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5.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ables/table3.xml" ContentType="application/vnd.openxmlformats-officedocument.spreadsheetml.table+xml"/>
  <Override PartName="/xl/drawings/drawing6.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slicers/slicer4.xml" ContentType="application/vnd.ms-excel.slicer+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drawings/drawing8.xml" ContentType="application/vnd.openxmlformats-officedocument.drawing+xml"/>
  <Override PartName="/xl/slicers/slicer5.xml" ContentType="application/vnd.ms-excel.slicer+xml"/>
  <Override PartName="/xl/charts/chart15.xml" ContentType="application/vnd.openxmlformats-officedocument.drawingml.chart+xml"/>
  <Override PartName="/xl/theme/themeOverride14.xml" ContentType="application/vnd.openxmlformats-officedocument.themeOverride+xml"/>
  <Override PartName="/xl/charts/chart16.xml" ContentType="application/vnd.openxmlformats-officedocument.drawingml.chart+xml"/>
  <Override PartName="/xl/theme/themeOverride1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hidePivotFieldList="1" defaultThemeVersion="166925"/>
  <mc:AlternateContent xmlns:mc="http://schemas.openxmlformats.org/markup-compatibility/2006">
    <mc:Choice Requires="x15">
      <x15ac:absPath xmlns:x15ac="http://schemas.microsoft.com/office/spreadsheetml/2010/11/ac" url="C:\Users\CASISTEMA ECUADOR\Desktop\Proyectos CA\Coac27Nov\Sitio\New\Inclusión Financiera\"/>
    </mc:Choice>
  </mc:AlternateContent>
  <xr:revisionPtr revIDLastSave="0" documentId="8_{31C911B7-A465-4241-BE7F-00FABF3B59F0}" xr6:coauthVersionLast="47" xr6:coauthVersionMax="47" xr10:uidLastSave="{00000000-0000-0000-0000-000000000000}"/>
  <bookViews>
    <workbookView xWindow="-98" yWindow="-98" windowWidth="19396" windowHeight="11596" xr2:uid="{C6B531F9-AE21-4477-9BAF-8200281818C9}"/>
  </bookViews>
  <sheets>
    <sheet name="Portada" sheetId="20" r:id="rId1"/>
    <sheet name="Índice" sheetId="21" r:id="rId2"/>
    <sheet name="REPORTE" sheetId="3" state="hidden" r:id="rId3"/>
    <sheet name="PROVINCIAS" sheetId="4" state="hidden" r:id="rId4"/>
    <sheet name="BASE VALIDACIÓN" sheetId="2" state="hidden" r:id="rId5"/>
    <sheet name="BASE DASHBOARD" sheetId="9" state="hidden" r:id="rId6"/>
    <sheet name="Auxiliares" sheetId="11" state="hidden" r:id="rId7"/>
    <sheet name="CARTERA FEBRERO" sheetId="22" r:id="rId8"/>
    <sheet name="ACTIVIDAD PRODUCTIVA DESTINADA" sheetId="24" r:id="rId9"/>
    <sheet name="CERTIFICADO DE APORTACIONES" sheetId="5" state="hidden" r:id="rId10"/>
    <sheet name="CUENTA INCLUSIÓN" sheetId="25" r:id="rId11"/>
    <sheet name="AHORROS" sheetId="6" state="hidden" r:id="rId12"/>
    <sheet name="DPF" sheetId="7" state="hidden" r:id="rId13"/>
    <sheet name="INVERSIONES" sheetId="27" r:id="rId14"/>
    <sheet name="CUENTA DE AHORRO" sheetId="26" r:id="rId15"/>
  </sheets>
  <definedNames>
    <definedName name="_xlnm._FilterDatabase" localSheetId="11" hidden="1">AHORROS!$A$1:$W$1790</definedName>
    <definedName name="_xlnm._FilterDatabase" localSheetId="5" hidden="1">'BASE DASHBOARD'!$A$1:$AG$1011</definedName>
    <definedName name="_xlnm._FilterDatabase" localSheetId="4" hidden="1">'BASE VALIDACIÓN'!$A$1:$AM$1011</definedName>
    <definedName name="_xlnm._FilterDatabase" localSheetId="9" hidden="1">'CERTIFICADO DE APORTACIONES'!$A$1:$O$1769</definedName>
    <definedName name="_xlnm._FilterDatabase" localSheetId="12" hidden="1">DPF!$A$1:$AG$117</definedName>
    <definedName name="_xlnm._FilterDatabase" localSheetId="3" hidden="1">PROVINCIAS!$A$1:$G$1171</definedName>
    <definedName name="_xlnm._FilterDatabase" localSheetId="2" hidden="1">'REPORTE'!$A$1:$AG$1961</definedName>
    <definedName name="_xlnm.Print_Area" localSheetId="8">'ACTIVIDAD PRODUCTIVA DESTINADA'!$A$1:$BJ$34</definedName>
    <definedName name="_xlnm.Print_Area" localSheetId="7">'CARTERA FEBRERO'!$A$1:$BJ$34</definedName>
    <definedName name="_xlnm.Print_Area" localSheetId="14">'CUENTA DE AHORRO'!$A$1:$BI$34</definedName>
    <definedName name="_xlnm.Print_Area" localSheetId="10">'CUENTA INCLUSIÓN'!$A$1:$BJ$34</definedName>
    <definedName name="_xlnm.Print_Area" localSheetId="13">INVERSIONES!$A$1:$BJ$34</definedName>
    <definedName name="SegmentaciónDeDatos_Género1">#N/A</definedName>
    <definedName name="SegmentaciónDeDatos_Género2">#N/A</definedName>
    <definedName name="SegmentaciónDeDatos_GÉNERO3">#N/A</definedName>
    <definedName name="SegmentaciónDeDatos_GÉNERO4">#N/A</definedName>
    <definedName name="SegmentaciónDeDatos_Género5">#N/A</definedName>
    <definedName name="SegmentaciónDeDatos_Provincia">#N/A</definedName>
    <definedName name="SegmentaciónDeDatos_Provincia1">#N/A</definedName>
    <definedName name="SegmentaciónDeDatos_Provincia2">#N/A</definedName>
    <definedName name="SegmentaciónDeDatos_PROVINCIA3">#N/A</definedName>
    <definedName name="SegmentaciónDeDatos_PROVINCIA4">#N/A</definedName>
    <definedName name="SegmentaciónDeDatos_Zona">#N/A</definedName>
    <definedName name="SegmentaciónDeDatos_Zona1">#N/A</definedName>
    <definedName name="SegmentaciónDeDatos_Zona2">#N/A</definedName>
    <definedName name="SegmentaciónDeDatos_ZONA3">#N/A</definedName>
    <definedName name="SegmentaciónDeDatos_ZONA4">#N/A</definedName>
  </definedNames>
  <calcPr calcId="191029"/>
  <pivotCaches>
    <pivotCache cacheId="0" r:id="rId16"/>
    <pivotCache cacheId="1" r:id="rId17"/>
    <pivotCache cacheId="2" r:id="rId18"/>
    <pivotCache cacheId="3" r:id="rId19"/>
  </pivotCaches>
  <extLst>
    <ext xmlns:x14="http://schemas.microsoft.com/office/spreadsheetml/2009/9/main" uri="{BBE1A952-AA13-448e-AADC-164F8A28A991}">
      <x14:slicerCaches>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7" i="5" l="1"/>
  <c r="AO1" i="27"/>
  <c r="BJ1" i="25"/>
  <c r="H3" i="7" l="1"/>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2"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2" i="7"/>
  <c r="L3"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2" i="7"/>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2" i="7"/>
  <c r="J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2" i="7"/>
  <c r="K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2" i="6"/>
  <c r="J3"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2"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2" i="6"/>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1399" i="6"/>
  <c r="F1400" i="6"/>
  <c r="F1401" i="6"/>
  <c r="F1402" i="6"/>
  <c r="F1403" i="6"/>
  <c r="F1404" i="6"/>
  <c r="F1405" i="6"/>
  <c r="F1406" i="6"/>
  <c r="F1407" i="6"/>
  <c r="F1408" i="6"/>
  <c r="F1409" i="6"/>
  <c r="F1410" i="6"/>
  <c r="F1411" i="6"/>
  <c r="F1412" i="6"/>
  <c r="F1413" i="6"/>
  <c r="F1414" i="6"/>
  <c r="F1415" i="6"/>
  <c r="F1416" i="6"/>
  <c r="F1417" i="6"/>
  <c r="F1418" i="6"/>
  <c r="F1419" i="6"/>
  <c r="F1420" i="6"/>
  <c r="F1421" i="6"/>
  <c r="F1422" i="6"/>
  <c r="F1423" i="6"/>
  <c r="F1424" i="6"/>
  <c r="F1425" i="6"/>
  <c r="F1426" i="6"/>
  <c r="F1427" i="6"/>
  <c r="F1428"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F1477" i="6"/>
  <c r="F1478" i="6"/>
  <c r="F1479"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1584" i="6"/>
  <c r="F1585" i="6"/>
  <c r="F1586" i="6"/>
  <c r="F1587" i="6"/>
  <c r="F1588" i="6"/>
  <c r="F1589" i="6"/>
  <c r="F1590" i="6"/>
  <c r="F1591" i="6"/>
  <c r="F1592" i="6"/>
  <c r="F1593" i="6"/>
  <c r="F1594" i="6"/>
  <c r="F1595" i="6"/>
  <c r="F1596" i="6"/>
  <c r="F1597" i="6"/>
  <c r="F1598" i="6"/>
  <c r="F1599" i="6"/>
  <c r="F1600" i="6"/>
  <c r="F1601" i="6"/>
  <c r="F1602" i="6"/>
  <c r="F1603" i="6"/>
  <c r="F1604" i="6"/>
  <c r="F1605" i="6"/>
  <c r="F1606" i="6"/>
  <c r="F1607" i="6"/>
  <c r="F1608" i="6"/>
  <c r="F1609" i="6"/>
  <c r="F1610" i="6"/>
  <c r="F1611" i="6"/>
  <c r="F1612" i="6"/>
  <c r="F1613" i="6"/>
  <c r="F1614" i="6"/>
  <c r="F1615" i="6"/>
  <c r="F1616" i="6"/>
  <c r="F1617" i="6"/>
  <c r="F1618" i="6"/>
  <c r="F1619" i="6"/>
  <c r="F1620" i="6"/>
  <c r="F1621" i="6"/>
  <c r="F1622" i="6"/>
  <c r="F1623" i="6"/>
  <c r="F1624" i="6"/>
  <c r="F1625" i="6"/>
  <c r="F1626" i="6"/>
  <c r="F1627" i="6"/>
  <c r="F1628" i="6"/>
  <c r="F1629" i="6"/>
  <c r="F1630" i="6"/>
  <c r="F1631" i="6"/>
  <c r="F1632" i="6"/>
  <c r="F1633" i="6"/>
  <c r="F1634" i="6"/>
  <c r="F1635" i="6"/>
  <c r="F1636" i="6"/>
  <c r="F1637" i="6"/>
  <c r="F1638" i="6"/>
  <c r="F1639" i="6"/>
  <c r="F1640" i="6"/>
  <c r="F1641" i="6"/>
  <c r="F1642" i="6"/>
  <c r="F1643" i="6"/>
  <c r="F1644" i="6"/>
  <c r="F1645" i="6"/>
  <c r="F1646" i="6"/>
  <c r="F1647" i="6"/>
  <c r="F1648" i="6"/>
  <c r="F1649" i="6"/>
  <c r="F1650" i="6"/>
  <c r="F1651" i="6"/>
  <c r="F1652" i="6"/>
  <c r="F1653" i="6"/>
  <c r="F1654" i="6"/>
  <c r="F1655" i="6"/>
  <c r="F1656" i="6"/>
  <c r="F1657" i="6"/>
  <c r="F1658" i="6"/>
  <c r="F1659" i="6"/>
  <c r="F1660" i="6"/>
  <c r="F1661" i="6"/>
  <c r="F1662" i="6"/>
  <c r="F1663" i="6"/>
  <c r="F1664" i="6"/>
  <c r="F1665" i="6"/>
  <c r="F1666" i="6"/>
  <c r="F1667" i="6"/>
  <c r="F1668" i="6"/>
  <c r="F1669" i="6"/>
  <c r="F1670" i="6"/>
  <c r="F1671" i="6"/>
  <c r="F1672" i="6"/>
  <c r="F1673" i="6"/>
  <c r="F1674" i="6"/>
  <c r="F1675" i="6"/>
  <c r="F1676" i="6"/>
  <c r="F1677" i="6"/>
  <c r="F1678" i="6"/>
  <c r="F1679" i="6"/>
  <c r="F1680" i="6"/>
  <c r="F1681" i="6"/>
  <c r="F1682" i="6"/>
  <c r="F1683" i="6"/>
  <c r="F1684" i="6"/>
  <c r="F1685" i="6"/>
  <c r="F1686" i="6"/>
  <c r="F1687" i="6"/>
  <c r="F1688" i="6"/>
  <c r="F1689" i="6"/>
  <c r="F1690" i="6"/>
  <c r="F1691" i="6"/>
  <c r="F1692" i="6"/>
  <c r="F1693" i="6"/>
  <c r="F1694" i="6"/>
  <c r="F1695" i="6"/>
  <c r="F1696" i="6"/>
  <c r="F1697" i="6"/>
  <c r="F1698" i="6"/>
  <c r="F1699" i="6"/>
  <c r="F1700" i="6"/>
  <c r="F1701" i="6"/>
  <c r="F1702" i="6"/>
  <c r="F1703" i="6"/>
  <c r="F1704" i="6"/>
  <c r="F1705" i="6"/>
  <c r="F1706" i="6"/>
  <c r="F1707" i="6"/>
  <c r="F1708" i="6"/>
  <c r="F1709" i="6"/>
  <c r="F1710" i="6"/>
  <c r="F1711" i="6"/>
  <c r="F1712" i="6"/>
  <c r="F1713" i="6"/>
  <c r="F1714" i="6"/>
  <c r="F1715" i="6"/>
  <c r="F1716" i="6"/>
  <c r="F1717" i="6"/>
  <c r="F1718" i="6"/>
  <c r="F1719" i="6"/>
  <c r="F1720" i="6"/>
  <c r="F1721" i="6"/>
  <c r="F1722" i="6"/>
  <c r="F1723" i="6"/>
  <c r="F1724" i="6"/>
  <c r="F1725" i="6"/>
  <c r="F1726" i="6"/>
  <c r="F1727" i="6"/>
  <c r="F1728" i="6"/>
  <c r="F1729" i="6"/>
  <c r="F1730" i="6"/>
  <c r="F1731" i="6"/>
  <c r="F1732" i="6"/>
  <c r="F1733" i="6"/>
  <c r="F1734" i="6"/>
  <c r="F1735" i="6"/>
  <c r="F1736" i="6"/>
  <c r="F1737" i="6"/>
  <c r="F1738" i="6"/>
  <c r="F1739" i="6"/>
  <c r="F1740" i="6"/>
  <c r="F1741" i="6"/>
  <c r="F1742" i="6"/>
  <c r="F1743" i="6"/>
  <c r="F1744" i="6"/>
  <c r="F1745" i="6"/>
  <c r="F1746" i="6"/>
  <c r="F1747" i="6"/>
  <c r="F1748" i="6"/>
  <c r="F1749" i="6"/>
  <c r="F1750" i="6"/>
  <c r="F1751" i="6"/>
  <c r="F1752" i="6"/>
  <c r="F1753" i="6"/>
  <c r="F1754" i="6"/>
  <c r="F1755" i="6"/>
  <c r="F1756" i="6"/>
  <c r="F1757" i="6"/>
  <c r="F1758" i="6"/>
  <c r="F1759" i="6"/>
  <c r="F1760" i="6"/>
  <c r="F1761" i="6"/>
  <c r="F1762" i="6"/>
  <c r="F1763" i="6"/>
  <c r="F1764" i="6"/>
  <c r="F1765" i="6"/>
  <c r="F1766" i="6"/>
  <c r="F1767" i="6"/>
  <c r="F1768" i="6"/>
  <c r="F1769" i="6"/>
  <c r="F1770" i="6"/>
  <c r="F1771" i="6"/>
  <c r="F1772" i="6"/>
  <c r="F1773" i="6"/>
  <c r="F1774" i="6"/>
  <c r="F1775" i="6"/>
  <c r="F1776" i="6"/>
  <c r="F1777" i="6"/>
  <c r="F1778" i="6"/>
  <c r="F1779" i="6"/>
  <c r="F1780" i="6"/>
  <c r="F1781" i="6"/>
  <c r="F1782" i="6"/>
  <c r="F1783" i="6"/>
  <c r="F1784" i="6"/>
  <c r="F1785" i="6"/>
  <c r="F1786" i="6"/>
  <c r="F1787" i="6"/>
  <c r="F1788" i="6"/>
  <c r="F1789" i="6"/>
  <c r="F1790" i="6"/>
  <c r="F2" i="6"/>
  <c r="V3" i="5" l="1"/>
  <c r="V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2" i="5"/>
  <c r="U3" i="5"/>
  <c r="U4" i="5"/>
  <c r="U5" i="5"/>
  <c r="U6"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U980" i="5"/>
  <c r="U981" i="5"/>
  <c r="U982" i="5"/>
  <c r="U983" i="5"/>
  <c r="U984" i="5"/>
  <c r="U985" i="5"/>
  <c r="U986" i="5"/>
  <c r="U987"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U1073" i="5"/>
  <c r="U1074" i="5"/>
  <c r="U1075" i="5"/>
  <c r="U1076" i="5"/>
  <c r="U1077" i="5"/>
  <c r="U1078" i="5"/>
  <c r="U1079" i="5"/>
  <c r="U1080" i="5"/>
  <c r="U1081" i="5"/>
  <c r="U1082" i="5"/>
  <c r="U1083" i="5"/>
  <c r="U1084" i="5"/>
  <c r="U1085" i="5"/>
  <c r="U1086" i="5"/>
  <c r="U1087"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U1275" i="5"/>
  <c r="U1276" i="5"/>
  <c r="U1277" i="5"/>
  <c r="U1278" i="5"/>
  <c r="U1279" i="5"/>
  <c r="U1280" i="5"/>
  <c r="U1281" i="5"/>
  <c r="U1282" i="5"/>
  <c r="U1283" i="5"/>
  <c r="U1284" i="5"/>
  <c r="U1285" i="5"/>
  <c r="U1286" i="5"/>
  <c r="U1287" i="5"/>
  <c r="U1288" i="5"/>
  <c r="U1289" i="5"/>
  <c r="U1290" i="5"/>
  <c r="U1291" i="5"/>
  <c r="U1292" i="5"/>
  <c r="U1293" i="5"/>
  <c r="U1294" i="5"/>
  <c r="U1295" i="5"/>
  <c r="U1296" i="5"/>
  <c r="U1297" i="5"/>
  <c r="U1298" i="5"/>
  <c r="U1299" i="5"/>
  <c r="U1300" i="5"/>
  <c r="U1301" i="5"/>
  <c r="U1302" i="5"/>
  <c r="U1303" i="5"/>
  <c r="U1304" i="5"/>
  <c r="U1305" i="5"/>
  <c r="U1306" i="5"/>
  <c r="U1307" i="5"/>
  <c r="U1308" i="5"/>
  <c r="U1309" i="5"/>
  <c r="U1310" i="5"/>
  <c r="U1311" i="5"/>
  <c r="U1312" i="5"/>
  <c r="U1313" i="5"/>
  <c r="U1314" i="5"/>
  <c r="U1315" i="5"/>
  <c r="U1316" i="5"/>
  <c r="U1317" i="5"/>
  <c r="U1318" i="5"/>
  <c r="U1319" i="5"/>
  <c r="U1320" i="5"/>
  <c r="U1321" i="5"/>
  <c r="U1322" i="5"/>
  <c r="U1323" i="5"/>
  <c r="U1324" i="5"/>
  <c r="U1325" i="5"/>
  <c r="U1326" i="5"/>
  <c r="U1327" i="5"/>
  <c r="U1328" i="5"/>
  <c r="U1329" i="5"/>
  <c r="U1330" i="5"/>
  <c r="U1331" i="5"/>
  <c r="U1332" i="5"/>
  <c r="U1333" i="5"/>
  <c r="U1334" i="5"/>
  <c r="U1335" i="5"/>
  <c r="U1336" i="5"/>
  <c r="U1337" i="5"/>
  <c r="U1338" i="5"/>
  <c r="U1339" i="5"/>
  <c r="U1340" i="5"/>
  <c r="U1341" i="5"/>
  <c r="U1342" i="5"/>
  <c r="U1343" i="5"/>
  <c r="U1344" i="5"/>
  <c r="U1345" i="5"/>
  <c r="U1346" i="5"/>
  <c r="U1347" i="5"/>
  <c r="U1348" i="5"/>
  <c r="U1349" i="5"/>
  <c r="U1350" i="5"/>
  <c r="U1351" i="5"/>
  <c r="U1352" i="5"/>
  <c r="U1353" i="5"/>
  <c r="U1354" i="5"/>
  <c r="U1355" i="5"/>
  <c r="U1356" i="5"/>
  <c r="U1357" i="5"/>
  <c r="U1358" i="5"/>
  <c r="U1359" i="5"/>
  <c r="U1360" i="5"/>
  <c r="U1361" i="5"/>
  <c r="U1362" i="5"/>
  <c r="U1363" i="5"/>
  <c r="U1364" i="5"/>
  <c r="U1365" i="5"/>
  <c r="U1366" i="5"/>
  <c r="U1367" i="5"/>
  <c r="U1368" i="5"/>
  <c r="U1369" i="5"/>
  <c r="U1370" i="5"/>
  <c r="U1371" i="5"/>
  <c r="U1372" i="5"/>
  <c r="U1373" i="5"/>
  <c r="U1374" i="5"/>
  <c r="U1375" i="5"/>
  <c r="U1376" i="5"/>
  <c r="U1377" i="5"/>
  <c r="U1378" i="5"/>
  <c r="U1379" i="5"/>
  <c r="U1380" i="5"/>
  <c r="U1381" i="5"/>
  <c r="U1382" i="5"/>
  <c r="U1383" i="5"/>
  <c r="U1384" i="5"/>
  <c r="U1385" i="5"/>
  <c r="U1386" i="5"/>
  <c r="U1387" i="5"/>
  <c r="U1388" i="5"/>
  <c r="U1389" i="5"/>
  <c r="U1390" i="5"/>
  <c r="U1391" i="5"/>
  <c r="U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1426" i="5"/>
  <c r="U1427" i="5"/>
  <c r="U1428" i="5"/>
  <c r="U1429" i="5"/>
  <c r="U1430" i="5"/>
  <c r="U1431" i="5"/>
  <c r="U1432" i="5"/>
  <c r="U1433" i="5"/>
  <c r="U1434" i="5"/>
  <c r="U1435" i="5"/>
  <c r="U1436" i="5"/>
  <c r="U1437" i="5"/>
  <c r="U1438" i="5"/>
  <c r="U1439" i="5"/>
  <c r="U1440" i="5"/>
  <c r="U1441" i="5"/>
  <c r="U1442" i="5"/>
  <c r="U1443" i="5"/>
  <c r="U1444" i="5"/>
  <c r="U1445" i="5"/>
  <c r="U1446" i="5"/>
  <c r="U1447" i="5"/>
  <c r="U1448" i="5"/>
  <c r="U1449" i="5"/>
  <c r="U1450" i="5"/>
  <c r="U1451" i="5"/>
  <c r="U1452" i="5"/>
  <c r="U1453" i="5"/>
  <c r="U1454" i="5"/>
  <c r="U1455" i="5"/>
  <c r="U1456" i="5"/>
  <c r="U1457" i="5"/>
  <c r="U1458" i="5"/>
  <c r="U1459" i="5"/>
  <c r="U1460" i="5"/>
  <c r="U1461" i="5"/>
  <c r="U1462" i="5"/>
  <c r="U1463" i="5"/>
  <c r="U1464" i="5"/>
  <c r="U1465" i="5"/>
  <c r="U1466" i="5"/>
  <c r="U1467" i="5"/>
  <c r="U1468" i="5"/>
  <c r="U1469" i="5"/>
  <c r="U1470" i="5"/>
  <c r="U1471" i="5"/>
  <c r="U1472" i="5"/>
  <c r="U1473" i="5"/>
  <c r="U1474" i="5"/>
  <c r="U1475" i="5"/>
  <c r="U1476" i="5"/>
  <c r="U1477" i="5"/>
  <c r="U1478" i="5"/>
  <c r="U1479" i="5"/>
  <c r="U1480" i="5"/>
  <c r="U1481" i="5"/>
  <c r="U1482" i="5"/>
  <c r="U1483" i="5"/>
  <c r="U1484" i="5"/>
  <c r="U1485" i="5"/>
  <c r="U1486" i="5"/>
  <c r="U1487" i="5"/>
  <c r="U1488" i="5"/>
  <c r="U1489" i="5"/>
  <c r="U1490" i="5"/>
  <c r="U1491" i="5"/>
  <c r="U1492" i="5"/>
  <c r="U1493" i="5"/>
  <c r="U1494" i="5"/>
  <c r="U1495" i="5"/>
  <c r="U1496" i="5"/>
  <c r="U1497" i="5"/>
  <c r="U1498" i="5"/>
  <c r="U1499" i="5"/>
  <c r="U1500" i="5"/>
  <c r="U1501" i="5"/>
  <c r="U1502" i="5"/>
  <c r="U1503" i="5"/>
  <c r="U1504" i="5"/>
  <c r="U1505" i="5"/>
  <c r="U1506" i="5"/>
  <c r="U1507" i="5"/>
  <c r="U1508" i="5"/>
  <c r="U1509" i="5"/>
  <c r="U1510" i="5"/>
  <c r="U1511" i="5"/>
  <c r="U1512" i="5"/>
  <c r="U1513" i="5"/>
  <c r="U1514" i="5"/>
  <c r="U1515" i="5"/>
  <c r="U1516" i="5"/>
  <c r="U1517" i="5"/>
  <c r="U1518" i="5"/>
  <c r="U1519" i="5"/>
  <c r="U1520" i="5"/>
  <c r="U1521" i="5"/>
  <c r="U1522" i="5"/>
  <c r="U1523" i="5"/>
  <c r="U1524" i="5"/>
  <c r="U1525" i="5"/>
  <c r="U1526" i="5"/>
  <c r="U1527" i="5"/>
  <c r="U1528" i="5"/>
  <c r="U1529" i="5"/>
  <c r="U1530" i="5"/>
  <c r="U1531" i="5"/>
  <c r="U1532" i="5"/>
  <c r="U1533" i="5"/>
  <c r="U1534" i="5"/>
  <c r="U1535" i="5"/>
  <c r="U1536" i="5"/>
  <c r="U1537" i="5"/>
  <c r="U1538" i="5"/>
  <c r="U1539" i="5"/>
  <c r="U1540" i="5"/>
  <c r="U1541" i="5"/>
  <c r="U1542" i="5"/>
  <c r="U1543" i="5"/>
  <c r="U1544" i="5"/>
  <c r="U1545" i="5"/>
  <c r="U1546" i="5"/>
  <c r="U1547" i="5"/>
  <c r="U1548" i="5"/>
  <c r="U1549" i="5"/>
  <c r="U1550" i="5"/>
  <c r="U1551" i="5"/>
  <c r="U1552" i="5"/>
  <c r="U1553" i="5"/>
  <c r="U1554" i="5"/>
  <c r="U1555" i="5"/>
  <c r="U1556" i="5"/>
  <c r="U1557" i="5"/>
  <c r="U1558" i="5"/>
  <c r="U1559" i="5"/>
  <c r="U1560" i="5"/>
  <c r="U1561" i="5"/>
  <c r="U1562" i="5"/>
  <c r="U1563" i="5"/>
  <c r="U1564" i="5"/>
  <c r="U1565" i="5"/>
  <c r="U1566" i="5"/>
  <c r="U1567" i="5"/>
  <c r="U1568" i="5"/>
  <c r="U1569" i="5"/>
  <c r="U1570" i="5"/>
  <c r="U1571" i="5"/>
  <c r="U1572" i="5"/>
  <c r="U1573" i="5"/>
  <c r="U1574" i="5"/>
  <c r="U1575" i="5"/>
  <c r="U1576" i="5"/>
  <c r="U1577" i="5"/>
  <c r="U1578" i="5"/>
  <c r="U1579" i="5"/>
  <c r="U1580" i="5"/>
  <c r="U1581" i="5"/>
  <c r="U1582" i="5"/>
  <c r="U1583" i="5"/>
  <c r="U1584" i="5"/>
  <c r="U1585" i="5"/>
  <c r="U1586" i="5"/>
  <c r="U1587" i="5"/>
  <c r="U1588" i="5"/>
  <c r="U1589" i="5"/>
  <c r="U1590" i="5"/>
  <c r="U1591" i="5"/>
  <c r="U1592" i="5"/>
  <c r="U1593" i="5"/>
  <c r="U1594" i="5"/>
  <c r="U1595" i="5"/>
  <c r="U1596" i="5"/>
  <c r="U1597" i="5"/>
  <c r="U1598" i="5"/>
  <c r="U1599" i="5"/>
  <c r="U1600" i="5"/>
  <c r="U1601" i="5"/>
  <c r="U1602" i="5"/>
  <c r="U1603" i="5"/>
  <c r="U1604" i="5"/>
  <c r="U1605" i="5"/>
  <c r="U1606" i="5"/>
  <c r="U1607" i="5"/>
  <c r="U1608" i="5"/>
  <c r="U1609" i="5"/>
  <c r="U1610" i="5"/>
  <c r="U1611" i="5"/>
  <c r="U1612" i="5"/>
  <c r="U1613" i="5"/>
  <c r="U1614" i="5"/>
  <c r="U1615" i="5"/>
  <c r="U1616" i="5"/>
  <c r="U1617" i="5"/>
  <c r="U1618" i="5"/>
  <c r="U1619" i="5"/>
  <c r="U1620" i="5"/>
  <c r="U1621" i="5"/>
  <c r="U1622" i="5"/>
  <c r="U1623" i="5"/>
  <c r="U1624" i="5"/>
  <c r="U1625" i="5"/>
  <c r="U1626" i="5"/>
  <c r="U1627" i="5"/>
  <c r="U1628" i="5"/>
  <c r="U1629" i="5"/>
  <c r="U1630" i="5"/>
  <c r="U1631" i="5"/>
  <c r="U1632" i="5"/>
  <c r="U1633" i="5"/>
  <c r="U1634" i="5"/>
  <c r="U1635" i="5"/>
  <c r="U1636" i="5"/>
  <c r="U1637" i="5"/>
  <c r="U1638" i="5"/>
  <c r="U1639" i="5"/>
  <c r="U1640" i="5"/>
  <c r="U1641" i="5"/>
  <c r="U1642" i="5"/>
  <c r="U1643" i="5"/>
  <c r="U1644" i="5"/>
  <c r="U1645" i="5"/>
  <c r="U1646" i="5"/>
  <c r="U1647" i="5"/>
  <c r="U1648" i="5"/>
  <c r="U1649" i="5"/>
  <c r="U1650" i="5"/>
  <c r="U1651" i="5"/>
  <c r="U1652" i="5"/>
  <c r="U1653" i="5"/>
  <c r="U1654" i="5"/>
  <c r="U1655" i="5"/>
  <c r="U1656" i="5"/>
  <c r="U1657" i="5"/>
  <c r="U1658" i="5"/>
  <c r="U1659" i="5"/>
  <c r="U1660" i="5"/>
  <c r="U1661" i="5"/>
  <c r="U1662" i="5"/>
  <c r="U1663" i="5"/>
  <c r="U1664" i="5"/>
  <c r="U1665" i="5"/>
  <c r="U1666" i="5"/>
  <c r="U1667" i="5"/>
  <c r="U1668" i="5"/>
  <c r="U1669" i="5"/>
  <c r="U1670" i="5"/>
  <c r="U1671" i="5"/>
  <c r="U1672" i="5"/>
  <c r="U1673" i="5"/>
  <c r="U1674" i="5"/>
  <c r="U1675" i="5"/>
  <c r="U1676" i="5"/>
  <c r="U1677" i="5"/>
  <c r="U1678" i="5"/>
  <c r="U1679" i="5"/>
  <c r="U1680" i="5"/>
  <c r="U1681" i="5"/>
  <c r="U1682" i="5"/>
  <c r="U1683" i="5"/>
  <c r="U1684" i="5"/>
  <c r="U1685" i="5"/>
  <c r="U1686" i="5"/>
  <c r="U1687" i="5"/>
  <c r="U1688" i="5"/>
  <c r="U1689" i="5"/>
  <c r="U1690" i="5"/>
  <c r="U1691" i="5"/>
  <c r="U1692" i="5"/>
  <c r="U1693" i="5"/>
  <c r="U1694" i="5"/>
  <c r="U1695" i="5"/>
  <c r="U1696" i="5"/>
  <c r="U1697" i="5"/>
  <c r="U1698" i="5"/>
  <c r="U1699" i="5"/>
  <c r="U1700" i="5"/>
  <c r="U1701" i="5"/>
  <c r="U1702" i="5"/>
  <c r="U1703" i="5"/>
  <c r="U1704" i="5"/>
  <c r="U1705" i="5"/>
  <c r="U1706" i="5"/>
  <c r="U1707" i="5"/>
  <c r="U1708" i="5"/>
  <c r="U1709" i="5"/>
  <c r="U1710" i="5"/>
  <c r="U1711" i="5"/>
  <c r="U1712" i="5"/>
  <c r="U1713" i="5"/>
  <c r="U1714" i="5"/>
  <c r="U1715" i="5"/>
  <c r="U1716" i="5"/>
  <c r="U1717" i="5"/>
  <c r="U1718" i="5"/>
  <c r="U1719" i="5"/>
  <c r="U1720" i="5"/>
  <c r="U1721" i="5"/>
  <c r="U1722" i="5"/>
  <c r="U1723" i="5"/>
  <c r="U1724" i="5"/>
  <c r="U1725" i="5"/>
  <c r="U1726" i="5"/>
  <c r="U1727" i="5"/>
  <c r="U1728" i="5"/>
  <c r="U1729" i="5"/>
  <c r="U1730" i="5"/>
  <c r="U1731" i="5"/>
  <c r="U1732" i="5"/>
  <c r="U1733" i="5"/>
  <c r="U1734" i="5"/>
  <c r="U1735" i="5"/>
  <c r="U1736" i="5"/>
  <c r="U1737" i="5"/>
  <c r="U1738" i="5"/>
  <c r="U1739" i="5"/>
  <c r="U1740" i="5"/>
  <c r="U1741" i="5"/>
  <c r="U1742" i="5"/>
  <c r="U1743" i="5"/>
  <c r="U1744" i="5"/>
  <c r="U1745" i="5"/>
  <c r="U1746" i="5"/>
  <c r="U1747" i="5"/>
  <c r="U1748" i="5"/>
  <c r="U1749" i="5"/>
  <c r="U1750" i="5"/>
  <c r="U1751" i="5"/>
  <c r="U1752" i="5"/>
  <c r="U1753" i="5"/>
  <c r="U1754" i="5"/>
  <c r="U1755" i="5"/>
  <c r="U1756" i="5"/>
  <c r="U1757" i="5"/>
  <c r="U1758" i="5"/>
  <c r="U1759" i="5"/>
  <c r="U1760" i="5"/>
  <c r="U1761" i="5"/>
  <c r="U1762" i="5"/>
  <c r="U1763" i="5"/>
  <c r="U1764" i="5"/>
  <c r="U1765" i="5"/>
  <c r="U1766" i="5"/>
  <c r="U1767" i="5"/>
  <c r="U1768" i="5"/>
  <c r="U1769" i="5"/>
  <c r="U2" i="5"/>
  <c r="S3" i="5"/>
  <c r="T3" i="5" s="1"/>
  <c r="S4" i="5"/>
  <c r="T4" i="5" s="1"/>
  <c r="S5" i="5"/>
  <c r="T5" i="5" s="1"/>
  <c r="S6" i="5"/>
  <c r="T6" i="5" s="1"/>
  <c r="S7" i="5"/>
  <c r="T7" i="5" s="1"/>
  <c r="S8" i="5"/>
  <c r="T8" i="5" s="1"/>
  <c r="S9" i="5"/>
  <c r="T9" i="5" s="1"/>
  <c r="S10" i="5"/>
  <c r="T10" i="5" s="1"/>
  <c r="S11" i="5"/>
  <c r="T11" i="5" s="1"/>
  <c r="S12" i="5"/>
  <c r="T12" i="5" s="1"/>
  <c r="S13" i="5"/>
  <c r="T13" i="5" s="1"/>
  <c r="S14" i="5"/>
  <c r="T14" i="5" s="1"/>
  <c r="S15" i="5"/>
  <c r="T15" i="5" s="1"/>
  <c r="S16" i="5"/>
  <c r="T16" i="5" s="1"/>
  <c r="S17" i="5"/>
  <c r="T17" i="5" s="1"/>
  <c r="S18" i="5"/>
  <c r="T18" i="5" s="1"/>
  <c r="S19" i="5"/>
  <c r="T19" i="5" s="1"/>
  <c r="S20" i="5"/>
  <c r="T20" i="5" s="1"/>
  <c r="S21" i="5"/>
  <c r="T21" i="5" s="1"/>
  <c r="S22" i="5"/>
  <c r="T22" i="5" s="1"/>
  <c r="S23" i="5"/>
  <c r="T23" i="5" s="1"/>
  <c r="S24" i="5"/>
  <c r="T24" i="5" s="1"/>
  <c r="S25" i="5"/>
  <c r="T25" i="5" s="1"/>
  <c r="S26" i="5"/>
  <c r="T26" i="5" s="1"/>
  <c r="S27" i="5"/>
  <c r="T27" i="5" s="1"/>
  <c r="S28" i="5"/>
  <c r="T28" i="5" s="1"/>
  <c r="S29" i="5"/>
  <c r="T29" i="5" s="1"/>
  <c r="S30" i="5"/>
  <c r="T30" i="5" s="1"/>
  <c r="S31" i="5"/>
  <c r="T31" i="5" s="1"/>
  <c r="S32" i="5"/>
  <c r="T32" i="5" s="1"/>
  <c r="S33" i="5"/>
  <c r="T33" i="5" s="1"/>
  <c r="S34" i="5"/>
  <c r="T34" i="5" s="1"/>
  <c r="S35" i="5"/>
  <c r="T35" i="5" s="1"/>
  <c r="S36" i="5"/>
  <c r="T36" i="5" s="1"/>
  <c r="S37" i="5"/>
  <c r="T37" i="5" s="1"/>
  <c r="S38" i="5"/>
  <c r="T38" i="5" s="1"/>
  <c r="S39" i="5"/>
  <c r="T39" i="5" s="1"/>
  <c r="S40" i="5"/>
  <c r="T40" i="5" s="1"/>
  <c r="S41" i="5"/>
  <c r="T41" i="5" s="1"/>
  <c r="S42" i="5"/>
  <c r="T42" i="5" s="1"/>
  <c r="S43" i="5"/>
  <c r="T43" i="5" s="1"/>
  <c r="S44" i="5"/>
  <c r="T44" i="5" s="1"/>
  <c r="S45" i="5"/>
  <c r="T45" i="5" s="1"/>
  <c r="S46" i="5"/>
  <c r="T46" i="5" s="1"/>
  <c r="S47" i="5"/>
  <c r="T47" i="5" s="1"/>
  <c r="S48" i="5"/>
  <c r="T48" i="5" s="1"/>
  <c r="S49" i="5"/>
  <c r="T49" i="5" s="1"/>
  <c r="S50" i="5"/>
  <c r="T50" i="5" s="1"/>
  <c r="S51" i="5"/>
  <c r="T51" i="5" s="1"/>
  <c r="S52" i="5"/>
  <c r="T52" i="5" s="1"/>
  <c r="S53" i="5"/>
  <c r="T53" i="5" s="1"/>
  <c r="S54" i="5"/>
  <c r="T54" i="5" s="1"/>
  <c r="S55" i="5"/>
  <c r="T55" i="5" s="1"/>
  <c r="S56" i="5"/>
  <c r="T56" i="5" s="1"/>
  <c r="S57" i="5"/>
  <c r="T57" i="5" s="1"/>
  <c r="S58" i="5"/>
  <c r="T58" i="5" s="1"/>
  <c r="S59" i="5"/>
  <c r="T59" i="5" s="1"/>
  <c r="S60" i="5"/>
  <c r="T60" i="5" s="1"/>
  <c r="S61" i="5"/>
  <c r="T61" i="5" s="1"/>
  <c r="S62" i="5"/>
  <c r="T62" i="5" s="1"/>
  <c r="S63" i="5"/>
  <c r="T63" i="5" s="1"/>
  <c r="S64" i="5"/>
  <c r="T64" i="5" s="1"/>
  <c r="S65" i="5"/>
  <c r="T65" i="5" s="1"/>
  <c r="S66" i="5"/>
  <c r="T66" i="5" s="1"/>
  <c r="S67" i="5"/>
  <c r="T67" i="5" s="1"/>
  <c r="S68" i="5"/>
  <c r="T68" i="5" s="1"/>
  <c r="S69" i="5"/>
  <c r="T69" i="5" s="1"/>
  <c r="S70" i="5"/>
  <c r="T70" i="5" s="1"/>
  <c r="S71" i="5"/>
  <c r="T71" i="5" s="1"/>
  <c r="S72" i="5"/>
  <c r="T72" i="5" s="1"/>
  <c r="S73" i="5"/>
  <c r="T73" i="5" s="1"/>
  <c r="S74" i="5"/>
  <c r="T74" i="5" s="1"/>
  <c r="S75" i="5"/>
  <c r="T75" i="5" s="1"/>
  <c r="S76" i="5"/>
  <c r="T76" i="5" s="1"/>
  <c r="S77" i="5"/>
  <c r="T77" i="5" s="1"/>
  <c r="S78" i="5"/>
  <c r="T78" i="5" s="1"/>
  <c r="S79" i="5"/>
  <c r="T79" i="5" s="1"/>
  <c r="S80" i="5"/>
  <c r="T80" i="5" s="1"/>
  <c r="S81" i="5"/>
  <c r="T81" i="5" s="1"/>
  <c r="S82" i="5"/>
  <c r="T82" i="5" s="1"/>
  <c r="S83" i="5"/>
  <c r="T83" i="5" s="1"/>
  <c r="S84" i="5"/>
  <c r="T84" i="5" s="1"/>
  <c r="S85" i="5"/>
  <c r="T85" i="5" s="1"/>
  <c r="S86" i="5"/>
  <c r="T86" i="5" s="1"/>
  <c r="S87" i="5"/>
  <c r="T87" i="5" s="1"/>
  <c r="S88" i="5"/>
  <c r="T88" i="5" s="1"/>
  <c r="S89" i="5"/>
  <c r="T89" i="5" s="1"/>
  <c r="S90" i="5"/>
  <c r="T90" i="5" s="1"/>
  <c r="S91" i="5"/>
  <c r="T91" i="5" s="1"/>
  <c r="S92" i="5"/>
  <c r="T92" i="5" s="1"/>
  <c r="S93" i="5"/>
  <c r="T93" i="5" s="1"/>
  <c r="S94" i="5"/>
  <c r="T94" i="5" s="1"/>
  <c r="S95" i="5"/>
  <c r="T95" i="5" s="1"/>
  <c r="S96" i="5"/>
  <c r="T96" i="5" s="1"/>
  <c r="S97" i="5"/>
  <c r="T97" i="5" s="1"/>
  <c r="S98" i="5"/>
  <c r="T98" i="5" s="1"/>
  <c r="S99" i="5"/>
  <c r="T99" i="5" s="1"/>
  <c r="S100" i="5"/>
  <c r="T100" i="5" s="1"/>
  <c r="S101" i="5"/>
  <c r="T101" i="5" s="1"/>
  <c r="S102" i="5"/>
  <c r="T102" i="5" s="1"/>
  <c r="S103" i="5"/>
  <c r="T103" i="5" s="1"/>
  <c r="S104" i="5"/>
  <c r="T104" i="5" s="1"/>
  <c r="S105" i="5"/>
  <c r="T105" i="5" s="1"/>
  <c r="S106" i="5"/>
  <c r="T106" i="5" s="1"/>
  <c r="S107" i="5"/>
  <c r="T107" i="5" s="1"/>
  <c r="S108" i="5"/>
  <c r="T108" i="5" s="1"/>
  <c r="S109" i="5"/>
  <c r="T109" i="5" s="1"/>
  <c r="S110" i="5"/>
  <c r="T110" i="5" s="1"/>
  <c r="S111" i="5"/>
  <c r="T111" i="5" s="1"/>
  <c r="S112" i="5"/>
  <c r="T112" i="5" s="1"/>
  <c r="S113" i="5"/>
  <c r="T113" i="5" s="1"/>
  <c r="S114" i="5"/>
  <c r="T114" i="5" s="1"/>
  <c r="S115" i="5"/>
  <c r="T115" i="5" s="1"/>
  <c r="S116" i="5"/>
  <c r="T116" i="5" s="1"/>
  <c r="S117" i="5"/>
  <c r="T117" i="5" s="1"/>
  <c r="S118" i="5"/>
  <c r="T118" i="5" s="1"/>
  <c r="S119" i="5"/>
  <c r="T119" i="5" s="1"/>
  <c r="S120" i="5"/>
  <c r="T120" i="5" s="1"/>
  <c r="S121" i="5"/>
  <c r="T121" i="5" s="1"/>
  <c r="S122" i="5"/>
  <c r="T122" i="5" s="1"/>
  <c r="S123" i="5"/>
  <c r="T123" i="5" s="1"/>
  <c r="S124" i="5"/>
  <c r="T124" i="5" s="1"/>
  <c r="S125" i="5"/>
  <c r="T125" i="5" s="1"/>
  <c r="S126" i="5"/>
  <c r="T126" i="5" s="1"/>
  <c r="S127" i="5"/>
  <c r="T127" i="5" s="1"/>
  <c r="S128" i="5"/>
  <c r="T128" i="5" s="1"/>
  <c r="S129" i="5"/>
  <c r="T129" i="5" s="1"/>
  <c r="S130" i="5"/>
  <c r="T130" i="5" s="1"/>
  <c r="S131" i="5"/>
  <c r="T131" i="5" s="1"/>
  <c r="S132" i="5"/>
  <c r="T132" i="5" s="1"/>
  <c r="S133" i="5"/>
  <c r="T133" i="5" s="1"/>
  <c r="S134" i="5"/>
  <c r="T134" i="5" s="1"/>
  <c r="S135" i="5"/>
  <c r="T135" i="5" s="1"/>
  <c r="S136" i="5"/>
  <c r="T136" i="5" s="1"/>
  <c r="S137" i="5"/>
  <c r="T137" i="5" s="1"/>
  <c r="S138" i="5"/>
  <c r="T138" i="5" s="1"/>
  <c r="S139" i="5"/>
  <c r="T139" i="5" s="1"/>
  <c r="S140" i="5"/>
  <c r="T140" i="5" s="1"/>
  <c r="S141" i="5"/>
  <c r="T141" i="5" s="1"/>
  <c r="S142" i="5"/>
  <c r="T142" i="5" s="1"/>
  <c r="S143" i="5"/>
  <c r="T143" i="5" s="1"/>
  <c r="S144" i="5"/>
  <c r="T144" i="5" s="1"/>
  <c r="S145" i="5"/>
  <c r="T145" i="5" s="1"/>
  <c r="S146" i="5"/>
  <c r="T146" i="5" s="1"/>
  <c r="S147" i="5"/>
  <c r="T147" i="5" s="1"/>
  <c r="S148" i="5"/>
  <c r="T148" i="5" s="1"/>
  <c r="S149" i="5"/>
  <c r="T149" i="5" s="1"/>
  <c r="S150" i="5"/>
  <c r="T150" i="5" s="1"/>
  <c r="S151" i="5"/>
  <c r="T151" i="5" s="1"/>
  <c r="S152" i="5"/>
  <c r="T152" i="5" s="1"/>
  <c r="S153" i="5"/>
  <c r="T153" i="5" s="1"/>
  <c r="S154" i="5"/>
  <c r="T154" i="5" s="1"/>
  <c r="S155" i="5"/>
  <c r="T155" i="5" s="1"/>
  <c r="S156" i="5"/>
  <c r="T156" i="5" s="1"/>
  <c r="S157" i="5"/>
  <c r="T157" i="5" s="1"/>
  <c r="S158" i="5"/>
  <c r="T158" i="5" s="1"/>
  <c r="S159" i="5"/>
  <c r="T159" i="5" s="1"/>
  <c r="S160" i="5"/>
  <c r="T160" i="5" s="1"/>
  <c r="S161" i="5"/>
  <c r="T161" i="5" s="1"/>
  <c r="S162" i="5"/>
  <c r="T162" i="5" s="1"/>
  <c r="S163" i="5"/>
  <c r="T163" i="5" s="1"/>
  <c r="S164" i="5"/>
  <c r="T164" i="5" s="1"/>
  <c r="S165" i="5"/>
  <c r="T165" i="5" s="1"/>
  <c r="S166" i="5"/>
  <c r="T166" i="5" s="1"/>
  <c r="S167" i="5"/>
  <c r="T167" i="5" s="1"/>
  <c r="S168" i="5"/>
  <c r="T168" i="5" s="1"/>
  <c r="S169" i="5"/>
  <c r="T169" i="5" s="1"/>
  <c r="S170" i="5"/>
  <c r="T170" i="5" s="1"/>
  <c r="S171" i="5"/>
  <c r="T171" i="5" s="1"/>
  <c r="S172" i="5"/>
  <c r="T172" i="5" s="1"/>
  <c r="S173" i="5"/>
  <c r="T173" i="5" s="1"/>
  <c r="S174" i="5"/>
  <c r="T174" i="5" s="1"/>
  <c r="S175" i="5"/>
  <c r="T175" i="5" s="1"/>
  <c r="S176" i="5"/>
  <c r="T176" i="5" s="1"/>
  <c r="S177" i="5"/>
  <c r="T177" i="5" s="1"/>
  <c r="S178" i="5"/>
  <c r="T178" i="5" s="1"/>
  <c r="S179" i="5"/>
  <c r="T179" i="5" s="1"/>
  <c r="S180" i="5"/>
  <c r="T180" i="5" s="1"/>
  <c r="S181" i="5"/>
  <c r="T181" i="5" s="1"/>
  <c r="S182" i="5"/>
  <c r="T182" i="5" s="1"/>
  <c r="S183" i="5"/>
  <c r="T183" i="5" s="1"/>
  <c r="S184" i="5"/>
  <c r="T184" i="5" s="1"/>
  <c r="S185" i="5"/>
  <c r="T185" i="5" s="1"/>
  <c r="S186" i="5"/>
  <c r="T186" i="5" s="1"/>
  <c r="S187" i="5"/>
  <c r="T187" i="5" s="1"/>
  <c r="S188" i="5"/>
  <c r="T188" i="5" s="1"/>
  <c r="S189" i="5"/>
  <c r="T189" i="5" s="1"/>
  <c r="S190" i="5"/>
  <c r="T190" i="5" s="1"/>
  <c r="S191" i="5"/>
  <c r="T191" i="5" s="1"/>
  <c r="S192" i="5"/>
  <c r="T192" i="5" s="1"/>
  <c r="S193" i="5"/>
  <c r="T193" i="5" s="1"/>
  <c r="S194" i="5"/>
  <c r="T194" i="5" s="1"/>
  <c r="S195" i="5"/>
  <c r="T195" i="5" s="1"/>
  <c r="S196" i="5"/>
  <c r="T196" i="5" s="1"/>
  <c r="S197" i="5"/>
  <c r="T197" i="5" s="1"/>
  <c r="S198" i="5"/>
  <c r="T198" i="5" s="1"/>
  <c r="S199" i="5"/>
  <c r="T199" i="5" s="1"/>
  <c r="S200" i="5"/>
  <c r="T200" i="5" s="1"/>
  <c r="S201" i="5"/>
  <c r="T201" i="5" s="1"/>
  <c r="S202" i="5"/>
  <c r="T202" i="5" s="1"/>
  <c r="S203" i="5"/>
  <c r="T203" i="5" s="1"/>
  <c r="S204" i="5"/>
  <c r="T204" i="5" s="1"/>
  <c r="S205" i="5"/>
  <c r="T205" i="5" s="1"/>
  <c r="S206" i="5"/>
  <c r="T206" i="5" s="1"/>
  <c r="S207" i="5"/>
  <c r="T207" i="5" s="1"/>
  <c r="S208" i="5"/>
  <c r="T208" i="5" s="1"/>
  <c r="S209" i="5"/>
  <c r="T209" i="5" s="1"/>
  <c r="S210" i="5"/>
  <c r="T210" i="5" s="1"/>
  <c r="S211" i="5"/>
  <c r="T211" i="5" s="1"/>
  <c r="S212" i="5"/>
  <c r="T212" i="5" s="1"/>
  <c r="S213" i="5"/>
  <c r="T213" i="5" s="1"/>
  <c r="S214" i="5"/>
  <c r="T214" i="5" s="1"/>
  <c r="S215" i="5"/>
  <c r="T215" i="5" s="1"/>
  <c r="S216" i="5"/>
  <c r="T216" i="5" s="1"/>
  <c r="S217" i="5"/>
  <c r="T217" i="5" s="1"/>
  <c r="S218" i="5"/>
  <c r="T218" i="5" s="1"/>
  <c r="S219" i="5"/>
  <c r="T219" i="5" s="1"/>
  <c r="S220" i="5"/>
  <c r="T220" i="5" s="1"/>
  <c r="S221" i="5"/>
  <c r="T221" i="5" s="1"/>
  <c r="S222" i="5"/>
  <c r="T222" i="5" s="1"/>
  <c r="S223" i="5"/>
  <c r="T223" i="5" s="1"/>
  <c r="S224" i="5"/>
  <c r="T224" i="5" s="1"/>
  <c r="S225" i="5"/>
  <c r="T225" i="5" s="1"/>
  <c r="S226" i="5"/>
  <c r="T226" i="5" s="1"/>
  <c r="S227" i="5"/>
  <c r="T227" i="5" s="1"/>
  <c r="S228" i="5"/>
  <c r="T228" i="5" s="1"/>
  <c r="S229" i="5"/>
  <c r="T229" i="5" s="1"/>
  <c r="S230" i="5"/>
  <c r="T230" i="5" s="1"/>
  <c r="S231" i="5"/>
  <c r="T231" i="5" s="1"/>
  <c r="S232" i="5"/>
  <c r="T232" i="5" s="1"/>
  <c r="S233" i="5"/>
  <c r="T233" i="5" s="1"/>
  <c r="S234" i="5"/>
  <c r="T234" i="5" s="1"/>
  <c r="S235" i="5"/>
  <c r="T235" i="5" s="1"/>
  <c r="S236" i="5"/>
  <c r="T236" i="5" s="1"/>
  <c r="S237" i="5"/>
  <c r="T237" i="5" s="1"/>
  <c r="S238" i="5"/>
  <c r="T238" i="5" s="1"/>
  <c r="S239" i="5"/>
  <c r="T239" i="5" s="1"/>
  <c r="S240" i="5"/>
  <c r="T240" i="5" s="1"/>
  <c r="S241" i="5"/>
  <c r="T241" i="5" s="1"/>
  <c r="S242" i="5"/>
  <c r="T242" i="5" s="1"/>
  <c r="S243" i="5"/>
  <c r="T243" i="5" s="1"/>
  <c r="S244" i="5"/>
  <c r="T244" i="5" s="1"/>
  <c r="S245" i="5"/>
  <c r="T245" i="5" s="1"/>
  <c r="S246" i="5"/>
  <c r="T246" i="5" s="1"/>
  <c r="S247" i="5"/>
  <c r="T247" i="5" s="1"/>
  <c r="S248" i="5"/>
  <c r="T248" i="5" s="1"/>
  <c r="S249" i="5"/>
  <c r="T249" i="5" s="1"/>
  <c r="S250" i="5"/>
  <c r="T250" i="5" s="1"/>
  <c r="S251" i="5"/>
  <c r="T251" i="5" s="1"/>
  <c r="S252" i="5"/>
  <c r="T252" i="5" s="1"/>
  <c r="S253" i="5"/>
  <c r="T253" i="5" s="1"/>
  <c r="S254" i="5"/>
  <c r="T254" i="5" s="1"/>
  <c r="S255" i="5"/>
  <c r="T255" i="5" s="1"/>
  <c r="S256" i="5"/>
  <c r="T256" i="5" s="1"/>
  <c r="S257" i="5"/>
  <c r="T257" i="5" s="1"/>
  <c r="S258" i="5"/>
  <c r="T258" i="5" s="1"/>
  <c r="S259" i="5"/>
  <c r="T259" i="5" s="1"/>
  <c r="S260" i="5"/>
  <c r="T260" i="5" s="1"/>
  <c r="S261" i="5"/>
  <c r="T261" i="5" s="1"/>
  <c r="S262" i="5"/>
  <c r="T262" i="5" s="1"/>
  <c r="S263" i="5"/>
  <c r="T263" i="5" s="1"/>
  <c r="S264" i="5"/>
  <c r="T264" i="5" s="1"/>
  <c r="S265" i="5"/>
  <c r="T265" i="5" s="1"/>
  <c r="S266" i="5"/>
  <c r="T266" i="5" s="1"/>
  <c r="S267" i="5"/>
  <c r="T267" i="5" s="1"/>
  <c r="S268" i="5"/>
  <c r="T268" i="5" s="1"/>
  <c r="S269" i="5"/>
  <c r="T269" i="5" s="1"/>
  <c r="S270" i="5"/>
  <c r="T270" i="5" s="1"/>
  <c r="S271" i="5"/>
  <c r="T271" i="5" s="1"/>
  <c r="S272" i="5"/>
  <c r="T272" i="5" s="1"/>
  <c r="S273" i="5"/>
  <c r="T273" i="5" s="1"/>
  <c r="S274" i="5"/>
  <c r="T274" i="5" s="1"/>
  <c r="S275" i="5"/>
  <c r="T275" i="5" s="1"/>
  <c r="S276" i="5"/>
  <c r="T276" i="5" s="1"/>
  <c r="S277" i="5"/>
  <c r="T277" i="5" s="1"/>
  <c r="S278" i="5"/>
  <c r="T278" i="5" s="1"/>
  <c r="S279" i="5"/>
  <c r="T279" i="5" s="1"/>
  <c r="S280" i="5"/>
  <c r="T280" i="5" s="1"/>
  <c r="S281" i="5"/>
  <c r="T281" i="5" s="1"/>
  <c r="S282" i="5"/>
  <c r="T282" i="5" s="1"/>
  <c r="S283" i="5"/>
  <c r="T283" i="5" s="1"/>
  <c r="S284" i="5"/>
  <c r="T284" i="5" s="1"/>
  <c r="S285" i="5"/>
  <c r="T285" i="5" s="1"/>
  <c r="S286" i="5"/>
  <c r="T286" i="5" s="1"/>
  <c r="S287" i="5"/>
  <c r="T287" i="5" s="1"/>
  <c r="S288" i="5"/>
  <c r="T288" i="5" s="1"/>
  <c r="S289" i="5"/>
  <c r="T289" i="5" s="1"/>
  <c r="S290" i="5"/>
  <c r="T290" i="5" s="1"/>
  <c r="S291" i="5"/>
  <c r="T291" i="5" s="1"/>
  <c r="S292" i="5"/>
  <c r="T292" i="5" s="1"/>
  <c r="S293" i="5"/>
  <c r="T293" i="5" s="1"/>
  <c r="S294" i="5"/>
  <c r="T294" i="5" s="1"/>
  <c r="S295" i="5"/>
  <c r="T295" i="5" s="1"/>
  <c r="S296" i="5"/>
  <c r="T296" i="5" s="1"/>
  <c r="S297" i="5"/>
  <c r="T297" i="5" s="1"/>
  <c r="S298" i="5"/>
  <c r="T298" i="5" s="1"/>
  <c r="S299" i="5"/>
  <c r="T299" i="5" s="1"/>
  <c r="S300" i="5"/>
  <c r="T300" i="5" s="1"/>
  <c r="S301" i="5"/>
  <c r="T301" i="5" s="1"/>
  <c r="S302" i="5"/>
  <c r="T302" i="5" s="1"/>
  <c r="S303" i="5"/>
  <c r="T303" i="5" s="1"/>
  <c r="S304" i="5"/>
  <c r="T304" i="5" s="1"/>
  <c r="S305" i="5"/>
  <c r="T305" i="5" s="1"/>
  <c r="S306" i="5"/>
  <c r="T306" i="5" s="1"/>
  <c r="S307" i="5"/>
  <c r="T307" i="5" s="1"/>
  <c r="S308" i="5"/>
  <c r="T308" i="5" s="1"/>
  <c r="S309" i="5"/>
  <c r="T309" i="5" s="1"/>
  <c r="S310" i="5"/>
  <c r="T310" i="5" s="1"/>
  <c r="S311" i="5"/>
  <c r="T311" i="5" s="1"/>
  <c r="S312" i="5"/>
  <c r="T312" i="5" s="1"/>
  <c r="S313" i="5"/>
  <c r="T313" i="5" s="1"/>
  <c r="S314" i="5"/>
  <c r="T314" i="5" s="1"/>
  <c r="S315" i="5"/>
  <c r="T315" i="5" s="1"/>
  <c r="S316" i="5"/>
  <c r="T316" i="5" s="1"/>
  <c r="S317" i="5"/>
  <c r="T317" i="5" s="1"/>
  <c r="S318" i="5"/>
  <c r="T318" i="5" s="1"/>
  <c r="S319" i="5"/>
  <c r="T319" i="5" s="1"/>
  <c r="S320" i="5"/>
  <c r="T320" i="5" s="1"/>
  <c r="S321" i="5"/>
  <c r="T321" i="5" s="1"/>
  <c r="S322" i="5"/>
  <c r="T322" i="5" s="1"/>
  <c r="S323" i="5"/>
  <c r="T323" i="5" s="1"/>
  <c r="S324" i="5"/>
  <c r="T324" i="5" s="1"/>
  <c r="S325" i="5"/>
  <c r="T325" i="5" s="1"/>
  <c r="S326" i="5"/>
  <c r="T326" i="5" s="1"/>
  <c r="S327" i="5"/>
  <c r="T327" i="5" s="1"/>
  <c r="S328" i="5"/>
  <c r="T328" i="5" s="1"/>
  <c r="S329" i="5"/>
  <c r="T329" i="5" s="1"/>
  <c r="S330" i="5"/>
  <c r="T330" i="5" s="1"/>
  <c r="S331" i="5"/>
  <c r="T331" i="5" s="1"/>
  <c r="S332" i="5"/>
  <c r="T332" i="5" s="1"/>
  <c r="S333" i="5"/>
  <c r="T333" i="5" s="1"/>
  <c r="S334" i="5"/>
  <c r="T334" i="5" s="1"/>
  <c r="S335" i="5"/>
  <c r="T335" i="5" s="1"/>
  <c r="S336" i="5"/>
  <c r="T336" i="5" s="1"/>
  <c r="S337" i="5"/>
  <c r="T337" i="5" s="1"/>
  <c r="S338" i="5"/>
  <c r="T338" i="5" s="1"/>
  <c r="S339" i="5"/>
  <c r="T339" i="5" s="1"/>
  <c r="S340" i="5"/>
  <c r="T340" i="5" s="1"/>
  <c r="S341" i="5"/>
  <c r="T341" i="5" s="1"/>
  <c r="S342" i="5"/>
  <c r="T342" i="5" s="1"/>
  <c r="S343" i="5"/>
  <c r="T343" i="5" s="1"/>
  <c r="S344" i="5"/>
  <c r="T344" i="5" s="1"/>
  <c r="S345" i="5"/>
  <c r="T345" i="5" s="1"/>
  <c r="S346" i="5"/>
  <c r="T346" i="5" s="1"/>
  <c r="S347" i="5"/>
  <c r="T347" i="5" s="1"/>
  <c r="S348" i="5"/>
  <c r="T348" i="5" s="1"/>
  <c r="S349" i="5"/>
  <c r="T349" i="5" s="1"/>
  <c r="S350" i="5"/>
  <c r="T350" i="5" s="1"/>
  <c r="S351" i="5"/>
  <c r="T351" i="5" s="1"/>
  <c r="S352" i="5"/>
  <c r="T352" i="5" s="1"/>
  <c r="S353" i="5"/>
  <c r="T353" i="5" s="1"/>
  <c r="S354" i="5"/>
  <c r="T354" i="5" s="1"/>
  <c r="S355" i="5"/>
  <c r="T355" i="5" s="1"/>
  <c r="S356" i="5"/>
  <c r="T356" i="5" s="1"/>
  <c r="S357" i="5"/>
  <c r="T357" i="5" s="1"/>
  <c r="S358" i="5"/>
  <c r="T358" i="5" s="1"/>
  <c r="S359" i="5"/>
  <c r="T359" i="5" s="1"/>
  <c r="S360" i="5"/>
  <c r="T360" i="5" s="1"/>
  <c r="S361" i="5"/>
  <c r="T361" i="5" s="1"/>
  <c r="S362" i="5"/>
  <c r="T362" i="5" s="1"/>
  <c r="S363" i="5"/>
  <c r="T363" i="5" s="1"/>
  <c r="S364" i="5"/>
  <c r="T364" i="5" s="1"/>
  <c r="S365" i="5"/>
  <c r="T365" i="5" s="1"/>
  <c r="S366" i="5"/>
  <c r="T366" i="5" s="1"/>
  <c r="S367" i="5"/>
  <c r="T367" i="5" s="1"/>
  <c r="S368" i="5"/>
  <c r="T368" i="5" s="1"/>
  <c r="S369" i="5"/>
  <c r="T369" i="5" s="1"/>
  <c r="S370" i="5"/>
  <c r="T370" i="5" s="1"/>
  <c r="S371" i="5"/>
  <c r="T371" i="5" s="1"/>
  <c r="S372" i="5"/>
  <c r="T372" i="5" s="1"/>
  <c r="S373" i="5"/>
  <c r="T373" i="5" s="1"/>
  <c r="S374" i="5"/>
  <c r="T374" i="5" s="1"/>
  <c r="S375" i="5"/>
  <c r="T375" i="5" s="1"/>
  <c r="S376" i="5"/>
  <c r="T376" i="5" s="1"/>
  <c r="S377" i="5"/>
  <c r="T377" i="5" s="1"/>
  <c r="S378" i="5"/>
  <c r="T378" i="5" s="1"/>
  <c r="S379" i="5"/>
  <c r="T379" i="5" s="1"/>
  <c r="S380" i="5"/>
  <c r="T380" i="5" s="1"/>
  <c r="S381" i="5"/>
  <c r="T381" i="5" s="1"/>
  <c r="S382" i="5"/>
  <c r="T382" i="5" s="1"/>
  <c r="S383" i="5"/>
  <c r="T383" i="5" s="1"/>
  <c r="S384" i="5"/>
  <c r="T384" i="5" s="1"/>
  <c r="S385" i="5"/>
  <c r="T385" i="5" s="1"/>
  <c r="S386" i="5"/>
  <c r="T386" i="5" s="1"/>
  <c r="S387" i="5"/>
  <c r="T387" i="5" s="1"/>
  <c r="S388" i="5"/>
  <c r="T388" i="5" s="1"/>
  <c r="S389" i="5"/>
  <c r="T389" i="5" s="1"/>
  <c r="S390" i="5"/>
  <c r="T390" i="5" s="1"/>
  <c r="S391" i="5"/>
  <c r="T391" i="5" s="1"/>
  <c r="S392" i="5"/>
  <c r="T392" i="5" s="1"/>
  <c r="S393" i="5"/>
  <c r="T393" i="5" s="1"/>
  <c r="S394" i="5"/>
  <c r="T394" i="5" s="1"/>
  <c r="S395" i="5"/>
  <c r="T395" i="5" s="1"/>
  <c r="S396" i="5"/>
  <c r="T396" i="5" s="1"/>
  <c r="S397" i="5"/>
  <c r="T397" i="5" s="1"/>
  <c r="S398" i="5"/>
  <c r="T398" i="5" s="1"/>
  <c r="S399" i="5"/>
  <c r="T399" i="5" s="1"/>
  <c r="S400" i="5"/>
  <c r="T400" i="5" s="1"/>
  <c r="S401" i="5"/>
  <c r="T401" i="5" s="1"/>
  <c r="S402" i="5"/>
  <c r="T402" i="5" s="1"/>
  <c r="S403" i="5"/>
  <c r="T403" i="5" s="1"/>
  <c r="S404" i="5"/>
  <c r="T404" i="5" s="1"/>
  <c r="S405" i="5"/>
  <c r="T405" i="5" s="1"/>
  <c r="S406" i="5"/>
  <c r="T406" i="5" s="1"/>
  <c r="S407" i="5"/>
  <c r="T407" i="5" s="1"/>
  <c r="S408" i="5"/>
  <c r="T408" i="5" s="1"/>
  <c r="S409" i="5"/>
  <c r="T409" i="5" s="1"/>
  <c r="S410" i="5"/>
  <c r="T410" i="5" s="1"/>
  <c r="S411" i="5"/>
  <c r="T411" i="5" s="1"/>
  <c r="S412" i="5"/>
  <c r="T412" i="5" s="1"/>
  <c r="S413" i="5"/>
  <c r="T413" i="5" s="1"/>
  <c r="S414" i="5"/>
  <c r="T414" i="5" s="1"/>
  <c r="S415" i="5"/>
  <c r="T415" i="5" s="1"/>
  <c r="S416" i="5"/>
  <c r="T416" i="5" s="1"/>
  <c r="S417" i="5"/>
  <c r="T417" i="5" s="1"/>
  <c r="S418" i="5"/>
  <c r="T418" i="5" s="1"/>
  <c r="S419" i="5"/>
  <c r="T419" i="5" s="1"/>
  <c r="S420" i="5"/>
  <c r="T420" i="5" s="1"/>
  <c r="S421" i="5"/>
  <c r="T421" i="5" s="1"/>
  <c r="S422" i="5"/>
  <c r="T422" i="5" s="1"/>
  <c r="S423" i="5"/>
  <c r="T423" i="5" s="1"/>
  <c r="S424" i="5"/>
  <c r="T424" i="5" s="1"/>
  <c r="S425" i="5"/>
  <c r="T425" i="5" s="1"/>
  <c r="S426" i="5"/>
  <c r="T426" i="5" s="1"/>
  <c r="S427" i="5"/>
  <c r="T427" i="5" s="1"/>
  <c r="S428" i="5"/>
  <c r="T428" i="5" s="1"/>
  <c r="S429" i="5"/>
  <c r="T429" i="5" s="1"/>
  <c r="S430" i="5"/>
  <c r="T430" i="5" s="1"/>
  <c r="S431" i="5"/>
  <c r="T431" i="5" s="1"/>
  <c r="S432" i="5"/>
  <c r="T432" i="5" s="1"/>
  <c r="S433" i="5"/>
  <c r="T433" i="5" s="1"/>
  <c r="S434" i="5"/>
  <c r="T434" i="5" s="1"/>
  <c r="S435" i="5"/>
  <c r="T435" i="5" s="1"/>
  <c r="S436" i="5"/>
  <c r="T436" i="5" s="1"/>
  <c r="S437" i="5"/>
  <c r="T437" i="5" s="1"/>
  <c r="S438" i="5"/>
  <c r="T438" i="5" s="1"/>
  <c r="S439" i="5"/>
  <c r="T439" i="5" s="1"/>
  <c r="S440" i="5"/>
  <c r="T440" i="5" s="1"/>
  <c r="S441" i="5"/>
  <c r="T441" i="5" s="1"/>
  <c r="S442" i="5"/>
  <c r="T442" i="5" s="1"/>
  <c r="S443" i="5"/>
  <c r="T443" i="5" s="1"/>
  <c r="S444" i="5"/>
  <c r="T444" i="5" s="1"/>
  <c r="S445" i="5"/>
  <c r="T445" i="5" s="1"/>
  <c r="S446" i="5"/>
  <c r="T446" i="5" s="1"/>
  <c r="S447" i="5"/>
  <c r="T447" i="5" s="1"/>
  <c r="S448" i="5"/>
  <c r="T448" i="5" s="1"/>
  <c r="S449" i="5"/>
  <c r="T449" i="5" s="1"/>
  <c r="S450" i="5"/>
  <c r="T450" i="5" s="1"/>
  <c r="S451" i="5"/>
  <c r="T451" i="5" s="1"/>
  <c r="S452" i="5"/>
  <c r="T452" i="5" s="1"/>
  <c r="S453" i="5"/>
  <c r="T453" i="5" s="1"/>
  <c r="S454" i="5"/>
  <c r="T454" i="5" s="1"/>
  <c r="S455" i="5"/>
  <c r="T455" i="5" s="1"/>
  <c r="S456" i="5"/>
  <c r="T456" i="5" s="1"/>
  <c r="S457" i="5"/>
  <c r="T457" i="5" s="1"/>
  <c r="S458" i="5"/>
  <c r="T458" i="5" s="1"/>
  <c r="S459" i="5"/>
  <c r="T459" i="5" s="1"/>
  <c r="S460" i="5"/>
  <c r="T460" i="5" s="1"/>
  <c r="S461" i="5"/>
  <c r="T461" i="5" s="1"/>
  <c r="S462" i="5"/>
  <c r="T462" i="5" s="1"/>
  <c r="S463" i="5"/>
  <c r="T463" i="5" s="1"/>
  <c r="S464" i="5"/>
  <c r="T464" i="5" s="1"/>
  <c r="S465" i="5"/>
  <c r="T465" i="5" s="1"/>
  <c r="S466" i="5"/>
  <c r="T466" i="5" s="1"/>
  <c r="S467" i="5"/>
  <c r="T467" i="5" s="1"/>
  <c r="S468" i="5"/>
  <c r="T468" i="5" s="1"/>
  <c r="S469" i="5"/>
  <c r="T469" i="5" s="1"/>
  <c r="S470" i="5"/>
  <c r="T470" i="5" s="1"/>
  <c r="S471" i="5"/>
  <c r="T471" i="5" s="1"/>
  <c r="S472" i="5"/>
  <c r="T472" i="5" s="1"/>
  <c r="S473" i="5"/>
  <c r="T473" i="5" s="1"/>
  <c r="S474" i="5"/>
  <c r="T474" i="5" s="1"/>
  <c r="S475" i="5"/>
  <c r="T475" i="5" s="1"/>
  <c r="S476" i="5"/>
  <c r="T476" i="5" s="1"/>
  <c r="S477" i="5"/>
  <c r="T477" i="5" s="1"/>
  <c r="S478" i="5"/>
  <c r="T478" i="5" s="1"/>
  <c r="S479" i="5"/>
  <c r="T479" i="5" s="1"/>
  <c r="S480" i="5"/>
  <c r="T480" i="5" s="1"/>
  <c r="S481" i="5"/>
  <c r="T481" i="5" s="1"/>
  <c r="S482" i="5"/>
  <c r="T482" i="5" s="1"/>
  <c r="S483" i="5"/>
  <c r="T483" i="5" s="1"/>
  <c r="S484" i="5"/>
  <c r="T484" i="5" s="1"/>
  <c r="S485" i="5"/>
  <c r="T485" i="5" s="1"/>
  <c r="S486" i="5"/>
  <c r="T486" i="5" s="1"/>
  <c r="S487" i="5"/>
  <c r="T487" i="5" s="1"/>
  <c r="S488" i="5"/>
  <c r="T488" i="5" s="1"/>
  <c r="S489" i="5"/>
  <c r="T489" i="5" s="1"/>
  <c r="S490" i="5"/>
  <c r="T490" i="5" s="1"/>
  <c r="S491" i="5"/>
  <c r="T491" i="5" s="1"/>
  <c r="S492" i="5"/>
  <c r="T492" i="5" s="1"/>
  <c r="S493" i="5"/>
  <c r="T493" i="5" s="1"/>
  <c r="S494" i="5"/>
  <c r="T494" i="5" s="1"/>
  <c r="S495" i="5"/>
  <c r="T495" i="5" s="1"/>
  <c r="S496" i="5"/>
  <c r="T496" i="5" s="1"/>
  <c r="S497" i="5"/>
  <c r="T497" i="5" s="1"/>
  <c r="S498" i="5"/>
  <c r="T498" i="5" s="1"/>
  <c r="S499" i="5"/>
  <c r="T499" i="5" s="1"/>
  <c r="S500" i="5"/>
  <c r="T500" i="5" s="1"/>
  <c r="S501" i="5"/>
  <c r="T501" i="5" s="1"/>
  <c r="S502" i="5"/>
  <c r="T502" i="5" s="1"/>
  <c r="S503" i="5"/>
  <c r="T503" i="5" s="1"/>
  <c r="S504" i="5"/>
  <c r="T504" i="5" s="1"/>
  <c r="S505" i="5"/>
  <c r="T505" i="5" s="1"/>
  <c r="S506" i="5"/>
  <c r="T506" i="5" s="1"/>
  <c r="S507" i="5"/>
  <c r="T507" i="5" s="1"/>
  <c r="S508" i="5"/>
  <c r="T508" i="5" s="1"/>
  <c r="S509" i="5"/>
  <c r="T509" i="5" s="1"/>
  <c r="S510" i="5"/>
  <c r="T510" i="5" s="1"/>
  <c r="S511" i="5"/>
  <c r="T511" i="5" s="1"/>
  <c r="S512" i="5"/>
  <c r="T512" i="5" s="1"/>
  <c r="S513" i="5"/>
  <c r="T513" i="5" s="1"/>
  <c r="S514" i="5"/>
  <c r="T514" i="5" s="1"/>
  <c r="S515" i="5"/>
  <c r="T515" i="5" s="1"/>
  <c r="S516" i="5"/>
  <c r="T516" i="5" s="1"/>
  <c r="S517" i="5"/>
  <c r="T517" i="5" s="1"/>
  <c r="S518" i="5"/>
  <c r="T518" i="5" s="1"/>
  <c r="S519" i="5"/>
  <c r="T519" i="5" s="1"/>
  <c r="S520" i="5"/>
  <c r="T520" i="5" s="1"/>
  <c r="S521" i="5"/>
  <c r="T521" i="5" s="1"/>
  <c r="S522" i="5"/>
  <c r="T522" i="5" s="1"/>
  <c r="S523" i="5"/>
  <c r="T523" i="5" s="1"/>
  <c r="S524" i="5"/>
  <c r="T524" i="5" s="1"/>
  <c r="S525" i="5"/>
  <c r="T525" i="5" s="1"/>
  <c r="S526" i="5"/>
  <c r="T526" i="5" s="1"/>
  <c r="S527" i="5"/>
  <c r="T527" i="5" s="1"/>
  <c r="S528" i="5"/>
  <c r="T528" i="5" s="1"/>
  <c r="S529" i="5"/>
  <c r="T529" i="5" s="1"/>
  <c r="S530" i="5"/>
  <c r="T530" i="5" s="1"/>
  <c r="S531" i="5"/>
  <c r="T531" i="5" s="1"/>
  <c r="S532" i="5"/>
  <c r="T532" i="5" s="1"/>
  <c r="S533" i="5"/>
  <c r="T533" i="5" s="1"/>
  <c r="S534" i="5"/>
  <c r="T534" i="5" s="1"/>
  <c r="S535" i="5"/>
  <c r="T535" i="5" s="1"/>
  <c r="S536" i="5"/>
  <c r="T536" i="5" s="1"/>
  <c r="S537" i="5"/>
  <c r="T537" i="5" s="1"/>
  <c r="S538" i="5"/>
  <c r="T538" i="5" s="1"/>
  <c r="S539" i="5"/>
  <c r="T539" i="5" s="1"/>
  <c r="S540" i="5"/>
  <c r="T540" i="5" s="1"/>
  <c r="S541" i="5"/>
  <c r="T541" i="5" s="1"/>
  <c r="S542" i="5"/>
  <c r="T542" i="5" s="1"/>
  <c r="S543" i="5"/>
  <c r="T543" i="5" s="1"/>
  <c r="S544" i="5"/>
  <c r="T544" i="5" s="1"/>
  <c r="S545" i="5"/>
  <c r="T545" i="5" s="1"/>
  <c r="S546" i="5"/>
  <c r="T546" i="5" s="1"/>
  <c r="S547" i="5"/>
  <c r="T547" i="5" s="1"/>
  <c r="S548" i="5"/>
  <c r="T548" i="5" s="1"/>
  <c r="S549" i="5"/>
  <c r="T549" i="5" s="1"/>
  <c r="S550" i="5"/>
  <c r="T550" i="5" s="1"/>
  <c r="S551" i="5"/>
  <c r="T551" i="5" s="1"/>
  <c r="S552" i="5"/>
  <c r="T552" i="5" s="1"/>
  <c r="S553" i="5"/>
  <c r="T553" i="5" s="1"/>
  <c r="S554" i="5"/>
  <c r="T554" i="5" s="1"/>
  <c r="S555" i="5"/>
  <c r="T555" i="5" s="1"/>
  <c r="S556" i="5"/>
  <c r="T556" i="5" s="1"/>
  <c r="S557" i="5"/>
  <c r="T557" i="5" s="1"/>
  <c r="S558" i="5"/>
  <c r="T558" i="5" s="1"/>
  <c r="S559" i="5"/>
  <c r="T559" i="5" s="1"/>
  <c r="S560" i="5"/>
  <c r="T560" i="5" s="1"/>
  <c r="S561" i="5"/>
  <c r="T561" i="5" s="1"/>
  <c r="S562" i="5"/>
  <c r="T562" i="5" s="1"/>
  <c r="S563" i="5"/>
  <c r="T563" i="5" s="1"/>
  <c r="S564" i="5"/>
  <c r="T564" i="5" s="1"/>
  <c r="S565" i="5"/>
  <c r="T565" i="5" s="1"/>
  <c r="S566" i="5"/>
  <c r="T566" i="5" s="1"/>
  <c r="S567" i="5"/>
  <c r="T567" i="5" s="1"/>
  <c r="S568" i="5"/>
  <c r="T568" i="5" s="1"/>
  <c r="S569" i="5"/>
  <c r="T569" i="5" s="1"/>
  <c r="S570" i="5"/>
  <c r="T570" i="5" s="1"/>
  <c r="S571" i="5"/>
  <c r="T571" i="5" s="1"/>
  <c r="S572" i="5"/>
  <c r="T572" i="5" s="1"/>
  <c r="S573" i="5"/>
  <c r="T573" i="5" s="1"/>
  <c r="S574" i="5"/>
  <c r="T574" i="5" s="1"/>
  <c r="S575" i="5"/>
  <c r="T575" i="5" s="1"/>
  <c r="S576" i="5"/>
  <c r="T576" i="5" s="1"/>
  <c r="S577" i="5"/>
  <c r="T577" i="5" s="1"/>
  <c r="S578" i="5"/>
  <c r="T578" i="5" s="1"/>
  <c r="S579" i="5"/>
  <c r="T579" i="5" s="1"/>
  <c r="S580" i="5"/>
  <c r="T580" i="5" s="1"/>
  <c r="S581" i="5"/>
  <c r="T581" i="5" s="1"/>
  <c r="S582" i="5"/>
  <c r="T582" i="5" s="1"/>
  <c r="S583" i="5"/>
  <c r="T583" i="5" s="1"/>
  <c r="S584" i="5"/>
  <c r="T584" i="5" s="1"/>
  <c r="S585" i="5"/>
  <c r="T585" i="5" s="1"/>
  <c r="S586" i="5"/>
  <c r="T586" i="5" s="1"/>
  <c r="S587" i="5"/>
  <c r="T587" i="5" s="1"/>
  <c r="S588" i="5"/>
  <c r="T588" i="5" s="1"/>
  <c r="S589" i="5"/>
  <c r="T589" i="5" s="1"/>
  <c r="S590" i="5"/>
  <c r="T590" i="5" s="1"/>
  <c r="S591" i="5"/>
  <c r="T591" i="5" s="1"/>
  <c r="S592" i="5"/>
  <c r="T592" i="5" s="1"/>
  <c r="S593" i="5"/>
  <c r="T593" i="5" s="1"/>
  <c r="S594" i="5"/>
  <c r="T594" i="5" s="1"/>
  <c r="S595" i="5"/>
  <c r="T595" i="5" s="1"/>
  <c r="S596" i="5"/>
  <c r="T596" i="5" s="1"/>
  <c r="S597" i="5"/>
  <c r="T597" i="5" s="1"/>
  <c r="S598" i="5"/>
  <c r="T598" i="5" s="1"/>
  <c r="S599" i="5"/>
  <c r="T599" i="5" s="1"/>
  <c r="S600" i="5"/>
  <c r="T600" i="5" s="1"/>
  <c r="S601" i="5"/>
  <c r="T601" i="5" s="1"/>
  <c r="S602" i="5"/>
  <c r="T602" i="5" s="1"/>
  <c r="S603" i="5"/>
  <c r="T603" i="5" s="1"/>
  <c r="S604" i="5"/>
  <c r="T604" i="5" s="1"/>
  <c r="S605" i="5"/>
  <c r="T605" i="5" s="1"/>
  <c r="S606" i="5"/>
  <c r="T606" i="5" s="1"/>
  <c r="S607" i="5"/>
  <c r="T607" i="5" s="1"/>
  <c r="S608" i="5"/>
  <c r="T608" i="5" s="1"/>
  <c r="S609" i="5"/>
  <c r="T609" i="5" s="1"/>
  <c r="S610" i="5"/>
  <c r="T610" i="5" s="1"/>
  <c r="S611" i="5"/>
  <c r="T611" i="5" s="1"/>
  <c r="S612" i="5"/>
  <c r="T612" i="5" s="1"/>
  <c r="S613" i="5"/>
  <c r="T613" i="5" s="1"/>
  <c r="S614" i="5"/>
  <c r="T614" i="5" s="1"/>
  <c r="S615" i="5"/>
  <c r="T615" i="5" s="1"/>
  <c r="S616" i="5"/>
  <c r="T616" i="5" s="1"/>
  <c r="S617" i="5"/>
  <c r="T617" i="5" s="1"/>
  <c r="S618" i="5"/>
  <c r="T618" i="5" s="1"/>
  <c r="S619" i="5"/>
  <c r="T619" i="5" s="1"/>
  <c r="S620" i="5"/>
  <c r="T620" i="5" s="1"/>
  <c r="S621" i="5"/>
  <c r="T621" i="5" s="1"/>
  <c r="S622" i="5"/>
  <c r="T622" i="5" s="1"/>
  <c r="S623" i="5"/>
  <c r="T623" i="5" s="1"/>
  <c r="S624" i="5"/>
  <c r="T624" i="5" s="1"/>
  <c r="S625" i="5"/>
  <c r="T625" i="5" s="1"/>
  <c r="S626" i="5"/>
  <c r="T626" i="5" s="1"/>
  <c r="S627" i="5"/>
  <c r="T627" i="5" s="1"/>
  <c r="S628" i="5"/>
  <c r="T628" i="5" s="1"/>
  <c r="S629" i="5"/>
  <c r="T629" i="5" s="1"/>
  <c r="S630" i="5"/>
  <c r="T630" i="5" s="1"/>
  <c r="S631" i="5"/>
  <c r="T631" i="5" s="1"/>
  <c r="S632" i="5"/>
  <c r="T632" i="5" s="1"/>
  <c r="S633" i="5"/>
  <c r="T633" i="5" s="1"/>
  <c r="S634" i="5"/>
  <c r="T634" i="5" s="1"/>
  <c r="S635" i="5"/>
  <c r="T635" i="5" s="1"/>
  <c r="S636" i="5"/>
  <c r="T636" i="5" s="1"/>
  <c r="S637" i="5"/>
  <c r="T637" i="5" s="1"/>
  <c r="S638" i="5"/>
  <c r="T638" i="5" s="1"/>
  <c r="S639" i="5"/>
  <c r="T639" i="5" s="1"/>
  <c r="S640" i="5"/>
  <c r="T640" i="5" s="1"/>
  <c r="S641" i="5"/>
  <c r="T641" i="5" s="1"/>
  <c r="S642" i="5"/>
  <c r="T642" i="5" s="1"/>
  <c r="S643" i="5"/>
  <c r="T643" i="5" s="1"/>
  <c r="S644" i="5"/>
  <c r="T644" i="5" s="1"/>
  <c r="S645" i="5"/>
  <c r="T645" i="5" s="1"/>
  <c r="S646" i="5"/>
  <c r="T646" i="5" s="1"/>
  <c r="S647" i="5"/>
  <c r="T647" i="5" s="1"/>
  <c r="S648" i="5"/>
  <c r="T648" i="5" s="1"/>
  <c r="S649" i="5"/>
  <c r="T649" i="5" s="1"/>
  <c r="S650" i="5"/>
  <c r="T650" i="5" s="1"/>
  <c r="S651" i="5"/>
  <c r="T651" i="5" s="1"/>
  <c r="S652" i="5"/>
  <c r="T652" i="5" s="1"/>
  <c r="S653" i="5"/>
  <c r="T653" i="5" s="1"/>
  <c r="S654" i="5"/>
  <c r="T654" i="5" s="1"/>
  <c r="S655" i="5"/>
  <c r="T655" i="5" s="1"/>
  <c r="S656" i="5"/>
  <c r="T656" i="5" s="1"/>
  <c r="S657" i="5"/>
  <c r="T657" i="5" s="1"/>
  <c r="S658" i="5"/>
  <c r="T658" i="5" s="1"/>
  <c r="S659" i="5"/>
  <c r="T659" i="5" s="1"/>
  <c r="S660" i="5"/>
  <c r="T660" i="5" s="1"/>
  <c r="S661" i="5"/>
  <c r="T661" i="5" s="1"/>
  <c r="S662" i="5"/>
  <c r="T662" i="5" s="1"/>
  <c r="S663" i="5"/>
  <c r="T663" i="5" s="1"/>
  <c r="S664" i="5"/>
  <c r="T664" i="5" s="1"/>
  <c r="S665" i="5"/>
  <c r="T665" i="5" s="1"/>
  <c r="S666" i="5"/>
  <c r="T666" i="5" s="1"/>
  <c r="S667" i="5"/>
  <c r="T667" i="5" s="1"/>
  <c r="S668" i="5"/>
  <c r="T668" i="5" s="1"/>
  <c r="S669" i="5"/>
  <c r="T669" i="5" s="1"/>
  <c r="S670" i="5"/>
  <c r="T670" i="5" s="1"/>
  <c r="S671" i="5"/>
  <c r="T671" i="5" s="1"/>
  <c r="S672" i="5"/>
  <c r="T672" i="5" s="1"/>
  <c r="S673" i="5"/>
  <c r="T673" i="5" s="1"/>
  <c r="S674" i="5"/>
  <c r="T674" i="5" s="1"/>
  <c r="S675" i="5"/>
  <c r="T675" i="5" s="1"/>
  <c r="S676" i="5"/>
  <c r="T676" i="5" s="1"/>
  <c r="S677" i="5"/>
  <c r="T677" i="5" s="1"/>
  <c r="S678" i="5"/>
  <c r="T678" i="5" s="1"/>
  <c r="S679" i="5"/>
  <c r="T679" i="5" s="1"/>
  <c r="S680" i="5"/>
  <c r="T680" i="5" s="1"/>
  <c r="S681" i="5"/>
  <c r="T681" i="5" s="1"/>
  <c r="S682" i="5"/>
  <c r="T682" i="5" s="1"/>
  <c r="S683" i="5"/>
  <c r="T683" i="5" s="1"/>
  <c r="S684" i="5"/>
  <c r="T684" i="5" s="1"/>
  <c r="S685" i="5"/>
  <c r="T685" i="5" s="1"/>
  <c r="S686" i="5"/>
  <c r="T686" i="5" s="1"/>
  <c r="S687" i="5"/>
  <c r="T687" i="5" s="1"/>
  <c r="S688" i="5"/>
  <c r="T688" i="5" s="1"/>
  <c r="S689" i="5"/>
  <c r="T689" i="5" s="1"/>
  <c r="S690" i="5"/>
  <c r="T690" i="5" s="1"/>
  <c r="S691" i="5"/>
  <c r="T691" i="5" s="1"/>
  <c r="S692" i="5"/>
  <c r="T692" i="5" s="1"/>
  <c r="S693" i="5"/>
  <c r="T693" i="5" s="1"/>
  <c r="S694" i="5"/>
  <c r="T694" i="5" s="1"/>
  <c r="S695" i="5"/>
  <c r="T695" i="5" s="1"/>
  <c r="S696" i="5"/>
  <c r="T696" i="5" s="1"/>
  <c r="S697" i="5"/>
  <c r="T697" i="5" s="1"/>
  <c r="S698" i="5"/>
  <c r="T698" i="5" s="1"/>
  <c r="S699" i="5"/>
  <c r="T699" i="5" s="1"/>
  <c r="S700" i="5"/>
  <c r="T700" i="5" s="1"/>
  <c r="S701" i="5"/>
  <c r="T701" i="5" s="1"/>
  <c r="S702" i="5"/>
  <c r="T702" i="5" s="1"/>
  <c r="S703" i="5"/>
  <c r="T703" i="5" s="1"/>
  <c r="S704" i="5"/>
  <c r="T704" i="5" s="1"/>
  <c r="S705" i="5"/>
  <c r="T705" i="5" s="1"/>
  <c r="S706" i="5"/>
  <c r="T706" i="5" s="1"/>
  <c r="S707" i="5"/>
  <c r="T707" i="5" s="1"/>
  <c r="S708" i="5"/>
  <c r="T708" i="5" s="1"/>
  <c r="S709" i="5"/>
  <c r="T709" i="5" s="1"/>
  <c r="S710" i="5"/>
  <c r="T710" i="5" s="1"/>
  <c r="S711" i="5"/>
  <c r="T711" i="5" s="1"/>
  <c r="S712" i="5"/>
  <c r="T712" i="5" s="1"/>
  <c r="S713" i="5"/>
  <c r="T713" i="5" s="1"/>
  <c r="S714" i="5"/>
  <c r="T714" i="5" s="1"/>
  <c r="S715" i="5"/>
  <c r="T715" i="5" s="1"/>
  <c r="S716" i="5"/>
  <c r="T716" i="5" s="1"/>
  <c r="S717" i="5"/>
  <c r="T717" i="5" s="1"/>
  <c r="S718" i="5"/>
  <c r="T718" i="5" s="1"/>
  <c r="S719" i="5"/>
  <c r="T719" i="5" s="1"/>
  <c r="S720" i="5"/>
  <c r="T720" i="5" s="1"/>
  <c r="S721" i="5"/>
  <c r="T721" i="5" s="1"/>
  <c r="S722" i="5"/>
  <c r="T722" i="5" s="1"/>
  <c r="S723" i="5"/>
  <c r="T723" i="5" s="1"/>
  <c r="S724" i="5"/>
  <c r="T724" i="5" s="1"/>
  <c r="S725" i="5"/>
  <c r="T725" i="5" s="1"/>
  <c r="S726" i="5"/>
  <c r="T726" i="5" s="1"/>
  <c r="S727" i="5"/>
  <c r="T727" i="5" s="1"/>
  <c r="S728" i="5"/>
  <c r="T728" i="5" s="1"/>
  <c r="S729" i="5"/>
  <c r="T729" i="5" s="1"/>
  <c r="S730" i="5"/>
  <c r="T730" i="5" s="1"/>
  <c r="S731" i="5"/>
  <c r="T731" i="5" s="1"/>
  <c r="S732" i="5"/>
  <c r="T732" i="5" s="1"/>
  <c r="S733" i="5"/>
  <c r="T733" i="5" s="1"/>
  <c r="S734" i="5"/>
  <c r="T734" i="5" s="1"/>
  <c r="S735" i="5"/>
  <c r="T735" i="5" s="1"/>
  <c r="S736" i="5"/>
  <c r="T736" i="5" s="1"/>
  <c r="S737" i="5"/>
  <c r="T737" i="5" s="1"/>
  <c r="S738" i="5"/>
  <c r="T738" i="5" s="1"/>
  <c r="S739" i="5"/>
  <c r="T739" i="5" s="1"/>
  <c r="S740" i="5"/>
  <c r="T740" i="5" s="1"/>
  <c r="S741" i="5"/>
  <c r="T741" i="5" s="1"/>
  <c r="S742" i="5"/>
  <c r="T742" i="5" s="1"/>
  <c r="S743" i="5"/>
  <c r="T743" i="5" s="1"/>
  <c r="S744" i="5"/>
  <c r="T744" i="5" s="1"/>
  <c r="S745" i="5"/>
  <c r="T745" i="5" s="1"/>
  <c r="S746" i="5"/>
  <c r="T746" i="5" s="1"/>
  <c r="S747" i="5"/>
  <c r="T747" i="5" s="1"/>
  <c r="S748" i="5"/>
  <c r="T748" i="5" s="1"/>
  <c r="S749" i="5"/>
  <c r="T749" i="5" s="1"/>
  <c r="S750" i="5"/>
  <c r="T750" i="5" s="1"/>
  <c r="S751" i="5"/>
  <c r="T751" i="5" s="1"/>
  <c r="S752" i="5"/>
  <c r="T752" i="5" s="1"/>
  <c r="S753" i="5"/>
  <c r="T753" i="5" s="1"/>
  <c r="S754" i="5"/>
  <c r="T754" i="5" s="1"/>
  <c r="S755" i="5"/>
  <c r="T755" i="5" s="1"/>
  <c r="S756" i="5"/>
  <c r="T756" i="5" s="1"/>
  <c r="S757" i="5"/>
  <c r="T757" i="5" s="1"/>
  <c r="S758" i="5"/>
  <c r="T758" i="5" s="1"/>
  <c r="S759" i="5"/>
  <c r="T759" i="5" s="1"/>
  <c r="S760" i="5"/>
  <c r="T760" i="5" s="1"/>
  <c r="S761" i="5"/>
  <c r="T761" i="5" s="1"/>
  <c r="S762" i="5"/>
  <c r="T762" i="5" s="1"/>
  <c r="S763" i="5"/>
  <c r="T763" i="5" s="1"/>
  <c r="S764" i="5"/>
  <c r="T764" i="5" s="1"/>
  <c r="S765" i="5"/>
  <c r="T765" i="5" s="1"/>
  <c r="S766" i="5"/>
  <c r="T766" i="5" s="1"/>
  <c r="S767" i="5"/>
  <c r="T767" i="5" s="1"/>
  <c r="S768" i="5"/>
  <c r="T768" i="5" s="1"/>
  <c r="S769" i="5"/>
  <c r="T769" i="5" s="1"/>
  <c r="S770" i="5"/>
  <c r="T770" i="5" s="1"/>
  <c r="S771" i="5"/>
  <c r="T771" i="5" s="1"/>
  <c r="S772" i="5"/>
  <c r="T772" i="5" s="1"/>
  <c r="S773" i="5"/>
  <c r="T773" i="5" s="1"/>
  <c r="S774" i="5"/>
  <c r="T774" i="5" s="1"/>
  <c r="S775" i="5"/>
  <c r="T775" i="5" s="1"/>
  <c r="S776" i="5"/>
  <c r="T776" i="5" s="1"/>
  <c r="S777" i="5"/>
  <c r="T777" i="5" s="1"/>
  <c r="S778" i="5"/>
  <c r="T778" i="5" s="1"/>
  <c r="S779" i="5"/>
  <c r="T779" i="5" s="1"/>
  <c r="S780" i="5"/>
  <c r="T780" i="5" s="1"/>
  <c r="S781" i="5"/>
  <c r="T781" i="5" s="1"/>
  <c r="S782" i="5"/>
  <c r="T782" i="5" s="1"/>
  <c r="S783" i="5"/>
  <c r="T783" i="5" s="1"/>
  <c r="S784" i="5"/>
  <c r="T784" i="5" s="1"/>
  <c r="S785" i="5"/>
  <c r="T785" i="5" s="1"/>
  <c r="S786" i="5"/>
  <c r="T786" i="5" s="1"/>
  <c r="S787" i="5"/>
  <c r="T787" i="5" s="1"/>
  <c r="S788" i="5"/>
  <c r="T788" i="5" s="1"/>
  <c r="S789" i="5"/>
  <c r="T789" i="5" s="1"/>
  <c r="S790" i="5"/>
  <c r="T790" i="5" s="1"/>
  <c r="S791" i="5"/>
  <c r="T791" i="5" s="1"/>
  <c r="S792" i="5"/>
  <c r="T792" i="5" s="1"/>
  <c r="S793" i="5"/>
  <c r="T793" i="5" s="1"/>
  <c r="S794" i="5"/>
  <c r="T794" i="5" s="1"/>
  <c r="S795" i="5"/>
  <c r="T795" i="5" s="1"/>
  <c r="S796" i="5"/>
  <c r="T796" i="5" s="1"/>
  <c r="S797" i="5"/>
  <c r="T797" i="5" s="1"/>
  <c r="S798" i="5"/>
  <c r="T798" i="5" s="1"/>
  <c r="S799" i="5"/>
  <c r="T799" i="5" s="1"/>
  <c r="S800" i="5"/>
  <c r="T800" i="5" s="1"/>
  <c r="S801" i="5"/>
  <c r="T801" i="5" s="1"/>
  <c r="S802" i="5"/>
  <c r="T802" i="5" s="1"/>
  <c r="S803" i="5"/>
  <c r="T803" i="5" s="1"/>
  <c r="S804" i="5"/>
  <c r="T804" i="5" s="1"/>
  <c r="S805" i="5"/>
  <c r="T805" i="5" s="1"/>
  <c r="S806" i="5"/>
  <c r="T806" i="5" s="1"/>
  <c r="S807" i="5"/>
  <c r="T807" i="5" s="1"/>
  <c r="S808" i="5"/>
  <c r="T808" i="5" s="1"/>
  <c r="S809" i="5"/>
  <c r="T809" i="5" s="1"/>
  <c r="S810" i="5"/>
  <c r="T810" i="5" s="1"/>
  <c r="S811" i="5"/>
  <c r="T811" i="5" s="1"/>
  <c r="S812" i="5"/>
  <c r="T812" i="5" s="1"/>
  <c r="S813" i="5"/>
  <c r="T813" i="5" s="1"/>
  <c r="S814" i="5"/>
  <c r="T814" i="5" s="1"/>
  <c r="S815" i="5"/>
  <c r="T815" i="5" s="1"/>
  <c r="S816" i="5"/>
  <c r="T816" i="5" s="1"/>
  <c r="S817" i="5"/>
  <c r="T817" i="5" s="1"/>
  <c r="S818" i="5"/>
  <c r="T818" i="5" s="1"/>
  <c r="S819" i="5"/>
  <c r="T819" i="5" s="1"/>
  <c r="S820" i="5"/>
  <c r="T820" i="5" s="1"/>
  <c r="S821" i="5"/>
  <c r="T821" i="5" s="1"/>
  <c r="S822" i="5"/>
  <c r="T822" i="5" s="1"/>
  <c r="S823" i="5"/>
  <c r="T823" i="5" s="1"/>
  <c r="S824" i="5"/>
  <c r="T824" i="5" s="1"/>
  <c r="S825" i="5"/>
  <c r="T825" i="5" s="1"/>
  <c r="S826" i="5"/>
  <c r="T826" i="5" s="1"/>
  <c r="S827" i="5"/>
  <c r="T827" i="5" s="1"/>
  <c r="S828" i="5"/>
  <c r="T828" i="5" s="1"/>
  <c r="S829" i="5"/>
  <c r="T829" i="5" s="1"/>
  <c r="S830" i="5"/>
  <c r="T830" i="5" s="1"/>
  <c r="S831" i="5"/>
  <c r="T831" i="5" s="1"/>
  <c r="S832" i="5"/>
  <c r="T832" i="5" s="1"/>
  <c r="S833" i="5"/>
  <c r="T833" i="5" s="1"/>
  <c r="S834" i="5"/>
  <c r="T834" i="5" s="1"/>
  <c r="S835" i="5"/>
  <c r="T835" i="5" s="1"/>
  <c r="S836" i="5"/>
  <c r="T836" i="5" s="1"/>
  <c r="S837" i="5"/>
  <c r="T837" i="5" s="1"/>
  <c r="S838" i="5"/>
  <c r="T838" i="5" s="1"/>
  <c r="S839" i="5"/>
  <c r="T839" i="5" s="1"/>
  <c r="S840" i="5"/>
  <c r="T840" i="5" s="1"/>
  <c r="S841" i="5"/>
  <c r="T841" i="5" s="1"/>
  <c r="S842" i="5"/>
  <c r="T842" i="5" s="1"/>
  <c r="S843" i="5"/>
  <c r="T843" i="5" s="1"/>
  <c r="S844" i="5"/>
  <c r="T844" i="5" s="1"/>
  <c r="S845" i="5"/>
  <c r="T845" i="5" s="1"/>
  <c r="S846" i="5"/>
  <c r="T846" i="5" s="1"/>
  <c r="S847" i="5"/>
  <c r="T847" i="5" s="1"/>
  <c r="S848" i="5"/>
  <c r="T848" i="5" s="1"/>
  <c r="S849" i="5"/>
  <c r="T849" i="5" s="1"/>
  <c r="S850" i="5"/>
  <c r="T850" i="5" s="1"/>
  <c r="S851" i="5"/>
  <c r="T851" i="5" s="1"/>
  <c r="S852" i="5"/>
  <c r="T852" i="5" s="1"/>
  <c r="S853" i="5"/>
  <c r="T853" i="5" s="1"/>
  <c r="S854" i="5"/>
  <c r="T854" i="5" s="1"/>
  <c r="S855" i="5"/>
  <c r="T855" i="5" s="1"/>
  <c r="S856" i="5"/>
  <c r="T856" i="5" s="1"/>
  <c r="S857" i="5"/>
  <c r="T857" i="5" s="1"/>
  <c r="S858" i="5"/>
  <c r="T858" i="5" s="1"/>
  <c r="S859" i="5"/>
  <c r="T859" i="5" s="1"/>
  <c r="S860" i="5"/>
  <c r="T860" i="5" s="1"/>
  <c r="S861" i="5"/>
  <c r="T861" i="5" s="1"/>
  <c r="S862" i="5"/>
  <c r="T862" i="5" s="1"/>
  <c r="S863" i="5"/>
  <c r="T863" i="5" s="1"/>
  <c r="S864" i="5"/>
  <c r="T864" i="5" s="1"/>
  <c r="S865" i="5"/>
  <c r="T865" i="5" s="1"/>
  <c r="S866" i="5"/>
  <c r="T866" i="5" s="1"/>
  <c r="S867" i="5"/>
  <c r="T867" i="5" s="1"/>
  <c r="S868" i="5"/>
  <c r="T868" i="5" s="1"/>
  <c r="S869" i="5"/>
  <c r="T869" i="5" s="1"/>
  <c r="S870" i="5"/>
  <c r="T870" i="5" s="1"/>
  <c r="S871" i="5"/>
  <c r="T871" i="5" s="1"/>
  <c r="S872" i="5"/>
  <c r="T872" i="5" s="1"/>
  <c r="S873" i="5"/>
  <c r="T873" i="5" s="1"/>
  <c r="S874" i="5"/>
  <c r="T874" i="5" s="1"/>
  <c r="S875" i="5"/>
  <c r="T875" i="5" s="1"/>
  <c r="S876" i="5"/>
  <c r="T876" i="5" s="1"/>
  <c r="S877" i="5"/>
  <c r="T877" i="5" s="1"/>
  <c r="S878" i="5"/>
  <c r="T878" i="5" s="1"/>
  <c r="S879" i="5"/>
  <c r="T879" i="5" s="1"/>
  <c r="S880" i="5"/>
  <c r="T880" i="5" s="1"/>
  <c r="S881" i="5"/>
  <c r="T881" i="5" s="1"/>
  <c r="S882" i="5"/>
  <c r="T882" i="5" s="1"/>
  <c r="S883" i="5"/>
  <c r="T883" i="5" s="1"/>
  <c r="S884" i="5"/>
  <c r="T884" i="5" s="1"/>
  <c r="S885" i="5"/>
  <c r="T885" i="5" s="1"/>
  <c r="S886" i="5"/>
  <c r="T886" i="5" s="1"/>
  <c r="S887" i="5"/>
  <c r="T887" i="5" s="1"/>
  <c r="S888" i="5"/>
  <c r="T888" i="5" s="1"/>
  <c r="S889" i="5"/>
  <c r="T889" i="5" s="1"/>
  <c r="S890" i="5"/>
  <c r="T890" i="5" s="1"/>
  <c r="S891" i="5"/>
  <c r="T891" i="5" s="1"/>
  <c r="S892" i="5"/>
  <c r="T892" i="5" s="1"/>
  <c r="S893" i="5"/>
  <c r="T893" i="5" s="1"/>
  <c r="S894" i="5"/>
  <c r="T894" i="5" s="1"/>
  <c r="S895" i="5"/>
  <c r="T895" i="5" s="1"/>
  <c r="S896" i="5"/>
  <c r="T896" i="5" s="1"/>
  <c r="S897" i="5"/>
  <c r="T897" i="5" s="1"/>
  <c r="S898" i="5"/>
  <c r="T898" i="5" s="1"/>
  <c r="S899" i="5"/>
  <c r="T899" i="5" s="1"/>
  <c r="S900" i="5"/>
  <c r="T900" i="5" s="1"/>
  <c r="S901" i="5"/>
  <c r="T901" i="5" s="1"/>
  <c r="S902" i="5"/>
  <c r="T902" i="5" s="1"/>
  <c r="S903" i="5"/>
  <c r="T903" i="5" s="1"/>
  <c r="S904" i="5"/>
  <c r="T904" i="5" s="1"/>
  <c r="S905" i="5"/>
  <c r="T905" i="5" s="1"/>
  <c r="S906" i="5"/>
  <c r="T906" i="5" s="1"/>
  <c r="S907" i="5"/>
  <c r="T907" i="5" s="1"/>
  <c r="S908" i="5"/>
  <c r="T908" i="5" s="1"/>
  <c r="S909" i="5"/>
  <c r="T909" i="5" s="1"/>
  <c r="S910" i="5"/>
  <c r="T910" i="5" s="1"/>
  <c r="S911" i="5"/>
  <c r="T911" i="5" s="1"/>
  <c r="S912" i="5"/>
  <c r="T912" i="5" s="1"/>
  <c r="S913" i="5"/>
  <c r="T913" i="5" s="1"/>
  <c r="S914" i="5"/>
  <c r="T914" i="5" s="1"/>
  <c r="S915" i="5"/>
  <c r="T915" i="5" s="1"/>
  <c r="S916" i="5"/>
  <c r="T916" i="5" s="1"/>
  <c r="S917" i="5"/>
  <c r="T917" i="5" s="1"/>
  <c r="S918" i="5"/>
  <c r="T918" i="5" s="1"/>
  <c r="S919" i="5"/>
  <c r="T919" i="5" s="1"/>
  <c r="S920" i="5"/>
  <c r="T920" i="5" s="1"/>
  <c r="S921" i="5"/>
  <c r="T921" i="5" s="1"/>
  <c r="S922" i="5"/>
  <c r="T922" i="5" s="1"/>
  <c r="S923" i="5"/>
  <c r="T923" i="5" s="1"/>
  <c r="S924" i="5"/>
  <c r="T924" i="5" s="1"/>
  <c r="S925" i="5"/>
  <c r="T925" i="5" s="1"/>
  <c r="S926" i="5"/>
  <c r="T926" i="5" s="1"/>
  <c r="S927" i="5"/>
  <c r="T927" i="5" s="1"/>
  <c r="S928" i="5"/>
  <c r="T928" i="5" s="1"/>
  <c r="S929" i="5"/>
  <c r="T929" i="5" s="1"/>
  <c r="S930" i="5"/>
  <c r="T930" i="5" s="1"/>
  <c r="S931" i="5"/>
  <c r="T931" i="5" s="1"/>
  <c r="S932" i="5"/>
  <c r="T932" i="5" s="1"/>
  <c r="S933" i="5"/>
  <c r="T933" i="5" s="1"/>
  <c r="S934" i="5"/>
  <c r="T934" i="5" s="1"/>
  <c r="S935" i="5"/>
  <c r="T935" i="5" s="1"/>
  <c r="S936" i="5"/>
  <c r="T936" i="5" s="1"/>
  <c r="S937" i="5"/>
  <c r="T937" i="5" s="1"/>
  <c r="S938" i="5"/>
  <c r="T938" i="5" s="1"/>
  <c r="S939" i="5"/>
  <c r="T939" i="5" s="1"/>
  <c r="S940" i="5"/>
  <c r="T940" i="5" s="1"/>
  <c r="S941" i="5"/>
  <c r="T941" i="5" s="1"/>
  <c r="S942" i="5"/>
  <c r="T942" i="5" s="1"/>
  <c r="S943" i="5"/>
  <c r="T943" i="5" s="1"/>
  <c r="S944" i="5"/>
  <c r="T944" i="5" s="1"/>
  <c r="S945" i="5"/>
  <c r="T945" i="5" s="1"/>
  <c r="S946" i="5"/>
  <c r="T946" i="5" s="1"/>
  <c r="S947" i="5"/>
  <c r="T947" i="5" s="1"/>
  <c r="S948" i="5"/>
  <c r="T948" i="5" s="1"/>
  <c r="S949" i="5"/>
  <c r="T949" i="5" s="1"/>
  <c r="S950" i="5"/>
  <c r="T950" i="5" s="1"/>
  <c r="S951" i="5"/>
  <c r="T951" i="5" s="1"/>
  <c r="S952" i="5"/>
  <c r="T952" i="5" s="1"/>
  <c r="S953" i="5"/>
  <c r="T953" i="5" s="1"/>
  <c r="S954" i="5"/>
  <c r="T954" i="5" s="1"/>
  <c r="S955" i="5"/>
  <c r="T955" i="5" s="1"/>
  <c r="S956" i="5"/>
  <c r="T956" i="5" s="1"/>
  <c r="S957" i="5"/>
  <c r="T957" i="5" s="1"/>
  <c r="S958" i="5"/>
  <c r="T958" i="5" s="1"/>
  <c r="S959" i="5"/>
  <c r="T959" i="5" s="1"/>
  <c r="S960" i="5"/>
  <c r="T960" i="5" s="1"/>
  <c r="S961" i="5"/>
  <c r="T961" i="5" s="1"/>
  <c r="S962" i="5"/>
  <c r="T962" i="5" s="1"/>
  <c r="S963" i="5"/>
  <c r="T963" i="5" s="1"/>
  <c r="S964" i="5"/>
  <c r="T964" i="5" s="1"/>
  <c r="S965" i="5"/>
  <c r="T965" i="5" s="1"/>
  <c r="S966" i="5"/>
  <c r="T966" i="5" s="1"/>
  <c r="S967" i="5"/>
  <c r="T967" i="5" s="1"/>
  <c r="S968" i="5"/>
  <c r="T968" i="5" s="1"/>
  <c r="S969" i="5"/>
  <c r="T969" i="5" s="1"/>
  <c r="S970" i="5"/>
  <c r="T970" i="5" s="1"/>
  <c r="S971" i="5"/>
  <c r="T971" i="5" s="1"/>
  <c r="S972" i="5"/>
  <c r="T972" i="5" s="1"/>
  <c r="S973" i="5"/>
  <c r="T973" i="5" s="1"/>
  <c r="S974" i="5"/>
  <c r="T974" i="5" s="1"/>
  <c r="S975" i="5"/>
  <c r="T975" i="5" s="1"/>
  <c r="S976" i="5"/>
  <c r="T976" i="5" s="1"/>
  <c r="S977" i="5"/>
  <c r="T977" i="5" s="1"/>
  <c r="S978" i="5"/>
  <c r="T978" i="5" s="1"/>
  <c r="S979" i="5"/>
  <c r="T979" i="5" s="1"/>
  <c r="S980" i="5"/>
  <c r="T980" i="5" s="1"/>
  <c r="S981" i="5"/>
  <c r="T981" i="5" s="1"/>
  <c r="S982" i="5"/>
  <c r="T982" i="5" s="1"/>
  <c r="S983" i="5"/>
  <c r="T983" i="5" s="1"/>
  <c r="S984" i="5"/>
  <c r="T984" i="5" s="1"/>
  <c r="S985" i="5"/>
  <c r="T985" i="5" s="1"/>
  <c r="S986" i="5"/>
  <c r="T986" i="5" s="1"/>
  <c r="S987" i="5"/>
  <c r="T987" i="5" s="1"/>
  <c r="S988" i="5"/>
  <c r="T988" i="5" s="1"/>
  <c r="S989" i="5"/>
  <c r="T989" i="5" s="1"/>
  <c r="S990" i="5"/>
  <c r="T990" i="5" s="1"/>
  <c r="S991" i="5"/>
  <c r="T991" i="5" s="1"/>
  <c r="S992" i="5"/>
  <c r="T992" i="5" s="1"/>
  <c r="S993" i="5"/>
  <c r="T993" i="5" s="1"/>
  <c r="S994" i="5"/>
  <c r="T994" i="5" s="1"/>
  <c r="S995" i="5"/>
  <c r="T995" i="5" s="1"/>
  <c r="S996" i="5"/>
  <c r="T996" i="5" s="1"/>
  <c r="S997" i="5"/>
  <c r="T997" i="5" s="1"/>
  <c r="S998" i="5"/>
  <c r="T998" i="5" s="1"/>
  <c r="S999" i="5"/>
  <c r="T999" i="5" s="1"/>
  <c r="S1000" i="5"/>
  <c r="T1000" i="5" s="1"/>
  <c r="S1001" i="5"/>
  <c r="T1001" i="5" s="1"/>
  <c r="S1002" i="5"/>
  <c r="T1002" i="5" s="1"/>
  <c r="S1003" i="5"/>
  <c r="T1003" i="5" s="1"/>
  <c r="S1004" i="5"/>
  <c r="T1004" i="5" s="1"/>
  <c r="S1005" i="5"/>
  <c r="T1005" i="5" s="1"/>
  <c r="S1006" i="5"/>
  <c r="T1006" i="5" s="1"/>
  <c r="S1007" i="5"/>
  <c r="T1007" i="5" s="1"/>
  <c r="S1008" i="5"/>
  <c r="T1008" i="5" s="1"/>
  <c r="S1009" i="5"/>
  <c r="T1009" i="5" s="1"/>
  <c r="S1010" i="5"/>
  <c r="T1010" i="5" s="1"/>
  <c r="S1011" i="5"/>
  <c r="T1011" i="5" s="1"/>
  <c r="S1012" i="5"/>
  <c r="T1012" i="5" s="1"/>
  <c r="S1013" i="5"/>
  <c r="T1013" i="5" s="1"/>
  <c r="S1014" i="5"/>
  <c r="T1014" i="5" s="1"/>
  <c r="S1015" i="5"/>
  <c r="T1015" i="5" s="1"/>
  <c r="S1016" i="5"/>
  <c r="T1016" i="5" s="1"/>
  <c r="S1017" i="5"/>
  <c r="T1017" i="5" s="1"/>
  <c r="S1018" i="5"/>
  <c r="T1018" i="5" s="1"/>
  <c r="S1019" i="5"/>
  <c r="T1019" i="5" s="1"/>
  <c r="S1020" i="5"/>
  <c r="T1020" i="5" s="1"/>
  <c r="S1021" i="5"/>
  <c r="T1021" i="5" s="1"/>
  <c r="S1022" i="5"/>
  <c r="T1022" i="5" s="1"/>
  <c r="S1023" i="5"/>
  <c r="T1023" i="5" s="1"/>
  <c r="S1024" i="5"/>
  <c r="T1024" i="5" s="1"/>
  <c r="S1025" i="5"/>
  <c r="T1025" i="5" s="1"/>
  <c r="S1026" i="5"/>
  <c r="T1026" i="5" s="1"/>
  <c r="S1027" i="5"/>
  <c r="T1027" i="5" s="1"/>
  <c r="S1028" i="5"/>
  <c r="T1028" i="5" s="1"/>
  <c r="S1029" i="5"/>
  <c r="T1029" i="5" s="1"/>
  <c r="S1030" i="5"/>
  <c r="T1030" i="5" s="1"/>
  <c r="S1031" i="5"/>
  <c r="T1031" i="5" s="1"/>
  <c r="S1032" i="5"/>
  <c r="T1032" i="5" s="1"/>
  <c r="S1033" i="5"/>
  <c r="T1033" i="5" s="1"/>
  <c r="S1034" i="5"/>
  <c r="T1034" i="5" s="1"/>
  <c r="S1035" i="5"/>
  <c r="T1035" i="5" s="1"/>
  <c r="S1036" i="5"/>
  <c r="T1036" i="5" s="1"/>
  <c r="S1037" i="5"/>
  <c r="T1037" i="5" s="1"/>
  <c r="S1038" i="5"/>
  <c r="T1038" i="5" s="1"/>
  <c r="S1039" i="5"/>
  <c r="T1039" i="5" s="1"/>
  <c r="S1040" i="5"/>
  <c r="T1040" i="5" s="1"/>
  <c r="S1041" i="5"/>
  <c r="T1041" i="5" s="1"/>
  <c r="S1042" i="5"/>
  <c r="T1042" i="5" s="1"/>
  <c r="S1043" i="5"/>
  <c r="T1043" i="5" s="1"/>
  <c r="S1044" i="5"/>
  <c r="T1044" i="5" s="1"/>
  <c r="S1045" i="5"/>
  <c r="T1045" i="5" s="1"/>
  <c r="S1046" i="5"/>
  <c r="T1046" i="5" s="1"/>
  <c r="S1047" i="5"/>
  <c r="T1047" i="5" s="1"/>
  <c r="S1048" i="5"/>
  <c r="T1048" i="5" s="1"/>
  <c r="S1049" i="5"/>
  <c r="T1049" i="5" s="1"/>
  <c r="S1050" i="5"/>
  <c r="T1050" i="5" s="1"/>
  <c r="S1051" i="5"/>
  <c r="T1051" i="5" s="1"/>
  <c r="S1052" i="5"/>
  <c r="T1052" i="5" s="1"/>
  <c r="S1053" i="5"/>
  <c r="T1053" i="5" s="1"/>
  <c r="S1054" i="5"/>
  <c r="T1054" i="5" s="1"/>
  <c r="S1055" i="5"/>
  <c r="T1055" i="5" s="1"/>
  <c r="S1056" i="5"/>
  <c r="T1056" i="5" s="1"/>
  <c r="S1057" i="5"/>
  <c r="T1057" i="5" s="1"/>
  <c r="S1058" i="5"/>
  <c r="T1058" i="5" s="1"/>
  <c r="S1059" i="5"/>
  <c r="T1059" i="5" s="1"/>
  <c r="S1060" i="5"/>
  <c r="T1060" i="5" s="1"/>
  <c r="S1061" i="5"/>
  <c r="T1061" i="5" s="1"/>
  <c r="S1062" i="5"/>
  <c r="T1062" i="5" s="1"/>
  <c r="S1063" i="5"/>
  <c r="T1063" i="5" s="1"/>
  <c r="S1064" i="5"/>
  <c r="T1064" i="5" s="1"/>
  <c r="S1065" i="5"/>
  <c r="T1065" i="5" s="1"/>
  <c r="S1066" i="5"/>
  <c r="T1066" i="5" s="1"/>
  <c r="S1067" i="5"/>
  <c r="T1067" i="5" s="1"/>
  <c r="S1068" i="5"/>
  <c r="T1068" i="5" s="1"/>
  <c r="S1069" i="5"/>
  <c r="T1069" i="5" s="1"/>
  <c r="S1070" i="5"/>
  <c r="T1070" i="5" s="1"/>
  <c r="S1071" i="5"/>
  <c r="T1071" i="5" s="1"/>
  <c r="S1072" i="5"/>
  <c r="T1072" i="5" s="1"/>
  <c r="S1073" i="5"/>
  <c r="T1073" i="5" s="1"/>
  <c r="S1074" i="5"/>
  <c r="T1074" i="5" s="1"/>
  <c r="S1075" i="5"/>
  <c r="T1075" i="5" s="1"/>
  <c r="S1076" i="5"/>
  <c r="T1076" i="5" s="1"/>
  <c r="S1077" i="5"/>
  <c r="T1077" i="5" s="1"/>
  <c r="S1078" i="5"/>
  <c r="T1078" i="5" s="1"/>
  <c r="S1079" i="5"/>
  <c r="T1079" i="5" s="1"/>
  <c r="S1080" i="5"/>
  <c r="T1080" i="5" s="1"/>
  <c r="S1081" i="5"/>
  <c r="T1081" i="5" s="1"/>
  <c r="S1082" i="5"/>
  <c r="T1082" i="5" s="1"/>
  <c r="S1083" i="5"/>
  <c r="T1083" i="5" s="1"/>
  <c r="S1084" i="5"/>
  <c r="T1084" i="5" s="1"/>
  <c r="S1085" i="5"/>
  <c r="T1085" i="5" s="1"/>
  <c r="S1086" i="5"/>
  <c r="T1086" i="5" s="1"/>
  <c r="S1087" i="5"/>
  <c r="T1087" i="5" s="1"/>
  <c r="S1088" i="5"/>
  <c r="T1088" i="5" s="1"/>
  <c r="S1089" i="5"/>
  <c r="T1089" i="5" s="1"/>
  <c r="S1090" i="5"/>
  <c r="T1090" i="5" s="1"/>
  <c r="S1091" i="5"/>
  <c r="T1091" i="5" s="1"/>
  <c r="S1092" i="5"/>
  <c r="T1092" i="5" s="1"/>
  <c r="S1093" i="5"/>
  <c r="T1093" i="5" s="1"/>
  <c r="S1094" i="5"/>
  <c r="T1094" i="5" s="1"/>
  <c r="S1095" i="5"/>
  <c r="T1095" i="5" s="1"/>
  <c r="S1096" i="5"/>
  <c r="T1096" i="5" s="1"/>
  <c r="S1097" i="5"/>
  <c r="T1097" i="5" s="1"/>
  <c r="S1098" i="5"/>
  <c r="T1098" i="5" s="1"/>
  <c r="S1099" i="5"/>
  <c r="T1099" i="5" s="1"/>
  <c r="S1100" i="5"/>
  <c r="T1100" i="5" s="1"/>
  <c r="S1101" i="5"/>
  <c r="T1101" i="5" s="1"/>
  <c r="S1102" i="5"/>
  <c r="T1102" i="5" s="1"/>
  <c r="S1103" i="5"/>
  <c r="T1103" i="5" s="1"/>
  <c r="S1104" i="5"/>
  <c r="T1104" i="5" s="1"/>
  <c r="S1105" i="5"/>
  <c r="T1105" i="5" s="1"/>
  <c r="S1106" i="5"/>
  <c r="T1106" i="5" s="1"/>
  <c r="S1107" i="5"/>
  <c r="T1107" i="5" s="1"/>
  <c r="S1108" i="5"/>
  <c r="T1108" i="5" s="1"/>
  <c r="S1109" i="5"/>
  <c r="T1109" i="5" s="1"/>
  <c r="S1110" i="5"/>
  <c r="T1110" i="5" s="1"/>
  <c r="S1111" i="5"/>
  <c r="T1111" i="5" s="1"/>
  <c r="S1112" i="5"/>
  <c r="T1112" i="5" s="1"/>
  <c r="S1113" i="5"/>
  <c r="T1113" i="5" s="1"/>
  <c r="S1114" i="5"/>
  <c r="T1114" i="5" s="1"/>
  <c r="S1115" i="5"/>
  <c r="T1115" i="5" s="1"/>
  <c r="S1116" i="5"/>
  <c r="T1116" i="5" s="1"/>
  <c r="S1117" i="5"/>
  <c r="T1117" i="5" s="1"/>
  <c r="S1118" i="5"/>
  <c r="T1118" i="5" s="1"/>
  <c r="S1119" i="5"/>
  <c r="T1119" i="5" s="1"/>
  <c r="S1120" i="5"/>
  <c r="T1120" i="5" s="1"/>
  <c r="S1121" i="5"/>
  <c r="T1121" i="5" s="1"/>
  <c r="S1122" i="5"/>
  <c r="T1122" i="5" s="1"/>
  <c r="S1123" i="5"/>
  <c r="T1123" i="5" s="1"/>
  <c r="S1124" i="5"/>
  <c r="T1124" i="5" s="1"/>
  <c r="S1125" i="5"/>
  <c r="T1125" i="5" s="1"/>
  <c r="S1126" i="5"/>
  <c r="T1126" i="5" s="1"/>
  <c r="S1127" i="5"/>
  <c r="T1127" i="5" s="1"/>
  <c r="S1128" i="5"/>
  <c r="T1128" i="5" s="1"/>
  <c r="S1129" i="5"/>
  <c r="T1129" i="5" s="1"/>
  <c r="S1130" i="5"/>
  <c r="T1130" i="5" s="1"/>
  <c r="S1131" i="5"/>
  <c r="T1131" i="5" s="1"/>
  <c r="S1132" i="5"/>
  <c r="T1132" i="5" s="1"/>
  <c r="S1133" i="5"/>
  <c r="T1133" i="5" s="1"/>
  <c r="S1134" i="5"/>
  <c r="T1134" i="5" s="1"/>
  <c r="S1135" i="5"/>
  <c r="T1135" i="5" s="1"/>
  <c r="S1136" i="5"/>
  <c r="T1136" i="5" s="1"/>
  <c r="S1137" i="5"/>
  <c r="T1137" i="5" s="1"/>
  <c r="S1138" i="5"/>
  <c r="T1138" i="5" s="1"/>
  <c r="S1139" i="5"/>
  <c r="T1139" i="5" s="1"/>
  <c r="S1140" i="5"/>
  <c r="T1140" i="5" s="1"/>
  <c r="S1141" i="5"/>
  <c r="T1141" i="5" s="1"/>
  <c r="S1142" i="5"/>
  <c r="T1142" i="5" s="1"/>
  <c r="S1143" i="5"/>
  <c r="T1143" i="5" s="1"/>
  <c r="S1144" i="5"/>
  <c r="T1144" i="5" s="1"/>
  <c r="S1145" i="5"/>
  <c r="T1145" i="5" s="1"/>
  <c r="S1146" i="5"/>
  <c r="T1146" i="5" s="1"/>
  <c r="S1147" i="5"/>
  <c r="T1147" i="5" s="1"/>
  <c r="S1148" i="5"/>
  <c r="T1148" i="5" s="1"/>
  <c r="S1149" i="5"/>
  <c r="T1149" i="5" s="1"/>
  <c r="S1150" i="5"/>
  <c r="T1150" i="5" s="1"/>
  <c r="S1151" i="5"/>
  <c r="T1151" i="5" s="1"/>
  <c r="S1152" i="5"/>
  <c r="T1152" i="5" s="1"/>
  <c r="S1153" i="5"/>
  <c r="T1153" i="5" s="1"/>
  <c r="S1154" i="5"/>
  <c r="T1154" i="5" s="1"/>
  <c r="S1155" i="5"/>
  <c r="T1155" i="5" s="1"/>
  <c r="S1156" i="5"/>
  <c r="T1156" i="5" s="1"/>
  <c r="S1157" i="5"/>
  <c r="T1157" i="5" s="1"/>
  <c r="S1158" i="5"/>
  <c r="T1158" i="5" s="1"/>
  <c r="S1159" i="5"/>
  <c r="T1159" i="5" s="1"/>
  <c r="S1160" i="5"/>
  <c r="T1160" i="5" s="1"/>
  <c r="S1161" i="5"/>
  <c r="T1161" i="5" s="1"/>
  <c r="S1162" i="5"/>
  <c r="T1162" i="5" s="1"/>
  <c r="S1163" i="5"/>
  <c r="T1163" i="5" s="1"/>
  <c r="S1164" i="5"/>
  <c r="T1164" i="5" s="1"/>
  <c r="S1165" i="5"/>
  <c r="T1165" i="5" s="1"/>
  <c r="S1166" i="5"/>
  <c r="T1166" i="5" s="1"/>
  <c r="S1167" i="5"/>
  <c r="T1167" i="5" s="1"/>
  <c r="S1168" i="5"/>
  <c r="T1168" i="5" s="1"/>
  <c r="S1169" i="5"/>
  <c r="T1169" i="5" s="1"/>
  <c r="S1170" i="5"/>
  <c r="T1170" i="5" s="1"/>
  <c r="S1171" i="5"/>
  <c r="T1171" i="5" s="1"/>
  <c r="S1172" i="5"/>
  <c r="T1172" i="5" s="1"/>
  <c r="S1173" i="5"/>
  <c r="T1173" i="5" s="1"/>
  <c r="S1174" i="5"/>
  <c r="T1174" i="5" s="1"/>
  <c r="S1175" i="5"/>
  <c r="T1175" i="5" s="1"/>
  <c r="S1176" i="5"/>
  <c r="T1176" i="5" s="1"/>
  <c r="S1177" i="5"/>
  <c r="T1177" i="5" s="1"/>
  <c r="S1178" i="5"/>
  <c r="T1178" i="5" s="1"/>
  <c r="S1179" i="5"/>
  <c r="T1179" i="5" s="1"/>
  <c r="S1180" i="5"/>
  <c r="T1180" i="5" s="1"/>
  <c r="S1181" i="5"/>
  <c r="T1181" i="5" s="1"/>
  <c r="S1182" i="5"/>
  <c r="T1182" i="5" s="1"/>
  <c r="S1183" i="5"/>
  <c r="T1183" i="5" s="1"/>
  <c r="S1184" i="5"/>
  <c r="T1184" i="5" s="1"/>
  <c r="S1185" i="5"/>
  <c r="T1185" i="5" s="1"/>
  <c r="S1186" i="5"/>
  <c r="T1186" i="5" s="1"/>
  <c r="S1187" i="5"/>
  <c r="T1187" i="5" s="1"/>
  <c r="S1188" i="5"/>
  <c r="T1188" i="5" s="1"/>
  <c r="S1189" i="5"/>
  <c r="T1189" i="5" s="1"/>
  <c r="S1190" i="5"/>
  <c r="T1190" i="5" s="1"/>
  <c r="S1191" i="5"/>
  <c r="T1191" i="5" s="1"/>
  <c r="S1192" i="5"/>
  <c r="T1192" i="5" s="1"/>
  <c r="S1193" i="5"/>
  <c r="T1193" i="5" s="1"/>
  <c r="S1194" i="5"/>
  <c r="T1194" i="5" s="1"/>
  <c r="S1195" i="5"/>
  <c r="T1195" i="5" s="1"/>
  <c r="S1196" i="5"/>
  <c r="T1196" i="5" s="1"/>
  <c r="S1197" i="5"/>
  <c r="T1197" i="5" s="1"/>
  <c r="S1198" i="5"/>
  <c r="T1198" i="5" s="1"/>
  <c r="S1199" i="5"/>
  <c r="T1199" i="5" s="1"/>
  <c r="S1200" i="5"/>
  <c r="T1200" i="5" s="1"/>
  <c r="S1201" i="5"/>
  <c r="T1201" i="5" s="1"/>
  <c r="S1202" i="5"/>
  <c r="T1202" i="5" s="1"/>
  <c r="S1203" i="5"/>
  <c r="T1203" i="5" s="1"/>
  <c r="S1204" i="5"/>
  <c r="T1204" i="5" s="1"/>
  <c r="S1205" i="5"/>
  <c r="T1205" i="5" s="1"/>
  <c r="S1206" i="5"/>
  <c r="T1206" i="5" s="1"/>
  <c r="S1207" i="5"/>
  <c r="T1207" i="5" s="1"/>
  <c r="S1208" i="5"/>
  <c r="T1208" i="5" s="1"/>
  <c r="S1209" i="5"/>
  <c r="T1209" i="5" s="1"/>
  <c r="S1210" i="5"/>
  <c r="T1210" i="5" s="1"/>
  <c r="S1211" i="5"/>
  <c r="T1211" i="5" s="1"/>
  <c r="S1212" i="5"/>
  <c r="T1212" i="5" s="1"/>
  <c r="S1213" i="5"/>
  <c r="T1213" i="5" s="1"/>
  <c r="S1214" i="5"/>
  <c r="T1214" i="5" s="1"/>
  <c r="S1215" i="5"/>
  <c r="T1215" i="5" s="1"/>
  <c r="S1216" i="5"/>
  <c r="T1216" i="5" s="1"/>
  <c r="S1217" i="5"/>
  <c r="T1217" i="5" s="1"/>
  <c r="S1218" i="5"/>
  <c r="T1218" i="5" s="1"/>
  <c r="S1219" i="5"/>
  <c r="T1219" i="5" s="1"/>
  <c r="S1220" i="5"/>
  <c r="T1220" i="5" s="1"/>
  <c r="S1221" i="5"/>
  <c r="T1221" i="5" s="1"/>
  <c r="S1222" i="5"/>
  <c r="T1222" i="5" s="1"/>
  <c r="S1223" i="5"/>
  <c r="T1223" i="5" s="1"/>
  <c r="S1224" i="5"/>
  <c r="T1224" i="5" s="1"/>
  <c r="S1225" i="5"/>
  <c r="T1225" i="5" s="1"/>
  <c r="S1226" i="5"/>
  <c r="T1226" i="5" s="1"/>
  <c r="S1227" i="5"/>
  <c r="T1227" i="5" s="1"/>
  <c r="S1228" i="5"/>
  <c r="T1228" i="5" s="1"/>
  <c r="S1229" i="5"/>
  <c r="T1229" i="5" s="1"/>
  <c r="S1230" i="5"/>
  <c r="T1230" i="5" s="1"/>
  <c r="S1231" i="5"/>
  <c r="T1231" i="5" s="1"/>
  <c r="S1232" i="5"/>
  <c r="T1232" i="5" s="1"/>
  <c r="S1233" i="5"/>
  <c r="T1233" i="5" s="1"/>
  <c r="S1234" i="5"/>
  <c r="T1234" i="5" s="1"/>
  <c r="S1235" i="5"/>
  <c r="T1235" i="5" s="1"/>
  <c r="S1236" i="5"/>
  <c r="T1236" i="5" s="1"/>
  <c r="S1237" i="5"/>
  <c r="T1237" i="5" s="1"/>
  <c r="S1238" i="5"/>
  <c r="T1238" i="5" s="1"/>
  <c r="S1239" i="5"/>
  <c r="T1239" i="5" s="1"/>
  <c r="S1240" i="5"/>
  <c r="T1240" i="5" s="1"/>
  <c r="S1241" i="5"/>
  <c r="T1241" i="5" s="1"/>
  <c r="S1242" i="5"/>
  <c r="T1242" i="5" s="1"/>
  <c r="S1243" i="5"/>
  <c r="T1243" i="5" s="1"/>
  <c r="S1244" i="5"/>
  <c r="T1244" i="5" s="1"/>
  <c r="S1245" i="5"/>
  <c r="T1245" i="5" s="1"/>
  <c r="S1246" i="5"/>
  <c r="T1246" i="5" s="1"/>
  <c r="S1247" i="5"/>
  <c r="T1247" i="5" s="1"/>
  <c r="S1248" i="5"/>
  <c r="T1248" i="5" s="1"/>
  <c r="S1249" i="5"/>
  <c r="T1249" i="5" s="1"/>
  <c r="S1250" i="5"/>
  <c r="T1250" i="5" s="1"/>
  <c r="S1251" i="5"/>
  <c r="T1251" i="5" s="1"/>
  <c r="S1252" i="5"/>
  <c r="T1252" i="5" s="1"/>
  <c r="S1253" i="5"/>
  <c r="T1253" i="5" s="1"/>
  <c r="S1254" i="5"/>
  <c r="T1254" i="5" s="1"/>
  <c r="S1255" i="5"/>
  <c r="T1255" i="5" s="1"/>
  <c r="S1256" i="5"/>
  <c r="T1256" i="5" s="1"/>
  <c r="S1257" i="5"/>
  <c r="T1257" i="5" s="1"/>
  <c r="S1258" i="5"/>
  <c r="T1258" i="5" s="1"/>
  <c r="S1259" i="5"/>
  <c r="T1259" i="5" s="1"/>
  <c r="S1260" i="5"/>
  <c r="T1260" i="5" s="1"/>
  <c r="S1261" i="5"/>
  <c r="T1261" i="5" s="1"/>
  <c r="S1262" i="5"/>
  <c r="T1262" i="5" s="1"/>
  <c r="S1263" i="5"/>
  <c r="T1263" i="5" s="1"/>
  <c r="S1264" i="5"/>
  <c r="T1264" i="5" s="1"/>
  <c r="S1265" i="5"/>
  <c r="T1265" i="5" s="1"/>
  <c r="S1266" i="5"/>
  <c r="T1266" i="5" s="1"/>
  <c r="S1267" i="5"/>
  <c r="T1267" i="5" s="1"/>
  <c r="S1268" i="5"/>
  <c r="T1268" i="5" s="1"/>
  <c r="S1269" i="5"/>
  <c r="T1269" i="5" s="1"/>
  <c r="S1270" i="5"/>
  <c r="T1270" i="5" s="1"/>
  <c r="S1271" i="5"/>
  <c r="T1271" i="5" s="1"/>
  <c r="S1272" i="5"/>
  <c r="T1272" i="5" s="1"/>
  <c r="S1273" i="5"/>
  <c r="T1273" i="5" s="1"/>
  <c r="S1274" i="5"/>
  <c r="T1274" i="5" s="1"/>
  <c r="S1275" i="5"/>
  <c r="T1275" i="5" s="1"/>
  <c r="S1276" i="5"/>
  <c r="T1276" i="5" s="1"/>
  <c r="S1277" i="5"/>
  <c r="T1277" i="5" s="1"/>
  <c r="S1278" i="5"/>
  <c r="T1278" i="5" s="1"/>
  <c r="S1279" i="5"/>
  <c r="T1279" i="5" s="1"/>
  <c r="S1280" i="5"/>
  <c r="T1280" i="5" s="1"/>
  <c r="S1281" i="5"/>
  <c r="T1281" i="5" s="1"/>
  <c r="S1282" i="5"/>
  <c r="T1282" i="5" s="1"/>
  <c r="S1283" i="5"/>
  <c r="T1283" i="5" s="1"/>
  <c r="S1284" i="5"/>
  <c r="T1284" i="5" s="1"/>
  <c r="S1285" i="5"/>
  <c r="T1285" i="5" s="1"/>
  <c r="S1286" i="5"/>
  <c r="T1286" i="5" s="1"/>
  <c r="S1287" i="5"/>
  <c r="T1287" i="5" s="1"/>
  <c r="S1288" i="5"/>
  <c r="T1288" i="5" s="1"/>
  <c r="S1289" i="5"/>
  <c r="T1289" i="5" s="1"/>
  <c r="S1290" i="5"/>
  <c r="T1290" i="5" s="1"/>
  <c r="S1291" i="5"/>
  <c r="T1291" i="5" s="1"/>
  <c r="S1292" i="5"/>
  <c r="T1292" i="5" s="1"/>
  <c r="S1293" i="5"/>
  <c r="T1293" i="5" s="1"/>
  <c r="S1294" i="5"/>
  <c r="T1294" i="5" s="1"/>
  <c r="S1295" i="5"/>
  <c r="T1295" i="5" s="1"/>
  <c r="S1296" i="5"/>
  <c r="T1296" i="5" s="1"/>
  <c r="S1297" i="5"/>
  <c r="T1297" i="5" s="1"/>
  <c r="S1298" i="5"/>
  <c r="T1298" i="5" s="1"/>
  <c r="S1299" i="5"/>
  <c r="T1299" i="5" s="1"/>
  <c r="S1300" i="5"/>
  <c r="T1300" i="5" s="1"/>
  <c r="S1301" i="5"/>
  <c r="T1301" i="5" s="1"/>
  <c r="S1302" i="5"/>
  <c r="T1302" i="5" s="1"/>
  <c r="S1303" i="5"/>
  <c r="T1303" i="5" s="1"/>
  <c r="S1304" i="5"/>
  <c r="T1304" i="5" s="1"/>
  <c r="S1305" i="5"/>
  <c r="T1305" i="5" s="1"/>
  <c r="S1306" i="5"/>
  <c r="T1306" i="5" s="1"/>
  <c r="S1307" i="5"/>
  <c r="T1307" i="5" s="1"/>
  <c r="S1308" i="5"/>
  <c r="T1308" i="5" s="1"/>
  <c r="S1309" i="5"/>
  <c r="T1309" i="5" s="1"/>
  <c r="S1310" i="5"/>
  <c r="T1310" i="5" s="1"/>
  <c r="S1311" i="5"/>
  <c r="T1311" i="5" s="1"/>
  <c r="S1312" i="5"/>
  <c r="T1312" i="5" s="1"/>
  <c r="S1313" i="5"/>
  <c r="T1313" i="5" s="1"/>
  <c r="S1314" i="5"/>
  <c r="T1314" i="5" s="1"/>
  <c r="S1315" i="5"/>
  <c r="T1315" i="5" s="1"/>
  <c r="S1316" i="5"/>
  <c r="T1316" i="5" s="1"/>
  <c r="S1317" i="5"/>
  <c r="T1317" i="5" s="1"/>
  <c r="S1318" i="5"/>
  <c r="T1318" i="5" s="1"/>
  <c r="S1319" i="5"/>
  <c r="T1319" i="5" s="1"/>
  <c r="S1320" i="5"/>
  <c r="T1320" i="5" s="1"/>
  <c r="S1321" i="5"/>
  <c r="T1321" i="5" s="1"/>
  <c r="S1322" i="5"/>
  <c r="T1322" i="5" s="1"/>
  <c r="S1323" i="5"/>
  <c r="T1323" i="5" s="1"/>
  <c r="S1324" i="5"/>
  <c r="T1324" i="5" s="1"/>
  <c r="S1325" i="5"/>
  <c r="T1325" i="5" s="1"/>
  <c r="S1326" i="5"/>
  <c r="T1326" i="5" s="1"/>
  <c r="S1327" i="5"/>
  <c r="T1327" i="5" s="1"/>
  <c r="S1328" i="5"/>
  <c r="T1328" i="5" s="1"/>
  <c r="S1329" i="5"/>
  <c r="T1329" i="5" s="1"/>
  <c r="S1330" i="5"/>
  <c r="T1330" i="5" s="1"/>
  <c r="S1331" i="5"/>
  <c r="T1331" i="5" s="1"/>
  <c r="S1332" i="5"/>
  <c r="T1332" i="5" s="1"/>
  <c r="S1333" i="5"/>
  <c r="T1333" i="5" s="1"/>
  <c r="S1334" i="5"/>
  <c r="T1334" i="5" s="1"/>
  <c r="S1335" i="5"/>
  <c r="T1335" i="5" s="1"/>
  <c r="S1336" i="5"/>
  <c r="T1336" i="5" s="1"/>
  <c r="S1337" i="5"/>
  <c r="T1337" i="5" s="1"/>
  <c r="S1338" i="5"/>
  <c r="T1338" i="5" s="1"/>
  <c r="S1339" i="5"/>
  <c r="T1339" i="5" s="1"/>
  <c r="S1340" i="5"/>
  <c r="T1340" i="5" s="1"/>
  <c r="S1341" i="5"/>
  <c r="T1341" i="5" s="1"/>
  <c r="S1342" i="5"/>
  <c r="T1342" i="5" s="1"/>
  <c r="S1343" i="5"/>
  <c r="T1343" i="5" s="1"/>
  <c r="S1344" i="5"/>
  <c r="T1344" i="5" s="1"/>
  <c r="S1345" i="5"/>
  <c r="T1345" i="5" s="1"/>
  <c r="S1346" i="5"/>
  <c r="T1346" i="5" s="1"/>
  <c r="S1347" i="5"/>
  <c r="T1347" i="5" s="1"/>
  <c r="S1348" i="5"/>
  <c r="T1348" i="5" s="1"/>
  <c r="S1349" i="5"/>
  <c r="T1349" i="5" s="1"/>
  <c r="S1350" i="5"/>
  <c r="T1350" i="5" s="1"/>
  <c r="S1351" i="5"/>
  <c r="T1351" i="5" s="1"/>
  <c r="S1352" i="5"/>
  <c r="T1352" i="5" s="1"/>
  <c r="S1353" i="5"/>
  <c r="T1353" i="5" s="1"/>
  <c r="S1354" i="5"/>
  <c r="T1354" i="5" s="1"/>
  <c r="S1355" i="5"/>
  <c r="T1355" i="5" s="1"/>
  <c r="S1356" i="5"/>
  <c r="T1356" i="5" s="1"/>
  <c r="S1357" i="5"/>
  <c r="T1357" i="5" s="1"/>
  <c r="S1358" i="5"/>
  <c r="T1358" i="5" s="1"/>
  <c r="S1359" i="5"/>
  <c r="T1359" i="5" s="1"/>
  <c r="S1360" i="5"/>
  <c r="T1360" i="5" s="1"/>
  <c r="S1361" i="5"/>
  <c r="T1361" i="5" s="1"/>
  <c r="S1362" i="5"/>
  <c r="T1362" i="5" s="1"/>
  <c r="S1363" i="5"/>
  <c r="T1363" i="5" s="1"/>
  <c r="S1364" i="5"/>
  <c r="T1364" i="5" s="1"/>
  <c r="S1365" i="5"/>
  <c r="T1365" i="5" s="1"/>
  <c r="S1366" i="5"/>
  <c r="T1366" i="5" s="1"/>
  <c r="S1367" i="5"/>
  <c r="T1367" i="5" s="1"/>
  <c r="S1368" i="5"/>
  <c r="T1368" i="5" s="1"/>
  <c r="S1369" i="5"/>
  <c r="T1369" i="5" s="1"/>
  <c r="S1370" i="5"/>
  <c r="T1370" i="5" s="1"/>
  <c r="S1371" i="5"/>
  <c r="T1371" i="5" s="1"/>
  <c r="S1372" i="5"/>
  <c r="T1372" i="5" s="1"/>
  <c r="S1373" i="5"/>
  <c r="T1373" i="5" s="1"/>
  <c r="S1374" i="5"/>
  <c r="T1374" i="5" s="1"/>
  <c r="S1375" i="5"/>
  <c r="T1375" i="5" s="1"/>
  <c r="S1376" i="5"/>
  <c r="T1376" i="5" s="1"/>
  <c r="S1377" i="5"/>
  <c r="T1377" i="5" s="1"/>
  <c r="S1378" i="5"/>
  <c r="T1378" i="5" s="1"/>
  <c r="S1379" i="5"/>
  <c r="T1379" i="5" s="1"/>
  <c r="S1380" i="5"/>
  <c r="T1380" i="5" s="1"/>
  <c r="S1381" i="5"/>
  <c r="T1381" i="5" s="1"/>
  <c r="S1382" i="5"/>
  <c r="T1382" i="5" s="1"/>
  <c r="S1383" i="5"/>
  <c r="T1383" i="5" s="1"/>
  <c r="S1384" i="5"/>
  <c r="T1384" i="5" s="1"/>
  <c r="S1385" i="5"/>
  <c r="T1385" i="5" s="1"/>
  <c r="S1386" i="5"/>
  <c r="T1386" i="5" s="1"/>
  <c r="S1387" i="5"/>
  <c r="T1387" i="5" s="1"/>
  <c r="S1388" i="5"/>
  <c r="T1388" i="5" s="1"/>
  <c r="S1389" i="5"/>
  <c r="T1389" i="5" s="1"/>
  <c r="S1390" i="5"/>
  <c r="T1390" i="5" s="1"/>
  <c r="S1391" i="5"/>
  <c r="T1391" i="5" s="1"/>
  <c r="S1392" i="5"/>
  <c r="T1392" i="5" s="1"/>
  <c r="S1393" i="5"/>
  <c r="T1393" i="5" s="1"/>
  <c r="S1394" i="5"/>
  <c r="T1394" i="5" s="1"/>
  <c r="S1395" i="5"/>
  <c r="T1395" i="5" s="1"/>
  <c r="S1396" i="5"/>
  <c r="T1396" i="5" s="1"/>
  <c r="S1397" i="5"/>
  <c r="T1397" i="5" s="1"/>
  <c r="S1398" i="5"/>
  <c r="T1398" i="5" s="1"/>
  <c r="S1399" i="5"/>
  <c r="T1399" i="5" s="1"/>
  <c r="S1400" i="5"/>
  <c r="T1400" i="5" s="1"/>
  <c r="S1401" i="5"/>
  <c r="T1401" i="5" s="1"/>
  <c r="S1402" i="5"/>
  <c r="T1402" i="5" s="1"/>
  <c r="S1403" i="5"/>
  <c r="T1403" i="5" s="1"/>
  <c r="S1404" i="5"/>
  <c r="T1404" i="5" s="1"/>
  <c r="S1405" i="5"/>
  <c r="T1405" i="5" s="1"/>
  <c r="S1406" i="5"/>
  <c r="T1406" i="5" s="1"/>
  <c r="S1407" i="5"/>
  <c r="T1407" i="5" s="1"/>
  <c r="S1408" i="5"/>
  <c r="T1408" i="5" s="1"/>
  <c r="S1409" i="5"/>
  <c r="T1409" i="5" s="1"/>
  <c r="S1410" i="5"/>
  <c r="T1410" i="5" s="1"/>
  <c r="S1411" i="5"/>
  <c r="T1411" i="5" s="1"/>
  <c r="S1412" i="5"/>
  <c r="T1412" i="5" s="1"/>
  <c r="S1413" i="5"/>
  <c r="T1413" i="5" s="1"/>
  <c r="S1414" i="5"/>
  <c r="T1414" i="5" s="1"/>
  <c r="S1415" i="5"/>
  <c r="T1415" i="5" s="1"/>
  <c r="S1416" i="5"/>
  <c r="T1416" i="5" s="1"/>
  <c r="S1417" i="5"/>
  <c r="T1417" i="5" s="1"/>
  <c r="S1418" i="5"/>
  <c r="T1418" i="5" s="1"/>
  <c r="S1419" i="5"/>
  <c r="T1419" i="5" s="1"/>
  <c r="S1420" i="5"/>
  <c r="T1420" i="5" s="1"/>
  <c r="S1421" i="5"/>
  <c r="T1421" i="5" s="1"/>
  <c r="S1422" i="5"/>
  <c r="T1422" i="5" s="1"/>
  <c r="S1423" i="5"/>
  <c r="T1423" i="5" s="1"/>
  <c r="S1424" i="5"/>
  <c r="T1424" i="5" s="1"/>
  <c r="S1425" i="5"/>
  <c r="T1425" i="5" s="1"/>
  <c r="S1426" i="5"/>
  <c r="T1426" i="5" s="1"/>
  <c r="S1427" i="5"/>
  <c r="T1427" i="5" s="1"/>
  <c r="S1428" i="5"/>
  <c r="T1428" i="5" s="1"/>
  <c r="S1429" i="5"/>
  <c r="T1429" i="5" s="1"/>
  <c r="S1430" i="5"/>
  <c r="T1430" i="5" s="1"/>
  <c r="S1431" i="5"/>
  <c r="T1431" i="5" s="1"/>
  <c r="S1432" i="5"/>
  <c r="T1432" i="5" s="1"/>
  <c r="S1433" i="5"/>
  <c r="T1433" i="5" s="1"/>
  <c r="S1434" i="5"/>
  <c r="T1434" i="5" s="1"/>
  <c r="S1435" i="5"/>
  <c r="T1435" i="5" s="1"/>
  <c r="S1436" i="5"/>
  <c r="T1436" i="5" s="1"/>
  <c r="S1437" i="5"/>
  <c r="T1437" i="5" s="1"/>
  <c r="S1438" i="5"/>
  <c r="T1438" i="5" s="1"/>
  <c r="S1439" i="5"/>
  <c r="T1439" i="5" s="1"/>
  <c r="S1440" i="5"/>
  <c r="T1440" i="5" s="1"/>
  <c r="S1441" i="5"/>
  <c r="T1441" i="5" s="1"/>
  <c r="S1442" i="5"/>
  <c r="T1442" i="5" s="1"/>
  <c r="S1443" i="5"/>
  <c r="T1443" i="5" s="1"/>
  <c r="S1444" i="5"/>
  <c r="T1444" i="5" s="1"/>
  <c r="S1445" i="5"/>
  <c r="T1445" i="5" s="1"/>
  <c r="S1446" i="5"/>
  <c r="T1446" i="5" s="1"/>
  <c r="S1447" i="5"/>
  <c r="T1447" i="5" s="1"/>
  <c r="S1448" i="5"/>
  <c r="T1448" i="5" s="1"/>
  <c r="S1449" i="5"/>
  <c r="T1449" i="5" s="1"/>
  <c r="S1450" i="5"/>
  <c r="T1450" i="5" s="1"/>
  <c r="S1451" i="5"/>
  <c r="T1451" i="5" s="1"/>
  <c r="S1452" i="5"/>
  <c r="T1452" i="5" s="1"/>
  <c r="S1453" i="5"/>
  <c r="T1453" i="5" s="1"/>
  <c r="S1454" i="5"/>
  <c r="T1454" i="5" s="1"/>
  <c r="S1455" i="5"/>
  <c r="T1455" i="5" s="1"/>
  <c r="S1456" i="5"/>
  <c r="T1456" i="5" s="1"/>
  <c r="S1457" i="5"/>
  <c r="T1457" i="5" s="1"/>
  <c r="S1458" i="5"/>
  <c r="T1458" i="5" s="1"/>
  <c r="S1459" i="5"/>
  <c r="T1459" i="5" s="1"/>
  <c r="S1460" i="5"/>
  <c r="T1460" i="5" s="1"/>
  <c r="S1461" i="5"/>
  <c r="T1461" i="5" s="1"/>
  <c r="S1462" i="5"/>
  <c r="T1462" i="5" s="1"/>
  <c r="S1463" i="5"/>
  <c r="T1463" i="5" s="1"/>
  <c r="S1464" i="5"/>
  <c r="T1464" i="5" s="1"/>
  <c r="S1465" i="5"/>
  <c r="T1465" i="5" s="1"/>
  <c r="S1466" i="5"/>
  <c r="T1466" i="5" s="1"/>
  <c r="S1467" i="5"/>
  <c r="T1467" i="5" s="1"/>
  <c r="S1468" i="5"/>
  <c r="T1468" i="5" s="1"/>
  <c r="S1469" i="5"/>
  <c r="T1469" i="5" s="1"/>
  <c r="S1470" i="5"/>
  <c r="T1470" i="5" s="1"/>
  <c r="S1471" i="5"/>
  <c r="T1471" i="5" s="1"/>
  <c r="S1472" i="5"/>
  <c r="T1472" i="5" s="1"/>
  <c r="S1473" i="5"/>
  <c r="T1473" i="5" s="1"/>
  <c r="S1474" i="5"/>
  <c r="T1474" i="5" s="1"/>
  <c r="S1475" i="5"/>
  <c r="T1475" i="5" s="1"/>
  <c r="S1476" i="5"/>
  <c r="T1476" i="5" s="1"/>
  <c r="S1477" i="5"/>
  <c r="T1477" i="5" s="1"/>
  <c r="S1478" i="5"/>
  <c r="T1478" i="5" s="1"/>
  <c r="S1479" i="5"/>
  <c r="T1479" i="5" s="1"/>
  <c r="S1480" i="5"/>
  <c r="T1480" i="5" s="1"/>
  <c r="S1481" i="5"/>
  <c r="T1481" i="5" s="1"/>
  <c r="S1482" i="5"/>
  <c r="T1482" i="5" s="1"/>
  <c r="S1483" i="5"/>
  <c r="T1483" i="5" s="1"/>
  <c r="S1484" i="5"/>
  <c r="T1484" i="5" s="1"/>
  <c r="S1485" i="5"/>
  <c r="T1485" i="5" s="1"/>
  <c r="S1486" i="5"/>
  <c r="T1486" i="5" s="1"/>
  <c r="S1487" i="5"/>
  <c r="T1487" i="5" s="1"/>
  <c r="S1488" i="5"/>
  <c r="T1488" i="5" s="1"/>
  <c r="S1489" i="5"/>
  <c r="T1489" i="5" s="1"/>
  <c r="S1490" i="5"/>
  <c r="T1490" i="5" s="1"/>
  <c r="S1491" i="5"/>
  <c r="T1491" i="5" s="1"/>
  <c r="S1492" i="5"/>
  <c r="T1492" i="5" s="1"/>
  <c r="S1493" i="5"/>
  <c r="T1493" i="5" s="1"/>
  <c r="S1494" i="5"/>
  <c r="T1494" i="5" s="1"/>
  <c r="S1495" i="5"/>
  <c r="T1495" i="5" s="1"/>
  <c r="S1496" i="5"/>
  <c r="T1496" i="5" s="1"/>
  <c r="S1497" i="5"/>
  <c r="T1497" i="5" s="1"/>
  <c r="S1498" i="5"/>
  <c r="T1498" i="5" s="1"/>
  <c r="S1499" i="5"/>
  <c r="T1499" i="5" s="1"/>
  <c r="S1500" i="5"/>
  <c r="T1500" i="5" s="1"/>
  <c r="S1501" i="5"/>
  <c r="T1501" i="5" s="1"/>
  <c r="S1502" i="5"/>
  <c r="T1502" i="5" s="1"/>
  <c r="S1503" i="5"/>
  <c r="T1503" i="5" s="1"/>
  <c r="S1504" i="5"/>
  <c r="T1504" i="5" s="1"/>
  <c r="S1505" i="5"/>
  <c r="T1505" i="5" s="1"/>
  <c r="S1506" i="5"/>
  <c r="T1506" i="5" s="1"/>
  <c r="S1507" i="5"/>
  <c r="T1507" i="5" s="1"/>
  <c r="S1508" i="5"/>
  <c r="T1508" i="5" s="1"/>
  <c r="S1509" i="5"/>
  <c r="T1509" i="5" s="1"/>
  <c r="S1510" i="5"/>
  <c r="T1510" i="5" s="1"/>
  <c r="S1511" i="5"/>
  <c r="T1511" i="5" s="1"/>
  <c r="S1512" i="5"/>
  <c r="T1512" i="5" s="1"/>
  <c r="S1513" i="5"/>
  <c r="T1513" i="5" s="1"/>
  <c r="S1514" i="5"/>
  <c r="T1514" i="5" s="1"/>
  <c r="S1515" i="5"/>
  <c r="T1515" i="5" s="1"/>
  <c r="S1516" i="5"/>
  <c r="T1516" i="5" s="1"/>
  <c r="S1517" i="5"/>
  <c r="T1517" i="5" s="1"/>
  <c r="S1518" i="5"/>
  <c r="T1518" i="5" s="1"/>
  <c r="S1519" i="5"/>
  <c r="T1519" i="5" s="1"/>
  <c r="S1520" i="5"/>
  <c r="T1520" i="5" s="1"/>
  <c r="S1521" i="5"/>
  <c r="T1521" i="5" s="1"/>
  <c r="S1522" i="5"/>
  <c r="T1522" i="5" s="1"/>
  <c r="S1523" i="5"/>
  <c r="T1523" i="5" s="1"/>
  <c r="S1524" i="5"/>
  <c r="T1524" i="5" s="1"/>
  <c r="S1525" i="5"/>
  <c r="T1525" i="5" s="1"/>
  <c r="S1526" i="5"/>
  <c r="T1526" i="5" s="1"/>
  <c r="S1527" i="5"/>
  <c r="T1527" i="5" s="1"/>
  <c r="S1528" i="5"/>
  <c r="T1528" i="5" s="1"/>
  <c r="S1529" i="5"/>
  <c r="T1529" i="5" s="1"/>
  <c r="S1530" i="5"/>
  <c r="T1530" i="5" s="1"/>
  <c r="S1531" i="5"/>
  <c r="T1531" i="5" s="1"/>
  <c r="S1532" i="5"/>
  <c r="T1532" i="5" s="1"/>
  <c r="S1533" i="5"/>
  <c r="T1533" i="5" s="1"/>
  <c r="S1534" i="5"/>
  <c r="T1534" i="5" s="1"/>
  <c r="S1535" i="5"/>
  <c r="T1535" i="5" s="1"/>
  <c r="S1536" i="5"/>
  <c r="T1536" i="5" s="1"/>
  <c r="S1537" i="5"/>
  <c r="T1537" i="5" s="1"/>
  <c r="S1538" i="5"/>
  <c r="T1538" i="5" s="1"/>
  <c r="S1539" i="5"/>
  <c r="T1539" i="5" s="1"/>
  <c r="S1540" i="5"/>
  <c r="T1540" i="5" s="1"/>
  <c r="S1541" i="5"/>
  <c r="T1541" i="5" s="1"/>
  <c r="S1542" i="5"/>
  <c r="T1542" i="5" s="1"/>
  <c r="S1543" i="5"/>
  <c r="T1543" i="5" s="1"/>
  <c r="S1544" i="5"/>
  <c r="T1544" i="5" s="1"/>
  <c r="S1545" i="5"/>
  <c r="T1545" i="5" s="1"/>
  <c r="S1546" i="5"/>
  <c r="T1546" i="5" s="1"/>
  <c r="S1547" i="5"/>
  <c r="T1547" i="5" s="1"/>
  <c r="S1548" i="5"/>
  <c r="T1548" i="5" s="1"/>
  <c r="S1549" i="5"/>
  <c r="T1549" i="5" s="1"/>
  <c r="S1550" i="5"/>
  <c r="T1550" i="5" s="1"/>
  <c r="S1551" i="5"/>
  <c r="T1551" i="5" s="1"/>
  <c r="S1552" i="5"/>
  <c r="T1552" i="5" s="1"/>
  <c r="S1553" i="5"/>
  <c r="T1553" i="5" s="1"/>
  <c r="S1554" i="5"/>
  <c r="T1554" i="5" s="1"/>
  <c r="S1555" i="5"/>
  <c r="T1555" i="5" s="1"/>
  <c r="S1556" i="5"/>
  <c r="T1556" i="5" s="1"/>
  <c r="S1557" i="5"/>
  <c r="T1557" i="5" s="1"/>
  <c r="S1558" i="5"/>
  <c r="T1558" i="5" s="1"/>
  <c r="S1559" i="5"/>
  <c r="T1559" i="5" s="1"/>
  <c r="S1560" i="5"/>
  <c r="T1560" i="5" s="1"/>
  <c r="S1561" i="5"/>
  <c r="T1561" i="5" s="1"/>
  <c r="S1562" i="5"/>
  <c r="T1562" i="5" s="1"/>
  <c r="S1563" i="5"/>
  <c r="T1563" i="5" s="1"/>
  <c r="S1564" i="5"/>
  <c r="T1564" i="5" s="1"/>
  <c r="S1565" i="5"/>
  <c r="T1565" i="5" s="1"/>
  <c r="S1566" i="5"/>
  <c r="T1566" i="5" s="1"/>
  <c r="S1567" i="5"/>
  <c r="T1567" i="5" s="1"/>
  <c r="S1568" i="5"/>
  <c r="T1568" i="5" s="1"/>
  <c r="S1569" i="5"/>
  <c r="T1569" i="5" s="1"/>
  <c r="S1570" i="5"/>
  <c r="T1570" i="5" s="1"/>
  <c r="S1571" i="5"/>
  <c r="T1571" i="5" s="1"/>
  <c r="S1572" i="5"/>
  <c r="T1572" i="5" s="1"/>
  <c r="S1573" i="5"/>
  <c r="T1573" i="5" s="1"/>
  <c r="S1574" i="5"/>
  <c r="T1574" i="5" s="1"/>
  <c r="S1575" i="5"/>
  <c r="T1575" i="5" s="1"/>
  <c r="S1576" i="5"/>
  <c r="T1576" i="5" s="1"/>
  <c r="S1577" i="5"/>
  <c r="T1577" i="5" s="1"/>
  <c r="S1578" i="5"/>
  <c r="T1578" i="5" s="1"/>
  <c r="S1579" i="5"/>
  <c r="T1579" i="5" s="1"/>
  <c r="S1580" i="5"/>
  <c r="T1580" i="5" s="1"/>
  <c r="S1581" i="5"/>
  <c r="T1581" i="5" s="1"/>
  <c r="S1582" i="5"/>
  <c r="T1582" i="5" s="1"/>
  <c r="S1583" i="5"/>
  <c r="T1583" i="5" s="1"/>
  <c r="S1584" i="5"/>
  <c r="T1584" i="5" s="1"/>
  <c r="S1585" i="5"/>
  <c r="T1585" i="5" s="1"/>
  <c r="S1586" i="5"/>
  <c r="T1586" i="5" s="1"/>
  <c r="S1587" i="5"/>
  <c r="T1587" i="5" s="1"/>
  <c r="S1588" i="5"/>
  <c r="T1588" i="5" s="1"/>
  <c r="S1589" i="5"/>
  <c r="T1589" i="5" s="1"/>
  <c r="S1590" i="5"/>
  <c r="T1590" i="5" s="1"/>
  <c r="S1591" i="5"/>
  <c r="T1591" i="5" s="1"/>
  <c r="S1592" i="5"/>
  <c r="T1592" i="5" s="1"/>
  <c r="S1593" i="5"/>
  <c r="T1593" i="5" s="1"/>
  <c r="S1594" i="5"/>
  <c r="T1594" i="5" s="1"/>
  <c r="S1595" i="5"/>
  <c r="T1595" i="5" s="1"/>
  <c r="S1596" i="5"/>
  <c r="T1596" i="5" s="1"/>
  <c r="S1597" i="5"/>
  <c r="T1597" i="5" s="1"/>
  <c r="S1598" i="5"/>
  <c r="T1598" i="5" s="1"/>
  <c r="S1599" i="5"/>
  <c r="T1599" i="5" s="1"/>
  <c r="S1600" i="5"/>
  <c r="T1600" i="5" s="1"/>
  <c r="S1601" i="5"/>
  <c r="T1601" i="5" s="1"/>
  <c r="S1602" i="5"/>
  <c r="T1602" i="5" s="1"/>
  <c r="S1603" i="5"/>
  <c r="T1603" i="5" s="1"/>
  <c r="S1604" i="5"/>
  <c r="T1604" i="5" s="1"/>
  <c r="S1605" i="5"/>
  <c r="T1605" i="5" s="1"/>
  <c r="S1606" i="5"/>
  <c r="T1606" i="5" s="1"/>
  <c r="S1607" i="5"/>
  <c r="T1607" i="5" s="1"/>
  <c r="S1608" i="5"/>
  <c r="T1608" i="5" s="1"/>
  <c r="S1609" i="5"/>
  <c r="T1609" i="5" s="1"/>
  <c r="S1610" i="5"/>
  <c r="T1610" i="5" s="1"/>
  <c r="S1611" i="5"/>
  <c r="T1611" i="5" s="1"/>
  <c r="S1612" i="5"/>
  <c r="T1612" i="5" s="1"/>
  <c r="S1613" i="5"/>
  <c r="T1613" i="5" s="1"/>
  <c r="S1614" i="5"/>
  <c r="T1614" i="5" s="1"/>
  <c r="S1615" i="5"/>
  <c r="T1615" i="5" s="1"/>
  <c r="S1616" i="5"/>
  <c r="T1616" i="5" s="1"/>
  <c r="S1617" i="5"/>
  <c r="T1617" i="5" s="1"/>
  <c r="S1618" i="5"/>
  <c r="T1618" i="5" s="1"/>
  <c r="S1619" i="5"/>
  <c r="T1619" i="5" s="1"/>
  <c r="S1620" i="5"/>
  <c r="T1620" i="5" s="1"/>
  <c r="S1621" i="5"/>
  <c r="T1621" i="5" s="1"/>
  <c r="S1622" i="5"/>
  <c r="T1622" i="5" s="1"/>
  <c r="S1623" i="5"/>
  <c r="T1623" i="5" s="1"/>
  <c r="S1624" i="5"/>
  <c r="T1624" i="5" s="1"/>
  <c r="S1625" i="5"/>
  <c r="T1625" i="5" s="1"/>
  <c r="S1626" i="5"/>
  <c r="T1626" i="5" s="1"/>
  <c r="S1627" i="5"/>
  <c r="T1627" i="5" s="1"/>
  <c r="S1628" i="5"/>
  <c r="T1628" i="5" s="1"/>
  <c r="S1629" i="5"/>
  <c r="T1629" i="5" s="1"/>
  <c r="S1630" i="5"/>
  <c r="T1630" i="5" s="1"/>
  <c r="S1631" i="5"/>
  <c r="T1631" i="5" s="1"/>
  <c r="S1632" i="5"/>
  <c r="T1632" i="5" s="1"/>
  <c r="S1633" i="5"/>
  <c r="T1633" i="5" s="1"/>
  <c r="S1634" i="5"/>
  <c r="T1634" i="5" s="1"/>
  <c r="S1635" i="5"/>
  <c r="T1635" i="5" s="1"/>
  <c r="S1636" i="5"/>
  <c r="T1636" i="5" s="1"/>
  <c r="S1637" i="5"/>
  <c r="T1637" i="5" s="1"/>
  <c r="S1638" i="5"/>
  <c r="T1638" i="5" s="1"/>
  <c r="S1639" i="5"/>
  <c r="T1639" i="5" s="1"/>
  <c r="S1640" i="5"/>
  <c r="T1640" i="5" s="1"/>
  <c r="S1641" i="5"/>
  <c r="T1641" i="5" s="1"/>
  <c r="S1642" i="5"/>
  <c r="T1642" i="5" s="1"/>
  <c r="S1643" i="5"/>
  <c r="T1643" i="5" s="1"/>
  <c r="S1644" i="5"/>
  <c r="T1644" i="5" s="1"/>
  <c r="S1645" i="5"/>
  <c r="T1645" i="5" s="1"/>
  <c r="S1646" i="5"/>
  <c r="T1646" i="5" s="1"/>
  <c r="S1647" i="5"/>
  <c r="T1647" i="5" s="1"/>
  <c r="S1648" i="5"/>
  <c r="T1648" i="5" s="1"/>
  <c r="S1649" i="5"/>
  <c r="T1649" i="5" s="1"/>
  <c r="S1650" i="5"/>
  <c r="T1650" i="5" s="1"/>
  <c r="S1651" i="5"/>
  <c r="T1651" i="5" s="1"/>
  <c r="S1652" i="5"/>
  <c r="T1652" i="5" s="1"/>
  <c r="S1653" i="5"/>
  <c r="T1653" i="5" s="1"/>
  <c r="S1654" i="5"/>
  <c r="T1654" i="5" s="1"/>
  <c r="S1655" i="5"/>
  <c r="T1655" i="5" s="1"/>
  <c r="S1656" i="5"/>
  <c r="T1656" i="5" s="1"/>
  <c r="S1657" i="5"/>
  <c r="T1657" i="5" s="1"/>
  <c r="S1658" i="5"/>
  <c r="T1658" i="5" s="1"/>
  <c r="S1659" i="5"/>
  <c r="T1659" i="5" s="1"/>
  <c r="S1660" i="5"/>
  <c r="T1660" i="5" s="1"/>
  <c r="S1661" i="5"/>
  <c r="T1661" i="5" s="1"/>
  <c r="S1662" i="5"/>
  <c r="T1662" i="5" s="1"/>
  <c r="S1663" i="5"/>
  <c r="T1663" i="5" s="1"/>
  <c r="S1664" i="5"/>
  <c r="T1664" i="5" s="1"/>
  <c r="S1665" i="5"/>
  <c r="T1665" i="5" s="1"/>
  <c r="S1666" i="5"/>
  <c r="T1666" i="5" s="1"/>
  <c r="S1667" i="5"/>
  <c r="T1667" i="5" s="1"/>
  <c r="S1668" i="5"/>
  <c r="T1668" i="5" s="1"/>
  <c r="S1669" i="5"/>
  <c r="T1669" i="5" s="1"/>
  <c r="S1670" i="5"/>
  <c r="T1670" i="5" s="1"/>
  <c r="S1671" i="5"/>
  <c r="T1671" i="5" s="1"/>
  <c r="S1672" i="5"/>
  <c r="T1672" i="5" s="1"/>
  <c r="S1673" i="5"/>
  <c r="T1673" i="5" s="1"/>
  <c r="S1674" i="5"/>
  <c r="T1674" i="5" s="1"/>
  <c r="S1675" i="5"/>
  <c r="T1675" i="5" s="1"/>
  <c r="S1676" i="5"/>
  <c r="T1676" i="5" s="1"/>
  <c r="S1677" i="5"/>
  <c r="T1677" i="5" s="1"/>
  <c r="S1678" i="5"/>
  <c r="T1678" i="5" s="1"/>
  <c r="S1679" i="5"/>
  <c r="T1679" i="5" s="1"/>
  <c r="S1680" i="5"/>
  <c r="T1680" i="5" s="1"/>
  <c r="S1681" i="5"/>
  <c r="T1681" i="5" s="1"/>
  <c r="S1682" i="5"/>
  <c r="T1682" i="5" s="1"/>
  <c r="S1683" i="5"/>
  <c r="T1683" i="5" s="1"/>
  <c r="S1684" i="5"/>
  <c r="T1684" i="5" s="1"/>
  <c r="S1685" i="5"/>
  <c r="T1685" i="5" s="1"/>
  <c r="S1686" i="5"/>
  <c r="T1686" i="5" s="1"/>
  <c r="S1687" i="5"/>
  <c r="T1687" i="5" s="1"/>
  <c r="S1688" i="5"/>
  <c r="T1688" i="5" s="1"/>
  <c r="S1689" i="5"/>
  <c r="T1689" i="5" s="1"/>
  <c r="S1690" i="5"/>
  <c r="T1690" i="5" s="1"/>
  <c r="S1691" i="5"/>
  <c r="T1691" i="5" s="1"/>
  <c r="S1692" i="5"/>
  <c r="T1692" i="5" s="1"/>
  <c r="S1693" i="5"/>
  <c r="T1693" i="5" s="1"/>
  <c r="S1694" i="5"/>
  <c r="T1694" i="5" s="1"/>
  <c r="S1695" i="5"/>
  <c r="T1695" i="5" s="1"/>
  <c r="S1696" i="5"/>
  <c r="T1696" i="5" s="1"/>
  <c r="S1697" i="5"/>
  <c r="T1697" i="5" s="1"/>
  <c r="S1698" i="5"/>
  <c r="T1698" i="5" s="1"/>
  <c r="S1699" i="5"/>
  <c r="T1699" i="5" s="1"/>
  <c r="S1700" i="5"/>
  <c r="T1700" i="5" s="1"/>
  <c r="S1701" i="5"/>
  <c r="T1701" i="5" s="1"/>
  <c r="S1702" i="5"/>
  <c r="T1702" i="5" s="1"/>
  <c r="S1703" i="5"/>
  <c r="T1703" i="5" s="1"/>
  <c r="S1704" i="5"/>
  <c r="T1704" i="5" s="1"/>
  <c r="S1705" i="5"/>
  <c r="T1705" i="5" s="1"/>
  <c r="S1706" i="5"/>
  <c r="T1706" i="5" s="1"/>
  <c r="S1707" i="5"/>
  <c r="T1707" i="5" s="1"/>
  <c r="S1708" i="5"/>
  <c r="T1708" i="5" s="1"/>
  <c r="S1709" i="5"/>
  <c r="T1709" i="5" s="1"/>
  <c r="S1710" i="5"/>
  <c r="T1710" i="5" s="1"/>
  <c r="S1711" i="5"/>
  <c r="T1711" i="5" s="1"/>
  <c r="S1712" i="5"/>
  <c r="T1712" i="5" s="1"/>
  <c r="S1713" i="5"/>
  <c r="T1713" i="5" s="1"/>
  <c r="S1714" i="5"/>
  <c r="T1714" i="5" s="1"/>
  <c r="S1715" i="5"/>
  <c r="T1715" i="5" s="1"/>
  <c r="S1716" i="5"/>
  <c r="T1716" i="5" s="1"/>
  <c r="S1717" i="5"/>
  <c r="T1717" i="5" s="1"/>
  <c r="S1718" i="5"/>
  <c r="T1718" i="5" s="1"/>
  <c r="S1719" i="5"/>
  <c r="T1719" i="5" s="1"/>
  <c r="S1720" i="5"/>
  <c r="T1720" i="5" s="1"/>
  <c r="S1721" i="5"/>
  <c r="T1721" i="5" s="1"/>
  <c r="S1722" i="5"/>
  <c r="T1722" i="5" s="1"/>
  <c r="S1723" i="5"/>
  <c r="T1723" i="5" s="1"/>
  <c r="S1724" i="5"/>
  <c r="T1724" i="5" s="1"/>
  <c r="S1725" i="5"/>
  <c r="T1725" i="5" s="1"/>
  <c r="S1726" i="5"/>
  <c r="T1726" i="5" s="1"/>
  <c r="S1727" i="5"/>
  <c r="T1727" i="5" s="1"/>
  <c r="S1728" i="5"/>
  <c r="T1728" i="5" s="1"/>
  <c r="S1729" i="5"/>
  <c r="T1729" i="5" s="1"/>
  <c r="S1730" i="5"/>
  <c r="T1730" i="5" s="1"/>
  <c r="S1731" i="5"/>
  <c r="T1731" i="5" s="1"/>
  <c r="S1732" i="5"/>
  <c r="T1732" i="5" s="1"/>
  <c r="S1733" i="5"/>
  <c r="T1733" i="5" s="1"/>
  <c r="S1734" i="5"/>
  <c r="T1734" i="5" s="1"/>
  <c r="S1735" i="5"/>
  <c r="T1735" i="5" s="1"/>
  <c r="S1736" i="5"/>
  <c r="T1736" i="5" s="1"/>
  <c r="S1737" i="5"/>
  <c r="T1737" i="5" s="1"/>
  <c r="S1738" i="5"/>
  <c r="T1738" i="5" s="1"/>
  <c r="S1739" i="5"/>
  <c r="T1739" i="5" s="1"/>
  <c r="S1740" i="5"/>
  <c r="T1740" i="5" s="1"/>
  <c r="S1741" i="5"/>
  <c r="T1741" i="5" s="1"/>
  <c r="S1742" i="5"/>
  <c r="T1742" i="5" s="1"/>
  <c r="S1743" i="5"/>
  <c r="T1743" i="5" s="1"/>
  <c r="S1744" i="5"/>
  <c r="T1744" i="5" s="1"/>
  <c r="S1745" i="5"/>
  <c r="T1745" i="5" s="1"/>
  <c r="S1746" i="5"/>
  <c r="T1746" i="5" s="1"/>
  <c r="S1747" i="5"/>
  <c r="T1747" i="5" s="1"/>
  <c r="S1748" i="5"/>
  <c r="T1748" i="5" s="1"/>
  <c r="S1749" i="5"/>
  <c r="T1749" i="5" s="1"/>
  <c r="S1750" i="5"/>
  <c r="T1750" i="5" s="1"/>
  <c r="S1751" i="5"/>
  <c r="T1751" i="5" s="1"/>
  <c r="S1752" i="5"/>
  <c r="T1752" i="5" s="1"/>
  <c r="S1753" i="5"/>
  <c r="T1753" i="5" s="1"/>
  <c r="S1754" i="5"/>
  <c r="T1754" i="5" s="1"/>
  <c r="S1755" i="5"/>
  <c r="T1755" i="5" s="1"/>
  <c r="S1756" i="5"/>
  <c r="T1756" i="5" s="1"/>
  <c r="S1757" i="5"/>
  <c r="T1757" i="5" s="1"/>
  <c r="S1758" i="5"/>
  <c r="T1758" i="5" s="1"/>
  <c r="S1759" i="5"/>
  <c r="T1759" i="5" s="1"/>
  <c r="S1760" i="5"/>
  <c r="T1760" i="5" s="1"/>
  <c r="S1761" i="5"/>
  <c r="T1761" i="5" s="1"/>
  <c r="S1762" i="5"/>
  <c r="T1762" i="5" s="1"/>
  <c r="S1763" i="5"/>
  <c r="T1763" i="5" s="1"/>
  <c r="S1764" i="5"/>
  <c r="T1764" i="5" s="1"/>
  <c r="S1765" i="5"/>
  <c r="T1765" i="5" s="1"/>
  <c r="S1766" i="5"/>
  <c r="T1766" i="5" s="1"/>
  <c r="S1767" i="5"/>
  <c r="T1767" i="5" s="1"/>
  <c r="S1768" i="5"/>
  <c r="T1768" i="5" s="1"/>
  <c r="S1769" i="5"/>
  <c r="T1769" i="5" s="1"/>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0" i="5"/>
  <c r="R1091"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484" i="5"/>
  <c r="R1485" i="5"/>
  <c r="R1486" i="5"/>
  <c r="R1487" i="5"/>
  <c r="R1488" i="5"/>
  <c r="R1489" i="5"/>
  <c r="R1490" i="5"/>
  <c r="R1491" i="5"/>
  <c r="R1492" i="5"/>
  <c r="R1493" i="5"/>
  <c r="R1494"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R1586" i="5"/>
  <c r="R1587" i="5"/>
  <c r="R1588" i="5"/>
  <c r="R1589" i="5"/>
  <c r="R1590" i="5"/>
  <c r="R1591" i="5"/>
  <c r="R1592" i="5"/>
  <c r="R1593" i="5"/>
  <c r="R1594" i="5"/>
  <c r="R1595" i="5"/>
  <c r="R1596" i="5"/>
  <c r="R1597" i="5"/>
  <c r="R1598" i="5"/>
  <c r="R1599" i="5"/>
  <c r="R1600" i="5"/>
  <c r="R1601" i="5"/>
  <c r="R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R1642" i="5"/>
  <c r="R1643" i="5"/>
  <c r="R1644" i="5"/>
  <c r="R1645" i="5"/>
  <c r="R1646" i="5"/>
  <c r="R1647" i="5"/>
  <c r="R1648" i="5"/>
  <c r="R1649" i="5"/>
  <c r="R1650" i="5"/>
  <c r="R1651" i="5"/>
  <c r="R1652" i="5"/>
  <c r="R1653" i="5"/>
  <c r="R1654" i="5"/>
  <c r="R1655" i="5"/>
  <c r="R1656" i="5"/>
  <c r="R1657" i="5"/>
  <c r="R1658" i="5"/>
  <c r="R1659" i="5"/>
  <c r="R1660" i="5"/>
  <c r="R1661" i="5"/>
  <c r="R1662" i="5"/>
  <c r="R1663" i="5"/>
  <c r="R1664" i="5"/>
  <c r="R1665" i="5"/>
  <c r="R1666" i="5"/>
  <c r="R1667" i="5"/>
  <c r="R1668" i="5"/>
  <c r="R1669" i="5"/>
  <c r="R1670" i="5"/>
  <c r="R1671" i="5"/>
  <c r="R1672" i="5"/>
  <c r="R1673" i="5"/>
  <c r="R1674" i="5"/>
  <c r="R1675" i="5"/>
  <c r="R1676" i="5"/>
  <c r="R1677" i="5"/>
  <c r="R1678" i="5"/>
  <c r="R1679" i="5"/>
  <c r="R1680" i="5"/>
  <c r="R1681" i="5"/>
  <c r="R1682" i="5"/>
  <c r="R1683" i="5"/>
  <c r="R1684" i="5"/>
  <c r="R1685" i="5"/>
  <c r="R1686" i="5"/>
  <c r="R1687" i="5"/>
  <c r="R1688" i="5"/>
  <c r="R1689" i="5"/>
  <c r="R1690" i="5"/>
  <c r="R1691" i="5"/>
  <c r="R1692" i="5"/>
  <c r="R1693" i="5"/>
  <c r="R1694" i="5"/>
  <c r="R1695" i="5"/>
  <c r="R1696" i="5"/>
  <c r="R1697" i="5"/>
  <c r="R1698" i="5"/>
  <c r="R1699" i="5"/>
  <c r="R1700" i="5"/>
  <c r="R1701" i="5"/>
  <c r="R1702" i="5"/>
  <c r="R1703" i="5"/>
  <c r="R1704" i="5"/>
  <c r="R1705" i="5"/>
  <c r="R1706" i="5"/>
  <c r="R1707" i="5"/>
  <c r="R1708" i="5"/>
  <c r="R1709" i="5"/>
  <c r="R1710" i="5"/>
  <c r="R1711" i="5"/>
  <c r="R1712" i="5"/>
  <c r="R1713" i="5"/>
  <c r="R1714" i="5"/>
  <c r="R1715" i="5"/>
  <c r="R1716" i="5"/>
  <c r="R1717" i="5"/>
  <c r="R1718" i="5"/>
  <c r="R1719" i="5"/>
  <c r="R1720" i="5"/>
  <c r="R1721" i="5"/>
  <c r="R1722" i="5"/>
  <c r="R1723" i="5"/>
  <c r="R1724" i="5"/>
  <c r="R1725" i="5"/>
  <c r="R1726" i="5"/>
  <c r="R1727" i="5"/>
  <c r="R1728" i="5"/>
  <c r="R1729" i="5"/>
  <c r="R1730" i="5"/>
  <c r="R1731" i="5"/>
  <c r="R1732" i="5"/>
  <c r="R1733" i="5"/>
  <c r="R1734" i="5"/>
  <c r="R1735" i="5"/>
  <c r="R1736" i="5"/>
  <c r="R1737" i="5"/>
  <c r="R1738" i="5"/>
  <c r="R1739" i="5"/>
  <c r="R1740" i="5"/>
  <c r="R1741" i="5"/>
  <c r="R1742" i="5"/>
  <c r="R1743" i="5"/>
  <c r="R1744" i="5"/>
  <c r="R1745" i="5"/>
  <c r="R1746" i="5"/>
  <c r="R1747" i="5"/>
  <c r="R1748" i="5"/>
  <c r="R1749" i="5"/>
  <c r="R1750" i="5"/>
  <c r="R1751" i="5"/>
  <c r="R1752" i="5"/>
  <c r="R1753" i="5"/>
  <c r="R1754" i="5"/>
  <c r="R1755" i="5"/>
  <c r="R1756" i="5"/>
  <c r="R1757" i="5"/>
  <c r="R1758" i="5"/>
  <c r="R1759" i="5"/>
  <c r="R1760" i="5"/>
  <c r="R1761" i="5"/>
  <c r="R1762" i="5"/>
  <c r="R1763" i="5"/>
  <c r="R1764" i="5"/>
  <c r="R1765" i="5"/>
  <c r="R1766" i="5"/>
  <c r="R1767" i="5"/>
  <c r="R1768" i="5"/>
  <c r="R1769" i="5"/>
  <c r="Q3" i="5"/>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S2" i="5"/>
  <c r="T2" i="5" s="1"/>
  <c r="R2" i="5"/>
  <c r="Q2" i="5"/>
  <c r="P3"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1" i="5"/>
  <c r="P1002" i="5"/>
  <c r="P1003" i="5"/>
  <c r="P1004" i="5"/>
  <c r="P1005" i="5"/>
  <c r="P1006" i="5"/>
  <c r="P1007" i="5"/>
  <c r="P1008" i="5"/>
  <c r="P1009" i="5"/>
  <c r="P1010" i="5"/>
  <c r="P1011" i="5"/>
  <c r="P1012" i="5"/>
  <c r="P1013" i="5"/>
  <c r="P1014" i="5"/>
  <c r="P1015" i="5"/>
  <c r="P1016" i="5"/>
  <c r="P1017" i="5"/>
  <c r="P1018"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1" i="5"/>
  <c r="P1052" i="5"/>
  <c r="P1053" i="5"/>
  <c r="P1054" i="5"/>
  <c r="P1055" i="5"/>
  <c r="P1056" i="5"/>
  <c r="P1057" i="5"/>
  <c r="P1058" i="5"/>
  <c r="P1059" i="5"/>
  <c r="P1060" i="5"/>
  <c r="P1061" i="5"/>
  <c r="P1062" i="5"/>
  <c r="P1063" i="5"/>
  <c r="P1064" i="5"/>
  <c r="P1065" i="5"/>
  <c r="P1066" i="5"/>
  <c r="P1067" i="5"/>
  <c r="P1068" i="5"/>
  <c r="P1069" i="5"/>
  <c r="P1070" i="5"/>
  <c r="P1071" i="5"/>
  <c r="P1072" i="5"/>
  <c r="P1073" i="5"/>
  <c r="P1074" i="5"/>
  <c r="P1075" i="5"/>
  <c r="P1076" i="5"/>
  <c r="P1077"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3" i="5"/>
  <c r="P1124" i="5"/>
  <c r="P1125" i="5"/>
  <c r="P1126" i="5"/>
  <c r="P1127" i="5"/>
  <c r="P1128" i="5"/>
  <c r="P1129" i="5"/>
  <c r="P1130" i="5"/>
  <c r="P1131" i="5"/>
  <c r="P1132" i="5"/>
  <c r="P1133" i="5"/>
  <c r="P1134" i="5"/>
  <c r="P1135" i="5"/>
  <c r="P1136" i="5"/>
  <c r="P1137" i="5"/>
  <c r="P1138" i="5"/>
  <c r="P1139" i="5"/>
  <c r="P1140" i="5"/>
  <c r="P1141" i="5"/>
  <c r="P1142" i="5"/>
  <c r="P1143" i="5"/>
  <c r="P1144" i="5"/>
  <c r="P1145" i="5"/>
  <c r="P1146" i="5"/>
  <c r="P1147" i="5"/>
  <c r="P1148" i="5"/>
  <c r="P1149"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0" i="5"/>
  <c r="P1221" i="5"/>
  <c r="P1222" i="5"/>
  <c r="P1223" i="5"/>
  <c r="P1224" i="5"/>
  <c r="P1225" i="5"/>
  <c r="P1226" i="5"/>
  <c r="P1227" i="5"/>
  <c r="P1228" i="5"/>
  <c r="P1229" i="5"/>
  <c r="P1230" i="5"/>
  <c r="P1231" i="5"/>
  <c r="P1232" i="5"/>
  <c r="P1233" i="5"/>
  <c r="P1234" i="5"/>
  <c r="P1235" i="5"/>
  <c r="P1236"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79" i="5"/>
  <c r="P1380" i="5"/>
  <c r="P1381" i="5"/>
  <c r="P1382" i="5"/>
  <c r="P1383" i="5"/>
  <c r="P1384" i="5"/>
  <c r="P1385" i="5"/>
  <c r="P1386" i="5"/>
  <c r="P1387" i="5"/>
  <c r="P1388" i="5"/>
  <c r="P1389" i="5"/>
  <c r="P1390" i="5"/>
  <c r="P1391" i="5"/>
  <c r="P1392" i="5"/>
  <c r="P1393" i="5"/>
  <c r="P1394" i="5"/>
  <c r="P1395" i="5"/>
  <c r="P1396" i="5"/>
  <c r="P1397" i="5"/>
  <c r="P1398" i="5"/>
  <c r="P1399" i="5"/>
  <c r="P1400" i="5"/>
  <c r="P1401" i="5"/>
  <c r="P1402" i="5"/>
  <c r="P1403" i="5"/>
  <c r="P1404" i="5"/>
  <c r="P1405" i="5"/>
  <c r="P1406" i="5"/>
  <c r="P1407" i="5"/>
  <c r="P1408" i="5"/>
  <c r="P1409" i="5"/>
  <c r="P1410" i="5"/>
  <c r="P1411" i="5"/>
  <c r="P1412" i="5"/>
  <c r="P1413" i="5"/>
  <c r="P1414" i="5"/>
  <c r="P1415" i="5"/>
  <c r="P1416" i="5"/>
  <c r="P1417" i="5"/>
  <c r="P1418" i="5"/>
  <c r="P1419" i="5"/>
  <c r="P1420" i="5"/>
  <c r="P1421" i="5"/>
  <c r="P1422" i="5"/>
  <c r="P1423" i="5"/>
  <c r="P1424" i="5"/>
  <c r="P1425" i="5"/>
  <c r="P1426" i="5"/>
  <c r="P1427" i="5"/>
  <c r="P1428" i="5"/>
  <c r="P1429" i="5"/>
  <c r="P1430" i="5"/>
  <c r="P1431" i="5"/>
  <c r="P1432" i="5"/>
  <c r="P1433" i="5"/>
  <c r="P1434" i="5"/>
  <c r="P1435" i="5"/>
  <c r="P1436" i="5"/>
  <c r="P1437" i="5"/>
  <c r="P1438" i="5"/>
  <c r="P1439" i="5"/>
  <c r="P1440" i="5"/>
  <c r="P1441" i="5"/>
  <c r="P1442" i="5"/>
  <c r="P1443" i="5"/>
  <c r="P1444" i="5"/>
  <c r="P1445" i="5"/>
  <c r="P1446" i="5"/>
  <c r="P1447" i="5"/>
  <c r="P1448" i="5"/>
  <c r="P1449" i="5"/>
  <c r="P1450" i="5"/>
  <c r="P1451" i="5"/>
  <c r="P1452" i="5"/>
  <c r="P1453" i="5"/>
  <c r="P1454" i="5"/>
  <c r="P1455" i="5"/>
  <c r="P1456" i="5"/>
  <c r="P1457" i="5"/>
  <c r="P1458" i="5"/>
  <c r="P1459" i="5"/>
  <c r="P1460" i="5"/>
  <c r="P1461" i="5"/>
  <c r="P1462" i="5"/>
  <c r="P1463" i="5"/>
  <c r="P1464" i="5"/>
  <c r="P1465" i="5"/>
  <c r="P1466" i="5"/>
  <c r="P1467" i="5"/>
  <c r="P1468" i="5"/>
  <c r="P1469" i="5"/>
  <c r="P1470" i="5"/>
  <c r="P1471" i="5"/>
  <c r="P1472" i="5"/>
  <c r="P1473" i="5"/>
  <c r="P1474" i="5"/>
  <c r="P1475" i="5"/>
  <c r="P1476" i="5"/>
  <c r="P1477" i="5"/>
  <c r="P1478" i="5"/>
  <c r="P1479" i="5"/>
  <c r="P1480" i="5"/>
  <c r="P1481" i="5"/>
  <c r="P1482" i="5"/>
  <c r="P1483" i="5"/>
  <c r="P1484" i="5"/>
  <c r="P1485" i="5"/>
  <c r="P1486" i="5"/>
  <c r="P1487" i="5"/>
  <c r="P1488" i="5"/>
  <c r="P1489" i="5"/>
  <c r="P1490" i="5"/>
  <c r="P1491" i="5"/>
  <c r="P1492" i="5"/>
  <c r="P1493" i="5"/>
  <c r="P1494" i="5"/>
  <c r="P1495" i="5"/>
  <c r="P1496" i="5"/>
  <c r="P1497" i="5"/>
  <c r="P1498" i="5"/>
  <c r="P1499" i="5"/>
  <c r="P1500" i="5"/>
  <c r="P1501" i="5"/>
  <c r="P1502" i="5"/>
  <c r="P1503" i="5"/>
  <c r="P1504" i="5"/>
  <c r="P1505" i="5"/>
  <c r="P1506" i="5"/>
  <c r="P1507" i="5"/>
  <c r="P1508" i="5"/>
  <c r="P1509" i="5"/>
  <c r="P1510" i="5"/>
  <c r="P1511" i="5"/>
  <c r="P1512" i="5"/>
  <c r="P1513" i="5"/>
  <c r="P1514" i="5"/>
  <c r="P1515" i="5"/>
  <c r="P1516" i="5"/>
  <c r="P1517" i="5"/>
  <c r="P1518" i="5"/>
  <c r="P1519" i="5"/>
  <c r="P1520" i="5"/>
  <c r="P1521" i="5"/>
  <c r="P1522" i="5"/>
  <c r="P1523" i="5"/>
  <c r="P1524" i="5"/>
  <c r="P1525" i="5"/>
  <c r="P1526" i="5"/>
  <c r="P1527" i="5"/>
  <c r="P1528" i="5"/>
  <c r="P1529" i="5"/>
  <c r="P1530" i="5"/>
  <c r="P1531" i="5"/>
  <c r="P1532" i="5"/>
  <c r="P1533" i="5"/>
  <c r="P1534" i="5"/>
  <c r="P1535" i="5"/>
  <c r="P1536" i="5"/>
  <c r="P1537" i="5"/>
  <c r="P1538" i="5"/>
  <c r="P1539" i="5"/>
  <c r="P1540" i="5"/>
  <c r="P1541" i="5"/>
  <c r="P1542" i="5"/>
  <c r="P1543" i="5"/>
  <c r="P1544" i="5"/>
  <c r="P1545" i="5"/>
  <c r="P1546" i="5"/>
  <c r="P1547" i="5"/>
  <c r="P1548" i="5"/>
  <c r="P1549" i="5"/>
  <c r="P1550" i="5"/>
  <c r="P1551" i="5"/>
  <c r="P1552" i="5"/>
  <c r="P1553" i="5"/>
  <c r="P1554" i="5"/>
  <c r="P1555" i="5"/>
  <c r="P1556" i="5"/>
  <c r="P1557" i="5"/>
  <c r="P1558" i="5"/>
  <c r="P1559" i="5"/>
  <c r="P1560" i="5"/>
  <c r="P1561" i="5"/>
  <c r="P1562" i="5"/>
  <c r="P1563" i="5"/>
  <c r="P1564" i="5"/>
  <c r="P1565" i="5"/>
  <c r="P1566" i="5"/>
  <c r="P1567" i="5"/>
  <c r="P1568" i="5"/>
  <c r="P1569" i="5"/>
  <c r="P1570" i="5"/>
  <c r="P1571" i="5"/>
  <c r="P1572" i="5"/>
  <c r="P1573" i="5"/>
  <c r="P1574" i="5"/>
  <c r="P1575" i="5"/>
  <c r="P1576" i="5"/>
  <c r="P1577" i="5"/>
  <c r="P1578" i="5"/>
  <c r="P1579" i="5"/>
  <c r="P1580" i="5"/>
  <c r="P1581" i="5"/>
  <c r="P1582" i="5"/>
  <c r="P1583" i="5"/>
  <c r="P1584" i="5"/>
  <c r="P1585" i="5"/>
  <c r="P1586" i="5"/>
  <c r="P1587" i="5"/>
  <c r="P1588" i="5"/>
  <c r="P1589" i="5"/>
  <c r="P1590" i="5"/>
  <c r="P1591" i="5"/>
  <c r="P1592" i="5"/>
  <c r="P1593" i="5"/>
  <c r="P1594" i="5"/>
  <c r="P1595" i="5"/>
  <c r="P1596" i="5"/>
  <c r="P1597" i="5"/>
  <c r="P1598" i="5"/>
  <c r="P1599" i="5"/>
  <c r="P1600" i="5"/>
  <c r="P1601" i="5"/>
  <c r="P1602" i="5"/>
  <c r="P1603" i="5"/>
  <c r="P1604" i="5"/>
  <c r="P1605" i="5"/>
  <c r="P1606" i="5"/>
  <c r="P1607" i="5"/>
  <c r="P1608" i="5"/>
  <c r="P1609" i="5"/>
  <c r="P1610" i="5"/>
  <c r="P1611" i="5"/>
  <c r="P1612" i="5"/>
  <c r="P1613" i="5"/>
  <c r="P1614" i="5"/>
  <c r="P1615" i="5"/>
  <c r="P1616" i="5"/>
  <c r="P1617"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P1642" i="5"/>
  <c r="P1643" i="5"/>
  <c r="P1644" i="5"/>
  <c r="P1645" i="5"/>
  <c r="P1646" i="5"/>
  <c r="P1647" i="5"/>
  <c r="P1648" i="5"/>
  <c r="P1649" i="5"/>
  <c r="P1650" i="5"/>
  <c r="P1651" i="5"/>
  <c r="P1652" i="5"/>
  <c r="P1653" i="5"/>
  <c r="P1654" i="5"/>
  <c r="P1655" i="5"/>
  <c r="P1656" i="5"/>
  <c r="P1657" i="5"/>
  <c r="P1658" i="5"/>
  <c r="P1659" i="5"/>
  <c r="P1660" i="5"/>
  <c r="P1661" i="5"/>
  <c r="P1662" i="5"/>
  <c r="P1663" i="5"/>
  <c r="P1664" i="5"/>
  <c r="P1665" i="5"/>
  <c r="P1666" i="5"/>
  <c r="P1667" i="5"/>
  <c r="P1668" i="5"/>
  <c r="P1669" i="5"/>
  <c r="P1670" i="5"/>
  <c r="P1671" i="5"/>
  <c r="P1672" i="5"/>
  <c r="P1673" i="5"/>
  <c r="P1674" i="5"/>
  <c r="P1675" i="5"/>
  <c r="P1676" i="5"/>
  <c r="P1677" i="5"/>
  <c r="P1678" i="5"/>
  <c r="P1679" i="5"/>
  <c r="P1680" i="5"/>
  <c r="P1681" i="5"/>
  <c r="P1682" i="5"/>
  <c r="P1683" i="5"/>
  <c r="P1684" i="5"/>
  <c r="P1685" i="5"/>
  <c r="P1686" i="5"/>
  <c r="P1687" i="5"/>
  <c r="P1688" i="5"/>
  <c r="P1689" i="5"/>
  <c r="P1690" i="5"/>
  <c r="P1691" i="5"/>
  <c r="P1692" i="5"/>
  <c r="P1693" i="5"/>
  <c r="P1694" i="5"/>
  <c r="P1695" i="5"/>
  <c r="P1696" i="5"/>
  <c r="P1697" i="5"/>
  <c r="P1698" i="5"/>
  <c r="P1699" i="5"/>
  <c r="P1700" i="5"/>
  <c r="P1701" i="5"/>
  <c r="P1702" i="5"/>
  <c r="P1703" i="5"/>
  <c r="P1704" i="5"/>
  <c r="P1705" i="5"/>
  <c r="P1706" i="5"/>
  <c r="P1707" i="5"/>
  <c r="P1708" i="5"/>
  <c r="P1709" i="5"/>
  <c r="P1710" i="5"/>
  <c r="P1711" i="5"/>
  <c r="P1712" i="5"/>
  <c r="P1713" i="5"/>
  <c r="P1714" i="5"/>
  <c r="P1715" i="5"/>
  <c r="P1716" i="5"/>
  <c r="P1717" i="5"/>
  <c r="P1718" i="5"/>
  <c r="P1719" i="5"/>
  <c r="P1720" i="5"/>
  <c r="P1721" i="5"/>
  <c r="P1722" i="5"/>
  <c r="P1723" i="5"/>
  <c r="P1724" i="5"/>
  <c r="P1725" i="5"/>
  <c r="P1726" i="5"/>
  <c r="P1727" i="5"/>
  <c r="P1728" i="5"/>
  <c r="P1729" i="5"/>
  <c r="P1730" i="5"/>
  <c r="P1731" i="5"/>
  <c r="P1732" i="5"/>
  <c r="P1733" i="5"/>
  <c r="P1734" i="5"/>
  <c r="P1735" i="5"/>
  <c r="P1736" i="5"/>
  <c r="P1737" i="5"/>
  <c r="P1738" i="5"/>
  <c r="P1739" i="5"/>
  <c r="P1740" i="5"/>
  <c r="P1741" i="5"/>
  <c r="P1742" i="5"/>
  <c r="P1743" i="5"/>
  <c r="P1744" i="5"/>
  <c r="P1745" i="5"/>
  <c r="P1746" i="5"/>
  <c r="P1747" i="5"/>
  <c r="P1748" i="5"/>
  <c r="P1749" i="5"/>
  <c r="P1750" i="5"/>
  <c r="P1751" i="5"/>
  <c r="P1752" i="5"/>
  <c r="P1753" i="5"/>
  <c r="P1754" i="5"/>
  <c r="P1755" i="5"/>
  <c r="P1756" i="5"/>
  <c r="P1757" i="5"/>
  <c r="P1758" i="5"/>
  <c r="P1759" i="5"/>
  <c r="P1760" i="5"/>
  <c r="P1761" i="5"/>
  <c r="P1762" i="5"/>
  <c r="P1763" i="5"/>
  <c r="P1764" i="5"/>
  <c r="P1765" i="5"/>
  <c r="P1766" i="5"/>
  <c r="P1767" i="5"/>
  <c r="P1768" i="5"/>
  <c r="P1769" i="5"/>
  <c r="P2" i="5"/>
  <c r="AF3" i="9"/>
  <c r="AF4" i="9"/>
  <c r="AF5" i="9"/>
  <c r="AF6" i="9"/>
  <c r="AG6" i="9" s="1"/>
  <c r="AF7" i="9"/>
  <c r="AF8" i="9"/>
  <c r="AF9" i="9"/>
  <c r="AF10" i="9"/>
  <c r="AG10" i="9" s="1"/>
  <c r="AF11" i="9"/>
  <c r="AF12" i="9"/>
  <c r="AF13" i="9"/>
  <c r="AF14" i="9"/>
  <c r="AG14" i="9" s="1"/>
  <c r="AF15" i="9"/>
  <c r="AF16" i="9"/>
  <c r="AF17" i="9"/>
  <c r="AF18" i="9"/>
  <c r="AG18" i="9" s="1"/>
  <c r="AF19" i="9"/>
  <c r="AF20" i="9"/>
  <c r="AF21" i="9"/>
  <c r="AF22" i="9"/>
  <c r="AG22" i="9" s="1"/>
  <c r="AF23" i="9"/>
  <c r="AF24" i="9"/>
  <c r="AF25" i="9"/>
  <c r="AF26" i="9"/>
  <c r="AG26" i="9" s="1"/>
  <c r="AF27" i="9"/>
  <c r="AF28" i="9"/>
  <c r="AF29" i="9"/>
  <c r="AF30" i="9"/>
  <c r="AG30" i="9" s="1"/>
  <c r="AF31" i="9"/>
  <c r="AF32" i="9"/>
  <c r="AF33" i="9"/>
  <c r="AF34" i="9"/>
  <c r="AG34" i="9" s="1"/>
  <c r="AF35" i="9"/>
  <c r="AF36" i="9"/>
  <c r="AF37" i="9"/>
  <c r="AF38" i="9"/>
  <c r="AG38" i="9" s="1"/>
  <c r="AF39" i="9"/>
  <c r="AF40" i="9"/>
  <c r="AF41" i="9"/>
  <c r="AF42" i="9"/>
  <c r="AG42" i="9" s="1"/>
  <c r="AF43" i="9"/>
  <c r="AF44" i="9"/>
  <c r="AF45" i="9"/>
  <c r="AF46" i="9"/>
  <c r="AG46" i="9" s="1"/>
  <c r="AF47" i="9"/>
  <c r="AF48" i="9"/>
  <c r="AF49" i="9"/>
  <c r="AF50" i="9"/>
  <c r="AG50" i="9" s="1"/>
  <c r="AF51" i="9"/>
  <c r="AF52" i="9"/>
  <c r="AF53" i="9"/>
  <c r="AF54" i="9"/>
  <c r="AG54" i="9" s="1"/>
  <c r="AF55" i="9"/>
  <c r="AF56" i="9"/>
  <c r="AF57" i="9"/>
  <c r="AF58" i="9"/>
  <c r="AG58" i="9" s="1"/>
  <c r="AF59" i="9"/>
  <c r="AF60" i="9"/>
  <c r="AF61" i="9"/>
  <c r="AF62" i="9"/>
  <c r="AG62" i="9" s="1"/>
  <c r="AF63" i="9"/>
  <c r="AF64" i="9"/>
  <c r="AF65" i="9"/>
  <c r="AF66" i="9"/>
  <c r="AG66" i="9" s="1"/>
  <c r="AF67" i="9"/>
  <c r="AF68" i="9"/>
  <c r="AF69" i="9"/>
  <c r="AF70" i="9"/>
  <c r="AG70" i="9" s="1"/>
  <c r="AF71" i="9"/>
  <c r="AF72" i="9"/>
  <c r="AF73" i="9"/>
  <c r="AF74" i="9"/>
  <c r="AG74" i="9" s="1"/>
  <c r="AF75" i="9"/>
  <c r="AF76" i="9"/>
  <c r="AF77" i="9"/>
  <c r="AF78" i="9"/>
  <c r="AG78" i="9" s="1"/>
  <c r="AF79" i="9"/>
  <c r="AF80" i="9"/>
  <c r="AF81" i="9"/>
  <c r="AF82" i="9"/>
  <c r="AG82" i="9" s="1"/>
  <c r="AF83" i="9"/>
  <c r="AF84" i="9"/>
  <c r="AF85" i="9"/>
  <c r="AF86" i="9"/>
  <c r="AG86" i="9" s="1"/>
  <c r="AF87" i="9"/>
  <c r="AF88" i="9"/>
  <c r="AG88" i="9" s="1"/>
  <c r="AF89" i="9"/>
  <c r="AF90" i="9"/>
  <c r="AG90" i="9" s="1"/>
  <c r="AF91" i="9"/>
  <c r="AF92" i="9"/>
  <c r="AF93" i="9"/>
  <c r="AF94" i="9"/>
  <c r="AG94" i="9" s="1"/>
  <c r="AF95" i="9"/>
  <c r="AF96" i="9"/>
  <c r="AF97" i="9"/>
  <c r="AF98" i="9"/>
  <c r="AG98" i="9" s="1"/>
  <c r="AF99" i="9"/>
  <c r="AF100" i="9"/>
  <c r="AF101" i="9"/>
  <c r="AF102" i="9"/>
  <c r="AG102" i="9" s="1"/>
  <c r="AF103" i="9"/>
  <c r="AF104" i="9"/>
  <c r="AG104" i="9" s="1"/>
  <c r="AF105" i="9"/>
  <c r="AF106" i="9"/>
  <c r="AG106" i="9" s="1"/>
  <c r="AF107" i="9"/>
  <c r="AF108" i="9"/>
  <c r="AF109" i="9"/>
  <c r="AF110" i="9"/>
  <c r="AG110" i="9" s="1"/>
  <c r="AF111" i="9"/>
  <c r="AF112" i="9"/>
  <c r="AF113" i="9"/>
  <c r="AF114" i="9"/>
  <c r="AG114" i="9" s="1"/>
  <c r="AF115" i="9"/>
  <c r="AF116" i="9"/>
  <c r="AF117" i="9"/>
  <c r="AF118" i="9"/>
  <c r="AG118" i="9" s="1"/>
  <c r="AF119" i="9"/>
  <c r="AF120" i="9"/>
  <c r="AG120" i="9" s="1"/>
  <c r="AF121" i="9"/>
  <c r="AF122" i="9"/>
  <c r="AG122" i="9" s="1"/>
  <c r="AF123" i="9"/>
  <c r="AF124" i="9"/>
  <c r="AF125" i="9"/>
  <c r="AF126" i="9"/>
  <c r="AG126" i="9" s="1"/>
  <c r="AF127" i="9"/>
  <c r="AF128" i="9"/>
  <c r="AF129" i="9"/>
  <c r="AF130" i="9"/>
  <c r="AG130" i="9" s="1"/>
  <c r="AF131" i="9"/>
  <c r="AF132" i="9"/>
  <c r="AF133" i="9"/>
  <c r="AF134" i="9"/>
  <c r="AG134" i="9" s="1"/>
  <c r="AF135" i="9"/>
  <c r="AF136" i="9"/>
  <c r="AG136" i="9" s="1"/>
  <c r="AF137" i="9"/>
  <c r="AF138" i="9"/>
  <c r="AG138" i="9" s="1"/>
  <c r="AF139" i="9"/>
  <c r="AF140" i="9"/>
  <c r="AF141" i="9"/>
  <c r="AF142" i="9"/>
  <c r="AG142" i="9" s="1"/>
  <c r="AF143" i="9"/>
  <c r="AF144" i="9"/>
  <c r="AF145" i="9"/>
  <c r="AF146" i="9"/>
  <c r="AG146" i="9" s="1"/>
  <c r="AF147" i="9"/>
  <c r="AF148" i="9"/>
  <c r="AF149" i="9"/>
  <c r="AF150" i="9"/>
  <c r="AG150" i="9" s="1"/>
  <c r="AF151" i="9"/>
  <c r="AF152" i="9"/>
  <c r="AG152" i="9" s="1"/>
  <c r="AF153" i="9"/>
  <c r="AF154" i="9"/>
  <c r="AG154" i="9" s="1"/>
  <c r="AF155" i="9"/>
  <c r="AF156" i="9"/>
  <c r="AF157" i="9"/>
  <c r="AF158" i="9"/>
  <c r="AG158" i="9" s="1"/>
  <c r="AF159" i="9"/>
  <c r="AF160" i="9"/>
  <c r="AF161" i="9"/>
  <c r="AF162" i="9"/>
  <c r="AG162" i="9" s="1"/>
  <c r="AF163" i="9"/>
  <c r="AF164" i="9"/>
  <c r="AF165" i="9"/>
  <c r="AF166" i="9"/>
  <c r="AG166" i="9" s="1"/>
  <c r="AF167" i="9"/>
  <c r="AF168" i="9"/>
  <c r="AG168" i="9" s="1"/>
  <c r="AF169" i="9"/>
  <c r="AF170" i="9"/>
  <c r="AG170" i="9" s="1"/>
  <c r="AF171" i="9"/>
  <c r="AF172" i="9"/>
  <c r="AF173" i="9"/>
  <c r="AF174" i="9"/>
  <c r="AG174" i="9" s="1"/>
  <c r="AF175" i="9"/>
  <c r="AF176" i="9"/>
  <c r="AF177" i="9"/>
  <c r="AF178" i="9"/>
  <c r="AG178" i="9" s="1"/>
  <c r="AF179" i="9"/>
  <c r="AF180" i="9"/>
  <c r="AF181" i="9"/>
  <c r="AF182" i="9"/>
  <c r="AG182" i="9" s="1"/>
  <c r="AF183" i="9"/>
  <c r="AF184" i="9"/>
  <c r="AG184" i="9" s="1"/>
  <c r="AF185" i="9"/>
  <c r="AF186" i="9"/>
  <c r="AG186" i="9" s="1"/>
  <c r="AF187" i="9"/>
  <c r="AF188" i="9"/>
  <c r="AF189" i="9"/>
  <c r="AF190" i="9"/>
  <c r="AG190" i="9" s="1"/>
  <c r="AF191" i="9"/>
  <c r="AF192" i="9"/>
  <c r="AF193" i="9"/>
  <c r="AF194" i="9"/>
  <c r="AG194" i="9" s="1"/>
  <c r="AF195" i="9"/>
  <c r="AF196" i="9"/>
  <c r="AF197" i="9"/>
  <c r="AF198" i="9"/>
  <c r="AG198" i="9" s="1"/>
  <c r="AF199" i="9"/>
  <c r="AF200" i="9"/>
  <c r="AG200" i="9" s="1"/>
  <c r="AF201" i="9"/>
  <c r="AF202" i="9"/>
  <c r="AG202" i="9" s="1"/>
  <c r="AF203" i="9"/>
  <c r="AF204" i="9"/>
  <c r="AF205" i="9"/>
  <c r="AF206" i="9"/>
  <c r="AG206" i="9" s="1"/>
  <c r="AF207" i="9"/>
  <c r="AF208" i="9"/>
  <c r="AF209" i="9"/>
  <c r="AF210" i="9"/>
  <c r="AG210" i="9" s="1"/>
  <c r="AF211" i="9"/>
  <c r="AF212" i="9"/>
  <c r="AF213" i="9"/>
  <c r="AF214" i="9"/>
  <c r="AG214" i="9" s="1"/>
  <c r="AF215" i="9"/>
  <c r="AF216" i="9"/>
  <c r="AG216" i="9" s="1"/>
  <c r="AF217" i="9"/>
  <c r="AF218" i="9"/>
  <c r="AG218" i="9" s="1"/>
  <c r="AF219" i="9"/>
  <c r="AF220" i="9"/>
  <c r="AF221" i="9"/>
  <c r="AF222" i="9"/>
  <c r="AG222" i="9" s="1"/>
  <c r="AF223" i="9"/>
  <c r="AF224" i="9"/>
  <c r="AF225" i="9"/>
  <c r="AF226" i="9"/>
  <c r="AG226" i="9" s="1"/>
  <c r="AF227" i="9"/>
  <c r="AF228" i="9"/>
  <c r="AF229" i="9"/>
  <c r="AF230" i="9"/>
  <c r="AG230" i="9" s="1"/>
  <c r="AF231" i="9"/>
  <c r="AF232" i="9"/>
  <c r="AG232" i="9" s="1"/>
  <c r="AF233" i="9"/>
  <c r="AF234" i="9"/>
  <c r="AG234" i="9" s="1"/>
  <c r="AF235" i="9"/>
  <c r="AF236" i="9"/>
  <c r="AF237" i="9"/>
  <c r="AF238" i="9"/>
  <c r="AG238" i="9" s="1"/>
  <c r="AF239" i="9"/>
  <c r="AF240" i="9"/>
  <c r="AF241" i="9"/>
  <c r="AF242" i="9"/>
  <c r="AG242" i="9" s="1"/>
  <c r="AF243" i="9"/>
  <c r="AF244" i="9"/>
  <c r="AF245" i="9"/>
  <c r="AF246" i="9"/>
  <c r="AG246" i="9" s="1"/>
  <c r="AF247" i="9"/>
  <c r="AG247" i="9" s="1"/>
  <c r="AF248" i="9"/>
  <c r="AG248" i="9" s="1"/>
  <c r="AF249" i="9"/>
  <c r="AF250" i="9"/>
  <c r="AG250" i="9" s="1"/>
  <c r="AF251" i="9"/>
  <c r="AF252" i="9"/>
  <c r="AF253" i="9"/>
  <c r="AF254" i="9"/>
  <c r="AG254" i="9" s="1"/>
  <c r="AF255" i="9"/>
  <c r="AF256" i="9"/>
  <c r="AF257" i="9"/>
  <c r="AF258" i="9"/>
  <c r="AG258" i="9" s="1"/>
  <c r="AF259" i="9"/>
  <c r="AG259" i="9" s="1"/>
  <c r="AF260" i="9"/>
  <c r="AF261" i="9"/>
  <c r="AF262" i="9"/>
  <c r="AG262" i="9" s="1"/>
  <c r="AF263" i="9"/>
  <c r="AF264" i="9"/>
  <c r="AG264" i="9" s="1"/>
  <c r="AF265" i="9"/>
  <c r="AF266" i="9"/>
  <c r="AG266" i="9" s="1"/>
  <c r="AF267" i="9"/>
  <c r="AF268" i="9"/>
  <c r="AF269" i="9"/>
  <c r="AF270" i="9"/>
  <c r="AG270" i="9" s="1"/>
  <c r="AF271" i="9"/>
  <c r="AG271" i="9" s="1"/>
  <c r="AF272" i="9"/>
  <c r="AG272" i="9" s="1"/>
  <c r="AF273" i="9"/>
  <c r="AF274" i="9"/>
  <c r="AG274" i="9" s="1"/>
  <c r="AF275" i="9"/>
  <c r="AF276" i="9"/>
  <c r="AG276" i="9" s="1"/>
  <c r="AF277" i="9"/>
  <c r="AF278" i="9"/>
  <c r="AG278" i="9" s="1"/>
  <c r="AF279" i="9"/>
  <c r="AG279" i="9" s="1"/>
  <c r="AF280" i="9"/>
  <c r="AF281" i="9"/>
  <c r="AF282" i="9"/>
  <c r="AG282" i="9" s="1"/>
  <c r="AF283" i="9"/>
  <c r="AF284" i="9"/>
  <c r="AF285" i="9"/>
  <c r="AF286" i="9"/>
  <c r="AG286" i="9" s="1"/>
  <c r="AF287" i="9"/>
  <c r="AF288" i="9"/>
  <c r="AG288" i="9" s="1"/>
  <c r="AF289" i="9"/>
  <c r="AF290" i="9"/>
  <c r="AG290" i="9" s="1"/>
  <c r="AF291" i="9"/>
  <c r="AG291" i="9" s="1"/>
  <c r="AF292" i="9"/>
  <c r="AF293" i="9"/>
  <c r="AF294" i="9"/>
  <c r="AG294" i="9" s="1"/>
  <c r="AF295" i="9"/>
  <c r="AF296" i="9"/>
  <c r="AF297" i="9"/>
  <c r="AF298" i="9"/>
  <c r="AG298" i="9" s="1"/>
  <c r="AF299" i="9"/>
  <c r="AF300" i="9"/>
  <c r="AF301" i="9"/>
  <c r="AF302" i="9"/>
  <c r="AG302" i="9" s="1"/>
  <c r="AF303" i="9"/>
  <c r="AF304" i="9"/>
  <c r="AG304" i="9" s="1"/>
  <c r="AF305" i="9"/>
  <c r="AF306" i="9"/>
  <c r="AG306" i="9" s="1"/>
  <c r="AF307" i="9"/>
  <c r="AF308" i="9"/>
  <c r="AF309" i="9"/>
  <c r="AF310" i="9"/>
  <c r="AG310" i="9" s="1"/>
  <c r="AF311" i="9"/>
  <c r="AF312" i="9"/>
  <c r="AF313" i="9"/>
  <c r="AF314" i="9"/>
  <c r="AG314" i="9" s="1"/>
  <c r="AF315" i="9"/>
  <c r="AF316" i="9"/>
  <c r="AG316" i="9" s="1"/>
  <c r="AF317" i="9"/>
  <c r="AF318" i="9"/>
  <c r="AG318" i="9" s="1"/>
  <c r="AF319" i="9"/>
  <c r="AF320" i="9"/>
  <c r="AG320" i="9" s="1"/>
  <c r="AF321" i="9"/>
  <c r="AF322" i="9"/>
  <c r="AG322" i="9" s="1"/>
  <c r="AF323" i="9"/>
  <c r="AF324" i="9"/>
  <c r="AF325" i="9"/>
  <c r="AF326" i="9"/>
  <c r="AG326" i="9" s="1"/>
  <c r="AF327" i="9"/>
  <c r="AG327" i="9" s="1"/>
  <c r="AF328" i="9"/>
  <c r="AG328" i="9" s="1"/>
  <c r="AF329" i="9"/>
  <c r="AF330" i="9"/>
  <c r="AG330" i="9" s="1"/>
  <c r="AF331" i="9"/>
  <c r="AF332" i="9"/>
  <c r="AF333" i="9"/>
  <c r="AF334" i="9"/>
  <c r="AG334" i="9" s="1"/>
  <c r="AF335" i="9"/>
  <c r="AF336" i="9"/>
  <c r="AG336" i="9" s="1"/>
  <c r="AF337" i="9"/>
  <c r="AF338" i="9"/>
  <c r="AG338" i="9" s="1"/>
  <c r="AF339" i="9"/>
  <c r="AF340" i="9"/>
  <c r="AG340" i="9" s="1"/>
  <c r="AF341" i="9"/>
  <c r="AF342" i="9"/>
  <c r="AG342" i="9" s="1"/>
  <c r="AF343" i="9"/>
  <c r="AF344" i="9"/>
  <c r="AF345" i="9"/>
  <c r="AF346" i="9"/>
  <c r="AG346" i="9" s="1"/>
  <c r="AF347" i="9"/>
  <c r="AG347" i="9" s="1"/>
  <c r="AF348" i="9"/>
  <c r="AF349" i="9"/>
  <c r="AF350" i="9"/>
  <c r="AG350" i="9" s="1"/>
  <c r="AF351" i="9"/>
  <c r="AF352" i="9"/>
  <c r="AG352" i="9" s="1"/>
  <c r="AF353" i="9"/>
  <c r="AF354" i="9"/>
  <c r="AG354" i="9" s="1"/>
  <c r="AF355" i="9"/>
  <c r="AF356" i="9"/>
  <c r="AF357" i="9"/>
  <c r="AF358" i="9"/>
  <c r="AG358" i="9" s="1"/>
  <c r="AF359" i="9"/>
  <c r="AG359" i="9" s="1"/>
  <c r="AF360" i="9"/>
  <c r="AF361" i="9"/>
  <c r="AF362" i="9"/>
  <c r="AG362" i="9" s="1"/>
  <c r="AF363" i="9"/>
  <c r="AF364" i="9"/>
  <c r="AF365" i="9"/>
  <c r="AF366" i="9"/>
  <c r="AG366" i="9" s="1"/>
  <c r="AF367" i="9"/>
  <c r="AF368" i="9"/>
  <c r="AG368" i="9" s="1"/>
  <c r="AF369" i="9"/>
  <c r="AF370" i="9"/>
  <c r="AG370" i="9" s="1"/>
  <c r="AF371" i="9"/>
  <c r="AG371" i="9" s="1"/>
  <c r="AF372" i="9"/>
  <c r="AF373" i="9"/>
  <c r="AF374" i="9"/>
  <c r="AG374" i="9" s="1"/>
  <c r="AF375" i="9"/>
  <c r="AF376" i="9"/>
  <c r="AF377" i="9"/>
  <c r="AF378" i="9"/>
  <c r="AG378" i="9" s="1"/>
  <c r="AF379" i="9"/>
  <c r="AF380" i="9"/>
  <c r="AG380" i="9" s="1"/>
  <c r="AF381" i="9"/>
  <c r="AF382" i="9"/>
  <c r="AG382" i="9" s="1"/>
  <c r="AF383" i="9"/>
  <c r="AG383" i="9" s="1"/>
  <c r="AF384" i="9"/>
  <c r="AG384" i="9" s="1"/>
  <c r="AF385" i="9"/>
  <c r="AF386" i="9"/>
  <c r="AG386" i="9" s="1"/>
  <c r="AF387" i="9"/>
  <c r="AF388" i="9"/>
  <c r="AF389" i="9"/>
  <c r="AF390" i="9"/>
  <c r="AG390" i="9" s="1"/>
  <c r="AF391" i="9"/>
  <c r="AF392" i="9"/>
  <c r="AG392" i="9" s="1"/>
  <c r="AF393" i="9"/>
  <c r="AF394" i="9"/>
  <c r="AG394" i="9" s="1"/>
  <c r="AF395" i="9"/>
  <c r="AF396" i="9"/>
  <c r="AF397" i="9"/>
  <c r="AF398" i="9"/>
  <c r="AG398" i="9" s="1"/>
  <c r="AF399" i="9"/>
  <c r="AF400" i="9"/>
  <c r="AG400" i="9" s="1"/>
  <c r="AF401" i="9"/>
  <c r="AF402" i="9"/>
  <c r="AG402" i="9" s="1"/>
  <c r="AF403" i="9"/>
  <c r="AG403" i="9" s="1"/>
  <c r="AF404" i="9"/>
  <c r="AG404" i="9" s="1"/>
  <c r="AF405" i="9"/>
  <c r="AF406" i="9"/>
  <c r="AG406" i="9" s="1"/>
  <c r="AF407" i="9"/>
  <c r="AF408" i="9"/>
  <c r="AF409" i="9"/>
  <c r="AF410" i="9"/>
  <c r="AG410" i="9" s="1"/>
  <c r="AF411" i="9"/>
  <c r="AF412" i="9"/>
  <c r="AF413" i="9"/>
  <c r="AF414" i="9"/>
  <c r="AG414" i="9" s="1"/>
  <c r="AF415" i="9"/>
  <c r="AG415" i="9" s="1"/>
  <c r="AF416" i="9"/>
  <c r="AG416" i="9" s="1"/>
  <c r="AF417" i="9"/>
  <c r="AF418" i="9"/>
  <c r="AG418" i="9" s="1"/>
  <c r="AF419" i="9"/>
  <c r="AF420" i="9"/>
  <c r="AF421" i="9"/>
  <c r="AF422" i="9"/>
  <c r="AG422" i="9" s="1"/>
  <c r="AF423" i="9"/>
  <c r="AF424" i="9"/>
  <c r="AF425" i="9"/>
  <c r="AF426" i="9"/>
  <c r="AG426" i="9" s="1"/>
  <c r="AF427" i="9"/>
  <c r="AG427" i="9" s="1"/>
  <c r="AF428" i="9"/>
  <c r="AF429" i="9"/>
  <c r="AF430" i="9"/>
  <c r="AG430" i="9" s="1"/>
  <c r="AF431" i="9"/>
  <c r="AF432" i="9"/>
  <c r="AG432" i="9" s="1"/>
  <c r="AF433" i="9"/>
  <c r="AF434" i="9"/>
  <c r="AG434" i="9" s="1"/>
  <c r="AF435" i="9"/>
  <c r="AF436" i="9"/>
  <c r="AG436" i="9" s="1"/>
  <c r="AF437" i="9"/>
  <c r="AF438" i="9"/>
  <c r="AG438" i="9" s="1"/>
  <c r="AF439" i="9"/>
  <c r="AG439" i="9" s="1"/>
  <c r="AF440" i="9"/>
  <c r="AF441" i="9"/>
  <c r="AF442" i="9"/>
  <c r="AG442" i="9" s="1"/>
  <c r="AF443" i="9"/>
  <c r="AF444" i="9"/>
  <c r="AG444" i="9" s="1"/>
  <c r="AF445" i="9"/>
  <c r="AF446" i="9"/>
  <c r="AG446" i="9" s="1"/>
  <c r="AF447" i="9"/>
  <c r="AF448" i="9"/>
  <c r="AG448" i="9" s="1"/>
  <c r="AF449" i="9"/>
  <c r="AF450" i="9"/>
  <c r="AG450" i="9" s="1"/>
  <c r="AF451" i="9"/>
  <c r="AF452" i="9"/>
  <c r="AF453" i="9"/>
  <c r="AF454" i="9"/>
  <c r="AG454" i="9" s="1"/>
  <c r="AF455" i="9"/>
  <c r="AF456" i="9"/>
  <c r="AG456" i="9" s="1"/>
  <c r="AF457" i="9"/>
  <c r="AF458" i="9"/>
  <c r="AG458" i="9" s="1"/>
  <c r="AF459" i="9"/>
  <c r="AG459" i="9" s="1"/>
  <c r="AF460" i="9"/>
  <c r="AF461" i="9"/>
  <c r="AF462" i="9"/>
  <c r="AG462" i="9" s="1"/>
  <c r="AF463" i="9"/>
  <c r="AF464" i="9"/>
  <c r="AG464" i="9" s="1"/>
  <c r="AF465" i="9"/>
  <c r="AF466" i="9"/>
  <c r="AG466" i="9" s="1"/>
  <c r="AF467" i="9"/>
  <c r="AF468" i="9"/>
  <c r="AG468" i="9" s="1"/>
  <c r="AF469" i="9"/>
  <c r="AF470" i="9"/>
  <c r="AG470" i="9" s="1"/>
  <c r="AF471" i="9"/>
  <c r="AF472" i="9"/>
  <c r="AG472" i="9" s="1"/>
  <c r="AF473" i="9"/>
  <c r="AF474" i="9"/>
  <c r="AG474" i="9" s="1"/>
  <c r="AF475" i="9"/>
  <c r="AG475" i="9" s="1"/>
  <c r="AF476" i="9"/>
  <c r="AF477" i="9"/>
  <c r="AF478" i="9"/>
  <c r="AG478" i="9" s="1"/>
  <c r="AF479" i="9"/>
  <c r="AG479" i="9" s="1"/>
  <c r="AF480" i="9"/>
  <c r="AG480" i="9" s="1"/>
  <c r="AF481" i="9"/>
  <c r="AF482" i="9"/>
  <c r="AG482" i="9" s="1"/>
  <c r="AF483" i="9"/>
  <c r="AF484" i="9"/>
  <c r="AF485" i="9"/>
  <c r="AF486" i="9"/>
  <c r="AG486" i="9" s="1"/>
  <c r="AF487" i="9"/>
  <c r="AG487" i="9" s="1"/>
  <c r="AF488" i="9"/>
  <c r="AF489" i="9"/>
  <c r="AF490" i="9"/>
  <c r="AG490" i="9" s="1"/>
  <c r="AF491" i="9"/>
  <c r="AF492" i="9"/>
  <c r="AG492" i="9" s="1"/>
  <c r="AF493" i="9"/>
  <c r="AF494" i="9"/>
  <c r="AG494" i="9" s="1"/>
  <c r="AF495" i="9"/>
  <c r="AG495" i="9" s="1"/>
  <c r="AF496" i="9"/>
  <c r="AG496" i="9" s="1"/>
  <c r="AF497" i="9"/>
  <c r="AF498" i="9"/>
  <c r="AG498" i="9" s="1"/>
  <c r="AF499" i="9"/>
  <c r="AF500" i="9"/>
  <c r="AG500" i="9" s="1"/>
  <c r="AF501" i="9"/>
  <c r="AF502" i="9"/>
  <c r="AG502" i="9" s="1"/>
  <c r="AF503" i="9"/>
  <c r="AG503" i="9" s="1"/>
  <c r="AF504" i="9"/>
  <c r="AF505" i="9"/>
  <c r="AF506" i="9"/>
  <c r="AG506" i="9" s="1"/>
  <c r="AF507" i="9"/>
  <c r="AG507" i="9" s="1"/>
  <c r="AF508" i="9"/>
  <c r="AG508" i="9" s="1"/>
  <c r="AF509" i="9"/>
  <c r="AF510" i="9"/>
  <c r="AG510" i="9" s="1"/>
  <c r="AF511" i="9"/>
  <c r="AG511" i="9" s="1"/>
  <c r="AF512" i="9"/>
  <c r="AG512" i="9" s="1"/>
  <c r="AF513" i="9"/>
  <c r="AF514" i="9"/>
  <c r="AG514" i="9" s="1"/>
  <c r="AF515" i="9"/>
  <c r="AG515" i="9" s="1"/>
  <c r="AF516" i="9"/>
  <c r="AG516" i="9" s="1"/>
  <c r="AF517" i="9"/>
  <c r="AF518" i="9"/>
  <c r="AG518" i="9" s="1"/>
  <c r="AF519" i="9"/>
  <c r="AF520" i="9"/>
  <c r="AG520" i="9" s="1"/>
  <c r="AF521" i="9"/>
  <c r="AF522" i="9"/>
  <c r="AG522" i="9" s="1"/>
  <c r="AF523" i="9"/>
  <c r="AG523" i="9" s="1"/>
  <c r="AF524" i="9"/>
  <c r="AG524" i="9" s="1"/>
  <c r="AF525" i="9"/>
  <c r="AF526" i="9"/>
  <c r="AG526" i="9" s="1"/>
  <c r="AF527" i="9"/>
  <c r="AG527" i="9" s="1"/>
  <c r="AF528" i="9"/>
  <c r="AG528" i="9" s="1"/>
  <c r="AF529" i="9"/>
  <c r="AF530" i="9"/>
  <c r="AG530" i="9" s="1"/>
  <c r="AF531" i="9"/>
  <c r="AG531" i="9" s="1"/>
  <c r="AF532" i="9"/>
  <c r="AG532" i="9" s="1"/>
  <c r="AF533" i="9"/>
  <c r="AF534" i="9"/>
  <c r="AG534" i="9" s="1"/>
  <c r="AF535" i="9"/>
  <c r="AG535" i="9" s="1"/>
  <c r="AF536" i="9"/>
  <c r="AG536" i="9" s="1"/>
  <c r="AF537" i="9"/>
  <c r="AF538" i="9"/>
  <c r="AG538" i="9" s="1"/>
  <c r="AF539" i="9"/>
  <c r="AG539" i="9" s="1"/>
  <c r="AF540" i="9"/>
  <c r="AG540" i="9" s="1"/>
  <c r="AF541" i="9"/>
  <c r="AF542" i="9"/>
  <c r="AG542" i="9" s="1"/>
  <c r="AF543" i="9"/>
  <c r="AF544" i="9"/>
  <c r="AG544" i="9" s="1"/>
  <c r="AF545" i="9"/>
  <c r="AF546" i="9"/>
  <c r="AG546" i="9" s="1"/>
  <c r="AF547" i="9"/>
  <c r="AG547" i="9" s="1"/>
  <c r="AF548" i="9"/>
  <c r="AG548" i="9" s="1"/>
  <c r="AF549" i="9"/>
  <c r="AF550" i="9"/>
  <c r="AG550" i="9" s="1"/>
  <c r="AF551" i="9"/>
  <c r="AF552" i="9"/>
  <c r="AF553" i="9"/>
  <c r="AF554" i="9"/>
  <c r="AG554" i="9" s="1"/>
  <c r="AF555" i="9"/>
  <c r="AG555" i="9" s="1"/>
  <c r="AF556" i="9"/>
  <c r="AG556" i="9" s="1"/>
  <c r="AF557" i="9"/>
  <c r="AF558" i="9"/>
  <c r="AG558" i="9" s="1"/>
  <c r="AF559" i="9"/>
  <c r="AF560" i="9"/>
  <c r="AG560" i="9" s="1"/>
  <c r="AF561" i="9"/>
  <c r="AF562" i="9"/>
  <c r="AG562" i="9" s="1"/>
  <c r="AF563" i="9"/>
  <c r="AG563" i="9" s="1"/>
  <c r="AF564" i="9"/>
  <c r="AG564" i="9" s="1"/>
  <c r="AF565" i="9"/>
  <c r="AF566" i="9"/>
  <c r="AG566" i="9" s="1"/>
  <c r="AF567" i="9"/>
  <c r="AG567" i="9" s="1"/>
  <c r="AF568" i="9"/>
  <c r="AG568" i="9" s="1"/>
  <c r="AF569" i="9"/>
  <c r="AF570" i="9"/>
  <c r="AG570" i="9" s="1"/>
  <c r="AF571" i="9"/>
  <c r="AG571" i="9" s="1"/>
  <c r="AF572" i="9"/>
  <c r="AG572" i="9" s="1"/>
  <c r="AF573" i="9"/>
  <c r="AF574" i="9"/>
  <c r="AG574" i="9" s="1"/>
  <c r="AF575" i="9"/>
  <c r="AG575" i="9" s="1"/>
  <c r="AF576" i="9"/>
  <c r="AG576" i="9" s="1"/>
  <c r="AF577" i="9"/>
  <c r="AF578" i="9"/>
  <c r="AG578" i="9" s="1"/>
  <c r="AF579" i="9"/>
  <c r="AG579" i="9" s="1"/>
  <c r="AF580" i="9"/>
  <c r="AG580" i="9" s="1"/>
  <c r="AF581" i="9"/>
  <c r="AF582" i="9"/>
  <c r="AG582" i="9" s="1"/>
  <c r="AF583" i="9"/>
  <c r="AG583" i="9" s="1"/>
  <c r="AF584" i="9"/>
  <c r="AG584" i="9" s="1"/>
  <c r="AF585" i="9"/>
  <c r="AF586" i="9"/>
  <c r="AG586" i="9" s="1"/>
  <c r="AF587" i="9"/>
  <c r="AG587" i="9" s="1"/>
  <c r="AF588" i="9"/>
  <c r="AG588" i="9" s="1"/>
  <c r="AF589" i="9"/>
  <c r="AF590" i="9"/>
  <c r="AG590" i="9" s="1"/>
  <c r="AF591" i="9"/>
  <c r="AG591" i="9" s="1"/>
  <c r="AF592" i="9"/>
  <c r="AG592" i="9" s="1"/>
  <c r="AF593" i="9"/>
  <c r="AF594" i="9"/>
  <c r="AG594" i="9" s="1"/>
  <c r="AF595" i="9"/>
  <c r="AG595" i="9" s="1"/>
  <c r="AF596" i="9"/>
  <c r="AG596" i="9" s="1"/>
  <c r="AF597" i="9"/>
  <c r="AF598" i="9"/>
  <c r="AG598" i="9" s="1"/>
  <c r="AF599" i="9"/>
  <c r="AG599" i="9" s="1"/>
  <c r="AF600" i="9"/>
  <c r="AG600" i="9" s="1"/>
  <c r="AF601" i="9"/>
  <c r="AF602" i="9"/>
  <c r="AG602" i="9" s="1"/>
  <c r="AF603" i="9"/>
  <c r="AG603" i="9" s="1"/>
  <c r="AF604" i="9"/>
  <c r="AG604" i="9" s="1"/>
  <c r="AF605" i="9"/>
  <c r="AF606" i="9"/>
  <c r="AG606" i="9" s="1"/>
  <c r="AF607" i="9"/>
  <c r="AG607" i="9" s="1"/>
  <c r="AF608" i="9"/>
  <c r="AG608" i="9" s="1"/>
  <c r="AF609" i="9"/>
  <c r="AF610" i="9"/>
  <c r="AG610" i="9" s="1"/>
  <c r="AF611" i="9"/>
  <c r="AG611" i="9" s="1"/>
  <c r="AF612" i="9"/>
  <c r="AG612" i="9" s="1"/>
  <c r="AF613" i="9"/>
  <c r="AF614" i="9"/>
  <c r="AG614" i="9" s="1"/>
  <c r="AF615" i="9"/>
  <c r="AG615" i="9" s="1"/>
  <c r="AF616" i="9"/>
  <c r="AG616" i="9" s="1"/>
  <c r="AF617" i="9"/>
  <c r="AF618" i="9"/>
  <c r="AG618" i="9" s="1"/>
  <c r="AF619" i="9"/>
  <c r="AG619" i="9" s="1"/>
  <c r="AF620" i="9"/>
  <c r="AG620" i="9" s="1"/>
  <c r="AF621" i="9"/>
  <c r="AF622" i="9"/>
  <c r="AG622" i="9" s="1"/>
  <c r="AF623" i="9"/>
  <c r="AG623" i="9" s="1"/>
  <c r="AF624" i="9"/>
  <c r="AG624" i="9" s="1"/>
  <c r="AF625" i="9"/>
  <c r="AF626" i="9"/>
  <c r="AG626" i="9" s="1"/>
  <c r="AF627" i="9"/>
  <c r="AG627" i="9" s="1"/>
  <c r="AF628" i="9"/>
  <c r="AG628" i="9" s="1"/>
  <c r="AF629" i="9"/>
  <c r="AF630" i="9"/>
  <c r="AG630" i="9" s="1"/>
  <c r="AF631" i="9"/>
  <c r="AG631" i="9" s="1"/>
  <c r="AF632" i="9"/>
  <c r="AG632" i="9" s="1"/>
  <c r="AF633" i="9"/>
  <c r="AF634" i="9"/>
  <c r="AG634" i="9" s="1"/>
  <c r="AF635" i="9"/>
  <c r="AG635" i="9" s="1"/>
  <c r="AF636" i="9"/>
  <c r="AG636" i="9" s="1"/>
  <c r="AF637" i="9"/>
  <c r="AF638" i="9"/>
  <c r="AG638" i="9" s="1"/>
  <c r="AF639" i="9"/>
  <c r="AF640" i="9"/>
  <c r="AG640" i="9" s="1"/>
  <c r="AF641" i="9"/>
  <c r="AF642" i="9"/>
  <c r="AG642" i="9" s="1"/>
  <c r="AF643" i="9"/>
  <c r="AG643" i="9" s="1"/>
  <c r="AF644" i="9"/>
  <c r="AG644" i="9" s="1"/>
  <c r="AF645" i="9"/>
  <c r="AF646" i="9"/>
  <c r="AG646" i="9" s="1"/>
  <c r="AF647" i="9"/>
  <c r="AG647" i="9" s="1"/>
  <c r="AF648" i="9"/>
  <c r="AG648" i="9" s="1"/>
  <c r="AF649" i="9"/>
  <c r="AF650" i="9"/>
  <c r="AG650" i="9" s="1"/>
  <c r="AF651" i="9"/>
  <c r="AG651" i="9" s="1"/>
  <c r="AF652" i="9"/>
  <c r="AG652" i="9" s="1"/>
  <c r="AF653" i="9"/>
  <c r="AF654" i="9"/>
  <c r="AG654" i="9" s="1"/>
  <c r="AF655" i="9"/>
  <c r="AG655" i="9" s="1"/>
  <c r="AF656" i="9"/>
  <c r="AG656" i="9" s="1"/>
  <c r="AF657" i="9"/>
  <c r="AF658" i="9"/>
  <c r="AG658" i="9" s="1"/>
  <c r="AF659" i="9"/>
  <c r="AG659" i="9" s="1"/>
  <c r="AF660" i="9"/>
  <c r="AG660" i="9" s="1"/>
  <c r="AF661" i="9"/>
  <c r="AF662" i="9"/>
  <c r="AG662" i="9" s="1"/>
  <c r="AF663" i="9"/>
  <c r="AG663" i="9" s="1"/>
  <c r="AF664" i="9"/>
  <c r="AG664" i="9" s="1"/>
  <c r="AF665" i="9"/>
  <c r="AF666" i="9"/>
  <c r="AG666" i="9" s="1"/>
  <c r="AF667" i="9"/>
  <c r="AG667" i="9" s="1"/>
  <c r="AF668" i="9"/>
  <c r="AG668" i="9" s="1"/>
  <c r="AF669" i="9"/>
  <c r="AF670" i="9"/>
  <c r="AG670" i="9" s="1"/>
  <c r="AF671" i="9"/>
  <c r="AF672" i="9"/>
  <c r="AG672" i="9" s="1"/>
  <c r="AF673" i="9"/>
  <c r="AF674" i="9"/>
  <c r="AG674" i="9" s="1"/>
  <c r="AF675" i="9"/>
  <c r="AG675" i="9" s="1"/>
  <c r="AF676" i="9"/>
  <c r="AG676" i="9" s="1"/>
  <c r="AF677" i="9"/>
  <c r="AF678" i="9"/>
  <c r="AG678" i="9" s="1"/>
  <c r="AF679" i="9"/>
  <c r="AG679" i="9" s="1"/>
  <c r="AF680" i="9"/>
  <c r="AG680" i="9" s="1"/>
  <c r="AF681" i="9"/>
  <c r="AF682" i="9"/>
  <c r="AG682" i="9" s="1"/>
  <c r="AF683" i="9"/>
  <c r="AG683" i="9" s="1"/>
  <c r="AF684" i="9"/>
  <c r="AG684" i="9" s="1"/>
  <c r="AF685" i="9"/>
  <c r="AF686" i="9"/>
  <c r="AG686" i="9" s="1"/>
  <c r="AF687" i="9"/>
  <c r="AG687" i="9" s="1"/>
  <c r="AF688" i="9"/>
  <c r="AG688" i="9" s="1"/>
  <c r="AF689" i="9"/>
  <c r="AF690" i="9"/>
  <c r="AG690" i="9" s="1"/>
  <c r="AF691" i="9"/>
  <c r="AG691" i="9" s="1"/>
  <c r="AF692" i="9"/>
  <c r="AG692" i="9" s="1"/>
  <c r="AF693" i="9"/>
  <c r="AF694" i="9"/>
  <c r="AG694" i="9" s="1"/>
  <c r="AF695" i="9"/>
  <c r="AG695" i="9" s="1"/>
  <c r="AF696" i="9"/>
  <c r="AG696" i="9" s="1"/>
  <c r="AF697" i="9"/>
  <c r="AF698" i="9"/>
  <c r="AG698" i="9" s="1"/>
  <c r="AF699" i="9"/>
  <c r="AG699" i="9" s="1"/>
  <c r="AF700" i="9"/>
  <c r="AG700" i="9" s="1"/>
  <c r="AF701" i="9"/>
  <c r="AF702" i="9"/>
  <c r="AG702" i="9" s="1"/>
  <c r="AF703" i="9"/>
  <c r="AG703" i="9" s="1"/>
  <c r="AF704" i="9"/>
  <c r="AG704" i="9" s="1"/>
  <c r="AF705" i="9"/>
  <c r="AF706" i="9"/>
  <c r="AG706" i="9" s="1"/>
  <c r="AF707" i="9"/>
  <c r="AG707" i="9" s="1"/>
  <c r="AF708" i="9"/>
  <c r="AG708" i="9" s="1"/>
  <c r="AF709" i="9"/>
  <c r="AF710" i="9"/>
  <c r="AG710" i="9" s="1"/>
  <c r="AF711" i="9"/>
  <c r="AG711" i="9" s="1"/>
  <c r="AF712" i="9"/>
  <c r="AG712" i="9" s="1"/>
  <c r="AF713" i="9"/>
  <c r="AF714" i="9"/>
  <c r="AG714" i="9" s="1"/>
  <c r="AF715" i="9"/>
  <c r="AG715" i="9" s="1"/>
  <c r="AF716" i="9"/>
  <c r="AG716" i="9" s="1"/>
  <c r="AF717" i="9"/>
  <c r="AF718" i="9"/>
  <c r="AG718" i="9" s="1"/>
  <c r="AF719" i="9"/>
  <c r="AG719" i="9" s="1"/>
  <c r="AF720" i="9"/>
  <c r="AG720" i="9" s="1"/>
  <c r="AF721" i="9"/>
  <c r="AF722" i="9"/>
  <c r="AG722" i="9" s="1"/>
  <c r="AF723" i="9"/>
  <c r="AG723" i="9" s="1"/>
  <c r="AF724" i="9"/>
  <c r="AG724" i="9" s="1"/>
  <c r="AF725" i="9"/>
  <c r="AF726" i="9"/>
  <c r="AG726" i="9" s="1"/>
  <c r="AF727" i="9"/>
  <c r="AG727" i="9" s="1"/>
  <c r="AF728" i="9"/>
  <c r="AG728" i="9" s="1"/>
  <c r="AF729" i="9"/>
  <c r="AF730" i="9"/>
  <c r="AG730" i="9" s="1"/>
  <c r="AF731" i="9"/>
  <c r="AG731" i="9" s="1"/>
  <c r="AF732" i="9"/>
  <c r="AG732" i="9" s="1"/>
  <c r="AF733" i="9"/>
  <c r="AF734" i="9"/>
  <c r="AG734" i="9" s="1"/>
  <c r="AF735" i="9"/>
  <c r="AG735" i="9" s="1"/>
  <c r="AF736" i="9"/>
  <c r="AG736" i="9" s="1"/>
  <c r="AF737" i="9"/>
  <c r="AF738" i="9"/>
  <c r="AG738" i="9" s="1"/>
  <c r="AF739" i="9"/>
  <c r="AG739" i="9" s="1"/>
  <c r="AF740" i="9"/>
  <c r="AG740" i="9" s="1"/>
  <c r="AF741" i="9"/>
  <c r="AF742" i="9"/>
  <c r="AG742" i="9" s="1"/>
  <c r="AF743" i="9"/>
  <c r="AG743" i="9" s="1"/>
  <c r="AF744" i="9"/>
  <c r="AG744" i="9" s="1"/>
  <c r="AF745" i="9"/>
  <c r="AF746" i="9"/>
  <c r="AG746" i="9" s="1"/>
  <c r="AF747" i="9"/>
  <c r="AG747" i="9" s="1"/>
  <c r="AF748" i="9"/>
  <c r="AG748" i="9" s="1"/>
  <c r="AF749" i="9"/>
  <c r="AF750" i="9"/>
  <c r="AG750" i="9" s="1"/>
  <c r="AF751" i="9"/>
  <c r="AG751" i="9" s="1"/>
  <c r="AF752" i="9"/>
  <c r="AG752" i="9" s="1"/>
  <c r="AF753" i="9"/>
  <c r="AF754" i="9"/>
  <c r="AG754" i="9" s="1"/>
  <c r="AF755" i="9"/>
  <c r="AG755" i="9" s="1"/>
  <c r="AF756" i="9"/>
  <c r="AG756" i="9" s="1"/>
  <c r="AF757" i="9"/>
  <c r="AF758" i="9"/>
  <c r="AG758" i="9" s="1"/>
  <c r="AF759" i="9"/>
  <c r="AG759" i="9" s="1"/>
  <c r="AF760" i="9"/>
  <c r="AG760" i="9" s="1"/>
  <c r="AF761" i="9"/>
  <c r="AF762" i="9"/>
  <c r="AG762" i="9" s="1"/>
  <c r="AF763" i="9"/>
  <c r="AG763" i="9" s="1"/>
  <c r="AF764" i="9"/>
  <c r="AG764" i="9" s="1"/>
  <c r="AF765" i="9"/>
  <c r="AF766" i="9"/>
  <c r="AG766" i="9" s="1"/>
  <c r="AF767" i="9"/>
  <c r="AG767" i="9" s="1"/>
  <c r="AF768" i="9"/>
  <c r="AG768" i="9" s="1"/>
  <c r="AF769" i="9"/>
  <c r="AF770" i="9"/>
  <c r="AG770" i="9" s="1"/>
  <c r="AF771" i="9"/>
  <c r="AG771" i="9" s="1"/>
  <c r="AF772" i="9"/>
  <c r="AG772" i="9" s="1"/>
  <c r="AF773" i="9"/>
  <c r="AF774" i="9"/>
  <c r="AG774" i="9" s="1"/>
  <c r="AF775" i="9"/>
  <c r="AG775" i="9" s="1"/>
  <c r="AF776" i="9"/>
  <c r="AG776" i="9" s="1"/>
  <c r="AF777" i="9"/>
  <c r="AF778" i="9"/>
  <c r="AG778" i="9" s="1"/>
  <c r="AF779" i="9"/>
  <c r="AG779" i="9" s="1"/>
  <c r="AF780" i="9"/>
  <c r="AG780" i="9" s="1"/>
  <c r="AF781" i="9"/>
  <c r="AF782" i="9"/>
  <c r="AG782" i="9" s="1"/>
  <c r="AF783" i="9"/>
  <c r="AG783" i="9" s="1"/>
  <c r="AF784" i="9"/>
  <c r="AG784" i="9" s="1"/>
  <c r="AF785" i="9"/>
  <c r="AF786" i="9"/>
  <c r="AG786" i="9" s="1"/>
  <c r="AF787" i="9"/>
  <c r="AG787" i="9" s="1"/>
  <c r="AF788" i="9"/>
  <c r="AG788" i="9" s="1"/>
  <c r="AF789" i="9"/>
  <c r="AF790" i="9"/>
  <c r="AG790" i="9" s="1"/>
  <c r="AF791" i="9"/>
  <c r="AG791" i="9" s="1"/>
  <c r="AF792" i="9"/>
  <c r="AG792" i="9" s="1"/>
  <c r="AF793" i="9"/>
  <c r="AF794" i="9"/>
  <c r="AG794" i="9" s="1"/>
  <c r="AF795" i="9"/>
  <c r="AG795" i="9" s="1"/>
  <c r="AF796" i="9"/>
  <c r="AG796" i="9" s="1"/>
  <c r="AF797" i="9"/>
  <c r="AF798" i="9"/>
  <c r="AG798" i="9" s="1"/>
  <c r="AF799" i="9"/>
  <c r="AG799" i="9" s="1"/>
  <c r="AF800" i="9"/>
  <c r="AG800" i="9" s="1"/>
  <c r="AF801" i="9"/>
  <c r="AF802" i="9"/>
  <c r="AG802" i="9" s="1"/>
  <c r="AF803" i="9"/>
  <c r="AG803" i="9" s="1"/>
  <c r="AF804" i="9"/>
  <c r="AG804" i="9" s="1"/>
  <c r="AF805" i="9"/>
  <c r="AF806" i="9"/>
  <c r="AG806" i="9" s="1"/>
  <c r="AF807" i="9"/>
  <c r="AG807" i="9" s="1"/>
  <c r="AF808" i="9"/>
  <c r="AG808" i="9" s="1"/>
  <c r="AF809" i="9"/>
  <c r="AF810" i="9"/>
  <c r="AG810" i="9" s="1"/>
  <c r="AF811" i="9"/>
  <c r="AG811" i="9" s="1"/>
  <c r="AF812" i="9"/>
  <c r="AG812" i="9" s="1"/>
  <c r="AF813" i="9"/>
  <c r="AF814" i="9"/>
  <c r="AG814" i="9" s="1"/>
  <c r="AF815" i="9"/>
  <c r="AG815" i="9" s="1"/>
  <c r="AF816" i="9"/>
  <c r="AG816" i="9" s="1"/>
  <c r="AF817" i="9"/>
  <c r="AF818" i="9"/>
  <c r="AG818" i="9" s="1"/>
  <c r="AF819" i="9"/>
  <c r="AG819" i="9" s="1"/>
  <c r="AF820" i="9"/>
  <c r="AG820" i="9" s="1"/>
  <c r="AF821" i="9"/>
  <c r="AF822" i="9"/>
  <c r="AG822" i="9" s="1"/>
  <c r="AF823" i="9"/>
  <c r="AG823" i="9" s="1"/>
  <c r="AF824" i="9"/>
  <c r="AG824" i="9" s="1"/>
  <c r="AF825" i="9"/>
  <c r="AF826" i="9"/>
  <c r="AG826" i="9" s="1"/>
  <c r="AF827" i="9"/>
  <c r="AG827" i="9" s="1"/>
  <c r="AF828" i="9"/>
  <c r="AG828" i="9" s="1"/>
  <c r="AF829" i="9"/>
  <c r="AF830" i="9"/>
  <c r="AG830" i="9" s="1"/>
  <c r="AF831" i="9"/>
  <c r="AG831" i="9" s="1"/>
  <c r="AF832" i="9"/>
  <c r="AG832" i="9" s="1"/>
  <c r="AF833" i="9"/>
  <c r="AF834" i="9"/>
  <c r="AG834" i="9" s="1"/>
  <c r="AF835" i="9"/>
  <c r="AG835" i="9" s="1"/>
  <c r="AF836" i="9"/>
  <c r="AG836" i="9" s="1"/>
  <c r="AF837" i="9"/>
  <c r="AF838" i="9"/>
  <c r="AG838" i="9" s="1"/>
  <c r="AF839" i="9"/>
  <c r="AG839" i="9" s="1"/>
  <c r="AF840" i="9"/>
  <c r="AG840" i="9" s="1"/>
  <c r="AF841" i="9"/>
  <c r="AF842" i="9"/>
  <c r="AG842" i="9" s="1"/>
  <c r="AF843" i="9"/>
  <c r="AG843" i="9" s="1"/>
  <c r="AF844" i="9"/>
  <c r="AG844" i="9" s="1"/>
  <c r="AF845" i="9"/>
  <c r="AF846" i="9"/>
  <c r="AG846" i="9" s="1"/>
  <c r="AF847" i="9"/>
  <c r="AG847" i="9" s="1"/>
  <c r="AF848" i="9"/>
  <c r="AG848" i="9" s="1"/>
  <c r="AF849" i="9"/>
  <c r="AF850" i="9"/>
  <c r="AG850" i="9" s="1"/>
  <c r="AF851" i="9"/>
  <c r="AG851" i="9" s="1"/>
  <c r="AF852" i="9"/>
  <c r="AG852" i="9" s="1"/>
  <c r="AF853" i="9"/>
  <c r="AF854" i="9"/>
  <c r="AG854" i="9" s="1"/>
  <c r="AF855" i="9"/>
  <c r="AG855" i="9" s="1"/>
  <c r="AF856" i="9"/>
  <c r="AG856" i="9" s="1"/>
  <c r="AF857" i="9"/>
  <c r="AF858" i="9"/>
  <c r="AG858" i="9" s="1"/>
  <c r="AF859" i="9"/>
  <c r="AG859" i="9" s="1"/>
  <c r="AF860" i="9"/>
  <c r="AG860" i="9" s="1"/>
  <c r="AF861" i="9"/>
  <c r="AF862" i="9"/>
  <c r="AG862" i="9" s="1"/>
  <c r="AF863" i="9"/>
  <c r="AG863" i="9" s="1"/>
  <c r="AF864" i="9"/>
  <c r="AG864" i="9" s="1"/>
  <c r="AF865" i="9"/>
  <c r="AF866" i="9"/>
  <c r="AG866" i="9" s="1"/>
  <c r="AF867" i="9"/>
  <c r="AG867" i="9" s="1"/>
  <c r="AF868" i="9"/>
  <c r="AG868" i="9" s="1"/>
  <c r="AF869" i="9"/>
  <c r="AF870" i="9"/>
  <c r="AG870" i="9" s="1"/>
  <c r="AF871" i="9"/>
  <c r="AG871" i="9" s="1"/>
  <c r="AF872" i="9"/>
  <c r="AG872" i="9" s="1"/>
  <c r="AF873" i="9"/>
  <c r="AF874" i="9"/>
  <c r="AG874" i="9" s="1"/>
  <c r="AF875" i="9"/>
  <c r="AG875" i="9" s="1"/>
  <c r="AF876" i="9"/>
  <c r="AG876" i="9" s="1"/>
  <c r="AF877" i="9"/>
  <c r="AF878" i="9"/>
  <c r="AG878" i="9" s="1"/>
  <c r="AF879" i="9"/>
  <c r="AG879" i="9" s="1"/>
  <c r="AF880" i="9"/>
  <c r="AG880" i="9" s="1"/>
  <c r="AF881" i="9"/>
  <c r="AF882" i="9"/>
  <c r="AG882" i="9" s="1"/>
  <c r="AF883" i="9"/>
  <c r="AG883" i="9" s="1"/>
  <c r="AF884" i="9"/>
  <c r="AG884" i="9" s="1"/>
  <c r="AF885" i="9"/>
  <c r="AF886" i="9"/>
  <c r="AG886" i="9" s="1"/>
  <c r="AF887" i="9"/>
  <c r="AG887" i="9" s="1"/>
  <c r="AF888" i="9"/>
  <c r="AG888" i="9" s="1"/>
  <c r="AF889" i="9"/>
  <c r="AF890" i="9"/>
  <c r="AG890" i="9" s="1"/>
  <c r="AF891" i="9"/>
  <c r="AG891" i="9" s="1"/>
  <c r="AF892" i="9"/>
  <c r="AG892" i="9" s="1"/>
  <c r="AF893" i="9"/>
  <c r="AF894" i="9"/>
  <c r="AG894" i="9" s="1"/>
  <c r="AF895" i="9"/>
  <c r="AG895" i="9" s="1"/>
  <c r="AF896" i="9"/>
  <c r="AG896" i="9" s="1"/>
  <c r="AF897" i="9"/>
  <c r="AF898" i="9"/>
  <c r="AG898" i="9" s="1"/>
  <c r="AF899" i="9"/>
  <c r="AG899" i="9" s="1"/>
  <c r="AF900" i="9"/>
  <c r="AG900" i="9" s="1"/>
  <c r="AF901" i="9"/>
  <c r="AF902" i="9"/>
  <c r="AG902" i="9" s="1"/>
  <c r="AF903" i="9"/>
  <c r="AG903" i="9" s="1"/>
  <c r="AF904" i="9"/>
  <c r="AG904" i="9" s="1"/>
  <c r="AF905" i="9"/>
  <c r="AF906" i="9"/>
  <c r="AG906" i="9" s="1"/>
  <c r="AF907" i="9"/>
  <c r="AG907" i="9" s="1"/>
  <c r="AF908" i="9"/>
  <c r="AG908" i="9" s="1"/>
  <c r="AF909" i="9"/>
  <c r="AF910" i="9"/>
  <c r="AG910" i="9" s="1"/>
  <c r="AF911" i="9"/>
  <c r="AG911" i="9" s="1"/>
  <c r="AF912" i="9"/>
  <c r="AG912" i="9" s="1"/>
  <c r="AF913" i="9"/>
  <c r="AF914" i="9"/>
  <c r="AG914" i="9" s="1"/>
  <c r="AF915" i="9"/>
  <c r="AG915" i="9" s="1"/>
  <c r="AF916" i="9"/>
  <c r="AG916" i="9" s="1"/>
  <c r="AF917" i="9"/>
  <c r="AF918" i="9"/>
  <c r="AG918" i="9" s="1"/>
  <c r="AF919" i="9"/>
  <c r="AG919" i="9" s="1"/>
  <c r="AF920" i="9"/>
  <c r="AG920" i="9" s="1"/>
  <c r="AF921" i="9"/>
  <c r="AF922" i="9"/>
  <c r="AG922" i="9" s="1"/>
  <c r="AF923" i="9"/>
  <c r="AG923" i="9" s="1"/>
  <c r="AF924" i="9"/>
  <c r="AG924" i="9" s="1"/>
  <c r="AF925" i="9"/>
  <c r="AF926" i="9"/>
  <c r="AG926" i="9" s="1"/>
  <c r="AF927" i="9"/>
  <c r="AG927" i="9" s="1"/>
  <c r="AF928" i="9"/>
  <c r="AG928" i="9" s="1"/>
  <c r="AF929" i="9"/>
  <c r="AF930" i="9"/>
  <c r="AG930" i="9" s="1"/>
  <c r="AF931" i="9"/>
  <c r="AG931" i="9" s="1"/>
  <c r="AF932" i="9"/>
  <c r="AG932" i="9" s="1"/>
  <c r="AF933" i="9"/>
  <c r="AF934" i="9"/>
  <c r="AG934" i="9" s="1"/>
  <c r="AF935" i="9"/>
  <c r="AG935" i="9" s="1"/>
  <c r="AF936" i="9"/>
  <c r="AG936" i="9" s="1"/>
  <c r="AF937" i="9"/>
  <c r="AF938" i="9"/>
  <c r="AG938" i="9" s="1"/>
  <c r="AF939" i="9"/>
  <c r="AG939" i="9" s="1"/>
  <c r="AF940" i="9"/>
  <c r="AG940" i="9" s="1"/>
  <c r="AF941" i="9"/>
  <c r="AF942" i="9"/>
  <c r="AG942" i="9" s="1"/>
  <c r="AF943" i="9"/>
  <c r="AG943" i="9" s="1"/>
  <c r="AF944" i="9"/>
  <c r="AG944" i="9" s="1"/>
  <c r="AF945" i="9"/>
  <c r="AF946" i="9"/>
  <c r="AG946" i="9" s="1"/>
  <c r="AF947" i="9"/>
  <c r="AG947" i="9" s="1"/>
  <c r="AF948" i="9"/>
  <c r="AG948" i="9" s="1"/>
  <c r="AF949" i="9"/>
  <c r="AF950" i="9"/>
  <c r="AG950" i="9" s="1"/>
  <c r="AF951" i="9"/>
  <c r="AG951" i="9" s="1"/>
  <c r="AF952" i="9"/>
  <c r="AG952" i="9" s="1"/>
  <c r="AF953" i="9"/>
  <c r="AF954" i="9"/>
  <c r="AG954" i="9" s="1"/>
  <c r="AF955" i="9"/>
  <c r="AG955" i="9" s="1"/>
  <c r="AF956" i="9"/>
  <c r="AG956" i="9" s="1"/>
  <c r="AF957" i="9"/>
  <c r="AF958" i="9"/>
  <c r="AG958" i="9" s="1"/>
  <c r="AF959" i="9"/>
  <c r="AG959" i="9" s="1"/>
  <c r="AF960" i="9"/>
  <c r="AG960" i="9" s="1"/>
  <c r="AF961" i="9"/>
  <c r="AF962" i="9"/>
  <c r="AG962" i="9" s="1"/>
  <c r="AF963" i="9"/>
  <c r="AG963" i="9" s="1"/>
  <c r="AF964" i="9"/>
  <c r="AG964" i="9" s="1"/>
  <c r="AF965" i="9"/>
  <c r="AF966" i="9"/>
  <c r="AG966" i="9" s="1"/>
  <c r="AF967" i="9"/>
  <c r="AG967" i="9" s="1"/>
  <c r="AF968" i="9"/>
  <c r="AG968" i="9" s="1"/>
  <c r="AF969" i="9"/>
  <c r="AF970" i="9"/>
  <c r="AG970" i="9" s="1"/>
  <c r="AF971" i="9"/>
  <c r="AG971" i="9" s="1"/>
  <c r="AF972" i="9"/>
  <c r="AG972" i="9" s="1"/>
  <c r="AF973" i="9"/>
  <c r="AF974" i="9"/>
  <c r="AG974" i="9" s="1"/>
  <c r="AF975" i="9"/>
  <c r="AG975" i="9" s="1"/>
  <c r="AF976" i="9"/>
  <c r="AG976" i="9" s="1"/>
  <c r="AF977" i="9"/>
  <c r="AF978" i="9"/>
  <c r="AG978" i="9" s="1"/>
  <c r="AF979" i="9"/>
  <c r="AG979" i="9" s="1"/>
  <c r="AF980" i="9"/>
  <c r="AG980" i="9" s="1"/>
  <c r="AF981" i="9"/>
  <c r="AF982" i="9"/>
  <c r="AG982" i="9" s="1"/>
  <c r="AF983" i="9"/>
  <c r="AG983" i="9" s="1"/>
  <c r="AF984" i="9"/>
  <c r="AG984" i="9" s="1"/>
  <c r="AF985" i="9"/>
  <c r="AF986" i="9"/>
  <c r="AG986" i="9" s="1"/>
  <c r="AF987" i="9"/>
  <c r="AG987" i="9" s="1"/>
  <c r="AF988" i="9"/>
  <c r="AG988" i="9" s="1"/>
  <c r="AF989" i="9"/>
  <c r="AF990" i="9"/>
  <c r="AG990" i="9" s="1"/>
  <c r="AF991" i="9"/>
  <c r="AG991" i="9" s="1"/>
  <c r="AF992" i="9"/>
  <c r="AG992" i="9" s="1"/>
  <c r="AF993" i="9"/>
  <c r="AF994" i="9"/>
  <c r="AG994" i="9" s="1"/>
  <c r="AF995" i="9"/>
  <c r="AG995" i="9" s="1"/>
  <c r="AF996" i="9"/>
  <c r="AG996" i="9" s="1"/>
  <c r="AF997" i="9"/>
  <c r="AF998" i="9"/>
  <c r="AG998" i="9" s="1"/>
  <c r="AF999" i="9"/>
  <c r="AG999" i="9" s="1"/>
  <c r="AF1000" i="9"/>
  <c r="AG1000" i="9" s="1"/>
  <c r="AF1001" i="9"/>
  <c r="AF1002" i="9"/>
  <c r="AG1002" i="9" s="1"/>
  <c r="AF1003" i="9"/>
  <c r="AG1003" i="9" s="1"/>
  <c r="AF1004" i="9"/>
  <c r="AG1004" i="9" s="1"/>
  <c r="AF1005" i="9"/>
  <c r="AF1006" i="9"/>
  <c r="AG1006" i="9" s="1"/>
  <c r="AF1007" i="9"/>
  <c r="AG1007" i="9" s="1"/>
  <c r="AF1008" i="9"/>
  <c r="AG1008" i="9" s="1"/>
  <c r="AF1009" i="9"/>
  <c r="AF1010" i="9"/>
  <c r="AG1010" i="9" s="1"/>
  <c r="AF1011" i="9"/>
  <c r="AG1011" i="9" s="1"/>
  <c r="AF2" i="9"/>
  <c r="AG2" i="9" s="1"/>
  <c r="AE3" i="9"/>
  <c r="AE4" i="9"/>
  <c r="AE5" i="9"/>
  <c r="AE6" i="9"/>
  <c r="AE7" i="9"/>
  <c r="AE8" i="9"/>
  <c r="AE9" i="9"/>
  <c r="AE10" i="9"/>
  <c r="AE11" i="9"/>
  <c r="AE12" i="9"/>
  <c r="AE13" i="9"/>
  <c r="AE14" i="9"/>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AE241" i="9"/>
  <c r="AE242" i="9"/>
  <c r="AE243" i="9"/>
  <c r="AE244" i="9"/>
  <c r="AE245" i="9"/>
  <c r="AE246" i="9"/>
  <c r="AE247" i="9"/>
  <c r="AE248" i="9"/>
  <c r="AE249" i="9"/>
  <c r="AE250" i="9"/>
  <c r="AE251" i="9"/>
  <c r="AE252" i="9"/>
  <c r="AE253" i="9"/>
  <c r="AE254" i="9"/>
  <c r="AE255" i="9"/>
  <c r="AE256" i="9"/>
  <c r="AE257" i="9"/>
  <c r="AE258" i="9"/>
  <c r="AE259" i="9"/>
  <c r="AE260" i="9"/>
  <c r="AE261" i="9"/>
  <c r="AE262" i="9"/>
  <c r="AE263" i="9"/>
  <c r="AE264" i="9"/>
  <c r="AE265" i="9"/>
  <c r="AE266" i="9"/>
  <c r="AE267" i="9"/>
  <c r="AE268" i="9"/>
  <c r="AE269" i="9"/>
  <c r="AE270" i="9"/>
  <c r="AE271" i="9"/>
  <c r="AE272" i="9"/>
  <c r="AE273" i="9"/>
  <c r="AE274" i="9"/>
  <c r="AE275" i="9"/>
  <c r="AE276" i="9"/>
  <c r="AE277" i="9"/>
  <c r="AE278" i="9"/>
  <c r="AE279" i="9"/>
  <c r="AE280" i="9"/>
  <c r="AE281" i="9"/>
  <c r="AE282" i="9"/>
  <c r="AE283" i="9"/>
  <c r="AE284" i="9"/>
  <c r="AE285" i="9"/>
  <c r="AE286" i="9"/>
  <c r="AE287" i="9"/>
  <c r="AE288" i="9"/>
  <c r="AE289" i="9"/>
  <c r="AE290" i="9"/>
  <c r="AE291" i="9"/>
  <c r="AE292" i="9"/>
  <c r="AE293" i="9"/>
  <c r="AE294" i="9"/>
  <c r="AE295" i="9"/>
  <c r="AE296" i="9"/>
  <c r="AE297" i="9"/>
  <c r="AE298" i="9"/>
  <c r="AE299" i="9"/>
  <c r="AE300" i="9"/>
  <c r="AE301" i="9"/>
  <c r="AE302" i="9"/>
  <c r="AE303" i="9"/>
  <c r="AE304" i="9"/>
  <c r="AE305" i="9"/>
  <c r="AE306" i="9"/>
  <c r="AE307" i="9"/>
  <c r="AE308" i="9"/>
  <c r="AE309" i="9"/>
  <c r="AE310" i="9"/>
  <c r="AE311" i="9"/>
  <c r="AE312" i="9"/>
  <c r="AE313" i="9"/>
  <c r="AE314" i="9"/>
  <c r="AE315" i="9"/>
  <c r="AE316" i="9"/>
  <c r="AE317" i="9"/>
  <c r="AE318" i="9"/>
  <c r="AE319" i="9"/>
  <c r="AE320" i="9"/>
  <c r="AE321" i="9"/>
  <c r="AE322" i="9"/>
  <c r="AE323" i="9"/>
  <c r="AE324" i="9"/>
  <c r="AE325" i="9"/>
  <c r="AE326" i="9"/>
  <c r="AE327" i="9"/>
  <c r="AE328" i="9"/>
  <c r="AE329" i="9"/>
  <c r="AE330" i="9"/>
  <c r="AE331" i="9"/>
  <c r="AE332" i="9"/>
  <c r="AE333" i="9"/>
  <c r="AE334" i="9"/>
  <c r="AE335" i="9"/>
  <c r="AE336" i="9"/>
  <c r="AE337" i="9"/>
  <c r="AE338" i="9"/>
  <c r="AE339" i="9"/>
  <c r="AE340" i="9"/>
  <c r="AE341" i="9"/>
  <c r="AE342" i="9"/>
  <c r="AE343" i="9"/>
  <c r="AE344" i="9"/>
  <c r="AE345" i="9"/>
  <c r="AE346" i="9"/>
  <c r="AE347" i="9"/>
  <c r="AE348" i="9"/>
  <c r="AE349" i="9"/>
  <c r="AE350" i="9"/>
  <c r="AE351" i="9"/>
  <c r="AE352" i="9"/>
  <c r="AE353" i="9"/>
  <c r="AE354" i="9"/>
  <c r="AE355" i="9"/>
  <c r="AE356" i="9"/>
  <c r="AE357" i="9"/>
  <c r="AE358" i="9"/>
  <c r="AE359" i="9"/>
  <c r="AE360" i="9"/>
  <c r="AE361" i="9"/>
  <c r="AE362" i="9"/>
  <c r="AE363" i="9"/>
  <c r="AE364" i="9"/>
  <c r="AE365" i="9"/>
  <c r="AE366" i="9"/>
  <c r="AE367" i="9"/>
  <c r="AE368" i="9"/>
  <c r="AE369" i="9"/>
  <c r="AE370" i="9"/>
  <c r="AE371" i="9"/>
  <c r="AE372" i="9"/>
  <c r="AE373" i="9"/>
  <c r="AE374" i="9"/>
  <c r="AE375" i="9"/>
  <c r="AE376" i="9"/>
  <c r="AE377" i="9"/>
  <c r="AE378" i="9"/>
  <c r="AE379" i="9"/>
  <c r="AE380" i="9"/>
  <c r="AE381" i="9"/>
  <c r="AE382" i="9"/>
  <c r="AE383" i="9"/>
  <c r="AE384" i="9"/>
  <c r="AE385" i="9"/>
  <c r="AE386" i="9"/>
  <c r="AE387" i="9"/>
  <c r="AE388" i="9"/>
  <c r="AE389" i="9"/>
  <c r="AE390" i="9"/>
  <c r="AE391" i="9"/>
  <c r="AE392" i="9"/>
  <c r="AE393" i="9"/>
  <c r="AE394" i="9"/>
  <c r="AE395" i="9"/>
  <c r="AE396" i="9"/>
  <c r="AE397" i="9"/>
  <c r="AE398" i="9"/>
  <c r="AE399" i="9"/>
  <c r="AE400" i="9"/>
  <c r="AE401" i="9"/>
  <c r="AE402" i="9"/>
  <c r="AE403" i="9"/>
  <c r="AE404" i="9"/>
  <c r="AE405" i="9"/>
  <c r="AE406" i="9"/>
  <c r="AE407" i="9"/>
  <c r="AE408" i="9"/>
  <c r="AE409" i="9"/>
  <c r="AE410" i="9"/>
  <c r="AE411" i="9"/>
  <c r="AE412" i="9"/>
  <c r="AE413" i="9"/>
  <c r="AE414" i="9"/>
  <c r="AE415" i="9"/>
  <c r="AE416" i="9"/>
  <c r="AE417" i="9"/>
  <c r="AE418" i="9"/>
  <c r="AE419" i="9"/>
  <c r="AE420" i="9"/>
  <c r="AE421" i="9"/>
  <c r="AE422" i="9"/>
  <c r="AE423" i="9"/>
  <c r="AE424" i="9"/>
  <c r="AE425" i="9"/>
  <c r="AE426" i="9"/>
  <c r="AE427" i="9"/>
  <c r="AE428" i="9"/>
  <c r="AE429" i="9"/>
  <c r="AE430" i="9"/>
  <c r="AE431" i="9"/>
  <c r="AE432" i="9"/>
  <c r="AE433" i="9"/>
  <c r="AE434" i="9"/>
  <c r="AE435" i="9"/>
  <c r="AE436" i="9"/>
  <c r="AE437" i="9"/>
  <c r="AE438" i="9"/>
  <c r="AE439" i="9"/>
  <c r="AE440" i="9"/>
  <c r="AE441" i="9"/>
  <c r="AE442" i="9"/>
  <c r="AE443" i="9"/>
  <c r="AE444" i="9"/>
  <c r="AE445" i="9"/>
  <c r="AE446" i="9"/>
  <c r="AE447" i="9"/>
  <c r="AE448" i="9"/>
  <c r="AE449" i="9"/>
  <c r="AE450" i="9"/>
  <c r="AE451" i="9"/>
  <c r="AE452" i="9"/>
  <c r="AE453" i="9"/>
  <c r="AE454" i="9"/>
  <c r="AE455" i="9"/>
  <c r="AE456" i="9"/>
  <c r="AE457" i="9"/>
  <c r="AE458" i="9"/>
  <c r="AE459" i="9"/>
  <c r="AE460" i="9"/>
  <c r="AE461" i="9"/>
  <c r="AE462" i="9"/>
  <c r="AE463" i="9"/>
  <c r="AE464" i="9"/>
  <c r="AE465" i="9"/>
  <c r="AE466" i="9"/>
  <c r="AE467" i="9"/>
  <c r="AE468" i="9"/>
  <c r="AE469" i="9"/>
  <c r="AE470" i="9"/>
  <c r="AE471" i="9"/>
  <c r="AE472" i="9"/>
  <c r="AE473" i="9"/>
  <c r="AE474" i="9"/>
  <c r="AE475" i="9"/>
  <c r="AE476" i="9"/>
  <c r="AE477" i="9"/>
  <c r="AE478" i="9"/>
  <c r="AE479" i="9"/>
  <c r="AE480" i="9"/>
  <c r="AE481" i="9"/>
  <c r="AE482" i="9"/>
  <c r="AE483" i="9"/>
  <c r="AE484" i="9"/>
  <c r="AE485" i="9"/>
  <c r="AE486" i="9"/>
  <c r="AE487" i="9"/>
  <c r="AE488" i="9"/>
  <c r="AE489" i="9"/>
  <c r="AE490" i="9"/>
  <c r="AE491" i="9"/>
  <c r="AE492" i="9"/>
  <c r="AE493" i="9"/>
  <c r="AE494" i="9"/>
  <c r="AE495" i="9"/>
  <c r="AE496" i="9"/>
  <c r="AE497" i="9"/>
  <c r="AE498" i="9"/>
  <c r="AE499" i="9"/>
  <c r="AE500" i="9"/>
  <c r="AE501" i="9"/>
  <c r="AE502" i="9"/>
  <c r="AE503" i="9"/>
  <c r="AE504" i="9"/>
  <c r="AE505" i="9"/>
  <c r="AE506" i="9"/>
  <c r="AE507" i="9"/>
  <c r="AE508" i="9"/>
  <c r="AE509" i="9"/>
  <c r="AE510" i="9"/>
  <c r="AE511" i="9"/>
  <c r="AE512" i="9"/>
  <c r="AE513" i="9"/>
  <c r="AE514" i="9"/>
  <c r="AE515" i="9"/>
  <c r="AE516" i="9"/>
  <c r="AE517" i="9"/>
  <c r="AE518" i="9"/>
  <c r="AE519" i="9"/>
  <c r="AE520" i="9"/>
  <c r="AE521" i="9"/>
  <c r="AE522" i="9"/>
  <c r="AE523" i="9"/>
  <c r="AE524" i="9"/>
  <c r="AE525" i="9"/>
  <c r="AE526" i="9"/>
  <c r="AE527" i="9"/>
  <c r="AE528" i="9"/>
  <c r="AE529" i="9"/>
  <c r="AE530" i="9"/>
  <c r="AE531" i="9"/>
  <c r="AE532" i="9"/>
  <c r="AE533" i="9"/>
  <c r="AE534" i="9"/>
  <c r="AE535" i="9"/>
  <c r="AE536" i="9"/>
  <c r="AE537" i="9"/>
  <c r="AE538" i="9"/>
  <c r="AE539" i="9"/>
  <c r="AE540" i="9"/>
  <c r="AE541" i="9"/>
  <c r="AE542" i="9"/>
  <c r="AE543" i="9"/>
  <c r="AE544" i="9"/>
  <c r="AE545" i="9"/>
  <c r="AE546" i="9"/>
  <c r="AE547" i="9"/>
  <c r="AE548" i="9"/>
  <c r="AE549" i="9"/>
  <c r="AE550" i="9"/>
  <c r="AE551" i="9"/>
  <c r="AE552" i="9"/>
  <c r="AE553" i="9"/>
  <c r="AE554" i="9"/>
  <c r="AE555" i="9"/>
  <c r="AE556" i="9"/>
  <c r="AE557" i="9"/>
  <c r="AE558" i="9"/>
  <c r="AE559" i="9"/>
  <c r="AE560" i="9"/>
  <c r="AE561" i="9"/>
  <c r="AE562" i="9"/>
  <c r="AE563" i="9"/>
  <c r="AE564" i="9"/>
  <c r="AE565" i="9"/>
  <c r="AE566" i="9"/>
  <c r="AE567" i="9"/>
  <c r="AE568" i="9"/>
  <c r="AE569" i="9"/>
  <c r="AE570" i="9"/>
  <c r="AE571" i="9"/>
  <c r="AE572" i="9"/>
  <c r="AE573" i="9"/>
  <c r="AE574" i="9"/>
  <c r="AE575" i="9"/>
  <c r="AE576" i="9"/>
  <c r="AE577" i="9"/>
  <c r="AE578" i="9"/>
  <c r="AE579" i="9"/>
  <c r="AE580" i="9"/>
  <c r="AE581" i="9"/>
  <c r="AE582" i="9"/>
  <c r="AE583" i="9"/>
  <c r="AE584" i="9"/>
  <c r="AE585" i="9"/>
  <c r="AE586" i="9"/>
  <c r="AE587" i="9"/>
  <c r="AE588" i="9"/>
  <c r="AE589" i="9"/>
  <c r="AE590" i="9"/>
  <c r="AE591" i="9"/>
  <c r="AE592" i="9"/>
  <c r="AE593" i="9"/>
  <c r="AE594" i="9"/>
  <c r="AE595" i="9"/>
  <c r="AE596" i="9"/>
  <c r="AE597" i="9"/>
  <c r="AE598" i="9"/>
  <c r="AE599" i="9"/>
  <c r="AE600" i="9"/>
  <c r="AE601" i="9"/>
  <c r="AE602" i="9"/>
  <c r="AE603" i="9"/>
  <c r="AE604" i="9"/>
  <c r="AE605" i="9"/>
  <c r="AE606" i="9"/>
  <c r="AE607" i="9"/>
  <c r="AE608" i="9"/>
  <c r="AE609" i="9"/>
  <c r="AE610" i="9"/>
  <c r="AE611" i="9"/>
  <c r="AE612" i="9"/>
  <c r="AE613" i="9"/>
  <c r="AE614" i="9"/>
  <c r="AE615" i="9"/>
  <c r="AE616" i="9"/>
  <c r="AE617" i="9"/>
  <c r="AE618" i="9"/>
  <c r="AE619" i="9"/>
  <c r="AE620" i="9"/>
  <c r="AE621" i="9"/>
  <c r="AE622" i="9"/>
  <c r="AE623" i="9"/>
  <c r="AE624" i="9"/>
  <c r="AE625" i="9"/>
  <c r="AE626" i="9"/>
  <c r="AE627" i="9"/>
  <c r="AE628" i="9"/>
  <c r="AE629" i="9"/>
  <c r="AE630" i="9"/>
  <c r="AE631" i="9"/>
  <c r="AE632" i="9"/>
  <c r="AE633" i="9"/>
  <c r="AE634" i="9"/>
  <c r="AE635" i="9"/>
  <c r="AE636" i="9"/>
  <c r="AE637" i="9"/>
  <c r="AE638" i="9"/>
  <c r="AE639" i="9"/>
  <c r="AE640" i="9"/>
  <c r="AE641" i="9"/>
  <c r="AE642" i="9"/>
  <c r="AE643" i="9"/>
  <c r="AE644" i="9"/>
  <c r="AE645" i="9"/>
  <c r="AE646" i="9"/>
  <c r="AE647" i="9"/>
  <c r="AE648" i="9"/>
  <c r="AE649" i="9"/>
  <c r="AE650" i="9"/>
  <c r="AE651" i="9"/>
  <c r="AE652" i="9"/>
  <c r="AE653" i="9"/>
  <c r="AE654" i="9"/>
  <c r="AE655" i="9"/>
  <c r="AE656" i="9"/>
  <c r="AE657" i="9"/>
  <c r="AE658" i="9"/>
  <c r="AE659" i="9"/>
  <c r="AE660" i="9"/>
  <c r="AE661" i="9"/>
  <c r="AE662" i="9"/>
  <c r="AE663" i="9"/>
  <c r="AE664" i="9"/>
  <c r="AE665" i="9"/>
  <c r="AE666" i="9"/>
  <c r="AE667" i="9"/>
  <c r="AE668" i="9"/>
  <c r="AE669" i="9"/>
  <c r="AE670" i="9"/>
  <c r="AE671" i="9"/>
  <c r="AE672" i="9"/>
  <c r="AE673" i="9"/>
  <c r="AE674" i="9"/>
  <c r="AE675" i="9"/>
  <c r="AE676" i="9"/>
  <c r="AE677" i="9"/>
  <c r="AE678" i="9"/>
  <c r="AE679" i="9"/>
  <c r="AE680" i="9"/>
  <c r="AE681" i="9"/>
  <c r="AE682" i="9"/>
  <c r="AE683" i="9"/>
  <c r="AE684" i="9"/>
  <c r="AE685" i="9"/>
  <c r="AE686" i="9"/>
  <c r="AE687" i="9"/>
  <c r="AE688" i="9"/>
  <c r="AE689" i="9"/>
  <c r="AE690" i="9"/>
  <c r="AE691" i="9"/>
  <c r="AE692" i="9"/>
  <c r="AE693" i="9"/>
  <c r="AE694" i="9"/>
  <c r="AE695" i="9"/>
  <c r="AE696" i="9"/>
  <c r="AE697" i="9"/>
  <c r="AE698" i="9"/>
  <c r="AE699" i="9"/>
  <c r="AE700" i="9"/>
  <c r="AE701" i="9"/>
  <c r="AE702" i="9"/>
  <c r="AE703" i="9"/>
  <c r="AE704" i="9"/>
  <c r="AE705" i="9"/>
  <c r="AE706" i="9"/>
  <c r="AE707" i="9"/>
  <c r="AE708" i="9"/>
  <c r="AE709" i="9"/>
  <c r="AE710" i="9"/>
  <c r="AE711" i="9"/>
  <c r="AE712" i="9"/>
  <c r="AE713" i="9"/>
  <c r="AE714" i="9"/>
  <c r="AE715" i="9"/>
  <c r="AE716" i="9"/>
  <c r="AE717" i="9"/>
  <c r="AE718" i="9"/>
  <c r="AE719" i="9"/>
  <c r="AE720" i="9"/>
  <c r="AE721" i="9"/>
  <c r="AE722" i="9"/>
  <c r="AE723" i="9"/>
  <c r="AE724" i="9"/>
  <c r="AE725" i="9"/>
  <c r="AE726" i="9"/>
  <c r="AE727" i="9"/>
  <c r="AE728" i="9"/>
  <c r="AE729" i="9"/>
  <c r="AE730" i="9"/>
  <c r="AE731" i="9"/>
  <c r="AE732" i="9"/>
  <c r="AE733" i="9"/>
  <c r="AE734" i="9"/>
  <c r="AE735" i="9"/>
  <c r="AE736" i="9"/>
  <c r="AE737" i="9"/>
  <c r="AE738" i="9"/>
  <c r="AE739" i="9"/>
  <c r="AE740" i="9"/>
  <c r="AE741" i="9"/>
  <c r="AE742" i="9"/>
  <c r="AE743" i="9"/>
  <c r="AE744" i="9"/>
  <c r="AE745" i="9"/>
  <c r="AE746" i="9"/>
  <c r="AE747" i="9"/>
  <c r="AE748" i="9"/>
  <c r="AE749" i="9"/>
  <c r="AE750" i="9"/>
  <c r="AE751" i="9"/>
  <c r="AE752" i="9"/>
  <c r="AE753" i="9"/>
  <c r="AE754" i="9"/>
  <c r="AE755" i="9"/>
  <c r="AE756" i="9"/>
  <c r="AE757" i="9"/>
  <c r="AE758" i="9"/>
  <c r="AE759" i="9"/>
  <c r="AE760" i="9"/>
  <c r="AE761" i="9"/>
  <c r="AE762" i="9"/>
  <c r="AE763" i="9"/>
  <c r="AE764" i="9"/>
  <c r="AE765" i="9"/>
  <c r="AE766" i="9"/>
  <c r="AE767" i="9"/>
  <c r="AE768" i="9"/>
  <c r="AE769" i="9"/>
  <c r="AE770" i="9"/>
  <c r="AE771" i="9"/>
  <c r="AE772" i="9"/>
  <c r="AE773" i="9"/>
  <c r="AE774" i="9"/>
  <c r="AE775" i="9"/>
  <c r="AE776" i="9"/>
  <c r="AE777" i="9"/>
  <c r="AE778" i="9"/>
  <c r="AE779" i="9"/>
  <c r="AE780" i="9"/>
  <c r="AE781" i="9"/>
  <c r="AE782" i="9"/>
  <c r="AE783" i="9"/>
  <c r="AE784" i="9"/>
  <c r="AE785" i="9"/>
  <c r="AE786" i="9"/>
  <c r="AE787" i="9"/>
  <c r="AE788" i="9"/>
  <c r="AE789" i="9"/>
  <c r="AE790" i="9"/>
  <c r="AE791" i="9"/>
  <c r="AE792" i="9"/>
  <c r="AE793" i="9"/>
  <c r="AE794" i="9"/>
  <c r="AE795" i="9"/>
  <c r="AE796" i="9"/>
  <c r="AE797" i="9"/>
  <c r="AE798" i="9"/>
  <c r="AE799" i="9"/>
  <c r="AE800" i="9"/>
  <c r="AE801" i="9"/>
  <c r="AE802" i="9"/>
  <c r="AE803" i="9"/>
  <c r="AE804" i="9"/>
  <c r="AE805" i="9"/>
  <c r="AE806" i="9"/>
  <c r="AE807" i="9"/>
  <c r="AE808" i="9"/>
  <c r="AE809" i="9"/>
  <c r="AE810" i="9"/>
  <c r="AE811" i="9"/>
  <c r="AE812" i="9"/>
  <c r="AE813" i="9"/>
  <c r="AE814" i="9"/>
  <c r="AE815" i="9"/>
  <c r="AE816" i="9"/>
  <c r="AE817" i="9"/>
  <c r="AE818" i="9"/>
  <c r="AE819" i="9"/>
  <c r="AE820" i="9"/>
  <c r="AE821" i="9"/>
  <c r="AE822" i="9"/>
  <c r="AE823" i="9"/>
  <c r="AE824" i="9"/>
  <c r="AE825" i="9"/>
  <c r="AE826" i="9"/>
  <c r="AE827" i="9"/>
  <c r="AE828" i="9"/>
  <c r="AE829" i="9"/>
  <c r="AE830" i="9"/>
  <c r="AE831" i="9"/>
  <c r="AE832" i="9"/>
  <c r="AE833" i="9"/>
  <c r="AE834" i="9"/>
  <c r="AE835" i="9"/>
  <c r="AE836" i="9"/>
  <c r="AE837" i="9"/>
  <c r="AE838" i="9"/>
  <c r="AE839" i="9"/>
  <c r="AE840" i="9"/>
  <c r="AE841" i="9"/>
  <c r="AE842" i="9"/>
  <c r="AE843" i="9"/>
  <c r="AE844" i="9"/>
  <c r="AE845" i="9"/>
  <c r="AE846" i="9"/>
  <c r="AE847" i="9"/>
  <c r="AE848" i="9"/>
  <c r="AE849" i="9"/>
  <c r="AE850" i="9"/>
  <c r="AE851" i="9"/>
  <c r="AE852" i="9"/>
  <c r="AE853" i="9"/>
  <c r="AE854" i="9"/>
  <c r="AE855" i="9"/>
  <c r="AE856" i="9"/>
  <c r="AE857" i="9"/>
  <c r="AE858" i="9"/>
  <c r="AE859" i="9"/>
  <c r="AE860" i="9"/>
  <c r="AE861" i="9"/>
  <c r="AE862" i="9"/>
  <c r="AE863" i="9"/>
  <c r="AE864" i="9"/>
  <c r="AE865" i="9"/>
  <c r="AE866" i="9"/>
  <c r="AE867" i="9"/>
  <c r="AE868" i="9"/>
  <c r="AE869" i="9"/>
  <c r="AE870" i="9"/>
  <c r="AE871" i="9"/>
  <c r="AE872" i="9"/>
  <c r="AE873" i="9"/>
  <c r="AE874" i="9"/>
  <c r="AE875" i="9"/>
  <c r="AE876" i="9"/>
  <c r="AE877" i="9"/>
  <c r="AE878" i="9"/>
  <c r="AE879" i="9"/>
  <c r="AE880" i="9"/>
  <c r="AE881" i="9"/>
  <c r="AE882" i="9"/>
  <c r="AE883" i="9"/>
  <c r="AE884" i="9"/>
  <c r="AE885" i="9"/>
  <c r="AE886" i="9"/>
  <c r="AE887" i="9"/>
  <c r="AE888" i="9"/>
  <c r="AE889" i="9"/>
  <c r="AE890" i="9"/>
  <c r="AE891" i="9"/>
  <c r="AE892" i="9"/>
  <c r="AE893" i="9"/>
  <c r="AE894" i="9"/>
  <c r="AE895" i="9"/>
  <c r="AE896" i="9"/>
  <c r="AE897" i="9"/>
  <c r="AE898" i="9"/>
  <c r="AE899" i="9"/>
  <c r="AE900" i="9"/>
  <c r="AE901" i="9"/>
  <c r="AE902" i="9"/>
  <c r="AE903" i="9"/>
  <c r="AE904" i="9"/>
  <c r="AE905" i="9"/>
  <c r="AE906" i="9"/>
  <c r="AE907" i="9"/>
  <c r="AE908" i="9"/>
  <c r="AE909" i="9"/>
  <c r="AE910" i="9"/>
  <c r="AE911" i="9"/>
  <c r="AE912" i="9"/>
  <c r="AE913" i="9"/>
  <c r="AE914" i="9"/>
  <c r="AE915" i="9"/>
  <c r="AE916" i="9"/>
  <c r="AE917" i="9"/>
  <c r="AE918" i="9"/>
  <c r="AE919" i="9"/>
  <c r="AE920" i="9"/>
  <c r="AE921" i="9"/>
  <c r="AE922" i="9"/>
  <c r="AE923" i="9"/>
  <c r="AE924" i="9"/>
  <c r="AE925" i="9"/>
  <c r="AE926" i="9"/>
  <c r="AE927" i="9"/>
  <c r="AE928" i="9"/>
  <c r="AE929" i="9"/>
  <c r="AE930" i="9"/>
  <c r="AE931" i="9"/>
  <c r="AE932" i="9"/>
  <c r="AE933" i="9"/>
  <c r="AE934" i="9"/>
  <c r="AE935" i="9"/>
  <c r="AE936" i="9"/>
  <c r="AE937" i="9"/>
  <c r="AE938" i="9"/>
  <c r="AE939" i="9"/>
  <c r="AE940" i="9"/>
  <c r="AE941" i="9"/>
  <c r="AE942" i="9"/>
  <c r="AE943" i="9"/>
  <c r="AE944" i="9"/>
  <c r="AE945" i="9"/>
  <c r="AE946" i="9"/>
  <c r="AE947" i="9"/>
  <c r="AE948" i="9"/>
  <c r="AE949" i="9"/>
  <c r="AE950" i="9"/>
  <c r="AE951" i="9"/>
  <c r="AE952" i="9"/>
  <c r="AE953" i="9"/>
  <c r="AE954" i="9"/>
  <c r="AE955" i="9"/>
  <c r="AE956" i="9"/>
  <c r="AE957" i="9"/>
  <c r="AE958" i="9"/>
  <c r="AE959" i="9"/>
  <c r="AE960" i="9"/>
  <c r="AE961" i="9"/>
  <c r="AE962" i="9"/>
  <c r="AE963" i="9"/>
  <c r="AE964" i="9"/>
  <c r="AE965" i="9"/>
  <c r="AE966" i="9"/>
  <c r="AE967" i="9"/>
  <c r="AE968" i="9"/>
  <c r="AE969" i="9"/>
  <c r="AE970" i="9"/>
  <c r="AE971" i="9"/>
  <c r="AE972" i="9"/>
  <c r="AE973" i="9"/>
  <c r="AE974" i="9"/>
  <c r="AE975" i="9"/>
  <c r="AE976" i="9"/>
  <c r="AE977" i="9"/>
  <c r="AE978" i="9"/>
  <c r="AE979" i="9"/>
  <c r="AE980" i="9"/>
  <c r="AE981" i="9"/>
  <c r="AE982" i="9"/>
  <c r="AE983" i="9"/>
  <c r="AE984" i="9"/>
  <c r="AE985" i="9"/>
  <c r="AE986" i="9"/>
  <c r="AE987" i="9"/>
  <c r="AE988" i="9"/>
  <c r="AE989" i="9"/>
  <c r="AE990" i="9"/>
  <c r="AE991" i="9"/>
  <c r="AE992" i="9"/>
  <c r="AE993" i="9"/>
  <c r="AE994" i="9"/>
  <c r="AE995" i="9"/>
  <c r="AE996" i="9"/>
  <c r="AE997" i="9"/>
  <c r="AE998" i="9"/>
  <c r="AE999" i="9"/>
  <c r="AE1000" i="9"/>
  <c r="AE1001" i="9"/>
  <c r="AE1002" i="9"/>
  <c r="AE1003" i="9"/>
  <c r="AE1004" i="9"/>
  <c r="AE1005" i="9"/>
  <c r="AE1006" i="9"/>
  <c r="AE1007" i="9"/>
  <c r="AE1008" i="9"/>
  <c r="AE1009" i="9"/>
  <c r="AE1010" i="9"/>
  <c r="AE1011" i="9"/>
  <c r="AE2" i="9"/>
  <c r="AD3" i="9"/>
  <c r="AD4" i="9"/>
  <c r="AD5" i="9"/>
  <c r="AD6" i="9"/>
  <c r="AD7" i="9"/>
  <c r="AD8" i="9"/>
  <c r="AD9" i="9"/>
  <c r="AD10" i="9"/>
  <c r="AD11" i="9"/>
  <c r="AD12" i="9"/>
  <c r="AD13" i="9"/>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7" i="9"/>
  <c r="AD88" i="9"/>
  <c r="AD89" i="9"/>
  <c r="AD90" i="9"/>
  <c r="AD91" i="9"/>
  <c r="AD92" i="9"/>
  <c r="AD93" i="9"/>
  <c r="AD94" i="9"/>
  <c r="AD95" i="9"/>
  <c r="AD96" i="9"/>
  <c r="AD97" i="9"/>
  <c r="AD98" i="9"/>
  <c r="AD99" i="9"/>
  <c r="AD100" i="9"/>
  <c r="AD101" i="9"/>
  <c r="AD102" i="9"/>
  <c r="AD103" i="9"/>
  <c r="AD104" i="9"/>
  <c r="AD105" i="9"/>
  <c r="AD106" i="9"/>
  <c r="AD107" i="9"/>
  <c r="AD108" i="9"/>
  <c r="AD109" i="9"/>
  <c r="AD110" i="9"/>
  <c r="AD111" i="9"/>
  <c r="AD112" i="9"/>
  <c r="AD113" i="9"/>
  <c r="AD114" i="9"/>
  <c r="AD115" i="9"/>
  <c r="AD116" i="9"/>
  <c r="AD117" i="9"/>
  <c r="AD118" i="9"/>
  <c r="AD119" i="9"/>
  <c r="AD120" i="9"/>
  <c r="AD121" i="9"/>
  <c r="AD122" i="9"/>
  <c r="AD123" i="9"/>
  <c r="AD124" i="9"/>
  <c r="AD125" i="9"/>
  <c r="AD126" i="9"/>
  <c r="AD127" i="9"/>
  <c r="AD128" i="9"/>
  <c r="AD129" i="9"/>
  <c r="AD130" i="9"/>
  <c r="AD131" i="9"/>
  <c r="AD132" i="9"/>
  <c r="AD133" i="9"/>
  <c r="AD134" i="9"/>
  <c r="AD135" i="9"/>
  <c r="AD136" i="9"/>
  <c r="AD137" i="9"/>
  <c r="AD138" i="9"/>
  <c r="AD139" i="9"/>
  <c r="AD140" i="9"/>
  <c r="AD141" i="9"/>
  <c r="AD142" i="9"/>
  <c r="AD143" i="9"/>
  <c r="AD144" i="9"/>
  <c r="AD145" i="9"/>
  <c r="AD146" i="9"/>
  <c r="AD147" i="9"/>
  <c r="AD148" i="9"/>
  <c r="AD149" i="9"/>
  <c r="AD150" i="9"/>
  <c r="AD151" i="9"/>
  <c r="AD152" i="9"/>
  <c r="AD153" i="9"/>
  <c r="AD154" i="9"/>
  <c r="AD155" i="9"/>
  <c r="AD156" i="9"/>
  <c r="AD157" i="9"/>
  <c r="AD158" i="9"/>
  <c r="AD159" i="9"/>
  <c r="AD160" i="9"/>
  <c r="AD161" i="9"/>
  <c r="AD162" i="9"/>
  <c r="AD163" i="9"/>
  <c r="AD164" i="9"/>
  <c r="AD165" i="9"/>
  <c r="AD166" i="9"/>
  <c r="AD167" i="9"/>
  <c r="AD168" i="9"/>
  <c r="AD169" i="9"/>
  <c r="AD170" i="9"/>
  <c r="AD171" i="9"/>
  <c r="AD172" i="9"/>
  <c r="AD173" i="9"/>
  <c r="AD174" i="9"/>
  <c r="AD175" i="9"/>
  <c r="AD176" i="9"/>
  <c r="AD177" i="9"/>
  <c r="AD178" i="9"/>
  <c r="AD179" i="9"/>
  <c r="AD180" i="9"/>
  <c r="AD181" i="9"/>
  <c r="AD182" i="9"/>
  <c r="AD183" i="9"/>
  <c r="AD184" i="9"/>
  <c r="AD185" i="9"/>
  <c r="AD186" i="9"/>
  <c r="AD187" i="9"/>
  <c r="AD188" i="9"/>
  <c r="AD189" i="9"/>
  <c r="AD190" i="9"/>
  <c r="AD191" i="9"/>
  <c r="AD192" i="9"/>
  <c r="AD193" i="9"/>
  <c r="AD194" i="9"/>
  <c r="AD195" i="9"/>
  <c r="AD196" i="9"/>
  <c r="AD197" i="9"/>
  <c r="AD198" i="9"/>
  <c r="AD199" i="9"/>
  <c r="AD200" i="9"/>
  <c r="AD201" i="9"/>
  <c r="AD202" i="9"/>
  <c r="AD203" i="9"/>
  <c r="AD204" i="9"/>
  <c r="AD205" i="9"/>
  <c r="AD206" i="9"/>
  <c r="AD207" i="9"/>
  <c r="AD208" i="9"/>
  <c r="AD209" i="9"/>
  <c r="AD210" i="9"/>
  <c r="AD211" i="9"/>
  <c r="AD212" i="9"/>
  <c r="AD213" i="9"/>
  <c r="AD214" i="9"/>
  <c r="AD215" i="9"/>
  <c r="AD216" i="9"/>
  <c r="AD217" i="9"/>
  <c r="AD218" i="9"/>
  <c r="AD219" i="9"/>
  <c r="AD220" i="9"/>
  <c r="AD221" i="9"/>
  <c r="AD222" i="9"/>
  <c r="AD223" i="9"/>
  <c r="AD224" i="9"/>
  <c r="AD225" i="9"/>
  <c r="AD226" i="9"/>
  <c r="AD227" i="9"/>
  <c r="AD228" i="9"/>
  <c r="AD229" i="9"/>
  <c r="AD230" i="9"/>
  <c r="AD231" i="9"/>
  <c r="AD232" i="9"/>
  <c r="AD233" i="9"/>
  <c r="AD234" i="9"/>
  <c r="AD235" i="9"/>
  <c r="AD236" i="9"/>
  <c r="AD237" i="9"/>
  <c r="AD238" i="9"/>
  <c r="AD239" i="9"/>
  <c r="AD240" i="9"/>
  <c r="AD241" i="9"/>
  <c r="AD242" i="9"/>
  <c r="AD243" i="9"/>
  <c r="AD244" i="9"/>
  <c r="AD245" i="9"/>
  <c r="AD246" i="9"/>
  <c r="AD247" i="9"/>
  <c r="AD248" i="9"/>
  <c r="AD249" i="9"/>
  <c r="AD250" i="9"/>
  <c r="AD251" i="9"/>
  <c r="AD252" i="9"/>
  <c r="AD253" i="9"/>
  <c r="AD254" i="9"/>
  <c r="AD255" i="9"/>
  <c r="AD256" i="9"/>
  <c r="AD257" i="9"/>
  <c r="AD258" i="9"/>
  <c r="AD259" i="9"/>
  <c r="AD260" i="9"/>
  <c r="AD261" i="9"/>
  <c r="AD262" i="9"/>
  <c r="AD263" i="9"/>
  <c r="AD264" i="9"/>
  <c r="AD265" i="9"/>
  <c r="AD266" i="9"/>
  <c r="AD267" i="9"/>
  <c r="AD268" i="9"/>
  <c r="AD269" i="9"/>
  <c r="AD270" i="9"/>
  <c r="AD271" i="9"/>
  <c r="AD272" i="9"/>
  <c r="AD273" i="9"/>
  <c r="AD274" i="9"/>
  <c r="AD275" i="9"/>
  <c r="AD276" i="9"/>
  <c r="AD277" i="9"/>
  <c r="AD278" i="9"/>
  <c r="AD279" i="9"/>
  <c r="AD280" i="9"/>
  <c r="AD281" i="9"/>
  <c r="AD282" i="9"/>
  <c r="AD283" i="9"/>
  <c r="AD284" i="9"/>
  <c r="AD285" i="9"/>
  <c r="AD286" i="9"/>
  <c r="AD287" i="9"/>
  <c r="AD288" i="9"/>
  <c r="AD289" i="9"/>
  <c r="AD290" i="9"/>
  <c r="AD291" i="9"/>
  <c r="AD292" i="9"/>
  <c r="AD293" i="9"/>
  <c r="AD294" i="9"/>
  <c r="AD295" i="9"/>
  <c r="AD296" i="9"/>
  <c r="AD297" i="9"/>
  <c r="AD298" i="9"/>
  <c r="AD299" i="9"/>
  <c r="AD300" i="9"/>
  <c r="AD301" i="9"/>
  <c r="AD302" i="9"/>
  <c r="AD303" i="9"/>
  <c r="AD304" i="9"/>
  <c r="AD305" i="9"/>
  <c r="AD306" i="9"/>
  <c r="AD307" i="9"/>
  <c r="AD308" i="9"/>
  <c r="AD309" i="9"/>
  <c r="AD310" i="9"/>
  <c r="AD311" i="9"/>
  <c r="AD312" i="9"/>
  <c r="AD313" i="9"/>
  <c r="AD314" i="9"/>
  <c r="AD315" i="9"/>
  <c r="AD316" i="9"/>
  <c r="AD317" i="9"/>
  <c r="AD318" i="9"/>
  <c r="AD319" i="9"/>
  <c r="AD320" i="9"/>
  <c r="AD321" i="9"/>
  <c r="AD322" i="9"/>
  <c r="AD323" i="9"/>
  <c r="AD324" i="9"/>
  <c r="AD325" i="9"/>
  <c r="AD326" i="9"/>
  <c r="AD327" i="9"/>
  <c r="AD328" i="9"/>
  <c r="AD329" i="9"/>
  <c r="AD330" i="9"/>
  <c r="AD331" i="9"/>
  <c r="AD332" i="9"/>
  <c r="AD333" i="9"/>
  <c r="AD334" i="9"/>
  <c r="AD335" i="9"/>
  <c r="AD336" i="9"/>
  <c r="AD337" i="9"/>
  <c r="AD338" i="9"/>
  <c r="AD339" i="9"/>
  <c r="AD340" i="9"/>
  <c r="AD341" i="9"/>
  <c r="AD342" i="9"/>
  <c r="AD343" i="9"/>
  <c r="AD344" i="9"/>
  <c r="AD345" i="9"/>
  <c r="AD346" i="9"/>
  <c r="AD347" i="9"/>
  <c r="AD348" i="9"/>
  <c r="AD349" i="9"/>
  <c r="AD350" i="9"/>
  <c r="AD351" i="9"/>
  <c r="AD352" i="9"/>
  <c r="AD353" i="9"/>
  <c r="AD354" i="9"/>
  <c r="AD355" i="9"/>
  <c r="AD356" i="9"/>
  <c r="AD357" i="9"/>
  <c r="AD358" i="9"/>
  <c r="AD359" i="9"/>
  <c r="AD360" i="9"/>
  <c r="AD361" i="9"/>
  <c r="AD362" i="9"/>
  <c r="AD363" i="9"/>
  <c r="AD364" i="9"/>
  <c r="AD365" i="9"/>
  <c r="AD366" i="9"/>
  <c r="AD367" i="9"/>
  <c r="AD368" i="9"/>
  <c r="AD369" i="9"/>
  <c r="AD370" i="9"/>
  <c r="AD371" i="9"/>
  <c r="AD372" i="9"/>
  <c r="AD373" i="9"/>
  <c r="AD374" i="9"/>
  <c r="AD375" i="9"/>
  <c r="AD376" i="9"/>
  <c r="AD377" i="9"/>
  <c r="AD378" i="9"/>
  <c r="AD379" i="9"/>
  <c r="AD380" i="9"/>
  <c r="AD381" i="9"/>
  <c r="AD382" i="9"/>
  <c r="AD383" i="9"/>
  <c r="AD384" i="9"/>
  <c r="AD385" i="9"/>
  <c r="AD386" i="9"/>
  <c r="AD387" i="9"/>
  <c r="AD388" i="9"/>
  <c r="AD389" i="9"/>
  <c r="AD390" i="9"/>
  <c r="AD391" i="9"/>
  <c r="AD392" i="9"/>
  <c r="AD393" i="9"/>
  <c r="AD394" i="9"/>
  <c r="AD395" i="9"/>
  <c r="AD396" i="9"/>
  <c r="AD397" i="9"/>
  <c r="AD398" i="9"/>
  <c r="AD399" i="9"/>
  <c r="AD400" i="9"/>
  <c r="AD401" i="9"/>
  <c r="AD402" i="9"/>
  <c r="AD403" i="9"/>
  <c r="AD404" i="9"/>
  <c r="AD405" i="9"/>
  <c r="AD406" i="9"/>
  <c r="AD407" i="9"/>
  <c r="AD408" i="9"/>
  <c r="AD409" i="9"/>
  <c r="AD410" i="9"/>
  <c r="AD411" i="9"/>
  <c r="AD412" i="9"/>
  <c r="AD413" i="9"/>
  <c r="AD414" i="9"/>
  <c r="AD415" i="9"/>
  <c r="AD416" i="9"/>
  <c r="AD417" i="9"/>
  <c r="AD418" i="9"/>
  <c r="AD419" i="9"/>
  <c r="AD420" i="9"/>
  <c r="AD421" i="9"/>
  <c r="AD422" i="9"/>
  <c r="AD423" i="9"/>
  <c r="AD424" i="9"/>
  <c r="AD425" i="9"/>
  <c r="AD426" i="9"/>
  <c r="AD427" i="9"/>
  <c r="AD428" i="9"/>
  <c r="AD429" i="9"/>
  <c r="AD430" i="9"/>
  <c r="AD431" i="9"/>
  <c r="AD432" i="9"/>
  <c r="AD433" i="9"/>
  <c r="AD434" i="9"/>
  <c r="AD435" i="9"/>
  <c r="AD436" i="9"/>
  <c r="AD437" i="9"/>
  <c r="AD438" i="9"/>
  <c r="AD439" i="9"/>
  <c r="AD440" i="9"/>
  <c r="AD441" i="9"/>
  <c r="AD442" i="9"/>
  <c r="AD443" i="9"/>
  <c r="AD444" i="9"/>
  <c r="AD445" i="9"/>
  <c r="AD446" i="9"/>
  <c r="AD447" i="9"/>
  <c r="AD448" i="9"/>
  <c r="AD449" i="9"/>
  <c r="AD450" i="9"/>
  <c r="AD451" i="9"/>
  <c r="AD452" i="9"/>
  <c r="AD453" i="9"/>
  <c r="AD454" i="9"/>
  <c r="AD455" i="9"/>
  <c r="AD456" i="9"/>
  <c r="AD457" i="9"/>
  <c r="AD458" i="9"/>
  <c r="AD459" i="9"/>
  <c r="AD460" i="9"/>
  <c r="AD461" i="9"/>
  <c r="AD462" i="9"/>
  <c r="AD463" i="9"/>
  <c r="AD464" i="9"/>
  <c r="AD465" i="9"/>
  <c r="AD466" i="9"/>
  <c r="AD467" i="9"/>
  <c r="AD468" i="9"/>
  <c r="AD469" i="9"/>
  <c r="AD470" i="9"/>
  <c r="AD471" i="9"/>
  <c r="AD472" i="9"/>
  <c r="AD473" i="9"/>
  <c r="AD474" i="9"/>
  <c r="AD475" i="9"/>
  <c r="AD476" i="9"/>
  <c r="AD477" i="9"/>
  <c r="AD478" i="9"/>
  <c r="AD479" i="9"/>
  <c r="AD480" i="9"/>
  <c r="AD481" i="9"/>
  <c r="AD482" i="9"/>
  <c r="AD483" i="9"/>
  <c r="AD484" i="9"/>
  <c r="AD485" i="9"/>
  <c r="AD486" i="9"/>
  <c r="AD487" i="9"/>
  <c r="AD488" i="9"/>
  <c r="AD489" i="9"/>
  <c r="AD490" i="9"/>
  <c r="AD491" i="9"/>
  <c r="AD492" i="9"/>
  <c r="AD493" i="9"/>
  <c r="AD494" i="9"/>
  <c r="AD495" i="9"/>
  <c r="AD496" i="9"/>
  <c r="AD497" i="9"/>
  <c r="AD498" i="9"/>
  <c r="AD499" i="9"/>
  <c r="AD500" i="9"/>
  <c r="AD501" i="9"/>
  <c r="AD502" i="9"/>
  <c r="AD503" i="9"/>
  <c r="AD504" i="9"/>
  <c r="AD505" i="9"/>
  <c r="AD506" i="9"/>
  <c r="AD507" i="9"/>
  <c r="AD508" i="9"/>
  <c r="AD509" i="9"/>
  <c r="AD510" i="9"/>
  <c r="AD511" i="9"/>
  <c r="AD512" i="9"/>
  <c r="AD513" i="9"/>
  <c r="AD514" i="9"/>
  <c r="AD515" i="9"/>
  <c r="AD516" i="9"/>
  <c r="AD517" i="9"/>
  <c r="AD518" i="9"/>
  <c r="AD519" i="9"/>
  <c r="AD520" i="9"/>
  <c r="AD521" i="9"/>
  <c r="AD522" i="9"/>
  <c r="AD523" i="9"/>
  <c r="AD524" i="9"/>
  <c r="AD525" i="9"/>
  <c r="AD526" i="9"/>
  <c r="AD527" i="9"/>
  <c r="AD528" i="9"/>
  <c r="AD529" i="9"/>
  <c r="AD530" i="9"/>
  <c r="AD531" i="9"/>
  <c r="AD532" i="9"/>
  <c r="AD533" i="9"/>
  <c r="AD534" i="9"/>
  <c r="AD535" i="9"/>
  <c r="AD536" i="9"/>
  <c r="AD537" i="9"/>
  <c r="AD538" i="9"/>
  <c r="AD539" i="9"/>
  <c r="AD540" i="9"/>
  <c r="AD541" i="9"/>
  <c r="AD542" i="9"/>
  <c r="AD543" i="9"/>
  <c r="AD544" i="9"/>
  <c r="AD545" i="9"/>
  <c r="AD546" i="9"/>
  <c r="AD547" i="9"/>
  <c r="AD548" i="9"/>
  <c r="AD549" i="9"/>
  <c r="AD550" i="9"/>
  <c r="AD551" i="9"/>
  <c r="AD552" i="9"/>
  <c r="AD553" i="9"/>
  <c r="AD554" i="9"/>
  <c r="AD555" i="9"/>
  <c r="AD556" i="9"/>
  <c r="AD557" i="9"/>
  <c r="AD558" i="9"/>
  <c r="AD559" i="9"/>
  <c r="AD560" i="9"/>
  <c r="AD561" i="9"/>
  <c r="AD562" i="9"/>
  <c r="AD563" i="9"/>
  <c r="AD564" i="9"/>
  <c r="AD565" i="9"/>
  <c r="AD566" i="9"/>
  <c r="AD567" i="9"/>
  <c r="AD568" i="9"/>
  <c r="AD569" i="9"/>
  <c r="AD570" i="9"/>
  <c r="AD571" i="9"/>
  <c r="AD572" i="9"/>
  <c r="AD573" i="9"/>
  <c r="AD574" i="9"/>
  <c r="AD575" i="9"/>
  <c r="AD576" i="9"/>
  <c r="AD577" i="9"/>
  <c r="AD578" i="9"/>
  <c r="AD579" i="9"/>
  <c r="AD580" i="9"/>
  <c r="AD581" i="9"/>
  <c r="AD582" i="9"/>
  <c r="AD583" i="9"/>
  <c r="AD584" i="9"/>
  <c r="AD585" i="9"/>
  <c r="AD586" i="9"/>
  <c r="AD587" i="9"/>
  <c r="AD588" i="9"/>
  <c r="AD589" i="9"/>
  <c r="AD590" i="9"/>
  <c r="AD591" i="9"/>
  <c r="AD592" i="9"/>
  <c r="AD593" i="9"/>
  <c r="AD594" i="9"/>
  <c r="AD595" i="9"/>
  <c r="AD596" i="9"/>
  <c r="AD597" i="9"/>
  <c r="AD598" i="9"/>
  <c r="AD599" i="9"/>
  <c r="AD600" i="9"/>
  <c r="AD601" i="9"/>
  <c r="AD602" i="9"/>
  <c r="AD603" i="9"/>
  <c r="AD604" i="9"/>
  <c r="AD605" i="9"/>
  <c r="AD606" i="9"/>
  <c r="AD607" i="9"/>
  <c r="AD608" i="9"/>
  <c r="AD609" i="9"/>
  <c r="AD610" i="9"/>
  <c r="AD611" i="9"/>
  <c r="AD612" i="9"/>
  <c r="AD613" i="9"/>
  <c r="AD614" i="9"/>
  <c r="AD615" i="9"/>
  <c r="AD616" i="9"/>
  <c r="AD617" i="9"/>
  <c r="AD618" i="9"/>
  <c r="AD619" i="9"/>
  <c r="AD620" i="9"/>
  <c r="AD621" i="9"/>
  <c r="AD622" i="9"/>
  <c r="AD623" i="9"/>
  <c r="AD624" i="9"/>
  <c r="AD625" i="9"/>
  <c r="AD626" i="9"/>
  <c r="AD627" i="9"/>
  <c r="AD628" i="9"/>
  <c r="AD629" i="9"/>
  <c r="AD630" i="9"/>
  <c r="AD631" i="9"/>
  <c r="AD632" i="9"/>
  <c r="AD633" i="9"/>
  <c r="AD634" i="9"/>
  <c r="AD635" i="9"/>
  <c r="AD636" i="9"/>
  <c r="AD637" i="9"/>
  <c r="AD638" i="9"/>
  <c r="AD639" i="9"/>
  <c r="AD640" i="9"/>
  <c r="AD641" i="9"/>
  <c r="AD642" i="9"/>
  <c r="AD643" i="9"/>
  <c r="AD644" i="9"/>
  <c r="AD645" i="9"/>
  <c r="AD646" i="9"/>
  <c r="AD647" i="9"/>
  <c r="AD648" i="9"/>
  <c r="AD649" i="9"/>
  <c r="AD650" i="9"/>
  <c r="AD651" i="9"/>
  <c r="AD652" i="9"/>
  <c r="AD653" i="9"/>
  <c r="AD654" i="9"/>
  <c r="AD655" i="9"/>
  <c r="AD656" i="9"/>
  <c r="AD657" i="9"/>
  <c r="AD658" i="9"/>
  <c r="AD659" i="9"/>
  <c r="AD660" i="9"/>
  <c r="AD661" i="9"/>
  <c r="AD662" i="9"/>
  <c r="AD663" i="9"/>
  <c r="AD664" i="9"/>
  <c r="AD665" i="9"/>
  <c r="AD666" i="9"/>
  <c r="AD667" i="9"/>
  <c r="AD668" i="9"/>
  <c r="AD669" i="9"/>
  <c r="AD670" i="9"/>
  <c r="AD671" i="9"/>
  <c r="AD672" i="9"/>
  <c r="AD673" i="9"/>
  <c r="AD674" i="9"/>
  <c r="AD675" i="9"/>
  <c r="AD676" i="9"/>
  <c r="AD677" i="9"/>
  <c r="AD678" i="9"/>
  <c r="AD679" i="9"/>
  <c r="AD680" i="9"/>
  <c r="AD681" i="9"/>
  <c r="AD682" i="9"/>
  <c r="AD683" i="9"/>
  <c r="AD684" i="9"/>
  <c r="AD685" i="9"/>
  <c r="AD686" i="9"/>
  <c r="AD687" i="9"/>
  <c r="AD688" i="9"/>
  <c r="AD689" i="9"/>
  <c r="AD690" i="9"/>
  <c r="AD691" i="9"/>
  <c r="AD692" i="9"/>
  <c r="AD693" i="9"/>
  <c r="AD694" i="9"/>
  <c r="AD695" i="9"/>
  <c r="AD696" i="9"/>
  <c r="AD697" i="9"/>
  <c r="AD698" i="9"/>
  <c r="AD699" i="9"/>
  <c r="AD700" i="9"/>
  <c r="AD701" i="9"/>
  <c r="AD702" i="9"/>
  <c r="AD703" i="9"/>
  <c r="AD704" i="9"/>
  <c r="AD705" i="9"/>
  <c r="AD706" i="9"/>
  <c r="AD707" i="9"/>
  <c r="AD708" i="9"/>
  <c r="AD709" i="9"/>
  <c r="AD710" i="9"/>
  <c r="AD711" i="9"/>
  <c r="AD712" i="9"/>
  <c r="AD713" i="9"/>
  <c r="AD714" i="9"/>
  <c r="AD715" i="9"/>
  <c r="AD716" i="9"/>
  <c r="AD717" i="9"/>
  <c r="AD718" i="9"/>
  <c r="AD719" i="9"/>
  <c r="AD720" i="9"/>
  <c r="AD721" i="9"/>
  <c r="AD722" i="9"/>
  <c r="AD723" i="9"/>
  <c r="AD724" i="9"/>
  <c r="AD725" i="9"/>
  <c r="AD726" i="9"/>
  <c r="AD727" i="9"/>
  <c r="AD728" i="9"/>
  <c r="AD729" i="9"/>
  <c r="AD730" i="9"/>
  <c r="AD731" i="9"/>
  <c r="AD732" i="9"/>
  <c r="AD733" i="9"/>
  <c r="AD734" i="9"/>
  <c r="AD735" i="9"/>
  <c r="AD736" i="9"/>
  <c r="AD737" i="9"/>
  <c r="AD738" i="9"/>
  <c r="AD739" i="9"/>
  <c r="AD740" i="9"/>
  <c r="AD741" i="9"/>
  <c r="AD742" i="9"/>
  <c r="AD743" i="9"/>
  <c r="AD744" i="9"/>
  <c r="AD745" i="9"/>
  <c r="AD746" i="9"/>
  <c r="AD747" i="9"/>
  <c r="AD748" i="9"/>
  <c r="AD749" i="9"/>
  <c r="AD750" i="9"/>
  <c r="AD751" i="9"/>
  <c r="AD752" i="9"/>
  <c r="AD753" i="9"/>
  <c r="AD754" i="9"/>
  <c r="AD755" i="9"/>
  <c r="AD756" i="9"/>
  <c r="AD757" i="9"/>
  <c r="AD758" i="9"/>
  <c r="AD759" i="9"/>
  <c r="AD760" i="9"/>
  <c r="AD761" i="9"/>
  <c r="AD762" i="9"/>
  <c r="AD763" i="9"/>
  <c r="AD764" i="9"/>
  <c r="AD765" i="9"/>
  <c r="AD766" i="9"/>
  <c r="AD767" i="9"/>
  <c r="AD768" i="9"/>
  <c r="AD769" i="9"/>
  <c r="AD770" i="9"/>
  <c r="AD771" i="9"/>
  <c r="AD772" i="9"/>
  <c r="AD773" i="9"/>
  <c r="AD774" i="9"/>
  <c r="AD775" i="9"/>
  <c r="AD776" i="9"/>
  <c r="AD777" i="9"/>
  <c r="AD778" i="9"/>
  <c r="AD779" i="9"/>
  <c r="AD780" i="9"/>
  <c r="AD781" i="9"/>
  <c r="AD782" i="9"/>
  <c r="AD783" i="9"/>
  <c r="AD784" i="9"/>
  <c r="AD785" i="9"/>
  <c r="AD786" i="9"/>
  <c r="AD787" i="9"/>
  <c r="AD788" i="9"/>
  <c r="AD789" i="9"/>
  <c r="AD790" i="9"/>
  <c r="AD791" i="9"/>
  <c r="AD792" i="9"/>
  <c r="AD793" i="9"/>
  <c r="AD794" i="9"/>
  <c r="AD795" i="9"/>
  <c r="AD796" i="9"/>
  <c r="AD797" i="9"/>
  <c r="AD798" i="9"/>
  <c r="AD799" i="9"/>
  <c r="AD800" i="9"/>
  <c r="AD801" i="9"/>
  <c r="AD802" i="9"/>
  <c r="AD803" i="9"/>
  <c r="AD804" i="9"/>
  <c r="AD805" i="9"/>
  <c r="AD806" i="9"/>
  <c r="AD807" i="9"/>
  <c r="AD808" i="9"/>
  <c r="AD809" i="9"/>
  <c r="AD810" i="9"/>
  <c r="AD811" i="9"/>
  <c r="AD812" i="9"/>
  <c r="AD813" i="9"/>
  <c r="AD814" i="9"/>
  <c r="AD815" i="9"/>
  <c r="AD816" i="9"/>
  <c r="AD817" i="9"/>
  <c r="AD818" i="9"/>
  <c r="AD819" i="9"/>
  <c r="AD820" i="9"/>
  <c r="AD821" i="9"/>
  <c r="AD822" i="9"/>
  <c r="AD823" i="9"/>
  <c r="AD824" i="9"/>
  <c r="AD825" i="9"/>
  <c r="AD826" i="9"/>
  <c r="AD827" i="9"/>
  <c r="AD828" i="9"/>
  <c r="AD829" i="9"/>
  <c r="AD830" i="9"/>
  <c r="AD831" i="9"/>
  <c r="AD832" i="9"/>
  <c r="AD833" i="9"/>
  <c r="AD834" i="9"/>
  <c r="AD835" i="9"/>
  <c r="AD836" i="9"/>
  <c r="AD837" i="9"/>
  <c r="AD838" i="9"/>
  <c r="AD839" i="9"/>
  <c r="AD840" i="9"/>
  <c r="AD841" i="9"/>
  <c r="AD842" i="9"/>
  <c r="AD843" i="9"/>
  <c r="AD844" i="9"/>
  <c r="AD845" i="9"/>
  <c r="AD846" i="9"/>
  <c r="AD847" i="9"/>
  <c r="AD848" i="9"/>
  <c r="AD849" i="9"/>
  <c r="AD850" i="9"/>
  <c r="AD851" i="9"/>
  <c r="AD852" i="9"/>
  <c r="AD853" i="9"/>
  <c r="AD854" i="9"/>
  <c r="AD855" i="9"/>
  <c r="AD856" i="9"/>
  <c r="AD857" i="9"/>
  <c r="AD858" i="9"/>
  <c r="AD859" i="9"/>
  <c r="AD860" i="9"/>
  <c r="AD861" i="9"/>
  <c r="AD862" i="9"/>
  <c r="AD863" i="9"/>
  <c r="AD864" i="9"/>
  <c r="AD865" i="9"/>
  <c r="AD866" i="9"/>
  <c r="AD867" i="9"/>
  <c r="AD868" i="9"/>
  <c r="AD869" i="9"/>
  <c r="AD870" i="9"/>
  <c r="AD871" i="9"/>
  <c r="AD872" i="9"/>
  <c r="AD873" i="9"/>
  <c r="AD874" i="9"/>
  <c r="AD875" i="9"/>
  <c r="AD876" i="9"/>
  <c r="AD877" i="9"/>
  <c r="AD878" i="9"/>
  <c r="AD879" i="9"/>
  <c r="AD880" i="9"/>
  <c r="AD881" i="9"/>
  <c r="AD882" i="9"/>
  <c r="AD883" i="9"/>
  <c r="AD884" i="9"/>
  <c r="AD885" i="9"/>
  <c r="AD886" i="9"/>
  <c r="AD887" i="9"/>
  <c r="AD888" i="9"/>
  <c r="AD889" i="9"/>
  <c r="AD890" i="9"/>
  <c r="AD891" i="9"/>
  <c r="AD892" i="9"/>
  <c r="AD893" i="9"/>
  <c r="AD894" i="9"/>
  <c r="AD895" i="9"/>
  <c r="AD896" i="9"/>
  <c r="AD897" i="9"/>
  <c r="AD898" i="9"/>
  <c r="AD899" i="9"/>
  <c r="AD900" i="9"/>
  <c r="AD901" i="9"/>
  <c r="AD902" i="9"/>
  <c r="AD903" i="9"/>
  <c r="AD904" i="9"/>
  <c r="AD905" i="9"/>
  <c r="AD906" i="9"/>
  <c r="AD907" i="9"/>
  <c r="AD908" i="9"/>
  <c r="AD909" i="9"/>
  <c r="AD910" i="9"/>
  <c r="AD911" i="9"/>
  <c r="AD912" i="9"/>
  <c r="AD913" i="9"/>
  <c r="AD914" i="9"/>
  <c r="AD915" i="9"/>
  <c r="AD916" i="9"/>
  <c r="AD917" i="9"/>
  <c r="AD918" i="9"/>
  <c r="AD919" i="9"/>
  <c r="AD920" i="9"/>
  <c r="AD921" i="9"/>
  <c r="AD922" i="9"/>
  <c r="AD923" i="9"/>
  <c r="AD924" i="9"/>
  <c r="AD925" i="9"/>
  <c r="AD926" i="9"/>
  <c r="AD927" i="9"/>
  <c r="AD928" i="9"/>
  <c r="AD929" i="9"/>
  <c r="AD930" i="9"/>
  <c r="AD931" i="9"/>
  <c r="AD932" i="9"/>
  <c r="AD933" i="9"/>
  <c r="AD934" i="9"/>
  <c r="AD935" i="9"/>
  <c r="AD936" i="9"/>
  <c r="AD937" i="9"/>
  <c r="AD938" i="9"/>
  <c r="AD939" i="9"/>
  <c r="AD940" i="9"/>
  <c r="AD941" i="9"/>
  <c r="AD942" i="9"/>
  <c r="AD943" i="9"/>
  <c r="AD944" i="9"/>
  <c r="AD945" i="9"/>
  <c r="AD946" i="9"/>
  <c r="AD947" i="9"/>
  <c r="AD948" i="9"/>
  <c r="AD949" i="9"/>
  <c r="AD950" i="9"/>
  <c r="AD951" i="9"/>
  <c r="AD952" i="9"/>
  <c r="AD953" i="9"/>
  <c r="AD954" i="9"/>
  <c r="AD955" i="9"/>
  <c r="AD956" i="9"/>
  <c r="AD957" i="9"/>
  <c r="AD958" i="9"/>
  <c r="AD959" i="9"/>
  <c r="AD960" i="9"/>
  <c r="AD961" i="9"/>
  <c r="AD962" i="9"/>
  <c r="AD963" i="9"/>
  <c r="AD964" i="9"/>
  <c r="AD965" i="9"/>
  <c r="AD966" i="9"/>
  <c r="AD967" i="9"/>
  <c r="AD968" i="9"/>
  <c r="AD969" i="9"/>
  <c r="AD970" i="9"/>
  <c r="AD971" i="9"/>
  <c r="AD972" i="9"/>
  <c r="AD973" i="9"/>
  <c r="AD974" i="9"/>
  <c r="AD975" i="9"/>
  <c r="AD976" i="9"/>
  <c r="AD977" i="9"/>
  <c r="AD978" i="9"/>
  <c r="AD979" i="9"/>
  <c r="AD980" i="9"/>
  <c r="AD981" i="9"/>
  <c r="AD982" i="9"/>
  <c r="AD983" i="9"/>
  <c r="AD984" i="9"/>
  <c r="AD985" i="9"/>
  <c r="AD986" i="9"/>
  <c r="AD987" i="9"/>
  <c r="AD988" i="9"/>
  <c r="AD989" i="9"/>
  <c r="AD990" i="9"/>
  <c r="AD991" i="9"/>
  <c r="AD992" i="9"/>
  <c r="AD993" i="9"/>
  <c r="AD994" i="9"/>
  <c r="AD995" i="9"/>
  <c r="AD996" i="9"/>
  <c r="AD997" i="9"/>
  <c r="AD998" i="9"/>
  <c r="AD999" i="9"/>
  <c r="AD1000" i="9"/>
  <c r="AD1001" i="9"/>
  <c r="AD1002" i="9"/>
  <c r="AD1003" i="9"/>
  <c r="AD1004" i="9"/>
  <c r="AD1005" i="9"/>
  <c r="AD1006" i="9"/>
  <c r="AD1007" i="9"/>
  <c r="AD1008" i="9"/>
  <c r="AD1009" i="9"/>
  <c r="AD1010" i="9"/>
  <c r="AD1011" i="9"/>
  <c r="AD2" i="9"/>
  <c r="AC3" i="9"/>
  <c r="AC4" i="9"/>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AC274" i="9"/>
  <c r="AC275" i="9"/>
  <c r="AC276" i="9"/>
  <c r="AC277" i="9"/>
  <c r="AC278" i="9"/>
  <c r="AC279" i="9"/>
  <c r="AC280" i="9"/>
  <c r="AC281" i="9"/>
  <c r="AC282" i="9"/>
  <c r="AC283" i="9"/>
  <c r="AC284" i="9"/>
  <c r="AC285" i="9"/>
  <c r="AC286" i="9"/>
  <c r="AC287" i="9"/>
  <c r="AC288" i="9"/>
  <c r="AC289" i="9"/>
  <c r="AC290" i="9"/>
  <c r="AC291" i="9"/>
  <c r="AC292" i="9"/>
  <c r="AC293" i="9"/>
  <c r="AC294" i="9"/>
  <c r="AC295" i="9"/>
  <c r="AC296" i="9"/>
  <c r="AC297" i="9"/>
  <c r="AC298" i="9"/>
  <c r="AC299" i="9"/>
  <c r="AC300" i="9"/>
  <c r="AC301" i="9"/>
  <c r="AC302" i="9"/>
  <c r="AC303" i="9"/>
  <c r="AC304" i="9"/>
  <c r="AC305" i="9"/>
  <c r="AC306" i="9"/>
  <c r="AC307" i="9"/>
  <c r="AC308" i="9"/>
  <c r="AC309" i="9"/>
  <c r="AC310" i="9"/>
  <c r="AC311" i="9"/>
  <c r="AC312" i="9"/>
  <c r="AC313" i="9"/>
  <c r="AC314" i="9"/>
  <c r="AC315" i="9"/>
  <c r="AC316" i="9"/>
  <c r="AC317" i="9"/>
  <c r="AC318" i="9"/>
  <c r="AC319" i="9"/>
  <c r="AC320" i="9"/>
  <c r="AC321" i="9"/>
  <c r="AC322" i="9"/>
  <c r="AC323" i="9"/>
  <c r="AC324" i="9"/>
  <c r="AC325" i="9"/>
  <c r="AC326" i="9"/>
  <c r="AC327" i="9"/>
  <c r="AC328" i="9"/>
  <c r="AC329" i="9"/>
  <c r="AC330" i="9"/>
  <c r="AC331" i="9"/>
  <c r="AC332" i="9"/>
  <c r="AC333" i="9"/>
  <c r="AC334" i="9"/>
  <c r="AC335" i="9"/>
  <c r="AC336" i="9"/>
  <c r="AC337" i="9"/>
  <c r="AC338" i="9"/>
  <c r="AC339" i="9"/>
  <c r="AC340" i="9"/>
  <c r="AC341" i="9"/>
  <c r="AC342" i="9"/>
  <c r="AC343" i="9"/>
  <c r="AC344" i="9"/>
  <c r="AC345" i="9"/>
  <c r="AC346" i="9"/>
  <c r="AC347" i="9"/>
  <c r="AC348" i="9"/>
  <c r="AC349" i="9"/>
  <c r="AC350" i="9"/>
  <c r="AC351" i="9"/>
  <c r="AC352" i="9"/>
  <c r="AC353" i="9"/>
  <c r="AC354" i="9"/>
  <c r="AC355" i="9"/>
  <c r="AC356" i="9"/>
  <c r="AC357" i="9"/>
  <c r="AC358" i="9"/>
  <c r="AC359" i="9"/>
  <c r="AC360" i="9"/>
  <c r="AC361" i="9"/>
  <c r="AC362" i="9"/>
  <c r="AC363" i="9"/>
  <c r="AC364" i="9"/>
  <c r="AC365" i="9"/>
  <c r="AC366" i="9"/>
  <c r="AC367" i="9"/>
  <c r="AC368" i="9"/>
  <c r="AC369" i="9"/>
  <c r="AC370" i="9"/>
  <c r="AC371" i="9"/>
  <c r="AC372" i="9"/>
  <c r="AC373" i="9"/>
  <c r="AC374" i="9"/>
  <c r="AC375" i="9"/>
  <c r="AC376" i="9"/>
  <c r="AC377" i="9"/>
  <c r="AC378" i="9"/>
  <c r="AC379" i="9"/>
  <c r="AC380" i="9"/>
  <c r="AC381" i="9"/>
  <c r="AC382" i="9"/>
  <c r="AC383" i="9"/>
  <c r="AC384" i="9"/>
  <c r="AC385" i="9"/>
  <c r="AC386" i="9"/>
  <c r="AC387" i="9"/>
  <c r="AC388" i="9"/>
  <c r="AC389" i="9"/>
  <c r="AC390" i="9"/>
  <c r="AC391"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420" i="9"/>
  <c r="AC421" i="9"/>
  <c r="AC422" i="9"/>
  <c r="AC423" i="9"/>
  <c r="AC424" i="9"/>
  <c r="AC425" i="9"/>
  <c r="AC426" i="9"/>
  <c r="AC427" i="9"/>
  <c r="AC428" i="9"/>
  <c r="AC429" i="9"/>
  <c r="AC430" i="9"/>
  <c r="AC431" i="9"/>
  <c r="AC432" i="9"/>
  <c r="AC433" i="9"/>
  <c r="AC434" i="9"/>
  <c r="AC435" i="9"/>
  <c r="AC436" i="9"/>
  <c r="AC437" i="9"/>
  <c r="AC438" i="9"/>
  <c r="AC439" i="9"/>
  <c r="AC440" i="9"/>
  <c r="AC441" i="9"/>
  <c r="AC442" i="9"/>
  <c r="AC443" i="9"/>
  <c r="AC444" i="9"/>
  <c r="AC445" i="9"/>
  <c r="AC446" i="9"/>
  <c r="AC447" i="9"/>
  <c r="AC448" i="9"/>
  <c r="AC449" i="9"/>
  <c r="AC450" i="9"/>
  <c r="AC451" i="9"/>
  <c r="AC452" i="9"/>
  <c r="AC453" i="9"/>
  <c r="AC454" i="9"/>
  <c r="AC455" i="9"/>
  <c r="AC456" i="9"/>
  <c r="AC457" i="9"/>
  <c r="AC458" i="9"/>
  <c r="AC459" i="9"/>
  <c r="AC460" i="9"/>
  <c r="AC461" i="9"/>
  <c r="AC462" i="9"/>
  <c r="AC463" i="9"/>
  <c r="AC464" i="9"/>
  <c r="AC465" i="9"/>
  <c r="AC466" i="9"/>
  <c r="AC467" i="9"/>
  <c r="AC468" i="9"/>
  <c r="AC469" i="9"/>
  <c r="AC470" i="9"/>
  <c r="AC471" i="9"/>
  <c r="AC472" i="9"/>
  <c r="AC473" i="9"/>
  <c r="AC474" i="9"/>
  <c r="AC475" i="9"/>
  <c r="AC476" i="9"/>
  <c r="AC477" i="9"/>
  <c r="AC478" i="9"/>
  <c r="AC479" i="9"/>
  <c r="AC480" i="9"/>
  <c r="AC481" i="9"/>
  <c r="AC482" i="9"/>
  <c r="AC483" i="9"/>
  <c r="AC484" i="9"/>
  <c r="AC485" i="9"/>
  <c r="AC486" i="9"/>
  <c r="AC487" i="9"/>
  <c r="AC488" i="9"/>
  <c r="AC489" i="9"/>
  <c r="AC490" i="9"/>
  <c r="AC491" i="9"/>
  <c r="AC492" i="9"/>
  <c r="AC493" i="9"/>
  <c r="AC494" i="9"/>
  <c r="AC495" i="9"/>
  <c r="AC496" i="9"/>
  <c r="AC497" i="9"/>
  <c r="AC498" i="9"/>
  <c r="AC499" i="9"/>
  <c r="AC500" i="9"/>
  <c r="AC501" i="9"/>
  <c r="AC502" i="9"/>
  <c r="AC503" i="9"/>
  <c r="AC504" i="9"/>
  <c r="AC505" i="9"/>
  <c r="AC506" i="9"/>
  <c r="AC507" i="9"/>
  <c r="AC508" i="9"/>
  <c r="AC509" i="9"/>
  <c r="AC510" i="9"/>
  <c r="AC511" i="9"/>
  <c r="AC512" i="9"/>
  <c r="AC513" i="9"/>
  <c r="AC514" i="9"/>
  <c r="AC515" i="9"/>
  <c r="AC516" i="9"/>
  <c r="AC517" i="9"/>
  <c r="AC518" i="9"/>
  <c r="AC519" i="9"/>
  <c r="AC520" i="9"/>
  <c r="AC521" i="9"/>
  <c r="AC522" i="9"/>
  <c r="AC523" i="9"/>
  <c r="AC524" i="9"/>
  <c r="AC525" i="9"/>
  <c r="AC526" i="9"/>
  <c r="AC527" i="9"/>
  <c r="AC528" i="9"/>
  <c r="AC529" i="9"/>
  <c r="AC530" i="9"/>
  <c r="AC531" i="9"/>
  <c r="AC532" i="9"/>
  <c r="AC533" i="9"/>
  <c r="AC534" i="9"/>
  <c r="AC535" i="9"/>
  <c r="AC536" i="9"/>
  <c r="AC537" i="9"/>
  <c r="AC538" i="9"/>
  <c r="AC539" i="9"/>
  <c r="AC540" i="9"/>
  <c r="AC541" i="9"/>
  <c r="AC542" i="9"/>
  <c r="AC543" i="9"/>
  <c r="AC544" i="9"/>
  <c r="AC545" i="9"/>
  <c r="AC546" i="9"/>
  <c r="AC547" i="9"/>
  <c r="AC548" i="9"/>
  <c r="AC549" i="9"/>
  <c r="AC550" i="9"/>
  <c r="AC551" i="9"/>
  <c r="AC552" i="9"/>
  <c r="AC553" i="9"/>
  <c r="AC554" i="9"/>
  <c r="AC555" i="9"/>
  <c r="AC556" i="9"/>
  <c r="AC557" i="9"/>
  <c r="AC558" i="9"/>
  <c r="AC559" i="9"/>
  <c r="AC560" i="9"/>
  <c r="AC561" i="9"/>
  <c r="AC562" i="9"/>
  <c r="AC563" i="9"/>
  <c r="AC564" i="9"/>
  <c r="AC565" i="9"/>
  <c r="AC566" i="9"/>
  <c r="AC567" i="9"/>
  <c r="AC568" i="9"/>
  <c r="AC569" i="9"/>
  <c r="AC570" i="9"/>
  <c r="AC571" i="9"/>
  <c r="AC572" i="9"/>
  <c r="AC573" i="9"/>
  <c r="AC574" i="9"/>
  <c r="AC575" i="9"/>
  <c r="AC576" i="9"/>
  <c r="AC577" i="9"/>
  <c r="AC578" i="9"/>
  <c r="AC579" i="9"/>
  <c r="AC580" i="9"/>
  <c r="AC581" i="9"/>
  <c r="AC582" i="9"/>
  <c r="AC583" i="9"/>
  <c r="AC584" i="9"/>
  <c r="AC585" i="9"/>
  <c r="AC586" i="9"/>
  <c r="AC587" i="9"/>
  <c r="AC588" i="9"/>
  <c r="AC589" i="9"/>
  <c r="AC590" i="9"/>
  <c r="AC591" i="9"/>
  <c r="AC592" i="9"/>
  <c r="AC593" i="9"/>
  <c r="AC594" i="9"/>
  <c r="AC595" i="9"/>
  <c r="AC596" i="9"/>
  <c r="AC597" i="9"/>
  <c r="AC598" i="9"/>
  <c r="AC599" i="9"/>
  <c r="AC600" i="9"/>
  <c r="AC601" i="9"/>
  <c r="AC602" i="9"/>
  <c r="AC603" i="9"/>
  <c r="AC604" i="9"/>
  <c r="AC605" i="9"/>
  <c r="AC606" i="9"/>
  <c r="AC607" i="9"/>
  <c r="AC608" i="9"/>
  <c r="AC609" i="9"/>
  <c r="AC610" i="9"/>
  <c r="AC611" i="9"/>
  <c r="AC612" i="9"/>
  <c r="AC613" i="9"/>
  <c r="AC614" i="9"/>
  <c r="AC615" i="9"/>
  <c r="AC616" i="9"/>
  <c r="AC617" i="9"/>
  <c r="AC618" i="9"/>
  <c r="AC619" i="9"/>
  <c r="AC620" i="9"/>
  <c r="AC621" i="9"/>
  <c r="AC622" i="9"/>
  <c r="AC623" i="9"/>
  <c r="AC624" i="9"/>
  <c r="AC625" i="9"/>
  <c r="AC626" i="9"/>
  <c r="AC627" i="9"/>
  <c r="AC628" i="9"/>
  <c r="AC629" i="9"/>
  <c r="AC630" i="9"/>
  <c r="AC631" i="9"/>
  <c r="AC632" i="9"/>
  <c r="AC633" i="9"/>
  <c r="AC634" i="9"/>
  <c r="AC635" i="9"/>
  <c r="AC636" i="9"/>
  <c r="AC637" i="9"/>
  <c r="AC638" i="9"/>
  <c r="AC639" i="9"/>
  <c r="AC640" i="9"/>
  <c r="AC641" i="9"/>
  <c r="AC642" i="9"/>
  <c r="AC643" i="9"/>
  <c r="AC644" i="9"/>
  <c r="AC645" i="9"/>
  <c r="AC646" i="9"/>
  <c r="AC647" i="9"/>
  <c r="AC648" i="9"/>
  <c r="AC649" i="9"/>
  <c r="AC650" i="9"/>
  <c r="AC651" i="9"/>
  <c r="AC652" i="9"/>
  <c r="AC653" i="9"/>
  <c r="AC654" i="9"/>
  <c r="AC655" i="9"/>
  <c r="AC656" i="9"/>
  <c r="AC657" i="9"/>
  <c r="AC658" i="9"/>
  <c r="AC659" i="9"/>
  <c r="AC660" i="9"/>
  <c r="AC661" i="9"/>
  <c r="AC662" i="9"/>
  <c r="AC663" i="9"/>
  <c r="AC664" i="9"/>
  <c r="AC665" i="9"/>
  <c r="AC666" i="9"/>
  <c r="AC667" i="9"/>
  <c r="AC668" i="9"/>
  <c r="AC669" i="9"/>
  <c r="AC670" i="9"/>
  <c r="AC671" i="9"/>
  <c r="AC672" i="9"/>
  <c r="AC673" i="9"/>
  <c r="AC674" i="9"/>
  <c r="AC675" i="9"/>
  <c r="AC676" i="9"/>
  <c r="AC677" i="9"/>
  <c r="AC678" i="9"/>
  <c r="AC679" i="9"/>
  <c r="AC680" i="9"/>
  <c r="AC681" i="9"/>
  <c r="AC682" i="9"/>
  <c r="AC683" i="9"/>
  <c r="AC684" i="9"/>
  <c r="AC685" i="9"/>
  <c r="AC686" i="9"/>
  <c r="AC687" i="9"/>
  <c r="AC688" i="9"/>
  <c r="AC689" i="9"/>
  <c r="AC690" i="9"/>
  <c r="AC691" i="9"/>
  <c r="AC692" i="9"/>
  <c r="AC693" i="9"/>
  <c r="AC694" i="9"/>
  <c r="AC695" i="9"/>
  <c r="AC696" i="9"/>
  <c r="AC697" i="9"/>
  <c r="AC698" i="9"/>
  <c r="AC699" i="9"/>
  <c r="AC700" i="9"/>
  <c r="AC701" i="9"/>
  <c r="AC702" i="9"/>
  <c r="AC703" i="9"/>
  <c r="AC704" i="9"/>
  <c r="AC705" i="9"/>
  <c r="AC706" i="9"/>
  <c r="AC707" i="9"/>
  <c r="AC708" i="9"/>
  <c r="AC709" i="9"/>
  <c r="AC710" i="9"/>
  <c r="AC711" i="9"/>
  <c r="AC712" i="9"/>
  <c r="AC713" i="9"/>
  <c r="AC714" i="9"/>
  <c r="AC715" i="9"/>
  <c r="AC716" i="9"/>
  <c r="AC717" i="9"/>
  <c r="AC718" i="9"/>
  <c r="AC719" i="9"/>
  <c r="AC720" i="9"/>
  <c r="AC721" i="9"/>
  <c r="AC722" i="9"/>
  <c r="AC723" i="9"/>
  <c r="AC724" i="9"/>
  <c r="AC725" i="9"/>
  <c r="AC726" i="9"/>
  <c r="AC727" i="9"/>
  <c r="AC728" i="9"/>
  <c r="AC729" i="9"/>
  <c r="AC730" i="9"/>
  <c r="AC731" i="9"/>
  <c r="AC732" i="9"/>
  <c r="AC733" i="9"/>
  <c r="AC734" i="9"/>
  <c r="AC735" i="9"/>
  <c r="AC736" i="9"/>
  <c r="AC737" i="9"/>
  <c r="AC738" i="9"/>
  <c r="AC739" i="9"/>
  <c r="AC740" i="9"/>
  <c r="AC741" i="9"/>
  <c r="AC742" i="9"/>
  <c r="AC743" i="9"/>
  <c r="AC744" i="9"/>
  <c r="AC745" i="9"/>
  <c r="AC746" i="9"/>
  <c r="AC747" i="9"/>
  <c r="AC748" i="9"/>
  <c r="AC749" i="9"/>
  <c r="AC750" i="9"/>
  <c r="AC751" i="9"/>
  <c r="AC752" i="9"/>
  <c r="AC753" i="9"/>
  <c r="AC754" i="9"/>
  <c r="AC755" i="9"/>
  <c r="AC756" i="9"/>
  <c r="AC757" i="9"/>
  <c r="AC758" i="9"/>
  <c r="AC759" i="9"/>
  <c r="AC760" i="9"/>
  <c r="AC761" i="9"/>
  <c r="AC762" i="9"/>
  <c r="AC763" i="9"/>
  <c r="AC764" i="9"/>
  <c r="AC765" i="9"/>
  <c r="AC766" i="9"/>
  <c r="AC767" i="9"/>
  <c r="AC768" i="9"/>
  <c r="AC769" i="9"/>
  <c r="AC770" i="9"/>
  <c r="AC771" i="9"/>
  <c r="AC772" i="9"/>
  <c r="AC773" i="9"/>
  <c r="AC774" i="9"/>
  <c r="AC775" i="9"/>
  <c r="AC776" i="9"/>
  <c r="AC777" i="9"/>
  <c r="AC778" i="9"/>
  <c r="AC779" i="9"/>
  <c r="AC780" i="9"/>
  <c r="AC781" i="9"/>
  <c r="AC782" i="9"/>
  <c r="AC783" i="9"/>
  <c r="AC784" i="9"/>
  <c r="AC785" i="9"/>
  <c r="AC786" i="9"/>
  <c r="AC787" i="9"/>
  <c r="AC788" i="9"/>
  <c r="AC789" i="9"/>
  <c r="AC790" i="9"/>
  <c r="AC791" i="9"/>
  <c r="AC792" i="9"/>
  <c r="AC793" i="9"/>
  <c r="AC794" i="9"/>
  <c r="AC795" i="9"/>
  <c r="AC796" i="9"/>
  <c r="AC797" i="9"/>
  <c r="AC798" i="9"/>
  <c r="AC799" i="9"/>
  <c r="AC800" i="9"/>
  <c r="AC801" i="9"/>
  <c r="AC802" i="9"/>
  <c r="AC803" i="9"/>
  <c r="AC804" i="9"/>
  <c r="AC805" i="9"/>
  <c r="AC806" i="9"/>
  <c r="AC807" i="9"/>
  <c r="AC808" i="9"/>
  <c r="AC809" i="9"/>
  <c r="AC810" i="9"/>
  <c r="AC811" i="9"/>
  <c r="AC812" i="9"/>
  <c r="AC813" i="9"/>
  <c r="AC814" i="9"/>
  <c r="AC815" i="9"/>
  <c r="AC816" i="9"/>
  <c r="AC817" i="9"/>
  <c r="AC818" i="9"/>
  <c r="AC819" i="9"/>
  <c r="AC820" i="9"/>
  <c r="AC821" i="9"/>
  <c r="AC822" i="9"/>
  <c r="AC823" i="9"/>
  <c r="AC824" i="9"/>
  <c r="AC825" i="9"/>
  <c r="AC826" i="9"/>
  <c r="AC827" i="9"/>
  <c r="AC828" i="9"/>
  <c r="AC829" i="9"/>
  <c r="AC830" i="9"/>
  <c r="AC831" i="9"/>
  <c r="AC832" i="9"/>
  <c r="AC833" i="9"/>
  <c r="AC834" i="9"/>
  <c r="AC835" i="9"/>
  <c r="AC836" i="9"/>
  <c r="AC837" i="9"/>
  <c r="AC838" i="9"/>
  <c r="AC839" i="9"/>
  <c r="AC840" i="9"/>
  <c r="AC841" i="9"/>
  <c r="AC842" i="9"/>
  <c r="AC843" i="9"/>
  <c r="AC844" i="9"/>
  <c r="AC845" i="9"/>
  <c r="AC846" i="9"/>
  <c r="AC847" i="9"/>
  <c r="AC848" i="9"/>
  <c r="AC849" i="9"/>
  <c r="AC850" i="9"/>
  <c r="AC851" i="9"/>
  <c r="AC852" i="9"/>
  <c r="AC853" i="9"/>
  <c r="AC854" i="9"/>
  <c r="AC855" i="9"/>
  <c r="AC856" i="9"/>
  <c r="AC857" i="9"/>
  <c r="AC858" i="9"/>
  <c r="AC859" i="9"/>
  <c r="AC860" i="9"/>
  <c r="AC861" i="9"/>
  <c r="AC862" i="9"/>
  <c r="AC863" i="9"/>
  <c r="AC864" i="9"/>
  <c r="AC865" i="9"/>
  <c r="AC866" i="9"/>
  <c r="AC867" i="9"/>
  <c r="AC868" i="9"/>
  <c r="AC869" i="9"/>
  <c r="AC870" i="9"/>
  <c r="AC871" i="9"/>
  <c r="AC872" i="9"/>
  <c r="AC873" i="9"/>
  <c r="AC874" i="9"/>
  <c r="AC875" i="9"/>
  <c r="AC876" i="9"/>
  <c r="AC877" i="9"/>
  <c r="AC878" i="9"/>
  <c r="AC879" i="9"/>
  <c r="AC880" i="9"/>
  <c r="AC881" i="9"/>
  <c r="AC882" i="9"/>
  <c r="AC883" i="9"/>
  <c r="AC884" i="9"/>
  <c r="AC885" i="9"/>
  <c r="AC886" i="9"/>
  <c r="AC887" i="9"/>
  <c r="AC888" i="9"/>
  <c r="AC889" i="9"/>
  <c r="AC890" i="9"/>
  <c r="AC891" i="9"/>
  <c r="AC892" i="9"/>
  <c r="AC893" i="9"/>
  <c r="AC894" i="9"/>
  <c r="AC895" i="9"/>
  <c r="AC896" i="9"/>
  <c r="AC897" i="9"/>
  <c r="AC898" i="9"/>
  <c r="AC899" i="9"/>
  <c r="AC900" i="9"/>
  <c r="AC901" i="9"/>
  <c r="AC902" i="9"/>
  <c r="AC903" i="9"/>
  <c r="AC904" i="9"/>
  <c r="AC905" i="9"/>
  <c r="AC906" i="9"/>
  <c r="AC907" i="9"/>
  <c r="AC908" i="9"/>
  <c r="AC909" i="9"/>
  <c r="AC910" i="9"/>
  <c r="AC911" i="9"/>
  <c r="AC912" i="9"/>
  <c r="AC913" i="9"/>
  <c r="AC914" i="9"/>
  <c r="AC915" i="9"/>
  <c r="AC916" i="9"/>
  <c r="AC917" i="9"/>
  <c r="AC918" i="9"/>
  <c r="AC919" i="9"/>
  <c r="AC920" i="9"/>
  <c r="AC921" i="9"/>
  <c r="AC922" i="9"/>
  <c r="AC923" i="9"/>
  <c r="AC924" i="9"/>
  <c r="AC925" i="9"/>
  <c r="AC926" i="9"/>
  <c r="AC927" i="9"/>
  <c r="AC928" i="9"/>
  <c r="AC929" i="9"/>
  <c r="AC930" i="9"/>
  <c r="AC931" i="9"/>
  <c r="AC932" i="9"/>
  <c r="AC933" i="9"/>
  <c r="AC934" i="9"/>
  <c r="AC935" i="9"/>
  <c r="AC936" i="9"/>
  <c r="AC937" i="9"/>
  <c r="AC938" i="9"/>
  <c r="AC939" i="9"/>
  <c r="AC940" i="9"/>
  <c r="AC941" i="9"/>
  <c r="AC942" i="9"/>
  <c r="AC943" i="9"/>
  <c r="AC944" i="9"/>
  <c r="AC945" i="9"/>
  <c r="AC946" i="9"/>
  <c r="AC947" i="9"/>
  <c r="AC948" i="9"/>
  <c r="AC949" i="9"/>
  <c r="AC950" i="9"/>
  <c r="AC951" i="9"/>
  <c r="AC952" i="9"/>
  <c r="AC953" i="9"/>
  <c r="AC954" i="9"/>
  <c r="AC955" i="9"/>
  <c r="AC956" i="9"/>
  <c r="AC957" i="9"/>
  <c r="AC958" i="9"/>
  <c r="AC959" i="9"/>
  <c r="AC960" i="9"/>
  <c r="AC961" i="9"/>
  <c r="AC962" i="9"/>
  <c r="AC963" i="9"/>
  <c r="AC964" i="9"/>
  <c r="AC965" i="9"/>
  <c r="AC966" i="9"/>
  <c r="AC967" i="9"/>
  <c r="AC968" i="9"/>
  <c r="AC969" i="9"/>
  <c r="AC970" i="9"/>
  <c r="AC971" i="9"/>
  <c r="AC972" i="9"/>
  <c r="AC973" i="9"/>
  <c r="AC974" i="9"/>
  <c r="AC975" i="9"/>
  <c r="AC976" i="9"/>
  <c r="AC977" i="9"/>
  <c r="AC978" i="9"/>
  <c r="AC979" i="9"/>
  <c r="AC980" i="9"/>
  <c r="AC981" i="9"/>
  <c r="AC982" i="9"/>
  <c r="AC983" i="9"/>
  <c r="AC984" i="9"/>
  <c r="AC985" i="9"/>
  <c r="AC986" i="9"/>
  <c r="AC987" i="9"/>
  <c r="AC988" i="9"/>
  <c r="AC989" i="9"/>
  <c r="AC990" i="9"/>
  <c r="AC991" i="9"/>
  <c r="AC992" i="9"/>
  <c r="AC993" i="9"/>
  <c r="AC994" i="9"/>
  <c r="AC995" i="9"/>
  <c r="AC996" i="9"/>
  <c r="AC997" i="9"/>
  <c r="AC998" i="9"/>
  <c r="AC999" i="9"/>
  <c r="AC1000" i="9"/>
  <c r="AC1001" i="9"/>
  <c r="AC1002" i="9"/>
  <c r="AC1003" i="9"/>
  <c r="AC1004" i="9"/>
  <c r="AC1005" i="9"/>
  <c r="AC1006" i="9"/>
  <c r="AC1007" i="9"/>
  <c r="AC1008" i="9"/>
  <c r="AC1009" i="9"/>
  <c r="AC1010" i="9"/>
  <c r="AC1011" i="9"/>
  <c r="AC2" i="9"/>
  <c r="U3" i="9"/>
  <c r="U4" i="9"/>
  <c r="U5" i="9"/>
  <c r="U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U410" i="9"/>
  <c r="U411" i="9"/>
  <c r="U412" i="9"/>
  <c r="U413" i="9"/>
  <c r="U414" i="9"/>
  <c r="U415" i="9"/>
  <c r="U416" i="9"/>
  <c r="U417" i="9"/>
  <c r="U418" i="9"/>
  <c r="U419" i="9"/>
  <c r="U420" i="9"/>
  <c r="U421" i="9"/>
  <c r="U422" i="9"/>
  <c r="U423" i="9"/>
  <c r="U424" i="9"/>
  <c r="U425" i="9"/>
  <c r="U426" i="9"/>
  <c r="U427" i="9"/>
  <c r="U428" i="9"/>
  <c r="U429" i="9"/>
  <c r="U430" i="9"/>
  <c r="U431" i="9"/>
  <c r="U432" i="9"/>
  <c r="U433" i="9"/>
  <c r="U434" i="9"/>
  <c r="U435" i="9"/>
  <c r="U436" i="9"/>
  <c r="U437" i="9"/>
  <c r="U438" i="9"/>
  <c r="U439" i="9"/>
  <c r="U440" i="9"/>
  <c r="U441" i="9"/>
  <c r="U442" i="9"/>
  <c r="U443" i="9"/>
  <c r="U444" i="9"/>
  <c r="U445" i="9"/>
  <c r="U446" i="9"/>
  <c r="U447" i="9"/>
  <c r="U448" i="9"/>
  <c r="U449" i="9"/>
  <c r="U450" i="9"/>
  <c r="U451" i="9"/>
  <c r="U452" i="9"/>
  <c r="U453" i="9"/>
  <c r="U454" i="9"/>
  <c r="U455" i="9"/>
  <c r="U456" i="9"/>
  <c r="U457" i="9"/>
  <c r="U458" i="9"/>
  <c r="U459" i="9"/>
  <c r="U460" i="9"/>
  <c r="U461" i="9"/>
  <c r="U462" i="9"/>
  <c r="U463" i="9"/>
  <c r="U464" i="9"/>
  <c r="U465" i="9"/>
  <c r="U466" i="9"/>
  <c r="U467" i="9"/>
  <c r="U468" i="9"/>
  <c r="U469" i="9"/>
  <c r="U470" i="9"/>
  <c r="U471" i="9"/>
  <c r="U472" i="9"/>
  <c r="U473" i="9"/>
  <c r="U474" i="9"/>
  <c r="U475" i="9"/>
  <c r="U476" i="9"/>
  <c r="U477" i="9"/>
  <c r="U478" i="9"/>
  <c r="U479" i="9"/>
  <c r="U480" i="9"/>
  <c r="U481" i="9"/>
  <c r="U482" i="9"/>
  <c r="U483" i="9"/>
  <c r="U484" i="9"/>
  <c r="U485" i="9"/>
  <c r="U486" i="9"/>
  <c r="U487" i="9"/>
  <c r="U488" i="9"/>
  <c r="U489" i="9"/>
  <c r="U490" i="9"/>
  <c r="U491" i="9"/>
  <c r="U492" i="9"/>
  <c r="U493" i="9"/>
  <c r="U494" i="9"/>
  <c r="U495" i="9"/>
  <c r="U496" i="9"/>
  <c r="U497" i="9"/>
  <c r="U498" i="9"/>
  <c r="U499" i="9"/>
  <c r="U500" i="9"/>
  <c r="U501" i="9"/>
  <c r="U502" i="9"/>
  <c r="U503" i="9"/>
  <c r="U504" i="9"/>
  <c r="U505" i="9"/>
  <c r="U506" i="9"/>
  <c r="U507" i="9"/>
  <c r="U508" i="9"/>
  <c r="U509" i="9"/>
  <c r="U510" i="9"/>
  <c r="U511" i="9"/>
  <c r="U512" i="9"/>
  <c r="U513" i="9"/>
  <c r="U514" i="9"/>
  <c r="U515" i="9"/>
  <c r="U516" i="9"/>
  <c r="U517" i="9"/>
  <c r="U518" i="9"/>
  <c r="U519" i="9"/>
  <c r="U520" i="9"/>
  <c r="U521" i="9"/>
  <c r="U522" i="9"/>
  <c r="U523" i="9"/>
  <c r="U524" i="9"/>
  <c r="U525" i="9"/>
  <c r="U526" i="9"/>
  <c r="U527" i="9"/>
  <c r="U528" i="9"/>
  <c r="U529" i="9"/>
  <c r="U530" i="9"/>
  <c r="U531" i="9"/>
  <c r="U532" i="9"/>
  <c r="U533" i="9"/>
  <c r="U534" i="9"/>
  <c r="U535" i="9"/>
  <c r="U536" i="9"/>
  <c r="U537" i="9"/>
  <c r="U538" i="9"/>
  <c r="U539" i="9"/>
  <c r="U540" i="9"/>
  <c r="U541" i="9"/>
  <c r="U542" i="9"/>
  <c r="U543" i="9"/>
  <c r="U544" i="9"/>
  <c r="U545" i="9"/>
  <c r="U546" i="9"/>
  <c r="U547" i="9"/>
  <c r="U548" i="9"/>
  <c r="U549" i="9"/>
  <c r="U550" i="9"/>
  <c r="U551" i="9"/>
  <c r="U552" i="9"/>
  <c r="U553" i="9"/>
  <c r="U554" i="9"/>
  <c r="U555" i="9"/>
  <c r="U556" i="9"/>
  <c r="U557" i="9"/>
  <c r="U558" i="9"/>
  <c r="U559" i="9"/>
  <c r="U560" i="9"/>
  <c r="U561" i="9"/>
  <c r="U562" i="9"/>
  <c r="U563" i="9"/>
  <c r="U564" i="9"/>
  <c r="U565" i="9"/>
  <c r="U566" i="9"/>
  <c r="U567" i="9"/>
  <c r="U568" i="9"/>
  <c r="U569" i="9"/>
  <c r="U570" i="9"/>
  <c r="U571" i="9"/>
  <c r="U572" i="9"/>
  <c r="U573" i="9"/>
  <c r="U574" i="9"/>
  <c r="U575" i="9"/>
  <c r="U576" i="9"/>
  <c r="U577" i="9"/>
  <c r="U578" i="9"/>
  <c r="U579" i="9"/>
  <c r="U580" i="9"/>
  <c r="U581" i="9"/>
  <c r="U582" i="9"/>
  <c r="U583" i="9"/>
  <c r="U584" i="9"/>
  <c r="U585" i="9"/>
  <c r="U586" i="9"/>
  <c r="U587" i="9"/>
  <c r="U588" i="9"/>
  <c r="U589" i="9"/>
  <c r="U590" i="9"/>
  <c r="U591" i="9"/>
  <c r="U592" i="9"/>
  <c r="U593" i="9"/>
  <c r="U594" i="9"/>
  <c r="U595" i="9"/>
  <c r="U596" i="9"/>
  <c r="U597" i="9"/>
  <c r="U598" i="9"/>
  <c r="U599" i="9"/>
  <c r="U600" i="9"/>
  <c r="U601" i="9"/>
  <c r="U602" i="9"/>
  <c r="U603" i="9"/>
  <c r="U604" i="9"/>
  <c r="U605" i="9"/>
  <c r="U606" i="9"/>
  <c r="U607" i="9"/>
  <c r="U608" i="9"/>
  <c r="U609" i="9"/>
  <c r="U610" i="9"/>
  <c r="U611" i="9"/>
  <c r="U612" i="9"/>
  <c r="U613" i="9"/>
  <c r="U614" i="9"/>
  <c r="U615" i="9"/>
  <c r="U616" i="9"/>
  <c r="U617" i="9"/>
  <c r="U618" i="9"/>
  <c r="U619" i="9"/>
  <c r="U620" i="9"/>
  <c r="U621" i="9"/>
  <c r="U622" i="9"/>
  <c r="U623" i="9"/>
  <c r="U624" i="9"/>
  <c r="U625" i="9"/>
  <c r="U626" i="9"/>
  <c r="U627" i="9"/>
  <c r="U628" i="9"/>
  <c r="U629" i="9"/>
  <c r="U630" i="9"/>
  <c r="U631" i="9"/>
  <c r="U632" i="9"/>
  <c r="U633" i="9"/>
  <c r="U634" i="9"/>
  <c r="U635" i="9"/>
  <c r="U636" i="9"/>
  <c r="U637" i="9"/>
  <c r="U638" i="9"/>
  <c r="U639" i="9"/>
  <c r="U640" i="9"/>
  <c r="U641" i="9"/>
  <c r="U642" i="9"/>
  <c r="U643" i="9"/>
  <c r="U644" i="9"/>
  <c r="U645" i="9"/>
  <c r="U646" i="9"/>
  <c r="U647" i="9"/>
  <c r="U648" i="9"/>
  <c r="U649" i="9"/>
  <c r="U650" i="9"/>
  <c r="U651" i="9"/>
  <c r="U652" i="9"/>
  <c r="U653" i="9"/>
  <c r="U654" i="9"/>
  <c r="U655" i="9"/>
  <c r="U656" i="9"/>
  <c r="U657" i="9"/>
  <c r="U658" i="9"/>
  <c r="U659" i="9"/>
  <c r="U660" i="9"/>
  <c r="U661" i="9"/>
  <c r="U662" i="9"/>
  <c r="U663" i="9"/>
  <c r="U664" i="9"/>
  <c r="U665" i="9"/>
  <c r="U666" i="9"/>
  <c r="U667" i="9"/>
  <c r="U668" i="9"/>
  <c r="U669" i="9"/>
  <c r="U670" i="9"/>
  <c r="U671" i="9"/>
  <c r="U672" i="9"/>
  <c r="U673" i="9"/>
  <c r="U674" i="9"/>
  <c r="U675" i="9"/>
  <c r="U676" i="9"/>
  <c r="U677" i="9"/>
  <c r="U678" i="9"/>
  <c r="U679" i="9"/>
  <c r="U680" i="9"/>
  <c r="U681" i="9"/>
  <c r="U682" i="9"/>
  <c r="U683" i="9"/>
  <c r="U684" i="9"/>
  <c r="U685" i="9"/>
  <c r="U686" i="9"/>
  <c r="U687" i="9"/>
  <c r="U688" i="9"/>
  <c r="U689" i="9"/>
  <c r="U690" i="9"/>
  <c r="U691" i="9"/>
  <c r="U692" i="9"/>
  <c r="U693" i="9"/>
  <c r="U694" i="9"/>
  <c r="U695" i="9"/>
  <c r="U696" i="9"/>
  <c r="U697" i="9"/>
  <c r="U698" i="9"/>
  <c r="U699" i="9"/>
  <c r="U700" i="9"/>
  <c r="U701" i="9"/>
  <c r="U702" i="9"/>
  <c r="U703" i="9"/>
  <c r="U704" i="9"/>
  <c r="U705" i="9"/>
  <c r="U706" i="9"/>
  <c r="U707" i="9"/>
  <c r="U708" i="9"/>
  <c r="U709" i="9"/>
  <c r="U710" i="9"/>
  <c r="U711" i="9"/>
  <c r="U712" i="9"/>
  <c r="U713" i="9"/>
  <c r="U714" i="9"/>
  <c r="U715" i="9"/>
  <c r="U716" i="9"/>
  <c r="U717" i="9"/>
  <c r="U718" i="9"/>
  <c r="U719" i="9"/>
  <c r="U720" i="9"/>
  <c r="U721" i="9"/>
  <c r="U722" i="9"/>
  <c r="U723" i="9"/>
  <c r="U724" i="9"/>
  <c r="U725" i="9"/>
  <c r="U726" i="9"/>
  <c r="U727" i="9"/>
  <c r="U728" i="9"/>
  <c r="U729" i="9"/>
  <c r="U730" i="9"/>
  <c r="U731" i="9"/>
  <c r="U732" i="9"/>
  <c r="U733" i="9"/>
  <c r="U734" i="9"/>
  <c r="U735" i="9"/>
  <c r="U736" i="9"/>
  <c r="U737" i="9"/>
  <c r="U738" i="9"/>
  <c r="U739" i="9"/>
  <c r="U740" i="9"/>
  <c r="U741" i="9"/>
  <c r="U742" i="9"/>
  <c r="U743" i="9"/>
  <c r="U744" i="9"/>
  <c r="U745" i="9"/>
  <c r="U746" i="9"/>
  <c r="U747" i="9"/>
  <c r="U748" i="9"/>
  <c r="U749" i="9"/>
  <c r="U750" i="9"/>
  <c r="U751" i="9"/>
  <c r="U752" i="9"/>
  <c r="U753" i="9"/>
  <c r="U754" i="9"/>
  <c r="U755" i="9"/>
  <c r="U756" i="9"/>
  <c r="U757" i="9"/>
  <c r="U758" i="9"/>
  <c r="U759" i="9"/>
  <c r="U760" i="9"/>
  <c r="U761" i="9"/>
  <c r="U762" i="9"/>
  <c r="U763" i="9"/>
  <c r="U764" i="9"/>
  <c r="U765" i="9"/>
  <c r="U766" i="9"/>
  <c r="U767" i="9"/>
  <c r="U768" i="9"/>
  <c r="U769" i="9"/>
  <c r="U770" i="9"/>
  <c r="U771" i="9"/>
  <c r="U772" i="9"/>
  <c r="U773" i="9"/>
  <c r="U774" i="9"/>
  <c r="U775" i="9"/>
  <c r="U776" i="9"/>
  <c r="U777" i="9"/>
  <c r="U778" i="9"/>
  <c r="U779" i="9"/>
  <c r="U780" i="9"/>
  <c r="U781" i="9"/>
  <c r="U782" i="9"/>
  <c r="U783" i="9"/>
  <c r="U784" i="9"/>
  <c r="U785" i="9"/>
  <c r="U786" i="9"/>
  <c r="U787" i="9"/>
  <c r="U788" i="9"/>
  <c r="U789" i="9"/>
  <c r="U790" i="9"/>
  <c r="U791" i="9"/>
  <c r="U792" i="9"/>
  <c r="U793" i="9"/>
  <c r="U794" i="9"/>
  <c r="U795" i="9"/>
  <c r="U796" i="9"/>
  <c r="U797" i="9"/>
  <c r="U798" i="9"/>
  <c r="U799" i="9"/>
  <c r="U800" i="9"/>
  <c r="U801" i="9"/>
  <c r="U802" i="9"/>
  <c r="U803" i="9"/>
  <c r="U804" i="9"/>
  <c r="U805" i="9"/>
  <c r="U806" i="9"/>
  <c r="U807" i="9"/>
  <c r="U808" i="9"/>
  <c r="U809" i="9"/>
  <c r="U810" i="9"/>
  <c r="U811" i="9"/>
  <c r="U812" i="9"/>
  <c r="U813" i="9"/>
  <c r="U814" i="9"/>
  <c r="U815" i="9"/>
  <c r="U816" i="9"/>
  <c r="U817" i="9"/>
  <c r="U818" i="9"/>
  <c r="U819" i="9"/>
  <c r="U820" i="9"/>
  <c r="U821" i="9"/>
  <c r="U822" i="9"/>
  <c r="U823" i="9"/>
  <c r="U824" i="9"/>
  <c r="U825" i="9"/>
  <c r="U826" i="9"/>
  <c r="U827" i="9"/>
  <c r="U828" i="9"/>
  <c r="U829" i="9"/>
  <c r="U830" i="9"/>
  <c r="U831" i="9"/>
  <c r="U832" i="9"/>
  <c r="U833" i="9"/>
  <c r="U834" i="9"/>
  <c r="U835" i="9"/>
  <c r="U836" i="9"/>
  <c r="U837" i="9"/>
  <c r="U838" i="9"/>
  <c r="U839" i="9"/>
  <c r="U840" i="9"/>
  <c r="U841" i="9"/>
  <c r="U842" i="9"/>
  <c r="U843" i="9"/>
  <c r="U844" i="9"/>
  <c r="U845" i="9"/>
  <c r="U846" i="9"/>
  <c r="U847" i="9"/>
  <c r="U848" i="9"/>
  <c r="U849" i="9"/>
  <c r="U850" i="9"/>
  <c r="U851" i="9"/>
  <c r="U852" i="9"/>
  <c r="U853" i="9"/>
  <c r="U854" i="9"/>
  <c r="U855" i="9"/>
  <c r="U856" i="9"/>
  <c r="U857" i="9"/>
  <c r="U858" i="9"/>
  <c r="U859" i="9"/>
  <c r="U860" i="9"/>
  <c r="U861" i="9"/>
  <c r="U862" i="9"/>
  <c r="U863" i="9"/>
  <c r="U864" i="9"/>
  <c r="U865" i="9"/>
  <c r="U866" i="9"/>
  <c r="U867" i="9"/>
  <c r="U868" i="9"/>
  <c r="U869" i="9"/>
  <c r="U870" i="9"/>
  <c r="U871" i="9"/>
  <c r="U872" i="9"/>
  <c r="U873" i="9"/>
  <c r="U874" i="9"/>
  <c r="U875" i="9"/>
  <c r="U876" i="9"/>
  <c r="U877" i="9"/>
  <c r="U878" i="9"/>
  <c r="U879" i="9"/>
  <c r="U880" i="9"/>
  <c r="U881" i="9"/>
  <c r="U882" i="9"/>
  <c r="U883" i="9"/>
  <c r="U884" i="9"/>
  <c r="U885" i="9"/>
  <c r="U886" i="9"/>
  <c r="U887" i="9"/>
  <c r="U888" i="9"/>
  <c r="U889" i="9"/>
  <c r="U890" i="9"/>
  <c r="U891" i="9"/>
  <c r="U892" i="9"/>
  <c r="U893" i="9"/>
  <c r="U894" i="9"/>
  <c r="U895" i="9"/>
  <c r="U896" i="9"/>
  <c r="U897" i="9"/>
  <c r="U898" i="9"/>
  <c r="U899" i="9"/>
  <c r="U900" i="9"/>
  <c r="U901" i="9"/>
  <c r="U902" i="9"/>
  <c r="U903" i="9"/>
  <c r="U904" i="9"/>
  <c r="U905" i="9"/>
  <c r="U906" i="9"/>
  <c r="U907" i="9"/>
  <c r="U908" i="9"/>
  <c r="U909" i="9"/>
  <c r="U910" i="9"/>
  <c r="U911" i="9"/>
  <c r="U912" i="9"/>
  <c r="U913" i="9"/>
  <c r="U914" i="9"/>
  <c r="U915" i="9"/>
  <c r="U916" i="9"/>
  <c r="U917" i="9"/>
  <c r="U918" i="9"/>
  <c r="U919" i="9"/>
  <c r="U920" i="9"/>
  <c r="U921" i="9"/>
  <c r="U922" i="9"/>
  <c r="U923" i="9"/>
  <c r="U924" i="9"/>
  <c r="U925" i="9"/>
  <c r="U926" i="9"/>
  <c r="U927" i="9"/>
  <c r="U928" i="9"/>
  <c r="U929" i="9"/>
  <c r="U930" i="9"/>
  <c r="U931" i="9"/>
  <c r="U932" i="9"/>
  <c r="U933" i="9"/>
  <c r="U934" i="9"/>
  <c r="U935" i="9"/>
  <c r="U936" i="9"/>
  <c r="U937" i="9"/>
  <c r="U938" i="9"/>
  <c r="U939" i="9"/>
  <c r="U940" i="9"/>
  <c r="U941" i="9"/>
  <c r="U942" i="9"/>
  <c r="U943" i="9"/>
  <c r="U944" i="9"/>
  <c r="U945" i="9"/>
  <c r="U946" i="9"/>
  <c r="U947" i="9"/>
  <c r="U948" i="9"/>
  <c r="U949" i="9"/>
  <c r="U950" i="9"/>
  <c r="U951" i="9"/>
  <c r="U952" i="9"/>
  <c r="U953" i="9"/>
  <c r="U954" i="9"/>
  <c r="U955" i="9"/>
  <c r="U956" i="9"/>
  <c r="U957" i="9"/>
  <c r="U958" i="9"/>
  <c r="U959" i="9"/>
  <c r="U960" i="9"/>
  <c r="U961" i="9"/>
  <c r="U962" i="9"/>
  <c r="U963" i="9"/>
  <c r="U964" i="9"/>
  <c r="U965" i="9"/>
  <c r="U966" i="9"/>
  <c r="U967" i="9"/>
  <c r="U968" i="9"/>
  <c r="U969" i="9"/>
  <c r="U970" i="9"/>
  <c r="U971" i="9"/>
  <c r="U972" i="9"/>
  <c r="U973" i="9"/>
  <c r="U974" i="9"/>
  <c r="U975" i="9"/>
  <c r="U976" i="9"/>
  <c r="U977" i="9"/>
  <c r="U978" i="9"/>
  <c r="U979" i="9"/>
  <c r="U980" i="9"/>
  <c r="U981" i="9"/>
  <c r="U982" i="9"/>
  <c r="U983" i="9"/>
  <c r="U984" i="9"/>
  <c r="U985" i="9"/>
  <c r="U986" i="9"/>
  <c r="U987" i="9"/>
  <c r="U988" i="9"/>
  <c r="U989" i="9"/>
  <c r="U990" i="9"/>
  <c r="U991" i="9"/>
  <c r="U992" i="9"/>
  <c r="U993" i="9"/>
  <c r="U994" i="9"/>
  <c r="U995" i="9"/>
  <c r="U996" i="9"/>
  <c r="U997" i="9"/>
  <c r="U998" i="9"/>
  <c r="U999" i="9"/>
  <c r="U1000" i="9"/>
  <c r="U1001" i="9"/>
  <c r="U1002" i="9"/>
  <c r="U1003" i="9"/>
  <c r="U1004" i="9"/>
  <c r="U1005" i="9"/>
  <c r="U1006" i="9"/>
  <c r="U1007" i="9"/>
  <c r="U1008" i="9"/>
  <c r="U1009" i="9"/>
  <c r="U1010" i="9"/>
  <c r="U1011" i="9"/>
  <c r="U2" i="9"/>
  <c r="AG1001" i="9"/>
  <c r="AB1011" i="9"/>
  <c r="T1011" i="9"/>
  <c r="I1011" i="9"/>
  <c r="AB1010" i="9"/>
  <c r="T1010" i="9"/>
  <c r="I1010" i="9"/>
  <c r="AG1009" i="9"/>
  <c r="AB1009" i="9"/>
  <c r="T1009" i="9"/>
  <c r="I1009" i="9"/>
  <c r="AB1008" i="9"/>
  <c r="T1008" i="9"/>
  <c r="I1008" i="9"/>
  <c r="AB1007" i="9"/>
  <c r="T1007" i="9"/>
  <c r="I1007" i="9"/>
  <c r="AB1006" i="9"/>
  <c r="T1006" i="9"/>
  <c r="I1006" i="9"/>
  <c r="AG1005" i="9"/>
  <c r="AB1005" i="9"/>
  <c r="T1005" i="9"/>
  <c r="I1005" i="9"/>
  <c r="AB1004" i="9"/>
  <c r="T1004" i="9"/>
  <c r="I1004" i="9"/>
  <c r="AB1003" i="9"/>
  <c r="T1003" i="9"/>
  <c r="I1003" i="9"/>
  <c r="AB1002" i="9"/>
  <c r="T1002" i="9"/>
  <c r="I1002" i="9"/>
  <c r="AB1001" i="9"/>
  <c r="T1001" i="9"/>
  <c r="I1001" i="9"/>
  <c r="AB1000" i="9"/>
  <c r="T1000" i="9"/>
  <c r="I1000" i="9"/>
  <c r="AB999" i="9"/>
  <c r="T999" i="9"/>
  <c r="I999" i="9"/>
  <c r="AB998" i="9"/>
  <c r="T998" i="9"/>
  <c r="I998" i="9"/>
  <c r="AG997" i="9"/>
  <c r="AB997" i="9"/>
  <c r="T997" i="9"/>
  <c r="I997" i="9"/>
  <c r="AB996" i="9"/>
  <c r="T996" i="9"/>
  <c r="I996" i="9"/>
  <c r="AB995" i="9"/>
  <c r="T995" i="9"/>
  <c r="I995" i="9"/>
  <c r="AB994" i="9"/>
  <c r="T994" i="9"/>
  <c r="I994" i="9"/>
  <c r="AG993" i="9"/>
  <c r="AB993" i="9"/>
  <c r="T993" i="9"/>
  <c r="I993" i="9"/>
  <c r="AB992" i="9"/>
  <c r="T992" i="9"/>
  <c r="I992" i="9"/>
  <c r="AB991" i="9"/>
  <c r="T991" i="9"/>
  <c r="I991" i="9"/>
  <c r="AB990" i="9"/>
  <c r="T990" i="9"/>
  <c r="I990" i="9"/>
  <c r="AG989" i="9"/>
  <c r="AB989" i="9"/>
  <c r="T989" i="9"/>
  <c r="I989" i="9"/>
  <c r="AB988" i="9"/>
  <c r="T988" i="9"/>
  <c r="I988" i="9"/>
  <c r="AB987" i="9"/>
  <c r="T987" i="9"/>
  <c r="I987" i="9"/>
  <c r="AB986" i="9"/>
  <c r="T986" i="9"/>
  <c r="I986" i="9"/>
  <c r="AG985" i="9"/>
  <c r="AB985" i="9"/>
  <c r="T985" i="9"/>
  <c r="I985" i="9"/>
  <c r="AB984" i="9"/>
  <c r="T984" i="9"/>
  <c r="I984" i="9"/>
  <c r="AB983" i="9"/>
  <c r="T983" i="9"/>
  <c r="I983" i="9"/>
  <c r="AB982" i="9"/>
  <c r="T982" i="9"/>
  <c r="I982" i="9"/>
  <c r="AG981" i="9"/>
  <c r="AB981" i="9"/>
  <c r="T981" i="9"/>
  <c r="I981" i="9"/>
  <c r="AB980" i="9"/>
  <c r="T980" i="9"/>
  <c r="I980" i="9"/>
  <c r="AB979" i="9"/>
  <c r="T979" i="9"/>
  <c r="I979" i="9"/>
  <c r="AB978" i="9"/>
  <c r="T978" i="9"/>
  <c r="I978" i="9"/>
  <c r="AG977" i="9"/>
  <c r="AB977" i="9"/>
  <c r="T977" i="9"/>
  <c r="I977" i="9"/>
  <c r="AB976" i="9"/>
  <c r="T976" i="9"/>
  <c r="I976" i="9"/>
  <c r="AB975" i="9"/>
  <c r="T975" i="9"/>
  <c r="I975" i="9"/>
  <c r="AB974" i="9"/>
  <c r="T974" i="9"/>
  <c r="I974" i="9"/>
  <c r="AG973" i="9"/>
  <c r="AB973" i="9"/>
  <c r="T973" i="9"/>
  <c r="I973" i="9"/>
  <c r="AB972" i="9"/>
  <c r="T972" i="9"/>
  <c r="I972" i="9"/>
  <c r="AB971" i="9"/>
  <c r="T971" i="9"/>
  <c r="I971" i="9"/>
  <c r="AB970" i="9"/>
  <c r="T970" i="9"/>
  <c r="I970" i="9"/>
  <c r="AG969" i="9"/>
  <c r="AB969" i="9"/>
  <c r="T969" i="9"/>
  <c r="I969" i="9"/>
  <c r="AB968" i="9"/>
  <c r="T968" i="9"/>
  <c r="I968" i="9"/>
  <c r="AB967" i="9"/>
  <c r="T967" i="9"/>
  <c r="I967" i="9"/>
  <c r="AB966" i="9"/>
  <c r="T966" i="9"/>
  <c r="I966" i="9"/>
  <c r="AG965" i="9"/>
  <c r="AB965" i="9"/>
  <c r="T965" i="9"/>
  <c r="I965" i="9"/>
  <c r="AB964" i="9"/>
  <c r="T964" i="9"/>
  <c r="I964" i="9"/>
  <c r="AB963" i="9"/>
  <c r="T963" i="9"/>
  <c r="I963" i="9"/>
  <c r="AB962" i="9"/>
  <c r="T962" i="9"/>
  <c r="I962" i="9"/>
  <c r="AG961" i="9"/>
  <c r="AB961" i="9"/>
  <c r="T961" i="9"/>
  <c r="I961" i="9"/>
  <c r="AB960" i="9"/>
  <c r="T960" i="9"/>
  <c r="I960" i="9"/>
  <c r="AB959" i="9"/>
  <c r="T959" i="9"/>
  <c r="I959" i="9"/>
  <c r="AB958" i="9"/>
  <c r="T958" i="9"/>
  <c r="I958" i="9"/>
  <c r="AG957" i="9"/>
  <c r="AB957" i="9"/>
  <c r="T957" i="9"/>
  <c r="I957" i="9"/>
  <c r="AB956" i="9"/>
  <c r="T956" i="9"/>
  <c r="I956" i="9"/>
  <c r="AB955" i="9"/>
  <c r="T955" i="9"/>
  <c r="I955" i="9"/>
  <c r="AB954" i="9"/>
  <c r="T954" i="9"/>
  <c r="I954" i="9"/>
  <c r="AG953" i="9"/>
  <c r="AB953" i="9"/>
  <c r="T953" i="9"/>
  <c r="I953" i="9"/>
  <c r="AB952" i="9"/>
  <c r="T952" i="9"/>
  <c r="I952" i="9"/>
  <c r="AB951" i="9"/>
  <c r="T951" i="9"/>
  <c r="I951" i="9"/>
  <c r="AB950" i="9"/>
  <c r="T950" i="9"/>
  <c r="I950" i="9"/>
  <c r="AG949" i="9"/>
  <c r="AB949" i="9"/>
  <c r="T949" i="9"/>
  <c r="I949" i="9"/>
  <c r="AB948" i="9"/>
  <c r="T948" i="9"/>
  <c r="I948" i="9"/>
  <c r="AB947" i="9"/>
  <c r="T947" i="9"/>
  <c r="I947" i="9"/>
  <c r="AB946" i="9"/>
  <c r="T946" i="9"/>
  <c r="I946" i="9"/>
  <c r="AG945" i="9"/>
  <c r="AB945" i="9"/>
  <c r="T945" i="9"/>
  <c r="I945" i="9"/>
  <c r="AB944" i="9"/>
  <c r="T944" i="9"/>
  <c r="I944" i="9"/>
  <c r="AB943" i="9"/>
  <c r="T943" i="9"/>
  <c r="I943" i="9"/>
  <c r="AB942" i="9"/>
  <c r="T942" i="9"/>
  <c r="I942" i="9"/>
  <c r="AG941" i="9"/>
  <c r="AB941" i="9"/>
  <c r="T941" i="9"/>
  <c r="I941" i="9"/>
  <c r="AB940" i="9"/>
  <c r="T940" i="9"/>
  <c r="I940" i="9"/>
  <c r="AB939" i="9"/>
  <c r="T939" i="9"/>
  <c r="I939" i="9"/>
  <c r="AB938" i="9"/>
  <c r="T938" i="9"/>
  <c r="I938" i="9"/>
  <c r="AG937" i="9"/>
  <c r="AB937" i="9"/>
  <c r="T937" i="9"/>
  <c r="I937" i="9"/>
  <c r="AB936" i="9"/>
  <c r="T936" i="9"/>
  <c r="I936" i="9"/>
  <c r="AB935" i="9"/>
  <c r="T935" i="9"/>
  <c r="I935" i="9"/>
  <c r="AB934" i="9"/>
  <c r="T934" i="9"/>
  <c r="I934" i="9"/>
  <c r="AG933" i="9"/>
  <c r="AB933" i="9"/>
  <c r="T933" i="9"/>
  <c r="I933" i="9"/>
  <c r="AB932" i="9"/>
  <c r="T932" i="9"/>
  <c r="I932" i="9"/>
  <c r="AB931" i="9"/>
  <c r="T931" i="9"/>
  <c r="I931" i="9"/>
  <c r="AB930" i="9"/>
  <c r="T930" i="9"/>
  <c r="I930" i="9"/>
  <c r="AG929" i="9"/>
  <c r="AB929" i="9"/>
  <c r="T929" i="9"/>
  <c r="I929" i="9"/>
  <c r="AB928" i="9"/>
  <c r="T928" i="9"/>
  <c r="I928" i="9"/>
  <c r="AB927" i="9"/>
  <c r="T927" i="9"/>
  <c r="I927" i="9"/>
  <c r="AB926" i="9"/>
  <c r="T926" i="9"/>
  <c r="I926" i="9"/>
  <c r="AG925" i="9"/>
  <c r="AB925" i="9"/>
  <c r="T925" i="9"/>
  <c r="I925" i="9"/>
  <c r="AB924" i="9"/>
  <c r="T924" i="9"/>
  <c r="I924" i="9"/>
  <c r="AB923" i="9"/>
  <c r="T923" i="9"/>
  <c r="I923" i="9"/>
  <c r="AB922" i="9"/>
  <c r="T922" i="9"/>
  <c r="I922" i="9"/>
  <c r="AG921" i="9"/>
  <c r="AB921" i="9"/>
  <c r="T921" i="9"/>
  <c r="I921" i="9"/>
  <c r="AB920" i="9"/>
  <c r="T920" i="9"/>
  <c r="I920" i="9"/>
  <c r="AB919" i="9"/>
  <c r="T919" i="9"/>
  <c r="I919" i="9"/>
  <c r="AB918" i="9"/>
  <c r="T918" i="9"/>
  <c r="I918" i="9"/>
  <c r="AG917" i="9"/>
  <c r="AB917" i="9"/>
  <c r="T917" i="9"/>
  <c r="I917" i="9"/>
  <c r="AB916" i="9"/>
  <c r="T916" i="9"/>
  <c r="I916" i="9"/>
  <c r="AB915" i="9"/>
  <c r="T915" i="9"/>
  <c r="I915" i="9"/>
  <c r="AB914" i="9"/>
  <c r="T914" i="9"/>
  <c r="I914" i="9"/>
  <c r="AG913" i="9"/>
  <c r="AB913" i="9"/>
  <c r="T913" i="9"/>
  <c r="I913" i="9"/>
  <c r="AB912" i="9"/>
  <c r="T912" i="9"/>
  <c r="I912" i="9"/>
  <c r="AB911" i="9"/>
  <c r="T911" i="9"/>
  <c r="I911" i="9"/>
  <c r="AB910" i="9"/>
  <c r="T910" i="9"/>
  <c r="I910" i="9"/>
  <c r="AG909" i="9"/>
  <c r="AB909" i="9"/>
  <c r="T909" i="9"/>
  <c r="I909" i="9"/>
  <c r="AB908" i="9"/>
  <c r="T908" i="9"/>
  <c r="I908" i="9"/>
  <c r="AB907" i="9"/>
  <c r="T907" i="9"/>
  <c r="I907" i="9"/>
  <c r="AB906" i="9"/>
  <c r="T906" i="9"/>
  <c r="I906" i="9"/>
  <c r="AG905" i="9"/>
  <c r="AB905" i="9"/>
  <c r="T905" i="9"/>
  <c r="I905" i="9"/>
  <c r="AB904" i="9"/>
  <c r="T904" i="9"/>
  <c r="I904" i="9"/>
  <c r="AB903" i="9"/>
  <c r="T903" i="9"/>
  <c r="I903" i="9"/>
  <c r="AB902" i="9"/>
  <c r="T902" i="9"/>
  <c r="I902" i="9"/>
  <c r="AG901" i="9"/>
  <c r="AB901" i="9"/>
  <c r="T901" i="9"/>
  <c r="I901" i="9"/>
  <c r="AB900" i="9"/>
  <c r="T900" i="9"/>
  <c r="I900" i="9"/>
  <c r="AB899" i="9"/>
  <c r="T899" i="9"/>
  <c r="I899" i="9"/>
  <c r="AB898" i="9"/>
  <c r="T898" i="9"/>
  <c r="I898" i="9"/>
  <c r="AG897" i="9"/>
  <c r="AB897" i="9"/>
  <c r="T897" i="9"/>
  <c r="I897" i="9"/>
  <c r="AB896" i="9"/>
  <c r="T896" i="9"/>
  <c r="I896" i="9"/>
  <c r="AB895" i="9"/>
  <c r="T895" i="9"/>
  <c r="I895" i="9"/>
  <c r="AB894" i="9"/>
  <c r="T894" i="9"/>
  <c r="I894" i="9"/>
  <c r="AG893" i="9"/>
  <c r="AB893" i="9"/>
  <c r="T893" i="9"/>
  <c r="I893" i="9"/>
  <c r="AB892" i="9"/>
  <c r="T892" i="9"/>
  <c r="I892" i="9"/>
  <c r="AB891" i="9"/>
  <c r="T891" i="9"/>
  <c r="I891" i="9"/>
  <c r="AB890" i="9"/>
  <c r="T890" i="9"/>
  <c r="I890" i="9"/>
  <c r="AG889" i="9"/>
  <c r="AB889" i="9"/>
  <c r="T889" i="9"/>
  <c r="I889" i="9"/>
  <c r="AB888" i="9"/>
  <c r="T888" i="9"/>
  <c r="I888" i="9"/>
  <c r="AB887" i="9"/>
  <c r="T887" i="9"/>
  <c r="I887" i="9"/>
  <c r="AB886" i="9"/>
  <c r="T886" i="9"/>
  <c r="I886" i="9"/>
  <c r="AG885" i="9"/>
  <c r="AB885" i="9"/>
  <c r="T885" i="9"/>
  <c r="I885" i="9"/>
  <c r="AB884" i="9"/>
  <c r="T884" i="9"/>
  <c r="I884" i="9"/>
  <c r="AB883" i="9"/>
  <c r="T883" i="9"/>
  <c r="I883" i="9"/>
  <c r="AB882" i="9"/>
  <c r="T882" i="9"/>
  <c r="I882" i="9"/>
  <c r="AG881" i="9"/>
  <c r="AB881" i="9"/>
  <c r="T881" i="9"/>
  <c r="I881" i="9"/>
  <c r="AB880" i="9"/>
  <c r="T880" i="9"/>
  <c r="I880" i="9"/>
  <c r="AB879" i="9"/>
  <c r="T879" i="9"/>
  <c r="I879" i="9"/>
  <c r="AB878" i="9"/>
  <c r="T878" i="9"/>
  <c r="I878" i="9"/>
  <c r="AG877" i="9"/>
  <c r="AB877" i="9"/>
  <c r="T877" i="9"/>
  <c r="I877" i="9"/>
  <c r="AB876" i="9"/>
  <c r="T876" i="9"/>
  <c r="I876" i="9"/>
  <c r="AB875" i="9"/>
  <c r="T875" i="9"/>
  <c r="I875" i="9"/>
  <c r="AB874" i="9"/>
  <c r="T874" i="9"/>
  <c r="I874" i="9"/>
  <c r="AG873" i="9"/>
  <c r="AB873" i="9"/>
  <c r="T873" i="9"/>
  <c r="I873" i="9"/>
  <c r="AB872" i="9"/>
  <c r="T872" i="9"/>
  <c r="I872" i="9"/>
  <c r="AB871" i="9"/>
  <c r="T871" i="9"/>
  <c r="I871" i="9"/>
  <c r="AB870" i="9"/>
  <c r="T870" i="9"/>
  <c r="I870" i="9"/>
  <c r="AG869" i="9"/>
  <c r="AB869" i="9"/>
  <c r="T869" i="9"/>
  <c r="I869" i="9"/>
  <c r="AB868" i="9"/>
  <c r="T868" i="9"/>
  <c r="I868" i="9"/>
  <c r="AB867" i="9"/>
  <c r="T867" i="9"/>
  <c r="I867" i="9"/>
  <c r="AB866" i="9"/>
  <c r="T866" i="9"/>
  <c r="I866" i="9"/>
  <c r="AG865" i="9"/>
  <c r="AB865" i="9"/>
  <c r="T865" i="9"/>
  <c r="I865" i="9"/>
  <c r="AB864" i="9"/>
  <c r="T864" i="9"/>
  <c r="I864" i="9"/>
  <c r="AB863" i="9"/>
  <c r="T863" i="9"/>
  <c r="I863" i="9"/>
  <c r="AB862" i="9"/>
  <c r="T862" i="9"/>
  <c r="I862" i="9"/>
  <c r="AG861" i="9"/>
  <c r="AB861" i="9"/>
  <c r="T861" i="9"/>
  <c r="I861" i="9"/>
  <c r="AB860" i="9"/>
  <c r="T860" i="9"/>
  <c r="I860" i="9"/>
  <c r="AB859" i="9"/>
  <c r="T859" i="9"/>
  <c r="I859" i="9"/>
  <c r="AB858" i="9"/>
  <c r="T858" i="9"/>
  <c r="I858" i="9"/>
  <c r="AG857" i="9"/>
  <c r="AB857" i="9"/>
  <c r="T857" i="9"/>
  <c r="I857" i="9"/>
  <c r="AB856" i="9"/>
  <c r="T856" i="9"/>
  <c r="I856" i="9"/>
  <c r="AB855" i="9"/>
  <c r="T855" i="9"/>
  <c r="I855" i="9"/>
  <c r="AB854" i="9"/>
  <c r="T854" i="9"/>
  <c r="I854" i="9"/>
  <c r="AG853" i="9"/>
  <c r="AB853" i="9"/>
  <c r="T853" i="9"/>
  <c r="I853" i="9"/>
  <c r="AB852" i="9"/>
  <c r="T852" i="9"/>
  <c r="I852" i="9"/>
  <c r="AB851" i="9"/>
  <c r="T851" i="9"/>
  <c r="I851" i="9"/>
  <c r="AB850" i="9"/>
  <c r="T850" i="9"/>
  <c r="I850" i="9"/>
  <c r="AG849" i="9"/>
  <c r="AB849" i="9"/>
  <c r="T849" i="9"/>
  <c r="I849" i="9"/>
  <c r="AB848" i="9"/>
  <c r="T848" i="9"/>
  <c r="I848" i="9"/>
  <c r="AB847" i="9"/>
  <c r="T847" i="9"/>
  <c r="I847" i="9"/>
  <c r="AB846" i="9"/>
  <c r="T846" i="9"/>
  <c r="I846" i="9"/>
  <c r="AG845" i="9"/>
  <c r="AB845" i="9"/>
  <c r="T845" i="9"/>
  <c r="I845" i="9"/>
  <c r="AB844" i="9"/>
  <c r="T844" i="9"/>
  <c r="I844" i="9"/>
  <c r="AB843" i="9"/>
  <c r="T843" i="9"/>
  <c r="I843" i="9"/>
  <c r="AB842" i="9"/>
  <c r="T842" i="9"/>
  <c r="I842" i="9"/>
  <c r="AG841" i="9"/>
  <c r="AB841" i="9"/>
  <c r="T841" i="9"/>
  <c r="I841" i="9"/>
  <c r="AB840" i="9"/>
  <c r="T840" i="9"/>
  <c r="I840" i="9"/>
  <c r="AB839" i="9"/>
  <c r="T839" i="9"/>
  <c r="I839" i="9"/>
  <c r="AB838" i="9"/>
  <c r="T838" i="9"/>
  <c r="I838" i="9"/>
  <c r="AG837" i="9"/>
  <c r="AB837" i="9"/>
  <c r="T837" i="9"/>
  <c r="I837" i="9"/>
  <c r="AB836" i="9"/>
  <c r="T836" i="9"/>
  <c r="I836" i="9"/>
  <c r="AB835" i="9"/>
  <c r="T835" i="9"/>
  <c r="I835" i="9"/>
  <c r="AB834" i="9"/>
  <c r="T834" i="9"/>
  <c r="I834" i="9"/>
  <c r="AG833" i="9"/>
  <c r="AB833" i="9"/>
  <c r="T833" i="9"/>
  <c r="I833" i="9"/>
  <c r="AB832" i="9"/>
  <c r="T832" i="9"/>
  <c r="I832" i="9"/>
  <c r="AB831" i="9"/>
  <c r="T831" i="9"/>
  <c r="I831" i="9"/>
  <c r="AB830" i="9"/>
  <c r="T830" i="9"/>
  <c r="I830" i="9"/>
  <c r="AG829" i="9"/>
  <c r="AB829" i="9"/>
  <c r="T829" i="9"/>
  <c r="I829" i="9"/>
  <c r="AB828" i="9"/>
  <c r="T828" i="9"/>
  <c r="I828" i="9"/>
  <c r="AB827" i="9"/>
  <c r="T827" i="9"/>
  <c r="I827" i="9"/>
  <c r="AB826" i="9"/>
  <c r="T826" i="9"/>
  <c r="I826" i="9"/>
  <c r="AG825" i="9"/>
  <c r="AB825" i="9"/>
  <c r="T825" i="9"/>
  <c r="I825" i="9"/>
  <c r="AB824" i="9"/>
  <c r="T824" i="9"/>
  <c r="I824" i="9"/>
  <c r="AB823" i="9"/>
  <c r="T823" i="9"/>
  <c r="I823" i="9"/>
  <c r="AB822" i="9"/>
  <c r="T822" i="9"/>
  <c r="I822" i="9"/>
  <c r="AG821" i="9"/>
  <c r="AB821" i="9"/>
  <c r="T821" i="9"/>
  <c r="I821" i="9"/>
  <c r="AB820" i="9"/>
  <c r="T820" i="9"/>
  <c r="I820" i="9"/>
  <c r="AB819" i="9"/>
  <c r="T819" i="9"/>
  <c r="I819" i="9"/>
  <c r="AB818" i="9"/>
  <c r="T818" i="9"/>
  <c r="I818" i="9"/>
  <c r="AG817" i="9"/>
  <c r="AB817" i="9"/>
  <c r="T817" i="9"/>
  <c r="I817" i="9"/>
  <c r="AB816" i="9"/>
  <c r="T816" i="9"/>
  <c r="I816" i="9"/>
  <c r="AB815" i="9"/>
  <c r="T815" i="9"/>
  <c r="I815" i="9"/>
  <c r="AB814" i="9"/>
  <c r="T814" i="9"/>
  <c r="I814" i="9"/>
  <c r="AG813" i="9"/>
  <c r="AB813" i="9"/>
  <c r="T813" i="9"/>
  <c r="I813" i="9"/>
  <c r="AB812" i="9"/>
  <c r="T812" i="9"/>
  <c r="I812" i="9"/>
  <c r="AB811" i="9"/>
  <c r="T811" i="9"/>
  <c r="I811" i="9"/>
  <c r="AB810" i="9"/>
  <c r="T810" i="9"/>
  <c r="I810" i="9"/>
  <c r="AG809" i="9"/>
  <c r="AB809" i="9"/>
  <c r="T809" i="9"/>
  <c r="I809" i="9"/>
  <c r="AB808" i="9"/>
  <c r="T808" i="9"/>
  <c r="I808" i="9"/>
  <c r="AB807" i="9"/>
  <c r="T807" i="9"/>
  <c r="I807" i="9"/>
  <c r="AB806" i="9"/>
  <c r="T806" i="9"/>
  <c r="I806" i="9"/>
  <c r="AG805" i="9"/>
  <c r="AB805" i="9"/>
  <c r="T805" i="9"/>
  <c r="I805" i="9"/>
  <c r="AB804" i="9"/>
  <c r="T804" i="9"/>
  <c r="I804" i="9"/>
  <c r="AB803" i="9"/>
  <c r="T803" i="9"/>
  <c r="I803" i="9"/>
  <c r="AB802" i="9"/>
  <c r="T802" i="9"/>
  <c r="I802" i="9"/>
  <c r="AG801" i="9"/>
  <c r="AB801" i="9"/>
  <c r="T801" i="9"/>
  <c r="I801" i="9"/>
  <c r="AB800" i="9"/>
  <c r="T800" i="9"/>
  <c r="I800" i="9"/>
  <c r="AB799" i="9"/>
  <c r="T799" i="9"/>
  <c r="I799" i="9"/>
  <c r="AB798" i="9"/>
  <c r="T798" i="9"/>
  <c r="I798" i="9"/>
  <c r="AG797" i="9"/>
  <c r="AB797" i="9"/>
  <c r="T797" i="9"/>
  <c r="I797" i="9"/>
  <c r="AB796" i="9"/>
  <c r="T796" i="9"/>
  <c r="I796" i="9"/>
  <c r="AB795" i="9"/>
  <c r="T795" i="9"/>
  <c r="I795" i="9"/>
  <c r="AB794" i="9"/>
  <c r="T794" i="9"/>
  <c r="I794" i="9"/>
  <c r="AG793" i="9"/>
  <c r="AB793" i="9"/>
  <c r="T793" i="9"/>
  <c r="I793" i="9"/>
  <c r="AB792" i="9"/>
  <c r="T792" i="9"/>
  <c r="I792" i="9"/>
  <c r="AB791" i="9"/>
  <c r="T791" i="9"/>
  <c r="I791" i="9"/>
  <c r="AB790" i="9"/>
  <c r="T790" i="9"/>
  <c r="I790" i="9"/>
  <c r="AG789" i="9"/>
  <c r="AB789" i="9"/>
  <c r="T789" i="9"/>
  <c r="I789" i="9"/>
  <c r="AB788" i="9"/>
  <c r="T788" i="9"/>
  <c r="I788" i="9"/>
  <c r="AB787" i="9"/>
  <c r="T787" i="9"/>
  <c r="I787" i="9"/>
  <c r="AB786" i="9"/>
  <c r="T786" i="9"/>
  <c r="I786" i="9"/>
  <c r="AG785" i="9"/>
  <c r="AB785" i="9"/>
  <c r="T785" i="9"/>
  <c r="I785" i="9"/>
  <c r="AB784" i="9"/>
  <c r="T784" i="9"/>
  <c r="I784" i="9"/>
  <c r="AB783" i="9"/>
  <c r="T783" i="9"/>
  <c r="I783" i="9"/>
  <c r="AB782" i="9"/>
  <c r="T782" i="9"/>
  <c r="I782" i="9"/>
  <c r="AG781" i="9"/>
  <c r="AB781" i="9"/>
  <c r="T781" i="9"/>
  <c r="I781" i="9"/>
  <c r="AB780" i="9"/>
  <c r="T780" i="9"/>
  <c r="I780" i="9"/>
  <c r="AB779" i="9"/>
  <c r="T779" i="9"/>
  <c r="I779" i="9"/>
  <c r="AB778" i="9"/>
  <c r="T778" i="9"/>
  <c r="I778" i="9"/>
  <c r="AG777" i="9"/>
  <c r="AB777" i="9"/>
  <c r="T777" i="9"/>
  <c r="I777" i="9"/>
  <c r="AB776" i="9"/>
  <c r="T776" i="9"/>
  <c r="I776" i="9"/>
  <c r="AB775" i="9"/>
  <c r="T775" i="9"/>
  <c r="I775" i="9"/>
  <c r="AB774" i="9"/>
  <c r="T774" i="9"/>
  <c r="I774" i="9"/>
  <c r="AG773" i="9"/>
  <c r="AB773" i="9"/>
  <c r="T773" i="9"/>
  <c r="I773" i="9"/>
  <c r="AB772" i="9"/>
  <c r="T772" i="9"/>
  <c r="I772" i="9"/>
  <c r="AB771" i="9"/>
  <c r="T771" i="9"/>
  <c r="I771" i="9"/>
  <c r="AB770" i="9"/>
  <c r="T770" i="9"/>
  <c r="I770" i="9"/>
  <c r="AG769" i="9"/>
  <c r="AB769" i="9"/>
  <c r="T769" i="9"/>
  <c r="I769" i="9"/>
  <c r="AB768" i="9"/>
  <c r="T768" i="9"/>
  <c r="I768" i="9"/>
  <c r="AB767" i="9"/>
  <c r="T767" i="9"/>
  <c r="I767" i="9"/>
  <c r="AB766" i="9"/>
  <c r="T766" i="9"/>
  <c r="I766" i="9"/>
  <c r="AG765" i="9"/>
  <c r="AB765" i="9"/>
  <c r="T765" i="9"/>
  <c r="I765" i="9"/>
  <c r="AB764" i="9"/>
  <c r="T764" i="9"/>
  <c r="I764" i="9"/>
  <c r="AB763" i="9"/>
  <c r="T763" i="9"/>
  <c r="I763" i="9"/>
  <c r="AB762" i="9"/>
  <c r="T762" i="9"/>
  <c r="I762" i="9"/>
  <c r="AG761" i="9"/>
  <c r="AB761" i="9"/>
  <c r="T761" i="9"/>
  <c r="I761" i="9"/>
  <c r="AB760" i="9"/>
  <c r="T760" i="9"/>
  <c r="I760" i="9"/>
  <c r="AB759" i="9"/>
  <c r="T759" i="9"/>
  <c r="I759" i="9"/>
  <c r="AB758" i="9"/>
  <c r="T758" i="9"/>
  <c r="I758" i="9"/>
  <c r="AG757" i="9"/>
  <c r="AB757" i="9"/>
  <c r="T757" i="9"/>
  <c r="I757" i="9"/>
  <c r="AB756" i="9"/>
  <c r="T756" i="9"/>
  <c r="I756" i="9"/>
  <c r="AB755" i="9"/>
  <c r="T755" i="9"/>
  <c r="I755" i="9"/>
  <c r="AB754" i="9"/>
  <c r="T754" i="9"/>
  <c r="I754" i="9"/>
  <c r="AG753" i="9"/>
  <c r="AB753" i="9"/>
  <c r="T753" i="9"/>
  <c r="I753" i="9"/>
  <c r="AB752" i="9"/>
  <c r="T752" i="9"/>
  <c r="I752" i="9"/>
  <c r="AB751" i="9"/>
  <c r="T751" i="9"/>
  <c r="I751" i="9"/>
  <c r="AB750" i="9"/>
  <c r="T750" i="9"/>
  <c r="I750" i="9"/>
  <c r="AG749" i="9"/>
  <c r="AB749" i="9"/>
  <c r="T749" i="9"/>
  <c r="I749" i="9"/>
  <c r="AB748" i="9"/>
  <c r="T748" i="9"/>
  <c r="I748" i="9"/>
  <c r="AB747" i="9"/>
  <c r="T747" i="9"/>
  <c r="I747" i="9"/>
  <c r="AB746" i="9"/>
  <c r="T746" i="9"/>
  <c r="I746" i="9"/>
  <c r="AG745" i="9"/>
  <c r="AB745" i="9"/>
  <c r="T745" i="9"/>
  <c r="I745" i="9"/>
  <c r="AB744" i="9"/>
  <c r="T744" i="9"/>
  <c r="I744" i="9"/>
  <c r="AB743" i="9"/>
  <c r="T743" i="9"/>
  <c r="I743" i="9"/>
  <c r="AB742" i="9"/>
  <c r="T742" i="9"/>
  <c r="I742" i="9"/>
  <c r="AG741" i="9"/>
  <c r="AB741" i="9"/>
  <c r="T741" i="9"/>
  <c r="I741" i="9"/>
  <c r="AB740" i="9"/>
  <c r="T740" i="9"/>
  <c r="I740" i="9"/>
  <c r="AB739" i="9"/>
  <c r="T739" i="9"/>
  <c r="I739" i="9"/>
  <c r="AB738" i="9"/>
  <c r="T738" i="9"/>
  <c r="I738" i="9"/>
  <c r="AG737" i="9"/>
  <c r="AB737" i="9"/>
  <c r="T737" i="9"/>
  <c r="I737" i="9"/>
  <c r="AB736" i="9"/>
  <c r="T736" i="9"/>
  <c r="I736" i="9"/>
  <c r="AB735" i="9"/>
  <c r="T735" i="9"/>
  <c r="I735" i="9"/>
  <c r="AB734" i="9"/>
  <c r="T734" i="9"/>
  <c r="I734" i="9"/>
  <c r="AG733" i="9"/>
  <c r="AB733" i="9"/>
  <c r="T733" i="9"/>
  <c r="I733" i="9"/>
  <c r="AB732" i="9"/>
  <c r="T732" i="9"/>
  <c r="I732" i="9"/>
  <c r="AB731" i="9"/>
  <c r="T731" i="9"/>
  <c r="I731" i="9"/>
  <c r="AB730" i="9"/>
  <c r="T730" i="9"/>
  <c r="I730" i="9"/>
  <c r="AG729" i="9"/>
  <c r="AB729" i="9"/>
  <c r="T729" i="9"/>
  <c r="I729" i="9"/>
  <c r="AB728" i="9"/>
  <c r="T728" i="9"/>
  <c r="I728" i="9"/>
  <c r="AB727" i="9"/>
  <c r="T727" i="9"/>
  <c r="I727" i="9"/>
  <c r="AB726" i="9"/>
  <c r="T726" i="9"/>
  <c r="I726" i="9"/>
  <c r="AG725" i="9"/>
  <c r="AB725" i="9"/>
  <c r="T725" i="9"/>
  <c r="I725" i="9"/>
  <c r="AB724" i="9"/>
  <c r="T724" i="9"/>
  <c r="I724" i="9"/>
  <c r="AB723" i="9"/>
  <c r="T723" i="9"/>
  <c r="I723" i="9"/>
  <c r="AB722" i="9"/>
  <c r="T722" i="9"/>
  <c r="I722" i="9"/>
  <c r="AG721" i="9"/>
  <c r="AB721" i="9"/>
  <c r="T721" i="9"/>
  <c r="I721" i="9"/>
  <c r="AB720" i="9"/>
  <c r="T720" i="9"/>
  <c r="I720" i="9"/>
  <c r="AB719" i="9"/>
  <c r="T719" i="9"/>
  <c r="I719" i="9"/>
  <c r="AB718" i="9"/>
  <c r="T718" i="9"/>
  <c r="I718" i="9"/>
  <c r="AG717" i="9"/>
  <c r="AB717" i="9"/>
  <c r="T717" i="9"/>
  <c r="I717" i="9"/>
  <c r="AB716" i="9"/>
  <c r="T716" i="9"/>
  <c r="I716" i="9"/>
  <c r="AB715" i="9"/>
  <c r="T715" i="9"/>
  <c r="I715" i="9"/>
  <c r="AB714" i="9"/>
  <c r="T714" i="9"/>
  <c r="I714" i="9"/>
  <c r="AG713" i="9"/>
  <c r="AB713" i="9"/>
  <c r="T713" i="9"/>
  <c r="I713" i="9"/>
  <c r="AB712" i="9"/>
  <c r="T712" i="9"/>
  <c r="I712" i="9"/>
  <c r="AB711" i="9"/>
  <c r="T711" i="9"/>
  <c r="I711" i="9"/>
  <c r="AB710" i="9"/>
  <c r="T710" i="9"/>
  <c r="I710" i="9"/>
  <c r="AG709" i="9"/>
  <c r="AB709" i="9"/>
  <c r="T709" i="9"/>
  <c r="I709" i="9"/>
  <c r="AB708" i="9"/>
  <c r="T708" i="9"/>
  <c r="I708" i="9"/>
  <c r="AB707" i="9"/>
  <c r="T707" i="9"/>
  <c r="I707" i="9"/>
  <c r="AB706" i="9"/>
  <c r="T706" i="9"/>
  <c r="I706" i="9"/>
  <c r="AG705" i="9"/>
  <c r="AB705" i="9"/>
  <c r="T705" i="9"/>
  <c r="I705" i="9"/>
  <c r="AB704" i="9"/>
  <c r="T704" i="9"/>
  <c r="I704" i="9"/>
  <c r="AB703" i="9"/>
  <c r="T703" i="9"/>
  <c r="I703" i="9"/>
  <c r="AB702" i="9"/>
  <c r="T702" i="9"/>
  <c r="I702" i="9"/>
  <c r="AG701" i="9"/>
  <c r="AB701" i="9"/>
  <c r="T701" i="9"/>
  <c r="I701" i="9"/>
  <c r="AB700" i="9"/>
  <c r="T700" i="9"/>
  <c r="I700" i="9"/>
  <c r="AB699" i="9"/>
  <c r="T699" i="9"/>
  <c r="I699" i="9"/>
  <c r="AB698" i="9"/>
  <c r="T698" i="9"/>
  <c r="I698" i="9"/>
  <c r="AG697" i="9"/>
  <c r="AB697" i="9"/>
  <c r="T697" i="9"/>
  <c r="I697" i="9"/>
  <c r="AB696" i="9"/>
  <c r="T696" i="9"/>
  <c r="I696" i="9"/>
  <c r="AB695" i="9"/>
  <c r="T695" i="9"/>
  <c r="I695" i="9"/>
  <c r="AB694" i="9"/>
  <c r="T694" i="9"/>
  <c r="I694" i="9"/>
  <c r="AG693" i="9"/>
  <c r="AB693" i="9"/>
  <c r="T693" i="9"/>
  <c r="I693" i="9"/>
  <c r="AB692" i="9"/>
  <c r="T692" i="9"/>
  <c r="I692" i="9"/>
  <c r="AB691" i="9"/>
  <c r="T691" i="9"/>
  <c r="I691" i="9"/>
  <c r="AB690" i="9"/>
  <c r="T690" i="9"/>
  <c r="I690" i="9"/>
  <c r="AG689" i="9"/>
  <c r="AB689" i="9"/>
  <c r="T689" i="9"/>
  <c r="I689" i="9"/>
  <c r="AB688" i="9"/>
  <c r="T688" i="9"/>
  <c r="I688" i="9"/>
  <c r="AB687" i="9"/>
  <c r="T687" i="9"/>
  <c r="I687" i="9"/>
  <c r="AB686" i="9"/>
  <c r="T686" i="9"/>
  <c r="I686" i="9"/>
  <c r="AG685" i="9"/>
  <c r="AB685" i="9"/>
  <c r="T685" i="9"/>
  <c r="I685" i="9"/>
  <c r="AB684" i="9"/>
  <c r="T684" i="9"/>
  <c r="I684" i="9"/>
  <c r="AB683" i="9"/>
  <c r="T683" i="9"/>
  <c r="I683" i="9"/>
  <c r="AB682" i="9"/>
  <c r="T682" i="9"/>
  <c r="I682" i="9"/>
  <c r="AG681" i="9"/>
  <c r="AB681" i="9"/>
  <c r="T681" i="9"/>
  <c r="I681" i="9"/>
  <c r="AB680" i="9"/>
  <c r="T680" i="9"/>
  <c r="I680" i="9"/>
  <c r="AB679" i="9"/>
  <c r="T679" i="9"/>
  <c r="I679" i="9"/>
  <c r="AB678" i="9"/>
  <c r="T678" i="9"/>
  <c r="I678" i="9"/>
  <c r="AG677" i="9"/>
  <c r="AB677" i="9"/>
  <c r="T677" i="9"/>
  <c r="I677" i="9"/>
  <c r="AB676" i="9"/>
  <c r="T676" i="9"/>
  <c r="I676" i="9"/>
  <c r="AB675" i="9"/>
  <c r="T675" i="9"/>
  <c r="I675" i="9"/>
  <c r="AB674" i="9"/>
  <c r="T674" i="9"/>
  <c r="I674" i="9"/>
  <c r="AG673" i="9"/>
  <c r="AB673" i="9"/>
  <c r="T673" i="9"/>
  <c r="I673" i="9"/>
  <c r="AB672" i="9"/>
  <c r="T672" i="9"/>
  <c r="I672" i="9"/>
  <c r="AG671" i="9"/>
  <c r="AB671" i="9"/>
  <c r="T671" i="9"/>
  <c r="I671" i="9"/>
  <c r="AB670" i="9"/>
  <c r="T670" i="9"/>
  <c r="I670" i="9"/>
  <c r="AG669" i="9"/>
  <c r="AB669" i="9"/>
  <c r="T669" i="9"/>
  <c r="I669" i="9"/>
  <c r="AB668" i="9"/>
  <c r="T668" i="9"/>
  <c r="I668" i="9"/>
  <c r="AB667" i="9"/>
  <c r="T667" i="9"/>
  <c r="I667" i="9"/>
  <c r="AB666" i="9"/>
  <c r="T666" i="9"/>
  <c r="I666" i="9"/>
  <c r="AG665" i="9"/>
  <c r="AB665" i="9"/>
  <c r="T665" i="9"/>
  <c r="I665" i="9"/>
  <c r="AB664" i="9"/>
  <c r="T664" i="9"/>
  <c r="I664" i="9"/>
  <c r="AB663" i="9"/>
  <c r="T663" i="9"/>
  <c r="I663" i="9"/>
  <c r="AB662" i="9"/>
  <c r="T662" i="9"/>
  <c r="I662" i="9"/>
  <c r="AG661" i="9"/>
  <c r="AB661" i="9"/>
  <c r="T661" i="9"/>
  <c r="I661" i="9"/>
  <c r="AB660" i="9"/>
  <c r="T660" i="9"/>
  <c r="I660" i="9"/>
  <c r="AB659" i="9"/>
  <c r="T659" i="9"/>
  <c r="I659" i="9"/>
  <c r="AB658" i="9"/>
  <c r="T658" i="9"/>
  <c r="I658" i="9"/>
  <c r="AG657" i="9"/>
  <c r="AB657" i="9"/>
  <c r="T657" i="9"/>
  <c r="I657" i="9"/>
  <c r="AB656" i="9"/>
  <c r="T656" i="9"/>
  <c r="I656" i="9"/>
  <c r="AB655" i="9"/>
  <c r="T655" i="9"/>
  <c r="I655" i="9"/>
  <c r="AB654" i="9"/>
  <c r="T654" i="9"/>
  <c r="I654" i="9"/>
  <c r="AG653" i="9"/>
  <c r="AB653" i="9"/>
  <c r="T653" i="9"/>
  <c r="I653" i="9"/>
  <c r="AB652" i="9"/>
  <c r="T652" i="9"/>
  <c r="I652" i="9"/>
  <c r="AB651" i="9"/>
  <c r="T651" i="9"/>
  <c r="I651" i="9"/>
  <c r="AB650" i="9"/>
  <c r="T650" i="9"/>
  <c r="I650" i="9"/>
  <c r="AG649" i="9"/>
  <c r="AB649" i="9"/>
  <c r="T649" i="9"/>
  <c r="I649" i="9"/>
  <c r="AB648" i="9"/>
  <c r="T648" i="9"/>
  <c r="I648" i="9"/>
  <c r="AB647" i="9"/>
  <c r="T647" i="9"/>
  <c r="I647" i="9"/>
  <c r="AB646" i="9"/>
  <c r="T646" i="9"/>
  <c r="I646" i="9"/>
  <c r="AG645" i="9"/>
  <c r="AB645" i="9"/>
  <c r="T645" i="9"/>
  <c r="I645" i="9"/>
  <c r="AB644" i="9"/>
  <c r="T644" i="9"/>
  <c r="I644" i="9"/>
  <c r="AB643" i="9"/>
  <c r="T643" i="9"/>
  <c r="I643" i="9"/>
  <c r="AB642" i="9"/>
  <c r="T642" i="9"/>
  <c r="I642" i="9"/>
  <c r="AG641" i="9"/>
  <c r="AB641" i="9"/>
  <c r="T641" i="9"/>
  <c r="I641" i="9"/>
  <c r="AB640" i="9"/>
  <c r="T640" i="9"/>
  <c r="I640" i="9"/>
  <c r="AG639" i="9"/>
  <c r="AB639" i="9"/>
  <c r="T639" i="9"/>
  <c r="I639" i="9"/>
  <c r="AB638" i="9"/>
  <c r="T638" i="9"/>
  <c r="I638" i="9"/>
  <c r="AG637" i="9"/>
  <c r="AB637" i="9"/>
  <c r="T637" i="9"/>
  <c r="I637" i="9"/>
  <c r="AB636" i="9"/>
  <c r="T636" i="9"/>
  <c r="I636" i="9"/>
  <c r="AB635" i="9"/>
  <c r="T635" i="9"/>
  <c r="I635" i="9"/>
  <c r="AB634" i="9"/>
  <c r="T634" i="9"/>
  <c r="I634" i="9"/>
  <c r="AG633" i="9"/>
  <c r="AB633" i="9"/>
  <c r="T633" i="9"/>
  <c r="I633" i="9"/>
  <c r="AB632" i="9"/>
  <c r="T632" i="9"/>
  <c r="I632" i="9"/>
  <c r="AB631" i="9"/>
  <c r="T631" i="9"/>
  <c r="I631" i="9"/>
  <c r="AB630" i="9"/>
  <c r="T630" i="9"/>
  <c r="I630" i="9"/>
  <c r="AG629" i="9"/>
  <c r="AB629" i="9"/>
  <c r="T629" i="9"/>
  <c r="I629" i="9"/>
  <c r="AB628" i="9"/>
  <c r="T628" i="9"/>
  <c r="I628" i="9"/>
  <c r="AB627" i="9"/>
  <c r="T627" i="9"/>
  <c r="I627" i="9"/>
  <c r="AB626" i="9"/>
  <c r="T626" i="9"/>
  <c r="I626" i="9"/>
  <c r="AG625" i="9"/>
  <c r="AB625" i="9"/>
  <c r="T625" i="9"/>
  <c r="I625" i="9"/>
  <c r="AB624" i="9"/>
  <c r="T624" i="9"/>
  <c r="I624" i="9"/>
  <c r="AB623" i="9"/>
  <c r="T623" i="9"/>
  <c r="I623" i="9"/>
  <c r="AB622" i="9"/>
  <c r="T622" i="9"/>
  <c r="I622" i="9"/>
  <c r="AG621" i="9"/>
  <c r="AB621" i="9"/>
  <c r="T621" i="9"/>
  <c r="I621" i="9"/>
  <c r="AB620" i="9"/>
  <c r="T620" i="9"/>
  <c r="I620" i="9"/>
  <c r="AB619" i="9"/>
  <c r="T619" i="9"/>
  <c r="I619" i="9"/>
  <c r="AB618" i="9"/>
  <c r="T618" i="9"/>
  <c r="I618" i="9"/>
  <c r="AG617" i="9"/>
  <c r="AB617" i="9"/>
  <c r="T617" i="9"/>
  <c r="I617" i="9"/>
  <c r="AB616" i="9"/>
  <c r="T616" i="9"/>
  <c r="I616" i="9"/>
  <c r="AB615" i="9"/>
  <c r="T615" i="9"/>
  <c r="I615" i="9"/>
  <c r="AB614" i="9"/>
  <c r="T614" i="9"/>
  <c r="I614" i="9"/>
  <c r="AG613" i="9"/>
  <c r="AB613" i="9"/>
  <c r="T613" i="9"/>
  <c r="I613" i="9"/>
  <c r="AB612" i="9"/>
  <c r="T612" i="9"/>
  <c r="I612" i="9"/>
  <c r="AB611" i="9"/>
  <c r="T611" i="9"/>
  <c r="I611" i="9"/>
  <c r="AB610" i="9"/>
  <c r="T610" i="9"/>
  <c r="I610" i="9"/>
  <c r="AG609" i="9"/>
  <c r="AB609" i="9"/>
  <c r="T609" i="9"/>
  <c r="I609" i="9"/>
  <c r="AB608" i="9"/>
  <c r="T608" i="9"/>
  <c r="I608" i="9"/>
  <c r="AB607" i="9"/>
  <c r="T607" i="9"/>
  <c r="I607" i="9"/>
  <c r="AB606" i="9"/>
  <c r="T606" i="9"/>
  <c r="I606" i="9"/>
  <c r="AG605" i="9"/>
  <c r="AB605" i="9"/>
  <c r="T605" i="9"/>
  <c r="I605" i="9"/>
  <c r="AB604" i="9"/>
  <c r="T604" i="9"/>
  <c r="I604" i="9"/>
  <c r="AB603" i="9"/>
  <c r="T603" i="9"/>
  <c r="I603" i="9"/>
  <c r="AB602" i="9"/>
  <c r="T602" i="9"/>
  <c r="I602" i="9"/>
  <c r="AG601" i="9"/>
  <c r="AB601" i="9"/>
  <c r="T601" i="9"/>
  <c r="I601" i="9"/>
  <c r="AB600" i="9"/>
  <c r="T600" i="9"/>
  <c r="I600" i="9"/>
  <c r="AB599" i="9"/>
  <c r="T599" i="9"/>
  <c r="I599" i="9"/>
  <c r="AB598" i="9"/>
  <c r="T598" i="9"/>
  <c r="I598" i="9"/>
  <c r="AG597" i="9"/>
  <c r="AB597" i="9"/>
  <c r="T597" i="9"/>
  <c r="I597" i="9"/>
  <c r="AB596" i="9"/>
  <c r="T596" i="9"/>
  <c r="I596" i="9"/>
  <c r="AB595" i="9"/>
  <c r="T595" i="9"/>
  <c r="I595" i="9"/>
  <c r="AB594" i="9"/>
  <c r="T594" i="9"/>
  <c r="I594" i="9"/>
  <c r="AG593" i="9"/>
  <c r="AB593" i="9"/>
  <c r="T593" i="9"/>
  <c r="I593" i="9"/>
  <c r="AB592" i="9"/>
  <c r="T592" i="9"/>
  <c r="I592" i="9"/>
  <c r="AB591" i="9"/>
  <c r="T591" i="9"/>
  <c r="I591" i="9"/>
  <c r="AB590" i="9"/>
  <c r="T590" i="9"/>
  <c r="I590" i="9"/>
  <c r="AG589" i="9"/>
  <c r="AB589" i="9"/>
  <c r="T589" i="9"/>
  <c r="I589" i="9"/>
  <c r="AB588" i="9"/>
  <c r="T588" i="9"/>
  <c r="I588" i="9"/>
  <c r="AB587" i="9"/>
  <c r="T587" i="9"/>
  <c r="I587" i="9"/>
  <c r="AB586" i="9"/>
  <c r="T586" i="9"/>
  <c r="I586" i="9"/>
  <c r="AG585" i="9"/>
  <c r="AB585" i="9"/>
  <c r="T585" i="9"/>
  <c r="I585" i="9"/>
  <c r="AB584" i="9"/>
  <c r="T584" i="9"/>
  <c r="I584" i="9"/>
  <c r="AB583" i="9"/>
  <c r="T583" i="9"/>
  <c r="I583" i="9"/>
  <c r="AB582" i="9"/>
  <c r="T582" i="9"/>
  <c r="I582" i="9"/>
  <c r="AG581" i="9"/>
  <c r="AB581" i="9"/>
  <c r="T581" i="9"/>
  <c r="I581" i="9"/>
  <c r="AB580" i="9"/>
  <c r="T580" i="9"/>
  <c r="I580" i="9"/>
  <c r="AB579" i="9"/>
  <c r="T579" i="9"/>
  <c r="I579" i="9"/>
  <c r="AB578" i="9"/>
  <c r="T578" i="9"/>
  <c r="I578" i="9"/>
  <c r="AG577" i="9"/>
  <c r="AB577" i="9"/>
  <c r="T577" i="9"/>
  <c r="I577" i="9"/>
  <c r="AB576" i="9"/>
  <c r="T576" i="9"/>
  <c r="I576" i="9"/>
  <c r="AB575" i="9"/>
  <c r="T575" i="9"/>
  <c r="I575" i="9"/>
  <c r="AB574" i="9"/>
  <c r="T574" i="9"/>
  <c r="I574" i="9"/>
  <c r="AG573" i="9"/>
  <c r="AB573" i="9"/>
  <c r="T573" i="9"/>
  <c r="I573" i="9"/>
  <c r="AB572" i="9"/>
  <c r="T572" i="9"/>
  <c r="I572" i="9"/>
  <c r="AB571" i="9"/>
  <c r="T571" i="9"/>
  <c r="I571" i="9"/>
  <c r="AB570" i="9"/>
  <c r="T570" i="9"/>
  <c r="I570" i="9"/>
  <c r="AG569" i="9"/>
  <c r="AB569" i="9"/>
  <c r="T569" i="9"/>
  <c r="I569" i="9"/>
  <c r="AB568" i="9"/>
  <c r="T568" i="9"/>
  <c r="I568" i="9"/>
  <c r="AB567" i="9"/>
  <c r="T567" i="9"/>
  <c r="I567" i="9"/>
  <c r="AB566" i="9"/>
  <c r="T566" i="9"/>
  <c r="I566" i="9"/>
  <c r="AG565" i="9"/>
  <c r="AB565" i="9"/>
  <c r="T565" i="9"/>
  <c r="I565" i="9"/>
  <c r="AB564" i="9"/>
  <c r="T564" i="9"/>
  <c r="I564" i="9"/>
  <c r="AB563" i="9"/>
  <c r="T563" i="9"/>
  <c r="I563" i="9"/>
  <c r="AB562" i="9"/>
  <c r="T562" i="9"/>
  <c r="I562" i="9"/>
  <c r="AG561" i="9"/>
  <c r="AB561" i="9"/>
  <c r="T561" i="9"/>
  <c r="I561" i="9"/>
  <c r="AB560" i="9"/>
  <c r="T560" i="9"/>
  <c r="I560" i="9"/>
  <c r="AG559" i="9"/>
  <c r="AB559" i="9"/>
  <c r="T559" i="9"/>
  <c r="I559" i="9"/>
  <c r="AB558" i="9"/>
  <c r="T558" i="9"/>
  <c r="I558" i="9"/>
  <c r="AG557" i="9"/>
  <c r="AB557" i="9"/>
  <c r="T557" i="9"/>
  <c r="I557" i="9"/>
  <c r="AB556" i="9"/>
  <c r="T556" i="9"/>
  <c r="I556" i="9"/>
  <c r="AB555" i="9"/>
  <c r="T555" i="9"/>
  <c r="I555" i="9"/>
  <c r="AB554" i="9"/>
  <c r="T554" i="9"/>
  <c r="I554" i="9"/>
  <c r="AG553" i="9"/>
  <c r="AB553" i="9"/>
  <c r="T553" i="9"/>
  <c r="I553" i="9"/>
  <c r="AG552" i="9"/>
  <c r="AB552" i="9"/>
  <c r="T552" i="9"/>
  <c r="I552" i="9"/>
  <c r="AG551" i="9"/>
  <c r="AB551" i="9"/>
  <c r="T551" i="9"/>
  <c r="I551" i="9"/>
  <c r="AB550" i="9"/>
  <c r="T550" i="9"/>
  <c r="I550" i="9"/>
  <c r="AG549" i="9"/>
  <c r="AB549" i="9"/>
  <c r="T549" i="9"/>
  <c r="I549" i="9"/>
  <c r="AB548" i="9"/>
  <c r="T548" i="9"/>
  <c r="I548" i="9"/>
  <c r="AB547" i="9"/>
  <c r="T547" i="9"/>
  <c r="I547" i="9"/>
  <c r="AB546" i="9"/>
  <c r="T546" i="9"/>
  <c r="I546" i="9"/>
  <c r="AG545" i="9"/>
  <c r="AB545" i="9"/>
  <c r="T545" i="9"/>
  <c r="I545" i="9"/>
  <c r="AB544" i="9"/>
  <c r="T544" i="9"/>
  <c r="I544" i="9"/>
  <c r="AG543" i="9"/>
  <c r="AB543" i="9"/>
  <c r="T543" i="9"/>
  <c r="I543" i="9"/>
  <c r="AB542" i="9"/>
  <c r="T542" i="9"/>
  <c r="I542" i="9"/>
  <c r="AG541" i="9"/>
  <c r="AB541" i="9"/>
  <c r="T541" i="9"/>
  <c r="I541" i="9"/>
  <c r="AB540" i="9"/>
  <c r="T540" i="9"/>
  <c r="I540" i="9"/>
  <c r="AB539" i="9"/>
  <c r="T539" i="9"/>
  <c r="I539" i="9"/>
  <c r="AB538" i="9"/>
  <c r="T538" i="9"/>
  <c r="I538" i="9"/>
  <c r="AG537" i="9"/>
  <c r="AB537" i="9"/>
  <c r="T537" i="9"/>
  <c r="I537" i="9"/>
  <c r="AB536" i="9"/>
  <c r="T536" i="9"/>
  <c r="I536" i="9"/>
  <c r="AB535" i="9"/>
  <c r="T535" i="9"/>
  <c r="I535" i="9"/>
  <c r="AB534" i="9"/>
  <c r="T534" i="9"/>
  <c r="I534" i="9"/>
  <c r="AG533" i="9"/>
  <c r="AB533" i="9"/>
  <c r="T533" i="9"/>
  <c r="I533" i="9"/>
  <c r="AB532" i="9"/>
  <c r="T532" i="9"/>
  <c r="I532" i="9"/>
  <c r="AB531" i="9"/>
  <c r="T531" i="9"/>
  <c r="I531" i="9"/>
  <c r="AB530" i="9"/>
  <c r="T530" i="9"/>
  <c r="I530" i="9"/>
  <c r="AG529" i="9"/>
  <c r="AB529" i="9"/>
  <c r="T529" i="9"/>
  <c r="I529" i="9"/>
  <c r="AB528" i="9"/>
  <c r="T528" i="9"/>
  <c r="I528" i="9"/>
  <c r="AB527" i="9"/>
  <c r="T527" i="9"/>
  <c r="I527" i="9"/>
  <c r="AB526" i="9"/>
  <c r="T526" i="9"/>
  <c r="I526" i="9"/>
  <c r="AG525" i="9"/>
  <c r="AB525" i="9"/>
  <c r="T525" i="9"/>
  <c r="I525" i="9"/>
  <c r="AB524" i="9"/>
  <c r="T524" i="9"/>
  <c r="I524" i="9"/>
  <c r="AB523" i="9"/>
  <c r="T523" i="9"/>
  <c r="I523" i="9"/>
  <c r="AB522" i="9"/>
  <c r="T522" i="9"/>
  <c r="I522" i="9"/>
  <c r="AG521" i="9"/>
  <c r="AB521" i="9"/>
  <c r="T521" i="9"/>
  <c r="I521" i="9"/>
  <c r="AB520" i="9"/>
  <c r="T520" i="9"/>
  <c r="I520" i="9"/>
  <c r="AG519" i="9"/>
  <c r="AB519" i="9"/>
  <c r="T519" i="9"/>
  <c r="I519" i="9"/>
  <c r="AB518" i="9"/>
  <c r="T518" i="9"/>
  <c r="I518" i="9"/>
  <c r="AG517" i="9"/>
  <c r="AB517" i="9"/>
  <c r="T517" i="9"/>
  <c r="I517" i="9"/>
  <c r="AB516" i="9"/>
  <c r="T516" i="9"/>
  <c r="I516" i="9"/>
  <c r="AB515" i="9"/>
  <c r="T515" i="9"/>
  <c r="I515" i="9"/>
  <c r="AB514" i="9"/>
  <c r="T514" i="9"/>
  <c r="I514" i="9"/>
  <c r="AG513" i="9"/>
  <c r="AB513" i="9"/>
  <c r="T513" i="9"/>
  <c r="I513" i="9"/>
  <c r="AB512" i="9"/>
  <c r="T512" i="9"/>
  <c r="I512" i="9"/>
  <c r="AB511" i="9"/>
  <c r="T511" i="9"/>
  <c r="I511" i="9"/>
  <c r="AB510" i="9"/>
  <c r="T510" i="9"/>
  <c r="I510" i="9"/>
  <c r="AG509" i="9"/>
  <c r="AB509" i="9"/>
  <c r="T509" i="9"/>
  <c r="I509" i="9"/>
  <c r="AB508" i="9"/>
  <c r="T508" i="9"/>
  <c r="I508" i="9"/>
  <c r="AB507" i="9"/>
  <c r="T507" i="9"/>
  <c r="I507" i="9"/>
  <c r="AB506" i="9"/>
  <c r="T506" i="9"/>
  <c r="I506" i="9"/>
  <c r="AG505" i="9"/>
  <c r="AB505" i="9"/>
  <c r="T505" i="9"/>
  <c r="I505" i="9"/>
  <c r="AG504" i="9"/>
  <c r="AB504" i="9"/>
  <c r="T504" i="9"/>
  <c r="I504" i="9"/>
  <c r="AB503" i="9"/>
  <c r="T503" i="9"/>
  <c r="I503" i="9"/>
  <c r="AB502" i="9"/>
  <c r="T502" i="9"/>
  <c r="I502" i="9"/>
  <c r="AG501" i="9"/>
  <c r="AB501" i="9"/>
  <c r="T501" i="9"/>
  <c r="I501" i="9"/>
  <c r="AB500" i="9"/>
  <c r="T500" i="9"/>
  <c r="I500" i="9"/>
  <c r="AG499" i="9"/>
  <c r="AB499" i="9"/>
  <c r="T499" i="9"/>
  <c r="I499" i="9"/>
  <c r="AB498" i="9"/>
  <c r="T498" i="9"/>
  <c r="I498" i="9"/>
  <c r="AG497" i="9"/>
  <c r="AB497" i="9"/>
  <c r="T497" i="9"/>
  <c r="I497" i="9"/>
  <c r="AB496" i="9"/>
  <c r="T496" i="9"/>
  <c r="I496" i="9"/>
  <c r="AB495" i="9"/>
  <c r="T495" i="9"/>
  <c r="I495" i="9"/>
  <c r="AB494" i="9"/>
  <c r="T494" i="9"/>
  <c r="I494" i="9"/>
  <c r="AG493" i="9"/>
  <c r="AB493" i="9"/>
  <c r="T493" i="9"/>
  <c r="I493" i="9"/>
  <c r="AB492" i="9"/>
  <c r="T492" i="9"/>
  <c r="I492" i="9"/>
  <c r="AG491" i="9"/>
  <c r="AB491" i="9"/>
  <c r="T491" i="9"/>
  <c r="I491" i="9"/>
  <c r="AB490" i="9"/>
  <c r="T490" i="9"/>
  <c r="I490" i="9"/>
  <c r="AG489" i="9"/>
  <c r="AB489" i="9"/>
  <c r="T489" i="9"/>
  <c r="I489" i="9"/>
  <c r="AG488" i="9"/>
  <c r="AB488" i="9"/>
  <c r="T488" i="9"/>
  <c r="I488" i="9"/>
  <c r="AB487" i="9"/>
  <c r="T487" i="9"/>
  <c r="I487" i="9"/>
  <c r="AB486" i="9"/>
  <c r="T486" i="9"/>
  <c r="I486" i="9"/>
  <c r="AG485" i="9"/>
  <c r="AB485" i="9"/>
  <c r="T485" i="9"/>
  <c r="I485" i="9"/>
  <c r="AG484" i="9"/>
  <c r="AB484" i="9"/>
  <c r="T484" i="9"/>
  <c r="I484" i="9"/>
  <c r="AG483" i="9"/>
  <c r="AB483" i="9"/>
  <c r="T483" i="9"/>
  <c r="I483" i="9"/>
  <c r="AB482" i="9"/>
  <c r="T482" i="9"/>
  <c r="I482" i="9"/>
  <c r="AG481" i="9"/>
  <c r="AB481" i="9"/>
  <c r="T481" i="9"/>
  <c r="I481" i="9"/>
  <c r="AB480" i="9"/>
  <c r="T480" i="9"/>
  <c r="I480" i="9"/>
  <c r="AB479" i="9"/>
  <c r="T479" i="9"/>
  <c r="I479" i="9"/>
  <c r="AB478" i="9"/>
  <c r="T478" i="9"/>
  <c r="I478" i="9"/>
  <c r="AG477" i="9"/>
  <c r="AB477" i="9"/>
  <c r="T477" i="9"/>
  <c r="I477" i="9"/>
  <c r="AG476" i="9"/>
  <c r="AB476" i="9"/>
  <c r="T476" i="9"/>
  <c r="I476" i="9"/>
  <c r="AB475" i="9"/>
  <c r="T475" i="9"/>
  <c r="I475" i="9"/>
  <c r="AB474" i="9"/>
  <c r="T474" i="9"/>
  <c r="I474" i="9"/>
  <c r="AG473" i="9"/>
  <c r="AB473" i="9"/>
  <c r="T473" i="9"/>
  <c r="I473" i="9"/>
  <c r="AB472" i="9"/>
  <c r="T472" i="9"/>
  <c r="I472" i="9"/>
  <c r="AG471" i="9"/>
  <c r="AB471" i="9"/>
  <c r="T471" i="9"/>
  <c r="I471" i="9"/>
  <c r="AB470" i="9"/>
  <c r="T470" i="9"/>
  <c r="I470" i="9"/>
  <c r="AG469" i="9"/>
  <c r="AB469" i="9"/>
  <c r="T469" i="9"/>
  <c r="I469" i="9"/>
  <c r="AB468" i="9"/>
  <c r="T468" i="9"/>
  <c r="I468" i="9"/>
  <c r="AG467" i="9"/>
  <c r="AB467" i="9"/>
  <c r="T467" i="9"/>
  <c r="I467" i="9"/>
  <c r="AB466" i="9"/>
  <c r="T466" i="9"/>
  <c r="I466" i="9"/>
  <c r="AG465" i="9"/>
  <c r="AB465" i="9"/>
  <c r="T465" i="9"/>
  <c r="I465" i="9"/>
  <c r="AB464" i="9"/>
  <c r="T464" i="9"/>
  <c r="I464" i="9"/>
  <c r="AG463" i="9"/>
  <c r="AB463" i="9"/>
  <c r="T463" i="9"/>
  <c r="I463" i="9"/>
  <c r="AB462" i="9"/>
  <c r="T462" i="9"/>
  <c r="I462" i="9"/>
  <c r="AG461" i="9"/>
  <c r="AB461" i="9"/>
  <c r="T461" i="9"/>
  <c r="I461" i="9"/>
  <c r="AG460" i="9"/>
  <c r="AB460" i="9"/>
  <c r="T460" i="9"/>
  <c r="I460" i="9"/>
  <c r="AB459" i="9"/>
  <c r="T459" i="9"/>
  <c r="I459" i="9"/>
  <c r="AB458" i="9"/>
  <c r="T458" i="9"/>
  <c r="I458" i="9"/>
  <c r="AG457" i="9"/>
  <c r="AB457" i="9"/>
  <c r="T457" i="9"/>
  <c r="I457" i="9"/>
  <c r="AB456" i="9"/>
  <c r="T456" i="9"/>
  <c r="I456" i="9"/>
  <c r="AG455" i="9"/>
  <c r="AB455" i="9"/>
  <c r="T455" i="9"/>
  <c r="I455" i="9"/>
  <c r="AB454" i="9"/>
  <c r="T454" i="9"/>
  <c r="I454" i="9"/>
  <c r="AG453" i="9"/>
  <c r="AB453" i="9"/>
  <c r="T453" i="9"/>
  <c r="I453" i="9"/>
  <c r="AG452" i="9"/>
  <c r="AB452" i="9"/>
  <c r="T452" i="9"/>
  <c r="I452" i="9"/>
  <c r="AG451" i="9"/>
  <c r="AB451" i="9"/>
  <c r="T451" i="9"/>
  <c r="I451" i="9"/>
  <c r="AB450" i="9"/>
  <c r="T450" i="9"/>
  <c r="I450" i="9"/>
  <c r="AG449" i="9"/>
  <c r="AB449" i="9"/>
  <c r="T449" i="9"/>
  <c r="I449" i="9"/>
  <c r="AB448" i="9"/>
  <c r="T448" i="9"/>
  <c r="I448" i="9"/>
  <c r="AG447" i="9"/>
  <c r="AB447" i="9"/>
  <c r="T447" i="9"/>
  <c r="I447" i="9"/>
  <c r="AB446" i="9"/>
  <c r="T446" i="9"/>
  <c r="I446" i="9"/>
  <c r="AG445" i="9"/>
  <c r="AB445" i="9"/>
  <c r="T445" i="9"/>
  <c r="I445" i="9"/>
  <c r="AB444" i="9"/>
  <c r="T444" i="9"/>
  <c r="I444" i="9"/>
  <c r="AG443" i="9"/>
  <c r="AB443" i="9"/>
  <c r="T443" i="9"/>
  <c r="I443" i="9"/>
  <c r="AB442" i="9"/>
  <c r="T442" i="9"/>
  <c r="I442" i="9"/>
  <c r="AG441" i="9"/>
  <c r="AB441" i="9"/>
  <c r="T441" i="9"/>
  <c r="I441" i="9"/>
  <c r="AG440" i="9"/>
  <c r="AB440" i="9"/>
  <c r="T440" i="9"/>
  <c r="I440" i="9"/>
  <c r="AB439" i="9"/>
  <c r="T439" i="9"/>
  <c r="I439" i="9"/>
  <c r="AB438" i="9"/>
  <c r="T438" i="9"/>
  <c r="I438" i="9"/>
  <c r="AG437" i="9"/>
  <c r="AB437" i="9"/>
  <c r="T437" i="9"/>
  <c r="I437" i="9"/>
  <c r="AB436" i="9"/>
  <c r="T436" i="9"/>
  <c r="I436" i="9"/>
  <c r="AG435" i="9"/>
  <c r="AB435" i="9"/>
  <c r="T435" i="9"/>
  <c r="I435" i="9"/>
  <c r="AB434" i="9"/>
  <c r="T434" i="9"/>
  <c r="I434" i="9"/>
  <c r="AG433" i="9"/>
  <c r="AB433" i="9"/>
  <c r="T433" i="9"/>
  <c r="I433" i="9"/>
  <c r="AB432" i="9"/>
  <c r="T432" i="9"/>
  <c r="I432" i="9"/>
  <c r="AG431" i="9"/>
  <c r="AB431" i="9"/>
  <c r="T431" i="9"/>
  <c r="I431" i="9"/>
  <c r="AB430" i="9"/>
  <c r="T430" i="9"/>
  <c r="I430" i="9"/>
  <c r="AG429" i="9"/>
  <c r="AB429" i="9"/>
  <c r="T429" i="9"/>
  <c r="I429" i="9"/>
  <c r="AG428" i="9"/>
  <c r="AB428" i="9"/>
  <c r="T428" i="9"/>
  <c r="I428" i="9"/>
  <c r="AB427" i="9"/>
  <c r="T427" i="9"/>
  <c r="I427" i="9"/>
  <c r="AB426" i="9"/>
  <c r="T426" i="9"/>
  <c r="I426" i="9"/>
  <c r="AG425" i="9"/>
  <c r="AB425" i="9"/>
  <c r="T425" i="9"/>
  <c r="I425" i="9"/>
  <c r="AG424" i="9"/>
  <c r="AB424" i="9"/>
  <c r="T424" i="9"/>
  <c r="I424" i="9"/>
  <c r="AG423" i="9"/>
  <c r="AB423" i="9"/>
  <c r="T423" i="9"/>
  <c r="I423" i="9"/>
  <c r="AB422" i="9"/>
  <c r="T422" i="9"/>
  <c r="I422" i="9"/>
  <c r="AG421" i="9"/>
  <c r="AB421" i="9"/>
  <c r="T421" i="9"/>
  <c r="I421" i="9"/>
  <c r="AG420" i="9"/>
  <c r="AB420" i="9"/>
  <c r="T420" i="9"/>
  <c r="I420" i="9"/>
  <c r="AG419" i="9"/>
  <c r="AB419" i="9"/>
  <c r="T419" i="9"/>
  <c r="I419" i="9"/>
  <c r="AB418" i="9"/>
  <c r="T418" i="9"/>
  <c r="I418" i="9"/>
  <c r="AG417" i="9"/>
  <c r="AB417" i="9"/>
  <c r="T417" i="9"/>
  <c r="I417" i="9"/>
  <c r="AB416" i="9"/>
  <c r="T416" i="9"/>
  <c r="I416" i="9"/>
  <c r="AB415" i="9"/>
  <c r="T415" i="9"/>
  <c r="I415" i="9"/>
  <c r="AB414" i="9"/>
  <c r="T414" i="9"/>
  <c r="I414" i="9"/>
  <c r="AG413" i="9"/>
  <c r="AB413" i="9"/>
  <c r="T413" i="9"/>
  <c r="I413" i="9"/>
  <c r="AG412" i="9"/>
  <c r="AB412" i="9"/>
  <c r="T412" i="9"/>
  <c r="I412" i="9"/>
  <c r="AG411" i="9"/>
  <c r="AB411" i="9"/>
  <c r="T411" i="9"/>
  <c r="I411" i="9"/>
  <c r="AB410" i="9"/>
  <c r="T410" i="9"/>
  <c r="I410" i="9"/>
  <c r="AG409" i="9"/>
  <c r="AB409" i="9"/>
  <c r="T409" i="9"/>
  <c r="I409" i="9"/>
  <c r="AG408" i="9"/>
  <c r="AB408" i="9"/>
  <c r="T408" i="9"/>
  <c r="I408" i="9"/>
  <c r="AG407" i="9"/>
  <c r="AB407" i="9"/>
  <c r="T407" i="9"/>
  <c r="I407" i="9"/>
  <c r="AB406" i="9"/>
  <c r="T406" i="9"/>
  <c r="I406" i="9"/>
  <c r="AG405" i="9"/>
  <c r="AB405" i="9"/>
  <c r="T405" i="9"/>
  <c r="I405" i="9"/>
  <c r="AB404" i="9"/>
  <c r="T404" i="9"/>
  <c r="I404" i="9"/>
  <c r="AB403" i="9"/>
  <c r="T403" i="9"/>
  <c r="I403" i="9"/>
  <c r="AB402" i="9"/>
  <c r="T402" i="9"/>
  <c r="I402" i="9"/>
  <c r="AG401" i="9"/>
  <c r="AB401" i="9"/>
  <c r="T401" i="9"/>
  <c r="I401" i="9"/>
  <c r="AB400" i="9"/>
  <c r="T400" i="9"/>
  <c r="I400" i="9"/>
  <c r="AG399" i="9"/>
  <c r="AB399" i="9"/>
  <c r="T399" i="9"/>
  <c r="I399" i="9"/>
  <c r="AB398" i="9"/>
  <c r="T398" i="9"/>
  <c r="I398" i="9"/>
  <c r="AG397" i="9"/>
  <c r="AB397" i="9"/>
  <c r="T397" i="9"/>
  <c r="I397" i="9"/>
  <c r="AG396" i="9"/>
  <c r="AB396" i="9"/>
  <c r="T396" i="9"/>
  <c r="I396" i="9"/>
  <c r="AG395" i="9"/>
  <c r="AB395" i="9"/>
  <c r="T395" i="9"/>
  <c r="I395" i="9"/>
  <c r="AB394" i="9"/>
  <c r="T394" i="9"/>
  <c r="I394" i="9"/>
  <c r="AG393" i="9"/>
  <c r="AB393" i="9"/>
  <c r="T393" i="9"/>
  <c r="I393" i="9"/>
  <c r="AB392" i="9"/>
  <c r="T392" i="9"/>
  <c r="I392" i="9"/>
  <c r="AG391" i="9"/>
  <c r="AB391" i="9"/>
  <c r="T391" i="9"/>
  <c r="I391" i="9"/>
  <c r="AB390" i="9"/>
  <c r="T390" i="9"/>
  <c r="I390" i="9"/>
  <c r="AG389" i="9"/>
  <c r="AB389" i="9"/>
  <c r="T389" i="9"/>
  <c r="I389" i="9"/>
  <c r="AG388" i="9"/>
  <c r="AB388" i="9"/>
  <c r="T388" i="9"/>
  <c r="I388" i="9"/>
  <c r="AG387" i="9"/>
  <c r="AB387" i="9"/>
  <c r="T387" i="9"/>
  <c r="I387" i="9"/>
  <c r="AB386" i="9"/>
  <c r="T386" i="9"/>
  <c r="I386" i="9"/>
  <c r="AG385" i="9"/>
  <c r="AB385" i="9"/>
  <c r="T385" i="9"/>
  <c r="I385" i="9"/>
  <c r="AB384" i="9"/>
  <c r="T384" i="9"/>
  <c r="I384" i="9"/>
  <c r="AB383" i="9"/>
  <c r="T383" i="9"/>
  <c r="I383" i="9"/>
  <c r="AB382" i="9"/>
  <c r="T382" i="9"/>
  <c r="I382" i="9"/>
  <c r="AG381" i="9"/>
  <c r="AB381" i="9"/>
  <c r="T381" i="9"/>
  <c r="I381" i="9"/>
  <c r="AB380" i="9"/>
  <c r="T380" i="9"/>
  <c r="I380" i="9"/>
  <c r="AG379" i="9"/>
  <c r="AB379" i="9"/>
  <c r="T379" i="9"/>
  <c r="I379" i="9"/>
  <c r="AB378" i="9"/>
  <c r="T378" i="9"/>
  <c r="I378" i="9"/>
  <c r="AG377" i="9"/>
  <c r="AB377" i="9"/>
  <c r="T377" i="9"/>
  <c r="I377" i="9"/>
  <c r="AG376" i="9"/>
  <c r="AB376" i="9"/>
  <c r="T376" i="9"/>
  <c r="I376" i="9"/>
  <c r="AG375" i="9"/>
  <c r="AB375" i="9"/>
  <c r="T375" i="9"/>
  <c r="I375" i="9"/>
  <c r="AB374" i="9"/>
  <c r="T374" i="9"/>
  <c r="I374" i="9"/>
  <c r="AG373" i="9"/>
  <c r="AB373" i="9"/>
  <c r="T373" i="9"/>
  <c r="I373" i="9"/>
  <c r="AG372" i="9"/>
  <c r="AB372" i="9"/>
  <c r="T372" i="9"/>
  <c r="I372" i="9"/>
  <c r="AB371" i="9"/>
  <c r="T371" i="9"/>
  <c r="I371" i="9"/>
  <c r="AB370" i="9"/>
  <c r="T370" i="9"/>
  <c r="I370" i="9"/>
  <c r="AG369" i="9"/>
  <c r="AB369" i="9"/>
  <c r="T369" i="9"/>
  <c r="I369" i="9"/>
  <c r="AB368" i="9"/>
  <c r="T368" i="9"/>
  <c r="I368" i="9"/>
  <c r="AG367" i="9"/>
  <c r="AB367" i="9"/>
  <c r="T367" i="9"/>
  <c r="I367" i="9"/>
  <c r="AB366" i="9"/>
  <c r="T366" i="9"/>
  <c r="I366" i="9"/>
  <c r="AG365" i="9"/>
  <c r="AB365" i="9"/>
  <c r="T365" i="9"/>
  <c r="I365" i="9"/>
  <c r="AG364" i="9"/>
  <c r="AB364" i="9"/>
  <c r="T364" i="9"/>
  <c r="I364" i="9"/>
  <c r="AG363" i="9"/>
  <c r="AB363" i="9"/>
  <c r="T363" i="9"/>
  <c r="I363" i="9"/>
  <c r="AB362" i="9"/>
  <c r="T362" i="9"/>
  <c r="I362" i="9"/>
  <c r="AG361" i="9"/>
  <c r="AB361" i="9"/>
  <c r="T361" i="9"/>
  <c r="I361" i="9"/>
  <c r="AG360" i="9"/>
  <c r="AB360" i="9"/>
  <c r="T360" i="9"/>
  <c r="I360" i="9"/>
  <c r="AB359" i="9"/>
  <c r="T359" i="9"/>
  <c r="I359" i="9"/>
  <c r="AB358" i="9"/>
  <c r="T358" i="9"/>
  <c r="I358" i="9"/>
  <c r="AG357" i="9"/>
  <c r="AB357" i="9"/>
  <c r="T357" i="9"/>
  <c r="I357" i="9"/>
  <c r="AG356" i="9"/>
  <c r="AB356" i="9"/>
  <c r="T356" i="9"/>
  <c r="I356" i="9"/>
  <c r="AG355" i="9"/>
  <c r="AB355" i="9"/>
  <c r="T355" i="9"/>
  <c r="I355" i="9"/>
  <c r="AB354" i="9"/>
  <c r="T354" i="9"/>
  <c r="I354" i="9"/>
  <c r="AG353" i="9"/>
  <c r="AB353" i="9"/>
  <c r="T353" i="9"/>
  <c r="I353" i="9"/>
  <c r="AB352" i="9"/>
  <c r="T352" i="9"/>
  <c r="I352" i="9"/>
  <c r="AG351" i="9"/>
  <c r="AB351" i="9"/>
  <c r="T351" i="9"/>
  <c r="I351" i="9"/>
  <c r="AB350" i="9"/>
  <c r="T350" i="9"/>
  <c r="I350" i="9"/>
  <c r="AG349" i="9"/>
  <c r="AB349" i="9"/>
  <c r="T349" i="9"/>
  <c r="I349" i="9"/>
  <c r="AG348" i="9"/>
  <c r="AB348" i="9"/>
  <c r="T348" i="9"/>
  <c r="I348" i="9"/>
  <c r="AB347" i="9"/>
  <c r="T347" i="9"/>
  <c r="I347" i="9"/>
  <c r="AB346" i="9"/>
  <c r="T346" i="9"/>
  <c r="I346" i="9"/>
  <c r="AG345" i="9"/>
  <c r="AB345" i="9"/>
  <c r="T345" i="9"/>
  <c r="I345" i="9"/>
  <c r="AG344" i="9"/>
  <c r="AB344" i="9"/>
  <c r="T344" i="9"/>
  <c r="I344" i="9"/>
  <c r="AG343" i="9"/>
  <c r="AB343" i="9"/>
  <c r="T343" i="9"/>
  <c r="I343" i="9"/>
  <c r="AB342" i="9"/>
  <c r="T342" i="9"/>
  <c r="I342" i="9"/>
  <c r="AG341" i="9"/>
  <c r="AB341" i="9"/>
  <c r="T341" i="9"/>
  <c r="I341" i="9"/>
  <c r="AB340" i="9"/>
  <c r="T340" i="9"/>
  <c r="I340" i="9"/>
  <c r="AG339" i="9"/>
  <c r="AB339" i="9"/>
  <c r="T339" i="9"/>
  <c r="I339" i="9"/>
  <c r="AB338" i="9"/>
  <c r="T338" i="9"/>
  <c r="I338" i="9"/>
  <c r="AG337" i="9"/>
  <c r="AB337" i="9"/>
  <c r="T337" i="9"/>
  <c r="I337" i="9"/>
  <c r="AB336" i="9"/>
  <c r="T336" i="9"/>
  <c r="I336" i="9"/>
  <c r="AG335" i="9"/>
  <c r="AB335" i="9"/>
  <c r="T335" i="9"/>
  <c r="I335" i="9"/>
  <c r="AB334" i="9"/>
  <c r="T334" i="9"/>
  <c r="I334" i="9"/>
  <c r="AG333" i="9"/>
  <c r="AB333" i="9"/>
  <c r="T333" i="9"/>
  <c r="I333" i="9"/>
  <c r="AG332" i="9"/>
  <c r="AB332" i="9"/>
  <c r="T332" i="9"/>
  <c r="I332" i="9"/>
  <c r="AG331" i="9"/>
  <c r="AB331" i="9"/>
  <c r="T331" i="9"/>
  <c r="I331" i="9"/>
  <c r="AB330" i="9"/>
  <c r="T330" i="9"/>
  <c r="I330" i="9"/>
  <c r="AG329" i="9"/>
  <c r="AB329" i="9"/>
  <c r="T329" i="9"/>
  <c r="I329" i="9"/>
  <c r="AB328" i="9"/>
  <c r="T328" i="9"/>
  <c r="I328" i="9"/>
  <c r="AB327" i="9"/>
  <c r="T327" i="9"/>
  <c r="I327" i="9"/>
  <c r="AB326" i="9"/>
  <c r="T326" i="9"/>
  <c r="I326" i="9"/>
  <c r="AG325" i="9"/>
  <c r="AB325" i="9"/>
  <c r="T325" i="9"/>
  <c r="I325" i="9"/>
  <c r="AG324" i="9"/>
  <c r="AB324" i="9"/>
  <c r="T324" i="9"/>
  <c r="I324" i="9"/>
  <c r="AG323" i="9"/>
  <c r="AB323" i="9"/>
  <c r="T323" i="9"/>
  <c r="I323" i="9"/>
  <c r="AB322" i="9"/>
  <c r="T322" i="9"/>
  <c r="I322" i="9"/>
  <c r="AG321" i="9"/>
  <c r="AB321" i="9"/>
  <c r="T321" i="9"/>
  <c r="I321" i="9"/>
  <c r="AB320" i="9"/>
  <c r="T320" i="9"/>
  <c r="I320" i="9"/>
  <c r="AG319" i="9"/>
  <c r="AB319" i="9"/>
  <c r="T319" i="9"/>
  <c r="I319" i="9"/>
  <c r="AB318" i="9"/>
  <c r="T318" i="9"/>
  <c r="I318" i="9"/>
  <c r="AG317" i="9"/>
  <c r="AB317" i="9"/>
  <c r="T317" i="9"/>
  <c r="I317" i="9"/>
  <c r="AB316" i="9"/>
  <c r="T316" i="9"/>
  <c r="I316" i="9"/>
  <c r="AG315" i="9"/>
  <c r="AB315" i="9"/>
  <c r="T315" i="9"/>
  <c r="I315" i="9"/>
  <c r="AB314" i="9"/>
  <c r="T314" i="9"/>
  <c r="I314" i="9"/>
  <c r="AG313" i="9"/>
  <c r="AB313" i="9"/>
  <c r="T313" i="9"/>
  <c r="I313" i="9"/>
  <c r="AG312" i="9"/>
  <c r="AB312" i="9"/>
  <c r="T312" i="9"/>
  <c r="I312" i="9"/>
  <c r="AG311" i="9"/>
  <c r="AB311" i="9"/>
  <c r="T311" i="9"/>
  <c r="I311" i="9"/>
  <c r="AB310" i="9"/>
  <c r="T310" i="9"/>
  <c r="I310" i="9"/>
  <c r="AG309" i="9"/>
  <c r="AB309" i="9"/>
  <c r="T309" i="9"/>
  <c r="I309" i="9"/>
  <c r="AG308" i="9"/>
  <c r="AB308" i="9"/>
  <c r="T308" i="9"/>
  <c r="I308" i="9"/>
  <c r="AG307" i="9"/>
  <c r="AB307" i="9"/>
  <c r="T307" i="9"/>
  <c r="I307" i="9"/>
  <c r="AB306" i="9"/>
  <c r="T306" i="9"/>
  <c r="I306" i="9"/>
  <c r="AG305" i="9"/>
  <c r="AB305" i="9"/>
  <c r="T305" i="9"/>
  <c r="I305" i="9"/>
  <c r="AB304" i="9"/>
  <c r="T304" i="9"/>
  <c r="I304" i="9"/>
  <c r="AG303" i="9"/>
  <c r="AB303" i="9"/>
  <c r="T303" i="9"/>
  <c r="I303" i="9"/>
  <c r="AB302" i="9"/>
  <c r="T302" i="9"/>
  <c r="I302" i="9"/>
  <c r="AG301" i="9"/>
  <c r="AB301" i="9"/>
  <c r="T301" i="9"/>
  <c r="I301" i="9"/>
  <c r="AG300" i="9"/>
  <c r="AB300" i="9"/>
  <c r="T300" i="9"/>
  <c r="I300" i="9"/>
  <c r="AG299" i="9"/>
  <c r="AB299" i="9"/>
  <c r="T299" i="9"/>
  <c r="I299" i="9"/>
  <c r="AB298" i="9"/>
  <c r="T298" i="9"/>
  <c r="I298" i="9"/>
  <c r="AG297" i="9"/>
  <c r="AB297" i="9"/>
  <c r="T297" i="9"/>
  <c r="I297" i="9"/>
  <c r="AG296" i="9"/>
  <c r="AB296" i="9"/>
  <c r="T296" i="9"/>
  <c r="I296" i="9"/>
  <c r="AG295" i="9"/>
  <c r="AB295" i="9"/>
  <c r="T295" i="9"/>
  <c r="I295" i="9"/>
  <c r="AB294" i="9"/>
  <c r="T294" i="9"/>
  <c r="I294" i="9"/>
  <c r="AG293" i="9"/>
  <c r="AB293" i="9"/>
  <c r="T293" i="9"/>
  <c r="I293" i="9"/>
  <c r="AG292" i="9"/>
  <c r="AB292" i="9"/>
  <c r="T292" i="9"/>
  <c r="I292" i="9"/>
  <c r="AB291" i="9"/>
  <c r="T291" i="9"/>
  <c r="I291" i="9"/>
  <c r="AB290" i="9"/>
  <c r="T290" i="9"/>
  <c r="I290" i="9"/>
  <c r="AG289" i="9"/>
  <c r="AB289" i="9"/>
  <c r="T289" i="9"/>
  <c r="I289" i="9"/>
  <c r="AB288" i="9"/>
  <c r="T288" i="9"/>
  <c r="I288" i="9"/>
  <c r="AG287" i="9"/>
  <c r="AB287" i="9"/>
  <c r="T287" i="9"/>
  <c r="I287" i="9"/>
  <c r="AB286" i="9"/>
  <c r="T286" i="9"/>
  <c r="I286" i="9"/>
  <c r="AG285" i="9"/>
  <c r="AB285" i="9"/>
  <c r="T285" i="9"/>
  <c r="I285" i="9"/>
  <c r="AG284" i="9"/>
  <c r="AB284" i="9"/>
  <c r="T284" i="9"/>
  <c r="I284" i="9"/>
  <c r="AG283" i="9"/>
  <c r="AB283" i="9"/>
  <c r="T283" i="9"/>
  <c r="I283" i="9"/>
  <c r="AB282" i="9"/>
  <c r="T282" i="9"/>
  <c r="I282" i="9"/>
  <c r="AG281" i="9"/>
  <c r="AB281" i="9"/>
  <c r="T281" i="9"/>
  <c r="I281" i="9"/>
  <c r="AG280" i="9"/>
  <c r="AB280" i="9"/>
  <c r="T280" i="9"/>
  <c r="I280" i="9"/>
  <c r="AB279" i="9"/>
  <c r="T279" i="9"/>
  <c r="I279" i="9"/>
  <c r="AB278" i="9"/>
  <c r="T278" i="9"/>
  <c r="I278" i="9"/>
  <c r="AG277" i="9"/>
  <c r="AB277" i="9"/>
  <c r="T277" i="9"/>
  <c r="I277" i="9"/>
  <c r="AB276" i="9"/>
  <c r="T276" i="9"/>
  <c r="I276" i="9"/>
  <c r="AG275" i="9"/>
  <c r="AB275" i="9"/>
  <c r="T275" i="9"/>
  <c r="I275" i="9"/>
  <c r="AB274" i="9"/>
  <c r="T274" i="9"/>
  <c r="I274" i="9"/>
  <c r="AG273" i="9"/>
  <c r="AB273" i="9"/>
  <c r="T273" i="9"/>
  <c r="I273" i="9"/>
  <c r="AB272" i="9"/>
  <c r="T272" i="9"/>
  <c r="I272" i="9"/>
  <c r="AB271" i="9"/>
  <c r="T271" i="9"/>
  <c r="I271" i="9"/>
  <c r="AB270" i="9"/>
  <c r="T270" i="9"/>
  <c r="I270" i="9"/>
  <c r="AG269" i="9"/>
  <c r="AB269" i="9"/>
  <c r="T269" i="9"/>
  <c r="I269" i="9"/>
  <c r="AG268" i="9"/>
  <c r="AB268" i="9"/>
  <c r="T268" i="9"/>
  <c r="I268" i="9"/>
  <c r="AG267" i="9"/>
  <c r="AB267" i="9"/>
  <c r="T267" i="9"/>
  <c r="I267" i="9"/>
  <c r="AB266" i="9"/>
  <c r="T266" i="9"/>
  <c r="I266" i="9"/>
  <c r="AG265" i="9"/>
  <c r="AB265" i="9"/>
  <c r="T265" i="9"/>
  <c r="I265" i="9"/>
  <c r="AB264" i="9"/>
  <c r="T264" i="9"/>
  <c r="I264" i="9"/>
  <c r="AG263" i="9"/>
  <c r="AB263" i="9"/>
  <c r="T263" i="9"/>
  <c r="I263" i="9"/>
  <c r="AB262" i="9"/>
  <c r="T262" i="9"/>
  <c r="I262" i="9"/>
  <c r="AG261" i="9"/>
  <c r="AB261" i="9"/>
  <c r="T261" i="9"/>
  <c r="I261" i="9"/>
  <c r="AG260" i="9"/>
  <c r="AB260" i="9"/>
  <c r="T260" i="9"/>
  <c r="I260" i="9"/>
  <c r="AB259" i="9"/>
  <c r="T259" i="9"/>
  <c r="I259" i="9"/>
  <c r="AB258" i="9"/>
  <c r="T258" i="9"/>
  <c r="I258" i="9"/>
  <c r="AG257" i="9"/>
  <c r="AB257" i="9"/>
  <c r="T257" i="9"/>
  <c r="I257" i="9"/>
  <c r="AG256" i="9"/>
  <c r="AB256" i="9"/>
  <c r="T256" i="9"/>
  <c r="I256" i="9"/>
  <c r="AG255" i="9"/>
  <c r="AB255" i="9"/>
  <c r="T255" i="9"/>
  <c r="I255" i="9"/>
  <c r="AB254" i="9"/>
  <c r="T254" i="9"/>
  <c r="I254" i="9"/>
  <c r="AG253" i="9"/>
  <c r="AB253" i="9"/>
  <c r="T253" i="9"/>
  <c r="I253" i="9"/>
  <c r="AG252" i="9"/>
  <c r="AB252" i="9"/>
  <c r="T252" i="9"/>
  <c r="I252" i="9"/>
  <c r="AG251" i="9"/>
  <c r="AB251" i="9"/>
  <c r="T251" i="9"/>
  <c r="I251" i="9"/>
  <c r="AB250" i="9"/>
  <c r="T250" i="9"/>
  <c r="I250" i="9"/>
  <c r="AG249" i="9"/>
  <c r="AB249" i="9"/>
  <c r="T249" i="9"/>
  <c r="I249" i="9"/>
  <c r="AB248" i="9"/>
  <c r="T248" i="9"/>
  <c r="I248" i="9"/>
  <c r="AB247" i="9"/>
  <c r="T247" i="9"/>
  <c r="I247" i="9"/>
  <c r="AB246" i="9"/>
  <c r="T246" i="9"/>
  <c r="I246" i="9"/>
  <c r="AG245" i="9"/>
  <c r="AB245" i="9"/>
  <c r="T245" i="9"/>
  <c r="I245" i="9"/>
  <c r="AG244" i="9"/>
  <c r="AB244" i="9"/>
  <c r="T244" i="9"/>
  <c r="I244" i="9"/>
  <c r="AG243" i="9"/>
  <c r="AB243" i="9"/>
  <c r="T243" i="9"/>
  <c r="I243" i="9"/>
  <c r="AB242" i="9"/>
  <c r="T242" i="9"/>
  <c r="I242" i="9"/>
  <c r="AG241" i="9"/>
  <c r="AB241" i="9"/>
  <c r="T241" i="9"/>
  <c r="I241" i="9"/>
  <c r="AG240" i="9"/>
  <c r="AB240" i="9"/>
  <c r="T240" i="9"/>
  <c r="I240" i="9"/>
  <c r="AG239" i="9"/>
  <c r="AB239" i="9"/>
  <c r="T239" i="9"/>
  <c r="I239" i="9"/>
  <c r="AB238" i="9"/>
  <c r="T238" i="9"/>
  <c r="I238" i="9"/>
  <c r="AG237" i="9"/>
  <c r="AB237" i="9"/>
  <c r="T237" i="9"/>
  <c r="I237" i="9"/>
  <c r="AG236" i="9"/>
  <c r="AB236" i="9"/>
  <c r="T236" i="9"/>
  <c r="I236" i="9"/>
  <c r="AG235" i="9"/>
  <c r="AB235" i="9"/>
  <c r="T235" i="9"/>
  <c r="I235" i="9"/>
  <c r="AB234" i="9"/>
  <c r="T234" i="9"/>
  <c r="I234" i="9"/>
  <c r="AG233" i="9"/>
  <c r="AB233" i="9"/>
  <c r="T233" i="9"/>
  <c r="I233" i="9"/>
  <c r="AB232" i="9"/>
  <c r="T232" i="9"/>
  <c r="I232" i="9"/>
  <c r="AG231" i="9"/>
  <c r="AB231" i="9"/>
  <c r="T231" i="9"/>
  <c r="I231" i="9"/>
  <c r="AB230" i="9"/>
  <c r="T230" i="9"/>
  <c r="I230" i="9"/>
  <c r="AG229" i="9"/>
  <c r="AB229" i="9"/>
  <c r="T229" i="9"/>
  <c r="I229" i="9"/>
  <c r="AG228" i="9"/>
  <c r="AB228" i="9"/>
  <c r="T228" i="9"/>
  <c r="I228" i="9"/>
  <c r="AG227" i="9"/>
  <c r="AB227" i="9"/>
  <c r="T227" i="9"/>
  <c r="I227" i="9"/>
  <c r="AB226" i="9"/>
  <c r="T226" i="9"/>
  <c r="I226" i="9"/>
  <c r="AG225" i="9"/>
  <c r="AB225" i="9"/>
  <c r="T225" i="9"/>
  <c r="I225" i="9"/>
  <c r="AG224" i="9"/>
  <c r="AB224" i="9"/>
  <c r="T224" i="9"/>
  <c r="I224" i="9"/>
  <c r="AG223" i="9"/>
  <c r="AB223" i="9"/>
  <c r="T223" i="9"/>
  <c r="I223" i="9"/>
  <c r="AB222" i="9"/>
  <c r="T222" i="9"/>
  <c r="I222" i="9"/>
  <c r="AG221" i="9"/>
  <c r="AB221" i="9"/>
  <c r="T221" i="9"/>
  <c r="I221" i="9"/>
  <c r="AG220" i="9"/>
  <c r="AB220" i="9"/>
  <c r="T220" i="9"/>
  <c r="I220" i="9"/>
  <c r="AG219" i="9"/>
  <c r="AB219" i="9"/>
  <c r="T219" i="9"/>
  <c r="I219" i="9"/>
  <c r="AB218" i="9"/>
  <c r="T218" i="9"/>
  <c r="I218" i="9"/>
  <c r="AG217" i="9"/>
  <c r="AB217" i="9"/>
  <c r="T217" i="9"/>
  <c r="I217" i="9"/>
  <c r="AB216" i="9"/>
  <c r="T216" i="9"/>
  <c r="I216" i="9"/>
  <c r="AG215" i="9"/>
  <c r="AB215" i="9"/>
  <c r="T215" i="9"/>
  <c r="I215" i="9"/>
  <c r="AB214" i="9"/>
  <c r="T214" i="9"/>
  <c r="I214" i="9"/>
  <c r="AG213" i="9"/>
  <c r="AB213" i="9"/>
  <c r="T213" i="9"/>
  <c r="I213" i="9"/>
  <c r="AG212" i="9"/>
  <c r="AB212" i="9"/>
  <c r="T212" i="9"/>
  <c r="I212" i="9"/>
  <c r="AG211" i="9"/>
  <c r="AB211" i="9"/>
  <c r="T211" i="9"/>
  <c r="I211" i="9"/>
  <c r="AB210" i="9"/>
  <c r="T210" i="9"/>
  <c r="I210" i="9"/>
  <c r="AG209" i="9"/>
  <c r="AB209" i="9"/>
  <c r="T209" i="9"/>
  <c r="I209" i="9"/>
  <c r="AG208" i="9"/>
  <c r="AB208" i="9"/>
  <c r="T208" i="9"/>
  <c r="I208" i="9"/>
  <c r="AG207" i="9"/>
  <c r="AB207" i="9"/>
  <c r="T207" i="9"/>
  <c r="I207" i="9"/>
  <c r="AB206" i="9"/>
  <c r="T206" i="9"/>
  <c r="I206" i="9"/>
  <c r="AG205" i="9"/>
  <c r="AB205" i="9"/>
  <c r="T205" i="9"/>
  <c r="I205" i="9"/>
  <c r="AG204" i="9"/>
  <c r="AB204" i="9"/>
  <c r="T204" i="9"/>
  <c r="I204" i="9"/>
  <c r="AG203" i="9"/>
  <c r="AB203" i="9"/>
  <c r="T203" i="9"/>
  <c r="I203" i="9"/>
  <c r="AB202" i="9"/>
  <c r="T202" i="9"/>
  <c r="I202" i="9"/>
  <c r="AG201" i="9"/>
  <c r="AB201" i="9"/>
  <c r="T201" i="9"/>
  <c r="I201" i="9"/>
  <c r="AB200" i="9"/>
  <c r="T200" i="9"/>
  <c r="I200" i="9"/>
  <c r="AG199" i="9"/>
  <c r="AB199" i="9"/>
  <c r="T199" i="9"/>
  <c r="I199" i="9"/>
  <c r="AB198" i="9"/>
  <c r="T198" i="9"/>
  <c r="I198" i="9"/>
  <c r="AG197" i="9"/>
  <c r="AB197" i="9"/>
  <c r="T197" i="9"/>
  <c r="I197" i="9"/>
  <c r="AG196" i="9"/>
  <c r="AB196" i="9"/>
  <c r="T196" i="9"/>
  <c r="I196" i="9"/>
  <c r="AG195" i="9"/>
  <c r="AB195" i="9"/>
  <c r="T195" i="9"/>
  <c r="I195" i="9"/>
  <c r="AB194" i="9"/>
  <c r="T194" i="9"/>
  <c r="I194" i="9"/>
  <c r="AG193" i="9"/>
  <c r="AB193" i="9"/>
  <c r="T193" i="9"/>
  <c r="I193" i="9"/>
  <c r="AG192" i="9"/>
  <c r="AB192" i="9"/>
  <c r="T192" i="9"/>
  <c r="I192" i="9"/>
  <c r="AG191" i="9"/>
  <c r="AB191" i="9"/>
  <c r="T191" i="9"/>
  <c r="I191" i="9"/>
  <c r="AB190" i="9"/>
  <c r="T190" i="9"/>
  <c r="I190" i="9"/>
  <c r="AG189" i="9"/>
  <c r="AB189" i="9"/>
  <c r="T189" i="9"/>
  <c r="I189" i="9"/>
  <c r="AG188" i="9"/>
  <c r="AB188" i="9"/>
  <c r="T188" i="9"/>
  <c r="I188" i="9"/>
  <c r="AG187" i="9"/>
  <c r="AB187" i="9"/>
  <c r="T187" i="9"/>
  <c r="I187" i="9"/>
  <c r="AB186" i="9"/>
  <c r="T186" i="9"/>
  <c r="I186" i="9"/>
  <c r="AG185" i="9"/>
  <c r="AB185" i="9"/>
  <c r="T185" i="9"/>
  <c r="I185" i="9"/>
  <c r="AB184" i="9"/>
  <c r="T184" i="9"/>
  <c r="I184" i="9"/>
  <c r="AG183" i="9"/>
  <c r="AB183" i="9"/>
  <c r="T183" i="9"/>
  <c r="I183" i="9"/>
  <c r="AB182" i="9"/>
  <c r="T182" i="9"/>
  <c r="I182" i="9"/>
  <c r="AG181" i="9"/>
  <c r="AB181" i="9"/>
  <c r="T181" i="9"/>
  <c r="I181" i="9"/>
  <c r="AG180" i="9"/>
  <c r="AB180" i="9"/>
  <c r="T180" i="9"/>
  <c r="I180" i="9"/>
  <c r="AG179" i="9"/>
  <c r="AB179" i="9"/>
  <c r="T179" i="9"/>
  <c r="I179" i="9"/>
  <c r="AB178" i="9"/>
  <c r="T178" i="9"/>
  <c r="I178" i="9"/>
  <c r="AG177" i="9"/>
  <c r="AB177" i="9"/>
  <c r="T177" i="9"/>
  <c r="I177" i="9"/>
  <c r="AG176" i="9"/>
  <c r="AB176" i="9"/>
  <c r="T176" i="9"/>
  <c r="I176" i="9"/>
  <c r="AG175" i="9"/>
  <c r="AB175" i="9"/>
  <c r="T175" i="9"/>
  <c r="I175" i="9"/>
  <c r="AB174" i="9"/>
  <c r="T174" i="9"/>
  <c r="I174" i="9"/>
  <c r="AG173" i="9"/>
  <c r="AB173" i="9"/>
  <c r="T173" i="9"/>
  <c r="I173" i="9"/>
  <c r="AG172" i="9"/>
  <c r="AB172" i="9"/>
  <c r="T172" i="9"/>
  <c r="I172" i="9"/>
  <c r="AG171" i="9"/>
  <c r="AB171" i="9"/>
  <c r="T171" i="9"/>
  <c r="I171" i="9"/>
  <c r="AB170" i="9"/>
  <c r="T170" i="9"/>
  <c r="I170" i="9"/>
  <c r="AG169" i="9"/>
  <c r="AB169" i="9"/>
  <c r="T169" i="9"/>
  <c r="I169" i="9"/>
  <c r="AB168" i="9"/>
  <c r="T168" i="9"/>
  <c r="I168" i="9"/>
  <c r="AG167" i="9"/>
  <c r="AB167" i="9"/>
  <c r="T167" i="9"/>
  <c r="I167" i="9"/>
  <c r="AB166" i="9"/>
  <c r="T166" i="9"/>
  <c r="I166" i="9"/>
  <c r="AG165" i="9"/>
  <c r="AB165" i="9"/>
  <c r="T165" i="9"/>
  <c r="I165" i="9"/>
  <c r="AG164" i="9"/>
  <c r="AB164" i="9"/>
  <c r="T164" i="9"/>
  <c r="I164" i="9"/>
  <c r="AG163" i="9"/>
  <c r="AB163" i="9"/>
  <c r="T163" i="9"/>
  <c r="I163" i="9"/>
  <c r="AB162" i="9"/>
  <c r="T162" i="9"/>
  <c r="I162" i="9"/>
  <c r="AG161" i="9"/>
  <c r="AB161" i="9"/>
  <c r="T161" i="9"/>
  <c r="I161" i="9"/>
  <c r="AG160" i="9"/>
  <c r="AB160" i="9"/>
  <c r="T160" i="9"/>
  <c r="I160" i="9"/>
  <c r="AG159" i="9"/>
  <c r="AB159" i="9"/>
  <c r="T159" i="9"/>
  <c r="I159" i="9"/>
  <c r="AB158" i="9"/>
  <c r="T158" i="9"/>
  <c r="I158" i="9"/>
  <c r="AG157" i="9"/>
  <c r="AB157" i="9"/>
  <c r="T157" i="9"/>
  <c r="I157" i="9"/>
  <c r="AG156" i="9"/>
  <c r="AB156" i="9"/>
  <c r="T156" i="9"/>
  <c r="I156" i="9"/>
  <c r="AG155" i="9"/>
  <c r="AB155" i="9"/>
  <c r="T155" i="9"/>
  <c r="I155" i="9"/>
  <c r="AB154" i="9"/>
  <c r="T154" i="9"/>
  <c r="I154" i="9"/>
  <c r="AG153" i="9"/>
  <c r="AB153" i="9"/>
  <c r="T153" i="9"/>
  <c r="I153" i="9"/>
  <c r="AB152" i="9"/>
  <c r="T152" i="9"/>
  <c r="I152" i="9"/>
  <c r="AG151" i="9"/>
  <c r="AB151" i="9"/>
  <c r="T151" i="9"/>
  <c r="I151" i="9"/>
  <c r="AB150" i="9"/>
  <c r="T150" i="9"/>
  <c r="I150" i="9"/>
  <c r="AG149" i="9"/>
  <c r="AB149" i="9"/>
  <c r="T149" i="9"/>
  <c r="I149" i="9"/>
  <c r="AG148" i="9"/>
  <c r="AB148" i="9"/>
  <c r="T148" i="9"/>
  <c r="I148" i="9"/>
  <c r="AG147" i="9"/>
  <c r="AB147" i="9"/>
  <c r="T147" i="9"/>
  <c r="I147" i="9"/>
  <c r="AB146" i="9"/>
  <c r="T146" i="9"/>
  <c r="I146" i="9"/>
  <c r="AG145" i="9"/>
  <c r="AB145" i="9"/>
  <c r="T145" i="9"/>
  <c r="I145" i="9"/>
  <c r="AG144" i="9"/>
  <c r="AB144" i="9"/>
  <c r="T144" i="9"/>
  <c r="I144" i="9"/>
  <c r="AG143" i="9"/>
  <c r="AB143" i="9"/>
  <c r="T143" i="9"/>
  <c r="I143" i="9"/>
  <c r="AB142" i="9"/>
  <c r="T142" i="9"/>
  <c r="I142" i="9"/>
  <c r="AG141" i="9"/>
  <c r="AB141" i="9"/>
  <c r="T141" i="9"/>
  <c r="I141" i="9"/>
  <c r="AG140" i="9"/>
  <c r="AB140" i="9"/>
  <c r="T140" i="9"/>
  <c r="I140" i="9"/>
  <c r="AG139" i="9"/>
  <c r="AB139" i="9"/>
  <c r="T139" i="9"/>
  <c r="I139" i="9"/>
  <c r="AB138" i="9"/>
  <c r="T138" i="9"/>
  <c r="I138" i="9"/>
  <c r="AG137" i="9"/>
  <c r="AB137" i="9"/>
  <c r="T137" i="9"/>
  <c r="I137" i="9"/>
  <c r="AB136" i="9"/>
  <c r="T136" i="9"/>
  <c r="I136" i="9"/>
  <c r="AG135" i="9"/>
  <c r="AB135" i="9"/>
  <c r="T135" i="9"/>
  <c r="I135" i="9"/>
  <c r="AB134" i="9"/>
  <c r="T134" i="9"/>
  <c r="I134" i="9"/>
  <c r="AG133" i="9"/>
  <c r="AB133" i="9"/>
  <c r="T133" i="9"/>
  <c r="I133" i="9"/>
  <c r="AG132" i="9"/>
  <c r="AB132" i="9"/>
  <c r="T132" i="9"/>
  <c r="I132" i="9"/>
  <c r="AG131" i="9"/>
  <c r="AB131" i="9"/>
  <c r="T131" i="9"/>
  <c r="I131" i="9"/>
  <c r="AB130" i="9"/>
  <c r="T130" i="9"/>
  <c r="I130" i="9"/>
  <c r="AG129" i="9"/>
  <c r="AB129" i="9"/>
  <c r="T129" i="9"/>
  <c r="I129" i="9"/>
  <c r="AG128" i="9"/>
  <c r="AB128" i="9"/>
  <c r="T128" i="9"/>
  <c r="I128" i="9"/>
  <c r="AG127" i="9"/>
  <c r="AB127" i="9"/>
  <c r="T127" i="9"/>
  <c r="I127" i="9"/>
  <c r="AB126" i="9"/>
  <c r="T126" i="9"/>
  <c r="I126" i="9"/>
  <c r="AG125" i="9"/>
  <c r="AB125" i="9"/>
  <c r="T125" i="9"/>
  <c r="I125" i="9"/>
  <c r="AG124" i="9"/>
  <c r="AB124" i="9"/>
  <c r="T124" i="9"/>
  <c r="I124" i="9"/>
  <c r="AG123" i="9"/>
  <c r="AB123" i="9"/>
  <c r="T123" i="9"/>
  <c r="I123" i="9"/>
  <c r="AB122" i="9"/>
  <c r="T122" i="9"/>
  <c r="I122" i="9"/>
  <c r="AG121" i="9"/>
  <c r="AB121" i="9"/>
  <c r="T121" i="9"/>
  <c r="I121" i="9"/>
  <c r="AB120" i="9"/>
  <c r="T120" i="9"/>
  <c r="I120" i="9"/>
  <c r="AG119" i="9"/>
  <c r="AB119" i="9"/>
  <c r="T119" i="9"/>
  <c r="I119" i="9"/>
  <c r="AB118" i="9"/>
  <c r="T118" i="9"/>
  <c r="I118" i="9"/>
  <c r="AG117" i="9"/>
  <c r="AB117" i="9"/>
  <c r="T117" i="9"/>
  <c r="I117" i="9"/>
  <c r="AG116" i="9"/>
  <c r="AB116" i="9"/>
  <c r="T116" i="9"/>
  <c r="I116" i="9"/>
  <c r="AG115" i="9"/>
  <c r="AB115" i="9"/>
  <c r="T115" i="9"/>
  <c r="I115" i="9"/>
  <c r="AB114" i="9"/>
  <c r="T114" i="9"/>
  <c r="I114" i="9"/>
  <c r="AG113" i="9"/>
  <c r="AB113" i="9"/>
  <c r="T113" i="9"/>
  <c r="I113" i="9"/>
  <c r="AG112" i="9"/>
  <c r="AB112" i="9"/>
  <c r="T112" i="9"/>
  <c r="I112" i="9"/>
  <c r="AG111" i="9"/>
  <c r="AB111" i="9"/>
  <c r="T111" i="9"/>
  <c r="I111" i="9"/>
  <c r="AB110" i="9"/>
  <c r="T110" i="9"/>
  <c r="I110" i="9"/>
  <c r="AG109" i="9"/>
  <c r="AB109" i="9"/>
  <c r="T109" i="9"/>
  <c r="I109" i="9"/>
  <c r="AG108" i="9"/>
  <c r="AB108" i="9"/>
  <c r="T108" i="9"/>
  <c r="I108" i="9"/>
  <c r="AG107" i="9"/>
  <c r="AB107" i="9"/>
  <c r="T107" i="9"/>
  <c r="I107" i="9"/>
  <c r="AB106" i="9"/>
  <c r="T106" i="9"/>
  <c r="I106" i="9"/>
  <c r="AG105" i="9"/>
  <c r="AB105" i="9"/>
  <c r="T105" i="9"/>
  <c r="I105" i="9"/>
  <c r="AB104" i="9"/>
  <c r="T104" i="9"/>
  <c r="I104" i="9"/>
  <c r="AG103" i="9"/>
  <c r="AB103" i="9"/>
  <c r="T103" i="9"/>
  <c r="I103" i="9"/>
  <c r="AB102" i="9"/>
  <c r="T102" i="9"/>
  <c r="I102" i="9"/>
  <c r="AG101" i="9"/>
  <c r="AB101" i="9"/>
  <c r="T101" i="9"/>
  <c r="I101" i="9"/>
  <c r="AG100" i="9"/>
  <c r="AB100" i="9"/>
  <c r="T100" i="9"/>
  <c r="I100" i="9"/>
  <c r="AG99" i="9"/>
  <c r="AB99" i="9"/>
  <c r="T99" i="9"/>
  <c r="I99" i="9"/>
  <c r="AB98" i="9"/>
  <c r="T98" i="9"/>
  <c r="I98" i="9"/>
  <c r="AG97" i="9"/>
  <c r="AB97" i="9"/>
  <c r="T97" i="9"/>
  <c r="I97" i="9"/>
  <c r="AG96" i="9"/>
  <c r="AB96" i="9"/>
  <c r="T96" i="9"/>
  <c r="I96" i="9"/>
  <c r="AG95" i="9"/>
  <c r="AB95" i="9"/>
  <c r="T95" i="9"/>
  <c r="I95" i="9"/>
  <c r="AB94" i="9"/>
  <c r="T94" i="9"/>
  <c r="I94" i="9"/>
  <c r="AG93" i="9"/>
  <c r="AB93" i="9"/>
  <c r="T93" i="9"/>
  <c r="I93" i="9"/>
  <c r="AG92" i="9"/>
  <c r="AB92" i="9"/>
  <c r="T92" i="9"/>
  <c r="I92" i="9"/>
  <c r="AG91" i="9"/>
  <c r="AB91" i="9"/>
  <c r="T91" i="9"/>
  <c r="I91" i="9"/>
  <c r="AB90" i="9"/>
  <c r="T90" i="9"/>
  <c r="I90" i="9"/>
  <c r="AG89" i="9"/>
  <c r="AB89" i="9"/>
  <c r="T89" i="9"/>
  <c r="I89" i="9"/>
  <c r="AB88" i="9"/>
  <c r="T88" i="9"/>
  <c r="I88" i="9"/>
  <c r="AG87" i="9"/>
  <c r="AB87" i="9"/>
  <c r="T87" i="9"/>
  <c r="I87" i="9"/>
  <c r="AB86" i="9"/>
  <c r="T86" i="9"/>
  <c r="I86" i="9"/>
  <c r="AG85" i="9"/>
  <c r="AB85" i="9"/>
  <c r="T85" i="9"/>
  <c r="I85" i="9"/>
  <c r="AG84" i="9"/>
  <c r="AB84" i="9"/>
  <c r="T84" i="9"/>
  <c r="I84" i="9"/>
  <c r="AG83" i="9"/>
  <c r="AB83" i="9"/>
  <c r="T83" i="9"/>
  <c r="I83" i="9"/>
  <c r="AB82" i="9"/>
  <c r="T82" i="9"/>
  <c r="I82" i="9"/>
  <c r="AG81" i="9"/>
  <c r="AB81" i="9"/>
  <c r="T81" i="9"/>
  <c r="I81" i="9"/>
  <c r="AG80" i="9"/>
  <c r="AB80" i="9"/>
  <c r="T80" i="9"/>
  <c r="I80" i="9"/>
  <c r="AG79" i="9"/>
  <c r="AB79" i="9"/>
  <c r="T79" i="9"/>
  <c r="I79" i="9"/>
  <c r="AB78" i="9"/>
  <c r="T78" i="9"/>
  <c r="I78" i="9"/>
  <c r="AG77" i="9"/>
  <c r="AB77" i="9"/>
  <c r="T77" i="9"/>
  <c r="I77" i="9"/>
  <c r="AG76" i="9"/>
  <c r="AB76" i="9"/>
  <c r="T76" i="9"/>
  <c r="I76" i="9"/>
  <c r="AG75" i="9"/>
  <c r="AB75" i="9"/>
  <c r="T75" i="9"/>
  <c r="I75" i="9"/>
  <c r="AB74" i="9"/>
  <c r="T74" i="9"/>
  <c r="I74" i="9"/>
  <c r="AG73" i="9"/>
  <c r="AB73" i="9"/>
  <c r="T73" i="9"/>
  <c r="I73" i="9"/>
  <c r="AG72" i="9"/>
  <c r="AB72" i="9"/>
  <c r="T72" i="9"/>
  <c r="I72" i="9"/>
  <c r="AG71" i="9"/>
  <c r="AB71" i="9"/>
  <c r="T71" i="9"/>
  <c r="I71" i="9"/>
  <c r="AB70" i="9"/>
  <c r="T70" i="9"/>
  <c r="I70" i="9"/>
  <c r="AG69" i="9"/>
  <c r="AB69" i="9"/>
  <c r="T69" i="9"/>
  <c r="I69" i="9"/>
  <c r="AG68" i="9"/>
  <c r="AB68" i="9"/>
  <c r="T68" i="9"/>
  <c r="I68" i="9"/>
  <c r="AG67" i="9"/>
  <c r="AB67" i="9"/>
  <c r="T67" i="9"/>
  <c r="I67" i="9"/>
  <c r="AB66" i="9"/>
  <c r="T66" i="9"/>
  <c r="I66" i="9"/>
  <c r="AG65" i="9"/>
  <c r="AB65" i="9"/>
  <c r="T65" i="9"/>
  <c r="I65" i="9"/>
  <c r="AG64" i="9"/>
  <c r="AB64" i="9"/>
  <c r="T64" i="9"/>
  <c r="I64" i="9"/>
  <c r="AG63" i="9"/>
  <c r="AB63" i="9"/>
  <c r="T63" i="9"/>
  <c r="I63" i="9"/>
  <c r="AB62" i="9"/>
  <c r="T62" i="9"/>
  <c r="I62" i="9"/>
  <c r="AG61" i="9"/>
  <c r="AB61" i="9"/>
  <c r="T61" i="9"/>
  <c r="I61" i="9"/>
  <c r="AG60" i="9"/>
  <c r="AB60" i="9"/>
  <c r="T60" i="9"/>
  <c r="I60" i="9"/>
  <c r="AG59" i="9"/>
  <c r="AB59" i="9"/>
  <c r="T59" i="9"/>
  <c r="I59" i="9"/>
  <c r="AB58" i="9"/>
  <c r="T58" i="9"/>
  <c r="I58" i="9"/>
  <c r="AG57" i="9"/>
  <c r="AB57" i="9"/>
  <c r="T57" i="9"/>
  <c r="I57" i="9"/>
  <c r="AG56" i="9"/>
  <c r="AB56" i="9"/>
  <c r="T56" i="9"/>
  <c r="I56" i="9"/>
  <c r="AG55" i="9"/>
  <c r="AB55" i="9"/>
  <c r="T55" i="9"/>
  <c r="I55" i="9"/>
  <c r="AB54" i="9"/>
  <c r="T54" i="9"/>
  <c r="I54" i="9"/>
  <c r="AG53" i="9"/>
  <c r="AB53" i="9"/>
  <c r="T53" i="9"/>
  <c r="I53" i="9"/>
  <c r="AG52" i="9"/>
  <c r="AB52" i="9"/>
  <c r="T52" i="9"/>
  <c r="I52" i="9"/>
  <c r="AG51" i="9"/>
  <c r="AB51" i="9"/>
  <c r="T51" i="9"/>
  <c r="I51" i="9"/>
  <c r="AB50" i="9"/>
  <c r="T50" i="9"/>
  <c r="I50" i="9"/>
  <c r="AG49" i="9"/>
  <c r="AB49" i="9"/>
  <c r="T49" i="9"/>
  <c r="I49" i="9"/>
  <c r="AG48" i="9"/>
  <c r="AB48" i="9"/>
  <c r="T48" i="9"/>
  <c r="I48" i="9"/>
  <c r="AG47" i="9"/>
  <c r="AB47" i="9"/>
  <c r="T47" i="9"/>
  <c r="I47" i="9"/>
  <c r="AB46" i="9"/>
  <c r="T46" i="9"/>
  <c r="I46" i="9"/>
  <c r="AG45" i="9"/>
  <c r="AB45" i="9"/>
  <c r="T45" i="9"/>
  <c r="I45" i="9"/>
  <c r="AG44" i="9"/>
  <c r="AB44" i="9"/>
  <c r="T44" i="9"/>
  <c r="I44" i="9"/>
  <c r="AG43" i="9"/>
  <c r="AB43" i="9"/>
  <c r="T43" i="9"/>
  <c r="I43" i="9"/>
  <c r="AB42" i="9"/>
  <c r="T42" i="9"/>
  <c r="I42" i="9"/>
  <c r="AG41" i="9"/>
  <c r="AB41" i="9"/>
  <c r="T41" i="9"/>
  <c r="I41" i="9"/>
  <c r="AG40" i="9"/>
  <c r="AB40" i="9"/>
  <c r="T40" i="9"/>
  <c r="I40" i="9"/>
  <c r="AG39" i="9"/>
  <c r="AB39" i="9"/>
  <c r="T39" i="9"/>
  <c r="I39" i="9"/>
  <c r="AB38" i="9"/>
  <c r="T38" i="9"/>
  <c r="I38" i="9"/>
  <c r="AG37" i="9"/>
  <c r="AB37" i="9"/>
  <c r="T37" i="9"/>
  <c r="I37" i="9"/>
  <c r="AG36" i="9"/>
  <c r="AB36" i="9"/>
  <c r="T36" i="9"/>
  <c r="I36" i="9"/>
  <c r="AG35" i="9"/>
  <c r="AB35" i="9"/>
  <c r="T35" i="9"/>
  <c r="I35" i="9"/>
  <c r="AB34" i="9"/>
  <c r="T34" i="9"/>
  <c r="I34" i="9"/>
  <c r="AG33" i="9"/>
  <c r="AB33" i="9"/>
  <c r="T33" i="9"/>
  <c r="I33" i="9"/>
  <c r="AG32" i="9"/>
  <c r="AB32" i="9"/>
  <c r="T32" i="9"/>
  <c r="I32" i="9"/>
  <c r="AG31" i="9"/>
  <c r="AB31" i="9"/>
  <c r="T31" i="9"/>
  <c r="I31" i="9"/>
  <c r="AB30" i="9"/>
  <c r="T30" i="9"/>
  <c r="I30" i="9"/>
  <c r="AG29" i="9"/>
  <c r="AB29" i="9"/>
  <c r="T29" i="9"/>
  <c r="I29" i="9"/>
  <c r="AG28" i="9"/>
  <c r="AB28" i="9"/>
  <c r="T28" i="9"/>
  <c r="I28" i="9"/>
  <c r="AG27" i="9"/>
  <c r="AB27" i="9"/>
  <c r="T27" i="9"/>
  <c r="I27" i="9"/>
  <c r="AB26" i="9"/>
  <c r="T26" i="9"/>
  <c r="I26" i="9"/>
  <c r="AG25" i="9"/>
  <c r="AB25" i="9"/>
  <c r="T25" i="9"/>
  <c r="I25" i="9"/>
  <c r="AG24" i="9"/>
  <c r="AB24" i="9"/>
  <c r="T24" i="9"/>
  <c r="I24" i="9"/>
  <c r="AG23" i="9"/>
  <c r="AB23" i="9"/>
  <c r="T23" i="9"/>
  <c r="I23" i="9"/>
  <c r="AB22" i="9"/>
  <c r="T22" i="9"/>
  <c r="I22" i="9"/>
  <c r="AG21" i="9"/>
  <c r="AB21" i="9"/>
  <c r="T21" i="9"/>
  <c r="I21" i="9"/>
  <c r="AG20" i="9"/>
  <c r="AB20" i="9"/>
  <c r="T20" i="9"/>
  <c r="I20" i="9"/>
  <c r="AG19" i="9"/>
  <c r="AB19" i="9"/>
  <c r="T19" i="9"/>
  <c r="I19" i="9"/>
  <c r="AB18" i="9"/>
  <c r="T18" i="9"/>
  <c r="I18" i="9"/>
  <c r="AG17" i="9"/>
  <c r="AB17" i="9"/>
  <c r="T17" i="9"/>
  <c r="I17" i="9"/>
  <c r="AG16" i="9"/>
  <c r="AB16" i="9"/>
  <c r="T16" i="9"/>
  <c r="I16" i="9"/>
  <c r="AG15" i="9"/>
  <c r="AB15" i="9"/>
  <c r="T15" i="9"/>
  <c r="I15" i="9"/>
  <c r="AB14" i="9"/>
  <c r="T14" i="9"/>
  <c r="I14" i="9"/>
  <c r="AG13" i="9"/>
  <c r="AB13" i="9"/>
  <c r="T13" i="9"/>
  <c r="I13" i="9"/>
  <c r="AG12" i="9"/>
  <c r="AB12" i="9"/>
  <c r="T12" i="9"/>
  <c r="I12" i="9"/>
  <c r="AG11" i="9"/>
  <c r="AB11" i="9"/>
  <c r="T11" i="9"/>
  <c r="I11" i="9"/>
  <c r="AB10" i="9"/>
  <c r="T10" i="9"/>
  <c r="I10" i="9"/>
  <c r="AG9" i="9"/>
  <c r="AB9" i="9"/>
  <c r="T9" i="9"/>
  <c r="I9" i="9"/>
  <c r="AG8" i="9"/>
  <c r="AB8" i="9"/>
  <c r="T8" i="9"/>
  <c r="I8" i="9"/>
  <c r="AG7" i="9"/>
  <c r="AB7" i="9"/>
  <c r="T7" i="9"/>
  <c r="I7" i="9"/>
  <c r="AB6" i="9"/>
  <c r="T6" i="9"/>
  <c r="I6" i="9"/>
  <c r="AG5" i="9"/>
  <c r="AB5" i="9"/>
  <c r="T5" i="9"/>
  <c r="I5" i="9"/>
  <c r="AG4" i="9"/>
  <c r="AB4" i="9"/>
  <c r="T4" i="9"/>
  <c r="I4" i="9"/>
  <c r="AG3" i="9"/>
  <c r="AB3" i="9"/>
  <c r="T3" i="9"/>
  <c r="I3" i="9"/>
  <c r="AB2" i="9"/>
  <c r="T2" i="9"/>
  <c r="I2" i="9"/>
  <c r="AA3" i="2"/>
  <c r="AA4" i="2"/>
  <c r="AA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2" i="2"/>
  <c r="L3" i="6"/>
  <c r="L4" i="6"/>
  <c r="L5" i="6"/>
  <c r="L6" i="6"/>
  <c r="L7" i="6"/>
  <c r="L8" i="6"/>
  <c r="L9"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L1422" i="6"/>
  <c r="L1423" i="6"/>
  <c r="L1424" i="6"/>
  <c r="L1425" i="6"/>
  <c r="L1426" i="6"/>
  <c r="L1427" i="6"/>
  <c r="L1428" i="6"/>
  <c r="L1429" i="6"/>
  <c r="L1430" i="6"/>
  <c r="L1431" i="6"/>
  <c r="L1432" i="6"/>
  <c r="L1433" i="6"/>
  <c r="L1434" i="6"/>
  <c r="L1435" i="6"/>
  <c r="L1436" i="6"/>
  <c r="L1437" i="6"/>
  <c r="L1438" i="6"/>
  <c r="L1439" i="6"/>
  <c r="L1440" i="6"/>
  <c r="L1441" i="6"/>
  <c r="L1442" i="6"/>
  <c r="L1443" i="6"/>
  <c r="L1444" i="6"/>
  <c r="L1445" i="6"/>
  <c r="L1446" i="6"/>
  <c r="L1447" i="6"/>
  <c r="L1448" i="6"/>
  <c r="L1449" i="6"/>
  <c r="L1450" i="6"/>
  <c r="L1451" i="6"/>
  <c r="L1452" i="6"/>
  <c r="L1453" i="6"/>
  <c r="L1454" i="6"/>
  <c r="L1455" i="6"/>
  <c r="L1456" i="6"/>
  <c r="L1457" i="6"/>
  <c r="L1458" i="6"/>
  <c r="L1459" i="6"/>
  <c r="L1460" i="6"/>
  <c r="L1461" i="6"/>
  <c r="L1462" i="6"/>
  <c r="L1463" i="6"/>
  <c r="L1464" i="6"/>
  <c r="L1465" i="6"/>
  <c r="L1466" i="6"/>
  <c r="L1467" i="6"/>
  <c r="L1468" i="6"/>
  <c r="L1469" i="6"/>
  <c r="L1470" i="6"/>
  <c r="L1471" i="6"/>
  <c r="L1472" i="6"/>
  <c r="L1473" i="6"/>
  <c r="L1474" i="6"/>
  <c r="L1475" i="6"/>
  <c r="L1476" i="6"/>
  <c r="L1477" i="6"/>
  <c r="L1478" i="6"/>
  <c r="L1479" i="6"/>
  <c r="L1480" i="6"/>
  <c r="L1481" i="6"/>
  <c r="L1482" i="6"/>
  <c r="L1483" i="6"/>
  <c r="L1484" i="6"/>
  <c r="L1485" i="6"/>
  <c r="L1486" i="6"/>
  <c r="L1487" i="6"/>
  <c r="L1488" i="6"/>
  <c r="L1489" i="6"/>
  <c r="L1490" i="6"/>
  <c r="L1491" i="6"/>
  <c r="L1492" i="6"/>
  <c r="L1493" i="6"/>
  <c r="L1494" i="6"/>
  <c r="L1495" i="6"/>
  <c r="L1496" i="6"/>
  <c r="L1497" i="6"/>
  <c r="L1498" i="6"/>
  <c r="L1499" i="6"/>
  <c r="L1500" i="6"/>
  <c r="L1501" i="6"/>
  <c r="L1502" i="6"/>
  <c r="L1503" i="6"/>
  <c r="L1504" i="6"/>
  <c r="L1505" i="6"/>
  <c r="L1506" i="6"/>
  <c r="L1507" i="6"/>
  <c r="L1508" i="6"/>
  <c r="L1509" i="6"/>
  <c r="L1510" i="6"/>
  <c r="L1511" i="6"/>
  <c r="L1512" i="6"/>
  <c r="L1513" i="6"/>
  <c r="L1514" i="6"/>
  <c r="L1515" i="6"/>
  <c r="L1516" i="6"/>
  <c r="L1517" i="6"/>
  <c r="L1518" i="6"/>
  <c r="L1519" i="6"/>
  <c r="L1520" i="6"/>
  <c r="L1521" i="6"/>
  <c r="L1522" i="6"/>
  <c r="L1523" i="6"/>
  <c r="L1524" i="6"/>
  <c r="L1525" i="6"/>
  <c r="L1526" i="6"/>
  <c r="L1527" i="6"/>
  <c r="L1528" i="6"/>
  <c r="L1529" i="6"/>
  <c r="L1530" i="6"/>
  <c r="L1531" i="6"/>
  <c r="L1532" i="6"/>
  <c r="L1533" i="6"/>
  <c r="L1534" i="6"/>
  <c r="L1535" i="6"/>
  <c r="L1536" i="6"/>
  <c r="L1537" i="6"/>
  <c r="L1538" i="6"/>
  <c r="L1539" i="6"/>
  <c r="L1540" i="6"/>
  <c r="L1541" i="6"/>
  <c r="L1542" i="6"/>
  <c r="L1543" i="6"/>
  <c r="L1544" i="6"/>
  <c r="L1545" i="6"/>
  <c r="L1546" i="6"/>
  <c r="L1547" i="6"/>
  <c r="L1548" i="6"/>
  <c r="L1549" i="6"/>
  <c r="L1550" i="6"/>
  <c r="L1551" i="6"/>
  <c r="L1552" i="6"/>
  <c r="L1553" i="6"/>
  <c r="L1554" i="6"/>
  <c r="L1555" i="6"/>
  <c r="L1556" i="6"/>
  <c r="L1557" i="6"/>
  <c r="L1558" i="6"/>
  <c r="L1559" i="6"/>
  <c r="L1560" i="6"/>
  <c r="L1561" i="6"/>
  <c r="L1562" i="6"/>
  <c r="L1563" i="6"/>
  <c r="L1564" i="6"/>
  <c r="L1565" i="6"/>
  <c r="L1566" i="6"/>
  <c r="L1567" i="6"/>
  <c r="L1568" i="6"/>
  <c r="L1569" i="6"/>
  <c r="L1570" i="6"/>
  <c r="L1571" i="6"/>
  <c r="L1572" i="6"/>
  <c r="L1573" i="6"/>
  <c r="L1574" i="6"/>
  <c r="L1575" i="6"/>
  <c r="L1576" i="6"/>
  <c r="L1577" i="6"/>
  <c r="L1578" i="6"/>
  <c r="L1579" i="6"/>
  <c r="L1580" i="6"/>
  <c r="L1581" i="6"/>
  <c r="L1582" i="6"/>
  <c r="L1583" i="6"/>
  <c r="L1584" i="6"/>
  <c r="L1585" i="6"/>
  <c r="L1586" i="6"/>
  <c r="L1587" i="6"/>
  <c r="L1588" i="6"/>
  <c r="L1589" i="6"/>
  <c r="L1590" i="6"/>
  <c r="L1591" i="6"/>
  <c r="L1592" i="6"/>
  <c r="L1593" i="6"/>
  <c r="L1594" i="6"/>
  <c r="L1595" i="6"/>
  <c r="L1596" i="6"/>
  <c r="L1597" i="6"/>
  <c r="L1598" i="6"/>
  <c r="L1599" i="6"/>
  <c r="L1600" i="6"/>
  <c r="L1601" i="6"/>
  <c r="L1602" i="6"/>
  <c r="L1603" i="6"/>
  <c r="L1604" i="6"/>
  <c r="L1605" i="6"/>
  <c r="L1606" i="6"/>
  <c r="L1607" i="6"/>
  <c r="L1608" i="6"/>
  <c r="L1609" i="6"/>
  <c r="L1610" i="6"/>
  <c r="L1611" i="6"/>
  <c r="L1612" i="6"/>
  <c r="L1613" i="6"/>
  <c r="L1614" i="6"/>
  <c r="L1615" i="6"/>
  <c r="L1616" i="6"/>
  <c r="L1617" i="6"/>
  <c r="L1618" i="6"/>
  <c r="L1619" i="6"/>
  <c r="L1620" i="6"/>
  <c r="L1621" i="6"/>
  <c r="L1622" i="6"/>
  <c r="L1623" i="6"/>
  <c r="L1624" i="6"/>
  <c r="L1625" i="6"/>
  <c r="L1626" i="6"/>
  <c r="L1627" i="6"/>
  <c r="L1628" i="6"/>
  <c r="L1629" i="6"/>
  <c r="L1630" i="6"/>
  <c r="L1631" i="6"/>
  <c r="L1632" i="6"/>
  <c r="L1633" i="6"/>
  <c r="L1634" i="6"/>
  <c r="L1635" i="6"/>
  <c r="L1636" i="6"/>
  <c r="L1637" i="6"/>
  <c r="L1638" i="6"/>
  <c r="L1639" i="6"/>
  <c r="L1640" i="6"/>
  <c r="L1641" i="6"/>
  <c r="L1642" i="6"/>
  <c r="L1643" i="6"/>
  <c r="L1644" i="6"/>
  <c r="L1645" i="6"/>
  <c r="L1646" i="6"/>
  <c r="L1647" i="6"/>
  <c r="L1648" i="6"/>
  <c r="L1649" i="6"/>
  <c r="L1650" i="6"/>
  <c r="L1651" i="6"/>
  <c r="L1652" i="6"/>
  <c r="L1653" i="6"/>
  <c r="L1654" i="6"/>
  <c r="L1655" i="6"/>
  <c r="L1656" i="6"/>
  <c r="L1657" i="6"/>
  <c r="L1658" i="6"/>
  <c r="L1659" i="6"/>
  <c r="L1660" i="6"/>
  <c r="L1661" i="6"/>
  <c r="L1662" i="6"/>
  <c r="L1663" i="6"/>
  <c r="L1664" i="6"/>
  <c r="L1665" i="6"/>
  <c r="L1666" i="6"/>
  <c r="L1667" i="6"/>
  <c r="L1668" i="6"/>
  <c r="L1669" i="6"/>
  <c r="L1670" i="6"/>
  <c r="L1671" i="6"/>
  <c r="L1672" i="6"/>
  <c r="L1673" i="6"/>
  <c r="L1674" i="6"/>
  <c r="L1675" i="6"/>
  <c r="L1676" i="6"/>
  <c r="L1677" i="6"/>
  <c r="L1678" i="6"/>
  <c r="L1679" i="6"/>
  <c r="L1680" i="6"/>
  <c r="L1681" i="6"/>
  <c r="L1682" i="6"/>
  <c r="L1683" i="6"/>
  <c r="L1684" i="6"/>
  <c r="L1685" i="6"/>
  <c r="L1686" i="6"/>
  <c r="L1687" i="6"/>
  <c r="L1688" i="6"/>
  <c r="L1689" i="6"/>
  <c r="L1690" i="6"/>
  <c r="L1691" i="6"/>
  <c r="L1692" i="6"/>
  <c r="L1693" i="6"/>
  <c r="L1694" i="6"/>
  <c r="L1695" i="6"/>
  <c r="L1696" i="6"/>
  <c r="L1697" i="6"/>
  <c r="L1698" i="6"/>
  <c r="L1699" i="6"/>
  <c r="L1700" i="6"/>
  <c r="L1701" i="6"/>
  <c r="L1702" i="6"/>
  <c r="L1703" i="6"/>
  <c r="L1704" i="6"/>
  <c r="L1705" i="6"/>
  <c r="L1706" i="6"/>
  <c r="L1707" i="6"/>
  <c r="L1708" i="6"/>
  <c r="L1709" i="6"/>
  <c r="L1710" i="6"/>
  <c r="L1711" i="6"/>
  <c r="L1712" i="6"/>
  <c r="L1713" i="6"/>
  <c r="L1714" i="6"/>
  <c r="L1715" i="6"/>
  <c r="L1716" i="6"/>
  <c r="L1717" i="6"/>
  <c r="L1718" i="6"/>
  <c r="L1719" i="6"/>
  <c r="L1720" i="6"/>
  <c r="L1721" i="6"/>
  <c r="L1722" i="6"/>
  <c r="L1723" i="6"/>
  <c r="L1724" i="6"/>
  <c r="L1725" i="6"/>
  <c r="L1726" i="6"/>
  <c r="L1727" i="6"/>
  <c r="L1728" i="6"/>
  <c r="L1729" i="6"/>
  <c r="L1730" i="6"/>
  <c r="L1731" i="6"/>
  <c r="L1732" i="6"/>
  <c r="L1733" i="6"/>
  <c r="L1734" i="6"/>
  <c r="L1735" i="6"/>
  <c r="L1736" i="6"/>
  <c r="L1737" i="6"/>
  <c r="L1738" i="6"/>
  <c r="L1739" i="6"/>
  <c r="L1740" i="6"/>
  <c r="L1741" i="6"/>
  <c r="L1742" i="6"/>
  <c r="L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4" i="6"/>
  <c r="L1775" i="6"/>
  <c r="L1776" i="6"/>
  <c r="L1777" i="6"/>
  <c r="L1778" i="6"/>
  <c r="L1779" i="6"/>
  <c r="L1780" i="6"/>
  <c r="L1781" i="6"/>
  <c r="L1782" i="6"/>
  <c r="L1783" i="6"/>
  <c r="L1784" i="6"/>
  <c r="L1785" i="6"/>
  <c r="L1786" i="6"/>
  <c r="L1787" i="6"/>
  <c r="L1788" i="6"/>
  <c r="L1789" i="6"/>
  <c r="L1790" i="6"/>
  <c r="L10" i="6"/>
  <c r="L11" i="6"/>
  <c r="L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2"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2" i="6"/>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2"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2" i="7"/>
  <c r="AL3" i="2" l="1"/>
  <c r="AM3" i="2" s="1"/>
  <c r="AL4" i="2"/>
  <c r="AM4" i="2" s="1"/>
  <c r="AL5" i="2"/>
  <c r="AM5" i="2" s="1"/>
  <c r="AL6" i="2"/>
  <c r="AM6" i="2" s="1"/>
  <c r="AL7" i="2"/>
  <c r="AM7" i="2" s="1"/>
  <c r="AL8" i="2"/>
  <c r="AM8" i="2" s="1"/>
  <c r="AL9" i="2"/>
  <c r="AM9" i="2" s="1"/>
  <c r="AL10" i="2"/>
  <c r="AM10" i="2" s="1"/>
  <c r="AL11" i="2"/>
  <c r="AM11" i="2" s="1"/>
  <c r="AL12" i="2"/>
  <c r="AM12" i="2" s="1"/>
  <c r="AL13" i="2"/>
  <c r="AM13" i="2" s="1"/>
  <c r="AL14" i="2"/>
  <c r="AM14" i="2" s="1"/>
  <c r="AL15" i="2"/>
  <c r="AM15" i="2" s="1"/>
  <c r="AL16" i="2"/>
  <c r="AM16" i="2" s="1"/>
  <c r="AL17" i="2"/>
  <c r="AM17" i="2" s="1"/>
  <c r="AL18" i="2"/>
  <c r="AM18" i="2" s="1"/>
  <c r="AL19" i="2"/>
  <c r="AM19" i="2" s="1"/>
  <c r="AL20" i="2"/>
  <c r="AM20" i="2" s="1"/>
  <c r="AL21" i="2"/>
  <c r="AM21" i="2" s="1"/>
  <c r="AL22" i="2"/>
  <c r="AM22" i="2" s="1"/>
  <c r="AL23" i="2"/>
  <c r="AM23" i="2" s="1"/>
  <c r="AL24" i="2"/>
  <c r="AM24" i="2" s="1"/>
  <c r="AL25" i="2"/>
  <c r="AM25" i="2" s="1"/>
  <c r="AL26" i="2"/>
  <c r="AM26" i="2" s="1"/>
  <c r="AL27" i="2"/>
  <c r="AM27" i="2" s="1"/>
  <c r="AL28" i="2"/>
  <c r="AM28" i="2" s="1"/>
  <c r="AL29" i="2"/>
  <c r="AM29" i="2" s="1"/>
  <c r="AL30" i="2"/>
  <c r="AM30" i="2" s="1"/>
  <c r="AL31" i="2"/>
  <c r="AM31" i="2" s="1"/>
  <c r="AL32" i="2"/>
  <c r="AM32" i="2" s="1"/>
  <c r="AL33" i="2"/>
  <c r="AM33" i="2" s="1"/>
  <c r="AL34" i="2"/>
  <c r="AM34" i="2" s="1"/>
  <c r="AL35" i="2"/>
  <c r="AM35" i="2" s="1"/>
  <c r="AL36" i="2"/>
  <c r="AM36" i="2" s="1"/>
  <c r="AL37" i="2"/>
  <c r="AM37" i="2" s="1"/>
  <c r="AL38" i="2"/>
  <c r="AM38" i="2" s="1"/>
  <c r="AL39" i="2"/>
  <c r="AM39" i="2" s="1"/>
  <c r="AL40" i="2"/>
  <c r="AM40" i="2" s="1"/>
  <c r="AL41" i="2"/>
  <c r="AM41" i="2" s="1"/>
  <c r="AL42" i="2"/>
  <c r="AM42" i="2" s="1"/>
  <c r="AL43" i="2"/>
  <c r="AM43" i="2" s="1"/>
  <c r="AL44" i="2"/>
  <c r="AM44" i="2" s="1"/>
  <c r="AL45" i="2"/>
  <c r="AM45" i="2" s="1"/>
  <c r="AL46" i="2"/>
  <c r="AM46" i="2" s="1"/>
  <c r="AL47" i="2"/>
  <c r="AM47" i="2" s="1"/>
  <c r="AL48" i="2"/>
  <c r="AM48" i="2" s="1"/>
  <c r="AL49" i="2"/>
  <c r="AM49" i="2" s="1"/>
  <c r="AL50" i="2"/>
  <c r="AM50" i="2" s="1"/>
  <c r="AL51" i="2"/>
  <c r="AM51" i="2" s="1"/>
  <c r="AL52" i="2"/>
  <c r="AM52" i="2" s="1"/>
  <c r="AL53" i="2"/>
  <c r="AM53" i="2" s="1"/>
  <c r="AL54" i="2"/>
  <c r="AM54" i="2" s="1"/>
  <c r="AL55" i="2"/>
  <c r="AM55" i="2" s="1"/>
  <c r="AL56" i="2"/>
  <c r="AM56" i="2" s="1"/>
  <c r="AL57" i="2"/>
  <c r="AM57" i="2" s="1"/>
  <c r="AL58" i="2"/>
  <c r="AM58" i="2" s="1"/>
  <c r="AL59" i="2"/>
  <c r="AM59" i="2" s="1"/>
  <c r="AL60" i="2"/>
  <c r="AM60" i="2" s="1"/>
  <c r="AL61" i="2"/>
  <c r="AM61" i="2" s="1"/>
  <c r="AL62" i="2"/>
  <c r="AM62" i="2" s="1"/>
  <c r="AL63" i="2"/>
  <c r="AM63" i="2" s="1"/>
  <c r="AL64" i="2"/>
  <c r="AM64" i="2" s="1"/>
  <c r="AL65" i="2"/>
  <c r="AM65" i="2" s="1"/>
  <c r="AL66" i="2"/>
  <c r="AM66" i="2" s="1"/>
  <c r="AL67" i="2"/>
  <c r="AM67" i="2" s="1"/>
  <c r="AL68" i="2"/>
  <c r="AM68" i="2" s="1"/>
  <c r="AL69" i="2"/>
  <c r="AM69" i="2" s="1"/>
  <c r="AL70" i="2"/>
  <c r="AM70" i="2" s="1"/>
  <c r="AL71" i="2"/>
  <c r="AM71" i="2" s="1"/>
  <c r="AL72" i="2"/>
  <c r="AM72" i="2" s="1"/>
  <c r="AL73" i="2"/>
  <c r="AM73" i="2" s="1"/>
  <c r="AL74" i="2"/>
  <c r="AM74" i="2" s="1"/>
  <c r="AL75" i="2"/>
  <c r="AM75" i="2" s="1"/>
  <c r="AL76" i="2"/>
  <c r="AM76" i="2" s="1"/>
  <c r="AL77" i="2"/>
  <c r="AM77" i="2" s="1"/>
  <c r="AL78" i="2"/>
  <c r="AM78" i="2" s="1"/>
  <c r="AL79" i="2"/>
  <c r="AM79" i="2" s="1"/>
  <c r="AL80" i="2"/>
  <c r="AM80" i="2" s="1"/>
  <c r="AL81" i="2"/>
  <c r="AM81" i="2" s="1"/>
  <c r="AL82" i="2"/>
  <c r="AM82" i="2" s="1"/>
  <c r="AL83" i="2"/>
  <c r="AM83" i="2" s="1"/>
  <c r="AL84" i="2"/>
  <c r="AM84" i="2" s="1"/>
  <c r="AL85" i="2"/>
  <c r="AM85" i="2" s="1"/>
  <c r="AL86" i="2"/>
  <c r="AM86" i="2" s="1"/>
  <c r="AL87" i="2"/>
  <c r="AM87" i="2" s="1"/>
  <c r="AL88" i="2"/>
  <c r="AM88" i="2" s="1"/>
  <c r="AL89" i="2"/>
  <c r="AM89" i="2" s="1"/>
  <c r="AL90" i="2"/>
  <c r="AM90" i="2" s="1"/>
  <c r="AL91" i="2"/>
  <c r="AM91" i="2" s="1"/>
  <c r="AL92" i="2"/>
  <c r="AM92" i="2" s="1"/>
  <c r="AL93" i="2"/>
  <c r="AM93" i="2" s="1"/>
  <c r="AL94" i="2"/>
  <c r="AM94" i="2" s="1"/>
  <c r="AL95" i="2"/>
  <c r="AM95" i="2" s="1"/>
  <c r="AL96" i="2"/>
  <c r="AM96" i="2" s="1"/>
  <c r="AL97" i="2"/>
  <c r="AM97" i="2" s="1"/>
  <c r="AL98" i="2"/>
  <c r="AM98" i="2" s="1"/>
  <c r="AL99" i="2"/>
  <c r="AM99" i="2" s="1"/>
  <c r="AL100" i="2"/>
  <c r="AM100" i="2" s="1"/>
  <c r="AL101" i="2"/>
  <c r="AM101" i="2" s="1"/>
  <c r="AL102" i="2"/>
  <c r="AM102" i="2" s="1"/>
  <c r="AL103" i="2"/>
  <c r="AM103" i="2" s="1"/>
  <c r="AL104" i="2"/>
  <c r="AM104" i="2" s="1"/>
  <c r="AL105" i="2"/>
  <c r="AM105" i="2" s="1"/>
  <c r="AL106" i="2"/>
  <c r="AM106" i="2" s="1"/>
  <c r="AL107" i="2"/>
  <c r="AM107" i="2" s="1"/>
  <c r="AL108" i="2"/>
  <c r="AM108" i="2" s="1"/>
  <c r="AL109" i="2"/>
  <c r="AM109" i="2" s="1"/>
  <c r="AL110" i="2"/>
  <c r="AM110" i="2" s="1"/>
  <c r="AL111" i="2"/>
  <c r="AM111" i="2" s="1"/>
  <c r="AL112" i="2"/>
  <c r="AM112" i="2" s="1"/>
  <c r="AL113" i="2"/>
  <c r="AM113" i="2" s="1"/>
  <c r="AL114" i="2"/>
  <c r="AM114" i="2" s="1"/>
  <c r="AL115" i="2"/>
  <c r="AM115" i="2" s="1"/>
  <c r="AL116" i="2"/>
  <c r="AM116" i="2" s="1"/>
  <c r="AL117" i="2"/>
  <c r="AM117" i="2" s="1"/>
  <c r="AL118" i="2"/>
  <c r="AM118" i="2" s="1"/>
  <c r="AL119" i="2"/>
  <c r="AM119" i="2" s="1"/>
  <c r="AL120" i="2"/>
  <c r="AM120" i="2" s="1"/>
  <c r="AL121" i="2"/>
  <c r="AM121" i="2" s="1"/>
  <c r="AL122" i="2"/>
  <c r="AM122" i="2" s="1"/>
  <c r="AL123" i="2"/>
  <c r="AM123" i="2" s="1"/>
  <c r="AL124" i="2"/>
  <c r="AM124" i="2" s="1"/>
  <c r="AL125" i="2"/>
  <c r="AM125" i="2" s="1"/>
  <c r="AL126" i="2"/>
  <c r="AM126" i="2" s="1"/>
  <c r="AL127" i="2"/>
  <c r="AM127" i="2" s="1"/>
  <c r="AL128" i="2"/>
  <c r="AM128" i="2" s="1"/>
  <c r="AL129" i="2"/>
  <c r="AM129" i="2" s="1"/>
  <c r="AL130" i="2"/>
  <c r="AM130" i="2" s="1"/>
  <c r="AL131" i="2"/>
  <c r="AM131" i="2" s="1"/>
  <c r="AL132" i="2"/>
  <c r="AM132" i="2" s="1"/>
  <c r="AL133" i="2"/>
  <c r="AM133" i="2" s="1"/>
  <c r="AL134" i="2"/>
  <c r="AM134" i="2" s="1"/>
  <c r="AL135" i="2"/>
  <c r="AM135" i="2" s="1"/>
  <c r="AL136" i="2"/>
  <c r="AM136" i="2" s="1"/>
  <c r="AL137" i="2"/>
  <c r="AM137" i="2" s="1"/>
  <c r="AL138" i="2"/>
  <c r="AM138" i="2" s="1"/>
  <c r="AL139" i="2"/>
  <c r="AM139" i="2" s="1"/>
  <c r="AL140" i="2"/>
  <c r="AM140" i="2" s="1"/>
  <c r="AL141" i="2"/>
  <c r="AM141" i="2" s="1"/>
  <c r="AL142" i="2"/>
  <c r="AM142" i="2" s="1"/>
  <c r="AL143" i="2"/>
  <c r="AM143" i="2" s="1"/>
  <c r="AL144" i="2"/>
  <c r="AM144" i="2" s="1"/>
  <c r="AL145" i="2"/>
  <c r="AM145" i="2" s="1"/>
  <c r="AL146" i="2"/>
  <c r="AM146" i="2" s="1"/>
  <c r="AL147" i="2"/>
  <c r="AM147" i="2" s="1"/>
  <c r="AL148" i="2"/>
  <c r="AM148" i="2" s="1"/>
  <c r="AL149" i="2"/>
  <c r="AM149" i="2" s="1"/>
  <c r="AL150" i="2"/>
  <c r="AM150" i="2" s="1"/>
  <c r="AL151" i="2"/>
  <c r="AM151" i="2" s="1"/>
  <c r="AL152" i="2"/>
  <c r="AM152" i="2" s="1"/>
  <c r="AL153" i="2"/>
  <c r="AM153" i="2" s="1"/>
  <c r="AL154" i="2"/>
  <c r="AM154" i="2" s="1"/>
  <c r="AL155" i="2"/>
  <c r="AM155" i="2" s="1"/>
  <c r="AL156" i="2"/>
  <c r="AM156" i="2" s="1"/>
  <c r="AL157" i="2"/>
  <c r="AM157" i="2" s="1"/>
  <c r="AL158" i="2"/>
  <c r="AM158" i="2" s="1"/>
  <c r="AL159" i="2"/>
  <c r="AM159" i="2" s="1"/>
  <c r="AL160" i="2"/>
  <c r="AM160" i="2" s="1"/>
  <c r="AL161" i="2"/>
  <c r="AM161" i="2" s="1"/>
  <c r="AL162" i="2"/>
  <c r="AM162" i="2" s="1"/>
  <c r="AL163" i="2"/>
  <c r="AM163" i="2" s="1"/>
  <c r="AL164" i="2"/>
  <c r="AM164" i="2" s="1"/>
  <c r="AL165" i="2"/>
  <c r="AM165" i="2" s="1"/>
  <c r="AL166" i="2"/>
  <c r="AM166" i="2" s="1"/>
  <c r="AL167" i="2"/>
  <c r="AM167" i="2" s="1"/>
  <c r="AL168" i="2"/>
  <c r="AM168" i="2" s="1"/>
  <c r="AL169" i="2"/>
  <c r="AM169" i="2" s="1"/>
  <c r="AL170" i="2"/>
  <c r="AM170" i="2" s="1"/>
  <c r="AL171" i="2"/>
  <c r="AM171" i="2" s="1"/>
  <c r="AL172" i="2"/>
  <c r="AM172" i="2" s="1"/>
  <c r="AL173" i="2"/>
  <c r="AM173" i="2" s="1"/>
  <c r="AL174" i="2"/>
  <c r="AM174" i="2" s="1"/>
  <c r="AL175" i="2"/>
  <c r="AM175" i="2" s="1"/>
  <c r="AL176" i="2"/>
  <c r="AM176" i="2" s="1"/>
  <c r="AL177" i="2"/>
  <c r="AM177" i="2" s="1"/>
  <c r="AL178" i="2"/>
  <c r="AM178" i="2" s="1"/>
  <c r="AL179" i="2"/>
  <c r="AM179" i="2" s="1"/>
  <c r="AL180" i="2"/>
  <c r="AM180" i="2" s="1"/>
  <c r="AL181" i="2"/>
  <c r="AM181" i="2" s="1"/>
  <c r="AL182" i="2"/>
  <c r="AM182" i="2" s="1"/>
  <c r="AL183" i="2"/>
  <c r="AM183" i="2" s="1"/>
  <c r="AL184" i="2"/>
  <c r="AM184" i="2" s="1"/>
  <c r="AL185" i="2"/>
  <c r="AM185" i="2" s="1"/>
  <c r="AL186" i="2"/>
  <c r="AM186" i="2" s="1"/>
  <c r="AL187" i="2"/>
  <c r="AM187" i="2" s="1"/>
  <c r="AL188" i="2"/>
  <c r="AM188" i="2" s="1"/>
  <c r="AL189" i="2"/>
  <c r="AM189" i="2" s="1"/>
  <c r="AL190" i="2"/>
  <c r="AM190" i="2" s="1"/>
  <c r="AL191" i="2"/>
  <c r="AM191" i="2" s="1"/>
  <c r="AL192" i="2"/>
  <c r="AM192" i="2" s="1"/>
  <c r="AL193" i="2"/>
  <c r="AM193" i="2" s="1"/>
  <c r="AL194" i="2"/>
  <c r="AM194" i="2" s="1"/>
  <c r="AL195" i="2"/>
  <c r="AM195" i="2" s="1"/>
  <c r="AL196" i="2"/>
  <c r="AM196" i="2" s="1"/>
  <c r="AL197" i="2"/>
  <c r="AM197" i="2" s="1"/>
  <c r="AL198" i="2"/>
  <c r="AM198" i="2" s="1"/>
  <c r="AL199" i="2"/>
  <c r="AM199" i="2" s="1"/>
  <c r="AL200" i="2"/>
  <c r="AM200" i="2" s="1"/>
  <c r="AL201" i="2"/>
  <c r="AM201" i="2" s="1"/>
  <c r="AL202" i="2"/>
  <c r="AM202" i="2" s="1"/>
  <c r="AL203" i="2"/>
  <c r="AM203" i="2" s="1"/>
  <c r="AL204" i="2"/>
  <c r="AM204" i="2" s="1"/>
  <c r="AL205" i="2"/>
  <c r="AM205" i="2" s="1"/>
  <c r="AL206" i="2"/>
  <c r="AM206" i="2" s="1"/>
  <c r="AL207" i="2"/>
  <c r="AM207" i="2" s="1"/>
  <c r="AL208" i="2"/>
  <c r="AM208" i="2" s="1"/>
  <c r="AL209" i="2"/>
  <c r="AM209" i="2" s="1"/>
  <c r="AL210" i="2"/>
  <c r="AM210" i="2" s="1"/>
  <c r="AL211" i="2"/>
  <c r="AM211" i="2" s="1"/>
  <c r="AL212" i="2"/>
  <c r="AM212" i="2" s="1"/>
  <c r="AL213" i="2"/>
  <c r="AM213" i="2" s="1"/>
  <c r="AL214" i="2"/>
  <c r="AM214" i="2" s="1"/>
  <c r="AL215" i="2"/>
  <c r="AM215" i="2" s="1"/>
  <c r="AL216" i="2"/>
  <c r="AM216" i="2" s="1"/>
  <c r="AL217" i="2"/>
  <c r="AM217" i="2" s="1"/>
  <c r="AL218" i="2"/>
  <c r="AM218" i="2" s="1"/>
  <c r="AL219" i="2"/>
  <c r="AM219" i="2" s="1"/>
  <c r="AL220" i="2"/>
  <c r="AM220" i="2" s="1"/>
  <c r="AL221" i="2"/>
  <c r="AM221" i="2" s="1"/>
  <c r="AL222" i="2"/>
  <c r="AM222" i="2" s="1"/>
  <c r="AL223" i="2"/>
  <c r="AM223" i="2" s="1"/>
  <c r="AL224" i="2"/>
  <c r="AM224" i="2" s="1"/>
  <c r="AL225" i="2"/>
  <c r="AM225" i="2" s="1"/>
  <c r="AL226" i="2"/>
  <c r="AM226" i="2" s="1"/>
  <c r="AL227" i="2"/>
  <c r="AM227" i="2" s="1"/>
  <c r="AL228" i="2"/>
  <c r="AM228" i="2" s="1"/>
  <c r="AL229" i="2"/>
  <c r="AM229" i="2" s="1"/>
  <c r="AL230" i="2"/>
  <c r="AM230" i="2" s="1"/>
  <c r="AL231" i="2"/>
  <c r="AM231" i="2" s="1"/>
  <c r="AL232" i="2"/>
  <c r="AM232" i="2" s="1"/>
  <c r="AL233" i="2"/>
  <c r="AM233" i="2" s="1"/>
  <c r="AL234" i="2"/>
  <c r="AM234" i="2" s="1"/>
  <c r="AL235" i="2"/>
  <c r="AM235" i="2" s="1"/>
  <c r="AL236" i="2"/>
  <c r="AM236" i="2" s="1"/>
  <c r="AL237" i="2"/>
  <c r="AM237" i="2" s="1"/>
  <c r="AL238" i="2"/>
  <c r="AM238" i="2" s="1"/>
  <c r="AL239" i="2"/>
  <c r="AM239" i="2" s="1"/>
  <c r="AL240" i="2"/>
  <c r="AM240" i="2" s="1"/>
  <c r="AL241" i="2"/>
  <c r="AM241" i="2" s="1"/>
  <c r="AL242" i="2"/>
  <c r="AM242" i="2" s="1"/>
  <c r="AL243" i="2"/>
  <c r="AM243" i="2" s="1"/>
  <c r="AL244" i="2"/>
  <c r="AM244" i="2" s="1"/>
  <c r="AL245" i="2"/>
  <c r="AM245" i="2" s="1"/>
  <c r="AL246" i="2"/>
  <c r="AM246" i="2" s="1"/>
  <c r="AL247" i="2"/>
  <c r="AM247" i="2" s="1"/>
  <c r="AL248" i="2"/>
  <c r="AM248" i="2" s="1"/>
  <c r="AL249" i="2"/>
  <c r="AM249" i="2" s="1"/>
  <c r="AL250" i="2"/>
  <c r="AM250" i="2" s="1"/>
  <c r="AL251" i="2"/>
  <c r="AM251" i="2" s="1"/>
  <c r="AL252" i="2"/>
  <c r="AM252" i="2" s="1"/>
  <c r="AL253" i="2"/>
  <c r="AM253" i="2" s="1"/>
  <c r="AL254" i="2"/>
  <c r="AM254" i="2" s="1"/>
  <c r="AL255" i="2"/>
  <c r="AM255" i="2" s="1"/>
  <c r="AL256" i="2"/>
  <c r="AM256" i="2" s="1"/>
  <c r="AL257" i="2"/>
  <c r="AM257" i="2" s="1"/>
  <c r="AL258" i="2"/>
  <c r="AM258" i="2" s="1"/>
  <c r="AL259" i="2"/>
  <c r="AM259" i="2" s="1"/>
  <c r="AL260" i="2"/>
  <c r="AM260" i="2" s="1"/>
  <c r="AL261" i="2"/>
  <c r="AM261" i="2" s="1"/>
  <c r="AL262" i="2"/>
  <c r="AM262" i="2" s="1"/>
  <c r="AL263" i="2"/>
  <c r="AM263" i="2" s="1"/>
  <c r="AL264" i="2"/>
  <c r="AM264" i="2" s="1"/>
  <c r="AL265" i="2"/>
  <c r="AM265" i="2" s="1"/>
  <c r="AL266" i="2"/>
  <c r="AM266" i="2" s="1"/>
  <c r="AL267" i="2"/>
  <c r="AM267" i="2" s="1"/>
  <c r="AL268" i="2"/>
  <c r="AM268" i="2" s="1"/>
  <c r="AL269" i="2"/>
  <c r="AM269" i="2" s="1"/>
  <c r="AL270" i="2"/>
  <c r="AM270" i="2" s="1"/>
  <c r="AL271" i="2"/>
  <c r="AM271" i="2" s="1"/>
  <c r="AL272" i="2"/>
  <c r="AM272" i="2" s="1"/>
  <c r="AL273" i="2"/>
  <c r="AM273" i="2" s="1"/>
  <c r="AL274" i="2"/>
  <c r="AM274" i="2" s="1"/>
  <c r="AL275" i="2"/>
  <c r="AM275" i="2" s="1"/>
  <c r="AL276" i="2"/>
  <c r="AM276" i="2" s="1"/>
  <c r="AL277" i="2"/>
  <c r="AM277" i="2" s="1"/>
  <c r="AL278" i="2"/>
  <c r="AM278" i="2" s="1"/>
  <c r="AL279" i="2"/>
  <c r="AM279" i="2" s="1"/>
  <c r="AL280" i="2"/>
  <c r="AM280" i="2" s="1"/>
  <c r="AL281" i="2"/>
  <c r="AM281" i="2" s="1"/>
  <c r="AL282" i="2"/>
  <c r="AM282" i="2" s="1"/>
  <c r="AL283" i="2"/>
  <c r="AM283" i="2" s="1"/>
  <c r="AL284" i="2"/>
  <c r="AM284" i="2" s="1"/>
  <c r="AL285" i="2"/>
  <c r="AM285" i="2" s="1"/>
  <c r="AL286" i="2"/>
  <c r="AM286" i="2" s="1"/>
  <c r="AL287" i="2"/>
  <c r="AM287" i="2" s="1"/>
  <c r="AL288" i="2"/>
  <c r="AM288" i="2" s="1"/>
  <c r="AL289" i="2"/>
  <c r="AM289" i="2" s="1"/>
  <c r="AL290" i="2"/>
  <c r="AM290" i="2" s="1"/>
  <c r="AL291" i="2"/>
  <c r="AM291" i="2" s="1"/>
  <c r="AL292" i="2"/>
  <c r="AM292" i="2" s="1"/>
  <c r="AL293" i="2"/>
  <c r="AM293" i="2" s="1"/>
  <c r="AL294" i="2"/>
  <c r="AM294" i="2" s="1"/>
  <c r="AL295" i="2"/>
  <c r="AM295" i="2" s="1"/>
  <c r="AL296" i="2"/>
  <c r="AM296" i="2" s="1"/>
  <c r="AL297" i="2"/>
  <c r="AM297" i="2" s="1"/>
  <c r="AL298" i="2"/>
  <c r="AM298" i="2" s="1"/>
  <c r="AL299" i="2"/>
  <c r="AM299" i="2" s="1"/>
  <c r="AL300" i="2"/>
  <c r="AM300" i="2" s="1"/>
  <c r="AL301" i="2"/>
  <c r="AM301" i="2" s="1"/>
  <c r="AL302" i="2"/>
  <c r="AM302" i="2" s="1"/>
  <c r="AL303" i="2"/>
  <c r="AM303" i="2" s="1"/>
  <c r="AL304" i="2"/>
  <c r="AM304" i="2" s="1"/>
  <c r="AL305" i="2"/>
  <c r="AM305" i="2" s="1"/>
  <c r="AL306" i="2"/>
  <c r="AM306" i="2" s="1"/>
  <c r="AL307" i="2"/>
  <c r="AM307" i="2" s="1"/>
  <c r="AL308" i="2"/>
  <c r="AM308" i="2" s="1"/>
  <c r="AL309" i="2"/>
  <c r="AM309" i="2" s="1"/>
  <c r="AL310" i="2"/>
  <c r="AM310" i="2" s="1"/>
  <c r="AL311" i="2"/>
  <c r="AM311" i="2" s="1"/>
  <c r="AL312" i="2"/>
  <c r="AM312" i="2" s="1"/>
  <c r="AL313" i="2"/>
  <c r="AM313" i="2" s="1"/>
  <c r="AL314" i="2"/>
  <c r="AM314" i="2" s="1"/>
  <c r="AL315" i="2"/>
  <c r="AM315" i="2" s="1"/>
  <c r="AL316" i="2"/>
  <c r="AM316" i="2" s="1"/>
  <c r="AL317" i="2"/>
  <c r="AM317" i="2" s="1"/>
  <c r="AL318" i="2"/>
  <c r="AM318" i="2" s="1"/>
  <c r="AL319" i="2"/>
  <c r="AM319" i="2" s="1"/>
  <c r="AL320" i="2"/>
  <c r="AM320" i="2" s="1"/>
  <c r="AL321" i="2"/>
  <c r="AM321" i="2" s="1"/>
  <c r="AL322" i="2"/>
  <c r="AM322" i="2" s="1"/>
  <c r="AL323" i="2"/>
  <c r="AM323" i="2" s="1"/>
  <c r="AL324" i="2"/>
  <c r="AM324" i="2" s="1"/>
  <c r="AL325" i="2"/>
  <c r="AM325" i="2" s="1"/>
  <c r="AL326" i="2"/>
  <c r="AM326" i="2" s="1"/>
  <c r="AL327" i="2"/>
  <c r="AM327" i="2" s="1"/>
  <c r="AL328" i="2"/>
  <c r="AM328" i="2" s="1"/>
  <c r="AL329" i="2"/>
  <c r="AM329" i="2" s="1"/>
  <c r="AL330" i="2"/>
  <c r="AM330" i="2" s="1"/>
  <c r="AL331" i="2"/>
  <c r="AM331" i="2" s="1"/>
  <c r="AL332" i="2"/>
  <c r="AM332" i="2" s="1"/>
  <c r="AL333" i="2"/>
  <c r="AM333" i="2" s="1"/>
  <c r="AL334" i="2"/>
  <c r="AM334" i="2" s="1"/>
  <c r="AL335" i="2"/>
  <c r="AM335" i="2" s="1"/>
  <c r="AL336" i="2"/>
  <c r="AM336" i="2" s="1"/>
  <c r="AL337" i="2"/>
  <c r="AM337" i="2" s="1"/>
  <c r="AL338" i="2"/>
  <c r="AM338" i="2" s="1"/>
  <c r="AL339" i="2"/>
  <c r="AM339" i="2" s="1"/>
  <c r="AL340" i="2"/>
  <c r="AM340" i="2" s="1"/>
  <c r="AL341" i="2"/>
  <c r="AM341" i="2" s="1"/>
  <c r="AL342" i="2"/>
  <c r="AM342" i="2" s="1"/>
  <c r="AL343" i="2"/>
  <c r="AM343" i="2" s="1"/>
  <c r="AL344" i="2"/>
  <c r="AM344" i="2" s="1"/>
  <c r="AL345" i="2"/>
  <c r="AM345" i="2" s="1"/>
  <c r="AL346" i="2"/>
  <c r="AM346" i="2" s="1"/>
  <c r="AL347" i="2"/>
  <c r="AM347" i="2" s="1"/>
  <c r="AL348" i="2"/>
  <c r="AM348" i="2" s="1"/>
  <c r="AL349" i="2"/>
  <c r="AM349" i="2" s="1"/>
  <c r="AL350" i="2"/>
  <c r="AM350" i="2" s="1"/>
  <c r="AL351" i="2"/>
  <c r="AM351" i="2" s="1"/>
  <c r="AL352" i="2"/>
  <c r="AM352" i="2" s="1"/>
  <c r="AL353" i="2"/>
  <c r="AM353" i="2" s="1"/>
  <c r="AL354" i="2"/>
  <c r="AM354" i="2" s="1"/>
  <c r="AL355" i="2"/>
  <c r="AM355" i="2" s="1"/>
  <c r="AL356" i="2"/>
  <c r="AM356" i="2" s="1"/>
  <c r="AL357" i="2"/>
  <c r="AM357" i="2" s="1"/>
  <c r="AL358" i="2"/>
  <c r="AM358" i="2" s="1"/>
  <c r="AL359" i="2"/>
  <c r="AM359" i="2" s="1"/>
  <c r="AL360" i="2"/>
  <c r="AM360" i="2" s="1"/>
  <c r="AL361" i="2"/>
  <c r="AM361" i="2" s="1"/>
  <c r="AL362" i="2"/>
  <c r="AM362" i="2" s="1"/>
  <c r="AL363" i="2"/>
  <c r="AM363" i="2" s="1"/>
  <c r="AL364" i="2"/>
  <c r="AM364" i="2" s="1"/>
  <c r="AL365" i="2"/>
  <c r="AM365" i="2" s="1"/>
  <c r="AL366" i="2"/>
  <c r="AM366" i="2" s="1"/>
  <c r="AL367" i="2"/>
  <c r="AM367" i="2" s="1"/>
  <c r="AL368" i="2"/>
  <c r="AM368" i="2" s="1"/>
  <c r="AL369" i="2"/>
  <c r="AM369" i="2" s="1"/>
  <c r="AL370" i="2"/>
  <c r="AM370" i="2" s="1"/>
  <c r="AL371" i="2"/>
  <c r="AM371" i="2" s="1"/>
  <c r="AL372" i="2"/>
  <c r="AM372" i="2" s="1"/>
  <c r="AL373" i="2"/>
  <c r="AM373" i="2" s="1"/>
  <c r="AL374" i="2"/>
  <c r="AM374" i="2" s="1"/>
  <c r="AL375" i="2"/>
  <c r="AM375" i="2" s="1"/>
  <c r="AL376" i="2"/>
  <c r="AM376" i="2" s="1"/>
  <c r="AL377" i="2"/>
  <c r="AM377" i="2" s="1"/>
  <c r="AL378" i="2"/>
  <c r="AM378" i="2" s="1"/>
  <c r="AL379" i="2"/>
  <c r="AM379" i="2" s="1"/>
  <c r="AL380" i="2"/>
  <c r="AM380" i="2" s="1"/>
  <c r="AL381" i="2"/>
  <c r="AM381" i="2" s="1"/>
  <c r="AL382" i="2"/>
  <c r="AM382" i="2" s="1"/>
  <c r="AL383" i="2"/>
  <c r="AM383" i="2" s="1"/>
  <c r="AL384" i="2"/>
  <c r="AM384" i="2" s="1"/>
  <c r="AL385" i="2"/>
  <c r="AM385" i="2" s="1"/>
  <c r="AL386" i="2"/>
  <c r="AM386" i="2" s="1"/>
  <c r="AL387" i="2"/>
  <c r="AM387" i="2" s="1"/>
  <c r="AL388" i="2"/>
  <c r="AM388" i="2" s="1"/>
  <c r="AL389" i="2"/>
  <c r="AM389" i="2" s="1"/>
  <c r="AL390" i="2"/>
  <c r="AM390" i="2" s="1"/>
  <c r="AL391" i="2"/>
  <c r="AM391" i="2" s="1"/>
  <c r="AL392" i="2"/>
  <c r="AM392" i="2" s="1"/>
  <c r="AL393" i="2"/>
  <c r="AM393" i="2" s="1"/>
  <c r="AL394" i="2"/>
  <c r="AM394" i="2" s="1"/>
  <c r="AL395" i="2"/>
  <c r="AM395" i="2" s="1"/>
  <c r="AL396" i="2"/>
  <c r="AM396" i="2" s="1"/>
  <c r="AL397" i="2"/>
  <c r="AM397" i="2" s="1"/>
  <c r="AL398" i="2"/>
  <c r="AM398" i="2" s="1"/>
  <c r="AL399" i="2"/>
  <c r="AM399" i="2" s="1"/>
  <c r="AL400" i="2"/>
  <c r="AM400" i="2" s="1"/>
  <c r="AL401" i="2"/>
  <c r="AM401" i="2" s="1"/>
  <c r="AL402" i="2"/>
  <c r="AM402" i="2" s="1"/>
  <c r="AL403" i="2"/>
  <c r="AM403" i="2" s="1"/>
  <c r="AL404" i="2"/>
  <c r="AM404" i="2" s="1"/>
  <c r="AL405" i="2"/>
  <c r="AM405" i="2" s="1"/>
  <c r="AL406" i="2"/>
  <c r="AM406" i="2" s="1"/>
  <c r="AL407" i="2"/>
  <c r="AM407" i="2" s="1"/>
  <c r="AL408" i="2"/>
  <c r="AM408" i="2" s="1"/>
  <c r="AL409" i="2"/>
  <c r="AM409" i="2" s="1"/>
  <c r="AL410" i="2"/>
  <c r="AM410" i="2" s="1"/>
  <c r="AL411" i="2"/>
  <c r="AM411" i="2" s="1"/>
  <c r="AL412" i="2"/>
  <c r="AM412" i="2" s="1"/>
  <c r="AL413" i="2"/>
  <c r="AM413" i="2" s="1"/>
  <c r="AL414" i="2"/>
  <c r="AM414" i="2" s="1"/>
  <c r="AL415" i="2"/>
  <c r="AM415" i="2" s="1"/>
  <c r="AL416" i="2"/>
  <c r="AM416" i="2" s="1"/>
  <c r="AL417" i="2"/>
  <c r="AM417" i="2" s="1"/>
  <c r="AL418" i="2"/>
  <c r="AM418" i="2" s="1"/>
  <c r="AL419" i="2"/>
  <c r="AM419" i="2" s="1"/>
  <c r="AL420" i="2"/>
  <c r="AM420" i="2" s="1"/>
  <c r="AL421" i="2"/>
  <c r="AM421" i="2" s="1"/>
  <c r="AL422" i="2"/>
  <c r="AM422" i="2" s="1"/>
  <c r="AL423" i="2"/>
  <c r="AM423" i="2" s="1"/>
  <c r="AL424" i="2"/>
  <c r="AM424" i="2" s="1"/>
  <c r="AL425" i="2"/>
  <c r="AM425" i="2" s="1"/>
  <c r="AL426" i="2"/>
  <c r="AM426" i="2" s="1"/>
  <c r="AL427" i="2"/>
  <c r="AM427" i="2" s="1"/>
  <c r="AL428" i="2"/>
  <c r="AM428" i="2" s="1"/>
  <c r="AL429" i="2"/>
  <c r="AM429" i="2" s="1"/>
  <c r="AL430" i="2"/>
  <c r="AM430" i="2" s="1"/>
  <c r="AL431" i="2"/>
  <c r="AM431" i="2" s="1"/>
  <c r="AL432" i="2"/>
  <c r="AM432" i="2" s="1"/>
  <c r="AL433" i="2"/>
  <c r="AM433" i="2" s="1"/>
  <c r="AL434" i="2"/>
  <c r="AM434" i="2" s="1"/>
  <c r="AL435" i="2"/>
  <c r="AM435" i="2" s="1"/>
  <c r="AL436" i="2"/>
  <c r="AM436" i="2" s="1"/>
  <c r="AL437" i="2"/>
  <c r="AM437" i="2" s="1"/>
  <c r="AL438" i="2"/>
  <c r="AM438" i="2" s="1"/>
  <c r="AL439" i="2"/>
  <c r="AM439" i="2" s="1"/>
  <c r="AL440" i="2"/>
  <c r="AM440" i="2" s="1"/>
  <c r="AL441" i="2"/>
  <c r="AM441" i="2" s="1"/>
  <c r="AL442" i="2"/>
  <c r="AM442" i="2" s="1"/>
  <c r="AL443" i="2"/>
  <c r="AM443" i="2" s="1"/>
  <c r="AL444" i="2"/>
  <c r="AM444" i="2" s="1"/>
  <c r="AL445" i="2"/>
  <c r="AM445" i="2" s="1"/>
  <c r="AL446" i="2"/>
  <c r="AM446" i="2" s="1"/>
  <c r="AL447" i="2"/>
  <c r="AM447" i="2" s="1"/>
  <c r="AL448" i="2"/>
  <c r="AM448" i="2" s="1"/>
  <c r="AL449" i="2"/>
  <c r="AM449" i="2" s="1"/>
  <c r="AL450" i="2"/>
  <c r="AM450" i="2" s="1"/>
  <c r="AL451" i="2"/>
  <c r="AM451" i="2" s="1"/>
  <c r="AL452" i="2"/>
  <c r="AM452" i="2" s="1"/>
  <c r="AL453" i="2"/>
  <c r="AM453" i="2" s="1"/>
  <c r="AL454" i="2"/>
  <c r="AM454" i="2" s="1"/>
  <c r="AL455" i="2"/>
  <c r="AM455" i="2" s="1"/>
  <c r="AL456" i="2"/>
  <c r="AM456" i="2" s="1"/>
  <c r="AL457" i="2"/>
  <c r="AM457" i="2" s="1"/>
  <c r="AL458" i="2"/>
  <c r="AM458" i="2" s="1"/>
  <c r="AL459" i="2"/>
  <c r="AM459" i="2" s="1"/>
  <c r="AL460" i="2"/>
  <c r="AM460" i="2" s="1"/>
  <c r="AL461" i="2"/>
  <c r="AM461" i="2" s="1"/>
  <c r="AL462" i="2"/>
  <c r="AM462" i="2" s="1"/>
  <c r="AL463" i="2"/>
  <c r="AM463" i="2" s="1"/>
  <c r="AL464" i="2"/>
  <c r="AM464" i="2" s="1"/>
  <c r="AL465" i="2"/>
  <c r="AM465" i="2" s="1"/>
  <c r="AL466" i="2"/>
  <c r="AM466" i="2" s="1"/>
  <c r="AL467" i="2"/>
  <c r="AM467" i="2" s="1"/>
  <c r="AL468" i="2"/>
  <c r="AM468" i="2" s="1"/>
  <c r="AL469" i="2"/>
  <c r="AM469" i="2" s="1"/>
  <c r="AL470" i="2"/>
  <c r="AM470" i="2" s="1"/>
  <c r="AL471" i="2"/>
  <c r="AM471" i="2" s="1"/>
  <c r="AL472" i="2"/>
  <c r="AM472" i="2" s="1"/>
  <c r="AL473" i="2"/>
  <c r="AM473" i="2" s="1"/>
  <c r="AL474" i="2"/>
  <c r="AM474" i="2" s="1"/>
  <c r="AL475" i="2"/>
  <c r="AM475" i="2" s="1"/>
  <c r="AL476" i="2"/>
  <c r="AM476" i="2" s="1"/>
  <c r="AL477" i="2"/>
  <c r="AM477" i="2" s="1"/>
  <c r="AL478" i="2"/>
  <c r="AM478" i="2" s="1"/>
  <c r="AL479" i="2"/>
  <c r="AM479" i="2" s="1"/>
  <c r="AL480" i="2"/>
  <c r="AM480" i="2" s="1"/>
  <c r="AL481" i="2"/>
  <c r="AM481" i="2" s="1"/>
  <c r="AL482" i="2"/>
  <c r="AM482" i="2" s="1"/>
  <c r="AL483" i="2"/>
  <c r="AM483" i="2" s="1"/>
  <c r="AL484" i="2"/>
  <c r="AM484" i="2" s="1"/>
  <c r="AL485" i="2"/>
  <c r="AM485" i="2" s="1"/>
  <c r="AL486" i="2"/>
  <c r="AM486" i="2" s="1"/>
  <c r="AL487" i="2"/>
  <c r="AM487" i="2" s="1"/>
  <c r="AL488" i="2"/>
  <c r="AM488" i="2" s="1"/>
  <c r="AL489" i="2"/>
  <c r="AM489" i="2" s="1"/>
  <c r="AL490" i="2"/>
  <c r="AM490" i="2" s="1"/>
  <c r="AL491" i="2"/>
  <c r="AM491" i="2" s="1"/>
  <c r="AL492" i="2"/>
  <c r="AM492" i="2" s="1"/>
  <c r="AL493" i="2"/>
  <c r="AM493" i="2" s="1"/>
  <c r="AL494" i="2"/>
  <c r="AM494" i="2" s="1"/>
  <c r="AL495" i="2"/>
  <c r="AM495" i="2" s="1"/>
  <c r="AL496" i="2"/>
  <c r="AM496" i="2" s="1"/>
  <c r="AL497" i="2"/>
  <c r="AM497" i="2" s="1"/>
  <c r="AL498" i="2"/>
  <c r="AM498" i="2" s="1"/>
  <c r="AL499" i="2"/>
  <c r="AM499" i="2" s="1"/>
  <c r="AL500" i="2"/>
  <c r="AM500" i="2" s="1"/>
  <c r="AL501" i="2"/>
  <c r="AM501" i="2" s="1"/>
  <c r="AL502" i="2"/>
  <c r="AM502" i="2" s="1"/>
  <c r="AL503" i="2"/>
  <c r="AM503" i="2" s="1"/>
  <c r="AL504" i="2"/>
  <c r="AM504" i="2" s="1"/>
  <c r="AL505" i="2"/>
  <c r="AM505" i="2" s="1"/>
  <c r="AL506" i="2"/>
  <c r="AM506" i="2" s="1"/>
  <c r="AL507" i="2"/>
  <c r="AM507" i="2" s="1"/>
  <c r="AL508" i="2"/>
  <c r="AM508" i="2" s="1"/>
  <c r="AL509" i="2"/>
  <c r="AM509" i="2" s="1"/>
  <c r="AL510" i="2"/>
  <c r="AM510" i="2" s="1"/>
  <c r="AL511" i="2"/>
  <c r="AM511" i="2" s="1"/>
  <c r="AL512" i="2"/>
  <c r="AM512" i="2" s="1"/>
  <c r="AL513" i="2"/>
  <c r="AM513" i="2" s="1"/>
  <c r="AL514" i="2"/>
  <c r="AM514" i="2" s="1"/>
  <c r="AL515" i="2"/>
  <c r="AM515" i="2" s="1"/>
  <c r="AL516" i="2"/>
  <c r="AM516" i="2" s="1"/>
  <c r="AL517" i="2"/>
  <c r="AM517" i="2" s="1"/>
  <c r="AL518" i="2"/>
  <c r="AM518" i="2" s="1"/>
  <c r="AL519" i="2"/>
  <c r="AM519" i="2" s="1"/>
  <c r="AL520" i="2"/>
  <c r="AM520" i="2" s="1"/>
  <c r="AL521" i="2"/>
  <c r="AM521" i="2" s="1"/>
  <c r="AL522" i="2"/>
  <c r="AM522" i="2" s="1"/>
  <c r="AL523" i="2"/>
  <c r="AM523" i="2" s="1"/>
  <c r="AL524" i="2"/>
  <c r="AM524" i="2" s="1"/>
  <c r="AL525" i="2"/>
  <c r="AM525" i="2" s="1"/>
  <c r="AL526" i="2"/>
  <c r="AM526" i="2" s="1"/>
  <c r="AL527" i="2"/>
  <c r="AM527" i="2" s="1"/>
  <c r="AL528" i="2"/>
  <c r="AM528" i="2" s="1"/>
  <c r="AL529" i="2"/>
  <c r="AM529" i="2" s="1"/>
  <c r="AL530" i="2"/>
  <c r="AM530" i="2" s="1"/>
  <c r="AL531" i="2"/>
  <c r="AM531" i="2" s="1"/>
  <c r="AL532" i="2"/>
  <c r="AM532" i="2" s="1"/>
  <c r="AL533" i="2"/>
  <c r="AM533" i="2" s="1"/>
  <c r="AL534" i="2"/>
  <c r="AM534" i="2" s="1"/>
  <c r="AL535" i="2"/>
  <c r="AM535" i="2" s="1"/>
  <c r="AL536" i="2"/>
  <c r="AM536" i="2" s="1"/>
  <c r="AL537" i="2"/>
  <c r="AM537" i="2" s="1"/>
  <c r="AL538" i="2"/>
  <c r="AM538" i="2" s="1"/>
  <c r="AL539" i="2"/>
  <c r="AM539" i="2" s="1"/>
  <c r="AL540" i="2"/>
  <c r="AM540" i="2" s="1"/>
  <c r="AL541" i="2"/>
  <c r="AM541" i="2" s="1"/>
  <c r="AL542" i="2"/>
  <c r="AM542" i="2" s="1"/>
  <c r="AL543" i="2"/>
  <c r="AM543" i="2" s="1"/>
  <c r="AL544" i="2"/>
  <c r="AM544" i="2" s="1"/>
  <c r="AL545" i="2"/>
  <c r="AM545" i="2" s="1"/>
  <c r="AL546" i="2"/>
  <c r="AM546" i="2" s="1"/>
  <c r="AL547" i="2"/>
  <c r="AM547" i="2" s="1"/>
  <c r="AL548" i="2"/>
  <c r="AM548" i="2" s="1"/>
  <c r="AL549" i="2"/>
  <c r="AM549" i="2" s="1"/>
  <c r="AL550" i="2"/>
  <c r="AM550" i="2" s="1"/>
  <c r="AL551" i="2"/>
  <c r="AM551" i="2" s="1"/>
  <c r="AL552" i="2"/>
  <c r="AM552" i="2" s="1"/>
  <c r="AL553" i="2"/>
  <c r="AM553" i="2" s="1"/>
  <c r="AL554" i="2"/>
  <c r="AM554" i="2" s="1"/>
  <c r="AL555" i="2"/>
  <c r="AM555" i="2" s="1"/>
  <c r="AL556" i="2"/>
  <c r="AM556" i="2" s="1"/>
  <c r="AL557" i="2"/>
  <c r="AM557" i="2" s="1"/>
  <c r="AL558" i="2"/>
  <c r="AM558" i="2" s="1"/>
  <c r="AL559" i="2"/>
  <c r="AM559" i="2" s="1"/>
  <c r="AL560" i="2"/>
  <c r="AM560" i="2" s="1"/>
  <c r="AL561" i="2"/>
  <c r="AM561" i="2" s="1"/>
  <c r="AL562" i="2"/>
  <c r="AM562" i="2" s="1"/>
  <c r="AL563" i="2"/>
  <c r="AM563" i="2" s="1"/>
  <c r="AL564" i="2"/>
  <c r="AM564" i="2" s="1"/>
  <c r="AL565" i="2"/>
  <c r="AM565" i="2" s="1"/>
  <c r="AL566" i="2"/>
  <c r="AM566" i="2" s="1"/>
  <c r="AL567" i="2"/>
  <c r="AM567" i="2" s="1"/>
  <c r="AL568" i="2"/>
  <c r="AM568" i="2" s="1"/>
  <c r="AL569" i="2"/>
  <c r="AM569" i="2" s="1"/>
  <c r="AL570" i="2"/>
  <c r="AM570" i="2" s="1"/>
  <c r="AL571" i="2"/>
  <c r="AM571" i="2" s="1"/>
  <c r="AL572" i="2"/>
  <c r="AM572" i="2" s="1"/>
  <c r="AL573" i="2"/>
  <c r="AM573" i="2" s="1"/>
  <c r="AL574" i="2"/>
  <c r="AM574" i="2" s="1"/>
  <c r="AL575" i="2"/>
  <c r="AM575" i="2" s="1"/>
  <c r="AL576" i="2"/>
  <c r="AM576" i="2" s="1"/>
  <c r="AL577" i="2"/>
  <c r="AM577" i="2" s="1"/>
  <c r="AL578" i="2"/>
  <c r="AM578" i="2" s="1"/>
  <c r="AL579" i="2"/>
  <c r="AM579" i="2" s="1"/>
  <c r="AL580" i="2"/>
  <c r="AM580" i="2" s="1"/>
  <c r="AL581" i="2"/>
  <c r="AM581" i="2" s="1"/>
  <c r="AL582" i="2"/>
  <c r="AM582" i="2" s="1"/>
  <c r="AL583" i="2"/>
  <c r="AM583" i="2" s="1"/>
  <c r="AL584" i="2"/>
  <c r="AM584" i="2" s="1"/>
  <c r="AL585" i="2"/>
  <c r="AM585" i="2" s="1"/>
  <c r="AL586" i="2"/>
  <c r="AM586" i="2" s="1"/>
  <c r="AL587" i="2"/>
  <c r="AM587" i="2" s="1"/>
  <c r="AL588" i="2"/>
  <c r="AM588" i="2" s="1"/>
  <c r="AL589" i="2"/>
  <c r="AM589" i="2" s="1"/>
  <c r="AL590" i="2"/>
  <c r="AM590" i="2" s="1"/>
  <c r="AL591" i="2"/>
  <c r="AM591" i="2" s="1"/>
  <c r="AL592" i="2"/>
  <c r="AM592" i="2" s="1"/>
  <c r="AL593" i="2"/>
  <c r="AM593" i="2" s="1"/>
  <c r="AL594" i="2"/>
  <c r="AM594" i="2" s="1"/>
  <c r="AL595" i="2"/>
  <c r="AM595" i="2" s="1"/>
  <c r="AL596" i="2"/>
  <c r="AM596" i="2" s="1"/>
  <c r="AL597" i="2"/>
  <c r="AM597" i="2" s="1"/>
  <c r="AL598" i="2"/>
  <c r="AM598" i="2" s="1"/>
  <c r="AL599" i="2"/>
  <c r="AM599" i="2" s="1"/>
  <c r="AL600" i="2"/>
  <c r="AM600" i="2" s="1"/>
  <c r="AL601" i="2"/>
  <c r="AM601" i="2" s="1"/>
  <c r="AL602" i="2"/>
  <c r="AM602" i="2" s="1"/>
  <c r="AL603" i="2"/>
  <c r="AM603" i="2" s="1"/>
  <c r="AL604" i="2"/>
  <c r="AM604" i="2" s="1"/>
  <c r="AL605" i="2"/>
  <c r="AM605" i="2" s="1"/>
  <c r="AL606" i="2"/>
  <c r="AM606" i="2" s="1"/>
  <c r="AL607" i="2"/>
  <c r="AM607" i="2" s="1"/>
  <c r="AL608" i="2"/>
  <c r="AM608" i="2" s="1"/>
  <c r="AL609" i="2"/>
  <c r="AM609" i="2" s="1"/>
  <c r="AL610" i="2"/>
  <c r="AM610" i="2" s="1"/>
  <c r="AL611" i="2"/>
  <c r="AM611" i="2" s="1"/>
  <c r="AL612" i="2"/>
  <c r="AM612" i="2" s="1"/>
  <c r="AL613" i="2"/>
  <c r="AM613" i="2" s="1"/>
  <c r="AL614" i="2"/>
  <c r="AM614" i="2" s="1"/>
  <c r="AL615" i="2"/>
  <c r="AM615" i="2" s="1"/>
  <c r="AL616" i="2"/>
  <c r="AM616" i="2" s="1"/>
  <c r="AL617" i="2"/>
  <c r="AM617" i="2" s="1"/>
  <c r="AL618" i="2"/>
  <c r="AM618" i="2" s="1"/>
  <c r="AL619" i="2"/>
  <c r="AM619" i="2" s="1"/>
  <c r="AL620" i="2"/>
  <c r="AM620" i="2" s="1"/>
  <c r="AL621" i="2"/>
  <c r="AM621" i="2" s="1"/>
  <c r="AL622" i="2"/>
  <c r="AM622" i="2" s="1"/>
  <c r="AL623" i="2"/>
  <c r="AM623" i="2" s="1"/>
  <c r="AL624" i="2"/>
  <c r="AM624" i="2" s="1"/>
  <c r="AL625" i="2"/>
  <c r="AM625" i="2" s="1"/>
  <c r="AL626" i="2"/>
  <c r="AM626" i="2" s="1"/>
  <c r="AL627" i="2"/>
  <c r="AM627" i="2" s="1"/>
  <c r="AL628" i="2"/>
  <c r="AM628" i="2" s="1"/>
  <c r="AL629" i="2"/>
  <c r="AM629" i="2" s="1"/>
  <c r="AL630" i="2"/>
  <c r="AM630" i="2" s="1"/>
  <c r="AL631" i="2"/>
  <c r="AM631" i="2" s="1"/>
  <c r="AL632" i="2"/>
  <c r="AM632" i="2" s="1"/>
  <c r="AL633" i="2"/>
  <c r="AM633" i="2" s="1"/>
  <c r="AL634" i="2"/>
  <c r="AM634" i="2" s="1"/>
  <c r="AL635" i="2"/>
  <c r="AM635" i="2" s="1"/>
  <c r="AL636" i="2"/>
  <c r="AM636" i="2" s="1"/>
  <c r="AL637" i="2"/>
  <c r="AM637" i="2" s="1"/>
  <c r="AL638" i="2"/>
  <c r="AM638" i="2" s="1"/>
  <c r="AL639" i="2"/>
  <c r="AM639" i="2" s="1"/>
  <c r="AL640" i="2"/>
  <c r="AM640" i="2" s="1"/>
  <c r="AL641" i="2"/>
  <c r="AM641" i="2" s="1"/>
  <c r="AL642" i="2"/>
  <c r="AM642" i="2" s="1"/>
  <c r="AL643" i="2"/>
  <c r="AM643" i="2" s="1"/>
  <c r="AL644" i="2"/>
  <c r="AM644" i="2" s="1"/>
  <c r="AL645" i="2"/>
  <c r="AM645" i="2" s="1"/>
  <c r="AL646" i="2"/>
  <c r="AM646" i="2" s="1"/>
  <c r="AL647" i="2"/>
  <c r="AM647" i="2" s="1"/>
  <c r="AL648" i="2"/>
  <c r="AM648" i="2" s="1"/>
  <c r="AL649" i="2"/>
  <c r="AM649" i="2" s="1"/>
  <c r="AL650" i="2"/>
  <c r="AM650" i="2" s="1"/>
  <c r="AL651" i="2"/>
  <c r="AM651" i="2" s="1"/>
  <c r="AL652" i="2"/>
  <c r="AM652" i="2" s="1"/>
  <c r="AL653" i="2"/>
  <c r="AM653" i="2" s="1"/>
  <c r="AL654" i="2"/>
  <c r="AM654" i="2" s="1"/>
  <c r="AL655" i="2"/>
  <c r="AM655" i="2" s="1"/>
  <c r="AL656" i="2"/>
  <c r="AM656" i="2" s="1"/>
  <c r="AL657" i="2"/>
  <c r="AM657" i="2" s="1"/>
  <c r="AL658" i="2"/>
  <c r="AM658" i="2" s="1"/>
  <c r="AL659" i="2"/>
  <c r="AM659" i="2" s="1"/>
  <c r="AL660" i="2"/>
  <c r="AM660" i="2" s="1"/>
  <c r="AL661" i="2"/>
  <c r="AM661" i="2" s="1"/>
  <c r="AL662" i="2"/>
  <c r="AM662" i="2" s="1"/>
  <c r="AL663" i="2"/>
  <c r="AM663" i="2" s="1"/>
  <c r="AL664" i="2"/>
  <c r="AM664" i="2" s="1"/>
  <c r="AL665" i="2"/>
  <c r="AM665" i="2" s="1"/>
  <c r="AL666" i="2"/>
  <c r="AM666" i="2" s="1"/>
  <c r="AL667" i="2"/>
  <c r="AM667" i="2" s="1"/>
  <c r="AL668" i="2"/>
  <c r="AM668" i="2" s="1"/>
  <c r="AL669" i="2"/>
  <c r="AM669" i="2" s="1"/>
  <c r="AL670" i="2"/>
  <c r="AM670" i="2" s="1"/>
  <c r="AL671" i="2"/>
  <c r="AM671" i="2" s="1"/>
  <c r="AL672" i="2"/>
  <c r="AM672" i="2" s="1"/>
  <c r="AL673" i="2"/>
  <c r="AM673" i="2" s="1"/>
  <c r="AL674" i="2"/>
  <c r="AM674" i="2" s="1"/>
  <c r="AL675" i="2"/>
  <c r="AM675" i="2" s="1"/>
  <c r="AL676" i="2"/>
  <c r="AM676" i="2" s="1"/>
  <c r="AL677" i="2"/>
  <c r="AM677" i="2" s="1"/>
  <c r="AL678" i="2"/>
  <c r="AM678" i="2" s="1"/>
  <c r="AL679" i="2"/>
  <c r="AM679" i="2" s="1"/>
  <c r="AL680" i="2"/>
  <c r="AM680" i="2" s="1"/>
  <c r="AL681" i="2"/>
  <c r="AM681" i="2" s="1"/>
  <c r="AL682" i="2"/>
  <c r="AM682" i="2" s="1"/>
  <c r="AL683" i="2"/>
  <c r="AM683" i="2" s="1"/>
  <c r="AL684" i="2"/>
  <c r="AM684" i="2" s="1"/>
  <c r="AL685" i="2"/>
  <c r="AM685" i="2" s="1"/>
  <c r="AL686" i="2"/>
  <c r="AM686" i="2" s="1"/>
  <c r="AL687" i="2"/>
  <c r="AM687" i="2" s="1"/>
  <c r="AL688" i="2"/>
  <c r="AM688" i="2" s="1"/>
  <c r="AL689" i="2"/>
  <c r="AM689" i="2" s="1"/>
  <c r="AL690" i="2"/>
  <c r="AM690" i="2" s="1"/>
  <c r="AL691" i="2"/>
  <c r="AM691" i="2" s="1"/>
  <c r="AL692" i="2"/>
  <c r="AM692" i="2" s="1"/>
  <c r="AL693" i="2"/>
  <c r="AM693" i="2" s="1"/>
  <c r="AL694" i="2"/>
  <c r="AM694" i="2" s="1"/>
  <c r="AL695" i="2"/>
  <c r="AM695" i="2" s="1"/>
  <c r="AL696" i="2"/>
  <c r="AM696" i="2" s="1"/>
  <c r="AL697" i="2"/>
  <c r="AM697" i="2" s="1"/>
  <c r="AL698" i="2"/>
  <c r="AM698" i="2" s="1"/>
  <c r="AL699" i="2"/>
  <c r="AM699" i="2" s="1"/>
  <c r="AL700" i="2"/>
  <c r="AM700" i="2" s="1"/>
  <c r="AL701" i="2"/>
  <c r="AM701" i="2" s="1"/>
  <c r="AL702" i="2"/>
  <c r="AM702" i="2" s="1"/>
  <c r="AL703" i="2"/>
  <c r="AM703" i="2" s="1"/>
  <c r="AL704" i="2"/>
  <c r="AM704" i="2" s="1"/>
  <c r="AL705" i="2"/>
  <c r="AM705" i="2" s="1"/>
  <c r="AL706" i="2"/>
  <c r="AM706" i="2" s="1"/>
  <c r="AL707" i="2"/>
  <c r="AM707" i="2" s="1"/>
  <c r="AL708" i="2"/>
  <c r="AM708" i="2" s="1"/>
  <c r="AL709" i="2"/>
  <c r="AM709" i="2" s="1"/>
  <c r="AL710" i="2"/>
  <c r="AM710" i="2" s="1"/>
  <c r="AL711" i="2"/>
  <c r="AM711" i="2" s="1"/>
  <c r="AL712" i="2"/>
  <c r="AM712" i="2" s="1"/>
  <c r="AL713" i="2"/>
  <c r="AM713" i="2" s="1"/>
  <c r="AL714" i="2"/>
  <c r="AM714" i="2" s="1"/>
  <c r="AL715" i="2"/>
  <c r="AM715" i="2" s="1"/>
  <c r="AL716" i="2"/>
  <c r="AM716" i="2" s="1"/>
  <c r="AL717" i="2"/>
  <c r="AM717" i="2" s="1"/>
  <c r="AL718" i="2"/>
  <c r="AM718" i="2" s="1"/>
  <c r="AL719" i="2"/>
  <c r="AM719" i="2" s="1"/>
  <c r="AL720" i="2"/>
  <c r="AM720" i="2" s="1"/>
  <c r="AL721" i="2"/>
  <c r="AM721" i="2" s="1"/>
  <c r="AL722" i="2"/>
  <c r="AM722" i="2" s="1"/>
  <c r="AL723" i="2"/>
  <c r="AM723" i="2" s="1"/>
  <c r="AL724" i="2"/>
  <c r="AM724" i="2" s="1"/>
  <c r="AL725" i="2"/>
  <c r="AM725" i="2" s="1"/>
  <c r="AL726" i="2"/>
  <c r="AM726" i="2" s="1"/>
  <c r="AL727" i="2"/>
  <c r="AM727" i="2" s="1"/>
  <c r="AL728" i="2"/>
  <c r="AM728" i="2" s="1"/>
  <c r="AL729" i="2"/>
  <c r="AM729" i="2" s="1"/>
  <c r="AL730" i="2"/>
  <c r="AM730" i="2" s="1"/>
  <c r="AL731" i="2"/>
  <c r="AM731" i="2" s="1"/>
  <c r="AL732" i="2"/>
  <c r="AM732" i="2" s="1"/>
  <c r="AL733" i="2"/>
  <c r="AM733" i="2" s="1"/>
  <c r="AL734" i="2"/>
  <c r="AM734" i="2" s="1"/>
  <c r="AL735" i="2"/>
  <c r="AM735" i="2" s="1"/>
  <c r="AL736" i="2"/>
  <c r="AM736" i="2" s="1"/>
  <c r="AL737" i="2"/>
  <c r="AM737" i="2" s="1"/>
  <c r="AL738" i="2"/>
  <c r="AM738" i="2" s="1"/>
  <c r="AL739" i="2"/>
  <c r="AM739" i="2" s="1"/>
  <c r="AL740" i="2"/>
  <c r="AM740" i="2" s="1"/>
  <c r="AL741" i="2"/>
  <c r="AM741" i="2" s="1"/>
  <c r="AL742" i="2"/>
  <c r="AM742" i="2" s="1"/>
  <c r="AL743" i="2"/>
  <c r="AM743" i="2" s="1"/>
  <c r="AL744" i="2"/>
  <c r="AM744" i="2" s="1"/>
  <c r="AL745" i="2"/>
  <c r="AM745" i="2" s="1"/>
  <c r="AL746" i="2"/>
  <c r="AM746" i="2" s="1"/>
  <c r="AL747" i="2"/>
  <c r="AM747" i="2" s="1"/>
  <c r="AL748" i="2"/>
  <c r="AM748" i="2" s="1"/>
  <c r="AL749" i="2"/>
  <c r="AM749" i="2" s="1"/>
  <c r="AL750" i="2"/>
  <c r="AM750" i="2" s="1"/>
  <c r="AL751" i="2"/>
  <c r="AM751" i="2" s="1"/>
  <c r="AL752" i="2"/>
  <c r="AM752" i="2" s="1"/>
  <c r="AL753" i="2"/>
  <c r="AM753" i="2" s="1"/>
  <c r="AL754" i="2"/>
  <c r="AM754" i="2" s="1"/>
  <c r="AL755" i="2"/>
  <c r="AM755" i="2" s="1"/>
  <c r="AL756" i="2"/>
  <c r="AM756" i="2" s="1"/>
  <c r="AL757" i="2"/>
  <c r="AM757" i="2" s="1"/>
  <c r="AL758" i="2"/>
  <c r="AM758" i="2" s="1"/>
  <c r="AL759" i="2"/>
  <c r="AM759" i="2" s="1"/>
  <c r="AL760" i="2"/>
  <c r="AM760" i="2" s="1"/>
  <c r="AL761" i="2"/>
  <c r="AM761" i="2" s="1"/>
  <c r="AL762" i="2"/>
  <c r="AM762" i="2" s="1"/>
  <c r="AL763" i="2"/>
  <c r="AM763" i="2" s="1"/>
  <c r="AL764" i="2"/>
  <c r="AM764" i="2" s="1"/>
  <c r="AL765" i="2"/>
  <c r="AM765" i="2" s="1"/>
  <c r="AL766" i="2"/>
  <c r="AM766" i="2" s="1"/>
  <c r="AL767" i="2"/>
  <c r="AM767" i="2" s="1"/>
  <c r="AL768" i="2"/>
  <c r="AM768" i="2" s="1"/>
  <c r="AL769" i="2"/>
  <c r="AM769" i="2" s="1"/>
  <c r="AL770" i="2"/>
  <c r="AM770" i="2" s="1"/>
  <c r="AL771" i="2"/>
  <c r="AM771" i="2" s="1"/>
  <c r="AL772" i="2"/>
  <c r="AM772" i="2" s="1"/>
  <c r="AL773" i="2"/>
  <c r="AM773" i="2" s="1"/>
  <c r="AL774" i="2"/>
  <c r="AM774" i="2" s="1"/>
  <c r="AL775" i="2"/>
  <c r="AM775" i="2" s="1"/>
  <c r="AL776" i="2"/>
  <c r="AM776" i="2" s="1"/>
  <c r="AL777" i="2"/>
  <c r="AM777" i="2" s="1"/>
  <c r="AL778" i="2"/>
  <c r="AM778" i="2" s="1"/>
  <c r="AL779" i="2"/>
  <c r="AM779" i="2" s="1"/>
  <c r="AL780" i="2"/>
  <c r="AM780" i="2" s="1"/>
  <c r="AL781" i="2"/>
  <c r="AM781" i="2" s="1"/>
  <c r="AL782" i="2"/>
  <c r="AM782" i="2" s="1"/>
  <c r="AL783" i="2"/>
  <c r="AM783" i="2" s="1"/>
  <c r="AL784" i="2"/>
  <c r="AM784" i="2" s="1"/>
  <c r="AL785" i="2"/>
  <c r="AM785" i="2" s="1"/>
  <c r="AL786" i="2"/>
  <c r="AM786" i="2" s="1"/>
  <c r="AL787" i="2"/>
  <c r="AM787" i="2" s="1"/>
  <c r="AL788" i="2"/>
  <c r="AM788" i="2" s="1"/>
  <c r="AL789" i="2"/>
  <c r="AM789" i="2" s="1"/>
  <c r="AL790" i="2"/>
  <c r="AM790" i="2" s="1"/>
  <c r="AL791" i="2"/>
  <c r="AM791" i="2" s="1"/>
  <c r="AL792" i="2"/>
  <c r="AM792" i="2" s="1"/>
  <c r="AL793" i="2"/>
  <c r="AM793" i="2" s="1"/>
  <c r="AL794" i="2"/>
  <c r="AM794" i="2" s="1"/>
  <c r="AL795" i="2"/>
  <c r="AM795" i="2" s="1"/>
  <c r="AL796" i="2"/>
  <c r="AM796" i="2" s="1"/>
  <c r="AL797" i="2"/>
  <c r="AM797" i="2" s="1"/>
  <c r="AL798" i="2"/>
  <c r="AM798" i="2" s="1"/>
  <c r="AL799" i="2"/>
  <c r="AM799" i="2" s="1"/>
  <c r="AL800" i="2"/>
  <c r="AM800" i="2" s="1"/>
  <c r="AL801" i="2"/>
  <c r="AM801" i="2" s="1"/>
  <c r="AL802" i="2"/>
  <c r="AM802" i="2" s="1"/>
  <c r="AL803" i="2"/>
  <c r="AM803" i="2" s="1"/>
  <c r="AL804" i="2"/>
  <c r="AM804" i="2" s="1"/>
  <c r="AL805" i="2"/>
  <c r="AM805" i="2" s="1"/>
  <c r="AL806" i="2"/>
  <c r="AM806" i="2" s="1"/>
  <c r="AL807" i="2"/>
  <c r="AM807" i="2" s="1"/>
  <c r="AL808" i="2"/>
  <c r="AM808" i="2" s="1"/>
  <c r="AL809" i="2"/>
  <c r="AM809" i="2" s="1"/>
  <c r="AL810" i="2"/>
  <c r="AM810" i="2" s="1"/>
  <c r="AL811" i="2"/>
  <c r="AM811" i="2" s="1"/>
  <c r="AL812" i="2"/>
  <c r="AM812" i="2" s="1"/>
  <c r="AL813" i="2"/>
  <c r="AM813" i="2" s="1"/>
  <c r="AL814" i="2"/>
  <c r="AM814" i="2" s="1"/>
  <c r="AL815" i="2"/>
  <c r="AM815" i="2" s="1"/>
  <c r="AL816" i="2"/>
  <c r="AM816" i="2" s="1"/>
  <c r="AL817" i="2"/>
  <c r="AM817" i="2" s="1"/>
  <c r="AL818" i="2"/>
  <c r="AM818" i="2" s="1"/>
  <c r="AL819" i="2"/>
  <c r="AM819" i="2" s="1"/>
  <c r="AL820" i="2"/>
  <c r="AM820" i="2" s="1"/>
  <c r="AL821" i="2"/>
  <c r="AM821" i="2" s="1"/>
  <c r="AL822" i="2"/>
  <c r="AM822" i="2" s="1"/>
  <c r="AL823" i="2"/>
  <c r="AM823" i="2" s="1"/>
  <c r="AL824" i="2"/>
  <c r="AM824" i="2" s="1"/>
  <c r="AL825" i="2"/>
  <c r="AM825" i="2" s="1"/>
  <c r="AL826" i="2"/>
  <c r="AM826" i="2" s="1"/>
  <c r="AL827" i="2"/>
  <c r="AM827" i="2" s="1"/>
  <c r="AL828" i="2"/>
  <c r="AM828" i="2" s="1"/>
  <c r="AL829" i="2"/>
  <c r="AM829" i="2" s="1"/>
  <c r="AL830" i="2"/>
  <c r="AM830" i="2" s="1"/>
  <c r="AL831" i="2"/>
  <c r="AM831" i="2" s="1"/>
  <c r="AL832" i="2"/>
  <c r="AM832" i="2" s="1"/>
  <c r="AL833" i="2"/>
  <c r="AM833" i="2" s="1"/>
  <c r="AL834" i="2"/>
  <c r="AM834" i="2" s="1"/>
  <c r="AL835" i="2"/>
  <c r="AM835" i="2" s="1"/>
  <c r="AL836" i="2"/>
  <c r="AM836" i="2" s="1"/>
  <c r="AL837" i="2"/>
  <c r="AM837" i="2" s="1"/>
  <c r="AL838" i="2"/>
  <c r="AM838" i="2" s="1"/>
  <c r="AL839" i="2"/>
  <c r="AM839" i="2" s="1"/>
  <c r="AL840" i="2"/>
  <c r="AM840" i="2" s="1"/>
  <c r="AL841" i="2"/>
  <c r="AM841" i="2" s="1"/>
  <c r="AL842" i="2"/>
  <c r="AM842" i="2" s="1"/>
  <c r="AL843" i="2"/>
  <c r="AM843" i="2" s="1"/>
  <c r="AL844" i="2"/>
  <c r="AM844" i="2" s="1"/>
  <c r="AL845" i="2"/>
  <c r="AM845" i="2" s="1"/>
  <c r="AL846" i="2"/>
  <c r="AM846" i="2" s="1"/>
  <c r="AL847" i="2"/>
  <c r="AM847" i="2" s="1"/>
  <c r="AL848" i="2"/>
  <c r="AM848" i="2" s="1"/>
  <c r="AL849" i="2"/>
  <c r="AM849" i="2" s="1"/>
  <c r="AL850" i="2"/>
  <c r="AM850" i="2" s="1"/>
  <c r="AL851" i="2"/>
  <c r="AM851" i="2" s="1"/>
  <c r="AL852" i="2"/>
  <c r="AM852" i="2" s="1"/>
  <c r="AL853" i="2"/>
  <c r="AM853" i="2" s="1"/>
  <c r="AL854" i="2"/>
  <c r="AM854" i="2" s="1"/>
  <c r="AL855" i="2"/>
  <c r="AM855" i="2" s="1"/>
  <c r="AL856" i="2"/>
  <c r="AM856" i="2" s="1"/>
  <c r="AL857" i="2"/>
  <c r="AM857" i="2" s="1"/>
  <c r="AL858" i="2"/>
  <c r="AM858" i="2" s="1"/>
  <c r="AL859" i="2"/>
  <c r="AM859" i="2" s="1"/>
  <c r="AL860" i="2"/>
  <c r="AM860" i="2" s="1"/>
  <c r="AL861" i="2"/>
  <c r="AM861" i="2" s="1"/>
  <c r="AL862" i="2"/>
  <c r="AM862" i="2" s="1"/>
  <c r="AL863" i="2"/>
  <c r="AM863" i="2" s="1"/>
  <c r="AL864" i="2"/>
  <c r="AM864" i="2" s="1"/>
  <c r="AL865" i="2"/>
  <c r="AM865" i="2" s="1"/>
  <c r="AL866" i="2"/>
  <c r="AM866" i="2" s="1"/>
  <c r="AL867" i="2"/>
  <c r="AM867" i="2" s="1"/>
  <c r="AL868" i="2"/>
  <c r="AM868" i="2" s="1"/>
  <c r="AL869" i="2"/>
  <c r="AM869" i="2" s="1"/>
  <c r="AL870" i="2"/>
  <c r="AM870" i="2" s="1"/>
  <c r="AL871" i="2"/>
  <c r="AM871" i="2" s="1"/>
  <c r="AL872" i="2"/>
  <c r="AM872" i="2" s="1"/>
  <c r="AL873" i="2"/>
  <c r="AM873" i="2" s="1"/>
  <c r="AL874" i="2"/>
  <c r="AM874" i="2" s="1"/>
  <c r="AL875" i="2"/>
  <c r="AM875" i="2" s="1"/>
  <c r="AL876" i="2"/>
  <c r="AM876" i="2" s="1"/>
  <c r="AL877" i="2"/>
  <c r="AM877" i="2" s="1"/>
  <c r="AL878" i="2"/>
  <c r="AM878" i="2" s="1"/>
  <c r="AL879" i="2"/>
  <c r="AM879" i="2" s="1"/>
  <c r="AL880" i="2"/>
  <c r="AM880" i="2" s="1"/>
  <c r="AL881" i="2"/>
  <c r="AM881" i="2" s="1"/>
  <c r="AL882" i="2"/>
  <c r="AM882" i="2" s="1"/>
  <c r="AL883" i="2"/>
  <c r="AM883" i="2" s="1"/>
  <c r="AL884" i="2"/>
  <c r="AM884" i="2" s="1"/>
  <c r="AL885" i="2"/>
  <c r="AM885" i="2" s="1"/>
  <c r="AL886" i="2"/>
  <c r="AM886" i="2" s="1"/>
  <c r="AL887" i="2"/>
  <c r="AM887" i="2" s="1"/>
  <c r="AL888" i="2"/>
  <c r="AM888" i="2" s="1"/>
  <c r="AL889" i="2"/>
  <c r="AM889" i="2" s="1"/>
  <c r="AL890" i="2"/>
  <c r="AM890" i="2" s="1"/>
  <c r="AL891" i="2"/>
  <c r="AM891" i="2" s="1"/>
  <c r="AL892" i="2"/>
  <c r="AM892" i="2" s="1"/>
  <c r="AL893" i="2"/>
  <c r="AM893" i="2" s="1"/>
  <c r="AL894" i="2"/>
  <c r="AM894" i="2" s="1"/>
  <c r="AL895" i="2"/>
  <c r="AM895" i="2" s="1"/>
  <c r="AL896" i="2"/>
  <c r="AM896" i="2" s="1"/>
  <c r="AL897" i="2"/>
  <c r="AM897" i="2" s="1"/>
  <c r="AL898" i="2"/>
  <c r="AM898" i="2" s="1"/>
  <c r="AL899" i="2"/>
  <c r="AM899" i="2" s="1"/>
  <c r="AL900" i="2"/>
  <c r="AM900" i="2" s="1"/>
  <c r="AL901" i="2"/>
  <c r="AM901" i="2" s="1"/>
  <c r="AL902" i="2"/>
  <c r="AM902" i="2" s="1"/>
  <c r="AL903" i="2"/>
  <c r="AM903" i="2" s="1"/>
  <c r="AL904" i="2"/>
  <c r="AM904" i="2" s="1"/>
  <c r="AL905" i="2"/>
  <c r="AM905" i="2" s="1"/>
  <c r="AL906" i="2"/>
  <c r="AM906" i="2" s="1"/>
  <c r="AL907" i="2"/>
  <c r="AM907" i="2" s="1"/>
  <c r="AL908" i="2"/>
  <c r="AM908" i="2" s="1"/>
  <c r="AL909" i="2"/>
  <c r="AM909" i="2" s="1"/>
  <c r="AL910" i="2"/>
  <c r="AM910" i="2" s="1"/>
  <c r="AL911" i="2"/>
  <c r="AM911" i="2" s="1"/>
  <c r="AL912" i="2"/>
  <c r="AM912" i="2" s="1"/>
  <c r="AL913" i="2"/>
  <c r="AM913" i="2" s="1"/>
  <c r="AL914" i="2"/>
  <c r="AM914" i="2" s="1"/>
  <c r="AL915" i="2"/>
  <c r="AM915" i="2" s="1"/>
  <c r="AL916" i="2"/>
  <c r="AM916" i="2" s="1"/>
  <c r="AL917" i="2"/>
  <c r="AM917" i="2" s="1"/>
  <c r="AL918" i="2"/>
  <c r="AM918" i="2" s="1"/>
  <c r="AL919" i="2"/>
  <c r="AM919" i="2" s="1"/>
  <c r="AL920" i="2"/>
  <c r="AM920" i="2" s="1"/>
  <c r="AL921" i="2"/>
  <c r="AM921" i="2" s="1"/>
  <c r="AL922" i="2"/>
  <c r="AM922" i="2" s="1"/>
  <c r="AL923" i="2"/>
  <c r="AM923" i="2" s="1"/>
  <c r="AL924" i="2"/>
  <c r="AM924" i="2" s="1"/>
  <c r="AL925" i="2"/>
  <c r="AM925" i="2" s="1"/>
  <c r="AL926" i="2"/>
  <c r="AM926" i="2" s="1"/>
  <c r="AL927" i="2"/>
  <c r="AM927" i="2" s="1"/>
  <c r="AL928" i="2"/>
  <c r="AM928" i="2" s="1"/>
  <c r="AL929" i="2"/>
  <c r="AM929" i="2" s="1"/>
  <c r="AL930" i="2"/>
  <c r="AM930" i="2" s="1"/>
  <c r="AL931" i="2"/>
  <c r="AM931" i="2" s="1"/>
  <c r="AL932" i="2"/>
  <c r="AM932" i="2" s="1"/>
  <c r="AL933" i="2"/>
  <c r="AM933" i="2" s="1"/>
  <c r="AL934" i="2"/>
  <c r="AM934" i="2" s="1"/>
  <c r="AL935" i="2"/>
  <c r="AM935" i="2" s="1"/>
  <c r="AL936" i="2"/>
  <c r="AM936" i="2" s="1"/>
  <c r="AL937" i="2"/>
  <c r="AM937" i="2" s="1"/>
  <c r="AL938" i="2"/>
  <c r="AM938" i="2" s="1"/>
  <c r="AL939" i="2"/>
  <c r="AM939" i="2" s="1"/>
  <c r="AL940" i="2"/>
  <c r="AM940" i="2" s="1"/>
  <c r="AL941" i="2"/>
  <c r="AM941" i="2" s="1"/>
  <c r="AL942" i="2"/>
  <c r="AM942" i="2" s="1"/>
  <c r="AL943" i="2"/>
  <c r="AM943" i="2" s="1"/>
  <c r="AL944" i="2"/>
  <c r="AM944" i="2" s="1"/>
  <c r="AL945" i="2"/>
  <c r="AM945" i="2" s="1"/>
  <c r="AL946" i="2"/>
  <c r="AM946" i="2" s="1"/>
  <c r="AL947" i="2"/>
  <c r="AM947" i="2" s="1"/>
  <c r="AL948" i="2"/>
  <c r="AM948" i="2" s="1"/>
  <c r="AL949" i="2"/>
  <c r="AM949" i="2" s="1"/>
  <c r="AL950" i="2"/>
  <c r="AM950" i="2" s="1"/>
  <c r="AL951" i="2"/>
  <c r="AM951" i="2" s="1"/>
  <c r="AL952" i="2"/>
  <c r="AM952" i="2" s="1"/>
  <c r="AL953" i="2"/>
  <c r="AM953" i="2" s="1"/>
  <c r="AL954" i="2"/>
  <c r="AM954" i="2" s="1"/>
  <c r="AL955" i="2"/>
  <c r="AM955" i="2" s="1"/>
  <c r="AL956" i="2"/>
  <c r="AM956" i="2" s="1"/>
  <c r="AL957" i="2"/>
  <c r="AM957" i="2" s="1"/>
  <c r="AL958" i="2"/>
  <c r="AM958" i="2" s="1"/>
  <c r="AL959" i="2"/>
  <c r="AM959" i="2" s="1"/>
  <c r="AL960" i="2"/>
  <c r="AM960" i="2" s="1"/>
  <c r="AL961" i="2"/>
  <c r="AM961" i="2" s="1"/>
  <c r="AL962" i="2"/>
  <c r="AM962" i="2" s="1"/>
  <c r="AL963" i="2"/>
  <c r="AM963" i="2" s="1"/>
  <c r="AL964" i="2"/>
  <c r="AM964" i="2" s="1"/>
  <c r="AL965" i="2"/>
  <c r="AM965" i="2" s="1"/>
  <c r="AL966" i="2"/>
  <c r="AM966" i="2" s="1"/>
  <c r="AL967" i="2"/>
  <c r="AM967" i="2" s="1"/>
  <c r="AL968" i="2"/>
  <c r="AM968" i="2" s="1"/>
  <c r="AL969" i="2"/>
  <c r="AM969" i="2" s="1"/>
  <c r="AL970" i="2"/>
  <c r="AM970" i="2" s="1"/>
  <c r="AL971" i="2"/>
  <c r="AM971" i="2" s="1"/>
  <c r="AL972" i="2"/>
  <c r="AM972" i="2" s="1"/>
  <c r="AL973" i="2"/>
  <c r="AM973" i="2" s="1"/>
  <c r="AL974" i="2"/>
  <c r="AM974" i="2" s="1"/>
  <c r="AL975" i="2"/>
  <c r="AM975" i="2" s="1"/>
  <c r="AL976" i="2"/>
  <c r="AM976" i="2" s="1"/>
  <c r="AL977" i="2"/>
  <c r="AM977" i="2" s="1"/>
  <c r="AL978" i="2"/>
  <c r="AM978" i="2" s="1"/>
  <c r="AL979" i="2"/>
  <c r="AM979" i="2" s="1"/>
  <c r="AL980" i="2"/>
  <c r="AM980" i="2" s="1"/>
  <c r="AL981" i="2"/>
  <c r="AM981" i="2" s="1"/>
  <c r="AL982" i="2"/>
  <c r="AM982" i="2" s="1"/>
  <c r="AL983" i="2"/>
  <c r="AM983" i="2" s="1"/>
  <c r="AL984" i="2"/>
  <c r="AM984" i="2" s="1"/>
  <c r="AL985" i="2"/>
  <c r="AM985" i="2" s="1"/>
  <c r="AL986" i="2"/>
  <c r="AM986" i="2" s="1"/>
  <c r="AL987" i="2"/>
  <c r="AM987" i="2" s="1"/>
  <c r="AL988" i="2"/>
  <c r="AM988" i="2" s="1"/>
  <c r="AL989" i="2"/>
  <c r="AM989" i="2" s="1"/>
  <c r="AL990" i="2"/>
  <c r="AM990" i="2" s="1"/>
  <c r="AL991" i="2"/>
  <c r="AM991" i="2" s="1"/>
  <c r="AL992" i="2"/>
  <c r="AM992" i="2" s="1"/>
  <c r="AL993" i="2"/>
  <c r="AM993" i="2" s="1"/>
  <c r="AL994" i="2"/>
  <c r="AM994" i="2" s="1"/>
  <c r="AL995" i="2"/>
  <c r="AM995" i="2" s="1"/>
  <c r="AL996" i="2"/>
  <c r="AM996" i="2" s="1"/>
  <c r="AL997" i="2"/>
  <c r="AM997" i="2" s="1"/>
  <c r="AL998" i="2"/>
  <c r="AM998" i="2" s="1"/>
  <c r="AL999" i="2"/>
  <c r="AM999" i="2" s="1"/>
  <c r="AL1000" i="2"/>
  <c r="AM1000" i="2" s="1"/>
  <c r="AL1001" i="2"/>
  <c r="AM1001" i="2" s="1"/>
  <c r="AL1002" i="2"/>
  <c r="AM1002" i="2" s="1"/>
  <c r="AL1003" i="2"/>
  <c r="AM1003" i="2" s="1"/>
  <c r="AL1004" i="2"/>
  <c r="AM1004" i="2" s="1"/>
  <c r="AL1005" i="2"/>
  <c r="AM1005" i="2" s="1"/>
  <c r="AL1006" i="2"/>
  <c r="AM1006" i="2" s="1"/>
  <c r="AL1007" i="2"/>
  <c r="AM1007" i="2" s="1"/>
  <c r="AL1008" i="2"/>
  <c r="AM1008" i="2" s="1"/>
  <c r="AL1009" i="2"/>
  <c r="AM1009" i="2" s="1"/>
  <c r="AL1010" i="2"/>
  <c r="AM1010" i="2" s="1"/>
  <c r="AL1011" i="2"/>
  <c r="AM1011" i="2" s="1"/>
  <c r="AL2" i="2"/>
  <c r="AM2" i="2" s="1"/>
  <c r="AK3" i="2"/>
  <c r="AK4"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1" i="2"/>
  <c r="AK532" i="2"/>
  <c r="AK533" i="2"/>
  <c r="AK534" i="2"/>
  <c r="AK535" i="2"/>
  <c r="AK536" i="2"/>
  <c r="AK537" i="2"/>
  <c r="AK538" i="2"/>
  <c r="AK539" i="2"/>
  <c r="AK540" i="2"/>
  <c r="AK541" i="2"/>
  <c r="AK542" i="2"/>
  <c r="AK543" i="2"/>
  <c r="AK544" i="2"/>
  <c r="AK545" i="2"/>
  <c r="AK546" i="2"/>
  <c r="AK547" i="2"/>
  <c r="AK548" i="2"/>
  <c r="AK549" i="2"/>
  <c r="AK550" i="2"/>
  <c r="AK551" i="2"/>
  <c r="AK552" i="2"/>
  <c r="AK553" i="2"/>
  <c r="AK554" i="2"/>
  <c r="AK555" i="2"/>
  <c r="AK556" i="2"/>
  <c r="AK557" i="2"/>
  <c r="AK558" i="2"/>
  <c r="AK559" i="2"/>
  <c r="AK560" i="2"/>
  <c r="AK561" i="2"/>
  <c r="AK562" i="2"/>
  <c r="AK563" i="2"/>
  <c r="AK564" i="2"/>
  <c r="AK565" i="2"/>
  <c r="AK566" i="2"/>
  <c r="AK567" i="2"/>
  <c r="AK568" i="2"/>
  <c r="AK569" i="2"/>
  <c r="AK570" i="2"/>
  <c r="AK571" i="2"/>
  <c r="AK572" i="2"/>
  <c r="AK573" i="2"/>
  <c r="AK574" i="2"/>
  <c r="AK575" i="2"/>
  <c r="AK576" i="2"/>
  <c r="AK577" i="2"/>
  <c r="AK578" i="2"/>
  <c r="AK579" i="2"/>
  <c r="AK580" i="2"/>
  <c r="AK581" i="2"/>
  <c r="AK582" i="2"/>
  <c r="AK583" i="2"/>
  <c r="AK584" i="2"/>
  <c r="AK585" i="2"/>
  <c r="AK586" i="2"/>
  <c r="AK587" i="2"/>
  <c r="AK588" i="2"/>
  <c r="AK589" i="2"/>
  <c r="AK590" i="2"/>
  <c r="AK591" i="2"/>
  <c r="AK592" i="2"/>
  <c r="AK593" i="2"/>
  <c r="AK594" i="2"/>
  <c r="AK595" i="2"/>
  <c r="AK596" i="2"/>
  <c r="AK597" i="2"/>
  <c r="AK598" i="2"/>
  <c r="AK599" i="2"/>
  <c r="AK600" i="2"/>
  <c r="AK601" i="2"/>
  <c r="AK602" i="2"/>
  <c r="AK603" i="2"/>
  <c r="AK604" i="2"/>
  <c r="AK605" i="2"/>
  <c r="AK606" i="2"/>
  <c r="AK607" i="2"/>
  <c r="AK608" i="2"/>
  <c r="AK609" i="2"/>
  <c r="AK610" i="2"/>
  <c r="AK611" i="2"/>
  <c r="AK612" i="2"/>
  <c r="AK613" i="2"/>
  <c r="AK614" i="2"/>
  <c r="AK615" i="2"/>
  <c r="AK616" i="2"/>
  <c r="AK617" i="2"/>
  <c r="AK618" i="2"/>
  <c r="AK619" i="2"/>
  <c r="AK620" i="2"/>
  <c r="AK621" i="2"/>
  <c r="AK622" i="2"/>
  <c r="AK623" i="2"/>
  <c r="AK624" i="2"/>
  <c r="AK625" i="2"/>
  <c r="AK626" i="2"/>
  <c r="AK627" i="2"/>
  <c r="AK628" i="2"/>
  <c r="AK629" i="2"/>
  <c r="AK630" i="2"/>
  <c r="AK631" i="2"/>
  <c r="AK632" i="2"/>
  <c r="AK633" i="2"/>
  <c r="AK634" i="2"/>
  <c r="AK635" i="2"/>
  <c r="AK636" i="2"/>
  <c r="AK637" i="2"/>
  <c r="AK638" i="2"/>
  <c r="AK639" i="2"/>
  <c r="AK640" i="2"/>
  <c r="AK641" i="2"/>
  <c r="AK642" i="2"/>
  <c r="AK643" i="2"/>
  <c r="AK644" i="2"/>
  <c r="AK645" i="2"/>
  <c r="AK646" i="2"/>
  <c r="AK647" i="2"/>
  <c r="AK648" i="2"/>
  <c r="AK649" i="2"/>
  <c r="AK650" i="2"/>
  <c r="AK651" i="2"/>
  <c r="AK652" i="2"/>
  <c r="AK653" i="2"/>
  <c r="AK654" i="2"/>
  <c r="AK655" i="2"/>
  <c r="AK656" i="2"/>
  <c r="AK657" i="2"/>
  <c r="AK658" i="2"/>
  <c r="AK659" i="2"/>
  <c r="AK660" i="2"/>
  <c r="AK661" i="2"/>
  <c r="AK662" i="2"/>
  <c r="AK663" i="2"/>
  <c r="AK664" i="2"/>
  <c r="AK665" i="2"/>
  <c r="AK666" i="2"/>
  <c r="AK667" i="2"/>
  <c r="AK668" i="2"/>
  <c r="AK669" i="2"/>
  <c r="AK670" i="2"/>
  <c r="AK671" i="2"/>
  <c r="AK672" i="2"/>
  <c r="AK673" i="2"/>
  <c r="AK674" i="2"/>
  <c r="AK675" i="2"/>
  <c r="AK676" i="2"/>
  <c r="AK677" i="2"/>
  <c r="AK678" i="2"/>
  <c r="AK679" i="2"/>
  <c r="AK680" i="2"/>
  <c r="AK681" i="2"/>
  <c r="AK682" i="2"/>
  <c r="AK683" i="2"/>
  <c r="AK684" i="2"/>
  <c r="AK685" i="2"/>
  <c r="AK686" i="2"/>
  <c r="AK687" i="2"/>
  <c r="AK688" i="2"/>
  <c r="AK689" i="2"/>
  <c r="AK690" i="2"/>
  <c r="AK691" i="2"/>
  <c r="AK692" i="2"/>
  <c r="AK693" i="2"/>
  <c r="AK694" i="2"/>
  <c r="AK695" i="2"/>
  <c r="AK696" i="2"/>
  <c r="AK697" i="2"/>
  <c r="AK698" i="2"/>
  <c r="AK699" i="2"/>
  <c r="AK700" i="2"/>
  <c r="AK701" i="2"/>
  <c r="AK702" i="2"/>
  <c r="AK703" i="2"/>
  <c r="AK704" i="2"/>
  <c r="AK705" i="2"/>
  <c r="AK706" i="2"/>
  <c r="AK707" i="2"/>
  <c r="AK708" i="2"/>
  <c r="AK709" i="2"/>
  <c r="AK710" i="2"/>
  <c r="AK711" i="2"/>
  <c r="AK712" i="2"/>
  <c r="AK713" i="2"/>
  <c r="AK714" i="2"/>
  <c r="AK715" i="2"/>
  <c r="AK716" i="2"/>
  <c r="AK717" i="2"/>
  <c r="AK718" i="2"/>
  <c r="AK719" i="2"/>
  <c r="AK720" i="2"/>
  <c r="AK721" i="2"/>
  <c r="AK722" i="2"/>
  <c r="AK723" i="2"/>
  <c r="AK724" i="2"/>
  <c r="AK725" i="2"/>
  <c r="AK726" i="2"/>
  <c r="AK727" i="2"/>
  <c r="AK728" i="2"/>
  <c r="AK729" i="2"/>
  <c r="AK730" i="2"/>
  <c r="AK731" i="2"/>
  <c r="AK732" i="2"/>
  <c r="AK733" i="2"/>
  <c r="AK734" i="2"/>
  <c r="AK735" i="2"/>
  <c r="AK736" i="2"/>
  <c r="AK737" i="2"/>
  <c r="AK738" i="2"/>
  <c r="AK739" i="2"/>
  <c r="AK740" i="2"/>
  <c r="AK741" i="2"/>
  <c r="AK742" i="2"/>
  <c r="AK743" i="2"/>
  <c r="AK744" i="2"/>
  <c r="AK745" i="2"/>
  <c r="AK746" i="2"/>
  <c r="AK747" i="2"/>
  <c r="AK748" i="2"/>
  <c r="AK749" i="2"/>
  <c r="AK750" i="2"/>
  <c r="AK751" i="2"/>
  <c r="AK752" i="2"/>
  <c r="AK753" i="2"/>
  <c r="AK754" i="2"/>
  <c r="AK755" i="2"/>
  <c r="AK756" i="2"/>
  <c r="AK757" i="2"/>
  <c r="AK758" i="2"/>
  <c r="AK759" i="2"/>
  <c r="AK760" i="2"/>
  <c r="AK761" i="2"/>
  <c r="AK762" i="2"/>
  <c r="AK763" i="2"/>
  <c r="AK764" i="2"/>
  <c r="AK765" i="2"/>
  <c r="AK766" i="2"/>
  <c r="AK767" i="2"/>
  <c r="AK768" i="2"/>
  <c r="AK769" i="2"/>
  <c r="AK770" i="2"/>
  <c r="AK771" i="2"/>
  <c r="AK772" i="2"/>
  <c r="AK773" i="2"/>
  <c r="AK774" i="2"/>
  <c r="AK775" i="2"/>
  <c r="AK776" i="2"/>
  <c r="AK777" i="2"/>
  <c r="AK778" i="2"/>
  <c r="AK779" i="2"/>
  <c r="AK780" i="2"/>
  <c r="AK781" i="2"/>
  <c r="AK782" i="2"/>
  <c r="AK783" i="2"/>
  <c r="AK784" i="2"/>
  <c r="AK785" i="2"/>
  <c r="AK786" i="2"/>
  <c r="AK787" i="2"/>
  <c r="AK788" i="2"/>
  <c r="AK789" i="2"/>
  <c r="AK790" i="2"/>
  <c r="AK791" i="2"/>
  <c r="AK792" i="2"/>
  <c r="AK793" i="2"/>
  <c r="AK794" i="2"/>
  <c r="AK795" i="2"/>
  <c r="AK796" i="2"/>
  <c r="AK797" i="2"/>
  <c r="AK798" i="2"/>
  <c r="AK799" i="2"/>
  <c r="AK800" i="2"/>
  <c r="AK801" i="2"/>
  <c r="AK802" i="2"/>
  <c r="AK803" i="2"/>
  <c r="AK804" i="2"/>
  <c r="AK805" i="2"/>
  <c r="AK806" i="2"/>
  <c r="AK807" i="2"/>
  <c r="AK808" i="2"/>
  <c r="AK809" i="2"/>
  <c r="AK810" i="2"/>
  <c r="AK811" i="2"/>
  <c r="AK812" i="2"/>
  <c r="AK813" i="2"/>
  <c r="AK814" i="2"/>
  <c r="AK815" i="2"/>
  <c r="AK816" i="2"/>
  <c r="AK817" i="2"/>
  <c r="AK818" i="2"/>
  <c r="AK819" i="2"/>
  <c r="AK820" i="2"/>
  <c r="AK821" i="2"/>
  <c r="AK822"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1" i="2"/>
  <c r="AK922" i="2"/>
  <c r="AK923" i="2"/>
  <c r="AK924" i="2"/>
  <c r="AK925" i="2"/>
  <c r="AK926" i="2"/>
  <c r="AK927" i="2"/>
  <c r="AK928" i="2"/>
  <c r="AK929" i="2"/>
  <c r="AK930" i="2"/>
  <c r="AK931" i="2"/>
  <c r="AK932" i="2"/>
  <c r="AK933" i="2"/>
  <c r="AK934" i="2"/>
  <c r="AK935" i="2"/>
  <c r="AK936" i="2"/>
  <c r="AK937" i="2"/>
  <c r="AK938" i="2"/>
  <c r="AK939" i="2"/>
  <c r="AK940" i="2"/>
  <c r="AK941" i="2"/>
  <c r="AK942" i="2"/>
  <c r="AK943" i="2"/>
  <c r="AK944" i="2"/>
  <c r="AK945" i="2"/>
  <c r="AK946" i="2"/>
  <c r="AK947" i="2"/>
  <c r="AK948" i="2"/>
  <c r="AK949" i="2"/>
  <c r="AK950" i="2"/>
  <c r="AK951" i="2"/>
  <c r="AK952" i="2"/>
  <c r="AK953" i="2"/>
  <c r="AK954" i="2"/>
  <c r="AK955" i="2"/>
  <c r="AK956" i="2"/>
  <c r="AK957" i="2"/>
  <c r="AK958" i="2"/>
  <c r="AK959" i="2"/>
  <c r="AK960" i="2"/>
  <c r="AK961" i="2"/>
  <c r="AK962" i="2"/>
  <c r="AK963" i="2"/>
  <c r="AK964" i="2"/>
  <c r="AK965" i="2"/>
  <c r="AK966" i="2"/>
  <c r="AK967" i="2"/>
  <c r="AK968" i="2"/>
  <c r="AK969" i="2"/>
  <c r="AK970" i="2"/>
  <c r="AK971" i="2"/>
  <c r="AK972" i="2"/>
  <c r="AK973" i="2"/>
  <c r="AK974" i="2"/>
  <c r="AK975" i="2"/>
  <c r="AK976" i="2"/>
  <c r="AK977" i="2"/>
  <c r="AK978" i="2"/>
  <c r="AK979" i="2"/>
  <c r="AK980" i="2"/>
  <c r="AK981" i="2"/>
  <c r="AK982" i="2"/>
  <c r="AK983" i="2"/>
  <c r="AK984" i="2"/>
  <c r="AK985" i="2"/>
  <c r="AK986" i="2"/>
  <c r="AK987" i="2"/>
  <c r="AK988" i="2"/>
  <c r="AK989" i="2"/>
  <c r="AK990" i="2"/>
  <c r="AK991" i="2"/>
  <c r="AK992" i="2"/>
  <c r="AK993" i="2"/>
  <c r="AK994" i="2"/>
  <c r="AK995" i="2"/>
  <c r="AK996" i="2"/>
  <c r="AK997" i="2"/>
  <c r="AK998" i="2"/>
  <c r="AK999" i="2"/>
  <c r="AK1000" i="2"/>
  <c r="AK1001" i="2"/>
  <c r="AK1002" i="2"/>
  <c r="AK1003" i="2"/>
  <c r="AK1004" i="2"/>
  <c r="AK1005" i="2"/>
  <c r="AK1006" i="2"/>
  <c r="AK1007" i="2"/>
  <c r="AK1008" i="2"/>
  <c r="AK1009" i="2"/>
  <c r="AK1010" i="2"/>
  <c r="AK1011" i="2"/>
  <c r="AK2" i="2"/>
  <c r="AJ3" i="2"/>
  <c r="AJ4"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5"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698" i="2"/>
  <c r="AJ699" i="2"/>
  <c r="AJ700" i="2"/>
  <c r="AJ701" i="2"/>
  <c r="AJ702" i="2"/>
  <c r="AJ703" i="2"/>
  <c r="AJ704" i="2"/>
  <c r="AJ705" i="2"/>
  <c r="AJ706" i="2"/>
  <c r="AJ707" i="2"/>
  <c r="AJ708" i="2"/>
  <c r="AJ709" i="2"/>
  <c r="AJ710" i="2"/>
  <c r="AJ711" i="2"/>
  <c r="AJ712" i="2"/>
  <c r="AJ713" i="2"/>
  <c r="AJ714" i="2"/>
  <c r="AJ715" i="2"/>
  <c r="AJ716" i="2"/>
  <c r="AJ717" i="2"/>
  <c r="AJ718" i="2"/>
  <c r="AJ719" i="2"/>
  <c r="AJ720" i="2"/>
  <c r="AJ721" i="2"/>
  <c r="AJ722" i="2"/>
  <c r="AJ723" i="2"/>
  <c r="AJ724" i="2"/>
  <c r="AJ725" i="2"/>
  <c r="AJ726" i="2"/>
  <c r="AJ727" i="2"/>
  <c r="AJ728" i="2"/>
  <c r="AJ729" i="2"/>
  <c r="AJ730" i="2"/>
  <c r="AJ731" i="2"/>
  <c r="AJ732" i="2"/>
  <c r="AJ733" i="2"/>
  <c r="AJ734" i="2"/>
  <c r="AJ735" i="2"/>
  <c r="AJ736" i="2"/>
  <c r="AJ737" i="2"/>
  <c r="AJ738" i="2"/>
  <c r="AJ739" i="2"/>
  <c r="AJ740" i="2"/>
  <c r="AJ741" i="2"/>
  <c r="AJ742" i="2"/>
  <c r="AJ743" i="2"/>
  <c r="AJ744" i="2"/>
  <c r="AJ745" i="2"/>
  <c r="AJ746" i="2"/>
  <c r="AJ747" i="2"/>
  <c r="AJ748" i="2"/>
  <c r="AJ749" i="2"/>
  <c r="AJ750" i="2"/>
  <c r="AJ751" i="2"/>
  <c r="AJ752" i="2"/>
  <c r="AJ753" i="2"/>
  <c r="AJ754" i="2"/>
  <c r="AJ755" i="2"/>
  <c r="AJ756" i="2"/>
  <c r="AJ757" i="2"/>
  <c r="AJ758" i="2"/>
  <c r="AJ759" i="2"/>
  <c r="AJ760" i="2"/>
  <c r="AJ761" i="2"/>
  <c r="AJ762" i="2"/>
  <c r="AJ763" i="2"/>
  <c r="AJ764" i="2"/>
  <c r="AJ765" i="2"/>
  <c r="AJ766" i="2"/>
  <c r="AJ767" i="2"/>
  <c r="AJ768" i="2"/>
  <c r="AJ769" i="2"/>
  <c r="AJ770" i="2"/>
  <c r="AJ771" i="2"/>
  <c r="AJ772" i="2"/>
  <c r="AJ773" i="2"/>
  <c r="AJ774" i="2"/>
  <c r="AJ775" i="2"/>
  <c r="AJ776" i="2"/>
  <c r="AJ777" i="2"/>
  <c r="AJ778" i="2"/>
  <c r="AJ779" i="2"/>
  <c r="AJ780" i="2"/>
  <c r="AJ781" i="2"/>
  <c r="AJ782" i="2"/>
  <c r="AJ783" i="2"/>
  <c r="AJ784" i="2"/>
  <c r="AJ785" i="2"/>
  <c r="AJ786" i="2"/>
  <c r="AJ787" i="2"/>
  <c r="AJ788" i="2"/>
  <c r="AJ789" i="2"/>
  <c r="AJ790" i="2"/>
  <c r="AJ791" i="2"/>
  <c r="AJ792" i="2"/>
  <c r="AJ793" i="2"/>
  <c r="AJ794" i="2"/>
  <c r="AJ795" i="2"/>
  <c r="AJ796" i="2"/>
  <c r="AJ797" i="2"/>
  <c r="AJ798" i="2"/>
  <c r="AJ799" i="2"/>
  <c r="AJ800" i="2"/>
  <c r="AJ801" i="2"/>
  <c r="AJ802" i="2"/>
  <c r="AJ803" i="2"/>
  <c r="AJ804" i="2"/>
  <c r="AJ805" i="2"/>
  <c r="AJ806" i="2"/>
  <c r="AJ807" i="2"/>
  <c r="AJ808" i="2"/>
  <c r="AJ809" i="2"/>
  <c r="AJ810" i="2"/>
  <c r="AJ811" i="2"/>
  <c r="AJ812" i="2"/>
  <c r="AJ813" i="2"/>
  <c r="AJ814" i="2"/>
  <c r="AJ815" i="2"/>
  <c r="AJ816" i="2"/>
  <c r="AJ817" i="2"/>
  <c r="AJ818" i="2"/>
  <c r="AJ819" i="2"/>
  <c r="AJ820" i="2"/>
  <c r="AJ821" i="2"/>
  <c r="AJ822" i="2"/>
  <c r="AJ823" i="2"/>
  <c r="AJ824" i="2"/>
  <c r="AJ825" i="2"/>
  <c r="AJ826" i="2"/>
  <c r="AJ827" i="2"/>
  <c r="AJ828" i="2"/>
  <c r="AJ829" i="2"/>
  <c r="AJ830" i="2"/>
  <c r="AJ831" i="2"/>
  <c r="AJ832" i="2"/>
  <c r="AJ833" i="2"/>
  <c r="AJ834" i="2"/>
  <c r="AJ835" i="2"/>
  <c r="AJ836" i="2"/>
  <c r="AJ837" i="2"/>
  <c r="AJ838" i="2"/>
  <c r="AJ839" i="2"/>
  <c r="AJ840" i="2"/>
  <c r="AJ841" i="2"/>
  <c r="AJ842" i="2"/>
  <c r="AJ843" i="2"/>
  <c r="AJ844" i="2"/>
  <c r="AJ845" i="2"/>
  <c r="AJ846" i="2"/>
  <c r="AJ847" i="2"/>
  <c r="AJ848" i="2"/>
  <c r="AJ849" i="2"/>
  <c r="AJ850" i="2"/>
  <c r="AJ851" i="2"/>
  <c r="AJ852" i="2"/>
  <c r="AJ853" i="2"/>
  <c r="AJ854" i="2"/>
  <c r="AJ855" i="2"/>
  <c r="AJ856" i="2"/>
  <c r="AJ857" i="2"/>
  <c r="AJ858" i="2"/>
  <c r="AJ859" i="2"/>
  <c r="AJ860" i="2"/>
  <c r="AJ861" i="2"/>
  <c r="AJ862" i="2"/>
  <c r="AJ863" i="2"/>
  <c r="AJ864" i="2"/>
  <c r="AJ865" i="2"/>
  <c r="AJ866" i="2"/>
  <c r="AJ867" i="2"/>
  <c r="AJ868" i="2"/>
  <c r="AJ869" i="2"/>
  <c r="AJ870" i="2"/>
  <c r="AJ871" i="2"/>
  <c r="AJ872" i="2"/>
  <c r="AJ873" i="2"/>
  <c r="AJ874" i="2"/>
  <c r="AJ875" i="2"/>
  <c r="AJ876" i="2"/>
  <c r="AJ877" i="2"/>
  <c r="AJ878" i="2"/>
  <c r="AJ879" i="2"/>
  <c r="AJ880" i="2"/>
  <c r="AJ881" i="2"/>
  <c r="AJ882" i="2"/>
  <c r="AJ883" i="2"/>
  <c r="AJ884" i="2"/>
  <c r="AJ885" i="2"/>
  <c r="AJ886" i="2"/>
  <c r="AJ887" i="2"/>
  <c r="AJ888" i="2"/>
  <c r="AJ889" i="2"/>
  <c r="AJ890" i="2"/>
  <c r="AJ891" i="2"/>
  <c r="AJ892" i="2"/>
  <c r="AJ893" i="2"/>
  <c r="AJ894" i="2"/>
  <c r="AJ895" i="2"/>
  <c r="AJ896" i="2"/>
  <c r="AJ897" i="2"/>
  <c r="AJ898" i="2"/>
  <c r="AJ899" i="2"/>
  <c r="AJ900" i="2"/>
  <c r="AJ901" i="2"/>
  <c r="AJ902" i="2"/>
  <c r="AJ903" i="2"/>
  <c r="AJ904" i="2"/>
  <c r="AJ905" i="2"/>
  <c r="AJ906" i="2"/>
  <c r="AJ907" i="2"/>
  <c r="AJ908" i="2"/>
  <c r="AJ909" i="2"/>
  <c r="AJ910" i="2"/>
  <c r="AJ911" i="2"/>
  <c r="AJ912" i="2"/>
  <c r="AJ913" i="2"/>
  <c r="AJ914" i="2"/>
  <c r="AJ915" i="2"/>
  <c r="AJ916" i="2"/>
  <c r="AJ917" i="2"/>
  <c r="AJ918" i="2"/>
  <c r="AJ919" i="2"/>
  <c r="AJ920" i="2"/>
  <c r="AJ921" i="2"/>
  <c r="AJ922" i="2"/>
  <c r="AJ923" i="2"/>
  <c r="AJ924" i="2"/>
  <c r="AJ925" i="2"/>
  <c r="AJ926" i="2"/>
  <c r="AJ927" i="2"/>
  <c r="AJ928" i="2"/>
  <c r="AJ929" i="2"/>
  <c r="AJ930" i="2"/>
  <c r="AJ931" i="2"/>
  <c r="AJ932" i="2"/>
  <c r="AJ933" i="2"/>
  <c r="AJ934" i="2"/>
  <c r="AJ935" i="2"/>
  <c r="AJ936" i="2"/>
  <c r="AJ937" i="2"/>
  <c r="AJ938" i="2"/>
  <c r="AJ939" i="2"/>
  <c r="AJ940" i="2"/>
  <c r="AJ941" i="2"/>
  <c r="AJ942" i="2"/>
  <c r="AJ943" i="2"/>
  <c r="AJ944" i="2"/>
  <c r="AJ945" i="2"/>
  <c r="AJ946" i="2"/>
  <c r="AJ947" i="2"/>
  <c r="AJ948" i="2"/>
  <c r="AJ949" i="2"/>
  <c r="AJ950" i="2"/>
  <c r="AJ951" i="2"/>
  <c r="AJ952" i="2"/>
  <c r="AJ953" i="2"/>
  <c r="AJ954" i="2"/>
  <c r="AJ955" i="2"/>
  <c r="AJ956" i="2"/>
  <c r="AJ957" i="2"/>
  <c r="AJ958" i="2"/>
  <c r="AJ959" i="2"/>
  <c r="AJ960" i="2"/>
  <c r="AJ961" i="2"/>
  <c r="AJ962" i="2"/>
  <c r="AJ963" i="2"/>
  <c r="AJ964" i="2"/>
  <c r="AJ965" i="2"/>
  <c r="AJ966" i="2"/>
  <c r="AJ967" i="2"/>
  <c r="AJ968" i="2"/>
  <c r="AJ969" i="2"/>
  <c r="AJ970" i="2"/>
  <c r="AJ971" i="2"/>
  <c r="AJ972" i="2"/>
  <c r="AJ973" i="2"/>
  <c r="AJ974" i="2"/>
  <c r="AJ975" i="2"/>
  <c r="AJ976" i="2"/>
  <c r="AJ977" i="2"/>
  <c r="AJ978" i="2"/>
  <c r="AJ979" i="2"/>
  <c r="AJ980" i="2"/>
  <c r="AJ981" i="2"/>
  <c r="AJ982" i="2"/>
  <c r="AJ983" i="2"/>
  <c r="AJ984" i="2"/>
  <c r="AJ985" i="2"/>
  <c r="AJ986" i="2"/>
  <c r="AJ987" i="2"/>
  <c r="AJ988" i="2"/>
  <c r="AJ989" i="2"/>
  <c r="AJ990" i="2"/>
  <c r="AJ991" i="2"/>
  <c r="AJ992" i="2"/>
  <c r="AJ993" i="2"/>
  <c r="AJ994" i="2"/>
  <c r="AJ995" i="2"/>
  <c r="AJ996" i="2"/>
  <c r="AJ997" i="2"/>
  <c r="AJ998" i="2"/>
  <c r="AJ999" i="2"/>
  <c r="AJ1000" i="2"/>
  <c r="AJ1001" i="2"/>
  <c r="AJ1002" i="2"/>
  <c r="AJ1003" i="2"/>
  <c r="AJ1004" i="2"/>
  <c r="AJ1005" i="2"/>
  <c r="AJ1006" i="2"/>
  <c r="AJ1007" i="2"/>
  <c r="AJ1008" i="2"/>
  <c r="AJ1009" i="2"/>
  <c r="AJ1010" i="2"/>
  <c r="AJ1011" i="2"/>
  <c r="AJ2" i="2"/>
  <c r="AI3" i="2"/>
  <c r="AI4" i="2"/>
  <c r="AI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AI245" i="2"/>
  <c r="AI246" i="2"/>
  <c r="AI247" i="2"/>
  <c r="AI248" i="2"/>
  <c r="AI249" i="2"/>
  <c r="AI250" i="2"/>
  <c r="AI251" i="2"/>
  <c r="AI252" i="2"/>
  <c r="AI253" i="2"/>
  <c r="AI254" i="2"/>
  <c r="AI255" i="2"/>
  <c r="AI256" i="2"/>
  <c r="AI257" i="2"/>
  <c r="AI258" i="2"/>
  <c r="AI259" i="2"/>
  <c r="AI260" i="2"/>
  <c r="AI261" i="2"/>
  <c r="AI262" i="2"/>
  <c r="AI263" i="2"/>
  <c r="AI264" i="2"/>
  <c r="AI265" i="2"/>
  <c r="AI266" i="2"/>
  <c r="AI267" i="2"/>
  <c r="AI268" i="2"/>
  <c r="AI269" i="2"/>
  <c r="AI270" i="2"/>
  <c r="AI271" i="2"/>
  <c r="AI272" i="2"/>
  <c r="AI273" i="2"/>
  <c r="AI274" i="2"/>
  <c r="AI275" i="2"/>
  <c r="AI276" i="2"/>
  <c r="AI277" i="2"/>
  <c r="AI278" i="2"/>
  <c r="AI279" i="2"/>
  <c r="AI280" i="2"/>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AI305" i="2"/>
  <c r="AI306" i="2"/>
  <c r="AI307" i="2"/>
  <c r="AI308" i="2"/>
  <c r="AI309" i="2"/>
  <c r="AI310" i="2"/>
  <c r="AI311" i="2"/>
  <c r="AI312" i="2"/>
  <c r="AI313" i="2"/>
  <c r="AI314" i="2"/>
  <c r="AI315" i="2"/>
  <c r="AI316" i="2"/>
  <c r="AI317" i="2"/>
  <c r="AI318" i="2"/>
  <c r="AI319" i="2"/>
  <c r="AI320"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382" i="2"/>
  <c r="AI383" i="2"/>
  <c r="AI384" i="2"/>
  <c r="AI385" i="2"/>
  <c r="AI386" i="2"/>
  <c r="AI387" i="2"/>
  <c r="AI388" i="2"/>
  <c r="AI389" i="2"/>
  <c r="AI390" i="2"/>
  <c r="AI391" i="2"/>
  <c r="AI392" i="2"/>
  <c r="AI393" i="2"/>
  <c r="AI394" i="2"/>
  <c r="AI395" i="2"/>
  <c r="AI396" i="2"/>
  <c r="AI397" i="2"/>
  <c r="AI398" i="2"/>
  <c r="AI399" i="2"/>
  <c r="AI400" i="2"/>
  <c r="AI401" i="2"/>
  <c r="AI402" i="2"/>
  <c r="AI403" i="2"/>
  <c r="AI404" i="2"/>
  <c r="AI405" i="2"/>
  <c r="AI406" i="2"/>
  <c r="AI407" i="2"/>
  <c r="AI408" i="2"/>
  <c r="AI409" i="2"/>
  <c r="AI410" i="2"/>
  <c r="AI411" i="2"/>
  <c r="AI412" i="2"/>
  <c r="AI413" i="2"/>
  <c r="AI414" i="2"/>
  <c r="AI415" i="2"/>
  <c r="AI416" i="2"/>
  <c r="AI417" i="2"/>
  <c r="AI418" i="2"/>
  <c r="AI419" i="2"/>
  <c r="AI420" i="2"/>
  <c r="AI421" i="2"/>
  <c r="AI422" i="2"/>
  <c r="AI423" i="2"/>
  <c r="AI424" i="2"/>
  <c r="AI425" i="2"/>
  <c r="AI426" i="2"/>
  <c r="AI427" i="2"/>
  <c r="AI428" i="2"/>
  <c r="AI429" i="2"/>
  <c r="AI430" i="2"/>
  <c r="AI431" i="2"/>
  <c r="AI432" i="2"/>
  <c r="AI433" i="2"/>
  <c r="AI434" i="2"/>
  <c r="AI435" i="2"/>
  <c r="AI436" i="2"/>
  <c r="AI437" i="2"/>
  <c r="AI438" i="2"/>
  <c r="AI439" i="2"/>
  <c r="AI440" i="2"/>
  <c r="AI441" i="2"/>
  <c r="AI442" i="2"/>
  <c r="AI443" i="2"/>
  <c r="AI444" i="2"/>
  <c r="AI445" i="2"/>
  <c r="AI446" i="2"/>
  <c r="AI447" i="2"/>
  <c r="AI448" i="2"/>
  <c r="AI449" i="2"/>
  <c r="AI450" i="2"/>
  <c r="AI451" i="2"/>
  <c r="AI452" i="2"/>
  <c r="AI453" i="2"/>
  <c r="AI454" i="2"/>
  <c r="AI455" i="2"/>
  <c r="AI456" i="2"/>
  <c r="AI457" i="2"/>
  <c r="AI458" i="2"/>
  <c r="AI459" i="2"/>
  <c r="AI460" i="2"/>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5" i="2"/>
  <c r="AI496" i="2"/>
  <c r="AI497" i="2"/>
  <c r="AI498" i="2"/>
  <c r="AI499" i="2"/>
  <c r="AI500" i="2"/>
  <c r="AI501" i="2"/>
  <c r="AI502" i="2"/>
  <c r="AI503" i="2"/>
  <c r="AI504" i="2"/>
  <c r="AI505" i="2"/>
  <c r="AI506" i="2"/>
  <c r="AI507" i="2"/>
  <c r="AI508" i="2"/>
  <c r="AI509" i="2"/>
  <c r="AI510" i="2"/>
  <c r="AI511" i="2"/>
  <c r="AI512" i="2"/>
  <c r="AI513" i="2"/>
  <c r="AI514" i="2"/>
  <c r="AI515" i="2"/>
  <c r="AI516" i="2"/>
  <c r="AI517" i="2"/>
  <c r="AI518" i="2"/>
  <c r="AI519" i="2"/>
  <c r="AI520" i="2"/>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5"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698" i="2"/>
  <c r="AI699" i="2"/>
  <c r="AI700" i="2"/>
  <c r="AI701" i="2"/>
  <c r="AI702" i="2"/>
  <c r="AI703" i="2"/>
  <c r="AI704" i="2"/>
  <c r="AI705" i="2"/>
  <c r="AI706" i="2"/>
  <c r="AI707" i="2"/>
  <c r="AI708" i="2"/>
  <c r="AI709" i="2"/>
  <c r="AI710" i="2"/>
  <c r="AI711" i="2"/>
  <c r="AI712" i="2"/>
  <c r="AI713" i="2"/>
  <c r="AI714" i="2"/>
  <c r="AI715" i="2"/>
  <c r="AI716" i="2"/>
  <c r="AI717" i="2"/>
  <c r="AI718" i="2"/>
  <c r="AI719" i="2"/>
  <c r="AI720" i="2"/>
  <c r="AI721" i="2"/>
  <c r="AI722" i="2"/>
  <c r="AI723" i="2"/>
  <c r="AI724" i="2"/>
  <c r="AI725" i="2"/>
  <c r="AI726" i="2"/>
  <c r="AI727" i="2"/>
  <c r="AI728" i="2"/>
  <c r="AI729" i="2"/>
  <c r="AI730" i="2"/>
  <c r="AI731" i="2"/>
  <c r="AI732" i="2"/>
  <c r="AI733" i="2"/>
  <c r="AI734" i="2"/>
  <c r="AI735" i="2"/>
  <c r="AI736" i="2"/>
  <c r="AI737" i="2"/>
  <c r="AI738" i="2"/>
  <c r="AI739" i="2"/>
  <c r="AI740" i="2"/>
  <c r="AI741" i="2"/>
  <c r="AI742" i="2"/>
  <c r="AI743" i="2"/>
  <c r="AI744" i="2"/>
  <c r="AI745" i="2"/>
  <c r="AI746" i="2"/>
  <c r="AI747" i="2"/>
  <c r="AI748" i="2"/>
  <c r="AI749" i="2"/>
  <c r="AI750" i="2"/>
  <c r="AI751" i="2"/>
  <c r="AI752" i="2"/>
  <c r="AI753" i="2"/>
  <c r="AI754" i="2"/>
  <c r="AI755" i="2"/>
  <c r="AI756" i="2"/>
  <c r="AI757" i="2"/>
  <c r="AI758" i="2"/>
  <c r="AI759" i="2"/>
  <c r="AI760" i="2"/>
  <c r="AI761" i="2"/>
  <c r="AI762" i="2"/>
  <c r="AI763" i="2"/>
  <c r="AI764" i="2"/>
  <c r="AI765" i="2"/>
  <c r="AI766" i="2"/>
  <c r="AI767" i="2"/>
  <c r="AI768" i="2"/>
  <c r="AI769" i="2"/>
  <c r="AI770" i="2"/>
  <c r="AI771" i="2"/>
  <c r="AI772" i="2"/>
  <c r="AI773" i="2"/>
  <c r="AI774" i="2"/>
  <c r="AI775" i="2"/>
  <c r="AI776" i="2"/>
  <c r="AI777" i="2"/>
  <c r="AI778" i="2"/>
  <c r="AI779" i="2"/>
  <c r="AI780" i="2"/>
  <c r="AI781" i="2"/>
  <c r="AI782" i="2"/>
  <c r="AI783" i="2"/>
  <c r="AI784" i="2"/>
  <c r="AI785" i="2"/>
  <c r="AI786" i="2"/>
  <c r="AI787" i="2"/>
  <c r="AI788" i="2"/>
  <c r="AI789" i="2"/>
  <c r="AI790" i="2"/>
  <c r="AI791" i="2"/>
  <c r="AI792" i="2"/>
  <c r="AI793" i="2"/>
  <c r="AI794" i="2"/>
  <c r="AI795" i="2"/>
  <c r="AI796" i="2"/>
  <c r="AI797" i="2"/>
  <c r="AI798" i="2"/>
  <c r="AI799" i="2"/>
  <c r="AI800" i="2"/>
  <c r="AI801" i="2"/>
  <c r="AI802" i="2"/>
  <c r="AI803" i="2"/>
  <c r="AI804" i="2"/>
  <c r="AI805" i="2"/>
  <c r="AI806" i="2"/>
  <c r="AI807" i="2"/>
  <c r="AI808" i="2"/>
  <c r="AI809" i="2"/>
  <c r="AI810" i="2"/>
  <c r="AI811" i="2"/>
  <c r="AI812" i="2"/>
  <c r="AI813" i="2"/>
  <c r="AI814" i="2"/>
  <c r="AI815" i="2"/>
  <c r="AI816"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840" i="2"/>
  <c r="AI841" i="2"/>
  <c r="AI842" i="2"/>
  <c r="AI843" i="2"/>
  <c r="AI844" i="2"/>
  <c r="AI845" i="2"/>
  <c r="AI846" i="2"/>
  <c r="AI847" i="2"/>
  <c r="AI848" i="2"/>
  <c r="AI849" i="2"/>
  <c r="AI850" i="2"/>
  <c r="AI851" i="2"/>
  <c r="AI852" i="2"/>
  <c r="AI853"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878" i="2"/>
  <c r="AI879" i="2"/>
  <c r="AI880" i="2"/>
  <c r="AI881" i="2"/>
  <c r="AI882" i="2"/>
  <c r="AI883" i="2"/>
  <c r="AI884" i="2"/>
  <c r="AI885" i="2"/>
  <c r="AI886" i="2"/>
  <c r="AI887" i="2"/>
  <c r="AI888" i="2"/>
  <c r="AI889" i="2"/>
  <c r="AI890" i="2"/>
  <c r="AI891" i="2"/>
  <c r="AI892" i="2"/>
  <c r="AI893" i="2"/>
  <c r="AI894" i="2"/>
  <c r="AI895" i="2"/>
  <c r="AI896" i="2"/>
  <c r="AI897" i="2"/>
  <c r="AI898" i="2"/>
  <c r="AI899" i="2"/>
  <c r="AI900" i="2"/>
  <c r="AI901" i="2"/>
  <c r="AI902" i="2"/>
  <c r="AI903" i="2"/>
  <c r="AI904" i="2"/>
  <c r="AI905" i="2"/>
  <c r="AI906" i="2"/>
  <c r="AI907" i="2"/>
  <c r="AI908" i="2"/>
  <c r="AI909" i="2"/>
  <c r="AI910" i="2"/>
  <c r="AI911" i="2"/>
  <c r="AI912" i="2"/>
  <c r="AI913" i="2"/>
  <c r="AI914" i="2"/>
  <c r="AI915" i="2"/>
  <c r="AI916" i="2"/>
  <c r="AI917" i="2"/>
  <c r="AI918" i="2"/>
  <c r="AI919" i="2"/>
  <c r="AI920" i="2"/>
  <c r="AI921" i="2"/>
  <c r="AI922" i="2"/>
  <c r="AI923" i="2"/>
  <c r="AI924" i="2"/>
  <c r="AI925" i="2"/>
  <c r="AI926" i="2"/>
  <c r="AI927" i="2"/>
  <c r="AI928" i="2"/>
  <c r="AI929" i="2"/>
  <c r="AI930" i="2"/>
  <c r="AI931" i="2"/>
  <c r="AI932" i="2"/>
  <c r="AI933" i="2"/>
  <c r="AI934" i="2"/>
  <c r="AI935" i="2"/>
  <c r="AI936" i="2"/>
  <c r="AI937" i="2"/>
  <c r="AI938" i="2"/>
  <c r="AI939" i="2"/>
  <c r="AI940" i="2"/>
  <c r="AI941" i="2"/>
  <c r="AI942" i="2"/>
  <c r="AI943" i="2"/>
  <c r="AI944" i="2"/>
  <c r="AI945" i="2"/>
  <c r="AI946" i="2"/>
  <c r="AI947" i="2"/>
  <c r="AI948" i="2"/>
  <c r="AI949" i="2"/>
  <c r="AI950" i="2"/>
  <c r="AI951" i="2"/>
  <c r="AI952" i="2"/>
  <c r="AI953" i="2"/>
  <c r="AI954" i="2"/>
  <c r="AI955" i="2"/>
  <c r="AI956" i="2"/>
  <c r="AI957" i="2"/>
  <c r="AI958" i="2"/>
  <c r="AI959" i="2"/>
  <c r="AI960" i="2"/>
  <c r="AI961" i="2"/>
  <c r="AI962" i="2"/>
  <c r="AI963" i="2"/>
  <c r="AI964" i="2"/>
  <c r="AI965" i="2"/>
  <c r="AI966" i="2"/>
  <c r="AI967" i="2"/>
  <c r="AI968" i="2"/>
  <c r="AI969" i="2"/>
  <c r="AI970" i="2"/>
  <c r="AI971" i="2"/>
  <c r="AI972" i="2"/>
  <c r="AI973" i="2"/>
  <c r="AI974" i="2"/>
  <c r="AI975" i="2"/>
  <c r="AI976" i="2"/>
  <c r="AI977" i="2"/>
  <c r="AI978" i="2"/>
  <c r="AI979" i="2"/>
  <c r="AI980" i="2"/>
  <c r="AI981" i="2"/>
  <c r="AI982" i="2"/>
  <c r="AI983" i="2"/>
  <c r="AI984" i="2"/>
  <c r="AI985" i="2"/>
  <c r="AI986" i="2"/>
  <c r="AI987" i="2"/>
  <c r="AI988" i="2"/>
  <c r="AI989" i="2"/>
  <c r="AI990" i="2"/>
  <c r="AI991" i="2"/>
  <c r="AI992" i="2"/>
  <c r="AI993" i="2"/>
  <c r="AI994" i="2"/>
  <c r="AI995" i="2"/>
  <c r="AI996" i="2"/>
  <c r="AI997" i="2"/>
  <c r="AI998" i="2"/>
  <c r="AI999" i="2"/>
  <c r="AI1000" i="2"/>
  <c r="AI1001" i="2"/>
  <c r="AI1002" i="2"/>
  <c r="AI1003" i="2"/>
  <c r="AI1004" i="2"/>
  <c r="AI1005" i="2"/>
  <c r="AI1006" i="2"/>
  <c r="AI1007" i="2"/>
  <c r="AI1008" i="2"/>
  <c r="AI1009" i="2"/>
  <c r="AI1010" i="2"/>
  <c r="AI1011" i="2"/>
  <c r="AI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2" i="2"/>
  <c r="X3" i="2" l="1"/>
  <c r="Y3" i="2" s="1"/>
  <c r="X4" i="2"/>
  <c r="Y4" i="2" s="1"/>
  <c r="X5" i="2"/>
  <c r="Y5" i="2" s="1"/>
  <c r="X6" i="2"/>
  <c r="Y6" i="2" s="1"/>
  <c r="X7" i="2"/>
  <c r="Y7" i="2" s="1"/>
  <c r="X8" i="2"/>
  <c r="Y8" i="2" s="1"/>
  <c r="X9" i="2"/>
  <c r="Y9" i="2" s="1"/>
  <c r="X10" i="2"/>
  <c r="Y10" i="2" s="1"/>
  <c r="X11" i="2"/>
  <c r="Y11" i="2" s="1"/>
  <c r="X12" i="2"/>
  <c r="Y12" i="2" s="1"/>
  <c r="X13" i="2"/>
  <c r="Y13" i="2" s="1"/>
  <c r="X14" i="2"/>
  <c r="Y14" i="2" s="1"/>
  <c r="X15" i="2"/>
  <c r="Y15" i="2" s="1"/>
  <c r="X16" i="2"/>
  <c r="Y16" i="2" s="1"/>
  <c r="X17" i="2"/>
  <c r="Y17" i="2" s="1"/>
  <c r="X18" i="2"/>
  <c r="Y18" i="2" s="1"/>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Y39" i="2" s="1"/>
  <c r="X40" i="2"/>
  <c r="Y40" i="2" s="1"/>
  <c r="X41" i="2"/>
  <c r="Y41" i="2" s="1"/>
  <c r="X42" i="2"/>
  <c r="Y42" i="2" s="1"/>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X174" i="2"/>
  <c r="Y174" i="2" s="1"/>
  <c r="X175" i="2"/>
  <c r="Y175" i="2" s="1"/>
  <c r="X176" i="2"/>
  <c r="Y176" i="2" s="1"/>
  <c r="X177" i="2"/>
  <c r="Y177" i="2" s="1"/>
  <c r="X178" i="2"/>
  <c r="Y178" i="2" s="1"/>
  <c r="X179" i="2"/>
  <c r="Y179" i="2" s="1"/>
  <c r="X180" i="2"/>
  <c r="Y180" i="2" s="1"/>
  <c r="X181" i="2"/>
  <c r="Y181" i="2" s="1"/>
  <c r="X182" i="2"/>
  <c r="Y182" i="2" s="1"/>
  <c r="X183" i="2"/>
  <c r="Y183" i="2" s="1"/>
  <c r="X184" i="2"/>
  <c r="Y184" i="2" s="1"/>
  <c r="X185" i="2"/>
  <c r="Y185" i="2" s="1"/>
  <c r="X186" i="2"/>
  <c r="Y186" i="2" s="1"/>
  <c r="X187" i="2"/>
  <c r="Y187" i="2" s="1"/>
  <c r="X188" i="2"/>
  <c r="Y188" i="2" s="1"/>
  <c r="X189" i="2"/>
  <c r="Y189" i="2" s="1"/>
  <c r="X190" i="2"/>
  <c r="Y190" i="2" s="1"/>
  <c r="X191" i="2"/>
  <c r="Y191" i="2" s="1"/>
  <c r="X192" i="2"/>
  <c r="Y192" i="2" s="1"/>
  <c r="X193" i="2"/>
  <c r="Y193" i="2" s="1"/>
  <c r="X194" i="2"/>
  <c r="Y194" i="2" s="1"/>
  <c r="X195" i="2"/>
  <c r="Y195" i="2" s="1"/>
  <c r="X196" i="2"/>
  <c r="Y196" i="2" s="1"/>
  <c r="X197" i="2"/>
  <c r="Y197" i="2" s="1"/>
  <c r="X198" i="2"/>
  <c r="Y198" i="2" s="1"/>
  <c r="X199" i="2"/>
  <c r="Y199" i="2" s="1"/>
  <c r="X200" i="2"/>
  <c r="Y200" i="2" s="1"/>
  <c r="X201" i="2"/>
  <c r="Y201" i="2" s="1"/>
  <c r="X202" i="2"/>
  <c r="Y202" i="2" s="1"/>
  <c r="X203" i="2"/>
  <c r="Y203" i="2" s="1"/>
  <c r="X204" i="2"/>
  <c r="Y204" i="2" s="1"/>
  <c r="X205" i="2"/>
  <c r="Y205" i="2" s="1"/>
  <c r="X206" i="2"/>
  <c r="Y206" i="2" s="1"/>
  <c r="X207" i="2"/>
  <c r="Y207" i="2" s="1"/>
  <c r="X208" i="2"/>
  <c r="Y208" i="2" s="1"/>
  <c r="X209" i="2"/>
  <c r="Y209" i="2" s="1"/>
  <c r="X210" i="2"/>
  <c r="Y210" i="2" s="1"/>
  <c r="X211" i="2"/>
  <c r="Y211" i="2" s="1"/>
  <c r="X212" i="2"/>
  <c r="Y212" i="2" s="1"/>
  <c r="X213" i="2"/>
  <c r="Y213" i="2" s="1"/>
  <c r="X214" i="2"/>
  <c r="Y214" i="2" s="1"/>
  <c r="X215" i="2"/>
  <c r="Y215" i="2" s="1"/>
  <c r="X216" i="2"/>
  <c r="Y216" i="2" s="1"/>
  <c r="X217" i="2"/>
  <c r="Y217" i="2" s="1"/>
  <c r="X218" i="2"/>
  <c r="Y218" i="2" s="1"/>
  <c r="X219" i="2"/>
  <c r="Y219" i="2" s="1"/>
  <c r="X220" i="2"/>
  <c r="Y220" i="2" s="1"/>
  <c r="X221" i="2"/>
  <c r="Y221" i="2" s="1"/>
  <c r="X222" i="2"/>
  <c r="Y222" i="2" s="1"/>
  <c r="X223" i="2"/>
  <c r="Y223" i="2" s="1"/>
  <c r="X224" i="2"/>
  <c r="Y224" i="2" s="1"/>
  <c r="X225" i="2"/>
  <c r="Y225" i="2" s="1"/>
  <c r="X226" i="2"/>
  <c r="Y226" i="2" s="1"/>
  <c r="X227" i="2"/>
  <c r="Y227" i="2" s="1"/>
  <c r="X228" i="2"/>
  <c r="Y228" i="2" s="1"/>
  <c r="X229" i="2"/>
  <c r="Y229" i="2" s="1"/>
  <c r="X230" i="2"/>
  <c r="Y230" i="2" s="1"/>
  <c r="X231" i="2"/>
  <c r="Y231" i="2" s="1"/>
  <c r="X232" i="2"/>
  <c r="Y232" i="2" s="1"/>
  <c r="X233" i="2"/>
  <c r="Y233" i="2" s="1"/>
  <c r="X234" i="2"/>
  <c r="Y234" i="2" s="1"/>
  <c r="X235" i="2"/>
  <c r="Y235" i="2" s="1"/>
  <c r="X236" i="2"/>
  <c r="Y236" i="2" s="1"/>
  <c r="X237" i="2"/>
  <c r="Y237" i="2" s="1"/>
  <c r="X238" i="2"/>
  <c r="Y238" i="2" s="1"/>
  <c r="X239" i="2"/>
  <c r="Y239" i="2" s="1"/>
  <c r="X240" i="2"/>
  <c r="Y240" i="2" s="1"/>
  <c r="X241" i="2"/>
  <c r="Y241" i="2" s="1"/>
  <c r="X242" i="2"/>
  <c r="Y242" i="2" s="1"/>
  <c r="X243" i="2"/>
  <c r="Y243" i="2" s="1"/>
  <c r="X244" i="2"/>
  <c r="Y244" i="2" s="1"/>
  <c r="X245" i="2"/>
  <c r="Y245" i="2" s="1"/>
  <c r="X246" i="2"/>
  <c r="Y246" i="2" s="1"/>
  <c r="X247" i="2"/>
  <c r="Y247" i="2" s="1"/>
  <c r="X248" i="2"/>
  <c r="Y248" i="2" s="1"/>
  <c r="X249" i="2"/>
  <c r="Y249" i="2" s="1"/>
  <c r="X250" i="2"/>
  <c r="Y250" i="2" s="1"/>
  <c r="X251" i="2"/>
  <c r="Y251" i="2" s="1"/>
  <c r="X252" i="2"/>
  <c r="Y252" i="2" s="1"/>
  <c r="X253" i="2"/>
  <c r="Y253" i="2" s="1"/>
  <c r="X254" i="2"/>
  <c r="Y254" i="2" s="1"/>
  <c r="X255" i="2"/>
  <c r="Y255" i="2" s="1"/>
  <c r="X256" i="2"/>
  <c r="Y256" i="2" s="1"/>
  <c r="X257" i="2"/>
  <c r="Y257" i="2" s="1"/>
  <c r="X258" i="2"/>
  <c r="Y258" i="2" s="1"/>
  <c r="X259" i="2"/>
  <c r="Y259" i="2" s="1"/>
  <c r="X260" i="2"/>
  <c r="Y260" i="2" s="1"/>
  <c r="X261" i="2"/>
  <c r="Y261" i="2" s="1"/>
  <c r="X262" i="2"/>
  <c r="Y262" i="2" s="1"/>
  <c r="X263" i="2"/>
  <c r="Y263" i="2" s="1"/>
  <c r="X264" i="2"/>
  <c r="Y264" i="2" s="1"/>
  <c r="X265" i="2"/>
  <c r="Y265" i="2" s="1"/>
  <c r="X266" i="2"/>
  <c r="Y266" i="2" s="1"/>
  <c r="X267" i="2"/>
  <c r="Y267" i="2" s="1"/>
  <c r="X268" i="2"/>
  <c r="Y268" i="2" s="1"/>
  <c r="X269" i="2"/>
  <c r="Y269" i="2" s="1"/>
  <c r="X270" i="2"/>
  <c r="Y270" i="2" s="1"/>
  <c r="X271" i="2"/>
  <c r="Y271" i="2" s="1"/>
  <c r="X272" i="2"/>
  <c r="Y272" i="2" s="1"/>
  <c r="X273" i="2"/>
  <c r="Y273" i="2" s="1"/>
  <c r="X274" i="2"/>
  <c r="Y274" i="2" s="1"/>
  <c r="X275" i="2"/>
  <c r="Y275" i="2" s="1"/>
  <c r="X276" i="2"/>
  <c r="Y276" i="2" s="1"/>
  <c r="X277" i="2"/>
  <c r="Y277" i="2" s="1"/>
  <c r="X278" i="2"/>
  <c r="Y278" i="2" s="1"/>
  <c r="X279" i="2"/>
  <c r="Y279" i="2" s="1"/>
  <c r="X280" i="2"/>
  <c r="Y280" i="2" s="1"/>
  <c r="X281" i="2"/>
  <c r="Y281" i="2" s="1"/>
  <c r="X282" i="2"/>
  <c r="Y282" i="2" s="1"/>
  <c r="X283" i="2"/>
  <c r="Y283" i="2" s="1"/>
  <c r="X284" i="2"/>
  <c r="Y284" i="2" s="1"/>
  <c r="X285" i="2"/>
  <c r="Y285" i="2" s="1"/>
  <c r="X286" i="2"/>
  <c r="Y286" i="2" s="1"/>
  <c r="X287" i="2"/>
  <c r="Y287" i="2" s="1"/>
  <c r="X288" i="2"/>
  <c r="Y288" i="2" s="1"/>
  <c r="X289" i="2"/>
  <c r="Y289" i="2" s="1"/>
  <c r="X290" i="2"/>
  <c r="Y290" i="2" s="1"/>
  <c r="X291" i="2"/>
  <c r="Y291" i="2" s="1"/>
  <c r="X292" i="2"/>
  <c r="Y292" i="2" s="1"/>
  <c r="X293" i="2"/>
  <c r="Y293" i="2" s="1"/>
  <c r="X294" i="2"/>
  <c r="Y294" i="2" s="1"/>
  <c r="X295" i="2"/>
  <c r="Y295" i="2" s="1"/>
  <c r="X296" i="2"/>
  <c r="Y296" i="2" s="1"/>
  <c r="X297" i="2"/>
  <c r="Y297" i="2" s="1"/>
  <c r="X298" i="2"/>
  <c r="Y298" i="2" s="1"/>
  <c r="X299" i="2"/>
  <c r="Y299" i="2" s="1"/>
  <c r="X300" i="2"/>
  <c r="Y300" i="2" s="1"/>
  <c r="X301" i="2"/>
  <c r="Y301" i="2" s="1"/>
  <c r="X302" i="2"/>
  <c r="Y302" i="2" s="1"/>
  <c r="X303" i="2"/>
  <c r="Y303" i="2" s="1"/>
  <c r="X304" i="2"/>
  <c r="Y304" i="2" s="1"/>
  <c r="X305" i="2"/>
  <c r="Y305" i="2" s="1"/>
  <c r="X306" i="2"/>
  <c r="Y306" i="2" s="1"/>
  <c r="X307" i="2"/>
  <c r="Y307" i="2" s="1"/>
  <c r="X308" i="2"/>
  <c r="Y308" i="2" s="1"/>
  <c r="X309" i="2"/>
  <c r="Y309" i="2" s="1"/>
  <c r="X310" i="2"/>
  <c r="Y310" i="2" s="1"/>
  <c r="X311" i="2"/>
  <c r="Y311" i="2" s="1"/>
  <c r="X312" i="2"/>
  <c r="Y312" i="2" s="1"/>
  <c r="X313" i="2"/>
  <c r="Y313" i="2" s="1"/>
  <c r="X314" i="2"/>
  <c r="Y314" i="2" s="1"/>
  <c r="X315" i="2"/>
  <c r="Y315" i="2" s="1"/>
  <c r="X316" i="2"/>
  <c r="Y316" i="2" s="1"/>
  <c r="X317" i="2"/>
  <c r="Y317" i="2" s="1"/>
  <c r="X318" i="2"/>
  <c r="Y318" i="2" s="1"/>
  <c r="X319" i="2"/>
  <c r="Y319" i="2" s="1"/>
  <c r="X320" i="2"/>
  <c r="Y320" i="2" s="1"/>
  <c r="X321" i="2"/>
  <c r="Y321" i="2" s="1"/>
  <c r="X322" i="2"/>
  <c r="Y322" i="2" s="1"/>
  <c r="X323" i="2"/>
  <c r="Y323" i="2" s="1"/>
  <c r="X324" i="2"/>
  <c r="Y324" i="2" s="1"/>
  <c r="X325" i="2"/>
  <c r="Y325" i="2" s="1"/>
  <c r="X326" i="2"/>
  <c r="Y326" i="2" s="1"/>
  <c r="X327" i="2"/>
  <c r="Y327" i="2" s="1"/>
  <c r="X328" i="2"/>
  <c r="Y328" i="2" s="1"/>
  <c r="X329" i="2"/>
  <c r="Y329" i="2" s="1"/>
  <c r="X330" i="2"/>
  <c r="Y330" i="2" s="1"/>
  <c r="X331" i="2"/>
  <c r="Y331" i="2" s="1"/>
  <c r="X332" i="2"/>
  <c r="Y332" i="2" s="1"/>
  <c r="X333" i="2"/>
  <c r="Y333" i="2" s="1"/>
  <c r="X334" i="2"/>
  <c r="Y334" i="2" s="1"/>
  <c r="X335" i="2"/>
  <c r="Y335" i="2" s="1"/>
  <c r="X336" i="2"/>
  <c r="Y336" i="2" s="1"/>
  <c r="X337" i="2"/>
  <c r="Y337" i="2" s="1"/>
  <c r="X338" i="2"/>
  <c r="Y338" i="2" s="1"/>
  <c r="X339" i="2"/>
  <c r="Y339" i="2" s="1"/>
  <c r="X340" i="2"/>
  <c r="Y340" i="2" s="1"/>
  <c r="X341" i="2"/>
  <c r="Y341" i="2" s="1"/>
  <c r="X342" i="2"/>
  <c r="Y342" i="2" s="1"/>
  <c r="X343" i="2"/>
  <c r="Y343" i="2" s="1"/>
  <c r="X344" i="2"/>
  <c r="Y344" i="2" s="1"/>
  <c r="X345" i="2"/>
  <c r="Y345" i="2" s="1"/>
  <c r="X346" i="2"/>
  <c r="Y346" i="2" s="1"/>
  <c r="X347" i="2"/>
  <c r="Y347" i="2" s="1"/>
  <c r="X348" i="2"/>
  <c r="Y348" i="2" s="1"/>
  <c r="X349" i="2"/>
  <c r="Y349" i="2" s="1"/>
  <c r="X350" i="2"/>
  <c r="Y350" i="2" s="1"/>
  <c r="X351" i="2"/>
  <c r="Y351" i="2" s="1"/>
  <c r="X352" i="2"/>
  <c r="Y352" i="2" s="1"/>
  <c r="X353" i="2"/>
  <c r="Y353" i="2" s="1"/>
  <c r="X354" i="2"/>
  <c r="Y354" i="2" s="1"/>
  <c r="X355" i="2"/>
  <c r="Y355" i="2" s="1"/>
  <c r="X356" i="2"/>
  <c r="Y356" i="2" s="1"/>
  <c r="X357" i="2"/>
  <c r="Y357" i="2" s="1"/>
  <c r="X358" i="2"/>
  <c r="Y358" i="2" s="1"/>
  <c r="X359" i="2"/>
  <c r="Y359" i="2" s="1"/>
  <c r="X360" i="2"/>
  <c r="Y360" i="2" s="1"/>
  <c r="X361" i="2"/>
  <c r="Y361" i="2" s="1"/>
  <c r="X362" i="2"/>
  <c r="Y362" i="2" s="1"/>
  <c r="X363" i="2"/>
  <c r="Y363" i="2" s="1"/>
  <c r="X364" i="2"/>
  <c r="Y364" i="2" s="1"/>
  <c r="X365" i="2"/>
  <c r="Y365" i="2" s="1"/>
  <c r="X366" i="2"/>
  <c r="Y366" i="2" s="1"/>
  <c r="X367" i="2"/>
  <c r="Y367" i="2" s="1"/>
  <c r="X368" i="2"/>
  <c r="Y368" i="2" s="1"/>
  <c r="X369" i="2"/>
  <c r="Y369" i="2" s="1"/>
  <c r="X370" i="2"/>
  <c r="Y370" i="2" s="1"/>
  <c r="X371" i="2"/>
  <c r="Y371" i="2" s="1"/>
  <c r="X372" i="2"/>
  <c r="Y372" i="2" s="1"/>
  <c r="X373" i="2"/>
  <c r="Y373" i="2" s="1"/>
  <c r="X374" i="2"/>
  <c r="Y374" i="2" s="1"/>
  <c r="X375" i="2"/>
  <c r="Y375" i="2" s="1"/>
  <c r="X376" i="2"/>
  <c r="Y376" i="2" s="1"/>
  <c r="X377" i="2"/>
  <c r="Y377" i="2" s="1"/>
  <c r="X378" i="2"/>
  <c r="Y378" i="2" s="1"/>
  <c r="X379" i="2"/>
  <c r="Y379" i="2" s="1"/>
  <c r="X380" i="2"/>
  <c r="Y380" i="2" s="1"/>
  <c r="X381" i="2"/>
  <c r="Y381" i="2" s="1"/>
  <c r="X382" i="2"/>
  <c r="Y382" i="2" s="1"/>
  <c r="X383" i="2"/>
  <c r="Y383" i="2" s="1"/>
  <c r="X384" i="2"/>
  <c r="Y384" i="2" s="1"/>
  <c r="X385" i="2"/>
  <c r="Y385" i="2" s="1"/>
  <c r="X386" i="2"/>
  <c r="Y386" i="2" s="1"/>
  <c r="X387" i="2"/>
  <c r="Y387" i="2" s="1"/>
  <c r="X388" i="2"/>
  <c r="Y388" i="2" s="1"/>
  <c r="X389" i="2"/>
  <c r="Y389" i="2" s="1"/>
  <c r="X390" i="2"/>
  <c r="Y390" i="2" s="1"/>
  <c r="X391" i="2"/>
  <c r="Y391" i="2" s="1"/>
  <c r="X392" i="2"/>
  <c r="Y392" i="2" s="1"/>
  <c r="X393" i="2"/>
  <c r="Y393" i="2" s="1"/>
  <c r="X394" i="2"/>
  <c r="Y394" i="2" s="1"/>
  <c r="X395" i="2"/>
  <c r="Y395" i="2" s="1"/>
  <c r="X396" i="2"/>
  <c r="Y396" i="2" s="1"/>
  <c r="X397" i="2"/>
  <c r="Y397" i="2" s="1"/>
  <c r="X398" i="2"/>
  <c r="Y398" i="2" s="1"/>
  <c r="X399" i="2"/>
  <c r="Y399" i="2" s="1"/>
  <c r="X400" i="2"/>
  <c r="Y400" i="2" s="1"/>
  <c r="X401" i="2"/>
  <c r="Y401" i="2" s="1"/>
  <c r="X402" i="2"/>
  <c r="Y402" i="2" s="1"/>
  <c r="X403" i="2"/>
  <c r="Y403" i="2" s="1"/>
  <c r="X404" i="2"/>
  <c r="Y404" i="2" s="1"/>
  <c r="X405" i="2"/>
  <c r="Y405" i="2" s="1"/>
  <c r="X406" i="2"/>
  <c r="Y406" i="2" s="1"/>
  <c r="X407" i="2"/>
  <c r="Y407" i="2" s="1"/>
  <c r="X408" i="2"/>
  <c r="Y408" i="2" s="1"/>
  <c r="X409" i="2"/>
  <c r="Y409" i="2" s="1"/>
  <c r="X410" i="2"/>
  <c r="Y410" i="2" s="1"/>
  <c r="X411" i="2"/>
  <c r="Y411" i="2" s="1"/>
  <c r="X412" i="2"/>
  <c r="Y412" i="2" s="1"/>
  <c r="X413" i="2"/>
  <c r="Y413" i="2" s="1"/>
  <c r="X414" i="2"/>
  <c r="Y414" i="2" s="1"/>
  <c r="X415" i="2"/>
  <c r="Y415" i="2" s="1"/>
  <c r="X416" i="2"/>
  <c r="Y416" i="2" s="1"/>
  <c r="X417" i="2"/>
  <c r="Y417" i="2" s="1"/>
  <c r="X418" i="2"/>
  <c r="Y418" i="2" s="1"/>
  <c r="X419" i="2"/>
  <c r="Y419" i="2" s="1"/>
  <c r="X420" i="2"/>
  <c r="Y420" i="2" s="1"/>
  <c r="X421" i="2"/>
  <c r="Y421" i="2" s="1"/>
  <c r="X422" i="2"/>
  <c r="Y422" i="2" s="1"/>
  <c r="X423" i="2"/>
  <c r="Y423" i="2" s="1"/>
  <c r="X424" i="2"/>
  <c r="Y424" i="2" s="1"/>
  <c r="X425" i="2"/>
  <c r="Y425" i="2" s="1"/>
  <c r="X426" i="2"/>
  <c r="Y426" i="2" s="1"/>
  <c r="X427" i="2"/>
  <c r="Y427" i="2" s="1"/>
  <c r="X428" i="2"/>
  <c r="Y428" i="2" s="1"/>
  <c r="X429" i="2"/>
  <c r="Y429" i="2" s="1"/>
  <c r="X430" i="2"/>
  <c r="Y430" i="2" s="1"/>
  <c r="X431" i="2"/>
  <c r="Y431" i="2" s="1"/>
  <c r="X432" i="2"/>
  <c r="Y432" i="2" s="1"/>
  <c r="X433" i="2"/>
  <c r="Y433" i="2" s="1"/>
  <c r="X434" i="2"/>
  <c r="Y434" i="2" s="1"/>
  <c r="X435" i="2"/>
  <c r="Y435" i="2" s="1"/>
  <c r="X436" i="2"/>
  <c r="Y436" i="2" s="1"/>
  <c r="X437" i="2"/>
  <c r="Y437" i="2" s="1"/>
  <c r="X438" i="2"/>
  <c r="Y438" i="2" s="1"/>
  <c r="X439" i="2"/>
  <c r="Y439" i="2" s="1"/>
  <c r="X440" i="2"/>
  <c r="Y440" i="2" s="1"/>
  <c r="X441" i="2"/>
  <c r="Y441" i="2" s="1"/>
  <c r="X442" i="2"/>
  <c r="Y442" i="2" s="1"/>
  <c r="X443" i="2"/>
  <c r="Y443" i="2" s="1"/>
  <c r="X444" i="2"/>
  <c r="Y444" i="2" s="1"/>
  <c r="X445" i="2"/>
  <c r="Y445" i="2" s="1"/>
  <c r="X446" i="2"/>
  <c r="Y446" i="2" s="1"/>
  <c r="X447" i="2"/>
  <c r="Y447" i="2" s="1"/>
  <c r="X448" i="2"/>
  <c r="Y448" i="2" s="1"/>
  <c r="X449" i="2"/>
  <c r="Y449" i="2" s="1"/>
  <c r="X450" i="2"/>
  <c r="Y450" i="2" s="1"/>
  <c r="X451" i="2"/>
  <c r="Y451" i="2" s="1"/>
  <c r="X452" i="2"/>
  <c r="Y452" i="2" s="1"/>
  <c r="X453" i="2"/>
  <c r="Y453" i="2" s="1"/>
  <c r="X454" i="2"/>
  <c r="Y454" i="2" s="1"/>
  <c r="X455" i="2"/>
  <c r="Y455" i="2" s="1"/>
  <c r="X456" i="2"/>
  <c r="Y456" i="2" s="1"/>
  <c r="X457" i="2"/>
  <c r="Y457" i="2" s="1"/>
  <c r="X458" i="2"/>
  <c r="Y458" i="2" s="1"/>
  <c r="X459" i="2"/>
  <c r="Y459" i="2" s="1"/>
  <c r="X460" i="2"/>
  <c r="Y460" i="2" s="1"/>
  <c r="X461" i="2"/>
  <c r="Y461" i="2" s="1"/>
  <c r="X462" i="2"/>
  <c r="Y462" i="2" s="1"/>
  <c r="X463" i="2"/>
  <c r="Y463" i="2" s="1"/>
  <c r="X464" i="2"/>
  <c r="Y464" i="2" s="1"/>
  <c r="X465" i="2"/>
  <c r="Y465" i="2" s="1"/>
  <c r="X466" i="2"/>
  <c r="Y466" i="2" s="1"/>
  <c r="X467" i="2"/>
  <c r="Y467" i="2" s="1"/>
  <c r="X468" i="2"/>
  <c r="Y468" i="2" s="1"/>
  <c r="X469" i="2"/>
  <c r="Y469" i="2" s="1"/>
  <c r="X470" i="2"/>
  <c r="Y470" i="2" s="1"/>
  <c r="X471" i="2"/>
  <c r="Y471" i="2" s="1"/>
  <c r="X472" i="2"/>
  <c r="Y472" i="2" s="1"/>
  <c r="X473" i="2"/>
  <c r="Y473" i="2" s="1"/>
  <c r="X474" i="2"/>
  <c r="Y474" i="2" s="1"/>
  <c r="X475" i="2"/>
  <c r="Y475" i="2" s="1"/>
  <c r="X476" i="2"/>
  <c r="Y476" i="2" s="1"/>
  <c r="X477" i="2"/>
  <c r="Y477" i="2" s="1"/>
  <c r="X478" i="2"/>
  <c r="Y478" i="2" s="1"/>
  <c r="X479" i="2"/>
  <c r="Y479" i="2" s="1"/>
  <c r="X480" i="2"/>
  <c r="Y480" i="2" s="1"/>
  <c r="X481" i="2"/>
  <c r="Y481" i="2" s="1"/>
  <c r="X482" i="2"/>
  <c r="Y482" i="2" s="1"/>
  <c r="X483" i="2"/>
  <c r="Y483" i="2" s="1"/>
  <c r="X484" i="2"/>
  <c r="Y484" i="2" s="1"/>
  <c r="X485" i="2"/>
  <c r="Y485" i="2" s="1"/>
  <c r="X486" i="2"/>
  <c r="Y486" i="2" s="1"/>
  <c r="X487" i="2"/>
  <c r="Y487" i="2" s="1"/>
  <c r="X488" i="2"/>
  <c r="Y488" i="2" s="1"/>
  <c r="X489" i="2"/>
  <c r="Y489" i="2" s="1"/>
  <c r="X490" i="2"/>
  <c r="Y490" i="2" s="1"/>
  <c r="X491" i="2"/>
  <c r="Y491" i="2" s="1"/>
  <c r="X492" i="2"/>
  <c r="Y492" i="2" s="1"/>
  <c r="X493" i="2"/>
  <c r="Y493" i="2" s="1"/>
  <c r="X494" i="2"/>
  <c r="Y494" i="2" s="1"/>
  <c r="X495" i="2"/>
  <c r="Y495" i="2" s="1"/>
  <c r="X496" i="2"/>
  <c r="Y496" i="2" s="1"/>
  <c r="X497" i="2"/>
  <c r="Y497" i="2" s="1"/>
  <c r="X498" i="2"/>
  <c r="Y498" i="2" s="1"/>
  <c r="X499" i="2"/>
  <c r="Y499" i="2" s="1"/>
  <c r="X500" i="2"/>
  <c r="Y500" i="2" s="1"/>
  <c r="X501" i="2"/>
  <c r="Y501" i="2" s="1"/>
  <c r="X502" i="2"/>
  <c r="Y502" i="2" s="1"/>
  <c r="X503" i="2"/>
  <c r="Y503" i="2" s="1"/>
  <c r="X504" i="2"/>
  <c r="Y504" i="2" s="1"/>
  <c r="X505" i="2"/>
  <c r="Y505" i="2" s="1"/>
  <c r="X506" i="2"/>
  <c r="Y506" i="2" s="1"/>
  <c r="X507" i="2"/>
  <c r="Y507" i="2" s="1"/>
  <c r="X508" i="2"/>
  <c r="Y508" i="2" s="1"/>
  <c r="X509" i="2"/>
  <c r="Y509" i="2" s="1"/>
  <c r="X510" i="2"/>
  <c r="Y510" i="2" s="1"/>
  <c r="X511" i="2"/>
  <c r="Y511" i="2" s="1"/>
  <c r="X512" i="2"/>
  <c r="Y512" i="2" s="1"/>
  <c r="X513" i="2"/>
  <c r="Y513" i="2" s="1"/>
  <c r="X514" i="2"/>
  <c r="Y514" i="2" s="1"/>
  <c r="X515" i="2"/>
  <c r="Y515" i="2" s="1"/>
  <c r="X516" i="2"/>
  <c r="Y516" i="2" s="1"/>
  <c r="X517" i="2"/>
  <c r="Y517" i="2" s="1"/>
  <c r="X518" i="2"/>
  <c r="Y518" i="2" s="1"/>
  <c r="X519" i="2"/>
  <c r="Y519" i="2" s="1"/>
  <c r="X520" i="2"/>
  <c r="Y520" i="2" s="1"/>
  <c r="X521" i="2"/>
  <c r="Y521" i="2" s="1"/>
  <c r="X522" i="2"/>
  <c r="Y522" i="2" s="1"/>
  <c r="X523" i="2"/>
  <c r="Y523" i="2" s="1"/>
  <c r="X524" i="2"/>
  <c r="Y524" i="2" s="1"/>
  <c r="X525" i="2"/>
  <c r="Y525" i="2" s="1"/>
  <c r="X526" i="2"/>
  <c r="Y526" i="2" s="1"/>
  <c r="X527" i="2"/>
  <c r="Y527" i="2" s="1"/>
  <c r="X528" i="2"/>
  <c r="Y528" i="2" s="1"/>
  <c r="X529" i="2"/>
  <c r="Y529" i="2" s="1"/>
  <c r="X530" i="2"/>
  <c r="Y530" i="2" s="1"/>
  <c r="X531" i="2"/>
  <c r="Y531" i="2" s="1"/>
  <c r="X532" i="2"/>
  <c r="Y532" i="2" s="1"/>
  <c r="X533" i="2"/>
  <c r="Y533" i="2" s="1"/>
  <c r="X534" i="2"/>
  <c r="Y534" i="2" s="1"/>
  <c r="X535" i="2"/>
  <c r="Y535" i="2" s="1"/>
  <c r="X536" i="2"/>
  <c r="Y536" i="2" s="1"/>
  <c r="X537" i="2"/>
  <c r="Y537" i="2" s="1"/>
  <c r="X538" i="2"/>
  <c r="Y538" i="2" s="1"/>
  <c r="X539" i="2"/>
  <c r="Y539" i="2" s="1"/>
  <c r="X540" i="2"/>
  <c r="Y540" i="2" s="1"/>
  <c r="X541" i="2"/>
  <c r="Y541" i="2" s="1"/>
  <c r="X542" i="2"/>
  <c r="Y542" i="2" s="1"/>
  <c r="X543" i="2"/>
  <c r="Y543" i="2" s="1"/>
  <c r="X544" i="2"/>
  <c r="Y544" i="2" s="1"/>
  <c r="X545" i="2"/>
  <c r="Y545" i="2" s="1"/>
  <c r="X546" i="2"/>
  <c r="Y546" i="2" s="1"/>
  <c r="X547" i="2"/>
  <c r="Y547" i="2" s="1"/>
  <c r="X548" i="2"/>
  <c r="Y548" i="2" s="1"/>
  <c r="X549" i="2"/>
  <c r="Y549" i="2" s="1"/>
  <c r="X550" i="2"/>
  <c r="Y550" i="2" s="1"/>
  <c r="X551" i="2"/>
  <c r="Y551" i="2" s="1"/>
  <c r="X552" i="2"/>
  <c r="Y552" i="2" s="1"/>
  <c r="X553" i="2"/>
  <c r="Y553" i="2" s="1"/>
  <c r="X554" i="2"/>
  <c r="Y554" i="2" s="1"/>
  <c r="X555" i="2"/>
  <c r="Y555" i="2" s="1"/>
  <c r="X556" i="2"/>
  <c r="Y556" i="2" s="1"/>
  <c r="X557" i="2"/>
  <c r="Y557" i="2" s="1"/>
  <c r="X558" i="2"/>
  <c r="Y558" i="2" s="1"/>
  <c r="X559" i="2"/>
  <c r="Y559" i="2" s="1"/>
  <c r="X560" i="2"/>
  <c r="Y560" i="2" s="1"/>
  <c r="X561" i="2"/>
  <c r="Y561" i="2" s="1"/>
  <c r="X562" i="2"/>
  <c r="Y562" i="2" s="1"/>
  <c r="X563" i="2"/>
  <c r="Y563" i="2" s="1"/>
  <c r="X564" i="2"/>
  <c r="Y564" i="2" s="1"/>
  <c r="X565" i="2"/>
  <c r="Y565" i="2" s="1"/>
  <c r="X566" i="2"/>
  <c r="Y566" i="2" s="1"/>
  <c r="X567" i="2"/>
  <c r="Y567" i="2" s="1"/>
  <c r="X568" i="2"/>
  <c r="Y568" i="2" s="1"/>
  <c r="X569" i="2"/>
  <c r="Y569" i="2" s="1"/>
  <c r="X570" i="2"/>
  <c r="Y570" i="2" s="1"/>
  <c r="X571" i="2"/>
  <c r="Y571" i="2" s="1"/>
  <c r="X572" i="2"/>
  <c r="Y572" i="2" s="1"/>
  <c r="X573" i="2"/>
  <c r="Y573" i="2" s="1"/>
  <c r="X574" i="2"/>
  <c r="Y574" i="2" s="1"/>
  <c r="X575" i="2"/>
  <c r="Y575" i="2" s="1"/>
  <c r="X576" i="2"/>
  <c r="Y576" i="2" s="1"/>
  <c r="X577" i="2"/>
  <c r="Y577" i="2" s="1"/>
  <c r="X578" i="2"/>
  <c r="Y578" i="2" s="1"/>
  <c r="X579" i="2"/>
  <c r="Y579" i="2" s="1"/>
  <c r="X580" i="2"/>
  <c r="Y580" i="2" s="1"/>
  <c r="X581" i="2"/>
  <c r="Y581" i="2" s="1"/>
  <c r="X582" i="2"/>
  <c r="Y582" i="2" s="1"/>
  <c r="X583" i="2"/>
  <c r="Y583" i="2" s="1"/>
  <c r="X584" i="2"/>
  <c r="Y584" i="2" s="1"/>
  <c r="X585" i="2"/>
  <c r="Y585" i="2" s="1"/>
  <c r="X586" i="2"/>
  <c r="Y586" i="2" s="1"/>
  <c r="X587" i="2"/>
  <c r="Y587" i="2" s="1"/>
  <c r="X588" i="2"/>
  <c r="Y588" i="2" s="1"/>
  <c r="X589" i="2"/>
  <c r="Y589" i="2" s="1"/>
  <c r="X590" i="2"/>
  <c r="Y590" i="2" s="1"/>
  <c r="X591" i="2"/>
  <c r="Y591" i="2" s="1"/>
  <c r="X592" i="2"/>
  <c r="Y592" i="2" s="1"/>
  <c r="X593" i="2"/>
  <c r="Y593" i="2" s="1"/>
  <c r="X594" i="2"/>
  <c r="Y594" i="2" s="1"/>
  <c r="X595" i="2"/>
  <c r="Y595" i="2" s="1"/>
  <c r="X596" i="2"/>
  <c r="Y596" i="2" s="1"/>
  <c r="X597" i="2"/>
  <c r="Y597" i="2" s="1"/>
  <c r="X598" i="2"/>
  <c r="Y598" i="2" s="1"/>
  <c r="X599" i="2"/>
  <c r="Y599" i="2" s="1"/>
  <c r="X600" i="2"/>
  <c r="Y600" i="2" s="1"/>
  <c r="X601" i="2"/>
  <c r="Y601" i="2" s="1"/>
  <c r="X602" i="2"/>
  <c r="Y602" i="2" s="1"/>
  <c r="X603" i="2"/>
  <c r="Y603" i="2" s="1"/>
  <c r="X604" i="2"/>
  <c r="Y604" i="2" s="1"/>
  <c r="X605" i="2"/>
  <c r="Y605" i="2" s="1"/>
  <c r="X606" i="2"/>
  <c r="Y606" i="2" s="1"/>
  <c r="X607" i="2"/>
  <c r="Y607" i="2" s="1"/>
  <c r="X608" i="2"/>
  <c r="Y608" i="2" s="1"/>
  <c r="X609" i="2"/>
  <c r="Y609" i="2" s="1"/>
  <c r="X610" i="2"/>
  <c r="Y610" i="2" s="1"/>
  <c r="X611" i="2"/>
  <c r="Y611" i="2" s="1"/>
  <c r="X612" i="2"/>
  <c r="Y612" i="2" s="1"/>
  <c r="X613" i="2"/>
  <c r="Y613" i="2" s="1"/>
  <c r="X614" i="2"/>
  <c r="Y614" i="2" s="1"/>
  <c r="X615" i="2"/>
  <c r="Y615" i="2" s="1"/>
  <c r="X616" i="2"/>
  <c r="Y616" i="2" s="1"/>
  <c r="X617" i="2"/>
  <c r="Y617" i="2" s="1"/>
  <c r="X618" i="2"/>
  <c r="Y618" i="2" s="1"/>
  <c r="X619" i="2"/>
  <c r="Y619" i="2" s="1"/>
  <c r="X620" i="2"/>
  <c r="Y620" i="2" s="1"/>
  <c r="X621" i="2"/>
  <c r="Y621" i="2" s="1"/>
  <c r="X622" i="2"/>
  <c r="Y622" i="2" s="1"/>
  <c r="X623" i="2"/>
  <c r="Y623" i="2" s="1"/>
  <c r="X624" i="2"/>
  <c r="Y624" i="2" s="1"/>
  <c r="X625" i="2"/>
  <c r="Y625" i="2" s="1"/>
  <c r="X626" i="2"/>
  <c r="Y626" i="2" s="1"/>
  <c r="X627" i="2"/>
  <c r="Y627" i="2" s="1"/>
  <c r="X628" i="2"/>
  <c r="Y628" i="2" s="1"/>
  <c r="X629" i="2"/>
  <c r="Y629" i="2" s="1"/>
  <c r="X630" i="2"/>
  <c r="Y630" i="2" s="1"/>
  <c r="X631" i="2"/>
  <c r="Y631" i="2" s="1"/>
  <c r="X632" i="2"/>
  <c r="Y632" i="2" s="1"/>
  <c r="X633" i="2"/>
  <c r="Y633" i="2" s="1"/>
  <c r="X634" i="2"/>
  <c r="Y634" i="2" s="1"/>
  <c r="X635" i="2"/>
  <c r="Y635" i="2" s="1"/>
  <c r="X636" i="2"/>
  <c r="Y636" i="2" s="1"/>
  <c r="X637" i="2"/>
  <c r="Y637" i="2" s="1"/>
  <c r="X638" i="2"/>
  <c r="Y638" i="2" s="1"/>
  <c r="X639" i="2"/>
  <c r="Y639" i="2" s="1"/>
  <c r="X640" i="2"/>
  <c r="Y640" i="2" s="1"/>
  <c r="X641" i="2"/>
  <c r="Y641" i="2" s="1"/>
  <c r="X642" i="2"/>
  <c r="Y642" i="2" s="1"/>
  <c r="X643" i="2"/>
  <c r="Y643" i="2" s="1"/>
  <c r="X644" i="2"/>
  <c r="Y644" i="2" s="1"/>
  <c r="X645" i="2"/>
  <c r="Y645" i="2" s="1"/>
  <c r="X646" i="2"/>
  <c r="Y646" i="2" s="1"/>
  <c r="X647" i="2"/>
  <c r="Y647" i="2" s="1"/>
  <c r="X648" i="2"/>
  <c r="Y648" i="2" s="1"/>
  <c r="X649" i="2"/>
  <c r="Y649" i="2" s="1"/>
  <c r="X650" i="2"/>
  <c r="Y650" i="2" s="1"/>
  <c r="X651" i="2"/>
  <c r="Y651" i="2" s="1"/>
  <c r="X652" i="2"/>
  <c r="Y652" i="2" s="1"/>
  <c r="X653" i="2"/>
  <c r="Y653" i="2" s="1"/>
  <c r="X654" i="2"/>
  <c r="Y654" i="2" s="1"/>
  <c r="X655" i="2"/>
  <c r="Y655" i="2" s="1"/>
  <c r="X656" i="2"/>
  <c r="Y656" i="2" s="1"/>
  <c r="X657" i="2"/>
  <c r="Y657" i="2" s="1"/>
  <c r="X658" i="2"/>
  <c r="Y658" i="2" s="1"/>
  <c r="X659" i="2"/>
  <c r="Y659" i="2" s="1"/>
  <c r="X660" i="2"/>
  <c r="Y660" i="2" s="1"/>
  <c r="X661" i="2"/>
  <c r="Y661" i="2" s="1"/>
  <c r="X662" i="2"/>
  <c r="Y662" i="2" s="1"/>
  <c r="X663" i="2"/>
  <c r="Y663" i="2" s="1"/>
  <c r="X664" i="2"/>
  <c r="Y664" i="2" s="1"/>
  <c r="X665" i="2"/>
  <c r="Y665" i="2" s="1"/>
  <c r="X666" i="2"/>
  <c r="Y666" i="2" s="1"/>
  <c r="X667" i="2"/>
  <c r="Y667" i="2" s="1"/>
  <c r="X668" i="2"/>
  <c r="Y668" i="2" s="1"/>
  <c r="X669" i="2"/>
  <c r="Y669" i="2" s="1"/>
  <c r="X670" i="2"/>
  <c r="Y670" i="2" s="1"/>
  <c r="X671" i="2"/>
  <c r="Y671" i="2" s="1"/>
  <c r="X672" i="2"/>
  <c r="Y672" i="2" s="1"/>
  <c r="X673" i="2"/>
  <c r="Y673" i="2" s="1"/>
  <c r="X674" i="2"/>
  <c r="Y674" i="2" s="1"/>
  <c r="X675" i="2"/>
  <c r="Y675" i="2" s="1"/>
  <c r="X676" i="2"/>
  <c r="Y676" i="2" s="1"/>
  <c r="X677" i="2"/>
  <c r="Y677" i="2" s="1"/>
  <c r="X678" i="2"/>
  <c r="Y678" i="2" s="1"/>
  <c r="X679" i="2"/>
  <c r="Y679" i="2" s="1"/>
  <c r="X680" i="2"/>
  <c r="Y680" i="2" s="1"/>
  <c r="X681" i="2"/>
  <c r="Y681" i="2" s="1"/>
  <c r="X682" i="2"/>
  <c r="Y682" i="2" s="1"/>
  <c r="X683" i="2"/>
  <c r="Y683" i="2" s="1"/>
  <c r="X684" i="2"/>
  <c r="Y684" i="2" s="1"/>
  <c r="X685" i="2"/>
  <c r="Y685" i="2" s="1"/>
  <c r="X686" i="2"/>
  <c r="Y686" i="2" s="1"/>
  <c r="X687" i="2"/>
  <c r="Y687" i="2" s="1"/>
  <c r="X688" i="2"/>
  <c r="Y688" i="2" s="1"/>
  <c r="X689" i="2"/>
  <c r="Y689" i="2" s="1"/>
  <c r="X690" i="2"/>
  <c r="Y690" i="2" s="1"/>
  <c r="X691" i="2"/>
  <c r="Y691" i="2" s="1"/>
  <c r="X692" i="2"/>
  <c r="Y692" i="2" s="1"/>
  <c r="X693" i="2"/>
  <c r="Y693" i="2" s="1"/>
  <c r="X694" i="2"/>
  <c r="Y694" i="2" s="1"/>
  <c r="X695" i="2"/>
  <c r="Y695" i="2" s="1"/>
  <c r="X696" i="2"/>
  <c r="Y696" i="2" s="1"/>
  <c r="X697" i="2"/>
  <c r="Y697" i="2" s="1"/>
  <c r="X698" i="2"/>
  <c r="Y698" i="2" s="1"/>
  <c r="X699" i="2"/>
  <c r="Y699" i="2" s="1"/>
  <c r="X700" i="2"/>
  <c r="Y700" i="2" s="1"/>
  <c r="X701" i="2"/>
  <c r="Y701" i="2" s="1"/>
  <c r="X702" i="2"/>
  <c r="Y702" i="2" s="1"/>
  <c r="X703" i="2"/>
  <c r="Y703" i="2" s="1"/>
  <c r="X704" i="2"/>
  <c r="Y704" i="2" s="1"/>
  <c r="X705" i="2"/>
  <c r="Y705" i="2" s="1"/>
  <c r="X706" i="2"/>
  <c r="Y706" i="2" s="1"/>
  <c r="X707" i="2"/>
  <c r="Y707" i="2" s="1"/>
  <c r="X708" i="2"/>
  <c r="Y708" i="2" s="1"/>
  <c r="X709" i="2"/>
  <c r="Y709" i="2" s="1"/>
  <c r="X710" i="2"/>
  <c r="Y710" i="2" s="1"/>
  <c r="X711" i="2"/>
  <c r="Y711" i="2" s="1"/>
  <c r="X712" i="2"/>
  <c r="Y712" i="2" s="1"/>
  <c r="X713" i="2"/>
  <c r="Y713" i="2" s="1"/>
  <c r="X714" i="2"/>
  <c r="Y714" i="2" s="1"/>
  <c r="X715" i="2"/>
  <c r="Y715" i="2" s="1"/>
  <c r="X716" i="2"/>
  <c r="Y716" i="2" s="1"/>
  <c r="X717" i="2"/>
  <c r="Y717" i="2" s="1"/>
  <c r="X718" i="2"/>
  <c r="Y718" i="2" s="1"/>
  <c r="X719" i="2"/>
  <c r="Y719" i="2" s="1"/>
  <c r="X720" i="2"/>
  <c r="Y720" i="2" s="1"/>
  <c r="X721" i="2"/>
  <c r="Y721" i="2" s="1"/>
  <c r="X722" i="2"/>
  <c r="Y722" i="2" s="1"/>
  <c r="X723" i="2"/>
  <c r="Y723" i="2" s="1"/>
  <c r="X724" i="2"/>
  <c r="Y724" i="2" s="1"/>
  <c r="X725" i="2"/>
  <c r="Y725" i="2" s="1"/>
  <c r="X726" i="2"/>
  <c r="Y726" i="2" s="1"/>
  <c r="X727" i="2"/>
  <c r="Y727" i="2" s="1"/>
  <c r="X728" i="2"/>
  <c r="Y728" i="2" s="1"/>
  <c r="X729" i="2"/>
  <c r="Y729" i="2" s="1"/>
  <c r="X730" i="2"/>
  <c r="Y730" i="2" s="1"/>
  <c r="X731" i="2"/>
  <c r="Y731" i="2" s="1"/>
  <c r="X732" i="2"/>
  <c r="Y732" i="2" s="1"/>
  <c r="X733" i="2"/>
  <c r="Y733" i="2" s="1"/>
  <c r="X734" i="2"/>
  <c r="Y734" i="2" s="1"/>
  <c r="X735" i="2"/>
  <c r="Y735" i="2" s="1"/>
  <c r="X736" i="2"/>
  <c r="Y736" i="2" s="1"/>
  <c r="X737" i="2"/>
  <c r="Y737" i="2" s="1"/>
  <c r="X738" i="2"/>
  <c r="Y738" i="2" s="1"/>
  <c r="X739" i="2"/>
  <c r="Y739" i="2" s="1"/>
  <c r="X740" i="2"/>
  <c r="Y740" i="2" s="1"/>
  <c r="X741" i="2"/>
  <c r="Y741" i="2" s="1"/>
  <c r="X742" i="2"/>
  <c r="Y742" i="2" s="1"/>
  <c r="X743" i="2"/>
  <c r="Y743" i="2" s="1"/>
  <c r="X744" i="2"/>
  <c r="Y744" i="2" s="1"/>
  <c r="X745" i="2"/>
  <c r="Y745" i="2" s="1"/>
  <c r="X746" i="2"/>
  <c r="Y746" i="2" s="1"/>
  <c r="X747" i="2"/>
  <c r="Y747" i="2" s="1"/>
  <c r="X748" i="2"/>
  <c r="Y748" i="2" s="1"/>
  <c r="X749" i="2"/>
  <c r="Y749" i="2" s="1"/>
  <c r="X750" i="2"/>
  <c r="Y750" i="2" s="1"/>
  <c r="X751" i="2"/>
  <c r="Y751" i="2" s="1"/>
  <c r="X752" i="2"/>
  <c r="Y752" i="2" s="1"/>
  <c r="X753" i="2"/>
  <c r="Y753" i="2" s="1"/>
  <c r="X754" i="2"/>
  <c r="Y754" i="2" s="1"/>
  <c r="X755" i="2"/>
  <c r="Y755" i="2" s="1"/>
  <c r="X756" i="2"/>
  <c r="Y756" i="2" s="1"/>
  <c r="X757" i="2"/>
  <c r="Y757" i="2" s="1"/>
  <c r="X758" i="2"/>
  <c r="Y758" i="2" s="1"/>
  <c r="X759" i="2"/>
  <c r="Y759" i="2" s="1"/>
  <c r="X760" i="2"/>
  <c r="Y760" i="2" s="1"/>
  <c r="X761" i="2"/>
  <c r="Y761" i="2" s="1"/>
  <c r="X762" i="2"/>
  <c r="Y762" i="2" s="1"/>
  <c r="X763" i="2"/>
  <c r="Y763" i="2" s="1"/>
  <c r="X764" i="2"/>
  <c r="Y764" i="2" s="1"/>
  <c r="X765" i="2"/>
  <c r="Y765" i="2" s="1"/>
  <c r="X766" i="2"/>
  <c r="Y766" i="2" s="1"/>
  <c r="X767" i="2"/>
  <c r="Y767" i="2" s="1"/>
  <c r="X768" i="2"/>
  <c r="Y768" i="2" s="1"/>
  <c r="X769" i="2"/>
  <c r="Y769" i="2" s="1"/>
  <c r="X770" i="2"/>
  <c r="Y770" i="2" s="1"/>
  <c r="X771" i="2"/>
  <c r="Y771" i="2" s="1"/>
  <c r="X772" i="2"/>
  <c r="Y772" i="2" s="1"/>
  <c r="X773" i="2"/>
  <c r="Y773" i="2" s="1"/>
  <c r="X774" i="2"/>
  <c r="Y774" i="2" s="1"/>
  <c r="X775" i="2"/>
  <c r="Y775" i="2" s="1"/>
  <c r="X776" i="2"/>
  <c r="Y776" i="2" s="1"/>
  <c r="X777" i="2"/>
  <c r="Y777" i="2" s="1"/>
  <c r="X778" i="2"/>
  <c r="Y778" i="2" s="1"/>
  <c r="X779" i="2"/>
  <c r="Y779" i="2" s="1"/>
  <c r="X780" i="2"/>
  <c r="Y780" i="2" s="1"/>
  <c r="X781" i="2"/>
  <c r="Y781" i="2" s="1"/>
  <c r="X782" i="2"/>
  <c r="Y782" i="2" s="1"/>
  <c r="X783" i="2"/>
  <c r="Y783" i="2" s="1"/>
  <c r="X784" i="2"/>
  <c r="Y784" i="2" s="1"/>
  <c r="X785" i="2"/>
  <c r="Y785" i="2" s="1"/>
  <c r="X786" i="2"/>
  <c r="Y786" i="2" s="1"/>
  <c r="X787" i="2"/>
  <c r="Y787" i="2" s="1"/>
  <c r="X788" i="2"/>
  <c r="Y788" i="2" s="1"/>
  <c r="X789" i="2"/>
  <c r="Y789" i="2" s="1"/>
  <c r="X790" i="2"/>
  <c r="Y790" i="2" s="1"/>
  <c r="X791" i="2"/>
  <c r="Y791" i="2" s="1"/>
  <c r="X792" i="2"/>
  <c r="Y792" i="2" s="1"/>
  <c r="X793" i="2"/>
  <c r="Y793" i="2" s="1"/>
  <c r="X794" i="2"/>
  <c r="Y794" i="2" s="1"/>
  <c r="X795" i="2"/>
  <c r="Y795" i="2" s="1"/>
  <c r="X796" i="2"/>
  <c r="Y796" i="2" s="1"/>
  <c r="X797" i="2"/>
  <c r="Y797" i="2" s="1"/>
  <c r="X798" i="2"/>
  <c r="Y798" i="2" s="1"/>
  <c r="X799" i="2"/>
  <c r="Y799" i="2" s="1"/>
  <c r="X800" i="2"/>
  <c r="Y800" i="2" s="1"/>
  <c r="X801" i="2"/>
  <c r="Y801" i="2" s="1"/>
  <c r="X802" i="2"/>
  <c r="Y802" i="2" s="1"/>
  <c r="X803" i="2"/>
  <c r="Y803" i="2" s="1"/>
  <c r="X804" i="2"/>
  <c r="Y804" i="2" s="1"/>
  <c r="X805" i="2"/>
  <c r="Y805" i="2" s="1"/>
  <c r="X806" i="2"/>
  <c r="Y806" i="2" s="1"/>
  <c r="X807" i="2"/>
  <c r="Y807" i="2" s="1"/>
  <c r="X808" i="2"/>
  <c r="Y808" i="2" s="1"/>
  <c r="X809" i="2"/>
  <c r="Y809" i="2" s="1"/>
  <c r="X810" i="2"/>
  <c r="Y810" i="2" s="1"/>
  <c r="X811" i="2"/>
  <c r="Y811" i="2" s="1"/>
  <c r="X812" i="2"/>
  <c r="Y812" i="2" s="1"/>
  <c r="X813" i="2"/>
  <c r="Y813" i="2" s="1"/>
  <c r="X814" i="2"/>
  <c r="Y814" i="2" s="1"/>
  <c r="X815" i="2"/>
  <c r="Y815" i="2" s="1"/>
  <c r="X816" i="2"/>
  <c r="Y816" i="2" s="1"/>
  <c r="X817" i="2"/>
  <c r="Y817" i="2" s="1"/>
  <c r="X818" i="2"/>
  <c r="Y818" i="2" s="1"/>
  <c r="X819" i="2"/>
  <c r="Y819" i="2" s="1"/>
  <c r="X820" i="2"/>
  <c r="Y820" i="2" s="1"/>
  <c r="X821" i="2"/>
  <c r="Y821" i="2" s="1"/>
  <c r="X822" i="2"/>
  <c r="Y822" i="2" s="1"/>
  <c r="X823" i="2"/>
  <c r="Y823" i="2" s="1"/>
  <c r="X824" i="2"/>
  <c r="Y824" i="2" s="1"/>
  <c r="X825" i="2"/>
  <c r="Y825" i="2" s="1"/>
  <c r="X826" i="2"/>
  <c r="Y826" i="2" s="1"/>
  <c r="X827" i="2"/>
  <c r="Y827" i="2" s="1"/>
  <c r="X828" i="2"/>
  <c r="Y828" i="2" s="1"/>
  <c r="X829" i="2"/>
  <c r="Y829" i="2" s="1"/>
  <c r="X830" i="2"/>
  <c r="Y830" i="2" s="1"/>
  <c r="X831" i="2"/>
  <c r="Y831" i="2" s="1"/>
  <c r="X832" i="2"/>
  <c r="Y832" i="2" s="1"/>
  <c r="X833" i="2"/>
  <c r="Y833" i="2" s="1"/>
  <c r="X834" i="2"/>
  <c r="Y834" i="2" s="1"/>
  <c r="X835" i="2"/>
  <c r="Y835" i="2" s="1"/>
  <c r="X836" i="2"/>
  <c r="Y836" i="2" s="1"/>
  <c r="X837" i="2"/>
  <c r="Y837" i="2" s="1"/>
  <c r="X838" i="2"/>
  <c r="Y838" i="2" s="1"/>
  <c r="X839" i="2"/>
  <c r="Y839" i="2" s="1"/>
  <c r="X840" i="2"/>
  <c r="Y840" i="2" s="1"/>
  <c r="X841" i="2"/>
  <c r="Y841" i="2" s="1"/>
  <c r="X842" i="2"/>
  <c r="Y842" i="2" s="1"/>
  <c r="X843" i="2"/>
  <c r="Y843" i="2" s="1"/>
  <c r="X844" i="2"/>
  <c r="Y844" i="2" s="1"/>
  <c r="X845" i="2"/>
  <c r="Y845" i="2" s="1"/>
  <c r="X846" i="2"/>
  <c r="Y846" i="2" s="1"/>
  <c r="X847" i="2"/>
  <c r="Y847" i="2" s="1"/>
  <c r="X848" i="2"/>
  <c r="Y848" i="2" s="1"/>
  <c r="X849" i="2"/>
  <c r="Y849" i="2" s="1"/>
  <c r="X850" i="2"/>
  <c r="Y850" i="2" s="1"/>
  <c r="X851" i="2"/>
  <c r="Y851" i="2" s="1"/>
  <c r="X852" i="2"/>
  <c r="Y852" i="2" s="1"/>
  <c r="X853" i="2"/>
  <c r="Y853" i="2" s="1"/>
  <c r="X854" i="2"/>
  <c r="Y854" i="2" s="1"/>
  <c r="X855" i="2"/>
  <c r="Y855" i="2" s="1"/>
  <c r="X856" i="2"/>
  <c r="Y856" i="2" s="1"/>
  <c r="X857" i="2"/>
  <c r="Y857" i="2" s="1"/>
  <c r="X858" i="2"/>
  <c r="Y858" i="2" s="1"/>
  <c r="X859" i="2"/>
  <c r="Y859" i="2" s="1"/>
  <c r="X860" i="2"/>
  <c r="Y860" i="2" s="1"/>
  <c r="X861" i="2"/>
  <c r="Y861" i="2" s="1"/>
  <c r="X862" i="2"/>
  <c r="Y862" i="2" s="1"/>
  <c r="X863" i="2"/>
  <c r="Y863" i="2" s="1"/>
  <c r="X864" i="2"/>
  <c r="Y864" i="2" s="1"/>
  <c r="X865" i="2"/>
  <c r="Y865" i="2" s="1"/>
  <c r="X866" i="2"/>
  <c r="Y866" i="2" s="1"/>
  <c r="X867" i="2"/>
  <c r="Y867" i="2" s="1"/>
  <c r="X868" i="2"/>
  <c r="Y868" i="2" s="1"/>
  <c r="X869" i="2"/>
  <c r="Y869" i="2" s="1"/>
  <c r="X870" i="2"/>
  <c r="Y870" i="2" s="1"/>
  <c r="X871" i="2"/>
  <c r="Y871" i="2" s="1"/>
  <c r="X872" i="2"/>
  <c r="Y872" i="2" s="1"/>
  <c r="X873" i="2"/>
  <c r="Y873" i="2" s="1"/>
  <c r="X874" i="2"/>
  <c r="Y874" i="2" s="1"/>
  <c r="X875" i="2"/>
  <c r="Y875" i="2" s="1"/>
  <c r="X876" i="2"/>
  <c r="Y876" i="2" s="1"/>
  <c r="X877" i="2"/>
  <c r="Y877" i="2" s="1"/>
  <c r="X878" i="2"/>
  <c r="Y878" i="2" s="1"/>
  <c r="X879" i="2"/>
  <c r="Y879" i="2" s="1"/>
  <c r="X880" i="2"/>
  <c r="Y880" i="2" s="1"/>
  <c r="X881" i="2"/>
  <c r="Y881" i="2" s="1"/>
  <c r="X882" i="2"/>
  <c r="Y882" i="2" s="1"/>
  <c r="X883" i="2"/>
  <c r="Y883" i="2" s="1"/>
  <c r="X884" i="2"/>
  <c r="Y884" i="2" s="1"/>
  <c r="X885" i="2"/>
  <c r="Y885" i="2" s="1"/>
  <c r="X886" i="2"/>
  <c r="Y886" i="2" s="1"/>
  <c r="X887" i="2"/>
  <c r="Y887" i="2" s="1"/>
  <c r="X888" i="2"/>
  <c r="Y888" i="2" s="1"/>
  <c r="X889" i="2"/>
  <c r="Y889" i="2" s="1"/>
  <c r="X890" i="2"/>
  <c r="Y890" i="2" s="1"/>
  <c r="X891" i="2"/>
  <c r="Y891" i="2" s="1"/>
  <c r="X892" i="2"/>
  <c r="Y892" i="2" s="1"/>
  <c r="X893" i="2"/>
  <c r="Y893" i="2" s="1"/>
  <c r="X894" i="2"/>
  <c r="Y894" i="2" s="1"/>
  <c r="X895" i="2"/>
  <c r="Y895" i="2" s="1"/>
  <c r="X896" i="2"/>
  <c r="Y896" i="2" s="1"/>
  <c r="X897" i="2"/>
  <c r="Y897" i="2" s="1"/>
  <c r="X898" i="2"/>
  <c r="Y898" i="2" s="1"/>
  <c r="X899" i="2"/>
  <c r="Y899" i="2" s="1"/>
  <c r="X900" i="2"/>
  <c r="Y900" i="2" s="1"/>
  <c r="X901" i="2"/>
  <c r="Y901" i="2" s="1"/>
  <c r="X902" i="2"/>
  <c r="Y902" i="2" s="1"/>
  <c r="X903" i="2"/>
  <c r="Y903" i="2" s="1"/>
  <c r="X904" i="2"/>
  <c r="Y904" i="2" s="1"/>
  <c r="X905" i="2"/>
  <c r="Y905" i="2" s="1"/>
  <c r="X906" i="2"/>
  <c r="Y906" i="2" s="1"/>
  <c r="X907" i="2"/>
  <c r="Y907" i="2" s="1"/>
  <c r="X908" i="2"/>
  <c r="Y908" i="2" s="1"/>
  <c r="X909" i="2"/>
  <c r="Y909" i="2" s="1"/>
  <c r="X910" i="2"/>
  <c r="Y910" i="2" s="1"/>
  <c r="X911" i="2"/>
  <c r="Y911" i="2" s="1"/>
  <c r="X912" i="2"/>
  <c r="Y912" i="2" s="1"/>
  <c r="X913" i="2"/>
  <c r="Y913" i="2" s="1"/>
  <c r="X914" i="2"/>
  <c r="Y914" i="2" s="1"/>
  <c r="X915" i="2"/>
  <c r="Y915" i="2" s="1"/>
  <c r="X916" i="2"/>
  <c r="Y916" i="2" s="1"/>
  <c r="X917" i="2"/>
  <c r="Y917" i="2" s="1"/>
  <c r="X918" i="2"/>
  <c r="Y918" i="2" s="1"/>
  <c r="X919" i="2"/>
  <c r="Y919" i="2" s="1"/>
  <c r="X920" i="2"/>
  <c r="Y920" i="2" s="1"/>
  <c r="X921" i="2"/>
  <c r="Y921" i="2" s="1"/>
  <c r="X922" i="2"/>
  <c r="Y922" i="2" s="1"/>
  <c r="X923" i="2"/>
  <c r="Y923" i="2" s="1"/>
  <c r="X924" i="2"/>
  <c r="Y924" i="2" s="1"/>
  <c r="X925" i="2"/>
  <c r="Y925" i="2" s="1"/>
  <c r="X926" i="2"/>
  <c r="Y926" i="2" s="1"/>
  <c r="X927" i="2"/>
  <c r="Y927" i="2" s="1"/>
  <c r="X928" i="2"/>
  <c r="Y928" i="2" s="1"/>
  <c r="X929" i="2"/>
  <c r="Y929" i="2" s="1"/>
  <c r="X930" i="2"/>
  <c r="Y930" i="2" s="1"/>
  <c r="X931" i="2"/>
  <c r="Y931" i="2" s="1"/>
  <c r="X932" i="2"/>
  <c r="Y932" i="2" s="1"/>
  <c r="X933" i="2"/>
  <c r="Y933" i="2" s="1"/>
  <c r="X934" i="2"/>
  <c r="Y934" i="2" s="1"/>
  <c r="X935" i="2"/>
  <c r="Y935" i="2" s="1"/>
  <c r="X936" i="2"/>
  <c r="Y936" i="2" s="1"/>
  <c r="X937" i="2"/>
  <c r="Y937" i="2" s="1"/>
  <c r="X938" i="2"/>
  <c r="Y938" i="2" s="1"/>
  <c r="X939" i="2"/>
  <c r="Y939" i="2" s="1"/>
  <c r="X940" i="2"/>
  <c r="Y940" i="2" s="1"/>
  <c r="X941" i="2"/>
  <c r="Y941" i="2" s="1"/>
  <c r="X942" i="2"/>
  <c r="Y942" i="2" s="1"/>
  <c r="X943" i="2"/>
  <c r="Y943" i="2" s="1"/>
  <c r="X944" i="2"/>
  <c r="Y944" i="2" s="1"/>
  <c r="X945" i="2"/>
  <c r="Y945" i="2" s="1"/>
  <c r="X946" i="2"/>
  <c r="Y946" i="2" s="1"/>
  <c r="X947" i="2"/>
  <c r="Y947" i="2" s="1"/>
  <c r="X948" i="2"/>
  <c r="Y948" i="2" s="1"/>
  <c r="X949" i="2"/>
  <c r="Y949" i="2" s="1"/>
  <c r="X950" i="2"/>
  <c r="Y950" i="2" s="1"/>
  <c r="X951" i="2"/>
  <c r="Y951" i="2" s="1"/>
  <c r="X952" i="2"/>
  <c r="Y952" i="2" s="1"/>
  <c r="X953" i="2"/>
  <c r="Y953" i="2" s="1"/>
  <c r="X954" i="2"/>
  <c r="Y954" i="2" s="1"/>
  <c r="X955" i="2"/>
  <c r="Y955" i="2" s="1"/>
  <c r="X956" i="2"/>
  <c r="Y956" i="2" s="1"/>
  <c r="X957" i="2"/>
  <c r="Y957" i="2" s="1"/>
  <c r="X958" i="2"/>
  <c r="Y958" i="2" s="1"/>
  <c r="X959" i="2"/>
  <c r="Y959" i="2" s="1"/>
  <c r="X960" i="2"/>
  <c r="Y960" i="2" s="1"/>
  <c r="X961" i="2"/>
  <c r="Y961" i="2" s="1"/>
  <c r="X962" i="2"/>
  <c r="Y962" i="2" s="1"/>
  <c r="X963" i="2"/>
  <c r="Y963" i="2" s="1"/>
  <c r="X964" i="2"/>
  <c r="Y964" i="2" s="1"/>
  <c r="X965" i="2"/>
  <c r="Y965" i="2" s="1"/>
  <c r="X966" i="2"/>
  <c r="Y966" i="2" s="1"/>
  <c r="X967" i="2"/>
  <c r="Y967" i="2" s="1"/>
  <c r="X968" i="2"/>
  <c r="Y968" i="2" s="1"/>
  <c r="X969" i="2"/>
  <c r="Y969" i="2" s="1"/>
  <c r="X970" i="2"/>
  <c r="Y970" i="2" s="1"/>
  <c r="X971" i="2"/>
  <c r="Y971" i="2" s="1"/>
  <c r="X972" i="2"/>
  <c r="Y972" i="2" s="1"/>
  <c r="X973" i="2"/>
  <c r="Y973" i="2" s="1"/>
  <c r="X974" i="2"/>
  <c r="Y974" i="2" s="1"/>
  <c r="X975" i="2"/>
  <c r="Y975" i="2" s="1"/>
  <c r="X976" i="2"/>
  <c r="Y976" i="2" s="1"/>
  <c r="X977" i="2"/>
  <c r="Y977" i="2" s="1"/>
  <c r="X978" i="2"/>
  <c r="Y978" i="2" s="1"/>
  <c r="X979" i="2"/>
  <c r="Y979" i="2" s="1"/>
  <c r="X980" i="2"/>
  <c r="Y980" i="2" s="1"/>
  <c r="X981" i="2"/>
  <c r="Y981" i="2" s="1"/>
  <c r="X982" i="2"/>
  <c r="Y982" i="2" s="1"/>
  <c r="X983" i="2"/>
  <c r="Y983" i="2" s="1"/>
  <c r="X984" i="2"/>
  <c r="Y984" i="2" s="1"/>
  <c r="X985" i="2"/>
  <c r="Y985" i="2" s="1"/>
  <c r="X986" i="2"/>
  <c r="Y986" i="2" s="1"/>
  <c r="X987" i="2"/>
  <c r="Y987" i="2" s="1"/>
  <c r="X988" i="2"/>
  <c r="Y988" i="2" s="1"/>
  <c r="X989" i="2"/>
  <c r="Y989" i="2" s="1"/>
  <c r="X990" i="2"/>
  <c r="Y990" i="2" s="1"/>
  <c r="X991" i="2"/>
  <c r="Y991" i="2" s="1"/>
  <c r="X992" i="2"/>
  <c r="Y992" i="2" s="1"/>
  <c r="X993" i="2"/>
  <c r="Y993" i="2" s="1"/>
  <c r="X994" i="2"/>
  <c r="Y994" i="2" s="1"/>
  <c r="X995" i="2"/>
  <c r="Y995" i="2" s="1"/>
  <c r="X996" i="2"/>
  <c r="Y996" i="2" s="1"/>
  <c r="X997" i="2"/>
  <c r="Y997" i="2" s="1"/>
  <c r="X998" i="2"/>
  <c r="Y998" i="2" s="1"/>
  <c r="X999" i="2"/>
  <c r="Y999" i="2" s="1"/>
  <c r="X1000" i="2"/>
  <c r="Y1000" i="2" s="1"/>
  <c r="X1001" i="2"/>
  <c r="Y1001" i="2" s="1"/>
  <c r="X1002" i="2"/>
  <c r="Y1002" i="2" s="1"/>
  <c r="X1003" i="2"/>
  <c r="Y1003" i="2" s="1"/>
  <c r="X1004" i="2"/>
  <c r="Y1004" i="2" s="1"/>
  <c r="X1005" i="2"/>
  <c r="Y1005" i="2" s="1"/>
  <c r="X1006" i="2"/>
  <c r="Y1006" i="2" s="1"/>
  <c r="X1007" i="2"/>
  <c r="Y1007" i="2" s="1"/>
  <c r="X1008" i="2"/>
  <c r="Y1008" i="2" s="1"/>
  <c r="X1009" i="2"/>
  <c r="Y1009" i="2" s="1"/>
  <c r="X1010" i="2"/>
  <c r="Y1010" i="2" s="1"/>
  <c r="X1011" i="2"/>
  <c r="Y1011" i="2" s="1"/>
  <c r="X2" i="2"/>
  <c r="Y2" i="2" s="1"/>
  <c r="N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I994" i="2"/>
  <c r="I995" i="2"/>
  <c r="I996" i="2"/>
  <c r="I997" i="2"/>
  <c r="I998" i="2"/>
  <c r="I999" i="2"/>
  <c r="I1000" i="2"/>
  <c r="I1001" i="2"/>
  <c r="I1002" i="2"/>
  <c r="I1003" i="2"/>
  <c r="I1004" i="2"/>
  <c r="I1005" i="2"/>
  <c r="I1006" i="2"/>
  <c r="I1007" i="2"/>
  <c r="I1008" i="2"/>
  <c r="I1009" i="2"/>
  <c r="I1010" i="2"/>
  <c r="I1011" i="2"/>
  <c r="F3" i="2"/>
  <c r="H3" i="2" s="1"/>
  <c r="F4" i="2"/>
  <c r="H4" i="2" s="1"/>
  <c r="F5" i="2"/>
  <c r="H5" i="2" s="1"/>
  <c r="F6" i="2"/>
  <c r="H6" i="2" s="1"/>
  <c r="F7" i="2"/>
  <c r="H7" i="2" s="1"/>
  <c r="F8" i="2"/>
  <c r="H8" i="2" s="1"/>
  <c r="F9" i="2"/>
  <c r="H9" i="2" s="1"/>
  <c r="F10" i="2"/>
  <c r="H10" i="2" s="1"/>
  <c r="F11" i="2"/>
  <c r="H11" i="2" s="1"/>
  <c r="F12" i="2"/>
  <c r="H12" i="2" s="1"/>
  <c r="F13" i="2"/>
  <c r="H13" i="2" s="1"/>
  <c r="F14" i="2"/>
  <c r="H14" i="2" s="1"/>
  <c r="F15" i="2"/>
  <c r="H15" i="2" s="1"/>
  <c r="F16" i="2"/>
  <c r="H16" i="2" s="1"/>
  <c r="F17" i="2"/>
  <c r="H17" i="2" s="1"/>
  <c r="F18" i="2"/>
  <c r="H18" i="2" s="1"/>
  <c r="F19" i="2"/>
  <c r="H19" i="2" s="1"/>
  <c r="F20" i="2"/>
  <c r="H20" i="2" s="1"/>
  <c r="I2" i="2" s="1"/>
  <c r="F21" i="2"/>
  <c r="H21" i="2" s="1"/>
  <c r="I3" i="2" s="1"/>
  <c r="F22" i="2"/>
  <c r="H22" i="2" s="1"/>
  <c r="I4" i="2" s="1"/>
  <c r="F23" i="2"/>
  <c r="H23" i="2" s="1"/>
  <c r="I5" i="2" s="1"/>
  <c r="F24" i="2"/>
  <c r="H24" i="2" s="1"/>
  <c r="I6" i="2" s="1"/>
  <c r="F25" i="2"/>
  <c r="H25" i="2" s="1"/>
  <c r="I7" i="2" s="1"/>
  <c r="F26" i="2"/>
  <c r="H26" i="2" s="1"/>
  <c r="I8" i="2" s="1"/>
  <c r="F27" i="2"/>
  <c r="H27" i="2" s="1"/>
  <c r="I9" i="2" s="1"/>
  <c r="F28" i="2"/>
  <c r="H28" i="2" s="1"/>
  <c r="I10" i="2" s="1"/>
  <c r="F29" i="2"/>
  <c r="H29" i="2" s="1"/>
  <c r="I11" i="2" s="1"/>
  <c r="F30" i="2"/>
  <c r="H30" i="2" s="1"/>
  <c r="I12" i="2" s="1"/>
  <c r="F31" i="2"/>
  <c r="H31" i="2" s="1"/>
  <c r="I13" i="2" s="1"/>
  <c r="F32" i="2"/>
  <c r="H32" i="2" s="1"/>
  <c r="I14" i="2" s="1"/>
  <c r="F33" i="2"/>
  <c r="H33" i="2" s="1"/>
  <c r="I15" i="2" s="1"/>
  <c r="F34" i="2"/>
  <c r="H34" i="2" s="1"/>
  <c r="I16" i="2" s="1"/>
  <c r="F35" i="2"/>
  <c r="H35" i="2" s="1"/>
  <c r="I17" i="2" s="1"/>
  <c r="F36" i="2"/>
  <c r="H36" i="2" s="1"/>
  <c r="I18" i="2" s="1"/>
  <c r="F37" i="2"/>
  <c r="H37" i="2" s="1"/>
  <c r="I19" i="2" s="1"/>
  <c r="F38" i="2"/>
  <c r="H38" i="2" s="1"/>
  <c r="I20" i="2" s="1"/>
  <c r="F39" i="2"/>
  <c r="H39" i="2" s="1"/>
  <c r="I21" i="2" s="1"/>
  <c r="F40" i="2"/>
  <c r="H40" i="2" s="1"/>
  <c r="I22" i="2" s="1"/>
  <c r="F41" i="2"/>
  <c r="H41" i="2" s="1"/>
  <c r="I23" i="2" s="1"/>
  <c r="F42" i="2"/>
  <c r="H42" i="2" s="1"/>
  <c r="I24" i="2" s="1"/>
  <c r="F43" i="2"/>
  <c r="H43" i="2" s="1"/>
  <c r="I25" i="2" s="1"/>
  <c r="F44" i="2"/>
  <c r="H44" i="2" s="1"/>
  <c r="I26" i="2" s="1"/>
  <c r="F45" i="2"/>
  <c r="H45" i="2" s="1"/>
  <c r="I27" i="2" s="1"/>
  <c r="F46" i="2"/>
  <c r="H46" i="2" s="1"/>
  <c r="I28" i="2" s="1"/>
  <c r="F47" i="2"/>
  <c r="H47" i="2" s="1"/>
  <c r="I29" i="2" s="1"/>
  <c r="F48" i="2"/>
  <c r="H48" i="2" s="1"/>
  <c r="I30" i="2" s="1"/>
  <c r="F49" i="2"/>
  <c r="H49" i="2" s="1"/>
  <c r="I31" i="2" s="1"/>
  <c r="F50" i="2"/>
  <c r="H50" i="2" s="1"/>
  <c r="I32" i="2" s="1"/>
  <c r="F51" i="2"/>
  <c r="H51" i="2" s="1"/>
  <c r="I33" i="2" s="1"/>
  <c r="F52" i="2"/>
  <c r="H52" i="2" s="1"/>
  <c r="I34" i="2" s="1"/>
  <c r="F53" i="2"/>
  <c r="H53" i="2" s="1"/>
  <c r="I35" i="2" s="1"/>
  <c r="F54" i="2"/>
  <c r="H54" i="2" s="1"/>
  <c r="I36" i="2" s="1"/>
  <c r="F55" i="2"/>
  <c r="H55" i="2" s="1"/>
  <c r="I37" i="2" s="1"/>
  <c r="F56" i="2"/>
  <c r="H56" i="2" s="1"/>
  <c r="I38" i="2" s="1"/>
  <c r="F57" i="2"/>
  <c r="H57" i="2" s="1"/>
  <c r="I39" i="2" s="1"/>
  <c r="F58" i="2"/>
  <c r="H58" i="2" s="1"/>
  <c r="I40" i="2" s="1"/>
  <c r="F59" i="2"/>
  <c r="H59" i="2" s="1"/>
  <c r="I41" i="2" s="1"/>
  <c r="F60" i="2"/>
  <c r="H60" i="2" s="1"/>
  <c r="I42" i="2" s="1"/>
  <c r="F61" i="2"/>
  <c r="H61" i="2" s="1"/>
  <c r="I43" i="2" s="1"/>
  <c r="F62" i="2"/>
  <c r="H62" i="2" s="1"/>
  <c r="I44" i="2" s="1"/>
  <c r="F63" i="2"/>
  <c r="H63" i="2" s="1"/>
  <c r="I45" i="2" s="1"/>
  <c r="F64" i="2"/>
  <c r="H64" i="2" s="1"/>
  <c r="I46" i="2" s="1"/>
  <c r="F65" i="2"/>
  <c r="H65" i="2" s="1"/>
  <c r="I47" i="2" s="1"/>
  <c r="F66" i="2"/>
  <c r="H66" i="2" s="1"/>
  <c r="I48" i="2" s="1"/>
  <c r="F67" i="2"/>
  <c r="H67" i="2" s="1"/>
  <c r="I49" i="2" s="1"/>
  <c r="F68" i="2"/>
  <c r="H68" i="2" s="1"/>
  <c r="I50" i="2" s="1"/>
  <c r="F69" i="2"/>
  <c r="H69" i="2" s="1"/>
  <c r="I51" i="2" s="1"/>
  <c r="F70" i="2"/>
  <c r="H70" i="2" s="1"/>
  <c r="I52" i="2" s="1"/>
  <c r="F71" i="2"/>
  <c r="H71" i="2" s="1"/>
  <c r="I53" i="2" s="1"/>
  <c r="F72" i="2"/>
  <c r="H72" i="2" s="1"/>
  <c r="I54" i="2" s="1"/>
  <c r="F73" i="2"/>
  <c r="H73" i="2" s="1"/>
  <c r="I55" i="2" s="1"/>
  <c r="F74" i="2"/>
  <c r="H74" i="2" s="1"/>
  <c r="I56" i="2" s="1"/>
  <c r="F75" i="2"/>
  <c r="H75" i="2" s="1"/>
  <c r="I57" i="2" s="1"/>
  <c r="F76" i="2"/>
  <c r="H76" i="2" s="1"/>
  <c r="I58" i="2" s="1"/>
  <c r="F77" i="2"/>
  <c r="H77" i="2" s="1"/>
  <c r="I59" i="2" s="1"/>
  <c r="F78" i="2"/>
  <c r="H78" i="2" s="1"/>
  <c r="I60" i="2" s="1"/>
  <c r="F79" i="2"/>
  <c r="H79" i="2" s="1"/>
  <c r="I61" i="2" s="1"/>
  <c r="F80" i="2"/>
  <c r="H80" i="2" s="1"/>
  <c r="I62" i="2" s="1"/>
  <c r="F81" i="2"/>
  <c r="H81" i="2" s="1"/>
  <c r="I63" i="2" s="1"/>
  <c r="F82" i="2"/>
  <c r="H82" i="2" s="1"/>
  <c r="I64" i="2" s="1"/>
  <c r="F83" i="2"/>
  <c r="H83" i="2" s="1"/>
  <c r="I65" i="2" s="1"/>
  <c r="F84" i="2"/>
  <c r="H84" i="2" s="1"/>
  <c r="I66" i="2" s="1"/>
  <c r="F85" i="2"/>
  <c r="H85" i="2" s="1"/>
  <c r="I67" i="2" s="1"/>
  <c r="F86" i="2"/>
  <c r="H86" i="2" s="1"/>
  <c r="I68" i="2" s="1"/>
  <c r="F87" i="2"/>
  <c r="H87" i="2" s="1"/>
  <c r="I69" i="2" s="1"/>
  <c r="F88" i="2"/>
  <c r="H88" i="2" s="1"/>
  <c r="I70" i="2" s="1"/>
  <c r="F89" i="2"/>
  <c r="H89" i="2" s="1"/>
  <c r="I71" i="2" s="1"/>
  <c r="F90" i="2"/>
  <c r="H90" i="2" s="1"/>
  <c r="I72" i="2" s="1"/>
  <c r="F91" i="2"/>
  <c r="H91" i="2" s="1"/>
  <c r="I73" i="2" s="1"/>
  <c r="F92" i="2"/>
  <c r="H92" i="2" s="1"/>
  <c r="I74" i="2" s="1"/>
  <c r="F93" i="2"/>
  <c r="H93" i="2" s="1"/>
  <c r="I75" i="2" s="1"/>
  <c r="F94" i="2"/>
  <c r="H94" i="2" s="1"/>
  <c r="I76" i="2" s="1"/>
  <c r="F95" i="2"/>
  <c r="H95" i="2" s="1"/>
  <c r="I77" i="2" s="1"/>
  <c r="F96" i="2"/>
  <c r="H96" i="2" s="1"/>
  <c r="I78" i="2" s="1"/>
  <c r="F97" i="2"/>
  <c r="H97" i="2" s="1"/>
  <c r="I79" i="2" s="1"/>
  <c r="F98" i="2"/>
  <c r="H98" i="2" s="1"/>
  <c r="I80" i="2" s="1"/>
  <c r="F99" i="2"/>
  <c r="H99" i="2" s="1"/>
  <c r="I81" i="2" s="1"/>
  <c r="F100" i="2"/>
  <c r="H100" i="2" s="1"/>
  <c r="I82" i="2" s="1"/>
  <c r="F101" i="2"/>
  <c r="H101" i="2" s="1"/>
  <c r="I83" i="2" s="1"/>
  <c r="F102" i="2"/>
  <c r="H102" i="2" s="1"/>
  <c r="I84" i="2" s="1"/>
  <c r="F103" i="2"/>
  <c r="H103" i="2" s="1"/>
  <c r="I85" i="2" s="1"/>
  <c r="F104" i="2"/>
  <c r="H104" i="2" s="1"/>
  <c r="I86" i="2" s="1"/>
  <c r="F105" i="2"/>
  <c r="H105" i="2" s="1"/>
  <c r="I87" i="2" s="1"/>
  <c r="F106" i="2"/>
  <c r="H106" i="2" s="1"/>
  <c r="I88" i="2" s="1"/>
  <c r="F107" i="2"/>
  <c r="H107" i="2" s="1"/>
  <c r="I89" i="2" s="1"/>
  <c r="F108" i="2"/>
  <c r="H108" i="2" s="1"/>
  <c r="I90" i="2" s="1"/>
  <c r="F109" i="2"/>
  <c r="H109" i="2" s="1"/>
  <c r="I91" i="2" s="1"/>
  <c r="F110" i="2"/>
  <c r="H110" i="2" s="1"/>
  <c r="I92" i="2" s="1"/>
  <c r="F111" i="2"/>
  <c r="H111" i="2" s="1"/>
  <c r="I93" i="2" s="1"/>
  <c r="F112" i="2"/>
  <c r="H112" i="2" s="1"/>
  <c r="I94" i="2" s="1"/>
  <c r="F113" i="2"/>
  <c r="H113" i="2" s="1"/>
  <c r="I95" i="2" s="1"/>
  <c r="F114" i="2"/>
  <c r="H114" i="2" s="1"/>
  <c r="I96" i="2" s="1"/>
  <c r="F115" i="2"/>
  <c r="H115" i="2" s="1"/>
  <c r="I97" i="2" s="1"/>
  <c r="F116" i="2"/>
  <c r="H116" i="2" s="1"/>
  <c r="I98" i="2" s="1"/>
  <c r="F117" i="2"/>
  <c r="H117" i="2" s="1"/>
  <c r="I99" i="2" s="1"/>
  <c r="F118" i="2"/>
  <c r="H118" i="2" s="1"/>
  <c r="I100" i="2" s="1"/>
  <c r="F119" i="2"/>
  <c r="H119" i="2" s="1"/>
  <c r="I101" i="2" s="1"/>
  <c r="F120" i="2"/>
  <c r="H120" i="2" s="1"/>
  <c r="I102" i="2" s="1"/>
  <c r="F121" i="2"/>
  <c r="H121" i="2" s="1"/>
  <c r="I103" i="2" s="1"/>
  <c r="F122" i="2"/>
  <c r="H122" i="2" s="1"/>
  <c r="I104" i="2" s="1"/>
  <c r="F123" i="2"/>
  <c r="H123" i="2" s="1"/>
  <c r="I105" i="2" s="1"/>
  <c r="F124" i="2"/>
  <c r="H124" i="2" s="1"/>
  <c r="I106" i="2" s="1"/>
  <c r="F125" i="2"/>
  <c r="H125" i="2" s="1"/>
  <c r="I107" i="2" s="1"/>
  <c r="F126" i="2"/>
  <c r="H126" i="2" s="1"/>
  <c r="I108" i="2" s="1"/>
  <c r="F127" i="2"/>
  <c r="H127" i="2" s="1"/>
  <c r="I109" i="2" s="1"/>
  <c r="F128" i="2"/>
  <c r="H128" i="2" s="1"/>
  <c r="I110" i="2" s="1"/>
  <c r="F129" i="2"/>
  <c r="H129" i="2" s="1"/>
  <c r="I111" i="2" s="1"/>
  <c r="F130" i="2"/>
  <c r="H130" i="2" s="1"/>
  <c r="I112" i="2" s="1"/>
  <c r="F131" i="2"/>
  <c r="H131" i="2" s="1"/>
  <c r="I113" i="2" s="1"/>
  <c r="F132" i="2"/>
  <c r="H132" i="2" s="1"/>
  <c r="I114" i="2" s="1"/>
  <c r="F133" i="2"/>
  <c r="H133" i="2" s="1"/>
  <c r="I115" i="2" s="1"/>
  <c r="F134" i="2"/>
  <c r="H134" i="2" s="1"/>
  <c r="I116" i="2" s="1"/>
  <c r="F135" i="2"/>
  <c r="H135" i="2" s="1"/>
  <c r="I117" i="2" s="1"/>
  <c r="F136" i="2"/>
  <c r="H136" i="2" s="1"/>
  <c r="I118" i="2" s="1"/>
  <c r="F137" i="2"/>
  <c r="H137" i="2" s="1"/>
  <c r="I119" i="2" s="1"/>
  <c r="F138" i="2"/>
  <c r="H138" i="2" s="1"/>
  <c r="I120" i="2" s="1"/>
  <c r="F139" i="2"/>
  <c r="H139" i="2" s="1"/>
  <c r="I121" i="2" s="1"/>
  <c r="F140" i="2"/>
  <c r="H140" i="2" s="1"/>
  <c r="I122" i="2" s="1"/>
  <c r="F141" i="2"/>
  <c r="H141" i="2" s="1"/>
  <c r="I123" i="2" s="1"/>
  <c r="F142" i="2"/>
  <c r="H142" i="2" s="1"/>
  <c r="I124" i="2" s="1"/>
  <c r="F143" i="2"/>
  <c r="H143" i="2" s="1"/>
  <c r="I125" i="2" s="1"/>
  <c r="F144" i="2"/>
  <c r="H144" i="2" s="1"/>
  <c r="I126" i="2" s="1"/>
  <c r="F145" i="2"/>
  <c r="H145" i="2" s="1"/>
  <c r="I127" i="2" s="1"/>
  <c r="F146" i="2"/>
  <c r="H146" i="2" s="1"/>
  <c r="I128" i="2" s="1"/>
  <c r="F147" i="2"/>
  <c r="H147" i="2" s="1"/>
  <c r="I129" i="2" s="1"/>
  <c r="F148" i="2"/>
  <c r="H148" i="2" s="1"/>
  <c r="I130" i="2" s="1"/>
  <c r="F149" i="2"/>
  <c r="H149" i="2" s="1"/>
  <c r="I131" i="2" s="1"/>
  <c r="F150" i="2"/>
  <c r="H150" i="2" s="1"/>
  <c r="I132" i="2" s="1"/>
  <c r="F151" i="2"/>
  <c r="H151" i="2" s="1"/>
  <c r="I133" i="2" s="1"/>
  <c r="F152" i="2"/>
  <c r="H152" i="2" s="1"/>
  <c r="I134" i="2" s="1"/>
  <c r="F153" i="2"/>
  <c r="H153" i="2" s="1"/>
  <c r="I135" i="2" s="1"/>
  <c r="F154" i="2"/>
  <c r="H154" i="2" s="1"/>
  <c r="I136" i="2" s="1"/>
  <c r="F155" i="2"/>
  <c r="H155" i="2" s="1"/>
  <c r="I137" i="2" s="1"/>
  <c r="F156" i="2"/>
  <c r="H156" i="2" s="1"/>
  <c r="I138" i="2" s="1"/>
  <c r="F157" i="2"/>
  <c r="H157" i="2" s="1"/>
  <c r="I139" i="2" s="1"/>
  <c r="F158" i="2"/>
  <c r="H158" i="2" s="1"/>
  <c r="I140" i="2" s="1"/>
  <c r="F159" i="2"/>
  <c r="H159" i="2" s="1"/>
  <c r="I141" i="2" s="1"/>
  <c r="F160" i="2"/>
  <c r="H160" i="2" s="1"/>
  <c r="I142" i="2" s="1"/>
  <c r="F161" i="2"/>
  <c r="H161" i="2" s="1"/>
  <c r="I143" i="2" s="1"/>
  <c r="F162" i="2"/>
  <c r="H162" i="2" s="1"/>
  <c r="I144" i="2" s="1"/>
  <c r="F163" i="2"/>
  <c r="H163" i="2" s="1"/>
  <c r="I145" i="2" s="1"/>
  <c r="F164" i="2"/>
  <c r="H164" i="2" s="1"/>
  <c r="I146" i="2" s="1"/>
  <c r="F165" i="2"/>
  <c r="H165" i="2" s="1"/>
  <c r="I147" i="2" s="1"/>
  <c r="F166" i="2"/>
  <c r="H166" i="2" s="1"/>
  <c r="I148" i="2" s="1"/>
  <c r="F167" i="2"/>
  <c r="H167" i="2" s="1"/>
  <c r="I149" i="2" s="1"/>
  <c r="F168" i="2"/>
  <c r="H168" i="2" s="1"/>
  <c r="I150" i="2" s="1"/>
  <c r="F169" i="2"/>
  <c r="H169" i="2" s="1"/>
  <c r="I151" i="2" s="1"/>
  <c r="F170" i="2"/>
  <c r="H170" i="2" s="1"/>
  <c r="I152" i="2" s="1"/>
  <c r="F171" i="2"/>
  <c r="H171" i="2" s="1"/>
  <c r="I153" i="2" s="1"/>
  <c r="F172" i="2"/>
  <c r="H172" i="2" s="1"/>
  <c r="I154" i="2" s="1"/>
  <c r="F173" i="2"/>
  <c r="H173" i="2" s="1"/>
  <c r="I155" i="2" s="1"/>
  <c r="F174" i="2"/>
  <c r="H174" i="2" s="1"/>
  <c r="I156" i="2" s="1"/>
  <c r="F175" i="2"/>
  <c r="H175" i="2" s="1"/>
  <c r="I157" i="2" s="1"/>
  <c r="F176" i="2"/>
  <c r="H176" i="2" s="1"/>
  <c r="I158" i="2" s="1"/>
  <c r="F177" i="2"/>
  <c r="H177" i="2" s="1"/>
  <c r="I159" i="2" s="1"/>
  <c r="F178" i="2"/>
  <c r="H178" i="2" s="1"/>
  <c r="I160" i="2" s="1"/>
  <c r="F179" i="2"/>
  <c r="H179" i="2" s="1"/>
  <c r="I161" i="2" s="1"/>
  <c r="F180" i="2"/>
  <c r="H180" i="2" s="1"/>
  <c r="I162" i="2" s="1"/>
  <c r="F181" i="2"/>
  <c r="H181" i="2" s="1"/>
  <c r="I163" i="2" s="1"/>
  <c r="F182" i="2"/>
  <c r="H182" i="2" s="1"/>
  <c r="I164" i="2" s="1"/>
  <c r="F183" i="2"/>
  <c r="H183" i="2" s="1"/>
  <c r="I165" i="2" s="1"/>
  <c r="F184" i="2"/>
  <c r="H184" i="2" s="1"/>
  <c r="I166" i="2" s="1"/>
  <c r="F185" i="2"/>
  <c r="H185" i="2" s="1"/>
  <c r="I167" i="2" s="1"/>
  <c r="F186" i="2"/>
  <c r="H186" i="2" s="1"/>
  <c r="I168" i="2" s="1"/>
  <c r="F187" i="2"/>
  <c r="H187" i="2" s="1"/>
  <c r="I169" i="2" s="1"/>
  <c r="F188" i="2"/>
  <c r="H188" i="2" s="1"/>
  <c r="I170" i="2" s="1"/>
  <c r="F189" i="2"/>
  <c r="H189" i="2" s="1"/>
  <c r="I171" i="2" s="1"/>
  <c r="F190" i="2"/>
  <c r="H190" i="2" s="1"/>
  <c r="I172" i="2" s="1"/>
  <c r="F191" i="2"/>
  <c r="H191" i="2" s="1"/>
  <c r="I173" i="2" s="1"/>
  <c r="F192" i="2"/>
  <c r="H192" i="2" s="1"/>
  <c r="I174" i="2" s="1"/>
  <c r="F193" i="2"/>
  <c r="H193" i="2" s="1"/>
  <c r="I175" i="2" s="1"/>
  <c r="F194" i="2"/>
  <c r="H194" i="2" s="1"/>
  <c r="I176" i="2" s="1"/>
  <c r="F195" i="2"/>
  <c r="H195" i="2" s="1"/>
  <c r="I177" i="2" s="1"/>
  <c r="F196" i="2"/>
  <c r="H196" i="2" s="1"/>
  <c r="I178" i="2" s="1"/>
  <c r="F197" i="2"/>
  <c r="H197" i="2" s="1"/>
  <c r="I179" i="2" s="1"/>
  <c r="F198" i="2"/>
  <c r="H198" i="2" s="1"/>
  <c r="I180" i="2" s="1"/>
  <c r="F199" i="2"/>
  <c r="H199" i="2" s="1"/>
  <c r="I181" i="2" s="1"/>
  <c r="F200" i="2"/>
  <c r="H200" i="2" s="1"/>
  <c r="I182" i="2" s="1"/>
  <c r="F201" i="2"/>
  <c r="H201" i="2" s="1"/>
  <c r="I183" i="2" s="1"/>
  <c r="F202" i="2"/>
  <c r="H202" i="2" s="1"/>
  <c r="I184" i="2" s="1"/>
  <c r="F203" i="2"/>
  <c r="H203" i="2" s="1"/>
  <c r="I185" i="2" s="1"/>
  <c r="F204" i="2"/>
  <c r="H204" i="2" s="1"/>
  <c r="I186" i="2" s="1"/>
  <c r="F205" i="2"/>
  <c r="H205" i="2" s="1"/>
  <c r="I187" i="2" s="1"/>
  <c r="F206" i="2"/>
  <c r="H206" i="2" s="1"/>
  <c r="I188" i="2" s="1"/>
  <c r="F207" i="2"/>
  <c r="H207" i="2" s="1"/>
  <c r="I189" i="2" s="1"/>
  <c r="F208" i="2"/>
  <c r="H208" i="2" s="1"/>
  <c r="I190" i="2" s="1"/>
  <c r="F209" i="2"/>
  <c r="H209" i="2" s="1"/>
  <c r="I191" i="2" s="1"/>
  <c r="F210" i="2"/>
  <c r="H210" i="2" s="1"/>
  <c r="I192" i="2" s="1"/>
  <c r="F211" i="2"/>
  <c r="H211" i="2" s="1"/>
  <c r="I193" i="2" s="1"/>
  <c r="F212" i="2"/>
  <c r="H212" i="2" s="1"/>
  <c r="I194" i="2" s="1"/>
  <c r="F213" i="2"/>
  <c r="H213" i="2" s="1"/>
  <c r="I195" i="2" s="1"/>
  <c r="F214" i="2"/>
  <c r="H214" i="2" s="1"/>
  <c r="I196" i="2" s="1"/>
  <c r="F215" i="2"/>
  <c r="H215" i="2" s="1"/>
  <c r="I197" i="2" s="1"/>
  <c r="F216" i="2"/>
  <c r="H216" i="2" s="1"/>
  <c r="I198" i="2" s="1"/>
  <c r="F217" i="2"/>
  <c r="H217" i="2" s="1"/>
  <c r="I199" i="2" s="1"/>
  <c r="F218" i="2"/>
  <c r="H218" i="2" s="1"/>
  <c r="I200" i="2" s="1"/>
  <c r="F219" i="2"/>
  <c r="H219" i="2" s="1"/>
  <c r="I201" i="2" s="1"/>
  <c r="F220" i="2"/>
  <c r="H220" i="2" s="1"/>
  <c r="I202" i="2" s="1"/>
  <c r="F221" i="2"/>
  <c r="H221" i="2" s="1"/>
  <c r="I203" i="2" s="1"/>
  <c r="F222" i="2"/>
  <c r="H222" i="2" s="1"/>
  <c r="I204" i="2" s="1"/>
  <c r="F223" i="2"/>
  <c r="H223" i="2" s="1"/>
  <c r="I205" i="2" s="1"/>
  <c r="F224" i="2"/>
  <c r="H224" i="2" s="1"/>
  <c r="I206" i="2" s="1"/>
  <c r="F225" i="2"/>
  <c r="H225" i="2" s="1"/>
  <c r="I207" i="2" s="1"/>
  <c r="F226" i="2"/>
  <c r="H226" i="2" s="1"/>
  <c r="I208" i="2" s="1"/>
  <c r="F227" i="2"/>
  <c r="H227" i="2" s="1"/>
  <c r="I209" i="2" s="1"/>
  <c r="F228" i="2"/>
  <c r="H228" i="2" s="1"/>
  <c r="I210" i="2" s="1"/>
  <c r="F229" i="2"/>
  <c r="H229" i="2" s="1"/>
  <c r="I211" i="2" s="1"/>
  <c r="F230" i="2"/>
  <c r="H230" i="2" s="1"/>
  <c r="I212" i="2" s="1"/>
  <c r="F231" i="2"/>
  <c r="H231" i="2" s="1"/>
  <c r="I213" i="2" s="1"/>
  <c r="F232" i="2"/>
  <c r="H232" i="2" s="1"/>
  <c r="I214" i="2" s="1"/>
  <c r="F233" i="2"/>
  <c r="H233" i="2" s="1"/>
  <c r="I215" i="2" s="1"/>
  <c r="F234" i="2"/>
  <c r="H234" i="2" s="1"/>
  <c r="I216" i="2" s="1"/>
  <c r="F235" i="2"/>
  <c r="H235" i="2" s="1"/>
  <c r="I217" i="2" s="1"/>
  <c r="F236" i="2"/>
  <c r="H236" i="2" s="1"/>
  <c r="I218" i="2" s="1"/>
  <c r="F237" i="2"/>
  <c r="H237" i="2" s="1"/>
  <c r="I219" i="2" s="1"/>
  <c r="F238" i="2"/>
  <c r="H238" i="2" s="1"/>
  <c r="I220" i="2" s="1"/>
  <c r="F239" i="2"/>
  <c r="H239" i="2" s="1"/>
  <c r="I221" i="2" s="1"/>
  <c r="F240" i="2"/>
  <c r="H240" i="2" s="1"/>
  <c r="I222" i="2" s="1"/>
  <c r="F241" i="2"/>
  <c r="H241" i="2" s="1"/>
  <c r="I223" i="2" s="1"/>
  <c r="F242" i="2"/>
  <c r="H242" i="2" s="1"/>
  <c r="I224" i="2" s="1"/>
  <c r="F243" i="2"/>
  <c r="H243" i="2" s="1"/>
  <c r="I225" i="2" s="1"/>
  <c r="F244" i="2"/>
  <c r="H244" i="2" s="1"/>
  <c r="I226" i="2" s="1"/>
  <c r="F245" i="2"/>
  <c r="H245" i="2" s="1"/>
  <c r="I227" i="2" s="1"/>
  <c r="F246" i="2"/>
  <c r="H246" i="2" s="1"/>
  <c r="I228" i="2" s="1"/>
  <c r="F247" i="2"/>
  <c r="H247" i="2" s="1"/>
  <c r="I229" i="2" s="1"/>
  <c r="F248" i="2"/>
  <c r="H248" i="2" s="1"/>
  <c r="I230" i="2" s="1"/>
  <c r="F249" i="2"/>
  <c r="H249" i="2" s="1"/>
  <c r="I231" i="2" s="1"/>
  <c r="F250" i="2"/>
  <c r="H250" i="2" s="1"/>
  <c r="I232" i="2" s="1"/>
  <c r="F251" i="2"/>
  <c r="H251" i="2" s="1"/>
  <c r="I233" i="2" s="1"/>
  <c r="F252" i="2"/>
  <c r="H252" i="2" s="1"/>
  <c r="I234" i="2" s="1"/>
  <c r="F253" i="2"/>
  <c r="H253" i="2" s="1"/>
  <c r="I235" i="2" s="1"/>
  <c r="F254" i="2"/>
  <c r="H254" i="2" s="1"/>
  <c r="I236" i="2" s="1"/>
  <c r="F255" i="2"/>
  <c r="H255" i="2" s="1"/>
  <c r="I237" i="2" s="1"/>
  <c r="F256" i="2"/>
  <c r="H256" i="2" s="1"/>
  <c r="I238" i="2" s="1"/>
  <c r="F257" i="2"/>
  <c r="H257" i="2" s="1"/>
  <c r="I239" i="2" s="1"/>
  <c r="F258" i="2"/>
  <c r="H258" i="2" s="1"/>
  <c r="I240" i="2" s="1"/>
  <c r="F259" i="2"/>
  <c r="H259" i="2" s="1"/>
  <c r="I241" i="2" s="1"/>
  <c r="F260" i="2"/>
  <c r="H260" i="2" s="1"/>
  <c r="I242" i="2" s="1"/>
  <c r="F261" i="2"/>
  <c r="H261" i="2" s="1"/>
  <c r="I243" i="2" s="1"/>
  <c r="F262" i="2"/>
  <c r="H262" i="2" s="1"/>
  <c r="I244" i="2" s="1"/>
  <c r="F263" i="2"/>
  <c r="H263" i="2" s="1"/>
  <c r="I245" i="2" s="1"/>
  <c r="F264" i="2"/>
  <c r="H264" i="2" s="1"/>
  <c r="I246" i="2" s="1"/>
  <c r="F265" i="2"/>
  <c r="H265" i="2" s="1"/>
  <c r="I247" i="2" s="1"/>
  <c r="F266" i="2"/>
  <c r="H266" i="2" s="1"/>
  <c r="I248" i="2" s="1"/>
  <c r="F267" i="2"/>
  <c r="H267" i="2" s="1"/>
  <c r="I249" i="2" s="1"/>
  <c r="F268" i="2"/>
  <c r="H268" i="2" s="1"/>
  <c r="I250" i="2" s="1"/>
  <c r="F269" i="2"/>
  <c r="H269" i="2" s="1"/>
  <c r="I251" i="2" s="1"/>
  <c r="F270" i="2"/>
  <c r="H270" i="2" s="1"/>
  <c r="I252" i="2" s="1"/>
  <c r="F271" i="2"/>
  <c r="H271" i="2" s="1"/>
  <c r="I253" i="2" s="1"/>
  <c r="F272" i="2"/>
  <c r="H272" i="2" s="1"/>
  <c r="I254" i="2" s="1"/>
  <c r="F273" i="2"/>
  <c r="H273" i="2" s="1"/>
  <c r="I255" i="2" s="1"/>
  <c r="F274" i="2"/>
  <c r="H274" i="2" s="1"/>
  <c r="I256" i="2" s="1"/>
  <c r="F275" i="2"/>
  <c r="H275" i="2" s="1"/>
  <c r="I257" i="2" s="1"/>
  <c r="F276" i="2"/>
  <c r="H276" i="2" s="1"/>
  <c r="I258" i="2" s="1"/>
  <c r="F277" i="2"/>
  <c r="H277" i="2" s="1"/>
  <c r="I259" i="2" s="1"/>
  <c r="F278" i="2"/>
  <c r="H278" i="2" s="1"/>
  <c r="I260" i="2" s="1"/>
  <c r="F279" i="2"/>
  <c r="H279" i="2" s="1"/>
  <c r="I261" i="2" s="1"/>
  <c r="F280" i="2"/>
  <c r="H280" i="2" s="1"/>
  <c r="I262" i="2" s="1"/>
  <c r="F281" i="2"/>
  <c r="H281" i="2" s="1"/>
  <c r="I263" i="2" s="1"/>
  <c r="F282" i="2"/>
  <c r="H282" i="2" s="1"/>
  <c r="I264" i="2" s="1"/>
  <c r="F283" i="2"/>
  <c r="H283" i="2" s="1"/>
  <c r="I265" i="2" s="1"/>
  <c r="F284" i="2"/>
  <c r="H284" i="2" s="1"/>
  <c r="I266" i="2" s="1"/>
  <c r="F285" i="2"/>
  <c r="H285" i="2" s="1"/>
  <c r="I267" i="2" s="1"/>
  <c r="F286" i="2"/>
  <c r="H286" i="2" s="1"/>
  <c r="I268" i="2" s="1"/>
  <c r="F287" i="2"/>
  <c r="H287" i="2" s="1"/>
  <c r="I269" i="2" s="1"/>
  <c r="F288" i="2"/>
  <c r="H288" i="2" s="1"/>
  <c r="I270" i="2" s="1"/>
  <c r="F289" i="2"/>
  <c r="H289" i="2" s="1"/>
  <c r="I271" i="2" s="1"/>
  <c r="F290" i="2"/>
  <c r="H290" i="2" s="1"/>
  <c r="I272" i="2" s="1"/>
  <c r="F291" i="2"/>
  <c r="H291" i="2" s="1"/>
  <c r="I273" i="2" s="1"/>
  <c r="F292" i="2"/>
  <c r="H292" i="2" s="1"/>
  <c r="I274" i="2" s="1"/>
  <c r="F293" i="2"/>
  <c r="H293" i="2" s="1"/>
  <c r="I275" i="2" s="1"/>
  <c r="F294" i="2"/>
  <c r="H294" i="2" s="1"/>
  <c r="I276" i="2" s="1"/>
  <c r="F295" i="2"/>
  <c r="H295" i="2" s="1"/>
  <c r="I277" i="2" s="1"/>
  <c r="F296" i="2"/>
  <c r="H296" i="2" s="1"/>
  <c r="I278" i="2" s="1"/>
  <c r="F297" i="2"/>
  <c r="H297" i="2" s="1"/>
  <c r="I279" i="2" s="1"/>
  <c r="F298" i="2"/>
  <c r="H298" i="2" s="1"/>
  <c r="I280" i="2" s="1"/>
  <c r="F299" i="2"/>
  <c r="H299" i="2" s="1"/>
  <c r="I281" i="2" s="1"/>
  <c r="F300" i="2"/>
  <c r="H300" i="2" s="1"/>
  <c r="I282" i="2" s="1"/>
  <c r="F301" i="2"/>
  <c r="H301" i="2" s="1"/>
  <c r="I283" i="2" s="1"/>
  <c r="F302" i="2"/>
  <c r="H302" i="2" s="1"/>
  <c r="I284" i="2" s="1"/>
  <c r="F303" i="2"/>
  <c r="H303" i="2" s="1"/>
  <c r="I285" i="2" s="1"/>
  <c r="F304" i="2"/>
  <c r="H304" i="2" s="1"/>
  <c r="I286" i="2" s="1"/>
  <c r="F305" i="2"/>
  <c r="H305" i="2" s="1"/>
  <c r="I287" i="2" s="1"/>
  <c r="F306" i="2"/>
  <c r="H306" i="2" s="1"/>
  <c r="I288" i="2" s="1"/>
  <c r="F307" i="2"/>
  <c r="H307" i="2" s="1"/>
  <c r="I289" i="2" s="1"/>
  <c r="F308" i="2"/>
  <c r="H308" i="2" s="1"/>
  <c r="I290" i="2" s="1"/>
  <c r="F309" i="2"/>
  <c r="H309" i="2" s="1"/>
  <c r="I291" i="2" s="1"/>
  <c r="F310" i="2"/>
  <c r="H310" i="2" s="1"/>
  <c r="I292" i="2" s="1"/>
  <c r="F311" i="2"/>
  <c r="H311" i="2" s="1"/>
  <c r="I293" i="2" s="1"/>
  <c r="F312" i="2"/>
  <c r="H312" i="2" s="1"/>
  <c r="I294" i="2" s="1"/>
  <c r="F313" i="2"/>
  <c r="H313" i="2" s="1"/>
  <c r="I295" i="2" s="1"/>
  <c r="F314" i="2"/>
  <c r="H314" i="2" s="1"/>
  <c r="I296" i="2" s="1"/>
  <c r="F315" i="2"/>
  <c r="H315" i="2" s="1"/>
  <c r="I297" i="2" s="1"/>
  <c r="F316" i="2"/>
  <c r="H316" i="2" s="1"/>
  <c r="I298" i="2" s="1"/>
  <c r="F317" i="2"/>
  <c r="H317" i="2" s="1"/>
  <c r="I299" i="2" s="1"/>
  <c r="F318" i="2"/>
  <c r="H318" i="2" s="1"/>
  <c r="I300" i="2" s="1"/>
  <c r="F319" i="2"/>
  <c r="H319" i="2" s="1"/>
  <c r="I301" i="2" s="1"/>
  <c r="F320" i="2"/>
  <c r="H320" i="2" s="1"/>
  <c r="I302" i="2" s="1"/>
  <c r="F321" i="2"/>
  <c r="H321" i="2" s="1"/>
  <c r="I303" i="2" s="1"/>
  <c r="F322" i="2"/>
  <c r="H322" i="2" s="1"/>
  <c r="I304" i="2" s="1"/>
  <c r="F323" i="2"/>
  <c r="H323" i="2" s="1"/>
  <c r="I305" i="2" s="1"/>
  <c r="F324" i="2"/>
  <c r="H324" i="2" s="1"/>
  <c r="I306" i="2" s="1"/>
  <c r="F325" i="2"/>
  <c r="H325" i="2" s="1"/>
  <c r="I307" i="2" s="1"/>
  <c r="F326" i="2"/>
  <c r="H326" i="2" s="1"/>
  <c r="I308" i="2" s="1"/>
  <c r="F327" i="2"/>
  <c r="H327" i="2" s="1"/>
  <c r="I309" i="2" s="1"/>
  <c r="F328" i="2"/>
  <c r="H328" i="2" s="1"/>
  <c r="I310" i="2" s="1"/>
  <c r="F329" i="2"/>
  <c r="H329" i="2" s="1"/>
  <c r="I311" i="2" s="1"/>
  <c r="F330" i="2"/>
  <c r="H330" i="2" s="1"/>
  <c r="I312" i="2" s="1"/>
  <c r="F331" i="2"/>
  <c r="H331" i="2" s="1"/>
  <c r="I313" i="2" s="1"/>
  <c r="F332" i="2"/>
  <c r="H332" i="2" s="1"/>
  <c r="I314" i="2" s="1"/>
  <c r="F333" i="2"/>
  <c r="H333" i="2" s="1"/>
  <c r="I315" i="2" s="1"/>
  <c r="F334" i="2"/>
  <c r="H334" i="2" s="1"/>
  <c r="I316" i="2" s="1"/>
  <c r="F335" i="2"/>
  <c r="H335" i="2" s="1"/>
  <c r="I317" i="2" s="1"/>
  <c r="F336" i="2"/>
  <c r="H336" i="2" s="1"/>
  <c r="I318" i="2" s="1"/>
  <c r="F337" i="2"/>
  <c r="H337" i="2" s="1"/>
  <c r="I319" i="2" s="1"/>
  <c r="F338" i="2"/>
  <c r="H338" i="2" s="1"/>
  <c r="I320" i="2" s="1"/>
  <c r="F339" i="2"/>
  <c r="H339" i="2" s="1"/>
  <c r="I321" i="2" s="1"/>
  <c r="F340" i="2"/>
  <c r="H340" i="2" s="1"/>
  <c r="I322" i="2" s="1"/>
  <c r="F341" i="2"/>
  <c r="H341" i="2" s="1"/>
  <c r="I323" i="2" s="1"/>
  <c r="F342" i="2"/>
  <c r="H342" i="2" s="1"/>
  <c r="I324" i="2" s="1"/>
  <c r="F343" i="2"/>
  <c r="H343" i="2" s="1"/>
  <c r="I325" i="2" s="1"/>
  <c r="F344" i="2"/>
  <c r="H344" i="2" s="1"/>
  <c r="I326" i="2" s="1"/>
  <c r="F345" i="2"/>
  <c r="H345" i="2" s="1"/>
  <c r="I327" i="2" s="1"/>
  <c r="F346" i="2"/>
  <c r="H346" i="2" s="1"/>
  <c r="I328" i="2" s="1"/>
  <c r="F347" i="2"/>
  <c r="H347" i="2" s="1"/>
  <c r="I329" i="2" s="1"/>
  <c r="F348" i="2"/>
  <c r="H348" i="2" s="1"/>
  <c r="I330" i="2" s="1"/>
  <c r="F349" i="2"/>
  <c r="H349" i="2" s="1"/>
  <c r="I331" i="2" s="1"/>
  <c r="F350" i="2"/>
  <c r="H350" i="2" s="1"/>
  <c r="I332" i="2" s="1"/>
  <c r="F351" i="2"/>
  <c r="H351" i="2" s="1"/>
  <c r="I333" i="2" s="1"/>
  <c r="F352" i="2"/>
  <c r="H352" i="2" s="1"/>
  <c r="I334" i="2" s="1"/>
  <c r="F353" i="2"/>
  <c r="H353" i="2" s="1"/>
  <c r="I335" i="2" s="1"/>
  <c r="F354" i="2"/>
  <c r="H354" i="2" s="1"/>
  <c r="I336" i="2" s="1"/>
  <c r="F355" i="2"/>
  <c r="H355" i="2" s="1"/>
  <c r="I337" i="2" s="1"/>
  <c r="F356" i="2"/>
  <c r="H356" i="2" s="1"/>
  <c r="I338" i="2" s="1"/>
  <c r="F357" i="2"/>
  <c r="H357" i="2" s="1"/>
  <c r="I339" i="2" s="1"/>
  <c r="F358" i="2"/>
  <c r="H358" i="2" s="1"/>
  <c r="I340" i="2" s="1"/>
  <c r="F359" i="2"/>
  <c r="H359" i="2" s="1"/>
  <c r="I341" i="2" s="1"/>
  <c r="F360" i="2"/>
  <c r="H360" i="2" s="1"/>
  <c r="I342" i="2" s="1"/>
  <c r="F361" i="2"/>
  <c r="H361" i="2" s="1"/>
  <c r="I343" i="2" s="1"/>
  <c r="F362" i="2"/>
  <c r="H362" i="2" s="1"/>
  <c r="I344" i="2" s="1"/>
  <c r="F363" i="2"/>
  <c r="H363" i="2" s="1"/>
  <c r="I345" i="2" s="1"/>
  <c r="F364" i="2"/>
  <c r="H364" i="2" s="1"/>
  <c r="I346" i="2" s="1"/>
  <c r="F365" i="2"/>
  <c r="H365" i="2" s="1"/>
  <c r="I347" i="2" s="1"/>
  <c r="F366" i="2"/>
  <c r="H366" i="2" s="1"/>
  <c r="I348" i="2" s="1"/>
  <c r="F367" i="2"/>
  <c r="H367" i="2" s="1"/>
  <c r="I349" i="2" s="1"/>
  <c r="F368" i="2"/>
  <c r="H368" i="2" s="1"/>
  <c r="I350" i="2" s="1"/>
  <c r="F369" i="2"/>
  <c r="H369" i="2" s="1"/>
  <c r="I351" i="2" s="1"/>
  <c r="F370" i="2"/>
  <c r="H370" i="2" s="1"/>
  <c r="I352" i="2" s="1"/>
  <c r="F371" i="2"/>
  <c r="H371" i="2" s="1"/>
  <c r="I353" i="2" s="1"/>
  <c r="F372" i="2"/>
  <c r="H372" i="2" s="1"/>
  <c r="I354" i="2" s="1"/>
  <c r="F373" i="2"/>
  <c r="H373" i="2" s="1"/>
  <c r="I355" i="2" s="1"/>
  <c r="F374" i="2"/>
  <c r="H374" i="2" s="1"/>
  <c r="I356" i="2" s="1"/>
  <c r="F375" i="2"/>
  <c r="H375" i="2" s="1"/>
  <c r="I357" i="2" s="1"/>
  <c r="F376" i="2"/>
  <c r="H376" i="2" s="1"/>
  <c r="I358" i="2" s="1"/>
  <c r="F377" i="2"/>
  <c r="H377" i="2" s="1"/>
  <c r="I359" i="2" s="1"/>
  <c r="F378" i="2"/>
  <c r="H378" i="2" s="1"/>
  <c r="I360" i="2" s="1"/>
  <c r="F379" i="2"/>
  <c r="H379" i="2" s="1"/>
  <c r="I361" i="2" s="1"/>
  <c r="F380" i="2"/>
  <c r="H380" i="2" s="1"/>
  <c r="I362" i="2" s="1"/>
  <c r="F381" i="2"/>
  <c r="H381" i="2" s="1"/>
  <c r="I363" i="2" s="1"/>
  <c r="F382" i="2"/>
  <c r="H382" i="2" s="1"/>
  <c r="I364" i="2" s="1"/>
  <c r="F383" i="2"/>
  <c r="H383" i="2" s="1"/>
  <c r="I365" i="2" s="1"/>
  <c r="F384" i="2"/>
  <c r="H384" i="2" s="1"/>
  <c r="I366" i="2" s="1"/>
  <c r="F385" i="2"/>
  <c r="H385" i="2" s="1"/>
  <c r="I367" i="2" s="1"/>
  <c r="F386" i="2"/>
  <c r="H386" i="2" s="1"/>
  <c r="I368" i="2" s="1"/>
  <c r="F387" i="2"/>
  <c r="H387" i="2" s="1"/>
  <c r="I369" i="2" s="1"/>
  <c r="F388" i="2"/>
  <c r="H388" i="2" s="1"/>
  <c r="I370" i="2" s="1"/>
  <c r="F389" i="2"/>
  <c r="H389" i="2" s="1"/>
  <c r="I371" i="2" s="1"/>
  <c r="F390" i="2"/>
  <c r="H390" i="2" s="1"/>
  <c r="I372" i="2" s="1"/>
  <c r="F391" i="2"/>
  <c r="H391" i="2" s="1"/>
  <c r="I373" i="2" s="1"/>
  <c r="F392" i="2"/>
  <c r="H392" i="2" s="1"/>
  <c r="I374" i="2" s="1"/>
  <c r="F393" i="2"/>
  <c r="H393" i="2" s="1"/>
  <c r="I375" i="2" s="1"/>
  <c r="F394" i="2"/>
  <c r="H394" i="2" s="1"/>
  <c r="I376" i="2" s="1"/>
  <c r="F395" i="2"/>
  <c r="H395" i="2" s="1"/>
  <c r="I377" i="2" s="1"/>
  <c r="F396" i="2"/>
  <c r="H396" i="2" s="1"/>
  <c r="I378" i="2" s="1"/>
  <c r="F397" i="2"/>
  <c r="H397" i="2" s="1"/>
  <c r="I379" i="2" s="1"/>
  <c r="F398" i="2"/>
  <c r="H398" i="2" s="1"/>
  <c r="I380" i="2" s="1"/>
  <c r="F399" i="2"/>
  <c r="H399" i="2" s="1"/>
  <c r="I381" i="2" s="1"/>
  <c r="F400" i="2"/>
  <c r="H400" i="2" s="1"/>
  <c r="I382" i="2" s="1"/>
  <c r="F401" i="2"/>
  <c r="H401" i="2" s="1"/>
  <c r="I383" i="2" s="1"/>
  <c r="F402" i="2"/>
  <c r="H402" i="2" s="1"/>
  <c r="I384" i="2" s="1"/>
  <c r="F403" i="2"/>
  <c r="H403" i="2" s="1"/>
  <c r="I385" i="2" s="1"/>
  <c r="F404" i="2"/>
  <c r="H404" i="2" s="1"/>
  <c r="I386" i="2" s="1"/>
  <c r="F405" i="2"/>
  <c r="H405" i="2" s="1"/>
  <c r="I387" i="2" s="1"/>
  <c r="F406" i="2"/>
  <c r="H406" i="2" s="1"/>
  <c r="I388" i="2" s="1"/>
  <c r="F407" i="2"/>
  <c r="H407" i="2" s="1"/>
  <c r="I389" i="2" s="1"/>
  <c r="F408" i="2"/>
  <c r="H408" i="2" s="1"/>
  <c r="I390" i="2" s="1"/>
  <c r="F409" i="2"/>
  <c r="H409" i="2" s="1"/>
  <c r="I391" i="2" s="1"/>
  <c r="F410" i="2"/>
  <c r="H410" i="2" s="1"/>
  <c r="I392" i="2" s="1"/>
  <c r="F411" i="2"/>
  <c r="H411" i="2" s="1"/>
  <c r="I393" i="2" s="1"/>
  <c r="F412" i="2"/>
  <c r="H412" i="2" s="1"/>
  <c r="I394" i="2" s="1"/>
  <c r="F413" i="2"/>
  <c r="H413" i="2" s="1"/>
  <c r="I395" i="2" s="1"/>
  <c r="F414" i="2"/>
  <c r="H414" i="2" s="1"/>
  <c r="I396" i="2" s="1"/>
  <c r="F415" i="2"/>
  <c r="H415" i="2" s="1"/>
  <c r="I397" i="2" s="1"/>
  <c r="F416" i="2"/>
  <c r="H416" i="2" s="1"/>
  <c r="I398" i="2" s="1"/>
  <c r="F417" i="2"/>
  <c r="H417" i="2" s="1"/>
  <c r="I399" i="2" s="1"/>
  <c r="F418" i="2"/>
  <c r="H418" i="2" s="1"/>
  <c r="I400" i="2" s="1"/>
  <c r="F419" i="2"/>
  <c r="H419" i="2" s="1"/>
  <c r="I401" i="2" s="1"/>
  <c r="F420" i="2"/>
  <c r="H420" i="2" s="1"/>
  <c r="I402" i="2" s="1"/>
  <c r="F421" i="2"/>
  <c r="H421" i="2" s="1"/>
  <c r="I403" i="2" s="1"/>
  <c r="F422" i="2"/>
  <c r="H422" i="2" s="1"/>
  <c r="I404" i="2" s="1"/>
  <c r="F423" i="2"/>
  <c r="H423" i="2" s="1"/>
  <c r="I405" i="2" s="1"/>
  <c r="F424" i="2"/>
  <c r="H424" i="2" s="1"/>
  <c r="I406" i="2" s="1"/>
  <c r="F425" i="2"/>
  <c r="H425" i="2" s="1"/>
  <c r="I407" i="2" s="1"/>
  <c r="F426" i="2"/>
  <c r="H426" i="2" s="1"/>
  <c r="I408" i="2" s="1"/>
  <c r="F427" i="2"/>
  <c r="H427" i="2" s="1"/>
  <c r="I409" i="2" s="1"/>
  <c r="F428" i="2"/>
  <c r="H428" i="2" s="1"/>
  <c r="I410" i="2" s="1"/>
  <c r="F429" i="2"/>
  <c r="H429" i="2" s="1"/>
  <c r="I411" i="2" s="1"/>
  <c r="F430" i="2"/>
  <c r="H430" i="2" s="1"/>
  <c r="I412" i="2" s="1"/>
  <c r="F431" i="2"/>
  <c r="H431" i="2" s="1"/>
  <c r="I413" i="2" s="1"/>
  <c r="F432" i="2"/>
  <c r="H432" i="2" s="1"/>
  <c r="I414" i="2" s="1"/>
  <c r="F433" i="2"/>
  <c r="H433" i="2" s="1"/>
  <c r="I415" i="2" s="1"/>
  <c r="F434" i="2"/>
  <c r="H434" i="2" s="1"/>
  <c r="I416" i="2" s="1"/>
  <c r="F435" i="2"/>
  <c r="H435" i="2" s="1"/>
  <c r="I417" i="2" s="1"/>
  <c r="F436" i="2"/>
  <c r="H436" i="2" s="1"/>
  <c r="I418" i="2" s="1"/>
  <c r="F437" i="2"/>
  <c r="H437" i="2" s="1"/>
  <c r="I419" i="2" s="1"/>
  <c r="F438" i="2"/>
  <c r="H438" i="2" s="1"/>
  <c r="I420" i="2" s="1"/>
  <c r="F439" i="2"/>
  <c r="H439" i="2" s="1"/>
  <c r="I421" i="2" s="1"/>
  <c r="F440" i="2"/>
  <c r="H440" i="2" s="1"/>
  <c r="I422" i="2" s="1"/>
  <c r="F441" i="2"/>
  <c r="H441" i="2" s="1"/>
  <c r="I423" i="2" s="1"/>
  <c r="F442" i="2"/>
  <c r="H442" i="2" s="1"/>
  <c r="I424" i="2" s="1"/>
  <c r="F443" i="2"/>
  <c r="H443" i="2" s="1"/>
  <c r="I425" i="2" s="1"/>
  <c r="F444" i="2"/>
  <c r="H444" i="2" s="1"/>
  <c r="I426" i="2" s="1"/>
  <c r="F445" i="2"/>
  <c r="H445" i="2" s="1"/>
  <c r="I427" i="2" s="1"/>
  <c r="F446" i="2"/>
  <c r="H446" i="2" s="1"/>
  <c r="I428" i="2" s="1"/>
  <c r="F447" i="2"/>
  <c r="H447" i="2" s="1"/>
  <c r="I429" i="2" s="1"/>
  <c r="F448" i="2"/>
  <c r="H448" i="2" s="1"/>
  <c r="I430" i="2" s="1"/>
  <c r="F449" i="2"/>
  <c r="H449" i="2" s="1"/>
  <c r="I431" i="2" s="1"/>
  <c r="F450" i="2"/>
  <c r="H450" i="2" s="1"/>
  <c r="I432" i="2" s="1"/>
  <c r="F451" i="2"/>
  <c r="H451" i="2" s="1"/>
  <c r="I433" i="2" s="1"/>
  <c r="F452" i="2"/>
  <c r="H452" i="2" s="1"/>
  <c r="I434" i="2" s="1"/>
  <c r="F453" i="2"/>
  <c r="H453" i="2" s="1"/>
  <c r="I435" i="2" s="1"/>
  <c r="F454" i="2"/>
  <c r="H454" i="2" s="1"/>
  <c r="I436" i="2" s="1"/>
  <c r="F455" i="2"/>
  <c r="H455" i="2" s="1"/>
  <c r="I437" i="2" s="1"/>
  <c r="F456" i="2"/>
  <c r="H456" i="2" s="1"/>
  <c r="I438" i="2" s="1"/>
  <c r="F457" i="2"/>
  <c r="H457" i="2" s="1"/>
  <c r="I439" i="2" s="1"/>
  <c r="F458" i="2"/>
  <c r="H458" i="2" s="1"/>
  <c r="I440" i="2" s="1"/>
  <c r="F459" i="2"/>
  <c r="H459" i="2" s="1"/>
  <c r="I441" i="2" s="1"/>
  <c r="F460" i="2"/>
  <c r="H460" i="2" s="1"/>
  <c r="I442" i="2" s="1"/>
  <c r="F461" i="2"/>
  <c r="H461" i="2" s="1"/>
  <c r="I443" i="2" s="1"/>
  <c r="F462" i="2"/>
  <c r="H462" i="2" s="1"/>
  <c r="I444" i="2" s="1"/>
  <c r="F463" i="2"/>
  <c r="H463" i="2" s="1"/>
  <c r="I445" i="2" s="1"/>
  <c r="F464" i="2"/>
  <c r="H464" i="2" s="1"/>
  <c r="I446" i="2" s="1"/>
  <c r="F465" i="2"/>
  <c r="H465" i="2" s="1"/>
  <c r="I447" i="2" s="1"/>
  <c r="F466" i="2"/>
  <c r="H466" i="2" s="1"/>
  <c r="I448" i="2" s="1"/>
  <c r="F467" i="2"/>
  <c r="H467" i="2" s="1"/>
  <c r="I449" i="2" s="1"/>
  <c r="F468" i="2"/>
  <c r="H468" i="2" s="1"/>
  <c r="I450" i="2" s="1"/>
  <c r="F469" i="2"/>
  <c r="H469" i="2" s="1"/>
  <c r="I451" i="2" s="1"/>
  <c r="F470" i="2"/>
  <c r="H470" i="2" s="1"/>
  <c r="I452" i="2" s="1"/>
  <c r="F471" i="2"/>
  <c r="H471" i="2" s="1"/>
  <c r="I453" i="2" s="1"/>
  <c r="F472" i="2"/>
  <c r="H472" i="2" s="1"/>
  <c r="I454" i="2" s="1"/>
  <c r="F473" i="2"/>
  <c r="H473" i="2" s="1"/>
  <c r="I455" i="2" s="1"/>
  <c r="F474" i="2"/>
  <c r="H474" i="2" s="1"/>
  <c r="I456" i="2" s="1"/>
  <c r="F475" i="2"/>
  <c r="H475" i="2" s="1"/>
  <c r="I457" i="2" s="1"/>
  <c r="F476" i="2"/>
  <c r="H476" i="2" s="1"/>
  <c r="I458" i="2" s="1"/>
  <c r="F477" i="2"/>
  <c r="H477" i="2" s="1"/>
  <c r="I459" i="2" s="1"/>
  <c r="F478" i="2"/>
  <c r="H478" i="2" s="1"/>
  <c r="I460" i="2" s="1"/>
  <c r="F479" i="2"/>
  <c r="H479" i="2" s="1"/>
  <c r="I461" i="2" s="1"/>
  <c r="F480" i="2"/>
  <c r="H480" i="2" s="1"/>
  <c r="I462" i="2" s="1"/>
  <c r="F481" i="2"/>
  <c r="H481" i="2" s="1"/>
  <c r="I463" i="2" s="1"/>
  <c r="F482" i="2"/>
  <c r="H482" i="2" s="1"/>
  <c r="I464" i="2" s="1"/>
  <c r="F483" i="2"/>
  <c r="H483" i="2" s="1"/>
  <c r="I465" i="2" s="1"/>
  <c r="F484" i="2"/>
  <c r="H484" i="2" s="1"/>
  <c r="I466" i="2" s="1"/>
  <c r="F485" i="2"/>
  <c r="H485" i="2" s="1"/>
  <c r="I467" i="2" s="1"/>
  <c r="F486" i="2"/>
  <c r="H486" i="2" s="1"/>
  <c r="I468" i="2" s="1"/>
  <c r="F487" i="2"/>
  <c r="H487" i="2" s="1"/>
  <c r="I469" i="2" s="1"/>
  <c r="F488" i="2"/>
  <c r="H488" i="2" s="1"/>
  <c r="I470" i="2" s="1"/>
  <c r="F489" i="2"/>
  <c r="H489" i="2" s="1"/>
  <c r="I471" i="2" s="1"/>
  <c r="F490" i="2"/>
  <c r="H490" i="2" s="1"/>
  <c r="I472" i="2" s="1"/>
  <c r="F491" i="2"/>
  <c r="H491" i="2" s="1"/>
  <c r="I473" i="2" s="1"/>
  <c r="F492" i="2"/>
  <c r="H492" i="2" s="1"/>
  <c r="I474" i="2" s="1"/>
  <c r="F493" i="2"/>
  <c r="H493" i="2" s="1"/>
  <c r="I475" i="2" s="1"/>
  <c r="F494" i="2"/>
  <c r="H494" i="2" s="1"/>
  <c r="I476" i="2" s="1"/>
  <c r="F495" i="2"/>
  <c r="H495" i="2" s="1"/>
  <c r="I477" i="2" s="1"/>
  <c r="F496" i="2"/>
  <c r="H496" i="2" s="1"/>
  <c r="I478" i="2" s="1"/>
  <c r="F497" i="2"/>
  <c r="H497" i="2" s="1"/>
  <c r="I479" i="2" s="1"/>
  <c r="F498" i="2"/>
  <c r="H498" i="2" s="1"/>
  <c r="I480" i="2" s="1"/>
  <c r="F499" i="2"/>
  <c r="H499" i="2" s="1"/>
  <c r="I481" i="2" s="1"/>
  <c r="F500" i="2"/>
  <c r="H500" i="2" s="1"/>
  <c r="I482" i="2" s="1"/>
  <c r="F501" i="2"/>
  <c r="H501" i="2" s="1"/>
  <c r="I483" i="2" s="1"/>
  <c r="F502" i="2"/>
  <c r="H502" i="2" s="1"/>
  <c r="I484" i="2" s="1"/>
  <c r="F503" i="2"/>
  <c r="H503" i="2" s="1"/>
  <c r="I485" i="2" s="1"/>
  <c r="F504" i="2"/>
  <c r="H504" i="2" s="1"/>
  <c r="I486" i="2" s="1"/>
  <c r="F505" i="2"/>
  <c r="H505" i="2" s="1"/>
  <c r="I487" i="2" s="1"/>
  <c r="F506" i="2"/>
  <c r="H506" i="2" s="1"/>
  <c r="I488" i="2" s="1"/>
  <c r="F507" i="2"/>
  <c r="H507" i="2" s="1"/>
  <c r="I489" i="2" s="1"/>
  <c r="F508" i="2"/>
  <c r="H508" i="2" s="1"/>
  <c r="I490" i="2" s="1"/>
  <c r="F509" i="2"/>
  <c r="H509" i="2" s="1"/>
  <c r="I491" i="2" s="1"/>
  <c r="F510" i="2"/>
  <c r="H510" i="2" s="1"/>
  <c r="I492" i="2" s="1"/>
  <c r="F511" i="2"/>
  <c r="H511" i="2" s="1"/>
  <c r="I493" i="2" s="1"/>
  <c r="F512" i="2"/>
  <c r="H512" i="2" s="1"/>
  <c r="I494" i="2" s="1"/>
  <c r="F513" i="2"/>
  <c r="H513" i="2" s="1"/>
  <c r="I495" i="2" s="1"/>
  <c r="F514" i="2"/>
  <c r="H514" i="2" s="1"/>
  <c r="I496" i="2" s="1"/>
  <c r="F515" i="2"/>
  <c r="H515" i="2" s="1"/>
  <c r="I497" i="2" s="1"/>
  <c r="F516" i="2"/>
  <c r="H516" i="2" s="1"/>
  <c r="I498" i="2" s="1"/>
  <c r="F517" i="2"/>
  <c r="H517" i="2" s="1"/>
  <c r="I499" i="2" s="1"/>
  <c r="F518" i="2"/>
  <c r="H518" i="2" s="1"/>
  <c r="I500" i="2" s="1"/>
  <c r="F519" i="2"/>
  <c r="H519" i="2" s="1"/>
  <c r="I501" i="2" s="1"/>
  <c r="F520" i="2"/>
  <c r="H520" i="2" s="1"/>
  <c r="I502" i="2" s="1"/>
  <c r="F521" i="2"/>
  <c r="H521" i="2" s="1"/>
  <c r="I503" i="2" s="1"/>
  <c r="F522" i="2"/>
  <c r="H522" i="2" s="1"/>
  <c r="I504" i="2" s="1"/>
  <c r="F523" i="2"/>
  <c r="H523" i="2" s="1"/>
  <c r="I505" i="2" s="1"/>
  <c r="F524" i="2"/>
  <c r="H524" i="2" s="1"/>
  <c r="I506" i="2" s="1"/>
  <c r="F525" i="2"/>
  <c r="H525" i="2" s="1"/>
  <c r="I507" i="2" s="1"/>
  <c r="F526" i="2"/>
  <c r="H526" i="2" s="1"/>
  <c r="I508" i="2" s="1"/>
  <c r="F527" i="2"/>
  <c r="H527" i="2" s="1"/>
  <c r="I509" i="2" s="1"/>
  <c r="F528" i="2"/>
  <c r="H528" i="2" s="1"/>
  <c r="I510" i="2" s="1"/>
  <c r="F529" i="2"/>
  <c r="H529" i="2" s="1"/>
  <c r="I511" i="2" s="1"/>
  <c r="F530" i="2"/>
  <c r="H530" i="2" s="1"/>
  <c r="I512" i="2" s="1"/>
  <c r="F531" i="2"/>
  <c r="H531" i="2" s="1"/>
  <c r="I513" i="2" s="1"/>
  <c r="F532" i="2"/>
  <c r="H532" i="2" s="1"/>
  <c r="I514" i="2" s="1"/>
  <c r="F533" i="2"/>
  <c r="H533" i="2" s="1"/>
  <c r="I515" i="2" s="1"/>
  <c r="F534" i="2"/>
  <c r="H534" i="2" s="1"/>
  <c r="I516" i="2" s="1"/>
  <c r="F535" i="2"/>
  <c r="H535" i="2" s="1"/>
  <c r="I517" i="2" s="1"/>
  <c r="F536" i="2"/>
  <c r="H536" i="2" s="1"/>
  <c r="I518" i="2" s="1"/>
  <c r="F537" i="2"/>
  <c r="H537" i="2" s="1"/>
  <c r="I519" i="2" s="1"/>
  <c r="F538" i="2"/>
  <c r="H538" i="2" s="1"/>
  <c r="I520" i="2" s="1"/>
  <c r="F539" i="2"/>
  <c r="H539" i="2" s="1"/>
  <c r="I521" i="2" s="1"/>
  <c r="F540" i="2"/>
  <c r="H540" i="2" s="1"/>
  <c r="I522" i="2" s="1"/>
  <c r="F541" i="2"/>
  <c r="H541" i="2" s="1"/>
  <c r="I523" i="2" s="1"/>
  <c r="F542" i="2"/>
  <c r="H542" i="2" s="1"/>
  <c r="I524" i="2" s="1"/>
  <c r="F543" i="2"/>
  <c r="H543" i="2" s="1"/>
  <c r="I525" i="2" s="1"/>
  <c r="F544" i="2"/>
  <c r="H544" i="2" s="1"/>
  <c r="I526" i="2" s="1"/>
  <c r="F545" i="2"/>
  <c r="H545" i="2" s="1"/>
  <c r="I527" i="2" s="1"/>
  <c r="F546" i="2"/>
  <c r="H546" i="2" s="1"/>
  <c r="I528" i="2" s="1"/>
  <c r="F547" i="2"/>
  <c r="H547" i="2" s="1"/>
  <c r="I529" i="2" s="1"/>
  <c r="F548" i="2"/>
  <c r="H548" i="2" s="1"/>
  <c r="I530" i="2" s="1"/>
  <c r="F549" i="2"/>
  <c r="H549" i="2" s="1"/>
  <c r="I531" i="2" s="1"/>
  <c r="F550" i="2"/>
  <c r="H550" i="2" s="1"/>
  <c r="I532" i="2" s="1"/>
  <c r="F551" i="2"/>
  <c r="H551" i="2" s="1"/>
  <c r="I533" i="2" s="1"/>
  <c r="F552" i="2"/>
  <c r="H552" i="2" s="1"/>
  <c r="I534" i="2" s="1"/>
  <c r="F553" i="2"/>
  <c r="H553" i="2" s="1"/>
  <c r="I535" i="2" s="1"/>
  <c r="F554" i="2"/>
  <c r="H554" i="2" s="1"/>
  <c r="I536" i="2" s="1"/>
  <c r="F555" i="2"/>
  <c r="H555" i="2" s="1"/>
  <c r="I537" i="2" s="1"/>
  <c r="F556" i="2"/>
  <c r="H556" i="2" s="1"/>
  <c r="I538" i="2" s="1"/>
  <c r="F557" i="2"/>
  <c r="H557" i="2" s="1"/>
  <c r="I539" i="2" s="1"/>
  <c r="F558" i="2"/>
  <c r="H558" i="2" s="1"/>
  <c r="I540" i="2" s="1"/>
  <c r="F559" i="2"/>
  <c r="H559" i="2" s="1"/>
  <c r="I541" i="2" s="1"/>
  <c r="F560" i="2"/>
  <c r="H560" i="2" s="1"/>
  <c r="I542" i="2" s="1"/>
  <c r="F561" i="2"/>
  <c r="H561" i="2" s="1"/>
  <c r="I543" i="2" s="1"/>
  <c r="F562" i="2"/>
  <c r="H562" i="2" s="1"/>
  <c r="I544" i="2" s="1"/>
  <c r="F563" i="2"/>
  <c r="H563" i="2" s="1"/>
  <c r="I545" i="2" s="1"/>
  <c r="F564" i="2"/>
  <c r="H564" i="2" s="1"/>
  <c r="I546" i="2" s="1"/>
  <c r="F565" i="2"/>
  <c r="H565" i="2" s="1"/>
  <c r="I547" i="2" s="1"/>
  <c r="F566" i="2"/>
  <c r="H566" i="2" s="1"/>
  <c r="I548" i="2" s="1"/>
  <c r="F567" i="2"/>
  <c r="H567" i="2" s="1"/>
  <c r="I549" i="2" s="1"/>
  <c r="F568" i="2"/>
  <c r="H568" i="2" s="1"/>
  <c r="I550" i="2" s="1"/>
  <c r="F569" i="2"/>
  <c r="H569" i="2" s="1"/>
  <c r="I551" i="2" s="1"/>
  <c r="F570" i="2"/>
  <c r="H570" i="2" s="1"/>
  <c r="I552" i="2" s="1"/>
  <c r="F571" i="2"/>
  <c r="H571" i="2" s="1"/>
  <c r="I553" i="2" s="1"/>
  <c r="F572" i="2"/>
  <c r="H572" i="2" s="1"/>
  <c r="I554" i="2" s="1"/>
  <c r="F573" i="2"/>
  <c r="H573" i="2" s="1"/>
  <c r="I555" i="2" s="1"/>
  <c r="F574" i="2"/>
  <c r="H574" i="2" s="1"/>
  <c r="I556" i="2" s="1"/>
  <c r="F575" i="2"/>
  <c r="H575" i="2" s="1"/>
  <c r="I557" i="2" s="1"/>
  <c r="F576" i="2"/>
  <c r="H576" i="2" s="1"/>
  <c r="I558" i="2" s="1"/>
  <c r="F577" i="2"/>
  <c r="H577" i="2" s="1"/>
  <c r="I559" i="2" s="1"/>
  <c r="F578" i="2"/>
  <c r="H578" i="2" s="1"/>
  <c r="I560" i="2" s="1"/>
  <c r="F579" i="2"/>
  <c r="H579" i="2" s="1"/>
  <c r="I561" i="2" s="1"/>
  <c r="F580" i="2"/>
  <c r="H580" i="2" s="1"/>
  <c r="I562" i="2" s="1"/>
  <c r="F581" i="2"/>
  <c r="H581" i="2" s="1"/>
  <c r="I563" i="2" s="1"/>
  <c r="F582" i="2"/>
  <c r="H582" i="2" s="1"/>
  <c r="I564" i="2" s="1"/>
  <c r="F583" i="2"/>
  <c r="H583" i="2" s="1"/>
  <c r="I565" i="2" s="1"/>
  <c r="F584" i="2"/>
  <c r="H584" i="2" s="1"/>
  <c r="I566" i="2" s="1"/>
  <c r="F585" i="2"/>
  <c r="H585" i="2" s="1"/>
  <c r="I567" i="2" s="1"/>
  <c r="F586" i="2"/>
  <c r="H586" i="2" s="1"/>
  <c r="I568" i="2" s="1"/>
  <c r="F587" i="2"/>
  <c r="H587" i="2" s="1"/>
  <c r="I569" i="2" s="1"/>
  <c r="F588" i="2"/>
  <c r="H588" i="2" s="1"/>
  <c r="I570" i="2" s="1"/>
  <c r="F589" i="2"/>
  <c r="H589" i="2" s="1"/>
  <c r="I571" i="2" s="1"/>
  <c r="F590" i="2"/>
  <c r="H590" i="2" s="1"/>
  <c r="I572" i="2" s="1"/>
  <c r="F591" i="2"/>
  <c r="H591" i="2" s="1"/>
  <c r="I573" i="2" s="1"/>
  <c r="F592" i="2"/>
  <c r="H592" i="2" s="1"/>
  <c r="I574" i="2" s="1"/>
  <c r="F593" i="2"/>
  <c r="H593" i="2" s="1"/>
  <c r="I575" i="2" s="1"/>
  <c r="F594" i="2"/>
  <c r="H594" i="2" s="1"/>
  <c r="I576" i="2" s="1"/>
  <c r="F595" i="2"/>
  <c r="H595" i="2" s="1"/>
  <c r="I577" i="2" s="1"/>
  <c r="F596" i="2"/>
  <c r="H596" i="2" s="1"/>
  <c r="I578" i="2" s="1"/>
  <c r="F597" i="2"/>
  <c r="H597" i="2" s="1"/>
  <c r="I579" i="2" s="1"/>
  <c r="F598" i="2"/>
  <c r="H598" i="2" s="1"/>
  <c r="I580" i="2" s="1"/>
  <c r="F599" i="2"/>
  <c r="H599" i="2" s="1"/>
  <c r="I581" i="2" s="1"/>
  <c r="F600" i="2"/>
  <c r="H600" i="2" s="1"/>
  <c r="I582" i="2" s="1"/>
  <c r="F601" i="2"/>
  <c r="H601" i="2" s="1"/>
  <c r="I583" i="2" s="1"/>
  <c r="F602" i="2"/>
  <c r="H602" i="2" s="1"/>
  <c r="I584" i="2" s="1"/>
  <c r="F603" i="2"/>
  <c r="H603" i="2" s="1"/>
  <c r="I585" i="2" s="1"/>
  <c r="F604" i="2"/>
  <c r="H604" i="2" s="1"/>
  <c r="I586" i="2" s="1"/>
  <c r="F605" i="2"/>
  <c r="H605" i="2" s="1"/>
  <c r="I587" i="2" s="1"/>
  <c r="F606" i="2"/>
  <c r="H606" i="2" s="1"/>
  <c r="I588" i="2" s="1"/>
  <c r="F607" i="2"/>
  <c r="H607" i="2" s="1"/>
  <c r="I589" i="2" s="1"/>
  <c r="F608" i="2"/>
  <c r="H608" i="2" s="1"/>
  <c r="I590" i="2" s="1"/>
  <c r="F609" i="2"/>
  <c r="H609" i="2" s="1"/>
  <c r="I591" i="2" s="1"/>
  <c r="F610" i="2"/>
  <c r="H610" i="2" s="1"/>
  <c r="I592" i="2" s="1"/>
  <c r="F611" i="2"/>
  <c r="H611" i="2" s="1"/>
  <c r="I593" i="2" s="1"/>
  <c r="F612" i="2"/>
  <c r="H612" i="2" s="1"/>
  <c r="I594" i="2" s="1"/>
  <c r="F613" i="2"/>
  <c r="H613" i="2" s="1"/>
  <c r="I595" i="2" s="1"/>
  <c r="F614" i="2"/>
  <c r="H614" i="2" s="1"/>
  <c r="I596" i="2" s="1"/>
  <c r="F615" i="2"/>
  <c r="H615" i="2" s="1"/>
  <c r="I597" i="2" s="1"/>
  <c r="F616" i="2"/>
  <c r="H616" i="2" s="1"/>
  <c r="I598" i="2" s="1"/>
  <c r="F617" i="2"/>
  <c r="H617" i="2" s="1"/>
  <c r="I599" i="2" s="1"/>
  <c r="F618" i="2"/>
  <c r="H618" i="2" s="1"/>
  <c r="I600" i="2" s="1"/>
  <c r="F619" i="2"/>
  <c r="H619" i="2" s="1"/>
  <c r="I601" i="2" s="1"/>
  <c r="F620" i="2"/>
  <c r="H620" i="2" s="1"/>
  <c r="I602" i="2" s="1"/>
  <c r="F621" i="2"/>
  <c r="H621" i="2" s="1"/>
  <c r="I603" i="2" s="1"/>
  <c r="F622" i="2"/>
  <c r="H622" i="2" s="1"/>
  <c r="I604" i="2" s="1"/>
  <c r="F623" i="2"/>
  <c r="H623" i="2" s="1"/>
  <c r="I605" i="2" s="1"/>
  <c r="F624" i="2"/>
  <c r="H624" i="2" s="1"/>
  <c r="I606" i="2" s="1"/>
  <c r="F625" i="2"/>
  <c r="H625" i="2" s="1"/>
  <c r="I607" i="2" s="1"/>
  <c r="F626" i="2"/>
  <c r="H626" i="2" s="1"/>
  <c r="I608" i="2" s="1"/>
  <c r="F627" i="2"/>
  <c r="H627" i="2" s="1"/>
  <c r="I609" i="2" s="1"/>
  <c r="F628" i="2"/>
  <c r="H628" i="2" s="1"/>
  <c r="I610" i="2" s="1"/>
  <c r="F629" i="2"/>
  <c r="H629" i="2" s="1"/>
  <c r="I611" i="2" s="1"/>
  <c r="F630" i="2"/>
  <c r="H630" i="2" s="1"/>
  <c r="I612" i="2" s="1"/>
  <c r="F631" i="2"/>
  <c r="H631" i="2" s="1"/>
  <c r="I613" i="2" s="1"/>
  <c r="F632" i="2"/>
  <c r="H632" i="2" s="1"/>
  <c r="I614" i="2" s="1"/>
  <c r="F633" i="2"/>
  <c r="H633" i="2" s="1"/>
  <c r="I615" i="2" s="1"/>
  <c r="F634" i="2"/>
  <c r="H634" i="2" s="1"/>
  <c r="I616" i="2" s="1"/>
  <c r="F635" i="2"/>
  <c r="H635" i="2" s="1"/>
  <c r="I617" i="2" s="1"/>
  <c r="F636" i="2"/>
  <c r="H636" i="2" s="1"/>
  <c r="I618" i="2" s="1"/>
  <c r="F637" i="2"/>
  <c r="H637" i="2" s="1"/>
  <c r="I619" i="2" s="1"/>
  <c r="F638" i="2"/>
  <c r="H638" i="2" s="1"/>
  <c r="I620" i="2" s="1"/>
  <c r="F639" i="2"/>
  <c r="H639" i="2" s="1"/>
  <c r="I621" i="2" s="1"/>
  <c r="F640" i="2"/>
  <c r="H640" i="2" s="1"/>
  <c r="I622" i="2" s="1"/>
  <c r="F641" i="2"/>
  <c r="H641" i="2" s="1"/>
  <c r="I623" i="2" s="1"/>
  <c r="F642" i="2"/>
  <c r="H642" i="2" s="1"/>
  <c r="I624" i="2" s="1"/>
  <c r="F643" i="2"/>
  <c r="H643" i="2" s="1"/>
  <c r="I625" i="2" s="1"/>
  <c r="F644" i="2"/>
  <c r="H644" i="2" s="1"/>
  <c r="I626" i="2" s="1"/>
  <c r="F645" i="2"/>
  <c r="H645" i="2" s="1"/>
  <c r="I627" i="2" s="1"/>
  <c r="F646" i="2"/>
  <c r="H646" i="2" s="1"/>
  <c r="I628" i="2" s="1"/>
  <c r="F647" i="2"/>
  <c r="H647" i="2" s="1"/>
  <c r="I629" i="2" s="1"/>
  <c r="F648" i="2"/>
  <c r="H648" i="2" s="1"/>
  <c r="I630" i="2" s="1"/>
  <c r="F649" i="2"/>
  <c r="H649" i="2" s="1"/>
  <c r="I631" i="2" s="1"/>
  <c r="F650" i="2"/>
  <c r="H650" i="2" s="1"/>
  <c r="I632" i="2" s="1"/>
  <c r="F651" i="2"/>
  <c r="H651" i="2" s="1"/>
  <c r="I633" i="2" s="1"/>
  <c r="F652" i="2"/>
  <c r="H652" i="2" s="1"/>
  <c r="I634" i="2" s="1"/>
  <c r="F653" i="2"/>
  <c r="H653" i="2" s="1"/>
  <c r="I635" i="2" s="1"/>
  <c r="F654" i="2"/>
  <c r="H654" i="2" s="1"/>
  <c r="I636" i="2" s="1"/>
  <c r="F655" i="2"/>
  <c r="H655" i="2" s="1"/>
  <c r="I637" i="2" s="1"/>
  <c r="F656" i="2"/>
  <c r="H656" i="2" s="1"/>
  <c r="I638" i="2" s="1"/>
  <c r="F657" i="2"/>
  <c r="H657" i="2" s="1"/>
  <c r="I639" i="2" s="1"/>
  <c r="F658" i="2"/>
  <c r="H658" i="2" s="1"/>
  <c r="I640" i="2" s="1"/>
  <c r="F659" i="2"/>
  <c r="H659" i="2" s="1"/>
  <c r="I641" i="2" s="1"/>
  <c r="F660" i="2"/>
  <c r="H660" i="2" s="1"/>
  <c r="I642" i="2" s="1"/>
  <c r="F661" i="2"/>
  <c r="H661" i="2" s="1"/>
  <c r="I643" i="2" s="1"/>
  <c r="F662" i="2"/>
  <c r="H662" i="2" s="1"/>
  <c r="I644" i="2" s="1"/>
  <c r="F663" i="2"/>
  <c r="H663" i="2" s="1"/>
  <c r="I645" i="2" s="1"/>
  <c r="F664" i="2"/>
  <c r="H664" i="2" s="1"/>
  <c r="I646" i="2" s="1"/>
  <c r="F665" i="2"/>
  <c r="H665" i="2" s="1"/>
  <c r="I647" i="2" s="1"/>
  <c r="F666" i="2"/>
  <c r="H666" i="2" s="1"/>
  <c r="I648" i="2" s="1"/>
  <c r="F667" i="2"/>
  <c r="H667" i="2" s="1"/>
  <c r="I649" i="2" s="1"/>
  <c r="F668" i="2"/>
  <c r="H668" i="2" s="1"/>
  <c r="I650" i="2" s="1"/>
  <c r="F669" i="2"/>
  <c r="H669" i="2" s="1"/>
  <c r="I651" i="2" s="1"/>
  <c r="F670" i="2"/>
  <c r="H670" i="2" s="1"/>
  <c r="I652" i="2" s="1"/>
  <c r="F671" i="2"/>
  <c r="H671" i="2" s="1"/>
  <c r="I653" i="2" s="1"/>
  <c r="F672" i="2"/>
  <c r="H672" i="2" s="1"/>
  <c r="I654" i="2" s="1"/>
  <c r="F673" i="2"/>
  <c r="H673" i="2" s="1"/>
  <c r="I655" i="2" s="1"/>
  <c r="F674" i="2"/>
  <c r="H674" i="2" s="1"/>
  <c r="I656" i="2" s="1"/>
  <c r="F675" i="2"/>
  <c r="H675" i="2" s="1"/>
  <c r="I657" i="2" s="1"/>
  <c r="F676" i="2"/>
  <c r="H676" i="2" s="1"/>
  <c r="I658" i="2" s="1"/>
  <c r="F677" i="2"/>
  <c r="H677" i="2" s="1"/>
  <c r="I659" i="2" s="1"/>
  <c r="F678" i="2"/>
  <c r="H678" i="2" s="1"/>
  <c r="I660" i="2" s="1"/>
  <c r="F679" i="2"/>
  <c r="H679" i="2" s="1"/>
  <c r="I661" i="2" s="1"/>
  <c r="F680" i="2"/>
  <c r="H680" i="2" s="1"/>
  <c r="I662" i="2" s="1"/>
  <c r="F681" i="2"/>
  <c r="H681" i="2" s="1"/>
  <c r="I663" i="2" s="1"/>
  <c r="F682" i="2"/>
  <c r="H682" i="2" s="1"/>
  <c r="I664" i="2" s="1"/>
  <c r="F683" i="2"/>
  <c r="H683" i="2" s="1"/>
  <c r="I665" i="2" s="1"/>
  <c r="F684" i="2"/>
  <c r="H684" i="2" s="1"/>
  <c r="I666" i="2" s="1"/>
  <c r="F685" i="2"/>
  <c r="H685" i="2" s="1"/>
  <c r="I667" i="2" s="1"/>
  <c r="F686" i="2"/>
  <c r="H686" i="2" s="1"/>
  <c r="I668" i="2" s="1"/>
  <c r="F687" i="2"/>
  <c r="H687" i="2" s="1"/>
  <c r="I669" i="2" s="1"/>
  <c r="F688" i="2"/>
  <c r="H688" i="2" s="1"/>
  <c r="I670" i="2" s="1"/>
  <c r="F689" i="2"/>
  <c r="H689" i="2" s="1"/>
  <c r="I671" i="2" s="1"/>
  <c r="F690" i="2"/>
  <c r="H690" i="2" s="1"/>
  <c r="I672" i="2" s="1"/>
  <c r="F691" i="2"/>
  <c r="H691" i="2" s="1"/>
  <c r="I673" i="2" s="1"/>
  <c r="F692" i="2"/>
  <c r="H692" i="2" s="1"/>
  <c r="I674" i="2" s="1"/>
  <c r="F693" i="2"/>
  <c r="H693" i="2" s="1"/>
  <c r="I675" i="2" s="1"/>
  <c r="F694" i="2"/>
  <c r="H694" i="2" s="1"/>
  <c r="I676" i="2" s="1"/>
  <c r="F695" i="2"/>
  <c r="H695" i="2" s="1"/>
  <c r="I677" i="2" s="1"/>
  <c r="F696" i="2"/>
  <c r="H696" i="2" s="1"/>
  <c r="I678" i="2" s="1"/>
  <c r="F697" i="2"/>
  <c r="H697" i="2" s="1"/>
  <c r="I679" i="2" s="1"/>
  <c r="F698" i="2"/>
  <c r="H698" i="2" s="1"/>
  <c r="I680" i="2" s="1"/>
  <c r="F699" i="2"/>
  <c r="H699" i="2" s="1"/>
  <c r="I681" i="2" s="1"/>
  <c r="F700" i="2"/>
  <c r="H700" i="2" s="1"/>
  <c r="I682" i="2" s="1"/>
  <c r="F701" i="2"/>
  <c r="H701" i="2" s="1"/>
  <c r="I683" i="2" s="1"/>
  <c r="F702" i="2"/>
  <c r="H702" i="2" s="1"/>
  <c r="I684" i="2" s="1"/>
  <c r="F703" i="2"/>
  <c r="H703" i="2" s="1"/>
  <c r="I685" i="2" s="1"/>
  <c r="F704" i="2"/>
  <c r="H704" i="2" s="1"/>
  <c r="I686" i="2" s="1"/>
  <c r="F705" i="2"/>
  <c r="H705" i="2" s="1"/>
  <c r="I687" i="2" s="1"/>
  <c r="F706" i="2"/>
  <c r="H706" i="2" s="1"/>
  <c r="I688" i="2" s="1"/>
  <c r="F707" i="2"/>
  <c r="H707" i="2" s="1"/>
  <c r="I689" i="2" s="1"/>
  <c r="F708" i="2"/>
  <c r="H708" i="2" s="1"/>
  <c r="I690" i="2" s="1"/>
  <c r="F709" i="2"/>
  <c r="H709" i="2" s="1"/>
  <c r="I691" i="2" s="1"/>
  <c r="F710" i="2"/>
  <c r="H710" i="2" s="1"/>
  <c r="I692" i="2" s="1"/>
  <c r="F711" i="2"/>
  <c r="H711" i="2" s="1"/>
  <c r="I693" i="2" s="1"/>
  <c r="F712" i="2"/>
  <c r="H712" i="2" s="1"/>
  <c r="I694" i="2" s="1"/>
  <c r="F713" i="2"/>
  <c r="H713" i="2" s="1"/>
  <c r="I695" i="2" s="1"/>
  <c r="F714" i="2"/>
  <c r="H714" i="2" s="1"/>
  <c r="I696" i="2" s="1"/>
  <c r="F715" i="2"/>
  <c r="H715" i="2" s="1"/>
  <c r="I697" i="2" s="1"/>
  <c r="F716" i="2"/>
  <c r="H716" i="2" s="1"/>
  <c r="I698" i="2" s="1"/>
  <c r="F717" i="2"/>
  <c r="H717" i="2" s="1"/>
  <c r="I699" i="2" s="1"/>
  <c r="F718" i="2"/>
  <c r="H718" i="2" s="1"/>
  <c r="I700" i="2" s="1"/>
  <c r="F719" i="2"/>
  <c r="H719" i="2" s="1"/>
  <c r="I701" i="2" s="1"/>
  <c r="F720" i="2"/>
  <c r="H720" i="2" s="1"/>
  <c r="I702" i="2" s="1"/>
  <c r="F721" i="2"/>
  <c r="H721" i="2" s="1"/>
  <c r="I703" i="2" s="1"/>
  <c r="F722" i="2"/>
  <c r="H722" i="2" s="1"/>
  <c r="I704" i="2" s="1"/>
  <c r="F723" i="2"/>
  <c r="H723" i="2" s="1"/>
  <c r="I705" i="2" s="1"/>
  <c r="F724" i="2"/>
  <c r="H724" i="2" s="1"/>
  <c r="I706" i="2" s="1"/>
  <c r="F725" i="2"/>
  <c r="H725" i="2" s="1"/>
  <c r="I707" i="2" s="1"/>
  <c r="F726" i="2"/>
  <c r="H726" i="2" s="1"/>
  <c r="I708" i="2" s="1"/>
  <c r="F727" i="2"/>
  <c r="H727" i="2" s="1"/>
  <c r="I709" i="2" s="1"/>
  <c r="F728" i="2"/>
  <c r="H728" i="2" s="1"/>
  <c r="I710" i="2" s="1"/>
  <c r="F729" i="2"/>
  <c r="H729" i="2" s="1"/>
  <c r="I711" i="2" s="1"/>
  <c r="F730" i="2"/>
  <c r="H730" i="2" s="1"/>
  <c r="I712" i="2" s="1"/>
  <c r="F731" i="2"/>
  <c r="H731" i="2" s="1"/>
  <c r="I713" i="2" s="1"/>
  <c r="F732" i="2"/>
  <c r="H732" i="2" s="1"/>
  <c r="I714" i="2" s="1"/>
  <c r="F733" i="2"/>
  <c r="H733" i="2" s="1"/>
  <c r="I715" i="2" s="1"/>
  <c r="F734" i="2"/>
  <c r="H734" i="2" s="1"/>
  <c r="I716" i="2" s="1"/>
  <c r="F735" i="2"/>
  <c r="H735" i="2" s="1"/>
  <c r="I717" i="2" s="1"/>
  <c r="F736" i="2"/>
  <c r="H736" i="2" s="1"/>
  <c r="I718" i="2" s="1"/>
  <c r="F737" i="2"/>
  <c r="H737" i="2" s="1"/>
  <c r="I719" i="2" s="1"/>
  <c r="F738" i="2"/>
  <c r="H738" i="2" s="1"/>
  <c r="I720" i="2" s="1"/>
  <c r="F739" i="2"/>
  <c r="H739" i="2" s="1"/>
  <c r="I721" i="2" s="1"/>
  <c r="F740" i="2"/>
  <c r="H740" i="2" s="1"/>
  <c r="I722" i="2" s="1"/>
  <c r="F741" i="2"/>
  <c r="H741" i="2" s="1"/>
  <c r="I723" i="2" s="1"/>
  <c r="F742" i="2"/>
  <c r="H742" i="2" s="1"/>
  <c r="I724" i="2" s="1"/>
  <c r="F743" i="2"/>
  <c r="H743" i="2" s="1"/>
  <c r="I725" i="2" s="1"/>
  <c r="F744" i="2"/>
  <c r="H744" i="2" s="1"/>
  <c r="I726" i="2" s="1"/>
  <c r="F745" i="2"/>
  <c r="H745" i="2" s="1"/>
  <c r="I727" i="2" s="1"/>
  <c r="F746" i="2"/>
  <c r="H746" i="2" s="1"/>
  <c r="I728" i="2" s="1"/>
  <c r="F747" i="2"/>
  <c r="H747" i="2" s="1"/>
  <c r="I729" i="2" s="1"/>
  <c r="F748" i="2"/>
  <c r="H748" i="2" s="1"/>
  <c r="I730" i="2" s="1"/>
  <c r="F749" i="2"/>
  <c r="H749" i="2" s="1"/>
  <c r="I731" i="2" s="1"/>
  <c r="F750" i="2"/>
  <c r="H750" i="2" s="1"/>
  <c r="I732" i="2" s="1"/>
  <c r="F751" i="2"/>
  <c r="H751" i="2" s="1"/>
  <c r="I733" i="2" s="1"/>
  <c r="F752" i="2"/>
  <c r="H752" i="2" s="1"/>
  <c r="I734" i="2" s="1"/>
  <c r="F753" i="2"/>
  <c r="H753" i="2" s="1"/>
  <c r="I735" i="2" s="1"/>
  <c r="F754" i="2"/>
  <c r="H754" i="2" s="1"/>
  <c r="I736" i="2" s="1"/>
  <c r="F755" i="2"/>
  <c r="H755" i="2" s="1"/>
  <c r="I737" i="2" s="1"/>
  <c r="F756" i="2"/>
  <c r="H756" i="2" s="1"/>
  <c r="I738" i="2" s="1"/>
  <c r="F757" i="2"/>
  <c r="H757" i="2" s="1"/>
  <c r="I739" i="2" s="1"/>
  <c r="F758" i="2"/>
  <c r="H758" i="2" s="1"/>
  <c r="I740" i="2" s="1"/>
  <c r="F759" i="2"/>
  <c r="H759" i="2" s="1"/>
  <c r="I741" i="2" s="1"/>
  <c r="F760" i="2"/>
  <c r="H760" i="2" s="1"/>
  <c r="I742" i="2" s="1"/>
  <c r="F761" i="2"/>
  <c r="H761" i="2" s="1"/>
  <c r="I743" i="2" s="1"/>
  <c r="F762" i="2"/>
  <c r="H762" i="2" s="1"/>
  <c r="I744" i="2" s="1"/>
  <c r="F763" i="2"/>
  <c r="H763" i="2" s="1"/>
  <c r="I745" i="2" s="1"/>
  <c r="F764" i="2"/>
  <c r="H764" i="2" s="1"/>
  <c r="I746" i="2" s="1"/>
  <c r="F765" i="2"/>
  <c r="H765" i="2" s="1"/>
  <c r="I747" i="2" s="1"/>
  <c r="F766" i="2"/>
  <c r="H766" i="2" s="1"/>
  <c r="I748" i="2" s="1"/>
  <c r="F767" i="2"/>
  <c r="H767" i="2" s="1"/>
  <c r="I749" i="2" s="1"/>
  <c r="F768" i="2"/>
  <c r="H768" i="2" s="1"/>
  <c r="I750" i="2" s="1"/>
  <c r="F769" i="2"/>
  <c r="H769" i="2" s="1"/>
  <c r="I751" i="2" s="1"/>
  <c r="F770" i="2"/>
  <c r="H770" i="2" s="1"/>
  <c r="I752" i="2" s="1"/>
  <c r="F771" i="2"/>
  <c r="H771" i="2" s="1"/>
  <c r="I753" i="2" s="1"/>
  <c r="F772" i="2"/>
  <c r="H772" i="2" s="1"/>
  <c r="I754" i="2" s="1"/>
  <c r="F773" i="2"/>
  <c r="H773" i="2" s="1"/>
  <c r="I755" i="2" s="1"/>
  <c r="F774" i="2"/>
  <c r="H774" i="2" s="1"/>
  <c r="I756" i="2" s="1"/>
  <c r="F775" i="2"/>
  <c r="H775" i="2" s="1"/>
  <c r="I757" i="2" s="1"/>
  <c r="F776" i="2"/>
  <c r="H776" i="2" s="1"/>
  <c r="I758" i="2" s="1"/>
  <c r="F777" i="2"/>
  <c r="H777" i="2" s="1"/>
  <c r="I759" i="2" s="1"/>
  <c r="F778" i="2"/>
  <c r="H778" i="2" s="1"/>
  <c r="I760" i="2" s="1"/>
  <c r="F779" i="2"/>
  <c r="H779" i="2" s="1"/>
  <c r="I761" i="2" s="1"/>
  <c r="F780" i="2"/>
  <c r="H780" i="2" s="1"/>
  <c r="I762" i="2" s="1"/>
  <c r="F781" i="2"/>
  <c r="H781" i="2" s="1"/>
  <c r="I763" i="2" s="1"/>
  <c r="F782" i="2"/>
  <c r="H782" i="2" s="1"/>
  <c r="I764" i="2" s="1"/>
  <c r="F783" i="2"/>
  <c r="H783" i="2" s="1"/>
  <c r="I765" i="2" s="1"/>
  <c r="F784" i="2"/>
  <c r="H784" i="2" s="1"/>
  <c r="I766" i="2" s="1"/>
  <c r="F785" i="2"/>
  <c r="H785" i="2" s="1"/>
  <c r="I767" i="2" s="1"/>
  <c r="F786" i="2"/>
  <c r="H786" i="2" s="1"/>
  <c r="I768" i="2" s="1"/>
  <c r="F787" i="2"/>
  <c r="H787" i="2" s="1"/>
  <c r="I769" i="2" s="1"/>
  <c r="F788" i="2"/>
  <c r="H788" i="2" s="1"/>
  <c r="I770" i="2" s="1"/>
  <c r="F789" i="2"/>
  <c r="H789" i="2" s="1"/>
  <c r="I771" i="2" s="1"/>
  <c r="F790" i="2"/>
  <c r="H790" i="2" s="1"/>
  <c r="I772" i="2" s="1"/>
  <c r="F791" i="2"/>
  <c r="H791" i="2" s="1"/>
  <c r="I773" i="2" s="1"/>
  <c r="F792" i="2"/>
  <c r="H792" i="2" s="1"/>
  <c r="I774" i="2" s="1"/>
  <c r="F793" i="2"/>
  <c r="H793" i="2" s="1"/>
  <c r="I775" i="2" s="1"/>
  <c r="F794" i="2"/>
  <c r="H794" i="2" s="1"/>
  <c r="I776" i="2" s="1"/>
  <c r="F795" i="2"/>
  <c r="H795" i="2" s="1"/>
  <c r="I777" i="2" s="1"/>
  <c r="F796" i="2"/>
  <c r="H796" i="2" s="1"/>
  <c r="I778" i="2" s="1"/>
  <c r="F797" i="2"/>
  <c r="H797" i="2" s="1"/>
  <c r="I779" i="2" s="1"/>
  <c r="F798" i="2"/>
  <c r="H798" i="2" s="1"/>
  <c r="I780" i="2" s="1"/>
  <c r="F799" i="2"/>
  <c r="H799" i="2" s="1"/>
  <c r="I781" i="2" s="1"/>
  <c r="F800" i="2"/>
  <c r="H800" i="2" s="1"/>
  <c r="I782" i="2" s="1"/>
  <c r="F801" i="2"/>
  <c r="H801" i="2" s="1"/>
  <c r="I783" i="2" s="1"/>
  <c r="F802" i="2"/>
  <c r="H802" i="2" s="1"/>
  <c r="I784" i="2" s="1"/>
  <c r="F803" i="2"/>
  <c r="H803" i="2" s="1"/>
  <c r="I785" i="2" s="1"/>
  <c r="F804" i="2"/>
  <c r="H804" i="2" s="1"/>
  <c r="I786" i="2" s="1"/>
  <c r="F805" i="2"/>
  <c r="H805" i="2" s="1"/>
  <c r="I787" i="2" s="1"/>
  <c r="F806" i="2"/>
  <c r="H806" i="2" s="1"/>
  <c r="I788" i="2" s="1"/>
  <c r="F807" i="2"/>
  <c r="H807" i="2" s="1"/>
  <c r="I789" i="2" s="1"/>
  <c r="F808" i="2"/>
  <c r="H808" i="2" s="1"/>
  <c r="I790" i="2" s="1"/>
  <c r="F809" i="2"/>
  <c r="H809" i="2" s="1"/>
  <c r="I791" i="2" s="1"/>
  <c r="F810" i="2"/>
  <c r="H810" i="2" s="1"/>
  <c r="I792" i="2" s="1"/>
  <c r="F811" i="2"/>
  <c r="H811" i="2" s="1"/>
  <c r="I793" i="2" s="1"/>
  <c r="F812" i="2"/>
  <c r="H812" i="2" s="1"/>
  <c r="I794" i="2" s="1"/>
  <c r="F813" i="2"/>
  <c r="H813" i="2" s="1"/>
  <c r="I795" i="2" s="1"/>
  <c r="F814" i="2"/>
  <c r="H814" i="2" s="1"/>
  <c r="I796" i="2" s="1"/>
  <c r="F815" i="2"/>
  <c r="H815" i="2" s="1"/>
  <c r="I797" i="2" s="1"/>
  <c r="F816" i="2"/>
  <c r="H816" i="2" s="1"/>
  <c r="I798" i="2" s="1"/>
  <c r="F817" i="2"/>
  <c r="H817" i="2" s="1"/>
  <c r="I799" i="2" s="1"/>
  <c r="F818" i="2"/>
  <c r="H818" i="2" s="1"/>
  <c r="I800" i="2" s="1"/>
  <c r="F819" i="2"/>
  <c r="H819" i="2" s="1"/>
  <c r="I801" i="2" s="1"/>
  <c r="F820" i="2"/>
  <c r="H820" i="2" s="1"/>
  <c r="I802" i="2" s="1"/>
  <c r="F821" i="2"/>
  <c r="H821" i="2" s="1"/>
  <c r="I803" i="2" s="1"/>
  <c r="F822" i="2"/>
  <c r="H822" i="2" s="1"/>
  <c r="I804" i="2" s="1"/>
  <c r="F823" i="2"/>
  <c r="H823" i="2" s="1"/>
  <c r="I805" i="2" s="1"/>
  <c r="F824" i="2"/>
  <c r="H824" i="2" s="1"/>
  <c r="I806" i="2" s="1"/>
  <c r="F825" i="2"/>
  <c r="H825" i="2" s="1"/>
  <c r="I807" i="2" s="1"/>
  <c r="F826" i="2"/>
  <c r="H826" i="2" s="1"/>
  <c r="I808" i="2" s="1"/>
  <c r="F827" i="2"/>
  <c r="H827" i="2" s="1"/>
  <c r="I809" i="2" s="1"/>
  <c r="F828" i="2"/>
  <c r="H828" i="2" s="1"/>
  <c r="I810" i="2" s="1"/>
  <c r="F829" i="2"/>
  <c r="H829" i="2" s="1"/>
  <c r="I811" i="2" s="1"/>
  <c r="F830" i="2"/>
  <c r="H830" i="2" s="1"/>
  <c r="I812" i="2" s="1"/>
  <c r="F831" i="2"/>
  <c r="H831" i="2" s="1"/>
  <c r="I813" i="2" s="1"/>
  <c r="F832" i="2"/>
  <c r="H832" i="2" s="1"/>
  <c r="I814" i="2" s="1"/>
  <c r="F833" i="2"/>
  <c r="H833" i="2" s="1"/>
  <c r="I815" i="2" s="1"/>
  <c r="F834" i="2"/>
  <c r="H834" i="2" s="1"/>
  <c r="I816" i="2" s="1"/>
  <c r="F835" i="2"/>
  <c r="H835" i="2" s="1"/>
  <c r="I817" i="2" s="1"/>
  <c r="F836" i="2"/>
  <c r="H836" i="2" s="1"/>
  <c r="I818" i="2" s="1"/>
  <c r="F837" i="2"/>
  <c r="H837" i="2" s="1"/>
  <c r="I819" i="2" s="1"/>
  <c r="F838" i="2"/>
  <c r="H838" i="2" s="1"/>
  <c r="I820" i="2" s="1"/>
  <c r="F839" i="2"/>
  <c r="H839" i="2" s="1"/>
  <c r="I821" i="2" s="1"/>
  <c r="F840" i="2"/>
  <c r="H840" i="2" s="1"/>
  <c r="I822" i="2" s="1"/>
  <c r="F841" i="2"/>
  <c r="H841" i="2" s="1"/>
  <c r="I823" i="2" s="1"/>
  <c r="F842" i="2"/>
  <c r="H842" i="2" s="1"/>
  <c r="I824" i="2" s="1"/>
  <c r="F843" i="2"/>
  <c r="H843" i="2" s="1"/>
  <c r="I825" i="2" s="1"/>
  <c r="F844" i="2"/>
  <c r="H844" i="2" s="1"/>
  <c r="I826" i="2" s="1"/>
  <c r="F845" i="2"/>
  <c r="H845" i="2" s="1"/>
  <c r="I827" i="2" s="1"/>
  <c r="F846" i="2"/>
  <c r="H846" i="2" s="1"/>
  <c r="I828" i="2" s="1"/>
  <c r="F847" i="2"/>
  <c r="H847" i="2" s="1"/>
  <c r="I829" i="2" s="1"/>
  <c r="F848" i="2"/>
  <c r="H848" i="2" s="1"/>
  <c r="I830" i="2" s="1"/>
  <c r="F849" i="2"/>
  <c r="H849" i="2" s="1"/>
  <c r="I831" i="2" s="1"/>
  <c r="F850" i="2"/>
  <c r="H850" i="2" s="1"/>
  <c r="I832" i="2" s="1"/>
  <c r="F851" i="2"/>
  <c r="H851" i="2" s="1"/>
  <c r="I833" i="2" s="1"/>
  <c r="F852" i="2"/>
  <c r="H852" i="2" s="1"/>
  <c r="I834" i="2" s="1"/>
  <c r="F853" i="2"/>
  <c r="H853" i="2" s="1"/>
  <c r="I835" i="2" s="1"/>
  <c r="F854" i="2"/>
  <c r="H854" i="2" s="1"/>
  <c r="I836" i="2" s="1"/>
  <c r="F855" i="2"/>
  <c r="H855" i="2" s="1"/>
  <c r="I837" i="2" s="1"/>
  <c r="F856" i="2"/>
  <c r="H856" i="2" s="1"/>
  <c r="I838" i="2" s="1"/>
  <c r="F857" i="2"/>
  <c r="H857" i="2" s="1"/>
  <c r="I839" i="2" s="1"/>
  <c r="F858" i="2"/>
  <c r="H858" i="2" s="1"/>
  <c r="I840" i="2" s="1"/>
  <c r="F859" i="2"/>
  <c r="H859" i="2" s="1"/>
  <c r="I841" i="2" s="1"/>
  <c r="F860" i="2"/>
  <c r="H860" i="2" s="1"/>
  <c r="I842" i="2" s="1"/>
  <c r="F861" i="2"/>
  <c r="H861" i="2" s="1"/>
  <c r="I843" i="2" s="1"/>
  <c r="F862" i="2"/>
  <c r="H862" i="2" s="1"/>
  <c r="I844" i="2" s="1"/>
  <c r="F863" i="2"/>
  <c r="H863" i="2" s="1"/>
  <c r="I845" i="2" s="1"/>
  <c r="F864" i="2"/>
  <c r="H864" i="2" s="1"/>
  <c r="I846" i="2" s="1"/>
  <c r="F865" i="2"/>
  <c r="H865" i="2" s="1"/>
  <c r="I847" i="2" s="1"/>
  <c r="F866" i="2"/>
  <c r="H866" i="2" s="1"/>
  <c r="I848" i="2" s="1"/>
  <c r="F867" i="2"/>
  <c r="H867" i="2" s="1"/>
  <c r="I849" i="2" s="1"/>
  <c r="F868" i="2"/>
  <c r="H868" i="2" s="1"/>
  <c r="I850" i="2" s="1"/>
  <c r="F869" i="2"/>
  <c r="H869" i="2" s="1"/>
  <c r="I851" i="2" s="1"/>
  <c r="F870" i="2"/>
  <c r="H870" i="2" s="1"/>
  <c r="I852" i="2" s="1"/>
  <c r="F871" i="2"/>
  <c r="H871" i="2" s="1"/>
  <c r="I853" i="2" s="1"/>
  <c r="F872" i="2"/>
  <c r="H872" i="2" s="1"/>
  <c r="I854" i="2" s="1"/>
  <c r="F873" i="2"/>
  <c r="H873" i="2" s="1"/>
  <c r="I855" i="2" s="1"/>
  <c r="F874" i="2"/>
  <c r="H874" i="2" s="1"/>
  <c r="I856" i="2" s="1"/>
  <c r="F875" i="2"/>
  <c r="H875" i="2" s="1"/>
  <c r="I857" i="2" s="1"/>
  <c r="F876" i="2"/>
  <c r="H876" i="2" s="1"/>
  <c r="I858" i="2" s="1"/>
  <c r="F877" i="2"/>
  <c r="H877" i="2" s="1"/>
  <c r="I859" i="2" s="1"/>
  <c r="F878" i="2"/>
  <c r="H878" i="2" s="1"/>
  <c r="I860" i="2" s="1"/>
  <c r="F879" i="2"/>
  <c r="H879" i="2" s="1"/>
  <c r="I861" i="2" s="1"/>
  <c r="F880" i="2"/>
  <c r="H880" i="2" s="1"/>
  <c r="I862" i="2" s="1"/>
  <c r="F881" i="2"/>
  <c r="H881" i="2" s="1"/>
  <c r="I863" i="2" s="1"/>
  <c r="F882" i="2"/>
  <c r="H882" i="2" s="1"/>
  <c r="I864" i="2" s="1"/>
  <c r="F883" i="2"/>
  <c r="H883" i="2" s="1"/>
  <c r="I865" i="2" s="1"/>
  <c r="F884" i="2"/>
  <c r="H884" i="2" s="1"/>
  <c r="I866" i="2" s="1"/>
  <c r="F885" i="2"/>
  <c r="H885" i="2" s="1"/>
  <c r="I867" i="2" s="1"/>
  <c r="F886" i="2"/>
  <c r="H886" i="2" s="1"/>
  <c r="I868" i="2" s="1"/>
  <c r="F887" i="2"/>
  <c r="H887" i="2" s="1"/>
  <c r="I869" i="2" s="1"/>
  <c r="F888" i="2"/>
  <c r="H888" i="2" s="1"/>
  <c r="I870" i="2" s="1"/>
  <c r="F889" i="2"/>
  <c r="H889" i="2" s="1"/>
  <c r="I871" i="2" s="1"/>
  <c r="F890" i="2"/>
  <c r="H890" i="2" s="1"/>
  <c r="I872" i="2" s="1"/>
  <c r="F891" i="2"/>
  <c r="H891" i="2" s="1"/>
  <c r="I873" i="2" s="1"/>
  <c r="F892" i="2"/>
  <c r="H892" i="2" s="1"/>
  <c r="I874" i="2" s="1"/>
  <c r="F893" i="2"/>
  <c r="H893" i="2" s="1"/>
  <c r="I875" i="2" s="1"/>
  <c r="F894" i="2"/>
  <c r="H894" i="2" s="1"/>
  <c r="I876" i="2" s="1"/>
  <c r="F895" i="2"/>
  <c r="H895" i="2" s="1"/>
  <c r="I877" i="2" s="1"/>
  <c r="F896" i="2"/>
  <c r="H896" i="2" s="1"/>
  <c r="I878" i="2" s="1"/>
  <c r="F897" i="2"/>
  <c r="H897" i="2" s="1"/>
  <c r="I879" i="2" s="1"/>
  <c r="F898" i="2"/>
  <c r="H898" i="2" s="1"/>
  <c r="I880" i="2" s="1"/>
  <c r="F899" i="2"/>
  <c r="H899" i="2" s="1"/>
  <c r="I881" i="2" s="1"/>
  <c r="F900" i="2"/>
  <c r="H900" i="2" s="1"/>
  <c r="I882" i="2" s="1"/>
  <c r="F901" i="2"/>
  <c r="H901" i="2" s="1"/>
  <c r="I883" i="2" s="1"/>
  <c r="F902" i="2"/>
  <c r="H902" i="2" s="1"/>
  <c r="I884" i="2" s="1"/>
  <c r="F903" i="2"/>
  <c r="H903" i="2" s="1"/>
  <c r="I885" i="2" s="1"/>
  <c r="F904" i="2"/>
  <c r="H904" i="2" s="1"/>
  <c r="I886" i="2" s="1"/>
  <c r="F905" i="2"/>
  <c r="H905" i="2" s="1"/>
  <c r="I887" i="2" s="1"/>
  <c r="F906" i="2"/>
  <c r="H906" i="2" s="1"/>
  <c r="I888" i="2" s="1"/>
  <c r="F907" i="2"/>
  <c r="H907" i="2" s="1"/>
  <c r="I889" i="2" s="1"/>
  <c r="F908" i="2"/>
  <c r="H908" i="2" s="1"/>
  <c r="I890" i="2" s="1"/>
  <c r="F909" i="2"/>
  <c r="H909" i="2" s="1"/>
  <c r="I891" i="2" s="1"/>
  <c r="F910" i="2"/>
  <c r="H910" i="2" s="1"/>
  <c r="I892" i="2" s="1"/>
  <c r="F911" i="2"/>
  <c r="H911" i="2" s="1"/>
  <c r="I893" i="2" s="1"/>
  <c r="F912" i="2"/>
  <c r="H912" i="2" s="1"/>
  <c r="I894" i="2" s="1"/>
  <c r="F913" i="2"/>
  <c r="H913" i="2" s="1"/>
  <c r="I895" i="2" s="1"/>
  <c r="F914" i="2"/>
  <c r="H914" i="2" s="1"/>
  <c r="I896" i="2" s="1"/>
  <c r="F915" i="2"/>
  <c r="H915" i="2" s="1"/>
  <c r="I897" i="2" s="1"/>
  <c r="F916" i="2"/>
  <c r="H916" i="2" s="1"/>
  <c r="I898" i="2" s="1"/>
  <c r="F917" i="2"/>
  <c r="H917" i="2" s="1"/>
  <c r="I899" i="2" s="1"/>
  <c r="F918" i="2"/>
  <c r="H918" i="2" s="1"/>
  <c r="I900" i="2" s="1"/>
  <c r="F919" i="2"/>
  <c r="H919" i="2" s="1"/>
  <c r="I901" i="2" s="1"/>
  <c r="F920" i="2"/>
  <c r="H920" i="2" s="1"/>
  <c r="I902" i="2" s="1"/>
  <c r="F921" i="2"/>
  <c r="H921" i="2" s="1"/>
  <c r="I903" i="2" s="1"/>
  <c r="F922" i="2"/>
  <c r="H922" i="2" s="1"/>
  <c r="I904" i="2" s="1"/>
  <c r="F923" i="2"/>
  <c r="H923" i="2" s="1"/>
  <c r="I905" i="2" s="1"/>
  <c r="F924" i="2"/>
  <c r="H924" i="2" s="1"/>
  <c r="I906" i="2" s="1"/>
  <c r="F925" i="2"/>
  <c r="H925" i="2" s="1"/>
  <c r="I907" i="2" s="1"/>
  <c r="F926" i="2"/>
  <c r="H926" i="2" s="1"/>
  <c r="I908" i="2" s="1"/>
  <c r="F927" i="2"/>
  <c r="H927" i="2" s="1"/>
  <c r="I909" i="2" s="1"/>
  <c r="F928" i="2"/>
  <c r="H928" i="2" s="1"/>
  <c r="I910" i="2" s="1"/>
  <c r="F929" i="2"/>
  <c r="H929" i="2" s="1"/>
  <c r="I911" i="2" s="1"/>
  <c r="F930" i="2"/>
  <c r="H930" i="2" s="1"/>
  <c r="I912" i="2" s="1"/>
  <c r="F931" i="2"/>
  <c r="H931" i="2" s="1"/>
  <c r="I913" i="2" s="1"/>
  <c r="F932" i="2"/>
  <c r="H932" i="2" s="1"/>
  <c r="I914" i="2" s="1"/>
  <c r="F933" i="2"/>
  <c r="H933" i="2" s="1"/>
  <c r="I915" i="2" s="1"/>
  <c r="F934" i="2"/>
  <c r="H934" i="2" s="1"/>
  <c r="I916" i="2" s="1"/>
  <c r="F935" i="2"/>
  <c r="H935" i="2" s="1"/>
  <c r="I917" i="2" s="1"/>
  <c r="F936" i="2"/>
  <c r="H936" i="2" s="1"/>
  <c r="I918" i="2" s="1"/>
  <c r="F937" i="2"/>
  <c r="H937" i="2" s="1"/>
  <c r="I919" i="2" s="1"/>
  <c r="F938" i="2"/>
  <c r="H938" i="2" s="1"/>
  <c r="I920" i="2" s="1"/>
  <c r="F939" i="2"/>
  <c r="H939" i="2" s="1"/>
  <c r="I921" i="2" s="1"/>
  <c r="F940" i="2"/>
  <c r="H940" i="2" s="1"/>
  <c r="I922" i="2" s="1"/>
  <c r="F941" i="2"/>
  <c r="H941" i="2" s="1"/>
  <c r="I923" i="2" s="1"/>
  <c r="F942" i="2"/>
  <c r="H942" i="2" s="1"/>
  <c r="I924" i="2" s="1"/>
  <c r="F943" i="2"/>
  <c r="H943" i="2" s="1"/>
  <c r="I925" i="2" s="1"/>
  <c r="F944" i="2"/>
  <c r="H944" i="2" s="1"/>
  <c r="I926" i="2" s="1"/>
  <c r="F945" i="2"/>
  <c r="H945" i="2" s="1"/>
  <c r="I927" i="2" s="1"/>
  <c r="F946" i="2"/>
  <c r="H946" i="2" s="1"/>
  <c r="I928" i="2" s="1"/>
  <c r="F947" i="2"/>
  <c r="H947" i="2" s="1"/>
  <c r="I929" i="2" s="1"/>
  <c r="F948" i="2"/>
  <c r="H948" i="2" s="1"/>
  <c r="I930" i="2" s="1"/>
  <c r="F949" i="2"/>
  <c r="H949" i="2" s="1"/>
  <c r="I931" i="2" s="1"/>
  <c r="F950" i="2"/>
  <c r="H950" i="2" s="1"/>
  <c r="I932" i="2" s="1"/>
  <c r="F951" i="2"/>
  <c r="H951" i="2" s="1"/>
  <c r="I933" i="2" s="1"/>
  <c r="F952" i="2"/>
  <c r="H952" i="2" s="1"/>
  <c r="I934" i="2" s="1"/>
  <c r="F953" i="2"/>
  <c r="H953" i="2" s="1"/>
  <c r="I935" i="2" s="1"/>
  <c r="F954" i="2"/>
  <c r="H954" i="2" s="1"/>
  <c r="I936" i="2" s="1"/>
  <c r="F955" i="2"/>
  <c r="H955" i="2" s="1"/>
  <c r="I937" i="2" s="1"/>
  <c r="F956" i="2"/>
  <c r="H956" i="2" s="1"/>
  <c r="I938" i="2" s="1"/>
  <c r="F957" i="2"/>
  <c r="H957" i="2" s="1"/>
  <c r="I939" i="2" s="1"/>
  <c r="F958" i="2"/>
  <c r="H958" i="2" s="1"/>
  <c r="I940" i="2" s="1"/>
  <c r="F959" i="2"/>
  <c r="H959" i="2" s="1"/>
  <c r="I941" i="2" s="1"/>
  <c r="F960" i="2"/>
  <c r="H960" i="2" s="1"/>
  <c r="I942" i="2" s="1"/>
  <c r="F961" i="2"/>
  <c r="H961" i="2" s="1"/>
  <c r="I943" i="2" s="1"/>
  <c r="F962" i="2"/>
  <c r="H962" i="2" s="1"/>
  <c r="I944" i="2" s="1"/>
  <c r="F963" i="2"/>
  <c r="H963" i="2" s="1"/>
  <c r="I945" i="2" s="1"/>
  <c r="F964" i="2"/>
  <c r="H964" i="2" s="1"/>
  <c r="I946" i="2" s="1"/>
  <c r="F965" i="2"/>
  <c r="H965" i="2" s="1"/>
  <c r="I947" i="2" s="1"/>
  <c r="F966" i="2"/>
  <c r="H966" i="2" s="1"/>
  <c r="I948" i="2" s="1"/>
  <c r="F967" i="2"/>
  <c r="H967" i="2" s="1"/>
  <c r="I949" i="2" s="1"/>
  <c r="F968" i="2"/>
  <c r="H968" i="2" s="1"/>
  <c r="I950" i="2" s="1"/>
  <c r="F969" i="2"/>
  <c r="H969" i="2" s="1"/>
  <c r="I951" i="2" s="1"/>
  <c r="F970" i="2"/>
  <c r="H970" i="2" s="1"/>
  <c r="I952" i="2" s="1"/>
  <c r="F971" i="2"/>
  <c r="H971" i="2" s="1"/>
  <c r="I953" i="2" s="1"/>
  <c r="F972" i="2"/>
  <c r="H972" i="2" s="1"/>
  <c r="I954" i="2" s="1"/>
  <c r="F973" i="2"/>
  <c r="H973" i="2" s="1"/>
  <c r="I955" i="2" s="1"/>
  <c r="F974" i="2"/>
  <c r="H974" i="2" s="1"/>
  <c r="I956" i="2" s="1"/>
  <c r="F975" i="2"/>
  <c r="H975" i="2" s="1"/>
  <c r="I957" i="2" s="1"/>
  <c r="F976" i="2"/>
  <c r="H976" i="2" s="1"/>
  <c r="I958" i="2" s="1"/>
  <c r="F977" i="2"/>
  <c r="H977" i="2" s="1"/>
  <c r="I959" i="2" s="1"/>
  <c r="F978" i="2"/>
  <c r="H978" i="2" s="1"/>
  <c r="I960" i="2" s="1"/>
  <c r="F979" i="2"/>
  <c r="H979" i="2" s="1"/>
  <c r="I961" i="2" s="1"/>
  <c r="F980" i="2"/>
  <c r="H980" i="2" s="1"/>
  <c r="I962" i="2" s="1"/>
  <c r="F981" i="2"/>
  <c r="H981" i="2" s="1"/>
  <c r="I963" i="2" s="1"/>
  <c r="F982" i="2"/>
  <c r="H982" i="2" s="1"/>
  <c r="I964" i="2" s="1"/>
  <c r="F983" i="2"/>
  <c r="H983" i="2" s="1"/>
  <c r="I965" i="2" s="1"/>
  <c r="F984" i="2"/>
  <c r="H984" i="2" s="1"/>
  <c r="I966" i="2" s="1"/>
  <c r="F985" i="2"/>
  <c r="H985" i="2" s="1"/>
  <c r="I967" i="2" s="1"/>
  <c r="F986" i="2"/>
  <c r="H986" i="2" s="1"/>
  <c r="I968" i="2" s="1"/>
  <c r="F987" i="2"/>
  <c r="H987" i="2" s="1"/>
  <c r="I969" i="2" s="1"/>
  <c r="F988" i="2"/>
  <c r="H988" i="2" s="1"/>
  <c r="I970" i="2" s="1"/>
  <c r="F989" i="2"/>
  <c r="H989" i="2" s="1"/>
  <c r="I971" i="2" s="1"/>
  <c r="F990" i="2"/>
  <c r="H990" i="2" s="1"/>
  <c r="I972" i="2" s="1"/>
  <c r="F991" i="2"/>
  <c r="H991" i="2" s="1"/>
  <c r="I973" i="2" s="1"/>
  <c r="F992" i="2"/>
  <c r="H992" i="2" s="1"/>
  <c r="I974" i="2" s="1"/>
  <c r="F993" i="2"/>
  <c r="H993" i="2" s="1"/>
  <c r="I975" i="2" s="1"/>
  <c r="F994" i="2"/>
  <c r="H994" i="2" s="1"/>
  <c r="I976" i="2" s="1"/>
  <c r="F995" i="2"/>
  <c r="H995" i="2" s="1"/>
  <c r="I977" i="2" s="1"/>
  <c r="F996" i="2"/>
  <c r="H996" i="2" s="1"/>
  <c r="I978" i="2" s="1"/>
  <c r="F997" i="2"/>
  <c r="H997" i="2" s="1"/>
  <c r="I979" i="2" s="1"/>
  <c r="F998" i="2"/>
  <c r="H998" i="2" s="1"/>
  <c r="I980" i="2" s="1"/>
  <c r="F999" i="2"/>
  <c r="H999" i="2" s="1"/>
  <c r="I981" i="2" s="1"/>
  <c r="F1000" i="2"/>
  <c r="H1000" i="2" s="1"/>
  <c r="I982" i="2" s="1"/>
  <c r="F1001" i="2"/>
  <c r="H1001" i="2" s="1"/>
  <c r="I983" i="2" s="1"/>
  <c r="F1002" i="2"/>
  <c r="H1002" i="2" s="1"/>
  <c r="I984" i="2" s="1"/>
  <c r="F1003" i="2"/>
  <c r="H1003" i="2" s="1"/>
  <c r="I985" i="2" s="1"/>
  <c r="F1004" i="2"/>
  <c r="H1004" i="2" s="1"/>
  <c r="I986" i="2" s="1"/>
  <c r="F1005" i="2"/>
  <c r="H1005" i="2" s="1"/>
  <c r="I987" i="2" s="1"/>
  <c r="F1006" i="2"/>
  <c r="H1006" i="2" s="1"/>
  <c r="I988" i="2" s="1"/>
  <c r="F1007" i="2"/>
  <c r="H1007" i="2" s="1"/>
  <c r="I989" i="2" s="1"/>
  <c r="F1008" i="2"/>
  <c r="H1008" i="2" s="1"/>
  <c r="I990" i="2" s="1"/>
  <c r="F1009" i="2"/>
  <c r="H1009" i="2" s="1"/>
  <c r="I991" i="2" s="1"/>
  <c r="F1010" i="2"/>
  <c r="H1010" i="2" s="1"/>
  <c r="I992" i="2" s="1"/>
  <c r="F1011" i="2"/>
  <c r="H1011" i="2" s="1"/>
  <c r="I993" i="2" s="1"/>
  <c r="F2" i="2"/>
  <c r="H2" i="2" s="1"/>
</calcChain>
</file>

<file path=xl/sharedStrings.xml><?xml version="1.0" encoding="utf-8"?>
<sst xmlns="http://schemas.openxmlformats.org/spreadsheetml/2006/main" count="112043" uniqueCount="15391">
  <si>
    <t>CODIGO</t>
  </si>
  <si>
    <t>TIPO DE INDENTIFICACION</t>
  </si>
  <si>
    <t>NUMERO DE CEDULA/RUC</t>
  </si>
  <si>
    <t>INGRESOS</t>
  </si>
  <si>
    <t>NACIONALIDAD</t>
  </si>
  <si>
    <t>NATURALEZA</t>
  </si>
  <si>
    <t>NOMBRES</t>
  </si>
  <si>
    <t>APELLIDOS</t>
  </si>
  <si>
    <t>NUMERO DE DOCUMENTO</t>
  </si>
  <si>
    <t>CAUSAL DE VINCULACION</t>
  </si>
  <si>
    <t>TELEFONO DOMICILIO</t>
  </si>
  <si>
    <t>TELEFONO CELULAR</t>
  </si>
  <si>
    <t>CORREO ELECTRONICO</t>
  </si>
  <si>
    <t>DIRECCION DOMICILIO</t>
  </si>
  <si>
    <t>FECHA DE NACIMIENTO</t>
  </si>
  <si>
    <t>ESTADO CIVIL</t>
  </si>
  <si>
    <t>SEXO</t>
  </si>
  <si>
    <t>ACTIVIDAD ECONOMICA</t>
  </si>
  <si>
    <t>LUGAR DE TRABAJO</t>
  </si>
  <si>
    <t>TELEFONO DE TRABAJO</t>
  </si>
  <si>
    <t>DIRECCION DE TRABAJO</t>
  </si>
  <si>
    <t>AFILIADO</t>
  </si>
  <si>
    <t>CARGAS FAMILIARES</t>
  </si>
  <si>
    <t>USUARIO DE CREACION</t>
  </si>
  <si>
    <t>USUAROS DE MODIFICACION</t>
  </si>
  <si>
    <t>FECHA ULTIMA DE MODIFICACION</t>
  </si>
  <si>
    <t>Cédula de identidad</t>
  </si>
  <si>
    <t>'0602339368'</t>
  </si>
  <si>
    <t>ECUATORIANO(A) INDIGENA</t>
  </si>
  <si>
    <t>Natural</t>
  </si>
  <si>
    <t>ALEXANDRA DEL ROCIO</t>
  </si>
  <si>
    <t>ALIAGA ERAZO</t>
  </si>
  <si>
    <t>No vinculado.</t>
  </si>
  <si>
    <t>.</t>
  </si>
  <si>
    <t>., ., . y .</t>
  </si>
  <si>
    <t>Soltero</t>
  </si>
  <si>
    <t>F</t>
  </si>
  <si>
    <t>Afiliado Activo Uso esclusivo para el IESS</t>
  </si>
  <si>
    <t>COMERCIANTE</t>
  </si>
  <si>
    <t>No</t>
  </si>
  <si>
    <t>Segundo Saulo Carrillo Tasambay</t>
  </si>
  <si>
    <t>Pedro José Criollo Niama</t>
  </si>
  <si>
    <t>'0602669905'</t>
  </si>
  <si>
    <t>JEANYNA ADRIANA</t>
  </si>
  <si>
    <t>ALULEMA BRITO</t>
  </si>
  <si>
    <t>Venta al por mayor de equipo de transporte (lanchas, aviones, trenes, etcétera.) excepto vehí­culos motorizados, motocicletas y bicicletas.</t>
  </si>
  <si>
    <t>Juan Gabriel Urquizo Yumiceba</t>
  </si>
  <si>
    <t>'0603913674'</t>
  </si>
  <si>
    <t>BETTY MARISOL</t>
  </si>
  <si>
    <t>ALLAUCA TINGO</t>
  </si>
  <si>
    <t>PUEBLO UNIDO , CALLE 36, . y AV. CIRCUNVALACION</t>
  </si>
  <si>
    <t>Estudiante</t>
  </si>
  <si>
    <t>UNIVERSIDAD POLITECNICA</t>
  </si>
  <si>
    <t>., AV. MALDONADO , . y .</t>
  </si>
  <si>
    <t>'0601916034'</t>
  </si>
  <si>
    <t>OLGER RODRIGO</t>
  </si>
  <si>
    <t>ALVEAR MIRANDA</t>
  </si>
  <si>
    <t>LA TRINIDAD , TARQUI, 34-98 y MONSEÑOR</t>
  </si>
  <si>
    <t>Casado</t>
  </si>
  <si>
    <t>M</t>
  </si>
  <si>
    <t>Jubilado</t>
  </si>
  <si>
    <t>JUBILADO</t>
  </si>
  <si>
    <t>'0602774945'</t>
  </si>
  <si>
    <t>JEANETH VIBIANA</t>
  </si>
  <si>
    <t>ANDRAMUÑO DIAZ</t>
  </si>
  <si>
    <t>CDLA. CEMENTO CHIMBORAZO, MANUELITA SAENZ, MZB 13 y EDUARDO QUIGMA</t>
  </si>
  <si>
    <t>Venta al por menor de flores, plantas y semillas en establecimientos especializados, incluso arreglos florales.</t>
  </si>
  <si>
    <t>DETALLES FLORERIA</t>
  </si>
  <si>
    <t>SANTA ROSA , ESPAÑA , 19-40 y OLMEDO</t>
  </si>
  <si>
    <t>'1704024932'</t>
  </si>
  <si>
    <t>ECUATORIANO(A)</t>
  </si>
  <si>
    <t>LUIS GERMAN</t>
  </si>
  <si>
    <t>GRIJALVA ENRIQUEZ</t>
  </si>
  <si>
    <t>CDLA LOS ANDES , AV. RIO PAUTE , CASA 15 y MZ. 16</t>
  </si>
  <si>
    <t>Eloisa Veronica Guaman Tasambay</t>
  </si>
  <si>
    <t>'0604023788'</t>
  </si>
  <si>
    <t>DIEGO PATRICIO</t>
  </si>
  <si>
    <t>GUSQUI TIXI</t>
  </si>
  <si>
    <t>PRIMAVERA, HUIGRA , 1 y PURUHA</t>
  </si>
  <si>
    <t>Empleado Privado</t>
  </si>
  <si>
    <t>'0601197239'</t>
  </si>
  <si>
    <t>SEGUNDO TOMAS</t>
  </si>
  <si>
    <t>LOPEZ PADILLA</t>
  </si>
  <si>
    <t>Actividades a corto y a largo plazo de clí­nicas del dí­a, básicas y generales, es decir, actividades médicas, de diagnóstico y de tratamiento.</t>
  </si>
  <si>
    <t>'0200467926'</t>
  </si>
  <si>
    <t>CARLOS OLMEDO</t>
  </si>
  <si>
    <t>MEJIA RAMIREZ</t>
  </si>
  <si>
    <t>ALAMOS 2, DR. JUAN CHIRIBOGA , 16 y LEOPOLDO ORMAZA</t>
  </si>
  <si>
    <t>CONDAMINE, CHILE , 3132 y JUAN DE LA VALLE</t>
  </si>
  <si>
    <t>'1900089473'</t>
  </si>
  <si>
    <t>GREGORIO</t>
  </si>
  <si>
    <t>OCHOA RIOFRIO</t>
  </si>
  <si>
    <t>ochoag56@hotmail.com</t>
  </si>
  <si>
    <t>PARQUE PUCARA , AV. SEXTO RODRIGUEZ , 4 y BRASILIA</t>
  </si>
  <si>
    <t>Actividades de acondicionamiento y mantenimiento de terrenos para usos agrí­colas: plantación o siembra de cultivos y cosecha, poda de árboles frutales y viñas, transplante de arroz y entresacado de remolacha.</t>
  </si>
  <si>
    <t>MIINISTERIO DE EDUCACIÓN</t>
  </si>
  <si>
    <t>LIZARZABURU , CANONIMO RAMOS , 1 y AGUSTO TORRES</t>
  </si>
  <si>
    <t>Si</t>
  </si>
  <si>
    <t>'0601198856'</t>
  </si>
  <si>
    <t>JORGE HERNAN</t>
  </si>
  <si>
    <t>RODRIGUEZ ROMERO</t>
  </si>
  <si>
    <t>Actividades de consorcios y agencias de noticias que suministran noticias, fotografí­as y artí­culos periodí­sticos a los medios de difusión.</t>
  </si>
  <si>
    <t>'1102578182'</t>
  </si>
  <si>
    <t>JORGE ENRIQUE</t>
  </si>
  <si>
    <t>ROMERO CORONEL</t>
  </si>
  <si>
    <t>Fabricación de máquinas y equipo auxiliar para la maquinaria textil: lizos, mecanismos de Jacquard, mecanismos de parada automáticos, mecanismos de cambio de lanzadera, husos y aletas, etcétera.</t>
  </si>
  <si>
    <t>1, 1, 1 y 11</t>
  </si>
  <si>
    <t>'0601385438'</t>
  </si>
  <si>
    <t>GERMAN VINICIO</t>
  </si>
  <si>
    <t>TRUJILLO SANCHEZ</t>
  </si>
  <si>
    <t>Fabricación de productos de acero laminados planos en caliente y frí­o, secciones laminadas, acero en lingotes y secciones sólidas de acero por trefilado, molido o doblado en frí­o.</t>
  </si>
  <si>
    <t>1, 1, 1 y 1</t>
  </si>
  <si>
    <t>'0601638240'</t>
  </si>
  <si>
    <t>FRANCISCO MANUEL</t>
  </si>
  <si>
    <t>UREÑA CHAVEZ</t>
  </si>
  <si>
    <t>Fabricación de maquinaria para la preparación del tabaco y la elaboración de cigarrillos y cigarros, tabaco para pipa, tabaco de mascar y rapé.</t>
  </si>
  <si>
    <t>'0602084394'</t>
  </si>
  <si>
    <t>MAYELSA MARISELA</t>
  </si>
  <si>
    <t>HARO BALSECA</t>
  </si>
  <si>
    <t>Venta al por menor de carne y productos cárnicos (incluidos los de aves de corral) en establecimientos especializados.</t>
  </si>
  <si>
    <t>'0602611071'</t>
  </si>
  <si>
    <t>VICTOR HUGO</t>
  </si>
  <si>
    <t>LOBATO INCA</t>
  </si>
  <si>
    <t>Venta al por menor de huevos en establecimientos especializados.</t>
  </si>
  <si>
    <t>'1701357970'</t>
  </si>
  <si>
    <t>NESTOR MEDARDO</t>
  </si>
  <si>
    <t>CEPEDA GUAMAN</t>
  </si>
  <si>
    <t>LICAN CENTRAL, LUIS ARTURO BARAHONA , 18-22 y 1</t>
  </si>
  <si>
    <t>'1801302462'</t>
  </si>
  <si>
    <t>ELVA MARGARITA</t>
  </si>
  <si>
    <t>CORDOVA AREVALO</t>
  </si>
  <si>
    <t>Fabricación de otros artí­culos de metal: cierres, hebillas, corchetes; campanas, almohadillas metálicas para fregar (estropajos); termos y otros recipientes herméticos de metal: jarros y botellas de metal; rulos para el pelo, empuñaduras y soportes para paraguas y peines de metal, cascos de seguridad, bolsas de papel aluminio, etcétera.</t>
  </si>
  <si>
    <t>'0602934325'</t>
  </si>
  <si>
    <t>JOSE MIGUEL</t>
  </si>
  <si>
    <t>CORONEL GUACHILEMA</t>
  </si>
  <si>
    <t>Fabricación de otros instrumentos musicales, instrumentos musicales cuyo sonido se produce electrónicamente.</t>
  </si>
  <si>
    <t>'0201312410'</t>
  </si>
  <si>
    <t>EDWIN RENE</t>
  </si>
  <si>
    <t>ERAZO PEREZ</t>
  </si>
  <si>
    <t>Actividades de Almaceneras</t>
  </si>
  <si>
    <t>'0200902427'</t>
  </si>
  <si>
    <t>TIRSO ELIAS</t>
  </si>
  <si>
    <t>GOMEZ QUISHPE</t>
  </si>
  <si>
    <t>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t>
  </si>
  <si>
    <t>1, 11, 1 y 1</t>
  </si>
  <si>
    <t>'0601317563'</t>
  </si>
  <si>
    <t>ANA MERCEDES</t>
  </si>
  <si>
    <t>HERRERA PALTAN</t>
  </si>
  <si>
    <t>Actividades de concesión de donaciones realizadas por asociaciones u otras organizaciones.</t>
  </si>
  <si>
    <t>'1101498432'</t>
  </si>
  <si>
    <t>LUIS FRANCISCO</t>
  </si>
  <si>
    <t>LOAIZA LOAIZA</t>
  </si>
  <si>
    <t>Actividades de captación de agua de: rí­os, lagos, pozos, lluvia etcétera; purificación de agua para su distribución; tratamiento de agua para uso industrial y otros usos; distribución de agua por medio de: tuberí­as, camiones (tanqueros) u otros medios, a usuarios residenciales, comerciales, industriales y de otro tipo.</t>
  </si>
  <si>
    <t>'0601271083'</t>
  </si>
  <si>
    <t>ALFONSO FERNANDO</t>
  </si>
  <si>
    <t>QUISHPE ANDRADE</t>
  </si>
  <si>
    <t>Actividades de astrologí­a y espiritismo.</t>
  </si>
  <si>
    <t>'0602933376'</t>
  </si>
  <si>
    <t>JUAN CARLOS</t>
  </si>
  <si>
    <t>ROSERO LOPEZ</t>
  </si>
  <si>
    <t>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t>
  </si>
  <si>
    <t>'1711390086'</t>
  </si>
  <si>
    <t>WILLIAM GIOVANNY</t>
  </si>
  <si>
    <t>SAMBACHI GUARANGO</t>
  </si>
  <si>
    <t>Actividades de atención de la salud humana realizadas por personal especializado en acupuntura, que no se llevan a cabo en hospitales ni entrañan la participación de médicos ni de odontólogos.</t>
  </si>
  <si>
    <t>'1703162337'</t>
  </si>
  <si>
    <t>GONZALO</t>
  </si>
  <si>
    <t>SHAGÑAY GUAMAN</t>
  </si>
  <si>
    <t>'0602518714'</t>
  </si>
  <si>
    <t>JHON WILSON</t>
  </si>
  <si>
    <t>GONZALEZ LOPEZ</t>
  </si>
  <si>
    <t>Actividades a corto y a largo plazo de clí­nicas especializadas, es decir, actividades médicas, de diagnóstico y de tratamiento (clí­nicas para enfermos mentales, de rehabilitación, para enfermedades infecciosas, de maternidad, etcétera).</t>
  </si>
  <si>
    <t>'0602208134'</t>
  </si>
  <si>
    <t>PACA GUAMAN</t>
  </si>
  <si>
    <t>Venta al por menor de productos para fiestas infantiles en establecimientos especializados.</t>
  </si>
  <si>
    <t>'0400768867'</t>
  </si>
  <si>
    <t>JOSE ARTURO</t>
  </si>
  <si>
    <t>PIAUN PUSCA</t>
  </si>
  <si>
    <t>'0600614671'</t>
  </si>
  <si>
    <t>FLOR ELIAS</t>
  </si>
  <si>
    <t>LOPEZ GUAÑO</t>
  </si>
  <si>
    <t>Otros cultivos de frutos de árboles y arbustos: pitahaya, tuna, algarroba, taxos, etcétera.</t>
  </si>
  <si>
    <t>'0602502411'</t>
  </si>
  <si>
    <t>JOSE JAVIER</t>
  </si>
  <si>
    <t>LOZANO SHUNTA</t>
  </si>
  <si>
    <t>'0601902232'</t>
  </si>
  <si>
    <t>MARIA PAULINA</t>
  </si>
  <si>
    <t>VITERI FERNANDEZ</t>
  </si>
  <si>
    <t>'0600036321'</t>
  </si>
  <si>
    <t>JUAN BOLIVAR</t>
  </si>
  <si>
    <t>CONDO OROZCO</t>
  </si>
  <si>
    <t>PURUHA, PURUHA, 29-60 y VENEZUELA</t>
  </si>
  <si>
    <t>PURUHA, J.B. LEON, 9-60 y VENEZUELA</t>
  </si>
  <si>
    <t>'0602094344'</t>
  </si>
  <si>
    <t>ROSA AMELIA</t>
  </si>
  <si>
    <t>MIÑACA PAREDES</t>
  </si>
  <si>
    <t>LOS CISNEROS DE TAPI, AV. MONS. LEONIDAS PROAÑO, 1 y CESAR DAVILA</t>
  </si>
  <si>
    <t>Empleado Público</t>
  </si>
  <si>
    <t>'0601930746'</t>
  </si>
  <si>
    <t>ANGEL GABRIEL</t>
  </si>
  <si>
    <t>RODRIGUEZ CALDERON</t>
  </si>
  <si>
    <t>'0601813835'</t>
  </si>
  <si>
    <t>FLOR BASILICA</t>
  </si>
  <si>
    <t>TOLEDO LARA</t>
  </si>
  <si>
    <t>'0601881444'</t>
  </si>
  <si>
    <t>CARMEN IMELDA</t>
  </si>
  <si>
    <t>PEÑAFIEL ALVAREZ</t>
  </si>
  <si>
    <t>1, 1, 11 y 1</t>
  </si>
  <si>
    <t>'0602612319'</t>
  </si>
  <si>
    <t>REINOSO PAREDES</t>
  </si>
  <si>
    <t>EL RETAMAL, AV. CANONIGO RAMOS, 1 y JOAQUIN PINTOS</t>
  </si>
  <si>
    <t>'1002688578'</t>
  </si>
  <si>
    <t>GONZALO ALFREDO</t>
  </si>
  <si>
    <t>CADENA VILLARREAL</t>
  </si>
  <si>
    <t>1, SABOYA MILITAR, VILLA 57 y .</t>
  </si>
  <si>
    <t>FUERZA TERRESTRE</t>
  </si>
  <si>
    <t>'0603054941'</t>
  </si>
  <si>
    <t>CARLOS ENRIQUE</t>
  </si>
  <si>
    <t>GUARANGA YUNGAN</t>
  </si>
  <si>
    <t>LA PLAZA DAVALOS , NUEVA YORK, 1 y ROCA FUERTE</t>
  </si>
  <si>
    <t>'0602752511'</t>
  </si>
  <si>
    <t>LUIS ENRIQUE</t>
  </si>
  <si>
    <t>IZA SANTELLAN</t>
  </si>
  <si>
    <t>Actividades de administración de programa de suministro de agua potable.</t>
  </si>
  <si>
    <t>'1001470358'</t>
  </si>
  <si>
    <t>WILSON WASHINGTON</t>
  </si>
  <si>
    <t>SANTELLAN</t>
  </si>
  <si>
    <t>SAN RAFAEL 2, GUAYAQUIL, 1 y VIENA</t>
  </si>
  <si>
    <t>'0201094232'</t>
  </si>
  <si>
    <t>HOLGER GONZALO</t>
  </si>
  <si>
    <t>ARMIJO BAÑO</t>
  </si>
  <si>
    <t>'0602456410'</t>
  </si>
  <si>
    <t>GUSTAVO</t>
  </si>
  <si>
    <t>CHACHA PAGUAY</t>
  </si>
  <si>
    <t>Actividades de agentes inmobiliarios neutrales que garantizan el cumplimiento de todas las condiciones de una transacción inmobiliaria (plicas inmobiliarias).</t>
  </si>
  <si>
    <t>'0602135972'</t>
  </si>
  <si>
    <t>ESPANOLA</t>
  </si>
  <si>
    <t>FELIPE DANIEL</t>
  </si>
  <si>
    <t>HIDALGO LARA</t>
  </si>
  <si>
    <t>MIGRADO</t>
  </si>
  <si>
    <t>'0602311086'</t>
  </si>
  <si>
    <t>ANGEL ABELARDO</t>
  </si>
  <si>
    <t>LEMA SATAN</t>
  </si>
  <si>
    <t>BALSAYAN, DR. ANGEL SERAFIN PULGAR , 1 y 1</t>
  </si>
  <si>
    <t>Servicios de taxis.</t>
  </si>
  <si>
    <t>'0602190472'</t>
  </si>
  <si>
    <t>GIOVANNA JANET</t>
  </si>
  <si>
    <t>LOPEZ ARAUJO</t>
  </si>
  <si>
    <t>Venta al por mayor de papa y tubérculos.</t>
  </si>
  <si>
    <t>'0602114399'</t>
  </si>
  <si>
    <t>DILON OCTAVIO</t>
  </si>
  <si>
    <t>SOTOMAYOR ROJAS</t>
  </si>
  <si>
    <t>'0602266272'</t>
  </si>
  <si>
    <t>LUIS ARNALDO</t>
  </si>
  <si>
    <t>COLCHA COLCHA</t>
  </si>
  <si>
    <t>Venta al por mayor de prendas de vestir, incluidas prendas (ropa) deportivas.</t>
  </si>
  <si>
    <t>'0602195778'</t>
  </si>
  <si>
    <t>LUIS GONZALO</t>
  </si>
  <si>
    <t>GUAMAN PAULLAN</t>
  </si>
  <si>
    <t>SAN MIGUEL DE TAPI, AV.MONSEÑOR LEONIDAS PROAÑO , 1 y RIO PAUTE</t>
  </si>
  <si>
    <t>Venta al por mayor de arroz.</t>
  </si>
  <si>
    <t>MILLITAR</t>
  </si>
  <si>
    <t>'0602248569'</t>
  </si>
  <si>
    <t>JOSE ANTONIO</t>
  </si>
  <si>
    <t>QUIGUIRI LARREA</t>
  </si>
  <si>
    <t>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t>
  </si>
  <si>
    <t>'0601023534'</t>
  </si>
  <si>
    <t>EDUARDO BENITO</t>
  </si>
  <si>
    <t>SOTO WALLANCAÑAY</t>
  </si>
  <si>
    <t>LOS ALAMOS 2, MZ L, 1 y CASA 11</t>
  </si>
  <si>
    <t>SERVIDOR PUBLICO</t>
  </si>
  <si>
    <t>1, AV. DE LOS HEROES , 1 y ANTONIO JOSE DE SUCRE</t>
  </si>
  <si>
    <t>'0601977143'</t>
  </si>
  <si>
    <t>RAUL VINICIO</t>
  </si>
  <si>
    <t>YUMI PAGUAY</t>
  </si>
  <si>
    <t>Venta al por menor de alimentos, bebidas y productos del tabaco en puestos de venta o mercados.</t>
  </si>
  <si>
    <t>'0602353641'</t>
  </si>
  <si>
    <t>NELLY IVONE</t>
  </si>
  <si>
    <t>BAYAS BONILLA</t>
  </si>
  <si>
    <t>Venta al por menor de frutas, legumbres y hortalizas frescas o en conserva en establecimientos especializados.</t>
  </si>
  <si>
    <t>'0400818217'</t>
  </si>
  <si>
    <t>ALBA LUCIA</t>
  </si>
  <si>
    <t>BENAVIDES HERRERIA</t>
  </si>
  <si>
    <t>CDLA. DE LOS MAESTROS , SUECIA , 3 y BULGARIA</t>
  </si>
  <si>
    <t>LIBRERIA FANTASIAS</t>
  </si>
  <si>
    <t>SAN FRANCISCO, PRIMERA CONSTITUYENTE , 19-12 y JUAN DE VELASCO</t>
  </si>
  <si>
    <t>Carlos Olmedo Mejia Ramirez</t>
  </si>
  <si>
    <t>'0603015520'</t>
  </si>
  <si>
    <t>SOCORRO ISABEL</t>
  </si>
  <si>
    <t>CASTELO HARO</t>
  </si>
  <si>
    <t>Venta al por menor de artí­culos de ferreterí­a: martillos, sierras, destornilladores y pequeñas herramientas en general, equipo y materiales de prefabricados para armado casero (equipo de bricolaje); alambres y cables eléctricos, cerraduras, montajes y adornos, extintores, segadoras de césped de cualquier tipo, etcétera en establecimientos especializados.</t>
  </si>
  <si>
    <t>'0602071706'</t>
  </si>
  <si>
    <t>JUAN ANTONIO</t>
  </si>
  <si>
    <t>GUANGA VALLEJO</t>
  </si>
  <si>
    <t>Venta al por mayor de huevos y productos a base de huevos.</t>
  </si>
  <si>
    <t>'0601210412'</t>
  </si>
  <si>
    <t>ANA LUCIA</t>
  </si>
  <si>
    <t>GUERRA PROCEL</t>
  </si>
  <si>
    <t>Venta al por menor de relojes y joyas en establecimientos especializados.</t>
  </si>
  <si>
    <t>'0907507693'</t>
  </si>
  <si>
    <t>ANTONIO VICENTE</t>
  </si>
  <si>
    <t>GUERRERO HERMENEJILDO</t>
  </si>
  <si>
    <t>LOS CISNEROS DE TAPI, CESAR DAVILA , 1 y GUSTAVO VALLEJO</t>
  </si>
  <si>
    <t>Venta al por mayor de diversos productos sin especialización.</t>
  </si>
  <si>
    <t>LIZARZABUR</t>
  </si>
  <si>
    <t>'0604274910'</t>
  </si>
  <si>
    <t>SILVIA PATRICIA</t>
  </si>
  <si>
    <t>LONDO AUQUILLA</t>
  </si>
  <si>
    <t>SAN ANTONIO, QUIZ-QUIZ , 1 y CALLE D</t>
  </si>
  <si>
    <t>David Santiago Chicaiza Tenesaca</t>
  </si>
  <si>
    <t>'0602485575'</t>
  </si>
  <si>
    <t>DALILA ANTONIA</t>
  </si>
  <si>
    <t>MARCHAN AMOROSO</t>
  </si>
  <si>
    <t>Venta al por mayor de vidrio plano y espejos.</t>
  </si>
  <si>
    <t>'0602772386'</t>
  </si>
  <si>
    <t>AYDEE ELIZABETH</t>
  </si>
  <si>
    <t>MARTINEZ CEVALLOS</t>
  </si>
  <si>
    <t>'1201797741'</t>
  </si>
  <si>
    <t>NESSAR GILBER</t>
  </si>
  <si>
    <t>MORA BAQUENDANO</t>
  </si>
  <si>
    <t>VELASCO NORTE , PEDRO FERMIN CEVALLOS, 1 y VICTOR EMILIO ESTRADA</t>
  </si>
  <si>
    <t>Venta al por menor de productos naturistas en establecimientos especializados.</t>
  </si>
  <si>
    <t>VELASCO NORTE, PEDRO FERMIN CEVALLOS , 1 y VICTOR EMILIO ESTRADA</t>
  </si>
  <si>
    <t>'0603346230'</t>
  </si>
  <si>
    <t>FABIAN ERNESTO</t>
  </si>
  <si>
    <t>SILVA MIÑACA</t>
  </si>
  <si>
    <t>Venta al por mayor de muebles de oficina.</t>
  </si>
  <si>
    <t>'0601581952'</t>
  </si>
  <si>
    <t>MARTHA FABIOLA</t>
  </si>
  <si>
    <t>VINUEZA PAREDES</t>
  </si>
  <si>
    <t>LA GIRAL , CARLOS ZAMBRANO, 3 y ARGENTINOS</t>
  </si>
  <si>
    <t>Venta al por menor de productos de panaderí­a, confiterí­a y reposterí­a en establecimientos especializados.</t>
  </si>
  <si>
    <t>VENTA A FAMILIARES</t>
  </si>
  <si>
    <t>Josselyn Patricia Cabay Carrillo</t>
  </si>
  <si>
    <t>'0905754610'</t>
  </si>
  <si>
    <t>ANGEL MEDARDO</t>
  </si>
  <si>
    <t>YAMBAY LEMA</t>
  </si>
  <si>
    <t>MIRAFLORES , FRANCISCO CAJO , 1 y TIXI LEMA</t>
  </si>
  <si>
    <t>'0601397862'</t>
  </si>
  <si>
    <t>EDGAR SALOMON</t>
  </si>
  <si>
    <t>SAN ANTONIO , VIA A GUANO , . y .</t>
  </si>
  <si>
    <t>Actividades de abastecimiento de suministros para su utilización en situaciones de emergencia interna en tiempos de paz causadas por desastres.</t>
  </si>
  <si>
    <t>CONFECIONES YAMBAY</t>
  </si>
  <si>
    <t>CDLA KENEDY , PANAMERICANA NORTE , 1 y BATALLA CARACAS</t>
  </si>
  <si>
    <t>'0602493041'</t>
  </si>
  <si>
    <t>MAYRA ELIZABETH</t>
  </si>
  <si>
    <t>CACERES MENA</t>
  </si>
  <si>
    <t>JUAN VELASCO , CIRCUNVALACION , 34-70 y PURUHA</t>
  </si>
  <si>
    <t>Venta al por mayor de frutas, legumbres y hortalizas.</t>
  </si>
  <si>
    <t>ESPOCH</t>
  </si>
  <si>
    <t>'1600325490'</t>
  </si>
  <si>
    <t>CAMPAÑA TORRES</t>
  </si>
  <si>
    <t>'1708990096'</t>
  </si>
  <si>
    <t>ROSA MARIA</t>
  </si>
  <si>
    <t>CUADROS ALCIVAR</t>
  </si>
  <si>
    <t>RIOBAMBA NORTE 3, PEDRO FERMIN CEVALLOS , 1 y VICTOR EMILIO ESTRADA</t>
  </si>
  <si>
    <t>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t>
  </si>
  <si>
    <t>'0601883788'</t>
  </si>
  <si>
    <t>ANGEL ALBERTO</t>
  </si>
  <si>
    <t>GUANANGA TIERRA</t>
  </si>
  <si>
    <t>'0603568973'</t>
  </si>
  <si>
    <t>ALEX ANTONIO</t>
  </si>
  <si>
    <t>GUERRERO DE LA ROSA</t>
  </si>
  <si>
    <t>'0602122533'</t>
  </si>
  <si>
    <t>ELSY DE LOURDES</t>
  </si>
  <si>
    <t>HERNANDEZ CARRILLO</t>
  </si>
  <si>
    <t>'0603877507'</t>
  </si>
  <si>
    <t>ANDRES FELIPE</t>
  </si>
  <si>
    <t>MEJIA PEREZ</t>
  </si>
  <si>
    <t>ALAMOS 2, Dr. JUAN CHIRIBOGA, 16 y LEOPOLDO ORMAZA</t>
  </si>
  <si>
    <t>GADM RIOBAMBA</t>
  </si>
  <si>
    <t>'0603067638'</t>
  </si>
  <si>
    <t>CARLOS REINALDO</t>
  </si>
  <si>
    <t>ALAMOS 2, DR. JUAN CHIRIBOGA, 16 y LEOPOLDO ORMAZA</t>
  </si>
  <si>
    <t>'0601512718'</t>
  </si>
  <si>
    <t>NELSON ULISES</t>
  </si>
  <si>
    <t>'1706751391'</t>
  </si>
  <si>
    <t>JORGE RENE</t>
  </si>
  <si>
    <t>OÑA DOMINGUEZ</t>
  </si>
  <si>
    <t>., AV. ANTONIO JOSE DE SUCRE , 1 y FRANCISCO ROSALES</t>
  </si>
  <si>
    <t>'0603043449'</t>
  </si>
  <si>
    <t>BARAHONA CHAVEZ</t>
  </si>
  <si>
    <t>TELMO RODRIGO</t>
  </si>
  <si>
    <t>'0601824881'</t>
  </si>
  <si>
    <t>MONICA PATRICIA</t>
  </si>
  <si>
    <t>LUNA RODRIGUEZ</t>
  </si>
  <si>
    <t>LA ESTACION, GUAYAQUIL, 28-54 y ROCAFUERTE Y C ARABOBO</t>
  </si>
  <si>
    <t>Venta al por menor de lácteos en establecimientos especializados.</t>
  </si>
  <si>
    <t>'0603360843'</t>
  </si>
  <si>
    <t>JAVIER EDUARDO</t>
  </si>
  <si>
    <t>PADILLA CEVALLOS</t>
  </si>
  <si>
    <t>Venta al por mayor de flores y plantas.</t>
  </si>
  <si>
    <t>'0601803752'</t>
  </si>
  <si>
    <t>ERMITA GRIMANESA</t>
  </si>
  <si>
    <t>SOLORZANO HIDALGO</t>
  </si>
  <si>
    <t>BARRIO LA PAZ, MORONA 9, 1 y 24 DE MAYO</t>
  </si>
  <si>
    <t>'0603780024'</t>
  </si>
  <si>
    <t>ANDRES PAUL</t>
  </si>
  <si>
    <t>GIRALDA, BRASIL, 25-29 y OROZCO</t>
  </si>
  <si>
    <t>Venta al por mayor de productos de tabaco.</t>
  </si>
  <si>
    <t>PREFECTURA DE SANTA ELENA</t>
  </si>
  <si>
    <t>'1702936582'</t>
  </si>
  <si>
    <t>BLANCA GLADYS</t>
  </si>
  <si>
    <t>ESPINEL CUEVA</t>
  </si>
  <si>
    <t>LA JOYA , CHILE , 17-09 y ALVARADO</t>
  </si>
  <si>
    <t>'0603046905'</t>
  </si>
  <si>
    <t>JULIA CECILIA</t>
  </si>
  <si>
    <t>GUAYLLA CURICAMA</t>
  </si>
  <si>
    <t>SESQUICENTENARIO, VICENTE ROCA , 1 y LINEA FERREA</t>
  </si>
  <si>
    <t>Divorciado</t>
  </si>
  <si>
    <t>UNIDAD EDUCATIVA JEAN PIAGER</t>
  </si>
  <si>
    <t>'0200643740'</t>
  </si>
  <si>
    <t>ANA BEATRIZ</t>
  </si>
  <si>
    <t>PEREZ PEREZ</t>
  </si>
  <si>
    <t>Venta al por menor de periódicos en establecimientos especializados.</t>
  </si>
  <si>
    <t>'0930614607'</t>
  </si>
  <si>
    <t>DENNISE ANDREA</t>
  </si>
  <si>
    <t>PISCO REVELO</t>
  </si>
  <si>
    <t>Venta al por mayor de máquinas herramienta controladas o no por computadora para la industria textil, cuero y otras industrias, incluye la venta al por mayor de sus partes y piezas.</t>
  </si>
  <si>
    <t>'0604177188'</t>
  </si>
  <si>
    <t>MONICA LIZBETH</t>
  </si>
  <si>
    <t>VALLEJO MARTINEZ</t>
  </si>
  <si>
    <t>ALAMOS2, DR. JUAN CHIRIBOGA, 16 y LEOPOLDO ORMAZA</t>
  </si>
  <si>
    <t>'0200854719'</t>
  </si>
  <si>
    <t>ANGEL HUGO</t>
  </si>
  <si>
    <t>VINUEZA VILLACIS</t>
  </si>
  <si>
    <t>., JUAN DE VELASCO, 3039 y NUEVA YORK</t>
  </si>
  <si>
    <t>'0603994609'</t>
  </si>
  <si>
    <t>MONICA CLEMENCIA</t>
  </si>
  <si>
    <t>BENALCAZAR LUNA</t>
  </si>
  <si>
    <t>monica2703911@hotmail.com</t>
  </si>
  <si>
    <t>LA ESTACION, GUAYAQUIL, 28-54 y CARABOBO</t>
  </si>
  <si>
    <t>Venta al por menor de artí­culos de oficina y papelerí­a como lápices, bolí­grafos, papel, etcétera, en establecimientos especializados.</t>
  </si>
  <si>
    <t>LA DOLOROSA , 9 DE OCTUBRE , 1 y .</t>
  </si>
  <si>
    <t>'0602047862'</t>
  </si>
  <si>
    <t>WILSON PEDRO</t>
  </si>
  <si>
    <t>ESTRELLA JARA</t>
  </si>
  <si>
    <t>COOP. 13 DE ABRIL , JOSE DE LAMAR , 1 y MILTON REYES</t>
  </si>
  <si>
    <t>MILITAR</t>
  </si>
  <si>
    <t>'0603987934'</t>
  </si>
  <si>
    <t>JHONATAN JHOEL</t>
  </si>
  <si>
    <t>GAIBOR HERNANDEZ</t>
  </si>
  <si>
    <t>SANTA ANA, PASTAZA , 1 y .</t>
  </si>
  <si>
    <t>ISFA</t>
  </si>
  <si>
    <t>TAISHA , TAISHA , 1 y 1</t>
  </si>
  <si>
    <t>'1201026380'</t>
  </si>
  <si>
    <t>JUAN OCTAVIO</t>
  </si>
  <si>
    <t>MARQUEZ MATUTE</t>
  </si>
  <si>
    <t>EL ESFUERZO 2, ESPAÑA , 36-63 y ANDRES MACHADO</t>
  </si>
  <si>
    <t>'0400899985'</t>
  </si>
  <si>
    <t>EDGAR ROLANDO</t>
  </si>
  <si>
    <t>QUIROZ TIRIRA</t>
  </si>
  <si>
    <t>., TORONTO , 1 y SAN JOSE</t>
  </si>
  <si>
    <t>'0603481508'</t>
  </si>
  <si>
    <t>PAOLA RENATA</t>
  </si>
  <si>
    <t>RICAURTE PULGAR</t>
  </si>
  <si>
    <t>GIRALDA , BRASIL, 25-29 y OROZCO</t>
  </si>
  <si>
    <t>HOSPEDAJE</t>
  </si>
  <si>
    <t>., ARGENTINOS , 1 y CARLOS SAMBRANO</t>
  </si>
  <si>
    <t>'0601991870'</t>
  </si>
  <si>
    <t>FANNY MORAIMA</t>
  </si>
  <si>
    <t>RODRIGUEZ INCA</t>
  </si>
  <si>
    <t>Venta al por mayor de productos de perfumerí­a, cosméticos (productos de belleza) artí­culos de uso personal (jabones).</t>
  </si>
  <si>
    <t>'0602769093'</t>
  </si>
  <si>
    <t>JUANA LOURDES</t>
  </si>
  <si>
    <t>DAMIAN TENELEMA</t>
  </si>
  <si>
    <t>'0603048794'</t>
  </si>
  <si>
    <t>IVAN GUILLERMO</t>
  </si>
  <si>
    <t>GUACHO SILVA</t>
  </si>
  <si>
    <t>iguacho81@outlook.es</t>
  </si>
  <si>
    <t>LAS CARMELITAS , ROCAFUERTE , 14-34 y CARONDELET</t>
  </si>
  <si>
    <t>COAC RIOBAMBA LTDA</t>
  </si>
  <si>
    <t>., AV. 10 DE AGOSTO, 1 y COLON</t>
  </si>
  <si>
    <t>'0602202897'</t>
  </si>
  <si>
    <t>LIDER ARMANDO</t>
  </si>
  <si>
    <t>BUENOS AIRES NORTE , MZ.I, CASA 10 y CALLE A</t>
  </si>
  <si>
    <t>'0603025214'</t>
  </si>
  <si>
    <t>GUILLERMINA MARIBEL</t>
  </si>
  <si>
    <t>LA CRUZ , CESAR NAVEDA , 1 y CALLE 8</t>
  </si>
  <si>
    <t>'1720476397'</t>
  </si>
  <si>
    <t>ELIANY DEL ROCIO</t>
  </si>
  <si>
    <t>MASACHE RAMOS</t>
  </si>
  <si>
    <t>Venta al por mayor de aparatos, accesorios de calefacción y calentadores de agua.</t>
  </si>
  <si>
    <t>'0605023555'</t>
  </si>
  <si>
    <t>ANDREA ELIZABETH</t>
  </si>
  <si>
    <t>REINOSO VEGA</t>
  </si>
  <si>
    <t>1, CHIMBORAZO, 1 y ECHEVERIA</t>
  </si>
  <si>
    <t>Servicios de instalación de otros tipos de equipo industrial a cambio de una retribución o por contrato, como: equipo de comunicaciones, ordenadores centrales y similares, equipo de irradiación, equipo electromédico, eléctrico, etcétera, incluido la instalación de equipo para boleras.</t>
  </si>
  <si>
    <t>'1304684838'</t>
  </si>
  <si>
    <t>NORGE VICENTE</t>
  </si>
  <si>
    <t>SOLORZANO ZAMBRANO</t>
  </si>
  <si>
    <t>Venta al por mayor de carne y productos cárnicos (incluidas las aves de corral).</t>
  </si>
  <si>
    <t>'0602531287'</t>
  </si>
  <si>
    <t>ANITA MAGALLY</t>
  </si>
  <si>
    <t>Venta al por menor de fuel, gas en bombonas, carbón y leña para uso doméstico en establecimientos especializados.</t>
  </si>
  <si>
    <t>'0605126424'</t>
  </si>
  <si>
    <t>JENNY PAULINA</t>
  </si>
  <si>
    <t>GUSQUI ESTRADA</t>
  </si>
  <si>
    <t>'0604268870'</t>
  </si>
  <si>
    <t>LADY MILENA</t>
  </si>
  <si>
    <t>LANGOS PANAMERICANA, VIA A GUANO, 1 y 1</t>
  </si>
  <si>
    <t>., AV. JUAN FELIX PROAÑO, 1 y 1</t>
  </si>
  <si>
    <t>'0605193291'</t>
  </si>
  <si>
    <t>JESSICA PAOLA</t>
  </si>
  <si>
    <t>JARA NARANJO</t>
  </si>
  <si>
    <t>ESFUERZO SEGUNDA ETAPA, GARCIA MORENO, 35-06 y CHIMBORAZO</t>
  </si>
  <si>
    <t>Venta al por mayor de material de papelerí­a, libros, revistas, periódicos.</t>
  </si>
  <si>
    <t>'0602021982'</t>
  </si>
  <si>
    <t>MARIA ORFELINA</t>
  </si>
  <si>
    <t>TINGO VALDIVIESO</t>
  </si>
  <si>
    <t>SAN ANTONIO , VIA A GUANO, . y LOTE 10 MZB</t>
  </si>
  <si>
    <t>RIOBAMBA</t>
  </si>
  <si>
    <t>., ANTONIO J SUCRE , 1 y .</t>
  </si>
  <si>
    <t>'0604443986'</t>
  </si>
  <si>
    <t>JANETH CAROLINA</t>
  </si>
  <si>
    <t>LA PANADERIA, CHIMBORAZO , 25-41 y ROCAFUERTE</t>
  </si>
  <si>
    <t>HOSPITAL SAN JUAN</t>
  </si>
  <si>
    <t>'0603670464'</t>
  </si>
  <si>
    <t>MARIA YOLANDA</t>
  </si>
  <si>
    <t>MOROCHO MISHQUI</t>
  </si>
  <si>
    <t>URDESAS DEL NORTE , CUYABENO, 1 y EL ANGEL</t>
  </si>
  <si>
    <t>Venta al por menor de recuerdos, sellos, monedas, artí­culos religiosos y artesaní­a en establecimientos especializados.</t>
  </si>
  <si>
    <t>'0600826192'</t>
  </si>
  <si>
    <t>MARIA CONCEPCION</t>
  </si>
  <si>
    <t>PINDUISACA DAQUILEMA</t>
  </si>
  <si>
    <t>URDESAS DEL NORTE, ELENISA , A-L10 y CUYABENO</t>
  </si>
  <si>
    <t>'0603156837'</t>
  </si>
  <si>
    <t>SAN RAFAEL 2, MADRID , . y GUAYAQUIL Y 10 DE AGOSTO</t>
  </si>
  <si>
    <t>'0601388564'</t>
  </si>
  <si>
    <t>JENNY DEL PILAR</t>
  </si>
  <si>
    <t>PARQUE INFANTIL , MANUEL ELICEO FLOR , 1 y CARLOS ZAMBRANO</t>
  </si>
  <si>
    <t>BRIGADA DE CABALLERIA BLINDADA</t>
  </si>
  <si>
    <t>'0601544398'</t>
  </si>
  <si>
    <t>CELSO ENRIQUE</t>
  </si>
  <si>
    <t>MEDINA PAREDES</t>
  </si>
  <si>
    <t>LA VICTORIA , AV. DE LOS HEROES , 1 y BRASIL</t>
  </si>
  <si>
    <t>'0605836071'</t>
  </si>
  <si>
    <t>ERIKA NATALY</t>
  </si>
  <si>
    <t>PEREZ MENDOZA</t>
  </si>
  <si>
    <t>JARDIN DEL VALLE, ITALIA, 16 y MZC</t>
  </si>
  <si>
    <t>'0602154239'</t>
  </si>
  <si>
    <t>LUIS RODRIGO</t>
  </si>
  <si>
    <t>SALGUERO CANDO</t>
  </si>
  <si>
    <t>20 DE DICIEMBRE , CESAR DAVILA ANDRADE, SN y PASAJE B</t>
  </si>
  <si>
    <t>CRIADERO CUYES</t>
  </si>
  <si>
    <t>20 DE DICIEMBRE , CESAR DAVILA ANDRADE , 1 y PASAJE B</t>
  </si>
  <si>
    <t>'0602604332'</t>
  </si>
  <si>
    <t>MARIA HERMINIA</t>
  </si>
  <si>
    <t>MORALES YUPA</t>
  </si>
  <si>
    <t>Las que tengan tratamientos preferenciales en operaciones pasivas</t>
  </si>
  <si>
    <t>SIXTODURAN , LONDRES , CASA 14 y ESTOCOLMO</t>
  </si>
  <si>
    <t>'0602281784'</t>
  </si>
  <si>
    <t>BLANCA LUZMILA</t>
  </si>
  <si>
    <t>SILVA PADILLA</t>
  </si>
  <si>
    <t>EL FLORECER , AV. COSTA RICA , 1 y PUERTO RICO</t>
  </si>
  <si>
    <t>Venta al por mayor de azúcar, chocolate y productos de confiterí­a.</t>
  </si>
  <si>
    <t>BARRIO EL FLORECER , AV.COSTA RICA , 784 y PUERTO RICO</t>
  </si>
  <si>
    <t>'0600874325'</t>
  </si>
  <si>
    <t>DIGSELIX</t>
  </si>
  <si>
    <t>VACA ZAMBRANO</t>
  </si>
  <si>
    <t>CDLA. GALAPAGOS , CDLA GALAPAGOS , CASA 13 y MZ. "D"</t>
  </si>
  <si>
    <t>Venta al por mayor de equipo eléctrico como: motores eléctricos, transformadores, (incluye bombas para lí­quidos), cables, conmutadores y de otros tipos de equipo de instalación de uso industrial.</t>
  </si>
  <si>
    <t>'0604313320'</t>
  </si>
  <si>
    <t>MIRYAM INES</t>
  </si>
  <si>
    <t>CHICAIZA GUAPULEMA</t>
  </si>
  <si>
    <t>ABDON CALDERO , CORDILLERA DEL CONDOR , 1 y LUIS ERNESTO TEYO</t>
  </si>
  <si>
    <t>Fabricación de otros accesorios de vestir: guantes, cinturones, chales, corbatas, corbatines, redecillas para el cabello, calzado de materiales textiles sin aplicación de suelas, etcétera, incluido la fabricación de partes de productos o prendas textiles.</t>
  </si>
  <si>
    <t>CREACIONES YAMBAY</t>
  </si>
  <si>
    <t>ABDON CALDERON , CORDILLERA DEL CONDOR , 1 y LUIS ERNESTO TEYO</t>
  </si>
  <si>
    <t>'0602747628'</t>
  </si>
  <si>
    <t>CARMEN NARCISA</t>
  </si>
  <si>
    <t>HUILCAREMA AUQUILLA</t>
  </si>
  <si>
    <t>SAN JOSE DEL BATAN, AV. ALFONSO BURBANO , 1 y 1</t>
  </si>
  <si>
    <t>Actividades de confección a la medida de prendas de vestir (costureras, sastres).</t>
  </si>
  <si>
    <t>'0602725012'</t>
  </si>
  <si>
    <t>ROSA MARGARITA</t>
  </si>
  <si>
    <t>VELASTEGUI ALVARADO</t>
  </si>
  <si>
    <t>BALSAYAN, ANGEL CERAFIN PULGAR, 1 y EL ROSARIO</t>
  </si>
  <si>
    <t>'0603782772'</t>
  </si>
  <si>
    <t>VICTORIA MARGARITA</t>
  </si>
  <si>
    <t>IBAÑEZ VALLEJO</t>
  </si>
  <si>
    <t>Venta al por menor de equipo óptico y actividades de las ópticas en establecimientos especializados.</t>
  </si>
  <si>
    <t>'0604694869'</t>
  </si>
  <si>
    <t>DARWIN RENE</t>
  </si>
  <si>
    <t>LLUAY VELASTEGUI</t>
  </si>
  <si>
    <t>BALSAYAN, ANGEL CERAFIN PULGAR, 904063 y EL ROSARIO</t>
  </si>
  <si>
    <t>POLICIA NACIONAL</t>
  </si>
  <si>
    <t>EL VALLE, 1, 1 y 1</t>
  </si>
  <si>
    <t>'0601188121'</t>
  </si>
  <si>
    <t>MARTHA LUCILA</t>
  </si>
  <si>
    <t>GARCIA VELOZ</t>
  </si>
  <si>
    <t>NORTE, B, 1 y MANABI</t>
  </si>
  <si>
    <t>'1709392771'</t>
  </si>
  <si>
    <t>LUIS ARTURO</t>
  </si>
  <si>
    <t>LOPEZ ACAN</t>
  </si>
  <si>
    <t>LA VICTORIA , LEON K. CORDERO, 36-43 y BRASIL</t>
  </si>
  <si>
    <t>'0602254013'</t>
  </si>
  <si>
    <t>MARIA DEL CARMEN</t>
  </si>
  <si>
    <t>PUEBLO UNIDO, CALLE 36, MZA 25 y AV. CIRCUNVALACION</t>
  </si>
  <si>
    <t>Venta al por menor de prendas de vestir y peleterí­a en establecimientos especializados.</t>
  </si>
  <si>
    <t>'0604765867'</t>
  </si>
  <si>
    <t>JOHNNY FERNANDO</t>
  </si>
  <si>
    <t>SAGÑAY CHOCA</t>
  </si>
  <si>
    <t>CDLA. URDESAS DEL NORTE , YASUNI , 1 y EL ANGEL</t>
  </si>
  <si>
    <t>'0602089518'</t>
  </si>
  <si>
    <t>JULIO CESAR</t>
  </si>
  <si>
    <t>PEÑAFIEL SIGUENCIA</t>
  </si>
  <si>
    <t>EL PINAR 2, JOSE MARIA ROURA, 1 y GONZALO ENDARA</t>
  </si>
  <si>
    <t>MATA DE CACAO , 1, 1 y 1</t>
  </si>
  <si>
    <t>Edelina Aurora Carrillo Tasambay</t>
  </si>
  <si>
    <t>'0605076470'</t>
  </si>
  <si>
    <t>SHAKYRA ROCIO</t>
  </si>
  <si>
    <t>REINOSO FIALLOS</t>
  </si>
  <si>
    <t>shakisaid23cris@gmail.com</t>
  </si>
  <si>
    <t>24 DE MAYO , AV. LEONIDAS PROAÑO, 1 y LOS RIOS Y PASTAZA</t>
  </si>
  <si>
    <t>GUANO, AGUSTIN DAVALOS , 1 y FRAY LAZARO</t>
  </si>
  <si>
    <t>'0603054081'</t>
  </si>
  <si>
    <t>GILMA GERMANIA</t>
  </si>
  <si>
    <t>BERRONES VALLEJO</t>
  </si>
  <si>
    <t>CDLA. JUAN MONTALVO , ECUADOR , 1 y NAVARROS</t>
  </si>
  <si>
    <t>Venta al por menor de productos textiles, prendas de vestir y calzado en puestos de venta y mercados.</t>
  </si>
  <si>
    <t>ARRIENDOS</t>
  </si>
  <si>
    <t>'1712490372'</t>
  </si>
  <si>
    <t>ANA FRANCISCA</t>
  </si>
  <si>
    <t>HIDALGO GALLEGOS</t>
  </si>
  <si>
    <t>anitahidalgog@hotmail.com</t>
  </si>
  <si>
    <t>BY PASS NORTE , AV.MONSEÑOR LEONIDAS PROAÑO, 1 y LINEA FERREA</t>
  </si>
  <si>
    <t>Actividades de preparación y servicio de bebidas para su consumo inmediato en: cafés, tiendas de jugos de fruta, vendedores ambulantes de bebidas, etcétera.</t>
  </si>
  <si>
    <t>CARS WASN DON GATO</t>
  </si>
  <si>
    <t>1, FELICIANO CHECA , 65 y ISIDRO GALLEGOS</t>
  </si>
  <si>
    <t>'0602587321'</t>
  </si>
  <si>
    <t>LUIS GERARDO</t>
  </si>
  <si>
    <t>TIGSI LASSO</t>
  </si>
  <si>
    <t>URB. JOSE LASCANO , ROCHA , 21-22 y PAYSANDU</t>
  </si>
  <si>
    <t>'0604011122'</t>
  </si>
  <si>
    <t>ANGEL ENRIQUE</t>
  </si>
  <si>
    <t>CRIOLLO GUARACA</t>
  </si>
  <si>
    <t>Las personas jurÃ­dicas en las cuales los administradores o funcionarios que aprueban operaciones de crÃ©dito de una entidad financiera posean directa o indirectamente mÃ¡s del 3% del capital de dichas sociedades.</t>
  </si>
  <si>
    <t>COMITE DEL PUEBLO, AV. JUAN MOLINEROS , E14-29 y FCO ENDARA</t>
  </si>
  <si>
    <t>FUNDACION MAQUITA</t>
  </si>
  <si>
    <t>'0604465039'</t>
  </si>
  <si>
    <t>MARIA ROSA</t>
  </si>
  <si>
    <t>rosa-criollo@hotmail.com</t>
  </si>
  <si>
    <t>RUMIÑAHUI, LUIS TUFIÑO, SN y PEDRO CANDO</t>
  </si>
  <si>
    <t>SN</t>
  </si>
  <si>
    <t>RUMUÑAHUI, LUIS TUFIÑO, SN y PEDRO CANDO</t>
  </si>
  <si>
    <t>'0603132978'</t>
  </si>
  <si>
    <t>PEDRO JOSE</t>
  </si>
  <si>
    <t>CRIOLLO NIAMA</t>
  </si>
  <si>
    <t>LA RUMIÑAHUI , JUAN CAMPUSANO, N120 y PASAJE J</t>
  </si>
  <si>
    <t>'0603056284'</t>
  </si>
  <si>
    <t>MARCOS</t>
  </si>
  <si>
    <t>GUAIPACHA YUMICEBA</t>
  </si>
  <si>
    <t>'1102153747'</t>
  </si>
  <si>
    <t>ALCIDES GONZALO</t>
  </si>
  <si>
    <t>SANCHEZ TANDAZO</t>
  </si>
  <si>
    <t>., AV. LIZARZABURU, 317 y .</t>
  </si>
  <si>
    <t>'1717055204'</t>
  </si>
  <si>
    <t>DIEGO ARMANDO</t>
  </si>
  <si>
    <t>TASAMBAY URQUIZO</t>
  </si>
  <si>
    <t>diegotasambay@hotmail.com</t>
  </si>
  <si>
    <t>la morenita , AV. CARLOS MANTILLA, OE230 y SIERRA MORENA</t>
  </si>
  <si>
    <t>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t>
  </si>
  <si>
    <t>ESTUDIO JURIDICO</t>
  </si>
  <si>
    <t>EL ELEJIDO , AV. 10 DE AGOSTO, S/N y RIO FRIO</t>
  </si>
  <si>
    <t>Gladys Beatriz Cayambe Niama</t>
  </si>
  <si>
    <t>'1716211931'</t>
  </si>
  <si>
    <t>SEGUNDO JUAN</t>
  </si>
  <si>
    <t>leonrx18@hotmail.com</t>
  </si>
  <si>
    <t>BARRIO ISABEL, VIA A NONO, OE13-266 y N/A</t>
  </si>
  <si>
    <t>VACA ORTIZ</t>
  </si>
  <si>
    <t>MARISCAL, VA. COLON, . y 6 DE DICIEMBRE</t>
  </si>
  <si>
    <t>'1713016739'</t>
  </si>
  <si>
    <t>PEDRO</t>
  </si>
  <si>
    <t>TASAMBAY VALDEZ</t>
  </si>
  <si>
    <t>SANTA ANITA, DIEGO DE VASQUEZ, . y OFELIA</t>
  </si>
  <si>
    <t>LA OFELIA, BELLAVISTA, . y .</t>
  </si>
  <si>
    <t>Saruk Rik Maila Chiluiza</t>
  </si>
  <si>
    <t>'0602107716'</t>
  </si>
  <si>
    <t>JOSE</t>
  </si>
  <si>
    <t>URQUIZO PADILLA</t>
  </si>
  <si>
    <t>CDLA KENEDITH , DIOGENES PAREDES , 1 y RAFAEL BUSTAMANTE</t>
  </si>
  <si>
    <t>CDLA KENEDITH , DIAGONES PAREDES, 1 y RAFAEL BUSTAMANTE</t>
  </si>
  <si>
    <t>'1712019965'</t>
  </si>
  <si>
    <t>URQUIZO URQUIZO</t>
  </si>
  <si>
    <t>ATUCUCHO, JUAN GUERRERO, N57-178 y MANUEL DE JESUS ALVARES</t>
  </si>
  <si>
    <t>LA OFELIA, AV. DIEGO DE VASQUEZ, . y LIZARDO RUIZ</t>
  </si>
  <si>
    <t>'1710170232'</t>
  </si>
  <si>
    <t>ALFREDO</t>
  </si>
  <si>
    <t>URQUIZO VALDEZ</t>
  </si>
  <si>
    <t>LOMA HERMOSA, JOSE MIGUEL CARRION, N70 y DIEGO VACA</t>
  </si>
  <si>
    <t>SAN CARLOS, PEDRO DE ALVARADO, 1 y FLAVIO ALFARO</t>
  </si>
  <si>
    <t>'1714474622'</t>
  </si>
  <si>
    <t>HUGO RODRIGO</t>
  </si>
  <si>
    <t>'1710963693'</t>
  </si>
  <si>
    <t>JUAN SEGUNDO</t>
  </si>
  <si>
    <t>segundourquizo15664gmail.com</t>
  </si>
  <si>
    <t>COMITE DEL PUEBLO, JUAN MOLINEROS, . y DE LOS JASMINES</t>
  </si>
  <si>
    <t>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t>
  </si>
  <si>
    <t>CIA QUITEÑO LIBRE</t>
  </si>
  <si>
    <t>LUIS MURIALGO, FLORIPANDIOS, . y .</t>
  </si>
  <si>
    <t>'1718838350'</t>
  </si>
  <si>
    <t>JUAN GABRIEL</t>
  </si>
  <si>
    <t>URQUIZO YUMICEBA</t>
  </si>
  <si>
    <t>juampiur.yumi@gmail.com</t>
  </si>
  <si>
    <t>LOMA HERMOSA, JOSE MIGUEL CARRION, N70 y PASAJE Y</t>
  </si>
  <si>
    <t>CONAFIPS</t>
  </si>
  <si>
    <t>LA CAROLINA, AMAZONAS, SN y VILLAREAL</t>
  </si>
  <si>
    <t>'1716330954'</t>
  </si>
  <si>
    <t>SEGUNDO MARCO</t>
  </si>
  <si>
    <t>VALDEZ PAUCAR</t>
  </si>
  <si>
    <t>SAN FRANCISCO, 12 DE FEBRERO, LT59 y PSJ 7</t>
  </si>
  <si>
    <t>COTOCOLLAO, LA OFELIA , 1 y 1</t>
  </si>
  <si>
    <t>'0602110983'</t>
  </si>
  <si>
    <t>SEGUNDO PEDRO</t>
  </si>
  <si>
    <t>VALDEZ TASAMBAY</t>
  </si>
  <si>
    <t>SANTA ISABEL, BELEN HISTORICO, OE13 y VELASCO IBARRA</t>
  </si>
  <si>
    <t>CIA. SAN CARLOS</t>
  </si>
  <si>
    <t>1, PEDRO DE ALVARADO , 1 y FLAVIO ALFARO</t>
  </si>
  <si>
    <t>'1717542581'</t>
  </si>
  <si>
    <t>VICENTE MANUEL</t>
  </si>
  <si>
    <t>YUMICEBA CRIOLLO</t>
  </si>
  <si>
    <t>EL CISNE , MANUEL JESUS DE ALVAREZ, N57-128 y CALLE 24</t>
  </si>
  <si>
    <t>COOPERATIVA DE TAXIS CARAPUNGO</t>
  </si>
  <si>
    <t>QUICENTRO, SHYRIS, 1 y NACIONES UNIDAS</t>
  </si>
  <si>
    <t>'0602344921'</t>
  </si>
  <si>
    <t>VICENTE</t>
  </si>
  <si>
    <t>YUMICEBA ÑAMA</t>
  </si>
  <si>
    <t>NUEVOS ORISONTES, ., . y .</t>
  </si>
  <si>
    <t>FRUTAS Y VIVIRES</t>
  </si>
  <si>
    <t>COTOCOLLAO, PEDRO FREILE, N58-494 y ANGEL LUDEÑA</t>
  </si>
  <si>
    <t>'1002705851'</t>
  </si>
  <si>
    <t>OSCAR RUBEN</t>
  </si>
  <si>
    <t>JATIVA NIETO</t>
  </si>
  <si>
    <t>21 DEABRIL , GERONIMO CARRION , . y ROLDOS AGUILAR</t>
  </si>
  <si>
    <t>FUERZAS ARMADAS</t>
  </si>
  <si>
    <t>'0602188567'</t>
  </si>
  <si>
    <t>LUIS ALFREDO</t>
  </si>
  <si>
    <t>SUAREZ PARREÑO</t>
  </si>
  <si>
    <t>ESPOCH , AV. 11 DE NOVIEMBRE , . y MILTON REYES</t>
  </si>
  <si>
    <t>MERCADO CENTRAL</t>
  </si>
  <si>
    <t>MERCADO CENTRAL , ., . y ...</t>
  </si>
  <si>
    <t>'0602377566'</t>
  </si>
  <si>
    <t>ROSA MAGDALENA</t>
  </si>
  <si>
    <t>CONDO ORTIZ</t>
  </si>
  <si>
    <t>@</t>
  </si>
  <si>
    <t>COOP. DE MAESTROS 13 DE ABRIL, AV. 11 DDE NOVIEMBRE, MZG2 y LUIS URDANETA</t>
  </si>
  <si>
    <t>ESCUELA GATAZO HOSPITAL</t>
  </si>
  <si>
    <t>'0602541500'</t>
  </si>
  <si>
    <t>TOAPANTA PINDUISACA</t>
  </si>
  <si>
    <t>SAN LUIS , AV. 09 DE OCTUBRE, . y .</t>
  </si>
  <si>
    <t>., PAKISHA , . y GUAYAQUIL</t>
  </si>
  <si>
    <t>'0602596496'</t>
  </si>
  <si>
    <t>EMMA LAURA</t>
  </si>
  <si>
    <t>LUNA</t>
  </si>
  <si>
    <t>LA PRIMAVERA , CALPI , 5 y TIXAN</t>
  </si>
  <si>
    <t>UNIDAD EDUCATIVA EDMUNDO CHIRI</t>
  </si>
  <si>
    <t>LA PRIMAVERA , AV. 9 DE OCTUBRE , . y AV. ATAHUALPA</t>
  </si>
  <si>
    <t>'0602670598'</t>
  </si>
  <si>
    <t>MANUEL ENRIQUE</t>
  </si>
  <si>
    <t>VASCONEZ BARRENO</t>
  </si>
  <si>
    <t>MEXICO , QUISQUIS , . y FRAY ASTUDILLO</t>
  </si>
  <si>
    <t>COOP DE TAXIS 21 DE ABRIL</t>
  </si>
  <si>
    <t>'0603253055'</t>
  </si>
  <si>
    <t>MARGARITA</t>
  </si>
  <si>
    <t>SAN JOSE DEL BATAN, AV.ALFONSO BURBANO , . y .</t>
  </si>
  <si>
    <t>SAN JOSE DEL BATAN , AV. ALFONSO BURBANO , . y .</t>
  </si>
  <si>
    <t>'0603352279'</t>
  </si>
  <si>
    <t>HUGO FERNANDO</t>
  </si>
  <si>
    <t>EL SENA , GARCIA MORENO , 29-35 y VENEZUELA</t>
  </si>
  <si>
    <t>N/A</t>
  </si>
  <si>
    <t>COMPANIA PRESTAMOVIL</t>
  </si>
  <si>
    <t>NOMBRE</t>
  </si>
  <si>
    <t>SIN</t>
  </si>
  <si>
    <t>'0060399609'</t>
  </si>
  <si>
    <t>/0</t>
  </si>
  <si>
    <t>0000-00-00</t>
  </si>
  <si>
    <t>NULL</t>
  </si>
  <si>
    <t>'0201627155'</t>
  </si>
  <si>
    <t>REGULO TORIBIO</t>
  </si>
  <si>
    <t>PEÑA SANTILLAN</t>
  </si>
  <si>
    <t>SABOYA MILITAR, AV. DE LOS HEROES , VILLA 31 y .</t>
  </si>
  <si>
    <t>'0600843742'</t>
  </si>
  <si>
    <t>MARCELO RODRIGO</t>
  </si>
  <si>
    <t>SALDARRIAGA COCIOS</t>
  </si>
  <si>
    <t>'0601099864'</t>
  </si>
  <si>
    <t>CARLOS ERVIN</t>
  </si>
  <si>
    <t>SANTILLAN RHOR</t>
  </si>
  <si>
    <t>'0601530504'</t>
  </si>
  <si>
    <t>YAULEMA TORRES</t>
  </si>
  <si>
    <t>COOPERATIVA 21 DE ABRIL, JOSE MARIA URBINA , . y ANTONIO JOSE DE SUCRE</t>
  </si>
  <si>
    <t>'0601728199'</t>
  </si>
  <si>
    <t>SEGUNDO MANUEL</t>
  </si>
  <si>
    <t>YAMBAY YUPA</t>
  </si>
  <si>
    <t>LA JOYA , ALMAGRO, . y ESMERALDAS</t>
  </si>
  <si>
    <t>EJERCITO ECUATORIANO</t>
  </si>
  <si>
    <t>'0601923659'</t>
  </si>
  <si>
    <t>ALONSO</t>
  </si>
  <si>
    <t>GUAMAN LLANGA</t>
  </si>
  <si>
    <t>SAN MIGUEL DE TAPI, AV MONSEÑOR LEONIDAD PROAÑO, SN y SERGIO QUIROLA</t>
  </si>
  <si>
    <t>'0602218646'</t>
  </si>
  <si>
    <t>ENRIQUETA MARLENE</t>
  </si>
  <si>
    <t>LLERENA CHACHA</t>
  </si>
  <si>
    <t>LA VICTORIA , AV. DE LOS HEROES , 37-49 y BRASIL</t>
  </si>
  <si>
    <t>COLEGIO CARLOS GARVAY</t>
  </si>
  <si>
    <t>'0602297285'</t>
  </si>
  <si>
    <t>LIGIA PATRICIA</t>
  </si>
  <si>
    <t>NARANJO AYALA</t>
  </si>
  <si>
    <t>'0602541401'</t>
  </si>
  <si>
    <t>INES PIEDAD</t>
  </si>
  <si>
    <t>BURGOS FRUTOS</t>
  </si>
  <si>
    <t>LA VICTORIA , AV. DE LOS , . y BRASIL</t>
  </si>
  <si>
    <t>Cultivo de cacao.</t>
  </si>
  <si>
    <t>., .., . y .</t>
  </si>
  <si>
    <t>'0602568214'</t>
  </si>
  <si>
    <t>MARIA JUDITH</t>
  </si>
  <si>
    <t>HERNANDEZ MAROTO</t>
  </si>
  <si>
    <t>'0604116723'</t>
  </si>
  <si>
    <t>NANCY MARLENE</t>
  </si>
  <si>
    <t>VILLARREAL GARCIA</t>
  </si>
  <si>
    <t>'0604490573'</t>
  </si>
  <si>
    <t>MARCELO XAVIER</t>
  </si>
  <si>
    <t>BUENAÑO TENELANDA</t>
  </si>
  <si>
    <t>SANTA ANITA , GUAYAQUIL, . y ZAGRED</t>
  </si>
  <si>
    <t>CICLO TAXI</t>
  </si>
  <si>
    <t>'0604999862'</t>
  </si>
  <si>
    <t>LUIS ALBERTO</t>
  </si>
  <si>
    <t>CUEVA ROJAS</t>
  </si>
  <si>
    <t>EL RETAMAL, LA CANONIMO RAMOS , . y JOAQUIN PINTO</t>
  </si>
  <si>
    <t>Actividades de agentes y corredores de seguros (intermediarios de seguros) que venden, negocian u ofertan contratos de anualidades y pólizas de seguros y reaseguros.</t>
  </si>
  <si>
    <t>'0701475659'</t>
  </si>
  <si>
    <t>VICTOR ANGEL</t>
  </si>
  <si>
    <t>AJILA MOROCHO</t>
  </si>
  <si>
    <t>SAN LUIS DEL NORTE, ., 13 y MZ.C</t>
  </si>
  <si>
    <t>ND, ND, ND y ND</t>
  </si>
  <si>
    <t>'0703266940'</t>
  </si>
  <si>
    <t>MARIANITA ENID</t>
  </si>
  <si>
    <t>Actividades clí­nico patológicas y otras actividades de diagnóstico relacionadas con los animales.</t>
  </si>
  <si>
    <t>'1801964345'</t>
  </si>
  <si>
    <t>NANCY YOLANDA</t>
  </si>
  <si>
    <t>CHANGO VALLE</t>
  </si>
  <si>
    <t>'2100416870'</t>
  </si>
  <si>
    <t>HOMERO CICERON</t>
  </si>
  <si>
    <t>PUGACHI PAZ</t>
  </si>
  <si>
    <t>LOS ALAMOS 2, DR. JUAN CHIRIBOGA, 16 y LEOPOLDO ORMAZA</t>
  </si>
  <si>
    <t>Ama de Casa</t>
  </si>
  <si>
    <t>'1723702575'</t>
  </si>
  <si>
    <t>MIGUEL ANGEL</t>
  </si>
  <si>
    <t>YUNGAN URQUIZO</t>
  </si>
  <si>
    <t>PASAJE S1J1332, GONZALO ESCUDERO, PS SAJ1332 y MONJAS ORQUIDEAS</t>
  </si>
  <si>
    <t>COLON N110</t>
  </si>
  <si>
    <t>SAN CARLOS, QUINTA TRANVERSAL, . y LEGARDA</t>
  </si>
  <si>
    <t>'0604321232'</t>
  </si>
  <si>
    <t>SEGUNDO SAULO</t>
  </si>
  <si>
    <t>CARRILLO TASAMBAY</t>
  </si>
  <si>
    <t>info@casitemas.com</t>
  </si>
  <si>
    <t>SANTA ISABEL, BELEN HISTORICO, 117 y ATAHUALPA</t>
  </si>
  <si>
    <t>CA.SISTEMAS</t>
  </si>
  <si>
    <t>MARIANA DE JESUS, AV ELOY ALFARO, . y LOS ANGELES</t>
  </si>
  <si>
    <t>'1726689134'</t>
  </si>
  <si>
    <t>DIEGO FERNANDO</t>
  </si>
  <si>
    <t>YUMICEBA YUNGAN</t>
  </si>
  <si>
    <t>dgfernando38@gmail.com</t>
  </si>
  <si>
    <t>NUEVOS HORIZONTES DE SUR, CALLE M, S42-04 y CALLE N</t>
  </si>
  <si>
    <t>PROPIO</t>
  </si>
  <si>
    <t>'1712404084'</t>
  </si>
  <si>
    <t>MANUEL</t>
  </si>
  <si>
    <t>manuel.ur@hotmail.com</t>
  </si>
  <si>
    <t>QUITO NORTE, FLAVIO ALFARO, ESQUINA y JOSE MARIA GUERRERO</t>
  </si>
  <si>
    <t>COPRO CARCHI</t>
  </si>
  <si>
    <t>CARAPUNGO, ETAPA E, . y .</t>
  </si>
  <si>
    <t>'0604287805'</t>
  </si>
  <si>
    <t>YUNGAN TIXI</t>
  </si>
  <si>
    <t>N</t>
  </si>
  <si>
    <t>LLANO CHICO, JAIME ROLDOS AGUILERA, S/N y JAKARANDA</t>
  </si>
  <si>
    <t>KENEDDY, J, 85 y J</t>
  </si>
  <si>
    <t>'0604584045'</t>
  </si>
  <si>
    <t>JOSE AGUSTIN</t>
  </si>
  <si>
    <t>NIAMA PADILLA</t>
  </si>
  <si>
    <t>LLANO CHICO, GUILLERMO RODRIGUES, 107 y PEDRO CORNELIO</t>
  </si>
  <si>
    <t>LA KENEDY, NICOLAS ARQUIOLA, N/S y PEDRO CORNELIO</t>
  </si>
  <si>
    <t>'0603446238'</t>
  </si>
  <si>
    <t>SEGUNDO JOSE</t>
  </si>
  <si>
    <t>TIXI LEMACHE</t>
  </si>
  <si>
    <t>S</t>
  </si>
  <si>
    <t>ECOVIA, JAIME ROLDOS AGUILERA, N757 y A NONAS</t>
  </si>
  <si>
    <t>J, J, J y J</t>
  </si>
  <si>
    <t>'1725198715'</t>
  </si>
  <si>
    <t>GLADYS BEATRIZ</t>
  </si>
  <si>
    <t>CAYAMBE NIAMA</t>
  </si>
  <si>
    <t>CARMEN BAJO, JAIME ROLDOS AGUILERA, 5 y JACARANDA</t>
  </si>
  <si>
    <t>'0604318212'</t>
  </si>
  <si>
    <t>LUIS GUSTAVO</t>
  </si>
  <si>
    <t>NIAMA CRIOLLO</t>
  </si>
  <si>
    <t>SANTA LUCIA, 6 DE DICIEMBRE, LOTE 120 y SANTA LUCIA</t>
  </si>
  <si>
    <t>FRUTERIA REY LUCHO</t>
  </si>
  <si>
    <t>LA MAÑOSCA, MAÑOSCA, . y FRANCISCO CRUZ MIRANDA</t>
  </si>
  <si>
    <t>'0602349169'</t>
  </si>
  <si>
    <t>MARIA</t>
  </si>
  <si>
    <t>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t>
  </si>
  <si>
    <t>FRUTERIA PURUHA TIA</t>
  </si>
  <si>
    <t>LOMA HERMOSA, JOSE MIGUEL CARRION, 70 y DIEGO VACA</t>
  </si>
  <si>
    <t>'0602112674'</t>
  </si>
  <si>
    <t>VALDEZ TIUPUL</t>
  </si>
  <si>
    <t>Actividades de las agencias de viajes dedicadas principalmente a vender servicios de viajes, de viajes organizados, de transporte y de alojamiento, al por mayor o al por menor, al público en general y a clientes comerciales.</t>
  </si>
  <si>
    <t>SAN CARLOS, 1, 1 y 1</t>
  </si>
  <si>
    <t>'0603239500'</t>
  </si>
  <si>
    <t>JUAN</t>
  </si>
  <si>
    <t>CAYAMBE HUILCAREMA</t>
  </si>
  <si>
    <t>5, 5, 5 y 5</t>
  </si>
  <si>
    <t>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t>
  </si>
  <si>
    <t>'0604250399'</t>
  </si>
  <si>
    <t>SEGUNDO CESAR</t>
  </si>
  <si>
    <t>EL INCA , AV. EL INCA , E14 y LAS PALMERAS</t>
  </si>
  <si>
    <t>FRUTAS Y LEGUMBRES MARIA</t>
  </si>
  <si>
    <t>EL INCA, AV. EL INCA , E14 y LAS PALMERAS</t>
  </si>
  <si>
    <t>'0604289652'</t>
  </si>
  <si>
    <t>JOSE BRAYAN</t>
  </si>
  <si>
    <t>BUÑAY LEMACHE</t>
  </si>
  <si>
    <t>H</t>
  </si>
  <si>
    <t>'0104435128'</t>
  </si>
  <si>
    <t>JUAN MANUEL</t>
  </si>
  <si>
    <t>PAUCAR SINCHE</t>
  </si>
  <si>
    <t>G</t>
  </si>
  <si>
    <t>LOMA HERMOSA, JOSE MIGUEL CARRION, N 70 y PASAJE Y</t>
  </si>
  <si>
    <t>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t>
  </si>
  <si>
    <t>CONTRUSCCION</t>
  </si>
  <si>
    <t>'1722317656'</t>
  </si>
  <si>
    <t>luisur_89@hotmail.com</t>
  </si>
  <si>
    <t>LOMA HERMOSA, JOSE MIGUEL CARRION, 15 y DIEGO VACA</t>
  </si>
  <si>
    <t>FARMACIA LOMA HERMOSA</t>
  </si>
  <si>
    <t>LOMA HERMOSA, JOSE MIGUEL CARRIO, 15 y DIEGO VACA</t>
  </si>
  <si>
    <t>'0201794070'</t>
  </si>
  <si>
    <t>MANUEL ELIAS</t>
  </si>
  <si>
    <t>YUNGAN NINA</t>
  </si>
  <si>
    <t>ISLA TRINITARIA , ., MZ 773 y 5</t>
  </si>
  <si>
    <t>Actividades de preparación de la cosecha para su comercialización en los mercados primarios: limpieza, recorte, clasificación, desinfección, empacado poscosecha, encerado de frutas.</t>
  </si>
  <si>
    <t>'0200930576'</t>
  </si>
  <si>
    <t>MANUEL ANGEL</t>
  </si>
  <si>
    <t>REA REA</t>
  </si>
  <si>
    <t>manuelito1966@gmail.com</t>
  </si>
  <si>
    <t>SANTA MARIA, CESAR VILLACRIS, N5-237-A y LEGARDA</t>
  </si>
  <si>
    <t>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t>
  </si>
  <si>
    <t>SERVICIOS DE ALBAÑILERIA</t>
  </si>
  <si>
    <t>SAN CARLOS, PEDRO FREIDA, 5 y ANGEL LUDEÑA</t>
  </si>
  <si>
    <t>'0603523879'</t>
  </si>
  <si>
    <t>MARIO VICENTE</t>
  </si>
  <si>
    <t>PAGUAY PAGUAY</t>
  </si>
  <si>
    <t>ND</t>
  </si>
  <si>
    <t>EL PEDREGAL, VIA SANTA CRUZ, . y .</t>
  </si>
  <si>
    <t>Fabricación de otros artí­culos diversos: productos de tagua, artesaní­as de otros materiales (excepto plástico, porcelana, cerámica y madera), cedazos y cribas manuales; ramilletes y coronas de flores, cestas con arreglos florales; flores, frutas y plantas artificiales; maniquí­es de sastre, gelatinas, materias vegetales o minerales, etcétera.</t>
  </si>
  <si>
    <t>TALLER DE MECANICA</t>
  </si>
  <si>
    <t>MONSEÑOR , VIA A SANTA CRUZ , 1 y 1</t>
  </si>
  <si>
    <t>'0601256233'</t>
  </si>
  <si>
    <t>VALDEZ RUMIÑAHUI</t>
  </si>
  <si>
    <t>'1753750130'</t>
  </si>
  <si>
    <t>JACQUELIN MIREYA</t>
  </si>
  <si>
    <t>GUZMAN GARZON</t>
  </si>
  <si>
    <t>EL CONDADO, JOSE DE SOPA , OE4-65 y Y PIEDRAS NEGRAS</t>
  </si>
  <si>
    <t>Fabricación de cubrecabezas, prendas de vestir (sólo si las piezas se unen por adhesión y no por costura).</t>
  </si>
  <si>
    <t>MAQUILA</t>
  </si>
  <si>
    <t>OFELIA, JAIME ALBUJA, OE4-65 y CHUQUISACA</t>
  </si>
  <si>
    <t>'0105811210'</t>
  </si>
  <si>
    <t>ELOISA VERONICA</t>
  </si>
  <si>
    <t>GUAMAN TASAMBAY</t>
  </si>
  <si>
    <t>veronica.6@hotmail.com</t>
  </si>
  <si>
    <t>LA JOYA , CHILE, N/A y TARQUI</t>
  </si>
  <si>
    <t>CONDAMINE, CHILE, 3132 y JUAN DE LA VALLE</t>
  </si>
  <si>
    <t>'0605472133'</t>
  </si>
  <si>
    <t>CESAR AGUSTO</t>
  </si>
  <si>
    <t>SIGUENCIA DELGADO</t>
  </si>
  <si>
    <t>cesarraton12@gmail.com</t>
  </si>
  <si>
    <t>LOMA HERMOSA, RUMIHURCO, N/A y OCCIDENTAL</t>
  </si>
  <si>
    <t>ASADOS DE LA ESQUINA</t>
  </si>
  <si>
    <t>LOMA HERMOSA, JOSE MIGUEL CARRION, .. y DIEGO VACA</t>
  </si>
  <si>
    <t>'1723601694'</t>
  </si>
  <si>
    <t>MAYRA FERNANDA</t>
  </si>
  <si>
    <t>TRAVES TIPANLUISA</t>
  </si>
  <si>
    <t>SAN ENRIQUE VELASCO, YANACONDA, . y PRINICIPAL A</t>
  </si>
  <si>
    <t>Servicios de restaurantes y bares en conexión con transporte cuando son proporcionadas por unidades independientes: bares del aeropuerto, bares terminales terrestres, etcétera.</t>
  </si>
  <si>
    <t>RESTAURANTE LAS PAILAS</t>
  </si>
  <si>
    <t>., AV. GALO PLAZA , . y DE LOS EUCALIPTOS</t>
  </si>
  <si>
    <t>'1709359341'</t>
  </si>
  <si>
    <t>JOSE BENIGNO</t>
  </si>
  <si>
    <t>TRAVES LLUMIQUINGA</t>
  </si>
  <si>
    <t>SAN CARLOS, PEDRO DE ALBARADO, . y .</t>
  </si>
  <si>
    <t>SAN CARLOS, PEDRO ALBORADO , . y .</t>
  </si>
  <si>
    <t>'0600827372'</t>
  </si>
  <si>
    <t>URQUIZO TIUPUL</t>
  </si>
  <si>
    <t>nd</t>
  </si>
  <si>
    <t>COTOCOLLAO, VELASCO IBARRA, LOTE 63 y N/A</t>
  </si>
  <si>
    <t>Viudo</t>
  </si>
  <si>
    <t>PAPAS</t>
  </si>
  <si>
    <t>'1720272911'</t>
  </si>
  <si>
    <t>GLADYS</t>
  </si>
  <si>
    <t>BARRIO SANTA ISABEL, VELASCO IBARRA, SN y SN</t>
  </si>
  <si>
    <t>PAPAS AL POR MAYOR Y MENOR</t>
  </si>
  <si>
    <t>LA OFELIA , DIEGO DE VASQUEZ, SN y BELLAVISTA</t>
  </si>
  <si>
    <t>'1719298885'</t>
  </si>
  <si>
    <t>MARIA JUANA</t>
  </si>
  <si>
    <t>MOROCHO YUMICEBA</t>
  </si>
  <si>
    <t>'0603719139'</t>
  </si>
  <si>
    <t>LUIS ALFONSO</t>
  </si>
  <si>
    <t>CONDAMINE , ., . y .</t>
  </si>
  <si>
    <t>'1708157316'</t>
  </si>
  <si>
    <t>AUQUILLA SASAMBAY</t>
  </si>
  <si>
    <t>'1705941001'</t>
  </si>
  <si>
    <t>MARCO RAUL</t>
  </si>
  <si>
    <t>CUICHAN HURTADO</t>
  </si>
  <si>
    <t>URBANIZACION EL ROCIO, DE LOS EUCALIPTOS, N66-84 y DIEGO DE VASQUEZ</t>
  </si>
  <si>
    <t>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t>
  </si>
  <si>
    <t>VENTA</t>
  </si>
  <si>
    <t>MERCADO COTOCOLLAO, DIEGO DE VASQUEZ, 108 y BELLAVISTA</t>
  </si>
  <si>
    <t>'0600749451'</t>
  </si>
  <si>
    <t>MARIA MANUELA</t>
  </si>
  <si>
    <t>VALDEZ SALBAY</t>
  </si>
  <si>
    <t>SANTA ISABEL, VELASCO IBARRA, SN y SN</t>
  </si>
  <si>
    <t>'1750770586'</t>
  </si>
  <si>
    <t>HJALMAR ANDREI</t>
  </si>
  <si>
    <t>CUICHAN TACURI</t>
  </si>
  <si>
    <t>..</t>
  </si>
  <si>
    <t>'0601662570'</t>
  </si>
  <si>
    <t>NICOLAS AUGUSTO</t>
  </si>
  <si>
    <t>PADILLA YUMICEBA</t>
  </si>
  <si>
    <t>LA ESPERANZA, VIA POMASQUI, LOTE 7 y VIA SAN JOSE DE MORAN</t>
  </si>
  <si>
    <t>PICANTERIA JUANITO Y FRUTERIA</t>
  </si>
  <si>
    <t>VIA POMASQUI, CALDERON, LOTE 7 y VIA SAN JOSE DE MORAN</t>
  </si>
  <si>
    <t>'1726811001'</t>
  </si>
  <si>
    <t>EDUARDO NICOLAS</t>
  </si>
  <si>
    <t>PADILLA VACACELA</t>
  </si>
  <si>
    <t>eduardonicolaspadilla11@gmail.com</t>
  </si>
  <si>
    <t>SAN JOSE DE MORAN, ELOY ALFARO, LOTE 7 y LAS VIÑAS</t>
  </si>
  <si>
    <t>CAMPANIA</t>
  </si>
  <si>
    <t>LA KENNEDY, GONZALO SANDULVIDE, . y RAMON BORGA</t>
  </si>
  <si>
    <t>'0600245898'</t>
  </si>
  <si>
    <t>'1208044626'</t>
  </si>
  <si>
    <t>CRISTIAN RODRIGO</t>
  </si>
  <si>
    <t>LASSO SIZALEMA</t>
  </si>
  <si>
    <t>QUINTANA, SAN ISIDRO DEL INCA, E18PB y N53H E17-35</t>
  </si>
  <si>
    <t>Servicios de autobuses escolares y autobuses para el transporte de empleados.</t>
  </si>
  <si>
    <t>TRANSPORTE</t>
  </si>
  <si>
    <t>COMITE DEL PUEBLO, LEONARDO MURIALDO, . y DE LOS FLORIPONDIOS</t>
  </si>
  <si>
    <t>'1750376319'</t>
  </si>
  <si>
    <t>MORAYMA JUDITH</t>
  </si>
  <si>
    <t>LASO GUAYPACHA</t>
  </si>
  <si>
    <t>1.</t>
  </si>
  <si>
    <t>LA QUINTANA, SAN ISIDRO DEL INCA, N53J y E18 N53249</t>
  </si>
  <si>
    <t>QUITEÑO LIBRE</t>
  </si>
  <si>
    <t>QUITEÑO LIBRE, LEONARDO MURIANO, . y DE LOS FLORIPONDIOS</t>
  </si>
  <si>
    <t>'1710938604'</t>
  </si>
  <si>
    <t>MANUELA</t>
  </si>
  <si>
    <t>URQUIZO AUQUILLA</t>
  </si>
  <si>
    <t>BARRIO SANTA ISABEL, VELASCO IBARRA, ns y sn</t>
  </si>
  <si>
    <t>COMERCIO DE PAPAS</t>
  </si>
  <si>
    <t>LA OFELIA, DIEGO DE VASQUEZ, SNS y LIZARDO RUIZ</t>
  </si>
  <si>
    <t>'0601304918'</t>
  </si>
  <si>
    <t>SANTA ISABEL, BELEN HISTORICO, . y .</t>
  </si>
  <si>
    <t>LA OFELIA, BELLAVISTA, .. y AV DIEGO DE VASQUEZ</t>
  </si>
  <si>
    <t>'1706251582'</t>
  </si>
  <si>
    <t>MARCELO VICENTE</t>
  </si>
  <si>
    <t>VILLLACIS PEREZ</t>
  </si>
  <si>
    <t>COROZON DE JESUS, JUAN CAPUSANO, NO60-82 y PASAJE 1</t>
  </si>
  <si>
    <t>Fabricación de equipo de prueba de emisiones de vehí­culos automotores.</t>
  </si>
  <si>
    <t>TALLER CHICAIZA</t>
  </si>
  <si>
    <t>QUITO NORTE, FLAVIO ALFARO, NO60-82 y CORNEJO</t>
  </si>
  <si>
    <t>'0550575781'</t>
  </si>
  <si>
    <t>MARIA BERTHA</t>
  </si>
  <si>
    <t>TIGASI CHUGCHILAN</t>
  </si>
  <si>
    <t>...</t>
  </si>
  <si>
    <t>SANTA ISABEL, VELASCO IBARRA, . y PRIMAVERA TRANDVERSAL</t>
  </si>
  <si>
    <t>LOMA HERMOSA, JOSE MIGUEL CARRION, . y DIEGO VACA</t>
  </si>
  <si>
    <t>'0603010836'</t>
  </si>
  <si>
    <t>DANILO ALEJANDRO</t>
  </si>
  <si>
    <t>LA ESTACION , GUAYAQUIL, 28-54 y ROCAFUERTE Y C ARABOBO</t>
  </si>
  <si>
    <t>UNIVERSIDAD YACHAY TECH</t>
  </si>
  <si>
    <t>., ., . y ..</t>
  </si>
  <si>
    <t>'0600683726'</t>
  </si>
  <si>
    <t>SANTA ISABEL</t>
  </si>
  <si>
    <t>SANTA ISABEL, VELASCO IBARRA, . y BELEN HISTORICO</t>
  </si>
  <si>
    <t>Intermediarios del comercio de productos diversos.</t>
  </si>
  <si>
    <t>SANTA ISABEL, BELAZCO IBARRA, .. y ..</t>
  </si>
  <si>
    <t>'1716028202'</t>
  </si>
  <si>
    <t>SEGUNDO NICOLAS</t>
  </si>
  <si>
    <t>HUARACA URQUIZO</t>
  </si>
  <si>
    <t>ATUCUCHO, CALLE 24, 1 y MANUEL JESUS DE ALVAREZ</t>
  </si>
  <si>
    <t>Actividades de acuicultura en agua del mar o en tanques de agua salada: crí­a de peces incluido la cria de peces ornamentales marinos.</t>
  </si>
  <si>
    <t>NUEVO AMANECER</t>
  </si>
  <si>
    <t>SAN CARLOS, FALVIO ALFARO, . y PEDRO DE ALVARADO</t>
  </si>
  <si>
    <t>'1720420700'</t>
  </si>
  <si>
    <t>MARIA REBECA</t>
  </si>
  <si>
    <t>VALDEZ VALDEZ</t>
  </si>
  <si>
    <t>ATUCUCHO, CALLE 24, . y MANUEL JESUS DE ALVAREZ</t>
  </si>
  <si>
    <t>FRUTERIA Y LEGUMBRES</t>
  </si>
  <si>
    <t>'1710963792'</t>
  </si>
  <si>
    <t>MARIANO</t>
  </si>
  <si>
    <t>LLANO CHICO, 17 DE SEPTIEMBRE, 1435 y 19 DE MARZO</t>
  </si>
  <si>
    <t>SERVICIO DE FRUTAS</t>
  </si>
  <si>
    <t>COTOCOLLAO, ND, ND y LLANO CHICO</t>
  </si>
  <si>
    <t>'1716241326'</t>
  </si>
  <si>
    <t>LUIS PEDRO</t>
  </si>
  <si>
    <t>TASAMBAY PEDRO</t>
  </si>
  <si>
    <t>luis_tasambay@hotmail.com</t>
  </si>
  <si>
    <t>COTOCOLLAO, LIZARDO RUIZ, OE4-503 y DOMINGO SEGURA</t>
  </si>
  <si>
    <t>N, N, N y N</t>
  </si>
  <si>
    <t>'0602713042'</t>
  </si>
  <si>
    <t>SILVANA SHIRLEY</t>
  </si>
  <si>
    <t>HEREDIA HERRERA</t>
  </si>
  <si>
    <t>23 DE JULIO, MIGUEL CARRION, OE55-10 y DIEGO VACA</t>
  </si>
  <si>
    <t>Restaurantes de comida rápida, puestos de refrigerio y establecimientos que ofrecen comida para llevar, reparto de pizza, etcétera; heladerí­as, fuentes de soda, etcétera.</t>
  </si>
  <si>
    <t>POLLOS A LA BRASA</t>
  </si>
  <si>
    <t>'1714985940'</t>
  </si>
  <si>
    <t>JOSE MANUEL</t>
  </si>
  <si>
    <t>PILAMUNGA TENENUELA</t>
  </si>
  <si>
    <t>BARRIO SANTA ISABEL, VELASCO IBARRA, 141 y PASAJE SUCRE</t>
  </si>
  <si>
    <t>Actividades de transporte de pasajeros por carretera: servicios regulares de autobuses de larga distancia servicios de viajes contratados, excursiones y otros servicios ocasionales de transporte en autobús, tricimotos, servicios de enlace con aeropuertos.</t>
  </si>
  <si>
    <t>MONSERRATE</t>
  </si>
  <si>
    <t>ENTRADA AL COMITE, GUACAMAYO, E9-47 y JUAN MOLINEROS</t>
  </si>
  <si>
    <t>'1723473110'</t>
  </si>
  <si>
    <t>JESSICA ABIGAIL</t>
  </si>
  <si>
    <t>RUMIÑAHUI BASTIDAS</t>
  </si>
  <si>
    <t>'1721746418'</t>
  </si>
  <si>
    <t>MARIVID MICAELA</t>
  </si>
  <si>
    <t>TASAMBAY YUMICEBA</t>
  </si>
  <si>
    <t>SANTA ANITA, SAN VICENTE, N131 y LOS MANGLARES</t>
  </si>
  <si>
    <t>COTOCALLO, BELLAVISTA, OE4-128 y LOS MOYES</t>
  </si>
  <si>
    <t>Miguel Angel Yungan Urquizo</t>
  </si>
  <si>
    <t>'1751207604'</t>
  </si>
  <si>
    <t>JOSE ENRIQUE</t>
  </si>
  <si>
    <t>SAN JOSE, FLAVIO ALFARO, OE11-28 y OCCIDENTAL</t>
  </si>
  <si>
    <t>IÑAQUITO, SHYRIS, 1 y NACIONES UNIDAS</t>
  </si>
  <si>
    <t>'1716044928'</t>
  </si>
  <si>
    <t>VERONICA ALEXANDRA</t>
  </si>
  <si>
    <t>CUNDURI NOGALES</t>
  </si>
  <si>
    <t>SAN JOSE DE OBRERO, MIGUEL ITURALDE, 1 y LOS PINOS</t>
  </si>
  <si>
    <t>Venta al por mayor de combustibles lí­quidos nafta, gasolina, biocombustible incluye grasas, lubricantes y aceites, gases licuados de petróleo, butano y propano.</t>
  </si>
  <si>
    <t>LUBRICADORA PACTO</t>
  </si>
  <si>
    <t>SANTA ISABEL, VIA NONO, 186 y PURUHANTA</t>
  </si>
  <si>
    <t>'1722862487'</t>
  </si>
  <si>
    <t>MAGALI PATRICIA</t>
  </si>
  <si>
    <t>PINTO DIAZ</t>
  </si>
  <si>
    <t>SAN JOSE DE OBRERO, MIGUEL ITURALDE, S/N y LOS PINOS</t>
  </si>
  <si>
    <t>LUBRICADORA EL MECIAS</t>
  </si>
  <si>
    <t>'1716044936'</t>
  </si>
  <si>
    <t>CHRISTIAN FERNANDO</t>
  </si>
  <si>
    <t>'1723889984'</t>
  </si>
  <si>
    <t>ATUCUCHO, MANUEL DE JESUS ALVAREZ, LOTE 244 y N52-11</t>
  </si>
  <si>
    <t>'1751642263'</t>
  </si>
  <si>
    <t>JORGE LUIS</t>
  </si>
  <si>
    <t>HUARACA HUARACA</t>
  </si>
  <si>
    <t>ATUCUCHO, CALLE 27, OE13 y MARIA AUXILIADORA</t>
  </si>
  <si>
    <t>LA OFELIA, LA OFELIA, . y .</t>
  </si>
  <si>
    <t>MARIO ALFONSO</t>
  </si>
  <si>
    <t>LLUAY CAYAMBE</t>
  </si>
  <si>
    <t>'0602528663'</t>
  </si>
  <si>
    <t>Actividades auxiliares de las actividades de servicios financieros n.c.p., como: actividades de tramitación y liquidación de transacciones financieras, incluidas las transacciones con tarjetas de crédito.</t>
  </si>
  <si>
    <t>SANTA ISABEL, ., . y VELASCO IBARRA</t>
  </si>
  <si>
    <t>'0602868234'</t>
  </si>
  <si>
    <t>SILVIA PAOLA</t>
  </si>
  <si>
    <t>ESTRADA OROZCO</t>
  </si>
  <si>
    <t>FARMENLACE</t>
  </si>
  <si>
    <t>LA MERCED, OLMEDO, .. y 5 DE JUNIO</t>
  </si>
  <si>
    <t>'1719454892'</t>
  </si>
  <si>
    <t>VICTOR MANUEL</t>
  </si>
  <si>
    <t>YUQUILEMA CUJILEMA</t>
  </si>
  <si>
    <t>Servicios de seguro de medicina pre pagada.</t>
  </si>
  <si>
    <t>'0604321240'</t>
  </si>
  <si>
    <t>GLORIA GLADYS</t>
  </si>
  <si>
    <t>MEGA TODO</t>
  </si>
  <si>
    <t>EL BOSQUE, 1, 1 y 1</t>
  </si>
  <si>
    <t>'0603730102'</t>
  </si>
  <si>
    <t>FRANKLIN VICENTE</t>
  </si>
  <si>
    <t>ATUPAÑA SAGÑAY</t>
  </si>
  <si>
    <t>24 DE MAYO, VENEZUELA, OE383 y AMBATO</t>
  </si>
  <si>
    <t>TAXI TAX</t>
  </si>
  <si>
    <t>CIUDADELA IBARRA, PEDRO CASTILLON, S3645 y NICOLAS CEVALLOS</t>
  </si>
  <si>
    <t>'1705566816'</t>
  </si>
  <si>
    <t>SEGUNDO VICENTE</t>
  </si>
  <si>
    <t>GALARZA SANGUANO</t>
  </si>
  <si>
    <t>EL CONDADO, RUMIHURCU, OE104 y PIEDRAS NEGRAS</t>
  </si>
  <si>
    <t>COTOCOLLAO, AV. DIEGO DE VASQUET, . y BELLAVISTA</t>
  </si>
  <si>
    <t>'2100167671'</t>
  </si>
  <si>
    <t>JOSE MARIANO</t>
  </si>
  <si>
    <t>PAUCAR CRIOLLO</t>
  </si>
  <si>
    <t>ATUCUCHO, CALLE27, . y MARIA AUXILIADORA</t>
  </si>
  <si>
    <t>LA OFELIA</t>
  </si>
  <si>
    <t>LA OFELIA, LIZARDO RUIZ, . y Y DIEGO DE VASQUEZ</t>
  </si>
  <si>
    <t>'0602114258'</t>
  </si>
  <si>
    <t>AGUSTIN</t>
  </si>
  <si>
    <t>YUNGAN TASAMBAY</t>
  </si>
  <si>
    <t>LLANO GRANDE, SALVADOR BUSTAMANTE, 107 y JOSE M. BUSTAMANTE</t>
  </si>
  <si>
    <t>SERVICIO TAXI</t>
  </si>
  <si>
    <t>'1707560502'</t>
  </si>
  <si>
    <t>RUTH DE LAS MERCEDES</t>
  </si>
  <si>
    <t>PAREDES</t>
  </si>
  <si>
    <t>QUITO NORTE, ANGEL LUDEÑA, OE -5-84 y MACHALA</t>
  </si>
  <si>
    <t>Elaboración de otros dulces: melcochas, cocadas, nogadas, dulce de guayaba, alfeñiques, etcétera.</t>
  </si>
  <si>
    <t>ACTIVIDADES DE VENTA DE REFRIG</t>
  </si>
  <si>
    <t>QUITO NORTE, ANGEL LUDEÑO, OE-5-84 y GENERAL MARIA GUERRERO</t>
  </si>
  <si>
    <t>'1723521777'</t>
  </si>
  <si>
    <t>LAURA ESTEFANIA</t>
  </si>
  <si>
    <t>URQUIZO YUMISEBA</t>
  </si>
  <si>
    <t>SANTA ISABEL, BELEN HISTORICO, LT117 y PASAJE ATAHUALPA</t>
  </si>
  <si>
    <t>COMPRA TODO HOY</t>
  </si>
  <si>
    <t>EL BOSQUE, AV. LA BRASIL, 1 y 1</t>
  </si>
  <si>
    <t>'1718373721'</t>
  </si>
  <si>
    <t>SUSANA VALERIA</t>
  </si>
  <si>
    <t>GRIJALVA MONGE</t>
  </si>
  <si>
    <t>susana.grijalva@yahoo.com</t>
  </si>
  <si>
    <t>CIUDADELA TARQUI, RIO CONORIS, OE9141 y DIEGO MORENO</t>
  </si>
  <si>
    <t>ENTREGAS ESPECIALES ESPENENTRE</t>
  </si>
  <si>
    <t>5003000 EXT 1904</t>
  </si>
  <si>
    <t>COMITE DEL PUEBLO, ELOY ALFARO, S/N y DE LOS JUNCOS</t>
  </si>
  <si>
    <t>'1713996385'</t>
  </si>
  <si>
    <t>JANETH PATRICIA</t>
  </si>
  <si>
    <t>PALACIOS QUINTANA</t>
  </si>
  <si>
    <t>'1750248484'</t>
  </si>
  <si>
    <t>JANETH VERONICA</t>
  </si>
  <si>
    <t>ÑAMA HUARACA</t>
  </si>
  <si>
    <t>CHUQUISACA, CHUQUISACA, . y DE LOS CERESOS</t>
  </si>
  <si>
    <t>FRUTERIA JANETH</t>
  </si>
  <si>
    <t>LA OFELIA, CHUQUISACA, N63-19 y CERZOS</t>
  </si>
  <si>
    <t>'1712725868'</t>
  </si>
  <si>
    <t>PISULI</t>
  </si>
  <si>
    <t>PISULI, FRANCISCO YEROBI, 1 y PASAJE</t>
  </si>
  <si>
    <t>COOPERATIVA JOSE MARTI</t>
  </si>
  <si>
    <t>FRANCISCO YANEZ , LEGARDA , . y ANTURIOS</t>
  </si>
  <si>
    <t>'1712574704'</t>
  </si>
  <si>
    <t>EDGAR FABIAN</t>
  </si>
  <si>
    <t>HERNANDEZ LOPEZ</t>
  </si>
  <si>
    <t>COTOCOLLAO, MALEARTE, N625 y LEGARDA</t>
  </si>
  <si>
    <t>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t>
  </si>
  <si>
    <t>COOPERATIVA SAN CARLOS</t>
  </si>
  <si>
    <t>SAN CARLOS, ., . y .</t>
  </si>
  <si>
    <t>'1702119536'</t>
  </si>
  <si>
    <t>MARIA DE LOURDES</t>
  </si>
  <si>
    <t>PILLAJO</t>
  </si>
  <si>
    <t>SAN JOSE DE JARRIN, MALEARTE, N67 y BERNARDO DE LEGARDA</t>
  </si>
  <si>
    <t>VIVERES SEBAS</t>
  </si>
  <si>
    <t>SAN JOSE DE JARRIN, MALEARTE, N625 y BERNARDO DE LEGARDA</t>
  </si>
  <si>
    <t>'1712170081'</t>
  </si>
  <si>
    <t>LAMINIA PILLAJO</t>
  </si>
  <si>
    <t>SAN JOSE DE JARRIN , MALEARTE, 625 y LEGARDA</t>
  </si>
  <si>
    <t>ASADOS DE ISAAC</t>
  </si>
  <si>
    <t>COTOCOLLAO, MALEARTE, 625 y LEGARDA</t>
  </si>
  <si>
    <t>'1726439373'</t>
  </si>
  <si>
    <t>NELLY MARGARITA</t>
  </si>
  <si>
    <t>PILCO CHAFLA</t>
  </si>
  <si>
    <t>., ..., . y .</t>
  </si>
  <si>
    <t>'1104534738'</t>
  </si>
  <si>
    <t>MONICA PAULINA</t>
  </si>
  <si>
    <t>RAMIREZ JAEN</t>
  </si>
  <si>
    <t>'0350014072'</t>
  </si>
  <si>
    <t>MANUEL JESUS</t>
  </si>
  <si>
    <t>CARCHI TORRES</t>
  </si>
  <si>
    <t>SANTA ISABEL, BELASCO IBARRA, 141 y 1 TRA TRANSVERSAL</t>
  </si>
  <si>
    <t>LOMA HERMOSA, JOSE MIGUEL CARRION, N71 y DIEGO VACA</t>
  </si>
  <si>
    <t>'1716046071'</t>
  </si>
  <si>
    <t>RODRIGO GEOVANNY</t>
  </si>
  <si>
    <t>CATACTA ULCUANGO</t>
  </si>
  <si>
    <t>SAN ENRIQUE VELASCO , ., . y .</t>
  </si>
  <si>
    <t>'0602138166'</t>
  </si>
  <si>
    <t>TOMAS</t>
  </si>
  <si>
    <t>CARRILLO SINALUISA</t>
  </si>
  <si>
    <t>SANTA ISABEL, BELEN HISTORICO, N117 y PASAJE ATAHUALPA</t>
  </si>
  <si>
    <t>'1151001813'</t>
  </si>
  <si>
    <t>BRYAN ALEXANDER</t>
  </si>
  <si>
    <t>CARRION RAMIREZ</t>
  </si>
  <si>
    <t>bryancarrion@hotmail.com</t>
  </si>
  <si>
    <t>COTOCOLLAO, LA LEGARDA, . y MACHALA</t>
  </si>
  <si>
    <t>MECANICA MANLLARY</t>
  </si>
  <si>
    <t>'1150817151'</t>
  </si>
  <si>
    <t>JIMMY GABRIEL</t>
  </si>
  <si>
    <t>MOTOCHE RAMIREZ</t>
  </si>
  <si>
    <t>'1150428751'</t>
  </si>
  <si>
    <t>GABRIELA DEL CISNE</t>
  </si>
  <si>
    <t>'0603056292'</t>
  </si>
  <si>
    <t>MARIA RAMONA</t>
  </si>
  <si>
    <t>YUMISEBA ÑAMA</t>
  </si>
  <si>
    <t>'1725298374'</t>
  </si>
  <si>
    <t>RUTH ABIGAIL</t>
  </si>
  <si>
    <t>URQUIZO HUARACA</t>
  </si>
  <si>
    <t>ruturquizo2019@gmail.com</t>
  </si>
  <si>
    <t>QUINTANA, CALLE PRIMERA, . y SEPTIMA</t>
  </si>
  <si>
    <t>'1716962046'</t>
  </si>
  <si>
    <t>ANA MARIA</t>
  </si>
  <si>
    <t>SAN ROQUE, CUMANDA, S4-2 y AMBATO</t>
  </si>
  <si>
    <t>INDEPENDIENTE</t>
  </si>
  <si>
    <t>COTOCOLLAO, LLIZARDO RUIZ, . y DOMINGO SEGUNDA</t>
  </si>
  <si>
    <t>'1729120152'</t>
  </si>
  <si>
    <t>JESSICA ANABEL</t>
  </si>
  <si>
    <t>URQUIZO GUAMAN</t>
  </si>
  <si>
    <t>.., ., . y .</t>
  </si>
  <si>
    <t>'0604025841'</t>
  </si>
  <si>
    <t>FERNANDO PEDRO</t>
  </si>
  <si>
    <t>ATUCUCHO, ., . y .</t>
  </si>
  <si>
    <t>Actividades de administración, gestión y el respaldo de fuerzas de defensa civil, prestación de apoyo a la elaboración de planes de emergencia y la ejecución de maniobras con la participación de instituciones civiles y de la población.</t>
  </si>
  <si>
    <t>'1708595838'</t>
  </si>
  <si>
    <t>ATACUCHO, .CALLE 27, 153 y .</t>
  </si>
  <si>
    <t>OFELIA, RISARDO RUIZ, . y JEFFERSON QUENEDIT</t>
  </si>
  <si>
    <t>'1706766985'</t>
  </si>
  <si>
    <t>EDUARDO MARCELO</t>
  </si>
  <si>
    <t>CARRILLO MOSQUERA</t>
  </si>
  <si>
    <t>EL CONDADO, SAN JOSE DEL CONDADO, OE-4-367 y FERNANDO DAQUILEMA</t>
  </si>
  <si>
    <t>SERVICIO</t>
  </si>
  <si>
    <t>., LAGARDA, . y MALEARTE</t>
  </si>
  <si>
    <t>'0600860498'</t>
  </si>
  <si>
    <t>DOLORES</t>
  </si>
  <si>
    <t>VALDEZ LALBAY</t>
  </si>
  <si>
    <t>COMUNIDAD AMULA, COMUNIDAD AMULA, SN y COMUNIDAD AMULA CASA GRANDE</t>
  </si>
  <si>
    <t>Cultivo de quinua.</t>
  </si>
  <si>
    <t>COMUNIDAD ANULA, ., . y COMUNIDAD AMULA</t>
  </si>
  <si>
    <t>'1719586446'</t>
  </si>
  <si>
    <t>MIGUEL ANGUEL</t>
  </si>
  <si>
    <t>FARINANGO GUAMAN</t>
  </si>
  <si>
    <t>CONSEJO PRIVINCIAL, CALLE E, N86-57 y FRANCISCO RUMIHURCU</t>
  </si>
  <si>
    <t>COAC SUNEX</t>
  </si>
  <si>
    <t>'1704806155'</t>
  </si>
  <si>
    <t>VALDEZ URQUIZO</t>
  </si>
  <si>
    <t>PILAMUNGA CHICAIZA</t>
  </si>
  <si>
    <t>'1719817445'</t>
  </si>
  <si>
    <t>'1718677998'</t>
  </si>
  <si>
    <t>MARIA MERCEDES</t>
  </si>
  <si>
    <t>CORDOVA MONTALVO</t>
  </si>
  <si>
    <t>CARMEN BAJO , JOSE MARIA VELASCO, 3-485 y .</t>
  </si>
  <si>
    <t>AMBULANTE</t>
  </si>
  <si>
    <t>6 DE DICIEMBRE , .KENEDY, . y .</t>
  </si>
  <si>
    <t>'1715690655'</t>
  </si>
  <si>
    <t>MARCO ANTONIO</t>
  </si>
  <si>
    <t>SAMANIEGO VILLENAS</t>
  </si>
  <si>
    <t>SAN CARLOS, MARTIN OCHOA, OE8104 y PASAJE E</t>
  </si>
  <si>
    <t>TRANS SAN CARLOS</t>
  </si>
  <si>
    <t>SAN CARLOS, PEDRO DE ALVARADO, . y VARTOLOME RUIZ</t>
  </si>
  <si>
    <t>'1704133584'</t>
  </si>
  <si>
    <t>MARIA GEORGINA</t>
  </si>
  <si>
    <t>SAN ENRIQUE DE VELASCO, YANACONA, . y CALLE M</t>
  </si>
  <si>
    <t>Explotación de mataderos que realizan actividades de sacrificio, faenamiento, preparación, producción y empacado de carne fresca refrigerada o congelada incluso en piezas o porciones individuales de aves de corral.</t>
  </si>
  <si>
    <t>VICERAS</t>
  </si>
  <si>
    <t>LA OFELIA, DIEGO DE VASQUEZ, . y BELLAVISTA</t>
  </si>
  <si>
    <t>'1719317644'</t>
  </si>
  <si>
    <t>MARIA TERESA</t>
  </si>
  <si>
    <t>CHAFLA CONDO</t>
  </si>
  <si>
    <t>ATUCUCHO, SALVADOR B, . y .</t>
  </si>
  <si>
    <t>JARRIN, LEGARDA, . y HUACHI</t>
  </si>
  <si>
    <t>'1702942861'</t>
  </si>
  <si>
    <t>LUZ MARIA</t>
  </si>
  <si>
    <t>FARINANGO TIBAN</t>
  </si>
  <si>
    <t>jihidalgo-1980@hotmail.com</t>
  </si>
  <si>
    <t>EL PORVENIL, PASAJE E, OE8-104 y MARTIN OCHOA</t>
  </si>
  <si>
    <t>Elaboración de platos a base de carne o de pollo, estofados y comidas preparados al vacio, congeladas, envasadas, enlatadas o conservadas de otra manera.</t>
  </si>
  <si>
    <t>PICANTERIA CAMILA</t>
  </si>
  <si>
    <t>SAN CARLOS, PEDRO DE ALVARADO, . y FLAVIO ALFARO</t>
  </si>
  <si>
    <t>'1721235198'</t>
  </si>
  <si>
    <t>CHIQUITO DIAGUILLO</t>
  </si>
  <si>
    <t>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t>
  </si>
  <si>
    <t>'0801600727'</t>
  </si>
  <si>
    <t>CHECA TOAPANTA</t>
  </si>
  <si>
    <t>'0603728585'</t>
  </si>
  <si>
    <t>MARIA FERNANDA</t>
  </si>
  <si>
    <t>flakitajara1981@hotmail.com</t>
  </si>
  <si>
    <t>ESFUERZO SEGUNDA ETAPA, ESPAÑA, 35-15 y CHIMBORAZO</t>
  </si>
  <si>
    <t>VELASCO, COROVES, . y ESPAÑA</t>
  </si>
  <si>
    <t>'1725770208'</t>
  </si>
  <si>
    <t>LURDES DORA</t>
  </si>
  <si>
    <t>AMANGANDI CHIMBOLEMA</t>
  </si>
  <si>
    <t>EL RECREO, RAMON CAMPIÑA, S412-125 y CARLOS ALVAREZ</t>
  </si>
  <si>
    <t>FRUTERIA</t>
  </si>
  <si>
    <t>RUMIPAMABA, GRANADA CENTENO, OE56 y RUMIPAMBA</t>
  </si>
  <si>
    <t>'1723785240'</t>
  </si>
  <si>
    <t>MAYRA ALEJANDRA</t>
  </si>
  <si>
    <t>BENAVIDES SINCHI</t>
  </si>
  <si>
    <t>., ., . y ...</t>
  </si>
  <si>
    <t>'1726544487'</t>
  </si>
  <si>
    <t>JESSICA ELIZABETH</t>
  </si>
  <si>
    <t>QUISHPI PARCO</t>
  </si>
  <si>
    <t>'1705428165'</t>
  </si>
  <si>
    <t>CANDO</t>
  </si>
  <si>
    <t>'1725522963'</t>
  </si>
  <si>
    <t>MYRIAM ALEXANDRA</t>
  </si>
  <si>
    <t>GUAYPACHA BUÑAY</t>
  </si>
  <si>
    <t>EL INCA, AV. EL INCA, N46-04 y LOS GUABOS</t>
  </si>
  <si>
    <t>'0603174632'</t>
  </si>
  <si>
    <t>GUAYPACHA YUMISEBA</t>
  </si>
  <si>
    <t>NUEVOS HORIZONTES, CALLE R , LOTE10-20 y CALLE M</t>
  </si>
  <si>
    <t>FRUTERIA GABRIELITA</t>
  </si>
  <si>
    <t>LA LUZ, RAFAEL RAMOS, E4-06 y BETHOVEN</t>
  </si>
  <si>
    <t>'0201767332'</t>
  </si>
  <si>
    <t>GLADYS YOLANDA</t>
  </si>
  <si>
    <t>LA QUINTANA, N53H, E17-35 y E18</t>
  </si>
  <si>
    <t>MERCADO LA OFELIA</t>
  </si>
  <si>
    <t>COTOCOLLAO, AV. DIEGO DE VASQUET, . y LA PRENSA</t>
  </si>
  <si>
    <t>'0200290161'</t>
  </si>
  <si>
    <t>GUAYPACHA TAMAMI</t>
  </si>
  <si>
    <t>EL INCA, CALLE N53H, E17-35 y LA QUINTANA</t>
  </si>
  <si>
    <t>'0150620821'</t>
  </si>
  <si>
    <t>FELIX ORLANDO</t>
  </si>
  <si>
    <t>UPAYA ÑAMIÑA</t>
  </si>
  <si>
    <t>LOMA HERMOSA, VIA A NONO KM3, N/A y SAN JOSE DE OBRERO</t>
  </si>
  <si>
    <t>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t>
  </si>
  <si>
    <t>VULCANISADORA JOSELITO</t>
  </si>
  <si>
    <t>PUSUQUI, MANUEL CORDOVA GALARZA, PB45 y CARLOS CEVALLOS</t>
  </si>
  <si>
    <t>SEGUNDO ENRIQUE</t>
  </si>
  <si>
    <t>PEREZ MUÑOZ</t>
  </si>
  <si>
    <t>'1722115985'</t>
  </si>
  <si>
    <t>ATUCUCHO, AV PRINCIPAL, . y Y CALLE H</t>
  </si>
  <si>
    <t>Fabricación de productos de madera utilizados principalmente por la industria de la construcción: vigas, cabrí­os, jabalcones, puntales, armazones de madera laminada encolada y armazones de madera prefabricados con uniones de metal, andamios, postes, etcétera.</t>
  </si>
  <si>
    <t>'0603386202'</t>
  </si>
  <si>
    <t>DAQUILEMA ROJALEMA</t>
  </si>
  <si>
    <t>julecesa20@hotmail.com</t>
  </si>
  <si>
    <t>PANECILLO, AGUYAN, N41 y .</t>
  </si>
  <si>
    <t>COMPAÑIA BALCON DEL SUR</t>
  </si>
  <si>
    <t>PARQUE TAMBILLO, GARCIA MORENO, 494 y ELOY ALFARO</t>
  </si>
  <si>
    <t>'1751189844'</t>
  </si>
  <si>
    <t>CARLOS EFRAIN</t>
  </si>
  <si>
    <t>VALDEZ AUQUILLA</t>
  </si>
  <si>
    <t>CARLOSVALDEZABC@GMAIL.COM</t>
  </si>
  <si>
    <t>ATUCUCHO, CALLE 27, 0 y MARIA AUXILIADORA</t>
  </si>
  <si>
    <t>'1751553031'</t>
  </si>
  <si>
    <t>NOEMI ELIZABETH</t>
  </si>
  <si>
    <t>MOROCHO URQUIZO</t>
  </si>
  <si>
    <t>SANTA ISABEL, VELASCO IBARRA, LT80 y PSJ JERUSALEN</t>
  </si>
  <si>
    <t>'2100458252'</t>
  </si>
  <si>
    <t>STALIN ALBERTO</t>
  </si>
  <si>
    <t>MARTINEZ SANTIN</t>
  </si>
  <si>
    <t>EL CAMAL, AV.CARMELICO RAMOS, . y JOAQUIN PINTOS</t>
  </si>
  <si>
    <t>CUARTE MILITAR ATAHUALPA, ., . y .</t>
  </si>
  <si>
    <t>'1719804179'</t>
  </si>
  <si>
    <t>ADRINA LISETH</t>
  </si>
  <si>
    <t>OLMOS LLUMITAXI</t>
  </si>
  <si>
    <t>TOSTADOS</t>
  </si>
  <si>
    <t>ALGEL LUDEÑA, ALGEL LUDEÑA, . y PEDRO FREIRE</t>
  </si>
  <si>
    <t>'1700793969'</t>
  </si>
  <si>
    <t>FABIAN</t>
  </si>
  <si>
    <t>RONDAL QUISHPE</t>
  </si>
  <si>
    <t>COTOCOLLAO, BELLAVISTA, . y LAGUNAS</t>
  </si>
  <si>
    <t>., .., . y ...</t>
  </si>
  <si>
    <t>'1701339986'</t>
  </si>
  <si>
    <t>JOSE RAMON</t>
  </si>
  <si>
    <t>LA ROLDOS, MANZANA 63, LOTE 5 y .</t>
  </si>
  <si>
    <t>'0550126130'</t>
  </si>
  <si>
    <t>FABIAN EUCLIDES</t>
  </si>
  <si>
    <t>TIPANTUÑA VEGA</t>
  </si>
  <si>
    <t>Venta al por menor de utensilios de uso doméstico, cubiertos, vajilla, cristalerí­a, plásticos y objetos de porcelana y de cerámica en establecimientos especializados.</t>
  </si>
  <si>
    <t>'0601442544'</t>
  </si>
  <si>
    <t>MANUEL FELICIANO</t>
  </si>
  <si>
    <t>GUARACA CARRILLO</t>
  </si>
  <si>
    <t>SANTA ISABEL , VELASCO IBARRA, N11-24 y PATRICIO ROMERO</t>
  </si>
  <si>
    <t>Servicios de teleféricos, funiculares, telesillas y telecabinas, si no forman parte de sistemas de transporte urbano o suburbano.</t>
  </si>
  <si>
    <t>TRANSPORTISTA</t>
  </si>
  <si>
    <t>COTOCOLLAO , DIEGO DE VASQUEZ, . y MACHALA</t>
  </si>
  <si>
    <t>'1757621204'</t>
  </si>
  <si>
    <t>CUBANO(A)</t>
  </si>
  <si>
    <t>LORENZA</t>
  </si>
  <si>
    <t>CRUZ SOLIS</t>
  </si>
  <si>
    <t>COTOCOLLAO , CA Oe6C, B57-16 y N80-196</t>
  </si>
  <si>
    <t>DALALI</t>
  </si>
  <si>
    <t>COTOCOLLAO , OE4P, N62-35 y SABANILLA</t>
  </si>
  <si>
    <t>'1709573248'</t>
  </si>
  <si>
    <t>MARIA JOSEFINA</t>
  </si>
  <si>
    <t>LLUMITAXI VEGA</t>
  </si>
  <si>
    <t>'1751607332'</t>
  </si>
  <si>
    <t>FRANKLIN RAUL</t>
  </si>
  <si>
    <t>AUQUILLA YUMICEBA</t>
  </si>
  <si>
    <t>., CALLE M, 606 y CALLE N</t>
  </si>
  <si>
    <t>PASTELERIA</t>
  </si>
  <si>
    <t>., RAMON BORJA , . y CESAR DAVILA ANDRADE</t>
  </si>
  <si>
    <t>'1722807094'</t>
  </si>
  <si>
    <t>SANDRO LENIN</t>
  </si>
  <si>
    <t>BENAVIDES CAIZA</t>
  </si>
  <si>
    <t>alexa_mem3@hotmail.com</t>
  </si>
  <si>
    <t>EL INCA, AV EL INCA Y CARDOS, E 14-175 y LOS CARDOS</t>
  </si>
  <si>
    <t>DELICIAS SANDRO</t>
  </si>
  <si>
    <t>AV EL INCA, LOS CARDOS, E14-175 y .</t>
  </si>
  <si>
    <t>VILMA ALEXANDRA</t>
  </si>
  <si>
    <t>SANCHEZ CRUZ</t>
  </si>
  <si>
    <t>'1720407715'</t>
  </si>
  <si>
    <t>'0602883902'</t>
  </si>
  <si>
    <t>GUAYPACHA YUMICEBA</t>
  </si>
  <si>
    <t>EL INCA</t>
  </si>
  <si>
    <t>EL INCA, AV EL INCA, . y .</t>
  </si>
  <si>
    <t>'1722865175'</t>
  </si>
  <si>
    <t>VALERIA TATIANA</t>
  </si>
  <si>
    <t>SAMPEDRO RODRIGUEZ</t>
  </si>
  <si>
    <t>Hugo Rodrigo Urquizo Valdez</t>
  </si>
  <si>
    <t>'1725915860'</t>
  </si>
  <si>
    <t>FABIAN ALEXANDER</t>
  </si>
  <si>
    <t>MOLINA GUAÑUMA</t>
  </si>
  <si>
    <t>'1716583990'</t>
  </si>
  <si>
    <t>HENRY WALTER</t>
  </si>
  <si>
    <t>MOLINA CABEZAS</t>
  </si>
  <si>
    <t>.., ..., . y ..</t>
  </si>
  <si>
    <t>'0603138207'</t>
  </si>
  <si>
    <t>MARIA LUCIA</t>
  </si>
  <si>
    <t>LA CANDELARIA , ., . y .</t>
  </si>
  <si>
    <t>Crí­a y reproducción de ganado bovino incluido la obtención de pelo y excremento.</t>
  </si>
  <si>
    <t>GANADERIA</t>
  </si>
  <si>
    <t>'1708920374'</t>
  </si>
  <si>
    <t>SANDRA ELIANA</t>
  </si>
  <si>
    <t>DURAZNO DELGADO</t>
  </si>
  <si>
    <t>EL PLACER BAJO , EL PLACER , OE1 20 y BAÑOS</t>
  </si>
  <si>
    <t>CONSULTORIO</t>
  </si>
  <si>
    <t>'0601130842'</t>
  </si>
  <si>
    <t>TIUPUL MULLO</t>
  </si>
  <si>
    <t>YARUQUIES , ., . y .</t>
  </si>
  <si>
    <t>'1721075552'</t>
  </si>
  <si>
    <t>TIXI TASAMBAY</t>
  </si>
  <si>
    <t>VIATERIO CONDE, E5D , S48B y EL CONDE 2</t>
  </si>
  <si>
    <t>FRUTERIA JOHNSTEVEN</t>
  </si>
  <si>
    <t>TURUBAMBA, E5D, S48B y EL CONDE</t>
  </si>
  <si>
    <t>'1751590892'</t>
  </si>
  <si>
    <t>BRYAN ANTHONY</t>
  </si>
  <si>
    <t>URQUIZO TIXI</t>
  </si>
  <si>
    <t>anthonyurquizo@hotmail.com</t>
  </si>
  <si>
    <t>LA BOTA, LA BOTA, N/A y BENJAMIN LENIN</t>
  </si>
  <si>
    <t>TRASPORTE</t>
  </si>
  <si>
    <t>LA KENNEDY, ., . y .</t>
  </si>
  <si>
    <t>'1715456529'</t>
  </si>
  <si>
    <t>MARIA ESTHELA</t>
  </si>
  <si>
    <t>TABANGO CEPEDA</t>
  </si>
  <si>
    <t>COTOCOLLAO, FLAVIO ALVARO, . y FERNANDO</t>
  </si>
  <si>
    <t>COTOCOLLAO, FLAVIO ALFARO|, . y FERNANDO</t>
  </si>
  <si>
    <t>'0601442536'</t>
  </si>
  <si>
    <t>SANTA ISABEL, BELEN HISTORICO, OE 11 A OE 11-28 y BELLAVISTA</t>
  </si>
  <si>
    <t>LA OFELIA, BELLAVISTA, . y AV DE DIEGO DE VASQUEZ</t>
  </si>
  <si>
    <t>'1722401203'</t>
  </si>
  <si>
    <t>'0600764286'</t>
  </si>
  <si>
    <t>BARRIO ISABEL, VIA A NONO, . y N/A</t>
  </si>
  <si>
    <t>'0501742357'</t>
  </si>
  <si>
    <t>MARIA MELIDA</t>
  </si>
  <si>
    <t>VEGA CAISA</t>
  </si>
  <si>
    <t>COTOCOLLAO|, ., . y .</t>
  </si>
  <si>
    <t>PATIO DE COMIDAS</t>
  </si>
  <si>
    <t>LA OFELIA, DIEGIO DE VASQUEZ, N192 y BELLAVISTA</t>
  </si>
  <si>
    <t>'0500403811'</t>
  </si>
  <si>
    <t>MARIA AURORA</t>
  </si>
  <si>
    <t>CAJAMARCA CHANGO</t>
  </si>
  <si>
    <t>15 DE JULIO, CAJAMAR, 77 y TILOS HORTENCIA</t>
  </si>
  <si>
    <t>RESTAURANT</t>
  </si>
  <si>
    <t>LA OFELIA, DIEGIO DE VASQUEZ, . y BELLAVISTA</t>
  </si>
  <si>
    <t>'0601705254'</t>
  </si>
  <si>
    <t>MARIA ROSALIA</t>
  </si>
  <si>
    <t>Rosalia Valdez</t>
  </si>
  <si>
    <t>SANTA ISABEL, VIA A NONO, CASA TRES PISOS y PASAJE</t>
  </si>
  <si>
    <t>Otros cultivos le legumbres: habas, garbanzos, vainitas, chocho (altramuces), etcétera.</t>
  </si>
  <si>
    <t>LAGOAGRIO, ., . y .</t>
  </si>
  <si>
    <t>'0601522907'</t>
  </si>
  <si>
    <t>RUMIÑAHUI VALDEZ</t>
  </si>
  <si>
    <t>'1727984377'</t>
  </si>
  <si>
    <t>CLAUDIO PAUL</t>
  </si>
  <si>
    <t>'1717312837'</t>
  </si>
  <si>
    <t>GUARACA URQUIZO</t>
  </si>
  <si>
    <t>'1711741940'</t>
  </si>
  <si>
    <t>EUSEBIO</t>
  </si>
  <si>
    <t>ATUCUCHO, CARLOTA JARAMILLO, OE19A y SALVADOR BUSTAMANTE</t>
  </si>
  <si>
    <t>., CARLOTA JARAMILLO, . y SALVADOR BUSTAMANTE</t>
  </si>
  <si>
    <t>'1203939838'</t>
  </si>
  <si>
    <t>MONICA JESUS</t>
  </si>
  <si>
    <t>GAVICA SALVATIERRA</t>
  </si>
  <si>
    <t>'0603404989'</t>
  </si>
  <si>
    <t>FRANCISCO</t>
  </si>
  <si>
    <t>GUAMAN TOMAREMA</t>
  </si>
  <si>
    <t>'0602571788'</t>
  </si>
  <si>
    <t>CUMIÑA URQUIZO</t>
  </si>
  <si>
    <t>janca-elevanturero@hotmail.com</t>
  </si>
  <si>
    <t>ATUCUCHO, MANUEL JESUS DE ALVAREZ, N10-58 y CALLE 18</t>
  </si>
  <si>
    <t>Venta al por menor de productos lubricantes y refrigerantes para vehí­culos automotores en establecimientos especializados.</t>
  </si>
  <si>
    <t>REPUESTO</t>
  </si>
  <si>
    <t>GUAMANI, ., . y .</t>
  </si>
  <si>
    <t>'1717175416'</t>
  </si>
  <si>
    <t>CRISTIAN JAVIER</t>
  </si>
  <si>
    <t>alexa-mera3@hotmail-com</t>
  </si>
  <si>
    <t>EL INCA, AV EL INCA , E14-175 y LOS CARDOS</t>
  </si>
  <si>
    <t>Fabricación de marcos de madera para espejos y cuadros, fabricación de bastidores de madera para lienzos de pintor.</t>
  </si>
  <si>
    <t>CERA AUTO</t>
  </si>
  <si>
    <t>AV EL INCA, AV EL INCA, . y PALMERAS Y EL INCA</t>
  </si>
  <si>
    <t>'1706975446'</t>
  </si>
  <si>
    <t>ELVIA ESPERANAZA</t>
  </si>
  <si>
    <t>TOAZO LEINES</t>
  </si>
  <si>
    <t>SANTA ISABEL, VELASCO IBARRA , LOTE 153 y PASAJE LUIS FELIPE</t>
  </si>
  <si>
    <t>Venta al por menor de otros productos alimenticios en establecimientos especializados.</t>
  </si>
  <si>
    <t>VENATA DE COMIDA</t>
  </si>
  <si>
    <t>SANTA ISABEL , VELASCO IBARRA , . y PASAJE LUIS FELIPE</t>
  </si>
  <si>
    <t>Carlos Efrain Valdez Auquilla</t>
  </si>
  <si>
    <t>'0600837629'</t>
  </si>
  <si>
    <t>HUARACA CONGACHA</t>
  </si>
  <si>
    <t>., ., .. y .</t>
  </si>
  <si>
    <t>'1708529639'</t>
  </si>
  <si>
    <t>EDUARDO RODRIGO</t>
  </si>
  <si>
    <t>PRUNA CAÑAR</t>
  </si>
  <si>
    <t>COTOCOLLAO, MIGUEL POZO, NZ10-LT18 y RUMIÑAHUI</t>
  </si>
  <si>
    <t>Alquiler con fines operativos, sin operadores, de otros tipos de maquinaria cientí­fica, comercial e industrial y equipo operacional que suelen ser utilizados como bienes de capital por las industrias.</t>
  </si>
  <si>
    <t>CAMPANIA 10 SA</t>
  </si>
  <si>
    <t>COTOCOLLAO, AV LA PRENSA, . y .</t>
  </si>
  <si>
    <t>'1714111208'</t>
  </si>
  <si>
    <t>PATRICIO JAVIER</t>
  </si>
  <si>
    <t>CONDOR TREJO</t>
  </si>
  <si>
    <t>patricio.condor11@hotmail.com</t>
  </si>
  <si>
    <t>PONCIANO, TOMASA MIDEROS, LOTE 118 y MANUEL HERRERA</t>
  </si>
  <si>
    <t>TRABSCARLIV</t>
  </si>
  <si>
    <t>COTOCOLLAO, BELLAVISTA, E y DIEGO DE VASQUEZ</t>
  </si>
  <si>
    <t>'1002362349'</t>
  </si>
  <si>
    <t>MARCELO JESUS</t>
  </si>
  <si>
    <t>VINUEZA LOPEZ</t>
  </si>
  <si>
    <t>marcelovinueza101213@gamil.com</t>
  </si>
  <si>
    <t>SAN MIGUEL, CRISTOBAL COLON, . y PEÑA HERRERA</t>
  </si>
  <si>
    <t>MUNICIPIO DE IBARRA</t>
  </si>
  <si>
    <t>GARCIA MORENO Y SIMON BOLIVAR, ., . y SIMON BOLIVAR</t>
  </si>
  <si>
    <t>'1706770441'</t>
  </si>
  <si>
    <t>CAJAMARCA</t>
  </si>
  <si>
    <t>RUNDUPAMBA, VIA A NONO, LT62 y VIA HACIENDA FLORIDA RUNDUPAMBA</t>
  </si>
  <si>
    <t>Cultivo de papa.</t>
  </si>
  <si>
    <t>PRODUCTOS DE LECHE CRUDA</t>
  </si>
  <si>
    <t>RUNDUPAMABA, VIA NONO, 62 y VIA HACIENDA FLORIDA 27 RUNDUPAMBA</t>
  </si>
  <si>
    <t>'1705879508'</t>
  </si>
  <si>
    <t>MARIA HILDA</t>
  </si>
  <si>
    <t>SANTA ISABEL, VELASCO IBARRA, LOTE 3 y PASAJE FELIPE</t>
  </si>
  <si>
    <t>VENTA DE COMIDA</t>
  </si>
  <si>
    <t>JARRIN , LEGARDA Y OCCIDENTAL, N68LT-OE11A y MALLEARTE</t>
  </si>
  <si>
    <t>'1728303486'</t>
  </si>
  <si>
    <t>VALDEZ RUMIÑAGUI</t>
  </si>
  <si>
    <t>SANTA ANITA, ., . y .</t>
  </si>
  <si>
    <t>LA OFELIA, DIEGO DE VASQUEZ, . y .</t>
  </si>
  <si>
    <t>'1720436938'</t>
  </si>
  <si>
    <t>NELSON GEOVANNY</t>
  </si>
  <si>
    <t>FOGACHO NINABANDA</t>
  </si>
  <si>
    <t>nelsonnivando@gmail.com</t>
  </si>
  <si>
    <t>SANTA DE LA LEGARDA, BERNARDO LEGARDA, N64B y PASAJE SAN LUIS</t>
  </si>
  <si>
    <t>TAXISTA</t>
  </si>
  <si>
    <t>6 DE DICIEMDRE Y EL INCA, AV EL INCA, . y .</t>
  </si>
  <si>
    <t>'1703776433'</t>
  </si>
  <si>
    <t>LLANGARI QUISHPE</t>
  </si>
  <si>
    <t>CAMINOS A LA LIBERTAD, CALLEB, 102 y LA LIBERTAD</t>
  </si>
  <si>
    <t>Venta al por menor de pescado, crustáceos, moluscos y productos de la pesca en establecimientos especializados.</t>
  </si>
  <si>
    <t>SECION BICERAS</t>
  </si>
  <si>
    <t>'1753445780'</t>
  </si>
  <si>
    <t>MARIA ELENA</t>
  </si>
  <si>
    <t>BOURZAC GUILLEN</t>
  </si>
  <si>
    <t>PLASA ALEGRIA, SABANILLA, OE4P N62-13 y PASAJE JUAN DE AUSPIDIO</t>
  </si>
  <si>
    <t>BERNARDO DE LEGARDA , ., . y .</t>
  </si>
  <si>
    <t>'1712420114'</t>
  </si>
  <si>
    <t>JUAN ELIAS</t>
  </si>
  <si>
    <t>TASAMBAY CONDOR</t>
  </si>
  <si>
    <t>'1708683907'</t>
  </si>
  <si>
    <t>CARMEN AMELIA</t>
  </si>
  <si>
    <t>'0604007344'</t>
  </si>
  <si>
    <t>PIRUCHIM ORLANDO</t>
  </si>
  <si>
    <t>YANKUR WASHIKIAT</t>
  </si>
  <si>
    <t>LANGOS PANAMERICANA VIA GUANO, LANGOS PANAMERICANA , . y VIA A GUANO</t>
  </si>
  <si>
    <t>GOBIERNO AUTONOMO DESANTRELIZA</t>
  </si>
  <si>
    <t>'1715315568'</t>
  </si>
  <si>
    <t>'1715921233'</t>
  </si>
  <si>
    <t>MULLO YUQUILEMA</t>
  </si>
  <si>
    <t>SANTA ISABEL, ., OE11-183 y PASAJE SUCRE</t>
  </si>
  <si>
    <t>TIENDA PEDRITO</t>
  </si>
  <si>
    <t>'1725566903'</t>
  </si>
  <si>
    <t>LIZBETH ESTEFANIA</t>
  </si>
  <si>
    <t>COTOCOLLAO, VELASCO IBARRA, LOTE 141 y SANTA ISABEL</t>
  </si>
  <si>
    <t>VIVERES</t>
  </si>
  <si>
    <t>COTOCOLLAO, SANTA ISABEL, LOTE 141 y VELASCO IBARRA</t>
  </si>
  <si>
    <t>'1722174818'</t>
  </si>
  <si>
    <t>MARTHA CECILIA</t>
  </si>
  <si>
    <t>URQUIZO RUMIÑAHUI</t>
  </si>
  <si>
    <t>'1720594132'</t>
  </si>
  <si>
    <t>VERONICA PATRICIA</t>
  </si>
  <si>
    <t>MASQUI TOAPANTA</t>
  </si>
  <si>
    <t>veromaski@gmail.com</t>
  </si>
  <si>
    <t>SANTA ISABEL, VELASCO IBARRA, OE-11-152 y 'PASAJE SUCRE</t>
  </si>
  <si>
    <t>HOSPITAL DE CALDERON</t>
  </si>
  <si>
    <t>CALDERON, VIA NARROJAS, . y LLOVANI CALLES</t>
  </si>
  <si>
    <t>'1710411339'</t>
  </si>
  <si>
    <t>LA OFELIA, DIEGO DE VAZQUEZ, . y .</t>
  </si>
  <si>
    <t>'0603567256'</t>
  </si>
  <si>
    <t>SANDRA DEL ROCIO</t>
  </si>
  <si>
    <t>PAGUAY GIRON</t>
  </si>
  <si>
    <t>SANTA ANITA , GUAYAQUIL , . y ZAGRED</t>
  </si>
  <si>
    <t>ASOLIMAFE</t>
  </si>
  <si>
    <t>SEGUROSOCIAL , CHILE, . y BRASIL</t>
  </si>
  <si>
    <t>'0604796201'</t>
  </si>
  <si>
    <t>SANDRA KARINA</t>
  </si>
  <si>
    <t>NIAMA CUTIUPALA</t>
  </si>
  <si>
    <t>SAN LUIS , BOYACA, . y ENRIQUE BARRIGA</t>
  </si>
  <si>
    <t>'1714061825'</t>
  </si>
  <si>
    <t>LAURA MARINA</t>
  </si>
  <si>
    <t>MOYA MUÑOZ</t>
  </si>
  <si>
    <t>'0501080436'</t>
  </si>
  <si>
    <t>MARIA MAGDALENA DE JESUS</t>
  </si>
  <si>
    <t>TOAPANTA ARCOS</t>
  </si>
  <si>
    <t>SANTA ISABEL, ., . y .</t>
  </si>
  <si>
    <t>'1724821416'</t>
  </si>
  <si>
    <t>BUÑAY ROLDAN</t>
  </si>
  <si>
    <t>NUEVA LOJA , LAS BALVINAS , MANZANA G09 y E4G</t>
  </si>
  <si>
    <t>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t>
  </si>
  <si>
    <t>LA RUTA VIATERIO LA COCHA, EL VIATERIO, . y E 4G</t>
  </si>
  <si>
    <t>'1710984616'</t>
  </si>
  <si>
    <t>AMPARO DEL ROCIO</t>
  </si>
  <si>
    <t>SIMABAÑA USHIÑA</t>
  </si>
  <si>
    <t>COLINAS DEL NORTE, B-29Q, N3-45 y PERIMETRAL IZQUIERDAD</t>
  </si>
  <si>
    <t>NOVEDADES SAMANTA</t>
  </si>
  <si>
    <t>CALDERON, MARIANITAS, . y CALLE DERY Y GIOVANNI</t>
  </si>
  <si>
    <t>'1719390054'</t>
  </si>
  <si>
    <t>MAYRA SOLEDAD</t>
  </si>
  <si>
    <t>COYAGO DIAZ</t>
  </si>
  <si>
    <t>mayra_sol1988@hotmail.com</t>
  </si>
  <si>
    <t>LA PLANADA, N78E, OE 17-208 y VELASCO</t>
  </si>
  <si>
    <t>Investigación y desarrollo en ciencias médicas.</t>
  </si>
  <si>
    <t>UNIVERSIDAD CENTRAL DEL ECUADO</t>
  </si>
  <si>
    <t>UCE, FRANCISCO VITERI, . y .</t>
  </si>
  <si>
    <t>'0604393876'</t>
  </si>
  <si>
    <t>VALENTE ATUPAÑA</t>
  </si>
  <si>
    <t>martita.valente@facebook.com</t>
  </si>
  <si>
    <t>FRUTERIA MAYSUMAK</t>
  </si>
  <si>
    <t>COMITE DEL PUEBLO, JUAN MOLINEROS , . y JAZMINEZ</t>
  </si>
  <si>
    <t>'0602683401'</t>
  </si>
  <si>
    <t>CARLOS FABIAN</t>
  </si>
  <si>
    <t>GALLARDO QUINGATUÑA</t>
  </si>
  <si>
    <t>LA PANADERIA , AYACUCHO, 1 y ROCAFUERTE</t>
  </si>
  <si>
    <t>ESCUELA POLITECNICA NACIONAL</t>
  </si>
  <si>
    <t>'1721152583'</t>
  </si>
  <si>
    <t>MARIA MICAELA</t>
  </si>
  <si>
    <t>'1707496921'</t>
  </si>
  <si>
    <t>FRANKLIN OSWANDO</t>
  </si>
  <si>
    <t>MORA JARRIN</t>
  </si>
  <si>
    <t>PONCIANO, MARIANO PAREDES, N7592 y JOSE ANDRADE</t>
  </si>
  <si>
    <t>COOPERATIVA FAE</t>
  </si>
  <si>
    <t>LA CONCEPCION, TENIENTE GONZALO GALLO, . y AV LA PRENSA</t>
  </si>
  <si>
    <t>'0605736537'</t>
  </si>
  <si>
    <t>ROSA ADRIANA</t>
  </si>
  <si>
    <t>VATERIO NUEV ALOJA, VATERIA, G19 y CALLEC</t>
  </si>
  <si>
    <t>GUAMANI Y MALDONADA</t>
  </si>
  <si>
    <t>GAMANI, SUBIDA DE SAN FERNANADO, . y GUAMANI</t>
  </si>
  <si>
    <t>'0604820829'</t>
  </si>
  <si>
    <t>'1727443150'</t>
  </si>
  <si>
    <t>KAREN NICOLE</t>
  </si>
  <si>
    <t>QUIROLA MONDRAGON</t>
  </si>
  <si>
    <t>karencitaquirola18@gmail.com</t>
  </si>
  <si>
    <t>EL PARAISO, PULULAGUA, E1-102 y PASAGE F</t>
  </si>
  <si>
    <t>Actividades de análisis y pruebas relacionadas a campos cientí­ficos.</t>
  </si>
  <si>
    <t>CASA SOMOS SAN ANTONIO</t>
  </si>
  <si>
    <t>MISION GEODECICA, JOSE MEJIALEQUERIA, E1-102 y SANTIAGO VELASQUIGUI</t>
  </si>
  <si>
    <t>'0601245038'</t>
  </si>
  <si>
    <t>PAGUAY YAMBAY</t>
  </si>
  <si>
    <t>SANTA ANITA , GUAYAQUIL, SN y SADREC</t>
  </si>
  <si>
    <t>CIA CICLON</t>
  </si>
  <si>
    <t>'0601899545'</t>
  </si>
  <si>
    <t>GUSQUI GUSQUI</t>
  </si>
  <si>
    <t>LAGOS PANAMERICANA , ., . y .</t>
  </si>
  <si>
    <t>FLORERIA EL BUQUET</t>
  </si>
  <si>
    <t>., ESPAÑA , 12-19 y VILLLAROEL</t>
  </si>
  <si>
    <t>'1716991755'</t>
  </si>
  <si>
    <t>TATIANA LORENA</t>
  </si>
  <si>
    <t>MONDRAGON SIMONS</t>
  </si>
  <si>
    <t>tatimondragon@hotmail.com</t>
  </si>
  <si>
    <t>RUMIÑAHUI, PONCIANO, N64-70 y NAZACOTA PUENTO</t>
  </si>
  <si>
    <t>SALDRAF</t>
  </si>
  <si>
    <t>2471233 EXTEN.122</t>
  </si>
  <si>
    <t>EUCALIPTOS, GALO PLAZA, E1-37 y E1-37</t>
  </si>
  <si>
    <t>'1726525205'</t>
  </si>
  <si>
    <t>JOSSELYN PATRICIA</t>
  </si>
  <si>
    <t>CABAY CARRILLO</t>
  </si>
  <si>
    <t>LA VICTORIA, AMBATO CHIMBORAZO, 415 y AMBATO</t>
  </si>
  <si>
    <t>'0603411000'</t>
  </si>
  <si>
    <t>LUIS RAFAEL</t>
  </si>
  <si>
    <t>PILCO MOROCHO</t>
  </si>
  <si>
    <t>AGUA SANTA , ., . y .</t>
  </si>
  <si>
    <t>Cultivo de tomates de árbol.</t>
  </si>
  <si>
    <t>AGRICULTOR</t>
  </si>
  <si>
    <t>'1708376197'</t>
  </si>
  <si>
    <t>CONSUELO DEL PILAR</t>
  </si>
  <si>
    <t>QUISHPE BARAHONA</t>
  </si>
  <si>
    <t>Elaboración de otras comidas preparadas: congeladas, envasadas, enlatadas o conservadas de otra manera.</t>
  </si>
  <si>
    <t>'0601122377'</t>
  </si>
  <si>
    <t>ANA</t>
  </si>
  <si>
    <t>COTOCOLLAO, SANTA ANITA, LOTE 94 y VELASCO IBARRA</t>
  </si>
  <si>
    <t>COTOCOLLAO, SANTA ANITA, . y CRUZE ATAHUALPA</t>
  </si>
  <si>
    <t>'0604837393'</t>
  </si>
  <si>
    <t>TIPAN AUCANSHALA</t>
  </si>
  <si>
    <t>luztipan20@gmail.com</t>
  </si>
  <si>
    <t>LA LEGARDA, BERNARDO DE EGARDA, . y 8 VA TRANSVERSAL</t>
  </si>
  <si>
    <t>LA LEGARDA, BERNARDO DE LEGARDA, . y 8VA TRANVERSAL</t>
  </si>
  <si>
    <t>'1702999218'</t>
  </si>
  <si>
    <t>NELSON OSWALDO</t>
  </si>
  <si>
    <t>LUNA FLORES</t>
  </si>
  <si>
    <t>nelsonlunaf@hotmail.com</t>
  </si>
  <si>
    <t>QUITO NORTE, JOSE MARIA GUERRERO N59-117, N59-117 y RICAUTER</t>
  </si>
  <si>
    <t>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t>
  </si>
  <si>
    <t>METAL MECANICO</t>
  </si>
  <si>
    <t>QUITO NORTE, JOSE MARIA GUERREO, N59-117 y RICAUTER</t>
  </si>
  <si>
    <t>'1711425106'</t>
  </si>
  <si>
    <t>LUIS MARCELO</t>
  </si>
  <si>
    <t>ROLDAN TUNBAICO</t>
  </si>
  <si>
    <t>marcelorondal309@gmail.com</t>
  </si>
  <si>
    <t>MENA DEL HIERRO, SAN RAFAEL, .. y .</t>
  </si>
  <si>
    <t>TAXIS</t>
  </si>
  <si>
    <t>'1714122049'</t>
  </si>
  <si>
    <t>ALEXANDER WLADIMIR</t>
  </si>
  <si>
    <t>RIVADENEIRA QUINTERO</t>
  </si>
  <si>
    <t>awlariquii@hotmail.com</t>
  </si>
  <si>
    <t>SANTO DOMINGO, CALLE 8, 415 y PASAJE 5</t>
  </si>
  <si>
    <t>Fabricación de otras partes, piezas y accesorios para vehí­culos automotores: frenos, cajas de cambios, ejes, aros de ruedas, amortiguadores, radiadores, silenciadores, tubos de escape, catalizadores, embragues, volantes, columnas y cajas de dirección, etcétera.</t>
  </si>
  <si>
    <t>PUNTO PUNTO EXPRES</t>
  </si>
  <si>
    <t>CUTULAGUA, CALLE la UNION, 143 y 21 A</t>
  </si>
  <si>
    <t>Número de RUC</t>
  </si>
  <si>
    <t>Jurídico</t>
  </si>
  <si>
    <t>JUAN FRANCISCO</t>
  </si>
  <si>
    <t>AVELLANEDA HERNANDEZ</t>
  </si>
  <si>
    <t>'1001240306'</t>
  </si>
  <si>
    <t>COOPERATIVA SARAGURO SUR, ., MZ.6 CASA8 y .</t>
  </si>
  <si>
    <t>'1702730977'</t>
  </si>
  <si>
    <t>TRANSITO AMADA</t>
  </si>
  <si>
    <t>CALDERON, CARAN, . y LOTE 24</t>
  </si>
  <si>
    <t>Venta al por menor de otros artí­culos en puestos de venta o mercado como: alfombras, tapices, libros, juegos y juguetes, aparatos electrodomésticos grabaciones de música, video, etcétera.</t>
  </si>
  <si>
    <t>JOYAS</t>
  </si>
  <si>
    <t>COTOCOLLAO, AV DIEGO DE VASQUEZ, . y .</t>
  </si>
  <si>
    <t>'1703649184'</t>
  </si>
  <si>
    <t>REINA MARGARITA</t>
  </si>
  <si>
    <t>PALLO LOPEZ</t>
  </si>
  <si>
    <t>SAN RAFAEL DE ADUGOLLA, AV CORDOBA GALARZA, . y AV PEREZ RINA</t>
  </si>
  <si>
    <t>'1725292807'</t>
  </si>
  <si>
    <t>JULIAN ANDRES</t>
  </si>
  <si>
    <t>CEDEÑO GUADAMUTH</t>
  </si>
  <si>
    <t>julicedeno7@iclud.com</t>
  </si>
  <si>
    <t>COTOCOLLAO, PASAJE D, OE5-24 y PEDRO FREILE</t>
  </si>
  <si>
    <t>Preparación y suministro de comidas para su consumo inmediato de manera ambulante, mediante un vehí­culo motorizado o carro no motorizado, vendedores de helados en carros móviles, carritos ambulantes de comida incluye la preparación de comida en puestos de mercados.</t>
  </si>
  <si>
    <t>COMIDA RAPIDA</t>
  </si>
  <si>
    <t>QUITO NORTE, PASAJE D, OE5-24 y PEDRO FREILE</t>
  </si>
  <si>
    <t>'1705416020'</t>
  </si>
  <si>
    <t>ICHIMBIA, AV ORIENTAL, . y .</t>
  </si>
  <si>
    <t>ALIMENTOS PREPARADOS</t>
  </si>
  <si>
    <t>'0605176312'</t>
  </si>
  <si>
    <t>DAVID SANTIAGO</t>
  </si>
  <si>
    <t>CHICAIZA TENESACA</t>
  </si>
  <si>
    <t>ds.chicaiza@gmail.com</t>
  </si>
  <si>
    <t>EL PEDREGAL, KM 3 1/2 , . y VIA A SANTA CRUZ</t>
  </si>
  <si>
    <t>'0604393629'</t>
  </si>
  <si>
    <t>RUBEN TOBIAS</t>
  </si>
  <si>
    <t>chicaizarbn@gmail.com</t>
  </si>
  <si>
    <t>EL PEDREGAL , KM 3 1/2 VIA A SANTA CRUZ, . y ENTRADA A BARRIO EL SHUYO</t>
  </si>
  <si>
    <t>GAD MUNICIPIO DE GUAMOTE</t>
  </si>
  <si>
    <t>SAN PEDRO, 10 DE AGOSTO, 00-00 y ABELARDO MONTALVO</t>
  </si>
  <si>
    <t>'0603185588'</t>
  </si>
  <si>
    <t>HERRERA LLAMUCA</t>
  </si>
  <si>
    <t>juancaherrerall@yahoo.es</t>
  </si>
  <si>
    <t>EL PINAR 1, AV. CANONIGO RAMOS, . y .</t>
  </si>
  <si>
    <t>'1726863507'</t>
  </si>
  <si>
    <t>JOSE FERNANDO</t>
  </si>
  <si>
    <t>GRANIZO HEREDIA</t>
  </si>
  <si>
    <t>RANCHO BAJO, CALLE 4, . y .</t>
  </si>
  <si>
    <t>FABRACILISA S.A</t>
  </si>
  <si>
    <t>02393 2400</t>
  </si>
  <si>
    <t>'1724551997'</t>
  </si>
  <si>
    <t>SANDRA ELENA</t>
  </si>
  <si>
    <t>edi4andres2012@hotmail.com</t>
  </si>
  <si>
    <t>SANTA ISABEL, BELEN HISTORICO, 0E13-60 y VELASCO IBARRA</t>
  </si>
  <si>
    <t>VENTA DE PAPAS</t>
  </si>
  <si>
    <t>LA OFELIA, DIEGO DE VASQUEZ, . y LIZARDO RUIZ</t>
  </si>
  <si>
    <t>'1001827730'</t>
  </si>
  <si>
    <t>DE LA CRUZ INLAGO</t>
  </si>
  <si>
    <t>geocruz2002@yahoo.com.mx</t>
  </si>
  <si>
    <t>CALDERON, MARIA DUCHISELA, 25 y PEDRO RAMOS CONJUNTO SOLDE CALDERON</t>
  </si>
  <si>
    <t>Actividades de atención de la salud humana realizadas por enfermeros, enfermeras y auxiliares de enfermerí­a, que no se llevan a cabo en hospitales ni entrañan la participación de médicos ni de odontólogos.</t>
  </si>
  <si>
    <t>CALDERON, 9 DE AGOSTO ENTRE CARAN Y PUNIN, . y CARAN</t>
  </si>
  <si>
    <t>'1724433733'</t>
  </si>
  <si>
    <t>LIZA MAYELIN</t>
  </si>
  <si>
    <t>CABASCANGO DE LA CRUZ</t>
  </si>
  <si>
    <t>mayitomai@hotmail.com</t>
  </si>
  <si>
    <t>CALDERON, MARIA DUCHISELA, 25 y PEDRO RAMOS</t>
  </si>
  <si>
    <t>Educación especial secundaria para estudiantes discapacitados. La educación puede ser provista en salones de clases o a través de radio, televisión, Internet, correspondencia o en el hogar.</t>
  </si>
  <si>
    <t>LA CAROLINA, AV ANOZONAS, . y VILLALENGUA</t>
  </si>
  <si>
    <t>'1719899054'</t>
  </si>
  <si>
    <t>BYRON GUSTAVO</t>
  </si>
  <si>
    <t>RONDAL SANCHEZ</t>
  </si>
  <si>
    <t>roldansachez@gmail.com</t>
  </si>
  <si>
    <t>MENA DEL HIERRO, MACHALA Y PURUANTA, 0E09-80 y PURUANTA</t>
  </si>
  <si>
    <t>PASEOS GOLDEN SERVICE</t>
  </si>
  <si>
    <t>COCHAPAMBA, EN LA EUCALIPTOS , OE2-13 y INDUSTRIALES</t>
  </si>
  <si>
    <t>'1704382579'</t>
  </si>
  <si>
    <t>JOSE VICENTE</t>
  </si>
  <si>
    <t>MORENO CARRERA</t>
  </si>
  <si>
    <t>COLINAS DEL NORTE, CALLE B26, N80-196 y .</t>
  </si>
  <si>
    <t>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t>
  </si>
  <si>
    <t>LA CHIMENEA</t>
  </si>
  <si>
    <t>COLINAS DEL NORTE, LA OCCIDENTAL, . y DIEGO VACA</t>
  </si>
  <si>
    <t>'1706879028'</t>
  </si>
  <si>
    <t>PILCA CAIZA</t>
  </si>
  <si>
    <t>Actividades de centros de capacitación artesanal: corte y confección, carpinterí­a, tallado en madera, manualidades, etcétera.</t>
  </si>
  <si>
    <t>MACANICA</t>
  </si>
  <si>
    <t>CONDADO, OCCIDENTAL, . y DIAGO VCA</t>
  </si>
  <si>
    <t>'0603385790'</t>
  </si>
  <si>
    <t>LORENZO</t>
  </si>
  <si>
    <t>'1716037989'</t>
  </si>
  <si>
    <t>RONDAL TUMBAICO</t>
  </si>
  <si>
    <t>roldalv2@gmail.com</t>
  </si>
  <si>
    <t>LA MENA DEL HIERRO, MENA DE HIEERO, 0E 9-151 y CACHABIS</t>
  </si>
  <si>
    <t>OPERADORA DE TAXIS EJECUTIVOS</t>
  </si>
  <si>
    <t>EN EL PINORONTO, MANUEL VALDIVICESO, . y CALLEH</t>
  </si>
  <si>
    <t>'1759015215'</t>
  </si>
  <si>
    <t>VENEZOLANO(A)</t>
  </si>
  <si>
    <t>JHON ALEJANDRO</t>
  </si>
  <si>
    <t>MORENO MORALES</t>
  </si>
  <si>
    <t>LOS ALAMOS , SAINT AMAUND, . y EDUARDO KIGMAN</t>
  </si>
  <si>
    <t>GADM DE RIOBAMBA</t>
  </si>
  <si>
    <t>'0602634636'</t>
  </si>
  <si>
    <t>GLADYS ISABEL</t>
  </si>
  <si>
    <t>ILLAPA BUÑAY</t>
  </si>
  <si>
    <t>EL ARCO DE LA EX SIXTO DURAN , AV. 9 DE OCUTBRE , . y LLUGOSLABIA</t>
  </si>
  <si>
    <t>TRANSPORTE DE ESTUDIANTES</t>
  </si>
  <si>
    <t>EL ARCO DE LA EX SIXTO , ., . y .</t>
  </si>
  <si>
    <t>'0604846097'</t>
  </si>
  <si>
    <t>CHUQUIMARCA CUÑAS</t>
  </si>
  <si>
    <t>'1714087614'</t>
  </si>
  <si>
    <t>DARWIN JOSE</t>
  </si>
  <si>
    <t>AVILA CHOEZ</t>
  </si>
  <si>
    <t>SANTA ISABEL, EL CONDADO Oe12E, OE11A y EL CONDADO</t>
  </si>
  <si>
    <t>LLANO CHICO, CARAPUNGO, . y DIAGONAL AL ASILO DE ANCIANOS</t>
  </si>
  <si>
    <t>'1714618293'</t>
  </si>
  <si>
    <t>CARRILLO URQUIZO</t>
  </si>
  <si>
    <t>LA VICTORIA, HUNBERTO ALBORNOZ, N15-25 y AMBATO</t>
  </si>
  <si>
    <t>LA GASCA</t>
  </si>
  <si>
    <t>LA GASCA, HUMBERTO ALBORNOZ, 1142 y ALEJANDRO DE VALDEZ</t>
  </si>
  <si>
    <t>'0602390346'</t>
  </si>
  <si>
    <t>LAILA CARLOTA</t>
  </si>
  <si>
    <t>PONCE ALARCON</t>
  </si>
  <si>
    <t>CDLA. ELOY ALFARO , BIELORUSIA MZ1, CASA 1 y PASAJE 3</t>
  </si>
  <si>
    <t>UNIDAD EDUCATIVA 21 DE FLORES</t>
  </si>
  <si>
    <t>FLORES , ., . y .</t>
  </si>
  <si>
    <t>'1704812245'</t>
  </si>
  <si>
    <t>PETRONA JUANA</t>
  </si>
  <si>
    <t>LEINES SEMANATE</t>
  </si>
  <si>
    <t>SANTA ISABEL, BELEN HISTORICO, N68 y PASAJE LUIS FELIPE</t>
  </si>
  <si>
    <t>SERVICIOS INFANTILES</t>
  </si>
  <si>
    <t>'1721480976'</t>
  </si>
  <si>
    <t>DANIEL RICARDO</t>
  </si>
  <si>
    <t>ROMERO LLANGARI</t>
  </si>
  <si>
    <t>Dany108-1@hotmail.com</t>
  </si>
  <si>
    <t>parque idustrial de carcelen, Av.Eloy alfaro, E3-109 y Antonio Basantes</t>
  </si>
  <si>
    <t>La publicación, lanzamiento, promoción y distribución de grabaciones de sonido para comerciantes mayoristas, minoristas o directamente para el público.</t>
  </si>
  <si>
    <t>COMPRA Y VENTA DE CHANCHOS</t>
  </si>
  <si>
    <t>plataforma de la ofelia, diego de vasques, E3-109 y BELLAVISTA</t>
  </si>
  <si>
    <t>'1713234233'</t>
  </si>
  <si>
    <t>SANDRA VALERIA</t>
  </si>
  <si>
    <t>CURICHO LLANGARI</t>
  </si>
  <si>
    <t>CANGAHUA, CALLEV, 251 y INTERSECCION CON LA CALLE C</t>
  </si>
  <si>
    <t>SECCION VISCERAS</t>
  </si>
  <si>
    <t>LA OFELIA, AV DIEGO DE VASQUEZ, 2-56 y BELLAVISTA</t>
  </si>
  <si>
    <t>'1705541157'</t>
  </si>
  <si>
    <t>CARLOS HERIBERTO</t>
  </si>
  <si>
    <t>BASTIDAS OBANDO</t>
  </si>
  <si>
    <t>CONDADO, RUMIHURCU, N69-33 y PIEDRAS NEGRAS</t>
  </si>
  <si>
    <t>ESTACION OFELIA</t>
  </si>
  <si>
    <t>CONDADO, JOSE DE RUMIRCU, . y PIEDRAS NEGRAS</t>
  </si>
  <si>
    <t>'1718534389'</t>
  </si>
  <si>
    <t>NELLY GABRIELA</t>
  </si>
  <si>
    <t>SALDAÑA PULLATAXI</t>
  </si>
  <si>
    <t>pakiroprod@hotmail.com</t>
  </si>
  <si>
    <t>LA ROLDOS, EN DE 2 , MANZANA N 8 y Y RUMIURCO ESQUINA</t>
  </si>
  <si>
    <t>Actividades de lavado, corte, recorte, peinado, teñido, coloración, ondulación y alisado del cabello y otras actividades similares para hombres y mujeres; afeitado y recorte de la barba; masajes faciales, manicura y pedicura, tatuajes, maquillaje, etcétera.</t>
  </si>
  <si>
    <t>COSMETOLOGA</t>
  </si>
  <si>
    <t>., QUEASERES DEL MEDIO, 4 PISO OFICINA 409 y GRAN COLON EDIFICIO MEDEX</t>
  </si>
  <si>
    <t>'1703760742'</t>
  </si>
  <si>
    <t>MARIA CECILIA</t>
  </si>
  <si>
    <t>MORENO</t>
  </si>
  <si>
    <t>COLINAS DEL NORTE, N8, N8 y TRANSVERSAL DE LA PRINCIPAL</t>
  </si>
  <si>
    <t>ANDALUCIA, ., N8 y .</t>
  </si>
  <si>
    <t>'1714383344'</t>
  </si>
  <si>
    <t>PATRICIO RUBEN</t>
  </si>
  <si>
    <t>ASIMBAYA HIPO</t>
  </si>
  <si>
    <t>asimbaya.patricio123@hotmail.com</t>
  </si>
  <si>
    <t>COTOCOLLAO, LEGARDA, N67-116 y MARIANO JACOME</t>
  </si>
  <si>
    <t>TAXIS MUNDO NUEVO</t>
  </si>
  <si>
    <t>COTOCOLLAO, CONDADO, . y .</t>
  </si>
  <si>
    <t>'1708064090'</t>
  </si>
  <si>
    <t>SEGUNDO MARCELO</t>
  </si>
  <si>
    <t>ROBALINO PEREZ</t>
  </si>
  <si>
    <t>LA KENEDY, RAMON BORGA, E4-28 y CESAR DAVILA</t>
  </si>
  <si>
    <t>COOPERATIVA DE TRASPORTE URBAN</t>
  </si>
  <si>
    <t>CARCELEN BAJO, ., . y .</t>
  </si>
  <si>
    <t>'1710863067'</t>
  </si>
  <si>
    <t>XIMEMA DE LAS MERCEDES</t>
  </si>
  <si>
    <t>ZURITA MUÑOZ</t>
  </si>
  <si>
    <t>crisgarcia0916@gamil.com</t>
  </si>
  <si>
    <t>CARAPUNGO, GIOVANY , N 1PB y CALLES N CASA A PAB</t>
  </si>
  <si>
    <t>Restaurantes, cevicherí­as, picanterí­as, cafeterí­as, etcétera, incluido comida para llevar.</t>
  </si>
  <si>
    <t>SU COMEDOR AMIGO</t>
  </si>
  <si>
    <t>LA OFELIA, AV DIEGO DE VASQUEZ, 1 y BELLAVISTA</t>
  </si>
  <si>
    <t>'1704872405'</t>
  </si>
  <si>
    <t>MORENO HERRERA</t>
  </si>
  <si>
    <t>enrriquitos@gmail.com</t>
  </si>
  <si>
    <t>pomasqui, NUEVA SIMON BOLIBAR, 48 y CAFETOS</t>
  </si>
  <si>
    <t>MUNICIPIO DE QUITO</t>
  </si>
  <si>
    <t>EL MUNICIPIO DE QUITO, AV LA PRENSA, . y CAPITAL CHIRIBOGA</t>
  </si>
  <si>
    <t>'1712723202'</t>
  </si>
  <si>
    <t>JUAN JOSE</t>
  </si>
  <si>
    <t>LA VICTORIA, AMBATO, 5-15 y IMABABURA</t>
  </si>
  <si>
    <t>Fabricación de productos alimenticios a partir de (un solo componente) frutas, legumbres y hortalizas; incluso snacks de plátano (chifles), yuca, frutas, etcétera, excepto papa.</t>
  </si>
  <si>
    <t>CHIFLES</t>
  </si>
  <si>
    <t>LA VICTORIA, AMBATO, 5-15 y IMBABURA</t>
  </si>
  <si>
    <t>'0604555870'</t>
  </si>
  <si>
    <t>REAL FLORES</t>
  </si>
  <si>
    <t>juan-real92@hotmail.com</t>
  </si>
  <si>
    <t>BARRIO LA GEORGINA , ARGENTINOS , . y LEOPOLDO CABEZAS</t>
  </si>
  <si>
    <t>Venta al por mayor de alimento para mascotas (animales domésticos).</t>
  </si>
  <si>
    <t>POLITECNICA , CANONIMO RAMOS , . y JOSE PINTO</t>
  </si>
  <si>
    <t>'1714490511'</t>
  </si>
  <si>
    <t>MAYRA YAQUELINE</t>
  </si>
  <si>
    <t>JUMBO MONJE</t>
  </si>
  <si>
    <t>mayrajumbo35@gmail.com</t>
  </si>
  <si>
    <t>SAN JOSE, MANUEL VALDIVIEZO, S4-211 y PASAJE AL BUEN PASTOR</t>
  </si>
  <si>
    <t>POMASQUI, SAN JOSE, .. y GALARZA</t>
  </si>
  <si>
    <t>'1717223919'</t>
  </si>
  <si>
    <t>FRANKILN JOSE</t>
  </si>
  <si>
    <t>MACAS JUMBO</t>
  </si>
  <si>
    <t>LA ROLDAS, CALLE JOSE DE LA CUADRA, LOTE 27 y MANZANA 13</t>
  </si>
  <si>
    <t>CAMPANI PINAL FALSERVIS</t>
  </si>
  <si>
    <t>PINAL ALTO, OSORIO, . y MANUEL VALDIVICIO</t>
  </si>
  <si>
    <t>'0201143880'</t>
  </si>
  <si>
    <t>BAYAS REA</t>
  </si>
  <si>
    <t>LA ESPERANZA, VIA POMASQUI, LOTE 7 y CALLE N</t>
  </si>
  <si>
    <t>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t>
  </si>
  <si>
    <t>ALBAÑIL</t>
  </si>
  <si>
    <t>PUENVO, CALLE JOSE BORGA, . y CALLE JOSE BORJA</t>
  </si>
  <si>
    <t>'0602451338'</t>
  </si>
  <si>
    <t>JUANA</t>
  </si>
  <si>
    <t>LLUGLLA DUCHI</t>
  </si>
  <si>
    <t>BONILLA ABARCA , BOLIVIA , 34-55 y 14 DE AGOSTO</t>
  </si>
  <si>
    <t>BONILLA ABARCA, 14 DE AGOSTO , 34-55 y BOLIVIA</t>
  </si>
  <si>
    <t>'1710617141'</t>
  </si>
  <si>
    <t>GUAÑA PUJOTA</t>
  </si>
  <si>
    <t>CARCELEN INDUSTRIAL, CALLE M, N74-251 y JUAQUIN MUNCHANO</t>
  </si>
  <si>
    <t>Servicios de apoyo a la elaboración de comidas y platos preparados a cambio de una retribución o por contrato.</t>
  </si>
  <si>
    <t>MOTES</t>
  </si>
  <si>
    <t>LA OFELIA Y ABELLANAS , Y GUNCAL, . y .</t>
  </si>
  <si>
    <t>'1712218914'</t>
  </si>
  <si>
    <t>MARIO RUBEN</t>
  </si>
  <si>
    <t>FARINANGO TIPANTAXI</t>
  </si>
  <si>
    <t>taxiprima@hotmail.com</t>
  </si>
  <si>
    <t>OBISPO DÍAZ DE LA MADRID, ., OE13-315 y CALLE PRIMAVERA</t>
  </si>
  <si>
    <t>LAS CASAS, LA PRIMAVERA, OE13-184 y OBISPO DIAZ DE SIMBAÑA</t>
  </si>
  <si>
    <t>'0602974156'</t>
  </si>
  <si>
    <t>CUTIOPALA CACUANGO</t>
  </si>
  <si>
    <t>COTOCOLLAO, OE4 BRASIL, N50-56 y N50AC</t>
  </si>
  <si>
    <t>PARQUE BICENTENARIO, OE4 BRASIL, N50-56 y N50AC</t>
  </si>
  <si>
    <t>'1713126702'</t>
  </si>
  <si>
    <t>ALEXANDRA TALIA</t>
  </si>
  <si>
    <t>PALACIOS ROSERO</t>
  </si>
  <si>
    <t>talypalacios2008@hotmail.com</t>
  </si>
  <si>
    <t>ATUCUCHO, LA 16 , N7-29 y SULEMA LAZIO</t>
  </si>
  <si>
    <t>Actividades de impresión directa en textiles, plásticos, vidrio, metal, madera y cerámica (excepto serigrafí­a sobre textiles o prendas de vestir).</t>
  </si>
  <si>
    <t>CERAMICAS LAS 1000 MARAVILLAS</t>
  </si>
  <si>
    <t>COTOCOLLAO, JOSE FIGEROA, O6-64 y MACHALA</t>
  </si>
  <si>
    <t>'1719680546'</t>
  </si>
  <si>
    <t>EDISON ESTEBAN</t>
  </si>
  <si>
    <t>CASANOVA PALACIOS</t>
  </si>
  <si>
    <t>SANTA MARIA, LA LEGARDA, LOTE 9 y SANTA ANITA</t>
  </si>
  <si>
    <t>AV OCCIDENTAL, FLAVIO LAVARO, . y SAN CARLOS</t>
  </si>
  <si>
    <t>'1726811019'</t>
  </si>
  <si>
    <t>DENNIS JONATHAN</t>
  </si>
  <si>
    <t>PADILLLA VACACELA</t>
  </si>
  <si>
    <t>POMASQUI, SAN JOSE , LOTE 7 y DE MORAN</t>
  </si>
  <si>
    <t>Actividades de alquiler con fines operativos de automóviles de pasajeros, camiones, camionetas, remolques y vehí­culos de recreo. (sin conductor).</t>
  </si>
  <si>
    <t>FLETES DE LA CAMIONETA</t>
  </si>
  <si>
    <t>LA KENEDY, ., . y .</t>
  </si>
  <si>
    <t>'1726838632'</t>
  </si>
  <si>
    <t>ERIK RENAN</t>
  </si>
  <si>
    <t>AYALA SAAVEDRA</t>
  </si>
  <si>
    <t>Educación de postbachillerato y nivel técnico superior, destinado a la formación y capacitación para labores de carácter operativo, corresponden a este nivel los tí­tulos profesionales de técnico o tecnólogo.</t>
  </si>
  <si>
    <t>'0602040933'</t>
  </si>
  <si>
    <t>LUPITA DEL CARMEN</t>
  </si>
  <si>
    <t>JARA IZURIETA</t>
  </si>
  <si>
    <t>MARSOL</t>
  </si>
  <si>
    <t>., BARCELONA , . y ESPAÑA</t>
  </si>
  <si>
    <t>'0604528679'</t>
  </si>
  <si>
    <t>DEYVIS ARSENIO</t>
  </si>
  <si>
    <t>MIÑACA REA</t>
  </si>
  <si>
    <t>chein77@hotmail.es</t>
  </si>
  <si>
    <t>LOS CISNEROS DE TAPI, AV. MONS. LEONIDAS PROAÑO, . y CESAR DAVILA</t>
  </si>
  <si>
    <t>GAD DE PENIPE</t>
  </si>
  <si>
    <t>'0603431032'</t>
  </si>
  <si>
    <t>JEFFERSON ANDRES</t>
  </si>
  <si>
    <t>REINOSO CUEVA</t>
  </si>
  <si>
    <t>EL RETAMAL , AV. CANONIGO RAMOS, . y JOAQUIN PINTOS</t>
  </si>
  <si>
    <t>'1756216345'</t>
  </si>
  <si>
    <t>SARA ABIGAIL</t>
  </si>
  <si>
    <t>YUMICEBA VACACELA</t>
  </si>
  <si>
    <t>'1719471474'</t>
  </si>
  <si>
    <t>JESSICA CECILIA</t>
  </si>
  <si>
    <t>ENDARA CRESPATA</t>
  </si>
  <si>
    <t>COMITE DEL PUEBLO, MANUEL BARBA, E-12D y REBOLEDO</t>
  </si>
  <si>
    <t>Reparación y arreglo de joyas, reparación de relojes de pulsera y de pared y de sus partes, como cajas y bastidores de todos los materiales; mecanismos, cronómetros, etcétera.</t>
  </si>
  <si>
    <t>'0201933934'</t>
  </si>
  <si>
    <t>NORMA BEATRIZ</t>
  </si>
  <si>
    <t>CONDOR TOALOMBO</t>
  </si>
  <si>
    <t>COLINAS DEL NORTE, LA PLANADA, . y .</t>
  </si>
  <si>
    <t>'1718547548'</t>
  </si>
  <si>
    <t>MARGARITA ELIZABETH</t>
  </si>
  <si>
    <t>SIMBAÑA LLUSCA</t>
  </si>
  <si>
    <t>marharita952@gmail.com</t>
  </si>
  <si>
    <t>SANTA ISABEL, MARIA VELASCO IBARRA, OE 12-191 y PASAJE ATAHUALPA</t>
  </si>
  <si>
    <t>SERVICIO AL CLIENTE</t>
  </si>
  <si>
    <t>COTOCOLLAO, MACHALA, . y N 67 141 CUICOCHA</t>
  </si>
  <si>
    <t>'0603133026'</t>
  </si>
  <si>
    <t>NIAMA SINALUISA</t>
  </si>
  <si>
    <t>SANTA LUCIA, 6 DE DICIEMBRE, N-120 y SANTA LUCIA</t>
  </si>
  <si>
    <t>FRUERIA PEPITO</t>
  </si>
  <si>
    <t>LOS NEVADOS, JOSE MARIA MATODONA, 2-28 y TIODORO ZALEMA</t>
  </si>
  <si>
    <t>'0501689558'</t>
  </si>
  <si>
    <t>SEGUNDO OSWALDO</t>
  </si>
  <si>
    <t>CHICAIZA PUCUJI</t>
  </si>
  <si>
    <t>COMUNA ALTA, HUNBERTO ALBORNOZ, LOTE 153 y 12 DE AGOSTO</t>
  </si>
  <si>
    <t>Elaboración de harinas o masas mezcladas preparadas para la fabricación de pan, pasteles, bizcochos o panqueques.</t>
  </si>
  <si>
    <t>PANADERIA BUEN PAN</t>
  </si>
  <si>
    <t>COMUNA ALTA, HUMBERTO ALBORNOZ, N26-49 y FULGENCIO AROUJO</t>
  </si>
  <si>
    <t>'1716266281'</t>
  </si>
  <si>
    <t>CHERRES LLANGARI</t>
  </si>
  <si>
    <t>luisitogerman1982@gmail.com</t>
  </si>
  <si>
    <t>LA ROLDOS, EL CONSEJO, N84 y OE8-37</t>
  </si>
  <si>
    <t>Carga y descarga de mercancí­as y equipaje, independientemente del modo de transporte utilizado, estiba y desestiba, incluye carga y descarga de vagones ferroviarios de carga.</t>
  </si>
  <si>
    <t>PRONACA</t>
  </si>
  <si>
    <t>MENA DEL HIEERO, Y LA LEGARDA, . y .</t>
  </si>
  <si>
    <t>'1729769735'</t>
  </si>
  <si>
    <t>EDELINA AURORA</t>
  </si>
  <si>
    <t>edelinact@gmail.com</t>
  </si>
  <si>
    <t>LA MORITA 2, LAS MORAS, L 243 y LOS AGUACATES</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</si>
  <si>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t>
  </si>
  <si>
    <t>COAC 27 NOVIEMBRE</t>
  </si>
  <si>
    <t>COTOCOLLAO, FAVIO ALFARO, . y JOSE MARIA GUERRERO</t>
  </si>
  <si>
    <t>'1001950870'</t>
  </si>
  <si>
    <t>JIMENA NARCIZA</t>
  </si>
  <si>
    <t>ANDRADE HERRERA</t>
  </si>
  <si>
    <t>LA VICENTINA , AV. PATRIA , . y .</t>
  </si>
  <si>
    <t>HOSPITAL MILITAR</t>
  </si>
  <si>
    <t>'0604062059'</t>
  </si>
  <si>
    <t>MARIA INES</t>
  </si>
  <si>
    <t>DAMMER PB, ., . y LAS ORTENCIAS</t>
  </si>
  <si>
    <t>GUAMOTE, PUY GRANDE, . y .</t>
  </si>
  <si>
    <t>'0605140953'</t>
  </si>
  <si>
    <t>MARIA MAGDALENA</t>
  </si>
  <si>
    <t>COTOCOLLAO, BELEN HISTORICO, 117 y PASAJE ATAHUALPA</t>
  </si>
  <si>
    <t>'0503213597'</t>
  </si>
  <si>
    <t>AIDA PATRICIA</t>
  </si>
  <si>
    <t>CAJAMARCA CAJAMARCA</t>
  </si>
  <si>
    <t>paulina-aja@outlook.com</t>
  </si>
  <si>
    <t>COCAPAMBA SUR, SAN FRANCISCO DE LA PITA, . y .</t>
  </si>
  <si>
    <t>AMA DE CASA</t>
  </si>
  <si>
    <t>'1717574949'</t>
  </si>
  <si>
    <t>DOLORES FELICIDAD</t>
  </si>
  <si>
    <t>GUAMAN CUBI</t>
  </si>
  <si>
    <t>doloresgabi@gmail.com</t>
  </si>
  <si>
    <t>SANTA ISABEL, VELASCO IBARRA, . y PASAJE SUCRE</t>
  </si>
  <si>
    <t>Actividades de agentes de energí­a eléctrica que organiza la venta de electricidad ví­a sistemas de distribución de energí­a operados por otros. Gestión de intercambiadores eléctricos.</t>
  </si>
  <si>
    <t>'0605631878'</t>
  </si>
  <si>
    <t>MARIA ELIZABETH</t>
  </si>
  <si>
    <t>GUAMAN CAIZAGUANO</t>
  </si>
  <si>
    <t>SAN ROQUE, CUMANDA, . y DON CALDERON</t>
  </si>
  <si>
    <t>'1706080809'</t>
  </si>
  <si>
    <t>TERESA DE LOURDES</t>
  </si>
  <si>
    <t>leninmiracocha_10@hotmail.com</t>
  </si>
  <si>
    <t>SANTA ISABEL, BELASCO IBARRA, LOTE 153 y PASAJE LUIS FELIPE</t>
  </si>
  <si>
    <t>Venta al por mayor de desechos, residuos y productos derivados usados para alimentar animales (forraje), incluye materias primas agrarias.</t>
  </si>
  <si>
    <t>RECICLADOR</t>
  </si>
  <si>
    <t>LIGIA MARLENE</t>
  </si>
  <si>
    <t>TOASO LEINES</t>
  </si>
  <si>
    <t>'1714888151'</t>
  </si>
  <si>
    <t>ligiatoaso1178@gmail.com</t>
  </si>
  <si>
    <t>SANTA ISABEL , PEDRO DE ALVARADO, OE8-91 y MALEARTE</t>
  </si>
  <si>
    <t>'1725564379'</t>
  </si>
  <si>
    <t>TIXI NIAMA</t>
  </si>
  <si>
    <t>LLANO CHICO, JAKARANDA, N/A y JAIME ROLDOS AGUILERA</t>
  </si>
  <si>
    <t>'1719347252'</t>
  </si>
  <si>
    <t>MANUEL ALFREDO</t>
  </si>
  <si>
    <t>CUMIÑA VACACELA</t>
  </si>
  <si>
    <t>ATUCUCHO, CALLE K113, E1-24 y COCHAPAMBA</t>
  </si>
  <si>
    <t>TIENDA POPULAR</t>
  </si>
  <si>
    <t>COTOCOLLAO, COTOCOLLAO, . y .</t>
  </si>
  <si>
    <t>'1710370576'</t>
  </si>
  <si>
    <t>ANGEL ROLANDO</t>
  </si>
  <si>
    <t>CASTILLO BORJA</t>
  </si>
  <si>
    <t>rolando7106@hotmail.com</t>
  </si>
  <si>
    <t>SAN ISIDRO DEL INCA, CALLE 24, N53-14 y CALLE SEPTIMA 2</t>
  </si>
  <si>
    <t>Unido</t>
  </si>
  <si>
    <t>EL INCA, CALLE 1, N53-14 y SAN ISIDRO</t>
  </si>
  <si>
    <t>'1721535134'</t>
  </si>
  <si>
    <t>BAEZ PUMA</t>
  </si>
  <si>
    <t>baezveronica916@gmail.com</t>
  </si>
  <si>
    <t>LIZARIO QUEVEDO, LA COMUNA, LOTE 153 y HUMBERTO ALBORNAZ</t>
  </si>
  <si>
    <t>PASTELES DE MIL HOJAS</t>
  </si>
  <si>
    <t>LA COMUNA, LA COMUNA, N7-27 y HUMBERTO ALBORNAZ</t>
  </si>
  <si>
    <t>'1719635540'</t>
  </si>
  <si>
    <t>JOSE PEDRO</t>
  </si>
  <si>
    <t>SAN MARTIN, CALLE M, . y CALLE S</t>
  </si>
  <si>
    <t>'0604169177'</t>
  </si>
  <si>
    <t>SAN MARTIN, CALLE M, . y .</t>
  </si>
  <si>
    <t>Conservación de frutas, pulpa de frutas, legumbres y hortalizas mediante el congelado, secado, deshidratado, inmersión en aceite o vinagre, enlatado, etcétera.</t>
  </si>
  <si>
    <t>FRUETERIA TERESA</t>
  </si>
  <si>
    <t>LA COMUNA, 12 DE AGOSTO, . y .</t>
  </si>
  <si>
    <t>'0106976749'</t>
  </si>
  <si>
    <t>CARRILLO TIXI</t>
  </si>
  <si>
    <t>SANTA ISABEL , BELEN HISTORICO, N117 y PASAJE ATAHUALPA</t>
  </si>
  <si>
    <t>Transporte de pasajeros en vehí­culos de tracción humana o animal.</t>
  </si>
  <si>
    <t>ESTUDIANTE</t>
  </si>
  <si>
    <t>'0400773271'</t>
  </si>
  <si>
    <t>CARMEN EDILMA</t>
  </si>
  <si>
    <t>CARLOSAMA</t>
  </si>
  <si>
    <t>carmenpozo.2788@gmail.com</t>
  </si>
  <si>
    <t>COLINAS DEL NORTE, COLINAS DEL NORTE, . y .</t>
  </si>
  <si>
    <t>Otras actividades de envasado y empaquetado: actividades de empaquetado de enví­os y envoltura de regalos.</t>
  </si>
  <si>
    <t>CONDADO , COLINAS DEL NORTE, . y .</t>
  </si>
  <si>
    <t>'1724106446'</t>
  </si>
  <si>
    <t>juancarlosyungan2016@gmail.com</t>
  </si>
  <si>
    <t>EL TEJAR, GONZALO DE LA REA, . y PASAJE MARTINEZ</t>
  </si>
  <si>
    <t>Actividades de alquiler de automóviles privados con conductor.</t>
  </si>
  <si>
    <t>'1757569130'</t>
  </si>
  <si>
    <t>ALVAREZ GUITERRES</t>
  </si>
  <si>
    <t>alvarezrosa683@yahoo.com</t>
  </si>
  <si>
    <t>AGUA CLARA , AV PEREZ CONCHA, APARTAMENTO 10-20 BLOQUE 1 y AV DE LOS EUCALIPTOS</t>
  </si>
  <si>
    <t>BIUGO</t>
  </si>
  <si>
    <t>AGUA CLARA, AV PEREZ CONCHA Y DE LOS EUCALIPTOS, APARTAMENTO 10-20 BLOQUE 1 y AV PEREZ DE LA CONCHA</t>
  </si>
  <si>
    <t>'0600428908'</t>
  </si>
  <si>
    <t>CESAR AUGUSTO</t>
  </si>
  <si>
    <t>FONSECA GUAMAN</t>
  </si>
  <si>
    <t>21 DE ABRIL , JAIME ROLDOS, 10-38 y JAVIER ESPINOZA</t>
  </si>
  <si>
    <t>'1709791477'</t>
  </si>
  <si>
    <t>MARIA LAURA</t>
  </si>
  <si>
    <t>AMANGANDI MUGUICHA</t>
  </si>
  <si>
    <t>isaacl2.flores@yahoo.es</t>
  </si>
  <si>
    <t>FRANCISCO YANEZ, LEGARDA, N57 y PASAJE LAURELES</t>
  </si>
  <si>
    <t>COSTURERA</t>
  </si>
  <si>
    <t>'1726591751'</t>
  </si>
  <si>
    <t>JHONATAN DAVID</t>
  </si>
  <si>
    <t>GUAYPACHA GUALACEO</t>
  </si>
  <si>
    <t>SANTA MONICA, MIGUEL RIO FRIO, . y RAMON ROCA</t>
  </si>
  <si>
    <t>Educación secundaria (comprende seis años de educación a continuación de la educación primaria, desde octavo de básica hasta tercero de bachillerato, cursando un tronco común de asignaturas generales, optando por un bachillerato en ciencias o técnico. La educación puede ser provista en salones de clases o a través de radio, televisión, Internet, correspondencia o en el hogar.</t>
  </si>
  <si>
    <t>'1727384271'</t>
  </si>
  <si>
    <t>'1712566197'</t>
  </si>
  <si>
    <t>MANUEL GONZALO</t>
  </si>
  <si>
    <t>TIUPUL GUARACA</t>
  </si>
  <si>
    <t>PUEBLO BLANCO, EL CARMEN, CASA 11 y PASAJE 4</t>
  </si>
  <si>
    <t>COMERCIAL ROSITA</t>
  </si>
  <si>
    <t>PUEBLO BLANCO, LLANO GRANDE, OE127 y PASAJE 4</t>
  </si>
  <si>
    <t>'1716207798'</t>
  </si>
  <si>
    <t>PATRICIA</t>
  </si>
  <si>
    <t>YUQUILEMA LEMA</t>
  </si>
  <si>
    <t>EL TEJAR, GARCIA MORENA, N-9-80 y Y ORIENTE</t>
  </si>
  <si>
    <t>VENDEDORA</t>
  </si>
  <si>
    <t>EL TEJAR, GARCIA MORENO, . y Y MORENO</t>
  </si>
  <si>
    <t>'1714906193'</t>
  </si>
  <si>
    <t>MARIA DOLORES</t>
  </si>
  <si>
    <t>ATUCUCHO, CALLE 25, . y SALVADOR GUSTAMANTE</t>
  </si>
  <si>
    <t>VENTA DE LEGUMBRES</t>
  </si>
  <si>
    <t>LA KEDEDY, CAPITAN RAMON BORGA, . y .</t>
  </si>
  <si>
    <t>'0602659765'</t>
  </si>
  <si>
    <t>BASTIDAS GUAMAN</t>
  </si>
  <si>
    <t>Santa Rosa, Vía a Nono, sn y sn</t>
  </si>
  <si>
    <t>'1716850225'</t>
  </si>
  <si>
    <t>COTOCOLLAO, LIZARDO RUIZ, OE46-10 y DIAS ARIAS</t>
  </si>
  <si>
    <t>Actividades de servicios de grabación de sonido en estudio o en otros lugares, incluida la producción de programas de radio grabados (es decir, no emitidos en directo).</t>
  </si>
  <si>
    <t>'1710441963'</t>
  </si>
  <si>
    <t>QUINATOA CASA</t>
  </si>
  <si>
    <t>LA PULIDA, JORGE PIEDRA, LOTE 180 y Y LA CALLE G</t>
  </si>
  <si>
    <t>Reparación y mantenimiento de aparatos electrónicos de uso doméstico: aparatos de televisión y de radio, grabadoras de video (VCR), reproductores de CD y cámaras de video para uso familiar.</t>
  </si>
  <si>
    <t>MACTROMIC</t>
  </si>
  <si>
    <t>LA PULIDA, JORGE PIEDRA, 106 N-54 y .</t>
  </si>
  <si>
    <t>'0401433651'</t>
  </si>
  <si>
    <t>GREGORIA</t>
  </si>
  <si>
    <t>PULLAY PACA</t>
  </si>
  <si>
    <t>LA PULIDA, JORGE PIEDRA, OE -11 y PASAJE 11</t>
  </si>
  <si>
    <t>VIVERES LA PULIDA</t>
  </si>
  <si>
    <t>LA PULIDA, JORGE PIEDRA, N53-122 y PASAJE 11</t>
  </si>
  <si>
    <t>'1721325759'</t>
  </si>
  <si>
    <t>JOSE LUIS</t>
  </si>
  <si>
    <t>SAN LUIS DE CHILLOGALLO, SAN LUIS, . y .</t>
  </si>
  <si>
    <t>Obras de construcciones distintas de las de edificios por ejemplo: instalaciones deportivas al aire libre.</t>
  </si>
  <si>
    <t>'1725470718'</t>
  </si>
  <si>
    <t>BRAYAN STEVE</t>
  </si>
  <si>
    <t>GUAMAN AUQUILLA</t>
  </si>
  <si>
    <t>auquilla.guaman01@gmail.com</t>
  </si>
  <si>
    <t>ATUCUCHO, SULEMA BLACEO, N57-69 y SALVADOR BUSTAMANTE</t>
  </si>
  <si>
    <t>COTOCOLLAO, PEDRO FREILE, . y ATUCUCHO</t>
  </si>
  <si>
    <t>'1709529380'</t>
  </si>
  <si>
    <t>DAVID HERNAN</t>
  </si>
  <si>
    <t>TAIPE DAZA</t>
  </si>
  <si>
    <t>davidtaipe0268@gmail.com</t>
  </si>
  <si>
    <t>SANTA ANITA, LA LEGARDA, OE17-257 y PASAJE SAN LUIS</t>
  </si>
  <si>
    <t>CAMPANIA ECUANDINO</t>
  </si>
  <si>
    <t>COTOCOLLAO, LA ESPERANZA, . y MARISCAL SUCRE</t>
  </si>
  <si>
    <t>'1713625919'</t>
  </si>
  <si>
    <t>LUIS ANIBAL</t>
  </si>
  <si>
    <t>MARTINEZ PATARON</t>
  </si>
  <si>
    <t>anibalmartinez509@gmail.com</t>
  </si>
  <si>
    <t>PONCEANO, ESPERANZA, N71-138 y VANO REMBRAND</t>
  </si>
  <si>
    <t>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t>
  </si>
  <si>
    <t>MECANICA</t>
  </si>
  <si>
    <t>COTOCOLLAO, ESPERANZA, N71-138 y VANO REMBRAT</t>
  </si>
  <si>
    <t>'0602347825'</t>
  </si>
  <si>
    <t>EDISON GERMAN</t>
  </si>
  <si>
    <t>ALARADO PAUCAR</t>
  </si>
  <si>
    <t>LOMA DE QUITO , ARGENTINOS , SN y CARABOBO</t>
  </si>
  <si>
    <t>COAC MONSEÑOR LEONIDAS PROAÑO</t>
  </si>
  <si>
    <t>'0603173725'</t>
  </si>
  <si>
    <t>CARRILLO CRIOLLO</t>
  </si>
  <si>
    <t>NUEVOS HORIZONTES, CALLE M, LT14 y ESPAÑOL</t>
  </si>
  <si>
    <t>FRUTERIA MANUELITA</t>
  </si>
  <si>
    <t>CATOCOLLAO, AV BRASIL, . y .</t>
  </si>
  <si>
    <t>'1709362253'</t>
  </si>
  <si>
    <t>AREVALO PULLUPASIG</t>
  </si>
  <si>
    <t>MENA DEL HIERRO, PURUANTA, OE9A OE9-30 y BELEN</t>
  </si>
  <si>
    <t>CAMPAÑÍA SAN CARLOS</t>
  </si>
  <si>
    <t>LA OFELIA, PLAYON, . y DIEGO DE VASQUET</t>
  </si>
  <si>
    <t>'1719951343'</t>
  </si>
  <si>
    <t>SANDRA ELIZABETH</t>
  </si>
  <si>
    <t>GUAICHICO DIAGUILLO</t>
  </si>
  <si>
    <t>ATUCUCHO, EL CISNE Y CALLE 26, . y ANTONIO NEUMANE</t>
  </si>
  <si>
    <t>Fabricación de artí­culos confeccionados con cualquier tipo de material textil, incluidos tejidos (telas) de punto y ganchillo: frazadas, mantas de viaje, sobrecamas, cobijas, edredones, ropa de cama, sábanas, mantelerí­a, toallas y artí­culos de cocina acolchados, edredones, cojines, pufés, almohadas, sacos de dormir, artí­culos para el baño, etcétera, incluido tejidos para mantas eléctricas.</t>
  </si>
  <si>
    <t>CONFECCIONES CALZON</t>
  </si>
  <si>
    <t>ENTRAD A LA MENA DEL HIERRO, .., . y .</t>
  </si>
  <si>
    <t>'1720303567'</t>
  </si>
  <si>
    <t>GLADYS PATRICIA</t>
  </si>
  <si>
    <t>TORRES TOAPAXI</t>
  </si>
  <si>
    <t>LA PULIDA, JORGE PIERDA, OE11-41 y CALLE 8</t>
  </si>
  <si>
    <t>AV LA PRENSA, JORGE PIEDRA, OE11-41 y CALLEO 8</t>
  </si>
  <si>
    <t>'0502146988'</t>
  </si>
  <si>
    <t>JORGE GUSTAVO</t>
  </si>
  <si>
    <t>CASNANZUELA LAICA</t>
  </si>
  <si>
    <t>djorgegustavo1999@gmail.com</t>
  </si>
  <si>
    <t>LA PULIDA, JORGE PIEDRA, N54-119 y CALLE3</t>
  </si>
  <si>
    <t>BIG ENROTRASNAS</t>
  </si>
  <si>
    <t>'0401628508'</t>
  </si>
  <si>
    <t>CARMEN ALEXANDRA</t>
  </si>
  <si>
    <t>MARTINEZ CANACUAN</t>
  </si>
  <si>
    <t>LA PULIDA, PASAJE N53C, OE1121-OE112A y PULIDA DP5</t>
  </si>
  <si>
    <t>CREACIONSE FERNANDA</t>
  </si>
  <si>
    <t>LA PULIADA, CALLE6, N53C-OE1121 y PASAJE SIN SALIDA</t>
  </si>
  <si>
    <t>'0603347295'</t>
  </si>
  <si>
    <t>DANIELA ELIZABETH</t>
  </si>
  <si>
    <t>LOS MANZANARES , DOMINGO CARRILLO, SN y PAMPITE</t>
  </si>
  <si>
    <t>SALUD</t>
  </si>
  <si>
    <t>MANZANARES , DOMINGO CARRILLO , 02 y PAMPITE</t>
  </si>
  <si>
    <t>'0603630559'</t>
  </si>
  <si>
    <t>YAUCAN ASQUI</t>
  </si>
  <si>
    <t>LA CONODAMINE , JUAN MONTALVO , . y BOYACA</t>
  </si>
  <si>
    <t>MEGASERVICIOS</t>
  </si>
  <si>
    <t>LA CONDAMINE , CARABOBO, . y BOYACA</t>
  </si>
  <si>
    <t>''</t>
  </si>
  <si>
    <t>'0602249104'</t>
  </si>
  <si>
    <t>CARLOS</t>
  </si>
  <si>
    <t>SAGÑAY PUCUNA</t>
  </si>
  <si>
    <t>csagnay@yahoo.com</t>
  </si>
  <si>
    <t>SAN FERNANDO, REINALDO VALDIVIESO, LOTE1 y TERESA FLOR</t>
  </si>
  <si>
    <t>Actividades de recopilación de información, como historiales de crédito y de empleo de personas e historiales de crédito de empresas, y suministro de esa información a instituciones financieras, empresas de venta al por menor y otras entidades que necesitan poder evaluar la solvencia de esas personas y empresas.</t>
  </si>
  <si>
    <t>CAPACITACIÓN</t>
  </si>
  <si>
    <t>CHAUPI CRUS, REINALDO VALDIVIESO, LOTE 1 y TERESA FLOR</t>
  </si>
  <si>
    <t>'1724348410'</t>
  </si>
  <si>
    <t>BELEN ESTEFANIA</t>
  </si>
  <si>
    <t>SIMBAÑA SANGUCHO</t>
  </si>
  <si>
    <t>estefaniabelen097@gmail.com</t>
  </si>
  <si>
    <t>CONDADO, SAN JOSE , . y BERNARDO DE LEGRADAD</t>
  </si>
  <si>
    <t>MANTENIMIENTO Y REPARACION DE</t>
  </si>
  <si>
    <t>SAN JOSE DEL CONDADO, CONDADO, N71 OE 4-35 y Y DAQUILEMA</t>
  </si>
  <si>
    <t>'0604053504'</t>
  </si>
  <si>
    <t>OSCAR JAVIER</t>
  </si>
  <si>
    <t>ZUMBA PONCE</t>
  </si>
  <si>
    <t>CDLA ELOY ALFARO , BIELORRUSIA, . y PASAJE 3</t>
  </si>
  <si>
    <t>MERCADO MUNICIPAL</t>
  </si>
  <si>
    <t>'1709794901'</t>
  </si>
  <si>
    <t>ALEXANDRA DEL CARMEN</t>
  </si>
  <si>
    <t>COBO TUFIÑO</t>
  </si>
  <si>
    <t>COTOCOLLAO, 25 DE MAYO, . y .</t>
  </si>
  <si>
    <t>Fabricación de candados, cerraduras, pasadores, llaves, duplicación de llaves, bisagras y artí­culos similares, accesorios de ferreterí­a para edificios, muebles, vehí­culos, etcétera.</t>
  </si>
  <si>
    <t>'0601934920'</t>
  </si>
  <si>
    <t>PABLO RAMIRO</t>
  </si>
  <si>
    <t>ZUMBA HIDALGO</t>
  </si>
  <si>
    <t>CDLA. ELOY ALFARO , BIELORRUSIA, MZG y PASAJE 3</t>
  </si>
  <si>
    <t>'0603882994'</t>
  </si>
  <si>
    <t>NATALI ARACELI</t>
  </si>
  <si>
    <t>ARROYO ALARCON</t>
  </si>
  <si>
    <t>CEMENTOS CHIMBORAZO, OSCAR EFREN REYES , . y BENECIO AGUILERA</t>
  </si>
  <si>
    <t>ROSARIO DEL PILAR</t>
  </si>
  <si>
    <t>MANANGON TITUAÑA</t>
  </si>
  <si>
    <t>'1713792511'</t>
  </si>
  <si>
    <t>Actividades de laboratorios policiales.</t>
  </si>
  <si>
    <t>'1721771200'</t>
  </si>
  <si>
    <t>MORALES MORALES</t>
  </si>
  <si>
    <t>imjose.0401@hotamil.com</t>
  </si>
  <si>
    <t>EL ROSARIO, GUALOQUIZA, . y PRENSA</t>
  </si>
  <si>
    <t>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t>
  </si>
  <si>
    <t>COTOCOLLAO, EL ROSARIO, OE4-51 y GUALAQUIZA</t>
  </si>
  <si>
    <t>'1713125563'</t>
  </si>
  <si>
    <t>NANCY PATRICIA</t>
  </si>
  <si>
    <t>QUINATOA TOAZO</t>
  </si>
  <si>
    <t>Quinatoa_22@hotmail.com</t>
  </si>
  <si>
    <t>SANTA ISABEL, BELEN HILARO, N68C y VELASCO IBARRA</t>
  </si>
  <si>
    <t>'1751390988'</t>
  </si>
  <si>
    <t>MAYRA GLADYS</t>
  </si>
  <si>
    <t>GUAIPACHA CARRILLO</t>
  </si>
  <si>
    <t>g_mayra_2001@hotmail.com</t>
  </si>
  <si>
    <t>LA CONCEPCION, MANUEL VALDIVIEZO, . y BRASIL</t>
  </si>
  <si>
    <t>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t>
  </si>
  <si>
    <t>COOPERATIVA 27 DE N</t>
  </si>
  <si>
    <t>CENTRO COMERCIAL IPIALES, TENIENTE GALLO, . y JORGE PIEDRA</t>
  </si>
  <si>
    <t>Mayra Gladys Guaipacha Carrillo</t>
  </si>
  <si>
    <t>'1712698693'</t>
  </si>
  <si>
    <t>GRACE AMERICA</t>
  </si>
  <si>
    <t>MURIEL JACOME</t>
  </si>
  <si>
    <t>grace1973m@gmail.com</t>
  </si>
  <si>
    <t>MENA DEL HIERRO, PURUANTA, OE9A-30 y BELEN</t>
  </si>
  <si>
    <t>Fabricación de otra maquinaria y equipo para la elaboración de diversos alimentos: maquinaria para la elaboración de cacao, chocolate y productos de confiterí­a; la fabricación de azúcar; para fábricas de cerveza; la elaboración de carne de bovino y de aves de corral; la preparación de frutas, nueces y hortalizas y legumbres; la preparación de pescado, crustáceos y moluscos y otros productos marinos comestibles, maquinaria para filtrar y depurar, otros tipos de maquinaria para la preparación y la elaboración industrial de alimentos y bebidas, maquinaria para la preparación de alimentos en hoteles y restaurantes, etcétera.</t>
  </si>
  <si>
    <t>TIENDA</t>
  </si>
  <si>
    <t>SAN PEDRO DE CLAVEL, LUIS ROBALINO, . y JULIO LARREA</t>
  </si>
  <si>
    <t>JOHN ANDERSON</t>
  </si>
  <si>
    <t>'1721719928'</t>
  </si>
  <si>
    <t>Actividades de formación artí­stica, escuelas de teatro, escuelas de bellas artes y escuelas de artes interpretativas (excepto las académicas).</t>
  </si>
  <si>
    <t>MUSICO</t>
  </si>
  <si>
    <t>'0602740037'</t>
  </si>
  <si>
    <t>SEGUNDO MARIANO</t>
  </si>
  <si>
    <t>ÑAMA CRIOLLO</t>
  </si>
  <si>
    <t>criollo-1973@gmail.com</t>
  </si>
  <si>
    <t>SANTA ISABEL , BELEN HISTORICO, N/A y PASAJE ATAHUALPA</t>
  </si>
  <si>
    <t>'0603203803'</t>
  </si>
  <si>
    <t>FERNANDEZ FERNANDEZ</t>
  </si>
  <si>
    <t>ISLA TRINITARIA, COOPERATIVA NUEVO ECUADOR 3, . y .</t>
  </si>
  <si>
    <t>'1713481479'</t>
  </si>
  <si>
    <t>EDWIN FABIAN</t>
  </si>
  <si>
    <t>ALMACHI PERALTA</t>
  </si>
  <si>
    <t>xafabian4@gmail.com</t>
  </si>
  <si>
    <t>SAN ROQUE, LA VICTORIA, IMBABURA y AMBATO</t>
  </si>
  <si>
    <t>TRANSPRIMAVERA</t>
  </si>
  <si>
    <t>LA PRIMAVERA, OBISPO DIAZ, . y DE LA MADRID</t>
  </si>
  <si>
    <t>'1705340238'</t>
  </si>
  <si>
    <t>FABIOLA TERESA</t>
  </si>
  <si>
    <t>CAIZA CARRERA</t>
  </si>
  <si>
    <t>CALDERON, SAN CAMILO, LOTE 2 y PASAJE GANZOS</t>
  </si>
  <si>
    <t>LA OFELIA, FERIA LIBRE, . y COTOCOLLAO</t>
  </si>
  <si>
    <t>'0502286958'</t>
  </si>
  <si>
    <t>CHACHA PULLOPAXI</t>
  </si>
  <si>
    <t>luischa201901@gmail.com</t>
  </si>
  <si>
    <t>LOS PINOS, LA ARGELIA, E124525-45S25 y LOS PINOS</t>
  </si>
  <si>
    <t>'0602888794'</t>
  </si>
  <si>
    <t>CONDO QUITO</t>
  </si>
  <si>
    <t>SAN JUAN , CARLOS VELA , . y MALDONADO</t>
  </si>
  <si>
    <t>'1001920055'</t>
  </si>
  <si>
    <t>ZOILA BETTI</t>
  </si>
  <si>
    <t>PUMA CHUGA</t>
  </si>
  <si>
    <t>LA COMUNA, LA HUMBERTO ALBORNOZO, LOTE 61 y Y LA SEPTIMA TRASVERSAL</t>
  </si>
  <si>
    <t>Elaboración de otros productos de panaderí­a, incluso congelados: tortillas de maí­z o trigo, conos de helado, obleas, waffles, panqueques, etcétera.</t>
  </si>
  <si>
    <t>PANADERIA BLANQUITA</t>
  </si>
  <si>
    <t>LA COMUNA, HUMBERTO ALBORNOZO, LOTE 61 y Y LA SEPTIMA</t>
  </si>
  <si>
    <t>'1720241452'</t>
  </si>
  <si>
    <t>HENRY PATRICIO</t>
  </si>
  <si>
    <t>MONTENEGRO MEJIA</t>
  </si>
  <si>
    <t>patricio.1000@hotmail.com</t>
  </si>
  <si>
    <t>CALIFORNIA ALTA, SERVELLON DE URBINA, N58-M3 y JUAN MOLINEROS</t>
  </si>
  <si>
    <t>INVERNEG</t>
  </si>
  <si>
    <t>AV 10 DE AGOSTO, Y DE LOS CEREZOS, N67-03 y .</t>
  </si>
  <si>
    <t>'0602359358'</t>
  </si>
  <si>
    <t>CAIZA IPO</t>
  </si>
  <si>
    <t>SAN FRANCISCO, ., . y .</t>
  </si>
  <si>
    <t>MAESTRO ALBAÑIL</t>
  </si>
  <si>
    <t>'0603955725'</t>
  </si>
  <si>
    <t>KEVIN ENRIIQUE</t>
  </si>
  <si>
    <t>MEDINA BURGOS</t>
  </si>
  <si>
    <t>LA VICTORIA , AV. DE LOS HEROES, . y BRASIL</t>
  </si>
  <si>
    <t>'1718410119'</t>
  </si>
  <si>
    <t>CHRISTIAN MARCELO</t>
  </si>
  <si>
    <t>CARRILLO TOAPANTA</t>
  </si>
  <si>
    <t>christiancarrillot@hotmail.com</t>
  </si>
  <si>
    <t>COTOCOLLAO, SAN JOSE DE CONDADO, . y PIEDRA</t>
  </si>
  <si>
    <t>Actividades de prestación de una serie de servicios administrativos de oficina corrientes, como recepción, planificación financiera, facturación y registro, personal y distribución fí­sica (servicios de mensajerí­a) y logí­stica, a cambio de una retribución o por contrato.</t>
  </si>
  <si>
    <t>'1702199983'</t>
  </si>
  <si>
    <t>GONZALO EZEQUIEL</t>
  </si>
  <si>
    <t>VIZCAINO JIMENEZ</t>
  </si>
  <si>
    <t>LA MAGDALENA, CUIDADELA 8 DE NOVIEMBRE, S993 y LA MAGDALENA</t>
  </si>
  <si>
    <t>LA MAGDALENA, LA MAGDALENA, . y LA MAGDALENA</t>
  </si>
  <si>
    <t>'1721873063'</t>
  </si>
  <si>
    <t>JONATHAN JAVIER</t>
  </si>
  <si>
    <t>VELASTEGUI RUIZ</t>
  </si>
  <si>
    <t>LA COMUNA, HUMBERTO ALBORNOZ, LOTE-61 y CALLE TRASVERSAL</t>
  </si>
  <si>
    <t>VIVERES ECONOMIA</t>
  </si>
  <si>
    <t>LA COMUNA , HUMBERTO ALBORNOZ, LOTE-61 y CALLE TRASVERSAL</t>
  </si>
  <si>
    <t>'1715240022'</t>
  </si>
  <si>
    <t>CECILIA DEL CARMEN</t>
  </si>
  <si>
    <t>CUICHAN YAPO</t>
  </si>
  <si>
    <t>PONCIANO BAJO, LA HERMANA JUANA, N71-339 y EUFEMIA BERRIO</t>
  </si>
  <si>
    <t>Actividades de contratistas de servicio de comidas (por ejemplo, para compañí­as de transporte catering).</t>
  </si>
  <si>
    <t>COMIDAS</t>
  </si>
  <si>
    <t>OFELIA, BELLAVISTA, SN y DIEGO DE VASQUEZ</t>
  </si>
  <si>
    <t>'1708755242'</t>
  </si>
  <si>
    <t>LUIS RICARDO</t>
  </si>
  <si>
    <t>VELASTEGUI YANEZ</t>
  </si>
  <si>
    <t>velasteguiluisricardo@hotmail.com</t>
  </si>
  <si>
    <t>CALDERON, 9 DE AGOSTO, . y INDEPENDIENTE</t>
  </si>
  <si>
    <t>'1002255022'</t>
  </si>
  <si>
    <t>SANCHEZ HINOJOSA</t>
  </si>
  <si>
    <t>EL TEJAR, SAN JUAN, N5-40 y LORENZO CEPEDA</t>
  </si>
  <si>
    <t>EL ELEJIDO, REINA VICTORIA, 163 y JORGE WASHINGTON</t>
  </si>
  <si>
    <t>'1712445418'</t>
  </si>
  <si>
    <t>FABIOLA MANUELA</t>
  </si>
  <si>
    <t>.., .., .. y .</t>
  </si>
  <si>
    <t>Fabricación de productos cárnicos: salchichas, salchichón, chorizo, salame, morcillas, mortadela, patés, chicharrones finos, jamones, embutidos, etcétera. Incluso snacks de cerdo.</t>
  </si>
  <si>
    <t>'1723259824'</t>
  </si>
  <si>
    <t>JONATHAN ANDRES</t>
  </si>
  <si>
    <t>SIMBAÑA AREVALO</t>
  </si>
  <si>
    <t>EL ARENAL, LOS EUCALIPTOS, N6-300 y PASAJE MIRANCLIDO</t>
  </si>
  <si>
    <t>COTOCOLLAO, AV. DIEGO DE VASQUEZ, . y BELLAVISTA</t>
  </si>
  <si>
    <t>'1725689036'</t>
  </si>
  <si>
    <t>PEDRO VICENTE</t>
  </si>
  <si>
    <t>PiterAuquilla0508@gmail.com</t>
  </si>
  <si>
    <t>NUEVOS HORIZONTE CHILLOGALLO, CALLE M, LOTE 605 y CALLE L</t>
  </si>
  <si>
    <t>Elaboración de pan y otros productos de panaderí­a secos: pan de todo tipo, panecillos, bizcochos, tostadas, galletas, etcétera, incluso envasados.</t>
  </si>
  <si>
    <t>VIATERIO, CALLE E5, 48-200 y CALLE L</t>
  </si>
  <si>
    <t>'0602418337'</t>
  </si>
  <si>
    <t>MARIANA DEL ROCIO</t>
  </si>
  <si>
    <t>VILLACRES HERNANDEZ</t>
  </si>
  <si>
    <t>SAN MARTIN, ESMERALDAS , 35-28 y URUGUAY</t>
  </si>
  <si>
    <t>ALAMOS 1, .., .. y .</t>
  </si>
  <si>
    <t>'1715043020'</t>
  </si>
  <si>
    <t>CRISTINA DE LOS ANGELES</t>
  </si>
  <si>
    <t>VILAÑA SIGCHA</t>
  </si>
  <si>
    <t>'0601954092'</t>
  </si>
  <si>
    <t>GUAMAN ARGOS</t>
  </si>
  <si>
    <t>EL CISNE, CALLE 18, N57-44 y OE17 CASA</t>
  </si>
  <si>
    <t>SAN ROQUE, AMBATO, . y TUPAC YUPANQUI</t>
  </si>
  <si>
    <t>JESSENIA PAOLA</t>
  </si>
  <si>
    <t>SANCHEZ ESMERALDAS</t>
  </si>
  <si>
    <t>'1722360169'</t>
  </si>
  <si>
    <t>Fabricación de alimentos perecibles a base de frutas, legumbres y hortalizas como: ensaladas empaquetadas, hortalizas peladas y cortadas, tofu (cuajada de soya).</t>
  </si>
  <si>
    <t>'1004097356'</t>
  </si>
  <si>
    <t>BLANCA SARA</t>
  </si>
  <si>
    <t>LA VICENTINA, ATANACIO OLEAS, E13-167 y TORIBIO DEGADO</t>
  </si>
  <si>
    <t>Venta al por mayor de hilos (hilados), lanas y tejidos (telas).</t>
  </si>
  <si>
    <t>TEJIDOS SARITA</t>
  </si>
  <si>
    <t>LA MARISCAL, LOCAL 4, TORIBIO y ALFREDO OLEAS</t>
  </si>
  <si>
    <t>'1751223957'</t>
  </si>
  <si>
    <t>CARLOS LEONEL</t>
  </si>
  <si>
    <t>FERNANDEZ NUÑEZ</t>
  </si>
  <si>
    <t>carlosmcd25@gmail.com</t>
  </si>
  <si>
    <t>COTOCOLLAO, GENERAL GERRERO, N-65-25 y JUAN GARZON</t>
  </si>
  <si>
    <t>Venta al por menor de equipos de telecomunicaciones: celulares, tubos electrónicos, etcétera. Incluye partes y piezas en establecimientos especializados.</t>
  </si>
  <si>
    <t>COTOCOLLAO, LISARDO RUIZ, . y GENERAL GUERRERO</t>
  </si>
  <si>
    <t>'0601658321'</t>
  </si>
  <si>
    <t>ANDRES</t>
  </si>
  <si>
    <t>VACACELA GUAIPACHA</t>
  </si>
  <si>
    <t>'0802704395'</t>
  </si>
  <si>
    <t>JONATHAN DAVID</t>
  </si>
  <si>
    <t>CORAL LARA</t>
  </si>
  <si>
    <t>forone92@hotmail.com</t>
  </si>
  <si>
    <t>LA COMUNA, FRANCISCO VALENZUELA, OE10-184 y Y 4 DE JUNIO</t>
  </si>
  <si>
    <t>'1705954491'</t>
  </si>
  <si>
    <t>LUIS ABEL</t>
  </si>
  <si>
    <t>PILCA CABEZAS</t>
  </si>
  <si>
    <t>lovepilca_947@gmail.com</t>
  </si>
  <si>
    <t>ROSARIO, GUAQUIZO, OE4-51 y AV LA PRENSA</t>
  </si>
  <si>
    <t>SERVICIO DE TRASPORTE TURISTIC</t>
  </si>
  <si>
    <t>SAN CARLOS, PEDRO DE ALVARO, . y Y MACHALA</t>
  </si>
  <si>
    <t>'0601636178'</t>
  </si>
  <si>
    <t>AMULA , AMULA , . y .</t>
  </si>
  <si>
    <t>'1710293232'</t>
  </si>
  <si>
    <t>SILVIA YOLANDA</t>
  </si>
  <si>
    <t>VIZCAINO SIMBAÑA</t>
  </si>
  <si>
    <t>COTOCOLLAO, BELLAVISTA, O17-30 y AV. LA PRENSA</t>
  </si>
  <si>
    <t>MERCADO COTOCOLLAO</t>
  </si>
  <si>
    <t>COTOCOLLAO, AV. LA PRENSA, . y BELLAVISTA</t>
  </si>
  <si>
    <t>'1716437296'</t>
  </si>
  <si>
    <t>GUAMAN CAGUANO</t>
  </si>
  <si>
    <t>ATUCUCHO, JUAN GUERRERO, N57-178 y MANUEL DE JESUS ALVARE</t>
  </si>
  <si>
    <t>OFELIA , BELLAVISTA, 234 y DIEGO DE VASQUEZ</t>
  </si>
  <si>
    <t>'0602138174'</t>
  </si>
  <si>
    <t>TASAMBAY TIXI</t>
  </si>
  <si>
    <t>MENA DEL HIERRO, BELEN HISTORICO, N117 y PASAJE ATAHUALPA</t>
  </si>
  <si>
    <t>FRUTERIA MARIA</t>
  </si>
  <si>
    <t>JIPIJAPA, ISLA GENOVESA, . y TOMAS DE BERLANGA</t>
  </si>
  <si>
    <t>'1714472295'</t>
  </si>
  <si>
    <t>ERIKA MARIBEL</t>
  </si>
  <si>
    <t>MARQUEZ MOREIRA</t>
  </si>
  <si>
    <t>mishell98karen@gmail.com</t>
  </si>
  <si>
    <t>VICENTENARIO, Av TAJAMAR, CASA 13 y JAMPIUR MONTUFAR</t>
  </si>
  <si>
    <t>Actividades de limpieza exterior de edificios de todo tipo, como oficinas, fábricas, establecimientos comerciales, instituciones y otros locales comerciales, profesionales y edificios con múltiples unidades residenciales (multifamiliares).</t>
  </si>
  <si>
    <t>QUE HACER DOMESTICOS</t>
  </si>
  <si>
    <t>LA COLON, COLON, . y CORUÑA</t>
  </si>
  <si>
    <t>'1716958200'</t>
  </si>
  <si>
    <t>MARIA EUGENIA</t>
  </si>
  <si>
    <t>SANDOVAL SANDOVAL</t>
  </si>
  <si>
    <t>mariveugenia@gmail.com</t>
  </si>
  <si>
    <t>SANTO DOMINGO DE CONOCOTO, EDUARDO KIGMAN, OE8-125 y EUCALITOS</t>
  </si>
  <si>
    <t>'0401145693'</t>
  </si>
  <si>
    <t>LUZ AURORA</t>
  </si>
  <si>
    <t>CARVAJAL RODRIGUEZ</t>
  </si>
  <si>
    <t>luzcarvajal.rodriguez@gmail.com</t>
  </si>
  <si>
    <t>ATUCUCHO, CALLE OE17A, 57-28 y ZULEMA BLACEO</t>
  </si>
  <si>
    <t>Servicios de apoyo a la fabricación de artí­culos confeccionados de materiales textiles, excepto prendas de vestir a cambio de una retribución o por contrato.</t>
  </si>
  <si>
    <t>ATUCUCHO , ., . y .</t>
  </si>
  <si>
    <t>'1754749719'</t>
  </si>
  <si>
    <t>ALEXANDRA ELIZABETH</t>
  </si>
  <si>
    <t>LA VICTORIA, AMBATO, N65 y IMBABURA</t>
  </si>
  <si>
    <t>Elaboración de prendas y complementos de vestir de papel o guata de celulosa.</t>
  </si>
  <si>
    <t>'0602301798'</t>
  </si>
  <si>
    <t>OLGA</t>
  </si>
  <si>
    <t>GAVIN TIXI</t>
  </si>
  <si>
    <t>VILLA GRANADA , JOSE DE ANTEPARA , . y ANTONIO ANTI</t>
  </si>
  <si>
    <t>'0605703032'</t>
  </si>
  <si>
    <t>FLOR DEVORA</t>
  </si>
  <si>
    <t>AUQUILLA CARRILLO</t>
  </si>
  <si>
    <t>florauquilla@gmail.com</t>
  </si>
  <si>
    <t>MEXICO, CAPITAN ANTONIO GUACHO , . y ABDON CALDERON</t>
  </si>
  <si>
    <t>AGRICULTURA</t>
  </si>
  <si>
    <t>EL BATAN, ., . y .</t>
  </si>
  <si>
    <t>'1717775090'</t>
  </si>
  <si>
    <t>MARCO VINICIO</t>
  </si>
  <si>
    <t>marcourquizo2016@gamil.com</t>
  </si>
  <si>
    <t>ATUCUCHO, MANUEL JESUS DE ALVAREZ, N/A y JUAN GUERRERO</t>
  </si>
  <si>
    <t>COMERCIAL MARTIN</t>
  </si>
  <si>
    <t>ATUCUCHO, MANUEL DE JESUS ALVAREZ, N/A y JUAN GUERRERO</t>
  </si>
  <si>
    <t>'1722486253'</t>
  </si>
  <si>
    <t>marcopadilla87@gmail.com</t>
  </si>
  <si>
    <t>SAN JOSE DE MORAN, VIA POMASQUI , LOTE 7 y .</t>
  </si>
  <si>
    <t>'0603781808'</t>
  </si>
  <si>
    <t>DIEGO CRISTIAN</t>
  </si>
  <si>
    <t>LOS ALAMOS 2, DR. JUAN CHIRIBOGA, . y LEOPOLDO ORMASA</t>
  </si>
  <si>
    <t>'1709455263'</t>
  </si>
  <si>
    <t>NELLY NORMA</t>
  </si>
  <si>
    <t>TIPANLUISA TRAVEZ</t>
  </si>
  <si>
    <t>norma19186@yahoo.com</t>
  </si>
  <si>
    <t>SAN ENRIQUE DE VELAZCO, YANACONSA, . y LOTE 131</t>
  </si>
  <si>
    <t>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t>
  </si>
  <si>
    <t>'1711434751'</t>
  </si>
  <si>
    <t>JEFFERSON SANTIAGO</t>
  </si>
  <si>
    <t>ZALDUMBIDE PAZMIÑO</t>
  </si>
  <si>
    <t>wwwjeffzal@gmail.com</t>
  </si>
  <si>
    <t>SAN CARLOS, GENERAL ANDAGUIRRE, OE-140 y PEDRO ALVARODO</t>
  </si>
  <si>
    <t>COORPORACIÓN LA FAVORITA</t>
  </si>
  <si>
    <t>COTOCOLLAO, AV LA PRENSA, . y ALBERTO BASTIDAS</t>
  </si>
  <si>
    <t>'1750199851'</t>
  </si>
  <si>
    <t>DAYSI ALEJANDRA</t>
  </si>
  <si>
    <t>COCHAPAMBA , MANUELA DE JESUS DE ALVAREZ, N57-178 y JUAN GUERRERO</t>
  </si>
  <si>
    <t>'1705041117'</t>
  </si>
  <si>
    <t>GALO ALFONSO</t>
  </si>
  <si>
    <t>GARZON MORALES</t>
  </si>
  <si>
    <t>galogarzon55@gmail.com</t>
  </si>
  <si>
    <t>JOSE PERALTA, CALLE CAYAMBE, 397 y PASAJE 6</t>
  </si>
  <si>
    <t>COOPERATIVA OCCIDENTAL</t>
  </si>
  <si>
    <t>EL CONDADO, LA RUMIURCO, . y LA OCCIDENTAL</t>
  </si>
  <si>
    <t>'1721183265'</t>
  </si>
  <si>
    <t>CARMEN EVELINA</t>
  </si>
  <si>
    <t>AVILA CHUEZ</t>
  </si>
  <si>
    <t>LA MENA DEL HIERRO, VELASCO IBARRA, . y PASAJE ATAHUALPA</t>
  </si>
  <si>
    <t>SANTA ISABEL, VELASCO IBARRA, OE14-16 y BELEN HISTORICO</t>
  </si>
  <si>
    <t>'0604472118'</t>
  </si>
  <si>
    <t>anacarrillo461@yahoo.com</t>
  </si>
  <si>
    <t>CORAZÓN DE JESÚS, OE3E JUAN CAMPOZANO, L 605 N85 y JOSE ORDOÑES</t>
  </si>
  <si>
    <t>'0602580086'</t>
  </si>
  <si>
    <t>LIGIA MARGARITA</t>
  </si>
  <si>
    <t>CONDO ALVAREZ</t>
  </si>
  <si>
    <t>CDLA POLITECNICA , OLMEDO, . y AMSTERDAM</t>
  </si>
  <si>
    <t>CONSEJO NACIONAL DEL CHIMBORAZ</t>
  </si>
  <si>
    <t>'0605304971'</t>
  </si>
  <si>
    <t>CRISTHIAN DAVID</t>
  </si>
  <si>
    <t>DAQUILEMA DAQUILEMA</t>
  </si>
  <si>
    <t>marearoja-cristhian@hotmail.com</t>
  </si>
  <si>
    <t>CAUPICHO, ., . y .</t>
  </si>
  <si>
    <t>Educación en bachilleratos complementarios (fortalece la formación obtenida en el bachillerato general unificado, es de carácter optativo y su duración es de un año adicional y pueden ser del tipo: bachillerato técnico productivo y bachillerato artí­stico. La educación puede ser provista en salones de clases o a través de radio, televisión, Internet, correspondencia o en el hogar).</t>
  </si>
  <si>
    <t>'0601865033'</t>
  </si>
  <si>
    <t>ALBERTO</t>
  </si>
  <si>
    <t>TASAMBAY ASQUI</t>
  </si>
  <si>
    <t>SANTA ISABEL, VIA A NONO, . y VIA NONO</t>
  </si>
  <si>
    <t>BARRIO SINGUNA, VIA A NONO, . y SINGUNA</t>
  </si>
  <si>
    <t>'0603736232'</t>
  </si>
  <si>
    <t>MARIA ISOLINA</t>
  </si>
  <si>
    <t>DAQUILEMA VELASCO</t>
  </si>
  <si>
    <t>SAN ISIDRO, JOSE RICARDO CHIRIBOJO, LOTE 5 y EL INCA</t>
  </si>
  <si>
    <t>'1722492327'</t>
  </si>
  <si>
    <t>GUAYPACHA URQUIZO</t>
  </si>
  <si>
    <t>EL EDEN, CHOLANES, . y ANOMAS</t>
  </si>
  <si>
    <t>BARRIO , CAPITAN RAMON BORJA, E5-76 y VICTOR MIDERUS</t>
  </si>
  <si>
    <t>'0604321299'</t>
  </si>
  <si>
    <t>jos3ato@gmail.com</t>
  </si>
  <si>
    <t>RUMIÑAHUI, AV. LUIS TUFIÑO, . y PEDRO CANDO</t>
  </si>
  <si>
    <t>'0603003633'</t>
  </si>
  <si>
    <t>QUITO NORTE, FALVIO ALFARO, ESQUINA y JOSE MARIA GUERRERO</t>
  </si>
  <si>
    <t>QUITO NORTE, FLAVIO ALFARO, ESQUINA y JOSE MARIA GERRERP</t>
  </si>
  <si>
    <t>ISIN MOROCHO</t>
  </si>
  <si>
    <t>'0604507723'</t>
  </si>
  <si>
    <t>'1713660601'</t>
  </si>
  <si>
    <t>RICHARD MARCELO</t>
  </si>
  <si>
    <t>LOPEZ CAIZA</t>
  </si>
  <si>
    <t>LA MENA 2, CALLE 8, 264 y CALLE I</t>
  </si>
  <si>
    <t>CHEF</t>
  </si>
  <si>
    <t>Extranjero</t>
  </si>
  <si>
    <t>ESTADOUNIDENSE</t>
  </si>
  <si>
    <t>'1717314098'</t>
  </si>
  <si>
    <t>cristo.paucar@hotmail.com</t>
  </si>
  <si>
    <t>CONDADO, JOSE MIGUEL CARRIÓN, . y 23 DE JUNIO</t>
  </si>
  <si>
    <t>'1002255014'</t>
  </si>
  <si>
    <t>ROSA</t>
  </si>
  <si>
    <t>CENTRO HISTORICO, GONZALES DE LA VEGA, N97 y ANDABURO</t>
  </si>
  <si>
    <t>Venta al por mayor de accesorios de vestir guantes, corbatas, incluye paraguas y tirantes.</t>
  </si>
  <si>
    <t>ARTESANIAS EMANUEL</t>
  </si>
  <si>
    <t>SANTA CLARA, BERZALLES Y SAN GREGORIO, LOCAL 98 y PASAJE 1</t>
  </si>
  <si>
    <t>'1725660524'</t>
  </si>
  <si>
    <t>NOHEMI ALEXANDRA</t>
  </si>
  <si>
    <t>TAIPE CAIZA</t>
  </si>
  <si>
    <t>nohetaipe07@outlook.ec</t>
  </si>
  <si>
    <t>COTOCOLLAO, BERNADO DE LEGARDA, OE17257 y PASAJE SAN LUIS</t>
  </si>
  <si>
    <t>AMAZONAS</t>
  </si>
  <si>
    <t>LA CAROLINA, REPUBLICA, . y ELOY ALFARO</t>
  </si>
  <si>
    <t>'1708517642'</t>
  </si>
  <si>
    <t>SANGUÑA COLLAGUAZO</t>
  </si>
  <si>
    <t>faviansanguna424@gmail.com</t>
  </si>
  <si>
    <t>BARRIO 5 Y MEDIO, AUTACHI DUCHICELA, 16-20 y .</t>
  </si>
  <si>
    <t>SOLCA, AV, ELOY ALFARO, CASA 23 y CAPITAN RAMON BORJA</t>
  </si>
  <si>
    <t>'1716135478'</t>
  </si>
  <si>
    <t>PEDRO LEONARDO</t>
  </si>
  <si>
    <t>SIMBAÑA QUILACHAMIN</t>
  </si>
  <si>
    <t>pedro_leonardo64@hoymail.com</t>
  </si>
  <si>
    <t>EL INCA, PASAJE LAS MARGARITAS, E10-463 y VIÑIEDOS</t>
  </si>
  <si>
    <t>Diseño industrial, es decir creación y desarrollo de diseños y especificaciones que optimizan la utilización, el valor y la apariencia de los productos, incluyendo la determinación de los materiales, la construcción, el mecanismo, la forma, el color y el acabado del producto, teniendo en cuenta las caracterí­sticas y necesidades humanas y consideraciones relacionadas con la seguridad, el atractivo en el mercado, la eficiencia en la producción, la distribución, la utilización, y la facilidad de mantenimiento.</t>
  </si>
  <si>
    <t>EL LOY ALFARO, AV, ELOY ALFARO, . y ..</t>
  </si>
  <si>
    <t>'0600760276'</t>
  </si>
  <si>
    <t>CASIMIRO</t>
  </si>
  <si>
    <t>CUMIÑA TASAMBAY</t>
  </si>
  <si>
    <t>COCHAPAMBA, CALLE K, 113 y VIA A ATUCUCHO</t>
  </si>
  <si>
    <t>JIPIJAPA, RIO COCA, . y .</t>
  </si>
  <si>
    <t>'1723535389'</t>
  </si>
  <si>
    <t>SANTA ISABEL, BELEN HISTORICO, LT68 y BELASCO IBARRA</t>
  </si>
  <si>
    <t>COOP OCCIDENTAL</t>
  </si>
  <si>
    <t>EL CONDADO, AV LA OCCIDENTAL, 38-21 y RUMIHURCO</t>
  </si>
  <si>
    <t>'1710042597'</t>
  </si>
  <si>
    <t>JOSE ALBERTO</t>
  </si>
  <si>
    <t>MARTINEZ ARROBA</t>
  </si>
  <si>
    <t>jusepymartinez@hotmail.com</t>
  </si>
  <si>
    <t>LAS ABRAS , AV.ANTONIO JOSE DE SUCRE , . y .</t>
  </si>
  <si>
    <t>'0603978883'</t>
  </si>
  <si>
    <t>MURILLO CASTILLO</t>
  </si>
  <si>
    <t>monicamurillo@gmail.com</t>
  </si>
  <si>
    <t>Actividades cartográficas y de información espacial.</t>
  </si>
  <si>
    <t>CRIANZA DE ANIMALES</t>
  </si>
  <si>
    <t>EL PEDREGAL , VIA SANTA CRUZ , . y .</t>
  </si>
  <si>
    <t>'0602214801'</t>
  </si>
  <si>
    <t>FERNANDO</t>
  </si>
  <si>
    <t>CARRILLO MARTINEZ</t>
  </si>
  <si>
    <t>VILLA MARIA , ARGENTINOS, . y PURUHA</t>
  </si>
  <si>
    <t>'1707481592'</t>
  </si>
  <si>
    <t>MARIA MARIANITA</t>
  </si>
  <si>
    <t>ASIMBAYA PILA</t>
  </si>
  <si>
    <t>COCHAPAMBA, N60D, 27-A y N60 C</t>
  </si>
  <si>
    <t>COTOCOLLAO, FLAVIO ALFARO, 27 y CALLE Y</t>
  </si>
  <si>
    <t>'1753161411'</t>
  </si>
  <si>
    <t>MARIA VERONICA</t>
  </si>
  <si>
    <t>ATUCUCHO, CALLE 27, . y MARIA AUXILIADORA</t>
  </si>
  <si>
    <t>'0501917884'</t>
  </si>
  <si>
    <t>ZOILA PIEDAD</t>
  </si>
  <si>
    <t>LLUMIQUINGA PALLO</t>
  </si>
  <si>
    <t>'1307989663'</t>
  </si>
  <si>
    <t>JESUS AREL</t>
  </si>
  <si>
    <t>VELIZ ARAUZ</t>
  </si>
  <si>
    <t>CALDERON, ZABALA, . y CA N2F DE LOS PINGUINOS</t>
  </si>
  <si>
    <t>'1720661147'</t>
  </si>
  <si>
    <t>JOSE GABRIEL</t>
  </si>
  <si>
    <t>dicho85_@gmail.com</t>
  </si>
  <si>
    <t>CANGAGUA, CAMINOS A LA LIBERTAD, .. y .</t>
  </si>
  <si>
    <t>VENTA VICERAS</t>
  </si>
  <si>
    <t>'1710017342'</t>
  </si>
  <si>
    <t>AIDA MARIA</t>
  </si>
  <si>
    <t>PEÑAFIEL ALOMIA</t>
  </si>
  <si>
    <t>ardmary67@hotmail.com</t>
  </si>
  <si>
    <t>COTOCOLLAO, JULIO CESAR VILLACRES, N68-154 y AV MARISCAL SUCRE</t>
  </si>
  <si>
    <t>Actividades de enseñanza que no puede asignarse a un nivel determinado, incluye los procesos de formación docente de capacitación y perfeccionamiento.</t>
  </si>
  <si>
    <t>SANTA MARIA DE LOS ANGELES</t>
  </si>
  <si>
    <t>COTOCOLLAO, RUMIHURCO, . y PIEDRAS NEGRAS</t>
  </si>
  <si>
    <t>GUAPISACA CAPUZ</t>
  </si>
  <si>
    <t>'1804153599'</t>
  </si>
  <si>
    <t>LA MATRIZ, MARTINEZ, 05-32 y BOLIVAR</t>
  </si>
  <si>
    <t>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t>
  </si>
  <si>
    <t>CONDAMINE, JUAN MONTALVO, 19-02 y VILLLAROEL</t>
  </si>
  <si>
    <t>'1714572508'</t>
  </si>
  <si>
    <t>ALEX AUGUSTO</t>
  </si>
  <si>
    <t>PRADO CAJAMARCA</t>
  </si>
  <si>
    <t>alexaugusto1675@gmail.com</t>
  </si>
  <si>
    <t>LA VISTA HERMOSA, A3, OE17-105 y .</t>
  </si>
  <si>
    <t>SERVICIO DE ELECTRICIDAD</t>
  </si>
  <si>
    <t>REAL AUDIENCIA, LOS PRADOS, OE3-309 y .</t>
  </si>
  <si>
    <t>'1706822424'</t>
  </si>
  <si>
    <t>OLGA MARINA</t>
  </si>
  <si>
    <t>COLINAS DEL NORTE, MANZANA B, . y LOTE 12</t>
  </si>
  <si>
    <t>COMIDA PREPARADA</t>
  </si>
  <si>
    <t>'1725919227'</t>
  </si>
  <si>
    <t>VICKY ESTEFANIA</t>
  </si>
  <si>
    <t>PILCA CHICOTA</t>
  </si>
  <si>
    <t>Pilcavicky23@gmail.com</t>
  </si>
  <si>
    <t>EL CONDADO, LA MACHALA, N81 y .</t>
  </si>
  <si>
    <t>'1726816489'</t>
  </si>
  <si>
    <t>CESAR STEVEN</t>
  </si>
  <si>
    <t>snnok14@gmail.com</t>
  </si>
  <si>
    <t>PISULÍ, OE, . y .</t>
  </si>
  <si>
    <t>Actividades de ensayos de ensayos radiográficos de soldaduras y juntas y rendimiento de maquinarí­a completa: motores, automóviles, equipo electrónico, etcétera.</t>
  </si>
  <si>
    <t>'1706355920'</t>
  </si>
  <si>
    <t>WILSON ANIBAL</t>
  </si>
  <si>
    <t>RODRIGUEZ SIMBAÑA</t>
  </si>
  <si>
    <t>wilson.arodrigues62@gmail.com</t>
  </si>
  <si>
    <t>MENA DEL HIERRO, PURUANTA, . y MACHALA</t>
  </si>
  <si>
    <t>'1722313382'</t>
  </si>
  <si>
    <t>joseestrella872015@hotmail.com</t>
  </si>
  <si>
    <t>CARCELEN, FRANCISCO DE CAMPO, OE3-362 y JAIME ROLDOS</t>
  </si>
  <si>
    <t>FRUTERIA SAIT</t>
  </si>
  <si>
    <t>CARCELEN , FRANCISCO DE CAMPO, OE3-362 y JAIME ROLDOS</t>
  </si>
  <si>
    <t>'1900179332'</t>
  </si>
  <si>
    <t>ANGEL HUMBERTO</t>
  </si>
  <si>
    <t>TOLEDO RODRIGUEZ</t>
  </si>
  <si>
    <t>TIERRA NUEVA , JUAN DE SOSAYA , MZD CASA 3 y DIEGO NARVAES</t>
  </si>
  <si>
    <t>'0602539439'</t>
  </si>
  <si>
    <t>CHARCO SANCHEZ</t>
  </si>
  <si>
    <t>corimport@hotmial.com</t>
  </si>
  <si>
    <t>EL TEJAR, JOSE MEJIA, PB126 y TEJAR</t>
  </si>
  <si>
    <t>OE IMBABURA</t>
  </si>
  <si>
    <t>CENTRO HISTORICO, IMBABURA, . y CHILE</t>
  </si>
  <si>
    <t>'0602172306'</t>
  </si>
  <si>
    <t>SIGCHO CASTRO</t>
  </si>
  <si>
    <t>LAS CARMELITAS , ROCAFUERTE, 15-20 y BOYACA</t>
  </si>
  <si>
    <t>VENTA DE CARNES</t>
  </si>
  <si>
    <t>LA MERCED, ., . y .</t>
  </si>
  <si>
    <t>'1705951810'</t>
  </si>
  <si>
    <t>LUIS AMABLE</t>
  </si>
  <si>
    <t>NARVAEZ MALACATUS</t>
  </si>
  <si>
    <t>MENA DEL HIERRO, BELÉN, . y PURUHANTA</t>
  </si>
  <si>
    <t>PINA FAST SERVICE</t>
  </si>
  <si>
    <t>PINAR, MANUEL VALDIVIEZO, . y CALLE H</t>
  </si>
  <si>
    <t>'1724027279'</t>
  </si>
  <si>
    <t>Jlucho12@live.com</t>
  </si>
  <si>
    <t>SANTA ISABEL, VIA NONO, . y .</t>
  </si>
  <si>
    <t>RADIO TAXI DEL PACIFICO</t>
  </si>
  <si>
    <t>'0603842469'</t>
  </si>
  <si>
    <t>AGUSTINA</t>
  </si>
  <si>
    <t>YUBAILLO CEPEDA</t>
  </si>
  <si>
    <t>SANTA ISABEL , VELAZCO IBARRA, N68-37 y PASAJE SUCRE</t>
  </si>
  <si>
    <t>SANTA ISABEL, VELASSCO IBARRA, N68-37 y PASAJE SUCRE</t>
  </si>
  <si>
    <t>'0201980299'</t>
  </si>
  <si>
    <t>GLADYS ROCIO</t>
  </si>
  <si>
    <t>TANDAPILCO TANDAPILCO</t>
  </si>
  <si>
    <t>SANTA ISABEL, VELASCO IBARRA, N141 y PASAJE SUCRE</t>
  </si>
  <si>
    <t>'1724355167'</t>
  </si>
  <si>
    <t>KATERINE ESTEFANIA</t>
  </si>
  <si>
    <t>LA COMUNA, FRANCISCO BELENZUELA, O E-10-184 y 4 DE JUNIO</t>
  </si>
  <si>
    <t>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t>
  </si>
  <si>
    <t>PRODISEG MS</t>
  </si>
  <si>
    <t>LA COMUNA, MARISCAL SUCRE, . y HUMBERTO ALBORNOZ</t>
  </si>
  <si>
    <t>'1714713490'</t>
  </si>
  <si>
    <t>ROSA EMILIA</t>
  </si>
  <si>
    <t>CABASCANGO CASTILLO</t>
  </si>
  <si>
    <t>SAN JOSE DE MORAN , AMARANTO, E292 y PASAJE AZAFRANES</t>
  </si>
  <si>
    <t>'1716896657'</t>
  </si>
  <si>
    <t>JEANNETH CECILIA</t>
  </si>
  <si>
    <t>BARAJAS CHICAIZA</t>
  </si>
  <si>
    <t>juan.carlos.2017.03@gmail.com</t>
  </si>
  <si>
    <t>CARAPUNGO, GEOVANNY CALLE, N6-446 y JAIME ROLDOS AGUILERA</t>
  </si>
  <si>
    <t>BICERAS</t>
  </si>
  <si>
    <t>COTOCOLLAO, AV DIEGO DE VASQUEZ, . y BELLAVISTA</t>
  </si>
  <si>
    <t>'0603209156'</t>
  </si>
  <si>
    <t>FIERRO SEGOVIA</t>
  </si>
  <si>
    <t>jfierrosegovia@gmail.com</t>
  </si>
  <si>
    <t>DOLOROSA , CHILE, MZ3 CASA 1 y .</t>
  </si>
  <si>
    <t>SISTEMA ECU 911</t>
  </si>
  <si>
    <t>., RICARDO DIZCALSI , . y ALEJANDRO CARRION</t>
  </si>
  <si>
    <t>'1718216250'</t>
  </si>
  <si>
    <t>EDWIN RAFAEL</t>
  </si>
  <si>
    <t>VARGAS SANDOVA</t>
  </si>
  <si>
    <t>laboratorio-peugeot@hotmail.com</t>
  </si>
  <si>
    <t>SAN CARLOS, MARISCAL SUCRE, N62-304 y LEGARDA</t>
  </si>
  <si>
    <t>Actividades de asesoramiento técnico de arquitectura en diseño de edificios y dibujo de planos de construcción.</t>
  </si>
  <si>
    <t>'1716990625'</t>
  </si>
  <si>
    <t>QUISHPI GUAMAN</t>
  </si>
  <si>
    <t>AngelicaYungan2014@gmail.com</t>
  </si>
  <si>
    <t>TUMBACO, OSWALDO GUAYASAMIN, OE1136 y EUGENIO ESPEJO</t>
  </si>
  <si>
    <t>ASADERO DEL VALLE</t>
  </si>
  <si>
    <t>TUMBACO, OSWALDO GUAYASAMIN, OE1-136 y EUJENIO ESPEJO</t>
  </si>
  <si>
    <t>'1003273479'</t>
  </si>
  <si>
    <t>GUIDO RAMIRO</t>
  </si>
  <si>
    <t>ORTEGA GUERRERO</t>
  </si>
  <si>
    <t>guido067@hotmail.com</t>
  </si>
  <si>
    <t>SANTA ROSA, CALLE E P8, . y .</t>
  </si>
  <si>
    <t>'0603987363'</t>
  </si>
  <si>
    <t>CRISTINA LUCIA</t>
  </si>
  <si>
    <t>CONDOR DAQUILEMA</t>
  </si>
  <si>
    <t>LAS GEORGINA , AV. DE LA PRENSA , LOTE 3 y ARGENTINOS</t>
  </si>
  <si>
    <t>Servicios de limpieza y mantenimiento de piscinas.</t>
  </si>
  <si>
    <t>'0601967383'</t>
  </si>
  <si>
    <t>ESTRELLA INCA</t>
  </si>
  <si>
    <t>SANTO DOMINGO, RIOBAMBA ANTIGUA , . y ZAMBRANO</t>
  </si>
  <si>
    <t>'1755848882'</t>
  </si>
  <si>
    <t>STEVEEN ALEXANDER</t>
  </si>
  <si>
    <t>CEVALLOS CUASQUER</t>
  </si>
  <si>
    <t>CONDADO, SAN JOSE DE CONDADO, N71C y FERNANDO DAQUILEMA</t>
  </si>
  <si>
    <t>'1752203990'</t>
  </si>
  <si>
    <t>'0603903659'</t>
  </si>
  <si>
    <t>joseniama@hotmail.com</t>
  </si>
  <si>
    <t>RUMIÑAHUI, SEIS DE DICIEMBRE, LT 120 y SANTA LUCIA DANIEL COMBONIO</t>
  </si>
  <si>
    <t>COTOCOLLAO, LUIS TUFIÑO, OE165 y 10 DE AGOSTO</t>
  </si>
  <si>
    <t>'1704764453'</t>
  </si>
  <si>
    <t>LUIS LEOPOLDO</t>
  </si>
  <si>
    <t>AIGAJE PROAÑO</t>
  </si>
  <si>
    <t>LA OFELIA, AV DIEGO DE BASQUES, . y BELLAVISTA</t>
  </si>
  <si>
    <t>LA OFELIA, AV DIEGO DE VASQUES|, . y BELLA VISTA|</t>
  </si>
  <si>
    <t>'0605543370'</t>
  </si>
  <si>
    <t>JORGE DANIEL</t>
  </si>
  <si>
    <t>LLANO CHICO, JAKARANDA, N107 y JAIME ROLDOS AGUILERA</t>
  </si>
  <si>
    <t>'1712087772'</t>
  </si>
  <si>
    <t>LLERENA CASTRO</t>
  </si>
  <si>
    <t>illerena@swssvio.com</t>
  </si>
  <si>
    <t>SAN BARTOLO, QUISAPINCHA, S20-215 y TAURA</t>
  </si>
  <si>
    <t>Administración y regulación públicas, incluida la concesión de subvenciones, de los distintos sectores económicos de hoteles y turismo.</t>
  </si>
  <si>
    <t>SWISSOTEZ QUITO</t>
  </si>
  <si>
    <t>LA FLORESTA, 12 DE OCTUBRE, 1820 y LUIS CORDERO</t>
  </si>
  <si>
    <t>'1710513084'</t>
  </si>
  <si>
    <t>ANITA DE LOURDES</t>
  </si>
  <si>
    <t>CASTRO BIEDERMANN</t>
  </si>
  <si>
    <t>Anacastro@mirite.com.ec</t>
  </si>
  <si>
    <t>JARDINES DE CARCELEN , PANAMERICANA NORTE, .. y .</t>
  </si>
  <si>
    <t>Realización de campañas de comercialización y otros servicios de publicidad dirigidos a atraer y retener clientes: promoción de productos, comercialización en el punto de venta, publicidad directa por correo y asesoramiento en marketing, creación de stands, otras estructuras y lugares de exhibición, distribución o entrega de materiales o muestras de publicidad.</t>
  </si>
  <si>
    <t>'1718262361'</t>
  </si>
  <si>
    <t>MARLENE ANABEL</t>
  </si>
  <si>
    <t>CARRION UBIDIA</t>
  </si>
  <si>
    <t>anitacarrion@outlook.com</t>
  </si>
  <si>
    <t>SAN PEDRO, RIATADERO AL FINAL, LOTE 21 y BALCON GUAYLLABANBA</t>
  </si>
  <si>
    <t>Crí­a y reproducción de cerdos.</t>
  </si>
  <si>
    <t>GUAYLLABANBA, VIA REATERIO, LOTE 21 y BALCON GUAYLLABANBA</t>
  </si>
  <si>
    <t>'1720706504'</t>
  </si>
  <si>
    <t>COTOCOLLAO, LA LEGARDA , . y .</t>
  </si>
  <si>
    <t>'0503391559'</t>
  </si>
  <si>
    <t>CASILLAS VARGAS</t>
  </si>
  <si>
    <t>luiscasillasvargas@hotmail.com</t>
  </si>
  <si>
    <t>MENA DEL HIERRO, SANTA ISABEL, . y .</t>
  </si>
  <si>
    <t>'1722978564'</t>
  </si>
  <si>
    <t>PABLO ISRAEL</t>
  </si>
  <si>
    <t>MINA MINA</t>
  </si>
  <si>
    <t>horch@outlook.com</t>
  </si>
  <si>
    <t>ATUCUCHO, JULIO JARAMILLO, . y FERNANDO DAQUILEMA</t>
  </si>
  <si>
    <t>Actividades de asociaciones de automovilistas.</t>
  </si>
  <si>
    <t>'1723071237'</t>
  </si>
  <si>
    <t>MORAYMA JANNETH</t>
  </si>
  <si>
    <t>MALIZA CHIMBORAZO</t>
  </si>
  <si>
    <t>wilmermaliza21@gmail.com</t>
  </si>
  <si>
    <t>SAN LORENZO, TERESA FLOR, . y ANTONIO ACOSTA</t>
  </si>
  <si>
    <t>'0200812824'</t>
  </si>
  <si>
    <t>MALIZA CHILENO</t>
  </si>
  <si>
    <t>wilmermaliza@gmail.com</t>
  </si>
  <si>
    <t>SAN LORENZO, TERSA FLOR, . y ANTONIO ACOSTA</t>
  </si>
  <si>
    <t>'1727002915'</t>
  </si>
  <si>
    <t>JENNIFER ESTEFANIA</t>
  </si>
  <si>
    <t>IGUAGO PILATAXI</t>
  </si>
  <si>
    <t>CORAZON DE JESUS, CALLE 6, Oe17-89 y CALLE 5</t>
  </si>
  <si>
    <t>VIVERES JENNY</t>
  </si>
  <si>
    <t>CORAZON DE JESUS, CALLE 6, Oe17-46 y PEDERNALES</t>
  </si>
  <si>
    <t>'1751224005'</t>
  </si>
  <si>
    <t>ERICK PATRICIO</t>
  </si>
  <si>
    <t>'0604322099'</t>
  </si>
  <si>
    <t>XAVIER ANTONIO</t>
  </si>
  <si>
    <t>TIUPUL MOROCHO</t>
  </si>
  <si>
    <t>xtiupulo4@gmail.com</t>
  </si>
  <si>
    <t>LA ROLDOS, OE9-58, N85 y PASAJE OE10</t>
  </si>
  <si>
    <t>LA ROLDOS , N85, S/N y OE10</t>
  </si>
  <si>
    <t>'1712846425'</t>
  </si>
  <si>
    <t>LUZ Y VIDA, SIMON BOLIVAR, . y MARIA RIO FRIOS</t>
  </si>
  <si>
    <t>VIVERES LAURITA</t>
  </si>
  <si>
    <t>'0604522888'</t>
  </si>
  <si>
    <t>TOABANDA TOABANDA</t>
  </si>
  <si>
    <t>LA ROLDOS, N85, OE9-50 y OE10</t>
  </si>
  <si>
    <t>'1710537760'</t>
  </si>
  <si>
    <t>TUGULINAGO PERUGACHI</t>
  </si>
  <si>
    <t>SAN JOSE, CALLE D, N71-30 y PIEDRAS NEGRAS</t>
  </si>
  <si>
    <t>AGUIQUITO</t>
  </si>
  <si>
    <t>SAN ISIDRO, CESAR TERAN LOPEZ, N55-15 y PEDRO GUERRERO</t>
  </si>
  <si>
    <t>'1715270037'</t>
  </si>
  <si>
    <t>CABAY PILCO</t>
  </si>
  <si>
    <t>josecabay@yahoo.es</t>
  </si>
  <si>
    <t>LA VICTORIA, AMBATO, 1142 y IMBABURA</t>
  </si>
  <si>
    <t>LA COMUNA, HUMBERTO ALBORNOZ, . y .</t>
  </si>
  <si>
    <t>'1711032373'</t>
  </si>
  <si>
    <t>MARIA PIEDAD</t>
  </si>
  <si>
    <t>IMBAQUINGO CHICO</t>
  </si>
  <si>
    <t>arianytexaui@gmail.com</t>
  </si>
  <si>
    <t>EL BOSQUE, ANGEL LUDEÑA, OE 10 63 y FLAVIO ALFARO</t>
  </si>
  <si>
    <t>Fabricación de otros artí­culos confeccionados con textiles: paños para desempolvar, paños de cocina y artí­culos similares, chalecos salvavidas, paracaí­das, etcétera.</t>
  </si>
  <si>
    <t>COSTURA</t>
  </si>
  <si>
    <t>EL BOSQUE, ANGEL LUDEÑA, OE10-63 y FLAVIO ALFARO</t>
  </si>
  <si>
    <t>'0650061369'</t>
  </si>
  <si>
    <t>JOEL ALEXANDER</t>
  </si>
  <si>
    <t>INCA BRAVO</t>
  </si>
  <si>
    <t>joelincamb1918@gmail.com</t>
  </si>
  <si>
    <t>SAN ANTONIO DEL AEROPUERTO, BEGONIA, . y CALLEJON C</t>
  </si>
  <si>
    <t>'0604904128'</t>
  </si>
  <si>
    <t>JOSE ARMANDO</t>
  </si>
  <si>
    <t>LOZA CRIOLLO</t>
  </si>
  <si>
    <t>lozaj087@gmail.com</t>
  </si>
  <si>
    <t>ZARAGURO SUR , KAZA JIAN , . y REINO UNIDO</t>
  </si>
  <si>
    <t>PARQUE INDUSTRIAL , ., . y .</t>
  </si>
  <si>
    <t>'1721046603'</t>
  </si>
  <si>
    <t>KLEBER PATRICIO</t>
  </si>
  <si>
    <t>mej-patricio@hotmail.com</t>
  </si>
  <si>
    <t>MENA DEL HIERRO, CALLE E, N. 6909 y CALLE D</t>
  </si>
  <si>
    <t>'1725564916'</t>
  </si>
  <si>
    <t>NANCY CECILIA</t>
  </si>
  <si>
    <t>CAISAGUANO TOAQUIZA</t>
  </si>
  <si>
    <t>nny_199308@hotmail.com</t>
  </si>
  <si>
    <t>PUENTE DEL NIÑO, LEONIDAS PROAÑO, . y PASAJE JUAN SOLIS</t>
  </si>
  <si>
    <t>'0602491367'</t>
  </si>
  <si>
    <t>JULIA KARINA</t>
  </si>
  <si>
    <t>MALDONADO VEINTIMILLA</t>
  </si>
  <si>
    <t>L0S ALAMOS , AV. SAINT AMMOD, . y MONTREAN</t>
  </si>
  <si>
    <t>Fabricación de materiales para el acabado de productos textiles y de cuero.</t>
  </si>
  <si>
    <t>'0963500806'</t>
  </si>
  <si>
    <t>JOSUE DAVID</t>
  </si>
  <si>
    <t>MOROCHO TASAMBAY</t>
  </si>
  <si>
    <t>josue_mt@hotmail.com</t>
  </si>
  <si>
    <t>COTOCOLLAO, LEGARDA, . y MACHALA</t>
  </si>
  <si>
    <t>'1706948799'</t>
  </si>
  <si>
    <t>ESMERALDA MARIETA</t>
  </si>
  <si>
    <t>LAMAR AGUILAR</t>
  </si>
  <si>
    <t>CARCELEN BAJO, CALLE 1, E9-45 y PASAJE 16</t>
  </si>
  <si>
    <t>MI CIELITO</t>
  </si>
  <si>
    <t>COTOCOLLAO, ANGEL LUDEÑA, OE5-57 y PASAJE OE54</t>
  </si>
  <si>
    <t>'0602759805'</t>
  </si>
  <si>
    <t>YESENIA GEOCONDA</t>
  </si>
  <si>
    <t>LAS CARMELITAS , ESMERALDAS , 26-55 y PICHINCHA</t>
  </si>
  <si>
    <t>ESCUELA 11 DE NOVIEMBRE</t>
  </si>
  <si>
    <t>., ESPAÑA , . y VILLLAROEL</t>
  </si>
  <si>
    <t>'1711116879'</t>
  </si>
  <si>
    <t>MIRIAM DE LAS MERCEDES</t>
  </si>
  <si>
    <t>SAMBACHE CALVOPIÑA</t>
  </si>
  <si>
    <t>efrafutbol3839@hotmail.com</t>
  </si>
  <si>
    <t>QUITO NORTE, JOSE MARIA GUERRERO , N60-63 y HUGO REYES</t>
  </si>
  <si>
    <t>Educación primaria especial, para alumnos con discapacidad.</t>
  </si>
  <si>
    <t>TALLER INFANTIL SION</t>
  </si>
  <si>
    <t>COTOCOLLAO, JOSE MARIA CURRERO, NR60-63 y HUGO REYES</t>
  </si>
  <si>
    <t>'0600899124'</t>
  </si>
  <si>
    <t>LEONARDO HUMBERTO</t>
  </si>
  <si>
    <t>ESPINOZA MAÑAY</t>
  </si>
  <si>
    <t>SANTA ANA , AGUSTIN DAVALOS, . y FRAY LAZARO</t>
  </si>
  <si>
    <t>'1727552521'</t>
  </si>
  <si>
    <t>SHARON MILENI</t>
  </si>
  <si>
    <t>CHILIQUINGA JUMBO</t>
  </si>
  <si>
    <t>sharon.milly993@gmail.com</t>
  </si>
  <si>
    <t>LA COMUNA, HUMBERTO ALBANOZ, . y SEPTIMA TRANSVERSAL</t>
  </si>
  <si>
    <t>CEVICHOCHOS</t>
  </si>
  <si>
    <t>'1715582555'</t>
  </si>
  <si>
    <t>GLADYS MANUELA</t>
  </si>
  <si>
    <t>QUISHPE BAZAN</t>
  </si>
  <si>
    <t>SANTA ISABEL, MACHALA, . y PUROANTA</t>
  </si>
  <si>
    <t>'1724356199'</t>
  </si>
  <si>
    <t>SORNOZA CAISAGUANO</t>
  </si>
  <si>
    <t>jorge1996sornoza@gmail.com</t>
  </si>
  <si>
    <t>ATUCUCHO, SALVADOR BUSTAMANTE, . y ANTONIO CABEZAS</t>
  </si>
  <si>
    <t>'1801154046'</t>
  </si>
  <si>
    <t>ROSA MERCEDES</t>
  </si>
  <si>
    <t>GAVILANES MOYA</t>
  </si>
  <si>
    <t>LA CAROLINA, JUAN GONZALES , . y .</t>
  </si>
  <si>
    <t>'1751728658'</t>
  </si>
  <si>
    <t>JOSE KLEVER</t>
  </si>
  <si>
    <t>ATUCUCHO, CALLE 27, . y .</t>
  </si>
  <si>
    <t>TAXI</t>
  </si>
  <si>
    <t>'1755383765'</t>
  </si>
  <si>
    <t>ELSY</t>
  </si>
  <si>
    <t>QUINTERO REYES</t>
  </si>
  <si>
    <t>Estudios sobre las posibilidades de comercialización (mercados potenciales), la aceptación y el grado de conocimiento de los productos y los hábitos de compra de los consumidores con el objeto de promover las ventas y desarrollar nuevos productos, incluidos análisis estadí­sticos de los resultados.</t>
  </si>
  <si>
    <t>'1707813638'</t>
  </si>
  <si>
    <t>OMAR GALO</t>
  </si>
  <si>
    <t>MOSQUERA HERRERA</t>
  </si>
  <si>
    <t>SAN CARLOS, PEDRO DE AVRADO, M61-24 y FARMACIA SANTA CLARA</t>
  </si>
  <si>
    <t>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t>
  </si>
  <si>
    <t>'0602784696'</t>
  </si>
  <si>
    <t>MARIO MANUEL</t>
  </si>
  <si>
    <t>AJOS OROZCO</t>
  </si>
  <si>
    <t>PUCARA , AV. CELSO A. RODRIGUEZ , MZ. N CASA18 y BRASILIA</t>
  </si>
  <si>
    <t>GAD CHIMBORAZO</t>
  </si>
  <si>
    <t>'0603096041'</t>
  </si>
  <si>
    <t>REMACHE ARGOS</t>
  </si>
  <si>
    <t>SANTA MARIANITA , AV. 2 DE AGOSTO, . y MAGDALENA DAVALOS</t>
  </si>
  <si>
    <t>Actividades de agentes y corredores inmobiliarios.</t>
  </si>
  <si>
    <t>VENDEDORA DE HORNADO</t>
  </si>
  <si>
    <t>PARADERO LA COLTEÑITA , AV. UNIDAD NACIONAL , . y CALLE BOLIVAR</t>
  </si>
  <si>
    <t>'1703221471'</t>
  </si>
  <si>
    <t>JOSE SANTOS</t>
  </si>
  <si>
    <t>BASTIDAS TENE</t>
  </si>
  <si>
    <t>itzlbtds14@hotmail.com</t>
  </si>
  <si>
    <t>CORAZÓN DE JESÚS, JUAN CAMPUZANO, OE3L-36A y PASAJE CARRERRA</t>
  </si>
  <si>
    <t>PUSUQUI, AV MANUEL CORDOVA GALARZA, . y MANUEL JORDAN</t>
  </si>
  <si>
    <t>'1708457286'</t>
  </si>
  <si>
    <t>EDWIN PATRICIO</t>
  </si>
  <si>
    <t>ROJAS MALDONADO</t>
  </si>
  <si>
    <t>projas67@hotmail.com</t>
  </si>
  <si>
    <t>SANTA ISABEL, VELASCO IBARRA, OE11-115 y PASAJE SUCRE</t>
  </si>
  <si>
    <t>BUS URBANO TRANS SAN CARLOS</t>
  </si>
  <si>
    <t>SAN CARLOS, PEDRO DE ALVARDAO, . y MAUEL ALVARADO</t>
  </si>
  <si>
    <t>'1757831399'</t>
  </si>
  <si>
    <t>ELSA</t>
  </si>
  <si>
    <t>ZAMON RIVERA</t>
  </si>
  <si>
    <t>elsasamon@gmail.com</t>
  </si>
  <si>
    <t>LOMA HERMOSA, JOSE MIGUEL CARRIÓN, N70-331 y PASAJE Y</t>
  </si>
  <si>
    <t>Actividades de asistentes de veterinario u otro personal veterinario auxiliar.</t>
  </si>
  <si>
    <t>MY PETS</t>
  </si>
  <si>
    <t>'1759463449'</t>
  </si>
  <si>
    <t>VALERA VALERA</t>
  </si>
  <si>
    <t>juanvaleravalera66@gmail.com</t>
  </si>
  <si>
    <t>Actividades de asunción de la totalidad o una parte de los riesgos de pólizas de seguros existentes emitidas originariamente por otras compañí­as de seguros.</t>
  </si>
  <si>
    <t>'1715233159'</t>
  </si>
  <si>
    <t>DARWIN ALCIDES</t>
  </si>
  <si>
    <t>darwinalcides@outhook.com</t>
  </si>
  <si>
    <t>SANTA ISABEL, VELASCO IBARRA, LOTE 3 y PASAJE 2</t>
  </si>
  <si>
    <t>GATE GUURMET</t>
  </si>
  <si>
    <t>'0601981186'</t>
  </si>
  <si>
    <t>HECTOR RODRIGO</t>
  </si>
  <si>
    <t>CONTERO CHUQUIMARCA</t>
  </si>
  <si>
    <t>hectorrodrigocontero@hotmail.com</t>
  </si>
  <si>
    <t>SANTA ROSA , PICHINCHA , . y OLMEDO</t>
  </si>
  <si>
    <t>'1710632819'</t>
  </si>
  <si>
    <t>RAUL ROBERTO</t>
  </si>
  <si>
    <t>RODRIGUEZ COLLAHUAZO</t>
  </si>
  <si>
    <t>ir1972_@hotmail.com</t>
  </si>
  <si>
    <t>COTOCOLLAO, JAIME ROLDOS AGUILERA, OE366 y LEONARDO FREILE</t>
  </si>
  <si>
    <t>'1720292034'</t>
  </si>
  <si>
    <t>AUQUILLA URQUIZO</t>
  </si>
  <si>
    <t>SANTA ISABEL, VIA NONO, S/N y PASAJE</t>
  </si>
  <si>
    <t>SANTA ISABEL, VIA NONO, SN y PASAJE</t>
  </si>
  <si>
    <t>WASHINGTON WLADIMIR</t>
  </si>
  <si>
    <t>'1713270310'</t>
  </si>
  <si>
    <t>estyfson@hotmail.com</t>
  </si>
  <si>
    <t>MENA DEL HIERRO, VELAZCO IBARRA, N68 y PASAJE</t>
  </si>
  <si>
    <t>PANADERIA</t>
  </si>
  <si>
    <t>'1713125589'</t>
  </si>
  <si>
    <t>OSCAR WILFRIDO</t>
  </si>
  <si>
    <t>SANTA ISABEL , BELEN HISTORICO, . y PASAJE LUIS FELIPE</t>
  </si>
  <si>
    <t>CERRAJERIAS Y VARIOS</t>
  </si>
  <si>
    <t>'0605770692'</t>
  </si>
  <si>
    <t>GUARACA MARIÑO</t>
  </si>
  <si>
    <t>nguaracamario@yahoo.com</t>
  </si>
  <si>
    <t>PANECILLO, PINDO , S5-105 y AGOYAN</t>
  </si>
  <si>
    <t>ARTESANIAS</t>
  </si>
  <si>
    <t>LA MARISCAL, JUAN LEON MERA, .. y JORGE WASHINGTON</t>
  </si>
  <si>
    <t>'1723876536'</t>
  </si>
  <si>
    <t>JUAN PATRICIO</t>
  </si>
  <si>
    <t>CEPEDA GUACHO</t>
  </si>
  <si>
    <t>SANTA MARIA, LEGARDA, LOTE67 y PARAISO BAJO</t>
  </si>
  <si>
    <t>COTOCOLLAO, FLAVIO ALFARO, . y BARATOLOME RUIZ</t>
  </si>
  <si>
    <t>'0606443422'</t>
  </si>
  <si>
    <t>RUMIÑAHUI, 6 DE DICIEMBRE, . y SANTA LUCIA</t>
  </si>
  <si>
    <t>LA RUMIÑAHUI, 6 DE DICIEMBRE, . y SANTA LUCIA</t>
  </si>
  <si>
    <t>'1704478112'</t>
  </si>
  <si>
    <t>GUERRA GONZALEZ</t>
  </si>
  <si>
    <t>QUITO NORTE, PEDRO FREILE, N61-36 y FLAVIO ALFARO</t>
  </si>
  <si>
    <t>'1707985881'</t>
  </si>
  <si>
    <t>MANUEL WASHINGTON</t>
  </si>
  <si>
    <t>BARRERA MOSQUERA</t>
  </si>
  <si>
    <t>manu.barrera.1964@gmail.com</t>
  </si>
  <si>
    <t>QUITO NORTE, PEDRO FREILE, OE4-61 y PASAJE ATUCUCHO</t>
  </si>
  <si>
    <t>'1702156272'</t>
  </si>
  <si>
    <t>ROSA MARIA HORTENCIA</t>
  </si>
  <si>
    <t>MANGUIA SIERRA</t>
  </si>
  <si>
    <t>CORAZON DE JESUS, JAIME ROLDOS AGUILERA, OE3-366 y LEONARDO FREILE</t>
  </si>
  <si>
    <t>BAR</t>
  </si>
  <si>
    <t>'0604694877'</t>
  </si>
  <si>
    <t>EDISON PATRICIO</t>
  </si>
  <si>
    <t>velasteguiedison@gmail.com</t>
  </si>
  <si>
    <t>BAL, DR. ANGEL SERAFIN PULGAR, . y EL ROSARIO</t>
  </si>
  <si>
    <t>., PANAMERICA NORTE , . y VIA AMBATO</t>
  </si>
  <si>
    <t>'0605512334'</t>
  </si>
  <si>
    <t>OMAR FABIAN</t>
  </si>
  <si>
    <t>CHACHA VELASTEGUI</t>
  </si>
  <si>
    <t>maestro.chacha@gmail.com</t>
  </si>
  <si>
    <t>BALSAYAN, DR. ANGEL SERAFIN PULGAR, . y EL ROSARIO</t>
  </si>
  <si>
    <t>CUJA , ., . y .</t>
  </si>
  <si>
    <t>'0602382640'</t>
  </si>
  <si>
    <t>JESSICA KATHERINE</t>
  </si>
  <si>
    <t>TAYO CADENA</t>
  </si>
  <si>
    <t>jessytayo2002@hotmail.com</t>
  </si>
  <si>
    <t>BELLAVISTA , VELOZ, 14-37 y MORONO</t>
  </si>
  <si>
    <t>PARQUE VILLA MARIA , VELOZ , . y AV. LOJA</t>
  </si>
  <si>
    <t>'1719349035'</t>
  </si>
  <si>
    <t>joseluis222009@hotmail.com</t>
  </si>
  <si>
    <t>SANTA ISABEL , VIA NONO, N63 y LOTE 133</t>
  </si>
  <si>
    <t>'1704190121'</t>
  </si>
  <si>
    <t>CHAQUINGA</t>
  </si>
  <si>
    <t>'1710615772'</t>
  </si>
  <si>
    <t>MARIA DIOCELINA</t>
  </si>
  <si>
    <t>GALARZA VIVANCO</t>
  </si>
  <si>
    <t>CALIFORNIA ALTA, 6 DE DICIEMBRE, .. y LAS ANONAS</t>
  </si>
  <si>
    <t>Venta al por menor por comisionistas (no dependientes de comercios); Incluye actividades de casas de subastas (al por menor).</t>
  </si>
  <si>
    <t>'1722091954'</t>
  </si>
  <si>
    <t>MARLITH ELIZABETH</t>
  </si>
  <si>
    <t>BASTIDAS QUIZCHPE</t>
  </si>
  <si>
    <t>bastidasquim@gmail.com</t>
  </si>
  <si>
    <t>COTOCOLLAO, LIZARDO RUIZ, N65-78 y ALFAREROS</t>
  </si>
  <si>
    <t>Venta al por menor de calzado, material de zapaterí­a (plantillas, taloneras, suela y artí­culos análogos) en establecimientos especializados.</t>
  </si>
  <si>
    <t>ZAPATOS</t>
  </si>
  <si>
    <t>COTOCOLLAO, LIZARDO RUIS, . y COTOCOLLAO</t>
  </si>
  <si>
    <t>'1712019957'</t>
  </si>
  <si>
    <t>manuelurquizo_1973@hotmail.com</t>
  </si>
  <si>
    <t>SANTA ISABEL, VÍA A NONO, . y .</t>
  </si>
  <si>
    <t>Servicio de alquiler de camiones con conductor.</t>
  </si>
  <si>
    <t>'0202195095'</t>
  </si>
  <si>
    <t>CARLOS FRANCISCO</t>
  </si>
  <si>
    <t>RAMIREZ MANOBANDA</t>
  </si>
  <si>
    <t>BONILLA , 12 DE OCTUBRE , . y BOLIVIA</t>
  </si>
  <si>
    <t>'1721788600'</t>
  </si>
  <si>
    <t>JENNIFER ROCIO</t>
  </si>
  <si>
    <t>ASIMBAYA CHICAIZA</t>
  </si>
  <si>
    <t>SAN JOSE DE JARRIN, LEGARDA, . y .</t>
  </si>
  <si>
    <t>'1717923161'</t>
  </si>
  <si>
    <t>JOSE RICARDO</t>
  </si>
  <si>
    <t>BASTIDAS POMAQUIZA</t>
  </si>
  <si>
    <t>LA JOSEFINA, DIAMANTE, 56-5 y PASAJE OE3</t>
  </si>
  <si>
    <t>CARCELEN, ALFONSO PONCE, N79-58 y FRANCISCO RUIZ</t>
  </si>
  <si>
    <t>'1710522606'</t>
  </si>
  <si>
    <t>GALO OMAR</t>
  </si>
  <si>
    <t>SANGOQUIZA CADME</t>
  </si>
  <si>
    <t>CONSEJO PROVINCIAL, CALLE B, N6 54 y .</t>
  </si>
  <si>
    <t>'0502271828'</t>
  </si>
  <si>
    <t>JULIAN</t>
  </si>
  <si>
    <t>TOAPAXI TACO</t>
  </si>
  <si>
    <t>LOS INCAS , ., . y .</t>
  </si>
  <si>
    <t>'1721837530'</t>
  </si>
  <si>
    <t>BENALCAZAR ARIAS</t>
  </si>
  <si>
    <t>cristhian_b2013@hotmail.com</t>
  </si>
  <si>
    <t>COTOCOLLAO|, CALLE P, OE851 y CALLE RUMIHURCO</t>
  </si>
  <si>
    <t>PEPSICO ALIMENTOS</t>
  </si>
  <si>
    <t>COTOCOLLAO, ., .. y .</t>
  </si>
  <si>
    <t>'1705554085'</t>
  </si>
  <si>
    <t>LUIS EDUARDO</t>
  </si>
  <si>
    <t>LEON</t>
  </si>
  <si>
    <t>SANTA ISABEL, MACHALA, OE11-A y PASAJE SUCRE</t>
  </si>
  <si>
    <t>VENTA DE FRUTAS</t>
  </si>
  <si>
    <t>'0604500512'</t>
  </si>
  <si>
    <t>ANGEL RAUL</t>
  </si>
  <si>
    <t>OBANDO CURICAMA</t>
  </si>
  <si>
    <t>angelobanco20166@gmail.com</t>
  </si>
  <si>
    <t>SEQUICENTENARIO, MILTON REYES, , y FRANCISCO DE ROCA</t>
  </si>
  <si>
    <t>COOPERATIVA DE TAXIS 24 DE MAY</t>
  </si>
  <si>
    <t>BY PASS NORTE, AV. PEDRO VICENTE MALDONADO, . y AV. MONSEÑOR LEONIDAD PROAÑO</t>
  </si>
  <si>
    <t>'0151062924'</t>
  </si>
  <si>
    <t>GUAPI SAYAY</t>
  </si>
  <si>
    <t>.., ., .. y .</t>
  </si>
  <si>
    <t>'1720506334'</t>
  </si>
  <si>
    <t>MEYBEL EDITH</t>
  </si>
  <si>
    <t>VERDEZOTO FLORES</t>
  </si>
  <si>
    <t>meybelverdezoto95@gmail.com</t>
  </si>
  <si>
    <t>'0604058982'</t>
  </si>
  <si>
    <t>NELY</t>
  </si>
  <si>
    <t>GUAMBO MOROCHO</t>
  </si>
  <si>
    <t>COMITE DEL PUEBLO, SANTA LUCIA, S/N y AV 6 DE DICIEMBRE</t>
  </si>
  <si>
    <t>COTOCOLLAO, COMITE, N120 y SANTA LUCIA</t>
  </si>
  <si>
    <t>'1721549085'</t>
  </si>
  <si>
    <t>FANNY ELIZABETH</t>
  </si>
  <si>
    <t>ely_u92@hotmail.com</t>
  </si>
  <si>
    <t>'1725985202'</t>
  </si>
  <si>
    <t>LUIS FERNANDO</t>
  </si>
  <si>
    <t>josejumiceba1993@gmail.com</t>
  </si>
  <si>
    <t>ATUCUCHO, CALLE A, N150 y CALLE L</t>
  </si>
  <si>
    <t>LIBERTADORES</t>
  </si>
  <si>
    <t>SAN JUAN CONOCOTO, LEONIDAS PLAZA, 310 y PASAJE</t>
  </si>
  <si>
    <t>'1723540017'</t>
  </si>
  <si>
    <t>LUIS ANTONIO</t>
  </si>
  <si>
    <t>TAYUPANTA ESPINEL</t>
  </si>
  <si>
    <t>LA TOLA, ND, ND y ND</t>
  </si>
  <si>
    <t>'1756938039'</t>
  </si>
  <si>
    <t>ITALIANO(A)</t>
  </si>
  <si>
    <t>CAMILLERI</t>
  </si>
  <si>
    <t>NORBERT NOEL</t>
  </si>
  <si>
    <t>ertiumdesign@gmail.com</t>
  </si>
  <si>
    <t>'1717635815'</t>
  </si>
  <si>
    <t>ADRIANA BELEN</t>
  </si>
  <si>
    <t>FARINANGO SIMBAÑA</t>
  </si>
  <si>
    <t>pa1987blito@hotmail.com</t>
  </si>
  <si>
    <t>CORAZON DE JEUS, LEONARDO FREIDE, N71-181 y JAIME ROLDOS</t>
  </si>
  <si>
    <t>Actividades de notarios públicos, prestación de asesoramiento en general, preparación de documentos jurí­dicos: escrituras de constitución, contratos de sociedad y documentos similares para la formación de sociedades, patentes y derechos de autor, escrituras, testamentos, fideicomisos, etcétera.</t>
  </si>
  <si>
    <t>ASISTENTE JURIDICA</t>
  </si>
  <si>
    <t>'1717635823'</t>
  </si>
  <si>
    <t>JONATHAN PATRICIO</t>
  </si>
  <si>
    <t>faritago_1990@hotmail.com</t>
  </si>
  <si>
    <t>CORAZÓN DE JESÚS, JAIME ROLDOS AGUILERA, . y LEONARDO FREIRE</t>
  </si>
  <si>
    <t>CHEF DE PARTIDA</t>
  </si>
  <si>
    <t>SAN ISIDRO DEL INCA, ELOY ALFARO, . y ALAMOS</t>
  </si>
  <si>
    <t>'1720504008'</t>
  </si>
  <si>
    <t>KEVIN SAUL</t>
  </si>
  <si>
    <t>FARINANGO FARINANGO</t>
  </si>
  <si>
    <t>CORAZÓN DE JESÚS, JAIME ROLDOS AGUILERA, N48-37 y LEONARDO FREIRE</t>
  </si>
  <si>
    <t>'1715400964'</t>
  </si>
  <si>
    <t>SANDRA PATRICIA</t>
  </si>
  <si>
    <t>CUASQUER MORALES</t>
  </si>
  <si>
    <t>., 0, . y 0</t>
  </si>
  <si>
    <t>'1720725496'</t>
  </si>
  <si>
    <t>SANTA ISABEL, VIA NONO, LOTE 1 y .</t>
  </si>
  <si>
    <t>COTOCOLLAO, Av DIEGO DE VASQUES, . y BELLAVISTA</t>
  </si>
  <si>
    <t>'1705404414'</t>
  </si>
  <si>
    <t>MARIANA DE JESUS</t>
  </si>
  <si>
    <t>QUISHPE CUZCO</t>
  </si>
  <si>
    <t>LA OFELIA, AV DIEGO DE VASQUES, . y FERIA LIBRE</t>
  </si>
  <si>
    <t>FERIA LIBRE, ., . y .</t>
  </si>
  <si>
    <t>'1715732382'</t>
  </si>
  <si>
    <t>MARIA ALEGRIA</t>
  </si>
  <si>
    <t>YUMAGLLA GUAMAN</t>
  </si>
  <si>
    <t>ATUCUCHO, BARRIO EL CISNE, . y PASAJE 2</t>
  </si>
  <si>
    <t>'0401341862'</t>
  </si>
  <si>
    <t>POLIVIO FERNANDO</t>
  </si>
  <si>
    <t>ROSERO GUZMAN</t>
  </si>
  <si>
    <t>LA FLORIDA, CRISTOBAL SANDOVAL, .. y BRASIL</t>
  </si>
  <si>
    <t>'1756703532'</t>
  </si>
  <si>
    <t>YADIRA</t>
  </si>
  <si>
    <t>BORGES GAINZA</t>
  </si>
  <si>
    <t>yadiraborges89@gmail.com</t>
  </si>
  <si>
    <t>POMASQUI, MARIETA DE VEINTIMIL, E4-07 E49 y OCTUBRE IB</t>
  </si>
  <si>
    <t>'1709408619'</t>
  </si>
  <si>
    <t>XIMENA DE LOS ANGELES</t>
  </si>
  <si>
    <t>OSORIO VIVAS</t>
  </si>
  <si>
    <t>ximeosorio18@gmail.com</t>
  </si>
  <si>
    <t>SAN LUIS, GEOVANY CALLE, N26 y PARADA 5</t>
  </si>
  <si>
    <t>LA AMAZONAS, LA 178 DE SEPTIEMBRE, EDIFICIO SUAREZ y EDIFICIO SUAREZ 3 PISO</t>
  </si>
  <si>
    <t>'1716562895'</t>
  </si>
  <si>
    <t>OSCAR REMIGIO</t>
  </si>
  <si>
    <t>charlie202009@hotmail.com</t>
  </si>
  <si>
    <t>URBANIZACIÓN EL PORVENIL, CALLE GN, N59-190 y MARTIN OCHOA</t>
  </si>
  <si>
    <t>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t>
  </si>
  <si>
    <t>ARCACOTINENTAL</t>
  </si>
  <si>
    <t>EL INCA, ISAAC ALBENIZ, . y EL MORLAN</t>
  </si>
  <si>
    <t>'1717875148'</t>
  </si>
  <si>
    <t>LESLIE SAMANTHA</t>
  </si>
  <si>
    <t>RUEDA SORIA</t>
  </si>
  <si>
    <t>sammy_soria_h@hotmail.com</t>
  </si>
  <si>
    <t>CORAZÓN DE JESÚS, JAIME ROLDOS AGUILERA, . y ESTEBAN MOQUERA</t>
  </si>
  <si>
    <t>Venta al por menor de productos farmacéuticos en establecimientos especializados.</t>
  </si>
  <si>
    <t>FARMACIA</t>
  </si>
  <si>
    <t>'0604270405'</t>
  </si>
  <si>
    <t>STEFANY ALEJANDRA</t>
  </si>
  <si>
    <t>PELAEZ PONCE</t>
  </si>
  <si>
    <t>tefypelaez14@gmail.com</t>
  </si>
  <si>
    <t>LAS CARMELITAS , ESMERALDAS, . y PICHINCHA</t>
  </si>
  <si>
    <t>Venta al por menor de perfumes, artí­culos cosméticos y de uso personal en establecimientos especializados (pañales).</t>
  </si>
  <si>
    <t>LAS CARMELITAS , ESMERALDAS , . y PICHINCHA</t>
  </si>
  <si>
    <t>'0602875171'</t>
  </si>
  <si>
    <t>PATRICIO FERNANDO</t>
  </si>
  <si>
    <t>CHACHA RIOS</t>
  </si>
  <si>
    <t>pferchito@hotmail.es</t>
  </si>
  <si>
    <t>PLAZA CENTRAL , FLAVIO LEON , 1 y PLAZA CENTRAL</t>
  </si>
  <si>
    <t>UE GALAPAGOS , ., . y .</t>
  </si>
  <si>
    <t>'0603399494'</t>
  </si>
  <si>
    <t>DARWIN DARIO</t>
  </si>
  <si>
    <t>FIALLOS GUILCAPI</t>
  </si>
  <si>
    <t>COTOCOLLAO, MANUEL LIZARDO, OE6-55 y GUACHI</t>
  </si>
  <si>
    <t>'0606437895'</t>
  </si>
  <si>
    <t>MYRIAM JANETH</t>
  </si>
  <si>
    <t>Mirian-Cr13@hotmail.com</t>
  </si>
  <si>
    <t>SANTA LUCIA, SANTA LUCIA, LOTE120 y AV 6 DE DICIEMBRE</t>
  </si>
  <si>
    <t>PONCEANO ALTO, REAL AUDIENCIA, . y .</t>
  </si>
  <si>
    <t>'1719637512'</t>
  </si>
  <si>
    <t>WILSON ARMANDO</t>
  </si>
  <si>
    <t>VILLAGRAN QUISHPE</t>
  </si>
  <si>
    <t>sonic_blu19@hotmail.com</t>
  </si>
  <si>
    <t>CONSEJO PROVINCIAL, SAN FRANCISCO DE RUMIHURCO, . y CALLE F</t>
  </si>
  <si>
    <t>'1726738717'</t>
  </si>
  <si>
    <t>COLIMBA UNAUCHO</t>
  </si>
  <si>
    <t>MENA DEL HIERRRO, LA PURUANTA, N72- OE-51 y JUAN PROSE</t>
  </si>
  <si>
    <t>COOPERATIVA AGUILA DORADA</t>
  </si>
  <si>
    <t>PISULI, 18 DE SEPTIEMBRE, . y .</t>
  </si>
  <si>
    <t>'0603138280'</t>
  </si>
  <si>
    <t>LUIS JAIME</t>
  </si>
  <si>
    <t>CDLA URDESAS DEL NORTE , ILINISA , . y CUYABENO</t>
  </si>
  <si>
    <t>COOP. DE TAXIS LA RUTA DEL CHI</t>
  </si>
  <si>
    <t>CDLA CAMILO PONCE , ., . y .</t>
  </si>
  <si>
    <t>'1710797075'</t>
  </si>
  <si>
    <t>ADRIANA PATRICIA</t>
  </si>
  <si>
    <t>SIMBAÑA SIGCHA</t>
  </si>
  <si>
    <t>CORAZÓN DE JESUS, LEONARDO FREIRE , OE81-178 y JAIME ROLDOS</t>
  </si>
  <si>
    <t>Actividades de parques de atracción y parques temáticos, incluida la explotación de diversas atracciones mecánicas y acuáticas, juegos, espectáculos, exposiciones temáticas y lugares de picnics.</t>
  </si>
  <si>
    <t>Q.Q.D.D</t>
  </si>
  <si>
    <t>'1722528807'</t>
  </si>
  <si>
    <t>DEYSI TATIANA</t>
  </si>
  <si>
    <t>GOMEZ DACTO</t>
  </si>
  <si>
    <t>Deysura_1609@hotmail.com</t>
  </si>
  <si>
    <t>CORAZÓN DE JESÚS, JAIME ROLDOS AGUILERA, N78-181 y LEONARDO FREIRE</t>
  </si>
  <si>
    <t>'1710821776'</t>
  </si>
  <si>
    <t>ELVIA DEL PILAR</t>
  </si>
  <si>
    <t>FARINANGO MANGUIA</t>
  </si>
  <si>
    <t>pilarfarinango@hotmail.com</t>
  </si>
  <si>
    <t>CORAZON DE JESUS, AV JAIME ROLDOS AGUILERA, OE3-366 y LEONARDO FREIDE</t>
  </si>
  <si>
    <t>'1721000261'</t>
  </si>
  <si>
    <t>FRANCISCO JAVIER</t>
  </si>
  <si>
    <t>ARIZAGA JARRIN</t>
  </si>
  <si>
    <t>VENCEDORES DE PICHINCHA, CALLE1 CASA S 16, S16-134 y CALLE OE</t>
  </si>
  <si>
    <t>CONTADOR</t>
  </si>
  <si>
    <t>LA FLORESTA, ., . y .</t>
  </si>
  <si>
    <t>'0605608926'</t>
  </si>
  <si>
    <t>CHILUIZA SAGÑAY</t>
  </si>
  <si>
    <t>LA FERROVIARIA, CHIRIYACU, LOTE3-513 y EDUARDO MORLEY</t>
  </si>
  <si>
    <t>LAS PIEDRITAS</t>
  </si>
  <si>
    <t>'1727386854'</t>
  </si>
  <si>
    <t>DIEGO ROBERTO</t>
  </si>
  <si>
    <t>CARRILLO QUISHPE</t>
  </si>
  <si>
    <t>SAN ROQUE, AMBATO, . y IMBABURA</t>
  </si>
  <si>
    <t>'0604342279'</t>
  </si>
  <si>
    <t>DIEGO ALEJANDRO</t>
  </si>
  <si>
    <t>diegofierro1992_18@hotmail.com</t>
  </si>
  <si>
    <t>CIUDADELA PRIMERA CONSTITUYENTE, JAVIER SAENZ, MZ. 3 CASA 1 y ABROCIO DAVALOS</t>
  </si>
  <si>
    <t>MINISTERIO DE SALUD</t>
  </si>
  <si>
    <t>CENTRO DE SALUD IZAMBA, FRANCISCO COBO, . y ALFONSO TROYA</t>
  </si>
  <si>
    <t>'1712613999'</t>
  </si>
  <si>
    <t>HUGO HUMBERTO</t>
  </si>
  <si>
    <t>CAIZA CAIZA</t>
  </si>
  <si>
    <t>humberto.c.c@hotmail.com</t>
  </si>
  <si>
    <t>COARZÓN DE JESUS, JUAN VALLAURI, N86-122 y SIMON BOLIVAR</t>
  </si>
  <si>
    <t>RESTAURANTE</t>
  </si>
  <si>
    <t>'1718572827'</t>
  </si>
  <si>
    <t>ANA ZELINDA</t>
  </si>
  <si>
    <t>PILATAXI GUAMAN</t>
  </si>
  <si>
    <t>SAN ROQUE, AMBATO, OE8-25 y IMBABURA</t>
  </si>
  <si>
    <t>'1720297843'</t>
  </si>
  <si>
    <t>MARCO RODRIGO</t>
  </si>
  <si>
    <t>CASAGALLO MENDOZA</t>
  </si>
  <si>
    <t>'1313434431'</t>
  </si>
  <si>
    <t>JANDRY ORLEY</t>
  </si>
  <si>
    <t>FIGUEROA COX</t>
  </si>
  <si>
    <t>CONSEJO PROVINCIAL, OE9, N86-127 y N87</t>
  </si>
  <si>
    <t>Fabricación de recubrimientos para pisos de materiales textiles: tapices, alfombras, esteras, recuadros de moqueta (alfombra).</t>
  </si>
  <si>
    <t>TAPICERIA</t>
  </si>
  <si>
    <t>CONSEJO PROVINCIAL , CALLE F, S/N y CALLE N</t>
  </si>
  <si>
    <t>'1727454876'</t>
  </si>
  <si>
    <t>JORGE GONZALO</t>
  </si>
  <si>
    <t>YAMBAY BUÑAY</t>
  </si>
  <si>
    <t>JARDINES DEL SUR, VIATERIO DE COCHA, LOTE 63 y CALLE 22</t>
  </si>
  <si>
    <t>MANTENIMIENTO</t>
  </si>
  <si>
    <t>'1710415462'</t>
  </si>
  <si>
    <t>CHICOTA LUCERO</t>
  </si>
  <si>
    <t>GladysLucero92@gmail.com</t>
  </si>
  <si>
    <t>LA LEGARDA, MACHALA, N75 y LA LEGARDA</t>
  </si>
  <si>
    <t>'0601299985'</t>
  </si>
  <si>
    <t>CRIOLLO HUARACA</t>
  </si>
  <si>
    <t>ATUCUCHO, CALLE 24|, N57-166 y CALLE25</t>
  </si>
  <si>
    <t>ATUCUCHO, CALLE24, N57-166 y CALLE 25</t>
  </si>
  <si>
    <t>'1750480335'</t>
  </si>
  <si>
    <t>BETTY ELIZABETH</t>
  </si>
  <si>
    <t>ROMERO VILLA</t>
  </si>
  <si>
    <t>SANTA ISABEL, BELEN HISTORICO, N-168 y BELEN HISTORICO</t>
  </si>
  <si>
    <t>'0603825308'</t>
  </si>
  <si>
    <t>LUZ AMERICA</t>
  </si>
  <si>
    <t>PILATAXI GUALLO</t>
  </si>
  <si>
    <t>Luzamericacapilataxi@hotmail.com</t>
  </si>
  <si>
    <t>LA CONCEPCIÓN, AV. BRASIL, N50-49 y CRISTOVAL SANDOVAL</t>
  </si>
  <si>
    <t>'1722862768'</t>
  </si>
  <si>
    <t>EVELYN VANESSA</t>
  </si>
  <si>
    <t>GUALOTO MATABAY</t>
  </si>
  <si>
    <t>CANGAVA, ARCANGE SAMUEL, . y CONDADO ALTO</t>
  </si>
  <si>
    <t>VENTA DE ROPA</t>
  </si>
  <si>
    <t>'0603334350'</t>
  </si>
  <si>
    <t>BRAVO GUACHO</t>
  </si>
  <si>
    <t>SAN ANTONIO , QUIS QUIS , . y FERNANDO DAQUILEMA</t>
  </si>
  <si>
    <t>'1708387111'</t>
  </si>
  <si>
    <t>YOLANDA DEL PILAR</t>
  </si>
  <si>
    <t>MATABAY BAIZA</t>
  </si>
  <si>
    <t>CONDADO ALTO, ARCANJAL SAMUEL, .. y 23 ARCANGAL JAFAEL</t>
  </si>
  <si>
    <t>CONFECCIÓN Y COSTURA</t>
  </si>
  <si>
    <t>'1713392387'</t>
  </si>
  <si>
    <t>DIANA AZUCENA</t>
  </si>
  <si>
    <t>ALBARRACIN VALENCIA</t>
  </si>
  <si>
    <t>dalbarracin@produccion.gob.ec</t>
  </si>
  <si>
    <t>SAN GABRIEL, AV. AMAZONAS, . y PASAJE OE19D</t>
  </si>
  <si>
    <t>EMPLEADO PÚBLICO</t>
  </si>
  <si>
    <t>'1719199455'</t>
  </si>
  <si>
    <t>PABLO RAUL</t>
  </si>
  <si>
    <t>BEATERIO, CALLE 22, .. y MANZANA X LOTE 63</t>
  </si>
  <si>
    <t>Creación y colocación de anuncios de publicidad al aire libre en: carteles, tableros, boletines y carteleras, decoración de escaparates, diseño de salas de exhibición, colocación de anuncios en automóviles y buses, actividades de perifoneo, etcétera.</t>
  </si>
  <si>
    <t>DECORACIONES</t>
  </si>
  <si>
    <t>'0917713232'</t>
  </si>
  <si>
    <t>ROBERTO CARLOS</t>
  </si>
  <si>
    <t>MORALES FRANCO</t>
  </si>
  <si>
    <t>RIOBAMBA NORTE 3, PEDRO FERMIN CEVALLOS, . y VICTOR EMILIO ESTRADA</t>
  </si>
  <si>
    <t>'1714080700'</t>
  </si>
  <si>
    <t>LA OFELIA, BELLAVISTA, . y DE LOS MALLES</t>
  </si>
  <si>
    <t>ABARROTES</t>
  </si>
  <si>
    <t>'1707169437'</t>
  </si>
  <si>
    <t>CORAZÓN DE JESUS, JUAN CAMPUZANO, N83-14 y PASAJE 2</t>
  </si>
  <si>
    <t>Venta al por menor de bebidas no alcohólicas (no destinadas al consumo en el lugar de venta) en establecimientos especializados, bolos, helados, hielo, etcétera.</t>
  </si>
  <si>
    <t>VIVERES ANITA</t>
  </si>
  <si>
    <t>CORAZON DE JESUS, JUAN CAMPUZANO, N83-14 y PASAJE 2</t>
  </si>
  <si>
    <t>'1724328073'</t>
  </si>
  <si>
    <t>JENNY CRISTINA</t>
  </si>
  <si>
    <t>AIGAJE YAPO</t>
  </si>
  <si>
    <t>Explotación de mataderos que realizan actividades de sacrificio, faenamiento, preparación, producción y empacado de carne fresca refrigerada o congelada en canales o piezas o porciones individuales de: bovino, porcino, ovino, caprino.</t>
  </si>
  <si>
    <t>'1718547068'</t>
  </si>
  <si>
    <t>ENRIQUE ISRAEL</t>
  </si>
  <si>
    <t>OSORIO CARDENAS</t>
  </si>
  <si>
    <t>'1100560117'</t>
  </si>
  <si>
    <t>CESAR VENILDO</t>
  </si>
  <si>
    <t>CUENCA SARANGO</t>
  </si>
  <si>
    <t>GALAPAGOS , DIEGO NOBOA , 19 y JAIME ROLDOS A</t>
  </si>
  <si>
    <t>'1709261380'</t>
  </si>
  <si>
    <t>DIEGO MARTIN</t>
  </si>
  <si>
    <t>ERAZO MONTESDEOCA</t>
  </si>
  <si>
    <t>diegoerazo_79@hotmail.com</t>
  </si>
  <si>
    <t>LA PULIDA, JORGE PIEDRA, OE11-122 y LA Y</t>
  </si>
  <si>
    <t>Servicios de alojamiento prestados por hoteles, hoteles de suites, apart hoteles, complejos turí­sticos, hosterí­as.</t>
  </si>
  <si>
    <t>SURM HOTEL</t>
  </si>
  <si>
    <t>12 DE OCTUBRE, LUIS CORDERO, . y 12 DE OCTUBRE</t>
  </si>
  <si>
    <t>'1719921080'</t>
  </si>
  <si>
    <t>EDISON FERNANDO</t>
  </si>
  <si>
    <t>fercho1326@outlook.com</t>
  </si>
  <si>
    <t>SAN JUAN DE CALDERON, CARLOS MANTILLA, . y JOSE TEJADA</t>
  </si>
  <si>
    <t>'1723642409'</t>
  </si>
  <si>
    <t>GLADYS VERONICA</t>
  </si>
  <si>
    <t>SALAME SHUSHO</t>
  </si>
  <si>
    <t>gladys.1994.16@hotmail.com</t>
  </si>
  <si>
    <t>CARCELEN BAJO, N-91, SN y CALLE J</t>
  </si>
  <si>
    <t>MINIMARKET CRISTOFER</t>
  </si>
  <si>
    <t>LA CONCEPCIÓN, HOMERO SALAS, SN y BRASIL</t>
  </si>
  <si>
    <t>'1721898706'</t>
  </si>
  <si>
    <t>OSCAR DANIEL</t>
  </si>
  <si>
    <t>CRIOLLO TALAVERA</t>
  </si>
  <si>
    <t>., JOSE MIGUEL CARRION , . y DIEGO VACA</t>
  </si>
  <si>
    <t>'1707130892'</t>
  </si>
  <si>
    <t>ROCIO DEL PILAR</t>
  </si>
  <si>
    <t>DACTO VACA</t>
  </si>
  <si>
    <t>SAN BARTOLO, BUENA VISTA, E2-30 y GUAMBOYA</t>
  </si>
  <si>
    <t>NOVEDADES ROCIO</t>
  </si>
  <si>
    <t>EL TEJAR, JOSE LOPEZ, 2-45 y IMBABURA</t>
  </si>
  <si>
    <t>'1709428849'</t>
  </si>
  <si>
    <t>JUAN HUGO</t>
  </si>
  <si>
    <t>VILLAGRAN ALMEIDA</t>
  </si>
  <si>
    <t>EL CONDADO, CALLE F, N604 y FRANCISCO RUMIHURCO</t>
  </si>
  <si>
    <t>TRANSCARLIV</t>
  </si>
  <si>
    <t>LA OFELIA, CALLE EUCALIPTOS, . y LAGUNAS</t>
  </si>
  <si>
    <t>'0604129106'</t>
  </si>
  <si>
    <t>SILVANA MARIELA</t>
  </si>
  <si>
    <t>PILCO NINABANDA</t>
  </si>
  <si>
    <t>maita_pilco@hotmail.com</t>
  </si>
  <si>
    <t>SAN MARTIIN , BOYACA , 36-01 y URUGUAY</t>
  </si>
  <si>
    <t>LA BRIGADA , AV. GONZALO DAVALOS , . y NOGALES</t>
  </si>
  <si>
    <t>'1706941968'</t>
  </si>
  <si>
    <t>ZOILA MARIA</t>
  </si>
  <si>
    <t>YAPO GUACOLLANTE</t>
  </si>
  <si>
    <t>OFELIA, BELLAVISTA, OE4-160 y BARTOLOME DE ZAMORA</t>
  </si>
  <si>
    <t>BISERAS ZOILA</t>
  </si>
  <si>
    <t>LA OFELIA , Av DIEGO DE VASQUES , N147 y BELLAVISTA</t>
  </si>
  <si>
    <t>'1719241422'</t>
  </si>
  <si>
    <t>JHONNY GEOVANNY</t>
  </si>
  <si>
    <t>LANCHIMBA CAHUASQUI</t>
  </si>
  <si>
    <t>jhonnyschamo@hotmail.com</t>
  </si>
  <si>
    <t>ALUGULLA, PEREZ REYNA, S/N y PASAJE SAN FERNANDO</t>
  </si>
  <si>
    <t>Alquiler con fines operativos, sin operadores, de otros tipos de maquinaria y equipo operacional que suelen ser utilizados como bienes de capital por las industrias: motores y turbinas, máquinas herramienta, equipo de minerí­a y de extracción de petróleo.</t>
  </si>
  <si>
    <t>OPERADOR DE MAQUINARIA PESADA</t>
  </si>
  <si>
    <t>'1707213045'</t>
  </si>
  <si>
    <t>ESPERIDION</t>
  </si>
  <si>
    <t>PRADO CABASCANGO</t>
  </si>
  <si>
    <t>esperidion.prado@hotmail.com</t>
  </si>
  <si>
    <t>GUSTAVO ALMEIDA, FLAVIO ALFARO, N60-77 y PASAJE 30</t>
  </si>
  <si>
    <t>VENTA DE PINCHOS</t>
  </si>
  <si>
    <t>VACA DE CASTRO, PEDRO ALVARADO, 34-45 y SAN CARLOS</t>
  </si>
  <si>
    <t>'1718718727'</t>
  </si>
  <si>
    <t>JAIME OSWALDO</t>
  </si>
  <si>
    <t>LA KENNEDY, SEIS DE DICIEMBRE, . y RAMON BORJA</t>
  </si>
  <si>
    <t>'1711620441'</t>
  </si>
  <si>
    <t>OLGA SUSANA</t>
  </si>
  <si>
    <t>CANCINO GONZALEZ</t>
  </si>
  <si>
    <t>COLINAS DEL NORTE, CALLE B27, . y PERIMETRAL IZQUIERDA</t>
  </si>
  <si>
    <t>., ..., . y ..</t>
  </si>
  <si>
    <t>'0501842462'</t>
  </si>
  <si>
    <t>LA JOSEFINA, JUAN BUSTAMANTE, N29A-OE 37 y PASAJE ORTEGA</t>
  </si>
  <si>
    <t>VENTA DE PAPAS Y VERDURAS</t>
  </si>
  <si>
    <t>COTOCOLLAO, 25 DE MAYO, . y AV LA PRENSA</t>
  </si>
  <si>
    <t>'0925389439'</t>
  </si>
  <si>
    <t>MELBA VANESSA</t>
  </si>
  <si>
    <t>LOZANO VARGAS</t>
  </si>
  <si>
    <t>NUEVA PROSPERINA , PERIMETRAL , MZ22 SOLAR 25 y FLORIDA</t>
  </si>
  <si>
    <t>'1716621352'</t>
  </si>
  <si>
    <t>SIERRA CRUZ</t>
  </si>
  <si>
    <t>myriansierra808@gmail.com</t>
  </si>
  <si>
    <t>LA LEGARDA, BERNARDO DE LEGARDA, IE8-30 y JIMENEZ DE QUIZAGA</t>
  </si>
  <si>
    <t>COTOCOLLAO, ALGEL LUDEÑA, . y JIMENEZ DE QUESADA</t>
  </si>
  <si>
    <t>'0200478915'</t>
  </si>
  <si>
    <t>PATIN REA</t>
  </si>
  <si>
    <t>SANTA MARIA, CALLE MIGUEL EGAS, OE24-125 y .</t>
  </si>
  <si>
    <t>Trabajos de tratamiento de la humedad de edificios y de impermeabilización.</t>
  </si>
  <si>
    <t>'1720337110'</t>
  </si>
  <si>
    <t>JORGE RODRIGO</t>
  </si>
  <si>
    <t>LOACHAMIN QUINGA</t>
  </si>
  <si>
    <t>CUENDINA, LA PLAYITA, . y LOTE 4</t>
  </si>
  <si>
    <t>'1716648066'</t>
  </si>
  <si>
    <t>PABLO JAVIER</t>
  </si>
  <si>
    <t>GARCES CORTEZ</t>
  </si>
  <si>
    <t>pgarces32@hotmail.com</t>
  </si>
  <si>
    <t>LOS TULIPANES, SABANILLA, .. y .</t>
  </si>
  <si>
    <t>EMPLEADO PRIVADO</t>
  </si>
  <si>
    <t>'1704264744'</t>
  </si>
  <si>
    <t>PEDRO MARIO</t>
  </si>
  <si>
    <t>MUZO SIMBAÑA</t>
  </si>
  <si>
    <t>SAN RAFAEL, PANAMERICANA NORTE, . y LEONIDAS PROAÑO</t>
  </si>
  <si>
    <t>'0604591404'</t>
  </si>
  <si>
    <t>JOSELYN NICOLE</t>
  </si>
  <si>
    <t>BAUTISTA TUSA</t>
  </si>
  <si>
    <t>joselynbautista151@gmail.com</t>
  </si>
  <si>
    <t>LAS ISLAS , AV. 11 DE NOVIEMBRE , . y JUAN DE DIOS MORALES</t>
  </si>
  <si>
    <t>FUNDASEV</t>
  </si>
  <si>
    <t>AV. LA PRENSA , AV. 8 DE JULIO , . y AV. 9 DE OCUTBRE</t>
  </si>
  <si>
    <t>'0603238114'</t>
  </si>
  <si>
    <t>MARTHA DEL ROCIO</t>
  </si>
  <si>
    <t>DOMINGUEZ CABEZAS</t>
  </si>
  <si>
    <t>dominguezjymartha@hotmail.com</t>
  </si>
  <si>
    <t>ITALIA , 2 DE AGOSTO , 10-08 y 5 DE JULIO</t>
  </si>
  <si>
    <t>CEI DOLORES VEINTIMILLA</t>
  </si>
  <si>
    <t>'0605611565'</t>
  </si>
  <si>
    <t>MAÑAY CHUGÑAY</t>
  </si>
  <si>
    <t>,</t>
  </si>
  <si>
    <t>SANTA ROSA, OLMEDO, 2858 y CARABOBO</t>
  </si>
  <si>
    <t>Venta al por mayor de electrodomésticos y aparatos de uso doméstico: refrigeradoras, cocinas, lavadoras, etcétera. Incluye equipos de televisión, estéreos (equipos de sonido), equipos de grabación y reproductores de CD y DVD, cintas de audio y video CDs, DVD grabadas.</t>
  </si>
  <si>
    <t>CREDIOFERTAS</t>
  </si>
  <si>
    <t>SANTA ROSA, VILLARROEL, SN y CARABOBO</t>
  </si>
  <si>
    <t>'1003162938'</t>
  </si>
  <si>
    <t>FABIOLA .</t>
  </si>
  <si>
    <t>CHIZA CANDO</t>
  </si>
  <si>
    <t>MIRAFLORES, TEGSIGALPA, . y JOSE RIO FRIO</t>
  </si>
  <si>
    <t>'1724607658'</t>
  </si>
  <si>
    <t>NANCY VERONICA</t>
  </si>
  <si>
    <t>CHUGCHILAN ALDANA</t>
  </si>
  <si>
    <t>SANTA ANITA, BENARDO DE LEGARDA, N64 y LOTE 6</t>
  </si>
  <si>
    <t>'1723203251'</t>
  </si>
  <si>
    <t>KARINA NATHALY</t>
  </si>
  <si>
    <t>GUACHAMIN CONLAGO</t>
  </si>
  <si>
    <t>na_thy0205@hotmail.es</t>
  </si>
  <si>
    <t>COMITE DEL PUEBLO, ANGEL ESPINOZA, N64-193 y JOSE VALDIVIESO</t>
  </si>
  <si>
    <t>Actividades de preparación y servicio de bebidas para su consumo inmediato en: bares, tabernas, coctelerí­as, discotecas (con suministro predominante de bebidas) cervecerí­as y pubs.</t>
  </si>
  <si>
    <t>'1714578869'</t>
  </si>
  <si>
    <t>CARLOS ALBERTO</t>
  </si>
  <si>
    <t>GUALOTO TAPUY</t>
  </si>
  <si>
    <t>tapizet8@gmail.com</t>
  </si>
  <si>
    <t>QUITO NORTE, JACINTO HEREDIA, N61-124 y RIGOBERTO HEREDIA</t>
  </si>
  <si>
    <t>Lavado y limpieza en seco, planchado, etcétera, de todo tipo de prendas de vestir (incluso de piel) y de productos textiles que se realizan con equipo mecáico,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t>
  </si>
  <si>
    <t>QUITO NORTE, JACINTO DEREVIA, OEB-7B N61 y RIGOBERTO HEREDIA</t>
  </si>
  <si>
    <t>'1719769109'</t>
  </si>
  <si>
    <t>JOSE EDUARDO</t>
  </si>
  <si>
    <t>BUSTAMANTE, PEDRO DE IBARRA, . y G JOSE MARIA GUERRERO</t>
  </si>
  <si>
    <t>HOTEL SWISSOTEL QUITO</t>
  </si>
  <si>
    <t>12 DE OCTUBRE, LUIS CORDERO, . y FRASCISCO SALAZAR</t>
  </si>
  <si>
    <t>'0605227503'</t>
  </si>
  <si>
    <t>SANDRA NOEMY</t>
  </si>
  <si>
    <t>LARA MAÑAY</t>
  </si>
  <si>
    <t>slaramaay@gmail.com</t>
  </si>
  <si>
    <t>LA CONDAMINE , OLMEDO , 28-58 y CARABOBO</t>
  </si>
  <si>
    <t>., VILLAROEL, . y CARABOBO</t>
  </si>
  <si>
    <t>'1714906342'</t>
  </si>
  <si>
    <t>IRMA ROCIO</t>
  </si>
  <si>
    <t>RIOS REVELO</t>
  </si>
  <si>
    <t>irmarevelo1975@gmail.com</t>
  </si>
  <si>
    <t>CORAZÓN DE JESÚS, AV JAIME ROLDOS AGUILERA, N04 y LEONARDO FREIRE</t>
  </si>
  <si>
    <t>'1711426377'</t>
  </si>
  <si>
    <t>JOSE MARIA</t>
  </si>
  <si>
    <t>josedarinango-73@hotmail.com</t>
  </si>
  <si>
    <t>CORAZÓN DE JESÚS, AV JAIME ROLDOS AGUILERA, OE31-LOTE 5 y LEONARDO FREIFE</t>
  </si>
  <si>
    <t>SERVICIOS POLICILA</t>
  </si>
  <si>
    <t>REINA VICTORIA , Y VICENTE RAMON BORGA, . y .</t>
  </si>
  <si>
    <t>'1725802159'</t>
  </si>
  <si>
    <t>DILAN SEBASTIAN</t>
  </si>
  <si>
    <t>HERNANDEZ LAMINIA</t>
  </si>
  <si>
    <t>hernandezlopez165@hotmail.com</t>
  </si>
  <si>
    <t>SAN JUAN DE JARRIN, MALEARTE, 625 y LEGARDA</t>
  </si>
  <si>
    <t>'0601492853'</t>
  </si>
  <si>
    <t>ARMANDO PATRICIO</t>
  </si>
  <si>
    <t>MORALES PRADO</t>
  </si>
  <si>
    <t>armardaro1959@hotmail.com</t>
  </si>
  <si>
    <t>SHYRIS , IBARRA , . y MACHALA PORTOVIEJO</t>
  </si>
  <si>
    <t>'0602178170'</t>
  </si>
  <si>
    <t>NIEVES</t>
  </si>
  <si>
    <t>TENENUELA GUAPI</t>
  </si>
  <si>
    <t>CORAZÓN DE JESUS, ISIDRO AYORA, B84-29 y CARCELEN ALTO</t>
  </si>
  <si>
    <t>RFUT VALDEZ</t>
  </si>
  <si>
    <t>CORAZÓN DE JESUS, ISIDRO AYORA, .. y CARCELEN ALTO</t>
  </si>
  <si>
    <t>'0501792105'</t>
  </si>
  <si>
    <t>MANUEL ESPIRITU</t>
  </si>
  <si>
    <t>CHICAISA GUANOTASIG</t>
  </si>
  <si>
    <t>LA COMUNA, HUMBERTO ALBANOZ, . y ..</t>
  </si>
  <si>
    <t>'1720401569'</t>
  </si>
  <si>
    <t>JULY KARINA</t>
  </si>
  <si>
    <t>ARIAS MARTINEZ</t>
  </si>
  <si>
    <t>yulu_arur@hotmail.com</t>
  </si>
  <si>
    <t>Actividades de bienestar social y de orientación para niños y adolescentes, actividades de adopción y actividades para prevenir la crueldad contra los niños y otras personas.</t>
  </si>
  <si>
    <t>GUAGUA CENTRO INFANCIA DE COLO</t>
  </si>
  <si>
    <t>KENNEDY, COMITE DEL PUEBLO, . y .</t>
  </si>
  <si>
    <t>'1500912363'</t>
  </si>
  <si>
    <t>JIMMY ALEXANDER</t>
  </si>
  <si>
    <t>GUERRERO CASTILLO</t>
  </si>
  <si>
    <t>anahirea15@gmail.com</t>
  </si>
  <si>
    <t>SANTA ANITA , ZAGREB , . y SARAJEVO</t>
  </si>
  <si>
    <t>'1708857527'</t>
  </si>
  <si>
    <t>FREDY FERNANDO</t>
  </si>
  <si>
    <t>GARCIA VIVAS</t>
  </si>
  <si>
    <t>frenandovivas077@gmail.com</t>
  </si>
  <si>
    <t>CARAPUNGO, GEOVANNY CALLE, OE12-274 y PADRE LUIS VACALLE</t>
  </si>
  <si>
    <t>COTOCOLLAO, DIEGO DE BAZQUET, . y BELLAVISTA</t>
  </si>
  <si>
    <t>'1724371909'</t>
  </si>
  <si>
    <t>ALFREDO DUCHICELA</t>
  </si>
  <si>
    <t>aguaraca081@gmail.com</t>
  </si>
  <si>
    <t>SANTA ISABEL , VELAZCO IBARRA, . y OE11 28</t>
  </si>
  <si>
    <t>Actividades de gestión de sistemas de alcantarillado y de instalaciones de tratamiento de aguas residuales; recolección y transporte de aguas residuales humanas o industriales de uno o diversos usuarios, así­ como de agua de lluvia, por medio de redes de alcantarillado, colectores, tanques y otros medios de transporte (camiones cisterna de recogida de aguas negras, etcétera); vaciado y limpieza de pozos negros y fosas sépticas, fosos y pozos de alcantarillados; mantenimiento de inodoros de acción quí­mica; tratamiento de aguas residuales (incluidas aguas residuales humanas e industriales, agua de piscinas, etcétera) mediante procesos fí­sicos, quí­micos y biológicos como los de dilución, cribado, filtración, sedimentación, etcétera; mantenimiento y limpieza de cloacas y alcantarillas, incluido el desatasco de cloacas.</t>
  </si>
  <si>
    <t>'0602568875'</t>
  </si>
  <si>
    <t>MARIA CAROLINA</t>
  </si>
  <si>
    <t>DUCHI CAMPOVERDE</t>
  </si>
  <si>
    <t>SAN RAFAEL , ., . y .</t>
  </si>
  <si>
    <t>CRIANZA DE POLLOS</t>
  </si>
  <si>
    <t>'1726155888'</t>
  </si>
  <si>
    <t>luis9210criollo@hotmail.com</t>
  </si>
  <si>
    <t>SANTA LUCIA, AV. 6 DE DICIEMBRE, N-120 y SANTA LUCIA</t>
  </si>
  <si>
    <t>COAC MINGA Ltda.</t>
  </si>
  <si>
    <t>CARCÍA MORENO, CALLE OLMEDO, N6-51 y CALLE MEJÍA</t>
  </si>
  <si>
    <t>'0202021325'</t>
  </si>
  <si>
    <t>GLADYS ELENA</t>
  </si>
  <si>
    <t>PAGUAY GUAMAN</t>
  </si>
  <si>
    <t>LA ROLDOS , OE12, N83-10 y EQUINA</t>
  </si>
  <si>
    <t>'1714912902'</t>
  </si>
  <si>
    <t>RAQUEL</t>
  </si>
  <si>
    <t>CUSHICAGUA BEDOYA</t>
  </si>
  <si>
    <t>.., ., . y ..</t>
  </si>
  <si>
    <t>'0915429369'</t>
  </si>
  <si>
    <t>DANIEL FERNANDO</t>
  </si>
  <si>
    <t>ESPAÑA BAQUE</t>
  </si>
  <si>
    <t>PAQUISHA, GENERAL DUMA, COT 87 y CLAVELES</t>
  </si>
  <si>
    <t>Explotación de criaderos de pollos y reproducción de aves de corral, pollos y gallinas (aves de la especie Gallus Domesticus).</t>
  </si>
  <si>
    <t>'0200865863'</t>
  </si>
  <si>
    <t>SEGUNDO JULIAN</t>
  </si>
  <si>
    <t>CARRILLO QUINATOA</t>
  </si>
  <si>
    <t>EL GARROCHAL , COBETONA 9, . y CALLE E</t>
  </si>
  <si>
    <t>'1711590685'</t>
  </si>
  <si>
    <t>AUREA ESTHELA</t>
  </si>
  <si>
    <t>TELLO VEGA</t>
  </si>
  <si>
    <t>esthela.tello@yahoo.com</t>
  </si>
  <si>
    <t>EL RECREO, MERCEDES PERECTA, N512-377 y FELIPE SANCHEZ ROMAN</t>
  </si>
  <si>
    <t>Alquiler de productos textiles, prendas de vestir y calzado.</t>
  </si>
  <si>
    <t>'0603966532'</t>
  </si>
  <si>
    <t>YAJAIRA ELIZATH</t>
  </si>
  <si>
    <t>LEON FREIRE</t>
  </si>
  <si>
    <t>rosafreiremy@gmail.com</t>
  </si>
  <si>
    <t>CAMILO PONCE, PIAS , 22-34 y PATRIA LIBRE</t>
  </si>
  <si>
    <t>Actividades de administración de servicios de recolección y eliminación de desperdicios.</t>
  </si>
  <si>
    <t>GOFER</t>
  </si>
  <si>
    <t>CDLA CAMILO PONCE, PAIS, 22-34 y PATRIA LIBRE</t>
  </si>
  <si>
    <t>'0606346823'</t>
  </si>
  <si>
    <t>JESSICA MARCIA</t>
  </si>
  <si>
    <t>SANTA ISABEL, BELEN HISTORICO, OE12-2 y PASAJE ATAHUALPA</t>
  </si>
  <si>
    <t>FRUTAS</t>
  </si>
  <si>
    <t>COTOCOLLAO, ., . y .</t>
  </si>
  <si>
    <t>'1708665326'</t>
  </si>
  <si>
    <t>BARINIA ELIZABETH</t>
  </si>
  <si>
    <t>MAYORGA VILLALVA</t>
  </si>
  <si>
    <t>bari.may@hotmail.com</t>
  </si>
  <si>
    <t>LA PAMPA, LA PAMPA, 130 y .</t>
  </si>
  <si>
    <t>'0919816074'</t>
  </si>
  <si>
    <t>DANIEL</t>
  </si>
  <si>
    <t>CACOANGO CRIOLLO</t>
  </si>
  <si>
    <t>COTOCOLLAO, ATUCUCHO, . y ATUCUCHO</t>
  </si>
  <si>
    <t>'1716331788'</t>
  </si>
  <si>
    <t>TASAMBAY ASHQUI</t>
  </si>
  <si>
    <t>manueltasambay@gmail.com</t>
  </si>
  <si>
    <t>SANTA ISABEL, VELASCO IBARRA, 74 OE13 y OE11A</t>
  </si>
  <si>
    <t>JOSE MARTI</t>
  </si>
  <si>
    <t>COTOCOLLAO, FRANCISCO YANEZ, . y LEGARDA</t>
  </si>
  <si>
    <t>'1725418899'</t>
  </si>
  <si>
    <t>MARIO DANIEL</t>
  </si>
  <si>
    <t>urquizo1725@yahoo.com</t>
  </si>
  <si>
    <t>SANTA ISABEL, PASAJE SUCRE, . y VIA A NTO</t>
  </si>
  <si>
    <t>NEGOCIO</t>
  </si>
  <si>
    <t>LLANO CHICO, 17 DE SEPTIEMBRE, . y .</t>
  </si>
  <si>
    <t>'1725665192'</t>
  </si>
  <si>
    <t>IVAN GEOVANNY</t>
  </si>
  <si>
    <t>ALANGASI DEL INCA, ., . y .</t>
  </si>
  <si>
    <t>'0604192369'</t>
  </si>
  <si>
    <t>HERNAN EFRAIN</t>
  </si>
  <si>
    <t>LEMA DUCHI</t>
  </si>
  <si>
    <t>SAN RAFAEL , KM 15 , . y VIA A QUITO</t>
  </si>
  <si>
    <t>'1712726650'</t>
  </si>
  <si>
    <t>VASQUEZ GUZMAN</t>
  </si>
  <si>
    <t>JARDINES DEL INCA , CALLE 2, . y LOTE 142</t>
  </si>
  <si>
    <t>'0602578643'</t>
  </si>
  <si>
    <t>EMILIA ALEXANDRA</t>
  </si>
  <si>
    <t>CAZORLA LOGRONO</t>
  </si>
  <si>
    <t>alitaecl@gmail.com</t>
  </si>
  <si>
    <t>LOS MANZANARES , PEDRO LEON DONOZO, . y ANTONIO SALAS</t>
  </si>
  <si>
    <t>MINISTERIO DE EDUCACION</t>
  </si>
  <si>
    <t>LA MERCED, VIRRARROEL, . y COLON</t>
  </si>
  <si>
    <t>'0603974593'</t>
  </si>
  <si>
    <t>ERIKA MARISOL</t>
  </si>
  <si>
    <t>SALAO TOAPANTA</t>
  </si>
  <si>
    <t>erikasalaop2201@gmail.com</t>
  </si>
  <si>
    <t>LA CANDELARIA , CANAL DE RIEGO, . y .</t>
  </si>
  <si>
    <t>'0603780974'</t>
  </si>
  <si>
    <t>MARIA FRANCISCA</t>
  </si>
  <si>
    <t>mariayungan@hotmail.com</t>
  </si>
  <si>
    <t>EL RETAMAL , AV. LIZARZABURO, . y .</t>
  </si>
  <si>
    <t>EL RETAMAL , AV. LIZARZABURU, . y .</t>
  </si>
  <si>
    <t>'1716928153'</t>
  </si>
  <si>
    <t>josetasambay82@gmail.com</t>
  </si>
  <si>
    <t>RANCHO ALTO, JOSE PERALTA, LOTE 17 -0072 y CALLE J</t>
  </si>
  <si>
    <t>FERNANDEZ SALVADOR, PEDRO DE ALVARADO, . y AV CRISTOVAL VACA</t>
  </si>
  <si>
    <t>'1752239069'</t>
  </si>
  <si>
    <t>NADIA ESTEFANIA</t>
  </si>
  <si>
    <t>CURIPALLO PERALTA</t>
  </si>
  <si>
    <t>curipalloestefania@yahoo.es</t>
  </si>
  <si>
    <t>EL DORADO, SOLANO, 1324 y SISNIERGUES</t>
  </si>
  <si>
    <t>Actividades de galerí­as de arte comerciales en establecimientos especializados.</t>
  </si>
  <si>
    <t>EL EJIDO, 10 DE AGOSTO , . y 18 DE SEPTIEMBRE</t>
  </si>
  <si>
    <t>'1707168488'</t>
  </si>
  <si>
    <t>RUIZ CERON</t>
  </si>
  <si>
    <t>a.povedaruiz@hotmail.com</t>
  </si>
  <si>
    <t>CUTULAGUA, LA JOYA1, CALLE A, LOTE 146A y CALLE P</t>
  </si>
  <si>
    <t>'1720302080'</t>
  </si>
  <si>
    <t>ATUCUCHO, JUAN MANUEL DE JESUSU ALVAREZ, . y LA CALLE 24</t>
  </si>
  <si>
    <t>VENTA DE FRUTAS Y VERDURAS</t>
  </si>
  <si>
    <t>ATUCUCHO, MANUEL DE JESUS ALVAREZ, . y CALLE 24</t>
  </si>
  <si>
    <t>'0650211089'</t>
  </si>
  <si>
    <t>JOSE DANIEL</t>
  </si>
  <si>
    <t>AGUAGALLO HUILCAREMA</t>
  </si>
  <si>
    <t>SAN MARTIN, JUAN MALDONADO, .. y CALLE3 LOTE428</t>
  </si>
  <si>
    <t>'1753857968'</t>
  </si>
  <si>
    <t>NELLY JAZMIN</t>
  </si>
  <si>
    <t>NUÑEZ GUALLASAMIN</t>
  </si>
  <si>
    <t>njazminng@gmail.com</t>
  </si>
  <si>
    <t>SAN JUAN, PASAJE N5, OE55 y MANUEL DE JESUS</t>
  </si>
  <si>
    <t>Enseñanza técnica y profesional de nivel inferior al de la enseñanza superior, capacitación para guí­as turí­sticos, cocineros y otro personal de hoteles y restaurantes.</t>
  </si>
  <si>
    <t>SERVICIOS</t>
  </si>
  <si>
    <t>LA MOYA, JULIO MARIANO, E8-27 y LA ROSARIO ALCASA</t>
  </si>
  <si>
    <t>'1710494236'</t>
  </si>
  <si>
    <t>QUISAGUANO MOYOLEMA</t>
  </si>
  <si>
    <t>juanito_alimania1@hotmail.com</t>
  </si>
  <si>
    <t>MENA DEL HIERRO, MACHALA, OE9-151 y CACHAVIL</t>
  </si>
  <si>
    <t>COOPERATIVA CARAPUNGO</t>
  </si>
  <si>
    <t>EL INCA, SAMUEL FRIET, . y .</t>
  </si>
  <si>
    <t>'1727193318'</t>
  </si>
  <si>
    <t>LILIANA ELIZABETH</t>
  </si>
  <si>
    <t>URQUIZO CONGACHA</t>
  </si>
  <si>
    <t>Liliana-eli@hotmail.com</t>
  </si>
  <si>
    <t>SANTO DOMINGO, 13 DE JUNIO, . y LA Y</t>
  </si>
  <si>
    <t>Prestación de servicios no educativos de apoyo a procesos o sistemas educativos como consultorí­a de educación, orientación educativa, servicios de exámenes y evaluación de los mismos, organización de programas de intercambio de estudiantes.</t>
  </si>
  <si>
    <t>'1727089896'</t>
  </si>
  <si>
    <t>EDISON RODRIGO</t>
  </si>
  <si>
    <t>HERRERA HERRERA</t>
  </si>
  <si>
    <t>'0601993355'</t>
  </si>
  <si>
    <t>GENARO FILADELFO</t>
  </si>
  <si>
    <t>GUAMAN GUAMAN</t>
  </si>
  <si>
    <t>genaroroguaman1965@hotmail.com</t>
  </si>
  <si>
    <t>CIUDAD VICENTENARIO, EUGENIO ESPEJO, 27 y MANUELA CANIZARES, M26</t>
  </si>
  <si>
    <t>COTOCOLLAO, PEDRO DE ALVARADO, . y .</t>
  </si>
  <si>
    <t>'0201267259'</t>
  </si>
  <si>
    <t>JOSE ALFREDO</t>
  </si>
  <si>
    <t>CUMIÑA VALDEZ</t>
  </si>
  <si>
    <t>CALDERON, GARCIA MORENO, S/N y CLEMENTE PULUPA</t>
  </si>
  <si>
    <t>LLANO GRANDE, GARCIA MORENO, . y .</t>
  </si>
  <si>
    <t>'1723942262'</t>
  </si>
  <si>
    <t>ESTRELLA TASAMBAY</t>
  </si>
  <si>
    <t>joseestrella2017@hotmail.com</t>
  </si>
  <si>
    <t>ATUCUCHO, CALLE 15, SN y SECTOR LA ESCUELA</t>
  </si>
  <si>
    <t>PONCIANO ALTO, ., . y .</t>
  </si>
  <si>
    <t>'1714204342'</t>
  </si>
  <si>
    <t>LUIS HUMBERTO</t>
  </si>
  <si>
    <t>LOYO PEÑAFIEL</t>
  </si>
  <si>
    <t>margothnaranjo123@hotmail.com</t>
  </si>
  <si>
    <t>KENNEDY, EINOELAN , N52-94 y GUSTAVO VALLEJO</t>
  </si>
  <si>
    <t>'1101376166'</t>
  </si>
  <si>
    <t>TERESA ISABEL</t>
  </si>
  <si>
    <t>MONJE SALAZAR</t>
  </si>
  <si>
    <t>ATUCUCHO, CARLOTA JARAMILLO, 77 OE15 y CALLE H</t>
  </si>
  <si>
    <t>'1719807701'</t>
  </si>
  <si>
    <t>DARWIN ISRAEL</t>
  </si>
  <si>
    <t>CONDO ILLAPA</t>
  </si>
  <si>
    <t>darwiindc94@hotmail.com</t>
  </si>
  <si>
    <t>SIXTO DURAN, AV. 09 DE OCTUBRE, . y YUGOSLABIA</t>
  </si>
  <si>
    <t>'0602724536'</t>
  </si>
  <si>
    <t>VALDEZ AGUAGALLO</t>
  </si>
  <si>
    <t>EL TEJAR, LOJA, . y GUAYAQUIL</t>
  </si>
  <si>
    <t>'0604571042'</t>
  </si>
  <si>
    <t>DELIA MARGARITA</t>
  </si>
  <si>
    <t>QUISI CACHUPUD</t>
  </si>
  <si>
    <t>ATUCUCHO, SECTOR ESCUELA, . y .</t>
  </si>
  <si>
    <t>'1723752471'</t>
  </si>
  <si>
    <t>HORTENCIA MARGARITA</t>
  </si>
  <si>
    <t>MATABAY RAMOS</t>
  </si>
  <si>
    <t>RUNDUPAMBA, VIA NONO, . y KILOMETRO 7/2</t>
  </si>
  <si>
    <t>LAVADORA Y LUBRICADORA</t>
  </si>
  <si>
    <t>'1701024836'</t>
  </si>
  <si>
    <t>FARINANGO TITUAÑA</t>
  </si>
  <si>
    <t>CORAZÓN DE JESÚS, JAIME ROLDOS AGUILERA, . y BERNARDO FREIDE</t>
  </si>
  <si>
    <t>'0605540491'</t>
  </si>
  <si>
    <t>OLGA JANNETH</t>
  </si>
  <si>
    <t>PEREZ PAUCAR</t>
  </si>
  <si>
    <t>jannethpaucar8@gmail.com</t>
  </si>
  <si>
    <t>coop.JARDIN DEL VALLE , ITALIA , . y SN</t>
  </si>
  <si>
    <t>'1725661225'</t>
  </si>
  <si>
    <t>LEMA CELI</t>
  </si>
  <si>
    <t>CARAPUNGO, RUCUPICHINCHA, .. y RÍO CAYAMBE</t>
  </si>
  <si>
    <t>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t>
  </si>
  <si>
    <t>'1709096695'</t>
  </si>
  <si>
    <t>FABIOLA</t>
  </si>
  <si>
    <t>COLLAGUAZO COLLAGUAZO</t>
  </si>
  <si>
    <t>CALDERON, JOSE GUARDERAS, .. y .</t>
  </si>
  <si>
    <t>VENTA DE POLLOS</t>
  </si>
  <si>
    <t>CALDERON, JOSE MIGUEL GUARDERO , . y DIAZ COLLAGUAZO</t>
  </si>
  <si>
    <t>'1750072371'</t>
  </si>
  <si>
    <t>AIDA TRANSITO</t>
  </si>
  <si>
    <t>REA MANOBANDA</t>
  </si>
  <si>
    <t>LAS CANTARILLAS, MANUEL CORDVA GALARZA, N5-187 y 24 DE MAYO</t>
  </si>
  <si>
    <t>SAN ANTONIO DE PICHINCHA, ESQUINA DE CALVARIO, N/A y 13 DE JUNIO</t>
  </si>
  <si>
    <t>'0502719602'</t>
  </si>
  <si>
    <t>MARIA SALOME</t>
  </si>
  <si>
    <t>VEGA MILLINGALLE</t>
  </si>
  <si>
    <t>PONCIANO BAJO , THOMASA MIDEROS, N7t1-607 y EUFEMIA BERRIO</t>
  </si>
  <si>
    <t>'1701305987'</t>
  </si>
  <si>
    <t>QUINGA CASA</t>
  </si>
  <si>
    <t>CATULAGUA, CALLE A, . y TRANSVERSAL B</t>
  </si>
  <si>
    <t>., .., . y ..</t>
  </si>
  <si>
    <t>'0107623035'</t>
  </si>
  <si>
    <t>ERIK GERMAN</t>
  </si>
  <si>
    <t>ALVARADO IBARRA</t>
  </si>
  <si>
    <t>SAN MIGUEL, SERAFIN PULGAR , . y VIA A GUANO</t>
  </si>
  <si>
    <t>'1724552003'</t>
  </si>
  <si>
    <t>SANTA ISABEL , BELEN HISTORICO, . y .</t>
  </si>
  <si>
    <t>'0604561886'</t>
  </si>
  <si>
    <t>DUCHI REMACHE</t>
  </si>
  <si>
    <t>joseduchi11@gmail.com</t>
  </si>
  <si>
    <t>LA LOMA , AV. UNIDAD NACIONAL , . y .</t>
  </si>
  <si>
    <t>'0502204274'</t>
  </si>
  <si>
    <t>OCTAVIO EUGENIO</t>
  </si>
  <si>
    <t>CAMINO A LA LIBERTAD, CALLE C, 78 y PERIMETRA IZQUIERDA</t>
  </si>
  <si>
    <t>Fabricación de accesorios de plástico para carrocerí­as de vehí­culos y artí­culos similares de resina de poliéster y fibra de vidrio.</t>
  </si>
  <si>
    <t>'0605283274'</t>
  </si>
  <si>
    <t>NORMA ISABEL</t>
  </si>
  <si>
    <t>PULLAY ROLDAN</t>
  </si>
  <si>
    <t>normitapullay97@gmail.com</t>
  </si>
  <si>
    <t>LA QUINTANA, N53K DE LOS CHOLANES, E14-20 y E14D DE LAS ANONAS</t>
  </si>
  <si>
    <t>FRUTERIA ANGIE</t>
  </si>
  <si>
    <t>QUINTANA , DE LOS CHOLANES , E14-204 y PASAJE JACOME</t>
  </si>
  <si>
    <t>'0503782310'</t>
  </si>
  <si>
    <t>TONATO VEGA</t>
  </si>
  <si>
    <t>EL INCA , CHUQUISACA, .. y CHIVACANES</t>
  </si>
  <si>
    <t>CONSTRUCCIÓN</t>
  </si>
  <si>
    <t>'1723608160'</t>
  </si>
  <si>
    <t>SEGUNDO SAMUEL</t>
  </si>
  <si>
    <t>SANTA ISABEL, BELEN HISTORICO, LOTE 70 y MENA DEL HIERRO</t>
  </si>
  <si>
    <t>LA OFELIA, AV LA PRENSA, . y .</t>
  </si>
  <si>
    <t>'1714427984'</t>
  </si>
  <si>
    <t>'0601542046'</t>
  </si>
  <si>
    <t>JUAN RAUL</t>
  </si>
  <si>
    <t>CAIZA REAL</t>
  </si>
  <si>
    <t>., ANTONIO JOSE DE SUCRE , . y VENEZUELA</t>
  </si>
  <si>
    <t>'0601250574'</t>
  </si>
  <si>
    <t>ESPERANZA</t>
  </si>
  <si>
    <t>LLAMUCA LLAMUCA</t>
  </si>
  <si>
    <t>EUGENIO ESPEJO , AV. ALFONSO CHAVES , . y MARIANA DE JESUS</t>
  </si>
  <si>
    <t>EUGENIO ESPEJO, AV. ALFONSO CHAVES , . y MARIANA DE JESUS</t>
  </si>
  <si>
    <t>'0602571366'</t>
  </si>
  <si>
    <t>SAN ROQUE, CUMANDA, S4-121 y AV AMBATO</t>
  </si>
  <si>
    <t>VIVERES ROSITA</t>
  </si>
  <si>
    <t>SAN ROQUE, CUMANDA, S4-04 y AV AMBATO</t>
  </si>
  <si>
    <t>'1751264076'</t>
  </si>
  <si>
    <t>ALEXANDRA PATRICIA</t>
  </si>
  <si>
    <t>SANTA ISABEL, VIA NONO, OE11C y PASAJE SUCRE</t>
  </si>
  <si>
    <t>VENTAS AL POR MAYOR Y MENOR</t>
  </si>
  <si>
    <t>LA KENNEDY, GONZALES ZALOMBIDE, . y BENJAMIN FLANKLIN</t>
  </si>
  <si>
    <t>'1725449886'</t>
  </si>
  <si>
    <t>CRISTHIAN MAURICIO</t>
  </si>
  <si>
    <t>NUEVOS HORIZONTES, CALLE M, 702 y ESPAÑOLA</t>
  </si>
  <si>
    <t>EL PINAR, MANUEL VALDIVIESO, N/S y MANUEL SERRANO</t>
  </si>
  <si>
    <t>'1712404332'</t>
  </si>
  <si>
    <t>ALEJANDRO</t>
  </si>
  <si>
    <t>SANTA ISABEL, VELASCO IBARRA, LOTE 110 y PASAJE ATAHUALPA</t>
  </si>
  <si>
    <t>PRADOSPINO</t>
  </si>
  <si>
    <t>AV AMERICA, AMERICA, . y .</t>
  </si>
  <si>
    <t>MARIA UFELIA</t>
  </si>
  <si>
    <t>JARAMILLO JARAMILLO</t>
  </si>
  <si>
    <t>'1710921972'</t>
  </si>
  <si>
    <t>foclaltda@gmail.com</t>
  </si>
  <si>
    <t>VILLAFLORA , FRANCISCO DE ORELLANA , S/N y JORGE AÑAZCO</t>
  </si>
  <si>
    <t>COAC FOCLA</t>
  </si>
  <si>
    <t>VILLAFLORA , AV. FRANCISCO DE ORELLANA , S/N y JORGE AÑAZCO</t>
  </si>
  <si>
    <t>'0604708958'</t>
  </si>
  <si>
    <t>SANTA ISABEL, BELASCO IBARRA, OE11-28 y PASAJE LUIS FELIPE</t>
  </si>
  <si>
    <t>VENTA DE FRUTAS Y LEGUMBRES</t>
  </si>
  <si>
    <t>OFELIA, BELLAVISTA, . y MUELLE J</t>
  </si>
  <si>
    <t>'0603075763'</t>
  </si>
  <si>
    <t>DANILO EDUARDO</t>
  </si>
  <si>
    <t>SILVA HUARACA</t>
  </si>
  <si>
    <t>dansilrio@hotmail.com</t>
  </si>
  <si>
    <t>LAS DALIAS , LOS OLIVOS , 12067 y JACINTO GONZALEZ</t>
  </si>
  <si>
    <t>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t>
  </si>
  <si>
    <t>SILVA HUARACA DANILO EDUARDO</t>
  </si>
  <si>
    <t>MALDONADO , MEXICO, S/N y DARQUEA</t>
  </si>
  <si>
    <t>'0605229293'</t>
  </si>
  <si>
    <t>BLANCA SUSANA</t>
  </si>
  <si>
    <t>TOMAREMA GUAPI</t>
  </si>
  <si>
    <t>MIRADOR, CALLE A, . y LOTE 75</t>
  </si>
  <si>
    <t>'1711348589'</t>
  </si>
  <si>
    <t>LOIDE ANATOLIA</t>
  </si>
  <si>
    <t>MARTINEZ LOZADA</t>
  </si>
  <si>
    <t>MITAD DEL MUNDO, CALLE EQUINOCCIAL, N80 y CORDOVA GALARZA</t>
  </si>
  <si>
    <t>'1708727910'</t>
  </si>
  <si>
    <t>YOLANDA UVALDINA</t>
  </si>
  <si>
    <t>PALAQUIBAY LLIVIRUMBAY</t>
  </si>
  <si>
    <t>yolandapalaquibay@gmail.com</t>
  </si>
  <si>
    <t>SAN CARLOS, MARTIN OCHOA, HIEDRAS 2 y PASAJE A</t>
  </si>
  <si>
    <t>MINI MARKET YOLITA</t>
  </si>
  <si>
    <t>'1720375029'</t>
  </si>
  <si>
    <t>Elaboración de proyectos de ingenierí­a especializada en sistemas de acondicionado de aire, refrigeración, saneamiento, control de la contaminación, acondicionamiento acústico, etcétera.</t>
  </si>
  <si>
    <t>'1718868456'</t>
  </si>
  <si>
    <t>CRISTIAN VINICIO</t>
  </si>
  <si>
    <t>CHANATASIG TERAN</t>
  </si>
  <si>
    <t>SAN JUAN, PASAJE A OE15C, N13-11 y PRIMERO DE MAYO</t>
  </si>
  <si>
    <t>'0603583048'</t>
  </si>
  <si>
    <t>ROLANDO PAUL</t>
  </si>
  <si>
    <t>YAMBAY TINGO</t>
  </si>
  <si>
    <t>'1725099251'</t>
  </si>
  <si>
    <t>SANDY MABEL</t>
  </si>
  <si>
    <t>MITAD DEL MUNDO, Av.MANUEL CORDOVA, N80 y ECUATORIA</t>
  </si>
  <si>
    <t>Servicios de apoyo a la fabricación de productos farmacéuticos, sustancias quí­micas medicinales y productos botáicos de uso farmacéutico a cambio de una retribución o por contrato.</t>
  </si>
  <si>
    <t>CONDADO, JOSE MIGUEL CARRION, 7119 y LOMA HERMOSA</t>
  </si>
  <si>
    <t>'1712486917'</t>
  </si>
  <si>
    <t>BERTHA SUSANA</t>
  </si>
  <si>
    <t>CARCELEN , JAIME ROLDOS , LOTE 5 y LEONARDO FREIRE</t>
  </si>
  <si>
    <t>HOSPITAL GENERAL SAN FRANSICO</t>
  </si>
  <si>
    <t>CARCELEN, JAIME ROLDOS , . y .</t>
  </si>
  <si>
    <t>'1722789268'</t>
  </si>
  <si>
    <t>KARINA TATIANA</t>
  </si>
  <si>
    <t>FUERES FUERES</t>
  </si>
  <si>
    <t>'1802485860'</t>
  </si>
  <si>
    <t>NELLY NARCISA</t>
  </si>
  <si>
    <t>ABRIL SHUNTA</t>
  </si>
  <si>
    <t>Actividades de asesoramiento técnico de arquitectura en planificación urbana y arquitectura paisajista.</t>
  </si>
  <si>
    <t>'1721000592'</t>
  </si>
  <si>
    <t>ATUPAÑA CHIMBOLEMA</t>
  </si>
  <si>
    <t>BRETANIA, AV MALDONADO, . y AV BRETAÑA</t>
  </si>
  <si>
    <t>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t>
  </si>
  <si>
    <t>CENTRO HISTORICO, ., . y .</t>
  </si>
  <si>
    <t>'1723368328'</t>
  </si>
  <si>
    <t>ENDERSON VINICIO</t>
  </si>
  <si>
    <t>ANDRADE EGAS</t>
  </si>
  <si>
    <t>endersonandrade1992.e@gmail.com</t>
  </si>
  <si>
    <t>MITAD DEL MUNDO, AV MANUEL CORDOVA GALARZA, . y AV ECUATORIAL</t>
  </si>
  <si>
    <t>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escáeres, incluidos lectores de código de barras.</t>
  </si>
  <si>
    <t>'1710162676'</t>
  </si>
  <si>
    <t>FUERES PERUGACHI</t>
  </si>
  <si>
    <t>Actividades de operación, mantenimiento o facilitación del acceso a servicios de transmisión de voz, datos, texto, sonido y ví­deo utilizando una infraestructura de telecomunicaciones por satélite, actividades de suministro de acceso a Internet por el operador de la infraestructura de telecomunicaciones por satélite.</t>
  </si>
  <si>
    <t>'1204421737'</t>
  </si>
  <si>
    <t>CARRIEL MOREIRA</t>
  </si>
  <si>
    <t>NEIL ROGELIO</t>
  </si>
  <si>
    <t>., JUAN LARREA, 22-60 y PRIMERA CONSTITUUYENTE</t>
  </si>
  <si>
    <t>'1719901447'</t>
  </si>
  <si>
    <t>POVEDA RUIZ</t>
  </si>
  <si>
    <t>ABDON ALEJANDRO</t>
  </si>
  <si>
    <t>EL BATAN, AV. LOS GRANADOS, S/N y BERMEJO</t>
  </si>
  <si>
    <t>ADECO</t>
  </si>
  <si>
    <t>AMAZONAS, AV DE LOS SHYRIS, . y NACIONES UNIDAS</t>
  </si>
  <si>
    <t>'0502944689'</t>
  </si>
  <si>
    <t>MAURO VINICIO</t>
  </si>
  <si>
    <t>YANCHAGUANO AREQUIPA</t>
  </si>
  <si>
    <t>CARAPUNGO, PADRE LUIS VACARI, N15-53 y CUTUCU</t>
  </si>
  <si>
    <t>MICROMERCADO FANNY</t>
  </si>
  <si>
    <t>CARAPUNGO, LEONIDAS PLAZA, N16-53 y PASAJE UNIÓN</t>
  </si>
  <si>
    <t>'0501213086'</t>
  </si>
  <si>
    <t>CARLOS EMILIO</t>
  </si>
  <si>
    <t>YANCHAGUANO GUAMAN</t>
  </si>
  <si>
    <t>CARAPUNGO, CARIGUARIZADO, N15-132 y PAN DE AZUCAR</t>
  </si>
  <si>
    <t>Fabricación de partes de cuero para calzado: palas y partes de palas, suelas y plantillas, tacones, etcétera.</t>
  </si>
  <si>
    <t>CALZADO CARLITOS</t>
  </si>
  <si>
    <t>CARAPUNGO, PADRE LUIS VACARI, N15-148 y CUTUCO</t>
  </si>
  <si>
    <t>'1723943401'</t>
  </si>
  <si>
    <t>SAN MARTIN, CALLE M, LT707 y CALLE S</t>
  </si>
  <si>
    <t>COMERCIAL FRUTAS Y LEGUMBRES A</t>
  </si>
  <si>
    <t>CONOCOTO, POCE ENRIQUE, . y PASAJE SAN JOSE</t>
  </si>
  <si>
    <t>'1709587933'</t>
  </si>
  <si>
    <t>CARMEN CECILIA</t>
  </si>
  <si>
    <t>SAN ENRIQUE DE VELAZCO, OE1, N73-296 y N74</t>
  </si>
  <si>
    <t>VENTA VISCERAS</t>
  </si>
  <si>
    <t>COTOCOLLAO, AV. DIEGO DE VASQUEZ, LOCAL 1 y BELLAVISTA</t>
  </si>
  <si>
    <t>'1726295387'</t>
  </si>
  <si>
    <t>SAMANTA CAROLINA</t>
  </si>
  <si>
    <t>GARCIA ZURITA</t>
  </si>
  <si>
    <t>SAN SEBASTIAN, PAREDES 22B, . y VIA MARIANITAS</t>
  </si>
  <si>
    <t>Actividades de sacrificio, faenamiento, preparación, producción y empacado de carne fresca refrigerada o congelada incluso en piezas o porciones individuales de: cuyes, conejos, rana (ancas de rana) etcétera,</t>
  </si>
  <si>
    <t>SUPERCARNES LA V AQUITA 2</t>
  </si>
  <si>
    <t>VELLAVISTA , LA VELLAVISTA , OE455-6 y LA PRENSA</t>
  </si>
  <si>
    <t>'1709775363'</t>
  </si>
  <si>
    <t>JUAN LUIS</t>
  </si>
  <si>
    <t>SHIGLA YUQUILEMA</t>
  </si>
  <si>
    <t>RANCHO BAJO, CALLE G, . y LOTE 1005</t>
  </si>
  <si>
    <t>Actividades relacionadas con carreras de caballos, galgos y automóviles.</t>
  </si>
  <si>
    <t>'1725353500'</t>
  </si>
  <si>
    <t>MARIA NANCY</t>
  </si>
  <si>
    <t>CHAFLA TENENUELA</t>
  </si>
  <si>
    <t>CARCELEN ALTO, ISIDRO AYORA , N84-39 y ANTONIO LOBON</t>
  </si>
  <si>
    <t>CARCELEN, ISIDRO AYORA, N84-39 y ANTONIO LOBON</t>
  </si>
  <si>
    <t>'0201281714'</t>
  </si>
  <si>
    <t>OLIMPIA</t>
  </si>
  <si>
    <t>RUIZ CHILUIZA</t>
  </si>
  <si>
    <t>'0604834226'</t>
  </si>
  <si>
    <t>LUIS ISRAEL</t>
  </si>
  <si>
    <t>ROLDAN TADAY</t>
  </si>
  <si>
    <t>luisisraelroldant@hotmail.com</t>
  </si>
  <si>
    <t>LA VICTORIA, AMBATO, . y IMBABURA</t>
  </si>
  <si>
    <t>., GUAYAQUIL, . y MANABI</t>
  </si>
  <si>
    <t>'0603783473'</t>
  </si>
  <si>
    <t>MARIA LORENZA</t>
  </si>
  <si>
    <t>MOROCHO YUNGAN</t>
  </si>
  <si>
    <t>CARAPUNGO, PADRE LUIS BACARI, N18 y GALO PLAZA LASSO</t>
  </si>
  <si>
    <t>CARNICERIA</t>
  </si>
  <si>
    <t>CALDERON, LOS PINOS, LOCAL N50 y OE7J</t>
  </si>
  <si>
    <t>'1718048968'</t>
  </si>
  <si>
    <t>MIRIAN ROCIO</t>
  </si>
  <si>
    <t>QUILLPE CUTIUPALA</t>
  </si>
  <si>
    <t>COMITE DEL PUEBLO, ANGEL ESPINOZA, N64 y JUAN MOLINEROS</t>
  </si>
  <si>
    <t>'0602504607'</t>
  </si>
  <si>
    <t>joseguaman56@gmail.com</t>
  </si>
  <si>
    <t>PRIMAVERA 1, MIGUEL ANGEL, . y FLORENCIA</t>
  </si>
  <si>
    <t>MICROMERCADO MARTITHA</t>
  </si>
  <si>
    <t>PRIMAVERA 1, FLORENCIA, OE55-100 y MIGUEL ANGEL</t>
  </si>
  <si>
    <t>'1711298040'</t>
  </si>
  <si>
    <t>SANTOS YANEZ</t>
  </si>
  <si>
    <t>santosluis937@yahoo.com</t>
  </si>
  <si>
    <t>EL INCA, Av.MARIANO CORONEL, . y LAS MARGARITAS</t>
  </si>
  <si>
    <t>MECANICA LUIS SANTOS</t>
  </si>
  <si>
    <t>EL INCA, AV EL INCA, N46C y LAS GARDENIAS</t>
  </si>
  <si>
    <t>'1712139961'</t>
  </si>
  <si>
    <t>MARIA ETELVINA</t>
  </si>
  <si>
    <t>TOAPAXI TOASA</t>
  </si>
  <si>
    <t>LA PULIDA, JORGUE PIEDRA, SN y CALLE 8</t>
  </si>
  <si>
    <t>DOÑA MARIA</t>
  </si>
  <si>
    <t>'1711532075'</t>
  </si>
  <si>
    <t>GINA AMPARO</t>
  </si>
  <si>
    <t>CHICAIZA TENORIO</t>
  </si>
  <si>
    <t>ginacht@hotmail.com</t>
  </si>
  <si>
    <t>CHOCHAPAMBA SUR, FRANCISCO DE LA PITA, OE9-196 y OCTAVA TRANS</t>
  </si>
  <si>
    <t>TAXMONTESERRIN S.A</t>
  </si>
  <si>
    <t>MONTESERRIIN, DUMAS, N45-192 y CLAVELES</t>
  </si>
  <si>
    <t>'1722244017'</t>
  </si>
  <si>
    <t>SEGUNDO ANDRES</t>
  </si>
  <si>
    <t>VACACELA NIAMA</t>
  </si>
  <si>
    <t>luis2412@gmail.com</t>
  </si>
  <si>
    <t>'1751531060'</t>
  </si>
  <si>
    <t>LISBETH ESTEFANIA</t>
  </si>
  <si>
    <t>URQUIZO MOROCHO</t>
  </si>
  <si>
    <t>Educación primaria (desarrolla las capacidades, habilidades, destrezas y competencias de las niñas, niños y adolescentes, está compuesta por siete años de estudios, comprende el impartir formación académica y otras tareas relacionadas a los estudiantes de primero hasta séptimo de básica, que proporcionan una sólida educación para lectura, escritura y matemáticas, así­ como un nivel elemental de comprensión de disciplinas como: historia, geografí­a, ciencias, etcétera; puede ser provista en salones de clases o a través de radio, televisión, Internet, correspondencia o en el hogar, incluye las actividades de escuelas unidocentes).</t>
  </si>
  <si>
    <t>'0604482307'</t>
  </si>
  <si>
    <t>0991432339josueprz@gmail.com</t>
  </si>
  <si>
    <t>MITAD DEL MUNDO, PASAJE N6B, N6-118 y REINO DE QUITO</t>
  </si>
  <si>
    <t>'1723880389'</t>
  </si>
  <si>
    <t>BRENDA NATHALI</t>
  </si>
  <si>
    <t>PALLO SIGCHA</t>
  </si>
  <si>
    <t>www.tbrenda@hotmail.com</t>
  </si>
  <si>
    <t>EL COMUN, CALLE QUEBRADA SECA, S/N y AV SÍMON BOLIVAR</t>
  </si>
  <si>
    <t>Actividades de reventa de servicios de telecomunicaciones (suministro de servicios telefónicos y de Internet en instalaciones abiertas al público: cabinas telefónicas y cibercafés.)</t>
  </si>
  <si>
    <t>ANSATTV S.A</t>
  </si>
  <si>
    <t>SAN ANTONIO, CALLE 13 DE JUNIO, N5-186 y ALBERTO ANDRADE</t>
  </si>
  <si>
    <t>'1717643595'</t>
  </si>
  <si>
    <t>JUAN MARCO</t>
  </si>
  <si>
    <t>JARRIN SACAN</t>
  </si>
  <si>
    <t>zonadentlab@hotmal.com</t>
  </si>
  <si>
    <t>ATUCUCHO, CALLE 26 , N58-21 y CALLE M</t>
  </si>
  <si>
    <t>Actividades de personal paramédico de odontologí­a, como terapeutas dentales, enfermeros escolares con conocimientos de odontologí­a e higienistas dentales, que pueden atender a pacientes sin la presencia del odontólogo pero son supervisados periódicamente por éste.</t>
  </si>
  <si>
    <t>LABORATORIO DENTAL</t>
  </si>
  <si>
    <t>'0603967290'</t>
  </si>
  <si>
    <t>MISHEL ESTHEFANIA</t>
  </si>
  <si>
    <t>VINUEZA RAMON</t>
  </si>
  <si>
    <t>., JUAN DE VELASCO , 3039 y NUEVA YORK</t>
  </si>
  <si>
    <t>'1722827563'</t>
  </si>
  <si>
    <t>EDISON DARWIN</t>
  </si>
  <si>
    <t>CHICAIZA CACHIPUENDO</t>
  </si>
  <si>
    <t>EDISON95CHICAIZA@HOTMAIL.COM</t>
  </si>
  <si>
    <t>LAS PALMERAS, AV LAS PALMERAS, N47-516 y LOS ROBLES</t>
  </si>
  <si>
    <t>Mantenimiento y reparación, instalación, cambio de neumáticos (llantas) y tubos (Vulcanizadoras).</t>
  </si>
  <si>
    <t>LLANTERA</t>
  </si>
  <si>
    <t>EL INCA, AV EL INCA, N47516 y AV. LAS PALMERAS</t>
  </si>
  <si>
    <t>'1711658664'</t>
  </si>
  <si>
    <t>QUILOANGO CAIZA</t>
  </si>
  <si>
    <t>lisbethquiloango@gmail.com</t>
  </si>
  <si>
    <t>JAIME ROLDOS, N65, OE10-5 y OE11</t>
  </si>
  <si>
    <t>COOP SON JOSE DE JARRIN</t>
  </si>
  <si>
    <t>COTOCOLLAO, FOGUEROA, . y HUACHI</t>
  </si>
  <si>
    <t>'1719509463'</t>
  </si>
  <si>
    <t>MARCELO ALEXIS</t>
  </si>
  <si>
    <t>YANEZ VASQUEZ</t>
  </si>
  <si>
    <t>t4f111@hotmail.com</t>
  </si>
  <si>
    <t>Kennedy, PASAJE 5LT, LT10 y WANDEMBERG</t>
  </si>
  <si>
    <t>AIG METROPOLITANA CIA SEGUROS</t>
  </si>
  <si>
    <t>QUITOTENNIS, BRASIL, SN y GRANDA CENTENO</t>
  </si>
  <si>
    <t>'1727061218'</t>
  </si>
  <si>
    <t>LILIANA MERCEDES</t>
  </si>
  <si>
    <t>CAJAMARCA COFRE</t>
  </si>
  <si>
    <t>lilianacajamarcaol@gmail.com</t>
  </si>
  <si>
    <t>RUNDUPAMBA, VIA HACIENDA FLORIDA , N27 y VIA A NONO</t>
  </si>
  <si>
    <t>EMPLEADA DOMESTICA</t>
  </si>
  <si>
    <t>cotocollao, 25 de mayo, n/d y 25 de mayo</t>
  </si>
  <si>
    <t>'1002277307'</t>
  </si>
  <si>
    <t>JOSE FRANCISCO</t>
  </si>
  <si>
    <t>SANDOVAL PERUGACHI</t>
  </si>
  <si>
    <t>PUERTAS DEL SOL, DE LAS ALMENDRAS, . y LT 286</t>
  </si>
  <si>
    <t>Actividades de mantenimiento de terrenos en buenas condiciones ecológicas como la plantación de plantas de protección contra el ruido, el viento, la erosión, la visibilidad y el deslumbramiento.</t>
  </si>
  <si>
    <t>JARDINERO</t>
  </si>
  <si>
    <t>'1712615028'</t>
  </si>
  <si>
    <t>ANTONIO</t>
  </si>
  <si>
    <t>LA BOTA, WLADIMMIR LENIN, N69-08 y FERNANDO VELASCO</t>
  </si>
  <si>
    <t>LA KENEDY, GONZALO ZAMBUVILE, . y .</t>
  </si>
  <si>
    <t>'1707811061'</t>
  </si>
  <si>
    <t>BUENA AVENTURA, CALLE 8, . y .</t>
  </si>
  <si>
    <t>SAN ROQUE, AMBATO, N51-2 y RUMIÑAHUI</t>
  </si>
  <si>
    <t>'1716942287'</t>
  </si>
  <si>
    <t>MARIA FABIOLA</t>
  </si>
  <si>
    <t>GUALSAQUI PERUGACHI</t>
  </si>
  <si>
    <t>CARMEN BAJO, JAIME ROLDOS AGUILERA, . y .</t>
  </si>
  <si>
    <t>'0605351220'</t>
  </si>
  <si>
    <t>CARMEN BAJO, JAIME ROLDOS AGUILERA, N4-2000 y JACA RANDA</t>
  </si>
  <si>
    <t>COMITE DEL PUEBLO, CESAR TERAN, N53-398 y DE LOS PINOS</t>
  </si>
  <si>
    <t>'0602228900'</t>
  </si>
  <si>
    <t>ANTONIO ROGELIO</t>
  </si>
  <si>
    <t>...@...</t>
  </si>
  <si>
    <t>24 DE MAYO , CHIMBORAZO, 00-00 y ECHEVERRIA</t>
  </si>
  <si>
    <t>24 DE MAYO , LINEAS DE TREN , 00-00 y 24 DE MAYO</t>
  </si>
  <si>
    <t>'1750406439'</t>
  </si>
  <si>
    <t>MULLO ESTRELLA</t>
  </si>
  <si>
    <t>Mullo5211@gmail.com</t>
  </si>
  <si>
    <t>LUZ Y VIDA , MANUELA CANIZARES, LOTE 12 y DOMINGO SEGURA</t>
  </si>
  <si>
    <t>FRUTERIA JUANITO</t>
  </si>
  <si>
    <t>JIPIJAPA , ISLA ISABELA , N44-17 y RIO COCA</t>
  </si>
  <si>
    <t>'0401128491'</t>
  </si>
  <si>
    <t>JULIA ELVIA</t>
  </si>
  <si>
    <t>PRADO SALAZAR</t>
  </si>
  <si>
    <t>CALDERON, SEBASTIAN DE BENALCAZAR, LT 83 D3 y E1-367</t>
  </si>
  <si>
    <t>COPROCARCHI S.A</t>
  </si>
  <si>
    <t>CALDERON, DE LOS PINOS, N5-177 y OE7J</t>
  </si>
  <si>
    <t>'1721327284'</t>
  </si>
  <si>
    <t>MARIA MARGARITA</t>
  </si>
  <si>
    <t>CARRILLO CARRILLO</t>
  </si>
  <si>
    <t>carrillocarrillomary@gmail.com</t>
  </si>
  <si>
    <t>SAN MARTIN, CALLE G, . y CALLE M</t>
  </si>
  <si>
    <t>MAÑOSCA, BRAZIL, S/N y AGUSTIN ASCUNAGA</t>
  </si>
  <si>
    <t>'0604586388'</t>
  </si>
  <si>
    <t>CRISTHIAN RUBEN</t>
  </si>
  <si>
    <t>CHICAIZA SAYAY</t>
  </si>
  <si>
    <t>cristhianchicaiza@gamil.com</t>
  </si>
  <si>
    <t>24 DE MAYO, BAHIA DE CARAQUEZ, . y AMBATO</t>
  </si>
  <si>
    <t>Actividades de organizaciones internacionales, como las Naciones Unidas y los organismos especializados del sistema de las Naciones Unidas, órganos regionales, etcétera, el Fondo Monetario Internacional, el Banco Mundial, la Organización de Cooperación y Desarrollo Económicos, la Organización de Paí­ses Exportadores de Petróleo, las Comunidades Europeas, la Asociación Europea de Libre Comercio, etcétera.</t>
  </si>
  <si>
    <t>COOP MINGA</t>
  </si>
  <si>
    <t>CENTRO HISTORICO, GARCÍA MORENO , . y MEJIA</t>
  </si>
  <si>
    <t>'0603956079'</t>
  </si>
  <si>
    <t>DEYSI ELIZABETH</t>
  </si>
  <si>
    <t>HUARACA ÑAUÑAY</t>
  </si>
  <si>
    <t>deysihuaraca@gmail.com</t>
  </si>
  <si>
    <t>EL RETAMAL, AV. LIZARZABURU, 00-00 y JOAQUIN PINTOS</t>
  </si>
  <si>
    <t>DISTR. CARNE SELECTA</t>
  </si>
  <si>
    <t>EL RETAMAL</t>
  </si>
  <si>
    <t>EL RETAMAL, AV. LIZARZABURO, 00-00 y JUAQUIN PINTO</t>
  </si>
  <si>
    <t>'0604415562'</t>
  </si>
  <si>
    <t>MARIA ROGELIA</t>
  </si>
  <si>
    <t>CARANQUI QUISHPI</t>
  </si>
  <si>
    <t>yrmatkm@gmail.com</t>
  </si>
  <si>
    <t>CISNE II, PASAJE 22, . y SOLAR 24</t>
  </si>
  <si>
    <t>S/N</t>
  </si>
  <si>
    <t>CISNE II, PASAJE 22, 00-00 y SANTA ELENA</t>
  </si>
  <si>
    <t>'0916542384'</t>
  </si>
  <si>
    <t>ARNULFO YOVANNY</t>
  </si>
  <si>
    <t>MERA ZEA</t>
  </si>
  <si>
    <t>yovannimera@outlook.com</t>
  </si>
  <si>
    <t>SANTA ANITA DE LA DOLOROSA, GUAYAQUIL, 00-00 y SAGREB</t>
  </si>
  <si>
    <t>COOPERATIVA ELCHIBUNGA</t>
  </si>
  <si>
    <t>SANTA ANITA DE LA DOLOROSA, GUAYAQUIL, 00-00 y SAGRED</t>
  </si>
  <si>
    <t>'1724519507'</t>
  </si>
  <si>
    <t>SEGUNDO DANIEL</t>
  </si>
  <si>
    <t>MOROCHO GUAIPACHA</t>
  </si>
  <si>
    <t>danielmorocho25@gmail.com</t>
  </si>
  <si>
    <t>LA MORITA II, LAS MORAS, . y AGUACATES</t>
  </si>
  <si>
    <t>'1718069998'</t>
  </si>
  <si>
    <t>PEDRO PABLO</t>
  </si>
  <si>
    <t>YAGUACHI TENE</t>
  </si>
  <si>
    <t>pedroyaguachi4044@gmail.com</t>
  </si>
  <si>
    <t>BUENAVENTURA, OE15E, S34-742 y S3AP</t>
  </si>
  <si>
    <t>FRUTERIA ANTHONY</t>
  </si>
  <si>
    <t>IÑAQUITO, AMAZONAS, N/A y JUAN PABLO</t>
  </si>
  <si>
    <t>'1718375908'</t>
  </si>
  <si>
    <t>GUAMAN GUARANGA</t>
  </si>
  <si>
    <t>BUENA VENTURA, MANAZANA 100, N100 y LOTE 11</t>
  </si>
  <si>
    <t>'1715364012'</t>
  </si>
  <si>
    <t>MULLO PADILLA</t>
  </si>
  <si>
    <t>CALDERON, LUZ Y VIDA, LT 16 y DOMINGO SEGURA</t>
  </si>
  <si>
    <t>CHAUPI CRUZ, REAL AUDIENCIA, . y CAPITAN YEPE</t>
  </si>
  <si>
    <t>'0603006701'</t>
  </si>
  <si>
    <t>ANGEL RAMON</t>
  </si>
  <si>
    <t>MOROCHO AGUAGALLO</t>
  </si>
  <si>
    <t>MONJAS, CALLEJ, . y BUENOS AIRES</t>
  </si>
  <si>
    <t>'1720839289'</t>
  </si>
  <si>
    <t>CARMEN JESSENIA</t>
  </si>
  <si>
    <t>PARRAGA PARRAGA</t>
  </si>
  <si>
    <t>jessparraga.847@gmail.com</t>
  </si>
  <si>
    <t>LA OFELIA, CHUQUISACA, N133 y JAIME ARGUJA</t>
  </si>
  <si>
    <t>MENESTRAS Y PINCHOS</t>
  </si>
  <si>
    <t>LA OFELIA, CHUQUISACA, N64133 y JAIME ARGUJA</t>
  </si>
  <si>
    <t>'1727682922'</t>
  </si>
  <si>
    <t>JAQUELINE PAOLA</t>
  </si>
  <si>
    <t>SAN JUAN, MANUEL DE JESUS, . y MARTINEZ</t>
  </si>
  <si>
    <t>ATUCUCHO, CALLE A, N57-166 y CALLE 18</t>
  </si>
  <si>
    <t>'0602923658'</t>
  </si>
  <si>
    <t>MARIA SOLEDAD</t>
  </si>
  <si>
    <t>HUILCA ALVAREZ</t>
  </si>
  <si>
    <t>nicanati24@gmail.com</t>
  </si>
  <si>
    <t>JUNTA LAS ACASIAS, URBANIZACION DEL SOL, CASA 1 y MZ K</t>
  </si>
  <si>
    <t>LA ESTACION , PRIMERA DE CONSTITUYENTE , . y CARABOBO</t>
  </si>
  <si>
    <t>'1710463207'</t>
  </si>
  <si>
    <t>MARIA ROSARIO</t>
  </si>
  <si>
    <t>SOTO CAIZAGUANO</t>
  </si>
  <si>
    <t>angel_ramiro_toazo@hotmail.com</t>
  </si>
  <si>
    <t>SANTA ISABEL, BELEN HISTORICO, N68-15 y N68C</t>
  </si>
  <si>
    <t>'0604455469'</t>
  </si>
  <si>
    <t>ESTEFANIA ALEXANDRA</t>
  </si>
  <si>
    <t>BENALCAZAR ANDRAMUÑO</t>
  </si>
  <si>
    <t>stefy.2002@gmail.com</t>
  </si>
  <si>
    <t>CDLA CEMENTOS CHIMBORAZOOOO, OLMEDO , 24-31 y LARREA</t>
  </si>
  <si>
    <t>BYB DECORACIONES</t>
  </si>
  <si>
    <t>LA CONDAMINE , OLMEDO, . y .</t>
  </si>
  <si>
    <t>'1709899296'</t>
  </si>
  <si>
    <t>RONDAL TITUAÑA</t>
  </si>
  <si>
    <t>LA OFELIA, BELLAVISTA, 758H y LAGUNAS</t>
  </si>
  <si>
    <t>LA OFELIA, AV LA PRENSA, . y RAMON CHIRIBOGA</t>
  </si>
  <si>
    <t>'1712847852'</t>
  </si>
  <si>
    <t>MARTIN</t>
  </si>
  <si>
    <t>AMAZONAS, MONSEÑOR A. LABAKA, N13 y CARCIA MORENO</t>
  </si>
  <si>
    <t>'0601591969'</t>
  </si>
  <si>
    <t>SECTOR NORTE, OSWALDO GUAYASAMIN, MZ25-CS08 y ARACELI GILBERT</t>
  </si>
  <si>
    <t>'1710515576'</t>
  </si>
  <si>
    <t>GERMANIA DEL ROCIO</t>
  </si>
  <si>
    <t>CUENCA FARINANGO</t>
  </si>
  <si>
    <t>cuencagermania@hotmail.com</t>
  </si>
  <si>
    <t>SAN CARLOS, MARTIN OCHOA , OE8-117 y EL PORVENIL</t>
  </si>
  <si>
    <t>SAN CARLOS, MARTIN OCHOA, OE8117 y PASAJE N59A</t>
  </si>
  <si>
    <t>'0603147679'</t>
  </si>
  <si>
    <t>QUISHPE GUANOLEMA</t>
  </si>
  <si>
    <t>LA VICTORIA , CALLE LOJA, N514 y CUMANDA</t>
  </si>
  <si>
    <t>SAN ROQUE, AMBATO, . y .</t>
  </si>
  <si>
    <t>'1717514747'</t>
  </si>
  <si>
    <t>KARINA ALEXANDRA</t>
  </si>
  <si>
    <t>ZAPATA PULITA</t>
  </si>
  <si>
    <t>karyzapata05@hotmail.com</t>
  </si>
  <si>
    <t>8 DE NOVIEMBRE, MORONA, 59-422 y JAUJA</t>
  </si>
  <si>
    <t>Actividades de atención en instalaciones residenciales con asistencia para la vida cotidiana.</t>
  </si>
  <si>
    <t>INSTALACION Y TELECOMUNICACION</t>
  </si>
  <si>
    <t>'0604849638'</t>
  </si>
  <si>
    <t>ANAIS PILAR</t>
  </si>
  <si>
    <t>REA PAGUAY</t>
  </si>
  <si>
    <t>SANTA ANITA , SAGRED, . y SARAGEBO</t>
  </si>
  <si>
    <t>'1003847611'</t>
  </si>
  <si>
    <t>ISAAC BENJAMIN</t>
  </si>
  <si>
    <t>OTAVALO LOPEZ</t>
  </si>
  <si>
    <t>LA VICENTINA , ATANACIO OLEAS, E13-67 y TORIBIO HIDALGO</t>
  </si>
  <si>
    <t>FLORESTA , AV CORUÑA, N24-150 y BISCAIZA</t>
  </si>
  <si>
    <t>'1721850434'</t>
  </si>
  <si>
    <t>WILLIAM PAUL</t>
  </si>
  <si>
    <t>wiliomnunez547@gmail.com</t>
  </si>
  <si>
    <t>EL ROSAL, CAMILO PONZE, LT18 y CORDOVA GALARZA</t>
  </si>
  <si>
    <t>Fabricación de espejos de vidrio, incluido espejos retrovisores para vehí­culos.</t>
  </si>
  <si>
    <t>NIV-VIT</t>
  </si>
  <si>
    <t>'1716242746'</t>
  </si>
  <si>
    <t>LA OFELIA, LISARDO RUIZ, . y DOMINGO SEGURA</t>
  </si>
  <si>
    <t>'1756739353'</t>
  </si>
  <si>
    <t>JUAN SEBASTIAN</t>
  </si>
  <si>
    <t>MOSQUERA ORTIZ</t>
  </si>
  <si>
    <t>Juanchis2001_29@hotmail.com</t>
  </si>
  <si>
    <t>SAN CARLOS, PEDRO DE ALVARADO, N61-20 y FLAVIO ALFARO</t>
  </si>
  <si>
    <t>HEADBANDS ISABELL</t>
  </si>
  <si>
    <t>'1717556003'</t>
  </si>
  <si>
    <t>ERIKA ALEXANDRA</t>
  </si>
  <si>
    <t>EL TRIUNFO, FLAVIO ALFARO, OE15-02 y SAN VICENTE</t>
  </si>
  <si>
    <t>VENTA POR INTERNET</t>
  </si>
  <si>
    <t>'0603342031'</t>
  </si>
  <si>
    <t>FLOR GRIMANESA</t>
  </si>
  <si>
    <t>CUSQUILLO CUSQUILLO</t>
  </si>
  <si>
    <t>florcusquillo_14hotmail.com</t>
  </si>
  <si>
    <t>CALDERON, 9 DE AGOSTO, . y ANTIS</t>
  </si>
  <si>
    <t>TRABAJO PUBLICO</t>
  </si>
  <si>
    <t>'1720871118'</t>
  </si>
  <si>
    <t>CARLOS DAVID</t>
  </si>
  <si>
    <t>CONCHAMBAY QUIMBIAMBA</t>
  </si>
  <si>
    <t>OSARIO, JOSE AURELIO, . y ..</t>
  </si>
  <si>
    <t>'1729241859'</t>
  </si>
  <si>
    <t>MICHELLE ESTEFANIA</t>
  </si>
  <si>
    <t>BUÑAY CUNDURI</t>
  </si>
  <si>
    <t>micelllcunduri@gmail.com</t>
  </si>
  <si>
    <t>SAN CARLOS, CALLE 10, . y LA CAMPIÑA</t>
  </si>
  <si>
    <t>'1753405594'</t>
  </si>
  <si>
    <t>MYRIAN JANNETH</t>
  </si>
  <si>
    <t>NUEVOS HORIZONTES, CALLE M, . y ...</t>
  </si>
  <si>
    <t>NELSON JOEL</t>
  </si>
  <si>
    <t>CHAVEZ MONTALVO</t>
  </si>
  <si>
    <t>'1002636650'</t>
  </si>
  <si>
    <t>JORDAN, SUCRE, . y ABDON CALDERON</t>
  </si>
  <si>
    <t>COAC ECUACREDITOS</t>
  </si>
  <si>
    <t>Rosa María Sinaluisa Carrillo</t>
  </si>
  <si>
    <t>'1724800386'</t>
  </si>
  <si>
    <t>EDISON GEOVANNY</t>
  </si>
  <si>
    <t>FARINANGO COLLAGUAZO</t>
  </si>
  <si>
    <t>gordoo_13@hotmail.es</t>
  </si>
  <si>
    <t>ALCANTARILLAS, 24 DE MAYO, . y PASAJE COLLAGUAZO</t>
  </si>
  <si>
    <t>AUTOLUJOS</t>
  </si>
  <si>
    <t>'1722868567'</t>
  </si>
  <si>
    <t>MIQUINGA CAIZA</t>
  </si>
  <si>
    <t>cesarmiquinga@gmail.com</t>
  </si>
  <si>
    <t>SANTO DOMINGO BAJO, CATEQUILLA , E5-120 y LULUMBANDA</t>
  </si>
  <si>
    <t>CATEQUILLA, .., . y .</t>
  </si>
  <si>
    <t>'1719366534'</t>
  </si>
  <si>
    <t>GUERRA BELTRAN</t>
  </si>
  <si>
    <t>alfo_gb@hotmail.com</t>
  </si>
  <si>
    <t>LA CONCEPCION, AV LA BRASIL, N45-272 y ZAMORA</t>
  </si>
  <si>
    <t>PSICÓLOGIA CLINICA</t>
  </si>
  <si>
    <t>'1703803831'</t>
  </si>
  <si>
    <t>VALDEZ TAZAMBAY</t>
  </si>
  <si>
    <t>SAN FRANCISCO, CALLE 12 DE FEBRERO, N/A y N/A</t>
  </si>
  <si>
    <t>'1750456517'</t>
  </si>
  <si>
    <t>LUIS MIGUEL</t>
  </si>
  <si>
    <t>SAN CARLOS, MANUELA DE JESUS ALVAREZ, N58-09 y CALLE 25</t>
  </si>
  <si>
    <t>FRUETRIA SARITA</t>
  </si>
  <si>
    <t>CARCELEN, FRANCISCO DE CAMPO, . y ..</t>
  </si>
  <si>
    <t>'1726284803'</t>
  </si>
  <si>
    <t>CRISTIAN DAVID</t>
  </si>
  <si>
    <t>ÑAMO JANETA</t>
  </si>
  <si>
    <t>LA VICTORIA CENTRAL, OE9K RIO CRISTAL, S21-24 y PALMA REAL</t>
  </si>
  <si>
    <t>'1721414090'</t>
  </si>
  <si>
    <t>MARIA PETRONA</t>
  </si>
  <si>
    <t>CAIVE ROLDAN</t>
  </si>
  <si>
    <t>MariaCaive@gmail.com</t>
  </si>
  <si>
    <t>BUENA AVENTURA, CALLE I, N65-112 y CALLE H</t>
  </si>
  <si>
    <t>COTOCOLLAO, SANTA TERESA, N65 y LIBERTADOR</t>
  </si>
  <si>
    <t>'1751494558'</t>
  </si>
  <si>
    <t>FABRICIO DANIEL</t>
  </si>
  <si>
    <t>GUAMAN TAPUY</t>
  </si>
  <si>
    <t>danni_d2001@hotmail.com</t>
  </si>
  <si>
    <t>ATUCUCHO, CALLE 24, S/N y JULIO JARAMILLO</t>
  </si>
  <si>
    <t>'1703615151'</t>
  </si>
  <si>
    <t>ELVIA LUCILA</t>
  </si>
  <si>
    <t>YAPO OLALLA</t>
  </si>
  <si>
    <t>leninc1196@hotmail.com</t>
  </si>
  <si>
    <t>PONCEANO BAJO, HERMANA JUANA, N17-339 y EUGENIO BERRIO</t>
  </si>
  <si>
    <t>COTOCALLO, BELLAVISTA, N71339 y DIEGO DE VASQUEZ</t>
  </si>
  <si>
    <t>'1002987780'</t>
  </si>
  <si>
    <t>JUANA MARIA</t>
  </si>
  <si>
    <t>TUQUERRES CHUQUIN</t>
  </si>
  <si>
    <t>ANA MARIA , CESAR VILLCRES, OE8-52 y AV MARISCAL SUCRE</t>
  </si>
  <si>
    <t>'1500857352'</t>
  </si>
  <si>
    <t>SILVIA JOSEFINA</t>
  </si>
  <si>
    <t>SHIGUANGO ALVARADO</t>
  </si>
  <si>
    <t>shiguangoalvaradosilviajosefina@gmail.com</t>
  </si>
  <si>
    <t>QUITO NORTE, JACINTO DE EVIA, N61-12 y ROGOBERTO HEREDIA</t>
  </si>
  <si>
    <t>COTOCALLO, ROBERTO HEREDIA, . y JACINTO EVIA</t>
  </si>
  <si>
    <t>'1722125174'</t>
  </si>
  <si>
    <t>MARTHA ISABEL</t>
  </si>
  <si>
    <t>TOHABANDA JUELA</t>
  </si>
  <si>
    <t>SANTA ISABEL , VELAZCO IBARRA, OE12-283 y PASAJE JERUSALEN</t>
  </si>
  <si>
    <t>SANTA ISABEL, VELASCO IBARRA, . y .</t>
  </si>
  <si>
    <t>'1725418477'</t>
  </si>
  <si>
    <t>SARA NELLY</t>
  </si>
  <si>
    <t>URQUIZO YUNGAN</t>
  </si>
  <si>
    <t>sara_urquizo@outlook.com</t>
  </si>
  <si>
    <t>COTOCOLLAO, FLAVIO ALFARO, N60-172 y JOSE MARIA GUERRERO</t>
  </si>
  <si>
    <t>'0604420893'</t>
  </si>
  <si>
    <t>JOSE RODRIGO</t>
  </si>
  <si>
    <t>CARRILLO GUILCAREMA</t>
  </si>
  <si>
    <t>carrillorodrigo887@gmail.com</t>
  </si>
  <si>
    <t>CARMEN BAJO, CALLE 16, . y JACARANDA</t>
  </si>
  <si>
    <t>MONTESERRIN, CAPITAN DUMAS , . y LAS ALONDRAS</t>
  </si>
  <si>
    <t>'1720492881'</t>
  </si>
  <si>
    <t>hectoryumiseba33@gmail.com</t>
  </si>
  <si>
    <t>ATUCUCHO, CISNE, . y MANUEL DE JESUS ALVAREZ</t>
  </si>
  <si>
    <t>'0604137877'</t>
  </si>
  <si>
    <t>LOURDES MORAIMA</t>
  </si>
  <si>
    <t>DUCHI USHCA</t>
  </si>
  <si>
    <t>lourdesduci@gmail.com</t>
  </si>
  <si>
    <t>BATZACON, BARRIO LAS RETAMAS, S/N y .</t>
  </si>
  <si>
    <t>ASCONT</t>
  </si>
  <si>
    <t>LA ESTACIÓN , CARABOBO ENTRE VELOZ, S/N y PRIMERA CONSTITUYENTE</t>
  </si>
  <si>
    <t>'1713190393'</t>
  </si>
  <si>
    <t>AGUALSACA MOLINA</t>
  </si>
  <si>
    <t>johanacallotaxi2200@gmail.com</t>
  </si>
  <si>
    <t>ATUCUCHO, JUAN GUERRERO, . y .</t>
  </si>
  <si>
    <t>'1723733497'</t>
  </si>
  <si>
    <t>DIEGO JOHNY</t>
  </si>
  <si>
    <t>diego20morales@hotmail.com</t>
  </si>
  <si>
    <t>JARRIN, LA LEGARDA, LOTE 3 y MALEARTE</t>
  </si>
  <si>
    <t>CALDERON, AV .GEOVANNY CALLES, . y CACHA</t>
  </si>
  <si>
    <t>'1720231412'</t>
  </si>
  <si>
    <t>RICARDO ANDRES</t>
  </si>
  <si>
    <t>EGUEZ GUERRA</t>
  </si>
  <si>
    <t>andres.dret@gmail.com</t>
  </si>
  <si>
    <t>CHIMBACALLE, BARTOLOME ALVES, S797 y BOBONAZA</t>
  </si>
  <si>
    <t>CHIMBACALLE, BARTOLOME ALVES, N/S y BOLANZA</t>
  </si>
  <si>
    <t>OSCAR FABIAN</t>
  </si>
  <si>
    <t>ORTIZ ORTIZ</t>
  </si>
  <si>
    <t>'1803462439'</t>
  </si>
  <si>
    <t>coop_floresta@hotmail.com</t>
  </si>
  <si>
    <t>LA FLORESTA, JULIO CESAR ORTIZ, . y CICERON</t>
  </si>
  <si>
    <t>'1725522989'</t>
  </si>
  <si>
    <t>guaypacha1229@gmail.com</t>
  </si>
  <si>
    <t>EL INCA, AV INCA, N46-04 y GUAUS</t>
  </si>
  <si>
    <t>'1717474231'</t>
  </si>
  <si>
    <t>MARIA ESPERANZA</t>
  </si>
  <si>
    <t>CHILLOGALLO, DIONICIO MEJIA, OE5-40 y JUNO</t>
  </si>
  <si>
    <t>FRUTERIA Y VERDURAS</t>
  </si>
  <si>
    <t>CHILLOGALLO, DIONISIO MEJIA, N/s y JUNO</t>
  </si>
  <si>
    <t>'1710462043'</t>
  </si>
  <si>
    <t>SORAYA ELIZABETH</t>
  </si>
  <si>
    <t>VITERI MUÑOZ</t>
  </si>
  <si>
    <t>JARAMILLO ARTEAGA, E6F GUARE S7-87, . y S7J PALANDA</t>
  </si>
  <si>
    <t>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t>
  </si>
  <si>
    <t>'0605181270'</t>
  </si>
  <si>
    <t>EDITH ALEXANDRA</t>
  </si>
  <si>
    <t>farcedith.alex@gmail.com</t>
  </si>
  <si>
    <t>BALSAYAN, ANGEL SERAFIN PULGAR, . y EL ROSARIO</t>
  </si>
  <si>
    <t>'1715078356'</t>
  </si>
  <si>
    <t>MARIA BEATRIZ</t>
  </si>
  <si>
    <t>PALOMO TONATO</t>
  </si>
  <si>
    <t>'0604165209'</t>
  </si>
  <si>
    <t>AUQUILLA GUARACA</t>
  </si>
  <si>
    <t>SAN ROQUE , LA MAYO, OE10-465 y LA LIBERTAD</t>
  </si>
  <si>
    <t>COTOCOLLAO, DIEGO DE VASQUES, N/S y SACOTA PUENTO</t>
  </si>
  <si>
    <t>'1714906201'</t>
  </si>
  <si>
    <t>MARIA CASIMIRA</t>
  </si>
  <si>
    <t>'1714979737'</t>
  </si>
  <si>
    <t>COLLAGUAZO CAIZA</t>
  </si>
  <si>
    <t>SAN ANTONIO DE PICHINCHA, CALLE 29 DE MAYO, 05-58 y PADRE RUMI</t>
  </si>
  <si>
    <t>FRITADAS ISABELITA</t>
  </si>
  <si>
    <t>SAN ANTONIO DE PIVHINCHA, CALLE 29 DE MAYO, 05-58 y PADRE RUMI</t>
  </si>
  <si>
    <t>'0503143836'</t>
  </si>
  <si>
    <t>PASTUÑA CUCHIPARTE</t>
  </si>
  <si>
    <t>EL INCA, LIZARZABURO, N48 y PASAJE S/N 561</t>
  </si>
  <si>
    <t>'1752497857'</t>
  </si>
  <si>
    <t>ANA ELENA</t>
  </si>
  <si>
    <t>URQUIZO HUILCAREMA</t>
  </si>
  <si>
    <t>BARRIO LA LEGARDA, BERNANRDO DE LEGARDA , SN y HUACHI</t>
  </si>
  <si>
    <t>'1717926131'</t>
  </si>
  <si>
    <t>JORGE RAUL</t>
  </si>
  <si>
    <t>PADILLA LEMACHE</t>
  </si>
  <si>
    <t>CHILLOGALLO, CALLE PROFETA, N292 y CALLE B</t>
  </si>
  <si>
    <t>SANTA CLARA, MARIANA DE JESUS, . y AMERICA</t>
  </si>
  <si>
    <t>'1726050204'</t>
  </si>
  <si>
    <t>SANCHEZ PILLAJO</t>
  </si>
  <si>
    <t>COTOCOLLAO, SAN JOSE, OE11-28 y SAN JOSE</t>
  </si>
  <si>
    <t>COTOCALLO, SAN JOSE , OE11-28 y FLAVIO ALFARO</t>
  </si>
  <si>
    <t>'0605112028'</t>
  </si>
  <si>
    <t>ELSA ADRIANA</t>
  </si>
  <si>
    <t>CHICAIZA QUISHPI</t>
  </si>
  <si>
    <t>BARRIO 24 DE MAYO , GASPAR DE ESCALONA , . y VASCO DE CONTRERAS</t>
  </si>
  <si>
    <t>Venta al por mayor de calzado.</t>
  </si>
  <si>
    <t>LA ELEGANCIA</t>
  </si>
  <si>
    <t>LA ESTACION, PICHINCHA , 21-16 y GUAYAQUIL</t>
  </si>
  <si>
    <t>'0502574072'</t>
  </si>
  <si>
    <t>CARCELEN, JUAN JUNCAL, OE3H y CORAZON DE JESUS</t>
  </si>
  <si>
    <t>CARCELEN, JUAN JUNCAL, . y CORAZON DE JESUS</t>
  </si>
  <si>
    <t>'1724519499'</t>
  </si>
  <si>
    <t>'1721472049'</t>
  </si>
  <si>
    <t>manuelurquizo0688@hotmail.com</t>
  </si>
  <si>
    <t>ATUCUCHO, MANUEL DE JESUS ALVARES, N58 y MANUEL CALLE</t>
  </si>
  <si>
    <t>'1715363972'</t>
  </si>
  <si>
    <t>RUMIÑAHUI, AV. REAL AUDIENCIA, N/A y CAPITAN YEPEZ</t>
  </si>
  <si>
    <t>'1717170391'</t>
  </si>
  <si>
    <t>BERTHA ENCARNACION</t>
  </si>
  <si>
    <t>UNAUCHO CHANALUISA</t>
  </si>
  <si>
    <t>berthaunacho-@hotmail.com</t>
  </si>
  <si>
    <t>RUMIÑAHUI, AV. REAL AUDIENCIA, N58 y CAPITAN YEPEZ</t>
  </si>
  <si>
    <t>FRUTAS FRESCAS</t>
  </si>
  <si>
    <t>POMASQUI, RAFAEL ELVO, S8-183 y DIONICIO RASS</t>
  </si>
  <si>
    <t>'1712381613'</t>
  </si>
  <si>
    <t>TANIA ALEXANDRA</t>
  </si>
  <si>
    <t>., AV. REAL AUDIENCIA, N71-334 y .</t>
  </si>
  <si>
    <t>'0500628912'</t>
  </si>
  <si>
    <t>AIDA SUSANA</t>
  </si>
  <si>
    <t>VEGA</t>
  </si>
  <si>
    <t>EL CONDADO, SAN FRANCISCO DE RUMIHURCO, OE5-84 y OCCIDENTAL</t>
  </si>
  <si>
    <t>Venta al por menor de equipos de: radio, televisión y estereofónicos, reproductores y grabadores de CD y DVD en establecimientos especializados.</t>
  </si>
  <si>
    <t>COMERCIAL PEREZ</t>
  </si>
  <si>
    <t>COTOCOLLAO, AV LA PRENSA, OE10-2 y RUMIHURCO</t>
  </si>
  <si>
    <t>'0605815620'</t>
  </si>
  <si>
    <t>BLANCA ROCIO</t>
  </si>
  <si>
    <t>blankarocio14@gmail.com</t>
  </si>
  <si>
    <t>EL PEDREGAL, KM 3 1/2 VIA A SANTA CRUZ, 00-00 y ENTRADA AL BARRIO EL SHUYO</t>
  </si>
  <si>
    <t>Actividades de consultorí­a ambiental.</t>
  </si>
  <si>
    <t>'1711540078'</t>
  </si>
  <si>
    <t>EDISON OSWALDO</t>
  </si>
  <si>
    <t>LADINO CASTILLO</t>
  </si>
  <si>
    <t>josmy_54@hotmail.com</t>
  </si>
  <si>
    <t>MONJAS, SIMON BOLIVAR, . y CASA 191</t>
  </si>
  <si>
    <t>Actividades de diseñadores gráficos.</t>
  </si>
  <si>
    <t>LA CAROLINA, CAROLINA, . y SHIRIS Y SUECIA</t>
  </si>
  <si>
    <t>'0605458496'</t>
  </si>
  <si>
    <t>JOHANNA CRISTINA</t>
  </si>
  <si>
    <t>SILVA LLERENA</t>
  </si>
  <si>
    <t>cris.silva2000@outlook.es</t>
  </si>
  <si>
    <t>LA VICTORIA, AV. DE LOS HEROES, 37-49 y BRASIL</t>
  </si>
  <si>
    <t>'0503849937'</t>
  </si>
  <si>
    <t>LUIS ANGEL</t>
  </si>
  <si>
    <t>LA ARGELIA, RANCHO, MZ-1 y LOS PINOS</t>
  </si>
  <si>
    <t>CUMBAYA , RUTA VIVA , S/N y .</t>
  </si>
  <si>
    <t>'1724459902'</t>
  </si>
  <si>
    <t>RODRIGO FAUSTO</t>
  </si>
  <si>
    <t>gaypacha1229@gmail.com</t>
  </si>
  <si>
    <t>CHILLOGALLLO, CALLE M, LOTE 716 y .</t>
  </si>
  <si>
    <t>EL INCA, Av INCA, N46-04 y LOS GUABOS</t>
  </si>
  <si>
    <t>'1756181069'</t>
  </si>
  <si>
    <t>JHOANA GUADALUPE</t>
  </si>
  <si>
    <t>CHERRES BARAJAS</t>
  </si>
  <si>
    <t>'0605775501'</t>
  </si>
  <si>
    <t>VACACELA</t>
  </si>
  <si>
    <t>SINALUISA</t>
  </si>
  <si>
    <t>gloriavacacela01@gmail.com</t>
  </si>
  <si>
    <t>LA LOLITA, GUAYAS, . y CALCHAQUIS</t>
  </si>
  <si>
    <t>'0601499577'</t>
  </si>
  <si>
    <t>VACACELA TASAMBAY</t>
  </si>
  <si>
    <t>LA LOLITA , GUAYAS , . y CALCHAQUIS</t>
  </si>
  <si>
    <t>'0605141282'</t>
  </si>
  <si>
    <t>MIGUEL ALEXANDER</t>
  </si>
  <si>
    <t>GARCIA TOABANDA</t>
  </si>
  <si>
    <t>alexandermiguel596@gmail.com</t>
  </si>
  <si>
    <t>CDLA LOS MAESTROS, BOSNIA, 36-00 y POLONIA</t>
  </si>
  <si>
    <t>MAYORISTA, GUAYAQUIL, 0 y 1</t>
  </si>
  <si>
    <t>'0606305696'</t>
  </si>
  <si>
    <t>ANGEL GEOVANNY</t>
  </si>
  <si>
    <t>camilaurquizo@hotmail.com</t>
  </si>
  <si>
    <t>LA BOTA, BLADIMIR LENIN, N69-08 y FERNANDO VELASCO</t>
  </si>
  <si>
    <t>MERCADO LA KENNEDY</t>
  </si>
  <si>
    <t>'1729352821'</t>
  </si>
  <si>
    <t>EMILY RACELY</t>
  </si>
  <si>
    <t>URQUIZO QUISHPI</t>
  </si>
  <si>
    <t>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t>
  </si>
  <si>
    <t>'1756793822'</t>
  </si>
  <si>
    <t>ARGELIO JESUS</t>
  </si>
  <si>
    <t>MONTES MEJIAS</t>
  </si>
  <si>
    <t>COMITE DEL PUEBLO, CA N70F, N70-315 y LT1 LC1</t>
  </si>
  <si>
    <t>Construcción de obras de ingenierí­a civil relacionadas con: tuberí­as urbanas, construcción de conductos principales y acometidas de redes de distribución de agua sistemas de riego (canales), estaciones de bombeo, depósitos.</t>
  </si>
  <si>
    <t>INGENIERIA CIVIL</t>
  </si>
  <si>
    <t>'1717278061'</t>
  </si>
  <si>
    <t>NANCY ALEXANDRA</t>
  </si>
  <si>
    <t>'1724541220'</t>
  </si>
  <si>
    <t>JESSICA VERONICA</t>
  </si>
  <si>
    <t>CHILENA CHIMBORAZO</t>
  </si>
  <si>
    <t>jessi_030194@hotmail.com</t>
  </si>
  <si>
    <t>'0604832246'</t>
  </si>
  <si>
    <t>BRYAN ALONSO</t>
  </si>
  <si>
    <t>CORONEL PILCO</t>
  </si>
  <si>
    <t>brialcopil@gmail.com</t>
  </si>
  <si>
    <t>CLA LA PRIMAVERA , SIMBABE , LOTE 9 y QUIMIAG</t>
  </si>
  <si>
    <t>HOSPITAL DE ESPECIALIDADES CAR</t>
  </si>
  <si>
    <t>'0200425064'</t>
  </si>
  <si>
    <t>VICENTE .</t>
  </si>
  <si>
    <t>TIXILEMA TOALOMBO</t>
  </si>
  <si>
    <t>RUMIÑAHUI, EN LA MARKIN QUINOCOHA, N59-143 y FRANCISCO LAMINIA</t>
  </si>
  <si>
    <t>Fabricación de equipo de protección y seguridad: ropa igní­fuga y otras prendas de protección, cinturones de seguridad para instaladores y celadores de lí­neas telefónicas y de electricidad y otros cinturones de uso ocupacional, salvavidas de corcho, cascos de plástico y otro equipo personal de seguridad de plástico (por ejemplo, cascos para deportes), ropa de protección para bomberos, cascos de metal y otro equipo personal de seguridad de metal, tapones para los oí­dos y la nariz (por ejemplo, para nadar o para protegerse del ruido), máscaras de gas.</t>
  </si>
  <si>
    <t>'0954652558'</t>
  </si>
  <si>
    <t>JAVIER JOSE</t>
  </si>
  <si>
    <t>GUAMAN HUARACA</t>
  </si>
  <si>
    <t>josegusman556@gmail.com</t>
  </si>
  <si>
    <t>FLOR DE FASTION, AV. MODESTO LUQUES, 41620 y N/A</t>
  </si>
  <si>
    <t>GOMES RELDON</t>
  </si>
  <si>
    <t>LA JIMENA, ., . y .</t>
  </si>
  <si>
    <t>'1801781020'</t>
  </si>
  <si>
    <t>MARCO ANGEL</t>
  </si>
  <si>
    <t>RAMIREZ</t>
  </si>
  <si>
    <t>Las que hayan recibido crÃ©ditos en condiciones preferenciales por plazos, tasas de interÃ©s, falta de cauciÃ³n o desproporcionadas respecto del patrimonio del deudor o de su capacidad de pago.</t>
  </si>
  <si>
    <t>RUMIÑAHUI, GONSALO SIANDUBILDE, N54-37 y LOS PINOS</t>
  </si>
  <si>
    <t>'0550581102'</t>
  </si>
  <si>
    <t>JHOFRE</t>
  </si>
  <si>
    <t>BARAJA VEGA</t>
  </si>
  <si>
    <t>ATUCUCHO, CALLE 27, N57 y LADERSA DEL CISNE</t>
  </si>
  <si>
    <t>'1716453459'</t>
  </si>
  <si>
    <t>LUIS GABRIEL</t>
  </si>
  <si>
    <t>URQUIZO GUARACA</t>
  </si>
  <si>
    <t>COMITE DEL PUEBLO, LEONARDO MURIALDO, N55 y PEDRO GUERRERO</t>
  </si>
  <si>
    <t>TRASNPORTISTA DE MUDANZAS</t>
  </si>
  <si>
    <t>LA KENNEDY, GONZALO SANDOBIDI, . y LOS PINOS</t>
  </si>
  <si>
    <t>'0605541101'</t>
  </si>
  <si>
    <t>DAVID ABEL</t>
  </si>
  <si>
    <t>PEREZ TENELEMA</t>
  </si>
  <si>
    <t>ATUCUCHO, SALVADOR BUSTAMANTE, LT 57-76 y .</t>
  </si>
  <si>
    <t>FRUTERICO</t>
  </si>
  <si>
    <t>OFELIA, BELLAVISTA Y LAS CASCADAS, . y .</t>
  </si>
  <si>
    <t>'1720041944'</t>
  </si>
  <si>
    <t>JENNY PATRICIA</t>
  </si>
  <si>
    <t>NARVAEZ HERRERA</t>
  </si>
  <si>
    <t>paty.lupe1994@gmail.com</t>
  </si>
  <si>
    <t>MENA DEL HIERRO, MACHALA, OE9151 y RIO CACHABI</t>
  </si>
  <si>
    <t>CONFECCIONES JOLUP</t>
  </si>
  <si>
    <t>'1718138256'</t>
  </si>
  <si>
    <t>ROLDAN PACA</t>
  </si>
  <si>
    <t>COMITE DEL PUEBLO, GENERAL RUMIÑAHUI, N58-30 y E13CGINEA BISAU</t>
  </si>
  <si>
    <t>IÑAQUITO, JOSE VILLALENGUA, OE4-507 y VASCO DE CONTRERAS</t>
  </si>
  <si>
    <t>'1703474963'</t>
  </si>
  <si>
    <t>MARIA HORTENCIA</t>
  </si>
  <si>
    <t>ÑACATA SINAILIN</t>
  </si>
  <si>
    <t>LOMA HERMOSA, JOSE MIGUEL CARRION, N70-307 y PASAJE 2</t>
  </si>
  <si>
    <t>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t>
  </si>
  <si>
    <t>'1720523016'</t>
  </si>
  <si>
    <t>EDWIN FERNANDO</t>
  </si>
  <si>
    <t>COTOCOLLAO, BERNANDO DE LEGARDA, OE7-42 y HUACHI</t>
  </si>
  <si>
    <t>CALDERON, CAXITO MUSO, LOTE 1 y CARAPUNGO</t>
  </si>
  <si>
    <t>'0650849045'</t>
  </si>
  <si>
    <t>GABRIEL ENRIQUE</t>
  </si>
  <si>
    <t>NISPERUZA JIMENEZ</t>
  </si>
  <si>
    <t>'0603384926'</t>
  </si>
  <si>
    <t>VIVIANA ELIZABETH</t>
  </si>
  <si>
    <t>PEÑAFIEL GUEVARA</t>
  </si>
  <si>
    <t>vepg945516@hotmail.com</t>
  </si>
  <si>
    <t>CDLA LA PAZ , 24 DE MAYO , 15 y LOJA</t>
  </si>
  <si>
    <t>., AV. JUAN FELIX PROAÑO , . y CHILE</t>
  </si>
  <si>
    <t>SARA MARGOTH</t>
  </si>
  <si>
    <t>PAREDES CRUZ</t>
  </si>
  <si>
    <t>'1802728970'</t>
  </si>
  <si>
    <t>HUAMBALO CENTRO, GONZALEZ SUAREZ , S/N y JUAN MONTALVO</t>
  </si>
  <si>
    <t>'1725346405'</t>
  </si>
  <si>
    <t>ISAIAS TOMAS</t>
  </si>
  <si>
    <t>TIXI URQUIZO</t>
  </si>
  <si>
    <t>Isaiastixi007@gmail.com</t>
  </si>
  <si>
    <t>ATUCUCHO, ANGEL ARAUJO, . y JULIO JARAMILLO</t>
  </si>
  <si>
    <t>CONDADO, VELASCO IBARRA, . y .</t>
  </si>
  <si>
    <t>'0603183229'</t>
  </si>
  <si>
    <t>MIRIAM ROCIO</t>
  </si>
  <si>
    <t>ALVARADO ZUMBA</t>
  </si>
  <si>
    <t>miryamalvarado0680@gmail.com</t>
  </si>
  <si>
    <t>LA PANADERIA, AYACUCHO, 25-48 y GARCIA MORENO</t>
  </si>
  <si>
    <t>HOSTAL SAN VALENTIN</t>
  </si>
  <si>
    <t>LA PANADERIA, CIRCUNVALACION, 26-30 y GARCIA MORENO</t>
  </si>
  <si>
    <t>'1703929685'</t>
  </si>
  <si>
    <t>MARCIA BEATRIZ</t>
  </si>
  <si>
    <t>FELIX PERREÑO</t>
  </si>
  <si>
    <t>CARCELEN, JOSE JIMENEZ, N82-174 y GRADUADA</t>
  </si>
  <si>
    <t>Venta al por mayor de artí­culos de mercerí­as: agujas, hilo de costura, botones, cierres, cintas, encajes, alfileres, etcétera.</t>
  </si>
  <si>
    <t>'1707039721'</t>
  </si>
  <si>
    <t>NESTOR</t>
  </si>
  <si>
    <t>LANCHIMBA CASPI</t>
  </si>
  <si>
    <t>'0601543614'</t>
  </si>
  <si>
    <t>SEGUNDO SALVADOR</t>
  </si>
  <si>
    <t>MEJIA BRONCANO</t>
  </si>
  <si>
    <t>'099269691</t>
  </si>
  <si>
    <t>SAN ALFONSO, AYACUCHO, 19-51 y TARQUI</t>
  </si>
  <si>
    <t>'1750246009'</t>
  </si>
  <si>
    <t>LUZ CLARA</t>
  </si>
  <si>
    <t>'0604472142'</t>
  </si>
  <si>
    <t>'0603824103'</t>
  </si>
  <si>
    <t>LA QUINTANA, VILLA LENGUA , N53-26 y MARIANO EGAS</t>
  </si>
  <si>
    <t>FRUTAS Y LEGUMBRES NELLY</t>
  </si>
  <si>
    <t>., MARIANO EGAS , . y JOSE VILLALENGUA</t>
  </si>
  <si>
    <t>'0201179389'</t>
  </si>
  <si>
    <t>JORGE JOSELITO</t>
  </si>
  <si>
    <t>SANCHEZ SANCHEZ</t>
  </si>
  <si>
    <t>., ., ,. y .</t>
  </si>
  <si>
    <t>'1723872261'</t>
  </si>
  <si>
    <t>ESTEFANO ALEXANDER</t>
  </si>
  <si>
    <t>LEGARDA HINOJOSA</t>
  </si>
  <si>
    <t>COTOCOLLAO, FLAVIO ALFARO, N61 y JOSE MARIA GUERRERO</t>
  </si>
  <si>
    <t>BOTICAS UNIDAS DEL ECUADOR CA</t>
  </si>
  <si>
    <t>LA Y, MARIO ECHEVERIA, OE-228 y SAN FRANCISCO</t>
  </si>
  <si>
    <t>'0603693490'</t>
  </si>
  <si>
    <t>CHICAIZA MORALES</t>
  </si>
  <si>
    <t>'0604012070'</t>
  </si>
  <si>
    <t>BLANCA VERONICA</t>
  </si>
  <si>
    <t>YUNGAN GUAMAN</t>
  </si>
  <si>
    <t>vero251995@hotmail.com</t>
  </si>
  <si>
    <t>LA JOYA , ALMAGRO, 15-59 y VILLAROEL</t>
  </si>
  <si>
    <t>Venta al por menor de alfombras, tapices, moquetas, cortinas, visillos y tapetes en establecimientos especializados.</t>
  </si>
  <si>
    <t>LA COONDMAMINE, JUAN MONTALVO, S.N y COLOMBIA</t>
  </si>
  <si>
    <t>'0602583494'</t>
  </si>
  <si>
    <t>ALBA CUMANDA</t>
  </si>
  <si>
    <t>SANCHEZ GARCIA</t>
  </si>
  <si>
    <t>albasanchez55@yahoo.es</t>
  </si>
  <si>
    <t>SAN FRANCISCO, VELOZ, 16-17 y ALMAGRO</t>
  </si>
  <si>
    <t>., MEXICO, . y LA PAZ</t>
  </si>
  <si>
    <t>'1102897582'</t>
  </si>
  <si>
    <t>EFRAIN MARINO</t>
  </si>
  <si>
    <t>RIVERA ULLAGUARI</t>
  </si>
  <si>
    <t>efrain2004@hotmail.com</t>
  </si>
  <si>
    <t>EL CONDADO, CALLE I, LOTE 11 y CALLE K</t>
  </si>
  <si>
    <t>Venta al por menor de telas, lanas y otros hilados para tejer, artí­culos de mercerí­a (agujas e hilo de coser) en establecimientos especializados.</t>
  </si>
  <si>
    <t>MEGATODO</t>
  </si>
  <si>
    <t>EL RANCHO, CALLE I, CALLE K y LOTE 11</t>
  </si>
  <si>
    <t>'1724723323'</t>
  </si>
  <si>
    <t>NUEVA LOJA, 12 DE FEBRERO, S/N y LIBERTADOR BOLIVAR</t>
  </si>
  <si>
    <t>Venta de motocicletas, incluso ciclomotores (velomotores), tricimotos.</t>
  </si>
  <si>
    <t>'1727172155'</t>
  </si>
  <si>
    <t>'0605149897'</t>
  </si>
  <si>
    <t>ISLA TRINITARIA , ., . y .</t>
  </si>
  <si>
    <t>'1721820817'</t>
  </si>
  <si>
    <t>EDGAR PATRICIO</t>
  </si>
  <si>
    <t>TOMAREMA GUALAN</t>
  </si>
  <si>
    <t>ATUCUHO, MANUEL DE JESUS ALVARES, . y ESTADIO</t>
  </si>
  <si>
    <t>'0601844046'</t>
  </si>
  <si>
    <t>MOROCHO SINCHE</t>
  </si>
  <si>
    <t>AMULA CASALOMA , AMULA CASALOMA, . y .</t>
  </si>
  <si>
    <t>SANTA ROSA , VICENTE ROCA FUERTE , . y MERCADO VICTOR</t>
  </si>
  <si>
    <t>'0201773561'</t>
  </si>
  <si>
    <t>GUISHA YUMISIVA</t>
  </si>
  <si>
    <t>CALDERON, 28 DE JUNIO, LT74 y 25 NOVIEMBRE</t>
  </si>
  <si>
    <t>FRUTERIA EL AHORRO</t>
  </si>
  <si>
    <t>SAN JOSE DE MORAN , ., S/N y .</t>
  </si>
  <si>
    <t>'1716347164'</t>
  </si>
  <si>
    <t>DANIEL SEGUNDO</t>
  </si>
  <si>
    <t>ATUCUCHO, CALLE 24, LT19 y JULIO JARAMILLO</t>
  </si>
  <si>
    <t>Venta al por mayor de productos de panaderí­a y reposterí­a.</t>
  </si>
  <si>
    <t>PANEDERIA SABROPAN</t>
  </si>
  <si>
    <t>COCHAPAMBA, CALLE 24, LT19 y JULIO JARAMILLO</t>
  </si>
  <si>
    <t>'0604267856'</t>
  </si>
  <si>
    <t>NIAMA ÑAMA</t>
  </si>
  <si>
    <t>COMITE DEL PUEBLO, LEONARDO MURIALDO, E9-97 y GUACAMAYO</t>
  </si>
  <si>
    <t>FRUTERIA MARY</t>
  </si>
  <si>
    <t>LA KENNEDY, CAPITAN RAMON BORJA, N53-12 y RUTECINDO</t>
  </si>
  <si>
    <t>'0602198186'</t>
  </si>
  <si>
    <t>RUIZ SINCHI</t>
  </si>
  <si>
    <t>MARIA AUXILIADORA , ., . y .</t>
  </si>
  <si>
    <t>Venta al por mayor de animales vivos.</t>
  </si>
  <si>
    <t>'1706508403'</t>
  </si>
  <si>
    <t>MORALES ALLAN</t>
  </si>
  <si>
    <t>EL PORVENIL, MARTIN OCHOA, LT106 y PASAJE E</t>
  </si>
  <si>
    <t>BODEGA SANTA ANITA</t>
  </si>
  <si>
    <t>ANDALUCIA, GONZALO GALLO, OE7-305 y JORGE PIEDRA</t>
  </si>
  <si>
    <t>'1751060292'</t>
  </si>
  <si>
    <t>MICHAEL DAVID</t>
  </si>
  <si>
    <t>DIAZ QUINATOA</t>
  </si>
  <si>
    <t>1999ndiaz@gmail.com</t>
  </si>
  <si>
    <t>BARRIO ANA MARIA, CESAR VILLACRES, OE10-83 y EUSEBIO CONDO</t>
  </si>
  <si>
    <t>Comercio al por mayor de productos de caucho incluye llantas</t>
  </si>
  <si>
    <t>AUTO PARTES JM</t>
  </si>
  <si>
    <t>POR LA ANT, OCCIDENTAL, LOTE 1009 y GONZALO GALLO</t>
  </si>
  <si>
    <t>'1704931748'</t>
  </si>
  <si>
    <t>CARLOS LINO</t>
  </si>
  <si>
    <t>POCIANO BAJO, JOSEFA TENAJERO, N71-207 y N/A</t>
  </si>
  <si>
    <t>'0604786533'</t>
  </si>
  <si>
    <t>NORA YAJAIRA</t>
  </si>
  <si>
    <t>TIERRA VILEMA</t>
  </si>
  <si>
    <t>yajaloqa@gmail.com</t>
  </si>
  <si>
    <t>LOS ALAMOS, AV. SAID AMONT MONTROID, 00 y RIELES DEL TREN</t>
  </si>
  <si>
    <t>FAUSTO MOLINA , LEOPOLDO FREIRE, . y .</t>
  </si>
  <si>
    <t>'1708260441'</t>
  </si>
  <si>
    <t>JORGE RAMIRO</t>
  </si>
  <si>
    <t>DIAZ HERNANDEZ</t>
  </si>
  <si>
    <t>ANA MARIA, AV. OCCIDENTAL, N1009 y JORGE PIEDRA</t>
  </si>
  <si>
    <t>'0605394451'</t>
  </si>
  <si>
    <t>MULLO YUMICEBA</t>
  </si>
  <si>
    <t>mariamullo@hotmail.com</t>
  </si>
  <si>
    <t>JUNTA LAS ACASIAS, RIO COCA , . y PALORA</t>
  </si>
  <si>
    <t>LAS ACASIAS, RIO COCA , . y PALORA</t>
  </si>
  <si>
    <t>'1722214531'</t>
  </si>
  <si>
    <t>BALTAZAR CHICAIZA</t>
  </si>
  <si>
    <t>ATUCUCHO, JUAN MANUEL DE JESUS ALVAREZ, N58 y LA CALLE 24</t>
  </si>
  <si>
    <t>'1714567789'</t>
  </si>
  <si>
    <t>RENE BOLIVAR</t>
  </si>
  <si>
    <t>ROSERO TAICUZ</t>
  </si>
  <si>
    <t>BELLAVISTA ALTA PB, OE9A, N62 y N61105</t>
  </si>
  <si>
    <t>Escuelas de conducir para chóferes profesionales: de camiones, buses, etcétera.</t>
  </si>
  <si>
    <t>SAN CARLOS</t>
  </si>
  <si>
    <t>EL CONDADO, ., . y .</t>
  </si>
  <si>
    <t>'0602731069'</t>
  </si>
  <si>
    <t>LA MORITA II, LAS MORAS, L-243 y AGUACATES</t>
  </si>
  <si>
    <t>FRUTERIA LA MORITA</t>
  </si>
  <si>
    <t>LA MORITA II, LA MORAS, L-243 y LOS AGUACTES</t>
  </si>
  <si>
    <t>'0401198080'</t>
  </si>
  <si>
    <t>HECTOR FRANCISCO</t>
  </si>
  <si>
    <t>CUARAN IMBAQUINGO</t>
  </si>
  <si>
    <t>criscuaran96@gmail.com</t>
  </si>
  <si>
    <t>LA PULIDA, JORGE PIEDRA, OE11-68 y RAMIRO ALMEIDA</t>
  </si>
  <si>
    <t>REPUBLICA DE ARGENTINA</t>
  </si>
  <si>
    <t>LA PULIDA, JOSÉ SANCHEZ, . y MARISCAL SUCRE</t>
  </si>
  <si>
    <t>'1724088115'</t>
  </si>
  <si>
    <t>GLORIA CRISTINA</t>
  </si>
  <si>
    <t>ANDRADE DIAZ</t>
  </si>
  <si>
    <t>cristi828diaz@outlok.com</t>
  </si>
  <si>
    <t>ANA MARIA, CESAR VILLACRES, OE10-83 y EUSEBIO CONDO</t>
  </si>
  <si>
    <t>Actividades de enseñanza de métodos de lectura rápida y cursos de oratoria.</t>
  </si>
  <si>
    <t>SANTA ANA MARIA, CESAR VILLACRES, OE1083 y EUSEBIO CONDO</t>
  </si>
  <si>
    <t>'0600959167'</t>
  </si>
  <si>
    <t>ZOILA AMELIA</t>
  </si>
  <si>
    <t>PONCE PERALTA</t>
  </si>
  <si>
    <t>poncezoila@hotmail.com</t>
  </si>
  <si>
    <t>CENTRO, AV. CELSO AUGUSTO RODRIGUEZ, 4 y BRASILIA YBOLIVAR</t>
  </si>
  <si>
    <t>'1725082372'</t>
  </si>
  <si>
    <t>SHIRLEY VANESSA</t>
  </si>
  <si>
    <t>andradeshirley24@outlook.com</t>
  </si>
  <si>
    <t>Barrio Ana Maria , .Calle cesar Villacres, OE1083 y EUSEBIO CONDO</t>
  </si>
  <si>
    <t>Fabricación de productos de limpieza: Preparados para perfumar y desodorizar ambientes, polvos o pastas de limpieza incluidos papel, guata, etcétera, revestido o recubierto con estos productos de limpieza.</t>
  </si>
  <si>
    <t>B&amp;CLEAN</t>
  </si>
  <si>
    <t>BARRIO ANA MARIA, CESAR VILLACRES, OE1083 y EUSEBIO CONDO</t>
  </si>
  <si>
    <t>'1400523039'</t>
  </si>
  <si>
    <t>AQUEL CUMANDA</t>
  </si>
  <si>
    <t>KARAKRAS WATINK</t>
  </si>
  <si>
    <t>ATUCUHO, JUAN MANUEL DE JESUS ALVAREZ, OE15 y JULIO JARAMILLO</t>
  </si>
  <si>
    <t>ATUCUCHO, CALLE 18, . y LA PAZ</t>
  </si>
  <si>
    <t>'1207890573'</t>
  </si>
  <si>
    <t>REINA ELIZABETH</t>
  </si>
  <si>
    <t>FLORES MORALES</t>
  </si>
  <si>
    <t>let_event@hotmail-com</t>
  </si>
  <si>
    <t>SANTA ROSA, PROFETA GEO, OE12 y CALLE530</t>
  </si>
  <si>
    <t>'0602738866'</t>
  </si>
  <si>
    <t>ZABALA RAMIREZ</t>
  </si>
  <si>
    <t>GINA XIMENA</t>
  </si>
  <si>
    <t>ginaxzabala@gmailcom</t>
  </si>
  <si>
    <t>CDLA RIOBAMBA NORTE , VICTOR EMILIO ESTRADA , MZI CASA 4 y DEMETRIO AGUILERA</t>
  </si>
  <si>
    <t>'1713509972'</t>
  </si>
  <si>
    <t>FREDDY PATRICIO</t>
  </si>
  <si>
    <t>GUACHAMIN ROMERO</t>
  </si>
  <si>
    <t>byronsh24@outlook.com</t>
  </si>
  <si>
    <t>ANA MARIA, CESAR VILLACRES, OE10-83 y OCCIDENTAL</t>
  </si>
  <si>
    <t>FRESYY TAXIS</t>
  </si>
  <si>
    <t>ANA MARIA, CESAR VILLACRES, OE1083 y EUSEBIO CONDO</t>
  </si>
  <si>
    <t>'1727270454'</t>
  </si>
  <si>
    <t>BYRON ALEXIS</t>
  </si>
  <si>
    <t>MAILA JATIVA</t>
  </si>
  <si>
    <t>byrons@autlook.com</t>
  </si>
  <si>
    <t>'1311443475'</t>
  </si>
  <si>
    <t>HENRY ABEL</t>
  </si>
  <si>
    <t>CEDEÑO MACIAS</t>
  </si>
  <si>
    <t>alejalexa94@gmail.com</t>
  </si>
  <si>
    <t>SAN CARLOS, OE94A, N62 y N6115</t>
  </si>
  <si>
    <t>SAN JOSE DE JARRIN</t>
  </si>
  <si>
    <t>JARRIN, JOSE FIGUEROA, N/A y HUACHI</t>
  </si>
  <si>
    <t>'0503820920'</t>
  </si>
  <si>
    <t>ROCIO PIEDAD</t>
  </si>
  <si>
    <t>JOSE BARAJA (FACEBOOK)</t>
  </si>
  <si>
    <t>COMITE DE PUEBLO, ELOY ALFAVO, 68 y LA HIGUERA</t>
  </si>
  <si>
    <t>Otras actividades de limpieza: limpieza de botellas, etcétera.</t>
  </si>
  <si>
    <t>CONSTRUTURA JR</t>
  </si>
  <si>
    <t>COMITE DEL PUEBLO, ELOY ALFAVO, 68 y LA HIGUERA</t>
  </si>
  <si>
    <t>'0602481525'</t>
  </si>
  <si>
    <t>SEGUNDO ANGEL</t>
  </si>
  <si>
    <t>SINALUISA MOROCHO</t>
  </si>
  <si>
    <t>SANTA CLARA , ., . y .</t>
  </si>
  <si>
    <t>'1703870137'</t>
  </si>
  <si>
    <t>AIDA BEATRIZ</t>
  </si>
  <si>
    <t>JACOME SALAZAR</t>
  </si>
  <si>
    <t>SAN CARLOS, AV PEDRO DE ALVARADO, SN y VICENTE ANDAGUIRRE</t>
  </si>
  <si>
    <t>SAN CARLOS, PEDRO DE ALVARADO, SN y CARLOS QUINTO</t>
  </si>
  <si>
    <t>'1717420325'</t>
  </si>
  <si>
    <t>MARIO ENRIQUE</t>
  </si>
  <si>
    <t>ASHQUI GUASGUA</t>
  </si>
  <si>
    <t>EL TRANSITO , IASABEL HERRERIA , LT 239 y OE13D</t>
  </si>
  <si>
    <t>VENTA DE ACCESORIOS DE VEHICUL</t>
  </si>
  <si>
    <t>TUMBACO , VICENTE ALVAREZ, . y C. GUAYAQUIL</t>
  </si>
  <si>
    <t>'1001991619'</t>
  </si>
  <si>
    <t>JOSE RAFAEL</t>
  </si>
  <si>
    <t>RUIZ TUQUERRES</t>
  </si>
  <si>
    <t>CARAPUNGO, EL ARENAL 13 PANAMERICANA NORTE, CASALES IV y ETAPA 13</t>
  </si>
  <si>
    <t>Servicios de apoyo a la fabricación de instrumentos y materiales médicos y odontológicos a cambio de una retribución o por contrato.</t>
  </si>
  <si>
    <t>L Y S SPORT</t>
  </si>
  <si>
    <t>'1706637293'</t>
  </si>
  <si>
    <t>MARTHA MARIA</t>
  </si>
  <si>
    <t>GOMEZ SEMANATE</t>
  </si>
  <si>
    <t>SANTA ISABEL, VELASCO IBARRA, OE12-25 y PATRICIO ROMERO</t>
  </si>
  <si>
    <t>Actividades de casas de subastas al por mayor.</t>
  </si>
  <si>
    <t>'1721789988'</t>
  </si>
  <si>
    <t>SEMANATE SANTAMARIA</t>
  </si>
  <si>
    <t>'0604406975'</t>
  </si>
  <si>
    <t>SEGUNDO WILSON</t>
  </si>
  <si>
    <t>wilsontixi@gmail.com</t>
  </si>
  <si>
    <t>JARDINES DEL VALLE, MANUEL OROZCO, E19-57 y AVELARDO FLORES</t>
  </si>
  <si>
    <t>PUENGASI, MANUEL OROZCO, E19-57 y AVELARDO FLORES</t>
  </si>
  <si>
    <t>'1723288633'</t>
  </si>
  <si>
    <t>LENIN SEBASTIAN</t>
  </si>
  <si>
    <t>PONECEANO BAJO, HERMANA JUANA, N17-339 y EUGENIO VERIO</t>
  </si>
  <si>
    <t>'0605224781'</t>
  </si>
  <si>
    <t>JOHN IVAN</t>
  </si>
  <si>
    <t>LEMA CEPEDA</t>
  </si>
  <si>
    <t>LA COMUNA, HUMBERTO ALBORNOZ, OE9-181 y OCCIDENTAL</t>
  </si>
  <si>
    <t>SUPER CRANE</t>
  </si>
  <si>
    <t>'1717321820'</t>
  </si>
  <si>
    <t>VILMA EUNICE</t>
  </si>
  <si>
    <t>GUARNIZO SILVESTRE</t>
  </si>
  <si>
    <t>MENA DEL HIERRO, N68C, OE11A y N68-153</t>
  </si>
  <si>
    <t>'0501612675'</t>
  </si>
  <si>
    <t>FAUSTO ALFREDO</t>
  </si>
  <si>
    <t>TOMALO VACA</t>
  </si>
  <si>
    <t>PISULI, CARLOS CANCHA, N/A y PRIMERO DE MAYO</t>
  </si>
  <si>
    <t>MERCADO SAN ROQUE</t>
  </si>
  <si>
    <t>SAN ROQUE, AV 24 DE MAYO, . y CUMANDA</t>
  </si>
  <si>
    <t>'1713667770'</t>
  </si>
  <si>
    <t>CATHERINE MARIBEL</t>
  </si>
  <si>
    <t>EL PARAISO, PULULAHUA, N/A y PASAJE F</t>
  </si>
  <si>
    <t>EL PARAISO, PULULAHUA, E1-102 CASA 1 y PASAJE F</t>
  </si>
  <si>
    <t>'0602343410'</t>
  </si>
  <si>
    <t>JAIME ENRIQUE</t>
  </si>
  <si>
    <t>YAUTIBUG PATARON</t>
  </si>
  <si>
    <t>LA CONCEPCION, ., . y .</t>
  </si>
  <si>
    <t>'0606295392'</t>
  </si>
  <si>
    <t>ALEX PAUL</t>
  </si>
  <si>
    <t>ATUCUCHO, CALLE 27, N/A y MANUEL DE JESUS ALVARES</t>
  </si>
  <si>
    <t>'1726767443'</t>
  </si>
  <si>
    <t>FERNANDA MICHELLE</t>
  </si>
  <si>
    <t>CUICHAN SUAREZ</t>
  </si>
  <si>
    <t>fmishell97@gmail.com</t>
  </si>
  <si>
    <t>EL PARAISO, AV CORONEL, N/A y ENRIQUE CANELTA</t>
  </si>
  <si>
    <t>LA ROLDOS , ., . y .</t>
  </si>
  <si>
    <t>'0604797811'</t>
  </si>
  <si>
    <t>ROSA ELENA</t>
  </si>
  <si>
    <t>ROLDAN ELENA</t>
  </si>
  <si>
    <t>rosaroldannaula@gmail.com</t>
  </si>
  <si>
    <t>SAN JUAN, PLAZA DEL RASTRE , . y .</t>
  </si>
  <si>
    <t>SAN JUAN, ., . y .</t>
  </si>
  <si>
    <t>'0605370246'</t>
  </si>
  <si>
    <t>FRANKLIN VINICIO</t>
  </si>
  <si>
    <t>CHIMBO CAIZA</t>
  </si>
  <si>
    <t>chimbofranklin1996@gmail.com</t>
  </si>
  <si>
    <t>CHACAZA ALTO , ., . y .</t>
  </si>
  <si>
    <t>Cultivo de fréjol.</t>
  </si>
  <si>
    <t>'1726487125'</t>
  </si>
  <si>
    <t>ERICK ALEXANDER</t>
  </si>
  <si>
    <t>ZAMBRANO RODRIGUEZ</t>
  </si>
  <si>
    <t>LA ECUATORIANA , JOAQUIN JATIVA , S45-20 y AV. LA ECUATORIANA</t>
  </si>
  <si>
    <t>LA OFELIA , DIEGO DE VASQUES, S/N y VELLAVISTA</t>
  </si>
  <si>
    <t>'0605664085'</t>
  </si>
  <si>
    <t>RAUL ENRIQUE</t>
  </si>
  <si>
    <t>MOROCHO CARGUACHI</t>
  </si>
  <si>
    <t>enriquecarguachi@gmail.com</t>
  </si>
  <si>
    <t>SAN PEDRO DE AYACON, VIA SANTA TERESITA, . y .</t>
  </si>
  <si>
    <t>Alquiler de bicicletas.</t>
  </si>
  <si>
    <t>'0605284041'</t>
  </si>
  <si>
    <t>GLADYS REBECA</t>
  </si>
  <si>
    <t>GUAMAN EVAS</t>
  </si>
  <si>
    <t>gladysguamn77@hotmail.com</t>
  </si>
  <si>
    <t>ALOPO EL CARMEN, ., . y .</t>
  </si>
  <si>
    <t>Producción de leche cruda de vaca.</t>
  </si>
  <si>
    <t>'1708894066'</t>
  </si>
  <si>
    <t>DELFILIO</t>
  </si>
  <si>
    <t>GUAMAN PULLAY</t>
  </si>
  <si>
    <t>delfilioguaman@gmail.com</t>
  </si>
  <si>
    <t>ATAPO EL CARMEN, PANAMERICA SUR , . y .</t>
  </si>
  <si>
    <t>'0602855843'</t>
  </si>
  <si>
    <t>YANGOL CONDO</t>
  </si>
  <si>
    <t>pedroyangol@gmail.com</t>
  </si>
  <si>
    <t>SAN JUAN SAMBORONDON , VIA TIO CAJAS , . y .</t>
  </si>
  <si>
    <t>Otros cultivos de hortalizas de hoja o de tallo, espinaca, lechuga, berros, apio, perejil, acelga, etcétera.</t>
  </si>
  <si>
    <t>'0603671140'</t>
  </si>
  <si>
    <t>FRANKLIN WILFRIDO</t>
  </si>
  <si>
    <t>MULLO ANILEMA</t>
  </si>
  <si>
    <t>franklinmullo@gmail.com</t>
  </si>
  <si>
    <t>GUALO, GARCIA MORENO, . y 17 SEPTIEMBRE</t>
  </si>
  <si>
    <t>SUPERMERCADO DE CARNES</t>
  </si>
  <si>
    <t>VIA GUALO, GARCIA MORENO, . y 17 SEPTIEMBRE</t>
  </si>
  <si>
    <t>'1721926036'</t>
  </si>
  <si>
    <t>LUIS IVAN</t>
  </si>
  <si>
    <t>GUALLO BEDON</t>
  </si>
  <si>
    <t>luis_ivg@hotmail.com</t>
  </si>
  <si>
    <t>SANTA ISABEL, RIO TULIPE, O-13 y CALLE 135</t>
  </si>
  <si>
    <t>Intermediarios del comercio de muebles, artí­culos para el hogar y ferreterí­a.</t>
  </si>
  <si>
    <t>0983837984, VIA A NONO, SN y VIA A NONO</t>
  </si>
  <si>
    <t>'0604012237'</t>
  </si>
  <si>
    <t>JORGE AGUSTIN</t>
  </si>
  <si>
    <t>SAN JODE DE TAPI, SAN JOSE DE TAPI, . y .</t>
  </si>
  <si>
    <t>'0605370147'</t>
  </si>
  <si>
    <t>BLADIMIR ISRAEL</t>
  </si>
  <si>
    <t>YANGOL CHUTO</t>
  </si>
  <si>
    <t>yangolch@gmail.com</t>
  </si>
  <si>
    <t>'0605370055'</t>
  </si>
  <si>
    <t>CARLOS MANUEL</t>
  </si>
  <si>
    <t>carlosyangol@gmail.com</t>
  </si>
  <si>
    <t>'0601369424'</t>
  </si>
  <si>
    <t>GERMAN GUILLERMO</t>
  </si>
  <si>
    <t>BUSTAMANTE ORTIZ</t>
  </si>
  <si>
    <t>jbcproducciones14@hotmail.es</t>
  </si>
  <si>
    <t>EL ENCANTO, CARABOBO, 11-17 y 12 DE OCTUBRE</t>
  </si>
  <si>
    <t>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t>
  </si>
  <si>
    <t>JBC PRODUCCIONES</t>
  </si>
  <si>
    <t>EL ENCANTO, CARABOBO, 11-17 y CARABOBO</t>
  </si>
  <si>
    <t>'0602771198'</t>
  </si>
  <si>
    <t>MEJIA TIXI</t>
  </si>
  <si>
    <t>SAN FRANCISCO, BENALCAZAR, 21-13 y GUAYAQUIL</t>
  </si>
  <si>
    <t>MIES, .., ... y ...</t>
  </si>
  <si>
    <t>'0600695043'</t>
  </si>
  <si>
    <t>HILCAREMA MOROCHO</t>
  </si>
  <si>
    <t>PARROQUIA , CACHA, . y .</t>
  </si>
  <si>
    <t>Cultivo de trigo.</t>
  </si>
  <si>
    <t>'0605307446'</t>
  </si>
  <si>
    <t>SEGUNDO APOLINARIO</t>
  </si>
  <si>
    <t>PASTO CALLE, AV SIMON BOLIVAR, LT-951| y N/A</t>
  </si>
  <si>
    <t>'1711738516'</t>
  </si>
  <si>
    <t>ALEXANDRA JOSEFINA</t>
  </si>
  <si>
    <t>LEMA YARANGA</t>
  </si>
  <si>
    <t>josefinalema97@yahoo.ec</t>
  </si>
  <si>
    <t>LA OFELIA, DESCATAMIENTO POROTILLO, OE4-45 y CHUQUIZACA</t>
  </si>
  <si>
    <t>CALZADO ALEXANDRA</t>
  </si>
  <si>
    <t>OFELIA, DIEGO DE VASQUES, 96 y BELLAVISTA</t>
  </si>
  <si>
    <t>'0605592617'</t>
  </si>
  <si>
    <t>CARLOS ROBERTO</t>
  </si>
  <si>
    <t>BUÑAY CAIZA</t>
  </si>
  <si>
    <t>COMUNIDA SABLOG GAMPALA, S/N, S/N y S/N</t>
  </si>
  <si>
    <t>Actividades de centros que realizan llamadas, usando técnicas similares, para vender o promocionar bienes o servicios a clientes potenciales, realizar estudios de mercado o encuestas de opinión pública y actividades similares para los clientes.</t>
  </si>
  <si>
    <t>SABLOG, S/N, S/N y S/N</t>
  </si>
  <si>
    <t>'0605388206'</t>
  </si>
  <si>
    <t>BETTY AZUCENA</t>
  </si>
  <si>
    <t>Actividades de caza ordinaria y mediante trampas para fines comerciales. Captura de animales (vivos o muertos) para carne, producción de pieles incluso pieles finas, cueros (cueros de reptiles), plumas para utilizarlos en la investigación, en zoológicos o como animales domésticos.</t>
  </si>
  <si>
    <t>COMUNIDAD SABLOG, S/N, S/N y S/N</t>
  </si>
  <si>
    <t>'0602566713'</t>
  </si>
  <si>
    <t>RESURECCION</t>
  </si>
  <si>
    <t>GUAMAN DAQUILEMA</t>
  </si>
  <si>
    <t>COMUNIDAD ATAPO EL CARMEN, PANAMERICANA SUR, S/N y ANILLO VIAL</t>
  </si>
  <si>
    <t>Venta al por mayor de cueros, pieles y otros productos animales.</t>
  </si>
  <si>
    <t>ATAPO EL CARMEN, PANAMERICANA SUR, S/N y ANILLO VIAL</t>
  </si>
  <si>
    <t>'0604982777'</t>
  </si>
  <si>
    <t>DIEGO EFRAIN</t>
  </si>
  <si>
    <t>Actividades de desinfección, desratización y exterminio de plagas.</t>
  </si>
  <si>
    <t>LANGOS - NORTE, VIA QUITO , S/N y VIA ALTERNO GUANO</t>
  </si>
  <si>
    <t>'1716233513'</t>
  </si>
  <si>
    <t>LORENA DE LOS ANGELES</t>
  </si>
  <si>
    <t>SANTA ANITA, CESAR VILLACRES, OE10-83 y N/A</t>
  </si>
  <si>
    <t>'1722861109'</t>
  </si>
  <si>
    <t>STEFANIA</t>
  </si>
  <si>
    <t>BARRERA MORILLO</t>
  </si>
  <si>
    <t>COTOCOLLAO, PEDRO FREILE, OE9-61 y PSJ ATUCUCHO</t>
  </si>
  <si>
    <t>QUITO</t>
  </si>
  <si>
    <t>COTOCOLLAO, PREDRO FREILE, OE4-61 y PSJ NORTE</t>
  </si>
  <si>
    <t>'0602984734'</t>
  </si>
  <si>
    <t>GUALAN JANETA</t>
  </si>
  <si>
    <t>LA MENA DOS, OE9K RIO CRISTAL, N/A| y PALMA REAL</t>
  </si>
  <si>
    <t>MARY E HIJOS</t>
  </si>
  <si>
    <t>LA MENA 2|, RIO CRISTAL, S21-24 y PALMA REAL</t>
  </si>
  <si>
    <t>'1727493205'</t>
  </si>
  <si>
    <t>JHONNY ANDRES</t>
  </si>
  <si>
    <t>LEMACHE TIXE</t>
  </si>
  <si>
    <t>EL EDEN, TERAN LOPEZ, E13-235 y BELLADONA</t>
  </si>
  <si>
    <t>EL EDEN, TERAN LOPEZ, . y .</t>
  </si>
  <si>
    <t>'1724584774'</t>
  </si>
  <si>
    <t>DIEGO BOLIVAR</t>
  </si>
  <si>
    <t>LA ECUATORIANA, TURUBAMBA DE LAS MONJAS, . y .</t>
  </si>
  <si>
    <t>'1750744375'</t>
  </si>
  <si>
    <t>KEVIN ARBEY</t>
  </si>
  <si>
    <t>TOAPANTA ARGOS</t>
  </si>
  <si>
    <t>kmasqui@gmail.com</t>
  </si>
  <si>
    <t>COTOCOLLAO, VIA NONO, OE11-151 y PASAJE SUCRE</t>
  </si>
  <si>
    <t>'1713084422'</t>
  </si>
  <si>
    <t>DORIS ELENA</t>
  </si>
  <si>
    <t>ORTIZ MARROQUIN</t>
  </si>
  <si>
    <t>0999715673.</t>
  </si>
  <si>
    <t>emma2016@hotmail.com</t>
  </si>
  <si>
    <t>'1750323873'</t>
  </si>
  <si>
    <t>JENNY JANETH</t>
  </si>
  <si>
    <t>jenny1997@hotmail.com</t>
  </si>
  <si>
    <t>el jarrin alto, BERNARDO DE LEGARDA, 3 y PASAJE RIOANGE</t>
  </si>
  <si>
    <t>'1718622499'</t>
  </si>
  <si>
    <t>'1755695820'</t>
  </si>
  <si>
    <t>JOFFRAN NICOLAS</t>
  </si>
  <si>
    <t>BAÑO PILALUMBO</t>
  </si>
  <si>
    <t>RANCHO LOS PINOS, S21A, N14 y E13</t>
  </si>
  <si>
    <t>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t>
  </si>
  <si>
    <t>'1713882999'</t>
  </si>
  <si>
    <t>FLORES PULUPA</t>
  </si>
  <si>
    <t>CALDERON, GARCIA MORENO, LT3 y EDUARDO RACINES</t>
  </si>
  <si>
    <t>COOP DEL PACIFICO</t>
  </si>
  <si>
    <t>EL INCA, AV RIO COCA, . y LOS ROSALES</t>
  </si>
  <si>
    <t>'1706748512'</t>
  </si>
  <si>
    <t>ARTURO IVAN</t>
  </si>
  <si>
    <t>ALBUJA BENALCAZAR</t>
  </si>
  <si>
    <t>ivanalbuja@yahoo.com</t>
  </si>
  <si>
    <t>SANTA ANA, ., E3262 y 13 DE JUNIO</t>
  </si>
  <si>
    <t>Servicios de guardias de seguridad.</t>
  </si>
  <si>
    <t>LA KENNEDY, JOSE BATONADO, N56-67 y ANTONIO ARCOS</t>
  </si>
  <si>
    <t>'1720886777'</t>
  </si>
  <si>
    <t>GUASHPA</t>
  </si>
  <si>
    <t>ANA MARIA, CESAR VILLACRES, OE10-264 y N/A</t>
  </si>
  <si>
    <t>'1718492190'</t>
  </si>
  <si>
    <t>GLADYS PILAR</t>
  </si>
  <si>
    <t>PONCEANO BAJO, JOSEFA TINAJERO, N71339 y EUFEMIA BERRIU</t>
  </si>
  <si>
    <t>'1704974193'</t>
  </si>
  <si>
    <t>MONICA SOFIA</t>
  </si>
  <si>
    <t>CEDEÑO VILLACIS</t>
  </si>
  <si>
    <t>'1001982022'</t>
  </si>
  <si>
    <t>ARTES</t>
  </si>
  <si>
    <t>LUCHA DE LOS POBRES, ., . y .</t>
  </si>
  <si>
    <t>'1725254468'</t>
  </si>
  <si>
    <t>BRYAN PATRICIO</t>
  </si>
  <si>
    <t>URQUIZO JANETA</t>
  </si>
  <si>
    <t>'0605307305'</t>
  </si>
  <si>
    <t>ATUCUHO, OE13A, N57-195 y JUAN JESUS DE ALVAREZ</t>
  </si>
  <si>
    <t>ATUCUCHO, COCHAPAMBA, N57-195 y JUAN JESUS DE ALVAREZ</t>
  </si>
  <si>
    <t>'0502995426'</t>
  </si>
  <si>
    <t>FAUSTO CESAR</t>
  </si>
  <si>
    <t>VALDEZ MOROCHO</t>
  </si>
  <si>
    <t>faustovaldez098731@gmail.com</t>
  </si>
  <si>
    <t>GYPSOM Y PINTURA</t>
  </si>
  <si>
    <t>QUITO, JOSE MIGUEL , . y LOS ANEGELES</t>
  </si>
  <si>
    <t>'0606178374'</t>
  </si>
  <si>
    <t>NEYMAR ARIEL</t>
  </si>
  <si>
    <t>MOROCHO JANETA</t>
  </si>
  <si>
    <t>morochoariel371@gmail.com</t>
  </si>
  <si>
    <t>MONJAS, CALLE J, N557 y AUTOPISTA GENERAL RIMIÑAHUI</t>
  </si>
  <si>
    <t>QUICENTRO, AV DE LOS SHYRIS, . y S/N</t>
  </si>
  <si>
    <t>'0202639241'</t>
  </si>
  <si>
    <t>GUADALUPE ELIZABETH</t>
  </si>
  <si>
    <t>CAYAMBE LUMBI</t>
  </si>
  <si>
    <t>LA OFELIA, CALLE E LT-3, Oe16D y SANTA ROSA DE SINGUNA</t>
  </si>
  <si>
    <t>'1726725615'</t>
  </si>
  <si>
    <t>KATHERINE TATIANA</t>
  </si>
  <si>
    <t>OBANDO PILCO</t>
  </si>
  <si>
    <t>SAN ROQUE, CUMANDA, OE10-116 y LIBERTAD</t>
  </si>
  <si>
    <t>VIVERES Y FRUTERIA</t>
  </si>
  <si>
    <t>SAN CARLOS, AV MACHALA, N56-229 y S/N</t>
  </si>
  <si>
    <t>'1724646276'</t>
  </si>
  <si>
    <t>MYRIAM JAQUELINE</t>
  </si>
  <si>
    <t>OCAÑA REZA</t>
  </si>
  <si>
    <t>myriam123reza@gmail.com</t>
  </si>
  <si>
    <t>LAS ALCANTARILLAS, 24 DE MAYO, N5-187 y CA OE5</t>
  </si>
  <si>
    <t>NEGOCIO EL GONZA</t>
  </si>
  <si>
    <t>LAS ALCANTARILLAS , 24 DE MAYO, N5-187 y CA OE5</t>
  </si>
  <si>
    <t>'0602947210'</t>
  </si>
  <si>
    <t>LUCAS</t>
  </si>
  <si>
    <t>TIUPUL VALDEZ</t>
  </si>
  <si>
    <t>SAN CARLOS, FLAVIO ALFARO, OE9-40 y PSJ ALMEIDA</t>
  </si>
  <si>
    <t>VENTA AL POR MENOR DE VERDURAS</t>
  </si>
  <si>
    <t>COTOCOLLAO, FLAVIO ALFARO, OE9-16 y TRIENTA</t>
  </si>
  <si>
    <t>'1705996757'</t>
  </si>
  <si>
    <t>CEDEÑO</t>
  </si>
  <si>
    <t>SAN JUAN, VERSALLES , N17-115 y SANTIAGO</t>
  </si>
  <si>
    <t>Prestación de otros servicios de reservas relacionados con los viajes: reservas de transporte, hoteles, restaurantes, alquiler de automóviles, entretenimiento y deporte, etcétera.</t>
  </si>
  <si>
    <t>'0401920046'</t>
  </si>
  <si>
    <t>JESSICA NATHALY</t>
  </si>
  <si>
    <t>TIPAZ RAMIREZ</t>
  </si>
  <si>
    <t>CARAPUNGO, LOS PINOS , OE7 N5-235 y GIOVANNI</t>
  </si>
  <si>
    <t>CARAPUNGO , LOS PINOS , OE7 N5-235 y GIOVANNI</t>
  </si>
  <si>
    <t>'0603637794'</t>
  </si>
  <si>
    <t>JOSE AMADO</t>
  </si>
  <si>
    <t>SAGÑAY MALAN</t>
  </si>
  <si>
    <t>TURUBAMBA, CA Oe21, OE1-121 y SMFM81015</t>
  </si>
  <si>
    <t>MICRO MERCADO MARLENE</t>
  </si>
  <si>
    <t>TURUBAMBA , TENIENTE , OE1-121 y HUGO ORTIZ</t>
  </si>
  <si>
    <t>'0602725905'</t>
  </si>
  <si>
    <t>CONSUELO</t>
  </si>
  <si>
    <t>LLANO CHICO, WLADIMIR LENIN, N69-08 y FERNANDO VELASCO</t>
  </si>
  <si>
    <t>FRUTI MAXICONSUELO</t>
  </si>
  <si>
    <t>JIPIJAPA , TOMAS DE BERLANGA , N5-62 y ISLA SAN CRISTOBAL</t>
  </si>
  <si>
    <t>'1717252306'</t>
  </si>
  <si>
    <t>DAMMER PB, N48C LAS HORTENCIAS, E9-94 y E10 JOAQUIN SUMAITA</t>
  </si>
  <si>
    <t>SUPER MERCADO MEGA TODO</t>
  </si>
  <si>
    <t>'0603622226'</t>
  </si>
  <si>
    <t>CISNEROS CASTELO</t>
  </si>
  <si>
    <t>jcisneros.luis@gmail.com</t>
  </si>
  <si>
    <t>LA SALLE, LARREA, 00-00 y ENTRE VENEZUELA Y AYACUCHO</t>
  </si>
  <si>
    <t>HELADERIA CONIS'S</t>
  </si>
  <si>
    <t>FLORECER, AV. COSTA RICA, 784 y PUERTO RICO</t>
  </si>
  <si>
    <t>'1726663816'</t>
  </si>
  <si>
    <t>BLANCA REBECA</t>
  </si>
  <si>
    <t>TOAQUIZA TIGASI</t>
  </si>
  <si>
    <t>blancatoaquiza73@gmail.com</t>
  </si>
  <si>
    <t>CARMEN BAJO, S/N, CASA 1 y S/N</t>
  </si>
  <si>
    <t>WESTER UNION</t>
  </si>
  <si>
    <t>COTOCOLLAO, AV LA PRENSA, . y CENTRO COMERCIAL</t>
  </si>
  <si>
    <t>'1758477382'</t>
  </si>
  <si>
    <t>FRANK DAVID</t>
  </si>
  <si>
    <t>QUIRANTES FERNANDEZ</t>
  </si>
  <si>
    <t>'1706682273'</t>
  </si>
  <si>
    <t>MARIO EFREN</t>
  </si>
  <si>
    <t>MAILA QUEZADA</t>
  </si>
  <si>
    <t>mario maila</t>
  </si>
  <si>
    <t>COCHAPAMBA, CESAR VILLACRES, OE1083 y EUSEBIO CONDE</t>
  </si>
  <si>
    <t>PARQUEADERO</t>
  </si>
  <si>
    <t>'0603744756'</t>
  </si>
  <si>
    <t>miguel_yungan@yahoo.es</t>
  </si>
  <si>
    <t>san martin, E10F, MZ 22 LT481 y S41215</t>
  </si>
  <si>
    <t>URQUIZO SPORT</t>
  </si>
  <si>
    <t>'0603282781'</t>
  </si>
  <si>
    <t>MOROCHO HUILCAREMA</t>
  </si>
  <si>
    <t>SANTA ISABEL, VELASCO IBARRA, OE11A y SAN PABLO</t>
  </si>
  <si>
    <t>Actividades de diseño de ingenierí­a y consultorí­a de ingenierí­a para gestión de proyectos relacionados con la construcción.</t>
  </si>
  <si>
    <t>'0602441917'</t>
  </si>
  <si>
    <t>AUQUILLA BUÑAY</t>
  </si>
  <si>
    <t>SANTA ISABEL, VELASCO IBARRA , 686 y BELEN HISTORICO</t>
  </si>
  <si>
    <t>SANTA ISABEL, VELASSCO IBARRA, 68 y BELEN HISTORICO</t>
  </si>
  <si>
    <t>'1723425979'</t>
  </si>
  <si>
    <t>ANA KARINA</t>
  </si>
  <si>
    <t>PEREZ MUÑOS</t>
  </si>
  <si>
    <t>PULIDA, JORGE PIEDRA, . y OE11-120</t>
  </si>
  <si>
    <t>'1705239026'</t>
  </si>
  <si>
    <t>MUÑOZ PILLAJO</t>
  </si>
  <si>
    <t>'0106108566'</t>
  </si>
  <si>
    <t>JENNY ANDREA</t>
  </si>
  <si>
    <t>SANMARTIN ERRAES</t>
  </si>
  <si>
    <t>andrea_sanm19@hotmail.com</t>
  </si>
  <si>
    <t>CALDERON, GEOVANNY CALLES, . y LOS PINOS</t>
  </si>
  <si>
    <t>'0502081078'</t>
  </si>
  <si>
    <t>PEREZ PALACIOS</t>
  </si>
  <si>
    <t>'1721602272'</t>
  </si>
  <si>
    <t>JOSSELYN TATIANA</t>
  </si>
  <si>
    <t>OBANDO NENGER</t>
  </si>
  <si>
    <t>Actividades de mantenimiento y reparación de motocicletas.</t>
  </si>
  <si>
    <t>'1721648002'</t>
  </si>
  <si>
    <t>EDUARDO JOSUE</t>
  </si>
  <si>
    <t>BALCAZAR ALVARADO</t>
  </si>
  <si>
    <t>SANTA ISABEL, VIA A NONO KM3, OE11-82 y S/N</t>
  </si>
  <si>
    <t>Servicios de instalación de maquinaria industrial en plantas industriales, equipo de control de procesos industriales, actividades de mecánicos instaladores, montaje de máquinas a cambio de una retribución o por contrato.</t>
  </si>
  <si>
    <t>LUBRICADORA LUIS MORALES</t>
  </si>
  <si>
    <t>COTOCOLLAO, AV LA MACHALA, . y RIO TULIPE</t>
  </si>
  <si>
    <t>'1707609127'</t>
  </si>
  <si>
    <t>JOSE ELIAS</t>
  </si>
  <si>
    <t>SIERRA</t>
  </si>
  <si>
    <t>SAN CARLOS, MARTIN OCHOA, N56 y MELCHOR DE VALDEZ</t>
  </si>
  <si>
    <t>Actividades de asociaciones que facilitan el contacto con otras personas con intereses similares, como clubes rotarios, logias masónicas, etcétera.</t>
  </si>
  <si>
    <t>SAN CARLOS, MARTIN OCHOA, . y MELCHOR DE VALDEZ</t>
  </si>
  <si>
    <t>'1715116578'</t>
  </si>
  <si>
    <t>WILLIAM FABRICIO</t>
  </si>
  <si>
    <t>SIERRA TOAPAXI</t>
  </si>
  <si>
    <t>'1723599625'</t>
  </si>
  <si>
    <t>MARTHA TERESA</t>
  </si>
  <si>
    <t>CUMIÑA GUARACA</t>
  </si>
  <si>
    <t>SAN CARLOS, MANUEL DE JESUS ALVARES, N58-10 y CALLE 18</t>
  </si>
  <si>
    <t>'1725834210'</t>
  </si>
  <si>
    <t>PAULINA VERONICA</t>
  </si>
  <si>
    <t>QUISHPI TENENUELA</t>
  </si>
  <si>
    <t>ATUCUCHO, MANUEL DE JESUS ALVARES, LT18 y CALLE18</t>
  </si>
  <si>
    <t>MEGA FRUTERIA VACACELA</t>
  </si>
  <si>
    <t>ATUCUCHO, MARCO JOFRE, N y SALINO ZAMBRANO</t>
  </si>
  <si>
    <t>'1726863499'</t>
  </si>
  <si>
    <t>MELANIE KHERLY</t>
  </si>
  <si>
    <t>'0650180524'</t>
  </si>
  <si>
    <t>DEVORA ABIGAIL</t>
  </si>
  <si>
    <t>SINALUISA TASAMBAY</t>
  </si>
  <si>
    <t>LA CONDAMINE, CHILE, 31-32 y JUAN DE LAVALLE</t>
  </si>
  <si>
    <t>., ..., ... y .</t>
  </si>
  <si>
    <t>'1722534219'</t>
  </si>
  <si>
    <t>JHONNY MANOLO</t>
  </si>
  <si>
    <t>CRUZ PALAQUIBAY</t>
  </si>
  <si>
    <t>SAN CARLOS , CONTINUACION JUAN RUIZ H., LT 48 y PASAJE A</t>
  </si>
  <si>
    <t>'1714130539'</t>
  </si>
  <si>
    <t>ALFONSO</t>
  </si>
  <si>
    <t>SAN CARLOS, CALLE 16, S/N y ZULEMA BLACIO</t>
  </si>
  <si>
    <t>COMPANIA DE TAXIS REMIS DRIVER</t>
  </si>
  <si>
    <t>MARISCAL, SANTA MARIA, . y REINA VICTORIA</t>
  </si>
  <si>
    <t>'1721838421'</t>
  </si>
  <si>
    <t>VANESSA RUTH</t>
  </si>
  <si>
    <t>LEINES GUALPA</t>
  </si>
  <si>
    <t>vanessaleines-1992@hotmail.com</t>
  </si>
  <si>
    <t>SANTA ANITA, BERNARDO DE LEGARDA, N61101 y DECIMA TRANSVERSAL</t>
  </si>
  <si>
    <t>FUNDACIÓN VIDA HOGAR</t>
  </si>
  <si>
    <t>AMAZONAS, REPUBLICA DE SALVADOR, . y PORTUGAL</t>
  </si>
  <si>
    <t>'1723015853'</t>
  </si>
  <si>
    <t>LUIS PATRICIO</t>
  </si>
  <si>
    <t>PIEDRA MUELA</t>
  </si>
  <si>
    <t>patilo.p.21.@hotmail.com</t>
  </si>
  <si>
    <t>PISULI, PABLO YEROBI, M237 LOTE 1 y CARLOS CONCHAY</t>
  </si>
  <si>
    <t>'1719105072'</t>
  </si>
  <si>
    <t>LA PULIDA, CALLE 6, LT59 y .</t>
  </si>
  <si>
    <t>'0601129232'</t>
  </si>
  <si>
    <t>JERONIMO</t>
  </si>
  <si>
    <t>TIUPUL URQUIZO</t>
  </si>
  <si>
    <t>AMULA PULIQUIS, ., . y .</t>
  </si>
  <si>
    <t>'1717375446'</t>
  </si>
  <si>
    <t>BRUNO DAVID</t>
  </si>
  <si>
    <t>'0600773105'</t>
  </si>
  <si>
    <t>NICOLAS</t>
  </si>
  <si>
    <t>GUARACA MOROCHO</t>
  </si>
  <si>
    <t>'0401417142'</t>
  </si>
  <si>
    <t>ROBERTO DAVID</t>
  </si>
  <si>
    <t>HERNANDEZ TAQUES</t>
  </si>
  <si>
    <t>SAN JOSE, EL DORADO , . y CARLOS MANTILLA</t>
  </si>
  <si>
    <t>Actividades de formación religiosa.</t>
  </si>
  <si>
    <t>EMPRESA CARGO CAN</t>
  </si>
  <si>
    <t>'1710131176'</t>
  </si>
  <si>
    <t>NANCY PIEDAD</t>
  </si>
  <si>
    <t>PANCHEZ PUEBLA</t>
  </si>
  <si>
    <t>SAN CARLOS, EUSEBIO, . y JORGE PIEDRA</t>
  </si>
  <si>
    <t>salches de la pulida</t>
  </si>
  <si>
    <t>la pulida, jorge piedra, OE10-284 y eusevio conde</t>
  </si>
  <si>
    <t>'0604403741'</t>
  </si>
  <si>
    <t>'2100052527'</t>
  </si>
  <si>
    <t>MONICA ALEJANDRINA</t>
  </si>
  <si>
    <t>PEÑALOZA PACHECO</t>
  </si>
  <si>
    <t>EL CONDADO, NOGAL, . y PIEDRAS NEGRAS</t>
  </si>
  <si>
    <t>'1726469503'</t>
  </si>
  <si>
    <t>MARIA CRISTINA</t>
  </si>
  <si>
    <t>CUTULAHUA, CALLE 19, 362 y CALLE B</t>
  </si>
  <si>
    <t>ALISS RHOYS</t>
  </si>
  <si>
    <t>'1719935312'</t>
  </si>
  <si>
    <t>MILTON VINICIO</t>
  </si>
  <si>
    <t>MAIGUA PACA</t>
  </si>
  <si>
    <t>24 DE MAYO , VICENTE MALDONADO, . y JUAN DE SOSAYO</t>
  </si>
  <si>
    <t>DUCHI RAMOS</t>
  </si>
  <si>
    <t>'0604504621'</t>
  </si>
  <si>
    <t>BARRIO 24 DE MAYO, PEDRO MALDONADO, . y JUAN DE SOSAYO</t>
  </si>
  <si>
    <t>'1722902309'</t>
  </si>
  <si>
    <t>SEGUNDO ESTUARDO</t>
  </si>
  <si>
    <t>LUMBI MANOBANDA</t>
  </si>
  <si>
    <t>SANTA MARIA, MIGUEL EGAS, LT12A y Oe25A</t>
  </si>
  <si>
    <t>SANTA MARIA, MIGUEL EGAS, . y .</t>
  </si>
  <si>
    <t>'1756155832'</t>
  </si>
  <si>
    <t>NATALIA SILVANA</t>
  </si>
  <si>
    <t>VACACELA AUQUILLA</t>
  </si>
  <si>
    <t>'0605531870'</t>
  </si>
  <si>
    <t>TIUPUL TIUPUL</t>
  </si>
  <si>
    <t>SANTA MARIA, VERNARDO DE LEGARDA, 73 y SANTA MARIA</t>
  </si>
  <si>
    <t>PANADERIA EL SABOR</t>
  </si>
  <si>
    <t>SANTA MARIA, VERNARDO DE LEGARDA, 73 y LEGARDA</t>
  </si>
  <si>
    <t>'0602952004'</t>
  </si>
  <si>
    <t>MARIA ANA</t>
  </si>
  <si>
    <t>BUÑAY CARRILLO</t>
  </si>
  <si>
    <t>CHILLOGALLO, SA, LOTE 5 y PASAJE Y</t>
  </si>
  <si>
    <t>'1708705387'</t>
  </si>
  <si>
    <t>JESUS FRANCISCO</t>
  </si>
  <si>
    <t>EL CONDADO, FERNANDO DAQUILEMA, 70 102 y JULIAN QUITUS</t>
  </si>
  <si>
    <t>'2100559661'</t>
  </si>
  <si>
    <t>JENNY RUBI</t>
  </si>
  <si>
    <t>PEREZ PEÑALOZA</t>
  </si>
  <si>
    <t>ANA MARIA, CALLE CESAR VILLACRES, OE10-122 y ana maria</t>
  </si>
  <si>
    <t>productos yambal</t>
  </si>
  <si>
    <t>'0650199607'</t>
  </si>
  <si>
    <t>ACHIC PRESENTACION</t>
  </si>
  <si>
    <t>CUJILEMA NAULA</t>
  </si>
  <si>
    <t>EL PEDREGAL, KM 3 1/2 VIA A SANTA CRUZ, . y .</t>
  </si>
  <si>
    <t>., BELICE , . y HONDURAS</t>
  </si>
  <si>
    <t>'0201833530'</t>
  </si>
  <si>
    <t>REA PATIN</t>
  </si>
  <si>
    <t>ATUCUCHO, CALLE 25 , OE14 y N58</t>
  </si>
  <si>
    <t>'1725053803'</t>
  </si>
  <si>
    <t>ANDRADE ENRIQUEZ</t>
  </si>
  <si>
    <t>COTOCOLLAO, JOSE ORDOÑEZ, . y .</t>
  </si>
  <si>
    <t>'0604158832'</t>
  </si>
  <si>
    <t>COCHAPAMBA, ATUCUCHO, OE15 y ATUCUCHO</t>
  </si>
  <si>
    <t>PLAZA DE TORROS , ., . y .</t>
  </si>
  <si>
    <t>'1752738011'</t>
  </si>
  <si>
    <t>LEONARDO DAVID</t>
  </si>
  <si>
    <t>QUINCHIMBLA MOLINA</t>
  </si>
  <si>
    <t>landerdavo10@gmail.com</t>
  </si>
  <si>
    <t>ATUCUCHO, CALE 16 , 5729 y ZULEMA BLACIO</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</si>
  <si>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t>
  </si>
  <si>
    <t>SAN ANTONIO, ., . y .</t>
  </si>
  <si>
    <t>'1714190178'</t>
  </si>
  <si>
    <t>NORMA JACQUELINE</t>
  </si>
  <si>
    <t>GUALLICHICO PULUPA</t>
  </si>
  <si>
    <t>jacque_882@hotmail.com</t>
  </si>
  <si>
    <t>SAN ISIDRO DEL ICA , NOGALES, E1555 y CALLE C</t>
  </si>
  <si>
    <t>JKCELLFON</t>
  </si>
  <si>
    <t>SAN CARLOS, AV. MARISCAL SUCRE, . y JOSE PIEDRA</t>
  </si>
  <si>
    <t>'0602176265'</t>
  </si>
  <si>
    <t>ENRIQUE</t>
  </si>
  <si>
    <t>MUÑOZ NAULA</t>
  </si>
  <si>
    <t>'0603630997'</t>
  </si>
  <si>
    <t>MARIA ANTONIA</t>
  </si>
  <si>
    <t>JANETA AULLA</t>
  </si>
  <si>
    <t>BUENOS AIRES, ESCOLINATA, MZ468 y CALLE J</t>
  </si>
  <si>
    <t>COTOCOLLAO, CARLOS JULIO, E14-56 y JUAN DE DIOS MARTINEZ</t>
  </si>
  <si>
    <t>'1726417585'</t>
  </si>
  <si>
    <t>KIMBERLY ANAHI</t>
  </si>
  <si>
    <t>VILLAMARIN VIZCAINO</t>
  </si>
  <si>
    <t>vizcainopalaciosanamaria@gmail.com</t>
  </si>
  <si>
    <t>LA OFELIA, BELLAVISTA , OE4-562 y LA PRENSA</t>
  </si>
  <si>
    <t>LA OFELIA, ., . y .</t>
  </si>
  <si>
    <t>VIZCAINO PALACIOS</t>
  </si>
  <si>
    <t>'1719185736'</t>
  </si>
  <si>
    <t>COTOCOLLAO, BELLAVISTA, OE4-562 y AV. PRENSA</t>
  </si>
  <si>
    <t>PRODUCTOS CARNICOS V&amp;V</t>
  </si>
  <si>
    <t>COTOCOLLAO, DIEGO DE VASQUES, . y BELLA VISTA</t>
  </si>
  <si>
    <t>'1751325273'</t>
  </si>
  <si>
    <t>LUIS ENSO</t>
  </si>
  <si>
    <t>TUITISE PILATASI</t>
  </si>
  <si>
    <t>TENICUCHO, TINICUCHO, . y .</t>
  </si>
  <si>
    <t>Construcción de carreteras, calles, carreteras, y otras ví­as para vehí­culos o peatones.</t>
  </si>
  <si>
    <t>PAUCAR TASAMBAY</t>
  </si>
  <si>
    <t>'1715507479'</t>
  </si>
  <si>
    <t>SUR, CHILLOGALLO, . y .</t>
  </si>
  <si>
    <t>'1715985444'</t>
  </si>
  <si>
    <t>EDISON DANIEL</t>
  </si>
  <si>
    <t>FLORES MEDIAVILLA</t>
  </si>
  <si>
    <t>CARAPUNGO, CARLOS FREILE, N17-97 y ALBERTO GUERRERO</t>
  </si>
  <si>
    <t>COOP CARAPUNGO</t>
  </si>
  <si>
    <t>CARAPUNGO, ., . y .</t>
  </si>
  <si>
    <t>'1722249859'</t>
  </si>
  <si>
    <t>RONALD ISAAC</t>
  </si>
  <si>
    <t>VIZCAINO VILLAMARIN</t>
  </si>
  <si>
    <t>elparceroky@gmail.com</t>
  </si>
  <si>
    <t>LA OFELIA, MIRAVALLE , LOTE D y CUARTA TRASVERSAL</t>
  </si>
  <si>
    <t>OFELIA, DIEGO DE VASQUES, . y BELLAVISTA</t>
  </si>
  <si>
    <t>'1720383957'</t>
  </si>
  <si>
    <t>MARIA TRANSITO</t>
  </si>
  <si>
    <t>VALENTI YUNGAN</t>
  </si>
  <si>
    <t>SAN ROQUE, CUMANDA, N525 y AMBATO</t>
  </si>
  <si>
    <t>COMERCIAL ANAHY</t>
  </si>
  <si>
    <t>EL BOSQUE, AV LA BRASIL, OE4-27 y ZAMORA</t>
  </si>
  <si>
    <t>'0605163179'</t>
  </si>
  <si>
    <t>SEGUNDO ROBERTO</t>
  </si>
  <si>
    <t>AULLA AGUAGALLO</t>
  </si>
  <si>
    <t>LA FERROVIARIA, JUAN B AGUIRRE, 56733 y PASAJE</t>
  </si>
  <si>
    <t>FRUTERIA MARIBEL</t>
  </si>
  <si>
    <t>RIOCOCA, ISLA , . y GRANADOS</t>
  </si>
  <si>
    <t>'1710417476'</t>
  </si>
  <si>
    <t>MARISOL</t>
  </si>
  <si>
    <t>SANUNGA RUIZ</t>
  </si>
  <si>
    <t>ROSARIO, GUALAQUIZA, OE-415 y AV LA PRENSA</t>
  </si>
  <si>
    <t>COMPANIA RENTRAVEL</t>
  </si>
  <si>
    <t>'0602471914'</t>
  </si>
  <si>
    <t>SANTA ISABEL, PASAJE SUCRE, LOTE 6 y VIA NONO</t>
  </si>
  <si>
    <t>CARCELEN, FRANCISCO DEL CAMPO, SN y SN</t>
  </si>
  <si>
    <t>'0502841166'</t>
  </si>
  <si>
    <t>OLGA BEATRIZ</t>
  </si>
  <si>
    <t>VEGA CAISAGUANO</t>
  </si>
  <si>
    <t>CORAZÓN DE JESUS, N85 JOSE ORDONIEZ, OE3-114 y OE3B ESTEBAN MOSQUERA</t>
  </si>
  <si>
    <t>COTOCOLLAO, LA OFELIA, . y .</t>
  </si>
  <si>
    <t>'1000989275'</t>
  </si>
  <si>
    <t>MARTHA BEATRIZ</t>
  </si>
  <si>
    <t>PONCE LUNA</t>
  </si>
  <si>
    <t>'1711415511'</t>
  </si>
  <si>
    <t>DIEGO BLADIMIR</t>
  </si>
  <si>
    <t>GUERRERO AREVALO</t>
  </si>
  <si>
    <t>ORIENTE QUITEÑO, AV SIMON BOLIVAR, S17-150 y CALLE FRONTERAS</t>
  </si>
  <si>
    <t>ACESORAMIENTO</t>
  </si>
  <si>
    <t>ORIENTE QUITEÑO, AV SIMON BOLIVAR, . y CALLE FRONTERAS</t>
  </si>
  <si>
    <t>'0603059510'</t>
  </si>
  <si>
    <t>CARLOS FERNANDO</t>
  </si>
  <si>
    <t>MASALEMA CAZA</t>
  </si>
  <si>
    <t>fernandocaza019@gmail.com</t>
  </si>
  <si>
    <t>SAN JOSE DE TAPI, LUIS RIVERA, 00-00 y EL ORO</t>
  </si>
  <si>
    <t>TALLER DE ENDEREZADOS</t>
  </si>
  <si>
    <t>'1705194163'</t>
  </si>
  <si>
    <t>CARMEN SUSANA</t>
  </si>
  <si>
    <t>TREJO SIMBAÑA</t>
  </si>
  <si>
    <t>SANTA ISABEL , ., . y .</t>
  </si>
  <si>
    <t>'0650278484'</t>
  </si>
  <si>
    <t>LUIS DAMIAN</t>
  </si>
  <si>
    <t>RUIZ ORTA</t>
  </si>
  <si>
    <t>damianorta321@gmail.com</t>
  </si>
  <si>
    <t>LOMA HERMOSA, JOSE MIGUEL CARRION, NO70349 y PASAJE Y</t>
  </si>
  <si>
    <t>Fabricación de barras, varillas y secciones sólidas de hierro y acero laminadas en caliente y mediante estirado en frí­o y en caliente, rectificación o torneado; fabricación de alambre de acero mediante estirado o alargamiento en frí­o.</t>
  </si>
  <si>
    <t>METALCAL</t>
  </si>
  <si>
    <t>LLANO GRANDE, SN, SN y SN</t>
  </si>
  <si>
    <t>'0604288266'</t>
  </si>
  <si>
    <t>morochohuicaremac@gmail.com</t>
  </si>
  <si>
    <t>SANTA ISABEL, VELASCO IBARRA, . y PASAJE SAN PABLO</t>
  </si>
  <si>
    <t>SANTA ANITA, LEGARDA , NA y QUINTA TRANSVERSAL</t>
  </si>
  <si>
    <t>'1755054887'</t>
  </si>
  <si>
    <t>JOSSELYN LIZBETH</t>
  </si>
  <si>
    <t>GARCIA GALLEGOS</t>
  </si>
  <si>
    <t>Actividades de revelado, impresión, ampliación de fotografí­as y pelí­culas de los clientes, laboratorios de revelado de pelí­culas e impresión de fotografí­as; copia, restauración y retoque de fotografí­as, negativos de fotografí­as y pelí­culas, incluido actividades de tiendas de revelado rápido (que no formen parte de comercios de venta al por menor de cámaras).</t>
  </si>
  <si>
    <t>'1712255619'</t>
  </si>
  <si>
    <t>JAIME SANTIAGO</t>
  </si>
  <si>
    <t>PEREZ VEGA</t>
  </si>
  <si>
    <t>CONDADO ALTO, CA N86, Oe7-125 y SAN FRANCISCO DE RUMIHURCU</t>
  </si>
  <si>
    <t>'1722874656'</t>
  </si>
  <si>
    <t>juanguaranga1@hotmail.com</t>
  </si>
  <si>
    <t>BUENA VENTURA, PREDO FREILE, LOTE 11 y MAZ 100</t>
  </si>
  <si>
    <t>SELEC FRUT</t>
  </si>
  <si>
    <t>BENALCAZAR, PORTUGAL , . y 6 DE DICIEMBRE</t>
  </si>
  <si>
    <t>'1250512009'</t>
  </si>
  <si>
    <t>BONILLA BUÑAY</t>
  </si>
  <si>
    <t>SANTA ISABEL, CALLE VELASCO IBARRA , OE11 y CALLE P</t>
  </si>
  <si>
    <t>'1721266870'</t>
  </si>
  <si>
    <t>ARELIS YOMAIRA</t>
  </si>
  <si>
    <t>ALAVA CEDEÑO</t>
  </si>
  <si>
    <t>SAN PATRICIO, GEOVANNY CALLES, C5 y EL TRIUNFO</t>
  </si>
  <si>
    <t>LA CASITA</t>
  </si>
  <si>
    <t>'0603322975'</t>
  </si>
  <si>
    <t>AULLA BEJARANO</t>
  </si>
  <si>
    <t>joseaulla28@gmail.com</t>
  </si>
  <si>
    <t>BUENA AVENTURA , S31C 224 , OE7 y CALLE B</t>
  </si>
  <si>
    <t>'1727168823'</t>
  </si>
  <si>
    <t>GENESSIS YESSENIA</t>
  </si>
  <si>
    <t>DURAZNO YANDUN</t>
  </si>
  <si>
    <t>ATUCUCHO, CALLE 1, N57-74 y MANUEL DE JESUS ALVARES</t>
  </si>
  <si>
    <t>Actividades de consultorí­a distintas de las de arquitectura, ingenierí­a y gestión.</t>
  </si>
  <si>
    <t>HOLGER DURAZNO</t>
  </si>
  <si>
    <t>ATUCUCHO, MANUEL PALLE, . y .</t>
  </si>
  <si>
    <t>'0604564310'</t>
  </si>
  <si>
    <t>'0604477893'</t>
  </si>
  <si>
    <t>'0604564856'</t>
  </si>
  <si>
    <t>ROSA ELIZABETH</t>
  </si>
  <si>
    <t>YUCAILLA YUCAILLA</t>
  </si>
  <si>
    <t>'0602763641'</t>
  </si>
  <si>
    <t>FRANKLLIN EDMUNDO</t>
  </si>
  <si>
    <t>fgallard23@gmail.com</t>
  </si>
  <si>
    <t>KENNEDY, JOSE R BUSTAMANTE , E7-62 y EL MORLAN</t>
  </si>
  <si>
    <t>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t>
  </si>
  <si>
    <t>INFOENERGY</t>
  </si>
  <si>
    <t>KENNEY, JOSE R BUSTAMENTE , E7-62 y EL MORLAN</t>
  </si>
  <si>
    <t>'1726763236'</t>
  </si>
  <si>
    <t>EVELYN ELIZABETH</t>
  </si>
  <si>
    <t>YUMISEBA URQUIZO</t>
  </si>
  <si>
    <t>ATUCUCHO, MANUEL DE JESUS, N57166 y CISNE</t>
  </si>
  <si>
    <t>CALDERON, ., . y .</t>
  </si>
  <si>
    <t>'1729155703'</t>
  </si>
  <si>
    <t>JOSSELYN PAMELA</t>
  </si>
  <si>
    <t>torrejoselyn599@gmail.com</t>
  </si>
  <si>
    <t>COCHAPAMBA, JORGE PIEDRA, OE11 N53 122 y CALLE 8</t>
  </si>
  <si>
    <t>VIVIRES DAYVID</t>
  </si>
  <si>
    <t>PULIDA, JORGE PIEDRA, OE11- N53-122 y CALLE 8</t>
  </si>
  <si>
    <t>'1725210023'</t>
  </si>
  <si>
    <t>EVELYN CAROLINA</t>
  </si>
  <si>
    <t>evelyn.auquilla2003@gmail.com</t>
  </si>
  <si>
    <t>KENNEDY, CAPITAN RAMON BORJA , N53-33 y GERARDO CHIRIBOGA</t>
  </si>
  <si>
    <t>FRUTERIA JUANITA</t>
  </si>
  <si>
    <t>KENNEDY, RAMO9N BORJA, N53-33 y GERARDO CHIRIBOGA</t>
  </si>
  <si>
    <t>'1716154479'</t>
  </si>
  <si>
    <t>USHCA CHIMBOLEMA</t>
  </si>
  <si>
    <t>lemastalin593@gmail.com</t>
  </si>
  <si>
    <t>LAS CUADRAS, AV. MARISCAL SUCRE , 224 y S31B-OE7</t>
  </si>
  <si>
    <t>CHILLOGALLO, AV. MARISCAL SUCRE , 224 y S31B-OE7</t>
  </si>
  <si>
    <t>HILARIO</t>
  </si>
  <si>
    <t>'0601590045'</t>
  </si>
  <si>
    <t>AMULA CASALOMA , ., . y .</t>
  </si>
  <si>
    <t>'1716337124'</t>
  </si>
  <si>
    <t>YAJAIRA ELIZABETH</t>
  </si>
  <si>
    <t>ERAZO SERRANO</t>
  </si>
  <si>
    <t>elizabetherazo.s@hotmail.com</t>
  </si>
  <si>
    <t>SAN JOSE DE TAPI, EL ORO, . y LUIS RIVERA</t>
  </si>
  <si>
    <t>MALDONADO , HUMBERTO GALLEGOS , . y DUCHICELA</t>
  </si>
  <si>
    <t>'1722876214'</t>
  </si>
  <si>
    <t>JARDINES DEL SUR, E7C, LT63 y S48G</t>
  </si>
  <si>
    <t>Servicios de apoyo a la fabricación de tejidos de punto y ganchillo a cambio de una retribución o por contrato.</t>
  </si>
  <si>
    <t>'1801995646'</t>
  </si>
  <si>
    <t>ANGEL GUMERCINDO</t>
  </si>
  <si>
    <t>LUCERO FAJARDO</t>
  </si>
  <si>
    <t>'1723029615'</t>
  </si>
  <si>
    <t>DYLAN OMAR</t>
  </si>
  <si>
    <t>LA OFELIA, BELLAVISTA, . y DIEGO DE VASQUEZ</t>
  </si>
  <si>
    <t>'1705193835'</t>
  </si>
  <si>
    <t>CARMEN HORTENCIA</t>
  </si>
  <si>
    <t>carmenpala87@gmail.com</t>
  </si>
  <si>
    <t>SAN CARLOS, BERNARDO LEON, N 58-251 y ANGEL LUDEÑA</t>
  </si>
  <si>
    <t>COMERCIAL CARMITA</t>
  </si>
  <si>
    <t>COTOCOLLAO, BERNARDO LEON, N58-251 y CARCELEN</t>
  </si>
  <si>
    <t>'1727318816'</t>
  </si>
  <si>
    <t>VANESSA LIZETH</t>
  </si>
  <si>
    <t>VELASCO TAQUIRES</t>
  </si>
  <si>
    <t>vaneliz1401@gmail.com</t>
  </si>
  <si>
    <t>CIUDADELA HOSPITALARIA, JUAN CARLOS LA VALLE, N1055 y PUENTE 8</t>
  </si>
  <si>
    <t>GUAJALO, S29, 407 y SAN CRISTOBAL</t>
  </si>
  <si>
    <t>'1753718889'</t>
  </si>
  <si>
    <t>DIANA MARIELA</t>
  </si>
  <si>
    <t>TOAPANTA PATAJALO</t>
  </si>
  <si>
    <t>dianatoapanta147@gmail.com</t>
  </si>
  <si>
    <t>SAN CRISTOBAL, S24, 407 y E4</t>
  </si>
  <si>
    <t>SRUR DE QUITO, AJAVI, . y .</t>
  </si>
  <si>
    <t>'1600418881'</t>
  </si>
  <si>
    <t>VERONICA ELIZABETH</t>
  </si>
  <si>
    <t>MONTENEGRO ZAMBRANO</t>
  </si>
  <si>
    <t>elimontenegro2580@gmail.com</t>
  </si>
  <si>
    <t>LOMA HERMOSA, JOSE CARRION, N71-11 y DIEGO VACA</t>
  </si>
  <si>
    <t>CULTIVO DE CACAO</t>
  </si>
  <si>
    <t>30 DE NOVIEMBRE, VIA A PILCUTA, FINCA SAN JOSE y .</t>
  </si>
  <si>
    <t>'0201105814'</t>
  </si>
  <si>
    <t>MARIA SUSANA</t>
  </si>
  <si>
    <t>GUAYAMA CEPA</t>
  </si>
  <si>
    <t>'0603403718'</t>
  </si>
  <si>
    <t>LEMA GUAILLA</t>
  </si>
  <si>
    <t>COTOCOLLAO, LEGARDA, OE7B1 y HUACHI</t>
  </si>
  <si>
    <t>MACHALA, MACHALA, . y VICENTE LOPEZ</t>
  </si>
  <si>
    <t>'1727012138'</t>
  </si>
  <si>
    <t>BEATRIZ NICOLASA</t>
  </si>
  <si>
    <t>BETUN YUQUILEMA</t>
  </si>
  <si>
    <t>'0604518035'</t>
  </si>
  <si>
    <t>SEGUNDO ALFREDO</t>
  </si>
  <si>
    <t>CARRILLO NIAMA</t>
  </si>
  <si>
    <t>alcarrillo688@gmail.com</t>
  </si>
  <si>
    <t>EL CARMEN, JAIME ROLDOS AGUILERA, . y JACARANDA</t>
  </si>
  <si>
    <t>ECOVIA, AV. 6 DE DICIEMBRE , . y CORREA</t>
  </si>
  <si>
    <t>'0604584060'</t>
  </si>
  <si>
    <t>JOSEFINA</t>
  </si>
  <si>
    <t>josecarrillo@gmail.com</t>
  </si>
  <si>
    <t>FRUTERIA SARITA</t>
  </si>
  <si>
    <t>MONTESERIN, CAPITAN DUMAS, . y ALONDRAS</t>
  </si>
  <si>
    <t>'1725418485'</t>
  </si>
  <si>
    <t>LUIS ABRAHAN</t>
  </si>
  <si>
    <t>abrahan_luis@hotmail.com</t>
  </si>
  <si>
    <t>SAN CARLOS, FLAVIO ALFARO, . y JOSE MARIA</t>
  </si>
  <si>
    <t>'0604337675'</t>
  </si>
  <si>
    <t>CAYAMBE CRIOLLO</t>
  </si>
  <si>
    <t>LLANO CHICO, N52-392, N52 y LT211E</t>
  </si>
  <si>
    <t>EL INCA, AV. 6 DE DICIEMBRE , . y EL INCA</t>
  </si>
  <si>
    <t>'1715922843'</t>
  </si>
  <si>
    <t>LUCILA MONSERRAT</t>
  </si>
  <si>
    <t>CEDEÑO MARTINEZ</t>
  </si>
  <si>
    <t>monselucm05@hotmail.com</t>
  </si>
  <si>
    <t>SAN ANTONIO , JOSE MANUEL AZAÑEDO, N7102 y ANDRES CORSINA</t>
  </si>
  <si>
    <t>WANNER BOLIVAR</t>
  </si>
  <si>
    <t>CASTILLO CUERO</t>
  </si>
  <si>
    <t>'0802455790'</t>
  </si>
  <si>
    <t>Venta al por mayor de pescado, crustáceos, moluscos y productos de la pesca.</t>
  </si>
  <si>
    <t>'1701359794'</t>
  </si>
  <si>
    <t>SEGUNDO GALO</t>
  </si>
  <si>
    <t>MOSQUERA QUIROZ</t>
  </si>
  <si>
    <t>juanchis2001_24@hotmail.com</t>
  </si>
  <si>
    <t>LA MENA DEL HIERRO, MACHALA, . y RIO VIGAL</t>
  </si>
  <si>
    <t>Crí­a y reproducción de animales domésticos (excepto peces): gatos, perros, pájaros, hámsters, etcétera.</t>
  </si>
  <si>
    <t>PUEBLO NUEVO, KILOMETROS 82, . y .</t>
  </si>
  <si>
    <t>'1001324902'</t>
  </si>
  <si>
    <t>HECTOR ARTURO</t>
  </si>
  <si>
    <t>MORALES ANANGONO</t>
  </si>
  <si>
    <t>hmorales015@outlook.es</t>
  </si>
  <si>
    <t>carcelen bajo, N91L, E11-95 y E12</t>
  </si>
  <si>
    <t>'1715511810'</t>
  </si>
  <si>
    <t>CAIZA USHIÑA</t>
  </si>
  <si>
    <t>danielcaiza006@gmail.com</t>
  </si>
  <si>
    <t>LA ROLDOS , CALLE N81, . y CALLE N81A</t>
  </si>
  <si>
    <t>'1726834508'</t>
  </si>
  <si>
    <t>CARMILEMA</t>
  </si>
  <si>
    <t>LA ESPOSCH, AV 11 DE NOVIEMBRE, . y MILTON REYES</t>
  </si>
  <si>
    <t>CNT</t>
  </si>
  <si>
    <t>., VELOZ , . y TARQUI</t>
  </si>
  <si>
    <t>'0202683512'</t>
  </si>
  <si>
    <t>ANGEL ROBERTO</t>
  </si>
  <si>
    <t>COLES COLES</t>
  </si>
  <si>
    <t>'1708538465'</t>
  </si>
  <si>
    <t>COTOCOLLAO, LEGARDA, OE739 y HUACHI</t>
  </si>
  <si>
    <t>EDISON</t>
  </si>
  <si>
    <t>ROLDAN PINARGOTE</t>
  </si>
  <si>
    <t>'1303997587'</t>
  </si>
  <si>
    <t>www.coopsantana.fin.eceroldan@coopsantana.fin.ec</t>
  </si>
  <si>
    <t>MARIA AUXILIADORA , ELOY ALFARO, . y ANGEL RAFAEL ALAVA</t>
  </si>
  <si>
    <t>'0604774588'</t>
  </si>
  <si>
    <t>ALEX ALEXANDER</t>
  </si>
  <si>
    <t>alexcepeda2468@hotmail.com</t>
  </si>
  <si>
    <t>LOS 2 PUENTES, LA NECOCHEA, N/A y BAHIA DE CARACAS</t>
  </si>
  <si>
    <t>COMPANIA SAN CARLOS</t>
  </si>
  <si>
    <t>COTOCOLLAO, FLAVIO ALFARO, . y BARTOLOME RUIZ</t>
  </si>
  <si>
    <t>'1714444773'</t>
  </si>
  <si>
    <t>CALDERON NAVARRO</t>
  </si>
  <si>
    <t>LA ROLDOS, MANZANA 128, LOTE 128 y CALLE C</t>
  </si>
  <si>
    <t>GPSITAXI</t>
  </si>
  <si>
    <t>'1719296764'</t>
  </si>
  <si>
    <t>RUTH MARISOL</t>
  </si>
  <si>
    <t>GUACHO CEPEDA</t>
  </si>
  <si>
    <t>ORQUIDEAS, PSJ SJ1, 1332 y GONZALO ESCUDERO</t>
  </si>
  <si>
    <t>LLANO GRANDE, GARCIA MORENO, 1 y 23 DE ABRIL</t>
  </si>
  <si>
    <t>'1715782593'</t>
  </si>
  <si>
    <t>pedromullo15@hotmail.com</t>
  </si>
  <si>
    <t>LUZ Y VIDA, JUAN PABLO VERREZUETA, LOTE 83 y JUAN SALINAS</t>
  </si>
  <si>
    <t>POMASQUI, RAFAEL CUERVO, . y DIONISIO BRASS</t>
  </si>
  <si>
    <t>'0401524574'</t>
  </si>
  <si>
    <t>ROMAN TREJO</t>
  </si>
  <si>
    <t>CARAPUNGO, SN NE1, 3H N9 y BELLAVISTA</t>
  </si>
  <si>
    <t>COPROCARCHI</t>
  </si>
  <si>
    <t>CARCHI, LOS PINOS, . y .</t>
  </si>
  <si>
    <t>'0605056282'</t>
  </si>
  <si>
    <t>KATHERINE PATRICIA</t>
  </si>
  <si>
    <t>katytacondo@gmail.com</t>
  </si>
  <si>
    <t>LA CDLA POLITECNICA , OLMEDO, . y AMSTERDAM</t>
  </si>
  <si>
    <t>., ALVARADO, . y OROZCO Y VELOZ</t>
  </si>
  <si>
    <t>'0603108002'</t>
  </si>
  <si>
    <t>MARIA CARMEN</t>
  </si>
  <si>
    <t>MOYON VARGAS</t>
  </si>
  <si>
    <t>NUEVO AMANECER , MZ 5, . y CASA 3</t>
  </si>
  <si>
    <t>'1104057540'</t>
  </si>
  <si>
    <t>TANIA MARIBEL</t>
  </si>
  <si>
    <t>FREIRE VIVAR</t>
  </si>
  <si>
    <t>maribelf85@hotmail.es</t>
  </si>
  <si>
    <t>SANTA ANITA , N64 LEGARDA, OE22-60 y PASAJE LOS PINOS</t>
  </si>
  <si>
    <t>'1722373394'</t>
  </si>
  <si>
    <t>TOASO GOMEZ</t>
  </si>
  <si>
    <t>alexpaul2010@hotmail.com</t>
  </si>
  <si>
    <t>SANTA ISABEL, VELASCO IBARRA, Oe12-25 y PATRICIO ROMERO</t>
  </si>
  <si>
    <t>Todas las actividades de transporte de carga por carretera, incluido en camionetas de: troncos, ganado, transporte refrigerado, carga pesada, carga a granel, incluido el transporte en camiones cisterna, automóviles, desperdicios y materiales de desecho, sin recogida ni eliminación.</t>
  </si>
  <si>
    <t>URBAQUITRANS</t>
  </si>
  <si>
    <t>EL CONDADO, AV ELOY ALFARO, . y .</t>
  </si>
  <si>
    <t>'1726364191'</t>
  </si>
  <si>
    <t>JOHANA CAMILA</t>
  </si>
  <si>
    <t>GIRALDO SIMONS</t>
  </si>
  <si>
    <t>camila.giraldotwa@gmail.com</t>
  </si>
  <si>
    <t>LA LEGARDA , FERNANDO TINAJERO, Oe7-188 y DOMINGO JUAN</t>
  </si>
  <si>
    <t>Servicios de gestión y manejo in situ de sistemas informáticos y/o instalaciones de procesamiento de datos de los clientes, y servicios de apoyo conexos.</t>
  </si>
  <si>
    <t>GIAPROYET</t>
  </si>
  <si>
    <t>IÑAQUITO, IÑAQUITO, . y JAPON</t>
  </si>
  <si>
    <t>'0602348252'</t>
  </si>
  <si>
    <t>PATAJALO YEPEZ</t>
  </si>
  <si>
    <t>LA ARGELIA, S29, LT-7 y CALLE A</t>
  </si>
  <si>
    <t>SAN CRISTOBAL, S29, E4-07 y .</t>
  </si>
  <si>
    <t>'1718891623'</t>
  </si>
  <si>
    <t>LILIA JANETH</t>
  </si>
  <si>
    <t>PALLO CAJAS</t>
  </si>
  <si>
    <t>pallolilia90@gmail.com</t>
  </si>
  <si>
    <t>POMASQUI, CRISTOBAL, . y VILLA MARIA</t>
  </si>
  <si>
    <t>COTOCOLLAO, FLAVIO ALFARO, . y PEDRO DE ALVARADO</t>
  </si>
  <si>
    <t>'0504754193'</t>
  </si>
  <si>
    <t>DANIELA VIVIANA</t>
  </si>
  <si>
    <t>VEGA TIXE</t>
  </si>
  <si>
    <t>dv468758@gmail.com</t>
  </si>
  <si>
    <t>., JOSE MIGUEL CARRION, N7112 y DIEGO VACA</t>
  </si>
  <si>
    <t>MEGA MARKET</t>
  </si>
  <si>
    <t>VISTA HERMOSA , JOSE MIGUEL CARRION , S/N y DIEGO VACAC</t>
  </si>
  <si>
    <t>'0502259476'</t>
  </si>
  <si>
    <t>MARIA LUCRECIA</t>
  </si>
  <si>
    <t>GAVILEMA CHANALUISA</t>
  </si>
  <si>
    <t>SAN CARLOS, CALLE D , N159-167 y FLAVIO ALFARO</t>
  </si>
  <si>
    <t>COTOCOLLAO, MARIA GUERRERO, . y LIZARDO RUIZ</t>
  </si>
  <si>
    <t>'1719683722'</t>
  </si>
  <si>
    <t>QUISHPI GUAPI</t>
  </si>
  <si>
    <t>LA DOLOROSA, LA INTEROCEANICA, Oe2 y JUAN MONTALVO</t>
  </si>
  <si>
    <t>FRUTERIA ELIAN</t>
  </si>
  <si>
    <t>'1759581935'</t>
  </si>
  <si>
    <t>CHINO(A)</t>
  </si>
  <si>
    <t>JIN</t>
  </si>
  <si>
    <t>SHI</t>
  </si>
  <si>
    <t>doris_larco@hotmail.com</t>
  </si>
  <si>
    <t>IÑAQUITO, QUITEÑO LIBRE, EDIC ICTORIA PLAZA 1B y FERNANDO IYARZA</t>
  </si>
  <si>
    <t>BARRIO IÑAQUITO, QUITEÑO LIBRE, EDIC ICTORIA PLAZA 1B y FERNANDO IYARZA</t>
  </si>
  <si>
    <t>DORIS ANABEL</t>
  </si>
  <si>
    <t>LARCO POZO</t>
  </si>
  <si>
    <t>'1720255734'</t>
  </si>
  <si>
    <t>'1705227047'</t>
  </si>
  <si>
    <t>JACINTA DE FATIMA</t>
  </si>
  <si>
    <t>jacintamosquera@gmail.com</t>
  </si>
  <si>
    <t>BLUELICORERIA</t>
  </si>
  <si>
    <t>SAN CARLOS, PEDRO DE ALVARADO, N61-20 y .</t>
  </si>
  <si>
    <t>'1714025754'</t>
  </si>
  <si>
    <t>MIRIAN ESPERANZA</t>
  </si>
  <si>
    <t>GUERRA CHACON</t>
  </si>
  <si>
    <t>SAN CARLOS, JOSE FIGUEROA, N64-07 y HUACHI</t>
  </si>
  <si>
    <t>Actividades de casas de convalecencia, clí­nicas de reposo con atención de enfermerí­a y residencias con cuidados de enfermerí­a.</t>
  </si>
  <si>
    <t>SAN CARLOS, JACINTO DE EVIA, N60-128 y FLAFIO ALFARO</t>
  </si>
  <si>
    <t>'0600832968'</t>
  </si>
  <si>
    <t>NIAMA VALDEZ</t>
  </si>
  <si>
    <t>JOSEFA</t>
  </si>
  <si>
    <t>AMULA CASALOMA, ., . y .</t>
  </si>
  <si>
    <t>'1703465151'</t>
  </si>
  <si>
    <t>MONDRAGON BALLADARES</t>
  </si>
  <si>
    <t>RUMIÑAHUI, NAZACOTA PUENTO, N27 y DESTACAMENTO PALETILLAS</t>
  </si>
  <si>
    <t>Otros tipos de actividades de venta al por menor de artí­culos de segunda mano, usados, incluidas actividades de casas de subastas de estos artí­culos en establecimientos especializados.</t>
  </si>
  <si>
    <t>'0201647237'</t>
  </si>
  <si>
    <t>WILLAN DUBERLI</t>
  </si>
  <si>
    <t>PARCO GAVILANEZ</t>
  </si>
  <si>
    <t>COCHAPAMBA, CUARTA TRANSVERSAL, N64-49 y BERNARDO DE LEGARDA</t>
  </si>
  <si>
    <t>COOP COTOCOLLAO</t>
  </si>
  <si>
    <t>SANTA MARIA, MIGUEL EGAS, . y JOSE VICENTE PEÑAFIEL</t>
  </si>
  <si>
    <t>'1726149964'</t>
  </si>
  <si>
    <t>MICHAEL ALEXANDER</t>
  </si>
  <si>
    <t>SANGOQUIZA FERNANDEZ</t>
  </si>
  <si>
    <t>akd12@gmail.com</t>
  </si>
  <si>
    <t>LA ROLDOS, RUMIHURCU, . y PSJ A</t>
  </si>
  <si>
    <t>'1715757280'</t>
  </si>
  <si>
    <t>fguaypacha5@gmail.com</t>
  </si>
  <si>
    <t>JIPIJAPA, ISLA ISABELA , SN y GUAPI</t>
  </si>
  <si>
    <t>JIPIJAPA, ISLA ISABELA, SN y GUAPI</t>
  </si>
  <si>
    <t>'1722774013'</t>
  </si>
  <si>
    <t>FERNANDA ESTEFANIA</t>
  </si>
  <si>
    <t>JIMENEZ VIVAS</t>
  </si>
  <si>
    <t>VELASCO, YANACONA, N/A y CALLE H</t>
  </si>
  <si>
    <t>'1724944184'</t>
  </si>
  <si>
    <t>JENIFFER LISSETH</t>
  </si>
  <si>
    <t>jenniferalava@gmail.com</t>
  </si>
  <si>
    <t>CALDERON, VIRGEN DE MOSERRT, N30 y LA TOLA</t>
  </si>
  <si>
    <t>PIZZERIA LA ITALIANA</t>
  </si>
  <si>
    <t>CARAPUNGO, PUEBLO BALCO, N95 y .</t>
  </si>
  <si>
    <t>'2100677737'</t>
  </si>
  <si>
    <t>DANIELA JOHANNA</t>
  </si>
  <si>
    <t>MORALES BARAJA</t>
  </si>
  <si>
    <t>johamoralez123@gmail.com</t>
  </si>
  <si>
    <t>SAN CARLOS, JUAN DÍAZ HIDALGO, N58-22 y DIEGO DE MORA</t>
  </si>
  <si>
    <t>VENTAS EN LAS REDES SOCIALES</t>
  </si>
  <si>
    <t>'1723259832'</t>
  </si>
  <si>
    <t>BRYAN STALIN</t>
  </si>
  <si>
    <t>briansta_lin1@hotmail.com</t>
  </si>
  <si>
    <t>EL ARENAL, PAJAE MELINDA, N6-300 y EUCALIPTOS</t>
  </si>
  <si>
    <t>VOLQUE NORTE</t>
  </si>
  <si>
    <t>CARAPUNGO, CORAZON DE JESUS, . y GIOVANNI CALLES</t>
  </si>
  <si>
    <t>'1751565506'</t>
  </si>
  <si>
    <t>NUEVOS HORIZONTES, CALLE M, LOTE 707 y INTERSECCION Q</t>
  </si>
  <si>
    <t>LA CONCEPCION, MANUEL VALDIVIEZO, . y MANUEL SERRANO</t>
  </si>
  <si>
    <t>'1103427124'</t>
  </si>
  <si>
    <t>MERY FABIOLA</t>
  </si>
  <si>
    <t>JIMENEZ JIMENEZ</t>
  </si>
  <si>
    <t>GUAMANI, MATILDE ALVAREZ, . y CALLE 6</t>
  </si>
  <si>
    <t>'1753295821'</t>
  </si>
  <si>
    <t>NIAMA JANETA</t>
  </si>
  <si>
    <t>EL CARMEN, CALE 16, . y JACARANDA</t>
  </si>
  <si>
    <t>CHILENO(A)</t>
  </si>
  <si>
    <t>'1704171998'</t>
  </si>
  <si>
    <t>CARLOS RAMIRO</t>
  </si>
  <si>
    <t>CASAGALLO CASAGALLO</t>
  </si>
  <si>
    <t>MARCO PAMBA, COJITAMBO, . y ANGO CHAGUA</t>
  </si>
  <si>
    <t>Actividades relacionadas con el transporte aéreo de pasajeros, animales o carga: explotación de instalaciones terminales, como terminales aéreas, etc. Actividades aeroportuarias y de control de tráfico aéreo. Actividades de servicio en tierra realizadas en aeropuertos, etcétera.</t>
  </si>
  <si>
    <t>'1720316320'</t>
  </si>
  <si>
    <t>MINIGUANO CHISAGUANO</t>
  </si>
  <si>
    <t>ATUCUCHO, PEDERNALES, OE16-1 y OE16A</t>
  </si>
  <si>
    <t>Venta al por mayor de otros productos comestibles (enlatados y conservas).</t>
  </si>
  <si>
    <t>'1724804636'</t>
  </si>
  <si>
    <t>SEBASTIAN ANDRES</t>
  </si>
  <si>
    <t>PAEZ VIVAS</t>
  </si>
  <si>
    <t>sebas_9@hotmail.com</t>
  </si>
  <si>
    <t>VELASCO, YANACONA , OE10-31 y CALLE H</t>
  </si>
  <si>
    <t>'1751171313'</t>
  </si>
  <si>
    <t>AIMACAÑA PAUJI</t>
  </si>
  <si>
    <t>luzmila@gmail.com</t>
  </si>
  <si>
    <t>ATUCUCHO, FLAVIO ALFARO, N60-11 y RUPERTO ALARCON</t>
  </si>
  <si>
    <t>ATUCUCHO, FLAVIO ALFVARO, N60-11 y RUPERTO ALARCON</t>
  </si>
  <si>
    <t>'1720707700'</t>
  </si>
  <si>
    <t>ATUCUCHO, CALLE I, N/A y CALLE 25</t>
  </si>
  <si>
    <t>'0601256308'</t>
  </si>
  <si>
    <t>LUCHA DE LOS POBRES, CALLE A, LOTE 76 y .</t>
  </si>
  <si>
    <t>'0201059417'</t>
  </si>
  <si>
    <t>JOSEFA GEORGINA</t>
  </si>
  <si>
    <t>QUINATOA QUINATOA</t>
  </si>
  <si>
    <t>1999mdiaz@gmail.com</t>
  </si>
  <si>
    <t>SAN CARLOS, OCCIDENTAL, . y CARLOS QUINTO</t>
  </si>
  <si>
    <t>'1718015264'</t>
  </si>
  <si>
    <t>MARIA LUCIANA</t>
  </si>
  <si>
    <t>VIVAS MOSQUERA</t>
  </si>
  <si>
    <t>SAN ENRIQUE DE VELASCO , YANACONA , N74 OE10-3 y CALLE H</t>
  </si>
  <si>
    <t>SAN ENRIQUE DE VELASCO , YANACONA , N64 OE10-3 y CALLE H</t>
  </si>
  <si>
    <t>'0201780624'</t>
  </si>
  <si>
    <t>CHRISTIAN ALCIBAR</t>
  </si>
  <si>
    <t>cristhianparco69@gmail.com</t>
  </si>
  <si>
    <t>SANTA ANITA, BERNARDO DE LEGARDA, OE67-49 y CUARTA TRANSVERSAL</t>
  </si>
  <si>
    <t>COMPANIA DE BUSES SAN CARLOS</t>
  </si>
  <si>
    <t>SAN CARLOS, PEDRO DE ALVARADO , . y BARTOLOME RUIZ</t>
  </si>
  <si>
    <t>'0201993458'</t>
  </si>
  <si>
    <t>PATIN BAYAS</t>
  </si>
  <si>
    <t>'1724408370'</t>
  </si>
  <si>
    <t>TANIA PAOLA</t>
  </si>
  <si>
    <t>NUÑEZ CHITAN</t>
  </si>
  <si>
    <t>SAN ENRIQUE DE VELASCO, YANACONA , OE10-3 y CALLE H</t>
  </si>
  <si>
    <t>'1000648640'</t>
  </si>
  <si>
    <t>TOAPANTA CABASCANGO</t>
  </si>
  <si>
    <t>COCHAPAMBA , ZULEMA JULIA BLACIO GALARZA , N57-12 y C. POSTAL</t>
  </si>
  <si>
    <t>Servicios de apoyo a la fabricación de productos metálicos para uso estructural a cambio de una retribución o por contrato.</t>
  </si>
  <si>
    <t>CERRAJERIA TOAPANTA</t>
  </si>
  <si>
    <t>COCHAPAMBA , ZULEMA JULIA BLACIO GALARZA, N57-12 y C. POSTAL</t>
  </si>
  <si>
    <t>'1718230079'</t>
  </si>
  <si>
    <t>MARIA GLADYS</t>
  </si>
  <si>
    <t>ATUCUCHO, CALLE 21, N57-171 y LA PD2</t>
  </si>
  <si>
    <t>MERCADO</t>
  </si>
  <si>
    <t>'1760268100'</t>
  </si>
  <si>
    <t>EDFREN SULLIVAN</t>
  </si>
  <si>
    <t>ROJAS PINTO</t>
  </si>
  <si>
    <t>edfrenrojas41@gmail.com</t>
  </si>
  <si>
    <t>CARAPUNGO, ANTONIO BORRERO, OE11 y JAIME ROLDOS</t>
  </si>
  <si>
    <t>'1726871906'</t>
  </si>
  <si>
    <t>BRIAN ANDRES</t>
  </si>
  <si>
    <t>MUZO SARABINO</t>
  </si>
  <si>
    <t>CALDERON, PANAMERICANA NORTE, OE8-29 y LEONIDAS PROAÑO</t>
  </si>
  <si>
    <t>Fabricación de artí­culos de madera para moblaje del tipo aplique como: percheros para ropa y sombreros, pero no muebles en pie, perchas de madera.</t>
  </si>
  <si>
    <t>TAPISARTE</t>
  </si>
  <si>
    <t>CEDROS, AV REAL AUDIENCIA, . y .</t>
  </si>
  <si>
    <t>'0603877499'</t>
  </si>
  <si>
    <t>ANA BELÉN</t>
  </si>
  <si>
    <t>MEJÍA PÉREZ</t>
  </si>
  <si>
    <t>anejia@yahoo.es</t>
  </si>
  <si>
    <t>LOS ALAMOS, JUAN CHIRIBOGA, 16 y LEOPOLDO ORMAZA</t>
  </si>
  <si>
    <t>'0602993149'</t>
  </si>
  <si>
    <t>MARIA ANGELA</t>
  </si>
  <si>
    <t>CARMEN BAJO, JACARANDA, S/N y JAIME ROLDOS</t>
  </si>
  <si>
    <t>FRUTERIA ANGELICA</t>
  </si>
  <si>
    <t>KENNEDY, NICOLAS URQUIOLA, S/N y PEDRO CORNELIO</t>
  </si>
  <si>
    <t>'1310547417'</t>
  </si>
  <si>
    <t>RODOLFO ATILIO</t>
  </si>
  <si>
    <t>COTOCOLLAO, MACHALA, . y ANGEL LUDEÑA</t>
  </si>
  <si>
    <t>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t>
  </si>
  <si>
    <t>QUITO, AV. REAL AUDIENCIA , S/N y AV. EL MAESTRO</t>
  </si>
  <si>
    <t>'0601122385'</t>
  </si>
  <si>
    <t>AUQUILLA TAZAMBAY</t>
  </si>
  <si>
    <t>SANTA ISABEL, VELASCO IBARRA, OE12-2 y PASAJE ATAHUALPA</t>
  </si>
  <si>
    <t>SANTA ISABEL, VELASCO IBARRA, . y PASAJE ATAHUALPA</t>
  </si>
  <si>
    <t>'1753749736'</t>
  </si>
  <si>
    <t>MATEO SEBASTIAN</t>
  </si>
  <si>
    <t>PAUCAR PINCHAO</t>
  </si>
  <si>
    <t>spaucar.78@gmail.com</t>
  </si>
  <si>
    <t>EL CONDADO, CALLE A, LOTE 226 y CALLE B</t>
  </si>
  <si>
    <t>TRANS URGIN</t>
  </si>
  <si>
    <t>PANAMERICANA NORTE, CARAPUNGO, . y .</t>
  </si>
  <si>
    <t>'1752079861'</t>
  </si>
  <si>
    <t>FEBE GUISSELA</t>
  </si>
  <si>
    <t>QUINCHE SANCHEZ</t>
  </si>
  <si>
    <t>guissela.q@hotmail.com</t>
  </si>
  <si>
    <t>ESPEJO, LORENZO DE CEPEDA , N5117 OE11 y GERTRUDIS AVALOS</t>
  </si>
  <si>
    <t>MAKI</t>
  </si>
  <si>
    <t>MARISCAL SUCRE, REINA VICTORIA, . y JORGE WASHINTON</t>
  </si>
  <si>
    <t>'0202499513'</t>
  </si>
  <si>
    <t>MARIA DOLARIZA</t>
  </si>
  <si>
    <t>BAYAS QUINATOA</t>
  </si>
  <si>
    <t>TINGO PAMBA, ., . y .</t>
  </si>
  <si>
    <t>'0202276374'</t>
  </si>
  <si>
    <t>EDWIN DAVID</t>
  </si>
  <si>
    <t>TINGOS PAMBA , ., . y .</t>
  </si>
  <si>
    <t>'1727175216'</t>
  </si>
  <si>
    <t>EDWIN MIGUEL</t>
  </si>
  <si>
    <t>aimacañaedwin72@gmail.com</t>
  </si>
  <si>
    <t>COOP ALBORADA</t>
  </si>
  <si>
    <t>'1725347106'</t>
  </si>
  <si>
    <t>LUIS XAVIER</t>
  </si>
  <si>
    <t>pxndxavier26@gmail.com</t>
  </si>
  <si>
    <t>COLINAS DEL NORTE , PERIMETRAL DERECHA , OE5-275 y .</t>
  </si>
  <si>
    <t>RUMICUCHO, ., . y .</t>
  </si>
  <si>
    <t>'0401442496'</t>
  </si>
  <si>
    <t>HANDERSON ROMARIO</t>
  </si>
  <si>
    <t>ARCOS FIERRO</t>
  </si>
  <si>
    <t>romarioarcos@hotmail.com</t>
  </si>
  <si>
    <t>SAN CARLOS, PEDRO DE ALVARADO, BLOQUE MACHALA y ERNANDO DE LUQUE</t>
  </si>
  <si>
    <t>UNIDAD EDUCATIVA "MAURICE RAVE</t>
  </si>
  <si>
    <t>CALDERON, AV. CACHA , S/N y CANTABRIA</t>
  </si>
  <si>
    <t>'1705550893'</t>
  </si>
  <si>
    <t>GAVILANES</t>
  </si>
  <si>
    <t>SAN CARLOS, JUAN H FIGUEROA, OE8-54 y PEDRO DE ALVARADO</t>
  </si>
  <si>
    <t>'0502072556'</t>
  </si>
  <si>
    <t>ILAQUICHE QUINDIGALLI</t>
  </si>
  <si>
    <t>jorge_ilaquiche@hotmail.com</t>
  </si>
  <si>
    <t>CORAZON DE JESUS, OE3B ESTEBAN MOSQUERA, N82-162 y JOSE ORDOÑEZ</t>
  </si>
  <si>
    <t>COMPAÑIA CORDESUS</t>
  </si>
  <si>
    <t>CORAZON DE JESUS, JUAN VILLAURE, S/N y CALLE DIAMANTE</t>
  </si>
  <si>
    <t>'1725165227'</t>
  </si>
  <si>
    <t>TANIA ESTEFANY</t>
  </si>
  <si>
    <t>COLIMBA CUASQUE</t>
  </si>
  <si>
    <t>taniacolimba@gmail.com</t>
  </si>
  <si>
    <t>LA CAPILLA, JUAN MIRANDA , S51 y JULIO ANDARA</t>
  </si>
  <si>
    <t>CONFECCIONES PAZMIÑO CASTILLO</t>
  </si>
  <si>
    <t>0992918387/2490758</t>
  </si>
  <si>
    <t>LA MENA DEL HIERRO, JUAN PROCE , OE7-43 y EL REVENTADOR</t>
  </si>
  <si>
    <t>'1713260170'</t>
  </si>
  <si>
    <t>PAUL DAMIAN</t>
  </si>
  <si>
    <t>MONTESDEOCA TEHANGA</t>
  </si>
  <si>
    <t>paul_montesdeoca73@outlook</t>
  </si>
  <si>
    <t>COTOCOLLAO, BELLA VISTA, OE3-134 y REAL AUDIENCIA</t>
  </si>
  <si>
    <t>COMPAÑIA TRNSPORSELL</t>
  </si>
  <si>
    <t>SAN JUAN DE CALDERON, PIO 12, S/N y PARQUE</t>
  </si>
  <si>
    <t>'1753562568'</t>
  </si>
  <si>
    <t>JHON JAIRO</t>
  </si>
  <si>
    <t>LARCO PANCHEZ</t>
  </si>
  <si>
    <t>jomby.larco@gmail.com</t>
  </si>
  <si>
    <t>LA PULIDA, JORGE PIEDRA, OE10352 y N54</t>
  </si>
  <si>
    <t>LAS SALCHIS DE LA PULIDA</t>
  </si>
  <si>
    <t>LA PULIDA , JORGE PIEDRA , OE10-352 y EUCEVIO CONDE</t>
  </si>
  <si>
    <t>'1719364786'</t>
  </si>
  <si>
    <t>ALEJANDRO RENAN</t>
  </si>
  <si>
    <t>alejtoazo26@hotmail.com</t>
  </si>
  <si>
    <t>SANTA ISABEL, VELASCO IBARRA, LOTE 153B y PASAJE N68C</t>
  </si>
  <si>
    <t>Venta al por menor de fertilizantes, balanceados y abonos en establecimientos especializados.</t>
  </si>
  <si>
    <t>ALEJANDRO TOAZO</t>
  </si>
  <si>
    <t>COTOCOLLAO, VELASSCO IBARRA, LOTE 153B y PASAJE N68C</t>
  </si>
  <si>
    <t>'1721344115'</t>
  </si>
  <si>
    <t>FERNANDA MADELEYNE</t>
  </si>
  <si>
    <t>PEREZ UGSHA</t>
  </si>
  <si>
    <t>kmideydo@gmail.com</t>
  </si>
  <si>
    <t>SAN CARLOS, PEDRO DE ALVARADO, N58-104 y ERNANDO DE LUQUE</t>
  </si>
  <si>
    <t>Venta al por mayor de maquinaria y equipo de oficina: calculadora, máquinas de escribir, contadora de monedas, excepto computadoras y equipo informático.</t>
  </si>
  <si>
    <t>MYP SUMINISTROS</t>
  </si>
  <si>
    <t>SANTA CLARA, 10 DE AGOSTO , S/N y VEINTIMILLA</t>
  </si>
  <si>
    <t>'1723667075'</t>
  </si>
  <si>
    <t>KEVIN FERNANDO</t>
  </si>
  <si>
    <t>keviinjimenez96@outlook.es</t>
  </si>
  <si>
    <t>SAN CARLOS, PEDRO DE ALVARADO, N58-109 y HEVNANDO DE LUQUE</t>
  </si>
  <si>
    <t>Venta al por menor de tabaco y productos de tabaco en establecimientos especializados.</t>
  </si>
  <si>
    <t>'0603008632'</t>
  </si>
  <si>
    <t>CARLOS JULIO</t>
  </si>
  <si>
    <t>LLIGUAY GUANGA</t>
  </si>
  <si>
    <t>CENTRAL, ., . y .</t>
  </si>
  <si>
    <t>'0202644498'</t>
  </si>
  <si>
    <t>DELIA LUCINDA</t>
  </si>
  <si>
    <t>TINGOS PAMBA, ., . y .</t>
  </si>
  <si>
    <t>'1725959389'</t>
  </si>
  <si>
    <t>JUAN PABLO</t>
  </si>
  <si>
    <t>ACHIG QUISAGUANO</t>
  </si>
  <si>
    <t>CALDERON, LEONIDAS PLAZA, OE12-27 y PEDRO FREIRE</t>
  </si>
  <si>
    <t>'1706821897'</t>
  </si>
  <si>
    <t>MORILLO LOPEZ</t>
  </si>
  <si>
    <t>QUITO NORTE, PEDRO FREILE, . y PSJ ATUCUCHO</t>
  </si>
  <si>
    <t>Escuelas de cosmética y de peluquerí­a.</t>
  </si>
  <si>
    <t>ESTETICA MARIA</t>
  </si>
  <si>
    <t>QUITO NORTE , PEDRO FREILE , S/N y PASAJE ATUCUCHO</t>
  </si>
  <si>
    <t>'1711578037'</t>
  </si>
  <si>
    <t>GLORIA SELENA</t>
  </si>
  <si>
    <t>BERNAL GARCIA</t>
  </si>
  <si>
    <t>bernalselena14@gmail.com</t>
  </si>
  <si>
    <t>LA ROLDOS, OE13, . y N181A</t>
  </si>
  <si>
    <t>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t>
  </si>
  <si>
    <t>NOVASALUD</t>
  </si>
  <si>
    <t>MAGDALENA, LAURO GUERRERO, . y VICENTE CADENA</t>
  </si>
  <si>
    <t>SEGUNDO ALONSO</t>
  </si>
  <si>
    <t>GUAIPACHA PADILLA</t>
  </si>
  <si>
    <t>'1722685177'</t>
  </si>
  <si>
    <t>JIPIJAPA, AV. EL INCA , E16-64 y ISLA SEYMUR</t>
  </si>
  <si>
    <t>COOPERATIVA VISTA HERMOSA</t>
  </si>
  <si>
    <t>EL DORADO , YAHUACHI , S/N y QUIKE</t>
  </si>
  <si>
    <t>'1723012942'</t>
  </si>
  <si>
    <t>MANUEL HUMBERTO</t>
  </si>
  <si>
    <t>manuelh1@outlook.es</t>
  </si>
  <si>
    <t>GUALO, GARCIA MORENO , E10-118 y 17 DE SEPTIEMBRE</t>
  </si>
  <si>
    <t>Prestación de asesoramiento y ayuda a las empresas y las administraciones públicas en materia de planificación, organización, eficiencia y control, información administrativa, etcétera.</t>
  </si>
  <si>
    <t>MEGAFRUTERIA MARIA</t>
  </si>
  <si>
    <t>EL INCA , LAS BREVAS , E9-145 y MARIANO CORONEL</t>
  </si>
  <si>
    <t>'1720293610'</t>
  </si>
  <si>
    <t>CARLOS JONATHAN</t>
  </si>
  <si>
    <t>GUARANDA MONTERO</t>
  </si>
  <si>
    <t>carlosjon26888@gmail.com</t>
  </si>
  <si>
    <t>ATUCUCHO, MANUEL JESUS DE ALVAREZ, N57-178 y JUAN GUERRERO</t>
  </si>
  <si>
    <t>OBRERO</t>
  </si>
  <si>
    <t>'1718584871'</t>
  </si>
  <si>
    <t>QUISAGUANO ALBAN</t>
  </si>
  <si>
    <t>monica8427@hotmail.com</t>
  </si>
  <si>
    <t>CLADERON, LEONIDAS PLAZA, N20 y CARLOS FREIRE</t>
  </si>
  <si>
    <t>'1312718289'</t>
  </si>
  <si>
    <t>MANUEL ALEJANDRO</t>
  </si>
  <si>
    <t>SANTOS MOLINA</t>
  </si>
  <si>
    <t>alejandro0987_c@outlook.es</t>
  </si>
  <si>
    <t>COTOCOLLAO, AV LA PRENSA , DEPARTAMENTO 21 y RAMON CHIRIGBOGA</t>
  </si>
  <si>
    <t>QUIMSERTEC</t>
  </si>
  <si>
    <t>CARAPUNGO , AV CARAPUNGO , S/N y AV MONTEREY</t>
  </si>
  <si>
    <t>'1757679400'</t>
  </si>
  <si>
    <t>ADELMO</t>
  </si>
  <si>
    <t>SUAREZ SUAREZ</t>
  </si>
  <si>
    <t>adelmosuarez03@gmail.com</t>
  </si>
  <si>
    <t>ANA MARIA, CESAR VILLACRES, OE10-83 y REI VALDIVIEZO</t>
  </si>
  <si>
    <t>COTOCOLLAO, MACHALA , S/N y .</t>
  </si>
  <si>
    <t>'0401107438'</t>
  </si>
  <si>
    <t>MIRIAM ALICIA</t>
  </si>
  <si>
    <t>CASTILLO CUACES</t>
  </si>
  <si>
    <t>ecomiriamcastillo@gmail.com</t>
  </si>
  <si>
    <t>MIRAFLORES, CARACAS , Oe4-21 y VENUEZA</t>
  </si>
  <si>
    <t>'1709494023'</t>
  </si>
  <si>
    <t>NELSON FERNANDO</t>
  </si>
  <si>
    <t>JIMENEZ NARVAEZ</t>
  </si>
  <si>
    <t>SAN ENRIQUE DE VELASCO, YANACONA, . y CALLE H</t>
  </si>
  <si>
    <t>COMPAÑIA SAN CARLOS</t>
  </si>
  <si>
    <t>SAN CARLOS, PEDRO DE ALVARADO, S/N y FLAVIO ALFARO</t>
  </si>
  <si>
    <t>'1712141694'</t>
  </si>
  <si>
    <t>SULMA GUADALUPE</t>
  </si>
  <si>
    <t>SAN ENRIQUE DE VELASCO, YANACONA, S/N y CALLE H</t>
  </si>
  <si>
    <t>BEBETE UNA MAS</t>
  </si>
  <si>
    <t>'1716503832'</t>
  </si>
  <si>
    <t>ENMA MARINA</t>
  </si>
  <si>
    <t>CHICAIZA PULIOTAXI</t>
  </si>
  <si>
    <t>COTOCOLLAO, LIZARDO RUIZ, S/N y MARTIN ALONSO</t>
  </si>
  <si>
    <t>TERCENA CAMILITA</t>
  </si>
  <si>
    <t>COTOCOLLAO, LIZARDO RUIZ , S/N y MARTIN ALONSO</t>
  </si>
  <si>
    <t>'1728588284'</t>
  </si>
  <si>
    <t>PEDRO DAVID</t>
  </si>
  <si>
    <t>davismullo2020@hotmail.com</t>
  </si>
  <si>
    <t>LUZ Y VIDA, MANUELA CANISARES , LOTE 17 y DOMINGO SEGURA</t>
  </si>
  <si>
    <t>PONCEANO ALTO, MARIANO PAREDES , N73 y N73</t>
  </si>
  <si>
    <t>'1804296091'</t>
  </si>
  <si>
    <t>JUAN MARCOS</t>
  </si>
  <si>
    <t>COOP 29 DE AGOSTO , MZ 74, . y SL 12-13</t>
  </si>
  <si>
    <t>'1722335229'</t>
  </si>
  <si>
    <t>LUIS JAVIER</t>
  </si>
  <si>
    <t>ATUCUCHO, OE18, N56-25 y N57</t>
  </si>
  <si>
    <t>JARDINES DEL SUR, CALLE 22, . y .</t>
  </si>
  <si>
    <t>'0602741852'</t>
  </si>
  <si>
    <t>CRIOLLO CARRILLO</t>
  </si>
  <si>
    <t>ATUCUCHO, CARLOTA JARAMILLO, S7-152 y CARLOTA JARAMILLO</t>
  </si>
  <si>
    <t>'1803207834'</t>
  </si>
  <si>
    <t>CASHUG SAYA</t>
  </si>
  <si>
    <t>cashugjose8@gmail.com</t>
  </si>
  <si>
    <t>SOLANDA, AV RUMICHACA, OE3-312 y S26B</t>
  </si>
  <si>
    <t>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t>
  </si>
  <si>
    <t>LAVADO ESPRESS</t>
  </si>
  <si>
    <t>RUMICHACA, AV. RUMICHACA, OE3-322 y MORO MORO</t>
  </si>
  <si>
    <t>'0605868363'</t>
  </si>
  <si>
    <t>MEJIA ROLDAN</t>
  </si>
  <si>
    <t>mariamejia345@hotmail.com</t>
  </si>
  <si>
    <t>LOMA DE PUENGASI, SIMON BOLIVAR, . y MONJAS</t>
  </si>
  <si>
    <t>FRUTERIA ANGY</t>
  </si>
  <si>
    <t>QUINTANA, CHOLANES, . y ANONAS</t>
  </si>
  <si>
    <t>'0604969592'</t>
  </si>
  <si>
    <t>SINALUISA CARRILLO</t>
  </si>
  <si>
    <t>rosmerysinaluisa18@gmail.com</t>
  </si>
  <si>
    <t>CALZADO LIBRE , JUAN MONTALVO, . y CHIMBORAZO</t>
  </si>
  <si>
    <t>LA CONDAMINE, CHILE , . y JUAN LA VALLE</t>
  </si>
  <si>
    <t>'1724320112'</t>
  </si>
  <si>
    <t>JOHANNA TERESA</t>
  </si>
  <si>
    <t>RIVERA URBANO</t>
  </si>
  <si>
    <t>j_-cem@hotmail.com</t>
  </si>
  <si>
    <t>EL TRANSITO, CALLE S34R, OE13-152 y OE13B</t>
  </si>
  <si>
    <t>CONSULTORIO MEDICO NEUROLOGICO</t>
  </si>
  <si>
    <t>LA MAGDADELA , AV. MARISCAL SUCRE , S10-61 y VIRACOCHA</t>
  </si>
  <si>
    <t>'1717176083'</t>
  </si>
  <si>
    <t>VILMA NARCISA</t>
  </si>
  <si>
    <t>'1718617960'</t>
  </si>
  <si>
    <t>CASHUG CARRILLO</t>
  </si>
  <si>
    <t>alisjade_3685@hotmail.com</t>
  </si>
  <si>
    <t>CALDERON, SOLIDARIDAD, N132 y VIA A SAN JUAN</t>
  </si>
  <si>
    <t>ANGEL GUERRERO</t>
  </si>
  <si>
    <t>SAN CAMILO, PANAMERICANA NORTE, DEPARTAMENTO 20 BLOQUE 1 y SANTA TERESITA DE JESUS</t>
  </si>
  <si>
    <t>'1726563776'</t>
  </si>
  <si>
    <t>HOLGUER SANTIAGO</t>
  </si>
  <si>
    <t>ESPINOZA ACARO</t>
  </si>
  <si>
    <t>tiogolger@hotmail.com</t>
  </si>
  <si>
    <t>LLANO GRANDE , GARCIA MORENO , D10 y 23 DE ABRIL</t>
  </si>
  <si>
    <t>ALBORADA S.A</t>
  </si>
  <si>
    <t>COMITE DEL PUEBLO, ENRIQUE GARCES , S/N y NICOLAS RODRIGUEZ</t>
  </si>
  <si>
    <t>ANA BELEN</t>
  </si>
  <si>
    <t>GUERRERO PALACIOS</t>
  </si>
  <si>
    <t>'1716867815'</t>
  </si>
  <si>
    <t>coacmi@hotmail.com</t>
  </si>
  <si>
    <t>., LA PANAMERICANA , 676 y MANABI</t>
  </si>
  <si>
    <t>COAC INMACULADA LTDA</t>
  </si>
  <si>
    <t>LA INMACULADA , VIA A CHAMBO, . y .</t>
  </si>
  <si>
    <t>'0604361337'</t>
  </si>
  <si>
    <t>GUARACA AUQUILLA</t>
  </si>
  <si>
    <t>COCHAPAMBA, OE15C, N57-175 y N58</t>
  </si>
  <si>
    <t>MONTESERIN, ELOY ALFARO , S/N y HIGUERAS</t>
  </si>
  <si>
    <t>'1723305833'</t>
  </si>
  <si>
    <t>BRYAN NICOLAS</t>
  </si>
  <si>
    <t>CHIRIBOGA LUNA</t>
  </si>
  <si>
    <t>QUITO NORTE, ANGEL LUDEÑA, . y PASAJE A</t>
  </si>
  <si>
    <t>C.DIGITAL</t>
  </si>
  <si>
    <t>COTOCOLLAO, ANGEL LUDEÑA , OE-557 y PASAJE A</t>
  </si>
  <si>
    <t>'1722104963'</t>
  </si>
  <si>
    <t>EDISON ANDRES</t>
  </si>
  <si>
    <t>'1004469811'</t>
  </si>
  <si>
    <t>KEVIN GEOVANNY</t>
  </si>
  <si>
    <t>OBANDO ROBLES</t>
  </si>
  <si>
    <t>melanitoalombo@gmail.com</t>
  </si>
  <si>
    <t>SAN ROQUE , ROCA FUERTE , OE10-45 y 24 DE MAYO</t>
  </si>
  <si>
    <t>MONICA LORENA</t>
  </si>
  <si>
    <t>CARPIO PEÑA</t>
  </si>
  <si>
    <t>'1716565799'</t>
  </si>
  <si>
    <t>monycarpio1980@gmail.com</t>
  </si>
  <si>
    <t>., ROCHA 7, . y RENOVACIÓN</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</si>
  <si>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por bancos diferentes del Banco Central.</t>
  </si>
  <si>
    <t>COAC LLACTA PURA</t>
  </si>
  <si>
    <t>SANTA ROSA, PICHINCHA, 19-11 y VILLARROEL</t>
  </si>
  <si>
    <t>'1713745741'</t>
  </si>
  <si>
    <t>CESAR ENRIQUE</t>
  </si>
  <si>
    <t>BUENAVENTURA, OE15F, N24 y S34P</t>
  </si>
  <si>
    <t>GUS MARK</t>
  </si>
  <si>
    <t>AMAZONAS, AV 6 DE DICIEMBRE, SN y JULIO MORENO</t>
  </si>
  <si>
    <t>'1708836265'</t>
  </si>
  <si>
    <t>ceciliamosquera1965@hotmail.com</t>
  </si>
  <si>
    <t>LA PULIDA, EUSEBIO CONDE, N53316 y JORGE PIEDRA</t>
  </si>
  <si>
    <t>'1717275281'</t>
  </si>
  <si>
    <t>PATRICIA KARINA</t>
  </si>
  <si>
    <t>GARZON VALLEJO</t>
  </si>
  <si>
    <t>patykarina@hotmail.com</t>
  </si>
  <si>
    <t>SAN ISIDRO DEL INCA, JOSE FELIX BARREIRO, E13273 y NOGALES</t>
  </si>
  <si>
    <t>BODEGA SAN ISIDRO</t>
  </si>
  <si>
    <t>'1724190432'</t>
  </si>
  <si>
    <t>CARLOS ALFREDO</t>
  </si>
  <si>
    <t>CHIMBOLEMA LEMA</t>
  </si>
  <si>
    <t>carloslema412@gmail.com</t>
  </si>
  <si>
    <t>JAIME HURTADO, VIA A QUITO KM6, 1Y2 y MARGE DER JUNTO B LA B</t>
  </si>
  <si>
    <t>Venta de boletos de loterí­a.</t>
  </si>
  <si>
    <t>'0650522873'</t>
  </si>
  <si>
    <t>BUÑAY NIAMA</t>
  </si>
  <si>
    <t>SAN FRANCISCO, MORONA, . y 10 DE AGOSTO</t>
  </si>
  <si>
    <t>'1703357499'</t>
  </si>
  <si>
    <t>BELGICA BERTHA</t>
  </si>
  <si>
    <t>AREVALO SAMANIEGO</t>
  </si>
  <si>
    <t>ORIENTE QUITEÑO, AV SIMON BOLIVAR, S17-134 y FRONTERAS</t>
  </si>
  <si>
    <t>Venta al por mayor de artí­culos de limpieza.</t>
  </si>
  <si>
    <t>BELGICA AREVALO</t>
  </si>
  <si>
    <t>'1714761507'</t>
  </si>
  <si>
    <t>EDISON DAVID</t>
  </si>
  <si>
    <t>CURICAMA BARRIGAS</t>
  </si>
  <si>
    <t>VICENTENARIO, CARLOS MONTUFAR, N53 y EUGENIO ESPEJO</t>
  </si>
  <si>
    <t>COMPANIA COLDENSERVIS</t>
  </si>
  <si>
    <t>COTOCOLLAO, MARCOS JOFRE, SN y OCCIDENTAL</t>
  </si>
  <si>
    <t>'0601895881'</t>
  </si>
  <si>
    <t>SINCHE TIUPUL</t>
  </si>
  <si>
    <t>'0602982498'</t>
  </si>
  <si>
    <t>BUENOS AIRES , CALLE J, S/N y MANZANA 24</t>
  </si>
  <si>
    <t>FLORESTA , AV CURUÑA , S/N y JULIO SANDOVAL</t>
  </si>
  <si>
    <t>'0603462417'</t>
  </si>
  <si>
    <t>EL CARMEN, JAIME ROLDOS AGUILERA, E4-43 y JACARANDA</t>
  </si>
  <si>
    <t>AMAGASI DEL INCA, AMAGASI DEL INCA, S/N y GUAYACANES</t>
  </si>
  <si>
    <t>'0502768492'</t>
  </si>
  <si>
    <t>VEGA CUSCO</t>
  </si>
  <si>
    <t>LA ARGELIA , SIMON BOLIVAR , LOTE 12 y S21A</t>
  </si>
  <si>
    <t>RECICLADORA VIRGEN DEL CISNE</t>
  </si>
  <si>
    <t>GUAMANI , PATRICIO ROMERO , E4 y FRENTE A LA FERIA DE CARROS</t>
  </si>
  <si>
    <t>'0201772852'</t>
  </si>
  <si>
    <t>JAIME ORLANDO</t>
  </si>
  <si>
    <t>jaime1981lasso@gmail.com</t>
  </si>
  <si>
    <t>QUINTANA , N53H, E17-35 y E18</t>
  </si>
  <si>
    <t>LA VICTORIA , LEONARDO MURIALDO , S/N y FLOTIPONDIOS</t>
  </si>
  <si>
    <t>'1711917458'</t>
  </si>
  <si>
    <t>GEOVANNY ROBERTO</t>
  </si>
  <si>
    <t>b.etto@hotmail.com</t>
  </si>
  <si>
    <t>SAN ENRIQUE DE VELASCO, YANACONA, OE10-03 y CALLE H</t>
  </si>
  <si>
    <t>Venta al por mayor de artí­culos de ferreterí­as y cerraduras: martillos, sierras, destornilladores, y otras herramientas de mano, accesorios y dispositivos; cajas fuertes, extintores.</t>
  </si>
  <si>
    <t>FERETERIA VIVAS</t>
  </si>
  <si>
    <t>'0603704719'</t>
  </si>
  <si>
    <t>NUEVOS HORIZONTES, CALLE R, LOTE 10 y PASAJE M</t>
  </si>
  <si>
    <t>LA LUZ, CAPITAN RAMOS, S/N y LUIS BETOBEN</t>
  </si>
  <si>
    <t>'1728688951'</t>
  </si>
  <si>
    <t>PAÑO CUMIÑA</t>
  </si>
  <si>
    <t>fernandocumina84@gmail.com</t>
  </si>
  <si>
    <t>PARADA 7 DE LLANO GRANDE , ., . y .</t>
  </si>
  <si>
    <t>'0912585031'</t>
  </si>
  <si>
    <t>RAMONA</t>
  </si>
  <si>
    <t>GUAMAN USHCA</t>
  </si>
  <si>
    <t>'1753514098'</t>
  </si>
  <si>
    <t>MARIA BELEN</t>
  </si>
  <si>
    <t>IBAÑEZ CHIPANTASI</t>
  </si>
  <si>
    <t>SANTO DOMINGO, PADRE RUMI, . y SAN RAFAEL</t>
  </si>
  <si>
    <t>ROYALTEX</t>
  </si>
  <si>
    <t>LA KENNEDY, AV. GALO PLAZA LASO, N74-34 y ANTONIO BASANTES</t>
  </si>
  <si>
    <t>'1710111590'</t>
  </si>
  <si>
    <t>HENRRY PATRICIO</t>
  </si>
  <si>
    <t>HERRERA FLORES</t>
  </si>
  <si>
    <t>hphfp2771@gmail.com</t>
  </si>
  <si>
    <t>COLINAS DEL NORTE, MANANTIAL , OE6 204 y OE6 A</t>
  </si>
  <si>
    <t>NATURALVIT</t>
  </si>
  <si>
    <t>AMAGASI DEL INCA, ALAMOS , S/N y ARMERIA</t>
  </si>
  <si>
    <t>'0603453374'</t>
  </si>
  <si>
    <t>JUANA MARIANA</t>
  </si>
  <si>
    <t>EL CARMEN, JAIME ROLDOS AGUILERA, N4-44 y JACARANDA</t>
  </si>
  <si>
    <t>SERVIFRUIT JUANITA</t>
  </si>
  <si>
    <t>COMITE DEL PUEBLO, GUAYACANES , S/N y ANONAS</t>
  </si>
  <si>
    <t>'1714989413'</t>
  </si>
  <si>
    <t>RUIZ ACOSTA</t>
  </si>
  <si>
    <t>diegoruiz401@yahoo.com</t>
  </si>
  <si>
    <t>PONCIANO BAJO, CALLE HERMANA JUANA, LOTE 1 y EUFEMIA BERRIO</t>
  </si>
  <si>
    <t>LA OFELIA, AV. DIEGO DE VASQUES, SECCION DE VICERAS y BELLAVISTA</t>
  </si>
  <si>
    <t>'1752279453'</t>
  </si>
  <si>
    <t>BRITHANY ALEXANDRA</t>
  </si>
  <si>
    <t>VIRACOCHA TOAZO</t>
  </si>
  <si>
    <t>alejandraviracocha9@gmail.com</t>
  </si>
  <si>
    <t>SANTA ISABEL, BELEN HISTORIC, OE11-46 y VELASCO IBARRA</t>
  </si>
  <si>
    <t>'1717112120'</t>
  </si>
  <si>
    <t>YESICA MARIUXI</t>
  </si>
  <si>
    <t>CARRANZA HERRERA</t>
  </si>
  <si>
    <t>LA OFELIA, CHUQUISACA, . y BELLAVISTA</t>
  </si>
  <si>
    <t>'1756194054'</t>
  </si>
  <si>
    <t>MELIDA CRISTINA</t>
  </si>
  <si>
    <t>TOAQUIZA ILAQUICHE</t>
  </si>
  <si>
    <t>melidacristinatoa19917@gmail.com</t>
  </si>
  <si>
    <t>CALDERON, GEOVANNY CALLES, LOTE 10 y CALLE LOS PINOS</t>
  </si>
  <si>
    <t>CALDERON, LOS PINOS, LOTE 10 y GEOVANY CALLE</t>
  </si>
  <si>
    <t>'1722211354'</t>
  </si>
  <si>
    <t>CESAR XAVIER</t>
  </si>
  <si>
    <t>LOPEZ BARREZUETA</t>
  </si>
  <si>
    <t>cxb188@hotmail.com</t>
  </si>
  <si>
    <t>KENNEDY, AV 6 DE DICIEMBRE, 208 y LOS ALAMOS</t>
  </si>
  <si>
    <t>Actividades de procesamiento y suministro de servicio de registro de datos: elaboración completa de datos facilitados por los clientes, generación de informes especializados a partir de datos facilitados por los clientes.</t>
  </si>
  <si>
    <t>URBANIZACION SAN CARLOS , PEDRO DE ALVARADO, S/N y BARTOLOME RUIZ</t>
  </si>
  <si>
    <t>'0604123828'</t>
  </si>
  <si>
    <t>ELSA ROCIO</t>
  </si>
  <si>
    <t>GUADALUPE VELOZ</t>
  </si>
  <si>
    <t>elsyguadalupe@gmail.com</t>
  </si>
  <si>
    <t>SAN MARTIN, BOYACA, . y DUCHICELA</t>
  </si>
  <si>
    <t>., PRIMERA CONSTITUYENTE, . y CARABOBO</t>
  </si>
  <si>
    <t>'1754366282'</t>
  </si>
  <si>
    <t>PAUL ROMULO</t>
  </si>
  <si>
    <t>MONTESDEOCA CHAVEZ</t>
  </si>
  <si>
    <t>LA OFELIA, N65 BELLAVISTA, OE3134 y OE3 REAL AUDIENCIA</t>
  </si>
  <si>
    <t>Venta al por mayor de productos lácteos, incluido helados, bolos, etcétera.</t>
  </si>
  <si>
    <t>LA OFELIA, BALLAVISTA, OE3 -134 y AV REAL AUDIENCIA</t>
  </si>
  <si>
    <t>'0605143528'</t>
  </si>
  <si>
    <t>PADILLA AUQUILLA</t>
  </si>
  <si>
    <t>'0605896190'</t>
  </si>
  <si>
    <t>OLMEDO ISRAEL</t>
  </si>
  <si>
    <t>EVAS EVAS</t>
  </si>
  <si>
    <t>keysoncam2000@gmail.com</t>
  </si>
  <si>
    <t>SHUYO, KILOMETRO 3 1/2, . y ENTRADA SHUYO</t>
  </si>
  <si>
    <t>Alquiler con fines operativos de maquinaria y equipo de uso agrí­cola y forestal sin operadores: tractores utilizados en actividades agropecuarias y silví­colas; tractores de manejo a pie (dirigidos por una persona desde fuera), segadoras, incluidas segadoras de césped, remolques y semirremolques de carga y descarga automática, máquinas utilizadas en la agricultura para preparar los suelos, plantar o abonar, como arados, esparcidoras de estiércol, sembradoras, rastrilladoras, máquinas de ordeñar; aspersores de uso agrí­cola, máquinas para la recolección y trilla, como cosechadoras, trilladoras, cribadoras; máquinas utilizadas en la avicultura y apicultura, equipo para la preparación de pienso, máquinas para limpiar, seleccionar y clasificar huevos, fruta, etcétera.</t>
  </si>
  <si>
    <t>'1714668926'</t>
  </si>
  <si>
    <t>CONGACHA MULLO</t>
  </si>
  <si>
    <t>marcourquizo05@gmail.com</t>
  </si>
  <si>
    <t>EL CONDADO, N69, LT-1498 y OE12A</t>
  </si>
  <si>
    <t>FRUTERIA ANTONIA</t>
  </si>
  <si>
    <t>MENA DEL HIERRO, PURUHANTA , OE76 y MACHALA</t>
  </si>
  <si>
    <t>'1002641213'</t>
  </si>
  <si>
    <t>COLIMBA PERUGACHI</t>
  </si>
  <si>
    <t>MILTONCOLIMBA-5544@HOTMAIL.COM</t>
  </si>
  <si>
    <t>LAS TENERIAS, CALLE 23, LOTE 23 y .</t>
  </si>
  <si>
    <t>TRANSPORTE SAN CARLOS</t>
  </si>
  <si>
    <t>QUITO , PEDRO DE ALVARADO, . y BARTOLOME RUIZ</t>
  </si>
  <si>
    <t>'1754043014'</t>
  </si>
  <si>
    <t>EDISON SERGIO</t>
  </si>
  <si>
    <t>sp4693155@gmail.com</t>
  </si>
  <si>
    <t>SANTA ROSA, QUITO OCCIDENTAL, LT294 y CALLE B</t>
  </si>
  <si>
    <t>FRUTERIA NEW YORK</t>
  </si>
  <si>
    <t>SAN JUAN, NEY YORK, . y RUBEN DARIO</t>
  </si>
  <si>
    <t>'0503443210'</t>
  </si>
  <si>
    <t>EDWIN ROLANDO</t>
  </si>
  <si>
    <t>tipantua.fabian1994@yahoo.com</t>
  </si>
  <si>
    <t>SANTA MARIA, MIGUEL EGAS, N61127 y OE25A</t>
  </si>
  <si>
    <t>PANADERIA CENTINELA</t>
  </si>
  <si>
    <t>'1003784376'</t>
  </si>
  <si>
    <t>LANCHIMBA BURGA</t>
  </si>
  <si>
    <t>SAN ISIDRO, CALLE 1, S/N y ANAGAIS</t>
  </si>
  <si>
    <t>SAN ISIDRO , CALLE 1 , S/N y ANAGAIS</t>
  </si>
  <si>
    <t>'1724812977'</t>
  </si>
  <si>
    <t>JERLY DAVID</t>
  </si>
  <si>
    <t>mondragondavid006@gmail.com</t>
  </si>
  <si>
    <t>EL PARAISO, LA PULULAHUA, CASA NRO 1 y PASAJE F</t>
  </si>
  <si>
    <t>TV MUNDO</t>
  </si>
  <si>
    <t>TY MONTO, PUCARA, . y EQUINOCCIAL</t>
  </si>
  <si>
    <t>'0603808502'</t>
  </si>
  <si>
    <t>EDWIN HERNAN</t>
  </si>
  <si>
    <t>IBARRA SOLIS</t>
  </si>
  <si>
    <t>ibarraernan52@gmai.com</t>
  </si>
  <si>
    <t>LLANO CHICO, 10 DE AGOSTO, S/N y GABRIEL GARCIA MORENO</t>
  </si>
  <si>
    <t>PANADERIA YA PASTELERIA BREAD</t>
  </si>
  <si>
    <t>COCOTOG , 10 DE AGOSTO, S/N y GABRIEL GARCIA MORENO</t>
  </si>
  <si>
    <t>'1727272500'</t>
  </si>
  <si>
    <t>KARINA FERNANDA</t>
  </si>
  <si>
    <t>DE LA CRUZ AYALA</t>
  </si>
  <si>
    <t>delacruzjostin@gmail.com</t>
  </si>
  <si>
    <t>KACHUQUI DE VELASCO, ESCUELA PABLO SEGUNDO , LOTE 19 y A UNA CUADRA ESCUELA 11 DE OCTUBRE</t>
  </si>
  <si>
    <t>Actividades de fumigación de cultivos, incluida la fumigación aérea; tratamiento de cultivos, control de plagas (incluidos los conejos); en relación con la agricultura.</t>
  </si>
  <si>
    <t>KACHUQUI DE VELASCO, ESCUELA PABLO SEGUNDO , LOTE 19 y ESCUELA PABLO SEGUNDO</t>
  </si>
  <si>
    <t>'0602244832'</t>
  </si>
  <si>
    <t>'1721577052'</t>
  </si>
  <si>
    <t>COLOMBIANO(A)</t>
  </si>
  <si>
    <t>SALAS CERQUERA</t>
  </si>
  <si>
    <t>enma2016@hotmail.com</t>
  </si>
  <si>
    <t>SAN CARLOS, FLAVIO ALFARO, OE9115 y MALEARTE</t>
  </si>
  <si>
    <t>VENTA DE CALZADO</t>
  </si>
  <si>
    <t>SAN MATEO, VIA QUININDE, 309 y SAN MATEO</t>
  </si>
  <si>
    <t>'1711289551'</t>
  </si>
  <si>
    <t>CACHUMBA CAIZA</t>
  </si>
  <si>
    <t>pedro.cachumba@hotmail.com</t>
  </si>
  <si>
    <t>SANTA ANITA, BERNARDO DE LEGARDA, OE1464 y OCTAVA TRANSVERSAL</t>
  </si>
  <si>
    <t>DMR 360 S.A</t>
  </si>
  <si>
    <t>SANTA ANITA, BERNARDO LEGARDA, OE1464 y OCTAVA TRASNVERSAL</t>
  </si>
  <si>
    <t>'1716460884'</t>
  </si>
  <si>
    <t>ATUCUCHO, MANUEL JESUS DE ALVAREZ, OE650 y S/N</t>
  </si>
  <si>
    <t>FRUTERIA ROSITA</t>
  </si>
  <si>
    <t>ATUCUCHO, ATUCUCHO, . y .</t>
  </si>
  <si>
    <t>'1704140803'</t>
  </si>
  <si>
    <t>GLORIA DORALIZA</t>
  </si>
  <si>
    <t>RODRIGUEZ BARRERA</t>
  </si>
  <si>
    <t>SAN ENRIQUE DE VELASCO, YANACONA , OE10-37 y CALLE H</t>
  </si>
  <si>
    <t>SAN ENRIQUE DE VELASCO, YANACONA, OE10-37 y CALLE H</t>
  </si>
  <si>
    <t>'0602133472'</t>
  </si>
  <si>
    <t>TOGLLA BANSHUY</t>
  </si>
  <si>
    <t>'1703711596'</t>
  </si>
  <si>
    <t>ZOILA AMADA</t>
  </si>
  <si>
    <t>VIVAS MORETA</t>
  </si>
  <si>
    <t>POMASQUI, MARIETA DE VENTIMILLA, LOTE 1 y PASAJE 2</t>
  </si>
  <si>
    <t>'1713157392'</t>
  </si>
  <si>
    <t>JHOJANA LORENA</t>
  </si>
  <si>
    <t>'1753100740'</t>
  </si>
  <si>
    <t>JOSSELIN MARIBEL</t>
  </si>
  <si>
    <t>QUISHPE HEREDIA</t>
  </si>
  <si>
    <t>josselinmaribelq@gmail.com</t>
  </si>
  <si>
    <t>CATZUQUI DE VELASCO , EL PLACER, S/NS y S/N</t>
  </si>
  <si>
    <t>CENTRO HISTORICO , CHILE , S/N y GUAYAQUIL</t>
  </si>
  <si>
    <t>'1711357044'</t>
  </si>
  <si>
    <t>MONICA DEL PILAR</t>
  </si>
  <si>
    <t>IBARRA GAIBOR</t>
  </si>
  <si>
    <t>JULIO MATOBELLE , DE LOS ALAMOS , e8-171 y ALMERIA</t>
  </si>
  <si>
    <t>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gládulas y extractos glandulares, fabricación de productos quí­micos anticonceptivos de uso externo y de medicamentos anticonceptivos hormonales, fabricación de preparados para el diagnóstico médico, incluidas pruebas de embarazo, etcétera.</t>
  </si>
  <si>
    <t>JULIO MATOBELLE , LOS ALAMOS , E8-171 y ALMENDRIA</t>
  </si>
  <si>
    <t>'0604604116'</t>
  </si>
  <si>
    <t>CONOCOTO, ABDON CALDERON , 54 y PONCE ENRIQUE</t>
  </si>
  <si>
    <t>FRUTAS Y LEGUNBRES ANITA</t>
  </si>
  <si>
    <t>CONOCOTO , PONCE ENRIQUE, . y PASAJE SAN JOSE</t>
  </si>
  <si>
    <t>'0603815234'</t>
  </si>
  <si>
    <t>EFRAIN</t>
  </si>
  <si>
    <t>CHICAIZA CEPEDA</t>
  </si>
  <si>
    <t>COLINAS DEL NORTE, CAMINOS A LA LIBERTAD, N325 y PERIMETRAL IZQUIERDA</t>
  </si>
  <si>
    <t>MINI MARKET MARTITA</t>
  </si>
  <si>
    <t>'0605600618'</t>
  </si>
  <si>
    <t>SILVIA MARIBEL</t>
  </si>
  <si>
    <t>MACAS LEMA</t>
  </si>
  <si>
    <t>silviamacas48@gmail.com</t>
  </si>
  <si>
    <t>COTOCOLLAO , BERNARDO DE LEGARDA, OE7-49 y HUACHI</t>
  </si>
  <si>
    <t>CARAPUNGO, LOS PINOS, S/N y GEOVANNY CALLES</t>
  </si>
  <si>
    <t>'0602701732'</t>
  </si>
  <si>
    <t>'1723188213'</t>
  </si>
  <si>
    <t>DAVID FERNANDO</t>
  </si>
  <si>
    <t>ACOSTA TUTASIG</t>
  </si>
  <si>
    <t>LULUCOTO ALTO , CALLE SAQUISILI, OE3-406 y CALLE CHAHUARQUINGO</t>
  </si>
  <si>
    <t>CONFECIONES OMEGA</t>
  </si>
  <si>
    <t>'1750296186'</t>
  </si>
  <si>
    <t>'1308712601'</t>
  </si>
  <si>
    <t>ALFREDO EDUARDO</t>
  </si>
  <si>
    <t>DOMINGUEZ VERA</t>
  </si>
  <si>
    <t>cris.melani.d@gmail.com</t>
  </si>
  <si>
    <t>LA ROLDOS, OE 11B, N85-41 y OE11A</t>
  </si>
  <si>
    <t>ACA TOUR</t>
  </si>
  <si>
    <t>COTOCOLLAO, MANUEL ZABALA , N54-192 y JORGE PIEDRA</t>
  </si>
  <si>
    <t>'1711420610'</t>
  </si>
  <si>
    <t>REMACHE CAIZA</t>
  </si>
  <si>
    <t>WILSON EDUARDO</t>
  </si>
  <si>
    <t>COOP LOMA QUITO</t>
  </si>
  <si>
    <t>CHAUPICRUZ, AV DEL PARQUE, S/N y ALONSO TORRES</t>
  </si>
  <si>
    <t>TOAPANTA FERNANDEZ</t>
  </si>
  <si>
    <t>'1716473408'</t>
  </si>
  <si>
    <t>'1753031325'</t>
  </si>
  <si>
    <t>JHOSTIN ALEXIS</t>
  </si>
  <si>
    <t>MUÑOZ TOAPANTA</t>
  </si>
  <si>
    <t>'1718054966'</t>
  </si>
  <si>
    <t>LUIS MEDARDO</t>
  </si>
  <si>
    <t>TARABATA IMBAQUINGO</t>
  </si>
  <si>
    <t>'0603708520'</t>
  </si>
  <si>
    <t>GUALAN APUGLLON</t>
  </si>
  <si>
    <t>santa rosa, VILLARUEL, . y ROCAFUERTE</t>
  </si>
  <si>
    <t>SANTA ROSA, VILLARUEL, . y ROCAFUERTE</t>
  </si>
  <si>
    <t>'1600661415'</t>
  </si>
  <si>
    <t>ADRIANA PAOLA</t>
  </si>
  <si>
    <t>HERRERA POZO</t>
  </si>
  <si>
    <t>adryherrera7@gmail.com</t>
  </si>
  <si>
    <t>CDLA 21 DE ABRIL , JERONIMO CARRION, . y ROLDOS AGUILERA</t>
  </si>
  <si>
    <t>CDLA 21 DE ABRIL , JERONIMO CARRION , . y ROLDOS AGUILERA</t>
  </si>
  <si>
    <t>'1718249145'</t>
  </si>
  <si>
    <t>GABRIELA INES</t>
  </si>
  <si>
    <t>GAVELA PEREZ</t>
  </si>
  <si>
    <t>QUITO NORTE, GUACHO , OE7-59 y MARIANA</t>
  </si>
  <si>
    <t>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t>
  </si>
  <si>
    <t>SHAHRS-BET</t>
  </si>
  <si>
    <t>'1705808911'</t>
  </si>
  <si>
    <t>LAURA SUSANA</t>
  </si>
  <si>
    <t>TUTILLO GUAÑA</t>
  </si>
  <si>
    <t>CARAPUNGO, CA OE11L, OE11-122 y CARLOS MATHEUS</t>
  </si>
  <si>
    <t>MERCADO DE COTOCOLLAO</t>
  </si>
  <si>
    <t>'1721865564'</t>
  </si>
  <si>
    <t>FANNY YOLANDA</t>
  </si>
  <si>
    <t>ATUCUCHO, ANTONIO DE LA CRUZ, 23 y CALLE 24</t>
  </si>
  <si>
    <t>'1309573697'</t>
  </si>
  <si>
    <t>FALCONES LOPEZ</t>
  </si>
  <si>
    <t>falconesnancy41@gmail.com</t>
  </si>
  <si>
    <t>'1723855860'</t>
  </si>
  <si>
    <t>'1712136033'</t>
  </si>
  <si>
    <t>JULIO ERNESTO</t>
  </si>
  <si>
    <t>MASAPANTA GUANOLUISA</t>
  </si>
  <si>
    <t>'0603785197'</t>
  </si>
  <si>
    <t>ESTHELA PASTORIZA</t>
  </si>
  <si>
    <t>MONTESDEOCA NOBOA</t>
  </si>
  <si>
    <t>LA CONCEPCION, CRISTOBAL SANDOVAL, OE4-15 y BRAZIL</t>
  </si>
  <si>
    <t>LA CONCEPCION, CRISTOVAL SANDOVAL, OE4-15 y LA BRAZIL</t>
  </si>
  <si>
    <t>'1722319645'</t>
  </si>
  <si>
    <t>BRYAN BENJAMIN</t>
  </si>
  <si>
    <t>SARABINO CUICHAN</t>
  </si>
  <si>
    <t>benji19092001@hotmail.com</t>
  </si>
  <si>
    <t>SANTA ANITA, 10 DE AGOSTO , OE147 y AV. SIMON BOLIVAR</t>
  </si>
  <si>
    <t>DISFRACES RICHARD Y BENJI</t>
  </si>
  <si>
    <t>GUAYLLABAMBA , 10 DE AGOSTO, OE147 y AV. SIMON BOLIVAR</t>
  </si>
  <si>
    <t>'1711613016'</t>
  </si>
  <si>
    <t>PATRICIO ALEXANDER</t>
  </si>
  <si>
    <t>ANDRADE MORA</t>
  </si>
  <si>
    <t>patoandrade1972@yahoo.com</t>
  </si>
  <si>
    <t>LA MAÑOSCA , ULLOA, N34-649 y REPUBLICA</t>
  </si>
  <si>
    <t>SNACK FRUT SERVICE</t>
  </si>
  <si>
    <t>EL CONDADO , ALFONSO MENA DEL HIERRO , S/N y JOSE ARTETA</t>
  </si>
  <si>
    <t>'0604859397'</t>
  </si>
  <si>
    <t>DANIEL ELIAS</t>
  </si>
  <si>
    <t>AUQUILLA CARILLO</t>
  </si>
  <si>
    <t>dannyauquilla@gmail.com</t>
  </si>
  <si>
    <t>SANVICENTE DE FERRER, AV. LAS AMERICAS, . y .</t>
  </si>
  <si>
    <t>SAN VICENTE DE FERRER, ., . y .</t>
  </si>
  <si>
    <t>'0600891345'</t>
  </si>
  <si>
    <t>ATUCUCHO, CALLE 25 , OE1419 y EL CISNE</t>
  </si>
  <si>
    <t>'1723421929'</t>
  </si>
  <si>
    <t>ALEXIS XAVIER</t>
  </si>
  <si>
    <t>CABEZAS PUENTE</t>
  </si>
  <si>
    <t>alexis-javi@hotmail.com</t>
  </si>
  <si>
    <t>EL CONDADO , CALLE 24, LOTE 802 y CALLE K</t>
  </si>
  <si>
    <t>COMERCIAL JARAMILLO</t>
  </si>
  <si>
    <t>'0603349499'</t>
  </si>
  <si>
    <t>VALERIO</t>
  </si>
  <si>
    <t>PEREZ DAQUILEMA</t>
  </si>
  <si>
    <t>ATUCUCHO, Oe13A, N58-11 y LOTE 44</t>
  </si>
  <si>
    <t>CARCELEN, ., . y .</t>
  </si>
  <si>
    <t>'1719884445'</t>
  </si>
  <si>
    <t>PADILLA CARRILLO</t>
  </si>
  <si>
    <t>CHILLOGALLO , SANTA ROSA ,CALLE E, LOTE 157 y PASAJE Y</t>
  </si>
  <si>
    <t>'1711680379'</t>
  </si>
  <si>
    <t>GLENDA YADIRA</t>
  </si>
  <si>
    <t>CAMPOVERDE YAGUACHI</t>
  </si>
  <si>
    <t>eddyrjacome@gmail.com</t>
  </si>
  <si>
    <t>SAN CARLOS DE SAN JUAN, GUAPULO, S1-55 y CARLOS MANTILLA</t>
  </si>
  <si>
    <t>CULTURA ROCK</t>
  </si>
  <si>
    <t>CARAPUNGO, LUIS VACARI, N152552 y RUMIÑAHUI</t>
  </si>
  <si>
    <t>'0602849960'</t>
  </si>
  <si>
    <t>JOSE BASILIO</t>
  </si>
  <si>
    <t>MALAN MUÑOZ</t>
  </si>
  <si>
    <t>SAN LUIZ DE YACUPUNGO, CALLE COTOPAXI, S/N y .</t>
  </si>
  <si>
    <t>Fabricación de bloques de vidrio para pavimentar u otros elementos para la construcción.</t>
  </si>
  <si>
    <t>BLOQUERA DON JOSE MALAN</t>
  </si>
  <si>
    <t>SAN LUIZ DE YACUPUNGO , CALLE COTOPAXI, S/N y .</t>
  </si>
  <si>
    <t>'1705942033'</t>
  </si>
  <si>
    <t>vimacu63@hotmail.com</t>
  </si>
  <si>
    <t>CONDADO, CALLE B, N80-292 y B31</t>
  </si>
  <si>
    <t>Fabricación de briquetas de carbón de piedra y lignito.</t>
  </si>
  <si>
    <t>CAMINOS A LA LIBERTAD, CALLE B , LOTE 132 y B31</t>
  </si>
  <si>
    <t>'1729196244'</t>
  </si>
  <si>
    <t>EVELIN TATIANA</t>
  </si>
  <si>
    <t>GOMEZ GAVILEMA</t>
  </si>
  <si>
    <t>gomezevelin26@gmail.com</t>
  </si>
  <si>
    <t>CONDOR MIRADOR , CALLE D, 246 y CALLE E</t>
  </si>
  <si>
    <t>Elaboración de jugos (zumos), néctares, concentrados de fruta fresca y hortalizas.</t>
  </si>
  <si>
    <t>JUGOS FRECOS</t>
  </si>
  <si>
    <t>IÑAQUITO, AMAZONAS, S/N y GASPAR DE VILLAROEL</t>
  </si>
  <si>
    <t>'1313347633'</t>
  </si>
  <si>
    <t>KARINA GEOMARA</t>
  </si>
  <si>
    <t>MENENDEZ ALVARADO</t>
  </si>
  <si>
    <t>karinamenendez392@gmail.com</t>
  </si>
  <si>
    <t>COMITE DEL PUEBLO, AV. JORGE GARCES , . y ANTONIO FABARA</t>
  </si>
  <si>
    <t>'1714032370'</t>
  </si>
  <si>
    <t>JIMENA DEL CARMEN</t>
  </si>
  <si>
    <t>'1714550520'</t>
  </si>
  <si>
    <t>JOSE DAVID</t>
  </si>
  <si>
    <t>TORRES PEREZ</t>
  </si>
  <si>
    <t>EL ROSAL , PABLO GUTIERRES , N13-29 y EL PINAR</t>
  </si>
  <si>
    <t>'1715691240'</t>
  </si>
  <si>
    <t>JONATHAN ALEXANDER</t>
  </si>
  <si>
    <t>ANA MARIA, CESAR VILLACRES, . y EUSEBIO CONDE</t>
  </si>
  <si>
    <t>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t>
  </si>
  <si>
    <t>'0922829882'</t>
  </si>
  <si>
    <t>ÑAMO PADILLA</t>
  </si>
  <si>
    <t>BATALLON, CALLE 26, S/N y CALLE N</t>
  </si>
  <si>
    <t>COMRCIAL ÑAMO</t>
  </si>
  <si>
    <t>TRINITARIA , LA VOLUNTAD DE DIOS , S/N y TRINIPUERTO</t>
  </si>
  <si>
    <t>'1718058322'</t>
  </si>
  <si>
    <t>LENIN BOLIVAR</t>
  </si>
  <si>
    <t>leninviracocha_10@hotmail.com</t>
  </si>
  <si>
    <t>SANTA ISABEL, BELEN HISTORICO, . y PASAJE N68C</t>
  </si>
  <si>
    <t>Plantación, cuidado y mantenimiento de parques y jardines para: terrenos municipales (parques, zonas verdes, cementerios, etcétera) y ajardinamiento de ví­as públicas (carreteras, lí­neas de ferrocarril y de tranví­a, ví­as de navegación interior, puertos).</t>
  </si>
  <si>
    <t>'1727030239'</t>
  </si>
  <si>
    <t>REALPE ROJAS</t>
  </si>
  <si>
    <t>'1719733444'</t>
  </si>
  <si>
    <t>SONIA ELIZABETH</t>
  </si>
  <si>
    <t>COLLAGUAZO GUACHAMIN</t>
  </si>
  <si>
    <t>sonia_elizabeth8080@hotmail.com</t>
  </si>
  <si>
    <t>Landazuri, Huaynacapac, s/n y Shirys</t>
  </si>
  <si>
    <t>Alquiler de equipo de transporte aéreo con operadores para el transporte de carga.</t>
  </si>
  <si>
    <t>COLLAGUAZO</t>
  </si>
  <si>
    <t>SECTOR IÑAQUITO, ATAHUALPA, SN y MUÑOZ DE VELA</t>
  </si>
  <si>
    <t>'1720777786'</t>
  </si>
  <si>
    <t>LLASAG LOZADA</t>
  </si>
  <si>
    <t>juancarlosllasa@gmail.com</t>
  </si>
  <si>
    <t>EL CONDADO, CALLE 1 , LOTE 11 y CALLE K</t>
  </si>
  <si>
    <t>GOURMET FOOD SERVICE</t>
  </si>
  <si>
    <t>EL CONDADO , JOSE MIGUEL CARRION , N72-40 y JUAN PROCEL</t>
  </si>
  <si>
    <t>'1709629784'</t>
  </si>
  <si>
    <t>PALLO</t>
  </si>
  <si>
    <t>EL COMUN, POMASQUI, .. y .</t>
  </si>
  <si>
    <t>MECANICA AUTOMOTRIZ</t>
  </si>
  <si>
    <t>EL ROSARIO, GUALAQUIZA , . y Y LUIS TUFIÑO</t>
  </si>
  <si>
    <t>'1721001053'</t>
  </si>
  <si>
    <t>MARIA AUGUSTA</t>
  </si>
  <si>
    <t>COMUNA, ., . y .</t>
  </si>
  <si>
    <t>'1754354213'</t>
  </si>
  <si>
    <t>LAURA ROCIO</t>
  </si>
  <si>
    <t>TARCO CORO</t>
  </si>
  <si>
    <t>LLANO CHICO, 17 DE SEPTIEMBRE, . y N377</t>
  </si>
  <si>
    <t>'0604954347'</t>
  </si>
  <si>
    <t>EDWIN ALBERTO</t>
  </si>
  <si>
    <t>CAIZA HIPO</t>
  </si>
  <si>
    <t>SAN JOSE DE BATAN , EL BATAN , . y .</t>
  </si>
  <si>
    <t>SAN JOSE DE BATAN , EL BATAN, . y .</t>
  </si>
  <si>
    <t>'0605920867'</t>
  </si>
  <si>
    <t>juanaquilla@gmail.com</t>
  </si>
  <si>
    <t>SAN VIVENTE , CUATRO ESQUINAS , . y .</t>
  </si>
  <si>
    <t>SAN VICENTE, 4 ESQUINAS , . y .</t>
  </si>
  <si>
    <t>'0604740381'</t>
  </si>
  <si>
    <t>JORGE MANUEL</t>
  </si>
  <si>
    <t>EL EDEN, AV DE LAS BELLADONAS, E13-23 y EC</t>
  </si>
  <si>
    <t>MICROMERCADO LIFT FRUTTI</t>
  </si>
  <si>
    <t>EL EDEN, CESAR TERAN LOEZ, E13-235 y BELLADONA</t>
  </si>
  <si>
    <t>'0605619295'</t>
  </si>
  <si>
    <t>JUANA GLADYS</t>
  </si>
  <si>
    <t>Elaboración de papas fritas y snacks de papas.</t>
  </si>
  <si>
    <t>., .., .. y .</t>
  </si>
  <si>
    <t>'1753787900'</t>
  </si>
  <si>
    <t>FAUSTO JAVIER</t>
  </si>
  <si>
    <t>PARRA YEPEZ</t>
  </si>
  <si>
    <t>faustoparra2003@gmail.com</t>
  </si>
  <si>
    <t>PUEBLO BLANCO, 25 DE NOVIEMBRE, 18 y ENOS</t>
  </si>
  <si>
    <t>'0503724247'</t>
  </si>
  <si>
    <t>JILSON IVAN</t>
  </si>
  <si>
    <t>vegallojan@gmail.com</t>
  </si>
  <si>
    <t>RANCHO LOS PINOS , AV. CAMINO LOS INCAS , LOTE 12 y MANZANA 1</t>
  </si>
  <si>
    <t>Explotación de altos hornos, producción de arrabio y hierro especular en lingotes, bloques y otras formas primarias, incluso hierro en granalla (granos) y en polvo, convertidores de acero, talleres de laminado y acabado, refundición de lingotes de chatarra de hierro o acero.</t>
  </si>
  <si>
    <t>JAVIER YOLOYA , AV. SIMON BOLIVAR , S/N y VIA ANTIGUA DE LA AUTOPISTA</t>
  </si>
  <si>
    <t>'1308709409'</t>
  </si>
  <si>
    <t>NEPTALI ELICEO</t>
  </si>
  <si>
    <t>ARAMBULO PONCE</t>
  </si>
  <si>
    <t>'0504711987'</t>
  </si>
  <si>
    <t>JESSICA MARISOL</t>
  </si>
  <si>
    <t>ILAQUICHE ILAQUICHE</t>
  </si>
  <si>
    <t>'1750408161'</t>
  </si>
  <si>
    <t>TIMOTEO GABRIEL</t>
  </si>
  <si>
    <t>AGUILAR VEGA</t>
  </si>
  <si>
    <t>gabowhite@gmail.com</t>
  </si>
  <si>
    <t>'1709847865'</t>
  </si>
  <si>
    <t>EL CONDADO, VIA NONO, LOTE 7 y PASAJE S/N</t>
  </si>
  <si>
    <t>CONSTRUCCIONES MECANICAS</t>
  </si>
  <si>
    <t>SAN CARLOS , JACINTO DE EVIA, N61-97 y S/N</t>
  </si>
  <si>
    <t>'1712632114'</t>
  </si>
  <si>
    <t>MARITZA OLIVA</t>
  </si>
  <si>
    <t>ANA MARIA , CESAR VILLACRES , OE10-83 y REI VALDIVIEZO</t>
  </si>
  <si>
    <t>BAZAR TRES MARIA</t>
  </si>
  <si>
    <t>ANA MARIA , CESAR VILLACRES, OE10-83 y REI VALDIVIEZO</t>
  </si>
  <si>
    <t>'0604437947'</t>
  </si>
  <si>
    <t>marianocacuango65@gmail.com</t>
  </si>
  <si>
    <t>SAN CARLOS ALANGASI, SAN JUAN DE DIOS , S/N y PASAJE JOSE CALDERON</t>
  </si>
  <si>
    <t>FRUTERIA JOSSELYN</t>
  </si>
  <si>
    <t>CONOCOTO , SAN JUAN DE DIOS , S/N y PASAJE JOSE CALDERON</t>
  </si>
  <si>
    <t>'1710667716'</t>
  </si>
  <si>
    <t>DORIS YASMIN</t>
  </si>
  <si>
    <t>AGUILAR ECHEVARRIA</t>
  </si>
  <si>
    <t>COFAVI, LA VAYEN, 02-32 y AV REAL AUDIENCIA</t>
  </si>
  <si>
    <t>'1305581462'</t>
  </si>
  <si>
    <t>JOSE FLORESMILO</t>
  </si>
  <si>
    <t>ZAMBRANO LOOR</t>
  </si>
  <si>
    <t>LA CONCEPCIÓN, N57 JOSE F SALVADOR, BQJ17 y OE5 PEDRO FREILE</t>
  </si>
  <si>
    <t>DISTRIBUCIÓN MARISCOS</t>
  </si>
  <si>
    <t>COTOCOLLAO, AV. DIEGO DE VASQUES, S/N y BELLAVISTA</t>
  </si>
  <si>
    <t>'1755118054'</t>
  </si>
  <si>
    <t>IGNACIO ANGEL MARIA</t>
  </si>
  <si>
    <t>BURBANO CABRERA</t>
  </si>
  <si>
    <t>RANCHO BAJO, COLINAS DEL NORTE, . y .</t>
  </si>
  <si>
    <t>'1708149214'</t>
  </si>
  <si>
    <t>QUINATOA ALOMOTO</t>
  </si>
  <si>
    <t>quinatoa_@hotmail.com</t>
  </si>
  <si>
    <t>ATUCUCHO, PASAJE N68C, LOTE 3 y BELEN HISTORICO</t>
  </si>
  <si>
    <t>GAROS</t>
  </si>
  <si>
    <t>MADRID ESPAÑA, SN, SN y SN</t>
  </si>
  <si>
    <t>'1716362726'</t>
  </si>
  <si>
    <t>VLADIMIR ALEJANDRO</t>
  </si>
  <si>
    <t>GALLO QUINTERO</t>
  </si>
  <si>
    <t>alejo_gallo@hotmail.com</t>
  </si>
  <si>
    <t>'0604499285'</t>
  </si>
  <si>
    <t>YAULEMA ZAVALA</t>
  </si>
  <si>
    <t>evycaroly@gmail.com</t>
  </si>
  <si>
    <t>CDLA 21 DE ABRIL, JOSE MARIA URBINA , MZ PW y JOSE ANTONIO DE SUCRE</t>
  </si>
  <si>
    <t>'0929002822'</t>
  </si>
  <si>
    <t>GLORIA INES</t>
  </si>
  <si>
    <t>EL EDEN , LOS CHOLANES , N37-8 y ANONAS</t>
  </si>
  <si>
    <t>LA KENNEDY , CAPITAN RAMON BORJA , S/N y JOSE BARREIRO</t>
  </si>
  <si>
    <t>'0604414482'</t>
  </si>
  <si>
    <t>MARIA MYRIAM</t>
  </si>
  <si>
    <t>miriansita44@hotmaill.com</t>
  </si>
  <si>
    <t>EL EDEN , CESAR TERAN LOPEZ , E13-235 y LAS BELLADONAS</t>
  </si>
  <si>
    <t>LITFRUIT</t>
  </si>
  <si>
    <t>'0602959173'</t>
  </si>
  <si>
    <t>NUEVOS HORIZONTES , S/N, LOTE 607 y S42</t>
  </si>
  <si>
    <t>FRUTERAS Y LEGUMBRES</t>
  </si>
  <si>
    <t>COTOCOLLAO, PEDRO FREILE , S7N y ANGEL LUDEÑA</t>
  </si>
  <si>
    <t>'1753719044'</t>
  </si>
  <si>
    <t>VANESSA ESTEFANIA</t>
  </si>
  <si>
    <t>SAN CRISTOBAL, S29, LT-7 y CALLE A</t>
  </si>
  <si>
    <t>HOSPITAL PADRE CAROLO</t>
  </si>
  <si>
    <t>CHILLOGALLO, AV RIMICHAÑAN, S33-10 y .</t>
  </si>
  <si>
    <t>'0603148305'</t>
  </si>
  <si>
    <t>MARCOS CARLOS</t>
  </si>
  <si>
    <t>SAYAY GUACHO</t>
  </si>
  <si>
    <t>CAMINOS A LA LIBERTAD , CALLE B25, S/N y PERIMETRAL DERECHO</t>
  </si>
  <si>
    <t>CARNICERIA PATRICIO</t>
  </si>
  <si>
    <t>CALDERON , GEOVANNY CALLES , S/N y QUITUS</t>
  </si>
  <si>
    <t>'1727241224'</t>
  </si>
  <si>
    <t>PACA CUMIÑA</t>
  </si>
  <si>
    <t>'1725562233'</t>
  </si>
  <si>
    <t>SONIA LISSETH</t>
  </si>
  <si>
    <t>CHUGCHILAN VEGA</t>
  </si>
  <si>
    <t>'1720500915'</t>
  </si>
  <si>
    <t>GLORIA JADIRA</t>
  </si>
  <si>
    <t>CHIPANTIZA CHICAIZA</t>
  </si>
  <si>
    <t>CARLEN BAJO , CALLE A, E11-34 y CALLE K</t>
  </si>
  <si>
    <t>ASESORA LABORAL</t>
  </si>
  <si>
    <t>CARCELEN , ., . y .</t>
  </si>
  <si>
    <t>'1709890170'</t>
  </si>
  <si>
    <t>TUPIZA QUILACHAMIN</t>
  </si>
  <si>
    <t>'1205940818'</t>
  </si>
  <si>
    <t>ALAVA VERA</t>
  </si>
  <si>
    <t>'1728209204'</t>
  </si>
  <si>
    <t>JHON GERONIMO</t>
  </si>
  <si>
    <t>SAN CARLOS, FLAVIO ALFARO, OE940 y OE1013</t>
  </si>
  <si>
    <t>FRUTERIA VALDEZ</t>
  </si>
  <si>
    <t>CALDERON, FRANCISCO DE ALBORNOZ, SN y AMALIA ORIGUEÑA</t>
  </si>
  <si>
    <t>'1723306898'</t>
  </si>
  <si>
    <t>FUENTES HURTADO</t>
  </si>
  <si>
    <t>YAGUACHI, DOMINGO YEPEZ, OE7-93 y JUAN FERRUSOLA</t>
  </si>
  <si>
    <t>VIVERES MAYRA</t>
  </si>
  <si>
    <t>YAGUACHI, DOMINGO YEPEZ, OE83 y JUAN FERRUSOLA</t>
  </si>
  <si>
    <t>'1704347374'</t>
  </si>
  <si>
    <t>CONDOR HERNANDEZ</t>
  </si>
  <si>
    <t>PONCIANO BAJO, TOMASA MIDEROS, MANUEL HERRERA y 71-374</t>
  </si>
  <si>
    <t>COOP. 25 DE MAYO</t>
  </si>
  <si>
    <t>PONCEANO BAJO, TOMASA MIDEROS, MANUEL HERRERA y 71-374</t>
  </si>
  <si>
    <t>'0502292279'</t>
  </si>
  <si>
    <t>JULIO FERNANDO</t>
  </si>
  <si>
    <t>BAÑO QUISHPE</t>
  </si>
  <si>
    <t>ARGELIA, SIMON BOLIVAR, LOTE 12 y VIA CONOCOTO</t>
  </si>
  <si>
    <t>VIRGEN DEL CISNE</t>
  </si>
  <si>
    <t>GUAMANI, PATRICIO ROMERO, SN y E4</t>
  </si>
  <si>
    <t>'1752670172'</t>
  </si>
  <si>
    <t>LEIDY GRACIELA</t>
  </si>
  <si>
    <t>ACEVEDO RIVADENEIRA</t>
  </si>
  <si>
    <t>SANTA ISABEL , VIA NONO , LOTE 1 y S/N</t>
  </si>
  <si>
    <t>GRANDEX</t>
  </si>
  <si>
    <t>SANGOLQUI, SARUMA , S/N y S/N</t>
  </si>
  <si>
    <t>'1726511684'</t>
  </si>
  <si>
    <t>CUMIÑA RUIZ</t>
  </si>
  <si>
    <t>'0401017892'</t>
  </si>
  <si>
    <t>USIÑA USIÑA</t>
  </si>
  <si>
    <t>COCHAPAMBA, EL PORVENIR, N60-139 y .</t>
  </si>
  <si>
    <t>Servicios de apoyo a la elaboración y conservación de frutas, legumbres y hortalizas a cambio de una retribución o por contrato: pelado industrial de papas, etcétera.</t>
  </si>
  <si>
    <t>COMERCIANTE DE PAPAS</t>
  </si>
  <si>
    <t>SAN CARLOS , ., .. y .</t>
  </si>
  <si>
    <t>'0603358136'</t>
  </si>
  <si>
    <t>TENESACA CAGUANA</t>
  </si>
  <si>
    <t>juliocesartenesaca@hotmail.com</t>
  </si>
  <si>
    <t>EL SHUYO , ., . y .</t>
  </si>
  <si>
    <t>'1711670081'</t>
  </si>
  <si>
    <t>LA DAMER 2 , JOAQUIN SUMAITA , N47-310 y PASAJE SEBASTIAN ARIAS</t>
  </si>
  <si>
    <t>CT METAL MECANICA |</t>
  </si>
  <si>
    <t>EL INCA, LAS TORONJAS , LOTE 2 y FUCCIAS</t>
  </si>
  <si>
    <t>'0605402965'</t>
  </si>
  <si>
    <t>JAVIER ALEJANDRO</t>
  </si>
  <si>
    <t>ROLDAN VELASCO</t>
  </si>
  <si>
    <t>alejavierroldan@hotmail.es</t>
  </si>
  <si>
    <t>MANUEL VICTOR</t>
  </si>
  <si>
    <t>CARANQUI CHICAIZA</t>
  </si>
  <si>
    <t>'0602489155'</t>
  </si>
  <si>
    <t>SAN JOSE MAYORAZGO, ., . y .</t>
  </si>
  <si>
    <t>'1727213850'</t>
  </si>
  <si>
    <t>VICTOR ELIAS</t>
  </si>
  <si>
    <t>BONILLA PADILLA</t>
  </si>
  <si>
    <t>bonillavictor95@gmail.com</t>
  </si>
  <si>
    <t>SANTA ROSA, PROFETA GEO, LT272 y CALLE B</t>
  </si>
  <si>
    <t>VICTOR BONILLA</t>
  </si>
  <si>
    <t>SANTA ROSA, PROFETA GEO, LOTE 272 y CALLE B</t>
  </si>
  <si>
    <t>'0401191143'</t>
  </si>
  <si>
    <t>WILSON RAFAEL</t>
  </si>
  <si>
    <t>LOVATO CHALACAN</t>
  </si>
  <si>
    <t>'1752601920'</t>
  </si>
  <si>
    <t>LESLIE DAYANA</t>
  </si>
  <si>
    <t>SHUGULI CONDOR</t>
  </si>
  <si>
    <t>lesli.dayana2000@hotmail.com</t>
  </si>
  <si>
    <t>PONCEANO, ROSA CAMPOSANTO, N7164 y JOSEFA TINAJERO</t>
  </si>
  <si>
    <t>TODO EN CARNES</t>
  </si>
  <si>
    <t>COMITE DEL PUEBLO, SN, N5850 y LEONARDO MURIALDO</t>
  </si>
  <si>
    <t>'1754735957'</t>
  </si>
  <si>
    <t>GABRIELA CRISTINA</t>
  </si>
  <si>
    <t>magi82-4@hotmail.com</t>
  </si>
  <si>
    <t>SANTOS PAMBA , CAMILO OREJUELA , LOTE 41 y S55G</t>
  </si>
  <si>
    <t>WESTER UNIOR</t>
  </si>
  <si>
    <t>COTOCOLLAO, AV LA PRENSA , S/N y RIGOBERTO HEREDIA</t>
  </si>
  <si>
    <t>'1707276992'</t>
  </si>
  <si>
    <t>TENENUELA GUAMAN</t>
  </si>
  <si>
    <t>SAN CARLOS, CARLOS QUINTO, N55-112 y DIEGO TRUJILLO</t>
  </si>
  <si>
    <t>FRUTERIA DIEGO</t>
  </si>
  <si>
    <t>SAN CARLOS, SAN CARLOS, . y SAN CARLOS</t>
  </si>
  <si>
    <t>'1721046900'</t>
  </si>
  <si>
    <t>AUCANCELA PINCAY</t>
  </si>
  <si>
    <t>jhon301206@gmail.com</t>
  </si>
  <si>
    <t>'1719141077'</t>
  </si>
  <si>
    <t>REMACHE PAREDES</t>
  </si>
  <si>
    <t>luisremache098@gmail.com</t>
  </si>
  <si>
    <t>BARRIO SAN JOSE, VIA NONO, LOTE 188 y LIBERTADORES</t>
  </si>
  <si>
    <t>CASTELLANO</t>
  </si>
  <si>
    <t>0981453512/022485746</t>
  </si>
  <si>
    <t>EMPRESAS POR, 6 DE DICIEMBRE , N62-103 y SABANILLA</t>
  </si>
  <si>
    <t>'0602217226'</t>
  </si>
  <si>
    <t>ÑAMO AUQUILLA</t>
  </si>
  <si>
    <t>SANTA ANITA , CALLE 1, . y MZC 14</t>
  </si>
  <si>
    <t>., SEBASTIAN DE BENALCAZAR , 26 y 10 DE AGOSTO</t>
  </si>
  <si>
    <t>'0605743483'</t>
  </si>
  <si>
    <t>JENIFFER MICHELLE</t>
  </si>
  <si>
    <t>ASQUI MAJI</t>
  </si>
  <si>
    <t>PPLAZA ORIENTAL , NUEVA YORK , S.N y COLON</t>
  </si>
  <si>
    <t>VENTA DE FRUTILLAS</t>
  </si>
  <si>
    <t>MERCADO SAN ALFONSO , PUNIN, . y 5 DE JUNIO</t>
  </si>
  <si>
    <t>'2100988076'</t>
  </si>
  <si>
    <t>BYRON MARCELO</t>
  </si>
  <si>
    <t>PUENTE CARRION</t>
  </si>
  <si>
    <t>marcelocarrionpuente@gmail.com</t>
  </si>
  <si>
    <t>'1724022783'</t>
  </si>
  <si>
    <t>JENNIFER LIZETH</t>
  </si>
  <si>
    <t>DAVILA ORTIZ</t>
  </si>
  <si>
    <t>SAN JOSE , GUA, . y GUAYLLABAMBA</t>
  </si>
  <si>
    <t>EMPRESA DE</t>
  </si>
  <si>
    <t>CALDERON, ., . y ..</t>
  </si>
  <si>
    <t>'1805197033'</t>
  </si>
  <si>
    <t>STALIN ALEXANDER</t>
  </si>
  <si>
    <t>GUACHAMBALA MASAQUIZA</t>
  </si>
  <si>
    <t>Danayguato10@gmail.com</t>
  </si>
  <si>
    <t>SAN JOSE , OCCIDENTAL, N71-83 y HERNANDO PIZZARAS</t>
  </si>
  <si>
    <t>COMPAÑIA DE TRASPORTE SAN CARL</t>
  </si>
  <si>
    <t>SAN CARLOS, CALLE FLAVIO ALFARO, S/N y S/N</t>
  </si>
  <si>
    <t>'1756435572'</t>
  </si>
  <si>
    <t>ANGEL SEBASTIAN</t>
  </si>
  <si>
    <t>AUQUI CULLISPUMA</t>
  </si>
  <si>
    <t>CARAPUNGO, galo plaza lazo, . y luis pacari</t>
  </si>
  <si>
    <t>Fabricación de maquinaria para uso en panaderí­a y para hacer macarrones, espaguetis o productos similares: hornos de panaderí­a, amasadoras, fraccionadoras y moldeadoras de masa, cortadoras, máquinas para depositar tartas, etcétera.</t>
  </si>
  <si>
    <t>'1753115268'</t>
  </si>
  <si>
    <t>ROCIO MARIBEL</t>
  </si>
  <si>
    <t>AUQUILLA ASQUI</t>
  </si>
  <si>
    <t>DGFERNADANDO38@GMAIL.COM</t>
  </si>
  <si>
    <t>DISTRIBUIDORA DE POLLOS PROCE.</t>
  </si>
  <si>
    <t>PRENSA , LA Y , . y .</t>
  </si>
  <si>
    <t>'1715002349'</t>
  </si>
  <si>
    <t>RICARDO ALFREDO</t>
  </si>
  <si>
    <t>VILLAMARIN GALARZA</t>
  </si>
  <si>
    <t>COTOCOLLAO, VELLAVISTA , OE4-562 y LA PRENSA</t>
  </si>
  <si>
    <t>PRODUCTOS CARNICOS VSV</t>
  </si>
  <si>
    <t>'1706780697'</t>
  </si>
  <si>
    <t>ALBERTO FERNANDO</t>
  </si>
  <si>
    <t>FLORES FLORES</t>
  </si>
  <si>
    <t>FERFLOWERS@HOTMAIL.COM</t>
  </si>
  <si>
    <t>'1752701993'</t>
  </si>
  <si>
    <t>ODALIS IVONNE</t>
  </si>
  <si>
    <t>TORRES LARCO</t>
  </si>
  <si>
    <t>ODALIS0402@HOTMAIL.COM</t>
  </si>
  <si>
    <t>'0601808579'</t>
  </si>
  <si>
    <t>PADILLA YUNGAN</t>
  </si>
  <si>
    <t>'1720144433'</t>
  </si>
  <si>
    <t>AUQUILLA CRIOLLO</t>
  </si>
  <si>
    <t>COTOCOLLAO, SANTA ISABEL, 281 y PASAJE JERUSALEN</t>
  </si>
  <si>
    <t>MIMA VALLE</t>
  </si>
  <si>
    <t>QUITO NORTE, LOS ANDES , S/N y AMERICA</t>
  </si>
  <si>
    <t>'1719266999'</t>
  </si>
  <si>
    <t>ADRIAN EDUARDO</t>
  </si>
  <si>
    <t>TUFIÑO CALDERON</t>
  </si>
  <si>
    <t>'1725542342'</t>
  </si>
  <si>
    <t>JEFERSON JOSUE</t>
  </si>
  <si>
    <t>JEFFERSO1999@GMAIL.COM</t>
  </si>
  <si>
    <t>CUIDAD HEMIFERIOS</t>
  </si>
  <si>
    <t>CUIDAD HEMIFERIOS, CUIDAD HEMIFERIOS, . y CUIDAD HEMIFERIOS</t>
  </si>
  <si>
    <t>'1714216536'</t>
  </si>
  <si>
    <t>ELSA LILIANA</t>
  </si>
  <si>
    <t>WILIGAVILANES@HOTMAIL.COM</t>
  </si>
  <si>
    <t>CALDERON , INDEPENDECIA , . y 9 DE AGOSTO</t>
  </si>
  <si>
    <t>AUTOREPUESTO WILI</t>
  </si>
  <si>
    <t>COMITE DEL PUEBLO , LOS NORDOS , N58-53 y .</t>
  </si>
  <si>
    <t>'1201966593'</t>
  </si>
  <si>
    <t>RAMONA DEL CARMEN</t>
  </si>
  <si>
    <t>RIVAS MERO</t>
  </si>
  <si>
    <t>CARAPUNGO , CARRION JERONIMO , . y JAIME ROLDOS</t>
  </si>
  <si>
    <t>CENTRO MEDIDO</t>
  </si>
  <si>
    <t>CARAPUNGO, JAIME ROLDOS , . y .</t>
  </si>
  <si>
    <t>'1707663181'</t>
  </si>
  <si>
    <t>MORALES BEDOYA</t>
  </si>
  <si>
    <t>COMITE DEL PUEBLO, .., . y .</t>
  </si>
  <si>
    <t>'1705416111'</t>
  </si>
  <si>
    <t>MARIA ALICIA</t>
  </si>
  <si>
    <t>LA OFELIA, TOMASA MIDEROS, 71374 y .</t>
  </si>
  <si>
    <t>'0602637480'</t>
  </si>
  <si>
    <t>HUARACA ESTRELLA</t>
  </si>
  <si>
    <t>HUARACAARIA913@GMAIL.COM</t>
  </si>
  <si>
    <t>ATUCUCHO, ....., . y .</t>
  </si>
  <si>
    <t>COMERCIAL MANUELITA</t>
  </si>
  <si>
    <t>ATUCUCHO, MANUEL DE JESUS , N57 y CARROTA JARAMILLO</t>
  </si>
  <si>
    <t>'1716586548'</t>
  </si>
  <si>
    <t>GRACIELA ALEXANDRA</t>
  </si>
  <si>
    <t>COTOCOLLAO, BARRIO PONCIANO, . y ROSA CANPUZANO</t>
  </si>
  <si>
    <t>VINERES DAYA</t>
  </si>
  <si>
    <t>COMITE DEL PUEBLO, ELOY ALFARO , . y .</t>
  </si>
  <si>
    <t>'1317145231'</t>
  </si>
  <si>
    <t>JULIANY YOMAR</t>
  </si>
  <si>
    <t>MARQUEZ CORDOVA</t>
  </si>
  <si>
    <t>'0606091536'</t>
  </si>
  <si>
    <t>SEGUNDO ATAHUALPA</t>
  </si>
  <si>
    <t>CORO ATUPAÑA</t>
  </si>
  <si>
    <t>ATA.65@HOTMAIL.COM</t>
  </si>
  <si>
    <t>LLANO GRANDE, AV GABIEL GARCIA MORENO, LOTE 3 y ALBA CALDERON</t>
  </si>
  <si>
    <t>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t>
  </si>
  <si>
    <t>TOP-CELLPHONE</t>
  </si>
  <si>
    <t>CARCELEN, VERSALLES , . y Y SAN GREGORIO</t>
  </si>
  <si>
    <t>'1722883871'</t>
  </si>
  <si>
    <t>RICHARD PAUL</t>
  </si>
  <si>
    <t>LLANGARI GUAMAN</t>
  </si>
  <si>
    <t>'0650486053'</t>
  </si>
  <si>
    <t>VLADIMIR ANTHONY</t>
  </si>
  <si>
    <t>COTOCOLLAO, LA NECOCHEA, OE56 y LA MAGDALENA</t>
  </si>
  <si>
    <t>Transporte de pasajeros por ferrocarriles interurbanos, incluye servicios de coches cama y coches restaurante integrados en los servicios de las compañí­as de ferrocarril.</t>
  </si>
  <si>
    <t>ATUCUCHO, PEDRO DE ALVARADO, . y BARTOLOME RUIZ</t>
  </si>
  <si>
    <t>'0604181388'</t>
  </si>
  <si>
    <t>BALLA GUAMAN</t>
  </si>
  <si>
    <t>SAN ROQUE, ADON CALDERON Y, . y CHIMBORAZO</t>
  </si>
  <si>
    <t>MARISCAL , JORGE WASHIGTON , . y REINA VICTORIA</t>
  </si>
  <si>
    <t>'0604213298'</t>
  </si>
  <si>
    <t>MARIA BELGICA</t>
  </si>
  <si>
    <t>SANTA BARBARA, ., . y .</t>
  </si>
  <si>
    <t>'0601184419'</t>
  </si>
  <si>
    <t>AGUAGALLO VALDEZ</t>
  </si>
  <si>
    <t>CACHA GUACSHI, ., . y .</t>
  </si>
  <si>
    <t>'1705766705'</t>
  </si>
  <si>
    <t>MARIA DE LOS ANGELES</t>
  </si>
  <si>
    <t>PINTO RODRIGUEZ</t>
  </si>
  <si>
    <t>KENNEDY, MIDEROS, N53-42 y PINOS</t>
  </si>
  <si>
    <t>CATAR</t>
  </si>
  <si>
    <t>QUITO , AV. DIEGO DE VASQUES, S/N y SABANILLA</t>
  </si>
  <si>
    <t>'1725342958'</t>
  </si>
  <si>
    <t>DANNY PATRICIO</t>
  </si>
  <si>
    <t>COTOCOLLAO, VIA NONO , N69-9 y VIA NONO</t>
  </si>
  <si>
    <t>'0502157787'</t>
  </si>
  <si>
    <t>AYALA GUANOQUIZA</t>
  </si>
  <si>
    <t>juanayala123@gmail.com</t>
  </si>
  <si>
    <t>TURUBAMBA , CAMILO OREJUELA , S47 y TURUBAMBA MONJAS</t>
  </si>
  <si>
    <t>Producción de aluminio a partir de alúmina y de la refinación electrolí­tica de desechos y chatarra de aluminio incluido la producción de oxido de aluminio (alúmina).</t>
  </si>
  <si>
    <t>CHATARRADA VIRGEN DEL CISNE</t>
  </si>
  <si>
    <t>QUITO , ., . y .</t>
  </si>
  <si>
    <t>'1726441254'</t>
  </si>
  <si>
    <t>LAURA BEATRIZ</t>
  </si>
  <si>
    <t>HUILCAREMA AGUAGALLO</t>
  </si>
  <si>
    <t>COTOCOLLAO, PEDRO ALVARADO , . y ANGEL LUDEÑA</t>
  </si>
  <si>
    <t>FRUTAS Y LEGUMBRES LAURA</t>
  </si>
  <si>
    <t>'1755053624'</t>
  </si>
  <si>
    <t>JOHN ALEXANDER</t>
  </si>
  <si>
    <t>YAGUACHI GUAMAN</t>
  </si>
  <si>
    <t>JHONYAGUACHI1324@GMAIL.COM</t>
  </si>
  <si>
    <t>BUENAVENTURA, ., . y .</t>
  </si>
  <si>
    <t>'1720804192'</t>
  </si>
  <si>
    <t>PABLO VINICIO</t>
  </si>
  <si>
    <t>GUERRERO TACO</t>
  </si>
  <si>
    <t>SAN ISIDRO DEL INCA , LOS ALIVOS, LOTE 5 y HOGALES PASAJE 2</t>
  </si>
  <si>
    <t>ARTE DE LA CARNE</t>
  </si>
  <si>
    <t>LA QUITEÑA, PAZ GUERRERO , . y Y LEONARDO</t>
  </si>
  <si>
    <t>'1801064310'</t>
  </si>
  <si>
    <t>CURAY QUISPE</t>
  </si>
  <si>
    <t>CARLDERON, LOS PINOS , LOTE-3 y GEOVANY CALLE</t>
  </si>
  <si>
    <t>MERCADO DE COPROCAHI</t>
  </si>
  <si>
    <t>CALDERON , ., . y .</t>
  </si>
  <si>
    <t>'1716644982'</t>
  </si>
  <si>
    <t>MARTHA NARCISA</t>
  </si>
  <si>
    <t>MONTENEGRO SUQUILLO</t>
  </si>
  <si>
    <t>LA QUINTANA, ., . y .</t>
  </si>
  <si>
    <t>'1720381357'</t>
  </si>
  <si>
    <t>OLGA MARIA</t>
  </si>
  <si>
    <t>LA ROLDOS, ., . y .</t>
  </si>
  <si>
    <t>., ., 0998610211 y .</t>
  </si>
  <si>
    <t>'1723965297'</t>
  </si>
  <si>
    <t>JEFFERSON OMAR</t>
  </si>
  <si>
    <t>MORALES GUAMAN</t>
  </si>
  <si>
    <t>Jefferson95omar@gmail.com</t>
  </si>
  <si>
    <t>'1718016080'</t>
  </si>
  <si>
    <t>EDISON RENATO</t>
  </si>
  <si>
    <t>PUEDMAG BAIZA</t>
  </si>
  <si>
    <t>edison_pud2014@homail.com</t>
  </si>
  <si>
    <t>MONCAYA , ., . y JEROL</t>
  </si>
  <si>
    <t>CHOFER</t>
  </si>
  <si>
    <t>MONCAYO, ., . y .</t>
  </si>
  <si>
    <t>'1727947515'</t>
  </si>
  <si>
    <t>TIUPUL GUAMAN</t>
  </si>
  <si>
    <t>LLANO CHICO, VIRGEN DE CARMEN, LOTE 7 y PASAJE 4</t>
  </si>
  <si>
    <t>CYBER CRIS</t>
  </si>
  <si>
    <t>LLANO GRANDE, VIGEN DE CARMEN, . y PASAJE 4</t>
  </si>
  <si>
    <t>'1720214178'</t>
  </si>
  <si>
    <t>TANNIA MARISOL</t>
  </si>
  <si>
    <t>LOPEZ VELASCO</t>
  </si>
  <si>
    <t>ltannia80@gmail.com</t>
  </si>
  <si>
    <t>RANCHO ALTO , ., . y .</t>
  </si>
  <si>
    <t>'1718537036'</t>
  </si>
  <si>
    <t>ANA VERONICA</t>
  </si>
  <si>
    <t>MALDONADO CERON</t>
  </si>
  <si>
    <t>'1002324380'</t>
  </si>
  <si>
    <t>JESSICA MARIELA</t>
  </si>
  <si>
    <t>YEPEZ MORETA</t>
  </si>
  <si>
    <t>JESSICAYEPEZ390@GMAIL.COM</t>
  </si>
  <si>
    <t>GUAYLLABAMBA , BELLAVISTA, . y .</t>
  </si>
  <si>
    <t>'0800721656'</t>
  </si>
  <si>
    <t>MARTINEZ SACON</t>
  </si>
  <si>
    <t>MILAGROS MONSERRATE</t>
  </si>
  <si>
    <t>'1750820340'</t>
  </si>
  <si>
    <t>DAVID ANDRES</t>
  </si>
  <si>
    <t>ALAVA YEPEZ DEL POZO</t>
  </si>
  <si>
    <t>DAVIDALAVAYEP@GMAIL.COM</t>
  </si>
  <si>
    <t>EL INCA, 6 DE DICIEMBRE, N73OE29 y PIO VALDIVIEZO</t>
  </si>
  <si>
    <t>JASPHARMA CIA. LTDA</t>
  </si>
  <si>
    <t>INAQUITO, EL UNIVERSO, E9-36 y AV DE LOS SHYRIS</t>
  </si>
  <si>
    <t>'0604298703'</t>
  </si>
  <si>
    <t>CARMEN YOLANDA</t>
  </si>
  <si>
    <t>TUIPUL URQUIZO</t>
  </si>
  <si>
    <t>'1725681850'</t>
  </si>
  <si>
    <t>JIMENA ISABEL</t>
  </si>
  <si>
    <t>SAN CARLOS, EL PARAISO, N131 y BENARDO DE LEGARDA Y CALLE A</t>
  </si>
  <si>
    <t>'1725125940'</t>
  </si>
  <si>
    <t>DIANA VERONICA</t>
  </si>
  <si>
    <t>VERA MENDOZA</t>
  </si>
  <si>
    <t>CARAPUNGO, VIA SAN ANDRES , LOTE 12 y LIGA DE SANTA ARO</t>
  </si>
  <si>
    <t>PANADERIA MOLDE PAN</t>
  </si>
  <si>
    <t>CALDERON, VIA SAN JOSE DE MORAN, . y Y POMASQUI</t>
  </si>
  <si>
    <t>'1726523390'</t>
  </si>
  <si>
    <t>PALTAN ORTIZ</t>
  </si>
  <si>
    <t>SANTA ANITA, CALLE 6, OE16 y .</t>
  </si>
  <si>
    <t>COTOCOLLAO, .., .. y .</t>
  </si>
  <si>
    <t>'1750107730'</t>
  </si>
  <si>
    <t>ESPINOZA RIVADENEIRA</t>
  </si>
  <si>
    <t>SAULMAURICIOGONZALES10@GMAIL,COM</t>
  </si>
  <si>
    <t>CORAZON DE JESUS, LA CAMPIÑA, N59 OE18-24 y COCHAPAMBA</t>
  </si>
  <si>
    <t>COOP TRANSPORTE COTOCOLLAO</t>
  </si>
  <si>
    <t>SANA MARI, ., . y .</t>
  </si>
  <si>
    <t>'0605352202'</t>
  </si>
  <si>
    <t>MIRTHA GERMANIA</t>
  </si>
  <si>
    <t>mirthapaguay19@hotmail.com</t>
  </si>
  <si>
    <t>SANTA ANITA , GUAYAQUIL, . y SADREC</t>
  </si>
  <si>
    <t>'0605183672'</t>
  </si>
  <si>
    <t>JORDAN RAÚL</t>
  </si>
  <si>
    <t>GUILCAPI BONILLA</t>
  </si>
  <si>
    <t>jordan12guilcapi@gmail.com</t>
  </si>
  <si>
    <t>21 DE ABRIL , GERONIMO CARRION , S.N y JAIME ROLDOS AGUILERA</t>
  </si>
  <si>
    <t>21 DE ABRIL , GERONIMO CARRION , . y JAIME ROLDOS AGUILERA</t>
  </si>
  <si>
    <t>'1754361812'</t>
  </si>
  <si>
    <t>GUALAN YUMBO</t>
  </si>
  <si>
    <t>JESSICA ALEXANDRA</t>
  </si>
  <si>
    <t>SAN MARTIN, CALLE M, 609 y CALLE N</t>
  </si>
  <si>
    <t>GRAW FLOWERS</t>
  </si>
  <si>
    <t>CONOCOTO , ., . y VIA AMAGUAÑA</t>
  </si>
  <si>
    <t>'1753100674'</t>
  </si>
  <si>
    <t>CINTHIA ARACELY</t>
  </si>
  <si>
    <t>LA CONCEPCION, EL PLACER, . y .</t>
  </si>
  <si>
    <t>Otras actividades de contabilidad, tenedurí­a de libros y auditoria; consultorí­a fiscal (procesamiento de nómina, etcétera).</t>
  </si>
  <si>
    <t>'0604452458'</t>
  </si>
  <si>
    <t>PACHA SISA</t>
  </si>
  <si>
    <t>SISA_KORA@OGLOCK.COM</t>
  </si>
  <si>
    <t>CARAPUNGO, ALFONSO HERRERA , OE11E y ALBA CALDERON</t>
  </si>
  <si>
    <t>PAÑALERAS BAABUU</t>
  </si>
  <si>
    <t>LLANO CHICO, ALFONSO HERRERA , OE11E y .</t>
  </si>
  <si>
    <t>'1750812008'</t>
  </si>
  <si>
    <t>KAREN VANESSA</t>
  </si>
  <si>
    <t>CARRILLO DE LA CRUZ</t>
  </si>
  <si>
    <t>vanesa29karen@gmail.com</t>
  </si>
  <si>
    <t>'0504761321'</t>
  </si>
  <si>
    <t>EDGAR ALBERTO</t>
  </si>
  <si>
    <t>COTOCOLLAO, ., . y santa maria</t>
  </si>
  <si>
    <t>'1724637259'</t>
  </si>
  <si>
    <t>CRISTIAN EDUARDO</t>
  </si>
  <si>
    <t>SAN JUAN CONOCOTO , MANUEL DE JESUS , OE5C y SAN JUAN DE CONOCOTO</t>
  </si>
  <si>
    <t>ALUMINIO Y VIDRIO</t>
  </si>
  <si>
    <t>CONOCOTO, ., . y .</t>
  </si>
  <si>
    <t>'1753710985'</t>
  </si>
  <si>
    <t>ALEX MATEO</t>
  </si>
  <si>
    <t>MORENO LUNA</t>
  </si>
  <si>
    <t>mate_luna10@hotmail.com</t>
  </si>
  <si>
    <t>COTOCOLLAO, ANGEL LUDEÑA, PASAJE A y OE557</t>
  </si>
  <si>
    <t>LSTYLE</t>
  </si>
  <si>
    <t>COTOCOLLAO, ANGEL LUDEÑA, OE557 y PASAJE A</t>
  </si>
  <si>
    <t>'1729220671'</t>
  </si>
  <si>
    <t>RONAL STEVE</t>
  </si>
  <si>
    <t>TOAPANTA YAMBERLA</t>
  </si>
  <si>
    <t>TOAPANTARONALD171@GMAIL.COM</t>
  </si>
  <si>
    <t>LA PULIDA, JORGE PIEDRA, N54 OE13 y COCHAPAMBA</t>
  </si>
  <si>
    <t>'0606464709'</t>
  </si>
  <si>
    <t>YUQUILEMA CASHUG</t>
  </si>
  <si>
    <t>JHOFRE IVAN</t>
  </si>
  <si>
    <t>SOLANDA , ., . y .</t>
  </si>
  <si>
    <t>CHATARRA</t>
  </si>
  <si>
    <t>GUAMANI, FERIAS DE CARRO , . y .</t>
  </si>
  <si>
    <t>'0605993252'</t>
  </si>
  <si>
    <t>AZUCENA BELEN</t>
  </si>
  <si>
    <t>GUAMANI, BEATERIO, LOTE 21 y .</t>
  </si>
  <si>
    <t>GUAMANI, BEATERIO , . y .</t>
  </si>
  <si>
    <t>'1205525197'</t>
  </si>
  <si>
    <t>BETZI ELIZABETH</t>
  </si>
  <si>
    <t>VELEZ MOREIRA</t>
  </si>
  <si>
    <t>POMASQUI, PEDRO PORRAS , S7-96 y AV.MANUEL CORDOVA GALARZA</t>
  </si>
  <si>
    <t>NOVEDADES "MAIKEL"</t>
  </si>
  <si>
    <t>QUITO, PEDRO PORRAS, . y .</t>
  </si>
  <si>
    <t>'1709223869'</t>
  </si>
  <si>
    <t>VICTOR ALFREDO</t>
  </si>
  <si>
    <t>SEVILLANO MOREJON</t>
  </si>
  <si>
    <t>MAGDALENA , LA UNION, S9-103 y JAMBELI</t>
  </si>
  <si>
    <t>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t>
  </si>
  <si>
    <t>PLATAFORMA, ., . y .</t>
  </si>
  <si>
    <t>'1001928405'</t>
  </si>
  <si>
    <t>PACHITO CASCO</t>
  </si>
  <si>
    <t>LLANO CHICO, .CALLE 16, SN y .</t>
  </si>
  <si>
    <t>'1712652898'</t>
  </si>
  <si>
    <t>HERNANDEZ ENCALADA</t>
  </si>
  <si>
    <t>CESAR DARWIN</t>
  </si>
  <si>
    <t>COLINAS DEL NORTE, N77, LOTE2 y N67</t>
  </si>
  <si>
    <t>URBANO</t>
  </si>
  <si>
    <t>EL BATAN, ASUZENA, . y LA GRANADOS</t>
  </si>
  <si>
    <t>'1725027609'</t>
  </si>
  <si>
    <t>PATRICIA VANESSA</t>
  </si>
  <si>
    <t>SAN ISIDRO DEL INCA , BUENOS AIRES, E1897 y LOS MUELLES</t>
  </si>
  <si>
    <t>VARIEDADES MANUELITA</t>
  </si>
  <si>
    <t>SAN ISIDRO DEL INCA, BUENOS AIRES, E18-97 y LOS MUELLES</t>
  </si>
  <si>
    <t>'1719051235'</t>
  </si>
  <si>
    <t>ANDRES ESTEBAN</t>
  </si>
  <si>
    <t>GALVEZ VERA</t>
  </si>
  <si>
    <t>NUEVOS HORIZONTES, ., . y .</t>
  </si>
  <si>
    <t>'1723437826'</t>
  </si>
  <si>
    <t>GLORIA STEFANY</t>
  </si>
  <si>
    <t>CUZCO GUAMAN</t>
  </si>
  <si>
    <t>COTOCOLLAO, VIA NONO, LOTE 28 y COTOPAXI</t>
  </si>
  <si>
    <t>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t>
  </si>
  <si>
    <t>AUDIO SYTEM F.C</t>
  </si>
  <si>
    <t>CALIFORNIA, AV .6 DE DICIEMBRE , . y .</t>
  </si>
  <si>
    <t>'1600279267'</t>
  </si>
  <si>
    <t>JANETH MARCELA</t>
  </si>
  <si>
    <t>DIAZ MIRANDA</t>
  </si>
  <si>
    <t>MAYORISTA , BOLIVAR BONILLA , . y SAN JUAN</t>
  </si>
  <si>
    <t>EL MAYORISTA , LEOPOLDO FREIRE , . y MERCADO EMMPA</t>
  </si>
  <si>
    <t>'1718929431'</t>
  </si>
  <si>
    <t>MARIA GABRIELA</t>
  </si>
  <si>
    <t>LEON TREJO</t>
  </si>
  <si>
    <t>'1719739763'</t>
  </si>
  <si>
    <t>TOAPANTA TREJO</t>
  </si>
  <si>
    <t>STALIN DAVID</t>
  </si>
  <si>
    <t>SANTA ISABEL , MACHALA , OE3-220 y VELASCO IBARRA</t>
  </si>
  <si>
    <t>COOP TAXIS ITCHIMBIA</t>
  </si>
  <si>
    <t>ESTADIO O.ATAHUALPA , AV .6 DE DICIEMBRE, . y Y MANUEL CARRILLO</t>
  </si>
  <si>
    <t>'1715366611'</t>
  </si>
  <si>
    <t>JULIO ANIBAL</t>
  </si>
  <si>
    <t>CABEZAS GUAMANARCA</t>
  </si>
  <si>
    <t>JULIOCABEZAS500@GMAIL.COM</t>
  </si>
  <si>
    <t>COMITE DEL PUEBLO, LA QUINTANA, N53 y SAN ISIDRO</t>
  </si>
  <si>
    <t>'0604694935'</t>
  </si>
  <si>
    <t>STALIN FABIAN</t>
  </si>
  <si>
    <t>Stalinlluay95@gmail.com</t>
  </si>
  <si>
    <t>BALSAYAN, EL ROSARIO , . y ANGEL SERAFIN</t>
  </si>
  <si>
    <t>'1751171701'</t>
  </si>
  <si>
    <t>NORMA ALEJANDRINA</t>
  </si>
  <si>
    <t>'0603035528'</t>
  </si>
  <si>
    <t>ANGELA MARÍA</t>
  </si>
  <si>
    <t>BALLADARES CRUZ</t>
  </si>
  <si>
    <t>EL ENCANTO, 24 DE MAYO, 29-25 y CARABOBO</t>
  </si>
  <si>
    <t>EL ENCANTO , 24 DE MAYO , 29-25 y CARABOBO</t>
  </si>
  <si>
    <t>'1756298905'</t>
  </si>
  <si>
    <t>TIFFANY ROXANA</t>
  </si>
  <si>
    <t>TROYA PANTOJA</t>
  </si>
  <si>
    <t>'1720014701'</t>
  </si>
  <si>
    <t>GISSELA ALEXANDRA</t>
  </si>
  <si>
    <t>AVILEZ MINA</t>
  </si>
  <si>
    <t>LA ARGELIA, LA CATACOCHA , S16-75 y PUERTO LOPEZ</t>
  </si>
  <si>
    <t>LA ARGELIA , AIDA LEON , . y PUERTO LOPEZ</t>
  </si>
  <si>
    <t>'0602636284'</t>
  </si>
  <si>
    <t>SONIA MARITZA</t>
  </si>
  <si>
    <t>ASADOBAY ESCOBAR</t>
  </si>
  <si>
    <t>asadobaysonia@gmail.com</t>
  </si>
  <si>
    <t>LA DOLOROSA , AV. LEOPOLDO FREIRE , . y WASHIGTON</t>
  </si>
  <si>
    <t>EL MAYORISTA, MERCADO EMMPA , . y LEOPOLDO FREIRE</t>
  </si>
  <si>
    <t>'1716368111'</t>
  </si>
  <si>
    <t>SONIA MARISOL</t>
  </si>
  <si>
    <t>SAGÑAY EVAS</t>
  </si>
  <si>
    <t>SONIAMARYSAG@HOTMAIL.COM</t>
  </si>
  <si>
    <t>'1714146121'</t>
  </si>
  <si>
    <t>CHRISTIAN PATRICIO</t>
  </si>
  <si>
    <t>CRISTIA-TAURO@HOTMAIL.COM</t>
  </si>
  <si>
    <t>Financiación y administración de los programas de servicios públicos de seguridad social: seguros de enfermedad, contra accidentes laborales y de desempleo, pensiones de jubilación, programas que cubren la pérdida de ingresos en casos de maternidad, incapacidad temporal, viudez, etcétera.</t>
  </si>
  <si>
    <t>'1705003851'</t>
  </si>
  <si>
    <t>ROSA ELVIRA</t>
  </si>
  <si>
    <t>PUCACHAQUI SIGCHA</t>
  </si>
  <si>
    <t>PONCEANO, AV. DIEGO DE VASQUES , OE3-198 y PASAJE MARIA ONTANEDA</t>
  </si>
  <si>
    <t>CHILLOGALLO, MARISCAL SUCRE , . y .</t>
  </si>
  <si>
    <t>'1720489424'</t>
  </si>
  <si>
    <t>SANDOVAL TAPIA</t>
  </si>
  <si>
    <t>MARCO ANTO</t>
  </si>
  <si>
    <t>'1710424357'</t>
  </si>
  <si>
    <t>RUBEN ANTONIO</t>
  </si>
  <si>
    <t>PEREZ ARROYO</t>
  </si>
  <si>
    <t>'0602713737'</t>
  </si>
  <si>
    <t>SAYAY NAULA</t>
  </si>
  <si>
    <t>LA TARASANA , AV. ATAHUALPA , . y S.N</t>
  </si>
  <si>
    <t>ABASTOS ROSIT</t>
  </si>
  <si>
    <t>EL RETAMAL , AV. LIZARZABURO, S.N y JOAQUIN PINTOS</t>
  </si>
  <si>
    <t>'0901335869'</t>
  </si>
  <si>
    <t>SEGUNDA CONSOLACION</t>
  </si>
  <si>
    <t>BURBANO DAQUILEMA</t>
  </si>
  <si>
    <t>JIPIJAPA, AMAZONAS , N43-86 y RIO COCA</t>
  </si>
  <si>
    <t>COMPU911</t>
  </si>
  <si>
    <t>SAN CARLOS , MARISCAL SUCRE, . y GANZALO GALLO</t>
  </si>
  <si>
    <t>'0605307438'</t>
  </si>
  <si>
    <t>ATUCUCHO, CALLE 27, LOTE 57 y .</t>
  </si>
  <si>
    <t>'0605393339'</t>
  </si>
  <si>
    <t>EMANUEL</t>
  </si>
  <si>
    <t>carrilloemanuel036@gmail.com</t>
  </si>
  <si>
    <t>SAN PEDRO DE CHIPATE, ., . y .</t>
  </si>
  <si>
    <t>YARUQUIES, ., . y .</t>
  </si>
  <si>
    <t>'1714303326'</t>
  </si>
  <si>
    <t>MONICA PILAR</t>
  </si>
  <si>
    <t>SHUGULI PUCACHAQUI</t>
  </si>
  <si>
    <t>PONCIANO, ., . y .</t>
  </si>
  <si>
    <t>'0605285667'</t>
  </si>
  <si>
    <t>ANGEL GUSTAVO</t>
  </si>
  <si>
    <t>LEMA HUARACA</t>
  </si>
  <si>
    <t>angelhuaraca@gmail.com</t>
  </si>
  <si>
    <t>TERMINAL TERRESTRE , REINA PACHA , . y S.N</t>
  </si>
  <si>
    <t>EL CEMENTERIO, ., . y .</t>
  </si>
  <si>
    <t>'0504283086'</t>
  </si>
  <si>
    <t>DIEGO JAVIER</t>
  </si>
  <si>
    <t>OYOS ORTEGA</t>
  </si>
  <si>
    <t>pujealexandra93@gmail.com</t>
  </si>
  <si>
    <t>ECUATORIANA, CAMILO OBREJUELA , 18 y CALLE A</t>
  </si>
  <si>
    <t>M&amp;K</t>
  </si>
  <si>
    <t>SANTA RITA, CUSUBAMBA, S26-185 y PIEDRAS</t>
  </si>
  <si>
    <t>'1803106218'</t>
  </si>
  <si>
    <t>MARTHA ELENA</t>
  </si>
  <si>
    <t>CAPUZ LLANGANATE</t>
  </si>
  <si>
    <t>EL CARMEN , CALLE GARZON, S y .</t>
  </si>
  <si>
    <t>VENTAS DE PAITEÑA</t>
  </si>
  <si>
    <t>SOLANDA , ., . y ..</t>
  </si>
  <si>
    <t>'0604763508'</t>
  </si>
  <si>
    <t>VACACELA SINALUISA</t>
  </si>
  <si>
    <t>BY PASS, CALCHAQUIS , . y GUAYAS</t>
  </si>
  <si>
    <t>'1727079988'</t>
  </si>
  <si>
    <t>ALEXANDRA MARISOL</t>
  </si>
  <si>
    <t>QUISHPE GANCINO</t>
  </si>
  <si>
    <t>qgalexandram93@gmail.com</t>
  </si>
  <si>
    <t>ECUATORIANA, CAMILO OBREJUELA , LOTE 18 y JOSEFA LOZANO</t>
  </si>
  <si>
    <t>AUTO REPUESTO</t>
  </si>
  <si>
    <t>'1701797407'</t>
  </si>
  <si>
    <t>LANDAZURI, COLLAS, S2-295 y MACANA</t>
  </si>
  <si>
    <t>MERCADO ANDALUCIA, AV. OCCIDENTAL, 187 y GONZALO GALLO</t>
  </si>
  <si>
    <t>'1717552796'</t>
  </si>
  <si>
    <t>SEGUNDO MIGUEL</t>
  </si>
  <si>
    <t>TITUAÑA USHIÑA</t>
  </si>
  <si>
    <t>MENA DE HIERRO, VIA NONO, LT-702 y PASAJE PROLONGACION BELEN</t>
  </si>
  <si>
    <t>MENA DE HIERRO , ., . y .</t>
  </si>
  <si>
    <t>'1753511847'</t>
  </si>
  <si>
    <t>NICOLE MISHELL</t>
  </si>
  <si>
    <t>'1725756827'</t>
  </si>
  <si>
    <t>EDISON PABEL</t>
  </si>
  <si>
    <t>POTOSI CARLOSAMA</t>
  </si>
  <si>
    <t>'1707518419'</t>
  </si>
  <si>
    <t>GUILLERMO FABIAN</t>
  </si>
  <si>
    <t>ROMERO TACO</t>
  </si>
  <si>
    <t>'1002991048'</t>
  </si>
  <si>
    <t>DIAZ QUINTANA</t>
  </si>
  <si>
    <t>'0601941560'</t>
  </si>
  <si>
    <t>BLANCA FLOR</t>
  </si>
  <si>
    <t>YANZA SOLIZ</t>
  </si>
  <si>
    <t>'1711830123'</t>
  </si>
  <si>
    <t>ALMIDES RAUL</t>
  </si>
  <si>
    <t>ARROBO CELI</t>
  </si>
  <si>
    <t>GUAMANI, CALLE OE2C, LOTE 5 y CALLE S59</t>
  </si>
  <si>
    <t>'1751492826'</t>
  </si>
  <si>
    <t>JHON ANTHONY</t>
  </si>
  <si>
    <t>JANETA URQUIZO</t>
  </si>
  <si>
    <t>RUTH17_JANETA@GMAIL.COM</t>
  </si>
  <si>
    <t>SANTA ISABEL, SANTA ISABEL, . y VIA NONO</t>
  </si>
  <si>
    <t>ELECTRO CASA JANETA</t>
  </si>
  <si>
    <t>CONDADO, COLINAS DEL NORTE , . y CALLE N76</t>
  </si>
  <si>
    <t>'1719004663'</t>
  </si>
  <si>
    <t>DAYSI DE LOS ANGELES</t>
  </si>
  <si>
    <t>HINOJOSA GUAMBA</t>
  </si>
  <si>
    <t>DUTAFUR@HOTMAIL.COM</t>
  </si>
  <si>
    <t>SAN CARLOS, AV. OCCIDENTAL, OE9-2O1 y CESAR VILLACRES</t>
  </si>
  <si>
    <t>'1708009277'</t>
  </si>
  <si>
    <t>OSCAR FERNANDO</t>
  </si>
  <si>
    <t>AULES AULES</t>
  </si>
  <si>
    <t>COMITE DEL PUEBLO, CESAR ENDARA, N63-49 y CARRILLO ECHANIQUE</t>
  </si>
  <si>
    <t>'1722853908'</t>
  </si>
  <si>
    <t>KEVIN ALEXANDER</t>
  </si>
  <si>
    <t>PONCIANO, DIEGO DE VASQUEZ, N71-64 y JOSEFA TINATERO</t>
  </si>
  <si>
    <t>Actividades de sepultura e incineración de cadáveres humanos o animales y actividades conexas: preparación de los despojos para su inhumación o cremación y servicios de embalsamiento y otros servicios de pompas fúnebres; prestación de servicios de inhumación y cremación, alquiler de locales especiales en funerarias.</t>
  </si>
  <si>
    <t>FUNERARIA GENESIS</t>
  </si>
  <si>
    <t>'0601290620'</t>
  </si>
  <si>
    <t>MARCELO</t>
  </si>
  <si>
    <t>PADILLA PADILLA</t>
  </si>
  <si>
    <t>'1720384906'</t>
  </si>
  <si>
    <t>PANCHO CRUZ</t>
  </si>
  <si>
    <t>'0602818262'</t>
  </si>
  <si>
    <t>JUAN AURELIO</t>
  </si>
  <si>
    <t>GUAMAN ASQUI</t>
  </si>
  <si>
    <t>SAN MARTIN DE PORRAS , CALLE PRINCIPAL , . y CALLE M</t>
  </si>
  <si>
    <t>CHIRIYACU, ., . y .</t>
  </si>
  <si>
    <t>'0501760839'</t>
  </si>
  <si>
    <t>PACO ENRIQUE</t>
  </si>
  <si>
    <t>GUANOTUÑA ORTIZ</t>
  </si>
  <si>
    <t>ARGELIA, VIA ALEODUCTO , LOTE 19 y .</t>
  </si>
  <si>
    <t>ARGELIA, SIMON BOLIVAR , . y .</t>
  </si>
  <si>
    <t>ZHAO</t>
  </si>
  <si>
    <t>CHENRUI</t>
  </si>
  <si>
    <t>'0731195'</t>
  </si>
  <si>
    <t>zcrpriestlyi@gmail.com</t>
  </si>
  <si>
    <t>LA COROLINA, SHYRIS, . y SUEDA</t>
  </si>
  <si>
    <t>'1713797536'</t>
  </si>
  <si>
    <t>CHUMAÑA CHUMAÑA</t>
  </si>
  <si>
    <t>GLORIERIS79@GMAIL.COM</t>
  </si>
  <si>
    <t>COCHAPAMBA, KM 35, LOTE 6 y SAN MARCOS</t>
  </si>
  <si>
    <t>'0605356138'</t>
  </si>
  <si>
    <t>GUARACA ROLDAN</t>
  </si>
  <si>
    <t>'1714866322'</t>
  </si>
  <si>
    <t>DAVID EDUARDO</t>
  </si>
  <si>
    <t>MOGROVEJO BRAVO</t>
  </si>
  <si>
    <t>demogrovejob@hotmail.com</t>
  </si>
  <si>
    <t>LA RUMIÑAHUI, NAZARET, OE3-314 y ANGEL CHAMUEL</t>
  </si>
  <si>
    <t>Otras actividades de asesoramiento y representación en procedimientos jurí­dicos (derecho constitucional, administrativo, militar, etcétera).</t>
  </si>
  <si>
    <t>LA MARISCAL, AMAZONAS, EDIFICIO BURBANO OF. 406 y JORGE WASHINGTON</t>
  </si>
  <si>
    <t>'1707910939'</t>
  </si>
  <si>
    <t>AIDA IMELDA</t>
  </si>
  <si>
    <t>VILLACIS</t>
  </si>
  <si>
    <t>ANDALUCIA, GONZALO GALLO, 214 y JORGE PIEDRA</t>
  </si>
  <si>
    <t>MERCADO ANDALUCIA, ., .. y .</t>
  </si>
  <si>
    <t>'1718682295'</t>
  </si>
  <si>
    <t>CARLOS ANIBAL</t>
  </si>
  <si>
    <t>MOLINA UMAGINGA</t>
  </si>
  <si>
    <t>publicm2015@gmail.com</t>
  </si>
  <si>
    <t>CORNEJO, CALLE F, LOTE 13 y CALLE A</t>
  </si>
  <si>
    <t>Actividades de impresión de pósters, gigantografí­as, catálogos de publicidad, prospectos y otros impresos publicitarios, calendarios, formularios comerciales, directorios y otros materiales impresos de uso comercial, papel de correspondencia álbumes, agendas personales, diarios, tarjetas de invitación, de visita, de presentación y otros materiales impresos mediante impresión por Offset, fotograbación, impresión flexográfica e impresión en otros tipos de prensa, maquinas autocopistas, impresoras estampadoras, etcétera, incluida la impresión rápida.</t>
  </si>
  <si>
    <t>'1707113534'</t>
  </si>
  <si>
    <t>LA PULIDA, JORGE PIEDRA, LT59 y CALLE 6</t>
  </si>
  <si>
    <t>'1709818502'</t>
  </si>
  <si>
    <t>Venta al por mayor de banano y plátano.</t>
  </si>
  <si>
    <t>'1717841389'</t>
  </si>
  <si>
    <t>ANGELA MARIA</t>
  </si>
  <si>
    <t>CUSHICAGUA SOCAJAS</t>
  </si>
  <si>
    <t>cashicaguaangelamaria@gmail.com</t>
  </si>
  <si>
    <t>SAN CARLOS, MERCHOR DE VALDEZ, 56-52 y VIRGILIO CORRALES</t>
  </si>
  <si>
    <t>Fabricación de maletas, bolsos de mano, mochilas y artí­culos similares, de cuero, cuero regenerado o cualquier otro material, como plástico, materiales textiles, fibras vulcanizadas o cartón, cuando se usa la misma tecnologí­a que en el caso del cuero.</t>
  </si>
  <si>
    <t>MERCADO ANDALUCIA, AV OCCIDENTAL, 127 y JORGE PIEDRA</t>
  </si>
  <si>
    <t>'1710250398'</t>
  </si>
  <si>
    <t>WILLIAM MARCELO</t>
  </si>
  <si>
    <t>williamvillamagdalena@gmail.com</t>
  </si>
  <si>
    <t>SAN ROQUE, MACA, S4-74 y ABDON CALDERON</t>
  </si>
  <si>
    <t>'1713315487'</t>
  </si>
  <si>
    <t>CAIZA SANCHEZ</t>
  </si>
  <si>
    <t>luisfer_caiza98@outlook.com</t>
  </si>
  <si>
    <t>LA PLANADA, CALLE PRINCIPAL N74 OE17B M11A, CASA 8 y CALLE N75</t>
  </si>
  <si>
    <t>Venta al por menor de vidrio plano y espejos en establecimientos especializados.</t>
  </si>
  <si>
    <t>'1720433786'</t>
  </si>
  <si>
    <t>CARLA MELISSA</t>
  </si>
  <si>
    <t>PONCEANO BAJO, ., . y .</t>
  </si>
  <si>
    <t>'0650009483'</t>
  </si>
  <si>
    <t>ZOILA MARISOL</t>
  </si>
  <si>
    <t>QUINZO ILIJAMA</t>
  </si>
  <si>
    <t>CURVA BRAVA , GUAYAQUIL, S.N y FLORES</t>
  </si>
  <si>
    <t>., PANAMERICANA , S.N y FLORES</t>
  </si>
  <si>
    <t>'1705438651'</t>
  </si>
  <si>
    <t>AMPARO DE LOURDES</t>
  </si>
  <si>
    <t>SAA SILVA</t>
  </si>
  <si>
    <t>amparitosaa59@hotmail.com</t>
  </si>
  <si>
    <t>COMITE DEL PUEBLO, MARIANO URREA , N63-98 y RAFAEL SERRANO</t>
  </si>
  <si>
    <t>CENTRO COMERCIAL IPIALES DEL NORTES, AV OCCIDENTAL, LOCAL 143 y JORGE PIEDRA</t>
  </si>
  <si>
    <t>'1711965580'</t>
  </si>
  <si>
    <t>WILLIMAN VINICIO</t>
  </si>
  <si>
    <t>ANANGONO HERNANDEZ</t>
  </si>
  <si>
    <t>COTOCOLLAO, YANACONA , . y CALLE D</t>
  </si>
  <si>
    <t>CONPAÑIA SAN CARLOS</t>
  </si>
  <si>
    <t>SAN CARLOS , PEDRO DE ALVORADA , . y .</t>
  </si>
  <si>
    <t>'1719527846'</t>
  </si>
  <si>
    <t>MANUEL .</t>
  </si>
  <si>
    <t>'0603455791'</t>
  </si>
  <si>
    <t>VILLA PAGUAY</t>
  </si>
  <si>
    <t>rosa.elena25@hotmail.com</t>
  </si>
  <si>
    <t>AMAGASI, SAN MIGUEL DE ANAGAES, Pje 2 y AVIGIRAS</t>
  </si>
  <si>
    <t>Reparación de otros efectos personales y enseres domésticos: libros, juguetes y artí­culos similares, artí­culos deportivos (excepto armas deportivas), etcétera.</t>
  </si>
  <si>
    <t>'0606275287'</t>
  </si>
  <si>
    <t>MIRIAM VERONICA</t>
  </si>
  <si>
    <t>MALAN VILLA</t>
  </si>
  <si>
    <t>MIRIAMMALAN30@GMAIL.COM</t>
  </si>
  <si>
    <t>AMANGASI DEL INCA, AMANGASI, . y .</t>
  </si>
  <si>
    <t>'1900526326'</t>
  </si>
  <si>
    <t>RICARDO RENAN</t>
  </si>
  <si>
    <t>CALVA ALVAREZ</t>
  </si>
  <si>
    <t>RICARDITOELUNICO@GMAIL.COM</t>
  </si>
  <si>
    <t>'0604036046'</t>
  </si>
  <si>
    <t>YASACA BUÑAY</t>
  </si>
  <si>
    <t>24 DE MAYO , AV. MONSEÑOR LEONIDAS PROAÑO , S.N y LIZARZABURU</t>
  </si>
  <si>
    <t>ABASTOS SAITH</t>
  </si>
  <si>
    <t>24 DE MAYO , AV. LEONIDAS PROAÑO , . y AV LIZARZABURU</t>
  </si>
  <si>
    <t>'1716984917'</t>
  </si>
  <si>
    <t>CARLOS GUSTAVO</t>
  </si>
  <si>
    <t>QUINCHIMBA ALBAN</t>
  </si>
  <si>
    <t>auto.mecanismos@gmail.com</t>
  </si>
  <si>
    <t>MENA DEL HIERRO, N69 BELEN HISTORICO, OE10A y OE10-32</t>
  </si>
  <si>
    <t>Actividades de supervisión a distancia de sistemas electrónicos de seguridad, como los de alarma contra robos y contra incendios, incluido su instalación y mantenimiento. La unidad que lleva a cabo esta actividad puede dedicarse también a la venta de estos sistemas de seguridad.</t>
  </si>
  <si>
    <t>ASG</t>
  </si>
  <si>
    <t>MENA DEL HIERRO, N69 BELEN HISTORICO, OE 10A y OE 10-32</t>
  </si>
  <si>
    <t>'1722827506'</t>
  </si>
  <si>
    <t>RODY RONALDO</t>
  </si>
  <si>
    <t>ROJAS SOLORZANO</t>
  </si>
  <si>
    <t>rrrs1708@gmail.com</t>
  </si>
  <si>
    <t>LA PRADERA, MIGUEL MEDINA, N11-100 y CALLE A</t>
  </si>
  <si>
    <t>EL CARMEN 1, 23 DE ABRIL, OE12-345 LC 1 y LINARES</t>
  </si>
  <si>
    <t>OROZCO CAZCO</t>
  </si>
  <si>
    <t>'0602677650'</t>
  </si>
  <si>
    <t>YARUQUIES, PADRE LOVATO, . y CAPITAN ANTONIO GUACHO</t>
  </si>
  <si>
    <t>YARUQUIES, PADRE LOBATO, . y CAPITAN ANTONIO GUACHO</t>
  </si>
  <si>
    <t>'1703116010'</t>
  </si>
  <si>
    <t>FAUSTO MANUEL</t>
  </si>
  <si>
    <t>PAEZ ESPIN</t>
  </si>
  <si>
    <t>CARAPUNGO, LEONIDAS PALAZA, OE11- 122 y ARLOS ALFREDO</t>
  </si>
  <si>
    <t>Fabricación de ascensores, escaleras mecánicas y pasillos rodantes, cintas transportadoras, teleféricos, etcétera.</t>
  </si>
  <si>
    <t>CARRETAS, ACEITUNOS, E3-163 y ELOY ALFARO</t>
  </si>
  <si>
    <t>'1754665691'</t>
  </si>
  <si>
    <t>HUGO WALDEMAR</t>
  </si>
  <si>
    <t>CARRO BOLLETTA</t>
  </si>
  <si>
    <t>todomedio@yahoo.com</t>
  </si>
  <si>
    <t>urbanizacion , EDUARDO NAULA, OE7 16 y HOTEL</t>
  </si>
  <si>
    <t>URBANIZACION , EDUARDO NAULA , OE7 16 y HOTEL</t>
  </si>
  <si>
    <t>'0604669846'</t>
  </si>
  <si>
    <t>EVELIN SOLANGE</t>
  </si>
  <si>
    <t>RUGEL CARRERA</t>
  </si>
  <si>
    <t>solangerugel22@gmail.com</t>
  </si>
  <si>
    <t>LA ATARAZANA, AV. ATAHUALPA , . y S.N</t>
  </si>
  <si>
    <t>LA PANADERIA , ESPAÑA , . y PRIMERA CONSTITUYENTE</t>
  </si>
  <si>
    <t>'0605676337'</t>
  </si>
  <si>
    <t>EVAS GUARACA</t>
  </si>
  <si>
    <t>anitaevas14@gmail.com</t>
  </si>
  <si>
    <t>'1719758672'</t>
  </si>
  <si>
    <t>DAVID JAVIER</t>
  </si>
  <si>
    <t>SANCHEZ ORTIZ</t>
  </si>
  <si>
    <t>DAVIDJAVISANCHEZ@GMAIL.COM</t>
  </si>
  <si>
    <t>SAN JUAN, JOSE RIOFRIO, . y SAN JUAN</t>
  </si>
  <si>
    <t>'1711917482'</t>
  </si>
  <si>
    <t>JOSE .</t>
  </si>
  <si>
    <t>CHIMBA CHISAGUANO</t>
  </si>
  <si>
    <t>JOSECHIMBA2020@GMAIL.COM</t>
  </si>
  <si>
    <t>BUENAVENTURA, BUENAVENTURA, . y BUENAVENTURA ALTA</t>
  </si>
  <si>
    <t>CEVICHOCHOS Y FRITADAS LA MENA</t>
  </si>
  <si>
    <t>LA MENA, ENTRADA A LA MEN DOS CALLE A, . y ANGAMARCA</t>
  </si>
  <si>
    <t>'1700012089'</t>
  </si>
  <si>
    <t>ALFREDO VICENTE</t>
  </si>
  <si>
    <t>MONTENEGRO GUZMAN</t>
  </si>
  <si>
    <t>ATUCUCHO, SEGUNDO ARAUZ, N57-38 y ESCALINATA 2</t>
  </si>
  <si>
    <t>Intermediarios del comercio de materias primas agrarias, animales vivos, materias primas textiles y productos semielaborados.</t>
  </si>
  <si>
    <t>ANDALUCIA, AV.OCCIDENTAL, 210 y JORGE PIEDRA</t>
  </si>
  <si>
    <t>'1721950937'</t>
  </si>
  <si>
    <t>RAMON IGNACIO</t>
  </si>
  <si>
    <t>ROSADO MERA</t>
  </si>
  <si>
    <t>rosadoramon359@gmail.com</t>
  </si>
  <si>
    <t>LA PLANADA, N77, . y OE17A</t>
  </si>
  <si>
    <t>Servicios de apoyo a la fabricación de otros tipos de equipo de transporte n.c.p a cambio de una retribución o por contrato.</t>
  </si>
  <si>
    <t>TRANSESMERALDAS, MARCOS ESCORZA, . y CARLOS FREILE</t>
  </si>
  <si>
    <t>'1710528686'</t>
  </si>
  <si>
    <t>GABRIEL OMAR</t>
  </si>
  <si>
    <t>JARAMILLO PAZMIÑO</t>
  </si>
  <si>
    <t>SOPHIAJA501@GMAIL.COM</t>
  </si>
  <si>
    <t>LA VILLAFLORA, ANTONIO DE LA TORRE, . y TABABELA</t>
  </si>
  <si>
    <t>'1801278209'</t>
  </si>
  <si>
    <t>GLORIA MARINA</t>
  </si>
  <si>
    <t>LOPEZ TOLEDO</t>
  </si>
  <si>
    <t>., AV. PADRE CHACON, . y EPLICACHIMA</t>
  </si>
  <si>
    <t>VENTA AL POR MAYOR Y MENOR AGU</t>
  </si>
  <si>
    <t>EL MAYORISTA , AV. LEOPOLDO FREIRE , . y .</t>
  </si>
  <si>
    <t>'1718655036'</t>
  </si>
  <si>
    <t>SARUK RIK</t>
  </si>
  <si>
    <t>MAILA CHILUIZA</t>
  </si>
  <si>
    <t>saruk24_@hotmail.com</t>
  </si>
  <si>
    <t>COLLACOTO, LINEA DE ALFARO, S6-51 y PASAJE 2</t>
  </si>
  <si>
    <t>ANDALUCIA, AV.OCCIDENTAL, 122 y JORGE PIEDRA</t>
  </si>
  <si>
    <t>'1724258189'</t>
  </si>
  <si>
    <t>STIVEEN VINICIO</t>
  </si>
  <si>
    <t>ERAZO PAGUAY</t>
  </si>
  <si>
    <t>LA ROLDOS, CAPSUQUI DE MONCAYO, N83B y OE12D N83-11</t>
  </si>
  <si>
    <t>LATIN TRAVEL</t>
  </si>
  <si>
    <t>MARISCAL, DIEGO DE ALMAGRO, . y AV. CRISTOBAL COLON</t>
  </si>
  <si>
    <t>'2100164637'</t>
  </si>
  <si>
    <t>SANTAFE CHIMBORAZO</t>
  </si>
  <si>
    <t>SAN CARLOS, JULIO LARREA, N56-15NS6B y RUPERTO ALARCON</t>
  </si>
  <si>
    <t>Fabricación de otros artí­culos diversos de cuero o cuero regenerado: correas de transmisión, cordones de cuero para zapatos, correas no metálicas para relojes (de materiales textiles, cuero y plástico), artí­culos de envase o embalaje, artí­culos usados con fines técnicos, etcétera.</t>
  </si>
  <si>
    <t>'1710972371'</t>
  </si>
  <si>
    <t>MARTINEZ PANCHI</t>
  </si>
  <si>
    <t>EL PORVENIR, CALLE D, FLAVIO ALFARO y N59-167</t>
  </si>
  <si>
    <t>'1710356948'</t>
  </si>
  <si>
    <t>JIMENA DE LOS ANGELES</t>
  </si>
  <si>
    <t>MIÑO RECALDE</t>
  </si>
  <si>
    <t>galosalazarmolina@gmail.com</t>
  </si>
  <si>
    <t>CONDADO ALTO, N80A, B60 LOTE 50 y OE6</t>
  </si>
  <si>
    <t>VIVERES JD</t>
  </si>
  <si>
    <t>CONSEJO PROVINCIAL, OE 7A, -0.083223, -78.502983 y N87</t>
  </si>
  <si>
    <t>'1707717946'</t>
  </si>
  <si>
    <t>TOAPANTA TOCTAGUANO</t>
  </si>
  <si>
    <t>COTOCOLLAO, MACHALA , OE11-233 y BELEN HISTORICO</t>
  </si>
  <si>
    <t>COOPERATIVA ITCHIMBIA</t>
  </si>
  <si>
    <t>COLEGIO 24 DE MAYO , MARIA ANGELICA C., . y 6 DE DICIEMBRE</t>
  </si>
  <si>
    <t>'1751494640'</t>
  </si>
  <si>
    <t>SERGIO ANDRES</t>
  </si>
  <si>
    <t>RAMIREZ GUACHAMIN</t>
  </si>
  <si>
    <t>'1717279580'</t>
  </si>
  <si>
    <t>DINA ELIZABETH</t>
  </si>
  <si>
    <t>MOCHA GOMEZ</t>
  </si>
  <si>
    <t>edina53@hotmail.com</t>
  </si>
  <si>
    <t>EL TEJAR, JOSE OLMEDO, OE9-178 y MEJIA</t>
  </si>
  <si>
    <t>CENTRO COMERCIAL EL TEJAR</t>
  </si>
  <si>
    <t>TEJAR, CHILE, 5A y IMBABURA</t>
  </si>
  <si>
    <t>'1717326365'</t>
  </si>
  <si>
    <t>SANDRA LISBETH</t>
  </si>
  <si>
    <t>ROMERO VENEGAS</t>
  </si>
  <si>
    <t>QUITO NORTE, LUIS NAPOLEON DILLON, N60-60 y JUSTO RICAURTE</t>
  </si>
  <si>
    <t>Actividades de residencias de ancianos con atención de enfermerí­a.</t>
  </si>
  <si>
    <t>HOSPITAL CARLOS ANDRADE</t>
  </si>
  <si>
    <t>QUITO , 18 DE SEPTIEMBRE , . y Y AYACUCHO</t>
  </si>
  <si>
    <t>'1751496538'</t>
  </si>
  <si>
    <t>JESICA ELIZABETH</t>
  </si>
  <si>
    <t>SALAME GUZMAN</t>
  </si>
  <si>
    <t>BUENAVENTURA, BUENAVENTURA, OE15C y BUENAVENTURA ALTA</t>
  </si>
  <si>
    <t>BUENAVENTURA ALTA, BUENAVENTURA ALTA, . y BUENAVENTURA ALTA</t>
  </si>
  <si>
    <t>'0201225760'</t>
  </si>
  <si>
    <t>LUZ ETELVINA</t>
  </si>
  <si>
    <t>CHOCA ASAS</t>
  </si>
  <si>
    <t>ANAMARIA, CHAUPICRUS, . y COCHAPAMBA</t>
  </si>
  <si>
    <t>LUZ CHOCA</t>
  </si>
  <si>
    <t>LA 12 DE OCTUBRE, LA 12 DE OCTUBRE, . y LA COLON</t>
  </si>
  <si>
    <t>'1717737298'</t>
  </si>
  <si>
    <t>RUBY DEL ROCIO</t>
  </si>
  <si>
    <t>DUCHICELA SACA</t>
  </si>
  <si>
    <t>RUBYGUEVARA-85@HOTMAIL.COM</t>
  </si>
  <si>
    <t>COCHAPAMBA, LADERAS DELCISNE, N 57 y CALLE 29 N57-170</t>
  </si>
  <si>
    <t>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t>
  </si>
  <si>
    <t>ALFREDO ALBORNOZ</t>
  </si>
  <si>
    <t>GONZALEZ SUAREZ, LA CORUÑA, N35 y LA HUMBOL N35</t>
  </si>
  <si>
    <t>'1712998770'</t>
  </si>
  <si>
    <t>GICELA DEL CONSUELO</t>
  </si>
  <si>
    <t>MANYA LOGACHO</t>
  </si>
  <si>
    <t>'1720305679'</t>
  </si>
  <si>
    <t>BASTIDAS BASTIDAS</t>
  </si>
  <si>
    <t>VALLE DE CARCELEN , E1, E1-183 y CUARZO</t>
  </si>
  <si>
    <t>SECRE.DE GESTION Y DESARROLLO</t>
  </si>
  <si>
    <t>QUITO , PLATAFORMA , . y DEL SUR</t>
  </si>
  <si>
    <t>'1003831565'</t>
  </si>
  <si>
    <t>DIEGO DAVID</t>
  </si>
  <si>
    <t>BONILLA GUANGA</t>
  </si>
  <si>
    <t>DIEGOGUANGA25@GMAIL.COM</t>
  </si>
  <si>
    <t>CARAPUNGO, PASAJE SAN IGNACIO, SN y GALOPLAZA LOPEZ</t>
  </si>
  <si>
    <t>DIEGO GUANGA</t>
  </si>
  <si>
    <t>ANDALUCIA, MERCADO ANDALUCIA, SN y MERCADO ANADALUCIA</t>
  </si>
  <si>
    <t>'1720600103'</t>
  </si>
  <si>
    <t>JONATHAN FABRICIO</t>
  </si>
  <si>
    <t>OBANDO VELASTEGUI</t>
  </si>
  <si>
    <t>SOLANDA , AVENIDA SOLANDA, . y AVJOSE MARIA ALEMAN</t>
  </si>
  <si>
    <t>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t>
  </si>
  <si>
    <t>BOMBRERO</t>
  </si>
  <si>
    <t>'1760563021'</t>
  </si>
  <si>
    <t>YAIMARA DEL MILAGRO LMEIDA YA</t>
  </si>
  <si>
    <t>ALMEIDA</t>
  </si>
  <si>
    <t>YAIDEMIL8@GMAIL.COM</t>
  </si>
  <si>
    <t>SOLANDA, TNT HUGO ORTIZ, S27 y TURUBAMBA</t>
  </si>
  <si>
    <t>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t>
  </si>
  <si>
    <t>YAIMARA ALMEIDA</t>
  </si>
  <si>
    <t>SOLANDA, TURUBAMBA, S27 y TNT HUGO ORTIZ</t>
  </si>
  <si>
    <t>'1204115784'</t>
  </si>
  <si>
    <t>MAYRA DEL PILAR</t>
  </si>
  <si>
    <t>ALBAN MAGALLANES</t>
  </si>
  <si>
    <t>mairy_alban@hotmail.com</t>
  </si>
  <si>
    <t>LA AMERICA, AV.AMERICA, N15-27 y JOSE RIO FRIO</t>
  </si>
  <si>
    <t>Venta al por menor de artí­culos de madera, desechables, corcho y mimbre en establecimientos especializados.</t>
  </si>
  <si>
    <t>LA AMERICA, AMERICA, N15-27 y JOSE RIO FRIO</t>
  </si>
  <si>
    <t>'1714111190'</t>
  </si>
  <si>
    <t>RICARDO RAFAEL</t>
  </si>
  <si>
    <t>nicosistemas@hotmail.com</t>
  </si>
  <si>
    <t>Santa Maria de Cotocollao, JULIO ANDRADE, LT178A y CA OE-25A</t>
  </si>
  <si>
    <t>COOPERATIVA DE TAXIS SAN ENRIQ</t>
  </si>
  <si>
    <t>SAN ENRIQUEQUE DE VELAZCO, YANACONA, . y PASAJE 9</t>
  </si>
  <si>
    <t>LI</t>
  </si>
  <si>
    <t>XIAOBET</t>
  </si>
  <si>
    <t>'ED7139974'</t>
  </si>
  <si>
    <t>lxbs77@gmail.com</t>
  </si>
  <si>
    <t>CONJUNTO AURARIAS, AV. LLIRAN ÑAM, DEP 401 y TAMIA TORRE K</t>
  </si>
  <si>
    <t>XIAOBEI</t>
  </si>
  <si>
    <t>'ED7I39974'</t>
  </si>
  <si>
    <t>QUITUMBE, AV. LLIRA ÑAM , 401 y TAMIA TORRE</t>
  </si>
  <si>
    <t>'1803254042'</t>
  </si>
  <si>
    <t>LLAMBO MASABANDA</t>
  </si>
  <si>
    <t>COTOCOLLAO, AYAPAMBA, S22-151 y GONZOL</t>
  </si>
  <si>
    <t>CAMEN , AYAMPAMBA, . y TNT HUGO ORTIZ</t>
  </si>
  <si>
    <t>'1312763830'</t>
  </si>
  <si>
    <t>JOSE ROBINSON</t>
  </si>
  <si>
    <t>joserobinsonc1@gmail.com</t>
  </si>
  <si>
    <t>BELLAVISTA ALTA, CALLE H , OE9A N61-85 N62 y SEGUNDA TRANSVERSAL</t>
  </si>
  <si>
    <t>COOP.REAL AUDIENCIA</t>
  </si>
  <si>
    <t>EL TRIUNFO, 26 DE AGOSTO, . y SAN VICENTE</t>
  </si>
  <si>
    <t>'1700647538'</t>
  </si>
  <si>
    <t>NELLY WILFB</t>
  </si>
  <si>
    <t>TELLO QUINTEROS</t>
  </si>
  <si>
    <t>'0604168427'</t>
  </si>
  <si>
    <t>BOLICHE, SIMON BOLIVAR, SIN NUMERO y ENTRADA A YAKUPUNGO</t>
  </si>
  <si>
    <t>Fabricación de componentes estructurales y materiales prefabricados para obras de construcción o de ingenierí­a civil de hormigón, cemento, piedra artificial o yeso: losetas, losas, baldosas, ladrillos, bloques, planchas, paneles, láminas, tableros, caños, tubos, postes, etcétera.</t>
  </si>
  <si>
    <t>FABRICACION DE BLOQUES</t>
  </si>
  <si>
    <t>'EI0754365'</t>
  </si>
  <si>
    <t>DISTRITO DE YUHUATAI, Yulan, EDIFI 38 No.5 y sn</t>
  </si>
  <si>
    <t>BANCO INDUSTRIAL Y COMERCIAL</t>
  </si>
  <si>
    <t>DISTRITO DE YUHUATAI, Yulan, SN y EDIFI 38 No.5</t>
  </si>
  <si>
    <t>'0601862212'</t>
  </si>
  <si>
    <t>ANA FABIOLA</t>
  </si>
  <si>
    <t>PARRA PARRA</t>
  </si>
  <si>
    <t>SAN ROQUE , VIA CHAMBO , . y .</t>
  </si>
  <si>
    <t>EL MAYORISTA, ., . y .</t>
  </si>
  <si>
    <t>'1756004279'</t>
  </si>
  <si>
    <t>TANIA ESTEFANIA</t>
  </si>
  <si>
    <t>QUINAPALLO TOAQUIZA</t>
  </si>
  <si>
    <t>quinapallosthefany@gmail.com</t>
  </si>
  <si>
    <t>ATUCUCHO, SALVADOR BUSTAMANTE , N57-79 y CRISTOBAL DE CARANQUI</t>
  </si>
  <si>
    <t>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t>
  </si>
  <si>
    <t>COTOCOLLAO, 25 DE MAYO, . y LIZARDO RUIS</t>
  </si>
  <si>
    <t>'1722459466'</t>
  </si>
  <si>
    <t>ESTRELLA MOROCHO</t>
  </si>
  <si>
    <t>CARCELEN, FRANCISCO DEL CAMPO, N63 y MISAEL DE VELAZCO</t>
  </si>
  <si>
    <t>FRETERIA SARITA</t>
  </si>
  <si>
    <t>'0603533118'</t>
  </si>
  <si>
    <t>BUÑAY YASACA</t>
  </si>
  <si>
    <t>CHACAZA, ., . y .</t>
  </si>
  <si>
    <t>'1722660766'</t>
  </si>
  <si>
    <t>DAYSI TATIANA</t>
  </si>
  <si>
    <t>MARCILLO ORTIZ</t>
  </si>
  <si>
    <t>'1711539831'</t>
  </si>
  <si>
    <t>TENE TENE</t>
  </si>
  <si>
    <t>LA VICTORIA, AMBATO, OE6127 y BARAHONA</t>
  </si>
  <si>
    <t>'1707211981'</t>
  </si>
  <si>
    <t>ANGEL MIGUEL</t>
  </si>
  <si>
    <t>YAZACA APUGLLON</t>
  </si>
  <si>
    <t>SAN MIGUEL DE CHACAZA , ., . y .</t>
  </si>
  <si>
    <t>Actividades de agentes de aduanas; emisión y tramitación de documentos de transporte y conocimientos de embarque.</t>
  </si>
  <si>
    <t>CULTIVO DE PAPAS, MELLOCO, OCA</t>
  </si>
  <si>
    <t>'1723258495'</t>
  </si>
  <si>
    <t>ALBARAN CABASCANGO</t>
  </si>
  <si>
    <t>COTOCOLLAO/LOMA HERMOSA , VIA NONO , LOTE 42 y .</t>
  </si>
  <si>
    <t>ESPINOZA PACHANA</t>
  </si>
  <si>
    <t>MIRAVALLE , AV.EUGENIO ESPEJO 2410, BLOQUE 2 ,OF,305 y C.C PLAZA DEL RANCHO</t>
  </si>
  <si>
    <t>'1753922234'</t>
  </si>
  <si>
    <t>BRAYAN JOHAO</t>
  </si>
  <si>
    <t>GUANULEMA CHANGO</t>
  </si>
  <si>
    <t>brayan_25guanulema@hotmail.com</t>
  </si>
  <si>
    <t>ATUCUCHO, EMILIO JARAMILLO, N58-240 y CALLE 19</t>
  </si>
  <si>
    <t>Coop.De Transporte</t>
  </si>
  <si>
    <t>COTOCOLLAO, VERNARDO DE LEGARDA, PARADA y CESAR ANDRADE</t>
  </si>
  <si>
    <t>'1707024566'</t>
  </si>
  <si>
    <t>LUIS RUBEN</t>
  </si>
  <si>
    <t>RODRIGUEZ VILLACIS</t>
  </si>
  <si>
    <t>SOLANDA, ANTONIO MOSCOSO, OE4G519-102 y SOLANDA</t>
  </si>
  <si>
    <t>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t>
  </si>
  <si>
    <t>AGENCIA DE COMERCIO</t>
  </si>
  <si>
    <t>LA MARISCAL, JORGE WASHINTONG, . y AMAZONAS</t>
  </si>
  <si>
    <t>'1707224232'</t>
  </si>
  <si>
    <t>AMANDA MARIETA</t>
  </si>
  <si>
    <t>CHICA TINOCO</t>
  </si>
  <si>
    <t>BELLAVISTA, BELLAVISTA, N51-69 y CUARTA TRANSVERSAL</t>
  </si>
  <si>
    <t>CENTRO COMERCIAL IPIALES DEL NORTES, AV.OCCIDENTAL, 174 y JORGE PIEDRA</t>
  </si>
  <si>
    <t>'0600827638'</t>
  </si>
  <si>
    <t>CONSOLACION</t>
  </si>
  <si>
    <t>SANTA ISABEL, VIA NONO, 171 y PASAJE SUCRE</t>
  </si>
  <si>
    <t>'0705011120'</t>
  </si>
  <si>
    <t>ALVAREZ TORRES</t>
  </si>
  <si>
    <t>'1760101715'</t>
  </si>
  <si>
    <t>YUMARIS CAROLINA</t>
  </si>
  <si>
    <t>DIAZ RIOS</t>
  </si>
  <si>
    <t>diasriosyusmaricarolina@gmail.com</t>
  </si>
  <si>
    <t>COMITE DEL PUEBLO, AV. ELOY ALFARO, APARTAMENTO 180 y LOS JUNCOS</t>
  </si>
  <si>
    <t>COMITE DEL PUEBLO, ELOY ALFARO, LOCAL 2 y LOS JUNCOS</t>
  </si>
  <si>
    <t>'1714777651'</t>
  </si>
  <si>
    <t>ESTRELLA SILVA</t>
  </si>
  <si>
    <t>GABICHOMANICHO77@GMAIL.COM</t>
  </si>
  <si>
    <t>SAN MIGUEL, TERAN, CASA 1 y ALCAZAR</t>
  </si>
  <si>
    <t>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t>
  </si>
  <si>
    <t>'2100393384'</t>
  </si>
  <si>
    <t>marcelia_0385@hotmail.com</t>
  </si>
  <si>
    <t>SAN FRANCISCO, CALLE 12 DE FEBRERO, . y LIBERTADOR BOLIVAR</t>
  </si>
  <si>
    <t>MERCADO CENTRAL, 12 DE FEBRERO, 32 y AMAZONAS</t>
  </si>
  <si>
    <t>'1725529810'</t>
  </si>
  <si>
    <t>FRANKLIN DAVID</t>
  </si>
  <si>
    <t>ATUCUCHO, MANUEL JESUS DE ALVAREZ, . y .</t>
  </si>
  <si>
    <t>'1750954354'</t>
  </si>
  <si>
    <t>MARCO ANTHONY</t>
  </si>
  <si>
    <t>MENA DE HIERRO , SANTA ISABEL, . y .</t>
  </si>
  <si>
    <t>'1760625432'</t>
  </si>
  <si>
    <t>BEATRIZ ELISA</t>
  </si>
  <si>
    <t>CARRERE SUAREZ</t>
  </si>
  <si>
    <t>POMASQUI, CALLE BOLIVAR , OE1-171 y .</t>
  </si>
  <si>
    <t>REPRESENTACIONES LAINES</t>
  </si>
  <si>
    <t>POMASQUI, CALLE MANUEL, . y SAENZ</t>
  </si>
  <si>
    <t>'1713263307'</t>
  </si>
  <si>
    <t>SANTA ISABEL , VELASCO DE IBARRA, OE12-25 y PATRICIO ROMERO</t>
  </si>
  <si>
    <t>Fabricación de ropa interior y ropa de dormir de telas tejidas, de punto y ganchillo, de encaje, etcétera, para hombres, mujeres y niños: panties, calzoncillos, pijamas, camisones, batas, blusas, slips, sujetadores, fajas, etcétera.</t>
  </si>
  <si>
    <t>MARIA TOAZO COSTURERA</t>
  </si>
  <si>
    <t>COTOCOLLAO, SANTA TERESA , . y .</t>
  </si>
  <si>
    <t>'1709196834'</t>
  </si>
  <si>
    <t>TANYA JACKELINE</t>
  </si>
  <si>
    <t>DELGADO TELLO</t>
  </si>
  <si>
    <t>delgadotanya36@gmail.com</t>
  </si>
  <si>
    <t>EL TIRUNFO, SAN VICENTE, 298 y ANGEL LUDEÑO</t>
  </si>
  <si>
    <t>'1717346033'</t>
  </si>
  <si>
    <t>JENNIFER CAROLINA</t>
  </si>
  <si>
    <t>CISNEROS MORALES</t>
  </si>
  <si>
    <t>jenniferkaroly@live.com</t>
  </si>
  <si>
    <t>CONDADO, N80 ARCANGEL SAN MIGUEL, OE5-221 y ARCANGEL SAN MIGUEL</t>
  </si>
  <si>
    <t>LAS CASASS, ENRIQUETA AYMER, . y PEDRO COUDRY</t>
  </si>
  <si>
    <t>PATRICIO DAVID</t>
  </si>
  <si>
    <t>VILLACIS RODRIGUEZ</t>
  </si>
  <si>
    <t>'1712330958'</t>
  </si>
  <si>
    <t>villacisdavid1@gmail.com</t>
  </si>
  <si>
    <t>CARCELEN, JUAN LOVATO, N82-146 y PEDRO DE LA MOTA</t>
  </si>
  <si>
    <t>'1722640628'</t>
  </si>
  <si>
    <t>VERONICA LIZETH</t>
  </si>
  <si>
    <t>BERMEO, CABO YEPEZ, OE7-93 y JUAN FERRUSOLA</t>
  </si>
  <si>
    <t>LIZ STORE</t>
  </si>
  <si>
    <t>CIUDADELA VERMEO, CABO YEPEZ, OE7-93 y JUAN FERRUSOLA</t>
  </si>
  <si>
    <t>'0606327567'</t>
  </si>
  <si>
    <t>JOSE ESTEBAN</t>
  </si>
  <si>
    <t>CHICAIZA CUTIA</t>
  </si>
  <si>
    <t>0, 0, 0 y 0</t>
  </si>
  <si>
    <t>'1725238412'</t>
  </si>
  <si>
    <t>SANDRA</t>
  </si>
  <si>
    <t>SANTOS PUELLES</t>
  </si>
  <si>
    <t>holger10032@gmail.com</t>
  </si>
  <si>
    <t>ANDALUCIA, JORGE PIEDRA, OE10B y MANUEL ZABALA</t>
  </si>
  <si>
    <t>Servicios de reparación y mantenimiento de maquinaria para la elaboración de alimentos, bebidas y tabaco a cambio de una retribución o por contrato.</t>
  </si>
  <si>
    <t>0999905592, JORGE PIEDRA, 224 y AV.OCCIDENTAL</t>
  </si>
  <si>
    <t>'1700128828'</t>
  </si>
  <si>
    <t>DOMINGUEZ FREIRE</t>
  </si>
  <si>
    <t>OCCIDENTAL , AV.ACCIDENTAL , . y JORGE PIEDRA</t>
  </si>
  <si>
    <t>Actividades de entidades jurí­dicas (es decir, de fondos, planes y/o programas) organizadas para proporcionar prestaciones de jubilación exclusivamente para los empleados o miembros de la entidad patrocinadora. Abarca planes de pensiones con prestaciones definidas y planes individuales en los que las prestaciones dependen de las contribuciones del afiliado. Se incluyen las siguientes actividades: Planes de prestaciones sociales para los empleados, fondos y planes de pensiones, planes de jubilación.</t>
  </si>
  <si>
    <t>'2200502884'</t>
  </si>
  <si>
    <t>KEVIN ALBERTO</t>
  </si>
  <si>
    <t>MORENO FRANCO</t>
  </si>
  <si>
    <t>kevin17albertt@gmail.com</t>
  </si>
  <si>
    <t>MARISCAL SUCRE, IGLESIA CATOLICA, . y TRANSVERSAL</t>
  </si>
  <si>
    <t>MARISCAL SUCRE, IGLESIA CATOLICA, . y IGLESIA CATOLICA</t>
  </si>
  <si>
    <t>'1707452205'</t>
  </si>
  <si>
    <t>MANUEL SEGUNDO</t>
  </si>
  <si>
    <t>LEMACHE GUALACEO</t>
  </si>
  <si>
    <t>CHILLOGALLO, CALLEB S30, S30 OE12 y PASAJE 2 FRNTE A CHILLOGALLO</t>
  </si>
  <si>
    <t>MANUEL LEMACHE</t>
  </si>
  <si>
    <t>MAYORISTA, MAYORISTA, OE 12 y MAYORISTA</t>
  </si>
  <si>
    <t>'0601646094'</t>
  </si>
  <si>
    <t>PETRONA</t>
  </si>
  <si>
    <t>BALLA YUMBO</t>
  </si>
  <si>
    <t>SAN ROQUE, VICTOTIA, . y CALLE CHIMBORAZO</t>
  </si>
  <si>
    <t>VENTAS MARIA</t>
  </si>
  <si>
    <t>CAROLINA , AMAZONAS , . y ATAHUALPA</t>
  </si>
  <si>
    <t>'1757961402'</t>
  </si>
  <si>
    <t>RUBEN DARIO</t>
  </si>
  <si>
    <t>MUJICA BETANCOURT</t>
  </si>
  <si>
    <t>rubenchomb79@gmail.com</t>
  </si>
  <si>
    <t>LA FRORESTA, AV. 12 DE OCTUBRE, EDF. EL GIRON y VENINTIMILLA</t>
  </si>
  <si>
    <t>SECTOR UNIVERSITARIA, AV. UNIVERSITARIA, UPEC y ANTISANA</t>
  </si>
  <si>
    <t>'1723598890'</t>
  </si>
  <si>
    <t>MAYRA GUADALUPE</t>
  </si>
  <si>
    <t>'0602018244'</t>
  </si>
  <si>
    <t>MARIA AZUCENA</t>
  </si>
  <si>
    <t>ROMERO AZQUI</t>
  </si>
  <si>
    <t>BONILLA ABARCA , BOLIVIA, 34-67 y 14 DE AGOSTO</t>
  </si>
  <si>
    <t>BONILLA ABARCA , BOLIVIA , 34-67 y 14 DE AGOSTO</t>
  </si>
  <si>
    <t>'1724090384'</t>
  </si>
  <si>
    <t>LEONARDO DANIEL</t>
  </si>
  <si>
    <t>ZAMBRANO VALLE</t>
  </si>
  <si>
    <t>lco-25zambrano@gmail.com</t>
  </si>
  <si>
    <t>4 DE ABRIL, CHINCAPAMBA 5, N5-154 y PADRE RUMI</t>
  </si>
  <si>
    <t>Alquiler con fines operativos de equipo de transporte terrestre (excepto vehí­culos automotores) sin conductor de motocicletas, caravanas, furgonetas de acampada (campers), etcétera.</t>
  </si>
  <si>
    <t>BAÑOS, AMBATO, . y THOMAS HALFANTS</t>
  </si>
  <si>
    <t>'0601831894'</t>
  </si>
  <si>
    <t>FANCISCA</t>
  </si>
  <si>
    <t>USHCA TIUMA</t>
  </si>
  <si>
    <t>SANTA ANITA DE LA DOLORA , GUAYAQUIL, . y ZAGREV</t>
  </si>
  <si>
    <t>'1718560111'</t>
  </si>
  <si>
    <t>SAN ROQUE, CUMANDA, S4-12 y AMBATO</t>
  </si>
  <si>
    <t>FRUTERIA ANAHI</t>
  </si>
  <si>
    <t>EL BOSQUE, ZAMORA, . y BRASIL</t>
  </si>
  <si>
    <t>'1726589920'</t>
  </si>
  <si>
    <t>ANDREA MICHELLE</t>
  </si>
  <si>
    <t>TUPIZA SANGUCHO</t>
  </si>
  <si>
    <t>LA BOTA, BLADIMIR LENIN, . y VELAZCO</t>
  </si>
  <si>
    <t>'1702100395'</t>
  </si>
  <si>
    <t>RULFO ANIBAL</t>
  </si>
  <si>
    <t>QUILACHAMIN</t>
  </si>
  <si>
    <t>EL INCA, AV. EL INCA, E14-155 y NOGALES</t>
  </si>
  <si>
    <t>3260664, JORGE PIEDRA, LOCAL 83 y AV.OCCIDENTAL</t>
  </si>
  <si>
    <t>'2200615140'</t>
  </si>
  <si>
    <t>OYUKY JUVIXA</t>
  </si>
  <si>
    <t>CEDEÑO CORREA</t>
  </si>
  <si>
    <t>oyukycedeno@gmail.com</t>
  </si>
  <si>
    <t>COTOCOLLAO, MENA DEL HIERRO, . y SANTA ISABEL</t>
  </si>
  <si>
    <t>Servicios de asesoramiento, orientación y asistencia operativa a las empresas y a la administración pública en materia de: diseño de métodos o procedimientos contables, programas de contabilidad de costos y procedimientos de control presupuestario.</t>
  </si>
  <si>
    <t>JOYA DE LOS SACHAS, AV. MONS LABAKA, . y GARCIA MORENO</t>
  </si>
  <si>
    <t>'1725850315'</t>
  </si>
  <si>
    <t>GENESIS AMADA</t>
  </si>
  <si>
    <t>LOOR VALENCIA</t>
  </si>
  <si>
    <t>loorvalenciagenesisamada@gmail.com</t>
  </si>
  <si>
    <t>13 DE ABRIL, CALLE E1B, N89-53 y CALLE N89A</t>
  </si>
  <si>
    <t>RESTAURANTE EL COCOLON</t>
  </si>
  <si>
    <t>LA FLORIDA ALTA , IGNACIO AZIN , N52-261 y GONZALO VALDIVIEZO</t>
  </si>
  <si>
    <t>'1720948734'</t>
  </si>
  <si>
    <t>PAOLA MONSERRATTE</t>
  </si>
  <si>
    <t>CHIQUITO CLAVON</t>
  </si>
  <si>
    <t>paola.chiquito@outlook.com</t>
  </si>
  <si>
    <t>PILAR BAJO, CRISTOBAL SANDOVAL, OE-447 y BRAZIL</t>
  </si>
  <si>
    <t>Actividades de publicación de programas informáticos comerciales (no personalizados): sistemas operativos, aplicaciones comerciales y otras aplicaciones, juegos informáticos para todas las plataformas.</t>
  </si>
  <si>
    <t>Business IT</t>
  </si>
  <si>
    <t>IÑAQUITO, Av. República del Salvador, N36-213 y Naciones Unidas</t>
  </si>
  <si>
    <t>'1717628059'</t>
  </si>
  <si>
    <t>MARIA SANDRA</t>
  </si>
  <si>
    <t>ru457102@gmail.com</t>
  </si>
  <si>
    <t>SANTA ISABEL, VELAZCO IBARRA , OE15-128 y BELEN HISTORICO</t>
  </si>
  <si>
    <t>PAZMINO CASTILLO</t>
  </si>
  <si>
    <t>CONDADO ALTO, JUAN PROCEL, . y REVENTADOR</t>
  </si>
  <si>
    <t>'1726569245'</t>
  </si>
  <si>
    <t>OSCAR WLADIMIR</t>
  </si>
  <si>
    <t>JARA CHILLOGALLO</t>
  </si>
  <si>
    <t>COLINAS DEL NORTE, OE18 N76-34, A36 y N76</t>
  </si>
  <si>
    <t>SAN CARLOS, PEDRO ALVARADO, . y FLAVIO ALFARO</t>
  </si>
  <si>
    <t>'0701308512'</t>
  </si>
  <si>
    <t>ANGEL MARIA</t>
  </si>
  <si>
    <t>TUAREZ PEÑA</t>
  </si>
  <si>
    <t>'1716792948'</t>
  </si>
  <si>
    <t>EMILIO VLADIMIR</t>
  </si>
  <si>
    <t>PONCEANDO BAJO , JUANA TERRAZAS , . y Y MERCEDES NOBOA</t>
  </si>
  <si>
    <t>'0602726457'</t>
  </si>
  <si>
    <t>EUCEBIA</t>
  </si>
  <si>
    <t>ROLDAN ROLDAN</t>
  </si>
  <si>
    <t>eu-seroldan@hotmail.com</t>
  </si>
  <si>
    <t>SAN FRANSISCO, 13 DE MAYO, . y .</t>
  </si>
  <si>
    <t>Cultivo de brócoli, col y coliflor.</t>
  </si>
  <si>
    <t>'1717345225'</t>
  </si>
  <si>
    <t>ANA JACQUELINE</t>
  </si>
  <si>
    <t>COLINAS DEL NORTE , COLINES DEL NORTE , N79-46 y .</t>
  </si>
  <si>
    <t>'0604571067'</t>
  </si>
  <si>
    <t>TOABANDA JUELA</t>
  </si>
  <si>
    <t>rosaameliatoabanda@gmail.com</t>
  </si>
  <si>
    <t>BARRIO LOS SHIRIS , MACHALA, . y GUARANDA</t>
  </si>
  <si>
    <t>LOS SHIRIS , MACHALA, . y GUARANDA</t>
  </si>
  <si>
    <t>'1725295024'</t>
  </si>
  <si>
    <t>TATIANA DOMENICA</t>
  </si>
  <si>
    <t>LUNA GRIJALVA</t>
  </si>
  <si>
    <t>tatianaluna898@gmailcom</t>
  </si>
  <si>
    <t>SAN JOSE DE MORAN, CALLE MADRID, Mz 11CASA 5 y MAGDALENA, JIPIRO</t>
  </si>
  <si>
    <t>NACIONES UNIDAS, TELEGRAFO, N36-101 y EL NACIONAL</t>
  </si>
  <si>
    <t>'1705563268'</t>
  </si>
  <si>
    <t>JAIME RAMIRO</t>
  </si>
  <si>
    <t>TERAN NIETO</t>
  </si>
  <si>
    <t>minga-rt@hotmail.com</t>
  </si>
  <si>
    <t>CONOCOTO, AV. GENERAL RUMIÑAHUI, 2 y S/N</t>
  </si>
  <si>
    <t>Actividades de atención en hogares de ancianos con atención mí­nima de enfermerí­a, actividades de atención en casas de reposo sin atención de enfermerí­a y actividades de atención en comunidades de jubilados con atención permanente.</t>
  </si>
  <si>
    <t>'1714662473'</t>
  </si>
  <si>
    <t>MERCEDES</t>
  </si>
  <si>
    <t>CAYAMBE MOROCHO</t>
  </si>
  <si>
    <t>GUAGSHI , ., . y .</t>
  </si>
  <si>
    <t>'0604715524'</t>
  </si>
  <si>
    <t>SIMBAÑA PALTAN</t>
  </si>
  <si>
    <t>marysimbana836@gmai.com</t>
  </si>
  <si>
    <t>PATOCALLE , SAN CARLOS DE TIPIN, N/D y PALMIRA</t>
  </si>
  <si>
    <t>BLOQUERA</t>
  </si>
  <si>
    <t>PASTOCALLE, SAN CARLOS DE TIPIN, N/D y PALMIRA</t>
  </si>
  <si>
    <t>'1712250180'</t>
  </si>
  <si>
    <t>JOSE PATRICIO</t>
  </si>
  <si>
    <t>PAEZ RECALDE</t>
  </si>
  <si>
    <t>josepaezmyl@gmail.com</t>
  </si>
  <si>
    <t>SAN VICENTE DE LA FLORIDA, FEDERICO PROAÑO, N52-216 y FERNANDO CORRAL</t>
  </si>
  <si>
    <t>'1724059694'</t>
  </si>
  <si>
    <t>ANDRES FERNANDO</t>
  </si>
  <si>
    <t>'1712140753'</t>
  </si>
  <si>
    <t>JOSE FELIX</t>
  </si>
  <si>
    <t>ALBACURA LECHON</t>
  </si>
  <si>
    <t>felixalbacura291@gmail.com</t>
  </si>
  <si>
    <t>LA PULIDA, JORGE PIEDRA, N53 - 10 y EUSEBIO CONDE</t>
  </si>
  <si>
    <t>Aplicación en edificios y otros proyectos de construcción de yeso y estuco para interiores y exteriores, con los materiales de enlistonar correspondientes.</t>
  </si>
  <si>
    <t>SAN CARLOS, JORGE PIEDRA, . y EUSEBIO CONDE</t>
  </si>
  <si>
    <t>'0926210345'</t>
  </si>
  <si>
    <t>jcnamopadilla@yahoo.com</t>
  </si>
  <si>
    <t>BATALLON, CALLE 26, . y CALLE T ESQUINA</t>
  </si>
  <si>
    <t>MERCADO GOMEZ RENDON, GOMEZ RENDON, . y CALLE 18</t>
  </si>
  <si>
    <t>'1710647627'</t>
  </si>
  <si>
    <t>LIZ BEATRIZ</t>
  </si>
  <si>
    <t>GUALOTO ANDRADE</t>
  </si>
  <si>
    <t>lizgualoto1970@gmail.com</t>
  </si>
  <si>
    <t>EL PARAISO, BERNARDO DE LEGARDA, . y LOS LAURELES</t>
  </si>
  <si>
    <t>'0602314361'</t>
  </si>
  <si>
    <t>CESAR</t>
  </si>
  <si>
    <t>GUANOLEMA CURICAMA</t>
  </si>
  <si>
    <t>ceguacu@gmail.com</t>
  </si>
  <si>
    <t>SAN CARLOS, LEGARDA, LOTE 8 y REYNA DE SAN FRANCISCO</t>
  </si>
  <si>
    <t>ASAMBLEA NACIONAL, PIEDRAITA, EF. y GRAN COLOMBIA</t>
  </si>
  <si>
    <t>'1723354476'</t>
  </si>
  <si>
    <t>EL CONDADO, JOSE MIGUEL CARRION , . y DIEGO DE VACA</t>
  </si>
  <si>
    <t>'1717518565'</t>
  </si>
  <si>
    <t>JENIFER LILIANA</t>
  </si>
  <si>
    <t>JAMA ESPINOZA</t>
  </si>
  <si>
    <t>jamaliliana@gmail.com</t>
  </si>
  <si>
    <t>ATUCUCHO, CALLE 7, LOTE 11 Mz 31 y LA CAMPIÑA</t>
  </si>
  <si>
    <t>EL CONDADO, AV.OCCIDENTAL, . y .</t>
  </si>
  <si>
    <t>'1713205019'</t>
  </si>
  <si>
    <t>GUSTAVO RAUL</t>
  </si>
  <si>
    <t>PINTO VACA</t>
  </si>
  <si>
    <t>guspinto1983@gmail.com</t>
  </si>
  <si>
    <t>VEINTIMILLA, MARIATA DE VEINTIMILLA, CASA 7 y PASAJE 1</t>
  </si>
  <si>
    <t>VEINTIMILLA, AMAZONAS, N35 y PABLO SANTOS</t>
  </si>
  <si>
    <t>'1714042817'</t>
  </si>
  <si>
    <t>CRISTINA ALEJANDRA</t>
  </si>
  <si>
    <t>VASCONEZ MANOSALVAS</t>
  </si>
  <si>
    <t>cristina.vasconezm@gmail.com</t>
  </si>
  <si>
    <t>LA MAGDALENA , HUAQUILLAS, S10-508 y HUAYNAPALCON</t>
  </si>
  <si>
    <t>IMGROUP</t>
  </si>
  <si>
    <t>LA CAROLINA , REPUBLICA DEL SALVADOR , 406 y MOSCU</t>
  </si>
  <si>
    <t>'1718812496'</t>
  </si>
  <si>
    <t>SAUL EFRAIN</t>
  </si>
  <si>
    <t>GUAPI MOROCHO</t>
  </si>
  <si>
    <t>saulguapi@gmail.com</t>
  </si>
  <si>
    <t>COTOCOLLAO, COOP. CAMINOS A LA LIBERTAD, LOTE 66 y CALLE C</t>
  </si>
  <si>
    <t>SAN CARLOS, GONZALO GALLO, . y JORGE PIEDRA</t>
  </si>
  <si>
    <t>'0603230087'</t>
  </si>
  <si>
    <t>MAIRA ISABEL</t>
  </si>
  <si>
    <t>mayrapaguay3082@gmail.com</t>
  </si>
  <si>
    <t>SANTA ANITA DE LA DOLORA, GUAYAQUIL, . y ZAGREV</t>
  </si>
  <si>
    <t>SANTA ANITA , GUAYAQUIL, . y ZAGREV</t>
  </si>
  <si>
    <t>'1714242748'</t>
  </si>
  <si>
    <t>BLANCA MATILDE</t>
  </si>
  <si>
    <t>LAGLA LAGLA</t>
  </si>
  <si>
    <t>blancalagla55@gmail.com</t>
  </si>
  <si>
    <t>NUEVOS HORIZONTES, CALLE M, S42-38 y CALLE E9B</t>
  </si>
  <si>
    <t>NUEVOS HORIZONTES DEL SUR N 1, CALLE M, S42-38 y CALLE E9B</t>
  </si>
  <si>
    <t>Myrian Janneth Yumiceba Yungan</t>
  </si>
  <si>
    <t>'1718235631'</t>
  </si>
  <si>
    <t>SANTA ISABEL, BELEN HISTORICO, . y SEGUNDA TRANSVERSAL</t>
  </si>
  <si>
    <t>'1715273502'</t>
  </si>
  <si>
    <t>MYRIAM YOLANDA</t>
  </si>
  <si>
    <t>GUAMAN LINCANGO</t>
  </si>
  <si>
    <t>CALDERON, PASAJE S/N, S/N y CACHA</t>
  </si>
  <si>
    <t>FLORES Y PLANTAS</t>
  </si>
  <si>
    <t>ANDALUCIA , JORE PIEDRA , . y GONZALO GALLO</t>
  </si>
  <si>
    <t>'1850284512'</t>
  </si>
  <si>
    <t>MARTHA REBECA</t>
  </si>
  <si>
    <t>YUMICEBA CARRILLO</t>
  </si>
  <si>
    <t>rebecayumiceba37@gmail.com</t>
  </si>
  <si>
    <t>TECHO PROPIO , AV. GABRIELA MISTRAL, . y SIGMUND FREUND</t>
  </si>
  <si>
    <t>EL MAYORISTA DE AMBATO , JULIO JARAMILLO , . y EL CONDOR</t>
  </si>
  <si>
    <t>JORGE SANTIAGO</t>
  </si>
  <si>
    <t>CAMPOS PORTILLA</t>
  </si>
  <si>
    <t>'1714514740'</t>
  </si>
  <si>
    <t>(02) 254-0518</t>
  </si>
  <si>
    <t>LA MARISCAL , AV. COLON, . y REINA VICTORIA</t>
  </si>
  <si>
    <t>COAC SAN FRANCISCO DE ASIS LTD</t>
  </si>
  <si>
    <t>LA MARISCAL, AV. COLON , 951 y REINA VICTORIA</t>
  </si>
  <si>
    <t>'0603631110'</t>
  </si>
  <si>
    <t>LOURDES MARIBEL</t>
  </si>
  <si>
    <t>AGUAGALLO JANETA</t>
  </si>
  <si>
    <t>FERROVIARIA, JUAN B AGUIRRE, 56733 y PASAJE</t>
  </si>
  <si>
    <t>ECOVIA, ISLA , . y LA GRANADOS</t>
  </si>
  <si>
    <t>'0602137846'</t>
  </si>
  <si>
    <t>TARAZANA, CAPITAN PEDRO DUCHE, . y FRAY ASTUDILLO</t>
  </si>
  <si>
    <t>'1719142331'</t>
  </si>
  <si>
    <t>MENDEZ QUINGALOMBO</t>
  </si>
  <si>
    <t>jairo_sebas2021@hotmail.com</t>
  </si>
  <si>
    <t>RANCHO ALTO, RANCHO ALTO "SAN ANTONIO", LOTE 1468 y CALLE J</t>
  </si>
  <si>
    <t>PINAR ALTO, FRNACISCO MONTALVO , ESQUINERA y LOS EUCALIPTOS</t>
  </si>
  <si>
    <t>'1717318370'</t>
  </si>
  <si>
    <t>MILTON SANTIAGO</t>
  </si>
  <si>
    <t>NAVARRETE NAVARRETE</t>
  </si>
  <si>
    <t>miltonnavarrete1982@gmail.com</t>
  </si>
  <si>
    <t>COMITE DEL PUEBLO, JUAN MOLINEROS , . y JAZMINES</t>
  </si>
  <si>
    <t>COMITE DEL PUEBLO, JUAN MOLINEROS , . y LUIS MURIALDO</t>
  </si>
  <si>
    <t>'1720962321'</t>
  </si>
  <si>
    <t>NELLY ESPERANZA</t>
  </si>
  <si>
    <t>BANSHUY ROLDAN</t>
  </si>
  <si>
    <t>kerlyjoel200@gmail.com</t>
  </si>
  <si>
    <t>CAUPICHO, LEONIDAS DUBLES, 698 y E4H</t>
  </si>
  <si>
    <t>'1715721294'</t>
  </si>
  <si>
    <t>PAOLA EULALIA</t>
  </si>
  <si>
    <t>CABRERA BARRE</t>
  </si>
  <si>
    <t>paolacabrera1967@gmail.com</t>
  </si>
  <si>
    <t>SANTA ISABEL, VELASCO IBARRA, . y PSJE SUCRE</t>
  </si>
  <si>
    <t>PAPELERIA PAOLA</t>
  </si>
  <si>
    <t>YANG</t>
  </si>
  <si>
    <t>AIFENG</t>
  </si>
  <si>
    <t>'EG6921370'</t>
  </si>
  <si>
    <t>maduke88888@gmail.com</t>
  </si>
  <si>
    <t>LA CAROLINA, LOS SHYRIS, . y HOLANDA</t>
  </si>
  <si>
    <t>Actividades de inversión por cuenta propia, como las de compañí­as de capital riesgo, clubes de inversión, etcétera.</t>
  </si>
  <si>
    <t>LIU</t>
  </si>
  <si>
    <t>XUJUAN</t>
  </si>
  <si>
    <t>'EG6924053'</t>
  </si>
  <si>
    <t>dydz9999@163.com</t>
  </si>
  <si>
    <t>WEI</t>
  </si>
  <si>
    <t>FANG</t>
  </si>
  <si>
    <t>'E5I4I0I170'</t>
  </si>
  <si>
    <t>'E0954422'</t>
  </si>
  <si>
    <t>XIANGJIANG</t>
  </si>
  <si>
    <t>liu962637000@gmail.com</t>
  </si>
  <si>
    <t>LA CAROLINA, AV. LOS SHYRIS, . y BELGICA</t>
  </si>
  <si>
    <t>Actividades de sociedades de cartera, es decir, unidades tenedoras de activos de un grupo de empresas filiales (con participación de control en su capital social) y cuya actividad principal consiste en la propiedad del grupo. Las sociedades de cartera clasificadas en esta clase no suministran ningún otro servicio a las empresas participadas, es decir, no administran ni gestionan otras unidades.</t>
  </si>
  <si>
    <t>WILMA ALEJANDRA</t>
  </si>
  <si>
    <t>'1721095485'</t>
  </si>
  <si>
    <t>LA MERCED, SHYRIS, . y ELOY ALFARO</t>
  </si>
  <si>
    <t>WANG</t>
  </si>
  <si>
    <t>QIANGGUO</t>
  </si>
  <si>
    <t>'E20397942'</t>
  </si>
  <si>
    <t>gw8595960@outlook.com</t>
  </si>
  <si>
    <t>IÑAQUITO, AV. REPUBLICA, E3-03 y ELOY ALFARO</t>
  </si>
  <si>
    <t>Administración de bienes inmuebles a cambio de una retribución o por contrato.</t>
  </si>
  <si>
    <t>WU</t>
  </si>
  <si>
    <t>HANPING</t>
  </si>
  <si>
    <t>'E20397943'</t>
  </si>
  <si>
    <t>w0987922777@gmail.com</t>
  </si>
  <si>
    <t>LA CAROLINA, AV. REPUBLICA, . y ELOY ALFARO</t>
  </si>
  <si>
    <t>'1714558119'</t>
  </si>
  <si>
    <t>ALVEAR VILLARUEL</t>
  </si>
  <si>
    <t>palvearv@hotmail.com</t>
  </si>
  <si>
    <t>SAN JUAN, NUEVA YORK, N16-73 y RIO DE JANEIRO</t>
  </si>
  <si>
    <t>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t>
  </si>
  <si>
    <t>'1717175663'</t>
  </si>
  <si>
    <t>HUGO MARCELO</t>
  </si>
  <si>
    <t>ARCOS QUIROLA</t>
  </si>
  <si>
    <t>marcelo_arcos@hotmail.com</t>
  </si>
  <si>
    <t>LA ARMENIA 1, E8C , 177 y PEDRO MARIA PROAÑO</t>
  </si>
  <si>
    <t>LA ARMENIA 1, E8C, 177 y PEDRO MARIA PROAÑO</t>
  </si>
  <si>
    <t>'1723629265'</t>
  </si>
  <si>
    <t>DEYSY MARISOL</t>
  </si>
  <si>
    <t>ROMO POZO</t>
  </si>
  <si>
    <t>marisol_roma@hotmai.es</t>
  </si>
  <si>
    <t>LA ISLA , S24, OE5-41 y DE LA TORRE</t>
  </si>
  <si>
    <t>FARMACIA EL DESCUENTO FR</t>
  </si>
  <si>
    <t>BUENA AVENTURA, CALLE 4, S/N y CALLE6</t>
  </si>
  <si>
    <t>'0400899027'</t>
  </si>
  <si>
    <t>NUBIA DEL CARMEN</t>
  </si>
  <si>
    <t>REVELO RIVADENEIRA</t>
  </si>
  <si>
    <t>nubiarevelo2005@gmail.com</t>
  </si>
  <si>
    <t>Carcelen, Diego de Vazquez, Dep002 y Antonio Nuñez</t>
  </si>
  <si>
    <t>Bar de colegio Albernia</t>
  </si>
  <si>
    <t>Av. de la Prensa, NS, No120 y Av del Maestro</t>
  </si>
  <si>
    <t>'1706848940'</t>
  </si>
  <si>
    <t>GILBERTO</t>
  </si>
  <si>
    <t>LATORRE CHANALUISA</t>
  </si>
  <si>
    <t>LA PULIDA, CALLE 10 , . y INTERSECCION CALLE 9</t>
  </si>
  <si>
    <t>ANDALUCIA, JORGE PIEDRA, MERCADO ANDALUCIA y GONZALO GALLO</t>
  </si>
  <si>
    <t>'1726468745'</t>
  </si>
  <si>
    <t>NAYELI ELIZABETH</t>
  </si>
  <si>
    <t>urquizoelizabeth02@gmail.com</t>
  </si>
  <si>
    <t>LA QUINTANA , CALLE PRIMERA , 5A y CALLE SEPTIMA</t>
  </si>
  <si>
    <t>FRUTERIA PAQUITO</t>
  </si>
  <si>
    <t>'1803653326'</t>
  </si>
  <si>
    <t>FREDDY JAVIER</t>
  </si>
  <si>
    <t>MORALES MAYORGA</t>
  </si>
  <si>
    <t>Juan Carlos Guayasamin</t>
  </si>
  <si>
    <t>'1754303830'</t>
  </si>
  <si>
    <t>CRISTINA MIKAELA</t>
  </si>
  <si>
    <t>CAIZA TOAPANTA</t>
  </si>
  <si>
    <t>mikapuk99@gmail.com</t>
  </si>
  <si>
    <t>CONOCOTO, CALLE HERMANO MIGUEL, LOTE 32 y PASAJE F</t>
  </si>
  <si>
    <t>CONFECCIONES MIKAELA</t>
  </si>
  <si>
    <t>CONOCOTO , CALLE HERMANO MIGUEL , LOTE 32 y CALLE F</t>
  </si>
  <si>
    <t>'1720483252'</t>
  </si>
  <si>
    <t>PAUL ALEJANDRO</t>
  </si>
  <si>
    <t>NARANJO TRAVEZ</t>
  </si>
  <si>
    <t>MENA DE HIERRO , RIO ALISO, LT#147 y Y MACHALA</t>
  </si>
  <si>
    <t>'1715334676'</t>
  </si>
  <si>
    <t>BUENAVENTURA, CA S34P, LOT 14 y MZ 83</t>
  </si>
  <si>
    <t>'1720940301'</t>
  </si>
  <si>
    <t>SIERRA PILICITA</t>
  </si>
  <si>
    <t>marcris1092@hotmail.com</t>
  </si>
  <si>
    <t>URBANIZACUON CONSEJO PROVINCIAL, SAN FCO RUMIURCO, OE8 N86-57 y CONSEJO PROVINCIAL</t>
  </si>
  <si>
    <t>Fabricación de artí­culos de lona o encerados: tiendas de campaña, artí­culos de acampada, velas, toldos de protección contra el sol, carpas, fundas para embalar mercaderí­as, etcétera.</t>
  </si>
  <si>
    <t>EL CARNAL</t>
  </si>
  <si>
    <t>COTOCOLLAO, NIÑO JESUS, . y JOSE NIGALES</t>
  </si>
  <si>
    <t>'1704745791'</t>
  </si>
  <si>
    <t>ROSENDO</t>
  </si>
  <si>
    <t>SAGÑAY QUISHPE</t>
  </si>
  <si>
    <t>SANTA ISABEL, SANTA ISABEL , SN y VELASCO IBARRA</t>
  </si>
  <si>
    <t>Confecciones Santa Isabel</t>
  </si>
  <si>
    <t>Santa Isabel , Velasco Ibarra , LT-68A y Belen Historico</t>
  </si>
  <si>
    <t>'1706262910'</t>
  </si>
  <si>
    <t>ALFREDO MARCELO</t>
  </si>
  <si>
    <t>PAEZ JIMENEZ</t>
  </si>
  <si>
    <t>CALDERON, GUALACEO, 1ERA ETAPA y MARAÑON</t>
  </si>
  <si>
    <t>TALLERES TECNOPINTURA</t>
  </si>
  <si>
    <t>PARQUE DE LOS RECUERDOS, ELOY ALFARO, 12 y LOS ACEITUNOS</t>
  </si>
  <si>
    <t>'0504745787'</t>
  </si>
  <si>
    <t>ANDERSON ISAIAS</t>
  </si>
  <si>
    <t>TOCTE TOAPANTA</t>
  </si>
  <si>
    <t>LA DELICIA, LIZARDO RUIZ, OE4-610 y DIAZ ARIAS</t>
  </si>
  <si>
    <t>Fabricación de máquinas para el franqueo y la manipulación de correspondencia (máquinas para llenar y cerrar sobres y para imprimir direcciones, máquinas para abrir, clasificar y escanear correspondencia), máquinas de encolar, máquinas para contar y envolver monedas, máquinas distribuidoras de billetes, máquinas de votación, dictáfonos.</t>
  </si>
  <si>
    <t>SURTIFRUTI VALDEZ</t>
  </si>
  <si>
    <t>COTOCOLLAO, LIZARDO RUIZ, OE4-610 y DIAZ ARIAS</t>
  </si>
  <si>
    <t>'0604305037'</t>
  </si>
  <si>
    <t>RENE JAVIER</t>
  </si>
  <si>
    <t>CUJILEMA ESTRELLA</t>
  </si>
  <si>
    <t>SANTO DOMINGO, RIOBAMBA ANTIGUO, . y ZAMBRANO</t>
  </si>
  <si>
    <t>Limpieza de edificios nuevos después de su construcción.</t>
  </si>
  <si>
    <t>SANTO DOMINGO , RIOBAMBA ANTIGUO, . y ZAMBRANO</t>
  </si>
  <si>
    <t>'0601513849'</t>
  </si>
  <si>
    <t>JOSEFA .</t>
  </si>
  <si>
    <t>ATUCUCHO, MANUEL JESUS DE ALVARES, . y .</t>
  </si>
  <si>
    <t>'1726894676'</t>
  </si>
  <si>
    <t>JHON HENRY</t>
  </si>
  <si>
    <t>PACA TAYUPANDA</t>
  </si>
  <si>
    <t>jhonterry_paca@hotmail.com</t>
  </si>
  <si>
    <t>KITUS COLONIAL, CALLAS H , LOTE 113 y CALLE E</t>
  </si>
  <si>
    <t>CARAVANA</t>
  </si>
  <si>
    <t>ELOY ALFARO, ELOY ALFARO, 4 y DE LOS HELECHOS</t>
  </si>
  <si>
    <t>'1707962849'</t>
  </si>
  <si>
    <t>BLANCA FRANCISCA DEL ROCIO</t>
  </si>
  <si>
    <t>GUAMANGALLO BOLAGAY</t>
  </si>
  <si>
    <t>blanquifrancheska@gmail.com</t>
  </si>
  <si>
    <t>QUITO SUR, LORENZO FERNANDEZ, S14-130 y RODRIGO DE SALAZAR</t>
  </si>
  <si>
    <t>Actividades de envasado y empaquetado a cambio de una retribución o por contrato, con intervención o no de procesos automatizados: embotellado de lí­quidos, incluidos alimentos y bebidas, envasado o empaquetado de sólidos (embalaje con plástico de burbujas, recubrimiento con papel aluminio, etcétera).</t>
  </si>
  <si>
    <t>BMV MULTISERVICIOS</t>
  </si>
  <si>
    <t>SANTA ISABEL, BELEN HISTORICO, OE11-84 y PASAJE LUIS FELIPE Y ATAHUALPA</t>
  </si>
  <si>
    <t>'1750048454'</t>
  </si>
  <si>
    <t>bulgari92charly@gmail.com</t>
  </si>
  <si>
    <t>CONDADO, LA ZAGALITA, OE4-24 y F PIZARRO</t>
  </si>
  <si>
    <t>'0503676272'</t>
  </si>
  <si>
    <t>SONIA MERCEDES</t>
  </si>
  <si>
    <t>GUISHCA CHUSIN</t>
  </si>
  <si>
    <t>soniamg1993@gmail.com</t>
  </si>
  <si>
    <t>LA CONCEPCION , JERONIMO BENZONI, N58-30 y V. ANDA AGUIRRE</t>
  </si>
  <si>
    <t>ASOLIMONARC</t>
  </si>
  <si>
    <t>COMITE DEL PUEBLO, ., . y .</t>
  </si>
  <si>
    <t>'1712706785'</t>
  </si>
  <si>
    <t>NEYRA</t>
  </si>
  <si>
    <t>LA LIBERTAD, 16 DE JUNIO, OE12-65 y 3 DE MARZO</t>
  </si>
  <si>
    <t>OFELIA, DIEGO DE VARQUEZ, . y OFELIA</t>
  </si>
  <si>
    <t>'1703461457'</t>
  </si>
  <si>
    <t>MARIA EUSTOLIA</t>
  </si>
  <si>
    <t>BRAVO SIMBAÑA</t>
  </si>
  <si>
    <t>RANCHO SAN ANTONIO, SAN ANTONIO, 1581 y CALLE Q</t>
  </si>
  <si>
    <t>'0602554024'</t>
  </si>
  <si>
    <t>ANGEL DAVID</t>
  </si>
  <si>
    <t>QUINZO NOBOA</t>
  </si>
  <si>
    <t>narek5@outoclok.es</t>
  </si>
  <si>
    <t>SANTA ANA , LIZARZABURU, . y RIO UPANO</t>
  </si>
  <si>
    <t>REFACCIONES</t>
  </si>
  <si>
    <t>PRADOS DEL NORTE , AV. LIZARZABURU , . y RIO UPANO</t>
  </si>
  <si>
    <t>'0604112193'</t>
  </si>
  <si>
    <t>FANNY BELEN</t>
  </si>
  <si>
    <t>CHILUISA PALLO</t>
  </si>
  <si>
    <t>chiluisafannybelen@gmail.com</t>
  </si>
  <si>
    <t>COOP 21 DE ABRIL, ALAUSI, . y ANTONIO BORRERO</t>
  </si>
  <si>
    <t>EL MAYORISTA, AV. LEOPOLDO FREIRE, . y CIRCUNVALACION</t>
  </si>
  <si>
    <t>'0923396576'</t>
  </si>
  <si>
    <t>MARIA VIRGINIA</t>
  </si>
  <si>
    <t>FUERTE GONZALEZ</t>
  </si>
  <si>
    <t>mariafuerte1986@gmail.com</t>
  </si>
  <si>
    <t>6 DE JULIO, PEDRO GUERRERO , L55-189 y LEONARDO MURIALDO</t>
  </si>
  <si>
    <t>'1752704344'</t>
  </si>
  <si>
    <t>KEVIN PATRICIO</t>
  </si>
  <si>
    <t>JACHO FARINANGO</t>
  </si>
  <si>
    <t>18 DE OCTUBRE, CAMILO OREJUELA, LT 219 y L MADRID</t>
  </si>
  <si>
    <t>VIVERES PATO</t>
  </si>
  <si>
    <t>CAMAL METROPOLITANO , OE7 , . y L MADRID</t>
  </si>
  <si>
    <t>JINDE AGUAGALLO</t>
  </si>
  <si>
    <t>'1803890266'</t>
  </si>
  <si>
    <t>MATRIZ , AV. 12 DE NOVIEMBRE , 10-41 y ESPEJO</t>
  </si>
  <si>
    <t>COAC CRDI FACIL LTDA</t>
  </si>
  <si>
    <t>MATRIZ , AV.12 DE NOVIEMBRE , 10-41 y ESPEJO</t>
  </si>
  <si>
    <t>'1720317781'</t>
  </si>
  <si>
    <t>SEGUNDO FREDDY</t>
  </si>
  <si>
    <t>LEMACHE CACUANGO</t>
  </si>
  <si>
    <t>SANTA ROSA, CALLE B , 296 y PASAJE 2</t>
  </si>
  <si>
    <t>SANTA ROSA, CALLE B, 296 y PASAJE 2</t>
  </si>
  <si>
    <t>'1759029620'</t>
  </si>
  <si>
    <t>ONEIDA</t>
  </si>
  <si>
    <t>TOIRAC LEGRA</t>
  </si>
  <si>
    <t>ONEIDATOIRAELGRA@YAHOO.COM</t>
  </si>
  <si>
    <t>COTOCOLLAO, ANGEL LUDEÑA, OE537 y PASAJE A</t>
  </si>
  <si>
    <t>Educación de cuarto nivel o de posgrado, destinado a la especialización cientí­fica o entrenamiento profesional avanzado. Corresponden a este nivel los tí­tulos intermedios de postgrado de especialista y diploma superior y los grados de magí­ster y doctor.</t>
  </si>
  <si>
    <t>ONEI MEDICAL CENTER</t>
  </si>
  <si>
    <t>COTOCOLLAO, PASAJE A, OE537 y PASAJE A</t>
  </si>
  <si>
    <t>'0600832950'</t>
  </si>
  <si>
    <t>CRIOLLO CRIOLLO</t>
  </si>
  <si>
    <t>AMULA , ., . y .</t>
  </si>
  <si>
    <t>'0604870949'</t>
  </si>
  <si>
    <t>JAVIER RODRIGO</t>
  </si>
  <si>
    <t>CHOCA DUTAN</t>
  </si>
  <si>
    <t>rodrigodutan@gmail.com</t>
  </si>
  <si>
    <t>13 de MAYO, OSVALDO QUINZU, . y SAN FRANSISCO</t>
  </si>
  <si>
    <t>13 DE MAYO, ., . y .</t>
  </si>
  <si>
    <t>'0603287129'</t>
  </si>
  <si>
    <t>ROLDANJOSE462@GMAIL.COM</t>
  </si>
  <si>
    <t>RANCHO BAJO, OE5, . y PERIMETRAL DERECHA</t>
  </si>
  <si>
    <t>JOSE ROLDAN</t>
  </si>
  <si>
    <t>ATENCION AL CLIENTE, ATENCION AL CLIENTE, ATENCION AL CLIENTE y ATENCION AL CLIENTE</t>
  </si>
  <si>
    <t>Jhon Alexander Yaguachi Guaman</t>
  </si>
  <si>
    <t>'0602987570'</t>
  </si>
  <si>
    <t>GUAPI PILCO</t>
  </si>
  <si>
    <t>CAMINOS A LA LIBERTAD, AV. PERIMETRAL IZQUIERDA , OE5-589 y OE6A</t>
  </si>
  <si>
    <t>LEGUMBRES GUAPI</t>
  </si>
  <si>
    <t>CUATRO ESQUINAS , YAGUARCOCHA, LOTE 1 MZNA 6 y S/N</t>
  </si>
  <si>
    <t>RICHART LIBARDO</t>
  </si>
  <si>
    <t>PATIÑO FLORES</t>
  </si>
  <si>
    <t>'1803228202'</t>
  </si>
  <si>
    <t>coac1rodejulio@yahoo.es</t>
  </si>
  <si>
    <t>CENTRO, GARCIA MORENO, . y ENTRE N SANCHO Y SUCRE</t>
  </si>
  <si>
    <t>'1001630217'</t>
  </si>
  <si>
    <t>CRUZ ELENA</t>
  </si>
  <si>
    <t>CUASQUER QUELAL</t>
  </si>
  <si>
    <t>gomezevelin3g@gmail.com</t>
  </si>
  <si>
    <t>ATUCUCHO, CALLE D , 244 y CALLE P</t>
  </si>
  <si>
    <t>DESPENSAS ABUELITA</t>
  </si>
  <si>
    <t>'1727454132'</t>
  </si>
  <si>
    <t>KELLY MARIBID</t>
  </si>
  <si>
    <t>YUMICEBA ESTRELLA</t>
  </si>
  <si>
    <t>'1706538483'</t>
  </si>
  <si>
    <t>SONIA DEL PILAR</t>
  </si>
  <si>
    <t>CARRERA GUAMAN</t>
  </si>
  <si>
    <t>soniacarrera.g@gmai.com</t>
  </si>
  <si>
    <t>LANDAZURI, 28 DE NOVIEMBRE , LT-390 y ÑUSTI</t>
  </si>
  <si>
    <t>GRUPO JARDINES DEL VALLE</t>
  </si>
  <si>
    <t>REPUBLICA , AV. REPUBLICA , . y DIEGO DE ALMAGRO</t>
  </si>
  <si>
    <t>'1752233351'</t>
  </si>
  <si>
    <t>MICHELLE ALEJANDRA</t>
  </si>
  <si>
    <t>PRUNA LOGACHO</t>
  </si>
  <si>
    <t>mishellpruna04@gmail.com</t>
  </si>
  <si>
    <t>PISULI, MIGUEL POZO, LOTE 18 y MANZANA 10</t>
  </si>
  <si>
    <t>BODEMARK</t>
  </si>
  <si>
    <t>LA PLANADA , ., . y .</t>
  </si>
  <si>
    <t>'1716347230'</t>
  </si>
  <si>
    <t>AURA ELINA</t>
  </si>
  <si>
    <t>auracuasquer03@gmai.com</t>
  </si>
  <si>
    <t>ATUCUCHO , CALLE D , LT-244 y CALLE P</t>
  </si>
  <si>
    <t>LA FLORIDA , ., . y .</t>
  </si>
  <si>
    <t>'1721121059'</t>
  </si>
  <si>
    <t>DANIELA MICAELA</t>
  </si>
  <si>
    <t>DONOSO OSCURIO</t>
  </si>
  <si>
    <t>danieladonoso758@gmail.com</t>
  </si>
  <si>
    <t>CENTRO HISTORICO, PANECILLO AGOYAN, OE2-509 y RAMON NAVAS</t>
  </si>
  <si>
    <t>Rincon Esmeraldeño</t>
  </si>
  <si>
    <t>ANDALUCIA, JORGE PIEDRA, 103 y OCCIDENTAL</t>
  </si>
  <si>
    <t>'1726857228'</t>
  </si>
  <si>
    <t>KEVIN MATEO</t>
  </si>
  <si>
    <t>VINLASACA COPA</t>
  </si>
  <si>
    <t>kemat3481@gmail.com</t>
  </si>
  <si>
    <t>ATUCUCHO , Oe17A , N57-61 y Salvador Bustamante</t>
  </si>
  <si>
    <t>PLASTICOS</t>
  </si>
  <si>
    <t>COTOCOLLAO, LIZARDO RUIZ, SN y DIAZ ARIAS</t>
  </si>
  <si>
    <t>'1728404003'</t>
  </si>
  <si>
    <t>ELSA VERONICA</t>
  </si>
  <si>
    <t>AYALA JACHO</t>
  </si>
  <si>
    <t>Rancho los pinos , S21A, LT-12 y E12</t>
  </si>
  <si>
    <t>Recicladora Virgen del Cisne</t>
  </si>
  <si>
    <t>Guamani, AV. Quitumbeñan , . y AV. Maldonado</t>
  </si>
  <si>
    <t>'1752439370'</t>
  </si>
  <si>
    <t>ERICK BENJAMIN</t>
  </si>
  <si>
    <t>ROMERO MATUTE</t>
  </si>
  <si>
    <t>erick-matute@hotmail.com</t>
  </si>
  <si>
    <t>SAN JOSE OBRERO, SAN JOSE OBRERO, KM 4 y VIA NONO</t>
  </si>
  <si>
    <t>Actividades de operación, mantenimiento o facilitación del acceso a servicios de transmisión de voz, datos, texto, sonido y ví­deo utilizando una infraestructura de telecomunicaciones alambricas, como: operación y mantenimiento de sistemas de conmutación y transmisión para suministrar servicios de comunicaciones de punto a punto por lí­neas alambricas, por microondas o por una combinación de lí­neas alambricas y conexiones por satélite.</t>
  </si>
  <si>
    <t>QUITO TENIS, FRANCISCO DE RUMIHURCO, N73-154 y OCCIDENTAL</t>
  </si>
  <si>
    <t>'0504708157'</t>
  </si>
  <si>
    <t>JOSELIN LEONELA</t>
  </si>
  <si>
    <t>VEGA ALOMOTO</t>
  </si>
  <si>
    <t>., ., .- y .</t>
  </si>
  <si>
    <t>'1709416083'</t>
  </si>
  <si>
    <t>ANA ELOISA</t>
  </si>
  <si>
    <t>TACURI CABRERA</t>
  </si>
  <si>
    <t>Venta al por menor de productos no alimenticios n.c.p.: materiales de limpieza, armas y municiones, etcétera, en establecimientos especializados.</t>
  </si>
  <si>
    <t>'1750770503'</t>
  </si>
  <si>
    <t>JHOSUE ARIEL</t>
  </si>
  <si>
    <t>'2300240781'</t>
  </si>
  <si>
    <t>LUIS ANDRES</t>
  </si>
  <si>
    <t>ARMIJOS VINUEZA</t>
  </si>
  <si>
    <t>andresarmijos_1994@hotmail.com</t>
  </si>
  <si>
    <t>Libertadores , Saraguro, Casa 20 Manzana 13 y Milagro</t>
  </si>
  <si>
    <t>'1721148086'</t>
  </si>
  <si>
    <t>GABRIELA CAROLINA</t>
  </si>
  <si>
    <t>ROJAS PALAQUIBAY</t>
  </si>
  <si>
    <t>gabriela.rojas142@gmail.com</t>
  </si>
  <si>
    <t>Las Yedras , Martin Ochoa , Casa 1 y Calle A</t>
  </si>
  <si>
    <t>Las Casas , Calisto Yarteta , . y Mariana de Jesus</t>
  </si>
  <si>
    <t>'0802769513'</t>
  </si>
  <si>
    <t>ALFREDO ALADINO</t>
  </si>
  <si>
    <t>QUEZADA GUANUCHI</t>
  </si>
  <si>
    <t>gabriela.rojas1402@gmail.com</t>
  </si>
  <si>
    <t>Las Yedras , Martin Ochoa , Casa 1a y Calle A</t>
  </si>
  <si>
    <t>Fuerzas Armadas</t>
  </si>
  <si>
    <t>La Kennedy, AV. 6 De Diciembre, . y Los Pinos</t>
  </si>
  <si>
    <t>'1717875635'</t>
  </si>
  <si>
    <t>CARLOS PATRICIO</t>
  </si>
  <si>
    <t>ULCUANGO ULCUANGO</t>
  </si>
  <si>
    <t>patricioulcuango92@gmail.com</t>
  </si>
  <si>
    <t>PISULI, PEDRO YAROVI , LT22 y EMILIANO ZAPATA</t>
  </si>
  <si>
    <t>MR REMODELACIONES</t>
  </si>
  <si>
    <t>El Labrador , av. 10 de Agosto, . y Pasaje Captus</t>
  </si>
  <si>
    <t>'1724284375'</t>
  </si>
  <si>
    <t>MARIA ISABEL</t>
  </si>
  <si>
    <t>ANDRADE ERAZO</t>
  </si>
  <si>
    <t>isabel12yaza@gmail.com</t>
  </si>
  <si>
    <t>SAN PEDRO, AV. 29 DE MARZO, SN y AZUAY</t>
  </si>
  <si>
    <t>CALDERON, LOS PINOS, SN y GEOVANNY CALLES</t>
  </si>
  <si>
    <t>'1724471683'</t>
  </si>
  <si>
    <t>SANTIAGO WLADIMIR</t>
  </si>
  <si>
    <t>PUENTE CASTRO</t>
  </si>
  <si>
    <t>santiagopuente1411@gmail.com</t>
  </si>
  <si>
    <t>SANTA ANITA , BERNARDO DE LEGARDA, LT 20 y PASAJE SAN LUIS</t>
  </si>
  <si>
    <t>0984257235/3410215</t>
  </si>
  <si>
    <t>SANTA MARIA , JOSE VICENTE PEÑAFIEL, OE-25 y MIGUEL EGAS MIRANDA</t>
  </si>
  <si>
    <t>'0603125659'</t>
  </si>
  <si>
    <t>PAULINA ASUNCION</t>
  </si>
  <si>
    <t>QUISHPI TENELANDA</t>
  </si>
  <si>
    <t>LA LIBERTAD, ., . y .</t>
  </si>
  <si>
    <t>MAYORISTA, LEOPOLDO FREIRE, . y .</t>
  </si>
  <si>
    <t>'1726358045'</t>
  </si>
  <si>
    <t>DANIELA INES</t>
  </si>
  <si>
    <t>ALBARRASIN CHICAIZA</t>
  </si>
  <si>
    <t>daniela.albarrasin@hotmail.com</t>
  </si>
  <si>
    <t>RANCHO ALTO, VIA NONO , SN y VIA NONO</t>
  </si>
  <si>
    <t>'1751064591'</t>
  </si>
  <si>
    <t>JOSELIN MARIBEL</t>
  </si>
  <si>
    <t>MOROCHO REA</t>
  </si>
  <si>
    <t>jassmari1998@hotmail.com</t>
  </si>
  <si>
    <t>Rancho san Antonio Alto , Rancho Alto , LT 1557 y Pasaje P</t>
  </si>
  <si>
    <t>VIVERES JOSELIN</t>
  </si>
  <si>
    <t>'0603743113'</t>
  </si>
  <si>
    <t>DANNY DANIEL</t>
  </si>
  <si>
    <t>YUMISACA GUEVARA</t>
  </si>
  <si>
    <t>dannydaniel25@gmail.com</t>
  </si>
  <si>
    <t>CDLA LA POLITECNICA , BUDAPES, S.N y SAN MARINO</t>
  </si>
  <si>
    <t>UNIDAD EDUCATIVA MONTE VIDEO</t>
  </si>
  <si>
    <t>PATOCOHA , ., . y .</t>
  </si>
  <si>
    <t>'1721252268'</t>
  </si>
  <si>
    <t>CRISTIAN GONZALO</t>
  </si>
  <si>
    <t>GUAYANAY BERMUDEZ</t>
  </si>
  <si>
    <t>cristianggb1990@gmail.com</t>
  </si>
  <si>
    <t>ANA MARIA, CESAR VILLACRES, OE1083 y EUSEBIO CONDE</t>
  </si>
  <si>
    <t>ALIA2 DISTRIBUCIONES</t>
  </si>
  <si>
    <t>CALDERON, 13 DE JULIO, SN y 25 DE NOVIEMBRE</t>
  </si>
  <si>
    <t>'0502619968'</t>
  </si>
  <si>
    <t>VICTOR ANIBAL</t>
  </si>
  <si>
    <t>AVALOS YANCHALIQUIN</t>
  </si>
  <si>
    <t>BARRIO VIRGEN DEL QUINCHE, CALLE C1, LT31 y ESCALINATAS</t>
  </si>
  <si>
    <t>'1723420426'</t>
  </si>
  <si>
    <t>WILMER ANTONIO</t>
  </si>
  <si>
    <t>CHAVISNAN TANDAYAMO</t>
  </si>
  <si>
    <t>willsb31@gmail.com</t>
  </si>
  <si>
    <t>BELLA AURORA , AV PICHINCHA , LT80 y LOS NOGAES</t>
  </si>
  <si>
    <t>COMITE DEL PUEBLO, LOS FLORIPONDIOS , . y FRAY LEONARDO MURIALDO</t>
  </si>
  <si>
    <t>'1720429677'</t>
  </si>
  <si>
    <t>'1721094058'</t>
  </si>
  <si>
    <t>NATALI ROCIO</t>
  </si>
  <si>
    <t>TORRES CARVAJAL</t>
  </si>
  <si>
    <t>natirocio_12@hotmail.com</t>
  </si>
  <si>
    <t>SAN RAFAEL ALUGULLO, PEREZ REINA, SN y CUBA</t>
  </si>
  <si>
    <t>QUIMICA COMERCIAL S.A</t>
  </si>
  <si>
    <t>'0605638063'</t>
  </si>
  <si>
    <t>JHONNY SAUL</t>
  </si>
  <si>
    <t>mary24groos@gmail.com</t>
  </si>
  <si>
    <t>EL PARAISO, BENARDO DE LEGARDA, N131 y CALLE A</t>
  </si>
  <si>
    <t>EMPRESA ZAIMELLA</t>
  </si>
  <si>
    <t>POR LA VILLAFLORA, AV. MALDONADO , . y .</t>
  </si>
  <si>
    <t>'0916082803'</t>
  </si>
  <si>
    <t>JESSICA JOHANA</t>
  </si>
  <si>
    <t>PINCAY BAJAÑA</t>
  </si>
  <si>
    <t>SAN ENRIQUE DE VELASCO, CALLE B, SN y CALLE 29</t>
  </si>
  <si>
    <t>'0602328650'</t>
  </si>
  <si>
    <t>JANETA ASHQUI</t>
  </si>
  <si>
    <t>cacheñito@hotmail.com</t>
  </si>
  <si>
    <t>MACHANGARA , ., . y .</t>
  </si>
  <si>
    <t>PARROQUIA CACHA</t>
  </si>
  <si>
    <t>'1710252204'</t>
  </si>
  <si>
    <t>LUIS MARCO</t>
  </si>
  <si>
    <t>LINCANGO UYANA</t>
  </si>
  <si>
    <t>MARCO_31_19973@HOTMAIL.COM</t>
  </si>
  <si>
    <t>CALDERON, PAREDES, OE42-56 y 9 DE AGOSTO</t>
  </si>
  <si>
    <t>COOPERATIVA EL BATAN</t>
  </si>
  <si>
    <t>COMITE DEL PUEBLO, LEONARDO MURIALDO, SN y GUYACANES</t>
  </si>
  <si>
    <t>'0602371460'</t>
  </si>
  <si>
    <t>'1717737306'</t>
  </si>
  <si>
    <t>JUDITH MARIELA</t>
  </si>
  <si>
    <t>ATUCUCHO , MANUEL JESUS DE ALVAREZ, N57-07 y CALLE 27</t>
  </si>
  <si>
    <t>'1714250626'</t>
  </si>
  <si>
    <t>CARVAJAL MUÑOZ</t>
  </si>
  <si>
    <t>ceci_carvajal1976@hotmail.com</t>
  </si>
  <si>
    <t>LAS TOLAS, VIA A PACTO, SN y LAS TOLAS</t>
  </si>
  <si>
    <t>Elaboración de leche fresca lí­quida, crema de leche lí­quida, bebidas a base de leche, yogurt, incluso caseí­na o lactosa, pasteurizada, esterilizada, homogeneizada y/o tratada a altas temperaturas.</t>
  </si>
  <si>
    <t>LACTEOS EL BOSQUE</t>
  </si>
  <si>
    <t>'1752233187'</t>
  </si>
  <si>
    <t>KATTYA ANABEL</t>
  </si>
  <si>
    <t>katypruna18@gmail.com</t>
  </si>
  <si>
    <t>PISULI, MIGUEL POZO, LOTE18 y RUMIÑAHUI</t>
  </si>
  <si>
    <t>'1709209645'</t>
  </si>
  <si>
    <t>BENITEZ CORREA</t>
  </si>
  <si>
    <t>VELAZCO, CALLE PRINCIPAL, 64 y CAZTUQUI DE VELAZCO</t>
  </si>
  <si>
    <t>VELAZCO, CATZCUQUI DEVELAZCO, . y PRINCIPAL</t>
  </si>
  <si>
    <t>'1728735380'</t>
  </si>
  <si>
    <t>LISBETH NOEMI</t>
  </si>
  <si>
    <t>VALDES GUARACA</t>
  </si>
  <si>
    <t>CARCELEN, CARCELEN, JUAN CAMPUZANO y PASAJE CARRERA</t>
  </si>
  <si>
    <t>'1703788453'</t>
  </si>
  <si>
    <t>SANCHEZ TUPIZA</t>
  </si>
  <si>
    <t>ANDALUCIA, VACA DE CASTRO, SN y SN</t>
  </si>
  <si>
    <t>Servicios de apoyo a la fabricación de partes y piezas de carpinterí­a para edificios y construcciones a cambio de una retribución o por contrato.</t>
  </si>
  <si>
    <t>'0801691577'</t>
  </si>
  <si>
    <t>IVONNY ESTELA</t>
  </si>
  <si>
    <t>BALDERRAMO INTRIAGO</t>
  </si>
  <si>
    <t>ivalderramo@hotmail.com</t>
  </si>
  <si>
    <t>PUSIQUI, PEDRO BIENA , OE3F y MATIAS BIGO</t>
  </si>
  <si>
    <t>PELUQUERIA COSMEC</t>
  </si>
  <si>
    <t>COTOCOLLAO, JOSE MIGUEL CARRION, N70357 y PASAJE Y</t>
  </si>
  <si>
    <t>'0550083810'</t>
  </si>
  <si>
    <t>LUIS ARMANDO</t>
  </si>
  <si>
    <t>CAMAL METROPOLITANO, TURUBAMBA, OE6-59 y OE6B</t>
  </si>
  <si>
    <t>CHILLOGALLO, S50C, OE6B y OE6-59</t>
  </si>
  <si>
    <t>'1717761769'</t>
  </si>
  <si>
    <t>XIMENA ALEJANDRA</t>
  </si>
  <si>
    <t>CONDOY CHICA</t>
  </si>
  <si>
    <t>alejandracondoy@hotmail.com</t>
  </si>
  <si>
    <t>CALDERON, AV. GEOVANNY CALLES, OE12-390 y PSJ ACHUAR</t>
  </si>
  <si>
    <t>ANDALUCIA, OCCIDENTAL, LOCAL 121 y GONZALO GALLO</t>
  </si>
  <si>
    <t>'0940310923'</t>
  </si>
  <si>
    <t>KEVIN SALOMON</t>
  </si>
  <si>
    <t>OLMEDO ERAZO</t>
  </si>
  <si>
    <t>kaozolmedo666@gmail.com</t>
  </si>
  <si>
    <t>CALDERON, JOSE LOACHAMIN, N35 y SN</t>
  </si>
  <si>
    <t>Servicios de apoyo a la fabricación de partes, piezas y accesorios para vehí­culos automotores a cambio de una retribución o por contrato.</t>
  </si>
  <si>
    <t>CEMATV</t>
  </si>
  <si>
    <t>COTOCOLLAO, PEDRO DE ALVARADO, SN y RIGOBERTO HEREDIA</t>
  </si>
  <si>
    <t>'0602124018'</t>
  </si>
  <si>
    <t>MARTHA PIEDAD</t>
  </si>
  <si>
    <t>RIOFRIO ALCOSER</t>
  </si>
  <si>
    <t>LA JOYA , ALMAGRO, 15-36 y ESMERALDA</t>
  </si>
  <si>
    <t>'0604418665'</t>
  </si>
  <si>
    <t>SHIRLEY VALERIA</t>
  </si>
  <si>
    <t>VILEMA CAUJA</t>
  </si>
  <si>
    <t>EL ROSARIO, ABRAS , . y VIA A SAN GERARDO</t>
  </si>
  <si>
    <t>MAYORISTA , ., . y .</t>
  </si>
  <si>
    <t>'0602159410'</t>
  </si>
  <si>
    <t>MARIA GRIMANESA</t>
  </si>
  <si>
    <t>AMAGUAYA VILLA</t>
  </si>
  <si>
    <t>LA ESPERANZA, LIZARDO GARCIA, . y JUAN DE DIOS MARTINEZ</t>
  </si>
  <si>
    <t>EL MAYORISTA , ., . y .</t>
  </si>
  <si>
    <t>'0503164428'</t>
  </si>
  <si>
    <t>VARGAS NEGRETE</t>
  </si>
  <si>
    <t>luisorlandochucha339@gmail.com</t>
  </si>
  <si>
    <t>RANCHO ALTO, CALLE JOSE PERALTA, LOTE 42 y CALLE 1</t>
  </si>
  <si>
    <t>JARDINERIA</t>
  </si>
  <si>
    <t>RANCHO LTO, JOSE PERALTA , LOTE 42 y CALLE 1</t>
  </si>
  <si>
    <t>'0401384698'</t>
  </si>
  <si>
    <t>MARIZA FABIOLA</t>
  </si>
  <si>
    <t>YANDUN GUZMAN</t>
  </si>
  <si>
    <t>mariyandun1981@hotmail.com</t>
  </si>
  <si>
    <t>RANCHO ALTO, VIA A NONO, SN y RANCHO ALTO</t>
  </si>
  <si>
    <t>'1716072234'</t>
  </si>
  <si>
    <t>KARINA PAOLA</t>
  </si>
  <si>
    <t>ORDOÑEZ MORILLO</t>
  </si>
  <si>
    <t>kary0422@hotmail.com</t>
  </si>
  <si>
    <t>QUITO NORTE, PSJ ATUCUCHO, Oe4-61 y PEDRO FREILE</t>
  </si>
  <si>
    <t>'0602982514'</t>
  </si>
  <si>
    <t>FREDY PATRICIO</t>
  </si>
  <si>
    <t>LEMACHE LOPEZ</t>
  </si>
  <si>
    <t>GUALLAVI LA DOLOROSA , ., . y .</t>
  </si>
  <si>
    <t>GUAYAVI LA DOLOROSA , ., . y .</t>
  </si>
  <si>
    <t>'1707221238'</t>
  </si>
  <si>
    <t>NANCY ESTELA</t>
  </si>
  <si>
    <t>SIGCHA SIGCHA</t>
  </si>
  <si>
    <t>CARCELEN, JUAN CAMPOSANO, 65 y PSJ 2</t>
  </si>
  <si>
    <t>CARCELEN, JUAN CAMPOSANO, 65 y PASAJE 2</t>
  </si>
  <si>
    <t>'1750547489'</t>
  </si>
  <si>
    <t>MARIA JOSE</t>
  </si>
  <si>
    <t>CONGO BORGA</t>
  </si>
  <si>
    <t>Servicios de apoyo a cambio de una retribución o por contrato, requeridas para la extracción de carbón de piedra, lignito y turba: exploración (por ejemplo: métodos de prospección tradicionales, como recogida de muestras y realización de observaciones geológicas en posibles yacimientos); perforaciones de prueba y sondeos; drenaje y bombeo.</t>
  </si>
  <si>
    <t>'0503653164'</t>
  </si>
  <si>
    <t>FANY CELIA</t>
  </si>
  <si>
    <t>PASTUÑA PASTUÑA</t>
  </si>
  <si>
    <t>., ...., ... y ...</t>
  </si>
  <si>
    <t>., ., . y ....</t>
  </si>
  <si>
    <t>'1724348790'</t>
  </si>
  <si>
    <t>SILVIA CAROLINA</t>
  </si>
  <si>
    <t>QUILO QUILO</t>
  </si>
  <si>
    <t>csqqucefcea11@gmail.com</t>
  </si>
  <si>
    <t>BARRIO NUÑEZ, JUAN JOSE FLORES, SN y RIO BLANCO</t>
  </si>
  <si>
    <t>COAC 27 DE NOV</t>
  </si>
  <si>
    <t>ANDALUCIA, JORGE PIERDA, SN y GONZALO GALLO</t>
  </si>
  <si>
    <t>'0401057708'</t>
  </si>
  <si>
    <t>PEÑAFIEL BENAVIDES</t>
  </si>
  <si>
    <t>SANTA ISABEL, CALLE BELEN , N68153 y VELASCO IBARRA</t>
  </si>
  <si>
    <t>SANTA ISABEL, BELEN , N68153 y VELASCO IBARRA</t>
  </si>
  <si>
    <t>'0301107413'</t>
  </si>
  <si>
    <t>ZOILA GERARDINA</t>
  </si>
  <si>
    <t>REINOSO PIÑA</t>
  </si>
  <si>
    <t>'1706889761'</t>
  </si>
  <si>
    <t>VICTOR RAMIRO</t>
  </si>
  <si>
    <t>SANCHEZ RAMOS</t>
  </si>
  <si>
    <t>QUITO NORTE, FLAVIO ALFARO, OE4-68 y AV. LA PRESNSA</t>
  </si>
  <si>
    <t>DIDI, CABITIFY</t>
  </si>
  <si>
    <t>'0650050669'</t>
  </si>
  <si>
    <t>patycarrillo1999@gmail.com</t>
  </si>
  <si>
    <t>LA LUZ, NICOLAS LOPEZ, . y JOSE LUIS BUSTAMANTE</t>
  </si>
  <si>
    <t>ByDzyne</t>
  </si>
  <si>
    <t>LA PRENSA, DIEGO DE VASQUEZ, . y OFELIA</t>
  </si>
  <si>
    <t>'1724728744'</t>
  </si>
  <si>
    <t>MILTON MARCELO</t>
  </si>
  <si>
    <t>GUTIERREZ VACA</t>
  </si>
  <si>
    <t>gutirap_007@hotmail.com</t>
  </si>
  <si>
    <t>COCHAPAMBA, FRANCISCO DE LA PINTA, OE9196 y OCTAVA TRANSVERSAL</t>
  </si>
  <si>
    <t>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t>
  </si>
  <si>
    <t>HANAKA</t>
  </si>
  <si>
    <t>COCHAPAMBA, ISSAC ALBENIZ, SN y .</t>
  </si>
  <si>
    <t>'1722416847'</t>
  </si>
  <si>
    <t>EDY GEOVANNY</t>
  </si>
  <si>
    <t>PACA DUCHI</t>
  </si>
  <si>
    <t>edygeovanypaca@hotmail.com</t>
  </si>
  <si>
    <t>PARQUE DE LOS RECUERDOS, GALO PLAZA LASSO, N65135 y EUCALIPTOS</t>
  </si>
  <si>
    <t>COTOCOLLAO, MACHALA , SN y JOSE ARTETA</t>
  </si>
  <si>
    <t>'1725632069'</t>
  </si>
  <si>
    <t>SARA ESTHEFANIA</t>
  </si>
  <si>
    <t>MOROCHO CARRILLO</t>
  </si>
  <si>
    <t>saritanorocho3@gmail.com</t>
  </si>
  <si>
    <t>LA RUMIÑAHUI, AV DEL MAESTRO, SN y REAL AUDENCIA</t>
  </si>
  <si>
    <t>'0603899915'</t>
  </si>
  <si>
    <t>SABRINA NATALI</t>
  </si>
  <si>
    <t>CHAVARREA PILCO</t>
  </si>
  <si>
    <t>sabrys9@hotmail.com</t>
  </si>
  <si>
    <t>LA DOLOROSA , GARCIA MORENO , . y HERNANDO CUPI</t>
  </si>
  <si>
    <t>LA ESTACIÓN , ., . y .</t>
  </si>
  <si>
    <t>'0606049385'</t>
  </si>
  <si>
    <t>JONATHAN ISRAEL</t>
  </si>
  <si>
    <t>CEPEDA LEMA</t>
  </si>
  <si>
    <t>jhonatanpd2020@gmail.com</t>
  </si>
  <si>
    <t>BARRIO LOS SHIRIS, BABAHOYO, S.N y MACHALA</t>
  </si>
  <si>
    <t>Venta al por menor de computadoras y equipo periférico computacional en establecimientos especializados.</t>
  </si>
  <si>
    <t>LA CONDAMINE , CARABOBO, . y .</t>
  </si>
  <si>
    <t>'0603366204'</t>
  </si>
  <si>
    <t>NARANJO TUCUNANGO</t>
  </si>
  <si>
    <t>marvint_13@hotmail.com</t>
  </si>
  <si>
    <t>LAS CARMELITAS , ESMERALDAS , 25-26 y ESPAÑA</t>
  </si>
  <si>
    <t>'0201305422'</t>
  </si>
  <si>
    <t>BAYAS CHIMBO</t>
  </si>
  <si>
    <t>COTOCOLLAO, JOSE VICENTE PEÑAFIEL, LOTE 121 y OE23B</t>
  </si>
  <si>
    <t>CALDERON, LOS PINOS , SN y GEOVANNY CALLES</t>
  </si>
  <si>
    <t>'1720340528'</t>
  </si>
  <si>
    <t>SHIGLA COPA</t>
  </si>
  <si>
    <t>POMASQUI, AV SIMON BOLIVAR, LT-370 y Y CALLE 6.</t>
  </si>
  <si>
    <t>EDESA</t>
  </si>
  <si>
    <t>AV.MORAN VALVERDE, QUITUMBE ÑAN, . y .</t>
  </si>
  <si>
    <t>'1719295873'</t>
  </si>
  <si>
    <t>GABRIELA FERNANDA</t>
  </si>
  <si>
    <t>SHUGULI SIMBAÑA</t>
  </si>
  <si>
    <t>gshugulisimbaa@yahoo.es</t>
  </si>
  <si>
    <t>PONCIANO, DIEGO DE VASQUEZ, OE3152 y MARIO ONTANEDA</t>
  </si>
  <si>
    <t>HOSPITAL PABLO ARTURO SUAREZ</t>
  </si>
  <si>
    <t>QUITO NORTE, ANGEL LUDEÑA, SN y MACHALA</t>
  </si>
  <si>
    <t>'1705167995'</t>
  </si>
  <si>
    <t>SIMBAÑA BAZAN</t>
  </si>
  <si>
    <t>EL ARENAL, ARENAL, N6543 y GEOVANNY CALLES</t>
  </si>
  <si>
    <t>COTOCOLLAO, PRESNSA , . y BELLAVISTA</t>
  </si>
  <si>
    <t>JIANKUN</t>
  </si>
  <si>
    <t>XU</t>
  </si>
  <si>
    <t>'EJ2360191'</t>
  </si>
  <si>
    <t>hsujackie61@hotmail.com</t>
  </si>
  <si>
    <t>SHIRIS, AV. De los Shiris, oficina 1403 y Av. Eloy Alfaro</t>
  </si>
  <si>
    <t>Investigación y desarrollo en ingenierí­a y tecnologí­a.</t>
  </si>
  <si>
    <t>Xicheng, Xili, 14-4-201 y Changchun</t>
  </si>
  <si>
    <t>'1704626058'</t>
  </si>
  <si>
    <t>GLADYS LUCIA</t>
  </si>
  <si>
    <t>NAVAS ESPINOZA</t>
  </si>
  <si>
    <t>marco_31_1973@hotmail.com</t>
  </si>
  <si>
    <t>EL CARMEN BAJO , SN, N4-325 y DE LOS OLIVOS</t>
  </si>
  <si>
    <t>'1706883699'</t>
  </si>
  <si>
    <t>CESAR EDUARDO</t>
  </si>
  <si>
    <t>GUERRERO ORTIZ</t>
  </si>
  <si>
    <t>BIENESTAR FAMILIAR, LUIS ERNANDEZ , LT-42 y JOSE ROBLES</t>
  </si>
  <si>
    <t>COOP. EL BATAN</t>
  </si>
  <si>
    <t>COMITE DEL PUEBLO, GUAYACANES , . y LEONARDO MURIALDO</t>
  </si>
  <si>
    <t>'1728471200'</t>
  </si>
  <si>
    <t>JUAN ISRAEL</t>
  </si>
  <si>
    <t>dilofurquizo819@gmail.com</t>
  </si>
  <si>
    <t>LA BOTA, WLADIMIR LENIN, . y FERNANDO VELAZCO</t>
  </si>
  <si>
    <t>LA KENNEDY, LA KENNEDY, 45 y MERCADO</t>
  </si>
  <si>
    <t>'0601773484'</t>
  </si>
  <si>
    <t>GLADYS GEORGINA</t>
  </si>
  <si>
    <t>YANZA ALBAN</t>
  </si>
  <si>
    <t>CIUDADELA LA PAZ , DARQUEA, MZ 30 y 11 DE NOVIEMBRE</t>
  </si>
  <si>
    <t>FRUTAS TROPICALES</t>
  </si>
  <si>
    <t>MERCADO MAYORISTA , ., . y .</t>
  </si>
  <si>
    <t>'0604280362'</t>
  </si>
  <si>
    <t>HERNAN RAMIRO</t>
  </si>
  <si>
    <t>YUNGAN LEMA</t>
  </si>
  <si>
    <t>LAS ORQUIDIAS , CALLE 24B, SL 2 y MZ 0049</t>
  </si>
  <si>
    <t>LAS ORQUIDEAS , CALLE 24B, SL 2 y MZ 0049</t>
  </si>
  <si>
    <t>'0606132777'</t>
  </si>
  <si>
    <t>GLADYS MARIBEL</t>
  </si>
  <si>
    <t>gladys.morocho@espoch.edu.ec</t>
  </si>
  <si>
    <t>CACHA CENTRO, CACHA CENTRO, sn y CACHA MACHANGARA</t>
  </si>
  <si>
    <t>LA CONDAMINE, CHILE, 31-32 y JUAN LA VALLE</t>
  </si>
  <si>
    <t>'0604064279'</t>
  </si>
  <si>
    <t>KATHERINE LIZBETH</t>
  </si>
  <si>
    <t>PARRA YANZA</t>
  </si>
  <si>
    <t>KALIPAYALL@GMAIL.COM</t>
  </si>
  <si>
    <t>SIXTO DURAN, LONDRES, MANZANA S 12 y LIZBOA</t>
  </si>
  <si>
    <t>LA CONDAMINE , 1, 1 y 1</t>
  </si>
  <si>
    <t>'0605563923'</t>
  </si>
  <si>
    <t>KEVIN EDUARDO</t>
  </si>
  <si>
    <t>BIÑAN OCAÑA</t>
  </si>
  <si>
    <t>BIAN.EDUARDO24@GMAIL.COM</t>
  </si>
  <si>
    <t>CENTRAL, LUIS ARTURO BARAHONA, SN y AV ECUADOR</t>
  </si>
  <si>
    <t>SYMATEC IND</t>
  </si>
  <si>
    <t>CENTRAL , LUIS ARTURO BARAHONA, SN y AV ECUADOR</t>
  </si>
  <si>
    <t>'1720415692'</t>
  </si>
  <si>
    <t>WILSON FABIAN</t>
  </si>
  <si>
    <t>CONDOR COLLAGUAZO</t>
  </si>
  <si>
    <t>w.condor1983@gmail.com</t>
  </si>
  <si>
    <t>4 ESQUINAS, CARAPUNGO, Oe12 196 y PASAJE MONTEREY</t>
  </si>
  <si>
    <t>PLASTICEV</t>
  </si>
  <si>
    <t>LLANO CHICO , JAQUELIN MARCHELO, . y BARTHOLOME</t>
  </si>
  <si>
    <t>Silvia Carolina Quilo Quilo</t>
  </si>
  <si>
    <t>'0602350209'</t>
  </si>
  <si>
    <t>TASAMBAY TASAMBAY</t>
  </si>
  <si>
    <t>PAMPAS DEL CEBOLLAR , PEDRO LOPEZ DE ARGUDO , S.N y JOSE ORTEGA</t>
  </si>
  <si>
    <t>PAMPAS DEL CEBOLLAR, ., . y .</t>
  </si>
  <si>
    <t>'1705436952'</t>
  </si>
  <si>
    <t>AIDA MARGARITA</t>
  </si>
  <si>
    <t>NARVAEZ MANCERO</t>
  </si>
  <si>
    <t>amar_flp@hotmail.com</t>
  </si>
  <si>
    <t>LOMA HERMOSA, MIGUEL CORREA, 70 y PASAJE N</t>
  </si>
  <si>
    <t>Recolección de otros materiales y organismos marinos: perlas naturales, esponjas, corales y algas.</t>
  </si>
  <si>
    <t>LOMA HERMOSA, JOSE MIGUEL CARRION, OE6-27 y PASAJE N70</t>
  </si>
  <si>
    <t>'0603839598'</t>
  </si>
  <si>
    <t>IRENE VALERIA</t>
  </si>
  <si>
    <t>MURILLO CEVALLOS</t>
  </si>
  <si>
    <t>valita1903@yahoo.es</t>
  </si>
  <si>
    <t>SIXTO DURAN, LONDRES, 23 y ESTOCOLMO</t>
  </si>
  <si>
    <t>COAC 27 DE NOVIEMBRE</t>
  </si>
  <si>
    <t>SANTA ROSA, CHILE, 23 y LAVALLE</t>
  </si>
  <si>
    <t>'1709483299'</t>
  </si>
  <si>
    <t>MARIA AURA NELLY</t>
  </si>
  <si>
    <t>YELA</t>
  </si>
  <si>
    <t>COCHAPAMBA NORTE, ROMERIA N46, 310 y FRANCISCO MONTALVO</t>
  </si>
  <si>
    <t>Venta al por menor de electrodomésticos en establecimientos especializados: refrigeradoras, cocinas, microondas, etcétera.</t>
  </si>
  <si>
    <t>0993229447, ROMERIA N46, 310 y FRANCISCO MONTALVO Y AGUA CLARA</t>
  </si>
  <si>
    <t>'1708929656'</t>
  </si>
  <si>
    <t>BLANCA FABIOLA</t>
  </si>
  <si>
    <t>CABRERA TOAPANTA</t>
  </si>
  <si>
    <t>'0803255801'</t>
  </si>
  <si>
    <t>JENNY MARIELA</t>
  </si>
  <si>
    <t>ZAMBRANO PANEZO</t>
  </si>
  <si>
    <t>marielazambrano368@gmail.com</t>
  </si>
  <si>
    <t>SAN VICENTE, ANTONIO ROMAN, . y EUSEBIO CONDE</t>
  </si>
  <si>
    <t>LA CASA DEL MARISCO</t>
  </si>
  <si>
    <t>SAN VICENTE , ANTONIO ROMAN , . y EUCEBIO CONDE</t>
  </si>
  <si>
    <t>'1719057521'</t>
  </si>
  <si>
    <t>WILMER DANIEL</t>
  </si>
  <si>
    <t>TOCA CONDOR</t>
  </si>
  <si>
    <t>daniel_chiletoca@hotmail.com</t>
  </si>
  <si>
    <t>CALDERON, CALLE INDEPENDENCIA, SN y 9 DE AGOSTO</t>
  </si>
  <si>
    <t>RUMIÑAHUI, TUFIÑO, SN y GALO PLAZA</t>
  </si>
  <si>
    <t>'1704961851'</t>
  </si>
  <si>
    <t>SEMANATE PALLO</t>
  </si>
  <si>
    <t>MENA DEL HIERRO, AV. OCCIDENTAL, PASAJE PURUANTA y VIA A NONO</t>
  </si>
  <si>
    <t>Actividades de barrido de calles, retirada de nieve y hielo.</t>
  </si>
  <si>
    <t>'1717872426'</t>
  </si>
  <si>
    <t>LLANGARI CAIZALUISA</t>
  </si>
  <si>
    <t>sandoval1987.luis@gmail.com</t>
  </si>
  <si>
    <t>ferroviaria alta, ELIODOR AYALA , S12F y E9A</t>
  </si>
  <si>
    <t>Preparación y conservación de carne mediante: desecación, saladura, ahumado, enlatado.</t>
  </si>
  <si>
    <t>VENTA DE VICERAS</t>
  </si>
  <si>
    <t>COTOCOLLAO, DIEGO DE VASQUEZ, SN y LIZARDO RUIZ</t>
  </si>
  <si>
    <t>'1718326000'</t>
  </si>
  <si>
    <t>BRYAN DAVID</t>
  </si>
  <si>
    <t>GUERRERO GUANIN</t>
  </si>
  <si>
    <t>bryarev24@hotmail.com</t>
  </si>
  <si>
    <t>LA MENA, RIO NUEVO, S19-84 y ECUADOR</t>
  </si>
  <si>
    <t>CERVECERIA NACIONAL</t>
  </si>
  <si>
    <t>CUMBAYA, ALBA CARLDERON, . y FRANCISCO DE ORELLANA</t>
  </si>
  <si>
    <t>'1206547794'</t>
  </si>
  <si>
    <t>WILLMER ANTONIO</t>
  </si>
  <si>
    <t>VALAREZO AGUILAR</t>
  </si>
  <si>
    <t>bbgapupi20@gmail.com</t>
  </si>
  <si>
    <t>EL PORVENIR, FLAVIO ALFARO, OE8-236 y CALLE D</t>
  </si>
  <si>
    <t>EL PORVENIR, PEDRO DE ALVARDOR, . y LUDEÑA</t>
  </si>
  <si>
    <t>'1756247241'</t>
  </si>
  <si>
    <t>AMBAR ELIZABETH</t>
  </si>
  <si>
    <t>TORRES GARCES</t>
  </si>
  <si>
    <t>ambartorres1111@gmail.com</t>
  </si>
  <si>
    <t>SAN ANTONIO, EQUINOCCIAL, E2-97 y PUCARÁ</t>
  </si>
  <si>
    <t>Actividades de descarnadura, tundido, depilado, engrase, curtido, blanqueo, teñido, adobo de pieles y cueros de pieles finas y cueros con pelo.</t>
  </si>
  <si>
    <t>LA PAMPA</t>
  </si>
  <si>
    <t>LA PAMPA, LA PAMAPA, . y .</t>
  </si>
  <si>
    <t>'1714536586'</t>
  </si>
  <si>
    <t>TOCTAGUANO IZA</t>
  </si>
  <si>
    <t>'1704707569'</t>
  </si>
  <si>
    <t>PARRA RAMOS</t>
  </si>
  <si>
    <t>'0601051345'</t>
  </si>
  <si>
    <t>POMPEYO PERICLES</t>
  </si>
  <si>
    <t>PARRA PAREDES</t>
  </si>
  <si>
    <t>COOP MAESTROS , BULGARIA , . y AV. 09 DE OCTUBRE</t>
  </si>
  <si>
    <t>'0605239284'</t>
  </si>
  <si>
    <t>LUIS DANIEL</t>
  </si>
  <si>
    <t>SHIGLA CHUTO</t>
  </si>
  <si>
    <t>MITVIST12@GMAIL.COM</t>
  </si>
  <si>
    <t>LASORQUIDIAS DE GIPANGOTO, VIA LAS ROSAS BUSHCUD, S/N y S/N</t>
  </si>
  <si>
    <t>MUNICIPIO DE PALLATANGA</t>
  </si>
  <si>
    <t>CENTRO DE PALLATANGA, CENTRO DE PALLATANGA, S/N y CENTRO DE PALLATANGA</t>
  </si>
  <si>
    <t>Gladys Maribel Morocho Huilcarema</t>
  </si>
  <si>
    <t>'1711679058'</t>
  </si>
  <si>
    <t>VIZCAINO DEL CASTILLO</t>
  </si>
  <si>
    <t>nikojuniorv@hotmail.com</t>
  </si>
  <si>
    <t>QUITUMBE, PACHAMAMA, TGM-5 OE2 y LIRAÑAN</t>
  </si>
  <si>
    <t>CHIBULEO</t>
  </si>
  <si>
    <t>MENA 2 , MARISCAL SUCRE , . y ANGAMARCA</t>
  </si>
  <si>
    <t>'1710198332'</t>
  </si>
  <si>
    <t>VILMA BETTY</t>
  </si>
  <si>
    <t>DE LA CRUZ DE LA CRUZ</t>
  </si>
  <si>
    <t>EL CONDADO , SAN JOSE DEL CONDADO , OE4-367 y FERNANDO DAQUILEMA</t>
  </si>
  <si>
    <t>ALMUERZOS DOÑA VILMA</t>
  </si>
  <si>
    <t>EL CONDADO, SAN JOSE DEL CONDADO , OE4-367 y FERNANDO DAQUILEMA</t>
  </si>
  <si>
    <t>'1709874307'</t>
  </si>
  <si>
    <t>MARIA GUADALUPE</t>
  </si>
  <si>
    <t>DAVILA FLORES</t>
  </si>
  <si>
    <t>lupedavila2014@hotmail.com</t>
  </si>
  <si>
    <t>GUSTAVO ALMEIDA, FLAVIO ALFARO, OE9-175 y CALLE G</t>
  </si>
  <si>
    <t>LEYLA FASHIN</t>
  </si>
  <si>
    <t>ANDALUCIA , JORGE PIEDRA , . y GONSALO GALLO</t>
  </si>
  <si>
    <t>'1708392640'</t>
  </si>
  <si>
    <t>ANGELA EDELINA</t>
  </si>
  <si>
    <t>BETUIO CAIZA</t>
  </si>
  <si>
    <t>LA MENA DE HIERRO, LA BELEN, OE951 y MENA DE HIERRO</t>
  </si>
  <si>
    <t>LOS SABROSOS ALMUERZOS</t>
  </si>
  <si>
    <t>'0604957837'</t>
  </si>
  <si>
    <t>DENIS JOYMAN</t>
  </si>
  <si>
    <t>TAYUPANTA MASALEMA</t>
  </si>
  <si>
    <t>denis2001tayupanta@gmil.com</t>
  </si>
  <si>
    <t>SAN JOSE DE TAPI , MANUEL RENDON , . y GASPAR SANGURIMA</t>
  </si>
  <si>
    <t>LA CONDAMINE, CARABOBO, . y BARON DE CARONDELET</t>
  </si>
  <si>
    <t>EDINZON MOISES</t>
  </si>
  <si>
    <t>ROJAS PRATO</t>
  </si>
  <si>
    <t>'129078179'</t>
  </si>
  <si>
    <t>'1725775900'</t>
  </si>
  <si>
    <t>NANCY ELIZABETH</t>
  </si>
  <si>
    <t>CACUANGO IMBA</t>
  </si>
  <si>
    <t>'1708935257'</t>
  </si>
  <si>
    <t>MARIA RAFAELA</t>
  </si>
  <si>
    <t>CUICHAN TATAYO</t>
  </si>
  <si>
    <t>REINA DEL CISNE, SAN JUAN DE CALDERON, E10-117 y LUIS LEON</t>
  </si>
  <si>
    <t>Venta al por menor de accesorios de vestir como: guantes, corbatas, tirantes, incluye paraguas etc.. en establecimientos especializados.</t>
  </si>
  <si>
    <t>'1500420318'</t>
  </si>
  <si>
    <t>LIZANDRA NOEMI</t>
  </si>
  <si>
    <t>ESCOBAR LARA</t>
  </si>
  <si>
    <t>noemiescobar077@gmail.com</t>
  </si>
  <si>
    <t>VILLAS LA VICTORIA , AV. LOS HEROES , . y BRASIL</t>
  </si>
  <si>
    <t>VILLA LA VICTORIA , AV. LOS HEROES , . y BRASIL</t>
  </si>
  <si>
    <t>PABON SIERRA</t>
  </si>
  <si>
    <t>ELIUD SMITH</t>
  </si>
  <si>
    <t>'14080508'</t>
  </si>
  <si>
    <t>LA OFELIA, CALLE 6, . y BELLAVISTA</t>
  </si>
  <si>
    <t>'149752318'</t>
  </si>
  <si>
    <t>elinuelsmith03@gmail.com</t>
  </si>
  <si>
    <t>LA OFELIA, CALLE LAGUNA, . y BELLAVISTA</t>
  </si>
  <si>
    <t>'0603631441'</t>
  </si>
  <si>
    <t>LUZ VIVIANA</t>
  </si>
  <si>
    <t>LEON BASTIDAS</t>
  </si>
  <si>
    <t>COMITE DEL PUEBLO, JUAN MOLINEROS, N58184 y E13B</t>
  </si>
  <si>
    <t>Actividades de cobro de cantidades adeudadas y entrega de esos fondos a los clientes, como servicios de cobro de deudas o facturas.</t>
  </si>
  <si>
    <t>'1710529189'</t>
  </si>
  <si>
    <t>edgarviracochatt@gmail.com</t>
  </si>
  <si>
    <t>SANTA ISABEL, BELEN HISTORICO, OE11-46 N68C y LUIS FELIPE</t>
  </si>
  <si>
    <t>'1707267439'</t>
  </si>
  <si>
    <t>VICTOR ALCIDES</t>
  </si>
  <si>
    <t>MENDEZ JUIÑA</t>
  </si>
  <si>
    <t>RANCHO ALTO, RANCHO ALTO, MZ20 y .</t>
  </si>
  <si>
    <t>RANCHO ALTO, RANCHO ALTO, MZ20 y SN</t>
  </si>
  <si>
    <t>'0604198671'</t>
  </si>
  <si>
    <t>WALTER BRYAN</t>
  </si>
  <si>
    <t>TORO LEMA</t>
  </si>
  <si>
    <t>waltertorojuridico@gmail.com</t>
  </si>
  <si>
    <t>LAS CARMELITAS , ESMERALDAS , . y ESPAÑA</t>
  </si>
  <si>
    <t>'0605522051'</t>
  </si>
  <si>
    <t>KATHERINE JHOSMARY</t>
  </si>
  <si>
    <t>SERRANO CANTOS</t>
  </si>
  <si>
    <t>LAS CARMELITAS, ESMERALDAS, . y ESPAÑA</t>
  </si>
  <si>
    <t>'1723072755'</t>
  </si>
  <si>
    <t>RICHARD ISRAEL</t>
  </si>
  <si>
    <t>richard_israelpm@hotmail.com</t>
  </si>
  <si>
    <t>COTOCOLLAO, CALLE B, SN y B31</t>
  </si>
  <si>
    <t>VENTA DE CARBON</t>
  </si>
  <si>
    <t>COTOCOLLAO, BELLAVISTA , SN y DIEGO DE VASQUEZ</t>
  </si>
  <si>
    <t>'1717473985'</t>
  </si>
  <si>
    <t>SANTIAGO JAVIER</t>
  </si>
  <si>
    <t>VARGAS CORDOBA</t>
  </si>
  <si>
    <t>javierssaammttoo@hotmail.com</t>
  </si>
  <si>
    <t>SAN CARLOS , FERNANDEZ SALVADOR , BLOQUE WAYTANA y ANDA. AGUIRRE</t>
  </si>
  <si>
    <t>Reparación y mantenimiento de teléfonos inalámbricos, teléfonos celulares y aparatos de fax.</t>
  </si>
  <si>
    <t>SETECEL</t>
  </si>
  <si>
    <t>SAN CARLOS, FERNANDEZ SALVADOR , LOCAL 24 y MACHALA</t>
  </si>
  <si>
    <t>'0605051671'</t>
  </si>
  <si>
    <t>VICTOR ISIDRO</t>
  </si>
  <si>
    <t>AGUALSACA HIERBABUENA</t>
  </si>
  <si>
    <t>VICTORAGUALSACA199120@GMAIL.COM</t>
  </si>
  <si>
    <t>EL VERJEL, LA VILLAROEL, S/N y BOLIVIA</t>
  </si>
  <si>
    <t>Elaboración de sopas y caldos de diversos ingredientes, lí­quidos, sólidos, polvo o tabletas.</t>
  </si>
  <si>
    <t>SAZON DE BEATRIZ</t>
  </si>
  <si>
    <t>POR EL SEGURO, LA VILLAROEL, S/N y BOLIVIA</t>
  </si>
  <si>
    <t>'0602355885'</t>
  </si>
  <si>
    <t>MARCELA LILIANA</t>
  </si>
  <si>
    <t>MADRID BARREENO</t>
  </si>
  <si>
    <t>MARCELA.MADRID@BANECUADOR.FIN.EC</t>
  </si>
  <si>
    <t>EL ROSARIO, EL ROSARIO, S/N y URB EL SOL M2HL21 RIO COCA</t>
  </si>
  <si>
    <t>BANECUADOR</t>
  </si>
  <si>
    <t>PARQUE MALDONADO, PRIMERA CONSTITUYENTE , ESQUINA y 5 D EJUNIO</t>
  </si>
  <si>
    <t>'0600078703'</t>
  </si>
  <si>
    <t>PASMAY LLAMUCA</t>
  </si>
  <si>
    <t>URDESAS DEL NORTE , ELINISA, . y CUYABENO</t>
  </si>
  <si>
    <t>URDESAS DEL NORTE , ELIISA , . y CUYABENO</t>
  </si>
  <si>
    <t>'1727880807'</t>
  </si>
  <si>
    <t>NELSON RAMIRO</t>
  </si>
  <si>
    <t>MANZANO TIPAN</t>
  </si>
  <si>
    <t>NUEVA AURORA, LUIS CHIPANTISA, CALLE 20 y 165</t>
  </si>
  <si>
    <t>'0605153485'</t>
  </si>
  <si>
    <t>angelcaiza9011@gmail.com</t>
  </si>
  <si>
    <t>SANFRANCISCO DE ASIS , ., . y .</t>
  </si>
  <si>
    <t>SAN FRANCISCO DE ASIS , ., . y .</t>
  </si>
  <si>
    <t>'0603853763'</t>
  </si>
  <si>
    <t>ROSA LUZMILA</t>
  </si>
  <si>
    <t>CHITO PAGALO</t>
  </si>
  <si>
    <t>SANTA ROSA , PICHINCHA , 17-18 y COLOMBIA</t>
  </si>
  <si>
    <t>EL BUEN SABOR</t>
  </si>
  <si>
    <t>SANTA ROSA , PICHINCHA , . y COLOMBIA</t>
  </si>
  <si>
    <t>'0603630286'</t>
  </si>
  <si>
    <t>JUAN VAROTH</t>
  </si>
  <si>
    <t>ASHQUI HUILCAREMA</t>
  </si>
  <si>
    <t>jhon_920311@hotmail.com</t>
  </si>
  <si>
    <t>OBRAJE, PASAJE 1, . y PASAJE 2</t>
  </si>
  <si>
    <t>PASTELERIA DULCE MARIA</t>
  </si>
  <si>
    <t>LA POLITECNICA , CANONIMO RAMOS , . y LUIS MOSCOSO</t>
  </si>
  <si>
    <t>'0603568957'</t>
  </si>
  <si>
    <t>FABIAN GONZALO</t>
  </si>
  <si>
    <t>TIUPUL SALAO</t>
  </si>
  <si>
    <t>fabian.tec92@gmail.com</t>
  </si>
  <si>
    <t>SANTIAGO , EL CANELA , LOTE 22 y PASAJE OE9D</t>
  </si>
  <si>
    <t>ASISTANET</t>
  </si>
  <si>
    <t>QUITUMBE, AMARUÑAN, . y LIRAÑAN</t>
  </si>
  <si>
    <t>'1715960967'</t>
  </si>
  <si>
    <t>JUAN ANGEL</t>
  </si>
  <si>
    <t>SIMBAÑA MORALES</t>
  </si>
  <si>
    <t>sukitomajito2014@gmail.com</t>
  </si>
  <si>
    <t>COLINAS DEL NORTE , OE6B, LT-37 y N80-155</t>
  </si>
  <si>
    <t>EMPRESA SIMBAÑA MORALES JUAN</t>
  </si>
  <si>
    <t>'1751320282'</t>
  </si>
  <si>
    <t>ANAHI JOHANA</t>
  </si>
  <si>
    <t>NAJERA LUMBI</t>
  </si>
  <si>
    <t>ECUADOR , 3 DE SEPTIEMBRE , . y LAURELES</t>
  </si>
  <si>
    <t>'0503015976'</t>
  </si>
  <si>
    <t>LAURA MARIA</t>
  </si>
  <si>
    <t>CAMPAÑA GUAITA</t>
  </si>
  <si>
    <t>CUIDAD BICENTENARIO, EUGENIO ESPEJO, MZ 26SACA 27 y MANUELA CAÑIZARES</t>
  </si>
  <si>
    <t>CIA SAN CARLOS</t>
  </si>
  <si>
    <t>COTOCOLLAO, FLAVIO ALFARO, SN y OCCIDENTAL</t>
  </si>
  <si>
    <t>'2450946906'</t>
  </si>
  <si>
    <t>HECTOR ISMAEL</t>
  </si>
  <si>
    <t>MONTALVAN TOMALA</t>
  </si>
  <si>
    <t>ismaelmontalvan2001@gmail.com</t>
  </si>
  <si>
    <t>EL ROSAL, 9 DE OCTUBRE, MZ LOTE13 y PARIS</t>
  </si>
  <si>
    <t>SERVICIOS DE CATERING DANIELS</t>
  </si>
  <si>
    <t>SANTA ROSA, LA VILLAROEL, S/N y COLON Y LA REA</t>
  </si>
  <si>
    <t>'1719682765'</t>
  </si>
  <si>
    <t>ESPINOZA QUISHPE</t>
  </si>
  <si>
    <t>COLINAS DEL NORTE, COLINAS DEL NORTE, OE16B y OE16B</t>
  </si>
  <si>
    <t>'0605322320'</t>
  </si>
  <si>
    <t>EVELYN MISHELL</t>
  </si>
  <si>
    <t>CEPEDA PASMAY</t>
  </si>
  <si>
    <t>pasmay@gmail.com</t>
  </si>
  <si>
    <t>ESPIRUTUSANTO , GARCIA MORENO , . y PERO GORTAIRE</t>
  </si>
  <si>
    <t>ESTAETICA NAIS</t>
  </si>
  <si>
    <t>SANTA ROSA , OLMEDO , . y GARCIA MORENO</t>
  </si>
  <si>
    <t>'1723309884'</t>
  </si>
  <si>
    <t>LIDIA BIBIANA</t>
  </si>
  <si>
    <t>MORA AYALA</t>
  </si>
  <si>
    <t>LA ROLDOS, OE11C, 59 y N85D</t>
  </si>
  <si>
    <t>'0604638528'</t>
  </si>
  <si>
    <t>ANA LUZMILA</t>
  </si>
  <si>
    <t>LEON GUALAN</t>
  </si>
  <si>
    <t>luzmilakachaoptur@gmaail.com</t>
  </si>
  <si>
    <t>centro turistico pucaratambo</t>
  </si>
  <si>
    <t>CACHA MACHANGARA, SN, SN y SN</t>
  </si>
  <si>
    <t>'1756195382'</t>
  </si>
  <si>
    <t>FABIAN VICENTE</t>
  </si>
  <si>
    <t>fayumicebabi@gmail.com</t>
  </si>
  <si>
    <t>chongon, km 24 via a la costa, S.N y .</t>
  </si>
  <si>
    <t>SUPERMECADO LA COSECHA</t>
  </si>
  <si>
    <t>SAN PEDRO MZ40 SL, ENTRA PRINCIAL DE CHONGON , SN y SN</t>
  </si>
  <si>
    <t>'1755411301'</t>
  </si>
  <si>
    <t>BRYAN ALEJANDRO</t>
  </si>
  <si>
    <t>JACOME MACIAS</t>
  </si>
  <si>
    <t>BRYANJACOME19@GMAIL.COM</t>
  </si>
  <si>
    <t>CARAPUNGO , GALO PLAZO LASSO , OE11-247 y PADRE LUIS VACARI</t>
  </si>
  <si>
    <t>CARAPUNGO , GALO PLAZO LASSO, OE11-247 y PADRE LUIS VACARI</t>
  </si>
  <si>
    <t>'0603918293'</t>
  </si>
  <si>
    <t>DIEGO DANILO</t>
  </si>
  <si>
    <t>BARRIONUEVO ALVARADO</t>
  </si>
  <si>
    <t>BARRIONUEVODIEGO833@GMAIL.COM</t>
  </si>
  <si>
    <t>LA PRIMAVERA, RIOBAMBA, 28 y SAN ANDRES</t>
  </si>
  <si>
    <t>MECANICA MONOMOTRIZ</t>
  </si>
  <si>
    <t>LA JOYA, DIEGO DE ALMAGRO, . y ENTRE OLMEDO Y GUAYAQUIL</t>
  </si>
  <si>
    <t>'1715723761'</t>
  </si>
  <si>
    <t>TALLANA TALLANA</t>
  </si>
  <si>
    <t>SANTA MARIA , BERNARDO DE LEGARDA , LT-15 y FRANCISCO ROMAN</t>
  </si>
  <si>
    <t>MITAD DEL MUNDO , CORDOVA GALARZA , . y S/N</t>
  </si>
  <si>
    <t>'0604211250'</t>
  </si>
  <si>
    <t>DEYSI PRICILA</t>
  </si>
  <si>
    <t>pris.901@gmail.com</t>
  </si>
  <si>
    <t>SAN ANTONIO DEL AEROPUERTO , LIRIOS , . y BEGONIA</t>
  </si>
  <si>
    <t>'1709851842'</t>
  </si>
  <si>
    <t>ACHINA CALUGUILLIN</t>
  </si>
  <si>
    <t>ATUCUCHO , CALLE 27, 446 y LADERAS DEL CISNE</t>
  </si>
  <si>
    <t>'1724264260'</t>
  </si>
  <si>
    <t>CINTHIA CAROLINA</t>
  </si>
  <si>
    <t>BECERRA MARCILLO</t>
  </si>
  <si>
    <t>bcarolina.1091@hotmail.com</t>
  </si>
  <si>
    <t>LA FLORIDA , JORGE ERAZO, N52-102 y AV. FLORIDA</t>
  </si>
  <si>
    <t>HIAS DEL ECUADOR</t>
  </si>
  <si>
    <t>VILLA FLORA , ERNESTO NUÑEZ , . y PEDRO DORADO</t>
  </si>
  <si>
    <t>'0604413518'</t>
  </si>
  <si>
    <t>MARIA HERMIDA</t>
  </si>
  <si>
    <t>AGUALSACA GUALLAN</t>
  </si>
  <si>
    <t>GUALO, GARCIA MORENO, E1-131 y 17 DE SEPTIEMBRE</t>
  </si>
  <si>
    <t>'0650501935'</t>
  </si>
  <si>
    <t>ROOSVELT SANTIAGO</t>
  </si>
  <si>
    <t>MOYANO QUISHPI</t>
  </si>
  <si>
    <t>moyanosantiago025@gmail.com</t>
  </si>
  <si>
    <t>LA CONDAMINE , LEOPOLDO FREIRE , . y VIETMAN</t>
  </si>
  <si>
    <t>CARNICERÍA</t>
  </si>
  <si>
    <t>LA CONDAMINE, CARABOBO, S.N y GUAYAQUIL</t>
  </si>
  <si>
    <t>'1712227568'</t>
  </si>
  <si>
    <t>ROLDAN DUQUILEMA</t>
  </si>
  <si>
    <t>BEATERIO NUEVA LOJA, ., . y .</t>
  </si>
  <si>
    <t>'0603225095'</t>
  </si>
  <si>
    <t>ANIBAL JAVIER</t>
  </si>
  <si>
    <t>ROBALINO FALCONI</t>
  </si>
  <si>
    <t>MAITO@HOTMAIL1401</t>
  </si>
  <si>
    <t>LA PREVISORA, HERMANOS LEGIN, .SN y JUNIN</t>
  </si>
  <si>
    <t>VENTA DE ARROZ AL POR MAYOR</t>
  </si>
  <si>
    <t>.SSS</t>
  </si>
  <si>
    <t>LA PREVISORA, HERMANOS LEGIN, .1 y JUNIN</t>
  </si>
  <si>
    <t>'0605114941'</t>
  </si>
  <si>
    <t>ROSA INES</t>
  </si>
  <si>
    <t>YUQUILEMA GUARACA</t>
  </si>
  <si>
    <t>SAN LORENZO , TERESA FLORES , . y PASAJE 2</t>
  </si>
  <si>
    <t>ANDALUCIA , T. JORGE PIEDRA , . y GONZALO GALLO</t>
  </si>
  <si>
    <t>'0603005661'</t>
  </si>
  <si>
    <t>PONTON LUNA</t>
  </si>
  <si>
    <t>marivero_76@hotmail.com</t>
  </si>
  <si>
    <t>FAUSTO MOLINA , LEOPOLDO FREIRE , . y MADRID</t>
  </si>
  <si>
    <t>E YM M ESTILO Y MODA</t>
  </si>
  <si>
    <t>., JUAN MONTALVO, . y ELISA BORJA</t>
  </si>
  <si>
    <t>'1729089712'</t>
  </si>
  <si>
    <t>ANGEL MOISES</t>
  </si>
  <si>
    <t>angellemache08@gmail.com</t>
  </si>
  <si>
    <t>CHILLOGALLO, CALLE B , LOTE 296 y PASAJE 2</t>
  </si>
  <si>
    <t>POMASQUI , ., . y .</t>
  </si>
  <si>
    <t>'0603552407'</t>
  </si>
  <si>
    <t>YAUCAN YAGLOA</t>
  </si>
  <si>
    <t>ROSAS PAMBA, VIA SAN LUIS , . y .</t>
  </si>
  <si>
    <t>MERCADO SAN FRANCISCO , AV. 10 DE AGOSTO , . y PRIMERA CONSTITUYENTE</t>
  </si>
  <si>
    <t>'0603892704'</t>
  </si>
  <si>
    <t>ANGEL VINICIO</t>
  </si>
  <si>
    <t>ARMAS BRITO</t>
  </si>
  <si>
    <t>viniaab@hotmail.com</t>
  </si>
  <si>
    <t>LA PRIMAVERA, CALLE CALPI, 11 y RIOBAMBA</t>
  </si>
  <si>
    <t>TECHO PROPIO, ECU911, 11 y ECU911</t>
  </si>
  <si>
    <t>'1705961355'</t>
  </si>
  <si>
    <t>PUSUQUI, AV CORDOVA GALARZA, SN y PEDRO PORRAS</t>
  </si>
  <si>
    <t>PUSUQUI, CORDOVA GALARZA, SN y PEDRO PORRAS</t>
  </si>
  <si>
    <t>'1712174083'</t>
  </si>
  <si>
    <t>PALLO SHUGULI</t>
  </si>
  <si>
    <t>luispallo70@hotmail.com</t>
  </si>
  <si>
    <t>LAS TOLAS, LA INDEPENDENCIA, SN y RIO VILLARITA</t>
  </si>
  <si>
    <t>Fabricación de equipo mecánico de transmisión: ejes y manivelas de transmisión, ejes de levas, cigueñales, manivelas, etcétera, cajas de cojinetes y cojinetes simples para ejes.</t>
  </si>
  <si>
    <t>REMACHADORA DON PUCA</t>
  </si>
  <si>
    <t>'0603963463'</t>
  </si>
  <si>
    <t>ALEX CHRISTIAN</t>
  </si>
  <si>
    <t>BAGUA ATI</t>
  </si>
  <si>
    <t>VALLE DE COLTA , ., . y .</t>
  </si>
  <si>
    <t>'1727335190'</t>
  </si>
  <si>
    <t>ROSERO MARCILLO</t>
  </si>
  <si>
    <t>dani_elii1998@hotmail.com</t>
  </si>
  <si>
    <t>LA FLORIDA, JORGE ERAZO , N62102 y INGAPIRCA</t>
  </si>
  <si>
    <t>CREACIONES ALITA</t>
  </si>
  <si>
    <t>QUITO NORTE, FERNANDEZ SALVADOR , SN y MACHALA</t>
  </si>
  <si>
    <t>'0605141639'</t>
  </si>
  <si>
    <t>LAURA PATRICIA</t>
  </si>
  <si>
    <t>TOABANDA TUABANDA</t>
  </si>
  <si>
    <t>fernando101340@gmail.com</t>
  </si>
  <si>
    <t>LA CONDAMINE, CARABOBO, 14-39 y BOYACA</t>
  </si>
  <si>
    <t>., AV. PEDRO VICENTE MALDONADO , . y JOSE PERALTA</t>
  </si>
  <si>
    <t>'0604046912'</t>
  </si>
  <si>
    <t>AMULA SHIKIWIS, ., . y .</t>
  </si>
  <si>
    <t>APICA</t>
  </si>
  <si>
    <t>GANAN GUALAN</t>
  </si>
  <si>
    <t>'0603332289'</t>
  </si>
  <si>
    <t>., ., 0 y .</t>
  </si>
  <si>
    <t>'1755018148'</t>
  </si>
  <si>
    <t>NELLY MARGOTH</t>
  </si>
  <si>
    <t>NEGRETE COCHA</t>
  </si>
  <si>
    <t>nellynegrete667@gmail.com</t>
  </si>
  <si>
    <t>NUEVA AURORA, LUIS CHIPANTISA , LT 165 y CALLE 20</t>
  </si>
  <si>
    <t>FRUTAS Y LEGUMBRES FELICIANA</t>
  </si>
  <si>
    <t>LA LUZ , RAFAEL BUSTAMENTE , . y DIOGENES PAREDES</t>
  </si>
  <si>
    <t>'0603748021'</t>
  </si>
  <si>
    <t>JUANGUAIPACHA1@GMAIL.COM</t>
  </si>
  <si>
    <t>EDEN, ALMENDRAS, N53376 y Y VELLA ADONAS</t>
  </si>
  <si>
    <t>Actividades de clubes deportivos profesionales, semiprofesionales o de aficionados que ofrecen a sus miembros la oportunidad de participar en actividades deportivas, se incluyen las siguientes actividades: clubes de fútbol, clubes de bolos, clubes de natación, clubes de golf, clubes de boxeo, clubes de fí­sico culturismo, clubes de deportes de invierno, clubes de ajedrez, clubes de atletismo, clubes de tiro, etcétera.</t>
  </si>
  <si>
    <t>'0201135076'</t>
  </si>
  <si>
    <t>MARTHA SUSANA</t>
  </si>
  <si>
    <t>AREVALO MOPOSITA</t>
  </si>
  <si>
    <t>LA QUINTANA, 18 DE SEPTIEMBRE, E156 y E156</t>
  </si>
  <si>
    <t>QUINTANA, 18 DE SEPTIEMBRE, E156 y BARRIO 18 DE SEPTIEMBRE</t>
  </si>
  <si>
    <t>'0401949839'</t>
  </si>
  <si>
    <t>KAREN ELIANA</t>
  </si>
  <si>
    <t>NAZATE MUEPAS</t>
  </si>
  <si>
    <t>SAN RAFAEL, LOS PINOS, SN y GEOVANNY CALLE</t>
  </si>
  <si>
    <t>'1712634276'</t>
  </si>
  <si>
    <t>CAMPO GUAJAN</t>
  </si>
  <si>
    <t>manuel.campo17@hotmail.com</t>
  </si>
  <si>
    <t>LA QUINTANA , N59, LT76 y E15G</t>
  </si>
  <si>
    <t>COOP LA CASTELLANA</t>
  </si>
  <si>
    <t>6 DE DICIEMBRE , AV. 6 DE DICIEMBRE , . y SABANILLA</t>
  </si>
  <si>
    <t>'E49828627'</t>
  </si>
  <si>
    <t>XUEYING</t>
  </si>
  <si>
    <t>IÑAQUITO, José Arizaga, Depto. 7A y Jorge Drom,</t>
  </si>
  <si>
    <t>IÑAQUITO, JOSE ARIZAGA, DEP 7A y JORGE DROM</t>
  </si>
  <si>
    <t>'E49828628'</t>
  </si>
  <si>
    <t>JIAN</t>
  </si>
  <si>
    <t>IÑAQUITO, José Arizaga E4-11 , Depto. 7A y Jorge Drom</t>
  </si>
  <si>
    <t>'E49828203'</t>
  </si>
  <si>
    <t>ZHANG</t>
  </si>
  <si>
    <t>SHAOHUA</t>
  </si>
  <si>
    <t>IÑAQUITO, José Arizaga, Depto. 7A y Jorge Drom</t>
  </si>
  <si>
    <t>'E49828629'</t>
  </si>
  <si>
    <t>YUE</t>
  </si>
  <si>
    <t>Servicios de reparación y mantenimiento de transformadores de fuerza y de distribución, transformadores para usos especiales, motores eléctricos, generadores y motores generadores, convertidores eléctricos como: rectificadores e inversores a cambio de una retribución o por contrato.</t>
  </si>
  <si>
    <t>'1717726010'</t>
  </si>
  <si>
    <t>itzelbtds14@hotmail.com</t>
  </si>
  <si>
    <t>CORAZON DE JESUS , JUAN CAMPUSANO , LOTE 36 MNZ 19 y PASAJE CARRERA</t>
  </si>
  <si>
    <t>MODULAR HOME</t>
  </si>
  <si>
    <t>'1728183110'</t>
  </si>
  <si>
    <t>VIZCAINO GARCIA</t>
  </si>
  <si>
    <t>kevinvizcaino93@gmai.com</t>
  </si>
  <si>
    <t>AMAZONAS , INTEROCEANICA , CASA 5 y AMAZONAS</t>
  </si>
  <si>
    <t>KEVIN VIZCAINO</t>
  </si>
  <si>
    <t>'0603980368'</t>
  </si>
  <si>
    <t>GRANDA ZAMBRANO</t>
  </si>
  <si>
    <t>grandamayra2021@gmail.com</t>
  </si>
  <si>
    <t>SARAGURO SUR, LUCENBURGO, MAZ 14 y KAZAJIAN</t>
  </si>
  <si>
    <t>PANEDERIA OBRERO DE DIOS</t>
  </si>
  <si>
    <t>SARAGURO SUR , LUXENBURGO, MAZN 14 y KAZAJIAN</t>
  </si>
  <si>
    <t>'0605184274'</t>
  </si>
  <si>
    <t>HILDA ALICIA</t>
  </si>
  <si>
    <t>ESPINOZA GAVIN</t>
  </si>
  <si>
    <t>SHOBOL LLINLLIN, ENTRADA A SHOBOLL, SN y VIA GUARANDA</t>
  </si>
  <si>
    <t>Otros cultivos de raí­ces y tubérculos, camote (batata), melloco, oca, mashua, zanahoria blanca, papa china, etcétera.</t>
  </si>
  <si>
    <t>SHOBOLL LLINLLIN, ., SN y ENTRADA A SHOBOLL</t>
  </si>
  <si>
    <t>'1752483659'</t>
  </si>
  <si>
    <t>OSCAR SANTIAGO</t>
  </si>
  <si>
    <t>PALLO PISUÑA</t>
  </si>
  <si>
    <t>LA ESPERANZA , MARISCAL SUCRE , N71-480 y ESPERANZA</t>
  </si>
  <si>
    <t>SENCORP</t>
  </si>
  <si>
    <t>LA ARMENIA , PIO JARAMILLO ALVARADO , e3-183 y PERSEVERANCIA</t>
  </si>
  <si>
    <t>'0604607317'</t>
  </si>
  <si>
    <t>ALEXIS FERNANDO</t>
  </si>
  <si>
    <t>CANDO HERRERA</t>
  </si>
  <si>
    <t>alexisfernando@gmail.com</t>
  </si>
  <si>
    <t>LA DOLOROSA , AV. ELOY ALFARO, . y GUAYAQUIL</t>
  </si>
  <si>
    <t>UNACH, AV ELOY ALFARO , . y GUAYAQUIL</t>
  </si>
  <si>
    <t>'0603422122'</t>
  </si>
  <si>
    <t>YAGUARSHUNGO MAIGUA</t>
  </si>
  <si>
    <t>LA LIBERTAS , INCAS 2, . y .</t>
  </si>
  <si>
    <t>'0603019456'</t>
  </si>
  <si>
    <t>CARLOTA DOLORES</t>
  </si>
  <si>
    <t>TENEMAZA GONZALEZ</t>
  </si>
  <si>
    <t>., GARCIA MORENO , . y OLMEDO</t>
  </si>
  <si>
    <t>'0602260572'</t>
  </si>
  <si>
    <t>DANNY KLINGER</t>
  </si>
  <si>
    <t>BALSECA OLIVO</t>
  </si>
  <si>
    <t>LA SALLE , VENEZUELA , 21-48 y ESPEJO</t>
  </si>
  <si>
    <t>MAYORISTA, IZOPOLDO FREIRE, . y .</t>
  </si>
  <si>
    <t>'1751384247'</t>
  </si>
  <si>
    <t>KELLY ALAHIS</t>
  </si>
  <si>
    <t>VILLACIS SIGCHA</t>
  </si>
  <si>
    <t>kelly.alahis11@gmail.com</t>
  </si>
  <si>
    <t>CARCELEN, JUNA CAMPUZANO , OE434 y PSJ 2</t>
  </si>
  <si>
    <t>ARTIULOS DE BELLEZA</t>
  </si>
  <si>
    <t>CARCELEN, JUAN CAMPOSANO, OE434 y PSJ 2</t>
  </si>
  <si>
    <t>'1716138712'</t>
  </si>
  <si>
    <t>WASHINGTON GEOVANNY</t>
  </si>
  <si>
    <t>shugu2785@yahoo.es</t>
  </si>
  <si>
    <t>PONCEANO BAJO, MARIA ONTANEDA, OE3-152 y ROSA CAMPUZANO</t>
  </si>
  <si>
    <t>'0602692782'</t>
  </si>
  <si>
    <t>ANA LUIS</t>
  </si>
  <si>
    <t>ATAPO QUILLOTORO, VIA A CUENCA , . y .</t>
  </si>
  <si>
    <t>PALMIRA , VIA A CUENCA , . y .</t>
  </si>
  <si>
    <t>'1713034872'</t>
  </si>
  <si>
    <t>DILAN KLEBER</t>
  </si>
  <si>
    <t>TENE BASTIDAS</t>
  </si>
  <si>
    <t>dbk-22@hotmail.com</t>
  </si>
  <si>
    <t>CORAZON DE JESUS, JUAN CAMPOSANO, 83-85 y MARIA ONZANATA</t>
  </si>
  <si>
    <t>'0107865123'</t>
  </si>
  <si>
    <t>MICHELLE ALEXANDRA</t>
  </si>
  <si>
    <t>CAIÑO LLAGSHA</t>
  </si>
  <si>
    <t>michellecaiño@gmail.com</t>
  </si>
  <si>
    <t>SANTA ISABEL , BELEN HISTORICO, LT117 y PSJ ATAHUALPA</t>
  </si>
  <si>
    <t>CASISTEMA</t>
  </si>
  <si>
    <t>EL BATAN , GASPAR DE VILLAROEL, E14-33 y COCHAPATA</t>
  </si>
  <si>
    <t>'0606350619'</t>
  </si>
  <si>
    <t>CAYAMBE AGUALSACA</t>
  </si>
  <si>
    <t>ROSSYCAYAMBE@GMAIL.COM</t>
  </si>
  <si>
    <t>SHILPALA, SHILPALA, . y SHILPALA</t>
  </si>
  <si>
    <t>COOP ALLI TARPUK</t>
  </si>
  <si>
    <t>SECTOR LA CONDAMINE, COLOMBIA, 3018 y JUAN LA VALLE</t>
  </si>
  <si>
    <t>'1311193393'</t>
  </si>
  <si>
    <t>JIPSON KLEINER</t>
  </si>
  <si>
    <t>MEZA CEDEÑO</t>
  </si>
  <si>
    <t>kleinermeza1996@gmail.com</t>
  </si>
  <si>
    <t>ANA MARIA, CESAR VILLACRES, OE10-202 y EUCEBIO CONDE</t>
  </si>
  <si>
    <t>UBER EATS</t>
  </si>
  <si>
    <t>CAROLINA , AV. SHIRIS , . y NACIONES UNIDAS</t>
  </si>
  <si>
    <t>'1718454067'</t>
  </si>
  <si>
    <t>LIZ ALEJANDRA</t>
  </si>
  <si>
    <t>PALAQUIBAY COLLAGUAZO</t>
  </si>
  <si>
    <t>lizpalaquibay3d@hotmail.com</t>
  </si>
  <si>
    <t>COCHAPAMBA, BERNA DE LEON, N58-249 y ANGEL LUDEÑA</t>
  </si>
  <si>
    <t>Actividades de atención odontológica de carácter general o especializado, por ejemplo, odontologí­a, endodoncia y odontologí­a pediátrica; estomatologí­a; ortodoncia. Estas actividades pueden realizarse en consultorios privados, en consultorios colectivos, en clí­nicas ambulatorias, en clí­nicas anexas a empresas, escuelas, residencias de ancianos u organizaciones sindicales o fraternales y en los propios domicilios de los pacientes.</t>
  </si>
  <si>
    <t>HOSPITAL DE TABACUNDO</t>
  </si>
  <si>
    <t>SANTA MARIANITA, SIN CALLES, SANTA MARIANITA y SIN CALLE</t>
  </si>
  <si>
    <t>'0913540191'</t>
  </si>
  <si>
    <t>OLANDA VIOLETA</t>
  </si>
  <si>
    <t>CORDOVA CORDOVA</t>
  </si>
  <si>
    <t>violetacordova1@gmail.com</t>
  </si>
  <si>
    <t>CARCELEN , CRISTOBAL TORRES , N84-81 y ANDRES GUILLEN</t>
  </si>
  <si>
    <t>ESNAI</t>
  </si>
  <si>
    <t>LA MARISCAL, ROBLES 9 DE OCTUBRE, . y PULPIANO PAEZ</t>
  </si>
  <si>
    <t>'0604043463'</t>
  </si>
  <si>
    <t>AMAYA MARGARITA</t>
  </si>
  <si>
    <t>TIUPUL CARRILLO</t>
  </si>
  <si>
    <t>MARGARITA_TIUPUL@HOTMAIL.COM</t>
  </si>
  <si>
    <t>BARRIO MEXICO, FRAY ASTUDILLO , 5 y PEDRO DUCHI</t>
  </si>
  <si>
    <t>COORDINACION ZONAL 9 DE SALUD</t>
  </si>
  <si>
    <t>'0604076067'</t>
  </si>
  <si>
    <t>JESUS RUMY</t>
  </si>
  <si>
    <t>PUCARAQUINCHE, ., . y .</t>
  </si>
  <si>
    <t>ARQUITECTO MOROCHO</t>
  </si>
  <si>
    <t>'0601265820'</t>
  </si>
  <si>
    <t>YUNGAN POMAQUERO</t>
  </si>
  <si>
    <t>JUANYUNGAN0708@GMAIL.COM</t>
  </si>
  <si>
    <t>SANTA ROSA, VIA MACAS, 5 y VIA MACAS</t>
  </si>
  <si>
    <t>AGRICULTURA Y GANADERIA</t>
  </si>
  <si>
    <t>SANTA ROSA-FLORES, ., . y .</t>
  </si>
  <si>
    <t>'0605594241'</t>
  </si>
  <si>
    <t>DENNIS ADRIAN</t>
  </si>
  <si>
    <t>SILVA LEMA</t>
  </si>
  <si>
    <t>DENNISSILVA0900@GMAIL.COM</t>
  </si>
  <si>
    <t>VIA ORIENTE, VIA MACAS, 5 y ISHBUG</t>
  </si>
  <si>
    <t>Actividades de asociaciones de consumidores.</t>
  </si>
  <si>
    <t>'1717161788'</t>
  </si>
  <si>
    <t>EDGAR ANTONIO</t>
  </si>
  <si>
    <t>RIOFRIO VALLEJO</t>
  </si>
  <si>
    <t>COMITE DEL PUEBLO, JOSE VIVANCO , . y EUGENIO PEIRAMALE</t>
  </si>
  <si>
    <t>ALBORADA</t>
  </si>
  <si>
    <t>'0550582316'</t>
  </si>
  <si>
    <t>BLANCA CELENA</t>
  </si>
  <si>
    <t>VEGA VEGA</t>
  </si>
  <si>
    <t>LOS PINOS, LA ARGELIA, SN y SN</t>
  </si>
  <si>
    <t>'1724001233'</t>
  </si>
  <si>
    <t>DENNIS EDUARDO</t>
  </si>
  <si>
    <t>CORDOVA CUENCA</t>
  </si>
  <si>
    <t>SAN CARLOS, PASAJE N59H, OE810 y MARTIN OCHOA</t>
  </si>
  <si>
    <t>MAYRA PIEDAD</t>
  </si>
  <si>
    <t>FOGACHO RUMIGUANO</t>
  </si>
  <si>
    <t>'0250019056'</t>
  </si>
  <si>
    <t>SANTA MARIA, MIGUEL EGAS, N53 y JORGE PIEDRA</t>
  </si>
  <si>
    <t>'1704480746'</t>
  </si>
  <si>
    <t>GUACHO GUACHO</t>
  </si>
  <si>
    <t>SAN SEBASTIAN, CALLE PRINCIPAL, . y CALLE PRINCIPAL</t>
  </si>
  <si>
    <t>MERCADOS</t>
  </si>
  <si>
    <t>COMUNIDAD SAN SEBASTIAN, ., . y .</t>
  </si>
  <si>
    <t>'1724599061'</t>
  </si>
  <si>
    <t>KEVIN DAVID</t>
  </si>
  <si>
    <t>ALMACHE CABRERA</t>
  </si>
  <si>
    <t>david1996almache@gmail.com</t>
  </si>
  <si>
    <t>SAN LORENZO, CALLE TERESA FLOR, n50-36 y PASAJE i</t>
  </si>
  <si>
    <t>MJM RETAIL BRANDS</t>
  </si>
  <si>
    <t>IÑAQUITO, AV NACIONES UNIDAS, . y AV. AMAZONAS</t>
  </si>
  <si>
    <t>'0604303305'</t>
  </si>
  <si>
    <t>SANDRA MANUELA</t>
  </si>
  <si>
    <t>ANILEMA GUALAN</t>
  </si>
  <si>
    <t>SAN JOSE MORAN, CALLE 20, 31 y NOVIEMBRE</t>
  </si>
  <si>
    <t>VISTA DEL NORTE, CALLE 20, 31 y NOVIEMBRE</t>
  </si>
  <si>
    <t>'0605877471'</t>
  </si>
  <si>
    <t>DEYSY GABRIELA</t>
  </si>
  <si>
    <t>CEPEDA PATARON</t>
  </si>
  <si>
    <t>dgaby960@gmail.com</t>
  </si>
  <si>
    <t>CONDAMINE , JUAN MONTALVO , . y CARABOBO</t>
  </si>
  <si>
    <t>COAC KISAPINCHA</t>
  </si>
  <si>
    <t>SANTA ROSA , VILLAROEL , . y JUAN MONTALVO</t>
  </si>
  <si>
    <t>'0603289190'</t>
  </si>
  <si>
    <t>ALICIA BEATRIZ</t>
  </si>
  <si>
    <t>CHIMBOLEMA AMAGUAYA</t>
  </si>
  <si>
    <t>SAN ANTONIO DE PADGUA, ., . y .</t>
  </si>
  <si>
    <t>VENTA ABUNDANTE</t>
  </si>
  <si>
    <t>'0605217520'</t>
  </si>
  <si>
    <t>SONIA ALEXANDRA</t>
  </si>
  <si>
    <t>ESPINOZA GUAMAN</t>
  </si>
  <si>
    <t>alexandraespinoza603@gmail.com</t>
  </si>
  <si>
    <t>SANTA ROSA , PICHINCHA, 17-16 y COLOMBIA</t>
  </si>
  <si>
    <t>SANTA ROSA , PICHINCHA , 17-16 y COLOMBIA</t>
  </si>
  <si>
    <t>'1721184008'</t>
  </si>
  <si>
    <t>ROSARIO ALEXANDRA</t>
  </si>
  <si>
    <t>PONCE ALVEAR</t>
  </si>
  <si>
    <t>'1710248541'</t>
  </si>
  <si>
    <t>FRANKLIN GIOVANNY</t>
  </si>
  <si>
    <t>SANTA MARIA RECALDE</t>
  </si>
  <si>
    <t>FRANKLINSR1970@GMAIL.COM</t>
  </si>
  <si>
    <t>CIUDADELA INTERNACIONAL, AV TENIENTE HUGO ORTIZ , S14-189 y TOMAS GUERRA</t>
  </si>
  <si>
    <t>SERVICIOS DE TAXI</t>
  </si>
  <si>
    <t>'1716313323'</t>
  </si>
  <si>
    <t>ALBA PATRICIA</t>
  </si>
  <si>
    <t>PUETATE CHAMPUTIZ</t>
  </si>
  <si>
    <t>paty_puet@hotmail.com</t>
  </si>
  <si>
    <t>LA CONCEPCION , LA BRASIL , OE3 -135 y OMERO SALAS</t>
  </si>
  <si>
    <t>BTO GLOBAL SERVICES</t>
  </si>
  <si>
    <t>LA CAROLINA , ALEMANIA , . y GUAYANES</t>
  </si>
  <si>
    <t>'0550025407'</t>
  </si>
  <si>
    <t>SEGUNDO DAVID</t>
  </si>
  <si>
    <t>JAMI VEGA</t>
  </si>
  <si>
    <t>S50C OE6-59 ADOLFO FLORES</t>
  </si>
  <si>
    <t>CAMAL METROPOLITANO, S50C, OE6-59 y ADOLFO FLORES</t>
  </si>
  <si>
    <t>RECICLADORA VIGEN DEL CISNE</t>
  </si>
  <si>
    <t>'1717497018'</t>
  </si>
  <si>
    <t>GEOVANNA DANIELA</t>
  </si>
  <si>
    <t>SUAREZ PAILLACHO</t>
  </si>
  <si>
    <t>daniela85suarez@gmail.com</t>
  </si>
  <si>
    <t>PUEMBO, MARQUEZ DE SOLANDA, S/N y CERAS MORA PAREJA</t>
  </si>
  <si>
    <t>SUFEC S.A.</t>
  </si>
  <si>
    <t>TUMBACO, JOAQUIN CASTRO , S3-151 y FEDERICO GONZALEZ SUARES</t>
  </si>
  <si>
    <t>'1722594171'</t>
  </si>
  <si>
    <t>MARIO RODOLFO</t>
  </si>
  <si>
    <t>NIQUINGA ESPINOSA</t>
  </si>
  <si>
    <t>marioniquinga@gmail.com</t>
  </si>
  <si>
    <t>TOLA CHICA, JUAN LARREA, 16 y SAN MARTIN CANTO MONTECARLO</t>
  </si>
  <si>
    <t>SUFEC S.A</t>
  </si>
  <si>
    <t>TUMBACO, JOAQUIN CASTRO, S3-151 y FEDERICO GONZALES SUARES</t>
  </si>
  <si>
    <t>'0503702466'</t>
  </si>
  <si>
    <t>JINSON SEBASTIAN</t>
  </si>
  <si>
    <t>NUEVA AURORA , QUITUMBE ÑAN, . y GEOVANNY BENITES</t>
  </si>
  <si>
    <t>CONSTRUCCION</t>
  </si>
  <si>
    <t>CAUPICHO , EL DORADO , . y MALDONADO</t>
  </si>
  <si>
    <t>'1717391344'</t>
  </si>
  <si>
    <t>JONNY CRISTOBAL</t>
  </si>
  <si>
    <t>TALLANA COYAGO</t>
  </si>
  <si>
    <t>CAYAMBE, ISLA ISABELA, L 862 y CONSUELO BENAVIDES MIRAFLORES ALTO</t>
  </si>
  <si>
    <t>'1719291427'</t>
  </si>
  <si>
    <t>DIANA MARILU</t>
  </si>
  <si>
    <t>PIJAL DE LA CRUZ</t>
  </si>
  <si>
    <t>CALDERON, CALLE DERBY, N11-54 y LA FLORENCIA</t>
  </si>
  <si>
    <t>'1759240755'</t>
  </si>
  <si>
    <t>MAIBETH EDELMAR</t>
  </si>
  <si>
    <t>AVILA PULIDO</t>
  </si>
  <si>
    <t>maibethavila05@gmail.com</t>
  </si>
  <si>
    <t>colinas, CALLE 1, 76 y CALLEN80</t>
  </si>
  <si>
    <t>BACA ORTIZ</t>
  </si>
  <si>
    <t>MARISCAL, 6 DE DICIEMBRE, . y COLON</t>
  </si>
  <si>
    <t>'0604922138'</t>
  </si>
  <si>
    <t>JUAN TOMAS</t>
  </si>
  <si>
    <t>BRAVO MARCATOMA</t>
  </si>
  <si>
    <t>LA LEGARDA , LA LEGARDA , . y AV OCCIDENTAL</t>
  </si>
  <si>
    <t>PRODUCTOS NATURALES</t>
  </si>
  <si>
    <t>ANDALUCIA , JORGE PIEDRA , . y GONZALO GALLO</t>
  </si>
  <si>
    <t>TIPO DE CLIENTE</t>
  </si>
  <si>
    <t>NIVEL ACADEMICO</t>
  </si>
  <si>
    <t>PROVINCIA</t>
  </si>
  <si>
    <t>CANTON</t>
  </si>
  <si>
    <t>CIUDAD</t>
  </si>
  <si>
    <t>Cliente</t>
  </si>
  <si>
    <t>Secundaria</t>
  </si>
  <si>
    <t>CHIMBORAZO</t>
  </si>
  <si>
    <t>YARUQUIES</t>
  </si>
  <si>
    <t>Primaria</t>
  </si>
  <si>
    <t>Universitaria</t>
  </si>
  <si>
    <t>GUANO</t>
  </si>
  <si>
    <t>LA MATRIZ</t>
  </si>
  <si>
    <t>MALDONADO</t>
  </si>
  <si>
    <t>VELASCO</t>
  </si>
  <si>
    <t>LIZARZABURU</t>
  </si>
  <si>
    <t>PICHINCHA</t>
  </si>
  <si>
    <t>GONZALEZ SUAREZ</t>
  </si>
  <si>
    <t>VELOZ</t>
  </si>
  <si>
    <t>BOLIVAR</t>
  </si>
  <si>
    <t>GUARANDA</t>
  </si>
  <si>
    <t>SAN LORENZO</t>
  </si>
  <si>
    <t>LICAN</t>
  </si>
  <si>
    <t>TUNGURAHUA</t>
  </si>
  <si>
    <t>AMBATO</t>
  </si>
  <si>
    <t>CARCELEN</t>
  </si>
  <si>
    <t>COTOCOLLAO</t>
  </si>
  <si>
    <t>QUIMIAG</t>
  </si>
  <si>
    <t>CARCHI</t>
  </si>
  <si>
    <t>ESPEJO</t>
  </si>
  <si>
    <t>EL ANGEL</t>
  </si>
  <si>
    <t>GUAYAS</t>
  </si>
  <si>
    <t>GUAYAQUIL</t>
  </si>
  <si>
    <t>LOS RIOS</t>
  </si>
  <si>
    <t>BABAHOYO</t>
  </si>
  <si>
    <t>ALAUSI</t>
  </si>
  <si>
    <t>TIXAN</t>
  </si>
  <si>
    <t>PASTAZA</t>
  </si>
  <si>
    <t>PUYO</t>
  </si>
  <si>
    <t>ALFARO</t>
  </si>
  <si>
    <t>ZAMORA</t>
  </si>
  <si>
    <t>CHINCHIPE</t>
  </si>
  <si>
    <t>ZUMBA</t>
  </si>
  <si>
    <t>Ninguna</t>
  </si>
  <si>
    <t>SAN JUAN</t>
  </si>
  <si>
    <t>MILAGRO</t>
  </si>
  <si>
    <t>CHOBO</t>
  </si>
  <si>
    <t>MONTUFAR</t>
  </si>
  <si>
    <t>PENIPE</t>
  </si>
  <si>
    <t>MATUS</t>
  </si>
  <si>
    <t>GENERAL ANTONIO ELIZALDE (BUCAY)</t>
  </si>
  <si>
    <t>GENERAL ANTONIO ELIZALDE</t>
  </si>
  <si>
    <t>SAN ANDRES</t>
  </si>
  <si>
    <t>CARBO (CONCEPCION)</t>
  </si>
  <si>
    <t>HUIGRA</t>
  </si>
  <si>
    <t>EL ROSARIO</t>
  </si>
  <si>
    <t>PUNGALA</t>
  </si>
  <si>
    <t>GUAMOTE</t>
  </si>
  <si>
    <t>PALMIRA</t>
  </si>
  <si>
    <t>PUNIN</t>
  </si>
  <si>
    <t>SIBAMBE</t>
  </si>
  <si>
    <t>CACHA (CAB EN MACHANGARA)</t>
  </si>
  <si>
    <t>LOJA</t>
  </si>
  <si>
    <t>Postgrado</t>
  </si>
  <si>
    <t>CHAMBO</t>
  </si>
  <si>
    <t>IMBABURA</t>
  </si>
  <si>
    <t>ANTONIO ANTE</t>
  </si>
  <si>
    <t>SAN ROQUE</t>
  </si>
  <si>
    <t>CALPI</t>
  </si>
  <si>
    <t>CALUMA</t>
  </si>
  <si>
    <t>KENNEDY</t>
  </si>
  <si>
    <t>Formación Técnica (Intermedia)</t>
  </si>
  <si>
    <t>PASCUALES</t>
  </si>
  <si>
    <t>CHILLOGALLO</t>
  </si>
  <si>
    <t>IBARRA</t>
  </si>
  <si>
    <t>CHUNCHI</t>
  </si>
  <si>
    <t>JULIO E. MORENO (CATANAHUAN GRANDE)</t>
  </si>
  <si>
    <t>COTOPAXI</t>
  </si>
  <si>
    <t>PUJILI</t>
  </si>
  <si>
    <t>QUITUMBE</t>
  </si>
  <si>
    <t>CONOCOTO</t>
  </si>
  <si>
    <t>IÑAQUITO</t>
  </si>
  <si>
    <t>LA MENA</t>
  </si>
  <si>
    <t>COLTA</t>
  </si>
  <si>
    <t>SANTIAGO DE QUITO (CAB EN SAN ANTONIO DE</t>
  </si>
  <si>
    <t>COMITE DEL PUEBLO</t>
  </si>
  <si>
    <t>PEDRO MONCAYO</t>
  </si>
  <si>
    <t>TABACUNDO</t>
  </si>
  <si>
    <t>PALTAS</t>
  </si>
  <si>
    <t>CATACOCHA</t>
  </si>
  <si>
    <t>ZAMBIZA</t>
  </si>
  <si>
    <t>CARANQUI</t>
  </si>
  <si>
    <t>OTAVALO</t>
  </si>
  <si>
    <t>SAN JUAN DE ILUMAN</t>
  </si>
  <si>
    <t>CAJABAMBA</t>
  </si>
  <si>
    <t>SAN BLAS</t>
  </si>
  <si>
    <t>GUALEA</t>
  </si>
  <si>
    <t>LA LIBERTAD</t>
  </si>
  <si>
    <t>SAN SIMON (YACOTO)</t>
  </si>
  <si>
    <t>QUILANGA</t>
  </si>
  <si>
    <t>FUNDOCHAMBA</t>
  </si>
  <si>
    <t>CALDERON (CARAPUNGO)</t>
  </si>
  <si>
    <t>SAN LUIS</t>
  </si>
  <si>
    <t>EL SAGRARIO</t>
  </si>
  <si>
    <t>SICALPA</t>
  </si>
  <si>
    <t>SAN ANTONIO</t>
  </si>
  <si>
    <t>LLOA</t>
  </si>
  <si>
    <t>MORONA</t>
  </si>
  <si>
    <t>TAISHA</t>
  </si>
  <si>
    <t>COLUMBE</t>
  </si>
  <si>
    <t>AZUAY</t>
  </si>
  <si>
    <t>CUENCA</t>
  </si>
  <si>
    <t>BELLAVISTA</t>
  </si>
  <si>
    <t>POMASQUI</t>
  </si>
  <si>
    <t>EL EMPALME</t>
  </si>
  <si>
    <t>CATAMAYO</t>
  </si>
  <si>
    <t>PUELLARO</t>
  </si>
  <si>
    <t>GABRIEL IGNACIO VEINTIMILLA</t>
  </si>
  <si>
    <t>GUALACEO</t>
  </si>
  <si>
    <t>GUAYAQUIL DE ALPACHACA</t>
  </si>
  <si>
    <t>SANTA ANA</t>
  </si>
  <si>
    <t>CONDADO</t>
  </si>
  <si>
    <t>JUAN DE VELASCO (PANGOR)</t>
  </si>
  <si>
    <t>PONCEANO</t>
  </si>
  <si>
    <t>LATACUNGA</t>
  </si>
  <si>
    <t>IGNACIO FLORES (PARQUE FLORES)</t>
  </si>
  <si>
    <t>CHAUPICRUZ</t>
  </si>
  <si>
    <t>LA PROVIDENCIA</t>
  </si>
  <si>
    <t>EL BATAN</t>
  </si>
  <si>
    <t>GUAYTACAMA (GUAITACAMA)</t>
  </si>
  <si>
    <t>SAN MIGUEL DE URCUQUI</t>
  </si>
  <si>
    <t>PABLO ARENAS</t>
  </si>
  <si>
    <t>LA MAGDALENA</t>
  </si>
  <si>
    <t>TULCAN</t>
  </si>
  <si>
    <t>SAN RAFAEL</t>
  </si>
  <si>
    <t>BELISARIO QUEVEDO</t>
  </si>
  <si>
    <t>ALAQUES (ALAQUEZ)</t>
  </si>
  <si>
    <t>VENTANAS</t>
  </si>
  <si>
    <t>SAN BARTOLO</t>
  </si>
  <si>
    <t>NAYON</t>
  </si>
  <si>
    <t>LA CONCEPCION</t>
  </si>
  <si>
    <t>MANABI</t>
  </si>
  <si>
    <t>FLAVIO ALFARO</t>
  </si>
  <si>
    <t>SAN FRANCISCO DE NOVILLO</t>
  </si>
  <si>
    <t>URCUQUI</t>
  </si>
  <si>
    <t>MATRIZ</t>
  </si>
  <si>
    <t>CALVAS</t>
  </si>
  <si>
    <t>CARIAMANGA</t>
  </si>
  <si>
    <t>SAGRARIO</t>
  </si>
  <si>
    <t>CENTRO HISTORICO</t>
  </si>
  <si>
    <t>SAN MIGUEL DE LOS BANCOS</t>
  </si>
  <si>
    <t>TOACASO</t>
  </si>
  <si>
    <t>ANGEL POLIBIO CHAVES</t>
  </si>
  <si>
    <t>SAN PABLO</t>
  </si>
  <si>
    <t>ZUMBAHUA</t>
  </si>
  <si>
    <t>BOLIVAR (SAGRARIO)</t>
  </si>
  <si>
    <t>ESPINDOLA</t>
  </si>
  <si>
    <t>AMALUZA</t>
  </si>
  <si>
    <t>CHIMBACALLE</t>
  </si>
  <si>
    <t>ELOY ALFARO</t>
  </si>
  <si>
    <t>LLANO CHICO</t>
  </si>
  <si>
    <t>SALCEDO</t>
  </si>
  <si>
    <t>CUSUBAMBA</t>
  </si>
  <si>
    <t>HUAYNACAPAC</t>
  </si>
  <si>
    <t>SAN MIGUEL</t>
  </si>
  <si>
    <t>LICTO</t>
  </si>
  <si>
    <t>TURUBAMBA</t>
  </si>
  <si>
    <t>LA FERROVIARIA</t>
  </si>
  <si>
    <t>MEJIA</t>
  </si>
  <si>
    <t>MACHACHI</t>
  </si>
  <si>
    <t>CHONE</t>
  </si>
  <si>
    <t>MARISCAL SUCRE</t>
  </si>
  <si>
    <t>ITCHIMBIA</t>
  </si>
  <si>
    <t>SANTO DOMINGO DE LOS TSACHILAS</t>
  </si>
  <si>
    <t>SANTO DOMINGO</t>
  </si>
  <si>
    <t>SANTO DOMINGO DE LOS COLORADOS</t>
  </si>
  <si>
    <t>ATAHUALPA</t>
  </si>
  <si>
    <t>LA LIBERTAD (ALIZO)</t>
  </si>
  <si>
    <t>GUANGAJE</t>
  </si>
  <si>
    <t>LOMAS DE SARGENTILLO</t>
  </si>
  <si>
    <t>AMAGUAÑA</t>
  </si>
  <si>
    <t>JORDAN</t>
  </si>
  <si>
    <t>YARUQUI</t>
  </si>
  <si>
    <t>ESMERALDAS</t>
  </si>
  <si>
    <t>QUININDE</t>
  </si>
  <si>
    <t>ROSA ZARATE (QUINDE)</t>
  </si>
  <si>
    <t>NAPO</t>
  </si>
  <si>
    <t>TENA</t>
  </si>
  <si>
    <t>CHILLANES</t>
  </si>
  <si>
    <t>MACARA</t>
  </si>
  <si>
    <t>MACARA (MANUEL ENRIQUE RENGEL SUQUILANDA</t>
  </si>
  <si>
    <t>CAYAMBE</t>
  </si>
  <si>
    <t>JUAN MONTALVO</t>
  </si>
  <si>
    <t>COTACACHI</t>
  </si>
  <si>
    <t>QUIROGA</t>
  </si>
  <si>
    <t>GONZOL</t>
  </si>
  <si>
    <t>CANGONAMA</t>
  </si>
  <si>
    <t>SUCUMBIOS</t>
  </si>
  <si>
    <t>LAGO AGRIO</t>
  </si>
  <si>
    <t>NUEVA LOJA</t>
  </si>
  <si>
    <t>LA VICTORIA</t>
  </si>
  <si>
    <t>SAN GERARDO DE PACAICAGUAN</t>
  </si>
  <si>
    <t>GUASUNTOS</t>
  </si>
  <si>
    <t>SAN BUENAVENTURA</t>
  </si>
  <si>
    <t>ANGAMARCA</t>
  </si>
  <si>
    <t>SAN JOSE DE MINAS</t>
  </si>
  <si>
    <t>QUEVEDO</t>
  </si>
  <si>
    <t>ELOY ALFARO (SAN FELIPE)</t>
  </si>
  <si>
    <t>FLORES</t>
  </si>
  <si>
    <t>COCHAPAMBA</t>
  </si>
  <si>
    <t>NONO</t>
  </si>
  <si>
    <t>ANGOCHAGUA</t>
  </si>
  <si>
    <t>SAN PEDRO DE HUACA</t>
  </si>
  <si>
    <t>HUACA</t>
  </si>
  <si>
    <t>ACHUPALLAS</t>
  </si>
  <si>
    <t>EL CARMEN</t>
  </si>
  <si>
    <t>FACUNDO VELA</t>
  </si>
  <si>
    <t>PICAIGUA</t>
  </si>
  <si>
    <t>EL QUINCHE</t>
  </si>
  <si>
    <t>SAQUISILI</t>
  </si>
  <si>
    <t>LA ARGELIA</t>
  </si>
  <si>
    <t>SIMIATUG</t>
  </si>
  <si>
    <t>TARQUI</t>
  </si>
  <si>
    <t>PISHILATA</t>
  </si>
  <si>
    <t>SAN PEDRO DE PELILEO</t>
  </si>
  <si>
    <t>GUAMBALO</t>
  </si>
  <si>
    <t>SAN PABLO (SAN PABLO DE ATENAS)</t>
  </si>
  <si>
    <t>EL ORO</t>
  </si>
  <si>
    <t>MACHALA</t>
  </si>
  <si>
    <t>ALTO TAMBO (CAB EN GUADUAL)</t>
  </si>
  <si>
    <t>JULIO ANDRADE (OREJUELA)</t>
  </si>
  <si>
    <t>SUCUA</t>
  </si>
  <si>
    <t>HUAMBI</t>
  </si>
  <si>
    <t>SOZORANGA</t>
  </si>
  <si>
    <t>BELISARIO QUEVEDO (GUANAILIN)</t>
  </si>
  <si>
    <t>GUAMANI</t>
  </si>
  <si>
    <t>CAÑAR</t>
  </si>
  <si>
    <t>GUALLETURO</t>
  </si>
  <si>
    <t>TOCACHI</t>
  </si>
  <si>
    <t>CHILIBULO</t>
  </si>
  <si>
    <t>LA ECUATORIANA</t>
  </si>
  <si>
    <t>EL VECINO</t>
  </si>
  <si>
    <t>NABON</t>
  </si>
  <si>
    <t>EL PROGRESO (CAB EN ZHOTA)</t>
  </si>
  <si>
    <t>MULALO</t>
  </si>
  <si>
    <t>SIGCHOS</t>
  </si>
  <si>
    <t>CHUGCHILLAN</t>
  </si>
  <si>
    <t>SAN SEBASTIAN</t>
  </si>
  <si>
    <t>PACCHA</t>
  </si>
  <si>
    <t>SANTAFE (SANTA FE)</t>
  </si>
  <si>
    <t>AYACUCHO</t>
  </si>
  <si>
    <t>MACAS</t>
  </si>
  <si>
    <t>CALACALI</t>
  </si>
  <si>
    <t>ORELLANA</t>
  </si>
  <si>
    <t>SAN LUIS DE ARMENIA</t>
  </si>
  <si>
    <t>BILOVAN</t>
  </si>
  <si>
    <t>SAN ANTONIO DE BAYUSHIG</t>
  </si>
  <si>
    <t>LA MERCED</t>
  </si>
  <si>
    <t>CUMANDA</t>
  </si>
  <si>
    <t>OLMEDO</t>
  </si>
  <si>
    <t>SUCRE</t>
  </si>
  <si>
    <t>BAHIA DE CARAQUEZ</t>
  </si>
  <si>
    <t>PORTOVIEJO</t>
  </si>
  <si>
    <t>24 DE MAYO</t>
  </si>
  <si>
    <t>TANICUCHI</t>
  </si>
  <si>
    <t>CRISTOBAL COLON</t>
  </si>
  <si>
    <t>PELILEO</t>
  </si>
  <si>
    <t>SAN ISIDRO</t>
  </si>
  <si>
    <t>SAN FRANCISCO</t>
  </si>
  <si>
    <t>5 DE AGOSTO</t>
  </si>
  <si>
    <t>LARAMA</t>
  </si>
  <si>
    <t>RUMIÑAHUI</t>
  </si>
  <si>
    <t>SANGOLQUI</t>
  </si>
  <si>
    <t>BAÑOS DE AGUA SANTA</t>
  </si>
  <si>
    <t>PALLATANGA</t>
  </si>
  <si>
    <t>ROSA FLORIDA</t>
  </si>
  <si>
    <t>PUENGASI</t>
  </si>
  <si>
    <t>PORTOVELO</t>
  </si>
  <si>
    <t>SALATI</t>
  </si>
  <si>
    <t>SOLANDA</t>
  </si>
  <si>
    <t>TINGO</t>
  </si>
  <si>
    <t>LA JOYA DE LOS SACHAS</t>
  </si>
  <si>
    <t>COCA</t>
  </si>
  <si>
    <t>VINCES</t>
  </si>
  <si>
    <t>GIRON</t>
  </si>
  <si>
    <t>BALZAR</t>
  </si>
  <si>
    <t>LA MANA</t>
  </si>
  <si>
    <t>PUCAYACU</t>
  </si>
  <si>
    <t>PINTAG</t>
  </si>
  <si>
    <t>SANTA ELENA</t>
  </si>
  <si>
    <t>COLONCHE</t>
  </si>
  <si>
    <t>SANTA ROSA</t>
  </si>
  <si>
    <t>ZHIDMAD</t>
  </si>
  <si>
    <t>SANTA MARTHA DE CUBA</t>
  </si>
  <si>
    <t>PANGUA</t>
  </si>
  <si>
    <t>EL CORAZON</t>
  </si>
  <si>
    <t>SALITRE</t>
  </si>
  <si>
    <t>BOCANA</t>
  </si>
  <si>
    <t>TUFIÑO</t>
  </si>
  <si>
    <t>GENERAL MORALES (SOCARTE)</t>
  </si>
  <si>
    <t>LITA</t>
  </si>
  <si>
    <t>RIOVERDE</t>
  </si>
  <si>
    <t>ROCAFUERTE</t>
  </si>
  <si>
    <t>MONTALVO</t>
  </si>
  <si>
    <t>ILAPO</t>
  </si>
  <si>
    <t>FERNANDEZ SALVADOR</t>
  </si>
  <si>
    <t>RUMIPAMBA</t>
  </si>
  <si>
    <t>PIFO</t>
  </si>
  <si>
    <t>EL ALTAR</t>
  </si>
  <si>
    <t>SAN PEDRO DE LA BENDITA</t>
  </si>
  <si>
    <t>MONTE OLIVO</t>
  </si>
  <si>
    <t>PUEMBO</t>
  </si>
  <si>
    <t>CANGAHUA</t>
  </si>
  <si>
    <t>SOTOMAYOR ROJAS DILON OCTAVIO</t>
  </si>
  <si>
    <t>BARAHONA CHAVEZ TELMO RODRIGO</t>
  </si>
  <si>
    <t>TRAVES TIPANLUISA MAYRA FERNANDA</t>
  </si>
  <si>
    <t>HUILCAREMA AUQUILLA CARMEN NARCISA</t>
  </si>
  <si>
    <t>CORDOVA MONTALVO MARIA MERCEDES</t>
  </si>
  <si>
    <t>CHICAIZA PUCUJI SEGUNDO OSWALDO</t>
  </si>
  <si>
    <t>ALMACHI PERALTA EDWIN FABIAN</t>
  </si>
  <si>
    <t>SANCHEZ CRUZ CRISTIAN JAVIER</t>
  </si>
  <si>
    <t>RUMIÑAHUI BASTIDAS KLEBER PATRICIO</t>
  </si>
  <si>
    <t>BASTIDAS QUIZCHPE MARLITH ELIZABETH</t>
  </si>
  <si>
    <t>LLANGARI QUISHPE MARIA TERESA</t>
  </si>
  <si>
    <t>SANCHEZ HINOJOSA ROSA .</t>
  </si>
  <si>
    <t xml:space="preserve">LLUGLLA DUCHI JUANA </t>
  </si>
  <si>
    <t>YUNGAN TASAMBAY MARIA FRANCISCA</t>
  </si>
  <si>
    <t>GUAIPACHA CARRILLO CRISTHIAN MAURICIO</t>
  </si>
  <si>
    <t>CRIOLLO NIAMA LUIS ALFREDO</t>
  </si>
  <si>
    <t>GUSQUI ESTRADA LADY MILENA</t>
  </si>
  <si>
    <t>LOPEZ CAIZA RICHARD MARCELO</t>
  </si>
  <si>
    <t>FIERRO SEGOVIA DIEGO ALEJANDRO</t>
  </si>
  <si>
    <t xml:space="preserve">DUCHI CAMPOVERDE MARIA CAROLINA </t>
  </si>
  <si>
    <t>ESTRELLA INCA CARMEN AMELIA</t>
  </si>
  <si>
    <t>LLERENA CHACHA ENRIQUETA MERLENE</t>
  </si>
  <si>
    <t>LAMINIA PILLAJO MONICA PATRICIA</t>
  </si>
  <si>
    <t>GUAÑA PUJOTA LUZ MARIA</t>
  </si>
  <si>
    <t>TABANGO CEPEDA MARIA ESTHELA</t>
  </si>
  <si>
    <t>RONDAL TUNBAICO LUIS MARCELO</t>
  </si>
  <si>
    <t>PINTO DIAZ MAGALI PATRICIA</t>
  </si>
  <si>
    <t>ARIZAGA JARRIN FRANCISCO JAVIER</t>
  </si>
  <si>
    <t>ROMERO VILLA BETTY ELIZABETH</t>
  </si>
  <si>
    <t xml:space="preserve">REAL FLORES JUAN JOSE </t>
  </si>
  <si>
    <t>CONDOR DAQUILEMA CRISTINA LUCIA</t>
  </si>
  <si>
    <t>PINDUISACA DAQUILEMA MARIA CONCEPCION</t>
  </si>
  <si>
    <t>SIGCHO CASTRO CARMEN AMELIA</t>
  </si>
  <si>
    <t xml:space="preserve">TOAPANTA PINDUISACA LUIS JAIME </t>
  </si>
  <si>
    <t>ANDRAMUÑO DIAZ JEANETH VIBIANA</t>
  </si>
  <si>
    <t>ILLAPA BUÑAY GLADYS ISABEL</t>
  </si>
  <si>
    <t>PARRAGA PARRAGA CARMEN JESSENIA</t>
  </si>
  <si>
    <t>MORALES MORALES JOSE EDUARDO</t>
  </si>
  <si>
    <t>SAMBACHE CALVOPIÑA MIRIAM DE LAS MERCEDES</t>
  </si>
  <si>
    <t>REINOSO FIALLOS SHAKYRA ROCIO</t>
  </si>
  <si>
    <t xml:space="preserve">CONDO ORTIZ ROSA MAGDALENA </t>
  </si>
  <si>
    <t>TOAPANTA PINDUISACA MARIA LUCIA</t>
  </si>
  <si>
    <t>PADILLA YUMICEBA NICOLAS AUGUSTO</t>
  </si>
  <si>
    <t>CAYAMBE NIAMA GLADYS BEATRIZ</t>
  </si>
  <si>
    <t>CUNDURI NOGALES VERONICA ALEXANDRA</t>
  </si>
  <si>
    <t>BUÑAY ROLDAN MARIA ESPERANZA</t>
  </si>
  <si>
    <t>CHACHA VELASTEGUI EDITH ALEXANDRA</t>
  </si>
  <si>
    <t>BERRONES VALLEJO GILMA GERMANIA</t>
  </si>
  <si>
    <t>AMANGANDI CHIMBOLEMA LURDES DORA</t>
  </si>
  <si>
    <t>GUAIPACHA YUMICEBA MARIA TERESA</t>
  </si>
  <si>
    <t>CAISAGUANO TOAQUIZA JUAN .</t>
  </si>
  <si>
    <t>MORALES MORALES DIEGO JOHNY</t>
  </si>
  <si>
    <t>AUQUILLA GUARACA SEGUNDO JOSE</t>
  </si>
  <si>
    <t>SILVA LLERENA JOHANNA CRISTINA</t>
  </si>
  <si>
    <t>GUAYPACHA BUÑAY CRISTHIAN DAVID</t>
  </si>
  <si>
    <t>GUAIPACHA YUMICEBA RODRIGO FAUSTO</t>
  </si>
  <si>
    <t>VACACELA GUAIPACHA ANDRES .</t>
  </si>
  <si>
    <t>GUZMAN GARZON JACQUELIN MIREYA</t>
  </si>
  <si>
    <t>BAEZ PUMA KATERINE ESTEFANIA</t>
  </si>
  <si>
    <t>PILATAXI GUAMAN ANA ZELINDA</t>
  </si>
  <si>
    <t xml:space="preserve">JARA IZURIETA LUPITA DEL CARMEN </t>
  </si>
  <si>
    <t>GUAMAN AUQUILLA BRAYAN STEVE</t>
  </si>
  <si>
    <t>VEGA AIDA SUSANA</t>
  </si>
  <si>
    <t xml:space="preserve">URQUIZO HUILCAREMA EDWIN FERNANDO </t>
  </si>
  <si>
    <t>TORRES TOAPAXI GLADYS PATRICIA</t>
  </si>
  <si>
    <t>VALDEZ TASAMBAY MANUEL GONZALO</t>
  </si>
  <si>
    <t>BASTIDAS POMAQUIZA JOSE RICARDO</t>
  </si>
  <si>
    <t>ESTRELLA JARA WILSON PEDRO</t>
  </si>
  <si>
    <t>LONDO AUQUILLA SILVIA PATRICIA</t>
  </si>
  <si>
    <t>CHICAIZA GUAPULEMA MIRYAM INES</t>
  </si>
  <si>
    <t xml:space="preserve">CARRILLO MARTINEZ FERNANDO </t>
  </si>
  <si>
    <t>REMACHE ARGOS ANA LUCIA</t>
  </si>
  <si>
    <t>VERDEZOTO FLORES MEYBEL EDITH</t>
  </si>
  <si>
    <t>TENENUELA GUAPI NIEVES .</t>
  </si>
  <si>
    <t xml:space="preserve">MOROCHO SINCHE MARGARITA </t>
  </si>
  <si>
    <t xml:space="preserve">LLAMUCA LLAMUCA ESPERANZA </t>
  </si>
  <si>
    <t>ÑAMA CRIOLLO SEGUNDO MARIANO</t>
  </si>
  <si>
    <t>ROSERO TAICUZ RENE BOLIVAR</t>
  </si>
  <si>
    <t>YUMICEBA CRIOLLO LUIS FERNANDO</t>
  </si>
  <si>
    <t>ZABALA RAMIREZ GINA XIMENA</t>
  </si>
  <si>
    <t>URQUIZO PADILLA JUAN MANUEL</t>
  </si>
  <si>
    <t>GUAMAN HUARACA JAVIER JOSE</t>
  </si>
  <si>
    <t>TOMALO VACA FAUSTO ALFREDO</t>
  </si>
  <si>
    <t xml:space="preserve">CUTIOPALA CACUANGO MANUELA </t>
  </si>
  <si>
    <t>NIAMA SINALUISA MARIA JUANA</t>
  </si>
  <si>
    <t>VEGA CAISA ROCIO PIEDAD</t>
  </si>
  <si>
    <t>YAUTIBUG PATARON JAIME ENRIQUE</t>
  </si>
  <si>
    <t>HUILCAREMA MOROCHO MARIA MANUELA</t>
  </si>
  <si>
    <t xml:space="preserve">AJOS OROZCO MARIO MANUEL </t>
  </si>
  <si>
    <t>BUSTAMANTE ORTIZ GERMAN GUILLERMO</t>
  </si>
  <si>
    <t>NUÑEZ GUALLASAMIN NELLY JAZMIN</t>
  </si>
  <si>
    <t>OBANDO PILCO KATHERINE TATIANA</t>
  </si>
  <si>
    <t>GUAIPACHA CARRILLO JOSE LUIS</t>
  </si>
  <si>
    <t>AUQUILLA URQUIZO MANUEL GONZALO</t>
  </si>
  <si>
    <t>TOAQUIZA TIGASI BLANCA REBECA</t>
  </si>
  <si>
    <t>CAYAMBE NIAMA IVAN GEOVANNY</t>
  </si>
  <si>
    <t>GUALOTO TAPUY CARLOS ALBERTO</t>
  </si>
  <si>
    <t>CAYAMBE LUMBI GUADALUPE ELIZABETH</t>
  </si>
  <si>
    <t>PALAQUIBAY LLIVIRUMBAY YOLANDA UVALDINA</t>
  </si>
  <si>
    <t>MOROCHO JANETA NEYMAR ARIEL</t>
  </si>
  <si>
    <t>PIEDRA MUELA LUIS PATRICIO</t>
  </si>
  <si>
    <t>CUMIÑA GUARACA MARTHA TERESA</t>
  </si>
  <si>
    <t>CRIOLLO NIAMA JOSE .</t>
  </si>
  <si>
    <t>TASAMBAY YUMICEBA MARIVIT MICAELA</t>
  </si>
  <si>
    <t>NUÑEZ GUALLASAMIN WILLIAM PAUL</t>
  </si>
  <si>
    <t>URQUIZO TIUPUL JOSE ANTONIO</t>
  </si>
  <si>
    <t>CARRILLO TASAMBAY SEGUNDO SAULO</t>
  </si>
  <si>
    <t>URQUIZO YUMISEBA LAURA ESTEFANIA</t>
  </si>
  <si>
    <t>FLORES PULUPA LUIS ALFREDO</t>
  </si>
  <si>
    <t xml:space="preserve">GUAYPACHA YUMISEBA MANUEL </t>
  </si>
  <si>
    <t>TIUPUL TIUPUL MARIA CECILIA</t>
  </si>
  <si>
    <t>REINOSO PAREDES JUAN CARLOS</t>
  </si>
  <si>
    <t>HEREDIA HERRERA SILVANA SHIRLEY</t>
  </si>
  <si>
    <t>REA MANOBANDA AIDA TRANSITO</t>
  </si>
  <si>
    <t>CACOANGO CRIOLLO DANIEL .</t>
  </si>
  <si>
    <t>VALDEZ PAUCAR SEGUNDO MARCO</t>
  </si>
  <si>
    <t>TOAZO LEINES ELVIA ESPERANZA</t>
  </si>
  <si>
    <t>LUMBI MANOBANDA SEGUNDO ESTUARDO</t>
  </si>
  <si>
    <t>PANCHEZ PUEBLA NANCY PIEDAD</t>
  </si>
  <si>
    <t xml:space="preserve">MALDONADO VEINTIMILLA JULIA KARINA </t>
  </si>
  <si>
    <t xml:space="preserve">CAIZA IPO JOSE PEDRO </t>
  </si>
  <si>
    <t>PADILLA LEMACHE JORGE RAUL</t>
  </si>
  <si>
    <t>QUISHPI TENENUELA PAULINA VERONICA</t>
  </si>
  <si>
    <t>PILAMUNGA TENENUELA JOSE MANUEL</t>
  </si>
  <si>
    <t>MASALEMA CAZA CARLOS FERNANDO</t>
  </si>
  <si>
    <t xml:space="preserve">MOROCHO HUILCAREMA CARLOS ALBERTO </t>
  </si>
  <si>
    <t>BENAVIDES HERRERIA ALBA LUCIA</t>
  </si>
  <si>
    <t>QUISHPE GUANOLEMA MARIA ELIZABETH</t>
  </si>
  <si>
    <t>GUAMAN GUARANGA JUAN CARLOS</t>
  </si>
  <si>
    <t>FERNANDEZ NUÑEZ CARLOS LEONEL</t>
  </si>
  <si>
    <t>YANCHAGUANO AREQUIPA MAURO VINICIO</t>
  </si>
  <si>
    <t>NARVAEZ HERRERA JENNY PATRICIA</t>
  </si>
  <si>
    <t>DURAZNO YANDUN GENESSIS YESSENIA</t>
  </si>
  <si>
    <t xml:space="preserve">AUQUILLA CARRILLO FLOR DEVORA </t>
  </si>
  <si>
    <t>SIERRA . JOSE ELIAS</t>
  </si>
  <si>
    <t>SANDOVAL PERUGACHI JOSE FRANCISCO</t>
  </si>
  <si>
    <t>JANETA AULLA MARIA ANTONIA</t>
  </si>
  <si>
    <t>BONILLA BUÑAY DIEGO FERNANDO</t>
  </si>
  <si>
    <t>CRIOLLO NIAMA MARTHA CECILIA</t>
  </si>
  <si>
    <t xml:space="preserve">URQUIZO PADILLA JOSE </t>
  </si>
  <si>
    <t>ERAZO SERRANO YAJAIRA ELIZABETH</t>
  </si>
  <si>
    <t xml:space="preserve">VALDEZ RUMIÑAHUI MARIA </t>
  </si>
  <si>
    <t>ALBARRACIN VALENCIA DIANA AZUCENA</t>
  </si>
  <si>
    <t>TASAMBAY VALDEZ MANUEL ALFREDO</t>
  </si>
  <si>
    <t>PEREZ VEGA JAIME SANTIAGO</t>
  </si>
  <si>
    <t>USHCA CHIMBOLEMA ANA MARIA</t>
  </si>
  <si>
    <t xml:space="preserve">AUQUILLA CARRILLO EVELYN CAROLINA </t>
  </si>
  <si>
    <t>YUMICEBA CRIOLLO MANUEL .</t>
  </si>
  <si>
    <t>PILATAXI GUALLO LUZ AMERICA</t>
  </si>
  <si>
    <t>CRIOLLO NIAMA PEDRO JOSE</t>
  </si>
  <si>
    <t>HERRERA LLAMUCA JUAN CARLOS</t>
  </si>
  <si>
    <t>CABAY PILCO JOSE MANUEL</t>
  </si>
  <si>
    <t>URQUIZO HUARACA LIZBETH ESTEFANIA</t>
  </si>
  <si>
    <t>TASAMBAY URQUIZO DIEGO ARMANDO</t>
  </si>
  <si>
    <t>CORONEL PILCO BRYAN ALONSO</t>
  </si>
  <si>
    <t>NUÑEZ GUALLASAMIN JAQUELINE PAOLA</t>
  </si>
  <si>
    <t>JUAN . CHARCO SANCHEZ</t>
  </si>
  <si>
    <t>SILVA PADILLA BLANCA LUZMILA</t>
  </si>
  <si>
    <t>TOHABANDA JUELA MARTHA ISABEL</t>
  </si>
  <si>
    <t>YUNGAN URQUIZO MIGUEL ANGEL</t>
  </si>
  <si>
    <t>CABAY CARRILLO ALEXANDRA ELIZABETH</t>
  </si>
  <si>
    <t>HUILCA ALVAREZ MARIA SOLEDAD</t>
  </si>
  <si>
    <t>QUISHPI GUAPI MARIA LAURA</t>
  </si>
  <si>
    <t>QUIROLA MONDRAGON KAREN NICOLE</t>
  </si>
  <si>
    <t>MORALES ALLAN MARIA JUANA</t>
  </si>
  <si>
    <t>GUERRA CHACON MIRIAN ESPERANZA</t>
  </si>
  <si>
    <t>CRIOLLO GUARACA MARIA ROSA</t>
  </si>
  <si>
    <t>MONDRAGON BALLADARES JOSE FRANCISCO</t>
  </si>
  <si>
    <t>MOSQUERA HERRERA JACINTA DE FATIMA</t>
  </si>
  <si>
    <t>MORALES MORALES JOSE LUIS</t>
  </si>
  <si>
    <t>ROLDAN TADAY LUIS ISRAEL</t>
  </si>
  <si>
    <t>MIQUINGA CAIZA JULIO CESAR</t>
  </si>
  <si>
    <t>MULLO PADILLA PEDRO .</t>
  </si>
  <si>
    <t>HERNANDEZ LOPEZ EDGAR FABIAN</t>
  </si>
  <si>
    <t>TOASO GOMEZ ALEX PAUL</t>
  </si>
  <si>
    <t>TOAZO LEINES TERESA DE LOURDES</t>
  </si>
  <si>
    <t>MULLO ESTRELLA JOSE LUIS</t>
  </si>
  <si>
    <t>MONTENEGRO ZAMBRANO VERONICA ELIZABETH</t>
  </si>
  <si>
    <t>GUAYPACHA URQUIZO FRANCISCO .</t>
  </si>
  <si>
    <t xml:space="preserve">URQUIZO VALDEZ GLADYS </t>
  </si>
  <si>
    <t>JARA NARANJO MARIA FERNANDA</t>
  </si>
  <si>
    <t>AUQUILLA YUMICEBA PEDRO VICENTE</t>
  </si>
  <si>
    <t>GUAIPACHA YUMICEBA MARIA ANTONIA</t>
  </si>
  <si>
    <t>URQUIZO PADILLA MARTHA CECILIA</t>
  </si>
  <si>
    <t>URQUIZO YUMICEBA LUIS ALFREDO</t>
  </si>
  <si>
    <t>CAISAGUANO TOAQUIZA ANDRES .</t>
  </si>
  <si>
    <t>CALDERON NAVARRO JOSE ARTURO</t>
  </si>
  <si>
    <t>TOAPANTA CABASCANGO VICENTE .</t>
  </si>
  <si>
    <t>PEREZ MUÑOZ SEGUNDO ENRIQUE</t>
  </si>
  <si>
    <t>CEPEDA GUACHO JUAN PATRICIO</t>
  </si>
  <si>
    <t>LLUAY VELASTEGUI EDISON PATRICIO</t>
  </si>
  <si>
    <t>CARRILLO QUISHPE DIEGO ROBERTO</t>
  </si>
  <si>
    <t>URQUIZO PADILLA ANTONIO .</t>
  </si>
  <si>
    <t>CEPEDA GUACHO ALEX ALEXANDER</t>
  </si>
  <si>
    <t>PARCO GAVILANEZ CHRISTIAN ALCIBAR</t>
  </si>
  <si>
    <t>YAGUACHI TENE PEDRO PABLO</t>
  </si>
  <si>
    <t>PAEZ VIVAS SEBASTIAN ANDRES</t>
  </si>
  <si>
    <t>VIVAS MOSQUERA MARIA LUCIANA</t>
  </si>
  <si>
    <t>AUQUILLA TAZAMBAY JOSE .</t>
  </si>
  <si>
    <t>GIRALDO SIMONS JOHANA CAMILA</t>
  </si>
  <si>
    <t>MUZO SARABINO BRIAN ANDRES</t>
  </si>
  <si>
    <t>QUINCHE SANCHEZ FEBE GUISSELA</t>
  </si>
  <si>
    <t xml:space="preserve">DUCHI USHCA LOURDES MORAIMA </t>
  </si>
  <si>
    <t>PAUCAR PINCHAO MATEO SEBASTIAN</t>
  </si>
  <si>
    <t>GARCIA ZURITA SAMANTA CAROLINA</t>
  </si>
  <si>
    <t>UNAUCHO CHANALUISA BERTHA ENCARNACION</t>
  </si>
  <si>
    <t>YUNGAN GUAMAN BLANCA VERONICA</t>
  </si>
  <si>
    <t xml:space="preserve">AIMACAÑA PAUJI EDWIN MIGUEL </t>
  </si>
  <si>
    <t>CEDEÑO MACIAS RODOLFO ATILIO</t>
  </si>
  <si>
    <t>GUAMAN TASAMBAY ELOISA VERONICA</t>
  </si>
  <si>
    <t>RONDAL TITUAÑA SEGUNDO MARCELO</t>
  </si>
  <si>
    <t xml:space="preserve">LARCO PANCHEZ JHON JAIRO </t>
  </si>
  <si>
    <t>RIVADENEIRA QUINTERO ALEXANDER WLADIMIR</t>
  </si>
  <si>
    <t>TIXI TASAMBAY SEGUNDO WILSON</t>
  </si>
  <si>
    <t>GUARANDA MONTERO CARLOS JONATHAN</t>
  </si>
  <si>
    <t>NIAMA PADILLA JOSE AGUSTIN</t>
  </si>
  <si>
    <t>CAJAMARCA CHANGO MARIA AURORA</t>
  </si>
  <si>
    <t>YAPO OLALLA ELVIA LUCILA</t>
  </si>
  <si>
    <t>PEREZ MUÑOZ CARLOS FABIAN</t>
  </si>
  <si>
    <t>JANETA AULLA MARIA ANGELA</t>
  </si>
  <si>
    <t>BERNAL GARCIA GLORIA SELENA</t>
  </si>
  <si>
    <t>URQUIZO URQUIZO JOSE ANTONIO</t>
  </si>
  <si>
    <t>GUAIPACHA YUMICEBA SEGUNDO CESAR</t>
  </si>
  <si>
    <t>VALDEZ TASAMBAY MARTIN .</t>
  </si>
  <si>
    <t>MULLO ESTRELLA PEDRO DAVID</t>
  </si>
  <si>
    <t>LEON . LUIS EDUARDO</t>
  </si>
  <si>
    <t>CAJAMARCA . JOSE ANTONIO</t>
  </si>
  <si>
    <t>CASHUG CARRILLO MARIA ROSA</t>
  </si>
  <si>
    <t>GUARACA URQUIZO MARIA ROSA</t>
  </si>
  <si>
    <t>REINOSO PAREDES ANTONIO ROGELIO</t>
  </si>
  <si>
    <t>ARCOS FIERRO HANDERSON ROMARIO</t>
  </si>
  <si>
    <t>GUAMAN GUARANGA CESAR ENRIQUE</t>
  </si>
  <si>
    <t>ROBALINO PEREZ SEGUNDO MARCELO</t>
  </si>
  <si>
    <t>MAILA QUEZADA MARIO EFREN</t>
  </si>
  <si>
    <t>ACHIG QUISAGUANO JUAN PABLO</t>
  </si>
  <si>
    <t>AREVALO SAMANIEGO BELGICA BERTHA</t>
  </si>
  <si>
    <t>CURICAMA BARRIGAS EDISON DAVID</t>
  </si>
  <si>
    <t>CUMIÑA URQUIZO JUAN CARLOS</t>
  </si>
  <si>
    <t>VEGA CUSCO LUIS FERNANDO</t>
  </si>
  <si>
    <t>CABAY CARRILLO JOSSELYN PATRICIA</t>
  </si>
  <si>
    <t>BUÑAY NIAMA OLGA BEATRIZ</t>
  </si>
  <si>
    <t>ARIAS MARTINEZ JULY KARINA</t>
  </si>
  <si>
    <t>VALDEZ URQUIZO SANDRA ELENA</t>
  </si>
  <si>
    <t>BASTIDAS TENE JOSE SANTOS</t>
  </si>
  <si>
    <t>VALDEZ TAZAMBAY SEGUNDO MARCO</t>
  </si>
  <si>
    <t>CHIMBOLEMA LEMA CARLOS ALFREDO</t>
  </si>
  <si>
    <t>TIXI LEMACHE SEGUNDO JOSE</t>
  </si>
  <si>
    <t>GUAYPACHA TAMAMI MARIA ROSA</t>
  </si>
  <si>
    <t>QUISHPI GUAMAN VICTOR MANUEL</t>
  </si>
  <si>
    <t>QUISHPI GUAMAN ALFONSO .</t>
  </si>
  <si>
    <t>JIMENEZ VIVAS KEVIN FERNANDO</t>
  </si>
  <si>
    <t>RIVERA URBANO JOHANNA TERESA</t>
  </si>
  <si>
    <t>CRIOLLO NIAMA MARIA .</t>
  </si>
  <si>
    <t>SAMANIEGO VILLENAS MARCO ANTONIO</t>
  </si>
  <si>
    <t>QUILOANGO CAIZA JUAN CARLOS</t>
  </si>
  <si>
    <t>RUIZ ACOSTA DIEGO PATRICIO</t>
  </si>
  <si>
    <t>LOPEZ BARREZUETA CESAR XAVIER</t>
  </si>
  <si>
    <t>MONTESDEOCA CHAVEZ PAUL ROMULO</t>
  </si>
  <si>
    <t>LLERENA CASTRO JOSE JAVIER</t>
  </si>
  <si>
    <t>FIGUEROA COX JANDRY ORLEY</t>
  </si>
  <si>
    <t>JIMENEZ NARVAEZ NELSON FERNANDO</t>
  </si>
  <si>
    <t>MEJIA ROLDAN MARIA FRANCISCA</t>
  </si>
  <si>
    <t>GUAIPACHA YUMICEBA SEGUNDO JOSE</t>
  </si>
  <si>
    <t>CEDEÑO MACIAS HENRY ABEL</t>
  </si>
  <si>
    <t xml:space="preserve">YUNGAN NINA JUAN MARCOS </t>
  </si>
  <si>
    <t>CUMIÑA VALDEZ JOSE ALFREDO</t>
  </si>
  <si>
    <t>CAIVE ROLDAN MARIA PETRONA</t>
  </si>
  <si>
    <t>GUAMAN TAPUY FABRICIO DANIEL</t>
  </si>
  <si>
    <t>LEGARDA HINOJOSA ESTEFANO ALEXANDER</t>
  </si>
  <si>
    <t xml:space="preserve">MACAS LEMA SILVIA MARIBEL </t>
  </si>
  <si>
    <t>CARRION UBIDIA MARLENE ANABEL</t>
  </si>
  <si>
    <t>TIUPUL URQUIZO JERONIMO .</t>
  </si>
  <si>
    <t>TIGASI CHUGCHILAN LUIS ANGEL</t>
  </si>
  <si>
    <t xml:space="preserve">TIPANTUÑA VEGA EDWIN ROLANDO </t>
  </si>
  <si>
    <t>ESPINOZA ACARO HOLGUER SANTIAGO</t>
  </si>
  <si>
    <t>PADILLLA VACACELA DENNIS JONATHAN</t>
  </si>
  <si>
    <t>MARTINEZ PATARON LUIS ANIBAL</t>
  </si>
  <si>
    <t xml:space="preserve">LASO GUAYPACHA JAIME ORLANDO </t>
  </si>
  <si>
    <t>IBARRA SOLIS EDWIN HERNAN</t>
  </si>
  <si>
    <t xml:space="preserve">SARABINO CUICHAN BRYAN BENJAMIN </t>
  </si>
  <si>
    <t>AUQUILLA CARRILLO DANIEL ELIAS</t>
  </si>
  <si>
    <t xml:space="preserve">YUNGAN TIXI PEDRO </t>
  </si>
  <si>
    <t xml:space="preserve">ANDRADE MORA PATRICIO ALEXANDER </t>
  </si>
  <si>
    <t>MALAN MUÑOZ JOSE BASILIO</t>
  </si>
  <si>
    <t>CUICHAN HURTADO VICTOR MANUEL</t>
  </si>
  <si>
    <t xml:space="preserve">VIVAS MORETA ZOILA AMADA </t>
  </si>
  <si>
    <t>YAMBAY BUÑAY MARIA CRISTINA</t>
  </si>
  <si>
    <t>COLLAGUAZO GUACHAMIN SONIA ELIZABETH</t>
  </si>
  <si>
    <t>PEREZ DAQUILEMA VALERIO .</t>
  </si>
  <si>
    <t xml:space="preserve">ÑAMO PADILLA JOSE ALBERTO </t>
  </si>
  <si>
    <t>LASO GUAYPACHA GLADYS YOLANDA</t>
  </si>
  <si>
    <t>EGUEZ GUERRA RICARDO ANDRES</t>
  </si>
  <si>
    <t>LANCHIMBA BURGA MARIA ESTHELA</t>
  </si>
  <si>
    <t>TASAMBAY URQUIZO SEGUNDO JUAN</t>
  </si>
  <si>
    <t>DE LA CRUZ AYALA KARINA FERNANDA</t>
  </si>
  <si>
    <t>GUERRA GONZALEZ LUIS ENRIQUE</t>
  </si>
  <si>
    <t>VIZCAINO PALACIOS ANA MARIA</t>
  </si>
  <si>
    <t xml:space="preserve">GARZON VALLEJO PATRICIA KARINA </t>
  </si>
  <si>
    <t xml:space="preserve">BAÑO PILALUMBO JILSON IVAN </t>
  </si>
  <si>
    <t>HERNANDEZ TAQUES ROBERTO DAVID</t>
  </si>
  <si>
    <t>PEREZ PEÑALOZA JENNY RUBI</t>
  </si>
  <si>
    <t>ZAMBRANO LOOR JOSE FLORESMILO</t>
  </si>
  <si>
    <t>PILLAJO MARIA DE LOURDES</t>
  </si>
  <si>
    <t>QUISHPE HEREDIA JOSSELIN MARIBEL</t>
  </si>
  <si>
    <t>CHICAIZA CEPEDA EFRAIN .</t>
  </si>
  <si>
    <t xml:space="preserve">LLASAG LOZADA JUAN CARLOS </t>
  </si>
  <si>
    <t>AUQUILLA CARRILLO JUAN PABLO</t>
  </si>
  <si>
    <t>AUQUILLA YUMICEBA ANA LUCIA</t>
  </si>
  <si>
    <t>CONDO OROZCO JUAN BOLIVAR</t>
  </si>
  <si>
    <t xml:space="preserve">YUMICEBA ÑAMA VICENTE </t>
  </si>
  <si>
    <t>TIERRA VILEMA NORA YAJAIRA</t>
  </si>
  <si>
    <t>TOAPANTA PATAJALO VANESSA ESTEFANIA</t>
  </si>
  <si>
    <t>TASAMBAY ASQUI ALBERTO .</t>
  </si>
  <si>
    <t>YAMBAY BUÑAY PABLO RAUL</t>
  </si>
  <si>
    <t xml:space="preserve">IBARRA GAIBOR MONICA DEL PILAR </t>
  </si>
  <si>
    <t>BAÑO PILALUMBO JOFFRAN NICOLAS</t>
  </si>
  <si>
    <t>MORILLO LOPEZ MARIA YOLANDA</t>
  </si>
  <si>
    <t>PADILLA LEMACHE EDISON SERGIO</t>
  </si>
  <si>
    <t>FARINANGO TIBAN LUZ MARIA</t>
  </si>
  <si>
    <t>QUINATOA ALOMOTO MARIA CARMEN</t>
  </si>
  <si>
    <t xml:space="preserve">SAYAY GUACHO MARCOS CARLOS </t>
  </si>
  <si>
    <t>GALARZA SANGUANO MARIA GEORGINA</t>
  </si>
  <si>
    <t xml:space="preserve">CRUZ SOLIS LORENZA </t>
  </si>
  <si>
    <t>MULLO ANILEMA FRANKLIN WILFRIDO</t>
  </si>
  <si>
    <t>TIUPUL VALDEZ LUCAS .</t>
  </si>
  <si>
    <t>AUQUILLA BUÑAY MARIA MANUELA</t>
  </si>
  <si>
    <t xml:space="preserve">CARRILLO NIAMA JORGE MANUEL </t>
  </si>
  <si>
    <t>BARRERA MOSQUERA MANUEL WASHINGTON</t>
  </si>
  <si>
    <t>TENESACA CAGUANA JULIO CESAR</t>
  </si>
  <si>
    <t>PAUCAR SINCHE JUAN MANUEL</t>
  </si>
  <si>
    <t>TRAVES LLUMIQUINGA JOSE BENIGNO</t>
  </si>
  <si>
    <t>DOMINGUEZ VERA ALFREDO EDUARDO</t>
  </si>
  <si>
    <t>CARANQUI CHICAIZA MANUEL VICTOR</t>
  </si>
  <si>
    <t xml:space="preserve">TOAQUIZA TIGASI GABRIELA CRISTINA </t>
  </si>
  <si>
    <t>CAYAMBE CRIOLLO LUZ MARIA</t>
  </si>
  <si>
    <t>GUACHO CEPEDA RUTH MARISOL</t>
  </si>
  <si>
    <t xml:space="preserve">FUENTES HURTADO MAYRA ALEJANDRA </t>
  </si>
  <si>
    <t xml:space="preserve">AUCANCELA PINCAY JHON JAIRO </t>
  </si>
  <si>
    <t xml:space="preserve">VEGA TIXE DANIELA VIVIANA </t>
  </si>
  <si>
    <t>PRUNA CAÑAR EDUARDO RODRIGO</t>
  </si>
  <si>
    <t>MASQUI TOAPANTA VERONICA PATRICIA</t>
  </si>
  <si>
    <t>COLIMBA UNAUCHO DIEGO FERNANDO</t>
  </si>
  <si>
    <t xml:space="preserve">URQUIZO AUQUILLA MANUELA </t>
  </si>
  <si>
    <t xml:space="preserve">DOMINGUEZ CABEZAS MARTHA DEL ROCIO </t>
  </si>
  <si>
    <t>TOAPANTA PATAJALO DIANA MARIELA</t>
  </si>
  <si>
    <t>FUERES PERUGACHI SEGUNDO JUAN</t>
  </si>
  <si>
    <t>SOTO WALLANCAÑAY EDUARDO BENITO</t>
  </si>
  <si>
    <t>PADILLA VACACELA MARIA CRISTINA</t>
  </si>
  <si>
    <t xml:space="preserve">PADILLA CARRILLO MARIA ROSA </t>
  </si>
  <si>
    <t>BAÑO QUISHPE JULIO FERNANDO</t>
  </si>
  <si>
    <t>RUIZ CHILUIZA OLIMPIA .</t>
  </si>
  <si>
    <t>LADINO CASTILLO EDISON OSWALDO</t>
  </si>
  <si>
    <t>BONILLA PADILLA VICTOR ELIAS</t>
  </si>
  <si>
    <t xml:space="preserve">ÑAMO AUQUILLA MARIA MANUELA </t>
  </si>
  <si>
    <t>GUACHAMBALA MASAQUIZA STALIN ALEXANDER</t>
  </si>
  <si>
    <t xml:space="preserve">CONDOR HERNANDEZ CARLOS MANUEL </t>
  </si>
  <si>
    <t xml:space="preserve">TORRES PEREZ CARLOS ROBERTO </t>
  </si>
  <si>
    <t>AUQUILLA CRIOLLO SEGUNDO MANUEL</t>
  </si>
  <si>
    <t>LEMA CEPEDA JOHN IVAN</t>
  </si>
  <si>
    <t>MONDRAGON SIMONS CATHERINE MARIBEL</t>
  </si>
  <si>
    <t>FLORES FLORES ALBERTO FERNANDO</t>
  </si>
  <si>
    <t>COLIMBA PERUGACHI MILTON VINICIO</t>
  </si>
  <si>
    <t xml:space="preserve">MONTESDEOCA NOBOA ESTHELA PASTORIZA </t>
  </si>
  <si>
    <t>MOROCHO URQUIZO JEFERSON JOSUE</t>
  </si>
  <si>
    <t>GUALSAQUI PERUGACHI MARIA FABIOLA</t>
  </si>
  <si>
    <t>AUQUILLA ASQUI ROCIO MARIBEL</t>
  </si>
  <si>
    <t>CORO ATUPAÑA SEGUNDO ATAHUALPA</t>
  </si>
  <si>
    <t>CONDOR TREJO PATRICIO JAVIER</t>
  </si>
  <si>
    <t>FARINANGO MANGUIA BERTHA SUSANA</t>
  </si>
  <si>
    <t>YAMBAY BUÑAY LUIS JAVIER</t>
  </si>
  <si>
    <t>CRIOLLO CARRILLO MANUELA .</t>
  </si>
  <si>
    <t>IBAÑEZ CHIPANTASI MARIA BELEN</t>
  </si>
  <si>
    <t>CUMIÑA RUIZ LILIANA ELIZABETH</t>
  </si>
  <si>
    <t>RIVAS MERO RAMONA DEL CARMEN</t>
  </si>
  <si>
    <t>PINTO RODRIGUEZ MARIA DE LOS ANGELES</t>
  </si>
  <si>
    <t>URQUIZO CONGACHA DANNY PATRICIO</t>
  </si>
  <si>
    <t>TORRES TOAPAXI JOSSELYN PAMELA</t>
  </si>
  <si>
    <t>URQUIZO PADILLA JAIME OSWALDO</t>
  </si>
  <si>
    <t>VITERI MUÑOZ SORAYA ELIZABETH</t>
  </si>
  <si>
    <t>HUARACA ESTRELLA MARIA MANUELA</t>
  </si>
  <si>
    <t>GARCIA VIVAS FREDY FERNANDO</t>
  </si>
  <si>
    <t>MULLO PADILLA JOSE ANTONIO</t>
  </si>
  <si>
    <t>SAGÑAY MALAN JOSE AMADO</t>
  </si>
  <si>
    <t>TOAQUIZA ILAQUICHE MELIDA CRISTINA</t>
  </si>
  <si>
    <t>AYALA GUANOQUIZA JUAN .</t>
  </si>
  <si>
    <t>LOPEZ VELASCO TANNIA MARISOL</t>
  </si>
  <si>
    <t>GUAYPACHA BUÑAY MYRIAM ALEXANDRA</t>
  </si>
  <si>
    <t xml:space="preserve">PAGUAY YAMBAY SEGUNDO VICENTE </t>
  </si>
  <si>
    <t>VIZCAINO VILLAMARIN RONALD ISAAC</t>
  </si>
  <si>
    <t>CURAY QUISPE MARIA ANGELA</t>
  </si>
  <si>
    <t>ALAVA YEPEZ DEL POZO DAVID ANDRES</t>
  </si>
  <si>
    <t>YAGUACHI GUAMAN JOHN ALEXANDER</t>
  </si>
  <si>
    <t>VERA MENDOZA DIANA VERONICA</t>
  </si>
  <si>
    <t>GOMEZ SEMANATE MARTHA MARIA</t>
  </si>
  <si>
    <t>URQUIZO VALDEZ MARIA ROSA</t>
  </si>
  <si>
    <t>GUALAN YUMBO JESSICA ALEXANDRA</t>
  </si>
  <si>
    <t>CARRILLO TIXI MANUEL ELIAS</t>
  </si>
  <si>
    <t>JUMBO MONJE MAYRA YAQUELINE</t>
  </si>
  <si>
    <t>TOMAREMA GUAPI BLANCA SUSANA</t>
  </si>
  <si>
    <t>BALLA GUAMAN LUIS ARTURO</t>
  </si>
  <si>
    <t>SANGUÑA COLLAGUAZO FABIAN .</t>
  </si>
  <si>
    <t>CORO ATUPAÑA PACHA SISA</t>
  </si>
  <si>
    <t>LANCHIMBA CACHUASQUI JHONNY GEOVANNY</t>
  </si>
  <si>
    <t>PALLO . MARCO VINICIO</t>
  </si>
  <si>
    <t>CARRILLO CRIOLLO MANUELA .</t>
  </si>
  <si>
    <t>PULLAY ROLDAN NORMA ISABEL</t>
  </si>
  <si>
    <t>LEINES GUALPA VANESSA RUTH</t>
  </si>
  <si>
    <t>DAVILA ORTIZ JENNIFER LIZETH</t>
  </si>
  <si>
    <t>TIUPUL GUAMAN CRISTHIAN DAVID</t>
  </si>
  <si>
    <t>CARRILLO DE LA CRUZ KAREN VANESSA</t>
  </si>
  <si>
    <t>BAYAS REA SEGUNDO JUAN</t>
  </si>
  <si>
    <t xml:space="preserve">HERRERA POZO ADRIANA PAOLA </t>
  </si>
  <si>
    <t>CEPEDA GUACHO VLADIMIR ANTHONY</t>
  </si>
  <si>
    <t>SEVILLANO MOREJON VICTOR ALFREDO</t>
  </si>
  <si>
    <t>SIERRA CRUZ MYRIAM ALEXANDRA</t>
  </si>
  <si>
    <t>CAJAMARCA COFRE LILIANA MERCEDES</t>
  </si>
  <si>
    <t>GARCIA TOABANDA MIGUEL ALEXANDER</t>
  </si>
  <si>
    <t>HERNANDEZ ENCALADA CESAR DARWIN</t>
  </si>
  <si>
    <t>ESPINOZA RIVADENEIRA EVELYN VANESSA</t>
  </si>
  <si>
    <t>GALVEZ VERA ANDRES ESTEBAN</t>
  </si>
  <si>
    <t>CUZCO GUAMAN GLORIA STEFANY</t>
  </si>
  <si>
    <t>MONTES MEJIAS ARGELIO JESUS</t>
  </si>
  <si>
    <t>PADILLA VACACELA MARCO VINICIO</t>
  </si>
  <si>
    <t>CUICHAN YAPO TANIA ALEXANDRA</t>
  </si>
  <si>
    <t>TOAPANTA TREJO STALIN DAVID</t>
  </si>
  <si>
    <t>AVILEZ MINA GISSELA ALEXANDRA</t>
  </si>
  <si>
    <t>YAMBAY LEMA ANGEL MEDARDO</t>
  </si>
  <si>
    <t>VELASTEGUI ALVARADO ROSA MARGARITA</t>
  </si>
  <si>
    <t xml:space="preserve">URQUIZO VALDEZ ALFREDO </t>
  </si>
  <si>
    <t>CARRILLO MOSQUERA EDUARDO MARCELO</t>
  </si>
  <si>
    <t>PRADO SALAZAR JULIA ELVIA</t>
  </si>
  <si>
    <t>MARQUEZ CORDOVA JULIANY YOMAR</t>
  </si>
  <si>
    <t>CEPEDA GUACHO AZUCENA BELEN</t>
  </si>
  <si>
    <t>VALDEZ URQUIZO SEGUNDO SAMUEL</t>
  </si>
  <si>
    <t>PALTAN ORTIZ MARCO VINICIO</t>
  </si>
  <si>
    <t>CARRILLO NIAMA SEGUNDO ALFREDO</t>
  </si>
  <si>
    <t>GAVELA PEREZ GABRIELA INES</t>
  </si>
  <si>
    <t>PEREZ MUÑOZ MARIA JUANA</t>
  </si>
  <si>
    <t xml:space="preserve">CARRILLO CARRILLO EMANUEL </t>
  </si>
  <si>
    <t xml:space="preserve">LEMA HUARACA ANGEL GUSTAVO </t>
  </si>
  <si>
    <t>OYOS ORTEGA DIEGO JAVIER</t>
  </si>
  <si>
    <t>CAPUZ LLANGANATE MARTHA ELENA</t>
  </si>
  <si>
    <t>QUISHPE GANCINO ALEXANDRA MARISOL</t>
  </si>
  <si>
    <t xml:space="preserve">VIVAS MOSQUERA GEOVANNY ROBERTO </t>
  </si>
  <si>
    <t>USIÑA USIÑA EDISON PATRICIO</t>
  </si>
  <si>
    <t>MAÑAY CHUGÑAY CARMEN AMELIA</t>
  </si>
  <si>
    <t>HUARACA ÑAUÑAY DEYSI ELIZABETH</t>
  </si>
  <si>
    <t>VALDEZ VALDEZ MARIA ROSALIA</t>
  </si>
  <si>
    <t>VALDEZ MOROCHO FAUSTO CESAR</t>
  </si>
  <si>
    <t>GALLARDO QUINGATUÑA FRANKLIN EDMUNDO</t>
  </si>
  <si>
    <t>YUNGAN URQUIZO PATRICIA VANESSA</t>
  </si>
  <si>
    <t>JANETA URQUIZO JHON ANTHONY</t>
  </si>
  <si>
    <t>DURAZNO DELGADO SANDRA ELIANA</t>
  </si>
  <si>
    <t>MARTINEZ PATARON OSCAR REMIGIO</t>
  </si>
  <si>
    <t>CARRILLO CARRILLO MARIA MARGARITA</t>
  </si>
  <si>
    <t>SANCHEZ PILLAJO LILIANA ELIZABETH</t>
  </si>
  <si>
    <t>TITUAÑA USHIÑA SEGUNDO MIGUEL</t>
  </si>
  <si>
    <t>CARRILLO DE LA CRUZ NICOLE MISHELL</t>
  </si>
  <si>
    <t>POTOSI CARLOSAMA EDISON PABEL</t>
  </si>
  <si>
    <t>GUAMAN ASQUI JUAN AURELIO</t>
  </si>
  <si>
    <t>LEMA SATAN ANGEL ABELARDO</t>
  </si>
  <si>
    <t>SALGUERO CANDO LUIS RODRIGO</t>
  </si>
  <si>
    <t>GUARACA CARRILLO MANUEL FELICIANO</t>
  </si>
  <si>
    <t>BASTIDAS OBANDO CARLOS HERIBERTO</t>
  </si>
  <si>
    <t>RUIZ CERON MARIA DE LOURDES</t>
  </si>
  <si>
    <t>CHICAIZA PULIOTAXI ENMA MARINA</t>
  </si>
  <si>
    <t>ACOSTA TUTASIG DAVID FERNANDO</t>
  </si>
  <si>
    <t xml:space="preserve">SAYAY NAULA MARIA ROSARIO </t>
  </si>
  <si>
    <t>PADILLA PADILLA MARCELO .</t>
  </si>
  <si>
    <t>MOGROVEJO BRAVO DAVID EDUARDO</t>
  </si>
  <si>
    <t>LUNA FLORES NELSON OSWALDO</t>
  </si>
  <si>
    <t>QUISHPE BAZAN GLADYS MANUELA</t>
  </si>
  <si>
    <t>CAIZA CAIZA ANA MARIA</t>
  </si>
  <si>
    <t>ROLDAN PACA MARIA DOLORES</t>
  </si>
  <si>
    <t xml:space="preserve">CACHUMBA CAIZA SEGUNDO PEDRO </t>
  </si>
  <si>
    <t>CABEZAS GUAMANARCA JULIO ANIBAL</t>
  </si>
  <si>
    <t>GUARACA ROLDAN MARIA PIEDAD</t>
  </si>
  <si>
    <t>QUINZO ILIJAMA ZOILA MARISOL</t>
  </si>
  <si>
    <t>RONDAL SANCHEZ BYRON GUSTAVO</t>
  </si>
  <si>
    <t>ANANGONO HERNANDEZ WILLIMAN VINICIO</t>
  </si>
  <si>
    <t>AUQUILLA YUMICEBA FRANKLIN RAUL</t>
  </si>
  <si>
    <t>CHICAIZA TENESACA DAVID SANTIAGO</t>
  </si>
  <si>
    <t>GALARZA SANGUANO JESUS FRANCISCO</t>
  </si>
  <si>
    <t xml:space="preserve">TUTILLO GUAÑA LAURA SUSANA </t>
  </si>
  <si>
    <t xml:space="preserve">YASACA BUÑAY NORMA ISABEL </t>
  </si>
  <si>
    <t>ANDRADE DIAZ GLORIA CRISTINA</t>
  </si>
  <si>
    <t>RUGEL CARRERA EVELIN SOLANGE</t>
  </si>
  <si>
    <t>EVAS GUARACA ANA LUCIA</t>
  </si>
  <si>
    <t>CHIMBA CHISAGUANO JOSE .</t>
  </si>
  <si>
    <t>CASHUG SAYA JOSE ALBERTO</t>
  </si>
  <si>
    <t>JARAMILLO PAZMIÑO GABRIEL OMAR</t>
  </si>
  <si>
    <t>MULLO YUQUILEMA MARIA ROSA</t>
  </si>
  <si>
    <t>URQUIZO RUMIÑAHUI MARCO VINICIO</t>
  </si>
  <si>
    <t>RUIZ TUQUERRES JOSE RAFAEL</t>
  </si>
  <si>
    <t>PALAQUIBAY LLIVIRUMBAY CARMEN HORTENCIA</t>
  </si>
  <si>
    <t>GARZON MORALES GALO ALFONSO</t>
  </si>
  <si>
    <t>ZAMON RIVERA ELSA .</t>
  </si>
  <si>
    <t>MARTINEZ LOZADA LOIDE ANATOLIA</t>
  </si>
  <si>
    <t>AUQUI CULLISPUMA ANGEL SEBASTIAN</t>
  </si>
  <si>
    <t>MOCHA GOMEZ DINA ELIZABETH</t>
  </si>
  <si>
    <t>SALAME GUZMAN JESICA ELIZABETH</t>
  </si>
  <si>
    <t>BUÑAY ROLDAN JUAN CARLOS</t>
  </si>
  <si>
    <t>YUQUILEMA CASHUG JHOFRE IVAN</t>
  </si>
  <si>
    <t>OBANDO VELASTEGUI JONATHAN FABRICIO</t>
  </si>
  <si>
    <t xml:space="preserve">ALMEIDA . YAIMARA DEL MILAGRO </t>
  </si>
  <si>
    <t>URQUIZO URQUIZO ANA LUCIA</t>
  </si>
  <si>
    <t>GUANOTUÑA ORTIZ PACO ENRIQUE</t>
  </si>
  <si>
    <t>TOAPANTA TREJO RICARDO RAFAEL</t>
  </si>
  <si>
    <t>LLAMBO MASABANDA SEGUNDO JOSE</t>
  </si>
  <si>
    <t>COLLAGUAZO COLLAGUAZO FABIOLA .</t>
  </si>
  <si>
    <t>GUAMAN CAGUANO DANIEL SEGUNDO</t>
  </si>
  <si>
    <t>VIZCAINO VILLAMARIN DYLAN OMAR</t>
  </si>
  <si>
    <t>SANCHEZ GARCIA ALBA CUMANDA</t>
  </si>
  <si>
    <t>RIVERA ULLAGUARI EFRAIN MARINO</t>
  </si>
  <si>
    <t>QUISHPE HEREDIA CINTHIA ARACELY</t>
  </si>
  <si>
    <t>PEREZ MUÑOZ MARIA REBECA</t>
  </si>
  <si>
    <t>ROJAS SOLORZANO RODY RONALDO</t>
  </si>
  <si>
    <t>BUÑAY YASACA MARIA INES</t>
  </si>
  <si>
    <t>VEGA CAISAGUANO OLGA BEATRIZ</t>
  </si>
  <si>
    <t>BASTIDAS BASTIDAS MYRIAM ALEXANDRA</t>
  </si>
  <si>
    <t>MULLO PADILLA JUAN SEGUNDO</t>
  </si>
  <si>
    <t>CUICHAN YAPO LENIN SEBASTIAN</t>
  </si>
  <si>
    <t>AGUAGALLO VALDEZ MARIA ROSA</t>
  </si>
  <si>
    <t>DUCHICELA SACA RUBY DE ROCIO</t>
  </si>
  <si>
    <t>ESTRELLA MOROCHO JOSE LUIS</t>
  </si>
  <si>
    <t>YAZACA APUGLLON ANGEL MIGUEL</t>
  </si>
  <si>
    <t>RODRIGUEZ VILLACIS LUIS RUBEN</t>
  </si>
  <si>
    <t>PADILLA YUMICEBA CONSOLACION .</t>
  </si>
  <si>
    <t>GUAMAN GUARANGA MARIA CECILIA</t>
  </si>
  <si>
    <t>CONDOR TREJO GRACIELA ALEXANDRA</t>
  </si>
  <si>
    <t>QUISHPE BARAHONA WILLIAM MARCELO</t>
  </si>
  <si>
    <t>ROMERO VENEGAS SANDRA LISBETH</t>
  </si>
  <si>
    <t>TELLO QUINTEROS NELLY WILFB</t>
  </si>
  <si>
    <t>DIAZ RIOS YUMARIS CAROLINA</t>
  </si>
  <si>
    <t>ESTRELLA SILVA JOSE GABRIEL</t>
  </si>
  <si>
    <t>TASAMBAY VALDEZ MARTHA CECILIA</t>
  </si>
  <si>
    <t>CARRERE SUAREZ BEATRIZ ELISA</t>
  </si>
  <si>
    <t>TOASO GOMEZ MARIA DEL CARMEN</t>
  </si>
  <si>
    <t>PAGUAY GIRON MIRTHA GERMANIA</t>
  </si>
  <si>
    <t>AIMACAÑA PAUJI NORMA ALEJANDRINA</t>
  </si>
  <si>
    <t>BURBANO DAQUILEMA SEGUNDA CONSOLACION</t>
  </si>
  <si>
    <t>TENE TENE JOSE LUIS</t>
  </si>
  <si>
    <t>MULLO YUMICEBA MARIA RAMONA</t>
  </si>
  <si>
    <t>GUANULEMA CHANGO BRAYAN JOHAO</t>
  </si>
  <si>
    <t>CUMIÑA GUARACA FRANKLIN DAVID</t>
  </si>
  <si>
    <t>CEDEÑO MACIAS JOSE ROBINSON</t>
  </si>
  <si>
    <t>MORENO FRANCO KEVIN ALBERTO</t>
  </si>
  <si>
    <t>LEMACHE GUALACEO MANUEL SEGUNDO</t>
  </si>
  <si>
    <t>TUQUERRES CHUQUIN JUANA MARIA</t>
  </si>
  <si>
    <t>ALBARAN CABASCANGO LUIS GERARDO</t>
  </si>
  <si>
    <t xml:space="preserve">VALDEZ RUMIÑAHUI EUSEBIO </t>
  </si>
  <si>
    <t>GUERRERO AREVALO DIEGO BLADIMIR</t>
  </si>
  <si>
    <t xml:space="preserve">TIUPUL MOROCHO MARCO VINICIO </t>
  </si>
  <si>
    <t>MIÑO RECALDE JIMENA DE LOS ANGELES</t>
  </si>
  <si>
    <t>ROMERO AZQUI MARIA AZUCENA</t>
  </si>
  <si>
    <t>USHCA TIUMA FRANCISCA .</t>
  </si>
  <si>
    <t>TUPIZA SANGUCHO ANDREA MICHELLE</t>
  </si>
  <si>
    <t>ENDARA CRESPATA JESSICA CECILIA</t>
  </si>
  <si>
    <t>CEDEÑO CORREA OYUKY JUVIXA</t>
  </si>
  <si>
    <t>AUQUILLA URQUIZO MANUELA .</t>
  </si>
  <si>
    <t>QUINAPALLO TOAQUIZA TANIA ESTEFANIA</t>
  </si>
  <si>
    <t>TERAN NIETO JAIME RAMIRO</t>
  </si>
  <si>
    <t>TIUPUL MOROCHO XAVIER ANTONIO</t>
  </si>
  <si>
    <t>YUNGAN TIXI ANA LUCIA</t>
  </si>
  <si>
    <t>CISNEROS CASTELO JORGE LUIS</t>
  </si>
  <si>
    <t xml:space="preserve">TASAMBAY URQUIZO MARIA GLADYS </t>
  </si>
  <si>
    <t xml:space="preserve">NIAMA PADILLA JUANA MARIANA </t>
  </si>
  <si>
    <t>CISNEROS MORALES JENNIFER CAROLINA</t>
  </si>
  <si>
    <t>CHIQUITO CLAVON PAOLA MONSERRATTE</t>
  </si>
  <si>
    <t>TOABANDA JUELA ROSA AMELIA</t>
  </si>
  <si>
    <t>SIMBAÑA PALTAN MARIA MANUELA</t>
  </si>
  <si>
    <t>LUNA RODRIGUEZ MONICA PATRICIA</t>
  </si>
  <si>
    <t>HUARACA URQUIZO FANNY YOLANDA</t>
  </si>
  <si>
    <t>JARA CHILLOGALLO OSCAR WLADIMIR</t>
  </si>
  <si>
    <t>GUANOLEMA CURICAMA CESAR .</t>
  </si>
  <si>
    <t>PINTO VACA GUSTAVO RAUL</t>
  </si>
  <si>
    <t>VASCONEZ MANOSALVAS CRISTINA ALEJANDRA</t>
  </si>
  <si>
    <t>URQUIZO YUMICEBA JUAN GABRIEL</t>
  </si>
  <si>
    <t>GUAMAN CUBI DOLORES FELICIDAD</t>
  </si>
  <si>
    <t>HERRERA FLORES HENRRY PATRICIO</t>
  </si>
  <si>
    <t>QUINCHIMBA ALBAN CARLOS GUSTAVO</t>
  </si>
  <si>
    <t>LOOR VALENCIA GENESIS AMADA</t>
  </si>
  <si>
    <t>ROLDAN ROLDAN EUCEBIA .</t>
  </si>
  <si>
    <t>LUNA GRIJALVA TATIANA DOMENICA</t>
  </si>
  <si>
    <t>URQUIZO VALDEZ JOSE ANTONIO</t>
  </si>
  <si>
    <t>AULLA AGUAGALLO SEGUNDO ROBERTO</t>
  </si>
  <si>
    <t>CACERES MENA MAYRA ELIZABETH</t>
  </si>
  <si>
    <t xml:space="preserve">URQUIZO TIUPUL ANA </t>
  </si>
  <si>
    <t>QUINATOA TOAZO DARWIN ALCIDES</t>
  </si>
  <si>
    <t xml:space="preserve">RUIZ CHILUIZA GLORIA INES </t>
  </si>
  <si>
    <t xml:space="preserve">FERNANDEZ FERNANDEZ MANUEL </t>
  </si>
  <si>
    <t>ROJAS MALDONADO EDWIN PATRICIO</t>
  </si>
  <si>
    <t>TASAMBAY VALDEZ JOSE ENRIQUE</t>
  </si>
  <si>
    <t>SINALUISA MOROCHO SEGUNDO ANGEL</t>
  </si>
  <si>
    <t xml:space="preserve">QUINATOA QUINATOA JOSEFA GEORGINA </t>
  </si>
  <si>
    <t xml:space="preserve">TASAMBAY VALDEZ ALBERTO </t>
  </si>
  <si>
    <t>TARCO CORO LAURA ROCIO</t>
  </si>
  <si>
    <t>AUCANCELA PINCAY VERONICA LIZETH</t>
  </si>
  <si>
    <t>LAGLA LAGLA BLANCA MATILDE</t>
  </si>
  <si>
    <t>MARTINEZ ARROBA JOSE ALBERTO</t>
  </si>
  <si>
    <t>CEDEÑO MARTINEZ LUCILA MONSERRAT</t>
  </si>
  <si>
    <t>CAIZA USHIÑA JOSE DANIEL</t>
  </si>
  <si>
    <t>ERAZO PAGUAY STIVEEN VINICIO</t>
  </si>
  <si>
    <t>ARCOS QUIROLA HUGO MARCELO</t>
  </si>
  <si>
    <t>MORALES BARAJA DANIELA JOHANNA</t>
  </si>
  <si>
    <t>JARA CHILLOGALLO ANA JACQUELINE</t>
  </si>
  <si>
    <t>ROMO POZO DEYSY MARISOL</t>
  </si>
  <si>
    <t>LOPEZ TOLEDO GLORIA MARINA</t>
  </si>
  <si>
    <t>YUMICEBA CRIOLLO MARIA MANUELA</t>
  </si>
  <si>
    <t>URQUIZO TIUPUL MANUELA .</t>
  </si>
  <si>
    <t>TASAMBAY URQUIZO MARIA ROSA</t>
  </si>
  <si>
    <t>ATUPAÑA CHIMBOLEMA LUIS MARCELO</t>
  </si>
  <si>
    <t>QUIROLA MONDRAGON JERLY DAVID</t>
  </si>
  <si>
    <t>CAIZA TOAPANTA CRISTINA MIKAELA</t>
  </si>
  <si>
    <t>GUAMAN GUARANGA LUIS ARTURO</t>
  </si>
  <si>
    <t>AIGAJE PROAÑO LUIS LEOPOLDO</t>
  </si>
  <si>
    <t>MOROCHO YUNGAN MARIA LORENZA</t>
  </si>
  <si>
    <t>ASADOBAY ESCOBAR SONIA MARITZA</t>
  </si>
  <si>
    <t>YUMICEBA CRIOLLO JOSE VICENTE</t>
  </si>
  <si>
    <t>BALTAZAR CHICAIZA MARTHA CECILIA</t>
  </si>
  <si>
    <t>TENENUELA GUAMAN HILARIO .</t>
  </si>
  <si>
    <t>CUJILEMA ESTRELLA RENE JAVIER</t>
  </si>
  <si>
    <t>CARANQUI QUISHPI MARIA ROGELIA</t>
  </si>
  <si>
    <t>TOMAREMA GUALAN EDGAR PATRICIO</t>
  </si>
  <si>
    <t>GUALAN JANETA JOSE ALBERTO</t>
  </si>
  <si>
    <t>NUÑEZ GUALLASAMIN CRISTIAN EDUARDO</t>
  </si>
  <si>
    <t>CUADROS ALCIVAR ROSA MARIA</t>
  </si>
  <si>
    <t>PASTUÑA CUCHIPARTE MARIA FABIOLA</t>
  </si>
  <si>
    <t>TIXI TASAMBAY LUIS ENRIQUE</t>
  </si>
  <si>
    <t>SIERRA PILICITA MARIA CRISTINA</t>
  </si>
  <si>
    <t>BUENAÑO TENELANDA MARCELO XAVIER</t>
  </si>
  <si>
    <t xml:space="preserve">LARA MAÑAY SANDRA NOEMY </t>
  </si>
  <si>
    <t>ALVEAR VILLARUEL PABLO RAMIRO</t>
  </si>
  <si>
    <t>BRAVO SIMBAÑA MARIA EUSTOLIA</t>
  </si>
  <si>
    <t>CASANOVA PALACIOS EDISON ESTEBAN</t>
  </si>
  <si>
    <t>SAGÑAY EVAS MARIA SANDRA</t>
  </si>
  <si>
    <t>GUISHCA CHUSIN SONIA MERCEDES</t>
  </si>
  <si>
    <t>FUERTE GONZALEZ MARIA VIRGINIA</t>
  </si>
  <si>
    <t>GAVILANES . JUAN MANUEL</t>
  </si>
  <si>
    <t>URQUIZO HUARACA NAYELI ELIZABETH</t>
  </si>
  <si>
    <t>VERDEZOTO FLORES DAYRA YESENIA</t>
  </si>
  <si>
    <t>AGUAGALLO JANETA LOURDES MARIBEL</t>
  </si>
  <si>
    <t>TOIRAC LEGRA ONEIDA .</t>
  </si>
  <si>
    <t>SIGUENCIA DELGADO CESAR AGUSTO</t>
  </si>
  <si>
    <t>FARINANGO SIMBAÑA JONATHAN PATRICIO</t>
  </si>
  <si>
    <t>AULLA BEJARANO JOSE ANTONIO</t>
  </si>
  <si>
    <t xml:space="preserve">CRIOLLO CRIOLLO JUAN </t>
  </si>
  <si>
    <t>NIAMA CRIOLLO LUIS GUSTAVO</t>
  </si>
  <si>
    <t>TIXI NIAMA LUIS ALFONSO</t>
  </si>
  <si>
    <t>AREVALO PULLUPASIG MIGUEL ANGEL</t>
  </si>
  <si>
    <t>ANDRADE DIAZ SHIRLEY VANESSA</t>
  </si>
  <si>
    <t>CHOCA DUTAN JAVIER RODRIGO</t>
  </si>
  <si>
    <t>ROLDAN ROLDAN JOSE MANUEL</t>
  </si>
  <si>
    <t xml:space="preserve">URQUIZO TIUPUL MARIANO </t>
  </si>
  <si>
    <t>URQUIZO VALDEZ SEGUNDO MARCELO</t>
  </si>
  <si>
    <t>ASIMBAYA PILA MARIA MARIANITA</t>
  </si>
  <si>
    <t>ORTIZ MARROQUIN DORIS ELENA</t>
  </si>
  <si>
    <t>OCAÑA REZA MYRIAM JAQUELINE</t>
  </si>
  <si>
    <t xml:space="preserve">CONDO ALVAREZ KATHERINE PATRICIA </t>
  </si>
  <si>
    <t>GUAPI PILCO MARIA .</t>
  </si>
  <si>
    <t>LEMACHE CACUANGO SEGUNDO FREDDY</t>
  </si>
  <si>
    <t>URQUIZO URQUIZO ALEXANDRA PATRICIA</t>
  </si>
  <si>
    <t>JACHO FARINANGO KEVIN PATRICIO</t>
  </si>
  <si>
    <t>PUEDMAG BAIZA EDISON RENATO</t>
  </si>
  <si>
    <t>URQUIZO CONGACHA MARCO ANTHONY</t>
  </si>
  <si>
    <t>GRIJALVA ENRIQUEZ LUIS GERMAN</t>
  </si>
  <si>
    <t>CUENCA FARINANGO GERMANIA DEL ROCIO</t>
  </si>
  <si>
    <t>SINALUISA CARRILLO ROSA MARIA</t>
  </si>
  <si>
    <t>SAGÑAY QUISHPE ROSENDO .</t>
  </si>
  <si>
    <t>QUINZO NOBOA ANGEL DAVID</t>
  </si>
  <si>
    <t>DONOSO OSCURIO DANIELA MICAELA</t>
  </si>
  <si>
    <t>LEMACHE TIXE JHONNY ANDRES</t>
  </si>
  <si>
    <t>CUJILEMA NAULA ACHIC PRESENTACION</t>
  </si>
  <si>
    <t>TOAZO LEINES ALEJANDRO RENAN</t>
  </si>
  <si>
    <t xml:space="preserve">DIAZ MIRANDA JANETH MARCELA </t>
  </si>
  <si>
    <t xml:space="preserve">BALLADARES CRUZ ANGELA MARÍA </t>
  </si>
  <si>
    <t>CHILUISA PALLO FANNY BELEN</t>
  </si>
  <si>
    <t>CARRILLO TASAMBAY GLORIA GLADYS</t>
  </si>
  <si>
    <t>LEMA GUAILLA MARIA .</t>
  </si>
  <si>
    <t>ANDRADE ERAZO MARIA ISABEL</t>
  </si>
  <si>
    <t>FARINANGO MANGUIA JOSE MARIA</t>
  </si>
  <si>
    <t>ARROBO CELI ALMIDES RAUL</t>
  </si>
  <si>
    <t xml:space="preserve">AYALA JACHO ELSA VERONICA </t>
  </si>
  <si>
    <t>GUAYANAY BERMUDEZ CRISTIAN GONZALO</t>
  </si>
  <si>
    <t>TIXI TASAMBAY SEGUNDO JOSE</t>
  </si>
  <si>
    <t>URQUIZO TIXI BRYAN ANTHONY</t>
  </si>
  <si>
    <t>SIMBAÑA AREVALO JONATHAN ANDRES</t>
  </si>
  <si>
    <t>TIXI TASAMBAY CONSUELO .</t>
  </si>
  <si>
    <t>SANUNGA RUIZ MARISOL .</t>
  </si>
  <si>
    <t>PATAJALO YEPEZ MARIA LORENZA</t>
  </si>
  <si>
    <t xml:space="preserve">GOMEZ GAVILEMA EVELIN TATIANA </t>
  </si>
  <si>
    <t>YUMISACA GUEVARA DANNY DANIEL</t>
  </si>
  <si>
    <t>YUMICEBA CARRILLO MARTHA REBECA</t>
  </si>
  <si>
    <t>TORRES CARVAJAL NATALI ROCIO</t>
  </si>
  <si>
    <t>MOROCHO REA JOSELIN MARIBEL</t>
  </si>
  <si>
    <t>YUMICEBA YUNGAN DIEGO FERNANDO</t>
  </si>
  <si>
    <t>RODRIGUEZ COLLAHUAZO RAUL ROBERTO</t>
  </si>
  <si>
    <t>AIMACAÑA PAUJI LUZ MARIA</t>
  </si>
  <si>
    <t>SAA SILVA AMPARO DE LOURDES</t>
  </si>
  <si>
    <t>CEPEDA GUACHO JHONNY SAUL</t>
  </si>
  <si>
    <t>BENITEZ CORREA LUIS ALFREDO</t>
  </si>
  <si>
    <t>MORA BAQUENDANO NESSAR GILBER</t>
  </si>
  <si>
    <t>GRIJALVA MONGE SUSANA VALERIA</t>
  </si>
  <si>
    <t>DUCHICELA SACA JUDITH MARIELA</t>
  </si>
  <si>
    <t>CARVAJAL MUÑOZ MARTHA CECILIA</t>
  </si>
  <si>
    <t>VALDES GUARACA LISBETH NOEMI</t>
  </si>
  <si>
    <t>AYALA JACHO LUIS ARMANDO</t>
  </si>
  <si>
    <t>OLMEDO ERAZO KEVIN SALOMON</t>
  </si>
  <si>
    <t>SALAME SHUSHO GLADYS VERONICA</t>
  </si>
  <si>
    <t xml:space="preserve">CUASQUER QUELAL AURA ELINA </t>
  </si>
  <si>
    <t>CHAVISNAN TANDAYAMO WILMER ANTONIO</t>
  </si>
  <si>
    <t>LEMACHE LOPEZ FREDY PATRICIO</t>
  </si>
  <si>
    <t>TIGASI CHUGCHILAN MARIA BERTHA</t>
  </si>
  <si>
    <t>AUQUILLA URQUIZO ALEJANDRO .</t>
  </si>
  <si>
    <t>CHICAIZA TENORIO GINA AMPARO</t>
  </si>
  <si>
    <t>GUACHAMIN ROMERO FREDDY PATRICIO</t>
  </si>
  <si>
    <t>GUALLO BEDON LUIS IVAN</t>
  </si>
  <si>
    <t>PARCO GAVILANEZ WILLAN DUBERLI</t>
  </si>
  <si>
    <t>JANETA ASHQUI JOSE MANUEL</t>
  </si>
  <si>
    <t>AMAGUAYA VILLA MARIA GRIMANESA</t>
  </si>
  <si>
    <t>ORDOÑEZ MORILLO KARINA PAOLA</t>
  </si>
  <si>
    <t>SIGCHA SIGCHA NANCY ESTELA</t>
  </si>
  <si>
    <t>BARRERA MORILLO STEFANIA .</t>
  </si>
  <si>
    <t>VACACELA AUQUILLA NATALIA SILVANA</t>
  </si>
  <si>
    <t>SUAREZ SUAREZ ADELMO .</t>
  </si>
  <si>
    <t>BUÑAY NIAMA MANUEL .</t>
  </si>
  <si>
    <t>CRIOLLO GUARACA JOSE .</t>
  </si>
  <si>
    <t>CRUZ PALAQUIBAY JHONNY MANOLO</t>
  </si>
  <si>
    <t>CHIRIBOGA LUNA BRYAN NICOLAS</t>
  </si>
  <si>
    <t>PEÑAFIEL BENAVIDES ANA LUCIA</t>
  </si>
  <si>
    <t>RONDAL QUISHPE JOSE RAMON</t>
  </si>
  <si>
    <t xml:space="preserve">LLUAY VELASTEGUI STALIN FABIAN </t>
  </si>
  <si>
    <t>LINCANGO UYANA LUIS MARCO</t>
  </si>
  <si>
    <t>CEPEDA LEMA JONATHAN ISRAEL</t>
  </si>
  <si>
    <t>GUERRERO TACO PABLO VINICIO</t>
  </si>
  <si>
    <t>SANCHEZ RAMOS VICTOR RAMIRO</t>
  </si>
  <si>
    <t>PACA DUCHI EDY GEOVANNY</t>
  </si>
  <si>
    <t>SHIGLA COPA LUIS ALFREDO</t>
  </si>
  <si>
    <t>SHUGULI SIMBAÑA GABRIELA FERNANDA</t>
  </si>
  <si>
    <t xml:space="preserve">VILLACRES HERNANDEZ MARIANA DEL ROCIO </t>
  </si>
  <si>
    <t xml:space="preserve">SHUGULI CONDOR LESLIE DAYANA </t>
  </si>
  <si>
    <t>VILLAMARIN GALARZA RICARDO ALFREDO</t>
  </si>
  <si>
    <t>GUILCAPI BONILLA JORDAN RAÚL</t>
  </si>
  <si>
    <t>URQUIZO TIXI JUAN ISRAEL</t>
  </si>
  <si>
    <t>YUNGAN LEMA HERNAN RAMIRO</t>
  </si>
  <si>
    <t>TOAPAXI TOASA MARIA ETELVINA</t>
  </si>
  <si>
    <t>GUTIERREZ VACA MILTON MARCELO</t>
  </si>
  <si>
    <t>CHAVARREA PILCO SABRINA NATALI</t>
  </si>
  <si>
    <t>BAYAS CHIMBO MARIA CECILIA</t>
  </si>
  <si>
    <t>MOROCHO HUILCAREMA GLADYS MARIBEL</t>
  </si>
  <si>
    <t xml:space="preserve">TASAMBAY TASAMBAY MANUELA </t>
  </si>
  <si>
    <t>VALENTE ATUPAÑA MARTHA CECILIA</t>
  </si>
  <si>
    <t>ZURITA MUÑOZ XIMEMA DE LAS MERCEDES .</t>
  </si>
  <si>
    <t>URQUIZO URQUIZO MARIO DANIEL</t>
  </si>
  <si>
    <t>NARVAEZ MANCERO AIDA MARGARITA</t>
  </si>
  <si>
    <t xml:space="preserve">YUNGAN TASAMBAY AGUSTIN </t>
  </si>
  <si>
    <t>PARRA YANZA KATHERINE LIZBETH</t>
  </si>
  <si>
    <t>GUERRERO GUANIN BRYAN DAVID</t>
  </si>
  <si>
    <t>YUBAILLO CEPEDA AGUSTINA .</t>
  </si>
  <si>
    <t xml:space="preserve">QUISHPI TENELANDA PAULINA ASUNCION </t>
  </si>
  <si>
    <t>YANDUN GUZMAN MARIZA FABIOLA</t>
  </si>
  <si>
    <t>VALAREZO AGUILAR WILLMER ANTONIO</t>
  </si>
  <si>
    <t>MANGUIA SIERRA ROSA MARIA HORTENCIA</t>
  </si>
  <si>
    <t>ROMAN TREJO JOSE FRANCISCO</t>
  </si>
  <si>
    <t>VARGAS NEGRETE MARIA HILDA</t>
  </si>
  <si>
    <t>NARANJO TUCUNANGO MARCO VINICIO</t>
  </si>
  <si>
    <t>PARRA PAREDES POMPEYO PERICLES</t>
  </si>
  <si>
    <t>SHIGLA CHUTO LUIS DANIEL</t>
  </si>
  <si>
    <t>VIZCAINO DEL CASTILLO SANTIAGO WLADIMIR</t>
  </si>
  <si>
    <t>BETUI CAIZA ANGELA EDELINA</t>
  </si>
  <si>
    <t>TAYUPANTA MASALEMA DENIS JOYMAN</t>
  </si>
  <si>
    <t>DAVILA FLORES MARIA GUADALUPE</t>
  </si>
  <si>
    <t>MENDEZ JUIÑA VICTOR ALCIDES</t>
  </si>
  <si>
    <t xml:space="preserve">YUMICEBA CRIOLLO MARIA </t>
  </si>
  <si>
    <t>TIXI NIAMA JORGE DANIEL</t>
  </si>
  <si>
    <t>TIUPUL GUARACA JHON GERONIMO</t>
  </si>
  <si>
    <t>GUERRERO HERMENEJILDO ANTONIO VICENTE</t>
  </si>
  <si>
    <t>YUMICEBA CRIOLLO VICENTE MANUEL</t>
  </si>
  <si>
    <t>LEINES SEMANATE PETRONA JUANA</t>
  </si>
  <si>
    <t>GUISHA YUMISIVA LUIS FERNANDO</t>
  </si>
  <si>
    <t>YUMISEBA URQUIZO EVELYN ELIZABETH</t>
  </si>
  <si>
    <t>ILAQUICHE QUINDIGALLI JORGE GUSTAVO</t>
  </si>
  <si>
    <t>BIÑAN OCAÑA KEVIN EDUARDO</t>
  </si>
  <si>
    <t>LEON BASTIDAS LUZ VIVIANA</t>
  </si>
  <si>
    <t>AGUALSACA HIERBABUENA VICTOR ISIDRO</t>
  </si>
  <si>
    <t>ROBALINO PEREZ ERIKA ALEXANDRA</t>
  </si>
  <si>
    <t>ZAMBRANO PANEZO JENNY MARIELA</t>
  </si>
  <si>
    <t xml:space="preserve">CUICHAN TACURI RICHARD ISRAEL </t>
  </si>
  <si>
    <t>MADRID BARRENO MARCELA LILIANA</t>
  </si>
  <si>
    <t>MOROCHO MOROCHO FANNY YOLANDA</t>
  </si>
  <si>
    <t>MANZANO TIPAN NELSON RAMIRO</t>
  </si>
  <si>
    <t>ASHQUI HUILCAREMA JUAN VAROTH</t>
  </si>
  <si>
    <t>BARAJAS CHICAIZA JEANNETH CECILIA</t>
  </si>
  <si>
    <t>COLIMBA CUASQUE TANIA ESTEFANY</t>
  </si>
  <si>
    <t>CONDOR COLLAGUAZO WILSON FABIAN</t>
  </si>
  <si>
    <t>TASAMBAY ASHQUI MANUEL .</t>
  </si>
  <si>
    <t>PEÑAFIEL GUEVARA VIVIANA ELIZABETH</t>
  </si>
  <si>
    <t>DE LA CRUZ DE LA CRUZ VILMA BETTY</t>
  </si>
  <si>
    <t xml:space="preserve">CHITO PAGALO ROSA LUZMILA </t>
  </si>
  <si>
    <t>CAMPAÑA GUAITA LAURA MARIA</t>
  </si>
  <si>
    <t>MORA AYALA LIDIA BIBIANA</t>
  </si>
  <si>
    <t>REMACHE PAREDES LUIS MIGUEL</t>
  </si>
  <si>
    <t>VIRACOCHA TOAZO EDGAR ROLANDO</t>
  </si>
  <si>
    <t>ALAVA CEDEÑO ARELIS YOMAIRA</t>
  </si>
  <si>
    <t>CEPEDA PASMAY EVELYN MISHELL</t>
  </si>
  <si>
    <t>BARRIONUEVO ALVARADO DIEGO DANILO</t>
  </si>
  <si>
    <t>GUAIPACHA CARRILLO MAYRA GLADYS</t>
  </si>
  <si>
    <t>ALAVA CEDEÑO JENIFFER LISSETH</t>
  </si>
  <si>
    <t>MONTALVAN TOMALA HECTOR ISMAEL</t>
  </si>
  <si>
    <t>LEON GUALAN ANA LUZMILA</t>
  </si>
  <si>
    <t>URQUIZO VALDEZ ANA MARIA</t>
  </si>
  <si>
    <t>ROBALINO FALCONI ANIBAL JAVIER</t>
  </si>
  <si>
    <t xml:space="preserve">VINLASACA COPA KEVIN MATEO </t>
  </si>
  <si>
    <t>LLANGARI CAIZALUISA VERONICA ALEXANDRA</t>
  </si>
  <si>
    <t>CHAVARREA PILCO DEYSI PRICILA</t>
  </si>
  <si>
    <t>YUQUILEMA GUARACA ROSA INES</t>
  </si>
  <si>
    <t>PONTON LUNA MARIA VERONICA</t>
  </si>
  <si>
    <t xml:space="preserve">YAUCAN YAGLOA MARIA YOLANDA </t>
  </si>
  <si>
    <t xml:space="preserve">TASAMBAY VALDEZ PEDRO </t>
  </si>
  <si>
    <t>PALLO SIGCHA BRENDA NATHALI</t>
  </si>
  <si>
    <t>VALENTI YUNGAN MARIA TRANSITO</t>
  </si>
  <si>
    <t xml:space="preserve">DIAZ HERNANDEZ MARITZA OLIVA </t>
  </si>
  <si>
    <t>QUISHPE BARAHONA MARTHA FABIOLA</t>
  </si>
  <si>
    <t>YUMICEBA CRIOLLO JOSE PEDRO</t>
  </si>
  <si>
    <t xml:space="preserve">BAYAS QUINATOA EDWIN DAVID </t>
  </si>
  <si>
    <t>YUMICEBA YUNGAN FABIAN VICENTE</t>
  </si>
  <si>
    <t>AGUALSACA GUALLAN MARIA HERMIDA</t>
  </si>
  <si>
    <t>ARMAS BRITO ANGEL VINICIO</t>
  </si>
  <si>
    <t>TOABANDA TUABANDA LAURA PATRICIA</t>
  </si>
  <si>
    <t>MOSQUERA ORTIZ JUAN SEBASTIAN</t>
  </si>
  <si>
    <t>CARRILLO GUILCAREMA JOSE RODRIGO</t>
  </si>
  <si>
    <t>NIAMA PADILLA JOSEFINA .</t>
  </si>
  <si>
    <t xml:space="preserve">CAMPOVERDE YAGUACHI GLENDA YADIRA </t>
  </si>
  <si>
    <t>VILLACIS . AIDA IMELDA</t>
  </si>
  <si>
    <t>TIUPUL SALAO FABIAN GONZALO</t>
  </si>
  <si>
    <t>SIMBAÑA MORALES JUAN ANGEL</t>
  </si>
  <si>
    <t>LEMACHE CACUANGO ANGEL MOISES</t>
  </si>
  <si>
    <t>PUCACHAQUI SIGCHA SEGUNDO JULIAN</t>
  </si>
  <si>
    <t xml:space="preserve">CARRILLO CARRILLO JUAN </t>
  </si>
  <si>
    <t>GRANDA ZAMBRANO MAYRA ELIZABETH</t>
  </si>
  <si>
    <t>ESPINOZA GAVIN HILDA ALICIA</t>
  </si>
  <si>
    <t>TIUPUL GUARACA MANUEL GONZALO</t>
  </si>
  <si>
    <t>ROLDAN PACA LUIS ALBERTO</t>
  </si>
  <si>
    <t>NIAMA ÑAMA LUIS FERNANDO</t>
  </si>
  <si>
    <t>CHIPANTIZA CHICAIZA GLORIA JADIRA</t>
  </si>
  <si>
    <t>GUERRERO ORTIZ CESAR EDUARDO</t>
  </si>
  <si>
    <t>NAZATE MUEPAS KAREN ELIANA</t>
  </si>
  <si>
    <t>CANDO HERRERA ALEXIS FERNANDO</t>
  </si>
  <si>
    <t>YAGUARSHUNGO MAIGUA MARIA HILDA</t>
  </si>
  <si>
    <t xml:space="preserve">TENEMAZA GONZALEZ CARLOTA DOLORES </t>
  </si>
  <si>
    <t>BALSECA OLIVO DANNY KLINGER</t>
  </si>
  <si>
    <t>GUAMBO MOROCHO NELY .</t>
  </si>
  <si>
    <t>DIAZ HERNANDEZ JORGE RAMIRO</t>
  </si>
  <si>
    <t>MAILA JATIVA BYRON ALEXIS</t>
  </si>
  <si>
    <t>BECERRA MARCILLO CINTHIA CAROLINA</t>
  </si>
  <si>
    <t>VILLACIS SIGCHA KELLY ALAHIS</t>
  </si>
  <si>
    <t>SHUGULI SIMBAÑA WASHINGTON GEOVANNY</t>
  </si>
  <si>
    <t>GUAMAN DAQUILEMA ANA LUISA</t>
  </si>
  <si>
    <t>CADENA VILLARREAL GONZALO ALFREDO</t>
  </si>
  <si>
    <t>REA REA MANUEL ANGEL</t>
  </si>
  <si>
    <t>CUICHAN HURTADO MARCO RAUL</t>
  </si>
  <si>
    <t>TALLANA TALLANA JOSE MANUEL</t>
  </si>
  <si>
    <t>CAIÑO LLAGSHA MICHELLE ALEXANDRA</t>
  </si>
  <si>
    <t>CAYAMBE AGUALSACA ROSA ELENA</t>
  </si>
  <si>
    <t>Número de Operación</t>
  </si>
  <si>
    <t>Plazo en meses</t>
  </si>
  <si>
    <t>Calificación</t>
  </si>
  <si>
    <t>Consumo-Prioritario</t>
  </si>
  <si>
    <t>Creditos Consumo Prioritario</t>
  </si>
  <si>
    <t>Microcredito</t>
  </si>
  <si>
    <t>Crédito Microcrédito</t>
  </si>
  <si>
    <t>Destino</t>
  </si>
  <si>
    <t>Producto</t>
  </si>
  <si>
    <t>1,270,80</t>
  </si>
  <si>
    <t>2,252,64</t>
  </si>
  <si>
    <t>1,537,81</t>
  </si>
  <si>
    <t>1,621,15</t>
  </si>
  <si>
    <t>1,223,02</t>
  </si>
  <si>
    <t>2,315,97</t>
  </si>
  <si>
    <t>2,182,75</t>
  </si>
  <si>
    <t>3,163,69</t>
  </si>
  <si>
    <t>2,381,28</t>
  </si>
  <si>
    <t>2,675,11</t>
  </si>
  <si>
    <t>4,586,83</t>
  </si>
  <si>
    <t>1,391,37</t>
  </si>
  <si>
    <t>1,225,43</t>
  </si>
  <si>
    <t>1,454,85</t>
  </si>
  <si>
    <t>1,676,00</t>
  </si>
  <si>
    <t>1,712,97</t>
  </si>
  <si>
    <t>1,246,66</t>
  </si>
  <si>
    <t>1,610,01</t>
  </si>
  <si>
    <t>2,510,19</t>
  </si>
  <si>
    <t>1,135,39</t>
  </si>
  <si>
    <t>2,617,68</t>
  </si>
  <si>
    <t>3,592,02</t>
  </si>
  <si>
    <t>2,867,81</t>
  </si>
  <si>
    <t>3,206,60</t>
  </si>
  <si>
    <t>1,167,84</t>
  </si>
  <si>
    <t>1,552,44</t>
  </si>
  <si>
    <t>2,283,96</t>
  </si>
  <si>
    <t>3,093,35</t>
  </si>
  <si>
    <t>1,144,23</t>
  </si>
  <si>
    <t>1,892,75</t>
  </si>
  <si>
    <t>7,671,02</t>
  </si>
  <si>
    <t>4,563,34</t>
  </si>
  <si>
    <t>2,823,75</t>
  </si>
  <si>
    <t>2,136,28</t>
  </si>
  <si>
    <t>2,768,47</t>
  </si>
  <si>
    <t>3,762,63</t>
  </si>
  <si>
    <t>1,540,10</t>
  </si>
  <si>
    <t>3,488,03</t>
  </si>
  <si>
    <t>3,459,45</t>
  </si>
  <si>
    <t>4,169,50</t>
  </si>
  <si>
    <t>5,999,33</t>
  </si>
  <si>
    <t>2,367,93</t>
  </si>
  <si>
    <t>2,951,31</t>
  </si>
  <si>
    <t>1,615,52</t>
  </si>
  <si>
    <t>1,008,22</t>
  </si>
  <si>
    <t>1,507,43</t>
  </si>
  <si>
    <t>1,319,04</t>
  </si>
  <si>
    <t>3,146,47</t>
  </si>
  <si>
    <t>2,767,76</t>
  </si>
  <si>
    <t>1,114,84</t>
  </si>
  <si>
    <t>1,010,11</t>
  </si>
  <si>
    <t>3,254,79</t>
  </si>
  <si>
    <t>2,282,13</t>
  </si>
  <si>
    <t>8,176,15</t>
  </si>
  <si>
    <t>1,927,27</t>
  </si>
  <si>
    <t>1,693,19</t>
  </si>
  <si>
    <t>2,577,61</t>
  </si>
  <si>
    <t>1,028,51</t>
  </si>
  <si>
    <t>4,757,76</t>
  </si>
  <si>
    <t>5,935,73</t>
  </si>
  <si>
    <t>1,000,00</t>
  </si>
  <si>
    <t>1,425,16</t>
  </si>
  <si>
    <t>3,608,83</t>
  </si>
  <si>
    <t>1,509,89</t>
  </si>
  <si>
    <t>2,260,10</t>
  </si>
  <si>
    <t>1,056,07</t>
  </si>
  <si>
    <t>2,958,48</t>
  </si>
  <si>
    <t>8,071,83</t>
  </si>
  <si>
    <t>1,085,68</t>
  </si>
  <si>
    <t>2,894,68</t>
  </si>
  <si>
    <t>1,879,71</t>
  </si>
  <si>
    <t>2,006,68</t>
  </si>
  <si>
    <t>5,529,02</t>
  </si>
  <si>
    <t>1,220,78</t>
  </si>
  <si>
    <t>2,289,55</t>
  </si>
  <si>
    <t>8,587,87</t>
  </si>
  <si>
    <t>3,611,16</t>
  </si>
  <si>
    <t>7,044,02</t>
  </si>
  <si>
    <t>3,315,27</t>
  </si>
  <si>
    <t>1,525,54</t>
  </si>
  <si>
    <t>3,296,52</t>
  </si>
  <si>
    <t>3,816,83</t>
  </si>
  <si>
    <t>2,193,30</t>
  </si>
  <si>
    <t>1,005,03</t>
  </si>
  <si>
    <t>5,323,98</t>
  </si>
  <si>
    <t>2,023,19</t>
  </si>
  <si>
    <t>1,010,00</t>
  </si>
  <si>
    <t>3,580,88</t>
  </si>
  <si>
    <t>3,171,24</t>
  </si>
  <si>
    <t>4,183,43</t>
  </si>
  <si>
    <t>8,327,18</t>
  </si>
  <si>
    <t>1,455,33</t>
  </si>
  <si>
    <t>8,411,40</t>
  </si>
  <si>
    <t>2,307,07</t>
  </si>
  <si>
    <t>2,485,96</t>
  </si>
  <si>
    <t>4,739,16</t>
  </si>
  <si>
    <t>1,579,00</t>
  </si>
  <si>
    <t>9,142,30</t>
  </si>
  <si>
    <t>1,206,45</t>
  </si>
  <si>
    <t>7,326,34</t>
  </si>
  <si>
    <t>3,484,21</t>
  </si>
  <si>
    <t>3,437,33</t>
  </si>
  <si>
    <t>1,981,92</t>
  </si>
  <si>
    <t>8,597,54</t>
  </si>
  <si>
    <t>5,674,79</t>
  </si>
  <si>
    <t>1,506,57</t>
  </si>
  <si>
    <t>1,554,29</t>
  </si>
  <si>
    <t>1,885,82</t>
  </si>
  <si>
    <t>8,538,29</t>
  </si>
  <si>
    <t>1,450,57</t>
  </si>
  <si>
    <t>4,276,99</t>
  </si>
  <si>
    <t>8,571,24</t>
  </si>
  <si>
    <t>1,577,27</t>
  </si>
  <si>
    <t>7,114,08</t>
  </si>
  <si>
    <t>4,609,91</t>
  </si>
  <si>
    <t>2,746,31</t>
  </si>
  <si>
    <t>4,085,75</t>
  </si>
  <si>
    <t>8,166,73</t>
  </si>
  <si>
    <t>1,345,76</t>
  </si>
  <si>
    <t>4,897,83</t>
  </si>
  <si>
    <t>1,887,82</t>
  </si>
  <si>
    <t>3,798,75</t>
  </si>
  <si>
    <t>8,823,01</t>
  </si>
  <si>
    <t>4,019,38</t>
  </si>
  <si>
    <t>1,543,65</t>
  </si>
  <si>
    <t>1,455,61</t>
  </si>
  <si>
    <t>3,380,09</t>
  </si>
  <si>
    <t>4,542,59</t>
  </si>
  <si>
    <t>1,001,75</t>
  </si>
  <si>
    <t>1,562,11</t>
  </si>
  <si>
    <t>5,453,95</t>
  </si>
  <si>
    <t>5,486,47</t>
  </si>
  <si>
    <t>8,557,79</t>
  </si>
  <si>
    <t>3,280,23</t>
  </si>
  <si>
    <t>1,092,04</t>
  </si>
  <si>
    <t>1,900,66</t>
  </si>
  <si>
    <t>1,418,21</t>
  </si>
  <si>
    <t>1,072,49</t>
  </si>
  <si>
    <t>4,272,62</t>
  </si>
  <si>
    <t>1,513,69</t>
  </si>
  <si>
    <t>2,269,38</t>
  </si>
  <si>
    <t>2,401,65</t>
  </si>
  <si>
    <t>3,963,66</t>
  </si>
  <si>
    <t>1,588,41</t>
  </si>
  <si>
    <t>2,675,54</t>
  </si>
  <si>
    <t>1,237,23</t>
  </si>
  <si>
    <t>1,973,44</t>
  </si>
  <si>
    <t>5,122,41</t>
  </si>
  <si>
    <t>2,210,00</t>
  </si>
  <si>
    <t>1,610,64</t>
  </si>
  <si>
    <t>3,749,29</t>
  </si>
  <si>
    <t>4,756,00</t>
  </si>
  <si>
    <t>1,693,68</t>
  </si>
  <si>
    <t>4,564,46</t>
  </si>
  <si>
    <t>3,093,73</t>
  </si>
  <si>
    <t>2,263,46</t>
  </si>
  <si>
    <t>5,295,57</t>
  </si>
  <si>
    <t>2,932,77</t>
  </si>
  <si>
    <t>3,953,56</t>
  </si>
  <si>
    <t>3,916,49</t>
  </si>
  <si>
    <t>3,201,99</t>
  </si>
  <si>
    <t>2,381,92</t>
  </si>
  <si>
    <t>1,411,08</t>
  </si>
  <si>
    <t>2,507,95</t>
  </si>
  <si>
    <t>1,732,56</t>
  </si>
  <si>
    <t>1,096,29</t>
  </si>
  <si>
    <t>2,637,71</t>
  </si>
  <si>
    <t>3,117,19</t>
  </si>
  <si>
    <t>5,408,98</t>
  </si>
  <si>
    <t>1,235,95</t>
  </si>
  <si>
    <t>1,153,35</t>
  </si>
  <si>
    <t>4,527,12</t>
  </si>
  <si>
    <t>1,403,76</t>
  </si>
  <si>
    <t>4,496,79</t>
  </si>
  <si>
    <t>1,813,09</t>
  </si>
  <si>
    <t>1,866,36</t>
  </si>
  <si>
    <t>4,208,94</t>
  </si>
  <si>
    <t>4,482,18</t>
  </si>
  <si>
    <t>7,010,45</t>
  </si>
  <si>
    <t>2,571,76</t>
  </si>
  <si>
    <t>10,300,00</t>
  </si>
  <si>
    <t>1,252,70</t>
  </si>
  <si>
    <t>4,053,11</t>
  </si>
  <si>
    <t>4,199,05</t>
  </si>
  <si>
    <t>4,481,32</t>
  </si>
  <si>
    <t>9,101,89</t>
  </si>
  <si>
    <t>3,933,78</t>
  </si>
  <si>
    <t>2,350,87</t>
  </si>
  <si>
    <t>4,509,90</t>
  </si>
  <si>
    <t>4,473,06</t>
  </si>
  <si>
    <t>1,742,60</t>
  </si>
  <si>
    <t>2,633,19</t>
  </si>
  <si>
    <t>1,503,01</t>
  </si>
  <si>
    <t>2,515,62</t>
  </si>
  <si>
    <t>1,507,15</t>
  </si>
  <si>
    <t>2,476,77</t>
  </si>
  <si>
    <t>1,819,88</t>
  </si>
  <si>
    <t>2,437,51</t>
  </si>
  <si>
    <t>3,029,95</t>
  </si>
  <si>
    <t>1,074,42</t>
  </si>
  <si>
    <t>2,517,41</t>
  </si>
  <si>
    <t>1,547,30</t>
  </si>
  <si>
    <t>4,095,65</t>
  </si>
  <si>
    <t>2,076,01</t>
  </si>
  <si>
    <t>4,118,75</t>
  </si>
  <si>
    <t>1,131,96</t>
  </si>
  <si>
    <t>1,046,86</t>
  </si>
  <si>
    <t>4,607,37</t>
  </si>
  <si>
    <t>1,518,64</t>
  </si>
  <si>
    <t>1,307,15</t>
  </si>
  <si>
    <t>2,500,07</t>
  </si>
  <si>
    <t>1,245,64</t>
  </si>
  <si>
    <t>2,460,54</t>
  </si>
  <si>
    <t>1,835,26</t>
  </si>
  <si>
    <t>10,455,01</t>
  </si>
  <si>
    <t>3,510,49</t>
  </si>
  <si>
    <t>3,495,98</t>
  </si>
  <si>
    <t>1,730,10</t>
  </si>
  <si>
    <t>1,638,02</t>
  </si>
  <si>
    <t>4,603,64</t>
  </si>
  <si>
    <t>4,632,37</t>
  </si>
  <si>
    <t>4,379,19</t>
  </si>
  <si>
    <t>7,366,79</t>
  </si>
  <si>
    <t>1,405,80</t>
  </si>
  <si>
    <t>2,496,18</t>
  </si>
  <si>
    <t>2,486,31</t>
  </si>
  <si>
    <t>3,473,29</t>
  </si>
  <si>
    <t>1,641,28</t>
  </si>
  <si>
    <t>4,746,03</t>
  </si>
  <si>
    <t>5,070,12</t>
  </si>
  <si>
    <t>4,596,82</t>
  </si>
  <si>
    <t>3,788,04</t>
  </si>
  <si>
    <t>1,708,49</t>
  </si>
  <si>
    <t>2,075,09</t>
  </si>
  <si>
    <t>4,316,42</t>
  </si>
  <si>
    <t>2,266,87</t>
  </si>
  <si>
    <t>1,538,26</t>
  </si>
  <si>
    <t>2,480,94</t>
  </si>
  <si>
    <t>4,788,35</t>
  </si>
  <si>
    <t>1,510,07</t>
  </si>
  <si>
    <t>5,067,65</t>
  </si>
  <si>
    <t>1,740,00</t>
  </si>
  <si>
    <t>3,708,32</t>
  </si>
  <si>
    <t>1,653,11</t>
  </si>
  <si>
    <t>1,047,10</t>
  </si>
  <si>
    <t>3,294,89</t>
  </si>
  <si>
    <t>4,090,49</t>
  </si>
  <si>
    <t>4,101,05</t>
  </si>
  <si>
    <t>1,130,70</t>
  </si>
  <si>
    <t>4,074,61</t>
  </si>
  <si>
    <t>2,869,38</t>
  </si>
  <si>
    <t>1,236,74</t>
  </si>
  <si>
    <t>1,621,74</t>
  </si>
  <si>
    <t>1,908,59</t>
  </si>
  <si>
    <t>2,773,73</t>
  </si>
  <si>
    <t>4,344,07</t>
  </si>
  <si>
    <t>2,616,10</t>
  </si>
  <si>
    <t>1,680,20</t>
  </si>
  <si>
    <t>1,033,81</t>
  </si>
  <si>
    <t>2,958,27</t>
  </si>
  <si>
    <t>1,374,24</t>
  </si>
  <si>
    <t>4,817,28</t>
  </si>
  <si>
    <t>4,727,82</t>
  </si>
  <si>
    <t>9,314,70</t>
  </si>
  <si>
    <t>6,060,20</t>
  </si>
  <si>
    <t>1,412,50</t>
  </si>
  <si>
    <t>5,569,91</t>
  </si>
  <si>
    <t>3,808,84</t>
  </si>
  <si>
    <t>1,210,25</t>
  </si>
  <si>
    <t>2,409,35</t>
  </si>
  <si>
    <t>1,018,13</t>
  </si>
  <si>
    <t>1,037,54</t>
  </si>
  <si>
    <t>2,766,98</t>
  </si>
  <si>
    <t>3,998,35</t>
  </si>
  <si>
    <t>4,599,25</t>
  </si>
  <si>
    <t>1,038,15</t>
  </si>
  <si>
    <t>2,441,31</t>
  </si>
  <si>
    <t>2,420,39</t>
  </si>
  <si>
    <t>4,329,95</t>
  </si>
  <si>
    <t>5,628,78</t>
  </si>
  <si>
    <t>2,487,96</t>
  </si>
  <si>
    <t>2,824,76</t>
  </si>
  <si>
    <t>4,485,55</t>
  </si>
  <si>
    <t>4,503,24</t>
  </si>
  <si>
    <t>1,033,15</t>
  </si>
  <si>
    <t>9,195,13</t>
  </si>
  <si>
    <t>4,458,98</t>
  </si>
  <si>
    <t>8,938,11</t>
  </si>
  <si>
    <t>6,206,68</t>
  </si>
  <si>
    <t>1,411,22</t>
  </si>
  <si>
    <t>4,622,87</t>
  </si>
  <si>
    <t>2,000,00</t>
  </si>
  <si>
    <t>1,281,88</t>
  </si>
  <si>
    <t>7,386,74</t>
  </si>
  <si>
    <t>5,145,77</t>
  </si>
  <si>
    <t>1,545,70</t>
  </si>
  <si>
    <t>3,453,05</t>
  </si>
  <si>
    <t>1,774,30</t>
  </si>
  <si>
    <t>1,734,57</t>
  </si>
  <si>
    <t>2,412,93</t>
  </si>
  <si>
    <t>1,673,43</t>
  </si>
  <si>
    <t>2,319,72</t>
  </si>
  <si>
    <t>1,351,80</t>
  </si>
  <si>
    <t>3,632,33</t>
  </si>
  <si>
    <t>14,608,27</t>
  </si>
  <si>
    <t>2,595,33</t>
  </si>
  <si>
    <t>1,812,59</t>
  </si>
  <si>
    <t>2,550,66</t>
  </si>
  <si>
    <t>1,738,55</t>
  </si>
  <si>
    <t>1,739,83</t>
  </si>
  <si>
    <t>9,834,17</t>
  </si>
  <si>
    <t>1,515,87</t>
  </si>
  <si>
    <t>1,158,75</t>
  </si>
  <si>
    <t>1,143,80</t>
  </si>
  <si>
    <t>9,438,15</t>
  </si>
  <si>
    <t>1,478,54</t>
  </si>
  <si>
    <t>1,819,61</t>
  </si>
  <si>
    <t>4,718,07</t>
  </si>
  <si>
    <t>4,728,70</t>
  </si>
  <si>
    <t>5,195,57</t>
  </si>
  <si>
    <t>1,741,11</t>
  </si>
  <si>
    <t>4,513,13</t>
  </si>
  <si>
    <t>1,809,54</t>
  </si>
  <si>
    <t>5,631,73</t>
  </si>
  <si>
    <t>4,685,24</t>
  </si>
  <si>
    <t>9,393,68</t>
  </si>
  <si>
    <t>2,724,31</t>
  </si>
  <si>
    <t>1,465,42</t>
  </si>
  <si>
    <t>4,460,55</t>
  </si>
  <si>
    <t>1,841,17</t>
  </si>
  <si>
    <t>1,175,69</t>
  </si>
  <si>
    <t>3,061,27</t>
  </si>
  <si>
    <t>5,482,08</t>
  </si>
  <si>
    <t>1,852,10</t>
  </si>
  <si>
    <t>2,730,21</t>
  </si>
  <si>
    <t>1,548,16</t>
  </si>
  <si>
    <t>4,737,64</t>
  </si>
  <si>
    <t>4,844,48</t>
  </si>
  <si>
    <t>5,436,68</t>
  </si>
  <si>
    <t>9,662,75</t>
  </si>
  <si>
    <t>9,462,30</t>
  </si>
  <si>
    <t>2,558,29</t>
  </si>
  <si>
    <t>4,682,81</t>
  </si>
  <si>
    <t>4,690,50</t>
  </si>
  <si>
    <t>16,270,50</t>
  </si>
  <si>
    <t>2,158,59</t>
  </si>
  <si>
    <t>4,712,48</t>
  </si>
  <si>
    <t>4,125,41</t>
  </si>
  <si>
    <t>2,814,35</t>
  </si>
  <si>
    <t>5,056,29</t>
  </si>
  <si>
    <t>4,702,87</t>
  </si>
  <si>
    <t>4,493,07</t>
  </si>
  <si>
    <t>1,292,72</t>
  </si>
  <si>
    <t>1,289,21</t>
  </si>
  <si>
    <t>4,509,86</t>
  </si>
  <si>
    <t>1,241,09</t>
  </si>
  <si>
    <t>1,359,33</t>
  </si>
  <si>
    <t>1,544,32</t>
  </si>
  <si>
    <t>6,000,00</t>
  </si>
  <si>
    <t>9,876,24</t>
  </si>
  <si>
    <t>9,765,27</t>
  </si>
  <si>
    <t>9,746,36</t>
  </si>
  <si>
    <t>1,375,84</t>
  </si>
  <si>
    <t>3,090,89</t>
  </si>
  <si>
    <t>2,336,50</t>
  </si>
  <si>
    <t>2,215,53</t>
  </si>
  <si>
    <t>4,827,16</t>
  </si>
  <si>
    <t>1,538,89</t>
  </si>
  <si>
    <t>2,701,90</t>
  </si>
  <si>
    <t>1,638,67</t>
  </si>
  <si>
    <t>1,332,67</t>
  </si>
  <si>
    <t>7,009,19</t>
  </si>
  <si>
    <t>9,564,78</t>
  </si>
  <si>
    <t>2,790,39</t>
  </si>
  <si>
    <t>3,375,46</t>
  </si>
  <si>
    <t>9,612,01</t>
  </si>
  <si>
    <t>3,189,72</t>
  </si>
  <si>
    <t>1,343,16</t>
  </si>
  <si>
    <t>4,828,43</t>
  </si>
  <si>
    <t>5,812,05</t>
  </si>
  <si>
    <t>4,834,45</t>
  </si>
  <si>
    <t>9,726,67</t>
  </si>
  <si>
    <t>2,637,33</t>
  </si>
  <si>
    <t>3,202,56</t>
  </si>
  <si>
    <t>9,625,72</t>
  </si>
  <si>
    <t>2,952,57</t>
  </si>
  <si>
    <t>14,337,86</t>
  </si>
  <si>
    <t>5,763,99</t>
  </si>
  <si>
    <t>1,879,06</t>
  </si>
  <si>
    <t>1,069,46</t>
  </si>
  <si>
    <t>3,000,00</t>
  </si>
  <si>
    <t>4,132,14</t>
  </si>
  <si>
    <t>1,929,01</t>
  </si>
  <si>
    <t>1,100,00</t>
  </si>
  <si>
    <t>7,372,16</t>
  </si>
  <si>
    <t>3,100,00</t>
  </si>
  <si>
    <t>1,868,62</t>
  </si>
  <si>
    <t>4,860,17</t>
  </si>
  <si>
    <t>14,082,53</t>
  </si>
  <si>
    <t>1,593,53</t>
  </si>
  <si>
    <t>2,724,78</t>
  </si>
  <si>
    <t>2,075,00</t>
  </si>
  <si>
    <t>1,726,92</t>
  </si>
  <si>
    <t>1,371,16</t>
  </si>
  <si>
    <t>1,813,20</t>
  </si>
  <si>
    <t>5,808,50</t>
  </si>
  <si>
    <t>4,867,42</t>
  </si>
  <si>
    <t>1,022,65</t>
  </si>
  <si>
    <t>4,814,70</t>
  </si>
  <si>
    <t>2,893,24</t>
  </si>
  <si>
    <t>1,500,00</t>
  </si>
  <si>
    <t>1,260,00</t>
  </si>
  <si>
    <t>4,742,15</t>
  </si>
  <si>
    <t>1,110,00</t>
  </si>
  <si>
    <t>1,035,16</t>
  </si>
  <si>
    <t>2,890,01</t>
  </si>
  <si>
    <t>3,013,07</t>
  </si>
  <si>
    <t>7,630,00</t>
  </si>
  <si>
    <t>2,733,01</t>
  </si>
  <si>
    <t>1,806,08</t>
  </si>
  <si>
    <t>4,761,00</t>
  </si>
  <si>
    <t>7,940,32</t>
  </si>
  <si>
    <t>1,836,43</t>
  </si>
  <si>
    <t>1,760,32</t>
  </si>
  <si>
    <t>9,823,66</t>
  </si>
  <si>
    <t>1,368,41</t>
  </si>
  <si>
    <t>1,449,22</t>
  </si>
  <si>
    <t>9,721,40</t>
  </si>
  <si>
    <t>5,575,03</t>
  </si>
  <si>
    <t>2,022,07</t>
  </si>
  <si>
    <t>4,914,53</t>
  </si>
  <si>
    <t>9,248,09</t>
  </si>
  <si>
    <t>2,500,00</t>
  </si>
  <si>
    <t>6,400,00</t>
  </si>
  <si>
    <t>1,815,70</t>
  </si>
  <si>
    <t>2,255,32</t>
  </si>
  <si>
    <t>3,925,50</t>
  </si>
  <si>
    <t>4,878,08</t>
  </si>
  <si>
    <t>2,873,35</t>
  </si>
  <si>
    <t>5,000,00</t>
  </si>
  <si>
    <t>1,900,36</t>
  </si>
  <si>
    <t>4,897,52</t>
  </si>
  <si>
    <t>1,874,57</t>
  </si>
  <si>
    <t>1,692,28</t>
  </si>
  <si>
    <t>1,441,96</t>
  </si>
  <si>
    <t>4,720,92</t>
  </si>
  <si>
    <t>14,782,46</t>
  </si>
  <si>
    <t>4,000,00</t>
  </si>
  <si>
    <t>1,449,64</t>
  </si>
  <si>
    <t>5,783,65</t>
  </si>
  <si>
    <t>2,519,43</t>
  </si>
  <si>
    <t>14,415,50</t>
  </si>
  <si>
    <t>2,004,98</t>
  </si>
  <si>
    <t>4,915,18</t>
  </si>
  <si>
    <t>4,215,30</t>
  </si>
  <si>
    <t>2,312,81</t>
  </si>
  <si>
    <t>1,764,77</t>
  </si>
  <si>
    <t>2,369,55</t>
  </si>
  <si>
    <t>9,712,03</t>
  </si>
  <si>
    <t>1,934,93</t>
  </si>
  <si>
    <t>7,868,62</t>
  </si>
  <si>
    <t>14,750,82</t>
  </si>
  <si>
    <t>2,187,74</t>
  </si>
  <si>
    <t>3,915,00</t>
  </si>
  <si>
    <t>9,884,66</t>
  </si>
  <si>
    <t>4,771,24</t>
  </si>
  <si>
    <t>4,710,00</t>
  </si>
  <si>
    <t>7,000,00</t>
  </si>
  <si>
    <t>3,033,00</t>
  </si>
  <si>
    <t>1,396,33</t>
  </si>
  <si>
    <t>1,200,00</t>
  </si>
  <si>
    <t>6,600,00</t>
  </si>
  <si>
    <t>10,500,00</t>
  </si>
  <si>
    <t>1,770,38</t>
  </si>
  <si>
    <t>1,901,30</t>
  </si>
  <si>
    <t>1,400,00</t>
  </si>
  <si>
    <t>10,000,00</t>
  </si>
  <si>
    <t>2,100,00</t>
  </si>
  <si>
    <t>15,000,00</t>
  </si>
  <si>
    <t>1,889,60</t>
  </si>
  <si>
    <t>4,816,59</t>
  </si>
  <si>
    <t>1,050,00</t>
  </si>
  <si>
    <t>3,084,44</t>
  </si>
  <si>
    <t>2,427,10</t>
  </si>
  <si>
    <t>2,893,48</t>
  </si>
  <si>
    <t>1,852,56</t>
  </si>
  <si>
    <t>2,180,00</t>
  </si>
  <si>
    <t>8,100,00</t>
  </si>
  <si>
    <t>3,700,00</t>
  </si>
  <si>
    <t>4,211,31</t>
  </si>
  <si>
    <t>1,700,00</t>
  </si>
  <si>
    <t>3,812,14</t>
  </si>
  <si>
    <t>2,290,00</t>
  </si>
  <si>
    <t>6,100,00</t>
  </si>
  <si>
    <t>10,268,27</t>
  </si>
  <si>
    <t>2,378,00</t>
  </si>
  <si>
    <t>3,300,00</t>
  </si>
  <si>
    <t>2,300,00</t>
  </si>
  <si>
    <t>11,270,00</t>
  </si>
  <si>
    <t>3,500,00</t>
  </si>
  <si>
    <t>3,220,00</t>
  </si>
  <si>
    <t>3,200,00</t>
  </si>
  <si>
    <t>13,500,00</t>
  </si>
  <si>
    <t>13,000,00</t>
  </si>
  <si>
    <t>10,550,00</t>
  </si>
  <si>
    <t>8,200,00</t>
  </si>
  <si>
    <t>4,150,00</t>
  </si>
  <si>
    <t>17,000,00</t>
  </si>
  <si>
    <t>5,500,00</t>
  </si>
  <si>
    <t>12,000,00</t>
  </si>
  <si>
    <t>1,650,00</t>
  </si>
  <si>
    <t>4,400,00</t>
  </si>
  <si>
    <t>1,600,00</t>
  </si>
  <si>
    <t>1,365,00</t>
  </si>
  <si>
    <t>20,000,00</t>
  </si>
  <si>
    <t>11,000,00</t>
  </si>
  <si>
    <t>10,370,00</t>
  </si>
  <si>
    <t>7,820,00</t>
  </si>
  <si>
    <t>2,050,00</t>
  </si>
  <si>
    <t>10,800,00</t>
  </si>
  <si>
    <t>1,886,00</t>
  </si>
  <si>
    <t>Vencido</t>
  </si>
  <si>
    <t>Vigente</t>
  </si>
  <si>
    <t>Moroso</t>
  </si>
  <si>
    <t>Tasa</t>
  </si>
  <si>
    <t>Estado</t>
  </si>
  <si>
    <t>Validación</t>
  </si>
  <si>
    <t>Validacion</t>
  </si>
  <si>
    <t>N000000</t>
  </si>
  <si>
    <t>Actividades de contratistas de servicio de comidas (por ejemplo, para compaÃ±ias de transporte catering).</t>
  </si>
  <si>
    <t>Cultivo de monte bajo (arbustos), madera para pasta y para leña (Esta actividad puede ser llevada a cabo en bosques naturales o en plantaciones forestales).</t>
  </si>
  <si>
    <t>Servicios de apoyo a otras industrias manufactureras n.c.p a cambio de una retribucion o por contrato.</t>
  </si>
  <si>
    <t>Venta al por mayor de otras materias primas agropecuarias.</t>
  </si>
  <si>
    <t>Venta al por menor de pescado, crustaceos, moluscos y productos de la pesca en establecimientos especializados.</t>
  </si>
  <si>
    <t>Restaurantes, cevicherias, picanterias, cafeterias, etcetera, incluido comida para llevar.</t>
  </si>
  <si>
    <t>Actividades de los hogares como empleadores de personal domestico, como sirvientes, cocineros, camareros, ayudantes de camara, mayordomos, lavanderos, jardineros, porteros, mozos de cuadra, conductores, conserjes, institutrices, niÃ±eras, preceptores, secretarios, etcetera. El personal domestico empleado puede asi declarar la actividad de su empleador en los censos o estudios, aunque el empleador sea un particular. El producto resultante de esa actividad es consumido por el propio hogar empleador.</t>
  </si>
  <si>
    <t>Servicios de apoyo a la elaboracion y conservacion de frutas, legumbres y hortalizas a cambio de una retribucion o por contrato: pelado industrial de papas, etcetera.</t>
  </si>
  <si>
    <t>Restaurantes de comida rapida, puestos de refrigerio y establecimientos que ofrecen comida para llevar, reparto de pizza, etcetera; heladerias, fuentes de soda, etcetera.</t>
  </si>
  <si>
    <t>Servicios de restaurantes y bares en conexion con transporte cuando son proporcionadas por unidades independientes: bares del aeropuerto, bares terminales terrestres, etcetera.</t>
  </si>
  <si>
    <t>Actividades de preparacion y servicio de bebidas para su consumo inmediato en: cafes, tiendas de jugos de fruta, vendedores ambulantes de bebidas, etcetera.</t>
  </si>
  <si>
    <t>Mantenimiento y reparacion de vehiculos automotores: reparacion mecanica, electrica, sistemas de inyeccion electricos, carrocerias, partes de vehiculos automotores: parabrisas, ventanas, asientos y tapicerias. Incluye el tratamiento anti oxido, pinturas a pistola o brocha a los vehiculos y automotores, la instalacion de partes, piezas y accesorios que no se realiza como parte del proceso de fabricacion (parlantes, radios, alarmas, etcetera).</t>
  </si>
  <si>
    <t>Fabricacion de prendas de vestir de cuero o cuero regenerado, incluidos accesorios de trabajo de cuero como: mandiles para soldadores, ropa de trabajo, etcetera.</t>
  </si>
  <si>
    <t>Explotacion de mataderos que realizan actividades de sacrificio, faenamiento, preparacion, produccion y empacado de carne fresca refrigerada o congelada en canales o piezas o porciones individuales de: bovino, porcino, ovino, caprino.</t>
  </si>
  <si>
    <t>La educacion preprimaria o inicial (es el proceso de acompaÃ±amiento al desarrollo integral que considera los aspectos cognitivos, afectivo, psicomotriz, social, de identidad, autonomia y pertinencia a la comunidad diseÃ±ada principalmente para introducir a los niÃ±os y niÃ±as, desde los tres aÃ±os hasta los cinco aÃ±os de edad en un entorno educativo de tipo escolar, es decir, servir de puente entre el hogar y el medio escolar).</t>
  </si>
  <si>
    <t>Venta al por menor de gran variedad de productos en tiendas, entre los que predominan, los productos alimenticios, las bebidas o el tabaco, como productos de primera necesidad y varios otros tipos de productos, como prendas de vestir, muebles, aparatos, articulos de ferreteria, cosmeticos, etcetera.</t>
  </si>
  <si>
    <t>Actividades de almacenamiento y deposito para todo tipo de productos: explotacion de silos de granos, almacenes para mercancias diversas, camaras frigorificas, tanques de almacenamiento, etcetera. Incluye la congelacion por corriente de aire, almacenamiento de productos en zonas francas.</t>
  </si>
  <si>
    <t>Actividades de transporte, distribucion y suministro de combustibles gaseosos de cualquier tipo por medio de un sistema de tuberias, venta de gas a los usuarios por medio de tuberias, actividades de los agentes o corredores que venden gas a traves de sistemas de distribucion operados por otros y Actividades de bolsas de productos basicos y mercados de capacidad de transporte para combustibles gaseosos.</t>
  </si>
  <si>
    <t>Transporte terrestre de pasajeros por sistemas de transporte urbano que pueden abarcar lineas de autobus, tranvia, trolebus, metro, ferrocarril elevado, lineas de transporte entre la ciudad y el aeropuerto o la estacion etcetera. El transporte se realiza por rutas establecidas siguiendo normalmente un horario fijo, y el embarque y desembarque de pasajeros en paradas establecidas. Incluye la explotacion de funiculares, telefericos, etcetera, que formen parte del sistema de transporte urbano.</t>
  </si>
  <si>
    <t>Actividades de preparacion y servicio de bebidas para su consumo inmediato en: bares, tabernas, coctelerias, discotecas (con suministro predominante de bebidas) cervecerias y pubs.</t>
  </si>
  <si>
    <t>Transporte terrestre de pasajeros por sistemas de transporte suburbano, que pueden abarcar lineas de autobus provincial, parroquial etcetera. El transporte se realiza por rutas establecidas siguiendo normalmente un horario fijo, y el embarque y desembarque de pasajeros en paradas establecidas. Incluye la explotacion de funiculares, telefericos, etcetera, que formen parte del sistema de transporte suburbano.</t>
  </si>
  <si>
    <t>Actividades de transporte de pasajeros por carretera: servicios regulares de autobuses de larga distancia servicios de viajes contratados, excursiones y otros servicios ocasionales de transporte en autobus, tricimotos, servicios de enlace con aeropuertos.</t>
  </si>
  <si>
    <t>Fabricacion de recubrimientos para pisos de materiales textiles: tapices, alfombras, esteras, recuadros de moqueta (alfombra).</t>
  </si>
  <si>
    <t>Actividades relacionadas con el transporte terrestre de pasajeros, animales o carga: explotacion de terminales, estaciones ferroviarias, de autobuses, de manipulacion de mercancias; Operacion de infraestructura de transporte ferroviario su reparacion y mantenimiento (limpieza exterior de las unidades, mantenimiento de vias y de equipos, instalacion y mantenimiento electromecanico de maquinaria y conduccion de lineas), operaciones de cambio de vias o de agujas</t>
  </si>
  <si>
    <t>Venta al por mayor de papa y tuberculos.</t>
  </si>
  <si>
    <t>Fabricacion de articulos confeccionados con cualquier tipo de material textil, incluidos tejidos (telas) de punto y ganchillo: frazadas, mantas de viaje, sobrecamas, cobijas, edredones, ropa de cama, sabanas, manteleria, toallas y articulos de cocina acolchados, edredones, cojines, pufes, almohadas, sacos de dormir, articulos para el baño, etcetera, incluido tejidos para mantas electricas.</t>
  </si>
  <si>
    <t>Elaboracion de pan y otros productos de panaderia secos: pan de todo tipo, panecillos, bizcochos, tostadas, galletas, etcetera, incluso envasados.</t>
  </si>
  <si>
    <t>Lavado de alfombras y tapices con champu y limpieza de cortinas y colgaduras, se realicen o no en el local o la residencia del cliente.</t>
  </si>
  <si>
    <t>Actividades de instalacion (montaje) de computadoras personales.</t>
  </si>
  <si>
    <t>Actividades de prestacion de una serie de servicios administrativos de oficina corrientes, como recepcion, planificacion financiera, facturacion y registro, personal y distribucion fisica (servicios de mensajeria) y logistica, a cambio de una retribucion o por contrato.</t>
  </si>
  <si>
    <t>Administracion y direccion de fuerzas de policia, regulares y auxiliares que dependen de las autoridades publicas, de fuerzas de vigilancia portuaria, fronteriza y costera y de otras fuerzas especiales de policia entre cuyas funciones se cuentan la ordenacion del trafico, el registro de extranjeros y el mantenimiento de ficheros de detenidos.</t>
  </si>
  <si>
    <t>Otras actividades de servicios financieros consistentes principalmente en modalidades de distribucion de fondos distintas de la concesion de prestamos: actividades de factorizacion, suscripcion de permutas financieras, opciones y otros instrumentos de cobertura y actividades de compaÃ±ias de liquidacion por adelantado.</t>
  </si>
  <si>
    <t>Administracion y gestion de los servicios generales de planificacion economica, social y de estadistica en los diversos niveles de la administracion publica.</t>
  </si>
  <si>
    <t>Actividades de atencion de la salud humana realizadas por enfermeros, enfermeras y auxiliares de enfermeria, que no se llevan a cabo en hospitales ni entraÃ±an la participacion de medicos ni de odontologos.</t>
  </si>
  <si>
    <t>Venta de vehiculos nuevos y usados: vehiculos de pasajeros, incluidos vehiculos especializados como: ambulancias y minibuses, camiones, remolques y semirremolques, vehiculos de acampada como: caravanas y autocaravanas, vehiculos para todo terreno (jeeps, etcetera), incluido la venta al por mayor y al por menor por comisionistas.</t>
  </si>
  <si>
    <t>Venta al por menor de bebidas alcoholicas (no destinadas al consumo en el lugar de venta) en establecimientos especializados.</t>
  </si>
  <si>
    <t>Todas las actividades de transporte de carga por carretera, incluido en camionetas de: troncos, ganado, transporte refrigerado, carga pesada, carga a granel, incluido el transporte en camiones cisterna, automoviles, desperdicios y materiales de desecho, sin recogida ni eliminacion.</t>
  </si>
  <si>
    <t>Fabricacion de puertas y ventanas de metal y sus marcos (incluso enrollables), postigos(puertas) y portales, balcones, escaleras, rejas, tabiques de metal para fijar al suelo, etcetera.</t>
  </si>
  <si>
    <t>Actividades de limpiabotas (betuneros), porteadores de maletas, personas encargadas de estacionar vehiculos, etcetera.</t>
  </si>
  <si>
    <t>Venta al por menor de productos de panaderia, confiteria y reposteria en establecimientos especializados.</t>
  </si>
  <si>
    <t>Fabricacion de sellos para fechar, cerrar o numerar, aparatos manuales para imprimir y estampar en relieve, membretes, aparatos de impresion manual, cintas preparadas para maquinas de escribir y almohadillas entintadas.</t>
  </si>
  <si>
    <t>Venta al por menor de prendas de vestir y peleteria en establecimientos especializados.</t>
  </si>
  <si>
    <t>Servicio de residencias de estudiantes, dormitorios escolares, albergues para trabajadores, casas de huespedes e internados.</t>
  </si>
  <si>
    <t>Construccion de todo tipo de edificios residenciales: casas familiares individuales, edificios multifamiliares, incluso edificios de alturas elevadas, viviendas para ancianatos, casas para beneficencia, orfanatos, carceles, cuarteles, conventos, casas religiosas. Incluye remodelacion, renovacion o rehabilitacion de estructuras existentes.</t>
  </si>
  <si>
    <t>Actividades de operacion de instalaciones de generacion de energia electrica, por diversos medios: termica (turbina de gas o diesel), nuclear, hidroelectrica, solar, mareal y de otros tipos incluso de energia renovable.</t>
  </si>
  <si>
    <t>Fabricacion de estructuras de metal marcos o armazones para construccion y partes de esas estructuras: torres, mastiles, armaduras, puentes, etcetera; marcos industriales de metal: marcos para altos hornos, equipos de elevacion y manipulacion, etcetera.</t>
  </si>
  <si>
    <t>Actividades de elaboracion de actas textuales y registro en taquigrafia (estenotipia) de procedimientos juridicos en directo y transcripcion de los materiales correspondientes, como: servicios de redaccion de actas judiciales o de registro en estenotipia, servicios publicos de estenografia.</t>
  </si>
  <si>
    <t>Carga y descarga de mercancias y equipaje, independientemente del modo de transporte utilizado, estiba y desestiba, incluye carga y descarga de vagones ferroviarios de carga.</t>
  </si>
  <si>
    <t>Actividades de procesamiento de desperdicios y desechos metalicos y no metalicos y de otros articulos para convertirlos en materias primas secundarias, normalmente mediante un proceso de transformacion mecanico o quimico; Recuperacion de materiales de corrientes de desechos: Separacion y clasificacion de materiales recuperables de corrientes de desechos no peligrosos (basura); Separacion y clasificacion en categorias distintas de materiales recuperables mezclados como: papel, plasticos, latas de bebidas usadas, y metales. Entre los procesos de transformacion mecanica o quimica que se realizan se cuentan los siguientes: Aplastamiento mecanico de desperdicios metalicos, como: automoviles usados, lavadoras usadas, bicicletas usadas, etcetera, para su posterior clasificacion y separacion; Desguace de automoviles, buques, computadoras, aparatos de television y otros equipos para la recuperacion de materiales; Reduccion mecanica de grandes volumenes de metal, como vagones de ferrocarril; Trituracion de desechos de metal, vehiculos desechados, etcetera; Otros metodos de tratamiento mecanico, como el corte y el prensado para reducir el volumen.</t>
  </si>
  <si>
    <t>Venta al por mayor de carne y productos carnicos (incluidas las aves de corral).</t>
  </si>
  <si>
    <t>Reparacion y mantenimiento de telefonos inalambricos, telefonos celulares y aparatos de fax.</t>
  </si>
  <si>
    <t>Venta al por mayor de productos lacteos, incluido helados, bolos, etcetera.</t>
  </si>
  <si>
    <t>Retapizado, reparacion y restauracion de muebles y accesorios domesticos, incluidos muebles de oficina.</t>
  </si>
  <si>
    <t>Servicios de recoleccion, clasificacion, transporte y entrega (nacional o internacional) de correspondencia ordinaria y paquetes (que cumplan determinadas especificaciones) por parte de empresas no sujetas a la obligacion de servicio universal. La actividad puede realizarse en uno o varios medios de transporte propios (transporte privado) o de transporte publico. Incluye la distribucion y entrega de correspondencia y paquetes y la entrega a domicilio.</t>
  </si>
  <si>
    <t>Actividades no diferenciadas de hogares como productores de servicios se subsistencia, es decir, actividades de los hogares que producen diversos servicios para su propia subsistencia. Esas actividades comprenden la cocina, la enseÃ±anza, el cuidado de los miembros de la familia y otros servicios producidos por los hogares para su propia subsistencia. Si los hogares tambien se dedican a la produccion de diversos bienes para su propia subsistencia, se clasifican en las actividades no diferenciadas de hogares como productores de bienes para uso propio.</t>
  </si>
  <si>
    <t>Actividades no diferenciadas de hogares como productores de bienes de subsistencia, es decir, las actividades de los hogares que producen diversos bienes para su propia subsistencia. Esas actividades comprenden la caza y la recoleccion, la agricultura, la construccion de viviendas y la confeccion de prendas de vestir y otros bienes producidos por los hogares para su propia subsistencia. Si los hogares se dedican a la produccion de bienes para el mercado, se clasifican en la rama de produccion correspondiente a esos bienes. Si se dedican principalmente a la produccion de bienes de subsistencia especificos, se clasifican en la rama de produccion correspondiente a esos bienes.</t>
  </si>
  <si>
    <t>Actividades de registro de las transacciones comerciales de empresas y otras entidades.</t>
  </si>
  <si>
    <t>Venta al por mayor de bebidas alcoholicas, incluso el envasado de vino a granel sin transformacion.</t>
  </si>
  <si>
    <t>Venta al por mayor de pescado, crustaceos, moluscos y productos de la pesca.</t>
  </si>
  <si>
    <t>Elaboracion de alimentos compuestos (mezcla) principalmente de frutas legumbres u hortalizas, excepto platos preparados en forma congelada o enlatada listos para consumir.</t>
  </si>
  <si>
    <t>Actividades de lavado, corte, recorte, peinado, teÃ±ido, coloracion, ondulacion y alisado del cabello y otras actividades similares para hombres y mujeres; afeitado y recorte de la barba; masajes faciales, manicura y pedicura, tatuajes, maquillaje, etcetera.</t>
  </si>
  <si>
    <t>Actividades de alquiler de automoviles privados con conductor.</t>
  </si>
  <si>
    <t>Servicios sociales, de asesoramiento, de bienestar social, de remision y servicios similares que prestan a personas de edad y personas con discapacidad, en sus domicilios o en otros lugares, organizaciones publicas o privadas, organizaciones nacionales o locales de autoayuda y especialistas en servicios de asesoramiento como visitas a ancianos y enfermos, actividades de atencion diurna para ancianos y adultos con discapacidad y actividades de adiestramiento y readaptacion profesional para personas con discapacidad, siempre que el componente de educacion sea limitado.</t>
  </si>
  <si>
    <t>Actividades de produccion de peliculas cinematograficas, videos, Produccion programas y anuncios de television.</t>
  </si>
  <si>
    <t>Actividades de artistas individuales, como escritores, directores, musicos, conferencistas u oradores, escenografos, constructores de decorados, etcetera; escritores de todo tipo, por ejemplo, obras de ficcion, de obras tecnicas, etcetera., actividades de escultores, pintores, dibujantes, caricaturistas, grabadores, etcetera, se incluye la restauracion de obras de arte, como cuadros, etcetera y actividades de los modelos independientes.</t>
  </si>
  <si>
    <t>Actividades de consultoria distintas de las de arquitectura, ingenieria y gestion.</t>
  </si>
  <si>
    <t>Actividades de prestacion de servicios administrativos relacionados con los seguros, como la tasacion y liquidacion de reclamaciones. Se incluyen las siguientes actividades: evaluacion de las reclamaciones, tasacion de solicitudes de indemnizacion, evaluacion del riesgo, evaluacion de riesgos y daÃ±os, tasacion de averias y perdidas. Incluye la liquidacion de solicitudes de indemnizacion.</t>
  </si>
  <si>
    <t>Venta al por mayor de aceites y grasas comestibles de origen animal o vegetal.</t>
  </si>
  <si>
    <t>Venta al por mayor de productos de perfumeria, cosmeticos (productos de belleza) articulos de uso personal (jabones).</t>
  </si>
  <si>
    <t>Venta al por mayor de productos de panaderia y reposteria.</t>
  </si>
  <si>
    <t>Actividades de busqueda, seleccion, recomendacion y colocacion de personal, incluida la colocacion o busqueda de ejecutivos, Actividades de las agencias y oficinas de seleccion de actores, por ejemplo, para obras de teatro y Actividades de agencia de colocacion por Internet (On line).</t>
  </si>
  <si>
    <t>Provision de alojamiento en campamentos, parques para caravanas, campamentos recreativos y campamentos de caza y de pesca para estancias cortas. Espacio e instalaciones para vehiculos de recreo. Se incluye refugios o simples instalaciones de acampada para plantar tiendas o pernoctar en sacos de dormir.</t>
  </si>
  <si>
    <t>Educacion secundaria (comprende seis aÃ±os de educacion a continuacion de la educacion primaria, desde octavo de basica hasta tercero de bachillerato, cursando un tronco comun de asignaturas generales, optando por un bachillerato en ciencias o tecnico. La educacion puede ser provista en salones de clases o a traves de radio, television, Internet, correspondencia o en el hogar.</t>
  </si>
  <si>
    <t>Publicacion de libros, folletos impresos, diccionarios, enciclopedias y similares, atlas, mapas y planos. Incluye la venta de espacios publicitarios.</t>
  </si>
  <si>
    <t>Servicios de apoyo a la fabricacion de pilas, baterias y acumuladores a cambio de una retribucion o por contrato.</t>
  </si>
  <si>
    <t>Actividades de sociedades de cartera, es decir, unidades tenedoras de activos de un grupo de empresas filiales (con participacion de control en su capital social) y cuya actividad principal consiste en la propiedad del grupo. Las sociedades de cartera clasificadas en esta clase no suministran ningun otro servicio a las empresas participadas, es decir, no administran ni gestionan otras unidades.</t>
  </si>
  <si>
    <t>Otras actividades de apoyo que se proporcionan habitualmente a las empresas y que no clasifican en otra parte: servicio de recogida de monedas de parquimetros, servicios de anillados y plastificados, preclasificacion de correo, impresion de codigo de barras, codificacion de la barra de direccion, programas de fidelizacion, subasta por cuenta propia, etcetera.</t>
  </si>
  <si>
    <t>Fabricacion de otros accesorios de vestir: guantes, cinturones, chales, corbatas, corbatines, redecillas para el cabello, calzado de materiales textiles sin aplicacion de suelas, etcetera, incluido la fabricacion de partes de productos o prendas textiles.</t>
  </si>
  <si>
    <t>Actividades de organizaciones no afiliadas directamente a un partido politico que promueven una causa o cuestion publica mediante campaÃ±as de educacion del publico, influencia politica, recaudacion de fondos, etcetera; como iniciativas ciudadanas y movimientos de protesta; actividades de movimientos ambientalistas o ecologista; actividades de organizaciones de apoyo a servicios comunitarios y educativos n.c.p.; actividades de organizaciones para la proteccion y del adelanto de grupos especiales; por ejemplo, grupos etnicos y minoritarios y actividades de asociaciones con fines patrioticos, incluidas asociaciones de veteranos de guerra.</t>
  </si>
  <si>
    <t>Actividades de gestion de sistemas de alcantarillado y de instalaciones de tratamiento de aguas residuales; recoleccion y transporte de aguas residuales humanas o industriales de uno o diversos usuarios, asi como de agua de lluvia, por medio de redes de alcantarillado, colectores, tanques y otros medios de transporte (camiones cisterna de recogida de aguas negras, etcetera); vaciado y limpieza de pozos negros y fosas septicas, fosos y pozos de alcantarillados; mantenimiento de inodoros de accion quimica; tratamiento de aguas residuales (incluidas aguas residuales humanas e industriales, agua de piscinas, etcetera) mediante procesos fisicos, quimicos y biologicos como los de dilucion, cribado, filtracion, sedimentacion, etcetera; mantenimiento y limpieza de cloacas y alcantarillas, incluido el desatasco de cloacas.</t>
  </si>
  <si>
    <t>Venta al por mayor de azucar, chocolate y productos de confiteria.</t>
  </si>
  <si>
    <t>Venta de todo tipo de partes, componentes, suministros, herramientas y accesorios para vehiculos automotores como: neumaticos (llantas), camaras de aire para neumaticos (tubos). Incluye bujias, baterias, equipo de iluminacion partes y piezas electricas.</t>
  </si>
  <si>
    <t>Compra - venta, alquiler y explotacion de bienes inmuebles propios o arrendados, como: edificios de apartamentos y viviendas; edificios no residenciales, incluso salas de exposiciones; instalaciones para almacenaje, centros comerciales y terrenos; incluye el alquiler de casas y apartamentos amueblados o sin amueblar por periodos largos, en general por meses o por aÃ±os.</t>
  </si>
  <si>
    <t>Actividades relacionadas con administracion y operaciones de servicios de: carreteras, puentes, tuneles, aparcamientos o garajes, aparcamientos para bicicletas.</t>
  </si>
  <si>
    <t>Actividades de captacion de agua de: rios, lagos, pozos, lluvia etcetera; purificacion de agua para su distribucion; tratamiento de agua para uso industrial y otros usos; distribucion de agua por medio de: tuberias, camiones (tanqueros) u otros medios, a usuarios residenciales, comerciales, industriales y de otro tipo.</t>
  </si>
  <si>
    <t>Actividades de notarios publicos, prestacion de asesoramiento en general, preparacion de documentos juridicos: escrituras de constitucion, contratos de sociedad y documentos similares para la formacion de sociedades, patentes y derechos de autor, escrituras, testamentos, fideicomisos, etcetera.</t>
  </si>
  <si>
    <t>Instalacion de canalizacion (conductos).</t>
  </si>
  <si>
    <t>Actividades realizadas por agencias en nombre de particulares para obtener contratos de actuacion en peliculas, obras de teatro y otros espectaculos culturales y deportivos, y para ofertar libros, guiones, obras de arte, fotografias, etcetera, a editores, productores, etcetera.</t>
  </si>
  <si>
    <t>Venta al por mayor de cafe, cacao, te y especias.</t>
  </si>
  <si>
    <t>Fabricacion de tejidos (telas) estrechos, incluidos los de urdimbre sin trama sujetos por una sustancia adhesiva: marbetes, insignias, etcetera; articulos de pasamaneria: cordones de materiales textiles para zapatos, trencillas, borlas, madroños, tules y otros tejidos (telas) de mallas anudadas, de encaje y bordados, en piezas, tiras o motivos decorativos, tejidos (telas) de red y del tipo que se utiliza para la confeccion de visillos tricotados en maquinas Raschel o maquinas similares.</t>
  </si>
  <si>
    <t>Transporte de pasajeros en vehiculos de traccion humana o animal.</t>
  </si>
  <si>
    <t>Actividades de construccion especializadas en un aspecto comun a diferentes tipos de estructuras y que requieren conocimientos o equipo especializados: cimentacion, incluida la hincadura de pilotes, instalacion y desmontaje de andamios y plataformas de trabajo, excluido el alquiler de andamios y plataformas, colocacion de mampuestos de ladrillo y de piedra.</t>
  </si>
  <si>
    <t>Fabricacion de ropa interior y ropa de dormir de telas tejidas, de punto y ganchillo, de encaje, etcetera, para hombres, mujeres y niños: panties, calzoncillos, pijamas, camisones, batas, blusas, slips, sujetadores, fajas, etcetera.</t>
  </si>
  <si>
    <t>Elaboracion de aceites crudos vegetales (sin refinar) de: oliva, soya, palma, semilla de girasol, semilla de algodon, colza, repollo o mostaza, linaza, etcetera.</t>
  </si>
  <si>
    <t>Actividades de recopilacion de informacion, como historiales de credito y de empleo de personas e historiales de credito de empresas, y suministro de esa informacion a instituciones financieras, empresas de venta al por menor y otras entidades que necesitan poder evaluar la solvencia de esas personas y empresas.</t>
  </si>
  <si>
    <t>Venta al por mayor de computadoras y equipo periferico.</t>
  </si>
  <si>
    <t>Lavado y limpieza en seco, planchado, etcetera, de todo tipo de prendas de vestir (incluso de piel) y de productos textiles que se realizan con equipo mecanico, a mano o en maquinas accionadas con monedas para el publico en general o para clientes industriales o comerciales, incluye actividades de reparacion y arreglos menores de prendas de vestir y otros articulos textiles, si se realizan en combinacion con las de limpieza, recogida y entrega de ropa por las lavanderias.</t>
  </si>
  <si>
    <t>Promocion de proyectos de construccion (promocion inmobiliaria) para su posterior explotacion, es decir, para alquilar espacio en esos edificios.</t>
  </si>
  <si>
    <t>Servicios de apoyo a la fabricacion de abonos y compuestos de nitrogeno a cambio de una retribucion o por contrato.</t>
  </si>
  <si>
    <t>Gestion y supervision de los mercados financieros por entidades distintas de las autoridades publicas, como: mercado (bolsas) de contratos de productos basicos, mercado (bolsas) de futuros, mercado (bolsas) de valores, mercados bursatiles, mercado (bolsas) de opciones sobre acciones o sobre productos basicos, etcetera.</t>
  </si>
  <si>
    <t>Suministro de recursos humanos para las actividades de los clientes. La provision de recursos humanos se realiza por lo general a largo plazo o de forma permanente, y las unidades clasificadas en esta clase pueden desempeÃ±ar una amplia gama de funciones conexas de gestion de recursos humanos. Las unidades clasificadas aqui constituyen los empleadores oficiales de los empleados en lo que respecta a la nomina, los impuestos y otros aspectos fiscales y de recursos humanos, pero no se encargan de la direccion ni de la supervision del trabajo de esos empleados.</t>
  </si>
  <si>
    <t>Fabricacion de prendas de vestir de telas tejidas, de punto y ganchillo, de telas no tejidas, entre otras, para hombres, mujeres, niños y bebes: abrigos, trajes, conjuntos, chaquetas, pantalones, faldas, calentadores, trajes de baÃ±o, ropa de esqui, uniformes, camisas, camisetas, etcetera.</t>
  </si>
  <si>
    <t>Reparacion y mantenimiento de: computadoras de escritorio, computadoras portatiles, servidores informaticos, computadoras de mano (asistentes digitales personales), unidades de disco magnetico, unidades de memoria USB y otros dispositivos de almacenamiento; unidades de disco optico (CD-RW, CD-ROM, DVD-ROM, DVD-RW), modems internos y externos, impresoras, pantallas, teclados, ratones, palancas de mando y bolas rodantes, proyectores informaticos, escaneres, incluidos lectores de codigo de barras.</t>
  </si>
  <si>
    <t>Venta al por menor de equipos de telecomunicaciones: celulares, tubos electronicos, etcetera. Incluye partes y piezas en establecimientos especializados.</t>
  </si>
  <si>
    <t>Venta al por menor de combustibles para vehiculos automotores y motocicletas en establecimientos especializados.</t>
  </si>
  <si>
    <t>Servicios transitorios de organizacion o coordinacion de operaciones de transporte y flete por tierra, mar y aire.</t>
  </si>
  <si>
    <t>Otras actividades de asesoramiento y representacion en procedimientos juridicos (derecho constitucional, administrativo, militar, etcetera).</t>
  </si>
  <si>
    <t>Actividades de licuefaccion de gas para facilitar su transporte.</t>
  </si>
  <si>
    <t>Servicio de comidas basado en acuerdos contractuales con el cliente para un evento (banquetes, bodas, fiestas y otras celebraciones, buffet) en la localizacion especificada por el cliente (abastecedores de eventos).</t>
  </si>
  <si>
    <t>Venta al por menor de carne y productos carnicos (incluidos los de aves de corral) en establecimientos especializados.</t>
  </si>
  <si>
    <t>DesempeÃ±o de las funciones ejecutivas y legislativas de los organos y organismos centrales, regionales y locales.</t>
  </si>
  <si>
    <t>Venta al por mayor de muebles de hogar, colchones y alfombras.</t>
  </si>
  <si>
    <t>Venta al por mayor de maquinas herramienta controladas o no por computadora para la industria textil, cuero y otras industrias, incluye la venta al por mayor de sus partes y piezas.</t>
  </si>
  <si>
    <t>Otras actividades profesionales, cientificas y tecnicas: redaccion, diseÃ±os detallados realizados por dibujantes arquitectonicos, lectura de contadores de gas, agua y energia electrica, auditoria de efectos e informacion sobre fletes, medidores de cantidades de obra (certificacion de obra), etcetera.</t>
  </si>
  <si>
    <t>Fabricacion de medias, incluidos calcetines, leotardos y pantimedias.</t>
  </si>
  <si>
    <t>Venta al por menor de cualquier tipo de producto no realizada en almacenes ni puestos de mercado: venta directa o por vendedores a domicilio incluido la venta mediante maquinas expendedoras, etcetera.</t>
  </si>
  <si>
    <t>Venta al por menor de bebidas no alcoholicas (no destinadas al consumo en el lugar de venta) en establecimientos especializados, bolos, helados, hielo, etcetera.</t>
  </si>
  <si>
    <t>Preparacion y conservacion de carne mediante: desecacion, saladura, ahumado, enlatado.</t>
  </si>
  <si>
    <t>Venta al por menor de articulos textiles: sabanas, toallas, juegos de mesa y otros articulos textiles; materiales basicos para hacer alfombras, tapices o bordados en establecimientos especializados.</t>
  </si>
  <si>
    <t>Venta al por mayor de bebidas no alcoholicas (jugos, gaseosas, agua mineral, etcetera).</t>
  </si>
  <si>
    <t>Actividades relacionadas a la informatica como: recuperacion en casos de desastre informatico, instalacion de programas informaticos.</t>
  </si>
  <si>
    <t>Venta al por mayor de diversos productos sin especializacion.</t>
  </si>
  <si>
    <t>Otras actividades especializadas de diseÃ±o.</t>
  </si>
  <si>
    <t>Venta al por menor de lacteos en establecimientos especializados.</t>
  </si>
  <si>
    <t>Fabricacion de cojinetes de bola y de rodillo y de partes de cojinetes.</t>
  </si>
  <si>
    <t>Preparacion y suministro de comidas para su consumo inmediato de manera ambulante, mediante un vehiculo motorizado o carro no motorizado, vendedores de helados en carros moviles, carritos ambulantes de comida incluye la preparacion de comida en puestos de mercados.</t>
  </si>
  <si>
    <t>Actividades de tratamiento de desechos organicos para su transformacion. Incluye la produccion de compost con desechos organicos.</t>
  </si>
  <si>
    <t>Suministro de ropa blanca, uniformes de trabajo y articulos similares por las lavanderias y servicios de suministro de paÃ±ales.</t>
  </si>
  <si>
    <t>Instalacion de ceramicas baldosas, losas y losetas de ceramica, hormigon o piedra tallada para paredes y pisos, accesorios de ceramica para cocinas, parque y otros revestimientos de madera para pisos, alfombras y cubrimientos de linoleo para pisos, incluidos los de caucho o plastico.</t>
  </si>
  <si>
    <t>Venta al por mayor de maquinaria para la mineria y construccion; incluye partes y piezas.</t>
  </si>
  <si>
    <t>Actividades de representacion juridica de los intereses de una parte contra otra, sea o no ante tribunales u otros organos judiciales, realizadas por abogados o bajo la supervision de abogados: asesoramiento y representacion en procedimientos civiles, procedimientos penales y en relacion con conflictos laborales.</t>
  </si>
  <si>
    <t>Venta al por menor de computadoras y equipo periferico computacional en establecimientos especializados.</t>
  </si>
  <si>
    <t>Venta al por menor de juegos y juguetes de todos los materiales en establecimientos especializados.</t>
  </si>
  <si>
    <t>Fabricacion de puertas, ventanas, contraventanas y sus marcos, tengan o no herrajes, como bisagras, cerraduras, escaleras, barandales, boceles y molduras; ripias, duelas de madera, bloques, listones, etcetera, ensamblados en tableros para pisos de parquet; tabiques (mamparas) de madera (excepto los autoestables).</t>
  </si>
  <si>
    <t>V000000</t>
  </si>
  <si>
    <t>Elaboracion de leche fresca liquida, crema de leche liquida, bebidas a base de leche, yogurt, incluso caseina o lactosa, pasteurizada, esterilizada, homogeneizada y/o tratada a altas temperaturas.</t>
  </si>
  <si>
    <t>Fabricacion de productos alimenticios a partir de (un solo componente) frutas, legumbres y hortalizas; incluso snacks de platano (chifles), yuca, frutas, etcetera, excepto papa.</t>
  </si>
  <si>
    <t>Actividad Ecónomica destino cliente</t>
  </si>
  <si>
    <t>A</t>
  </si>
  <si>
    <t>469.10</t>
  </si>
  <si>
    <t>1,016.34</t>
  </si>
  <si>
    <t>92.40</t>
  </si>
  <si>
    <t>108.10</t>
  </si>
  <si>
    <t>73.45</t>
  </si>
  <si>
    <t>97.02</t>
  </si>
  <si>
    <t>67.16</t>
  </si>
  <si>
    <t>55.72</t>
  </si>
  <si>
    <t>216.68</t>
  </si>
  <si>
    <t>130.38</t>
  </si>
  <si>
    <t>0.00</t>
  </si>
  <si>
    <t>103.26</t>
  </si>
  <si>
    <t>52.15</t>
  </si>
  <si>
    <t>90.06</t>
  </si>
  <si>
    <t>67.88</t>
  </si>
  <si>
    <t>53.66</t>
  </si>
  <si>
    <t>49.54</t>
  </si>
  <si>
    <t>81.61</t>
  </si>
  <si>
    <t>101.57</t>
  </si>
  <si>
    <t>45.14</t>
  </si>
  <si>
    <t>101.56</t>
  </si>
  <si>
    <t>95.24</t>
  </si>
  <si>
    <t>57.05</t>
  </si>
  <si>
    <t>46.33</t>
  </si>
  <si>
    <t>57.74</t>
  </si>
  <si>
    <t>137.31</t>
  </si>
  <si>
    <t>100.10</t>
  </si>
  <si>
    <t>80.57</t>
  </si>
  <si>
    <t>125.32</t>
  </si>
  <si>
    <t>133.47</t>
  </si>
  <si>
    <t>47.07</t>
  </si>
  <si>
    <t>31.68</t>
  </si>
  <si>
    <t>48.68</t>
  </si>
  <si>
    <t>273.08</t>
  </si>
  <si>
    <t>75.52</t>
  </si>
  <si>
    <t>52.25</t>
  </si>
  <si>
    <t>38.24</t>
  </si>
  <si>
    <t>49.27</t>
  </si>
  <si>
    <t>46.81</t>
  </si>
  <si>
    <t>135.56</t>
  </si>
  <si>
    <t>104.05</t>
  </si>
  <si>
    <t>47.30</t>
  </si>
  <si>
    <t>77.27</t>
  </si>
  <si>
    <t>81.99</t>
  </si>
  <si>
    <t>63.38</t>
  </si>
  <si>
    <t>94.60</t>
  </si>
  <si>
    <t>132.36</t>
  </si>
  <si>
    <t>138.66</t>
  </si>
  <si>
    <t>94.08</t>
  </si>
  <si>
    <t>64.80</t>
  </si>
  <si>
    <t>189.19</t>
  </si>
  <si>
    <t>113.51</t>
  </si>
  <si>
    <t>79.34</t>
  </si>
  <si>
    <t>108.79</t>
  </si>
  <si>
    <t>105.79</t>
  </si>
  <si>
    <t>86.39</t>
  </si>
  <si>
    <t>63.10</t>
  </si>
  <si>
    <t>89.91</t>
  </si>
  <si>
    <t>51.08</t>
  </si>
  <si>
    <t>559.16</t>
  </si>
  <si>
    <t>1,121.42</t>
  </si>
  <si>
    <t>157.14</t>
  </si>
  <si>
    <t>581.07</t>
  </si>
  <si>
    <t>79.18</t>
  </si>
  <si>
    <t>134.75</t>
  </si>
  <si>
    <t>190.47</t>
  </si>
  <si>
    <t>95.73</t>
  </si>
  <si>
    <t>142.85</t>
  </si>
  <si>
    <t>101.06</t>
  </si>
  <si>
    <t>67.37</t>
  </si>
  <si>
    <t>1,112.84</t>
  </si>
  <si>
    <t>84.09</t>
  </si>
  <si>
    <t>191.73</t>
  </si>
  <si>
    <t>136.03</t>
  </si>
  <si>
    <t>999.17</t>
  </si>
  <si>
    <t>102.02</t>
  </si>
  <si>
    <t>95.36</t>
  </si>
  <si>
    <t>40.93</t>
  </si>
  <si>
    <t>95.88</t>
  </si>
  <si>
    <t>47.94</t>
  </si>
  <si>
    <t>62.33</t>
  </si>
  <si>
    <t>74.29</t>
  </si>
  <si>
    <t>108.35</t>
  </si>
  <si>
    <t>114.28</t>
  </si>
  <si>
    <t>110.03</t>
  </si>
  <si>
    <t>85.71</t>
  </si>
  <si>
    <t>76.19</t>
  </si>
  <si>
    <t>133.71</t>
  </si>
  <si>
    <t>1,102.31</t>
  </si>
  <si>
    <t>107.07</t>
  </si>
  <si>
    <t>123.65</t>
  </si>
  <si>
    <t>108.62</t>
  </si>
  <si>
    <t>109.75</t>
  </si>
  <si>
    <t>537.88</t>
  </si>
  <si>
    <t>102.98</t>
  </si>
  <si>
    <t>144.77</t>
  </si>
  <si>
    <t>141.89</t>
  </si>
  <si>
    <t>109.63</t>
  </si>
  <si>
    <t>56.64</t>
  </si>
  <si>
    <t>124.47</t>
  </si>
  <si>
    <t>193.03</t>
  </si>
  <si>
    <t>96.52</t>
  </si>
  <si>
    <t>80.85</t>
  </si>
  <si>
    <t>89.59</t>
  </si>
  <si>
    <t>90.23</t>
  </si>
  <si>
    <t>48.26</t>
  </si>
  <si>
    <t>93.83</t>
  </si>
  <si>
    <t>91.48</t>
  </si>
  <si>
    <t>79.78</t>
  </si>
  <si>
    <t>180.46</t>
  </si>
  <si>
    <t>538.45</t>
  </si>
  <si>
    <t>61.91</t>
  </si>
  <si>
    <t>79.17</t>
  </si>
  <si>
    <t>56.32</t>
  </si>
  <si>
    <t>191.75</t>
  </si>
  <si>
    <t>100.28</t>
  </si>
  <si>
    <t>76.69</t>
  </si>
  <si>
    <t>177.51</t>
  </si>
  <si>
    <t>89.27</t>
  </si>
  <si>
    <t>25.23</t>
  </si>
  <si>
    <t>20.15</t>
  </si>
  <si>
    <t>44.38</t>
  </si>
  <si>
    <t>56.76</t>
  </si>
  <si>
    <t>66.57</t>
  </si>
  <si>
    <t>165.28</t>
  </si>
  <si>
    <t>62.29</t>
  </si>
  <si>
    <t>108.82</t>
  </si>
  <si>
    <t>78.46</t>
  </si>
  <si>
    <t>83.68</t>
  </si>
  <si>
    <t>158.92</t>
  </si>
  <si>
    <t>263.69</t>
  </si>
  <si>
    <t>111.36</t>
  </si>
  <si>
    <t>1,064.87</t>
  </si>
  <si>
    <t>531.42</t>
  </si>
  <si>
    <t>178.54</t>
  </si>
  <si>
    <t>88.42</t>
  </si>
  <si>
    <t>187.48</t>
  </si>
  <si>
    <t>155.72</t>
  </si>
  <si>
    <t>55.68</t>
  </si>
  <si>
    <t>101.94</t>
  </si>
  <si>
    <t>45.41</t>
  </si>
  <si>
    <t>48.53</t>
  </si>
  <si>
    <t>126.35</t>
  </si>
  <si>
    <t>136.88</t>
  </si>
  <si>
    <t>182.50</t>
  </si>
  <si>
    <t>167.04</t>
  </si>
  <si>
    <t>137.94</t>
  </si>
  <si>
    <t>110.35</t>
  </si>
  <si>
    <t>139.01</t>
  </si>
  <si>
    <t>72.80</t>
  </si>
  <si>
    <t>93.86</t>
  </si>
  <si>
    <t>531.94</t>
  </si>
  <si>
    <t>53.46</t>
  </si>
  <si>
    <t>77.86</t>
  </si>
  <si>
    <t>104.75</t>
  </si>
  <si>
    <t>77.95</t>
  </si>
  <si>
    <t>209.72</t>
  </si>
  <si>
    <t>578.64</t>
  </si>
  <si>
    <t>132.43</t>
  </si>
  <si>
    <t>91.25</t>
  </si>
  <si>
    <t>391.07</t>
  </si>
  <si>
    <t>2,119.69</t>
  </si>
  <si>
    <t>86.76</t>
  </si>
  <si>
    <t>195.83</t>
  </si>
  <si>
    <t>75.68</t>
  </si>
  <si>
    <t>532.90</t>
  </si>
  <si>
    <t>2,144.40</t>
  </si>
  <si>
    <t>101.85</t>
  </si>
  <si>
    <t>106.77</t>
  </si>
  <si>
    <t>72.84</t>
  </si>
  <si>
    <t>122.37</t>
  </si>
  <si>
    <t>136.54</t>
  </si>
  <si>
    <t>42.43</t>
  </si>
  <si>
    <t>2,131.60</t>
  </si>
  <si>
    <t>265.49</t>
  </si>
  <si>
    <t>81.66</t>
  </si>
  <si>
    <t>84.87</t>
  </si>
  <si>
    <t>93.43</t>
  </si>
  <si>
    <t>133.63</t>
  </si>
  <si>
    <t>107.12</t>
  </si>
  <si>
    <t>116.79</t>
  </si>
  <si>
    <t>318.21</t>
  </si>
  <si>
    <t>121.46</t>
  </si>
  <si>
    <t>59.60</t>
  </si>
  <si>
    <t>53.57</t>
  </si>
  <si>
    <t>529.70</t>
  </si>
  <si>
    <t>529.38</t>
  </si>
  <si>
    <t>687.30</t>
  </si>
  <si>
    <t>1,056.84</t>
  </si>
  <si>
    <t>113.44</t>
  </si>
  <si>
    <t>58.01</t>
  </si>
  <si>
    <t>71.26</t>
  </si>
  <si>
    <t>47.77</t>
  </si>
  <si>
    <t>1,056.20</t>
  </si>
  <si>
    <t>168.48</t>
  </si>
  <si>
    <t>67.41</t>
  </si>
  <si>
    <t>1,158.67</t>
  </si>
  <si>
    <t>66.21</t>
  </si>
  <si>
    <t>52.03</t>
  </si>
  <si>
    <t>338.55</t>
  </si>
  <si>
    <t>871.77</t>
  </si>
  <si>
    <t>126.75</t>
  </si>
  <si>
    <t>70.71</t>
  </si>
  <si>
    <t>525.23</t>
  </si>
  <si>
    <t>629.19</t>
  </si>
  <si>
    <t>66.65</t>
  </si>
  <si>
    <t>66.73</t>
  </si>
  <si>
    <t>58.71</t>
  </si>
  <si>
    <t>1,029.88</t>
  </si>
  <si>
    <t>85.70</t>
  </si>
  <si>
    <t>626.53</t>
  </si>
  <si>
    <t>149.03</t>
  </si>
  <si>
    <t>240.32</t>
  </si>
  <si>
    <t>100.91</t>
  </si>
  <si>
    <t>181.31</t>
  </si>
  <si>
    <t>100.37</t>
  </si>
  <si>
    <t>18.92</t>
  </si>
  <si>
    <t>936.38</t>
  </si>
  <si>
    <t>177.94</t>
  </si>
  <si>
    <t>31.84</t>
  </si>
  <si>
    <t>94.66</t>
  </si>
  <si>
    <t>44.66</t>
  </si>
  <si>
    <t>519.46</t>
  </si>
  <si>
    <t>207.90</t>
  </si>
  <si>
    <t>258.77</t>
  </si>
  <si>
    <t>322.76</t>
  </si>
  <si>
    <t>215.62</t>
  </si>
  <si>
    <t>81.92</t>
  </si>
  <si>
    <t>105.05</t>
  </si>
  <si>
    <t>109.04</t>
  </si>
  <si>
    <t>77.29</t>
  </si>
  <si>
    <t>357.09</t>
  </si>
  <si>
    <t>126.09</t>
  </si>
  <si>
    <t>85.91</t>
  </si>
  <si>
    <t>172.78</t>
  </si>
  <si>
    <t>88.84</t>
  </si>
  <si>
    <t>154.28</t>
  </si>
  <si>
    <t>93.30</t>
  </si>
  <si>
    <t>476.94</t>
  </si>
  <si>
    <t>717.91</t>
  </si>
  <si>
    <t>512.74</t>
  </si>
  <si>
    <t>187.75</t>
  </si>
  <si>
    <t>73.53</t>
  </si>
  <si>
    <t>109.24</t>
  </si>
  <si>
    <t>2,047.12</t>
  </si>
  <si>
    <t>306.65</t>
  </si>
  <si>
    <t>1,739.03</t>
  </si>
  <si>
    <t>355.43</t>
  </si>
  <si>
    <t>843.45</t>
  </si>
  <si>
    <t>919.85</t>
  </si>
  <si>
    <t>306.62</t>
  </si>
  <si>
    <t>42.82</t>
  </si>
  <si>
    <t>26.78</t>
  </si>
  <si>
    <t>2,043.28</t>
  </si>
  <si>
    <t>510.82</t>
  </si>
  <si>
    <t>87.40</t>
  </si>
  <si>
    <t>165.69</t>
  </si>
  <si>
    <t>194.91</t>
  </si>
  <si>
    <t>509.54</t>
  </si>
  <si>
    <t>182.02</t>
  </si>
  <si>
    <t>1,019.08</t>
  </si>
  <si>
    <t>86.45</t>
  </si>
  <si>
    <t>182.99</t>
  </si>
  <si>
    <t>166.38</t>
  </si>
  <si>
    <t>103.85</t>
  </si>
  <si>
    <t>80.66</t>
  </si>
  <si>
    <t>124.38</t>
  </si>
  <si>
    <t>177.04</t>
  </si>
  <si>
    <t>114.18</t>
  </si>
  <si>
    <t>109.40</t>
  </si>
  <si>
    <t>81.91</t>
  </si>
  <si>
    <t>87.03</t>
  </si>
  <si>
    <t>506.66</t>
  </si>
  <si>
    <t>131.67</t>
  </si>
  <si>
    <t>67.51</t>
  </si>
  <si>
    <t>98.62</t>
  </si>
  <si>
    <t>138.25</t>
  </si>
  <si>
    <t>32.85</t>
  </si>
  <si>
    <t>91.14</t>
  </si>
  <si>
    <t>200.01</t>
  </si>
  <si>
    <t>90.92</t>
  </si>
  <si>
    <t>606.01</t>
  </si>
  <si>
    <t>808.07</t>
  </si>
  <si>
    <t>707.11</t>
  </si>
  <si>
    <t>1,212.17</t>
  </si>
  <si>
    <t>84.79</t>
  </si>
  <si>
    <t>146.10</t>
  </si>
  <si>
    <t>1,009.48</t>
  </si>
  <si>
    <t>118.51</t>
  </si>
  <si>
    <t>90.17</t>
  </si>
  <si>
    <t>336.47</t>
  </si>
  <si>
    <t>81.59</t>
  </si>
  <si>
    <t>103.45</t>
  </si>
  <si>
    <t>56.70</t>
  </si>
  <si>
    <t>94.06</t>
  </si>
  <si>
    <t>503.46</t>
  </si>
  <si>
    <t>125.72</t>
  </si>
  <si>
    <t>79.24</t>
  </si>
  <si>
    <t>114.68</t>
  </si>
  <si>
    <t>1,005.64</t>
  </si>
  <si>
    <t>1,372.27</t>
  </si>
  <si>
    <t>602.97</t>
  </si>
  <si>
    <t>502.18</t>
  </si>
  <si>
    <t>78.72</t>
  </si>
  <si>
    <t>89.80</t>
  </si>
  <si>
    <t>109.65</t>
  </si>
  <si>
    <t>80.52</t>
  </si>
  <si>
    <t>501.86</t>
  </si>
  <si>
    <t>200.75</t>
  </si>
  <si>
    <t>1,003.08</t>
  </si>
  <si>
    <t>87.42</t>
  </si>
  <si>
    <t>109.31</t>
  </si>
  <si>
    <t>157.81</t>
  </si>
  <si>
    <t>1,503.15</t>
  </si>
  <si>
    <t>100.23</t>
  </si>
  <si>
    <t>75.74</t>
  </si>
  <si>
    <t>1,502.97</t>
  </si>
  <si>
    <t>Transporte de pasajeros por ferrocarriles interurbanos, incluye servicios de coches cama y coches restaurante integrados en los servicios de las compaÃ±ias de ferrocarril.</t>
  </si>
  <si>
    <t>Financiacion y administracion de los programas de servicios publicos de seguridad social: seguros de enfermedad, contra accidentes laborales y de desempleo, pensiones de jubilacion, programas que cubren la perdida de ingresos en casos de maternidad, incapacidad temporal, viudez, etcetera.</t>
  </si>
  <si>
    <t>Aplicacion en edificios y otros proyectos de construccion de yeso y estuco para interiores y exteriores, con los materiales de enlistonar correspondientes.</t>
  </si>
  <si>
    <t>Servicios de reparacion y mantenimiento de otros productos elaborados de metal: carritos de compras y equipo de manejo de materiales, armas de fuego y municiones (incluida la reparacion de escopetas deportivas y de recreo) a cambio de una retribucion o por contrato.</t>
  </si>
  <si>
    <t>Recoleccion de desechos solidos no peligrosos (basura) en una zona delimitada: residuos de hogares y empresas por medio de contenedores; desechos recuperables mezclados de materiales reciclables; aceites y grasas usados en la cocina; desperdicios colocados en lugares publicos; desechos de actividades provenientes de la construccion y demolicion, recoleccion y remocion de escombros; desechos producidos por fabricas textiles. Incluye la gestion de estaciones de transferencia de desechos no peligrosos.</t>
  </si>
  <si>
    <t>Actividades a corto y a largo plazo de los hospitales basicos y generales, es decir, actividades medicas, de diagnostico y de tratamiento (hospitales: comunitarios y regionales, de organizaciones sin fines de lucro, universitarios, de bases militares y de prisiones, del Ministerio de gobierno y policia, del Ministerio de defensa nacional, de la Junta de Beneficencia, del Seguro Social, Fisco Misionales).</t>
  </si>
  <si>
    <t>Venta al por mayor de electrodomesticos y aparatos de uso domestico: refrigeradoras, cocinas, lavadoras, etcetera. Incluye equipos de television, estereos (equipos de sonido), equipos de grabacion y reproductores de CD y DVD, cintas de audio y video CDs, DVD grabadas.</t>
  </si>
  <si>
    <t>Otro tipo de enseÃ±anza deportiva y recreativa como: actividades de adiestramiento en campamentos deportivos, clases de juego de cartas por ejemplo bridge, actividades de instructores, profesores y entrenadores deportivos, enseÃ±anza para animadores deportivos</t>
  </si>
  <si>
    <t>Venta al por menor de productos no alimenticios n.c.p.: materiales de limpieza, armas y municiones, etcetera, en establecimientos especializados.</t>
  </si>
  <si>
    <t>Servicios de alojamiento prestados por hoteles, hoteles de suites, apart hoteles, complejos turisticos, hosterias.</t>
  </si>
  <si>
    <t>Corte, tallado y acabado de la piedra para construccion (incluso marmol): cementerios, carreteras, techos, etcetera.</t>
  </si>
  <si>
    <t>Ejecucion presupuestaria y administracion de fondos publicos (hacienda) y de la deuda publica: obtencion y recepcion de fondos y fiscalizacion de su desembolso.</t>
  </si>
  <si>
    <t>Servicios de concesiones de servicio de comidas en instalaciones deportivas e instalaciones similares, cantinas o cafeterias (por ejemplo, para fabricas, oficinas, hospitales o escuelas) en regimen de concesion.</t>
  </si>
  <si>
    <t>Fabricacion de sustancias medicinales activas que se utilizan por sus propiedades farmacologicas en la fabricacion de medicamentos: antibioticos, vitaminas basicas, acido salicilico y acetilsalicilico, etcetera, tratamiento de la sangre, fabricacion de medicamentos: antisueros y otras fracciones de sangre, azucares quimicamente puros, productos y extractos endocrinos, vacunas. Incluidos preparados homeopaticos, fabricacion y procesamiento de glandulas y extractos glandulares, fabricacion de productos quimicos anticonceptivos de uso externo y de medicamentos anticonceptivos hormonales, fabricacion de preparados para el diagnostico medico, incluidas pruebas de embarazo, etcetera.</t>
  </si>
  <si>
    <t>Venta al por mayor de desperdicios y desechos, chatarra metalica y de materiales para el reciclado, incluido la recoleccion, clasificacion, separacion y el desguace de productos usados, como: automoviles, ordenadores, aparatos de television y otros tipos de equipo, para obtener partes y piezas reutilizables. El embalaje y reembalaje, almacenamiento y entrega, aunque sin un proceso de transformacion real. Ademas, los materiales comprados y vendidos tienen un valor remanente.</t>
  </si>
  <si>
    <t>Otros servicios de alojamientos por corto tiempo: casas de huespedes; cabaÃ±as, chalets, cabaÃ±as con servicio de mantenimiento y limpieza, hostales juveniles y refugios de montaÃ±a.</t>
  </si>
  <si>
    <t>Actividades auxiliares de las actividades de servicios financieros n.c.p., como: actividades de tramitacion y liquidacion de transacciones financieras, incluidas las transacciones con tarjetas de credito.</t>
  </si>
  <si>
    <t>Venta al por mayor de valvulas y tubos electronicos, dispositivos de semiconductores, microchips, circuitos integrados y de impresion.</t>
  </si>
  <si>
    <t>Actividades relacionadas con el transporte acuatico de pasajeros, animales o carga: explotacion de instalaciones terminales, como puertos y malecones, explotacion de exclusas de vias de navegacion interiores, etcetera, actividades de navegacion, practicaje y atracada, actividades de gabarraje y salvamento, incluye actividades de faros.</t>
  </si>
  <si>
    <t>Servicios de apoyo a la fabricacion de cubiertas y camaras de caucho; recauchutado y renovacion de cubiertas de caucho a cambio de una retribucion o por contrato.</t>
  </si>
  <si>
    <t>Fabricacion de maquinas y equipo para la manipulacion de metales en caliente: convertidores, lingoteras, calderos de colada, maquinas de fundir.</t>
  </si>
  <si>
    <t>Actividades de concesion de donaciones realizadas por asociaciones u otras organizaciones.</t>
  </si>
  <si>
    <t>Servicios de tasacion inmobiliaria.</t>
  </si>
  <si>
    <t>DiseÃ±o industrial, es decir creacion y desarrollo de diseÃ±os y especificaciones que optimizan la utilizacion, el valor y la apariencia de los productos, incluyendo la determinacion de los materiales, la construccion, el mecanismo, la forma, el color y el acabado del producto, teniendo en cuenta las caracteristicas y necesidades humanas y consideraciones relacionadas con la seguridad, el atractivo en el mercado, la eficiencia en la produccion, la distribucion, la utilizacion, y la facilidad de mantenimiento.</t>
  </si>
  <si>
    <t>Fabricacion de tejidos (telas) de fibra de vidrio.</t>
  </si>
  <si>
    <t>Transporte de pacientes en ambulancias corrientes y ambulancias aereas. Estos servicios se prestan a menudo durante una situacion de emergencia medica.</t>
  </si>
  <si>
    <t>Instalacion de puertas (excepto automaticas y giratorias), ventanas, marcos de puertas y ventanas. Instalacion de accesorios de cocinas, armarios empotrados, escaleras, mobiliario de tiendas y similares de madera u otros materiales, Acabados interiores como techos, cubierta de madera de paredes, mamparas moviles, etcetera.</t>
  </si>
  <si>
    <t>Fabricacion de materiales de construccion de arcilla no refractaria para uso estructural: ladrillos, tejas, sombreretes de chimenea, tubos, conductos, etcetera.</t>
  </si>
  <si>
    <t>Actividades de administracion, gestion y el respaldo de fuerzas de defensa civil, prestacion de apoyo a la elaboracion de planes de emergencia y la ejecucion de maniobras con la participacion de instituciones civiles y de la poblacion.</t>
  </si>
  <si>
    <t>Investigacion y desarrollo en ingenieria y tecnologia.</t>
  </si>
  <si>
    <t>Otros servicios auxiliares al tratamiento medico n.c.p. como aplicacion de vacunas, medicion de la presion arterial y la capacidad auditiva, etcetera.</t>
  </si>
  <si>
    <t>Actividades de operaciones preparatorias de fibras textiles: devanado y lavado de seda, desengrase, carbonizacion y teñido de vellon, cardado y peinado de toda clase de fibras animales, vegetales, artificiales.</t>
  </si>
  <si>
    <t>Actividades a corto y a largo plazo de clinicas especializadas, es decir, actividades medicas, de diagnostico y de tratamiento (clinicas para enfermos mentales, de rehabilitacion, para enfermedades infecciosas, de maternidad, etcetera).</t>
  </si>
  <si>
    <t>Instalacion en edificios y otros proyectos de construccion de: sistemas de calefaccion (electricos, de gas y de gasoleo), calderas, torres de refrigeracion, colectores de energia solar no electricos, equipo de fontaneria y sanitario, equipo y conductos de ventilacion, refrigeracion o aire acondicionado, conducciones de gas, tuberias de vapor, sistemas de aspersores contra incendios, sistemas de riego por aspersion para el cesped.</t>
  </si>
  <si>
    <t>Construccion de obras subterraneas: profundizacion (perforacion) de pozos.</t>
  </si>
  <si>
    <t>Actividades de inversion por cuenta propia, como las de compaÃ±ias de capital riesgo, clubes de inversion, etcetera.</t>
  </si>
  <si>
    <t>Venta al por menor de productos farmaceuticos en establecimientos especializados.</t>
  </si>
  <si>
    <t>Venta al por menor de gran variedad de productos entre los que no predominan los productos alimenticios, las bebidas o el tabaco, actividades de venta de: prendas de vestir, muebles, aparatos, articulos de ferreteria, cosmeticos, articulos de joyeria y bisuteria, juguetes, articulos de deporte, etcetera.</t>
  </si>
  <si>
    <t>Actividades de corretaje empresarial, gestion de la compra o venta de pequeÃ±as y medianas empresas, incluidas practicas profesionales y excluidas las actividades de corretaje inmobiliario.</t>
  </si>
  <si>
    <t>Construccion de todo tipo de edificios no residenciales: edificios de produccion industrial, Ej. Fabricas, talleres, plantas de ensamblaje, hospitales, escuelas, edificios de oficinas, hoteles, almacenes, centros comerciales, bodegas, restaurantes, observatorios, iglesias, museos, aeroportuarios, portuarios y edificios de estaciones de buses, trolebuses, tren, incluso estacionamientos subterraneos, de instalaciones deportivas interiores techadas etcetera. Incluye remodelacion, renovacion o rehabilitacion de estructuras existentes</t>
  </si>
  <si>
    <t>Fabricacion de partes, piezas y accesorios de carrocerias para vehiculos automotores: cinturones de seguridad, dispositivos inflables de seguridad (airbag), puertas, parachoques, asientos.</t>
  </si>
  <si>
    <t>Fabricacion de alimentos preparados para animales de granja (aves, ganado vacuno, porcino, etcetera), animales acuaticos, incluidos alimentos concentrados, suplementos alimenticios, la preparacion de alimentos sin mezclar (elaborados a partir de un unico producto) y los obtenidos del tratamiento de desperdicios de mataderos.</t>
  </si>
  <si>
    <t>Fabricacion de otros productos de hierro o acero: tablestacas de acero y secciones abiertas soldadas de acero, viruta de hojas de acero.</t>
  </si>
  <si>
    <t>Venta al por mayor de articulos de ferreterias y cerraduras: martillos, sierras, destornilladores, y otras herramientas de mano, accesorios y dispositivos; cajas fuertes, extintores.</t>
  </si>
  <si>
    <t>Estudios sobre las posibilidades de comercializacion (mercados potenciales), la aceptacion y el grado de conocimiento de los productos y los habitos de compra de los consumidores con el objeto de promover las ventas y desarrollar nuevos productos, incluidos analisis estadisticos de los resultados.</t>
  </si>
  <si>
    <t>Venta al por menor de telas, lanas y otros hilados para tejer, articulos de merceria (agujas e hilo de coser) en establecimientos especializados.</t>
  </si>
  <si>
    <t>Venta al por menor de otros articulos en puestos de venta o mercado como: alfombras, tapices, libros, juegos y juguetes, aparatos electrodomesticos grabaciones de musica, video, etcetera.</t>
  </si>
  <si>
    <t>Organizacion, promocion y/o gestion de eventos como exposiciones comerciales o empresariales, convenciones, conferencias y reuniones, esten incluidas o no la gestion de esas instalaciones y la dotacion de personal necesario para su funcionamiento.</t>
  </si>
  <si>
    <t>Fabricacion de tejidos (telas) impregnados, revestidos, recubiertos o laminados con plastico.</t>
  </si>
  <si>
    <t>Otras actividades de contabilidad, teneduria de libros y auditoria; consultoria fiscal (procesamiento de nomina, etcetera).</t>
  </si>
  <si>
    <t>Administracion y supervision de los asuntos fiscales: aplicacion de los sistemas tributarios, recaudacion de derechos e impuestos sobre bienes e investigacion de casos de evasion de impuestos.</t>
  </si>
  <si>
    <t>Venta al por menor de productos lubricantes y refrigerantes para vehiculos automotores en establecimientos especializados.</t>
  </si>
  <si>
    <t>265.56</t>
  </si>
  <si>
    <t>154.89</t>
  </si>
  <si>
    <t>173.19</t>
  </si>
  <si>
    <t>116.34</t>
  </si>
  <si>
    <t>161.67</t>
  </si>
  <si>
    <t>95.47</t>
  </si>
  <si>
    <t>78.44</t>
  </si>
  <si>
    <t>126.16</t>
  </si>
  <si>
    <t>124.87</t>
  </si>
  <si>
    <t>263.75</t>
  </si>
  <si>
    <t>199.81</t>
  </si>
  <si>
    <t>182.55</t>
  </si>
  <si>
    <t>260.76</t>
  </si>
  <si>
    <t>286.31</t>
  </si>
  <si>
    <t>329.26</t>
  </si>
  <si>
    <t>148.45</t>
  </si>
  <si>
    <t>264.03</t>
  </si>
  <si>
    <t>156.45</t>
  </si>
  <si>
    <t>247.42</t>
  </si>
  <si>
    <t>104.83</t>
  </si>
  <si>
    <t>224.26</t>
  </si>
  <si>
    <t>192.26</t>
  </si>
  <si>
    <t>200.47</t>
  </si>
  <si>
    <t>292.05</t>
  </si>
  <si>
    <t>203.96</t>
  </si>
  <si>
    <t>231.02</t>
  </si>
  <si>
    <t>392.92</t>
  </si>
  <si>
    <t>153.81</t>
  </si>
  <si>
    <t>198.02</t>
  </si>
  <si>
    <t>330.03</t>
  </si>
  <si>
    <t>384.52</t>
  </si>
  <si>
    <t>221.54</t>
  </si>
  <si>
    <t>320.44</t>
  </si>
  <si>
    <t>182.11</t>
  </si>
  <si>
    <t>204.62</t>
  </si>
  <si>
    <t>209.57</t>
  </si>
  <si>
    <t>419.41</t>
  </si>
  <si>
    <t>281.62</t>
  </si>
  <si>
    <t>234.68</t>
  </si>
  <si>
    <t>521.52</t>
  </si>
  <si>
    <t>200.81</t>
  </si>
  <si>
    <t>251.01</t>
  </si>
  <si>
    <t>469.37</t>
  </si>
  <si>
    <t>131.70</t>
  </si>
  <si>
    <t>208.61</t>
  </si>
  <si>
    <t>138.61</t>
  </si>
  <si>
    <t>181.06</t>
  </si>
  <si>
    <t>276.48</t>
  </si>
  <si>
    <t>163.97</t>
  </si>
  <si>
    <t>152.03</t>
  </si>
  <si>
    <t>211.00</t>
  </si>
  <si>
    <t>390.49</t>
  </si>
  <si>
    <t>131.03</t>
  </si>
  <si>
    <t>131.87</t>
  </si>
  <si>
    <t>153.60</t>
  </si>
  <si>
    <t>169.08</t>
  </si>
  <si>
    <t>160.03</t>
  </si>
  <si>
    <t>390.90</t>
  </si>
  <si>
    <t>266.74</t>
  </si>
  <si>
    <t>322.59</t>
  </si>
  <si>
    <t>249.64</t>
  </si>
  <si>
    <t>168.00</t>
  </si>
  <si>
    <t>149.75</t>
  </si>
  <si>
    <t>237.66</t>
  </si>
  <si>
    <t>279.53</t>
  </si>
  <si>
    <t>237.87</t>
  </si>
  <si>
    <t>158.24</t>
  </si>
  <si>
    <t>232.06</t>
  </si>
  <si>
    <t>189.76</t>
  </si>
  <si>
    <t>379.52</t>
  </si>
  <si>
    <t>210.31</t>
  </si>
  <si>
    <t>258.32</t>
  </si>
  <si>
    <t>396.46</t>
  </si>
  <si>
    <t>133.49</t>
  </si>
  <si>
    <t>266.99</t>
  </si>
  <si>
    <t>159.85</t>
  </si>
  <si>
    <t>315.91</t>
  </si>
  <si>
    <t>512.00</t>
  </si>
  <si>
    <t>156.20</t>
  </si>
  <si>
    <t>762.16</t>
  </si>
  <si>
    <t>283.41</t>
  </si>
  <si>
    <t>402.21</t>
  </si>
  <si>
    <t>187.19</t>
  </si>
  <si>
    <t>374.38</t>
  </si>
  <si>
    <t>106.43</t>
  </si>
  <si>
    <t>317.18</t>
  </si>
  <si>
    <t>210.14</t>
  </si>
  <si>
    <t>121.43</t>
  </si>
  <si>
    <t>356.77</t>
  </si>
  <si>
    <t>449.72</t>
  </si>
  <si>
    <t>484.18</t>
  </si>
  <si>
    <t>384.66</t>
  </si>
  <si>
    <t>269.73</t>
  </si>
  <si>
    <t>136.28</t>
  </si>
  <si>
    <t>197.31</t>
  </si>
  <si>
    <t>312.91</t>
  </si>
  <si>
    <t>241.45</t>
  </si>
  <si>
    <t>298.13</t>
  </si>
  <si>
    <t>333.02</t>
  </si>
  <si>
    <t>134.85</t>
  </si>
  <si>
    <t>195.25</t>
  </si>
  <si>
    <t>161.82</t>
  </si>
  <si>
    <t>478.34</t>
  </si>
  <si>
    <t>323.65</t>
  </si>
  <si>
    <t>149.14</t>
  </si>
  <si>
    <t>201.23</t>
  </si>
  <si>
    <t>159.92</t>
  </si>
  <si>
    <t>203.39</t>
  </si>
  <si>
    <t>188.80</t>
  </si>
  <si>
    <t>267.13</t>
  </si>
  <si>
    <t>262.54</t>
  </si>
  <si>
    <t>215.78</t>
  </si>
  <si>
    <t>159.36</t>
  </si>
  <si>
    <t>411.00</t>
  </si>
  <si>
    <t>468.64</t>
  </si>
  <si>
    <t>475.35</t>
  </si>
  <si>
    <t>346.75</t>
  </si>
  <si>
    <t>290.11</t>
  </si>
  <si>
    <t>138.59</t>
  </si>
  <si>
    <t>666.04</t>
  </si>
  <si>
    <t>304.55</t>
  </si>
  <si>
    <t>2,705.92</t>
  </si>
  <si>
    <t>349.84</t>
  </si>
  <si>
    <t>215.48</t>
  </si>
  <si>
    <t>185.85</t>
  </si>
  <si>
    <t>231.41</t>
  </si>
  <si>
    <t>459.81</t>
  </si>
  <si>
    <t>231.68</t>
  </si>
  <si>
    <t>152.77</t>
  </si>
  <si>
    <t>434.51</t>
  </si>
  <si>
    <t>460.76</t>
  </si>
  <si>
    <t>457.21</t>
  </si>
  <si>
    <t>307.62</t>
  </si>
  <si>
    <t>365.46</t>
  </si>
  <si>
    <t>213.88</t>
  </si>
  <si>
    <t>132.08</t>
  </si>
  <si>
    <t>276.12</t>
  </si>
  <si>
    <t>204.44</t>
  </si>
  <si>
    <t>232.68</t>
  </si>
  <si>
    <t>229.91</t>
  </si>
  <si>
    <t>211.49</t>
  </si>
  <si>
    <t>254.62</t>
  </si>
  <si>
    <t>158.81</t>
  </si>
  <si>
    <t>172.10</t>
  </si>
  <si>
    <t>145.21</t>
  </si>
  <si>
    <t>115.36</t>
  </si>
  <si>
    <t>3,057.05</t>
  </si>
  <si>
    <t>365.06</t>
  </si>
  <si>
    <t>230.71</t>
  </si>
  <si>
    <t>379.68</t>
  </si>
  <si>
    <t>111.51</t>
  </si>
  <si>
    <t>323.99</t>
  </si>
  <si>
    <t>331.00</t>
  </si>
  <si>
    <t>300.39</t>
  </si>
  <si>
    <t>150.61</t>
  </si>
  <si>
    <t>426.48</t>
  </si>
  <si>
    <t>249.94</t>
  </si>
  <si>
    <t>215.33</t>
  </si>
  <si>
    <t>174.95</t>
  </si>
  <si>
    <t>576.15</t>
  </si>
  <si>
    <t>560.16</t>
  </si>
  <si>
    <t>206.52</t>
  </si>
  <si>
    <t>534.70</t>
  </si>
  <si>
    <t>286.83</t>
  </si>
  <si>
    <t>223.03</t>
  </si>
  <si>
    <t>509.24</t>
  </si>
  <si>
    <t>285.41</t>
  </si>
  <si>
    <t>208.16</t>
  </si>
  <si>
    <t>196.46</t>
  </si>
  <si>
    <t>490.62</t>
  </si>
  <si>
    <t>297.03</t>
  </si>
  <si>
    <t>199.42</t>
  </si>
  <si>
    <t>264.55</t>
  </si>
  <si>
    <t>288.60</t>
  </si>
  <si>
    <t>127.31</t>
  </si>
  <si>
    <t>85.79</t>
  </si>
  <si>
    <t>194.40</t>
  </si>
  <si>
    <t>381.93</t>
  </si>
  <si>
    <t>439.01</t>
  </si>
  <si>
    <t>153.65</t>
  </si>
  <si>
    <t>371.71</t>
  </si>
  <si>
    <t>122.67</t>
  </si>
  <si>
    <t>304.15</t>
  </si>
  <si>
    <t>223.55</t>
  </si>
  <si>
    <t>213.41</t>
  </si>
  <si>
    <t>106.01</t>
  </si>
  <si>
    <t>557.56</t>
  </si>
  <si>
    <t>304.32</t>
  </si>
  <si>
    <t>203.87</t>
  </si>
  <si>
    <t>3,151.92</t>
  </si>
  <si>
    <t>220.89</t>
  </si>
  <si>
    <t>732.11</t>
  </si>
  <si>
    <t>3,251.46</t>
  </si>
  <si>
    <t>756.06</t>
  </si>
  <si>
    <t>2,172.80</t>
  </si>
  <si>
    <t>232.33</t>
  </si>
  <si>
    <t>3,135.81</t>
  </si>
  <si>
    <t>3,134.02</t>
  </si>
  <si>
    <t>181.36</t>
  </si>
  <si>
    <t>153.40</t>
  </si>
  <si>
    <t>242.30</t>
  </si>
  <si>
    <t>175.58</t>
  </si>
  <si>
    <t>213.24</t>
  </si>
  <si>
    <t>303.46</t>
  </si>
  <si>
    <t>305.54</t>
  </si>
  <si>
    <t>90.00</t>
  </si>
  <si>
    <t>912.51</t>
  </si>
  <si>
    <t>203.24</t>
  </si>
  <si>
    <t>165.02</t>
  </si>
  <si>
    <t>128.47</t>
  </si>
  <si>
    <t>2,593.68</t>
  </si>
  <si>
    <t>5,187.98</t>
  </si>
  <si>
    <t>5,148.40</t>
  </si>
  <si>
    <t>210.73</t>
  </si>
  <si>
    <t>4,099.98</t>
  </si>
  <si>
    <t>296.90</t>
  </si>
  <si>
    <t>527.39</t>
  </si>
  <si>
    <t>971.98</t>
  </si>
  <si>
    <t>148.17</t>
  </si>
  <si>
    <t>888.96</t>
  </si>
  <si>
    <t>370.73</t>
  </si>
  <si>
    <t>192.84</t>
  </si>
  <si>
    <t>151.82</t>
  </si>
  <si>
    <t>367.52</t>
  </si>
  <si>
    <t>317.55</t>
  </si>
  <si>
    <t>206.77</t>
  </si>
  <si>
    <t>235.41</t>
  </si>
  <si>
    <t>154.82</t>
  </si>
  <si>
    <t>300.23</t>
  </si>
  <si>
    <t>157.57</t>
  </si>
  <si>
    <t>250.15</t>
  </si>
  <si>
    <t>269.50</t>
  </si>
  <si>
    <t>118.63</t>
  </si>
  <si>
    <t>350.63</t>
  </si>
  <si>
    <t>10,221.27</t>
  </si>
  <si>
    <t>330.79</t>
  </si>
  <si>
    <t>98.27</t>
  </si>
  <si>
    <t>6,142.74</t>
  </si>
  <si>
    <t>166.88</t>
  </si>
  <si>
    <t>378.28</t>
  </si>
  <si>
    <t>118.90</t>
  </si>
  <si>
    <t>147.45</t>
  </si>
  <si>
    <t>112.39</t>
  </si>
  <si>
    <t>289.60</t>
  </si>
  <si>
    <t>3,772.12</t>
  </si>
  <si>
    <t>446.12</t>
  </si>
  <si>
    <t>188.78</t>
  </si>
  <si>
    <t>313.43</t>
  </si>
  <si>
    <t>195.79</t>
  </si>
  <si>
    <t>202.58</t>
  </si>
  <si>
    <t>370.99</t>
  </si>
  <si>
    <t>10,179.11</t>
  </si>
  <si>
    <t>227.87</t>
  </si>
  <si>
    <t>164.22</t>
  </si>
  <si>
    <t>303.12</t>
  </si>
  <si>
    <t>297.93</t>
  </si>
  <si>
    <t>446.82</t>
  </si>
  <si>
    <t>118.58</t>
  </si>
  <si>
    <t>6,106.94</t>
  </si>
  <si>
    <t>11,448.12</t>
  </si>
  <si>
    <t>217.66</t>
  </si>
  <si>
    <t>129.67</t>
  </si>
  <si>
    <t>147.00</t>
  </si>
  <si>
    <t>147.53</t>
  </si>
  <si>
    <t>207.55</t>
  </si>
  <si>
    <t>226.77</t>
  </si>
  <si>
    <t>247.61</t>
  </si>
  <si>
    <t>141.04</t>
  </si>
  <si>
    <t>5,068.60</t>
  </si>
  <si>
    <t>159.45</t>
  </si>
  <si>
    <t>239.72</t>
  </si>
  <si>
    <t>13,145.80</t>
  </si>
  <si>
    <t>118.24</t>
  </si>
  <si>
    <t>214.86</t>
  </si>
  <si>
    <t>187.20</t>
  </si>
  <si>
    <t>198.49</t>
  </si>
  <si>
    <t>222.20</t>
  </si>
  <si>
    <t>180.18</t>
  </si>
  <si>
    <t>5,062.40</t>
  </si>
  <si>
    <t>94.86</t>
  </si>
  <si>
    <t>148.37</t>
  </si>
  <si>
    <t>147.47</t>
  </si>
  <si>
    <t>240.61</t>
  </si>
  <si>
    <t>135.45</t>
  </si>
  <si>
    <t>121.04</t>
  </si>
  <si>
    <t>103.49</t>
  </si>
  <si>
    <t>196.73</t>
  </si>
  <si>
    <t>5,047.45</t>
  </si>
  <si>
    <t>3,533.17</t>
  </si>
  <si>
    <t>258.27</t>
  </si>
  <si>
    <t>189.89</t>
  </si>
  <si>
    <t>382.50</t>
  </si>
  <si>
    <t>217.95</t>
  </si>
  <si>
    <t>168.75</t>
  </si>
  <si>
    <t>192.69</t>
  </si>
  <si>
    <t>202.77</t>
  </si>
  <si>
    <t>15,094.81</t>
  </si>
  <si>
    <t>140.11</t>
  </si>
  <si>
    <t>240.10</t>
  </si>
  <si>
    <t>87.97</t>
  </si>
  <si>
    <t>521.51</t>
  </si>
  <si>
    <t>155.06</t>
  </si>
  <si>
    <t>264.74</t>
  </si>
  <si>
    <t>408.01</t>
  </si>
  <si>
    <t>286.36</t>
  </si>
  <si>
    <t>177.49</t>
  </si>
  <si>
    <t>428.23</t>
  </si>
  <si>
    <t>129.29</t>
  </si>
  <si>
    <t>73.77</t>
  </si>
  <si>
    <t>192.12</t>
  </si>
  <si>
    <t>132.91</t>
  </si>
  <si>
    <t>165.96</t>
  </si>
  <si>
    <t>210.66</t>
  </si>
  <si>
    <t>403.71</t>
  </si>
  <si>
    <t>43.74</t>
  </si>
  <si>
    <t>77.63</t>
  </si>
  <si>
    <t>102.06</t>
  </si>
  <si>
    <t>267.36</t>
  </si>
  <si>
    <t>3,508.09</t>
  </si>
  <si>
    <t>V. Cuota</t>
  </si>
  <si>
    <t>2,300.00</t>
  </si>
  <si>
    <t>15,000.00</t>
  </si>
  <si>
    <t>1,060.00</t>
  </si>
  <si>
    <t>500.00</t>
  </si>
  <si>
    <t>810.00</t>
  </si>
  <si>
    <t>950.00</t>
  </si>
  <si>
    <t>800.00</t>
  </si>
  <si>
    <t>1,200.00</t>
  </si>
  <si>
    <t>1,050.00</t>
  </si>
  <si>
    <t>1,100.00</t>
  </si>
  <si>
    <t>3,700.00</t>
  </si>
  <si>
    <t>2,270.00</t>
  </si>
  <si>
    <t>3,620.00</t>
  </si>
  <si>
    <t>15,500.00</t>
  </si>
  <si>
    <t>2,588.69</t>
  </si>
  <si>
    <t>650.00</t>
  </si>
  <si>
    <t>1,275.00</t>
  </si>
  <si>
    <t>900.00</t>
  </si>
  <si>
    <t>1,320.00</t>
  </si>
  <si>
    <t>1,049.12</t>
  </si>
  <si>
    <t>3,100.00</t>
  </si>
  <si>
    <t>2,800.00</t>
  </si>
  <si>
    <t>280.00</t>
  </si>
  <si>
    <t>5,000.00</t>
  </si>
  <si>
    <t>2,000.00</t>
  </si>
  <si>
    <t>1,000.00</t>
  </si>
  <si>
    <t>8,000.00</t>
  </si>
  <si>
    <t>1,250.00</t>
  </si>
  <si>
    <t>340.00</t>
  </si>
  <si>
    <t>1,470.00</t>
  </si>
  <si>
    <t>1,500.00</t>
  </si>
  <si>
    <t>1,900.00</t>
  </si>
  <si>
    <t>2,500.00</t>
  </si>
  <si>
    <t>1,650.00</t>
  </si>
  <si>
    <t>2,900.00</t>
  </si>
  <si>
    <t>4,000.00</t>
  </si>
  <si>
    <t>1,300.00</t>
  </si>
  <si>
    <t>680.00</t>
  </si>
  <si>
    <t>1,980.00</t>
  </si>
  <si>
    <t>1,600.00</t>
  </si>
  <si>
    <t>1,280.00</t>
  </si>
  <si>
    <t>700.00</t>
  </si>
  <si>
    <t>1,700.00</t>
  </si>
  <si>
    <t>2,700.00</t>
  </si>
  <si>
    <t>3,400.00</t>
  </si>
  <si>
    <t>1,219.64</t>
  </si>
  <si>
    <t>580.00</t>
  </si>
  <si>
    <t>3,000.00</t>
  </si>
  <si>
    <t>2,100.00</t>
  </si>
  <si>
    <t>4,107.20</t>
  </si>
  <si>
    <t>245.00</t>
  </si>
  <si>
    <t>1,727.26</t>
  </si>
  <si>
    <t>400.00</t>
  </si>
  <si>
    <t>1,550.00</t>
  </si>
  <si>
    <t>2,250.00</t>
  </si>
  <si>
    <t>998.46</t>
  </si>
  <si>
    <t>7,000.00</t>
  </si>
  <si>
    <t>980.00</t>
  </si>
  <si>
    <t>982.53</t>
  </si>
  <si>
    <t>1,400.00</t>
  </si>
  <si>
    <t>5,200.00</t>
  </si>
  <si>
    <t>6,500.00</t>
  </si>
  <si>
    <t>600.00</t>
  </si>
  <si>
    <t>10,000.00</t>
  </si>
  <si>
    <t>4,500.00</t>
  </si>
  <si>
    <t>3,050.00</t>
  </si>
  <si>
    <t>3,500.00</t>
  </si>
  <si>
    <t>5,900.00</t>
  </si>
  <si>
    <t>11,000.00</t>
  </si>
  <si>
    <t>1,800.00</t>
  </si>
  <si>
    <t>2,600.00</t>
  </si>
  <si>
    <t>450.00</t>
  </si>
  <si>
    <t>2,400.00</t>
  </si>
  <si>
    <t>1,420.00</t>
  </si>
  <si>
    <t>733.00</t>
  </si>
  <si>
    <t>13,400.00</t>
  </si>
  <si>
    <t>9,700.00</t>
  </si>
  <si>
    <t>487.00</t>
  </si>
  <si>
    <t>4,800.00</t>
  </si>
  <si>
    <t>4,300.00</t>
  </si>
  <si>
    <t>7,200.00</t>
  </si>
  <si>
    <t>954.00</t>
  </si>
  <si>
    <t>1,750.00</t>
  </si>
  <si>
    <t>2,200.00</t>
  </si>
  <si>
    <t>1,150.00</t>
  </si>
  <si>
    <t>1,950.00</t>
  </si>
  <si>
    <t>750.00</t>
  </si>
  <si>
    <t>6,000.00</t>
  </si>
  <si>
    <t>788.00</t>
  </si>
  <si>
    <t>660.00</t>
  </si>
  <si>
    <t>2,750.00</t>
  </si>
  <si>
    <t>1,560.00</t>
  </si>
  <si>
    <t>510.00</t>
  </si>
  <si>
    <t>17,000.00</t>
  </si>
  <si>
    <t>720.00</t>
  </si>
  <si>
    <t>570.00</t>
  </si>
  <si>
    <t>5,500.00</t>
  </si>
  <si>
    <t>480.00</t>
  </si>
  <si>
    <t>4,330.00</t>
  </si>
  <si>
    <t>490.00</t>
  </si>
  <si>
    <t>3,600.00</t>
  </si>
  <si>
    <t>550.00</t>
  </si>
  <si>
    <t>829.00</t>
  </si>
  <si>
    <t>1,030.00</t>
  </si>
  <si>
    <t>5,800.00</t>
  </si>
  <si>
    <t>5,750.00</t>
  </si>
  <si>
    <t>7,550.00</t>
  </si>
  <si>
    <t>4,700.00</t>
  </si>
  <si>
    <t>540.00</t>
  </si>
  <si>
    <t>1,350.00</t>
  </si>
  <si>
    <t>1,120.00</t>
  </si>
  <si>
    <t>640.00</t>
  </si>
  <si>
    <t>2,384.00</t>
  </si>
  <si>
    <t>630.00</t>
  </si>
  <si>
    <t>1,480.00</t>
  </si>
  <si>
    <t>850.00</t>
  </si>
  <si>
    <t>5,180.00</t>
  </si>
  <si>
    <t>3,300.00</t>
  </si>
  <si>
    <t>3,800.00</t>
  </si>
  <si>
    <t>10,487.75</t>
  </si>
  <si>
    <t>19,000.00</t>
  </si>
  <si>
    <t>1,660.00</t>
  </si>
  <si>
    <t>2,280.00</t>
  </si>
  <si>
    <t>1,032.00</t>
  </si>
  <si>
    <t>6,800.00</t>
  </si>
  <si>
    <t>1,277.25</t>
  </si>
  <si>
    <t>300.00</t>
  </si>
  <si>
    <t>820.00</t>
  </si>
  <si>
    <t>817.00</t>
  </si>
  <si>
    <t>1,265.00</t>
  </si>
  <si>
    <t>4,650.00</t>
  </si>
  <si>
    <t>1,360.00</t>
  </si>
  <si>
    <t>10,400.00</t>
  </si>
  <si>
    <t>2,430.00</t>
  </si>
  <si>
    <t>567.00</t>
  </si>
  <si>
    <t>18,500.00</t>
  </si>
  <si>
    <t>1,412.00</t>
  </si>
  <si>
    <t>20,000.00</t>
  </si>
  <si>
    <t>559.00</t>
  </si>
  <si>
    <t>1,570.00</t>
  </si>
  <si>
    <t>1,450.00</t>
  </si>
  <si>
    <t>8,050.00</t>
  </si>
  <si>
    <t>815.00</t>
  </si>
  <si>
    <t>1,416.00</t>
  </si>
  <si>
    <t>6,200.00</t>
  </si>
  <si>
    <t>12,000.00</t>
  </si>
  <si>
    <t>2,060.00</t>
  </si>
  <si>
    <t>4,100.00</t>
  </si>
  <si>
    <t>530.00</t>
  </si>
  <si>
    <t>2,820.00</t>
  </si>
  <si>
    <t>3,260.00</t>
  </si>
  <si>
    <t>1,955.94</t>
  </si>
  <si>
    <t>757.00</t>
  </si>
  <si>
    <t>1,160.00</t>
  </si>
  <si>
    <t>1,335.00</t>
  </si>
  <si>
    <t>1,840.00</t>
  </si>
  <si>
    <t>1,380.00</t>
  </si>
  <si>
    <t>2,150.00</t>
  </si>
  <si>
    <t>11,300.00</t>
  </si>
  <si>
    <t>8,620.00</t>
  </si>
  <si>
    <t>2,010.00</t>
  </si>
  <si>
    <t>8,500.00</t>
  </si>
  <si>
    <t>7,700.00</t>
  </si>
  <si>
    <t>380.00</t>
  </si>
  <si>
    <t>2,080.00</t>
  </si>
  <si>
    <t>4,350.00</t>
  </si>
  <si>
    <t>578.00</t>
  </si>
  <si>
    <t>3,250.00</t>
  </si>
  <si>
    <t>1,228.00</t>
  </si>
  <si>
    <t>1,908.65</t>
  </si>
  <si>
    <t>9,000.00</t>
  </si>
  <si>
    <t>31,500.00</t>
  </si>
  <si>
    <t>520.00</t>
  </si>
  <si>
    <t>620.00</t>
  </si>
  <si>
    <t>940.00</t>
  </si>
  <si>
    <t>5,300.00</t>
  </si>
  <si>
    <t>34,000.00</t>
  </si>
  <si>
    <t>305.00</t>
  </si>
  <si>
    <t>1,880.00</t>
  </si>
  <si>
    <t>4,850.00</t>
  </si>
  <si>
    <t>5,400.00</t>
  </si>
  <si>
    <t>1,920.00</t>
  </si>
  <si>
    <t>2,512.00</t>
  </si>
  <si>
    <t>2,303.53</t>
  </si>
  <si>
    <t>6,100.00</t>
  </si>
  <si>
    <t>1,130.00</t>
  </si>
  <si>
    <t>7,500.00</t>
  </si>
  <si>
    <t>1,850.00</t>
  </si>
  <si>
    <t>4,375.00</t>
  </si>
  <si>
    <t>807.00</t>
  </si>
  <si>
    <t>7,600.00</t>
  </si>
  <si>
    <t>3,450.00</t>
  </si>
  <si>
    <t>2,120.00</t>
  </si>
  <si>
    <t>51,000.00</t>
  </si>
  <si>
    <t>734.00</t>
  </si>
  <si>
    <t>902.00</t>
  </si>
  <si>
    <t>100.00</t>
  </si>
  <si>
    <t>1,556.00</t>
  </si>
  <si>
    <t>22,000.00</t>
  </si>
  <si>
    <t>11,600.00</t>
  </si>
  <si>
    <t>1,390.00</t>
  </si>
  <si>
    <t>11,980.00</t>
  </si>
  <si>
    <t>2,151.02</t>
  </si>
  <si>
    <t>420.00</t>
  </si>
  <si>
    <t>920.00</t>
  </si>
  <si>
    <t>4,342.20</t>
  </si>
  <si>
    <t>1,088.00</t>
  </si>
  <si>
    <t>3,714.00</t>
  </si>
  <si>
    <t>5,950.00</t>
  </si>
  <si>
    <t>350.00</t>
  </si>
  <si>
    <t>2,450.00</t>
  </si>
  <si>
    <t>2,183.00</t>
  </si>
  <si>
    <t>18,000.00</t>
  </si>
  <si>
    <t>320.00</t>
  </si>
  <si>
    <t>780.00</t>
  </si>
  <si>
    <t>12,800.00</t>
  </si>
  <si>
    <t>2,650.00</t>
  </si>
  <si>
    <t>816.58</t>
  </si>
  <si>
    <t>1,230.00</t>
  </si>
  <si>
    <t>2,252.11</t>
  </si>
  <si>
    <t>425.00</t>
  </si>
  <si>
    <t>3,150.00</t>
  </si>
  <si>
    <t>1,240.00</t>
  </si>
  <si>
    <t>3,580.03</t>
  </si>
  <si>
    <t>640.07</t>
  </si>
  <si>
    <t>4,200.00</t>
  </si>
  <si>
    <t>1,893.15</t>
  </si>
  <si>
    <t>1,077.20</t>
  </si>
  <si>
    <t>759.46</t>
  </si>
  <si>
    <t>2,124.00</t>
  </si>
  <si>
    <t>460.00</t>
  </si>
  <si>
    <t>2,550.00</t>
  </si>
  <si>
    <t>4,548.56</t>
  </si>
  <si>
    <t>36,000.00</t>
  </si>
  <si>
    <t>1,224.41</t>
  </si>
  <si>
    <t>1,185.00</t>
  </si>
  <si>
    <t>15,600.00</t>
  </si>
  <si>
    <t>470.51</t>
  </si>
  <si>
    <t>3,900.00</t>
  </si>
  <si>
    <t>360.00</t>
  </si>
  <si>
    <t>2,160.87</t>
  </si>
  <si>
    <t>4,167.52</t>
  </si>
  <si>
    <t>Total Ingresos</t>
  </si>
  <si>
    <t>Sobre firmas</t>
  </si>
  <si>
    <t>SOBRE FIRMAS</t>
  </si>
  <si>
    <t>Tipo de Garantia</t>
  </si>
  <si>
    <t>4.16</t>
  </si>
  <si>
    <t>0.04</t>
  </si>
  <si>
    <t>828.25</t>
  </si>
  <si>
    <t>0.01</t>
  </si>
  <si>
    <t>1.72</t>
  </si>
  <si>
    <t>0.75</t>
  </si>
  <si>
    <t>172.22</t>
  </si>
  <si>
    <t>3.92</t>
  </si>
  <si>
    <t>438.18</t>
  </si>
  <si>
    <t>208.23</t>
  </si>
  <si>
    <t>997.48</t>
  </si>
  <si>
    <t>496.42</t>
  </si>
  <si>
    <t>0.10</t>
  </si>
  <si>
    <t>12.39</t>
  </si>
  <si>
    <t>282.30</t>
  </si>
  <si>
    <t>338.11</t>
  </si>
  <si>
    <t>166.80</t>
  </si>
  <si>
    <t>329.33</t>
  </si>
  <si>
    <t>0.07</t>
  </si>
  <si>
    <t>721.34</t>
  </si>
  <si>
    <t>0.09</t>
  </si>
  <si>
    <t>5.75</t>
  </si>
  <si>
    <t>218.54</t>
  </si>
  <si>
    <t>9.40</t>
  </si>
  <si>
    <t>73.40</t>
  </si>
  <si>
    <t>0.05</t>
  </si>
  <si>
    <t>5.33</t>
  </si>
  <si>
    <t>0.02</t>
  </si>
  <si>
    <t>0.06</t>
  </si>
  <si>
    <t>6.04</t>
  </si>
  <si>
    <t>29.74</t>
  </si>
  <si>
    <t>12.25</t>
  </si>
  <si>
    <t>199.36</t>
  </si>
  <si>
    <t>11.99</t>
  </si>
  <si>
    <t>53.28</t>
  </si>
  <si>
    <t>602.00</t>
  </si>
  <si>
    <t>0.03</t>
  </si>
  <si>
    <t>8.67</t>
  </si>
  <si>
    <t>197.30</t>
  </si>
  <si>
    <t>0.08</t>
  </si>
  <si>
    <t>52.05</t>
  </si>
  <si>
    <t>14.34</t>
  </si>
  <si>
    <t>26.47</t>
  </si>
  <si>
    <t>1,404.27</t>
  </si>
  <si>
    <t>639.36</t>
  </si>
  <si>
    <t>43.90</t>
  </si>
  <si>
    <t>3.88</t>
  </si>
  <si>
    <t>595.81</t>
  </si>
  <si>
    <t>513.98</t>
  </si>
  <si>
    <t>0.32</t>
  </si>
  <si>
    <t>234.03</t>
  </si>
  <si>
    <t>160.25</t>
  </si>
  <si>
    <t>146.15</t>
  </si>
  <si>
    <t>36.71</t>
  </si>
  <si>
    <t>20.35</t>
  </si>
  <si>
    <t>7.18</t>
  </si>
  <si>
    <t>3.16</t>
  </si>
  <si>
    <t>1.69</t>
  </si>
  <si>
    <t>102.70</t>
  </si>
  <si>
    <t>3.27</t>
  </si>
  <si>
    <t>111.64</t>
  </si>
  <si>
    <t>33.49</t>
  </si>
  <si>
    <t>9.78</t>
  </si>
  <si>
    <t>140.05</t>
  </si>
  <si>
    <t>8.03</t>
  </si>
  <si>
    <t>17.29</t>
  </si>
  <si>
    <t>78.58</t>
  </si>
  <si>
    <t>3.20</t>
  </si>
  <si>
    <t>75.09</t>
  </si>
  <si>
    <t>5.64</t>
  </si>
  <si>
    <t>4.94</t>
  </si>
  <si>
    <t>6.14</t>
  </si>
  <si>
    <t>0.14</t>
  </si>
  <si>
    <t>77.89</t>
  </si>
  <si>
    <t>0.15</t>
  </si>
  <si>
    <t>359.30</t>
  </si>
  <si>
    <t>1.84</t>
  </si>
  <si>
    <t>162.20</t>
  </si>
  <si>
    <t>4.35</t>
  </si>
  <si>
    <t>517.52</t>
  </si>
  <si>
    <t>211.81</t>
  </si>
  <si>
    <t>11.71</t>
  </si>
  <si>
    <t>127.84</t>
  </si>
  <si>
    <t>466.98</t>
  </si>
  <si>
    <t>0.66</t>
  </si>
  <si>
    <t>114.85</t>
  </si>
  <si>
    <t>605.22</t>
  </si>
  <si>
    <t>41.73</t>
  </si>
  <si>
    <t>10.93</t>
  </si>
  <si>
    <t>15.65</t>
  </si>
  <si>
    <t>2.89</t>
  </si>
  <si>
    <t>6.37</t>
  </si>
  <si>
    <t>191.33</t>
  </si>
  <si>
    <t>3.80</t>
  </si>
  <si>
    <t>15.82</t>
  </si>
  <si>
    <t>39.45</t>
  </si>
  <si>
    <t>25.42</t>
  </si>
  <si>
    <t>67.47</t>
  </si>
  <si>
    <t>2.63</t>
  </si>
  <si>
    <t>0.19</t>
  </si>
  <si>
    <t>2,157.35</t>
  </si>
  <si>
    <t>6.55</t>
  </si>
  <si>
    <t>107.64</t>
  </si>
  <si>
    <t>156.81</t>
  </si>
  <si>
    <t>20.85</t>
  </si>
  <si>
    <t>0.24</t>
  </si>
  <si>
    <t>6.73</t>
  </si>
  <si>
    <t>1.62</t>
  </si>
  <si>
    <t>3.64</t>
  </si>
  <si>
    <t>34.82</t>
  </si>
  <si>
    <t>194.02</t>
  </si>
  <si>
    <t>3.97</t>
  </si>
  <si>
    <t>2,280.57</t>
  </si>
  <si>
    <t>4.38</t>
  </si>
  <si>
    <t>3.24</t>
  </si>
  <si>
    <t>10.12</t>
  </si>
  <si>
    <t>6.99</t>
  </si>
  <si>
    <t>0.29</t>
  </si>
  <si>
    <t>119.50</t>
  </si>
  <si>
    <t>54.20</t>
  </si>
  <si>
    <t>69.66</t>
  </si>
  <si>
    <t>716.32</t>
  </si>
  <si>
    <t>0.23</t>
  </si>
  <si>
    <t>6.35</t>
  </si>
  <si>
    <t>9.57</t>
  </si>
  <si>
    <t>261.47</t>
  </si>
  <si>
    <t>0.64</t>
  </si>
  <si>
    <t>2.94</t>
  </si>
  <si>
    <t>5.87</t>
  </si>
  <si>
    <t>1.14</t>
  </si>
  <si>
    <t>27.71</t>
  </si>
  <si>
    <t>0.41</t>
  </si>
  <si>
    <t>34.19</t>
  </si>
  <si>
    <t>20.40</t>
  </si>
  <si>
    <t>1.03</t>
  </si>
  <si>
    <t>2.11</t>
  </si>
  <si>
    <t>108.34</t>
  </si>
  <si>
    <t>24.24</t>
  </si>
  <si>
    <t>15.37</t>
  </si>
  <si>
    <t>0.35</t>
  </si>
  <si>
    <t>6.52</t>
  </si>
  <si>
    <t>24.63</t>
  </si>
  <si>
    <t>20.17</t>
  </si>
  <si>
    <t>150.76</t>
  </si>
  <si>
    <t>73.64</t>
  </si>
  <si>
    <t>13.13</t>
  </si>
  <si>
    <t>32.54</t>
  </si>
  <si>
    <t>1.61</t>
  </si>
  <si>
    <t>14.36</t>
  </si>
  <si>
    <t>17.64</t>
  </si>
  <si>
    <t>6.02</t>
  </si>
  <si>
    <t>1.49</t>
  </si>
  <si>
    <t>7.92</t>
  </si>
  <si>
    <t>50.62</t>
  </si>
  <si>
    <t>420.97</t>
  </si>
  <si>
    <t>19.95</t>
  </si>
  <si>
    <t>29.70</t>
  </si>
  <si>
    <t>21.03</t>
  </si>
  <si>
    <t>3,043.63</t>
  </si>
  <si>
    <t>7.77</t>
  </si>
  <si>
    <t>8.18</t>
  </si>
  <si>
    <t>55.03</t>
  </si>
  <si>
    <t>30.93</t>
  </si>
  <si>
    <t>8.81</t>
  </si>
  <si>
    <t>9.23</t>
  </si>
  <si>
    <t>202.14</t>
  </si>
  <si>
    <t>72.72</t>
  </si>
  <si>
    <t>5.58</t>
  </si>
  <si>
    <t>120.77</t>
  </si>
  <si>
    <t>21.32</t>
  </si>
  <si>
    <t>30.46</t>
  </si>
  <si>
    <t>1,039.21</t>
  </si>
  <si>
    <t>0.99</t>
  </si>
  <si>
    <t>474.67</t>
  </si>
  <si>
    <t>5.11</t>
  </si>
  <si>
    <t>148.39</t>
  </si>
  <si>
    <t>23.20</t>
  </si>
  <si>
    <t>3.26</t>
  </si>
  <si>
    <t>2.14</t>
  </si>
  <si>
    <t>0.12</t>
  </si>
  <si>
    <t>0.91</t>
  </si>
  <si>
    <t>44.97</t>
  </si>
  <si>
    <t>15.49</t>
  </si>
  <si>
    <t>332.88</t>
  </si>
  <si>
    <t>28.01</t>
  </si>
  <si>
    <t>4.63</t>
  </si>
  <si>
    <t>0.36</t>
  </si>
  <si>
    <t>6.75</t>
  </si>
  <si>
    <t>47.66</t>
  </si>
  <si>
    <t>8.24</t>
  </si>
  <si>
    <t>0.97</t>
  </si>
  <si>
    <t>50.37</t>
  </si>
  <si>
    <t>0.60</t>
  </si>
  <si>
    <t>13.87</t>
  </si>
  <si>
    <t>4.00</t>
  </si>
  <si>
    <t>90.72</t>
  </si>
  <si>
    <t>251.56</t>
  </si>
  <si>
    <t>38.01</t>
  </si>
  <si>
    <t>10.40</t>
  </si>
  <si>
    <t>33.44</t>
  </si>
  <si>
    <t>256.01</t>
  </si>
  <si>
    <t>30.29</t>
  </si>
  <si>
    <t>4.68</t>
  </si>
  <si>
    <t>6.39</t>
  </si>
  <si>
    <t>6.77</t>
  </si>
  <si>
    <t>271.19</t>
  </si>
  <si>
    <t>3.36</t>
  </si>
  <si>
    <t>78.74</t>
  </si>
  <si>
    <t>74.97</t>
  </si>
  <si>
    <t>1.82</t>
  </si>
  <si>
    <t>0.31</t>
  </si>
  <si>
    <t>4.32</t>
  </si>
  <si>
    <t>24.47</t>
  </si>
  <si>
    <t>15.72</t>
  </si>
  <si>
    <t>28.30</t>
  </si>
  <si>
    <t>6.59</t>
  </si>
  <si>
    <t>14.50</t>
  </si>
  <si>
    <t>4.05</t>
  </si>
  <si>
    <t>3.75</t>
  </si>
  <si>
    <t>10.88</t>
  </si>
  <si>
    <t>644.96</t>
  </si>
  <si>
    <t>241.27</t>
  </si>
  <si>
    <t>83.39</t>
  </si>
  <si>
    <t>1,037.72</t>
  </si>
  <si>
    <t>101.82</t>
  </si>
  <si>
    <t>33.32</t>
  </si>
  <si>
    <t>19.21</t>
  </si>
  <si>
    <t>16.61</t>
  </si>
  <si>
    <t>5.99</t>
  </si>
  <si>
    <t>3.58</t>
  </si>
  <si>
    <t>0.34</t>
  </si>
  <si>
    <t>0.89</t>
  </si>
  <si>
    <t>39.48</t>
  </si>
  <si>
    <t>590.08</t>
  </si>
  <si>
    <t>31.77</t>
  </si>
  <si>
    <t>10.24</t>
  </si>
  <si>
    <t>103.15</t>
  </si>
  <si>
    <t>108.41</t>
  </si>
  <si>
    <t>46.73</t>
  </si>
  <si>
    <t>8.36</t>
  </si>
  <si>
    <t>1.93</t>
  </si>
  <si>
    <t>8.58</t>
  </si>
  <si>
    <t>211.54</t>
  </si>
  <si>
    <t>602.44</t>
  </si>
  <si>
    <t>4.85</t>
  </si>
  <si>
    <t>56.40</t>
  </si>
  <si>
    <t>7.57</t>
  </si>
  <si>
    <t>7.49</t>
  </si>
  <si>
    <t>49.74</t>
  </si>
  <si>
    <t>9.71</t>
  </si>
  <si>
    <t>94.04</t>
  </si>
  <si>
    <t>2.28</t>
  </si>
  <si>
    <t>4.33</t>
  </si>
  <si>
    <t>82.65</t>
  </si>
  <si>
    <t>6.21</t>
  </si>
  <si>
    <t>288.89</t>
  </si>
  <si>
    <t>3.25</t>
  </si>
  <si>
    <t>18.24</t>
  </si>
  <si>
    <t>10.13</t>
  </si>
  <si>
    <t>39.40</t>
  </si>
  <si>
    <t>0.69</t>
  </si>
  <si>
    <t>0.26</t>
  </si>
  <si>
    <t>0.13</t>
  </si>
  <si>
    <t>0.94</t>
  </si>
  <si>
    <t>1.26</t>
  </si>
  <si>
    <t>3.77</t>
  </si>
  <si>
    <t>1,127.16</t>
  </si>
  <si>
    <t>2,862.59</t>
  </si>
  <si>
    <t>0.17</t>
  </si>
  <si>
    <t>497.77</t>
  </si>
  <si>
    <t>11.73</t>
  </si>
  <si>
    <t>29.14</t>
  </si>
  <si>
    <t>66.35</t>
  </si>
  <si>
    <t>5.27</t>
  </si>
  <si>
    <t>134.06</t>
  </si>
  <si>
    <t>0.49</t>
  </si>
  <si>
    <t>10.72</t>
  </si>
  <si>
    <t>267.64</t>
  </si>
  <si>
    <t>10.11</t>
  </si>
  <si>
    <t>5.82</t>
  </si>
  <si>
    <t>15.76</t>
  </si>
  <si>
    <t>40.83</t>
  </si>
  <si>
    <t>339.49</t>
  </si>
  <si>
    <t>6.68</t>
  </si>
  <si>
    <t>2.55</t>
  </si>
  <si>
    <t>532.77</t>
  </si>
  <si>
    <t>20.75</t>
  </si>
  <si>
    <t>4,278.88</t>
  </si>
  <si>
    <t>2,251.88</t>
  </si>
  <si>
    <t>1.98</t>
  </si>
  <si>
    <t>0.48</t>
  </si>
  <si>
    <t>3.22</t>
  </si>
  <si>
    <t>425.44</t>
  </si>
  <si>
    <t>60.64</t>
  </si>
  <si>
    <t>286.45</t>
  </si>
  <si>
    <t>5.01</t>
  </si>
  <si>
    <t>17.51</t>
  </si>
  <si>
    <t>1.64</t>
  </si>
  <si>
    <t>37.71</t>
  </si>
  <si>
    <t>63.57</t>
  </si>
  <si>
    <t>3.44</t>
  </si>
  <si>
    <t>15.19</t>
  </si>
  <si>
    <t>4.24</t>
  </si>
  <si>
    <t>26.92</t>
  </si>
  <si>
    <t>1,867.99</t>
  </si>
  <si>
    <t>50.00</t>
  </si>
  <si>
    <t>0.98</t>
  </si>
  <si>
    <t>44.40</t>
  </si>
  <si>
    <t>155.35</t>
  </si>
  <si>
    <t>6.07</t>
  </si>
  <si>
    <t>139.49</t>
  </si>
  <si>
    <t>106.13</t>
  </si>
  <si>
    <t>10.68</t>
  </si>
  <si>
    <t>38.80</t>
  </si>
  <si>
    <t>3.98</t>
  </si>
  <si>
    <t>26.46</t>
  </si>
  <si>
    <t>203.88</t>
  </si>
  <si>
    <t>23.96</t>
  </si>
  <si>
    <t>1,113.43</t>
  </si>
  <si>
    <t>1.09</t>
  </si>
  <si>
    <t>5.28</t>
  </si>
  <si>
    <t>1,755.32</t>
  </si>
  <si>
    <t>16.34</t>
  </si>
  <si>
    <t>4.21</t>
  </si>
  <si>
    <t>8.31</t>
  </si>
  <si>
    <t>222.32</t>
  </si>
  <si>
    <t>6.30</t>
  </si>
  <si>
    <t>0.88</t>
  </si>
  <si>
    <t>16.79</t>
  </si>
  <si>
    <t>1.73</t>
  </si>
  <si>
    <t>308.42</t>
  </si>
  <si>
    <t>145.96</t>
  </si>
  <si>
    <t>107.67</t>
  </si>
  <si>
    <t>21.51</t>
  </si>
  <si>
    <t>2.30</t>
  </si>
  <si>
    <t>47.20</t>
  </si>
  <si>
    <t>78.11</t>
  </si>
  <si>
    <t>33.81</t>
  </si>
  <si>
    <t>3.85</t>
  </si>
  <si>
    <t>1.39</t>
  </si>
  <si>
    <t>0.28</t>
  </si>
  <si>
    <t>1.79</t>
  </si>
  <si>
    <t>32.08</t>
  </si>
  <si>
    <t>21.69</t>
  </si>
  <si>
    <t>72.88</t>
  </si>
  <si>
    <t>279.08</t>
  </si>
  <si>
    <t>0.45</t>
  </si>
  <si>
    <t>27.26</t>
  </si>
  <si>
    <t>52.87</t>
  </si>
  <si>
    <t>31.14</t>
  </si>
  <si>
    <t>39.04</t>
  </si>
  <si>
    <t>5.62</t>
  </si>
  <si>
    <t>36.60</t>
  </si>
  <si>
    <t>146.17</t>
  </si>
  <si>
    <t>94.30</t>
  </si>
  <si>
    <t>70.63</t>
  </si>
  <si>
    <t>33.64</t>
  </si>
  <si>
    <t>13.43</t>
  </si>
  <si>
    <t>4,958.21</t>
  </si>
  <si>
    <t>0.43</t>
  </si>
  <si>
    <t>198.75</t>
  </si>
  <si>
    <t>12.23</t>
  </si>
  <si>
    <t>0.58</t>
  </si>
  <si>
    <t>4.82</t>
  </si>
  <si>
    <t>5.97</t>
  </si>
  <si>
    <t>0.79</t>
  </si>
  <si>
    <t>2.03</t>
  </si>
  <si>
    <t>89.58</t>
  </si>
  <si>
    <t>10.16</t>
  </si>
  <si>
    <t>2,920.67</t>
  </si>
  <si>
    <t>100.33</t>
  </si>
  <si>
    <t>211.85</t>
  </si>
  <si>
    <t>3.13</t>
  </si>
  <si>
    <t>2.31</t>
  </si>
  <si>
    <t>1,339.91</t>
  </si>
  <si>
    <t>3.42</t>
  </si>
  <si>
    <t>167.16</t>
  </si>
  <si>
    <t>545.58</t>
  </si>
  <si>
    <t>1.91</t>
  </si>
  <si>
    <t>0.27</t>
  </si>
  <si>
    <t>4.95</t>
  </si>
  <si>
    <t>31.92</t>
  </si>
  <si>
    <t>92.44</t>
  </si>
  <si>
    <t>136.62</t>
  </si>
  <si>
    <t>1.24</t>
  </si>
  <si>
    <t>1,183.96</t>
  </si>
  <si>
    <t>23.48</t>
  </si>
  <si>
    <t>0.57</t>
  </si>
  <si>
    <t>4,206.33</t>
  </si>
  <si>
    <t>145.79</t>
  </si>
  <si>
    <t>785.16</t>
  </si>
  <si>
    <t>1.33</t>
  </si>
  <si>
    <t>4.22</t>
  </si>
  <si>
    <t>0.25</t>
  </si>
  <si>
    <t>30.11</t>
  </si>
  <si>
    <t>364.68</t>
  </si>
  <si>
    <t>10.98</t>
  </si>
  <si>
    <t>6.65</t>
  </si>
  <si>
    <t>3.04</t>
  </si>
  <si>
    <t>1,096.68</t>
  </si>
  <si>
    <t>3.09</t>
  </si>
  <si>
    <t>41.09</t>
  </si>
  <si>
    <t>53.71</t>
  </si>
  <si>
    <t>8.33</t>
  </si>
  <si>
    <t>208.18</t>
  </si>
  <si>
    <t>78.71</t>
  </si>
  <si>
    <t>2.93</t>
  </si>
  <si>
    <t>10.62</t>
  </si>
  <si>
    <t>173.65</t>
  </si>
  <si>
    <t>404.12</t>
  </si>
  <si>
    <t>23.28</t>
  </si>
  <si>
    <t>44.07</t>
  </si>
  <si>
    <t>133.06</t>
  </si>
  <si>
    <t>3.56</t>
  </si>
  <si>
    <t>202.55</t>
  </si>
  <si>
    <t>54.61</t>
  </si>
  <si>
    <t>6.12</t>
  </si>
  <si>
    <t>218.04</t>
  </si>
  <si>
    <t>18.40</t>
  </si>
  <si>
    <t>16.94</t>
  </si>
  <si>
    <t>152.49</t>
  </si>
  <si>
    <t>291.47</t>
  </si>
  <si>
    <t>25.46</t>
  </si>
  <si>
    <t>5.78</t>
  </si>
  <si>
    <t>118.78</t>
  </si>
  <si>
    <t>140.61</t>
  </si>
  <si>
    <t>18.50</t>
  </si>
  <si>
    <t>5.02</t>
  </si>
  <si>
    <t>56.45</t>
  </si>
  <si>
    <t>2.86</t>
  </si>
  <si>
    <t>7.75</t>
  </si>
  <si>
    <t>33.41</t>
  </si>
  <si>
    <t>6,252.86</t>
  </si>
  <si>
    <t>3.46</t>
  </si>
  <si>
    <t>16.30</t>
  </si>
  <si>
    <t>20.59</t>
  </si>
  <si>
    <t>56.85</t>
  </si>
  <si>
    <t>22.08</t>
  </si>
  <si>
    <t>3,146.13</t>
  </si>
  <si>
    <t>22.85</t>
  </si>
  <si>
    <t>2.52</t>
  </si>
  <si>
    <t>2.54</t>
  </si>
  <si>
    <t>4.28</t>
  </si>
  <si>
    <t>0.63</t>
  </si>
  <si>
    <t>56.81</t>
  </si>
  <si>
    <t>41.58</t>
  </si>
  <si>
    <t>1.31</t>
  </si>
  <si>
    <t>0.53</t>
  </si>
  <si>
    <t>3.19</t>
  </si>
  <si>
    <t>31.07</t>
  </si>
  <si>
    <t>108.67</t>
  </si>
  <si>
    <t>0.11</t>
  </si>
  <si>
    <t>193.25</t>
  </si>
  <si>
    <t>3.53</t>
  </si>
  <si>
    <t>83.91</t>
  </si>
  <si>
    <t>80.05</t>
  </si>
  <si>
    <t>2,081.21</t>
  </si>
  <si>
    <t>36.00</t>
  </si>
  <si>
    <t>8.00</t>
  </si>
  <si>
    <t>2,666.04</t>
  </si>
  <si>
    <t>31.00</t>
  </si>
  <si>
    <t>1,221.38</t>
  </si>
  <si>
    <t>13.06</t>
  </si>
  <si>
    <t>100.07</t>
  </si>
  <si>
    <t>139.93</t>
  </si>
  <si>
    <t>8.08</t>
  </si>
  <si>
    <t>26.00</t>
  </si>
  <si>
    <t>1.00</t>
  </si>
  <si>
    <t>109.68</t>
  </si>
  <si>
    <t>2,519.04</t>
  </si>
  <si>
    <t>1,228.82</t>
  </si>
  <si>
    <t>101.02</t>
  </si>
  <si>
    <t>48.05</t>
  </si>
  <si>
    <t>183.00</t>
  </si>
  <si>
    <t>2,117.60</t>
  </si>
  <si>
    <t>27.06</t>
  </si>
  <si>
    <t>1,214.66</t>
  </si>
  <si>
    <t>7.68</t>
  </si>
  <si>
    <t>167.23</t>
  </si>
  <si>
    <t>1,133.94</t>
  </si>
  <si>
    <t>53.55</t>
  </si>
  <si>
    <t>7.05</t>
  </si>
  <si>
    <t>1.01</t>
  </si>
  <si>
    <t>448.41</t>
  </si>
  <si>
    <t>53.50</t>
  </si>
  <si>
    <t>351.25</t>
  </si>
  <si>
    <t>3.00</t>
  </si>
  <si>
    <t>0.52</t>
  </si>
  <si>
    <t>2.01</t>
  </si>
  <si>
    <t>65.00</t>
  </si>
  <si>
    <t>65.06</t>
  </si>
  <si>
    <t>1,580.27</t>
  </si>
  <si>
    <t>83.60</t>
  </si>
  <si>
    <t>4.62</t>
  </si>
  <si>
    <t>37.64</t>
  </si>
  <si>
    <t>349.57</t>
  </si>
  <si>
    <t>840.31</t>
  </si>
  <si>
    <t>48.02</t>
  </si>
  <si>
    <t>243.56</t>
  </si>
  <si>
    <t>11.00</t>
  </si>
  <si>
    <t>29.33</t>
  </si>
  <si>
    <t>9.07</t>
  </si>
  <si>
    <t>60.57</t>
  </si>
  <si>
    <t>1.50</t>
  </si>
  <si>
    <t>430.80</t>
  </si>
  <si>
    <t>20.54</t>
  </si>
  <si>
    <t>3.84</t>
  </si>
  <si>
    <t>8.51</t>
  </si>
  <si>
    <t>270.19</t>
  </si>
  <si>
    <t>10.50</t>
  </si>
  <si>
    <t>1,141.92</t>
  </si>
  <si>
    <t>60.51</t>
  </si>
  <si>
    <t>101.33</t>
  </si>
  <si>
    <t>1,420.11</t>
  </si>
  <si>
    <t>33.04</t>
  </si>
  <si>
    <t>12.05</t>
  </si>
  <si>
    <t>1,197.58</t>
  </si>
  <si>
    <t>39.71</t>
  </si>
  <si>
    <t>146.56</t>
  </si>
  <si>
    <t>1,417.31</t>
  </si>
  <si>
    <t>303.09</t>
  </si>
  <si>
    <t>880.53</t>
  </si>
  <si>
    <t>6.20</t>
  </si>
  <si>
    <t>405.04</t>
  </si>
  <si>
    <t>2,367.39</t>
  </si>
  <si>
    <t>2,242.89</t>
  </si>
  <si>
    <t>709.42</t>
  </si>
  <si>
    <t>3,842.56</t>
  </si>
  <si>
    <t>108.05</t>
  </si>
  <si>
    <t>8.50</t>
  </si>
  <si>
    <t>2.00</t>
  </si>
  <si>
    <t>121.00</t>
  </si>
  <si>
    <t>7,627.94</t>
  </si>
  <si>
    <t>1,367.05</t>
  </si>
  <si>
    <t>13.51</t>
  </si>
  <si>
    <t>4.31</t>
  </si>
  <si>
    <t>68.01</t>
  </si>
  <si>
    <t>104.50</t>
  </si>
  <si>
    <t>3,928.88</t>
  </si>
  <si>
    <t>2.83</t>
  </si>
  <si>
    <t>4.66</t>
  </si>
  <si>
    <t>4,553.96</t>
  </si>
  <si>
    <t>16,851.22</t>
  </si>
  <si>
    <t>3.01</t>
  </si>
  <si>
    <t>Irene Valeria Murillo Cevallos</t>
  </si>
  <si>
    <t>1.54</t>
  </si>
  <si>
    <t>136.33</t>
  </si>
  <si>
    <t>1,529.08</t>
  </si>
  <si>
    <t>9,137.53</t>
  </si>
  <si>
    <t>3.50</t>
  </si>
  <si>
    <t>Valor disponible</t>
  </si>
  <si>
    <t>Código
Provincia</t>
  </si>
  <si>
    <t>Código
Cantón</t>
  </si>
  <si>
    <t>Código
Parroquia</t>
  </si>
  <si>
    <t>Nombre de la
Provincia</t>
  </si>
  <si>
    <t>Nombre del
Cantón</t>
  </si>
  <si>
    <t>Nombre de la Parroquia</t>
  </si>
  <si>
    <t>ZONA</t>
  </si>
  <si>
    <t>01</t>
  </si>
  <si>
    <t>URBANA</t>
  </si>
  <si>
    <t>CAÑARIBAMBA</t>
  </si>
  <si>
    <t>GIL RAMÍREZ DÁVALOS</t>
  </si>
  <si>
    <t>MACHÁNGARA</t>
  </si>
  <si>
    <t>MONAY</t>
  </si>
  <si>
    <t xml:space="preserve">TOTORACOCHA </t>
  </si>
  <si>
    <t>YANUNCAY</t>
  </si>
  <si>
    <t>HERMANO MIGUEL</t>
  </si>
  <si>
    <t>BAÑOS</t>
  </si>
  <si>
    <t>RURAL</t>
  </si>
  <si>
    <t>CUMBE</t>
  </si>
  <si>
    <t>CHAUCHA</t>
  </si>
  <si>
    <t xml:space="preserve">CHECA (JIDCAY) </t>
  </si>
  <si>
    <t>CHIQUINTAD</t>
  </si>
  <si>
    <t>LLACAO</t>
  </si>
  <si>
    <t>MOLLETURO</t>
  </si>
  <si>
    <t>NULTI</t>
  </si>
  <si>
    <t xml:space="preserve">OCTAVIO CORDERO PALACIOS (SANTA ROSA) </t>
  </si>
  <si>
    <t>QUINGEO</t>
  </si>
  <si>
    <t>RICAURTE</t>
  </si>
  <si>
    <t>SAN JOAQUIN</t>
  </si>
  <si>
    <t>SAYAUSI</t>
  </si>
  <si>
    <t>SIDCAY</t>
  </si>
  <si>
    <t>SININCAY</t>
  </si>
  <si>
    <t>TURI</t>
  </si>
  <si>
    <t>VALLE</t>
  </si>
  <si>
    <t>VICTORIA DEL PORTETE (IRQUIS)</t>
  </si>
  <si>
    <t>02</t>
  </si>
  <si>
    <t>50</t>
  </si>
  <si>
    <t>ASUNCION</t>
  </si>
  <si>
    <t>SAN GERARDO</t>
  </si>
  <si>
    <t>03</t>
  </si>
  <si>
    <t xml:space="preserve">DANIEL CORDOVA TORAL (EL ORIENTE) </t>
  </si>
  <si>
    <t>JADAN</t>
  </si>
  <si>
    <t>MARIANO MORENO</t>
  </si>
  <si>
    <t>REMIGIO CRESPO TORAL (GULAG)</t>
  </si>
  <si>
    <t>LUIS CORDERO VEGA</t>
  </si>
  <si>
    <t>60</t>
  </si>
  <si>
    <t>SIMON BOLIVAR (CAB. EN GAÑANZOL)</t>
  </si>
  <si>
    <t>04</t>
  </si>
  <si>
    <t xml:space="preserve"> NABON</t>
  </si>
  <si>
    <t>COCHAPATA</t>
  </si>
  <si>
    <t>LAS NIEVES (CHAYA)</t>
  </si>
  <si>
    <t>05</t>
  </si>
  <si>
    <t>PAUTE</t>
  </si>
  <si>
    <t xml:space="preserve">BULAN (JOSE VICTOR IZQUIERDO) </t>
  </si>
  <si>
    <t xml:space="preserve">CHICAN (GUILLERMO ORTEGA) </t>
  </si>
  <si>
    <t xml:space="preserve">EL CABO  </t>
  </si>
  <si>
    <t>GUARAINAG</t>
  </si>
  <si>
    <t xml:space="preserve">SAN CRISTOBAL (CARLOS ORDOÑEZ LAZO) </t>
  </si>
  <si>
    <t>TOMEBAMBA</t>
  </si>
  <si>
    <t>DUG DUG</t>
  </si>
  <si>
    <t>06</t>
  </si>
  <si>
    <t xml:space="preserve"> PUCARA</t>
  </si>
  <si>
    <t>SAN RAFAEL DE SHARUG</t>
  </si>
  <si>
    <t>07</t>
  </si>
  <si>
    <t xml:space="preserve"> SAN FERNANDO</t>
  </si>
  <si>
    <t>CHUMBLIN</t>
  </si>
  <si>
    <t>08</t>
  </si>
  <si>
    <t xml:space="preserve"> SANTA ISABEL</t>
  </si>
  <si>
    <t xml:space="preserve">ABDON CALDERON  (LA UNION) </t>
  </si>
  <si>
    <t>EL CARMEN DE PIJILI</t>
  </si>
  <si>
    <t>ZHAGLLI (SHAGLLI)</t>
  </si>
  <si>
    <t>SAN SALVADOR DE CAÑARIBAMBA</t>
  </si>
  <si>
    <t>09</t>
  </si>
  <si>
    <t xml:space="preserve"> SIGSIG</t>
  </si>
  <si>
    <t xml:space="preserve">CUCHIL (CUTCHIL) </t>
  </si>
  <si>
    <t>JIMA (GIMA)</t>
  </si>
  <si>
    <t>GUEL</t>
  </si>
  <si>
    <t>LUDO</t>
  </si>
  <si>
    <t>SAN BARTOLOME</t>
  </si>
  <si>
    <t>SAN JOSE DE RARANGA</t>
  </si>
  <si>
    <t>10</t>
  </si>
  <si>
    <t xml:space="preserve"> OÑA</t>
  </si>
  <si>
    <t>SAN FELIPE DE OÑA</t>
  </si>
  <si>
    <t>SUSUDEL</t>
  </si>
  <si>
    <t>11</t>
  </si>
  <si>
    <t>CHORDELEG</t>
  </si>
  <si>
    <t>PRINCIPAL</t>
  </si>
  <si>
    <t>LA UNION</t>
  </si>
  <si>
    <t xml:space="preserve">LUIS GALARZA ORELLANA (CAB.EN DELEGSOL) </t>
  </si>
  <si>
    <t>SAN MARTIN DE PUZHIO</t>
  </si>
  <si>
    <t>12</t>
  </si>
  <si>
    <t xml:space="preserve"> EL PAN</t>
  </si>
  <si>
    <t>SAN VICENTE</t>
  </si>
  <si>
    <t>13</t>
  </si>
  <si>
    <t xml:space="preserve"> SEVILLA DE ORO</t>
  </si>
  <si>
    <t>PALMAS</t>
  </si>
  <si>
    <t>14</t>
  </si>
  <si>
    <t xml:space="preserve"> GUACHAPALA</t>
  </si>
  <si>
    <t>15</t>
  </si>
  <si>
    <t>CAMILO PONCE ENRIQUEZ</t>
  </si>
  <si>
    <t xml:space="preserve"> GUARANDA</t>
  </si>
  <si>
    <t>GUANUJO</t>
  </si>
  <si>
    <t>SALINAS</t>
  </si>
  <si>
    <t>SAN LUIS DE PAMBIL</t>
  </si>
  <si>
    <t xml:space="preserve"> CHILLANES</t>
  </si>
  <si>
    <t>SAN JOSE DEL TAMBO (TAMBOPAMBA)</t>
  </si>
  <si>
    <t xml:space="preserve"> CHIMBO</t>
  </si>
  <si>
    <t>SAN JOSE DE CHIMBO</t>
  </si>
  <si>
    <t xml:space="preserve">ASUNCION (ASANCOTO) </t>
  </si>
  <si>
    <t>MAGDALENA (CHAPACOTO)</t>
  </si>
  <si>
    <t>TELIMBELA</t>
  </si>
  <si>
    <t xml:space="preserve"> ECHEANDIA</t>
  </si>
  <si>
    <t>BALSAPAMBA</t>
  </si>
  <si>
    <t>REGULO DE MORA</t>
  </si>
  <si>
    <t>SANTIAGO</t>
  </si>
  <si>
    <t xml:space="preserve"> LAS NAVES</t>
  </si>
  <si>
    <t xml:space="preserve"> CAÑAR</t>
  </si>
  <si>
    <t>AZOGUES</t>
  </si>
  <si>
    <t>AURELIO BAYAS MARTINEZ</t>
  </si>
  <si>
    <t>BORRERO</t>
  </si>
  <si>
    <t>COJITAMBO</t>
  </si>
  <si>
    <t>GUAPAN</t>
  </si>
  <si>
    <t xml:space="preserve">JAVIER LOYOLA (CHUQUIPATA) </t>
  </si>
  <si>
    <t>LUIS CORDERO</t>
  </si>
  <si>
    <t>PINDILIG</t>
  </si>
  <si>
    <t>RIVERA</t>
  </si>
  <si>
    <t>TADAY</t>
  </si>
  <si>
    <t xml:space="preserve"> BIBLIAN</t>
  </si>
  <si>
    <t>NAZON (CAB. EN PAMPA DE DOMINGUEZ)</t>
  </si>
  <si>
    <t>SAN FRANCISCO DE SAGEO</t>
  </si>
  <si>
    <t>TURUPAMBA</t>
  </si>
  <si>
    <t>JERUSALEN</t>
  </si>
  <si>
    <t>CHONTAMARCA</t>
  </si>
  <si>
    <t>CHOROCOPTE</t>
  </si>
  <si>
    <t xml:space="preserve">HONORATO VASQUEZ (TAMBO VIEJO) </t>
  </si>
  <si>
    <t>INGAPIRCA</t>
  </si>
  <si>
    <t>JUNCAL</t>
  </si>
  <si>
    <t>ZHUD</t>
  </si>
  <si>
    <t>VENTURA</t>
  </si>
  <si>
    <t>DUCUR</t>
  </si>
  <si>
    <t xml:space="preserve"> LA TRONCAL</t>
  </si>
  <si>
    <t>MANUEL J. CALLE</t>
  </si>
  <si>
    <t>PANCHO NEGRO</t>
  </si>
  <si>
    <t xml:space="preserve">EL TAMBO </t>
  </si>
  <si>
    <t xml:space="preserve"> DELEG</t>
  </si>
  <si>
    <t>SOLANO</t>
  </si>
  <si>
    <t>SUSCAL</t>
  </si>
  <si>
    <t xml:space="preserve"> TULCAN</t>
  </si>
  <si>
    <t xml:space="preserve">EL CARMELO (EL PUN) </t>
  </si>
  <si>
    <t>PIOTER</t>
  </si>
  <si>
    <t xml:space="preserve">TOBAR DONOSO (LA BOCANA DE CAMUMBI) </t>
  </si>
  <si>
    <t>URBINA (TAYA)</t>
  </si>
  <si>
    <t>EL CHICAL</t>
  </si>
  <si>
    <t xml:space="preserve"> BOLIVAR</t>
  </si>
  <si>
    <t>GARCIA MORENO</t>
  </si>
  <si>
    <t>LOS ANDES</t>
  </si>
  <si>
    <t>SAN VICENTE DE PUSIR</t>
  </si>
  <si>
    <t xml:space="preserve"> ESPEJO</t>
  </si>
  <si>
    <t>EL GOALTAL</t>
  </si>
  <si>
    <t xml:space="preserve"> MIRA</t>
  </si>
  <si>
    <t>MIRA (CHONTAHUASI)</t>
  </si>
  <si>
    <t>CONCEPCION</t>
  </si>
  <si>
    <t>JIJON Y CAAMAÑO (CAB. EN RIO BLANCO)</t>
  </si>
  <si>
    <t>53</t>
  </si>
  <si>
    <t>JUAN MONTALVO (SAN IGNACIO DE QUIL)</t>
  </si>
  <si>
    <t>SAN GABRIEL</t>
  </si>
  <si>
    <t>CHITAN DE NAVARRETE</t>
  </si>
  <si>
    <t>LA PAZ</t>
  </si>
  <si>
    <t>PIARTAL</t>
  </si>
  <si>
    <t xml:space="preserve"> SAN PEDRO DE HUACA</t>
  </si>
  <si>
    <t xml:space="preserve"> COTOPAXI</t>
  </si>
  <si>
    <t>JUAN MONTALVO (SAN SEBASTIAN)</t>
  </si>
  <si>
    <t xml:space="preserve">GUAITACAMA (GUAYTACAMA) </t>
  </si>
  <si>
    <t>JOSEGUANGO BAJO</t>
  </si>
  <si>
    <t>11 DE NOVIEMBRE (ILINCHISI)</t>
  </si>
  <si>
    <t>POALO</t>
  </si>
  <si>
    <t>SAN JUAN DE PASTOCALLE</t>
  </si>
  <si>
    <t>GUASAGANDA (CAB.EN GUASAGANDA CENTRO)</t>
  </si>
  <si>
    <t>MORASPUNGO</t>
  </si>
  <si>
    <t>PINLLOPATA</t>
  </si>
  <si>
    <t>RAMON CAMPAÑA</t>
  </si>
  <si>
    <t xml:space="preserve"> PUJILI</t>
  </si>
  <si>
    <t>PILALO</t>
  </si>
  <si>
    <t xml:space="preserve"> SALCEDO</t>
  </si>
  <si>
    <t>ANTONIO JOSE HOLGUIN  (SANTA LUCIA)</t>
  </si>
  <si>
    <t>MULALILLO</t>
  </si>
  <si>
    <t>MULLIQUINDIL (SANTA ANA)</t>
  </si>
  <si>
    <t>PANSALEO</t>
  </si>
  <si>
    <t>CANCHAGUA</t>
  </si>
  <si>
    <t>CHANTILIN</t>
  </si>
  <si>
    <t>ISINLIVI</t>
  </si>
  <si>
    <t>LAS PAMPAS</t>
  </si>
  <si>
    <t>PALO QUEMADO</t>
  </si>
  <si>
    <t>CUBIJIES</t>
  </si>
  <si>
    <t>MULTITUD</t>
  </si>
  <si>
    <t>PISTISHI (NARIZ DEL DIABLO)</t>
  </si>
  <si>
    <t>PUMALLACTA</t>
  </si>
  <si>
    <t>SEVILLA</t>
  </si>
  <si>
    <t xml:space="preserve"> COLTA</t>
  </si>
  <si>
    <t>VILLA LA UNION (CAJABAMBA)</t>
  </si>
  <si>
    <t>CAÑI</t>
  </si>
  <si>
    <t>CAPZOL</t>
  </si>
  <si>
    <t>COMPUD</t>
  </si>
  <si>
    <t>LLAGOS</t>
  </si>
  <si>
    <t>CEBADAS</t>
  </si>
  <si>
    <t>GUANANDO</t>
  </si>
  <si>
    <t>SAN ISIDRO DE PATULU</t>
  </si>
  <si>
    <t>SAN JOSE DEL CHAZO</t>
  </si>
  <si>
    <t>SANTA FE DE GALAN</t>
  </si>
  <si>
    <t>VALPARAISO</t>
  </si>
  <si>
    <t xml:space="preserve"> PENIPE</t>
  </si>
  <si>
    <t>PUELA</t>
  </si>
  <si>
    <t>LA CANDELARIA</t>
  </si>
  <si>
    <t>BILBAO (CAB.EN QUILLUYACU)</t>
  </si>
  <si>
    <t>PUERTO BOLÍVAR</t>
  </si>
  <si>
    <t>NUEVE DE MAYO</t>
  </si>
  <si>
    <t>EL CAMBIO</t>
  </si>
  <si>
    <t>EL RETIRO</t>
  </si>
  <si>
    <t>ARENILLAS</t>
  </si>
  <si>
    <t>CHACRAS</t>
  </si>
  <si>
    <t>PALMALES</t>
  </si>
  <si>
    <t>CARCABON</t>
  </si>
  <si>
    <t>AYAPAMBA</t>
  </si>
  <si>
    <t>CORDONCILLO</t>
  </si>
  <si>
    <t>SAN JOSE</t>
  </si>
  <si>
    <t>SAN JUAN DE CERRO AZUL</t>
  </si>
  <si>
    <t>BALSAS</t>
  </si>
  <si>
    <t>BELLAMARIA</t>
  </si>
  <si>
    <t>CHILLA</t>
  </si>
  <si>
    <t>EL GUABO</t>
  </si>
  <si>
    <t xml:space="preserve">BARBONES (SUCRE) </t>
  </si>
  <si>
    <t>LA IBERIA</t>
  </si>
  <si>
    <t>TENDALES (CAB.EN PUERTO TENDALES)</t>
  </si>
  <si>
    <t>RIO BONITO</t>
  </si>
  <si>
    <t>HUAQUILLAS</t>
  </si>
  <si>
    <t>MARCABELI</t>
  </si>
  <si>
    <t>EL INGENIO</t>
  </si>
  <si>
    <t>PASAJE</t>
  </si>
  <si>
    <t>BUENAVISTA</t>
  </si>
  <si>
    <t>CASACAY</t>
  </si>
  <si>
    <t>LA PEAÑA</t>
  </si>
  <si>
    <t>PROGRESO</t>
  </si>
  <si>
    <t>UZHCURRUMI</t>
  </si>
  <si>
    <t xml:space="preserve">CAÑAQUEMADA </t>
  </si>
  <si>
    <t>PIÑAS</t>
  </si>
  <si>
    <t>CAPIRO (CAB. EN LA CAPILLA DE CAPIRO)</t>
  </si>
  <si>
    <t>LA BOCANA</t>
  </si>
  <si>
    <t>MOROMORO (CAB. EN EL VADO)</t>
  </si>
  <si>
    <t>PIEDRAS</t>
  </si>
  <si>
    <t>SAN ROQUE (AMBROSIO MALDONADO)</t>
  </si>
  <si>
    <t>SARACAY</t>
  </si>
  <si>
    <t>CURTINCAPA</t>
  </si>
  <si>
    <t>MORALES</t>
  </si>
  <si>
    <t>JAMBELI</t>
  </si>
  <si>
    <t>LA AVANZADA</t>
  </si>
  <si>
    <t>TORATA</t>
  </si>
  <si>
    <t>VICTORIA</t>
  </si>
  <si>
    <t>ZARUMA</t>
  </si>
  <si>
    <t>ABAÑIN</t>
  </si>
  <si>
    <t>ARCAPAMBA</t>
  </si>
  <si>
    <t>GUANAZAN</t>
  </si>
  <si>
    <t>GUIZHAGUIÑA</t>
  </si>
  <si>
    <t>HUERTAS</t>
  </si>
  <si>
    <t>MALVAS</t>
  </si>
  <si>
    <t>MULUNCAY GRANDE</t>
  </si>
  <si>
    <t>SINSAO</t>
  </si>
  <si>
    <t>SALVIAS</t>
  </si>
  <si>
    <t>LAS LAJAS</t>
  </si>
  <si>
    <t xml:space="preserve">EL PARAISO </t>
  </si>
  <si>
    <t xml:space="preserve"> ESMERALDAS</t>
  </si>
  <si>
    <t xml:space="preserve">BARTOLOME RUIZ (CESAR FRANCO CARRION) </t>
  </si>
  <si>
    <t>LUIS TELLO  (LAS PALMAS)</t>
  </si>
  <si>
    <t>SIMÓN PLATA TORRES</t>
  </si>
  <si>
    <t xml:space="preserve">CAMARONES (CAB. EN SAN VICENTE) </t>
  </si>
  <si>
    <t>CRNEL. CARLOS CONCHA TORRES (CAB.EN HUELE)</t>
  </si>
  <si>
    <t>CHINCA</t>
  </si>
  <si>
    <t>MAJUA</t>
  </si>
  <si>
    <t>SAN MATEO</t>
  </si>
  <si>
    <t>TABIAZO</t>
  </si>
  <si>
    <t>TACHINA</t>
  </si>
  <si>
    <t>VUELTA LARGA</t>
  </si>
  <si>
    <t>VALDEZ (LIMONES)</t>
  </si>
  <si>
    <t>ANCHAYACU</t>
  </si>
  <si>
    <t xml:space="preserve">ATAHUALPA (CAB. EN CAMARONES) </t>
  </si>
  <si>
    <t>BORBON</t>
  </si>
  <si>
    <t>LA TOLA</t>
  </si>
  <si>
    <t>LUIS VARGAS TORRES (CAB. EN PLAYA DE ORO)</t>
  </si>
  <si>
    <t xml:space="preserve">PAMPANAL DE BOLIVAR     </t>
  </si>
  <si>
    <t>SAN FRANCISCO DE ONZOLE</t>
  </si>
  <si>
    <t>SANTO DOMINGO DE ONZOLE</t>
  </si>
  <si>
    <t>SELVA ALEGRE</t>
  </si>
  <si>
    <t>TELEMBI</t>
  </si>
  <si>
    <t>COLON ELOY DEL MARIA</t>
  </si>
  <si>
    <t>SAN JOSE DE CAYAPAS</t>
  </si>
  <si>
    <t xml:space="preserve">TIMBIRE  </t>
  </si>
  <si>
    <t>MUISNE</t>
  </si>
  <si>
    <t>DAULE</t>
  </si>
  <si>
    <t>GALERA</t>
  </si>
  <si>
    <t xml:space="preserve">QUINGUE (OLMEDO PERDOMO FRANCO) </t>
  </si>
  <si>
    <t>SALIMA</t>
  </si>
  <si>
    <t>SAN GREGORIO</t>
  </si>
  <si>
    <t>SAN JOSE DE CHAMANGA (CAB.EN CHAMANGA)</t>
  </si>
  <si>
    <t>CUBE</t>
  </si>
  <si>
    <t>CHURA (CHANCAMA) (CAB. EN EL YERBERO)</t>
  </si>
  <si>
    <t>MALIMPIA</t>
  </si>
  <si>
    <t>VICHE</t>
  </si>
  <si>
    <t xml:space="preserve">ANCON (PICHANGAL) (CAB. EN PALMA REAL) </t>
  </si>
  <si>
    <t>CALDERON</t>
  </si>
  <si>
    <t>CARONDELET</t>
  </si>
  <si>
    <t xml:space="preserve">5 DE JUNIO (CAB. EN UIMBI) </t>
  </si>
  <si>
    <t>MATAJE (CAB. EN SANTANDER)</t>
  </si>
  <si>
    <t xml:space="preserve">SAN JAVIER DE CACHAVI (CAB. EN SAN JAVIER) </t>
  </si>
  <si>
    <t>SANTA RITA</t>
  </si>
  <si>
    <t>TAMBILLO</t>
  </si>
  <si>
    <t>TULULBI (CAB. EN RICAURTE)</t>
  </si>
  <si>
    <t>URBINA</t>
  </si>
  <si>
    <t>ATACAMES</t>
  </si>
  <si>
    <t xml:space="preserve">SUA  (CAB. EN LA BOCANA) </t>
  </si>
  <si>
    <t>TONCHIGÜE</t>
  </si>
  <si>
    <t>TONSUPA</t>
  </si>
  <si>
    <t>CHONTADURO</t>
  </si>
  <si>
    <t xml:space="preserve">CHUMUNDE </t>
  </si>
  <si>
    <t>LAGARTO</t>
  </si>
  <si>
    <t xml:space="preserve">MONTALVO (CAB. EN HORQUETA) </t>
  </si>
  <si>
    <t>LA CONCORDIA</t>
  </si>
  <si>
    <t xml:space="preserve"> GUAYAQUIL</t>
  </si>
  <si>
    <t>FEBRES CORDERO</t>
  </si>
  <si>
    <t>LETAMENDI</t>
  </si>
  <si>
    <t>NUEVE DE OCTUBRE</t>
  </si>
  <si>
    <t xml:space="preserve">OLMEDO  (SAN ALEJO) </t>
  </si>
  <si>
    <t>ROCA</t>
  </si>
  <si>
    <t>URDANETA</t>
  </si>
  <si>
    <t>XIMENA</t>
  </si>
  <si>
    <t xml:space="preserve">JUAN GOMEZ RENDON (PROGRESO) </t>
  </si>
  <si>
    <t>MORRO</t>
  </si>
  <si>
    <t>POSORJA</t>
  </si>
  <si>
    <t>PUNA</t>
  </si>
  <si>
    <t>TENGUEL</t>
  </si>
  <si>
    <t>ALFREDO BAQUERIZO MORENO (JUJAN)</t>
  </si>
  <si>
    <t>BALAO</t>
  </si>
  <si>
    <t>COLIMES</t>
  </si>
  <si>
    <t>SAN JACINTO</t>
  </si>
  <si>
    <t xml:space="preserve">JUAN BAUTISTA AGUIRRE (LOS TINTOS) </t>
  </si>
  <si>
    <t>LAUREL</t>
  </si>
  <si>
    <t>LIMONAL</t>
  </si>
  <si>
    <t>LOS LOJAS (ENRIQUE BAQUERIZO MORENO)</t>
  </si>
  <si>
    <t>DURAN</t>
  </si>
  <si>
    <t>ELOY ALFARO (DURAN)</t>
  </si>
  <si>
    <t xml:space="preserve"> EL EMPALME</t>
  </si>
  <si>
    <t>VELASCO IBARRA (EL EMPALME)</t>
  </si>
  <si>
    <t xml:space="preserve">GUAYAS (PUEBLO NUEVO) </t>
  </si>
  <si>
    <t>EL TRIUNFO</t>
  </si>
  <si>
    <t xml:space="preserve"> MILAGRO</t>
  </si>
  <si>
    <t>MARISCAL SUCRE (HUAQUES)</t>
  </si>
  <si>
    <t xml:space="preserve">ROBERTO ASTUDILLO (CAB. EN CRUCE DE VENECIA) </t>
  </si>
  <si>
    <t>NARANJAL</t>
  </si>
  <si>
    <t>JESUS MARIA</t>
  </si>
  <si>
    <t>SANTA ROSA DE FLANDES</t>
  </si>
  <si>
    <t>TAURA</t>
  </si>
  <si>
    <t>NARANJITO</t>
  </si>
  <si>
    <t>PALESTINA</t>
  </si>
  <si>
    <t>PEDRO CARBO</t>
  </si>
  <si>
    <t xml:space="preserve">VALLE DE LA VIRGEN </t>
  </si>
  <si>
    <t>SABANILLA</t>
  </si>
  <si>
    <t>16</t>
  </si>
  <si>
    <t>SAMBORONDON</t>
  </si>
  <si>
    <t>TARIFA</t>
  </si>
  <si>
    <t>18</t>
  </si>
  <si>
    <t xml:space="preserve"> SANTA LUCIA</t>
  </si>
  <si>
    <t>SANTA LUCIA</t>
  </si>
  <si>
    <t>19</t>
  </si>
  <si>
    <t>SALITRE (URBINA JADO)</t>
  </si>
  <si>
    <t>EL SALITRE (LAS RAMAS)</t>
  </si>
  <si>
    <t xml:space="preserve">GRAL. VERNAZA (DOS ESTEROS) </t>
  </si>
  <si>
    <t>LA VICTORIA (ÑAUZA)</t>
  </si>
  <si>
    <t>JUNQUILLAL</t>
  </si>
  <si>
    <t>20</t>
  </si>
  <si>
    <t>SAN JACINTO DE YAGUACHI</t>
  </si>
  <si>
    <t xml:space="preserve">GRAL. PEDRO J. MONTERO (BOLICHE) </t>
  </si>
  <si>
    <t>YAGUACHI VIEJO (CONE)</t>
  </si>
  <si>
    <t>VIRGEN DE FATIMA</t>
  </si>
  <si>
    <t>21</t>
  </si>
  <si>
    <t xml:space="preserve"> PLAYAS</t>
  </si>
  <si>
    <t>GENERAL VILLAMIL (PLAYAS)</t>
  </si>
  <si>
    <t>22</t>
  </si>
  <si>
    <t>SIMON BOLIVAR</t>
  </si>
  <si>
    <t>CRNEL.LORENZO DE GARAICOA (PEDREGAL)</t>
  </si>
  <si>
    <t>23</t>
  </si>
  <si>
    <t>CORONEL MARCELINO MARIDUEÑA</t>
  </si>
  <si>
    <t>CORONEL MARCELINO MARIDUEÑA (SAN CARLOS)</t>
  </si>
  <si>
    <t>24</t>
  </si>
  <si>
    <t>25</t>
  </si>
  <si>
    <t>NOBOL</t>
  </si>
  <si>
    <t>NARCISA DE JESUS</t>
  </si>
  <si>
    <t>27</t>
  </si>
  <si>
    <t xml:space="preserve">GENERAL ANTONIO ELIZALDE </t>
  </si>
  <si>
    <t>28</t>
  </si>
  <si>
    <t xml:space="preserve">ISIDRO AYORA </t>
  </si>
  <si>
    <t>ISIDRO AYORA</t>
  </si>
  <si>
    <t xml:space="preserve"> IBARRA</t>
  </si>
  <si>
    <t>LA DOLOROSA DEL PRIORATO</t>
  </si>
  <si>
    <t>AMBUQUI</t>
  </si>
  <si>
    <t>CAROLINA</t>
  </si>
  <si>
    <t>LA ESPERANZA</t>
  </si>
  <si>
    <t>ATUNTAQUI</t>
  </si>
  <si>
    <t xml:space="preserve">IMBAYA (SAN LUIS DE COBUENDO) </t>
  </si>
  <si>
    <t>SAN FRANCISCO DE NATABUELA</t>
  </si>
  <si>
    <t>SAN JOSE DE CHALTURA</t>
  </si>
  <si>
    <t>APUELA</t>
  </si>
  <si>
    <t xml:space="preserve">GARCIA MORENO  (LLURIMAGUA) </t>
  </si>
  <si>
    <t>IMANTAG</t>
  </si>
  <si>
    <t>PEÑAHERRERA</t>
  </si>
  <si>
    <t>PLAZA GUTIERREZ</t>
  </si>
  <si>
    <t>6 DE JULIO DE CUELLAJE (CAB. EN CUELLAJE)</t>
  </si>
  <si>
    <t>VACAS GALINDO (EL CHURO) (CAB.EN SAN MIGUEL ALTO)</t>
  </si>
  <si>
    <t xml:space="preserve">DR. MIGUEL EGAS CABEZAS (PEGUCHE) </t>
  </si>
  <si>
    <t xml:space="preserve">EUGENIO ESPEJO (CALPAQUI) </t>
  </si>
  <si>
    <t>PATAQUI</t>
  </si>
  <si>
    <t xml:space="preserve">SAN JOSE DE QUICHINCHE </t>
  </si>
  <si>
    <t>SELVA ALEGRE (CAB.EN SAN MIGUEL DE PAMPLONA)</t>
  </si>
  <si>
    <t>PIMAMPIRO</t>
  </si>
  <si>
    <t>CHUGA</t>
  </si>
  <si>
    <t>MARIANO ACOSTA</t>
  </si>
  <si>
    <t>SAN FRANCISCO DE SIGSIPAMBA</t>
  </si>
  <si>
    <t>CAHUASQUI</t>
  </si>
  <si>
    <t>LA MERCED DE BUENOS AIRES</t>
  </si>
  <si>
    <t>TUMBABIRO</t>
  </si>
  <si>
    <t xml:space="preserve">LOJA </t>
  </si>
  <si>
    <t xml:space="preserve"> LOJA</t>
  </si>
  <si>
    <t>SAN SEBASTIÁN</t>
  </si>
  <si>
    <t>CARIGÁN</t>
  </si>
  <si>
    <t>PUNZARA</t>
  </si>
  <si>
    <t>CHANTACO</t>
  </si>
  <si>
    <t>CHUQUIRIBAMBA</t>
  </si>
  <si>
    <t>EL CISNE</t>
  </si>
  <si>
    <t>GUALEL</t>
  </si>
  <si>
    <t>JIMBILLA</t>
  </si>
  <si>
    <t xml:space="preserve">MALACATOS (VALLADOLID) </t>
  </si>
  <si>
    <t>SAN LUCAS</t>
  </si>
  <si>
    <t>SAN PEDRO DE VILCABAMBA</t>
  </si>
  <si>
    <t>TAQUIL (MIGUEL RIOFRIO)</t>
  </si>
  <si>
    <t>VILCABAMBA  (VICTORIA)</t>
  </si>
  <si>
    <t>YANGANA (ARSENIO CASTILLO)</t>
  </si>
  <si>
    <t>QUINARA</t>
  </si>
  <si>
    <t>COLAISACA</t>
  </si>
  <si>
    <t>EL LUCERO</t>
  </si>
  <si>
    <t>UTUANA</t>
  </si>
  <si>
    <t>SANGUILLIN</t>
  </si>
  <si>
    <t>EL TAMBO</t>
  </si>
  <si>
    <t>GUAYQUICHUMA</t>
  </si>
  <si>
    <t>ZAMBI</t>
  </si>
  <si>
    <t>CELICA</t>
  </si>
  <si>
    <t>CRUZPAMBA (CAB. EN CARLOS BUSTAMANTE)</t>
  </si>
  <si>
    <t>POZUL (SAN JUAN DE POZUL)</t>
  </si>
  <si>
    <t xml:space="preserve">TNTE. MAXIMILIANO RODRIGUEZ LOAIZA </t>
  </si>
  <si>
    <t>CHAGUARPAMBA</t>
  </si>
  <si>
    <t>SANTA RUFINA</t>
  </si>
  <si>
    <t>AMARILLOS</t>
  </si>
  <si>
    <t xml:space="preserve"> ESPINDOLA</t>
  </si>
  <si>
    <t>JIMBURA</t>
  </si>
  <si>
    <t>SANTA TERESITA</t>
  </si>
  <si>
    <t xml:space="preserve">27 DE ABRIL (CAB. EN LA NARANJA) </t>
  </si>
  <si>
    <t>EL AIRO</t>
  </si>
  <si>
    <t xml:space="preserve"> GONZANAMA</t>
  </si>
  <si>
    <t>GONZANAMA</t>
  </si>
  <si>
    <t xml:space="preserve">CHANGAIMINA (LA LIBERTAD) </t>
  </si>
  <si>
    <t>NAMBACOLA</t>
  </si>
  <si>
    <t xml:space="preserve">PURUNUMA (EGUIGUREN) </t>
  </si>
  <si>
    <t>SACAPALCA</t>
  </si>
  <si>
    <t>SABIANGO (LA CAPILLA)</t>
  </si>
  <si>
    <t>GUACHANAMA</t>
  </si>
  <si>
    <t>LAURO GUERRERO</t>
  </si>
  <si>
    <t>ORIANGA</t>
  </si>
  <si>
    <t>CASANGA</t>
  </si>
  <si>
    <t>YAMANA</t>
  </si>
  <si>
    <t xml:space="preserve"> PUYANGO</t>
  </si>
  <si>
    <t>ALAMOR</t>
  </si>
  <si>
    <t>CIANO</t>
  </si>
  <si>
    <t>EL ARENAL</t>
  </si>
  <si>
    <t>EL LIMO (MARIANA DE JESUS)</t>
  </si>
  <si>
    <t>MERCADILLO</t>
  </si>
  <si>
    <t>VICENTINO</t>
  </si>
  <si>
    <t>SARAGURO</t>
  </si>
  <si>
    <t>EL PARAISO DE CELEN</t>
  </si>
  <si>
    <t xml:space="preserve">EL TABLON  </t>
  </si>
  <si>
    <t>LLUZHAPA</t>
  </si>
  <si>
    <t>MANU</t>
  </si>
  <si>
    <t>SAN ANTONIO DE QUMBE (CUMBE)</t>
  </si>
  <si>
    <t>SAN PABLO DE TENTA</t>
  </si>
  <si>
    <t>SAN SEBASTIAN DE YULUC</t>
  </si>
  <si>
    <t>URDANETA (PAQUISHAPA)</t>
  </si>
  <si>
    <t>SUMAYPAMBA</t>
  </si>
  <si>
    <t>NUEVA FATIMA</t>
  </si>
  <si>
    <t>TACAMOROS</t>
  </si>
  <si>
    <t>ZAPOTILLO</t>
  </si>
  <si>
    <t xml:space="preserve">CAZADEROS (CAB.EN MANGAURCO) </t>
  </si>
  <si>
    <t>GARZAREAL</t>
  </si>
  <si>
    <t>LIMONES</t>
  </si>
  <si>
    <t>PALETILLAS</t>
  </si>
  <si>
    <t>55</t>
  </si>
  <si>
    <t>BOLASPAMBA</t>
  </si>
  <si>
    <t xml:space="preserve"> PINDAL</t>
  </si>
  <si>
    <t>PINDAL</t>
  </si>
  <si>
    <t>CHAQUINAL</t>
  </si>
  <si>
    <t>12 DE DICIEMBRE (CAB.EN ACHIOTES)</t>
  </si>
  <si>
    <t>SAN ANTONIO DE LAS ARADAS (CAB. EN LAS ARADAS)</t>
  </si>
  <si>
    <t>LA TINGUE</t>
  </si>
  <si>
    <t>CARACOL</t>
  </si>
  <si>
    <t>CLEMENTE BAQUERIZO</t>
  </si>
  <si>
    <t xml:space="preserve">DOCTOR CAMILO PONCE </t>
  </si>
  <si>
    <t>BARREIRO</t>
  </si>
  <si>
    <t>EL SALTO</t>
  </si>
  <si>
    <t>FEBRES CORDERO (LAS JUNTAS) (CAB. EN MATA DE CACAO)</t>
  </si>
  <si>
    <t>PIMOCHA</t>
  </si>
  <si>
    <t>BABA</t>
  </si>
  <si>
    <t>GUARE</t>
  </si>
  <si>
    <t>ISLA DE BEJUCAL</t>
  </si>
  <si>
    <t xml:space="preserve"> MONTALVO</t>
  </si>
  <si>
    <t>PUEBLOVIEJO</t>
  </si>
  <si>
    <t>PUERTO PECHICHE</t>
  </si>
  <si>
    <t>CATARAMA</t>
  </si>
  <si>
    <t>ZAPOTAL</t>
  </si>
  <si>
    <t xml:space="preserve">ANTONIO SOTOMAYOR (CAB. EN PLAYAS DE VINCES) </t>
  </si>
  <si>
    <t>PALENQUE</t>
  </si>
  <si>
    <t>BUENA FE</t>
  </si>
  <si>
    <t>SAN JACINTO DE BUENA FE</t>
  </si>
  <si>
    <t>PATRICIA PILAR</t>
  </si>
  <si>
    <t>VALENCIA</t>
  </si>
  <si>
    <t xml:space="preserve"> MOCACHE</t>
  </si>
  <si>
    <t>MOCACHE</t>
  </si>
  <si>
    <t>QUINSALOMA</t>
  </si>
  <si>
    <t>12 DE MARZO</t>
  </si>
  <si>
    <t>COLON</t>
  </si>
  <si>
    <t>PICOAZA</t>
  </si>
  <si>
    <t>ANDRES DE VERA</t>
  </si>
  <si>
    <t>FRANCISCO PACHECO</t>
  </si>
  <si>
    <t>18 DE OCTUBRE</t>
  </si>
  <si>
    <t>ABDON CALDERON (SAN FRANCISCO)</t>
  </si>
  <si>
    <t xml:space="preserve">ALHAJUELA (BAJO GRANDE) </t>
  </si>
  <si>
    <t>CRUCITA</t>
  </si>
  <si>
    <t>PUEBLO NUEVO</t>
  </si>
  <si>
    <t>RIOCHICO (RIO CHICO)</t>
  </si>
  <si>
    <t>SAN PLACIDO</t>
  </si>
  <si>
    <t>CHIRIJOS</t>
  </si>
  <si>
    <t>CALCETA</t>
  </si>
  <si>
    <t>MEMBRILLO</t>
  </si>
  <si>
    <t>BOYACA</t>
  </si>
  <si>
    <t>CANUTO</t>
  </si>
  <si>
    <t>CONVENTO</t>
  </si>
  <si>
    <t>CHIBUNGA</t>
  </si>
  <si>
    <t>WILFRIDO LOOR MOREIRA (MAICITO)</t>
  </si>
  <si>
    <t>SAN PEDRO DE SUMA</t>
  </si>
  <si>
    <t xml:space="preserve"> FLAVIO ALFARO</t>
  </si>
  <si>
    <t>SAN FRANCISCO DE NOVILLO (CAB. EN  NOVILLO)</t>
  </si>
  <si>
    <t>ZAPALLO</t>
  </si>
  <si>
    <t xml:space="preserve"> JIPIJAPA</t>
  </si>
  <si>
    <t>JIPIJAPA</t>
  </si>
  <si>
    <t>AMERICA</t>
  </si>
  <si>
    <t>EL ANEGADO (CAB. EN ELOY ALFARO)</t>
  </si>
  <si>
    <t>JULCUY</t>
  </si>
  <si>
    <t>MEMBRILLAL</t>
  </si>
  <si>
    <t>PEDRO PABLO GOMEZ</t>
  </si>
  <si>
    <t>PUERTO DE CAYO</t>
  </si>
  <si>
    <t>JUNIN</t>
  </si>
  <si>
    <t xml:space="preserve"> MANTA</t>
  </si>
  <si>
    <t>MANTA</t>
  </si>
  <si>
    <t>SANTA MARIANITA (BOCA DE PACOCHE)</t>
  </si>
  <si>
    <t xml:space="preserve"> MONTECRISTI   </t>
  </si>
  <si>
    <t>MONTECRISTI</t>
  </si>
  <si>
    <t>LA PILA</t>
  </si>
  <si>
    <t>PAJAN</t>
  </si>
  <si>
    <t>CAMPOZANO (LA PALMA DE PAJAN)</t>
  </si>
  <si>
    <t>CASCOL</t>
  </si>
  <si>
    <t>GUALE</t>
  </si>
  <si>
    <t>LASCANO</t>
  </si>
  <si>
    <t xml:space="preserve"> PICHINCHA</t>
  </si>
  <si>
    <t xml:space="preserve">BARRAGANETE </t>
  </si>
  <si>
    <t>SANTA ANA DE VUELTA LARGA</t>
  </si>
  <si>
    <t>HONORATO VASQUEZ (CAB. EN VASQUEZ)</t>
  </si>
  <si>
    <t>SAN PABLO (CAB. EN PUEBLO NUEVO)</t>
  </si>
  <si>
    <t xml:space="preserve"> SUCRE</t>
  </si>
  <si>
    <t>CHARAPOTO</t>
  </si>
  <si>
    <t xml:space="preserve"> TOSAGUA</t>
  </si>
  <si>
    <t>TOSAGUA</t>
  </si>
  <si>
    <t>BACHILLERO</t>
  </si>
  <si>
    <t>ANGEL PEDRO GILER (LA ESTANCILLA)</t>
  </si>
  <si>
    <t>NOBOA</t>
  </si>
  <si>
    <t>ARQ. SIXTO DURAN BALLEN</t>
  </si>
  <si>
    <t>17</t>
  </si>
  <si>
    <t xml:space="preserve"> PEDERNALES</t>
  </si>
  <si>
    <t>PEDERNALES</t>
  </si>
  <si>
    <t>COJIMIES</t>
  </si>
  <si>
    <t>10 DE AGOSTO</t>
  </si>
  <si>
    <t>PUERTO LOPEZ</t>
  </si>
  <si>
    <t>MACHALILLA</t>
  </si>
  <si>
    <t>SALANGO</t>
  </si>
  <si>
    <t xml:space="preserve"> JAMA</t>
  </si>
  <si>
    <t>JAMA</t>
  </si>
  <si>
    <t xml:space="preserve"> JARAMIJO</t>
  </si>
  <si>
    <t>JARAMIJO</t>
  </si>
  <si>
    <t>CANOA</t>
  </si>
  <si>
    <t xml:space="preserve"> MORONA SANTIAGO</t>
  </si>
  <si>
    <t xml:space="preserve">ALSHI (CAB. EN 9 DE OCTUBRE) </t>
  </si>
  <si>
    <t>GENERAL PROAÑO</t>
  </si>
  <si>
    <t>SEVILLA DON BOSCO</t>
  </si>
  <si>
    <t>SINAI</t>
  </si>
  <si>
    <t>ZUÑA (ZUÑAC)</t>
  </si>
  <si>
    <t>CUCHAENTZA</t>
  </si>
  <si>
    <t>RIO BLANCO</t>
  </si>
  <si>
    <t xml:space="preserve"> GUALAQUIZA</t>
  </si>
  <si>
    <t>GUALAQUIZA</t>
  </si>
  <si>
    <t xml:space="preserve">AMAZONAS (ROSARIO DE CUYES) </t>
  </si>
  <si>
    <t>BERMEJOS</t>
  </si>
  <si>
    <t>BOMBOIZA</t>
  </si>
  <si>
    <t>CHIGÜINDA</t>
  </si>
  <si>
    <t>NUEVA TARQUI</t>
  </si>
  <si>
    <t>SAN MIGUEL DE CUYES</t>
  </si>
  <si>
    <t>EL IDEAL</t>
  </si>
  <si>
    <t>LIMON INDANZA</t>
  </si>
  <si>
    <t>GENERAL LEONIDAS PLAZA GUTIERREZ (LIMON)</t>
  </si>
  <si>
    <t>INDANZA</t>
  </si>
  <si>
    <t>SAN ANTONIO (CAB. EN SAN ANTONIO CENTRO</t>
  </si>
  <si>
    <t>SAN MIGUEL DE CONCHAY</t>
  </si>
  <si>
    <t>57</t>
  </si>
  <si>
    <t>SANTA SUSANA DE CHIVIAZA (CAB. EN CHIVIAZA)</t>
  </si>
  <si>
    <t>YUNGANZA (CAB. EN EL ROSARIO)</t>
  </si>
  <si>
    <t>PALORA</t>
  </si>
  <si>
    <t>PALORA (METZERA)</t>
  </si>
  <si>
    <t>ARAPICOS</t>
  </si>
  <si>
    <t>52</t>
  </si>
  <si>
    <t>CUMANDA (CAB. EN COLONIA AGRICOLA SEVILLA DEL ORO)</t>
  </si>
  <si>
    <t>SANGAY (CAB. EN NAYAMANACA)</t>
  </si>
  <si>
    <t>16 DE AGOSTO</t>
  </si>
  <si>
    <t>SANTIAGO DE MENDEZ</t>
  </si>
  <si>
    <t>COPAL</t>
  </si>
  <si>
    <t>CHUPIANZA</t>
  </si>
  <si>
    <t>PATUCA</t>
  </si>
  <si>
    <t xml:space="preserve">SAN LUIS DE EL ACHO (CAB. EN EL ACHO) </t>
  </si>
  <si>
    <t>TAYUZA</t>
  </si>
  <si>
    <t>SAN FRANCISCO DE CHINIMBIMI</t>
  </si>
  <si>
    <t>SANTA MARIANITA DE JESUS</t>
  </si>
  <si>
    <t xml:space="preserve"> HUAMBOYA</t>
  </si>
  <si>
    <t>HUAMBOYA</t>
  </si>
  <si>
    <t>CHIGUAZA</t>
  </si>
  <si>
    <t xml:space="preserve">SAN JUAN BOSCO </t>
  </si>
  <si>
    <t>SAN JUAN BOSCO</t>
  </si>
  <si>
    <t>PAN DE AZUCAR</t>
  </si>
  <si>
    <t xml:space="preserve">SAN CARLOS DE LIMON  </t>
  </si>
  <si>
    <t xml:space="preserve">SAN JACINTO DE WAKAMBEIS </t>
  </si>
  <si>
    <t>SANTIAGO DE PANANZA</t>
  </si>
  <si>
    <t xml:space="preserve">TAISHA </t>
  </si>
  <si>
    <t xml:space="preserve">HUASAGA (CAB. EN WAMPUIK) </t>
  </si>
  <si>
    <t xml:space="preserve">MACUMA  </t>
  </si>
  <si>
    <t xml:space="preserve">TUUTINENTZA </t>
  </si>
  <si>
    <t>54</t>
  </si>
  <si>
    <t>PUMPUENTSA</t>
  </si>
  <si>
    <t xml:space="preserve">LOGROÑO </t>
  </si>
  <si>
    <t>LOGROÑO</t>
  </si>
  <si>
    <t>YAUPI</t>
  </si>
  <si>
    <t>SHIMPIS</t>
  </si>
  <si>
    <t>PABLO SEXTO</t>
  </si>
  <si>
    <t>CANTON TIWINTZA</t>
  </si>
  <si>
    <t>SAN JOSE DE MORONA</t>
  </si>
  <si>
    <t xml:space="preserve"> NAPO</t>
  </si>
  <si>
    <t>AHUANO</t>
  </si>
  <si>
    <t>CHONTAPUNTA</t>
  </si>
  <si>
    <t>PANO</t>
  </si>
  <si>
    <t>PUERTO MISAHUALLI</t>
  </si>
  <si>
    <t>PUERTO NAPO</t>
  </si>
  <si>
    <t>TALAG</t>
  </si>
  <si>
    <t>ARCHIDONA</t>
  </si>
  <si>
    <t>COTUNDO</t>
  </si>
  <si>
    <t>SAN PABLO DE USHPAYACU</t>
  </si>
  <si>
    <t>EL CHACO</t>
  </si>
  <si>
    <t xml:space="preserve">GONZALO DIAZ DE PINEDA (EL BOMBON) </t>
  </si>
  <si>
    <t>LINARES</t>
  </si>
  <si>
    <t>OYACACHI</t>
  </si>
  <si>
    <t>SARDINAS</t>
  </si>
  <si>
    <t>QUIJOS</t>
  </si>
  <si>
    <t>BAEZA</t>
  </si>
  <si>
    <t>COSANGA</t>
  </si>
  <si>
    <t>CUYUJA</t>
  </si>
  <si>
    <t>PAPALLACTA</t>
  </si>
  <si>
    <t>SAN FRANCISCO DE BORJA (VIRGILIO DAVILA)</t>
  </si>
  <si>
    <t>SUMACO</t>
  </si>
  <si>
    <t xml:space="preserve"> CARLOS JULIO AROSEMENA TOLA</t>
  </si>
  <si>
    <t>CARLOS JULIO AROSEMENA TOLA</t>
  </si>
  <si>
    <t xml:space="preserve"> PASTAZA</t>
  </si>
  <si>
    <t>CANELOS</t>
  </si>
  <si>
    <t>DIEZ  DE AGOSTO</t>
  </si>
  <si>
    <t>FATIMA</t>
  </si>
  <si>
    <t xml:space="preserve">MONTALVO (ANDOAS) </t>
  </si>
  <si>
    <t>POMONA</t>
  </si>
  <si>
    <t xml:space="preserve">RIO CORRIENTES </t>
  </si>
  <si>
    <t>RIO TIGRE</t>
  </si>
  <si>
    <t>SARAYACU</t>
  </si>
  <si>
    <t>SIMON BOLIVAR  (CAB. EN MUSHULLACTA)</t>
  </si>
  <si>
    <t>TENIENTE HUGO ORTIZ</t>
  </si>
  <si>
    <t>VERACRUZ (INDILLAMA) (CAB. EN INDILLAMA)</t>
  </si>
  <si>
    <t>MERA</t>
  </si>
  <si>
    <t>MADRE TIERRA</t>
  </si>
  <si>
    <t>SHELL</t>
  </si>
  <si>
    <t xml:space="preserve"> SANTA CLARA</t>
  </si>
  <si>
    <t>SANTA CLARA</t>
  </si>
  <si>
    <t xml:space="preserve"> ARAJUNO</t>
  </si>
  <si>
    <t>ARAJUNO</t>
  </si>
  <si>
    <t>CURARAY</t>
  </si>
  <si>
    <t>ALANGASI</t>
  </si>
  <si>
    <t xml:space="preserve">ATAHUALPA (HABASPAMBA) </t>
  </si>
  <si>
    <t>CUMBAYA</t>
  </si>
  <si>
    <t>CHAVEZPAMBA</t>
  </si>
  <si>
    <t xml:space="preserve">CHECA (CHILPA) </t>
  </si>
  <si>
    <t>GUANGOPOLO</t>
  </si>
  <si>
    <t>GUAYLLABAMBA</t>
  </si>
  <si>
    <t>NANEGAL</t>
  </si>
  <si>
    <t>NANEGALITO</t>
  </si>
  <si>
    <t>PACTO</t>
  </si>
  <si>
    <t>PERUCHO</t>
  </si>
  <si>
    <t>TABABELA</t>
  </si>
  <si>
    <t>TUMBACO</t>
  </si>
  <si>
    <t>ASCAZUBI</t>
  </si>
  <si>
    <t xml:space="preserve">CANGAHUA </t>
  </si>
  <si>
    <t>OLMEDO (PESILLO)</t>
  </si>
  <si>
    <t>OTON</t>
  </si>
  <si>
    <t>SANTA ROSA DE CUZUBAMBA</t>
  </si>
  <si>
    <t xml:space="preserve"> MEJIA</t>
  </si>
  <si>
    <t>ALOAG</t>
  </si>
  <si>
    <t>ALOASI</t>
  </si>
  <si>
    <t>CUTUGLAHUA</t>
  </si>
  <si>
    <t>EL CHAUPI</t>
  </si>
  <si>
    <t>MANUEL CORNEJO ASTORGA (TANDAPI)</t>
  </si>
  <si>
    <t>UYUMBICHO</t>
  </si>
  <si>
    <t xml:space="preserve"> PEDRO MONCAYO</t>
  </si>
  <si>
    <t>MALCHINGUI</t>
  </si>
  <si>
    <t>TUPIGACHI</t>
  </si>
  <si>
    <t>COTOGCHOA</t>
  </si>
  <si>
    <t xml:space="preserve"> SAN MIGUEL DE LOS BANCOS</t>
  </si>
  <si>
    <t>MINDO</t>
  </si>
  <si>
    <t xml:space="preserve"> PEDRO VICENTE MALDONADO</t>
  </si>
  <si>
    <t>PEDRO VICENTE MALDONADO</t>
  </si>
  <si>
    <t>PUERTO QUITO</t>
  </si>
  <si>
    <t>ATOCHA – FICOA</t>
  </si>
  <si>
    <t>CELIANO MONGE</t>
  </si>
  <si>
    <t>HUACHI CHICO</t>
  </si>
  <si>
    <t>HUACHI LORETO</t>
  </si>
  <si>
    <t>LA PENiNSULA</t>
  </si>
  <si>
    <t>AMBATILLO</t>
  </si>
  <si>
    <t xml:space="preserve">ATAHUALPA (CHISALATA) </t>
  </si>
  <si>
    <t>AUGUSTO N. MARTINEZ (MUNDUGLEO)</t>
  </si>
  <si>
    <t>CONSTANTINO FERNANDEZ (CAB. EN CULLITAHUA)</t>
  </si>
  <si>
    <t>HUACHI GRANDE</t>
  </si>
  <si>
    <t>IZAMBA</t>
  </si>
  <si>
    <t>JUAN BENIGNO VELA</t>
  </si>
  <si>
    <t>PASA</t>
  </si>
  <si>
    <t>PILAGÜIN (PILAHÜIN)</t>
  </si>
  <si>
    <t>QUISAPINCHA (QUIZAPINCHA)</t>
  </si>
  <si>
    <t>SAN BARTOLOME DE PINLLOG</t>
  </si>
  <si>
    <t>SAN FERNANDO (PASA SAN FERNANDO)</t>
  </si>
  <si>
    <t>TOTORAS</t>
  </si>
  <si>
    <t>CUNCHIBAMBA</t>
  </si>
  <si>
    <t>UNAMUNCHO</t>
  </si>
  <si>
    <t>LLIGUA</t>
  </si>
  <si>
    <t>RIO NEGRO</t>
  </si>
  <si>
    <t>RIO VERDE</t>
  </si>
  <si>
    <t>ULBA</t>
  </si>
  <si>
    <t xml:space="preserve"> CEVALLOS</t>
  </si>
  <si>
    <t>CEVALLOS</t>
  </si>
  <si>
    <t xml:space="preserve"> MOCHA</t>
  </si>
  <si>
    <t>MOCHA</t>
  </si>
  <si>
    <t>PINGUILI</t>
  </si>
  <si>
    <t xml:space="preserve"> PATATE</t>
  </si>
  <si>
    <t>PATATE</t>
  </si>
  <si>
    <t xml:space="preserve">LOS ANDES (CAB. EN POATUG) </t>
  </si>
  <si>
    <t>SUCRE (CAB. EN SUCRE-PATATE URCU)</t>
  </si>
  <si>
    <t xml:space="preserve"> QUERO</t>
  </si>
  <si>
    <t>QUERO</t>
  </si>
  <si>
    <t xml:space="preserve">YANAYACU - MOCHAPATA (CAB. EN YANAYACU) </t>
  </si>
  <si>
    <t xml:space="preserve">BENITEZ (PACHANLICA) </t>
  </si>
  <si>
    <t>COTALO</t>
  </si>
  <si>
    <t>CHIQUICHA (CAB. EN CHIQUICHA GRANDE)</t>
  </si>
  <si>
    <t>EL ROSARIO (RUMICHACA)</t>
  </si>
  <si>
    <t>GARCIA MORENO (CHUMAQUI)</t>
  </si>
  <si>
    <t>SALASACA</t>
  </si>
  <si>
    <t>SANTIAGO DE PILLARO</t>
  </si>
  <si>
    <t>PILLARO</t>
  </si>
  <si>
    <t>BAQUERIZO MORENO</t>
  </si>
  <si>
    <t>EMILIO MARIA TERAN (RUMIPAMBA)</t>
  </si>
  <si>
    <t xml:space="preserve">MARCOS ESPINEL (CHACATA) </t>
  </si>
  <si>
    <t>PRESIDENTE URBINA (CHAGRAPAMBA -PATZUCUL)</t>
  </si>
  <si>
    <t>SAN JOSE DE POALO</t>
  </si>
  <si>
    <t>SAN MIGUELITO</t>
  </si>
  <si>
    <t>TISALEO</t>
  </si>
  <si>
    <t>QUINCHICOTO</t>
  </si>
  <si>
    <t xml:space="preserve"> ZAMORA CHINCHIPE</t>
  </si>
  <si>
    <t>EL LIMON</t>
  </si>
  <si>
    <t>CUMBARATZA</t>
  </si>
  <si>
    <t>GUADALUPE</t>
  </si>
  <si>
    <t>IMBANA (LA VICTORIA DE IMBANA)</t>
  </si>
  <si>
    <t>TIMBARA</t>
  </si>
  <si>
    <t>SAN CARLOS DE LAS MINAS</t>
  </si>
  <si>
    <t xml:space="preserve"> CHINCHIPE</t>
  </si>
  <si>
    <t>CHITO</t>
  </si>
  <si>
    <t>EL CHORRO</t>
  </si>
  <si>
    <t>LA CHONTA</t>
  </si>
  <si>
    <t>PUCAPAMBA</t>
  </si>
  <si>
    <t>59</t>
  </si>
  <si>
    <t xml:space="preserve"> NANGARITZA</t>
  </si>
  <si>
    <t>GUAYZIMI</t>
  </si>
  <si>
    <t>ZURMI</t>
  </si>
  <si>
    <t>NUEVO PARAISO</t>
  </si>
  <si>
    <t xml:space="preserve"> YACUAMBI</t>
  </si>
  <si>
    <t>28 DE MAYO (SAN JOSE DE YACUAMBI)</t>
  </si>
  <si>
    <t>TUTUPALI</t>
  </si>
  <si>
    <t xml:space="preserve"> YANTZAZA (YANZATZA)</t>
  </si>
  <si>
    <t>YANTZAZA (YANZATZA)</t>
  </si>
  <si>
    <t>CHICAÑA</t>
  </si>
  <si>
    <t>LOS ENCUENTROS</t>
  </si>
  <si>
    <t xml:space="preserve"> EL PANGUI</t>
  </si>
  <si>
    <t>EL PANGUI</t>
  </si>
  <si>
    <t xml:space="preserve">EL GUISME </t>
  </si>
  <si>
    <t>PACHICUTZA</t>
  </si>
  <si>
    <t>TUNDAYME</t>
  </si>
  <si>
    <t xml:space="preserve"> CENTINELA DEL CONDOR</t>
  </si>
  <si>
    <t>ZUMBI</t>
  </si>
  <si>
    <t>PALANDA</t>
  </si>
  <si>
    <t>51</t>
  </si>
  <si>
    <t>EL PORVENIR DEL CARMEN</t>
  </si>
  <si>
    <t>SAN FRANCISCO DEL VERGEL</t>
  </si>
  <si>
    <t>VALLADOLID</t>
  </si>
  <si>
    <t>LA CANELA</t>
  </si>
  <si>
    <t xml:space="preserve">PAQUISHA </t>
  </si>
  <si>
    <t>PAQUISHA</t>
  </si>
  <si>
    <t>NUEVO QUITO</t>
  </si>
  <si>
    <t xml:space="preserve"> GALAPAGOS</t>
  </si>
  <si>
    <t xml:space="preserve"> SAN CRISTOBAL</t>
  </si>
  <si>
    <t>PUERTO BAQUERIZO MORENO</t>
  </si>
  <si>
    <t>EL PROGRESO</t>
  </si>
  <si>
    <t>ISLA SANTA MARIA (FLOREANA) (CAB. EN  PTO. VELASCO IBARRA)</t>
  </si>
  <si>
    <t xml:space="preserve"> ISABELA</t>
  </si>
  <si>
    <t>PUERTO VILLAMIL</t>
  </si>
  <si>
    <t>TOMAS DE BERLANGA (SANTO TOMAS)</t>
  </si>
  <si>
    <t xml:space="preserve"> SANTA CRUZ</t>
  </si>
  <si>
    <t>PUERTO AYORA</t>
  </si>
  <si>
    <t>SANTA ROSA (INCLUYE LA ISLA BALTRA)</t>
  </si>
  <si>
    <t xml:space="preserve"> LAGO AGRIO</t>
  </si>
  <si>
    <t>DURENO</t>
  </si>
  <si>
    <t>GENERAL FARFAN</t>
  </si>
  <si>
    <t>EL ENO</t>
  </si>
  <si>
    <t>PACAYACU</t>
  </si>
  <si>
    <t>SANTA CECILIA</t>
  </si>
  <si>
    <t xml:space="preserve"> GONZALO PIZARRO</t>
  </si>
  <si>
    <t>LUMBAQUI</t>
  </si>
  <si>
    <t xml:space="preserve">EL REVENTADOR   </t>
  </si>
  <si>
    <t xml:space="preserve">GONZALO PIZARRO </t>
  </si>
  <si>
    <t>PUERTO LIBRE</t>
  </si>
  <si>
    <t xml:space="preserve"> PUTUMAYO</t>
  </si>
  <si>
    <t>PUERTO EL CARMEN DEL PUTUMAYO</t>
  </si>
  <si>
    <t>PALMA ROJA</t>
  </si>
  <si>
    <t>PUERTO BOLIVAR (PUERTO MONTUFAR)</t>
  </si>
  <si>
    <t>PUERTO RODRIGUEZ</t>
  </si>
  <si>
    <t>SHUSHUFINDI</t>
  </si>
  <si>
    <t>LIMONCOCHA</t>
  </si>
  <si>
    <t>PAÑACOCHA</t>
  </si>
  <si>
    <t>SAN ROQUE (CAB. EN SAN VICENTE)</t>
  </si>
  <si>
    <t>SAN PEDRO DE LOS COFANES</t>
  </si>
  <si>
    <t>SIETE DE JULIO</t>
  </si>
  <si>
    <t xml:space="preserve"> SUCUMBIOS</t>
  </si>
  <si>
    <t>LA BONITA</t>
  </si>
  <si>
    <t>EL PLAYON DE SAN FRANCISCO</t>
  </si>
  <si>
    <t>LA SOFIA</t>
  </si>
  <si>
    <t>SANTA BARBARA</t>
  </si>
  <si>
    <t>CASCALES</t>
  </si>
  <si>
    <t>EL DORADO DE CASCALES</t>
  </si>
  <si>
    <t>SANTA ROSA DE SUCUMBIOS</t>
  </si>
  <si>
    <t>CUYABENO</t>
  </si>
  <si>
    <t xml:space="preserve">TARAPOA </t>
  </si>
  <si>
    <t>AGUAS NEGRAS</t>
  </si>
  <si>
    <t xml:space="preserve"> ORELLANA</t>
  </si>
  <si>
    <t>DAYUMA</t>
  </si>
  <si>
    <t>TARACOA (CAB. EN NUEVA ESPERANZA: YUCA)</t>
  </si>
  <si>
    <t>ALEJANDRO LABAKA</t>
  </si>
  <si>
    <t>EL DORADO</t>
  </si>
  <si>
    <t>EL EDEN</t>
  </si>
  <si>
    <t>56</t>
  </si>
  <si>
    <t>INES ARANGO (CAB. EN WESTERN)</t>
  </si>
  <si>
    <t>58</t>
  </si>
  <si>
    <t>LA BELLEZA</t>
  </si>
  <si>
    <t>NUEVO PARAISO (CAB. EN UNIÓN CHIMBORAZO)</t>
  </si>
  <si>
    <t>SAN JOSE DE GUAYUSA</t>
  </si>
  <si>
    <t>61</t>
  </si>
  <si>
    <t>AGUARICO</t>
  </si>
  <si>
    <t>NUEVO ROCAFUERTE</t>
  </si>
  <si>
    <t>CAPITAN AUGUSTO RIVADENEYRA</t>
  </si>
  <si>
    <t>CONONACO</t>
  </si>
  <si>
    <t>SANTA MARIA DE HUIRIRIMA</t>
  </si>
  <si>
    <t>TIPUTINI</t>
  </si>
  <si>
    <t>YASUNI</t>
  </si>
  <si>
    <t xml:space="preserve"> LA JOYA DE LOS SACHAS</t>
  </si>
  <si>
    <t xml:space="preserve">ENOKANQUI </t>
  </si>
  <si>
    <t>POMPEYA</t>
  </si>
  <si>
    <t>SAN SEBASTIAN DEL COCA</t>
  </si>
  <si>
    <t>LAGO SAN PEDRO</t>
  </si>
  <si>
    <t>TRES DE NOVIEMBRE</t>
  </si>
  <si>
    <t>UNION MILAGREÑA</t>
  </si>
  <si>
    <t xml:space="preserve"> LORETO</t>
  </si>
  <si>
    <t>LORETO</t>
  </si>
  <si>
    <t xml:space="preserve">AVILA (CAB. EN HUIRUNO) </t>
  </si>
  <si>
    <t>PUERTO MURIALDO</t>
  </si>
  <si>
    <t>SAN JOSE DE PAYAMINO</t>
  </si>
  <si>
    <t>SAN JOSE DE DAHUANO</t>
  </si>
  <si>
    <t>SAN VICENTE DE HUATICOCHA</t>
  </si>
  <si>
    <t>ABRAHAM CALAZACON</t>
  </si>
  <si>
    <t>BOMBOLO</t>
  </si>
  <si>
    <t>CHIGUILPE</t>
  </si>
  <si>
    <t>RIO TOACHI</t>
  </si>
  <si>
    <t>ZARACAY</t>
  </si>
  <si>
    <t>ALLURIQUIN</t>
  </si>
  <si>
    <t>PUERTO LIMON</t>
  </si>
  <si>
    <t xml:space="preserve">LUZ DE AMERICA </t>
  </si>
  <si>
    <t>SAN JACINTO DEL BUA</t>
  </si>
  <si>
    <t>VALLE HERMOSO</t>
  </si>
  <si>
    <t>EL ESFUERZO</t>
  </si>
  <si>
    <t>SANTA MARIA DEL TOACHI</t>
  </si>
  <si>
    <t xml:space="preserve"> SANTA ELENA</t>
  </si>
  <si>
    <t>BALLENITA</t>
  </si>
  <si>
    <t>CHANDUY</t>
  </si>
  <si>
    <t>MANGLARALTO</t>
  </si>
  <si>
    <t>SIMON BOLIVAR (JULIO MORENO)</t>
  </si>
  <si>
    <t>SAN JOSE DE ANCON</t>
  </si>
  <si>
    <t xml:space="preserve"> LA LIBERTAD</t>
  </si>
  <si>
    <t>ANCONCITO</t>
  </si>
  <si>
    <t>JOSE LUIS TAMAYO (MUEY)</t>
  </si>
  <si>
    <t>ZONAS NO DELIMITADAS</t>
  </si>
  <si>
    <t>LAS GOLONDRINAS</t>
  </si>
  <si>
    <t>MANGA DEL CURA</t>
  </si>
  <si>
    <t>EL PIEDRERO</t>
  </si>
  <si>
    <t>26</t>
  </si>
  <si>
    <t>29</t>
  </si>
  <si>
    <t>30</t>
  </si>
  <si>
    <t>31</t>
  </si>
  <si>
    <t>32</t>
  </si>
  <si>
    <t>SAN CRISTOBAL</t>
  </si>
  <si>
    <t>SAN KUIS</t>
  </si>
  <si>
    <t>Código</t>
  </si>
  <si>
    <t>Agencia</t>
  </si>
  <si>
    <t>Nombre</t>
  </si>
  <si>
    <t>Identificación</t>
  </si>
  <si>
    <t>Cuenta</t>
  </si>
  <si>
    <t>Est.</t>
  </si>
  <si>
    <t>Fecha Inactivacion.</t>
  </si>
  <si>
    <t>Reten.</t>
  </si>
  <si>
    <t>Bloq. Promoción</t>
  </si>
  <si>
    <t>Bloq. Prest</t>
  </si>
  <si>
    <t>Comunes Bloq.</t>
  </si>
  <si>
    <t>Pend. Débito</t>
  </si>
  <si>
    <t>Interés</t>
  </si>
  <si>
    <t>TOTAL</t>
  </si>
  <si>
    <t>ALIAGA ERAZO ALEXANDRA DEL ROCIO</t>
  </si>
  <si>
    <t>ALULEMA BRITO JEANYNA ADRIANA</t>
  </si>
  <si>
    <t>ALLAUCA TINGO BETTY MARISOL</t>
  </si>
  <si>
    <t>ANDRAMUÑO DIAZ VERONICA DEL CARMEN</t>
  </si>
  <si>
    <t>GUSQUI TIXI DIEGO PATRICIO</t>
  </si>
  <si>
    <t>LOPEZ PADILLA SEGUNDO TOMAS</t>
  </si>
  <si>
    <t>MEJIA RAMIREZ CARLOS OLMEDO</t>
  </si>
  <si>
    <t xml:space="preserve">OCHOA RIOFRIO GREGORIO </t>
  </si>
  <si>
    <t>RODRIGUEZ ROMERO JORGE HERNAN</t>
  </si>
  <si>
    <t>ROMERO CORONEL JORGE ENRIQUE</t>
  </si>
  <si>
    <t>TRUJILLO SANCHEZ GERMAN VINICIO</t>
  </si>
  <si>
    <t>UREÑA CHAVEZ FRANCISCO MANUEL</t>
  </si>
  <si>
    <t>HARO BALSECA MAYELSA MARISELA</t>
  </si>
  <si>
    <t>LOBATO INCA VICTOR HUGO</t>
  </si>
  <si>
    <t>CEPEDA GUAMAN NESTOR MEDARDO</t>
  </si>
  <si>
    <t>CORDOVA AREVALO ELVA MARGARITA</t>
  </si>
  <si>
    <t>CORONEL GUACHILEMA JOSE MIGUEL</t>
  </si>
  <si>
    <t>ERAZO PEREZ EDWIN RENE</t>
  </si>
  <si>
    <t>GOMEZ QUISHPE TIRSO ELIAS</t>
  </si>
  <si>
    <t>HERRERA PALTAN ANA MERCEDES</t>
  </si>
  <si>
    <t>LOAIZA LOAIZA LUIS FRANCISCO</t>
  </si>
  <si>
    <t>QUISHPE ANDRADE ALFONSO FERNANDO</t>
  </si>
  <si>
    <t>ROSERO LOPEZ JUAN CARLOS</t>
  </si>
  <si>
    <t>SAMBACHI GUARANGO WILLIAM GIOVANNY</t>
  </si>
  <si>
    <t xml:space="preserve">SHAGÑAY GUAMAN GONZALO </t>
  </si>
  <si>
    <t>GONZALEZ LOPEZ JHON WILSON</t>
  </si>
  <si>
    <t>PACA GUAMAN JOSE MIGUEL</t>
  </si>
  <si>
    <t>PIAUN PUSCA JOSE ARTURO</t>
  </si>
  <si>
    <t>LOPEZ GUAÑO FLOR ELIAS</t>
  </si>
  <si>
    <t>LOZANO SHUNTA JOSE JAVIER</t>
  </si>
  <si>
    <t>PACA SAIGUA MANUEL HERIBERTO</t>
  </si>
  <si>
    <t>VITERI FERNANDEZ MARIA PAULINA</t>
  </si>
  <si>
    <t>MIÑACA PAREDES ROSA AMELIA</t>
  </si>
  <si>
    <t>RODRIGUEZ CALDERON ANGEL GABRIEL</t>
  </si>
  <si>
    <t>TOLEDO LARA FLOR BASILICA</t>
  </si>
  <si>
    <t>PEÑAFIEL ALVAREZ CARMEN IMELDA</t>
  </si>
  <si>
    <t>IZA SANTELLAN LUIS ENRIQUE</t>
  </si>
  <si>
    <t>SANTELLAN WILSON WASHINGTON</t>
  </si>
  <si>
    <t>ARMIJO BAÑO HOLGER GONZALO</t>
  </si>
  <si>
    <t xml:space="preserve">CHACHA PAGUAY GUSTAVO </t>
  </si>
  <si>
    <t>HIDALGO LARA FELIPE DANIEL</t>
  </si>
  <si>
    <t>LOPEZ ARAUJO GIOVANNA JANET</t>
  </si>
  <si>
    <t>COLCHA COLCHA LUIS ARNALDO</t>
  </si>
  <si>
    <t>GUAMAN PAULLAN LUIS GONZALO</t>
  </si>
  <si>
    <t>QUIGUIRI LARREA JOSE ANTONIO</t>
  </si>
  <si>
    <t>YUMI PAGUAY RAUL VINICIO</t>
  </si>
  <si>
    <t>BAYAS BONILLA NELLY IVONE</t>
  </si>
  <si>
    <t>CASTELO HARO SOCORRO ISABEL</t>
  </si>
  <si>
    <t>GUANGA VALLEJO JUAN ANTONIO</t>
  </si>
  <si>
    <t>GUERRA PROCEL ANA LUCIA</t>
  </si>
  <si>
    <t>MARCHAN AMOROSO DALILA ANTONIA</t>
  </si>
  <si>
    <t>MARTINEZ CEVALLOS AYDEE ELIZABETH</t>
  </si>
  <si>
    <t>SILVA MIÑACA FABIAN ERNESTO</t>
  </si>
  <si>
    <t>VINUEZA PAREDES MARTHA FABIOLA</t>
  </si>
  <si>
    <t>YAMBAY LEMA EDGAR SALOMON</t>
  </si>
  <si>
    <t>CAMPAÑA TORRES JOSE ARTURO</t>
  </si>
  <si>
    <t>GUANANGA TIERRA ANGEL ALBERTO</t>
  </si>
  <si>
    <t>GUERRERO DE LA ROSA ALEX ANTONIO</t>
  </si>
  <si>
    <t>HERNANDEZ CARRILLO ELSY DE LOURDES</t>
  </si>
  <si>
    <t>MEJIA PEREZ ANDRES FELIPE</t>
  </si>
  <si>
    <t>MEJIA PEREZ CARLOS REINALDO</t>
  </si>
  <si>
    <t>MIÑACA PAREDES NELSON ULISES</t>
  </si>
  <si>
    <t>OÑA DOMINGUEZ JORGE RENE</t>
  </si>
  <si>
    <t>PADILLA CEVALLOS JAVIER EDUARDO</t>
  </si>
  <si>
    <t>SOLORZANO HIDALGO ERMITA GRIMANESA</t>
  </si>
  <si>
    <t>CACERES MENA ANDRES PAUL</t>
  </si>
  <si>
    <t>ESPINEL CUEVA BLANCA GLADYS</t>
  </si>
  <si>
    <t>GUAYLLA CURICAMA JULIA CECILIA</t>
  </si>
  <si>
    <t>45.00</t>
  </si>
  <si>
    <t>PISCO REVELO DENNISE ANDREA</t>
  </si>
  <si>
    <t>VALLEJO MARTINEZ MONICA LIZBETH</t>
  </si>
  <si>
    <t>VINUEZA VILLACIS ANGEL HUGO</t>
  </si>
  <si>
    <t>BENALCAZAR LUNA MONICA CLEMENCIA</t>
  </si>
  <si>
    <t>79.00</t>
  </si>
  <si>
    <t>GAIBOR HERNANDEZ JHONATAN JHOEL</t>
  </si>
  <si>
    <t>MARQUEZ MATUTE JUAN OCTAVIO</t>
  </si>
  <si>
    <t>QUIROZ TIRIRA EDGAR ROLANDO</t>
  </si>
  <si>
    <t>57.00</t>
  </si>
  <si>
    <t>RICAURTE PULGAR PAOLA RENATA</t>
  </si>
  <si>
    <t>40.00</t>
  </si>
  <si>
    <t>RODRIGUEZ INCA FANNY MORAIMA</t>
  </si>
  <si>
    <t>DAMIAN TENELEMA JUANA LOURDES</t>
  </si>
  <si>
    <t>117.00</t>
  </si>
  <si>
    <t>GUACHO SILVA IVAN GUILLERMO</t>
  </si>
  <si>
    <t>MASACHE RAMOS ELIANY DEL ROCIO</t>
  </si>
  <si>
    <t>REINOSO PAREDES ANITA MAGALLY</t>
  </si>
  <si>
    <t>JARA NARANJO JESSICA PAOLA</t>
  </si>
  <si>
    <t>TINGO VALDIVIESO MARIA ORFELINA</t>
  </si>
  <si>
    <t>MOROCHO MISHQUI MARIA YOLANDA</t>
  </si>
  <si>
    <t>CACERES MENA JUAN CARLOS</t>
  </si>
  <si>
    <t>LUNA RODRIGUEZ JENNY DEL PILAR</t>
  </si>
  <si>
    <t>MEDINA PAREDES CELSO ENRIQUE</t>
  </si>
  <si>
    <t>PEREZ MENDOZA ERIKA NATALY</t>
  </si>
  <si>
    <t>MORALES YUPA MARIA HERMINIA</t>
  </si>
  <si>
    <t xml:space="preserve">VACA ZAMBRANO DIGSELIX </t>
  </si>
  <si>
    <t>LLUAY VELASTEGUI DARWIN RENE</t>
  </si>
  <si>
    <t>LOPEZ ACAN LUIS ARTURO</t>
  </si>
  <si>
    <t>TINGO VALDIVIESO MARIA DEL CARMEN</t>
  </si>
  <si>
    <t>SAGÑAY CHOCA JOHNNY FERNANDO</t>
  </si>
  <si>
    <t>PEÑAFIEL SIGUENCIA JULIO CESAR</t>
  </si>
  <si>
    <t>HIDALGO GALLEGOS ANA FRANCISCA</t>
  </si>
  <si>
    <t>CRIOLLO GUARACA ANGEL ENRIQUE</t>
  </si>
  <si>
    <t>SANCHEZ TANDAZO ALCIDES GONZALO</t>
  </si>
  <si>
    <t>48.00</t>
  </si>
  <si>
    <t>URQUIZO VALDEZ HUGO RODRIGO</t>
  </si>
  <si>
    <t>URQUIZO VALDEZ JUAN SEGUNDO</t>
  </si>
  <si>
    <t>VALDEZ TASAMBAY SEGUNDO PEDRO</t>
  </si>
  <si>
    <t>SUAREZ PARREÑO LUIS ALFREDO</t>
  </si>
  <si>
    <t>TOAPANTA PINDUISACA LUIS RODRIGO</t>
  </si>
  <si>
    <t>LUNA EMMA LAURA</t>
  </si>
  <si>
    <t>CACERES MENA HUGO FERNANDO</t>
  </si>
  <si>
    <t>PEÑA SANTILLAN REGULO TORIBIO</t>
  </si>
  <si>
    <t>55.00</t>
  </si>
  <si>
    <t>YAULEMA TORRES LUIS GONZALO</t>
  </si>
  <si>
    <t>250.00</t>
  </si>
  <si>
    <t>YAMBAY YUPA SEGUNDO MANUEL</t>
  </si>
  <si>
    <t xml:space="preserve">GUAMAN LLANGA ALONSO </t>
  </si>
  <si>
    <t>CUEVA ROJAS LUIS ALBERTO</t>
  </si>
  <si>
    <t>AJILA MOROCHO VICTOR ANGEL</t>
  </si>
  <si>
    <t>PEREZ PEREZ ANA BEATRIZ</t>
  </si>
  <si>
    <t>200.00</t>
  </si>
  <si>
    <t>240.00</t>
  </si>
  <si>
    <t xml:space="preserve">URQUIZO VALDEZ MANUEL </t>
  </si>
  <si>
    <t xml:space="preserve">VALDEZ TIUPUL PEDRO </t>
  </si>
  <si>
    <t xml:space="preserve">CAYAMBE HUILCAREMA JUAN </t>
  </si>
  <si>
    <t>BUÑAY LEMACHE JOSE BRAYAN</t>
  </si>
  <si>
    <t>YUNGAN NINA MANUEL ELIAS</t>
  </si>
  <si>
    <t>PAGUAY PAGUAY MARIO VICENTE</t>
  </si>
  <si>
    <t>5.00</t>
  </si>
  <si>
    <t>115.00</t>
  </si>
  <si>
    <t>MOROCHO YUMICEBA MARIA JUANA</t>
  </si>
  <si>
    <t>VALDEZ TASAMBAY LUIS ALFONSO</t>
  </si>
  <si>
    <t xml:space="preserve">AUQUILLA SASAMBAY MARIA </t>
  </si>
  <si>
    <t>VALDEZ SALBAY MARIA MANUELA</t>
  </si>
  <si>
    <t>CUICHAN TACURI HJALMAR ANDREI</t>
  </si>
  <si>
    <t>PADILLA VACACELA EDUARDO NICOLAS</t>
  </si>
  <si>
    <t xml:space="preserve">URQUIZO VALDEZ JOSE </t>
  </si>
  <si>
    <t>LASSO SIZALEMA CRISTIAN RODRIGO</t>
  </si>
  <si>
    <t>LASO GUAYPACHA MORAYMA JUDITH</t>
  </si>
  <si>
    <t>VILLACIS PEREZ MARCELO VICENTE</t>
  </si>
  <si>
    <t>BENALCAZAR LUNA DANILO ALEJANDRO</t>
  </si>
  <si>
    <t>URQUIZO VALDEZ MANUEL .</t>
  </si>
  <si>
    <t>HUARACA URQUIZO SEGUNDO NICOLAS</t>
  </si>
  <si>
    <t>VALDEZ VALDEZ MARIA REBECA</t>
  </si>
  <si>
    <t>TASAMBAY PAUCAR LUIS PEDRO</t>
  </si>
  <si>
    <t>RUMIÑAHUI BASTIDAS JESSICA ABIGAIL</t>
  </si>
  <si>
    <t>YUMICEBA CRIOLLO JOSE ENRIQUE</t>
  </si>
  <si>
    <t>CUNDURI NOGALES CHRISTIAN FERNANDO</t>
  </si>
  <si>
    <t>HUARACA HUARACA JORGE LUIS</t>
  </si>
  <si>
    <t>LLUAY URQUIZO GENESIS MARIANA</t>
  </si>
  <si>
    <t>LLUAY CAYAMBE MARIO ALFONSO</t>
  </si>
  <si>
    <t>ESTRADA OROZCO SILVIA PAOLA</t>
  </si>
  <si>
    <t>ATUPAÑA SAGÑAY FRANKLIN VICENTE</t>
  </si>
  <si>
    <t>6.00</t>
  </si>
  <si>
    <t>GALARZA SANGUANO SEGUNDO VICENTE</t>
  </si>
  <si>
    <t>PAUCAR CRIOLLO JOSE MARIANO</t>
  </si>
  <si>
    <t>PAREDES RUTH DE LAS MERCEDES</t>
  </si>
  <si>
    <t>42.00</t>
  </si>
  <si>
    <t>470.00</t>
  </si>
  <si>
    <t>PALACIOS QUINTANA JANETH PATRICIA</t>
  </si>
  <si>
    <t>ÑAMA HUARACA JANETH VERONICA</t>
  </si>
  <si>
    <t>PILCO CHAFLA NELLY MARGARITA</t>
  </si>
  <si>
    <t>RAMIREZ JAEN MONICA PAULINA</t>
  </si>
  <si>
    <t>CARCHI TORRES MANUEL JESUS</t>
  </si>
  <si>
    <t xml:space="preserve">CARRILLO SINALUISA TOMAS </t>
  </si>
  <si>
    <t>CARRION RAMIREZ BRYAN ALEXANDER</t>
  </si>
  <si>
    <t>MOTOCHE RAMIREZ JIMMY GABRIEL</t>
  </si>
  <si>
    <t>MOTOCHE RAMIREZ GABRIELA DEL CISNE</t>
  </si>
  <si>
    <t>YUMISEBA ÑAMA MARIA RAMONA</t>
  </si>
  <si>
    <t>URQUIZO HUARACA RUTH ABIGAIL</t>
  </si>
  <si>
    <t>URQUIZO AUQUILLA ANA MARIA</t>
  </si>
  <si>
    <t>URQUIZO GUAMAN JESSICA ANABEL</t>
  </si>
  <si>
    <t>VALDEZ VALDEZ FERNANDO PEDRO</t>
  </si>
  <si>
    <t xml:space="preserve">VALDEZ RUMIÑAHUI MANUEL </t>
  </si>
  <si>
    <t>FARINANGO GUAMAN MIGUEL ANGEL</t>
  </si>
  <si>
    <t>VALDEZ URQUIZO MARIA MANUELA</t>
  </si>
  <si>
    <t>URQUIZO PILAMUNGA MAYRA JENIFER</t>
  </si>
  <si>
    <t>PILAMUNGA CHICAIZA MARIA REBECA</t>
  </si>
  <si>
    <t>URQUIZO PILAMUNGA MAYCKEL DAVID</t>
  </si>
  <si>
    <t>URQUIZO PILAMUNGA ARACELY STEFANIA</t>
  </si>
  <si>
    <t>CHIQUITO DIAGUILLO SILVIA PAOLA</t>
  </si>
  <si>
    <t>CHECA TOAPANTA JUAN CARLOS</t>
  </si>
  <si>
    <t>BENAVIDES SINCHI MAYRA ALEJANDRA</t>
  </si>
  <si>
    <t>QUISHPI PARCO JESSICA ELIZABETH</t>
  </si>
  <si>
    <t>DAQUILEMA ROJALEMA JULIO CESAR</t>
  </si>
  <si>
    <t>VALDEZ AUQUILLA CARLOS EFRAIN</t>
  </si>
  <si>
    <t>20.00</t>
  </si>
  <si>
    <t>MOROCHO URQUIZO NOEMI ELIZABETH</t>
  </si>
  <si>
    <t>MARTINEZ SANTIN STALIN ALBERTO</t>
  </si>
  <si>
    <t xml:space="preserve">RONDAL QUISHPE FABIAN </t>
  </si>
  <si>
    <t>TIPANTUÑA VEGA FABIAN EUCLIDES</t>
  </si>
  <si>
    <t>BENAVIDES CAIZA SANDRO LENIN</t>
  </si>
  <si>
    <t>BENAVIDES SANCHEZ ERICK EMILIANO</t>
  </si>
  <si>
    <t xml:space="preserve">GUAYPACHA YUMICEBA MARIANO </t>
  </si>
  <si>
    <t>SAMPEDRO RODRIGUEZ VALERIA TATIANA</t>
  </si>
  <si>
    <t>MOLINA GUAÑUMA FABIAN ALEXANDER</t>
  </si>
  <si>
    <t>MOLINA CABEZAS HENRY WALTER</t>
  </si>
  <si>
    <t xml:space="preserve">TIUPUL MULLO TOMAS </t>
  </si>
  <si>
    <t>HUARACA HUARACA ANA MARIA</t>
  </si>
  <si>
    <t>URQUIZO VALDEZ MARIA JUANA</t>
  </si>
  <si>
    <t>VEGA CAISA MARIA MELIDA</t>
  </si>
  <si>
    <t>0.50</t>
  </si>
  <si>
    <t>RUMIÑAHUI VALDEZ MARIA ROSA</t>
  </si>
  <si>
    <t>SIGUENCIA DELGADO CLAUDIO PAUL</t>
  </si>
  <si>
    <t>GUARACA URQUIZO ANA LUCIA</t>
  </si>
  <si>
    <t>GAVICA SALVATIERRA MONICA JESUS</t>
  </si>
  <si>
    <t xml:space="preserve">GUAMAN TOMAMERA FRANCISCO </t>
  </si>
  <si>
    <t>HUARACA CONGACHA JOSE .</t>
  </si>
  <si>
    <t>VINUEZA LOPEZ MARCELO JESUS</t>
  </si>
  <si>
    <t>180.00</t>
  </si>
  <si>
    <t>TOAZO LEINES MARIA HILDA</t>
  </si>
  <si>
    <t>VALDEZ RUMIÑAHUI MANUELA .</t>
  </si>
  <si>
    <t>FOGACHO NINABANDA NELSON GEOVANNY</t>
  </si>
  <si>
    <t>BOURZAC GUILLEN MARIA ELENA</t>
  </si>
  <si>
    <t>TASAMBAY CONDOR JUAN ELIAS</t>
  </si>
  <si>
    <t>TASAMBAY CONDOR CARMEN AMELIA</t>
  </si>
  <si>
    <t>HUARACA URQUIZO ANA MARIA</t>
  </si>
  <si>
    <t>145.00</t>
  </si>
  <si>
    <t>URQUIZO RUMIÑAHUI MARTHA CECILIA</t>
  </si>
  <si>
    <t>URQUIZO URQUIZO MARIA JUANA</t>
  </si>
  <si>
    <t>PAGUAY GIRON SANDRA DEL ROCIO</t>
  </si>
  <si>
    <t>NIAMA CUTIUPALA SANDRA KARINA</t>
  </si>
  <si>
    <t>MOYA MUÑOZ LAURA MARINA</t>
  </si>
  <si>
    <t>TOAPANTA ARCOS MARIA MAGDALENA DE JESUS</t>
  </si>
  <si>
    <t>URQUIZO URQUIZO MATEO BENJAMIN</t>
  </si>
  <si>
    <t>COYAGO DIAZ MAYRA SOLEDAD</t>
  </si>
  <si>
    <t>GALLARDO QUINGATUÑA CARLOS FABIAN</t>
  </si>
  <si>
    <t>YUQUILEMA MOYA MARCELA STEFANIA</t>
  </si>
  <si>
    <t>CARRILLO TASAMBAY MARIA MICAELA</t>
  </si>
  <si>
    <t>MORA JARRIN FRANKLIN OSWALDO</t>
  </si>
  <si>
    <t>BUÑAY ROLDAN ROSA ADRIANA</t>
  </si>
  <si>
    <t>GUAIPACHA YUMICEBA LUZ MARIA</t>
  </si>
  <si>
    <t>GUSQUI GUSQUI JUAN MANUEL</t>
  </si>
  <si>
    <t>MONDRAGON SIMONS TATIANA LORENA</t>
  </si>
  <si>
    <t>PILCO MOROCHO LUIS RAFAEL</t>
  </si>
  <si>
    <t xml:space="preserve">QUISHPE BARAHONA CONSUELO DEL PILAR </t>
  </si>
  <si>
    <t>TIPAN AUCANSHALA LUZ MARIA</t>
  </si>
  <si>
    <t>64.00</t>
  </si>
  <si>
    <t>ASOCIACION DE SUBOFICIALES EN SERVICIO PASIVO PATRIA</t>
  </si>
  <si>
    <t>TOPANTA PILLAJO MARIA TRANSITO AMADA</t>
  </si>
  <si>
    <t>CEDEÑO GUADAMUTH JULIAN ANDRES</t>
  </si>
  <si>
    <t>175.00</t>
  </si>
  <si>
    <t>CHICAIZA TENESACA RUBEN TOBIAS</t>
  </si>
  <si>
    <t>120.00</t>
  </si>
  <si>
    <t>10.00</t>
  </si>
  <si>
    <t>GRANIZO HEREDIA JOSE FERNANDO</t>
  </si>
  <si>
    <t>DE LA CRUZ INLAGO MARIA GEORGINA</t>
  </si>
  <si>
    <t>CABASCANGO DE LA CRUZ LIZA MAYELIN</t>
  </si>
  <si>
    <t>PILCA CAIZA CESAR AGUSTO</t>
  </si>
  <si>
    <t>MOROCHO YUMICEBA LORENZO .</t>
  </si>
  <si>
    <t>RONDAL TUMBAICO VICTOR HUGO</t>
  </si>
  <si>
    <t>MORENO MORALES JHON ALEJANDRO</t>
  </si>
  <si>
    <t xml:space="preserve">CHUQUIMARCA CUÑAS JUAN </t>
  </si>
  <si>
    <t>AVILA CHOEZ DARWIN JOSE</t>
  </si>
  <si>
    <t xml:space="preserve">CARRILLO URQUIZO MARIA </t>
  </si>
  <si>
    <t>PONCE ALARCON LAILA CARLOTA</t>
  </si>
  <si>
    <t>ROMERO LLANGARI DANIEL RICARDO</t>
  </si>
  <si>
    <t>CURICHO LLANGARI SANDRA VALERIA</t>
  </si>
  <si>
    <t>SALDAÑA PULLATAXI NELLY GABRIELA</t>
  </si>
  <si>
    <t>MORENO MARIA CECILIA</t>
  </si>
  <si>
    <t>ASIMBAYA HIPO PATRICIO RUBEN</t>
  </si>
  <si>
    <t>MORENO HERRERA LUIS ENRIQUE</t>
  </si>
  <si>
    <t>CARRILLO URQUIZO JUAN JOSE</t>
  </si>
  <si>
    <t>MACAS JUMBO FRANKILN JOSE</t>
  </si>
  <si>
    <t>FARINANGO TIPANTAXI MARIO RUBEN</t>
  </si>
  <si>
    <t>AYALA SAAVEDRA ERIK RENAN</t>
  </si>
  <si>
    <t>MIÑACA REA DEYVIS ARSENIO</t>
  </si>
  <si>
    <t xml:space="preserve">REINOSO CUEVA JEFFERSON ANDRES </t>
  </si>
  <si>
    <t>YUMICEBA VACACELA SARA ABIGAIL</t>
  </si>
  <si>
    <t>CONDOR TOALOMBO NORMA BEATRIZ</t>
  </si>
  <si>
    <t>CARRILLO TASAMBAY EDELINA AURORA</t>
  </si>
  <si>
    <t>CARRILLO TASAMBAY MARIA INES</t>
  </si>
  <si>
    <t>CARRILLO TASAMBAY MARIA MAGDALENA</t>
  </si>
  <si>
    <t>AUQUILLA CARRILLO RONNY ISAC</t>
  </si>
  <si>
    <t>CAJAMARCA CAJAMARCA AIDA PATRICIA</t>
  </si>
  <si>
    <t>GUAMAN CAIZAGUANO MARIA ELIZABETH</t>
  </si>
  <si>
    <t>GALVEZ TOASO ANETT NOEMI</t>
  </si>
  <si>
    <t>BAEZ PUMA VERONICA ALEXANDRA</t>
  </si>
  <si>
    <t>YUNGAN TIXI JUAN CARLOS</t>
  </si>
  <si>
    <t>ALVAREZ GUTIERRES ROSA MARIA</t>
  </si>
  <si>
    <t>FONSECA GUAMAN CESAR AUGUSTO</t>
  </si>
  <si>
    <t>GUAYPACHA GUALACEO JHONATAN DAVID</t>
  </si>
  <si>
    <t>YUQUILEMA LEMA PATRICIA .</t>
  </si>
  <si>
    <t>CUMIÑA VACACELA MARIA DOLORES</t>
  </si>
  <si>
    <t>BASTIDAS GUAMAN MANUELA .</t>
  </si>
  <si>
    <t>QUINATOA CASA LUIS ALFONSO</t>
  </si>
  <si>
    <t>PULLAY PACA GREGORIA .</t>
  </si>
  <si>
    <t>BUÑAY ROLDAN JOSE LUIS</t>
  </si>
  <si>
    <t>TAIPE DAZA DAVID HERNAN</t>
  </si>
  <si>
    <t>ALVARADO PAUCAR EDISON GERMAN</t>
  </si>
  <si>
    <t>GUAICHICO DIAGUILLO SANDRA ELIZABETH</t>
  </si>
  <si>
    <t>MARTINEZ CANACUAN CARMEN ALEXANDRA</t>
  </si>
  <si>
    <t>MIÑACA REA DANIELA ELIZABETH</t>
  </si>
  <si>
    <t xml:space="preserve">YAUCAN ASQUI MARIA MANUELA </t>
  </si>
  <si>
    <t>SAGNAY PUCUNA CARLOS .</t>
  </si>
  <si>
    <t>SIMBAÑA SANGUCHO BELEN ESTEFANIA</t>
  </si>
  <si>
    <t>ZUMBA PONCE OSCAR JAVIER</t>
  </si>
  <si>
    <t>COBO TUFIÑO ALEXANDRA DEL CARMEN</t>
  </si>
  <si>
    <t>ZUMBA HIDALGO PABLO RAMIRO</t>
  </si>
  <si>
    <t>ARROYO ALARCON NATALI ARACELI</t>
  </si>
  <si>
    <t>MORETA TITUAÑA MELISA ALEJANDRA</t>
  </si>
  <si>
    <t>QUINATOA TOAZO NANCY PATRICIA</t>
  </si>
  <si>
    <t>MURIEL JACOME GRACE AMERICA</t>
  </si>
  <si>
    <t>LLUSCA LLUSCA ANDRES PAUL</t>
  </si>
  <si>
    <t>CAIZA CARRERA FABIOLA TERESA</t>
  </si>
  <si>
    <t xml:space="preserve">CONDO QUITO ROSA MARIA </t>
  </si>
  <si>
    <t>PUMA CHUGA ZOILA BETTI</t>
  </si>
  <si>
    <t>MONTENEGRO MEJIA HENRY PATRICIO</t>
  </si>
  <si>
    <t>CARRILLO TOAPANTA CHRISTIAN MARCELO</t>
  </si>
  <si>
    <t>VIZCAINO JIMENEZ GONZALO EZEQUIEL</t>
  </si>
  <si>
    <t>VELASTEGUI RUIZ JONATHAN JAVIER</t>
  </si>
  <si>
    <t>VELASTEGUI YANEZ LUIS RICARDO</t>
  </si>
  <si>
    <t>SANCHEZ HINOJOSA LUZ MARIA</t>
  </si>
  <si>
    <t>30.00</t>
  </si>
  <si>
    <t>AREVALO PULLUPASIG FABIOLA MANUELA</t>
  </si>
  <si>
    <t>VILAÑA SIGCHA CRISTINA DE LOS ANGELES</t>
  </si>
  <si>
    <t>GUAMAN ARGOS MARIA .</t>
  </si>
  <si>
    <t>RUMIÑAHUI SANCHEZ ALISSON MAYTE</t>
  </si>
  <si>
    <t>SANCHEZ HINOJOSA BLANCA SARA</t>
  </si>
  <si>
    <t>CORAL LARA JONATHAN DAVID</t>
  </si>
  <si>
    <t xml:space="preserve">NIAMA CRIOLLO MARIA JUANA </t>
  </si>
  <si>
    <t>VIZCAINO SIMBAÑA SILVIA YOLANDA</t>
  </si>
  <si>
    <t>GUAMAN CAGUANO MARIA ROSA</t>
  </si>
  <si>
    <t>TASAMBAY TIXI MARIA .</t>
  </si>
  <si>
    <t>MARQUEZ MOREIRA ERIKA MARIBEL</t>
  </si>
  <si>
    <t>SANDOVAL SANDOVAL MARIA EUGENIA</t>
  </si>
  <si>
    <t xml:space="preserve">GAVIN TIXI OLGA </t>
  </si>
  <si>
    <t>70.00</t>
  </si>
  <si>
    <t>TIPANLUISA TRAVEZ NELLY NORMA</t>
  </si>
  <si>
    <t>ZALDUMBIDE PAZMIÑO JEFFERSON SANTIAGO</t>
  </si>
  <si>
    <t>URQUIZO GUAMAN DAYSI ALEJANDRA</t>
  </si>
  <si>
    <t>AVILA CHUEZ CARMEN EVELINA</t>
  </si>
  <si>
    <t>CARRILLO SINALUISA ANA LUCIA</t>
  </si>
  <si>
    <t xml:space="preserve">CONDO ALVAREZ LIGIA MARGARITA </t>
  </si>
  <si>
    <t>DAQUILEMA DAQUILEMA CRISTHIAN DAVID</t>
  </si>
  <si>
    <t>DAQUILEMA VELASCO MARIA ISOLINA</t>
  </si>
  <si>
    <t>GUAYPACHA URQUIZO LUIS ENRIQUE</t>
  </si>
  <si>
    <t>CRIOLLO GUARACA JOSE ANTONIO</t>
  </si>
  <si>
    <t>MINISTERIO DEL CORO ACHIKLLA PACHA</t>
  </si>
  <si>
    <t>PAUCAR URQUIZO JAYKO ISAAC</t>
  </si>
  <si>
    <t>TAIPE CAIZA NOHEMI ALEXANDRA</t>
  </si>
  <si>
    <t>SIMBAÑA QUILACHAMIN PEDRO LEONARDO</t>
  </si>
  <si>
    <t>CUMIÑA TASAMBAY CASIMIRO .</t>
  </si>
  <si>
    <t xml:space="preserve">MURILLO CASTILLO MONICA PAULINA </t>
  </si>
  <si>
    <t>VALDEZ AUQUILLA MARIA VERONICA</t>
  </si>
  <si>
    <t>LLUMIQUINGA PALLO ZOILA PIEDAD</t>
  </si>
  <si>
    <t>LLANGARI QUISHPE JOSE GABRIEL</t>
  </si>
  <si>
    <t>PEÑAFIEL ALOMIA AIDA MARIA</t>
  </si>
  <si>
    <t>PRADO CAJAMARCA ALEX AUGUSTO</t>
  </si>
  <si>
    <t>RONDAL QUISHPE OLGA MARINA</t>
  </si>
  <si>
    <t>PILCA CHICOTA VICKY ESTEFANIA</t>
  </si>
  <si>
    <t>PILCA CHICOTA CESAR STEVEN</t>
  </si>
  <si>
    <t xml:space="preserve">TOLEDO RODRIGUEZ ANGEL HUMBERTO </t>
  </si>
  <si>
    <t>NARVAEZ MALACATUS LUIS AMABLE</t>
  </si>
  <si>
    <t>TANDAPILCO TANDAPILCO GLADYS ROCIO</t>
  </si>
  <si>
    <t>CABASCANGO CASTILLO ROSA EMILIA</t>
  </si>
  <si>
    <t xml:space="preserve">FIERRO SEGOVIA JOSE LUIS </t>
  </si>
  <si>
    <t>VARGAS SANDOVAL EDWIN RAFAEL</t>
  </si>
  <si>
    <t>ORTEGA GUERRERO GUIDO RAMIRO</t>
  </si>
  <si>
    <t>AVELLANEDA HERNANDEZ JUAN FRANCISCO</t>
  </si>
  <si>
    <t>SANGUCHO LLUMIQUINGA BETTY DAYANA</t>
  </si>
  <si>
    <t>CASTRO BIEDERMANN ANITA DE LOURDES</t>
  </si>
  <si>
    <t>CARRION UBIDIA MIGUEL ANGEL</t>
  </si>
  <si>
    <t>URQUIZO HUARACA JUANA ROCIO</t>
  </si>
  <si>
    <t>CASILLAS VARGAS LUIS ENRIQUE</t>
  </si>
  <si>
    <t>CUICHAN SIMBAÑA STEVEN GEOVANNY</t>
  </si>
  <si>
    <t>CUICHAN SIMBAÑA ADRIAN ALEJANDRO</t>
  </si>
  <si>
    <t>YUMISEBA VALDEZ ALEXANDER ARIEL</t>
  </si>
  <si>
    <t>IGUAGO PILATAXI JENNIFER ESTEFANIA</t>
  </si>
  <si>
    <t>FERNANDEZ NUÑEZ ERICK PATRICIO</t>
  </si>
  <si>
    <t>37.50</t>
  </si>
  <si>
    <t>TOABANDA TOABANDA ANA LUCIA</t>
  </si>
  <si>
    <t>TUGULINAGO PERUGACHI JUAN CARLOS</t>
  </si>
  <si>
    <t>IMBAQUINGO CHICO MARIA PIEDAD</t>
  </si>
  <si>
    <t xml:space="preserve">INCA BRAVO JOEL ELEXANDER </t>
  </si>
  <si>
    <t>LOZA CRIOLLO JOSE ARMANDO</t>
  </si>
  <si>
    <t>33.00</t>
  </si>
  <si>
    <t>CAISAGUANO TOAQUIZA NANCY CECILIA</t>
  </si>
  <si>
    <t>MOROCHO TASAMBAY JOSUE DAVID</t>
  </si>
  <si>
    <t>PONCE ALARCON YESENIA GEOCONDA</t>
  </si>
  <si>
    <t>ESPINOZA MAÑAY LEONARDO HUMBERTO</t>
  </si>
  <si>
    <t>CHILIQUINGA JUMBO SHARON MILENI</t>
  </si>
  <si>
    <t>SORNOZA CAISAGUANO JORGE ENRIQUE</t>
  </si>
  <si>
    <t>GAVILANES MOYA ROSA MERCEDES</t>
  </si>
  <si>
    <t>VALDEZ VALDEZ JOSE KLEVER</t>
  </si>
  <si>
    <t>QUINTERO REYES ELSY .</t>
  </si>
  <si>
    <t>MOSQUERA HERRERA OMAR GALO</t>
  </si>
  <si>
    <t>135.00</t>
  </si>
  <si>
    <t>VALERA VALERA JUAN .</t>
  </si>
  <si>
    <t xml:space="preserve">CONTERO CHUQUIMARCA HECTOR RODRIGO </t>
  </si>
  <si>
    <t>QUINATOA DIAZ JHOON ESTIF</t>
  </si>
  <si>
    <t>QUINATOA TOAZO WASHINGTON WLADIMIR</t>
  </si>
  <si>
    <t>QUINATOA TOAZO OSCAR WILFRIDO</t>
  </si>
  <si>
    <t>32.00</t>
  </si>
  <si>
    <t>CHACHA VELASTEGUI OMAR FABIAN</t>
  </si>
  <si>
    <t>AUQUILLA URQUIZO JOSE LUIS</t>
  </si>
  <si>
    <t>CHAQUINGA . CESAR AUGUSTO</t>
  </si>
  <si>
    <t>URQUIZO YUMICEBA MANUEL .</t>
  </si>
  <si>
    <t>ASIMBAYA CHICAIZA JENNIFER ROCIO</t>
  </si>
  <si>
    <t xml:space="preserve">TOAPAXI TACO JULIAN </t>
  </si>
  <si>
    <t>BENALCAZAR ARIAS CRISTHIAN DAVID</t>
  </si>
  <si>
    <t>OBANDO CURICAMA ANGEL RAUL</t>
  </si>
  <si>
    <t>GUAPI SAYAY DIEGO ARMANDO</t>
  </si>
  <si>
    <t>URQUIZO YUMICEBA FANNY ELIZABETH</t>
  </si>
  <si>
    <t>FARINANGO SIMBAÑA ADRIANA BELEN</t>
  </si>
  <si>
    <t>FARINANGO FARINANGO KEVIN SAUL</t>
  </si>
  <si>
    <t>CUASQUER MORALES SANDRA PATRICIA</t>
  </si>
  <si>
    <t>QUISHPE CUZCO MARIANA DE JESUS</t>
  </si>
  <si>
    <t>YUMAGLLA GUAMAN MARIA ALEGRIA</t>
  </si>
  <si>
    <t>ROSERO GUZMAN POLIVIO FERNANDO</t>
  </si>
  <si>
    <t>BORGES GAINZA YADIRA .</t>
  </si>
  <si>
    <t>OSORIO VIVAS XIMENA DE LOS ANGELES</t>
  </si>
  <si>
    <t xml:space="preserve">PELAEZ PONCE STEFANY ALEJANDRA </t>
  </si>
  <si>
    <t xml:space="preserve">CHACHA RIOS PATRICIO FERNANDO </t>
  </si>
  <si>
    <t>FIALLOS GUILCAPI DARWIN DARIO</t>
  </si>
  <si>
    <t>CRIOLLO NIAMA MYRIAM JANETH</t>
  </si>
  <si>
    <t>SIMBAÑA SIGCHA ADRIANA PATRICIA</t>
  </si>
  <si>
    <t>FARINANGO MANGUIA ELVIA DEL PILAR</t>
  </si>
  <si>
    <t>CHILUIZA SAGÑAY MARIA INES</t>
  </si>
  <si>
    <t>CAIZA CAIZA HUGO HUMBERTO</t>
  </si>
  <si>
    <t>CASAGALLO MENDOZA MARCO RODRIGO</t>
  </si>
  <si>
    <t>YAMBAY BUÑAY JORGE GONZALO</t>
  </si>
  <si>
    <t>CHICOTA LUCERO BLANCA GLADYS</t>
  </si>
  <si>
    <t>CRIOLLO HUARACA MANUELA .</t>
  </si>
  <si>
    <t xml:space="preserve">BRAVO GUACHO MARIA EUGENIA </t>
  </si>
  <si>
    <t>160.00</t>
  </si>
  <si>
    <t xml:space="preserve">MORALES FRANCO ROBERTO CARLOS </t>
  </si>
  <si>
    <t>YUMICEBA CRIOLLO JUANA .</t>
  </si>
  <si>
    <t>AIGAJE YAPO JENNY CRISTINA</t>
  </si>
  <si>
    <t>OSORIO CARDENAS ENRIQUE ISRAEL</t>
  </si>
  <si>
    <t>CUENCA SARANGO CESAR VENILDO</t>
  </si>
  <si>
    <t>ERAZO MONTESDEOCA DIEGO MARTIN</t>
  </si>
  <si>
    <t>CUICHAN YAPO EDISON FERNANDO</t>
  </si>
  <si>
    <t>URCUANGO PILCA ALDO DAVID</t>
  </si>
  <si>
    <t>URCUANGO PILCA MIGUEL ANGEL</t>
  </si>
  <si>
    <t>DACTO VACA ROCIO DEL PILAR</t>
  </si>
  <si>
    <t>VILLAGRAN ALMEIDA JUAN HUGO</t>
  </si>
  <si>
    <t xml:space="preserve">PILCO NINABANDA SILVANA MARIELA </t>
  </si>
  <si>
    <t>YAPO GUACOLLANTE ZOILA MARIA</t>
  </si>
  <si>
    <t>PRADO CABASCANGO ESPERIDION .</t>
  </si>
  <si>
    <t>GUAYPACHA URQUIZO JAIME OSWALDO</t>
  </si>
  <si>
    <t>EL PALACIO DE LA MARAVILLAS</t>
  </si>
  <si>
    <t>LOZANO VARGAS MELBA VANESSA</t>
  </si>
  <si>
    <t>URQUIZO URQUIZO ARIEL MATEO</t>
  </si>
  <si>
    <t>PATIN REA TOMAS .</t>
  </si>
  <si>
    <t>LOACHAMIN QUINGA JORGE RODRIGO</t>
  </si>
  <si>
    <t>GARCES CORTEZ PABLO JAVIER</t>
  </si>
  <si>
    <t>MUZO SIMBAÑA PEDRO MARIO</t>
  </si>
  <si>
    <t>BAUTISTA TUSA JOSELYN NICOLE</t>
  </si>
  <si>
    <t>CHIZA CANDO FABIOLA .</t>
  </si>
  <si>
    <t>CHUGCHILAN ALDANA NANCY VERONICA</t>
  </si>
  <si>
    <t>GUACHAMIN CONLAGO KARINA NATHALY</t>
  </si>
  <si>
    <t>RIOS REVELO IRMA ROCIO</t>
  </si>
  <si>
    <t>HERNANDEZ LAMINIA DILAN SEBASTIAN</t>
  </si>
  <si>
    <t>MORALES PRADO ARMANDO PATRICIO</t>
  </si>
  <si>
    <t>CHICAISA GUANOTASIG MANUEL ESPIRITU</t>
  </si>
  <si>
    <t>GUERRERO CASTILLO JIMMY ALEXANDER</t>
  </si>
  <si>
    <t>GUARACA URQUIZO ALFREDO DUCHICELA</t>
  </si>
  <si>
    <t>PAGUAY GUAMAN GLADYS ELENA</t>
  </si>
  <si>
    <t>CUSHICAGUA BEDOYA RAQUEL .</t>
  </si>
  <si>
    <t>ESPAÑA BAQUE DANIEL FERNANDO</t>
  </si>
  <si>
    <t>CARRILLO QUINATOA SEGUNDO JULIAN</t>
  </si>
  <si>
    <t>TELLO VEGA AUREA ESTHELA</t>
  </si>
  <si>
    <t>LEON FREIRE YAJAIRA LIZBETH</t>
  </si>
  <si>
    <t>ÑAMA HUARACA JESSICA MARCIA</t>
  </si>
  <si>
    <t>MAYORGA VILLALVA BARINIA ELIZABETH</t>
  </si>
  <si>
    <t xml:space="preserve">LEMA DUCHI HERNAN EFRAIN </t>
  </si>
  <si>
    <t>VASQUEZ GUZMAN LUZ MARIA</t>
  </si>
  <si>
    <t>CAZORLA LOGRONO EMILIA ALEXANDRA</t>
  </si>
  <si>
    <t>SALAO TOAPANTA ERIKA MARISOL</t>
  </si>
  <si>
    <t>CURIPALLO PERALTA NADIA ESTEFANIA</t>
  </si>
  <si>
    <t>AGUAGALLO HUILCAREMA JOSE DANIEL</t>
  </si>
  <si>
    <t>QUISAGUANO MOYOLEMA JUAN CARLOS</t>
  </si>
  <si>
    <t>URQUIZO CONGACHA LILIANA ELIZABETH</t>
  </si>
  <si>
    <t>HERRERA HERRERA EDISON RODRIGO</t>
  </si>
  <si>
    <t>MANOBANDA PILATAXI DAYANA CAMILA</t>
  </si>
  <si>
    <t>CABAY CARRILLO MONICA MISHEL</t>
  </si>
  <si>
    <t>GUAMAN GUAMAN GENARO FILADELFO</t>
  </si>
  <si>
    <t>ESTRELLA TASAMBAY JOSE ENRIQUE</t>
  </si>
  <si>
    <t>LOYO PEÑAFIEL LUIS HUMBERTO</t>
  </si>
  <si>
    <t>MONGE SALAZAR TERESA ISABEL</t>
  </si>
  <si>
    <t>VALDEZ AGUAGALLO MARIA MANUELA</t>
  </si>
  <si>
    <t>QUISI CACHUPUD DELIA MARGARITA</t>
  </si>
  <si>
    <t>FARINANGO TITUAÑA MANUEL .</t>
  </si>
  <si>
    <t xml:space="preserve">PEREZ PAUCAR OLGA JANNETH </t>
  </si>
  <si>
    <t>130.00</t>
  </si>
  <si>
    <t>VEGA MILLINGALLE MARIA SALOME</t>
  </si>
  <si>
    <t>QUINGA CASA ROSA MARIA</t>
  </si>
  <si>
    <t>ALVARADO IBARRA ERIK GERMAN</t>
  </si>
  <si>
    <t>VALDEZ URQUIZO LUIS FERNANDO</t>
  </si>
  <si>
    <t xml:space="preserve">DUCHI REMACHE JOSE ENRIQUE </t>
  </si>
  <si>
    <t>SANGOQUIZA CADME OCTAVIO EUGENIO</t>
  </si>
  <si>
    <t>TONATO VEGA MARIA MERCEDES</t>
  </si>
  <si>
    <t>CAIZA REAL JUAN RAUL</t>
  </si>
  <si>
    <t>URQUIZO TIPAN AARON STEVE</t>
  </si>
  <si>
    <t>URQUIZO TIPAN JEZLYN ARACELY</t>
  </si>
  <si>
    <t xml:space="preserve">SILVA HUARACA DANILO EDUARDO </t>
  </si>
  <si>
    <t>CARRILLO TARCO DIEGO ARMANDO</t>
  </si>
  <si>
    <t>URQUIZO URQUIZO JOSE MANUEL</t>
  </si>
  <si>
    <t>CHANATASIG TERAN CRISTIAN VINICIO</t>
  </si>
  <si>
    <t>YAMBAY TINGO ROLANDO PAUL</t>
  </si>
  <si>
    <t>ARIAS MARTINEZ SANDY MABEL</t>
  </si>
  <si>
    <t>FUERES FUERES KARINA TATIANA</t>
  </si>
  <si>
    <t>ABRIL SHUNTA NELLY NARCISA</t>
  </si>
  <si>
    <t>ANDRADE EGAS ENDERSON VINICIO</t>
  </si>
  <si>
    <t>FUERES PERUGACHI JOSE ALBERTO</t>
  </si>
  <si>
    <t>CARRIEL MOREIRA NEIL ROGELIO</t>
  </si>
  <si>
    <t>POVEDA RUIZ ABDON ALEJANDRO</t>
  </si>
  <si>
    <t>105.50</t>
  </si>
  <si>
    <t>YANCHAGUANO GUAMAN CARLOS EMILIO</t>
  </si>
  <si>
    <t>GALARZA SANGUANO CARMEN CECILIA</t>
  </si>
  <si>
    <t>SHIGLA YUQUILEMA JUAN LUIS</t>
  </si>
  <si>
    <t>CHAFLA TENENUELA MARIA NANCY</t>
  </si>
  <si>
    <t>QUILLPE CUTIUPALA MIRIAN ROCIO</t>
  </si>
  <si>
    <t>GUAMAN ARGOS JOSE MANUEL</t>
  </si>
  <si>
    <t>SANTOS YANEZ LUIS ENRIQUE</t>
  </si>
  <si>
    <t>VACACELA NIAMA SEGUNDO ANDRES</t>
  </si>
  <si>
    <t>URQUIZO MOROCHO LISBETH ESTEFANIA</t>
  </si>
  <si>
    <t>PEREZ MUÑOZ JOSE MANUEL</t>
  </si>
  <si>
    <t>155.00</t>
  </si>
  <si>
    <t>JARRIN SACAN JUAN MARCO</t>
  </si>
  <si>
    <t>VINUEZA RAMON MISHEL ESTHEFANIA</t>
  </si>
  <si>
    <t>CHICAIZA CACHIPUENDO EDISON DARWIN</t>
  </si>
  <si>
    <t>YANEZ VASQUEZ MARCELO ALEXIS</t>
  </si>
  <si>
    <t>CARRILLO URQUIZO MANUEL .</t>
  </si>
  <si>
    <t>CHICAIZA SAYAY CRISTHIAN RUBEN</t>
  </si>
  <si>
    <t>75.00</t>
  </si>
  <si>
    <t>MOROCHO GUAIPACHA SEGUNDO DANIEL</t>
  </si>
  <si>
    <t>MOROCHO AGUAGALLO ANGEL RAMON</t>
  </si>
  <si>
    <t>SOTO CAIZAGUANO MARIA ROSARIO</t>
  </si>
  <si>
    <t xml:space="preserve">BENALCAZAR ANDRAMUÑO ESTEFANIA ALEXANDRA </t>
  </si>
  <si>
    <t>ZAPATA PULITA KARINA ALEXANDRA</t>
  </si>
  <si>
    <t>REA PAGUAY ANAIS PILAR</t>
  </si>
  <si>
    <t>OTAVALO LOPEZ ISAAC BENJAMIN</t>
  </si>
  <si>
    <t>URQUIZO AUQUILLA JUANA .</t>
  </si>
  <si>
    <t>CUSQUILLO CUSQUILLO FLOR GRIMANESA</t>
  </si>
  <si>
    <t>CONCHAMBAY QUIMBIAMBA CARLOS DAVID</t>
  </si>
  <si>
    <t>BUÑAY CUNDURI MICHELLE ESTEFANIA</t>
  </si>
  <si>
    <t>YUMICEBA YUNGAN MYRIAN JANNETH</t>
  </si>
  <si>
    <t>FARINANGO COLLAGUAZO EDISON GEOVANNY</t>
  </si>
  <si>
    <t>GUERRA BELTRAN LUIS ALFONSO</t>
  </si>
  <si>
    <t>URQUIZO PADILLA LUIS MIGUEL</t>
  </si>
  <si>
    <t>ÑAMO JANETA CRISTIAN DAVID</t>
  </si>
  <si>
    <t>SHIGUANGO ALVARADO SILVIA JOSEFINA</t>
  </si>
  <si>
    <t>URQUIZO YUNGAN SARA NELLY</t>
  </si>
  <si>
    <t>URQUIZO PADILLA MARIA MANUELA</t>
  </si>
  <si>
    <t>11.50</t>
  </si>
  <si>
    <t>CUMIÑA VACACELA MARIA CASIMIRA</t>
  </si>
  <si>
    <t>COLLAGUAZO CAIZA OLGA .</t>
  </si>
  <si>
    <t>URQUIZO HUILCAREMA ANA ELENA</t>
  </si>
  <si>
    <t>MOROCHO GUAIPACHA ANA LUCIA</t>
  </si>
  <si>
    <t>CHICAIZA TENESACA BLANCA ROCIO</t>
  </si>
  <si>
    <t>CHERRES BARAJAS JHOANA GUADALUPE</t>
  </si>
  <si>
    <t>VACACELA SINALUISA GLORIA ALEXANDRA</t>
  </si>
  <si>
    <t xml:space="preserve">VACACELA TASAMBAY PEDRO </t>
  </si>
  <si>
    <t>URQUIZO TIXI ANGEL GEOVANNY</t>
  </si>
  <si>
    <t>AIGAJE YAPO NANCY ALEXANDRA</t>
  </si>
  <si>
    <t>CHILENA CHIMBORAZO JESSICA VERONICA</t>
  </si>
  <si>
    <t>TIXILEMA TOALOMBO VICENTE .</t>
  </si>
  <si>
    <t>RAMIREZ . MARCO ANGEL</t>
  </si>
  <si>
    <t>BARAJA VEGA JHOFRE .</t>
  </si>
  <si>
    <t>URQUIZO GUARACA LUIS GABRIEL</t>
  </si>
  <si>
    <t>PEREZ TENELEMA DAVID ABEL</t>
  </si>
  <si>
    <t>ÑACATA SINAILIN MARIA HORTENCIA</t>
  </si>
  <si>
    <t>NISPERUZA DOMINGUEZ DENISSE AITANA</t>
  </si>
  <si>
    <t>COOPERATIVA DE AHORRO Y CREDITO SURANGAY LTDA</t>
  </si>
  <si>
    <t>TIXI URQUIZO ISAIAS TOMAS</t>
  </si>
  <si>
    <t>ALVARADO ZUMBA MIRIAM ROCIO</t>
  </si>
  <si>
    <t>FELIX PERREÑO MARCIA BEATRIZ</t>
  </si>
  <si>
    <t>LANCHIMBA CASPI NESTOR .</t>
  </si>
  <si>
    <t>URQUIZO TIXI LUZ CLARA</t>
  </si>
  <si>
    <t>CARRILLO SINALUISA MARIA CECILIA</t>
  </si>
  <si>
    <t>SANCHEZ SANCHEZ JORGE JOSELITO</t>
  </si>
  <si>
    <t>ORTEGA CUICHAN NATASHA JASLENE</t>
  </si>
  <si>
    <t>CHICAIZA MORALES MARIA JUANA</t>
  </si>
  <si>
    <t>URQUIZO ARIAS JERYK AARON</t>
  </si>
  <si>
    <t>URQUIZO GUARACA SEGUNDO JOSE</t>
  </si>
  <si>
    <t xml:space="preserve">FERNANDEZ FERNANDEZ ROSA MARIA </t>
  </si>
  <si>
    <t xml:space="preserve">RUIZ SINCHI JOSE </t>
  </si>
  <si>
    <t>DIAZ QUINATOA MICHAEL DAVID</t>
  </si>
  <si>
    <t>YUNGAN SHUISHI JHOANA MARIBEL</t>
  </si>
  <si>
    <t>MOROCHO SINCHE MANUEL .</t>
  </si>
  <si>
    <t>CUARAN IMBAQUINGO HECTOR FRANCISCO</t>
  </si>
  <si>
    <t>PONCE PERALTA ZOILA AMELIA</t>
  </si>
  <si>
    <t>KARAKRAS WATINK RAQUEL CUMANDA</t>
  </si>
  <si>
    <t>FLORES MORALES REINA ELIZABETH</t>
  </si>
  <si>
    <t>JACOME SALAZAR AIDA BEATRIZ</t>
  </si>
  <si>
    <t>ASHQUI GUASGUA MARIO ENRIQUE</t>
  </si>
  <si>
    <t>SEMANATE SANTAMARIA CESAR AUGUSTO</t>
  </si>
  <si>
    <t>315.00</t>
  </si>
  <si>
    <t>GUARNIZO SILVESTRE VILMA EUNICE</t>
  </si>
  <si>
    <t>PEREZ MUÑOZ ALEX PAUL</t>
  </si>
  <si>
    <t>CUICHAN SUAREZ FERNANDA MICHELLE</t>
  </si>
  <si>
    <t>ROLDAN NAULA ROSA ELENA</t>
  </si>
  <si>
    <t>CHIMBO CAIZA FRANKLIN VINICIO</t>
  </si>
  <si>
    <t>ZAMBRANO RODRIGUEZ ERICK ALEXANDER</t>
  </si>
  <si>
    <t>MOROCHO CARGUACHI RAUL ENRIQUE</t>
  </si>
  <si>
    <t>GUAMAN EVAS GLADYS REBECA</t>
  </si>
  <si>
    <t xml:space="preserve">GUAMAN PULLAY DELFILIO </t>
  </si>
  <si>
    <t>YANGOL CONDO PEDRO VICENTE</t>
  </si>
  <si>
    <t>105.00</t>
  </si>
  <si>
    <t>285.00</t>
  </si>
  <si>
    <t>NIAMA SINALUISA JORGE AGUSTIN</t>
  </si>
  <si>
    <t>YANGOL CHUTO BLADIMIR ISRAEL</t>
  </si>
  <si>
    <t>YANGOL CHUTO CARLOS MANUEL</t>
  </si>
  <si>
    <t>MEJIA TIXE CARMEN AMELIA</t>
  </si>
  <si>
    <t>PEREZ MUÑOZ SEGUNDO APOLINARIO</t>
  </si>
  <si>
    <t>LEMA YARANGA ALEXANDRA JOSEFINA</t>
  </si>
  <si>
    <t>BUÑAY CAIZA CARLOS ROBERTO</t>
  </si>
  <si>
    <t>BUÑAY CAIZA BETTY AZUCENA</t>
  </si>
  <si>
    <t>GUAMAN DAQUILEMA RESURECCION .</t>
  </si>
  <si>
    <t>GUAMAN EVAS DIEGO EFRAIN</t>
  </si>
  <si>
    <t>DIAZ HERNANDEZ LORENA DE LOS ANGELES</t>
  </si>
  <si>
    <t>TOAPANTA ARGOS KEVIN ARBEY</t>
  </si>
  <si>
    <t>AUQUILLA URQUIZO JULIO CESAR</t>
  </si>
  <si>
    <t>ALBUJA BENALCAZAR ARTURO IVAN</t>
  </si>
  <si>
    <t>GUASHPA . MARIA FABIOLA</t>
  </si>
  <si>
    <t>CAIZA CAIZA GLADYS PILAR</t>
  </si>
  <si>
    <t>CEDEÑO VILLACIS MONICA SOFIA</t>
  </si>
  <si>
    <t>ARTES . ROSA MARIA</t>
  </si>
  <si>
    <t>URQUIZO JANETA BRYAN PATRICIO</t>
  </si>
  <si>
    <t>CLUB DEPORTIVO QUITO</t>
  </si>
  <si>
    <t>TIPAZ RAMIREZ JESSEICA NATHALY</t>
  </si>
  <si>
    <t>MINAGUA CUÑAS LIGIA ROCIO</t>
  </si>
  <si>
    <t>60.00</t>
  </si>
  <si>
    <t>CARRASCO ROJAS SWANNY AIMEE</t>
  </si>
  <si>
    <t>QUIRANTES FERNANDEZ FRANK DAVID</t>
  </si>
  <si>
    <t>URQUIZO URQUIZO ANGEL ENRIQUE</t>
  </si>
  <si>
    <t>MUÑOZ PILLAJO ANA MARIA</t>
  </si>
  <si>
    <t>SANMARTIN ERRAES JENNY ANDREA</t>
  </si>
  <si>
    <t>PEREZ PALACIOS VICTOR MANUEL</t>
  </si>
  <si>
    <t>OBANDO NENGER JOSSELYN TATIANA</t>
  </si>
  <si>
    <t>BALCAZAR ALVARADO EDUARDO JOSUE</t>
  </si>
  <si>
    <t>SIERRA TOAPAXI WILLIAM FABRICIO</t>
  </si>
  <si>
    <t>GRANIZO HEREDIA MELANIE KHERLY</t>
  </si>
  <si>
    <t>SINALUISA TASAMBAY DEBORA ABIGAIL</t>
  </si>
  <si>
    <t>SIERRA TOAPAXI CRISTHIAN DAVID</t>
  </si>
  <si>
    <t>URQUIZO PADILLA BRUNO DAVID</t>
  </si>
  <si>
    <t xml:space="preserve">GUARACA MOROCHO NICOLAS </t>
  </si>
  <si>
    <t>TIXI TASAMBAY LUIS ALBERTO</t>
  </si>
  <si>
    <t>PEÑALOZA PACHECO MONICA ALEJANDRINA</t>
  </si>
  <si>
    <t xml:space="preserve">COMUNIDAD SAN FRANCISCO DE LATURUN </t>
  </si>
  <si>
    <t>BUÑAY CARRILLO MARIA ANA</t>
  </si>
  <si>
    <t>157.00</t>
  </si>
  <si>
    <t>ANDRADE ENRIQUEZ JESSICA ABIGAIL</t>
  </si>
  <si>
    <t>QUINCHIMBLA MOLINA LEONARDO DAVID</t>
  </si>
  <si>
    <t>GUALLICHICO PULUPA NORMA JACQUELINE</t>
  </si>
  <si>
    <t>VILLAMARIN VIZCAINO KIMBERLY ANAHI</t>
  </si>
  <si>
    <t>TUITISE PILATASI LUIS ENSO</t>
  </si>
  <si>
    <t xml:space="preserve">PLATAFORMA LA OFELIA GIRO PAPAS </t>
  </si>
  <si>
    <t>FLORES MEDIAVILLA EDISON DANIEL</t>
  </si>
  <si>
    <t>235.00</t>
  </si>
  <si>
    <t>URQUIZO PADILLA MARIA .</t>
  </si>
  <si>
    <t>230.00</t>
  </si>
  <si>
    <t>PONCE LUNA MARTHA BEATRIZ</t>
  </si>
  <si>
    <t>TREJO SIMBAÑA CARMEN SUSANA</t>
  </si>
  <si>
    <t>RUIZ ORTA LUIS DAMIAN</t>
  </si>
  <si>
    <t>GARCIA GALLEGOS JOSSELYN LIZBETH</t>
  </si>
  <si>
    <t>ROLDAN PACA SEGUNDO PATRICIO</t>
  </si>
  <si>
    <t>ROLDAN PACA MARIA PETRONA</t>
  </si>
  <si>
    <t>YUCAILLA YUCAILLA ROSA ELIZABETH</t>
  </si>
  <si>
    <t>AULLA CAYAMBE SISA ARLETH</t>
  </si>
  <si>
    <t>IGLESIA CATOLICA AMULA CASALOMA</t>
  </si>
  <si>
    <t xml:space="preserve">LUCERO FAJARDO ANGEL GUMERCINDO </t>
  </si>
  <si>
    <t>VELASCO TAQUIRES VANESSA LIZETH</t>
  </si>
  <si>
    <t>GUAYAMA CEPA MARIA SUSANA</t>
  </si>
  <si>
    <t>BETUN YUQUILEMA BEATRIZ NICOLASA</t>
  </si>
  <si>
    <t>CARRILLO NIAMA SARA BELEN</t>
  </si>
  <si>
    <t>CARRILLO NIAMA ALEX DAVID</t>
  </si>
  <si>
    <t>CARRILLO NIAMA LIZETH ANAHY</t>
  </si>
  <si>
    <t>URQUIZO YUNGAN LUIS ABRAHAN</t>
  </si>
  <si>
    <t>CASTILLO BONILLA LUIS EDUARDO</t>
  </si>
  <si>
    <t>MOSQUERA QUIROZ SEGUNDO GALO</t>
  </si>
  <si>
    <t>MORALES ANANGONO HECTOR ARTURO</t>
  </si>
  <si>
    <t>NIAMA JANETA CAMILA ELIZABETH</t>
  </si>
  <si>
    <t>CARMILEMA SIMBAÑA LUIS MIGUEL</t>
  </si>
  <si>
    <t>COLES COLES ANGEL ROBERTO</t>
  </si>
  <si>
    <t>URQUIZO TIUPUL JERONIMO .</t>
  </si>
  <si>
    <t>107.00</t>
  </si>
  <si>
    <t>FONDO SOLIDARIO PURUWA PLAYERS</t>
  </si>
  <si>
    <t>PALLO CAJAS LILIA JANETH</t>
  </si>
  <si>
    <t>GAVILEMA CHANALUISA MARIA LUCRECIA</t>
  </si>
  <si>
    <t>SHI . JIN .</t>
  </si>
  <si>
    <t xml:space="preserve">XIAO HONG </t>
  </si>
  <si>
    <t>E99786810</t>
  </si>
  <si>
    <t>SANGOQUIZA FERNANDEZ MICHAEL ALEXANDER</t>
  </si>
  <si>
    <t>JIMENEZ VIVAS FERNANDA ESTEFANIA</t>
  </si>
  <si>
    <t>SIMBAÑA AREVALO BRYAN STALIN</t>
  </si>
  <si>
    <t>JIMENEZ JIMENEZ MERY FABIOLA</t>
  </si>
  <si>
    <t>NIAMA JANETA JOSE ELIAS</t>
  </si>
  <si>
    <t xml:space="preserve">SHEN DONGSHI </t>
  </si>
  <si>
    <t>EG1884576</t>
  </si>
  <si>
    <t>CASAGALLO CASAGALLO CARLOS RAMIRO</t>
  </si>
  <si>
    <t>MINIGUANO CHISAGUANO NORMA ISABEL</t>
  </si>
  <si>
    <t>195.00</t>
  </si>
  <si>
    <t>TASAMBAY VALDEZ JOSEFA .</t>
  </si>
  <si>
    <t xml:space="preserve">PATIN BAYAS MARIA CECILIA </t>
  </si>
  <si>
    <t>NUÑEZ CHITAN TANIA PAOLA</t>
  </si>
  <si>
    <t>ROJAS PINTO EDFREN SULLIVAN</t>
  </si>
  <si>
    <t>MEJÍA PÉREZ ANA BELÉN</t>
  </si>
  <si>
    <t>220.00</t>
  </si>
  <si>
    <t xml:space="preserve">GUO . SHIMING </t>
  </si>
  <si>
    <t>E41121079</t>
  </si>
  <si>
    <t>PAUCAR PINCHAO LUIS XAVIER</t>
  </si>
  <si>
    <t xml:space="preserve">HU . ZHENGUO </t>
  </si>
  <si>
    <t>E58968292</t>
  </si>
  <si>
    <t>MONTESDEOCA TEHANGA PAUL DAMIAN</t>
  </si>
  <si>
    <t>80.00</t>
  </si>
  <si>
    <t>COLEGIO DE INGENIEROS ZOOTECNISTAS DE CHIMBORAZO</t>
  </si>
  <si>
    <t>BAYAS QUINATOA DELIA LUCINDA</t>
  </si>
  <si>
    <t>GUAIPACHA MOROCHO JUAN SEBASTIAN</t>
  </si>
  <si>
    <t>GUAIPACHA PADILLA MANUEL HUMBERTO</t>
  </si>
  <si>
    <t>QUISAGUANO ALBAN MONICA PATRICIA</t>
  </si>
  <si>
    <t>SANTOS MOLINA MANUEL ALEJANDRO</t>
  </si>
  <si>
    <t>VIVAS MOSQUERA SULMA GUADALUPE</t>
  </si>
  <si>
    <t>81.00</t>
  </si>
  <si>
    <t>UNAUCHO CHANALUISA VILMA NARCISA</t>
  </si>
  <si>
    <t>170.00</t>
  </si>
  <si>
    <t>COOPERATIVA DE AHORRO Y CREDITO MARIA INMACULADA LTDA</t>
  </si>
  <si>
    <t>LARCO POZO DORIS ANABEL</t>
  </si>
  <si>
    <t>GUARACA AUQUILLA MANUELA .</t>
  </si>
  <si>
    <t>TOASO GOMEZ EDISON ANDRES</t>
  </si>
  <si>
    <t>OBANDO ROBLES KEVIN GEOVANNY</t>
  </si>
  <si>
    <t>COOPERATIVA DE AHORRO Y CREDITO LLACTA PURA</t>
  </si>
  <si>
    <t xml:space="preserve">PANCHEZ PUEBLA MARIA CECILIA </t>
  </si>
  <si>
    <t xml:space="preserve">SINCHE TIUPUL MARIA MICAELA </t>
  </si>
  <si>
    <t>JANETA AULLA ROSA .</t>
  </si>
  <si>
    <t xml:space="preserve">JANETA JANETA ANGEL DANIEL </t>
  </si>
  <si>
    <t>NIAMA PADILLA MARIA .</t>
  </si>
  <si>
    <t xml:space="preserve">PAÑO CUMIÑA JOSE FERNANDO </t>
  </si>
  <si>
    <t>GUAMAN USHCA RAMONA .</t>
  </si>
  <si>
    <t>95.00</t>
  </si>
  <si>
    <t xml:space="preserve">VIRACOCHA TOAZO BRITHANY ALEXANDRA </t>
  </si>
  <si>
    <t xml:space="preserve">CARRANZA HERRERA YESICA MARIUXI </t>
  </si>
  <si>
    <t>GUADALUPE VELOZ ELSA ROCIO</t>
  </si>
  <si>
    <t>PADILLA AUQUILLA MARCO VINICIO</t>
  </si>
  <si>
    <t>EVAS EVAS OLMEDO ISRAEL</t>
  </si>
  <si>
    <t>CONGACHA MULLO MARIA ANTONIA</t>
  </si>
  <si>
    <t>190.00</t>
  </si>
  <si>
    <t>URQUIZO SINALUISA JUAN DIEGO</t>
  </si>
  <si>
    <t>TOGLLA BANSHUY LORENZO .</t>
  </si>
  <si>
    <t xml:space="preserve">GARCIA VIVAS JHOJANA LORENA </t>
  </si>
  <si>
    <t>URQUIZO URQUIZO JUAN .</t>
  </si>
  <si>
    <t xml:space="preserve">GUAYPACHA GUALACEO JOEL ESTALIN </t>
  </si>
  <si>
    <t xml:space="preserve">GUAIPACHA CARRILLO MARCO VINICIO </t>
  </si>
  <si>
    <t xml:space="preserve">REMACHE CAIZA WILSON EDUARDO </t>
  </si>
  <si>
    <t xml:space="preserve">PAZMIÑO TOAPANTA YUSET YAMILET </t>
  </si>
  <si>
    <t xml:space="preserve">MUÑOZ TOAPANTA JHOSTIN ALEXIS </t>
  </si>
  <si>
    <t>TARABATA IMBAQUINGO LUIS MEDARDO</t>
  </si>
  <si>
    <t>GUALAN APUGLLON MARIA JUANA</t>
  </si>
  <si>
    <t>GUAIPACHA YUMICEBA MARIA ANA</t>
  </si>
  <si>
    <t xml:space="preserve">MASAPANTA GUANOLUISA JULIO ERNESTO </t>
  </si>
  <si>
    <t xml:space="preserve">GUAYPACHA GUALACEO VERONICA ESTEFANIA </t>
  </si>
  <si>
    <t>CACUANGO AUQUILLA JENNY ALEJANDRA</t>
  </si>
  <si>
    <t xml:space="preserve">CABEZAS PUENTE ALEXIS XAVIER </t>
  </si>
  <si>
    <t xml:space="preserve">MENENDEZ ALVARADO KARINA GEOMARA </t>
  </si>
  <si>
    <t xml:space="preserve">SANCHEZ PILLAJO JIMENA DEL CARMEN </t>
  </si>
  <si>
    <t xml:space="preserve">TORRES PEREZ JOSE DAVID </t>
  </si>
  <si>
    <t xml:space="preserve">LARCO PANCHEZ JONATHAN ALEXANDER </t>
  </si>
  <si>
    <t xml:space="preserve">VIRACOCHA TOAZO LENIN BOLIVAR </t>
  </si>
  <si>
    <t xml:space="preserve">REALPE ROJAS ANA BELEN </t>
  </si>
  <si>
    <t>VIRACOCHA TOAZO GRACE ESTEFANIA</t>
  </si>
  <si>
    <t>URQUIZO RUMIÑAHUI MARIA AUGUSTA</t>
  </si>
  <si>
    <t>CAIZA HIPO EDWIN ALBERTO</t>
  </si>
  <si>
    <t xml:space="preserve">YUNGAN SHUISHI KEVIN ISMAEL </t>
  </si>
  <si>
    <t xml:space="preserve">BUÑAY NIAMA JUANA GLADYS </t>
  </si>
  <si>
    <t xml:space="preserve">PARRA YEPEZ FAUSTO JAVIER </t>
  </si>
  <si>
    <t>ARAMBULO PONCE NEPTALI ELICEO</t>
  </si>
  <si>
    <t xml:space="preserve">ILAQUICHE ILAQUICHE JESSICA MARISOL </t>
  </si>
  <si>
    <t xml:space="preserve">VEINTIMILLA SANCHEZ DAMARIS ESTEFANIA </t>
  </si>
  <si>
    <t xml:space="preserve">DIAZ QUINATOA GUISSELA ANAHI </t>
  </si>
  <si>
    <t>YAULEMA ZAVALA EVELYN CAROLINA</t>
  </si>
  <si>
    <t xml:space="preserve">LEMACHE TIXE MARIA MYRIAM </t>
  </si>
  <si>
    <t>YUNGAN TASAMBAY MARIA .</t>
  </si>
  <si>
    <t xml:space="preserve">PACA CUMIÑA JUAN CARLOS </t>
  </si>
  <si>
    <t>CHUGCHILAN VEGA SONIA LISSETH</t>
  </si>
  <si>
    <t xml:space="preserve">TUPIZA QUILACHAMIN LUIS RODRIGO </t>
  </si>
  <si>
    <t>ALAVA VERA ERIKA ALEXANDRA</t>
  </si>
  <si>
    <t>ACEVEDO RIVADENEIRA LEIDY GRACIELA</t>
  </si>
  <si>
    <t>ROLDAN VELASCO JAVIER ALEJANDRO</t>
  </si>
  <si>
    <t xml:space="preserve">LOVATO CHALACAN WILSON RAFAEL </t>
  </si>
  <si>
    <t>ASQUI MAJI JENIFFER MICHELLE</t>
  </si>
  <si>
    <t xml:space="preserve">PUENTE CARRION BYRON MARCELO </t>
  </si>
  <si>
    <t>TORRES LARCO ODALIS IVONNE</t>
  </si>
  <si>
    <t>PADILLA YUNGAN JUAN .</t>
  </si>
  <si>
    <t>TUFIÑO CALDERON ADRIAN EDUARDO</t>
  </si>
  <si>
    <t>CONDOR TREJO ELSA LILIANA</t>
  </si>
  <si>
    <t>MORALES BEDOYA MARIA DEL CARMEN</t>
  </si>
  <si>
    <t>TREJO SIMBAÑA MARIA ALICIA</t>
  </si>
  <si>
    <t>LLANGARI GUAMAN RICHARD PAUL</t>
  </si>
  <si>
    <t>GUARACA MOROCHO MARIA BELGICA</t>
  </si>
  <si>
    <t>PEREZ MONTESDEOCA DARLA PAOLA</t>
  </si>
  <si>
    <t>PEREZ MONTESDEOCA JEFERSON MATHIAS</t>
  </si>
  <si>
    <t>MONTENEGRO SUQUILLO MARTHA NARCISA</t>
  </si>
  <si>
    <t>HUARACA URQUIZO OLGA MARIA</t>
  </si>
  <si>
    <t>MORALES GUAMAN JEFFERSON OMAR</t>
  </si>
  <si>
    <t>MALDONADO CERON ANA VERONICA</t>
  </si>
  <si>
    <t>YEPEZ MORETA JESSICA MARIELA</t>
  </si>
  <si>
    <t>MARTINEZ SACON MILAGROS MONSERRATE</t>
  </si>
  <si>
    <t>TIUPUL URQUIZO CARMEN YOLANDA</t>
  </si>
  <si>
    <t xml:space="preserve">CEPEDA GUACHO JIMENA ISABEL </t>
  </si>
  <si>
    <t>TIPANTUÑA VEGA EDGAR ALBERTO</t>
  </si>
  <si>
    <t xml:space="preserve">MORENO LUNA ALEX MATEO </t>
  </si>
  <si>
    <t>TOAPANTA YAMBERLA RONAL STEVE</t>
  </si>
  <si>
    <t>150.00</t>
  </si>
  <si>
    <t>VELEZ MOREIRA BETZI ELIZABETH</t>
  </si>
  <si>
    <t>PACHITO CASCO LUIS ALBERTO</t>
  </si>
  <si>
    <t>LEON TREJO MARIA GABRIELA</t>
  </si>
  <si>
    <t>174.00</t>
  </si>
  <si>
    <t>SAGÑAY EVAS SONIA MARISOL</t>
  </si>
  <si>
    <t>SAGÑAY EVAS CHRISTIAN PATRICIO</t>
  </si>
  <si>
    <t>PUCACHAQUI SIGCHA ROSA ELVIRA</t>
  </si>
  <si>
    <t>RUIZ CUICHAN ERICK ALEJANDRO</t>
  </si>
  <si>
    <t>SANDOVAL TAPIA MARCO ANTONIO</t>
  </si>
  <si>
    <t>PEREZ ARROYO RUBEN ANTONIO</t>
  </si>
  <si>
    <t>SHUGULI PUCACHAQUI MONICA PILAR</t>
  </si>
  <si>
    <t>VACACELA SINALUISA ROSA MARGARITA</t>
  </si>
  <si>
    <t>GUAMAN GUAMAN ROSA MARIA</t>
  </si>
  <si>
    <t>ROMERO TACO GUILLERMO FABIAN</t>
  </si>
  <si>
    <t>DIAZ QUINTANA PATRICIO JAVIER</t>
  </si>
  <si>
    <t>SHUGULI CONDOR KEVIN ALEXANDER</t>
  </si>
  <si>
    <t>PANCHO CRUZ MARIA BELEN</t>
  </si>
  <si>
    <t>CHENRUI . ZHAO .</t>
  </si>
  <si>
    <t>CHUMAÑA CHUMAÑA GLORIA CRISTINA</t>
  </si>
  <si>
    <t>MOLINA UMAGINGA CARLOS ANIBAL</t>
  </si>
  <si>
    <t>TREJO SIMBAÑA LAURA BEATRIZ</t>
  </si>
  <si>
    <t>CAIZA SANCHEZ LUIS FERNANDO</t>
  </si>
  <si>
    <t>CONDOR TREJO CARLA MELISSA</t>
  </si>
  <si>
    <t>CASHUG CARRILLO MANUEL .</t>
  </si>
  <si>
    <t>VILLA PAGUAY ROSA ELENA</t>
  </si>
  <si>
    <t>MALAN VILLA MIRIAM VERONICA</t>
  </si>
  <si>
    <t xml:space="preserve">CALVA ALVAREZ RICARDO RENAN </t>
  </si>
  <si>
    <t>CARRO BOLLETTA HUGO WALDEMAR</t>
  </si>
  <si>
    <t>SANCHEZ ORTIZ DAVID JAVIER</t>
  </si>
  <si>
    <t>MONTENEGRO GUZMAN ALFREDO VICENTE</t>
  </si>
  <si>
    <t>ROSADO MERA RAMON IGNACIO</t>
  </si>
  <si>
    <t>MAILA CHILUIZA SARUK RIK</t>
  </si>
  <si>
    <t>SANTAFE CHIMBORAZO WILSON EDUARDO</t>
  </si>
  <si>
    <t>MARTINEZ PANCHI CESAR AUGUSTO</t>
  </si>
  <si>
    <t>TOAPANTA TOCTAGUANO LUIS ALFONSO</t>
  </si>
  <si>
    <t>RAMIREZ GUACHAMIN SERGIO ANDRES</t>
  </si>
  <si>
    <t>CHOCA ASAS LUZ ETELVINA</t>
  </si>
  <si>
    <t>MANYA LOGACHO GICELA DEL CONSUELO</t>
  </si>
  <si>
    <t>ALBAN MAGALLANES MAYRA DEL PILAR</t>
  </si>
  <si>
    <t>LI . XIAOBEI .</t>
  </si>
  <si>
    <t>XU . XU .</t>
  </si>
  <si>
    <t xml:space="preserve">PARRA PARRA ANA FABIOLA </t>
  </si>
  <si>
    <t>MARCILLO ORTIZ DAYSI TATIANA</t>
  </si>
  <si>
    <t>CHICA TINOCO AMANDA MARIETA</t>
  </si>
  <si>
    <t>ALVAREZ TORRES LUIS ALBERTO</t>
  </si>
  <si>
    <t>DELGADO TELLO TANYA JACKELINE</t>
  </si>
  <si>
    <t>SERVICIOS INTEGRALES DE CONSULTORIA, ASESORIA Y CAPACITACION TOPPEOPLEEC S.A.S.</t>
  </si>
  <si>
    <t>CHICAIZA CUTIA JOSE ESTEBAN</t>
  </si>
  <si>
    <t>SANTOS PUELLES SANDRA .</t>
  </si>
  <si>
    <t>DOMINGUEZ FREIRE MARIA REBECA</t>
  </si>
  <si>
    <t>BALLA YUMBO PETRONA .</t>
  </si>
  <si>
    <t>MUJICA BETANCOURT RUBEN DARIO</t>
  </si>
  <si>
    <t>UNAUCHO CHANALUISA MAYRA GUADALUPE</t>
  </si>
  <si>
    <t>ZAMBRANO VALLE LEONARDO DANIEL</t>
  </si>
  <si>
    <t>GUARACA URQUIZO SEGUNDO ANGEL</t>
  </si>
  <si>
    <t>QUILACHAMIN . RULFO ANIBAL</t>
  </si>
  <si>
    <t>ASOCIACION DE PROCUCCION AGROPECUARIA DEL CENTRO DE ACOPIO LA LIBERTAD ASOPROCALI</t>
  </si>
  <si>
    <t>TOAPANTA TREJO EMILIO VLADIMIR</t>
  </si>
  <si>
    <t>CAYAMBE MOROCHO MERCEDES .</t>
  </si>
  <si>
    <t>GARCIA ZURITA ANDRES FERNANDO</t>
  </si>
  <si>
    <t>ALBAURA LECHON JOSE FELIX</t>
  </si>
  <si>
    <t>ÑAMO PADILLA JUAN CARLOS</t>
  </si>
  <si>
    <t>GUALOTO ANDRADE LIZ BEATRIZ</t>
  </si>
  <si>
    <t xml:space="preserve">URQUIZO YUMICEBA MARCO VINICIO </t>
  </si>
  <si>
    <t>JAMA ESPINOZA JENIFER LILIANA</t>
  </si>
  <si>
    <t>GUAMAN LINCANGO MYRIAM YOLANDA</t>
  </si>
  <si>
    <t>YUNGAN GUACHO ADRIAN MISAEL</t>
  </si>
  <si>
    <t>CARRILLO CARRILLO MARIA ROSA</t>
  </si>
  <si>
    <t>MENDEZ QUINGALOMBO JOSE LUIS</t>
  </si>
  <si>
    <t>NAVARRETE NAVARRETE MILTON SANTIAGO</t>
  </si>
  <si>
    <t>BANSHUY ROLDAN NELLY ESPERANZA</t>
  </si>
  <si>
    <t>CABRERA BARRE PAOLA EULALIA</t>
  </si>
  <si>
    <t>AIFENG . YANG .</t>
  </si>
  <si>
    <t>XUJUAN . LIU .</t>
  </si>
  <si>
    <t>FANG . WEI .</t>
  </si>
  <si>
    <t>XIANGJIANG . LIU .</t>
  </si>
  <si>
    <t>E0954422</t>
  </si>
  <si>
    <t>WANG . SEN .</t>
  </si>
  <si>
    <t>QIANGGUO . WANG .</t>
  </si>
  <si>
    <t>HANPING . WU .</t>
  </si>
  <si>
    <t>188.00</t>
  </si>
  <si>
    <t>LATORRE CHANALUISA GILBERTO .</t>
  </si>
  <si>
    <t>PAEZ JIMENEZ ALFREDO MARCELO</t>
  </si>
  <si>
    <t>TOCTE TOAPANTA ANDERSON ISAIAS</t>
  </si>
  <si>
    <t>PADILLA YUMICEBA JOSEFA .</t>
  </si>
  <si>
    <t>PACA TAYUPANDA JHON HENRY</t>
  </si>
  <si>
    <t>GUAMANGALLO BOLAGAY BLANCA FRANCISCA DEL ROCIO</t>
  </si>
  <si>
    <t>SIGUENCIA DELGADO CARLOS ALFREDO</t>
  </si>
  <si>
    <t>TARCO CORO NEYRA .</t>
  </si>
  <si>
    <t xml:space="preserve">COOPERATIVA DE AHORRO Y CREDITO CREDI FACIL LTDA </t>
  </si>
  <si>
    <t>COOPERATIVA DE AHORRO Y CREDITO 1 DE JULIO</t>
  </si>
  <si>
    <t xml:space="preserve">CUASQUER QUELAL CRUZ ELENA </t>
  </si>
  <si>
    <t>YUMICEBA ESTRELLA KELLY MARIBID</t>
  </si>
  <si>
    <t xml:space="preserve">CARRERA GUAMAN SONIA DEL PILAR </t>
  </si>
  <si>
    <t>ROMERO MATUTE ERICK BENJAMIN</t>
  </si>
  <si>
    <t>TACURI CABRERA ANA ELOISA</t>
  </si>
  <si>
    <t>CUICHAN TACURI JHOSUE ARIEL</t>
  </si>
  <si>
    <t xml:space="preserve">ROJAS PALAQUIBAY GABRIELA CAROLINA </t>
  </si>
  <si>
    <t>QUEZADA GUANUCHI ALFREDO ALADINO</t>
  </si>
  <si>
    <t>ALBARRASIN CHICAIZA DANIELA INES</t>
  </si>
  <si>
    <t>AVALOS YANCHALIQUIN VICTOR ANIBAL</t>
  </si>
  <si>
    <t>VALDEZ PAUCAR LUIS ALFREDO</t>
  </si>
  <si>
    <t>193.00</t>
  </si>
  <si>
    <t>TOAPANTA PATAJALO GENESIS VALERIA</t>
  </si>
  <si>
    <t>TOAPANTA PATAJALO JEANNETH CAROLINA</t>
  </si>
  <si>
    <t>PINCAY BAJAÑA JESSICA JOHANA</t>
  </si>
  <si>
    <t>PRUNA LOGACHO KATTYA ANABEL</t>
  </si>
  <si>
    <t>SANCHEZ TUPIZA LUIS ALBERTO</t>
  </si>
  <si>
    <t>BALDERRAMO INTRIAGO IVONNY ESTELA</t>
  </si>
  <si>
    <t>CONDOY CHICA XIMENA ALEJANDRA</t>
  </si>
  <si>
    <t>RIOFRIO ALCOSER MARTHA PIEDAD</t>
  </si>
  <si>
    <t xml:space="preserve">VILEMA CAUJA SHIRLEY VALERIA </t>
  </si>
  <si>
    <t>CONGO BORGA MARIA JOSE</t>
  </si>
  <si>
    <t>PASTUÑA PASTUÑA FANY CELIA</t>
  </si>
  <si>
    <t>QUILO QUILO SILVIA CAROLINA</t>
  </si>
  <si>
    <t>REINOSO PIÑA ZOILA GERARDINA</t>
  </si>
  <si>
    <t>CARRILLO NIAMA MARIA SUSANA</t>
  </si>
  <si>
    <t>MOROCHO CARRILLO SARA ESTHEFANIA</t>
  </si>
  <si>
    <t>SIMBAÑA BAZAN MARIA MAGDALENA</t>
  </si>
  <si>
    <t>XU , JIANKUN .</t>
  </si>
  <si>
    <t>NAVAS ESPINOZA GLADYS LUCIA</t>
  </si>
  <si>
    <t>YANZA ALBAN GLADYS GEORGINA</t>
  </si>
  <si>
    <t>132.00</t>
  </si>
  <si>
    <t>YELA . MARIA AURA NELLY</t>
  </si>
  <si>
    <t>CABRERA TOAPANTA BLANCA FABIOLA</t>
  </si>
  <si>
    <t>TOCA CONDOR WILMER DANIEL</t>
  </si>
  <si>
    <t>SEMANATE PALLO MARIA PETRONA</t>
  </si>
  <si>
    <t>TORRES GARCES AMBAR ELIZABETH</t>
  </si>
  <si>
    <t>TOCTAGUANO IZA MARIA MERCEDES</t>
  </si>
  <si>
    <t>PARRA RAMOS CARLOS EFRAIN</t>
  </si>
  <si>
    <t>YAGUACHI SALAME CHRISTOPHER SHIRED</t>
  </si>
  <si>
    <t>ROJAS PRATO EDINZON MOISES</t>
  </si>
  <si>
    <t>GUARACA URQUIZO YULIETH ANAHI</t>
  </si>
  <si>
    <t>GUARACA URQUIZO SEBASTIAN ALEJANDRO</t>
  </si>
  <si>
    <t>CACUANGO IMBA NANCY ELIZABETH</t>
  </si>
  <si>
    <t>TOASA YUNGAN LIZBETH SARAHI</t>
  </si>
  <si>
    <t>JURADO GARCIA AMY VALENTINA</t>
  </si>
  <si>
    <t>CUICHAN TATAYO MARIA RAFAELA</t>
  </si>
  <si>
    <t>ESCOBAR LARA LIZANDRA NOEMI</t>
  </si>
  <si>
    <t>PABON SIERRA ELIUD SMITH</t>
  </si>
  <si>
    <t>TORO LEMA WALTER BRYAN</t>
  </si>
  <si>
    <t>SERRANO CANTOS KATHERINE JHOSMARY</t>
  </si>
  <si>
    <t>VARGAS CORDOBA SANTIAGO JAVIER</t>
  </si>
  <si>
    <t xml:space="preserve">PASMAY LLAMUCA SEGUNDO MANUEL </t>
  </si>
  <si>
    <t xml:space="preserve">CAIZA HIPO ANGEL ROLANDO </t>
  </si>
  <si>
    <t>BUS CATAR N82</t>
  </si>
  <si>
    <t>152.00</t>
  </si>
  <si>
    <t>ESPINOZA QUISHPE ALEXANDRA PATRICIA</t>
  </si>
  <si>
    <t>JACOME MACIAS BRYAN ALEJANDRO</t>
  </si>
  <si>
    <t>ACHINA CALUGUILLIN LUIS ALBERTO</t>
  </si>
  <si>
    <t xml:space="preserve">MOYANO QUISHPI ROOSVELT SANTIAGO </t>
  </si>
  <si>
    <t xml:space="preserve">ROLDAN DUQUILEMA MERCEDES </t>
  </si>
  <si>
    <t>133.00</t>
  </si>
  <si>
    <t>PALLO SHUGULI LUIS GONZALO</t>
  </si>
  <si>
    <t>BAGUA ATI ALEX CHRISTIAN</t>
  </si>
  <si>
    <t>ROSERO MARCILLO DANIELA ELIZABETH</t>
  </si>
  <si>
    <t xml:space="preserve">FEDERACIÓN DE PUEBLOS INDIGENAS DE LA NACION PURUHA CACHA </t>
  </si>
  <si>
    <t>NEGRETE COCHA NELLY MARGOTH</t>
  </si>
  <si>
    <t>CICLóN FAMILIAR</t>
  </si>
  <si>
    <t>CAMPO GUAJAN JOSE MANUEL</t>
  </si>
  <si>
    <t>BASTIDAS BASTIDAS FRANCISCO JAVIER</t>
  </si>
  <si>
    <t>VIZCAINO GARCIA KEVIN FERNANDO</t>
  </si>
  <si>
    <t>122.00</t>
  </si>
  <si>
    <t>PALLO PISUÑA OSCAR SANTIAGO</t>
  </si>
  <si>
    <t>BANCO COMUNAL DE APOYO</t>
  </si>
  <si>
    <t>1,005,00</t>
  </si>
  <si>
    <t>1,089,00</t>
  </si>
  <si>
    <t>1,117,25</t>
  </si>
  <si>
    <t>1,217,08</t>
  </si>
  <si>
    <t>1,250,00</t>
  </si>
  <si>
    <t>1,003,00</t>
  </si>
  <si>
    <t>1,015,12</t>
  </si>
  <si>
    <t>1,142,81</t>
  </si>
  <si>
    <t>1,226,31</t>
  </si>
  <si>
    <t>1,018,25</t>
  </si>
  <si>
    <t>1,026,88</t>
  </si>
  <si>
    <t>1,126,38</t>
  </si>
  <si>
    <t>1,315,00</t>
  </si>
  <si>
    <t>1,439,90</t>
  </si>
  <si>
    <t>1,266,25</t>
  </si>
  <si>
    <t>1,330,01</t>
  </si>
  <si>
    <t>1,001,00</t>
  </si>
  <si>
    <t>1,505,00</t>
  </si>
  <si>
    <t>1,045,00</t>
  </si>
  <si>
    <t>1,000,50</t>
  </si>
  <si>
    <t>1,025,00</t>
  </si>
  <si>
    <t>8,000,00</t>
  </si>
  <si>
    <t>Cert Aportación,</t>
  </si>
  <si>
    <t>Otros Bloq.</t>
  </si>
  <si>
    <t>SALDARRIAGA COCIOS MARCELO RODRIGO</t>
  </si>
  <si>
    <t>0.18</t>
  </si>
  <si>
    <t>SANTILLAN RHOR CARLOS ERVIN</t>
  </si>
  <si>
    <t>0.22</t>
  </si>
  <si>
    <t>NARANJO AYALA LIGIA PATRICIA</t>
  </si>
  <si>
    <t>HERNANDEZ MAROTO MARIA JUDITH</t>
  </si>
  <si>
    <t>CUEVA ROJAS MARIANITA ENID</t>
  </si>
  <si>
    <t>JATIVA NIETO OSCAR RUBEN</t>
  </si>
  <si>
    <t>PUGACHI PAZ HOMERO CICERON</t>
  </si>
  <si>
    <t>0.37</t>
  </si>
  <si>
    <t>HUILCAREMA AUQUILLA MARGARITA DEL ROCIO</t>
  </si>
  <si>
    <t>CHANGO VALLE NANCY YOLANDA</t>
  </si>
  <si>
    <t>137.53</t>
  </si>
  <si>
    <t>BURGOS FRUTOS INES PIEDAD</t>
  </si>
  <si>
    <t>VASCONEZ BARRENO MANUEL ENRIQUE</t>
  </si>
  <si>
    <t>VILLARREAL GARCIA NANCY MARLENE</t>
  </si>
  <si>
    <t>7.96</t>
  </si>
  <si>
    <t>1.02</t>
  </si>
  <si>
    <t>0.16</t>
  </si>
  <si>
    <t>191.59</t>
  </si>
  <si>
    <t>0.21</t>
  </si>
  <si>
    <t>70.92</t>
  </si>
  <si>
    <t>1.13</t>
  </si>
  <si>
    <t>259.00</t>
  </si>
  <si>
    <t>1.41</t>
  </si>
  <si>
    <t>1.46</t>
  </si>
  <si>
    <t>88.00</t>
  </si>
  <si>
    <t>0.42</t>
  </si>
  <si>
    <t>1.60</t>
  </si>
  <si>
    <t xml:space="preserve">VALDEZ LALBAY DOLORES </t>
  </si>
  <si>
    <t>169.00</t>
  </si>
  <si>
    <t>44.08</t>
  </si>
  <si>
    <t>111.88</t>
  </si>
  <si>
    <t>10.77</t>
  </si>
  <si>
    <t>5.52</t>
  </si>
  <si>
    <t>42.34</t>
  </si>
  <si>
    <t>GUAYPACHA GUAMAN SANTIAGO ZABDIEL</t>
  </si>
  <si>
    <t>0.85</t>
  </si>
  <si>
    <t>78.00</t>
  </si>
  <si>
    <t>489.00</t>
  </si>
  <si>
    <t>148.36</t>
  </si>
  <si>
    <t>162.84</t>
  </si>
  <si>
    <t>46.74</t>
  </si>
  <si>
    <t>6.56</t>
  </si>
  <si>
    <t>18.38</t>
  </si>
  <si>
    <t>413.00</t>
  </si>
  <si>
    <t>181.00</t>
  </si>
  <si>
    <t>CEVALLOS CUASQUER STEVEEN ALEXANDER</t>
  </si>
  <si>
    <t>67.00</t>
  </si>
  <si>
    <t>98.96</t>
  </si>
  <si>
    <t>171.41</t>
  </si>
  <si>
    <t>76.00</t>
  </si>
  <si>
    <t>434.00</t>
  </si>
  <si>
    <t>0.77</t>
  </si>
  <si>
    <t>11.87</t>
  </si>
  <si>
    <t>3.79</t>
  </si>
  <si>
    <t>189.00</t>
  </si>
  <si>
    <t>93.05</t>
  </si>
  <si>
    <t>58.30</t>
  </si>
  <si>
    <t>376.00</t>
  </si>
  <si>
    <t>98.00</t>
  </si>
  <si>
    <t>118.09</t>
  </si>
  <si>
    <t>91.12</t>
  </si>
  <si>
    <t>362.00</t>
  </si>
  <si>
    <t>138.00</t>
  </si>
  <si>
    <t>7.34</t>
  </si>
  <si>
    <t>292.55</t>
  </si>
  <si>
    <t>230.79</t>
  </si>
  <si>
    <t>88.30</t>
  </si>
  <si>
    <t>URQUIZO QUISHPI EMILY RACELY</t>
  </si>
  <si>
    <t>150.69</t>
  </si>
  <si>
    <t>77.00</t>
  </si>
  <si>
    <t>207.00</t>
  </si>
  <si>
    <t>234.00</t>
  </si>
  <si>
    <t>158.00</t>
  </si>
  <si>
    <t>UPAYA ÑAMIÑA FELIX ORLANDO</t>
  </si>
  <si>
    <t>2.13</t>
  </si>
  <si>
    <t>284.00</t>
  </si>
  <si>
    <t>53.34</t>
  </si>
  <si>
    <t>58.93</t>
  </si>
  <si>
    <t>37.67</t>
  </si>
  <si>
    <t>97.93</t>
  </si>
  <si>
    <t>239.85</t>
  </si>
  <si>
    <t>310.00</t>
  </si>
  <si>
    <t>16.46</t>
  </si>
  <si>
    <t>99.52</t>
  </si>
  <si>
    <t>84.00</t>
  </si>
  <si>
    <t>505.00</t>
  </si>
  <si>
    <t>66.00</t>
  </si>
  <si>
    <t>36.85</t>
  </si>
  <si>
    <t>154.00</t>
  </si>
  <si>
    <t>1.05</t>
  </si>
  <si>
    <t>121.58</t>
  </si>
  <si>
    <t>20.58</t>
  </si>
  <si>
    <t>328.00</t>
  </si>
  <si>
    <t>372.35</t>
  </si>
  <si>
    <t>273.06</t>
  </si>
  <si>
    <t>112.00</t>
  </si>
  <si>
    <t>16.78</t>
  </si>
  <si>
    <t>39.99</t>
  </si>
  <si>
    <t>271.00</t>
  </si>
  <si>
    <t>146.00</t>
  </si>
  <si>
    <t>108.00</t>
  </si>
  <si>
    <t>144.20</t>
  </si>
  <si>
    <t>121.70</t>
  </si>
  <si>
    <t>24.00</t>
  </si>
  <si>
    <t>16.44</t>
  </si>
  <si>
    <t>93.41</t>
  </si>
  <si>
    <t>426.00</t>
  </si>
  <si>
    <t>51.00</t>
  </si>
  <si>
    <t>98.35</t>
  </si>
  <si>
    <t>0.30</t>
  </si>
  <si>
    <t>23.50</t>
  </si>
  <si>
    <t>173.87</t>
  </si>
  <si>
    <t>209.00</t>
  </si>
  <si>
    <t>93.00</t>
  </si>
  <si>
    <t>29.60</t>
  </si>
  <si>
    <t>485.17</t>
  </si>
  <si>
    <t>77.42</t>
  </si>
  <si>
    <t>503.18</t>
  </si>
  <si>
    <t>82.00</t>
  </si>
  <si>
    <t>196.00</t>
  </si>
  <si>
    <t>91.00</t>
  </si>
  <si>
    <t>10.65</t>
  </si>
  <si>
    <t>149.00</t>
  </si>
  <si>
    <t>57.91</t>
  </si>
  <si>
    <t>327.00</t>
  </si>
  <si>
    <t>93.03</t>
  </si>
  <si>
    <t>217.00</t>
  </si>
  <si>
    <t>379.00</t>
  </si>
  <si>
    <t>127.00</t>
  </si>
  <si>
    <t>140.63</t>
  </si>
  <si>
    <t>367.00</t>
  </si>
  <si>
    <t>224.00</t>
  </si>
  <si>
    <t>249.00</t>
  </si>
  <si>
    <t>104.00</t>
  </si>
  <si>
    <t>233.00</t>
  </si>
  <si>
    <t>TASAMBAY ESTRELLA EVELYN FERNANDA</t>
  </si>
  <si>
    <t>304.00</t>
  </si>
  <si>
    <t>98.01</t>
  </si>
  <si>
    <t>208.00</t>
  </si>
  <si>
    <t>197.00</t>
  </si>
  <si>
    <t>VEGA ALOMOTO JOSELIN LEONELA</t>
  </si>
  <si>
    <t>262.00</t>
  </si>
  <si>
    <t>126.00</t>
  </si>
  <si>
    <t>161.00</t>
  </si>
  <si>
    <t>368.00</t>
  </si>
  <si>
    <t>213.00</t>
  </si>
  <si>
    <t>366.00</t>
  </si>
  <si>
    <t>103.00</t>
  </si>
  <si>
    <t>MURILLO CEVALLOS IRENE VALERIA</t>
  </si>
  <si>
    <t>114.00</t>
  </si>
  <si>
    <t>228.00</t>
  </si>
  <si>
    <t>261.00</t>
  </si>
  <si>
    <t>AREVALO MOPOSITA MARTHA SUSANA</t>
  </si>
  <si>
    <t>Dispon,</t>
  </si>
  <si>
    <t>N° Cuenta</t>
  </si>
  <si>
    <t>Identificacion</t>
  </si>
  <si>
    <t>Tipo Dep.</t>
  </si>
  <si>
    <t>Depósito</t>
  </si>
  <si>
    <t>Núm. Días</t>
  </si>
  <si>
    <t xml:space="preserve">Tipo Interes </t>
  </si>
  <si>
    <t>Días Por Vencer</t>
  </si>
  <si>
    <t>Fecha de Activación</t>
  </si>
  <si>
    <t>Fecha de Vencimiento</t>
  </si>
  <si>
    <t>Edad</t>
  </si>
  <si>
    <t>Factor.</t>
  </si>
  <si>
    <t>% Retención.</t>
  </si>
  <si>
    <t>Int.Anual(%)</t>
  </si>
  <si>
    <t>Interés Diario</t>
  </si>
  <si>
    <t>Int.Vencimiento</t>
  </si>
  <si>
    <t>Interés Pagado</t>
  </si>
  <si>
    <t>Interés Anticipado</t>
  </si>
  <si>
    <t>Interés Provisionado</t>
  </si>
  <si>
    <t>Retención por Pagar</t>
  </si>
  <si>
    <t>Valor a Pagar</t>
  </si>
  <si>
    <t>TAYUPANTA ESPINEL LUIS ANTONIO</t>
  </si>
  <si>
    <t>Original</t>
  </si>
  <si>
    <t>Activa</t>
  </si>
  <si>
    <t>Anticpado</t>
  </si>
  <si>
    <t>12.00</t>
  </si>
  <si>
    <t>0.33</t>
  </si>
  <si>
    <t>334.95</t>
  </si>
  <si>
    <t>262.68</t>
  </si>
  <si>
    <t>1,262.68</t>
  </si>
  <si>
    <t xml:space="preserve">NORBERT NOEL CAMILLERI </t>
  </si>
  <si>
    <t>Vencimiento</t>
  </si>
  <si>
    <t>724.00</t>
  </si>
  <si>
    <t>6,724.00</t>
  </si>
  <si>
    <t>7.67</t>
  </si>
  <si>
    <t>2,768.87</t>
  </si>
  <si>
    <t>2,715.18</t>
  </si>
  <si>
    <t>25,715.18</t>
  </si>
  <si>
    <t>12.50</t>
  </si>
  <si>
    <t>13.89</t>
  </si>
  <si>
    <t>5,292.09</t>
  </si>
  <si>
    <t>4,819.83</t>
  </si>
  <si>
    <t>44,819.83</t>
  </si>
  <si>
    <t>1,810.00</t>
  </si>
  <si>
    <t>16,700.00</t>
  </si>
  <si>
    <t>9.50</t>
  </si>
  <si>
    <t>61.37</t>
  </si>
  <si>
    <t>55.25</t>
  </si>
  <si>
    <t>685.25</t>
  </si>
  <si>
    <t>1.68</t>
  </si>
  <si>
    <t>613.20</t>
  </si>
  <si>
    <t>540.96</t>
  </si>
  <si>
    <t>5,808.96</t>
  </si>
  <si>
    <t>MOYON VARGAS MARIA CARMEN</t>
  </si>
  <si>
    <t>10.75</t>
  </si>
  <si>
    <t>582.59</t>
  </si>
  <si>
    <t>438.06</t>
  </si>
  <si>
    <t>5,438.06</t>
  </si>
  <si>
    <t>102.20</t>
  </si>
  <si>
    <t>80.64</t>
  </si>
  <si>
    <t>1,081.64</t>
  </si>
  <si>
    <t>0.78</t>
  </si>
  <si>
    <t>284.70</t>
  </si>
  <si>
    <t>223.86</t>
  </si>
  <si>
    <t>2,823.86</t>
  </si>
  <si>
    <t>39.17</t>
  </si>
  <si>
    <t>14,297.05</t>
  </si>
  <si>
    <t>11,202.62</t>
  </si>
  <si>
    <t>128,702.62</t>
  </si>
  <si>
    <t>39.82</t>
  </si>
  <si>
    <t>31.13</t>
  </si>
  <si>
    <t>496.13</t>
  </si>
  <si>
    <t>13.67</t>
  </si>
  <si>
    <t>9,842.40</t>
  </si>
  <si>
    <t>3,813.93</t>
  </si>
  <si>
    <t>44,813.93</t>
  </si>
  <si>
    <t>153.30</t>
  </si>
  <si>
    <t>116.76</t>
  </si>
  <si>
    <t>1,616.76</t>
  </si>
  <si>
    <t>43.80</t>
  </si>
  <si>
    <t>33.24</t>
  </si>
  <si>
    <t>533.24</t>
  </si>
  <si>
    <t>2.43</t>
  </si>
  <si>
    <t>886.95</t>
  </si>
  <si>
    <t>646.38</t>
  </si>
  <si>
    <t>8,246.38</t>
  </si>
  <si>
    <t>Mensual</t>
  </si>
  <si>
    <t>14.33</t>
  </si>
  <si>
    <t>5,173.13</t>
  </si>
  <si>
    <t>3,439.20</t>
  </si>
  <si>
    <t>171.96</t>
  </si>
  <si>
    <t>43,171.96</t>
  </si>
  <si>
    <t>393.49</t>
  </si>
  <si>
    <t>274.68</t>
  </si>
  <si>
    <t>3,914.68</t>
  </si>
  <si>
    <t>119.13</t>
  </si>
  <si>
    <t>81.84</t>
  </si>
  <si>
    <t>1,281.84</t>
  </si>
  <si>
    <t>6.67</t>
  </si>
  <si>
    <t>2,407.87</t>
  </si>
  <si>
    <t>1,640.82</t>
  </si>
  <si>
    <t>21,640.82</t>
  </si>
  <si>
    <t>65.80</t>
  </si>
  <si>
    <t>1,065.80</t>
  </si>
  <si>
    <t>1.63</t>
  </si>
  <si>
    <t>596.58</t>
  </si>
  <si>
    <t>378.16</t>
  </si>
  <si>
    <t>5,478.16</t>
  </si>
  <si>
    <t>2.56</t>
  </si>
  <si>
    <t>924.16</t>
  </si>
  <si>
    <t>558.08</t>
  </si>
  <si>
    <t>8,558.08</t>
  </si>
  <si>
    <t>16.80</t>
  </si>
  <si>
    <t>12,264.00</t>
  </si>
  <si>
    <t>3,645.60</t>
  </si>
  <si>
    <t>54,045.60</t>
  </si>
  <si>
    <t>1,154.78</t>
  </si>
  <si>
    <t>689.04</t>
  </si>
  <si>
    <t>10,689.04</t>
  </si>
  <si>
    <t>430.00</t>
  </si>
  <si>
    <t>6,430.00</t>
  </si>
  <si>
    <t>3.33</t>
  </si>
  <si>
    <t>1,202.13</t>
  </si>
  <si>
    <t>662.67</t>
  </si>
  <si>
    <t>10,662.67</t>
  </si>
  <si>
    <t>5.67</t>
  </si>
  <si>
    <t>2,069.55</t>
  </si>
  <si>
    <t>850.50</t>
  </si>
  <si>
    <t>130.41</t>
  </si>
  <si>
    <t>17,130.41</t>
  </si>
  <si>
    <t>43.83</t>
  </si>
  <si>
    <t>15,997.95</t>
  </si>
  <si>
    <t>7,231.95</t>
  </si>
  <si>
    <t>138,731.95</t>
  </si>
  <si>
    <t>16.42</t>
  </si>
  <si>
    <t>6,009.72</t>
  </si>
  <si>
    <t>2,692.88</t>
  </si>
  <si>
    <t>51,954.26</t>
  </si>
  <si>
    <t>63.35</t>
  </si>
  <si>
    <t>56.35</t>
  </si>
  <si>
    <t>1.27</t>
  </si>
  <si>
    <t>1,555.08</t>
  </si>
  <si>
    <t>9.00</t>
  </si>
  <si>
    <t>46.93</t>
  </si>
  <si>
    <t>20.80</t>
  </si>
  <si>
    <t>521.80</t>
  </si>
  <si>
    <t>1,215.45</t>
  </si>
  <si>
    <t>526.14</t>
  </si>
  <si>
    <t>10,526.14</t>
  </si>
  <si>
    <t>Renovación-&gt;1000192</t>
  </si>
  <si>
    <t>2.64</t>
  </si>
  <si>
    <t>477.84</t>
  </si>
  <si>
    <t>417.12</t>
  </si>
  <si>
    <t>9.56</t>
  </si>
  <si>
    <t>9,053.64</t>
  </si>
  <si>
    <t>1,945.45</t>
  </si>
  <si>
    <t>815.49</t>
  </si>
  <si>
    <t>16,815.49</t>
  </si>
  <si>
    <t>506.16</t>
  </si>
  <si>
    <t>10,506.16</t>
  </si>
  <si>
    <t>16.67</t>
  </si>
  <si>
    <t>6,084.55</t>
  </si>
  <si>
    <t>2,433.82</t>
  </si>
  <si>
    <t>52,433.82</t>
  </si>
  <si>
    <t>1.08</t>
  </si>
  <si>
    <t>390.55</t>
  </si>
  <si>
    <t>156.22</t>
  </si>
  <si>
    <t>3,756.22</t>
  </si>
  <si>
    <t>4.96</t>
  </si>
  <si>
    <t>892.80</t>
  </si>
  <si>
    <t>724.16</t>
  </si>
  <si>
    <t>17.86</t>
  </si>
  <si>
    <t>17,706.30</t>
  </si>
  <si>
    <t>7.50</t>
  </si>
  <si>
    <t>55.80</t>
  </si>
  <si>
    <t>42.78</t>
  </si>
  <si>
    <t>1.12</t>
  </si>
  <si>
    <t>1,541.66</t>
  </si>
  <si>
    <t>2,311.20</t>
  </si>
  <si>
    <t>293.18</t>
  </si>
  <si>
    <t>7,293.18</t>
  </si>
  <si>
    <t>5.50</t>
  </si>
  <si>
    <t>1,985.50</t>
  </si>
  <si>
    <t>737.00</t>
  </si>
  <si>
    <t>17,237.00</t>
  </si>
  <si>
    <t>94.90</t>
  </si>
  <si>
    <t>34.32</t>
  </si>
  <si>
    <t>1,034.32</t>
  </si>
  <si>
    <t>COOPERATIVA DE AHORRO Y CREDITO SANTA ANA LTDA</t>
  </si>
  <si>
    <t>9.06</t>
  </si>
  <si>
    <t>476.03</t>
  </si>
  <si>
    <t>328.75</t>
  </si>
  <si>
    <t>4.76</t>
  </si>
  <si>
    <t>10,793.47</t>
  </si>
  <si>
    <t>Renovación-&gt;1000124</t>
  </si>
  <si>
    <t>6.74</t>
  </si>
  <si>
    <t>2,433.14</t>
  </si>
  <si>
    <t>606.60</t>
  </si>
  <si>
    <t>195.46</t>
  </si>
  <si>
    <t>20,402.23</t>
  </si>
  <si>
    <t>Renovación-&gt;1000204</t>
  </si>
  <si>
    <t>10.18</t>
  </si>
  <si>
    <t>1,842.58</t>
  </si>
  <si>
    <t>1,150.34</t>
  </si>
  <si>
    <t>34,415.40</t>
  </si>
  <si>
    <t>16.00</t>
  </si>
  <si>
    <t>5,856.00</t>
  </si>
  <si>
    <t>1,440.00</t>
  </si>
  <si>
    <t>48,240.00</t>
  </si>
  <si>
    <t xml:space="preserve">NIAMA VALDEZ JOSEFA </t>
  </si>
  <si>
    <t>65.88</t>
  </si>
  <si>
    <t>18.54</t>
  </si>
  <si>
    <t>743.37</t>
  </si>
  <si>
    <t>10.57</t>
  </si>
  <si>
    <t>3,868.62</t>
  </si>
  <si>
    <t>1,078.14</t>
  </si>
  <si>
    <t>32,778.14</t>
  </si>
  <si>
    <t>2.05</t>
  </si>
  <si>
    <t>748.25</t>
  </si>
  <si>
    <t>209.10</t>
  </si>
  <si>
    <t>6,630.10</t>
  </si>
  <si>
    <t>MEJIA PEREZ DIEGO CRISTIAN</t>
  </si>
  <si>
    <t>1,563.13</t>
  </si>
  <si>
    <t>389.70</t>
  </si>
  <si>
    <t>8.66</t>
  </si>
  <si>
    <t>13,008.66</t>
  </si>
  <si>
    <t>34.39</t>
  </si>
  <si>
    <t>17.48</t>
  </si>
  <si>
    <t>916.79</t>
  </si>
  <si>
    <t>633.50</t>
  </si>
  <si>
    <t>318.50</t>
  </si>
  <si>
    <t>12.67</t>
  </si>
  <si>
    <t>12,305.83</t>
  </si>
  <si>
    <t>COOPERATIVA DE AHORRO Y CREDITO SAN FRANCISCO DE ASIS LTDA</t>
  </si>
  <si>
    <t>14.58</t>
  </si>
  <si>
    <t>5,263.38</t>
  </si>
  <si>
    <t>1,283.04</t>
  </si>
  <si>
    <t>51,283.04</t>
  </si>
  <si>
    <t xml:space="preserve">COOPERATIVA DE AHORRO Y CREDITO ECUACREDITOS </t>
  </si>
  <si>
    <t>6.11</t>
  </si>
  <si>
    <t>1,105.91</t>
  </si>
  <si>
    <t>531.57</t>
  </si>
  <si>
    <t>11.06</t>
  </si>
  <si>
    <t>20,520.51</t>
  </si>
  <si>
    <t>MORALES MAYORGA FREDDY JAVIER</t>
  </si>
  <si>
    <t>1,218.78</t>
  </si>
  <si>
    <t>10,273.06</t>
  </si>
  <si>
    <t>Renovación-&gt;1000264</t>
  </si>
  <si>
    <t>2.24</t>
  </si>
  <si>
    <t>203.84</t>
  </si>
  <si>
    <t>183.68</t>
  </si>
  <si>
    <t>2.04</t>
  </si>
  <si>
    <t>10,947.02</t>
  </si>
  <si>
    <t>12.22</t>
  </si>
  <si>
    <t>1,478.62</t>
  </si>
  <si>
    <t>940.94</t>
  </si>
  <si>
    <t>29.57</t>
  </si>
  <si>
    <t>40,911.37</t>
  </si>
  <si>
    <t>Renovación-&gt;1000267</t>
  </si>
  <si>
    <t>0.72</t>
  </si>
  <si>
    <t>68.40</t>
  </si>
  <si>
    <t>55.44</t>
  </si>
  <si>
    <t>1.37</t>
  </si>
  <si>
    <t>2,934.24</t>
  </si>
  <si>
    <t>199.80</t>
  </si>
  <si>
    <t>10,053.28</t>
  </si>
  <si>
    <t xml:space="preserve">CASTILLO CUACES MIRIAM ALICIA </t>
  </si>
  <si>
    <t>7.76</t>
  </si>
  <si>
    <t>1,373.52</t>
  </si>
  <si>
    <t>589.76</t>
  </si>
  <si>
    <t>27.47</t>
  </si>
  <si>
    <t>24,866.03</t>
  </si>
  <si>
    <t>4.40</t>
  </si>
  <si>
    <t>1,610.40</t>
  </si>
  <si>
    <t>334.40</t>
  </si>
  <si>
    <t>13,534.40</t>
  </si>
  <si>
    <t>25.00</t>
  </si>
  <si>
    <t>9,150.00</t>
  </si>
  <si>
    <t>375.00</t>
  </si>
  <si>
    <t>75,375.00</t>
  </si>
  <si>
    <t>1.23</t>
  </si>
  <si>
    <t>222.63</t>
  </si>
  <si>
    <t>89.79</t>
  </si>
  <si>
    <t>4.45</t>
  </si>
  <si>
    <t>4,317.34</t>
  </si>
  <si>
    <t>4.58</t>
  </si>
  <si>
    <t>1,676.28</t>
  </si>
  <si>
    <t>334.34</t>
  </si>
  <si>
    <t>14,074.34</t>
  </si>
  <si>
    <t>Renovación-&gt;1000142</t>
  </si>
  <si>
    <t>1.51</t>
  </si>
  <si>
    <t>545.11</t>
  </si>
  <si>
    <t>110.23</t>
  </si>
  <si>
    <t>5,041.61</t>
  </si>
  <si>
    <t>1,830.00</t>
  </si>
  <si>
    <t>15,055.00</t>
  </si>
  <si>
    <t>Renovación-&gt;1000147</t>
  </si>
  <si>
    <t>407.93</t>
  </si>
  <si>
    <t>79.10</t>
  </si>
  <si>
    <t>3,779.44</t>
  </si>
  <si>
    <t>38.33</t>
  </si>
  <si>
    <t>14,028.78</t>
  </si>
  <si>
    <t>2,299.80</t>
  </si>
  <si>
    <t>344.97</t>
  </si>
  <si>
    <t>115,344.97</t>
  </si>
  <si>
    <t>229.77</t>
  </si>
  <si>
    <t>10,229.77</t>
  </si>
  <si>
    <t>19.00</t>
  </si>
  <si>
    <t>2,299.00</t>
  </si>
  <si>
    <t>1,273.00</t>
  </si>
  <si>
    <t>45.98</t>
  </si>
  <si>
    <t>63,402.02</t>
  </si>
  <si>
    <t>Renovación-&gt;1000148</t>
  </si>
  <si>
    <t>8.77</t>
  </si>
  <si>
    <t>3,165.97</t>
  </si>
  <si>
    <t>526.20</t>
  </si>
  <si>
    <t>52.62</t>
  </si>
  <si>
    <t>25,321.70</t>
  </si>
  <si>
    <t>6,101.22</t>
  </si>
  <si>
    <t>1,000.20</t>
  </si>
  <si>
    <t>66.68</t>
  </si>
  <si>
    <t>50,066.68</t>
  </si>
  <si>
    <t>0.40</t>
  </si>
  <si>
    <t>146.40</t>
  </si>
  <si>
    <t>25.60</t>
  </si>
  <si>
    <t>1,550.60</t>
  </si>
  <si>
    <t>13.33</t>
  </si>
  <si>
    <t>4,878.78</t>
  </si>
  <si>
    <t>853.12</t>
  </si>
  <si>
    <t>40,853.12</t>
  </si>
  <si>
    <t>2,441.22</t>
  </si>
  <si>
    <t>420.21</t>
  </si>
  <si>
    <t>20,420.21</t>
  </si>
  <si>
    <t>0.47</t>
  </si>
  <si>
    <t>85.07</t>
  </si>
  <si>
    <t>28.67</t>
  </si>
  <si>
    <t>1.70</t>
  </si>
  <si>
    <t>2,026.97</t>
  </si>
  <si>
    <t>Renovación-&gt;1000235</t>
  </si>
  <si>
    <t>7.20</t>
  </si>
  <si>
    <t>2.44</t>
  </si>
  <si>
    <t>316.42</t>
  </si>
  <si>
    <t>Renovación-&gt;1000281</t>
  </si>
  <si>
    <t>3.93</t>
  </si>
  <si>
    <t>361.56</t>
  </si>
  <si>
    <t>235.80</t>
  </si>
  <si>
    <t>7.23</t>
  </si>
  <si>
    <t>14,373.88</t>
  </si>
  <si>
    <t>2.78</t>
  </si>
  <si>
    <t>158.46</t>
  </si>
  <si>
    <t>10,158.46</t>
  </si>
  <si>
    <t>1.06</t>
  </si>
  <si>
    <t>96.46</t>
  </si>
  <si>
    <t>4,056.37</t>
  </si>
  <si>
    <t>1,167.54</t>
  </si>
  <si>
    <t>172.26</t>
  </si>
  <si>
    <t>10,172.26</t>
  </si>
  <si>
    <t>384.30</t>
  </si>
  <si>
    <t>55.65</t>
  </si>
  <si>
    <t>3,555.65</t>
  </si>
  <si>
    <t>9.25</t>
  </si>
  <si>
    <t>1.57</t>
  </si>
  <si>
    <t>141.30</t>
  </si>
  <si>
    <t>83.21</t>
  </si>
  <si>
    <t>6,181.80</t>
  </si>
  <si>
    <t>689.78</t>
  </si>
  <si>
    <t>113.70</t>
  </si>
  <si>
    <t>75.80</t>
  </si>
  <si>
    <t>11.53</t>
  </si>
  <si>
    <t>13,064.27</t>
  </si>
  <si>
    <t>Renovación-&gt;1000286</t>
  </si>
  <si>
    <t>70.07</t>
  </si>
  <si>
    <t>38.50</t>
  </si>
  <si>
    <t>1.40</t>
  </si>
  <si>
    <t>3,103.99</t>
  </si>
  <si>
    <t>CRIOLLO TALAVERA OSCAR DANIEL</t>
  </si>
  <si>
    <t>Renovación-&gt;1000157</t>
  </si>
  <si>
    <t>133.57</t>
  </si>
  <si>
    <t>17.76</t>
  </si>
  <si>
    <t>1,136.89</t>
  </si>
  <si>
    <t>4.20</t>
  </si>
  <si>
    <t>1,004.08</t>
  </si>
  <si>
    <t>Renovación-&gt;1000161</t>
  </si>
  <si>
    <t>111.91</t>
  </si>
  <si>
    <t>12.71</t>
  </si>
  <si>
    <t>1,113.79</t>
  </si>
  <si>
    <t>8.75</t>
  </si>
  <si>
    <t>76.86</t>
  </si>
  <si>
    <t>8.40</t>
  </si>
  <si>
    <t>873.40</t>
  </si>
  <si>
    <t>1,580.45</t>
  </si>
  <si>
    <t>129.90</t>
  </si>
  <si>
    <t>21.65</t>
  </si>
  <si>
    <t>13,021.65</t>
  </si>
  <si>
    <t>REVELO RIVADENEIRA NUBIA DEL CARMEN</t>
  </si>
  <si>
    <t>758.03</t>
  </si>
  <si>
    <t>274.89</t>
  </si>
  <si>
    <t>15.16</t>
  </si>
  <si>
    <t>30,259.73</t>
  </si>
  <si>
    <t>99.90</t>
  </si>
  <si>
    <t>6.66</t>
  </si>
  <si>
    <t>10,006.66</t>
  </si>
  <si>
    <t>11.80</t>
  </si>
  <si>
    <t>2,400.96</t>
  </si>
  <si>
    <t>20,183.68</t>
  </si>
  <si>
    <t>350.07</t>
  </si>
  <si>
    <t>50,350.07</t>
  </si>
  <si>
    <t>76.50</t>
  </si>
  <si>
    <t>17.85</t>
  </si>
  <si>
    <t>3,617.08</t>
  </si>
  <si>
    <t>140.07</t>
  </si>
  <si>
    <t>20,140.07</t>
  </si>
  <si>
    <t>534.36</t>
  </si>
  <si>
    <t>29.20</t>
  </si>
  <si>
    <t>4,924.20</t>
  </si>
  <si>
    <t>88.80</t>
  </si>
  <si>
    <t>4.80</t>
  </si>
  <si>
    <t>1,004.80</t>
  </si>
  <si>
    <t>9.33</t>
  </si>
  <si>
    <t>3,414.78</t>
  </si>
  <si>
    <t>177.27</t>
  </si>
  <si>
    <t>28,177.27</t>
  </si>
  <si>
    <t>Renovación-&gt;1000304</t>
  </si>
  <si>
    <t>99.19</t>
  </si>
  <si>
    <t>20.71</t>
  </si>
  <si>
    <t>3,947.01</t>
  </si>
  <si>
    <t>81.40</t>
  </si>
  <si>
    <t>3.96</t>
  </si>
  <si>
    <t>1,003.96</t>
  </si>
  <si>
    <t>Renovación-&gt;1000253</t>
  </si>
  <si>
    <t>7.28</t>
  </si>
  <si>
    <t>307.58</t>
  </si>
  <si>
    <t>828.80</t>
  </si>
  <si>
    <t>29.12</t>
  </si>
  <si>
    <t>7,029.12</t>
  </si>
  <si>
    <t>Renovación-&gt;1000257</t>
  </si>
  <si>
    <t>3.40</t>
  </si>
  <si>
    <t>615.40</t>
  </si>
  <si>
    <t>44.20</t>
  </si>
  <si>
    <t>6.15</t>
  </si>
  <si>
    <t>11,163.36</t>
  </si>
  <si>
    <t>Renovación-&gt;1000308</t>
  </si>
  <si>
    <t>0.56</t>
  </si>
  <si>
    <t>50.96</t>
  </si>
  <si>
    <t>2,367.44</t>
  </si>
  <si>
    <t>Renovación-&gt;1000175</t>
  </si>
  <si>
    <t>1.43</t>
  </si>
  <si>
    <t>544.75</t>
  </si>
  <si>
    <t>732.00</t>
  </si>
  <si>
    <t>14.00</t>
  </si>
  <si>
    <t>6,014.00</t>
  </si>
  <si>
    <t>116.69</t>
  </si>
  <si>
    <t>50,116.69</t>
  </si>
  <si>
    <t>23.33</t>
  </si>
  <si>
    <t>34,155.12</t>
  </si>
  <si>
    <t>116.65</t>
  </si>
  <si>
    <t>70,116.65</t>
  </si>
  <si>
    <t>Renovación-&gt;1000177</t>
  </si>
  <si>
    <t>0.84</t>
  </si>
  <si>
    <t>303.24</t>
  </si>
  <si>
    <t>2,516.82</t>
  </si>
  <si>
    <t>1,499.78</t>
  </si>
  <si>
    <t>Renovación-&gt;1000179</t>
  </si>
  <si>
    <t>1.67</t>
  </si>
  <si>
    <t>602.87</t>
  </si>
  <si>
    <t>3.34</t>
  </si>
  <si>
    <t>5,021.36</t>
  </si>
  <si>
    <t>Renovación-&gt;1000260</t>
  </si>
  <si>
    <t>0.44</t>
  </si>
  <si>
    <t>80.08</t>
  </si>
  <si>
    <t>1,873.75</t>
  </si>
  <si>
    <t>E49828627</t>
  </si>
  <si>
    <t>E49828628</t>
  </si>
  <si>
    <t>E49828203</t>
  </si>
  <si>
    <t>E49828629</t>
  </si>
  <si>
    <t>635.94</t>
  </si>
  <si>
    <t>1093.15</t>
  </si>
  <si>
    <t>473.03</t>
  </si>
  <si>
    <t>2303.53</t>
  </si>
  <si>
    <t>443.94</t>
  </si>
  <si>
    <t>915.32</t>
  </si>
  <si>
    <t>917.54</t>
  </si>
  <si>
    <t>404.97</t>
  </si>
  <si>
    <t>422.48</t>
  </si>
  <si>
    <t>634.1</t>
  </si>
  <si>
    <t>1061.09</t>
  </si>
  <si>
    <t>768.39</t>
  </si>
  <si>
    <t>2318.72</t>
  </si>
  <si>
    <t>1049.12</t>
  </si>
  <si>
    <t>938.76</t>
  </si>
  <si>
    <t>1328.36</t>
  </si>
  <si>
    <t>1058.03</t>
  </si>
  <si>
    <t>743.48</t>
  </si>
  <si>
    <t>530.41</t>
  </si>
  <si>
    <t>670.92</t>
  </si>
  <si>
    <t>1019.64</t>
  </si>
  <si>
    <t>612.01</t>
  </si>
  <si>
    <t>1345.92</t>
  </si>
  <si>
    <t>427.26</t>
  </si>
  <si>
    <t>253.2</t>
  </si>
  <si>
    <t>562.53</t>
  </si>
  <si>
    <t>849.15</t>
  </si>
  <si>
    <t>708.75</t>
  </si>
  <si>
    <t>724.37</t>
  </si>
  <si>
    <t>602.02</t>
  </si>
  <si>
    <t>477.25</t>
  </si>
  <si>
    <t>1107.2</t>
  </si>
  <si>
    <t>698.46</t>
  </si>
  <si>
    <t>4966605.48</t>
  </si>
  <si>
    <t>2083.33</t>
  </si>
  <si>
    <t>4342.2</t>
  </si>
  <si>
    <t>487.75</t>
  </si>
  <si>
    <t>1908.65</t>
  </si>
  <si>
    <t>1666.66</t>
  </si>
  <si>
    <t>416.58</t>
  </si>
  <si>
    <t>1052.11</t>
  </si>
  <si>
    <t>940.03</t>
  </si>
  <si>
    <t>423.07</t>
  </si>
  <si>
    <t>824.41</t>
  </si>
  <si>
    <t>960.87</t>
  </si>
  <si>
    <t>667.52</t>
  </si>
  <si>
    <t>NACIONAL</t>
  </si>
  <si>
    <t>EXTRANJERO</t>
  </si>
  <si>
    <t>NACIONALIDAD ORIGEN</t>
  </si>
  <si>
    <t>NACIONADAD ORIGEN</t>
  </si>
  <si>
    <t>SAN LORENZO (ESMERALDA)</t>
  </si>
  <si>
    <t>SAN LORENZO (BOLIVAR)</t>
  </si>
  <si>
    <t>SAN LORENZO (MANABI)</t>
  </si>
  <si>
    <t xml:space="preserve">CALUMA </t>
  </si>
  <si>
    <t>CANDILEJOS</t>
  </si>
  <si>
    <t>CENTRAL</t>
  </si>
  <si>
    <t>PARAISO</t>
  </si>
  <si>
    <t>N° Cuenta de Ahorros</t>
  </si>
  <si>
    <t>Usuario que líquido</t>
  </si>
  <si>
    <t>Nacionalidad</t>
  </si>
  <si>
    <t>Provincia</t>
  </si>
  <si>
    <t>Cantón</t>
  </si>
  <si>
    <t>Nivel Académico</t>
  </si>
  <si>
    <t>Ciudad</t>
  </si>
  <si>
    <t>Zona</t>
  </si>
  <si>
    <t>Nomb re</t>
  </si>
  <si>
    <t>Cédula</t>
  </si>
  <si>
    <t>Edad Actual</t>
  </si>
  <si>
    <t>Género</t>
  </si>
  <si>
    <t>Días de vencimiento (Días de morosidad)</t>
  </si>
  <si>
    <t>Fecha adjudicación</t>
  </si>
  <si>
    <t>Fecha vencimiento</t>
  </si>
  <si>
    <t>Fecha pagada</t>
  </si>
  <si>
    <t>Monto préstamo</t>
  </si>
  <si>
    <t>Saldo Préstamo</t>
  </si>
  <si>
    <t>Actividad Económica</t>
  </si>
  <si>
    <t>Edad Ectual</t>
  </si>
  <si>
    <t>Etiquetas de fila</t>
  </si>
  <si>
    <t>Total general</t>
  </si>
  <si>
    <t>Etiquetas de columna</t>
  </si>
  <si>
    <t>Suma de Monto préstamo</t>
  </si>
  <si>
    <t>(Todas)</t>
  </si>
  <si>
    <t>A1</t>
  </si>
  <si>
    <t>A2</t>
  </si>
  <si>
    <t>A3</t>
  </si>
  <si>
    <t>B1</t>
  </si>
  <si>
    <t>B2</t>
  </si>
  <si>
    <t>C1</t>
  </si>
  <si>
    <t>D</t>
  </si>
  <si>
    <t>E</t>
  </si>
  <si>
    <t>#N/D</t>
  </si>
  <si>
    <t>Cuenta de Nivel Académico</t>
  </si>
  <si>
    <t>Cuenta de Número de Operación</t>
  </si>
  <si>
    <t>Suma de Saldo Préstamo</t>
  </si>
  <si>
    <t>Cuenta de Nacionalidad</t>
  </si>
  <si>
    <t>Crédito a jóvenes de 18 a 29 años</t>
  </si>
  <si>
    <t>Calificación de la Cartera</t>
  </si>
  <si>
    <t>Promedios por linea</t>
  </si>
  <si>
    <t>Actividades productivas</t>
  </si>
  <si>
    <t>Actividades Médicas</t>
  </si>
  <si>
    <t>Actividades Turísticas</t>
  </si>
  <si>
    <t>Actividades de Servicios Financieros</t>
  </si>
  <si>
    <t>Actividades cartográficas y de información espacial</t>
  </si>
  <si>
    <t>Actividades de abastecimiento</t>
  </si>
  <si>
    <t>Actividades de acondicionamiento y mantenimiento de terrenos para usos agrí­colas</t>
  </si>
  <si>
    <t>Actividades de acuicultura</t>
  </si>
  <si>
    <t>Actividades de administración pública</t>
  </si>
  <si>
    <t xml:space="preserve">Actividades de agentes inmobiliarios neutrales, corredores de seguros, energía électica </t>
  </si>
  <si>
    <t>Actividades de almacenamiento y depósito para todo tipo de productos</t>
  </si>
  <si>
    <t>Actividades de alquiler con fines operativos de automóviles</t>
  </si>
  <si>
    <t>Actividades de arrendamiento</t>
  </si>
  <si>
    <t>Actividades de artistas individuales</t>
  </si>
  <si>
    <t>Actividades de asesoramiento técnico</t>
  </si>
  <si>
    <t>C2</t>
  </si>
  <si>
    <t>Actividades de asociaciones</t>
  </si>
  <si>
    <t>Actividades de astrología y espiritismo.</t>
  </si>
  <si>
    <t>Transporte terrestre de pasajeros</t>
  </si>
  <si>
    <t>Venta al por menor varios</t>
  </si>
  <si>
    <t>Venta al por mayor varios</t>
  </si>
  <si>
    <t>Ventas varias</t>
  </si>
  <si>
    <t>Actividades de atención</t>
  </si>
  <si>
    <t>Actividades de ayuda a víctimas de desastres</t>
  </si>
  <si>
    <t>Actividades de bienestar social</t>
  </si>
  <si>
    <t>Actividades de casas beneficas</t>
  </si>
  <si>
    <t>Actividades de centros</t>
  </si>
  <si>
    <t>Actividades de clubes deportivos profesionales</t>
  </si>
  <si>
    <t>Actividades de consorcios y construcción</t>
  </si>
  <si>
    <t>Actividades de consultoría</t>
  </si>
  <si>
    <t>Cría y reproducción de animales</t>
  </si>
  <si>
    <t>Cultivo de granos</t>
  </si>
  <si>
    <t>Alquiler con fines operativos</t>
  </si>
  <si>
    <t>Actividades de contratistas de servicio de comidas</t>
  </si>
  <si>
    <t>Actividades de diseñadores</t>
  </si>
  <si>
    <t xml:space="preserve">Actividades de enseñanza </t>
  </si>
  <si>
    <t>Actividades de entidades jurídicas</t>
  </si>
  <si>
    <t>Fabricación de artículos</t>
  </si>
  <si>
    <t>Reparaciones varias y mantenimiento</t>
  </si>
  <si>
    <t>Restaurantes</t>
  </si>
  <si>
    <t>Elaboración de alimentos</t>
  </si>
  <si>
    <t>Educacicón</t>
  </si>
  <si>
    <t>Escuelas de aprendizaje</t>
  </si>
  <si>
    <t>Prestacións de varios servicios</t>
  </si>
  <si>
    <t>Servicios Varios</t>
  </si>
  <si>
    <t>Fabricación de máquinaria y equipos</t>
  </si>
  <si>
    <t>Suministros de trabajadores y recursos humanos</t>
  </si>
  <si>
    <t>Producción de obras y aluminio</t>
  </si>
  <si>
    <t>Intermediarios e Investigación</t>
  </si>
  <si>
    <t>Explotaciones varias</t>
  </si>
  <si>
    <t>Otras actividades y cultivos</t>
  </si>
  <si>
    <t>Actividades de administración y funcionamiento</t>
  </si>
  <si>
    <t>Construcción y diseño industrial</t>
  </si>
  <si>
    <t>Actividades de otorgamiento y fromación</t>
  </si>
  <si>
    <t xml:space="preserve">Actividades varias </t>
  </si>
  <si>
    <t>Activiades de carga y descarga, tratamiento de alimentos</t>
  </si>
  <si>
    <t>Publicidad</t>
  </si>
  <si>
    <t>Preparación, producción y recolección</t>
  </si>
  <si>
    <t>Clasificadas</t>
  </si>
  <si>
    <t>Cuenta de Actividad Ecónomica destino cliente</t>
  </si>
  <si>
    <t>Cuenta Inclusión</t>
  </si>
  <si>
    <t>Cuenta de Código</t>
  </si>
  <si>
    <t>Nivel de educación</t>
  </si>
  <si>
    <t>Cuenta de Nivel de educación</t>
  </si>
  <si>
    <t>GÉNERO</t>
  </si>
  <si>
    <t>Cuenta de Est.</t>
  </si>
  <si>
    <t>Cuenta de NACIONALIDAD</t>
  </si>
  <si>
    <t>Cuenta de NIVEL ACADEMICO</t>
  </si>
  <si>
    <t>Cuenta de NACIONALIDAD ORIGEN</t>
  </si>
  <si>
    <t>Activo</t>
  </si>
  <si>
    <t>Inactivo</t>
  </si>
  <si>
    <t>ESTADÍSTICAS GENERALES</t>
  </si>
  <si>
    <t>Género por Número de Operación</t>
  </si>
  <si>
    <t>Género por Monto préstamo</t>
  </si>
  <si>
    <t>Crédito Promedio por Linea</t>
  </si>
  <si>
    <t>Nivel de Educación</t>
  </si>
  <si>
    <t>ACTIVIDADES PRODUCTIVAS ( TOP 10)</t>
  </si>
  <si>
    <t>CUENTA INCLUSIÓN - CERTIFICADO DE APORTACIONES</t>
  </si>
  <si>
    <t>CUENTA AHORROS</t>
  </si>
  <si>
    <t>Estado de la Cuenta</t>
  </si>
  <si>
    <t>DFP - INVERSIONES</t>
  </si>
  <si>
    <t>Recuento</t>
  </si>
  <si>
    <t>Nacionidad detallada</t>
  </si>
  <si>
    <t>(Varios elementos)</t>
  </si>
  <si>
    <t>Monto</t>
  </si>
  <si>
    <t>Suma de Monto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</si>
</sst>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 &quot;$&quot;* #,##0.00_ ;_ &quot;$&quot;* \-#,##0.00_ ;_ &quot;$&quot;* &quot;-&quot;??_ ;_ @_ "/>
    <numFmt numFmtId="164" formatCode="0000000000"/>
    <numFmt numFmtId="165" formatCode="0000000000000"/>
  </numFmts>
  <fonts count="21" x14ac:knownFonts="1">
    <font>
      <sz val="11"/>
      <color theme="1"/>
      <name val="Calibri"/>
      <family val="2"/>
      <scheme val="minor"/>
    </font>
    <font>
      <b/>
      <sz val="11"/>
      <color theme="1"/>
      <name val="Calibri"/>
      <family val="2"/>
      <scheme val="minor"/>
    </font>
    <font>
      <sz val="10"/>
      <color rgb="FF000000"/>
      <name val="Arial"/>
      <family val="2"/>
    </font>
    <font>
      <sz val="11"/>
      <color theme="1"/>
      <name val="Calibri"/>
      <family val="2"/>
      <scheme val="minor"/>
    </font>
    <font>
      <sz val="11"/>
      <color theme="1"/>
      <name val="Century Gothic"/>
      <family val="2"/>
    </font>
    <font>
      <sz val="10"/>
      <color theme="1"/>
      <name val="Century Gothic"/>
      <family val="2"/>
    </font>
    <font>
      <sz val="8"/>
      <color theme="1"/>
      <name val="Century Gothic"/>
      <family val="2"/>
    </font>
    <font>
      <b/>
      <sz val="8"/>
      <color rgb="FF652534"/>
      <name val="Century Gothic"/>
      <family val="2"/>
    </font>
    <font>
      <b/>
      <sz val="11"/>
      <color rgb="FF652534"/>
      <name val="Calibri"/>
      <family val="2"/>
      <scheme val="minor"/>
    </font>
    <font>
      <b/>
      <sz val="11"/>
      <color rgb="FF652534"/>
      <name val="Century Gothic"/>
      <family val="2"/>
    </font>
    <font>
      <sz val="8"/>
      <name val="Century Gothic"/>
      <family val="2"/>
    </font>
    <font>
      <b/>
      <sz val="10"/>
      <color rgb="FF652534"/>
      <name val="Century Gothic"/>
      <family val="2"/>
    </font>
    <font>
      <sz val="10"/>
      <color rgb="FF000000"/>
      <name val="Century Gothic"/>
      <family val="2"/>
    </font>
    <font>
      <sz val="8"/>
      <color rgb="FF000000"/>
      <name val="Century Gothic"/>
      <family val="2"/>
    </font>
    <font>
      <b/>
      <sz val="11"/>
      <color rgb="FF3D1720"/>
      <name val="Century Gothic"/>
      <family val="2"/>
    </font>
    <font>
      <b/>
      <sz val="18"/>
      <color rgb="FF3D1720"/>
      <name val="Century Gothic"/>
      <family val="2"/>
    </font>
    <font>
      <b/>
      <sz val="11"/>
      <color theme="1"/>
      <name val="Century Gothic"/>
      <family val="2"/>
    </font>
    <font>
      <b/>
      <sz val="11"/>
      <color rgb="FF3D1720"/>
      <name val="Calibri"/>
      <family val="2"/>
      <scheme val="minor"/>
    </font>
    <font>
      <sz val="11"/>
      <color theme="1"/>
      <name val="Century Gothic"/>
      <family val="2"/>
    </font>
    <font>
      <b/>
      <sz val="11"/>
      <color rgb="FF3D1720"/>
      <name val="Century Gothic"/>
      <family val="2"/>
    </font>
    <font>
      <b/>
      <sz val="11"/>
      <color rgb="FF652534"/>
      <name val="Century Gothic"/>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BB531"/>
        <bgColor indexed="64"/>
      </patternFill>
    </fill>
    <fill>
      <patternFill patternType="solid">
        <fgColor rgb="FF6E2839"/>
        <bgColor indexed="64"/>
      </patternFill>
    </fill>
  </fills>
  <borders count="2">
    <border>
      <left/>
      <right/>
      <top/>
      <bottom/>
      <diagonal/>
    </border>
    <border>
      <left style="medium">
        <color indexed="64"/>
      </left>
      <right/>
      <top/>
      <bottom/>
      <diagonal/>
    </border>
  </borders>
  <cellStyleXfs count="2">
    <xf numFmtId="0" fontId="0" fillId="0" borderId="0"/>
    <xf numFmtId="9" fontId="3" fillId="0" borderId="0" applyFont="0" applyFill="0" applyBorder="0" applyAlignment="0" applyProtection="0"/>
  </cellStyleXfs>
  <cellXfs count="91">
    <xf numFmtId="0" fontId="0" fillId="0" borderId="0" xfId="0"/>
    <xf numFmtId="0" fontId="6" fillId="0" borderId="0" xfId="0" applyFont="1"/>
    <xf numFmtId="49" fontId="10" fillId="2" borderId="1" xfId="0" applyNumberFormat="1" applyFont="1" applyFill="1" applyBorder="1" applyAlignment="1">
      <alignment horizontal="justify"/>
    </xf>
    <xf numFmtId="49" fontId="10" fillId="2" borderId="0" xfId="0" applyNumberFormat="1" applyFont="1" applyFill="1" applyAlignment="1">
      <alignment horizontal="justify"/>
    </xf>
    <xf numFmtId="0" fontId="5" fillId="0" borderId="0" xfId="0" applyFont="1" applyAlignment="1">
      <alignment horizontal="center"/>
    </xf>
    <xf numFmtId="0" fontId="6" fillId="0" borderId="0" xfId="0" applyFont="1" applyAlignment="1">
      <alignment horizontal="center"/>
    </xf>
    <xf numFmtId="0" fontId="6" fillId="0" borderId="0" xfId="0" applyFont="1" applyAlignment="1">
      <alignment horizontal="left"/>
    </xf>
    <xf numFmtId="164" fontId="5" fillId="0" borderId="0" xfId="0" applyNumberFormat="1" applyFont="1" applyAlignment="1">
      <alignment horizontal="center"/>
    </xf>
    <xf numFmtId="1" fontId="12" fillId="0" borderId="0" xfId="0" applyNumberFormat="1" applyFont="1" applyBorder="1" applyAlignment="1">
      <alignment horizontal="center" wrapText="1"/>
    </xf>
    <xf numFmtId="14" fontId="12" fillId="0" borderId="0" xfId="0" applyNumberFormat="1" applyFont="1" applyBorder="1" applyAlignment="1">
      <alignment horizontal="center" wrapText="1"/>
    </xf>
    <xf numFmtId="0" fontId="12" fillId="0" borderId="0" xfId="0" applyFont="1" applyBorder="1" applyAlignment="1">
      <alignment horizontal="center" wrapText="1"/>
    </xf>
    <xf numFmtId="0" fontId="0" fillId="5" borderId="0" xfId="0" applyFill="1"/>
    <xf numFmtId="0" fontId="7" fillId="0" borderId="0" xfId="0" applyFont="1" applyAlignment="1" applyProtection="1">
      <alignment horizontal="center" vertical="center" wrapText="1"/>
      <protection hidden="1"/>
    </xf>
    <xf numFmtId="164" fontId="7" fillId="0" borderId="0" xfId="0" applyNumberFormat="1"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 fillId="0" borderId="0" xfId="0" applyFont="1" applyProtection="1">
      <protection hidden="1"/>
    </xf>
    <xf numFmtId="164" fontId="6" fillId="0" borderId="0" xfId="0" quotePrefix="1" applyNumberFormat="1" applyFont="1" applyProtection="1">
      <protection hidden="1"/>
    </xf>
    <xf numFmtId="0" fontId="0" fillId="0" borderId="0" xfId="0" applyProtection="1">
      <protection hidden="1"/>
    </xf>
    <xf numFmtId="164" fontId="6" fillId="0" borderId="0" xfId="0" applyNumberFormat="1" applyFont="1" applyProtection="1">
      <protection hidden="1"/>
    </xf>
    <xf numFmtId="0" fontId="7" fillId="4" borderId="0" xfId="0" applyFont="1" applyFill="1" applyAlignment="1" applyProtection="1">
      <alignment horizontal="center" vertical="center" wrapText="1"/>
      <protection hidden="1"/>
    </xf>
    <xf numFmtId="0" fontId="6" fillId="0" borderId="0" xfId="0" applyFont="1" applyAlignment="1" applyProtection="1">
      <alignment horizontal="center"/>
      <protection hidden="1"/>
    </xf>
    <xf numFmtId="0" fontId="0" fillId="0" borderId="0" xfId="0" applyAlignment="1" applyProtection="1">
      <alignment horizontal="center"/>
      <protection hidden="1"/>
    </xf>
    <xf numFmtId="164" fontId="6" fillId="0" borderId="0" xfId="0" applyNumberFormat="1" applyFont="1" applyAlignment="1" applyProtection="1">
      <alignment horizontal="center"/>
      <protection hidden="1"/>
    </xf>
    <xf numFmtId="14" fontId="13" fillId="0" borderId="0" xfId="0" applyNumberFormat="1" applyFont="1" applyBorder="1" applyAlignment="1" applyProtection="1">
      <alignment horizontal="center" wrapText="1"/>
      <protection hidden="1"/>
    </xf>
    <xf numFmtId="165" fontId="6" fillId="0" borderId="0" xfId="0" applyNumberFormat="1" applyFont="1" applyAlignment="1" applyProtection="1">
      <alignment horizontal="center"/>
      <protection hidden="1"/>
    </xf>
    <xf numFmtId="0" fontId="7" fillId="0" borderId="0" xfId="0"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4" fillId="0" borderId="0" xfId="0" applyFont="1" applyProtection="1">
      <protection hidden="1"/>
    </xf>
    <xf numFmtId="0" fontId="15" fillId="0" borderId="0" xfId="0" applyFont="1" applyProtection="1">
      <protection hidden="1"/>
    </xf>
    <xf numFmtId="0" fontId="18" fillId="0" borderId="0" xfId="0" pivotButton="1" applyFont="1" applyProtection="1">
      <protection hidden="1"/>
    </xf>
    <xf numFmtId="0" fontId="18" fillId="0" borderId="0" xfId="0" applyFont="1" applyProtection="1">
      <protection hidden="1"/>
    </xf>
    <xf numFmtId="0" fontId="16" fillId="0" borderId="0" xfId="0" applyFont="1" applyProtection="1">
      <protection hidden="1"/>
    </xf>
    <xf numFmtId="0" fontId="19" fillId="0" borderId="0" xfId="0" pivotButton="1" applyFont="1" applyProtection="1">
      <protection hidden="1"/>
    </xf>
    <xf numFmtId="0" fontId="19" fillId="0" borderId="0" xfId="0" applyFont="1" applyProtection="1">
      <protection hidden="1"/>
    </xf>
    <xf numFmtId="0" fontId="17" fillId="0" borderId="0" xfId="0" pivotButton="1" applyFont="1" applyProtection="1">
      <protection hidden="1"/>
    </xf>
    <xf numFmtId="0" fontId="17" fillId="0" borderId="0" xfId="0" applyFont="1" applyProtection="1">
      <protection hidden="1"/>
    </xf>
    <xf numFmtId="0" fontId="18" fillId="0" borderId="0" xfId="0" applyFont="1" applyAlignment="1" applyProtection="1">
      <alignment horizontal="left"/>
      <protection hidden="1"/>
    </xf>
    <xf numFmtId="0" fontId="18" fillId="0" borderId="0" xfId="0" applyNumberFormat="1" applyFont="1" applyProtection="1">
      <protection hidden="1"/>
    </xf>
    <xf numFmtId="0" fontId="0" fillId="0" borderId="0" xfId="0" applyAlignment="1" applyProtection="1">
      <alignment horizontal="left"/>
      <protection hidden="1"/>
    </xf>
    <xf numFmtId="44" fontId="0" fillId="0" borderId="0" xfId="0" applyNumberFormat="1" applyProtection="1">
      <protection hidden="1"/>
    </xf>
    <xf numFmtId="44" fontId="18" fillId="0" borderId="0" xfId="0" applyNumberFormat="1" applyFont="1" applyProtection="1">
      <protection hidden="1"/>
    </xf>
    <xf numFmtId="0" fontId="19" fillId="0" borderId="0" xfId="0" applyFont="1" applyAlignment="1" applyProtection="1">
      <alignment horizontal="left"/>
      <protection hidden="1"/>
    </xf>
    <xf numFmtId="0" fontId="19" fillId="0" borderId="0" xfId="0" applyNumberFormat="1" applyFont="1" applyProtection="1">
      <protection hidden="1"/>
    </xf>
    <xf numFmtId="0" fontId="17" fillId="0" borderId="0" xfId="0" applyFont="1" applyAlignment="1" applyProtection="1">
      <alignment horizontal="left"/>
      <protection hidden="1"/>
    </xf>
    <xf numFmtId="44" fontId="17" fillId="0" borderId="0" xfId="0" applyNumberFormat="1" applyFont="1" applyProtection="1">
      <protection hidden="1"/>
    </xf>
    <xf numFmtId="44" fontId="19" fillId="0" borderId="0" xfId="0" applyNumberFormat="1" applyFont="1" applyProtection="1">
      <protection hidden="1"/>
    </xf>
    <xf numFmtId="0" fontId="14" fillId="0" borderId="0" xfId="0" applyFont="1" applyProtection="1">
      <protection hidden="1"/>
    </xf>
    <xf numFmtId="0" fontId="4" fillId="0" borderId="0" xfId="0" pivotButton="1" applyFont="1" applyProtection="1">
      <protection hidden="1"/>
    </xf>
    <xf numFmtId="0" fontId="4" fillId="0" borderId="0" xfId="0" applyNumberFormat="1" applyFont="1" applyProtection="1">
      <protection hidden="1"/>
    </xf>
    <xf numFmtId="44" fontId="4" fillId="0" borderId="0" xfId="0" applyNumberFormat="1" applyFont="1" applyProtection="1">
      <protection hidden="1"/>
    </xf>
    <xf numFmtId="0" fontId="0" fillId="0" borderId="0" xfId="0" pivotButton="1" applyProtection="1">
      <protection hidden="1"/>
    </xf>
    <xf numFmtId="10" fontId="4" fillId="0" borderId="0" xfId="1" applyNumberFormat="1" applyFont="1" applyProtection="1">
      <protection hidden="1"/>
    </xf>
    <xf numFmtId="9" fontId="4" fillId="0" borderId="0" xfId="0" applyNumberFormat="1" applyFont="1" applyProtection="1">
      <protection hidden="1"/>
    </xf>
    <xf numFmtId="0" fontId="4" fillId="0" borderId="0" xfId="0" applyFont="1" applyAlignment="1" applyProtection="1">
      <alignment horizontal="left"/>
      <protection hidden="1"/>
    </xf>
    <xf numFmtId="0" fontId="4" fillId="0" borderId="0" xfId="0" pivotButton="1" applyFont="1" applyAlignment="1" applyProtection="1">
      <alignment wrapText="1"/>
      <protection hidden="1"/>
    </xf>
    <xf numFmtId="0" fontId="4" fillId="0" borderId="0" xfId="0" applyFont="1" applyAlignment="1" applyProtection="1">
      <alignment wrapText="1"/>
      <protection hidden="1"/>
    </xf>
    <xf numFmtId="0" fontId="14" fillId="0" borderId="0" xfId="0" pivotButton="1" applyFont="1" applyProtection="1">
      <protection hidden="1"/>
    </xf>
    <xf numFmtId="0" fontId="14" fillId="0" borderId="0" xfId="0" applyFont="1" applyAlignment="1" applyProtection="1">
      <alignment horizontal="left"/>
      <protection hidden="1"/>
    </xf>
    <xf numFmtId="0" fontId="14" fillId="0" borderId="0" xfId="0" applyNumberFormat="1" applyFont="1" applyProtection="1">
      <protection hidden="1"/>
    </xf>
    <xf numFmtId="0" fontId="0" fillId="0" borderId="0" xfId="0" applyNumberFormat="1" applyProtection="1">
      <protection hidden="1"/>
    </xf>
    <xf numFmtId="0" fontId="1" fillId="0" borderId="0" xfId="0" pivotButton="1" applyFont="1" applyProtection="1">
      <protection hidden="1"/>
    </xf>
    <xf numFmtId="0" fontId="1" fillId="0" borderId="0" xfId="0" applyFont="1" applyProtection="1">
      <protection hidden="1"/>
    </xf>
    <xf numFmtId="0" fontId="1" fillId="0" borderId="0" xfId="0" applyFont="1" applyAlignment="1" applyProtection="1">
      <alignment horizontal="left"/>
      <protection hidden="1"/>
    </xf>
    <xf numFmtId="0" fontId="1" fillId="0" borderId="0" xfId="0" applyNumberFormat="1" applyFont="1" applyProtection="1">
      <protection hidden="1"/>
    </xf>
    <xf numFmtId="0" fontId="16" fillId="0" borderId="0" xfId="0" pivotButton="1" applyFont="1" applyProtection="1">
      <protection hidden="1"/>
    </xf>
    <xf numFmtId="0" fontId="16" fillId="0" borderId="0" xfId="0" applyFont="1" applyAlignment="1" applyProtection="1">
      <alignment horizontal="left"/>
      <protection hidden="1"/>
    </xf>
    <xf numFmtId="0" fontId="16" fillId="0" borderId="0" xfId="0" applyNumberFormat="1" applyFont="1" applyProtection="1">
      <protection hidden="1"/>
    </xf>
    <xf numFmtId="0" fontId="9" fillId="0" borderId="0" xfId="0" applyFont="1" applyProtection="1">
      <protection hidden="1"/>
    </xf>
    <xf numFmtId="0" fontId="9" fillId="0" borderId="0" xfId="0" pivotButton="1" applyFont="1" applyProtection="1">
      <protection hidden="1"/>
    </xf>
    <xf numFmtId="0" fontId="9" fillId="0" borderId="0" xfId="0" applyFont="1" applyAlignment="1" applyProtection="1">
      <alignment horizontal="left"/>
      <protection hidden="1"/>
    </xf>
    <xf numFmtId="0" fontId="9" fillId="0" borderId="0" xfId="0" applyNumberFormat="1" applyFont="1" applyProtection="1">
      <protection hidden="1"/>
    </xf>
    <xf numFmtId="0" fontId="20" fillId="0" borderId="0" xfId="0" pivotButton="1" applyFont="1" applyProtection="1">
      <protection hidden="1"/>
    </xf>
    <xf numFmtId="0" fontId="20" fillId="0" borderId="0" xfId="0" applyFont="1" applyProtection="1">
      <protection hidden="1"/>
    </xf>
    <xf numFmtId="0" fontId="20" fillId="0" borderId="0" xfId="0" applyFont="1" applyAlignment="1" applyProtection="1">
      <alignment horizontal="left"/>
      <protection hidden="1"/>
    </xf>
    <xf numFmtId="0" fontId="20" fillId="0" borderId="0" xfId="0" applyNumberFormat="1" applyFont="1" applyProtection="1">
      <protection hidden="1"/>
    </xf>
    <xf numFmtId="0" fontId="11" fillId="4" borderId="0" xfId="0" applyFont="1" applyFill="1" applyAlignment="1" applyProtection="1">
      <alignment horizontal="center" vertical="center" wrapText="1"/>
      <protection hidden="1"/>
    </xf>
    <xf numFmtId="164" fontId="11" fillId="4" borderId="0" xfId="0" applyNumberFormat="1" applyFont="1" applyFill="1" applyAlignment="1" applyProtection="1">
      <alignment horizontal="center" vertical="center" wrapText="1"/>
      <protection hidden="1"/>
    </xf>
    <xf numFmtId="0" fontId="5" fillId="0" borderId="0" xfId="0" applyFont="1" applyAlignment="1" applyProtection="1">
      <alignment horizontal="center"/>
      <protection hidden="1"/>
    </xf>
    <xf numFmtId="164" fontId="5" fillId="0" borderId="0" xfId="0" applyNumberFormat="1" applyFont="1" applyAlignment="1" applyProtection="1">
      <alignment horizontal="center"/>
      <protection hidden="1"/>
    </xf>
    <xf numFmtId="1" fontId="12" fillId="0" borderId="0" xfId="0" applyNumberFormat="1" applyFont="1" applyBorder="1" applyAlignment="1" applyProtection="1">
      <alignment horizontal="center" wrapText="1"/>
      <protection hidden="1"/>
    </xf>
    <xf numFmtId="14" fontId="12" fillId="0" borderId="0" xfId="0" applyNumberFormat="1"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164" fontId="1" fillId="0" borderId="0" xfId="0" applyNumberFormat="1" applyFont="1" applyProtection="1">
      <protection hidden="1"/>
    </xf>
    <xf numFmtId="0" fontId="1" fillId="0" borderId="0" xfId="0" applyFont="1" applyBorder="1" applyProtection="1">
      <protection hidden="1"/>
    </xf>
    <xf numFmtId="0" fontId="1" fillId="3" borderId="0" xfId="0" applyFont="1" applyFill="1" applyProtection="1">
      <protection hidden="1"/>
    </xf>
    <xf numFmtId="164" fontId="0" fillId="0" borderId="0" xfId="0" applyNumberFormat="1" applyProtection="1">
      <protection hidden="1"/>
    </xf>
    <xf numFmtId="14" fontId="2" fillId="0" borderId="0" xfId="0" applyNumberFormat="1" applyFont="1" applyBorder="1" applyAlignment="1" applyProtection="1">
      <alignment horizontal="left" wrapText="1"/>
      <protection hidden="1"/>
    </xf>
    <xf numFmtId="1" fontId="2" fillId="0" borderId="0" xfId="0" applyNumberFormat="1" applyFont="1" applyBorder="1" applyAlignment="1" applyProtection="1">
      <alignment horizontal="left" wrapText="1"/>
      <protection hidden="1"/>
    </xf>
    <xf numFmtId="14" fontId="2" fillId="0" borderId="0" xfId="0" applyNumberFormat="1" applyFont="1" applyBorder="1" applyAlignment="1" applyProtection="1">
      <alignment horizontal="right" wrapText="1"/>
      <protection hidden="1"/>
    </xf>
    <xf numFmtId="0" fontId="2" fillId="0" borderId="0" xfId="0" applyFont="1" applyBorder="1" applyAlignment="1" applyProtection="1">
      <alignment horizontal="right" wrapText="1"/>
      <protection hidden="1"/>
    </xf>
    <xf numFmtId="0" fontId="0" fillId="0" borderId="0" xfId="0" applyBorder="1" applyProtection="1">
      <protection hidden="1"/>
    </xf>
  </cellXfs>
  <cellStyles count="2">
    <cellStyle name="Normal" xfId="0" builtinId="0"/>
    <cellStyle name="Porcentaje" xfId="1" builtinId="5"/>
  </cellStyles>
  <dxfs count="348">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b val="0"/>
        <i val="0"/>
        <strike val="0"/>
        <condense val="0"/>
        <extend val="0"/>
        <outline val="0"/>
        <shadow val="0"/>
        <u val="none"/>
        <vertAlign val="baseline"/>
        <sz val="8"/>
        <color theme="1"/>
        <name val="Century Gothic"/>
        <family val="2"/>
        <scheme val="none"/>
      </font>
      <alignment horizontal="center" vertical="bottom" textRotation="0" wrapText="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b val="0"/>
        <i val="0"/>
        <strike val="0"/>
        <condense val="0"/>
        <extend val="0"/>
        <outline val="0"/>
        <shadow val="0"/>
        <u val="none"/>
        <vertAlign val="baseline"/>
        <sz val="8"/>
        <color rgb="FF000000"/>
        <name val="Century Gothic"/>
        <family val="2"/>
        <scheme val="none"/>
      </font>
      <numFmt numFmtId="19" formatCode="d/m/yyyy"/>
      <alignment horizontal="center" vertical="bottom" textRotation="0" wrapText="1" indent="0" justifyLastLine="0" shrinkToFit="0" readingOrder="0"/>
      <protection locked="1" hidden="1"/>
    </dxf>
    <dxf>
      <font>
        <b val="0"/>
        <i val="0"/>
        <strike val="0"/>
        <condense val="0"/>
        <extend val="0"/>
        <outline val="0"/>
        <shadow val="0"/>
        <u val="none"/>
        <vertAlign val="baseline"/>
        <sz val="8"/>
        <color rgb="FF000000"/>
        <name val="Century Gothic"/>
        <family val="2"/>
        <scheme val="none"/>
      </font>
      <numFmt numFmtId="19" formatCode="d/m/yyyy"/>
      <alignment horizontal="center" vertical="bottom" textRotation="0" wrapText="1"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numFmt numFmtId="164" formatCode="0000000000"/>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numFmt numFmtId="164" formatCode="0000000000"/>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strike val="0"/>
        <outline val="0"/>
        <shadow val="0"/>
        <u val="none"/>
        <vertAlign val="baseline"/>
        <sz val="8"/>
        <name val="Century Gothic"/>
        <family val="2"/>
        <scheme val="none"/>
      </font>
      <alignment horizontal="center" vertical="bottom" textRotation="0" indent="0" justifyLastLine="0" shrinkToFit="0" readingOrder="0"/>
      <protection locked="1" hidden="1"/>
    </dxf>
    <dxf>
      <font>
        <b/>
        <strike val="0"/>
        <outline val="0"/>
        <shadow val="0"/>
        <u val="none"/>
        <vertAlign val="baseline"/>
        <sz val="8"/>
        <color rgb="FF652534"/>
        <name val="Century Gothic"/>
        <family val="2"/>
        <scheme val="none"/>
      </font>
      <alignment horizontal="center" vertical="center" textRotation="0" wrapText="1"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indent="0" justifyLastLine="0" shrinkToFit="0" readingOrder="0"/>
      <protection locked="1" hidden="1"/>
    </dxf>
    <dxf>
      <font>
        <b/>
        <strike val="0"/>
        <outline val="0"/>
        <shadow val="0"/>
        <u val="none"/>
        <vertAlign val="baseline"/>
        <sz val="8"/>
        <color rgb="FF652534"/>
        <name val="Century Gothic"/>
        <family val="2"/>
        <scheme val="none"/>
      </font>
      <alignment horizontal="center" vertical="center" textRotation="0" wrapText="1"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strike val="0"/>
        <outline val="0"/>
        <shadow val="0"/>
        <u val="none"/>
        <vertAlign val="baseline"/>
        <sz val="8"/>
        <color theme="1"/>
        <name val="Century Gothic"/>
        <family val="2"/>
        <scheme val="none"/>
      </font>
      <alignment horizontal="center" textRotation="0" wrapText="0" indent="0" justifyLastLine="0" shrinkToFit="0" readingOrder="0"/>
      <protection locked="1" hidden="1"/>
    </dxf>
    <dxf>
      <font>
        <b/>
        <strike val="0"/>
        <outline val="0"/>
        <shadow val="0"/>
        <u val="none"/>
        <vertAlign val="baseline"/>
        <sz val="8"/>
        <color rgb="FF652534"/>
        <name val="Century Gothic"/>
        <family val="2"/>
        <scheme val="none"/>
      </font>
      <alignment horizontal="center" vertical="center" textRotation="0" wrapText="0" indent="0" justifyLastLine="0" shrinkToFit="0" readingOrder="0"/>
      <protection locked="1" hidden="1"/>
    </dxf>
    <dxf>
      <font>
        <color rgb="FF652534"/>
      </font>
    </dxf>
    <dxf>
      <font>
        <color rgb="FF652534"/>
      </font>
    </dxf>
    <dxf>
      <font>
        <b/>
      </font>
    </dxf>
    <dxf>
      <font>
        <b/>
      </font>
    </dxf>
    <dxf>
      <font>
        <color rgb="FF652534"/>
      </font>
    </dxf>
    <dxf>
      <font>
        <color rgb="FF652534"/>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b/>
      </font>
    </dxf>
    <dxf>
      <font>
        <b/>
      </font>
    </dxf>
    <dxf>
      <font>
        <b/>
      </font>
    </dxf>
    <dxf>
      <font>
        <b/>
      </font>
    </dxf>
    <dxf>
      <protection hidden="1"/>
    </dxf>
    <dxf>
      <protection hidden="1"/>
    </dxf>
    <dxf>
      <protection hidden="1"/>
    </dxf>
    <dxf>
      <protection hidden="1"/>
    </dxf>
    <dxf>
      <protection hidden="1"/>
    </dxf>
    <dxf>
      <protection hidden="1"/>
    </dxf>
    <dxf>
      <font>
        <color rgb="FF652534"/>
      </font>
    </dxf>
    <dxf>
      <font>
        <color rgb="FF652534"/>
      </font>
    </dxf>
    <dxf>
      <font>
        <b/>
      </font>
    </dxf>
    <dxf>
      <font>
        <b/>
      </font>
    </dxf>
    <dxf>
      <font>
        <color rgb="FF652534"/>
      </font>
    </dxf>
    <dxf>
      <font>
        <color rgb="FF652534"/>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font>
        <color rgb="FF652534"/>
      </font>
    </dxf>
    <dxf>
      <font>
        <color rgb="FF652534"/>
      </font>
    </dxf>
    <dxf>
      <font>
        <b/>
      </font>
    </dxf>
    <dxf>
      <font>
        <b/>
      </font>
    </dxf>
    <dxf>
      <font>
        <color rgb="FF652534"/>
      </font>
    </dxf>
    <dxf>
      <font>
        <color rgb="FF652534"/>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b/>
      </font>
    </dxf>
    <dxf>
      <font>
        <b/>
      </font>
    </dxf>
    <dxf>
      <font>
        <color rgb="FF3D1720"/>
      </font>
    </dxf>
    <dxf>
      <font>
        <color rgb="FF3D1720"/>
      </font>
    </dxf>
    <dxf>
      <font>
        <color rgb="FF3D1720"/>
      </font>
    </dxf>
    <dxf>
      <font>
        <color rgb="FF3D1720"/>
      </font>
    </dxf>
    <dxf>
      <font>
        <b/>
      </font>
    </dxf>
    <dxf>
      <font>
        <b/>
      </font>
    </dxf>
    <dxf>
      <numFmt numFmtId="34" formatCode="_ &quot;$&quot;* #,##0.00_ ;_ &quot;$&quot;* \-#,##0.00_ ;_ &quot;$&quot;* &quot;-&quot;??_ ;_ @_ "/>
    </dxf>
    <dxf>
      <numFmt numFmtId="34" formatCode="_ &quot;$&quot;* #,##0.00_ ;_ &quot;$&quot;* \-#,##0.00_ ;_ &quot;$&quot;* &quot;-&quot;??_ ;_ @_ "/>
    </dxf>
    <dxf>
      <protection hidden="1"/>
    </dxf>
    <dxf>
      <protection hidden="1"/>
    </dxf>
    <dxf>
      <protection hidden="1"/>
    </dxf>
    <dxf>
      <protection hidden="1"/>
    </dxf>
    <dxf>
      <protection hidden="1"/>
    </dxf>
    <dxf>
      <protection hidden="1"/>
    </dxf>
    <dxf>
      <numFmt numFmtId="34" formatCode="_ &quot;$&quot;* #,##0.00_ ;_ &quot;$&quot;* \-#,##0.00_ ;_ &quot;$&quot;* &quot;-&quot;??_ ;_ @_ "/>
    </dxf>
    <dxf>
      <font>
        <color rgb="FF3D1720"/>
      </font>
    </dxf>
    <dxf>
      <font>
        <b/>
      </font>
    </dxf>
    <dxf>
      <font>
        <color rgb="FF3D1720"/>
      </font>
    </dxf>
    <dxf>
      <font>
        <color rgb="FF3D1720"/>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font>
        <b/>
      </font>
    </dxf>
    <dxf>
      <font>
        <b/>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numFmt numFmtId="34" formatCode="_ &quot;$&quot;* #,##0.00_ ;_ &quot;$&quot;* \-#,##0.00_ ;_ &quot;$&quot;* &quot;-&quot;??_ ;_ @_ "/>
    </dxf>
    <dxf>
      <font>
        <color rgb="FF3D1720"/>
      </font>
    </dxf>
    <dxf>
      <font>
        <color rgb="FF3D1720"/>
      </font>
    </dxf>
    <dxf>
      <font>
        <b/>
      </font>
    </dxf>
    <dxf>
      <font>
        <b/>
      </font>
    </dxf>
    <dxf>
      <font>
        <color rgb="FF3D1720"/>
      </font>
    </dxf>
    <dxf>
      <font>
        <color rgb="FF3D1720"/>
      </font>
    </dxf>
    <dxf>
      <font>
        <b/>
      </font>
    </dxf>
    <dxf>
      <font>
        <b/>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numFmt numFmtId="34" formatCode="_ &quot;$&quot;* #,##0.00_ ;_ &quot;$&quot;* \-#,##0.00_ ;_ &quot;$&quot;* &quot;-&quot;??_ ;_ @_ "/>
    </dxf>
    <dxf>
      <alignment wrapText="1"/>
    </dxf>
    <dxf>
      <alignment wrapText="1"/>
    </dxf>
    <dxf>
      <font>
        <sz val="8"/>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font>
        <color rgb="FF3D1720"/>
      </font>
    </dxf>
    <dxf>
      <font>
        <color rgb="FF3D1720"/>
      </font>
    </dxf>
    <dxf>
      <font>
        <b/>
      </font>
    </dxf>
    <dxf>
      <font>
        <b/>
      </font>
    </dxf>
    <dxf>
      <font>
        <b/>
      </font>
    </dxf>
    <dxf>
      <font>
        <b/>
      </font>
    </dxf>
    <dxf>
      <font>
        <color rgb="FF3D1720"/>
      </font>
    </dxf>
    <dxf>
      <font>
        <color rgb="FF3D172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b/>
      </font>
    </dxf>
    <dxf>
      <font>
        <b/>
      </font>
    </dxf>
    <dxf>
      <font>
        <color rgb="FF3D1720"/>
      </font>
    </dxf>
    <dxf>
      <font>
        <color rgb="FF3D1720"/>
      </font>
    </dxf>
    <dxf>
      <font>
        <b/>
      </font>
    </dxf>
    <dxf>
      <font>
        <b/>
      </font>
    </dxf>
    <dxf>
      <font>
        <color rgb="FF3D1720"/>
      </font>
    </dxf>
    <dxf>
      <font>
        <color rgb="FF3D172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numFmt numFmtId="34" formatCode="_ &quot;$&quot;* #,##0.00_ ;_ &quot;$&quot;* \-#,##0.00_ ;_ &quot;$&quot;* &quot;-&quot;??_ ;_ @_ "/>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numFmt numFmtId="34" formatCode="_ &quot;$&quot;* #,##0.00_ ;_ &quot;$&quot;* \-#,##0.00_ ;_ &quot;$&quot;* &quot;-&quot;??_ ;_ @_ "/>
    </dxf>
    <dxf>
      <protection hidden="1"/>
    </dxf>
    <dxf>
      <protection hidden="1"/>
    </dxf>
    <dxf>
      <protection hidden="1"/>
    </dxf>
    <dxf>
      <protection hidden="1"/>
    </dxf>
    <dxf>
      <protection hidden="1"/>
    </dxf>
    <dxf>
      <protection hidden="1"/>
    </dxf>
    <dxf>
      <numFmt numFmtId="0" formatCode="General"/>
    </dxf>
    <dxf>
      <numFmt numFmtId="34" formatCode="_ &quot;$&quot;* #,##0.00_ ;_ &quot;$&quot;* \-#,##0.00_ ;_ &quot;$&quot;* &quot;-&quot;??_ ;_ @_ "/>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protection hidden="1"/>
    </dxf>
    <dxf>
      <protection hidden="1"/>
    </dxf>
    <dxf>
      <protection hidden="1"/>
    </dxf>
    <dxf>
      <protection hidden="1"/>
    </dxf>
    <dxf>
      <protection hidden="1"/>
    </dxf>
    <dxf>
      <protection hidden="1"/>
    </dxf>
    <dxf>
      <font>
        <strike val="0"/>
        <outline val="0"/>
        <shadow val="0"/>
        <u val="none"/>
        <vertAlign val="baseline"/>
        <sz val="8"/>
        <name val="Century Gothic"/>
        <family val="2"/>
        <scheme val="none"/>
      </font>
    </dxf>
    <dxf>
      <font>
        <strike val="0"/>
        <outline val="0"/>
        <shadow val="0"/>
        <u val="none"/>
        <vertAlign val="baseline"/>
        <sz val="8"/>
        <name val="Century Gothic"/>
        <family val="2"/>
        <scheme val="none"/>
      </font>
    </dxf>
    <dxf>
      <font>
        <strike val="0"/>
        <outline val="0"/>
        <shadow val="0"/>
        <u val="none"/>
        <vertAlign val="baseline"/>
        <sz val="8"/>
        <name val="Century Gothic"/>
        <family val="2"/>
        <scheme val="none"/>
      </font>
    </dxf>
    <dxf>
      <font>
        <strike val="0"/>
        <outline val="0"/>
        <shadow val="0"/>
        <u val="none"/>
        <vertAlign val="baseline"/>
        <sz val="8"/>
        <name val="Century Gothic"/>
        <family val="2"/>
        <scheme val="none"/>
      </font>
    </dxf>
    <dxf>
      <font>
        <strike val="0"/>
        <outline val="0"/>
        <shadow val="0"/>
        <u val="none"/>
        <vertAlign val="baseline"/>
        <sz val="8"/>
        <name val="Century Gothic"/>
        <family val="2"/>
        <scheme val="none"/>
      </font>
      <alignment horizontal="center" vertical="bottom" textRotation="0" wrapText="0" indent="0" justifyLastLine="0" shrinkToFit="0" readingOrder="0"/>
    </dxf>
    <dxf>
      <font>
        <strike val="0"/>
        <outline val="0"/>
        <shadow val="0"/>
        <u val="none"/>
        <vertAlign val="baseline"/>
        <sz val="8"/>
        <name val="Century Gothic"/>
        <family val="2"/>
        <scheme val="none"/>
      </font>
      <alignment horizontal="center" vertical="bottom" textRotation="0" wrapText="0" indent="0" justifyLastLine="0" shrinkToFit="0" readingOrder="0"/>
    </dxf>
    <dxf>
      <font>
        <strike val="0"/>
        <outline val="0"/>
        <shadow val="0"/>
        <u val="none"/>
        <vertAlign val="baseline"/>
        <sz val="8"/>
        <name val="Century Gothic"/>
        <family val="2"/>
        <scheme val="none"/>
      </font>
      <alignment horizontal="center" vertical="bottom" textRotation="0" wrapText="0" indent="0" justifyLastLine="0" shrinkToFit="0" readingOrder="0"/>
    </dxf>
    <dxf>
      <font>
        <strike val="0"/>
        <outline val="0"/>
        <shadow val="0"/>
        <u val="none"/>
        <vertAlign val="baseline"/>
        <sz val="8"/>
        <name val="Century Gothic"/>
        <family val="2"/>
        <scheme val="none"/>
      </font>
    </dxf>
    <dxf>
      <font>
        <b/>
        <i val="0"/>
        <strike val="0"/>
        <condense val="0"/>
        <extend val="0"/>
        <outline val="0"/>
        <shadow val="0"/>
        <u val="none"/>
        <vertAlign val="baseline"/>
        <sz val="8"/>
        <color rgb="FF652534"/>
        <name val="Century Gothic"/>
        <family val="2"/>
        <scheme val="none"/>
      </font>
      <fill>
        <patternFill patternType="solid">
          <fgColor indexed="64"/>
          <bgColor rgb="FFEBB531"/>
        </patternFill>
      </fill>
      <alignment horizontal="center" vertical="center" textRotation="0" wrapText="1" indent="0" justifyLastLine="0" shrinkToFit="0" readingOrder="0"/>
      <protection locked="1" hidden="1"/>
    </dxf>
    <dxf>
      <font>
        <condense val="0"/>
        <extend val="0"/>
        <color indexed="10"/>
      </font>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numFmt numFmtId="164" formatCode="0000000000"/>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strike val="0"/>
        <outline val="0"/>
        <shadow val="0"/>
        <u val="none"/>
        <vertAlign val="baseline"/>
        <sz val="8"/>
        <color theme="1"/>
        <name val="Century Gothic"/>
        <family val="2"/>
        <scheme val="none"/>
      </font>
      <protection locked="1" hidden="1"/>
    </dxf>
    <dxf>
      <font>
        <b/>
        <strike val="0"/>
        <outline val="0"/>
        <shadow val="0"/>
        <u val="none"/>
        <vertAlign val="baseline"/>
        <sz val="8"/>
        <color rgb="FF652534"/>
        <name val="Century Gothic"/>
        <family val="2"/>
        <scheme val="none"/>
      </font>
      <alignment horizontal="center" vertical="center" textRotation="0" wrapText="1" indent="0" justifyLastLine="0" shrinkToFit="0" readingOrder="0"/>
      <protection locked="1" hidden="1"/>
    </dxf>
    <dxf>
      <fill>
        <patternFill>
          <bgColor rgb="FFEBB531"/>
        </patternFill>
      </fill>
    </dxf>
    <dxf>
      <fill>
        <patternFill>
          <bgColor rgb="FFEBB531"/>
        </patternFill>
      </fill>
    </dxf>
    <dxf>
      <border>
        <left style="thin">
          <color auto="1"/>
        </left>
        <right style="thin">
          <color auto="1"/>
        </right>
        <vertical style="thin">
          <color auto="1"/>
        </vertical>
      </border>
    </dxf>
    <dxf>
      <border diagonalDown="1">
        <top style="dotted">
          <color auto="1"/>
        </top>
        <bottom style="dotted">
          <color auto="1"/>
        </bottom>
        <diagonal style="dotted">
          <color auto="1"/>
        </diagonal>
        <vertical/>
        <horizontal style="dotted">
          <color auto="1"/>
        </horizontal>
      </border>
    </dxf>
    <dxf>
      <fill>
        <patternFill>
          <bgColor rgb="FFEBB531"/>
        </patternFill>
      </fill>
    </dxf>
    <dxf>
      <font>
        <sz val="7"/>
      </font>
      <fill>
        <patternFill>
          <bgColor rgb="FF92D050"/>
        </patternFill>
      </fill>
    </dxf>
  </dxfs>
  <tableStyles count="3" defaultTableStyle="TableStyleMedium2" defaultPivotStyle="PivotStyleLight16">
    <tableStyle name="Estilo de segmentación de datos 1" pivot="0" table="0" count="4" xr9:uid="{B9A709A0-709C-488F-AD5E-F6C294CF5441}">
      <tableStyleElement type="wholeTable" dxfId="347"/>
    </tableStyle>
    <tableStyle name="Estilo de tabla 1" pivot="0" count="3" xr9:uid="{CB0F1189-C98D-4A35-B053-ED7EA5DF13F5}">
      <tableStyleElement type="headerRow" dxfId="346"/>
      <tableStyleElement type="firstRowStripe" dxfId="345"/>
      <tableStyleElement type="secondColumnStripe" dxfId="344"/>
    </tableStyle>
    <tableStyle name="Estilo de tabla dinámica 1" table="0" count="2" xr9:uid="{F87C5854-44F5-4E8D-A33C-32A3906D9B80}">
      <tableStyleElement type="headerRow" dxfId="343"/>
      <tableStyleElement type="totalRow" dxfId="342"/>
    </tableStyle>
  </tableStyles>
  <colors>
    <mruColors>
      <color rgb="FFEBB531"/>
      <color rgb="FFD81636"/>
      <color rgb="FF6E2839"/>
      <color rgb="FF3D1720"/>
      <color rgb="FF652534"/>
      <color rgb="FF99374E"/>
      <color rgb="FFCB6F85"/>
      <color rgb="FF62BA9F"/>
      <color rgb="FFBD711D"/>
      <color rgb="FF928248"/>
    </mruColors>
  </colors>
  <extLst>
    <ext xmlns:x14="http://schemas.microsoft.com/office/spreadsheetml/2009/9/main" uri="{46F421CA-312F-682f-3DD2-61675219B42D}">
      <x14:dxfs count="3">
        <dxf>
          <fill>
            <patternFill>
              <bgColor theme="1" tint="0.34998626667073579"/>
            </patternFill>
          </fill>
        </dxf>
        <dxf>
          <fill>
            <patternFill>
              <bgColor rgb="FFEBB531"/>
            </patternFill>
          </fill>
        </dxf>
        <dxf>
          <fill>
            <patternFill>
              <bgColor rgb="FFFFC000"/>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microsoft.com/office/2007/relationships/slicerCache" Target="slicerCaches/slicerCache7.xml"/><Relationship Id="rId21" Type="http://schemas.microsoft.com/office/2007/relationships/slicerCache" Target="slicerCaches/slicerCache2.xml"/><Relationship Id="rId34" Type="http://schemas.microsoft.com/office/2007/relationships/slicerCache" Target="slicerCaches/slicerCache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microsoft.com/office/2007/relationships/slicerCache" Target="slicerCaches/slicerCache6.xml"/><Relationship Id="rId33" Type="http://schemas.microsoft.com/office/2007/relationships/slicerCache" Target="slicerCaches/slicerCache1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1.xml"/><Relationship Id="rId29"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5.xml"/><Relationship Id="rId32" Type="http://schemas.microsoft.com/office/2007/relationships/slicerCache" Target="slicerCaches/slicerCache1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4.xml"/><Relationship Id="rId28" Type="http://schemas.microsoft.com/office/2007/relationships/slicerCache" Target="slicerCaches/slicerCache9.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31" Type="http://schemas.microsoft.com/office/2007/relationships/slicerCache" Target="slicerCaches/slicerCache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3.xml"/><Relationship Id="rId27" Type="http://schemas.microsoft.com/office/2007/relationships/slicerCache" Target="slicerCaches/slicerCache8.xml"/><Relationship Id="rId30" Type="http://schemas.microsoft.com/office/2007/relationships/slicerCache" Target="slicerCaches/slicerCache1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COAC27NOV.xlsx]Auxiliares!TablaDinámica7</c:name>
    <c:fmtId val="9"/>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fld id="{34656A53-2687-4C37-B8D7-09D8A4E18235}" type="VALUE">
                  <a:rPr lang="en-US"/>
                  <a:pPr>
                    <a:defRPr sz="18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800" b="1" i="0" u="none" strike="noStrike" kern="1200" baseline="0">
                    <a:solidFill>
                      <a:schemeClr val="bg1"/>
                    </a:solidFill>
                    <a:latin typeface="Montserrat Medium" panose="00000600000000000000" pitchFamily="2" charset="0"/>
                    <a:ea typeface="+mn-ea"/>
                    <a:cs typeface="+mn-cs"/>
                  </a:defRPr>
                </a:pPr>
                <a:fld id="{16648B30-3217-47A9-917D-575CA7ACF902}" type="PERCENTAGE">
                  <a:rPr lang="en-US" baseline="0"/>
                  <a:pPr>
                    <a:defRPr sz="1800" b="1" i="0" u="none" strike="noStrike" kern="1200" baseline="0">
                      <a:solidFill>
                        <a:schemeClr val="bg1"/>
                      </a:solidFill>
                      <a:latin typeface="Montserrat Medium" panose="00000600000000000000" pitchFamily="2" charset="0"/>
                      <a:ea typeface="+mn-ea"/>
                      <a:cs typeface="+mn-cs"/>
                    </a:defRPr>
                  </a:pPr>
                  <a:t>[PORCENTAJE]</a:t>
                </a:fld>
                <a:endParaRPr lang="es-EC"/>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17932579117265515"/>
                  <c:h val="0.22196449704142013"/>
                </c:manualLayout>
              </c15:layout>
              <c15:dlblFieldTable/>
              <c15:showDataLabelsRange val="0"/>
            </c:ext>
          </c:extLst>
        </c:dLbl>
      </c:pivotFmt>
      <c:pivotFmt>
        <c:idx val="6"/>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fld id="{A8ADA198-94BF-45DA-9FA9-37F70C3D72DD}" type="VALUE">
                  <a:rPr lang="en-US"/>
                  <a:pPr>
                    <a:defRPr sz="18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800" b="1" i="0" u="none" strike="noStrike" kern="1200" baseline="0">
                    <a:solidFill>
                      <a:schemeClr val="bg1"/>
                    </a:solidFill>
                    <a:latin typeface="Montserrat Medium" panose="00000600000000000000" pitchFamily="2" charset="0"/>
                    <a:ea typeface="+mn-ea"/>
                    <a:cs typeface="+mn-cs"/>
                  </a:defRPr>
                </a:pPr>
                <a:r>
                  <a:rPr lang="en-US" baseline="0"/>
                  <a:t> </a:t>
                </a:r>
                <a:fld id="{16937FB6-4EF4-475E-8EEC-08AFEFE2D4DD}" type="PERCENTAGE">
                  <a:rPr lang="en-US" baseline="0"/>
                  <a:pPr>
                    <a:defRPr sz="1800" b="1" i="0" u="none" strike="noStrike" kern="1200" baseline="0">
                      <a:solidFill>
                        <a:schemeClr val="bg1"/>
                      </a:solidFill>
                      <a:latin typeface="Montserrat Medium" panose="00000600000000000000" pitchFamily="2" charset="0"/>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28049042145593872"/>
                  <c:h val="0.22196449704142013"/>
                </c:manualLayout>
              </c15:layout>
              <c15:dlblFieldTable/>
              <c15:showDataLabelsRange val="0"/>
            </c:ext>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8"/>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fld id="{34656A53-2687-4C37-B8D7-09D8A4E18235}" type="VALUE">
                  <a:rPr lang="en-US"/>
                  <a:pPr>
                    <a:defRPr sz="18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800" b="1" i="0" u="none" strike="noStrike" kern="1200" baseline="0">
                    <a:solidFill>
                      <a:schemeClr val="bg1"/>
                    </a:solidFill>
                    <a:latin typeface="Montserrat Medium" panose="00000600000000000000" pitchFamily="2" charset="0"/>
                    <a:ea typeface="+mn-ea"/>
                    <a:cs typeface="+mn-cs"/>
                  </a:defRPr>
                </a:pPr>
                <a:fld id="{16648B30-3217-47A9-917D-575CA7ACF902}" type="PERCENTAGE">
                  <a:rPr lang="en-US" baseline="0"/>
                  <a:pPr>
                    <a:defRPr sz="1800" b="1" i="0" u="none" strike="noStrike" kern="1200" baseline="0">
                      <a:solidFill>
                        <a:schemeClr val="bg1"/>
                      </a:solidFill>
                      <a:latin typeface="Montserrat Medium" panose="00000600000000000000" pitchFamily="2" charset="0"/>
                      <a:ea typeface="+mn-ea"/>
                      <a:cs typeface="+mn-cs"/>
                    </a:defRPr>
                  </a:pPr>
                  <a:t>[PORCENTAJE]</a:t>
                </a:fld>
                <a:endParaRPr lang="es-EC"/>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17932579117265515"/>
                  <c:h val="0.22196449704142013"/>
                </c:manualLayout>
              </c15:layout>
              <c15:dlblFieldTable/>
              <c15:showDataLabelsRange val="0"/>
            </c:ext>
          </c:extLst>
        </c:dLbl>
      </c:pivotFmt>
      <c:pivotFmt>
        <c:idx val="9"/>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fld id="{A8ADA198-94BF-45DA-9FA9-37F70C3D72DD}" type="VALUE">
                  <a:rPr lang="en-US"/>
                  <a:pPr>
                    <a:defRPr sz="18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800" b="1" i="0" u="none" strike="noStrike" kern="1200" baseline="0">
                    <a:solidFill>
                      <a:schemeClr val="bg1"/>
                    </a:solidFill>
                    <a:latin typeface="Montserrat Medium" panose="00000600000000000000" pitchFamily="2" charset="0"/>
                    <a:ea typeface="+mn-ea"/>
                    <a:cs typeface="+mn-cs"/>
                  </a:defRPr>
                </a:pPr>
                <a:r>
                  <a:rPr lang="en-US" baseline="0"/>
                  <a:t> </a:t>
                </a:r>
                <a:fld id="{16937FB6-4EF4-475E-8EEC-08AFEFE2D4DD}" type="PERCENTAGE">
                  <a:rPr lang="en-US" baseline="0"/>
                  <a:pPr>
                    <a:defRPr sz="1800" b="1" i="0" u="none" strike="noStrike" kern="1200" baseline="0">
                      <a:solidFill>
                        <a:schemeClr val="bg1"/>
                      </a:solidFill>
                      <a:latin typeface="Montserrat Medium" panose="00000600000000000000" pitchFamily="2" charset="0"/>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28049042145593872"/>
                  <c:h val="0.22196449704142013"/>
                </c:manualLayout>
              </c15:layout>
              <c15:dlblFieldTable/>
              <c15:showDataLabelsRange val="0"/>
            </c:ext>
          </c:extLst>
        </c:dLbl>
      </c:pivotFmt>
      <c:pivotFmt>
        <c:idx val="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11"/>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fld id="{34656A53-2687-4C37-B8D7-09D8A4E18235}" type="VALUE">
                  <a:rPr lang="en-US" sz="900"/>
                  <a:pPr>
                    <a:defRPr b="1">
                      <a:solidFill>
                        <a:schemeClr val="bg1"/>
                      </a:solidFill>
                      <a:latin typeface="Montserrat Medium" panose="00000600000000000000" pitchFamily="2" charset="0"/>
                    </a:defRPr>
                  </a:pPr>
                  <a:t>[VALOR]</a:t>
                </a:fld>
                <a:endParaRPr lang="en-US" sz="900" baseline="0"/>
              </a:p>
              <a:p>
                <a:pPr>
                  <a:defRPr b="1">
                    <a:solidFill>
                      <a:schemeClr val="bg1"/>
                    </a:solidFill>
                    <a:latin typeface="Montserrat Medium" panose="00000600000000000000" pitchFamily="2" charset="0"/>
                  </a:defRPr>
                </a:pPr>
                <a:fld id="{16648B30-3217-47A9-917D-575CA7ACF902}" type="PERCENTAGE">
                  <a:rPr lang="en-US" sz="900" baseline="0"/>
                  <a:pPr>
                    <a:defRPr b="1">
                      <a:solidFill>
                        <a:schemeClr val="bg1"/>
                      </a:solidFill>
                      <a:latin typeface="Montserrat Medium" panose="00000600000000000000" pitchFamily="2" charset="0"/>
                    </a:defRPr>
                  </a:pPr>
                  <a:t>[PORCENTAJE]</a:t>
                </a:fld>
                <a:endParaRPr lang="es-EC"/>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48557578740157481"/>
                  <c:h val="0.34583585301939668"/>
                </c:manualLayout>
              </c15:layout>
              <c15:dlblFieldTable/>
              <c15:showDataLabelsRange val="0"/>
            </c:ext>
          </c:extLst>
        </c:dLbl>
      </c:pivotFmt>
      <c:pivotFmt>
        <c:idx val="12"/>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fld id="{A8ADA198-94BF-45DA-9FA9-37F70C3D72DD}" type="VALUE">
                  <a:rPr lang="en-US" sz="900"/>
                  <a:pPr>
                    <a:defRPr b="1">
                      <a:solidFill>
                        <a:schemeClr val="bg1"/>
                      </a:solidFill>
                      <a:latin typeface="Montserrat Medium" panose="00000600000000000000" pitchFamily="2" charset="0"/>
                    </a:defRPr>
                  </a:pPr>
                  <a:t>[VALOR]</a:t>
                </a:fld>
                <a:endParaRPr lang="en-US" sz="900" baseline="0"/>
              </a:p>
              <a:p>
                <a:pPr>
                  <a:defRPr b="1">
                    <a:solidFill>
                      <a:schemeClr val="bg1"/>
                    </a:solidFill>
                    <a:latin typeface="Montserrat Medium" panose="00000600000000000000" pitchFamily="2" charset="0"/>
                  </a:defRPr>
                </a:pPr>
                <a:r>
                  <a:rPr lang="en-US" sz="900" baseline="0"/>
                  <a:t> </a:t>
                </a:r>
                <a:fld id="{16937FB6-4EF4-475E-8EEC-08AFEFE2D4DD}" type="PERCENTAGE">
                  <a:rPr lang="en-US" sz="900" baseline="0"/>
                  <a:pPr>
                    <a:defRPr b="1">
                      <a:solidFill>
                        <a:schemeClr val="bg1"/>
                      </a:solidFill>
                      <a:latin typeface="Montserrat Medium" panose="00000600000000000000" pitchFamily="2" charset="0"/>
                    </a:defRPr>
                  </a:pPr>
                  <a:t>[PORCENTAJE]</a:t>
                </a:fld>
                <a:endParaRPr lang="en-US" sz="900" baseline="0"/>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0549064960629918"/>
                  <c:h val="0.37680360754020115"/>
                </c:manualLayout>
              </c15:layout>
              <c15:dlblFieldTable/>
              <c15:showDataLabelsRange val="0"/>
            </c:ext>
          </c:extLst>
        </c:dLbl>
      </c:pivotFmt>
    </c:pivotFmts>
    <c:plotArea>
      <c:layout>
        <c:manualLayout>
          <c:layoutTarget val="inner"/>
          <c:xMode val="edge"/>
          <c:yMode val="edge"/>
          <c:x val="0.20111182950191567"/>
          <c:y val="0.1895584290658901"/>
          <c:w val="0.49856537356321839"/>
          <c:h val="0.77147132136310459"/>
        </c:manualLayout>
      </c:layout>
      <c:doughnutChart>
        <c:varyColors val="1"/>
        <c:ser>
          <c:idx val="0"/>
          <c:order val="0"/>
          <c:tx>
            <c:strRef>
              <c:f>Auxiliares!$C$7</c:f>
              <c:strCache>
                <c:ptCount val="1"/>
                <c:pt idx="0">
                  <c:v>Total</c:v>
                </c:pt>
              </c:strCache>
            </c:strRef>
          </c:tx>
          <c:dPt>
            <c:idx val="0"/>
            <c:bubble3D val="0"/>
            <c:spPr>
              <a:solidFill>
                <a:srgbClr val="92D050"/>
              </a:solidFill>
              <a:ln w="19050">
                <a:solidFill>
                  <a:srgbClr val="92D050"/>
                </a:solidFill>
              </a:ln>
              <a:effectLst/>
            </c:spPr>
            <c:extLst>
              <c:ext xmlns:c16="http://schemas.microsoft.com/office/drawing/2014/chart" uri="{C3380CC4-5D6E-409C-BE32-E72D297353CC}">
                <c16:uniqueId val="{00000001-7015-4D81-A456-317E5BE25323}"/>
              </c:ext>
            </c:extLst>
          </c:dPt>
          <c:dPt>
            <c:idx val="1"/>
            <c:bubble3D val="0"/>
            <c:spPr>
              <a:solidFill>
                <a:srgbClr val="EBB531"/>
              </a:solidFill>
              <a:ln w="19050">
                <a:solidFill>
                  <a:srgbClr val="EBB531"/>
                </a:solidFill>
              </a:ln>
              <a:effectLst/>
            </c:spPr>
            <c:extLst>
              <c:ext xmlns:c16="http://schemas.microsoft.com/office/drawing/2014/chart" uri="{C3380CC4-5D6E-409C-BE32-E72D297353CC}">
                <c16:uniqueId val="{00000003-7015-4D81-A456-317E5BE25323}"/>
              </c:ext>
            </c:extLst>
          </c:dPt>
          <c:dLbls>
            <c:dLbl>
              <c:idx val="0"/>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fld id="{34656A53-2687-4C37-B8D7-09D8A4E18235}" type="VALUE">
                      <a:rPr lang="en-US" sz="900"/>
                      <a:pPr>
                        <a:defRPr b="1">
                          <a:solidFill>
                            <a:schemeClr val="bg1"/>
                          </a:solidFill>
                          <a:latin typeface="Montserrat Medium" panose="00000600000000000000" pitchFamily="2" charset="0"/>
                        </a:defRPr>
                      </a:pPr>
                      <a:t>[VALOR]</a:t>
                    </a:fld>
                    <a:endParaRPr lang="en-US" sz="900" baseline="0"/>
                  </a:p>
                  <a:p>
                    <a:pPr>
                      <a:defRPr b="1">
                        <a:solidFill>
                          <a:schemeClr val="bg1"/>
                        </a:solidFill>
                        <a:latin typeface="Montserrat Medium" panose="00000600000000000000" pitchFamily="2" charset="0"/>
                      </a:defRPr>
                    </a:pPr>
                    <a:fld id="{16648B30-3217-47A9-917D-575CA7ACF902}" type="PERCENTAGE">
                      <a:rPr lang="en-US" sz="900" baseline="0"/>
                      <a:pPr>
                        <a:defRPr b="1">
                          <a:solidFill>
                            <a:schemeClr val="bg1"/>
                          </a:solidFill>
                          <a:latin typeface="Montserrat Medium" panose="00000600000000000000" pitchFamily="2" charset="0"/>
                        </a:defRPr>
                      </a:pPr>
                      <a:t>[PORCENTAJE]</a:t>
                    </a:fld>
                    <a:endParaRPr lang="es-EC"/>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48557578740157481"/>
                      <c:h val="0.34583585301939668"/>
                    </c:manualLayout>
                  </c15:layout>
                  <c15:dlblFieldTable/>
                  <c15:showDataLabelsRange val="0"/>
                </c:ext>
                <c:ext xmlns:c16="http://schemas.microsoft.com/office/drawing/2014/chart" uri="{C3380CC4-5D6E-409C-BE32-E72D297353CC}">
                  <c16:uniqueId val="{00000001-7015-4D81-A456-317E5BE25323}"/>
                </c:ext>
              </c:extLst>
            </c:dLbl>
            <c:dLbl>
              <c:idx val="1"/>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fld id="{A8ADA198-94BF-45DA-9FA9-37F70C3D72DD}" type="VALUE">
                      <a:rPr lang="en-US" sz="900"/>
                      <a:pPr>
                        <a:defRPr b="1">
                          <a:solidFill>
                            <a:schemeClr val="bg1"/>
                          </a:solidFill>
                          <a:latin typeface="Montserrat Medium" panose="00000600000000000000" pitchFamily="2" charset="0"/>
                        </a:defRPr>
                      </a:pPr>
                      <a:t>[VALOR]</a:t>
                    </a:fld>
                    <a:endParaRPr lang="en-US" sz="900" baseline="0"/>
                  </a:p>
                  <a:p>
                    <a:pPr>
                      <a:defRPr b="1">
                        <a:solidFill>
                          <a:schemeClr val="bg1"/>
                        </a:solidFill>
                        <a:latin typeface="Montserrat Medium" panose="00000600000000000000" pitchFamily="2" charset="0"/>
                      </a:defRPr>
                    </a:pPr>
                    <a:r>
                      <a:rPr lang="en-US" sz="900" baseline="0"/>
                      <a:t> </a:t>
                    </a:r>
                    <a:fld id="{16937FB6-4EF4-475E-8EEC-08AFEFE2D4DD}" type="PERCENTAGE">
                      <a:rPr lang="en-US" sz="900" baseline="0"/>
                      <a:pPr>
                        <a:defRPr b="1">
                          <a:solidFill>
                            <a:schemeClr val="bg1"/>
                          </a:solidFill>
                          <a:latin typeface="Montserrat Medium" panose="00000600000000000000" pitchFamily="2" charset="0"/>
                        </a:defRPr>
                      </a:pPr>
                      <a:t>[PORCENTAJE]</a:t>
                    </a:fld>
                    <a:endParaRPr lang="en-US" sz="900" baseline="0"/>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0549064960629918"/>
                      <c:h val="0.37680360754020115"/>
                    </c:manualLayout>
                  </c15:layout>
                  <c15:dlblFieldTable/>
                  <c15:showDataLabelsRange val="0"/>
                </c:ext>
                <c:ext xmlns:c16="http://schemas.microsoft.com/office/drawing/2014/chart" uri="{C3380CC4-5D6E-409C-BE32-E72D297353CC}">
                  <c16:uniqueId val="{00000003-7015-4D81-A456-317E5BE25323}"/>
                </c:ext>
              </c:extLst>
            </c:dLbl>
            <c:spPr>
              <a:noFill/>
              <a:ln>
                <a:noFill/>
              </a:ln>
              <a:effectLst/>
            </c:spPr>
            <c:txPr>
              <a:bodyPr rot="0" spcFirstLastPara="1" vertOverflow="ellipsis" vert="horz" wrap="square" lIns="38100" tIns="19050" rIns="38100" bIns="19050" anchor="ctr" anchorCtr="1">
                <a:spAutoFit/>
              </a:bodyPr>
              <a:lstStyle/>
              <a:p>
                <a:pPr>
                  <a:defRPr sz="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howLeaderLines val="0"/>
            <c:extLst>
              <c:ext xmlns:c15="http://schemas.microsoft.com/office/drawing/2012/chart" uri="{CE6537A1-D6FC-4f65-9D91-7224C49458BB}"/>
            </c:extLst>
          </c:dLbls>
          <c:cat>
            <c:strRef>
              <c:f>Auxiliares!$B$8:$B$10</c:f>
              <c:strCache>
                <c:ptCount val="2"/>
                <c:pt idx="0">
                  <c:v>F</c:v>
                </c:pt>
                <c:pt idx="1">
                  <c:v>M</c:v>
                </c:pt>
              </c:strCache>
            </c:strRef>
          </c:cat>
          <c:val>
            <c:numRef>
              <c:f>Auxiliares!$C$8:$C$10</c:f>
              <c:numCache>
                <c:formatCode>General</c:formatCode>
                <c:ptCount val="2"/>
                <c:pt idx="0">
                  <c:v>530</c:v>
                </c:pt>
                <c:pt idx="1">
                  <c:v>480</c:v>
                </c:pt>
              </c:numCache>
            </c:numRef>
          </c:val>
          <c:extLst>
            <c:ext xmlns:c16="http://schemas.microsoft.com/office/drawing/2014/chart" uri="{C3380CC4-5D6E-409C-BE32-E72D297353CC}">
              <c16:uniqueId val="{00000004-7015-4D81-A456-317E5BE25323}"/>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r"/>
      <c:layout>
        <c:manualLayout>
          <c:xMode val="edge"/>
          <c:yMode val="edge"/>
          <c:x val="0.7561174603174603"/>
          <c:y val="0.80324999999999991"/>
          <c:w val="0.24033888888888888"/>
          <c:h val="0.114317810457516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solidFill>
              <a:effectLst>
                <a:outerShdw blurRad="50800" dist="50800" dir="5400000" algn="ctr" rotWithShape="0">
                  <a:schemeClr val="bg1"/>
                </a:outerShdw>
              </a:effectLst>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COAC27NOV.xlsx]Auxiliares!Nivel de educación cuenta inclusión</c:name>
    <c:fmtId val="5"/>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76200">
            <a:solidFill>
              <a:srgbClr val="D81636">
                <a:alpha val="87000"/>
              </a:srgbClr>
            </a:solidFill>
          </a:ln>
          <a:effectLst/>
        </c:spPr>
      </c:pivotFmt>
      <c:pivotFmt>
        <c:idx val="80"/>
        <c:spPr>
          <a:solidFill>
            <a:sysClr val="windowText" lastClr="000000">
              <a:lumMod val="65000"/>
              <a:lumOff val="35000"/>
            </a:sysClr>
          </a:solidFill>
          <a:ln w="76200">
            <a:solidFill>
              <a:sysClr val="windowText" lastClr="000000">
                <a:lumMod val="50000"/>
                <a:lumOff val="50000"/>
                <a:alpha val="87000"/>
              </a:sysClr>
            </a:solidFill>
          </a:ln>
          <a:effectLst/>
        </c:spPr>
      </c:pivotFmt>
      <c:pivotFmt>
        <c:idx val="81"/>
        <c:spPr>
          <a:solidFill>
            <a:srgbClr val="BD711D"/>
          </a:solidFill>
          <a:ln w="76200">
            <a:solidFill>
              <a:srgbClr val="BD711D">
                <a:alpha val="87000"/>
              </a:srgbClr>
            </a:solidFill>
          </a:ln>
          <a:effectLst/>
        </c:spPr>
      </c:pivotFmt>
      <c:pivotFmt>
        <c:idx val="82"/>
        <c:spPr>
          <a:solidFill>
            <a:srgbClr val="928248"/>
          </a:solidFill>
          <a:ln w="76200">
            <a:solidFill>
              <a:srgbClr val="928248">
                <a:alpha val="87000"/>
              </a:srgbClr>
            </a:solidFill>
          </a:ln>
          <a:effectLst/>
        </c:spPr>
      </c:pivotFmt>
      <c:pivotFmt>
        <c:idx val="83"/>
        <c:spPr>
          <a:solidFill>
            <a:srgbClr val="62BA9F"/>
          </a:solidFill>
          <a:ln w="76200">
            <a:solidFill>
              <a:srgbClr val="62BA9F">
                <a:alpha val="86667"/>
              </a:srgbClr>
            </a:solidFill>
          </a:ln>
          <a:effectLst/>
        </c:spPr>
      </c:pivotFmt>
      <c:pivotFmt>
        <c:idx val="84"/>
        <c:spPr>
          <a:solidFill>
            <a:srgbClr val="FF0000"/>
          </a:solidFill>
          <a:ln w="76200">
            <a:solidFill>
              <a:srgbClr val="FF0000">
                <a:alpha val="87000"/>
              </a:srgbClr>
            </a:solidFill>
          </a:ln>
          <a:effectLst/>
        </c:spPr>
      </c:pivotFmt>
      <c:pivotFmt>
        <c:idx val="8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9"/>
        <c:spPr>
          <a:solidFill>
            <a:srgbClr val="D81636"/>
          </a:solidFill>
          <a:ln w="76200">
            <a:solidFill>
              <a:srgbClr val="D81636">
                <a:alpha val="87000"/>
              </a:srgbClr>
            </a:solidFill>
          </a:ln>
          <a:effectLst/>
        </c:spPr>
      </c:pivotFmt>
      <c:pivotFmt>
        <c:idx val="90"/>
        <c:spPr>
          <a:solidFill>
            <a:sysClr val="window" lastClr="FFFFFF">
              <a:lumMod val="50000"/>
            </a:sysClr>
          </a:solidFill>
          <a:ln w="76200">
            <a:solidFill>
              <a:sysClr val="windowText" lastClr="000000">
                <a:lumMod val="50000"/>
                <a:lumOff val="50000"/>
                <a:alpha val="87000"/>
              </a:sysClr>
            </a:solidFill>
          </a:ln>
          <a:effectLst/>
        </c:spPr>
      </c:pivotFmt>
      <c:pivotFmt>
        <c:idx val="91"/>
        <c:spPr>
          <a:solidFill>
            <a:srgbClr val="BD711D"/>
          </a:solidFill>
          <a:ln w="76200">
            <a:solidFill>
              <a:srgbClr val="BD711D">
                <a:alpha val="87000"/>
              </a:srgbClr>
            </a:solidFill>
          </a:ln>
          <a:effectLst/>
        </c:spPr>
      </c:pivotFmt>
    </c:pivotFmts>
    <c:plotArea>
      <c:layout>
        <c:manualLayout>
          <c:layoutTarget val="inner"/>
          <c:xMode val="edge"/>
          <c:yMode val="edge"/>
          <c:x val="4.6387795689719853E-2"/>
          <c:y val="0.16071632433754215"/>
          <c:w val="0.92212248163471178"/>
          <c:h val="0.71695647450729627"/>
        </c:manualLayout>
      </c:layout>
      <c:barChart>
        <c:barDir val="col"/>
        <c:grouping val="clustered"/>
        <c:varyColors val="0"/>
        <c:ser>
          <c:idx val="0"/>
          <c:order val="0"/>
          <c:tx>
            <c:strRef>
              <c:f>Auxiliares!$C$169</c:f>
              <c:strCache>
                <c:ptCount val="1"/>
                <c:pt idx="0">
                  <c:v>Total</c:v>
                </c:pt>
              </c:strCache>
            </c:strRef>
          </c:tx>
          <c:spPr>
            <a:solidFill>
              <a:srgbClr val="C3176F"/>
            </a:solidFill>
            <a:ln w="76200">
              <a:solidFill>
                <a:srgbClr val="EBB531">
                  <a:alpha val="87000"/>
                </a:srgbClr>
              </a:solidFill>
            </a:ln>
            <a:effectLst/>
          </c:spPr>
          <c:invertIfNegative val="0"/>
          <c:dPt>
            <c:idx val="0"/>
            <c:invertIfNegative val="0"/>
            <c:bubble3D val="0"/>
            <c:spPr>
              <a:solidFill>
                <a:srgbClr val="70AD47">
                  <a:lumMod val="50000"/>
                </a:srgbClr>
              </a:solidFill>
              <a:ln w="76200">
                <a:solidFill>
                  <a:srgbClr val="70AD47">
                    <a:lumMod val="50000"/>
                    <a:alpha val="87000"/>
                  </a:srgbClr>
                </a:solidFill>
              </a:ln>
              <a:effectLst/>
            </c:spPr>
            <c:extLst>
              <c:ext xmlns:c16="http://schemas.microsoft.com/office/drawing/2014/chart" uri="{C3380CC4-5D6E-409C-BE32-E72D297353CC}">
                <c16:uniqueId val="{00000001-D558-48F5-8D45-5FED20CDCFCA}"/>
              </c:ext>
            </c:extLst>
          </c:dPt>
          <c:dPt>
            <c:idx val="1"/>
            <c:invertIfNegative val="0"/>
            <c:bubble3D val="0"/>
            <c:spPr>
              <a:solidFill>
                <a:srgbClr val="EBB531"/>
              </a:solidFill>
              <a:ln w="76200">
                <a:solidFill>
                  <a:srgbClr val="EBB531">
                    <a:alpha val="87000"/>
                  </a:srgbClr>
                </a:solidFill>
              </a:ln>
              <a:effectLst/>
            </c:spPr>
            <c:extLst>
              <c:ext xmlns:c16="http://schemas.microsoft.com/office/drawing/2014/chart" uri="{C3380CC4-5D6E-409C-BE32-E72D297353CC}">
                <c16:uniqueId val="{00000003-D558-48F5-8D45-5FED20CDCFCA}"/>
              </c:ext>
            </c:extLst>
          </c:dPt>
          <c:dPt>
            <c:idx val="2"/>
            <c:invertIfNegative val="0"/>
            <c:bubble3D val="0"/>
            <c:spPr>
              <a:solidFill>
                <a:srgbClr val="92D050"/>
              </a:solidFill>
              <a:ln w="76200">
                <a:solidFill>
                  <a:srgbClr val="92D050">
                    <a:alpha val="87000"/>
                  </a:srgbClr>
                </a:solidFill>
              </a:ln>
              <a:effectLst/>
            </c:spPr>
            <c:extLst>
              <c:ext xmlns:c16="http://schemas.microsoft.com/office/drawing/2014/chart" uri="{C3380CC4-5D6E-409C-BE32-E72D297353CC}">
                <c16:uniqueId val="{00000005-D558-48F5-8D45-5FED20CDCFCA}"/>
              </c:ext>
            </c:extLst>
          </c:dPt>
          <c:dPt>
            <c:idx val="3"/>
            <c:invertIfNegative val="0"/>
            <c:bubble3D val="0"/>
            <c:spPr>
              <a:solidFill>
                <a:srgbClr val="D81636"/>
              </a:solidFill>
              <a:ln w="76200">
                <a:solidFill>
                  <a:srgbClr val="D81636">
                    <a:alpha val="87000"/>
                  </a:srgbClr>
                </a:solidFill>
              </a:ln>
              <a:effectLst/>
            </c:spPr>
            <c:extLst>
              <c:ext xmlns:c16="http://schemas.microsoft.com/office/drawing/2014/chart" uri="{C3380CC4-5D6E-409C-BE32-E72D297353CC}">
                <c16:uniqueId val="{00000007-D558-48F5-8D45-5FED20CDCFCA}"/>
              </c:ext>
            </c:extLst>
          </c:dPt>
          <c:dPt>
            <c:idx val="4"/>
            <c:invertIfNegative val="0"/>
            <c:bubble3D val="0"/>
            <c:spPr>
              <a:solidFill>
                <a:sysClr val="window" lastClr="FFFFFF">
                  <a:lumMod val="50000"/>
                </a:sysClr>
              </a:solidFill>
              <a:ln w="76200">
                <a:solidFill>
                  <a:sysClr val="windowText" lastClr="000000">
                    <a:lumMod val="50000"/>
                    <a:lumOff val="50000"/>
                    <a:alpha val="87000"/>
                  </a:sysClr>
                </a:solidFill>
              </a:ln>
              <a:effectLst/>
            </c:spPr>
            <c:extLst>
              <c:ext xmlns:c16="http://schemas.microsoft.com/office/drawing/2014/chart" uri="{C3380CC4-5D6E-409C-BE32-E72D297353CC}">
                <c16:uniqueId val="{00000009-D558-48F5-8D45-5FED20CDCFCA}"/>
              </c:ext>
            </c:extLst>
          </c:dPt>
          <c:dPt>
            <c:idx val="5"/>
            <c:invertIfNegative val="0"/>
            <c:bubble3D val="0"/>
            <c:spPr>
              <a:solidFill>
                <a:srgbClr val="BD711D"/>
              </a:solidFill>
              <a:ln w="76200">
                <a:solidFill>
                  <a:srgbClr val="BD711D">
                    <a:alpha val="87000"/>
                  </a:srgbClr>
                </a:solidFill>
              </a:ln>
              <a:effectLst/>
            </c:spPr>
            <c:extLst>
              <c:ext xmlns:c16="http://schemas.microsoft.com/office/drawing/2014/chart" uri="{C3380CC4-5D6E-409C-BE32-E72D297353CC}">
                <c16:uniqueId val="{0000000B-D558-48F5-8D45-5FED20CDCFCA}"/>
              </c:ext>
            </c:extLst>
          </c:dPt>
          <c:dPt>
            <c:idx val="6"/>
            <c:invertIfNegative val="0"/>
            <c:bubble3D val="0"/>
            <c:extLst>
              <c:ext xmlns:c16="http://schemas.microsoft.com/office/drawing/2014/chart" uri="{C3380CC4-5D6E-409C-BE32-E72D297353CC}">
                <c16:uniqueId val="{0000000D-D558-48F5-8D45-5FED20CDCFCA}"/>
              </c:ext>
            </c:extLst>
          </c:dPt>
          <c:dPt>
            <c:idx val="7"/>
            <c:invertIfNegative val="0"/>
            <c:bubble3D val="0"/>
            <c:extLst>
              <c:ext xmlns:c16="http://schemas.microsoft.com/office/drawing/2014/chart" uri="{C3380CC4-5D6E-409C-BE32-E72D297353CC}">
                <c16:uniqueId val="{0000000F-D558-48F5-8D45-5FED20CDCFCA}"/>
              </c:ext>
            </c:extLst>
          </c:dPt>
          <c:dPt>
            <c:idx val="8"/>
            <c:invertIfNegative val="0"/>
            <c:bubble3D val="0"/>
            <c:extLst>
              <c:ext xmlns:c16="http://schemas.microsoft.com/office/drawing/2014/chart" uri="{C3380CC4-5D6E-409C-BE32-E72D297353CC}">
                <c16:uniqueId val="{00000011-D558-48F5-8D45-5FED20CDCFCA}"/>
              </c:ext>
            </c:extLst>
          </c:dPt>
          <c:dLbls>
            <c:dLbl>
              <c:idx val="0"/>
              <c:layout>
                <c:manualLayout>
                  <c:x val="0"/>
                  <c:y val="-5.7829300135368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8-48F5-8D45-5FED20CDCFCA}"/>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8-48F5-8D45-5FED20CDCFCA}"/>
                </c:ext>
              </c:extLst>
            </c:dLbl>
            <c:dLbl>
              <c:idx val="2"/>
              <c:layout>
                <c:manualLayout>
                  <c:x val="-9.5543155223187677E-17"/>
                  <c:y val="-6.6090628726135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8-48F5-8D45-5FED20CDCFCA}"/>
                </c:ext>
              </c:extLst>
            </c:dLbl>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Auxiliares!$B$170:$B$176</c:f>
              <c:strCache>
                <c:ptCount val="6"/>
                <c:pt idx="0">
                  <c:v>Formación Técnica (Intermedia)</c:v>
                </c:pt>
                <c:pt idx="1">
                  <c:v>Ninguna</c:v>
                </c:pt>
                <c:pt idx="2">
                  <c:v>Postgrado</c:v>
                </c:pt>
                <c:pt idx="3">
                  <c:v>Primaria</c:v>
                </c:pt>
                <c:pt idx="4">
                  <c:v>Secundaria</c:v>
                </c:pt>
                <c:pt idx="5">
                  <c:v>Universitaria</c:v>
                </c:pt>
              </c:strCache>
            </c:strRef>
          </c:cat>
          <c:val>
            <c:numRef>
              <c:f>Auxiliares!$C$170:$C$176</c:f>
              <c:numCache>
                <c:formatCode>General</c:formatCode>
                <c:ptCount val="6"/>
                <c:pt idx="0">
                  <c:v>31</c:v>
                </c:pt>
                <c:pt idx="1">
                  <c:v>129</c:v>
                </c:pt>
                <c:pt idx="2">
                  <c:v>7</c:v>
                </c:pt>
                <c:pt idx="3">
                  <c:v>656</c:v>
                </c:pt>
                <c:pt idx="4">
                  <c:v>797</c:v>
                </c:pt>
                <c:pt idx="5">
                  <c:v>148</c:v>
                </c:pt>
              </c:numCache>
            </c:numRef>
          </c:val>
          <c:extLst>
            <c:ext xmlns:c16="http://schemas.microsoft.com/office/drawing/2014/chart" uri="{C3380CC4-5D6E-409C-BE32-E72D297353CC}">
              <c16:uniqueId val="{00000012-D558-48F5-8D45-5FED20CDCFCA}"/>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800" b="0" i="0" u="none" strike="noStrike" kern="1200" baseline="0">
                <a:solidFill>
                  <a:schemeClr val="bg1"/>
                </a:solidFill>
                <a:latin typeface="Century Gothic" panose="020B0502020202020204" pitchFamily="34"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COAC27NOV.xlsx]Auxiliares!Nacionalidad cuenta inclusión</c:name>
    <c:fmtId val="4"/>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171450">
            <a:solidFill>
              <a:srgbClr val="70AD47">
                <a:lumMod val="50000"/>
                <a:alpha val="87000"/>
              </a:srgbClr>
            </a:solidFill>
          </a:ln>
          <a:effectLst/>
        </c:spPr>
        <c:dLbl>
          <c:idx val="0"/>
          <c:layout>
            <c:manualLayout>
              <c:x val="2.4379295171098058E-2"/>
              <c:y val="-6.3200687018235641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171450">
            <a:solidFill>
              <a:srgbClr val="D81636">
                <a:alpha val="87000"/>
              </a:srgbClr>
            </a:solidFill>
          </a:ln>
          <a:effectLst/>
        </c:spPr>
      </c:pivotFmt>
      <c:pivotFmt>
        <c:idx val="80"/>
        <c:spPr>
          <a:solidFill>
            <a:srgbClr val="A5A5A5">
              <a:lumMod val="75000"/>
            </a:srgbClr>
          </a:solidFill>
          <a:ln w="171450">
            <a:solidFill>
              <a:sysClr val="windowText" lastClr="000000">
                <a:lumMod val="50000"/>
                <a:lumOff val="50000"/>
                <a:alpha val="87000"/>
              </a:sysClr>
            </a:solidFill>
          </a:ln>
          <a:effectLst/>
        </c:spPr>
        <c:dLbl>
          <c:idx val="0"/>
          <c:layout>
            <c:manualLayout>
              <c:x val="2.8129955966651604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1"/>
        <c:spPr>
          <a:solidFill>
            <a:srgbClr val="BD711D"/>
          </a:solidFill>
          <a:ln w="165100">
            <a:solidFill>
              <a:srgbClr val="BD711D">
                <a:alpha val="87000"/>
              </a:srgbClr>
            </a:solidFill>
          </a:ln>
          <a:effectLst/>
        </c:spPr>
        <c:dLbl>
          <c:idx val="0"/>
          <c:layout>
            <c:manualLayout>
              <c:x val="1.1251982386660642E-2"/>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2"/>
        <c:spPr>
          <a:solidFill>
            <a:srgbClr val="928248"/>
          </a:solidFill>
          <a:ln w="171450">
            <a:solidFill>
              <a:srgbClr val="928248">
                <a:alpha val="87000"/>
              </a:srgbClr>
            </a:solidFill>
          </a:ln>
          <a:effectLst/>
        </c:spPr>
        <c:dLbl>
          <c:idx val="0"/>
          <c:layout>
            <c:manualLayout>
              <c:x val="1.1251982386660642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3"/>
        <c:spPr>
          <a:solidFill>
            <a:srgbClr val="62BA9F"/>
          </a:solidFill>
          <a:ln w="165100">
            <a:solidFill>
              <a:srgbClr val="62BA9F">
                <a:alpha val="86667"/>
              </a:srgbClr>
            </a:solidFill>
          </a:ln>
          <a:effectLst/>
        </c:spPr>
        <c:dLbl>
          <c:idx val="0"/>
          <c:layout>
            <c:manualLayout>
              <c:x val="7.5013215911070947E-3"/>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4"/>
        <c:spPr>
          <a:solidFill>
            <a:srgbClr val="FF0000"/>
          </a:solidFill>
          <a:ln w="171450">
            <a:solidFill>
              <a:srgbClr val="FF0000">
                <a:alpha val="87000"/>
              </a:srgbClr>
            </a:solidFill>
          </a:ln>
          <a:effectLst/>
        </c:spPr>
        <c:dLbl>
          <c:idx val="0"/>
          <c:layout>
            <c:manualLayout>
              <c:x val="1.5002643182214189E-2"/>
              <c:y val="-2.4618151007178041E-17"/>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5"/>
        <c:dLbl>
          <c:idx val="0"/>
          <c:layout>
            <c:manualLayout>
              <c:x val="1.5002643182214189E-2"/>
              <c:y val="-2.6856474979810065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70AD47">
              <a:lumMod val="50000"/>
            </a:srgbClr>
          </a:solidFill>
          <a:ln w="171450">
            <a:solidFill>
              <a:srgbClr val="70AD47">
                <a:lumMod val="50000"/>
                <a:alpha val="87000"/>
              </a:srgbClr>
            </a:solidFill>
          </a:ln>
          <a:effectLst/>
        </c:spPr>
        <c:dLbl>
          <c:idx val="0"/>
          <c:layout>
            <c:manualLayout>
              <c:x val="2.4379295171098058E-2"/>
              <c:y val="-6.3200687018235641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8"/>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9"/>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0"/>
        <c:spPr>
          <a:solidFill>
            <a:srgbClr val="D81636"/>
          </a:solidFill>
          <a:ln w="171450">
            <a:solidFill>
              <a:srgbClr val="D81636">
                <a:alpha val="87000"/>
              </a:srgbClr>
            </a:solidFill>
          </a:ln>
          <a:effectLst/>
        </c:spPr>
      </c:pivotFmt>
      <c:pivotFmt>
        <c:idx val="91"/>
        <c:spPr>
          <a:solidFill>
            <a:srgbClr val="A5A5A5">
              <a:lumMod val="75000"/>
            </a:srgbClr>
          </a:solidFill>
          <a:ln w="171450">
            <a:solidFill>
              <a:sysClr val="windowText" lastClr="000000">
                <a:lumMod val="50000"/>
                <a:lumOff val="50000"/>
                <a:alpha val="87000"/>
              </a:sysClr>
            </a:solidFill>
          </a:ln>
          <a:effectLst/>
        </c:spPr>
        <c:dLbl>
          <c:idx val="0"/>
          <c:layout>
            <c:manualLayout>
              <c:x val="2.8129955966651604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2"/>
        <c:spPr>
          <a:solidFill>
            <a:srgbClr val="BD711D"/>
          </a:solidFill>
          <a:ln w="165100">
            <a:solidFill>
              <a:srgbClr val="BD711D">
                <a:alpha val="87000"/>
              </a:srgbClr>
            </a:solidFill>
          </a:ln>
          <a:effectLst/>
        </c:spPr>
        <c:dLbl>
          <c:idx val="0"/>
          <c:layout>
            <c:manualLayout>
              <c:x val="1.1251982386660642E-2"/>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3"/>
        <c:spPr>
          <a:solidFill>
            <a:srgbClr val="928248"/>
          </a:solidFill>
          <a:ln w="171450">
            <a:solidFill>
              <a:srgbClr val="928248">
                <a:alpha val="87000"/>
              </a:srgbClr>
            </a:solidFill>
          </a:ln>
          <a:effectLst/>
        </c:spPr>
        <c:dLbl>
          <c:idx val="0"/>
          <c:layout>
            <c:manualLayout>
              <c:x val="1.1251982386660642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4"/>
        <c:spPr>
          <a:solidFill>
            <a:srgbClr val="62BA9F"/>
          </a:solidFill>
          <a:ln w="165100">
            <a:solidFill>
              <a:srgbClr val="62BA9F">
                <a:alpha val="86667"/>
              </a:srgbClr>
            </a:solidFill>
          </a:ln>
          <a:effectLst/>
        </c:spPr>
        <c:dLbl>
          <c:idx val="0"/>
          <c:layout>
            <c:manualLayout>
              <c:x val="7.5013215911070947E-3"/>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5"/>
        <c:spPr>
          <a:solidFill>
            <a:srgbClr val="FF0000"/>
          </a:solidFill>
          <a:ln w="171450">
            <a:solidFill>
              <a:srgbClr val="FF0000">
                <a:alpha val="87000"/>
              </a:srgbClr>
            </a:solidFill>
          </a:ln>
          <a:effectLst/>
        </c:spPr>
        <c:dLbl>
          <c:idx val="0"/>
          <c:layout>
            <c:manualLayout>
              <c:x val="1.5002643182214189E-2"/>
              <c:y val="-2.4618151007178041E-17"/>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6"/>
        <c:spPr>
          <a:solidFill>
            <a:srgbClr val="C3176F"/>
          </a:solidFill>
          <a:ln w="603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7"/>
        <c:spPr>
          <a:solidFill>
            <a:srgbClr val="70AD47">
              <a:lumMod val="50000"/>
            </a:srgbClr>
          </a:solidFill>
          <a:ln w="60325">
            <a:solidFill>
              <a:srgbClr val="70AD47">
                <a:lumMod val="50000"/>
                <a:alpha val="87000"/>
              </a:srgbClr>
            </a:solidFill>
          </a:ln>
          <a:effectLst/>
        </c:spPr>
        <c:dLbl>
          <c:idx val="0"/>
          <c:layout>
            <c:manualLayout>
              <c:x val="2.4379248756440593E-2"/>
              <c:y val="1.8069352172589731E-2"/>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8"/>
        <c:spPr>
          <a:solidFill>
            <a:srgbClr val="EBB531"/>
          </a:solidFill>
          <a:ln w="60325">
            <a:solidFill>
              <a:srgbClr val="EBB531">
                <a:alpha val="87000"/>
              </a:srgbClr>
            </a:solidFill>
          </a:ln>
          <a:effectLst/>
        </c:spPr>
        <c:dLbl>
          <c:idx val="0"/>
          <c:layout>
            <c:manualLayout>
              <c:x val="1.0884358405638546E-2"/>
              <c:y val="3.1232114724928221E-3"/>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9"/>
        <c:spPr>
          <a:solidFill>
            <a:srgbClr val="92D050"/>
          </a:solidFill>
          <a:ln w="60325">
            <a:solidFill>
              <a:srgbClr val="92D050">
                <a:alpha val="87000"/>
              </a:srgbClr>
            </a:solidFill>
          </a:ln>
          <a:effectLst/>
        </c:spPr>
        <c:dLbl>
          <c:idx val="0"/>
          <c:layout>
            <c:manualLayout>
              <c:x val="1.4512477874184849E-2"/>
              <c:y val="2.0258679820230271E-2"/>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0"/>
        <c:spPr>
          <a:solidFill>
            <a:srgbClr val="D81636"/>
          </a:solidFill>
          <a:ln w="60325">
            <a:solidFill>
              <a:srgbClr val="D81636">
                <a:alpha val="87000"/>
              </a:srgbClr>
            </a:solidFill>
          </a:ln>
          <a:effectLst/>
        </c:spPr>
      </c:pivotFmt>
      <c:pivotFmt>
        <c:idx val="101"/>
        <c:spPr>
          <a:solidFill>
            <a:srgbClr val="A5A5A5">
              <a:lumMod val="75000"/>
            </a:srgbClr>
          </a:solidFill>
          <a:ln w="60325">
            <a:solidFill>
              <a:sysClr val="windowText" lastClr="000000">
                <a:lumMod val="50000"/>
                <a:lumOff val="50000"/>
                <a:alpha val="87000"/>
              </a:sysClr>
            </a:solidFill>
          </a:ln>
          <a:effectLst/>
        </c:spPr>
        <c:dLbl>
          <c:idx val="0"/>
          <c:layout>
            <c:manualLayout>
              <c:x val="2.8129955966651604E-2"/>
              <c:y val="-5.3712949959620129E-3"/>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2"/>
        <c:spPr>
          <a:solidFill>
            <a:srgbClr val="BD711D"/>
          </a:solidFill>
          <a:ln w="60325">
            <a:solidFill>
              <a:srgbClr val="BD711D">
                <a:alpha val="87000"/>
              </a:srgbClr>
            </a:solidFill>
          </a:ln>
          <a:effectLst/>
        </c:spPr>
        <c:dLbl>
          <c:idx val="0"/>
          <c:layout>
            <c:manualLayout>
              <c:x val="1.1251982386660642E-2"/>
              <c:y val="0"/>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3"/>
        <c:spPr>
          <a:solidFill>
            <a:srgbClr val="928248"/>
          </a:solidFill>
          <a:ln w="60325">
            <a:solidFill>
              <a:srgbClr val="928248">
                <a:alpha val="87000"/>
              </a:srgbClr>
            </a:solidFill>
          </a:ln>
          <a:effectLst/>
        </c:spPr>
        <c:dLbl>
          <c:idx val="0"/>
          <c:layout>
            <c:manualLayout>
              <c:x val="1.1251982386660642E-2"/>
              <c:y val="5.3712949959620129E-3"/>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4"/>
        <c:spPr>
          <a:solidFill>
            <a:srgbClr val="62BA9F"/>
          </a:solidFill>
          <a:ln w="60325">
            <a:solidFill>
              <a:srgbClr val="62BA9F">
                <a:alpha val="86667"/>
              </a:srgbClr>
            </a:solidFill>
          </a:ln>
          <a:effectLst/>
        </c:spPr>
        <c:dLbl>
          <c:idx val="0"/>
          <c:layout>
            <c:manualLayout>
              <c:x val="7.5013215911070947E-3"/>
              <c:y val="0"/>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5"/>
        <c:spPr>
          <a:solidFill>
            <a:srgbClr val="FF0000"/>
          </a:solidFill>
          <a:ln w="60325">
            <a:solidFill>
              <a:srgbClr val="FF0000">
                <a:alpha val="87000"/>
              </a:srgbClr>
            </a:solidFill>
          </a:ln>
          <a:effectLst/>
        </c:spPr>
        <c:dLbl>
          <c:idx val="0"/>
          <c:layout>
            <c:manualLayout>
              <c:x val="1.5002643182214189E-2"/>
              <c:y val="-2.4618151007178041E-17"/>
            </c:manualLayout>
          </c:layout>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0.23294983824872104"/>
          <c:y val="7.0803592033151078E-2"/>
          <c:w val="0.72584786580871641"/>
          <c:h val="0.92643435156666509"/>
        </c:manualLayout>
      </c:layout>
      <c:barChart>
        <c:barDir val="bar"/>
        <c:grouping val="clustered"/>
        <c:varyColors val="0"/>
        <c:ser>
          <c:idx val="0"/>
          <c:order val="0"/>
          <c:tx>
            <c:strRef>
              <c:f>Auxiliares!$C$181</c:f>
              <c:strCache>
                <c:ptCount val="1"/>
                <c:pt idx="0">
                  <c:v>Total</c:v>
                </c:pt>
              </c:strCache>
            </c:strRef>
          </c:tx>
          <c:spPr>
            <a:solidFill>
              <a:srgbClr val="C3176F"/>
            </a:solidFill>
            <a:ln w="60325">
              <a:solidFill>
                <a:srgbClr val="EBB531">
                  <a:alpha val="87000"/>
                </a:srgbClr>
              </a:solidFill>
            </a:ln>
            <a:effectLst/>
          </c:spPr>
          <c:invertIfNegative val="0"/>
          <c:dPt>
            <c:idx val="0"/>
            <c:invertIfNegative val="0"/>
            <c:bubble3D val="0"/>
            <c:spPr>
              <a:solidFill>
                <a:srgbClr val="70AD47">
                  <a:lumMod val="50000"/>
                </a:srgbClr>
              </a:solidFill>
              <a:ln w="60325">
                <a:solidFill>
                  <a:srgbClr val="70AD47">
                    <a:lumMod val="50000"/>
                    <a:alpha val="87000"/>
                  </a:srgbClr>
                </a:solidFill>
              </a:ln>
              <a:effectLst/>
            </c:spPr>
            <c:extLst>
              <c:ext xmlns:c16="http://schemas.microsoft.com/office/drawing/2014/chart" uri="{C3380CC4-5D6E-409C-BE32-E72D297353CC}">
                <c16:uniqueId val="{00000001-300E-4912-A231-709129335E30}"/>
              </c:ext>
            </c:extLst>
          </c:dPt>
          <c:dPt>
            <c:idx val="1"/>
            <c:invertIfNegative val="0"/>
            <c:bubble3D val="0"/>
            <c:spPr>
              <a:solidFill>
                <a:srgbClr val="EBB531"/>
              </a:solidFill>
              <a:ln w="60325">
                <a:solidFill>
                  <a:srgbClr val="EBB531">
                    <a:alpha val="87000"/>
                  </a:srgbClr>
                </a:solidFill>
              </a:ln>
              <a:effectLst/>
            </c:spPr>
            <c:extLst>
              <c:ext xmlns:c16="http://schemas.microsoft.com/office/drawing/2014/chart" uri="{C3380CC4-5D6E-409C-BE32-E72D297353CC}">
                <c16:uniqueId val="{00000003-300E-4912-A231-709129335E30}"/>
              </c:ext>
            </c:extLst>
          </c:dPt>
          <c:dPt>
            <c:idx val="2"/>
            <c:invertIfNegative val="0"/>
            <c:bubble3D val="0"/>
            <c:spPr>
              <a:solidFill>
                <a:srgbClr val="92D050"/>
              </a:solidFill>
              <a:ln w="60325">
                <a:solidFill>
                  <a:srgbClr val="92D050">
                    <a:alpha val="87000"/>
                  </a:srgbClr>
                </a:solidFill>
              </a:ln>
              <a:effectLst/>
            </c:spPr>
            <c:extLst>
              <c:ext xmlns:c16="http://schemas.microsoft.com/office/drawing/2014/chart" uri="{C3380CC4-5D6E-409C-BE32-E72D297353CC}">
                <c16:uniqueId val="{00000005-300E-4912-A231-709129335E30}"/>
              </c:ext>
            </c:extLst>
          </c:dPt>
          <c:dPt>
            <c:idx val="3"/>
            <c:invertIfNegative val="0"/>
            <c:bubble3D val="0"/>
            <c:spPr>
              <a:solidFill>
                <a:srgbClr val="D81636"/>
              </a:solidFill>
              <a:ln w="60325">
                <a:solidFill>
                  <a:srgbClr val="D81636">
                    <a:alpha val="87000"/>
                  </a:srgbClr>
                </a:solidFill>
              </a:ln>
              <a:effectLst/>
            </c:spPr>
            <c:extLst>
              <c:ext xmlns:c16="http://schemas.microsoft.com/office/drawing/2014/chart" uri="{C3380CC4-5D6E-409C-BE32-E72D297353CC}">
                <c16:uniqueId val="{00000007-300E-4912-A231-709129335E30}"/>
              </c:ext>
            </c:extLst>
          </c:dPt>
          <c:dPt>
            <c:idx val="4"/>
            <c:invertIfNegative val="0"/>
            <c:bubble3D val="0"/>
            <c:spPr>
              <a:solidFill>
                <a:srgbClr val="A5A5A5">
                  <a:lumMod val="75000"/>
                </a:srgbClr>
              </a:solidFill>
              <a:ln w="60325">
                <a:solidFill>
                  <a:sysClr val="windowText" lastClr="000000">
                    <a:lumMod val="50000"/>
                    <a:lumOff val="50000"/>
                    <a:alpha val="87000"/>
                  </a:sysClr>
                </a:solidFill>
              </a:ln>
              <a:effectLst/>
            </c:spPr>
            <c:extLst>
              <c:ext xmlns:c16="http://schemas.microsoft.com/office/drawing/2014/chart" uri="{C3380CC4-5D6E-409C-BE32-E72D297353CC}">
                <c16:uniqueId val="{00000009-300E-4912-A231-709129335E30}"/>
              </c:ext>
            </c:extLst>
          </c:dPt>
          <c:dPt>
            <c:idx val="5"/>
            <c:invertIfNegative val="0"/>
            <c:bubble3D val="0"/>
            <c:spPr>
              <a:solidFill>
                <a:srgbClr val="928248"/>
              </a:solidFill>
              <a:ln w="60325">
                <a:solidFill>
                  <a:srgbClr val="928248">
                    <a:alpha val="87000"/>
                  </a:srgbClr>
                </a:solidFill>
              </a:ln>
              <a:effectLst/>
            </c:spPr>
            <c:extLst>
              <c:ext xmlns:c16="http://schemas.microsoft.com/office/drawing/2014/chart" uri="{C3380CC4-5D6E-409C-BE32-E72D297353CC}">
                <c16:uniqueId val="{0000000B-300E-4912-A231-709129335E30}"/>
              </c:ext>
            </c:extLst>
          </c:dPt>
          <c:dPt>
            <c:idx val="6"/>
            <c:invertIfNegative val="0"/>
            <c:bubble3D val="0"/>
            <c:spPr>
              <a:solidFill>
                <a:srgbClr val="62BA9F"/>
              </a:solidFill>
              <a:ln w="60325">
                <a:solidFill>
                  <a:srgbClr val="62BA9F">
                    <a:alpha val="86667"/>
                  </a:srgbClr>
                </a:solidFill>
              </a:ln>
              <a:effectLst/>
            </c:spPr>
            <c:extLst>
              <c:ext xmlns:c16="http://schemas.microsoft.com/office/drawing/2014/chart" uri="{C3380CC4-5D6E-409C-BE32-E72D297353CC}">
                <c16:uniqueId val="{0000000D-300E-4912-A231-709129335E30}"/>
              </c:ext>
            </c:extLst>
          </c:dPt>
          <c:dPt>
            <c:idx val="7"/>
            <c:invertIfNegative val="0"/>
            <c:bubble3D val="0"/>
            <c:spPr>
              <a:solidFill>
                <a:srgbClr val="FF0000"/>
              </a:solidFill>
              <a:ln w="60325">
                <a:solidFill>
                  <a:srgbClr val="FF0000">
                    <a:alpha val="87000"/>
                  </a:srgbClr>
                </a:solidFill>
              </a:ln>
              <a:effectLst/>
            </c:spPr>
            <c:extLst>
              <c:ext xmlns:c16="http://schemas.microsoft.com/office/drawing/2014/chart" uri="{C3380CC4-5D6E-409C-BE32-E72D297353CC}">
                <c16:uniqueId val="{0000000F-300E-4912-A231-709129335E30}"/>
              </c:ext>
            </c:extLst>
          </c:dPt>
          <c:dPt>
            <c:idx val="8"/>
            <c:invertIfNegative val="0"/>
            <c:bubble3D val="0"/>
            <c:extLst>
              <c:ext xmlns:c16="http://schemas.microsoft.com/office/drawing/2014/chart" uri="{C3380CC4-5D6E-409C-BE32-E72D297353CC}">
                <c16:uniqueId val="{00000011-300E-4912-A231-709129335E30}"/>
              </c:ext>
            </c:extLst>
          </c:dPt>
          <c:dLbls>
            <c:dLbl>
              <c:idx val="0"/>
              <c:layout>
                <c:manualLayout>
                  <c:x val="2.4379248756440593E-2"/>
                  <c:y val="1.8069352172589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0E-4912-A231-709129335E30}"/>
                </c:ext>
              </c:extLst>
            </c:dLbl>
            <c:dLbl>
              <c:idx val="1"/>
              <c:layout>
                <c:manualLayout>
                  <c:x val="1.0884358405638546E-2"/>
                  <c:y val="3.12321147249282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0E-4912-A231-709129335E30}"/>
                </c:ext>
              </c:extLst>
            </c:dLbl>
            <c:dLbl>
              <c:idx val="2"/>
              <c:layout>
                <c:manualLayout>
                  <c:x val="1.4512477874184849E-2"/>
                  <c:y val="2.02586798202302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0E-4912-A231-709129335E30}"/>
                </c:ext>
              </c:extLst>
            </c:dLbl>
            <c:dLbl>
              <c:idx val="4"/>
              <c:layout>
                <c:manualLayout>
                  <c:x val="2.8129955966651604E-2"/>
                  <c:y val="-5.37129499596201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0E-4912-A231-709129335E30}"/>
                </c:ext>
              </c:extLst>
            </c:dLbl>
            <c:dLbl>
              <c:idx val="5"/>
              <c:layout>
                <c:manualLayout>
                  <c:x val="1.1251982386660642E-2"/>
                  <c:y val="5.37129499596201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0E-4912-A231-709129335E30}"/>
                </c:ext>
              </c:extLst>
            </c:dLbl>
            <c:dLbl>
              <c:idx val="6"/>
              <c:layout>
                <c:manualLayout>
                  <c:x val="7.501321591107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0E-4912-A231-709129335E30}"/>
                </c:ext>
              </c:extLst>
            </c:dLbl>
            <c:dLbl>
              <c:idx val="7"/>
              <c:layout>
                <c:manualLayout>
                  <c:x val="1.5002643182214189E-2"/>
                  <c:y val="-2.461815100717804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0E-4912-A231-709129335E30}"/>
                </c:ext>
              </c:extLst>
            </c:dLbl>
            <c:spPr>
              <a:noFill/>
              <a:ln>
                <a:noFill/>
              </a:ln>
              <a:effectLst/>
            </c:spPr>
            <c:txPr>
              <a:bodyPr rot="0" spcFirstLastPara="1" vertOverflow="ellipsis" vert="horz" wrap="square" lIns="0" anchor="ctr" anchorCtr="1"/>
              <a:lstStyle/>
              <a:p>
                <a:pPr algn="ctr">
                  <a:defRPr sz="8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Auxiliares!$B$182:$B$190</c:f>
              <c:strCache>
                <c:ptCount val="8"/>
                <c:pt idx="0">
                  <c:v>CHILENO(A)</c:v>
                </c:pt>
                <c:pt idx="1">
                  <c:v>CHINO(A)</c:v>
                </c:pt>
                <c:pt idx="2">
                  <c:v>CUBANO(A)</c:v>
                </c:pt>
                <c:pt idx="3">
                  <c:v>ECUATORIANO(A)</c:v>
                </c:pt>
                <c:pt idx="4">
                  <c:v>ECUATORIANO(A) INDIGENA</c:v>
                </c:pt>
                <c:pt idx="5">
                  <c:v>ESPANOLA</c:v>
                </c:pt>
                <c:pt idx="6">
                  <c:v>ESTADOUNIDENSE</c:v>
                </c:pt>
                <c:pt idx="7">
                  <c:v>VENEZOLANO(A)</c:v>
                </c:pt>
              </c:strCache>
            </c:strRef>
          </c:cat>
          <c:val>
            <c:numRef>
              <c:f>Auxiliares!$C$182:$C$190</c:f>
              <c:numCache>
                <c:formatCode>General</c:formatCode>
                <c:ptCount val="8"/>
                <c:pt idx="0">
                  <c:v>1</c:v>
                </c:pt>
                <c:pt idx="1">
                  <c:v>15</c:v>
                </c:pt>
                <c:pt idx="2">
                  <c:v>8</c:v>
                </c:pt>
                <c:pt idx="3">
                  <c:v>1107</c:v>
                </c:pt>
                <c:pt idx="4">
                  <c:v>627</c:v>
                </c:pt>
                <c:pt idx="5">
                  <c:v>1</c:v>
                </c:pt>
                <c:pt idx="6">
                  <c:v>3</c:v>
                </c:pt>
                <c:pt idx="7">
                  <c:v>6</c:v>
                </c:pt>
              </c:numCache>
            </c:numRef>
          </c:val>
          <c:extLst>
            <c:ext xmlns:c16="http://schemas.microsoft.com/office/drawing/2014/chart" uri="{C3380CC4-5D6E-409C-BE32-E72D297353CC}">
              <c16:uniqueId val="{00000012-300E-4912-A231-709129335E30}"/>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l"/>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600" b="1" i="0" u="none" strike="noStrike" kern="1200" baseline="0">
                <a:solidFill>
                  <a:schemeClr val="bg1"/>
                </a:solidFill>
                <a:latin typeface="Montserrat ExtraLight" panose="00000300000000000000" pitchFamily="2"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b"/>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COAC27NOV.xlsx]Auxiliares!nacionalidad especifico inversiones</c:name>
    <c:fmtId val="4"/>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171450">
            <a:solidFill>
              <a:srgbClr val="70AD47">
                <a:lumMod val="50000"/>
                <a:alpha val="87000"/>
              </a:srgbClr>
            </a:solidFill>
          </a:ln>
          <a:effectLst/>
        </c:spPr>
        <c:dLbl>
          <c:idx val="0"/>
          <c:layout>
            <c:manualLayout>
              <c:x val="2.4379295171098058E-2"/>
              <c:y val="-6.3200687018235641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171450">
            <a:solidFill>
              <a:srgbClr val="D81636">
                <a:alpha val="87000"/>
              </a:srgbClr>
            </a:solidFill>
          </a:ln>
          <a:effectLst/>
        </c:spPr>
      </c:pivotFmt>
      <c:pivotFmt>
        <c:idx val="80"/>
        <c:spPr>
          <a:solidFill>
            <a:srgbClr val="A5A5A5">
              <a:lumMod val="75000"/>
            </a:srgbClr>
          </a:solidFill>
          <a:ln w="171450">
            <a:solidFill>
              <a:sysClr val="windowText" lastClr="000000">
                <a:lumMod val="50000"/>
                <a:lumOff val="50000"/>
                <a:alpha val="87000"/>
              </a:sysClr>
            </a:solidFill>
          </a:ln>
          <a:effectLst/>
        </c:spPr>
        <c:dLbl>
          <c:idx val="0"/>
          <c:layout>
            <c:manualLayout>
              <c:x val="2.8129955966651604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1"/>
        <c:spPr>
          <a:solidFill>
            <a:srgbClr val="BD711D"/>
          </a:solidFill>
          <a:ln w="165100">
            <a:solidFill>
              <a:srgbClr val="BD711D">
                <a:alpha val="87000"/>
              </a:srgbClr>
            </a:solidFill>
          </a:ln>
          <a:effectLst/>
        </c:spPr>
        <c:dLbl>
          <c:idx val="0"/>
          <c:layout>
            <c:manualLayout>
              <c:x val="1.1251982386660642E-2"/>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2"/>
        <c:spPr>
          <a:solidFill>
            <a:srgbClr val="928248"/>
          </a:solidFill>
          <a:ln w="171450">
            <a:solidFill>
              <a:srgbClr val="928248">
                <a:alpha val="87000"/>
              </a:srgbClr>
            </a:solidFill>
          </a:ln>
          <a:effectLst/>
        </c:spPr>
        <c:dLbl>
          <c:idx val="0"/>
          <c:layout>
            <c:manualLayout>
              <c:x val="1.1251982386660642E-2"/>
              <c:y val="5.3712949959620129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3"/>
        <c:spPr>
          <a:solidFill>
            <a:srgbClr val="62BA9F"/>
          </a:solidFill>
          <a:ln w="165100">
            <a:solidFill>
              <a:srgbClr val="62BA9F">
                <a:alpha val="86667"/>
              </a:srgbClr>
            </a:solidFill>
          </a:ln>
          <a:effectLst/>
        </c:spPr>
        <c:dLbl>
          <c:idx val="0"/>
          <c:layout>
            <c:manualLayout>
              <c:x val="7.5013215911070947E-3"/>
              <c:y val="0"/>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4"/>
        <c:spPr>
          <a:solidFill>
            <a:srgbClr val="FF0000"/>
          </a:solidFill>
          <a:ln w="171450">
            <a:solidFill>
              <a:srgbClr val="FF0000">
                <a:alpha val="87000"/>
              </a:srgbClr>
            </a:solidFill>
          </a:ln>
          <a:effectLst/>
        </c:spPr>
        <c:dLbl>
          <c:idx val="0"/>
          <c:layout>
            <c:manualLayout>
              <c:x val="1.5002643182214189E-2"/>
              <c:y val="-2.4618151007178041E-17"/>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5"/>
        <c:dLbl>
          <c:idx val="0"/>
          <c:layout>
            <c:manualLayout>
              <c:x val="1.5002643182214189E-2"/>
              <c:y val="-2.6856474979810065E-3"/>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70AD47">
              <a:lumMod val="50000"/>
            </a:srgbClr>
          </a:solidFill>
          <a:ln w="171450">
            <a:solidFill>
              <a:srgbClr val="70AD47">
                <a:lumMod val="50000"/>
                <a:alpha val="87000"/>
              </a:srgbClr>
            </a:solidFill>
          </a:ln>
          <a:effectLst/>
        </c:spPr>
        <c:dLbl>
          <c:idx val="0"/>
          <c:layout>
            <c:manualLayout>
              <c:x val="3.4850421184262896E-2"/>
              <c:y val="-9.2506789252499513E-3"/>
            </c:manualLayout>
          </c:layout>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8"/>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9"/>
        <c:spPr>
          <a:solidFill>
            <a:srgbClr val="92D050"/>
          </a:solidFill>
          <a:ln w="171450">
            <a:solidFill>
              <a:srgbClr val="92D050">
                <a:alpha val="87000"/>
              </a:srgbClr>
            </a:solidFill>
          </a:ln>
          <a:effectLst/>
        </c:spPr>
        <c:dLbl>
          <c:idx val="0"/>
          <c:layout>
            <c:manualLayout>
              <c:x val="2.030456852791878E-2"/>
              <c:y val="-1.2140852335654574E-2"/>
            </c:manualLayout>
          </c:layout>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0"/>
        <c:spPr>
          <a:solidFill>
            <a:srgbClr val="D81636"/>
          </a:solidFill>
          <a:ln w="171450">
            <a:solidFill>
              <a:srgbClr val="D81636">
                <a:alpha val="87000"/>
              </a:srgbClr>
            </a:solidFill>
          </a:ln>
          <a:effectLst/>
        </c:spPr>
      </c:pivotFmt>
      <c:pivotFmt>
        <c:idx val="91"/>
        <c:spPr>
          <a:solidFill>
            <a:srgbClr val="A5A5A5">
              <a:lumMod val="75000"/>
            </a:srgbClr>
          </a:solidFill>
          <a:ln w="171450">
            <a:solidFill>
              <a:sysClr val="windowText" lastClr="000000">
                <a:lumMod val="50000"/>
                <a:lumOff val="50000"/>
                <a:alpha val="87000"/>
              </a:sysClr>
            </a:solidFill>
          </a:ln>
          <a:effectLst/>
        </c:spPr>
        <c:dLbl>
          <c:idx val="0"/>
          <c:layout>
            <c:manualLayout>
              <c:x val="2.8129955966651604E-2"/>
              <c:y val="-5.3712949959620129E-3"/>
            </c:manualLayout>
          </c:layout>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0.24061862276916898"/>
          <c:y val="5.0485847718974866E-2"/>
          <c:w val="0.57493424578472196"/>
          <c:h val="0.85532327815391163"/>
        </c:manualLayout>
      </c:layout>
      <c:barChart>
        <c:barDir val="bar"/>
        <c:grouping val="clustered"/>
        <c:varyColors val="0"/>
        <c:ser>
          <c:idx val="0"/>
          <c:order val="0"/>
          <c:tx>
            <c:strRef>
              <c:f>Auxiliares!$C$356</c:f>
              <c:strCache>
                <c:ptCount val="1"/>
                <c:pt idx="0">
                  <c:v>Total</c:v>
                </c:pt>
              </c:strCache>
            </c:strRef>
          </c:tx>
          <c:spPr>
            <a:solidFill>
              <a:srgbClr val="C3176F"/>
            </a:solidFill>
            <a:ln w="34925">
              <a:solidFill>
                <a:srgbClr val="EBB531">
                  <a:alpha val="87000"/>
                </a:srgbClr>
              </a:solidFill>
            </a:ln>
            <a:effectLst/>
          </c:spPr>
          <c:invertIfNegative val="0"/>
          <c:dPt>
            <c:idx val="0"/>
            <c:invertIfNegative val="0"/>
            <c:bubble3D val="0"/>
            <c:spPr>
              <a:solidFill>
                <a:srgbClr val="70AD47">
                  <a:lumMod val="50000"/>
                </a:srgbClr>
              </a:solidFill>
              <a:ln w="171450">
                <a:solidFill>
                  <a:srgbClr val="70AD47">
                    <a:lumMod val="50000"/>
                    <a:alpha val="87000"/>
                  </a:srgbClr>
                </a:solidFill>
              </a:ln>
              <a:effectLst/>
            </c:spPr>
            <c:extLst>
              <c:ext xmlns:c16="http://schemas.microsoft.com/office/drawing/2014/chart" uri="{C3380CC4-5D6E-409C-BE32-E72D297353CC}">
                <c16:uniqueId val="{00000001-64A4-4DB7-8952-CF9BA35B2585}"/>
              </c:ext>
            </c:extLst>
          </c:dPt>
          <c:dPt>
            <c:idx val="1"/>
            <c:invertIfNegative val="0"/>
            <c:bubble3D val="0"/>
            <c:spPr>
              <a:solidFill>
                <a:srgbClr val="EBB531"/>
              </a:solidFill>
              <a:ln w="171450">
                <a:solidFill>
                  <a:srgbClr val="EBB531">
                    <a:alpha val="87000"/>
                  </a:srgbClr>
                </a:solidFill>
              </a:ln>
              <a:effectLst/>
            </c:spPr>
            <c:extLst>
              <c:ext xmlns:c16="http://schemas.microsoft.com/office/drawing/2014/chart" uri="{C3380CC4-5D6E-409C-BE32-E72D297353CC}">
                <c16:uniqueId val="{00000003-64A4-4DB7-8952-CF9BA35B2585}"/>
              </c:ext>
            </c:extLst>
          </c:dPt>
          <c:dPt>
            <c:idx val="2"/>
            <c:invertIfNegative val="0"/>
            <c:bubble3D val="0"/>
            <c:spPr>
              <a:solidFill>
                <a:srgbClr val="92D050"/>
              </a:solidFill>
              <a:ln w="171450">
                <a:solidFill>
                  <a:srgbClr val="92D050">
                    <a:alpha val="87000"/>
                  </a:srgbClr>
                </a:solidFill>
              </a:ln>
              <a:effectLst/>
            </c:spPr>
            <c:extLst>
              <c:ext xmlns:c16="http://schemas.microsoft.com/office/drawing/2014/chart" uri="{C3380CC4-5D6E-409C-BE32-E72D297353CC}">
                <c16:uniqueId val="{00000005-64A4-4DB7-8952-CF9BA35B2585}"/>
              </c:ext>
            </c:extLst>
          </c:dPt>
          <c:dPt>
            <c:idx val="3"/>
            <c:invertIfNegative val="0"/>
            <c:bubble3D val="0"/>
            <c:spPr>
              <a:solidFill>
                <a:srgbClr val="D81636"/>
              </a:solidFill>
              <a:ln w="171450">
                <a:solidFill>
                  <a:srgbClr val="D81636">
                    <a:alpha val="87000"/>
                  </a:srgbClr>
                </a:solidFill>
              </a:ln>
              <a:effectLst/>
            </c:spPr>
            <c:extLst>
              <c:ext xmlns:c16="http://schemas.microsoft.com/office/drawing/2014/chart" uri="{C3380CC4-5D6E-409C-BE32-E72D297353CC}">
                <c16:uniqueId val="{00000007-64A4-4DB7-8952-CF9BA35B2585}"/>
              </c:ext>
            </c:extLst>
          </c:dPt>
          <c:dPt>
            <c:idx val="4"/>
            <c:invertIfNegative val="0"/>
            <c:bubble3D val="0"/>
            <c:spPr>
              <a:solidFill>
                <a:srgbClr val="A5A5A5">
                  <a:lumMod val="75000"/>
                </a:srgbClr>
              </a:solidFill>
              <a:ln w="171450">
                <a:solidFill>
                  <a:sysClr val="windowText" lastClr="000000">
                    <a:lumMod val="50000"/>
                    <a:lumOff val="50000"/>
                    <a:alpha val="87000"/>
                  </a:sysClr>
                </a:solidFill>
              </a:ln>
              <a:effectLst/>
            </c:spPr>
            <c:extLst>
              <c:ext xmlns:c16="http://schemas.microsoft.com/office/drawing/2014/chart" uri="{C3380CC4-5D6E-409C-BE32-E72D297353CC}">
                <c16:uniqueId val="{00000009-64A4-4DB7-8952-CF9BA35B2585}"/>
              </c:ext>
            </c:extLst>
          </c:dPt>
          <c:dPt>
            <c:idx val="5"/>
            <c:invertIfNegative val="0"/>
            <c:bubble3D val="0"/>
            <c:extLst>
              <c:ext xmlns:c16="http://schemas.microsoft.com/office/drawing/2014/chart" uri="{C3380CC4-5D6E-409C-BE32-E72D297353CC}">
                <c16:uniqueId val="{0000000B-64A4-4DB7-8952-CF9BA35B2585}"/>
              </c:ext>
            </c:extLst>
          </c:dPt>
          <c:dPt>
            <c:idx val="6"/>
            <c:invertIfNegative val="0"/>
            <c:bubble3D val="0"/>
            <c:extLst>
              <c:ext xmlns:c16="http://schemas.microsoft.com/office/drawing/2014/chart" uri="{C3380CC4-5D6E-409C-BE32-E72D297353CC}">
                <c16:uniqueId val="{0000000D-64A4-4DB7-8952-CF9BA35B2585}"/>
              </c:ext>
            </c:extLst>
          </c:dPt>
          <c:dPt>
            <c:idx val="7"/>
            <c:invertIfNegative val="0"/>
            <c:bubble3D val="0"/>
            <c:extLst>
              <c:ext xmlns:c16="http://schemas.microsoft.com/office/drawing/2014/chart" uri="{C3380CC4-5D6E-409C-BE32-E72D297353CC}">
                <c16:uniqueId val="{0000000F-64A4-4DB7-8952-CF9BA35B2585}"/>
              </c:ext>
            </c:extLst>
          </c:dPt>
          <c:dPt>
            <c:idx val="8"/>
            <c:invertIfNegative val="0"/>
            <c:bubble3D val="0"/>
            <c:extLst>
              <c:ext xmlns:c16="http://schemas.microsoft.com/office/drawing/2014/chart" uri="{C3380CC4-5D6E-409C-BE32-E72D297353CC}">
                <c16:uniqueId val="{00000011-64A4-4DB7-8952-CF9BA35B2585}"/>
              </c:ext>
            </c:extLst>
          </c:dPt>
          <c:dLbls>
            <c:dLbl>
              <c:idx val="0"/>
              <c:layout>
                <c:manualLayout>
                  <c:x val="3.4850421184262896E-2"/>
                  <c:y val="-9.25067892524995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A4-4DB7-8952-CF9BA35B2585}"/>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A4-4DB7-8952-CF9BA35B2585}"/>
                </c:ext>
              </c:extLst>
            </c:dLbl>
            <c:dLbl>
              <c:idx val="2"/>
              <c:layout>
                <c:manualLayout>
                  <c:x val="2.030456852791878E-2"/>
                  <c:y val="-1.2140852335654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A4-4DB7-8952-CF9BA35B2585}"/>
                </c:ext>
              </c:extLst>
            </c:dLbl>
            <c:dLbl>
              <c:idx val="4"/>
              <c:layout>
                <c:manualLayout>
                  <c:x val="2.8129955966651604E-2"/>
                  <c:y val="-5.37129499596201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A4-4DB7-8952-CF9BA35B2585}"/>
                </c:ext>
              </c:extLst>
            </c:dLbl>
            <c:spPr>
              <a:noFill/>
              <a:ln>
                <a:noFill/>
              </a:ln>
              <a:effectLst/>
            </c:spPr>
            <c:txPr>
              <a:bodyPr rot="0" spcFirstLastPara="1" vertOverflow="ellipsis" vert="horz" wrap="square" lIns="0" anchor="ctr" anchorCtr="1"/>
              <a:lstStyle/>
              <a:p>
                <a:pPr algn="ctr">
                  <a:defRPr sz="9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Auxiliares!$B$357:$B$362</c:f>
              <c:strCache>
                <c:ptCount val="5"/>
                <c:pt idx="0">
                  <c:v>CHILENO(A)</c:v>
                </c:pt>
                <c:pt idx="1">
                  <c:v>CHINO(A)</c:v>
                </c:pt>
                <c:pt idx="2">
                  <c:v>ECUATORIANO(A)</c:v>
                </c:pt>
                <c:pt idx="3">
                  <c:v>ECUATORIANO(A) INDIGENA</c:v>
                </c:pt>
                <c:pt idx="4">
                  <c:v>ITALIANO(A)</c:v>
                </c:pt>
              </c:strCache>
            </c:strRef>
          </c:cat>
          <c:val>
            <c:numRef>
              <c:f>Auxiliares!$C$357:$C$362</c:f>
              <c:numCache>
                <c:formatCode>_("$"* #,##0.00_);_("$"* \(#,##0.00\);_("$"* "-"??_);_(@_)</c:formatCode>
                <c:ptCount val="5"/>
                <c:pt idx="0">
                  <c:v>222900</c:v>
                </c:pt>
                <c:pt idx="1">
                  <c:v>743657.38</c:v>
                </c:pt>
                <c:pt idx="2">
                  <c:v>483241.74000000005</c:v>
                </c:pt>
                <c:pt idx="3">
                  <c:v>495436.72</c:v>
                </c:pt>
                <c:pt idx="4">
                  <c:v>1000</c:v>
                </c:pt>
              </c:numCache>
            </c:numRef>
          </c:val>
          <c:extLst>
            <c:ext xmlns:c16="http://schemas.microsoft.com/office/drawing/2014/chart" uri="{C3380CC4-5D6E-409C-BE32-E72D297353CC}">
              <c16:uniqueId val="{00000012-64A4-4DB7-8952-CF9BA35B2585}"/>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l"/>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600" b="1" i="0" u="none" strike="noStrike" kern="1200" baseline="0">
                <a:solidFill>
                  <a:schemeClr val="bg1"/>
                </a:solidFill>
                <a:latin typeface="Montserrat ExtraLight" panose="00000300000000000000" pitchFamily="2"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b"/>
        <c:numFmt formatCode="_(&quot;$&quot;* #,##0.00_);_(&quot;$&quot;* \(#,##0.00\);_(&quot;$&quot;* &quot;-&quot;??_);_(@_)"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COAC27NOV.xlsx]Auxiliares!Nacionalidad inversiones</c:name>
    <c:fmtId val="5"/>
  </c:pivotSource>
  <c:chart>
    <c:autoTitleDeleted val="1"/>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rgbClr val="002E5D"/>
          </a:solidFill>
          <a:ln w="19050">
            <a:noFill/>
          </a:ln>
          <a:effectLst/>
        </c:spPr>
        <c:marker>
          <c:symbol val="none"/>
        </c:marker>
        <c:dLbl>
          <c:idx val="0"/>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6"/>
        <c:spPr>
          <a:solidFill>
            <a:srgbClr val="002E5D"/>
          </a:solidFill>
          <a:ln w="19050">
            <a:noFill/>
          </a:ln>
          <a:effectLst/>
        </c:spPr>
        <c:dLbl>
          <c:idx val="0"/>
          <c:layout>
            <c:manualLayout>
              <c:x val="0.26459191456903114"/>
              <c:y val="-2.2171708899444309E-2"/>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7"/>
        <c:spPr>
          <a:solidFill>
            <a:srgbClr val="A6192E"/>
          </a:solidFill>
          <a:ln w="19050">
            <a:noFill/>
          </a:ln>
          <a:effectLst/>
        </c:spPr>
        <c:dLbl>
          <c:idx val="0"/>
          <c:layout>
            <c:manualLayout>
              <c:x val="0.17799221709395066"/>
              <c:y val="0"/>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8"/>
        <c:spPr>
          <a:solidFill>
            <a:srgbClr val="A1A6A6"/>
          </a:solidFill>
          <a:ln w="19050">
            <a:noFill/>
          </a:ln>
          <a:effectLst/>
        </c:spPr>
        <c:dLbl>
          <c:idx val="0"/>
          <c:layout>
            <c:manualLayout>
              <c:x val="-0.14264618805672988"/>
              <c:y val="0.11524897191045079"/>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9"/>
        <c:spPr>
          <a:solidFill>
            <a:srgbClr val="002E5D"/>
          </a:solidFill>
          <a:ln w="19050">
            <a:noFill/>
          </a:ln>
          <a:effectLst/>
        </c:spPr>
      </c:pivotFmt>
      <c:pivotFmt>
        <c:idx val="10"/>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1"/>
        <c:spPr>
          <a:solidFill>
            <a:srgbClr val="052460"/>
          </a:solidFill>
          <a:ln w="19050">
            <a:noFill/>
          </a:ln>
          <a:effectLst/>
        </c:spPr>
        <c:dLbl>
          <c:idx val="0"/>
          <c:layout>
            <c:manualLayout>
              <c:x val="0.13992926514647502"/>
              <c:y val="-1.3400769321657848E-3"/>
            </c:manualLayout>
          </c:layout>
          <c:spPr>
            <a:noFill/>
            <a:ln>
              <a:noFill/>
            </a:ln>
            <a:effectLst/>
          </c:spPr>
          <c:txPr>
            <a:bodyPr rot="0" spcFirstLastPara="1" vertOverflow="ellipsis" vert="horz" wrap="square" lIns="0" tIns="0" rIns="0" bIns="0" anchor="t" anchorCtr="0"/>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7.1077876040689686E-2"/>
                  <c:h val="0.17014808785495791"/>
                </c:manualLayout>
              </c15:layout>
            </c:ext>
          </c:extLst>
        </c:dLbl>
      </c:pivotFmt>
      <c:pivotFmt>
        <c:idx val="12"/>
        <c:spPr>
          <a:solidFill>
            <a:srgbClr val="A6192E"/>
          </a:solidFill>
          <a:ln w="19050">
            <a:noFill/>
          </a:ln>
          <a:effectLst/>
        </c:spPr>
        <c:dLbl>
          <c:idx val="0"/>
          <c:layout>
            <c:manualLayout>
              <c:x val="0.19543775540508704"/>
              <c:y val="4.5844218928463583E-2"/>
            </c:manualLayout>
          </c:layout>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8.7930211166466113E-2"/>
                  <c:h val="0.17014808785495791"/>
                </c:manualLayout>
              </c15:layout>
            </c:ext>
          </c:extLst>
        </c:dLbl>
      </c:pivotFmt>
      <c:pivotFmt>
        <c:idx val="13"/>
        <c:spPr>
          <a:solidFill>
            <a:srgbClr val="595959"/>
          </a:solidFill>
          <a:ln w="19050">
            <a:noFill/>
          </a:ln>
          <a:effectLst/>
        </c:spPr>
        <c:dLbl>
          <c:idx val="0"/>
          <c:layout>
            <c:manualLayout>
              <c:x val="-0.14264623166567761"/>
              <c:y val="-6.8084645669291344E-2"/>
            </c:manualLayout>
          </c:layout>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4"/>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5"/>
        <c:spPr>
          <a:solidFill>
            <a:srgbClr val="70AD47">
              <a:lumMod val="50000"/>
            </a:srgbClr>
          </a:solidFill>
          <a:ln w="19050">
            <a:noFill/>
          </a:ln>
          <a:effectLst/>
        </c:spPr>
        <c:dLbl>
          <c:idx val="0"/>
          <c:layout>
            <c:manualLayout>
              <c:x val="0.27238077779179048"/>
              <c:y val="-4.7241597091707617E-2"/>
            </c:manualLayout>
          </c:layout>
          <c:spPr>
            <a:noFill/>
            <a:ln>
              <a:noFill/>
            </a:ln>
            <a:effectLst/>
          </c:spPr>
          <c:txPr>
            <a:bodyPr rot="0" spcFirstLastPara="1" vertOverflow="ellipsis" vert="horz" wrap="square" lIns="0" tIns="0" rIns="0" bIns="0" anchor="t" anchorCtr="0"/>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8042516013301233"/>
                  <c:h val="0.20797451943571571"/>
                </c:manualLayout>
              </c15:layout>
            </c:ext>
          </c:extLst>
        </c:dLbl>
      </c:pivotFmt>
      <c:pivotFmt>
        <c:idx val="16"/>
        <c:spPr>
          <a:solidFill>
            <a:srgbClr val="D81636"/>
          </a:solidFill>
          <a:ln w="19050">
            <a:noFill/>
          </a:ln>
          <a:effectLst/>
        </c:spPr>
        <c:dLbl>
          <c:idx val="0"/>
          <c:layout>
            <c:manualLayout>
              <c:x val="-6.1506780402449744E-2"/>
              <c:y val="-0.11850758238553515"/>
            </c:manualLayout>
          </c:layout>
          <c:tx>
            <c:rich>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r>
                  <a:rPr lang="es-EC"/>
                  <a:t>Agregar texto</a:t>
                </a:r>
              </a:p>
            </c:rich>
          </c:tx>
          <c:spPr>
            <a:noFill/>
            <a:ln>
              <a:noFill/>
            </a:ln>
            <a:effectLst/>
          </c:sp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070800524934383"/>
                  <c:h val="0.13774059492563429"/>
                </c:manualLayout>
              </c15:layout>
              <c15:showDataLabelsRange val="0"/>
            </c:ext>
          </c:extLst>
        </c:dLbl>
      </c:pivotFmt>
      <c:pivotFmt>
        <c:idx val="17"/>
        <c:spPr>
          <a:solidFill>
            <a:srgbClr val="002E5D"/>
          </a:solidFill>
          <a:ln>
            <a:noFill/>
          </a:ln>
        </c:spPr>
        <c:marker>
          <c:symbol val="none"/>
        </c:marker>
        <c:dLbl>
          <c:idx val="0"/>
          <c:spPr>
            <a:noFill/>
            <a:ln>
              <a:noFill/>
            </a:ln>
            <a:effectLst/>
          </c:spPr>
          <c:txPr>
            <a:bodyPr wrap="square" lIns="38100" tIns="19050" rIns="38100" bIns="19050" anchor="ctr">
              <a:spAutoFit/>
            </a:bodyPr>
            <a:lstStyle/>
            <a:p>
              <a:pPr>
                <a:defRPr sz="1100" b="1">
                  <a:solidFill>
                    <a:schemeClr val="bg1"/>
                  </a:solidFill>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18"/>
        <c:spPr>
          <a:solidFill>
            <a:srgbClr val="70AD47">
              <a:lumMod val="50000"/>
            </a:srgbClr>
          </a:solidFill>
          <a:ln w="19050">
            <a:noFill/>
          </a:ln>
          <a:effectLst/>
        </c:spPr>
        <c:dLbl>
          <c:idx val="0"/>
          <c:layout>
            <c:manualLayout>
              <c:x val="0.17777777777777765"/>
              <c:y val="3.4722495625546808E-2"/>
            </c:manualLayout>
          </c:layout>
          <c:spPr>
            <a:noFill/>
            <a:ln>
              <a:noFill/>
            </a:ln>
            <a:effectLst/>
          </c:spPr>
          <c:txPr>
            <a:bodyPr wrap="square" lIns="38100" tIns="19050" rIns="38100" bIns="19050" anchor="ctr">
              <a:spAutoFit/>
            </a:bodyPr>
            <a:lstStyle/>
            <a:p>
              <a:pPr>
                <a:defRPr sz="1100" b="1">
                  <a:solidFill>
                    <a:schemeClr val="bg1"/>
                  </a:solidFill>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5327763196267131"/>
                  <c:h val="0.30020833333333324"/>
                </c:manualLayout>
              </c15:layout>
            </c:ext>
          </c:extLst>
        </c:dLbl>
      </c:pivotFmt>
      <c:pivotFmt>
        <c:idx val="19"/>
        <c:spPr>
          <a:solidFill>
            <a:srgbClr val="D81636"/>
          </a:solidFill>
          <a:ln w="19050">
            <a:noFill/>
          </a:ln>
          <a:effectLst/>
        </c:spPr>
        <c:dLbl>
          <c:idx val="0"/>
          <c:layout>
            <c:manualLayout>
              <c:x val="-0.13703703703703704"/>
              <c:y val="-6.9444444444444441E-3"/>
            </c:manualLayout>
          </c:layout>
          <c:spPr>
            <a:noFill/>
            <a:ln>
              <a:noFill/>
            </a:ln>
            <a:effectLst/>
          </c:spPr>
          <c:txPr>
            <a:bodyPr wrap="square" lIns="38100" tIns="19050" rIns="38100" bIns="19050" anchor="ctr">
              <a:noAutofit/>
            </a:bodyPr>
            <a:lstStyle/>
            <a:p>
              <a:pPr>
                <a:defRPr sz="1100" b="1">
                  <a:solidFill>
                    <a:schemeClr val="bg1"/>
                  </a:solidFill>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110554097404491"/>
                  <c:h val="0.32798611111111109"/>
                </c:manualLayout>
              </c15:layout>
            </c:ext>
          </c:extLst>
        </c:dLbl>
      </c:pivotFmt>
    </c:pivotFmts>
    <c:plotArea>
      <c:layout>
        <c:manualLayout>
          <c:layoutTarget val="inner"/>
          <c:xMode val="edge"/>
          <c:yMode val="edge"/>
          <c:x val="0.21299904224424368"/>
          <c:y val="0.1618422030178292"/>
          <c:w val="0.54937481515424047"/>
          <c:h val="0.62803328602890895"/>
        </c:manualLayout>
      </c:layout>
      <c:doughnutChart>
        <c:varyColors val="1"/>
        <c:ser>
          <c:idx val="0"/>
          <c:order val="0"/>
          <c:tx>
            <c:strRef>
              <c:f>Auxiliares!$C$246</c:f>
              <c:strCache>
                <c:ptCount val="1"/>
                <c:pt idx="0">
                  <c:v>Total</c:v>
                </c:pt>
              </c:strCache>
            </c:strRef>
          </c:tx>
          <c:spPr>
            <a:solidFill>
              <a:srgbClr val="002E5D"/>
            </a:solidFill>
            <a:ln>
              <a:noFill/>
            </a:ln>
          </c:spPr>
          <c:dPt>
            <c:idx val="0"/>
            <c:bubble3D val="0"/>
            <c:spPr>
              <a:solidFill>
                <a:srgbClr val="70AD47">
                  <a:lumMod val="50000"/>
                </a:srgbClr>
              </a:solidFill>
              <a:ln w="19050">
                <a:noFill/>
              </a:ln>
              <a:effectLst/>
            </c:spPr>
            <c:extLst>
              <c:ext xmlns:c16="http://schemas.microsoft.com/office/drawing/2014/chart" uri="{C3380CC4-5D6E-409C-BE32-E72D297353CC}">
                <c16:uniqueId val="{00000001-531D-4DC9-8618-13E9D409DCF9}"/>
              </c:ext>
            </c:extLst>
          </c:dPt>
          <c:dPt>
            <c:idx val="1"/>
            <c:bubble3D val="0"/>
            <c:spPr>
              <a:solidFill>
                <a:srgbClr val="D81636"/>
              </a:solidFill>
              <a:ln w="19050">
                <a:noFill/>
              </a:ln>
              <a:effectLst/>
            </c:spPr>
            <c:extLst>
              <c:ext xmlns:c16="http://schemas.microsoft.com/office/drawing/2014/chart" uri="{C3380CC4-5D6E-409C-BE32-E72D297353CC}">
                <c16:uniqueId val="{00000003-531D-4DC9-8618-13E9D409DCF9}"/>
              </c:ext>
            </c:extLst>
          </c:dPt>
          <c:dPt>
            <c:idx val="2"/>
            <c:bubble3D val="0"/>
            <c:extLst>
              <c:ext xmlns:c16="http://schemas.microsoft.com/office/drawing/2014/chart" uri="{C3380CC4-5D6E-409C-BE32-E72D297353CC}">
                <c16:uniqueId val="{00000005-531D-4DC9-8618-13E9D409DCF9}"/>
              </c:ext>
            </c:extLst>
          </c:dPt>
          <c:dLbls>
            <c:dLbl>
              <c:idx val="0"/>
              <c:layout>
                <c:manualLayout>
                  <c:x val="0.17777777777777765"/>
                  <c:y val="3.4722495625546808E-2"/>
                </c:manualLayout>
              </c:layout>
              <c:showLegendKey val="0"/>
              <c:showVal val="1"/>
              <c:showCatName val="0"/>
              <c:showSerName val="0"/>
              <c:showPercent val="1"/>
              <c:showBubbleSize val="0"/>
              <c:extLst>
                <c:ext xmlns:c15="http://schemas.microsoft.com/office/drawing/2012/chart" uri="{CE6537A1-D6FC-4f65-9D91-7224C49458BB}">
                  <c15:layout>
                    <c:manualLayout>
                      <c:w val="0.35327763196267131"/>
                      <c:h val="0.30020833333333324"/>
                    </c:manualLayout>
                  </c15:layout>
                </c:ext>
                <c:ext xmlns:c16="http://schemas.microsoft.com/office/drawing/2014/chart" uri="{C3380CC4-5D6E-409C-BE32-E72D297353CC}">
                  <c16:uniqueId val="{00000001-531D-4DC9-8618-13E9D409DCF9}"/>
                </c:ext>
              </c:extLst>
            </c:dLbl>
            <c:dLbl>
              <c:idx val="1"/>
              <c:layout>
                <c:manualLayout>
                  <c:x val="-0.13703703703703704"/>
                  <c:y val="-6.9444444444444441E-3"/>
                </c:manualLayout>
              </c:layout>
              <c:spPr>
                <a:noFill/>
                <a:ln>
                  <a:noFill/>
                </a:ln>
                <a:effectLst/>
              </c:spPr>
              <c:txPr>
                <a:bodyPr wrap="square" lIns="38100" tIns="19050" rIns="38100" bIns="19050" anchor="ctr">
                  <a:noAutofit/>
                </a:bodyPr>
                <a:lstStyle/>
                <a:p>
                  <a:pPr>
                    <a:defRPr sz="1100" b="1">
                      <a:solidFill>
                        <a:schemeClr val="bg1"/>
                      </a:solidFill>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110554097404491"/>
                      <c:h val="0.32798611111111109"/>
                    </c:manualLayout>
                  </c15:layout>
                </c:ext>
                <c:ext xmlns:c16="http://schemas.microsoft.com/office/drawing/2014/chart" uri="{C3380CC4-5D6E-409C-BE32-E72D297353CC}">
                  <c16:uniqueId val="{00000003-531D-4DC9-8618-13E9D409DCF9}"/>
                </c:ext>
              </c:extLst>
            </c:dLbl>
            <c:spPr>
              <a:noFill/>
              <a:ln>
                <a:noFill/>
              </a:ln>
              <a:effectLst/>
            </c:spPr>
            <c:txPr>
              <a:bodyPr wrap="square" lIns="38100" tIns="19050" rIns="38100" bIns="19050" anchor="ctr">
                <a:spAutoFit/>
              </a:bodyPr>
              <a:lstStyle/>
              <a:p>
                <a:pPr>
                  <a:defRPr sz="1100" b="1">
                    <a:solidFill>
                      <a:schemeClr val="bg1"/>
                    </a:solidFill>
                  </a:defRPr>
                </a:pPr>
                <a:endParaRPr lang="es-EC"/>
              </a:p>
            </c:txPr>
            <c:showLegendKey val="0"/>
            <c:showVal val="1"/>
            <c:showCatName val="0"/>
            <c:showSerName val="0"/>
            <c:showPercent val="1"/>
            <c:showBubbleSize val="0"/>
            <c:showLeaderLines val="1"/>
            <c:extLst>
              <c:ext xmlns:c15="http://schemas.microsoft.com/office/drawing/2012/chart" uri="{CE6537A1-D6FC-4f65-9D91-7224C49458BB}"/>
            </c:extLst>
          </c:dLbls>
          <c:cat>
            <c:strRef>
              <c:f>Auxiliares!$B$247:$B$249</c:f>
              <c:strCache>
                <c:ptCount val="2"/>
                <c:pt idx="0">
                  <c:v>EXTRANJERO</c:v>
                </c:pt>
                <c:pt idx="1">
                  <c:v>NACIONAL</c:v>
                </c:pt>
              </c:strCache>
            </c:strRef>
          </c:cat>
          <c:val>
            <c:numRef>
              <c:f>Auxiliares!$C$247:$C$249</c:f>
              <c:numCache>
                <c:formatCode>_("$"* #,##0.00_);_("$"* \(#,##0.00\);_("$"* "-"??_);_(@_)</c:formatCode>
                <c:ptCount val="2"/>
                <c:pt idx="0">
                  <c:v>967557.38</c:v>
                </c:pt>
                <c:pt idx="1">
                  <c:v>978678.46000000008</c:v>
                </c:pt>
              </c:numCache>
            </c:numRef>
          </c:val>
          <c:extLst>
            <c:ext xmlns:c16="http://schemas.microsoft.com/office/drawing/2014/chart" uri="{C3380CC4-5D6E-409C-BE32-E72D297353CC}">
              <c16:uniqueId val="{00000008-9572-437F-AB18-E8CFFD751749}"/>
            </c:ext>
          </c:extLst>
        </c:ser>
        <c:dLbls>
          <c:showLegendKey val="0"/>
          <c:showVal val="1"/>
          <c:showCatName val="0"/>
          <c:showSerName val="0"/>
          <c:showPercent val="0"/>
          <c:showBubbleSize val="0"/>
          <c:showLeaderLines val="1"/>
        </c:dLbls>
        <c:firstSliceAng val="0"/>
        <c:holeSize val="45"/>
      </c:doughnutChart>
      <c:spPr>
        <a:noFill/>
        <a:ln>
          <a:noFill/>
        </a:ln>
        <a:effectLst/>
      </c:spPr>
    </c:plotArea>
    <c:legend>
      <c:legendPos val="l"/>
      <c:layout>
        <c:manualLayout>
          <c:xMode val="edge"/>
          <c:yMode val="edge"/>
          <c:x val="7.1163021289005535E-2"/>
          <c:y val="0.80195045931758535"/>
          <c:w val="0.83634166564927748"/>
          <c:h val="0.19804912630791247"/>
        </c:manualLayout>
      </c:layout>
      <c:overlay val="0"/>
      <c:spPr>
        <a:noFill/>
        <a:ln>
          <a:noFill/>
        </a:ln>
        <a:effectLst/>
      </c:spPr>
      <c:txPr>
        <a:bodyPr rot="0" spcFirstLastPara="1" vertOverflow="ellipsis" vert="horz" wrap="square" anchor="t" anchorCtr="0"/>
        <a:lstStyle/>
        <a:p>
          <a:pPr>
            <a:defRPr sz="900" b="1" i="0" u="none" strike="noStrike" kern="1200" baseline="0">
              <a:solidFill>
                <a:schemeClr val="bg1"/>
              </a:solidFill>
              <a:latin typeface="Montserrat Light" panose="00000400000000000000" pitchFamily="50" charset="0"/>
              <a:ea typeface="+mn-ea"/>
              <a:cs typeface="+mn-cs"/>
            </a:defRPr>
          </a:pPr>
          <a:endParaRPr lang="es-EC"/>
        </a:p>
      </c:txPr>
    </c:legend>
    <c:plotVisOnly val="1"/>
    <c:dispBlanksAs val="gap"/>
    <c:showDLblsOverMax val="0"/>
    <c:extLst/>
  </c:chart>
  <c:spPr>
    <a:solidFill>
      <a:srgbClr val="92D050"/>
    </a:solidFill>
    <a:ln>
      <a:noFill/>
    </a:ln>
    <a:effectLst>
      <a:outerShdw blurRad="50800" dist="38100" dir="5400000" algn="t" rotWithShape="0">
        <a:prstClr val="black">
          <a:alpha val="40000"/>
        </a:prstClr>
      </a:outerShdw>
    </a:effectLst>
  </c:spPr>
  <c:txPr>
    <a:bodyPr/>
    <a:lstStyle/>
    <a:p>
      <a:pPr>
        <a:defRPr>
          <a:latin typeface="Montserrat Light" panose="00000400000000000000" pitchFamily="50"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COAC27NOV.xlsx]Auxiliares!nivel de educacion inversiones</c:name>
    <c:fmtId val="4"/>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3"/>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4"/>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5"/>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D81636"/>
          </a:solidFill>
          <a:ln w="171450">
            <a:solidFill>
              <a:srgbClr val="D81636">
                <a:alpha val="87000"/>
              </a:srgbClr>
            </a:solidFill>
          </a:ln>
          <a:effectLst/>
        </c:spPr>
      </c:pivotFmt>
      <c:pivotFmt>
        <c:idx val="67"/>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8"/>
        <c:spPr>
          <a:solidFill>
            <a:srgbClr val="BD711D"/>
          </a:solidFill>
          <a:ln w="165100">
            <a:solidFill>
              <a:srgbClr val="BD711D">
                <a:alpha val="87000"/>
              </a:srgbClr>
            </a:solidFill>
          </a:ln>
          <a:effectLst/>
        </c:spPr>
      </c:pivotFmt>
      <c:pivotFmt>
        <c:idx val="6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3"/>
        <c:spPr>
          <a:solidFill>
            <a:srgbClr val="D81636"/>
          </a:solidFill>
          <a:ln w="171450">
            <a:solidFill>
              <a:srgbClr val="D81636">
                <a:alpha val="87000"/>
              </a:srgbClr>
            </a:solidFill>
          </a:ln>
          <a:effectLst/>
        </c:spPr>
      </c:pivotFmt>
      <c:pivotFmt>
        <c:idx val="74"/>
        <c:spPr>
          <a:solidFill>
            <a:sysClr val="window" lastClr="FFFFFF">
              <a:lumMod val="50000"/>
            </a:sysClr>
          </a:solidFill>
          <a:ln w="171450">
            <a:solidFill>
              <a:sysClr val="windowText" lastClr="000000">
                <a:lumMod val="50000"/>
                <a:lumOff val="50000"/>
                <a:alpha val="87000"/>
              </a:sysClr>
            </a:solidFill>
          </a:ln>
          <a:effectLst/>
        </c:spPr>
      </c:pivotFmt>
      <c:pivotFmt>
        <c:idx val="75"/>
        <c:spPr>
          <a:solidFill>
            <a:srgbClr val="BD711D"/>
          </a:solidFill>
          <a:ln w="165100">
            <a:solidFill>
              <a:srgbClr val="BD711D">
                <a:alpha val="87000"/>
              </a:srgbClr>
            </a:solidFill>
          </a:ln>
          <a:effectLst/>
        </c:spPr>
      </c:pivotFmt>
      <c:pivotFmt>
        <c:idx val="76"/>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0"/>
        <c:spPr>
          <a:solidFill>
            <a:srgbClr val="D81636"/>
          </a:solidFill>
          <a:ln w="171450">
            <a:solidFill>
              <a:srgbClr val="D81636">
                <a:alpha val="87000"/>
              </a:srgbClr>
            </a:solidFill>
          </a:ln>
          <a:effectLst/>
        </c:spPr>
      </c:pivotFmt>
      <c:pivotFmt>
        <c:idx val="81"/>
        <c:spPr>
          <a:solidFill>
            <a:sysClr val="window" lastClr="FFFFFF">
              <a:lumMod val="50000"/>
            </a:sysClr>
          </a:solidFill>
          <a:ln w="171450">
            <a:solidFill>
              <a:sysClr val="windowText" lastClr="000000">
                <a:lumMod val="50000"/>
                <a:lumOff val="50000"/>
                <a:alpha val="87000"/>
              </a:sysClr>
            </a:solidFill>
          </a:ln>
          <a:effectLst/>
        </c:spPr>
      </c:pivotFmt>
      <c:pivotFmt>
        <c:idx val="82"/>
        <c:spPr>
          <a:solidFill>
            <a:srgbClr val="BD711D"/>
          </a:solidFill>
          <a:ln w="165100">
            <a:solidFill>
              <a:srgbClr val="BD711D">
                <a:alpha val="87000"/>
              </a:srgbClr>
            </a:solidFill>
          </a:ln>
          <a:effectLst/>
        </c:spPr>
      </c:pivotFmt>
      <c:pivotFmt>
        <c:idx val="83"/>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4"/>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5"/>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D81636"/>
          </a:solidFill>
          <a:ln w="171450">
            <a:solidFill>
              <a:srgbClr val="D81636">
                <a:alpha val="87000"/>
              </a:srgbClr>
            </a:solidFill>
          </a:ln>
          <a:effectLst/>
        </c:spPr>
      </c:pivotFmt>
      <c:pivotFmt>
        <c:idx val="88"/>
        <c:spPr>
          <a:solidFill>
            <a:sysClr val="window" lastClr="FFFFFF">
              <a:lumMod val="50000"/>
            </a:sysClr>
          </a:solidFill>
          <a:ln w="171450">
            <a:solidFill>
              <a:sysClr val="windowText" lastClr="000000">
                <a:lumMod val="50000"/>
                <a:lumOff val="50000"/>
                <a:alpha val="87000"/>
              </a:sysClr>
            </a:solidFill>
          </a:ln>
          <a:effectLst/>
        </c:spPr>
      </c:pivotFmt>
      <c:pivotFmt>
        <c:idx val="89"/>
        <c:spPr>
          <a:solidFill>
            <a:srgbClr val="BD711D"/>
          </a:solidFill>
          <a:ln w="165100">
            <a:solidFill>
              <a:srgbClr val="BD711D">
                <a:alpha val="87000"/>
              </a:srgbClr>
            </a:solidFill>
          </a:ln>
          <a:effectLst/>
        </c:spPr>
      </c:pivotFmt>
    </c:pivotFmts>
    <c:plotArea>
      <c:layout>
        <c:manualLayout>
          <c:layoutTarget val="inner"/>
          <c:xMode val="edge"/>
          <c:yMode val="edge"/>
          <c:x val="4.6387795689719853E-2"/>
          <c:y val="0.16071632433754215"/>
          <c:w val="0.92212248163471178"/>
          <c:h val="0.71695647450729627"/>
        </c:manualLayout>
      </c:layout>
      <c:barChart>
        <c:barDir val="col"/>
        <c:grouping val="clustered"/>
        <c:varyColors val="0"/>
        <c:ser>
          <c:idx val="0"/>
          <c:order val="0"/>
          <c:tx>
            <c:strRef>
              <c:f>Auxiliares!$C$346</c:f>
              <c:strCache>
                <c:ptCount val="1"/>
                <c:pt idx="0">
                  <c:v>Total</c:v>
                </c:pt>
              </c:strCache>
            </c:strRef>
          </c:tx>
          <c:spPr>
            <a:solidFill>
              <a:srgbClr val="C3176F"/>
            </a:solidFill>
            <a:ln w="34925">
              <a:solidFill>
                <a:srgbClr val="EBB531">
                  <a:alpha val="87000"/>
                </a:srgbClr>
              </a:solidFill>
            </a:ln>
            <a:effectLst/>
          </c:spPr>
          <c:invertIfNegative val="0"/>
          <c:dPt>
            <c:idx val="0"/>
            <c:invertIfNegative val="0"/>
            <c:bubble3D val="0"/>
            <c:spPr>
              <a:solidFill>
                <a:srgbClr val="70AD47">
                  <a:lumMod val="50000"/>
                </a:srgbClr>
              </a:solidFill>
              <a:ln w="171450">
                <a:solidFill>
                  <a:srgbClr val="70AD47">
                    <a:lumMod val="50000"/>
                    <a:alpha val="87000"/>
                  </a:srgbClr>
                </a:solidFill>
              </a:ln>
              <a:effectLst/>
            </c:spPr>
            <c:extLst>
              <c:ext xmlns:c16="http://schemas.microsoft.com/office/drawing/2014/chart" uri="{C3380CC4-5D6E-409C-BE32-E72D297353CC}">
                <c16:uniqueId val="{00000001-54C1-4E5F-BDD9-18677CC65BA0}"/>
              </c:ext>
            </c:extLst>
          </c:dPt>
          <c:dPt>
            <c:idx val="1"/>
            <c:invertIfNegative val="0"/>
            <c:bubble3D val="0"/>
            <c:spPr>
              <a:solidFill>
                <a:srgbClr val="EBB531"/>
              </a:solidFill>
              <a:ln w="171450">
                <a:solidFill>
                  <a:srgbClr val="EBB531">
                    <a:alpha val="87000"/>
                  </a:srgbClr>
                </a:solidFill>
              </a:ln>
              <a:effectLst/>
            </c:spPr>
            <c:extLst>
              <c:ext xmlns:c16="http://schemas.microsoft.com/office/drawing/2014/chart" uri="{C3380CC4-5D6E-409C-BE32-E72D297353CC}">
                <c16:uniqueId val="{00000003-54C1-4E5F-BDD9-18677CC65BA0}"/>
              </c:ext>
            </c:extLst>
          </c:dPt>
          <c:dPt>
            <c:idx val="2"/>
            <c:invertIfNegative val="0"/>
            <c:bubble3D val="0"/>
            <c:spPr>
              <a:solidFill>
                <a:srgbClr val="92D050"/>
              </a:solidFill>
              <a:ln w="171450">
                <a:solidFill>
                  <a:srgbClr val="92D050">
                    <a:alpha val="87000"/>
                  </a:srgbClr>
                </a:solidFill>
              </a:ln>
              <a:effectLst/>
            </c:spPr>
            <c:extLst>
              <c:ext xmlns:c16="http://schemas.microsoft.com/office/drawing/2014/chart" uri="{C3380CC4-5D6E-409C-BE32-E72D297353CC}">
                <c16:uniqueId val="{00000005-54C1-4E5F-BDD9-18677CC65BA0}"/>
              </c:ext>
            </c:extLst>
          </c:dPt>
          <c:dPt>
            <c:idx val="3"/>
            <c:invertIfNegative val="0"/>
            <c:bubble3D val="0"/>
            <c:spPr>
              <a:solidFill>
                <a:srgbClr val="D81636"/>
              </a:solidFill>
              <a:ln w="171450">
                <a:solidFill>
                  <a:srgbClr val="D81636">
                    <a:alpha val="87000"/>
                  </a:srgbClr>
                </a:solidFill>
              </a:ln>
              <a:effectLst/>
            </c:spPr>
            <c:extLst>
              <c:ext xmlns:c16="http://schemas.microsoft.com/office/drawing/2014/chart" uri="{C3380CC4-5D6E-409C-BE32-E72D297353CC}">
                <c16:uniqueId val="{00000007-54C1-4E5F-BDD9-18677CC65BA0}"/>
              </c:ext>
            </c:extLst>
          </c:dPt>
          <c:dPt>
            <c:idx val="4"/>
            <c:invertIfNegative val="0"/>
            <c:bubble3D val="0"/>
            <c:spPr>
              <a:solidFill>
                <a:sysClr val="window" lastClr="FFFFFF">
                  <a:lumMod val="50000"/>
                </a:sysClr>
              </a:solidFill>
              <a:ln w="171450">
                <a:solidFill>
                  <a:sysClr val="windowText" lastClr="000000">
                    <a:lumMod val="50000"/>
                    <a:lumOff val="50000"/>
                    <a:alpha val="87000"/>
                  </a:sysClr>
                </a:solidFill>
              </a:ln>
              <a:effectLst/>
            </c:spPr>
            <c:extLst>
              <c:ext xmlns:c16="http://schemas.microsoft.com/office/drawing/2014/chart" uri="{C3380CC4-5D6E-409C-BE32-E72D297353CC}">
                <c16:uniqueId val="{00000009-54C1-4E5F-BDD9-18677CC65BA0}"/>
              </c:ext>
            </c:extLst>
          </c:dPt>
          <c:dPt>
            <c:idx val="5"/>
            <c:invertIfNegative val="0"/>
            <c:bubble3D val="0"/>
            <c:spPr>
              <a:solidFill>
                <a:srgbClr val="BD711D"/>
              </a:solidFill>
              <a:ln w="165100">
                <a:solidFill>
                  <a:srgbClr val="BD711D">
                    <a:alpha val="87000"/>
                  </a:srgbClr>
                </a:solidFill>
              </a:ln>
              <a:effectLst/>
            </c:spPr>
            <c:extLst>
              <c:ext xmlns:c16="http://schemas.microsoft.com/office/drawing/2014/chart" uri="{C3380CC4-5D6E-409C-BE32-E72D297353CC}">
                <c16:uniqueId val="{0000000B-54C1-4E5F-BDD9-18677CC65BA0}"/>
              </c:ext>
            </c:extLst>
          </c:dPt>
          <c:dPt>
            <c:idx val="6"/>
            <c:invertIfNegative val="0"/>
            <c:bubble3D val="0"/>
            <c:extLst>
              <c:ext xmlns:c16="http://schemas.microsoft.com/office/drawing/2014/chart" uri="{C3380CC4-5D6E-409C-BE32-E72D297353CC}">
                <c16:uniqueId val="{0000000C-54C1-4E5F-BDD9-18677CC65BA0}"/>
              </c:ext>
            </c:extLst>
          </c:dPt>
          <c:dPt>
            <c:idx val="7"/>
            <c:invertIfNegative val="0"/>
            <c:bubble3D val="0"/>
            <c:extLst>
              <c:ext xmlns:c16="http://schemas.microsoft.com/office/drawing/2014/chart" uri="{C3380CC4-5D6E-409C-BE32-E72D297353CC}">
                <c16:uniqueId val="{0000000D-54C1-4E5F-BDD9-18677CC65BA0}"/>
              </c:ext>
            </c:extLst>
          </c:dPt>
          <c:dPt>
            <c:idx val="8"/>
            <c:invertIfNegative val="0"/>
            <c:bubble3D val="0"/>
            <c:extLst>
              <c:ext xmlns:c16="http://schemas.microsoft.com/office/drawing/2014/chart" uri="{C3380CC4-5D6E-409C-BE32-E72D297353CC}">
                <c16:uniqueId val="{0000000E-54C1-4E5F-BDD9-18677CC65BA0}"/>
              </c:ext>
            </c:extLst>
          </c:dPt>
          <c:dLbls>
            <c:dLbl>
              <c:idx val="0"/>
              <c:layout>
                <c:manualLayout>
                  <c:x val="0"/>
                  <c:y val="-5.7829300135368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1-4E5F-BDD9-18677CC65BA0}"/>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1-4E5F-BDD9-18677CC65BA0}"/>
                </c:ext>
              </c:extLst>
            </c:dLbl>
            <c:dLbl>
              <c:idx val="2"/>
              <c:layout>
                <c:manualLayout>
                  <c:x val="-9.5543155223187677E-17"/>
                  <c:y val="-6.6090628726135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C1-4E5F-BDD9-18677CC65BA0}"/>
                </c:ext>
              </c:extLst>
            </c:dLbl>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Auxiliares!$B$347:$B$353</c:f>
              <c:strCache>
                <c:ptCount val="6"/>
                <c:pt idx="0">
                  <c:v>Formación Técnica (Intermedia)</c:v>
                </c:pt>
                <c:pt idx="1">
                  <c:v>Ninguna</c:v>
                </c:pt>
                <c:pt idx="2">
                  <c:v>Postgrado</c:v>
                </c:pt>
                <c:pt idx="3">
                  <c:v>Primaria</c:v>
                </c:pt>
                <c:pt idx="4">
                  <c:v>Secundaria</c:v>
                </c:pt>
                <c:pt idx="5">
                  <c:v>Universitaria</c:v>
                </c:pt>
              </c:strCache>
            </c:strRef>
          </c:cat>
          <c:val>
            <c:numRef>
              <c:f>Auxiliares!$C$347:$C$353</c:f>
              <c:numCache>
                <c:formatCode>General</c:formatCode>
                <c:ptCount val="6"/>
                <c:pt idx="0">
                  <c:v>2</c:v>
                </c:pt>
                <c:pt idx="1">
                  <c:v>13</c:v>
                </c:pt>
                <c:pt idx="2">
                  <c:v>1</c:v>
                </c:pt>
                <c:pt idx="3">
                  <c:v>29</c:v>
                </c:pt>
                <c:pt idx="4">
                  <c:v>36</c:v>
                </c:pt>
                <c:pt idx="5">
                  <c:v>35</c:v>
                </c:pt>
              </c:numCache>
            </c:numRef>
          </c:val>
          <c:extLst>
            <c:ext xmlns:c16="http://schemas.microsoft.com/office/drawing/2014/chart" uri="{C3380CC4-5D6E-409C-BE32-E72D297353CC}">
              <c16:uniqueId val="{0000000F-54C1-4E5F-BDD9-18677CC65BA0}"/>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600" b="1" i="0" u="none" strike="noStrike" kern="1200" baseline="0">
                <a:solidFill>
                  <a:schemeClr val="bg1"/>
                </a:solidFill>
                <a:latin typeface="Montserrat ExtraLight" panose="00000300000000000000" pitchFamily="2"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COAC27NOV.xlsx]Auxiliares!TablaDinámica6</c:name>
    <c:fmtId val="4"/>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chemeClr val="accent1"/>
          </a:solidFill>
          <a:ln w="111125">
            <a:solidFill>
              <a:srgbClr val="502E75"/>
            </a:solidFill>
          </a:ln>
          <a:effectLst/>
        </c:spP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02E75"/>
          </a:solidFill>
          <a:ln w="190500">
            <a:solidFill>
              <a:srgbClr val="502E75"/>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D25A6F"/>
          </a:solidFill>
          <a:ln w="190500">
            <a:solidFill>
              <a:srgbClr val="D25A6F"/>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6"/>
        <c:spPr>
          <a:solidFill>
            <a:srgbClr val="FEE000"/>
          </a:solidFill>
          <a:ln w="190500">
            <a:solidFill>
              <a:srgbClr val="FEE000"/>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7"/>
        <c:spPr>
          <a:solidFill>
            <a:srgbClr val="C3176F"/>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8"/>
        <c:spPr>
          <a:solidFill>
            <a:srgbClr val="D36B56"/>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9"/>
        <c:spPr>
          <a:solidFill>
            <a:srgbClr val="DE9662"/>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0"/>
        <c:spPr>
          <a:solidFill>
            <a:srgbClr val="E3BE6E"/>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1"/>
        <c:spPr>
          <a:solidFill>
            <a:srgbClr val="C3176F"/>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2"/>
        <c:spPr>
          <a:solidFill>
            <a:srgbClr val="D36B56"/>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3"/>
        <c:spPr>
          <a:solidFill>
            <a:srgbClr val="DE9662"/>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4"/>
        <c:spPr>
          <a:solidFill>
            <a:srgbClr val="E3BE6E"/>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5"/>
        <c:spPr>
          <a:solidFill>
            <a:srgbClr val="C3176F"/>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6"/>
        <c:spPr>
          <a:solidFill>
            <a:srgbClr val="D36B56"/>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7"/>
        <c:spPr>
          <a:solidFill>
            <a:srgbClr val="DE9662"/>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8"/>
        <c:spPr>
          <a:solidFill>
            <a:srgbClr val="E3BE6E"/>
          </a:solidFill>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9"/>
        <c:spPr>
          <a:solidFill>
            <a:srgbClr val="C3176F"/>
          </a:solidFill>
          <a:ln w="34925">
            <a:solidFill>
              <a:srgbClr val="EBB531">
                <a:alpha val="87000"/>
              </a:srgbClr>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0"/>
        <c:spPr>
          <a:solidFill>
            <a:srgbClr val="70AD47">
              <a:lumMod val="50000"/>
            </a:srgbClr>
          </a:solidFill>
          <a:ln w="171450">
            <a:solidFill>
              <a:srgbClr val="70AD47">
                <a:lumMod val="50000"/>
                <a:alpha val="87000"/>
              </a:srgbClr>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1"/>
        <c:spPr>
          <a:solidFill>
            <a:srgbClr val="EBB531"/>
          </a:solidFill>
          <a:ln w="171450">
            <a:solidFill>
              <a:srgbClr val="EBB531">
                <a:alpha val="87000"/>
              </a:srgbClr>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2"/>
        <c:spPr>
          <a:solidFill>
            <a:srgbClr val="92D050"/>
          </a:solidFill>
          <a:ln w="171450">
            <a:solidFill>
              <a:srgbClr val="92D050">
                <a:alpha val="87000"/>
              </a:srgbClr>
            </a:solidFill>
          </a:ln>
          <a:effectLst/>
        </c:spP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92D050"/>
          </a:solidFill>
          <a:ln w="34925">
            <a:solidFill>
              <a:srgbClr val="92D050">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92D050"/>
          </a:solidFill>
          <a:ln w="171450">
            <a:solidFill>
              <a:srgbClr val="92D05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34925">
            <a:solidFill>
              <a:srgbClr val="92D050">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92D050"/>
          </a:solidFill>
          <a:ln w="171450">
            <a:solidFill>
              <a:srgbClr val="92D05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0"/>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6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1"/>
        <c:spPr>
          <a:solidFill>
            <a:srgbClr val="92D050"/>
          </a:solidFill>
          <a:ln w="34925">
            <a:solidFill>
              <a:srgbClr val="92D050">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2"/>
        <c:spPr>
          <a:solidFill>
            <a:srgbClr val="92D050"/>
          </a:solidFill>
          <a:ln w="171450">
            <a:solidFill>
              <a:srgbClr val="92D050">
                <a:alpha val="87000"/>
              </a:srgbClr>
            </a:solidFill>
          </a:ln>
          <a:effectLst/>
        </c:spPr>
        <c:dLbl>
          <c:idx val="0"/>
          <c:layout>
            <c:manualLayout>
              <c:x val="2.9758190482267216E-2"/>
              <c:y val="-5.1670037113013559E-2"/>
            </c:manualLayout>
          </c:layout>
          <c:spPr>
            <a:noFill/>
            <a:ln>
              <a:noFill/>
            </a:ln>
            <a:effectLst/>
          </c:spPr>
          <c:txPr>
            <a:bodyPr rot="0" spcFirstLastPara="1" vertOverflow="ellipsis" vert="horz" wrap="square" lIns="0" anchor="ctr" anchorCtr="1"/>
            <a:lstStyle/>
            <a:p>
              <a:pPr algn="ct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5062131336824988"/>
                  <c:h val="9.0880168385521362E-2"/>
                </c:manualLayout>
              </c15:layout>
            </c:ext>
          </c:extLst>
        </c:dLbl>
      </c:pivotFmt>
      <c:pivotFmt>
        <c:idx val="53"/>
        <c:spPr>
          <a:solidFill>
            <a:srgbClr val="EBB531"/>
          </a:solidFill>
          <a:ln w="171450">
            <a:solidFill>
              <a:srgbClr val="EBB531">
                <a:alpha val="87000"/>
              </a:srgbClr>
            </a:solidFill>
          </a:ln>
          <a:effectLst/>
        </c:spPr>
        <c:dLbl>
          <c:idx val="0"/>
          <c:layout>
            <c:manualLayout>
              <c:x val="2.0601699396872987E-2"/>
              <c:y val="-5.1670037113013503E-2"/>
            </c:manualLayout>
          </c:layout>
          <c:spPr>
            <a:noFill/>
            <a:ln>
              <a:noFill/>
            </a:ln>
            <a:effectLst/>
          </c:spPr>
          <c:txPr>
            <a:bodyPr rot="0" spcFirstLastPara="1" vertOverflow="ellipsis" vert="horz" wrap="square" lIns="0" anchor="ctr" anchorCtr="1"/>
            <a:lstStyle/>
            <a:p>
              <a:pPr algn="ct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22367497547803"/>
                  <c:h val="0.10587773135428613"/>
                </c:manualLayout>
              </c15:layout>
            </c:ext>
          </c:extLst>
        </c:dLbl>
      </c:pivotFmt>
    </c:pivotFmts>
    <c:plotArea>
      <c:layout>
        <c:manualLayout>
          <c:layoutTarget val="inner"/>
          <c:xMode val="edge"/>
          <c:yMode val="edge"/>
          <c:x val="5.2116045076308633E-2"/>
          <c:y val="0.19197021775558837"/>
          <c:w val="0.87697985285944036"/>
          <c:h val="0.67182670646746856"/>
        </c:manualLayout>
      </c:layout>
      <c:barChart>
        <c:barDir val="col"/>
        <c:grouping val="clustered"/>
        <c:varyColors val="0"/>
        <c:ser>
          <c:idx val="0"/>
          <c:order val="0"/>
          <c:tx>
            <c:strRef>
              <c:f>Auxiliares!$C$201</c:f>
              <c:strCache>
                <c:ptCount val="1"/>
                <c:pt idx="0">
                  <c:v>Total</c:v>
                </c:pt>
              </c:strCache>
            </c:strRef>
          </c:tx>
          <c:spPr>
            <a:solidFill>
              <a:srgbClr val="92D050"/>
            </a:solidFill>
            <a:ln w="34925">
              <a:solidFill>
                <a:srgbClr val="92D050">
                  <a:alpha val="87000"/>
                </a:srgbClr>
              </a:solidFill>
            </a:ln>
            <a:effectLst/>
          </c:spPr>
          <c:invertIfNegative val="0"/>
          <c:dPt>
            <c:idx val="0"/>
            <c:invertIfNegative val="0"/>
            <c:bubble3D val="0"/>
            <c:spPr>
              <a:solidFill>
                <a:srgbClr val="92D050"/>
              </a:solidFill>
              <a:ln w="171450">
                <a:solidFill>
                  <a:srgbClr val="92D050">
                    <a:alpha val="87000"/>
                  </a:srgbClr>
                </a:solidFill>
              </a:ln>
              <a:effectLst/>
            </c:spPr>
            <c:extLst>
              <c:ext xmlns:c16="http://schemas.microsoft.com/office/drawing/2014/chart" uri="{C3380CC4-5D6E-409C-BE32-E72D297353CC}">
                <c16:uniqueId val="{00000001-2558-47C6-A248-EF7F178EE6F5}"/>
              </c:ext>
            </c:extLst>
          </c:dPt>
          <c:dPt>
            <c:idx val="1"/>
            <c:invertIfNegative val="0"/>
            <c:bubble3D val="0"/>
            <c:spPr>
              <a:solidFill>
                <a:srgbClr val="EBB531"/>
              </a:solidFill>
              <a:ln w="171450">
                <a:solidFill>
                  <a:srgbClr val="EBB531">
                    <a:alpha val="87000"/>
                  </a:srgbClr>
                </a:solidFill>
              </a:ln>
              <a:effectLst/>
            </c:spPr>
            <c:extLst>
              <c:ext xmlns:c16="http://schemas.microsoft.com/office/drawing/2014/chart" uri="{C3380CC4-5D6E-409C-BE32-E72D297353CC}">
                <c16:uniqueId val="{00000003-2558-47C6-A248-EF7F178EE6F5}"/>
              </c:ext>
            </c:extLst>
          </c:dPt>
          <c:dPt>
            <c:idx val="2"/>
            <c:invertIfNegative val="0"/>
            <c:bubble3D val="0"/>
            <c:extLst>
              <c:ext xmlns:c16="http://schemas.microsoft.com/office/drawing/2014/chart" uri="{C3380CC4-5D6E-409C-BE32-E72D297353CC}">
                <c16:uniqueId val="{00000004-2558-47C6-A248-EF7F178EE6F5}"/>
              </c:ext>
            </c:extLst>
          </c:dPt>
          <c:dPt>
            <c:idx val="3"/>
            <c:invertIfNegative val="0"/>
            <c:bubble3D val="0"/>
            <c:extLst>
              <c:ext xmlns:c16="http://schemas.microsoft.com/office/drawing/2014/chart" uri="{C3380CC4-5D6E-409C-BE32-E72D297353CC}">
                <c16:uniqueId val="{00000005-2558-47C6-A248-EF7F178EE6F5}"/>
              </c:ext>
            </c:extLst>
          </c:dPt>
          <c:dPt>
            <c:idx val="4"/>
            <c:invertIfNegative val="0"/>
            <c:bubble3D val="0"/>
            <c:extLst>
              <c:ext xmlns:c16="http://schemas.microsoft.com/office/drawing/2014/chart" uri="{C3380CC4-5D6E-409C-BE32-E72D297353CC}">
                <c16:uniqueId val="{00000006-2558-47C6-A248-EF7F178EE6F5}"/>
              </c:ext>
            </c:extLst>
          </c:dPt>
          <c:dLbls>
            <c:dLbl>
              <c:idx val="0"/>
              <c:layout>
                <c:manualLayout>
                  <c:x val="2.9758190482267216E-2"/>
                  <c:y val="-5.1670037113013559E-2"/>
                </c:manualLayout>
              </c:layout>
              <c:spPr>
                <a:noFill/>
                <a:ln>
                  <a:noFill/>
                </a:ln>
                <a:effectLst/>
              </c:spPr>
              <c:txPr>
                <a:bodyPr rot="0" spcFirstLastPara="1" vertOverflow="ellipsis" vert="horz" wrap="square" lIns="0" anchor="ctr" anchorCtr="1"/>
                <a:lstStyle/>
                <a:p>
                  <a:pPr algn="ct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5062131336824988"/>
                      <c:h val="9.0880168385521362E-2"/>
                    </c:manualLayout>
                  </c15:layout>
                </c:ext>
                <c:ext xmlns:c16="http://schemas.microsoft.com/office/drawing/2014/chart" uri="{C3380CC4-5D6E-409C-BE32-E72D297353CC}">
                  <c16:uniqueId val="{00000001-2558-47C6-A248-EF7F178EE6F5}"/>
                </c:ext>
              </c:extLst>
            </c:dLbl>
            <c:dLbl>
              <c:idx val="1"/>
              <c:layout>
                <c:manualLayout>
                  <c:x val="2.0601699396872987E-2"/>
                  <c:y val="-5.1670037113013503E-2"/>
                </c:manualLayout>
              </c:layout>
              <c:spPr>
                <a:noFill/>
                <a:ln>
                  <a:noFill/>
                </a:ln>
                <a:effectLst/>
              </c:spPr>
              <c:txPr>
                <a:bodyPr rot="0" spcFirstLastPara="1" vertOverflow="ellipsis" vert="horz" wrap="square" lIns="0" anchor="ctr" anchorCtr="1"/>
                <a:lstStyle/>
                <a:p>
                  <a:pPr algn="ct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22367497547803"/>
                      <c:h val="0.10587773135428613"/>
                    </c:manualLayout>
                  </c15:layout>
                </c:ext>
                <c:ext xmlns:c16="http://schemas.microsoft.com/office/drawing/2014/chart" uri="{C3380CC4-5D6E-409C-BE32-E72D297353CC}">
                  <c16:uniqueId val="{00000003-2558-47C6-A248-EF7F178EE6F5}"/>
                </c:ext>
              </c:extLst>
            </c:dLbl>
            <c:spPr>
              <a:noFill/>
              <a:ln>
                <a:noFill/>
              </a:ln>
              <a:effectLst/>
            </c:spPr>
            <c:txPr>
              <a:bodyPr rot="0" spcFirstLastPara="1" vertOverflow="ellipsis" vert="horz" wrap="square" lIns="0" anchor="ctr" anchorCtr="1"/>
              <a:lstStyle/>
              <a:p>
                <a:pPr algn="ctr">
                  <a:defRPr sz="14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Auxiliares!$B$202:$B$204</c:f>
              <c:strCache>
                <c:ptCount val="2"/>
                <c:pt idx="0">
                  <c:v>Activo</c:v>
                </c:pt>
                <c:pt idx="1">
                  <c:v>Inactivo</c:v>
                </c:pt>
              </c:strCache>
            </c:strRef>
          </c:cat>
          <c:val>
            <c:numRef>
              <c:f>Auxiliares!$C$202:$C$204</c:f>
              <c:numCache>
                <c:formatCode>General</c:formatCode>
                <c:ptCount val="2"/>
                <c:pt idx="0">
                  <c:v>1624</c:v>
                </c:pt>
                <c:pt idx="1">
                  <c:v>165</c:v>
                </c:pt>
              </c:numCache>
            </c:numRef>
          </c:val>
          <c:extLst>
            <c:ext xmlns:c16="http://schemas.microsoft.com/office/drawing/2014/chart" uri="{C3380CC4-5D6E-409C-BE32-E72D297353CC}">
              <c16:uniqueId val="{00000007-2558-47C6-A248-EF7F178EE6F5}"/>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1000" b="1" i="0" u="none" strike="noStrike" kern="1200" baseline="0">
                <a:solidFill>
                  <a:schemeClr val="bg1"/>
                </a:solidFill>
                <a:latin typeface="Montserrat ExtraLight" panose="00000300000000000000" pitchFamily="2"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COAC27NOV.xlsx]Auxiliares!TablaDinámica9</c:name>
    <c:fmtId val="4"/>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4"/>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5"/>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D81636"/>
          </a:solidFill>
          <a:ln w="171450">
            <a:solidFill>
              <a:srgbClr val="D81636">
                <a:alpha val="87000"/>
              </a:srgbClr>
            </a:solidFill>
          </a:ln>
          <a:effectLst/>
        </c:spPr>
      </c:pivotFmt>
      <c:pivotFmt>
        <c:idx val="67"/>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8"/>
        <c:spPr>
          <a:solidFill>
            <a:srgbClr val="BD711D"/>
          </a:solidFill>
          <a:ln w="165100">
            <a:solidFill>
              <a:srgbClr val="BD711D">
                <a:alpha val="87000"/>
              </a:srgbClr>
            </a:solidFill>
          </a:ln>
          <a:effectLst/>
        </c:spPr>
      </c:pivotFmt>
      <c:pivotFmt>
        <c:idx val="69"/>
        <c:spPr>
          <a:solidFill>
            <a:srgbClr val="928248"/>
          </a:solidFill>
          <a:ln w="171450">
            <a:solidFill>
              <a:srgbClr val="928248">
                <a:alpha val="87000"/>
              </a:srgbClr>
            </a:solidFill>
          </a:ln>
          <a:effectLst/>
        </c:spPr>
      </c:pivotFmt>
      <c:pivotFmt>
        <c:idx val="70"/>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3"/>
        <c:spPr>
          <a:solidFill>
            <a:srgbClr val="D81636"/>
          </a:solidFill>
          <a:ln w="171450">
            <a:solidFill>
              <a:srgbClr val="D81636">
                <a:alpha val="87000"/>
              </a:srgbClr>
            </a:solidFill>
          </a:ln>
          <a:effectLst/>
        </c:spPr>
      </c:pivotFmt>
      <c:pivotFmt>
        <c:idx val="7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5"/>
        <c:spPr>
          <a:solidFill>
            <a:srgbClr val="BD711D"/>
          </a:solidFill>
          <a:ln w="165100">
            <a:solidFill>
              <a:srgbClr val="BD711D">
                <a:alpha val="87000"/>
              </a:srgbClr>
            </a:solidFill>
          </a:ln>
          <a:effectLst/>
        </c:spPr>
      </c:pivotFmt>
      <c:pivotFmt>
        <c:idx val="76"/>
        <c:spPr>
          <a:solidFill>
            <a:srgbClr val="928248"/>
          </a:solidFill>
          <a:ln w="171450">
            <a:solidFill>
              <a:srgbClr val="928248">
                <a:alpha val="87000"/>
              </a:srgbClr>
            </a:solidFill>
          </a:ln>
          <a:effectLst/>
        </c:spPr>
      </c:pivotFmt>
    </c:pivotFmts>
    <c:plotArea>
      <c:layout>
        <c:manualLayout>
          <c:layoutTarget val="inner"/>
          <c:xMode val="edge"/>
          <c:yMode val="edge"/>
          <c:x val="4.6387795689719853E-2"/>
          <c:y val="0.16071632433754215"/>
          <c:w val="0.92212248163471178"/>
          <c:h val="0.71695647450729627"/>
        </c:manualLayout>
      </c:layout>
      <c:barChart>
        <c:barDir val="col"/>
        <c:grouping val="clustered"/>
        <c:varyColors val="0"/>
        <c:ser>
          <c:idx val="0"/>
          <c:order val="0"/>
          <c:tx>
            <c:strRef>
              <c:f>Auxiliares!$C$224</c:f>
              <c:strCache>
                <c:ptCount val="1"/>
                <c:pt idx="0">
                  <c:v>Total</c:v>
                </c:pt>
              </c:strCache>
            </c:strRef>
          </c:tx>
          <c:spPr>
            <a:solidFill>
              <a:srgbClr val="C3176F"/>
            </a:solidFill>
            <a:ln w="34925">
              <a:solidFill>
                <a:srgbClr val="EBB531">
                  <a:alpha val="87000"/>
                </a:srgbClr>
              </a:solidFill>
            </a:ln>
            <a:effectLst/>
          </c:spPr>
          <c:invertIfNegative val="0"/>
          <c:dPt>
            <c:idx val="0"/>
            <c:invertIfNegative val="0"/>
            <c:bubble3D val="0"/>
            <c:spPr>
              <a:solidFill>
                <a:srgbClr val="EBB531"/>
              </a:solidFill>
              <a:ln w="171450">
                <a:solidFill>
                  <a:srgbClr val="EBB531">
                    <a:alpha val="87000"/>
                  </a:srgbClr>
                </a:solidFill>
              </a:ln>
              <a:effectLst/>
            </c:spPr>
            <c:extLst>
              <c:ext xmlns:c16="http://schemas.microsoft.com/office/drawing/2014/chart" uri="{C3380CC4-5D6E-409C-BE32-E72D297353CC}">
                <c16:uniqueId val="{00000001-C362-4CA6-86D6-8DFDCE4D5B01}"/>
              </c:ext>
            </c:extLst>
          </c:dPt>
          <c:dPt>
            <c:idx val="1"/>
            <c:invertIfNegative val="0"/>
            <c:bubble3D val="0"/>
            <c:spPr>
              <a:solidFill>
                <a:srgbClr val="92D050"/>
              </a:solidFill>
              <a:ln w="171450">
                <a:solidFill>
                  <a:srgbClr val="92D050">
                    <a:alpha val="87000"/>
                  </a:srgbClr>
                </a:solidFill>
              </a:ln>
              <a:effectLst/>
            </c:spPr>
            <c:extLst>
              <c:ext xmlns:c16="http://schemas.microsoft.com/office/drawing/2014/chart" uri="{C3380CC4-5D6E-409C-BE32-E72D297353CC}">
                <c16:uniqueId val="{00000003-C362-4CA6-86D6-8DFDCE4D5B01}"/>
              </c:ext>
            </c:extLst>
          </c:dPt>
          <c:dPt>
            <c:idx val="2"/>
            <c:invertIfNegative val="0"/>
            <c:bubble3D val="0"/>
            <c:spPr>
              <a:solidFill>
                <a:srgbClr val="D81636"/>
              </a:solidFill>
              <a:ln w="171450">
                <a:solidFill>
                  <a:srgbClr val="D81636">
                    <a:alpha val="87000"/>
                  </a:srgbClr>
                </a:solidFill>
              </a:ln>
              <a:effectLst/>
            </c:spPr>
            <c:extLst>
              <c:ext xmlns:c16="http://schemas.microsoft.com/office/drawing/2014/chart" uri="{C3380CC4-5D6E-409C-BE32-E72D297353CC}">
                <c16:uniqueId val="{00000005-C362-4CA6-86D6-8DFDCE4D5B01}"/>
              </c:ext>
            </c:extLst>
          </c:dPt>
          <c:dPt>
            <c:idx val="3"/>
            <c:invertIfNegative val="0"/>
            <c:bubble3D val="0"/>
            <c:spPr>
              <a:solidFill>
                <a:sysClr val="windowText" lastClr="000000">
                  <a:lumMod val="65000"/>
                  <a:lumOff val="35000"/>
                </a:sysClr>
              </a:solidFill>
              <a:ln w="171450">
                <a:solidFill>
                  <a:sysClr val="windowText" lastClr="000000">
                    <a:lumMod val="50000"/>
                    <a:lumOff val="50000"/>
                    <a:alpha val="87000"/>
                  </a:sysClr>
                </a:solidFill>
              </a:ln>
              <a:effectLst/>
            </c:spPr>
            <c:extLst>
              <c:ext xmlns:c16="http://schemas.microsoft.com/office/drawing/2014/chart" uri="{C3380CC4-5D6E-409C-BE32-E72D297353CC}">
                <c16:uniqueId val="{00000007-C362-4CA6-86D6-8DFDCE4D5B01}"/>
              </c:ext>
            </c:extLst>
          </c:dPt>
          <c:dPt>
            <c:idx val="4"/>
            <c:invertIfNegative val="0"/>
            <c:bubble3D val="0"/>
            <c:spPr>
              <a:solidFill>
                <a:srgbClr val="BD711D"/>
              </a:solidFill>
              <a:ln w="165100">
                <a:solidFill>
                  <a:srgbClr val="BD711D">
                    <a:alpha val="87000"/>
                  </a:srgbClr>
                </a:solidFill>
              </a:ln>
              <a:effectLst/>
            </c:spPr>
            <c:extLst>
              <c:ext xmlns:c16="http://schemas.microsoft.com/office/drawing/2014/chart" uri="{C3380CC4-5D6E-409C-BE32-E72D297353CC}">
                <c16:uniqueId val="{00000009-C362-4CA6-86D6-8DFDCE4D5B01}"/>
              </c:ext>
            </c:extLst>
          </c:dPt>
          <c:dPt>
            <c:idx val="5"/>
            <c:invertIfNegative val="0"/>
            <c:bubble3D val="0"/>
            <c:spPr>
              <a:solidFill>
                <a:srgbClr val="928248"/>
              </a:solidFill>
              <a:ln w="171450">
                <a:solidFill>
                  <a:srgbClr val="928248">
                    <a:alpha val="87000"/>
                  </a:srgbClr>
                </a:solidFill>
              </a:ln>
              <a:effectLst/>
            </c:spPr>
            <c:extLst>
              <c:ext xmlns:c16="http://schemas.microsoft.com/office/drawing/2014/chart" uri="{C3380CC4-5D6E-409C-BE32-E72D297353CC}">
                <c16:uniqueId val="{0000000B-C362-4CA6-86D6-8DFDCE4D5B01}"/>
              </c:ext>
            </c:extLst>
          </c:dPt>
          <c:dPt>
            <c:idx val="6"/>
            <c:invertIfNegative val="0"/>
            <c:bubble3D val="0"/>
            <c:extLst>
              <c:ext xmlns:c16="http://schemas.microsoft.com/office/drawing/2014/chart" uri="{C3380CC4-5D6E-409C-BE32-E72D297353CC}">
                <c16:uniqueId val="{0000000C-C362-4CA6-86D6-8DFDCE4D5B01}"/>
              </c:ext>
            </c:extLst>
          </c:dPt>
          <c:dPt>
            <c:idx val="7"/>
            <c:invertIfNegative val="0"/>
            <c:bubble3D val="0"/>
            <c:extLst>
              <c:ext xmlns:c16="http://schemas.microsoft.com/office/drawing/2014/chart" uri="{C3380CC4-5D6E-409C-BE32-E72D297353CC}">
                <c16:uniqueId val="{0000000D-C362-4CA6-86D6-8DFDCE4D5B01}"/>
              </c:ext>
            </c:extLst>
          </c:dPt>
          <c:dPt>
            <c:idx val="8"/>
            <c:invertIfNegative val="0"/>
            <c:bubble3D val="0"/>
            <c:extLst>
              <c:ext xmlns:c16="http://schemas.microsoft.com/office/drawing/2014/chart" uri="{C3380CC4-5D6E-409C-BE32-E72D297353CC}">
                <c16:uniqueId val="{0000000E-C362-4CA6-86D6-8DFDCE4D5B01}"/>
              </c:ext>
            </c:extLst>
          </c:dPt>
          <c:dLbls>
            <c:dLbl>
              <c:idx val="0"/>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2-4CA6-86D6-8DFDCE4D5B01}"/>
                </c:ext>
              </c:extLst>
            </c:dLbl>
            <c:dLbl>
              <c:idx val="1"/>
              <c:layout>
                <c:manualLayout>
                  <c:x val="-9.5543155223187677E-17"/>
                  <c:y val="-6.6090628726135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2-4CA6-86D6-8DFDCE4D5B01}"/>
                </c:ext>
              </c:extLst>
            </c:dLbl>
            <c:spPr>
              <a:noFill/>
              <a:ln>
                <a:noFill/>
              </a:ln>
              <a:effectLst/>
            </c:spPr>
            <c:txPr>
              <a:bodyPr rot="0" spcFirstLastPara="1" vertOverflow="ellipsis" vert="horz" wrap="square" lIns="0" anchor="ctr" anchorCtr="1"/>
              <a:lstStyle/>
              <a:p>
                <a:pPr algn="ctr">
                  <a:defRPr sz="105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Auxiliares!$B$225:$B$231</c:f>
              <c:strCache>
                <c:ptCount val="6"/>
                <c:pt idx="0">
                  <c:v>Universitaria</c:v>
                </c:pt>
                <c:pt idx="1">
                  <c:v>Secundaria</c:v>
                </c:pt>
                <c:pt idx="2">
                  <c:v>Primaria</c:v>
                </c:pt>
                <c:pt idx="3">
                  <c:v>Ninguna</c:v>
                </c:pt>
                <c:pt idx="4">
                  <c:v>Postgrado</c:v>
                </c:pt>
                <c:pt idx="5">
                  <c:v>Formación Técnica (Intermedia)</c:v>
                </c:pt>
              </c:strCache>
            </c:strRef>
          </c:cat>
          <c:val>
            <c:numRef>
              <c:f>Auxiliares!$C$225:$C$231</c:f>
              <c:numCache>
                <c:formatCode>General</c:formatCode>
                <c:ptCount val="6"/>
                <c:pt idx="0">
                  <c:v>150</c:v>
                </c:pt>
                <c:pt idx="1">
                  <c:v>799</c:v>
                </c:pt>
                <c:pt idx="2">
                  <c:v>659</c:v>
                </c:pt>
                <c:pt idx="3">
                  <c:v>142</c:v>
                </c:pt>
                <c:pt idx="4">
                  <c:v>8</c:v>
                </c:pt>
                <c:pt idx="5">
                  <c:v>31</c:v>
                </c:pt>
              </c:numCache>
            </c:numRef>
          </c:val>
          <c:extLst>
            <c:ext xmlns:c16="http://schemas.microsoft.com/office/drawing/2014/chart" uri="{C3380CC4-5D6E-409C-BE32-E72D297353CC}">
              <c16:uniqueId val="{0000000F-C362-4CA6-86D6-8DFDCE4D5B01}"/>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700" b="1" i="0" u="none" strike="noStrike" kern="1200" baseline="0">
                <a:solidFill>
                  <a:schemeClr val="bg1"/>
                </a:solidFill>
                <a:latin typeface="Montserrat ExtraLight" panose="00000300000000000000" pitchFamily="2"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COAC27NOV.xlsx]Auxiliares!TablaDinámica4</c:name>
    <c:fmtId val="4"/>
  </c:pivotSource>
  <c:chart>
    <c:autoTitleDeleted val="1"/>
    <c:pivotFmts>
      <c:pivotFmt>
        <c:idx val="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fld id="{CCE49409-CF9E-4677-A2C0-D092079C9625}" type="VALUE">
                  <a:rPr lang="en-US"/>
                  <a:pPr>
                    <a:defRPr sz="14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400" b="1" i="0" u="none" strike="noStrike" kern="1200" baseline="0">
                    <a:solidFill>
                      <a:schemeClr val="bg1"/>
                    </a:solidFill>
                    <a:latin typeface="Montserrat Medium" panose="00000600000000000000" pitchFamily="2" charset="0"/>
                    <a:ea typeface="+mn-ea"/>
                    <a:cs typeface="+mn-cs"/>
                  </a:defRPr>
                </a:pPr>
                <a:r>
                  <a:rPr lang="en-US" baseline="0"/>
                  <a:t> </a:t>
                </a:r>
                <a:fld id="{DE6154B4-0841-4471-A649-B818B60AFC68}" type="PERCENTAGE">
                  <a:rPr lang="en-US" baseline="0"/>
                  <a:pPr>
                    <a:defRPr sz="1400" b="1" i="0" u="none" strike="noStrike" kern="1200" baseline="0">
                      <a:solidFill>
                        <a:schemeClr val="bg1"/>
                      </a:solidFill>
                      <a:latin typeface="Montserrat Medium" panose="00000600000000000000" pitchFamily="2" charset="0"/>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1597828249808124"/>
                  <c:h val="0.26449074074074069"/>
                </c:manualLayout>
              </c15:layout>
              <c15:dlblFieldTable/>
              <c15:showDataLabelsRange val="0"/>
            </c:ext>
          </c:extLst>
        </c:dLbl>
      </c:pivotFmt>
      <c:pivotFmt>
        <c:idx val="6"/>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fld id="{BB02E6AE-D02F-43D3-8108-92371462D27F}" type="VALUE">
                  <a:rPr lang="en-US"/>
                  <a:pPr>
                    <a:defRPr sz="14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400" b="1" i="0" u="none" strike="noStrike" kern="1200" baseline="0">
                    <a:solidFill>
                      <a:schemeClr val="bg1"/>
                    </a:solidFill>
                    <a:latin typeface="Montserrat Medium" panose="00000600000000000000" pitchFamily="2" charset="0"/>
                    <a:ea typeface="+mn-ea"/>
                    <a:cs typeface="+mn-cs"/>
                  </a:defRPr>
                </a:pPr>
                <a:fld id="{64721B36-64F9-4601-ACFA-233615D7BF36}" type="PERCENTAGE">
                  <a:rPr lang="en-US" baseline="0"/>
                  <a:pPr>
                    <a:defRPr sz="1400" b="1" i="0" u="none" strike="noStrike" kern="1200" baseline="0">
                      <a:solidFill>
                        <a:schemeClr val="bg1"/>
                      </a:solidFill>
                      <a:latin typeface="Montserrat Medium" panose="00000600000000000000" pitchFamily="2" charset="0"/>
                      <a:ea typeface="+mn-ea"/>
                      <a:cs typeface="+mn-cs"/>
                    </a:defRPr>
                  </a:pPr>
                  <a:t>[PORCENTAJE]</a:t>
                </a:fld>
                <a:endParaRPr lang="es-EC"/>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3767385057471261"/>
                  <c:h val="0.23304629629629631"/>
                </c:manualLayout>
              </c15:layout>
              <c15:dlblFieldTable/>
              <c15:showDataLabelsRange val="0"/>
            </c:ext>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8"/>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fld id="{CCE49409-CF9E-4677-A2C0-D092079C9625}" type="VALUE">
                  <a:rPr lang="en-US"/>
                  <a:pPr>
                    <a:defRPr sz="14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400" b="1" i="0" u="none" strike="noStrike" kern="1200" baseline="0">
                    <a:solidFill>
                      <a:schemeClr val="bg1"/>
                    </a:solidFill>
                    <a:latin typeface="Montserrat Medium" panose="00000600000000000000" pitchFamily="2" charset="0"/>
                    <a:ea typeface="+mn-ea"/>
                    <a:cs typeface="+mn-cs"/>
                  </a:defRPr>
                </a:pPr>
                <a:r>
                  <a:rPr lang="en-US" baseline="0"/>
                  <a:t> </a:t>
                </a:r>
                <a:fld id="{DE6154B4-0841-4471-A649-B818B60AFC68}" type="PERCENTAGE">
                  <a:rPr lang="en-US" baseline="0"/>
                  <a:pPr>
                    <a:defRPr sz="1400" b="1" i="0" u="none" strike="noStrike" kern="1200" baseline="0">
                      <a:solidFill>
                        <a:schemeClr val="bg1"/>
                      </a:solidFill>
                      <a:latin typeface="Montserrat Medium" panose="00000600000000000000" pitchFamily="2" charset="0"/>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1597828249808124"/>
                  <c:h val="0.26449074074074069"/>
                </c:manualLayout>
              </c15:layout>
              <c15:dlblFieldTable/>
              <c15:showDataLabelsRange val="0"/>
            </c:ext>
          </c:extLst>
        </c:dLbl>
      </c:pivotFmt>
      <c:pivotFmt>
        <c:idx val="9"/>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fld id="{BB02E6AE-D02F-43D3-8108-92371462D27F}" type="VALUE">
                  <a:rPr lang="en-US"/>
                  <a:pPr>
                    <a:defRPr sz="1400" b="1" i="0" u="none" strike="noStrike" kern="1200" baseline="0">
                      <a:solidFill>
                        <a:schemeClr val="bg1"/>
                      </a:solidFill>
                      <a:latin typeface="Montserrat Medium" panose="00000600000000000000" pitchFamily="2" charset="0"/>
                      <a:ea typeface="+mn-ea"/>
                      <a:cs typeface="+mn-cs"/>
                    </a:defRPr>
                  </a:pPr>
                  <a:t>[VALOR]</a:t>
                </a:fld>
                <a:endParaRPr lang="en-US" baseline="0"/>
              </a:p>
              <a:p>
                <a:pPr>
                  <a:defRPr sz="1400" b="1" i="0" u="none" strike="noStrike" kern="1200" baseline="0">
                    <a:solidFill>
                      <a:schemeClr val="bg1"/>
                    </a:solidFill>
                    <a:latin typeface="Montserrat Medium" panose="00000600000000000000" pitchFamily="2" charset="0"/>
                    <a:ea typeface="+mn-ea"/>
                    <a:cs typeface="+mn-cs"/>
                  </a:defRPr>
                </a:pPr>
                <a:fld id="{64721B36-64F9-4601-ACFA-233615D7BF36}" type="PERCENTAGE">
                  <a:rPr lang="en-US" baseline="0"/>
                  <a:pPr>
                    <a:defRPr sz="1400" b="1" i="0" u="none" strike="noStrike" kern="1200" baseline="0">
                      <a:solidFill>
                        <a:schemeClr val="bg1"/>
                      </a:solidFill>
                      <a:latin typeface="Montserrat Medium" panose="00000600000000000000" pitchFamily="2" charset="0"/>
                      <a:ea typeface="+mn-ea"/>
                      <a:cs typeface="+mn-cs"/>
                    </a:defRPr>
                  </a:pPr>
                  <a:t>[PORCENTAJE]</a:t>
                </a:fld>
                <a:endParaRPr lang="es-EC"/>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3767385057471261"/>
                  <c:h val="0.23304629629629631"/>
                </c:manualLayout>
              </c15:layout>
              <c15:dlblFieldTable/>
              <c15:showDataLabelsRange val="0"/>
            </c:ext>
          </c:extLst>
        </c:dLbl>
      </c:pivotFmt>
      <c:pivotFmt>
        <c:idx val="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extLst>
        </c:dLbl>
      </c:pivotFmt>
      <c:pivotFmt>
        <c:idx val="11"/>
        <c:spPr>
          <a:solidFill>
            <a:srgbClr val="92D050"/>
          </a:solidFill>
          <a:ln w="19050">
            <a:solidFill>
              <a:srgbClr val="92D050"/>
            </a:solidFill>
          </a:ln>
          <a:effectLst/>
        </c:spPr>
        <c:dLbl>
          <c:idx val="0"/>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fld id="{CCE49409-CF9E-4677-A2C0-D092079C9625}" type="VALUE">
                  <a:rPr lang="en-US">
                    <a:solidFill>
                      <a:schemeClr val="bg1"/>
                    </a:solidFill>
                  </a:rPr>
                  <a:pPr>
                    <a:defRPr sz="800" b="1">
                      <a:solidFill>
                        <a:schemeClr val="bg1"/>
                      </a:solidFill>
                      <a:latin typeface="Montserrat Medium" panose="00000600000000000000" pitchFamily="2" charset="0"/>
                    </a:defRPr>
                  </a:pPr>
                  <a:t>[VALOR]</a:t>
                </a:fld>
                <a:endParaRPr lang="en-US" baseline="0">
                  <a:solidFill>
                    <a:schemeClr val="bg1"/>
                  </a:solidFill>
                </a:endParaRPr>
              </a:p>
              <a:p>
                <a:pPr>
                  <a:defRPr sz="800" b="1">
                    <a:solidFill>
                      <a:schemeClr val="bg1"/>
                    </a:solidFill>
                    <a:latin typeface="Montserrat Medium" panose="00000600000000000000" pitchFamily="2" charset="0"/>
                  </a:defRPr>
                </a:pPr>
                <a:r>
                  <a:rPr lang="en-US" baseline="0">
                    <a:solidFill>
                      <a:schemeClr val="bg1"/>
                    </a:solidFill>
                  </a:rPr>
                  <a:t> </a:t>
                </a:r>
                <a:fld id="{DE6154B4-0841-4471-A649-B818B60AFC68}" type="PERCENTAGE">
                  <a:rPr lang="en-US" baseline="0">
                    <a:solidFill>
                      <a:schemeClr val="bg1"/>
                    </a:solidFill>
                  </a:rPr>
                  <a:pPr>
                    <a:defRPr sz="800" b="1">
                      <a:solidFill>
                        <a:schemeClr val="bg1"/>
                      </a:solidFill>
                      <a:latin typeface="Montserrat Medium" panose="00000600000000000000" pitchFamily="2" charset="0"/>
                    </a:defRPr>
                  </a:pPr>
                  <a:t>[PORCENTAJE]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40389037613922324"/>
                  <c:h val="0.41543409481143179"/>
                </c:manualLayout>
              </c15:layout>
              <c15:dlblFieldTable/>
              <c15:showDataLabelsRange val="0"/>
            </c:ext>
          </c:extLst>
        </c:dLbl>
      </c:pivotFmt>
      <c:pivotFmt>
        <c:idx val="12"/>
        <c:spPr>
          <a:solidFill>
            <a:srgbClr val="EBB531"/>
          </a:solidFill>
          <a:ln w="19050">
            <a:solidFill>
              <a:srgbClr val="EBB531"/>
            </a:solidFill>
          </a:ln>
          <a:effectLst/>
        </c:spPr>
        <c:dLbl>
          <c:idx val="0"/>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fld id="{BB02E6AE-D02F-43D3-8108-92371462D27F}" type="VALUE">
                  <a:rPr lang="en-US">
                    <a:solidFill>
                      <a:schemeClr val="bg1"/>
                    </a:solidFill>
                  </a:rPr>
                  <a:pPr>
                    <a:defRPr sz="800" b="1">
                      <a:solidFill>
                        <a:schemeClr val="bg1"/>
                      </a:solidFill>
                      <a:latin typeface="Montserrat Medium" panose="00000600000000000000" pitchFamily="2" charset="0"/>
                    </a:defRPr>
                  </a:pPr>
                  <a:t>[VALOR]</a:t>
                </a:fld>
                <a:endParaRPr lang="en-US" baseline="0">
                  <a:solidFill>
                    <a:schemeClr val="bg1"/>
                  </a:solidFill>
                </a:endParaRPr>
              </a:p>
              <a:p>
                <a:pPr>
                  <a:defRPr sz="800" b="1">
                    <a:solidFill>
                      <a:schemeClr val="bg1"/>
                    </a:solidFill>
                    <a:latin typeface="Montserrat Medium" panose="00000600000000000000" pitchFamily="2" charset="0"/>
                  </a:defRPr>
                </a:pPr>
                <a:fld id="{64721B36-64F9-4601-ACFA-233615D7BF36}" type="PERCENTAGE">
                  <a:rPr lang="en-US" baseline="0">
                    <a:solidFill>
                      <a:schemeClr val="bg1"/>
                    </a:solidFill>
                  </a:rPr>
                  <a:pPr>
                    <a:defRPr sz="800" b="1">
                      <a:solidFill>
                        <a:schemeClr val="bg1"/>
                      </a:solidFill>
                      <a:latin typeface="Montserrat Medium" panose="00000600000000000000" pitchFamily="2" charset="0"/>
                    </a:defRPr>
                  </a:pPr>
                  <a:t>[PORCENTAJE]</a:t>
                </a:fld>
                <a:endParaRPr lang="es-EC"/>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extLst>
            <c:ext xmlns:c15="http://schemas.microsoft.com/office/drawing/2012/chart" uri="{CE6537A1-D6FC-4f65-9D91-7224C49458BB}">
              <c15:layout>
                <c:manualLayout>
                  <c:w val="0.37283871196993729"/>
                  <c:h val="0.45442977093853476"/>
                </c:manualLayout>
              </c15:layout>
              <c15:dlblFieldTable/>
              <c15:showDataLabelsRange val="0"/>
            </c:ext>
          </c:extLst>
        </c:dLbl>
      </c:pivotFmt>
    </c:pivotFmts>
    <c:plotArea>
      <c:layout>
        <c:manualLayout>
          <c:layoutTarget val="inner"/>
          <c:xMode val="edge"/>
          <c:yMode val="edge"/>
          <c:x val="0.18871080788385558"/>
          <c:y val="0.18301775506435053"/>
          <c:w val="0.50577605733192121"/>
          <c:h val="0.77302380651702762"/>
        </c:manualLayout>
      </c:layout>
      <c:doughnutChart>
        <c:varyColors val="1"/>
        <c:ser>
          <c:idx val="0"/>
          <c:order val="0"/>
          <c:tx>
            <c:strRef>
              <c:f>Auxiliares!$P$7</c:f>
              <c:strCache>
                <c:ptCount val="1"/>
                <c:pt idx="0">
                  <c:v>Total</c:v>
                </c:pt>
              </c:strCache>
            </c:strRef>
          </c:tx>
          <c:dPt>
            <c:idx val="0"/>
            <c:bubble3D val="0"/>
            <c:spPr>
              <a:solidFill>
                <a:srgbClr val="92D050"/>
              </a:solidFill>
              <a:ln w="19050">
                <a:solidFill>
                  <a:srgbClr val="92D050"/>
                </a:solidFill>
              </a:ln>
              <a:effectLst/>
            </c:spPr>
            <c:extLst>
              <c:ext xmlns:c16="http://schemas.microsoft.com/office/drawing/2014/chart" uri="{C3380CC4-5D6E-409C-BE32-E72D297353CC}">
                <c16:uniqueId val="{00000001-7FBF-431B-90ED-4C200FA32AD6}"/>
              </c:ext>
            </c:extLst>
          </c:dPt>
          <c:dPt>
            <c:idx val="1"/>
            <c:bubble3D val="0"/>
            <c:spPr>
              <a:solidFill>
                <a:srgbClr val="EBB531"/>
              </a:solidFill>
              <a:ln w="19050">
                <a:solidFill>
                  <a:srgbClr val="EBB531"/>
                </a:solidFill>
              </a:ln>
              <a:effectLst/>
            </c:spPr>
            <c:extLst>
              <c:ext xmlns:c16="http://schemas.microsoft.com/office/drawing/2014/chart" uri="{C3380CC4-5D6E-409C-BE32-E72D297353CC}">
                <c16:uniqueId val="{00000003-7FBF-431B-90ED-4C200FA32AD6}"/>
              </c:ext>
            </c:extLst>
          </c:dPt>
          <c:dLbls>
            <c:dLbl>
              <c:idx val="0"/>
              <c:tx>
                <c:rich>
                  <a:bodyPr/>
                  <a:lstStyle/>
                  <a:p>
                    <a:fld id="{CCE49409-CF9E-4677-A2C0-D092079C9625}" type="VALUE">
                      <a:rPr lang="en-US">
                        <a:solidFill>
                          <a:schemeClr val="bg1"/>
                        </a:solidFill>
                      </a:rPr>
                      <a:pPr/>
                      <a:t>[VALOR]</a:t>
                    </a:fld>
                    <a:endParaRPr lang="en-US" baseline="0">
                      <a:solidFill>
                        <a:schemeClr val="bg1"/>
                      </a:solidFill>
                    </a:endParaRPr>
                  </a:p>
                  <a:p>
                    <a:r>
                      <a:rPr lang="en-US" baseline="0">
                        <a:solidFill>
                          <a:schemeClr val="bg1"/>
                        </a:solidFill>
                      </a:rPr>
                      <a:t> </a:t>
                    </a:r>
                    <a:fld id="{DE6154B4-0841-4471-A649-B818B60AFC68}" type="PERCENTAGE">
                      <a:rPr lang="en-US" baseline="0">
                        <a:solidFill>
                          <a:schemeClr val="bg1"/>
                        </a:solidFill>
                      </a:rPr>
                      <a:pPr/>
                      <a:t>[PORCENTAJE]</a:t>
                    </a:fld>
                    <a:endParaRPr lang="en-US" baseline="0">
                      <a:solidFill>
                        <a:schemeClr val="bg1"/>
                      </a:solidFill>
                    </a:endParaRPr>
                  </a:p>
                </c:rich>
              </c:tx>
              <c:showLegendKey val="0"/>
              <c:showVal val="1"/>
              <c:showCatName val="0"/>
              <c:showSerName val="0"/>
              <c:showPercent val="1"/>
              <c:showBubbleSize val="0"/>
              <c:extLst>
                <c:ext xmlns:c15="http://schemas.microsoft.com/office/drawing/2012/chart" uri="{CE6537A1-D6FC-4f65-9D91-7224C49458BB}">
                  <c15:layout>
                    <c:manualLayout>
                      <c:w val="0.40389037613922324"/>
                      <c:h val="0.41543409481143179"/>
                    </c:manualLayout>
                  </c15:layout>
                  <c15:dlblFieldTable/>
                  <c15:showDataLabelsRange val="0"/>
                </c:ext>
                <c:ext xmlns:c16="http://schemas.microsoft.com/office/drawing/2014/chart" uri="{C3380CC4-5D6E-409C-BE32-E72D297353CC}">
                  <c16:uniqueId val="{00000001-7FBF-431B-90ED-4C200FA32AD6}"/>
                </c:ext>
              </c:extLst>
            </c:dLbl>
            <c:dLbl>
              <c:idx val="1"/>
              <c:tx>
                <c:rich>
                  <a:bodyPr/>
                  <a:lstStyle/>
                  <a:p>
                    <a:fld id="{BB02E6AE-D02F-43D3-8108-92371462D27F}" type="VALUE">
                      <a:rPr lang="en-US">
                        <a:solidFill>
                          <a:schemeClr val="bg1"/>
                        </a:solidFill>
                      </a:rPr>
                      <a:pPr/>
                      <a:t>[VALOR]</a:t>
                    </a:fld>
                    <a:endParaRPr lang="en-US" baseline="0">
                      <a:solidFill>
                        <a:schemeClr val="bg1"/>
                      </a:solidFill>
                    </a:endParaRPr>
                  </a:p>
                  <a:p>
                    <a:fld id="{64721B36-64F9-4601-ACFA-233615D7BF36}" type="PERCENTAGE">
                      <a:rPr lang="en-US" baseline="0">
                        <a:solidFill>
                          <a:schemeClr val="bg1"/>
                        </a:solidFill>
                      </a:rPr>
                      <a:pPr/>
                      <a:t>[PORCENTAJE]</a:t>
                    </a:fld>
                    <a:endParaRPr lang="es-EC"/>
                  </a:p>
                </c:rich>
              </c:tx>
              <c:showLegendKey val="0"/>
              <c:showVal val="1"/>
              <c:showCatName val="0"/>
              <c:showSerName val="0"/>
              <c:showPercent val="1"/>
              <c:showBubbleSize val="0"/>
              <c:extLst>
                <c:ext xmlns:c15="http://schemas.microsoft.com/office/drawing/2012/chart" uri="{CE6537A1-D6FC-4f65-9D91-7224C49458BB}">
                  <c15:layout>
                    <c:manualLayout>
                      <c:w val="0.37283871196993729"/>
                      <c:h val="0.45442977093853476"/>
                    </c:manualLayout>
                  </c15:layout>
                  <c15:dlblFieldTable/>
                  <c15:showDataLabelsRange val="0"/>
                </c:ext>
                <c:ext xmlns:c16="http://schemas.microsoft.com/office/drawing/2014/chart" uri="{C3380CC4-5D6E-409C-BE32-E72D297353CC}">
                  <c16:uniqueId val="{00000003-7FBF-431B-90ED-4C200FA32AD6}"/>
                </c:ext>
              </c:extLst>
            </c:dLbl>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Auxiliares!$O$8:$O$10</c:f>
              <c:strCache>
                <c:ptCount val="2"/>
                <c:pt idx="0">
                  <c:v>F</c:v>
                </c:pt>
                <c:pt idx="1">
                  <c:v>M</c:v>
                </c:pt>
              </c:strCache>
            </c:strRef>
          </c:cat>
          <c:val>
            <c:numRef>
              <c:f>Auxiliares!$P$8:$P$10</c:f>
              <c:numCache>
                <c:formatCode>_("$"* #,##0.00_);_("$"* \(#,##0.00\);_("$"* "-"??_);_(@_)</c:formatCode>
                <c:ptCount val="2"/>
                <c:pt idx="0">
                  <c:v>1549864.6</c:v>
                </c:pt>
                <c:pt idx="1">
                  <c:v>1660659.98</c:v>
                </c:pt>
              </c:numCache>
            </c:numRef>
          </c:val>
          <c:extLst>
            <c:ext xmlns:c16="http://schemas.microsoft.com/office/drawing/2014/chart" uri="{C3380CC4-5D6E-409C-BE32-E72D297353CC}">
              <c16:uniqueId val="{00000004-7FBF-431B-90ED-4C200FA32AD6}"/>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74659926042585811"/>
          <c:y val="0.79687445319335082"/>
          <c:w val="0.20895632166340902"/>
          <c:h val="0.156251093613298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COAC27NOV.xlsx]Auxiliares!Calificación Cartera</c:name>
    <c:fmtId val="4"/>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76200">
            <a:solidFill>
              <a:srgbClr val="92D050">
                <a:alpha val="87000"/>
              </a:srgbClr>
            </a:solidFill>
          </a:ln>
          <a:effectLst/>
        </c:spPr>
        <c:dLbl>
          <c:idx val="0"/>
          <c:layout>
            <c:manualLayout>
              <c:x val="4.6242757728730518E-3"/>
              <c:y val="-2.225491036424408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76200">
            <a:solidFill>
              <a:srgbClr val="D81636">
                <a:alpha val="87000"/>
              </a:srgbClr>
            </a:solidFill>
          </a:ln>
          <a:effectLst/>
        </c:spPr>
      </c:pivotFmt>
      <c:pivotFmt>
        <c:idx val="80"/>
        <c:spPr>
          <a:solidFill>
            <a:sysClr val="windowText" lastClr="000000">
              <a:lumMod val="65000"/>
              <a:lumOff val="35000"/>
            </a:sysClr>
          </a:solidFill>
          <a:ln w="76200">
            <a:solidFill>
              <a:sysClr val="windowText" lastClr="000000">
                <a:lumMod val="50000"/>
                <a:lumOff val="50000"/>
                <a:alpha val="87000"/>
              </a:sysClr>
            </a:solidFill>
          </a:ln>
          <a:effectLst/>
        </c:spPr>
      </c:pivotFmt>
      <c:pivotFmt>
        <c:idx val="81"/>
        <c:spPr>
          <a:solidFill>
            <a:srgbClr val="BD711D"/>
          </a:solidFill>
          <a:ln w="76200">
            <a:solidFill>
              <a:srgbClr val="BD711D">
                <a:alpha val="87000"/>
              </a:srgbClr>
            </a:solidFill>
          </a:ln>
          <a:effectLst/>
        </c:spPr>
      </c:pivotFmt>
      <c:pivotFmt>
        <c:idx val="82"/>
        <c:spPr>
          <a:solidFill>
            <a:srgbClr val="928248"/>
          </a:solidFill>
          <a:ln w="76200">
            <a:solidFill>
              <a:srgbClr val="928248">
                <a:alpha val="87000"/>
              </a:srgbClr>
            </a:solidFill>
          </a:ln>
          <a:effectLst/>
        </c:spPr>
      </c:pivotFmt>
      <c:pivotFmt>
        <c:idx val="83"/>
        <c:spPr>
          <a:solidFill>
            <a:srgbClr val="62BA9F"/>
          </a:solidFill>
          <a:ln w="76200">
            <a:solidFill>
              <a:srgbClr val="62BA9F">
                <a:alpha val="86667"/>
              </a:srgbClr>
            </a:solidFill>
          </a:ln>
          <a:effectLst/>
        </c:spPr>
      </c:pivotFmt>
      <c:pivotFmt>
        <c:idx val="84"/>
        <c:spPr>
          <a:solidFill>
            <a:srgbClr val="FF0000"/>
          </a:solidFill>
          <a:ln w="76200">
            <a:solidFill>
              <a:srgbClr val="FF0000">
                <a:alpha val="87000"/>
              </a:srgbClr>
            </a:solidFill>
          </a:ln>
          <a:effectLst/>
        </c:spPr>
      </c:pivotFmt>
    </c:pivotFmts>
    <c:plotArea>
      <c:layout>
        <c:manualLayout>
          <c:layoutTarget val="inner"/>
          <c:xMode val="edge"/>
          <c:yMode val="edge"/>
          <c:x val="2.897685379251614E-2"/>
          <c:y val="6.3256880238594132E-2"/>
          <c:w val="0.95486154855592942"/>
          <c:h val="0.82359448597035645"/>
        </c:manualLayout>
      </c:layout>
      <c:barChart>
        <c:barDir val="col"/>
        <c:grouping val="clustered"/>
        <c:varyColors val="0"/>
        <c:ser>
          <c:idx val="0"/>
          <c:order val="0"/>
          <c:tx>
            <c:strRef>
              <c:f>Auxiliares!$C$42</c:f>
              <c:strCache>
                <c:ptCount val="1"/>
                <c:pt idx="0">
                  <c:v>Total</c:v>
                </c:pt>
              </c:strCache>
            </c:strRef>
          </c:tx>
          <c:spPr>
            <a:solidFill>
              <a:srgbClr val="C3176F"/>
            </a:solidFill>
            <a:ln w="76200">
              <a:solidFill>
                <a:srgbClr val="EBB531">
                  <a:alpha val="87000"/>
                </a:srgbClr>
              </a:solidFill>
            </a:ln>
            <a:effectLst/>
          </c:spPr>
          <c:invertIfNegative val="0"/>
          <c:dPt>
            <c:idx val="0"/>
            <c:invertIfNegative val="0"/>
            <c:bubble3D val="0"/>
            <c:spPr>
              <a:solidFill>
                <a:srgbClr val="70AD47">
                  <a:lumMod val="50000"/>
                </a:srgbClr>
              </a:solidFill>
              <a:ln w="76200">
                <a:solidFill>
                  <a:srgbClr val="70AD47">
                    <a:lumMod val="50000"/>
                    <a:alpha val="87000"/>
                  </a:srgbClr>
                </a:solidFill>
              </a:ln>
              <a:effectLst/>
            </c:spPr>
            <c:extLst>
              <c:ext xmlns:c16="http://schemas.microsoft.com/office/drawing/2014/chart" uri="{C3380CC4-5D6E-409C-BE32-E72D297353CC}">
                <c16:uniqueId val="{00000001-D558-48F5-8D45-5FED20CDCFCA}"/>
              </c:ext>
            </c:extLst>
          </c:dPt>
          <c:dPt>
            <c:idx val="1"/>
            <c:invertIfNegative val="0"/>
            <c:bubble3D val="0"/>
            <c:spPr>
              <a:solidFill>
                <a:srgbClr val="EBB531"/>
              </a:solidFill>
              <a:ln w="76200">
                <a:solidFill>
                  <a:srgbClr val="EBB531">
                    <a:alpha val="87000"/>
                  </a:srgbClr>
                </a:solidFill>
              </a:ln>
              <a:effectLst/>
            </c:spPr>
            <c:extLst>
              <c:ext xmlns:c16="http://schemas.microsoft.com/office/drawing/2014/chart" uri="{C3380CC4-5D6E-409C-BE32-E72D297353CC}">
                <c16:uniqueId val="{00000003-D558-48F5-8D45-5FED20CDCFCA}"/>
              </c:ext>
            </c:extLst>
          </c:dPt>
          <c:dPt>
            <c:idx val="2"/>
            <c:invertIfNegative val="0"/>
            <c:bubble3D val="0"/>
            <c:spPr>
              <a:solidFill>
                <a:srgbClr val="92D050"/>
              </a:solidFill>
              <a:ln w="76200">
                <a:solidFill>
                  <a:srgbClr val="92D050">
                    <a:alpha val="87000"/>
                  </a:srgbClr>
                </a:solidFill>
              </a:ln>
              <a:effectLst/>
            </c:spPr>
            <c:extLst>
              <c:ext xmlns:c16="http://schemas.microsoft.com/office/drawing/2014/chart" uri="{C3380CC4-5D6E-409C-BE32-E72D297353CC}">
                <c16:uniqueId val="{00000005-D558-48F5-8D45-5FED20CDCFCA}"/>
              </c:ext>
            </c:extLst>
          </c:dPt>
          <c:dPt>
            <c:idx val="3"/>
            <c:invertIfNegative val="0"/>
            <c:bubble3D val="0"/>
            <c:spPr>
              <a:solidFill>
                <a:srgbClr val="D81636"/>
              </a:solidFill>
              <a:ln w="76200">
                <a:solidFill>
                  <a:srgbClr val="D81636">
                    <a:alpha val="87000"/>
                  </a:srgbClr>
                </a:solidFill>
              </a:ln>
              <a:effectLst/>
            </c:spPr>
            <c:extLst>
              <c:ext xmlns:c16="http://schemas.microsoft.com/office/drawing/2014/chart" uri="{C3380CC4-5D6E-409C-BE32-E72D297353CC}">
                <c16:uniqueId val="{00000007-D558-48F5-8D45-5FED20CDCFCA}"/>
              </c:ext>
            </c:extLst>
          </c:dPt>
          <c:dPt>
            <c:idx val="4"/>
            <c:invertIfNegative val="0"/>
            <c:bubble3D val="0"/>
            <c:spPr>
              <a:solidFill>
                <a:sysClr val="windowText" lastClr="000000">
                  <a:lumMod val="65000"/>
                  <a:lumOff val="35000"/>
                </a:sysClr>
              </a:solidFill>
              <a:ln w="76200">
                <a:solidFill>
                  <a:sysClr val="windowText" lastClr="000000">
                    <a:lumMod val="50000"/>
                    <a:lumOff val="50000"/>
                    <a:alpha val="87000"/>
                  </a:sysClr>
                </a:solidFill>
              </a:ln>
              <a:effectLst/>
            </c:spPr>
            <c:extLst>
              <c:ext xmlns:c16="http://schemas.microsoft.com/office/drawing/2014/chart" uri="{C3380CC4-5D6E-409C-BE32-E72D297353CC}">
                <c16:uniqueId val="{00000009-D558-48F5-8D45-5FED20CDCFCA}"/>
              </c:ext>
            </c:extLst>
          </c:dPt>
          <c:dPt>
            <c:idx val="5"/>
            <c:invertIfNegative val="0"/>
            <c:bubble3D val="0"/>
            <c:spPr>
              <a:solidFill>
                <a:srgbClr val="BD711D"/>
              </a:solidFill>
              <a:ln w="76200">
                <a:solidFill>
                  <a:srgbClr val="BD711D">
                    <a:alpha val="87000"/>
                  </a:srgbClr>
                </a:solidFill>
              </a:ln>
              <a:effectLst/>
            </c:spPr>
            <c:extLst>
              <c:ext xmlns:c16="http://schemas.microsoft.com/office/drawing/2014/chart" uri="{C3380CC4-5D6E-409C-BE32-E72D297353CC}">
                <c16:uniqueId val="{0000000B-D558-48F5-8D45-5FED20CDCFCA}"/>
              </c:ext>
            </c:extLst>
          </c:dPt>
          <c:dPt>
            <c:idx val="6"/>
            <c:invertIfNegative val="0"/>
            <c:bubble3D val="0"/>
            <c:spPr>
              <a:solidFill>
                <a:srgbClr val="928248"/>
              </a:solidFill>
              <a:ln w="76200">
                <a:solidFill>
                  <a:srgbClr val="928248">
                    <a:alpha val="87000"/>
                  </a:srgbClr>
                </a:solidFill>
              </a:ln>
              <a:effectLst/>
            </c:spPr>
            <c:extLst>
              <c:ext xmlns:c16="http://schemas.microsoft.com/office/drawing/2014/chart" uri="{C3380CC4-5D6E-409C-BE32-E72D297353CC}">
                <c16:uniqueId val="{0000000D-D558-48F5-8D45-5FED20CDCFCA}"/>
              </c:ext>
            </c:extLst>
          </c:dPt>
          <c:dPt>
            <c:idx val="7"/>
            <c:invertIfNegative val="0"/>
            <c:bubble3D val="0"/>
            <c:spPr>
              <a:solidFill>
                <a:srgbClr val="62BA9F"/>
              </a:solidFill>
              <a:ln w="76200">
                <a:solidFill>
                  <a:srgbClr val="62BA9F">
                    <a:alpha val="86667"/>
                  </a:srgbClr>
                </a:solidFill>
              </a:ln>
              <a:effectLst/>
            </c:spPr>
            <c:extLst>
              <c:ext xmlns:c16="http://schemas.microsoft.com/office/drawing/2014/chart" uri="{C3380CC4-5D6E-409C-BE32-E72D297353CC}">
                <c16:uniqueId val="{0000000F-D558-48F5-8D45-5FED20CDCFCA}"/>
              </c:ext>
            </c:extLst>
          </c:dPt>
          <c:dPt>
            <c:idx val="8"/>
            <c:invertIfNegative val="0"/>
            <c:bubble3D val="0"/>
            <c:spPr>
              <a:solidFill>
                <a:srgbClr val="FF0000"/>
              </a:solidFill>
              <a:ln w="76200">
                <a:solidFill>
                  <a:srgbClr val="FF0000">
                    <a:alpha val="87000"/>
                  </a:srgbClr>
                </a:solidFill>
              </a:ln>
              <a:effectLst/>
            </c:spPr>
            <c:extLst>
              <c:ext xmlns:c16="http://schemas.microsoft.com/office/drawing/2014/chart" uri="{C3380CC4-5D6E-409C-BE32-E72D297353CC}">
                <c16:uniqueId val="{00000011-D558-48F5-8D45-5FED20CDCFCA}"/>
              </c:ext>
            </c:extLst>
          </c:dPt>
          <c:dLbls>
            <c:dLbl>
              <c:idx val="0"/>
              <c:layout>
                <c:manualLayout>
                  <c:x val="0"/>
                  <c:y val="-5.7829300135368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8-48F5-8D45-5FED20CDCFCA}"/>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8-48F5-8D45-5FED20CDCFCA}"/>
                </c:ext>
              </c:extLst>
            </c:dLbl>
            <c:dLbl>
              <c:idx val="2"/>
              <c:layout>
                <c:manualLayout>
                  <c:x val="4.6242757728730518E-3"/>
                  <c:y val="-2.22549103642440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8-48F5-8D45-5FED20CDCFCA}"/>
                </c:ext>
              </c:extLst>
            </c:dLbl>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Auxiliares!$B$43:$B$52</c:f>
              <c:strCache>
                <c:ptCount val="9"/>
                <c:pt idx="0">
                  <c:v>A1</c:v>
                </c:pt>
                <c:pt idx="1">
                  <c:v>A2</c:v>
                </c:pt>
                <c:pt idx="2">
                  <c:v>A3</c:v>
                </c:pt>
                <c:pt idx="3">
                  <c:v>B1</c:v>
                </c:pt>
                <c:pt idx="4">
                  <c:v>B2</c:v>
                </c:pt>
                <c:pt idx="5">
                  <c:v>C1</c:v>
                </c:pt>
                <c:pt idx="6">
                  <c:v>C2</c:v>
                </c:pt>
                <c:pt idx="7">
                  <c:v>D</c:v>
                </c:pt>
                <c:pt idx="8">
                  <c:v>E</c:v>
                </c:pt>
              </c:strCache>
            </c:strRef>
          </c:cat>
          <c:val>
            <c:numRef>
              <c:f>Auxiliares!$C$43:$C$52</c:f>
              <c:numCache>
                <c:formatCode>_("$"* #,##0.00_);_("$"* \(#,##0.00\);_("$"* "-"??_);_(@_)</c:formatCode>
                <c:ptCount val="9"/>
                <c:pt idx="0">
                  <c:v>2447847.1500000004</c:v>
                </c:pt>
                <c:pt idx="1">
                  <c:v>149479.72</c:v>
                </c:pt>
                <c:pt idx="2">
                  <c:v>86200.679999999978</c:v>
                </c:pt>
                <c:pt idx="3">
                  <c:v>4132.68</c:v>
                </c:pt>
                <c:pt idx="4">
                  <c:v>8179.1900000000005</c:v>
                </c:pt>
                <c:pt idx="5">
                  <c:v>9114.5</c:v>
                </c:pt>
                <c:pt idx="6">
                  <c:v>925.49</c:v>
                </c:pt>
                <c:pt idx="7">
                  <c:v>5354.37</c:v>
                </c:pt>
                <c:pt idx="8">
                  <c:v>18441.830000000002</c:v>
                </c:pt>
              </c:numCache>
            </c:numRef>
          </c:val>
          <c:extLst>
            <c:ext xmlns:c16="http://schemas.microsoft.com/office/drawing/2014/chart" uri="{C3380CC4-5D6E-409C-BE32-E72D297353CC}">
              <c16:uniqueId val="{00000012-D558-48F5-8D45-5FED20CDCFCA}"/>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800" b="0" i="0" u="none" strike="noStrike" kern="1200" baseline="0">
                <a:solidFill>
                  <a:schemeClr val="bg1"/>
                </a:solidFill>
                <a:latin typeface="Century Gothic" panose="020B0502020202020204" pitchFamily="34"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_(&quot;$&quot;* #,##0.00_);_(&quot;$&quot;* \(#,##0.00\);_(&quot;$&quot;* &quot;-&quot;??_);_(@_)"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COAC27NOV.xlsx]Auxiliares!Linea de crédito</c:name>
    <c:fmtId val="8"/>
  </c:pivotSource>
  <c:chart>
    <c:autoTitleDeleted val="1"/>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rgbClr val="002E5D"/>
          </a:solidFill>
          <a:ln w="19050">
            <a:noFill/>
          </a:ln>
          <a:effectLst/>
        </c:spPr>
        <c:marker>
          <c:symbol val="none"/>
        </c:marker>
        <c:dLbl>
          <c:idx val="0"/>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6"/>
        <c:spPr>
          <a:solidFill>
            <a:srgbClr val="002E5D"/>
          </a:solidFill>
          <a:ln w="19050">
            <a:noFill/>
          </a:ln>
          <a:effectLst/>
        </c:spPr>
        <c:dLbl>
          <c:idx val="0"/>
          <c:layout>
            <c:manualLayout>
              <c:x val="0.26459191456903114"/>
              <c:y val="-2.2171708899444309E-2"/>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7"/>
        <c:spPr>
          <a:solidFill>
            <a:srgbClr val="A6192E"/>
          </a:solidFill>
          <a:ln w="19050">
            <a:noFill/>
          </a:ln>
          <a:effectLst/>
        </c:spPr>
        <c:dLbl>
          <c:idx val="0"/>
          <c:layout>
            <c:manualLayout>
              <c:x val="0.17799221709395066"/>
              <c:y val="0"/>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8"/>
        <c:spPr>
          <a:solidFill>
            <a:srgbClr val="A1A6A6"/>
          </a:solidFill>
          <a:ln w="19050">
            <a:noFill/>
          </a:ln>
          <a:effectLst/>
        </c:spPr>
        <c:dLbl>
          <c:idx val="0"/>
          <c:layout>
            <c:manualLayout>
              <c:x val="-0.14264618805672988"/>
              <c:y val="0.11524897191045079"/>
            </c:manualLayout>
          </c:layout>
          <c:spPr>
            <a:noFill/>
            <a:ln>
              <a:noFill/>
            </a:ln>
            <a:effectLst/>
          </c:spPr>
          <c:txPr>
            <a:bodyPr rot="0" spcFirstLastPara="1" vertOverflow="ellipsis" vert="horz" wrap="square" lIns="0" tIns="0" rIns="0" bIns="0" anchor="ctr" anchorCtr="1"/>
            <a:lstStyle/>
            <a:p>
              <a:pPr>
                <a:defRPr sz="1100" b="0"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9"/>
        <c:spPr>
          <a:solidFill>
            <a:srgbClr val="002E5D"/>
          </a:solidFill>
          <a:ln w="19050">
            <a:noFill/>
          </a:ln>
          <a:effectLst/>
        </c:spPr>
      </c:pivotFmt>
      <c:pivotFmt>
        <c:idx val="10"/>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1"/>
        <c:spPr>
          <a:solidFill>
            <a:srgbClr val="052460"/>
          </a:solidFill>
          <a:ln w="19050">
            <a:noFill/>
          </a:ln>
          <a:effectLst/>
        </c:spPr>
        <c:dLbl>
          <c:idx val="0"/>
          <c:layout>
            <c:manualLayout>
              <c:x val="0.13992926514647502"/>
              <c:y val="-1.3400769321657848E-3"/>
            </c:manualLayout>
          </c:layout>
          <c:spPr>
            <a:noFill/>
            <a:ln>
              <a:noFill/>
            </a:ln>
            <a:effectLst/>
          </c:spPr>
          <c:txPr>
            <a:bodyPr rot="0" spcFirstLastPara="1" vertOverflow="ellipsis" vert="horz" wrap="square" lIns="0" tIns="0" rIns="0" bIns="0" anchor="t" anchorCtr="0"/>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7.1077876040689686E-2"/>
                  <c:h val="0.17014808785495791"/>
                </c:manualLayout>
              </c15:layout>
            </c:ext>
          </c:extLst>
        </c:dLbl>
      </c:pivotFmt>
      <c:pivotFmt>
        <c:idx val="12"/>
        <c:spPr>
          <a:solidFill>
            <a:srgbClr val="A6192E"/>
          </a:solidFill>
          <a:ln w="19050">
            <a:noFill/>
          </a:ln>
          <a:effectLst/>
        </c:spPr>
        <c:dLbl>
          <c:idx val="0"/>
          <c:layout>
            <c:manualLayout>
              <c:x val="0.19543775540508704"/>
              <c:y val="4.5844218928463583E-2"/>
            </c:manualLayout>
          </c:layout>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8.7930211166466113E-2"/>
                  <c:h val="0.17014808785495791"/>
                </c:manualLayout>
              </c15:layout>
            </c:ext>
          </c:extLst>
        </c:dLbl>
      </c:pivotFmt>
      <c:pivotFmt>
        <c:idx val="13"/>
        <c:spPr>
          <a:solidFill>
            <a:srgbClr val="595959"/>
          </a:solidFill>
          <a:ln w="19050">
            <a:noFill/>
          </a:ln>
          <a:effectLst/>
        </c:spPr>
        <c:dLbl>
          <c:idx val="0"/>
          <c:layout>
            <c:manualLayout>
              <c:x val="-0.14264623166567761"/>
              <c:y val="-6.8084645669291344E-2"/>
            </c:manualLayout>
          </c:layout>
          <c:spPr>
            <a:noFill/>
            <a:ln>
              <a:noFill/>
            </a:ln>
            <a:effectLst/>
          </c:spPr>
          <c:txPr>
            <a:bodyPr rot="0" spcFirstLastPara="1" vertOverflow="ellipsis" vert="horz" wrap="square" lIns="0" tIns="0" rIns="0" bIns="0" anchor="ctr" anchorCtr="1"/>
            <a:lstStyle/>
            <a:p>
              <a:pPr>
                <a:defRPr sz="1100" b="1" i="0" u="none" strike="noStrike" kern="1200" baseline="0">
                  <a:solidFill>
                    <a:srgbClr val="545859"/>
                  </a:solidFill>
                  <a:latin typeface="Montserrat Medium" panose="00000600000000000000" pitchFamily="2" charset="0"/>
                  <a:ea typeface="+mn-ea"/>
                  <a:cs typeface="+mn-cs"/>
                </a:defRPr>
              </a:pPr>
              <a:endParaRPr lang="es-EC"/>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4"/>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5"/>
        <c:spPr>
          <a:solidFill>
            <a:srgbClr val="70AD47">
              <a:lumMod val="50000"/>
            </a:srgbClr>
          </a:solidFill>
          <a:ln w="19050">
            <a:noFill/>
          </a:ln>
          <a:effectLst/>
        </c:spPr>
        <c:dLbl>
          <c:idx val="0"/>
          <c:layout>
            <c:manualLayout>
              <c:x val="0.27238077779179048"/>
              <c:y val="-4.7241597091707617E-2"/>
            </c:manualLayout>
          </c:layout>
          <c:spPr>
            <a:noFill/>
            <a:ln>
              <a:noFill/>
            </a:ln>
            <a:effectLst/>
          </c:spPr>
          <c:txPr>
            <a:bodyPr rot="0" spcFirstLastPara="1" vertOverflow="ellipsis" vert="horz" wrap="square" lIns="0" tIns="0" rIns="0" bIns="0" anchor="t" anchorCtr="0"/>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8042516013301233"/>
                  <c:h val="0.20797451943571571"/>
                </c:manualLayout>
              </c15:layout>
            </c:ext>
          </c:extLst>
        </c:dLbl>
      </c:pivotFmt>
      <c:pivotFmt>
        <c:idx val="16"/>
        <c:spPr>
          <a:solidFill>
            <a:srgbClr val="D81636"/>
          </a:solidFill>
          <a:ln w="19050">
            <a:noFill/>
          </a:ln>
          <a:effectLst/>
        </c:spPr>
        <c:dLbl>
          <c:idx val="0"/>
          <c:layout>
            <c:manualLayout>
              <c:x val="-6.1506780402449744E-2"/>
              <c:y val="-0.11850758238553515"/>
            </c:manualLayout>
          </c:layout>
          <c:tx>
            <c:rich>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fld id="{065EF1F6-DDAA-4E5E-A368-C2AF786A8E7B}" type="VALUE">
                  <a:rPr lang="en-US" sz="1000"/>
                  <a:pPr>
                    <a:defRPr sz="1000" b="1" i="0" u="none" strike="noStrike" kern="1200" baseline="0">
                      <a:solidFill>
                        <a:schemeClr val="bg1">
                          <a:lumMod val="95000"/>
                        </a:schemeClr>
                      </a:solidFill>
                      <a:latin typeface="Montserrat Medium" panose="00000600000000000000" pitchFamily="2" charset="0"/>
                      <a:ea typeface="+mn-ea"/>
                      <a:cs typeface="+mn-cs"/>
                    </a:defRPr>
                  </a:pPr>
                  <a:t>[VALOR]</a:t>
                </a:fld>
                <a:r>
                  <a:rPr lang="en-US" sz="1000" baseline="0"/>
                  <a:t>
</a:t>
                </a:r>
                <a:fld id="{9C83878D-3736-4F2A-AE36-830CDEFF7B3C}" type="PERCENTAGE">
                  <a:rPr lang="en-US" sz="1000" baseline="0"/>
                  <a:pPr>
                    <a:defRPr sz="1000" b="1" i="0" u="none" strike="noStrike" kern="1200" baseline="0">
                      <a:solidFill>
                        <a:schemeClr val="bg1">
                          <a:lumMod val="95000"/>
                        </a:schemeClr>
                      </a:solidFill>
                      <a:latin typeface="Montserrat Medium" panose="00000600000000000000" pitchFamily="2" charset="0"/>
                      <a:ea typeface="+mn-ea"/>
                      <a:cs typeface="+mn-cs"/>
                    </a:defRPr>
                  </a:pPr>
                  <a:t>[PORCENTAJE]</a:t>
                </a:fld>
                <a:endParaRPr lang="en-US" sz="1000" baseline="0"/>
              </a:p>
            </c:rich>
          </c:tx>
          <c:spPr>
            <a:noFill/>
            <a:ln>
              <a:noFill/>
            </a:ln>
            <a:effectLst/>
          </c:sp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070800524934383"/>
                  <c:h val="0.13774059492563429"/>
                </c:manualLayout>
              </c15:layout>
              <c15:dlblFieldTable/>
              <c15:showDataLabelsRange val="0"/>
            </c:ext>
          </c:extLst>
        </c:dLbl>
      </c:pivotFmt>
      <c:pivotFmt>
        <c:idx val="17"/>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18"/>
        <c:spPr>
          <a:solidFill>
            <a:srgbClr val="70AD47">
              <a:lumMod val="50000"/>
            </a:srgbClr>
          </a:solidFill>
          <a:ln w="19050">
            <a:noFill/>
          </a:ln>
          <a:effectLst/>
        </c:spPr>
        <c:dLbl>
          <c:idx val="0"/>
          <c:layout>
            <c:manualLayout>
              <c:x val="0.27238077779179048"/>
              <c:y val="-4.7241597091707617E-2"/>
            </c:manualLayout>
          </c:layout>
          <c:spPr>
            <a:noFill/>
            <a:ln>
              <a:noFill/>
            </a:ln>
            <a:effectLst/>
          </c:spPr>
          <c:txPr>
            <a:bodyPr rot="0" spcFirstLastPara="1" vertOverflow="ellipsis" vert="horz" wrap="square" lIns="0" tIns="0" rIns="0" bIns="0" anchor="t" anchorCtr="0"/>
            <a:lstStyle/>
            <a:p>
              <a:pPr>
                <a:defRPr sz="10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8042516013301233"/>
                  <c:h val="0.20797451943571571"/>
                </c:manualLayout>
              </c15:layout>
            </c:ext>
          </c:extLst>
        </c:dLbl>
      </c:pivotFmt>
      <c:pivotFmt>
        <c:idx val="19"/>
        <c:spPr>
          <a:solidFill>
            <a:srgbClr val="D81636"/>
          </a:solidFill>
          <a:ln w="19050">
            <a:noFill/>
          </a:ln>
          <a:effectLst/>
        </c:spPr>
        <c:dLbl>
          <c:idx val="0"/>
          <c:layout>
            <c:manualLayout>
              <c:x val="-6.1506780402449744E-2"/>
              <c:y val="-0.11850758238553515"/>
            </c:manualLayout>
          </c:layout>
          <c:tx>
            <c:rich>
              <a:bodyPr rot="0" spcFirstLastPara="1" vertOverflow="ellipsis" vert="horz" wrap="square" lIns="0" tIns="0" rIns="0" bIns="0" anchor="ctr" anchorCtr="1"/>
              <a:lstStyle/>
              <a:p>
                <a:pPr>
                  <a:defRPr sz="1000" b="1" i="0" u="none" strike="noStrike" kern="1200" baseline="0">
                    <a:solidFill>
                      <a:schemeClr val="bg1">
                        <a:lumMod val="95000"/>
                      </a:schemeClr>
                    </a:solidFill>
                    <a:latin typeface="Montserrat Medium" panose="00000600000000000000" pitchFamily="2" charset="0"/>
                    <a:ea typeface="+mn-ea"/>
                    <a:cs typeface="+mn-cs"/>
                  </a:defRPr>
                </a:pPr>
                <a:fld id="{065EF1F6-DDAA-4E5E-A368-C2AF786A8E7B}" type="VALUE">
                  <a:rPr lang="en-US" sz="1000"/>
                  <a:pPr>
                    <a:defRPr sz="1000" b="1" i="0" u="none" strike="noStrike" kern="1200" baseline="0">
                      <a:solidFill>
                        <a:schemeClr val="bg1">
                          <a:lumMod val="95000"/>
                        </a:schemeClr>
                      </a:solidFill>
                      <a:latin typeface="Montserrat Medium" panose="00000600000000000000" pitchFamily="2" charset="0"/>
                      <a:ea typeface="+mn-ea"/>
                      <a:cs typeface="+mn-cs"/>
                    </a:defRPr>
                  </a:pPr>
                  <a:t>[VALOR]</a:t>
                </a:fld>
                <a:r>
                  <a:rPr lang="en-US" sz="1000" baseline="0"/>
                  <a:t>
</a:t>
                </a:r>
                <a:fld id="{9C83878D-3736-4F2A-AE36-830CDEFF7B3C}" type="PERCENTAGE">
                  <a:rPr lang="en-US" sz="1000" baseline="0"/>
                  <a:pPr>
                    <a:defRPr sz="1000" b="1" i="0" u="none" strike="noStrike" kern="1200" baseline="0">
                      <a:solidFill>
                        <a:schemeClr val="bg1">
                          <a:lumMod val="95000"/>
                        </a:schemeClr>
                      </a:solidFill>
                      <a:latin typeface="Montserrat Medium" panose="00000600000000000000" pitchFamily="2" charset="0"/>
                      <a:ea typeface="+mn-ea"/>
                      <a:cs typeface="+mn-cs"/>
                    </a:defRPr>
                  </a:pPr>
                  <a:t>[PORCENTAJE]</a:t>
                </a:fld>
                <a:endParaRPr lang="en-US" sz="1000" baseline="0"/>
              </a:p>
            </c:rich>
          </c:tx>
          <c:spPr>
            <a:noFill/>
            <a:ln>
              <a:noFill/>
            </a:ln>
            <a:effectLst/>
          </c:sp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070800524934383"/>
                  <c:h val="0.13774059492563429"/>
                </c:manualLayout>
              </c15:layout>
              <c15:dlblFieldTable/>
              <c15:showDataLabelsRange val="0"/>
            </c:ext>
          </c:extLst>
        </c:dLbl>
      </c:pivotFmt>
      <c:pivotFmt>
        <c:idx val="20"/>
        <c:spPr>
          <a:solidFill>
            <a:srgbClr val="002E5D"/>
          </a:solidFill>
          <a:ln>
            <a:noFill/>
          </a:ln>
        </c:spPr>
        <c:marker>
          <c:symbol val="none"/>
        </c:marker>
        <c:dLbl>
          <c:idx val="0"/>
          <c:spPr>
            <a:noFill/>
            <a:ln>
              <a:noFill/>
            </a:ln>
            <a:effectLst/>
          </c:spPr>
          <c:txPr>
            <a:bodyPr rot="0" spcFirstLastPara="1" vertOverflow="ellipsis" vert="horz" wrap="square" lIns="0" tIns="0" rIns="0" bIns="0" anchor="ctr" anchorCtr="1"/>
            <a:lstStyle/>
            <a:p>
              <a:pPr>
                <a:defRPr sz="7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Lst>
        </c:dLbl>
      </c:pivotFmt>
      <c:pivotFmt>
        <c:idx val="21"/>
        <c:spPr>
          <a:solidFill>
            <a:srgbClr val="70AD47">
              <a:lumMod val="50000"/>
            </a:srgbClr>
          </a:solidFill>
          <a:ln w="19050">
            <a:noFill/>
          </a:ln>
          <a:effectLst/>
        </c:spPr>
        <c:dLbl>
          <c:idx val="0"/>
          <c:layout>
            <c:manualLayout>
              <c:x val="0.18886660067358829"/>
              <c:y val="4.4707592508079791E-2"/>
            </c:manualLayout>
          </c:layout>
          <c:spPr>
            <a:noFill/>
            <a:ln>
              <a:noFill/>
            </a:ln>
            <a:effectLst/>
          </c:spPr>
          <c:txPr>
            <a:bodyPr rot="0" spcFirstLastPara="1" vertOverflow="ellipsis" vert="horz" wrap="square" lIns="0" tIns="0" rIns="0" bIns="0" anchor="t" anchorCtr="0"/>
            <a:lstStyle/>
            <a:p>
              <a:pPr>
                <a:defRPr sz="7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46787003348719342"/>
                  <c:h val="0.25114265513257888"/>
                </c:manualLayout>
              </c15:layout>
            </c:ext>
          </c:extLst>
        </c:dLbl>
      </c:pivotFmt>
      <c:pivotFmt>
        <c:idx val="22"/>
        <c:spPr>
          <a:solidFill>
            <a:srgbClr val="D81636"/>
          </a:solidFill>
          <a:ln w="19050">
            <a:noFill/>
          </a:ln>
          <a:effectLst/>
        </c:spPr>
        <c:dLbl>
          <c:idx val="0"/>
          <c:layout>
            <c:manualLayout>
              <c:x val="-3.6732866909226586E-2"/>
              <c:y val="-5.594941353261261E-2"/>
            </c:manualLayout>
          </c:layout>
          <c:tx>
            <c:rich>
              <a:bodyPr rot="0" spcFirstLastPara="1" vertOverflow="ellipsis" vert="horz" wrap="square" lIns="0" tIns="0" rIns="0" bIns="0" anchor="ctr" anchorCtr="1"/>
              <a:lstStyle/>
              <a:p>
                <a:pPr>
                  <a:defRPr sz="700" b="1" i="0" u="none" strike="noStrike" kern="1200" baseline="0">
                    <a:solidFill>
                      <a:schemeClr val="bg1">
                        <a:lumMod val="95000"/>
                      </a:schemeClr>
                    </a:solidFill>
                    <a:latin typeface="Montserrat Medium" panose="00000600000000000000" pitchFamily="2" charset="0"/>
                    <a:ea typeface="+mn-ea"/>
                    <a:cs typeface="+mn-cs"/>
                  </a:defRPr>
                </a:pPr>
                <a:fld id="{065EF1F6-DDAA-4E5E-A368-C2AF786A8E7B}" type="VALUE">
                  <a:rPr lang="en-US" sz="700"/>
                  <a:pPr>
                    <a:defRPr sz="700" b="1" i="0" u="none" strike="noStrike" kern="1200" baseline="0">
                      <a:solidFill>
                        <a:schemeClr val="bg1">
                          <a:lumMod val="95000"/>
                        </a:schemeClr>
                      </a:solidFill>
                      <a:latin typeface="Montserrat Medium" panose="00000600000000000000" pitchFamily="2" charset="0"/>
                      <a:ea typeface="+mn-ea"/>
                      <a:cs typeface="+mn-cs"/>
                    </a:defRPr>
                  </a:pPr>
                  <a:t>[VALOR]</a:t>
                </a:fld>
                <a:r>
                  <a:rPr lang="en-US" sz="700" baseline="0"/>
                  <a:t>
</a:t>
                </a:r>
                <a:fld id="{9C83878D-3736-4F2A-AE36-830CDEFF7B3C}" type="PERCENTAGE">
                  <a:rPr lang="en-US" sz="700" baseline="0"/>
                  <a:pPr>
                    <a:defRPr sz="700" b="1" i="0" u="none" strike="noStrike" kern="1200" baseline="0">
                      <a:solidFill>
                        <a:schemeClr val="bg1">
                          <a:lumMod val="95000"/>
                        </a:schemeClr>
                      </a:solidFill>
                      <a:latin typeface="Montserrat Medium" panose="00000600000000000000" pitchFamily="2" charset="0"/>
                      <a:ea typeface="+mn-ea"/>
                      <a:cs typeface="+mn-cs"/>
                    </a:defRPr>
                  </a:pPr>
                  <a:t>[PORCENTAJE]</a:t>
                </a:fld>
                <a:endParaRPr lang="en-US" sz="700" baseline="0"/>
              </a:p>
            </c:rich>
          </c:tx>
          <c:spPr>
            <a:noFill/>
            <a:ln>
              <a:noFill/>
            </a:ln>
            <a:effectLst/>
          </c:sp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42871748714870556"/>
                  <c:h val="0.26285669609520385"/>
                </c:manualLayout>
              </c15:layout>
              <c15:dlblFieldTable/>
              <c15:showDataLabelsRange val="0"/>
            </c:ext>
          </c:extLst>
        </c:dLbl>
      </c:pivotFmt>
    </c:pivotFmts>
    <c:plotArea>
      <c:layout>
        <c:manualLayout>
          <c:layoutTarget val="inner"/>
          <c:xMode val="edge"/>
          <c:yMode val="edge"/>
          <c:x val="0.21299904224424368"/>
          <c:y val="0.20448883178700641"/>
          <c:w val="0.52214173228346461"/>
          <c:h val="0.4439477784542723"/>
        </c:manualLayout>
      </c:layout>
      <c:doughnutChart>
        <c:varyColors val="1"/>
        <c:ser>
          <c:idx val="0"/>
          <c:order val="0"/>
          <c:tx>
            <c:strRef>
              <c:f>Auxiliares!$C$58</c:f>
              <c:strCache>
                <c:ptCount val="1"/>
                <c:pt idx="0">
                  <c:v>Total</c:v>
                </c:pt>
              </c:strCache>
            </c:strRef>
          </c:tx>
          <c:spPr>
            <a:solidFill>
              <a:srgbClr val="002E5D"/>
            </a:solidFill>
            <a:ln>
              <a:noFill/>
            </a:ln>
          </c:spPr>
          <c:dPt>
            <c:idx val="0"/>
            <c:bubble3D val="0"/>
            <c:spPr>
              <a:solidFill>
                <a:srgbClr val="70AD47">
                  <a:lumMod val="50000"/>
                </a:srgbClr>
              </a:solidFill>
              <a:ln w="19050">
                <a:noFill/>
              </a:ln>
              <a:effectLst/>
            </c:spPr>
            <c:extLst>
              <c:ext xmlns:c16="http://schemas.microsoft.com/office/drawing/2014/chart" uri="{C3380CC4-5D6E-409C-BE32-E72D297353CC}">
                <c16:uniqueId val="{00000001-5D24-460A-BE19-270D5C967D9D}"/>
              </c:ext>
            </c:extLst>
          </c:dPt>
          <c:dPt>
            <c:idx val="1"/>
            <c:bubble3D val="0"/>
            <c:spPr>
              <a:solidFill>
                <a:srgbClr val="D81636"/>
              </a:solidFill>
              <a:ln w="19050">
                <a:noFill/>
              </a:ln>
              <a:effectLst/>
            </c:spPr>
            <c:extLst>
              <c:ext xmlns:c16="http://schemas.microsoft.com/office/drawing/2014/chart" uri="{C3380CC4-5D6E-409C-BE32-E72D297353CC}">
                <c16:uniqueId val="{00000003-5D24-460A-BE19-270D5C967D9D}"/>
              </c:ext>
            </c:extLst>
          </c:dPt>
          <c:dPt>
            <c:idx val="2"/>
            <c:bubble3D val="0"/>
            <c:extLst>
              <c:ext xmlns:c16="http://schemas.microsoft.com/office/drawing/2014/chart" uri="{C3380CC4-5D6E-409C-BE32-E72D297353CC}">
                <c16:uniqueId val="{00000004-5D24-460A-BE19-270D5C967D9D}"/>
              </c:ext>
            </c:extLst>
          </c:dPt>
          <c:dLbls>
            <c:dLbl>
              <c:idx val="0"/>
              <c:layout>
                <c:manualLayout>
                  <c:x val="0.18886660067358829"/>
                  <c:y val="4.4707592508079791E-2"/>
                </c:manualLayout>
              </c:layout>
              <c:spPr>
                <a:noFill/>
                <a:ln>
                  <a:noFill/>
                </a:ln>
                <a:effectLst/>
              </c:spPr>
              <c:txPr>
                <a:bodyPr rot="0" spcFirstLastPara="1" vertOverflow="ellipsis" vert="horz" wrap="square" lIns="0" tIns="0" rIns="0" bIns="0" anchor="t" anchorCtr="0"/>
                <a:lstStyle/>
                <a:p>
                  <a:pPr>
                    <a:defRPr sz="7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46787003348719342"/>
                      <c:h val="0.25114265513257888"/>
                    </c:manualLayout>
                  </c15:layout>
                </c:ext>
                <c:ext xmlns:c16="http://schemas.microsoft.com/office/drawing/2014/chart" uri="{C3380CC4-5D6E-409C-BE32-E72D297353CC}">
                  <c16:uniqueId val="{00000001-5D24-460A-BE19-270D5C967D9D}"/>
                </c:ext>
              </c:extLst>
            </c:dLbl>
            <c:dLbl>
              <c:idx val="1"/>
              <c:layout>
                <c:manualLayout>
                  <c:x val="-3.6732866909226586E-2"/>
                  <c:y val="-5.594941353261261E-2"/>
                </c:manualLayout>
              </c:layout>
              <c:tx>
                <c:rich>
                  <a:bodyPr/>
                  <a:lstStyle/>
                  <a:p>
                    <a:fld id="{065EF1F6-DDAA-4E5E-A368-C2AF786A8E7B}" type="VALUE">
                      <a:rPr lang="en-US" sz="700"/>
                      <a:pPr/>
                      <a:t>[VALOR]</a:t>
                    </a:fld>
                    <a:r>
                      <a:rPr lang="en-US" sz="700" baseline="0"/>
                      <a:t>
</a:t>
                    </a:r>
                    <a:fld id="{9C83878D-3736-4F2A-AE36-830CDEFF7B3C}" type="PERCENTAGE">
                      <a:rPr lang="en-US" sz="700" baseline="0"/>
                      <a:pPr/>
                      <a:t>[PORCENTAJE]</a:t>
                    </a:fld>
                    <a:endParaRPr lang="en-US" sz="700" baseline="0"/>
                  </a:p>
                </c:rich>
              </c:tx>
              <c:showLegendKey val="0"/>
              <c:showVal val="1"/>
              <c:showCatName val="0"/>
              <c:showSerName val="0"/>
              <c:showPercent val="1"/>
              <c:showBubbleSize val="0"/>
              <c:separator>
</c:separator>
              <c:extLst>
                <c:ext xmlns:c15="http://schemas.microsoft.com/office/drawing/2012/chart" uri="{CE6537A1-D6FC-4f65-9D91-7224C49458BB}">
                  <c15:layout>
                    <c:manualLayout>
                      <c:w val="0.42871748714870556"/>
                      <c:h val="0.26285669609520385"/>
                    </c:manualLayout>
                  </c15:layout>
                  <c15:dlblFieldTable/>
                  <c15:showDataLabelsRange val="0"/>
                </c:ext>
                <c:ext xmlns:c16="http://schemas.microsoft.com/office/drawing/2014/chart" uri="{C3380CC4-5D6E-409C-BE32-E72D297353CC}">
                  <c16:uniqueId val="{00000003-5D24-460A-BE19-270D5C967D9D}"/>
                </c:ext>
              </c:extLst>
            </c:dLbl>
            <c:spPr>
              <a:noFill/>
              <a:ln>
                <a:noFill/>
              </a:ln>
              <a:effectLst/>
            </c:spPr>
            <c:txPr>
              <a:bodyPr rot="0" spcFirstLastPara="1" vertOverflow="ellipsis" vert="horz" wrap="square" lIns="0" tIns="0" rIns="0" bIns="0" anchor="ctr" anchorCtr="1"/>
              <a:lstStyle/>
              <a:p>
                <a:pPr>
                  <a:defRPr sz="700" b="1" i="0" u="none" strike="noStrike" kern="1200" baseline="0">
                    <a:solidFill>
                      <a:schemeClr val="bg1">
                        <a:lumMod val="95000"/>
                      </a:schemeClr>
                    </a:solidFill>
                    <a:latin typeface="Montserrat Medium" panose="00000600000000000000" pitchFamily="2" charset="0"/>
                    <a:ea typeface="+mn-ea"/>
                    <a:cs typeface="+mn-cs"/>
                  </a:defRPr>
                </a:pPr>
                <a:endParaRPr lang="es-EC"/>
              </a:p>
            </c:txPr>
            <c:showLegendKey val="0"/>
            <c:showVal val="1"/>
            <c:showCatName val="0"/>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Auxiliares!$B$59:$B$61</c:f>
              <c:strCache>
                <c:ptCount val="2"/>
                <c:pt idx="0">
                  <c:v>Crédito Microcrédito</c:v>
                </c:pt>
                <c:pt idx="1">
                  <c:v>Creditos Consumo Prioritario</c:v>
                </c:pt>
              </c:strCache>
            </c:strRef>
          </c:cat>
          <c:val>
            <c:numRef>
              <c:f>Auxiliares!$C$59:$C$61</c:f>
              <c:numCache>
                <c:formatCode>_("$"* #,##0.00_);_("$"* \(#,##0.00\);_("$"* "-"??_);_(@_)</c:formatCode>
                <c:ptCount val="2"/>
                <c:pt idx="0">
                  <c:v>2936749.6</c:v>
                </c:pt>
                <c:pt idx="1">
                  <c:v>273774.98</c:v>
                </c:pt>
              </c:numCache>
            </c:numRef>
          </c:val>
          <c:extLst>
            <c:ext xmlns:c16="http://schemas.microsoft.com/office/drawing/2014/chart" uri="{C3380CC4-5D6E-409C-BE32-E72D297353CC}">
              <c16:uniqueId val="{00000005-5D24-460A-BE19-270D5C967D9D}"/>
            </c:ext>
          </c:extLst>
        </c:ser>
        <c:dLbls>
          <c:showLegendKey val="0"/>
          <c:showVal val="1"/>
          <c:showCatName val="0"/>
          <c:showSerName val="0"/>
          <c:showPercent val="0"/>
          <c:showBubbleSize val="0"/>
          <c:showLeaderLines val="0"/>
        </c:dLbls>
        <c:firstSliceAng val="0"/>
        <c:holeSize val="45"/>
      </c:doughnutChart>
      <c:spPr>
        <a:noFill/>
        <a:ln>
          <a:noFill/>
        </a:ln>
        <a:effectLst/>
      </c:spPr>
    </c:plotArea>
    <c:legend>
      <c:legendPos val="l"/>
      <c:layout>
        <c:manualLayout>
          <c:xMode val="edge"/>
          <c:yMode val="edge"/>
          <c:x val="9.5173137840528554E-2"/>
          <c:y val="0.7159488471651152"/>
          <c:w val="0.83634166564927748"/>
          <c:h val="0.19804912630791247"/>
        </c:manualLayout>
      </c:layout>
      <c:overlay val="0"/>
      <c:spPr>
        <a:noFill/>
        <a:ln>
          <a:noFill/>
        </a:ln>
        <a:effectLst/>
      </c:spPr>
      <c:txPr>
        <a:bodyPr rot="0" spcFirstLastPara="1" vertOverflow="ellipsis" vert="horz" wrap="square" anchor="t" anchorCtr="0"/>
        <a:lstStyle/>
        <a:p>
          <a:pPr>
            <a:defRPr sz="500" b="1" i="0" u="none" strike="noStrike" kern="1200" baseline="0">
              <a:solidFill>
                <a:schemeClr val="bg1"/>
              </a:solidFill>
              <a:latin typeface="Montserrat Light" panose="00000400000000000000" pitchFamily="50" charset="0"/>
              <a:ea typeface="+mn-ea"/>
              <a:cs typeface="+mn-cs"/>
            </a:defRPr>
          </a:pPr>
          <a:endParaRPr lang="es-EC"/>
        </a:p>
      </c:txPr>
    </c:legend>
    <c:plotVisOnly val="1"/>
    <c:dispBlanksAs val="gap"/>
    <c:showDLblsOverMax val="0"/>
    <c:extLst/>
  </c:chart>
  <c:spPr>
    <a:solidFill>
      <a:srgbClr val="92D050"/>
    </a:solidFill>
    <a:ln>
      <a:noFill/>
    </a:ln>
    <a:effectLst>
      <a:outerShdw blurRad="50800" dist="38100" dir="5400000" algn="t" rotWithShape="0">
        <a:prstClr val="black">
          <a:alpha val="40000"/>
        </a:prstClr>
      </a:outerShdw>
    </a:effectLst>
  </c:spPr>
  <c:txPr>
    <a:bodyPr/>
    <a:lstStyle/>
    <a:p>
      <a:pPr>
        <a:defRPr>
          <a:latin typeface="Montserrat Light" panose="00000400000000000000" pitchFamily="50"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COAC27NOV.xlsx]Auxiliares!Nacionalidad</c:name>
    <c:fmtId val="5"/>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76200">
            <a:solidFill>
              <a:srgbClr val="D81636">
                <a:alpha val="87000"/>
              </a:srgbClr>
            </a:solidFill>
          </a:ln>
          <a:effectLst/>
        </c:spPr>
      </c:pivotFmt>
      <c:pivotFmt>
        <c:idx val="80"/>
        <c:spPr>
          <a:solidFill>
            <a:sysClr val="windowText" lastClr="000000">
              <a:lumMod val="65000"/>
              <a:lumOff val="35000"/>
            </a:sysClr>
          </a:solidFill>
          <a:ln w="76200">
            <a:solidFill>
              <a:sysClr val="windowText" lastClr="000000">
                <a:lumMod val="50000"/>
                <a:lumOff val="50000"/>
                <a:alpha val="87000"/>
              </a:sysClr>
            </a:solidFill>
          </a:ln>
          <a:effectLst/>
        </c:spPr>
      </c:pivotFmt>
      <c:pivotFmt>
        <c:idx val="81"/>
        <c:spPr>
          <a:solidFill>
            <a:srgbClr val="BD711D"/>
          </a:solidFill>
          <a:ln w="76200">
            <a:solidFill>
              <a:srgbClr val="BD711D">
                <a:alpha val="87000"/>
              </a:srgbClr>
            </a:solidFill>
          </a:ln>
          <a:effectLst/>
        </c:spPr>
      </c:pivotFmt>
      <c:pivotFmt>
        <c:idx val="82"/>
        <c:spPr>
          <a:solidFill>
            <a:srgbClr val="928248"/>
          </a:solidFill>
          <a:ln w="76200">
            <a:solidFill>
              <a:srgbClr val="928248">
                <a:alpha val="87000"/>
              </a:srgbClr>
            </a:solidFill>
          </a:ln>
          <a:effectLst/>
        </c:spPr>
      </c:pivotFmt>
      <c:pivotFmt>
        <c:idx val="83"/>
        <c:spPr>
          <a:solidFill>
            <a:srgbClr val="62BA9F"/>
          </a:solidFill>
          <a:ln w="76200">
            <a:solidFill>
              <a:srgbClr val="62BA9F">
                <a:alpha val="86667"/>
              </a:srgbClr>
            </a:solidFill>
          </a:ln>
          <a:effectLst/>
        </c:spPr>
      </c:pivotFmt>
      <c:pivotFmt>
        <c:idx val="84"/>
        <c:spPr>
          <a:solidFill>
            <a:srgbClr val="FF0000"/>
          </a:solidFill>
          <a:ln w="76200">
            <a:solidFill>
              <a:srgbClr val="FF0000">
                <a:alpha val="87000"/>
              </a:srgbClr>
            </a:solidFill>
          </a:ln>
          <a:effectLst/>
        </c:spPr>
      </c:pivotFmt>
      <c:pivotFmt>
        <c:idx val="8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9"/>
        <c:spPr>
          <a:solidFill>
            <a:srgbClr val="D81636"/>
          </a:solidFill>
          <a:ln w="76200">
            <a:solidFill>
              <a:srgbClr val="D81636">
                <a:alpha val="87000"/>
              </a:srgbClr>
            </a:solidFill>
          </a:ln>
          <a:effectLst/>
        </c:spPr>
      </c:pivotFmt>
      <c:pivotFmt>
        <c:idx val="90"/>
        <c:spPr>
          <a:solidFill>
            <a:sysClr val="windowText" lastClr="000000">
              <a:lumMod val="65000"/>
              <a:lumOff val="35000"/>
            </a:sysClr>
          </a:solidFill>
          <a:ln w="76200">
            <a:solidFill>
              <a:sysClr val="windowText" lastClr="000000">
                <a:lumMod val="50000"/>
                <a:lumOff val="50000"/>
                <a:alpha val="87000"/>
              </a:sysClr>
            </a:solidFill>
          </a:ln>
          <a:effectLst/>
        </c:spPr>
      </c:pivotFmt>
    </c:pivotFmts>
    <c:plotArea>
      <c:layout>
        <c:manualLayout>
          <c:layoutTarget val="inner"/>
          <c:xMode val="edge"/>
          <c:yMode val="edge"/>
          <c:x val="2.6684536773328854E-3"/>
          <c:y val="0.10316735285611618"/>
          <c:w val="0.96538834372547844"/>
          <c:h val="0.76424706792096386"/>
        </c:manualLayout>
      </c:layout>
      <c:barChart>
        <c:barDir val="col"/>
        <c:grouping val="clustered"/>
        <c:varyColors val="0"/>
        <c:ser>
          <c:idx val="0"/>
          <c:order val="0"/>
          <c:tx>
            <c:strRef>
              <c:f>Auxiliares!$C$15</c:f>
              <c:strCache>
                <c:ptCount val="1"/>
                <c:pt idx="0">
                  <c:v>Total</c:v>
                </c:pt>
              </c:strCache>
            </c:strRef>
          </c:tx>
          <c:spPr>
            <a:solidFill>
              <a:srgbClr val="C3176F"/>
            </a:solidFill>
            <a:ln w="76200">
              <a:solidFill>
                <a:srgbClr val="EBB531">
                  <a:alpha val="87000"/>
                </a:srgbClr>
              </a:solidFill>
            </a:ln>
            <a:effectLst/>
          </c:spPr>
          <c:invertIfNegative val="0"/>
          <c:dPt>
            <c:idx val="0"/>
            <c:invertIfNegative val="0"/>
            <c:bubble3D val="0"/>
            <c:spPr>
              <a:solidFill>
                <a:srgbClr val="70AD47">
                  <a:lumMod val="50000"/>
                </a:srgbClr>
              </a:solidFill>
              <a:ln w="76200">
                <a:solidFill>
                  <a:srgbClr val="70AD47">
                    <a:lumMod val="50000"/>
                    <a:alpha val="87000"/>
                  </a:srgbClr>
                </a:solidFill>
              </a:ln>
              <a:effectLst/>
            </c:spPr>
            <c:extLst>
              <c:ext xmlns:c16="http://schemas.microsoft.com/office/drawing/2014/chart" uri="{C3380CC4-5D6E-409C-BE32-E72D297353CC}">
                <c16:uniqueId val="{00000001-D558-48F5-8D45-5FED20CDCFCA}"/>
              </c:ext>
            </c:extLst>
          </c:dPt>
          <c:dPt>
            <c:idx val="1"/>
            <c:invertIfNegative val="0"/>
            <c:bubble3D val="0"/>
            <c:spPr>
              <a:solidFill>
                <a:srgbClr val="EBB531"/>
              </a:solidFill>
              <a:ln w="76200">
                <a:solidFill>
                  <a:srgbClr val="EBB531">
                    <a:alpha val="87000"/>
                  </a:srgbClr>
                </a:solidFill>
              </a:ln>
              <a:effectLst/>
            </c:spPr>
            <c:extLst>
              <c:ext xmlns:c16="http://schemas.microsoft.com/office/drawing/2014/chart" uri="{C3380CC4-5D6E-409C-BE32-E72D297353CC}">
                <c16:uniqueId val="{00000003-D558-48F5-8D45-5FED20CDCFCA}"/>
              </c:ext>
            </c:extLst>
          </c:dPt>
          <c:dPt>
            <c:idx val="2"/>
            <c:invertIfNegative val="0"/>
            <c:bubble3D val="0"/>
            <c:spPr>
              <a:solidFill>
                <a:srgbClr val="92D050"/>
              </a:solidFill>
              <a:ln w="76200">
                <a:solidFill>
                  <a:srgbClr val="92D050">
                    <a:alpha val="87000"/>
                  </a:srgbClr>
                </a:solidFill>
              </a:ln>
              <a:effectLst/>
            </c:spPr>
            <c:extLst>
              <c:ext xmlns:c16="http://schemas.microsoft.com/office/drawing/2014/chart" uri="{C3380CC4-5D6E-409C-BE32-E72D297353CC}">
                <c16:uniqueId val="{00000005-D558-48F5-8D45-5FED20CDCFCA}"/>
              </c:ext>
            </c:extLst>
          </c:dPt>
          <c:dPt>
            <c:idx val="3"/>
            <c:invertIfNegative val="0"/>
            <c:bubble3D val="0"/>
            <c:spPr>
              <a:solidFill>
                <a:srgbClr val="D81636"/>
              </a:solidFill>
              <a:ln w="76200">
                <a:solidFill>
                  <a:srgbClr val="D81636">
                    <a:alpha val="87000"/>
                  </a:srgbClr>
                </a:solidFill>
              </a:ln>
              <a:effectLst/>
            </c:spPr>
            <c:extLst>
              <c:ext xmlns:c16="http://schemas.microsoft.com/office/drawing/2014/chart" uri="{C3380CC4-5D6E-409C-BE32-E72D297353CC}">
                <c16:uniqueId val="{00000007-D558-48F5-8D45-5FED20CDCFCA}"/>
              </c:ext>
            </c:extLst>
          </c:dPt>
          <c:dPt>
            <c:idx val="4"/>
            <c:invertIfNegative val="0"/>
            <c:bubble3D val="0"/>
            <c:spPr>
              <a:solidFill>
                <a:sysClr val="windowText" lastClr="000000">
                  <a:lumMod val="65000"/>
                  <a:lumOff val="35000"/>
                </a:sysClr>
              </a:solidFill>
              <a:ln w="76200">
                <a:solidFill>
                  <a:sysClr val="windowText" lastClr="000000">
                    <a:lumMod val="50000"/>
                    <a:lumOff val="50000"/>
                    <a:alpha val="87000"/>
                  </a:sysClr>
                </a:solidFill>
              </a:ln>
              <a:effectLst/>
            </c:spPr>
            <c:extLst>
              <c:ext xmlns:c16="http://schemas.microsoft.com/office/drawing/2014/chart" uri="{C3380CC4-5D6E-409C-BE32-E72D297353CC}">
                <c16:uniqueId val="{00000009-D558-48F5-8D45-5FED20CDCFCA}"/>
              </c:ext>
            </c:extLst>
          </c:dPt>
          <c:dPt>
            <c:idx val="5"/>
            <c:invertIfNegative val="0"/>
            <c:bubble3D val="0"/>
            <c:extLst>
              <c:ext xmlns:c16="http://schemas.microsoft.com/office/drawing/2014/chart" uri="{C3380CC4-5D6E-409C-BE32-E72D297353CC}">
                <c16:uniqueId val="{0000000B-D558-48F5-8D45-5FED20CDCFCA}"/>
              </c:ext>
            </c:extLst>
          </c:dPt>
          <c:dPt>
            <c:idx val="6"/>
            <c:invertIfNegative val="0"/>
            <c:bubble3D val="0"/>
            <c:extLst>
              <c:ext xmlns:c16="http://schemas.microsoft.com/office/drawing/2014/chart" uri="{C3380CC4-5D6E-409C-BE32-E72D297353CC}">
                <c16:uniqueId val="{0000000D-D558-48F5-8D45-5FED20CDCFCA}"/>
              </c:ext>
            </c:extLst>
          </c:dPt>
          <c:dPt>
            <c:idx val="7"/>
            <c:invertIfNegative val="0"/>
            <c:bubble3D val="0"/>
            <c:extLst>
              <c:ext xmlns:c16="http://schemas.microsoft.com/office/drawing/2014/chart" uri="{C3380CC4-5D6E-409C-BE32-E72D297353CC}">
                <c16:uniqueId val="{0000000F-D558-48F5-8D45-5FED20CDCFCA}"/>
              </c:ext>
            </c:extLst>
          </c:dPt>
          <c:dPt>
            <c:idx val="8"/>
            <c:invertIfNegative val="0"/>
            <c:bubble3D val="0"/>
            <c:extLst>
              <c:ext xmlns:c16="http://schemas.microsoft.com/office/drawing/2014/chart" uri="{C3380CC4-5D6E-409C-BE32-E72D297353CC}">
                <c16:uniqueId val="{00000011-D558-48F5-8D45-5FED20CDCFCA}"/>
              </c:ext>
            </c:extLst>
          </c:dPt>
          <c:dLbls>
            <c:dLbl>
              <c:idx val="0"/>
              <c:layout>
                <c:manualLayout>
                  <c:x val="0"/>
                  <c:y val="-5.7829300135368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8-48F5-8D45-5FED20CDCFCA}"/>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8-48F5-8D45-5FED20CDCFCA}"/>
                </c:ext>
              </c:extLst>
            </c:dLbl>
            <c:dLbl>
              <c:idx val="2"/>
              <c:layout>
                <c:manualLayout>
                  <c:x val="-9.5543155223187677E-17"/>
                  <c:y val="-6.6090628726135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8-48F5-8D45-5FED20CDCFCA}"/>
                </c:ext>
              </c:extLst>
            </c:dLbl>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Auxiliares!$B$16:$B$21</c:f>
              <c:strCache>
                <c:ptCount val="5"/>
                <c:pt idx="0">
                  <c:v>CUBANO(A)</c:v>
                </c:pt>
                <c:pt idx="1">
                  <c:v>ECUATORIANO(A)</c:v>
                </c:pt>
                <c:pt idx="2">
                  <c:v>ECUATORIANO(A) INDIGENA</c:v>
                </c:pt>
                <c:pt idx="3">
                  <c:v>VENEZOLANO(A)</c:v>
                </c:pt>
                <c:pt idx="4">
                  <c:v>#N/D</c:v>
                </c:pt>
              </c:strCache>
            </c:strRef>
          </c:cat>
          <c:val>
            <c:numRef>
              <c:f>Auxiliares!$C$16:$C$21</c:f>
              <c:numCache>
                <c:formatCode>_("$"* #,##0.00_);_("$"* \(#,##0.00\);_("$"* "-"??_);_(@_)</c:formatCode>
                <c:ptCount val="5"/>
                <c:pt idx="0">
                  <c:v>5212.51</c:v>
                </c:pt>
                <c:pt idx="1">
                  <c:v>1454253.1300000004</c:v>
                </c:pt>
                <c:pt idx="2">
                  <c:v>1262381.5300000003</c:v>
                </c:pt>
                <c:pt idx="3">
                  <c:v>5579.2199999999993</c:v>
                </c:pt>
                <c:pt idx="4">
                  <c:v>2249.2200000000003</c:v>
                </c:pt>
              </c:numCache>
            </c:numRef>
          </c:val>
          <c:extLst>
            <c:ext xmlns:c16="http://schemas.microsoft.com/office/drawing/2014/chart" uri="{C3380CC4-5D6E-409C-BE32-E72D297353CC}">
              <c16:uniqueId val="{00000012-D558-48F5-8D45-5FED20CDCFCA}"/>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500" b="0" i="0" u="none" strike="noStrike" kern="1200" baseline="0">
                <a:solidFill>
                  <a:schemeClr val="bg1"/>
                </a:solidFill>
                <a:latin typeface="Century Gothic" panose="020B0502020202020204" pitchFamily="34"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_(&quot;$&quot;* #,##0.00_);_(&quot;$&quot;* \(#,##0.00\);_(&quot;$&quot;* &quot;-&quot;??_);_(@_)"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COAC27NOV.xlsx]Auxiliares!TablaDinámica3</c:name>
    <c:fmtId val="7"/>
  </c:pivotSource>
  <c:chart>
    <c:autoTitleDeleted val="1"/>
    <c:pivotFmts>
      <c:pivotFmt>
        <c:idx val="0"/>
        <c:dLbl>
          <c:idx val="0"/>
          <c:delete val="1"/>
          <c:extLst>
            <c:ext xmlns:c15="http://schemas.microsoft.com/office/drawing/2012/chart" uri="{CE6537A1-D6FC-4f65-9D91-7224C49458BB}"/>
          </c:extLst>
        </c:dLbl>
      </c:pivotFmt>
      <c:pivotFmt>
        <c:idx val="1"/>
        <c:dLbl>
          <c:idx val="0"/>
          <c:delete val="1"/>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dLbl>
          <c:idx val="0"/>
          <c:delete val="1"/>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38100" tIns="19050" rIns="38100" bIns="19050" anchor="ctr" anchorCtr="0">
              <a:noAutofit/>
            </a:bodyPr>
            <a:lstStyle/>
            <a:p>
              <a:pPr algn="ctr">
                <a:defRPr lang="en-US" sz="9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55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111125">
            <a:solidFill>
              <a:srgbClr val="502E75"/>
            </a:solidFill>
          </a:ln>
          <a:effectLst/>
        </c:spPr>
        <c:marker>
          <c:symbol val="none"/>
        </c:marker>
        <c:dLbl>
          <c:idx val="0"/>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02E75"/>
          </a:solidFill>
          <a:ln w="111125">
            <a:solidFill>
              <a:srgbClr val="502E75"/>
            </a:solidFill>
          </a:ln>
          <a:effectLst/>
        </c:spPr>
      </c:pivotFmt>
      <c:pivotFmt>
        <c:idx val="23"/>
        <c:spPr>
          <a:solidFill>
            <a:srgbClr val="502E75"/>
          </a:solidFill>
          <a:ln w="111125">
            <a:solidFill>
              <a:srgbClr val="502E75"/>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4"/>
        <c:spPr>
          <a:solidFill>
            <a:srgbClr val="502E75"/>
          </a:solidFill>
          <a:ln w="190500">
            <a:solidFill>
              <a:srgbClr val="502E75"/>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5"/>
        <c:spPr>
          <a:solidFill>
            <a:srgbClr val="D25A6F"/>
          </a:solidFill>
          <a:ln w="190500">
            <a:solidFill>
              <a:srgbClr val="D25A6F"/>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6"/>
        <c:spPr>
          <a:solidFill>
            <a:srgbClr val="FEE000"/>
          </a:solidFill>
          <a:ln w="190500">
            <a:solidFill>
              <a:srgbClr val="FEE000"/>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02E75"/>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7"/>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9"/>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0"/>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1"/>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2"/>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3"/>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4"/>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5"/>
        <c:spPr>
          <a:solidFill>
            <a:srgbClr val="C3176F"/>
          </a:solidFill>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spPr>
          <a:solidFill>
            <a:srgbClr val="D36B56"/>
          </a:solidFill>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7"/>
        <c:spPr>
          <a:solidFill>
            <a:srgbClr val="DE9662"/>
          </a:solidFill>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8"/>
        <c:spPr>
          <a:solidFill>
            <a:srgbClr val="E3BE6E"/>
          </a:solidFill>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9"/>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0"/>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1"/>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2"/>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rgbClr val="D81636"/>
          </a:solidFill>
          <a:ln w="171450">
            <a:solidFill>
              <a:srgbClr val="D81636">
                <a:alpha val="87000"/>
              </a:srgbClr>
            </a:solidFill>
          </a:ln>
          <a:effectLst/>
        </c:spPr>
      </c:pivotFmt>
      <c:pivotFmt>
        <c:idx val="44"/>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4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9"/>
        <c:spPr>
          <a:solidFill>
            <a:srgbClr val="D81636"/>
          </a:solidFill>
          <a:ln w="171450">
            <a:solidFill>
              <a:srgbClr val="D81636">
                <a:alpha val="87000"/>
              </a:srgbClr>
            </a:solidFill>
          </a:ln>
          <a:effectLst/>
        </c:spPr>
      </c:pivotFmt>
      <c:pivotFmt>
        <c:idx val="5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51"/>
        <c:spPr>
          <a:solidFill>
            <a:srgbClr val="FF0000"/>
          </a:solidFill>
          <a:ln w="171450">
            <a:solidFill>
              <a:srgbClr val="FF0000">
                <a:alpha val="87000"/>
              </a:srgbClr>
            </a:solidFill>
          </a:ln>
          <a:effectLst/>
        </c:spPr>
      </c:pivotFmt>
      <c:pivotFmt>
        <c:idx val="52"/>
        <c:spPr>
          <a:solidFill>
            <a:srgbClr val="62BA9F"/>
          </a:solidFill>
          <a:ln w="165100">
            <a:solidFill>
              <a:srgbClr val="62BA9F">
                <a:alpha val="86667"/>
              </a:srgbClr>
            </a:solidFill>
          </a:ln>
          <a:effectLst/>
        </c:spPr>
      </c:pivotFmt>
      <c:pivotFmt>
        <c:idx val="53"/>
        <c:spPr>
          <a:solidFill>
            <a:srgbClr val="BD711D"/>
          </a:solidFill>
          <a:ln w="165100">
            <a:solidFill>
              <a:srgbClr val="BD711D">
                <a:alpha val="87000"/>
              </a:srgbClr>
            </a:solidFill>
          </a:ln>
          <a:effectLst/>
        </c:spPr>
      </c:pivotFmt>
      <c:pivotFmt>
        <c:idx val="54"/>
        <c:spPr>
          <a:solidFill>
            <a:srgbClr val="928248"/>
          </a:solidFill>
          <a:ln w="171450">
            <a:solidFill>
              <a:srgbClr val="928248">
                <a:alpha val="87000"/>
              </a:srgbClr>
            </a:solidFill>
          </a:ln>
          <a:effectLst/>
        </c:spPr>
      </c:pivotFmt>
      <c:pivotFmt>
        <c:idx val="5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9"/>
        <c:spPr>
          <a:solidFill>
            <a:srgbClr val="D81636"/>
          </a:solidFill>
          <a:ln w="171450">
            <a:solidFill>
              <a:srgbClr val="D81636">
                <a:alpha val="87000"/>
              </a:srgbClr>
            </a:solidFill>
          </a:ln>
          <a:effectLst/>
        </c:spPr>
      </c:pivotFmt>
      <c:pivotFmt>
        <c:idx val="6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61"/>
        <c:spPr>
          <a:solidFill>
            <a:srgbClr val="BD711D"/>
          </a:solidFill>
          <a:ln w="165100">
            <a:solidFill>
              <a:srgbClr val="BD711D">
                <a:alpha val="87000"/>
              </a:srgbClr>
            </a:solidFill>
          </a:ln>
          <a:effectLst/>
        </c:spPr>
      </c:pivotFmt>
      <c:pivotFmt>
        <c:idx val="62"/>
        <c:spPr>
          <a:solidFill>
            <a:srgbClr val="928248"/>
          </a:solidFill>
          <a:ln w="171450">
            <a:solidFill>
              <a:srgbClr val="928248">
                <a:alpha val="87000"/>
              </a:srgbClr>
            </a:solidFill>
          </a:ln>
          <a:effectLst/>
        </c:spPr>
      </c:pivotFmt>
      <c:pivotFmt>
        <c:idx val="63"/>
        <c:spPr>
          <a:solidFill>
            <a:srgbClr val="62BA9F"/>
          </a:solidFill>
          <a:ln w="165100">
            <a:solidFill>
              <a:srgbClr val="62BA9F">
                <a:alpha val="86667"/>
              </a:srgbClr>
            </a:solidFill>
          </a:ln>
          <a:effectLst/>
        </c:spPr>
      </c:pivotFmt>
      <c:pivotFmt>
        <c:idx val="64"/>
        <c:spPr>
          <a:solidFill>
            <a:srgbClr val="FF0000"/>
          </a:solidFill>
          <a:ln w="171450">
            <a:solidFill>
              <a:srgbClr val="FF0000">
                <a:alpha val="87000"/>
              </a:srgbClr>
            </a:solidFill>
          </a:ln>
          <a:effectLst/>
        </c:spPr>
      </c:pivotFmt>
      <c:pivotFmt>
        <c:idx val="65"/>
        <c:spPr>
          <a:solidFill>
            <a:srgbClr val="C3176F"/>
          </a:solidFill>
          <a:ln w="34925">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6"/>
        <c:spPr>
          <a:solidFill>
            <a:srgbClr val="70AD47">
              <a:lumMod val="50000"/>
            </a:srgbClr>
          </a:solidFill>
          <a:ln w="17145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7"/>
        <c:spPr>
          <a:solidFill>
            <a:srgbClr val="EBB531"/>
          </a:solidFill>
          <a:ln w="17145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8"/>
        <c:spPr>
          <a:solidFill>
            <a:srgbClr val="92D050"/>
          </a:solidFill>
          <a:ln w="17145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9"/>
        <c:spPr>
          <a:solidFill>
            <a:srgbClr val="D81636"/>
          </a:solidFill>
          <a:ln w="171450">
            <a:solidFill>
              <a:srgbClr val="D81636">
                <a:alpha val="87000"/>
              </a:srgbClr>
            </a:solidFill>
          </a:ln>
          <a:effectLst/>
        </c:spPr>
      </c:pivotFmt>
      <c:pivotFmt>
        <c:idx val="70"/>
        <c:spPr>
          <a:solidFill>
            <a:sysClr val="windowText" lastClr="000000">
              <a:lumMod val="65000"/>
              <a:lumOff val="35000"/>
            </a:sysClr>
          </a:solidFill>
          <a:ln w="171450">
            <a:solidFill>
              <a:sysClr val="windowText" lastClr="000000">
                <a:lumMod val="50000"/>
                <a:lumOff val="50000"/>
                <a:alpha val="87000"/>
              </a:sysClr>
            </a:solidFill>
          </a:ln>
          <a:effectLst/>
        </c:spPr>
      </c:pivotFmt>
      <c:pivotFmt>
        <c:idx val="71"/>
        <c:spPr>
          <a:solidFill>
            <a:srgbClr val="BD711D"/>
          </a:solidFill>
          <a:ln w="165100">
            <a:solidFill>
              <a:srgbClr val="BD711D">
                <a:alpha val="87000"/>
              </a:srgbClr>
            </a:solidFill>
          </a:ln>
          <a:effectLst/>
        </c:spPr>
      </c:pivotFmt>
      <c:pivotFmt>
        <c:idx val="72"/>
        <c:spPr>
          <a:solidFill>
            <a:srgbClr val="928248"/>
          </a:solidFill>
          <a:ln w="171450">
            <a:solidFill>
              <a:srgbClr val="928248">
                <a:alpha val="87000"/>
              </a:srgbClr>
            </a:solidFill>
          </a:ln>
          <a:effectLst/>
        </c:spPr>
      </c:pivotFmt>
      <c:pivotFmt>
        <c:idx val="73"/>
        <c:spPr>
          <a:solidFill>
            <a:srgbClr val="62BA9F"/>
          </a:solidFill>
          <a:ln w="165100">
            <a:solidFill>
              <a:srgbClr val="62BA9F">
                <a:alpha val="86667"/>
              </a:srgbClr>
            </a:solidFill>
          </a:ln>
          <a:effectLst/>
        </c:spPr>
      </c:pivotFmt>
      <c:pivotFmt>
        <c:idx val="74"/>
        <c:spPr>
          <a:solidFill>
            <a:srgbClr val="FF0000"/>
          </a:solidFill>
          <a:ln w="171450">
            <a:solidFill>
              <a:srgbClr val="FF0000">
                <a:alpha val="87000"/>
              </a:srgbClr>
            </a:solidFill>
          </a:ln>
          <a:effectLst/>
        </c:spPr>
      </c:pivotFmt>
      <c:pivotFmt>
        <c:idx val="7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9"/>
        <c:spPr>
          <a:solidFill>
            <a:srgbClr val="D81636"/>
          </a:solidFill>
          <a:ln w="76200">
            <a:solidFill>
              <a:srgbClr val="D81636">
                <a:alpha val="87000"/>
              </a:srgbClr>
            </a:solidFill>
          </a:ln>
          <a:effectLst/>
        </c:spPr>
      </c:pivotFmt>
      <c:pivotFmt>
        <c:idx val="80"/>
        <c:spPr>
          <a:solidFill>
            <a:sysClr val="windowText" lastClr="000000">
              <a:lumMod val="65000"/>
              <a:lumOff val="35000"/>
            </a:sysClr>
          </a:solidFill>
          <a:ln w="76200">
            <a:solidFill>
              <a:sysClr val="windowText" lastClr="000000">
                <a:lumMod val="50000"/>
                <a:lumOff val="50000"/>
                <a:alpha val="87000"/>
              </a:sysClr>
            </a:solidFill>
          </a:ln>
          <a:effectLst/>
        </c:spPr>
      </c:pivotFmt>
      <c:pivotFmt>
        <c:idx val="81"/>
        <c:spPr>
          <a:solidFill>
            <a:srgbClr val="BD711D"/>
          </a:solidFill>
          <a:ln w="76200">
            <a:solidFill>
              <a:srgbClr val="BD711D">
                <a:alpha val="87000"/>
              </a:srgbClr>
            </a:solidFill>
          </a:ln>
          <a:effectLst/>
        </c:spPr>
      </c:pivotFmt>
      <c:pivotFmt>
        <c:idx val="82"/>
        <c:spPr>
          <a:solidFill>
            <a:srgbClr val="928248"/>
          </a:solidFill>
          <a:ln w="76200">
            <a:solidFill>
              <a:srgbClr val="928248">
                <a:alpha val="87000"/>
              </a:srgbClr>
            </a:solidFill>
          </a:ln>
          <a:effectLst/>
        </c:spPr>
      </c:pivotFmt>
      <c:pivotFmt>
        <c:idx val="83"/>
        <c:spPr>
          <a:solidFill>
            <a:srgbClr val="62BA9F"/>
          </a:solidFill>
          <a:ln w="76200">
            <a:solidFill>
              <a:srgbClr val="62BA9F">
                <a:alpha val="86667"/>
              </a:srgbClr>
            </a:solidFill>
          </a:ln>
          <a:effectLst/>
        </c:spPr>
      </c:pivotFmt>
      <c:pivotFmt>
        <c:idx val="84"/>
        <c:spPr>
          <a:solidFill>
            <a:srgbClr val="FF0000"/>
          </a:solidFill>
          <a:ln w="76200">
            <a:solidFill>
              <a:srgbClr val="FF0000">
                <a:alpha val="87000"/>
              </a:srgbClr>
            </a:solidFill>
          </a:ln>
          <a:effectLst/>
        </c:spPr>
      </c:pivotFmt>
      <c:pivotFmt>
        <c:idx val="85"/>
        <c:spPr>
          <a:solidFill>
            <a:srgbClr val="C3176F"/>
          </a:solidFill>
          <a:ln w="76200">
            <a:solidFill>
              <a:srgbClr val="EBB531">
                <a:alpha val="87000"/>
              </a:srgbClr>
            </a:solidFill>
          </a:ln>
          <a:effectLst/>
        </c:spPr>
        <c:marker>
          <c:symbol val="none"/>
        </c:marker>
        <c:dLbl>
          <c:idx val="0"/>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6"/>
        <c:spPr>
          <a:solidFill>
            <a:srgbClr val="70AD47">
              <a:lumMod val="50000"/>
            </a:srgbClr>
          </a:solidFill>
          <a:ln w="76200">
            <a:solidFill>
              <a:srgbClr val="70AD47">
                <a:lumMod val="50000"/>
                <a:alpha val="87000"/>
              </a:srgbClr>
            </a:solidFill>
          </a:ln>
          <a:effectLst/>
        </c:spPr>
        <c:dLbl>
          <c:idx val="0"/>
          <c:layout>
            <c:manualLayout>
              <c:x val="0"/>
              <c:y val="-5.7829300135368772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7"/>
        <c:spPr>
          <a:solidFill>
            <a:srgbClr val="EBB531"/>
          </a:solidFill>
          <a:ln w="76200">
            <a:solidFill>
              <a:srgbClr val="EBB531">
                <a:alpha val="87000"/>
              </a:srgbClr>
            </a:solidFill>
          </a:ln>
          <a:effectLst/>
        </c:spPr>
        <c:dLbl>
          <c:idx val="0"/>
          <c:layout>
            <c:manualLayout>
              <c:x val="-9.5543155223187677E-17"/>
              <c:y val="-5.7829300135368709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8"/>
        <c:spPr>
          <a:solidFill>
            <a:srgbClr val="92D050"/>
          </a:solidFill>
          <a:ln w="76200">
            <a:solidFill>
              <a:srgbClr val="92D050">
                <a:alpha val="87000"/>
              </a:srgbClr>
            </a:solidFill>
          </a:ln>
          <a:effectLst/>
        </c:spPr>
        <c:dLbl>
          <c:idx val="0"/>
          <c:layout>
            <c:manualLayout>
              <c:x val="-9.5543155223187677E-17"/>
              <c:y val="-6.6090628726135733E-2"/>
            </c:manualLayout>
          </c:layout>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9"/>
        <c:spPr>
          <a:solidFill>
            <a:srgbClr val="D81636"/>
          </a:solidFill>
          <a:ln w="76200">
            <a:solidFill>
              <a:srgbClr val="D81636">
                <a:alpha val="87000"/>
              </a:srgbClr>
            </a:solidFill>
          </a:ln>
          <a:effectLst/>
        </c:spPr>
      </c:pivotFmt>
      <c:pivotFmt>
        <c:idx val="90"/>
        <c:spPr>
          <a:solidFill>
            <a:sysClr val="windowText" lastClr="000000">
              <a:lumMod val="65000"/>
              <a:lumOff val="35000"/>
            </a:sysClr>
          </a:solidFill>
          <a:ln w="76200">
            <a:solidFill>
              <a:sysClr val="windowText" lastClr="000000">
                <a:lumMod val="50000"/>
                <a:lumOff val="50000"/>
                <a:alpha val="87000"/>
              </a:sysClr>
            </a:solidFill>
          </a:ln>
          <a:effectLst/>
        </c:spPr>
      </c:pivotFmt>
      <c:pivotFmt>
        <c:idx val="91"/>
        <c:spPr>
          <a:solidFill>
            <a:srgbClr val="BD711D"/>
          </a:solidFill>
          <a:ln w="76200">
            <a:solidFill>
              <a:srgbClr val="BD711D">
                <a:alpha val="87000"/>
              </a:srgbClr>
            </a:solidFill>
          </a:ln>
          <a:effectLst/>
        </c:spPr>
      </c:pivotFmt>
      <c:pivotFmt>
        <c:idx val="92"/>
        <c:spPr>
          <a:solidFill>
            <a:srgbClr val="928248"/>
          </a:solidFill>
          <a:ln w="76200">
            <a:solidFill>
              <a:srgbClr val="928248">
                <a:alpha val="87000"/>
              </a:srgbClr>
            </a:solidFill>
          </a:ln>
          <a:effectLst/>
        </c:spPr>
      </c:pivotFmt>
    </c:pivotFmts>
    <c:plotArea>
      <c:layout>
        <c:manualLayout>
          <c:layoutTarget val="inner"/>
          <c:xMode val="edge"/>
          <c:yMode val="edge"/>
          <c:x val="3.4765557913566253E-2"/>
          <c:y val="0.1607164818683379"/>
          <c:w val="0.93289058512944001"/>
          <c:h val="0.6788614280357812"/>
        </c:manualLayout>
      </c:layout>
      <c:barChart>
        <c:barDir val="col"/>
        <c:grouping val="clustered"/>
        <c:varyColors val="0"/>
        <c:ser>
          <c:idx val="0"/>
          <c:order val="0"/>
          <c:tx>
            <c:strRef>
              <c:f>Auxiliares!$C$116</c:f>
              <c:strCache>
                <c:ptCount val="1"/>
                <c:pt idx="0">
                  <c:v>Total</c:v>
                </c:pt>
              </c:strCache>
            </c:strRef>
          </c:tx>
          <c:spPr>
            <a:solidFill>
              <a:srgbClr val="C3176F"/>
            </a:solidFill>
            <a:ln w="76200">
              <a:solidFill>
                <a:srgbClr val="EBB531">
                  <a:alpha val="87000"/>
                </a:srgbClr>
              </a:solidFill>
            </a:ln>
            <a:effectLst/>
          </c:spPr>
          <c:invertIfNegative val="0"/>
          <c:dPt>
            <c:idx val="0"/>
            <c:invertIfNegative val="0"/>
            <c:bubble3D val="0"/>
            <c:spPr>
              <a:solidFill>
                <a:srgbClr val="70AD47">
                  <a:lumMod val="50000"/>
                </a:srgbClr>
              </a:solidFill>
              <a:ln w="76200">
                <a:solidFill>
                  <a:srgbClr val="70AD47">
                    <a:lumMod val="50000"/>
                    <a:alpha val="87000"/>
                  </a:srgbClr>
                </a:solidFill>
              </a:ln>
              <a:effectLst/>
            </c:spPr>
            <c:extLst>
              <c:ext xmlns:c16="http://schemas.microsoft.com/office/drawing/2014/chart" uri="{C3380CC4-5D6E-409C-BE32-E72D297353CC}">
                <c16:uniqueId val="{00000001-D558-48F5-8D45-5FED20CDCFCA}"/>
              </c:ext>
            </c:extLst>
          </c:dPt>
          <c:dPt>
            <c:idx val="1"/>
            <c:invertIfNegative val="0"/>
            <c:bubble3D val="0"/>
            <c:spPr>
              <a:solidFill>
                <a:srgbClr val="EBB531"/>
              </a:solidFill>
              <a:ln w="76200">
                <a:solidFill>
                  <a:srgbClr val="EBB531">
                    <a:alpha val="87000"/>
                  </a:srgbClr>
                </a:solidFill>
              </a:ln>
              <a:effectLst/>
            </c:spPr>
            <c:extLst>
              <c:ext xmlns:c16="http://schemas.microsoft.com/office/drawing/2014/chart" uri="{C3380CC4-5D6E-409C-BE32-E72D297353CC}">
                <c16:uniqueId val="{00000003-D558-48F5-8D45-5FED20CDCFCA}"/>
              </c:ext>
            </c:extLst>
          </c:dPt>
          <c:dPt>
            <c:idx val="2"/>
            <c:invertIfNegative val="0"/>
            <c:bubble3D val="0"/>
            <c:spPr>
              <a:solidFill>
                <a:srgbClr val="92D050"/>
              </a:solidFill>
              <a:ln w="76200">
                <a:solidFill>
                  <a:srgbClr val="92D050">
                    <a:alpha val="87000"/>
                  </a:srgbClr>
                </a:solidFill>
              </a:ln>
              <a:effectLst/>
            </c:spPr>
            <c:extLst>
              <c:ext xmlns:c16="http://schemas.microsoft.com/office/drawing/2014/chart" uri="{C3380CC4-5D6E-409C-BE32-E72D297353CC}">
                <c16:uniqueId val="{00000005-D558-48F5-8D45-5FED20CDCFCA}"/>
              </c:ext>
            </c:extLst>
          </c:dPt>
          <c:dPt>
            <c:idx val="3"/>
            <c:invertIfNegative val="0"/>
            <c:bubble3D val="0"/>
            <c:spPr>
              <a:solidFill>
                <a:srgbClr val="D81636"/>
              </a:solidFill>
              <a:ln w="76200">
                <a:solidFill>
                  <a:srgbClr val="D81636">
                    <a:alpha val="87000"/>
                  </a:srgbClr>
                </a:solidFill>
              </a:ln>
              <a:effectLst/>
            </c:spPr>
            <c:extLst>
              <c:ext xmlns:c16="http://schemas.microsoft.com/office/drawing/2014/chart" uri="{C3380CC4-5D6E-409C-BE32-E72D297353CC}">
                <c16:uniqueId val="{00000007-D558-48F5-8D45-5FED20CDCFCA}"/>
              </c:ext>
            </c:extLst>
          </c:dPt>
          <c:dPt>
            <c:idx val="4"/>
            <c:invertIfNegative val="0"/>
            <c:bubble3D val="0"/>
            <c:spPr>
              <a:solidFill>
                <a:sysClr val="windowText" lastClr="000000">
                  <a:lumMod val="65000"/>
                  <a:lumOff val="35000"/>
                </a:sysClr>
              </a:solidFill>
              <a:ln w="76200">
                <a:solidFill>
                  <a:sysClr val="windowText" lastClr="000000">
                    <a:lumMod val="50000"/>
                    <a:lumOff val="50000"/>
                    <a:alpha val="87000"/>
                  </a:sysClr>
                </a:solidFill>
              </a:ln>
              <a:effectLst/>
            </c:spPr>
            <c:extLst>
              <c:ext xmlns:c16="http://schemas.microsoft.com/office/drawing/2014/chart" uri="{C3380CC4-5D6E-409C-BE32-E72D297353CC}">
                <c16:uniqueId val="{00000009-D558-48F5-8D45-5FED20CDCFCA}"/>
              </c:ext>
            </c:extLst>
          </c:dPt>
          <c:dPt>
            <c:idx val="5"/>
            <c:invertIfNegative val="0"/>
            <c:bubble3D val="0"/>
            <c:spPr>
              <a:solidFill>
                <a:srgbClr val="BD711D"/>
              </a:solidFill>
              <a:ln w="76200">
                <a:solidFill>
                  <a:srgbClr val="BD711D">
                    <a:alpha val="87000"/>
                  </a:srgbClr>
                </a:solidFill>
              </a:ln>
              <a:effectLst/>
            </c:spPr>
            <c:extLst>
              <c:ext xmlns:c16="http://schemas.microsoft.com/office/drawing/2014/chart" uri="{C3380CC4-5D6E-409C-BE32-E72D297353CC}">
                <c16:uniqueId val="{0000000B-D558-48F5-8D45-5FED20CDCFCA}"/>
              </c:ext>
            </c:extLst>
          </c:dPt>
          <c:dPt>
            <c:idx val="6"/>
            <c:invertIfNegative val="0"/>
            <c:bubble3D val="0"/>
            <c:spPr>
              <a:solidFill>
                <a:srgbClr val="928248"/>
              </a:solidFill>
              <a:ln w="76200">
                <a:solidFill>
                  <a:srgbClr val="928248">
                    <a:alpha val="87000"/>
                  </a:srgbClr>
                </a:solidFill>
              </a:ln>
              <a:effectLst/>
            </c:spPr>
            <c:extLst>
              <c:ext xmlns:c16="http://schemas.microsoft.com/office/drawing/2014/chart" uri="{C3380CC4-5D6E-409C-BE32-E72D297353CC}">
                <c16:uniqueId val="{0000000D-D558-48F5-8D45-5FED20CDCFCA}"/>
              </c:ext>
            </c:extLst>
          </c:dPt>
          <c:dPt>
            <c:idx val="7"/>
            <c:invertIfNegative val="0"/>
            <c:bubble3D val="0"/>
            <c:extLst>
              <c:ext xmlns:c16="http://schemas.microsoft.com/office/drawing/2014/chart" uri="{C3380CC4-5D6E-409C-BE32-E72D297353CC}">
                <c16:uniqueId val="{0000000F-D558-48F5-8D45-5FED20CDCFCA}"/>
              </c:ext>
            </c:extLst>
          </c:dPt>
          <c:dPt>
            <c:idx val="8"/>
            <c:invertIfNegative val="0"/>
            <c:bubble3D val="0"/>
            <c:extLst>
              <c:ext xmlns:c16="http://schemas.microsoft.com/office/drawing/2014/chart" uri="{C3380CC4-5D6E-409C-BE32-E72D297353CC}">
                <c16:uniqueId val="{00000011-D558-48F5-8D45-5FED20CDCFCA}"/>
              </c:ext>
            </c:extLst>
          </c:dPt>
          <c:dLbls>
            <c:dLbl>
              <c:idx val="0"/>
              <c:layout>
                <c:manualLayout>
                  <c:x val="0"/>
                  <c:y val="-5.7829300135368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8-48F5-8D45-5FED20CDCFCA}"/>
                </c:ext>
              </c:extLst>
            </c:dLbl>
            <c:dLbl>
              <c:idx val="1"/>
              <c:layout>
                <c:manualLayout>
                  <c:x val="-9.5543155223187677E-17"/>
                  <c:y val="-5.78293001353687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8-48F5-8D45-5FED20CDCFCA}"/>
                </c:ext>
              </c:extLst>
            </c:dLbl>
            <c:dLbl>
              <c:idx val="2"/>
              <c:layout>
                <c:manualLayout>
                  <c:x val="-9.5543155223187677E-17"/>
                  <c:y val="-6.6090628726135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8-48F5-8D45-5FED20CDCFCA}"/>
                </c:ext>
              </c:extLst>
            </c:dLbl>
            <c:spPr>
              <a:noFill/>
              <a:ln>
                <a:noFill/>
              </a:ln>
              <a:effectLst/>
            </c:spPr>
            <c:txPr>
              <a:bodyPr rot="0" spcFirstLastPara="1" vertOverflow="ellipsis" vert="horz" wrap="square" lIns="0" anchor="ctr" anchorCtr="1"/>
              <a:lstStyle/>
              <a:p>
                <a:pPr algn="ctr">
                  <a:defRPr sz="7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a:noFill/>
                    </a:ln>
                  </c:spPr>
                </c15:leaderLines>
              </c:ext>
            </c:extLst>
          </c:dLbls>
          <c:cat>
            <c:strRef>
              <c:f>Auxiliares!$B$117:$B$124</c:f>
              <c:strCache>
                <c:ptCount val="7"/>
                <c:pt idx="0">
                  <c:v>#N/D</c:v>
                </c:pt>
                <c:pt idx="1">
                  <c:v>Secundaria</c:v>
                </c:pt>
                <c:pt idx="2">
                  <c:v>Primaria</c:v>
                </c:pt>
                <c:pt idx="3">
                  <c:v>Ninguna</c:v>
                </c:pt>
                <c:pt idx="4">
                  <c:v>Formación Técnica (Intermedia)</c:v>
                </c:pt>
                <c:pt idx="5">
                  <c:v>Universitaria</c:v>
                </c:pt>
                <c:pt idx="6">
                  <c:v>Postgrado</c:v>
                </c:pt>
              </c:strCache>
            </c:strRef>
          </c:cat>
          <c:val>
            <c:numRef>
              <c:f>Auxiliares!$C$117:$C$124</c:f>
              <c:numCache>
                <c:formatCode>General</c:formatCode>
                <c:ptCount val="7"/>
                <c:pt idx="0">
                  <c:v>2</c:v>
                </c:pt>
                <c:pt idx="1">
                  <c:v>443</c:v>
                </c:pt>
                <c:pt idx="2">
                  <c:v>404</c:v>
                </c:pt>
                <c:pt idx="3">
                  <c:v>63</c:v>
                </c:pt>
                <c:pt idx="4">
                  <c:v>19</c:v>
                </c:pt>
                <c:pt idx="5">
                  <c:v>75</c:v>
                </c:pt>
                <c:pt idx="6">
                  <c:v>4</c:v>
                </c:pt>
              </c:numCache>
            </c:numRef>
          </c:val>
          <c:extLst>
            <c:ext xmlns:c16="http://schemas.microsoft.com/office/drawing/2014/chart" uri="{C3380CC4-5D6E-409C-BE32-E72D297353CC}">
              <c16:uniqueId val="{00000012-D558-48F5-8D45-5FED20CDCFCA}"/>
            </c:ext>
          </c:extLst>
        </c:ser>
        <c:dLbls>
          <c:dLblPos val="outEnd"/>
          <c:showLegendKey val="0"/>
          <c:showVal val="1"/>
          <c:showCatName val="0"/>
          <c:showSerName val="0"/>
          <c:showPercent val="0"/>
          <c:showBubbleSize val="0"/>
        </c:dLbls>
        <c:gapWidth val="100"/>
        <c:axId val="129353824"/>
        <c:axId val="129351328"/>
      </c:barChart>
      <c:catAx>
        <c:axId val="129353824"/>
        <c:scaling>
          <c:orientation val="minMax"/>
        </c:scaling>
        <c:delete val="0"/>
        <c:axPos val="b"/>
        <c:numFmt formatCode="General" sourceLinked="1"/>
        <c:majorTickMark val="out"/>
        <c:minorTickMark val="none"/>
        <c:tickLblPos val="low"/>
        <c:spPr>
          <a:noFill/>
          <a:ln>
            <a:noFill/>
          </a:ln>
          <a:effectLst/>
        </c:spPr>
        <c:txPr>
          <a:bodyPr rot="0" spcFirstLastPara="1" vertOverflow="ellipsis" vert="horz" wrap="square" anchor="ctr" anchorCtr="1"/>
          <a:lstStyle/>
          <a:p>
            <a:pPr algn="ctr">
              <a:defRPr sz="500" b="0" i="0" u="none" strike="noStrike" kern="1200" baseline="0">
                <a:solidFill>
                  <a:schemeClr val="bg1"/>
                </a:solidFill>
                <a:latin typeface="Century Gothic" panose="020B0502020202020204" pitchFamily="34" charset="0"/>
                <a:ea typeface="+mn-ea"/>
                <a:cs typeface="+mn-cs"/>
              </a:defRPr>
            </a:pPr>
            <a:endParaRPr lang="es-EC"/>
          </a:p>
        </c:txPr>
        <c:crossAx val="129351328"/>
        <c:crosses val="autoZero"/>
        <c:auto val="1"/>
        <c:lblAlgn val="ctr"/>
        <c:lblOffset val="100"/>
        <c:noMultiLvlLbl val="0"/>
      </c:catAx>
      <c:valAx>
        <c:axId val="129351328"/>
        <c:scaling>
          <c:orientation val="minMax"/>
        </c:scaling>
        <c:delete val="1"/>
        <c:axPos val="l"/>
        <c:numFmt formatCode="General" sourceLinked="1"/>
        <c:majorTickMark val="out"/>
        <c:minorTickMark val="none"/>
        <c:tickLblPos val="nextTo"/>
        <c:crossAx val="129353824"/>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[CARTERA FEBRERO 2022 - COAC27NOV.xlsx]Auxiliares!Edad</c:name>
    <c:fmtId val="5"/>
  </c:pivotSource>
  <c:chart>
    <c:autoTitleDeleted val="1"/>
    <c:pivotFmts>
      <c:pivotFmt>
        <c:idx val="0"/>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rgbClr val="545859"/>
                  </a:solidFill>
                  <a:latin typeface="Montserrat Medium" panose="00000600000000000000" pitchFamily="50"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26303A"/>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9BA92"/>
          </a:solidFill>
          <a:ln>
            <a:noFill/>
          </a:ln>
          <a:effectLst/>
        </c:spPr>
      </c:pivotFmt>
      <c:pivotFmt>
        <c:idx val="5"/>
        <c:spPr>
          <a:solidFill>
            <a:srgbClr val="D3B876"/>
          </a:solidFill>
          <a:ln>
            <a:noFill/>
          </a:ln>
          <a:effectLst/>
        </c:spPr>
      </c:pivotFmt>
      <c:pivotFmt>
        <c:idx val="6"/>
        <c:spPr>
          <a:solidFill>
            <a:srgbClr val="B0BDCD"/>
          </a:solidFill>
          <a:ln>
            <a:noFill/>
          </a:ln>
          <a:effectLst/>
        </c:spPr>
      </c:pivotFmt>
      <c:pivotFmt>
        <c:idx val="7"/>
        <c:spPr>
          <a:solidFill>
            <a:srgbClr val="DFB653"/>
          </a:solidFill>
          <a:ln>
            <a:noFill/>
          </a:ln>
          <a:effectLst/>
        </c:spPr>
      </c:pivotFmt>
      <c:pivotFmt>
        <c:idx val="8"/>
        <c:spPr>
          <a:solidFill>
            <a:srgbClr val="EBB531"/>
          </a:solidFill>
          <a:ln>
            <a:noFill/>
          </a:ln>
          <a:effectLst/>
        </c:spPr>
      </c:pivotFmt>
      <c:pivotFmt>
        <c:idx val="9"/>
        <c:spPr>
          <a:solidFill>
            <a:srgbClr val="EBB531"/>
          </a:solidFill>
          <a:ln>
            <a:noFill/>
          </a:ln>
          <a:effectLst/>
        </c:spPr>
      </c:pivotFmt>
      <c:pivotFmt>
        <c:idx val="10"/>
        <c:spPr>
          <a:solidFill>
            <a:srgbClr val="26303A"/>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EBB531"/>
          </a:solidFill>
          <a:ln>
            <a:noFill/>
          </a:ln>
          <a:effectLst/>
        </c:spPr>
      </c:pivotFmt>
      <c:pivotFmt>
        <c:idx val="12"/>
        <c:spPr>
          <a:solidFill>
            <a:srgbClr val="DFB653"/>
          </a:solidFill>
          <a:ln>
            <a:noFill/>
          </a:ln>
          <a:effectLst/>
        </c:spPr>
      </c:pivotFmt>
      <c:pivotFmt>
        <c:idx val="13"/>
        <c:spPr>
          <a:solidFill>
            <a:srgbClr val="D3B876"/>
          </a:solidFill>
          <a:ln>
            <a:noFill/>
          </a:ln>
          <a:effectLst/>
        </c:spPr>
      </c:pivotFmt>
      <c:pivotFmt>
        <c:idx val="14"/>
        <c:spPr>
          <a:solidFill>
            <a:srgbClr val="26303A"/>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rgbClr val="57595A"/>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EBB531"/>
          </a:solidFill>
          <a:ln>
            <a:noFill/>
          </a:ln>
          <a:effectLst/>
        </c:spPr>
      </c:pivotFmt>
      <c:pivotFmt>
        <c:idx val="16"/>
        <c:spPr>
          <a:solidFill>
            <a:srgbClr val="D36B56"/>
          </a:solidFill>
          <a:ln>
            <a:noFill/>
          </a:ln>
          <a:effectLst/>
        </c:spPr>
      </c:pivotFmt>
      <c:pivotFmt>
        <c:idx val="17"/>
        <c:spPr>
          <a:solidFill>
            <a:srgbClr val="D3B876"/>
          </a:solidFill>
          <a:ln>
            <a:noFill/>
          </a:ln>
          <a:effectLst/>
        </c:spPr>
      </c:pivotFmt>
      <c:pivotFmt>
        <c:idx val="18"/>
        <c:spPr>
          <a:solidFill>
            <a:srgbClr val="26303A"/>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EBB531"/>
          </a:solidFill>
          <a:ln>
            <a:noFill/>
          </a:ln>
          <a:effectLst/>
        </c:spPr>
      </c:pivotFmt>
      <c:pivotFmt>
        <c:idx val="20"/>
        <c:spPr>
          <a:solidFill>
            <a:srgbClr val="D36B56"/>
          </a:solidFill>
          <a:ln>
            <a:noFill/>
          </a:ln>
          <a:effectLst/>
        </c:spPr>
      </c:pivotFmt>
      <c:pivotFmt>
        <c:idx val="21"/>
        <c:spPr>
          <a:solidFill>
            <a:srgbClr val="D3B876"/>
          </a:solidFill>
          <a:ln>
            <a:noFill/>
          </a:ln>
          <a:effectLst/>
        </c:spPr>
      </c:pivotFmt>
      <c:pivotFmt>
        <c:idx val="22"/>
        <c:spPr>
          <a:solidFill>
            <a:srgbClr val="C3176F"/>
          </a:solidFill>
          <a:ln w="34925">
            <a:solidFill>
              <a:srgbClr val="EBB531">
                <a:alpha val="87000"/>
              </a:srgbClr>
            </a:solidFill>
          </a:ln>
          <a:effectLst/>
        </c:spPr>
        <c:marker>
          <c:symbol val="none"/>
        </c:marker>
        <c:dLbl>
          <c:idx val="0"/>
          <c:spPr>
            <a:noFill/>
            <a:ln>
              <a:noFill/>
            </a:ln>
            <a:effectLst/>
          </c:spPr>
          <c:txPr>
            <a:bodyPr wrap="square" lIns="38100" tIns="19050" rIns="38100" bIns="19050" anchor="ctr">
              <a:spAutoFit/>
            </a:bodyPr>
            <a:lstStyle/>
            <a:p>
              <a:pPr>
                <a:defRPr>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0AD47">
              <a:lumMod val="50000"/>
            </a:srgbClr>
          </a:solidFill>
          <a:ln w="171450">
            <a:solidFill>
              <a:srgbClr val="70AD47">
                <a:lumMod val="50000"/>
                <a:alpha val="87000"/>
              </a:srgbClr>
            </a:solidFill>
          </a:ln>
          <a:effectLst/>
        </c:spPr>
      </c:pivotFmt>
      <c:pivotFmt>
        <c:idx val="24"/>
        <c:spPr>
          <a:solidFill>
            <a:srgbClr val="EBB531"/>
          </a:solidFill>
          <a:ln w="171450">
            <a:solidFill>
              <a:srgbClr val="EBB531">
                <a:alpha val="87000"/>
              </a:srgbClr>
            </a:solidFill>
          </a:ln>
          <a:effectLst/>
        </c:spPr>
      </c:pivotFmt>
      <c:pivotFmt>
        <c:idx val="25"/>
        <c:spPr>
          <a:solidFill>
            <a:srgbClr val="92D050"/>
          </a:solidFill>
          <a:ln w="171450">
            <a:solidFill>
              <a:srgbClr val="92D050">
                <a:alpha val="87000"/>
              </a:srgbClr>
            </a:solidFill>
          </a:ln>
          <a:effectLst/>
        </c:spPr>
      </c:pivotFmt>
      <c:pivotFmt>
        <c:idx val="26"/>
        <c:spPr>
          <a:solidFill>
            <a:srgbClr val="D81636"/>
          </a:solidFill>
          <a:ln w="171450">
            <a:solidFill>
              <a:srgbClr val="D81636">
                <a:alpha val="87000"/>
              </a:srgbClr>
            </a:solidFill>
          </a:ln>
          <a:effectLst/>
        </c:spPr>
      </c:pivotFmt>
      <c:pivotFmt>
        <c:idx val="27"/>
        <c:spPr>
          <a:solidFill>
            <a:srgbClr val="A5A5A5">
              <a:lumMod val="75000"/>
            </a:srgbClr>
          </a:solidFill>
          <a:ln w="171450">
            <a:solidFill>
              <a:sysClr val="windowText" lastClr="000000">
                <a:lumMod val="50000"/>
                <a:lumOff val="50000"/>
                <a:alpha val="87000"/>
              </a:sysClr>
            </a:solidFill>
          </a:ln>
          <a:effectLst/>
        </c:spPr>
      </c:pivotFmt>
      <c:pivotFmt>
        <c:idx val="28"/>
        <c:spPr>
          <a:solidFill>
            <a:srgbClr val="BD711D"/>
          </a:solidFill>
          <a:ln w="165100">
            <a:solidFill>
              <a:srgbClr val="BD711D">
                <a:alpha val="87000"/>
              </a:srgbClr>
            </a:solidFill>
          </a:ln>
          <a:effectLst/>
        </c:spPr>
      </c:pivotFmt>
      <c:pivotFmt>
        <c:idx val="29"/>
        <c:spPr>
          <a:solidFill>
            <a:srgbClr val="928248"/>
          </a:solidFill>
          <a:ln w="171450">
            <a:solidFill>
              <a:srgbClr val="928248">
                <a:alpha val="87000"/>
              </a:srgbClr>
            </a:solidFill>
          </a:ln>
          <a:effectLst/>
        </c:spPr>
      </c:pivotFmt>
      <c:pivotFmt>
        <c:idx val="30"/>
        <c:spPr>
          <a:solidFill>
            <a:srgbClr val="62BA9F"/>
          </a:solidFill>
          <a:ln w="165100">
            <a:solidFill>
              <a:srgbClr val="62BA9F">
                <a:alpha val="86667"/>
              </a:srgbClr>
            </a:solidFill>
          </a:ln>
          <a:effectLst/>
        </c:spPr>
      </c:pivotFmt>
      <c:pivotFmt>
        <c:idx val="31"/>
        <c:spPr>
          <a:solidFill>
            <a:srgbClr val="FF0000"/>
          </a:solidFill>
          <a:ln w="171450">
            <a:solidFill>
              <a:srgbClr val="FF0000">
                <a:alpha val="87000"/>
              </a:srgbClr>
            </a:solidFill>
          </a:ln>
          <a:effectLst/>
        </c:spPr>
      </c:pivotFmt>
      <c:pivotFmt>
        <c:idx val="32"/>
        <c:spPr>
          <a:solidFill>
            <a:srgbClr val="26303A"/>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EBB531"/>
          </a:solidFill>
          <a:ln>
            <a:noFill/>
          </a:ln>
          <a:effectLst/>
        </c:spPr>
      </c:pivotFmt>
      <c:pivotFmt>
        <c:idx val="34"/>
        <c:spPr>
          <a:solidFill>
            <a:srgbClr val="D36B56"/>
          </a:solidFill>
          <a:ln>
            <a:noFill/>
          </a:ln>
          <a:effectLst/>
        </c:spPr>
      </c:pivotFmt>
      <c:pivotFmt>
        <c:idx val="35"/>
        <c:spPr>
          <a:solidFill>
            <a:srgbClr val="D3B876"/>
          </a:solidFill>
          <a:ln>
            <a:noFill/>
          </a:ln>
          <a:effectLst/>
        </c:spPr>
      </c:pivotFmt>
      <c:pivotFmt>
        <c:idx val="36"/>
        <c:spPr>
          <a:solidFill>
            <a:srgbClr val="C3176F"/>
          </a:solidFill>
          <a:ln w="34925">
            <a:solidFill>
              <a:srgbClr val="EBB531">
                <a:alpha val="87000"/>
              </a:srgbClr>
            </a:solidFill>
          </a:ln>
          <a:effectLst/>
        </c:spPr>
        <c:marker>
          <c:symbol val="none"/>
        </c:marker>
        <c:dLbl>
          <c:idx val="0"/>
          <c:spPr>
            <a:noFill/>
            <a:ln>
              <a:noFill/>
            </a:ln>
            <a:effectLst/>
          </c:spPr>
          <c:txPr>
            <a:bodyPr wrap="square" lIns="38100" tIns="19050" rIns="38100" bIns="19050" anchor="ctr">
              <a:spAutoFit/>
            </a:bodyPr>
            <a:lstStyle/>
            <a:p>
              <a:pPr>
                <a:defRPr>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0AD47">
              <a:lumMod val="50000"/>
            </a:srgbClr>
          </a:solidFill>
          <a:ln w="171450">
            <a:solidFill>
              <a:srgbClr val="70AD47">
                <a:lumMod val="50000"/>
                <a:alpha val="87000"/>
              </a:srgbClr>
            </a:solidFill>
          </a:ln>
          <a:effectLst/>
        </c:spPr>
      </c:pivotFmt>
      <c:pivotFmt>
        <c:idx val="38"/>
        <c:spPr>
          <a:solidFill>
            <a:srgbClr val="EBB531"/>
          </a:solidFill>
          <a:ln w="171450">
            <a:solidFill>
              <a:srgbClr val="EBB531">
                <a:alpha val="87000"/>
              </a:srgbClr>
            </a:solidFill>
          </a:ln>
          <a:effectLst/>
        </c:spPr>
      </c:pivotFmt>
      <c:pivotFmt>
        <c:idx val="39"/>
        <c:spPr>
          <a:solidFill>
            <a:srgbClr val="92D050"/>
          </a:solidFill>
          <a:ln w="171450">
            <a:solidFill>
              <a:srgbClr val="92D050">
                <a:alpha val="87000"/>
              </a:srgbClr>
            </a:solidFill>
          </a:ln>
          <a:effectLst/>
        </c:spPr>
      </c:pivotFmt>
      <c:pivotFmt>
        <c:idx val="40"/>
        <c:spPr>
          <a:solidFill>
            <a:srgbClr val="D81636"/>
          </a:solidFill>
          <a:ln w="171450">
            <a:solidFill>
              <a:srgbClr val="D81636">
                <a:alpha val="87000"/>
              </a:srgbClr>
            </a:solidFill>
          </a:ln>
          <a:effectLst/>
        </c:spPr>
      </c:pivotFmt>
      <c:pivotFmt>
        <c:idx val="41"/>
        <c:spPr>
          <a:solidFill>
            <a:srgbClr val="A5A5A5">
              <a:lumMod val="75000"/>
            </a:srgbClr>
          </a:solidFill>
          <a:ln w="171450">
            <a:solidFill>
              <a:sysClr val="windowText" lastClr="000000">
                <a:lumMod val="50000"/>
                <a:lumOff val="50000"/>
                <a:alpha val="87000"/>
              </a:sysClr>
            </a:solidFill>
          </a:ln>
          <a:effectLst/>
        </c:spPr>
      </c:pivotFmt>
      <c:pivotFmt>
        <c:idx val="42"/>
        <c:spPr>
          <a:solidFill>
            <a:srgbClr val="BD711D"/>
          </a:solidFill>
          <a:ln w="165100">
            <a:solidFill>
              <a:srgbClr val="BD711D">
                <a:alpha val="87000"/>
              </a:srgbClr>
            </a:solidFill>
          </a:ln>
          <a:effectLst/>
        </c:spPr>
      </c:pivotFmt>
      <c:pivotFmt>
        <c:idx val="43"/>
        <c:spPr>
          <a:solidFill>
            <a:srgbClr val="928248"/>
          </a:solidFill>
          <a:ln w="171450">
            <a:solidFill>
              <a:srgbClr val="928248">
                <a:alpha val="87000"/>
              </a:srgbClr>
            </a:solidFill>
          </a:ln>
          <a:effectLst/>
        </c:spPr>
      </c:pivotFmt>
      <c:pivotFmt>
        <c:idx val="44"/>
        <c:spPr>
          <a:solidFill>
            <a:srgbClr val="62BA9F"/>
          </a:solidFill>
          <a:ln w="165100">
            <a:solidFill>
              <a:srgbClr val="62BA9F">
                <a:alpha val="86667"/>
              </a:srgbClr>
            </a:solidFill>
          </a:ln>
          <a:effectLst/>
        </c:spPr>
      </c:pivotFmt>
      <c:pivotFmt>
        <c:idx val="45"/>
        <c:spPr>
          <a:solidFill>
            <a:srgbClr val="FF0000"/>
          </a:solidFill>
          <a:ln w="171450">
            <a:solidFill>
              <a:srgbClr val="FF0000">
                <a:alpha val="87000"/>
              </a:srgbClr>
            </a:solidFill>
          </a:ln>
          <a:effectLst/>
        </c:spPr>
      </c:pivotFmt>
      <c:pivotFmt>
        <c:idx val="46"/>
        <c:spPr>
          <a:solidFill>
            <a:srgbClr val="EBB531"/>
          </a:solidFill>
          <a:ln w="73025">
            <a:solidFill>
              <a:srgbClr val="EBB531"/>
            </a:solid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EBB531"/>
          </a:solidFill>
          <a:ln>
            <a:noFill/>
          </a:ln>
          <a:effectLst/>
        </c:spPr>
      </c:pivotFmt>
      <c:pivotFmt>
        <c:idx val="48"/>
        <c:spPr>
          <a:solidFill>
            <a:srgbClr val="EBB531"/>
          </a:solidFill>
          <a:ln>
            <a:noFill/>
          </a:ln>
          <a:effectLst/>
        </c:spPr>
      </c:pivotFmt>
      <c:pivotFmt>
        <c:idx val="49"/>
        <c:spPr>
          <a:solidFill>
            <a:srgbClr val="EBB531"/>
          </a:solidFill>
          <a:ln>
            <a:noFill/>
          </a:ln>
          <a:effectLst/>
        </c:spPr>
      </c:pivotFmt>
      <c:pivotFmt>
        <c:idx val="50"/>
        <c:spPr>
          <a:solidFill>
            <a:srgbClr val="D81636"/>
          </a:solidFill>
          <a:ln w="73025">
            <a:solidFill>
              <a:srgbClr val="D81636"/>
            </a:solidFill>
          </a:ln>
          <a:effectLst/>
        </c:spPr>
        <c:marker>
          <c:symbol val="none"/>
        </c:marker>
        <c:dLbl>
          <c:idx val="0"/>
          <c:spPr>
            <a:noFill/>
            <a:ln>
              <a:noFill/>
            </a:ln>
            <a:effectLst/>
          </c:spPr>
          <c:txPr>
            <a:bodyPr wrap="square" lIns="38100" tIns="19050" rIns="38100" bIns="19050" anchor="ctr">
              <a:spAutoFit/>
            </a:bodyPr>
            <a:lstStyle/>
            <a:p>
              <a:pPr>
                <a:defRPr sz="700"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D81636"/>
          </a:solidFill>
          <a:ln w="171450">
            <a:noFill/>
          </a:ln>
          <a:effectLst/>
        </c:spPr>
      </c:pivotFmt>
      <c:pivotFmt>
        <c:idx val="52"/>
        <c:spPr>
          <a:solidFill>
            <a:srgbClr val="D81636"/>
          </a:solidFill>
          <a:ln w="171450">
            <a:noFill/>
          </a:ln>
          <a:effectLst/>
        </c:spPr>
      </c:pivotFmt>
      <c:pivotFmt>
        <c:idx val="53"/>
        <c:spPr>
          <a:solidFill>
            <a:srgbClr val="D81636"/>
          </a:solidFill>
          <a:ln w="171450">
            <a:noFill/>
          </a:ln>
          <a:effectLst/>
        </c:spPr>
      </c:pivotFmt>
      <c:pivotFmt>
        <c:idx val="54"/>
        <c:spPr>
          <a:solidFill>
            <a:srgbClr val="D81636"/>
          </a:solidFill>
          <a:ln w="171450">
            <a:noFill/>
          </a:ln>
          <a:effectLst/>
        </c:spPr>
      </c:pivotFmt>
      <c:pivotFmt>
        <c:idx val="55"/>
        <c:spPr>
          <a:solidFill>
            <a:srgbClr val="D81636"/>
          </a:solidFill>
          <a:ln w="171450">
            <a:noFill/>
          </a:ln>
          <a:effectLst/>
        </c:spPr>
      </c:pivotFmt>
      <c:pivotFmt>
        <c:idx val="56"/>
        <c:spPr>
          <a:solidFill>
            <a:srgbClr val="D81636"/>
          </a:solidFill>
          <a:ln w="165100">
            <a:noFill/>
          </a:ln>
          <a:effectLst/>
        </c:spPr>
      </c:pivotFmt>
      <c:pivotFmt>
        <c:idx val="57"/>
        <c:spPr>
          <a:solidFill>
            <a:srgbClr val="D81636"/>
          </a:solidFill>
          <a:ln w="171450">
            <a:noFill/>
          </a:ln>
          <a:effectLst/>
        </c:spPr>
      </c:pivotFmt>
      <c:pivotFmt>
        <c:idx val="58"/>
        <c:spPr>
          <a:solidFill>
            <a:srgbClr val="D81636"/>
          </a:solidFill>
          <a:ln w="165100">
            <a:noFill/>
          </a:ln>
          <a:effectLst/>
        </c:spPr>
      </c:pivotFmt>
      <c:pivotFmt>
        <c:idx val="59"/>
        <c:spPr>
          <a:solidFill>
            <a:srgbClr val="D81636"/>
          </a:solidFill>
          <a:ln w="171450">
            <a:noFill/>
          </a:ln>
          <a:effectLst/>
        </c:spPr>
      </c:pivotFmt>
      <c:pivotFmt>
        <c:idx val="60"/>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pivotFmt>
      <c:pivotFmt>
        <c:idx val="62"/>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dLbl>
          <c:idx val="0"/>
          <c:layout>
            <c:manualLayout>
              <c:x val="-0.14038994751124997"/>
              <c:y val="-3.8323353293413215E-2"/>
            </c:manualLayout>
          </c:layout>
          <c:spPr>
            <a:noFill/>
            <a:ln>
              <a:noFill/>
            </a:ln>
            <a:effectLst/>
          </c:spPr>
          <c:txPr>
            <a:bodyPr wrap="square" lIns="38100" tIns="19050" rIns="38100" bIns="19050" anchor="ctr">
              <a:spAutoFit/>
            </a:bodyPr>
            <a:lstStyle/>
            <a:p>
              <a:pPr>
                <a:defRPr sz="1000"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15:layout>
                <c:manualLayout>
                  <c:w val="0.30930356689780159"/>
                  <c:h val="0.19049120656325144"/>
                </c:manualLayout>
              </c15:layout>
            </c:ext>
          </c:extLst>
        </c:dLbl>
      </c:pivotFmt>
      <c:pivotFmt>
        <c:idx val="67"/>
        <c:dLbl>
          <c:idx val="0"/>
          <c:layout>
            <c:manualLayout>
              <c:x val="4.4569991960170738E-3"/>
              <c:y val="-2.3952095808383235E-2"/>
            </c:manualLayout>
          </c:layout>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layout>
                <c:manualLayout>
                  <c:w val="0.30270746777663793"/>
                  <c:h val="0.17288622754491018"/>
                </c:manualLayout>
              </c15:layout>
            </c:ext>
          </c:extLst>
        </c:dLbl>
      </c:pivotFmt>
      <c:pivotFmt>
        <c:idx val="68"/>
        <c:marker>
          <c:symbol val="none"/>
        </c:marker>
        <c:dLbl>
          <c:idx val="0"/>
          <c:spPr>
            <a:noFill/>
            <a:ln>
              <a:noFill/>
            </a:ln>
            <a:effectLst/>
          </c:spPr>
          <c:txPr>
            <a:bodyPr wrap="square" lIns="38100" tIns="19050" rIns="38100" bIns="19050" anchor="ctr">
              <a:spAutoFit/>
            </a:bodyPr>
            <a:lstStyle/>
            <a:p>
              <a:pPr>
                <a:defRPr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marker>
          <c:symbol val="none"/>
        </c:marker>
        <c:dLbl>
          <c:idx val="0"/>
          <c:spPr>
            <a:noFill/>
            <a:ln>
              <a:noFill/>
            </a:ln>
            <a:effectLst/>
          </c:spPr>
          <c:txPr>
            <a:bodyPr wrap="square" lIns="38100" tIns="19050" rIns="38100" bIns="19050" anchor="ctr">
              <a:spAutoFit/>
            </a:bodyPr>
            <a:lstStyle/>
            <a:p>
              <a:pPr>
                <a:defRPr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4.9025061035674555E-2"/>
              <c:y val="4.7904191616766467E-3"/>
            </c:manualLayout>
          </c:layout>
          <c:spPr>
            <a:noFill/>
            <a:ln>
              <a:noFill/>
            </a:ln>
            <a:effectLst/>
          </c:spPr>
          <c:txPr>
            <a:bodyPr wrap="square" lIns="38100" tIns="19050" rIns="38100" bIns="19050" anchor="ctr">
              <a:spAutoFit/>
            </a:bodyPr>
            <a:lstStyle/>
            <a:p>
              <a:pPr>
                <a:defRPr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0.14707518310702378"/>
              <c:y val="0.26347305389221559"/>
            </c:manualLayout>
          </c:layout>
          <c:spPr>
            <a:noFill/>
            <a:ln>
              <a:noFill/>
            </a:ln>
            <a:effectLst/>
          </c:spPr>
          <c:txPr>
            <a:bodyPr wrap="square" lIns="38100" tIns="19050" rIns="38100" bIns="19050" anchor="ctr">
              <a:spAutoFit/>
            </a:bodyPr>
            <a:lstStyle/>
            <a:p>
              <a:pPr>
                <a:defRPr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marker>
          <c:symbol val="none"/>
        </c:marker>
        <c:dLbl>
          <c:idx val="0"/>
          <c:spPr>
            <a:noFill/>
            <a:ln>
              <a:noFill/>
            </a:ln>
            <a:effectLst/>
          </c:spPr>
          <c:txPr>
            <a:bodyPr wrap="square" lIns="38100" tIns="19050" rIns="38100" bIns="19050" anchor="ctr">
              <a:spAutoFit/>
            </a:bodyPr>
            <a:lstStyle/>
            <a:p>
              <a:pPr>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508653093656627"/>
          <c:y val="6.1190351206099232E-2"/>
          <c:w val="0.85191239169571376"/>
          <c:h val="0.86287464066991626"/>
        </c:manualLayout>
      </c:layout>
      <c:barChart>
        <c:barDir val="bar"/>
        <c:grouping val="clustered"/>
        <c:varyColors val="0"/>
        <c:ser>
          <c:idx val="0"/>
          <c:order val="0"/>
          <c:tx>
            <c:strRef>
              <c:f>Auxiliares!$C$25:$C$26</c:f>
              <c:strCache>
                <c:ptCount val="1"/>
                <c:pt idx="0">
                  <c:v>Consumo-Prioritario</c:v>
                </c:pt>
              </c:strCache>
            </c:strRef>
          </c:tx>
          <c:spPr>
            <a:solidFill>
              <a:srgbClr val="EBB531"/>
            </a:solidFill>
            <a:ln w="73025">
              <a:solidFill>
                <a:srgbClr val="EBB531"/>
              </a:solidFill>
            </a:ln>
            <a:effectLst/>
          </c:spPr>
          <c:invertIfNegative val="0"/>
          <c:dPt>
            <c:idx val="0"/>
            <c:invertIfNegative val="0"/>
            <c:bubble3D val="0"/>
            <c:extLst>
              <c:ext xmlns:c16="http://schemas.microsoft.com/office/drawing/2014/chart" uri="{C3380CC4-5D6E-409C-BE32-E72D297353CC}">
                <c16:uniqueId val="{00000001-393E-4E77-B907-478D70DF5AF8}"/>
              </c:ext>
            </c:extLst>
          </c:dPt>
          <c:dPt>
            <c:idx val="1"/>
            <c:invertIfNegative val="0"/>
            <c:bubble3D val="0"/>
            <c:extLst>
              <c:ext xmlns:c16="http://schemas.microsoft.com/office/drawing/2014/chart" uri="{C3380CC4-5D6E-409C-BE32-E72D297353CC}">
                <c16:uniqueId val="{00000003-393E-4E77-B907-478D70DF5AF8}"/>
              </c:ext>
            </c:extLst>
          </c:dPt>
          <c:dPt>
            <c:idx val="2"/>
            <c:invertIfNegative val="0"/>
            <c:bubble3D val="0"/>
            <c:extLst>
              <c:ext xmlns:c16="http://schemas.microsoft.com/office/drawing/2014/chart" uri="{C3380CC4-5D6E-409C-BE32-E72D297353CC}">
                <c16:uniqueId val="{00000005-393E-4E77-B907-478D70DF5AF8}"/>
              </c:ext>
            </c:extLst>
          </c:dPt>
          <c:dLbls>
            <c:dLbl>
              <c:idx val="0"/>
              <c:layout>
                <c:manualLayout>
                  <c:x val="4.4569991960170738E-3"/>
                  <c:y val="-2.3952095808383235E-2"/>
                </c:manualLayout>
              </c:layout>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15:layout>
                    <c:manualLayout>
                      <c:w val="0.30270746777663793"/>
                      <c:h val="0.17288622754491018"/>
                    </c:manualLayout>
                  </c15:layout>
                </c:ext>
                <c:ext xmlns:c16="http://schemas.microsoft.com/office/drawing/2014/chart" uri="{C3380CC4-5D6E-409C-BE32-E72D297353CC}">
                  <c16:uniqueId val="{00000001-393E-4E77-B907-478D70DF5AF8}"/>
                </c:ext>
              </c:extLst>
            </c:dLbl>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Century Gothic" panose="020B0502020202020204" pitchFamily="34"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Auxiliares!$B$27</c:f>
              <c:strCache>
                <c:ptCount val="1"/>
                <c:pt idx="0">
                  <c:v>Total</c:v>
                </c:pt>
              </c:strCache>
            </c:strRef>
          </c:cat>
          <c:val>
            <c:numRef>
              <c:f>Auxiliares!$C$27</c:f>
              <c:numCache>
                <c:formatCode>_("$"* #,##0.00_);_("$"* \(#,##0.00\);_("$"* "-"??_);_(@_)</c:formatCode>
                <c:ptCount val="1"/>
                <c:pt idx="0">
                  <c:v>30140.330000000005</c:v>
                </c:pt>
              </c:numCache>
            </c:numRef>
          </c:val>
          <c:extLst>
            <c:ext xmlns:c16="http://schemas.microsoft.com/office/drawing/2014/chart" uri="{C3380CC4-5D6E-409C-BE32-E72D297353CC}">
              <c16:uniqueId val="{00000006-393E-4E77-B907-478D70DF5AF8}"/>
            </c:ext>
          </c:extLst>
        </c:ser>
        <c:ser>
          <c:idx val="1"/>
          <c:order val="1"/>
          <c:tx>
            <c:strRef>
              <c:f>Auxiliares!$D$25:$D$26</c:f>
              <c:strCache>
                <c:ptCount val="1"/>
                <c:pt idx="0">
                  <c:v>Microcredito</c:v>
                </c:pt>
              </c:strCache>
            </c:strRef>
          </c:tx>
          <c:spPr>
            <a:solidFill>
              <a:srgbClr val="D81636"/>
            </a:solidFill>
            <a:ln w="73025">
              <a:solidFill>
                <a:srgbClr val="D81636"/>
              </a:solidFill>
            </a:ln>
            <a:effectLst/>
          </c:spPr>
          <c:invertIfNegative val="0"/>
          <c:dLbls>
            <c:dLbl>
              <c:idx val="0"/>
              <c:layout>
                <c:manualLayout>
                  <c:x val="-0.14038994751124997"/>
                  <c:y val="-3.8323353293413215E-2"/>
                </c:manualLayout>
              </c:layout>
              <c:spPr>
                <a:noFill/>
                <a:ln>
                  <a:noFill/>
                </a:ln>
                <a:effectLst/>
              </c:spPr>
              <c:txPr>
                <a:bodyPr wrap="square" lIns="38100" tIns="19050" rIns="38100" bIns="19050" anchor="ctr">
                  <a:spAutoFit/>
                </a:bodyPr>
                <a:lstStyle/>
                <a:p>
                  <a:pPr>
                    <a:defRPr sz="1000" b="1">
                      <a:solidFill>
                        <a:schemeClr val="bg1"/>
                      </a:solidFill>
                    </a:defRPr>
                  </a:pPr>
                  <a:endParaRPr lang="es-EC"/>
                </a:p>
              </c:txPr>
              <c:dLblPos val="outEnd"/>
              <c:showLegendKey val="0"/>
              <c:showVal val="1"/>
              <c:showCatName val="0"/>
              <c:showSerName val="0"/>
              <c:showPercent val="0"/>
              <c:showBubbleSize val="0"/>
              <c:extLst>
                <c:ext xmlns:c15="http://schemas.microsoft.com/office/drawing/2012/chart" uri="{CE6537A1-D6FC-4f65-9D91-7224C49458BB}">
                  <c15:layout>
                    <c:manualLayout>
                      <c:w val="0.30930356689780159"/>
                      <c:h val="0.19049120656325144"/>
                    </c:manualLayout>
                  </c15:layout>
                </c:ext>
                <c:ext xmlns:c16="http://schemas.microsoft.com/office/drawing/2014/chart" uri="{C3380CC4-5D6E-409C-BE32-E72D297353CC}">
                  <c16:uniqueId val="{00000003-DCEE-4300-9035-8A83C6A19803}"/>
                </c:ext>
              </c:extLst>
            </c:dLbl>
            <c:spPr>
              <a:noFill/>
              <a:ln>
                <a:noFill/>
              </a:ln>
              <a:effectLst/>
            </c:spPr>
            <c:txPr>
              <a:bodyPr wrap="square" lIns="38100" tIns="19050" rIns="38100" bIns="19050" anchor="ctr">
                <a:spAutoFit/>
              </a:bodyPr>
              <a:lstStyle/>
              <a:p>
                <a:pPr>
                  <a:defRPr sz="700" b="1">
                    <a:solidFill>
                      <a:schemeClr val="bg1"/>
                    </a:solidFil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Auxiliares!$B$27</c:f>
              <c:strCache>
                <c:ptCount val="1"/>
                <c:pt idx="0">
                  <c:v>Total</c:v>
                </c:pt>
              </c:strCache>
            </c:strRef>
          </c:cat>
          <c:val>
            <c:numRef>
              <c:f>Auxiliares!$D$27</c:f>
              <c:numCache>
                <c:formatCode>_("$"* #,##0.00_);_("$"* \(#,##0.00\);_("$"* "-"??_);_(@_)</c:formatCode>
                <c:ptCount val="1"/>
                <c:pt idx="0">
                  <c:v>541998.0499999997</c:v>
                </c:pt>
              </c:numCache>
            </c:numRef>
          </c:val>
          <c:extLst>
            <c:ext xmlns:c16="http://schemas.microsoft.com/office/drawing/2014/chart" uri="{C3380CC4-5D6E-409C-BE32-E72D297353CC}">
              <c16:uniqueId val="{0000000E-77D6-4E55-ACEF-2621BA8CA09B}"/>
            </c:ext>
          </c:extLst>
        </c:ser>
        <c:dLbls>
          <c:dLblPos val="outEnd"/>
          <c:showLegendKey val="0"/>
          <c:showVal val="1"/>
          <c:showCatName val="0"/>
          <c:showSerName val="0"/>
          <c:showPercent val="0"/>
          <c:showBubbleSize val="0"/>
        </c:dLbls>
        <c:gapWidth val="43"/>
        <c:axId val="1827145712"/>
        <c:axId val="1827139056"/>
      </c:barChart>
      <c:catAx>
        <c:axId val="1827145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bg1"/>
                </a:solidFill>
                <a:latin typeface="Century Gothic" panose="020B0502020202020204" pitchFamily="34" charset="0"/>
                <a:ea typeface="+mn-ea"/>
                <a:cs typeface="+mn-cs"/>
              </a:defRPr>
            </a:pPr>
            <a:endParaRPr lang="es-EC"/>
          </a:p>
        </c:txPr>
        <c:crossAx val="1827139056"/>
        <c:crosses val="autoZero"/>
        <c:auto val="1"/>
        <c:lblAlgn val="ctr"/>
        <c:lblOffset val="100"/>
        <c:noMultiLvlLbl val="0"/>
      </c:catAx>
      <c:valAx>
        <c:axId val="1827139056"/>
        <c:scaling>
          <c:orientation val="minMax"/>
        </c:scaling>
        <c:delete val="1"/>
        <c:axPos val="b"/>
        <c:numFmt formatCode="_(&quot;$&quot;* #,##0.00_);_(&quot;$&quot;* \(#,##0.00\);_(&quot;$&quot;* &quot;-&quot;??_);_(@_)" sourceLinked="1"/>
        <c:majorTickMark val="none"/>
        <c:minorTickMark val="none"/>
        <c:tickLblPos val="nextTo"/>
        <c:crossAx val="1827145712"/>
        <c:crosses val="autoZero"/>
        <c:crossBetween val="between"/>
      </c:valAx>
      <c:spPr>
        <a:noFill/>
        <a:ln>
          <a:noFill/>
        </a:ln>
        <a:effectLst/>
      </c:spPr>
    </c:plotArea>
    <c:legend>
      <c:legendPos val="r"/>
      <c:layout>
        <c:manualLayout>
          <c:xMode val="edge"/>
          <c:yMode val="edge"/>
          <c:x val="0.61318489887747696"/>
          <c:y val="0.70320109387524155"/>
          <c:w val="0.28593682610280946"/>
          <c:h val="0.23826715073789428"/>
        </c:manualLayout>
      </c:layout>
      <c:overlay val="0"/>
      <c:txPr>
        <a:bodyPr/>
        <a:lstStyle/>
        <a:p>
          <a:pPr>
            <a:defRPr sz="800">
              <a:solidFill>
                <a:schemeClr val="bg1"/>
              </a:solidFill>
            </a:defRPr>
          </a:pPr>
          <a:endParaRPr lang="es-EC"/>
        </a:p>
      </c:txPr>
    </c:legend>
    <c:plotVisOnly val="1"/>
    <c:dispBlanksAs val="gap"/>
    <c:showDLblsOverMax val="0"/>
    <c:extLst/>
  </c:chart>
  <c:spPr>
    <a:noFill/>
    <a:ln w="9525" cap="flat" cmpd="sng" algn="ctr">
      <a:noFill/>
      <a:round/>
    </a:ln>
    <a:effectLst/>
  </c:spPr>
  <c:txPr>
    <a:bodyPr/>
    <a:lstStyle/>
    <a:p>
      <a:pPr>
        <a:defRPr>
          <a:latin typeface="Century Gothic" panose="020B0502020202020204" pitchFamily="34" charset="0"/>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[CARTERA FEBRERO 2022 - COAC27NOV.xlsx]Auxiliares!Actvidad Económica destino del Cliente</c:name>
    <c:fmtId val="12"/>
  </c:pivotSource>
  <c:chart>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4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5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7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8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9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0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1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2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3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4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5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6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7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8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9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0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1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2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21"/>
        <c:spPr>
          <a:solidFill>
            <a:srgbClr val="BD711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3"/>
        <c:spPr>
          <a:solidFill>
            <a:srgbClr val="D8163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5"/>
        <c:spPr>
          <a:solidFill>
            <a:srgbClr val="62BA9F"/>
          </a:solidFill>
          <a:ln>
            <a:noFill/>
          </a:ln>
          <a:effectLst>
            <a:outerShdw blurRad="50800" dist="50800" dir="5400000" algn="ctr" rotWithShape="0">
              <a:srgbClr val="62BA9F"/>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7"/>
        <c:spPr>
          <a:solidFill>
            <a:schemeClr val="bg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8"/>
        <c:spPr>
          <a:solidFill>
            <a:srgbClr val="CB6F8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0"/>
        <c:spPr>
          <a:solidFill>
            <a:srgbClr val="D8163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1"/>
        <c:spPr>
          <a:solidFill>
            <a:srgbClr val="EBB531"/>
          </a:solidFill>
          <a:ln>
            <a:noFill/>
          </a:ln>
          <a:effectLst/>
        </c:spPr>
      </c:pivotFmt>
      <c:pivotFmt>
        <c:idx val="232"/>
      </c:pivotFmt>
      <c:pivotFmt>
        <c:idx val="233"/>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1"/>
        <c:spPr>
          <a:solidFill>
            <a:srgbClr val="D81636"/>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5"/>
        <c:spPr>
          <a:solidFill>
            <a:schemeClr val="accent6">
              <a:lumMod val="75000"/>
            </a:schemeClr>
          </a:solidFill>
          <a:ln>
            <a:noFill/>
          </a:ln>
          <a:effectLst/>
        </c:spPr>
      </c:pivotFmt>
      <c:pivotFmt>
        <c:idx val="4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7"/>
        <c:spPr>
          <a:solidFill>
            <a:schemeClr val="accent6">
              <a:lumMod val="75000"/>
            </a:schemeClr>
          </a:solidFill>
          <a:ln>
            <a:noFill/>
          </a:ln>
          <a:effectLst/>
        </c:spPr>
      </c:pivotFmt>
      <c:pivotFmt>
        <c:idx val="4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4"/>
        <c:spPr>
          <a:solidFill>
            <a:srgbClr val="D81636"/>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8"/>
        <c:spPr>
          <a:solidFill>
            <a:schemeClr val="accent6">
              <a:lumMod val="75000"/>
            </a:schemeClr>
          </a:solidFill>
          <a:ln>
            <a:noFill/>
          </a:ln>
          <a:effectLst/>
        </c:spPr>
      </c:pivotFmt>
      <c:pivotFmt>
        <c:idx val="4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5"/>
        <c:spPr>
          <a:solidFill>
            <a:srgbClr val="D81636"/>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8"/>
        <c:spPr>
          <a:solidFill>
            <a:schemeClr val="accent1"/>
          </a:solidFill>
          <a:ln>
            <a:noFill/>
          </a:ln>
          <a:effectLst/>
        </c:spPr>
        <c:marker>
          <c:symbol val="none"/>
        </c:marker>
      </c:pivotFmt>
      <c:pivotFmt>
        <c:idx val="469"/>
        <c:spPr>
          <a:solidFill>
            <a:schemeClr val="accent1"/>
          </a:solidFill>
          <a:ln>
            <a:noFill/>
          </a:ln>
          <a:effectLst/>
        </c:spPr>
        <c:marker>
          <c:symbol val="none"/>
        </c:marker>
      </c:pivotFmt>
      <c:pivotFmt>
        <c:idx val="4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1"/>
        <c:spPr>
          <a:solidFill>
            <a:schemeClr val="accent1"/>
          </a:solidFill>
          <a:ln>
            <a:noFill/>
          </a:ln>
          <a:effectLst/>
        </c:spPr>
        <c:marker>
          <c:symbol val="none"/>
        </c:marker>
      </c:pivotFmt>
      <c:pivotFmt>
        <c:idx val="5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6129100670402908E-2"/>
          <c:y val="3.4200445918609337E-2"/>
          <c:w val="0.47724482182867101"/>
          <c:h val="0.92673278191846664"/>
        </c:manualLayout>
      </c:layout>
      <c:barChart>
        <c:barDir val="col"/>
        <c:grouping val="stacked"/>
        <c:varyColors val="0"/>
        <c:ser>
          <c:idx val="0"/>
          <c:order val="0"/>
          <c:tx>
            <c:strRef>
              <c:f>Auxiliares!$C$68:$C$69</c:f>
              <c:strCache>
                <c:ptCount val="1"/>
                <c:pt idx="0">
                  <c:v>Explotacion de mataderos que realizan actividades de sacrificio, faenamiento, preparacion, produccion y empacado de carne fresca refrigerada o congelada en canales o piezas o porciones individuales de: bovino, porcino, ovino, caprino.</c:v>
                </c:pt>
              </c:strCache>
            </c:strRef>
          </c:tx>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6A4C-40D6-9A00-D383F299C257}"/>
              </c:ext>
            </c:extLst>
          </c:dPt>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Auxiliares!$C$70</c:f>
              <c:numCache>
                <c:formatCode>General</c:formatCode>
                <c:ptCount val="1"/>
                <c:pt idx="0">
                  <c:v>16</c:v>
                </c:pt>
              </c:numCache>
            </c:numRef>
          </c:val>
          <c:extLst>
            <c:ext xmlns:c16="http://schemas.microsoft.com/office/drawing/2014/chart" uri="{C3380CC4-5D6E-409C-BE32-E72D297353CC}">
              <c16:uniqueId val="{00000002-6A4C-40D6-9A00-D383F299C257}"/>
            </c:ext>
          </c:extLst>
        </c:ser>
        <c:ser>
          <c:idx val="1"/>
          <c:order val="1"/>
          <c:tx>
            <c:strRef>
              <c:f>Auxiliares!$D$68:$D$69</c:f>
              <c:strCache>
                <c:ptCount val="1"/>
                <c:pt idx="0">
                  <c:v>N000000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Auxiliares!$D$70</c:f>
              <c:numCache>
                <c:formatCode>General</c:formatCode>
                <c:ptCount val="1"/>
                <c:pt idx="0">
                  <c:v>84</c:v>
                </c:pt>
              </c:numCache>
            </c:numRef>
          </c:val>
          <c:extLst>
            <c:ext xmlns:c16="http://schemas.microsoft.com/office/drawing/2014/chart" uri="{C3380CC4-5D6E-409C-BE32-E72D297353CC}">
              <c16:uniqueId val="{00000003-6A4C-40D6-9A00-D383F299C257}"/>
            </c:ext>
          </c:extLst>
        </c:ser>
        <c:ser>
          <c:idx val="2"/>
          <c:order val="2"/>
          <c:tx>
            <c:strRef>
              <c:f>Auxiliares!$E$68:$E$69</c:f>
              <c:strCache>
                <c:ptCount val="1"/>
                <c:pt idx="0">
                  <c:v>Restaurantes, cevicherias, picanterias, cafeterias, etcetera, incluido comida para llevar.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Auxiliares!$E$70</c:f>
              <c:numCache>
                <c:formatCode>General</c:formatCode>
                <c:ptCount val="1"/>
                <c:pt idx="0">
                  <c:v>33</c:v>
                </c:pt>
              </c:numCache>
            </c:numRef>
          </c:val>
          <c:extLst>
            <c:ext xmlns:c16="http://schemas.microsoft.com/office/drawing/2014/chart" uri="{C3380CC4-5D6E-409C-BE32-E72D297353CC}">
              <c16:uniqueId val="{00000004-6A4C-40D6-9A00-D383F299C257}"/>
            </c:ext>
          </c:extLst>
        </c:ser>
        <c:ser>
          <c:idx val="3"/>
          <c:order val="3"/>
          <c:tx>
            <c:strRef>
              <c:f>Auxiliares!$F$68:$F$69</c:f>
              <c:strCache>
                <c:ptCount val="1"/>
                <c:pt idx="0">
                  <c:v>Servicios de taxis.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Auxiliares!$F$70</c:f>
              <c:numCache>
                <c:formatCode>General</c:formatCode>
                <c:ptCount val="1"/>
                <c:pt idx="0">
                  <c:v>115</c:v>
                </c:pt>
              </c:numCache>
            </c:numRef>
          </c:val>
          <c:extLst>
            <c:ext xmlns:c16="http://schemas.microsoft.com/office/drawing/2014/chart" uri="{C3380CC4-5D6E-409C-BE32-E72D297353CC}">
              <c16:uniqueId val="{00000030-6D78-403D-8CFE-23825CE97561}"/>
            </c:ext>
          </c:extLst>
        </c:ser>
        <c:ser>
          <c:idx val="4"/>
          <c:order val="4"/>
          <c:tx>
            <c:strRef>
              <c:f>Auxiliares!$G$68:$G$69</c:f>
              <c:strCache>
                <c:ptCount val="1"/>
                <c:pt idx="0">
                  <c:v>Transporte terrestre de pasajeros por sistemas de transporte urbano que pueden abarcar lineas de autobus, tranvia, trolebus, metro, ferrocarril elevado, lineas de transporte entre la ciudad y el aeropuerto o la estacion etcetera. El transporte se realiz</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Auxiliares!$G$70</c:f>
              <c:numCache>
                <c:formatCode>General</c:formatCode>
                <c:ptCount val="1"/>
                <c:pt idx="0">
                  <c:v>34</c:v>
                </c:pt>
              </c:numCache>
            </c:numRef>
          </c:val>
          <c:extLst>
            <c:ext xmlns:c16="http://schemas.microsoft.com/office/drawing/2014/chart" uri="{C3380CC4-5D6E-409C-BE32-E72D297353CC}">
              <c16:uniqueId val="{00000031-6D78-403D-8CFE-23825CE97561}"/>
            </c:ext>
          </c:extLst>
        </c:ser>
        <c:ser>
          <c:idx val="5"/>
          <c:order val="5"/>
          <c:tx>
            <c:strRef>
              <c:f>Auxiliares!$H$68:$H$69</c:f>
              <c:strCache>
                <c:ptCount val="1"/>
                <c:pt idx="0">
                  <c:v>Venta al por mayor de carne y productos carnicos (incluidas las aves de corral).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Auxiliares!$H$70</c:f>
              <c:numCache>
                <c:formatCode>General</c:formatCode>
                <c:ptCount val="1"/>
                <c:pt idx="0">
                  <c:v>19</c:v>
                </c:pt>
              </c:numCache>
            </c:numRef>
          </c:val>
          <c:extLst>
            <c:ext xmlns:c16="http://schemas.microsoft.com/office/drawing/2014/chart" uri="{C3380CC4-5D6E-409C-BE32-E72D297353CC}">
              <c16:uniqueId val="{00000032-6D78-403D-8CFE-23825CE97561}"/>
            </c:ext>
          </c:extLst>
        </c:ser>
        <c:ser>
          <c:idx val="6"/>
          <c:order val="6"/>
          <c:tx>
            <c:strRef>
              <c:f>Auxiliares!$I$68:$I$69</c:f>
              <c:strCache>
                <c:ptCount val="1"/>
                <c:pt idx="0">
                  <c:v>Venta al por mayor de diversos productos sin especializacion.</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Auxiliares!$I$70</c:f>
              <c:numCache>
                <c:formatCode>General</c:formatCode>
                <c:ptCount val="1"/>
                <c:pt idx="0">
                  <c:v>20</c:v>
                </c:pt>
              </c:numCache>
            </c:numRef>
          </c:val>
          <c:extLst>
            <c:ext xmlns:c16="http://schemas.microsoft.com/office/drawing/2014/chart" uri="{C3380CC4-5D6E-409C-BE32-E72D297353CC}">
              <c16:uniqueId val="{00000033-6D78-403D-8CFE-23825CE97561}"/>
            </c:ext>
          </c:extLst>
        </c:ser>
        <c:ser>
          <c:idx val="7"/>
          <c:order val="7"/>
          <c:tx>
            <c:strRef>
              <c:f>Auxiliares!$J$68:$J$69</c:f>
              <c:strCache>
                <c:ptCount val="1"/>
                <c:pt idx="0">
                  <c:v>Venta al por mayor de frutas, legumbres y hortalizas.</c:v>
                </c:pt>
              </c:strCache>
            </c:strRef>
          </c:tx>
          <c:spPr>
            <a:solidFill>
              <a:srgbClr val="D81636"/>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Auxiliares!$J$70</c:f>
              <c:numCache>
                <c:formatCode>General</c:formatCode>
                <c:ptCount val="1"/>
                <c:pt idx="0">
                  <c:v>159</c:v>
                </c:pt>
              </c:numCache>
            </c:numRef>
          </c:val>
          <c:extLst>
            <c:ext xmlns:c16="http://schemas.microsoft.com/office/drawing/2014/chart" uri="{C3380CC4-5D6E-409C-BE32-E72D297353CC}">
              <c16:uniqueId val="{00000034-6D78-403D-8CFE-23825CE97561}"/>
            </c:ext>
          </c:extLst>
        </c:ser>
        <c:ser>
          <c:idx val="8"/>
          <c:order val="8"/>
          <c:tx>
            <c:strRef>
              <c:f>Auxiliares!$K$68:$K$69</c:f>
              <c:strCache>
                <c:ptCount val="1"/>
                <c:pt idx="0">
                  <c:v>Venta al por mayor de papa y tuberculos.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Auxiliares!$K$70</c:f>
              <c:numCache>
                <c:formatCode>General</c:formatCode>
                <c:ptCount val="1"/>
                <c:pt idx="0">
                  <c:v>20</c:v>
                </c:pt>
              </c:numCache>
            </c:numRef>
          </c:val>
          <c:extLst>
            <c:ext xmlns:c16="http://schemas.microsoft.com/office/drawing/2014/chart" uri="{C3380CC4-5D6E-409C-BE32-E72D297353CC}">
              <c16:uniqueId val="{00000035-6D78-403D-8CFE-23825CE97561}"/>
            </c:ext>
          </c:extLst>
        </c:ser>
        <c:ser>
          <c:idx val="9"/>
          <c:order val="9"/>
          <c:tx>
            <c:strRef>
              <c:f>Auxiliares!$L$68:$L$69</c:f>
              <c:strCache>
                <c:ptCount val="1"/>
                <c:pt idx="0">
                  <c:v>Venta al por menor de frutas, legumbres y hortalizas frescas o en conserva en establecimientos especializados.</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ontserrat Medium" panose="00000600000000000000" pitchFamily="2" charset="0"/>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Auxiliares!$B$70</c:f>
              <c:strCache>
                <c:ptCount val="1"/>
                <c:pt idx="0">
                  <c:v>Total</c:v>
                </c:pt>
              </c:strCache>
            </c:strRef>
          </c:cat>
          <c:val>
            <c:numRef>
              <c:f>Auxiliares!$L$70</c:f>
              <c:numCache>
                <c:formatCode>General</c:formatCode>
                <c:ptCount val="1"/>
                <c:pt idx="0">
                  <c:v>74</c:v>
                </c:pt>
              </c:numCache>
            </c:numRef>
          </c:val>
          <c:extLst>
            <c:ext xmlns:c16="http://schemas.microsoft.com/office/drawing/2014/chart" uri="{C3380CC4-5D6E-409C-BE32-E72D297353CC}">
              <c16:uniqueId val="{00000036-6D78-403D-8CFE-23825CE97561}"/>
            </c:ext>
          </c:extLst>
        </c:ser>
        <c:dLbls>
          <c:dLblPos val="ctr"/>
          <c:showLegendKey val="0"/>
          <c:showVal val="1"/>
          <c:showCatName val="0"/>
          <c:showSerName val="0"/>
          <c:showPercent val="0"/>
          <c:showBubbleSize val="0"/>
        </c:dLbls>
        <c:gapWidth val="150"/>
        <c:overlap val="100"/>
        <c:axId val="2051757888"/>
        <c:axId val="2051759968"/>
      </c:barChart>
      <c:catAx>
        <c:axId val="2051757888"/>
        <c:scaling>
          <c:orientation val="minMax"/>
        </c:scaling>
        <c:delete val="1"/>
        <c:axPos val="b"/>
        <c:numFmt formatCode="General" sourceLinked="1"/>
        <c:majorTickMark val="none"/>
        <c:minorTickMark val="none"/>
        <c:tickLblPos val="nextTo"/>
        <c:crossAx val="2051759968"/>
        <c:crosses val="autoZero"/>
        <c:auto val="1"/>
        <c:lblAlgn val="ctr"/>
        <c:lblOffset val="100"/>
        <c:noMultiLvlLbl val="0"/>
      </c:catAx>
      <c:valAx>
        <c:axId val="2051759968"/>
        <c:scaling>
          <c:orientation val="minMax"/>
        </c:scaling>
        <c:delete val="0"/>
        <c:axPos val="l"/>
        <c:majorGridlines>
          <c:spPr>
            <a:ln w="9525" cap="flat" cmpd="sng" algn="ctr">
              <a:solidFill>
                <a:schemeClr val="tx1">
                  <a:lumMod val="15000"/>
                  <a:lumOff val="85000"/>
                  <a:alpha val="58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bg1"/>
                </a:solidFill>
                <a:latin typeface="Montserrat Medium" panose="00000600000000000000" pitchFamily="2" charset="0"/>
                <a:ea typeface="+mn-ea"/>
                <a:cs typeface="+mn-cs"/>
              </a:defRPr>
            </a:pPr>
            <a:endParaRPr lang="es-EC"/>
          </a:p>
        </c:txPr>
        <c:crossAx val="2051757888"/>
        <c:crosses val="autoZero"/>
        <c:crossBetween val="between"/>
      </c:valAx>
      <c:spPr>
        <a:noFill/>
        <a:ln>
          <a:noFill/>
        </a:ln>
        <a:effectLst/>
      </c:spPr>
    </c:plotArea>
    <c:legend>
      <c:legendPos val="r"/>
      <c:layout>
        <c:manualLayout>
          <c:xMode val="edge"/>
          <c:yMode val="edge"/>
          <c:x val="0.57013827408599516"/>
          <c:y val="9.2300145716942786E-3"/>
          <c:w val="0.3366475406312659"/>
          <c:h val="0.8422258877534919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ontserrat Medium" panose="00000600000000000000" pitchFamily="2" charset="0"/>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[CARTERA FEBRERO 2022 - COAC27NOV.xlsx]Auxiliares!cuenta inclusión</c:name>
    <c:fmtId val="1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FF0000"/>
          </a:solidFill>
          <a:ln w="60325">
            <a:solidFill>
              <a:srgbClr val="FF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w="60325">
            <a:solidFill>
              <a:srgbClr val="FF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0000"/>
          </a:solidFill>
          <a:ln w="60325">
            <a:solidFill>
              <a:srgbClr val="FF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349383669139804"/>
          <c:y val="4.3431310094000711E-2"/>
          <c:w val="0.57386739900606243"/>
          <c:h val="0.82561740127390748"/>
        </c:manualLayout>
      </c:layout>
      <c:barChart>
        <c:barDir val="bar"/>
        <c:grouping val="clustered"/>
        <c:varyColors val="0"/>
        <c:ser>
          <c:idx val="0"/>
          <c:order val="0"/>
          <c:tx>
            <c:strRef>
              <c:f>Auxiliares!$C$134</c:f>
              <c:strCache>
                <c:ptCount val="1"/>
                <c:pt idx="0">
                  <c:v>Total</c:v>
                </c:pt>
              </c:strCache>
            </c:strRef>
          </c:tx>
          <c:spPr>
            <a:solidFill>
              <a:srgbClr val="FF0000"/>
            </a:solidFill>
            <a:ln w="60325">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tserrat ExtraLight" panose="00000300000000000000" pitchFamily="2" charset="0"/>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Auxiliares!$B$135:$B$163</c:f>
              <c:strCache>
                <c:ptCount val="28"/>
                <c:pt idx="0">
                  <c:v>1</c:v>
                </c:pt>
                <c:pt idx="1">
                  <c:v>1,25</c:v>
                </c:pt>
                <c:pt idx="2">
                  <c:v>1,78</c:v>
                </c:pt>
                <c:pt idx="3">
                  <c:v>1,93</c:v>
                </c:pt>
                <c:pt idx="4">
                  <c:v>2</c:v>
                </c:pt>
                <c:pt idx="5">
                  <c:v>2,05</c:v>
                </c:pt>
                <c:pt idx="6">
                  <c:v>2,5</c:v>
                </c:pt>
                <c:pt idx="7">
                  <c:v>3</c:v>
                </c:pt>
                <c:pt idx="8">
                  <c:v>3,62</c:v>
                </c:pt>
                <c:pt idx="9">
                  <c:v>3,96</c:v>
                </c:pt>
                <c:pt idx="10">
                  <c:v>4</c:v>
                </c:pt>
                <c:pt idx="11">
                  <c:v>5</c:v>
                </c:pt>
                <c:pt idx="12">
                  <c:v>5,19</c:v>
                </c:pt>
                <c:pt idx="13">
                  <c:v>5,64</c:v>
                </c:pt>
                <c:pt idx="14">
                  <c:v>5,75</c:v>
                </c:pt>
                <c:pt idx="15">
                  <c:v>5,8</c:v>
                </c:pt>
                <c:pt idx="16">
                  <c:v>5,88</c:v>
                </c:pt>
                <c:pt idx="17">
                  <c:v>6</c:v>
                </c:pt>
                <c:pt idx="18">
                  <c:v>6,3</c:v>
                </c:pt>
                <c:pt idx="19">
                  <c:v>6,75</c:v>
                </c:pt>
                <c:pt idx="20">
                  <c:v>7</c:v>
                </c:pt>
                <c:pt idx="21">
                  <c:v>7,5</c:v>
                </c:pt>
                <c:pt idx="22">
                  <c:v>7,75</c:v>
                </c:pt>
                <c:pt idx="23">
                  <c:v>8</c:v>
                </c:pt>
                <c:pt idx="24">
                  <c:v>8,75</c:v>
                </c:pt>
                <c:pt idx="25">
                  <c:v>9</c:v>
                </c:pt>
                <c:pt idx="26">
                  <c:v>9,48</c:v>
                </c:pt>
                <c:pt idx="27">
                  <c:v>10</c:v>
                </c:pt>
              </c:strCache>
            </c:strRef>
          </c:cat>
          <c:val>
            <c:numRef>
              <c:f>Auxiliares!$C$135:$C$163</c:f>
              <c:numCache>
                <c:formatCode>General</c:formatCode>
                <c:ptCount val="28"/>
                <c:pt idx="0">
                  <c:v>26</c:v>
                </c:pt>
                <c:pt idx="1">
                  <c:v>1</c:v>
                </c:pt>
                <c:pt idx="2">
                  <c:v>1</c:v>
                </c:pt>
                <c:pt idx="3">
                  <c:v>1</c:v>
                </c:pt>
                <c:pt idx="4">
                  <c:v>82</c:v>
                </c:pt>
                <c:pt idx="5">
                  <c:v>1</c:v>
                </c:pt>
                <c:pt idx="6">
                  <c:v>1</c:v>
                </c:pt>
                <c:pt idx="7">
                  <c:v>13</c:v>
                </c:pt>
                <c:pt idx="8">
                  <c:v>1</c:v>
                </c:pt>
                <c:pt idx="9">
                  <c:v>1</c:v>
                </c:pt>
                <c:pt idx="10">
                  <c:v>1</c:v>
                </c:pt>
                <c:pt idx="11">
                  <c:v>19</c:v>
                </c:pt>
                <c:pt idx="12">
                  <c:v>1</c:v>
                </c:pt>
                <c:pt idx="13">
                  <c:v>1</c:v>
                </c:pt>
                <c:pt idx="14">
                  <c:v>1</c:v>
                </c:pt>
                <c:pt idx="15">
                  <c:v>1</c:v>
                </c:pt>
                <c:pt idx="16">
                  <c:v>1</c:v>
                </c:pt>
                <c:pt idx="17">
                  <c:v>31</c:v>
                </c:pt>
                <c:pt idx="18">
                  <c:v>1</c:v>
                </c:pt>
                <c:pt idx="19">
                  <c:v>1</c:v>
                </c:pt>
                <c:pt idx="20">
                  <c:v>9</c:v>
                </c:pt>
                <c:pt idx="21">
                  <c:v>1</c:v>
                </c:pt>
                <c:pt idx="22">
                  <c:v>1</c:v>
                </c:pt>
                <c:pt idx="23">
                  <c:v>3</c:v>
                </c:pt>
                <c:pt idx="24">
                  <c:v>1</c:v>
                </c:pt>
                <c:pt idx="25">
                  <c:v>1</c:v>
                </c:pt>
                <c:pt idx="26">
                  <c:v>1</c:v>
                </c:pt>
                <c:pt idx="27">
                  <c:v>3</c:v>
                </c:pt>
              </c:numCache>
            </c:numRef>
          </c:val>
          <c:extLst>
            <c:ext xmlns:c16="http://schemas.microsoft.com/office/drawing/2014/chart" uri="{C3380CC4-5D6E-409C-BE32-E72D297353CC}">
              <c16:uniqueId val="{00000000-0A82-4346-BDA2-07BEB0FCB690}"/>
            </c:ext>
          </c:extLst>
        </c:ser>
        <c:dLbls>
          <c:dLblPos val="outEnd"/>
          <c:showLegendKey val="0"/>
          <c:showVal val="1"/>
          <c:showCatName val="0"/>
          <c:showSerName val="0"/>
          <c:showPercent val="0"/>
          <c:showBubbleSize val="0"/>
        </c:dLbls>
        <c:gapWidth val="182"/>
        <c:axId val="1916762752"/>
        <c:axId val="1916757344"/>
      </c:barChart>
      <c:catAx>
        <c:axId val="1916762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ontserrat ExtraLight" panose="00000300000000000000" pitchFamily="2" charset="0"/>
                <a:ea typeface="+mn-ea"/>
                <a:cs typeface="+mn-cs"/>
              </a:defRPr>
            </a:pPr>
            <a:endParaRPr lang="es-EC"/>
          </a:p>
        </c:txPr>
        <c:crossAx val="1916757344"/>
        <c:crosses val="autoZero"/>
        <c:auto val="1"/>
        <c:lblAlgn val="ctr"/>
        <c:lblOffset val="100"/>
        <c:noMultiLvlLbl val="0"/>
      </c:catAx>
      <c:valAx>
        <c:axId val="1916757344"/>
        <c:scaling>
          <c:orientation val="minMax"/>
        </c:scaling>
        <c:delete val="0"/>
        <c:axPos val="b"/>
        <c:majorGridlines>
          <c:spPr>
            <a:ln w="9525" cap="flat" cmpd="sng" algn="ctr">
              <a:solidFill>
                <a:sysClr val="windowText" lastClr="000000">
                  <a:lumMod val="15000"/>
                  <a:lumOff val="85000"/>
                  <a:alpha val="40000"/>
                </a:sys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916762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CUENTA DE AHORRO'!A1"/><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image" Target="../media/image3.png"/><Relationship Id="rId2" Type="http://schemas.openxmlformats.org/officeDocument/2006/relationships/hyperlink" Target="#'CARTERA FEBRERO'!A1"/><Relationship Id="rId1" Type="http://schemas.openxmlformats.org/officeDocument/2006/relationships/image" Target="../media/image1.png"/><Relationship Id="rId6" Type="http://schemas.openxmlformats.org/officeDocument/2006/relationships/hyperlink" Target="#'CUENTA INCLUSI&#211;N'!A1"/><Relationship Id="rId11" Type="http://schemas.openxmlformats.org/officeDocument/2006/relationships/image" Target="../media/image8.png"/><Relationship Id="rId5" Type="http://schemas.openxmlformats.org/officeDocument/2006/relationships/image" Target="../media/image5.png"/><Relationship Id="rId10" Type="http://schemas.openxmlformats.org/officeDocument/2006/relationships/hyperlink" Target="#INVERSIONES!A1"/><Relationship Id="rId4" Type="http://schemas.openxmlformats.org/officeDocument/2006/relationships/hyperlink" Target="#'ACTIVIDAD PRODUCTIVA DESTINADA'!A1"/><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3.png"/><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hyperlink" Target="#'ACTIVIDAD PRODUCTIVA DESTINADA'!A1"/><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image" Target="../media/image10.png"/><Relationship Id="rId5" Type="http://schemas.openxmlformats.org/officeDocument/2006/relationships/chart" Target="../charts/chart3.xml"/><Relationship Id="rId10" Type="http://schemas.openxmlformats.org/officeDocument/2006/relationships/hyperlink" Target="#&#205;ndice!A1"/><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8.xml"/><Relationship Id="rId7"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CUENTA INCLUSI&#211;N'!A1"/><Relationship Id="rId5" Type="http://schemas.openxmlformats.org/officeDocument/2006/relationships/image" Target="../media/image10.png"/><Relationship Id="rId4" Type="http://schemas.openxmlformats.org/officeDocument/2006/relationships/hyperlink" Target="#'CARTERA FEBRERO'!A1"/></Relationships>
</file>

<file path=xl/drawings/_rels/drawing6.xml.rels><?xml version="1.0" encoding="UTF-8" standalone="yes"?>
<Relationships xmlns="http://schemas.openxmlformats.org/package/2006/relationships"><Relationship Id="rId8" Type="http://schemas.openxmlformats.org/officeDocument/2006/relationships/hyperlink" Target="#INVERSIONES!A1"/><Relationship Id="rId3" Type="http://schemas.openxmlformats.org/officeDocument/2006/relationships/chart" Target="../charts/chart9.xml"/><Relationship Id="rId7"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ACTIVIDAD PRODUCTIVA DESTINADA'!A1"/><Relationship Id="rId5" Type="http://schemas.openxmlformats.org/officeDocument/2006/relationships/chart" Target="../charts/chart11.xml"/><Relationship Id="rId10" Type="http://schemas.openxmlformats.org/officeDocument/2006/relationships/image" Target="../media/image11.png"/><Relationship Id="rId4" Type="http://schemas.openxmlformats.org/officeDocument/2006/relationships/chart" Target="../charts/chart10.xml"/><Relationship Id="rId9"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CUENTA DE AHORRO'!A1"/><Relationship Id="rId3" Type="http://schemas.openxmlformats.org/officeDocument/2006/relationships/chart" Target="../charts/chart12.xml"/><Relationship Id="rId7"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CUENTA INCLUSI&#211;N'!A1"/><Relationship Id="rId5" Type="http://schemas.openxmlformats.org/officeDocument/2006/relationships/chart" Target="../charts/chart14.xml"/><Relationship Id="rId10" Type="http://schemas.openxmlformats.org/officeDocument/2006/relationships/image" Target="../media/image11.png"/><Relationship Id="rId4" Type="http://schemas.openxmlformats.org/officeDocument/2006/relationships/chart" Target="../charts/chart13.xml"/><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hyperlink" Target="#INVERSIONES!A1"/><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57150</xdr:colOff>
      <xdr:row>1048576</xdr:row>
      <xdr:rowOff>38100</xdr:rowOff>
    </xdr:to>
    <xdr:pic>
      <xdr:nvPicPr>
        <xdr:cNvPr id="2" name="Imagen 1">
          <a:extLst>
            <a:ext uri="{FF2B5EF4-FFF2-40B4-BE49-F238E27FC236}">
              <a16:creationId xmlns:a16="http://schemas.microsoft.com/office/drawing/2014/main" id="{18D2AD58-9474-455B-A081-F2A871BF60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19850100" cy="8820150"/>
        </a:xfrm>
        <a:prstGeom prst="rect">
          <a:avLst/>
        </a:prstGeom>
      </xdr:spPr>
    </xdr:pic>
    <xdr:clientData/>
  </xdr:twoCellAnchor>
  <xdr:twoCellAnchor editAs="oneCell">
    <xdr:from>
      <xdr:col>0</xdr:col>
      <xdr:colOff>723899</xdr:colOff>
      <xdr:row>27</xdr:row>
      <xdr:rowOff>152400</xdr:rowOff>
    </xdr:from>
    <xdr:to>
      <xdr:col>14</xdr:col>
      <xdr:colOff>178210</xdr:colOff>
      <xdr:row>40</xdr:row>
      <xdr:rowOff>79943</xdr:rowOff>
    </xdr:to>
    <xdr:pic>
      <xdr:nvPicPr>
        <xdr:cNvPr id="3" name="Imagen 2">
          <a:extLst>
            <a:ext uri="{FF2B5EF4-FFF2-40B4-BE49-F238E27FC236}">
              <a16:creationId xmlns:a16="http://schemas.microsoft.com/office/drawing/2014/main" id="{903B195E-0198-491A-B355-4D21650218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899" y="5295900"/>
          <a:ext cx="10122311" cy="2423093"/>
        </a:xfrm>
        <a:prstGeom prst="rect">
          <a:avLst/>
        </a:prstGeom>
      </xdr:spPr>
    </xdr:pic>
    <xdr:clientData/>
  </xdr:twoCellAnchor>
  <xdr:twoCellAnchor>
    <xdr:from>
      <xdr:col>12</xdr:col>
      <xdr:colOff>209550</xdr:colOff>
      <xdr:row>4</xdr:row>
      <xdr:rowOff>171450</xdr:rowOff>
    </xdr:from>
    <xdr:to>
      <xdr:col>22</xdr:col>
      <xdr:colOff>228600</xdr:colOff>
      <xdr:row>14</xdr:row>
      <xdr:rowOff>95250</xdr:rowOff>
    </xdr:to>
    <xdr:grpSp>
      <xdr:nvGrpSpPr>
        <xdr:cNvPr id="18" name="Grupo 17">
          <a:extLst>
            <a:ext uri="{FF2B5EF4-FFF2-40B4-BE49-F238E27FC236}">
              <a16:creationId xmlns:a16="http://schemas.microsoft.com/office/drawing/2014/main" id="{E4A83EEF-363A-4825-A477-654137727A00}"/>
            </a:ext>
          </a:extLst>
        </xdr:cNvPr>
        <xdr:cNvGrpSpPr/>
      </xdr:nvGrpSpPr>
      <xdr:grpSpPr>
        <a:xfrm>
          <a:off x="10044666" y="880287"/>
          <a:ext cx="8192829" cy="1695893"/>
          <a:chOff x="8096250" y="628650"/>
          <a:chExt cx="7620000" cy="1828800"/>
        </a:xfrm>
      </xdr:grpSpPr>
      <xdr:sp macro="" textlink="">
        <xdr:nvSpPr>
          <xdr:cNvPr id="4" name="Cuadro de texto 6">
            <a:extLst>
              <a:ext uri="{FF2B5EF4-FFF2-40B4-BE49-F238E27FC236}">
                <a16:creationId xmlns:a16="http://schemas.microsoft.com/office/drawing/2014/main" id="{CBBC0D67-55CB-4DD2-A362-EACCE5EE7BB5}"/>
              </a:ext>
            </a:extLst>
          </xdr:cNvPr>
          <xdr:cNvSpPr txBox="1"/>
        </xdr:nvSpPr>
        <xdr:spPr>
          <a:xfrm>
            <a:off x="8096250" y="628650"/>
            <a:ext cx="7467600" cy="8953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r">
              <a:lnSpc>
                <a:spcPct val="107000"/>
              </a:lnSpc>
              <a:spcAft>
                <a:spcPts val="800"/>
              </a:spcAft>
            </a:pPr>
            <a:r>
              <a:rPr lang="es-EC" sz="4400" b="1">
                <a:solidFill>
                  <a:schemeClr val="bg1"/>
                </a:solidFill>
                <a:effectLst/>
                <a:latin typeface="Montserrat Medium" panose="00000600000000000000" pitchFamily="2" charset="0"/>
                <a:ea typeface="Calibri" panose="020F0502020204030204" pitchFamily="34" charset="0"/>
                <a:cs typeface="Arial" panose="020B0604020202020204" pitchFamily="34" charset="0"/>
              </a:rPr>
              <a:t>RESULTADOS</a:t>
            </a:r>
            <a:r>
              <a:rPr lang="es-EC" sz="4400" b="1" baseline="0">
                <a:solidFill>
                  <a:schemeClr val="bg1"/>
                </a:solidFill>
                <a:effectLst/>
                <a:latin typeface="Montserrat Medium" panose="00000600000000000000" pitchFamily="2" charset="0"/>
                <a:ea typeface="Calibri" panose="020F0502020204030204" pitchFamily="34" charset="0"/>
                <a:cs typeface="Arial" panose="020B0604020202020204" pitchFamily="34" charset="0"/>
              </a:rPr>
              <a:t> A </a:t>
            </a:r>
            <a:endParaRPr lang="es-EC" sz="3600">
              <a:solidFill>
                <a:schemeClr val="bg1"/>
              </a:solidFill>
              <a:effectLst/>
              <a:latin typeface="Montserrat Medium" panose="00000600000000000000" pitchFamily="2" charset="0"/>
              <a:ea typeface="Calibri" panose="020F0502020204030204" pitchFamily="34" charset="0"/>
              <a:cs typeface="Arial" panose="020B0604020202020204" pitchFamily="34" charset="0"/>
            </a:endParaRPr>
          </a:p>
        </xdr:txBody>
      </xdr:sp>
      <xdr:sp macro="" textlink="">
        <xdr:nvSpPr>
          <xdr:cNvPr id="5" name="Cuadro de texto 6">
            <a:extLst>
              <a:ext uri="{FF2B5EF4-FFF2-40B4-BE49-F238E27FC236}">
                <a16:creationId xmlns:a16="http://schemas.microsoft.com/office/drawing/2014/main" id="{095D6AD1-AE9D-4AF6-B1DC-6F0DBACB7632}"/>
              </a:ext>
            </a:extLst>
          </xdr:cNvPr>
          <xdr:cNvSpPr txBox="1"/>
        </xdr:nvSpPr>
        <xdr:spPr>
          <a:xfrm>
            <a:off x="10382250" y="1562100"/>
            <a:ext cx="5334000" cy="8953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r">
              <a:lnSpc>
                <a:spcPct val="107000"/>
              </a:lnSpc>
              <a:spcAft>
                <a:spcPts val="800"/>
              </a:spcAft>
            </a:pPr>
            <a:r>
              <a:rPr lang="es-EC" sz="4400" b="1">
                <a:solidFill>
                  <a:schemeClr val="bg1"/>
                </a:solidFill>
                <a:effectLst/>
                <a:latin typeface="Montserrat ExtraLight" panose="00000300000000000000" pitchFamily="2" charset="0"/>
                <a:ea typeface="Calibri" panose="020F0502020204030204" pitchFamily="34" charset="0"/>
                <a:cs typeface="Arial" panose="020B0604020202020204" pitchFamily="34" charset="0"/>
              </a:rPr>
              <a:t>F</a:t>
            </a:r>
            <a:r>
              <a:rPr lang="es-EC" sz="4400" b="1" baseline="0">
                <a:solidFill>
                  <a:schemeClr val="bg1"/>
                </a:solidFill>
                <a:effectLst/>
                <a:latin typeface="Montserrat ExtraLight" panose="00000300000000000000" pitchFamily="2" charset="0"/>
                <a:ea typeface="Calibri" panose="020F0502020204030204" pitchFamily="34" charset="0"/>
                <a:cs typeface="Arial" panose="020B0604020202020204" pitchFamily="34" charset="0"/>
              </a:rPr>
              <a:t> E B R E R O 2022</a:t>
            </a:r>
            <a:endParaRPr lang="es-EC" sz="3600" b="1">
              <a:solidFill>
                <a:schemeClr val="bg1"/>
              </a:solidFill>
              <a:effectLst/>
              <a:latin typeface="Montserrat ExtraLight" panose="00000300000000000000" pitchFamily="2" charset="0"/>
              <a:ea typeface="Calibri" panose="020F050202020403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9CA6114-792C-4D99-AB09-8F59D68AB562}"/>
              </a:ext>
            </a:extLst>
          </xdr:cNvPr>
          <xdr:cNvCxnSpPr/>
        </xdr:nvCxnSpPr>
        <xdr:spPr>
          <a:xfrm>
            <a:off x="8115300" y="1485900"/>
            <a:ext cx="7505700" cy="0"/>
          </a:xfrm>
          <a:prstGeom prst="line">
            <a:avLst/>
          </a:prstGeom>
          <a:ln>
            <a:solidFill>
              <a:srgbClr val="EBB53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304800</xdr:colOff>
      <xdr:row>1</xdr:row>
      <xdr:rowOff>171450</xdr:rowOff>
    </xdr:from>
    <xdr:to>
      <xdr:col>25</xdr:col>
      <xdr:colOff>476250</xdr:colOff>
      <xdr:row>44</xdr:row>
      <xdr:rowOff>76200</xdr:rowOff>
    </xdr:to>
    <xdr:sp macro="" textlink="">
      <xdr:nvSpPr>
        <xdr:cNvPr id="19" name="Rectángulo 18">
          <a:extLst>
            <a:ext uri="{FF2B5EF4-FFF2-40B4-BE49-F238E27FC236}">
              <a16:creationId xmlns:a16="http://schemas.microsoft.com/office/drawing/2014/main" id="{180C650F-85A0-4FB5-B463-D006FD897653}"/>
            </a:ext>
          </a:extLst>
        </xdr:cNvPr>
        <xdr:cNvSpPr/>
      </xdr:nvSpPr>
      <xdr:spPr>
        <a:xfrm>
          <a:off x="304800" y="361950"/>
          <a:ext cx="19202400" cy="8115300"/>
        </a:xfrm>
        <a:prstGeom prst="rect">
          <a:avLst/>
        </a:prstGeom>
        <a:noFill/>
        <a:ln w="38100">
          <a:solidFill>
            <a:srgbClr val="EBB53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C" sz="1100"/>
        </a:p>
      </xdr:txBody>
    </xdr:sp>
    <xdr:clientData/>
  </xdr:twoCellAnchor>
  <xdr:twoCellAnchor>
    <xdr:from>
      <xdr:col>23</xdr:col>
      <xdr:colOff>19050</xdr:colOff>
      <xdr:row>4</xdr:row>
      <xdr:rowOff>152400</xdr:rowOff>
    </xdr:from>
    <xdr:to>
      <xdr:col>24</xdr:col>
      <xdr:colOff>533400</xdr:colOff>
      <xdr:row>11</xdr:row>
      <xdr:rowOff>95250</xdr:rowOff>
    </xdr:to>
    <xdr:pic>
      <xdr:nvPicPr>
        <xdr:cNvPr id="12" name="Imagen 11">
          <a:hlinkClick xmlns:r="http://schemas.openxmlformats.org/officeDocument/2006/relationships" r:id="rId3"/>
          <a:extLst>
            <a:ext uri="{FF2B5EF4-FFF2-40B4-BE49-F238E27FC236}">
              <a16:creationId xmlns:a16="http://schemas.microsoft.com/office/drawing/2014/main" id="{EC1F61FF-1D92-4C7A-BE84-6D355A90A3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526000" y="914400"/>
          <a:ext cx="1276350" cy="1276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46</xdr:row>
      <xdr:rowOff>0</xdr:rowOff>
    </xdr:to>
    <xdr:pic>
      <xdr:nvPicPr>
        <xdr:cNvPr id="21" name="Imagen 20">
          <a:extLst>
            <a:ext uri="{FF2B5EF4-FFF2-40B4-BE49-F238E27FC236}">
              <a16:creationId xmlns:a16="http://schemas.microsoft.com/office/drawing/2014/main" id="{F43DF7E2-71A2-485E-A1F1-720C7E907F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19812000" cy="8763000"/>
        </a:xfrm>
        <a:prstGeom prst="rect">
          <a:avLst/>
        </a:prstGeom>
      </xdr:spPr>
    </xdr:pic>
    <xdr:clientData/>
  </xdr:twoCellAnchor>
  <xdr:twoCellAnchor>
    <xdr:from>
      <xdr:col>1</xdr:col>
      <xdr:colOff>476249</xdr:colOff>
      <xdr:row>3</xdr:row>
      <xdr:rowOff>22677</xdr:rowOff>
    </xdr:from>
    <xdr:to>
      <xdr:col>25</xdr:col>
      <xdr:colOff>552450</xdr:colOff>
      <xdr:row>43</xdr:row>
      <xdr:rowOff>114300</xdr:rowOff>
    </xdr:to>
    <xdr:sp macro="" textlink="">
      <xdr:nvSpPr>
        <xdr:cNvPr id="3" name="Rectángulo 2">
          <a:extLst>
            <a:ext uri="{FF2B5EF4-FFF2-40B4-BE49-F238E27FC236}">
              <a16:creationId xmlns:a16="http://schemas.microsoft.com/office/drawing/2014/main" id="{1A6AF1C9-B01F-4C18-BB68-A71BA22CCEBB}"/>
            </a:ext>
          </a:extLst>
        </xdr:cNvPr>
        <xdr:cNvSpPr/>
      </xdr:nvSpPr>
      <xdr:spPr>
        <a:xfrm>
          <a:off x="1238249" y="594177"/>
          <a:ext cx="18364201" cy="7711623"/>
        </a:xfrm>
        <a:prstGeom prst="rect">
          <a:avLst/>
        </a:prstGeom>
        <a:noFill/>
        <a:ln w="38100">
          <a:solidFill>
            <a:srgbClr val="EBB53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C" sz="1100"/>
        </a:p>
      </xdr:txBody>
    </xdr:sp>
    <xdr:clientData/>
  </xdr:twoCellAnchor>
  <xdr:twoCellAnchor>
    <xdr:from>
      <xdr:col>1</xdr:col>
      <xdr:colOff>476250</xdr:colOff>
      <xdr:row>5</xdr:row>
      <xdr:rowOff>68035</xdr:rowOff>
    </xdr:from>
    <xdr:to>
      <xdr:col>7</xdr:col>
      <xdr:colOff>498928</xdr:colOff>
      <xdr:row>12</xdr:row>
      <xdr:rowOff>136071</xdr:rowOff>
    </xdr:to>
    <xdr:sp macro="" textlink="">
      <xdr:nvSpPr>
        <xdr:cNvPr id="4" name="Rectángulo 3">
          <a:extLst>
            <a:ext uri="{FF2B5EF4-FFF2-40B4-BE49-F238E27FC236}">
              <a16:creationId xmlns:a16="http://schemas.microsoft.com/office/drawing/2014/main" id="{3F8990F6-E37E-4929-8890-1B3A4F85584B}"/>
            </a:ext>
          </a:extLst>
        </xdr:cNvPr>
        <xdr:cNvSpPr/>
      </xdr:nvSpPr>
      <xdr:spPr>
        <a:xfrm>
          <a:off x="1247321" y="975178"/>
          <a:ext cx="4649107" cy="13380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C" sz="8000" b="1">
              <a:solidFill>
                <a:schemeClr val="bg1"/>
              </a:solidFill>
              <a:latin typeface="Montserrat" panose="00000500000000000000" pitchFamily="2" charset="0"/>
            </a:rPr>
            <a:t>Índice</a:t>
          </a:r>
        </a:p>
      </xdr:txBody>
    </xdr:sp>
    <xdr:clientData/>
  </xdr:twoCellAnchor>
  <xdr:twoCellAnchor>
    <xdr:from>
      <xdr:col>2</xdr:col>
      <xdr:colOff>63500</xdr:colOff>
      <xdr:row>14</xdr:row>
      <xdr:rowOff>139701</xdr:rowOff>
    </xdr:from>
    <xdr:to>
      <xdr:col>6</xdr:col>
      <xdr:colOff>38101</xdr:colOff>
      <xdr:row>39</xdr:row>
      <xdr:rowOff>63500</xdr:rowOff>
    </xdr:to>
    <xdr:grpSp>
      <xdr:nvGrpSpPr>
        <xdr:cNvPr id="44" name="Grupo 43">
          <a:hlinkClick xmlns:r="http://schemas.openxmlformats.org/officeDocument/2006/relationships" r:id="rId2"/>
          <a:extLst>
            <a:ext uri="{FF2B5EF4-FFF2-40B4-BE49-F238E27FC236}">
              <a16:creationId xmlns:a16="http://schemas.microsoft.com/office/drawing/2014/main" id="{0CA92C9F-9E9C-439E-A235-A82F93026949}"/>
            </a:ext>
          </a:extLst>
        </xdr:cNvPr>
        <xdr:cNvGrpSpPr/>
      </xdr:nvGrpSpPr>
      <xdr:grpSpPr>
        <a:xfrm>
          <a:off x="1701800" y="2673351"/>
          <a:ext cx="3251201" cy="4448175"/>
          <a:chOff x="1587500" y="2806701"/>
          <a:chExt cx="3022601" cy="4686299"/>
        </a:xfrm>
      </xdr:grpSpPr>
      <xdr:sp macro="" textlink="">
        <xdr:nvSpPr>
          <xdr:cNvPr id="12" name="Rectángulo: esquinas redondeadas 11">
            <a:extLst>
              <a:ext uri="{FF2B5EF4-FFF2-40B4-BE49-F238E27FC236}">
                <a16:creationId xmlns:a16="http://schemas.microsoft.com/office/drawing/2014/main" id="{5171D8C5-1A8D-4415-9730-A0C67EDAF073}"/>
              </a:ext>
            </a:extLst>
          </xdr:cNvPr>
          <xdr:cNvSpPr/>
        </xdr:nvSpPr>
        <xdr:spPr>
          <a:xfrm>
            <a:off x="1652815" y="2806701"/>
            <a:ext cx="2957286" cy="2508249"/>
          </a:xfrm>
          <a:prstGeom prst="roundRect">
            <a:avLst/>
          </a:prstGeom>
          <a:solidFill>
            <a:srgbClr val="EBB531"/>
          </a:solidFill>
          <a:ln>
            <a:solidFill>
              <a:srgbClr val="EBB531"/>
            </a:solidFill>
          </a:ln>
          <a:effectLst>
            <a:outerShdw blurRad="50800" dist="38100" dir="2700000" sx="102000" sy="102000" algn="tl" rotWithShape="0">
              <a:schemeClr val="bg1">
                <a:alpha val="6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xdr:nvPicPr>
          <xdr:cNvPr id="16" name="Imagen 15">
            <a:extLst>
              <a:ext uri="{FF2B5EF4-FFF2-40B4-BE49-F238E27FC236}">
                <a16:creationId xmlns:a16="http://schemas.microsoft.com/office/drawing/2014/main" id="{443608E2-84E2-4C5F-8983-B6452BD4AB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14810" y="3321958"/>
            <a:ext cx="1438433" cy="1524000"/>
          </a:xfrm>
          <a:prstGeom prst="rect">
            <a:avLst/>
          </a:prstGeom>
        </xdr:spPr>
      </xdr:pic>
      <xdr:sp macro="" textlink="">
        <xdr:nvSpPr>
          <xdr:cNvPr id="17" name="CuadroTexto 16">
            <a:extLst>
              <a:ext uri="{FF2B5EF4-FFF2-40B4-BE49-F238E27FC236}">
                <a16:creationId xmlns:a16="http://schemas.microsoft.com/office/drawing/2014/main" id="{6B132E58-68E7-4254-AE89-AAB6767CBC8D}"/>
              </a:ext>
            </a:extLst>
          </xdr:cNvPr>
          <xdr:cNvSpPr txBox="1"/>
        </xdr:nvSpPr>
        <xdr:spPr>
          <a:xfrm>
            <a:off x="1587500" y="6114141"/>
            <a:ext cx="739322" cy="1378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6600" b="1">
                <a:solidFill>
                  <a:schemeClr val="bg1"/>
                </a:solidFill>
                <a:latin typeface="Century Gothic" panose="020B0502020202020204" pitchFamily="34" charset="0"/>
              </a:rPr>
              <a:t>1</a:t>
            </a:r>
          </a:p>
        </xdr:txBody>
      </xdr:sp>
      <xdr:sp macro="" textlink="">
        <xdr:nvSpPr>
          <xdr:cNvPr id="27" name="CuadroTexto 26">
            <a:extLst>
              <a:ext uri="{FF2B5EF4-FFF2-40B4-BE49-F238E27FC236}">
                <a16:creationId xmlns:a16="http://schemas.microsoft.com/office/drawing/2014/main" id="{3633B186-015F-42F1-9AAC-1377F2CC4122}"/>
              </a:ext>
            </a:extLst>
          </xdr:cNvPr>
          <xdr:cNvSpPr txBox="1"/>
        </xdr:nvSpPr>
        <xdr:spPr>
          <a:xfrm>
            <a:off x="2235200" y="6285591"/>
            <a:ext cx="2070100" cy="934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2400">
                <a:solidFill>
                  <a:schemeClr val="bg1"/>
                </a:solidFill>
                <a:latin typeface="Century Gothic" panose="020B0502020202020204" pitchFamily="34" charset="0"/>
              </a:rPr>
              <a:t>Cartera Febrero</a:t>
            </a:r>
          </a:p>
        </xdr:txBody>
      </xdr:sp>
    </xdr:grpSp>
    <xdr:clientData/>
  </xdr:twoCellAnchor>
  <xdr:twoCellAnchor>
    <xdr:from>
      <xdr:col>6</xdr:col>
      <xdr:colOff>520700</xdr:colOff>
      <xdr:row>14</xdr:row>
      <xdr:rowOff>136072</xdr:rowOff>
    </xdr:from>
    <xdr:to>
      <xdr:col>10</xdr:col>
      <xdr:colOff>512537</xdr:colOff>
      <xdr:row>39</xdr:row>
      <xdr:rowOff>139700</xdr:rowOff>
    </xdr:to>
    <xdr:grpSp>
      <xdr:nvGrpSpPr>
        <xdr:cNvPr id="45" name="Grupo 44">
          <a:hlinkClick xmlns:r="http://schemas.openxmlformats.org/officeDocument/2006/relationships" r:id="rId4"/>
          <a:extLst>
            <a:ext uri="{FF2B5EF4-FFF2-40B4-BE49-F238E27FC236}">
              <a16:creationId xmlns:a16="http://schemas.microsoft.com/office/drawing/2014/main" id="{E110C4BD-7405-46B8-988C-4568E7049C9C}"/>
            </a:ext>
          </a:extLst>
        </xdr:cNvPr>
        <xdr:cNvGrpSpPr/>
      </xdr:nvGrpSpPr>
      <xdr:grpSpPr>
        <a:xfrm>
          <a:off x="5435600" y="2669722"/>
          <a:ext cx="3268437" cy="4528004"/>
          <a:chOff x="5092700" y="2803072"/>
          <a:chExt cx="3039837" cy="4766128"/>
        </a:xfrm>
      </xdr:grpSpPr>
      <xdr:sp macro="" textlink="">
        <xdr:nvSpPr>
          <xdr:cNvPr id="20" name="Rectángulo: esquinas redondeadas 19">
            <a:extLst>
              <a:ext uri="{FF2B5EF4-FFF2-40B4-BE49-F238E27FC236}">
                <a16:creationId xmlns:a16="http://schemas.microsoft.com/office/drawing/2014/main" id="{241C50F8-DBF5-4736-AE35-CCB1496EFC9B}"/>
              </a:ext>
            </a:extLst>
          </xdr:cNvPr>
          <xdr:cNvSpPr/>
        </xdr:nvSpPr>
        <xdr:spPr>
          <a:xfrm>
            <a:off x="5166179" y="2803072"/>
            <a:ext cx="2966358" cy="2499178"/>
          </a:xfrm>
          <a:prstGeom prst="roundRect">
            <a:avLst/>
          </a:prstGeom>
          <a:solidFill>
            <a:srgbClr val="EBB531"/>
          </a:solidFill>
          <a:ln>
            <a:solidFill>
              <a:srgbClr val="EBB531"/>
            </a:solidFill>
          </a:ln>
          <a:effectLst>
            <a:outerShdw blurRad="50800" dist="38100" dir="2700000" sx="102000" sy="102000" algn="tl" rotWithShape="0">
              <a:schemeClr val="bg1">
                <a:alpha val="6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sp macro="" textlink="">
        <xdr:nvSpPr>
          <xdr:cNvPr id="24" name="CuadroTexto 23">
            <a:extLst>
              <a:ext uri="{FF2B5EF4-FFF2-40B4-BE49-F238E27FC236}">
                <a16:creationId xmlns:a16="http://schemas.microsoft.com/office/drawing/2014/main" id="{3B796DBC-1FE1-4869-BAD4-2B7FF6B956AA}"/>
              </a:ext>
            </a:extLst>
          </xdr:cNvPr>
          <xdr:cNvSpPr txBox="1"/>
        </xdr:nvSpPr>
        <xdr:spPr>
          <a:xfrm>
            <a:off x="5092700" y="6190341"/>
            <a:ext cx="739322" cy="1378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6600" b="1">
                <a:solidFill>
                  <a:schemeClr val="bg1"/>
                </a:solidFill>
                <a:latin typeface="Century Gothic" panose="020B0502020202020204" pitchFamily="34" charset="0"/>
              </a:rPr>
              <a:t>2</a:t>
            </a:r>
          </a:p>
        </xdr:txBody>
      </xdr:sp>
      <xdr:sp macro="" textlink="">
        <xdr:nvSpPr>
          <xdr:cNvPr id="28" name="CuadroTexto 27">
            <a:extLst>
              <a:ext uri="{FF2B5EF4-FFF2-40B4-BE49-F238E27FC236}">
                <a16:creationId xmlns:a16="http://schemas.microsoft.com/office/drawing/2014/main" id="{A7910D3B-E6E0-4F6D-A1EB-EBDD31200DDA}"/>
              </a:ext>
            </a:extLst>
          </xdr:cNvPr>
          <xdr:cNvSpPr txBox="1"/>
        </xdr:nvSpPr>
        <xdr:spPr>
          <a:xfrm>
            <a:off x="5797550" y="6342741"/>
            <a:ext cx="2070100" cy="934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2400">
                <a:solidFill>
                  <a:schemeClr val="bg1"/>
                </a:solidFill>
                <a:latin typeface="Century Gothic" panose="020B0502020202020204" pitchFamily="34" charset="0"/>
              </a:rPr>
              <a:t>Actividades Productivas</a:t>
            </a:r>
          </a:p>
        </xdr:txBody>
      </xdr:sp>
      <xdr:pic>
        <xdr:nvPicPr>
          <xdr:cNvPr id="33" name="Imagen 32">
            <a:extLst>
              <a:ext uri="{FF2B5EF4-FFF2-40B4-BE49-F238E27FC236}">
                <a16:creationId xmlns:a16="http://schemas.microsoft.com/office/drawing/2014/main" id="{975B0D3B-1EB3-4D93-A9D2-37C40592C8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6000" y="3390900"/>
            <a:ext cx="1200150" cy="1389150"/>
          </a:xfrm>
          <a:prstGeom prst="rect">
            <a:avLst/>
          </a:prstGeom>
        </xdr:spPr>
      </xdr:pic>
    </xdr:grpSp>
    <xdr:clientData/>
  </xdr:twoCellAnchor>
  <xdr:twoCellAnchor>
    <xdr:from>
      <xdr:col>11</xdr:col>
      <xdr:colOff>324757</xdr:colOff>
      <xdr:row>14</xdr:row>
      <xdr:rowOff>157843</xdr:rowOff>
    </xdr:from>
    <xdr:to>
      <xdr:col>15</xdr:col>
      <xdr:colOff>234043</xdr:colOff>
      <xdr:row>39</xdr:row>
      <xdr:rowOff>120650</xdr:rowOff>
    </xdr:to>
    <xdr:grpSp>
      <xdr:nvGrpSpPr>
        <xdr:cNvPr id="46" name="Grupo 45">
          <a:hlinkClick xmlns:r="http://schemas.openxmlformats.org/officeDocument/2006/relationships" r:id="rId6"/>
          <a:extLst>
            <a:ext uri="{FF2B5EF4-FFF2-40B4-BE49-F238E27FC236}">
              <a16:creationId xmlns:a16="http://schemas.microsoft.com/office/drawing/2014/main" id="{AC706AE1-D0B1-40A1-91E1-D133D732B4E5}"/>
            </a:ext>
          </a:extLst>
        </xdr:cNvPr>
        <xdr:cNvGrpSpPr/>
      </xdr:nvGrpSpPr>
      <xdr:grpSpPr>
        <a:xfrm>
          <a:off x="9335407" y="2691493"/>
          <a:ext cx="3185886" cy="4487183"/>
          <a:chOff x="8706757" y="2824843"/>
          <a:chExt cx="2957286" cy="4725307"/>
        </a:xfrm>
      </xdr:grpSpPr>
      <xdr:sp macro="" textlink="">
        <xdr:nvSpPr>
          <xdr:cNvPr id="19" name="Rectángulo: esquinas redondeadas 18">
            <a:extLst>
              <a:ext uri="{FF2B5EF4-FFF2-40B4-BE49-F238E27FC236}">
                <a16:creationId xmlns:a16="http://schemas.microsoft.com/office/drawing/2014/main" id="{EF6BBC0B-22CB-4832-840F-0A8B83B31BA0}"/>
              </a:ext>
            </a:extLst>
          </xdr:cNvPr>
          <xdr:cNvSpPr/>
        </xdr:nvSpPr>
        <xdr:spPr>
          <a:xfrm>
            <a:off x="8706757" y="2824843"/>
            <a:ext cx="2957286" cy="2499178"/>
          </a:xfrm>
          <a:prstGeom prst="roundRect">
            <a:avLst/>
          </a:prstGeom>
          <a:solidFill>
            <a:srgbClr val="EBB531"/>
          </a:solidFill>
          <a:ln>
            <a:solidFill>
              <a:srgbClr val="EBB531"/>
            </a:solidFill>
          </a:ln>
          <a:effectLst>
            <a:outerShdw blurRad="50800" dist="38100" dir="2700000" sx="102000" sy="102000" algn="tl" rotWithShape="0">
              <a:schemeClr val="bg1">
                <a:alpha val="6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sp macro="" textlink="">
        <xdr:nvSpPr>
          <xdr:cNvPr id="23" name="CuadroTexto 22">
            <a:extLst>
              <a:ext uri="{FF2B5EF4-FFF2-40B4-BE49-F238E27FC236}">
                <a16:creationId xmlns:a16="http://schemas.microsoft.com/office/drawing/2014/main" id="{8BA678DC-F9EB-4AD2-A06A-96DD1B6A0F10}"/>
              </a:ext>
            </a:extLst>
          </xdr:cNvPr>
          <xdr:cNvSpPr txBox="1"/>
        </xdr:nvSpPr>
        <xdr:spPr>
          <a:xfrm>
            <a:off x="8883650" y="6171291"/>
            <a:ext cx="739322" cy="1378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6600" b="1">
                <a:solidFill>
                  <a:schemeClr val="bg1"/>
                </a:solidFill>
                <a:latin typeface="Century Gothic" panose="020B0502020202020204" pitchFamily="34" charset="0"/>
              </a:rPr>
              <a:t>3</a:t>
            </a:r>
          </a:p>
        </xdr:txBody>
      </xdr:sp>
      <xdr:sp macro="" textlink="">
        <xdr:nvSpPr>
          <xdr:cNvPr id="29" name="CuadroTexto 28">
            <a:extLst>
              <a:ext uri="{FF2B5EF4-FFF2-40B4-BE49-F238E27FC236}">
                <a16:creationId xmlns:a16="http://schemas.microsoft.com/office/drawing/2014/main" id="{1C52D15A-BEDB-4477-9D3C-A182AB345462}"/>
              </a:ext>
            </a:extLst>
          </xdr:cNvPr>
          <xdr:cNvSpPr txBox="1"/>
        </xdr:nvSpPr>
        <xdr:spPr>
          <a:xfrm>
            <a:off x="9569450" y="6342741"/>
            <a:ext cx="1974850" cy="934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2400">
                <a:solidFill>
                  <a:schemeClr val="bg1"/>
                </a:solidFill>
                <a:latin typeface="Century Gothic" panose="020B0502020202020204" pitchFamily="34" charset="0"/>
              </a:rPr>
              <a:t>Cuenta Inclusión</a:t>
            </a:r>
          </a:p>
        </xdr:txBody>
      </xdr:sp>
      <xdr:pic>
        <xdr:nvPicPr>
          <xdr:cNvPr id="35" name="Imagen 34">
            <a:extLst>
              <a:ext uri="{FF2B5EF4-FFF2-40B4-BE49-F238E27FC236}">
                <a16:creationId xmlns:a16="http://schemas.microsoft.com/office/drawing/2014/main" id="{E25A923A-BACE-4F0C-B0D4-F4AAFDD86D5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15449" y="3600449"/>
            <a:ext cx="1809751" cy="1143499"/>
          </a:xfrm>
          <a:prstGeom prst="rect">
            <a:avLst/>
          </a:prstGeom>
        </xdr:spPr>
      </xdr:pic>
    </xdr:grpSp>
    <xdr:clientData/>
  </xdr:twoCellAnchor>
  <xdr:twoCellAnchor>
    <xdr:from>
      <xdr:col>20</xdr:col>
      <xdr:colOff>537029</xdr:colOff>
      <xdr:row>14</xdr:row>
      <xdr:rowOff>134258</xdr:rowOff>
    </xdr:from>
    <xdr:to>
      <xdr:col>24</xdr:col>
      <xdr:colOff>446316</xdr:colOff>
      <xdr:row>39</xdr:row>
      <xdr:rowOff>63500</xdr:rowOff>
    </xdr:to>
    <xdr:grpSp>
      <xdr:nvGrpSpPr>
        <xdr:cNvPr id="47" name="Grupo 46">
          <a:hlinkClick xmlns:r="http://schemas.openxmlformats.org/officeDocument/2006/relationships" r:id="rId8"/>
          <a:extLst>
            <a:ext uri="{FF2B5EF4-FFF2-40B4-BE49-F238E27FC236}">
              <a16:creationId xmlns:a16="http://schemas.microsoft.com/office/drawing/2014/main" id="{ADE21431-33D0-40D2-BDD8-43E6A1208E23}"/>
            </a:ext>
          </a:extLst>
        </xdr:cNvPr>
        <xdr:cNvGrpSpPr/>
      </xdr:nvGrpSpPr>
      <xdr:grpSpPr>
        <a:xfrm>
          <a:off x="16920029" y="2667908"/>
          <a:ext cx="3185887" cy="4453618"/>
          <a:chOff x="12271829" y="2896508"/>
          <a:chExt cx="2957287" cy="4691742"/>
        </a:xfrm>
      </xdr:grpSpPr>
      <xdr:sp macro="" textlink="">
        <xdr:nvSpPr>
          <xdr:cNvPr id="18" name="Rectángulo: esquinas redondeadas 17">
            <a:extLst>
              <a:ext uri="{FF2B5EF4-FFF2-40B4-BE49-F238E27FC236}">
                <a16:creationId xmlns:a16="http://schemas.microsoft.com/office/drawing/2014/main" id="{3FB30E3D-CD69-4CE0-9FDF-A9398C8F8189}"/>
              </a:ext>
            </a:extLst>
          </xdr:cNvPr>
          <xdr:cNvSpPr/>
        </xdr:nvSpPr>
        <xdr:spPr>
          <a:xfrm>
            <a:off x="12271829" y="2896508"/>
            <a:ext cx="2957287" cy="2499178"/>
          </a:xfrm>
          <a:prstGeom prst="roundRect">
            <a:avLst/>
          </a:prstGeom>
          <a:solidFill>
            <a:srgbClr val="EBB531"/>
          </a:solidFill>
          <a:ln>
            <a:solidFill>
              <a:srgbClr val="EBB531"/>
            </a:solidFill>
          </a:ln>
          <a:effectLst>
            <a:outerShdw blurRad="50800" dist="38100" dir="2700000" sx="102000" sy="102000" algn="tl" rotWithShape="0">
              <a:schemeClr val="bg1">
                <a:alpha val="6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sp macro="" textlink="">
        <xdr:nvSpPr>
          <xdr:cNvPr id="26" name="CuadroTexto 25">
            <a:extLst>
              <a:ext uri="{FF2B5EF4-FFF2-40B4-BE49-F238E27FC236}">
                <a16:creationId xmlns:a16="http://schemas.microsoft.com/office/drawing/2014/main" id="{22139474-2124-4A77-AB09-525F331184C4}"/>
              </a:ext>
            </a:extLst>
          </xdr:cNvPr>
          <xdr:cNvSpPr txBox="1"/>
        </xdr:nvSpPr>
        <xdr:spPr>
          <a:xfrm>
            <a:off x="12274550" y="6209391"/>
            <a:ext cx="739322" cy="1378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6600" b="1">
                <a:solidFill>
                  <a:schemeClr val="bg1"/>
                </a:solidFill>
                <a:latin typeface="Century Gothic" panose="020B0502020202020204" pitchFamily="34" charset="0"/>
              </a:rPr>
              <a:t>5</a:t>
            </a:r>
          </a:p>
        </xdr:txBody>
      </xdr:sp>
      <xdr:sp macro="" textlink="">
        <xdr:nvSpPr>
          <xdr:cNvPr id="30" name="CuadroTexto 29">
            <a:extLst>
              <a:ext uri="{FF2B5EF4-FFF2-40B4-BE49-F238E27FC236}">
                <a16:creationId xmlns:a16="http://schemas.microsoft.com/office/drawing/2014/main" id="{380A494E-C201-4E7F-99B4-AAEF4DC582C4}"/>
              </a:ext>
            </a:extLst>
          </xdr:cNvPr>
          <xdr:cNvSpPr txBox="1"/>
        </xdr:nvSpPr>
        <xdr:spPr>
          <a:xfrm>
            <a:off x="13017500" y="6380841"/>
            <a:ext cx="2070100" cy="934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2400">
                <a:solidFill>
                  <a:schemeClr val="bg1"/>
                </a:solidFill>
                <a:latin typeface="Century Gothic" panose="020B0502020202020204" pitchFamily="34" charset="0"/>
              </a:rPr>
              <a:t>Cuenta de Ahorros</a:t>
            </a:r>
          </a:p>
        </xdr:txBody>
      </xdr:sp>
      <xdr:pic>
        <xdr:nvPicPr>
          <xdr:cNvPr id="37" name="Imagen 36">
            <a:extLst>
              <a:ext uri="{FF2B5EF4-FFF2-40B4-BE49-F238E27FC236}">
                <a16:creationId xmlns:a16="http://schemas.microsoft.com/office/drawing/2014/main" id="{444003A4-1933-4955-B62E-54D56BCFD89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934950" y="3676650"/>
            <a:ext cx="1600200" cy="1128712"/>
          </a:xfrm>
          <a:prstGeom prst="rect">
            <a:avLst/>
          </a:prstGeom>
        </xdr:spPr>
      </xdr:pic>
    </xdr:grpSp>
    <xdr:clientData/>
  </xdr:twoCellAnchor>
  <xdr:twoCellAnchor>
    <xdr:from>
      <xdr:col>16</xdr:col>
      <xdr:colOff>76200</xdr:colOff>
      <xdr:row>14</xdr:row>
      <xdr:rowOff>152400</xdr:rowOff>
    </xdr:from>
    <xdr:to>
      <xdr:col>20</xdr:col>
      <xdr:colOff>38100</xdr:colOff>
      <xdr:row>39</xdr:row>
      <xdr:rowOff>63500</xdr:rowOff>
    </xdr:to>
    <xdr:grpSp>
      <xdr:nvGrpSpPr>
        <xdr:cNvPr id="48" name="Grupo 47">
          <a:hlinkClick xmlns:r="http://schemas.openxmlformats.org/officeDocument/2006/relationships" r:id="rId10"/>
          <a:extLst>
            <a:ext uri="{FF2B5EF4-FFF2-40B4-BE49-F238E27FC236}">
              <a16:creationId xmlns:a16="http://schemas.microsoft.com/office/drawing/2014/main" id="{3ED33B2F-A624-4DC4-A92F-CF8974B68A87}"/>
            </a:ext>
          </a:extLst>
        </xdr:cNvPr>
        <xdr:cNvGrpSpPr/>
      </xdr:nvGrpSpPr>
      <xdr:grpSpPr>
        <a:xfrm>
          <a:off x="13182600" y="2686050"/>
          <a:ext cx="3238500" cy="4435476"/>
          <a:chOff x="15887700" y="2914650"/>
          <a:chExt cx="3009900" cy="4673600"/>
        </a:xfrm>
      </xdr:grpSpPr>
      <xdr:sp macro="" textlink="">
        <xdr:nvSpPr>
          <xdr:cNvPr id="22" name="Rectángulo: esquinas redondeadas 21">
            <a:extLst>
              <a:ext uri="{FF2B5EF4-FFF2-40B4-BE49-F238E27FC236}">
                <a16:creationId xmlns:a16="http://schemas.microsoft.com/office/drawing/2014/main" id="{56B1DC14-86FE-40E9-A72F-9EC50906F78B}"/>
              </a:ext>
            </a:extLst>
          </xdr:cNvPr>
          <xdr:cNvSpPr/>
        </xdr:nvSpPr>
        <xdr:spPr>
          <a:xfrm>
            <a:off x="15887700" y="2914650"/>
            <a:ext cx="2957287" cy="2499178"/>
          </a:xfrm>
          <a:prstGeom prst="roundRect">
            <a:avLst/>
          </a:prstGeom>
          <a:solidFill>
            <a:srgbClr val="EBB531"/>
          </a:solidFill>
          <a:ln>
            <a:solidFill>
              <a:srgbClr val="EBB531"/>
            </a:solidFill>
          </a:ln>
          <a:effectLst>
            <a:outerShdw blurRad="50800" dist="38100" dir="2700000" sx="102000" sy="102000" algn="tl" rotWithShape="0">
              <a:schemeClr val="bg1">
                <a:alpha val="6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sp macro="" textlink="">
        <xdr:nvSpPr>
          <xdr:cNvPr id="25" name="CuadroTexto 24">
            <a:extLst>
              <a:ext uri="{FF2B5EF4-FFF2-40B4-BE49-F238E27FC236}">
                <a16:creationId xmlns:a16="http://schemas.microsoft.com/office/drawing/2014/main" id="{06DD345B-79D6-402C-80CC-C808C2490801}"/>
              </a:ext>
            </a:extLst>
          </xdr:cNvPr>
          <xdr:cNvSpPr txBox="1"/>
        </xdr:nvSpPr>
        <xdr:spPr>
          <a:xfrm>
            <a:off x="16122650" y="6209391"/>
            <a:ext cx="739322" cy="1378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6600" b="1">
                <a:solidFill>
                  <a:schemeClr val="bg1"/>
                </a:solidFill>
                <a:latin typeface="Century Gothic" panose="020B0502020202020204" pitchFamily="34" charset="0"/>
              </a:rPr>
              <a:t>4</a:t>
            </a:r>
          </a:p>
        </xdr:txBody>
      </xdr:sp>
      <xdr:sp macro="" textlink="">
        <xdr:nvSpPr>
          <xdr:cNvPr id="31" name="CuadroTexto 30">
            <a:extLst>
              <a:ext uri="{FF2B5EF4-FFF2-40B4-BE49-F238E27FC236}">
                <a16:creationId xmlns:a16="http://schemas.microsoft.com/office/drawing/2014/main" id="{14F7B9D0-AAE8-4509-BB6D-DFC4648A2FE5}"/>
              </a:ext>
            </a:extLst>
          </xdr:cNvPr>
          <xdr:cNvSpPr txBox="1"/>
        </xdr:nvSpPr>
        <xdr:spPr>
          <a:xfrm>
            <a:off x="16827500" y="6571341"/>
            <a:ext cx="2070100" cy="934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2400">
                <a:solidFill>
                  <a:schemeClr val="bg1"/>
                </a:solidFill>
                <a:latin typeface="Century Gothic" panose="020B0502020202020204" pitchFamily="34" charset="0"/>
              </a:rPr>
              <a:t>Inversiones</a:t>
            </a:r>
          </a:p>
        </xdr:txBody>
      </xdr:sp>
      <xdr:pic>
        <xdr:nvPicPr>
          <xdr:cNvPr id="39" name="Imagen 38">
            <a:extLst>
              <a:ext uri="{FF2B5EF4-FFF2-40B4-BE49-F238E27FC236}">
                <a16:creationId xmlns:a16="http://schemas.microsoft.com/office/drawing/2014/main" id="{0EF36D63-7510-4D1B-8A35-56D0C85274D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821150" y="3600450"/>
            <a:ext cx="1327592" cy="1104900"/>
          </a:xfrm>
          <a:prstGeom prst="rect">
            <a:avLst/>
          </a:prstGeom>
        </xdr:spPr>
      </xdr:pic>
    </xdr:grpSp>
    <xdr:clientData/>
  </xdr:twoCellAnchor>
  <xdr:twoCellAnchor>
    <xdr:from>
      <xdr:col>23</xdr:col>
      <xdr:colOff>152400</xdr:colOff>
      <xdr:row>4</xdr:row>
      <xdr:rowOff>95250</xdr:rowOff>
    </xdr:from>
    <xdr:to>
      <xdr:col>24</xdr:col>
      <xdr:colOff>571500</xdr:colOff>
      <xdr:row>10</xdr:row>
      <xdr:rowOff>133350</xdr:rowOff>
    </xdr:to>
    <xdr:pic>
      <xdr:nvPicPr>
        <xdr:cNvPr id="34" name="Imagen 33">
          <a:hlinkClick xmlns:r="http://schemas.openxmlformats.org/officeDocument/2006/relationships" r:id="rId2"/>
          <a:extLst>
            <a:ext uri="{FF2B5EF4-FFF2-40B4-BE49-F238E27FC236}">
              <a16:creationId xmlns:a16="http://schemas.microsoft.com/office/drawing/2014/main" id="{790221F4-46B4-480B-8428-13DA8CDA26A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678400" y="857250"/>
          <a:ext cx="1181100" cy="1181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111918</xdr:colOff>
      <xdr:row>0</xdr:row>
      <xdr:rowOff>83344</xdr:rowOff>
    </xdr:from>
    <xdr:to>
      <xdr:col>0</xdr:col>
      <xdr:colOff>309562</xdr:colOff>
      <xdr:row>2</xdr:row>
      <xdr:rowOff>35719</xdr:rowOff>
    </xdr:to>
    <xdr:sp macro="" textlink="">
      <xdr:nvSpPr>
        <xdr:cNvPr id="2" name="Diagrama de flujo: extraer 1">
          <a:extLst>
            <a:ext uri="{FF2B5EF4-FFF2-40B4-BE49-F238E27FC236}">
              <a16:creationId xmlns:a16="http://schemas.microsoft.com/office/drawing/2014/main" id="{CB4C7F57-9DC9-4440-8D4C-6E3466DCD851}"/>
            </a:ext>
          </a:extLst>
        </xdr:cNvPr>
        <xdr:cNvSpPr/>
      </xdr:nvSpPr>
      <xdr:spPr>
        <a:xfrm rot="5400000">
          <a:off x="-15479" y="210741"/>
          <a:ext cx="452438" cy="197644"/>
        </a:xfrm>
        <a:prstGeom prst="flowChartExtract">
          <a:avLst/>
        </a:prstGeom>
        <a:solidFill>
          <a:srgbClr val="6E28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0</xdr:col>
      <xdr:colOff>183356</xdr:colOff>
      <xdr:row>62</xdr:row>
      <xdr:rowOff>142876</xdr:rowOff>
    </xdr:from>
    <xdr:to>
      <xdr:col>0</xdr:col>
      <xdr:colOff>381000</xdr:colOff>
      <xdr:row>64</xdr:row>
      <xdr:rowOff>95251</xdr:rowOff>
    </xdr:to>
    <xdr:sp macro="" textlink="">
      <xdr:nvSpPr>
        <xdr:cNvPr id="3" name="Diagrama de flujo: extraer 2">
          <a:extLst>
            <a:ext uri="{FF2B5EF4-FFF2-40B4-BE49-F238E27FC236}">
              <a16:creationId xmlns:a16="http://schemas.microsoft.com/office/drawing/2014/main" id="{6FF50E52-A657-40EE-9AB6-70DD2AEE8050}"/>
            </a:ext>
          </a:extLst>
        </xdr:cNvPr>
        <xdr:cNvSpPr/>
      </xdr:nvSpPr>
      <xdr:spPr>
        <a:xfrm rot="5400000">
          <a:off x="55959" y="13629086"/>
          <a:ext cx="452437" cy="197644"/>
        </a:xfrm>
        <a:prstGeom prst="flowChartExtract">
          <a:avLst/>
        </a:prstGeom>
        <a:solidFill>
          <a:srgbClr val="6E28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0</xdr:col>
      <xdr:colOff>219075</xdr:colOff>
      <xdr:row>127</xdr:row>
      <xdr:rowOff>130969</xdr:rowOff>
    </xdr:from>
    <xdr:to>
      <xdr:col>0</xdr:col>
      <xdr:colOff>416719</xdr:colOff>
      <xdr:row>129</xdr:row>
      <xdr:rowOff>83344</xdr:rowOff>
    </xdr:to>
    <xdr:sp macro="" textlink="">
      <xdr:nvSpPr>
        <xdr:cNvPr id="4" name="Diagrama de flujo: extraer 3">
          <a:extLst>
            <a:ext uri="{FF2B5EF4-FFF2-40B4-BE49-F238E27FC236}">
              <a16:creationId xmlns:a16="http://schemas.microsoft.com/office/drawing/2014/main" id="{B8646113-C76F-4420-85D7-994BDB35358C}"/>
            </a:ext>
          </a:extLst>
        </xdr:cNvPr>
        <xdr:cNvSpPr/>
      </xdr:nvSpPr>
      <xdr:spPr>
        <a:xfrm rot="5400000">
          <a:off x="91678" y="27821335"/>
          <a:ext cx="452437" cy="197644"/>
        </a:xfrm>
        <a:prstGeom prst="flowChartExtract">
          <a:avLst/>
        </a:prstGeom>
        <a:solidFill>
          <a:srgbClr val="6E28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652534"/>
            </a:solidFill>
          </a:endParaRPr>
        </a:p>
      </xdr:txBody>
    </xdr:sp>
    <xdr:clientData/>
  </xdr:twoCellAnchor>
  <xdr:twoCellAnchor>
    <xdr:from>
      <xdr:col>0</xdr:col>
      <xdr:colOff>214312</xdr:colOff>
      <xdr:row>194</xdr:row>
      <xdr:rowOff>119061</xdr:rowOff>
    </xdr:from>
    <xdr:to>
      <xdr:col>0</xdr:col>
      <xdr:colOff>411956</xdr:colOff>
      <xdr:row>196</xdr:row>
      <xdr:rowOff>71436</xdr:rowOff>
    </xdr:to>
    <xdr:sp macro="" textlink="">
      <xdr:nvSpPr>
        <xdr:cNvPr id="5" name="Diagrama de flujo: extraer 4">
          <a:extLst>
            <a:ext uri="{FF2B5EF4-FFF2-40B4-BE49-F238E27FC236}">
              <a16:creationId xmlns:a16="http://schemas.microsoft.com/office/drawing/2014/main" id="{0C65AAD1-C787-486D-BED8-8B74A28A5C16}"/>
            </a:ext>
          </a:extLst>
        </xdr:cNvPr>
        <xdr:cNvSpPr/>
      </xdr:nvSpPr>
      <xdr:spPr>
        <a:xfrm rot="5400000">
          <a:off x="86915" y="42239802"/>
          <a:ext cx="452437" cy="197644"/>
        </a:xfrm>
        <a:prstGeom prst="flowChartExtract">
          <a:avLst/>
        </a:prstGeom>
        <a:solidFill>
          <a:srgbClr val="6E28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652534"/>
            </a:solidFill>
          </a:endParaRPr>
        </a:p>
      </xdr:txBody>
    </xdr:sp>
    <xdr:clientData/>
  </xdr:twoCellAnchor>
  <xdr:twoCellAnchor>
    <xdr:from>
      <xdr:col>0</xdr:col>
      <xdr:colOff>250032</xdr:colOff>
      <xdr:row>241</xdr:row>
      <xdr:rowOff>142875</xdr:rowOff>
    </xdr:from>
    <xdr:to>
      <xdr:col>0</xdr:col>
      <xdr:colOff>447676</xdr:colOff>
      <xdr:row>243</xdr:row>
      <xdr:rowOff>95250</xdr:rowOff>
    </xdr:to>
    <xdr:sp macro="" textlink="">
      <xdr:nvSpPr>
        <xdr:cNvPr id="6" name="Diagrama de flujo: extraer 5">
          <a:extLst>
            <a:ext uri="{FF2B5EF4-FFF2-40B4-BE49-F238E27FC236}">
              <a16:creationId xmlns:a16="http://schemas.microsoft.com/office/drawing/2014/main" id="{29AC8682-C7E8-4491-9F8A-FD01C4745079}"/>
            </a:ext>
          </a:extLst>
        </xdr:cNvPr>
        <xdr:cNvSpPr/>
      </xdr:nvSpPr>
      <xdr:spPr>
        <a:xfrm rot="5400000">
          <a:off x="122635" y="52407741"/>
          <a:ext cx="452437" cy="197644"/>
        </a:xfrm>
        <a:prstGeom prst="flowChartExtract">
          <a:avLst/>
        </a:prstGeom>
        <a:solidFill>
          <a:srgbClr val="6E28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652534"/>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62</xdr:col>
      <xdr:colOff>141750</xdr:colOff>
      <xdr:row>34</xdr:row>
      <xdr:rowOff>130387</xdr:rowOff>
    </xdr:to>
    <xdr:pic>
      <xdr:nvPicPr>
        <xdr:cNvPr id="2" name="Imagen 1">
          <a:extLst>
            <a:ext uri="{FF2B5EF4-FFF2-40B4-BE49-F238E27FC236}">
              <a16:creationId xmlns:a16="http://schemas.microsoft.com/office/drawing/2014/main" id="{C3529B15-04CC-4A4F-983B-763A711463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9000000" cy="6607387"/>
        </a:xfrm>
        <a:prstGeom prst="rect">
          <a:avLst/>
        </a:prstGeom>
      </xdr:spPr>
    </xdr:pic>
    <xdr:clientData/>
  </xdr:twoCellAnchor>
  <xdr:twoCellAnchor editAs="oneCell">
    <xdr:from>
      <xdr:col>43</xdr:col>
      <xdr:colOff>103188</xdr:colOff>
      <xdr:row>0</xdr:row>
      <xdr:rowOff>60598</xdr:rowOff>
    </xdr:from>
    <xdr:to>
      <xdr:col>60</xdr:col>
      <xdr:colOff>47043</xdr:colOff>
      <xdr:row>3</xdr:row>
      <xdr:rowOff>86128</xdr:rowOff>
    </xdr:to>
    <xdr:pic>
      <xdr:nvPicPr>
        <xdr:cNvPr id="3" name="Imagen 2">
          <a:extLst>
            <a:ext uri="{FF2B5EF4-FFF2-40B4-BE49-F238E27FC236}">
              <a16:creationId xmlns:a16="http://schemas.microsoft.com/office/drawing/2014/main" id="{908A4F9A-92F3-4F8D-B0BD-6D6C55288C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6813" y="60598"/>
          <a:ext cx="2372730" cy="597030"/>
        </a:xfrm>
        <a:prstGeom prst="rect">
          <a:avLst/>
        </a:prstGeom>
      </xdr:spPr>
    </xdr:pic>
    <xdr:clientData/>
  </xdr:twoCellAnchor>
  <xdr:twoCellAnchor>
    <xdr:from>
      <xdr:col>2</xdr:col>
      <xdr:colOff>47625</xdr:colOff>
      <xdr:row>0</xdr:row>
      <xdr:rowOff>39689</xdr:rowOff>
    </xdr:from>
    <xdr:to>
      <xdr:col>19</xdr:col>
      <xdr:colOff>138750</xdr:colOff>
      <xdr:row>6</xdr:row>
      <xdr:rowOff>120689</xdr:rowOff>
    </xdr:to>
    <xdr:graphicFrame macro="">
      <xdr:nvGraphicFramePr>
        <xdr:cNvPr id="12" name="Gráfico 11">
          <a:extLst>
            <a:ext uri="{FF2B5EF4-FFF2-40B4-BE49-F238E27FC236}">
              <a16:creationId xmlns:a16="http://schemas.microsoft.com/office/drawing/2014/main" id="{717C320E-64E8-43C9-A515-E3D6B99AD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55569</xdr:colOff>
      <xdr:row>0</xdr:row>
      <xdr:rowOff>55565</xdr:rowOff>
    </xdr:from>
    <xdr:to>
      <xdr:col>21</xdr:col>
      <xdr:colOff>47631</xdr:colOff>
      <xdr:row>1</xdr:row>
      <xdr:rowOff>71440</xdr:rowOff>
    </xdr:to>
    <xdr:sp macro="" textlink="">
      <xdr:nvSpPr>
        <xdr:cNvPr id="13" name="CuadroTexto 12">
          <a:extLst>
            <a:ext uri="{FF2B5EF4-FFF2-40B4-BE49-F238E27FC236}">
              <a16:creationId xmlns:a16="http://schemas.microsoft.com/office/drawing/2014/main" id="{ABC23CFA-EF44-4D5E-884B-5DBD5C071A35}"/>
            </a:ext>
          </a:extLst>
        </xdr:cNvPr>
        <xdr:cNvSpPr txBox="1"/>
      </xdr:nvSpPr>
      <xdr:spPr>
        <a:xfrm>
          <a:off x="627069" y="55565"/>
          <a:ext cx="2420937"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Century Gothic" panose="020B0502020202020204" pitchFamily="34" charset="0"/>
            </a:rPr>
            <a:t>GÉNERO POR</a:t>
          </a:r>
          <a:r>
            <a:rPr lang="es-EC" sz="700" b="1" baseline="0">
              <a:solidFill>
                <a:schemeClr val="bg1"/>
              </a:solidFill>
              <a:latin typeface="Century Gothic" panose="020B0502020202020204" pitchFamily="34" charset="0"/>
            </a:rPr>
            <a:t> NÚMERO DE OPERACIONES</a:t>
          </a:r>
          <a:endParaRPr lang="es-EC" sz="700" b="1">
            <a:solidFill>
              <a:schemeClr val="bg1"/>
            </a:solidFill>
            <a:latin typeface="Century Gothic" panose="020B0502020202020204" pitchFamily="34" charset="0"/>
          </a:endParaRPr>
        </a:p>
      </xdr:txBody>
    </xdr:sp>
    <xdr:clientData/>
  </xdr:twoCellAnchor>
  <xdr:twoCellAnchor>
    <xdr:from>
      <xdr:col>20</xdr:col>
      <xdr:colOff>87312</xdr:colOff>
      <xdr:row>0</xdr:row>
      <xdr:rowOff>31751</xdr:rowOff>
    </xdr:from>
    <xdr:to>
      <xdr:col>38</xdr:col>
      <xdr:colOff>35562</xdr:colOff>
      <xdr:row>6</xdr:row>
      <xdr:rowOff>112751</xdr:rowOff>
    </xdr:to>
    <xdr:graphicFrame macro="">
      <xdr:nvGraphicFramePr>
        <xdr:cNvPr id="14" name="Gráfico 13">
          <a:extLst>
            <a:ext uri="{FF2B5EF4-FFF2-40B4-BE49-F238E27FC236}">
              <a16:creationId xmlns:a16="http://schemas.microsoft.com/office/drawing/2014/main" id="{E0F898C9-67C3-44C2-BF87-C974D5F01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95250</xdr:colOff>
      <xdr:row>0</xdr:row>
      <xdr:rowOff>71437</xdr:rowOff>
    </xdr:from>
    <xdr:to>
      <xdr:col>34</xdr:col>
      <xdr:colOff>55563</xdr:colOff>
      <xdr:row>1</xdr:row>
      <xdr:rowOff>23812</xdr:rowOff>
    </xdr:to>
    <xdr:sp macro="" textlink="">
      <xdr:nvSpPr>
        <xdr:cNvPr id="15" name="CuadroTexto 14">
          <a:extLst>
            <a:ext uri="{FF2B5EF4-FFF2-40B4-BE49-F238E27FC236}">
              <a16:creationId xmlns:a16="http://schemas.microsoft.com/office/drawing/2014/main" id="{D2D4FC1C-3329-4E25-9D9C-2CE1BE4E2E3D}"/>
            </a:ext>
          </a:extLst>
        </xdr:cNvPr>
        <xdr:cNvSpPr txBox="1"/>
      </xdr:nvSpPr>
      <xdr:spPr>
        <a:xfrm>
          <a:off x="3524250" y="71437"/>
          <a:ext cx="1389063"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Century Gothic" panose="020B0502020202020204" pitchFamily="34" charset="0"/>
            </a:rPr>
            <a:t>GÉNERO POR</a:t>
          </a:r>
          <a:r>
            <a:rPr lang="es-EC" sz="700" b="1" baseline="0">
              <a:solidFill>
                <a:schemeClr val="bg1"/>
              </a:solidFill>
              <a:latin typeface="Century Gothic" panose="020B0502020202020204" pitchFamily="34" charset="0"/>
            </a:rPr>
            <a:t> MONTO</a:t>
          </a:r>
          <a:endParaRPr lang="es-EC" sz="700" b="1">
            <a:solidFill>
              <a:schemeClr val="bg1"/>
            </a:solidFill>
            <a:latin typeface="Century Gothic" panose="020B0502020202020204" pitchFamily="34" charset="0"/>
          </a:endParaRPr>
        </a:p>
      </xdr:txBody>
    </xdr:sp>
    <xdr:clientData/>
  </xdr:twoCellAnchor>
  <xdr:twoCellAnchor>
    <xdr:from>
      <xdr:col>0</xdr:col>
      <xdr:colOff>0</xdr:colOff>
      <xdr:row>7</xdr:row>
      <xdr:rowOff>0</xdr:rowOff>
    </xdr:from>
    <xdr:to>
      <xdr:col>62</xdr:col>
      <xdr:colOff>200025</xdr:colOff>
      <xdr:row>7</xdr:row>
      <xdr:rowOff>28575</xdr:rowOff>
    </xdr:to>
    <xdr:cxnSp macro="">
      <xdr:nvCxnSpPr>
        <xdr:cNvPr id="16" name="Conector recto 15">
          <a:extLst>
            <a:ext uri="{FF2B5EF4-FFF2-40B4-BE49-F238E27FC236}">
              <a16:creationId xmlns:a16="http://schemas.microsoft.com/office/drawing/2014/main" id="{86CAC19D-0F65-439C-AE68-0CA61D1DC11D}"/>
            </a:ext>
          </a:extLst>
        </xdr:cNvPr>
        <xdr:cNvCxnSpPr/>
      </xdr:nvCxnSpPr>
      <xdr:spPr>
        <a:xfrm flipV="1">
          <a:off x="0" y="1333500"/>
          <a:ext cx="9058275" cy="28575"/>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87312</xdr:colOff>
      <xdr:row>7</xdr:row>
      <xdr:rowOff>79376</xdr:rowOff>
    </xdr:from>
    <xdr:to>
      <xdr:col>10</xdr:col>
      <xdr:colOff>47625</xdr:colOff>
      <xdr:row>33</xdr:row>
      <xdr:rowOff>95250</xdr:rowOff>
    </xdr:to>
    <xdr:grpSp>
      <xdr:nvGrpSpPr>
        <xdr:cNvPr id="4" name="Grupo 3">
          <a:extLst>
            <a:ext uri="{FF2B5EF4-FFF2-40B4-BE49-F238E27FC236}">
              <a16:creationId xmlns:a16="http://schemas.microsoft.com/office/drawing/2014/main" id="{7891BA22-9FA7-4568-8DC7-A3BE0348BB0F}"/>
            </a:ext>
          </a:extLst>
        </xdr:cNvPr>
        <xdr:cNvGrpSpPr/>
      </xdr:nvGrpSpPr>
      <xdr:grpSpPr>
        <a:xfrm>
          <a:off x="392112" y="1346201"/>
          <a:ext cx="1179513" cy="4721224"/>
          <a:chOff x="373062" y="1412876"/>
          <a:chExt cx="1103313" cy="4968874"/>
        </a:xfrm>
      </xdr:grpSpPr>
      <xdr:sp macro="" textlink="">
        <xdr:nvSpPr>
          <xdr:cNvPr id="21" name="Rectángulo: esquinas redondeadas 20">
            <a:extLst>
              <a:ext uri="{FF2B5EF4-FFF2-40B4-BE49-F238E27FC236}">
                <a16:creationId xmlns:a16="http://schemas.microsoft.com/office/drawing/2014/main" id="{B55860BF-4B40-4007-8175-D9190EC76403}"/>
              </a:ext>
            </a:extLst>
          </xdr:cNvPr>
          <xdr:cNvSpPr/>
        </xdr:nvSpPr>
        <xdr:spPr>
          <a:xfrm>
            <a:off x="373062" y="1412876"/>
            <a:ext cx="1103313" cy="4968874"/>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92D050"/>
              </a:solidFill>
            </a:endParaRPr>
          </a:p>
        </xdr:txBody>
      </xdr:sp>
      <mc:AlternateContent xmlns:mc="http://schemas.openxmlformats.org/markup-compatibility/2006" xmlns:a14="http://schemas.microsoft.com/office/drawing/2010/main">
        <mc:Choice Requires="a14">
          <xdr:graphicFrame macro="">
            <xdr:nvGraphicFramePr>
              <xdr:cNvPr id="22" name="Género">
                <a:extLst>
                  <a:ext uri="{FF2B5EF4-FFF2-40B4-BE49-F238E27FC236}">
                    <a16:creationId xmlns:a16="http://schemas.microsoft.com/office/drawing/2014/main" id="{77CE9662-8365-40B0-8B43-349E56BFDAFA}"/>
                  </a:ext>
                </a:extLst>
              </xdr:cNvPr>
              <xdr:cNvGraphicFramePr/>
            </xdr:nvGraphicFramePr>
            <xdr:xfrm>
              <a:off x="404812" y="1531939"/>
              <a:ext cx="984251" cy="31750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404812" y="1531939"/>
                <a:ext cx="984251" cy="317500"/>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23" name="Zona">
                <a:extLst>
                  <a:ext uri="{FF2B5EF4-FFF2-40B4-BE49-F238E27FC236}">
                    <a16:creationId xmlns:a16="http://schemas.microsoft.com/office/drawing/2014/main" id="{F5A190BC-1D7B-4517-854F-2F8C4D374811}"/>
                  </a:ext>
                </a:extLst>
              </xdr:cNvPr>
              <xdr:cNvGraphicFramePr/>
            </xdr:nvGraphicFramePr>
            <xdr:xfrm>
              <a:off x="412750" y="1881189"/>
              <a:ext cx="1000125" cy="682624"/>
            </xdr:xfrm>
            <a:graphic>
              <a:graphicData uri="http://schemas.microsoft.com/office/drawing/2010/slicer">
                <sle:slicer xmlns:sle="http://schemas.microsoft.com/office/drawing/2010/slicer" name="Zona"/>
              </a:graphicData>
            </a:graphic>
          </xdr:graphicFrame>
        </mc:Choice>
        <mc:Fallback xmlns="">
          <xdr:sp macro="" textlink="">
            <xdr:nvSpPr>
              <xdr:cNvPr id="0" name=""/>
              <xdr:cNvSpPr>
                <a:spLocks noTextEdit="1"/>
              </xdr:cNvSpPr>
            </xdr:nvSpPr>
            <xdr:spPr>
              <a:xfrm>
                <a:off x="412750" y="1881189"/>
                <a:ext cx="1000125" cy="682624"/>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24" name="Provincia">
                <a:extLst>
                  <a:ext uri="{FF2B5EF4-FFF2-40B4-BE49-F238E27FC236}">
                    <a16:creationId xmlns:a16="http://schemas.microsoft.com/office/drawing/2014/main" id="{BDFECBB6-731F-46CE-B468-F8C6C873A2E9}"/>
                  </a:ext>
                </a:extLst>
              </xdr:cNvPr>
              <xdr:cNvGraphicFramePr/>
            </xdr:nvGraphicFramePr>
            <xdr:xfrm>
              <a:off x="404810" y="2603502"/>
              <a:ext cx="1008063" cy="3635374"/>
            </xdr:xfrm>
            <a:graphic>
              <a:graphicData uri="http://schemas.microsoft.com/office/drawing/2010/slicer">
                <sle:slicer xmlns:sle="http://schemas.microsoft.com/office/drawing/2010/slicer" name="Provincia"/>
              </a:graphicData>
            </a:graphic>
          </xdr:graphicFrame>
        </mc:Choice>
        <mc:Fallback xmlns="">
          <xdr:sp macro="" textlink="">
            <xdr:nvSpPr>
              <xdr:cNvPr id="0" name=""/>
              <xdr:cNvSpPr>
                <a:spLocks noTextEdit="1"/>
              </xdr:cNvSpPr>
            </xdr:nvSpPr>
            <xdr:spPr>
              <a:xfrm>
                <a:off x="404810" y="2603502"/>
                <a:ext cx="1008063" cy="3635374"/>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xdr:from>
      <xdr:col>3</xdr:col>
      <xdr:colOff>87312</xdr:colOff>
      <xdr:row>7</xdr:row>
      <xdr:rowOff>71439</xdr:rowOff>
    </xdr:from>
    <xdr:to>
      <xdr:col>7</xdr:col>
      <xdr:colOff>119063</xdr:colOff>
      <xdr:row>8</xdr:row>
      <xdr:rowOff>63501</xdr:rowOff>
    </xdr:to>
    <xdr:sp macro="" textlink="">
      <xdr:nvSpPr>
        <xdr:cNvPr id="25" name="CuadroTexto 24">
          <a:extLst>
            <a:ext uri="{FF2B5EF4-FFF2-40B4-BE49-F238E27FC236}">
              <a16:creationId xmlns:a16="http://schemas.microsoft.com/office/drawing/2014/main" id="{E219E68E-4425-4FEA-9AC4-2BFF97120ABB}"/>
            </a:ext>
          </a:extLst>
        </xdr:cNvPr>
        <xdr:cNvSpPr txBox="1"/>
      </xdr:nvSpPr>
      <xdr:spPr>
        <a:xfrm>
          <a:off x="515937" y="1404939"/>
          <a:ext cx="603251"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GÉNERO</a:t>
          </a:r>
        </a:p>
      </xdr:txBody>
    </xdr:sp>
    <xdr:clientData/>
  </xdr:twoCellAnchor>
  <xdr:twoCellAnchor>
    <xdr:from>
      <xdr:col>3</xdr:col>
      <xdr:colOff>71438</xdr:colOff>
      <xdr:row>9</xdr:row>
      <xdr:rowOff>23814</xdr:rowOff>
    </xdr:from>
    <xdr:to>
      <xdr:col>12</xdr:col>
      <xdr:colOff>31751</xdr:colOff>
      <xdr:row>10</xdr:row>
      <xdr:rowOff>55563</xdr:rowOff>
    </xdr:to>
    <xdr:sp macro="" textlink="">
      <xdr:nvSpPr>
        <xdr:cNvPr id="26" name="CuadroTexto 25">
          <a:extLst>
            <a:ext uri="{FF2B5EF4-FFF2-40B4-BE49-F238E27FC236}">
              <a16:creationId xmlns:a16="http://schemas.microsoft.com/office/drawing/2014/main" id="{450E29AC-D573-433D-8038-CE408A3874BB}"/>
            </a:ext>
          </a:extLst>
        </xdr:cNvPr>
        <xdr:cNvSpPr txBox="1"/>
      </xdr:nvSpPr>
      <xdr:spPr>
        <a:xfrm>
          <a:off x="500063" y="1738314"/>
          <a:ext cx="1246188" cy="222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ZONA</a:t>
          </a:r>
        </a:p>
      </xdr:txBody>
    </xdr:sp>
    <xdr:clientData/>
  </xdr:twoCellAnchor>
  <xdr:twoCellAnchor>
    <xdr:from>
      <xdr:col>3</xdr:col>
      <xdr:colOff>47626</xdr:colOff>
      <xdr:row>12</xdr:row>
      <xdr:rowOff>182565</xdr:rowOff>
    </xdr:from>
    <xdr:to>
      <xdr:col>9</xdr:col>
      <xdr:colOff>55564</xdr:colOff>
      <xdr:row>14</xdr:row>
      <xdr:rowOff>39689</xdr:rowOff>
    </xdr:to>
    <xdr:sp macro="" textlink="">
      <xdr:nvSpPr>
        <xdr:cNvPr id="27" name="CuadroTexto 26">
          <a:extLst>
            <a:ext uri="{FF2B5EF4-FFF2-40B4-BE49-F238E27FC236}">
              <a16:creationId xmlns:a16="http://schemas.microsoft.com/office/drawing/2014/main" id="{9ED8FA88-27F2-46CA-A406-2D67CB4AF313}"/>
            </a:ext>
          </a:extLst>
        </xdr:cNvPr>
        <xdr:cNvSpPr txBox="1"/>
      </xdr:nvSpPr>
      <xdr:spPr>
        <a:xfrm>
          <a:off x="476251" y="2468565"/>
          <a:ext cx="865188"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PROVINCIA</a:t>
          </a:r>
        </a:p>
      </xdr:txBody>
    </xdr:sp>
    <xdr:clientData/>
  </xdr:twoCellAnchor>
  <xdr:twoCellAnchor>
    <xdr:from>
      <xdr:col>33</xdr:col>
      <xdr:colOff>47621</xdr:colOff>
      <xdr:row>20</xdr:row>
      <xdr:rowOff>47625</xdr:rowOff>
    </xdr:from>
    <xdr:to>
      <xdr:col>60</xdr:col>
      <xdr:colOff>119063</xdr:colOff>
      <xdr:row>33</xdr:row>
      <xdr:rowOff>71438</xdr:rowOff>
    </xdr:to>
    <xdr:graphicFrame macro="">
      <xdr:nvGraphicFramePr>
        <xdr:cNvPr id="28" name="Gráfico 27">
          <a:extLst>
            <a:ext uri="{FF2B5EF4-FFF2-40B4-BE49-F238E27FC236}">
              <a16:creationId xmlns:a16="http://schemas.microsoft.com/office/drawing/2014/main" id="{6EDAFFF0-EA91-4064-9475-A480AAC8E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71437</xdr:colOff>
      <xdr:row>10</xdr:row>
      <xdr:rowOff>15875</xdr:rowOff>
    </xdr:from>
    <xdr:to>
      <xdr:col>41</xdr:col>
      <xdr:colOff>23812</xdr:colOff>
      <xdr:row>18</xdr:row>
      <xdr:rowOff>44837</xdr:rowOff>
    </xdr:to>
    <xdr:graphicFrame macro="">
      <xdr:nvGraphicFramePr>
        <xdr:cNvPr id="29" name="Gráfico 28">
          <a:extLst>
            <a:ext uri="{FF2B5EF4-FFF2-40B4-BE49-F238E27FC236}">
              <a16:creationId xmlns:a16="http://schemas.microsoft.com/office/drawing/2014/main" id="{56E9CC02-2DCC-444E-AF5B-F6F14D21A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7938</xdr:colOff>
      <xdr:row>9</xdr:row>
      <xdr:rowOff>182565</xdr:rowOff>
    </xdr:from>
    <xdr:to>
      <xdr:col>61</xdr:col>
      <xdr:colOff>134938</xdr:colOff>
      <xdr:row>18</xdr:row>
      <xdr:rowOff>79379</xdr:rowOff>
    </xdr:to>
    <xdr:graphicFrame macro="">
      <xdr:nvGraphicFramePr>
        <xdr:cNvPr id="30" name="Gráfico 29">
          <a:extLst>
            <a:ext uri="{FF2B5EF4-FFF2-40B4-BE49-F238E27FC236}">
              <a16:creationId xmlns:a16="http://schemas.microsoft.com/office/drawing/2014/main" id="{3E385203-99D4-47BF-A9C8-1352B5589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11111</xdr:colOff>
      <xdr:row>19</xdr:row>
      <xdr:rowOff>96838</xdr:rowOff>
    </xdr:from>
    <xdr:to>
      <xdr:col>59</xdr:col>
      <xdr:colOff>47625</xdr:colOff>
      <xdr:row>20</xdr:row>
      <xdr:rowOff>160338</xdr:rowOff>
    </xdr:to>
    <xdr:sp macro="" textlink="">
      <xdr:nvSpPr>
        <xdr:cNvPr id="31" name="CuadroTexto 30">
          <a:extLst>
            <a:ext uri="{FF2B5EF4-FFF2-40B4-BE49-F238E27FC236}">
              <a16:creationId xmlns:a16="http://schemas.microsoft.com/office/drawing/2014/main" id="{37CABD59-64F6-49EF-A22D-4EA8BD6D9D56}"/>
            </a:ext>
          </a:extLst>
        </xdr:cNvPr>
        <xdr:cNvSpPr txBox="1"/>
      </xdr:nvSpPr>
      <xdr:spPr>
        <a:xfrm>
          <a:off x="6869111" y="3716338"/>
          <a:ext cx="1608139"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CALIDAD DE LA CARTERA</a:t>
          </a:r>
        </a:p>
      </xdr:txBody>
    </xdr:sp>
    <xdr:clientData/>
  </xdr:twoCellAnchor>
  <xdr:twoCellAnchor>
    <xdr:from>
      <xdr:col>29</xdr:col>
      <xdr:colOff>7938</xdr:colOff>
      <xdr:row>8</xdr:row>
      <xdr:rowOff>174624</xdr:rowOff>
    </xdr:from>
    <xdr:to>
      <xdr:col>44</xdr:col>
      <xdr:colOff>111126</xdr:colOff>
      <xdr:row>10</xdr:row>
      <xdr:rowOff>124197</xdr:rowOff>
    </xdr:to>
    <xdr:sp macro="" textlink="">
      <xdr:nvSpPr>
        <xdr:cNvPr id="32" name="CuadroTexto 31">
          <a:extLst>
            <a:ext uri="{FF2B5EF4-FFF2-40B4-BE49-F238E27FC236}">
              <a16:creationId xmlns:a16="http://schemas.microsoft.com/office/drawing/2014/main" id="{D77B0C26-5CDE-487A-A1B2-B81732B20900}"/>
            </a:ext>
          </a:extLst>
        </xdr:cNvPr>
        <xdr:cNvSpPr txBox="1"/>
      </xdr:nvSpPr>
      <xdr:spPr>
        <a:xfrm>
          <a:off x="4151313" y="1698624"/>
          <a:ext cx="2246313" cy="330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CARTERA DE CRÉDITO POR LÍNEA</a:t>
          </a:r>
        </a:p>
      </xdr:txBody>
    </xdr:sp>
    <xdr:clientData/>
  </xdr:twoCellAnchor>
  <xdr:twoCellAnchor>
    <xdr:from>
      <xdr:col>51</xdr:col>
      <xdr:colOff>114300</xdr:colOff>
      <xdr:row>8</xdr:row>
      <xdr:rowOff>15875</xdr:rowOff>
    </xdr:from>
    <xdr:to>
      <xdr:col>60</xdr:col>
      <xdr:colOff>58739</xdr:colOff>
      <xdr:row>9</xdr:row>
      <xdr:rowOff>31750</xdr:rowOff>
    </xdr:to>
    <xdr:sp macro="" textlink="">
      <xdr:nvSpPr>
        <xdr:cNvPr id="33" name="CuadroTexto 20">
          <a:extLst>
            <a:ext uri="{FF2B5EF4-FFF2-40B4-BE49-F238E27FC236}">
              <a16:creationId xmlns:a16="http://schemas.microsoft.com/office/drawing/2014/main" id="{FC526D2D-DBB1-4AE4-AF76-98C068AE4A8D}"/>
            </a:ext>
          </a:extLst>
        </xdr:cNvPr>
        <xdr:cNvSpPr txBox="1"/>
      </xdr:nvSpPr>
      <xdr:spPr>
        <a:xfrm>
          <a:off x="7400925" y="1539875"/>
          <a:ext cx="1230314"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C" sz="800" b="1">
              <a:solidFill>
                <a:schemeClr val="bg1"/>
              </a:solidFill>
              <a:latin typeface="Montserrat" panose="00000500000000000000" pitchFamily="2" charset="0"/>
            </a:rPr>
            <a:t>NACIONALIDAD</a:t>
          </a:r>
        </a:p>
      </xdr:txBody>
    </xdr:sp>
    <xdr:clientData/>
  </xdr:twoCellAnchor>
  <xdr:twoCellAnchor>
    <xdr:from>
      <xdr:col>9</xdr:col>
      <xdr:colOff>55563</xdr:colOff>
      <xdr:row>9</xdr:row>
      <xdr:rowOff>1</xdr:rowOff>
    </xdr:from>
    <xdr:to>
      <xdr:col>32</xdr:col>
      <xdr:colOff>39687</xdr:colOff>
      <xdr:row>19</xdr:row>
      <xdr:rowOff>71438</xdr:rowOff>
    </xdr:to>
    <xdr:graphicFrame macro="">
      <xdr:nvGraphicFramePr>
        <xdr:cNvPr id="34" name="Gráfico 33">
          <a:extLst>
            <a:ext uri="{FF2B5EF4-FFF2-40B4-BE49-F238E27FC236}">
              <a16:creationId xmlns:a16="http://schemas.microsoft.com/office/drawing/2014/main" id="{3244E8E1-885E-40AB-8EB4-8FED5BF96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114301</xdr:colOff>
      <xdr:row>8</xdr:row>
      <xdr:rowOff>6350</xdr:rowOff>
    </xdr:from>
    <xdr:to>
      <xdr:col>21</xdr:col>
      <xdr:colOff>50802</xdr:colOff>
      <xdr:row>9</xdr:row>
      <xdr:rowOff>160431</xdr:rowOff>
    </xdr:to>
    <xdr:sp macro="" textlink="">
      <xdr:nvSpPr>
        <xdr:cNvPr id="35" name="CuadroTexto 20">
          <a:extLst>
            <a:ext uri="{FF2B5EF4-FFF2-40B4-BE49-F238E27FC236}">
              <a16:creationId xmlns:a16="http://schemas.microsoft.com/office/drawing/2014/main" id="{8F3CA2E7-873E-4241-9402-E23DEC78442C}"/>
            </a:ext>
          </a:extLst>
        </xdr:cNvPr>
        <xdr:cNvSpPr txBox="1"/>
      </xdr:nvSpPr>
      <xdr:spPr>
        <a:xfrm>
          <a:off x="1543051" y="1530350"/>
          <a:ext cx="1508126" cy="344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C" sz="800" b="1">
              <a:solidFill>
                <a:schemeClr val="bg1"/>
              </a:solidFill>
              <a:latin typeface="Montserrat" panose="00000500000000000000" pitchFamily="2" charset="0"/>
            </a:rPr>
            <a:t>NIVEL DE EDUCACIÓN</a:t>
          </a:r>
        </a:p>
      </xdr:txBody>
    </xdr:sp>
    <xdr:clientData/>
  </xdr:twoCellAnchor>
  <xdr:twoCellAnchor>
    <xdr:from>
      <xdr:col>12</xdr:col>
      <xdr:colOff>111124</xdr:colOff>
      <xdr:row>20</xdr:row>
      <xdr:rowOff>7938</xdr:rowOff>
    </xdr:from>
    <xdr:to>
      <xdr:col>32</xdr:col>
      <xdr:colOff>103187</xdr:colOff>
      <xdr:row>33</xdr:row>
      <xdr:rowOff>182563</xdr:rowOff>
    </xdr:to>
    <xdr:graphicFrame macro="">
      <xdr:nvGraphicFramePr>
        <xdr:cNvPr id="36" name="Gráfico 35">
          <a:extLst>
            <a:ext uri="{FF2B5EF4-FFF2-40B4-BE49-F238E27FC236}">
              <a16:creationId xmlns:a16="http://schemas.microsoft.com/office/drawing/2014/main" id="{D5A12EA1-63CC-491E-8273-8808185B8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47625</xdr:colOff>
      <xdr:row>19</xdr:row>
      <xdr:rowOff>76200</xdr:rowOff>
    </xdr:from>
    <xdr:to>
      <xdr:col>27</xdr:col>
      <xdr:colOff>9525</xdr:colOff>
      <xdr:row>20</xdr:row>
      <xdr:rowOff>123825</xdr:rowOff>
    </xdr:to>
    <xdr:sp macro="" textlink="">
      <xdr:nvSpPr>
        <xdr:cNvPr id="37" name="CuadroTexto 36">
          <a:extLst>
            <a:ext uri="{FF2B5EF4-FFF2-40B4-BE49-F238E27FC236}">
              <a16:creationId xmlns:a16="http://schemas.microsoft.com/office/drawing/2014/main" id="{0BDA4324-EEFB-4085-B5DB-CFC85220CA40}"/>
            </a:ext>
          </a:extLst>
        </xdr:cNvPr>
        <xdr:cNvSpPr txBox="1"/>
      </xdr:nvSpPr>
      <xdr:spPr>
        <a:xfrm>
          <a:off x="1476375" y="3695700"/>
          <a:ext cx="2390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CRÉDITO POR EDAD de 18</a:t>
          </a:r>
          <a:r>
            <a:rPr lang="es-EC" sz="800" b="1" baseline="0">
              <a:solidFill>
                <a:schemeClr val="bg1"/>
              </a:solidFill>
              <a:latin typeface="Montserrat" panose="00000500000000000000" pitchFamily="2" charset="0"/>
            </a:rPr>
            <a:t> a 29 AÑOS</a:t>
          </a:r>
          <a:endParaRPr lang="es-EC" sz="800" b="1">
            <a:solidFill>
              <a:schemeClr val="bg1"/>
            </a:solidFill>
            <a:latin typeface="Montserrat" panose="00000500000000000000" pitchFamily="2" charset="0"/>
          </a:endParaRPr>
        </a:p>
      </xdr:txBody>
    </xdr:sp>
    <xdr:clientData/>
  </xdr:twoCellAnchor>
  <xdr:twoCellAnchor>
    <xdr:from>
      <xdr:col>52</xdr:col>
      <xdr:colOff>85724</xdr:colOff>
      <xdr:row>4</xdr:row>
      <xdr:rowOff>38100</xdr:rowOff>
    </xdr:from>
    <xdr:to>
      <xdr:col>59</xdr:col>
      <xdr:colOff>62626</xdr:colOff>
      <xdr:row>6</xdr:row>
      <xdr:rowOff>72151</xdr:rowOff>
    </xdr:to>
    <xdr:grpSp>
      <xdr:nvGrpSpPr>
        <xdr:cNvPr id="55" name="Grupo 54">
          <a:extLst>
            <a:ext uri="{FF2B5EF4-FFF2-40B4-BE49-F238E27FC236}">
              <a16:creationId xmlns:a16="http://schemas.microsoft.com/office/drawing/2014/main" id="{5BD0E444-AE82-4C3D-87FA-C3A231780EB6}"/>
            </a:ext>
          </a:extLst>
        </xdr:cNvPr>
        <xdr:cNvGrpSpPr/>
      </xdr:nvGrpSpPr>
      <xdr:grpSpPr>
        <a:xfrm>
          <a:off x="8010524" y="762000"/>
          <a:ext cx="1043702" cy="396001"/>
          <a:chOff x="7515224" y="800100"/>
          <a:chExt cx="977027" cy="415051"/>
        </a:xfrm>
      </xdr:grpSpPr>
      <xdr:pic>
        <xdr:nvPicPr>
          <xdr:cNvPr id="47" name="Imagen 46">
            <a:hlinkClick xmlns:r="http://schemas.openxmlformats.org/officeDocument/2006/relationships" r:id="rId10"/>
            <a:extLst>
              <a:ext uri="{FF2B5EF4-FFF2-40B4-BE49-F238E27FC236}">
                <a16:creationId xmlns:a16="http://schemas.microsoft.com/office/drawing/2014/main" id="{CB900B50-5BB7-451F-9A0C-366C392AB7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15224" y="809626"/>
            <a:ext cx="396000" cy="398712"/>
          </a:xfrm>
          <a:prstGeom prst="rect">
            <a:avLst/>
          </a:prstGeom>
        </xdr:spPr>
      </xdr:pic>
      <xdr:pic>
        <xdr:nvPicPr>
          <xdr:cNvPr id="49" name="Imagen 48">
            <a:hlinkClick xmlns:r="http://schemas.openxmlformats.org/officeDocument/2006/relationships" r:id="rId12"/>
            <a:extLst>
              <a:ext uri="{FF2B5EF4-FFF2-40B4-BE49-F238E27FC236}">
                <a16:creationId xmlns:a16="http://schemas.microsoft.com/office/drawing/2014/main" id="{BFEA6E91-473B-4AD6-A53B-D1FDB6317C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1" y="819151"/>
            <a:ext cx="396000" cy="396000"/>
          </a:xfrm>
          <a:prstGeom prst="rect">
            <a:avLst/>
          </a:prstGeom>
        </xdr:spPr>
      </xdr:pic>
      <xdr:cxnSp macro="">
        <xdr:nvCxnSpPr>
          <xdr:cNvPr id="51" name="Conector recto 50">
            <a:extLst>
              <a:ext uri="{FF2B5EF4-FFF2-40B4-BE49-F238E27FC236}">
                <a16:creationId xmlns:a16="http://schemas.microsoft.com/office/drawing/2014/main" id="{948D2857-3692-482E-81D2-7B95D5FC2C26}"/>
              </a:ext>
            </a:extLst>
          </xdr:cNvPr>
          <xdr:cNvCxnSpPr/>
        </xdr:nvCxnSpPr>
        <xdr:spPr>
          <a:xfrm>
            <a:off x="8010525" y="800100"/>
            <a:ext cx="0" cy="409575"/>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41</xdr:col>
      <xdr:colOff>9525</xdr:colOff>
      <xdr:row>4</xdr:row>
      <xdr:rowOff>95250</xdr:rowOff>
    </xdr:from>
    <xdr:to>
      <xdr:col>49</xdr:col>
      <xdr:colOff>85725</xdr:colOff>
      <xdr:row>6</xdr:row>
      <xdr:rowOff>47625</xdr:rowOff>
    </xdr:to>
    <xdr:grpSp>
      <xdr:nvGrpSpPr>
        <xdr:cNvPr id="38" name="Grupo 37">
          <a:extLst>
            <a:ext uri="{FF2B5EF4-FFF2-40B4-BE49-F238E27FC236}">
              <a16:creationId xmlns:a16="http://schemas.microsoft.com/office/drawing/2014/main" id="{3223F3E7-1252-463E-B666-35FE8B0525B1}"/>
            </a:ext>
          </a:extLst>
        </xdr:cNvPr>
        <xdr:cNvGrpSpPr/>
      </xdr:nvGrpSpPr>
      <xdr:grpSpPr>
        <a:xfrm>
          <a:off x="6257925" y="819150"/>
          <a:ext cx="1295400" cy="314325"/>
          <a:chOff x="1724025" y="1447799"/>
          <a:chExt cx="1219200" cy="333375"/>
        </a:xfrm>
      </xdr:grpSpPr>
      <xdr:sp macro="[0]!Macro_cartera_febrero" textlink="">
        <xdr:nvSpPr>
          <xdr:cNvPr id="39" name="Rectángulo: esquinas redondeadas 38">
            <a:extLst>
              <a:ext uri="{FF2B5EF4-FFF2-40B4-BE49-F238E27FC236}">
                <a16:creationId xmlns:a16="http://schemas.microsoft.com/office/drawing/2014/main" id="{91B6AA27-6E2F-462A-8F18-6C898E15A7C5}"/>
              </a:ext>
            </a:extLst>
          </xdr:cNvPr>
          <xdr:cNvSpPr/>
        </xdr:nvSpPr>
        <xdr:spPr>
          <a:xfrm>
            <a:off x="1724025" y="1447799"/>
            <a:ext cx="1219200" cy="333375"/>
          </a:xfrm>
          <a:prstGeom prst="roundRect">
            <a:avLst/>
          </a:prstGeom>
          <a:solidFill>
            <a:srgbClr val="EBB531"/>
          </a:solidFill>
          <a:ln>
            <a:solidFill>
              <a:srgbClr val="EBB5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macro="[0]!Macro_cartera_febrero">
        <xdr:nvPicPr>
          <xdr:cNvPr id="40" name="Imagen 39">
            <a:extLst>
              <a:ext uri="{FF2B5EF4-FFF2-40B4-BE49-F238E27FC236}">
                <a16:creationId xmlns:a16="http://schemas.microsoft.com/office/drawing/2014/main" id="{D388BA4C-E4E8-4081-9F58-65859F2491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19375" y="1524000"/>
            <a:ext cx="200024" cy="163930"/>
          </a:xfrm>
          <a:prstGeom prst="rect">
            <a:avLst/>
          </a:prstGeom>
        </xdr:spPr>
      </xdr:pic>
      <xdr:sp macro="[0]!Macro_cartera_febrero" textlink="">
        <xdr:nvSpPr>
          <xdr:cNvPr id="41" name="CuadroTexto 40">
            <a:extLst>
              <a:ext uri="{FF2B5EF4-FFF2-40B4-BE49-F238E27FC236}">
                <a16:creationId xmlns:a16="http://schemas.microsoft.com/office/drawing/2014/main" id="{2F38918C-33DB-42B7-8FA0-D28C6731846D}"/>
              </a:ext>
            </a:extLst>
          </xdr:cNvPr>
          <xdr:cNvSpPr txBox="1"/>
        </xdr:nvSpPr>
        <xdr:spPr>
          <a:xfrm>
            <a:off x="1809750" y="1485899"/>
            <a:ext cx="800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Century Gothic" panose="020B0502020202020204" pitchFamily="34" charset="0"/>
              </a:rPr>
              <a:t>Restablecer</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62</xdr:col>
      <xdr:colOff>0</xdr:colOff>
      <xdr:row>34</xdr:row>
      <xdr:rowOff>0</xdr:rowOff>
    </xdr:to>
    <xdr:pic>
      <xdr:nvPicPr>
        <xdr:cNvPr id="2" name="Imagen 1">
          <a:extLst>
            <a:ext uri="{FF2B5EF4-FFF2-40B4-BE49-F238E27FC236}">
              <a16:creationId xmlns:a16="http://schemas.microsoft.com/office/drawing/2014/main" id="{CBDE3BD2-BB8C-40F1-9589-9C42C3A4B5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8858250" cy="6477000"/>
        </a:xfrm>
        <a:prstGeom prst="rect">
          <a:avLst/>
        </a:prstGeom>
      </xdr:spPr>
    </xdr:pic>
    <xdr:clientData/>
  </xdr:twoCellAnchor>
  <xdr:twoCellAnchor editAs="oneCell">
    <xdr:from>
      <xdr:col>43</xdr:col>
      <xdr:colOff>103188</xdr:colOff>
      <xdr:row>0</xdr:row>
      <xdr:rowOff>60598</xdr:rowOff>
    </xdr:from>
    <xdr:to>
      <xdr:col>60</xdr:col>
      <xdr:colOff>47043</xdr:colOff>
      <xdr:row>3</xdr:row>
      <xdr:rowOff>86128</xdr:rowOff>
    </xdr:to>
    <xdr:pic>
      <xdr:nvPicPr>
        <xdr:cNvPr id="3" name="Imagen 2">
          <a:extLst>
            <a:ext uri="{FF2B5EF4-FFF2-40B4-BE49-F238E27FC236}">
              <a16:creationId xmlns:a16="http://schemas.microsoft.com/office/drawing/2014/main" id="{030E346E-E8EE-4E2D-B94B-A5F882A1D0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6813" y="60598"/>
          <a:ext cx="2372730" cy="597030"/>
        </a:xfrm>
        <a:prstGeom prst="rect">
          <a:avLst/>
        </a:prstGeom>
      </xdr:spPr>
    </xdr:pic>
    <xdr:clientData/>
  </xdr:twoCellAnchor>
  <xdr:twoCellAnchor>
    <xdr:from>
      <xdr:col>0</xdr:col>
      <xdr:colOff>25400</xdr:colOff>
      <xdr:row>6</xdr:row>
      <xdr:rowOff>188913</xdr:rowOff>
    </xdr:from>
    <xdr:to>
      <xdr:col>62</xdr:col>
      <xdr:colOff>190500</xdr:colOff>
      <xdr:row>7</xdr:row>
      <xdr:rowOff>0</xdr:rowOff>
    </xdr:to>
    <xdr:cxnSp macro="">
      <xdr:nvCxnSpPr>
        <xdr:cNvPr id="16" name="Conector recto 15">
          <a:extLst>
            <a:ext uri="{FF2B5EF4-FFF2-40B4-BE49-F238E27FC236}">
              <a16:creationId xmlns:a16="http://schemas.microsoft.com/office/drawing/2014/main" id="{896FE566-4AC4-4890-A5CE-C41B6E629D1B}"/>
            </a:ext>
          </a:extLst>
        </xdr:cNvPr>
        <xdr:cNvCxnSpPr/>
      </xdr:nvCxnSpPr>
      <xdr:spPr>
        <a:xfrm>
          <a:off x="25400" y="1331913"/>
          <a:ext cx="9023350" cy="1587"/>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106362</xdr:colOff>
      <xdr:row>7</xdr:row>
      <xdr:rowOff>90489</xdr:rowOff>
    </xdr:from>
    <xdr:to>
      <xdr:col>5</xdr:col>
      <xdr:colOff>138113</xdr:colOff>
      <xdr:row>8</xdr:row>
      <xdr:rowOff>82551</xdr:rowOff>
    </xdr:to>
    <xdr:sp macro="" textlink="">
      <xdr:nvSpPr>
        <xdr:cNvPr id="21" name="CuadroTexto 20">
          <a:extLst>
            <a:ext uri="{FF2B5EF4-FFF2-40B4-BE49-F238E27FC236}">
              <a16:creationId xmlns:a16="http://schemas.microsoft.com/office/drawing/2014/main" id="{FFDEFD32-2E3C-44A9-8D69-FEE768D06C3F}"/>
            </a:ext>
          </a:extLst>
        </xdr:cNvPr>
        <xdr:cNvSpPr txBox="1"/>
      </xdr:nvSpPr>
      <xdr:spPr>
        <a:xfrm>
          <a:off x="249237" y="1423989"/>
          <a:ext cx="603251"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GÉNERO</a:t>
          </a:r>
        </a:p>
      </xdr:txBody>
    </xdr:sp>
    <xdr:clientData/>
  </xdr:twoCellAnchor>
  <xdr:twoCellAnchor>
    <xdr:from>
      <xdr:col>1</xdr:col>
      <xdr:colOff>119063</xdr:colOff>
      <xdr:row>9</xdr:row>
      <xdr:rowOff>166689</xdr:rowOff>
    </xdr:from>
    <xdr:to>
      <xdr:col>7</xdr:col>
      <xdr:colOff>38100</xdr:colOff>
      <xdr:row>10</xdr:row>
      <xdr:rowOff>171450</xdr:rowOff>
    </xdr:to>
    <xdr:sp macro="" textlink="">
      <xdr:nvSpPr>
        <xdr:cNvPr id="22" name="CuadroTexto 21">
          <a:extLst>
            <a:ext uri="{FF2B5EF4-FFF2-40B4-BE49-F238E27FC236}">
              <a16:creationId xmlns:a16="http://schemas.microsoft.com/office/drawing/2014/main" id="{4CFFC72C-B958-4182-A8F0-16B1D09CD74D}"/>
            </a:ext>
          </a:extLst>
        </xdr:cNvPr>
        <xdr:cNvSpPr txBox="1"/>
      </xdr:nvSpPr>
      <xdr:spPr>
        <a:xfrm>
          <a:off x="261938" y="1881189"/>
          <a:ext cx="776287" cy="195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ZONA</a:t>
          </a:r>
        </a:p>
      </xdr:txBody>
    </xdr:sp>
    <xdr:clientData/>
  </xdr:twoCellAnchor>
  <xdr:twoCellAnchor>
    <xdr:from>
      <xdr:col>1</xdr:col>
      <xdr:colOff>114301</xdr:colOff>
      <xdr:row>14</xdr:row>
      <xdr:rowOff>30165</xdr:rowOff>
    </xdr:from>
    <xdr:to>
      <xdr:col>7</xdr:col>
      <xdr:colOff>122239</xdr:colOff>
      <xdr:row>15</xdr:row>
      <xdr:rowOff>77789</xdr:rowOff>
    </xdr:to>
    <xdr:sp macro="" textlink="">
      <xdr:nvSpPr>
        <xdr:cNvPr id="23" name="CuadroTexto 22">
          <a:extLst>
            <a:ext uri="{FF2B5EF4-FFF2-40B4-BE49-F238E27FC236}">
              <a16:creationId xmlns:a16="http://schemas.microsoft.com/office/drawing/2014/main" id="{E3FEB6FD-3A7B-4AF4-89C2-A99BE2E5EDDC}"/>
            </a:ext>
          </a:extLst>
        </xdr:cNvPr>
        <xdr:cNvSpPr txBox="1"/>
      </xdr:nvSpPr>
      <xdr:spPr>
        <a:xfrm>
          <a:off x="257176" y="2697165"/>
          <a:ext cx="865188"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PROVINCIA</a:t>
          </a:r>
        </a:p>
      </xdr:txBody>
    </xdr:sp>
    <xdr:clientData/>
  </xdr:twoCellAnchor>
  <xdr:twoCellAnchor>
    <xdr:from>
      <xdr:col>1</xdr:col>
      <xdr:colOff>115889</xdr:colOff>
      <xdr:row>2</xdr:row>
      <xdr:rowOff>120651</xdr:rowOff>
    </xdr:from>
    <xdr:to>
      <xdr:col>44</xdr:col>
      <xdr:colOff>44452</xdr:colOff>
      <xdr:row>5</xdr:row>
      <xdr:rowOff>112714</xdr:rowOff>
    </xdr:to>
    <xdr:sp macro="" textlink="">
      <xdr:nvSpPr>
        <xdr:cNvPr id="42" name="CuadroTexto 41">
          <a:extLst>
            <a:ext uri="{FF2B5EF4-FFF2-40B4-BE49-F238E27FC236}">
              <a16:creationId xmlns:a16="http://schemas.microsoft.com/office/drawing/2014/main" id="{7F24A790-808A-4E77-9F19-7D41D0697062}"/>
            </a:ext>
          </a:extLst>
        </xdr:cNvPr>
        <xdr:cNvSpPr txBox="1"/>
      </xdr:nvSpPr>
      <xdr:spPr>
        <a:xfrm>
          <a:off x="258764" y="501651"/>
          <a:ext cx="6072188" cy="56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600" b="1">
              <a:solidFill>
                <a:schemeClr val="bg1"/>
              </a:solidFill>
              <a:latin typeface="Century Gothic" panose="020B0502020202020204" pitchFamily="34" charset="0"/>
            </a:rPr>
            <a:t>ACTIVIDAD ECONÓMICA</a:t>
          </a:r>
          <a:r>
            <a:rPr lang="es-EC" sz="1600" b="1" baseline="0">
              <a:solidFill>
                <a:schemeClr val="bg1"/>
              </a:solidFill>
              <a:latin typeface="Century Gothic" panose="020B0502020202020204" pitchFamily="34" charset="0"/>
            </a:rPr>
            <a:t> DESTINO DEL CLIENTE</a:t>
          </a:r>
          <a:endParaRPr lang="es-EC" sz="1600" b="1">
            <a:solidFill>
              <a:schemeClr val="bg1"/>
            </a:solidFill>
            <a:latin typeface="Century Gothic" panose="020B0502020202020204" pitchFamily="34" charset="0"/>
          </a:endParaRPr>
        </a:p>
      </xdr:txBody>
    </xdr:sp>
    <xdr:clientData/>
  </xdr:twoCellAnchor>
  <xdr:twoCellAnchor>
    <xdr:from>
      <xdr:col>14</xdr:col>
      <xdr:colOff>35720</xdr:colOff>
      <xdr:row>10</xdr:row>
      <xdr:rowOff>9524</xdr:rowOff>
    </xdr:from>
    <xdr:to>
      <xdr:col>60</xdr:col>
      <xdr:colOff>23812</xdr:colOff>
      <xdr:row>33</xdr:row>
      <xdr:rowOff>83343</xdr:rowOff>
    </xdr:to>
    <xdr:graphicFrame macro="">
      <xdr:nvGraphicFramePr>
        <xdr:cNvPr id="43" name="Gráfico 42">
          <a:extLst>
            <a:ext uri="{FF2B5EF4-FFF2-40B4-BE49-F238E27FC236}">
              <a16:creationId xmlns:a16="http://schemas.microsoft.com/office/drawing/2014/main" id="{67D91C05-1A81-4663-998B-71B071C34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68262</xdr:colOff>
      <xdr:row>7</xdr:row>
      <xdr:rowOff>98425</xdr:rowOff>
    </xdr:from>
    <xdr:to>
      <xdr:col>9</xdr:col>
      <xdr:colOff>28575</xdr:colOff>
      <xdr:row>34</xdr:row>
      <xdr:rowOff>0</xdr:rowOff>
    </xdr:to>
    <xdr:grpSp>
      <xdr:nvGrpSpPr>
        <xdr:cNvPr id="7" name="Grupo 6">
          <a:extLst>
            <a:ext uri="{FF2B5EF4-FFF2-40B4-BE49-F238E27FC236}">
              <a16:creationId xmlns:a16="http://schemas.microsoft.com/office/drawing/2014/main" id="{AAAEB5B6-76F5-44C7-BC63-5B87F49F1563}"/>
            </a:ext>
          </a:extLst>
        </xdr:cNvPr>
        <xdr:cNvGrpSpPr/>
      </xdr:nvGrpSpPr>
      <xdr:grpSpPr>
        <a:xfrm>
          <a:off x="220662" y="1365250"/>
          <a:ext cx="1179513" cy="4787900"/>
          <a:chOff x="211137" y="1431925"/>
          <a:chExt cx="1103313" cy="5045075"/>
        </a:xfrm>
      </xdr:grpSpPr>
      <xdr:sp macro="" textlink="">
        <xdr:nvSpPr>
          <xdr:cNvPr id="17" name="Rectángulo: esquinas redondeadas 16">
            <a:extLst>
              <a:ext uri="{FF2B5EF4-FFF2-40B4-BE49-F238E27FC236}">
                <a16:creationId xmlns:a16="http://schemas.microsoft.com/office/drawing/2014/main" id="{0ECC31E6-33D9-46A0-A930-907A9279F436}"/>
              </a:ext>
            </a:extLst>
          </xdr:cNvPr>
          <xdr:cNvSpPr/>
        </xdr:nvSpPr>
        <xdr:spPr>
          <a:xfrm>
            <a:off x="211137" y="1431925"/>
            <a:ext cx="1103313" cy="5045075"/>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92D050"/>
              </a:solidFill>
            </a:endParaRPr>
          </a:p>
        </xdr:txBody>
      </xdr:sp>
      <mc:AlternateContent xmlns:mc="http://schemas.openxmlformats.org/markup-compatibility/2006" xmlns:a14="http://schemas.microsoft.com/office/drawing/2010/main">
        <mc:Choice Requires="a14">
          <xdr:graphicFrame macro="">
            <xdr:nvGraphicFramePr>
              <xdr:cNvPr id="44" name="Género 1">
                <a:extLst>
                  <a:ext uri="{FF2B5EF4-FFF2-40B4-BE49-F238E27FC236}">
                    <a16:creationId xmlns:a16="http://schemas.microsoft.com/office/drawing/2014/main" id="{91BD074A-FF1E-49EC-9699-92B304844B2F}"/>
                  </a:ext>
                </a:extLst>
              </xdr:cNvPr>
              <xdr:cNvGraphicFramePr/>
            </xdr:nvGraphicFramePr>
            <xdr:xfrm>
              <a:off x="277813" y="1565276"/>
              <a:ext cx="960437" cy="311149"/>
            </xdr:xfrm>
            <a:graphic>
              <a:graphicData uri="http://schemas.microsoft.com/office/drawing/2010/slicer">
                <sle:slicer xmlns:sle="http://schemas.microsoft.com/office/drawing/2010/slicer" name="Género 1"/>
              </a:graphicData>
            </a:graphic>
          </xdr:graphicFrame>
        </mc:Choice>
        <mc:Fallback xmlns="">
          <xdr:sp macro="" textlink="">
            <xdr:nvSpPr>
              <xdr:cNvPr id="0" name=""/>
              <xdr:cNvSpPr>
                <a:spLocks noTextEdit="1"/>
              </xdr:cNvSpPr>
            </xdr:nvSpPr>
            <xdr:spPr>
              <a:xfrm>
                <a:off x="277813" y="1565276"/>
                <a:ext cx="960437" cy="31114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45" name="Zona 1">
                <a:extLst>
                  <a:ext uri="{FF2B5EF4-FFF2-40B4-BE49-F238E27FC236}">
                    <a16:creationId xmlns:a16="http://schemas.microsoft.com/office/drawing/2014/main" id="{E0DF4FE2-1CC2-4254-A486-378C01B757A8}"/>
                  </a:ext>
                </a:extLst>
              </xdr:cNvPr>
              <xdr:cNvGraphicFramePr/>
            </xdr:nvGraphicFramePr>
            <xdr:xfrm>
              <a:off x="258762" y="2041527"/>
              <a:ext cx="1017587" cy="730248"/>
            </xdr:xfrm>
            <a:graphic>
              <a:graphicData uri="http://schemas.microsoft.com/office/drawing/2010/slicer">
                <sle:slicer xmlns:sle="http://schemas.microsoft.com/office/drawing/2010/slicer" name="Zona 1"/>
              </a:graphicData>
            </a:graphic>
          </xdr:graphicFrame>
        </mc:Choice>
        <mc:Fallback xmlns="">
          <xdr:sp macro="" textlink="">
            <xdr:nvSpPr>
              <xdr:cNvPr id="0" name=""/>
              <xdr:cNvSpPr>
                <a:spLocks noTextEdit="1"/>
              </xdr:cNvSpPr>
            </xdr:nvSpPr>
            <xdr:spPr>
              <a:xfrm>
                <a:off x="258762" y="2041527"/>
                <a:ext cx="1017587" cy="730248"/>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46" name="Provincia 1">
                <a:extLst>
                  <a:ext uri="{FF2B5EF4-FFF2-40B4-BE49-F238E27FC236}">
                    <a16:creationId xmlns:a16="http://schemas.microsoft.com/office/drawing/2014/main" id="{44C55134-FF93-413D-AE65-AB84260B87C0}"/>
                  </a:ext>
                </a:extLst>
              </xdr:cNvPr>
              <xdr:cNvGraphicFramePr/>
            </xdr:nvGraphicFramePr>
            <xdr:xfrm>
              <a:off x="239712" y="2867026"/>
              <a:ext cx="1036638" cy="3609974"/>
            </xdr:xfrm>
            <a:graphic>
              <a:graphicData uri="http://schemas.microsoft.com/office/drawing/2010/slicer">
                <sle:slicer xmlns:sle="http://schemas.microsoft.com/office/drawing/2010/slicer" name="Provincia 1"/>
              </a:graphicData>
            </a:graphic>
          </xdr:graphicFrame>
        </mc:Choice>
        <mc:Fallback xmlns="">
          <xdr:sp macro="" textlink="">
            <xdr:nvSpPr>
              <xdr:cNvPr id="0" name=""/>
              <xdr:cNvSpPr>
                <a:spLocks noTextEdit="1"/>
              </xdr:cNvSpPr>
            </xdr:nvSpPr>
            <xdr:spPr>
              <a:xfrm>
                <a:off x="239712" y="2867026"/>
                <a:ext cx="1036638" cy="3609974"/>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xdr:from>
      <xdr:col>52</xdr:col>
      <xdr:colOff>123825</xdr:colOff>
      <xdr:row>4</xdr:row>
      <xdr:rowOff>38100</xdr:rowOff>
    </xdr:from>
    <xdr:to>
      <xdr:col>59</xdr:col>
      <xdr:colOff>100727</xdr:colOff>
      <xdr:row>6</xdr:row>
      <xdr:rowOff>72151</xdr:rowOff>
    </xdr:to>
    <xdr:grpSp>
      <xdr:nvGrpSpPr>
        <xdr:cNvPr id="53" name="Grupo 52">
          <a:extLst>
            <a:ext uri="{FF2B5EF4-FFF2-40B4-BE49-F238E27FC236}">
              <a16:creationId xmlns:a16="http://schemas.microsoft.com/office/drawing/2014/main" id="{E8310260-8E9E-4F51-920A-A26ED6F25873}"/>
            </a:ext>
          </a:extLst>
        </xdr:cNvPr>
        <xdr:cNvGrpSpPr/>
      </xdr:nvGrpSpPr>
      <xdr:grpSpPr>
        <a:xfrm>
          <a:off x="8048625" y="762000"/>
          <a:ext cx="1043702" cy="396001"/>
          <a:chOff x="7515224" y="800100"/>
          <a:chExt cx="977027" cy="415051"/>
        </a:xfrm>
      </xdr:grpSpPr>
      <xdr:pic>
        <xdr:nvPicPr>
          <xdr:cNvPr id="54" name="Imagen 53">
            <a:hlinkClick xmlns:r="http://schemas.openxmlformats.org/officeDocument/2006/relationships" r:id="rId4"/>
            <a:extLst>
              <a:ext uri="{FF2B5EF4-FFF2-40B4-BE49-F238E27FC236}">
                <a16:creationId xmlns:a16="http://schemas.microsoft.com/office/drawing/2014/main" id="{B0BEB2D4-51FB-47DE-A1FB-6DEE7D9691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15224" y="809626"/>
            <a:ext cx="396000" cy="398712"/>
          </a:xfrm>
          <a:prstGeom prst="rect">
            <a:avLst/>
          </a:prstGeom>
        </xdr:spPr>
      </xdr:pic>
      <xdr:pic>
        <xdr:nvPicPr>
          <xdr:cNvPr id="55" name="Imagen 54">
            <a:hlinkClick xmlns:r="http://schemas.openxmlformats.org/officeDocument/2006/relationships" r:id="rId6"/>
            <a:extLst>
              <a:ext uri="{FF2B5EF4-FFF2-40B4-BE49-F238E27FC236}">
                <a16:creationId xmlns:a16="http://schemas.microsoft.com/office/drawing/2014/main" id="{05D0EFBE-D770-44C8-A9D6-A2A4B63A594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1" y="819151"/>
            <a:ext cx="396000" cy="396000"/>
          </a:xfrm>
          <a:prstGeom prst="rect">
            <a:avLst/>
          </a:prstGeom>
        </xdr:spPr>
      </xdr:pic>
      <xdr:cxnSp macro="">
        <xdr:nvCxnSpPr>
          <xdr:cNvPr id="56" name="Conector recto 55">
            <a:extLst>
              <a:ext uri="{FF2B5EF4-FFF2-40B4-BE49-F238E27FC236}">
                <a16:creationId xmlns:a16="http://schemas.microsoft.com/office/drawing/2014/main" id="{E70C1C31-97EC-49DF-9709-11C7D5B6CDB7}"/>
              </a:ext>
            </a:extLst>
          </xdr:cNvPr>
          <xdr:cNvCxnSpPr/>
        </xdr:nvCxnSpPr>
        <xdr:spPr>
          <a:xfrm>
            <a:off x="8010525" y="800100"/>
            <a:ext cx="0" cy="409575"/>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12</xdr:col>
      <xdr:colOff>9525</xdr:colOff>
      <xdr:row>7</xdr:row>
      <xdr:rowOff>114299</xdr:rowOff>
    </xdr:from>
    <xdr:to>
      <xdr:col>20</xdr:col>
      <xdr:colOff>85725</xdr:colOff>
      <xdr:row>9</xdr:row>
      <xdr:rowOff>66674</xdr:rowOff>
    </xdr:to>
    <xdr:grpSp>
      <xdr:nvGrpSpPr>
        <xdr:cNvPr id="6" name="Grupo 5">
          <a:extLst>
            <a:ext uri="{FF2B5EF4-FFF2-40B4-BE49-F238E27FC236}">
              <a16:creationId xmlns:a16="http://schemas.microsoft.com/office/drawing/2014/main" id="{E7D2466F-FA34-4DC8-8F36-695FEBC8CB07}"/>
            </a:ext>
          </a:extLst>
        </xdr:cNvPr>
        <xdr:cNvGrpSpPr/>
      </xdr:nvGrpSpPr>
      <xdr:grpSpPr>
        <a:xfrm>
          <a:off x="1838325" y="1381124"/>
          <a:ext cx="1295400" cy="314325"/>
          <a:chOff x="1724025" y="1447799"/>
          <a:chExt cx="1219200" cy="333375"/>
        </a:xfrm>
      </xdr:grpSpPr>
      <xdr:sp macro="[0]!Macro_actividad_productiva" textlink="">
        <xdr:nvSpPr>
          <xdr:cNvPr id="4" name="Rectángulo: esquinas redondeadas 3">
            <a:extLst>
              <a:ext uri="{FF2B5EF4-FFF2-40B4-BE49-F238E27FC236}">
                <a16:creationId xmlns:a16="http://schemas.microsoft.com/office/drawing/2014/main" id="{8EC8D807-119C-4420-A924-B2C8D1FDB372}"/>
              </a:ext>
            </a:extLst>
          </xdr:cNvPr>
          <xdr:cNvSpPr/>
        </xdr:nvSpPr>
        <xdr:spPr>
          <a:xfrm>
            <a:off x="1724025" y="1447799"/>
            <a:ext cx="1219200" cy="333375"/>
          </a:xfrm>
          <a:prstGeom prst="roundRect">
            <a:avLst/>
          </a:prstGeom>
          <a:solidFill>
            <a:srgbClr val="EBB531"/>
          </a:solidFill>
          <a:ln>
            <a:solidFill>
              <a:srgbClr val="EBB5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macro="[0]!Macro_actividad_productiva">
        <xdr:nvPicPr>
          <xdr:cNvPr id="20" name="Imagen 19">
            <a:extLst>
              <a:ext uri="{FF2B5EF4-FFF2-40B4-BE49-F238E27FC236}">
                <a16:creationId xmlns:a16="http://schemas.microsoft.com/office/drawing/2014/main" id="{E39FA5C0-4FB5-49CD-BB5D-9D4E4F47BA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19375" y="1524000"/>
            <a:ext cx="200024" cy="163930"/>
          </a:xfrm>
          <a:prstGeom prst="rect">
            <a:avLst/>
          </a:prstGeom>
        </xdr:spPr>
      </xdr:pic>
      <xdr:sp macro="[0]!Macro_actividad_productiva" textlink="">
        <xdr:nvSpPr>
          <xdr:cNvPr id="5" name="CuadroTexto 4">
            <a:extLst>
              <a:ext uri="{FF2B5EF4-FFF2-40B4-BE49-F238E27FC236}">
                <a16:creationId xmlns:a16="http://schemas.microsoft.com/office/drawing/2014/main" id="{20A94DFA-2BC2-4311-83E9-B5E4703D0AD7}"/>
              </a:ext>
            </a:extLst>
          </xdr:cNvPr>
          <xdr:cNvSpPr txBox="1"/>
        </xdr:nvSpPr>
        <xdr:spPr>
          <a:xfrm>
            <a:off x="1809750" y="1485899"/>
            <a:ext cx="800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Century Gothic" panose="020B0502020202020204" pitchFamily="34" charset="0"/>
              </a:rPr>
              <a:t>Restablecer</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62</xdr:col>
      <xdr:colOff>141750</xdr:colOff>
      <xdr:row>34</xdr:row>
      <xdr:rowOff>130387</xdr:rowOff>
    </xdr:to>
    <xdr:pic>
      <xdr:nvPicPr>
        <xdr:cNvPr id="2" name="Imagen 1">
          <a:extLst>
            <a:ext uri="{FF2B5EF4-FFF2-40B4-BE49-F238E27FC236}">
              <a16:creationId xmlns:a16="http://schemas.microsoft.com/office/drawing/2014/main" id="{0121FDDC-2472-4069-89DC-CFC39C4160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9000000" cy="6607387"/>
        </a:xfrm>
        <a:prstGeom prst="rect">
          <a:avLst/>
        </a:prstGeom>
      </xdr:spPr>
    </xdr:pic>
    <xdr:clientData/>
  </xdr:twoCellAnchor>
  <xdr:twoCellAnchor editAs="oneCell">
    <xdr:from>
      <xdr:col>43</xdr:col>
      <xdr:colOff>112713</xdr:colOff>
      <xdr:row>0</xdr:row>
      <xdr:rowOff>32023</xdr:rowOff>
    </xdr:from>
    <xdr:to>
      <xdr:col>60</xdr:col>
      <xdr:colOff>56568</xdr:colOff>
      <xdr:row>3</xdr:row>
      <xdr:rowOff>57553</xdr:rowOff>
    </xdr:to>
    <xdr:pic>
      <xdr:nvPicPr>
        <xdr:cNvPr id="3" name="Imagen 2">
          <a:extLst>
            <a:ext uri="{FF2B5EF4-FFF2-40B4-BE49-F238E27FC236}">
              <a16:creationId xmlns:a16="http://schemas.microsoft.com/office/drawing/2014/main" id="{0018D49D-7911-46EA-8567-8FEB8717E5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6338" y="32023"/>
          <a:ext cx="2372730" cy="597030"/>
        </a:xfrm>
        <a:prstGeom prst="rect">
          <a:avLst/>
        </a:prstGeom>
      </xdr:spPr>
    </xdr:pic>
    <xdr:clientData/>
  </xdr:twoCellAnchor>
  <xdr:twoCellAnchor>
    <xdr:from>
      <xdr:col>0</xdr:col>
      <xdr:colOff>15875</xdr:colOff>
      <xdr:row>6</xdr:row>
      <xdr:rowOff>188913</xdr:rowOff>
    </xdr:from>
    <xdr:to>
      <xdr:col>62</xdr:col>
      <xdr:colOff>95250</xdr:colOff>
      <xdr:row>7</xdr:row>
      <xdr:rowOff>9525</xdr:rowOff>
    </xdr:to>
    <xdr:cxnSp macro="">
      <xdr:nvCxnSpPr>
        <xdr:cNvPr id="4" name="Conector recto 3">
          <a:extLst>
            <a:ext uri="{FF2B5EF4-FFF2-40B4-BE49-F238E27FC236}">
              <a16:creationId xmlns:a16="http://schemas.microsoft.com/office/drawing/2014/main" id="{5B122195-48F5-41E4-80A6-C746347621FC}"/>
            </a:ext>
          </a:extLst>
        </xdr:cNvPr>
        <xdr:cNvCxnSpPr/>
      </xdr:nvCxnSpPr>
      <xdr:spPr>
        <a:xfrm>
          <a:off x="15875" y="1331913"/>
          <a:ext cx="8937625" cy="11112"/>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106362</xdr:colOff>
      <xdr:row>7</xdr:row>
      <xdr:rowOff>42864</xdr:rowOff>
    </xdr:from>
    <xdr:to>
      <xdr:col>5</xdr:col>
      <xdr:colOff>138113</xdr:colOff>
      <xdr:row>8</xdr:row>
      <xdr:rowOff>34926</xdr:rowOff>
    </xdr:to>
    <xdr:sp macro="" textlink="">
      <xdr:nvSpPr>
        <xdr:cNvPr id="6" name="CuadroTexto 5">
          <a:extLst>
            <a:ext uri="{FF2B5EF4-FFF2-40B4-BE49-F238E27FC236}">
              <a16:creationId xmlns:a16="http://schemas.microsoft.com/office/drawing/2014/main" id="{9B054F94-CDA4-4863-A0D4-88AB255B4312}"/>
            </a:ext>
          </a:extLst>
        </xdr:cNvPr>
        <xdr:cNvSpPr txBox="1"/>
      </xdr:nvSpPr>
      <xdr:spPr>
        <a:xfrm>
          <a:off x="249237" y="1376364"/>
          <a:ext cx="603251"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GÉNERO</a:t>
          </a:r>
        </a:p>
      </xdr:txBody>
    </xdr:sp>
    <xdr:clientData/>
  </xdr:twoCellAnchor>
  <xdr:twoCellAnchor>
    <xdr:from>
      <xdr:col>1</xdr:col>
      <xdr:colOff>109538</xdr:colOff>
      <xdr:row>9</xdr:row>
      <xdr:rowOff>71439</xdr:rowOff>
    </xdr:from>
    <xdr:to>
      <xdr:col>7</xdr:col>
      <xdr:colOff>28575</xdr:colOff>
      <xdr:row>10</xdr:row>
      <xdr:rowOff>76200</xdr:rowOff>
    </xdr:to>
    <xdr:sp macro="" textlink="">
      <xdr:nvSpPr>
        <xdr:cNvPr id="7" name="CuadroTexto 6">
          <a:extLst>
            <a:ext uri="{FF2B5EF4-FFF2-40B4-BE49-F238E27FC236}">
              <a16:creationId xmlns:a16="http://schemas.microsoft.com/office/drawing/2014/main" id="{998AF37B-12EA-42B2-9F3E-BEB2FC8665B5}"/>
            </a:ext>
          </a:extLst>
        </xdr:cNvPr>
        <xdr:cNvSpPr txBox="1"/>
      </xdr:nvSpPr>
      <xdr:spPr>
        <a:xfrm>
          <a:off x="252413" y="1785939"/>
          <a:ext cx="776287" cy="195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ZONA</a:t>
          </a:r>
        </a:p>
      </xdr:txBody>
    </xdr:sp>
    <xdr:clientData/>
  </xdr:twoCellAnchor>
  <xdr:twoCellAnchor>
    <xdr:from>
      <xdr:col>1</xdr:col>
      <xdr:colOff>104776</xdr:colOff>
      <xdr:row>13</xdr:row>
      <xdr:rowOff>58740</xdr:rowOff>
    </xdr:from>
    <xdr:to>
      <xdr:col>7</xdr:col>
      <xdr:colOff>112714</xdr:colOff>
      <xdr:row>14</xdr:row>
      <xdr:rowOff>106364</xdr:rowOff>
    </xdr:to>
    <xdr:sp macro="" textlink="">
      <xdr:nvSpPr>
        <xdr:cNvPr id="8" name="CuadroTexto 7">
          <a:extLst>
            <a:ext uri="{FF2B5EF4-FFF2-40B4-BE49-F238E27FC236}">
              <a16:creationId xmlns:a16="http://schemas.microsoft.com/office/drawing/2014/main" id="{271DD6A5-5E6F-4ABD-8B9A-AB596599F59E}"/>
            </a:ext>
          </a:extLst>
        </xdr:cNvPr>
        <xdr:cNvSpPr txBox="1"/>
      </xdr:nvSpPr>
      <xdr:spPr>
        <a:xfrm>
          <a:off x="247651" y="2535240"/>
          <a:ext cx="865188"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PROVINCIA</a:t>
          </a:r>
        </a:p>
      </xdr:txBody>
    </xdr:sp>
    <xdr:clientData/>
  </xdr:twoCellAnchor>
  <xdr:twoCellAnchor>
    <xdr:from>
      <xdr:col>1</xdr:col>
      <xdr:colOff>57151</xdr:colOff>
      <xdr:row>2</xdr:row>
      <xdr:rowOff>133350</xdr:rowOff>
    </xdr:from>
    <xdr:to>
      <xdr:col>30</xdr:col>
      <xdr:colOff>76200</xdr:colOff>
      <xdr:row>5</xdr:row>
      <xdr:rowOff>114300</xdr:rowOff>
    </xdr:to>
    <xdr:sp macro="" textlink="">
      <xdr:nvSpPr>
        <xdr:cNvPr id="22" name="CuadroTexto 21">
          <a:extLst>
            <a:ext uri="{FF2B5EF4-FFF2-40B4-BE49-F238E27FC236}">
              <a16:creationId xmlns:a16="http://schemas.microsoft.com/office/drawing/2014/main" id="{B0AA1C95-3B89-4C8A-84A5-D3EAE9B51812}"/>
            </a:ext>
          </a:extLst>
        </xdr:cNvPr>
        <xdr:cNvSpPr txBox="1"/>
      </xdr:nvSpPr>
      <xdr:spPr>
        <a:xfrm>
          <a:off x="200026" y="514350"/>
          <a:ext cx="4162424"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600" b="1">
              <a:solidFill>
                <a:schemeClr val="bg1"/>
              </a:solidFill>
              <a:latin typeface="Century Gothic" panose="020B0502020202020204" pitchFamily="34" charset="0"/>
            </a:rPr>
            <a:t>CERTIFICADOS</a:t>
          </a:r>
          <a:r>
            <a:rPr lang="es-EC" sz="1600" b="1" baseline="0">
              <a:solidFill>
                <a:schemeClr val="bg1"/>
              </a:solidFill>
              <a:latin typeface="Century Gothic" panose="020B0502020202020204" pitchFamily="34" charset="0"/>
            </a:rPr>
            <a:t> DE APORTACIÓN </a:t>
          </a:r>
          <a:endParaRPr lang="es-EC" sz="1600" b="1">
            <a:solidFill>
              <a:schemeClr val="bg1"/>
            </a:solidFill>
            <a:latin typeface="Century Gothic" panose="020B0502020202020204" pitchFamily="34" charset="0"/>
          </a:endParaRPr>
        </a:p>
      </xdr:txBody>
    </xdr:sp>
    <xdr:clientData/>
  </xdr:twoCellAnchor>
  <xdr:twoCellAnchor>
    <xdr:from>
      <xdr:col>9</xdr:col>
      <xdr:colOff>130970</xdr:colOff>
      <xdr:row>9</xdr:row>
      <xdr:rowOff>77932</xdr:rowOff>
    </xdr:from>
    <xdr:to>
      <xdr:col>40</xdr:col>
      <xdr:colOff>35719</xdr:colOff>
      <xdr:row>33</xdr:row>
      <xdr:rowOff>190499</xdr:rowOff>
    </xdr:to>
    <xdr:graphicFrame macro="">
      <xdr:nvGraphicFramePr>
        <xdr:cNvPr id="24" name="Gráfico 23">
          <a:extLst>
            <a:ext uri="{FF2B5EF4-FFF2-40B4-BE49-F238E27FC236}">
              <a16:creationId xmlns:a16="http://schemas.microsoft.com/office/drawing/2014/main" id="{891E8B5C-688C-467D-A407-0BC4A715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83345</xdr:colOff>
      <xdr:row>9</xdr:row>
      <xdr:rowOff>178594</xdr:rowOff>
    </xdr:from>
    <xdr:to>
      <xdr:col>62</xdr:col>
      <xdr:colOff>47625</xdr:colOff>
      <xdr:row>20</xdr:row>
      <xdr:rowOff>95250</xdr:rowOff>
    </xdr:to>
    <xdr:graphicFrame macro="">
      <xdr:nvGraphicFramePr>
        <xdr:cNvPr id="25" name="Gráfico 24">
          <a:extLst>
            <a:ext uri="{FF2B5EF4-FFF2-40B4-BE49-F238E27FC236}">
              <a16:creationId xmlns:a16="http://schemas.microsoft.com/office/drawing/2014/main" id="{B0EB5AE4-59B1-4760-89BE-4019AB198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102395</xdr:colOff>
      <xdr:row>20</xdr:row>
      <xdr:rowOff>0</xdr:rowOff>
    </xdr:from>
    <xdr:to>
      <xdr:col>61</xdr:col>
      <xdr:colOff>30956</xdr:colOff>
      <xdr:row>33</xdr:row>
      <xdr:rowOff>23811</xdr:rowOff>
    </xdr:to>
    <xdr:graphicFrame macro="">
      <xdr:nvGraphicFramePr>
        <xdr:cNvPr id="26" name="Gráfico 25">
          <a:extLst>
            <a:ext uri="{FF2B5EF4-FFF2-40B4-BE49-F238E27FC236}">
              <a16:creationId xmlns:a16="http://schemas.microsoft.com/office/drawing/2014/main" id="{CA4BCFFF-319A-4B92-88E0-3B7B8772E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123825</xdr:colOff>
      <xdr:row>8</xdr:row>
      <xdr:rowOff>9525</xdr:rowOff>
    </xdr:from>
    <xdr:to>
      <xdr:col>21</xdr:col>
      <xdr:colOff>95250</xdr:colOff>
      <xdr:row>9</xdr:row>
      <xdr:rowOff>142875</xdr:rowOff>
    </xdr:to>
    <xdr:sp macro="" textlink="">
      <xdr:nvSpPr>
        <xdr:cNvPr id="27" name="CuadroTexto 26">
          <a:extLst>
            <a:ext uri="{FF2B5EF4-FFF2-40B4-BE49-F238E27FC236}">
              <a16:creationId xmlns:a16="http://schemas.microsoft.com/office/drawing/2014/main" id="{E5821AB4-5163-4D6A-B089-CF56EB7F5188}"/>
            </a:ext>
          </a:extLst>
        </xdr:cNvPr>
        <xdr:cNvSpPr txBox="1"/>
      </xdr:nvSpPr>
      <xdr:spPr>
        <a:xfrm>
          <a:off x="1552575" y="1533525"/>
          <a:ext cx="15430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CUENTA</a:t>
          </a:r>
          <a:r>
            <a:rPr lang="es-EC" sz="800" b="1" baseline="0">
              <a:solidFill>
                <a:schemeClr val="bg1"/>
              </a:solidFill>
              <a:latin typeface="Montserrat" panose="00000500000000000000" pitchFamily="2" charset="0"/>
            </a:rPr>
            <a:t> INCLUSIÓN</a:t>
          </a:r>
          <a:endParaRPr lang="es-EC" sz="800" b="1">
            <a:solidFill>
              <a:schemeClr val="bg1"/>
            </a:solidFill>
            <a:latin typeface="Montserrat" panose="00000500000000000000" pitchFamily="2" charset="0"/>
          </a:endParaRPr>
        </a:p>
      </xdr:txBody>
    </xdr:sp>
    <xdr:clientData/>
  </xdr:twoCellAnchor>
  <xdr:twoCellAnchor>
    <xdr:from>
      <xdr:col>51</xdr:col>
      <xdr:colOff>47625</xdr:colOff>
      <xdr:row>8</xdr:row>
      <xdr:rowOff>38100</xdr:rowOff>
    </xdr:from>
    <xdr:to>
      <xdr:col>62</xdr:col>
      <xdr:colOff>66675</xdr:colOff>
      <xdr:row>9</xdr:row>
      <xdr:rowOff>142875</xdr:rowOff>
    </xdr:to>
    <xdr:sp macro="" textlink="">
      <xdr:nvSpPr>
        <xdr:cNvPr id="28" name="CuadroTexto 27">
          <a:extLst>
            <a:ext uri="{FF2B5EF4-FFF2-40B4-BE49-F238E27FC236}">
              <a16:creationId xmlns:a16="http://schemas.microsoft.com/office/drawing/2014/main" id="{63340A3C-1FF2-451B-858A-6FA9473E616C}"/>
            </a:ext>
          </a:extLst>
        </xdr:cNvPr>
        <xdr:cNvSpPr txBox="1"/>
      </xdr:nvSpPr>
      <xdr:spPr>
        <a:xfrm>
          <a:off x="7334250" y="1562100"/>
          <a:ext cx="15906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NIVEL DE EDUCACIÓN</a:t>
          </a:r>
        </a:p>
      </xdr:txBody>
    </xdr:sp>
    <xdr:clientData/>
  </xdr:twoCellAnchor>
  <xdr:twoCellAnchor>
    <xdr:from>
      <xdr:col>52</xdr:col>
      <xdr:colOff>95250</xdr:colOff>
      <xdr:row>20</xdr:row>
      <xdr:rowOff>104776</xdr:rowOff>
    </xdr:from>
    <xdr:to>
      <xdr:col>60</xdr:col>
      <xdr:colOff>0</xdr:colOff>
      <xdr:row>21</xdr:row>
      <xdr:rowOff>142876</xdr:rowOff>
    </xdr:to>
    <xdr:sp macro="" textlink="">
      <xdr:nvSpPr>
        <xdr:cNvPr id="29" name="CuadroTexto 28">
          <a:extLst>
            <a:ext uri="{FF2B5EF4-FFF2-40B4-BE49-F238E27FC236}">
              <a16:creationId xmlns:a16="http://schemas.microsoft.com/office/drawing/2014/main" id="{8063EA84-5677-40E0-B67D-AB685AFB1E09}"/>
            </a:ext>
          </a:extLst>
        </xdr:cNvPr>
        <xdr:cNvSpPr txBox="1"/>
      </xdr:nvSpPr>
      <xdr:spPr>
        <a:xfrm>
          <a:off x="7524750" y="3914776"/>
          <a:ext cx="10477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Montserrat" panose="00000500000000000000" pitchFamily="2" charset="0"/>
            </a:rPr>
            <a:t>NACIONALIDAD</a:t>
          </a:r>
        </a:p>
      </xdr:txBody>
    </xdr:sp>
    <xdr:clientData/>
  </xdr:twoCellAnchor>
  <xdr:twoCellAnchor>
    <xdr:from>
      <xdr:col>33</xdr:col>
      <xdr:colOff>57149</xdr:colOff>
      <xdr:row>7</xdr:row>
      <xdr:rowOff>76200</xdr:rowOff>
    </xdr:from>
    <xdr:to>
      <xdr:col>42</xdr:col>
      <xdr:colOff>96074</xdr:colOff>
      <xdr:row>11</xdr:row>
      <xdr:rowOff>48600</xdr:rowOff>
    </xdr:to>
    <xdr:sp macro="" textlink="">
      <xdr:nvSpPr>
        <xdr:cNvPr id="38" name="Rectángulo: esquinas redondeadas 37">
          <a:extLst>
            <a:ext uri="{FF2B5EF4-FFF2-40B4-BE49-F238E27FC236}">
              <a16:creationId xmlns:a16="http://schemas.microsoft.com/office/drawing/2014/main" id="{CA11F874-944A-4F47-89D3-0C28B119E738}"/>
            </a:ext>
          </a:extLst>
        </xdr:cNvPr>
        <xdr:cNvSpPr/>
      </xdr:nvSpPr>
      <xdr:spPr>
        <a:xfrm>
          <a:off x="4772024" y="1409700"/>
          <a:ext cx="1324800" cy="734400"/>
        </a:xfrm>
        <a:prstGeom prst="roundRect">
          <a:avLst/>
        </a:prstGeom>
        <a:solidFill>
          <a:srgbClr val="99374E"/>
        </a:solidFill>
        <a:ln>
          <a:solidFill>
            <a:srgbClr val="99374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100">
              <a:solidFill>
                <a:schemeClr val="bg1"/>
              </a:solidFill>
              <a:latin typeface="Montserrat Medium" panose="00000600000000000000" pitchFamily="2" charset="0"/>
            </a:rPr>
            <a:t>Recuento </a:t>
          </a:r>
        </a:p>
      </xdr:txBody>
    </xdr:sp>
    <xdr:clientData/>
  </xdr:twoCellAnchor>
  <xdr:twoCellAnchor>
    <xdr:from>
      <xdr:col>36</xdr:col>
      <xdr:colOff>28575</xdr:colOff>
      <xdr:row>8</xdr:row>
      <xdr:rowOff>114300</xdr:rowOff>
    </xdr:from>
    <xdr:to>
      <xdr:col>41</xdr:col>
      <xdr:colOff>0</xdr:colOff>
      <xdr:row>10</xdr:row>
      <xdr:rowOff>114300</xdr:rowOff>
    </xdr:to>
    <xdr:sp macro="" textlink="$BJ$1">
      <xdr:nvSpPr>
        <xdr:cNvPr id="40" name="CuadroTexto 39">
          <a:extLst>
            <a:ext uri="{FF2B5EF4-FFF2-40B4-BE49-F238E27FC236}">
              <a16:creationId xmlns:a16="http://schemas.microsoft.com/office/drawing/2014/main" id="{B1FBF79F-3ABB-4DCA-AE5F-6C3F14AC7CB7}"/>
            </a:ext>
          </a:extLst>
        </xdr:cNvPr>
        <xdr:cNvSpPr txBox="1"/>
      </xdr:nvSpPr>
      <xdr:spPr>
        <a:xfrm>
          <a:off x="5172075" y="1638300"/>
          <a:ext cx="6858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21B3C5D-FFD0-4A1E-BC28-B713D7202CF4}" type="TxLink">
            <a:rPr lang="en-US" sz="1800" b="1" i="0" u="none" strike="noStrike">
              <a:solidFill>
                <a:schemeClr val="bg1"/>
              </a:solidFill>
              <a:latin typeface="Century Gothic" panose="020B0502020202020204" pitchFamily="34" charset="0"/>
              <a:cs typeface="Calibri"/>
            </a:rPr>
            <a:pPr/>
            <a:t>206</a:t>
          </a:fld>
          <a:endParaRPr lang="es-EC" sz="1800" b="1">
            <a:solidFill>
              <a:schemeClr val="bg1"/>
            </a:solidFill>
            <a:latin typeface="Century Gothic" panose="020B0502020202020204" pitchFamily="34" charset="0"/>
          </a:endParaRPr>
        </a:p>
      </xdr:txBody>
    </xdr:sp>
    <xdr:clientData/>
  </xdr:twoCellAnchor>
  <xdr:twoCellAnchor>
    <xdr:from>
      <xdr:col>1</xdr:col>
      <xdr:colOff>39687</xdr:colOff>
      <xdr:row>7</xdr:row>
      <xdr:rowOff>31750</xdr:rowOff>
    </xdr:from>
    <xdr:to>
      <xdr:col>9</xdr:col>
      <xdr:colOff>0</xdr:colOff>
      <xdr:row>34</xdr:row>
      <xdr:rowOff>19049</xdr:rowOff>
    </xdr:to>
    <xdr:grpSp>
      <xdr:nvGrpSpPr>
        <xdr:cNvPr id="9" name="Grupo 8">
          <a:extLst>
            <a:ext uri="{FF2B5EF4-FFF2-40B4-BE49-F238E27FC236}">
              <a16:creationId xmlns:a16="http://schemas.microsoft.com/office/drawing/2014/main" id="{F3118CDD-A4EA-4733-B1AB-46A61685A9D1}"/>
            </a:ext>
          </a:extLst>
        </xdr:cNvPr>
        <xdr:cNvGrpSpPr/>
      </xdr:nvGrpSpPr>
      <xdr:grpSpPr>
        <a:xfrm>
          <a:off x="192087" y="1298575"/>
          <a:ext cx="1179513" cy="4873624"/>
          <a:chOff x="182562" y="1365250"/>
          <a:chExt cx="1103313" cy="5130799"/>
        </a:xfrm>
      </xdr:grpSpPr>
      <xdr:sp macro="" textlink="">
        <xdr:nvSpPr>
          <xdr:cNvPr id="5" name="Rectángulo: esquinas redondeadas 4">
            <a:extLst>
              <a:ext uri="{FF2B5EF4-FFF2-40B4-BE49-F238E27FC236}">
                <a16:creationId xmlns:a16="http://schemas.microsoft.com/office/drawing/2014/main" id="{7827035C-3D0D-4CE2-8D9F-D3170CB36E64}"/>
              </a:ext>
            </a:extLst>
          </xdr:cNvPr>
          <xdr:cNvSpPr/>
        </xdr:nvSpPr>
        <xdr:spPr>
          <a:xfrm>
            <a:off x="182562" y="1365250"/>
            <a:ext cx="1103313" cy="5130799"/>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92D050"/>
              </a:solidFill>
            </a:endParaRPr>
          </a:p>
        </xdr:txBody>
      </xdr:sp>
      <mc:AlternateContent xmlns:mc="http://schemas.openxmlformats.org/markup-compatibility/2006" xmlns:a14="http://schemas.microsoft.com/office/drawing/2010/main">
        <mc:Choice Requires="a14">
          <xdr:graphicFrame macro="">
            <xdr:nvGraphicFramePr>
              <xdr:cNvPr id="44" name="Género 2">
                <a:extLst>
                  <a:ext uri="{FF2B5EF4-FFF2-40B4-BE49-F238E27FC236}">
                    <a16:creationId xmlns:a16="http://schemas.microsoft.com/office/drawing/2014/main" id="{87127C2A-C64D-4FED-9515-E400C526CF38}"/>
                  </a:ext>
                </a:extLst>
              </xdr:cNvPr>
              <xdr:cNvGraphicFramePr/>
            </xdr:nvGraphicFramePr>
            <xdr:xfrm>
              <a:off x="257176" y="1504950"/>
              <a:ext cx="971550" cy="304799"/>
            </xdr:xfrm>
            <a:graphic>
              <a:graphicData uri="http://schemas.microsoft.com/office/drawing/2010/slicer">
                <sle:slicer xmlns:sle="http://schemas.microsoft.com/office/drawing/2010/slicer" name="Género 2"/>
              </a:graphicData>
            </a:graphic>
          </xdr:graphicFrame>
        </mc:Choice>
        <mc:Fallback xmlns="">
          <xdr:sp macro="" textlink="">
            <xdr:nvSpPr>
              <xdr:cNvPr id="0" name=""/>
              <xdr:cNvSpPr>
                <a:spLocks noTextEdit="1"/>
              </xdr:cNvSpPr>
            </xdr:nvSpPr>
            <xdr:spPr>
              <a:xfrm>
                <a:off x="257176" y="1504950"/>
                <a:ext cx="971550" cy="30479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45" name="Zona 2">
                <a:extLst>
                  <a:ext uri="{FF2B5EF4-FFF2-40B4-BE49-F238E27FC236}">
                    <a16:creationId xmlns:a16="http://schemas.microsoft.com/office/drawing/2014/main" id="{8C24CFD4-B245-4DDC-845E-3E7DC7457632}"/>
                  </a:ext>
                </a:extLst>
              </xdr:cNvPr>
              <xdr:cNvGraphicFramePr/>
            </xdr:nvGraphicFramePr>
            <xdr:xfrm>
              <a:off x="247650" y="1905001"/>
              <a:ext cx="962026" cy="695324"/>
            </xdr:xfrm>
            <a:graphic>
              <a:graphicData uri="http://schemas.microsoft.com/office/drawing/2010/slicer">
                <sle:slicer xmlns:sle="http://schemas.microsoft.com/office/drawing/2010/slicer" name="Zona 2"/>
              </a:graphicData>
            </a:graphic>
          </xdr:graphicFrame>
        </mc:Choice>
        <mc:Fallback xmlns="">
          <xdr:sp macro="" textlink="">
            <xdr:nvSpPr>
              <xdr:cNvPr id="0" name=""/>
              <xdr:cNvSpPr>
                <a:spLocks noTextEdit="1"/>
              </xdr:cNvSpPr>
            </xdr:nvSpPr>
            <xdr:spPr>
              <a:xfrm>
                <a:off x="247650" y="1905001"/>
                <a:ext cx="962026" cy="695324"/>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46" name="Provincia 2">
                <a:extLst>
                  <a:ext uri="{FF2B5EF4-FFF2-40B4-BE49-F238E27FC236}">
                    <a16:creationId xmlns:a16="http://schemas.microsoft.com/office/drawing/2014/main" id="{7D5C67E5-E2C1-448E-B41A-71B8FD11E680}"/>
                  </a:ext>
                </a:extLst>
              </xdr:cNvPr>
              <xdr:cNvGraphicFramePr/>
            </xdr:nvGraphicFramePr>
            <xdr:xfrm>
              <a:off x="247651" y="2686050"/>
              <a:ext cx="952500" cy="3571875"/>
            </xdr:xfrm>
            <a:graphic>
              <a:graphicData uri="http://schemas.microsoft.com/office/drawing/2010/slicer">
                <sle:slicer xmlns:sle="http://schemas.microsoft.com/office/drawing/2010/slicer" name="Provincia 2"/>
              </a:graphicData>
            </a:graphic>
          </xdr:graphicFrame>
        </mc:Choice>
        <mc:Fallback xmlns="">
          <xdr:sp macro="" textlink="">
            <xdr:nvSpPr>
              <xdr:cNvPr id="0" name=""/>
              <xdr:cNvSpPr>
                <a:spLocks noTextEdit="1"/>
              </xdr:cNvSpPr>
            </xdr:nvSpPr>
            <xdr:spPr>
              <a:xfrm>
                <a:off x="247651" y="2686050"/>
                <a:ext cx="952500" cy="3571875"/>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xdr:from>
      <xdr:col>53</xdr:col>
      <xdr:colOff>47625</xdr:colOff>
      <xdr:row>4</xdr:row>
      <xdr:rowOff>28575</xdr:rowOff>
    </xdr:from>
    <xdr:to>
      <xdr:col>60</xdr:col>
      <xdr:colOff>24527</xdr:colOff>
      <xdr:row>6</xdr:row>
      <xdr:rowOff>62626</xdr:rowOff>
    </xdr:to>
    <xdr:grpSp>
      <xdr:nvGrpSpPr>
        <xdr:cNvPr id="51" name="Grupo 50">
          <a:extLst>
            <a:ext uri="{FF2B5EF4-FFF2-40B4-BE49-F238E27FC236}">
              <a16:creationId xmlns:a16="http://schemas.microsoft.com/office/drawing/2014/main" id="{0A5AB639-4899-4493-8472-E92D00BBD1E4}"/>
            </a:ext>
          </a:extLst>
        </xdr:cNvPr>
        <xdr:cNvGrpSpPr/>
      </xdr:nvGrpSpPr>
      <xdr:grpSpPr>
        <a:xfrm>
          <a:off x="8124825" y="752475"/>
          <a:ext cx="1043702" cy="396001"/>
          <a:chOff x="7515224" y="800100"/>
          <a:chExt cx="977027" cy="415051"/>
        </a:xfrm>
      </xdr:grpSpPr>
      <xdr:pic>
        <xdr:nvPicPr>
          <xdr:cNvPr id="52" name="Imagen 51">
            <a:hlinkClick xmlns:r="http://schemas.openxmlformats.org/officeDocument/2006/relationships" r:id="rId6"/>
            <a:extLst>
              <a:ext uri="{FF2B5EF4-FFF2-40B4-BE49-F238E27FC236}">
                <a16:creationId xmlns:a16="http://schemas.microsoft.com/office/drawing/2014/main" id="{57FB687E-6CE3-4B95-826E-9A449DEA53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15224" y="809626"/>
            <a:ext cx="396000" cy="398712"/>
          </a:xfrm>
          <a:prstGeom prst="rect">
            <a:avLst/>
          </a:prstGeom>
        </xdr:spPr>
      </xdr:pic>
      <xdr:pic>
        <xdr:nvPicPr>
          <xdr:cNvPr id="53" name="Imagen 52">
            <a:hlinkClick xmlns:r="http://schemas.openxmlformats.org/officeDocument/2006/relationships" r:id="rId8"/>
            <a:extLst>
              <a:ext uri="{FF2B5EF4-FFF2-40B4-BE49-F238E27FC236}">
                <a16:creationId xmlns:a16="http://schemas.microsoft.com/office/drawing/2014/main" id="{E3F56A5F-F7E7-4152-BC5B-8A0C7FA396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1" y="819151"/>
            <a:ext cx="396000" cy="396000"/>
          </a:xfrm>
          <a:prstGeom prst="rect">
            <a:avLst/>
          </a:prstGeom>
        </xdr:spPr>
      </xdr:pic>
      <xdr:cxnSp macro="">
        <xdr:nvCxnSpPr>
          <xdr:cNvPr id="54" name="Conector recto 53">
            <a:extLst>
              <a:ext uri="{FF2B5EF4-FFF2-40B4-BE49-F238E27FC236}">
                <a16:creationId xmlns:a16="http://schemas.microsoft.com/office/drawing/2014/main" id="{23F1E079-C572-4B5C-875C-8DB66CFF6E8E}"/>
              </a:ext>
            </a:extLst>
          </xdr:cNvPr>
          <xdr:cNvCxnSpPr/>
        </xdr:nvCxnSpPr>
        <xdr:spPr>
          <a:xfrm>
            <a:off x="8010525" y="800100"/>
            <a:ext cx="0" cy="409575"/>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40</xdr:col>
      <xdr:colOff>142874</xdr:colOff>
      <xdr:row>8</xdr:row>
      <xdr:rowOff>0</xdr:rowOff>
    </xdr:from>
    <xdr:to>
      <xdr:col>41</xdr:col>
      <xdr:colOff>114298</xdr:colOff>
      <xdr:row>8</xdr:row>
      <xdr:rowOff>95249</xdr:rowOff>
    </xdr:to>
    <xdr:sp macro="" textlink="">
      <xdr:nvSpPr>
        <xdr:cNvPr id="55" name="Elipse 54">
          <a:extLst>
            <a:ext uri="{FF2B5EF4-FFF2-40B4-BE49-F238E27FC236}">
              <a16:creationId xmlns:a16="http://schemas.microsoft.com/office/drawing/2014/main" id="{C13A5C46-98F8-4877-80CC-E6370E894907}"/>
            </a:ext>
          </a:extLst>
        </xdr:cNvPr>
        <xdr:cNvSpPr/>
      </xdr:nvSpPr>
      <xdr:spPr>
        <a:xfrm>
          <a:off x="5857874" y="1524000"/>
          <a:ext cx="114299" cy="95249"/>
        </a:xfrm>
        <a:prstGeom prst="ellipse">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2</xdr:col>
      <xdr:colOff>66675</xdr:colOff>
      <xdr:row>12</xdr:row>
      <xdr:rowOff>28576</xdr:rowOff>
    </xdr:from>
    <xdr:to>
      <xdr:col>5</xdr:col>
      <xdr:colOff>78015</xdr:colOff>
      <xdr:row>13</xdr:row>
      <xdr:rowOff>28576</xdr:rowOff>
    </xdr:to>
    <xdr:sp macro="" textlink="">
      <xdr:nvSpPr>
        <xdr:cNvPr id="30" name="Rectángulo 29">
          <a:extLst>
            <a:ext uri="{FF2B5EF4-FFF2-40B4-BE49-F238E27FC236}">
              <a16:creationId xmlns:a16="http://schemas.microsoft.com/office/drawing/2014/main" id="{0F07E7EA-F44F-4F6A-90B5-DC923C56BF56}"/>
            </a:ext>
          </a:extLst>
        </xdr:cNvPr>
        <xdr:cNvSpPr/>
      </xdr:nvSpPr>
      <xdr:spPr>
        <a:xfrm>
          <a:off x="352425" y="2314576"/>
          <a:ext cx="439965" cy="1905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43</xdr:col>
      <xdr:colOff>9525</xdr:colOff>
      <xdr:row>4</xdr:row>
      <xdr:rowOff>85725</xdr:rowOff>
    </xdr:from>
    <xdr:to>
      <xdr:col>51</xdr:col>
      <xdr:colOff>85725</xdr:colOff>
      <xdr:row>6</xdr:row>
      <xdr:rowOff>38100</xdr:rowOff>
    </xdr:to>
    <xdr:grpSp>
      <xdr:nvGrpSpPr>
        <xdr:cNvPr id="34" name="Grupo 33">
          <a:extLst>
            <a:ext uri="{FF2B5EF4-FFF2-40B4-BE49-F238E27FC236}">
              <a16:creationId xmlns:a16="http://schemas.microsoft.com/office/drawing/2014/main" id="{1F601373-A9EB-4DE8-8C98-268D7484B1EA}"/>
            </a:ext>
          </a:extLst>
        </xdr:cNvPr>
        <xdr:cNvGrpSpPr/>
      </xdr:nvGrpSpPr>
      <xdr:grpSpPr>
        <a:xfrm>
          <a:off x="6562725" y="809625"/>
          <a:ext cx="1295400" cy="314325"/>
          <a:chOff x="1724025" y="1447799"/>
          <a:chExt cx="1219200" cy="333375"/>
        </a:xfrm>
      </xdr:grpSpPr>
      <xdr:sp macro="[0]!Macro_cuenta_inclusion" textlink="">
        <xdr:nvSpPr>
          <xdr:cNvPr id="35" name="Rectángulo: esquinas redondeadas 34">
            <a:extLst>
              <a:ext uri="{FF2B5EF4-FFF2-40B4-BE49-F238E27FC236}">
                <a16:creationId xmlns:a16="http://schemas.microsoft.com/office/drawing/2014/main" id="{FAFDBA32-E34C-4CE5-B1A2-CA31FE89D74B}"/>
              </a:ext>
            </a:extLst>
          </xdr:cNvPr>
          <xdr:cNvSpPr/>
        </xdr:nvSpPr>
        <xdr:spPr>
          <a:xfrm>
            <a:off x="1724025" y="1447799"/>
            <a:ext cx="1219200" cy="333375"/>
          </a:xfrm>
          <a:prstGeom prst="roundRect">
            <a:avLst/>
          </a:prstGeom>
          <a:solidFill>
            <a:srgbClr val="EBB531"/>
          </a:solidFill>
          <a:ln>
            <a:solidFill>
              <a:srgbClr val="EBB5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macro="[0]!Macro_cuenta_inclusion">
        <xdr:nvPicPr>
          <xdr:cNvPr id="36" name="Imagen 35">
            <a:extLst>
              <a:ext uri="{FF2B5EF4-FFF2-40B4-BE49-F238E27FC236}">
                <a16:creationId xmlns:a16="http://schemas.microsoft.com/office/drawing/2014/main" id="{57D760B7-8D9B-4DB1-873B-A7ECC16550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19375" y="1524000"/>
            <a:ext cx="200024" cy="163930"/>
          </a:xfrm>
          <a:prstGeom prst="rect">
            <a:avLst/>
          </a:prstGeom>
        </xdr:spPr>
      </xdr:pic>
      <xdr:sp macro="[0]!Macro_cuenta_inclusion" textlink="">
        <xdr:nvSpPr>
          <xdr:cNvPr id="37" name="CuadroTexto 36">
            <a:extLst>
              <a:ext uri="{FF2B5EF4-FFF2-40B4-BE49-F238E27FC236}">
                <a16:creationId xmlns:a16="http://schemas.microsoft.com/office/drawing/2014/main" id="{C7476DF8-2E1D-4FAE-BB17-82B75113C62F}"/>
              </a:ext>
            </a:extLst>
          </xdr:cNvPr>
          <xdr:cNvSpPr txBox="1"/>
        </xdr:nvSpPr>
        <xdr:spPr>
          <a:xfrm>
            <a:off x="1809750" y="1485899"/>
            <a:ext cx="800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Century Gothic" panose="020B0502020202020204" pitchFamily="34" charset="0"/>
              </a:rPr>
              <a:t>Restablecer</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62</xdr:col>
      <xdr:colOff>141750</xdr:colOff>
      <xdr:row>35</xdr:row>
      <xdr:rowOff>6562</xdr:rowOff>
    </xdr:to>
    <xdr:pic>
      <xdr:nvPicPr>
        <xdr:cNvPr id="2" name="Imagen 1">
          <a:extLst>
            <a:ext uri="{FF2B5EF4-FFF2-40B4-BE49-F238E27FC236}">
              <a16:creationId xmlns:a16="http://schemas.microsoft.com/office/drawing/2014/main" id="{9590F358-7BEB-4FC2-8BA2-B85FA1C86B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9000000" cy="6607387"/>
        </a:xfrm>
        <a:prstGeom prst="rect">
          <a:avLst/>
        </a:prstGeom>
      </xdr:spPr>
    </xdr:pic>
    <xdr:clientData/>
  </xdr:twoCellAnchor>
  <xdr:twoCellAnchor editAs="oneCell">
    <xdr:from>
      <xdr:col>43</xdr:col>
      <xdr:colOff>103188</xdr:colOff>
      <xdr:row>0</xdr:row>
      <xdr:rowOff>60598</xdr:rowOff>
    </xdr:from>
    <xdr:to>
      <xdr:col>60</xdr:col>
      <xdr:colOff>47043</xdr:colOff>
      <xdr:row>3</xdr:row>
      <xdr:rowOff>86128</xdr:rowOff>
    </xdr:to>
    <xdr:pic>
      <xdr:nvPicPr>
        <xdr:cNvPr id="3" name="Imagen 2">
          <a:extLst>
            <a:ext uri="{FF2B5EF4-FFF2-40B4-BE49-F238E27FC236}">
              <a16:creationId xmlns:a16="http://schemas.microsoft.com/office/drawing/2014/main" id="{8813E0B8-5D58-409B-BE33-7873751260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6813" y="60598"/>
          <a:ext cx="2372730" cy="597030"/>
        </a:xfrm>
        <a:prstGeom prst="rect">
          <a:avLst/>
        </a:prstGeom>
      </xdr:spPr>
    </xdr:pic>
    <xdr:clientData/>
  </xdr:twoCellAnchor>
  <xdr:twoCellAnchor>
    <xdr:from>
      <xdr:col>0</xdr:col>
      <xdr:colOff>25400</xdr:colOff>
      <xdr:row>6</xdr:row>
      <xdr:rowOff>188913</xdr:rowOff>
    </xdr:from>
    <xdr:to>
      <xdr:col>62</xdr:col>
      <xdr:colOff>190500</xdr:colOff>
      <xdr:row>7</xdr:row>
      <xdr:rowOff>0</xdr:rowOff>
    </xdr:to>
    <xdr:cxnSp macro="">
      <xdr:nvCxnSpPr>
        <xdr:cNvPr id="4" name="Conector recto 3">
          <a:extLst>
            <a:ext uri="{FF2B5EF4-FFF2-40B4-BE49-F238E27FC236}">
              <a16:creationId xmlns:a16="http://schemas.microsoft.com/office/drawing/2014/main" id="{AB52B72F-FB1E-4D64-8AE9-14326A651A6F}"/>
            </a:ext>
          </a:extLst>
        </xdr:cNvPr>
        <xdr:cNvCxnSpPr/>
      </xdr:nvCxnSpPr>
      <xdr:spPr>
        <a:xfrm>
          <a:off x="25400" y="1331913"/>
          <a:ext cx="9023350" cy="1587"/>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68262</xdr:colOff>
      <xdr:row>7</xdr:row>
      <xdr:rowOff>98425</xdr:rowOff>
    </xdr:from>
    <xdr:to>
      <xdr:col>9</xdr:col>
      <xdr:colOff>28575</xdr:colOff>
      <xdr:row>27</xdr:row>
      <xdr:rowOff>0</xdr:rowOff>
    </xdr:to>
    <xdr:sp macro="" textlink="">
      <xdr:nvSpPr>
        <xdr:cNvPr id="5" name="Rectángulo: esquinas redondeadas 4">
          <a:extLst>
            <a:ext uri="{FF2B5EF4-FFF2-40B4-BE49-F238E27FC236}">
              <a16:creationId xmlns:a16="http://schemas.microsoft.com/office/drawing/2014/main" id="{59398CB0-8718-473B-80EC-8201EB0BF2CF}"/>
            </a:ext>
          </a:extLst>
        </xdr:cNvPr>
        <xdr:cNvSpPr/>
      </xdr:nvSpPr>
      <xdr:spPr>
        <a:xfrm>
          <a:off x="211137" y="1431925"/>
          <a:ext cx="1103313" cy="3711575"/>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92D050"/>
            </a:solidFill>
          </a:endParaRPr>
        </a:p>
      </xdr:txBody>
    </xdr:sp>
    <xdr:clientData/>
  </xdr:twoCellAnchor>
  <xdr:twoCellAnchor>
    <xdr:from>
      <xdr:col>2</xdr:col>
      <xdr:colOff>11112</xdr:colOff>
      <xdr:row>7</xdr:row>
      <xdr:rowOff>157164</xdr:rowOff>
    </xdr:from>
    <xdr:to>
      <xdr:col>6</xdr:col>
      <xdr:colOff>42863</xdr:colOff>
      <xdr:row>8</xdr:row>
      <xdr:rowOff>149226</xdr:rowOff>
    </xdr:to>
    <xdr:sp macro="" textlink="">
      <xdr:nvSpPr>
        <xdr:cNvPr id="6" name="CuadroTexto 5">
          <a:extLst>
            <a:ext uri="{FF2B5EF4-FFF2-40B4-BE49-F238E27FC236}">
              <a16:creationId xmlns:a16="http://schemas.microsoft.com/office/drawing/2014/main" id="{4EC65F1E-5ED2-46D8-8CCD-707389D50FDC}"/>
            </a:ext>
          </a:extLst>
        </xdr:cNvPr>
        <xdr:cNvSpPr txBox="1"/>
      </xdr:nvSpPr>
      <xdr:spPr>
        <a:xfrm>
          <a:off x="296862" y="1490664"/>
          <a:ext cx="603251"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GÉNERO</a:t>
          </a:r>
        </a:p>
      </xdr:txBody>
    </xdr:sp>
    <xdr:clientData/>
  </xdr:twoCellAnchor>
  <xdr:twoCellAnchor>
    <xdr:from>
      <xdr:col>2</xdr:col>
      <xdr:colOff>14288</xdr:colOff>
      <xdr:row>10</xdr:row>
      <xdr:rowOff>128589</xdr:rowOff>
    </xdr:from>
    <xdr:to>
      <xdr:col>7</xdr:col>
      <xdr:colOff>76200</xdr:colOff>
      <xdr:row>11</xdr:row>
      <xdr:rowOff>133350</xdr:rowOff>
    </xdr:to>
    <xdr:sp macro="" textlink="">
      <xdr:nvSpPr>
        <xdr:cNvPr id="7" name="CuadroTexto 6">
          <a:extLst>
            <a:ext uri="{FF2B5EF4-FFF2-40B4-BE49-F238E27FC236}">
              <a16:creationId xmlns:a16="http://schemas.microsoft.com/office/drawing/2014/main" id="{C7137D7E-9819-4AD2-AF5C-C988C069AEDD}"/>
            </a:ext>
          </a:extLst>
        </xdr:cNvPr>
        <xdr:cNvSpPr txBox="1"/>
      </xdr:nvSpPr>
      <xdr:spPr>
        <a:xfrm>
          <a:off x="300038" y="2033589"/>
          <a:ext cx="776287" cy="195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ZONA</a:t>
          </a:r>
        </a:p>
      </xdr:txBody>
    </xdr:sp>
    <xdr:clientData/>
  </xdr:twoCellAnchor>
  <xdr:twoCellAnchor>
    <xdr:from>
      <xdr:col>1</xdr:col>
      <xdr:colOff>133351</xdr:colOff>
      <xdr:row>14</xdr:row>
      <xdr:rowOff>96840</xdr:rowOff>
    </xdr:from>
    <xdr:to>
      <xdr:col>7</xdr:col>
      <xdr:colOff>141289</xdr:colOff>
      <xdr:row>15</xdr:row>
      <xdr:rowOff>144464</xdr:rowOff>
    </xdr:to>
    <xdr:sp macro="" textlink="">
      <xdr:nvSpPr>
        <xdr:cNvPr id="8" name="CuadroTexto 7">
          <a:extLst>
            <a:ext uri="{FF2B5EF4-FFF2-40B4-BE49-F238E27FC236}">
              <a16:creationId xmlns:a16="http://schemas.microsoft.com/office/drawing/2014/main" id="{943BD26E-082A-4053-BA0B-E9CA86222A2C}"/>
            </a:ext>
          </a:extLst>
        </xdr:cNvPr>
        <xdr:cNvSpPr txBox="1"/>
      </xdr:nvSpPr>
      <xdr:spPr>
        <a:xfrm>
          <a:off x="276226" y="2763840"/>
          <a:ext cx="865188"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PROVINCIA</a:t>
          </a:r>
        </a:p>
      </xdr:txBody>
    </xdr:sp>
    <xdr:clientData/>
  </xdr:twoCellAnchor>
  <xdr:twoCellAnchor>
    <xdr:from>
      <xdr:col>1</xdr:col>
      <xdr:colOff>115889</xdr:colOff>
      <xdr:row>2</xdr:row>
      <xdr:rowOff>120651</xdr:rowOff>
    </xdr:from>
    <xdr:to>
      <xdr:col>44</xdr:col>
      <xdr:colOff>44452</xdr:colOff>
      <xdr:row>5</xdr:row>
      <xdr:rowOff>112714</xdr:rowOff>
    </xdr:to>
    <xdr:sp macro="" textlink="">
      <xdr:nvSpPr>
        <xdr:cNvPr id="17" name="CuadroTexto 16">
          <a:extLst>
            <a:ext uri="{FF2B5EF4-FFF2-40B4-BE49-F238E27FC236}">
              <a16:creationId xmlns:a16="http://schemas.microsoft.com/office/drawing/2014/main" id="{55E1A4CA-8B21-4306-B2F2-9B85404E662F}"/>
            </a:ext>
          </a:extLst>
        </xdr:cNvPr>
        <xdr:cNvSpPr txBox="1"/>
      </xdr:nvSpPr>
      <xdr:spPr>
        <a:xfrm>
          <a:off x="258764" y="501651"/>
          <a:ext cx="6072188" cy="56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600" b="1">
              <a:solidFill>
                <a:schemeClr val="bg1"/>
              </a:solidFill>
              <a:latin typeface="Century Gothic" panose="020B0502020202020204" pitchFamily="34" charset="0"/>
            </a:rPr>
            <a:t>INVERSIONES</a:t>
          </a:r>
        </a:p>
      </xdr:txBody>
    </xdr:sp>
    <xdr:clientData/>
  </xdr:twoCellAnchor>
  <xdr:twoCellAnchor>
    <xdr:from>
      <xdr:col>10</xdr:col>
      <xdr:colOff>38100</xdr:colOff>
      <xdr:row>11</xdr:row>
      <xdr:rowOff>95250</xdr:rowOff>
    </xdr:from>
    <xdr:to>
      <xdr:col>36</xdr:col>
      <xdr:colOff>76200</xdr:colOff>
      <xdr:row>28</xdr:row>
      <xdr:rowOff>152400</xdr:rowOff>
    </xdr:to>
    <xdr:graphicFrame macro="">
      <xdr:nvGraphicFramePr>
        <xdr:cNvPr id="22" name="Gráfico 21">
          <a:extLst>
            <a:ext uri="{FF2B5EF4-FFF2-40B4-BE49-F238E27FC236}">
              <a16:creationId xmlns:a16="http://schemas.microsoft.com/office/drawing/2014/main" id="{4A831C46-E9B3-41EF-AF34-AA6E9DF33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0</xdr:colOff>
      <xdr:row>11</xdr:row>
      <xdr:rowOff>9525</xdr:rowOff>
    </xdr:from>
    <xdr:to>
      <xdr:col>60</xdr:col>
      <xdr:colOff>38100</xdr:colOff>
      <xdr:row>20</xdr:row>
      <xdr:rowOff>123825</xdr:rowOff>
    </xdr:to>
    <xdr:graphicFrame macro="">
      <xdr:nvGraphicFramePr>
        <xdr:cNvPr id="23" name="Gráfico 22">
          <a:extLst>
            <a:ext uri="{FF2B5EF4-FFF2-40B4-BE49-F238E27FC236}">
              <a16:creationId xmlns:a16="http://schemas.microsoft.com/office/drawing/2014/main" id="{D5B918FE-EF9E-4992-9FC1-F3CE091E7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0</xdr:colOff>
      <xdr:row>23</xdr:row>
      <xdr:rowOff>19050</xdr:rowOff>
    </xdr:from>
    <xdr:to>
      <xdr:col>58</xdr:col>
      <xdr:colOff>95250</xdr:colOff>
      <xdr:row>33</xdr:row>
      <xdr:rowOff>123825</xdr:rowOff>
    </xdr:to>
    <xdr:graphicFrame macro="">
      <xdr:nvGraphicFramePr>
        <xdr:cNvPr id="24" name="Gráfico 23">
          <a:extLst>
            <a:ext uri="{FF2B5EF4-FFF2-40B4-BE49-F238E27FC236}">
              <a16:creationId xmlns:a16="http://schemas.microsoft.com/office/drawing/2014/main" id="{4A794E7C-58D7-4466-B515-0A41F79F8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28575</xdr:colOff>
      <xdr:row>7</xdr:row>
      <xdr:rowOff>114300</xdr:rowOff>
    </xdr:from>
    <xdr:to>
      <xdr:col>36</xdr:col>
      <xdr:colOff>66675</xdr:colOff>
      <xdr:row>11</xdr:row>
      <xdr:rowOff>85725</xdr:rowOff>
    </xdr:to>
    <xdr:sp macro="" textlink="">
      <xdr:nvSpPr>
        <xdr:cNvPr id="25" name="Rectángulo: esquinas redondeadas 24">
          <a:extLst>
            <a:ext uri="{FF2B5EF4-FFF2-40B4-BE49-F238E27FC236}">
              <a16:creationId xmlns:a16="http://schemas.microsoft.com/office/drawing/2014/main" id="{9C8CE34C-A43A-4CD0-B079-AB7CAFDB12AD}"/>
            </a:ext>
          </a:extLst>
        </xdr:cNvPr>
        <xdr:cNvSpPr/>
      </xdr:nvSpPr>
      <xdr:spPr>
        <a:xfrm>
          <a:off x="3886200" y="1447800"/>
          <a:ext cx="1323975" cy="733425"/>
        </a:xfrm>
        <a:prstGeom prst="roundRect">
          <a:avLst/>
        </a:prstGeom>
        <a:solidFill>
          <a:srgbClr val="99374E"/>
        </a:solidFill>
        <a:ln>
          <a:solidFill>
            <a:srgbClr val="99374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100">
              <a:solidFill>
                <a:schemeClr val="bg1"/>
              </a:solidFill>
              <a:latin typeface="Montserrat Medium" panose="00000600000000000000" pitchFamily="2" charset="0"/>
            </a:rPr>
            <a:t>Recuento </a:t>
          </a:r>
        </a:p>
      </xdr:txBody>
    </xdr:sp>
    <xdr:clientData/>
  </xdr:twoCellAnchor>
  <xdr:twoCellAnchor>
    <xdr:from>
      <xdr:col>29</xdr:col>
      <xdr:colOff>95250</xdr:colOff>
      <xdr:row>9</xdr:row>
      <xdr:rowOff>57150</xdr:rowOff>
    </xdr:from>
    <xdr:to>
      <xdr:col>35</xdr:col>
      <xdr:colOff>95250</xdr:colOff>
      <xdr:row>12</xdr:row>
      <xdr:rowOff>9525</xdr:rowOff>
    </xdr:to>
    <xdr:sp macro="" textlink="$AO$1">
      <xdr:nvSpPr>
        <xdr:cNvPr id="26" name="CuadroTexto 25">
          <a:extLst>
            <a:ext uri="{FF2B5EF4-FFF2-40B4-BE49-F238E27FC236}">
              <a16:creationId xmlns:a16="http://schemas.microsoft.com/office/drawing/2014/main" id="{9030F941-E481-4CDC-A2F5-69C1A048E531}"/>
            </a:ext>
          </a:extLst>
        </xdr:cNvPr>
        <xdr:cNvSpPr txBox="1"/>
      </xdr:nvSpPr>
      <xdr:spPr>
        <a:xfrm>
          <a:off x="4238625" y="1771650"/>
          <a:ext cx="857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5A8545-2ADE-44FC-A4EE-D2B780981824}" type="TxLink">
            <a:rPr lang="en-US" sz="1800" b="1" i="0" u="none" strike="noStrike">
              <a:solidFill>
                <a:schemeClr val="bg1"/>
              </a:solidFill>
              <a:latin typeface="Century Gothic" panose="020B0502020202020204" pitchFamily="34" charset="0"/>
              <a:cs typeface="Calibri"/>
            </a:rPr>
            <a:pPr/>
            <a:t>116</a:t>
          </a:fld>
          <a:endParaRPr lang="es-EC" sz="1800" b="1">
            <a:solidFill>
              <a:schemeClr val="bg1"/>
            </a:solidFill>
            <a:latin typeface="Century Gothic" panose="020B0502020202020204" pitchFamily="34" charset="0"/>
          </a:endParaRPr>
        </a:p>
      </xdr:txBody>
    </xdr:sp>
    <xdr:clientData/>
  </xdr:twoCellAnchor>
  <xdr:twoCellAnchor editAs="oneCell">
    <xdr:from>
      <xdr:col>1</xdr:col>
      <xdr:colOff>123825</xdr:colOff>
      <xdr:row>9</xdr:row>
      <xdr:rowOff>9526</xdr:rowOff>
    </xdr:from>
    <xdr:to>
      <xdr:col>9</xdr:col>
      <xdr:colOff>9525</xdr:colOff>
      <xdr:row>10</xdr:row>
      <xdr:rowOff>142875</xdr:rowOff>
    </xdr:to>
    <mc:AlternateContent xmlns:mc="http://schemas.openxmlformats.org/markup-compatibility/2006" xmlns:a14="http://schemas.microsoft.com/office/drawing/2010/main">
      <mc:Choice Requires="a14">
        <xdr:graphicFrame macro="">
          <xdr:nvGraphicFramePr>
            <xdr:cNvPr id="27" name="GÉNERO 4">
              <a:extLst>
                <a:ext uri="{FF2B5EF4-FFF2-40B4-BE49-F238E27FC236}">
                  <a16:creationId xmlns:a16="http://schemas.microsoft.com/office/drawing/2014/main" id="{46F03566-A8C9-48B0-975B-D644E7344CFD}"/>
                </a:ext>
              </a:extLst>
            </xdr:cNvPr>
            <xdr:cNvGraphicFramePr/>
          </xdr:nvGraphicFramePr>
          <xdr:xfrm>
            <a:off x="0" y="0"/>
            <a:ext cx="0" cy="0"/>
          </xdr:xfrm>
          <a:graphic>
            <a:graphicData uri="http://schemas.microsoft.com/office/drawing/2010/slicer">
              <sle:slicer xmlns:sle="http://schemas.microsoft.com/office/drawing/2010/slicer" name="GÉNERO 4"/>
            </a:graphicData>
          </a:graphic>
        </xdr:graphicFrame>
      </mc:Choice>
      <mc:Fallback xmlns="">
        <xdr:sp macro="" textlink="">
          <xdr:nvSpPr>
            <xdr:cNvPr id="0" name=""/>
            <xdr:cNvSpPr>
              <a:spLocks noTextEdit="1"/>
            </xdr:cNvSpPr>
          </xdr:nvSpPr>
          <xdr:spPr>
            <a:xfrm>
              <a:off x="266700" y="1724026"/>
              <a:ext cx="1028700" cy="32384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125412</xdr:colOff>
      <xdr:row>11</xdr:row>
      <xdr:rowOff>146050</xdr:rowOff>
    </xdr:from>
    <xdr:to>
      <xdr:col>8</xdr:col>
      <xdr:colOff>104775</xdr:colOff>
      <xdr:row>14</xdr:row>
      <xdr:rowOff>66675</xdr:rowOff>
    </xdr:to>
    <mc:AlternateContent xmlns:mc="http://schemas.openxmlformats.org/markup-compatibility/2006" xmlns:a14="http://schemas.microsoft.com/office/drawing/2010/main">
      <mc:Choice Requires="a14">
        <xdr:graphicFrame macro="">
          <xdr:nvGraphicFramePr>
            <xdr:cNvPr id="28" name="ZONA 4">
              <a:extLst>
                <a:ext uri="{FF2B5EF4-FFF2-40B4-BE49-F238E27FC236}">
                  <a16:creationId xmlns:a16="http://schemas.microsoft.com/office/drawing/2014/main" id="{CC1B6943-308C-4C57-8072-B4F65CA322EB}"/>
                </a:ext>
              </a:extLst>
            </xdr:cNvPr>
            <xdr:cNvGraphicFramePr/>
          </xdr:nvGraphicFramePr>
          <xdr:xfrm>
            <a:off x="0" y="0"/>
            <a:ext cx="0" cy="0"/>
          </xdr:xfrm>
          <a:graphic>
            <a:graphicData uri="http://schemas.microsoft.com/office/drawing/2010/slicer">
              <sle:slicer xmlns:sle="http://schemas.microsoft.com/office/drawing/2010/slicer" name="ZONA 4"/>
            </a:graphicData>
          </a:graphic>
        </xdr:graphicFrame>
      </mc:Choice>
      <mc:Fallback xmlns="">
        <xdr:sp macro="" textlink="">
          <xdr:nvSpPr>
            <xdr:cNvPr id="0" name=""/>
            <xdr:cNvSpPr>
              <a:spLocks noTextEdit="1"/>
            </xdr:cNvSpPr>
          </xdr:nvSpPr>
          <xdr:spPr>
            <a:xfrm>
              <a:off x="268287" y="2241550"/>
              <a:ext cx="979488" cy="492125"/>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125413</xdr:colOff>
      <xdr:row>15</xdr:row>
      <xdr:rowOff>174626</xdr:rowOff>
    </xdr:from>
    <xdr:to>
      <xdr:col>8</xdr:col>
      <xdr:colOff>104776</xdr:colOff>
      <xdr:row>25</xdr:row>
      <xdr:rowOff>123825</xdr:rowOff>
    </xdr:to>
    <mc:AlternateContent xmlns:mc="http://schemas.openxmlformats.org/markup-compatibility/2006" xmlns:a14="http://schemas.microsoft.com/office/drawing/2010/main">
      <mc:Choice Requires="a14">
        <xdr:graphicFrame macro="">
          <xdr:nvGraphicFramePr>
            <xdr:cNvPr id="29" name="PROVINCIA 4">
              <a:extLst>
                <a:ext uri="{FF2B5EF4-FFF2-40B4-BE49-F238E27FC236}">
                  <a16:creationId xmlns:a16="http://schemas.microsoft.com/office/drawing/2014/main" id="{88900992-8963-4EC2-82D8-BADC282ECBED}"/>
                </a:ext>
              </a:extLst>
            </xdr:cNvPr>
            <xdr:cNvGraphicFramePr/>
          </xdr:nvGraphicFramePr>
          <xdr:xfrm>
            <a:off x="0" y="0"/>
            <a:ext cx="0" cy="0"/>
          </xdr:xfrm>
          <a:graphic>
            <a:graphicData uri="http://schemas.microsoft.com/office/drawing/2010/slicer">
              <sle:slicer xmlns:sle="http://schemas.microsoft.com/office/drawing/2010/slicer" name="PROVINCIA 4"/>
            </a:graphicData>
          </a:graphic>
        </xdr:graphicFrame>
      </mc:Choice>
      <mc:Fallback xmlns="">
        <xdr:sp macro="" textlink="">
          <xdr:nvSpPr>
            <xdr:cNvPr id="0" name=""/>
            <xdr:cNvSpPr>
              <a:spLocks noTextEdit="1"/>
            </xdr:cNvSpPr>
          </xdr:nvSpPr>
          <xdr:spPr>
            <a:xfrm>
              <a:off x="268288" y="3032126"/>
              <a:ext cx="979488" cy="185419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11</xdr:col>
      <xdr:colOff>104775</xdr:colOff>
      <xdr:row>8</xdr:row>
      <xdr:rowOff>66675</xdr:rowOff>
    </xdr:from>
    <xdr:to>
      <xdr:col>22</xdr:col>
      <xdr:colOff>28575</xdr:colOff>
      <xdr:row>10</xdr:row>
      <xdr:rowOff>102333</xdr:rowOff>
    </xdr:to>
    <xdr:sp macro="" textlink="">
      <xdr:nvSpPr>
        <xdr:cNvPr id="30" name="CuadroTexto 29">
          <a:extLst>
            <a:ext uri="{FF2B5EF4-FFF2-40B4-BE49-F238E27FC236}">
              <a16:creationId xmlns:a16="http://schemas.microsoft.com/office/drawing/2014/main" id="{168F47D6-686D-4EF9-9DE0-F775CF46A0C3}"/>
            </a:ext>
          </a:extLst>
        </xdr:cNvPr>
        <xdr:cNvSpPr txBox="1"/>
      </xdr:nvSpPr>
      <xdr:spPr>
        <a:xfrm>
          <a:off x="1676400" y="1590675"/>
          <a:ext cx="1495425" cy="416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solidFill>
                <a:schemeClr val="bg1"/>
              </a:solidFill>
              <a:latin typeface="Montserrat" panose="00000500000000000000" pitchFamily="2" charset="0"/>
            </a:rPr>
            <a:t>NACIONALIDAD</a:t>
          </a:r>
        </a:p>
      </xdr:txBody>
    </xdr:sp>
    <xdr:clientData/>
  </xdr:twoCellAnchor>
  <xdr:twoCellAnchor>
    <xdr:from>
      <xdr:col>40</xdr:col>
      <xdr:colOff>87314</xdr:colOff>
      <xdr:row>8</xdr:row>
      <xdr:rowOff>111126</xdr:rowOff>
    </xdr:from>
    <xdr:to>
      <xdr:col>59</xdr:col>
      <xdr:colOff>57150</xdr:colOff>
      <xdr:row>11</xdr:row>
      <xdr:rowOff>47625</xdr:rowOff>
    </xdr:to>
    <xdr:sp macro="" textlink="">
      <xdr:nvSpPr>
        <xdr:cNvPr id="31" name="CuadroTexto 30">
          <a:extLst>
            <a:ext uri="{FF2B5EF4-FFF2-40B4-BE49-F238E27FC236}">
              <a16:creationId xmlns:a16="http://schemas.microsoft.com/office/drawing/2014/main" id="{AE327574-0A08-46F0-ACB2-836E18D28C78}"/>
            </a:ext>
          </a:extLst>
        </xdr:cNvPr>
        <xdr:cNvSpPr txBox="1"/>
      </xdr:nvSpPr>
      <xdr:spPr>
        <a:xfrm>
          <a:off x="5802314" y="1635126"/>
          <a:ext cx="2684461" cy="50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solidFill>
                <a:schemeClr val="bg1"/>
              </a:solidFill>
              <a:latin typeface="Montserrat" panose="00000500000000000000" pitchFamily="2" charset="0"/>
            </a:rPr>
            <a:t>GRANDES INVERSIONISTAS</a:t>
          </a:r>
        </a:p>
      </xdr:txBody>
    </xdr:sp>
    <xdr:clientData/>
  </xdr:twoCellAnchor>
  <xdr:twoCellAnchor>
    <xdr:from>
      <xdr:col>43</xdr:col>
      <xdr:colOff>58739</xdr:colOff>
      <xdr:row>21</xdr:row>
      <xdr:rowOff>92076</xdr:rowOff>
    </xdr:from>
    <xdr:to>
      <xdr:col>57</xdr:col>
      <xdr:colOff>0</xdr:colOff>
      <xdr:row>23</xdr:row>
      <xdr:rowOff>131876</xdr:rowOff>
    </xdr:to>
    <xdr:sp macro="" textlink="">
      <xdr:nvSpPr>
        <xdr:cNvPr id="32" name="CuadroTexto 31">
          <a:extLst>
            <a:ext uri="{FF2B5EF4-FFF2-40B4-BE49-F238E27FC236}">
              <a16:creationId xmlns:a16="http://schemas.microsoft.com/office/drawing/2014/main" id="{1D8DB6D0-3322-4ACD-AC23-F9949E57A0A3}"/>
            </a:ext>
          </a:extLst>
        </xdr:cNvPr>
        <xdr:cNvSpPr txBox="1"/>
      </xdr:nvSpPr>
      <xdr:spPr>
        <a:xfrm>
          <a:off x="6202364" y="4092576"/>
          <a:ext cx="1941511" cy="42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solidFill>
                <a:schemeClr val="bg1"/>
              </a:solidFill>
              <a:latin typeface="Montserrat" panose="00000500000000000000" pitchFamily="2" charset="0"/>
            </a:rPr>
            <a:t>NIVEL DE EDUCACIÓN</a:t>
          </a:r>
        </a:p>
      </xdr:txBody>
    </xdr:sp>
    <xdr:clientData/>
  </xdr:twoCellAnchor>
  <xdr:twoCellAnchor>
    <xdr:from>
      <xdr:col>34</xdr:col>
      <xdr:colOff>76200</xdr:colOff>
      <xdr:row>8</xdr:row>
      <xdr:rowOff>9525</xdr:rowOff>
    </xdr:from>
    <xdr:to>
      <xdr:col>35</xdr:col>
      <xdr:colOff>47624</xdr:colOff>
      <xdr:row>8</xdr:row>
      <xdr:rowOff>104774</xdr:rowOff>
    </xdr:to>
    <xdr:sp macro="" textlink="">
      <xdr:nvSpPr>
        <xdr:cNvPr id="36" name="Elipse 35">
          <a:extLst>
            <a:ext uri="{FF2B5EF4-FFF2-40B4-BE49-F238E27FC236}">
              <a16:creationId xmlns:a16="http://schemas.microsoft.com/office/drawing/2014/main" id="{395CED07-D41C-4EDD-AFBA-EF98B270EAED}"/>
            </a:ext>
          </a:extLst>
        </xdr:cNvPr>
        <xdr:cNvSpPr/>
      </xdr:nvSpPr>
      <xdr:spPr>
        <a:xfrm>
          <a:off x="4933950" y="1533525"/>
          <a:ext cx="114299" cy="95249"/>
        </a:xfrm>
        <a:prstGeom prst="ellipse">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53</xdr:col>
      <xdr:colOff>66675</xdr:colOff>
      <xdr:row>4</xdr:row>
      <xdr:rowOff>9525</xdr:rowOff>
    </xdr:from>
    <xdr:to>
      <xdr:col>60</xdr:col>
      <xdr:colOff>43577</xdr:colOff>
      <xdr:row>6</xdr:row>
      <xdr:rowOff>43576</xdr:rowOff>
    </xdr:to>
    <xdr:grpSp>
      <xdr:nvGrpSpPr>
        <xdr:cNvPr id="45" name="Grupo 44">
          <a:extLst>
            <a:ext uri="{FF2B5EF4-FFF2-40B4-BE49-F238E27FC236}">
              <a16:creationId xmlns:a16="http://schemas.microsoft.com/office/drawing/2014/main" id="{F4214EA7-F802-45D0-AFF9-7FE5C21A27AC}"/>
            </a:ext>
          </a:extLst>
        </xdr:cNvPr>
        <xdr:cNvGrpSpPr/>
      </xdr:nvGrpSpPr>
      <xdr:grpSpPr>
        <a:xfrm>
          <a:off x="8143875" y="733425"/>
          <a:ext cx="1043702" cy="396001"/>
          <a:chOff x="7515224" y="800100"/>
          <a:chExt cx="977027" cy="415051"/>
        </a:xfrm>
      </xdr:grpSpPr>
      <xdr:pic>
        <xdr:nvPicPr>
          <xdr:cNvPr id="46" name="Imagen 45">
            <a:hlinkClick xmlns:r="http://schemas.openxmlformats.org/officeDocument/2006/relationships" r:id="rId6"/>
            <a:extLst>
              <a:ext uri="{FF2B5EF4-FFF2-40B4-BE49-F238E27FC236}">
                <a16:creationId xmlns:a16="http://schemas.microsoft.com/office/drawing/2014/main" id="{4F965B6A-90C3-4043-B801-F5F9F48E7A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15224" y="809626"/>
            <a:ext cx="396000" cy="398712"/>
          </a:xfrm>
          <a:prstGeom prst="rect">
            <a:avLst/>
          </a:prstGeom>
        </xdr:spPr>
      </xdr:pic>
      <xdr:pic>
        <xdr:nvPicPr>
          <xdr:cNvPr id="47" name="Imagen 46">
            <a:hlinkClick xmlns:r="http://schemas.openxmlformats.org/officeDocument/2006/relationships" r:id="rId8"/>
            <a:extLst>
              <a:ext uri="{FF2B5EF4-FFF2-40B4-BE49-F238E27FC236}">
                <a16:creationId xmlns:a16="http://schemas.microsoft.com/office/drawing/2014/main" id="{54809296-1B4A-4C50-BBAD-CB0B9D970B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1" y="819151"/>
            <a:ext cx="396000" cy="396000"/>
          </a:xfrm>
          <a:prstGeom prst="rect">
            <a:avLst/>
          </a:prstGeom>
        </xdr:spPr>
      </xdr:pic>
      <xdr:cxnSp macro="">
        <xdr:nvCxnSpPr>
          <xdr:cNvPr id="48" name="Conector recto 47">
            <a:extLst>
              <a:ext uri="{FF2B5EF4-FFF2-40B4-BE49-F238E27FC236}">
                <a16:creationId xmlns:a16="http://schemas.microsoft.com/office/drawing/2014/main" id="{151CFF0C-3439-457A-B47F-EB8AFFCD6585}"/>
              </a:ext>
            </a:extLst>
          </xdr:cNvPr>
          <xdr:cNvCxnSpPr/>
        </xdr:nvCxnSpPr>
        <xdr:spPr>
          <a:xfrm>
            <a:off x="8010525" y="800100"/>
            <a:ext cx="0" cy="409575"/>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editAs="oneCell">
    <xdr:from>
      <xdr:col>21</xdr:col>
      <xdr:colOff>9525</xdr:colOff>
      <xdr:row>8</xdr:row>
      <xdr:rowOff>114300</xdr:rowOff>
    </xdr:from>
    <xdr:to>
      <xdr:col>22</xdr:col>
      <xdr:colOff>66674</xdr:colOff>
      <xdr:row>9</xdr:row>
      <xdr:rowOff>87730</xdr:rowOff>
    </xdr:to>
    <xdr:pic>
      <xdr:nvPicPr>
        <xdr:cNvPr id="33" name="Imagen 32">
          <a:extLst>
            <a:ext uri="{FF2B5EF4-FFF2-40B4-BE49-F238E27FC236}">
              <a16:creationId xmlns:a16="http://schemas.microsoft.com/office/drawing/2014/main" id="{77060467-6BEF-4F2D-A422-65AC181D80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09900" y="1638300"/>
          <a:ext cx="200024" cy="163930"/>
        </a:xfrm>
        <a:prstGeom prst="rect">
          <a:avLst/>
        </a:prstGeom>
      </xdr:spPr>
    </xdr:pic>
    <xdr:clientData/>
  </xdr:twoCellAnchor>
  <xdr:twoCellAnchor editAs="oneCell">
    <xdr:from>
      <xdr:col>56</xdr:col>
      <xdr:colOff>9525</xdr:colOff>
      <xdr:row>8</xdr:row>
      <xdr:rowOff>133350</xdr:rowOff>
    </xdr:from>
    <xdr:to>
      <xdr:col>57</xdr:col>
      <xdr:colOff>66674</xdr:colOff>
      <xdr:row>9</xdr:row>
      <xdr:rowOff>106780</xdr:rowOff>
    </xdr:to>
    <xdr:pic>
      <xdr:nvPicPr>
        <xdr:cNvPr id="34" name="Imagen 33">
          <a:extLst>
            <a:ext uri="{FF2B5EF4-FFF2-40B4-BE49-F238E27FC236}">
              <a16:creationId xmlns:a16="http://schemas.microsoft.com/office/drawing/2014/main" id="{0170DEC8-B9F0-4DB7-8ED6-E0CC99ED31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10525" y="1657350"/>
          <a:ext cx="200024" cy="163930"/>
        </a:xfrm>
        <a:prstGeom prst="rect">
          <a:avLst/>
        </a:prstGeom>
      </xdr:spPr>
    </xdr:pic>
    <xdr:clientData/>
  </xdr:twoCellAnchor>
  <xdr:twoCellAnchor editAs="oneCell">
    <xdr:from>
      <xdr:col>56</xdr:col>
      <xdr:colOff>38100</xdr:colOff>
      <xdr:row>21</xdr:row>
      <xdr:rowOff>142875</xdr:rowOff>
    </xdr:from>
    <xdr:to>
      <xdr:col>57</xdr:col>
      <xdr:colOff>95249</xdr:colOff>
      <xdr:row>22</xdr:row>
      <xdr:rowOff>116305</xdr:rowOff>
    </xdr:to>
    <xdr:pic>
      <xdr:nvPicPr>
        <xdr:cNvPr id="35" name="Imagen 34">
          <a:extLst>
            <a:ext uri="{FF2B5EF4-FFF2-40B4-BE49-F238E27FC236}">
              <a16:creationId xmlns:a16="http://schemas.microsoft.com/office/drawing/2014/main" id="{9DAEC977-975D-4C82-B323-FEB23B5420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39100" y="4143375"/>
          <a:ext cx="200024" cy="163930"/>
        </a:xfrm>
        <a:prstGeom prst="rect">
          <a:avLst/>
        </a:prstGeom>
      </xdr:spPr>
    </xdr:pic>
    <xdr:clientData/>
  </xdr:twoCellAnchor>
  <xdr:twoCellAnchor>
    <xdr:from>
      <xdr:col>42</xdr:col>
      <xdr:colOff>104775</xdr:colOff>
      <xdr:row>4</xdr:row>
      <xdr:rowOff>47625</xdr:rowOff>
    </xdr:from>
    <xdr:to>
      <xdr:col>51</xdr:col>
      <xdr:colOff>38100</xdr:colOff>
      <xdr:row>6</xdr:row>
      <xdr:rowOff>0</xdr:rowOff>
    </xdr:to>
    <xdr:grpSp>
      <xdr:nvGrpSpPr>
        <xdr:cNvPr id="37" name="Grupo 36">
          <a:extLst>
            <a:ext uri="{FF2B5EF4-FFF2-40B4-BE49-F238E27FC236}">
              <a16:creationId xmlns:a16="http://schemas.microsoft.com/office/drawing/2014/main" id="{DA374F68-BCEA-4FEC-895B-FAF63257281D}"/>
            </a:ext>
          </a:extLst>
        </xdr:cNvPr>
        <xdr:cNvGrpSpPr/>
      </xdr:nvGrpSpPr>
      <xdr:grpSpPr>
        <a:xfrm>
          <a:off x="6505575" y="771525"/>
          <a:ext cx="1304925" cy="314325"/>
          <a:chOff x="1724025" y="1447799"/>
          <a:chExt cx="1219200" cy="333375"/>
        </a:xfrm>
      </xdr:grpSpPr>
      <xdr:sp macro="[0]!Macro_inversiones" textlink="">
        <xdr:nvSpPr>
          <xdr:cNvPr id="38" name="Rectángulo: esquinas redondeadas 37">
            <a:extLst>
              <a:ext uri="{FF2B5EF4-FFF2-40B4-BE49-F238E27FC236}">
                <a16:creationId xmlns:a16="http://schemas.microsoft.com/office/drawing/2014/main" id="{143E939B-D65A-47B2-9C11-D008F71F4EE4}"/>
              </a:ext>
            </a:extLst>
          </xdr:cNvPr>
          <xdr:cNvSpPr/>
        </xdr:nvSpPr>
        <xdr:spPr>
          <a:xfrm>
            <a:off x="1724025" y="1447799"/>
            <a:ext cx="1219200" cy="333375"/>
          </a:xfrm>
          <a:prstGeom prst="roundRect">
            <a:avLst/>
          </a:prstGeom>
          <a:solidFill>
            <a:srgbClr val="EBB531"/>
          </a:solidFill>
          <a:ln>
            <a:solidFill>
              <a:srgbClr val="EBB5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macro="[0]!Macro_inversiones">
        <xdr:nvPicPr>
          <xdr:cNvPr id="39" name="Imagen 38">
            <a:extLst>
              <a:ext uri="{FF2B5EF4-FFF2-40B4-BE49-F238E27FC236}">
                <a16:creationId xmlns:a16="http://schemas.microsoft.com/office/drawing/2014/main" id="{7DA28AB5-90AB-4FD6-9F60-3190B2DBC5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19375" y="1524000"/>
            <a:ext cx="200024" cy="163930"/>
          </a:xfrm>
          <a:prstGeom prst="rect">
            <a:avLst/>
          </a:prstGeom>
        </xdr:spPr>
      </xdr:pic>
      <xdr:sp macro="[0]!Macro_inversiones" textlink="">
        <xdr:nvSpPr>
          <xdr:cNvPr id="40" name="CuadroTexto 39">
            <a:extLst>
              <a:ext uri="{FF2B5EF4-FFF2-40B4-BE49-F238E27FC236}">
                <a16:creationId xmlns:a16="http://schemas.microsoft.com/office/drawing/2014/main" id="{B5787B43-ED50-40FB-94D7-2E7FD8204365}"/>
              </a:ext>
            </a:extLst>
          </xdr:cNvPr>
          <xdr:cNvSpPr txBox="1"/>
        </xdr:nvSpPr>
        <xdr:spPr>
          <a:xfrm>
            <a:off x="1809750" y="1485899"/>
            <a:ext cx="800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Century Gothic" panose="020B0502020202020204" pitchFamily="34" charset="0"/>
              </a:rPr>
              <a:t>Restablecer</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61</xdr:col>
      <xdr:colOff>0</xdr:colOff>
      <xdr:row>1048576</xdr:row>
      <xdr:rowOff>53280</xdr:rowOff>
    </xdr:to>
    <xdr:pic>
      <xdr:nvPicPr>
        <xdr:cNvPr id="18" name="Imagen 17">
          <a:extLst>
            <a:ext uri="{FF2B5EF4-FFF2-40B4-BE49-F238E27FC236}">
              <a16:creationId xmlns:a16="http://schemas.microsoft.com/office/drawing/2014/main" id="{41908F06-5B1B-420F-946A-32F3565606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65" r="13194" b="9607"/>
        <a:stretch/>
      </xdr:blipFill>
      <xdr:spPr>
        <a:xfrm>
          <a:off x="0" y="0"/>
          <a:ext cx="8723321" cy="6530280"/>
        </a:xfrm>
        <a:prstGeom prst="rect">
          <a:avLst/>
        </a:prstGeom>
      </xdr:spPr>
    </xdr:pic>
    <xdr:clientData/>
  </xdr:twoCellAnchor>
  <xdr:twoCellAnchor editAs="oneCell">
    <xdr:from>
      <xdr:col>43</xdr:col>
      <xdr:colOff>12020</xdr:colOff>
      <xdr:row>0</xdr:row>
      <xdr:rowOff>83277</xdr:rowOff>
    </xdr:from>
    <xdr:to>
      <xdr:col>59</xdr:col>
      <xdr:colOff>108275</xdr:colOff>
      <xdr:row>3</xdr:row>
      <xdr:rowOff>108807</xdr:rowOff>
    </xdr:to>
    <xdr:pic>
      <xdr:nvPicPr>
        <xdr:cNvPr id="3" name="Imagen 2">
          <a:extLst>
            <a:ext uri="{FF2B5EF4-FFF2-40B4-BE49-F238E27FC236}">
              <a16:creationId xmlns:a16="http://schemas.microsoft.com/office/drawing/2014/main" id="{6396368A-2227-4143-800A-003AB9416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681" y="83277"/>
          <a:ext cx="2454826" cy="603834"/>
        </a:xfrm>
        <a:prstGeom prst="rect">
          <a:avLst/>
        </a:prstGeom>
      </xdr:spPr>
    </xdr:pic>
    <xdr:clientData/>
  </xdr:twoCellAnchor>
  <xdr:twoCellAnchor>
    <xdr:from>
      <xdr:col>0</xdr:col>
      <xdr:colOff>25400</xdr:colOff>
      <xdr:row>6</xdr:row>
      <xdr:rowOff>188913</xdr:rowOff>
    </xdr:from>
    <xdr:to>
      <xdr:col>61</xdr:col>
      <xdr:colOff>45357</xdr:colOff>
      <xdr:row>7</xdr:row>
      <xdr:rowOff>34018</xdr:rowOff>
    </xdr:to>
    <xdr:cxnSp macro="">
      <xdr:nvCxnSpPr>
        <xdr:cNvPr id="4" name="Conector recto 3">
          <a:extLst>
            <a:ext uri="{FF2B5EF4-FFF2-40B4-BE49-F238E27FC236}">
              <a16:creationId xmlns:a16="http://schemas.microsoft.com/office/drawing/2014/main" id="{6AFBF117-FC9C-4811-BAF2-B21604CDE67B}"/>
            </a:ext>
          </a:extLst>
        </xdr:cNvPr>
        <xdr:cNvCxnSpPr/>
      </xdr:nvCxnSpPr>
      <xdr:spPr>
        <a:xfrm>
          <a:off x="25400" y="1345520"/>
          <a:ext cx="9012011" cy="37873"/>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106363</xdr:colOff>
      <xdr:row>7</xdr:row>
      <xdr:rowOff>192543</xdr:rowOff>
    </xdr:from>
    <xdr:to>
      <xdr:col>6</xdr:col>
      <xdr:colOff>138114</xdr:colOff>
      <xdr:row>8</xdr:row>
      <xdr:rowOff>184605</xdr:rowOff>
    </xdr:to>
    <xdr:sp macro="" textlink="">
      <xdr:nvSpPr>
        <xdr:cNvPr id="6" name="CuadroTexto 5">
          <a:extLst>
            <a:ext uri="{FF2B5EF4-FFF2-40B4-BE49-F238E27FC236}">
              <a16:creationId xmlns:a16="http://schemas.microsoft.com/office/drawing/2014/main" id="{AB7E5838-3CCE-4BBF-9B6B-DE9596CB318E}"/>
            </a:ext>
          </a:extLst>
        </xdr:cNvPr>
        <xdr:cNvSpPr txBox="1"/>
      </xdr:nvSpPr>
      <xdr:spPr>
        <a:xfrm>
          <a:off x="401184" y="1541918"/>
          <a:ext cx="621394" cy="18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GÉNERO</a:t>
          </a:r>
        </a:p>
      </xdr:txBody>
    </xdr:sp>
    <xdr:clientData/>
  </xdr:twoCellAnchor>
  <xdr:twoCellAnchor>
    <xdr:from>
      <xdr:col>1</xdr:col>
      <xdr:colOff>115889</xdr:colOff>
      <xdr:row>2</xdr:row>
      <xdr:rowOff>120651</xdr:rowOff>
    </xdr:from>
    <xdr:to>
      <xdr:col>44</xdr:col>
      <xdr:colOff>44452</xdr:colOff>
      <xdr:row>5</xdr:row>
      <xdr:rowOff>112714</xdr:rowOff>
    </xdr:to>
    <xdr:sp macro="" textlink="">
      <xdr:nvSpPr>
        <xdr:cNvPr id="17" name="CuadroTexto 16">
          <a:extLst>
            <a:ext uri="{FF2B5EF4-FFF2-40B4-BE49-F238E27FC236}">
              <a16:creationId xmlns:a16="http://schemas.microsoft.com/office/drawing/2014/main" id="{29A9BE1E-07F0-4D8D-8975-2CDF99FB2089}"/>
            </a:ext>
          </a:extLst>
        </xdr:cNvPr>
        <xdr:cNvSpPr txBox="1"/>
      </xdr:nvSpPr>
      <xdr:spPr>
        <a:xfrm>
          <a:off x="258764" y="501651"/>
          <a:ext cx="6072188" cy="56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600" b="1">
              <a:solidFill>
                <a:schemeClr val="bg1"/>
              </a:solidFill>
              <a:latin typeface="Century Gothic" panose="020B0502020202020204" pitchFamily="34" charset="0"/>
            </a:rPr>
            <a:t>CUENTA DE AHORROS</a:t>
          </a:r>
        </a:p>
      </xdr:txBody>
    </xdr:sp>
    <xdr:clientData/>
  </xdr:twoCellAnchor>
  <xdr:twoCellAnchor>
    <xdr:from>
      <xdr:col>27</xdr:col>
      <xdr:colOff>73931</xdr:colOff>
      <xdr:row>8</xdr:row>
      <xdr:rowOff>185058</xdr:rowOff>
    </xdr:from>
    <xdr:to>
      <xdr:col>46</xdr:col>
      <xdr:colOff>133349</xdr:colOff>
      <xdr:row>19</xdr:row>
      <xdr:rowOff>151493</xdr:rowOff>
    </xdr:to>
    <xdr:graphicFrame macro="">
      <xdr:nvGraphicFramePr>
        <xdr:cNvPr id="22" name="Gráfico 21">
          <a:extLst>
            <a:ext uri="{FF2B5EF4-FFF2-40B4-BE49-F238E27FC236}">
              <a16:creationId xmlns:a16="http://schemas.microsoft.com/office/drawing/2014/main" id="{4A7B7883-397A-48B8-BCB1-BA6E57CF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125639</xdr:colOff>
      <xdr:row>21</xdr:row>
      <xdr:rowOff>40820</xdr:rowOff>
    </xdr:from>
    <xdr:to>
      <xdr:col>53</xdr:col>
      <xdr:colOff>78013</xdr:colOff>
      <xdr:row>33</xdr:row>
      <xdr:rowOff>76200</xdr:rowOff>
    </xdr:to>
    <xdr:graphicFrame macro="">
      <xdr:nvGraphicFramePr>
        <xdr:cNvPr id="23" name="Gráfico 22">
          <a:extLst>
            <a:ext uri="{FF2B5EF4-FFF2-40B4-BE49-F238E27FC236}">
              <a16:creationId xmlns:a16="http://schemas.microsoft.com/office/drawing/2014/main" id="{9E419420-E92D-4CF5-B62C-56C8B35F1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9300</xdr:colOff>
      <xdr:row>7</xdr:row>
      <xdr:rowOff>181431</xdr:rowOff>
    </xdr:from>
    <xdr:to>
      <xdr:col>35</xdr:col>
      <xdr:colOff>122010</xdr:colOff>
      <xdr:row>9</xdr:row>
      <xdr:rowOff>60780</xdr:rowOff>
    </xdr:to>
    <xdr:sp macro="" textlink="">
      <xdr:nvSpPr>
        <xdr:cNvPr id="24" name="CuadroTexto 23">
          <a:extLst>
            <a:ext uri="{FF2B5EF4-FFF2-40B4-BE49-F238E27FC236}">
              <a16:creationId xmlns:a16="http://schemas.microsoft.com/office/drawing/2014/main" id="{033F09AE-BCF9-4A3C-B61F-70AB4D477912}"/>
            </a:ext>
          </a:extLst>
        </xdr:cNvPr>
        <xdr:cNvSpPr txBox="1"/>
      </xdr:nvSpPr>
      <xdr:spPr>
        <a:xfrm>
          <a:off x="2723925" y="1514931"/>
          <a:ext cx="2398710" cy="260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solidFill>
                <a:schemeClr val="bg1"/>
              </a:solidFill>
              <a:latin typeface="Montserrat" panose="00000500000000000000" pitchFamily="2" charset="0"/>
            </a:rPr>
            <a:t>ESTADO DE LA CUENTA</a:t>
          </a:r>
        </a:p>
      </xdr:txBody>
    </xdr:sp>
    <xdr:clientData/>
  </xdr:twoCellAnchor>
  <xdr:twoCellAnchor>
    <xdr:from>
      <xdr:col>19</xdr:col>
      <xdr:colOff>48079</xdr:colOff>
      <xdr:row>20</xdr:row>
      <xdr:rowOff>454</xdr:rowOff>
    </xdr:from>
    <xdr:to>
      <xdr:col>37</xdr:col>
      <xdr:colOff>57603</xdr:colOff>
      <xdr:row>22</xdr:row>
      <xdr:rowOff>61905</xdr:rowOff>
    </xdr:to>
    <xdr:sp macro="" textlink="">
      <xdr:nvSpPr>
        <xdr:cNvPr id="25" name="CuadroTexto 24">
          <a:extLst>
            <a:ext uri="{FF2B5EF4-FFF2-40B4-BE49-F238E27FC236}">
              <a16:creationId xmlns:a16="http://schemas.microsoft.com/office/drawing/2014/main" id="{D98A5AB3-23AF-4CFE-BB75-9193B910E8E1}"/>
            </a:ext>
          </a:extLst>
        </xdr:cNvPr>
        <xdr:cNvSpPr txBox="1"/>
      </xdr:nvSpPr>
      <xdr:spPr>
        <a:xfrm>
          <a:off x="2762704" y="3810454"/>
          <a:ext cx="2581274" cy="442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solidFill>
                <a:schemeClr val="bg1"/>
              </a:solidFill>
              <a:latin typeface="Montserrat" panose="00000500000000000000" pitchFamily="2" charset="0"/>
            </a:rPr>
            <a:t>NIVEL DE EDUCACIÓN</a:t>
          </a:r>
        </a:p>
      </xdr:txBody>
    </xdr:sp>
    <xdr:clientData/>
  </xdr:twoCellAnchor>
  <xdr:twoCellAnchor>
    <xdr:from>
      <xdr:col>1</xdr:col>
      <xdr:colOff>68261</xdr:colOff>
      <xdr:row>7</xdr:row>
      <xdr:rowOff>98425</xdr:rowOff>
    </xdr:from>
    <xdr:to>
      <xdr:col>16</xdr:col>
      <xdr:colOff>22678</xdr:colOff>
      <xdr:row>31</xdr:row>
      <xdr:rowOff>38100</xdr:rowOff>
    </xdr:to>
    <xdr:grpSp>
      <xdr:nvGrpSpPr>
        <xdr:cNvPr id="2" name="Grupo 1">
          <a:extLst>
            <a:ext uri="{FF2B5EF4-FFF2-40B4-BE49-F238E27FC236}">
              <a16:creationId xmlns:a16="http://schemas.microsoft.com/office/drawing/2014/main" id="{ACED71C0-FEE0-4C1D-AC77-156D75DE226C}"/>
            </a:ext>
          </a:extLst>
        </xdr:cNvPr>
        <xdr:cNvGrpSpPr/>
      </xdr:nvGrpSpPr>
      <xdr:grpSpPr>
        <a:xfrm>
          <a:off x="220661" y="1365250"/>
          <a:ext cx="2240417" cy="4283075"/>
          <a:chOff x="211136" y="1431925"/>
          <a:chExt cx="2097542" cy="4511675"/>
        </a:xfrm>
      </xdr:grpSpPr>
      <xdr:sp macro="" textlink="">
        <xdr:nvSpPr>
          <xdr:cNvPr id="5" name="Rectángulo: esquinas redondeadas 4">
            <a:extLst>
              <a:ext uri="{FF2B5EF4-FFF2-40B4-BE49-F238E27FC236}">
                <a16:creationId xmlns:a16="http://schemas.microsoft.com/office/drawing/2014/main" id="{BE3B615F-A8D5-43C9-A2A4-8112783C8F47}"/>
              </a:ext>
            </a:extLst>
          </xdr:cNvPr>
          <xdr:cNvSpPr/>
        </xdr:nvSpPr>
        <xdr:spPr>
          <a:xfrm>
            <a:off x="211136" y="1431925"/>
            <a:ext cx="2097542" cy="4511675"/>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92D050"/>
              </a:solidFill>
            </a:endParaRPr>
          </a:p>
        </xdr:txBody>
      </xdr:sp>
      <mc:AlternateContent xmlns:mc="http://schemas.openxmlformats.org/markup-compatibility/2006" xmlns:a14="http://schemas.microsoft.com/office/drawing/2010/main">
        <mc:Choice Requires="a14">
          <xdr:graphicFrame macro="">
            <xdr:nvGraphicFramePr>
              <xdr:cNvPr id="28" name="GÉNERO 3">
                <a:extLst>
                  <a:ext uri="{FF2B5EF4-FFF2-40B4-BE49-F238E27FC236}">
                    <a16:creationId xmlns:a16="http://schemas.microsoft.com/office/drawing/2014/main" id="{87BE8017-A621-4E04-9888-D5201FDADDDD}"/>
                  </a:ext>
                </a:extLst>
              </xdr:cNvPr>
              <xdr:cNvGraphicFramePr/>
            </xdr:nvGraphicFramePr>
            <xdr:xfrm>
              <a:off x="319995" y="1737179"/>
              <a:ext cx="1857147" cy="582839"/>
            </xdr:xfrm>
            <a:graphic>
              <a:graphicData uri="http://schemas.microsoft.com/office/drawing/2010/slicer">
                <sle:slicer xmlns:sle="http://schemas.microsoft.com/office/drawing/2010/slicer" name="GÉNERO 3"/>
              </a:graphicData>
            </a:graphic>
          </xdr:graphicFrame>
        </mc:Choice>
        <mc:Fallback xmlns="">
          <xdr:sp macro="" textlink="">
            <xdr:nvSpPr>
              <xdr:cNvPr id="0" name=""/>
              <xdr:cNvSpPr>
                <a:spLocks noTextEdit="1"/>
              </xdr:cNvSpPr>
            </xdr:nvSpPr>
            <xdr:spPr>
              <a:xfrm>
                <a:off x="319995" y="1737179"/>
                <a:ext cx="1857147" cy="58283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29" name="ZONA 3">
                <a:extLst>
                  <a:ext uri="{FF2B5EF4-FFF2-40B4-BE49-F238E27FC236}">
                    <a16:creationId xmlns:a16="http://schemas.microsoft.com/office/drawing/2014/main" id="{65DB2512-F41C-43C5-BC8D-A0FABB07F258}"/>
                  </a:ext>
                </a:extLst>
              </xdr:cNvPr>
              <xdr:cNvGraphicFramePr/>
            </xdr:nvGraphicFramePr>
            <xdr:xfrm>
              <a:off x="297090" y="2407105"/>
              <a:ext cx="1902731" cy="552449"/>
            </xdr:xfrm>
            <a:graphic>
              <a:graphicData uri="http://schemas.microsoft.com/office/drawing/2010/slicer">
                <sle:slicer xmlns:sle="http://schemas.microsoft.com/office/drawing/2010/slicer" name="ZONA 3"/>
              </a:graphicData>
            </a:graphic>
          </xdr:graphicFrame>
        </mc:Choice>
        <mc:Fallback xmlns="">
          <xdr:sp macro="" textlink="">
            <xdr:nvSpPr>
              <xdr:cNvPr id="0" name=""/>
              <xdr:cNvSpPr>
                <a:spLocks noTextEdit="1"/>
              </xdr:cNvSpPr>
            </xdr:nvSpPr>
            <xdr:spPr>
              <a:xfrm>
                <a:off x="297090" y="2407105"/>
                <a:ext cx="1902731" cy="552449"/>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30" name="PROVINCIA 3">
                <a:extLst>
                  <a:ext uri="{FF2B5EF4-FFF2-40B4-BE49-F238E27FC236}">
                    <a16:creationId xmlns:a16="http://schemas.microsoft.com/office/drawing/2014/main" id="{C692723D-40C5-4856-A001-A47F85FF04AB}"/>
                  </a:ext>
                </a:extLst>
              </xdr:cNvPr>
              <xdr:cNvGraphicFramePr/>
            </xdr:nvGraphicFramePr>
            <xdr:xfrm>
              <a:off x="279173" y="3169104"/>
              <a:ext cx="1931987" cy="2412093"/>
            </xdr:xfrm>
            <a:graphic>
              <a:graphicData uri="http://schemas.microsoft.com/office/drawing/2010/slicer">
                <sle:slicer xmlns:sle="http://schemas.microsoft.com/office/drawing/2010/slicer" name="PROVINCIA 3"/>
              </a:graphicData>
            </a:graphic>
          </xdr:graphicFrame>
        </mc:Choice>
        <mc:Fallback xmlns="">
          <xdr:sp macro="" textlink="">
            <xdr:nvSpPr>
              <xdr:cNvPr id="0" name=""/>
              <xdr:cNvSpPr>
                <a:spLocks noTextEdit="1"/>
              </xdr:cNvSpPr>
            </xdr:nvSpPr>
            <xdr:spPr>
              <a:xfrm>
                <a:off x="279173" y="3169104"/>
                <a:ext cx="1931987" cy="2412093"/>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xdr:from>
      <xdr:col>56</xdr:col>
      <xdr:colOff>54656</xdr:colOff>
      <xdr:row>4</xdr:row>
      <xdr:rowOff>2722</xdr:rowOff>
    </xdr:from>
    <xdr:to>
      <xdr:col>59</xdr:col>
      <xdr:colOff>8424</xdr:colOff>
      <xdr:row>6</xdr:row>
      <xdr:rowOff>15898</xdr:rowOff>
    </xdr:to>
    <xdr:pic>
      <xdr:nvPicPr>
        <xdr:cNvPr id="42" name="Imagen 41">
          <a:hlinkClick xmlns:r="http://schemas.openxmlformats.org/officeDocument/2006/relationships" r:id="rId5"/>
          <a:extLst>
            <a:ext uri="{FF2B5EF4-FFF2-40B4-BE49-F238E27FC236}">
              <a16:creationId xmlns:a16="http://schemas.microsoft.com/office/drawing/2014/main" id="{27F59EFF-392E-4FDD-8BC3-65540132BB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09656" y="773793"/>
          <a:ext cx="396000" cy="398712"/>
        </a:xfrm>
        <a:prstGeom prst="rect">
          <a:avLst/>
        </a:prstGeom>
      </xdr:spPr>
    </xdr:pic>
    <xdr:clientData/>
  </xdr:twoCellAnchor>
  <xdr:twoCellAnchor>
    <xdr:from>
      <xdr:col>2</xdr:col>
      <xdr:colOff>79375</xdr:colOff>
      <xdr:row>14</xdr:row>
      <xdr:rowOff>22681</xdr:rowOff>
    </xdr:from>
    <xdr:to>
      <xdr:col>5</xdr:col>
      <xdr:colOff>90714</xdr:colOff>
      <xdr:row>15</xdr:row>
      <xdr:rowOff>22680</xdr:rowOff>
    </xdr:to>
    <xdr:sp macro="" textlink="">
      <xdr:nvSpPr>
        <xdr:cNvPr id="9" name="Rectángulo 8">
          <a:extLst>
            <a:ext uri="{FF2B5EF4-FFF2-40B4-BE49-F238E27FC236}">
              <a16:creationId xmlns:a16="http://schemas.microsoft.com/office/drawing/2014/main" id="{04A3492E-BCC8-4D7B-9F37-192D1B8509B8}"/>
            </a:ext>
          </a:extLst>
        </xdr:cNvPr>
        <xdr:cNvSpPr/>
      </xdr:nvSpPr>
      <xdr:spPr>
        <a:xfrm>
          <a:off x="374196" y="2721431"/>
          <a:ext cx="453572" cy="19276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2</xdr:col>
      <xdr:colOff>57606</xdr:colOff>
      <xdr:row>15</xdr:row>
      <xdr:rowOff>52845</xdr:rowOff>
    </xdr:from>
    <xdr:to>
      <xdr:col>8</xdr:col>
      <xdr:colOff>65543</xdr:colOff>
      <xdr:row>16</xdr:row>
      <xdr:rowOff>100469</xdr:rowOff>
    </xdr:to>
    <xdr:sp macro="" textlink="">
      <xdr:nvSpPr>
        <xdr:cNvPr id="8" name="CuadroTexto 7">
          <a:extLst>
            <a:ext uri="{FF2B5EF4-FFF2-40B4-BE49-F238E27FC236}">
              <a16:creationId xmlns:a16="http://schemas.microsoft.com/office/drawing/2014/main" id="{B17C2DD2-DDAA-430B-9F19-09DA27E35577}"/>
            </a:ext>
          </a:extLst>
        </xdr:cNvPr>
        <xdr:cNvSpPr txBox="1"/>
      </xdr:nvSpPr>
      <xdr:spPr>
        <a:xfrm>
          <a:off x="352427" y="2944363"/>
          <a:ext cx="892402" cy="24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PROVINCIA</a:t>
          </a:r>
        </a:p>
      </xdr:txBody>
    </xdr:sp>
    <xdr:clientData/>
  </xdr:twoCellAnchor>
  <xdr:twoCellAnchor>
    <xdr:from>
      <xdr:col>3</xdr:col>
      <xdr:colOff>17010</xdr:colOff>
      <xdr:row>10</xdr:row>
      <xdr:rowOff>87314</xdr:rowOff>
    </xdr:from>
    <xdr:to>
      <xdr:col>6</xdr:col>
      <xdr:colOff>28350</xdr:colOff>
      <xdr:row>11</xdr:row>
      <xdr:rowOff>87314</xdr:rowOff>
    </xdr:to>
    <xdr:sp macro="" textlink="">
      <xdr:nvSpPr>
        <xdr:cNvPr id="20" name="Rectángulo 19">
          <a:extLst>
            <a:ext uri="{FF2B5EF4-FFF2-40B4-BE49-F238E27FC236}">
              <a16:creationId xmlns:a16="http://schemas.microsoft.com/office/drawing/2014/main" id="{753825C1-AB7A-4056-B9B3-07E84571321A}"/>
            </a:ext>
          </a:extLst>
        </xdr:cNvPr>
        <xdr:cNvSpPr/>
      </xdr:nvSpPr>
      <xdr:spPr>
        <a:xfrm>
          <a:off x="459242" y="2014993"/>
          <a:ext cx="453572" cy="19276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2</xdr:col>
      <xdr:colOff>96386</xdr:colOff>
      <xdr:row>11</xdr:row>
      <xdr:rowOff>41957</xdr:rowOff>
    </xdr:from>
    <xdr:to>
      <xdr:col>8</xdr:col>
      <xdr:colOff>15422</xdr:colOff>
      <xdr:row>12</xdr:row>
      <xdr:rowOff>46718</xdr:rowOff>
    </xdr:to>
    <xdr:sp macro="" textlink="">
      <xdr:nvSpPr>
        <xdr:cNvPr id="7" name="CuadroTexto 6">
          <a:extLst>
            <a:ext uri="{FF2B5EF4-FFF2-40B4-BE49-F238E27FC236}">
              <a16:creationId xmlns:a16="http://schemas.microsoft.com/office/drawing/2014/main" id="{AB64554C-DCDB-4A43-86E7-DB8D37BC201E}"/>
            </a:ext>
          </a:extLst>
        </xdr:cNvPr>
        <xdr:cNvSpPr txBox="1"/>
      </xdr:nvSpPr>
      <xdr:spPr>
        <a:xfrm>
          <a:off x="391207" y="2162403"/>
          <a:ext cx="803501" cy="19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700" b="1">
              <a:solidFill>
                <a:schemeClr val="bg1"/>
              </a:solidFill>
              <a:latin typeface="Montserrat" panose="00000500000000000000" pitchFamily="2" charset="0"/>
            </a:rPr>
            <a:t>ZONA</a:t>
          </a:r>
        </a:p>
      </xdr:txBody>
    </xdr:sp>
    <xdr:clientData/>
  </xdr:twoCellAnchor>
  <xdr:twoCellAnchor>
    <xdr:from>
      <xdr:col>45</xdr:col>
      <xdr:colOff>114300</xdr:colOff>
      <xdr:row>4</xdr:row>
      <xdr:rowOff>38100</xdr:rowOff>
    </xdr:from>
    <xdr:to>
      <xdr:col>54</xdr:col>
      <xdr:colOff>47625</xdr:colOff>
      <xdr:row>5</xdr:row>
      <xdr:rowOff>180975</xdr:rowOff>
    </xdr:to>
    <xdr:grpSp>
      <xdr:nvGrpSpPr>
        <xdr:cNvPr id="35" name="Grupo 34">
          <a:extLst>
            <a:ext uri="{FF2B5EF4-FFF2-40B4-BE49-F238E27FC236}">
              <a16:creationId xmlns:a16="http://schemas.microsoft.com/office/drawing/2014/main" id="{1B49ABBC-E7FE-4B1B-B384-725B803F097B}"/>
            </a:ext>
          </a:extLst>
        </xdr:cNvPr>
        <xdr:cNvGrpSpPr/>
      </xdr:nvGrpSpPr>
      <xdr:grpSpPr>
        <a:xfrm>
          <a:off x="6972300" y="762000"/>
          <a:ext cx="1304925" cy="323850"/>
          <a:chOff x="1724025" y="1447799"/>
          <a:chExt cx="1219200" cy="333375"/>
        </a:xfrm>
      </xdr:grpSpPr>
      <xdr:sp macro="[0]!Macro_cuenta_de_ahorros" textlink="">
        <xdr:nvSpPr>
          <xdr:cNvPr id="36" name="Rectángulo: esquinas redondeadas 35">
            <a:extLst>
              <a:ext uri="{FF2B5EF4-FFF2-40B4-BE49-F238E27FC236}">
                <a16:creationId xmlns:a16="http://schemas.microsoft.com/office/drawing/2014/main" id="{C458FFCA-D5BC-42F8-9EFC-69411AC10430}"/>
              </a:ext>
            </a:extLst>
          </xdr:cNvPr>
          <xdr:cNvSpPr/>
        </xdr:nvSpPr>
        <xdr:spPr>
          <a:xfrm>
            <a:off x="1724025" y="1447799"/>
            <a:ext cx="1219200" cy="333375"/>
          </a:xfrm>
          <a:prstGeom prst="roundRect">
            <a:avLst/>
          </a:prstGeom>
          <a:solidFill>
            <a:srgbClr val="EBB531"/>
          </a:solidFill>
          <a:ln>
            <a:solidFill>
              <a:srgbClr val="EBB5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pic macro="[0]!Macro_cuenta_de_ahorros">
        <xdr:nvPicPr>
          <xdr:cNvPr id="37" name="Imagen 36">
            <a:extLst>
              <a:ext uri="{FF2B5EF4-FFF2-40B4-BE49-F238E27FC236}">
                <a16:creationId xmlns:a16="http://schemas.microsoft.com/office/drawing/2014/main" id="{3CCEED59-151C-4D5E-BE86-292A6FCA1E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19375" y="1524000"/>
            <a:ext cx="200024" cy="163930"/>
          </a:xfrm>
          <a:prstGeom prst="rect">
            <a:avLst/>
          </a:prstGeom>
        </xdr:spPr>
      </xdr:pic>
      <xdr:sp macro="[0]!Macro_cuenta_de_ahorros" textlink="">
        <xdr:nvSpPr>
          <xdr:cNvPr id="38" name="CuadroTexto 37">
            <a:extLst>
              <a:ext uri="{FF2B5EF4-FFF2-40B4-BE49-F238E27FC236}">
                <a16:creationId xmlns:a16="http://schemas.microsoft.com/office/drawing/2014/main" id="{F8E4464F-8E68-4424-9828-49F555EFAA53}"/>
              </a:ext>
            </a:extLst>
          </xdr:cNvPr>
          <xdr:cNvSpPr txBox="1"/>
        </xdr:nvSpPr>
        <xdr:spPr>
          <a:xfrm>
            <a:off x="1809750" y="1485899"/>
            <a:ext cx="800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b="1">
                <a:solidFill>
                  <a:schemeClr val="bg1"/>
                </a:solidFill>
                <a:latin typeface="Century Gothic" panose="020B0502020202020204" pitchFamily="34" charset="0"/>
              </a:rPr>
              <a:t>Restablecer</a:t>
            </a:r>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4657.801479282411" createdVersion="7" refreshedVersion="7" minRefreshableVersion="3" recordCount="1010" xr:uid="{6828EFEA-4DE3-460C-A3C9-1F933EF537F8}">
  <cacheSource type="worksheet">
    <worksheetSource ref="A1:AG1011" sheet="BASE DASHBOARD"/>
  </cacheSource>
  <cacheFields count="33">
    <cacheField name="Código" numFmtId="0">
      <sharedItems containsSemiMixedTypes="0" containsString="0" containsNumber="1" containsInteger="1" minValue="1000005" maxValue="1001927"/>
    </cacheField>
    <cacheField name="Nomb re" numFmtId="0">
      <sharedItems/>
    </cacheField>
    <cacheField name="Cédula" numFmtId="164">
      <sharedItems containsSemiMixedTypes="0" containsString="0" containsNumber="1" containsInteger="1" minValue="104435128" maxValue="2450946906"/>
    </cacheField>
    <cacheField name="Edad Ectual" numFmtId="1">
      <sharedItems containsSemiMixedTypes="0" containsString="0" containsNumber="1" containsInteger="1" minValue="19" maxValue="84" count="61">
        <n v="52"/>
        <n v="46"/>
        <n v="31"/>
        <n v="45"/>
        <n v="53"/>
        <n v="39"/>
        <n v="38"/>
        <n v="30"/>
        <n v="33"/>
        <n v="66"/>
        <n v="48"/>
        <n v="50"/>
        <n v="41"/>
        <n v="24"/>
        <n v="25"/>
        <n v="26"/>
        <n v="58"/>
        <n v="54"/>
        <n v="51"/>
        <n v="57"/>
        <n v="34"/>
        <n v="36"/>
        <n v="29"/>
        <n v="68"/>
        <n v="59"/>
        <n v="35"/>
        <n v="60"/>
        <n v="28"/>
        <n v="44"/>
        <n v="37"/>
        <n v="22"/>
        <n v="64"/>
        <n v="49"/>
        <n v="23"/>
        <n v="70"/>
        <n v="40"/>
        <n v="56"/>
        <n v="55"/>
        <n v="65"/>
        <n v="47"/>
        <n v="74"/>
        <n v="43"/>
        <n v="20"/>
        <n v="72"/>
        <n v="32"/>
        <n v="19"/>
        <n v="42"/>
        <n v="27"/>
        <n v="62"/>
        <n v="21"/>
        <n v="67"/>
        <n v="73"/>
        <n v="63"/>
        <n v="61"/>
        <n v="71"/>
        <n v="69"/>
        <n v="76"/>
        <n v="84"/>
        <n v="78"/>
        <n v="80"/>
        <n v="75"/>
      </sharedItems>
    </cacheField>
    <cacheField name="Género" numFmtId="0">
      <sharedItems count="2">
        <s v="M"/>
        <s v="F"/>
      </sharedItems>
    </cacheField>
    <cacheField name="Número de Operación" numFmtId="0">
      <sharedItems containsSemiMixedTypes="0" containsString="0" containsNumber="1" containsInteger="1" minValue="1000006" maxValue="1002738" count="1010">
        <n v="1000006"/>
        <n v="1000007"/>
        <n v="1000053"/>
        <n v="1000103"/>
        <n v="1000158"/>
        <n v="1000175"/>
        <n v="1000233"/>
        <n v="1000315"/>
        <n v="1000345"/>
        <n v="1000423"/>
        <n v="1000601"/>
        <n v="1000613"/>
        <n v="1000634"/>
        <n v="1000658"/>
        <n v="1000668"/>
        <n v="1000669"/>
        <n v="1000697"/>
        <n v="1000699"/>
        <n v="1000719"/>
        <n v="1000725"/>
        <n v="1000737"/>
        <n v="1000741"/>
        <n v="1000742"/>
        <n v="1000768"/>
        <n v="1000780"/>
        <n v="1000779"/>
        <n v="1000813"/>
        <n v="1000824"/>
        <n v="1000823"/>
        <n v="1000863"/>
        <n v="1000862"/>
        <n v="1000868"/>
        <n v="1000875"/>
        <n v="1000887"/>
        <n v="1000899"/>
        <n v="1000920"/>
        <n v="1000922"/>
        <n v="1000925"/>
        <n v="1000931"/>
        <n v="1000941"/>
        <n v="1000948"/>
        <n v="1000946"/>
        <n v="1000953"/>
        <n v="1000966"/>
        <n v="1000991"/>
        <n v="1001000"/>
        <n v="1000999"/>
        <n v="1001005"/>
        <n v="1001003"/>
        <n v="1001023"/>
        <n v="1001017"/>
        <n v="1001025"/>
        <n v="1001037"/>
        <n v="1001050"/>
        <n v="1001067"/>
        <n v="1001066"/>
        <n v="1001068"/>
        <n v="1001074"/>
        <n v="1001075"/>
        <n v="1001079"/>
        <n v="1001092"/>
        <n v="1001091"/>
        <n v="1001090"/>
        <n v="1001094"/>
        <n v="1001100"/>
        <n v="1001101"/>
        <n v="1001116"/>
        <n v="1001124"/>
        <n v="1001130"/>
        <n v="1001131"/>
        <n v="1001140"/>
        <n v="1001139"/>
        <n v="1001146"/>
        <n v="1001149"/>
        <n v="1001150"/>
        <n v="1001172"/>
        <n v="1001173"/>
        <n v="1001179"/>
        <n v="1001188"/>
        <n v="1001183"/>
        <n v="1001191"/>
        <n v="1001198"/>
        <n v="1001196"/>
        <n v="1001205"/>
        <n v="1001208"/>
        <n v="1001213"/>
        <n v="1001214"/>
        <n v="1001215"/>
        <n v="1001223"/>
        <n v="1001227"/>
        <n v="1001230"/>
        <n v="1001246"/>
        <n v="1001252"/>
        <n v="1001258"/>
        <n v="1001260"/>
        <n v="1001262"/>
        <n v="1001274"/>
        <n v="1001277"/>
        <n v="1001278"/>
        <n v="1001279"/>
        <n v="1001280"/>
        <n v="1001286"/>
        <n v="1001287"/>
        <n v="1001289"/>
        <n v="1001292"/>
        <n v="1001295"/>
        <n v="1001300"/>
        <n v="1001303"/>
        <n v="1001302"/>
        <n v="1001310"/>
        <n v="1001316"/>
        <n v="1001315"/>
        <n v="1001319"/>
        <n v="1001330"/>
        <n v="1001331"/>
        <n v="1001337"/>
        <n v="1001344"/>
        <n v="1001348"/>
        <n v="1001346"/>
        <n v="1001349"/>
        <n v="1001353"/>
        <n v="1001354"/>
        <n v="1001356"/>
        <n v="1001359"/>
        <n v="1001367"/>
        <n v="1001371"/>
        <n v="1001372"/>
        <n v="1001373"/>
        <n v="1001377"/>
        <n v="1001376"/>
        <n v="1001375"/>
        <n v="1001381"/>
        <n v="1001389"/>
        <n v="1001388"/>
        <n v="1001387"/>
        <n v="1001396"/>
        <n v="1001392"/>
        <n v="1001400"/>
        <n v="1001401"/>
        <n v="1001397"/>
        <n v="1001410"/>
        <n v="1001419"/>
        <n v="1001417"/>
        <n v="1001426"/>
        <n v="1001425"/>
        <n v="1001422"/>
        <n v="1001427"/>
        <n v="1001431"/>
        <n v="1001435"/>
        <n v="1001438"/>
        <n v="1001440"/>
        <n v="1001448"/>
        <n v="1001450"/>
        <n v="1001446"/>
        <n v="1001447"/>
        <n v="1001454"/>
        <n v="1001458"/>
        <n v="1001463"/>
        <n v="1001465"/>
        <n v="1001469"/>
        <n v="1001472"/>
        <n v="1001471"/>
        <n v="1001473"/>
        <n v="1001474"/>
        <n v="1001478"/>
        <n v="1001480"/>
        <n v="1001481"/>
        <n v="1001483"/>
        <n v="1001482"/>
        <n v="1001489"/>
        <n v="1001487"/>
        <n v="1001495"/>
        <n v="1001499"/>
        <n v="1001501"/>
        <n v="1001502"/>
        <n v="1001497"/>
        <n v="1001500"/>
        <n v="1001508"/>
        <n v="1001513"/>
        <n v="1001510"/>
        <n v="1001518"/>
        <n v="1001517"/>
        <n v="1001514"/>
        <n v="1001519"/>
        <n v="1001527"/>
        <n v="1001525"/>
        <n v="1001523"/>
        <n v="1001526"/>
        <n v="1001521"/>
        <n v="1001529"/>
        <n v="1001530"/>
        <n v="1001534"/>
        <n v="1001531"/>
        <n v="1001543"/>
        <n v="1001538"/>
        <n v="1001540"/>
        <n v="1001544"/>
        <n v="1001550"/>
        <n v="1001548"/>
        <n v="1001546"/>
        <n v="1001558"/>
        <n v="1001554"/>
        <n v="1001556"/>
        <n v="1001555"/>
        <n v="1001561"/>
        <n v="1001562"/>
        <n v="1001560"/>
        <n v="1001570"/>
        <n v="1001573"/>
        <n v="1001581"/>
        <n v="1001578"/>
        <n v="1001585"/>
        <n v="1001583"/>
        <n v="1001587"/>
        <n v="1001589"/>
        <n v="1001592"/>
        <n v="1001590"/>
        <n v="1001599"/>
        <n v="1001602"/>
        <n v="1001603"/>
        <n v="1001608"/>
        <n v="1001611"/>
        <n v="1001605"/>
        <n v="1001609"/>
        <n v="1001610"/>
        <n v="1001604"/>
        <n v="1001612"/>
        <n v="1001617"/>
        <n v="1001621"/>
        <n v="1001622"/>
        <n v="1001630"/>
        <n v="1001634"/>
        <n v="1001636"/>
        <n v="1001643"/>
        <n v="1001645"/>
        <n v="1001642"/>
        <n v="1001644"/>
        <n v="1001648"/>
        <n v="1001654"/>
        <n v="1001659"/>
        <n v="1001647"/>
        <n v="1001650"/>
        <n v="1001664"/>
        <n v="1001662"/>
        <n v="1001665"/>
        <n v="1001666"/>
        <n v="1001669"/>
        <n v="1001676"/>
        <n v="1001677"/>
        <n v="1001675"/>
        <n v="1001673"/>
        <n v="1001680"/>
        <n v="1001678"/>
        <n v="1001685"/>
        <n v="1001686"/>
        <n v="1001693"/>
        <n v="1001696"/>
        <n v="1001691"/>
        <n v="1001692"/>
        <n v="1001697"/>
        <n v="1001690"/>
        <n v="1001698"/>
        <n v="1001700"/>
        <n v="1001703"/>
        <n v="1001702"/>
        <n v="1001701"/>
        <n v="1001707"/>
        <n v="1001706"/>
        <n v="1001711"/>
        <n v="1001713"/>
        <n v="1001716"/>
        <n v="1001715"/>
        <n v="1001719"/>
        <n v="1001718"/>
        <n v="1001714"/>
        <n v="1001723"/>
        <n v="1001727"/>
        <n v="1001726"/>
        <n v="1001733"/>
        <n v="1001731"/>
        <n v="1001735"/>
        <n v="1001736"/>
        <n v="1001737"/>
        <n v="1001742"/>
        <n v="1001745"/>
        <n v="1001755"/>
        <n v="1001750"/>
        <n v="1001751"/>
        <n v="1001757"/>
        <n v="1001756"/>
        <n v="1001761"/>
        <n v="1001770"/>
        <n v="1001767"/>
        <n v="1001765"/>
        <n v="1001766"/>
        <n v="1001773"/>
        <n v="1001775"/>
        <n v="1001774"/>
        <n v="1001777"/>
        <n v="1001779"/>
        <n v="1001781"/>
        <n v="1001780"/>
        <n v="1001784"/>
        <n v="1001785"/>
        <n v="1001783"/>
        <n v="1001791"/>
        <n v="1001794"/>
        <n v="1001800"/>
        <n v="1001803"/>
        <n v="1001801"/>
        <n v="1001799"/>
        <n v="1001807"/>
        <n v="1001804"/>
        <n v="1001806"/>
        <n v="1001812"/>
        <n v="1001810"/>
        <n v="1001814"/>
        <n v="1001815"/>
        <n v="1001816"/>
        <n v="1001817"/>
        <n v="1001822"/>
        <n v="1001827"/>
        <n v="1001824"/>
        <n v="1001828"/>
        <n v="1001832"/>
        <n v="1001833"/>
        <n v="1001831"/>
        <n v="1001836"/>
        <n v="1001838"/>
        <n v="1001837"/>
        <n v="1001845"/>
        <n v="1001844"/>
        <n v="1001843"/>
        <n v="1001851"/>
        <n v="1001850"/>
        <n v="1001848"/>
        <n v="1001849"/>
        <n v="1001847"/>
        <n v="1001858"/>
        <n v="1001859"/>
        <n v="1001860"/>
        <n v="1001863"/>
        <n v="1001864"/>
        <n v="1001861"/>
        <n v="1001862"/>
        <n v="1001865"/>
        <n v="1001871"/>
        <n v="1001869"/>
        <n v="1001872"/>
        <n v="1001866"/>
        <n v="1001867"/>
        <n v="1001873"/>
        <n v="1001878"/>
        <n v="1001880"/>
        <n v="1001876"/>
        <n v="1001879"/>
        <n v="1001889"/>
        <n v="1001886"/>
        <n v="1001887"/>
        <n v="1001884"/>
        <n v="1001883"/>
        <n v="1001882"/>
        <n v="1001890"/>
        <n v="1001891"/>
        <n v="1001892"/>
        <n v="1001898"/>
        <n v="1001905"/>
        <n v="1001908"/>
        <n v="1001906"/>
        <n v="1001907"/>
        <n v="1001902"/>
        <n v="1001909"/>
        <n v="1001910"/>
        <n v="1001911"/>
        <n v="1001916"/>
        <n v="1001915"/>
        <n v="1001914"/>
        <n v="1001919"/>
        <n v="1001920"/>
        <n v="1001917"/>
        <n v="1001928"/>
        <n v="1001927"/>
        <n v="1001923"/>
        <n v="1001936"/>
        <n v="1001938"/>
        <n v="1001932"/>
        <n v="1001935"/>
        <n v="1001934"/>
        <n v="1001929"/>
        <n v="1001931"/>
        <n v="1001940"/>
        <n v="1001939"/>
        <n v="1001942"/>
        <n v="1001946"/>
        <n v="1001943"/>
        <n v="1001953"/>
        <n v="1001951"/>
        <n v="1001952"/>
        <n v="1001954"/>
        <n v="1001947"/>
        <n v="1001948"/>
        <n v="1001960"/>
        <n v="1001966"/>
        <n v="1001957"/>
        <n v="1001959"/>
        <n v="1001962"/>
        <n v="1001958"/>
        <n v="1001956"/>
        <n v="1001971"/>
        <n v="1001967"/>
        <n v="1001968"/>
        <n v="1001976"/>
        <n v="1001974"/>
        <n v="1001979"/>
        <n v="1001987"/>
        <n v="1001984"/>
        <n v="1001983"/>
        <n v="1001982"/>
        <n v="1001989"/>
        <n v="1001991"/>
        <n v="1001992"/>
        <n v="1001994"/>
        <n v="1001993"/>
        <n v="1001999"/>
        <n v="1002002"/>
        <n v="1001997"/>
        <n v="1002006"/>
        <n v="1002004"/>
        <n v="1002008"/>
        <n v="1002009"/>
        <n v="1002015"/>
        <n v="1002013"/>
        <n v="1002020"/>
        <n v="1002014"/>
        <n v="1002018"/>
        <n v="1002012"/>
        <n v="1002023"/>
        <n v="1002022"/>
        <n v="1002026"/>
        <n v="1002027"/>
        <n v="1002029"/>
        <n v="1002031"/>
        <n v="1002028"/>
        <n v="1002036"/>
        <n v="1002032"/>
        <n v="1002035"/>
        <n v="1002034"/>
        <n v="1002040"/>
        <n v="1002039"/>
        <n v="1002041"/>
        <n v="1002037"/>
        <n v="1002043"/>
        <n v="1002044"/>
        <n v="1002048"/>
        <n v="1002049"/>
        <n v="1002052"/>
        <n v="1002061"/>
        <n v="1002060"/>
        <n v="1002059"/>
        <n v="1002062"/>
        <n v="1002063"/>
        <n v="1002054"/>
        <n v="1002057"/>
        <n v="1002058"/>
        <n v="1002056"/>
        <n v="1002065"/>
        <n v="1002068"/>
        <n v="1002064"/>
        <n v="1002075"/>
        <n v="1002073"/>
        <n v="1002072"/>
        <n v="1002074"/>
        <n v="1002076"/>
        <n v="1002077"/>
        <n v="1002079"/>
        <n v="1002078"/>
        <n v="1002081"/>
        <n v="1002083"/>
        <n v="1002091"/>
        <n v="1002096"/>
        <n v="1002090"/>
        <n v="1002085"/>
        <n v="1002086"/>
        <n v="1002089"/>
        <n v="1002092"/>
        <n v="1002094"/>
        <n v="1002095"/>
        <n v="1002102"/>
        <n v="1002097"/>
        <n v="1002107"/>
        <n v="1002106"/>
        <n v="1002105"/>
        <n v="1002098"/>
        <n v="1002101"/>
        <n v="1002103"/>
        <n v="1002109"/>
        <n v="1002113"/>
        <n v="1002112"/>
        <n v="1002111"/>
        <n v="1002119"/>
        <n v="1002118"/>
        <n v="1002116"/>
        <n v="1002122"/>
        <n v="1002121"/>
        <n v="1002124"/>
        <n v="1002120"/>
        <n v="1002115"/>
        <n v="1002125"/>
        <n v="1002117"/>
        <n v="1002128"/>
        <n v="1002133"/>
        <n v="1002132"/>
        <n v="1002134"/>
        <n v="1002135"/>
        <n v="1002136"/>
        <n v="1002140"/>
        <n v="1002138"/>
        <n v="1002142"/>
        <n v="1002141"/>
        <n v="1002148"/>
        <n v="1002146"/>
        <n v="1002159"/>
        <n v="1002155"/>
        <n v="1002156"/>
        <n v="1002158"/>
        <n v="1002154"/>
        <n v="1002166"/>
        <n v="1002163"/>
        <n v="1002164"/>
        <n v="1002167"/>
        <n v="1002170"/>
        <n v="1002171"/>
        <n v="1002173"/>
        <n v="1002178"/>
        <n v="1002182"/>
        <n v="1002183"/>
        <n v="1002189"/>
        <n v="1002186"/>
        <n v="1002188"/>
        <n v="1002198"/>
        <n v="1002199"/>
        <n v="1002191"/>
        <n v="1002203"/>
        <n v="1002200"/>
        <n v="1002201"/>
        <n v="1002204"/>
        <n v="1002190"/>
        <n v="1002197"/>
        <n v="1002205"/>
        <n v="1002206"/>
        <n v="1002207"/>
        <n v="1002208"/>
        <n v="1002210"/>
        <n v="1002209"/>
        <n v="1002215"/>
        <n v="1002216"/>
        <n v="1002214"/>
        <n v="1002217"/>
        <n v="1002224"/>
        <n v="1002222"/>
        <n v="1002220"/>
        <n v="1002229"/>
        <n v="1002228"/>
        <n v="1002226"/>
        <n v="1002231"/>
        <n v="1002230"/>
        <n v="1002236"/>
        <n v="1002237"/>
        <n v="1002240"/>
        <n v="1002239"/>
        <n v="1002238"/>
        <n v="1002245"/>
        <n v="1002248"/>
        <n v="1002244"/>
        <n v="1002241"/>
        <n v="1002249"/>
        <n v="1002242"/>
        <n v="1002243"/>
        <n v="1002246"/>
        <n v="1002255"/>
        <n v="1002256"/>
        <n v="1002257"/>
        <n v="1002261"/>
        <n v="1002258"/>
        <n v="1002262"/>
        <n v="1002254"/>
        <n v="1002253"/>
        <n v="1002250"/>
        <n v="1002251"/>
        <n v="1002252"/>
        <n v="1002259"/>
        <n v="1002264"/>
        <n v="1002271"/>
        <n v="1002270"/>
        <n v="1002265"/>
        <n v="1002269"/>
        <n v="1002273"/>
        <n v="1002272"/>
        <n v="1002276"/>
        <n v="1002277"/>
        <n v="1002278"/>
        <n v="1002280"/>
        <n v="1002282"/>
        <n v="1002281"/>
        <n v="1002285"/>
        <n v="1002288"/>
        <n v="1002289"/>
        <n v="1002291"/>
        <n v="1002292"/>
        <n v="1002287"/>
        <n v="1002284"/>
        <n v="1002290"/>
        <n v="1002294"/>
        <n v="1002296"/>
        <n v="1002295"/>
        <n v="1002300"/>
        <n v="1002299"/>
        <n v="1002301"/>
        <n v="1002303"/>
        <n v="1002302"/>
        <n v="1002304"/>
        <n v="1002316"/>
        <n v="1002317"/>
        <n v="1002310"/>
        <n v="1002311"/>
        <n v="1002314"/>
        <n v="1002313"/>
        <n v="1002307"/>
        <n v="1002315"/>
        <n v="1002309"/>
        <n v="1002306"/>
        <n v="1002308"/>
        <n v="1002318"/>
        <n v="1002324"/>
        <n v="1002321"/>
        <n v="1002325"/>
        <n v="1002320"/>
        <n v="1002319"/>
        <n v="1002322"/>
        <n v="1002323"/>
        <n v="1002334"/>
        <n v="1002333"/>
        <n v="1002330"/>
        <n v="1002326"/>
        <n v="1002328"/>
        <n v="1002331"/>
        <n v="1002327"/>
        <n v="1002335"/>
        <n v="1002336"/>
        <n v="1002337"/>
        <n v="1002339"/>
        <n v="1002345"/>
        <n v="1002343"/>
        <n v="1002342"/>
        <n v="1002346"/>
        <n v="1002344"/>
        <n v="1002347"/>
        <n v="1002355"/>
        <n v="1002348"/>
        <n v="1002356"/>
        <n v="1002353"/>
        <n v="1002357"/>
        <n v="1002358"/>
        <n v="1002349"/>
        <n v="1002354"/>
        <n v="1002352"/>
        <n v="1002351"/>
        <n v="1002367"/>
        <n v="1002364"/>
        <n v="1002360"/>
        <n v="1002362"/>
        <n v="1002361"/>
        <n v="1002370"/>
        <n v="1002366"/>
        <n v="1002371"/>
        <n v="1002374"/>
        <n v="1002373"/>
        <n v="1002372"/>
        <n v="1002368"/>
        <n v="1002387"/>
        <n v="1002386"/>
        <n v="1002382"/>
        <n v="1002381"/>
        <n v="1002378"/>
        <n v="1002377"/>
        <n v="1002376"/>
        <n v="1002385"/>
        <n v="1002384"/>
        <n v="1002383"/>
        <n v="1002375"/>
        <n v="1002388"/>
        <n v="1002390"/>
        <n v="1002389"/>
        <n v="1002394"/>
        <n v="1002395"/>
        <n v="1002396"/>
        <n v="1002393"/>
        <n v="1002391"/>
        <n v="1002397"/>
        <n v="1002398"/>
        <n v="1002400"/>
        <n v="1002402"/>
        <n v="1002401"/>
        <n v="1002404"/>
        <n v="1002405"/>
        <n v="1002403"/>
        <n v="1002407"/>
        <n v="1002411"/>
        <n v="1002409"/>
        <n v="1002410"/>
        <n v="1002406"/>
        <n v="1002413"/>
        <n v="1002415"/>
        <n v="1002416"/>
        <n v="1002414"/>
        <n v="1002419"/>
        <n v="1002418"/>
        <n v="1002417"/>
        <n v="1002420"/>
        <n v="1002421"/>
        <n v="1002425"/>
        <n v="1002422"/>
        <n v="1002426"/>
        <n v="1002423"/>
        <n v="1002427"/>
        <n v="1002428"/>
        <n v="1002431"/>
        <n v="1002435"/>
        <n v="1002434"/>
        <n v="1002433"/>
        <n v="1002432"/>
        <n v="1002441"/>
        <n v="1002442"/>
        <n v="1002437"/>
        <n v="1002445"/>
        <n v="1002438"/>
        <n v="1002436"/>
        <n v="1002440"/>
        <n v="1002439"/>
        <n v="1002443"/>
        <n v="1002444"/>
        <n v="1002450"/>
        <n v="1002452"/>
        <n v="1002451"/>
        <n v="1002449"/>
        <n v="1002453"/>
        <n v="1002454"/>
        <n v="1002448"/>
        <n v="1002446"/>
        <n v="1002447"/>
        <n v="1002455"/>
        <n v="1002457"/>
        <n v="1002459"/>
        <n v="1002460"/>
        <n v="1002456"/>
        <n v="1002462"/>
        <n v="1002461"/>
        <n v="1002463"/>
        <n v="1002466"/>
        <n v="1002468"/>
        <n v="1002465"/>
        <n v="1002467"/>
        <n v="1002464"/>
        <n v="1002469"/>
        <n v="1002470"/>
        <n v="1002471"/>
        <n v="1002476"/>
        <n v="1002472"/>
        <n v="1002474"/>
        <n v="1002475"/>
        <n v="1002473"/>
        <n v="1002478"/>
        <n v="1002477"/>
        <n v="1002479"/>
        <n v="1002482"/>
        <n v="1002480"/>
        <n v="1002485"/>
        <n v="1002486"/>
        <n v="1002487"/>
        <n v="1002488"/>
        <n v="1002489"/>
        <n v="1002490"/>
        <n v="1002500"/>
        <n v="1002493"/>
        <n v="1002497"/>
        <n v="1002494"/>
        <n v="1002495"/>
        <n v="1002491"/>
        <n v="1002499"/>
        <n v="1002492"/>
        <n v="1002496"/>
        <n v="1002502"/>
        <n v="1002501"/>
        <n v="1002503"/>
        <n v="1002504"/>
        <n v="1002508"/>
        <n v="1002510"/>
        <n v="1002511"/>
        <n v="1002509"/>
        <n v="1002507"/>
        <n v="1002512"/>
        <n v="1002505"/>
        <n v="1002506"/>
        <n v="1002513"/>
        <n v="1002518"/>
        <n v="1002514"/>
        <n v="1002519"/>
        <n v="1002520"/>
        <n v="1002517"/>
        <n v="1002521"/>
        <n v="1002515"/>
        <n v="1002516"/>
        <n v="1002522"/>
        <n v="1002525"/>
        <n v="1002523"/>
        <n v="1002524"/>
        <n v="1002535"/>
        <n v="1002537"/>
        <n v="1002533"/>
        <n v="1002527"/>
        <n v="1002528"/>
        <n v="1002531"/>
        <n v="1002534"/>
        <n v="1002532"/>
        <n v="1002526"/>
        <n v="1002530"/>
        <n v="1002529"/>
        <n v="1002536"/>
        <n v="1002541"/>
        <n v="1002540"/>
        <n v="1002539"/>
        <n v="1002538"/>
        <n v="1002547"/>
        <n v="1002546"/>
        <n v="1002542"/>
        <n v="1002543"/>
        <n v="1002545"/>
        <n v="1002544"/>
        <n v="1002551"/>
        <n v="1002553"/>
        <n v="1002549"/>
        <n v="1002550"/>
        <n v="1002552"/>
        <n v="1002557"/>
        <n v="1002559"/>
        <n v="1002558"/>
        <n v="1002560"/>
        <n v="1002562"/>
        <n v="1002561"/>
        <n v="1002556"/>
        <n v="1002554"/>
        <n v="1002569"/>
        <n v="1002568"/>
        <n v="1002565"/>
        <n v="1002566"/>
        <n v="1002567"/>
        <n v="1002571"/>
        <n v="1002563"/>
        <n v="1002570"/>
        <n v="1002575"/>
        <n v="1002573"/>
        <n v="1002576"/>
        <n v="1002574"/>
        <n v="1002572"/>
        <n v="1002577"/>
        <n v="1002584"/>
        <n v="1002582"/>
        <n v="1002579"/>
        <n v="1002580"/>
        <n v="1002585"/>
        <n v="1002583"/>
        <n v="1002581"/>
        <n v="1002588"/>
        <n v="1002587"/>
        <n v="1002586"/>
        <n v="1002590"/>
        <n v="1002591"/>
        <n v="1002592"/>
        <n v="1002594"/>
        <n v="1002600"/>
        <n v="1002596"/>
        <n v="1002598"/>
        <n v="1002595"/>
        <n v="1002599"/>
        <n v="1002602"/>
        <n v="1002597"/>
        <n v="1002601"/>
        <n v="1002604"/>
        <n v="1002603"/>
        <n v="1002606"/>
        <n v="1002605"/>
        <n v="1002607"/>
        <n v="1002610"/>
        <n v="1002613"/>
        <n v="1002612"/>
        <n v="1002608"/>
        <n v="1002609"/>
        <n v="1002611"/>
        <n v="1002621"/>
        <n v="1002616"/>
        <n v="1002614"/>
        <n v="1002619"/>
        <n v="1002620"/>
        <n v="1002618"/>
        <n v="1002622"/>
        <n v="1002615"/>
        <n v="1002617"/>
        <n v="1002625"/>
        <n v="1002624"/>
        <n v="1002626"/>
        <n v="1002629"/>
        <n v="1002628"/>
        <n v="1002627"/>
        <n v="1002630"/>
        <n v="1002623"/>
        <n v="1002631"/>
        <n v="1002634"/>
        <n v="1002632"/>
        <n v="1002633"/>
        <n v="1002639"/>
        <n v="1002640"/>
        <n v="1002636"/>
        <n v="1002641"/>
        <n v="1002637"/>
        <n v="1002635"/>
        <n v="1002638"/>
        <n v="1002643"/>
        <n v="1002644"/>
        <n v="1002649"/>
        <n v="1002647"/>
        <n v="1002650"/>
        <n v="1002653"/>
        <n v="1002648"/>
        <n v="1002651"/>
        <n v="1002646"/>
        <n v="1002654"/>
        <n v="1002655"/>
        <n v="1002658"/>
        <n v="1002659"/>
        <n v="1002657"/>
        <n v="1002665"/>
        <n v="1002663"/>
        <n v="1002664"/>
        <n v="1002662"/>
        <n v="1002670"/>
        <n v="1002671"/>
        <n v="1002668"/>
        <n v="1002667"/>
        <n v="1002666"/>
        <n v="1002669"/>
        <n v="1002672"/>
        <n v="1002677"/>
        <n v="1002675"/>
        <n v="1002676"/>
        <n v="1002674"/>
        <n v="1002679"/>
        <n v="1002684"/>
        <n v="1002683"/>
        <n v="1002681"/>
        <n v="1002686"/>
        <n v="1002680"/>
        <n v="1002678"/>
        <n v="1002685"/>
        <n v="1002689"/>
        <n v="1002688"/>
        <n v="1002690"/>
        <n v="1002691"/>
        <n v="1002692"/>
        <n v="1002697"/>
        <n v="1002704"/>
        <n v="1002705"/>
        <n v="1002694"/>
        <n v="1002703"/>
        <n v="1002700"/>
        <n v="1002699"/>
        <n v="1002701"/>
        <n v="1002696"/>
        <n v="1002695"/>
        <n v="1002702"/>
        <n v="1002693"/>
        <n v="1002698"/>
        <n v="1002708"/>
        <n v="1002712"/>
        <n v="1002716"/>
        <n v="1002713"/>
        <n v="1002714"/>
        <n v="1002709"/>
        <n v="1002710"/>
        <n v="1002706"/>
        <n v="1002711"/>
        <n v="1002715"/>
        <n v="1002718"/>
        <n v="1002725"/>
        <n v="1002719"/>
        <n v="1002722"/>
        <n v="1002727"/>
        <n v="1002720"/>
        <n v="1002728"/>
        <n v="1002721"/>
        <n v="1002723"/>
        <n v="1002724"/>
        <n v="1002726"/>
        <n v="1002729"/>
        <n v="1002730"/>
        <n v="1002733"/>
        <n v="1002738"/>
        <n v="1002731"/>
        <n v="1002735"/>
        <n v="1002734"/>
        <n v="1002736"/>
      </sharedItems>
    </cacheField>
    <cacheField name="Plazo en meses" numFmtId="0">
      <sharedItems containsSemiMixedTypes="0" containsString="0" containsNumber="1" containsInteger="1" minValue="1" maxValue="60"/>
    </cacheField>
    <cacheField name="Días de vencimiento (Días de morosidad)" numFmtId="0">
      <sharedItems containsSemiMixedTypes="0" containsString="0" containsNumber="1" containsInteger="1" minValue="0" maxValue="1043"/>
    </cacheField>
    <cacheField name="Calificación" numFmtId="0">
      <sharedItems count="9">
        <s v="E"/>
        <s v="A1"/>
        <s v="A2"/>
        <s v="A3"/>
        <s v="C1"/>
        <s v="D"/>
        <s v="C2"/>
        <s v="B1"/>
        <s v="B2"/>
      </sharedItems>
    </cacheField>
    <cacheField name="Destino" numFmtId="0">
      <sharedItems count="2">
        <s v="Consumo-Prioritario"/>
        <s v="Microcredito"/>
      </sharedItems>
    </cacheField>
    <cacheField name="Producto" numFmtId="0">
      <sharedItems count="2">
        <s v="Creditos Consumo Prioritario"/>
        <s v="Crédito Microcrédito"/>
      </sharedItems>
    </cacheField>
    <cacheField name="Fecha adjudicación" numFmtId="14">
      <sharedItems containsSemiMixedTypes="0" containsNonDate="0" containsDate="1" containsString="0" minDate="2019-03-23T00:00:00" maxDate="2022-02-27T00:00:00"/>
    </cacheField>
    <cacheField name="Fecha vencimiento" numFmtId="14">
      <sharedItems containsSemiMixedTypes="0" containsNonDate="0" containsDate="1" containsString="0" minDate="2019-04-23T00:00:00" maxDate="2026-12-06T00:00:00"/>
    </cacheField>
    <cacheField name="Fecha pagada" numFmtId="0">
      <sharedItems containsDate="1" containsMixedTypes="1" minDate="2019-04-23T00:00:00" maxDate="2022-02-26T00:00:00"/>
    </cacheField>
    <cacheField name="Monto préstamo" numFmtId="0">
      <sharedItems containsSemiMixedTypes="0" containsString="0" containsNumber="1" minValue="75" maxValue="20000"/>
    </cacheField>
    <cacheField name="Saldo Préstamo" numFmtId="0">
      <sharedItems containsSemiMixedTypes="0" containsString="0" containsNumber="1" minValue="1.77" maxValue="20000"/>
    </cacheField>
    <cacheField name="Tasa" numFmtId="0">
      <sharedItems containsSemiMixedTypes="0" containsString="0" containsNumber="1" minValue="14" maxValue="23"/>
    </cacheField>
    <cacheField name="Estado" numFmtId="0">
      <sharedItems/>
    </cacheField>
    <cacheField name="Actividad Ecónomica destino cliente" numFmtId="0">
      <sharedItems count="211" longText="1">
        <s v="N000000"/>
        <s v="Actividades de contratistas de servicio de comidas (por ejemplo, para compaÃ±ias de transporte catering)."/>
        <s v="Cultivo de monte bajo (arbustos), madera para pasta y para leña (Esta actividad puede ser llevada a cabo en bosques naturales o en plantaciones forestales)."/>
        <s v="Venta al por menor de otros productos alimenticios en establecimientos especializados."/>
        <s v="Servicios de taxis."/>
        <s v="Servicios de apoyo a otras industrias manufactureras n.c.p a cambio de una retribucion o por contrato."/>
        <s v="Venta al por mayor de otras materias primas agropecuarias."/>
        <s v="Venta al por menor de pescado, crustaceos, moluscos y productos de la pesca en establecimientos especializados."/>
        <s v="Venta al por mayor de hilos (hilados), lanas y tejidos (telas)."/>
        <s v="Restaurantes, cevicherias, picanterias, cafeterias, etcetera, incluido comida para llevar."/>
        <s v="Venta al por menor de frutas, legumbres y hortalizas frescas o en conserva en establecimientos especializados."/>
        <s v="Actividades de los hogares como empleadores de personal domestico, como sirvientes, cocineros, camareros, ayudantes de camara, mayordomos, lavanderos, jardineros, porteros, mozos de cuadra, conductores, conserjes, institutrices, niÃ±eras, preceptores, secretarios, etcetera. El personal domestico empleado puede asi declarar la actividad de su empleador en los censos o estudios, aunque el empleador sea un particular. El producto resultante de esa actividad es consumido por el propio hogar empleador."/>
        <s v="Servicios de apoyo a la elaboracion y conservacion de frutas, legumbres y hortalizas a cambio de una retribucion o por contrato: pelado industrial de papas, etcetera."/>
        <s v="Restaurantes de comida rapida, puestos de refrigerio y establecimientos que ofrecen comida para llevar, reparto de pizza, etcetera; heladerias, fuentes de soda, etcetera."/>
        <s v="Servicios de restaurantes y bares en conexion con transporte cuando son proporcionadas por unidades independientes: bares del aeropuerto, bares terminales terrestres, etcetera."/>
        <s v="Actividades de preparacion y servicio de bebidas para su consumo inmediato en: cafes, tiendas de jugos de fruta, vendedores ambulantes de bebidas, etcetera."/>
        <s v="Mantenimiento y reparacion de vehiculos automotores: reparacion mecanica, electrica, sistemas de inyeccion electricos, carrocerias, partes de vehiculos automotores: parabrisas, ventanas, asientos y tapicerias. Incluye el tratamiento anti oxido, pinturas a pistola o brocha a los vehiculos y automotores, la instalacion de partes, piezas y accesorios que no se realiza como parte del proceso de fabricacion (parlantes, radios, alarmas, etcetera)."/>
        <s v="Venta al por mayor de papa y tuberculos."/>
        <s v="Explotacion de mataderos que realizan actividades de sacrificio, faenamiento, preparacion, produccion y empacado de carne fresca refrigerada o congelada en canales o piezas o porciones individuales de: bovino, porcino, ovino, caprino."/>
        <s v="Fabricacion de prendas de vestir de cuero o cuero regenerado, incluidos accesorios de trabajo de cuero como: mandiles para soldadores, ropa de trabajo, etcetera."/>
        <s v="La educacion preprimaria o inicial (es el proceso de acompaÃ±amiento al desarrollo integral que considera los aspectos cognitivos, afectivo, psicomotriz, social, de identidad, autonomia y pertinencia a la comunidad diseÃ±ada principalmente para introducir a los niÃ±os y niÃ±as, desde los tres aÃ±os hasta los cinco aÃ±os de edad en un entorno educativo de tipo escolar, es decir, servir de puente entre el hogar y el medio escolar)."/>
        <s v="Venta al por mayor de frutas, legumbres y hortalizas."/>
        <s v="Transporte de pasajeros por ferrocarriles interurbanos, incluye servicios de coches cama y coches restaurante integrados en los servicios de las compaÃ±ias de ferrocarril."/>
        <s v="Venta al por menor de productos de panaderia, confiteria y reposteria en establecimientos especializados."/>
        <s v="Venta al por menor de gran variedad de productos en tiendas, entre los que predominan, los productos alimenticios, las bebidas o el tabaco, como productos de primera necesidad y varios otros tipos de productos, como prendas de vestir, muebles, aparatos, articulos de ferreteria, cosmeticos, etcetera."/>
        <s v="Venta al por menor de huevos en establecimientos especializados."/>
        <s v="Financiacion y administracion de los programas de servicios publicos de seguridad social: seguros de enfermedad, contra accidentes laborales y de desempleo, pensiones de jubilacion, programas que cubren la perdida de ingresos en casos de maternidad, incapacidad temporal, viudez, etcetera."/>
        <s v="Actividades de almacenamiento y deposito para todo tipo de productos: explotacion de silos de granos, almacenes para mercancias diversas, camaras frigorificas, tanques de almacenamiento, etcetera. Incluye la congelacion por corriente de aire, almacenamiento de productos en zonas francas."/>
        <s v="Venta al por menor de accesorios de vestir como: guantes, corbatas, tirantes, incluye paraguas etc.. en establecimientos especializados."/>
        <s v="Actividades de transporte, distribucion y suministro de combustibles gaseosos de cualquier tipo por medio de un sistema de tuberias, venta de gas a los usuarios por medio de tuberias, actividades de los agentes o corredores que venden gas a traves de sistemas de distribucion operados por otros y Actividades de bolsas de productos basicos y mercados de capacidad de transporte para combustibles gaseosos."/>
        <s v="Venta al por mayor de diversos productos sin especializacion."/>
        <s v="Transporte terrestre de pasajeros por sistemas de transporte urbano que pueden abarcar lineas de autobus, tranvia, trolebus, metro, ferrocarril elevado, lineas de transporte entre la ciudad y el aeropuerto o la estacion etcetera. El transporte se realiza por rutas establecidas siguiendo normalmente un horario fijo, y el embarque y desembarque de pasajeros en paradas establecidas. Incluye la explotacion de funiculares, telefericos, etcetera, que formen parte del sistema de transporte urbano."/>
        <s v="Elaboracion de alimentos compuestos (mezcla) principalmente de frutas legumbres u hortalizas, excepto platos preparados en forma congelada o enlatada listos para consumir."/>
        <s v="Fabricacion de prendas de vestir de telas tejidas, de punto y ganchillo, de telas no tejidas, entre otras, para hombres, mujeres, niños y bebes: abrigos, trajes, conjuntos, chaquetas, pantalones, faldas, calentadores, trajes de baÃ±o, ropa de esqui, uniformes, camisas, camisetas, etcetera."/>
        <s v="Actividades de preparacion y servicio de bebidas para su consumo inmediato en: bares, tabernas, coctelerias, discotecas (con suministro predominante de bebidas) cervecerias y pubs."/>
        <s v="Aplicacion en edificios y otros proyectos de construccion de yeso y estuco para interiores y exteriores, con los materiales de enlistonar correspondientes."/>
        <s v="Venta al por mayor de prendas de vestir, incluidas prendas (ropa) deportivas."/>
        <s v="Transporte terrestre de pasajeros por sistemas de transporte suburbano, que pueden abarcar lineas de autobus provincial, parroquial etcetera. El transporte se realiza por rutas establecidas siguiendo normalmente un horario fijo, y el embarque y desembarque de pasajeros en paradas establecidas. Incluye la explotacion de funiculares, telefericos, etcetera, que formen parte del sistema de transporte suburbano."/>
        <s v="Actividades de transporte de pasajeros por carretera: servicios regulares de autobuses de larga distancia servicios de viajes contratados, excursiones y otros servicios ocasionales de transporte en autobus, tricimotos, servicios de enlace con aeropuertos."/>
        <s v="Gestion y supervision de los mercados financieros por entidades distintas de las autoridades publicas, como: mercado (bolsas) de contratos de productos basicos, mercado (bolsas) de futuros, mercado (bolsas) de valores, mercados bursatiles, mercado (bolsas) de opciones sobre acciones o sobre productos basicos, etcetera."/>
        <s v="Fabricacion de recubrimientos para pisos de materiales textiles: tapices, alfombras, esteras, recuadros de moqueta (alfombra)."/>
        <s v="Actividades relacionadas con el transporte terrestre de pasajeros, animales o carga: explotacion de terminales, estaciones ferroviarias, de autobuses, de manipulacion de mercancias; Operacion de infraestructura de transporte ferroviario su reparacion y mantenimiento (limpieza exterior de las unidades, mantenimiento de vias y de equipos, instalacion y mantenimiento electromecanico de maquinaria y conduccion de lineas), operaciones de cambio de vias o de agujas"/>
        <s v="Servicios de reparacion y mantenimiento de otros productos elaborados de metal: carritos de compras y equipo de manejo de materiales, armas de fuego y municiones (incluida la reparacion de escopetas deportivas y de recreo) a cambio de una retribucion o por contrato."/>
        <s v="Actividades de instalacion (montaje) de computadoras personales."/>
        <s v="Venta al por mayor de productos de panaderia y reposteria."/>
        <s v="Fabricacion de articulos confeccionados con cualquier tipo de material textil, incluidos tejidos (telas) de punto y ganchillo: frazadas, mantas de viaje, sobrecamas, cobijas, edredones, ropa de cama, sabanas, manteleria, toallas y articulos de cocina acolchados, edredones, cojines, pufes, almohadas, sacos de dormir, articulos para el baño, etcetera, incluido tejidos para mantas electricas."/>
        <s v="Elaboracion de pan y otros productos de panaderia secos: pan de todo tipo, panecillos, bizcochos, tostadas, galletas, etcetera, incluso envasados."/>
        <s v="Lavado de alfombras y tapices con champu y limpieza de cortinas y colgaduras, se realicen o no en el local o la residencia del cliente."/>
        <s v="Actividades de prestacion de una serie de servicios administrativos de oficina corrientes, como recepcion, planificacion financiera, facturacion y registro, personal y distribucion fisica (servicios de mensajeria) y logistica, a cambio de una retribucion o por contrato."/>
        <s v="Administracion y direccion de fuerzas de policia, regulares y auxiliares que dependen de las autoridades publicas, de fuerzas de vigilancia portuaria, fronteriza y costera y de otras fuerzas especiales de policia entre cuyas funciones se cuentan la ordenacion del trafico, el registro de extranjeros y el mantenimiento de ficheros de detenidos."/>
        <s v="Actividades de busqueda, seleccion, recomendacion y colocacion de personal, incluida la colocacion o busqueda de ejecutivos, Actividades de las agencias y oficinas de seleccion de actores, por ejemplo, para obras de teatro y Actividades de agencia de colocacion por Internet (On line)."/>
        <s v="Otras actividades de servicios financieros consistentes principalmente en modalidades de distribucion de fondos distintas de la concesion de prestamos: actividades de factorizacion, suscripcion de permutas financieras, opciones y otros instrumentos de cobertura y actividades de compaÃ±ias de liquidacion por adelantado."/>
        <s v="Venta al por mayor de huevos y productos a base de huevos."/>
        <s v="Administracion y gestion de los servicios generales de planificacion economica, social y de estadistica en los diversos niveles de la administracion publica."/>
        <s v="Actividades de atencion de la salud humana realizadas por enfermeros, enfermeras y auxiliares de enfermeria, que no se llevan a cabo en hospitales ni entraÃ±an la participacion de medicos ni de odontologos."/>
        <s v="Venta de vehiculos nuevos y usados: vehiculos de pasajeros, incluidos vehiculos especializados como: ambulancias y minibuses, camiones, remolques y semirremolques, vehiculos de acampada como: caravanas y autocaravanas, vehiculos para todo terreno (jeeps, etcetera), incluido la venta al por mayor y al por menor por comisionistas."/>
        <s v="Venta al por menor de bebidas alcoholicas (no destinadas al consumo en el lugar de venta) en establecimientos especializados."/>
        <s v="Todas las actividades de transporte de carga por carretera, incluido en camionetas de: troncos, ganado, transporte refrigerado, carga pesada, carga a granel, incluido el transporte en camiones cisterna, automoviles, desperdicios y materiales de desecho, sin recogida ni eliminacion."/>
        <s v="Recoleccion de desechos solidos no peligrosos (basura) en una zona delimitada: residuos de hogares y empresas por medio de contenedores; desechos recuperables mezclados de materiales reciclables; aceites y grasas usados en la cocina; desperdicios colocados en lugares publicos; desechos de actividades provenientes de la construccion y demolicion, recoleccion y remocion de escombros; desechos producidos por fabricas textiles. Incluye la gestion de estaciones de transferencia de desechos no peligrosos."/>
        <s v="Venta al por mayor de cafe, cacao, te y especias."/>
        <s v="Fabricacion de puertas y ventanas de metal y sus marcos (incluso enrollables), postigos(puertas) y portales, balcones, escaleras, rejas, tabiques de metal para fijar al suelo, etcetera."/>
        <s v="Construccion de todo tipo de edificios residenciales: casas familiares individuales, edificios multifamiliares, incluso edificios de alturas elevadas, viviendas para ancianatos, casas para beneficencia, orfanatos, carceles, cuarteles, conventos, casas religiosas. Incluye remodelacion, renovacion o rehabilitacion de estructuras existentes."/>
        <s v="Actividades de limpiabotas (betuneros), porteadores de maletas, personas encargadas de estacionar vehiculos, etcetera."/>
        <s v="Venta al por mayor de otros productos comestibles (enlatados y conservas)."/>
        <s v="Fabricacion de sellos para fechar, cerrar o numerar, aparatos manuales para imprimir y estampar en relieve, membretes, aparatos de impresion manual, cintas preparadas para maquinas de escribir y almohadillas entintadas."/>
        <s v="Venta al por menor de prendas de vestir y peleteria en establecimientos especializados."/>
        <s v="Venta al por mayor de carne y productos carnicos (incluidas las aves de corral)."/>
        <s v="Servicio de residencias de estudiantes, dormitorios escolares, albergues para trabajadores, casas de huespedes e internados."/>
        <s v="Actividades de operacion de instalaciones de generacion de energia electrica, por diversos medios: termica (turbina de gas o diesel), nuclear, hidroelectrica, solar, mareal y de otros tipos incluso de energia renovable."/>
        <s v="Actividades de construccion especializadas en un aspecto comun a diferentes tipos de estructuras y que requieren conocimientos o equipo especializados: cimentacion, incluida la hincadura de pilotes, instalacion y desmontaje de andamios y plataformas de trabajo, excluido el alquiler de andamios y plataformas, colocacion de mampuestos de ladrillo y de piedra."/>
        <s v="Actividades a corto y a largo plazo de los hospitales basicos y generales, es decir, actividades medicas, de diagnostico y de tratamiento (hospitales: comunitarios y regionales, de organizaciones sin fines de lucro, universitarios, de bases militares y de prisiones, del Ministerio de gobierno y policia, del Ministerio de defensa nacional, de la Junta de Beneficencia, del Seguro Social, Fisco Misionales)."/>
        <s v="Venta al por mayor de electrodomesticos y aparatos de uso domestico: refrigeradoras, cocinas, lavadoras, etcetera. Incluye equipos de television, estereos (equipos de sonido), equipos de grabacion y reproductores de CD y DVD, cintas de audio y video CDs, DVD grabadas."/>
        <s v="Fabricacion de estructuras de metal marcos o armazones para construccion y partes de esas estructuras: torres, mastiles, armaduras, puentes, etcetera; marcos industriales de metal: marcos para altos hornos, equipos de elevacion y manipulacion, etcetera."/>
        <s v="Otro tipo de enseÃ±anza deportiva y recreativa como: actividades de adiestramiento en campamentos deportivos, clases de juego de cartas por ejemplo bridge, actividades de instructores, profesores y entrenadores deportivos, enseÃ±anza para animadores deportivos"/>
        <s v="Actividades de elaboracion de actas textuales y registro en taquigrafia (estenotipia) de procedimientos juridicos en directo y transcripcion de los materiales correspondientes, como: servicios de redaccion de actas judiciales o de registro en estenotipia, servicios publicos de estenografia."/>
        <s v="Carga y descarga de mercancias y equipaje, independientemente del modo de transporte utilizado, estiba y desestiba, incluye carga y descarga de vagones ferroviarios de carga."/>
        <s v="Venta al por menor de productos no alimenticios n.c.p.: materiales de limpieza, armas y municiones, etcetera, en establecimientos especializados."/>
        <s v="Actividades de procesamiento de desperdicios y desechos metalicos y no metalicos y de otros articulos para convertirlos en materias primas secundarias, normalmente mediante un proceso de transformacion mecanico o quimico; Recuperacion de materiales de corrientes de desechos: Separacion y clasificacion de materiales recuperables de corrientes de desechos no peligrosos (basura); Separacion y clasificacion en categorias distintas de materiales recuperables mezclados como: papel, plasticos, latas de bebidas usadas, y metales. Entre los procesos de transformacion mecanica o quimica que se realizan se cuentan los siguientes: Aplastamiento mecanico de desperdicios metalicos, como: automoviles usados, lavadoras usadas, bicicletas usadas, etcetera, para su posterior clasificacion y separacion; Desguace de automoviles, buques, computadoras, aparatos de television y otros equipos para la recuperacion de materiales; Reduccion mecanica de grandes volumenes de metal, como vagones de ferrocarril; Trituracion de desechos de metal, vehiculos desechados, etcetera; Otros metodos de tratamiento mecanico, como el corte y el prensado para reducir el volumen."/>
        <s v="Reparacion y mantenimiento de telefonos inalambricos, telefonos celulares y aparatos de fax."/>
        <s v="Venta al por mayor de productos lacteos, incluido helados, bolos, etcetera."/>
        <s v="Servicios de alojamiento prestados por hoteles, hoteles de suites, apart hoteles, complejos turisticos, hosterias."/>
        <s v="Retapizado, reparacion y restauracion de muebles y accesorios domesticos, incluidos muebles de oficina."/>
        <s v="Servicios de recoleccion, clasificacion, transporte y entrega (nacional o internacional) de correspondencia ordinaria y paquetes (que cumplan determinadas especificaciones) por parte de empresas no sujetas a la obligacion de servicio universal. La actividad puede realizarse en uno o varios medios de transporte propios (transporte privado) o de transporte publico. Incluye la distribucion y entrega de correspondencia y paquetes y la entrega a domicilio."/>
        <s v="Actividades no diferenciadas de hogares como productores de servicios se subsistencia, es decir, actividades de los hogares que producen diversos servicios para su propia subsistencia. Esas actividades comprenden la cocina, la enseÃ±anza, el cuidado de los miembros de la familia y otros servicios producidos por los hogares para su propia subsistencia. Si los hogares tambien se dedican a la produccion de diversos bienes para su propia subsistencia, se clasifican en las actividades no diferenciadas de hogares como productores de bienes para uso propio."/>
        <s v="Venta al por mayor de accesorios de vestir guantes, corbatas, incluye paraguas y tirantes."/>
        <s v="Corte, tallado y acabado de la piedra para construccion (incluso marmol): cementerios, carreteras, techos, etcetera."/>
        <s v="Servicio de alquiler de camiones con conductor."/>
        <s v="Venta al por mayor de bebidas alcoholicas, incluso el envasado de vino a granel sin transformacion."/>
        <s v="Actividades de representacion juridica de los intereses de una parte contra otra, sea o no ante tribunales u otros organos judiciales, realizadas por abogados o bajo la supervision de abogados: asesoramiento y representacion en procedimientos civiles, procedimientos penales y en relacion con conflictos laborales."/>
        <s v="Actividades no diferenciadas de hogares como productores de bienes de subsistencia, es decir, las actividades de los hogares que producen diversos bienes para su propia subsistencia. Esas actividades comprenden la caza y la recoleccion, la agricultura, la construccion de viviendas y la confeccion de prendas de vestir y otros bienes producidos por los hogares para su propia subsistencia. Si los hogares se dedican a la produccion de bienes para el mercado, se clasifican en la rama de produccion correspondiente a esos bienes. Si se dedican principalmente a la produccion de bienes de subsistencia especificos, se clasifican en la rama de produccion correspondiente a esos bienes."/>
        <s v="Actividades de registro de las transacciones comerciales de empresas y otras entidades."/>
        <s v="Venta al por mayor de pescado, crustaceos, moluscos y productos de la pesca."/>
        <s v="Ejecucion presupuestaria y administracion de fondos publicos (hacienda) y de la deuda publica: obtencion y recepcion de fondos y fiscalizacion de su desembolso."/>
        <s v="Servicios de concesiones de servicio de comidas en instalaciones deportivas e instalaciones similares, cantinas o cafeterias (por ejemplo, para fabricas, oficinas, hospitales o escuelas) en regimen de concesion."/>
        <s v="Elaboracion de leche fresca liquida, crema de leche liquida, bebidas a base de leche, yogurt, incluso caseina o lactosa, pasteurizada, esterilizada, homogeneizada y/o tratada a altas temperaturas."/>
        <s v="Fabricacion de sustancias medicinales activas que se utilizan por sus propiedades farmacologicas en la fabricacion de medicamentos: antibioticos, vitaminas basicas, acido salicilico y acetilsalicilico, etcetera, tratamiento de la sangre, fabricacion de medicamentos: antisueros y otras fracciones de sangre, azucares quimicamente puros, productos y extractos endocrinos, vacunas. Incluidos preparados homeopaticos, fabricacion y procesamiento de glandulas y extractos glandulares, fabricacion de productos quimicos anticonceptivos de uso externo y de medicamentos anticonceptivos hormonales, fabricacion de preparados para el diagnostico medico, incluidas pruebas de embarazo, etcetera."/>
        <s v="Venta al por mayor de desperdicios y desechos, chatarra metalica y de materiales para el reciclado, incluido la recoleccion, clasificacion, separacion y el desguace de productos usados, como: automoviles, ordenadores, aparatos de television y otros tipos de equipo, para obtener partes y piezas reutilizables. El embalaje y reembalaje, almacenamiento y entrega, aunque sin un proceso de transformacion real. Ademas, los materiales comprados y vendidos tienen un valor remanente."/>
        <s v="Actividades de lavado, corte, recorte, peinado, teÃ±ido, coloracion, ondulacion y alisado del cabello y otras actividades similares para hombres y mujeres; afeitado y recorte de la barba; masajes faciales, manicura y pedicura, tatuajes, maquillaje, etcetera."/>
        <s v="Otros servicios de alojamientos por corto tiempo: casas de huespedes; cabaÃ±as, chalets, cabaÃ±as con servicio de mantenimiento y limpieza, hostales juveniles y refugios de montaÃ±a."/>
        <s v="Actividades de alquiler de automoviles privados con conductor."/>
        <s v="Actividades auxiliares de las actividades de servicios financieros n.c.p., como: actividades de tramitacion y liquidacion de transacciones financieras, incluidas las transacciones con tarjetas de credito."/>
        <s v="Servicios de autobuses escolares y autobuses para el transporte de empleados."/>
        <s v="Servicios sociales, de asesoramiento, de bienestar social, de remision y servicios similares que prestan a personas de edad y personas con discapacidad, en sus domicilios o en otros lugares, organizaciones publicas o privadas, organizaciones nacionales o locales de autoayuda y especialistas en servicios de asesoramiento como visitas a ancianos y enfermos, actividades de atencion diurna para ancianos y adultos con discapacidad y actividades de adiestramiento y readaptacion profesional para personas con discapacidad, siempre que el componente de educacion sea limitado."/>
        <s v="Venta al por mayor de valvulas y tubos electronicos, dispositivos de semiconductores, microchips, circuitos integrados y de impresion."/>
        <s v="Actividades de produccion de peliculas cinematograficas, videos, Produccion programas y anuncios de television."/>
        <s v="Compra - venta, alquiler y explotacion de bienes inmuebles propios o arrendados, como: edificios de apartamentos y viviendas; edificios no residenciales, incluso salas de exposiciones; instalaciones para almacenaje, centros comerciales y terrenos; incluye el alquiler de casas y apartamentos amueblados o sin amueblar por periodos largos, en general por meses o por aÃ±os."/>
        <s v="Actividades de artistas individuales, como escritores, directores, musicos, conferencistas u oradores, escenografos, constructores de decorados, etcetera; escritores de todo tipo, por ejemplo, obras de ficcion, de obras tecnicas, etcetera., actividades de escultores, pintores, dibujantes, caricaturistas, grabadores, etcetera, se incluye la restauracion de obras de arte, como cuadros, etcetera y actividades de los modelos independientes."/>
        <s v="Actividades relacionadas con el transporte acuatico de pasajeros, animales o carga: explotacion de instalaciones terminales, como puertos y malecones, explotacion de exclusas de vias de navegacion interiores, etcetera, actividades de navegacion, practicaje y atracada, actividades de gabarraje y salvamento, incluye actividades de faros."/>
        <s v="Actividades de consultoria distintas de las de arquitectura, ingenieria y gestion."/>
        <s v="Servicios de apoyo a la fabricacion de cubiertas y camaras de caucho; recauchutado y renovacion de cubiertas de caucho a cambio de una retribucion o por contrato."/>
        <s v="Actividades de prestacion de servicios administrativos relacionados con los seguros, como la tasacion y liquidacion de reclamaciones. Se incluyen las siguientes actividades: evaluacion de las reclamaciones, tasacion de solicitudes de indemnizacion, evaluacion del riesgo, evaluacion de riesgos y daÃ±os, tasacion de averias y perdidas. Incluye la liquidacion de solicitudes de indemnizacion."/>
        <s v="Venta al por mayor de aceites y grasas comestibles de origen animal o vegetal."/>
        <s v="Suministro de ropa blanca, uniformes de trabajo y articulos similares por las lavanderias y servicios de suministro de paÃ±ales."/>
        <s v="Venta al por mayor de productos de perfumeria, cosmeticos (productos de belleza) articulos de uso personal (jabones)."/>
        <s v="Provision de alojamiento en campamentos, parques para caravanas, campamentos recreativos y campamentos de caza y de pesca para estancias cortas. Espacio e instalaciones para vehiculos de recreo. Se incluye refugios o simples instalaciones de acampada para plantar tiendas o pernoctar en sacos de dormir."/>
        <s v="Fabricacion de maquinas y equipo para la manipulacion de metales en caliente: convertidores, lingoteras, calderos de colada, maquinas de fundir."/>
        <s v="Educacion secundaria (comprende seis aÃ±os de educacion a continuacion de la educacion primaria, desde octavo de basica hasta tercero de bachillerato, cursando un tronco comun de asignaturas generales, optando por un bachillerato en ciencias o tecnico. La educacion puede ser provista en salones de clases o a traves de radio, television, Internet, correspondencia o en el hogar."/>
        <s v="Publicacion de libros, folletos impresos, diccionarios, enciclopedias y similares, atlas, mapas y planos. Incluye la venta de espacios publicitarios."/>
        <s v="Servicios de apoyo a la fabricacion de pilas, baterias y acumuladores a cambio de una retribucion o por contrato."/>
        <s v="Actividades de sociedades de cartera, es decir, unidades tenedoras de activos de un grupo de empresas filiales (con participacion de control en su capital social) y cuya actividad principal consiste en la propiedad del grupo. Las sociedades de cartera clasificadas en esta clase no suministran ningun otro servicio a las empresas participadas, es decir, no administran ni gestionan otras unidades."/>
        <s v="Actividades de concesion de donaciones realizadas por asociaciones u otras organizaciones."/>
        <s v="Otras actividades de apoyo que se proporcionan habitualmente a las empresas y que no clasifican en otra parte: servicio de recogida de monedas de parquimetros, servicios de anillados y plastificados, preclasificacion de correo, impresion de codigo de barras, codificacion de la barra de direccion, programas de fidelizacion, subasta por cuenta propia, etcetera."/>
        <s v="Servicios de tasacion inmobiliaria."/>
        <s v="Fabricacion de otros accesorios de vestir: guantes, cinturones, chales, corbatas, corbatines, redecillas para el cabello, calzado de materiales textiles sin aplicacion de suelas, etcetera, incluido la fabricacion de partes de productos o prendas textiles."/>
        <s v="Actividades de organizaciones no afiliadas directamente a un partido politico que promueven una causa o cuestion publica mediante campaÃ±as de educacion del publico, influencia politica, recaudacion de fondos, etcetera; como iniciativas ciudadanas y movimientos de protesta; actividades de movimientos ambientalistas o ecologista; actividades de organizaciones de apoyo a servicios comunitarios y educativos n.c.p.; actividades de organizaciones para la proteccion y del adelanto de grupos especiales; por ejemplo, grupos etnicos y minoritarios y actividades de asociaciones con fines patrioticos, incluidas asociaciones de veteranos de guerra."/>
        <s v="Venta al por menor de alimentos, bebidas y productos del tabaco en puestos de venta o mercados."/>
        <s v="Actividades de gestion de sistemas de alcantarillado y de instalaciones de tratamiento de aguas residuales; recoleccion y transporte de aguas residuales humanas o industriales de uno o diversos usuarios, asi como de agua de lluvia, por medio de redes de alcantarillado, colectores, tanques y otros medios de transporte (camiones cisterna de recogida de aguas negras, etcetera); vaciado y limpieza de pozos negros y fosas septicas, fosos y pozos de alcantarillados; mantenimiento de inodoros de accion quimica; tratamiento de aguas residuales (incluidas aguas residuales humanas e industriales, agua de piscinas, etcetera) mediante procesos fisicos, quimicos y biologicos como los de dilucion, cribado, filtracion, sedimentacion, etcetera; mantenimiento y limpieza de cloacas y alcantarillas, incluido el desatasco de cloacas."/>
        <s v="DiseÃ±o industrial, es decir creacion y desarrollo de diseÃ±os y especificaciones que optimizan la utilizacion, el valor y la apariencia de los productos, incluyendo la determinacion de los materiales, la construccion, el mecanismo, la forma, el color y el acabado del producto, teniendo en cuenta las caracteristicas y necesidades humanas y consideraciones relacionadas con la seguridad, el atractivo en el mercado, la eficiencia en la produccion, la distribucion, la utilizacion, y la facilidad de mantenimiento."/>
        <s v="Venta al por mayor de azucar, chocolate y productos de confiteria."/>
        <s v="Venta de todo tipo de partes, componentes, suministros, herramientas y accesorios para vehiculos automotores como: neumaticos (llantas), camaras de aire para neumaticos (tubos). Incluye bujias, baterias, equipo de iluminacion partes y piezas electricas."/>
        <s v="Actividades relacionadas con administracion y operaciones de servicios de: carreteras, puentes, tuneles, aparcamientos o garajes, aparcamientos para bicicletas."/>
        <s v="Fabricacion de tejidos (telas) de fibra de vidrio."/>
        <s v="Actividades de captacion de agua de: rios, lagos, pozos, lluvia etcetera; purificacion de agua para su distribucion; tratamiento de agua para uso industrial y otros usos; distribucion de agua por medio de: tuberias, camiones (tanqueros) u otros medios, a usuarios residenciales, comerciales, industriales y de otro tipo."/>
        <s v="Actividades de notarios publicos, prestacion de asesoramiento en general, preparacion de documentos juridicos: escrituras de constitucion, contratos de sociedad y documentos similares para la formacion de sociedades, patentes y derechos de autor, escrituras, testamentos, fideicomisos, etcetera."/>
        <s v="Instalacion de canalizacion (conductos)."/>
        <s v="Actividades realizadas por agencias en nombre de particulares para obtener contratos de actuacion en peliculas, obras de teatro y otros espectaculos culturales y deportivos, y para ofertar libros, guiones, obras de arte, fotografias, etcetera, a editores, productores, etcetera."/>
        <s v="Lavado y limpieza en seco, planchado, etcetera, de todo tipo de prendas de vestir (incluso de piel) y de productos textiles que se realizan con equipo mecanico, a mano o en maquinas accionadas con monedas para el publico en general o para clientes industriales o comerciales, incluye actividades de reparacion y arreglos menores de prendas de vestir y otros articulos textiles, si se realizan en combinacion con las de limpieza, recogida y entrega de ropa por las lavanderias."/>
        <s v="Fabricacion de tejidos (telas) estrechos, incluidos los de urdimbre sin trama sujetos por una sustancia adhesiva: marbetes, insignias, etcetera; articulos de pasamaneria: cordones de materiales textiles para zapatos, trencillas, borlas, madroños, tules y otros tejidos (telas) de mallas anudadas, de encaje y bordados, en piezas, tiras o motivos decorativos, tejidos (telas) de red y del tipo que se utiliza para la confeccion de visillos tricotados en maquinas Raschel o maquinas similares."/>
        <s v="Transporte de pasajeros en vehiculos de traccion humana o animal."/>
        <s v="Actividades de asistentes de veterinario u otro personal veterinario auxiliar."/>
        <s v="Transporte de pacientes en ambulancias corrientes y ambulancias aereas. Estos servicios se prestan a menudo durante una situacion de emergencia medica."/>
        <s v="Fabricacion de ropa interior y ropa de dormir de telas tejidas, de punto y ganchillo, de encaje, etcetera, para hombres, mujeres y niños: panties, calzoncillos, pijamas, camisones, batas, blusas, slips, sujetadores, fajas, etcetera."/>
        <s v="Instalacion de puertas (excepto automaticas y giratorias), ventanas, marcos de puertas y ventanas. Instalacion de accesorios de cocinas, armarios empotrados, escaleras, mobiliario de tiendas y similares de madera u otros materiales, Acabados interiores como techos, cubierta de madera de paredes, mamparas moviles, etcetera."/>
        <s v="Venta al por mayor de computadoras y equipo periferico."/>
        <s v="Fabricacion de materiales de construccion de arcilla no refractaria para uso estructural: ladrillos, tejas, sombreretes de chimenea, tubos, conductos, etcetera."/>
        <s v="Actividades de administracion, gestion y el respaldo de fuerzas de defensa civil, prestacion de apoyo a la elaboracion de planes de emergencia y la ejecucion de maniobras con la participacion de instituciones civiles y de la poblacion."/>
        <s v="Investigacion y desarrollo en ingenieria y tecnologia."/>
        <s v="Otros servicios auxiliares al tratamiento medico n.c.p. como aplicacion de vacunas, medicion de la presion arterial y la capacidad auditiva, etcetera."/>
        <s v="Elaboracion de aceites crudos vegetales (sin refinar) de: oliva, soya, palma, semilla de girasol, semilla de algodon, colza, repollo o mostaza, linaza, etcetera."/>
        <s v="Actividades de recopilacion de informacion, como historiales de credito y de empleo de personas e historiales de credito de empresas, y suministro de esa informacion a instituciones financieras, empresas de venta al por menor y otras entidades que necesitan poder evaluar la solvencia de esas personas y empresas."/>
        <s v="Venta al por menor de productos textiles, prendas de vestir y calzado en puestos de venta y mercados."/>
        <s v="Actividades de operaciones preparatorias de fibras textiles: devanado y lavado de seda, desengrase, carbonizacion y teñido de vellon, cardado y peinado de toda clase de fibras animales, vegetales, artificiales."/>
        <s v="Promocion de proyectos de construccion (promocion inmobiliaria) para su posterior explotacion, es decir, para alquilar espacio en esos edificios."/>
        <s v="Servicios de apoyo a la fabricacion de abonos y compuestos de nitrogeno a cambio de una retribucion o por contrato."/>
        <s v="Actividades a corto y a largo plazo de clinicas especializadas, es decir, actividades medicas, de diagnostico y de tratamiento (clinicas para enfermos mentales, de rehabilitacion, para enfermedades infecciosas, de maternidad, etcetera)."/>
        <s v="Suministro de recursos humanos para las actividades de los clientes. La provision de recursos humanos se realiza por lo general a largo plazo o de forma permanente, y las unidades clasificadas en esta clase pueden desempeÃ±ar una amplia gama de funciones conexas de gestion de recursos humanos. Las unidades clasificadas aqui constituyen los empleadores oficiales de los empleados en lo que respecta a la nomina, los impuestos y otros aspectos fiscales y de recursos humanos, pero no se encargan de la direccion ni de la supervision del trabajo de esos empleados."/>
        <s v="Instalacion en edificios y otros proyectos de construccion de: sistemas de calefaccion (electricos, de gas y de gasoleo), calderas, torres de refrigeracion, colectores de energia solar no electricos, equipo de fontaneria y sanitario, equipo y conductos de ventilacion, refrigeracion o aire acondicionado, conducciones de gas, tuberias de vapor, sistemas de aspersores contra incendios, sistemas de riego por aspersion para el cesped."/>
        <s v="Venta al por menor de productos naturistas en establecimientos especializados."/>
        <s v="Reparacion y mantenimiento de: computadoras de escritorio, computadoras portatiles, servidores informaticos, computadoras de mano (asistentes digitales personales), unidades de disco magnetico, unidades de memoria USB y otros dispositivos de almacenamiento; unidades de disco optico (CD-RW, CD-ROM, DVD-ROM, DVD-RW), modems internos y externos, impresoras, pantallas, teclados, ratones, palancas de mando y bolas rodantes, proyectores informaticos, escaneres, incluidos lectores de codigo de barras."/>
        <s v="Venta al por menor de equipos de telecomunicaciones: celulares, tubos electronicos, etcetera. Incluye partes y piezas en establecimientos especializados."/>
        <s v="Obras de construcciones distintas de las de edificios por ejemplo: instalaciones deportivas al aire libre."/>
        <s v="Construccion de obras subterraneas: profundizacion (perforacion) de pozos."/>
        <s v="Venta al por menor de cualquier tipo de producto no realizada en almacenes ni puestos de mercado: venta directa o por vendedores a domicilio incluido la venta mediante maquinas expendedoras, etcetera."/>
        <s v="Venta al por menor de combustibles para vehiculos automotores y motocicletas en establecimientos especializados."/>
        <s v="Servicios de guardias de seguridad."/>
        <s v="Servicios transitorios de organizacion o coordinacion de operaciones de transporte y flete por tierra, mar y aire."/>
        <s v="Actividades de inversion por cuenta propia, como las de compaÃ±ias de capital riesgo, clubes de inversion, etcetera."/>
        <s v="Otras actividades de asesoramiento y representacion en procedimientos juridicos (derecho constitucional, administrativo, militar, etcetera)."/>
        <s v="Venta al por menor de productos farmaceuticos en establecimientos especializados."/>
        <s v="Venta al por menor de gran variedad de productos entre los que no predominan los productos alimenticios, las bebidas o el tabaco, actividades de venta de: prendas de vestir, muebles, aparatos, articulos de ferreteria, cosmeticos, articulos de joyeria y bisuteria, juguetes, articulos de deporte, etcetera."/>
        <s v="Actividades de licuefaccion de gas para facilitar su transporte."/>
        <s v="Servicio de comidas basado en acuerdos contractuales con el cliente para un evento (banquetes, bodas, fiestas y otras celebraciones, buffet) en la localizacion especificada por el cliente (abastecedores de eventos)."/>
        <s v="Venta al por menor de carne y productos carnicos (incluidos los de aves de corral) en establecimientos especializados."/>
        <s v="DesempeÃ±o de las funciones ejecutivas y legislativas de los organos y organismos centrales, regionales y locales."/>
        <s v="Venta al por mayor de muebles de hogar, colchones y alfombras."/>
        <s v="Venta al por mayor de maquinas herramienta controladas o no por computadora para la industria textil, cuero y otras industrias, incluye la venta al por mayor de sus partes y piezas."/>
        <s v="Otras actividades profesionales, cientificas y tecnicas: redaccion, diseÃ±os detallados realizados por dibujantes arquitectonicos, lectura de contadores de gas, agua y energia electrica, auditoria de efectos e informacion sobre fletes, medidores de cantidades de obra (certificacion de obra), etcetera."/>
        <s v="Fabricacion de medias, incluidos calcetines, leotardos y pantimedias."/>
        <s v="Actividades de corretaje empresarial, gestion de la compra o venta de pequeÃ±as y medianas empresas, incluidas practicas profesionales y excluidas las actividades de corretaje inmobiliario."/>
        <s v="Construccion de todo tipo de edificios no residenciales: edificios de produccion industrial, Ej. Fabricas, talleres, plantas de ensamblaje, hospitales, escuelas, edificios de oficinas, hoteles, almacenes, centros comerciales, bodegas, restaurantes, observatorios, iglesias, museos, aeroportuarios, portuarios y edificios de estaciones de buses, trolebuses, tren, incluso estacionamientos subterraneos, de instalaciones deportivas interiores techadas etcetera. Incluye remodelacion, renovacion o rehabilitacion de estructuras existentes"/>
        <s v="Actividades de agentes y corredores inmobiliarios."/>
        <s v="Venta al por menor de bebidas no alcoholicas (no destinadas al consumo en el lugar de venta) en establecimientos especializados, bolos, helados, hielo, etcetera."/>
        <s v="Fabricacion de partes, piezas y accesorios de carrocerias para vehiculos automotores: cinturones de seguridad, dispositivos inflables de seguridad (airbag), puertas, parachoques, asientos."/>
        <s v="Fabricacion de alimentos preparados para animales de granja (aves, ganado vacuno, porcino, etcetera), animales acuaticos, incluidos alimentos concentrados, suplementos alimenticios, la preparacion de alimentos sin mezclar (elaborados a partir de un unico producto) y los obtenidos del tratamiento de desperdicios de mataderos."/>
        <s v="Preparacion y conservacion de carne mediante: desecacion, saladura, ahumado, enlatado."/>
        <s v="Venta al por menor de articulos textiles: sabanas, toallas, juegos de mesa y otros articulos textiles; materiales basicos para hacer alfombras, tapices o bordados en establecimientos especializados."/>
        <s v="Fabricacion de otros productos de hierro o acero: tablestacas de acero y secciones abiertas soldadas de acero, viruta de hojas de acero."/>
        <s v="Venta al por mayor de bebidas no alcoholicas (jugos, gaseosas, agua mineral, etcetera)."/>
        <s v="Actividades relacionadas a la informatica como: recuperacion en casos de desastre informatico, instalacion de programas informaticos."/>
        <s v="Venta al por mayor de articulos de ferreterias y cerraduras: martillos, sierras, destornilladores, y otras herramientas de mano, accesorios y dispositivos; cajas fuertes, extintores."/>
        <s v="Otras actividades especializadas de diseÃ±o."/>
        <s v="Estudios sobre las posibilidades de comercializacion (mercados potenciales), la aceptacion y el grado de conocimiento de los productos y los habitos de compra de los consumidores con el objeto de promover las ventas y desarrollar nuevos productos, incluidos analisis estadisticos de los resultados."/>
        <s v="Venta al por menor de lacteos en establecimientos especializados."/>
        <s v="Fabricacion de cojinetes de bola y de rodillo y de partes de cojinetes."/>
        <s v="Venta al por menor de telas, lanas y otros hilados para tejer, articulos de merceria (agujas e hilo de coser) en establecimientos especializados."/>
        <s v="Venta al por menor de otros articulos en puestos de venta o mercado como: alfombras, tapices, libros, juegos y juguetes, aparatos electrodomesticos grabaciones de musica, video, etcetera."/>
        <s v="Preparacion y suministro de comidas para su consumo inmediato de manera ambulante, mediante un vehiculo motorizado o carro no motorizado, vendedores de helados en carros moviles, carritos ambulantes de comida incluye la preparacion de comida en puestos de mercados."/>
        <s v="Actividades de tratamiento de desechos organicos para su transformacion. Incluye la produccion de compost con desechos organicos."/>
        <s v="Organizacion, promocion y/o gestion de eventos como exposiciones comerciales o empresariales, convenciones, conferencias y reuniones, esten incluidas o no la gestion de esas instalaciones y la dotacion de personal necesario para su funcionamiento."/>
        <s v="Instalacion de ceramicas baldosas, losas y losetas de ceramica, hormigon o piedra tallada para paredes y pisos, accesorios de ceramica para cocinas, parque y otros revestimientos de madera para pisos, alfombras y cubrimientos de linoleo para pisos, incluidos los de caucho o plastico."/>
        <s v="Venta al por mayor de maquinaria para la mineria y construccion; incluye partes y piezas."/>
        <s v="Fabricacion de tejidos (telas) impregnados, revestidos, recubiertos o laminados con plastico."/>
        <s v="Venta al por menor de computadoras y equipo periferico computacional en establecimientos especializados."/>
        <s v="Venta al por menor de juegos y juguetes de todos los materiales en establecimientos especializados."/>
        <s v="Venta al por mayor de arroz."/>
        <s v="Otras actividades de contabilidad, teneduria de libros y auditoria; consultoria fiscal (procesamiento de nomina, etcetera)."/>
        <s v="Fabricacion de puertas, ventanas, contraventanas y sus marcos, tengan o no herrajes, como bisagras, cerraduras, escaleras, barandales, boceles y molduras; ripias, duelas de madera, bloques, listones, etcetera, ensamblados en tableros para pisos de parquet; tabiques (mamparas) de madera (excepto los autoestables)."/>
        <s v="V000000"/>
        <s v="Fabricacion de productos alimenticios a partir de (un solo componente) frutas, legumbres y hortalizas; incluso snacks de platano (chifles), yuca, frutas, etcetera, excepto papa."/>
        <s v="Administracion y supervision de los asuntos fiscales: aplicacion de los sistemas tributarios, recaudacion de derechos e impuestos sobre bienes e investigacion de casos de evasion de impuestos."/>
        <s v="Venta al por menor de productos lubricantes y refrigerantes para vehiculos automotores en establecimientos especializados."/>
      </sharedItems>
    </cacheField>
    <cacheField name="Actividad Económica" numFmtId="0">
      <sharedItems longText="1"/>
    </cacheField>
    <cacheField name="Clasificadas" numFmtId="0">
      <sharedItems/>
    </cacheField>
    <cacheField name="N° Cuenta de Ahorros" numFmtId="0">
      <sharedItems containsSemiMixedTypes="0" containsString="0" containsNumber="1" containsInteger="1" minValue="1000005" maxValue="1002037"/>
    </cacheField>
    <cacheField name="V. Cuota" numFmtId="0">
      <sharedItems/>
    </cacheField>
    <cacheField name="Total Ingresos" numFmtId="0">
      <sharedItems/>
    </cacheField>
    <cacheField name="Tipo de Garantia" numFmtId="0">
      <sharedItems containsBlank="1"/>
    </cacheField>
    <cacheField name="Valor disponible" numFmtId="0">
      <sharedItems/>
    </cacheField>
    <cacheField name="Usuario que líquido" numFmtId="0">
      <sharedItems/>
    </cacheField>
    <cacheField name="Nacionalidad" numFmtId="0">
      <sharedItems count="5">
        <s v="ECUATORIANO(A)"/>
        <s v="ECUATORIANO(A) INDIGENA"/>
        <s v="CUBANO(A)"/>
        <s v="VENEZOLANO(A)"/>
        <e v="#N/A"/>
      </sharedItems>
    </cacheField>
    <cacheField name="Nivel Académico" numFmtId="0">
      <sharedItems count="8">
        <s v="Secundaria"/>
        <s v="Primaria"/>
        <s v="Ninguna"/>
        <s v="Formación Técnica (Intermedia)"/>
        <s v="Universitaria"/>
        <s v="Postgrado"/>
        <e v="#N/A"/>
        <s v="Cliente" u="1"/>
      </sharedItems>
    </cacheField>
    <cacheField name="Provincia" numFmtId="0">
      <sharedItems count="20">
        <s v="CHIMBORAZO"/>
        <s v="PICHINCHA"/>
        <s v="IMBABURA"/>
        <s v="MANABI"/>
        <s v="BOLIVAR"/>
        <s v="COTOPAXI"/>
        <s v="ESMERALDAS"/>
        <s v="GUAYAS"/>
        <s v="CAÑAR"/>
        <s v="SANTO DOMINGO DE LOS TSACHILAS"/>
        <s v="CARCHI"/>
        <s v="ORELLANA"/>
        <s v="TUNGURAHUA"/>
        <s v="SUCUMBIOS"/>
        <s v="LOJA"/>
        <s v="AZUAY"/>
        <s v="EL ORO"/>
        <s v="SANTA ELENA"/>
        <e v="#N/A"/>
        <s v="LOS RIOS"/>
      </sharedItems>
    </cacheField>
    <cacheField name="Cantón" numFmtId="0">
      <sharedItems/>
    </cacheField>
    <cacheField name="Ciudad" numFmtId="0">
      <sharedItems/>
    </cacheField>
    <cacheField name="Zona" numFmtId="0">
      <sharedItems count="3">
        <s v="URBANA"/>
        <s v="RURAL"/>
        <e v="#N/A"/>
      </sharedItems>
    </cacheField>
  </cacheFields>
  <extLst>
    <ext xmlns:x14="http://schemas.microsoft.com/office/spreadsheetml/2009/9/main" uri="{725AE2AE-9491-48be-B2B4-4EB974FC3084}">
      <x14:pivotCacheDefinition pivotCacheId="51929595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4657.80148159722" createdVersion="7" refreshedVersion="7" minRefreshableVersion="3" recordCount="1789" xr:uid="{E661EE4A-2365-4187-9B29-1006CC2D7DBE}">
  <cacheSource type="worksheet">
    <worksheetSource ref="A1:W1790" sheet="AHORROS"/>
  </cacheSource>
  <cacheFields count="23">
    <cacheField name="Código" numFmtId="0">
      <sharedItems containsSemiMixedTypes="0" containsString="0" containsNumber="1" containsInteger="1" minValue="1000001" maxValue="1001927"/>
    </cacheField>
    <cacheField name="Agencia" numFmtId="0">
      <sharedItems/>
    </cacheField>
    <cacheField name="Nombre" numFmtId="0">
      <sharedItems/>
    </cacheField>
    <cacheField name="Identificación" numFmtId="0">
      <sharedItems containsMixedTypes="1" containsNumber="1" containsInteger="1" minValue="1001561" maxValue="1891724787001"/>
    </cacheField>
    <cacheField name="NACIONALIDAD" numFmtId="0">
      <sharedItems count="10">
        <s v="ECUATORIANO(A)"/>
        <s v="ECUATORIANO(A) INDIGENA"/>
        <s v="ESPANOLA"/>
        <s v="CUBANO(A)"/>
        <s v="VENEZOLANO(A)"/>
        <s v="ESTADOUNIDENSE"/>
        <s v="CHINO(A)"/>
        <s v="CHILENO(A)"/>
        <e v="#N/A" u="1"/>
        <s v="EGIPCIA" u="1"/>
      </sharedItems>
    </cacheField>
    <cacheField name="GÉNERO" numFmtId="0">
      <sharedItems count="3">
        <s v="M"/>
        <s v="F"/>
        <e v="#N/A" u="1"/>
      </sharedItems>
    </cacheField>
    <cacheField name="NACIONALIDAD ORIGEN" numFmtId="0">
      <sharedItems count="3">
        <s v="NACIONAL"/>
        <s v="EXTRANJERO"/>
        <e v="#N/A" u="1"/>
      </sharedItems>
    </cacheField>
    <cacheField name="NIVEL ACADEMICO" numFmtId="0">
      <sharedItems count="8">
        <s v="Universitaria"/>
        <s v="Secundaria"/>
        <s v="Primaria"/>
        <s v="Ninguna"/>
        <s v="Postgrado"/>
        <s v="Formación Técnica (Intermedia)"/>
        <e v="#N/A" u="1"/>
        <s v="Cliente" u="1"/>
      </sharedItems>
    </cacheField>
    <cacheField name="PROVINCIA" numFmtId="0">
      <sharedItems count="24">
        <s v="BOLIVAR"/>
        <s v="PICHINCHA"/>
        <s v="CHIMBORAZO"/>
        <s v="ZAMORA"/>
        <s v="CARCHI"/>
        <s v="GUAYAS"/>
        <s v="LOS RIOS"/>
        <s v="IMBABURA"/>
        <s v="LOJA"/>
        <s v="PASTAZA"/>
        <s v="TUNGURAHUA"/>
        <s v="COTOPAXI"/>
        <s v="AZUAY"/>
        <s v="MANABI"/>
        <s v="SANTO DOMINGO DE LOS TSACHILAS"/>
        <s v="ESMERALDAS"/>
        <s v="NAPO"/>
        <s v="EL ORO"/>
        <s v="MORONA"/>
        <s v="CAÑAR"/>
        <s v="SUCUMBIOS"/>
        <s v="ORELLANA"/>
        <s v="SANTA ELENA"/>
        <e v="#N/A" u="1"/>
      </sharedItems>
    </cacheField>
    <cacheField name="CANTON" numFmtId="0">
      <sharedItems/>
    </cacheField>
    <cacheField name="CIUDAD" numFmtId="0">
      <sharedItems/>
    </cacheField>
    <cacheField name="ZONA" numFmtId="0">
      <sharedItems count="3">
        <s v="RURAL"/>
        <s v="URBANA"/>
        <e v="#N/A" u="1"/>
      </sharedItems>
    </cacheField>
    <cacheField name="Cuenta" numFmtId="0">
      <sharedItems containsSemiMixedTypes="0" containsString="0" containsNumber="1" containsInteger="1" minValue="1000001" maxValue="1002037"/>
    </cacheField>
    <cacheField name="Est." numFmtId="0">
      <sharedItems count="4">
        <s v="Activo"/>
        <s v="Inactivo"/>
        <s v="A" u="1"/>
        <s v="I" u="1"/>
      </sharedItems>
    </cacheField>
    <cacheField name="Fecha Inactivacion." numFmtId="0">
      <sharedItems containsString="0" containsBlank="1" containsNumber="1" containsInteger="1" minValue="43612" maxValue="44620"/>
    </cacheField>
    <cacheField name="Dispon," numFmtId="0">
      <sharedItems containsSemiMixedTypes="0" containsString="0" containsNumber="1" minValue="0" maxValue="16851.22"/>
    </cacheField>
    <cacheField name="Reten." numFmtId="0">
      <sharedItems/>
    </cacheField>
    <cacheField name="Bloq. Promoción" numFmtId="0">
      <sharedItems/>
    </cacheField>
    <cacheField name="Bloq. Prest" numFmtId="0">
      <sharedItems/>
    </cacheField>
    <cacheField name="Otros Bloq." numFmtId="0">
      <sharedItems/>
    </cacheField>
    <cacheField name="Pend. Débito" numFmtId="0">
      <sharedItems/>
    </cacheField>
    <cacheField name="Interés" numFmtId="0">
      <sharedItems/>
    </cacheField>
    <cacheField name="TOTAL" numFmtId="0">
      <sharedItems containsSemiMixedTypes="0" containsString="0" containsNumber="1" minValue="0" maxValue="17451.22"/>
    </cacheField>
  </cacheFields>
  <extLst>
    <ext xmlns:x14="http://schemas.microsoft.com/office/spreadsheetml/2009/9/main" uri="{725AE2AE-9491-48be-B2B4-4EB974FC3084}">
      <x14:pivotCacheDefinition pivotCacheId="21393818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4657.801482523151" createdVersion="7" refreshedVersion="7" minRefreshableVersion="3" recordCount="116" xr:uid="{B1614372-4555-4A6B-BB10-7107C9E7998C}">
  <cacheSource type="worksheet">
    <worksheetSource ref="A1:AG117" sheet="DPF"/>
  </cacheSource>
  <cacheFields count="33">
    <cacheField name="Agencia" numFmtId="0">
      <sharedItems/>
    </cacheField>
    <cacheField name="Código" numFmtId="0">
      <sharedItems containsSemiMixedTypes="0" containsString="0" containsNumber="1" containsInteger="1" minValue="1000010" maxValue="1001905" count="87">
        <n v="1000672"/>
        <n v="1000673"/>
        <n v="1001130"/>
        <n v="1000090"/>
        <n v="1000195"/>
        <n v="1001149"/>
        <n v="1001154"/>
        <n v="1000446"/>
        <n v="1000547"/>
        <n v="1001210"/>
        <n v="1000392"/>
        <n v="1001219"/>
        <n v="1001220"/>
        <n v="1000821"/>
        <n v="1001235"/>
        <n v="1001232"/>
        <n v="1000196"/>
        <n v="1001264"/>
        <n v="1001255"/>
        <n v="1001312"/>
        <n v="1000190"/>
        <n v="1000405"/>
        <n v="1000754"/>
        <n v="1000271"/>
        <n v="1001388"/>
        <n v="1000167"/>
        <n v="1000665"/>
        <n v="1000592"/>
        <n v="1000719"/>
        <n v="1000184"/>
        <n v="1000945"/>
        <n v="1000010"/>
        <n v="1001080"/>
        <n v="1000684"/>
        <n v="1001277"/>
        <n v="1001201"/>
        <n v="1000176"/>
        <n v="1001613"/>
        <n v="1001223"/>
        <n v="1001618"/>
        <n v="1000534"/>
        <n v="1000519"/>
        <n v="1001248"/>
        <n v="1001688"/>
        <n v="1000906"/>
        <n v="1001709"/>
        <n v="1000974"/>
        <n v="1000793"/>
        <n v="1000142"/>
        <n v="1001696"/>
        <n v="1001283"/>
        <n v="1001700"/>
        <n v="1001698"/>
        <n v="1000272"/>
        <n v="1000382"/>
        <n v="1001699"/>
        <n v="1000121"/>
        <n v="1001701"/>
        <n v="1001708"/>
        <n v="1000180"/>
        <n v="1000189"/>
        <n v="1000973"/>
        <n v="1000875"/>
        <n v="1001496"/>
        <n v="1001269"/>
        <n v="1001013"/>
        <n v="1001251"/>
        <n v="1000725"/>
        <n v="1001776"/>
        <n v="1001764"/>
        <n v="1000241"/>
        <n v="1001706"/>
        <n v="1001697"/>
        <n v="1001702"/>
        <n v="1000334"/>
        <n v="1001864"/>
        <n v="1001826"/>
        <n v="1000220"/>
        <n v="1000243"/>
        <n v="1001888"/>
        <n v="1000340"/>
        <n v="1001905"/>
        <n v="1000920"/>
        <n v="1000386"/>
        <n v="1000322"/>
        <n v="1000473"/>
        <n v="1000255"/>
      </sharedItems>
    </cacheField>
    <cacheField name="N° Cuenta" numFmtId="0">
      <sharedItems containsString="0" containsBlank="1" containsNumber="1" containsInteger="1" minValue="1000001" maxValue="341000008"/>
    </cacheField>
    <cacheField name="Nombre" numFmtId="0">
      <sharedItems/>
    </cacheField>
    <cacheField name="NACIONALIDAD" numFmtId="0">
      <sharedItems count="5">
        <s v="ECUATORIANO(A)"/>
        <s v="ITALIANO(A)"/>
        <s v="ECUATORIANO(A) INDIGENA"/>
        <s v="CHINO(A)"/>
        <s v="CHILENO(A)"/>
      </sharedItems>
    </cacheField>
    <cacheField name="Identificacion" numFmtId="0">
      <sharedItems containsMixedTypes="1" containsNumber="1" containsInteger="1" minValue="1001613" maxValue="1891707610001"/>
    </cacheField>
    <cacheField name="GÉNERO" numFmtId="164">
      <sharedItems count="2">
        <s v="M"/>
        <s v="F"/>
      </sharedItems>
    </cacheField>
    <cacheField name="NACIONALIDAD ORIGEN" numFmtId="0">
      <sharedItems count="2">
        <s v="NACIONAL"/>
        <s v="EXTRANJERO"/>
      </sharedItems>
    </cacheField>
    <cacheField name="NIVEL ACADEMICO" numFmtId="0">
      <sharedItems count="6">
        <s v="Secundaria"/>
        <s v="Primaria"/>
        <s v="Universitaria"/>
        <s v="Formación Técnica (Intermedia)"/>
        <s v="Ninguna"/>
        <s v="Postgrado"/>
      </sharedItems>
    </cacheField>
    <cacheField name="PROVINCIA" numFmtId="0">
      <sharedItems count="9">
        <s v="PICHINCHA"/>
        <s v="CHIMBORAZO"/>
        <s v="IMBABURA"/>
        <s v="LOJA"/>
        <s v="BOLIVAR"/>
        <s v="MANABI"/>
        <s v="TUNGURAHUA"/>
        <s v="AZUAY"/>
        <s v="ESMERALDAS"/>
      </sharedItems>
    </cacheField>
    <cacheField name="CANTON" numFmtId="0">
      <sharedItems/>
    </cacheField>
    <cacheField name="CIUDAD" numFmtId="0">
      <sharedItems/>
    </cacheField>
    <cacheField name="ZONA" numFmtId="0">
      <sharedItems count="2">
        <s v="URBANA"/>
        <s v="RURAL"/>
      </sharedItems>
    </cacheField>
    <cacheField name="Tipo Dep." numFmtId="0">
      <sharedItems/>
    </cacheField>
    <cacheField name="Depósito" numFmtId="0">
      <sharedItems containsSemiMixedTypes="0" containsString="0" containsNumber="1" containsInteger="1" minValue="1000035" maxValue="1000401"/>
    </cacheField>
    <cacheField name="Núm. Días" numFmtId="0">
      <sharedItems containsSemiMixedTypes="0" containsString="0" containsNumber="1" containsInteger="1" minValue="60" maxValue="1800"/>
    </cacheField>
    <cacheField name="Estado" numFmtId="0">
      <sharedItems/>
    </cacheField>
    <cacheField name="Tipo Interes " numFmtId="0">
      <sharedItems/>
    </cacheField>
    <cacheField name="Días Por Vencer" numFmtId="0">
      <sharedItems containsSemiMixedTypes="0" containsString="0" containsNumber="1" containsInteger="1" minValue="7" maxValue="1585"/>
    </cacheField>
    <cacheField name="Fecha de Activación" numFmtId="14">
      <sharedItems containsSemiMixedTypes="0" containsNonDate="0" containsDate="1" containsString="0" minDate="2019-12-26T00:00:00" maxDate="2022-03-01T00:00:00"/>
    </cacheField>
    <cacheField name="Fecha de Vencimiento" numFmtId="14">
      <sharedItems containsSemiMixedTypes="0" containsNonDate="0" containsDate="1" containsString="0" minDate="2022-03-08T00:00:00" maxDate="2026-07-04T00:00:00"/>
    </cacheField>
    <cacheField name="Edad" numFmtId="0">
      <sharedItems containsSemiMixedTypes="0" containsString="0" containsNumber="1" containsInteger="1" minValue="18" maxValue="80"/>
    </cacheField>
    <cacheField name="Factor." numFmtId="0">
      <sharedItems/>
    </cacheField>
    <cacheField name="% Retención." numFmtId="0">
      <sharedItems/>
    </cacheField>
    <cacheField name="Int.Anual(%)" numFmtId="0">
      <sharedItems/>
    </cacheField>
    <cacheField name="Interés Diario" numFmtId="0">
      <sharedItems/>
    </cacheField>
    <cacheField name="Int.Vencimiento" numFmtId="0">
      <sharedItems/>
    </cacheField>
    <cacheField name="Interés Pagado" numFmtId="0">
      <sharedItems/>
    </cacheField>
    <cacheField name="Interés Anticipado" numFmtId="0">
      <sharedItems/>
    </cacheField>
    <cacheField name="Interés Provisionado" numFmtId="0">
      <sharedItems/>
    </cacheField>
    <cacheField name="Monto" numFmtId="0">
      <sharedItems containsSemiMixedTypes="0" containsString="0" containsNumber="1" minValue="0" maxValue="131500"/>
    </cacheField>
    <cacheField name="Retención por Pagar" numFmtId="0">
      <sharedItems/>
    </cacheField>
    <cacheField name="Valor a Pagar" numFmtId="0">
      <sharedItems/>
    </cacheField>
  </cacheFields>
  <extLst>
    <ext xmlns:x14="http://schemas.microsoft.com/office/spreadsheetml/2009/9/main" uri="{725AE2AE-9491-48be-B2B4-4EB974FC3084}">
      <x14:pivotCacheDefinition pivotCacheId="1658013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4657.801483796298" createdVersion="7" refreshedVersion="7" minRefreshableVersion="3" recordCount="1768" xr:uid="{459E218E-CA9C-4E33-9630-06FC119E6C69}">
  <cacheSource type="worksheet">
    <worksheetSource ref="A1:V1769" sheet="CERTIFICADO DE APORTACIONES"/>
  </cacheSource>
  <cacheFields count="22">
    <cacheField name="Código" numFmtId="0">
      <sharedItems containsSemiMixedTypes="0" containsString="0" containsNumber="1" containsInteger="1" minValue="1000001" maxValue="1001927"/>
    </cacheField>
    <cacheField name="Agencia" numFmtId="0">
      <sharedItems/>
    </cacheField>
    <cacheField name="Nombre" numFmtId="0">
      <sharedItems/>
    </cacheField>
    <cacheField name="Identificación" numFmtId="0">
      <sharedItems containsMixedTypes="1" containsNumber="1" containsInteger="1" minValue="1001561" maxValue="1891724787001"/>
    </cacheField>
    <cacheField name="Cuenta" numFmtId="0">
      <sharedItems containsSemiMixedTypes="0" containsString="0" containsNumber="1" containsInteger="1" minValue="231000001" maxValue="231002037"/>
    </cacheField>
    <cacheField name="Estado" numFmtId="0">
      <sharedItems/>
    </cacheField>
    <cacheField name="Fecha Inactivacion." numFmtId="0">
      <sharedItems containsNonDate="0" containsString="0" containsBlank="1"/>
    </cacheField>
    <cacheField name="Cert Aportación," numFmtId="0">
      <sharedItems containsMixedTypes="1" containsNumber="1" minValue="0.05" maxValue="975"/>
    </cacheField>
    <cacheField name="Reten." numFmtId="0">
      <sharedItems/>
    </cacheField>
    <cacheField name="Bloq. Promoción" numFmtId="0">
      <sharedItems/>
    </cacheField>
    <cacheField name="Bloq. Prest" numFmtId="0">
      <sharedItems/>
    </cacheField>
    <cacheField name="Comunes Bloq." numFmtId="0">
      <sharedItems/>
    </cacheField>
    <cacheField name="Pend. Débito" numFmtId="0">
      <sharedItems/>
    </cacheField>
    <cacheField name="Interés" numFmtId="0">
      <sharedItems/>
    </cacheField>
    <cacheField name="Cuenta Inclusión" numFmtId="0">
      <sharedItems containsMixedTypes="1" containsNumber="1" minValue="0" maxValue="975" count="622">
        <n v="36.19"/>
        <n v="62.55"/>
        <n v="50"/>
        <n v="50.86"/>
        <n v="162.41"/>
        <n v="339.99"/>
        <n v="38.86"/>
        <n v="50.26"/>
        <n v="686.41"/>
        <n v="54.69"/>
        <n v="124.36"/>
        <n v="117.79"/>
        <n v="92.25"/>
        <n v="27.57"/>
        <n v="25.84"/>
        <n v="26.39"/>
        <n v="26.93"/>
        <n v="71.569999999999993"/>
        <n v="77.959999999999994"/>
        <n v="50.74"/>
        <n v="74.819999999999993"/>
        <n v="100.96"/>
        <n v="53.99"/>
        <n v="36.71"/>
        <n v="51.16"/>
        <n v="0"/>
        <n v="51.14"/>
        <n v="64.42"/>
        <n v="83.85"/>
        <n v="100.57"/>
        <n v="41.67"/>
        <n v="35.17"/>
        <n v="110.59"/>
        <n v="236.12"/>
        <n v="47.04"/>
        <n v="91.08"/>
        <n v="43.73"/>
        <n v="47.3"/>
        <n v="49.13"/>
        <n v="45.87"/>
        <n v="53.76"/>
        <n v="38.39"/>
        <n v="84.81"/>
        <n v="56.49"/>
        <n v="48.47"/>
        <n v="48.54"/>
        <n v="60.74"/>
        <n v="56.77"/>
        <n v="197.98"/>
        <n v="129.81"/>
        <n v="98.57"/>
        <n v="52.35"/>
        <n v="72.819999999999993"/>
        <n v="71"/>
        <n v="129.57"/>
        <n v="130.44999999999999"/>
        <n v="105.6"/>
        <n v="38.35"/>
        <n v="205.51"/>
        <n v="39.01"/>
        <n v="72.28"/>
        <n v="41.08"/>
        <n v="79.010000000000005"/>
        <n v="36.409999999999997"/>
        <n v="15"/>
        <n v="44.04"/>
        <n v="27.34"/>
        <n v="198.72"/>
        <n v="40.67"/>
        <n v="54.72"/>
        <n v="76.19"/>
        <n v="89.21"/>
        <n v="285.75"/>
        <n v="46.29"/>
        <n v="56.12"/>
        <n v="43.67"/>
        <n v="113.67"/>
        <n v="133.37"/>
        <n v="37.42"/>
        <n v="36.81"/>
        <n v="45"/>
        <n v="94.65"/>
        <n v="79"/>
        <n v="12.11"/>
        <n v="57"/>
        <n v="40"/>
        <n v="234.6"/>
        <n v="117"/>
        <n v="67.14"/>
        <n v="0.65"/>
        <n v="113.05"/>
        <n v="21.25"/>
        <n v="100"/>
        <n v="52"/>
        <n v="59.75"/>
        <n v="20.9"/>
        <n v="106.5"/>
        <n v="91.7"/>
        <n v="134.5"/>
        <n v="120.4"/>
        <n v="670.75"/>
        <n v="790.01"/>
        <n v="599.5"/>
        <s v="1,005,00"/>
        <n v="443.85"/>
        <n v="48"/>
        <n v="295"/>
        <s v="1,089,00"/>
        <n v="67.38"/>
        <n v="904.42"/>
        <n v="615"/>
        <n v="105.35"/>
        <n v="277.5"/>
        <n v="653.71"/>
        <n v="49"/>
        <n v="43.75"/>
        <n v="91.3"/>
        <n v="55"/>
        <n v="250"/>
        <n v="8.75"/>
        <n v="8"/>
        <n v="11.12"/>
        <n v="140"/>
        <n v="200"/>
        <n v="240"/>
        <n v="194.58"/>
        <n v="879.04"/>
        <n v="645.29999999999995"/>
        <n v="13"/>
        <s v="1,117,25"/>
        <n v="352.33"/>
        <s v="1,217,08"/>
        <n v="638.25"/>
        <n v="781.51"/>
        <n v="70.86"/>
        <n v="5"/>
        <n v="39"/>
        <n v="70.75"/>
        <n v="11.1"/>
        <n v="44"/>
        <n v="523.75"/>
        <n v="115"/>
        <n v="309.58"/>
        <n v="293.57"/>
        <n v="3.62"/>
        <n v="2"/>
        <n v="609.71"/>
        <n v="34"/>
        <n v="111.98"/>
        <n v="22.25"/>
        <s v="1,250,00"/>
        <n v="89.95"/>
        <n v="78.150000000000006"/>
        <n v="665"/>
        <n v="18.510000000000002"/>
        <n v="4"/>
        <n v="105.13"/>
        <n v="1"/>
        <n v="92.5"/>
        <n v="6"/>
        <n v="32.130000000000003"/>
        <n v="42.5"/>
        <n v="212.51"/>
        <n v="42"/>
        <n v="470"/>
        <n v="43"/>
        <n v="26.5"/>
        <n v="292"/>
        <n v="120.25"/>
        <n v="31.75"/>
        <n v="31.25"/>
        <n v="232.25"/>
        <n v="16"/>
        <n v="345.17"/>
        <n v="21.13"/>
        <n v="81.75"/>
        <n v="152.5"/>
        <n v="65"/>
        <n v="30.4"/>
        <n v="87"/>
        <s v="1,003,00"/>
        <n v="30.25"/>
        <n v="54"/>
        <n v="47.5"/>
        <n v="20"/>
        <n v="5.75"/>
        <n v="22.53"/>
        <n v="31.9"/>
        <n v="492.8"/>
        <n v="213.86"/>
        <n v="593.33000000000004"/>
        <n v="3"/>
        <n v="935"/>
        <n v="61"/>
        <n v="12"/>
        <n v="135.99"/>
        <n v="0.5"/>
        <n v="163.5"/>
        <n v="266"/>
        <n v="241"/>
        <n v="23.24"/>
        <n v="337"/>
        <n v="43.3"/>
        <n v="273.5"/>
        <n v="180"/>
        <n v="128.4"/>
        <n v="23.25"/>
        <n v="145"/>
        <n v="87.5"/>
        <n v="1.25"/>
        <n v="177.5"/>
        <n v="14"/>
        <n v="19.88"/>
        <n v="313.75"/>
        <n v="23"/>
        <n v="187.86"/>
        <n v="149.58000000000001"/>
        <n v="12.16"/>
        <n v="363.01"/>
        <n v="69.239999999999995"/>
        <n v="64"/>
        <n v="68.430000000000007"/>
        <n v="97.05"/>
        <n v="24.18"/>
        <n v="175"/>
        <n v="245"/>
        <n v="120"/>
        <n v="10"/>
        <n v="211.92"/>
        <n v="500"/>
        <s v="1,015,12"/>
        <n v="56.59"/>
        <n v="2.0499999999999998"/>
        <n v="27.25"/>
        <n v="292.14"/>
        <n v="45.94"/>
        <n v="18.5"/>
        <n v="84.38"/>
        <n v="852.32"/>
        <n v="20.5"/>
        <n v="6.3"/>
        <n v="166.88"/>
        <n v="22.5"/>
        <n v="23.99"/>
        <n v="37.25"/>
        <n v="31.92"/>
        <n v="165"/>
        <n v="7.5"/>
        <n v="44.59"/>
        <n v="94"/>
        <n v="73.13"/>
        <n v="202.09"/>
        <n v="142.5"/>
        <n v="0.05"/>
        <n v="86.66"/>
        <n v="487.2"/>
        <n v="1.93"/>
        <s v="1,142,81"/>
        <n v="42.98"/>
        <n v="23.75"/>
        <n v="82.5"/>
        <n v="266.25"/>
        <n v="352.65"/>
        <n v="38.880000000000003"/>
        <n v="36.35"/>
        <n v="0.99"/>
        <n v="212.62"/>
        <n v="7"/>
        <n v="57.5"/>
        <n v="23.3"/>
        <n v="340"/>
        <n v="1.78"/>
        <n v="37.75"/>
        <n v="12.25"/>
        <n v="51.67"/>
        <n v="0.1"/>
        <n v="30"/>
        <n v="202.3"/>
        <n v="310.75"/>
        <n v="19.75"/>
        <n v="0.12"/>
        <n v="5.64"/>
        <n v="21.75"/>
        <n v="42.73"/>
        <n v="153.25"/>
        <n v="15.88"/>
        <n v="137.5"/>
        <n v="70"/>
        <n v="12.5"/>
        <n v="84.5"/>
        <n v="24.73"/>
        <n v="28"/>
        <n v="16.5"/>
        <n v="14.94"/>
        <n v="16.14"/>
        <n v="13.51"/>
        <n v="128.5"/>
        <n v="22"/>
        <n v="148.25"/>
        <n v="38.479999999999997"/>
        <n v="18"/>
        <n v="697"/>
        <n v="26.25"/>
        <n v="197.89"/>
        <n v="19"/>
        <s v="1,226,31"/>
        <n v="205"/>
        <n v="25.83"/>
        <n v="33.68"/>
        <n v="363.75"/>
        <s v="1,018,25"/>
        <n v="28.76"/>
        <n v="102.75"/>
        <n v="162.5"/>
        <n v="35"/>
        <n v="72"/>
        <n v="37.5"/>
        <n v="3.96"/>
        <n v="33"/>
        <n v="58"/>
        <n v="37"/>
        <n v="34.03"/>
        <n v="390"/>
        <n v="135"/>
        <n v="52.15"/>
        <n v="337.5"/>
        <n v="239"/>
        <n v="41.25"/>
        <n v="135.91"/>
        <n v="32"/>
        <n v="44.25"/>
        <n v="238.74"/>
        <n v="177.25"/>
        <n v="25"/>
        <n v="37.409999999999997"/>
        <n v="135.5"/>
        <s v="1,026,88"/>
        <n v="292.12"/>
        <n v="127.5"/>
        <n v="5.88"/>
        <n v="213.9"/>
        <n v="280.14"/>
        <n v="21"/>
        <n v="14.26"/>
        <n v="5.8"/>
        <n v="30.5"/>
        <n v="25.29"/>
        <n v="15.09"/>
        <n v="279"/>
        <n v="160"/>
        <n v="210"/>
        <n v="9.48"/>
        <n v="455"/>
        <n v="6.75"/>
        <n v="121"/>
        <n v="42.27"/>
        <n v="24.6"/>
        <n v="14.9"/>
        <n v="44.5"/>
        <n v="83.65"/>
        <n v="41.5"/>
        <n v="258.83"/>
        <n v="14.5"/>
        <n v="9"/>
        <n v="0.88"/>
        <n v="30.58"/>
        <n v="215"/>
        <n v="385.5"/>
        <n v="535"/>
        <n v="138.75"/>
        <n v="20.25"/>
        <n v="254.06"/>
        <n v="16.100000000000001"/>
        <n v="112.03"/>
        <s v="1,126,38"/>
        <n v="130"/>
        <n v="280"/>
        <n v="284.75"/>
        <n v="566"/>
        <n v="283"/>
        <n v="671.25"/>
        <n v="206.61"/>
        <n v="656.77"/>
        <n v="441.67"/>
        <n v="635"/>
        <n v="165.01"/>
        <n v="105.5"/>
        <n v="246.75"/>
        <n v="251"/>
        <n v="447.25"/>
        <n v="143.88"/>
        <n v="26"/>
        <n v="36"/>
        <n v="155"/>
        <n v="14.97"/>
        <n v="53.25"/>
        <n v="18.75"/>
        <n v="350"/>
        <n v="124.23"/>
        <n v="475"/>
        <n v="275"/>
        <s v="1,315,00"/>
        <n v="75"/>
        <n v="212.5"/>
        <n v="780"/>
        <s v="1,439,90"/>
        <n v="415"/>
        <n v="803.17"/>
        <n v="25.25"/>
        <n v="49.88"/>
        <n v="445"/>
        <n v="5.19"/>
        <n v="36.1"/>
        <n v="161.84"/>
        <n v="375.5"/>
        <n v="182"/>
        <n v="21.2"/>
        <n v="73"/>
        <n v="515"/>
        <n v="27.5"/>
        <n v="28.5"/>
        <n v="11.5"/>
        <n v="92.57"/>
        <n v="372.8"/>
        <n v="98.25"/>
        <n v="31"/>
        <n v="43.88"/>
        <n v="225"/>
        <s v="5,000,00"/>
        <n v="167"/>
        <n v="77.069999999999993"/>
        <n v="19.95"/>
        <n v="252"/>
        <n v="52.79"/>
        <n v="84.44"/>
        <n v="125"/>
        <n v="577.15"/>
        <n v="54.17"/>
        <n v="103.17"/>
        <n v="146.33000000000001"/>
        <n v="97.67"/>
        <n v="102.14"/>
        <n v="60.45"/>
        <n v="335"/>
        <n v="315"/>
        <n v="50.08"/>
        <n v="105"/>
        <n v="285"/>
        <n v="47"/>
        <n v="61.7"/>
        <n v="143.5"/>
        <n v="393.75"/>
        <n v="320"/>
        <n v="179"/>
        <n v="43.42"/>
        <n v="182.5"/>
        <n v="112.5"/>
        <n v="773"/>
        <n v="540"/>
        <n v="60"/>
        <n v="64.34"/>
        <n v="30.13"/>
        <n v="17.649999999999999"/>
        <n v="170.2"/>
        <n v="42.25"/>
        <n v="158.6"/>
        <n v="30.12"/>
        <n v="157"/>
        <n v="192.6"/>
        <n v="850"/>
        <n v="53.75"/>
        <n v="402.76"/>
        <n v="235"/>
        <n v="374.2"/>
        <n v="347"/>
        <n v="230"/>
        <s v="1,266,25"/>
        <n v="385.58"/>
        <n v="214.88"/>
        <n v="530"/>
        <n v="34.5"/>
        <n v="199.5"/>
        <n v="107"/>
        <n v="607.5"/>
        <n v="78.33"/>
        <n v="142"/>
        <n v="32.409999999999997"/>
        <n v="510"/>
        <n v="364.17"/>
        <n v="38.630000000000003"/>
        <n v="195"/>
        <n v="142.62"/>
        <n v="56.5"/>
        <n v="425"/>
        <n v="186.8"/>
        <n v="277.29000000000002"/>
        <n v="220"/>
        <n v="111.66"/>
        <n v="589.01"/>
        <n v="152.83000000000001"/>
        <s v="1,330,01"/>
        <n v="80"/>
        <n v="40.83"/>
        <s v="1,001,00"/>
        <n v="63"/>
        <n v="96.17"/>
        <n v="163.75"/>
        <n v="265"/>
        <n v="81"/>
        <n v="230.67"/>
        <s v="1,505,00"/>
        <n v="170"/>
        <n v="260"/>
        <s v="1,045,00"/>
        <n v="162"/>
        <n v="560"/>
        <n v="845"/>
        <n v="2.5"/>
        <n v="85"/>
        <n v="95"/>
        <n v="69.25"/>
        <n v="114.17"/>
        <n v="450"/>
        <n v="110.5"/>
        <n v="190"/>
        <n v="38.75"/>
        <n v="336"/>
        <n v="110"/>
        <n v="60.33"/>
        <n v="146.66999999999999"/>
        <n v="62.5"/>
        <n v="69"/>
        <n v="595"/>
        <n v="420"/>
        <n v="64.17"/>
        <s v="1,000,50"/>
        <n v="430"/>
        <n v="158.76"/>
        <n v="128"/>
        <n v="88.5"/>
        <n v="137.1"/>
        <n v="255"/>
        <n v="74.2"/>
        <n v="27.92"/>
        <n v="119.5"/>
        <n v="66.92"/>
        <n v="90"/>
        <n v="222"/>
        <n v="45.77"/>
        <n v="300"/>
        <n v="70.2"/>
        <n v="222.5"/>
        <n v="142.65"/>
        <n v="448.18"/>
        <n v="58.6"/>
        <n v="7.75"/>
        <n v="64.25"/>
        <n v="154.25"/>
        <n v="128.75"/>
        <n v="99"/>
        <n v="62"/>
        <n v="150"/>
        <n v="111.67"/>
        <n v="174"/>
        <n v="183.33"/>
        <n v="74"/>
        <n v="139"/>
        <n v="185"/>
        <n v="126.25"/>
        <s v="1,025,00"/>
        <n v="45.17"/>
        <n v="164.54"/>
        <n v="48.73"/>
        <n v="975"/>
        <n v="346.25"/>
        <n v="33.200000000000003"/>
        <n v="457"/>
        <n v="136.5"/>
        <n v="237.3"/>
        <n v="490"/>
        <n v="40.33"/>
        <n v="64.400000000000006"/>
        <n v="28.25"/>
        <n v="28.75"/>
        <n v="118"/>
        <n v="27.6"/>
        <n v="96"/>
        <n v="580"/>
        <n v="188"/>
        <n v="159"/>
        <n v="447"/>
        <s v="8,000,00"/>
        <n v="157.5"/>
        <n v="735"/>
        <n v="193"/>
        <n v="715"/>
        <n v="330"/>
        <n v="305"/>
        <n v="172"/>
        <n v="102"/>
        <n v="15.75"/>
        <n v="282"/>
        <n v="132"/>
        <n v="80.33"/>
        <n v="502"/>
        <n v="190.01"/>
        <n v="194.4"/>
        <n v="53.33"/>
        <n v="176"/>
        <n v="325"/>
        <n v="141.01"/>
        <n v="152"/>
        <n v="194"/>
        <n v="36.92"/>
        <n v="150.01"/>
        <n v="133"/>
        <n v="770"/>
        <n v="122"/>
        <n v="862"/>
        <n v="380"/>
        <n v="49.2" u="1"/>
        <n v="2.99" u="1"/>
      </sharedItems>
    </cacheField>
    <cacheField name="Nivel de educación" numFmtId="0">
      <sharedItems count="7">
        <s v="Secundaria"/>
        <s v="Primaria"/>
        <s v="Universitaria"/>
        <s v="Ninguna"/>
        <s v="Postgrado"/>
        <s v="Formación Técnica (Intermedia)"/>
        <e v="#N/A" u="1"/>
      </sharedItems>
    </cacheField>
    <cacheField name="Provincia" numFmtId="0">
      <sharedItems count="24">
        <s v="CHIMBORAZO"/>
        <s v="PICHINCHA"/>
        <s v="BOLIVAR"/>
        <s v="TUNGURAHUA"/>
        <s v="CARCHI"/>
        <s v="GUAYAS"/>
        <s v="LOS RIOS"/>
        <s v="PASTAZA"/>
        <s v="ZAMORA"/>
        <s v="LOJA"/>
        <s v="IMBABURA"/>
        <s v="COTOPAXI"/>
        <s v="AZUAY"/>
        <s v="MANABI"/>
        <s v="SANTO DOMINGO DE LOS TSACHILAS"/>
        <s v="ESMERALDAS"/>
        <s v="NAPO"/>
        <s v="EL ORO"/>
        <s v="MORONA"/>
        <s v="CAÑAR"/>
        <s v="SUCUMBIOS"/>
        <s v="ORELLANA"/>
        <s v="SANTA ELENA"/>
        <e v="#N/A" u="1"/>
      </sharedItems>
    </cacheField>
    <cacheField name="Cantón" numFmtId="0">
      <sharedItems/>
    </cacheField>
    <cacheField name="Ciudad" numFmtId="0">
      <sharedItems/>
    </cacheField>
    <cacheField name="Zona" numFmtId="0">
      <sharedItems count="3">
        <s v="URBANA"/>
        <s v="RURAL"/>
        <e v="#N/A" u="1"/>
      </sharedItems>
    </cacheField>
    <cacheField name="Nacionalidad" numFmtId="0">
      <sharedItems count="10">
        <s v="ECUATORIANO(A) INDIGENA"/>
        <s v="ECUATORIANO(A)"/>
        <s v="ESPANOLA"/>
        <s v="CUBANO(A)"/>
        <s v="VENEZOLANO(A)"/>
        <s v="ESTADOUNIDENSE"/>
        <s v="CHINO(A)"/>
        <s v="CHILENO(A)"/>
        <e v="#N/A" u="1"/>
        <s v="EGIPCIA" u="1"/>
      </sharedItems>
    </cacheField>
    <cacheField name="Género" numFmtId="0">
      <sharedItems count="2">
        <s v="F"/>
        <s v="M"/>
      </sharedItems>
    </cacheField>
  </cacheFields>
  <extLst>
    <ext xmlns:x14="http://schemas.microsoft.com/office/spreadsheetml/2009/9/main" uri="{725AE2AE-9491-48be-B2B4-4EB974FC3084}">
      <x14:pivotCacheDefinition pivotCacheId="16288981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
  <r>
    <n v="1000051"/>
    <s v="SOTOMAYOR ROJAS DILON OCTAVIO"/>
    <n v="602114399"/>
    <x v="0"/>
    <x v="0"/>
    <x v="0"/>
    <n v="1"/>
    <n v="1043"/>
    <x v="0"/>
    <x v="0"/>
    <x v="0"/>
    <d v="2019-03-23T00:00:00"/>
    <d v="2019-04-23T00:00:00"/>
    <d v="2019-04-23T00:00:00"/>
    <n v="462.59"/>
    <n v="462.59"/>
    <n v="16"/>
    <s v="Vencido"/>
    <x v="0"/>
    <s v="Empleado Privado"/>
    <s v="Empleado Privado"/>
    <n v="1000234"/>
    <s v="469.10"/>
    <s v="2,300.00"/>
    <s v="Sobre firmas"/>
    <s v="0.00"/>
    <s v="Juan Gabriel Urquizo Yumiceba"/>
    <x v="0"/>
    <x v="0"/>
    <x v="0"/>
    <s v="RIOBAMBA"/>
    <s v="RIOBAMBA"/>
    <x v="0"/>
  </r>
  <r>
    <n v="1000081"/>
    <s v="BARAHONA CHAVEZ TELMO RODRIGO"/>
    <n v="603043449"/>
    <x v="1"/>
    <x v="0"/>
    <x v="1"/>
    <n v="1"/>
    <n v="1043"/>
    <x v="0"/>
    <x v="0"/>
    <x v="0"/>
    <d v="2019-03-23T00:00:00"/>
    <d v="2019-04-23T00:00:00"/>
    <d v="2019-04-23T00:00:00"/>
    <n v="1002.39"/>
    <n v="901.64"/>
    <n v="16"/>
    <s v="Vencido"/>
    <x v="0"/>
    <s v="Empleado Privado"/>
    <s v="Empleado Privado"/>
    <n v="1000102"/>
    <s v="1,016.34"/>
    <s v="15,000.00"/>
    <s v="Sobre firmas"/>
    <s v="0.00"/>
    <s v="Juan Gabriel Urquizo Yumiceba"/>
    <x v="0"/>
    <x v="0"/>
    <x v="0"/>
    <s v="RIOBAMBA"/>
    <s v="RIOBAMBA"/>
    <x v="0"/>
  </r>
  <r>
    <n v="1000204"/>
    <s v="TRAVES TIPANLUISA MAYRA FERNANDA"/>
    <n v="1723601694"/>
    <x v="2"/>
    <x v="1"/>
    <x v="2"/>
    <n v="12"/>
    <n v="0"/>
    <x v="1"/>
    <x v="1"/>
    <x v="1"/>
    <d v="2019-06-03T00:00:00"/>
    <d v="2020-08-04T00:00:00"/>
    <s v="0000-00-00"/>
    <n v="1000"/>
    <n v="1.77"/>
    <n v="19.5"/>
    <s v="Vigente"/>
    <x v="1"/>
    <s v="Servicios de restaurantes y bares en conexión con transporte cuando son proporcionadas por unidades independientes: bares del aeropuerto, bares terminales terrestres, etcétera."/>
    <s v="Servicios Varios"/>
    <n v="1000266"/>
    <s v="92.40"/>
    <s v="1,060.00"/>
    <s v="Sobre firmas"/>
    <s v="4.16"/>
    <s v="Eloisa Veronica Guaman Tasambay"/>
    <x v="0"/>
    <x v="0"/>
    <x v="1"/>
    <s v="QUITO"/>
    <s v="COTOCOLLAO"/>
    <x v="0"/>
  </r>
  <r>
    <n v="1000123"/>
    <s v="HUILCAREMA AUQUILLA CARMEN NARCISA"/>
    <n v="602747628"/>
    <x v="3"/>
    <x v="1"/>
    <x v="3"/>
    <n v="12"/>
    <n v="655"/>
    <x v="0"/>
    <x v="1"/>
    <x v="1"/>
    <d v="2019-07-04T00:00:00"/>
    <d v="2020-07-15T00:00:00"/>
    <d v="2020-05-15T00:00:00"/>
    <n v="1170"/>
    <n v="324.32"/>
    <n v="19.5"/>
    <s v="Vencido"/>
    <x v="2"/>
    <s v="Actividades de confección a la medida de prendas de vestir (costureras, sastres)."/>
    <s v="Actividades de confección a la medida de prendas de vestir (costureras, sastres)."/>
    <n v="1000154"/>
    <s v="108.10"/>
    <s v="500.00"/>
    <s v="Sobre firmas"/>
    <s v="0.04"/>
    <s v="Eloisa Veronica Guaman Tasambay"/>
    <x v="1"/>
    <x v="1"/>
    <x v="0"/>
    <s v="RIOBAMBA"/>
    <s v="VELOZ"/>
    <x v="0"/>
  </r>
  <r>
    <n v="1000276"/>
    <s v="CORDOVA MONTALVO MARIA MERCEDES"/>
    <n v="1718677998"/>
    <x v="3"/>
    <x v="1"/>
    <x v="4"/>
    <n v="5"/>
    <n v="881"/>
    <x v="0"/>
    <x v="1"/>
    <x v="1"/>
    <d v="2019-08-02T00:00:00"/>
    <d v="2020-01-02T00:00:00"/>
    <d v="2019-10-02T00:00:00"/>
    <n v="350"/>
    <n v="263.35000000000002"/>
    <n v="19.5"/>
    <s v="Vencido"/>
    <x v="3"/>
    <s v="Venta al por mayor de frutas, legumbres y hortalizas."/>
    <s v="Venta al por mayor varios"/>
    <n v="1000335"/>
    <s v="73.45"/>
    <s v="810.00"/>
    <s v="Sobre firmas"/>
    <s v="0.00"/>
    <s v="Carlos Efrain Valdez Auquilla"/>
    <x v="1"/>
    <x v="2"/>
    <x v="2"/>
    <s v="OTAVALO"/>
    <s v="SAN JUAN DE ILUMAN"/>
    <x v="1"/>
  </r>
  <r>
    <n v="1000436"/>
    <s v="CHICAIZA PUCUJI SEGUNDO OSWALDO"/>
    <n v="501689558"/>
    <x v="4"/>
    <x v="0"/>
    <x v="5"/>
    <n v="12"/>
    <n v="657"/>
    <x v="0"/>
    <x v="1"/>
    <x v="1"/>
    <d v="2019-08-13T00:00:00"/>
    <d v="2020-08-13T00:00:00"/>
    <d v="2020-05-13T00:00:00"/>
    <n v="1050"/>
    <n v="374.88"/>
    <n v="19.5"/>
    <s v="Vencido"/>
    <x v="3"/>
    <s v="Elaboración de harinas o masas mezcladas preparadas para la fabricación de pan, pasteles, bizcochos o panqueques."/>
    <s v="Elaboración de alimentos"/>
    <n v="1000499"/>
    <s v="97.02"/>
    <s v="1,060.00"/>
    <s v="Sobre firmas"/>
    <s v="0.00"/>
    <s v="Juan Gabriel Urquizo Yumiceba"/>
    <x v="0"/>
    <x v="1"/>
    <x v="1"/>
    <s v="QUITO"/>
    <s v="COTOCOLLAO"/>
    <x v="0"/>
  </r>
  <r>
    <n v="1000496"/>
    <s v="ALMACHI PERALTA EDWIN FABIAN"/>
    <n v="1713481479"/>
    <x v="5"/>
    <x v="0"/>
    <x v="6"/>
    <n v="8"/>
    <n v="621"/>
    <x v="0"/>
    <x v="1"/>
    <x v="1"/>
    <d v="2019-09-16T00:00:00"/>
    <d v="2020-08-18T00:00:00"/>
    <d v="2020-06-18T00:00:00"/>
    <n v="500"/>
    <n v="196.19"/>
    <n v="19.5"/>
    <s v="Vencido"/>
    <x v="4"/>
    <s v="Servicios de taxis."/>
    <s v="Servicios Varios"/>
    <n v="1000564"/>
    <s v="67.16"/>
    <s v="950.00"/>
    <s v="Sobre firmas"/>
    <s v="0.00"/>
    <s v="Josselyn Patricia Cabay Carrillo"/>
    <x v="0"/>
    <x v="0"/>
    <x v="1"/>
    <s v="QUITO"/>
    <s v="SAN BLAS"/>
    <x v="0"/>
  </r>
  <r>
    <n v="1000333"/>
    <s v="SANCHEZ CRUZ CRISTIAN JAVIER"/>
    <n v="1717175416"/>
    <x v="6"/>
    <x v="0"/>
    <x v="7"/>
    <n v="12"/>
    <n v="684"/>
    <x v="0"/>
    <x v="1"/>
    <x v="1"/>
    <d v="2019-10-31T00:00:00"/>
    <d v="2020-11-16T00:00:00"/>
    <d v="2020-04-16T00:00:00"/>
    <n v="600"/>
    <n v="419.5"/>
    <n v="20.5"/>
    <s v="Vencido"/>
    <x v="5"/>
    <s v="Fabricación de marcos de madera para espejos y cuadros, fabricación de bastidores de madera para lienzos de pintor."/>
    <s v="Fabricación de máquinaria y equipos"/>
    <n v="1000392"/>
    <s v="55.72"/>
    <s v="800.00"/>
    <m/>
    <s v="0.04"/>
    <s v="Juan Gabriel Urquizo Yumiceba"/>
    <x v="1"/>
    <x v="0"/>
    <x v="1"/>
    <s v="QUITO"/>
    <s v="QUITO"/>
    <x v="0"/>
  </r>
  <r>
    <n v="1000617"/>
    <s v="RUMIÑAHUI BASTIDAS KLEBER PATRICIO"/>
    <n v="1721046603"/>
    <x v="7"/>
    <x v="0"/>
    <x v="8"/>
    <n v="5"/>
    <n v="0"/>
    <x v="1"/>
    <x v="1"/>
    <x v="1"/>
    <d v="2019-11-16T00:00:00"/>
    <d v="2020-06-20T00:00:00"/>
    <s v="0000-00-00"/>
    <n v="1030"/>
    <n v="2.88"/>
    <n v="20.5"/>
    <s v="Vigente"/>
    <x v="4"/>
    <s v="Servicios de taxis."/>
    <s v="Servicios Varios"/>
    <n v="1000688"/>
    <s v="216.68"/>
    <s v="1,200.00"/>
    <s v="Sobre firmas"/>
    <s v="828.25"/>
    <s v="Juan Gabriel Urquizo Yumiceba"/>
    <x v="1"/>
    <x v="0"/>
    <x v="1"/>
    <s v="QUITO"/>
    <s v="COTOCOLLAO"/>
    <x v="0"/>
  </r>
  <r>
    <n v="1000657"/>
    <s v="BASTIDAS QUIZCHPE MARLITH ELIZABETH"/>
    <n v="1722091954"/>
    <x v="8"/>
    <x v="1"/>
    <x v="9"/>
    <n v="4"/>
    <n v="771"/>
    <x v="0"/>
    <x v="1"/>
    <x v="1"/>
    <d v="2019-12-20T00:00:00"/>
    <d v="2020-04-20T00:00:00"/>
    <d v="2020-01-20T00:00:00"/>
    <n v="500"/>
    <n v="388.95"/>
    <n v="20.5"/>
    <s v="Vencido"/>
    <x v="6"/>
    <s v="Venta al por menor de calzado, material de zapaterí­a (plantillas, taloneras, suela y artí­culos análogos) en establecimientos especializados."/>
    <s v="Venta al por menor varios"/>
    <n v="1000728"/>
    <s v="130.38"/>
    <s v="1,050.00"/>
    <s v="Sobre firmas"/>
    <s v="0.00"/>
    <s v="Josselyn Patricia Cabay Carrillo"/>
    <x v="1"/>
    <x v="1"/>
    <x v="1"/>
    <s v="SAN MIGUEL DE LOS BANCOS"/>
    <s v="SAN MIGUEL DE LOS BANCOS"/>
    <x v="0"/>
  </r>
  <r>
    <n v="1000343"/>
    <s v="LLANGARI QUISHPE MARIA TERESA"/>
    <n v="1703776433"/>
    <x v="9"/>
    <x v="1"/>
    <x v="10"/>
    <n v="24"/>
    <n v="19"/>
    <x v="2"/>
    <x v="1"/>
    <x v="1"/>
    <d v="2020-03-07T00:00:00"/>
    <d v="2022-06-10T00:00:00"/>
    <d v="2022-02-10T00:00:00"/>
    <n v="1517.51"/>
    <n v="372.62"/>
    <n v="21.5"/>
    <s v="Moroso"/>
    <x v="7"/>
    <s v="Venta al por menor de pescado, crustáceos, moluscos y productos de la pesca en establecimientos especializados."/>
    <s v="Venta al por menor varios"/>
    <n v="1000404"/>
    <s v="0.00"/>
    <s v="1,100.00"/>
    <s v="Sobre firmas"/>
    <s v="0.00"/>
    <s v="Juan Gabriel Urquizo Yumiceba"/>
    <x v="0"/>
    <x v="1"/>
    <x v="1"/>
    <s v="QUITO"/>
    <s v="GONZALEZ SUAREZ"/>
    <x v="0"/>
  </r>
  <r>
    <n v="1000550"/>
    <s v="SANCHEZ HINOJOSA ROSA ."/>
    <n v="1002255014"/>
    <x v="10"/>
    <x v="1"/>
    <x v="11"/>
    <n v="1"/>
    <n v="627"/>
    <x v="0"/>
    <x v="1"/>
    <x v="1"/>
    <d v="2020-03-12T00:00:00"/>
    <d v="2020-06-12T00:00:00"/>
    <d v="2020-06-12T00:00:00"/>
    <n v="500"/>
    <n v="238.47"/>
    <n v="21.5"/>
    <s v="Vencido"/>
    <x v="8"/>
    <s v="Venta al por mayor de accesorios de vestir guantes, corbatas, incluye paraguas y tirantes."/>
    <s v="Venta al por mayor varios"/>
    <n v="1000621"/>
    <s v="0.00"/>
    <s v="3,700.00"/>
    <s v="Sobre firmas"/>
    <s v="0.01"/>
    <s v="Juan Gabriel Urquizo Yumiceba"/>
    <x v="0"/>
    <x v="1"/>
    <x v="2"/>
    <s v="OTAVALO"/>
    <s v="SAN RAFAEL"/>
    <x v="1"/>
  </r>
  <r>
    <n v="1000420"/>
    <s v="LLUGLLA DUCHI JUANA "/>
    <n v="602451338"/>
    <x v="11"/>
    <x v="1"/>
    <x v="12"/>
    <n v="16"/>
    <n v="320"/>
    <x v="0"/>
    <x v="1"/>
    <x v="1"/>
    <d v="2020-03-31T00:00:00"/>
    <d v="2021-10-15T00:00:00"/>
    <d v="2021-04-15T00:00:00"/>
    <n v="1359"/>
    <n v="645.02"/>
    <n v="21.5"/>
    <s v="Vencido"/>
    <x v="9"/>
    <s v="Venta al por menor de frutas, legumbres y hortalizas frescas o en conserva en establecimientos especializados."/>
    <s v="Venta al por menor varios"/>
    <n v="1000483"/>
    <s v="0.00"/>
    <s v="2,270.00"/>
    <s v="Sobre firmas"/>
    <s v="0.00"/>
    <s v="Juan Gabriel Urquizo Yumiceba"/>
    <x v="1"/>
    <x v="1"/>
    <x v="0"/>
    <s v="RIOBAMBA"/>
    <s v="CALPI"/>
    <x v="1"/>
  </r>
  <r>
    <n v="1000779"/>
    <s v="YUNGAN TASAMBAY MARIA FRANCISCA"/>
    <n v="603780974"/>
    <x v="12"/>
    <x v="1"/>
    <x v="13"/>
    <n v="24"/>
    <n v="0"/>
    <x v="1"/>
    <x v="1"/>
    <x v="1"/>
    <d v="2020-05-05T00:00:00"/>
    <d v="2022-05-25T00:00:00"/>
    <s v="0000-00-00"/>
    <n v="2000"/>
    <n v="343.46"/>
    <n v="21.5"/>
    <s v="Vigente"/>
    <x v="9"/>
    <s v="Venta al por mayor de frutas, legumbres y hortalizas."/>
    <s v="Venta al por mayor varios"/>
    <n v="1000851"/>
    <s v="103.26"/>
    <s v="3,620.00"/>
    <s v="Sobre firmas"/>
    <s v="1.72"/>
    <s v="Edelina Aurora Carrillo Tasambay"/>
    <x v="1"/>
    <x v="1"/>
    <x v="0"/>
    <s v="RIOBAMBA"/>
    <s v="YARUQUIES"/>
    <x v="0"/>
  </r>
  <r>
    <n v="1000821"/>
    <s v="GUAIPACHA CARRILLO CRISTHIAN MAURICIO"/>
    <n v="1725449886"/>
    <x v="13"/>
    <x v="0"/>
    <x v="14"/>
    <n v="36"/>
    <n v="0"/>
    <x v="1"/>
    <x v="0"/>
    <x v="0"/>
    <d v="2020-05-27T00:00:00"/>
    <d v="2023-06-03T00:00:00"/>
    <s v="0000-00-00"/>
    <n v="7770"/>
    <n v="3907.53"/>
    <n v="14"/>
    <s v="Vigente"/>
    <x v="0"/>
    <s v="Venta al por mayor de frutas, legumbres y hortalizas."/>
    <s v="Venta al por mayor varios"/>
    <n v="1000892"/>
    <s v="265.56"/>
    <s v="15,500.00"/>
    <s v="Sobre firmas"/>
    <s v="0.75"/>
    <s v="Pedro José Criollo Niama"/>
    <x v="1"/>
    <x v="0"/>
    <x v="0"/>
    <s v="RIOBAMBA"/>
    <s v="CACHA (CAB EN MACHANGARA)"/>
    <x v="1"/>
  </r>
  <r>
    <n v="1000762"/>
    <s v="CRIOLLO NIAMA LUIS ALFREDO"/>
    <n v="1726155888"/>
    <x v="14"/>
    <x v="0"/>
    <x v="15"/>
    <n v="24"/>
    <n v="24"/>
    <x v="2"/>
    <x v="1"/>
    <x v="1"/>
    <d v="2020-05-28T00:00:00"/>
    <d v="2022-06-05T00:00:00"/>
    <d v="2022-02-05T00:00:00"/>
    <n v="3000"/>
    <n v="767.12"/>
    <n v="21.5"/>
    <s v="Moroso"/>
    <x v="10"/>
    <s v="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
    <s v="Actividades varias "/>
    <n v="1000834"/>
    <s v="154.89"/>
    <s v="500.00"/>
    <s v="Sobre firmas"/>
    <s v="0.00"/>
    <s v="Edelina Aurora Carrillo Tasambay"/>
    <x v="1"/>
    <x v="0"/>
    <x v="0"/>
    <s v="RIOBAMBA"/>
    <s v="CACHA (CAB EN MACHANGARA)"/>
    <x v="1"/>
  </r>
  <r>
    <n v="1000108"/>
    <s v="GUSQUI ESTRADA LADY MILENA"/>
    <n v="604268870"/>
    <x v="8"/>
    <x v="1"/>
    <x v="16"/>
    <n v="24"/>
    <n v="0"/>
    <x v="1"/>
    <x v="0"/>
    <x v="0"/>
    <d v="2020-06-13T00:00:00"/>
    <d v="2022-07-03T00:00:00"/>
    <s v="0000-00-00"/>
    <n v="3500"/>
    <n v="875.32"/>
    <n v="16"/>
    <s v="Vigente"/>
    <x v="0"/>
    <s v="Empleado Privado"/>
    <s v="Empleado Privado"/>
    <n v="1000136"/>
    <s v="173.19"/>
    <s v="2,588.69"/>
    <s v="Sobre firmas"/>
    <s v="172.22"/>
    <s v="Edelina Aurora Carrillo Tasambay"/>
    <x v="0"/>
    <x v="0"/>
    <x v="0"/>
    <s v="RIOBAMBA"/>
    <s v="RIOBAMBA"/>
    <x v="0"/>
  </r>
  <r>
    <n v="1000548"/>
    <s v="LOPEZ CAIZA RICHARD MARCELO"/>
    <n v="1713660601"/>
    <x v="15"/>
    <x v="0"/>
    <x v="17"/>
    <n v="24"/>
    <n v="0"/>
    <x v="1"/>
    <x v="1"/>
    <x v="1"/>
    <d v="2020-06-15T00:00:00"/>
    <d v="2022-06-15T00:00:00"/>
    <s v="0000-00-00"/>
    <n v="1000"/>
    <n v="202.63"/>
    <n v="21.5"/>
    <s v="Vigente"/>
    <x v="11"/>
    <s v="Empleado Público"/>
    <s v="Empleado Público"/>
    <n v="1000619"/>
    <s v="52.15"/>
    <s v="650.00"/>
    <s v="Sobre firmas"/>
    <s v="3.92"/>
    <s v="Pedro José Criollo Niama"/>
    <x v="0"/>
    <x v="1"/>
    <x v="1"/>
    <s v="QUITO"/>
    <s v="COTOCOLLAO"/>
    <x v="0"/>
  </r>
  <r>
    <n v="1000699"/>
    <s v="FIERRO SEGOVIA DIEGO ALEJANDRO"/>
    <n v="604342279"/>
    <x v="7"/>
    <x v="0"/>
    <x v="18"/>
    <n v="24"/>
    <n v="21"/>
    <x v="2"/>
    <x v="0"/>
    <x v="0"/>
    <d v="2020-06-24T00:00:00"/>
    <d v="2022-07-08T00:00:00"/>
    <d v="2022-02-08T00:00:00"/>
    <n v="1820"/>
    <n v="531.12"/>
    <n v="16"/>
    <s v="Moroso"/>
    <x v="0"/>
    <s v="Empleado Público"/>
    <s v="Empleado Público"/>
    <n v="1000768"/>
    <s v="90.06"/>
    <s v="1,275.00"/>
    <s v="Sobre firmas"/>
    <s v="0.00"/>
    <s v="Edelina Aurora Carrillo Tasambay"/>
    <x v="0"/>
    <x v="3"/>
    <x v="0"/>
    <s v="RIOBAMBA"/>
    <s v="VELOZ"/>
    <x v="0"/>
  </r>
  <r>
    <n v="1000761"/>
    <s v="DUCHI CAMPOVERDE MARIA CAROLINA "/>
    <n v="602568875"/>
    <x v="11"/>
    <x v="1"/>
    <x v="19"/>
    <n v="15"/>
    <n v="461"/>
    <x v="0"/>
    <x v="1"/>
    <x v="1"/>
    <d v="2020-06-26T00:00:00"/>
    <d v="2021-09-25T00:00:00"/>
    <d v="2020-11-25T00:00:00"/>
    <n v="880"/>
    <n v="668.04"/>
    <n v="21.5"/>
    <s v="Vencido"/>
    <x v="12"/>
    <s v="Venta al por menor de carne y productos cárnicos (incluidos los de aves de corral) en establecimientos especializados."/>
    <s v="Venta al por menor varios"/>
    <n v="1000833"/>
    <s v="67.88"/>
    <s v="900.00"/>
    <s v="Sobre firmas"/>
    <s v="0.00"/>
    <s v="Edelina Aurora Carrillo Tasambay"/>
    <x v="0"/>
    <x v="1"/>
    <x v="0"/>
    <s v="GUANO"/>
    <s v="SAN ANDRES"/>
    <x v="1"/>
  </r>
  <r>
    <n v="1000588"/>
    <s v="ESTRELLA INCA CARMEN AMELIA"/>
    <n v="601967383"/>
    <x v="16"/>
    <x v="1"/>
    <x v="20"/>
    <n v="20"/>
    <n v="4"/>
    <x v="1"/>
    <x v="1"/>
    <x v="1"/>
    <d v="2020-06-29T00:00:00"/>
    <d v="2022-04-25T00:00:00"/>
    <d v="2022-02-25T00:00:00"/>
    <n v="1635"/>
    <n v="288.89999999999998"/>
    <n v="21.5"/>
    <s v="Moroso"/>
    <x v="13"/>
    <s v="Actividades a corto y a largo plazo de clí­nicas especializadas, es decir, actividades médicas, de diagnóstico y de tratamiento (clí­nicas para enfermos mentales, de rehabilitación, para enfermedades infecciosas, de maternidad, etcétera)."/>
    <s v="Actividades Médicas"/>
    <n v="1000659"/>
    <s v="0.00"/>
    <s v="1,320.00"/>
    <s v="Sobre firmas"/>
    <s v="0.00"/>
    <s v="Pedro José Criollo Niama"/>
    <x v="0"/>
    <x v="1"/>
    <x v="0"/>
    <s v="COLTA"/>
    <s v="SICALPA"/>
    <x v="0"/>
  </r>
  <r>
    <n v="1000169"/>
    <s v="LLERENA CHACHA ENRIQUETA MERLENE"/>
    <n v="602218646"/>
    <x v="17"/>
    <x v="1"/>
    <x v="21"/>
    <n v="18"/>
    <n v="4"/>
    <x v="1"/>
    <x v="1"/>
    <x v="1"/>
    <d v="2020-06-30T00:00:00"/>
    <d v="2022-02-25T00:00:00"/>
    <d v="2022-02-25T00:00:00"/>
    <n v="1400"/>
    <n v="93.69"/>
    <n v="21.5"/>
    <s v="Moroso"/>
    <x v="14"/>
    <s v="Empleado Público"/>
    <s v="Empleado Público"/>
    <n v="1000148"/>
    <s v="0.00"/>
    <s v="1,049.12"/>
    <s v="Sobre firmas"/>
    <s v="0.01"/>
    <s v="Edelina Aurora Carrillo Tasambay"/>
    <x v="0"/>
    <x v="2"/>
    <x v="1"/>
    <s v="QUITO"/>
    <s v="COTOCOLLAO"/>
    <x v="0"/>
  </r>
  <r>
    <n v="1000256"/>
    <s v="LAMINIA PILLAJO MONICA PATRICIA"/>
    <n v="1712170081"/>
    <x v="18"/>
    <x v="1"/>
    <x v="22"/>
    <n v="30"/>
    <n v="14"/>
    <x v="2"/>
    <x v="1"/>
    <x v="1"/>
    <d v="2020-07-01T00:00:00"/>
    <d v="2023-01-15T00:00:00"/>
    <d v="2022-02-15T00:00:00"/>
    <n v="2650"/>
    <n v="1270.8"/>
    <n v="21.5"/>
    <s v="Moroso"/>
    <x v="10"/>
    <s v="Venta al por mayor de flores y plantas."/>
    <s v="Venta al por mayor varios"/>
    <n v="1000315"/>
    <s v="116.34"/>
    <s v="3,100.00"/>
    <s v="Sobre firmas"/>
    <s v="0.00"/>
    <s v="Pedro José Criollo Niama"/>
    <x v="1"/>
    <x v="0"/>
    <x v="1"/>
    <s v="QUITO"/>
    <s v="COTOCOLLAO"/>
    <x v="0"/>
  </r>
  <r>
    <n v="1000421"/>
    <s v="GUAÑA PUJOTA LUZ MARIA"/>
    <n v="1710617141"/>
    <x v="19"/>
    <x v="1"/>
    <x v="23"/>
    <n v="8"/>
    <n v="280"/>
    <x v="0"/>
    <x v="1"/>
    <x v="1"/>
    <d v="2020-07-09T00:00:00"/>
    <d v="2021-05-25T00:00:00"/>
    <d v="2021-05-25T00:00:00"/>
    <n v="340"/>
    <n v="45.61"/>
    <n v="21.5"/>
    <s v="Vencido"/>
    <x v="15"/>
    <s v="Servicios de apoyo a la elaboración de comidas y platos preparados a cambio de una retribución o por contrato."/>
    <s v="Servicios Varios"/>
    <n v="1000484"/>
    <s v="0.00"/>
    <s v="2,800.00"/>
    <s v="Sobre firmas"/>
    <s v="0.00"/>
    <s v="Edelina Aurora Carrillo Tasambay"/>
    <x v="0"/>
    <x v="1"/>
    <x v="1"/>
    <s v="QUITO"/>
    <s v="GONZALEZ SUAREZ"/>
    <x v="0"/>
  </r>
  <r>
    <n v="1000319"/>
    <s v="TABANGO CEPEDA MARIA ESTHELA"/>
    <n v="1715456529"/>
    <x v="3"/>
    <x v="1"/>
    <x v="24"/>
    <n v="10"/>
    <n v="288"/>
    <x v="0"/>
    <x v="1"/>
    <x v="1"/>
    <d v="2020-07-13T00:00:00"/>
    <d v="2021-05-17T00:00:00"/>
    <d v="2021-05-17T00:00:00"/>
    <n v="485"/>
    <n v="54.38"/>
    <n v="21.5"/>
    <s v="Vencido"/>
    <x v="10"/>
    <s v="Venta al por mayor de frutas, legumbres y hortalizas."/>
    <s v="Venta al por mayor varios"/>
    <n v="1000380"/>
    <s v="53.66"/>
    <s v="280.00"/>
    <s v="Sobre firmas"/>
    <s v="0.01"/>
    <s v="Edelina Aurora Carrillo Tasambay"/>
    <x v="1"/>
    <x v="2"/>
    <x v="1"/>
    <s v="QUITO"/>
    <s v="COTOCOLLAO"/>
    <x v="0"/>
  </r>
  <r>
    <n v="1000380"/>
    <s v="RONDAL TUNBAICO LUIS MARCELO"/>
    <n v="1711425106"/>
    <x v="1"/>
    <x v="0"/>
    <x v="25"/>
    <n v="36"/>
    <n v="35"/>
    <x v="3"/>
    <x v="1"/>
    <x v="1"/>
    <d v="2020-07-13T00:00:00"/>
    <d v="2023-09-25T00:00:00"/>
    <d v="2022-01-25T00:00:00"/>
    <n v="3400"/>
    <n v="2252.64"/>
    <n v="21.5"/>
    <s v="Moroso"/>
    <x v="4"/>
    <s v="Servicios de taxis."/>
    <s v="Servicios Varios"/>
    <n v="1000443"/>
    <s v="0.00"/>
    <s v="5,000.00"/>
    <s v="Sobre firmas"/>
    <s v="0.00"/>
    <s v="Edelina Aurora Carrillo Tasambay"/>
    <x v="0"/>
    <x v="0"/>
    <x v="1"/>
    <s v="QUITO"/>
    <s v="COTOCOLLAO"/>
    <x v="0"/>
  </r>
  <r>
    <n v="1000235"/>
    <s v="PINTO DIAZ MAGALI PATRICIA"/>
    <n v="1722862487"/>
    <x v="20"/>
    <x v="1"/>
    <x v="26"/>
    <n v="24"/>
    <n v="11"/>
    <x v="2"/>
    <x v="1"/>
    <x v="1"/>
    <d v="2020-07-25T00:00:00"/>
    <d v="2022-08-18T00:00:00"/>
    <d v="2022-02-18T00:00:00"/>
    <n v="950"/>
    <n v="342.72"/>
    <n v="21.5"/>
    <s v="Moroso"/>
    <x v="16"/>
    <s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
    <s v="Actividades de almacenamiento y depósito para todo tipo de productos"/>
    <n v="1000310"/>
    <s v="49.54"/>
    <s v="2,000.00"/>
    <s v="Sobre firmas"/>
    <s v="0.00"/>
    <s v="Juan Gabriel Urquizo Yumiceba"/>
    <x v="0"/>
    <x v="0"/>
    <x v="1"/>
    <s v="QUITO"/>
    <s v="COTOCOLLAO"/>
    <x v="0"/>
  </r>
  <r>
    <n v="1000696"/>
    <s v="ARIZAGA JARRIN FRANCISCO JAVIER"/>
    <n v="1721000261"/>
    <x v="21"/>
    <x v="0"/>
    <x v="27"/>
    <n v="24"/>
    <n v="9"/>
    <x v="2"/>
    <x v="1"/>
    <x v="1"/>
    <d v="2020-07-31T00:00:00"/>
    <d v="2022-08-20T00:00:00"/>
    <d v="2022-02-20T00:00:00"/>
    <n v="1565"/>
    <n v="556.89"/>
    <n v="21.5"/>
    <s v="Moroso"/>
    <x v="9"/>
    <s v="Empleado Privado"/>
    <s v="Empleado Privado"/>
    <n v="1000765"/>
    <s v="81.61"/>
    <s v="1,000.00"/>
    <s v="Sobre firmas"/>
    <s v="0.00"/>
    <s v="Juan Gabriel Urquizo Yumiceba"/>
    <x v="0"/>
    <x v="4"/>
    <x v="1"/>
    <s v="QUITO"/>
    <s v="LA MAGDALENA"/>
    <x v="0"/>
  </r>
  <r>
    <n v="1000707"/>
    <s v="ROMERO VILLA BETTY ELIZABETH"/>
    <n v="1750480335"/>
    <x v="22"/>
    <x v="1"/>
    <x v="28"/>
    <n v="24"/>
    <n v="0"/>
    <x v="1"/>
    <x v="1"/>
    <x v="1"/>
    <d v="2020-07-31T00:00:00"/>
    <d v="2022-08-20T00:00:00"/>
    <s v="0000-00-00"/>
    <n v="3100"/>
    <n v="965.9"/>
    <n v="21.5"/>
    <s v="Vigente"/>
    <x v="17"/>
    <s v="Venta al por menor de frutas, legumbres y hortalizas frescas o en conserva en establecimientos especializados."/>
    <s v="Venta al por menor varios"/>
    <n v="1000776"/>
    <s v="161.67"/>
    <s v="8,000.00"/>
    <s v="Sobre firmas"/>
    <s v="438.18"/>
    <s v="Edelina Aurora Carrillo Tasambay"/>
    <x v="1"/>
    <x v="1"/>
    <x v="1"/>
    <s v="QUITO"/>
    <s v="COTOCOLLAO"/>
    <x v="0"/>
  </r>
  <r>
    <n v="1000416"/>
    <s v="REAL FLORES JUAN JOSE "/>
    <n v="604555870"/>
    <x v="21"/>
    <x v="0"/>
    <x v="29"/>
    <n v="20"/>
    <n v="111"/>
    <x v="4"/>
    <x v="1"/>
    <x v="1"/>
    <d v="2020-08-26T00:00:00"/>
    <d v="2022-05-10T00:00:00"/>
    <d v="2021-11-10T00:00:00"/>
    <n v="1660"/>
    <n v="633.02"/>
    <n v="23"/>
    <s v="Vencido"/>
    <x v="9"/>
    <s v="Venta al por mayor de alimento para mascotas (animales domésticos)."/>
    <s v="Venta al por mayor varios"/>
    <n v="1000479"/>
    <s v="101.57"/>
    <s v="1,250.00"/>
    <s v="Sobre firmas"/>
    <s v="0.00"/>
    <s v="Edelina Aurora Carrillo Tasambay"/>
    <x v="0"/>
    <x v="0"/>
    <x v="0"/>
    <s v="CHAMBO"/>
    <s v="CHAMBO"/>
    <x v="0"/>
  </r>
  <r>
    <n v="1000587"/>
    <s v="CONDOR DAQUILEMA CRISTINA LUCIA"/>
    <n v="603987363"/>
    <x v="21"/>
    <x v="1"/>
    <x v="30"/>
    <n v="18"/>
    <n v="40"/>
    <x v="3"/>
    <x v="1"/>
    <x v="1"/>
    <d v="2020-08-27T00:00:00"/>
    <d v="2022-03-20T00:00:00"/>
    <d v="2022-01-20T00:00:00"/>
    <n v="670"/>
    <n v="135.58000000000001"/>
    <n v="23"/>
    <s v="Moroso"/>
    <x v="9"/>
    <s v="Servicios de limpieza y mantenimiento de piscinas."/>
    <s v="Servicios Varios"/>
    <n v="1000658"/>
    <s v="45.14"/>
    <s v="340.00"/>
    <s v="Sobre firmas"/>
    <s v="0.00"/>
    <s v="Edelina Aurora Carrillo Tasambay"/>
    <x v="0"/>
    <x v="0"/>
    <x v="0"/>
    <s v="RIOBAMBA"/>
    <s v="LIZARZABURU"/>
    <x v="0"/>
  </r>
  <r>
    <n v="1000113"/>
    <s v="PINDUISACA DAQUILEMA MARIA CONCEPCION"/>
    <n v="600826192"/>
    <x v="23"/>
    <x v="1"/>
    <x v="31"/>
    <n v="36"/>
    <n v="0"/>
    <x v="1"/>
    <x v="1"/>
    <x v="1"/>
    <d v="2020-08-28T00:00:00"/>
    <d v="2023-09-20T00:00:00"/>
    <s v="0000-00-00"/>
    <n v="2445"/>
    <n v="1537.81"/>
    <n v="21.5"/>
    <s v="Vigente"/>
    <x v="18"/>
    <s v="Venta al por menor de frutas, legumbres y hortalizas frescas o en conserva en establecimientos especializados."/>
    <s v="Venta al por menor varios"/>
    <n v="1000142"/>
    <s v="95.47"/>
    <s v="950.00"/>
    <s v="Sobre firmas"/>
    <s v="208.23"/>
    <s v="Edelina Aurora Carrillo Tasambay"/>
    <x v="1"/>
    <x v="1"/>
    <x v="0"/>
    <s v="RIOBAMBA"/>
    <s v="LIZARZABURU"/>
    <x v="0"/>
  </r>
  <r>
    <n v="1000575"/>
    <s v="SIGCHO CASTRO CARMEN AMELIA"/>
    <n v="602172306"/>
    <x v="24"/>
    <x v="1"/>
    <x v="32"/>
    <n v="36"/>
    <n v="436"/>
    <x v="0"/>
    <x v="1"/>
    <x v="1"/>
    <d v="2020-08-28T00:00:00"/>
    <d v="2023-09-20T00:00:00"/>
    <d v="2020-12-20T00:00:00"/>
    <n v="780"/>
    <n v="780"/>
    <n v="23"/>
    <s v="Vencido"/>
    <x v="13"/>
    <s v="Venta al por menor de carne y productos cárnicos (incluidos los de aves de corral) en establecimientos especializados."/>
    <s v="Venta al por menor varios"/>
    <n v="1000645"/>
    <s v="0.00"/>
    <s v="500.00"/>
    <s v="Sobre firmas"/>
    <s v="0.00"/>
    <s v="Edelina Aurora Carrillo Tasambay"/>
    <x v="0"/>
    <x v="4"/>
    <x v="0"/>
    <s v="RIOBAMBA"/>
    <s v="LIZARZABURU"/>
    <x v="0"/>
  </r>
  <r>
    <n v="1000692"/>
    <s v="TOAPANTA PINDUISACA LUIS JAIME "/>
    <n v="603138280"/>
    <x v="1"/>
    <x v="0"/>
    <x v="33"/>
    <n v="36"/>
    <n v="198"/>
    <x v="0"/>
    <x v="1"/>
    <x v="1"/>
    <d v="2020-09-01T00:00:00"/>
    <d v="2023-09-15T00:00:00"/>
    <d v="2021-08-15T00:00:00"/>
    <n v="2040"/>
    <n v="1621.15"/>
    <n v="21.5"/>
    <s v="Vencido"/>
    <x v="4"/>
    <s v="Empleado Privado"/>
    <s v="Empleado Privado"/>
    <n v="1000760"/>
    <s v="78.44"/>
    <s v="1,470.00"/>
    <s v="Sobre firmas"/>
    <s v="0.00"/>
    <s v="Edelina Aurora Carrillo Tasambay"/>
    <x v="0"/>
    <x v="1"/>
    <x v="0"/>
    <s v="CHAMBO"/>
    <s v="CHAMBO"/>
    <x v="0"/>
  </r>
  <r>
    <n v="1000005"/>
    <s v="ANDRAMUÑO DIAZ JEANETH VIBIANA"/>
    <n v="602774945"/>
    <x v="11"/>
    <x v="1"/>
    <x v="34"/>
    <n v="24"/>
    <n v="0"/>
    <x v="1"/>
    <x v="1"/>
    <x v="1"/>
    <d v="2020-09-04T00:00:00"/>
    <d v="2022-09-10T00:00:00"/>
    <s v="0000-00-00"/>
    <n v="1920"/>
    <n v="670.65"/>
    <n v="23"/>
    <s v="Vigente"/>
    <x v="19"/>
    <s v="Venta al por menor de flores, plantas y semillas en establecimientos especializados, incluso arreglos florales."/>
    <s v="Venta al por menor varios"/>
    <n v="1000129"/>
    <s v="101.56"/>
    <s v="1,500.00"/>
    <s v="Sobre firmas"/>
    <s v="0.00"/>
    <s v="Edelina Aurora Carrillo Tasambay"/>
    <x v="1"/>
    <x v="0"/>
    <x v="0"/>
    <s v="RIOBAMBA"/>
    <s v="VELASCO"/>
    <x v="0"/>
  </r>
  <r>
    <n v="1000400"/>
    <s v="ILLAPA BUÑAY GLADYS ISABEL"/>
    <n v="602634636"/>
    <x v="18"/>
    <x v="1"/>
    <x v="35"/>
    <n v="24"/>
    <n v="249"/>
    <x v="0"/>
    <x v="1"/>
    <x v="1"/>
    <d v="2020-09-15T00:00:00"/>
    <d v="2022-09-25T00:00:00"/>
    <d v="2021-06-25T00:00:00"/>
    <n v="1545"/>
    <n v="1223.02"/>
    <n v="23"/>
    <s v="Vencido"/>
    <x v="18"/>
    <s v="Servicios de taxis."/>
    <s v="Servicios Varios"/>
    <n v="1000462"/>
    <s v="0.00"/>
    <s v="1,900.00"/>
    <s v="Sobre firmas"/>
    <s v="0.00"/>
    <s v="Edelina Aurora Carrillo Tasambay"/>
    <x v="1"/>
    <x v="1"/>
    <x v="0"/>
    <s v="GUAMOTE"/>
    <s v="GUAMOTE"/>
    <x v="0"/>
  </r>
  <r>
    <n v="1000885"/>
    <s v="PARRAGA PARRAGA CARMEN JESSENIA"/>
    <n v="1720839289"/>
    <x v="6"/>
    <x v="1"/>
    <x v="36"/>
    <n v="12"/>
    <n v="162"/>
    <x v="5"/>
    <x v="1"/>
    <x v="1"/>
    <d v="2020-09-16T00:00:00"/>
    <d v="2021-09-20T00:00:00"/>
    <d v="2021-09-20T00:00:00"/>
    <n v="1000"/>
    <n v="96.61"/>
    <n v="23"/>
    <s v="Vencido"/>
    <x v="13"/>
    <s v="Restaurantes de comida rápida, puestos de refrigerio y establecimientos que ofrecen comida para llevar, reparto de pizza, etcétera; heladerí­as, fuentes de soda, etcétera."/>
    <s v="Restaurantes"/>
    <n v="1000955"/>
    <s v="95.24"/>
    <s v="2,500.00"/>
    <m/>
    <s v="0.01"/>
    <s v="Edelina Aurora Carrillo Tasambay"/>
    <x v="0"/>
    <x v="0"/>
    <x v="3"/>
    <s v="EL CARMEN"/>
    <s v="EL CARMEN"/>
    <x v="0"/>
  </r>
  <r>
    <n v="1000749"/>
    <s v="MORALES MORALES JOSE EDUARDO"/>
    <n v="1719769109"/>
    <x v="25"/>
    <x v="1"/>
    <x v="37"/>
    <n v="18"/>
    <n v="227"/>
    <x v="0"/>
    <x v="1"/>
    <x v="1"/>
    <d v="2020-09-17T00:00:00"/>
    <d v="2022-03-17T00:00:00"/>
    <d v="2021-07-17T00:00:00"/>
    <n v="855"/>
    <n v="433.27"/>
    <n v="23"/>
    <s v="Vencido"/>
    <x v="14"/>
    <s v="Empleado Privado"/>
    <s v="Empleado Privado"/>
    <n v="1000820"/>
    <s v="57.05"/>
    <s v="1,650.00"/>
    <s v="Sobre firmas"/>
    <s v="0.00"/>
    <s v="Edelina Aurora Carrillo Tasambay"/>
    <x v="0"/>
    <x v="1"/>
    <x v="1"/>
    <s v="QUITO"/>
    <s v="COTOCOLLAO"/>
    <x v="0"/>
  </r>
  <r>
    <n v="1000623"/>
    <s v="SAMBACHE CALVOPIÑA MIRIAM DE LAS MERCEDES"/>
    <n v="1711116879"/>
    <x v="18"/>
    <x v="1"/>
    <x v="38"/>
    <n v="36"/>
    <n v="369"/>
    <x v="0"/>
    <x v="1"/>
    <x v="1"/>
    <d v="2020-09-19T00:00:00"/>
    <d v="2023-09-25T00:00:00"/>
    <d v="2021-02-25T00:00:00"/>
    <n v="835"/>
    <n v="802.38"/>
    <n v="23"/>
    <s v="Vencido"/>
    <x v="20"/>
    <s v="Educación primaria especial, para alumnos con discapacidad."/>
    <s v="Educacicón"/>
    <n v="1000694"/>
    <s v="0.00"/>
    <s v="2,900.00"/>
    <s v="Sobre firmas"/>
    <s v="0.00"/>
    <s v="Juan Gabriel Urquizo Yumiceba"/>
    <x v="0"/>
    <x v="4"/>
    <x v="1"/>
    <s v="QUITO"/>
    <s v="GONZALEZ SUAREZ"/>
    <x v="0"/>
  </r>
  <r>
    <n v="1000132"/>
    <s v="REINOSO FIALLOS SHAKYRA ROCIO"/>
    <n v="605076470"/>
    <x v="22"/>
    <x v="1"/>
    <x v="39"/>
    <n v="18"/>
    <n v="229"/>
    <x v="0"/>
    <x v="1"/>
    <x v="1"/>
    <d v="2020-09-24T00:00:00"/>
    <d v="2022-04-15T00:00:00"/>
    <d v="2021-07-15T00:00:00"/>
    <n v="675"/>
    <n v="414.94"/>
    <n v="23"/>
    <s v="Vencido"/>
    <x v="9"/>
    <s v="Venta al por mayor de huevos y productos a base de huevos."/>
    <s v="Venta al por mayor varios"/>
    <n v="1000163"/>
    <s v="46.33"/>
    <s v="1,500.00"/>
    <s v="Sobre firmas"/>
    <s v="0.00"/>
    <s v="Edelina Aurora Carrillo Tasambay"/>
    <x v="0"/>
    <x v="0"/>
    <x v="0"/>
    <s v="GUANO"/>
    <s v="SAN ANDRES"/>
    <x v="1"/>
  </r>
  <r>
    <n v="1000156"/>
    <s v="CONDO ORTIZ ROSA MAGDALENA "/>
    <n v="602377566"/>
    <x v="17"/>
    <x v="1"/>
    <x v="40"/>
    <n v="36"/>
    <n v="106"/>
    <x v="4"/>
    <x v="1"/>
    <x v="1"/>
    <d v="2020-09-28T00:00:00"/>
    <d v="2023-10-15T00:00:00"/>
    <d v="2021-11-15T00:00:00"/>
    <n v="3135"/>
    <n v="2315.9699999999998"/>
    <n v="21.5"/>
    <s v="Vencido"/>
    <x v="18"/>
    <s v="Empleado Privado"/>
    <s v="Empleado Privado"/>
    <n v="1000176"/>
    <s v="126.16"/>
    <s v="4,000.00"/>
    <s v="Sobre firmas"/>
    <s v="0.01"/>
    <s v="Edelina Aurora Carrillo Tasambay"/>
    <x v="0"/>
    <x v="4"/>
    <x v="0"/>
    <s v="GUAMOTE"/>
    <s v="GUAMOTE"/>
    <x v="0"/>
  </r>
  <r>
    <n v="1000314"/>
    <s v="TOAPANTA PINDUISACA MARIA LUCIA"/>
    <n v="603138207"/>
    <x v="10"/>
    <x v="1"/>
    <x v="41"/>
    <n v="6"/>
    <n v="351"/>
    <x v="0"/>
    <x v="1"/>
    <x v="1"/>
    <d v="2020-09-28T00:00:00"/>
    <d v="2021-04-15T00:00:00"/>
    <d v="2021-03-15T00:00:00"/>
    <n v="320"/>
    <n v="114.57"/>
    <n v="23"/>
    <s v="Vencido"/>
    <x v="18"/>
    <s v="Crí­a y reproducción de ganado bovino incluido la obtención de pelo y excremento."/>
    <s v="Cría y reproducción de animales"/>
    <n v="1000374"/>
    <s v="57.74"/>
    <s v="950.00"/>
    <s v="Sobre firmas"/>
    <s v="0.00"/>
    <s v="Edelina Aurora Carrillo Tasambay"/>
    <x v="1"/>
    <x v="0"/>
    <x v="0"/>
    <s v="RIOBAMBA"/>
    <s v="SAN LUIS"/>
    <x v="1"/>
  </r>
  <r>
    <n v="1000214"/>
    <s v="PADILLA YUMICEBA NICOLAS AUGUSTO"/>
    <n v="601662570"/>
    <x v="26"/>
    <x v="0"/>
    <x v="42"/>
    <n v="24"/>
    <n v="0"/>
    <x v="1"/>
    <x v="1"/>
    <x v="1"/>
    <d v="2020-09-30T00:00:00"/>
    <d v="2022-10-15T00:00:00"/>
    <s v="0000-00-00"/>
    <n v="2315"/>
    <n v="919.24"/>
    <n v="21.5"/>
    <s v="Vigente"/>
    <x v="21"/>
    <s v="Venta al por mayor de frutas, legumbres y hortalizas."/>
    <s v="Venta al por mayor varios"/>
    <n v="1000277"/>
    <s v="124.87"/>
    <s v="4,000.00"/>
    <s v="Sobre firmas"/>
    <s v="0.04"/>
    <s v="Edelina Aurora Carrillo Tasambay"/>
    <x v="1"/>
    <x v="0"/>
    <x v="1"/>
    <s v="QUITO"/>
    <s v="COTOCOLLAO"/>
    <x v="0"/>
  </r>
  <r>
    <n v="1000188"/>
    <s v="CAYAMBE NIAMA GLADYS BEATRIZ"/>
    <n v="1725198715"/>
    <x v="13"/>
    <x v="1"/>
    <x v="43"/>
    <n v="18"/>
    <n v="0"/>
    <x v="1"/>
    <x v="1"/>
    <x v="1"/>
    <d v="2020-10-13T00:00:00"/>
    <d v="2022-05-05T00:00:00"/>
    <s v="0000-00-00"/>
    <n v="2000"/>
    <n v="427.51"/>
    <n v="23"/>
    <s v="Vigente"/>
    <x v="10"/>
    <s v="Venta al por menor de frutas, legumbres y hortalizas frescas o en conserva en establecimientos especializados."/>
    <s v="Venta al por menor varios"/>
    <n v="1000251"/>
    <s v="137.31"/>
    <s v="1,000.00"/>
    <s v="Sobre firmas"/>
    <s v="997.48"/>
    <s v="Edelina Aurora Carrillo Tasambay"/>
    <x v="1"/>
    <x v="3"/>
    <x v="0"/>
    <s v="RIOBAMBA"/>
    <s v="CACHA (CAB EN MACHANGARA)"/>
    <x v="1"/>
  </r>
  <r>
    <n v="1000234"/>
    <s v="CUNDURI NOGALES VERONICA ALEXANDRA"/>
    <n v="1716044928"/>
    <x v="5"/>
    <x v="1"/>
    <x v="44"/>
    <n v="36"/>
    <n v="35"/>
    <x v="3"/>
    <x v="1"/>
    <x v="1"/>
    <d v="2020-10-23T00:00:00"/>
    <d v="2023-10-25T00:00:00"/>
    <d v="2022-01-25T00:00:00"/>
    <n v="655"/>
    <n v="487.93"/>
    <n v="23"/>
    <s v="Moroso"/>
    <x v="14"/>
    <s v="Venta al por mayor de combustibles lí­quidos nafta, gasolina, biocombustible incluye grasas, lubricantes y aceites, gases licuados de petróleo, butano y propano."/>
    <s v="Venta al por mayor varios"/>
    <n v="1000298"/>
    <s v="0.00"/>
    <s v="1,500.00"/>
    <s v="Sobre firmas"/>
    <s v="0.00"/>
    <s v="Juan Gabriel Urquizo Yumiceba"/>
    <x v="0"/>
    <x v="1"/>
    <x v="1"/>
    <s v="QUITO"/>
    <s v="COTOCOLLAO"/>
    <x v="0"/>
  </r>
  <r>
    <n v="1000928"/>
    <s v="BUÑAY ROLDAN MARIA ESPERANZA"/>
    <n v="1717474231"/>
    <x v="5"/>
    <x v="1"/>
    <x v="45"/>
    <n v="24"/>
    <n v="0"/>
    <x v="1"/>
    <x v="1"/>
    <x v="1"/>
    <d v="2020-10-26T00:00:00"/>
    <d v="2022-11-05T00:00:00"/>
    <s v="0000-00-00"/>
    <n v="5000"/>
    <n v="2182.75"/>
    <n v="21.5"/>
    <s v="Vigente"/>
    <x v="10"/>
    <s v="Venta al por mayor de frutas, legumbres y hortalizas."/>
    <s v="Venta al por mayor varios"/>
    <n v="1000996"/>
    <s v="263.75"/>
    <s v="1,000.00"/>
    <s v="Sobre firmas"/>
    <s v="496.42"/>
    <s v="Edelina Aurora Carrillo Tasambay"/>
    <x v="1"/>
    <x v="2"/>
    <x v="1"/>
    <s v="QUITO"/>
    <s v="EL QUINCHE"/>
    <x v="1"/>
  </r>
  <r>
    <n v="1000930"/>
    <s v="CHACHA VELASTEGUI EDITH ALEXANDRA"/>
    <n v="605181270"/>
    <x v="27"/>
    <x v="1"/>
    <x v="46"/>
    <n v="18"/>
    <n v="19"/>
    <x v="2"/>
    <x v="1"/>
    <x v="1"/>
    <d v="2020-10-26T00:00:00"/>
    <d v="2022-05-10T00:00:00"/>
    <d v="2022-02-10T00:00:00"/>
    <n v="3000"/>
    <n v="793.46"/>
    <n v="21.5"/>
    <s v="Moroso"/>
    <x v="22"/>
    <s v="Venta al por menor de frutas, legumbres y hortalizas frescas o en conserva en establecimientos especializados."/>
    <s v="Venta al por menor varios"/>
    <n v="1000999"/>
    <s v="199.81"/>
    <s v="1,300.00"/>
    <s v="Sobre firmas"/>
    <s v="0.10"/>
    <s v="Edelina Aurora Carrillo Tasambay"/>
    <x v="0"/>
    <x v="0"/>
    <x v="0"/>
    <s v="GUANO"/>
    <s v="LA MATRIZ"/>
    <x v="0"/>
  </r>
  <r>
    <n v="1000133"/>
    <s v="BERRONES VALLEJO GILMA GERMANIA"/>
    <n v="603054081"/>
    <x v="28"/>
    <x v="1"/>
    <x v="47"/>
    <n v="24"/>
    <n v="35"/>
    <x v="3"/>
    <x v="1"/>
    <x v="1"/>
    <d v="2020-10-28T00:00:00"/>
    <d v="2022-10-25T00:00:00"/>
    <d v="2022-01-25T00:00:00"/>
    <n v="1870"/>
    <n v="848.83"/>
    <n v="23"/>
    <s v="Moroso"/>
    <x v="13"/>
    <s v="Venta al por menor de productos textiles, prendas de vestir y calzado en puestos de venta y mercados."/>
    <s v="Venta al por menor varios"/>
    <n v="1000168"/>
    <s v="100.10"/>
    <s v="1,250.00"/>
    <s v="Sobre firmas"/>
    <s v="0.00"/>
    <s v="Edelina Aurora Carrillo Tasambay"/>
    <x v="0"/>
    <x v="0"/>
    <x v="0"/>
    <s v="ALAUSI"/>
    <s v="SIBAMBE"/>
    <x v="1"/>
  </r>
  <r>
    <n v="1000287"/>
    <s v="AMANGANDI CHIMBOLEMA LURDES DORA"/>
    <n v="1725770208"/>
    <x v="12"/>
    <x v="1"/>
    <x v="48"/>
    <n v="26"/>
    <n v="43"/>
    <x v="3"/>
    <x v="1"/>
    <x v="1"/>
    <d v="2020-10-28T00:00:00"/>
    <d v="2023-01-17T00:00:00"/>
    <d v="2022-01-17T00:00:00"/>
    <n v="1600"/>
    <n v="927.77"/>
    <n v="23"/>
    <s v="Moroso"/>
    <x v="10"/>
    <s v="Venta al por mayor de frutas, legumbres y hortalizas."/>
    <s v="Venta al por mayor varios"/>
    <n v="1000347"/>
    <s v="80.57"/>
    <s v="680.00"/>
    <s v="Sobre firmas"/>
    <s v="0.00"/>
    <s v="Edelina Aurora Carrillo Tasambay"/>
    <x v="0"/>
    <x v="1"/>
    <x v="4"/>
    <s v="GUARANDA"/>
    <s v="SAN SIMON (YACOTO)"/>
    <x v="1"/>
  </r>
  <r>
    <n v="1000453"/>
    <s v="GUAIPACHA YUMICEBA MARIA TERESA"/>
    <n v="604169177"/>
    <x v="5"/>
    <x v="1"/>
    <x v="49"/>
    <n v="36"/>
    <n v="0"/>
    <x v="1"/>
    <x v="1"/>
    <x v="1"/>
    <d v="2020-11-05T00:00:00"/>
    <d v="2023-11-23T00:00:00"/>
    <s v="0000-00-00"/>
    <n v="4675"/>
    <n v="3163.69"/>
    <n v="21.5"/>
    <s v="Vigente"/>
    <x v="23"/>
    <s v="Conservación de frutas, pulpa de frutas, legumbres y hortalizas mediante el congelado, secado, deshidratado, inmersión en aceite o vinagre, enlatado, etcétera."/>
    <s v="Activiades de carga y descarga, tratamiento de alimentos"/>
    <n v="1000521"/>
    <s v="182.55"/>
    <s v="1,980.00"/>
    <s v="Sobre firmas"/>
    <s v="12.39"/>
    <s v="Edelina Aurora Carrillo Tasambay"/>
    <x v="1"/>
    <x v="1"/>
    <x v="0"/>
    <s v="RIOBAMBA"/>
    <s v="CACHA (CAB EN MACHANGARA)"/>
    <x v="1"/>
  </r>
  <r>
    <n v="1000734"/>
    <s v="CAISAGUANO TOAQUIZA JUAN ."/>
    <n v="501842462"/>
    <x v="18"/>
    <x v="0"/>
    <x v="50"/>
    <n v="18"/>
    <n v="9"/>
    <x v="2"/>
    <x v="1"/>
    <x v="1"/>
    <d v="2020-11-05T00:00:00"/>
    <d v="2022-05-20T00:00:00"/>
    <d v="2022-02-20T00:00:00"/>
    <n v="1860"/>
    <n v="497.5"/>
    <n v="23"/>
    <s v="Moroso"/>
    <x v="24"/>
    <s v="Venta al por menor de frutas, legumbres y hortalizas frescas o en conserva en establecimientos especializados."/>
    <s v="Venta al por menor varios"/>
    <n v="1000804"/>
    <s v="125.32"/>
    <s v="1,600.00"/>
    <s v="Sobre firmas"/>
    <s v="0.00"/>
    <s v="Edelina Aurora Carrillo Tasambay"/>
    <x v="0"/>
    <x v="1"/>
    <x v="5"/>
    <s v="PUJILI"/>
    <s v="GUANGAJE"/>
    <x v="1"/>
  </r>
  <r>
    <n v="1000924"/>
    <s v="MORALES MORALES DIEGO JOHNY"/>
    <n v="1723733497"/>
    <x v="27"/>
    <x v="0"/>
    <x v="51"/>
    <n v="18"/>
    <n v="136"/>
    <x v="6"/>
    <x v="1"/>
    <x v="1"/>
    <d v="2020-11-06T00:00:00"/>
    <d v="2022-05-16T00:00:00"/>
    <d v="2021-10-16T00:00:00"/>
    <n v="2000"/>
    <n v="925.49"/>
    <n v="23"/>
    <s v="Vencido"/>
    <x v="25"/>
    <s v="Empleado Privado"/>
    <s v="Empleado Privado"/>
    <n v="1000992"/>
    <s v="133.47"/>
    <s v="900.00"/>
    <s v="Sobre firmas"/>
    <s v="0.00"/>
    <s v="Edelina Aurora Carrillo Tasambay"/>
    <x v="0"/>
    <x v="0"/>
    <x v="1"/>
    <s v="QUITO"/>
    <s v="COTOCOLLAO"/>
    <x v="0"/>
  </r>
  <r>
    <n v="1000932"/>
    <s v="AUQUILLA GUARACA SEGUNDO JOSE"/>
    <n v="604165209"/>
    <x v="29"/>
    <x v="1"/>
    <x v="52"/>
    <n v="24"/>
    <n v="14"/>
    <x v="2"/>
    <x v="1"/>
    <x v="1"/>
    <d v="2020-11-09T00:00:00"/>
    <d v="2022-11-15T00:00:00"/>
    <d v="2022-02-15T00:00:00"/>
    <n v="5000"/>
    <n v="2381.2800000000002"/>
    <n v="21.5"/>
    <s v="Moroso"/>
    <x v="26"/>
    <s v="Venta al por mayor de frutas, legumbres y hortalizas."/>
    <s v="Venta al por mayor varios"/>
    <n v="1001000"/>
    <s v="260.76"/>
    <s v="1,280.00"/>
    <s v="Sobre firmas"/>
    <s v="0.00"/>
    <s v="Edelina Aurora Carrillo Tasambay"/>
    <x v="0"/>
    <x v="2"/>
    <x v="0"/>
    <s v="RIOBAMBA"/>
    <s v="CACHA (CAB EN MACHANGARA)"/>
    <x v="1"/>
  </r>
  <r>
    <n v="1000949"/>
    <s v="SILVA LLERENA JOHANNA CRISTINA"/>
    <n v="605458496"/>
    <x v="30"/>
    <x v="1"/>
    <x v="53"/>
    <n v="18"/>
    <n v="9"/>
    <x v="2"/>
    <x v="1"/>
    <x v="1"/>
    <d v="2020-11-14T00:00:00"/>
    <d v="2022-05-20T00:00:00"/>
    <d v="2022-02-20T00:00:00"/>
    <n v="2000"/>
    <n v="520.33000000000004"/>
    <n v="23"/>
    <s v="Moroso"/>
    <x v="27"/>
    <s v="Venta al por menor de productos textiles, prendas de vestir y calzado en puestos de venta y mercados."/>
    <s v="Venta al por menor varios"/>
    <n v="1001019"/>
    <s v="133.47"/>
    <s v="700.00"/>
    <s v="Sobre firmas"/>
    <s v="0.00"/>
    <s v="Edelina Aurora Carrillo Tasambay"/>
    <x v="0"/>
    <x v="4"/>
    <x v="0"/>
    <s v="RIOBAMBA"/>
    <s v="VELASCO"/>
    <x v="0"/>
  </r>
  <r>
    <n v="1000927"/>
    <s v="GUAYPACHA BUÑAY CRISTHIAN DAVID"/>
    <n v="1725522989"/>
    <x v="30"/>
    <x v="0"/>
    <x v="54"/>
    <n v="24"/>
    <n v="0"/>
    <x v="1"/>
    <x v="1"/>
    <x v="1"/>
    <d v="2020-11-20T00:00:00"/>
    <d v="2022-12-10T00:00:00"/>
    <s v="0000-00-00"/>
    <n v="5490"/>
    <n v="2675.11"/>
    <n v="21.5"/>
    <s v="Vigente"/>
    <x v="10"/>
    <s v="Venta al por mayor de frutas, legumbres y hortalizas."/>
    <s v="Venta al por mayor varios"/>
    <n v="1000995"/>
    <s v="286.31"/>
    <s v="1,500.00"/>
    <s v="Sobre firmas"/>
    <s v="282.30"/>
    <s v="Josselyn Patricia Cabay Carrillo"/>
    <x v="0"/>
    <x v="2"/>
    <x v="1"/>
    <s v="QUITO"/>
    <s v="CHILLOGALLO"/>
    <x v="0"/>
  </r>
  <r>
    <n v="1000951"/>
    <s v="GUAIPACHA YUMICEBA RODRIGO FAUSTO"/>
    <n v="1724459902"/>
    <x v="20"/>
    <x v="1"/>
    <x v="55"/>
    <n v="24"/>
    <n v="0"/>
    <x v="1"/>
    <x v="1"/>
    <x v="1"/>
    <d v="2020-11-20T00:00:00"/>
    <d v="2022-12-10T00:00:00"/>
    <s v="0000-00-00"/>
    <n v="5490"/>
    <n v="2675.11"/>
    <n v="21.5"/>
    <s v="Vigente"/>
    <x v="10"/>
    <s v="Venta al por mayor de frutas, legumbres y hortalizas."/>
    <s v="Venta al por mayor varios"/>
    <n v="1001021"/>
    <s v="286.31"/>
    <s v="1,700.00"/>
    <s v="Sobre firmas"/>
    <s v="338.11"/>
    <s v="Josselyn Patricia Cabay Carrillo"/>
    <x v="0"/>
    <x v="2"/>
    <x v="1"/>
    <s v="QUITO"/>
    <s v="CHILLOGALLO"/>
    <x v="0"/>
  </r>
  <r>
    <n v="1000519"/>
    <s v="VACACELA GUAIPACHA ANDRES ."/>
    <n v="601658321"/>
    <x v="31"/>
    <x v="0"/>
    <x v="56"/>
    <n v="30"/>
    <n v="0"/>
    <x v="1"/>
    <x v="1"/>
    <x v="1"/>
    <d v="2020-11-23T00:00:00"/>
    <d v="2023-06-05T00:00:00"/>
    <s v="0000-00-00"/>
    <n v="7500"/>
    <n v="4586.83"/>
    <n v="21.5"/>
    <s v="Vigente"/>
    <x v="21"/>
    <s v="Venta al por mayor de frutas, legumbres y hortalizas."/>
    <s v="Venta al por mayor varios"/>
    <n v="1000588"/>
    <s v="329.26"/>
    <s v="2,700.00"/>
    <s v="Sobre firmas"/>
    <s v="166.80"/>
    <s v="Josselyn Patricia Cabay Carrillo"/>
    <x v="1"/>
    <x v="1"/>
    <x v="1"/>
    <s v="QUITO"/>
    <s v="COMITE DEL PUEBLO"/>
    <x v="0"/>
  </r>
  <r>
    <n v="1000201"/>
    <s v="GUZMAN GARZON JACQUELIN MIREYA"/>
    <n v="1753750130"/>
    <x v="13"/>
    <x v="1"/>
    <x v="57"/>
    <n v="36"/>
    <n v="45"/>
    <x v="3"/>
    <x v="1"/>
    <x v="1"/>
    <d v="2020-11-27T00:00:00"/>
    <d v="2023-12-15T00:00:00"/>
    <d v="2022-01-15T00:00:00"/>
    <n v="1200"/>
    <n v="890.43"/>
    <n v="23"/>
    <s v="Moroso"/>
    <x v="28"/>
    <s v="Fabricación de cubrecabezas, prendas de vestir (sólo si las piezas se unen por adhesión y no por costura)."/>
    <s v="Fabricación de máquinaria y equipos"/>
    <n v="1000263"/>
    <s v="47.07"/>
    <s v="3,400.00"/>
    <s v="Sobre firmas"/>
    <s v="0.00"/>
    <s v="Josselyn Patricia Cabay Carrillo"/>
    <x v="0"/>
    <x v="2"/>
    <x v="2"/>
    <s v="IBARRA"/>
    <s v="IBARRA"/>
    <x v="0"/>
  </r>
  <r>
    <n v="1000580"/>
    <s v="BAEZ PUMA KATERINE ESTEFANIA"/>
    <n v="1724355167"/>
    <x v="27"/>
    <x v="1"/>
    <x v="58"/>
    <n v="16"/>
    <n v="249"/>
    <x v="0"/>
    <x v="1"/>
    <x v="1"/>
    <d v="2020-11-27T00:00:00"/>
    <d v="2022-03-25T00:00:00"/>
    <d v="2021-06-25T00:00:00"/>
    <n v="430"/>
    <n v="283.25"/>
    <n v="23"/>
    <s v="Vencido"/>
    <x v="29"/>
    <s v="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
    <s v="Venta al por menor varios"/>
    <n v="1000650"/>
    <s v="31.68"/>
    <s v="1,100.00"/>
    <s v="Sobre firmas"/>
    <s v="0.00"/>
    <s v="Josselyn Patricia Cabay Carrillo"/>
    <x v="0"/>
    <x v="0"/>
    <x v="1"/>
    <s v="QUITO"/>
    <s v="COTOCOLLAO"/>
    <x v="0"/>
  </r>
  <r>
    <n v="1000701"/>
    <s v="PILATAXI GUAMAN ANA ZELINDA"/>
    <n v="1718572827"/>
    <x v="25"/>
    <x v="1"/>
    <x v="59"/>
    <n v="7"/>
    <n v="411"/>
    <x v="0"/>
    <x v="1"/>
    <x v="1"/>
    <d v="2020-11-30T00:00:00"/>
    <d v="2021-07-14T00:00:00"/>
    <d v="2021-01-14T00:00:00"/>
    <n v="315"/>
    <n v="308.67"/>
    <n v="23"/>
    <s v="Vencido"/>
    <x v="21"/>
    <s v="Venta al por mayor de frutas, legumbres y hortalizas."/>
    <s v="Venta al por mayor varios"/>
    <n v="1000770"/>
    <s v="48.68"/>
    <s v="1,000.00"/>
    <s v="Sobre firmas"/>
    <s v="0.00"/>
    <s v="Josselyn Patricia Cabay Carrillo"/>
    <x v="1"/>
    <x v="1"/>
    <x v="0"/>
    <s v="COLTA"/>
    <s v="CAJABAMBA"/>
    <x v="0"/>
  </r>
  <r>
    <n v="1000428"/>
    <s v="JARA IZURIETA LUPITA DEL CARMEN "/>
    <n v="602040933"/>
    <x v="32"/>
    <x v="1"/>
    <x v="60"/>
    <n v="24"/>
    <n v="0"/>
    <x v="1"/>
    <x v="0"/>
    <x v="0"/>
    <d v="2020-12-03T00:00:00"/>
    <d v="2022-12-14T00:00:00"/>
    <s v="0000-00-00"/>
    <n v="3000"/>
    <n v="1391.37"/>
    <n v="16"/>
    <s v="Vigente"/>
    <x v="0"/>
    <s v="Empleado Privado"/>
    <s v="Empleado Privado"/>
    <n v="1000491"/>
    <s v="148.45"/>
    <s v="1,219.64"/>
    <s v="Sobre firmas"/>
    <s v="329.33"/>
    <s v="Eloisa Veronica Guaman Tasambay"/>
    <x v="0"/>
    <x v="4"/>
    <x v="0"/>
    <s v="RIOBAMBA"/>
    <s v="RIOBAMBA"/>
    <x v="0"/>
  </r>
  <r>
    <n v="1000469"/>
    <s v="GUAMAN AUQUILLA BRAYAN STEVE"/>
    <n v="1725470718"/>
    <x v="33"/>
    <x v="0"/>
    <x v="61"/>
    <n v="8"/>
    <n v="200"/>
    <x v="0"/>
    <x v="1"/>
    <x v="1"/>
    <d v="2020-12-03T00:00:00"/>
    <d v="2021-08-13T00:00:00"/>
    <d v="2021-08-13T00:00:00"/>
    <n v="2000"/>
    <n v="177.31"/>
    <n v="23"/>
    <s v="Vencido"/>
    <x v="4"/>
    <s v="Servicios de taxis."/>
    <s v="Servicios Varios"/>
    <n v="1000540"/>
    <s v="273.08"/>
    <s v="580.00"/>
    <s v="Sobre firmas"/>
    <s v="0.00"/>
    <s v="Josselyn Patricia Cabay Carrillo"/>
    <x v="1"/>
    <x v="0"/>
    <x v="1"/>
    <s v="QUITO"/>
    <s v="COTOCOLLAO"/>
    <x v="0"/>
  </r>
  <r>
    <n v="1000946"/>
    <s v="VEGA AIDA SUSANA"/>
    <n v="500628912"/>
    <x v="34"/>
    <x v="1"/>
    <x v="62"/>
    <n v="18"/>
    <n v="9"/>
    <x v="2"/>
    <x v="1"/>
    <x v="1"/>
    <d v="2020-12-03T00:00:00"/>
    <d v="2022-06-20T00:00:00"/>
    <d v="2022-02-20T00:00:00"/>
    <n v="4000"/>
    <n v="1225.43"/>
    <n v="21.5"/>
    <s v="Moroso"/>
    <x v="30"/>
    <s v="Venta al por menor de equipos de: radio, televisión y estereofónicos, reproductores y grabadores de CD y DVD en establecimientos especializados."/>
    <s v="Venta al por menor varios"/>
    <n v="1001016"/>
    <s v="264.03"/>
    <s v="2,300.00"/>
    <s v="Sobre firmas"/>
    <s v="0.07"/>
    <s v="Josselyn Patricia Cabay Carrillo"/>
    <x v="0"/>
    <x v="1"/>
    <x v="5"/>
    <s v="SALCEDO"/>
    <s v="SAN MIGUEL"/>
    <x v="0"/>
  </r>
  <r>
    <n v="1000971"/>
    <s v="URQUIZO HUILCAREMA EDWIN FERNANDO "/>
    <n v="1720523016"/>
    <x v="25"/>
    <x v="0"/>
    <x v="63"/>
    <n v="24"/>
    <n v="0"/>
    <x v="1"/>
    <x v="1"/>
    <x v="1"/>
    <d v="2020-12-03T00:00:00"/>
    <d v="2022-12-20T00:00:00"/>
    <s v="0000-00-00"/>
    <n v="3000"/>
    <n v="1454.85"/>
    <n v="21.5"/>
    <s v="Vigente"/>
    <x v="31"/>
    <s v="Actividades de alquiler de automóviles privados con conductor."/>
    <s v="Actividades de alquiler con fines operativos de automóviles"/>
    <n v="1001041"/>
    <s v="156.45"/>
    <s v="3,000.00"/>
    <s v="Sobre firmas"/>
    <s v="721.34"/>
    <s v="Josselyn Patricia Cabay Carrillo"/>
    <x v="1"/>
    <x v="0"/>
    <x v="0"/>
    <s v="RIOBAMBA"/>
    <s v="CACHA (CAB EN MACHANGARA)"/>
    <x v="1"/>
  </r>
  <r>
    <n v="1000476"/>
    <s v="TORRES TOAPAXI GLADYS PATRICIA"/>
    <n v="1720303567"/>
    <x v="8"/>
    <x v="1"/>
    <x v="64"/>
    <n v="36"/>
    <n v="188"/>
    <x v="0"/>
    <x v="1"/>
    <x v="1"/>
    <d v="2020-12-05T00:00:00"/>
    <d v="2023-12-25T00:00:00"/>
    <d v="2021-08-25T00:00:00"/>
    <n v="1925"/>
    <n v="1676"/>
    <n v="23"/>
    <s v="Vencido"/>
    <x v="21"/>
    <s v="Actividades de confección a la medida de prendas de vestir (costureras, sastres)."/>
    <s v="Actividades de confección a la medida de prendas de vestir (costureras, sastres)."/>
    <n v="1000547"/>
    <s v="75.52"/>
    <s v="1,000.00"/>
    <s v="Sobre firmas"/>
    <s v="0.09"/>
    <s v="Josselyn Patricia Cabay Carrillo"/>
    <x v="0"/>
    <x v="0"/>
    <x v="1"/>
    <s v="QUITO"/>
    <s v="SAN BLAS"/>
    <x v="0"/>
  </r>
  <r>
    <n v="1000610"/>
    <s v="VALDEZ TASAMBAY MANUEL GONZALO"/>
    <n v="1712846425"/>
    <x v="10"/>
    <x v="0"/>
    <x v="65"/>
    <n v="30"/>
    <n v="66"/>
    <x v="7"/>
    <x v="1"/>
    <x v="1"/>
    <d v="2020-12-05T00:00:00"/>
    <d v="2023-06-25T00:00:00"/>
    <d v="2021-12-25T00:00:00"/>
    <n v="1170"/>
    <n v="837.65"/>
    <n v="23"/>
    <s v="Vencido"/>
    <x v="21"/>
    <s v="Venta al por mayor de frutas, legumbres y hortalizas."/>
    <s v="Venta al por mayor varios"/>
    <n v="1000681"/>
    <s v="52.25"/>
    <s v="2,100.00"/>
    <s v="Sobre firmas"/>
    <s v="0.00"/>
    <s v="Josselyn Patricia Cabay Carrillo"/>
    <x v="1"/>
    <x v="1"/>
    <x v="0"/>
    <s v="RIOBAMBA"/>
    <s v="YARUQUIES"/>
    <x v="0"/>
  </r>
  <r>
    <n v="1000661"/>
    <s v="BASTIDAS POMAQUIZA JOSE RICARDO"/>
    <n v="1717923161"/>
    <x v="35"/>
    <x v="0"/>
    <x v="66"/>
    <n v="8"/>
    <n v="280"/>
    <x v="0"/>
    <x v="1"/>
    <x v="1"/>
    <d v="2020-12-18T00:00:00"/>
    <d v="2021-08-25T00:00:00"/>
    <d v="2021-05-25T00:00:00"/>
    <n v="280"/>
    <n v="142.22"/>
    <n v="23"/>
    <s v="Vencido"/>
    <x v="21"/>
    <s v="Venta al por menor de frutas, legumbres y hortalizas frescas o en conserva en establecimientos especializados."/>
    <s v="Venta al por menor varios"/>
    <n v="1000731"/>
    <s v="38.24"/>
    <s v="1,000.00"/>
    <s v="Sobre firmas"/>
    <s v="0.00"/>
    <s v="Josselyn Patricia Cabay Carrillo"/>
    <x v="0"/>
    <x v="2"/>
    <x v="0"/>
    <s v="RIOBAMBA"/>
    <s v="YARUQUIES"/>
    <x v="0"/>
  </r>
  <r>
    <n v="1000093"/>
    <s v="ESTRELLA JARA WILSON PEDRO"/>
    <n v="602047862"/>
    <x v="36"/>
    <x v="0"/>
    <x v="67"/>
    <n v="36"/>
    <n v="8"/>
    <x v="2"/>
    <x v="0"/>
    <x v="0"/>
    <d v="2020-12-21T00:00:00"/>
    <d v="2023-12-21T00:00:00"/>
    <d v="2022-02-21T00:00:00"/>
    <n v="2300"/>
    <n v="1712.97"/>
    <n v="16"/>
    <s v="Moroso"/>
    <x v="0"/>
    <s v="Empleado Privado"/>
    <s v="Empleado Privado"/>
    <n v="1000116"/>
    <s v="0.00"/>
    <s v="4,107.20"/>
    <s v="Sobre firmas"/>
    <s v="0.00"/>
    <s v="Eloisa Veronica Guaman Tasambay"/>
    <x v="1"/>
    <x v="0"/>
    <x v="0"/>
    <s v="RIOBAMBA"/>
    <s v="SAN JUAN"/>
    <x v="1"/>
  </r>
  <r>
    <n v="1000063"/>
    <s v="LONDO AUQUILLA SILVIA PATRICIA"/>
    <n v="604274910"/>
    <x v="20"/>
    <x v="1"/>
    <x v="68"/>
    <n v="36"/>
    <n v="384"/>
    <x v="0"/>
    <x v="1"/>
    <x v="1"/>
    <d v="2020-12-26T00:00:00"/>
    <d v="2024-01-10T00:00:00"/>
    <d v="2021-02-10T00:00:00"/>
    <n v="1256"/>
    <n v="1246.6600000000001"/>
    <n v="23"/>
    <s v="Vencido"/>
    <x v="4"/>
    <s v="Empleado Privado"/>
    <s v="Empleado Privado"/>
    <n v="1000086"/>
    <s v="49.27"/>
    <s v="245.00"/>
    <s v="Sobre firmas"/>
    <s v="0.00"/>
    <s v="Eloisa Veronica Guaman Tasambay"/>
    <x v="1"/>
    <x v="1"/>
    <x v="0"/>
    <s v="RIOBAMBA"/>
    <s v="LIZARZABURU"/>
    <x v="0"/>
  </r>
  <r>
    <n v="1000122"/>
    <s v="CHICAIZA GUAPULEMA MIRYAM INES"/>
    <n v="604313320"/>
    <x v="29"/>
    <x v="1"/>
    <x v="69"/>
    <n v="24"/>
    <n v="0"/>
    <x v="1"/>
    <x v="1"/>
    <x v="1"/>
    <d v="2020-12-26T00:00:00"/>
    <d v="2023-01-10T00:00:00"/>
    <s v="0000-00-00"/>
    <n v="885"/>
    <n v="468.63"/>
    <n v="23"/>
    <s v="Vigente"/>
    <x v="9"/>
    <s v="Fabricación de otros accesorios de vestir: guantes, cinturones, chales, corbatas, corbatines, redecillas para el cabello, calzado de materiales textiles sin aplicación de suelas, etcétera, incluido la fabricación de partes de productos o prendas textiles."/>
    <s v="Fabricación de máquinaria y equipos"/>
    <n v="1000153"/>
    <s v="46.81"/>
    <s v="1,300.00"/>
    <s v="Sobre firmas"/>
    <s v="5.75"/>
    <s v="Eloisa Veronica Guaman Tasambay"/>
    <x v="1"/>
    <x v="0"/>
    <x v="0"/>
    <s v="RIOBAMBA"/>
    <s v="VELOZ"/>
    <x v="0"/>
  </r>
  <r>
    <n v="1000559"/>
    <s v="CARRILLO MARTINEZ FERNANDO "/>
    <n v="602214801"/>
    <x v="37"/>
    <x v="0"/>
    <x v="70"/>
    <n v="12"/>
    <n v="9"/>
    <x v="2"/>
    <x v="0"/>
    <x v="0"/>
    <d v="2020-12-30T00:00:00"/>
    <d v="2022-01-20T00:00:00"/>
    <d v="2022-02-20T00:00:00"/>
    <n v="860"/>
    <n v="77.180000000000007"/>
    <n v="16"/>
    <s v="Moroso"/>
    <x v="0"/>
    <s v="Jubilado"/>
    <s v="Jubilado"/>
    <n v="1000630"/>
    <s v="0.00"/>
    <s v="1,727.26"/>
    <s v="Sobre firmas"/>
    <s v="0.00"/>
    <s v="Eloisa Veronica Guaman Tasambay"/>
    <x v="0"/>
    <x v="1"/>
    <x v="0"/>
    <s v="RIOBAMBA"/>
    <s v="LIZARZABURU"/>
    <x v="0"/>
  </r>
  <r>
    <n v="1000633"/>
    <s v="REMACHE ARGOS ANA LUCIA"/>
    <n v="603096041"/>
    <x v="28"/>
    <x v="1"/>
    <x v="71"/>
    <n v="36"/>
    <n v="0"/>
    <x v="1"/>
    <x v="1"/>
    <x v="1"/>
    <d v="2020-12-30T00:00:00"/>
    <d v="2024-01-15T00:00:00"/>
    <s v="0000-00-00"/>
    <n v="2110"/>
    <n v="1610.01"/>
    <n v="21.5"/>
    <s v="Vigente"/>
    <x v="32"/>
    <s v="Actividades de agentes y corredores inmobiliarios."/>
    <s v="Actividades de agentes inmobiliarios neutrales, corredores de seguros, energía électica "/>
    <n v="1000704"/>
    <s v="0.00"/>
    <s v="400.00"/>
    <s v="Sobre firmas"/>
    <s v="0.00"/>
    <s v="Eloisa Veronica Guaman Tasambay"/>
    <x v="1"/>
    <x v="1"/>
    <x v="0"/>
    <s v="COLTA"/>
    <s v="CAJABAMBA"/>
    <x v="0"/>
  </r>
  <r>
    <n v="1000668"/>
    <s v="VERDEZOTO FLORES MEYBEL EDITH"/>
    <n v="1720506334"/>
    <x v="8"/>
    <x v="1"/>
    <x v="72"/>
    <n v="24"/>
    <n v="0"/>
    <x v="1"/>
    <x v="0"/>
    <x v="0"/>
    <d v="2020-12-30T00:00:00"/>
    <d v="2023-01-03T00:00:00"/>
    <s v="0000-00-00"/>
    <n v="5000"/>
    <n v="2510.19"/>
    <n v="16"/>
    <s v="Vigente"/>
    <x v="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0738"/>
    <s v="247.42"/>
    <s v="3,700.00"/>
    <s v="Sobre firmas"/>
    <s v="218.54"/>
    <s v="Edelina Aurora Carrillo Tasambay"/>
    <x v="0"/>
    <x v="2"/>
    <x v="1"/>
    <s v="QUITO"/>
    <s v="SAN BLAS"/>
    <x v="0"/>
  </r>
  <r>
    <n v="1000755"/>
    <s v="TENENUELA GUAPI NIEVES ."/>
    <n v="602178170"/>
    <x v="4"/>
    <x v="1"/>
    <x v="73"/>
    <n v="3"/>
    <n v="325"/>
    <x v="0"/>
    <x v="1"/>
    <x v="1"/>
    <d v="2020-12-31T00:00:00"/>
    <d v="2021-04-10T00:00:00"/>
    <d v="2021-04-10T00:00:00"/>
    <n v="391"/>
    <n v="120.51"/>
    <n v="23"/>
    <s v="Vencido"/>
    <x v="21"/>
    <s v="Venta al por menor de frutas, legumbres y hortalizas frescas o en conserva en establecimientos especializados."/>
    <s v="Venta al por menor varios"/>
    <n v="1000826"/>
    <s v="135.56"/>
    <s v="1,200.00"/>
    <s v="Sobre firmas"/>
    <s v="0.01"/>
    <s v="Edelina Aurora Carrillo Tasambay"/>
    <x v="1"/>
    <x v="1"/>
    <x v="0"/>
    <s v="COLTA"/>
    <s v="CAJABAMBA"/>
    <x v="0"/>
  </r>
  <r>
    <n v="1000995"/>
    <s v="MOROCHO SINCHE MARGARITA "/>
    <n v="601844046"/>
    <x v="16"/>
    <x v="1"/>
    <x v="74"/>
    <n v="18"/>
    <n v="0"/>
    <x v="1"/>
    <x v="1"/>
    <x v="1"/>
    <d v="2020-12-31T00:00:00"/>
    <d v="2022-07-05T00:00:00"/>
    <s v="0000-00-00"/>
    <n v="2000"/>
    <n v="638.52"/>
    <n v="23"/>
    <s v="Vigente"/>
    <x v="14"/>
    <s v="Venta al por mayor de flores y plantas."/>
    <s v="Venta al por mayor varios"/>
    <n v="1001064"/>
    <s v="133.47"/>
    <s v="400.00"/>
    <s v="Sobre firmas"/>
    <s v="0.10"/>
    <s v="Eloisa Veronica Guaman Tasambay"/>
    <x v="1"/>
    <x v="1"/>
    <x v="0"/>
    <s v="RIOBAMBA"/>
    <s v="YARUQUIES"/>
    <x v="0"/>
  </r>
  <r>
    <n v="1000818"/>
    <s v="LLAMUCA LLAMUCA ESPERANZA "/>
    <n v="601250574"/>
    <x v="38"/>
    <x v="1"/>
    <x v="75"/>
    <n v="24"/>
    <n v="4"/>
    <x v="1"/>
    <x v="1"/>
    <x v="1"/>
    <d v="2021-01-12T00:00:00"/>
    <d v="2023-01-25T00:00:00"/>
    <d v="2022-02-25T00:00:00"/>
    <n v="2010"/>
    <n v="1135.3900000000001"/>
    <n v="21.5"/>
    <s v="Moroso"/>
    <x v="33"/>
    <s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
    <s v="Actividades varias "/>
    <n v="1000889"/>
    <s v="104.83"/>
    <s v="1,550.00"/>
    <s v="Sobre firmas"/>
    <s v="0.00"/>
    <s v="Eloisa Veronica Guaman Tasambay"/>
    <x v="1"/>
    <x v="1"/>
    <x v="0"/>
    <s v="GUANO"/>
    <s v="SAN GERARDO DE PACAICAGUAN"/>
    <x v="1"/>
  </r>
  <r>
    <n v="1000494"/>
    <s v="ÑAMA CRIOLLO SEGUNDO MARIANO"/>
    <n v="602740037"/>
    <x v="32"/>
    <x v="0"/>
    <x v="76"/>
    <n v="18"/>
    <n v="0"/>
    <x v="1"/>
    <x v="1"/>
    <x v="1"/>
    <d v="2021-01-13T00:00:00"/>
    <d v="2022-07-25T00:00:00"/>
    <s v="0000-00-00"/>
    <n v="2000"/>
    <n v="650.21"/>
    <n v="23"/>
    <s v="Vigente"/>
    <x v="21"/>
    <s v="Venta al por mayor de frutas, legumbres y hortalizas."/>
    <s v="Venta al por mayor varios"/>
    <n v="1000563"/>
    <s v="133.47"/>
    <s v="900.00"/>
    <s v="Sobre firmas"/>
    <s v="9.40"/>
    <s v="Edelina Aurora Carrillo Tasambay"/>
    <x v="1"/>
    <x v="1"/>
    <x v="0"/>
    <s v="RIOBAMBA"/>
    <s v="YARUQUIES"/>
    <x v="0"/>
  </r>
  <r>
    <n v="1001008"/>
    <s v="ROSERO TAICUZ RENE BOLIVAR"/>
    <n v="1714567789"/>
    <x v="3"/>
    <x v="0"/>
    <x v="77"/>
    <n v="12"/>
    <n v="66"/>
    <x v="7"/>
    <x v="1"/>
    <x v="1"/>
    <d v="2021-01-15T00:00:00"/>
    <d v="2022-01-25T00:00:00"/>
    <d v="2021-12-25T00:00:00"/>
    <n v="1100"/>
    <n v="211.27"/>
    <n v="23"/>
    <s v="Vencido"/>
    <x v="31"/>
    <s v="Escuelas de conducir para chóferes profesionales: de camiones, buses, etcétera."/>
    <s v="Escuelas de aprendizaje"/>
    <n v="1001078"/>
    <s v="104.05"/>
    <s v="1,000.00"/>
    <s v="Sobre firmas"/>
    <s v="0.00"/>
    <s v="Edelina Aurora Carrillo Tasambay"/>
    <x v="0"/>
    <x v="1"/>
    <x v="6"/>
    <s v="SAN LORENZO"/>
    <s v="ALTO TAMBO (CAB EN GUADUAL)"/>
    <x v="1"/>
  </r>
  <r>
    <n v="1000671"/>
    <s v="YUMICEBA CRIOLLO LUIS FERNANDO"/>
    <n v="1725985202"/>
    <x v="22"/>
    <x v="0"/>
    <x v="78"/>
    <n v="24"/>
    <n v="26"/>
    <x v="2"/>
    <x v="1"/>
    <x v="1"/>
    <d v="2021-01-16T00:00:00"/>
    <d v="2023-02-03T00:00:00"/>
    <d v="2022-02-03T00:00:00"/>
    <n v="4300"/>
    <n v="2617.6799999999998"/>
    <n v="21.5"/>
    <s v="Moroso"/>
    <x v="2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741"/>
    <s v="224.26"/>
    <s v="2,250.00"/>
    <s v="Sobre firmas"/>
    <s v="0.00"/>
    <s v="Juan Gabriel Urquizo Yumiceba"/>
    <x v="1"/>
    <x v="0"/>
    <x v="1"/>
    <s v="QUITO"/>
    <s v="COTOCOLLAO"/>
    <x v="0"/>
  </r>
  <r>
    <n v="1001017"/>
    <s v="ZABALA RAMIREZ GINA XIMENA"/>
    <n v="602738866"/>
    <x v="32"/>
    <x v="1"/>
    <x v="79"/>
    <n v="12"/>
    <n v="45"/>
    <x v="3"/>
    <x v="1"/>
    <x v="1"/>
    <d v="2021-01-16T00:00:00"/>
    <d v="2022-01-15T00:00:00"/>
    <d v="2022-01-15T00:00:00"/>
    <n v="500"/>
    <n v="46.75"/>
    <n v="23"/>
    <s v="Moroso"/>
    <x v="34"/>
    <s v="Actividades auxiliares de las actividades de servicios financieros n.c.p., como: actividades de tramitación y liquidación de transacciones financieras, incluidas las transacciones con tarjetas de crédito."/>
    <s v="Actividades de Servicios Financieros"/>
    <n v="1001087"/>
    <s v="47.30"/>
    <s v="998.46"/>
    <s v="Sobre firmas"/>
    <s v="0.00"/>
    <s v="Eloisa Veronica Guaman Tasambay"/>
    <x v="0"/>
    <x v="4"/>
    <x v="0"/>
    <s v="RIOBAMBA"/>
    <s v="VELOZ"/>
    <x v="0"/>
  </r>
  <r>
    <n v="1000942"/>
    <s v="URQUIZO PADILLA JUAN MANUEL"/>
    <n v="1721472049"/>
    <x v="20"/>
    <x v="0"/>
    <x v="80"/>
    <n v="36"/>
    <n v="0"/>
    <x v="1"/>
    <x v="1"/>
    <x v="1"/>
    <d v="2021-01-18T00:00:00"/>
    <d v="2024-01-25T00:00:00"/>
    <s v="0000-00-00"/>
    <n v="5000"/>
    <n v="3592.02"/>
    <n v="21.5"/>
    <s v="Vigente"/>
    <x v="21"/>
    <s v="Servicios de taxis."/>
    <s v="Servicios Varios"/>
    <n v="1001010"/>
    <s v="192.26"/>
    <s v="7,000.00"/>
    <s v="Sobre firmas"/>
    <s v="73.40"/>
    <s v="Edelina Aurora Carrillo Tasambay"/>
    <x v="0"/>
    <x v="2"/>
    <x v="0"/>
    <s v="RIOBAMBA"/>
    <s v="CACHA (CAB EN MACHANGARA)"/>
    <x v="1"/>
  </r>
  <r>
    <n v="1000963"/>
    <s v="GUAMAN HUARACA JAVIER JOSE"/>
    <n v="954652558"/>
    <x v="27"/>
    <x v="0"/>
    <x v="81"/>
    <n v="24"/>
    <n v="28"/>
    <x v="2"/>
    <x v="1"/>
    <x v="1"/>
    <d v="2021-01-21T00:00:00"/>
    <d v="2023-02-01T00:00:00"/>
    <d v="2022-02-01T00:00:00"/>
    <n v="5000"/>
    <n v="2867.81"/>
    <n v="21.5"/>
    <s v="Moroso"/>
    <x v="10"/>
    <s v="Venta al por menor de alimentos, bebidas y productos del tabaco en puestos de venta o mercados."/>
    <s v="Venta al por menor varios"/>
    <n v="1001033"/>
    <s v="260.76"/>
    <s v="800.00"/>
    <s v="Sobre firmas"/>
    <s v="0.05"/>
    <s v="Edelina Aurora Carrillo Tasambay"/>
    <x v="0"/>
    <x v="0"/>
    <x v="7"/>
    <s v="GUAYAQUIL"/>
    <s v="TARQUI"/>
    <x v="1"/>
  </r>
  <r>
    <n v="1001032"/>
    <s v="TOMALO VACA FAUSTO ALFREDO"/>
    <n v="501612675"/>
    <x v="37"/>
    <x v="1"/>
    <x v="82"/>
    <n v="18"/>
    <n v="0"/>
    <x v="1"/>
    <x v="1"/>
    <x v="1"/>
    <d v="2021-01-21T00:00:00"/>
    <d v="2022-07-25T00:00:00"/>
    <s v="0000-00-00"/>
    <n v="3105"/>
    <n v="963.78"/>
    <n v="18.5"/>
    <s v="Vigente"/>
    <x v="21"/>
    <s v="Venta al por menor de frutas, legumbres y hortalizas frescas o en conserva en establecimientos especializados."/>
    <s v="Venta al por menor varios"/>
    <n v="1001102"/>
    <s v="200.47"/>
    <s v="2,500.00"/>
    <s v="Sobre firmas"/>
    <s v="5.33"/>
    <s v="Juan Gabriel Urquizo Yumiceba"/>
    <x v="1"/>
    <x v="1"/>
    <x v="5"/>
    <s v="LATACUNGA"/>
    <s v="BELISARIO QUEVEDO (GUANAILIN)"/>
    <x v="1"/>
  </r>
  <r>
    <n v="1000423"/>
    <s v="CUTIOPALA CACUANGO MANUELA "/>
    <n v="602974156"/>
    <x v="39"/>
    <x v="1"/>
    <x v="83"/>
    <n v="7"/>
    <n v="341"/>
    <x v="0"/>
    <x v="1"/>
    <x v="1"/>
    <d v="2021-01-22T00:00:00"/>
    <d v="2021-08-25T00:00:00"/>
    <d v="2021-03-25T00:00:00"/>
    <n v="500"/>
    <n v="418.61"/>
    <n v="23"/>
    <s v="Vencido"/>
    <x v="10"/>
    <s v="Venta al por menor de frutas, legumbres y hortalizas frescas o en conserva en establecimientos especializados."/>
    <s v="Venta al por menor varios"/>
    <n v="1000486"/>
    <s v="77.27"/>
    <s v="900.00"/>
    <s v="Sobre firmas"/>
    <s v="0.02"/>
    <s v="Edelina Aurora Carrillo Tasambay"/>
    <x v="0"/>
    <x v="1"/>
    <x v="1"/>
    <s v="QUITO"/>
    <s v="COTOCOLLAO"/>
    <x v="0"/>
  </r>
  <r>
    <n v="1000435"/>
    <s v="NIAMA SINALUISA MARIA JUANA"/>
    <n v="603133026"/>
    <x v="10"/>
    <x v="1"/>
    <x v="84"/>
    <n v="24"/>
    <n v="0"/>
    <x v="1"/>
    <x v="1"/>
    <x v="1"/>
    <d v="2021-01-22T00:00:00"/>
    <d v="2023-02-15T00:00:00"/>
    <s v="0000-00-00"/>
    <n v="5600"/>
    <n v="3206.6"/>
    <n v="21.5"/>
    <s v="Vigente"/>
    <x v="10"/>
    <s v="Venta al por menor de frutas, legumbres y hortalizas frescas o en conserva en establecimientos especializados."/>
    <s v="Venta al por menor varios"/>
    <n v="1000498"/>
    <s v="292.05"/>
    <s v="1,600.00"/>
    <s v="Sobre firmas"/>
    <s v="0.06"/>
    <s v="Edelina Aurora Carrillo Tasambay"/>
    <x v="1"/>
    <x v="1"/>
    <x v="1"/>
    <s v="QUITO"/>
    <s v="COTOCOLLAO"/>
    <x v="0"/>
  </r>
  <r>
    <n v="1001021"/>
    <s v="VEGA CAISA ROCIO PIEDAD"/>
    <n v="503820920"/>
    <x v="8"/>
    <x v="1"/>
    <x v="85"/>
    <n v="18"/>
    <n v="0"/>
    <x v="1"/>
    <x v="1"/>
    <x v="1"/>
    <d v="2021-01-23T00:00:00"/>
    <d v="2022-08-01T00:00:00"/>
    <s v="0000-00-00"/>
    <n v="3090"/>
    <n v="1167.8399999999999"/>
    <n v="21.5"/>
    <s v="Vigente"/>
    <x v="35"/>
    <s v="Otras actividades de limpieza: limpieza de botellas, etcétera."/>
    <s v="Otras actividades y cultivos"/>
    <n v="1001091"/>
    <s v="203.96"/>
    <s v="650.00"/>
    <s v="Sobre firmas"/>
    <s v="6.04"/>
    <s v="Juan Gabriel Urquizo Yumiceba"/>
    <x v="1"/>
    <x v="1"/>
    <x v="5"/>
    <s v="PUJILI"/>
    <s v="PUJILI"/>
    <x v="0"/>
  </r>
  <r>
    <n v="1000550"/>
    <s v="SANCHEZ HINOJOSA ROSA ."/>
    <n v="1002255014"/>
    <x v="10"/>
    <x v="1"/>
    <x v="86"/>
    <n v="18"/>
    <n v="14"/>
    <x v="2"/>
    <x v="1"/>
    <x v="1"/>
    <d v="2021-01-25T00:00:00"/>
    <d v="2022-08-15T00:00:00"/>
    <d v="2022-02-15T00:00:00"/>
    <n v="3500"/>
    <n v="1552.44"/>
    <n v="21.5"/>
    <s v="Moroso"/>
    <x v="36"/>
    <s v="Venta al por mayor de accesorios de vestir guantes, corbatas, incluye paraguas y tirantes."/>
    <s v="Venta al por mayor varios"/>
    <n v="1000621"/>
    <s v="231.02"/>
    <s v="3,700.00"/>
    <s v="Sobre firmas"/>
    <s v="0.01"/>
    <s v="Edelina Aurora Carrillo Tasambay"/>
    <x v="0"/>
    <x v="1"/>
    <x v="2"/>
    <s v="OTAVALO"/>
    <s v="SAN RAFAEL"/>
    <x v="1"/>
  </r>
  <r>
    <n v="1001034"/>
    <s v="YAUTIBUG PATARON JAIME ENRIQUE"/>
    <n v="602343410"/>
    <x v="39"/>
    <x v="0"/>
    <x v="87"/>
    <n v="18"/>
    <n v="0"/>
    <x v="1"/>
    <x v="1"/>
    <x v="1"/>
    <d v="2021-01-25T00:00:00"/>
    <d v="2022-08-10T00:00:00"/>
    <s v="0000-00-00"/>
    <n v="2000"/>
    <n v="773.08"/>
    <n v="23"/>
    <s v="Vigente"/>
    <x v="37"/>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105"/>
    <s v="133.47"/>
    <s v="800.00"/>
    <s v="Sobre firmas"/>
    <s v="29.74"/>
    <s v="Juan Gabriel Urquizo Yumiceba"/>
    <x v="0"/>
    <x v="2"/>
    <x v="0"/>
    <s v="COLTA"/>
    <s v="COLUMBE"/>
    <x v="1"/>
  </r>
  <r>
    <n v="1001051"/>
    <s v="HUILCAREMA MOROCHO MARIA MANUELA"/>
    <n v="600695043"/>
    <x v="40"/>
    <x v="1"/>
    <x v="88"/>
    <n v="18"/>
    <n v="0"/>
    <x v="1"/>
    <x v="1"/>
    <x v="1"/>
    <d v="2021-01-28T00:00:00"/>
    <d v="2022-08-10T00:00:00"/>
    <s v="0000-00-00"/>
    <n v="6000"/>
    <n v="2283.96"/>
    <n v="21.5"/>
    <s v="Vigente"/>
    <x v="9"/>
    <s v="Cultivo de trigo."/>
    <s v="Cultivo de granos"/>
    <n v="1001122"/>
    <s v="392.92"/>
    <s v="980.00"/>
    <s v="Sobre firmas"/>
    <s v="12.25"/>
    <s v="Eloisa Veronica Guaman Tasambay"/>
    <x v="1"/>
    <x v="2"/>
    <x v="0"/>
    <s v="RIOBAMBA"/>
    <s v="CACHA (CAB EN MACHANGARA)"/>
    <x v="1"/>
  </r>
  <r>
    <n v="1000632"/>
    <s v="AJOS OROZCO MARIO MANUEL "/>
    <n v="602784696"/>
    <x v="10"/>
    <x v="0"/>
    <x v="89"/>
    <n v="20"/>
    <n v="19"/>
    <x v="2"/>
    <x v="1"/>
    <x v="1"/>
    <d v="2021-01-30T00:00:00"/>
    <d v="2022-10-10T00:00:00"/>
    <d v="2022-02-10T00:00:00"/>
    <n v="1340"/>
    <n v="680.39"/>
    <n v="23"/>
    <s v="Moroso"/>
    <x v="38"/>
    <s v="Empleado Público"/>
    <s v="Empleado Público"/>
    <n v="1000703"/>
    <s v="81.99"/>
    <s v="982.53"/>
    <s v="Sobre firmas"/>
    <s v="0.00"/>
    <s v="Eloisa Veronica Guaman Tasambay"/>
    <x v="0"/>
    <x v="0"/>
    <x v="0"/>
    <s v="RIOBAMBA"/>
    <s v="SAN JUAN"/>
    <x v="1"/>
  </r>
  <r>
    <n v="1001049"/>
    <s v="BUSTAMANTE ORTIZ GERMAN GUILLERMO"/>
    <n v="601369424"/>
    <x v="31"/>
    <x v="0"/>
    <x v="90"/>
    <n v="36"/>
    <n v="11"/>
    <x v="2"/>
    <x v="1"/>
    <x v="1"/>
    <d v="2021-02-01T00:00:00"/>
    <d v="2024-02-18T00:00:00"/>
    <d v="2022-02-18T00:00:00"/>
    <n v="4000"/>
    <n v="3093.35"/>
    <n v="21.5"/>
    <s v="Moroso"/>
    <x v="4"/>
    <s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
    <s v="Actividades de otorgamiento y fromación"/>
    <n v="1001120"/>
    <s v="153.81"/>
    <s v="1,300.00"/>
    <s v="Sobre firmas"/>
    <s v="0.09"/>
    <s v="Eloisa Veronica Guaman Tasambay"/>
    <x v="0"/>
    <x v="0"/>
    <x v="8"/>
    <s v="CAÑAR"/>
    <s v="GUALLETURO"/>
    <x v="1"/>
  </r>
  <r>
    <n v="1000785"/>
    <s v="NUÑEZ GUALLASAMIN NELLY JAZMIN"/>
    <n v="1753857968"/>
    <x v="30"/>
    <x v="1"/>
    <x v="91"/>
    <n v="18"/>
    <n v="0"/>
    <x v="1"/>
    <x v="1"/>
    <x v="1"/>
    <d v="2021-02-06T00:00:00"/>
    <d v="2022-08-20T00:00:00"/>
    <s v="0000-00-00"/>
    <n v="3000"/>
    <n v="1144.23"/>
    <n v="21.5"/>
    <s v="Vigente"/>
    <x v="10"/>
    <s v="Enseñanza técnica y profesional de nivel inferior al de la enseñanza superior, capacitación para guí­as turí­sticos, cocineros y otro personal de hoteles y restaurantes."/>
    <s v="Escuelas de aprendizaje"/>
    <n v="1000857"/>
    <s v="198.02"/>
    <s v="1,400.00"/>
    <s v="Sobre firmas"/>
    <s v="199.36"/>
    <s v="Edelina Aurora Carrillo Tasambay"/>
    <x v="0"/>
    <x v="0"/>
    <x v="1"/>
    <s v="QUITO"/>
    <s v="CONOCOTO"/>
    <x v="1"/>
  </r>
  <r>
    <n v="1001083"/>
    <s v="OBANDO PILCO KATHERINE TATIANA"/>
    <n v="1726725615"/>
    <x v="30"/>
    <x v="1"/>
    <x v="92"/>
    <n v="18"/>
    <n v="0"/>
    <x v="1"/>
    <x v="1"/>
    <x v="1"/>
    <d v="2021-02-10T00:00:00"/>
    <d v="2022-08-20T00:00:00"/>
    <s v="0000-00-00"/>
    <n v="5000"/>
    <n v="1892.75"/>
    <n v="21.5"/>
    <s v="Vigente"/>
    <x v="21"/>
    <s v="Venta al por menor de frutas, legumbres y hortalizas frescas o en conserva en establecimientos especializados."/>
    <s v="Venta al por menor varios"/>
    <n v="1001155"/>
    <s v="330.03"/>
    <s v="1,700.00"/>
    <s v="Sobre firmas"/>
    <s v="11.99"/>
    <s v="Edelina Aurora Carrillo Tasambay"/>
    <x v="0"/>
    <x v="1"/>
    <x v="1"/>
    <s v="QUITO"/>
    <s v="SAN ROQUE"/>
    <x v="1"/>
  </r>
  <r>
    <n v="1000577"/>
    <s v="GUAIPACHA CARRILLO JOSE LUIS"/>
    <n v="1724027279"/>
    <x v="15"/>
    <x v="0"/>
    <x v="93"/>
    <n v="36"/>
    <n v="4"/>
    <x v="1"/>
    <x v="1"/>
    <x v="1"/>
    <d v="2021-02-11T00:00:00"/>
    <d v="2024-02-25T00:00:00"/>
    <d v="2022-02-25T00:00:00"/>
    <n v="10000"/>
    <n v="7671.02"/>
    <n v="21.5"/>
    <s v="Moroso"/>
    <x v="17"/>
    <s v="Servicios de taxis."/>
    <s v="Servicios Varios"/>
    <n v="1000647"/>
    <s v="384.52"/>
    <s v="5,200.00"/>
    <s v="Sobre firmas"/>
    <s v="0.02"/>
    <s v="Edelina Aurora Carrillo Tasambay"/>
    <x v="1"/>
    <x v="0"/>
    <x v="0"/>
    <s v="RIOBAMBA"/>
    <s v="CACHA (CAB EN MACHANGARA)"/>
    <x v="1"/>
  </r>
  <r>
    <n v="1001090"/>
    <s v="AUQUILLA URQUIZO MANUEL GONZALO"/>
    <n v="1717252306"/>
    <x v="41"/>
    <x v="0"/>
    <x v="94"/>
    <n v="36"/>
    <n v="4"/>
    <x v="1"/>
    <x v="1"/>
    <x v="1"/>
    <d v="2021-02-11T00:00:00"/>
    <d v="2024-02-25T00:00:00"/>
    <d v="2022-02-25T00:00:00"/>
    <n v="6000"/>
    <n v="4563.34"/>
    <n v="18.5"/>
    <s v="Moroso"/>
    <x v="21"/>
    <s v="Venta al por mayor de frutas, legumbres y hortalizas."/>
    <s v="Venta al por mayor varios"/>
    <n v="1001163"/>
    <s v="221.54"/>
    <s v="6,500.00"/>
    <s v="Sobre firmas"/>
    <s v="0.00"/>
    <s v="Edelina Aurora Carrillo Tasambay"/>
    <x v="1"/>
    <x v="1"/>
    <x v="0"/>
    <s v="RIOBAMBA"/>
    <s v="YARUQUIES"/>
    <x v="0"/>
  </r>
  <r>
    <n v="1001093"/>
    <s v="TOAQUIZA TIGASI BLANCA REBECA"/>
    <n v="1726663816"/>
    <x v="7"/>
    <x v="1"/>
    <x v="95"/>
    <n v="24"/>
    <n v="0"/>
    <x v="1"/>
    <x v="1"/>
    <x v="1"/>
    <d v="2021-02-12T00:00:00"/>
    <d v="2023-02-25T00:00:00"/>
    <s v="0000-00-00"/>
    <n v="5000"/>
    <n v="2823.75"/>
    <n v="21.5"/>
    <s v="Vigente"/>
    <x v="39"/>
    <s v="Actividades de prestación de una serie de servicios administrativos de oficina corrientes, como recepción, planificación financiera, facturación y registro, personal y distribución fí­sica (servicios de mensajerí­a) y logí­stica, a cambio de una retribución o por contrato."/>
    <s v="Actividades varias "/>
    <n v="1001166"/>
    <s v="260.76"/>
    <s v="2,300.00"/>
    <s v="Sobre firmas"/>
    <s v="53.28"/>
    <s v="Edelina Aurora Carrillo Tasambay"/>
    <x v="1"/>
    <x v="1"/>
    <x v="5"/>
    <s v="SAQUISILI"/>
    <s v="SAQUISILI"/>
    <x v="0"/>
  </r>
  <r>
    <n v="1000774"/>
    <s v="CAYAMBE NIAMA IVAN GEOVANNY"/>
    <n v="1725665192"/>
    <x v="30"/>
    <x v="0"/>
    <x v="96"/>
    <n v="18"/>
    <n v="0"/>
    <x v="1"/>
    <x v="0"/>
    <x v="0"/>
    <d v="2021-02-18T00:00:00"/>
    <d v="2022-08-20T00:00:00"/>
    <s v="0000-00-00"/>
    <n v="1000"/>
    <n v="362.08"/>
    <n v="16"/>
    <s v="Vigente"/>
    <x v="0"/>
    <s v="Estudiante"/>
    <s v="Estudiante"/>
    <n v="1000846"/>
    <s v="63.38"/>
    <s v="3,000.00"/>
    <s v="Sobre firmas"/>
    <s v="602.00"/>
    <s v="Edelina Aurora Carrillo Tasambay"/>
    <x v="1"/>
    <x v="0"/>
    <x v="1"/>
    <s v="QUITO"/>
    <s v="COTOCOLLAO"/>
    <x v="0"/>
  </r>
  <r>
    <n v="1000748"/>
    <s v="GUALOTO TAPUY CARLOS ALBERTO"/>
    <n v="1714578869"/>
    <x v="3"/>
    <x v="0"/>
    <x v="97"/>
    <n v="12"/>
    <n v="280"/>
    <x v="0"/>
    <x v="1"/>
    <x v="1"/>
    <d v="2021-02-20T00:00:00"/>
    <d v="2022-02-25T00:00:00"/>
    <d v="2021-05-25T00:00:00"/>
    <n v="1000"/>
    <n v="851.25"/>
    <n v="23"/>
    <s v="Vencido"/>
    <x v="40"/>
    <s v="Lavado y limpieza en seco, planchado, etcétera, de todo tipo de prendas de vestir (incluso de piel) y de productos textiles que se realizan con equipo mecá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
    <s v="Reparaciones varias y mantenimiento"/>
    <n v="1000819"/>
    <s v="94.60"/>
    <s v="1,300.00"/>
    <s v="Sobre firmas"/>
    <s v="0.03"/>
    <s v="Juan Gabriel Urquizo Yumiceba"/>
    <x v="0"/>
    <x v="1"/>
    <x v="1"/>
    <s v="QUITO"/>
    <s v="SAN BLAS"/>
    <x v="0"/>
  </r>
  <r>
    <n v="1001082"/>
    <s v="CAYAMBE LUMBI GUADALUPE ELIZABETH"/>
    <n v="202639241"/>
    <x v="42"/>
    <x v="1"/>
    <x v="98"/>
    <n v="15"/>
    <n v="0"/>
    <x v="1"/>
    <x v="1"/>
    <x v="1"/>
    <d v="2021-02-24T00:00:00"/>
    <d v="2022-06-01T00:00:00"/>
    <s v="0000-00-00"/>
    <n v="1700"/>
    <n v="513.61"/>
    <n v="23"/>
    <s v="Vigente"/>
    <x v="10"/>
    <s v="Venta al por menor de frutas, legumbres y hortalizas frescas o en conserva en establecimientos especializados."/>
    <s v="Venta al por menor varios"/>
    <n v="1001154"/>
    <s v="132.36"/>
    <s v="500.00"/>
    <s v="Sobre firmas"/>
    <s v="8.67"/>
    <s v="Edelina Aurora Carrillo Tasambay"/>
    <x v="1"/>
    <x v="1"/>
    <x v="4"/>
    <s v="GUARANDA"/>
    <s v="SAN SIMON (YACOTO)"/>
    <x v="1"/>
  </r>
  <r>
    <n v="1000828"/>
    <s v="PALAQUIBAY LLIVIRUMBAY YOLANDA UVALDINA"/>
    <n v="1708727910"/>
    <x v="37"/>
    <x v="1"/>
    <x v="99"/>
    <n v="18"/>
    <n v="0"/>
    <x v="1"/>
    <x v="1"/>
    <x v="1"/>
    <d v="2021-02-25T00:00:00"/>
    <d v="2022-09-05T00:00:00"/>
    <s v="0000-00-00"/>
    <n v="5000"/>
    <n v="2136.2800000000002"/>
    <n v="17.5"/>
    <s v="Vigente"/>
    <x v="3"/>
    <s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
    <s v="Venta al por menor varios"/>
    <n v="1000898"/>
    <s v="320.44"/>
    <s v="1,060.00"/>
    <s v="Sobre firmas"/>
    <s v="197.30"/>
    <s v="Edelina Aurora Carrillo Tasambay"/>
    <x v="0"/>
    <x v="0"/>
    <x v="0"/>
    <s v="ALAUSI"/>
    <s v="GUASUNTOS"/>
    <x v="1"/>
  </r>
  <r>
    <n v="1001081"/>
    <s v="MOROCHO JANETA NEYMAR ARIEL"/>
    <n v="606178374"/>
    <x v="33"/>
    <x v="0"/>
    <x v="100"/>
    <n v="18"/>
    <n v="4"/>
    <x v="1"/>
    <x v="1"/>
    <x v="1"/>
    <d v="2021-02-25T00:00:00"/>
    <d v="2022-08-25T00:00:00"/>
    <d v="2022-02-25T00:00:00"/>
    <n v="2000"/>
    <n v="809.45"/>
    <n v="23"/>
    <s v="Moroso"/>
    <x v="10"/>
    <s v="Venta al por menor de frutas, legumbres y hortalizas frescas o en conserva en establecimientos especializados."/>
    <s v="Venta al por menor varios"/>
    <n v="1001153"/>
    <s v="133.47"/>
    <s v="600.00"/>
    <s v="Sobre firmas"/>
    <s v="0.08"/>
    <s v="Edelina Aurora Carrillo Tasambay"/>
    <x v="1"/>
    <x v="0"/>
    <x v="0"/>
    <s v="RIOBAMBA"/>
    <s v="VELOZ"/>
    <x v="0"/>
  </r>
  <r>
    <n v="1001115"/>
    <s v="PIEDRA MUELA LUIS PATRICIO"/>
    <n v="1723015853"/>
    <x v="8"/>
    <x v="0"/>
    <x v="101"/>
    <n v="12"/>
    <n v="0"/>
    <x v="1"/>
    <x v="1"/>
    <x v="1"/>
    <d v="2021-02-26T00:00:00"/>
    <d v="2022-03-20T00:00:00"/>
    <s v="0000-00-00"/>
    <n v="1000"/>
    <n v="112.36"/>
    <n v="23"/>
    <s v="Vigente"/>
    <x v="41"/>
    <s v="Actividades de asociaciones de automovilistas."/>
    <s v="Actividades de asociaciones"/>
    <n v="1001189"/>
    <s v="94.60"/>
    <s v="1,500.00"/>
    <s v="Sobre firmas"/>
    <s v="52.05"/>
    <s v="Edelina Aurora Carrillo Tasambay"/>
    <x v="0"/>
    <x v="1"/>
    <x v="1"/>
    <s v="QUITO"/>
    <s v="SAN ANTONIO"/>
    <x v="1"/>
  </r>
  <r>
    <n v="1001108"/>
    <s v="CUMIÑA GUARACA MARTHA TERESA"/>
    <n v="1723599625"/>
    <x v="7"/>
    <x v="1"/>
    <x v="102"/>
    <n v="24"/>
    <n v="0"/>
    <x v="1"/>
    <x v="1"/>
    <x v="1"/>
    <d v="2021-02-27T00:00:00"/>
    <d v="2023-02-25T00:00:00"/>
    <s v="0000-00-00"/>
    <n v="5000"/>
    <n v="2768.47"/>
    <n v="21.5"/>
    <s v="Vigente"/>
    <x v="21"/>
    <s v="Venta al por mayor de frutas, legumbres y hortalizas."/>
    <s v="Venta al por mayor varios"/>
    <n v="1001182"/>
    <s v="260.76"/>
    <s v="2,500.00"/>
    <s v="Sobre firmas"/>
    <s v="14.34"/>
    <s v="Edelina Aurora Carrillo Tasambay"/>
    <x v="0"/>
    <x v="1"/>
    <x v="1"/>
    <s v="QUITO"/>
    <s v="LA LIBERTAD"/>
    <x v="1"/>
  </r>
  <r>
    <n v="1000592"/>
    <s v="CRIOLLO NIAMA JOSE ."/>
    <n v="603903659"/>
    <x v="35"/>
    <x v="0"/>
    <x v="103"/>
    <n v="12"/>
    <n v="0"/>
    <x v="1"/>
    <x v="1"/>
    <x v="1"/>
    <d v="2021-03-01T00:00:00"/>
    <d v="2022-03-01T00:00:00"/>
    <s v="0000-00-00"/>
    <n v="1500"/>
    <n v="138.83000000000001"/>
    <n v="18.5"/>
    <s v="Vigente"/>
    <x v="4"/>
    <s v="Venta al por menor de frutas, legumbres y hortalizas frescas o en conserva en establecimientos especializados."/>
    <s v="Venta al por menor varios"/>
    <n v="1000663"/>
    <s v="138.66"/>
    <s v="1,500.00"/>
    <s v="Sobre firmas"/>
    <s v="0.00"/>
    <s v="Edelina Aurora Carrillo Tasambay"/>
    <x v="1"/>
    <x v="0"/>
    <x v="0"/>
    <s v="RIOBAMBA"/>
    <s v="YARUQUIES"/>
    <x v="0"/>
  </r>
  <r>
    <n v="1000232"/>
    <s v="TASAMBAY YUMICEBA MARIVIT MICAELA"/>
    <n v="1721746418"/>
    <x v="15"/>
    <x v="1"/>
    <x v="104"/>
    <n v="36"/>
    <n v="0"/>
    <x v="1"/>
    <x v="1"/>
    <x v="1"/>
    <d v="2021-03-02T00:00:00"/>
    <d v="2024-03-05T00:00:00"/>
    <s v="0000-00-00"/>
    <n v="5000"/>
    <n v="3762.63"/>
    <n v="17.5"/>
    <s v="Vigente"/>
    <x v="21"/>
    <s v="Venta al por mayor de frutas, legumbres y hortalizas."/>
    <s v="Venta al por mayor varios"/>
    <n v="1000294"/>
    <s v="182.11"/>
    <s v="10,000.00"/>
    <s v="Sobre firmas"/>
    <s v="26.47"/>
    <s v="Edelina Aurora Carrillo Tasambay"/>
    <x v="1"/>
    <x v="0"/>
    <x v="1"/>
    <s v="QUITO"/>
    <s v="COTOCOLLAO"/>
    <x v="0"/>
  </r>
  <r>
    <n v="1000898"/>
    <s v="NUÑEZ GUALLASAMIN WILLIAM PAUL"/>
    <n v="1721850434"/>
    <x v="7"/>
    <x v="0"/>
    <x v="105"/>
    <n v="18"/>
    <n v="13"/>
    <x v="2"/>
    <x v="1"/>
    <x v="1"/>
    <d v="2021-03-02T00:00:00"/>
    <d v="2022-09-16T00:00:00"/>
    <d v="2022-02-16T00:00:00"/>
    <n v="3100"/>
    <n v="1540.1"/>
    <n v="21.5"/>
    <s v="Moroso"/>
    <x v="42"/>
    <s v="Fabricación de espejos de vidrio, incluido espejos retrovisores para vehí­culos."/>
    <s v="Fabricación de máquinaria y equipos"/>
    <n v="1000967"/>
    <s v="204.62"/>
    <s v="1,500.00"/>
    <s v="Sobre firmas"/>
    <s v="0.00"/>
    <s v="Edelina Aurora Carrillo Tasambay"/>
    <x v="0"/>
    <x v="1"/>
    <x v="1"/>
    <s v="QUITO"/>
    <s v="SAN BLAS"/>
    <x v="0"/>
  </r>
  <r>
    <n v="1000206"/>
    <s v="URQUIZO TIUPUL JOSE ANTONIO"/>
    <n v="600827372"/>
    <x v="43"/>
    <x v="0"/>
    <x v="106"/>
    <n v="12"/>
    <n v="0"/>
    <x v="1"/>
    <x v="1"/>
    <x v="1"/>
    <d v="2021-03-03T00:00:00"/>
    <d v="2022-03-15T00:00:00"/>
    <s v="0000-00-00"/>
    <n v="1000"/>
    <n v="104.73"/>
    <n v="23"/>
    <s v="Vigente"/>
    <x v="17"/>
    <s v="Venta al por menor de frutas, legumbres y hortalizas frescas o en conserva en establecimientos especializados."/>
    <s v="Venta al por menor varios"/>
    <n v="1000268"/>
    <s v="94.08"/>
    <s v="3,000.00"/>
    <s v="Sobre firmas"/>
    <s v="1,404.27"/>
    <s v="Edelina Aurora Carrillo Tasambay"/>
    <x v="1"/>
    <x v="1"/>
    <x v="0"/>
    <s v="RIOBAMBA"/>
    <s v="YARUQUIES"/>
    <x v="0"/>
  </r>
  <r>
    <n v="1000182"/>
    <s v="CARRILLO TASAMBAY SEGUNDO SAULO"/>
    <n v="604321232"/>
    <x v="22"/>
    <x v="0"/>
    <x v="107"/>
    <n v="30"/>
    <n v="0"/>
    <x v="1"/>
    <x v="1"/>
    <x v="1"/>
    <d v="2021-03-04T00:00:00"/>
    <d v="2023-09-25T00:00:00"/>
    <s v="0000-00-00"/>
    <n v="5000"/>
    <n v="3488.03"/>
    <n v="17.5"/>
    <s v="Vigente"/>
    <x v="43"/>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0244"/>
    <s v="209.57"/>
    <s v="4,500.00"/>
    <s v="Sobre firmas"/>
    <s v="639.36"/>
    <s v="Edelina Aurora Carrillo Tasambay"/>
    <x v="1"/>
    <x v="4"/>
    <x v="1"/>
    <s v="QUITO"/>
    <s v="COTOCOLLAO"/>
    <x v="0"/>
  </r>
  <r>
    <n v="1000249"/>
    <s v="URQUIZO YUMISEBA LAURA ESTEFANIA"/>
    <n v="1723521777"/>
    <x v="7"/>
    <x v="1"/>
    <x v="108"/>
    <n v="30"/>
    <n v="0"/>
    <x v="1"/>
    <x v="1"/>
    <x v="1"/>
    <d v="2021-03-04T00:00:00"/>
    <d v="2023-09-15T00:00:00"/>
    <s v="0000-00-00"/>
    <n v="5000"/>
    <n v="3459.45"/>
    <n v="17.5"/>
    <s v="Vigente"/>
    <x v="21"/>
    <s v="Venta al por mayor de frutas, legumbres y hortalizas."/>
    <s v="Venta al por mayor varios"/>
    <n v="1000421"/>
    <s v="209.57"/>
    <s v="4,000.00"/>
    <s v="Sobre firmas"/>
    <s v="43.90"/>
    <s v="Edelina Aurora Carrillo Tasambay"/>
    <x v="1"/>
    <x v="4"/>
    <x v="1"/>
    <s v="QUITO"/>
    <s v="COTOCOLLAO"/>
    <x v="0"/>
  </r>
  <r>
    <n v="1001069"/>
    <s v="FLORES PULUPA LUIS ALFREDO"/>
    <n v="1713882999"/>
    <x v="41"/>
    <x v="1"/>
    <x v="109"/>
    <n v="18"/>
    <n v="0"/>
    <x v="1"/>
    <x v="1"/>
    <x v="1"/>
    <d v="2021-03-04T00:00:00"/>
    <d v="2022-09-15T00:00:00"/>
    <s v="0000-00-00"/>
    <n v="2000"/>
    <n v="885.02"/>
    <n v="23"/>
    <s v="Vigente"/>
    <x v="4"/>
    <s v="Servicios de taxis."/>
    <s v="Servicios Varios"/>
    <n v="1001141"/>
    <s v="133.47"/>
    <s v="500.00"/>
    <s v="Sobre firmas"/>
    <s v="3.88"/>
    <s v="Edelina Aurora Carrillo Tasambay"/>
    <x v="0"/>
    <x v="0"/>
    <x v="1"/>
    <s v="QUITO"/>
    <s v="COCHAPAMBA"/>
    <x v="1"/>
  </r>
  <r>
    <n v="1000292"/>
    <s v="GUAYPACHA YUMISEBA MANUEL "/>
    <n v="603174632"/>
    <x v="28"/>
    <x v="0"/>
    <x v="110"/>
    <n v="22"/>
    <n v="0"/>
    <x v="1"/>
    <x v="1"/>
    <x v="1"/>
    <d v="2021-03-05T00:00:00"/>
    <d v="2023-01-10T00:00:00"/>
    <s v="0000-00-00"/>
    <n v="7500"/>
    <n v="4169.5"/>
    <n v="21.5"/>
    <s v="Vigente"/>
    <x v="21"/>
    <s v="Venta al por mayor de frutas, legumbres y hortalizas."/>
    <s v="Venta al por mayor varios"/>
    <n v="1000353"/>
    <s v="419.41"/>
    <s v="5,000.00"/>
    <s v="Sobre firmas"/>
    <s v="595.81"/>
    <s v="Edelina Aurora Carrillo Tasambay"/>
    <x v="1"/>
    <x v="0"/>
    <x v="1"/>
    <s v="QUITO"/>
    <s v="COTOCOLLAO"/>
    <x v="0"/>
  </r>
  <r>
    <n v="1001128"/>
    <s v="TIUPUL TIUPUL MARIA CECILIA"/>
    <n v="605531870"/>
    <x v="25"/>
    <x v="1"/>
    <x v="111"/>
    <n v="12"/>
    <n v="0"/>
    <x v="1"/>
    <x v="1"/>
    <x v="1"/>
    <d v="2021-03-05T00:00:00"/>
    <d v="2022-03-05T00:00:00"/>
    <s v="0000-00-00"/>
    <n v="3000"/>
    <n v="283.3"/>
    <n v="21.5"/>
    <s v="Vigente"/>
    <x v="44"/>
    <s v="Elaboración de otros productos de panaderí­a, incluso congelados: tortillas de maí­z o trigo, conos de helado, obleas, waffles, panqueques, etcétera."/>
    <s v="Elaboración de alimentos"/>
    <n v="1001203"/>
    <s v="281.62"/>
    <s v="1,000.00"/>
    <s v="Sobre firmas"/>
    <s v="513.98"/>
    <s v="Edelina Aurora Carrillo Tasambay"/>
    <x v="1"/>
    <x v="0"/>
    <x v="0"/>
    <s v="RIOBAMBA"/>
    <s v="CACHA (CAB EN MACHANGARA)"/>
    <x v="1"/>
  </r>
  <r>
    <n v="1000041"/>
    <s v="REINOSO PAREDES JUAN CARLOS"/>
    <n v="602612319"/>
    <x v="10"/>
    <x v="0"/>
    <x v="112"/>
    <n v="10"/>
    <n v="50"/>
    <x v="3"/>
    <x v="0"/>
    <x v="0"/>
    <d v="2021-03-08T00:00:00"/>
    <d v="2022-01-10T00:00:00"/>
    <d v="2022-01-10T00:00:00"/>
    <n v="600"/>
    <n v="65.099999999999994"/>
    <n v="16"/>
    <s v="Moroso"/>
    <x v="0"/>
    <s v="Empleado Privado"/>
    <s v="Empleado Privado"/>
    <n v="1000047"/>
    <s v="64.80"/>
    <s v="3,050.00"/>
    <s v="Sobre firmas"/>
    <s v="0.00"/>
    <s v="Eloisa Veronica Guaman Tasambay"/>
    <x v="0"/>
    <x v="0"/>
    <x v="0"/>
    <s v="RIOBAMBA"/>
    <s v="LIZARZABURU"/>
    <x v="0"/>
  </r>
  <r>
    <n v="1000229"/>
    <s v="HEREDIA HERRERA SILVANA SHIRLEY"/>
    <n v="602713042"/>
    <x v="17"/>
    <x v="1"/>
    <x v="113"/>
    <n v="12"/>
    <n v="0"/>
    <x v="1"/>
    <x v="1"/>
    <x v="1"/>
    <d v="2021-03-13T00:00:00"/>
    <d v="2022-03-15T00:00:00"/>
    <s v="0000-00-00"/>
    <n v="2500"/>
    <n v="239.46"/>
    <n v="21.5"/>
    <s v="Vigente"/>
    <x v="9"/>
    <s v="Restaurantes de comida rápida, puestos de refrigerio y establecimientos que ofrecen comida para llevar, reparto de pizza, etcétera; heladerí­as, fuentes de soda, etcétera."/>
    <s v="Restaurantes"/>
    <n v="1000290"/>
    <s v="234.68"/>
    <s v="3,500.00"/>
    <s v="Sobre firmas"/>
    <s v="0.32"/>
    <s v="Edelina Aurora Carrillo Tasambay"/>
    <x v="0"/>
    <x v="1"/>
    <x v="1"/>
    <s v="QUITO"/>
    <s v="COTOCOLLAO"/>
    <x v="0"/>
  </r>
  <r>
    <n v="1000804"/>
    <s v="REA MANOBANDA AIDA TRANSITO"/>
    <n v="1750072371"/>
    <x v="15"/>
    <x v="1"/>
    <x v="114"/>
    <n v="12"/>
    <n v="4"/>
    <x v="1"/>
    <x v="1"/>
    <x v="1"/>
    <d v="2021-03-13T00:00:00"/>
    <d v="2022-03-25T00:00:00"/>
    <d v="2022-02-25T00:00:00"/>
    <n v="2000"/>
    <n v="389.67"/>
    <n v="23"/>
    <s v="Moroso"/>
    <x v="10"/>
    <s v="Venta al por mayor de frutas, legumbres y hortalizas."/>
    <s v="Venta al por mayor varios"/>
    <n v="1000875"/>
    <s v="189.19"/>
    <s v="1,000.00"/>
    <s v="Sobre firmas"/>
    <s v="0.00"/>
    <s v="Edelina Aurora Carrillo Tasambay"/>
    <x v="1"/>
    <x v="1"/>
    <x v="4"/>
    <s v="GUARANDA"/>
    <s v="ANGEL POLIBIO CHAVES"/>
    <x v="0"/>
  </r>
  <r>
    <n v="1000771"/>
    <s v="CACOANGO CRIOLLO DANIEL ."/>
    <n v="919816074"/>
    <x v="6"/>
    <x v="0"/>
    <x v="115"/>
    <n v="24"/>
    <n v="0"/>
    <x v="1"/>
    <x v="1"/>
    <x v="1"/>
    <d v="2021-03-15T00:00:00"/>
    <d v="2023-03-18T00:00:00"/>
    <s v="0000-00-00"/>
    <n v="10000"/>
    <n v="5999.33"/>
    <n v="21.5"/>
    <s v="Vigente"/>
    <x v="4"/>
    <s v="Actividades de asociaciones de automovilistas."/>
    <s v="Actividades de asociaciones"/>
    <n v="1000843"/>
    <s v="521.52"/>
    <s v="5,900.00"/>
    <s v="Sobre firmas"/>
    <s v="234.03"/>
    <s v="Eloisa Veronica Guaman Tasambay"/>
    <x v="1"/>
    <x v="0"/>
    <x v="0"/>
    <s v="COLTA"/>
    <s v="CAJABAMBA"/>
    <x v="0"/>
  </r>
  <r>
    <n v="1000150"/>
    <s v="VALDEZ PAUCAR SEGUNDO MARCO"/>
    <n v="1716330954"/>
    <x v="23"/>
    <x v="0"/>
    <x v="116"/>
    <n v="24"/>
    <n v="0"/>
    <x v="1"/>
    <x v="1"/>
    <x v="1"/>
    <d v="2021-03-17T00:00:00"/>
    <d v="2023-03-25T00:00:00"/>
    <s v="0000-00-00"/>
    <n v="4000"/>
    <n v="2367.9299999999998"/>
    <n v="17.5"/>
    <s v="Vigente"/>
    <x v="4"/>
    <s v="Venta al por mayor de frutas, legumbres y hortalizas."/>
    <s v="Venta al por mayor varios"/>
    <n v="1000183"/>
    <s v="200.81"/>
    <s v="11,000.00"/>
    <s v="Sobre firmas"/>
    <s v="160.25"/>
    <s v="Edelina Aurora Carrillo Tasambay"/>
    <x v="1"/>
    <x v="0"/>
    <x v="0"/>
    <s v="RIOBAMBA"/>
    <s v="YARUQUIES"/>
    <x v="0"/>
  </r>
  <r>
    <n v="1000334"/>
    <s v="TOAZO LEINES ELVIA ESPERANZA"/>
    <n v="1706975446"/>
    <x v="24"/>
    <x v="1"/>
    <x v="117"/>
    <n v="24"/>
    <n v="0"/>
    <x v="1"/>
    <x v="1"/>
    <x v="1"/>
    <d v="2021-03-17T00:00:00"/>
    <d v="2023-03-22T00:00:00"/>
    <s v="0000-00-00"/>
    <n v="5000"/>
    <n v="2951.31"/>
    <n v="17.5"/>
    <s v="Vigente"/>
    <x v="13"/>
    <s v="Venta al por menor de otros productos alimenticios en establecimientos especializados."/>
    <s v="Venta al por menor varios"/>
    <n v="1000394"/>
    <s v="251.01"/>
    <s v="1,000.00"/>
    <s v="Sobre firmas"/>
    <s v="146.15"/>
    <s v="Edelina Aurora Carrillo Tasambay"/>
    <x v="0"/>
    <x v="1"/>
    <x v="1"/>
    <s v="QUITO"/>
    <s v="COTOCOLLAO"/>
    <x v="0"/>
  </r>
  <r>
    <n v="1001126"/>
    <s v="LUMBI MANOBANDA SEGUNDO ESTUARDO"/>
    <n v="1722902309"/>
    <x v="8"/>
    <x v="0"/>
    <x v="118"/>
    <n v="18"/>
    <n v="196"/>
    <x v="0"/>
    <x v="1"/>
    <x v="1"/>
    <d v="2021-03-17T00:00:00"/>
    <d v="2022-09-17T00:00:00"/>
    <d v="2021-08-17T00:00:00"/>
    <n v="2000"/>
    <n v="1615.52"/>
    <n v="23"/>
    <s v="Vencido"/>
    <x v="4"/>
    <s v="Servicios de taxis."/>
    <s v="Servicios Varios"/>
    <n v="1001200"/>
    <s v="133.47"/>
    <s v="1,400.00"/>
    <s v="Sobre firmas"/>
    <s v="0.00"/>
    <s v="Edelina Aurora Carrillo Tasambay"/>
    <x v="1"/>
    <x v="1"/>
    <x v="1"/>
    <s v="QUITO"/>
    <s v="COTOCOLLAO"/>
    <x v="0"/>
  </r>
  <r>
    <n v="1001121"/>
    <s v="PANCHEZ PUEBLA NANCY PIEDAD"/>
    <n v="1710131176"/>
    <x v="17"/>
    <x v="1"/>
    <x v="119"/>
    <n v="12"/>
    <n v="7"/>
    <x v="2"/>
    <x v="1"/>
    <x v="1"/>
    <d v="2021-03-18T00:00:00"/>
    <d v="2022-03-22T00:00:00"/>
    <d v="2022-02-22T00:00:00"/>
    <n v="1200"/>
    <n v="225.95"/>
    <n v="23"/>
    <s v="Moroso"/>
    <x v="9"/>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1195"/>
    <s v="113.51"/>
    <s v="2,300.00"/>
    <s v="Sobre firmas"/>
    <s v="0.00"/>
    <s v="Edelina Aurora Carrillo Tasambay"/>
    <x v="1"/>
    <x v="0"/>
    <x v="9"/>
    <s v="SANTO DOMINGO"/>
    <s v="SANTO DOMINGO DE LOS COLORADOS"/>
    <x v="0"/>
  </r>
  <r>
    <n v="1000619"/>
    <s v="MALDONADO VEINTIMILLA JULIA KARINA "/>
    <n v="602491367"/>
    <x v="18"/>
    <x v="1"/>
    <x v="120"/>
    <n v="12"/>
    <n v="9"/>
    <x v="2"/>
    <x v="1"/>
    <x v="1"/>
    <d v="2021-03-19T00:00:00"/>
    <d v="2022-03-20T00:00:00"/>
    <d v="2022-02-20T00:00:00"/>
    <n v="1000"/>
    <n v="186.22"/>
    <n v="23"/>
    <s v="Moroso"/>
    <x v="45"/>
    <s v="Fabricación de materiales para el acabado de productos textiles y de cuero."/>
    <s v="Fabricación de máquinaria y equipos"/>
    <n v="1000690"/>
    <s v="94.60"/>
    <s v="1,050.00"/>
    <s v="Sobre firmas"/>
    <s v="0.04"/>
    <s v="Eloisa Veronica Guaman Tasambay"/>
    <x v="0"/>
    <x v="0"/>
    <x v="0"/>
    <s v="RIOBAMBA"/>
    <s v="VELOZ"/>
    <x v="0"/>
  </r>
  <r>
    <n v="1000502"/>
    <s v="CAIZA IPO JOSE PEDRO "/>
    <n v="602359358"/>
    <x v="37"/>
    <x v="0"/>
    <x v="121"/>
    <n v="18"/>
    <n v="0"/>
    <x v="1"/>
    <x v="1"/>
    <x v="1"/>
    <d v="2021-03-22T00:00:00"/>
    <d v="2022-10-10T00:00:00"/>
    <s v="0000-00-00"/>
    <n v="2000"/>
    <n v="1008.22"/>
    <n v="23"/>
    <s v="Vigente"/>
    <x v="46"/>
    <s v="Empleado Privado"/>
    <s v="Empleado Privado"/>
    <n v="1000571"/>
    <s v="133.47"/>
    <s v="650.00"/>
    <s v="Sobre firmas"/>
    <s v="0.04"/>
    <s v="Eloisa Veronica Guaman Tasambay"/>
    <x v="1"/>
    <x v="1"/>
    <x v="0"/>
    <s v="RIOBAMBA"/>
    <s v="CACHA (CAB EN MACHANGARA)"/>
    <x v="1"/>
  </r>
  <r>
    <n v="1000937"/>
    <s v="PADILLA LEMACHE JORGE RAUL"/>
    <n v="1717926131"/>
    <x v="29"/>
    <x v="0"/>
    <x v="122"/>
    <n v="12"/>
    <n v="0"/>
    <x v="1"/>
    <x v="1"/>
    <x v="1"/>
    <d v="2021-03-22T00:00:00"/>
    <d v="2022-03-25T00:00:00"/>
    <s v="0000-00-00"/>
    <n v="5000"/>
    <n v="483.04"/>
    <n v="21.5"/>
    <s v="Vigente"/>
    <x v="21"/>
    <s v="Venta al por mayor de frutas, legumbres y hortalizas."/>
    <s v="Venta al por mayor varios"/>
    <n v="1001005"/>
    <s v="469.37"/>
    <s v="4,500.00"/>
    <s v="Sobre firmas"/>
    <s v="36.71"/>
    <s v="Edelina Aurora Carrillo Tasambay"/>
    <x v="0"/>
    <x v="2"/>
    <x v="0"/>
    <s v="RIOBAMBA"/>
    <s v="CACHA (CAB EN MACHANGARA)"/>
    <x v="1"/>
  </r>
  <r>
    <n v="1001109"/>
    <s v="QUISHPI TENENUELA PAULINA VERONICA"/>
    <n v="1725834210"/>
    <x v="20"/>
    <x v="1"/>
    <x v="123"/>
    <n v="18"/>
    <n v="0"/>
    <x v="1"/>
    <x v="1"/>
    <x v="1"/>
    <d v="2021-03-24T00:00:00"/>
    <d v="2022-10-15T00:00:00"/>
    <s v="0000-00-00"/>
    <n v="3000"/>
    <n v="1507.43"/>
    <n v="21.5"/>
    <s v="Vigente"/>
    <x v="21"/>
    <s v="Venta al por mayor de frutas, legumbres y hortalizas."/>
    <s v="Venta al por mayor varios"/>
    <n v="1001183"/>
    <s v="198.02"/>
    <s v="4,500.00"/>
    <s v="Sobre firmas"/>
    <s v="20.35"/>
    <s v="Edelina Aurora Carrillo Tasambay"/>
    <x v="0"/>
    <x v="1"/>
    <x v="0"/>
    <s v="RIOBAMBA"/>
    <s v="PUNGALA"/>
    <x v="1"/>
  </r>
  <r>
    <n v="1000230"/>
    <s v="PILAMUNGA TENENUELA JOSE MANUEL"/>
    <n v="1714985940"/>
    <x v="21"/>
    <x v="0"/>
    <x v="124"/>
    <n v="24"/>
    <n v="4"/>
    <x v="1"/>
    <x v="1"/>
    <x v="1"/>
    <d v="2021-03-25T00:00:00"/>
    <d v="2023-03-25T00:00:00"/>
    <d v="2022-02-25T00:00:00"/>
    <n v="1500"/>
    <n v="961.64"/>
    <n v="23"/>
    <s v="Moroso"/>
    <x v="37"/>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0291"/>
    <s v="79.34"/>
    <s v="1,800.00"/>
    <s v="Sobre firmas"/>
    <s v="0.00"/>
    <s v="Edelina Aurora Carrillo Tasambay"/>
    <x v="1"/>
    <x v="1"/>
    <x v="1"/>
    <s v="QUITO"/>
    <s v="COTOCOLLAO"/>
    <x v="0"/>
  </r>
  <r>
    <n v="1001153"/>
    <s v="MASALEMA CAZA CARLOS FERNANDO"/>
    <n v="603059510"/>
    <x v="39"/>
    <x v="1"/>
    <x v="125"/>
    <n v="12"/>
    <n v="4"/>
    <x v="1"/>
    <x v="1"/>
    <x v="1"/>
    <d v="2021-03-26T00:00:00"/>
    <d v="2022-03-25T00:00:00"/>
    <d v="2022-02-25T00:00:00"/>
    <n v="1150"/>
    <n v="212.71"/>
    <n v="23"/>
    <s v="Moroso"/>
    <x v="47"/>
    <s v="Actividades de alquiler con fines operativos de automóviles de pasajeros, camiones, camionetas, remolques y vehí­culos de recreo. (sin conductor)."/>
    <s v="Actividades de alquiler con fines operativos de automóviles"/>
    <n v="1001232"/>
    <s v="108.79"/>
    <s v="1,800.00"/>
    <s v="Sobre firmas"/>
    <s v="0.00"/>
    <s v="Eloisa Veronica Guaman Tasambay"/>
    <x v="0"/>
    <x v="3"/>
    <x v="0"/>
    <s v="RIOBAMBA"/>
    <s v="VELOZ"/>
    <x v="0"/>
  </r>
  <r>
    <n v="1001156"/>
    <s v="MOROCHO HUILCAREMA CARLOS ALBERTO "/>
    <n v="604288266"/>
    <x v="29"/>
    <x v="0"/>
    <x v="126"/>
    <n v="24"/>
    <n v="0"/>
    <x v="1"/>
    <x v="1"/>
    <x v="1"/>
    <d v="2021-03-27T00:00:00"/>
    <d v="2023-04-20T00:00:00"/>
    <s v="0000-00-00"/>
    <n v="2000"/>
    <n v="1319.04"/>
    <n v="23"/>
    <s v="Vigente"/>
    <x v="4"/>
    <s v="Servicios de taxis."/>
    <s v="Servicios Varios"/>
    <n v="1001235"/>
    <s v="105.79"/>
    <s v="950.00"/>
    <s v="Sobre firmas"/>
    <s v="7.18"/>
    <s v="Edelina Aurora Carrillo Tasambay"/>
    <x v="1"/>
    <x v="0"/>
    <x v="1"/>
    <s v="QUITO"/>
    <s v="COTOCOLLAO"/>
    <x v="0"/>
  </r>
  <r>
    <n v="1000058"/>
    <s v="BENAVIDES HERRERIA ALBA LUCIA"/>
    <n v="400818217"/>
    <x v="37"/>
    <x v="1"/>
    <x v="127"/>
    <n v="18"/>
    <n v="0"/>
    <x v="1"/>
    <x v="1"/>
    <x v="1"/>
    <d v="2021-03-29T00:00:00"/>
    <d v="2022-10-07T00:00:00"/>
    <s v="0000-00-00"/>
    <n v="1500"/>
    <n v="745.06"/>
    <n v="23"/>
    <s v="Vigente"/>
    <x v="9"/>
    <s v="Empleado Privado"/>
    <s v="Empleado Privado"/>
    <n v="1000089"/>
    <s v="100.10"/>
    <s v="900.00"/>
    <s v="Sobre firmas"/>
    <s v="0.00"/>
    <s v="Eloisa Veronica Guaman Tasambay"/>
    <x v="0"/>
    <x v="0"/>
    <x v="10"/>
    <s v="ESPEJO"/>
    <s v="EL ANGEL"/>
    <x v="0"/>
  </r>
  <r>
    <n v="1000894"/>
    <s v="QUISHPE GUANOLEMA MARIA ELIZABETH"/>
    <n v="603147679"/>
    <x v="39"/>
    <x v="1"/>
    <x v="128"/>
    <n v="1"/>
    <n v="157"/>
    <x v="5"/>
    <x v="1"/>
    <x v="1"/>
    <d v="2021-03-29T00:00:00"/>
    <d v="2021-06-25T00:00:00"/>
    <d v="2021-09-25T00:00:00"/>
    <n v="500"/>
    <n v="500"/>
    <n v="23"/>
    <s v="Vencido"/>
    <x v="10"/>
    <s v="Venta al por menor de frutas, legumbres y hortalizas frescas o en conserva en establecimientos especializados."/>
    <s v="Venta al por menor varios"/>
    <n v="1000963"/>
    <s v="0.00"/>
    <s v="1,700.00"/>
    <s v="Sobre firmas"/>
    <s v="0.00"/>
    <s v="Edelina Aurora Carrillo Tasambay"/>
    <x v="1"/>
    <x v="1"/>
    <x v="0"/>
    <s v="COLTA"/>
    <s v="COLUMBE"/>
    <x v="1"/>
  </r>
  <r>
    <n v="1000894"/>
    <s v="QUISHPE GUANOLEMA MARIA ELIZABETH"/>
    <n v="603147679"/>
    <x v="39"/>
    <x v="1"/>
    <x v="129"/>
    <n v="1"/>
    <n v="310"/>
    <x v="0"/>
    <x v="1"/>
    <x v="1"/>
    <d v="2021-03-29T00:00:00"/>
    <d v="2021-04-25T00:00:00"/>
    <d v="2021-04-25T00:00:00"/>
    <n v="85"/>
    <n v="39.56"/>
    <n v="23"/>
    <s v="Vencido"/>
    <x v="10"/>
    <s v="Venta al por menor de frutas, legumbres y hortalizas frescas o en conserva en establecimientos especializados."/>
    <s v="Venta al por menor varios"/>
    <n v="1000963"/>
    <s v="86.39"/>
    <s v="1,700.00"/>
    <s v="Sobre firmas"/>
    <s v="0.00"/>
    <s v="Edelina Aurora Carrillo Tasambay"/>
    <x v="1"/>
    <x v="1"/>
    <x v="0"/>
    <s v="COLTA"/>
    <s v="COLUMBE"/>
    <x v="1"/>
  </r>
  <r>
    <n v="1001159"/>
    <s v="GUAMAN GUARANGA JUAN CARLOS"/>
    <n v="1722874656"/>
    <x v="44"/>
    <x v="0"/>
    <x v="130"/>
    <n v="24"/>
    <n v="0"/>
    <x v="1"/>
    <x v="1"/>
    <x v="1"/>
    <d v="2021-03-29T00:00:00"/>
    <d v="2023-04-01T00:00:00"/>
    <s v="0000-00-00"/>
    <n v="5000"/>
    <n v="3146.47"/>
    <n v="17.5"/>
    <s v="Vigente"/>
    <x v="21"/>
    <s v="Venta al por menor de frutas, legumbres y hortalizas frescas o en conserva en establecimientos especializados."/>
    <s v="Venta al por menor varios"/>
    <n v="1001239"/>
    <s v="251.01"/>
    <s v="3,700.00"/>
    <s v="Sobre firmas"/>
    <s v="3.16"/>
    <s v="Edelina Aurora Carrillo Tasambay"/>
    <x v="0"/>
    <x v="1"/>
    <x v="1"/>
    <s v="QUITO"/>
    <s v="COTOCOLLAO"/>
    <x v="0"/>
  </r>
  <r>
    <n v="1000518"/>
    <s v="FERNANDEZ NUÑEZ CARLOS LEONEL"/>
    <n v="1751223957"/>
    <x v="30"/>
    <x v="0"/>
    <x v="131"/>
    <n v="12"/>
    <n v="116"/>
    <x v="4"/>
    <x v="1"/>
    <x v="1"/>
    <d v="2021-03-30T00:00:00"/>
    <d v="2022-04-05T00:00:00"/>
    <d v="2021-11-05T00:00:00"/>
    <n v="667"/>
    <n v="356.51"/>
    <n v="23"/>
    <s v="Vencido"/>
    <x v="43"/>
    <s v="Venta al por menor de equipos de telecomunicaciones: celulares, tubos electrónicos, etcétera. Incluye partes y piezas en establecimientos especializados."/>
    <s v="Venta al por menor varios"/>
    <n v="1000587"/>
    <s v="63.10"/>
    <s v="1,200.00"/>
    <s v="Sobre firmas"/>
    <s v="0.00"/>
    <s v="Edelina Aurora Carrillo Tasambay"/>
    <x v="0"/>
    <x v="0"/>
    <x v="1"/>
    <s v="QUITO"/>
    <s v="COTOCOLLAO"/>
    <x v="0"/>
  </r>
  <r>
    <n v="1000842"/>
    <s v="YANCHAGUANO AREQUIPA MAURO VINICIO"/>
    <n v="502944689"/>
    <x v="29"/>
    <x v="0"/>
    <x v="132"/>
    <n v="18"/>
    <n v="45"/>
    <x v="3"/>
    <x v="1"/>
    <x v="1"/>
    <d v="2021-04-01T00:00:00"/>
    <d v="2022-10-15T00:00:00"/>
    <d v="2022-01-15T00:00:00"/>
    <n v="5000"/>
    <n v="2767.76"/>
    <n v="21.5"/>
    <s v="Moroso"/>
    <x v="21"/>
    <s v="Venta al por menor de frutas, legumbres y hortalizas frescas o en conserva en establecimientos especializados."/>
    <s v="Venta al por menor varios"/>
    <n v="1000912"/>
    <s v="330.03"/>
    <s v="2,600.00"/>
    <s v="Sobre firmas"/>
    <s v="0.04"/>
    <s v="Edelina Aurora Carrillo Tasambay"/>
    <x v="1"/>
    <x v="0"/>
    <x v="5"/>
    <s v="LATACUNGA"/>
    <s v="ELOY ALFARO (SAN FELIPE)"/>
    <x v="0"/>
  </r>
  <r>
    <n v="1000968"/>
    <s v="NARVAEZ HERRERA JENNY PATRICIA"/>
    <n v="1720041944"/>
    <x v="5"/>
    <x v="1"/>
    <x v="133"/>
    <n v="24"/>
    <n v="0"/>
    <x v="1"/>
    <x v="1"/>
    <x v="1"/>
    <d v="2021-04-01T00:00:00"/>
    <d v="2023-04-20T00:00:00"/>
    <s v="0000-00-00"/>
    <n v="1700"/>
    <n v="1114.8399999999999"/>
    <n v="23"/>
    <s v="Vigente"/>
    <x v="1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038"/>
    <s v="89.91"/>
    <s v="450.00"/>
    <s v="Sobre firmas"/>
    <s v="1.69"/>
    <s v="Edelina Aurora Carrillo Tasambay"/>
    <x v="0"/>
    <x v="1"/>
    <x v="1"/>
    <s v="QUITO"/>
    <s v="LA CONCEPCION"/>
    <x v="0"/>
  </r>
  <r>
    <n v="1001163"/>
    <s v="DURAZNO YANDUN GENESSIS YESSENIA"/>
    <n v="1727168823"/>
    <x v="33"/>
    <x v="0"/>
    <x v="134"/>
    <n v="12"/>
    <n v="0"/>
    <x v="1"/>
    <x v="1"/>
    <x v="1"/>
    <d v="2021-04-01T00:00:00"/>
    <d v="2022-04-02T00:00:00"/>
    <s v="0000-00-00"/>
    <n v="1000"/>
    <n v="186.01"/>
    <n v="23"/>
    <s v="Vigente"/>
    <x v="48"/>
    <s v="Actividades de consultorí­a distintas de las de arquitectura, ingenierí­a y gestión."/>
    <s v="Actividades de consultoría"/>
    <n v="1001242"/>
    <s v="94.60"/>
    <s v="800.00"/>
    <s v="Sobre firmas"/>
    <s v="102.70"/>
    <s v="Edelina Aurora Carrillo Tasambay"/>
    <x v="0"/>
    <x v="3"/>
    <x v="10"/>
    <s v="TULCAN"/>
    <s v="TULCAN"/>
    <x v="0"/>
  </r>
  <r>
    <n v="1000531"/>
    <s v="AUQUILLA CARRILLO FLOR DEVORA "/>
    <n v="605703032"/>
    <x v="33"/>
    <x v="1"/>
    <x v="135"/>
    <n v="18"/>
    <n v="0"/>
    <x v="1"/>
    <x v="1"/>
    <x v="1"/>
    <d v="2021-04-05T00:00:00"/>
    <d v="2022-10-25T00:00:00"/>
    <s v="0000-00-00"/>
    <n v="2000"/>
    <n v="1010.11"/>
    <n v="23"/>
    <s v="Vigente"/>
    <x v="9"/>
    <s v="Venta al por mayor de frutas, legumbres y hortalizas."/>
    <s v="Venta al por mayor varios"/>
    <n v="1000604"/>
    <s v="133.47"/>
    <s v="2,400.00"/>
    <s v="Sobre firmas"/>
    <s v="3.27"/>
    <s v="Eloisa Veronica Guaman Tasambay"/>
    <x v="1"/>
    <x v="0"/>
    <x v="0"/>
    <s v="RIOBAMBA"/>
    <s v="YARUQUIES"/>
    <x v="0"/>
  </r>
  <r>
    <n v="1001106"/>
    <s v="SIERRA . JOSE ELIAS"/>
    <n v="1707609127"/>
    <x v="24"/>
    <x v="0"/>
    <x v="136"/>
    <n v="12"/>
    <n v="19"/>
    <x v="2"/>
    <x v="1"/>
    <x v="1"/>
    <d v="2021-04-05T00:00:00"/>
    <d v="2022-04-10T00:00:00"/>
    <d v="2022-02-10T00:00:00"/>
    <n v="1000"/>
    <n v="259.32"/>
    <n v="23"/>
    <s v="Moroso"/>
    <x v="41"/>
    <s v="Actividades de asociaciones que facilitan el contacto con otras personas con intereses similares, como clubes rotarios, logias masónicas, etcétera."/>
    <s v="Actividades de asociaciones"/>
    <n v="1001180"/>
    <s v="94.60"/>
    <s v="1,500.00"/>
    <s v="Sobre firmas"/>
    <s v="0.03"/>
    <s v="Edelina Aurora Carrillo Tasambay"/>
    <x v="0"/>
    <x v="1"/>
    <x v="1"/>
    <s v="QUITO"/>
    <s v="POMASQUI"/>
    <x v="1"/>
  </r>
  <r>
    <n v="1000867"/>
    <s v="SANDOVAL PERUGACHI JOSE FRANCISCO"/>
    <n v="1002277307"/>
    <x v="10"/>
    <x v="0"/>
    <x v="137"/>
    <n v="12"/>
    <n v="45"/>
    <x v="3"/>
    <x v="1"/>
    <x v="1"/>
    <d v="2021-04-06T00:00:00"/>
    <d v="2022-04-15T00:00:00"/>
    <d v="2022-01-15T00:00:00"/>
    <n v="1000"/>
    <n v="367.8"/>
    <n v="23"/>
    <s v="Moroso"/>
    <x v="49"/>
    <s v="Actividades de mantenimiento de terrenos en buenas condiciones ecológicas como la plantación de plantas de protección contra el ruido, el viento, la erosión, la visibilidad y el deslumbramiento."/>
    <s v="Actividades varias "/>
    <n v="1000937"/>
    <s v="94.60"/>
    <s v="1,000.00"/>
    <s v="Sobre firmas"/>
    <s v="0.00"/>
    <s v="Edelina Aurora Carrillo Tasambay"/>
    <x v="0"/>
    <x v="1"/>
    <x v="2"/>
    <s v="IBARRA"/>
    <s v="ANGOCHAGUA"/>
    <x v="1"/>
  </r>
  <r>
    <n v="1001139"/>
    <s v="JANETA AULLA MARIA ANTONIA"/>
    <n v="603630997"/>
    <x v="20"/>
    <x v="1"/>
    <x v="138"/>
    <n v="24"/>
    <n v="0"/>
    <x v="1"/>
    <x v="1"/>
    <x v="1"/>
    <d v="2021-04-06T00:00:00"/>
    <d v="2023-04-25T00:00:00"/>
    <s v="0000-00-00"/>
    <n v="5000"/>
    <n v="3254.79"/>
    <n v="21.5"/>
    <s v="Vigente"/>
    <x v="5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214"/>
    <s v="260.76"/>
    <s v="680.00"/>
    <s v="Sobre firmas"/>
    <s v="111.64"/>
    <s v="Edelina Aurora Carrillo Tasambay"/>
    <x v="1"/>
    <x v="0"/>
    <x v="0"/>
    <s v="RIOBAMBA"/>
    <s v="CACHA (CAB EN MACHANGARA)"/>
    <x v="1"/>
  </r>
  <r>
    <n v="1001160"/>
    <s v="BONILLA BUÑAY DIEGO FERNANDO"/>
    <n v="1250512009"/>
    <x v="30"/>
    <x v="0"/>
    <x v="139"/>
    <n v="18"/>
    <n v="45"/>
    <x v="3"/>
    <x v="1"/>
    <x v="1"/>
    <d v="2021-04-06T00:00:00"/>
    <d v="2022-10-15T00:00:00"/>
    <d v="2022-01-15T00:00:00"/>
    <n v="1500"/>
    <n v="909.29"/>
    <n v="23"/>
    <s v="Moroso"/>
    <x v="31"/>
    <s v="Actividades de las agencias de viajes dedicadas principalmente a vender servicios de viajes, de viajes organizados, de transporte y de alojamiento, al por mayor o al por menor, al público en general y a clientes comerciales."/>
    <s v="Actividades de otorgamiento y fromación"/>
    <n v="1001238"/>
    <s v="100.10"/>
    <s v="400.00"/>
    <s v="Sobre firmas"/>
    <s v="0.01"/>
    <s v="Edelina Aurora Carrillo Tasambay"/>
    <x v="1"/>
    <x v="1"/>
    <x v="0"/>
    <s v="RIOBAMBA"/>
    <s v="CACHA (CAB EN MACHANGARA)"/>
    <x v="1"/>
  </r>
  <r>
    <n v="1000647"/>
    <s v="CRIOLLO NIAMA MARTHA CECILIA"/>
    <n v="606443422"/>
    <x v="33"/>
    <x v="1"/>
    <x v="140"/>
    <n v="30"/>
    <n v="14"/>
    <x v="2"/>
    <x v="1"/>
    <x v="1"/>
    <d v="2021-04-09T00:00:00"/>
    <d v="2023-10-15T00:00:00"/>
    <d v="2022-02-15T00:00:00"/>
    <n v="3000"/>
    <n v="2282.13"/>
    <n v="21.5"/>
    <s v="Moroso"/>
    <x v="21"/>
    <s v="Venta al por mayor de frutas, legumbres y hortalizas."/>
    <s v="Venta al por mayor varios"/>
    <n v="1000718"/>
    <s v="131.70"/>
    <s v="1,000.00"/>
    <s v="Sobre firmas"/>
    <s v="0.00"/>
    <s v="Edelina Aurora Carrillo Tasambay"/>
    <x v="1"/>
    <x v="1"/>
    <x v="0"/>
    <s v="RIOBAMBA"/>
    <s v="CACHA (CAB EN MACHANGARA)"/>
    <x v="1"/>
  </r>
  <r>
    <n v="1000144"/>
    <s v="URQUIZO PADILLA JOSE "/>
    <n v="602107716"/>
    <x v="17"/>
    <x v="0"/>
    <x v="141"/>
    <n v="12"/>
    <n v="0"/>
    <x v="1"/>
    <x v="1"/>
    <x v="1"/>
    <d v="2021-04-12T00:00:00"/>
    <d v="2022-04-15T00:00:00"/>
    <s v="0000-00-00"/>
    <n v="3000"/>
    <n v="558.54"/>
    <n v="21.5"/>
    <s v="Vigente"/>
    <x v="9"/>
    <s v="Venta al por mayor de frutas, legumbres y hortalizas."/>
    <s v="Venta al por mayor varios"/>
    <n v="1000178"/>
    <s v="281.62"/>
    <s v="3,000.00"/>
    <s v="Sobre firmas"/>
    <s v="33.49"/>
    <s v="Eloisa Veronica Guaman Tasambay"/>
    <x v="1"/>
    <x v="0"/>
    <x v="0"/>
    <s v="RIOBAMBA"/>
    <s v="YARUQUIES"/>
    <x v="0"/>
  </r>
  <r>
    <n v="1001174"/>
    <s v="ERAZO SERRANO YAJAIRA ELIZABETH"/>
    <n v="1716337124"/>
    <x v="35"/>
    <x v="1"/>
    <x v="142"/>
    <n v="12"/>
    <n v="0"/>
    <x v="1"/>
    <x v="1"/>
    <x v="1"/>
    <d v="2021-04-12T00:00:00"/>
    <d v="2022-04-15T00:00:00"/>
    <s v="0000-00-00"/>
    <n v="1000"/>
    <n v="187.29"/>
    <n v="23"/>
    <s v="Vigente"/>
    <x v="9"/>
    <s v="Empleado Privado"/>
    <s v="Empleado Privado"/>
    <n v="1001252"/>
    <s v="94.60"/>
    <s v="1,550.00"/>
    <s v="Sobre firmas"/>
    <s v="9.78"/>
    <s v="Eloisa Veronica Guaman Tasambay"/>
    <x v="0"/>
    <x v="0"/>
    <x v="0"/>
    <s v="RIOBAMBA"/>
    <s v="SAN JUAN"/>
    <x v="1"/>
  </r>
  <r>
    <n v="1000220"/>
    <s v="VALDEZ RUMIÑAHUI MARIA "/>
    <n v="601304918"/>
    <x v="39"/>
    <x v="1"/>
    <x v="143"/>
    <n v="12"/>
    <n v="0"/>
    <x v="1"/>
    <x v="1"/>
    <x v="1"/>
    <d v="2021-04-13T00:00:00"/>
    <d v="2022-04-08T00:00:00"/>
    <s v="0000-00-00"/>
    <n v="2000"/>
    <n v="576.14"/>
    <n v="23"/>
    <s v="Vigente"/>
    <x v="10"/>
    <s v="Venta al por mayor de frutas, legumbres y hortalizas."/>
    <s v="Venta al por mayor varios"/>
    <n v="1000284"/>
    <s v="189.19"/>
    <s v="1,420.00"/>
    <m/>
    <s v="140.05"/>
    <s v="Edelina Aurora Carrillo Tasambay"/>
    <x v="1"/>
    <x v="2"/>
    <x v="1"/>
    <s v="QUITO"/>
    <s v="COTOCOLLAO"/>
    <x v="0"/>
  </r>
  <r>
    <n v="1000712"/>
    <s v="ALBARRACIN VALENCIA DIANA AZUCENA"/>
    <n v="1713392387"/>
    <x v="39"/>
    <x v="1"/>
    <x v="144"/>
    <n v="12"/>
    <n v="24"/>
    <x v="2"/>
    <x v="1"/>
    <x v="1"/>
    <d v="2021-04-13T00:00:00"/>
    <d v="2022-05-05T00:00:00"/>
    <d v="2022-02-05T00:00:00"/>
    <n v="540"/>
    <n v="156.88999999999999"/>
    <n v="23"/>
    <s v="Moroso"/>
    <x v="51"/>
    <s v="Intermediarios del comercio de productos diversos."/>
    <s v="Intermediarios e Investigación"/>
    <n v="1000781"/>
    <s v="51.08"/>
    <s v="733.00"/>
    <s v="Sobre firmas"/>
    <s v="0.02"/>
    <s v="Edelina Aurora Carrillo Tasambay"/>
    <x v="0"/>
    <x v="4"/>
    <x v="1"/>
    <s v="QUITO"/>
    <s v="SAN BLAS"/>
    <x v="0"/>
  </r>
  <r>
    <n v="1000824"/>
    <s v="TASAMBAY VALDEZ MANUEL ALFREDO"/>
    <n v="604708958"/>
    <x v="25"/>
    <x v="0"/>
    <x v="145"/>
    <n v="36"/>
    <n v="4"/>
    <x v="1"/>
    <x v="1"/>
    <x v="1"/>
    <d v="2021-04-13T00:00:00"/>
    <d v="2024-04-25T00:00:00"/>
    <d v="2022-02-25T00:00:00"/>
    <n v="10000"/>
    <n v="8176.15"/>
    <n v="21.5"/>
    <s v="Moroso"/>
    <x v="21"/>
    <s v="Venta al por mayor de frutas, legumbres y hortalizas."/>
    <s v="Venta al por mayor varios"/>
    <n v="1000894"/>
    <s v="384.52"/>
    <s v="7,000.00"/>
    <s v="Sobre firmas"/>
    <s v="0.00"/>
    <s v="Edelina Aurora Carrillo Tasambay"/>
    <x v="1"/>
    <x v="2"/>
    <x v="1"/>
    <s v="QUITO"/>
    <s v="COTOCOLLAO"/>
    <x v="0"/>
  </r>
  <r>
    <n v="1001158"/>
    <s v="PEREZ VEGA JAIME SANTIAGO"/>
    <n v="1712255619"/>
    <x v="11"/>
    <x v="0"/>
    <x v="146"/>
    <n v="24"/>
    <n v="0"/>
    <x v="1"/>
    <x v="1"/>
    <x v="1"/>
    <d v="2021-04-13T00:00:00"/>
    <d v="2023-04-20T00:00:00"/>
    <s v="0000-00-00"/>
    <n v="3000"/>
    <n v="1927.27"/>
    <n v="21.5"/>
    <s v="Vigente"/>
    <x v="30"/>
    <s v="Venta al por mayor de electrodomésticos y aparatos de uso doméstico: refrigeradoras, cocinas, lavadoras, etcétera. Incluye equipos de televisión, estéreos (equipos de sonido), equipos de grabación y reproductores de CD y DVD, cintas de audio y video CDs, DVD grabadas."/>
    <s v="Venta al por mayor varios"/>
    <n v="1001237"/>
    <s v="156.45"/>
    <s v="2,100.00"/>
    <s v="Sobre firmas"/>
    <s v="8.03"/>
    <s v="Edelina Aurora Carrillo Tasambay"/>
    <x v="0"/>
    <x v="0"/>
    <x v="1"/>
    <s v="QUITO"/>
    <s v="COTOCOLLAO"/>
    <x v="0"/>
  </r>
  <r>
    <n v="1001171"/>
    <s v="USHCA CHIMBOLEMA ANA MARIA"/>
    <n v="1716154479"/>
    <x v="12"/>
    <x v="1"/>
    <x v="147"/>
    <n v="24"/>
    <n v="14"/>
    <x v="2"/>
    <x v="1"/>
    <x v="1"/>
    <d v="2021-04-14T00:00:00"/>
    <d v="2023-04-15T00:00:00"/>
    <d v="2022-02-15T00:00:00"/>
    <n v="2500"/>
    <n v="1693.19"/>
    <n v="21.5"/>
    <s v="Moroso"/>
    <x v="7"/>
    <s v="Venta al por menor de alimentos, bebidas y productos del tabaco en puestos de venta o mercados."/>
    <s v="Venta al por menor varios"/>
    <n v="1001250"/>
    <s v="130.38"/>
    <s v="2,000.00"/>
    <s v="Sobre firmas"/>
    <s v="0.03"/>
    <s v="Edelina Aurora Carrillo Tasambay"/>
    <x v="1"/>
    <x v="0"/>
    <x v="0"/>
    <s v="COLTA"/>
    <s v="SICALPA"/>
    <x v="0"/>
  </r>
  <r>
    <n v="1001170"/>
    <s v="AUQUILLA CARRILLO EVELYN CAROLINA "/>
    <n v="1725210023"/>
    <x v="45"/>
    <x v="1"/>
    <x v="148"/>
    <n v="24"/>
    <n v="0"/>
    <x v="1"/>
    <x v="1"/>
    <x v="1"/>
    <d v="2021-04-15T00:00:00"/>
    <d v="2023-04-25T00:00:00"/>
    <s v="0000-00-00"/>
    <n v="4000"/>
    <n v="2577.61"/>
    <n v="21.5"/>
    <s v="Vigente"/>
    <x v="21"/>
    <s v="Venta al por mayor de papa y tubérculos."/>
    <s v="Venta al por mayor varios"/>
    <n v="1001249"/>
    <s v="208.61"/>
    <s v="1,000.00"/>
    <s v="Sobre firmas"/>
    <s v="17.29"/>
    <s v="Edelina Aurora Carrillo Tasambay"/>
    <x v="1"/>
    <x v="0"/>
    <x v="1"/>
    <s v="QUITO"/>
    <s v="CHILLOGALLO"/>
    <x v="0"/>
  </r>
  <r>
    <n v="1000814"/>
    <s v="YUMICEBA CRIOLLO MANUEL ."/>
    <n v="1714427984"/>
    <x v="14"/>
    <x v="1"/>
    <x v="149"/>
    <n v="12"/>
    <n v="0"/>
    <x v="1"/>
    <x v="1"/>
    <x v="1"/>
    <d v="2021-04-20T00:00:00"/>
    <d v="2022-04-20T00:00:00"/>
    <s v="0000-00-00"/>
    <n v="1000"/>
    <n v="185.06"/>
    <n v="23"/>
    <s v="Vigente"/>
    <x v="52"/>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0885"/>
    <s v="94.60"/>
    <s v="1,200.00"/>
    <s v="Sobre firmas"/>
    <s v="78.58"/>
    <s v="Edelina Aurora Carrillo Tasambay"/>
    <x v="0"/>
    <x v="0"/>
    <x v="0"/>
    <s v="RIOBAMBA"/>
    <s v="CACHA (CAB EN MACHANGARA)"/>
    <x v="1"/>
  </r>
  <r>
    <n v="1000708"/>
    <s v="PILATAXI GUALLO LUZ AMERICA"/>
    <n v="603825308"/>
    <x v="12"/>
    <x v="1"/>
    <x v="150"/>
    <n v="18"/>
    <n v="0"/>
    <x v="1"/>
    <x v="1"/>
    <x v="1"/>
    <d v="2021-04-21T00:00:00"/>
    <d v="2022-10-25T00:00:00"/>
    <s v="0000-00-00"/>
    <n v="2100"/>
    <n v="1028.51"/>
    <n v="21.5"/>
    <s v="Vigente"/>
    <x v="52"/>
    <s v="Elaboración de pan y otros productos de panaderí­a secos: pan de todo tipo, panecillos, bizcochos, tostadas, galletas, etcétera, incluso envasados."/>
    <s v="Elaboración de alimentos"/>
    <n v="1000777"/>
    <s v="138.61"/>
    <s v="1,900.00"/>
    <s v="Sobre firmas"/>
    <s v="3.20"/>
    <s v="Edelina Aurora Carrillo Tasambay"/>
    <x v="1"/>
    <x v="0"/>
    <x v="0"/>
    <s v="RIOBAMBA"/>
    <s v="PUNGALA"/>
    <x v="1"/>
  </r>
  <r>
    <n v="1000138"/>
    <s v="CRIOLLO NIAMA PEDRO JOSE"/>
    <n v="603132978"/>
    <x v="28"/>
    <x v="0"/>
    <x v="151"/>
    <n v="1"/>
    <n v="0"/>
    <x v="1"/>
    <x v="0"/>
    <x v="0"/>
    <d v="2021-04-30T00:00:00"/>
    <d v="2022-04-06T00:00:00"/>
    <s v="0000-00-00"/>
    <n v="500"/>
    <n v="500"/>
    <n v="14"/>
    <s v="Vigente"/>
    <x v="0"/>
    <s v="Venta al por menor de frutas, legumbres y hortalizas frescas o en conserva en establecimientos especializados."/>
    <s v="Venta al por menor varios"/>
    <n v="1000191"/>
    <s v="559.16"/>
    <s v="13,400.00"/>
    <s v="Sobre firmas"/>
    <s v="75.09"/>
    <s v="Juan Gabriel Urquizo Yumiceba"/>
    <x v="1"/>
    <x v="0"/>
    <x v="0"/>
    <s v="RIOBAMBA"/>
    <s v="YARUQUIES"/>
    <x v="0"/>
  </r>
  <r>
    <n v="1000389"/>
    <s v="HERRERA LLAMUCA JUAN CARLOS"/>
    <n v="603185588"/>
    <x v="46"/>
    <x v="0"/>
    <x v="152"/>
    <n v="60"/>
    <n v="162"/>
    <x v="5"/>
    <x v="1"/>
    <x v="1"/>
    <d v="2021-04-30T00:00:00"/>
    <d v="2026-05-20T00:00:00"/>
    <d v="2021-09-20T00:00:00"/>
    <n v="4800"/>
    <n v="4757.76"/>
    <n v="21.5"/>
    <s v="Vencido"/>
    <x v="9"/>
    <s v="Empleado Privado"/>
    <s v="Empleado Privado"/>
    <n v="1000451"/>
    <s v="0.00"/>
    <s v="1,100.00"/>
    <s v="Sobre firmas"/>
    <s v="0.00"/>
    <s v="Eloisa Veronica Guaman Tasambay"/>
    <x v="0"/>
    <x v="4"/>
    <x v="0"/>
    <s v="RIOBAMBA"/>
    <s v="VELOZ"/>
    <x v="0"/>
  </r>
  <r>
    <n v="1000613"/>
    <s v="CABAY PILCO JOSE MANUEL"/>
    <n v="1715270037"/>
    <x v="41"/>
    <x v="0"/>
    <x v="153"/>
    <n v="60"/>
    <n v="0"/>
    <x v="1"/>
    <x v="1"/>
    <x v="1"/>
    <d v="2021-04-30T00:00:00"/>
    <d v="2026-05-01T00:00:00"/>
    <s v="0000-00-00"/>
    <n v="6500"/>
    <n v="5935.73"/>
    <n v="21.5"/>
    <s v="Vigente"/>
    <x v="31"/>
    <s v="Servicios de taxis."/>
    <s v="Servicios Varios"/>
    <n v="1000684"/>
    <s v="181.06"/>
    <s v="9,700.00"/>
    <s v="Sobre firmas"/>
    <s v="0.00"/>
    <s v="Edelina Aurora Carrillo Tasambay"/>
    <x v="1"/>
    <x v="0"/>
    <x v="0"/>
    <s v="RIOBAMBA"/>
    <s v="PUNIN"/>
    <x v="1"/>
  </r>
  <r>
    <n v="1000668"/>
    <s v="VERDEZOTO FLORES MEYBEL EDITH"/>
    <n v="1720506334"/>
    <x v="8"/>
    <x v="1"/>
    <x v="154"/>
    <n v="1"/>
    <n v="0"/>
    <x v="1"/>
    <x v="0"/>
    <x v="0"/>
    <d v="2021-04-30T00:00:00"/>
    <d v="2022-04-04T00:00:00"/>
    <s v="0000-00-00"/>
    <n v="1000"/>
    <n v="1000"/>
    <n v="14"/>
    <s v="Vigente"/>
    <x v="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0738"/>
    <s v="1,121.42"/>
    <s v="3,700.00"/>
    <s v="Sobre firmas"/>
    <s v="218.54"/>
    <s v="Juan Gabriel Urquizo Yumiceba"/>
    <x v="0"/>
    <x v="2"/>
    <x v="1"/>
    <s v="QUITO"/>
    <s v="SAN BLAS"/>
    <x v="0"/>
  </r>
  <r>
    <n v="1000350"/>
    <s v="URQUIZO HUARACA LIZBETH ESTEFANIA"/>
    <n v="1725566903"/>
    <x v="33"/>
    <x v="1"/>
    <x v="155"/>
    <n v="12"/>
    <n v="0"/>
    <x v="1"/>
    <x v="1"/>
    <x v="1"/>
    <d v="2021-05-05T00:00:00"/>
    <d v="2022-05-22T00:00:00"/>
    <s v="0000-00-00"/>
    <n v="1650"/>
    <n v="473.7"/>
    <n v="23"/>
    <s v="Vigente"/>
    <x v="21"/>
    <s v="Empleado Público"/>
    <s v="Empleado Público"/>
    <n v="1000410"/>
    <s v="157.14"/>
    <s v="2,600.00"/>
    <s v="Sobre firmas"/>
    <s v="5.64"/>
    <s v="Edelina Aurora Carrillo Tasambay"/>
    <x v="1"/>
    <x v="0"/>
    <x v="1"/>
    <s v="QUITO"/>
    <s v="COTOCOLLAO"/>
    <x v="0"/>
  </r>
  <r>
    <n v="1000141"/>
    <s v="TASAMBAY URQUIZO DIEGO ARMANDO"/>
    <n v="1717055204"/>
    <x v="20"/>
    <x v="0"/>
    <x v="156"/>
    <n v="1"/>
    <n v="0"/>
    <x v="1"/>
    <x v="0"/>
    <x v="0"/>
    <d v="2021-05-06T00:00:00"/>
    <d v="2022-05-01T00:00:00"/>
    <s v="0000-00-00"/>
    <n v="520"/>
    <n v="520"/>
    <n v="14"/>
    <s v="Vigente"/>
    <x v="0"/>
    <s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
    <s v="Actividades varias "/>
    <n v="1000188"/>
    <s v="581.07"/>
    <s v="2,900.00"/>
    <s v="Sobre firmas"/>
    <s v="4.94"/>
    <s v="Edelina Aurora Carrillo Tasambay"/>
    <x v="1"/>
    <x v="0"/>
    <x v="1"/>
    <s v="QUITO"/>
    <s v="COTOCOLLAO"/>
    <x v="0"/>
  </r>
  <r>
    <n v="1000961"/>
    <s v="CORONEL PILCO BRYAN ALONSO"/>
    <n v="604832246"/>
    <x v="47"/>
    <x v="0"/>
    <x v="157"/>
    <n v="12"/>
    <n v="0"/>
    <x v="1"/>
    <x v="1"/>
    <x v="1"/>
    <d v="2021-05-08T00:00:00"/>
    <d v="2022-05-05T00:00:00"/>
    <s v="0000-00-00"/>
    <n v="837"/>
    <n v="227.6"/>
    <n v="23"/>
    <s v="Vigente"/>
    <x v="4"/>
    <s v="Empleado Público"/>
    <s v="Empleado Público"/>
    <n v="1001031"/>
    <s v="79.18"/>
    <s v="487.00"/>
    <s v="Sobre firmas"/>
    <s v="6.14"/>
    <s v="Eloisa Veronica Guaman Tasambay"/>
    <x v="0"/>
    <x v="4"/>
    <x v="0"/>
    <s v="RIOBAMBA"/>
    <s v="LIZARZABURU"/>
    <x v="0"/>
  </r>
  <r>
    <n v="1000886"/>
    <s v="NUÑEZ GUALLASAMIN JAQUELINE PAOLA"/>
    <n v="1727682922"/>
    <x v="13"/>
    <x v="1"/>
    <x v="158"/>
    <n v="18"/>
    <n v="71"/>
    <x v="7"/>
    <x v="1"/>
    <x v="1"/>
    <d v="2021-05-11T00:00:00"/>
    <d v="2022-11-20T00:00:00"/>
    <d v="2021-12-20T00:00:00"/>
    <n v="2000"/>
    <n v="1425.16"/>
    <n v="23"/>
    <s v="Vencido"/>
    <x v="10"/>
    <s v="Restaurantes de comida rápida, puestos de refrigerio y establecimientos que ofrecen comida para llevar, reparto de pizza, etcétera; heladerí­as, fuentes de soda, etcétera."/>
    <s v="Restaurantes"/>
    <n v="1000956"/>
    <s v="134.75"/>
    <s v="1,800.00"/>
    <s v="Sobre firmas"/>
    <s v="0.00"/>
    <s v="Edelina Aurora Carrillo Tasambay"/>
    <x v="0"/>
    <x v="1"/>
    <x v="1"/>
    <s v="QUITO"/>
    <s v="CONOCOTO"/>
    <x v="1"/>
  </r>
  <r>
    <n v="1000574"/>
    <s v="JUAN . CHARCO SANCHEZ"/>
    <n v="602539439"/>
    <x v="11"/>
    <x v="0"/>
    <x v="159"/>
    <n v="12"/>
    <n v="4"/>
    <x v="1"/>
    <x v="1"/>
    <x v="1"/>
    <d v="2021-05-12T00:00:00"/>
    <d v="2022-05-25T00:00:00"/>
    <d v="2022-02-25T00:00:00"/>
    <n v="2000"/>
    <n v="742.09"/>
    <n v="23"/>
    <s v="Moroso"/>
    <x v="36"/>
    <s v="Venta al por mayor de prendas de vestir, incluidas prendas (ropa) deportivas."/>
    <s v="Venta al por mayor varios"/>
    <n v="1000644"/>
    <s v="190.47"/>
    <s v="4,800.00"/>
    <s v="Sobre firmas"/>
    <s v="0.14"/>
    <s v="Edelina Aurora Carrillo Tasambay"/>
    <x v="1"/>
    <x v="4"/>
    <x v="0"/>
    <s v="RIOBAMBA"/>
    <s v="CACHA (CAB EN MACHANGARA)"/>
    <x v="1"/>
  </r>
  <r>
    <n v="1000120"/>
    <s v="SILVA PADILLA BLANCA LUZMILA"/>
    <n v="602281784"/>
    <x v="19"/>
    <x v="1"/>
    <x v="160"/>
    <n v="12"/>
    <n v="0"/>
    <x v="1"/>
    <x v="1"/>
    <x v="1"/>
    <d v="2021-05-13T00:00:00"/>
    <d v="2022-05-07T00:00:00"/>
    <s v="0000-00-00"/>
    <n v="2000"/>
    <n v="540.52"/>
    <n v="23"/>
    <s v="Vigente"/>
    <x v="9"/>
    <s v="Venta al por mayor de azúcar, chocolate y productos de confiterí­a."/>
    <s v="Venta al por mayor varios"/>
    <n v="1000150"/>
    <s v="189.19"/>
    <s v="4,300.00"/>
    <s v="Sobre firmas"/>
    <s v="77.89"/>
    <s v="Eloisa Veronica Guaman Tasambay"/>
    <x v="0"/>
    <x v="0"/>
    <x v="0"/>
    <s v="GUANO"/>
    <s v="LA MATRIZ"/>
    <x v="0"/>
  </r>
  <r>
    <n v="1000918"/>
    <s v="TOHABANDA JUELA MARTHA ISABEL"/>
    <n v="1722125174"/>
    <x v="44"/>
    <x v="1"/>
    <x v="161"/>
    <n v="24"/>
    <n v="0"/>
    <x v="1"/>
    <x v="1"/>
    <x v="1"/>
    <d v="2021-05-13T00:00:00"/>
    <d v="2023-05-10T00:00:00"/>
    <s v="0000-00-00"/>
    <n v="5400"/>
    <n v="3608.83"/>
    <n v="18.5"/>
    <s v="Vigente"/>
    <x v="21"/>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0986"/>
    <s v="276.48"/>
    <s v="1,100.00"/>
    <s v="Sobre firmas"/>
    <s v="0.15"/>
    <s v="Edelina Aurora Carrillo Tasambay"/>
    <x v="1"/>
    <x v="0"/>
    <x v="0"/>
    <s v="RIOBAMBA"/>
    <s v="CACHA (CAB EN MACHANGARA)"/>
    <x v="1"/>
  </r>
  <r>
    <n v="1000181"/>
    <s v="YUNGAN URQUIZO MIGUEL ANGEL"/>
    <n v="1723702575"/>
    <x v="8"/>
    <x v="0"/>
    <x v="162"/>
    <n v="18"/>
    <n v="0"/>
    <x v="1"/>
    <x v="1"/>
    <x v="1"/>
    <d v="2021-05-14T00:00:00"/>
    <d v="2022-12-05T00:00:00"/>
    <s v="0000-00-00"/>
    <n v="2500"/>
    <n v="1509.89"/>
    <n v="18.5"/>
    <s v="Vigente"/>
    <x v="51"/>
    <s v="Servicios de taxis."/>
    <s v="Servicios Varios"/>
    <n v="1000246"/>
    <s v="163.97"/>
    <s v="1,600.00"/>
    <s v="Sobre firmas"/>
    <s v="359.30"/>
    <s v="Edelina Aurora Carrillo Tasambay"/>
    <x v="1"/>
    <x v="0"/>
    <x v="0"/>
    <s v="RIOBAMBA"/>
    <s v="CACHA (CAB EN MACHANGARA)"/>
    <x v="1"/>
  </r>
  <r>
    <n v="1000529"/>
    <s v="CABAY CARRILLO ALEXANDRA ELIZABETH"/>
    <n v="1754749719"/>
    <x v="14"/>
    <x v="1"/>
    <x v="163"/>
    <n v="24"/>
    <n v="55"/>
    <x v="3"/>
    <x v="1"/>
    <x v="1"/>
    <d v="2021-05-14T00:00:00"/>
    <d v="2023-06-05T00:00:00"/>
    <d v="2022-01-05T00:00:00"/>
    <n v="2850"/>
    <n v="2260.1"/>
    <n v="21.5"/>
    <s v="Moroso"/>
    <x v="21"/>
    <s v="Elaboración de prendas y complementos de vestir de papel o guata de celulosa."/>
    <s v="Actividades varias "/>
    <n v="1000602"/>
    <s v="152.03"/>
    <s v="7,200.00"/>
    <s v="Sobre firmas"/>
    <s v="0.00"/>
    <s v="Edelina Aurora Carrillo Tasambay"/>
    <x v="1"/>
    <x v="0"/>
    <x v="0"/>
    <s v="RIOBAMBA"/>
    <s v="CACHA (CAB EN MACHANGARA)"/>
    <x v="1"/>
  </r>
  <r>
    <n v="1000887"/>
    <s v="HUILCA ALVAREZ MARIA SOLEDAD"/>
    <n v="602923658"/>
    <x v="1"/>
    <x v="1"/>
    <x v="164"/>
    <n v="18"/>
    <n v="0"/>
    <x v="1"/>
    <x v="0"/>
    <x v="0"/>
    <d v="2021-05-14T00:00:00"/>
    <d v="2022-11-10T00:00:00"/>
    <s v="0000-00-00"/>
    <n v="1500"/>
    <n v="795.36"/>
    <n v="16"/>
    <s v="Vigente"/>
    <x v="0"/>
    <s v="Actividades auxiliares de las actividades de servicios financieros n.c.p., como: actividades de tramitación y liquidación de transacciones financieras, incluidas las transacciones con tarjetas de crédito."/>
    <s v="Actividades de Servicios Financieros"/>
    <n v="1000957"/>
    <s v="95.73"/>
    <s v="2,100.00"/>
    <s v="Sobre firmas"/>
    <s v="1.84"/>
    <s v="Eloisa Veronica Guaman Tasambay"/>
    <x v="0"/>
    <x v="5"/>
    <x v="0"/>
    <s v="GUANO"/>
    <s v="EL ROSARIO"/>
    <x v="1"/>
  </r>
  <r>
    <n v="1001218"/>
    <s v="QUISHPI GUAPI MARIA LAURA"/>
    <n v="1719683722"/>
    <x v="6"/>
    <x v="1"/>
    <x v="165"/>
    <n v="12"/>
    <n v="12"/>
    <x v="2"/>
    <x v="1"/>
    <x v="1"/>
    <d v="2021-05-17T00:00:00"/>
    <d v="2022-05-17T00:00:00"/>
    <d v="2022-02-17T00:00:00"/>
    <n v="1500"/>
    <n v="542.35"/>
    <n v="23"/>
    <s v="Moroso"/>
    <x v="21"/>
    <s v="Venta al por menor de frutas, legumbres y hortalizas frescas o en conserva en establecimientos especializados."/>
    <s v="Venta al por menor varios"/>
    <n v="1001295"/>
    <s v="142.85"/>
    <s v="1,500.00"/>
    <s v="Sobre firmas"/>
    <s v="0.05"/>
    <s v="Edelina Aurora Carrillo Tasambay"/>
    <x v="0"/>
    <x v="1"/>
    <x v="0"/>
    <s v="COLTA"/>
    <s v="CAJABAMBA"/>
    <x v="0"/>
  </r>
  <r>
    <n v="1000369"/>
    <s v="QUIROLA MONDRAGON KAREN NICOLE"/>
    <n v="1727443150"/>
    <x v="47"/>
    <x v="1"/>
    <x v="166"/>
    <n v="18"/>
    <n v="76"/>
    <x v="8"/>
    <x v="1"/>
    <x v="1"/>
    <d v="2021-05-18T00:00:00"/>
    <d v="2022-11-15T00:00:00"/>
    <d v="2021-12-15T00:00:00"/>
    <n v="1500"/>
    <n v="1056.07"/>
    <n v="23"/>
    <s v="Vencido"/>
    <x v="53"/>
    <s v="Actividades de análisis y pruebas relacionadas a campos cientí­ficos."/>
    <s v="Actividades de análisis y pruebas relacionadas a campos cientí­ficos."/>
    <n v="1000432"/>
    <s v="101.06"/>
    <s v="954.00"/>
    <s v="Sobre firmas"/>
    <s v="0.02"/>
    <s v="Edelina Aurora Carrillo Tasambay"/>
    <x v="0"/>
    <x v="4"/>
    <x v="1"/>
    <s v="QUITO"/>
    <s v="SAN BLAS"/>
    <x v="0"/>
  </r>
  <r>
    <n v="1001000"/>
    <s v="MORALES ALLAN MARIA JUANA"/>
    <n v="1706508403"/>
    <x v="26"/>
    <x v="1"/>
    <x v="167"/>
    <n v="24"/>
    <n v="35"/>
    <x v="3"/>
    <x v="1"/>
    <x v="1"/>
    <d v="2021-05-18T00:00:00"/>
    <d v="2023-05-25T00:00:00"/>
    <d v="2022-01-25T00:00:00"/>
    <n v="4000"/>
    <n v="2958.48"/>
    <n v="21.5"/>
    <s v="Moroso"/>
    <x v="21"/>
    <s v="Actividades de acondicionamiento y mantenimiento de terrenos para usos agrí­colas: plantación o siembra de cultivos y cosecha, poda de árboles frutales y viñas, transplante de arroz y entresacado de remolacha."/>
    <s v="Actividades de acondicionamiento y mantenimiento de terrenos para usos agrí­colas"/>
    <n v="1001069"/>
    <s v="211.00"/>
    <s v="1,750.00"/>
    <s v="Sobre firmas"/>
    <s v="0.00"/>
    <s v="Edelina Aurora Carrillo Tasambay"/>
    <x v="0"/>
    <x v="1"/>
    <x v="1"/>
    <s v="QUITO"/>
    <s v="LA LIBERTAD"/>
    <x v="1"/>
  </r>
  <r>
    <n v="1001222"/>
    <s v="GUERRA CHACON MIRIAN ESPERANZA"/>
    <n v="1714025754"/>
    <x v="1"/>
    <x v="1"/>
    <x v="168"/>
    <n v="12"/>
    <n v="14"/>
    <x v="2"/>
    <x v="1"/>
    <x v="1"/>
    <d v="2021-05-18T00:00:00"/>
    <d v="2022-05-15T00:00:00"/>
    <d v="2022-02-15T00:00:00"/>
    <n v="1500"/>
    <n v="539.47"/>
    <n v="23"/>
    <s v="Moroso"/>
    <x v="54"/>
    <s v="Actividades de casas de convalecencia, clí­nicas de reposo con atención de enfermerí­a y residencias con cuidados de enfermerí­a."/>
    <s v="Actividades de casas beneficas"/>
    <n v="1001299"/>
    <s v="142.85"/>
    <s v="950.00"/>
    <s v="Sobre firmas"/>
    <s v="0.05"/>
    <s v="Edelina Aurora Carrillo Tasambay"/>
    <x v="0"/>
    <x v="0"/>
    <x v="11"/>
    <s v="ORELLANA"/>
    <s v="SAN LUIS DE ARMENIA"/>
    <x v="1"/>
  </r>
  <r>
    <n v="1000137"/>
    <s v="CRIOLLO GUARACA MARIA ROSA"/>
    <n v="604465039"/>
    <x v="25"/>
    <x v="1"/>
    <x v="169"/>
    <n v="36"/>
    <n v="0"/>
    <x v="1"/>
    <x v="1"/>
    <x v="1"/>
    <d v="2021-05-19T00:00:00"/>
    <d v="2024-05-15T00:00:00"/>
    <s v="0000-00-00"/>
    <n v="10000"/>
    <n v="8071.83"/>
    <n v="21.5"/>
    <s v="Vigente"/>
    <x v="21"/>
    <s v="Venta al por mayor de frutas, legumbres y hortalizas."/>
    <s v="Venta al por mayor varios"/>
    <n v="1000192"/>
    <s v="390.49"/>
    <s v="2,200.00"/>
    <s v="Sobre firmas"/>
    <s v="162.20"/>
    <s v="Edelina Aurora Carrillo Tasambay"/>
    <x v="1"/>
    <x v="0"/>
    <x v="0"/>
    <s v="RIOBAMBA"/>
    <s v="YARUQUIES"/>
    <x v="0"/>
  </r>
  <r>
    <n v="1001224"/>
    <s v="MONDRAGON BALLADARES JOSE FRANCISCO"/>
    <n v="1703465151"/>
    <x v="34"/>
    <x v="0"/>
    <x v="170"/>
    <n v="18"/>
    <n v="0"/>
    <x v="1"/>
    <x v="1"/>
    <x v="1"/>
    <d v="2021-05-19T00:00:00"/>
    <d v="2022-11-15T00:00:00"/>
    <s v="0000-00-00"/>
    <n v="2000"/>
    <n v="1085.68"/>
    <n v="23"/>
    <s v="Vigente"/>
    <x v="55"/>
    <s v="Otros tipos de actividades de venta al por menor de artí­culos de segunda mano, usados, incluidas actividades de casas de subastas de estos artí­culos en establecimientos especializados."/>
    <s v="Otras actividades y cultivos"/>
    <n v="1001300"/>
    <s v="134.75"/>
    <s v="600.00"/>
    <s v="Sobre firmas"/>
    <s v="4.35"/>
    <s v="Edelina Aurora Carrillo Tasambay"/>
    <x v="0"/>
    <x v="0"/>
    <x v="12"/>
    <s v="AMBATO"/>
    <s v="MATRIZ"/>
    <x v="0"/>
  </r>
  <r>
    <n v="1001221"/>
    <s v="MOSQUERA HERRERA JACINTA DE FATIMA"/>
    <n v="1705227047"/>
    <x v="37"/>
    <x v="1"/>
    <x v="171"/>
    <n v="18"/>
    <n v="35"/>
    <x v="3"/>
    <x v="1"/>
    <x v="1"/>
    <d v="2021-05-21T00:00:00"/>
    <d v="2022-11-25T00:00:00"/>
    <d v="2022-01-25T00:00:00"/>
    <n v="1000"/>
    <n v="637.97"/>
    <n v="23"/>
    <s v="Moroso"/>
    <x v="56"/>
    <s v="Venta al por menor de alimentos, bebidas y productos del tabaco en puestos de venta o mercados."/>
    <s v="Venta al por menor varios"/>
    <n v="1001298"/>
    <s v="67.37"/>
    <s v="1,150.00"/>
    <s v="Sobre firmas"/>
    <s v="0.00"/>
    <s v="Edelina Aurora Carrillo Tasambay"/>
    <x v="0"/>
    <x v="0"/>
    <x v="1"/>
    <s v="QUITO"/>
    <s v="COTOCOLLAO"/>
    <x v="0"/>
  </r>
  <r>
    <n v="1000489"/>
    <s v="MORALES MORALES JOSE LUIS"/>
    <n v="1721771200"/>
    <x v="20"/>
    <x v="0"/>
    <x v="172"/>
    <n v="36"/>
    <n v="4"/>
    <x v="1"/>
    <x v="1"/>
    <x v="1"/>
    <d v="2021-05-22T00:00:00"/>
    <d v="2024-05-25T00:00:00"/>
    <d v="2022-02-25T00:00:00"/>
    <n v="3500"/>
    <n v="2894.68"/>
    <n v="18.5"/>
    <s v="Moroso"/>
    <x v="11"/>
    <s v="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s v="Construcción y diseño industrial"/>
    <n v="1000558"/>
    <s v="131.03"/>
    <s v="1,950.00"/>
    <s v="Sobre firmas"/>
    <s v="0.00"/>
    <s v="Edelina Aurora Carrillo Tasambay"/>
    <x v="0"/>
    <x v="1"/>
    <x v="1"/>
    <s v="QUITO"/>
    <s v="COTOCOLLAO"/>
    <x v="0"/>
  </r>
  <r>
    <n v="1000821"/>
    <s v="GUAIPACHA CARRILLO CRISTHIAN MAURICIO"/>
    <n v="1725449886"/>
    <x v="13"/>
    <x v="0"/>
    <x v="173"/>
    <n v="1"/>
    <n v="0"/>
    <x v="1"/>
    <x v="0"/>
    <x v="0"/>
    <d v="2021-05-22T00:00:00"/>
    <d v="2022-05-22T00:00:00"/>
    <s v="0000-00-00"/>
    <n v="1000"/>
    <n v="1000"/>
    <n v="14"/>
    <s v="Vigente"/>
    <x v="0"/>
    <s v="Venta al por mayor de frutas, legumbres y hortalizas."/>
    <s v="Venta al por mayor varios"/>
    <n v="1000892"/>
    <s v="1,112.84"/>
    <s v="15,500.00"/>
    <s v="Sobre firmas"/>
    <s v="0.75"/>
    <s v="Edelina Aurora Carrillo Tasambay"/>
    <x v="1"/>
    <x v="0"/>
    <x v="0"/>
    <s v="RIOBAMBA"/>
    <s v="CACHA (CAB EN MACHANGARA)"/>
    <x v="1"/>
  </r>
  <r>
    <n v="1000850"/>
    <s v="ROLDAN TADAY LUIS ISRAEL"/>
    <n v="604834226"/>
    <x v="27"/>
    <x v="0"/>
    <x v="174"/>
    <n v="20"/>
    <n v="9"/>
    <x v="2"/>
    <x v="1"/>
    <x v="1"/>
    <d v="2021-05-22T00:00:00"/>
    <d v="2023-01-20T00:00:00"/>
    <d v="2022-02-20T00:00:00"/>
    <n v="1360"/>
    <n v="878.89"/>
    <n v="23"/>
    <s v="Moroso"/>
    <x v="4"/>
    <s v="Empleado Privado"/>
    <s v="Empleado Privado"/>
    <n v="1000920"/>
    <s v="84.09"/>
    <s v="600.00"/>
    <s v="Sobre firmas"/>
    <s v="0.00"/>
    <s v="Eloisa Veronica Guaman Tasambay"/>
    <x v="1"/>
    <x v="4"/>
    <x v="0"/>
    <s v="GUAMOTE"/>
    <s v="PALMIRA"/>
    <x v="1"/>
  </r>
  <r>
    <n v="1000908"/>
    <s v="MIQUINGA CAIZA JULIO CESAR"/>
    <n v="1722868567"/>
    <x v="44"/>
    <x v="0"/>
    <x v="175"/>
    <n v="24"/>
    <n v="40"/>
    <x v="3"/>
    <x v="1"/>
    <x v="1"/>
    <d v="2021-05-22T00:00:00"/>
    <d v="2023-05-20T00:00:00"/>
    <d v="2022-01-20T00:00:00"/>
    <n v="2500"/>
    <n v="1879.71"/>
    <n v="21.5"/>
    <s v="Moroso"/>
    <x v="41"/>
    <s v="Servicios de autobuses escolares y autobuses para el transporte de empleados."/>
    <s v="Servicios Varios"/>
    <n v="1000976"/>
    <s v="131.87"/>
    <s v="1,400.00"/>
    <s v="Sobre firmas"/>
    <s v="0.00"/>
    <s v="Edelina Aurora Carrillo Tasambay"/>
    <x v="0"/>
    <x v="0"/>
    <x v="1"/>
    <s v="QUITO"/>
    <s v="SAN ANTONIO"/>
    <x v="1"/>
  </r>
  <r>
    <n v="1001206"/>
    <s v="MULLO PADILLA PEDRO ."/>
    <n v="1715782593"/>
    <x v="5"/>
    <x v="0"/>
    <x v="176"/>
    <n v="24"/>
    <n v="0"/>
    <x v="1"/>
    <x v="1"/>
    <x v="1"/>
    <d v="2021-05-22T00:00:00"/>
    <d v="2023-05-20T00:00:00"/>
    <s v="0000-00-00"/>
    <n v="3000"/>
    <n v="2006.68"/>
    <n v="18.5"/>
    <s v="Vigente"/>
    <x v="21"/>
    <s v="Venta al por menor de frutas, legumbres y hortalizas frescas o en conserva en establecimientos especializados."/>
    <s v="Venta al por menor varios"/>
    <n v="1001283"/>
    <s v="153.60"/>
    <s v="1,000.00"/>
    <s v="Sobre firmas"/>
    <s v="517.52"/>
    <s v="Edelina Aurora Carrillo Tasambay"/>
    <x v="1"/>
    <x v="1"/>
    <x v="0"/>
    <s v="RIOBAMBA"/>
    <s v="CACHA (CAB EN MACHANGARA)"/>
    <x v="1"/>
  </r>
  <r>
    <n v="1000254"/>
    <s v="HERNANDEZ LOPEZ EDGAR FABIAN"/>
    <n v="1712574704"/>
    <x v="32"/>
    <x v="0"/>
    <x v="177"/>
    <n v="60"/>
    <n v="55"/>
    <x v="3"/>
    <x v="1"/>
    <x v="1"/>
    <d v="2021-05-25T00:00:00"/>
    <d v="2026-06-05T00:00:00"/>
    <d v="2022-01-05T00:00:00"/>
    <n v="5820"/>
    <n v="5529.02"/>
    <n v="21.5"/>
    <s v="Moroso"/>
    <x v="4"/>
    <s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
    <s v="Transporte terrestre de pasajeros"/>
    <n v="1000313"/>
    <s v="169.08"/>
    <s v="2,400.00"/>
    <s v="Sobre firmas"/>
    <s v="0.00"/>
    <s v="Edelina Aurora Carrillo Tasambay"/>
    <x v="0"/>
    <x v="0"/>
    <x v="1"/>
    <s v="QUITO"/>
    <s v="COTOCOLLAO"/>
    <x v="0"/>
  </r>
  <r>
    <n v="1000400"/>
    <s v="ILLAPA BUÑAY GLADYS ISABEL"/>
    <n v="602634636"/>
    <x v="18"/>
    <x v="1"/>
    <x v="178"/>
    <n v="1"/>
    <n v="188"/>
    <x v="0"/>
    <x v="1"/>
    <x v="1"/>
    <d v="2021-05-25T00:00:00"/>
    <d v="2021-08-25T00:00:00"/>
    <d v="2021-08-25T00:00:00"/>
    <n v="180"/>
    <n v="180"/>
    <n v="23"/>
    <s v="Vencido"/>
    <x v="9"/>
    <s v="Servicios de taxis."/>
    <s v="Servicios Varios"/>
    <n v="1000462"/>
    <s v="191.73"/>
    <s v="1,900.00"/>
    <s v="Sobre firmas"/>
    <s v="0.00"/>
    <s v="Eloisa Veronica Guaman Tasambay"/>
    <x v="1"/>
    <x v="1"/>
    <x v="0"/>
    <s v="GUAMOTE"/>
    <s v="GUAMOTE"/>
    <x v="0"/>
  </r>
  <r>
    <n v="1001212"/>
    <s v="TOASO GOMEZ ALEX PAUL"/>
    <n v="1722373394"/>
    <x v="13"/>
    <x v="0"/>
    <x v="179"/>
    <n v="18"/>
    <n v="0"/>
    <x v="1"/>
    <x v="1"/>
    <x v="1"/>
    <d v="2021-05-25T00:00:00"/>
    <d v="2022-12-08T00:00:00"/>
    <s v="0000-00-00"/>
    <n v="2000"/>
    <n v="1220.78"/>
    <n v="23"/>
    <s v="Vigente"/>
    <x v="57"/>
    <s v="Todas las actividades de transporte de carga por carretera, incluido en camionetas de: troncos, ganado, transporte refrigerado, carga pesada, carga a granel, incluido el transporte en camiones cisterna, automóviles, desperdicios y materiales de desecho, sin recogida ni eliminación."/>
    <s v="Transporte terrestre de pasajeros"/>
    <n v="1001289"/>
    <s v="136.03"/>
    <s v="750.00"/>
    <s v="Sobre firmas"/>
    <s v="211.81"/>
    <s v="Edelina Aurora Carrillo Tasambay"/>
    <x v="1"/>
    <x v="0"/>
    <x v="1"/>
    <s v="QUITO"/>
    <s v="COTOCOLLAO"/>
    <x v="0"/>
  </r>
  <r>
    <n v="1000446"/>
    <s v="TOAZO LEINES TERESA DE LOURDES"/>
    <n v="1706080809"/>
    <x v="48"/>
    <x v="1"/>
    <x v="180"/>
    <n v="24"/>
    <n v="19"/>
    <x v="2"/>
    <x v="1"/>
    <x v="1"/>
    <d v="2021-05-26T00:00:00"/>
    <d v="2023-06-10T00:00:00"/>
    <d v="2022-02-10T00:00:00"/>
    <n v="3000"/>
    <n v="2289.5500000000002"/>
    <n v="21.5"/>
    <s v="Moroso"/>
    <x v="58"/>
    <s v="Venta al por mayor de desechos, residuos y productos derivados usados para alimentar animales (forraje), incluye materias primas agrarias."/>
    <s v="Venta al por mayor varios"/>
    <n v="1000512"/>
    <s v="160.03"/>
    <s v="1,300.00"/>
    <s v="Sobre firmas"/>
    <s v="0.00"/>
    <s v="Edelina Aurora Carrillo Tasambay"/>
    <x v="1"/>
    <x v="1"/>
    <x v="1"/>
    <s v="QUITO"/>
    <s v="COTOCOLLAO"/>
    <x v="0"/>
  </r>
  <r>
    <n v="1000873"/>
    <s v="MULLO ESTRELLA JOSE LUIS"/>
    <n v="1750406439"/>
    <x v="49"/>
    <x v="0"/>
    <x v="181"/>
    <n v="36"/>
    <n v="0"/>
    <x v="1"/>
    <x v="1"/>
    <x v="1"/>
    <d v="2021-05-26T00:00:00"/>
    <d v="2024-06-10T00:00:00"/>
    <s v="0000-00-00"/>
    <n v="10300"/>
    <n v="8587.8700000000008"/>
    <n v="18.5"/>
    <s v="Vigente"/>
    <x v="21"/>
    <s v="Venta al por mayor de frutas, legumbres y hortalizas."/>
    <s v="Venta al por mayor varios"/>
    <n v="1000943"/>
    <s v="390.90"/>
    <s v="1,000.00"/>
    <s v="Sobre firmas"/>
    <s v="0.00"/>
    <s v="Edelina Aurora Carrillo Tasambay"/>
    <x v="0"/>
    <x v="1"/>
    <x v="1"/>
    <s v="QUITO"/>
    <s v="COTOCOLLAO"/>
    <x v="0"/>
  </r>
  <r>
    <n v="1001181"/>
    <s v="MONTENEGRO ZAMBRANO VERONICA ELIZABETH"/>
    <n v="1600418881"/>
    <x v="46"/>
    <x v="1"/>
    <x v="182"/>
    <n v="24"/>
    <n v="0"/>
    <x v="1"/>
    <x v="1"/>
    <x v="1"/>
    <d v="2021-05-26T00:00:00"/>
    <d v="2023-06-05T00:00:00"/>
    <s v="0000-00-00"/>
    <n v="5000"/>
    <n v="3611.16"/>
    <n v="21.5"/>
    <s v="Vigente"/>
    <x v="59"/>
    <s v="Cultivo de cacao."/>
    <s v="Cultivo de granos"/>
    <n v="1001259"/>
    <s v="266.74"/>
    <s v="2,000.00"/>
    <s v="Sobre firmas"/>
    <s v="11.71"/>
    <s v="Edelina Aurora Carrillo Tasambay"/>
    <x v="0"/>
    <x v="0"/>
    <x v="1"/>
    <s v="QUITO"/>
    <s v="CHILLOGALLO"/>
    <x v="0"/>
  </r>
  <r>
    <n v="1001227"/>
    <s v="GUAYPACHA URQUIZO FRANCISCO ."/>
    <n v="1715757280"/>
    <x v="46"/>
    <x v="0"/>
    <x v="183"/>
    <n v="36"/>
    <n v="0"/>
    <x v="1"/>
    <x v="1"/>
    <x v="1"/>
    <d v="2021-05-26T00:00:00"/>
    <d v="2024-06-01T00:00:00"/>
    <s v="0000-00-00"/>
    <n v="8500"/>
    <n v="7044.02"/>
    <n v="18.5"/>
    <s v="Vigente"/>
    <x v="21"/>
    <s v="Venta al por mayor de frutas, legumbres y hortalizas."/>
    <s v="Venta al por mayor varios"/>
    <n v="1001303"/>
    <s v="322.59"/>
    <s v="6,000.00"/>
    <s v="Sobre firmas"/>
    <s v="127.84"/>
    <s v="Juan Gabriel Urquizo Yumiceba"/>
    <x v="1"/>
    <x v="1"/>
    <x v="0"/>
    <s v="RIOBAMBA"/>
    <s v="YARUQUIES"/>
    <x v="0"/>
  </r>
  <r>
    <n v="1000207"/>
    <s v="URQUIZO VALDEZ GLADYS "/>
    <n v="1720272911"/>
    <x v="8"/>
    <x v="1"/>
    <x v="184"/>
    <n v="24"/>
    <n v="0"/>
    <x v="1"/>
    <x v="0"/>
    <x v="0"/>
    <d v="2021-05-27T00:00:00"/>
    <d v="2023-05-25T00:00:00"/>
    <s v="0000-00-00"/>
    <n v="5000"/>
    <n v="3315.27"/>
    <n v="16"/>
    <s v="Vigente"/>
    <x v="0"/>
    <s v="Venta al por mayor de papa y tubérculos."/>
    <s v="Venta al por mayor varios"/>
    <n v="1000269"/>
    <s v="249.64"/>
    <s v="1,200.00"/>
    <s v="Sobre firmas"/>
    <s v="466.98"/>
    <s v="Juan Gabriel Urquizo Yumiceba"/>
    <x v="1"/>
    <x v="0"/>
    <x v="1"/>
    <s v="QUITO"/>
    <s v="COTOCOLLAO"/>
    <x v="0"/>
  </r>
  <r>
    <n v="1000286"/>
    <s v="JARA NARANJO MARIA FERNANDA"/>
    <n v="603728585"/>
    <x v="12"/>
    <x v="1"/>
    <x v="185"/>
    <n v="18"/>
    <n v="0"/>
    <x v="1"/>
    <x v="1"/>
    <x v="1"/>
    <d v="2021-05-27T00:00:00"/>
    <d v="2022-12-15T00:00:00"/>
    <s v="0000-00-00"/>
    <n v="2500"/>
    <n v="1525.54"/>
    <n v="21.5"/>
    <s v="Vigente"/>
    <x v="4"/>
    <s v="Empleado Privado"/>
    <s v="Empleado Privado"/>
    <n v="1000346"/>
    <s v="168.00"/>
    <s v="788.00"/>
    <s v="Sobre firmas"/>
    <s v="0.66"/>
    <s v="Eloisa Veronica Guaman Tasambay"/>
    <x v="0"/>
    <x v="0"/>
    <x v="0"/>
    <s v="GUANO"/>
    <s v="SAN ANDRES"/>
    <x v="1"/>
  </r>
  <r>
    <n v="1000512"/>
    <s v="AUQUILLA YUMICEBA PEDRO VICENTE"/>
    <n v="1725689036"/>
    <x v="22"/>
    <x v="0"/>
    <x v="186"/>
    <n v="36"/>
    <n v="4"/>
    <x v="1"/>
    <x v="1"/>
    <x v="1"/>
    <d v="2021-05-27T00:00:00"/>
    <d v="2024-05-25T00:00:00"/>
    <d v="2022-02-25T00:00:00"/>
    <n v="4000"/>
    <n v="3296.52"/>
    <n v="18.5"/>
    <s v="Moroso"/>
    <x v="4"/>
    <s v="Elaboración de pan y otros productos de panaderí­a secos: pan de todo tipo, panecillos, bizcochos, tostadas, galletas, etcétera, incluso envasados."/>
    <s v="Elaboración de alimentos"/>
    <n v="1000581"/>
    <s v="149.75"/>
    <s v="1,300.00"/>
    <s v="Sobre firmas"/>
    <s v="0.00"/>
    <s v="Edelina Aurora Carrillo Tasambay"/>
    <x v="1"/>
    <x v="1"/>
    <x v="0"/>
    <s v="RIOBAMBA"/>
    <s v="CACHA (CAB EN MACHANGARA)"/>
    <x v="1"/>
  </r>
  <r>
    <n v="1001232"/>
    <s v="GUAIPACHA YUMICEBA MARIA ANTONIA"/>
    <n v="1751565506"/>
    <x v="33"/>
    <x v="1"/>
    <x v="187"/>
    <n v="12"/>
    <n v="0"/>
    <x v="1"/>
    <x v="1"/>
    <x v="1"/>
    <d v="2021-05-27T00:00:00"/>
    <d v="2022-06-18T00:00:00"/>
    <s v="0000-00-00"/>
    <n v="2500"/>
    <n v="935.88"/>
    <n v="21.5"/>
    <s v="Vigente"/>
    <x v="21"/>
    <s v="Venta al por mayor de frutas, legumbres y hortalizas."/>
    <s v="Venta al por mayor varios"/>
    <n v="1001309"/>
    <s v="237.66"/>
    <s v="660.00"/>
    <s v="Sobre firmas"/>
    <s v="114.85"/>
    <s v="Edelina Aurora Carrillo Tasambay"/>
    <x v="1"/>
    <x v="1"/>
    <x v="0"/>
    <s v="RIOBAMBA"/>
    <s v="CACHA (CAB EN MACHANGARA)"/>
    <x v="1"/>
  </r>
  <r>
    <n v="1001240"/>
    <s v="URQUIZO PADILLA MARTHA CECILIA"/>
    <n v="1720707700"/>
    <x v="12"/>
    <x v="1"/>
    <x v="188"/>
    <n v="24"/>
    <n v="0"/>
    <x v="1"/>
    <x v="1"/>
    <x v="1"/>
    <d v="2021-05-27T00:00:00"/>
    <d v="2023-06-15T00:00:00"/>
    <s v="0000-00-00"/>
    <n v="5240"/>
    <n v="3816.83"/>
    <n v="21.5"/>
    <s v="Vigente"/>
    <x v="21"/>
    <s v="Venta al por mayor de frutas, legumbres y hortalizas."/>
    <s v="Venta al por mayor varios"/>
    <n v="1001315"/>
    <s v="279.53"/>
    <s v="2,750.00"/>
    <s v="Sobre firmas"/>
    <s v="0.15"/>
    <s v="Edelina Aurora Carrillo Tasambay"/>
    <x v="1"/>
    <x v="1"/>
    <x v="1"/>
    <s v="QUITO"/>
    <s v="LLANO CHICO"/>
    <x v="1"/>
  </r>
  <r>
    <n v="1000196"/>
    <s v="URQUIZO YUMICEBA LUIS ALFREDO"/>
    <n v="1722317656"/>
    <x v="8"/>
    <x v="0"/>
    <x v="189"/>
    <n v="1"/>
    <n v="0"/>
    <x v="1"/>
    <x v="0"/>
    <x v="0"/>
    <d v="2021-05-28T00:00:00"/>
    <d v="2022-05-25T00:00:00"/>
    <s v="0000-00-00"/>
    <n v="900"/>
    <n v="900"/>
    <n v="14"/>
    <s v="Vigente"/>
    <x v="0"/>
    <s v="Empleado Privado"/>
    <s v="Empleado Privado"/>
    <n v="1000259"/>
    <s v="999.17"/>
    <s v="6,500.00"/>
    <s v="Sobre firmas"/>
    <s v="605.22"/>
    <s v="Edelina Aurora Carrillo Tasambay"/>
    <x v="1"/>
    <x v="4"/>
    <x v="1"/>
    <s v="QUITO"/>
    <s v="COTOCOLLAO"/>
    <x v="0"/>
  </r>
  <r>
    <n v="1000940"/>
    <s v="CAISAGUANO TOAQUIZA ANDRES ."/>
    <n v="502574072"/>
    <x v="12"/>
    <x v="1"/>
    <x v="190"/>
    <n v="24"/>
    <n v="0"/>
    <x v="1"/>
    <x v="1"/>
    <x v="1"/>
    <d v="2021-05-28T00:00:00"/>
    <d v="2023-06-20T00:00:00"/>
    <s v="0000-00-00"/>
    <n v="3000"/>
    <n v="2193.3000000000002"/>
    <n v="21.5"/>
    <s v="Vigente"/>
    <x v="58"/>
    <s v="Actividades de alquiler con fines operativos de automóviles de pasajeros, camiones, camionetas, remolques y vehí­culos de recreo. (sin conductor)."/>
    <s v="Actividades de alquiler con fines operativos de automóviles"/>
    <n v="1001008"/>
    <s v="160.03"/>
    <s v="1,560.00"/>
    <s v="Sobre firmas"/>
    <s v="41.73"/>
    <s v="Edelina Aurora Carrillo Tasambay"/>
    <x v="1"/>
    <x v="1"/>
    <x v="5"/>
    <s v="PUJILI"/>
    <s v="GUANGAJE"/>
    <x v="1"/>
  </r>
  <r>
    <n v="1001204"/>
    <s v="CALDERON NAVARRO JOSE ARTURO"/>
    <n v="1714444773"/>
    <x v="28"/>
    <x v="0"/>
    <x v="191"/>
    <n v="18"/>
    <n v="9"/>
    <x v="2"/>
    <x v="1"/>
    <x v="1"/>
    <d v="2021-05-28T00:00:00"/>
    <d v="2022-12-20T00:00:00"/>
    <d v="2022-02-20T00:00:00"/>
    <n v="1500"/>
    <n v="1005.03"/>
    <n v="23"/>
    <s v="Moroso"/>
    <x v="4"/>
    <s v="Servicios de taxis."/>
    <s v="Servicios Varios"/>
    <n v="1001282"/>
    <s v="102.02"/>
    <s v="1,050.00"/>
    <s v="Sobre firmas"/>
    <s v="0.06"/>
    <s v="Edelina Aurora Carrillo Tasambay"/>
    <x v="0"/>
    <x v="1"/>
    <x v="1"/>
    <s v="QUITO"/>
    <s v="NONO"/>
    <x v="1"/>
  </r>
  <r>
    <n v="1001247"/>
    <s v="TOAPANTA CABASCANGO VICENTE ."/>
    <n v="1000648640"/>
    <x v="40"/>
    <x v="0"/>
    <x v="192"/>
    <n v="12"/>
    <n v="0"/>
    <x v="1"/>
    <x v="1"/>
    <x v="1"/>
    <d v="2021-05-28T00:00:00"/>
    <d v="2022-06-15T00:00:00"/>
    <s v="0000-00-00"/>
    <n v="1000"/>
    <n v="374.52"/>
    <n v="23"/>
    <s v="Vigente"/>
    <x v="60"/>
    <s v="Servicios de apoyo a la fabricación de productos metálicos para uso estructural a cambio de una retribución o por contrato."/>
    <s v="Servicios Varios"/>
    <n v="1001324"/>
    <s v="95.36"/>
    <s v="1,000.00"/>
    <s v="Sobre firmas"/>
    <s v="10.93"/>
    <s v="Edelina Aurora Carrillo Tasambay"/>
    <x v="0"/>
    <x v="1"/>
    <x v="2"/>
    <s v="OTAVALO"/>
    <s v="JORDAN"/>
    <x v="0"/>
  </r>
  <r>
    <n v="1000554"/>
    <s v="PEREZ MUÑOZ SEGUNDO ENRIQUE"/>
    <n v="1722115985"/>
    <x v="17"/>
    <x v="0"/>
    <x v="193"/>
    <n v="36"/>
    <n v="45"/>
    <x v="3"/>
    <x v="1"/>
    <x v="1"/>
    <d v="2021-05-29T00:00:00"/>
    <d v="2024-06-15T00:00:00"/>
    <d v="2022-01-15T00:00:00"/>
    <n v="6000"/>
    <n v="5323.98"/>
    <n v="21.5"/>
    <s v="Moroso"/>
    <x v="61"/>
    <s v="Fabricación de productos de madera utilizados principalmente por la industria de la construcción: vigas, cabrí­os, jabalcones, puntales, armazones de madera laminada encolada y armazones de madera prefabricados con uniones de metal, andamios, postes, etcétera."/>
    <s v="Fabricación de máquinaria y equipos"/>
    <n v="1000625"/>
    <s v="237.87"/>
    <s v="1,500.00"/>
    <s v="Sobre firmas"/>
    <s v="0.00"/>
    <s v="Juan Gabriel Urquizo Yumiceba"/>
    <x v="0"/>
    <x v="1"/>
    <x v="1"/>
    <s v="QUITO"/>
    <s v="COTOCOLLAO"/>
    <x v="0"/>
  </r>
  <r>
    <n v="1000646"/>
    <s v="CEPEDA GUACHO JUAN PATRICIO"/>
    <n v="1723876536"/>
    <x v="20"/>
    <x v="0"/>
    <x v="194"/>
    <n v="24"/>
    <n v="0"/>
    <x v="1"/>
    <x v="1"/>
    <x v="1"/>
    <d v="2021-05-29T00:00:00"/>
    <d v="2023-05-25T00:00:00"/>
    <s v="0000-00-00"/>
    <n v="3000"/>
    <n v="2023.19"/>
    <n v="21.5"/>
    <s v="Vigente"/>
    <x v="31"/>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0717"/>
    <s v="158.24"/>
    <s v="700.00"/>
    <s v="Sobre firmas"/>
    <s v="15.65"/>
    <s v="Juan Gabriel Urquizo Yumiceba"/>
    <x v="0"/>
    <x v="1"/>
    <x v="0"/>
    <s v="COLTA"/>
    <s v="SICALPA"/>
    <x v="0"/>
  </r>
  <r>
    <n v="1000651"/>
    <s v="LLUAY VELASTEGUI EDISON PATRICIO"/>
    <n v="604694877"/>
    <x v="2"/>
    <x v="0"/>
    <x v="195"/>
    <n v="18"/>
    <n v="0"/>
    <x v="1"/>
    <x v="1"/>
    <x v="1"/>
    <d v="2021-05-29T00:00:00"/>
    <d v="2022-12-16T00:00:00"/>
    <s v="0000-00-00"/>
    <n v="1500"/>
    <n v="920.14"/>
    <n v="23"/>
    <s v="Vigente"/>
    <x v="4"/>
    <s v="Empleado Privado"/>
    <s v="Empleado Privado"/>
    <n v="1000722"/>
    <s v="102.02"/>
    <s v="600.00"/>
    <s v="Sobre firmas"/>
    <s v="2.89"/>
    <s v="Eloisa Veronica Guaman Tasambay"/>
    <x v="0"/>
    <x v="0"/>
    <x v="0"/>
    <s v="GUANO"/>
    <s v="SAN ANDRES"/>
    <x v="1"/>
  </r>
  <r>
    <n v="1000698"/>
    <s v="CARRILLO QUISHPE DIEGO ROBERTO"/>
    <n v="1727386854"/>
    <x v="14"/>
    <x v="0"/>
    <x v="196"/>
    <n v="36"/>
    <n v="241"/>
    <x v="0"/>
    <x v="1"/>
    <x v="1"/>
    <d v="2021-05-29T00:00:00"/>
    <d v="2024-06-03T00:00:00"/>
    <d v="2021-07-03T00:00:00"/>
    <n v="1010"/>
    <n v="1010"/>
    <n v="23"/>
    <s v="Vencido"/>
    <x v="62"/>
    <s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
    <s v="Actividades varias "/>
    <n v="1000767"/>
    <s v="40.93"/>
    <s v="510.00"/>
    <s v="Sobre firmas"/>
    <s v="0.00"/>
    <s v="Juan Gabriel Urquizo Yumiceba"/>
    <x v="0"/>
    <x v="0"/>
    <x v="1"/>
    <s v="QUITO"/>
    <s v="LA MAGDALENA"/>
    <x v="0"/>
  </r>
  <r>
    <n v="1000868"/>
    <s v="URQUIZO PADILLA ANTONIO ."/>
    <n v="1712615028"/>
    <x v="0"/>
    <x v="0"/>
    <x v="197"/>
    <n v="24"/>
    <n v="0"/>
    <x v="1"/>
    <x v="1"/>
    <x v="1"/>
    <d v="2021-05-31T00:00:00"/>
    <d v="2023-06-01T00:00:00"/>
    <s v="0000-00-00"/>
    <n v="5000"/>
    <n v="3580.88"/>
    <n v="21.5"/>
    <s v="Vigente"/>
    <x v="2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938"/>
    <s v="266.74"/>
    <s v="1,400.00"/>
    <s v="Sobre firmas"/>
    <s v="6.37"/>
    <s v="Edelina Aurora Carrillo Tasambay"/>
    <x v="1"/>
    <x v="1"/>
    <x v="0"/>
    <s v="RIOBAMBA"/>
    <s v="CACHA (CAB EN MACHANGARA)"/>
    <x v="1"/>
  </r>
  <r>
    <n v="1001203"/>
    <s v="CEPEDA GUACHO ALEX ALEXANDER"/>
    <n v="604774588"/>
    <x v="44"/>
    <x v="1"/>
    <x v="198"/>
    <n v="24"/>
    <n v="0"/>
    <x v="1"/>
    <x v="1"/>
    <x v="1"/>
    <d v="2021-05-31T00:00:00"/>
    <d v="2023-06-20T00:00:00"/>
    <s v="0000-00-00"/>
    <n v="4350"/>
    <n v="3171.24"/>
    <n v="21.5"/>
    <s v="Vigente"/>
    <x v="31"/>
    <s v="Escuelas de conducir para chóferes profesionales: de camiones, buses, etcétera."/>
    <s v="Escuelas de aprendizaje"/>
    <n v="1001281"/>
    <s v="232.06"/>
    <s v="700.00"/>
    <s v="Sobre firmas"/>
    <s v="191.33"/>
    <s v="Edelina Aurora Carrillo Tasambay"/>
    <x v="1"/>
    <x v="0"/>
    <x v="1"/>
    <s v="QUITO"/>
    <s v="CHILIBULO"/>
    <x v="0"/>
  </r>
  <r>
    <n v="1001244"/>
    <s v="PARCO GAVILANEZ CHRISTIAN ALCIBAR"/>
    <n v="201780624"/>
    <x v="5"/>
    <x v="0"/>
    <x v="199"/>
    <n v="36"/>
    <n v="0"/>
    <x v="1"/>
    <x v="1"/>
    <x v="1"/>
    <d v="2021-05-31T00:00:00"/>
    <d v="2024-06-20T00:00:00"/>
    <s v="0000-00-00"/>
    <n v="5000"/>
    <n v="4183.43"/>
    <n v="18.5"/>
    <s v="Vigente"/>
    <x v="31"/>
    <s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
    <s v="Transporte terrestre de pasajeros"/>
    <n v="1001321"/>
    <s v="189.76"/>
    <s v="700.00"/>
    <s v="Sobre firmas"/>
    <s v="3.80"/>
    <s v="Edelina Aurora Carrillo Tasambay"/>
    <x v="0"/>
    <x v="0"/>
    <x v="4"/>
    <s v="SAN MIGUEL"/>
    <s v="BILOVAN"/>
    <x v="1"/>
  </r>
  <r>
    <n v="1000881"/>
    <s v="YAGUACHI TENE PEDRO PABLO"/>
    <n v="1718069998"/>
    <x v="5"/>
    <x v="0"/>
    <x v="200"/>
    <n v="36"/>
    <n v="0"/>
    <x v="1"/>
    <x v="1"/>
    <x v="1"/>
    <d v="2021-06-02T00:00:00"/>
    <d v="2024-06-15T00:00:00"/>
    <s v="0000-00-00"/>
    <n v="10000"/>
    <n v="8327.18"/>
    <n v="18.5"/>
    <s v="Vigente"/>
    <x v="21"/>
    <s v="Conservación de frutas, pulpa de frutas, legumbres y hortalizas mediante el congelado, secado, deshidratado, inmersión en aceite o vinagre, enlatado, etcétera."/>
    <s v="Activiades de carga y descarga, tratamiento de alimentos"/>
    <n v="1000951"/>
    <s v="379.52"/>
    <s v="17,000.00"/>
    <s v="Sobre firmas"/>
    <s v="15.82"/>
    <s v="Edelina Aurora Carrillo Tasambay"/>
    <x v="1"/>
    <x v="1"/>
    <x v="0"/>
    <s v="RIOBAMBA"/>
    <s v="PUNIN"/>
    <x v="1"/>
  </r>
  <r>
    <n v="1001238"/>
    <s v="PAEZ VIVAS SEBASTIAN ANDRES"/>
    <n v="1724804636"/>
    <x v="14"/>
    <x v="0"/>
    <x v="201"/>
    <n v="12"/>
    <n v="0"/>
    <x v="1"/>
    <x v="1"/>
    <x v="1"/>
    <d v="2021-06-02T00:00:00"/>
    <d v="2022-06-08T00:00:00"/>
    <s v="0000-00-00"/>
    <n v="1000"/>
    <n v="365.92"/>
    <n v="23"/>
    <s v="Vigente"/>
    <x v="63"/>
    <s v="Venta al por menor de alimentos, bebidas y productos del tabaco en puestos de venta o mercados."/>
    <s v="Venta al por menor varios"/>
    <n v="1001313"/>
    <s v="95.88"/>
    <s v="400.00"/>
    <s v="Sobre firmas"/>
    <s v="39.45"/>
    <s v="Edelina Aurora Carrillo Tasambay"/>
    <x v="0"/>
    <x v="4"/>
    <x v="1"/>
    <s v="QUITO"/>
    <s v="COTOCOLLAO"/>
    <x v="0"/>
  </r>
  <r>
    <n v="1001243"/>
    <s v="VIVAS MOSQUERA MARIA LUCIANA"/>
    <n v="1718015264"/>
    <x v="35"/>
    <x v="1"/>
    <x v="202"/>
    <n v="12"/>
    <n v="11"/>
    <x v="2"/>
    <x v="1"/>
    <x v="1"/>
    <d v="2021-06-02T00:00:00"/>
    <d v="2022-06-18T00:00:00"/>
    <d v="2022-02-18T00:00:00"/>
    <n v="500"/>
    <n v="227.49"/>
    <n v="23"/>
    <s v="Moroso"/>
    <x v="13"/>
    <s v="Servicios de restaurantes y bares en conexión con transporte cuando son proporcionadas por unidades independientes: bares del aeropuerto, bares terminales terrestres, etcétera."/>
    <s v="Servicios Varios"/>
    <n v="1001320"/>
    <s v="47.94"/>
    <s v="500.00"/>
    <s v="Sobre firmas"/>
    <s v="0.02"/>
    <s v="Edelina Aurora Carrillo Tasambay"/>
    <x v="0"/>
    <x v="0"/>
    <x v="1"/>
    <s v="QUITO"/>
    <s v="COTOCOLLAO"/>
    <x v="0"/>
  </r>
  <r>
    <n v="1001254"/>
    <s v="AUQUILLA TAZAMBAY JOSE ."/>
    <n v="601122385"/>
    <x v="50"/>
    <x v="1"/>
    <x v="203"/>
    <n v="12"/>
    <n v="0"/>
    <x v="1"/>
    <x v="1"/>
    <x v="1"/>
    <d v="2021-06-02T00:00:00"/>
    <d v="2022-06-15T00:00:00"/>
    <s v="0000-00-00"/>
    <n v="2250"/>
    <n v="817.62"/>
    <n v="18.5"/>
    <s v="Vigente"/>
    <x v="10"/>
    <s v="Venta al por menor de frutas, legumbres y hortalizas frescas o en conserva en establecimientos especializados."/>
    <s v="Venta al por menor varios"/>
    <n v="1001331"/>
    <s v="210.31"/>
    <s v="700.00"/>
    <s v="Sobre firmas"/>
    <s v="25.42"/>
    <s v="Edelina Aurora Carrillo Tasambay"/>
    <x v="1"/>
    <x v="1"/>
    <x v="0"/>
    <s v="RIOBAMBA"/>
    <s v="YARUQUIES"/>
    <x v="0"/>
  </r>
  <r>
    <n v="1001213"/>
    <s v="GIRALDO SIMONS JOHANA CAMILA"/>
    <n v="1726364191"/>
    <x v="14"/>
    <x v="1"/>
    <x v="204"/>
    <n v="12"/>
    <n v="76"/>
    <x v="8"/>
    <x v="1"/>
    <x v="1"/>
    <d v="2021-06-03T00:00:00"/>
    <d v="2022-06-15T00:00:00"/>
    <d v="2021-12-15T00:00:00"/>
    <n v="500"/>
    <n v="301.86"/>
    <n v="23"/>
    <s v="Vencido"/>
    <x v="23"/>
    <s v="Servicios de gestión y manejo in situ de sistemas informáticos y/o instalaciones de procesamiento de datos de los clientes, y servicios de apoyo conexos."/>
    <s v="Servicios Varios"/>
    <n v="1001290"/>
    <s v="47.94"/>
    <s v="720.00"/>
    <s v="Sobre firmas"/>
    <s v="0.00"/>
    <s v="Edelina Aurora Carrillo Tasambay"/>
    <x v="0"/>
    <x v="0"/>
    <x v="1"/>
    <s v="QUITO"/>
    <s v="COTOCOLLAO"/>
    <x v="0"/>
  </r>
  <r>
    <n v="1001250"/>
    <s v="MUZO SARABINO BRIAN ANDRES"/>
    <n v="1726871906"/>
    <x v="22"/>
    <x v="0"/>
    <x v="205"/>
    <n v="12"/>
    <n v="74"/>
    <x v="7"/>
    <x v="1"/>
    <x v="1"/>
    <d v="2021-06-03T00:00:00"/>
    <d v="2022-06-17T00:00:00"/>
    <d v="2021-12-17T00:00:00"/>
    <n v="650"/>
    <n v="388.28"/>
    <n v="23"/>
    <s v="Vencido"/>
    <x v="64"/>
    <s v="Fabricación de artí­culos de madera para moblaje del tipo aplique como: percheros para ropa y sombreros, pero no muebles en pie, perchas de madera."/>
    <s v="Fabricación de artículos"/>
    <n v="1001327"/>
    <s v="62.33"/>
    <s v="1,600.00"/>
    <s v="Sobre firmas"/>
    <s v="0.01"/>
    <s v="Edelina Aurora Carrillo Tasambay"/>
    <x v="0"/>
    <x v="4"/>
    <x v="1"/>
    <s v="QUITO"/>
    <s v="LLANO CHICO"/>
    <x v="1"/>
  </r>
  <r>
    <n v="1001257"/>
    <s v="QUINCHE SANCHEZ FEBE GUISSELA"/>
    <n v="1752079861"/>
    <x v="45"/>
    <x v="1"/>
    <x v="206"/>
    <n v="12"/>
    <n v="35"/>
    <x v="3"/>
    <x v="1"/>
    <x v="1"/>
    <d v="2021-06-03T00:00:00"/>
    <d v="2022-06-25T00:00:00"/>
    <d v="2022-01-25T00:00:00"/>
    <n v="500"/>
    <n v="272.94"/>
    <n v="23"/>
    <s v="Moroso"/>
    <x v="65"/>
    <s v="Venta al por mayor de accesorios de vestir guantes, corbatas, incluye paraguas y tirantes."/>
    <s v="Venta al por mayor varios"/>
    <n v="1001334"/>
    <s v="47.94"/>
    <s v="500.00"/>
    <s v="Sobre firmas"/>
    <s v="0.02"/>
    <s v="Edelina Aurora Carrillo Tasambay"/>
    <x v="1"/>
    <x v="1"/>
    <x v="2"/>
    <s v="OTAVALO"/>
    <s v="SAN RAFAEL"/>
    <x v="1"/>
  </r>
  <r>
    <n v="1000922"/>
    <s v="DUCHI USHCA LOURDES MORAIMA "/>
    <n v="604137877"/>
    <x v="8"/>
    <x v="1"/>
    <x v="207"/>
    <n v="9"/>
    <n v="0"/>
    <x v="1"/>
    <x v="1"/>
    <x v="1"/>
    <d v="2021-06-04T00:00:00"/>
    <d v="2022-03-25T00:00:00"/>
    <s v="0000-00-00"/>
    <n v="600"/>
    <n v="82.15"/>
    <n v="23"/>
    <s v="Vigente"/>
    <x v="9"/>
    <s v="Actividades auxiliares de las actividades de servicios financieros n.c.p., como: actividades de tramitación y liquidación de transacciones financieras, incluidas las transacciones con tarjetas de crédito."/>
    <s v="Actividades de Servicios Financieros"/>
    <n v="1000990"/>
    <s v="74.29"/>
    <s v="800.00"/>
    <s v="Sobre firmas"/>
    <s v="67.47"/>
    <s v="Eloisa Veronica Guaman Tasambay"/>
    <x v="0"/>
    <x v="2"/>
    <x v="0"/>
    <s v="GUANO"/>
    <s v="SAN ANDRES"/>
    <x v="1"/>
  </r>
  <r>
    <n v="1001256"/>
    <s v="PAUCAR PINCHAO MATEO SEBASTIAN"/>
    <n v="1753749736"/>
    <x v="14"/>
    <x v="1"/>
    <x v="208"/>
    <n v="24"/>
    <n v="0"/>
    <x v="1"/>
    <x v="1"/>
    <x v="1"/>
    <d v="2021-06-05T00:00:00"/>
    <d v="2023-06-17T00:00:00"/>
    <s v="0000-00-00"/>
    <n v="2000"/>
    <n v="1455.33"/>
    <n v="23"/>
    <s v="Vigente"/>
    <x v="31"/>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332"/>
    <s v="108.35"/>
    <s v="570.00"/>
    <s v="Sobre firmas"/>
    <s v="2.63"/>
    <s v="Edelina Aurora Carrillo Tasambay"/>
    <x v="0"/>
    <x v="1"/>
    <x v="1"/>
    <s v="QUITO"/>
    <s v="COTOCOLLAO"/>
    <x v="0"/>
  </r>
  <r>
    <n v="1000846"/>
    <s v="GARCIA ZURITA SAMANTA CAROLINA"/>
    <n v="1726295387"/>
    <x v="14"/>
    <x v="0"/>
    <x v="209"/>
    <n v="9"/>
    <n v="4"/>
    <x v="1"/>
    <x v="1"/>
    <x v="1"/>
    <d v="2021-06-07T00:00:00"/>
    <d v="2022-03-25T00:00:00"/>
    <d v="2022-02-25T00:00:00"/>
    <n v="2100"/>
    <n v="337.05"/>
    <n v="21.5"/>
    <s v="Moroso"/>
    <x v="66"/>
    <s v="Actividades de sacrificio, faenamiento, preparación, producción y empacado de carne fresca refrigerada o congelada incluso en piezas o porciones individuales de: cuyes, conejos, rana (ancas de rana) etcétera,"/>
    <s v="Actividades varias "/>
    <n v="1000916"/>
    <s v="258.32"/>
    <s v="2,500.00"/>
    <s v="Sobre firmas"/>
    <s v="0.19"/>
    <s v="Edelina Aurora Carrillo Tasambay"/>
    <x v="0"/>
    <x v="0"/>
    <x v="1"/>
    <s v="QUITO"/>
    <s v="CARCELEN"/>
    <x v="0"/>
  </r>
  <r>
    <n v="1000944"/>
    <s v="UNAUCHO CHANALUISA BERTHA ENCARNACION"/>
    <n v="1717170391"/>
    <x v="6"/>
    <x v="1"/>
    <x v="210"/>
    <n v="36"/>
    <n v="0"/>
    <x v="1"/>
    <x v="1"/>
    <x v="1"/>
    <d v="2021-06-07T00:00:00"/>
    <d v="2024-06-20T00:00:00"/>
    <s v="0000-00-00"/>
    <n v="10000"/>
    <n v="8411.4"/>
    <n v="21.5"/>
    <s v="Vigente"/>
    <x v="21"/>
    <s v="Venta al por menor de frutas, legumbres y hortalizas frescas o en conserva en establecimientos especializados."/>
    <s v="Venta al por menor varios"/>
    <n v="1001012"/>
    <s v="396.46"/>
    <s v="5,500.00"/>
    <s v="Sobre firmas"/>
    <s v="2,157.35"/>
    <s v="Edelina Aurora Carrillo Tasambay"/>
    <x v="0"/>
    <x v="1"/>
    <x v="5"/>
    <s v="SAQUISILI"/>
    <s v="SAQUISILI"/>
    <x v="0"/>
  </r>
  <r>
    <n v="1000987"/>
    <s v="YUNGAN GUAMAN BLANCA VERONICA"/>
    <n v="604012070"/>
    <x v="29"/>
    <x v="1"/>
    <x v="211"/>
    <n v="12"/>
    <n v="0"/>
    <x v="1"/>
    <x v="1"/>
    <x v="1"/>
    <d v="2021-06-08T00:00:00"/>
    <d v="2022-06-25T00:00:00"/>
    <s v="0000-00-00"/>
    <n v="1200"/>
    <n v="448.86"/>
    <n v="23"/>
    <s v="Vigente"/>
    <x v="67"/>
    <s v="Venta al por menor de alfombras, tapices, moquetas, cortinas, visillos y tapetes en establecimientos especializados."/>
    <s v="Venta al por menor varios"/>
    <n v="1001056"/>
    <s v="114.28"/>
    <s v="1,500.00"/>
    <s v="Sobre firmas"/>
    <s v="6.55"/>
    <s v="Eloisa Veronica Guaman Tasambay"/>
    <x v="1"/>
    <x v="4"/>
    <x v="0"/>
    <s v="RIOBAMBA"/>
    <s v="VELOZ"/>
    <x v="0"/>
  </r>
  <r>
    <n v="1001260"/>
    <s v="AIMACAÑA PAUJI EDWIN MIGUEL "/>
    <n v="1727175216"/>
    <x v="22"/>
    <x v="0"/>
    <x v="212"/>
    <n v="24"/>
    <n v="0"/>
    <x v="1"/>
    <x v="1"/>
    <x v="1"/>
    <d v="2021-06-08T00:00:00"/>
    <d v="2023-07-01T00:00:00"/>
    <s v="0000-00-00"/>
    <n v="3000"/>
    <n v="2307.0700000000002"/>
    <n v="21.5"/>
    <s v="Vigente"/>
    <x v="31"/>
    <s v="Escuelas de conducir para chóferes profesionales: de camiones, buses, etcétera."/>
    <s v="Escuelas de aprendizaje"/>
    <n v="1001337"/>
    <s v="158.24"/>
    <s v="1,000.00"/>
    <s v="Sobre firmas"/>
    <s v="107.64"/>
    <s v="Edelina Aurora Carrillo Tasambay"/>
    <x v="1"/>
    <x v="1"/>
    <x v="1"/>
    <s v="QUITO"/>
    <s v="COTOCOLLAO"/>
    <x v="0"/>
  </r>
  <r>
    <n v="1001253"/>
    <s v="CEDEÑO MACIAS RODOLFO ATILIO"/>
    <n v="1310547417"/>
    <x v="6"/>
    <x v="1"/>
    <x v="213"/>
    <n v="12"/>
    <n v="14"/>
    <x v="2"/>
    <x v="1"/>
    <x v="1"/>
    <d v="2021-06-09T00:00:00"/>
    <d v="2022-06-15T00:00:00"/>
    <d v="2022-02-15T00:00:00"/>
    <n v="1000"/>
    <n v="451.01"/>
    <n v="23"/>
    <s v="Moroso"/>
    <x v="61"/>
    <s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s v="Construcción y diseño industrial"/>
    <n v="1001330"/>
    <s v="95.24"/>
    <s v="480.00"/>
    <s v="Sobre firmas"/>
    <s v="0.04"/>
    <s v="Edelina Aurora Carrillo Tasambay"/>
    <x v="0"/>
    <x v="1"/>
    <x v="3"/>
    <s v="CHONE"/>
    <s v="CHONE"/>
    <x v="0"/>
  </r>
  <r>
    <n v="1000202"/>
    <s v="GUAMAN TASAMBAY ELOISA VERONICA"/>
    <n v="105811210"/>
    <x v="8"/>
    <x v="1"/>
    <x v="214"/>
    <n v="12"/>
    <n v="0"/>
    <x v="1"/>
    <x v="0"/>
    <x v="0"/>
    <d v="2021-06-10T00:00:00"/>
    <d v="2022-06-05T00:00:00"/>
    <s v="0000-00-00"/>
    <n v="1200"/>
    <n v="420.22"/>
    <n v="16"/>
    <s v="Vigente"/>
    <x v="0"/>
    <s v="Empleado Privado"/>
    <s v="Empleado Privado"/>
    <n v="1000393"/>
    <s v="110.03"/>
    <s v="4,330.00"/>
    <s v="Sobre firmas"/>
    <s v="156.81"/>
    <s v="Edelina Aurora Carrillo Tasambay"/>
    <x v="1"/>
    <x v="4"/>
    <x v="0"/>
    <s v="RIOBAMBA"/>
    <s v="YARUQUIES"/>
    <x v="0"/>
  </r>
  <r>
    <n v="1000890"/>
    <s v="RONDAL TITUAÑA SEGUNDO MARCELO"/>
    <n v="1709899296"/>
    <x v="4"/>
    <x v="0"/>
    <x v="215"/>
    <n v="12"/>
    <n v="0"/>
    <x v="1"/>
    <x v="1"/>
    <x v="1"/>
    <d v="2021-06-11T00:00:00"/>
    <d v="2022-06-25T00:00:00"/>
    <s v="0000-00-00"/>
    <n v="900"/>
    <n v="334.02"/>
    <n v="23"/>
    <s v="Vigente"/>
    <x v="68"/>
    <s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
    <s v="Reparaciones varias y mantenimiento"/>
    <n v="1000960"/>
    <s v="85.71"/>
    <s v="800.00"/>
    <s v="Sobre firmas"/>
    <s v="20.85"/>
    <s v="Edelina Aurora Carrillo Tasambay"/>
    <x v="0"/>
    <x v="1"/>
    <x v="1"/>
    <s v="QUITO"/>
    <s v="COCHAPAMBA"/>
    <x v="1"/>
  </r>
  <r>
    <n v="1001268"/>
    <s v="LARCO PANCHEZ JHON JAIRO "/>
    <n v="1753562568"/>
    <x v="49"/>
    <x v="0"/>
    <x v="216"/>
    <n v="12"/>
    <n v="0"/>
    <x v="1"/>
    <x v="1"/>
    <x v="1"/>
    <d v="2021-06-11T00:00:00"/>
    <d v="2022-06-10T00:00:00"/>
    <s v="0000-00-00"/>
    <n v="800"/>
    <n v="287.95999999999998"/>
    <n v="23"/>
    <s v="Vigente"/>
    <x v="52"/>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345"/>
    <s v="76.19"/>
    <s v="490.00"/>
    <s v="Sobre firmas"/>
    <s v="0.24"/>
    <s v="Edelina Aurora Carrillo Tasambay"/>
    <x v="0"/>
    <x v="0"/>
    <x v="1"/>
    <s v="QUITO"/>
    <s v="COCHAPAMBA"/>
    <x v="1"/>
  </r>
  <r>
    <n v="1000381"/>
    <s v="RIVADENEIRA QUINTERO ALEXANDER WLADIMIR"/>
    <n v="1714122049"/>
    <x v="5"/>
    <x v="0"/>
    <x v="217"/>
    <n v="30"/>
    <n v="0"/>
    <x v="1"/>
    <x v="1"/>
    <x v="1"/>
    <d v="2021-06-12T00:00:00"/>
    <d v="2024-01-03T00:00:00"/>
    <s v="0000-00-00"/>
    <n v="3000"/>
    <n v="2485.96"/>
    <n v="21.5"/>
    <s v="Vigente"/>
    <x v="57"/>
    <s v="Fabricación de otras partes, piezas y accesorios para vehí­culos automotores: frenos, cajas de cambios, ejes, aros de ruedas, amortiguadores, radiadores, silenciadores, tubos de escape, catalizadores, embragues, volantes, columnas y cajas de dirección, etcétera."/>
    <s v="Fabricación de máquinaria y equipos"/>
    <n v="1000444"/>
    <s v="133.49"/>
    <s v="1,500.00"/>
    <s v="Sobre firmas"/>
    <s v="6.73"/>
    <s v="Edelina Aurora Carrillo Tasambay"/>
    <x v="0"/>
    <x v="0"/>
    <x v="1"/>
    <s v="QUITO"/>
    <s v="COTOCOLLAO"/>
    <x v="0"/>
  </r>
  <r>
    <n v="1001028"/>
    <s v="TIXI TASAMBAY SEGUNDO WILSON"/>
    <n v="604406975"/>
    <x v="44"/>
    <x v="0"/>
    <x v="218"/>
    <n v="30"/>
    <n v="0"/>
    <x v="1"/>
    <x v="1"/>
    <x v="1"/>
    <d v="2021-06-14T00:00:00"/>
    <d v="2023-12-20T00:00:00"/>
    <s v="0000-00-00"/>
    <n v="6000"/>
    <n v="4739.16"/>
    <n v="21.5"/>
    <s v="Vigente"/>
    <x v="21"/>
    <s v="Venta al por menor de frutas, legumbres y hortalizas frescas o en conserva en establecimientos especializados."/>
    <s v="Venta al por menor varios"/>
    <n v="1001099"/>
    <s v="266.99"/>
    <s v="1,600.00"/>
    <s v="Sobre firmas"/>
    <s v="1.62"/>
    <s v="Edelina Aurora Carrillo Tasambay"/>
    <x v="1"/>
    <x v="1"/>
    <x v="0"/>
    <s v="RIOBAMBA"/>
    <s v="CACHA (CAB EN MACHANGARA)"/>
    <x v="1"/>
  </r>
  <r>
    <n v="1001279"/>
    <s v="GUARANDA MONTERO CARLOS JONATHAN"/>
    <n v="1720293610"/>
    <x v="20"/>
    <x v="0"/>
    <x v="219"/>
    <n v="18"/>
    <n v="4"/>
    <x v="1"/>
    <x v="1"/>
    <x v="1"/>
    <d v="2021-06-14T00:00:00"/>
    <d v="2022-12-25T00:00:00"/>
    <d v="2022-02-25T00:00:00"/>
    <n v="2400"/>
    <n v="1579"/>
    <n v="21.5"/>
    <s v="Moroso"/>
    <x v="69"/>
    <s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
    <s v="Actividades de consorcios y construcción"/>
    <n v="1001354"/>
    <s v="159.85"/>
    <s v="1,000.00"/>
    <s v="Sobre firmas"/>
    <s v="0.00"/>
    <s v="Edelina Aurora Carrillo Tasambay"/>
    <x v="0"/>
    <x v="0"/>
    <x v="1"/>
    <s v="QUITO"/>
    <s v="CENTRO HISTORICO"/>
    <x v="0"/>
  </r>
  <r>
    <n v="1000186"/>
    <s v="NIAMA PADILLA JOSE AGUSTIN"/>
    <n v="604584045"/>
    <x v="29"/>
    <x v="0"/>
    <x v="220"/>
    <n v="48"/>
    <n v="0"/>
    <x v="1"/>
    <x v="1"/>
    <x v="1"/>
    <d v="2021-06-16T00:00:00"/>
    <d v="2025-06-25T00:00:00"/>
    <s v="0000-00-00"/>
    <n v="10300"/>
    <n v="9142.2999999999993"/>
    <n v="18.5"/>
    <s v="Vigente"/>
    <x v="4"/>
    <s v="Actividades a corto y a largo plazo de clí­nicas del dí­a, básicas y generales, es decir, actividades médicas, de diagnóstico y de tratamiento."/>
    <s v="Actividades Médicas"/>
    <n v="1000249"/>
    <s v="315.91"/>
    <s v="3,600.00"/>
    <s v="Sobre firmas"/>
    <s v="3.64"/>
    <s v="Juan Gabriel Urquizo Yumiceba"/>
    <x v="1"/>
    <x v="1"/>
    <x v="1"/>
    <s v="QUITO"/>
    <s v="KENNEDY"/>
    <x v="0"/>
  </r>
  <r>
    <n v="1000324"/>
    <s v="CAJAMARCA CHANGO MARIA AURORA"/>
    <n v="500403811"/>
    <x v="51"/>
    <x v="1"/>
    <x v="221"/>
    <n v="18"/>
    <n v="0"/>
    <x v="1"/>
    <x v="1"/>
    <x v="1"/>
    <d v="2021-06-16T00:00:00"/>
    <d v="2022-12-20T00:00:00"/>
    <s v="0000-00-00"/>
    <n v="2000"/>
    <n v="1206.45"/>
    <n v="23"/>
    <s v="Vigente"/>
    <x v="63"/>
    <s v="Restaurantes de comida rápida, puestos de refrigerio y establecimientos que ofrecen comida para llevar, reparto de pizza, etcétera; heladerí­as, fuentes de soda, etcétera."/>
    <s v="Restaurantes"/>
    <n v="1000385"/>
    <s v="133.71"/>
    <s v="1,200.00"/>
    <s v="Sobre firmas"/>
    <s v="34.82"/>
    <s v="Edelina Aurora Carrillo Tasambay"/>
    <x v="1"/>
    <x v="1"/>
    <x v="1"/>
    <s v="QUITO"/>
    <s v="COTOCOLLAO"/>
    <x v="0"/>
  </r>
  <r>
    <n v="1000915"/>
    <s v="YAPO OLALLA ELVIA LUCILA"/>
    <n v="1703615151"/>
    <x v="23"/>
    <x v="1"/>
    <x v="222"/>
    <n v="24"/>
    <n v="4"/>
    <x v="1"/>
    <x v="1"/>
    <x v="1"/>
    <d v="2021-06-16T00:00:00"/>
    <d v="2023-06-25T00:00:00"/>
    <d v="2022-02-25T00:00:00"/>
    <n v="10000"/>
    <n v="7326.34"/>
    <n v="18.5"/>
    <s v="Moroso"/>
    <x v="66"/>
    <s v="Actividades de sacrificio, faenamiento, preparación, producción y empacado de carne fresca refrigerada o congelada incluso en piezas o porciones individuales de: cuyes, conejos, rana (ancas de rana) etcétera,"/>
    <s v="Actividades varias "/>
    <n v="1000983"/>
    <s v="512.00"/>
    <s v="2,250.00"/>
    <s v="Sobre firmas"/>
    <s v="194.02"/>
    <s v="Edelina Aurora Carrillo Tasambay"/>
    <x v="0"/>
    <x v="1"/>
    <x v="1"/>
    <s v="QUITO"/>
    <s v="IÑAQUITO"/>
    <x v="0"/>
  </r>
  <r>
    <n v="1001078"/>
    <s v="PEREZ MUÑOZ CARLOS FABIAN"/>
    <n v="605307305"/>
    <x v="14"/>
    <x v="0"/>
    <x v="223"/>
    <n v="36"/>
    <n v="0"/>
    <x v="1"/>
    <x v="1"/>
    <x v="1"/>
    <d v="2021-06-16T00:00:00"/>
    <d v="2024-07-10T00:00:00"/>
    <s v="0000-00-00"/>
    <n v="4000"/>
    <n v="3484.21"/>
    <n v="21.5"/>
    <s v="Vigente"/>
    <x v="21"/>
    <s v="Elaboración de harinas o masas mezcladas preparadas para la fabricación de pan, pasteles, bizcochos o panqueques."/>
    <s v="Elaboración de alimentos"/>
    <n v="1001150"/>
    <s v="156.20"/>
    <s v="550.00"/>
    <s v="Sobre firmas"/>
    <s v="3.97"/>
    <s v="Edelina Aurora Carrillo Tasambay"/>
    <x v="1"/>
    <x v="0"/>
    <x v="0"/>
    <s v="GUAMOTE"/>
    <s v="PALMIRA"/>
    <x v="1"/>
  </r>
  <r>
    <n v="1001252"/>
    <s v="JANETA AULLA MARIA ANGELA"/>
    <n v="602993149"/>
    <x v="35"/>
    <x v="1"/>
    <x v="224"/>
    <n v="36"/>
    <n v="4"/>
    <x v="1"/>
    <x v="1"/>
    <x v="1"/>
    <d v="2021-06-16T00:00:00"/>
    <d v="2024-06-25T00:00:00"/>
    <d v="2022-02-25T00:00:00"/>
    <n v="4000"/>
    <n v="3437.33"/>
    <n v="21.5"/>
    <s v="Moroso"/>
    <x v="10"/>
    <s v="Venta al por menor de frutas, legumbres y hortalizas frescas o en conserva en establecimientos especializados."/>
    <s v="Venta al por menor varios"/>
    <n v="1001329"/>
    <s v="156.20"/>
    <s v="2,300.00"/>
    <s v="Sobre firmas"/>
    <s v="0.00"/>
    <s v="Edelina Aurora Carrillo Tasambay"/>
    <x v="1"/>
    <x v="1"/>
    <x v="0"/>
    <s v="RIOBAMBA"/>
    <s v="YARUQUIES"/>
    <x v="0"/>
  </r>
  <r>
    <n v="1001276"/>
    <s v="BERNAL GARCIA GLORIA SELENA"/>
    <n v="1711578037"/>
    <x v="18"/>
    <x v="1"/>
    <x v="225"/>
    <n v="24"/>
    <n v="40"/>
    <x v="3"/>
    <x v="1"/>
    <x v="1"/>
    <d v="2021-06-16T00:00:00"/>
    <d v="2023-06-20T00:00:00"/>
    <d v="2022-01-20T00:00:00"/>
    <n v="2500"/>
    <n v="1981.92"/>
    <n v="21.5"/>
    <s v="Moroso"/>
    <x v="70"/>
    <s v="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
    <s v="Fabricación de máquinaria y equipos"/>
    <n v="1001353"/>
    <s v="131.87"/>
    <s v="829.00"/>
    <s v="Sobre firmas"/>
    <s v="0.00"/>
    <s v="Edelina Aurora Carrillo Tasambay"/>
    <x v="0"/>
    <x v="0"/>
    <x v="1"/>
    <s v="QUITO"/>
    <s v="COTOCOLLAO"/>
    <x v="0"/>
  </r>
  <r>
    <n v="1000145"/>
    <s v="URQUIZO URQUIZO JOSE ANTONIO"/>
    <n v="1712019965"/>
    <x v="32"/>
    <x v="0"/>
    <x v="226"/>
    <n v="36"/>
    <n v="4"/>
    <x v="1"/>
    <x v="1"/>
    <x v="1"/>
    <d v="2021-06-17T00:00:00"/>
    <d v="2024-06-25T00:00:00"/>
    <d v="2022-02-25T00:00:00"/>
    <n v="10000"/>
    <n v="8597.5400000000009"/>
    <n v="21.5"/>
    <s v="Moroso"/>
    <x v="17"/>
    <s v="Venta al por mayor de frutas, legumbres y hortalizas."/>
    <s v="Venta al por mayor varios"/>
    <n v="1000189"/>
    <s v="390.49"/>
    <s v="1,800.00"/>
    <s v="Sobre firmas"/>
    <s v="0.00"/>
    <s v="Edelina Aurora Carrillo Tasambay"/>
    <x v="1"/>
    <x v="1"/>
    <x v="0"/>
    <s v="RIOBAMBA"/>
    <s v="YARUQUIES"/>
    <x v="0"/>
  </r>
  <r>
    <n v="1000193"/>
    <s v="GUAIPACHA YUMICEBA SEGUNDO CESAR"/>
    <n v="604250399"/>
    <x v="3"/>
    <x v="0"/>
    <x v="227"/>
    <n v="1"/>
    <n v="0"/>
    <x v="1"/>
    <x v="0"/>
    <x v="0"/>
    <d v="2021-06-17T00:00:00"/>
    <d v="2022-06-25T00:00:00"/>
    <s v="0000-00-00"/>
    <n v="1000"/>
    <n v="1000"/>
    <n v="14"/>
    <s v="Vigente"/>
    <x v="0"/>
    <s v="Venta al por menor de frutas, legumbres y hortalizas frescas o en conserva en establecimientos especializados."/>
    <s v="Venta al por menor varios"/>
    <n v="1000255"/>
    <s v="1,102.31"/>
    <s v="4,000.00"/>
    <s v="Sobre firmas"/>
    <s v="2,280.57"/>
    <s v="Gladys Beatriz Cayambe Niama"/>
    <x v="1"/>
    <x v="1"/>
    <x v="1"/>
    <s v="QUITO"/>
    <s v="KENNEDY"/>
    <x v="0"/>
  </r>
  <r>
    <n v="1000891"/>
    <s v="VALDEZ TASAMBAY MARTIN ."/>
    <n v="1712847852"/>
    <x v="10"/>
    <x v="0"/>
    <x v="228"/>
    <n v="15"/>
    <n v="4"/>
    <x v="1"/>
    <x v="1"/>
    <x v="1"/>
    <d v="2021-06-18T00:00:00"/>
    <d v="2022-09-25T00:00:00"/>
    <d v="2022-02-25T00:00:00"/>
    <n v="10000"/>
    <n v="5674.79"/>
    <n v="18.5"/>
    <s v="Moroso"/>
    <x v="71"/>
    <s v="Venta al por mayor de electrodomésticos y aparatos de uso doméstico: refrigeradoras, cocinas, lavadoras, etcétera. Incluye equipos de televisión, estéreos (equipos de sonido), equipos de grabación y reproductores de CD y DVD, cintas de audio y video CDs, DVD grabadas."/>
    <s v="Venta al por mayor varios"/>
    <n v="1001365"/>
    <s v="762.16"/>
    <s v="6,000.00"/>
    <s v="Sobre firmas"/>
    <s v="0.00"/>
    <s v="Edelina Aurora Carrillo Tasambay"/>
    <x v="1"/>
    <x v="0"/>
    <x v="0"/>
    <s v="RIOBAMBA"/>
    <s v="LIZARZABURU"/>
    <x v="0"/>
  </r>
  <r>
    <n v="1001287"/>
    <s v="MULLO ESTRELLA PEDRO DAVID"/>
    <n v="1728588284"/>
    <x v="42"/>
    <x v="0"/>
    <x v="229"/>
    <n v="24"/>
    <n v="9"/>
    <x v="2"/>
    <x v="1"/>
    <x v="1"/>
    <d v="2021-06-18T00:00:00"/>
    <d v="2023-06-20T00:00:00"/>
    <d v="2022-02-20T00:00:00"/>
    <n v="2000"/>
    <n v="1506.57"/>
    <n v="23"/>
    <s v="Moroso"/>
    <x v="10"/>
    <s v="Venta al por menor de frutas, legumbres y hortalizas frescas o en conserva en establecimientos especializados."/>
    <s v="Venta al por menor varios"/>
    <n v="1001363"/>
    <s v="107.07"/>
    <s v="800.00"/>
    <s v="Sobre firmas"/>
    <s v="0.00"/>
    <s v="Edelina Aurora Carrillo Tasambay"/>
    <x v="0"/>
    <x v="0"/>
    <x v="1"/>
    <s v="QUITO"/>
    <s v="LLANO CHICO"/>
    <x v="1"/>
  </r>
  <r>
    <n v="1000665"/>
    <s v="LEON . LUIS EDUARDO"/>
    <n v="1705554085"/>
    <x v="52"/>
    <x v="0"/>
    <x v="230"/>
    <n v="12"/>
    <n v="35"/>
    <x v="3"/>
    <x v="1"/>
    <x v="1"/>
    <d v="2021-06-22T00:00:00"/>
    <d v="2022-06-25T00:00:00"/>
    <d v="2022-01-25T00:00:00"/>
    <n v="3000"/>
    <n v="1554.29"/>
    <n v="21.5"/>
    <s v="Moroso"/>
    <x v="21"/>
    <s v="Venta al por menor de frutas, legumbres y hortalizas frescas o en conserva en establecimientos especializados."/>
    <s v="Venta al por menor varios"/>
    <n v="1000735"/>
    <s v="283.41"/>
    <s v="900.00"/>
    <s v="Sobre firmas"/>
    <s v="0.00"/>
    <s v="Edelina Aurora Carrillo Tasambay"/>
    <x v="0"/>
    <x v="1"/>
    <x v="0"/>
    <s v="CHAMBO"/>
    <s v="CHAMBO"/>
    <x v="0"/>
  </r>
  <r>
    <n v="1000339"/>
    <s v="CAJAMARCA . JOSE ANTONIO"/>
    <n v="1706770441"/>
    <x v="53"/>
    <x v="0"/>
    <x v="231"/>
    <n v="24"/>
    <n v="4"/>
    <x v="1"/>
    <x v="1"/>
    <x v="1"/>
    <d v="2021-06-23T00:00:00"/>
    <d v="2023-06-25T00:00:00"/>
    <d v="2022-02-25T00:00:00"/>
    <n v="2500"/>
    <n v="1885.82"/>
    <n v="21.5"/>
    <s v="Moroso"/>
    <x v="17"/>
    <s v="Cultivo de papa."/>
    <s v="Cultivo de granos"/>
    <n v="1000400"/>
    <s v="131.87"/>
    <s v="1,500.00"/>
    <s v="Sobre firmas"/>
    <s v="0.00"/>
    <s v="Edelina Aurora Carrillo Tasambay"/>
    <x v="0"/>
    <x v="1"/>
    <x v="1"/>
    <s v="QUITO"/>
    <s v="LLOA"/>
    <x v="1"/>
  </r>
  <r>
    <n v="1001296"/>
    <s v="CASHUG CARRILLO MARIA ROSA"/>
    <n v="1718617960"/>
    <x v="5"/>
    <x v="1"/>
    <x v="232"/>
    <n v="12"/>
    <n v="4"/>
    <x v="1"/>
    <x v="1"/>
    <x v="1"/>
    <d v="2021-06-23T00:00:00"/>
    <d v="2022-06-25T00:00:00"/>
    <d v="2022-02-25T00:00:00"/>
    <n v="1000"/>
    <n v="434.85"/>
    <n v="23"/>
    <s v="Moroso"/>
    <x v="11"/>
    <s v="Actividades de casas de convalecencia, clí­nicas de reposo con atención de enfermerí­a y residencias con cuidados de enfermerí­a."/>
    <s v="Actividades de casas beneficas"/>
    <n v="1001372"/>
    <s v="95.24"/>
    <s v="700.00"/>
    <s v="Sobre firmas"/>
    <s v="0.01"/>
    <s v="Edelina Aurora Carrillo Tasambay"/>
    <x v="1"/>
    <x v="1"/>
    <x v="0"/>
    <s v="RIOBAMBA"/>
    <s v="CACHA (CAB EN MACHANGARA)"/>
    <x v="1"/>
  </r>
  <r>
    <n v="1000819"/>
    <s v="GUARACA URQUIZO MARIA ROSA"/>
    <n v="602571366"/>
    <x v="10"/>
    <x v="1"/>
    <x v="233"/>
    <n v="36"/>
    <n v="0"/>
    <x v="1"/>
    <x v="1"/>
    <x v="1"/>
    <d v="2021-06-25T00:00:00"/>
    <d v="2024-06-20T00:00:00"/>
    <s v="0000-00-00"/>
    <n v="10300"/>
    <n v="8538.2900000000009"/>
    <n v="21.5"/>
    <s v="Vigente"/>
    <x v="21"/>
    <s v="Venta al por menor de frutas, legumbres y hortalizas frescas o en conserva en establecimientos especializados."/>
    <s v="Venta al por menor varios"/>
    <n v="1000890"/>
    <s v="402.21"/>
    <s v="4,500.00"/>
    <s v="Sobre firmas"/>
    <s v="4.38"/>
    <s v="Edelina Aurora Carrillo Tasambay"/>
    <x v="1"/>
    <x v="1"/>
    <x v="0"/>
    <s v="COLTA"/>
    <s v="CAJABAMBA"/>
    <x v="0"/>
  </r>
  <r>
    <n v="1000872"/>
    <s v="REINOSO PAREDES ANTONIO ROGELIO"/>
    <n v="602228900"/>
    <x v="37"/>
    <x v="1"/>
    <x v="234"/>
    <n v="20"/>
    <n v="19"/>
    <x v="2"/>
    <x v="1"/>
    <x v="1"/>
    <d v="2021-06-25T00:00:00"/>
    <d v="2023-03-10T00:00:00"/>
    <d v="2022-02-10T00:00:00"/>
    <n v="2000"/>
    <n v="1450.57"/>
    <n v="23"/>
    <s v="Moroso"/>
    <x v="72"/>
    <s v="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
    <s v="Fabricación de máquinaria y equipos"/>
    <n v="1000942"/>
    <s v="123.65"/>
    <s v="800.00"/>
    <s v="Sobre firmas"/>
    <s v="0.04"/>
    <s v="Eloisa Veronica Guaman Tasambay"/>
    <x v="0"/>
    <x v="1"/>
    <x v="0"/>
    <s v="GUANO"/>
    <s v="SAN ANDRES"/>
    <x v="1"/>
  </r>
  <r>
    <n v="1001262"/>
    <s v="ARCOS FIERRO HANDERSON ROMARIO"/>
    <n v="401442496"/>
    <x v="8"/>
    <x v="0"/>
    <x v="235"/>
    <n v="36"/>
    <n v="0"/>
    <x v="1"/>
    <x v="1"/>
    <x v="1"/>
    <d v="2021-06-25T00:00:00"/>
    <d v="2024-07-07T00:00:00"/>
    <s v="0000-00-00"/>
    <n v="5000"/>
    <n v="4276.99"/>
    <n v="18.5"/>
    <s v="Vigente"/>
    <x v="73"/>
    <s v="Empleado Privado"/>
    <s v="Empleado Privado"/>
    <n v="1001339"/>
    <s v="187.19"/>
    <s v="1,030.00"/>
    <s v="Sobre firmas"/>
    <s v="3.24"/>
    <s v="Edelina Aurora Carrillo Tasambay"/>
    <x v="1"/>
    <x v="4"/>
    <x v="10"/>
    <s v="TULCAN"/>
    <s v="TULCAN"/>
    <x v="0"/>
  </r>
  <r>
    <n v="1001305"/>
    <s v="GUAMAN GUARANGA CESAR ENRIQUE"/>
    <n v="1713745741"/>
    <x v="41"/>
    <x v="1"/>
    <x v="236"/>
    <n v="36"/>
    <n v="0"/>
    <x v="1"/>
    <x v="1"/>
    <x v="1"/>
    <d v="2021-06-25T00:00:00"/>
    <d v="2024-07-10T00:00:00"/>
    <s v="0000-00-00"/>
    <n v="10000"/>
    <n v="8571.24"/>
    <n v="18.5"/>
    <s v="Vigente"/>
    <x v="21"/>
    <s v="Venta al por mayor de frutas, legumbres y hortalizas."/>
    <s v="Venta al por mayor varios"/>
    <n v="1001382"/>
    <s v="374.38"/>
    <s v="2,500.00"/>
    <s v="Sobre firmas"/>
    <s v="10.12"/>
    <s v="Edelina Aurora Carrillo Tasambay"/>
    <x v="1"/>
    <x v="1"/>
    <x v="0"/>
    <s v="RIOBAMBA"/>
    <s v="PUNIN"/>
    <x v="1"/>
  </r>
  <r>
    <n v="1000412"/>
    <s v="ROBALINO PEREZ SEGUNDO MARCELO"/>
    <n v="1708064090"/>
    <x v="16"/>
    <x v="0"/>
    <x v="237"/>
    <n v="7"/>
    <n v="66"/>
    <x v="7"/>
    <x v="1"/>
    <x v="1"/>
    <d v="2021-06-26T00:00:00"/>
    <d v="2022-01-25T00:00:00"/>
    <d v="2021-12-25T00:00:00"/>
    <n v="700"/>
    <n v="210.32"/>
    <n v="23"/>
    <s v="Vencido"/>
    <x v="37"/>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475"/>
    <s v="108.62"/>
    <s v="2,200.00"/>
    <s v="Sobre firmas"/>
    <s v="0.00"/>
    <s v="Edelina Aurora Carrillo Tasambay"/>
    <x v="0"/>
    <x v="1"/>
    <x v="1"/>
    <s v="QUITO"/>
    <s v="GONZALEZ SUAREZ"/>
    <x v="0"/>
  </r>
  <r>
    <n v="1001096"/>
    <s v="MAILA QUEZADA MARIO EFREN"/>
    <n v="1706682273"/>
    <x v="48"/>
    <x v="0"/>
    <x v="238"/>
    <n v="8"/>
    <n v="4"/>
    <x v="1"/>
    <x v="1"/>
    <x v="1"/>
    <d v="2021-06-26T00:00:00"/>
    <d v="2022-02-25T00:00:00"/>
    <d v="2022-02-25T00:00:00"/>
    <n v="800"/>
    <n v="107.7"/>
    <n v="23"/>
    <s v="Moroso"/>
    <x v="74"/>
    <s v="Empleado Privado"/>
    <s v="Empleado Privado"/>
    <n v="1001170"/>
    <s v="109.75"/>
    <s v="1,200.00"/>
    <s v="Sobre firmas"/>
    <s v="0.02"/>
    <s v="Juan Gabriel Urquizo Yumiceba"/>
    <x v="0"/>
    <x v="2"/>
    <x v="1"/>
    <s v="QUITO"/>
    <s v="COCHAPAMBA"/>
    <x v="1"/>
  </r>
  <r>
    <n v="1001274"/>
    <s v="ACHIG QUISAGUANO JUAN PABLO"/>
    <n v="1725959389"/>
    <x v="45"/>
    <x v="0"/>
    <x v="239"/>
    <n v="12"/>
    <n v="37"/>
    <x v="3"/>
    <x v="1"/>
    <x v="1"/>
    <d v="2021-06-26T00:00:00"/>
    <d v="2022-06-23T00:00:00"/>
    <d v="2022-01-23T00:00:00"/>
    <n v="1000"/>
    <n v="527.87"/>
    <n v="23"/>
    <s v="Moroso"/>
    <x v="75"/>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351"/>
    <s v="95.24"/>
    <s v="450.00"/>
    <s v="Sobre firmas"/>
    <s v="0.03"/>
    <s v="Edelina Aurora Carrillo Tasambay"/>
    <x v="0"/>
    <x v="1"/>
    <x v="1"/>
    <s v="QUITO"/>
    <s v="COTOCOLLAO"/>
    <x v="0"/>
  </r>
  <r>
    <n v="1001310"/>
    <s v="AREVALO SAMANIEGO BELGICA BERTHA"/>
    <n v="1703357499"/>
    <x v="43"/>
    <x v="1"/>
    <x v="240"/>
    <n v="24"/>
    <n v="0"/>
    <x v="1"/>
    <x v="1"/>
    <x v="1"/>
    <d v="2021-06-26T00:00:00"/>
    <d v="2023-07-02T00:00:00"/>
    <s v="0000-00-00"/>
    <n v="2100"/>
    <n v="1577.27"/>
    <n v="18.5"/>
    <s v="Vigente"/>
    <x v="76"/>
    <s v="Venta al por mayor de artí­culos de limpieza."/>
    <s v="Venta al por mayor varios"/>
    <n v="1001386"/>
    <s v="106.43"/>
    <s v="5,800.00"/>
    <s v="Sobre firmas"/>
    <s v="0.00"/>
    <s v="Edelina Aurora Carrillo Tasambay"/>
    <x v="0"/>
    <x v="1"/>
    <x v="1"/>
    <s v="QUITO"/>
    <s v="ITCHIMBIA"/>
    <x v="0"/>
  </r>
  <r>
    <n v="1001311"/>
    <s v="CURICAMA BARRIGAS EDISON DAVID"/>
    <n v="1714761507"/>
    <x v="5"/>
    <x v="0"/>
    <x v="241"/>
    <n v="36"/>
    <n v="14"/>
    <x v="2"/>
    <x v="1"/>
    <x v="1"/>
    <d v="2021-06-26T00:00:00"/>
    <d v="2024-07-15T00:00:00"/>
    <d v="2022-02-15T00:00:00"/>
    <n v="8000"/>
    <n v="7114.08"/>
    <n v="21.5"/>
    <s v="Moroso"/>
    <x v="4"/>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388"/>
    <s v="317.18"/>
    <s v="2,000.00"/>
    <s v="Sobre firmas"/>
    <s v="0.00"/>
    <s v="Edelina Aurora Carrillo Tasambay"/>
    <x v="0"/>
    <x v="1"/>
    <x v="1"/>
    <s v="QUITO"/>
    <s v="LA CONCEPCION"/>
    <x v="0"/>
  </r>
  <r>
    <n v="1000332"/>
    <s v="CUMIÑA URQUIZO JUAN CARLOS"/>
    <n v="602571788"/>
    <x v="32"/>
    <x v="0"/>
    <x v="242"/>
    <n v="36"/>
    <n v="0"/>
    <x v="1"/>
    <x v="1"/>
    <x v="1"/>
    <d v="2021-06-28T00:00:00"/>
    <d v="2024-07-20T00:00:00"/>
    <s v="0000-00-00"/>
    <n v="5300"/>
    <n v="4609.91"/>
    <n v="21.5"/>
    <s v="Vigente"/>
    <x v="55"/>
    <s v="Venta al por menor de productos lubricantes y refrigerantes para vehí­culos automotores en establecimientos especializados."/>
    <s v="Venta al por menor varios"/>
    <n v="1000502"/>
    <s v="210.14"/>
    <s v="5,750.00"/>
    <s v="Sobre firmas"/>
    <s v="3.24"/>
    <s v="Edelina Aurora Carrillo Tasambay"/>
    <x v="1"/>
    <x v="1"/>
    <x v="0"/>
    <s v="RIOBAMBA"/>
    <s v="YARUQUIES"/>
    <x v="0"/>
  </r>
  <r>
    <n v="1000708"/>
    <s v="PILATAXI GUALLO LUZ AMERICA"/>
    <n v="603825308"/>
    <x v="12"/>
    <x v="1"/>
    <x v="243"/>
    <n v="36"/>
    <n v="0"/>
    <x v="1"/>
    <x v="1"/>
    <x v="1"/>
    <d v="2021-06-28T00:00:00"/>
    <d v="2024-07-15T00:00:00"/>
    <s v="0000-00-00"/>
    <n v="3200"/>
    <n v="2746.31"/>
    <n v="18.5"/>
    <s v="Vigente"/>
    <x v="23"/>
    <s v="Elaboración de pan y otros productos de panaderí­a secos: pan de todo tipo, panecillos, bizcochos, tostadas, galletas, etcétera, incluso envasados."/>
    <s v="Elaboración de alimentos"/>
    <n v="1000777"/>
    <s v="121.43"/>
    <s v="1,900.00"/>
    <s v="Sobre firmas"/>
    <s v="3.20"/>
    <s v="Gladys Beatriz Cayambe Niama"/>
    <x v="1"/>
    <x v="0"/>
    <x v="0"/>
    <s v="RIOBAMBA"/>
    <s v="PUNGALA"/>
    <x v="1"/>
  </r>
  <r>
    <n v="1001316"/>
    <s v="VEGA CUSCO LUIS FERNANDO"/>
    <n v="502768492"/>
    <x v="6"/>
    <x v="0"/>
    <x v="244"/>
    <n v="12"/>
    <n v="0"/>
    <x v="1"/>
    <x v="1"/>
    <x v="1"/>
    <d v="2021-06-28T00:00:00"/>
    <d v="2022-07-10T00:00:00"/>
    <s v="0000-00-00"/>
    <n v="2000"/>
    <n v="911.76"/>
    <n v="23"/>
    <s v="Vigente"/>
    <x v="77"/>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393"/>
    <s v="190.47"/>
    <s v="1,400.00"/>
    <s v="Sobre firmas"/>
    <s v="6.99"/>
    <s v="Edelina Aurora Carrillo Tasambay"/>
    <x v="1"/>
    <x v="1"/>
    <x v="5"/>
    <s v="PUJILI"/>
    <s v="ZUMBAHUA"/>
    <x v="1"/>
  </r>
  <r>
    <n v="1000373"/>
    <s v="CABAY CARRILLO JOSSELYN PATRICIA"/>
    <n v="1726525205"/>
    <x v="33"/>
    <x v="1"/>
    <x v="245"/>
    <n v="36"/>
    <n v="0"/>
    <x v="1"/>
    <x v="1"/>
    <x v="1"/>
    <d v="2021-06-29T00:00:00"/>
    <d v="2024-06-24T00:00:00"/>
    <s v="0000-00-00"/>
    <n v="4660"/>
    <n v="4085.75"/>
    <n v="21.5"/>
    <s v="Vigente"/>
    <x v="9"/>
    <s v="Empleado Público"/>
    <s v="Empleado Público"/>
    <n v="1000436"/>
    <s v="0.00"/>
    <s v="7,550.00"/>
    <s v="Sobre firmas"/>
    <s v="0.29"/>
    <s v="Edelina Aurora Carrillo Tasambay"/>
    <x v="1"/>
    <x v="0"/>
    <x v="1"/>
    <s v="QUITO"/>
    <s v="LA LIBERTAD"/>
    <x v="1"/>
  </r>
  <r>
    <n v="1001309"/>
    <s v="BUÑAY NIAMA OLGA BEATRIZ"/>
    <n v="650522873"/>
    <x v="14"/>
    <x v="1"/>
    <x v="246"/>
    <n v="12"/>
    <n v="0"/>
    <x v="1"/>
    <x v="1"/>
    <x v="1"/>
    <d v="2021-06-29T00:00:00"/>
    <d v="2022-07-10T00:00:00"/>
    <s v="0000-00-00"/>
    <n v="500"/>
    <n v="227.38"/>
    <n v="23"/>
    <s v="Vigente"/>
    <x v="9"/>
    <s v="Actividades de acuicultura en agua del mar o en tanques de agua salada: crí­a de peces incluido la cria de peces ornamentales marinos."/>
    <s v="Actividades de acuicultura"/>
    <n v="1001387"/>
    <s v="47.30"/>
    <s v="500.00"/>
    <s v="Sobre firmas"/>
    <s v="119.50"/>
    <s v="Eloisa Veronica Guaman Tasambay"/>
    <x v="1"/>
    <x v="1"/>
    <x v="0"/>
    <s v="RIOBAMBA"/>
    <s v="CACHA (CAB EN MACHANGARA)"/>
    <x v="1"/>
  </r>
  <r>
    <n v="1000156"/>
    <s v="CONDO ORTIZ ROSA MAGDALENA "/>
    <n v="602377566"/>
    <x v="17"/>
    <x v="1"/>
    <x v="247"/>
    <n v="1"/>
    <n v="76"/>
    <x v="8"/>
    <x v="0"/>
    <x v="0"/>
    <d v="2021-06-30T00:00:00"/>
    <d v="2021-12-15T00:00:00"/>
    <d v="2021-12-15T00:00:00"/>
    <n v="500"/>
    <n v="500"/>
    <n v="16"/>
    <s v="Vencido"/>
    <x v="0"/>
    <s v="Empleado Privado"/>
    <s v="Empleado Privado"/>
    <n v="1000176"/>
    <s v="537.88"/>
    <s v="4,000.00"/>
    <s v="Sobre firmas"/>
    <s v="0.01"/>
    <s v="Eloisa Veronica Guaman Tasambay"/>
    <x v="0"/>
    <x v="4"/>
    <x v="0"/>
    <s v="GUAMOTE"/>
    <s v="GUAMOTE"/>
    <x v="0"/>
  </r>
  <r>
    <n v="1000416"/>
    <s v="REAL FLORES JUAN JOSE "/>
    <n v="604555870"/>
    <x v="21"/>
    <x v="0"/>
    <x v="248"/>
    <n v="1"/>
    <n v="71"/>
    <x v="7"/>
    <x v="1"/>
    <x v="1"/>
    <d v="2021-06-30T00:00:00"/>
    <d v="2021-09-20T00:00:00"/>
    <d v="2021-12-20T00:00:00"/>
    <n v="435"/>
    <n v="435"/>
    <n v="23"/>
    <s v="Vencido"/>
    <x v="18"/>
    <s v="Venta al por mayor de alimento para mascotas (animales domésticos)."/>
    <s v="Venta al por mayor varios"/>
    <n v="1000479"/>
    <s v="0.00"/>
    <s v="1,250.00"/>
    <s v="Sobre firmas"/>
    <s v="0.00"/>
    <s v="Eloisa Veronica Guaman Tasambay"/>
    <x v="0"/>
    <x v="0"/>
    <x v="0"/>
    <s v="CHAMBO"/>
    <s v="CHAMBO"/>
    <x v="0"/>
  </r>
  <r>
    <n v="1000692"/>
    <s v="TOAPANTA PINDUISACA LUIS JAIME "/>
    <n v="603138280"/>
    <x v="1"/>
    <x v="0"/>
    <x v="249"/>
    <n v="1"/>
    <n v="66"/>
    <x v="7"/>
    <x v="1"/>
    <x v="1"/>
    <d v="2021-06-30T00:00:00"/>
    <d v="2021-09-25T00:00:00"/>
    <d v="2021-12-25T00:00:00"/>
    <n v="625"/>
    <n v="625"/>
    <n v="23"/>
    <s v="Vencido"/>
    <x v="4"/>
    <s v="Empleado Privado"/>
    <s v="Empleado Privado"/>
    <n v="1000760"/>
    <s v="0.00"/>
    <s v="1,470.00"/>
    <s v="Sobre firmas"/>
    <s v="0.00"/>
    <s v="Eloisa Veronica Guaman Tasambay"/>
    <x v="0"/>
    <x v="1"/>
    <x v="0"/>
    <s v="CHAMBO"/>
    <s v="CHAMBO"/>
    <x v="0"/>
  </r>
  <r>
    <n v="1000757"/>
    <s v="ARIAS MARTINEZ JULY KARINA"/>
    <n v="1720401569"/>
    <x v="2"/>
    <x v="1"/>
    <x v="250"/>
    <n v="36"/>
    <n v="0"/>
    <x v="1"/>
    <x v="0"/>
    <x v="0"/>
    <d v="2021-06-30T00:00:00"/>
    <d v="2024-06-25T00:00:00"/>
    <s v="0000-00-00"/>
    <n v="10000"/>
    <n v="8166.73"/>
    <n v="16"/>
    <s v="Vigente"/>
    <x v="0"/>
    <s v="Actividades de bienestar social y de orientación para niños y adolescentes, actividades de adopción y actividades para prevenir la crueldad contra los niños y otras personas."/>
    <s v="Actividades de bienestar social"/>
    <n v="1000828"/>
    <s v="356.77"/>
    <s v="2,500.00"/>
    <s v="Sobre firmas"/>
    <s v="54.20"/>
    <s v="Juan Gabriel Urquizo Yumiceba"/>
    <x v="0"/>
    <x v="4"/>
    <x v="6"/>
    <s v="QUININDE"/>
    <s v="ROSA ZARATE (QUINDE)"/>
    <x v="0"/>
  </r>
  <r>
    <n v="1000391"/>
    <s v="VALDEZ URQUIZO SANDRA ELENA"/>
    <n v="1724551997"/>
    <x v="44"/>
    <x v="1"/>
    <x v="251"/>
    <n v="10"/>
    <n v="0"/>
    <x v="1"/>
    <x v="1"/>
    <x v="1"/>
    <d v="2021-07-02T00:00:00"/>
    <d v="2022-05-25T00:00:00"/>
    <s v="0000-00-00"/>
    <n v="4000"/>
    <n v="1345.76"/>
    <n v="21.5"/>
    <s v="Vigente"/>
    <x v="17"/>
    <s v="Venta al por mayor de papa y tubérculos."/>
    <s v="Venta al por mayor varios"/>
    <n v="1000453"/>
    <s v="449.72"/>
    <s v="2,600.00"/>
    <s v="Sobre firmas"/>
    <s v="69.66"/>
    <s v="Edelina Aurora Carrillo Tasambay"/>
    <x v="1"/>
    <x v="0"/>
    <x v="1"/>
    <s v="QUITO"/>
    <s v="COTOCOLLAO"/>
    <x v="0"/>
  </r>
  <r>
    <n v="1000634"/>
    <s v="BASTIDAS TENE JOSE SANTOS"/>
    <n v="1703221471"/>
    <x v="54"/>
    <x v="0"/>
    <x v="252"/>
    <n v="18"/>
    <n v="0"/>
    <x v="1"/>
    <x v="1"/>
    <x v="1"/>
    <d v="2021-07-02T00:00:00"/>
    <d v="2023-01-15T00:00:00"/>
    <s v="0000-00-00"/>
    <n v="7500"/>
    <n v="4897.83"/>
    <n v="18.5"/>
    <s v="Vigente"/>
    <x v="21"/>
    <s v="Venta al por menor de frutas, legumbres y hortalizas frescas o en conserva en establecimientos especializados."/>
    <s v="Venta al por menor varios"/>
    <n v="1000705"/>
    <s v="484.18"/>
    <s v="2,200.00"/>
    <s v="Sobre firmas"/>
    <s v="716.32"/>
    <s v="Edelina Aurora Carrillo Tasambay"/>
    <x v="1"/>
    <x v="1"/>
    <x v="0"/>
    <s v="RIOBAMBA"/>
    <s v="YARUQUIES"/>
    <x v="0"/>
  </r>
  <r>
    <n v="1000910"/>
    <s v="VALDEZ TAZAMBAY SEGUNDO MARCO"/>
    <n v="1703803831"/>
    <x v="23"/>
    <x v="0"/>
    <x v="253"/>
    <n v="24"/>
    <n v="0"/>
    <x v="1"/>
    <x v="1"/>
    <x v="1"/>
    <d v="2021-07-03T00:00:00"/>
    <d v="2023-07-05T00:00:00"/>
    <s v="0000-00-00"/>
    <n v="2500"/>
    <n v="1887.82"/>
    <n v="21.5"/>
    <s v="Vigente"/>
    <x v="21"/>
    <s v="Venta al por mayor de papa y tubérculos."/>
    <s v="Venta al por mayor varios"/>
    <n v="1000978"/>
    <s v="130.38"/>
    <s v="1,300.00"/>
    <s v="Sobre firmas"/>
    <s v="0.23"/>
    <s v="Edelina Aurora Carrillo Tasambay"/>
    <x v="1"/>
    <x v="1"/>
    <x v="0"/>
    <s v="RIOBAMBA"/>
    <s v="YARUQUIES"/>
    <x v="0"/>
  </r>
  <r>
    <n v="1001308"/>
    <s v="CHIMBOLEMA LEMA CARLOS ALFREDO"/>
    <n v="1724190432"/>
    <x v="47"/>
    <x v="0"/>
    <x v="254"/>
    <n v="24"/>
    <n v="0"/>
    <x v="1"/>
    <x v="1"/>
    <x v="1"/>
    <d v="2021-07-03T00:00:00"/>
    <d v="2023-07-12T00:00:00"/>
    <s v="0000-00-00"/>
    <n v="5000"/>
    <n v="3798.75"/>
    <n v="21.5"/>
    <s v="Vigente"/>
    <x v="30"/>
    <s v="Venta de boletos de loterí­a."/>
    <s v="Ventas varias"/>
    <n v="1001385"/>
    <s v="263.75"/>
    <s v="1,000.00"/>
    <s v="Sobre firmas"/>
    <s v="6.35"/>
    <s v="Edelina Aurora Carrillo Tasambay"/>
    <x v="0"/>
    <x v="1"/>
    <x v="1"/>
    <s v="QUITO"/>
    <s v="IÑAQUITO"/>
    <x v="0"/>
  </r>
  <r>
    <n v="1000187"/>
    <s v="TIXI LEMACHE SEGUNDO JOSE"/>
    <n v="603446238"/>
    <x v="25"/>
    <x v="0"/>
    <x v="255"/>
    <n v="36"/>
    <n v="4"/>
    <x v="1"/>
    <x v="1"/>
    <x v="1"/>
    <d v="2021-07-05T00:00:00"/>
    <d v="2024-07-25T00:00:00"/>
    <d v="2022-02-25T00:00:00"/>
    <n v="10000"/>
    <n v="8823.01"/>
    <n v="18.5"/>
    <s v="Moroso"/>
    <x v="10"/>
    <s v="Venta al por menor de frutas, legumbres y hortalizas frescas o en conserva en establecimientos especializados."/>
    <s v="Venta al por menor varios"/>
    <n v="1000250"/>
    <s v="384.66"/>
    <s v="3,000.00"/>
    <s v="Sobre firmas"/>
    <s v="0.00"/>
    <s v="Gladys Beatriz Cayambe Niama"/>
    <x v="1"/>
    <x v="1"/>
    <x v="1"/>
    <s v="QUITO"/>
    <s v="KENNEDY"/>
    <x v="0"/>
  </r>
  <r>
    <n v="1000294"/>
    <s v="GUAYPACHA TAMAMI MARIA ROSA"/>
    <n v="200290161"/>
    <x v="55"/>
    <x v="1"/>
    <x v="256"/>
    <n v="12"/>
    <n v="40"/>
    <x v="3"/>
    <x v="1"/>
    <x v="1"/>
    <d v="2021-07-05T00:00:00"/>
    <d v="2022-07-20T00:00:00"/>
    <d v="2022-01-20T00:00:00"/>
    <n v="1000"/>
    <n v="546.61"/>
    <n v="23"/>
    <s v="Moroso"/>
    <x v="21"/>
    <s v="Venta al por mayor de frutas, legumbres y hortalizas."/>
    <s v="Venta al por mayor varios"/>
    <n v="1000355"/>
    <s v="95.24"/>
    <s v="1,400.00"/>
    <s v="Sobre firmas"/>
    <s v="0.02"/>
    <s v="Edelina Aurora Carrillo Tasambay"/>
    <x v="1"/>
    <x v="2"/>
    <x v="4"/>
    <s v="GUARANDA"/>
    <s v="JULIO E. MORENO (CATANAHUAN GRANDE)"/>
    <x v="1"/>
  </r>
  <r>
    <n v="1000585"/>
    <s v="QUISHPI GUAMAN VICTOR MANUEL"/>
    <n v="1716990625"/>
    <x v="46"/>
    <x v="0"/>
    <x v="257"/>
    <n v="24"/>
    <n v="4"/>
    <x v="1"/>
    <x v="1"/>
    <x v="1"/>
    <d v="2021-07-05T00:00:00"/>
    <d v="2023-07-25T00:00:00"/>
    <d v="2022-02-25T00:00:00"/>
    <n v="5000"/>
    <n v="4019.38"/>
    <n v="21.5"/>
    <s v="Moroso"/>
    <x v="14"/>
    <s v="Restaurantes de comida rápida, puestos de refrigerio y establecimientos que ofrecen comida para llevar, reparto de pizza, etcétera; heladerí­as, fuentes de soda, etcétera."/>
    <s v="Restaurantes"/>
    <n v="1000656"/>
    <s v="269.73"/>
    <s v="3,000.00"/>
    <s v="Sobre firmas"/>
    <s v="0.00"/>
    <s v="Edelina Aurora Carrillo Tasambay"/>
    <x v="1"/>
    <x v="1"/>
    <x v="0"/>
    <s v="COLTA"/>
    <s v="CAJABAMBA"/>
    <x v="0"/>
  </r>
  <r>
    <n v="1001113"/>
    <s v="QUISHPI GUAMAN ALFONSO ."/>
    <n v="1714130539"/>
    <x v="28"/>
    <x v="0"/>
    <x v="258"/>
    <n v="18"/>
    <n v="35"/>
    <x v="3"/>
    <x v="1"/>
    <x v="1"/>
    <d v="2021-07-05T00:00:00"/>
    <d v="2023-01-25T00:00:00"/>
    <d v="2022-01-25T00:00:00"/>
    <n v="2010"/>
    <n v="1543.65"/>
    <n v="21.5"/>
    <s v="Moroso"/>
    <x v="4"/>
    <s v="Servicios de taxis."/>
    <s v="Servicios Varios"/>
    <n v="1001187"/>
    <s v="136.28"/>
    <s v="700.00"/>
    <s v="Sobre firmas"/>
    <s v="0.00"/>
    <s v="Edelina Aurora Carrillo Tasambay"/>
    <x v="1"/>
    <x v="1"/>
    <x v="0"/>
    <s v="COLTA"/>
    <s v="CAJABAMBA"/>
    <x v="0"/>
  </r>
  <r>
    <n v="1001271"/>
    <s v="JIMENEZ VIVAS KEVIN FERNANDO"/>
    <n v="1723667075"/>
    <x v="15"/>
    <x v="0"/>
    <x v="259"/>
    <n v="15"/>
    <n v="0"/>
    <x v="1"/>
    <x v="1"/>
    <x v="1"/>
    <d v="2021-07-05T00:00:00"/>
    <d v="2022-10-25T00:00:00"/>
    <s v="0000-00-00"/>
    <n v="2500"/>
    <n v="1455.61"/>
    <n v="21.5"/>
    <s v="Vigente"/>
    <x v="56"/>
    <s v="Venta al por menor de tabaco y productos de tabaco en establecimientos especializados."/>
    <s v="Venta al por menor varios"/>
    <n v="1001348"/>
    <s v="197.31"/>
    <s v="2,600.00"/>
    <s v="Sobre firmas"/>
    <s v="9.57"/>
    <s v="Edelina Aurora Carrillo Tasambay"/>
    <x v="0"/>
    <x v="3"/>
    <x v="1"/>
    <s v="QUITO"/>
    <s v="COTOCOLLAO"/>
    <x v="0"/>
  </r>
  <r>
    <n v="1001294"/>
    <s v="RIVERA URBANO JOHANNA TERESA"/>
    <n v="1724320112"/>
    <x v="8"/>
    <x v="1"/>
    <x v="260"/>
    <n v="24"/>
    <n v="0"/>
    <x v="1"/>
    <x v="1"/>
    <x v="1"/>
    <d v="2021-07-05T00:00:00"/>
    <d v="2023-07-01T00:00:00"/>
    <s v="0000-00-00"/>
    <n v="4500"/>
    <n v="3380.09"/>
    <n v="21.5"/>
    <s v="Vigente"/>
    <x v="54"/>
    <s v="Actividades de atención de la salud humana realizadas por enfermeros, enfermeras y auxiliares de enfermerí­a, que no se llevan a cabo en hospitales ni entrañan la participación de médicos ni de odontólogos."/>
    <s v="Actividades Médicas"/>
    <n v="1001371"/>
    <s v="234.68"/>
    <s v="1,100.00"/>
    <s v="Sobre firmas"/>
    <s v="261.47"/>
    <s v="Gladys Beatriz Cayambe Niama"/>
    <x v="0"/>
    <x v="0"/>
    <x v="1"/>
    <s v="QUITO"/>
    <s v="CHILLOGALLO"/>
    <x v="0"/>
  </r>
  <r>
    <n v="1001319"/>
    <s v="CRIOLLO NIAMA MARIA ."/>
    <n v="603704719"/>
    <x v="46"/>
    <x v="1"/>
    <x v="261"/>
    <n v="24"/>
    <n v="0"/>
    <x v="1"/>
    <x v="1"/>
    <x v="1"/>
    <d v="2021-07-05T00:00:00"/>
    <d v="2023-07-10T00:00:00"/>
    <s v="0000-00-00"/>
    <n v="6000"/>
    <n v="4542.59"/>
    <n v="21.5"/>
    <s v="Vigente"/>
    <x v="10"/>
    <s v="Venta al por mayor de frutas, legumbres y hortalizas."/>
    <s v="Venta al por mayor varios"/>
    <n v="1001396"/>
    <s v="312.91"/>
    <s v="4,700.00"/>
    <s v="Sobre firmas"/>
    <s v="0.64"/>
    <s v="Edelina Aurora Carrillo Tasambay"/>
    <x v="0"/>
    <x v="1"/>
    <x v="1"/>
    <s v="QUITO"/>
    <s v="QUITUMBE"/>
    <x v="0"/>
  </r>
  <r>
    <n v="1000280"/>
    <s v="SAMANIEGO VILLENAS MARCO ANTONIO"/>
    <n v="1715690655"/>
    <x v="5"/>
    <x v="0"/>
    <x v="262"/>
    <n v="12"/>
    <n v="86"/>
    <x v="8"/>
    <x v="1"/>
    <x v="1"/>
    <d v="2021-07-06T00:00:00"/>
    <d v="2022-07-05T00:00:00"/>
    <d v="2021-12-05T00:00:00"/>
    <n v="1000"/>
    <n v="692.56"/>
    <n v="23"/>
    <s v="Vencido"/>
    <x v="3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340"/>
    <s v="94.60"/>
    <s v="1,000.00"/>
    <s v="Sobre firmas"/>
    <s v="0.03"/>
    <s v="Gladys Beatriz Cayambe Niama"/>
    <x v="0"/>
    <x v="1"/>
    <x v="1"/>
    <s v="QUITO"/>
    <s v="GUALEA"/>
    <x v="1"/>
  </r>
  <r>
    <n v="1000476"/>
    <s v="TORRES TOAPAXI GLADYS PATRICIA"/>
    <n v="1720303567"/>
    <x v="8"/>
    <x v="1"/>
    <x v="263"/>
    <n v="1"/>
    <n v="50"/>
    <x v="3"/>
    <x v="1"/>
    <x v="1"/>
    <d v="2021-07-06T00:00:00"/>
    <d v="2021-10-10T00:00:00"/>
    <d v="2022-01-10T00:00:00"/>
    <n v="300"/>
    <n v="300"/>
    <n v="23"/>
    <s v="Moroso"/>
    <x v="67"/>
    <s v="Actividades de confección a la medida de prendas de vestir (costureras, sastres)."/>
    <s v="Actividades de confección a la medida de prendas de vestir (costureras, sastres)."/>
    <n v="1000547"/>
    <s v="0.00"/>
    <s v="1,000.00"/>
    <s v="Sobre firmas"/>
    <s v="0.09"/>
    <s v="Edelina Aurora Carrillo Tasambay"/>
    <x v="0"/>
    <x v="0"/>
    <x v="1"/>
    <s v="QUITO"/>
    <s v="SAN BLAS"/>
    <x v="0"/>
  </r>
  <r>
    <n v="1000864"/>
    <s v="QUILOANGO CAIZA JUAN CARLOS"/>
    <n v="1711658664"/>
    <x v="1"/>
    <x v="0"/>
    <x v="264"/>
    <n v="18"/>
    <n v="0"/>
    <x v="1"/>
    <x v="1"/>
    <x v="1"/>
    <d v="2021-07-06T00:00:00"/>
    <d v="2023-01-25T00:00:00"/>
    <s v="0000-00-00"/>
    <n v="1500"/>
    <n v="1001.75"/>
    <n v="23"/>
    <s v="Vigente"/>
    <x v="4"/>
    <s v="Servicios de taxis."/>
    <s v="Servicios Varios"/>
    <n v="1000934"/>
    <s v="102.98"/>
    <s v="1,800.00"/>
    <s v="Sobre firmas"/>
    <s v="2.94"/>
    <s v="Edelina Aurora Carrillo Tasambay"/>
    <x v="0"/>
    <x v="0"/>
    <x v="1"/>
    <s v="QUITO"/>
    <s v="SAN BLAS"/>
    <x v="0"/>
  </r>
  <r>
    <n v="1001325"/>
    <s v="RUIZ ACOSTA DIEGO PATRICIO"/>
    <n v="1714989413"/>
    <x v="28"/>
    <x v="0"/>
    <x v="265"/>
    <n v="12"/>
    <n v="0"/>
    <x v="1"/>
    <x v="1"/>
    <x v="1"/>
    <d v="2021-07-06T00:00:00"/>
    <d v="2022-07-25T00:00:00"/>
    <s v="0000-00-00"/>
    <n v="1500"/>
    <n v="691.4"/>
    <n v="23"/>
    <s v="Vigente"/>
    <x v="66"/>
    <s v="Venta al por mayor de carne y productos cárnicos (incluidas las aves de corral)."/>
    <s v="Venta al por mayor varios"/>
    <n v="1001402"/>
    <s v="144.77"/>
    <s v="3,000.00"/>
    <s v="Sobre firmas"/>
    <s v="5.87"/>
    <s v="Edelina Aurora Carrillo Tasambay"/>
    <x v="0"/>
    <x v="0"/>
    <x v="1"/>
    <s v="QUITO"/>
    <s v="LA CONCEPCION"/>
    <x v="0"/>
  </r>
  <r>
    <n v="1001329"/>
    <s v="LOPEZ BARREZUETA CESAR XAVIER"/>
    <n v="1722211354"/>
    <x v="20"/>
    <x v="0"/>
    <x v="266"/>
    <n v="12"/>
    <n v="19"/>
    <x v="2"/>
    <x v="1"/>
    <x v="1"/>
    <d v="2021-07-07T00:00:00"/>
    <d v="2022-07-10T00:00:00"/>
    <d v="2022-02-10T00:00:00"/>
    <n v="1500"/>
    <n v="799.5"/>
    <n v="23"/>
    <s v="Moroso"/>
    <x v="78"/>
    <s v="Actividades de procesamiento y suministro de servicio de registro de datos: elaboración completa de datos facilitados por los clientes, generación de informes especializados a partir de datos facilitados por los clientes."/>
    <s v="Actividades varias "/>
    <n v="1001406"/>
    <s v="141.89"/>
    <s v="540.00"/>
    <s v="Sobre firmas"/>
    <s v="0.06"/>
    <s v="Gladys Beatriz Cayambe Niama"/>
    <x v="0"/>
    <x v="0"/>
    <x v="6"/>
    <s v="ESMERALDAS"/>
    <s v="ESMERALDAS"/>
    <x v="0"/>
  </r>
  <r>
    <n v="1001331"/>
    <s v="MONTESDEOCA CHAVEZ PAUL ROMULO"/>
    <n v="1754366282"/>
    <x v="49"/>
    <x v="0"/>
    <x v="267"/>
    <n v="24"/>
    <n v="4"/>
    <x v="1"/>
    <x v="1"/>
    <x v="1"/>
    <d v="2021-07-07T00:00:00"/>
    <d v="2023-07-25T00:00:00"/>
    <d v="2022-02-25T00:00:00"/>
    <n v="2000"/>
    <n v="1562.11"/>
    <n v="23"/>
    <s v="Moroso"/>
    <x v="79"/>
    <s v="Venta al por mayor de productos lácteos, incluido helados, bolos, etcétera."/>
    <s v="Venta al por mayor varios"/>
    <n v="1001408"/>
    <s v="109.63"/>
    <s v="1,000.00"/>
    <s v="Sobre firmas"/>
    <s v="0.07"/>
    <s v="Edelina Aurora Carrillo Tasambay"/>
    <x v="0"/>
    <x v="0"/>
    <x v="1"/>
    <s v="QUITO"/>
    <s v="LA CONCEPCION"/>
    <x v="0"/>
  </r>
  <r>
    <n v="1000595"/>
    <s v="LLERENA CASTRO JOSE JAVIER"/>
    <n v="1712087772"/>
    <x v="5"/>
    <x v="0"/>
    <x v="268"/>
    <n v="36"/>
    <n v="35"/>
    <x v="3"/>
    <x v="1"/>
    <x v="1"/>
    <d v="2021-07-08T00:00:00"/>
    <d v="2024-07-25T00:00:00"/>
    <d v="2022-01-25T00:00:00"/>
    <n v="6000"/>
    <n v="5453.95"/>
    <n v="21.5"/>
    <s v="Moroso"/>
    <x v="80"/>
    <s v="Administración y regulación públicas, incluida la concesión de subvenciones, de los distintos sectores económicos de hoteles y turismo."/>
    <s v="Actividades de administración y funcionamiento"/>
    <n v="1000666"/>
    <s v="241.45"/>
    <s v="1,350.00"/>
    <s v="Sobre firmas"/>
    <s v="0.05"/>
    <s v="Edelina Aurora Carrillo Tasambay"/>
    <x v="0"/>
    <x v="1"/>
    <x v="1"/>
    <s v="QUITO"/>
    <s v="COTOCOLLAO"/>
    <x v="0"/>
  </r>
  <r>
    <n v="1000703"/>
    <s v="FIGUEROA COX JANDRY ORLEY"/>
    <n v="1313434431"/>
    <x v="13"/>
    <x v="0"/>
    <x v="269"/>
    <n v="10"/>
    <n v="28"/>
    <x v="2"/>
    <x v="1"/>
    <x v="1"/>
    <d v="2021-07-08T00:00:00"/>
    <d v="2022-06-01T00:00:00"/>
    <d v="2022-02-01T00:00:00"/>
    <n v="500"/>
    <n v="271.27"/>
    <n v="23"/>
    <s v="Moroso"/>
    <x v="81"/>
    <s v="Fabricación de recubrimientos para pisos de materiales textiles: tapices, alfombras, esteras, recuadros de moqueta (alfombra)."/>
    <s v="Fabricación de máquinaria y equipos"/>
    <n v="1000772"/>
    <s v="56.64"/>
    <s v="500.00"/>
    <s v="Sobre firmas"/>
    <s v="0.00"/>
    <s v="Gladys Beatriz Cayambe Niama"/>
    <x v="0"/>
    <x v="1"/>
    <x v="3"/>
    <s v="CHONE"/>
    <s v="CHONE"/>
    <x v="0"/>
  </r>
  <r>
    <n v="1001284"/>
    <s v="JIMENEZ NARVAEZ NELSON FERNANDO"/>
    <n v="1709494023"/>
    <x v="11"/>
    <x v="1"/>
    <x v="270"/>
    <n v="12"/>
    <n v="0"/>
    <x v="1"/>
    <x v="1"/>
    <x v="1"/>
    <d v="2021-07-08T00:00:00"/>
    <d v="2022-07-10T00:00:00"/>
    <s v="0000-00-00"/>
    <n v="1000"/>
    <n v="448.07"/>
    <n v="23"/>
    <s v="Vigente"/>
    <x v="31"/>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360"/>
    <s v="94.60"/>
    <s v="1,120.00"/>
    <s v="Sobre firmas"/>
    <s v="1.14"/>
    <s v="Edelina Aurora Carrillo Tasambay"/>
    <x v="0"/>
    <x v="0"/>
    <x v="1"/>
    <s v="QUITO"/>
    <s v="LA MAGDALENA"/>
    <x v="0"/>
  </r>
  <r>
    <n v="1001292"/>
    <s v="MEJIA ROLDAN MARIA FRANCISCA"/>
    <n v="605868363"/>
    <x v="22"/>
    <x v="1"/>
    <x v="271"/>
    <n v="12"/>
    <n v="0"/>
    <x v="1"/>
    <x v="1"/>
    <x v="1"/>
    <d v="2021-07-08T00:00:00"/>
    <d v="2022-07-20T00:00:00"/>
    <s v="0000-00-00"/>
    <n v="1000"/>
    <n v="456"/>
    <n v="23"/>
    <s v="Vigente"/>
    <x v="21"/>
    <s v="Venta al por menor de frutas, legumbres y hortalizas frescas o en conserva en establecimientos especializados."/>
    <s v="Venta al por menor varios"/>
    <n v="1001369"/>
    <s v="95.24"/>
    <s v="800.00"/>
    <s v="Sobre firmas"/>
    <s v="27.71"/>
    <s v="Edelina Aurora Carrillo Tasambay"/>
    <x v="0"/>
    <x v="1"/>
    <x v="0"/>
    <s v="GUAMOTE"/>
    <s v="PALMIRA"/>
    <x v="1"/>
  </r>
  <r>
    <n v="1000844"/>
    <s v="GUAIPACHA YUMICEBA SEGUNDO JOSE"/>
    <n v="1723943401"/>
    <x v="14"/>
    <x v="0"/>
    <x v="272"/>
    <n v="30"/>
    <n v="0"/>
    <x v="1"/>
    <x v="1"/>
    <x v="1"/>
    <d v="2021-07-09T00:00:00"/>
    <d v="2024-01-15T00:00:00"/>
    <s v="0000-00-00"/>
    <n v="6700"/>
    <n v="5486.47"/>
    <n v="21.5"/>
    <s v="Vigente"/>
    <x v="31"/>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0914"/>
    <s v="298.13"/>
    <s v="900.00"/>
    <s v="Sobre firmas"/>
    <s v="0.41"/>
    <s v="Edelina Aurora Carrillo Tasambay"/>
    <x v="1"/>
    <x v="0"/>
    <x v="0"/>
    <s v="RIOBAMBA"/>
    <s v="CACHA (CAB EN MACHANGARA)"/>
    <x v="1"/>
  </r>
  <r>
    <n v="1001020"/>
    <s v="CEDEÑO MACIAS HENRY ABEL"/>
    <n v="1311443475"/>
    <x v="21"/>
    <x v="0"/>
    <x v="273"/>
    <n v="9"/>
    <n v="96"/>
    <x v="4"/>
    <x v="1"/>
    <x v="1"/>
    <d v="2021-07-09T00:00:00"/>
    <d v="2022-04-25T00:00:00"/>
    <d v="2021-11-25T00:00:00"/>
    <n v="1000"/>
    <n v="695.89"/>
    <n v="23"/>
    <s v="Vencido"/>
    <x v="31"/>
    <s v="Actividades de las agencias de viajes dedicadas principalmente a vender servicios de viajes, de viajes organizados, de transporte y de alojamiento, al por mayor o al por menor, al público en general y a clientes comerciales."/>
    <s v="Actividades de otorgamiento y fromación"/>
    <n v="1001090"/>
    <s v="124.47"/>
    <s v="800.00"/>
    <s v="Sobre firmas"/>
    <s v="0.04"/>
    <s v="Edelina Aurora Carrillo Tasambay"/>
    <x v="0"/>
    <x v="1"/>
    <x v="3"/>
    <s v="CHONE"/>
    <s v="CHONE"/>
    <x v="0"/>
  </r>
  <r>
    <n v="1001288"/>
    <s v="YUNGAN NINA JUAN MARCOS "/>
    <n v="1804296091"/>
    <x v="29"/>
    <x v="0"/>
    <x v="274"/>
    <n v="36"/>
    <n v="0"/>
    <x v="1"/>
    <x v="1"/>
    <x v="1"/>
    <d v="2021-07-09T00:00:00"/>
    <d v="2024-07-10T00:00:00"/>
    <s v="0000-00-00"/>
    <n v="10000"/>
    <n v="8557.7900000000009"/>
    <n v="21.5"/>
    <s v="Vigente"/>
    <x v="32"/>
    <s v="Elaboración de harinas o masas mezcladas preparadas para la fabricación de pan, pasteles, bizcochos o panqueques."/>
    <s v="Elaboración de alimentos"/>
    <n v="1001364"/>
    <s v="384.52"/>
    <s v="1,200.00"/>
    <s v="Sobre firmas"/>
    <s v="34.19"/>
    <s v="Eloisa Veronica Guaman Tasambay"/>
    <x v="1"/>
    <x v="2"/>
    <x v="0"/>
    <s v="RIOBAMBA"/>
    <s v="CACHA (CAB EN MACHANGARA)"/>
    <x v="1"/>
  </r>
  <r>
    <n v="1000792"/>
    <s v="CUMIÑA VALDEZ JOSE ALFREDO"/>
    <n v="201267259"/>
    <x v="18"/>
    <x v="0"/>
    <x v="275"/>
    <n v="18"/>
    <n v="0"/>
    <x v="1"/>
    <x v="1"/>
    <x v="1"/>
    <d v="2021-07-13T00:00:00"/>
    <d v="2023-01-20T00:00:00"/>
    <s v="0000-00-00"/>
    <n v="5000"/>
    <n v="3280.23"/>
    <n v="21.5"/>
    <s v="Vigente"/>
    <x v="10"/>
    <s v="Venta al por menor de frutas, legumbres y hortalizas frescas o en conserva en establecimientos especializados."/>
    <s v="Venta al por menor varios"/>
    <n v="1000864"/>
    <s v="333.02"/>
    <s v="1,300.00"/>
    <s v="Sobre firmas"/>
    <s v="20.40"/>
    <s v="Edelina Aurora Carrillo Tasambay"/>
    <x v="1"/>
    <x v="0"/>
    <x v="4"/>
    <s v="CHILLANES"/>
    <s v="CHILLANES"/>
    <x v="0"/>
  </r>
  <r>
    <n v="1000913"/>
    <s v="CAIVE ROLDAN MARIA PETRONA"/>
    <n v="1721414090"/>
    <x v="29"/>
    <x v="1"/>
    <x v="276"/>
    <n v="12"/>
    <n v="0"/>
    <x v="1"/>
    <x v="1"/>
    <x v="1"/>
    <d v="2021-07-14T00:00:00"/>
    <d v="2022-08-05T00:00:00"/>
    <s v="0000-00-00"/>
    <n v="2000"/>
    <n v="1092.04"/>
    <n v="23"/>
    <s v="Vigente"/>
    <x v="21"/>
    <s v="Venta al por mayor de frutas, legumbres y hortalizas."/>
    <s v="Venta al por mayor varios"/>
    <n v="1000981"/>
    <s v="193.03"/>
    <s v="1,300.00"/>
    <s v="Sobre firmas"/>
    <s v="1.03"/>
    <s v="Edelina Aurora Carrillo Tasambay"/>
    <x v="1"/>
    <x v="1"/>
    <x v="0"/>
    <s v="RIOBAMBA"/>
    <s v="PUNIN"/>
    <x v="1"/>
  </r>
  <r>
    <n v="1000914"/>
    <s v="GUAMAN TAPUY FABRICIO DANIEL"/>
    <n v="1751494558"/>
    <x v="49"/>
    <x v="0"/>
    <x v="277"/>
    <n v="12"/>
    <n v="0"/>
    <x v="1"/>
    <x v="1"/>
    <x v="1"/>
    <d v="2021-07-14T00:00:00"/>
    <d v="2022-07-25T00:00:00"/>
    <s v="0000-00-00"/>
    <n v="1000"/>
    <n v="455.36"/>
    <n v="23"/>
    <s v="Vigente"/>
    <x v="23"/>
    <s v="Elaboración de pan y otros productos de panaderí­a secos: pan de todo tipo, panecillos, bizcochos, tostadas, galletas, etcétera, incluso envasados."/>
    <s v="Elaboración de alimentos"/>
    <n v="1000982"/>
    <s v="96.52"/>
    <s v="800.00"/>
    <s v="Sobre firmas"/>
    <s v="2.11"/>
    <s v="Edelina Aurora Carrillo Tasambay"/>
    <x v="0"/>
    <x v="0"/>
    <x v="1"/>
    <s v="QUITO"/>
    <s v="SAN BLAS"/>
    <x v="0"/>
  </r>
  <r>
    <n v="1000984"/>
    <s v="LEGARDA HINOJOSA ESTEFANO ALEXANDER"/>
    <n v="1723872261"/>
    <x v="14"/>
    <x v="0"/>
    <x v="278"/>
    <n v="18"/>
    <n v="0"/>
    <x v="1"/>
    <x v="1"/>
    <x v="1"/>
    <d v="2021-07-15T00:00:00"/>
    <d v="2023-01-20T00:00:00"/>
    <s v="0000-00-00"/>
    <n v="1200"/>
    <n v="788.91"/>
    <n v="23"/>
    <s v="Vigente"/>
    <x v="82"/>
    <s v="Empleado Privado"/>
    <s v="Empleado Privado"/>
    <n v="1001053"/>
    <s v="80.85"/>
    <s v="1,320.00"/>
    <s v="Sobre firmas"/>
    <s v="108.34"/>
    <s v="Edelina Aurora Carrillo Tasambay"/>
    <x v="0"/>
    <x v="0"/>
    <x v="1"/>
    <s v="QUITO"/>
    <s v="ELOY ALFARO"/>
    <x v="1"/>
  </r>
  <r>
    <n v="1001354"/>
    <s v="MACAS LEMA SILVIA MARIBEL "/>
    <n v="605600618"/>
    <x v="42"/>
    <x v="1"/>
    <x v="279"/>
    <n v="24"/>
    <n v="0"/>
    <x v="1"/>
    <x v="1"/>
    <x v="1"/>
    <d v="2021-07-15T00:00:00"/>
    <d v="2023-07-25T00:00:00"/>
    <s v="0000-00-00"/>
    <n v="2500"/>
    <n v="1900.66"/>
    <n v="21.5"/>
    <s v="Vigente"/>
    <x v="21"/>
    <s v="Venta al por mayor de frutas, legumbres y hortalizas."/>
    <s v="Venta al por mayor varios"/>
    <n v="1001431"/>
    <s v="134.85"/>
    <s v="500.00"/>
    <s v="Sobre firmas"/>
    <s v="24.24"/>
    <s v="Edelina Aurora Carrillo Tasambay"/>
    <x v="1"/>
    <x v="0"/>
    <x v="0"/>
    <s v="COLTA"/>
    <s v="CAJABAMBA"/>
    <x v="0"/>
  </r>
  <r>
    <n v="1000597"/>
    <s v="CARRION UBIDIA MARLENE ANABEL"/>
    <n v="1718262361"/>
    <x v="29"/>
    <x v="1"/>
    <x v="280"/>
    <n v="12"/>
    <n v="0"/>
    <x v="1"/>
    <x v="1"/>
    <x v="1"/>
    <d v="2021-07-16T00:00:00"/>
    <d v="2022-07-25T00:00:00"/>
    <s v="0000-00-00"/>
    <n v="1000"/>
    <n v="454.08"/>
    <n v="23"/>
    <s v="Vigente"/>
    <x v="83"/>
    <s v="Crí­a y reproducción de cerdos."/>
    <s v="Cría y reproducción de animales"/>
    <n v="1000668"/>
    <s v="96.52"/>
    <s v="1,100.00"/>
    <s v="Sobre firmas"/>
    <s v="15.37"/>
    <s v="Edelina Aurora Carrillo Tasambay"/>
    <x v="0"/>
    <x v="0"/>
    <x v="1"/>
    <s v="SAN MIGUEL DE LOS BANCOS"/>
    <s v="SAN MIGUEL DE LOS BANCOS"/>
    <x v="0"/>
  </r>
  <r>
    <n v="1001117"/>
    <s v="TIUPUL URQUIZO JERONIMO ."/>
    <n v="601129232"/>
    <x v="39"/>
    <x v="1"/>
    <x v="281"/>
    <n v="18"/>
    <n v="9"/>
    <x v="2"/>
    <x v="1"/>
    <x v="1"/>
    <d v="2021-07-16T00:00:00"/>
    <d v="2023-01-20T00:00:00"/>
    <d v="2022-02-20T00:00:00"/>
    <n v="2000"/>
    <n v="1418.21"/>
    <n v="23"/>
    <s v="Moroso"/>
    <x v="46"/>
    <s v="Empleado Privado"/>
    <s v="Empleado Privado"/>
    <n v="1001191"/>
    <s v="134.75"/>
    <s v="3,700.00"/>
    <s v="Sobre firmas"/>
    <s v="0.02"/>
    <s v="Eloisa Veronica Guaman Tasambay"/>
    <x v="0"/>
    <x v="1"/>
    <x v="0"/>
    <s v="RIOBAMBA"/>
    <s v="YARUQUIES"/>
    <x v="0"/>
  </r>
  <r>
    <n v="1000950"/>
    <s v="TIGASI CHUGCHILAN LUIS ANGEL"/>
    <n v="503849937"/>
    <x v="22"/>
    <x v="0"/>
    <x v="282"/>
    <n v="12"/>
    <n v="4"/>
    <x v="1"/>
    <x v="1"/>
    <x v="1"/>
    <d v="2021-07-17T00:00:00"/>
    <d v="2022-07-25T00:00:00"/>
    <d v="2022-02-25T00:00:00"/>
    <n v="2000"/>
    <n v="1072.49"/>
    <n v="23"/>
    <s v="Moroso"/>
    <x v="61"/>
    <s v="Obras de construcciones distintas de las de edificios por ejemplo: instalaciones deportivas al aire libre."/>
    <s v="Construcción y diseño industrial"/>
    <n v="1001020"/>
    <s v="193.03"/>
    <s v="640.00"/>
    <s v="Sobre firmas"/>
    <s v="0.07"/>
    <s v="Gladys Beatriz Cayambe Niama"/>
    <x v="1"/>
    <x v="1"/>
    <x v="1"/>
    <s v="QUITO"/>
    <s v="LA ARGELIA"/>
    <x v="0"/>
  </r>
  <r>
    <n v="1001337"/>
    <s v="TIPANTUÑA VEGA EDWIN ROLANDO "/>
    <n v="503443210"/>
    <x v="20"/>
    <x v="0"/>
    <x v="283"/>
    <n v="36"/>
    <n v="0"/>
    <x v="1"/>
    <x v="1"/>
    <x v="1"/>
    <d v="2021-07-19T00:00:00"/>
    <d v="2024-07-18T00:00:00"/>
    <s v="0000-00-00"/>
    <n v="5000"/>
    <n v="4272.62"/>
    <n v="21.5"/>
    <s v="Vigente"/>
    <x v="79"/>
    <s v="Elaboración de otros productos de panaderí­a, incluso congelados: tortillas de maí­z o trigo, conos de helado, obleas, waffles, panqueques, etcétera."/>
    <s v="Elaboración de alimentos"/>
    <n v="1001414"/>
    <s v="195.25"/>
    <s v="3,000.00"/>
    <s v="Sobre firmas"/>
    <s v="0.35"/>
    <s v="Gladys Beatriz Cayambe Niama"/>
    <x v="0"/>
    <x v="0"/>
    <x v="1"/>
    <s v="QUITO"/>
    <s v="COTOCOLLAO"/>
    <x v="0"/>
  </r>
  <r>
    <n v="1001297"/>
    <s v="ESPINOZA ACARO HOLGUER SANTIAGO"/>
    <n v="1726563776"/>
    <x v="2"/>
    <x v="0"/>
    <x v="284"/>
    <n v="24"/>
    <n v="0"/>
    <x v="1"/>
    <x v="1"/>
    <x v="1"/>
    <d v="2021-07-20T00:00:00"/>
    <d v="2023-07-20T00:00:00"/>
    <s v="0000-00-00"/>
    <n v="2000"/>
    <n v="1513.69"/>
    <n v="23"/>
    <s v="Vigente"/>
    <x v="3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1373"/>
    <s v="107.07"/>
    <s v="600.00"/>
    <s v="Sobre firmas"/>
    <s v="6.52"/>
    <s v="Edelina Aurora Carrillo Tasambay"/>
    <x v="0"/>
    <x v="0"/>
    <x v="12"/>
    <s v="AMBATO"/>
    <s v="LA MERCED"/>
    <x v="1"/>
  </r>
  <r>
    <n v="1000426"/>
    <s v="PADILLLA VACACELA DENNIS JONATHAN"/>
    <n v="1726811019"/>
    <x v="14"/>
    <x v="0"/>
    <x v="285"/>
    <n v="18"/>
    <n v="4"/>
    <x v="1"/>
    <x v="1"/>
    <x v="1"/>
    <d v="2021-07-21T00:00:00"/>
    <d v="2023-01-25T00:00:00"/>
    <d v="2022-02-25T00:00:00"/>
    <n v="2000"/>
    <n v="1418.21"/>
    <n v="23"/>
    <s v="Moroso"/>
    <x v="16"/>
    <s v="Actividades de alquiler con fines operativos de automóviles de pasajeros, camiones, camionetas, remolques y vehí­culos de recreo. (sin conductor)."/>
    <s v="Actividades de alquiler con fines operativos de automóviles"/>
    <n v="1000489"/>
    <s v="137.31"/>
    <s v="500.00"/>
    <s v="Sobre firmas"/>
    <s v="0.00"/>
    <s v="Edelina Aurora Carrillo Tasambay"/>
    <x v="1"/>
    <x v="1"/>
    <x v="1"/>
    <s v="QUITO"/>
    <s v="CHILLOGALLO"/>
    <x v="0"/>
  </r>
  <r>
    <n v="1000471"/>
    <s v="MARTINEZ PATARON LUIS ANIBAL"/>
    <n v="1713625919"/>
    <x v="1"/>
    <x v="0"/>
    <x v="286"/>
    <n v="24"/>
    <n v="0"/>
    <x v="1"/>
    <x v="1"/>
    <x v="1"/>
    <d v="2021-07-21T00:00:00"/>
    <d v="2023-07-25T00:00:00"/>
    <s v="0000-00-00"/>
    <n v="3000"/>
    <n v="2269.38"/>
    <n v="21.5"/>
    <s v="Vigente"/>
    <x v="16"/>
    <s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
    <s v="Reparaciones varias y mantenimiento"/>
    <n v="1000542"/>
    <s v="161.82"/>
    <s v="1,500.00"/>
    <s v="Sobre firmas"/>
    <s v="24.63"/>
    <s v="Edelina Aurora Carrillo Tasambay"/>
    <x v="0"/>
    <x v="0"/>
    <x v="1"/>
    <s v="QUITO"/>
    <s v="PONCEANO"/>
    <x v="0"/>
  </r>
  <r>
    <n v="1001317"/>
    <s v="LASO GUAYPACHA JAIME ORLANDO "/>
    <n v="201772852"/>
    <x v="12"/>
    <x v="0"/>
    <x v="287"/>
    <n v="6"/>
    <n v="45"/>
    <x v="3"/>
    <x v="1"/>
    <x v="1"/>
    <d v="2021-07-21T00:00:00"/>
    <d v="2022-01-15T00:00:00"/>
    <d v="2022-01-15T00:00:00"/>
    <n v="500"/>
    <n v="86.18"/>
    <n v="23"/>
    <s v="Moroso"/>
    <x v="31"/>
    <s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
    <s v="Transporte terrestre de pasajeros"/>
    <n v="1001394"/>
    <s v="89.59"/>
    <s v="1,050.00"/>
    <s v="Sobre firmas"/>
    <s v="0.01"/>
    <s v="Edelina Aurora Carrillo Tasambay"/>
    <x v="0"/>
    <x v="1"/>
    <x v="4"/>
    <s v="GUARANDA"/>
    <s v="JULIO E. MORENO (CATANAHUAN GRANDE)"/>
    <x v="1"/>
  </r>
  <r>
    <n v="1001340"/>
    <s v="IBARRA SOLIS EDWIN HERNAN"/>
    <n v="603808502"/>
    <x v="25"/>
    <x v="0"/>
    <x v="288"/>
    <n v="24"/>
    <n v="0"/>
    <x v="1"/>
    <x v="1"/>
    <x v="1"/>
    <d v="2021-07-22T00:00:00"/>
    <d v="2023-08-06T00:00:00"/>
    <s v="0000-00-00"/>
    <n v="3000"/>
    <n v="2401.65"/>
    <n v="21.5"/>
    <s v="Vigente"/>
    <x v="23"/>
    <s v="Venta al por mayor de productos de panaderí­a y reposterí­a."/>
    <s v="Venta al por mayor varios"/>
    <n v="1001417"/>
    <s v="161.82"/>
    <s v="3,400.00"/>
    <s v="Sobre firmas"/>
    <s v="20.17"/>
    <s v="Edelina Aurora Carrillo Tasambay"/>
    <x v="1"/>
    <x v="0"/>
    <x v="0"/>
    <s v="CUMANDA"/>
    <s v="CUMANDA"/>
    <x v="0"/>
  </r>
  <r>
    <n v="1001375"/>
    <s v="SARABINO CUICHAN BRYAN BENJAMIN "/>
    <n v="1722319645"/>
    <x v="49"/>
    <x v="1"/>
    <x v="289"/>
    <n v="24"/>
    <n v="4"/>
    <x v="1"/>
    <x v="1"/>
    <x v="1"/>
    <d v="2021-07-22T00:00:00"/>
    <d v="2023-07-25T00:00:00"/>
    <d v="2022-02-25T00:00:00"/>
    <n v="5000"/>
    <n v="3963.66"/>
    <n v="21.5"/>
    <s v="Moroso"/>
    <x v="84"/>
    <s v="Alquiler de productos textiles, prendas de vestir y calzado."/>
    <s v="Alquiler con fines operativos"/>
    <n v="1001452"/>
    <s v="269.73"/>
    <s v="800.00"/>
    <s v="Sobre firmas"/>
    <s v="0.00"/>
    <s v="Edelina Aurora Carrillo Tasambay"/>
    <x v="0"/>
    <x v="0"/>
    <x v="1"/>
    <s v="QUITO"/>
    <s v="COTOCOLLAO"/>
    <x v="0"/>
  </r>
  <r>
    <n v="1001377"/>
    <s v="AUQUILLA CARRILLO DANIEL ELIAS"/>
    <n v="604859397"/>
    <x v="13"/>
    <x v="0"/>
    <x v="290"/>
    <n v="24"/>
    <n v="4"/>
    <x v="1"/>
    <x v="1"/>
    <x v="1"/>
    <d v="2021-07-24T00:00:00"/>
    <d v="2023-07-25T00:00:00"/>
    <d v="2022-02-25T00:00:00"/>
    <n v="2000"/>
    <n v="1588.41"/>
    <n v="23"/>
    <s v="Moroso"/>
    <x v="4"/>
    <s v="Actividades de fumigación de cultivos, incluida la fumigación aérea; tratamiento de cultivos, control de plagas (incluidos los conejos); en relación con la agricultura."/>
    <s v="Actividades varias "/>
    <n v="1001456"/>
    <s v="109.63"/>
    <s v="2,384.00"/>
    <s v="Sobre firmas"/>
    <s v="0.07"/>
    <s v="Eloisa Veronica Guaman Tasambay"/>
    <x v="1"/>
    <x v="0"/>
    <x v="0"/>
    <s v="RIOBAMBA"/>
    <s v="YARUQUIES"/>
    <x v="0"/>
  </r>
  <r>
    <n v="1000185"/>
    <s v="YUNGAN TIXI PEDRO "/>
    <n v="604287805"/>
    <x v="35"/>
    <x v="0"/>
    <x v="291"/>
    <n v="12"/>
    <n v="0"/>
    <x v="1"/>
    <x v="1"/>
    <x v="1"/>
    <d v="2021-07-27T00:00:00"/>
    <d v="2022-08-06T00:00:00"/>
    <s v="0000-00-00"/>
    <n v="5000"/>
    <n v="2675.54"/>
    <n v="21.5"/>
    <s v="Vigente"/>
    <x v="63"/>
    <s v="Venta al por menor de alimentos, bebidas y productos del tabaco en puestos de venta o mercados."/>
    <s v="Venta al por menor varios"/>
    <n v="1000248"/>
    <s v="478.34"/>
    <s v="2,500.00"/>
    <s v="Sobre firmas"/>
    <s v="150.76"/>
    <s v="Juan Gabriel Urquizo Yumiceba"/>
    <x v="1"/>
    <x v="1"/>
    <x v="0"/>
    <s v="RIOBAMBA"/>
    <s v="YARUQUIES"/>
    <x v="0"/>
  </r>
  <r>
    <n v="1001376"/>
    <s v="ANDRADE MORA PATRICIO ALEXANDER "/>
    <n v="1711613016"/>
    <x v="11"/>
    <x v="0"/>
    <x v="292"/>
    <n v="12"/>
    <n v="24"/>
    <x v="2"/>
    <x v="1"/>
    <x v="1"/>
    <d v="2021-07-27T00:00:00"/>
    <d v="2022-08-05T00:00:00"/>
    <d v="2022-02-05T00:00:00"/>
    <n v="2000"/>
    <n v="1237.23"/>
    <n v="23"/>
    <s v="Moroso"/>
    <x v="13"/>
    <s v="Enseñanza técnica y profesional de nivel inferior al de la enseñanza superior, capacitación para guí­as turí­sticos, cocineros y otro personal de hoteles y restaurantes."/>
    <s v="Escuelas de aprendizaje"/>
    <n v="1001453"/>
    <s v="193.03"/>
    <s v="2,400.00"/>
    <s v="Sobre firmas"/>
    <s v="0.00"/>
    <s v="Edelina Aurora Carrillo Tasambay"/>
    <x v="0"/>
    <x v="4"/>
    <x v="1"/>
    <s v="QUITO"/>
    <s v="COTOCOLLAO"/>
    <x v="0"/>
  </r>
  <r>
    <n v="1001383"/>
    <s v="MALAN MUÑOZ JOSE BASILIO"/>
    <n v="602849960"/>
    <x v="3"/>
    <x v="0"/>
    <x v="293"/>
    <n v="24"/>
    <n v="4"/>
    <x v="1"/>
    <x v="1"/>
    <x v="1"/>
    <d v="2021-07-27T00:00:00"/>
    <d v="2023-07-25T00:00:00"/>
    <d v="2022-02-25T00:00:00"/>
    <n v="2500"/>
    <n v="1973.44"/>
    <n v="21.5"/>
    <s v="Moroso"/>
    <x v="85"/>
    <s v="Fabricación de bloques de vidrio para pavimentar u otros elementos para la construcción."/>
    <s v="Fabricación de máquinaria y equipos"/>
    <n v="1001462"/>
    <s v="134.85"/>
    <s v="5,000.00"/>
    <s v="Sobre firmas"/>
    <s v="0.05"/>
    <s v="Edelina Aurora Carrillo Tasambay"/>
    <x v="1"/>
    <x v="0"/>
    <x v="0"/>
    <s v="GUAMOTE"/>
    <s v="PALMIRA"/>
    <x v="1"/>
  </r>
  <r>
    <n v="1001384"/>
    <s v="CUICHAN HURTADO VICTOR MANUEL"/>
    <n v="1705942033"/>
    <x v="24"/>
    <x v="0"/>
    <x v="294"/>
    <n v="36"/>
    <n v="0"/>
    <x v="1"/>
    <x v="1"/>
    <x v="1"/>
    <d v="2021-07-27T00:00:00"/>
    <d v="2024-07-25T00:00:00"/>
    <s v="0000-00-00"/>
    <n v="6000"/>
    <n v="5122.41"/>
    <n v="21.5"/>
    <s v="Vigente"/>
    <x v="30"/>
    <s v="Fabricación de briquetas de carbón de piedra y lignito."/>
    <s v="Fabricación de máquinaria y equipos"/>
    <n v="1001463"/>
    <s v="241.45"/>
    <s v="700.00"/>
    <s v="Sobre firmas"/>
    <s v="73.64"/>
    <s v="Edelina Aurora Carrillo Tasambay"/>
    <x v="0"/>
    <x v="0"/>
    <x v="1"/>
    <s v="QUITO"/>
    <s v="COTOCOLLAO"/>
    <x v="0"/>
  </r>
  <r>
    <n v="1001348"/>
    <s v="VIVAS MORETA ZOILA AMADA "/>
    <n v="1703711596"/>
    <x v="23"/>
    <x v="1"/>
    <x v="295"/>
    <n v="6"/>
    <n v="9"/>
    <x v="2"/>
    <x v="1"/>
    <x v="1"/>
    <d v="2021-07-28T00:00:00"/>
    <d v="2022-02-20T00:00:00"/>
    <d v="2022-02-20T00:00:00"/>
    <n v="500"/>
    <n v="7.33"/>
    <n v="23"/>
    <s v="Moroso"/>
    <x v="11"/>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425"/>
    <s v="90.23"/>
    <s v="630.00"/>
    <s v="Sobre firmas"/>
    <s v="0.00"/>
    <s v="Edelina Aurora Carrillo Tasambay"/>
    <x v="0"/>
    <x v="0"/>
    <x v="1"/>
    <s v="QUITO"/>
    <s v="COTOCOLLAO"/>
    <x v="0"/>
  </r>
  <r>
    <n v="1000824"/>
    <s v="TASAMBAY VALDEZ MANUEL ALFREDO"/>
    <n v="604708958"/>
    <x v="25"/>
    <x v="0"/>
    <x v="296"/>
    <n v="1"/>
    <n v="36"/>
    <x v="3"/>
    <x v="1"/>
    <x v="1"/>
    <d v="2021-07-29T00:00:00"/>
    <d v="2021-10-24T00:00:00"/>
    <d v="2022-01-24T00:00:00"/>
    <n v="2210"/>
    <n v="2210"/>
    <n v="21.5"/>
    <s v="Moroso"/>
    <x v="18"/>
    <s v="Venta al por mayor de frutas, legumbres y hortalizas."/>
    <s v="Venta al por mayor varios"/>
    <n v="1000894"/>
    <s v="0.00"/>
    <s v="7,000.00"/>
    <s v="Sobre firmas"/>
    <s v="0.00"/>
    <s v="Gladys Beatriz Cayambe Niama"/>
    <x v="1"/>
    <x v="2"/>
    <x v="1"/>
    <s v="QUITO"/>
    <s v="COTOCOLLAO"/>
    <x v="0"/>
  </r>
  <r>
    <n v="1001175"/>
    <s v="YAMBAY BUÑAY MARIA CRISTINA"/>
    <n v="1722876214"/>
    <x v="2"/>
    <x v="1"/>
    <x v="297"/>
    <n v="24"/>
    <n v="0"/>
    <x v="1"/>
    <x v="1"/>
    <x v="1"/>
    <d v="2021-07-29T00:00:00"/>
    <d v="2023-08-15T00:00:00"/>
    <s v="0000-00-00"/>
    <n v="2000"/>
    <n v="1610.64"/>
    <n v="23"/>
    <s v="Vigente"/>
    <x v="36"/>
    <s v="Servicios de apoyo a la fabricación de tejidos de punto y ganchillo a cambio de una retribución o por contrato."/>
    <s v="Servicios Varios"/>
    <n v="1001253"/>
    <s v="109.63"/>
    <s v="1,200.00"/>
    <s v="Sobre firmas"/>
    <s v="13.13"/>
    <s v="Edelina Aurora Carrillo Tasambay"/>
    <x v="1"/>
    <x v="1"/>
    <x v="1"/>
    <s v="QUITO"/>
    <s v="LA LIBERTAD"/>
    <x v="1"/>
  </r>
  <r>
    <n v="1001393"/>
    <s v="COLLAGUAZO GUACHAMIN SONIA ELIZABETH"/>
    <n v="1719733444"/>
    <x v="20"/>
    <x v="1"/>
    <x v="298"/>
    <n v="24"/>
    <n v="0"/>
    <x v="1"/>
    <x v="1"/>
    <x v="1"/>
    <d v="2021-07-31T00:00:00"/>
    <d v="2023-07-25T00:00:00"/>
    <s v="0000-00-00"/>
    <n v="5000"/>
    <n v="3749.29"/>
    <n v="21.5"/>
    <s v="Vigente"/>
    <x v="86"/>
    <s v="Alquiler de equipo de transporte aéreo con operadores para el transporte de carga."/>
    <s v="Alquiler con fines operativos"/>
    <n v="1001473"/>
    <s v="269.73"/>
    <s v="4,300.00"/>
    <s v="Sobre firmas"/>
    <s v="32.54"/>
    <s v="Juan Gabriel Urquizo Yumiceba"/>
    <x v="0"/>
    <x v="4"/>
    <x v="1"/>
    <s v="QUITO"/>
    <s v="COTOCOLLAO"/>
    <x v="0"/>
  </r>
  <r>
    <n v="1000828"/>
    <s v="PALAQUIBAY LLIVIRUMBAY YOLANDA UVALDINA"/>
    <n v="1708727910"/>
    <x v="37"/>
    <x v="1"/>
    <x v="299"/>
    <n v="24"/>
    <n v="0"/>
    <x v="1"/>
    <x v="1"/>
    <x v="1"/>
    <d v="2021-08-02T00:00:00"/>
    <d v="2023-08-05T00:00:00"/>
    <s v="0000-00-00"/>
    <n v="6000"/>
    <n v="4756"/>
    <n v="21.5"/>
    <s v="Vigente"/>
    <x v="87"/>
    <s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
    <s v="Venta al por menor varios"/>
    <n v="1000898"/>
    <s v="323.65"/>
    <s v="1,060.00"/>
    <s v="Sobre firmas"/>
    <s v="197.30"/>
    <s v="Gladys Beatriz Cayambe Niama"/>
    <x v="0"/>
    <x v="0"/>
    <x v="0"/>
    <s v="ALAUSI"/>
    <s v="GUASUNTOS"/>
    <x v="1"/>
  </r>
  <r>
    <n v="1001380"/>
    <s v="PEREZ DAQUILEMA VALERIO ."/>
    <n v="603349499"/>
    <x v="38"/>
    <x v="0"/>
    <x v="300"/>
    <n v="18"/>
    <n v="4"/>
    <x v="1"/>
    <x v="1"/>
    <x v="1"/>
    <d v="2021-08-02T00:00:00"/>
    <d v="2023-02-25T00:00:00"/>
    <d v="2022-02-25T00:00:00"/>
    <n v="2200"/>
    <n v="1693.68"/>
    <n v="21.5"/>
    <s v="Moroso"/>
    <x v="61"/>
    <s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s v="Construcción y diseño industrial"/>
    <n v="1001458"/>
    <s v="149.14"/>
    <s v="700.00"/>
    <s v="Sobre firmas"/>
    <s v="0.04"/>
    <s v="Gladys Beatriz Cayambe Niama"/>
    <x v="0"/>
    <x v="1"/>
    <x v="0"/>
    <s v="GUAMOTE"/>
    <s v="PALMIRA"/>
    <x v="1"/>
  </r>
  <r>
    <n v="1001390"/>
    <s v="ÑAMO PADILLA JOSE ALBERTO "/>
    <n v="922829882"/>
    <x v="35"/>
    <x v="0"/>
    <x v="301"/>
    <n v="36"/>
    <n v="4"/>
    <x v="1"/>
    <x v="1"/>
    <x v="1"/>
    <d v="2021-08-02T00:00:00"/>
    <d v="2024-08-25T00:00:00"/>
    <d v="2022-02-25T00:00:00"/>
    <n v="5000"/>
    <n v="4564.46"/>
    <n v="21.5"/>
    <s v="Moroso"/>
    <x v="21"/>
    <s v="Venta al por mayor de frutas, legumbres y hortalizas."/>
    <s v="Venta al por mayor varios"/>
    <n v="1001469"/>
    <s v="201.23"/>
    <s v="1,000.00"/>
    <s v="Sobre firmas"/>
    <s v="0.00"/>
    <s v="Edelina Aurora Carrillo Tasambay"/>
    <x v="1"/>
    <x v="1"/>
    <x v="0"/>
    <s v="COLTA"/>
    <s v="CAJABAMBA"/>
    <x v="0"/>
  </r>
  <r>
    <n v="1000293"/>
    <s v="LASO GUAYPACHA GLADYS YOLANDA"/>
    <n v="201767332"/>
    <x v="28"/>
    <x v="1"/>
    <x v="302"/>
    <n v="12"/>
    <n v="0"/>
    <x v="1"/>
    <x v="1"/>
    <x v="1"/>
    <d v="2021-08-03T00:00:00"/>
    <d v="2022-08-20T00:00:00"/>
    <s v="0000-00-00"/>
    <n v="500"/>
    <n v="271.01"/>
    <n v="23"/>
    <s v="Vigente"/>
    <x v="10"/>
    <s v="Venta al por menor de frutas, legumbres y hortalizas frescas o en conserva en establecimientos especializados."/>
    <s v="Venta al por menor varios"/>
    <n v="1000354"/>
    <s v="48.26"/>
    <s v="600.00"/>
    <s v="Sobre firmas"/>
    <s v="1.61"/>
    <s v="Edelina Aurora Carrillo Tasambay"/>
    <x v="1"/>
    <x v="1"/>
    <x v="4"/>
    <s v="GUARANDA"/>
    <s v="JULIO E. MORENO (CATANAHUAN GRANDE)"/>
    <x v="1"/>
  </r>
  <r>
    <n v="1000925"/>
    <s v="EGUEZ GUERRA RICARDO ANDRES"/>
    <n v="1720231412"/>
    <x v="15"/>
    <x v="0"/>
    <x v="303"/>
    <n v="30"/>
    <n v="4"/>
    <x v="1"/>
    <x v="1"/>
    <x v="1"/>
    <d v="2021-08-03T00:00:00"/>
    <d v="2024-02-25T00:00:00"/>
    <d v="2022-02-25T00:00:00"/>
    <n v="3500"/>
    <n v="3093.73"/>
    <n v="21.5"/>
    <s v="Moroso"/>
    <x v="88"/>
    <s v="Educación especial secundaria para estudiantes discapacitados. La educación puede ser provista en salones de clases o a través de radio, televisión, Internet, correspondencia o en el hogar."/>
    <s v="Educacicón"/>
    <n v="1000994"/>
    <s v="159.92"/>
    <s v="1,100.00"/>
    <s v="Sobre firmas"/>
    <s v="0.00"/>
    <s v="Gladys Beatriz Cayambe Niama"/>
    <x v="0"/>
    <x v="0"/>
    <x v="1"/>
    <s v="QUITO"/>
    <s v="CHIMBACALLE"/>
    <x v="0"/>
  </r>
  <r>
    <n v="1001338"/>
    <s v="LANCHIMBA BURGA MARIA ESTHELA"/>
    <n v="1003784376"/>
    <x v="2"/>
    <x v="1"/>
    <x v="304"/>
    <n v="6"/>
    <n v="38"/>
    <x v="3"/>
    <x v="1"/>
    <x v="1"/>
    <d v="2021-08-03T00:00:00"/>
    <d v="2022-02-22T00:00:00"/>
    <d v="2022-01-22T00:00:00"/>
    <n v="520"/>
    <n v="143.09"/>
    <n v="23"/>
    <s v="Moroso"/>
    <x v="21"/>
    <s v="Venta al por mayor de frutas, legumbres y hortalizas."/>
    <s v="Venta al por mayor varios"/>
    <n v="1001415"/>
    <s v="93.83"/>
    <s v="800.00"/>
    <s v="Sobre firmas"/>
    <s v="0.00"/>
    <s v="Gladys Beatriz Cayambe Niama"/>
    <x v="1"/>
    <x v="1"/>
    <x v="1"/>
    <s v="QUITO"/>
    <s v="COTOCOLLAO"/>
    <x v="0"/>
  </r>
  <r>
    <n v="1000142"/>
    <s v="TASAMBAY URQUIZO SEGUNDO JUAN"/>
    <n v="1716211931"/>
    <x v="35"/>
    <x v="0"/>
    <x v="305"/>
    <n v="12"/>
    <n v="0"/>
    <x v="1"/>
    <x v="0"/>
    <x v="0"/>
    <d v="2021-08-04T00:00:00"/>
    <d v="2022-08-04T00:00:00"/>
    <s v="0000-00-00"/>
    <n v="1000"/>
    <n v="518.88"/>
    <n v="14"/>
    <s v="Vigente"/>
    <x v="0"/>
    <s v="Empleado Público"/>
    <s v="Empleado Público"/>
    <n v="1000187"/>
    <s v="91.48"/>
    <s v="1,480.00"/>
    <s v="Sobre firmas"/>
    <s v="14.36"/>
    <s v="Juan Gabriel Urquizo Yumiceba"/>
    <x v="1"/>
    <x v="0"/>
    <x v="1"/>
    <s v="QUITO"/>
    <s v="COTOCOLLAO"/>
    <x v="0"/>
  </r>
  <r>
    <n v="1001341"/>
    <s v="DE LA CRUZ AYALA KARINA FERNANDA"/>
    <n v="1727272500"/>
    <x v="47"/>
    <x v="1"/>
    <x v="306"/>
    <n v="12"/>
    <n v="4"/>
    <x v="1"/>
    <x v="1"/>
    <x v="1"/>
    <d v="2021-08-05T00:00:00"/>
    <d v="2022-08-25T00:00:00"/>
    <d v="2022-02-25T00:00:00"/>
    <n v="500"/>
    <n v="297.2"/>
    <n v="23"/>
    <s v="Moroso"/>
    <x v="89"/>
    <s v="Actividades de fumigación de cultivos, incluida la fumigación aérea; tratamiento de cultivos, control de plagas (incluidos los conejos); en relación con la agricultura."/>
    <s v="Actividades varias "/>
    <n v="1001418"/>
    <s v="48.26"/>
    <s v="1,200.00"/>
    <s v="Sobre firmas"/>
    <s v="0.03"/>
    <s v="Gladys Beatriz Cayambe Niama"/>
    <x v="0"/>
    <x v="0"/>
    <x v="1"/>
    <s v="QUITO"/>
    <s v="COTOCOLLAO"/>
    <x v="0"/>
  </r>
  <r>
    <n v="1000648"/>
    <s v="GUERRA GONZALEZ LUIS ENRIQUE"/>
    <n v="1704478112"/>
    <x v="50"/>
    <x v="0"/>
    <x v="307"/>
    <n v="15"/>
    <n v="0"/>
    <x v="1"/>
    <x v="1"/>
    <x v="1"/>
    <d v="2021-08-06T00:00:00"/>
    <d v="2022-11-25T00:00:00"/>
    <s v="0000-00-00"/>
    <n v="1000"/>
    <n v="649.28"/>
    <n v="23"/>
    <s v="Vigente"/>
    <x v="90"/>
    <s v="Empleado Privado"/>
    <s v="Empleado Privado"/>
    <n v="1000719"/>
    <s v="79.78"/>
    <s v="800.00"/>
    <s v="Sobre firmas"/>
    <s v="17.64"/>
    <s v="Gladys Beatriz Cayambe Niama"/>
    <x v="0"/>
    <x v="3"/>
    <x v="1"/>
    <s v="QUITO"/>
    <s v="ELOY ALFARO"/>
    <x v="1"/>
  </r>
  <r>
    <n v="1001202"/>
    <s v="VIZCAINO PALACIOS ANA MARIA"/>
    <n v="1719185736"/>
    <x v="6"/>
    <x v="1"/>
    <x v="308"/>
    <n v="18"/>
    <n v="24"/>
    <x v="2"/>
    <x v="1"/>
    <x v="1"/>
    <d v="2021-08-06T00:00:00"/>
    <d v="2023-02-05T00:00:00"/>
    <d v="2022-02-05T00:00:00"/>
    <n v="3000"/>
    <n v="2263.46"/>
    <n v="21.5"/>
    <s v="Moroso"/>
    <x v="66"/>
    <s v="Venta al por menor de carne y productos cárnicos (incluidos los de aves de corral) en establecimientos especializados."/>
    <s v="Venta al por menor varios"/>
    <n v="1001280"/>
    <s v="203.39"/>
    <s v="5,000.00"/>
    <s v="Sobre firmas"/>
    <s v="0.01"/>
    <s v="Edelina Aurora Carrillo Tasambay"/>
    <x v="0"/>
    <x v="0"/>
    <x v="1"/>
    <s v="QUITO"/>
    <s v="COTOCOLLAO"/>
    <x v="0"/>
  </r>
  <r>
    <n v="1001307"/>
    <s v="GARZON VALLEJO PATRICIA KARINA "/>
    <n v="1717275281"/>
    <x v="35"/>
    <x v="1"/>
    <x v="309"/>
    <n v="12"/>
    <n v="0"/>
    <x v="1"/>
    <x v="1"/>
    <x v="1"/>
    <d v="2021-08-06T00:00:00"/>
    <d v="2022-08-20T00:00:00"/>
    <s v="0000-00-00"/>
    <n v="500"/>
    <n v="270.05"/>
    <n v="23"/>
    <s v="Vigente"/>
    <x v="87"/>
    <s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
    <s v="Suministros de trabajadores y recursos humanos"/>
    <n v="1001384"/>
    <s v="48.26"/>
    <s v="1,000.00"/>
    <s v="Sobre firmas"/>
    <s v="6.02"/>
    <s v="Edelina Aurora Carrillo Tasambay"/>
    <x v="0"/>
    <x v="0"/>
    <x v="1"/>
    <s v="QUITO"/>
    <s v="EL INCA"/>
    <x v="0"/>
  </r>
  <r>
    <n v="1001405"/>
    <s v="BAÑO PILALUMBO JILSON IVAN "/>
    <n v="503724247"/>
    <x v="15"/>
    <x v="0"/>
    <x v="310"/>
    <n v="36"/>
    <n v="0"/>
    <x v="1"/>
    <x v="1"/>
    <x v="1"/>
    <d v="2021-08-06T00:00:00"/>
    <d v="2024-08-15T00:00:00"/>
    <s v="0000-00-00"/>
    <n v="6000"/>
    <n v="5295.57"/>
    <n v="21.5"/>
    <s v="Vigente"/>
    <x v="58"/>
    <s v="Explotación de altos hornos, producción de arrabio y hierro especular en lingotes, bloques y otras formas primarias, incluso hierro en granalla (granos) y en polvo, convertidores de acero, talleres de laminado y acabado, refundición de lingotes de chatarra de hierro o acero."/>
    <s v="Explotaciones varias"/>
    <n v="1001486"/>
    <s v="241.45"/>
    <s v="1,500.00"/>
    <s v="Sobre firmas"/>
    <s v="1.49"/>
    <s v="Edelina Aurora Carrillo Tasambay"/>
    <x v="1"/>
    <x v="1"/>
    <x v="5"/>
    <s v="PUJILI"/>
    <s v="ZUMBAHUA"/>
    <x v="1"/>
  </r>
  <r>
    <n v="1001120"/>
    <s v="HERNANDEZ TAQUES ROBERTO DAVID"/>
    <n v="401417142"/>
    <x v="35"/>
    <x v="0"/>
    <x v="311"/>
    <n v="24"/>
    <n v="5"/>
    <x v="1"/>
    <x v="1"/>
    <x v="1"/>
    <d v="2021-08-07T00:00:00"/>
    <d v="2023-08-24T00:00:00"/>
    <d v="2022-02-24T00:00:00"/>
    <n v="3500"/>
    <n v="2932.77"/>
    <n v="21.5"/>
    <s v="Moroso"/>
    <x v="57"/>
    <s v="Actividades de formación religiosa."/>
    <s v="Actividades de otorgamiento y fromación"/>
    <n v="1001193"/>
    <s v="188.80"/>
    <s v="850.00"/>
    <s v="Sobre firmas"/>
    <s v="0.00"/>
    <s v="Edelina Aurora Carrillo Tasambay"/>
    <x v="1"/>
    <x v="0"/>
    <x v="1"/>
    <s v="QUITO"/>
    <s v="SAN BARTOLO"/>
    <x v="0"/>
  </r>
  <r>
    <n v="1001131"/>
    <s v="PEREZ PEÑALOZA JENNY RUBI"/>
    <n v="2100559661"/>
    <x v="22"/>
    <x v="1"/>
    <x v="312"/>
    <n v="12"/>
    <n v="0"/>
    <x v="1"/>
    <x v="1"/>
    <x v="1"/>
    <d v="2021-08-07T00:00:00"/>
    <d v="2022-08-25T00:00:00"/>
    <s v="0000-00-00"/>
    <n v="1000"/>
    <n v="543.28"/>
    <n v="23"/>
    <s v="Vigente"/>
    <x v="11"/>
    <s v="Venta al por mayor de productos de perfumerí­a, cosméticos (productos de belleza) artí­culos de uso personal (jabones)."/>
    <s v="Venta al por mayor varios"/>
    <n v="1001206"/>
    <s v="96.52"/>
    <s v="500.00"/>
    <s v="Sobre firmas"/>
    <s v="7.92"/>
    <s v="Gladys Beatriz Cayambe Niama"/>
    <x v="1"/>
    <x v="0"/>
    <x v="13"/>
    <s v="LAGO AGRIO"/>
    <s v="NUEVA LOJA"/>
    <x v="0"/>
  </r>
  <r>
    <n v="1001413"/>
    <s v="ZAMBRANO LOOR JOSE FLORESMILO"/>
    <n v="1305581462"/>
    <x v="36"/>
    <x v="0"/>
    <x v="313"/>
    <n v="6"/>
    <n v="45"/>
    <x v="3"/>
    <x v="1"/>
    <x v="1"/>
    <d v="2021-08-07T00:00:00"/>
    <d v="2022-02-15T00:00:00"/>
    <d v="2022-01-15T00:00:00"/>
    <n v="1000"/>
    <n v="278.24"/>
    <n v="23"/>
    <s v="Moroso"/>
    <x v="91"/>
    <s v="Venta al por mayor de animales vivos."/>
    <s v="Venta al por mayor varios"/>
    <n v="1001494"/>
    <s v="180.46"/>
    <s v="2,000.00"/>
    <s v="Sobre firmas"/>
    <s v="0.00"/>
    <s v="Edelina Aurora Carrillo Tasambay"/>
    <x v="0"/>
    <x v="0"/>
    <x v="3"/>
    <s v="CHONE"/>
    <s v="CHONE"/>
    <x v="0"/>
  </r>
  <r>
    <n v="1000255"/>
    <s v="PILLAJO MARIA DE LOURDES"/>
    <n v="1702119536"/>
    <x v="40"/>
    <x v="1"/>
    <x v="314"/>
    <n v="24"/>
    <n v="0"/>
    <x v="1"/>
    <x v="1"/>
    <x v="1"/>
    <d v="2021-08-10T00:00:00"/>
    <d v="2023-08-10T00:00:00"/>
    <s v="0000-00-00"/>
    <n v="5000"/>
    <n v="3953.56"/>
    <n v="21.5"/>
    <s v="Vigente"/>
    <x v="21"/>
    <s v="Venta al por mayor de frutas, legumbres y hortalizas."/>
    <s v="Venta al por mayor varios"/>
    <n v="1000314"/>
    <s v="267.13"/>
    <s v="2,200.00"/>
    <s v="Sobre firmas"/>
    <s v="50.62"/>
    <s v="Edelina Aurora Carrillo Tasambay"/>
    <x v="1"/>
    <x v="1"/>
    <x v="1"/>
    <s v="QUITO"/>
    <s v="COTOCOLLAO"/>
    <x v="0"/>
  </r>
  <r>
    <n v="1001350"/>
    <s v="QUISHPE HEREDIA JOSSELIN MARIBEL"/>
    <n v="1753100740"/>
    <x v="15"/>
    <x v="1"/>
    <x v="315"/>
    <n v="24"/>
    <n v="0"/>
    <x v="1"/>
    <x v="1"/>
    <x v="1"/>
    <d v="2021-08-10T00:00:00"/>
    <d v="2023-08-05T00:00:00"/>
    <s v="0000-00-00"/>
    <n v="5000"/>
    <n v="3916.49"/>
    <n v="18.989999999999998"/>
    <s v="Vigente"/>
    <x v="92"/>
    <s v="Empleado Público"/>
    <s v="Empleado Público"/>
    <n v="1001427"/>
    <s v="262.54"/>
    <s v="1,250.00"/>
    <s v="Sobre firmas"/>
    <s v="0.09"/>
    <s v="Gladys Beatriz Cayambe Niama"/>
    <x v="0"/>
    <x v="4"/>
    <x v="1"/>
    <s v="QUITO"/>
    <s v="COTOCOLLAO"/>
    <x v="0"/>
  </r>
  <r>
    <n v="1001353"/>
    <s v="CHICAIZA CEPEDA EFRAIN ."/>
    <n v="603815234"/>
    <x v="41"/>
    <x v="0"/>
    <x v="316"/>
    <n v="24"/>
    <n v="0"/>
    <x v="1"/>
    <x v="1"/>
    <x v="1"/>
    <d v="2021-08-10T00:00:00"/>
    <d v="2023-08-25T00:00:00"/>
    <s v="0000-00-00"/>
    <n v="4000"/>
    <n v="3201.99"/>
    <n v="21.5"/>
    <s v="Vigente"/>
    <x v="21"/>
    <s v="Venta al por menor de alimentos, bebidas y productos del tabaco en puestos de venta o mercados."/>
    <s v="Venta al por menor varios"/>
    <n v="1001430"/>
    <s v="215.78"/>
    <s v="2,000.00"/>
    <s v="Sobre firmas"/>
    <s v="420.97"/>
    <s v="Edelina Aurora Carrillo Tasambay"/>
    <x v="0"/>
    <x v="1"/>
    <x v="0"/>
    <s v="COLTA"/>
    <s v="COLUMBE"/>
    <x v="1"/>
  </r>
  <r>
    <n v="1001394"/>
    <s v="LLASAG LOZADA JUAN CARLOS "/>
    <n v="1720777786"/>
    <x v="6"/>
    <x v="0"/>
    <x v="317"/>
    <n v="24"/>
    <n v="0"/>
    <x v="1"/>
    <x v="1"/>
    <x v="1"/>
    <d v="2021-08-10T00:00:00"/>
    <d v="2023-08-15T00:00:00"/>
    <s v="0000-00-00"/>
    <n v="3000"/>
    <n v="2381.92"/>
    <n v="21.5"/>
    <s v="Vigente"/>
    <x v="93"/>
    <s v="Empleado Privado"/>
    <s v="Empleado Privado"/>
    <n v="1001475"/>
    <s v="161.82"/>
    <s v="450.00"/>
    <s v="Sobre firmas"/>
    <s v="19.95"/>
    <s v="Gladys Beatriz Cayambe Niama"/>
    <x v="0"/>
    <x v="0"/>
    <x v="1"/>
    <s v="QUITO"/>
    <s v="COTOCOLLAO"/>
    <x v="0"/>
  </r>
  <r>
    <n v="1001400"/>
    <s v="AUQUILLA CARRILLO JUAN PABLO"/>
    <n v="605920867"/>
    <x v="45"/>
    <x v="0"/>
    <x v="318"/>
    <n v="18"/>
    <n v="0"/>
    <x v="1"/>
    <x v="1"/>
    <x v="1"/>
    <d v="2021-08-11T00:00:00"/>
    <d v="2023-02-10T00:00:00"/>
    <s v="0000-00-00"/>
    <n v="2000"/>
    <n v="1411.08"/>
    <n v="23"/>
    <s v="Vigente"/>
    <x v="32"/>
    <s v="Cultivo de trigo."/>
    <s v="Cultivo de granos"/>
    <n v="1001481"/>
    <s v="137.31"/>
    <s v="500.00"/>
    <s v="Sobre firmas"/>
    <s v="0.09"/>
    <s v="Eloisa Veronica Guaman Tasambay"/>
    <x v="1"/>
    <x v="0"/>
    <x v="0"/>
    <s v="RIOBAMBA"/>
    <s v="CACHA (CAB EN MACHANGARA)"/>
    <x v="1"/>
  </r>
  <r>
    <n v="1001411"/>
    <s v="AUQUILLA YUMICEBA ANA LUCIA"/>
    <n v="604437947"/>
    <x v="25"/>
    <x v="1"/>
    <x v="319"/>
    <n v="24"/>
    <n v="4"/>
    <x v="1"/>
    <x v="1"/>
    <x v="1"/>
    <d v="2021-08-11T00:00:00"/>
    <d v="2023-08-25T00:00:00"/>
    <d v="2022-02-25T00:00:00"/>
    <n v="3000"/>
    <n v="2507.9499999999998"/>
    <n v="21.5"/>
    <s v="Moroso"/>
    <x v="21"/>
    <s v="Venta al por mayor de frutas, legumbres y hortalizas."/>
    <s v="Venta al por mayor varios"/>
    <n v="1001492"/>
    <s v="161.82"/>
    <s v="1,800.00"/>
    <s v="Sobre firmas"/>
    <s v="0.03"/>
    <s v="Gladys Beatriz Cayambe Niama"/>
    <x v="1"/>
    <x v="1"/>
    <x v="1"/>
    <s v="QUITO"/>
    <s v="COTOCOLLAO"/>
    <x v="0"/>
  </r>
  <r>
    <n v="1000036"/>
    <s v="CONDO OROZCO JUAN BOLIVAR"/>
    <n v="600036321"/>
    <x v="56"/>
    <x v="0"/>
    <x v="320"/>
    <n v="18"/>
    <n v="0"/>
    <x v="1"/>
    <x v="0"/>
    <x v="0"/>
    <d v="2021-08-13T00:00:00"/>
    <d v="2023-02-10T00:00:00"/>
    <s v="0000-00-00"/>
    <n v="2500"/>
    <n v="1732.56"/>
    <n v="16"/>
    <s v="Vigente"/>
    <x v="0"/>
    <s v="Jubilado"/>
    <s v="Jubilado"/>
    <n v="1000039"/>
    <s v="159.36"/>
    <s v="5,180.00"/>
    <s v="Sobre firmas"/>
    <s v="29.70"/>
    <s v="Eloisa Veronica Guaman Tasambay"/>
    <x v="0"/>
    <x v="0"/>
    <x v="0"/>
    <s v="RIOBAMBA"/>
    <s v="QUIMIAG"/>
    <x v="1"/>
  </r>
  <r>
    <n v="1000153"/>
    <s v="YUMICEBA ÑAMA VICENTE "/>
    <n v="602344921"/>
    <x v="17"/>
    <x v="0"/>
    <x v="321"/>
    <n v="1"/>
    <n v="0"/>
    <x v="1"/>
    <x v="0"/>
    <x v="0"/>
    <d v="2021-08-14T00:00:00"/>
    <d v="2022-08-01T00:00:00"/>
    <s v="0000-00-00"/>
    <n v="500"/>
    <n v="500"/>
    <n v="14"/>
    <s v="Vigente"/>
    <x v="0"/>
    <s v="Venta al por mayor de frutas, legumbres y hortalizas."/>
    <s v="Venta al por mayor varios"/>
    <n v="1000193"/>
    <s v="538.45"/>
    <s v="3,300.00"/>
    <s v="Sobre firmas"/>
    <s v="0.00"/>
    <s v="Gladys Beatriz Cayambe Niama"/>
    <x v="1"/>
    <x v="0"/>
    <x v="0"/>
    <s v="RIOBAMBA"/>
    <s v="YARUQUIES"/>
    <x v="0"/>
  </r>
  <r>
    <n v="1001003"/>
    <s v="TIERRA VILEMA NORA YAJAIRA"/>
    <n v="604786533"/>
    <x v="14"/>
    <x v="1"/>
    <x v="322"/>
    <n v="8"/>
    <n v="4"/>
    <x v="1"/>
    <x v="1"/>
    <x v="1"/>
    <d v="2021-08-14T00:00:00"/>
    <d v="2022-04-25T00:00:00"/>
    <d v="2022-02-25T00:00:00"/>
    <n v="3000"/>
    <n v="1096.29"/>
    <n v="21.5"/>
    <s v="Moroso"/>
    <x v="94"/>
    <s v="Venta al por mayor de frutas, legumbres y hortalizas."/>
    <s v="Venta al por mayor varios"/>
    <n v="1001072"/>
    <s v="411.00"/>
    <s v="1,200.00"/>
    <s v="Sobre firmas"/>
    <s v="0.09"/>
    <s v="Eloisa Veronica Guaman Tasambay"/>
    <x v="0"/>
    <x v="0"/>
    <x v="0"/>
    <s v="RIOBAMBA"/>
    <s v="LIZARZABURU"/>
    <x v="0"/>
  </r>
  <r>
    <n v="1001423"/>
    <s v="TOAPANTA PATAJALO VANESSA ESTEFANIA"/>
    <n v="1753719044"/>
    <x v="30"/>
    <x v="1"/>
    <x v="323"/>
    <n v="9"/>
    <n v="0"/>
    <x v="1"/>
    <x v="1"/>
    <x v="1"/>
    <d v="2021-08-14T00:00:00"/>
    <d v="2022-05-15T00:00:00"/>
    <s v="0000-00-00"/>
    <n v="500"/>
    <n v="177.46"/>
    <n v="23"/>
    <s v="Vigente"/>
    <x v="11"/>
    <s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
    <s v="Actividades de otorgamiento y fromación"/>
    <n v="1001504"/>
    <s v="61.91"/>
    <s v="500.00"/>
    <s v="Sobre firmas"/>
    <s v="21.03"/>
    <s v="Edelina Aurora Carrillo Tasambay"/>
    <x v="1"/>
    <x v="0"/>
    <x v="0"/>
    <s v="COLTA"/>
    <s v="SICALPA"/>
    <x v="0"/>
  </r>
  <r>
    <n v="1000543"/>
    <s v="TASAMBAY ASQUI ALBERTO ."/>
    <n v="601865033"/>
    <x v="16"/>
    <x v="0"/>
    <x v="324"/>
    <n v="4"/>
    <n v="96"/>
    <x v="4"/>
    <x v="1"/>
    <x v="1"/>
    <d v="2021-08-16T00:00:00"/>
    <d v="2021-12-25T00:00:00"/>
    <d v="2021-11-25T00:00:00"/>
    <n v="300"/>
    <n v="154.84"/>
    <n v="23"/>
    <s v="Vencido"/>
    <x v="4"/>
    <s v="Servicios de taxis."/>
    <s v="Servicios Varios"/>
    <n v="1000616"/>
    <s v="79.17"/>
    <s v="1,100.00"/>
    <s v="Sobre firmas"/>
    <s v="0.02"/>
    <s v="Edelina Aurora Carrillo Tasambay"/>
    <x v="1"/>
    <x v="0"/>
    <x v="1"/>
    <s v="QUITO"/>
    <s v="COTOCOLLAO"/>
    <x v="0"/>
  </r>
  <r>
    <n v="1000713"/>
    <s v="YAMBAY BUÑAY PABLO RAUL"/>
    <n v="1719199455"/>
    <x v="25"/>
    <x v="0"/>
    <x v="325"/>
    <n v="12"/>
    <n v="0"/>
    <x v="1"/>
    <x v="1"/>
    <x v="1"/>
    <d v="2021-08-16T00:00:00"/>
    <d v="2022-08-20T00:00:00"/>
    <s v="0000-00-00"/>
    <n v="5000"/>
    <n v="2637.71"/>
    <n v="18.989999999999998"/>
    <s v="Vigente"/>
    <x v="4"/>
    <s v="Creación y colocación de anuncios de publicidad al aire libre en: carteles, tableros, boletines y carteleras, decoración de escaparates, diseño de salas de exhibición, colocación de anuncios en automóviles y buses, actividades de perifoneo, etcétera."/>
    <s v="Activiades de carga y descarga, tratamiento de alimentos"/>
    <n v="1000782"/>
    <s v="468.64"/>
    <s v="1,800.00"/>
    <s v="Sobre firmas"/>
    <s v="3,043.63"/>
    <s v="Edelina Aurora Carrillo Tasambay"/>
    <x v="1"/>
    <x v="0"/>
    <x v="1"/>
    <s v="QUITO"/>
    <s v="LA LIBERTAD"/>
    <x v="1"/>
  </r>
  <r>
    <n v="1001351"/>
    <s v="IBARRA GAIBOR MONICA DEL PILAR "/>
    <n v="1711357044"/>
    <x v="32"/>
    <x v="1"/>
    <x v="326"/>
    <n v="12"/>
    <n v="0"/>
    <x v="1"/>
    <x v="1"/>
    <x v="1"/>
    <d v="2021-08-16T00:00:00"/>
    <d v="2022-09-05T00:00:00"/>
    <s v="0000-00-00"/>
    <n v="5000"/>
    <n v="3117.19"/>
    <n v="21.5"/>
    <s v="Vigente"/>
    <x v="95"/>
    <s v="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dulas y extractos glandulares, fabricación de productos quí­micos anticonceptivos de uso externo y de medicamentos anticonceptivos hormonales, fabricación de preparados para el diagnóstico médico, incluidas pruebas de embarazo, etcétera."/>
    <s v="Fabricación de máquinaria y equipos"/>
    <n v="1001428"/>
    <s v="475.35"/>
    <s v="3,100.00"/>
    <s v="Sobre firmas"/>
    <s v="7.77"/>
    <s v="Edelina Aurora Carrillo Tasambay"/>
    <x v="0"/>
    <x v="0"/>
    <x v="1"/>
    <s v="QUITO"/>
    <s v="CHIMBACALLE"/>
    <x v="0"/>
  </r>
  <r>
    <n v="1001068"/>
    <s v="BAÑO PILALUMBO JOFFRAN NICOLAS"/>
    <n v="1755695820"/>
    <x v="13"/>
    <x v="0"/>
    <x v="327"/>
    <n v="24"/>
    <n v="4"/>
    <x v="1"/>
    <x v="1"/>
    <x v="1"/>
    <d v="2021-08-17T00:00:00"/>
    <d v="2023-08-25T00:00:00"/>
    <d v="2022-02-25T00:00:00"/>
    <n v="6500"/>
    <n v="5408.98"/>
    <n v="21.5"/>
    <s v="Moroso"/>
    <x v="96"/>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140"/>
    <s v="346.75"/>
    <s v="1,400.00"/>
    <s v="Sobre firmas"/>
    <s v="0.00"/>
    <s v="Edelina Aurora Carrillo Tasambay"/>
    <x v="1"/>
    <x v="0"/>
    <x v="5"/>
    <s v="PUJILI"/>
    <s v="ZUMBAHUA"/>
    <x v="1"/>
  </r>
  <r>
    <n v="1001275"/>
    <s v="MORILLO LOPEZ MARIA YOLANDA"/>
    <n v="1706821897"/>
    <x v="48"/>
    <x v="1"/>
    <x v="328"/>
    <n v="10"/>
    <n v="0"/>
    <x v="1"/>
    <x v="1"/>
    <x v="1"/>
    <d v="2021-08-17T00:00:00"/>
    <d v="2022-06-25T00:00:00"/>
    <s v="0000-00-00"/>
    <n v="500"/>
    <n v="215.09"/>
    <n v="23"/>
    <s v="Vigente"/>
    <x v="97"/>
    <s v="Escuelas de cosmética y de peluquerí­a."/>
    <s v="Escuelas de aprendizaje"/>
    <n v="1001352"/>
    <s v="56.32"/>
    <s v="1,500.00"/>
    <s v="Sobre firmas"/>
    <s v="8.18"/>
    <s v="Edelina Aurora Carrillo Tasambay"/>
    <x v="0"/>
    <x v="0"/>
    <x v="1"/>
    <s v="QUITO"/>
    <s v="IÑAQUITO"/>
    <x v="0"/>
  </r>
  <r>
    <n v="1001336"/>
    <s v="PADILLA LEMACHE EDISON SERGIO"/>
    <n v="1754043014"/>
    <x v="30"/>
    <x v="0"/>
    <x v="329"/>
    <n v="12"/>
    <n v="4"/>
    <x v="1"/>
    <x v="1"/>
    <x v="1"/>
    <d v="2021-08-17T00:00:00"/>
    <d v="2022-08-25T00:00:00"/>
    <d v="2022-02-25T00:00:00"/>
    <n v="2000"/>
    <n v="1235.95"/>
    <n v="23"/>
    <s v="Moroso"/>
    <x v="21"/>
    <s v="Venta al por mayor de frutas, legumbres y hortalizas."/>
    <s v="Venta al por mayor varios"/>
    <n v="1001413"/>
    <s v="191.75"/>
    <s v="600.00"/>
    <s v="Sobre firmas"/>
    <s v="0.00"/>
    <s v="Gladys Beatriz Cayambe Niama"/>
    <x v="0"/>
    <x v="0"/>
    <x v="1"/>
    <s v="QUITO"/>
    <s v="LA MAGDALENA"/>
    <x v="0"/>
  </r>
  <r>
    <n v="1000283"/>
    <s v="FARINANGO TIBAN LUZ MARIA"/>
    <n v="1702942861"/>
    <x v="43"/>
    <x v="1"/>
    <x v="330"/>
    <n v="18"/>
    <n v="0"/>
    <x v="1"/>
    <x v="1"/>
    <x v="1"/>
    <d v="2021-08-21T00:00:00"/>
    <d v="2023-03-07T00:00:00"/>
    <s v="0000-00-00"/>
    <n v="1500"/>
    <n v="1153.3499999999999"/>
    <n v="23"/>
    <s v="Vigente"/>
    <x v="13"/>
    <s v="Elaboración de platos a base de carne o de pollo, estofados y comidas preparados al vacio, congeladas, envasadas, enlatadas o conservadas de otra manera."/>
    <s v="Elaboración de alimentos"/>
    <n v="1000343"/>
    <s v="100.28"/>
    <s v="1,300.00"/>
    <s v="Sobre firmas"/>
    <s v="55.03"/>
    <s v="Edelina Aurora Carrillo Tasambay"/>
    <x v="0"/>
    <x v="1"/>
    <x v="1"/>
    <s v="QUITO"/>
    <s v="COTOCOLLAO"/>
    <x v="0"/>
  </r>
  <r>
    <n v="1001417"/>
    <s v="QUINATOA ALOMOTO MARIA CARMEN"/>
    <n v="1708149214"/>
    <x v="4"/>
    <x v="1"/>
    <x v="331"/>
    <n v="24"/>
    <n v="14"/>
    <x v="2"/>
    <x v="1"/>
    <x v="1"/>
    <d v="2021-08-21T00:00:00"/>
    <d v="2023-08-15T00:00:00"/>
    <d v="2022-02-15T00:00:00"/>
    <n v="5500"/>
    <n v="4527.12"/>
    <n v="21.5"/>
    <s v="Moroso"/>
    <x v="98"/>
    <s v="Empleado Privado"/>
    <s v="Empleado Privado"/>
    <n v="1001498"/>
    <s v="290.11"/>
    <s v="1,200.00"/>
    <s v="Sobre firmas"/>
    <s v="0.01"/>
    <s v="Juan Gabriel Urquizo Yumiceba"/>
    <x v="0"/>
    <x v="1"/>
    <x v="5"/>
    <s v="LATACUNGA"/>
    <s v="TANICUCHI"/>
    <x v="1"/>
  </r>
  <r>
    <n v="1001424"/>
    <s v="SAYAY GUACHO MARCOS CARLOS "/>
    <n v="603148305"/>
    <x v="39"/>
    <x v="1"/>
    <x v="332"/>
    <n v="18"/>
    <n v="0"/>
    <x v="1"/>
    <x v="1"/>
    <x v="1"/>
    <d v="2021-08-21T00:00:00"/>
    <d v="2023-02-15T00:00:00"/>
    <s v="0000-00-00"/>
    <n v="2000"/>
    <n v="1403.76"/>
    <n v="23"/>
    <s v="Vigente"/>
    <x v="66"/>
    <s v="Venta al por mayor de carne y productos cárnicos (incluidas las aves de corral)."/>
    <s v="Venta al por mayor varios"/>
    <n v="1001505"/>
    <s v="134.75"/>
    <s v="3,000.00"/>
    <s v="Sobre firmas"/>
    <s v="30.93"/>
    <s v="Gladys Beatriz Cayambe Niama"/>
    <x v="1"/>
    <x v="0"/>
    <x v="0"/>
    <s v="COLTA"/>
    <s v="COLUMBE"/>
    <x v="1"/>
  </r>
  <r>
    <n v="1000281"/>
    <s v="GALARZA SANGUANO MARIA GEORGINA"/>
    <n v="1704133584"/>
    <x v="0"/>
    <x v="1"/>
    <x v="333"/>
    <n v="36"/>
    <n v="4"/>
    <x v="1"/>
    <x v="1"/>
    <x v="1"/>
    <d v="2021-08-23T00:00:00"/>
    <d v="2024-08-25T00:00:00"/>
    <d v="2022-02-25T00:00:00"/>
    <n v="5000"/>
    <n v="4496.79"/>
    <n v="21.5"/>
    <s v="Moroso"/>
    <x v="66"/>
    <s v="Explotación de mataderos que realizan actividades de sacrificio, faenamiento, preparación, producción y empacado de carne fresca refrigerada o congelada incluso en piezas o porciones individuales de aves de corral."/>
    <s v="Explotaciones varias"/>
    <n v="1000341"/>
    <s v="195.25"/>
    <s v="5,200.00"/>
    <s v="Sobre firmas"/>
    <s v="0.00"/>
    <s v="Gladys Beatriz Cayambe Niama"/>
    <x v="0"/>
    <x v="1"/>
    <x v="1"/>
    <s v="QUITO"/>
    <s v="COTOCOLLAO"/>
    <x v="0"/>
  </r>
  <r>
    <n v="1000305"/>
    <s v="CRUZ SOLIS LORENZA "/>
    <n v="1757621204"/>
    <x v="19"/>
    <x v="1"/>
    <x v="334"/>
    <n v="20"/>
    <n v="0"/>
    <x v="1"/>
    <x v="1"/>
    <x v="1"/>
    <d v="2021-08-23T00:00:00"/>
    <d v="2023-05-15T00:00:00"/>
    <s v="0000-00-00"/>
    <n v="2270"/>
    <n v="1813.09"/>
    <n v="21.5"/>
    <s v="Vigente"/>
    <x v="33"/>
    <s v="Actividades de confección a la medida de prendas de vestir (costureras, sastres)."/>
    <s v="Actividades de confección a la medida de prendas de vestir (costureras, sastres)."/>
    <n v="1000365"/>
    <s v="138.59"/>
    <s v="3,800.00"/>
    <s v="Sobre firmas"/>
    <s v="8.81"/>
    <s v="Gladys Beatriz Cayambe Niama"/>
    <x v="2"/>
    <x v="1"/>
    <x v="1"/>
    <s v="QUITO"/>
    <s v="COTOCOLLAO"/>
    <x v="0"/>
  </r>
  <r>
    <n v="1001044"/>
    <s v="MULLO ANILEMA FRANKLIN WILFRIDO"/>
    <n v="603671140"/>
    <x v="22"/>
    <x v="0"/>
    <x v="335"/>
    <n v="12"/>
    <n v="0"/>
    <x v="1"/>
    <x v="1"/>
    <x v="1"/>
    <d v="2021-08-23T00:00:00"/>
    <d v="2022-09-10T00:00:00"/>
    <s v="0000-00-00"/>
    <n v="3000"/>
    <n v="1866.36"/>
    <n v="21.5"/>
    <s v="Vigente"/>
    <x v="66"/>
    <s v="Venta al por mayor de carne y productos cárnicos (incluidas las aves de corral)."/>
    <s v="Venta al por mayor varios"/>
    <n v="1001115"/>
    <s v="283.41"/>
    <s v="3,500.00"/>
    <s v="Sobre firmas"/>
    <s v="0.10"/>
    <s v="Gladys Beatriz Cayambe Niama"/>
    <x v="1"/>
    <x v="0"/>
    <x v="0"/>
    <s v="COLTA"/>
    <s v="COLUMBE"/>
    <x v="1"/>
  </r>
  <r>
    <n v="1001085"/>
    <s v="TIUPUL VALDEZ LUCAS ."/>
    <n v="602947210"/>
    <x v="1"/>
    <x v="1"/>
    <x v="336"/>
    <n v="24"/>
    <n v="0"/>
    <x v="1"/>
    <x v="1"/>
    <x v="1"/>
    <d v="2021-08-23T00:00:00"/>
    <d v="2023-09-15T00:00:00"/>
    <s v="0000-00-00"/>
    <n v="5000"/>
    <n v="4208.9399999999996"/>
    <n v="21.5"/>
    <s v="Vigente"/>
    <x v="21"/>
    <s v="Venta al por menor de frutas, legumbres y hortalizas frescas o en conserva en establecimientos especializados."/>
    <s v="Venta al por menor varios"/>
    <n v="1001157"/>
    <s v="263.75"/>
    <s v="5,500.00"/>
    <s v="Sobre firmas"/>
    <s v="9.23"/>
    <s v="Gladys Beatriz Cayambe Niama"/>
    <x v="0"/>
    <x v="1"/>
    <x v="0"/>
    <s v="RIOBAMBA"/>
    <s v="YARUQUIES"/>
    <x v="0"/>
  </r>
  <r>
    <n v="1001099"/>
    <s v="AUQUILLA BUÑAY MARIA MANUELA"/>
    <n v="602441917"/>
    <x v="28"/>
    <x v="1"/>
    <x v="337"/>
    <n v="36"/>
    <n v="4"/>
    <x v="1"/>
    <x v="1"/>
    <x v="1"/>
    <d v="2021-08-23T00:00:00"/>
    <d v="2024-08-25T00:00:00"/>
    <d v="2022-02-25T00:00:00"/>
    <n v="5000"/>
    <n v="4482.18"/>
    <n v="21.5"/>
    <s v="Moroso"/>
    <x v="21"/>
    <s v="Venta al por menor de frutas, legumbres y hortalizas frescas o en conserva en establecimientos especializados."/>
    <s v="Venta al por menor varios"/>
    <n v="1001173"/>
    <s v="195.25"/>
    <s v="1,500.00"/>
    <s v="Sobre firmas"/>
    <s v="0.09"/>
    <s v="Gladys Beatriz Cayambe Niama"/>
    <x v="0"/>
    <x v="1"/>
    <x v="1"/>
    <s v="QUITO"/>
    <s v="COTOCOLLAO"/>
    <x v="0"/>
  </r>
  <r>
    <n v="1001401"/>
    <s v="CARRILLO NIAMA JORGE MANUEL "/>
    <n v="604740381"/>
    <x v="8"/>
    <x v="0"/>
    <x v="338"/>
    <n v="18"/>
    <n v="0"/>
    <x v="1"/>
    <x v="1"/>
    <x v="1"/>
    <d v="2021-08-24T00:00:00"/>
    <d v="2023-02-20T00:00:00"/>
    <s v="0000-00-00"/>
    <n v="10000"/>
    <n v="7010.45"/>
    <n v="21.5"/>
    <s v="Vigente"/>
    <x v="21"/>
    <s v="Venta al por mayor de frutas, legumbres y hortalizas."/>
    <s v="Venta al por mayor varios"/>
    <n v="1001483"/>
    <s v="666.04"/>
    <s v="2,000.00"/>
    <s v="Sobre firmas"/>
    <s v="202.14"/>
    <s v="Edelina Aurora Carrillo Tasambay"/>
    <x v="1"/>
    <x v="0"/>
    <x v="0"/>
    <s v="RIOBAMBA"/>
    <s v="CACHA (CAB EN MACHANGARA)"/>
    <x v="1"/>
  </r>
  <r>
    <n v="1000649"/>
    <s v="BARRERA MOSQUERA MANUEL WASHINGTON"/>
    <n v="1707985881"/>
    <x v="16"/>
    <x v="0"/>
    <x v="339"/>
    <n v="9"/>
    <n v="0"/>
    <x v="1"/>
    <x v="1"/>
    <x v="1"/>
    <d v="2021-08-25T00:00:00"/>
    <d v="2022-05-25T00:00:00"/>
    <s v="0000-00-00"/>
    <n v="2500"/>
    <n v="882.43"/>
    <n v="21.5"/>
    <s v="Vigente"/>
    <x v="16"/>
    <s v="Jubilado"/>
    <s v="Jubilado"/>
    <n v="1000720"/>
    <s v="304.55"/>
    <s v="4,800.00"/>
    <s v="Sobre firmas"/>
    <s v="72.72"/>
    <s v="Edelina Aurora Carrillo Tasambay"/>
    <x v="0"/>
    <x v="0"/>
    <x v="1"/>
    <s v="QUITO"/>
    <s v="LLANO CHICO"/>
    <x v="1"/>
  </r>
  <r>
    <n v="1001438"/>
    <s v="TENESACA CAGUANA JULIO CESAR"/>
    <n v="603358136"/>
    <x v="28"/>
    <x v="0"/>
    <x v="340"/>
    <n v="2"/>
    <n v="4"/>
    <x v="1"/>
    <x v="1"/>
    <x v="1"/>
    <d v="2021-08-25T00:00:00"/>
    <d v="2022-02-25T00:00:00"/>
    <d v="2022-02-25T00:00:00"/>
    <n v="5000"/>
    <n v="2571.7600000000002"/>
    <n v="21.5"/>
    <s v="Moroso"/>
    <x v="32"/>
    <s v="Actividades a corto y a largo plazo de clí­nicas especializadas, es decir, actividades médicas, de diagnóstico y de tratamiento (clí­nicas para enfermos mentales, de rehabilitación, para enfermedades infecciosas, de maternidad, etcétera)."/>
    <s v="Actividades Médicas"/>
    <n v="1001518"/>
    <s v="2,705.92"/>
    <s v="10,487.75"/>
    <s v="Sobre firmas"/>
    <s v="0.02"/>
    <s v="Eloisa Veronica Guaman Tasambay"/>
    <x v="1"/>
    <x v="4"/>
    <x v="0"/>
    <s v="GUAMOTE"/>
    <s v="GUAMOTE"/>
    <x v="0"/>
  </r>
  <r>
    <n v="1000195"/>
    <s v="PAUCAR SINCHE JUAN MANUEL"/>
    <n v="104435128"/>
    <x v="35"/>
    <x v="0"/>
    <x v="341"/>
    <n v="1"/>
    <n v="4"/>
    <x v="1"/>
    <x v="1"/>
    <x v="1"/>
    <d v="2021-08-26T00:00:00"/>
    <d v="2021-11-25T00:00:00"/>
    <d v="2022-02-25T00:00:00"/>
    <n v="10300"/>
    <n v="10300"/>
    <n v="18.989999999999998"/>
    <s v="Moroso"/>
    <x v="31"/>
    <s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
    <s v="Actividades de artistas individuales"/>
    <n v="1000257"/>
    <s v="0.00"/>
    <s v="19,000.00"/>
    <s v="Sobre firmas"/>
    <s v="0.02"/>
    <s v="Edelina Aurora Carrillo Tasambay"/>
    <x v="1"/>
    <x v="1"/>
    <x v="1"/>
    <s v="QUITO"/>
    <s v="COTOCOLLAO"/>
    <x v="0"/>
  </r>
  <r>
    <n v="1000205"/>
    <s v="TRAVES LLUMIQUINGA JOSE BENIGNO"/>
    <n v="1709359341"/>
    <x v="11"/>
    <x v="0"/>
    <x v="342"/>
    <n v="24"/>
    <n v="35"/>
    <x v="3"/>
    <x v="1"/>
    <x v="1"/>
    <d v="2021-08-26T00:00:00"/>
    <d v="2023-08-25T00:00:00"/>
    <d v="2022-01-25T00:00:00"/>
    <n v="1450"/>
    <n v="1252.7"/>
    <n v="23"/>
    <s v="Moroso"/>
    <x v="4"/>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283"/>
    <s v="76.69"/>
    <s v="1,500.00"/>
    <s v="Sobre firmas"/>
    <s v="0.00"/>
    <s v="Gladys Beatriz Cayambe Niama"/>
    <x v="1"/>
    <x v="1"/>
    <x v="1"/>
    <s v="QUITO"/>
    <s v="GONZALEZ SUAREZ"/>
    <x v="0"/>
  </r>
  <r>
    <n v="1001359"/>
    <s v="DOMINGUEZ VERA ALFREDO EDUARDO"/>
    <n v="1308712601"/>
    <x v="28"/>
    <x v="0"/>
    <x v="343"/>
    <n v="8"/>
    <n v="0"/>
    <x v="1"/>
    <x v="1"/>
    <x v="1"/>
    <d v="2021-08-26T00:00:00"/>
    <d v="2022-05-15T00:00:00"/>
    <s v="0000-00-00"/>
    <n v="1300"/>
    <n v="530.48"/>
    <n v="23"/>
    <s v="Vigente"/>
    <x v="99"/>
    <s v="Empleado Privado"/>
    <s v="Empleado Privado"/>
    <n v="1001435"/>
    <s v="177.51"/>
    <s v="950.00"/>
    <s v="Sobre firmas"/>
    <s v="5.58"/>
    <s v="Edelina Aurora Carrillo Tasambay"/>
    <x v="0"/>
    <x v="0"/>
    <x v="1"/>
    <s v="QUITO"/>
    <s v="COTOCOLLAO"/>
    <x v="0"/>
  </r>
  <r>
    <n v="1001441"/>
    <s v="CARANQUI CHICAIZA MANUEL VICTOR"/>
    <n v="602146565"/>
    <x v="0"/>
    <x v="0"/>
    <x v="344"/>
    <n v="18"/>
    <n v="0"/>
    <x v="1"/>
    <x v="1"/>
    <x v="1"/>
    <d v="2021-08-26T00:00:00"/>
    <d v="2023-03-10T00:00:00"/>
    <s v="0000-00-00"/>
    <n v="5300"/>
    <n v="4053.11"/>
    <n v="21.5"/>
    <s v="Vigente"/>
    <x v="32"/>
    <s v="Venta al por menor de frutas, legumbres y hortalizas frescas o en conserva en establecimientos especializados."/>
    <s v="Venta al por menor varios"/>
    <n v="1001520"/>
    <s v="349.84"/>
    <s v="1,660.00"/>
    <s v="Sobre firmas"/>
    <s v="120.77"/>
    <s v="Eloisa Veronica Guaman Tasambay"/>
    <x v="1"/>
    <x v="1"/>
    <x v="0"/>
    <s v="GUAMOTE"/>
    <s v="GUAMOTE"/>
    <x v="0"/>
  </r>
  <r>
    <n v="1001445"/>
    <s v="TOAQUIZA TIGASI GABRIELA CRISTINA "/>
    <n v="1754735957"/>
    <x v="13"/>
    <x v="1"/>
    <x v="345"/>
    <n v="24"/>
    <n v="0"/>
    <x v="1"/>
    <x v="1"/>
    <x v="1"/>
    <d v="2021-08-26T00:00:00"/>
    <d v="2023-09-15T00:00:00"/>
    <s v="0000-00-00"/>
    <n v="5000"/>
    <n v="4199.05"/>
    <n v="21.5"/>
    <s v="Vigente"/>
    <x v="100"/>
    <s v="Empleado Privado"/>
    <s v="Empleado Privado"/>
    <n v="1001524"/>
    <s v="260.76"/>
    <s v="2,280.00"/>
    <s v="Sobre firmas"/>
    <s v="21.32"/>
    <s v="Edelina Aurora Carrillo Tasambay"/>
    <x v="1"/>
    <x v="2"/>
    <x v="5"/>
    <s v="SAQUISILI"/>
    <s v="SAQUISILI"/>
    <x v="0"/>
  </r>
  <r>
    <n v="1000181"/>
    <s v="YUNGAN URQUIZO MIGUEL ANGEL"/>
    <n v="1723702575"/>
    <x v="8"/>
    <x v="0"/>
    <x v="346"/>
    <n v="36"/>
    <n v="0"/>
    <x v="1"/>
    <x v="1"/>
    <x v="1"/>
    <d v="2021-08-27T00:00:00"/>
    <d v="2024-09-05T00:00:00"/>
    <s v="0000-00-00"/>
    <n v="5000"/>
    <n v="4481.32"/>
    <n v="17.5"/>
    <s v="Vigente"/>
    <x v="31"/>
    <s v="Servicios de taxis."/>
    <s v="Servicios Varios"/>
    <n v="1000246"/>
    <s v="182.11"/>
    <s v="1,600.00"/>
    <s v="Sobre firmas"/>
    <s v="359.30"/>
    <s v="Gladys Beatriz Cayambe Niama"/>
    <x v="1"/>
    <x v="0"/>
    <x v="0"/>
    <s v="RIOBAMBA"/>
    <s v="CACHA (CAB EN MACHANGARA)"/>
    <x v="1"/>
  </r>
  <r>
    <n v="1001191"/>
    <s v="CAYAMBE CRIOLLO LUZ MARIA"/>
    <n v="604337675"/>
    <x v="7"/>
    <x v="1"/>
    <x v="347"/>
    <n v="36"/>
    <n v="0"/>
    <x v="1"/>
    <x v="1"/>
    <x v="1"/>
    <d v="2021-08-27T00:00:00"/>
    <d v="2024-09-15T00:00:00"/>
    <s v="0000-00-00"/>
    <n v="10000"/>
    <n v="9101.89"/>
    <n v="21.5"/>
    <s v="Vigente"/>
    <x v="21"/>
    <s v="Venta al por menor de frutas, legumbres y hortalizas frescas o en conserva en establecimientos especializados."/>
    <s v="Venta al por menor varios"/>
    <n v="1001270"/>
    <s v="384.52"/>
    <s v="1,800.00"/>
    <s v="Sobre firmas"/>
    <s v="30.46"/>
    <s v="Gladys Beatriz Cayambe Niama"/>
    <x v="1"/>
    <x v="1"/>
    <x v="0"/>
    <s v="RIOBAMBA"/>
    <s v="CACHA (CAB EN MACHANGARA)"/>
    <x v="1"/>
  </r>
  <r>
    <n v="1001205"/>
    <s v="GUACHO CEPEDA RUTH MARISOL"/>
    <n v="1719296764"/>
    <x v="25"/>
    <x v="1"/>
    <x v="348"/>
    <n v="36"/>
    <n v="0"/>
    <x v="1"/>
    <x v="1"/>
    <x v="1"/>
    <d v="2021-08-27T00:00:00"/>
    <d v="2024-09-05T00:00:00"/>
    <s v="0000-00-00"/>
    <n v="5000"/>
    <n v="4481.32"/>
    <n v="17.5"/>
    <s v="Vigente"/>
    <x v="30"/>
    <s v="Fabricación de productos de limpieza: Preparados para perfumar y desodorizar ambientes, polvos o pastas de limpieza incluidos papel, guata, etcétera, revestido o recubierto con estos productos de limpieza."/>
    <s v="Fabricación de máquinaria y equipos"/>
    <n v="1001284"/>
    <s v="182.11"/>
    <s v="1,500.00"/>
    <s v="Sobre firmas"/>
    <s v="1,039.21"/>
    <s v="Gladys Beatriz Cayambe Niama"/>
    <x v="1"/>
    <x v="4"/>
    <x v="1"/>
    <s v="QUITO"/>
    <s v="COTOCOLLAO"/>
    <x v="0"/>
  </r>
  <r>
    <n v="1001432"/>
    <s v="FUENTES HURTADO MAYRA ALEJANDRA "/>
    <n v="1723306898"/>
    <x v="27"/>
    <x v="1"/>
    <x v="349"/>
    <n v="6"/>
    <n v="19"/>
    <x v="2"/>
    <x v="1"/>
    <x v="1"/>
    <d v="2021-08-27T00:00:00"/>
    <d v="2022-03-10T00:00:00"/>
    <d v="2022-02-10T00:00:00"/>
    <n v="500"/>
    <n v="135.33000000000001"/>
    <n v="23"/>
    <s v="Moroso"/>
    <x v="10"/>
    <s v="Venta al por mayor de frutas, legumbres y hortalizas."/>
    <s v="Venta al por mayor varios"/>
    <n v="1001512"/>
    <s v="89.27"/>
    <s v="700.00"/>
    <s v="Sobre firmas"/>
    <s v="0.02"/>
    <s v="Gladys Beatriz Cayambe Niama"/>
    <x v="0"/>
    <x v="0"/>
    <x v="0"/>
    <s v="ALAUSI"/>
    <s v="ALAUSI"/>
    <x v="0"/>
  </r>
  <r>
    <n v="1001447"/>
    <s v="AUCANCELA PINCAY JHON JAIRO "/>
    <n v="1721046900"/>
    <x v="2"/>
    <x v="0"/>
    <x v="350"/>
    <n v="12"/>
    <n v="0"/>
    <x v="1"/>
    <x v="1"/>
    <x v="1"/>
    <d v="2021-08-27T00:00:00"/>
    <d v="2022-09-01T00:00:00"/>
    <s v="0000-00-00"/>
    <n v="1000"/>
    <n v="615.32000000000005"/>
    <n v="23"/>
    <s v="Vigente"/>
    <x v="101"/>
    <s v="Actividades a corto y a largo plazo de clí­nicas especializadas, es decir, actividades médicas, de diagnóstico y de tratamiento (clí­nicas para enfermos mentales, de rehabilitación, para enfermedades infecciosas, de maternidad, etcétera)."/>
    <s v="Actividades Médicas"/>
    <n v="1001526"/>
    <s v="94.60"/>
    <s v="950.00"/>
    <s v="Sobre firmas"/>
    <s v="0.99"/>
    <s v="Gladys Beatriz Cayambe Niama"/>
    <x v="0"/>
    <x v="4"/>
    <x v="1"/>
    <s v="QUITO"/>
    <s v="LA MAGDALENA"/>
    <x v="0"/>
  </r>
  <r>
    <n v="1001216"/>
    <s v="VEGA TIXE DANIELA VIVIANA "/>
    <n v="504754193"/>
    <x v="45"/>
    <x v="1"/>
    <x v="351"/>
    <n v="24"/>
    <n v="0"/>
    <x v="1"/>
    <x v="1"/>
    <x v="1"/>
    <d v="2021-08-28T00:00:00"/>
    <d v="2023-08-22T00:00:00"/>
    <s v="0000-00-00"/>
    <n v="5000"/>
    <n v="3933.78"/>
    <n v="21.5"/>
    <s v="Vigente"/>
    <x v="79"/>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293"/>
    <s v="260.76"/>
    <s v="1,500.00"/>
    <s v="Sobre firmas"/>
    <s v="474.67"/>
    <s v="Gladys Beatriz Cayambe Niama"/>
    <x v="0"/>
    <x v="0"/>
    <x v="1"/>
    <s v="QUITO"/>
    <s v="COTOCOLLAO"/>
    <x v="0"/>
  </r>
  <r>
    <n v="1000336"/>
    <s v="PRUNA CAÑAR EDUARDO RODRIGO"/>
    <n v="1708529639"/>
    <x v="36"/>
    <x v="0"/>
    <x v="352"/>
    <n v="30"/>
    <n v="0"/>
    <x v="1"/>
    <x v="1"/>
    <x v="1"/>
    <d v="2021-08-30T00:00:00"/>
    <d v="2024-03-15T00:00:00"/>
    <s v="0000-00-00"/>
    <n v="565"/>
    <n v="499.29"/>
    <n v="23"/>
    <s v="Vigente"/>
    <x v="4"/>
    <s v="Alquiler con fines operativos, sin operadores, de otros tipos de maquinaria cientí­fica, comercial e industrial y equipo operacional que suelen ser utilizados como bienes de capital por las industrias."/>
    <s v="Alquiler con fines operativos"/>
    <n v="1000396"/>
    <s v="25.23"/>
    <s v="1,500.00"/>
    <s v="Sobre firmas"/>
    <s v="5.11"/>
    <s v="Gladys Beatriz Cayambe Niama"/>
    <x v="0"/>
    <x v="1"/>
    <x v="1"/>
    <s v="QUITO"/>
    <s v="COTOCOLLAO"/>
    <x v="0"/>
  </r>
  <r>
    <n v="1000352"/>
    <s v="MASQUI TOAPANTA VERONICA PATRICIA"/>
    <n v="1720594132"/>
    <x v="8"/>
    <x v="1"/>
    <x v="353"/>
    <n v="24"/>
    <n v="19"/>
    <x v="2"/>
    <x v="1"/>
    <x v="1"/>
    <d v="2021-08-30T00:00:00"/>
    <d v="2023-09-10T00:00:00"/>
    <d v="2022-02-10T00:00:00"/>
    <n v="381"/>
    <n v="332.2"/>
    <n v="23"/>
    <s v="Moroso"/>
    <x v="102"/>
    <s v="Empleado Público"/>
    <s v="Empleado Público"/>
    <n v="1000420"/>
    <s v="20.15"/>
    <s v="1,200.00"/>
    <s v="Sobre firmas"/>
    <s v="0.01"/>
    <s v="Juan Gabriel Urquizo Yumiceba"/>
    <x v="0"/>
    <x v="1"/>
    <x v="1"/>
    <s v="QUITO"/>
    <s v="COTOCOLLAO"/>
    <x v="0"/>
  </r>
  <r>
    <n v="1000380"/>
    <s v="RONDAL TUNBAICO LUIS MARCELO"/>
    <n v="1711425106"/>
    <x v="1"/>
    <x v="0"/>
    <x v="354"/>
    <n v="1"/>
    <n v="4"/>
    <x v="1"/>
    <x v="1"/>
    <x v="1"/>
    <d v="2021-08-30T00:00:00"/>
    <d v="2021-11-25T00:00:00"/>
    <d v="2022-02-25T00:00:00"/>
    <n v="1010"/>
    <n v="1010"/>
    <n v="23"/>
    <s v="Moroso"/>
    <x v="4"/>
    <s v="Servicios de taxis."/>
    <s v="Servicios Varios"/>
    <n v="1000443"/>
    <s v="0.00"/>
    <s v="5,000.00"/>
    <s v="Sobre firmas"/>
    <s v="0.00"/>
    <s v="Gladys Beatriz Cayambe Niama"/>
    <x v="0"/>
    <x v="0"/>
    <x v="1"/>
    <s v="QUITO"/>
    <s v="COTOCOLLAO"/>
    <x v="0"/>
  </r>
  <r>
    <n v="1000691"/>
    <s v="COLIMBA UNAUCHO DIEGO FERNANDO"/>
    <n v="1726738717"/>
    <x v="22"/>
    <x v="0"/>
    <x v="355"/>
    <n v="24"/>
    <n v="76"/>
    <x v="8"/>
    <x v="1"/>
    <x v="1"/>
    <d v="2021-08-30T00:00:00"/>
    <d v="2023-09-15T00:00:00"/>
    <d v="2021-12-15T00:00:00"/>
    <n v="839"/>
    <n v="792.08"/>
    <n v="23"/>
    <s v="Vencido"/>
    <x v="37"/>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759"/>
    <s v="44.38"/>
    <s v="1,032.00"/>
    <s v="Sobre firmas"/>
    <s v="0.01"/>
    <s v="Juan Gabriel Urquizo Yumiceba"/>
    <x v="0"/>
    <x v="1"/>
    <x v="5"/>
    <s v="SALCEDO"/>
    <s v="CUSUBAMBA"/>
    <x v="1"/>
  </r>
  <r>
    <n v="1000196"/>
    <s v="URQUIZO YUMICEBA LUIS ALFREDO"/>
    <n v="1722317656"/>
    <x v="8"/>
    <x v="0"/>
    <x v="356"/>
    <n v="18"/>
    <n v="0"/>
    <x v="1"/>
    <x v="0"/>
    <x v="0"/>
    <d v="2021-08-31T00:00:00"/>
    <d v="2023-02-25T00:00:00"/>
    <s v="0000-00-00"/>
    <n v="3400"/>
    <n v="2350.87"/>
    <n v="16"/>
    <s v="Vigente"/>
    <x v="0"/>
    <s v="Empleado Privado"/>
    <s v="Empleado Privado"/>
    <n v="1000259"/>
    <s v="215.48"/>
    <s v="6,500.00"/>
    <s v="Sobre firmas"/>
    <s v="605.22"/>
    <s v="Gladys Beatriz Cayambe Niama"/>
    <x v="1"/>
    <x v="4"/>
    <x v="1"/>
    <s v="QUITO"/>
    <s v="COTOCOLLAO"/>
    <x v="0"/>
  </r>
  <r>
    <n v="1000219"/>
    <s v="URQUIZO AUQUILLA MANUELA "/>
    <n v="1710938604"/>
    <x v="18"/>
    <x v="1"/>
    <x v="357"/>
    <n v="36"/>
    <n v="0"/>
    <x v="1"/>
    <x v="1"/>
    <x v="1"/>
    <d v="2021-08-31T00:00:00"/>
    <d v="2024-09-20T00:00:00"/>
    <s v="0000-00-00"/>
    <n v="5000"/>
    <n v="4509.8999999999996"/>
    <n v="17.5"/>
    <s v="Vigente"/>
    <x v="17"/>
    <s v="Venta al por mayor de frutas, legumbres y hortalizas."/>
    <s v="Venta al por mayor varios"/>
    <n v="1000282"/>
    <s v="182.11"/>
    <s v="6,800.00"/>
    <s v="Sobre firmas"/>
    <s v="148.39"/>
    <s v="Gladys Beatriz Cayambe Niama"/>
    <x v="1"/>
    <x v="1"/>
    <x v="1"/>
    <s v="QUITO"/>
    <s v="COTOCOLLAO"/>
    <x v="0"/>
  </r>
  <r>
    <n v="1000219"/>
    <s v="URQUIZO AUQUILLA MANUELA "/>
    <n v="1710938604"/>
    <x v="18"/>
    <x v="1"/>
    <x v="358"/>
    <n v="36"/>
    <n v="0"/>
    <x v="1"/>
    <x v="1"/>
    <x v="1"/>
    <d v="2021-08-31T00:00:00"/>
    <d v="2024-09-01T00:00:00"/>
    <s v="0000-00-00"/>
    <n v="5000"/>
    <n v="4473.0600000000004"/>
    <n v="18.989999999999998"/>
    <s v="Vigente"/>
    <x v="17"/>
    <s v="Venta al por mayor de frutas, legumbres y hortalizas."/>
    <s v="Venta al por mayor varios"/>
    <n v="1000282"/>
    <s v="185.85"/>
    <s v="6,800.00"/>
    <s v="Sobre firmas"/>
    <s v="148.39"/>
    <s v="Gladys Beatriz Cayambe Niama"/>
    <x v="1"/>
    <x v="1"/>
    <x v="1"/>
    <s v="QUITO"/>
    <s v="COTOCOLLAO"/>
    <x v="0"/>
  </r>
  <r>
    <n v="1000743"/>
    <s v="DOMINGUEZ CABEZAS MARTHA DEL ROCIO "/>
    <n v="603238114"/>
    <x v="5"/>
    <x v="1"/>
    <x v="359"/>
    <n v="1"/>
    <n v="19"/>
    <x v="2"/>
    <x v="1"/>
    <x v="1"/>
    <d v="2021-08-31T00:00:00"/>
    <d v="2021-11-10T00:00:00"/>
    <d v="2022-02-10T00:00:00"/>
    <n v="260"/>
    <n v="260"/>
    <n v="23"/>
    <s v="Moroso"/>
    <x v="4"/>
    <s v="Empleado Público"/>
    <s v="Empleado Público"/>
    <n v="1000813"/>
    <s v="0.00"/>
    <s v="1,277.25"/>
    <s v="Sobre firmas"/>
    <s v="0.00"/>
    <s v="Eloisa Veronica Guaman Tasambay"/>
    <x v="0"/>
    <x v="2"/>
    <x v="0"/>
    <s v="RIOBAMBA"/>
    <s v="VELOZ"/>
    <x v="0"/>
  </r>
  <r>
    <n v="1001180"/>
    <s v="TOAPANTA PATAJALO DIANA MARIELA"/>
    <n v="1753718889"/>
    <x v="42"/>
    <x v="1"/>
    <x v="360"/>
    <n v="24"/>
    <n v="19"/>
    <x v="2"/>
    <x v="1"/>
    <x v="1"/>
    <d v="2021-08-31T00:00:00"/>
    <d v="2023-09-10T00:00:00"/>
    <d v="2022-02-10T00:00:00"/>
    <n v="2000"/>
    <n v="1742.6"/>
    <n v="23"/>
    <s v="Moroso"/>
    <x v="21"/>
    <s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
    <s v="Actividades de otorgamiento y fromación"/>
    <n v="1001258"/>
    <s v="105.79"/>
    <s v="300.00"/>
    <s v="Sobre firmas"/>
    <s v="0.04"/>
    <s v="Gladys Beatriz Cayambe Niama"/>
    <x v="1"/>
    <x v="0"/>
    <x v="1"/>
    <s v="QUITO"/>
    <s v="LA ARGELIA"/>
    <x v="0"/>
  </r>
  <r>
    <n v="1001409"/>
    <s v="FUERES PERUGACHI SEGUNDO JUAN"/>
    <n v="1709847865"/>
    <x v="29"/>
    <x v="1"/>
    <x v="361"/>
    <n v="12"/>
    <n v="14"/>
    <x v="2"/>
    <x v="1"/>
    <x v="1"/>
    <d v="2021-08-31T00:00:00"/>
    <d v="2022-09-15T00:00:00"/>
    <d v="2022-02-15T00:00:00"/>
    <n v="600"/>
    <n v="421.66"/>
    <n v="23"/>
    <s v="Moroso"/>
    <x v="61"/>
    <s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s v="Construcción y diseño industrial"/>
    <n v="1001490"/>
    <s v="56.76"/>
    <s v="820.00"/>
    <s v="Sobre firmas"/>
    <s v="0.03"/>
    <s v="Gladys Beatriz Cayambe Niama"/>
    <x v="0"/>
    <x v="1"/>
    <x v="1"/>
    <s v="QUITO"/>
    <s v="SAN JOSE DE MINAS"/>
    <x v="1"/>
  </r>
  <r>
    <n v="1000055"/>
    <s v="SOTO WALLANCAÑAY EDUARDO BENITO"/>
    <n v="601023534"/>
    <x v="23"/>
    <x v="0"/>
    <x v="362"/>
    <n v="8"/>
    <n v="0"/>
    <x v="1"/>
    <x v="0"/>
    <x v="0"/>
    <d v="2021-09-01T00:00:00"/>
    <d v="2022-05-22T00:00:00"/>
    <s v="0000-00-00"/>
    <n v="500"/>
    <n v="199.03"/>
    <n v="16"/>
    <s v="Vigente"/>
    <x v="0"/>
    <s v="Empleado Privado"/>
    <s v="Empleado Privado"/>
    <n v="1000070"/>
    <s v="66.57"/>
    <s v="817.00"/>
    <s v="Sobre firmas"/>
    <s v="23.20"/>
    <s v="Eloisa Veronica Guaman Tasambay"/>
    <x v="0"/>
    <x v="4"/>
    <x v="0"/>
    <s v="GUANO"/>
    <s v="LA MATRIZ"/>
    <x v="0"/>
  </r>
  <r>
    <n v="1001124"/>
    <s v="PADILLA VACACELA MARIA CRISTINA"/>
    <n v="1726469503"/>
    <x v="27"/>
    <x v="1"/>
    <x v="363"/>
    <n v="24"/>
    <n v="4"/>
    <x v="1"/>
    <x v="1"/>
    <x v="1"/>
    <d v="2021-09-01T00:00:00"/>
    <d v="2023-09-25T00:00:00"/>
    <d v="2022-02-25T00:00:00"/>
    <n v="3000"/>
    <n v="2633.19"/>
    <n v="21.5"/>
    <s v="Moroso"/>
    <x v="19"/>
    <s v="Actividades de confección a la medida de prendas de vestir (costureras, sastres)."/>
    <s v="Actividades de confección a la medida de prendas de vestir (costureras, sastres)."/>
    <n v="1001198"/>
    <s v="156.45"/>
    <s v="450.00"/>
    <s v="Sobre firmas"/>
    <s v="0.00"/>
    <s v="Gladys Beatriz Cayambe Niama"/>
    <x v="1"/>
    <x v="1"/>
    <x v="1"/>
    <s v="QUITO"/>
    <s v="COTOCOLLAO"/>
    <x v="0"/>
  </r>
  <r>
    <n v="1001381"/>
    <s v="PADILLA CARRILLO MARIA ROSA "/>
    <n v="1719884445"/>
    <x v="20"/>
    <x v="1"/>
    <x v="364"/>
    <n v="14"/>
    <n v="14"/>
    <x v="2"/>
    <x v="1"/>
    <x v="1"/>
    <d v="2021-09-01T00:00:00"/>
    <d v="2022-11-15T00:00:00"/>
    <d v="2022-02-15T00:00:00"/>
    <n v="2000"/>
    <n v="1503.01"/>
    <n v="23"/>
    <s v="Moroso"/>
    <x v="21"/>
    <s v="Venta al por mayor de frutas, legumbres y hortalizas."/>
    <s v="Venta al por mayor varios"/>
    <n v="1001459"/>
    <s v="165.28"/>
    <s v="1,700.00"/>
    <s v="Sobre firmas"/>
    <s v="0.04"/>
    <s v="Gladys Beatriz Cayambe Niama"/>
    <x v="1"/>
    <x v="1"/>
    <x v="1"/>
    <s v="QUITO"/>
    <s v="SAN ROQUE"/>
    <x v="1"/>
  </r>
  <r>
    <n v="1001434"/>
    <s v="BAÑO QUISHPE JULIO FERNANDO"/>
    <n v="502292279"/>
    <x v="1"/>
    <x v="0"/>
    <x v="365"/>
    <n v="24"/>
    <n v="0"/>
    <x v="1"/>
    <x v="1"/>
    <x v="1"/>
    <d v="2021-09-02T00:00:00"/>
    <d v="2023-09-20T00:00:00"/>
    <s v="0000-00-00"/>
    <n v="3000"/>
    <n v="2515.62"/>
    <n v="21.5"/>
    <s v="Vigente"/>
    <x v="103"/>
    <s v="Actividades a corto y a largo plazo de clí­nicas especializadas, es decir, actividades médicas, de diagnóstico y de tratamiento (clí­nicas para enfermos mentales, de rehabilitación, para enfermedades infecciosas, de maternidad, etcétera)."/>
    <s v="Actividades Médicas"/>
    <n v="1001514"/>
    <s v="156.45"/>
    <s v="700.00"/>
    <s v="Sobre firmas"/>
    <s v="3.26"/>
    <s v="Gladys Beatriz Cayambe Niama"/>
    <x v="0"/>
    <x v="2"/>
    <x v="5"/>
    <s v="PUJILI"/>
    <s v="ZUMBAHUA"/>
    <x v="1"/>
  </r>
  <r>
    <n v="1000849"/>
    <s v="RUIZ CHILUIZA OLIMPIA ."/>
    <n v="201281714"/>
    <x v="39"/>
    <x v="1"/>
    <x v="366"/>
    <n v="12"/>
    <n v="40"/>
    <x v="3"/>
    <x v="1"/>
    <x v="1"/>
    <d v="2021-09-03T00:00:00"/>
    <d v="2022-09-20T00:00:00"/>
    <d v="2022-01-20T00:00:00"/>
    <n v="2000"/>
    <n v="1507.15"/>
    <n v="23"/>
    <s v="Moroso"/>
    <x v="21"/>
    <s v="Venta al por menor de frutas, legumbres y hortalizas frescas o en conserva en establecimientos especializados."/>
    <s v="Venta al por menor varios"/>
    <n v="1000919"/>
    <s v="189.19"/>
    <s v="2,500.00"/>
    <s v="Sobre firmas"/>
    <s v="0.00"/>
    <s v="Gladys Beatriz Cayambe Niama"/>
    <x v="0"/>
    <x v="1"/>
    <x v="4"/>
    <s v="CHILLANES"/>
    <s v="CHILLANES"/>
    <x v="0"/>
  </r>
  <r>
    <n v="1000948"/>
    <s v="LADINO CASTILLO EDISON OSWALDO"/>
    <n v="1711540078"/>
    <x v="11"/>
    <x v="1"/>
    <x v="367"/>
    <n v="15"/>
    <n v="0"/>
    <x v="1"/>
    <x v="1"/>
    <x v="1"/>
    <d v="2021-09-03T00:00:00"/>
    <d v="2022-12-15T00:00:00"/>
    <s v="0000-00-00"/>
    <n v="800"/>
    <n v="566.16999999999996"/>
    <n v="23"/>
    <s v="Vigente"/>
    <x v="104"/>
    <s v="Actividades de diseñadores gráficos."/>
    <s v="Actividades de diseñadores"/>
    <n v="1001018"/>
    <s v="62.29"/>
    <s v="2,000.00"/>
    <s v="Sobre firmas"/>
    <s v="2.14"/>
    <s v="Gladys Beatriz Cayambe Niama"/>
    <x v="0"/>
    <x v="2"/>
    <x v="4"/>
    <s v="GUARANDA"/>
    <s v="GABRIEL IGNACIO VEINTIMILLA"/>
    <x v="0"/>
  </r>
  <r>
    <n v="1001442"/>
    <s v="BONILLA PADILLA VICTOR ELIAS"/>
    <n v="1727213850"/>
    <x v="47"/>
    <x v="0"/>
    <x v="368"/>
    <n v="15"/>
    <n v="50"/>
    <x v="3"/>
    <x v="1"/>
    <x v="1"/>
    <d v="2021-09-03T00:00:00"/>
    <d v="2022-12-10T00:00:00"/>
    <d v="2022-01-10T00:00:00"/>
    <n v="3000"/>
    <n v="2476.77"/>
    <n v="21.5"/>
    <s v="Moroso"/>
    <x v="21"/>
    <s v="Venta al por mayor de frutas, legumbres y hortalizas."/>
    <s v="Venta al por mayor varios"/>
    <n v="1001521"/>
    <s v="231.41"/>
    <s v="1,500.00"/>
    <s v="Sobre firmas"/>
    <s v="0.00"/>
    <s v="Gladys Beatriz Cayambe Niama"/>
    <x v="1"/>
    <x v="1"/>
    <x v="4"/>
    <s v="SAN MIGUEL"/>
    <s v="SAN PABLO (SAN PABLO DE ATENAS)"/>
    <x v="1"/>
  </r>
  <r>
    <n v="1001449"/>
    <s v="ÑAMO AUQUILLA MARIA MANUELA "/>
    <n v="602217226"/>
    <x v="27"/>
    <x v="1"/>
    <x v="369"/>
    <n v="10"/>
    <n v="0"/>
    <x v="1"/>
    <x v="1"/>
    <x v="1"/>
    <d v="2021-09-03T00:00:00"/>
    <d v="2022-07-03T00:00:00"/>
    <s v="0000-00-00"/>
    <n v="1001"/>
    <n v="519.99"/>
    <n v="17.5"/>
    <s v="Vigente"/>
    <x v="18"/>
    <s v="Actividades cartográficas y de información espacial."/>
    <s v="Actividades cartográficas y de información espacial"/>
    <n v="1001528"/>
    <s v="108.82"/>
    <s v="3,700.00"/>
    <s v="Sobre firmas"/>
    <s v="0.12"/>
    <s v="Eloisa Veronica Guaman Tasambay"/>
    <x v="1"/>
    <x v="0"/>
    <x v="0"/>
    <s v="RIOBAMBA"/>
    <s v="YARUQUIES"/>
    <x v="0"/>
  </r>
  <r>
    <n v="1001453"/>
    <s v="GUACHAMBALA MASAQUIZA STALIN ALEXANDER"/>
    <n v="1805197033"/>
    <x v="22"/>
    <x v="0"/>
    <x v="370"/>
    <n v="36"/>
    <n v="0"/>
    <x v="1"/>
    <x v="1"/>
    <x v="1"/>
    <d v="2021-09-03T00:00:00"/>
    <d v="2024-09-17T00:00:00"/>
    <s v="0000-00-00"/>
    <n v="2000"/>
    <n v="1819.88"/>
    <n v="23"/>
    <s v="Vigente"/>
    <x v="31"/>
    <s v="Escuelas de conducir para chóferes profesionales: de camiones, buses, etcétera."/>
    <s v="Escuelas de aprendizaje"/>
    <n v="1001533"/>
    <s v="78.46"/>
    <s v="1,265.00"/>
    <s v="Sobre firmas"/>
    <s v="0.91"/>
    <s v="Gladys Beatriz Cayambe Niama"/>
    <x v="0"/>
    <x v="0"/>
    <x v="12"/>
    <s v="SAN PEDRO DE PELILEO"/>
    <s v="PELILEO"/>
    <x v="0"/>
  </r>
  <r>
    <n v="1001433"/>
    <s v="CONDOR HERNANDEZ CARLOS MANUEL "/>
    <n v="1704347374"/>
    <x v="9"/>
    <x v="1"/>
    <x v="371"/>
    <n v="18"/>
    <n v="14"/>
    <x v="2"/>
    <x v="1"/>
    <x v="1"/>
    <d v="2021-09-04T00:00:00"/>
    <d v="2023-03-15T00:00:00"/>
    <d v="2022-02-15T00:00:00"/>
    <n v="3000"/>
    <n v="2437.5100000000002"/>
    <n v="21.5"/>
    <s v="Moroso"/>
    <x v="21"/>
    <s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
    <s v="Actividades varias "/>
    <n v="1001513"/>
    <s v="198.02"/>
    <s v="1,700.00"/>
    <s v="Sobre firmas"/>
    <s v="0.00"/>
    <s v="Gladys Beatriz Cayambe Niama"/>
    <x v="0"/>
    <x v="0"/>
    <x v="1"/>
    <s v="QUITO"/>
    <s v="COTOCOLLAO"/>
    <x v="0"/>
  </r>
  <r>
    <n v="1001439"/>
    <s v="TORRES PEREZ CARLOS ROBERTO "/>
    <n v="1711670081"/>
    <x v="11"/>
    <x v="0"/>
    <x v="372"/>
    <n v="12"/>
    <n v="0"/>
    <x v="1"/>
    <x v="1"/>
    <x v="1"/>
    <d v="2021-09-04T00:00:00"/>
    <d v="2022-09-05T00:00:00"/>
    <s v="0000-00-00"/>
    <n v="5000"/>
    <n v="3029.95"/>
    <n v="17.5"/>
    <s v="Vigente"/>
    <x v="16"/>
    <s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
    <s v="Reparaciones varias y mantenimiento"/>
    <n v="1001519"/>
    <s v="459.81"/>
    <s v="4,650.00"/>
    <s v="Sobre firmas"/>
    <s v="44.97"/>
    <s v="Gladys Beatriz Cayambe Niama"/>
    <x v="0"/>
    <x v="2"/>
    <x v="1"/>
    <s v="QUITO"/>
    <s v="COTOCOLLAO"/>
    <x v="0"/>
  </r>
  <r>
    <n v="1001460"/>
    <s v="AUQUILLA CRIOLLO SEGUNDO MANUEL"/>
    <n v="1720144433"/>
    <x v="20"/>
    <x v="0"/>
    <x v="373"/>
    <n v="12"/>
    <n v="0"/>
    <x v="1"/>
    <x v="1"/>
    <x v="1"/>
    <d v="2021-09-04T00:00:00"/>
    <d v="2022-09-05T00:00:00"/>
    <s v="0000-00-00"/>
    <n v="1000"/>
    <n v="612.76"/>
    <n v="23"/>
    <s v="Vigente"/>
    <x v="31"/>
    <s v="Escuelas de conducir para chóferes profesionales: de camiones, buses, etcétera."/>
    <s v="Escuelas de aprendizaje"/>
    <n v="1001543"/>
    <s v="94.60"/>
    <s v="900.00"/>
    <s v="Sobre firmas"/>
    <s v="15.49"/>
    <s v="Gladys Beatriz Cayambe Niama"/>
    <x v="0"/>
    <x v="0"/>
    <x v="0"/>
    <s v="RIOBAMBA"/>
    <s v="CACHA (CAB EN MACHANGARA)"/>
    <x v="1"/>
  </r>
  <r>
    <n v="1001030"/>
    <s v="LEMA CEPEDA JOHN IVAN"/>
    <n v="605224781"/>
    <x v="33"/>
    <x v="0"/>
    <x v="374"/>
    <n v="18"/>
    <n v="35"/>
    <x v="3"/>
    <x v="1"/>
    <x v="1"/>
    <d v="2021-09-06T00:00:00"/>
    <d v="2023-03-25T00:00:00"/>
    <d v="2022-01-25T00:00:00"/>
    <n v="1254"/>
    <n v="1074.42"/>
    <n v="23"/>
    <s v="Moroso"/>
    <x v="21"/>
    <s v="Venta al por mayor de carne y productos cárnicos (incluidas las aves de corral)."/>
    <s v="Venta al por mayor varios"/>
    <n v="1001100"/>
    <s v="83.68"/>
    <s v="3,000.00"/>
    <s v="Sobre firmas"/>
    <s v="0.04"/>
    <s v="Gladys Beatriz Cayambe Niama"/>
    <x v="0"/>
    <x v="1"/>
    <x v="0"/>
    <s v="COLTA"/>
    <s v="COLUMBE"/>
    <x v="1"/>
  </r>
  <r>
    <n v="1001033"/>
    <s v="MONDRAGON SIMONS CATHERINE MARIBEL"/>
    <n v="1713667770"/>
    <x v="39"/>
    <x v="1"/>
    <x v="375"/>
    <n v="24"/>
    <n v="0"/>
    <x v="1"/>
    <x v="1"/>
    <x v="1"/>
    <d v="2021-09-06T00:00:00"/>
    <d v="2023-09-25T00:00:00"/>
    <s v="0000-00-00"/>
    <n v="3000"/>
    <n v="2517.41"/>
    <n v="21.5"/>
    <s v="Vigente"/>
    <x v="105"/>
    <s v="Actividades de asociaciones de automovilistas."/>
    <s v="Actividades de asociaciones"/>
    <n v="1001103"/>
    <s v="156.45"/>
    <s v="800.00"/>
    <s v="Sobre firmas"/>
    <s v="332.88"/>
    <s v="Gladys Beatriz Cayambe Niama"/>
    <x v="0"/>
    <x v="4"/>
    <x v="1"/>
    <s v="QUITO"/>
    <s v="GUAMANI"/>
    <x v="0"/>
  </r>
  <r>
    <n v="1001457"/>
    <s v="FLORES FLORES ALBERTO FERNANDO"/>
    <n v="1706780697"/>
    <x v="53"/>
    <x v="1"/>
    <x v="376"/>
    <n v="18"/>
    <n v="9"/>
    <x v="2"/>
    <x v="1"/>
    <x v="1"/>
    <d v="2021-09-06T00:00:00"/>
    <d v="2023-03-20T00:00:00"/>
    <d v="2022-02-20T00:00:00"/>
    <n v="2000"/>
    <n v="1547.3"/>
    <n v="23"/>
    <s v="Moroso"/>
    <x v="106"/>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42"/>
    <s v="133.47"/>
    <s v="1,360.00"/>
    <s v="Sobre firmas"/>
    <s v="0.05"/>
    <s v="Gladys Beatriz Cayambe Niama"/>
    <x v="0"/>
    <x v="0"/>
    <x v="1"/>
    <s v="QUITO"/>
    <s v="CHILLOGALLO"/>
    <x v="0"/>
  </r>
  <r>
    <n v="1001335"/>
    <s v="COLIMBA PERUGACHI MILTON VINICIO"/>
    <n v="1002641213"/>
    <x v="46"/>
    <x v="0"/>
    <x v="377"/>
    <n v="24"/>
    <n v="0"/>
    <x v="1"/>
    <x v="1"/>
    <x v="1"/>
    <d v="2021-09-07T00:00:00"/>
    <d v="2023-09-04T00:00:00"/>
    <s v="0000-00-00"/>
    <n v="5000"/>
    <n v="4095.65"/>
    <n v="17.5"/>
    <s v="Vigente"/>
    <x v="107"/>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412"/>
    <s v="251.01"/>
    <s v="900.00"/>
    <s v="Sobre firmas"/>
    <s v="28.01"/>
    <s v="Gladys Beatriz Cayambe Niama"/>
    <x v="1"/>
    <x v="0"/>
    <x v="2"/>
    <s v="IBARRA"/>
    <s v="ANGOCHAGUA"/>
    <x v="1"/>
  </r>
  <r>
    <n v="1001373"/>
    <s v="MONTESDEOCA NOBOA ESTHELA PASTORIZA "/>
    <n v="603785197"/>
    <x v="6"/>
    <x v="1"/>
    <x v="378"/>
    <n v="12"/>
    <n v="4"/>
    <x v="1"/>
    <x v="1"/>
    <x v="1"/>
    <d v="2021-09-07T00:00:00"/>
    <d v="2022-09-25T00:00:00"/>
    <d v="2022-02-25T00:00:00"/>
    <n v="3000"/>
    <n v="2076.0100000000002"/>
    <n v="21.5"/>
    <s v="Moroso"/>
    <x v="9"/>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450"/>
    <s v="281.62"/>
    <s v="2,900.00"/>
    <s v="Sobre firmas"/>
    <s v="0.01"/>
    <s v="Gladys Beatriz Cayambe Niama"/>
    <x v="0"/>
    <x v="0"/>
    <x v="0"/>
    <s v="RIOBAMBA"/>
    <s v="LIZARZABURU"/>
    <x v="0"/>
  </r>
  <r>
    <n v="1001462"/>
    <s v="MOROCHO URQUIZO JEFERSON JOSUE"/>
    <n v="1725542342"/>
    <x v="33"/>
    <x v="0"/>
    <x v="379"/>
    <n v="12"/>
    <n v="4"/>
    <x v="1"/>
    <x v="1"/>
    <x v="1"/>
    <d v="2021-09-07T00:00:00"/>
    <d v="2022-09-25T00:00:00"/>
    <d v="2022-02-25T00:00:00"/>
    <n v="1200"/>
    <n v="846.12"/>
    <n v="23"/>
    <s v="Moroso"/>
    <x v="41"/>
    <s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
    <s v="Actividades de almacenamiento y depósito para todo tipo de productos"/>
    <n v="1001545"/>
    <s v="113.51"/>
    <s v="680.00"/>
    <s v="Sobre firmas"/>
    <s v="0.05"/>
    <s v="Gladys Beatriz Cayambe Niama"/>
    <x v="0"/>
    <x v="0"/>
    <x v="1"/>
    <s v="QUITO"/>
    <s v="CONDADO"/>
    <x v="0"/>
  </r>
  <r>
    <n v="1000870"/>
    <s v="GUALSAQUI PERUGACHI MARIA FABIOLA"/>
    <n v="1716942287"/>
    <x v="35"/>
    <x v="1"/>
    <x v="380"/>
    <n v="24"/>
    <n v="0"/>
    <x v="1"/>
    <x v="1"/>
    <x v="1"/>
    <d v="2021-09-09T00:00:00"/>
    <d v="2023-09-15T00:00:00"/>
    <s v="0000-00-00"/>
    <n v="5000"/>
    <n v="4118.75"/>
    <n v="17.5"/>
    <s v="Vigente"/>
    <x v="21"/>
    <s v="Venta al por mayor de frutas, legumbres y hortalizas."/>
    <s v="Venta al por mayor varios"/>
    <n v="1000940"/>
    <s v="251.01"/>
    <s v="800.00"/>
    <s v="Sobre firmas"/>
    <s v="0.08"/>
    <s v="Gladys Beatriz Cayambe Niama"/>
    <x v="0"/>
    <x v="1"/>
    <x v="1"/>
    <s v="QUITO"/>
    <s v="SAN ANTONIO"/>
    <x v="1"/>
  </r>
  <r>
    <n v="1001455"/>
    <s v="AUQUILLA ASQUI ROCIO MARIBEL"/>
    <n v="1753115268"/>
    <x v="47"/>
    <x v="1"/>
    <x v="381"/>
    <n v="18"/>
    <n v="0"/>
    <x v="1"/>
    <x v="1"/>
    <x v="1"/>
    <d v="2021-09-09T00:00:00"/>
    <d v="2023-03-05T00:00:00"/>
    <s v="0000-00-00"/>
    <n v="1500"/>
    <n v="1131.96"/>
    <n v="23"/>
    <s v="Vigente"/>
    <x v="66"/>
    <s v="Explotación de criaderos de pollos y reproducción de aves de corral, pollos y gallinas (aves de la especie Gallus Domesticus)."/>
    <s v="Explotaciones varias"/>
    <n v="1001534"/>
    <s v="100.10"/>
    <s v="1,050.00"/>
    <s v="Sobre firmas"/>
    <s v="4.63"/>
    <s v="Gladys Beatriz Cayambe Niama"/>
    <x v="0"/>
    <x v="0"/>
    <x v="1"/>
    <s v="QUITO"/>
    <s v="CHILLOGALLO"/>
    <x v="0"/>
  </r>
  <r>
    <n v="1001470"/>
    <s v="CORO ATUPAÑA SEGUNDO ATAHUALPA"/>
    <n v="606091536"/>
    <x v="22"/>
    <x v="0"/>
    <x v="382"/>
    <n v="12"/>
    <n v="0"/>
    <x v="1"/>
    <x v="1"/>
    <x v="1"/>
    <d v="2021-09-09T00:00:00"/>
    <d v="2022-09-25T00:00:00"/>
    <s v="0000-00-00"/>
    <n v="1680"/>
    <n v="1046.8599999999999"/>
    <n v="23"/>
    <s v="Vigente"/>
    <x v="108"/>
    <s v="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
    <s v="Educacicón"/>
    <n v="1001553"/>
    <s v="158.92"/>
    <s v="700.00"/>
    <s v="Sobre firmas"/>
    <s v="0.36"/>
    <s v="Gladys Beatriz Cayambe Niama"/>
    <x v="0"/>
    <x v="5"/>
    <x v="0"/>
    <s v="COLTA"/>
    <s v="COLUMBE"/>
    <x v="1"/>
  </r>
  <r>
    <n v="1000337"/>
    <s v="CONDOR TREJO PATRICIO JAVIER"/>
    <n v="1714111208"/>
    <x v="29"/>
    <x v="0"/>
    <x v="383"/>
    <n v="36"/>
    <n v="9"/>
    <x v="2"/>
    <x v="1"/>
    <x v="1"/>
    <d v="2021-09-10T00:00:00"/>
    <d v="2024-09-20T00:00:00"/>
    <d v="2022-02-20T00:00:00"/>
    <n v="5000"/>
    <n v="4607.37"/>
    <n v="21.5"/>
    <s v="Moroso"/>
    <x v="38"/>
    <s v="Empleado Privado"/>
    <s v="Empleado Privado"/>
    <n v="1000398"/>
    <s v="192.26"/>
    <s v="10,400.00"/>
    <s v="Sobre firmas"/>
    <s v="0.07"/>
    <s v="Gladys Beatriz Cayambe Niama"/>
    <x v="0"/>
    <x v="0"/>
    <x v="1"/>
    <s v="QUITO"/>
    <s v="QUITO"/>
    <x v="0"/>
  </r>
  <r>
    <n v="1000834"/>
    <s v="FARINANGO MANGUIA BERTHA SUSANA"/>
    <n v="1712486917"/>
    <x v="18"/>
    <x v="1"/>
    <x v="384"/>
    <n v="12"/>
    <n v="0"/>
    <x v="1"/>
    <x v="1"/>
    <x v="1"/>
    <d v="2021-09-10T00:00:00"/>
    <d v="2022-09-10T00:00:00"/>
    <s v="0000-00-00"/>
    <n v="2500"/>
    <n v="1518.64"/>
    <n v="18.989999999999998"/>
    <s v="Vigente"/>
    <x v="48"/>
    <s v="Afiliado Activo Uso esclusivo para el IESS"/>
    <s v="Afiliado Activo Uso esclusivo para el IESS"/>
    <n v="1000904"/>
    <s v="231.68"/>
    <s v="2,430.00"/>
    <s v="Sobre firmas"/>
    <s v="6.75"/>
    <s v="Gladys Beatriz Cayambe Niama"/>
    <x v="0"/>
    <x v="2"/>
    <x v="1"/>
    <s v="QUITO"/>
    <s v="COTOCOLLAO"/>
    <x v="0"/>
  </r>
  <r>
    <n v="1001289"/>
    <s v="YAMBAY BUÑAY LUIS JAVIER"/>
    <n v="1722335229"/>
    <x v="8"/>
    <x v="0"/>
    <x v="385"/>
    <n v="12"/>
    <n v="9"/>
    <x v="2"/>
    <x v="1"/>
    <x v="1"/>
    <d v="2021-09-10T00:00:00"/>
    <d v="2022-09-20T00:00:00"/>
    <d v="2022-02-20T00:00:00"/>
    <n v="2000"/>
    <n v="1307.1500000000001"/>
    <n v="23"/>
    <s v="Moroso"/>
    <x v="61"/>
    <s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
    <s v="Reparaciones varias y mantenimiento"/>
    <n v="1001366"/>
    <s v="189.19"/>
    <s v="1,100.00"/>
    <s v="Sobre firmas"/>
    <s v="0.00"/>
    <s v="Gladys Beatriz Cayambe Niama"/>
    <x v="0"/>
    <x v="1"/>
    <x v="1"/>
    <s v="QUITO"/>
    <s v="COTOCOLLAO"/>
    <x v="0"/>
  </r>
  <r>
    <n v="1001290"/>
    <s v="CRIOLLO CARRILLO MANUELA ."/>
    <n v="602741852"/>
    <x v="39"/>
    <x v="1"/>
    <x v="386"/>
    <n v="6"/>
    <n v="35"/>
    <x v="3"/>
    <x v="1"/>
    <x v="1"/>
    <d v="2021-09-10T00:00:00"/>
    <d v="2022-03-25T00:00:00"/>
    <d v="2022-01-25T00:00:00"/>
    <n v="1500"/>
    <n v="603.74"/>
    <n v="17.5"/>
    <s v="Moroso"/>
    <x v="21"/>
    <s v="Venta al por menor de frutas, legumbres y hortalizas frescas o en conserva en establecimientos especializados."/>
    <s v="Venta al por menor varios"/>
    <n v="1001367"/>
    <s v="263.69"/>
    <s v="2,000.00"/>
    <s v="Sobre firmas"/>
    <s v="0.00"/>
    <s v="Gladys Beatriz Cayambe Niama"/>
    <x v="1"/>
    <x v="1"/>
    <x v="0"/>
    <s v="RIOBAMBA"/>
    <s v="YARUQUIES"/>
    <x v="0"/>
  </r>
  <r>
    <n v="1001322"/>
    <s v="IBAÑEZ CHIPANTASI MARIA BELEN"/>
    <n v="1753514098"/>
    <x v="15"/>
    <x v="1"/>
    <x v="387"/>
    <n v="24"/>
    <n v="0"/>
    <x v="1"/>
    <x v="1"/>
    <x v="1"/>
    <d v="2021-09-10T00:00:00"/>
    <d v="2023-09-20T00:00:00"/>
    <s v="0000-00-00"/>
    <n v="3000"/>
    <n v="2500.0700000000002"/>
    <n v="21.5"/>
    <s v="Vigente"/>
    <x v="109"/>
    <s v="Empleado Privado"/>
    <s v="Empleado Privado"/>
    <n v="1001399"/>
    <s v="156.45"/>
    <s v="567.00"/>
    <s v="Sobre firmas"/>
    <s v="47.66"/>
    <s v="Gladys Beatriz Cayambe Niama"/>
    <x v="0"/>
    <x v="0"/>
    <x v="1"/>
    <s v="QUITO"/>
    <s v="POMASQUI"/>
    <x v="1"/>
  </r>
  <r>
    <n v="1001436"/>
    <s v="CUMIÑA RUIZ LILIANA ELIZABETH"/>
    <n v="1726511684"/>
    <x v="14"/>
    <x v="1"/>
    <x v="388"/>
    <n v="12"/>
    <n v="0"/>
    <x v="1"/>
    <x v="1"/>
    <x v="1"/>
    <d v="2021-09-10T00:00:00"/>
    <d v="2022-09-25T00:00:00"/>
    <s v="0000-00-00"/>
    <n v="2000"/>
    <n v="1245.6400000000001"/>
    <n v="23"/>
    <s v="Vigente"/>
    <x v="4"/>
    <s v="Actividades a corto y a largo plazo de clí­nicas del dí­a, básicas y generales, es decir, actividades médicas, de diagnóstico y de tratamiento."/>
    <s v="Actividades Médicas"/>
    <n v="1001516"/>
    <s v="189.19"/>
    <s v="600.00"/>
    <s v="Sobre firmas"/>
    <s v="8.24"/>
    <s v="Gladys Beatriz Cayambe Niama"/>
    <x v="0"/>
    <x v="1"/>
    <x v="1"/>
    <s v="QUITO"/>
    <s v="COTOCOLLAO"/>
    <x v="0"/>
  </r>
  <r>
    <n v="1001464"/>
    <s v="RIVAS MERO RAMONA DEL CARMEN"/>
    <n v="1201966593"/>
    <x v="22"/>
    <x v="1"/>
    <x v="389"/>
    <n v="24"/>
    <n v="0"/>
    <x v="1"/>
    <x v="1"/>
    <x v="1"/>
    <d v="2021-09-10T00:00:00"/>
    <d v="2023-09-05T00:00:00"/>
    <s v="0000-00-00"/>
    <n v="3000"/>
    <n v="2460.54"/>
    <n v="18.989999999999998"/>
    <s v="Vigente"/>
    <x v="54"/>
    <s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
    <s v="Actividades de otorgamiento y fromación"/>
    <n v="1001547"/>
    <s v="152.77"/>
    <s v="800.00"/>
    <s v="Sobre firmas"/>
    <s v="0.97"/>
    <s v="Gladys Beatriz Cayambe Niama"/>
    <x v="0"/>
    <x v="1"/>
    <x v="3"/>
    <s v="SANTA ANA"/>
    <s v="HONORATO VASQUEZ (CAB. EN VASQUEZ)"/>
    <x v="1"/>
  </r>
  <r>
    <n v="1001478"/>
    <s v="PINTO RODRIGUEZ MARIA DE LOS ANGELES"/>
    <n v="1705766705"/>
    <x v="31"/>
    <x v="1"/>
    <x v="390"/>
    <n v="6"/>
    <n v="78"/>
    <x v="8"/>
    <x v="1"/>
    <x v="1"/>
    <d v="2021-09-13T00:00:00"/>
    <d v="2022-03-13T00:00:00"/>
    <d v="2021-12-13T00:00:00"/>
    <n v="500"/>
    <n v="339.95"/>
    <n v="23"/>
    <s v="Vencido"/>
    <x v="31"/>
    <s v="Empleado Privado"/>
    <s v="Empleado Privado"/>
    <n v="1001564"/>
    <s v="89.27"/>
    <s v="600.00"/>
    <s v="Sobre firmas"/>
    <s v="0.00"/>
    <s v="Gladys Beatriz Cayambe Niama"/>
    <x v="0"/>
    <x v="1"/>
    <x v="1"/>
    <s v="QUITO"/>
    <s v="PUELLARO"/>
    <x v="1"/>
  </r>
  <r>
    <n v="1001479"/>
    <s v="URQUIZO CONGACHA DANNY PATRICIO"/>
    <n v="1725342958"/>
    <x v="15"/>
    <x v="0"/>
    <x v="391"/>
    <n v="12"/>
    <n v="0"/>
    <x v="1"/>
    <x v="1"/>
    <x v="1"/>
    <d v="2021-09-13T00:00:00"/>
    <d v="2022-09-15T00:00:00"/>
    <s v="0000-00-00"/>
    <n v="3000"/>
    <n v="1835.26"/>
    <n v="21.5"/>
    <s v="Vigente"/>
    <x v="37"/>
    <s v="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
    <s v="Actividades Médicas"/>
    <n v="1001566"/>
    <s v="281.62"/>
    <s v="800.00"/>
    <s v="Sobre firmas"/>
    <s v="50.37"/>
    <s v="Gladys Beatriz Cayambe Niama"/>
    <x v="1"/>
    <x v="0"/>
    <x v="1"/>
    <s v="QUITO"/>
    <s v="COTOCOLLAO"/>
    <x v="0"/>
  </r>
  <r>
    <n v="1001169"/>
    <s v="TORRES TOAPAXI JOSSELYN PAMELA"/>
    <n v="1729155703"/>
    <x v="14"/>
    <x v="1"/>
    <x v="392"/>
    <n v="10"/>
    <n v="14"/>
    <x v="2"/>
    <x v="1"/>
    <x v="1"/>
    <d v="2021-09-14T00:00:00"/>
    <d v="2022-07-15T00:00:00"/>
    <d v="2022-02-15T00:00:00"/>
    <n v="1000"/>
    <n v="624.32000000000005"/>
    <n v="23"/>
    <s v="Moroso"/>
    <x v="25"/>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248"/>
    <s v="111.36"/>
    <s v="400.00"/>
    <s v="Sobre firmas"/>
    <s v="0.03"/>
    <s v="Gladys Beatriz Cayambe Niama"/>
    <x v="0"/>
    <x v="0"/>
    <x v="1"/>
    <s v="QUITO"/>
    <s v="COTOCOLLAO"/>
    <x v="0"/>
  </r>
  <r>
    <n v="1000712"/>
    <s v="ALBARRACIN VALENCIA DIANA AZUCENA"/>
    <n v="1713392387"/>
    <x v="39"/>
    <x v="1"/>
    <x v="393"/>
    <n v="12"/>
    <n v="0"/>
    <x v="1"/>
    <x v="1"/>
    <x v="1"/>
    <d v="2021-09-15T00:00:00"/>
    <d v="2022-10-05T00:00:00"/>
    <s v="0000-00-00"/>
    <n v="500"/>
    <n v="353.59"/>
    <n v="23"/>
    <s v="Vigente"/>
    <x v="48"/>
    <s v="Intermediarios del comercio de productos diversos."/>
    <s v="Intermediarios e Investigación"/>
    <n v="1000781"/>
    <s v="47.30"/>
    <s v="733.00"/>
    <s v="Sobre firmas"/>
    <s v="0.02"/>
    <s v="Gladys Beatriz Cayambe Niama"/>
    <x v="0"/>
    <x v="4"/>
    <x v="1"/>
    <s v="QUITO"/>
    <s v="SAN BLAS"/>
    <x v="0"/>
  </r>
  <r>
    <n v="1000783"/>
    <s v="URQUIZO PADILLA JAIME OSWALDO"/>
    <n v="1720302080"/>
    <x v="29"/>
    <x v="0"/>
    <x v="394"/>
    <n v="36"/>
    <n v="4"/>
    <x v="1"/>
    <x v="1"/>
    <x v="1"/>
    <d v="2021-09-15T00:00:00"/>
    <d v="2024-09-25T00:00:00"/>
    <d v="2022-02-25T00:00:00"/>
    <n v="11300"/>
    <n v="10455.01"/>
    <n v="21.5"/>
    <s v="Moroso"/>
    <x v="21"/>
    <s v="Venta al por menor de frutas, legumbres y hortalizas frescas o en conserva en establecimientos especializados."/>
    <s v="Venta al por menor varios"/>
    <n v="1000855"/>
    <s v="434.51"/>
    <s v="18,500.00"/>
    <s v="Sobre firmas"/>
    <s v="0.07"/>
    <s v="Juan Gabriel Urquizo Yumiceba"/>
    <x v="1"/>
    <x v="1"/>
    <x v="0"/>
    <s v="RIOBAMBA"/>
    <s v="CACHA (CAB EN MACHANGARA)"/>
    <x v="1"/>
  </r>
  <r>
    <n v="1000206"/>
    <s v="URQUIZO TIUPUL JOSE ANTONIO"/>
    <n v="600827372"/>
    <x v="43"/>
    <x v="0"/>
    <x v="395"/>
    <n v="12"/>
    <n v="0"/>
    <x v="1"/>
    <x v="1"/>
    <x v="1"/>
    <d v="2021-09-16T00:00:00"/>
    <d v="2022-10-10T00:00:00"/>
    <s v="0000-00-00"/>
    <n v="5000"/>
    <n v="3510.49"/>
    <n v="18.989999999999998"/>
    <s v="Vigente"/>
    <x v="21"/>
    <s v="Venta al por menor de frutas, legumbres y hortalizas frescas o en conserva en establecimientos especializados."/>
    <s v="Venta al por menor varios"/>
    <n v="1000268"/>
    <s v="460.76"/>
    <s v="3,000.00"/>
    <s v="Sobre firmas"/>
    <s v="1,404.27"/>
    <s v="Gladys Beatriz Cayambe Niama"/>
    <x v="1"/>
    <x v="1"/>
    <x v="0"/>
    <s v="RIOBAMBA"/>
    <s v="YARUQUIES"/>
    <x v="0"/>
  </r>
  <r>
    <n v="1000206"/>
    <s v="URQUIZO TIUPUL JOSE ANTONIO"/>
    <n v="600827372"/>
    <x v="43"/>
    <x v="0"/>
    <x v="396"/>
    <n v="12"/>
    <n v="0"/>
    <x v="1"/>
    <x v="1"/>
    <x v="1"/>
    <d v="2021-09-16T00:00:00"/>
    <d v="2022-10-10T00:00:00"/>
    <s v="0000-00-00"/>
    <n v="5000"/>
    <n v="3495.98"/>
    <n v="17.5"/>
    <s v="Vigente"/>
    <x v="21"/>
    <s v="Venta al por menor de frutas, legumbres y hortalizas frescas o en conserva en establecimientos especializados."/>
    <s v="Venta al por menor varios"/>
    <n v="1000268"/>
    <s v="457.21"/>
    <s v="3,000.00"/>
    <s v="Sobre firmas"/>
    <s v="1,404.27"/>
    <s v="Gladys Beatriz Cayambe Niama"/>
    <x v="1"/>
    <x v="1"/>
    <x v="0"/>
    <s v="RIOBAMBA"/>
    <s v="YARUQUIES"/>
    <x v="0"/>
  </r>
  <r>
    <n v="1000665"/>
    <s v="LEON . LUIS EDUARDO"/>
    <n v="1705554085"/>
    <x v="52"/>
    <x v="0"/>
    <x v="397"/>
    <n v="12"/>
    <n v="50"/>
    <x v="3"/>
    <x v="1"/>
    <x v="1"/>
    <d v="2021-09-16T00:00:00"/>
    <d v="2022-10-10T00:00:00"/>
    <d v="2022-01-10T00:00:00"/>
    <n v="2000"/>
    <n v="1730.1"/>
    <n v="23"/>
    <s v="Moroso"/>
    <x v="86"/>
    <s v="Venta al por menor de frutas, legumbres y hortalizas frescas o en conserva en establecimientos especializados."/>
    <s v="Venta al por menor varios"/>
    <n v="1000735"/>
    <s v="189.19"/>
    <s v="900.00"/>
    <s v="Sobre firmas"/>
    <s v="0.00"/>
    <s v="Gladys Beatriz Cayambe Niama"/>
    <x v="0"/>
    <x v="1"/>
    <x v="0"/>
    <s v="CHAMBO"/>
    <s v="CHAMBO"/>
    <x v="0"/>
  </r>
  <r>
    <n v="1000929"/>
    <s v="VITERI MUÑOZ SORAYA ELIZABETH"/>
    <n v="1710462043"/>
    <x v="4"/>
    <x v="1"/>
    <x v="398"/>
    <n v="18"/>
    <n v="0"/>
    <x v="1"/>
    <x v="1"/>
    <x v="1"/>
    <d v="2021-09-16T00:00:00"/>
    <d v="2023-04-02T00:00:00"/>
    <s v="0000-00-00"/>
    <n v="2000"/>
    <n v="1638.02"/>
    <n v="23"/>
    <s v="Vigente"/>
    <x v="110"/>
    <s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
    <s v="Actividades varias "/>
    <n v="1000997"/>
    <s v="133.47"/>
    <s v="1,412.00"/>
    <s v="Sobre firmas"/>
    <s v="0.60"/>
    <s v="Gladys Beatriz Cayambe Niama"/>
    <x v="0"/>
    <x v="4"/>
    <x v="1"/>
    <s v="QUITO"/>
    <s v="LA MAGDALENA"/>
    <x v="0"/>
  </r>
  <r>
    <n v="1001467"/>
    <s v="HUARACA ESTRELLA MARIA MANUELA"/>
    <n v="602637480"/>
    <x v="3"/>
    <x v="1"/>
    <x v="399"/>
    <n v="36"/>
    <n v="4"/>
    <x v="1"/>
    <x v="1"/>
    <x v="1"/>
    <d v="2021-09-16T00:00:00"/>
    <d v="2024-09-25T00:00:00"/>
    <d v="2022-02-25T00:00:00"/>
    <n v="5000"/>
    <n v="4603.6400000000003"/>
    <n v="18.989999999999998"/>
    <s v="Moroso"/>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0"/>
    <s v="185.85"/>
    <s v="2,600.00"/>
    <s v="Sobre firmas"/>
    <s v="0.10"/>
    <s v="Gladys Beatriz Cayambe Niama"/>
    <x v="0"/>
    <x v="1"/>
    <x v="0"/>
    <s v="RIOBAMBA"/>
    <s v="YARUQUIES"/>
    <x v="0"/>
  </r>
  <r>
    <n v="1001467"/>
    <s v="HUARACA ESTRELLA MARIA MANUELA"/>
    <n v="602637480"/>
    <x v="3"/>
    <x v="1"/>
    <x v="400"/>
    <n v="36"/>
    <n v="0"/>
    <x v="1"/>
    <x v="1"/>
    <x v="1"/>
    <d v="2021-09-16T00:00:00"/>
    <d v="2024-10-10T00:00:00"/>
    <s v="0000-00-00"/>
    <n v="5000"/>
    <n v="4632.37"/>
    <n v="17.5"/>
    <s v="Vigente"/>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0"/>
    <s v="182.11"/>
    <s v="2,600.00"/>
    <s v="Sobre firmas"/>
    <s v="0.10"/>
    <s v="Gladys Beatriz Cayambe Niama"/>
    <x v="0"/>
    <x v="1"/>
    <x v="0"/>
    <s v="RIOBAMBA"/>
    <s v="YARUQUIES"/>
    <x v="0"/>
  </r>
  <r>
    <n v="1000577"/>
    <s v="GUAIPACHA CARRILLO JOSE LUIS"/>
    <n v="1724027279"/>
    <x v="15"/>
    <x v="0"/>
    <x v="401"/>
    <n v="1"/>
    <n v="0"/>
    <x v="1"/>
    <x v="0"/>
    <x v="0"/>
    <d v="2021-09-17T00:00:00"/>
    <d v="2022-09-25T00:00:00"/>
    <s v="0000-00-00"/>
    <n v="1000"/>
    <n v="1000"/>
    <n v="14"/>
    <s v="Vigente"/>
    <x v="0"/>
    <s v="Servicios de taxis."/>
    <s v="Servicios Varios"/>
    <n v="1000647"/>
    <s v="1,064.87"/>
    <s v="5,200.00"/>
    <s v="Sobre firmas"/>
    <s v="0.02"/>
    <s v="Gladys Beatriz Cayambe Niama"/>
    <x v="1"/>
    <x v="0"/>
    <x v="0"/>
    <s v="RIOBAMBA"/>
    <s v="CACHA (CAB EN MACHANGARA)"/>
    <x v="1"/>
  </r>
  <r>
    <n v="1000759"/>
    <s v="GARCIA VIVAS FREDY FERNANDO"/>
    <n v="1708857527"/>
    <x v="32"/>
    <x v="0"/>
    <x v="402"/>
    <n v="24"/>
    <n v="0"/>
    <x v="1"/>
    <x v="1"/>
    <x v="1"/>
    <d v="2021-09-17T00:00:00"/>
    <d v="2023-10-07T00:00:00"/>
    <s v="0000-00-00"/>
    <n v="5000"/>
    <n v="4379.1899999999996"/>
    <n v="21.5"/>
    <s v="Vigente"/>
    <x v="3"/>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0830"/>
    <s v="260.76"/>
    <s v="1,000.00"/>
    <s v="Sobre firmas"/>
    <s v="0.00"/>
    <s v="Gladys Beatriz Cayambe Niama"/>
    <x v="0"/>
    <x v="2"/>
    <x v="1"/>
    <s v="QUITO"/>
    <s v="COTOCOLLAO"/>
    <x v="0"/>
  </r>
  <r>
    <n v="1000883"/>
    <s v="MULLO PADILLA JOSE ANTONIO"/>
    <n v="1715364012"/>
    <x v="28"/>
    <x v="0"/>
    <x v="403"/>
    <n v="36"/>
    <n v="9"/>
    <x v="2"/>
    <x v="1"/>
    <x v="1"/>
    <d v="2021-09-17T00:00:00"/>
    <d v="2024-09-20T00:00:00"/>
    <d v="2022-02-20T00:00:00"/>
    <n v="8000"/>
    <n v="7366.79"/>
    <n v="21.5"/>
    <s v="Moroso"/>
    <x v="21"/>
    <s v="Venta al por mayor de frutas, legumbres y hortalizas."/>
    <s v="Venta al por mayor varios"/>
    <n v="1000953"/>
    <s v="307.62"/>
    <s v="20,000.00"/>
    <s v="Sobre firmas"/>
    <s v="0.00"/>
    <s v="Gladys Beatriz Cayambe Niama"/>
    <x v="0"/>
    <x v="1"/>
    <x v="0"/>
    <s v="RIOBAMBA"/>
    <s v="YARUQUIES"/>
    <x v="0"/>
  </r>
  <r>
    <n v="1001088"/>
    <s v="SAGÑAY MALAN JOSE AMADO"/>
    <n v="603637794"/>
    <x v="29"/>
    <x v="0"/>
    <x v="404"/>
    <n v="9"/>
    <n v="9"/>
    <x v="2"/>
    <x v="1"/>
    <x v="1"/>
    <d v="2021-09-17T00:00:00"/>
    <d v="2022-06-20T00:00:00"/>
    <d v="2022-02-20T00:00:00"/>
    <n v="3000"/>
    <n v="1405.8"/>
    <n v="21.5"/>
    <s v="Moroso"/>
    <x v="111"/>
    <s v="Venta al por menor de frutas, legumbres y hortalizas frescas o en conserva en establecimientos especializados."/>
    <s v="Venta al por menor varios"/>
    <n v="1001159"/>
    <s v="365.46"/>
    <s v="2,000.00"/>
    <s v="Sobre firmas"/>
    <s v="0.07"/>
    <s v="Gladys Beatriz Cayambe Niama"/>
    <x v="1"/>
    <x v="0"/>
    <x v="0"/>
    <s v="COLTA"/>
    <s v="COLUMBE"/>
    <x v="1"/>
  </r>
  <r>
    <n v="1001328"/>
    <s v="TOAQUIZA ILAQUICHE MELIDA CRISTINA"/>
    <n v="1756194054"/>
    <x v="33"/>
    <x v="1"/>
    <x v="405"/>
    <n v="24"/>
    <n v="0"/>
    <x v="1"/>
    <x v="1"/>
    <x v="1"/>
    <d v="2021-09-17T00:00:00"/>
    <d v="2023-09-25T00:00:00"/>
    <s v="0000-00-00"/>
    <n v="3000"/>
    <n v="2496.1799999999998"/>
    <n v="21.5"/>
    <s v="Vigente"/>
    <x v="21"/>
    <s v="Venta al por mayor de frutas, legumbres y hortalizas."/>
    <s v="Venta al por mayor varios"/>
    <n v="1001405"/>
    <s v="156.45"/>
    <s v="1,000.00"/>
    <s v="Sobre firmas"/>
    <s v="13.87"/>
    <s v="Gladys Beatriz Cayambe Niama"/>
    <x v="1"/>
    <x v="0"/>
    <x v="5"/>
    <s v="LATACUNGA"/>
    <s v="LA MATRIZ"/>
    <x v="0"/>
  </r>
  <r>
    <n v="1001480"/>
    <s v="AYALA GUANOQUIZA JUAN ."/>
    <n v="502157787"/>
    <x v="1"/>
    <x v="0"/>
    <x v="406"/>
    <n v="24"/>
    <n v="0"/>
    <x v="1"/>
    <x v="1"/>
    <x v="1"/>
    <d v="2021-09-17T00:00:00"/>
    <d v="2023-09-20T00:00:00"/>
    <s v="0000-00-00"/>
    <n v="3000"/>
    <n v="2486.31"/>
    <n v="21.5"/>
    <s v="Vigente"/>
    <x v="112"/>
    <s v="Producción de aluminio a partir de alúmina y de la refinación electrolí­tica de desechos y chatarra de aluminio incluido la producción de oxido de aluminio (alúmina)."/>
    <s v="Producción de obras y aluminio"/>
    <n v="1001569"/>
    <s v="156.45"/>
    <s v="1,300.00"/>
    <s v="Sobre firmas"/>
    <s v="4.00"/>
    <s v="Gladys Beatriz Cayambe Niama"/>
    <x v="0"/>
    <x v="1"/>
    <x v="1"/>
    <s v="QUITO"/>
    <s v="GUAMANI"/>
    <x v="0"/>
  </r>
  <r>
    <n v="1001490"/>
    <s v="LOPEZ VELASCO TANNIA MARISOL"/>
    <n v="1720214178"/>
    <x v="44"/>
    <x v="1"/>
    <x v="407"/>
    <n v="12"/>
    <n v="0"/>
    <x v="1"/>
    <x v="1"/>
    <x v="1"/>
    <d v="2021-09-17T00:00:00"/>
    <d v="2022-09-20T00:00:00"/>
    <s v="0000-00-00"/>
    <n v="1000"/>
    <n v="614.04"/>
    <n v="23"/>
    <s v="Vigente"/>
    <x v="31"/>
    <s v="Servicios de taxis."/>
    <s v="Servicios Varios"/>
    <n v="1001583"/>
    <s v="94.60"/>
    <s v="800.00"/>
    <s v="Sobre firmas"/>
    <s v="90.72"/>
    <s v="Gladys Beatriz Cayambe Niama"/>
    <x v="0"/>
    <x v="1"/>
    <x v="5"/>
    <s v="SALCEDO"/>
    <s v="SAN MIGUEL"/>
    <x v="0"/>
  </r>
  <r>
    <n v="1000291"/>
    <s v="GUAYPACHA BUÑAY MYRIAM ALEXANDRA"/>
    <n v="1725522963"/>
    <x v="21"/>
    <x v="1"/>
    <x v="408"/>
    <n v="24"/>
    <n v="0"/>
    <x v="1"/>
    <x v="1"/>
    <x v="1"/>
    <d v="2021-09-18T00:00:00"/>
    <d v="2023-09-25T00:00:00"/>
    <s v="0000-00-00"/>
    <n v="4200"/>
    <n v="3473.29"/>
    <n v="18.989999999999998"/>
    <s v="Vigente"/>
    <x v="21"/>
    <s v="Venta al por mayor de frutas, legumbres y hortalizas."/>
    <s v="Venta al por mayor varios"/>
    <n v="1000351"/>
    <s v="213.88"/>
    <s v="2,500.00"/>
    <s v="Sobre firmas"/>
    <s v="251.56"/>
    <s v="Gladys Beatriz Cayambe Niama"/>
    <x v="1"/>
    <x v="0"/>
    <x v="1"/>
    <s v="QUITO"/>
    <s v="COTOCOLLAO"/>
    <x v="0"/>
  </r>
  <r>
    <n v="1000370"/>
    <s v="PAGUAY YAMBAY SEGUNDO VICENTE "/>
    <n v="601245038"/>
    <x v="48"/>
    <x v="0"/>
    <x v="409"/>
    <n v="18"/>
    <n v="0"/>
    <x v="1"/>
    <x v="1"/>
    <x v="1"/>
    <d v="2021-09-18T00:00:00"/>
    <d v="2023-04-10T00:00:00"/>
    <s v="0000-00-00"/>
    <n v="2001"/>
    <n v="1641.28"/>
    <n v="21.5"/>
    <s v="Vigente"/>
    <x v="4"/>
    <s v="Empleado Privado"/>
    <s v="Empleado Privado"/>
    <n v="1000433"/>
    <s v="132.08"/>
    <s v="800.00"/>
    <s v="Sobre firmas"/>
    <s v="38.01"/>
    <s v="Eloisa Veronica Guaman Tasambay"/>
    <x v="0"/>
    <x v="1"/>
    <x v="0"/>
    <s v="RIOBAMBA"/>
    <s v="LIZARZABURU"/>
    <x v="0"/>
  </r>
  <r>
    <n v="1001205"/>
    <s v="GUACHO CEPEDA RUTH MARISOL"/>
    <n v="1719296764"/>
    <x v="25"/>
    <x v="1"/>
    <x v="410"/>
    <n v="1"/>
    <n v="0"/>
    <x v="1"/>
    <x v="0"/>
    <x v="0"/>
    <d v="2021-09-18T00:00:00"/>
    <d v="2022-09-18T00:00:00"/>
    <s v="0000-00-00"/>
    <n v="500"/>
    <n v="500"/>
    <n v="14"/>
    <s v="Vigente"/>
    <x v="0"/>
    <s v="Fabricación de productos de limpieza: Preparados para perfumar y desodorizar ambientes, polvos o pastas de limpieza incluidos papel, guata, etcétera, revestido o recubierto con estos productos de limpieza."/>
    <s v="Fabricación de máquinaria y equipos"/>
    <n v="1001284"/>
    <s v="531.42"/>
    <s v="1,500.00"/>
    <s v="Sobre firmas"/>
    <s v="1,039.21"/>
    <s v="Gladys Beatriz Cayambe Niama"/>
    <x v="1"/>
    <x v="4"/>
    <x v="1"/>
    <s v="QUITO"/>
    <s v="COTOCOLLAO"/>
    <x v="0"/>
  </r>
  <r>
    <n v="1001144"/>
    <s v="VIZCAINO VILLAMARIN RONALD ISAAC"/>
    <n v="1722249859"/>
    <x v="30"/>
    <x v="0"/>
    <x v="411"/>
    <n v="6"/>
    <n v="0"/>
    <x v="1"/>
    <x v="1"/>
    <x v="1"/>
    <d v="2021-09-20T00:00:00"/>
    <d v="2022-03-25T00:00:00"/>
    <s v="0000-00-00"/>
    <n v="1000"/>
    <n v="179.29"/>
    <n v="23"/>
    <s v="Vigente"/>
    <x v="111"/>
    <s v="Venta al por mayor de carne y productos cárnicos (incluidas las aves de corral)."/>
    <s v="Venta al por mayor varios"/>
    <n v="1001222"/>
    <s v="178.54"/>
    <s v="1,500.00"/>
    <s v="Sobre firmas"/>
    <s v="10.40"/>
    <s v="Gladys Beatriz Cayambe Niama"/>
    <x v="0"/>
    <x v="0"/>
    <x v="1"/>
    <s v="QUITO"/>
    <s v="COTOCOLLAO"/>
    <x v="0"/>
  </r>
  <r>
    <n v="1001484"/>
    <s v="CURAY QUISPE MARIA ANGELA"/>
    <n v="1801064310"/>
    <x v="38"/>
    <x v="1"/>
    <x v="412"/>
    <n v="6"/>
    <n v="4"/>
    <x v="1"/>
    <x v="1"/>
    <x v="1"/>
    <d v="2021-09-20T00:00:00"/>
    <d v="2022-03-25T00:00:00"/>
    <d v="2022-02-25T00:00:00"/>
    <n v="1000"/>
    <n v="234.34"/>
    <n v="23"/>
    <s v="Moroso"/>
    <x v="21"/>
    <s v="Venta al por mayor de frutas, legumbres y hortalizas."/>
    <s v="Venta al por mayor varios"/>
    <n v="1001573"/>
    <s v="178.54"/>
    <s v="600.00"/>
    <s v="Sobre firmas"/>
    <s v="0.00"/>
    <s v="Gladys Beatriz Cayambe Niama"/>
    <x v="0"/>
    <x v="1"/>
    <x v="1"/>
    <s v="QUITO"/>
    <s v="COTOCOLLAO"/>
    <x v="0"/>
  </r>
  <r>
    <n v="1001494"/>
    <s v="ALAVA YEPEZ DEL POZO DAVID ANDRES"/>
    <n v="1750820340"/>
    <x v="22"/>
    <x v="0"/>
    <x v="413"/>
    <n v="12"/>
    <n v="0"/>
    <x v="1"/>
    <x v="1"/>
    <x v="1"/>
    <d v="2021-09-20T00:00:00"/>
    <d v="2022-09-15T00:00:00"/>
    <s v="0000-00-00"/>
    <n v="1000"/>
    <n v="608.91999999999996"/>
    <n v="23"/>
    <s v="Vigente"/>
    <x v="113"/>
    <s v="Actividades a corto y a largo plazo de clí­nicas del dí­a, básicas y generales, es decir, actividades médicas, de diagnóstico y de tratamiento."/>
    <s v="Actividades Médicas"/>
    <n v="1001587"/>
    <s v="94.60"/>
    <s v="559.00"/>
    <s v="Sobre firmas"/>
    <s v="33.44"/>
    <s v="Gladys Beatriz Cayambe Niama"/>
    <x v="0"/>
    <x v="0"/>
    <x v="1"/>
    <s v="QUITO"/>
    <s v="EL INCA"/>
    <x v="0"/>
  </r>
  <r>
    <n v="1000819"/>
    <s v="GUARACA URQUIZO MARIA ROSA"/>
    <n v="602571366"/>
    <x v="10"/>
    <x v="1"/>
    <x v="414"/>
    <n v="24"/>
    <n v="0"/>
    <x v="1"/>
    <x v="1"/>
    <x v="1"/>
    <d v="2021-09-21T00:00:00"/>
    <d v="2023-10-01T00:00:00"/>
    <s v="0000-00-00"/>
    <n v="5500"/>
    <n v="4746.03"/>
    <n v="17.5"/>
    <s v="Vigente"/>
    <x v="21"/>
    <s v="Venta al por menor de frutas, legumbres y hortalizas frescas o en conserva en establecimientos especializados."/>
    <s v="Venta al por menor varios"/>
    <n v="1000890"/>
    <s v="276.12"/>
    <s v="4,500.00"/>
    <s v="Sobre firmas"/>
    <s v="4.38"/>
    <s v="Gladys Beatriz Cayambe Niama"/>
    <x v="1"/>
    <x v="1"/>
    <x v="0"/>
    <s v="COLTA"/>
    <s v="CAJABAMBA"/>
    <x v="0"/>
  </r>
  <r>
    <n v="1001482"/>
    <s v="YAGUACHI GUAMAN JOHN ALEXANDER"/>
    <n v="1755053624"/>
    <x v="45"/>
    <x v="0"/>
    <x v="415"/>
    <n v="36"/>
    <n v="0"/>
    <x v="1"/>
    <x v="1"/>
    <x v="1"/>
    <d v="2021-09-21T00:00:00"/>
    <d v="2024-10-01T00:00:00"/>
    <s v="0000-00-00"/>
    <n v="5500"/>
    <n v="5070.12"/>
    <n v="18.989999999999998"/>
    <s v="Vigente"/>
    <x v="21"/>
    <s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
    <s v="Actividades de asociaciones"/>
    <n v="1001588"/>
    <s v="204.44"/>
    <s v="1,570.00"/>
    <s v="Sobre firmas"/>
    <s v="256.01"/>
    <s v="Gladys Beatriz Cayambe Niama"/>
    <x v="0"/>
    <x v="0"/>
    <x v="1"/>
    <s v="QUITO"/>
    <s v="CHILLOGALLO"/>
    <x v="0"/>
  </r>
  <r>
    <n v="1001482"/>
    <s v="YAGUACHI GUAMAN JOHN ALEXANDER"/>
    <n v="1755053624"/>
    <x v="45"/>
    <x v="0"/>
    <x v="416"/>
    <n v="36"/>
    <n v="0"/>
    <x v="1"/>
    <x v="1"/>
    <x v="1"/>
    <d v="2021-09-21T00:00:00"/>
    <d v="2024-10-01T00:00:00"/>
    <s v="0000-00-00"/>
    <n v="5000"/>
    <n v="4596.82"/>
    <n v="17.5"/>
    <s v="Vigente"/>
    <x v="21"/>
    <s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
    <s v="Actividades de asociaciones"/>
    <n v="1001588"/>
    <s v="182.11"/>
    <s v="1,570.00"/>
    <s v="Sobre firmas"/>
    <s v="256.01"/>
    <s v="Gladys Beatriz Cayambe Niama"/>
    <x v="0"/>
    <x v="0"/>
    <x v="1"/>
    <s v="QUITO"/>
    <s v="CHILLOGALLO"/>
    <x v="0"/>
  </r>
  <r>
    <n v="1001497"/>
    <s v="VERA MENDOZA DIANA VERONICA"/>
    <n v="1725125940"/>
    <x v="44"/>
    <x v="1"/>
    <x v="417"/>
    <n v="16"/>
    <n v="4"/>
    <x v="1"/>
    <x v="1"/>
    <x v="1"/>
    <d v="2021-09-21T00:00:00"/>
    <d v="2023-01-25T00:00:00"/>
    <d v="2022-02-25T00:00:00"/>
    <n v="1200"/>
    <n v="897.77"/>
    <n v="23"/>
    <s v="Moroso"/>
    <x v="44"/>
    <s v="Elaboración de otros productos de panaderí­a, incluso congelados: tortillas de maí­z o trigo, conos de helado, obleas, waffles, panqueques, etcétera."/>
    <s v="Elaboración de alimentos"/>
    <n v="1001591"/>
    <s v="88.42"/>
    <s v="1,500.00"/>
    <s v="Sobre firmas"/>
    <s v="0.00"/>
    <s v="Gladys Beatriz Cayambe Niama"/>
    <x v="0"/>
    <x v="1"/>
    <x v="14"/>
    <s v="MACARA"/>
    <s v="LARAMA"/>
    <x v="1"/>
  </r>
  <r>
    <n v="1001026"/>
    <s v="GOMEZ SEMANATE MARTHA MARIA"/>
    <n v="1706637293"/>
    <x v="48"/>
    <x v="1"/>
    <x v="418"/>
    <n v="6"/>
    <n v="0"/>
    <x v="1"/>
    <x v="1"/>
    <x v="1"/>
    <d v="2021-09-22T00:00:00"/>
    <d v="2022-04-10T00:00:00"/>
    <s v="0000-00-00"/>
    <n v="1000"/>
    <n v="359.96"/>
    <n v="23"/>
    <s v="Vigente"/>
    <x v="50"/>
    <s v="Actividades de casas de subastas al por mayor."/>
    <s v="Actividades de casas beneficas"/>
    <n v="1001096"/>
    <s v="178.54"/>
    <s v="1,000.00"/>
    <s v="Sobre firmas"/>
    <s v="30.29"/>
    <s v="Gladys Beatriz Cayambe Niama"/>
    <x v="0"/>
    <x v="2"/>
    <x v="1"/>
    <s v="QUITO"/>
    <s v="NONO"/>
    <x v="1"/>
  </r>
  <r>
    <n v="1001345"/>
    <s v="URQUIZO VALDEZ MARIA ROSA"/>
    <n v="1716460884"/>
    <x v="41"/>
    <x v="1"/>
    <x v="419"/>
    <n v="18"/>
    <n v="4"/>
    <x v="1"/>
    <x v="1"/>
    <x v="1"/>
    <d v="2021-09-22T00:00:00"/>
    <d v="2023-03-25T00:00:00"/>
    <d v="2022-02-25T00:00:00"/>
    <n v="5000"/>
    <n v="3788.04"/>
    <n v="21.5"/>
    <s v="Moroso"/>
    <x v="21"/>
    <s v="Venta al por mayor de frutas, legumbres y hortalizas."/>
    <s v="Venta al por mayor varios"/>
    <n v="1001422"/>
    <s v="330.03"/>
    <s v="1,450.00"/>
    <s v="Sobre firmas"/>
    <s v="0.04"/>
    <s v="Gladys Beatriz Cayambe Niama"/>
    <x v="1"/>
    <x v="1"/>
    <x v="0"/>
    <s v="RIOBAMBA"/>
    <s v="YARUQUIES"/>
    <x v="0"/>
  </r>
  <r>
    <n v="1001502"/>
    <s v="GUALAN YUMBO JESSICA ALEXANDRA"/>
    <n v="1754361812"/>
    <x v="42"/>
    <x v="1"/>
    <x v="420"/>
    <n v="18"/>
    <n v="0"/>
    <x v="1"/>
    <x v="1"/>
    <x v="1"/>
    <d v="2021-09-22T00:00:00"/>
    <d v="2023-04-04T00:00:00"/>
    <s v="0000-00-00"/>
    <n v="2100"/>
    <n v="1708.49"/>
    <n v="21.5"/>
    <s v="Vigente"/>
    <x v="30"/>
    <s v="Venta al por mayor de flores y plantas."/>
    <s v="Venta al por mayor varios"/>
    <n v="1001596"/>
    <s v="138.61"/>
    <s v="1,000.00"/>
    <s v="Sobre firmas"/>
    <s v="4.68"/>
    <s v="Gladys Beatriz Cayambe Niama"/>
    <x v="0"/>
    <x v="1"/>
    <x v="1"/>
    <s v="QUITO"/>
    <s v="CHILLOGALLO"/>
    <x v="0"/>
  </r>
  <r>
    <n v="1000005"/>
    <s v="ANDRAMUÑO DIAZ JEANETH VIBIANA"/>
    <n v="602774945"/>
    <x v="11"/>
    <x v="1"/>
    <x v="421"/>
    <n v="1"/>
    <n v="0"/>
    <x v="1"/>
    <x v="1"/>
    <x v="1"/>
    <d v="2021-09-23T00:00:00"/>
    <d v="2021-12-25T00:00:00"/>
    <s v="0000-00-00"/>
    <n v="300"/>
    <n v="300"/>
    <n v="23"/>
    <s v="Vigente"/>
    <x v="19"/>
    <s v="Venta al por menor de flores, plantas y semillas en establecimientos especializados, incluso arreglos florales."/>
    <s v="Venta al por menor varios"/>
    <n v="1000129"/>
    <s v="0.00"/>
    <s v="1,500.00"/>
    <s v="Sobre firmas"/>
    <s v="0.00"/>
    <s v="Eloisa Veronica Guaman Tasambay"/>
    <x v="1"/>
    <x v="0"/>
    <x v="0"/>
    <s v="RIOBAMBA"/>
    <s v="VELASCO"/>
    <x v="0"/>
  </r>
  <r>
    <n v="1000454"/>
    <s v="CARRILLO TIXI MANUEL ELIAS"/>
    <n v="106976749"/>
    <x v="13"/>
    <x v="0"/>
    <x v="422"/>
    <n v="6"/>
    <n v="0"/>
    <x v="1"/>
    <x v="1"/>
    <x v="1"/>
    <d v="2021-09-23T00:00:00"/>
    <d v="2022-03-25T00:00:00"/>
    <s v="0000-00-00"/>
    <n v="1050"/>
    <n v="186.24"/>
    <n v="23"/>
    <s v="Vigente"/>
    <x v="21"/>
    <s v="Transporte de pasajeros en vehí­culos de tracción humana o animal."/>
    <s v="Transporte terrestre de pasajeros"/>
    <n v="1000522"/>
    <s v="187.48"/>
    <s v="1,200.00"/>
    <s v="Sobre firmas"/>
    <s v="6.39"/>
    <s v="Gladys Beatriz Cayambe Niama"/>
    <x v="1"/>
    <x v="0"/>
    <x v="15"/>
    <s v="CUENCA"/>
    <s v="SANTA ANA"/>
    <x v="1"/>
  </r>
  <r>
    <n v="1000417"/>
    <s v="JUMBO MONJE MAYRA YAQUELINE"/>
    <n v="1714490511"/>
    <x v="41"/>
    <x v="1"/>
    <x v="423"/>
    <n v="12"/>
    <n v="4"/>
    <x v="1"/>
    <x v="1"/>
    <x v="1"/>
    <d v="2021-09-24T00:00:00"/>
    <d v="2022-09-25T00:00:00"/>
    <d v="2022-02-25T00:00:00"/>
    <n v="3000"/>
    <n v="2075.09"/>
    <n v="21.5"/>
    <s v="Moroso"/>
    <x v="9"/>
    <s v="Venta al por menor de frutas, legumbres y hortalizas frescas o en conserva en establecimientos especializados."/>
    <s v="Venta al por menor varios"/>
    <n v="1000480"/>
    <s v="281.62"/>
    <s v="8,050.00"/>
    <s v="Sobre firmas"/>
    <s v="0.00"/>
    <s v="Gladys Beatriz Cayambe Niama"/>
    <x v="0"/>
    <x v="1"/>
    <x v="14"/>
    <s v="CATAMAYO"/>
    <s v="CATAMAYO"/>
    <x v="0"/>
  </r>
  <r>
    <n v="1000826"/>
    <s v="TOMAREMA GUAPI BLANCA SUSANA"/>
    <n v="605229293"/>
    <x v="13"/>
    <x v="1"/>
    <x v="424"/>
    <n v="24"/>
    <n v="4"/>
    <x v="1"/>
    <x v="1"/>
    <x v="1"/>
    <d v="2021-09-24T00:00:00"/>
    <d v="2023-09-25T00:00:00"/>
    <d v="2022-02-25T00:00:00"/>
    <n v="5000"/>
    <n v="4316.42"/>
    <n v="21.5"/>
    <s v="Moroso"/>
    <x v="21"/>
    <s v="Venta al por mayor de frutas, legumbres y hortalizas."/>
    <s v="Venta al por mayor varios"/>
    <n v="1000896"/>
    <s v="260.76"/>
    <s v="4,000.00"/>
    <s v="Sobre firmas"/>
    <s v="0.07"/>
    <s v="Gladys Beatriz Cayambe Niama"/>
    <x v="1"/>
    <x v="1"/>
    <x v="0"/>
    <s v="COLTA"/>
    <s v="SICALPA"/>
    <x v="0"/>
  </r>
  <r>
    <n v="1001473"/>
    <s v="BALLA GUAMAN LUIS ARTURO"/>
    <n v="604181388"/>
    <x v="6"/>
    <x v="0"/>
    <x v="425"/>
    <n v="18"/>
    <n v="0"/>
    <x v="1"/>
    <x v="1"/>
    <x v="1"/>
    <d v="2021-09-24T00:00:00"/>
    <d v="2023-03-25T00:00:00"/>
    <s v="0000-00-00"/>
    <n v="3000"/>
    <n v="2266.87"/>
    <n v="21.5"/>
    <s v="Vigente"/>
    <x v="19"/>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8"/>
    <s v="198.02"/>
    <s v="2,200.00"/>
    <s v="Sobre firmas"/>
    <s v="6.77"/>
    <s v="Gladys Beatriz Cayambe Niama"/>
    <x v="0"/>
    <x v="0"/>
    <x v="0"/>
    <s v="COLTA"/>
    <s v="SICALPA"/>
    <x v="0"/>
  </r>
  <r>
    <n v="1000552"/>
    <s v="SANGUÑA COLLAGUAZO FABIAN ."/>
    <n v="1708517642"/>
    <x v="37"/>
    <x v="0"/>
    <x v="426"/>
    <n v="15"/>
    <n v="0"/>
    <x v="1"/>
    <x v="1"/>
    <x v="1"/>
    <d v="2021-09-25T00:00:00"/>
    <d v="2023-01-05T00:00:00"/>
    <s v="0000-00-00"/>
    <n v="2000"/>
    <n v="1538.26"/>
    <n v="23"/>
    <s v="Vigente"/>
    <x v="114"/>
    <s v="Elaboración de otros productos de panaderí­a, incluso congelados: tortillas de maí­z o trigo, conos de helado, obleas, waffles, panqueques, etcétera."/>
    <s v="Elaboración de alimentos"/>
    <n v="1000623"/>
    <s v="155.72"/>
    <s v="1,000.00"/>
    <s v="Sobre firmas"/>
    <s v="271.19"/>
    <s v="Gladys Beatriz Cayambe Niama"/>
    <x v="0"/>
    <x v="1"/>
    <x v="1"/>
    <s v="QUITO"/>
    <s v="CARCELEN"/>
    <x v="0"/>
  </r>
  <r>
    <n v="1001504"/>
    <s v="CORO ATUPAÑA PACHA SISA"/>
    <n v="604452458"/>
    <x v="2"/>
    <x v="1"/>
    <x v="427"/>
    <n v="24"/>
    <n v="0"/>
    <x v="1"/>
    <x v="1"/>
    <x v="1"/>
    <d v="2021-09-25T00:00:00"/>
    <d v="2023-09-25T00:00:00"/>
    <s v="0000-00-00"/>
    <n v="3000"/>
    <n v="2480.94"/>
    <n v="21.5"/>
    <s v="Vigente"/>
    <x v="46"/>
    <s v="Actividades de acondicionamiento y mantenimiento de terrenos para usos agrí­colas: plantación o siembra de cultivos y cosecha, poda de árboles frutales y viñas, transplante de arroz y entresacado de remolacha."/>
    <s v="Actividades de acondicionamiento y mantenimiento de terrenos para usos agrí­colas"/>
    <n v="1001598"/>
    <s v="156.45"/>
    <s v="2,200.00"/>
    <s v="Sobre firmas"/>
    <s v="5.11"/>
    <s v="Gladys Beatriz Cayambe Niama"/>
    <x v="0"/>
    <x v="0"/>
    <x v="1"/>
    <s v="QUITO"/>
    <s v="CONDADO"/>
    <x v="0"/>
  </r>
  <r>
    <n v="1000730"/>
    <s v="LANCHIMBA CACHUASQUI JHONNY GEOVANNY"/>
    <n v="1719241422"/>
    <x v="25"/>
    <x v="0"/>
    <x v="428"/>
    <n v="30"/>
    <n v="0"/>
    <x v="1"/>
    <x v="1"/>
    <x v="1"/>
    <d v="2021-09-27T00:00:00"/>
    <d v="2024-04-07T00:00:00"/>
    <s v="0000-00-00"/>
    <n v="5300"/>
    <n v="4788.3500000000004"/>
    <n v="21.5"/>
    <s v="Vigente"/>
    <x v="115"/>
    <s v="Alquiler con fines operativos, sin operadores, de otros tipos de maquinaria y equipo operacional que suelen ser utilizados como bienes de capital por las industrias: motores y turbinas, máquinas herramienta, equipo de minerí­a y de extracción de petróleo."/>
    <s v="Alquiler con fines operativos"/>
    <n v="1000800"/>
    <s v="232.68"/>
    <s v="1,250.00"/>
    <s v="Sobre firmas"/>
    <s v="3.36"/>
    <s v="Gladys Beatriz Cayambe Niama"/>
    <x v="0"/>
    <x v="0"/>
    <x v="1"/>
    <s v="QUITO"/>
    <s v="LA MAGDALENA"/>
    <x v="0"/>
  </r>
  <r>
    <n v="1001396"/>
    <s v="PALLO . MARCO VINICIO"/>
    <n v="1709629784"/>
    <x v="17"/>
    <x v="0"/>
    <x v="429"/>
    <n v="6"/>
    <n v="0"/>
    <x v="1"/>
    <x v="1"/>
    <x v="1"/>
    <d v="2021-09-27T00:00:00"/>
    <d v="2022-04-20T00:00:00"/>
    <s v="0000-00-00"/>
    <n v="500"/>
    <n v="181.43"/>
    <n v="23"/>
    <s v="Vigente"/>
    <x v="16"/>
    <s v="Actividades de acondicionamiento y mantenimiento de terrenos para usos agrí­colas: plantación o siembra de cultivos y cosecha, poda de árboles frutales y viñas, transplante de arroz y entresacado de remolacha."/>
    <s v="Actividades de acondicionamiento y mantenimiento de terrenos para usos agrí­colas"/>
    <n v="1001477"/>
    <s v="89.27"/>
    <s v="1,000.00"/>
    <s v="Sobre firmas"/>
    <s v="78.74"/>
    <s v="Gladys Beatriz Cayambe Niama"/>
    <x v="0"/>
    <x v="0"/>
    <x v="1"/>
    <s v="QUITO"/>
    <s v="LA CONCEPCION"/>
    <x v="0"/>
  </r>
  <r>
    <n v="1000473"/>
    <s v="CARRILLO CRIOLLO MANUELA ."/>
    <n v="603173725"/>
    <x v="41"/>
    <x v="1"/>
    <x v="430"/>
    <n v="12"/>
    <n v="0"/>
    <x v="1"/>
    <x v="1"/>
    <x v="1"/>
    <d v="2021-09-28T00:00:00"/>
    <d v="2022-09-25T00:00:00"/>
    <s v="0000-00-00"/>
    <n v="2500"/>
    <n v="1510.07"/>
    <n v="17.5"/>
    <s v="Vigente"/>
    <x v="21"/>
    <s v="Venta al por menor de frutas, legumbres y hortalizas frescas o en conserva en establecimientos especializados."/>
    <s v="Venta al por menor varios"/>
    <n v="1000544"/>
    <s v="229.91"/>
    <s v="4,800.00"/>
    <s v="Sobre firmas"/>
    <s v="74.97"/>
    <s v="Gladys Beatriz Cayambe Niama"/>
    <x v="1"/>
    <x v="1"/>
    <x v="1"/>
    <s v="QUITO"/>
    <s v="COTOCOLLAO"/>
    <x v="0"/>
  </r>
  <r>
    <n v="1000811"/>
    <s v="PULLAY ROLDAN NORMA ISABEL"/>
    <n v="605283274"/>
    <x v="14"/>
    <x v="1"/>
    <x v="431"/>
    <n v="36"/>
    <n v="0"/>
    <x v="1"/>
    <x v="1"/>
    <x v="1"/>
    <d v="2021-09-28T00:00:00"/>
    <d v="2024-10-01T00:00:00"/>
    <s v="0000-00-00"/>
    <n v="5500"/>
    <n v="5067.6499999999996"/>
    <n v="21.5"/>
    <s v="Vigente"/>
    <x v="21"/>
    <s v="Venta al por mayor de frutas, legumbres y hortalizas."/>
    <s v="Venta al por mayor varios"/>
    <n v="1000882"/>
    <s v="211.49"/>
    <s v="800.00"/>
    <s v="Sobre firmas"/>
    <s v="1.82"/>
    <s v="Gladys Beatriz Cayambe Niama"/>
    <x v="1"/>
    <x v="0"/>
    <x v="0"/>
    <s v="GUAMOTE"/>
    <s v="PALMIRA"/>
    <x v="1"/>
  </r>
  <r>
    <n v="1001114"/>
    <s v="LEINES GUALPA VANESSA RUTH"/>
    <n v="1721838421"/>
    <x v="7"/>
    <x v="1"/>
    <x v="432"/>
    <n v="12"/>
    <n v="0"/>
    <x v="1"/>
    <x v="1"/>
    <x v="1"/>
    <d v="2021-09-28T00:00:00"/>
    <d v="2022-09-25T00:00:00"/>
    <s v="0000-00-00"/>
    <n v="1100"/>
    <n v="671.58"/>
    <n v="23"/>
    <s v="Vigente"/>
    <x v="116"/>
    <s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
    <s v="Actividades varias "/>
    <n v="1001188"/>
    <s v="104.05"/>
    <s v="950.00"/>
    <s v="Sobre firmas"/>
    <s v="0.31"/>
    <s v="Gladys Beatriz Cayambe Niama"/>
    <x v="0"/>
    <x v="0"/>
    <x v="1"/>
    <s v="QUITO"/>
    <s v="COTOCOLLAO"/>
    <x v="0"/>
  </r>
  <r>
    <n v="1001452"/>
    <s v="DAVILA ORTIZ JENNIFER LIZETH"/>
    <n v="1724022783"/>
    <x v="13"/>
    <x v="1"/>
    <x v="433"/>
    <n v="24"/>
    <n v="0"/>
    <x v="1"/>
    <x v="1"/>
    <x v="1"/>
    <d v="2021-09-28T00:00:00"/>
    <d v="2023-10-05T00:00:00"/>
    <s v="0000-00-00"/>
    <n v="2000"/>
    <n v="1740"/>
    <n v="23"/>
    <s v="Vigente"/>
    <x v="117"/>
    <s v="Empleado Público"/>
    <s v="Empleado Público"/>
    <n v="1001532"/>
    <s v="105.79"/>
    <s v="600.00"/>
    <s v="Sobre firmas"/>
    <s v="4.32"/>
    <s v="Gladys Beatriz Cayambe Niama"/>
    <x v="0"/>
    <x v="2"/>
    <x v="1"/>
    <s v="QUITO"/>
    <s v="COTOCOLLAO"/>
    <x v="0"/>
  </r>
  <r>
    <n v="1001489"/>
    <s v="TIUPUL GUAMAN CRISTHIAN DAVID"/>
    <n v="1727947515"/>
    <x v="14"/>
    <x v="0"/>
    <x v="434"/>
    <n v="10"/>
    <n v="35"/>
    <x v="3"/>
    <x v="1"/>
    <x v="1"/>
    <d v="2021-09-28T00:00:00"/>
    <d v="2022-07-25T00:00:00"/>
    <d v="2022-01-25T00:00:00"/>
    <n v="500"/>
    <n v="313.08"/>
    <n v="23"/>
    <s v="Moroso"/>
    <x v="118"/>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82"/>
    <s v="55.68"/>
    <s v="650.00"/>
    <s v="Sobre firmas"/>
    <s v="0.00"/>
    <s v="Gladys Beatriz Cayambe Niama"/>
    <x v="0"/>
    <x v="1"/>
    <x v="1"/>
    <s v="QUITO"/>
    <s v="COTOCOLLAO"/>
    <x v="0"/>
  </r>
  <r>
    <n v="1001505"/>
    <s v="CARRILLO DE LA CRUZ KAREN VANESSA"/>
    <n v="1750812008"/>
    <x v="33"/>
    <x v="1"/>
    <x v="435"/>
    <n v="36"/>
    <n v="0"/>
    <x v="1"/>
    <x v="1"/>
    <x v="1"/>
    <d v="2021-09-28T00:00:00"/>
    <d v="2024-10-10T00:00:00"/>
    <s v="0000-00-00"/>
    <n v="4000"/>
    <n v="3708.32"/>
    <n v="21.5"/>
    <s v="Vigente"/>
    <x v="54"/>
    <s v="La publicación, lanzamiento, promoción y distribución de grabaciones de sonido para comerciantes mayoristas, minoristas o directamente para el público."/>
    <s v="Publicidad"/>
    <n v="1001599"/>
    <s v="153.81"/>
    <s v="2,700.00"/>
    <s v="Sobre firmas"/>
    <s v="24.47"/>
    <s v="Gladys Beatriz Cayambe Niama"/>
    <x v="0"/>
    <x v="1"/>
    <x v="1"/>
    <s v="QUITO"/>
    <s v="SAN ANTONIO"/>
    <x v="1"/>
  </r>
  <r>
    <n v="1000419"/>
    <s v="BAYAS REA SEGUNDO JUAN"/>
    <n v="201143880"/>
    <x v="4"/>
    <x v="0"/>
    <x v="436"/>
    <n v="24"/>
    <n v="0"/>
    <x v="1"/>
    <x v="1"/>
    <x v="1"/>
    <d v="2021-09-29T00:00:00"/>
    <d v="2023-09-25T00:00:00"/>
    <s v="0000-00-00"/>
    <n v="2000"/>
    <n v="1653.11"/>
    <n v="23"/>
    <s v="Vigente"/>
    <x v="5"/>
    <s v="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
    <s v="Producción de obras y aluminio"/>
    <n v="1000482"/>
    <s v="105.79"/>
    <s v="900.00"/>
    <s v="Sobre firmas"/>
    <s v="15.72"/>
    <s v="Rosa María Sinaluisa Carrillo"/>
    <x v="0"/>
    <x v="1"/>
    <x v="1"/>
    <s v="QUITO"/>
    <s v="COTOCOLLAO"/>
    <x v="0"/>
  </r>
  <r>
    <n v="1001365"/>
    <s v="HERRERA POZO ADRIANA PAOLA "/>
    <n v="1600661415"/>
    <x v="47"/>
    <x v="1"/>
    <x v="437"/>
    <n v="12"/>
    <n v="0"/>
    <x v="1"/>
    <x v="1"/>
    <x v="1"/>
    <d v="2021-09-29T00:00:00"/>
    <d v="2022-10-06T00:00:00"/>
    <s v="0000-00-00"/>
    <n v="1500"/>
    <n v="1047.0999999999999"/>
    <n v="23"/>
    <s v="Vigente"/>
    <x v="5"/>
    <s v="Actividades de agentes inmobiliarios neutrales que garantizan el cumplimiento de todas las condiciones de una transacción inmobiliaria (plicas inmobiliarias)."/>
    <s v="Actividades de agentes inmobiliarios neutrales, corredores de seguros, energía électica "/>
    <n v="1001442"/>
    <s v="141.89"/>
    <s v="600.00"/>
    <s v="Sobre firmas"/>
    <s v="28.30"/>
    <s v="Eloisa Veronica Guaman Tasambay"/>
    <x v="0"/>
    <x v="4"/>
    <x v="0"/>
    <s v="RIOBAMBA"/>
    <s v="VELOZ"/>
    <x v="0"/>
  </r>
  <r>
    <n v="1001472"/>
    <s v="CEPEDA GUACHO VLADIMIR ANTHONY"/>
    <n v="650486053"/>
    <x v="42"/>
    <x v="0"/>
    <x v="438"/>
    <n v="24"/>
    <n v="0"/>
    <x v="1"/>
    <x v="1"/>
    <x v="1"/>
    <d v="2021-09-29T00:00:00"/>
    <d v="2023-09-24T00:00:00"/>
    <s v="0000-00-00"/>
    <n v="4000"/>
    <n v="3294.89"/>
    <n v="21.5"/>
    <s v="Vigente"/>
    <x v="31"/>
    <s v="Transporte de pasajeros por ferrocarriles interurbanos, incluye servicios de coches cama y coches restaurante integrados en los servicios de las compañí­as de ferrocarril."/>
    <s v="Transporte terrestre de pasajeros"/>
    <n v="1001557"/>
    <s v="208.61"/>
    <s v="800.00"/>
    <s v="Sobre firmas"/>
    <s v="6.59"/>
    <s v="Gladys Beatriz Cayambe Niama"/>
    <x v="0"/>
    <x v="1"/>
    <x v="0"/>
    <s v="COLTA"/>
    <s v="SICALPA"/>
    <x v="0"/>
  </r>
  <r>
    <n v="1001513"/>
    <s v="SEVILLANO MOREJON VICTOR ALFREDO"/>
    <n v="1709223869"/>
    <x v="17"/>
    <x v="1"/>
    <x v="439"/>
    <n v="12"/>
    <n v="0"/>
    <x v="1"/>
    <x v="1"/>
    <x v="1"/>
    <d v="2021-09-29T00:00:00"/>
    <d v="2022-10-17T00:00:00"/>
    <s v="0000-00-00"/>
    <n v="1100"/>
    <n v="768.59"/>
    <n v="18.989999999999998"/>
    <s v="Vigente"/>
    <x v="119"/>
    <s v="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
    <s v="Actividades de administración y funcionamiento"/>
    <n v="1001608"/>
    <s v="101.94"/>
    <s v="815.00"/>
    <s v="Sobre firmas"/>
    <s v="0.02"/>
    <s v="Gladys Beatriz Cayambe Niama"/>
    <x v="0"/>
    <x v="0"/>
    <x v="1"/>
    <s v="QUITO"/>
    <s v="CENTRO HISTORICO"/>
    <x v="0"/>
  </r>
  <r>
    <n v="1000150"/>
    <s v="VALDEZ PAUCAR SEGUNDO MARCO"/>
    <n v="1716330954"/>
    <x v="23"/>
    <x v="0"/>
    <x v="440"/>
    <n v="24"/>
    <n v="0"/>
    <x v="1"/>
    <x v="1"/>
    <x v="1"/>
    <d v="2021-09-30T00:00:00"/>
    <d v="2023-09-25T00:00:00"/>
    <s v="0000-00-00"/>
    <n v="5000"/>
    <n v="4090.49"/>
    <n v="17.5"/>
    <s v="Vigente"/>
    <x v="31"/>
    <s v="Venta al por mayor de frutas, legumbres y hortalizas."/>
    <s v="Venta al por mayor varios"/>
    <n v="1000183"/>
    <s v="251.01"/>
    <s v="11,000.00"/>
    <s v="Sobre firmas"/>
    <s v="160.25"/>
    <s v="Gladys Beatriz Cayambe Niama"/>
    <x v="1"/>
    <x v="0"/>
    <x v="0"/>
    <s v="RIOBAMBA"/>
    <s v="YARUQUIES"/>
    <x v="0"/>
  </r>
  <r>
    <n v="1000150"/>
    <s v="VALDEZ PAUCAR SEGUNDO MARCO"/>
    <n v="1716330954"/>
    <x v="23"/>
    <x v="0"/>
    <x v="441"/>
    <n v="24"/>
    <n v="0"/>
    <x v="1"/>
    <x v="1"/>
    <x v="1"/>
    <d v="2021-09-30T00:00:00"/>
    <d v="2023-09-25T00:00:00"/>
    <s v="0000-00-00"/>
    <n v="5000"/>
    <n v="4101.05"/>
    <n v="18.989999999999998"/>
    <s v="Vigente"/>
    <x v="31"/>
    <s v="Venta al por mayor de frutas, legumbres y hortalizas."/>
    <s v="Venta al por mayor varios"/>
    <n v="1000183"/>
    <s v="254.62"/>
    <s v="11,000.00"/>
    <s v="Sobre firmas"/>
    <s v="160.25"/>
    <s v="Gladys Beatriz Cayambe Niama"/>
    <x v="1"/>
    <x v="0"/>
    <x v="0"/>
    <s v="RIOBAMBA"/>
    <s v="YARUQUIES"/>
    <x v="0"/>
  </r>
  <r>
    <n v="1000234"/>
    <s v="CUNDURI NOGALES VERONICA ALEXANDRA"/>
    <n v="1716044928"/>
    <x v="5"/>
    <x v="1"/>
    <x v="442"/>
    <n v="1"/>
    <n v="0"/>
    <x v="1"/>
    <x v="1"/>
    <x v="1"/>
    <d v="2021-09-30T00:00:00"/>
    <d v="2021-12-25T00:00:00"/>
    <s v="0000-00-00"/>
    <n v="75"/>
    <n v="75"/>
    <n v="23"/>
    <s v="Vigente"/>
    <x v="18"/>
    <s v="Venta al por mayor de combustibles lí­quidos nafta, gasolina, biocombustible incluye grasas, lubricantes y aceites, gases licuados de petróleo, butano y propano."/>
    <s v="Venta al por mayor varios"/>
    <n v="1000298"/>
    <s v="0.00"/>
    <s v="1,500.00"/>
    <s v="Sobre firmas"/>
    <s v="0.00"/>
    <s v="Gladys Beatriz Cayambe Niama"/>
    <x v="0"/>
    <x v="1"/>
    <x v="1"/>
    <s v="QUITO"/>
    <s v="COTOCOLLAO"/>
    <x v="0"/>
  </r>
  <r>
    <n v="1000737"/>
    <s v="SIERRA CRUZ MYRIAM ALEXANDRA"/>
    <n v="1716621352"/>
    <x v="5"/>
    <x v="1"/>
    <x v="443"/>
    <n v="12"/>
    <n v="76"/>
    <x v="8"/>
    <x v="1"/>
    <x v="1"/>
    <d v="2021-09-30T00:00:00"/>
    <d v="2022-10-15T00:00:00"/>
    <d v="2021-12-15T00:00:00"/>
    <n v="480"/>
    <n v="422.06"/>
    <n v="23"/>
    <s v="Vencido"/>
    <x v="21"/>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0808"/>
    <s v="45.41"/>
    <s v="1,000.00"/>
    <s v="Sobre firmas"/>
    <s v="0.00"/>
    <s v="Gladys Beatriz Cayambe Niama"/>
    <x v="0"/>
    <x v="1"/>
    <x v="1"/>
    <s v="QUITO"/>
    <s v="CHIMBACALLE"/>
    <x v="0"/>
  </r>
  <r>
    <n v="1000866"/>
    <s v="CAJAMARCA COFRE LILIANA MERCEDES"/>
    <n v="1727061218"/>
    <x v="29"/>
    <x v="1"/>
    <x v="444"/>
    <n v="18"/>
    <n v="0"/>
    <x v="1"/>
    <x v="1"/>
    <x v="1"/>
    <d v="2021-09-30T00:00:00"/>
    <d v="2023-03-25T00:00:00"/>
    <s v="0000-00-00"/>
    <n v="1500"/>
    <n v="1130.7"/>
    <n v="23"/>
    <s v="Vigente"/>
    <x v="11"/>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0936"/>
    <s v="100.10"/>
    <s v="640.00"/>
    <s v="Sobre firmas"/>
    <s v="6.35"/>
    <s v="Gladys Beatriz Cayambe Niama"/>
    <x v="0"/>
    <x v="0"/>
    <x v="1"/>
    <s v="QUITO"/>
    <s v="NONO"/>
    <x v="1"/>
  </r>
  <r>
    <n v="1000955"/>
    <s v="GARCIA TOABANDA MIGUEL ALEXANDER"/>
    <n v="605141282"/>
    <x v="30"/>
    <x v="0"/>
    <x v="445"/>
    <n v="36"/>
    <n v="81"/>
    <x v="8"/>
    <x v="1"/>
    <x v="1"/>
    <d v="2021-09-30T00:00:00"/>
    <d v="2024-10-10T00:00:00"/>
    <d v="2021-12-10T00:00:00"/>
    <n v="4130"/>
    <n v="4074.61"/>
    <n v="21.5"/>
    <s v="Vencido"/>
    <x v="31"/>
    <s v="Venta al por menor de frutas, legumbres y hortalizas frescas o en conserva en establecimientos especializados."/>
    <s v="Venta al por menor varios"/>
    <n v="1001025"/>
    <s v="158.81"/>
    <s v="6,000.00"/>
    <s v="Sobre firmas"/>
    <s v="0.03"/>
    <s v="Rosa María Sinaluisa Carrillo"/>
    <x v="0"/>
    <x v="0"/>
    <x v="0"/>
    <s v="RIOBAMBA"/>
    <s v="VELOZ"/>
    <x v="0"/>
  </r>
  <r>
    <n v="1001515"/>
    <s v="HERNANDEZ ENCALADA CESAR DARWIN"/>
    <n v="1712652898"/>
    <x v="3"/>
    <x v="1"/>
    <x v="446"/>
    <n v="24"/>
    <n v="0"/>
    <x v="1"/>
    <x v="1"/>
    <x v="1"/>
    <d v="2021-09-30T00:00:00"/>
    <d v="2023-10-10T00:00:00"/>
    <s v="0000-00-00"/>
    <n v="3300"/>
    <n v="2869.38"/>
    <n v="21.5"/>
    <s v="Vigente"/>
    <x v="12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10"/>
    <s v="172.10"/>
    <s v="2,200.00"/>
    <s v="Sobre firmas"/>
    <s v="14.50"/>
    <s v="Gladys Beatriz Cayambe Niama"/>
    <x v="0"/>
    <x v="0"/>
    <x v="1"/>
    <s v="QUITO"/>
    <s v="CENTRO HISTORICO"/>
    <x v="0"/>
  </r>
  <r>
    <n v="1000592"/>
    <s v="CRIOLLO NIAMA JOSE ."/>
    <n v="603903659"/>
    <x v="35"/>
    <x v="0"/>
    <x v="447"/>
    <n v="24"/>
    <n v="45"/>
    <x v="3"/>
    <x v="0"/>
    <x v="0"/>
    <d v="2021-10-01T00:00:00"/>
    <d v="2023-10-15T00:00:00"/>
    <d v="2022-01-15T00:00:00"/>
    <n v="1000"/>
    <n v="932.93"/>
    <n v="14"/>
    <s v="Moroso"/>
    <x v="0"/>
    <s v="Venta al por menor de frutas, legumbres y hortalizas frescas o en conserva en establecimientos especializados."/>
    <s v="Venta al por menor varios"/>
    <n v="1000663"/>
    <s v="48.53"/>
    <s v="1,500.00"/>
    <s v="Sobre firmas"/>
    <s v="0.00"/>
    <s v="Gladys Beatriz Cayambe Niama"/>
    <x v="1"/>
    <x v="0"/>
    <x v="0"/>
    <s v="RIOBAMBA"/>
    <s v="YARUQUIES"/>
    <x v="0"/>
  </r>
  <r>
    <n v="1001499"/>
    <s v="ESPINOZA RIVADENEIRA EVELYN VANESSA"/>
    <n v="1750107730"/>
    <x v="30"/>
    <x v="1"/>
    <x v="448"/>
    <n v="18"/>
    <n v="0"/>
    <x v="1"/>
    <x v="1"/>
    <x v="1"/>
    <d v="2021-10-01T00:00:00"/>
    <d v="2023-04-25T00:00:00"/>
    <s v="0000-00-00"/>
    <n v="1500"/>
    <n v="1236.74"/>
    <n v="23"/>
    <s v="Vigente"/>
    <x v="37"/>
    <s v="Actividades de alquiler de automóviles privados con conductor."/>
    <s v="Actividades de alquiler con fines operativos de automóviles"/>
    <n v="1001593"/>
    <s v="100.10"/>
    <s v="450.00"/>
    <s v="Sobre firmas"/>
    <s v="4.05"/>
    <s v="Gladys Beatriz Cayambe Niama"/>
    <x v="0"/>
    <x v="0"/>
    <x v="1"/>
    <s v="QUITO"/>
    <s v="COCHAPAMBA"/>
    <x v="1"/>
  </r>
  <r>
    <n v="1001517"/>
    <s v="GALVEZ VERA ANDRES ESTEBAN"/>
    <n v="1719051235"/>
    <x v="21"/>
    <x v="0"/>
    <x v="449"/>
    <n v="18"/>
    <n v="0"/>
    <x v="1"/>
    <x v="1"/>
    <x v="1"/>
    <d v="2021-10-01T00:00:00"/>
    <d v="2023-04-05T00:00:00"/>
    <s v="0000-00-00"/>
    <n v="2000"/>
    <n v="1621.74"/>
    <n v="23"/>
    <s v="Vigente"/>
    <x v="1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12"/>
    <s v="133.47"/>
    <s v="1,400.00"/>
    <s v="Sobre firmas"/>
    <s v="3.75"/>
    <s v="Gladys Beatriz Cayambe Niama"/>
    <x v="0"/>
    <x v="1"/>
    <x v="1"/>
    <s v="QUITO"/>
    <s v="CHIMBACALLE"/>
    <x v="0"/>
  </r>
  <r>
    <n v="1001518"/>
    <s v="CUZCO GUAMAN GLORIA STEFANY"/>
    <n v="1723437826"/>
    <x v="7"/>
    <x v="1"/>
    <x v="450"/>
    <n v="18"/>
    <n v="9"/>
    <x v="2"/>
    <x v="1"/>
    <x v="1"/>
    <d v="2021-10-01T00:00:00"/>
    <d v="2023-04-20T00:00:00"/>
    <d v="2022-02-20T00:00:00"/>
    <n v="2200"/>
    <n v="1908.59"/>
    <n v="21.5"/>
    <s v="Moroso"/>
    <x v="122"/>
    <s v="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
    <s v="Actividades de ayuda a víctimas de desastres"/>
    <n v="1001613"/>
    <s v="145.21"/>
    <s v="1,200.00"/>
    <s v="Sobre firmas"/>
    <s v="0.05"/>
    <s v="Gladys Beatriz Cayambe Niama"/>
    <x v="0"/>
    <x v="1"/>
    <x v="1"/>
    <s v="QUITO"/>
    <s v="COTOCOLLAO"/>
    <x v="0"/>
  </r>
  <r>
    <n v="1000958"/>
    <s v="MONTES MEJIAS ARGELIO JESUS"/>
    <n v="1756793822"/>
    <x v="48"/>
    <x v="0"/>
    <x v="451"/>
    <n v="36"/>
    <n v="0"/>
    <x v="1"/>
    <x v="1"/>
    <x v="1"/>
    <d v="2021-10-02T00:00:00"/>
    <d v="2024-10-10T00:00:00"/>
    <s v="0000-00-00"/>
    <n v="3000"/>
    <n v="2773.73"/>
    <n v="21.5"/>
    <s v="Vigente"/>
    <x v="61"/>
    <s v="Construcción de obras de ingenierí­a civil relacionadas con: tuberí­as urbanas, construcción de conductos principales y acometidas de redes de distribución de agua sistemas de riego (canales), estaciones de bombeo, depósitos."/>
    <s v="Construcción y diseño industrial"/>
    <n v="1001028"/>
    <s v="115.36"/>
    <s v="800.00"/>
    <s v="Sobre firmas"/>
    <s v="10.88"/>
    <s v="Gladys Beatriz Cayambe Niama"/>
    <x v="2"/>
    <x v="4"/>
    <x v="1"/>
    <s v="QUITO"/>
    <s v="COMITE DEL PUEBLO"/>
    <x v="0"/>
  </r>
  <r>
    <n v="1000533"/>
    <s v="PADILLA VACACELA MARCO VINICIO"/>
    <n v="1722486253"/>
    <x v="25"/>
    <x v="0"/>
    <x v="452"/>
    <n v="6"/>
    <n v="45"/>
    <x v="3"/>
    <x v="1"/>
    <x v="1"/>
    <d v="2021-10-04T00:00:00"/>
    <d v="2022-04-15T00:00:00"/>
    <d v="2022-01-15T00:00:00"/>
    <n v="500"/>
    <n v="343.13"/>
    <n v="23"/>
    <s v="Moroso"/>
    <x v="31"/>
    <s v="Servicios de taxis."/>
    <s v="Servicios Varios"/>
    <n v="1000606"/>
    <s v="89.27"/>
    <s v="800.00"/>
    <s v="Sobre firmas"/>
    <s v="0.00"/>
    <s v="Gladys Beatriz Cayambe Niama"/>
    <x v="1"/>
    <x v="1"/>
    <x v="0"/>
    <s v="RIOBAMBA"/>
    <s v="CACHA (CAB EN MACHANGARA)"/>
    <x v="1"/>
  </r>
  <r>
    <n v="1000945"/>
    <s v="CUICHAN YAPO TANIA ALEXANDRA"/>
    <n v="1712381613"/>
    <x v="3"/>
    <x v="1"/>
    <x v="453"/>
    <n v="24"/>
    <n v="0"/>
    <x v="1"/>
    <x v="1"/>
    <x v="1"/>
    <d v="2021-10-04T00:00:00"/>
    <d v="2023-10-20T00:00:00"/>
    <s v="0000-00-00"/>
    <n v="5000"/>
    <n v="4344.07"/>
    <n v="18.989999999999998"/>
    <s v="Vigente"/>
    <x v="13"/>
    <s v="Venta al por menor de carne y productos cárnicos (incluidos los de aves de corral) en establecimientos especializados."/>
    <s v="Venta al por menor varios"/>
    <n v="1001015"/>
    <s v="254.62"/>
    <s v="3,000.00"/>
    <s v="Sobre firmas"/>
    <s v="644.96"/>
    <s v="Gladys Beatriz Cayambe Niama"/>
    <x v="0"/>
    <x v="0"/>
    <x v="1"/>
    <s v="QUITO"/>
    <s v="COTOCOLLAO"/>
    <x v="0"/>
  </r>
  <r>
    <n v="1001521"/>
    <s v="TOAPANTA TREJO STALIN DAVID"/>
    <n v="1719739763"/>
    <x v="8"/>
    <x v="0"/>
    <x v="454"/>
    <n v="24"/>
    <n v="0"/>
    <x v="1"/>
    <x v="1"/>
    <x v="1"/>
    <d v="2021-10-04T00:00:00"/>
    <d v="2023-10-18T00:00:00"/>
    <s v="0000-00-00"/>
    <n v="3000"/>
    <n v="2616.1"/>
    <n v="21.5"/>
    <s v="Vigente"/>
    <x v="37"/>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16"/>
    <s v="156.45"/>
    <s v="600.00"/>
    <s v="Sobre firmas"/>
    <s v="241.27"/>
    <s v="Gladys Beatriz Cayambe Niama"/>
    <x v="0"/>
    <x v="1"/>
    <x v="1"/>
    <s v="QUITO"/>
    <s v="CENTRO HISTORICO"/>
    <x v="0"/>
  </r>
  <r>
    <n v="1001527"/>
    <s v="AVILEZ MINA GISSELA ALEXANDRA"/>
    <n v="1720014701"/>
    <x v="5"/>
    <x v="1"/>
    <x v="455"/>
    <n v="18"/>
    <n v="9"/>
    <x v="2"/>
    <x v="1"/>
    <x v="1"/>
    <d v="2021-10-05T00:00:00"/>
    <d v="2023-04-20T00:00:00"/>
    <d v="2022-02-20T00:00:00"/>
    <n v="1950"/>
    <n v="1680.2"/>
    <n v="18.989999999999998"/>
    <s v="Moroso"/>
    <x v="123"/>
    <s v="Actividades de confección a la medida de prendas de vestir (costureras, sastres)."/>
    <s v="Actividades de confección a la medida de prendas de vestir (costureras, sastres)."/>
    <n v="1001622"/>
    <s v="126.35"/>
    <s v="600.00"/>
    <s v="Sobre firmas"/>
    <s v="0.00"/>
    <s v="Gladys Beatriz Cayambe Niama"/>
    <x v="0"/>
    <x v="1"/>
    <x v="1"/>
    <s v="QUITO"/>
    <s v="LA ARGELIA"/>
    <x v="0"/>
  </r>
  <r>
    <n v="1000069"/>
    <s v="YAMBAY LEMA ANGEL MEDARDO"/>
    <n v="905754610"/>
    <x v="23"/>
    <x v="0"/>
    <x v="456"/>
    <n v="12"/>
    <n v="0"/>
    <x v="1"/>
    <x v="0"/>
    <x v="0"/>
    <d v="2021-10-06T00:00:00"/>
    <d v="2022-10-14T00:00:00"/>
    <s v="0000-00-00"/>
    <n v="1500"/>
    <n v="1033.81"/>
    <n v="16"/>
    <s v="Vigente"/>
    <x v="0"/>
    <s v="Empleado Privado"/>
    <s v="Empleado Privado"/>
    <n v="1000092"/>
    <s v="136.88"/>
    <s v="1,416.00"/>
    <s v="Sobre firmas"/>
    <s v="83.39"/>
    <s v="Eloisa Veronica Guaman Tasambay"/>
    <x v="1"/>
    <x v="1"/>
    <x v="0"/>
    <s v="GUANO"/>
    <s v="LA MATRIZ"/>
    <x v="0"/>
  </r>
  <r>
    <n v="1000124"/>
    <s v="VELASTEGUI ALVARADO ROSA MARGARITA"/>
    <n v="602725012"/>
    <x v="39"/>
    <x v="1"/>
    <x v="457"/>
    <n v="1"/>
    <n v="115"/>
    <x v="4"/>
    <x v="1"/>
    <x v="1"/>
    <d v="2021-10-06T00:00:00"/>
    <d v="2021-11-06T00:00:00"/>
    <d v="2021-11-06T00:00:00"/>
    <n v="3000"/>
    <n v="2958.27"/>
    <n v="21.5"/>
    <s v="Vencido"/>
    <x v="4"/>
    <s v="Empleado Privado"/>
    <s v="Empleado Privado"/>
    <n v="1000152"/>
    <s v="3,057.05"/>
    <s v="6,200.00"/>
    <s v="Sobre firmas"/>
    <s v="0.00"/>
    <s v="Eloisa Veronica Guaman Tasambay"/>
    <x v="0"/>
    <x v="1"/>
    <x v="0"/>
    <s v="GUANO"/>
    <s v="SAN ANDRES"/>
    <x v="1"/>
  </r>
  <r>
    <n v="1000146"/>
    <s v="URQUIZO VALDEZ ALFREDO "/>
    <n v="1710170232"/>
    <x v="0"/>
    <x v="0"/>
    <x v="458"/>
    <n v="12"/>
    <n v="0"/>
    <x v="1"/>
    <x v="0"/>
    <x v="0"/>
    <d v="2021-10-06T00:00:00"/>
    <d v="2022-10-10T00:00:00"/>
    <s v="0000-00-00"/>
    <n v="2000"/>
    <n v="1374.24"/>
    <n v="16"/>
    <s v="Vigente"/>
    <x v="0"/>
    <s v="Venta al por mayor de frutas, legumbres y hortalizas."/>
    <s v="Venta al por mayor varios"/>
    <n v="1000179"/>
    <s v="182.50"/>
    <s v="12,000.00"/>
    <s v="Sobre firmas"/>
    <s v="1,037.72"/>
    <s v="Gladys Beatriz Cayambe Niama"/>
    <x v="1"/>
    <x v="0"/>
    <x v="1"/>
    <s v="QUITO"/>
    <s v="COTOCOLLAO"/>
    <x v="0"/>
  </r>
  <r>
    <n v="1000153"/>
    <s v="YUMICEBA ÑAMA VICENTE "/>
    <n v="602344921"/>
    <x v="17"/>
    <x v="0"/>
    <x v="459"/>
    <n v="36"/>
    <n v="35"/>
    <x v="3"/>
    <x v="1"/>
    <x v="1"/>
    <d v="2021-10-06T00:00:00"/>
    <d v="2024-10-25T00:00:00"/>
    <d v="2022-01-25T00:00:00"/>
    <n v="5000"/>
    <n v="4817.28"/>
    <n v="18.989999999999998"/>
    <s v="Moroso"/>
    <x v="21"/>
    <s v="Venta al por mayor de frutas, legumbres y hortalizas."/>
    <s v="Venta al por mayor varios"/>
    <n v="1000193"/>
    <s v="185.85"/>
    <s v="3,300.00"/>
    <s v="Sobre firmas"/>
    <s v="0.00"/>
    <s v="Gladys Beatriz Cayambe Niama"/>
    <x v="1"/>
    <x v="0"/>
    <x v="0"/>
    <s v="RIOBAMBA"/>
    <s v="YARUQUIES"/>
    <x v="0"/>
  </r>
  <r>
    <n v="1000153"/>
    <s v="YUMICEBA ÑAMA VICENTE "/>
    <n v="602344921"/>
    <x v="17"/>
    <x v="0"/>
    <x v="460"/>
    <n v="36"/>
    <n v="4"/>
    <x v="1"/>
    <x v="1"/>
    <x v="1"/>
    <d v="2021-10-06T00:00:00"/>
    <d v="2024-10-25T00:00:00"/>
    <d v="2022-02-25T00:00:00"/>
    <n v="5000"/>
    <n v="4727.82"/>
    <n v="17.5"/>
    <s v="Moroso"/>
    <x v="21"/>
    <s v="Venta al por mayor de frutas, legumbres y hortalizas."/>
    <s v="Venta al por mayor varios"/>
    <n v="1000193"/>
    <s v="182.11"/>
    <s v="3,300.00"/>
    <s v="Sobre firmas"/>
    <s v="0.00"/>
    <s v="Gladys Beatriz Cayambe Niama"/>
    <x v="1"/>
    <x v="0"/>
    <x v="0"/>
    <s v="RIOBAMBA"/>
    <s v="YARUQUIES"/>
    <x v="0"/>
  </r>
  <r>
    <n v="1000271"/>
    <s v="CARRILLO MOSQUERA EDUARDO MARCELO"/>
    <n v="1706766985"/>
    <x v="48"/>
    <x v="0"/>
    <x v="461"/>
    <n v="36"/>
    <n v="0"/>
    <x v="1"/>
    <x v="1"/>
    <x v="1"/>
    <d v="2021-10-06T00:00:00"/>
    <d v="2024-10-25T00:00:00"/>
    <s v="0000-00-00"/>
    <n v="10000"/>
    <n v="9314.7000000000007"/>
    <n v="21.5"/>
    <s v="Vigente"/>
    <x v="38"/>
    <s v="Servicios de taxis."/>
    <s v="Servicios Varios"/>
    <n v="1000330"/>
    <s v="384.52"/>
    <s v="8,000.00"/>
    <s v="Sobre firmas"/>
    <s v="101.82"/>
    <s v="Gladys Beatriz Cayambe Niama"/>
    <x v="1"/>
    <x v="0"/>
    <x v="1"/>
    <s v="QUITO"/>
    <s v="ZAMBIZA"/>
    <x v="1"/>
  </r>
  <r>
    <n v="1000874"/>
    <s v="PRADO SALAZAR JULIA ELVIA"/>
    <n v="401128491"/>
    <x v="39"/>
    <x v="1"/>
    <x v="462"/>
    <n v="24"/>
    <n v="0"/>
    <x v="1"/>
    <x v="1"/>
    <x v="1"/>
    <d v="2021-10-06T00:00:00"/>
    <d v="2023-10-10T00:00:00"/>
    <s v="0000-00-00"/>
    <n v="7000"/>
    <n v="6060.2"/>
    <n v="21.5"/>
    <s v="Vigente"/>
    <x v="10"/>
    <s v="Venta al por mayor de papa y tubérculos."/>
    <s v="Venta al por mayor varios"/>
    <n v="1000944"/>
    <s v="365.06"/>
    <s v="1,300.00"/>
    <s v="Sobre firmas"/>
    <s v="33.32"/>
    <s v="Gladys Beatriz Cayambe Niama"/>
    <x v="0"/>
    <x v="1"/>
    <x v="10"/>
    <s v="SAN PEDRO DE HUACA"/>
    <s v="HUACA"/>
    <x v="0"/>
  </r>
  <r>
    <n v="1001469"/>
    <s v="MARQUEZ CORDOVA JULIANY YOMAR"/>
    <n v="1317145231"/>
    <x v="33"/>
    <x v="0"/>
    <x v="463"/>
    <n v="12"/>
    <n v="0"/>
    <x v="1"/>
    <x v="1"/>
    <x v="1"/>
    <d v="2021-10-06T00:00:00"/>
    <d v="2022-10-25T00:00:00"/>
    <s v="0000-00-00"/>
    <n v="2000"/>
    <n v="1412.5"/>
    <n v="23"/>
    <s v="Vigente"/>
    <x v="124"/>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2"/>
    <s v="189.19"/>
    <s v="1,100.00"/>
    <s v="Sobre firmas"/>
    <s v="19.21"/>
    <s v="Gladys Beatriz Cayambe Niama"/>
    <x v="0"/>
    <x v="0"/>
    <x v="3"/>
    <s v="SUCRE"/>
    <s v="SAN ISIDRO"/>
    <x v="1"/>
  </r>
  <r>
    <n v="1001511"/>
    <s v="CEPEDA GUACHO AZUCENA BELEN"/>
    <n v="605993252"/>
    <x v="7"/>
    <x v="1"/>
    <x v="464"/>
    <n v="36"/>
    <n v="0"/>
    <x v="1"/>
    <x v="1"/>
    <x v="1"/>
    <d v="2021-10-06T00:00:00"/>
    <d v="2024-10-20T00:00:00"/>
    <s v="0000-00-00"/>
    <n v="6000"/>
    <n v="5569.91"/>
    <n v="21.5"/>
    <s v="Vigente"/>
    <x v="66"/>
    <s v="Elaboración de platos a base de carne o de pollo, estofados y comidas preparados al vacio, congeladas, envasadas, enlatadas o conservadas de otra manera."/>
    <s v="Elaboración de alimentos"/>
    <n v="1001606"/>
    <s v="230.71"/>
    <s v="1,000.00"/>
    <s v="Sobre firmas"/>
    <s v="16.61"/>
    <s v="Gladys Beatriz Cayambe Niama"/>
    <x v="0"/>
    <x v="1"/>
    <x v="0"/>
    <s v="COLTA"/>
    <s v="SICALPA"/>
    <x v="0"/>
  </r>
  <r>
    <n v="1000113"/>
    <s v="PINDUISACA DAQUILEMA MARIA CONCEPCION"/>
    <n v="600826192"/>
    <x v="23"/>
    <x v="1"/>
    <x v="465"/>
    <n v="1"/>
    <n v="0"/>
    <x v="1"/>
    <x v="1"/>
    <x v="1"/>
    <d v="2021-10-07T00:00:00"/>
    <d v="2022-01-10T00:00:00"/>
    <s v="0000-00-00"/>
    <n v="300"/>
    <n v="300"/>
    <n v="23"/>
    <s v="Vigente"/>
    <x v="18"/>
    <s v="Venta al por menor de frutas, legumbres y hortalizas frescas o en conserva en establecimientos especializados."/>
    <s v="Venta al por menor varios"/>
    <n v="1000142"/>
    <s v="0.00"/>
    <s v="950.00"/>
    <s v="Sobre firmas"/>
    <s v="208.23"/>
    <s v="Rosa María Sinaluisa Carrillo"/>
    <x v="1"/>
    <x v="1"/>
    <x v="0"/>
    <s v="RIOBAMBA"/>
    <s v="LIZARZABURU"/>
    <x v="0"/>
  </r>
  <r>
    <n v="1000813"/>
    <s v="VALDEZ URQUIZO SEGUNDO SAMUEL"/>
    <n v="1723608160"/>
    <x v="44"/>
    <x v="0"/>
    <x v="466"/>
    <n v="15"/>
    <n v="0"/>
    <x v="1"/>
    <x v="1"/>
    <x v="1"/>
    <d v="2021-10-07T00:00:00"/>
    <d v="2023-01-15T00:00:00"/>
    <s v="0000-00-00"/>
    <n v="5000"/>
    <n v="3808.84"/>
    <n v="18.989999999999998"/>
    <s v="Vigente"/>
    <x v="21"/>
    <s v="Venta al por mayor de papa y tubérculos."/>
    <s v="Venta al por mayor varios"/>
    <n v="1000884"/>
    <s v="379.68"/>
    <s v="4,500.00"/>
    <s v="Sobre firmas"/>
    <s v="5.99"/>
    <s v="Gladys Beatriz Cayambe Niama"/>
    <x v="1"/>
    <x v="1"/>
    <x v="1"/>
    <s v="QUITO"/>
    <s v="COTOCOLLAO"/>
    <x v="0"/>
  </r>
  <r>
    <n v="1001498"/>
    <s v="PALTAN ORTIZ MARCO VINICIO"/>
    <n v="1726523390"/>
    <x v="14"/>
    <x v="0"/>
    <x v="467"/>
    <n v="18"/>
    <n v="0"/>
    <x v="1"/>
    <x v="1"/>
    <x v="1"/>
    <d v="2021-10-07T00:00:00"/>
    <d v="2023-04-05T00:00:00"/>
    <s v="0000-00-00"/>
    <n v="1500"/>
    <n v="1210.25"/>
    <n v="23"/>
    <s v="Vigente"/>
    <x v="31"/>
    <s v="Escuelas de conducir para chóferes profesionales: de camiones, buses, etcétera."/>
    <s v="Escuelas de aprendizaje"/>
    <n v="1001592"/>
    <s v="100.10"/>
    <s v="500.00"/>
    <s v="Sobre firmas"/>
    <s v="3.58"/>
    <s v="Gladys Beatriz Cayambe Niama"/>
    <x v="0"/>
    <x v="0"/>
    <x v="1"/>
    <s v="QUITO"/>
    <s v="LA MAGDALENA"/>
    <x v="0"/>
  </r>
  <r>
    <n v="1001185"/>
    <s v="CARRILLO NIAMA SEGUNDO ALFREDO"/>
    <n v="604518035"/>
    <x v="21"/>
    <x v="0"/>
    <x v="468"/>
    <n v="10"/>
    <n v="0"/>
    <x v="1"/>
    <x v="1"/>
    <x v="1"/>
    <d v="2021-10-11T00:00:00"/>
    <d v="2022-08-07T00:00:00"/>
    <s v="0000-00-00"/>
    <n v="1500"/>
    <n v="932.55"/>
    <n v="23"/>
    <s v="Vigente"/>
    <x v="21"/>
    <s v="Venta al por menor de frutas, legumbres y hortalizas frescas o en conserva en establecimientos especializados."/>
    <s v="Venta al por menor varios"/>
    <n v="1001266"/>
    <s v="167.04"/>
    <s v="2,600.00"/>
    <s v="Sobre firmas"/>
    <s v="0.34"/>
    <s v="Gladys Beatriz Cayambe Niama"/>
    <x v="1"/>
    <x v="0"/>
    <x v="0"/>
    <s v="RIOBAMBA"/>
    <s v="CACHA (CAB EN MACHANGARA)"/>
    <x v="1"/>
  </r>
  <r>
    <n v="1001366"/>
    <s v="GAVELA PEREZ GABRIELA INES"/>
    <n v="1718249145"/>
    <x v="8"/>
    <x v="1"/>
    <x v="469"/>
    <n v="18"/>
    <n v="0"/>
    <x v="1"/>
    <x v="1"/>
    <x v="1"/>
    <d v="2021-10-11T00:00:00"/>
    <d v="2023-04-06T00:00:00"/>
    <s v="0000-00-00"/>
    <n v="3000"/>
    <n v="2409.35"/>
    <n v="21.5"/>
    <s v="Vigente"/>
    <x v="36"/>
    <s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
    <s v="Actividades varias "/>
    <n v="1001443"/>
    <s v="198.02"/>
    <s v="10,000.00"/>
    <s v="Sobre firmas"/>
    <s v="0.89"/>
    <s v="Gladys Beatriz Cayambe Niama"/>
    <x v="0"/>
    <x v="0"/>
    <x v="1"/>
    <s v="QUITO"/>
    <s v="COTOCOLLAO"/>
    <x v="0"/>
  </r>
  <r>
    <n v="1001537"/>
    <s v="PEREZ MUÑOZ MARIA JUANA"/>
    <n v="605307438"/>
    <x v="2"/>
    <x v="1"/>
    <x v="470"/>
    <n v="12"/>
    <n v="40"/>
    <x v="3"/>
    <x v="1"/>
    <x v="1"/>
    <d v="2021-10-11T00:00:00"/>
    <d v="2022-10-20T00:00:00"/>
    <d v="2022-01-20T00:00:00"/>
    <n v="1200"/>
    <n v="1018.13"/>
    <n v="23"/>
    <s v="Moroso"/>
    <x v="21"/>
    <s v="Conservación de frutas, pulpa de frutas, legumbres y hortalizas mediante el congelado, secado, deshidratado, inmersión en aceite o vinagre, enlatado, etcétera."/>
    <s v="Activiades de carga y descarga, tratamiento de alimentos"/>
    <n v="1001633"/>
    <s v="113.51"/>
    <s v="600.00"/>
    <s v="Sobre firmas"/>
    <s v="0.00"/>
    <s v="Gladys Beatriz Cayambe Niama"/>
    <x v="0"/>
    <x v="1"/>
    <x v="0"/>
    <s v="ALAUSI"/>
    <s v="TIXAN"/>
    <x v="1"/>
  </r>
  <r>
    <n v="1001538"/>
    <s v="CARRILLO CARRILLO EMANUEL "/>
    <n v="605393339"/>
    <x v="42"/>
    <x v="0"/>
    <x v="471"/>
    <n v="12"/>
    <n v="0"/>
    <x v="1"/>
    <x v="1"/>
    <x v="1"/>
    <d v="2021-10-11T00:00:00"/>
    <d v="2022-10-20T00:00:00"/>
    <s v="0000-00-00"/>
    <n v="1500"/>
    <n v="1037.54"/>
    <n v="17.5"/>
    <s v="Vigente"/>
    <x v="4"/>
    <s v="Actividades de abastecimiento de suministros para su utilización en situaciones de emergencia interna en tiempos de paz causadas por desastres."/>
    <s v="Actividades de abastecimiento"/>
    <n v="1001634"/>
    <s v="137.94"/>
    <s v="1,000.00"/>
    <s v="Sobre firmas"/>
    <s v="39.48"/>
    <s v="Rosa María Sinaluisa Carrillo"/>
    <x v="1"/>
    <x v="0"/>
    <x v="0"/>
    <s v="RIOBAMBA"/>
    <s v="LIZARZABURU"/>
    <x v="0"/>
  </r>
  <r>
    <n v="1001540"/>
    <s v="LEMA HUARACA ANGEL GUSTAVO "/>
    <n v="605285667"/>
    <x v="30"/>
    <x v="0"/>
    <x v="472"/>
    <n v="12"/>
    <n v="0"/>
    <x v="1"/>
    <x v="1"/>
    <x v="1"/>
    <d v="2021-10-11T00:00:00"/>
    <d v="2022-10-11T00:00:00"/>
    <s v="0000-00-00"/>
    <n v="1200"/>
    <n v="823.48"/>
    <n v="17.5"/>
    <s v="Vigente"/>
    <x v="4"/>
    <s v="Empleado Privado"/>
    <s v="Empleado Privado"/>
    <n v="1001636"/>
    <s v="110.35"/>
    <s v="650.00"/>
    <s v="Sobre firmas"/>
    <s v="590.08"/>
    <s v="Rosa María Sinaluisa Carrillo"/>
    <x v="1"/>
    <x v="0"/>
    <x v="0"/>
    <s v="GUAMOTE"/>
    <s v="GUAMOTE"/>
    <x v="0"/>
  </r>
  <r>
    <n v="1001541"/>
    <s v="OYOS ORTEGA DIEGO JAVIER"/>
    <n v="504283086"/>
    <x v="27"/>
    <x v="0"/>
    <x v="473"/>
    <n v="36"/>
    <n v="0"/>
    <x v="1"/>
    <x v="1"/>
    <x v="1"/>
    <d v="2021-10-11T00:00:00"/>
    <d v="2024-10-22T00:00:00"/>
    <s v="0000-00-00"/>
    <n v="3000"/>
    <n v="2766.98"/>
    <n v="18.989999999999998"/>
    <s v="Vigente"/>
    <x v="16"/>
    <s v="Actividades de alquiler de automóviles privados con conductor."/>
    <s v="Actividades de alquiler con fines operativos de automóviles"/>
    <n v="1001637"/>
    <s v="111.51"/>
    <s v="2,060.00"/>
    <s v="Sobre firmas"/>
    <s v="31.77"/>
    <s v="Gladys Beatriz Cayambe Niama"/>
    <x v="0"/>
    <x v="0"/>
    <x v="1"/>
    <s v="QUITO"/>
    <s v="CHILLOGALLO"/>
    <x v="0"/>
  </r>
  <r>
    <n v="1001542"/>
    <s v="CAPUZ LLANGANATE MARTHA ELENA"/>
    <n v="1803106218"/>
    <x v="12"/>
    <x v="1"/>
    <x v="474"/>
    <n v="18"/>
    <n v="0"/>
    <x v="1"/>
    <x v="1"/>
    <x v="1"/>
    <d v="2021-10-11T00:00:00"/>
    <d v="2023-04-05T00:00:00"/>
    <s v="0000-00-00"/>
    <n v="5000"/>
    <n v="3998.35"/>
    <n v="18.989999999999998"/>
    <s v="Vigente"/>
    <x v="125"/>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38"/>
    <s v="323.99"/>
    <s v="4,100.00"/>
    <s v="Sobre firmas"/>
    <s v="10.24"/>
    <s v="Gladys Beatriz Cayambe Niama"/>
    <x v="0"/>
    <x v="1"/>
    <x v="12"/>
    <s v="AMBATO"/>
    <s v="PISHILATA"/>
    <x v="0"/>
  </r>
  <r>
    <n v="1001544"/>
    <s v="QUISHPE GANCINO ALEXANDRA MARISOL"/>
    <n v="1727079988"/>
    <x v="22"/>
    <x v="1"/>
    <x v="475"/>
    <n v="36"/>
    <n v="0"/>
    <x v="1"/>
    <x v="1"/>
    <x v="1"/>
    <d v="2021-10-11T00:00:00"/>
    <d v="2024-10-22T00:00:00"/>
    <s v="0000-00-00"/>
    <n v="5000"/>
    <n v="4599.25"/>
    <n v="17.5"/>
    <s v="Vigente"/>
    <x v="16"/>
    <s v="Actividades de alquiler de automóviles privados con conductor."/>
    <s v="Actividades de alquiler con fines operativos de automóviles"/>
    <n v="1001640"/>
    <s v="182.11"/>
    <s v="530.00"/>
    <s v="Sobre firmas"/>
    <s v="103.15"/>
    <s v="Gladys Beatriz Cayambe Niama"/>
    <x v="0"/>
    <x v="0"/>
    <x v="1"/>
    <s v="QUITO"/>
    <s v="CHILLOGALLO"/>
    <x v="0"/>
  </r>
  <r>
    <n v="1001318"/>
    <s v="VIVAS MOSQUERA GEOVANNY ROBERTO "/>
    <n v="1711917458"/>
    <x v="3"/>
    <x v="0"/>
    <x v="476"/>
    <n v="12"/>
    <n v="0"/>
    <x v="1"/>
    <x v="1"/>
    <x v="1"/>
    <d v="2021-10-12T00:00:00"/>
    <d v="2022-10-10T00:00:00"/>
    <s v="0000-00-00"/>
    <n v="1500"/>
    <n v="1038.1500000000001"/>
    <n v="23"/>
    <s v="Vigente"/>
    <x v="126"/>
    <s v="Venta al por mayor de artí­culos de ferreterí­as y cerraduras: martillos, sierras, destornilladores, y otras herramientas de mano, accesorios y dispositivos; cajas fuertes, extintores."/>
    <s v="Venta al por mayor varios"/>
    <n v="1001395"/>
    <s v="141.89"/>
    <s v="1,700.00"/>
    <s v="Sobre firmas"/>
    <s v="108.41"/>
    <s v="Gladys Beatriz Cayambe Niama"/>
    <x v="0"/>
    <x v="0"/>
    <x v="1"/>
    <s v="QUITO"/>
    <s v="COTOCOLLAO"/>
    <x v="0"/>
  </r>
  <r>
    <n v="1001437"/>
    <s v="USIÑA USIÑA EDISON PATRICIO"/>
    <n v="401017892"/>
    <x v="18"/>
    <x v="0"/>
    <x v="477"/>
    <n v="18"/>
    <n v="0"/>
    <x v="1"/>
    <x v="1"/>
    <x v="1"/>
    <d v="2021-10-12T00:00:00"/>
    <d v="2023-04-24T00:00:00"/>
    <s v="0000-00-00"/>
    <n v="3000"/>
    <n v="2441.31"/>
    <n v="21.5"/>
    <s v="Vigente"/>
    <x v="17"/>
    <s v="Servicios de apoyo a la elaboración y conservación de frutas, legumbres y hortalizas a cambio de una retribución o por contrato: pelado industrial de papas, etcétera."/>
    <s v="Servicios Varios"/>
    <n v="1001517"/>
    <s v="198.02"/>
    <s v="1,500.00"/>
    <s v="Sobre firmas"/>
    <s v="46.73"/>
    <s v="Gladys Beatriz Cayambe Niama"/>
    <x v="0"/>
    <x v="0"/>
    <x v="10"/>
    <s v="MONTUFAR"/>
    <s v="CRISTOBAL COLON"/>
    <x v="1"/>
  </r>
  <r>
    <n v="1000744"/>
    <s v="MAÑAY CHUGÑAY CARMEN AMELIA"/>
    <n v="605611565"/>
    <x v="14"/>
    <x v="1"/>
    <x v="478"/>
    <n v="6"/>
    <n v="0"/>
    <x v="1"/>
    <x v="1"/>
    <x v="1"/>
    <d v="2021-10-14T00:00:00"/>
    <d v="2022-04-10T00:00:00"/>
    <s v="0000-00-00"/>
    <n v="500"/>
    <n v="172.48"/>
    <n v="23"/>
    <s v="Vigente"/>
    <x v="4"/>
    <s v="Venta al por mayor de electrodomésticos y aparatos de uso doméstico: refrigeradoras, cocinas, lavadoras, etcétera. Incluye equipos de televisión, estéreos (equipos de sonido), equipos de grabación y reproductores de CD y DVD, cintas de audio y video CDs, DVD grabadas."/>
    <s v="Venta al por mayor varios"/>
    <n v="1000815"/>
    <s v="89.27"/>
    <s v="450.00"/>
    <s v="Sobre firmas"/>
    <s v="8.36"/>
    <s v="Eloisa Veronica Guaman Tasambay"/>
    <x v="1"/>
    <x v="0"/>
    <x v="0"/>
    <s v="RIOBAMBA"/>
    <s v="LIZARZABURU"/>
    <x v="0"/>
  </r>
  <r>
    <n v="1000877"/>
    <s v="HUARACA ÑAUÑAY DEYSI ELIZABETH"/>
    <n v="603956079"/>
    <x v="8"/>
    <x v="1"/>
    <x v="479"/>
    <n v="18"/>
    <n v="0"/>
    <x v="1"/>
    <x v="1"/>
    <x v="1"/>
    <d v="2021-10-14T00:00:00"/>
    <d v="2023-04-15T00:00:00"/>
    <s v="0000-00-00"/>
    <n v="3000"/>
    <n v="2420.39"/>
    <n v="21.5"/>
    <s v="Vigente"/>
    <x v="18"/>
    <s v="Venta al por mayor de carne y productos cárnicos (incluidas las aves de corral)."/>
    <s v="Venta al por mayor varios"/>
    <n v="1000947"/>
    <s v="198.02"/>
    <s v="2,820.00"/>
    <s v="Sobre firmas"/>
    <s v="1.93"/>
    <s v="Rosa María Sinaluisa Carrillo"/>
    <x v="0"/>
    <x v="4"/>
    <x v="0"/>
    <s v="RIOBAMBA"/>
    <s v="VELASCO"/>
    <x v="0"/>
  </r>
  <r>
    <n v="1000990"/>
    <s v="VALDEZ VALDEZ MARIA ROSALIA"/>
    <n v="1724723323"/>
    <x v="44"/>
    <x v="1"/>
    <x v="480"/>
    <n v="24"/>
    <n v="0"/>
    <x v="1"/>
    <x v="1"/>
    <x v="1"/>
    <d v="2021-10-14T00:00:00"/>
    <d v="2023-10-25T00:00:00"/>
    <s v="0000-00-00"/>
    <n v="5000"/>
    <n v="4329.95"/>
    <n v="18.989999999999998"/>
    <s v="Vigente"/>
    <x v="21"/>
    <s v="Venta de motocicletas, incluso ciclomotores (velomotores), tricimotos."/>
    <s v="Ventas varias"/>
    <n v="1001059"/>
    <s v="254.62"/>
    <s v="7,000.00"/>
    <s v="Sobre firmas"/>
    <s v="8.58"/>
    <s v="Gladys Beatriz Cayambe Niama"/>
    <x v="1"/>
    <x v="0"/>
    <x v="0"/>
    <s v="RIOBAMBA"/>
    <s v="CACHA (CAB EN MACHANGARA)"/>
    <x v="1"/>
  </r>
  <r>
    <n v="1000990"/>
    <s v="VALDEZ VALDEZ MARIA ROSALIA"/>
    <n v="1724723323"/>
    <x v="44"/>
    <x v="1"/>
    <x v="481"/>
    <n v="24"/>
    <n v="0"/>
    <x v="1"/>
    <x v="1"/>
    <x v="1"/>
    <d v="2021-10-14T00:00:00"/>
    <d v="2023-10-25T00:00:00"/>
    <s v="0000-00-00"/>
    <n v="6500"/>
    <n v="5628.78"/>
    <n v="18.989999999999998"/>
    <s v="Vigente"/>
    <x v="9"/>
    <s v="Venta de motocicletas, incluso ciclomotores (velomotores), tricimotos."/>
    <s v="Ventas varias"/>
    <n v="1001059"/>
    <s v="331.00"/>
    <s v="7,000.00"/>
    <s v="Sobre firmas"/>
    <s v="8.58"/>
    <s v="Gladys Beatriz Cayambe Niama"/>
    <x v="1"/>
    <x v="0"/>
    <x v="0"/>
    <s v="RIOBAMBA"/>
    <s v="CACHA (CAB EN MACHANGARA)"/>
    <x v="1"/>
  </r>
  <r>
    <n v="1001080"/>
    <s v="VALDEZ MOROCHO FAUSTO CESAR"/>
    <n v="502995426"/>
    <x v="25"/>
    <x v="0"/>
    <x v="482"/>
    <n v="12"/>
    <n v="4"/>
    <x v="1"/>
    <x v="1"/>
    <x v="1"/>
    <d v="2021-10-14T00:00:00"/>
    <d v="2022-10-25T00:00:00"/>
    <d v="2022-02-25T00:00:00"/>
    <n v="3200"/>
    <n v="2487.96"/>
    <n v="21.5"/>
    <s v="Moroso"/>
    <x v="105"/>
    <s v="Venta al por menor de frutas, legumbres y hortalizas frescas o en conserva en establecimientos especializados."/>
    <s v="Venta al por menor varios"/>
    <n v="1001151"/>
    <s v="300.39"/>
    <s v="1,900.00"/>
    <s v="Sobre firmas"/>
    <s v="0.00"/>
    <s v="Gladys Beatriz Cayambe Niama"/>
    <x v="1"/>
    <x v="1"/>
    <x v="0"/>
    <s v="RIOBAMBA"/>
    <s v="CACHA (CAB EN MACHANGARA)"/>
    <x v="1"/>
  </r>
  <r>
    <n v="1001167"/>
    <s v="GALLARDO QUINGATUÑA FRANKLIN EDMUNDO"/>
    <n v="602763641"/>
    <x v="3"/>
    <x v="0"/>
    <x v="483"/>
    <n v="24"/>
    <n v="22"/>
    <x v="2"/>
    <x v="1"/>
    <x v="1"/>
    <d v="2021-10-14T00:00:00"/>
    <d v="2023-11-07T00:00:00"/>
    <d v="2022-02-07T00:00:00"/>
    <n v="3000"/>
    <n v="2824.76"/>
    <n v="17.5"/>
    <s v="Moroso"/>
    <x v="127"/>
    <s v="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
    <s v="Actividades de diseñadores"/>
    <n v="1001653"/>
    <s v="150.61"/>
    <s v="2,000.00"/>
    <s v="Sobre firmas"/>
    <s v="0.00"/>
    <s v="Gladys Beatriz Cayambe Niama"/>
    <x v="0"/>
    <x v="5"/>
    <x v="0"/>
    <s v="RIOBAMBA"/>
    <s v="LIZARZABURU"/>
    <x v="0"/>
  </r>
  <r>
    <n v="1001516"/>
    <s v="YUNGAN URQUIZO PATRICIA VANESSA"/>
    <n v="1725027609"/>
    <x v="33"/>
    <x v="1"/>
    <x v="484"/>
    <n v="12"/>
    <n v="4"/>
    <x v="1"/>
    <x v="1"/>
    <x v="1"/>
    <d v="2021-10-14T00:00:00"/>
    <d v="2022-10-25T00:00:00"/>
    <d v="2022-02-25T00:00:00"/>
    <n v="1000"/>
    <n v="779.69"/>
    <n v="23"/>
    <s v="Moroso"/>
    <x v="128"/>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11"/>
    <s v="94.60"/>
    <s v="1,000.00"/>
    <s v="Sobre firmas"/>
    <s v="0.00"/>
    <s v="Gladys Beatriz Cayambe Niama"/>
    <x v="0"/>
    <x v="1"/>
    <x v="1"/>
    <s v="QUITO"/>
    <s v="EL INCA"/>
    <x v="0"/>
  </r>
  <r>
    <n v="1001553"/>
    <s v="JANETA URQUIZO JHON ANTHONY"/>
    <n v="1751492826"/>
    <x v="49"/>
    <x v="0"/>
    <x v="485"/>
    <n v="24"/>
    <n v="9"/>
    <x v="2"/>
    <x v="1"/>
    <x v="1"/>
    <d v="2021-10-14T00:00:00"/>
    <d v="2023-10-20T00:00:00"/>
    <d v="2022-02-20T00:00:00"/>
    <n v="5000"/>
    <n v="4485.55"/>
    <n v="17.5"/>
    <s v="Moroso"/>
    <x v="80"/>
    <s v="La publicación, lanzamiento, promoción y distribución de grabaciones de sonido para comerciantes mayoristas, minoristas o directamente para el público."/>
    <s v="Publicidad"/>
    <n v="1001649"/>
    <s v="251.01"/>
    <s v="1,800.00"/>
    <s v="Sobre firmas"/>
    <s v="0.01"/>
    <s v="Gladys Beatriz Cayambe Niama"/>
    <x v="0"/>
    <x v="0"/>
    <x v="1"/>
    <s v="QUITO"/>
    <s v="COTOCOLLAO"/>
    <x v="0"/>
  </r>
  <r>
    <n v="1001553"/>
    <s v="JANETA URQUIZO JHON ANTHONY"/>
    <n v="1751492826"/>
    <x v="49"/>
    <x v="0"/>
    <x v="486"/>
    <n v="24"/>
    <n v="9"/>
    <x v="2"/>
    <x v="1"/>
    <x v="1"/>
    <d v="2021-10-14T00:00:00"/>
    <d v="2023-10-20T00:00:00"/>
    <d v="2022-02-20T00:00:00"/>
    <n v="5000"/>
    <n v="4503.24"/>
    <n v="21.5"/>
    <s v="Moroso"/>
    <x v="105"/>
    <s v="La publicación, lanzamiento, promoción y distribución de grabaciones de sonido para comerciantes mayoristas, minoristas o directamente para el público."/>
    <s v="Publicidad"/>
    <n v="1001649"/>
    <s v="260.76"/>
    <s v="1,800.00"/>
    <s v="Sobre firmas"/>
    <s v="0.01"/>
    <s v="Gladys Beatriz Cayambe Niama"/>
    <x v="0"/>
    <x v="0"/>
    <x v="1"/>
    <s v="QUITO"/>
    <s v="COTOCOLLAO"/>
    <x v="0"/>
  </r>
  <r>
    <n v="1000315"/>
    <s v="DURAZNO DELGADO SANDRA ELIANA"/>
    <n v="1708920374"/>
    <x v="17"/>
    <x v="1"/>
    <x v="487"/>
    <n v="12"/>
    <n v="0"/>
    <x v="1"/>
    <x v="1"/>
    <x v="1"/>
    <d v="2021-10-15T00:00:00"/>
    <d v="2022-10-15T00:00:00"/>
    <s v="0000-00-00"/>
    <n v="1500"/>
    <n v="1033.1500000000001"/>
    <n v="18.989999999999998"/>
    <s v="Vigente"/>
    <x v="129"/>
    <s v="Empleado Privado"/>
    <s v="Empleado Privado"/>
    <n v="1000375"/>
    <s v="139.01"/>
    <s v="3,260.00"/>
    <s v="Sobre firmas"/>
    <s v="211.54"/>
    <s v="Gladys Beatriz Cayambe Niama"/>
    <x v="0"/>
    <x v="4"/>
    <x v="14"/>
    <s v="LOJA"/>
    <s v="EL SAGRARIO"/>
    <x v="0"/>
  </r>
  <r>
    <n v="1000684"/>
    <s v="MARTINEZ PATARON OSCAR REMIGIO"/>
    <n v="1716562895"/>
    <x v="12"/>
    <x v="0"/>
    <x v="488"/>
    <n v="36"/>
    <n v="0"/>
    <x v="1"/>
    <x v="1"/>
    <x v="1"/>
    <d v="2021-10-15T00:00:00"/>
    <d v="2024-10-15T00:00:00"/>
    <s v="0000-00-00"/>
    <n v="10000"/>
    <n v="9195.1299999999992"/>
    <n v="21.5"/>
    <s v="Vigente"/>
    <x v="21"/>
    <s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
    <s v="Elaboración de alimentos"/>
    <n v="1000753"/>
    <s v="384.52"/>
    <s v="2,200.00"/>
    <s v="Sobre firmas"/>
    <s v="0.00"/>
    <s v="Gladys Beatriz Cayambe Niama"/>
    <x v="0"/>
    <x v="0"/>
    <x v="1"/>
    <s v="QUITO"/>
    <s v="SAN BLAS"/>
    <x v="0"/>
  </r>
  <r>
    <n v="1000875"/>
    <s v="CARRILLO CARRILLO MARIA MARGARITA"/>
    <n v="1721327284"/>
    <x v="25"/>
    <x v="1"/>
    <x v="489"/>
    <n v="30"/>
    <n v="0"/>
    <x v="1"/>
    <x v="1"/>
    <x v="1"/>
    <d v="2021-10-15T00:00:00"/>
    <d v="2024-04-15T00:00:00"/>
    <s v="0000-00-00"/>
    <n v="5000"/>
    <n v="4458.9799999999996"/>
    <n v="17.5"/>
    <s v="Vigente"/>
    <x v="21"/>
    <s v="Venta al por mayor de frutas, legumbres y hortalizas."/>
    <s v="Venta al por mayor varios"/>
    <n v="1000945"/>
    <s v="209.57"/>
    <s v="2,800.00"/>
    <s v="Sobre firmas"/>
    <s v="602.44"/>
    <s v="Gladys Beatriz Cayambe Niama"/>
    <x v="1"/>
    <x v="0"/>
    <x v="0"/>
    <s v="RIOBAMBA"/>
    <s v="CACHA (CAB EN MACHANGARA)"/>
    <x v="1"/>
  </r>
  <r>
    <n v="1000875"/>
    <s v="CARRILLO CARRILLO MARIA MARGARITA"/>
    <n v="1721327284"/>
    <x v="25"/>
    <x v="1"/>
    <x v="490"/>
    <n v="30"/>
    <n v="0"/>
    <x v="1"/>
    <x v="1"/>
    <x v="1"/>
    <d v="2021-10-15T00:00:00"/>
    <d v="2024-04-15T00:00:00"/>
    <s v="0000-00-00"/>
    <n v="10000"/>
    <n v="8938.11"/>
    <n v="18.989999999999998"/>
    <s v="Vigente"/>
    <x v="21"/>
    <s v="Venta al por mayor de frutas, legumbres y hortalizas."/>
    <s v="Venta al por mayor varios"/>
    <n v="1000945"/>
    <s v="426.48"/>
    <s v="2,800.00"/>
    <s v="Sobre firmas"/>
    <s v="602.44"/>
    <s v="Gladys Beatriz Cayambe Niama"/>
    <x v="1"/>
    <x v="0"/>
    <x v="0"/>
    <s v="RIOBAMBA"/>
    <s v="CACHA (CAB EN MACHANGARA)"/>
    <x v="1"/>
  </r>
  <r>
    <n v="1000938"/>
    <s v="SANCHEZ PILLAJO LILIANA ELIZABETH"/>
    <n v="1726050204"/>
    <x v="7"/>
    <x v="1"/>
    <x v="491"/>
    <n v="36"/>
    <n v="0"/>
    <x v="1"/>
    <x v="1"/>
    <x v="1"/>
    <d v="2021-10-15T00:00:00"/>
    <d v="2024-11-08T00:00:00"/>
    <s v="0000-00-00"/>
    <n v="6500"/>
    <n v="6206.68"/>
    <n v="21.5"/>
    <s v="Vigente"/>
    <x v="44"/>
    <s v="Elaboración de harinas o masas mezcladas preparadas para la fabricación de pan, pasteles, bizcochos o panqueques."/>
    <s v="Elaboración de alimentos"/>
    <n v="1001006"/>
    <s v="249.94"/>
    <s v="1,150.00"/>
    <s v="Sobre firmas"/>
    <s v="4.85"/>
    <s v="Gladys Beatriz Cayambe Niama"/>
    <x v="0"/>
    <x v="2"/>
    <x v="1"/>
    <s v="QUITO"/>
    <s v="COTOCOLLAO"/>
    <x v="0"/>
  </r>
  <r>
    <n v="1001546"/>
    <s v="TITUAÑA USHIÑA SEGUNDO MIGUEL"/>
    <n v="1717552796"/>
    <x v="6"/>
    <x v="0"/>
    <x v="492"/>
    <n v="15"/>
    <n v="4"/>
    <x v="1"/>
    <x v="1"/>
    <x v="1"/>
    <d v="2021-10-15T00:00:00"/>
    <d v="2023-01-25T00:00:00"/>
    <d v="2022-02-25T00:00:00"/>
    <n v="1700"/>
    <n v="1411.22"/>
    <n v="23"/>
    <s v="Moroso"/>
    <x v="105"/>
    <s v="Actividades de diseño de ingenierí­a y consultorí­a de ingenierí­a para gestión de proyectos relacionados con la construcción."/>
    <s v="Actividades de diseñadores"/>
    <n v="1001641"/>
    <s v="132.36"/>
    <s v="900.00"/>
    <s v="Sobre firmas"/>
    <s v="0.04"/>
    <s v="Gladys Beatriz Cayambe Niama"/>
    <x v="0"/>
    <x v="0"/>
    <x v="1"/>
    <s v="QUITO"/>
    <s v="SAN SEBASTIAN"/>
    <x v="0"/>
  </r>
  <r>
    <n v="1001547"/>
    <s v="CARRILLO DE LA CRUZ NICOLE MISHELL"/>
    <n v="1753511847"/>
    <x v="14"/>
    <x v="1"/>
    <x v="493"/>
    <n v="36"/>
    <n v="0"/>
    <x v="1"/>
    <x v="1"/>
    <x v="1"/>
    <d v="2021-10-15T00:00:00"/>
    <d v="2024-10-23T00:00:00"/>
    <s v="0000-00-00"/>
    <n v="5000"/>
    <n v="4622.87"/>
    <n v="21.5"/>
    <s v="Vigente"/>
    <x v="97"/>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43"/>
    <s v="192.26"/>
    <s v="1,300.00"/>
    <s v="Sobre firmas"/>
    <s v="56.40"/>
    <s v="Gladys Beatriz Cayambe Niama"/>
    <x v="0"/>
    <x v="0"/>
    <x v="1"/>
    <s v="QUITO"/>
    <s v="COTOCOLLAO"/>
    <x v="0"/>
  </r>
  <r>
    <n v="1001548"/>
    <s v="POTOSI CARLOSAMA EDISON PABEL"/>
    <n v="1725756827"/>
    <x v="30"/>
    <x v="1"/>
    <x v="494"/>
    <n v="12"/>
    <n v="96"/>
    <x v="4"/>
    <x v="1"/>
    <x v="1"/>
    <d v="2021-10-15T00:00:00"/>
    <d v="2022-10-25T00:00:00"/>
    <d v="2021-11-25T00:00:00"/>
    <n v="2000"/>
    <n v="2000"/>
    <n v="23"/>
    <s v="Vencido"/>
    <x v="57"/>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54"/>
    <s v="189.19"/>
    <s v="3,000.00"/>
    <s v="Sobre firmas"/>
    <s v="0.00"/>
    <s v="Gladys Beatriz Cayambe Niama"/>
    <x v="0"/>
    <x v="0"/>
    <x v="1"/>
    <s v="QUITO"/>
    <s v="CHIMBACALLE"/>
    <x v="0"/>
  </r>
  <r>
    <n v="1001559"/>
    <s v="GUAMAN ASQUI JUAN AURELIO"/>
    <n v="602818262"/>
    <x v="1"/>
    <x v="0"/>
    <x v="495"/>
    <n v="24"/>
    <n v="0"/>
    <x v="1"/>
    <x v="0"/>
    <x v="0"/>
    <d v="2021-10-16T00:00:00"/>
    <d v="2023-10-20T00:00:00"/>
    <s v="0000-00-00"/>
    <n v="1500"/>
    <n v="1281.8800000000001"/>
    <n v="14"/>
    <s v="Vigente"/>
    <x v="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56"/>
    <s v="72.80"/>
    <s v="600.00"/>
    <s v="Sobre firmas"/>
    <s v="7.57"/>
    <s v="Gladys Beatriz Cayambe Niama"/>
    <x v="0"/>
    <x v="0"/>
    <x v="1"/>
    <s v="QUITO"/>
    <s v="QUITUMBE"/>
    <x v="0"/>
  </r>
  <r>
    <n v="1000049"/>
    <s v="LEMA SATAN ANGEL ABELARDO"/>
    <n v="602311086"/>
    <x v="4"/>
    <x v="0"/>
    <x v="496"/>
    <n v="8"/>
    <n v="0"/>
    <x v="1"/>
    <x v="0"/>
    <x v="0"/>
    <d v="2021-10-18T00:00:00"/>
    <d v="2022-07-10T00:00:00"/>
    <s v="0000-00-00"/>
    <n v="705"/>
    <n v="457.08"/>
    <n v="16"/>
    <s v="Vigente"/>
    <x v="0"/>
    <s v="Servicios de taxis."/>
    <s v="Servicios Varios"/>
    <n v="1000061"/>
    <s v="93.86"/>
    <s v="1,955.94"/>
    <s v="Sobre firmas"/>
    <s v="7.49"/>
    <s v="Rosa María Sinaluisa Carrillo"/>
    <x v="0"/>
    <x v="0"/>
    <x v="0"/>
    <s v="RIOBAMBA"/>
    <s v="RIOBAMBA"/>
    <x v="0"/>
  </r>
  <r>
    <n v="1000610"/>
    <s v="VALDEZ TASAMBAY MANUEL GONZALO"/>
    <n v="1712846425"/>
    <x v="10"/>
    <x v="0"/>
    <x v="497"/>
    <n v="1"/>
    <n v="35"/>
    <x v="3"/>
    <x v="1"/>
    <x v="1"/>
    <d v="2021-10-18T00:00:00"/>
    <d v="2022-01-25T00:00:00"/>
    <d v="2022-01-25T00:00:00"/>
    <n v="500"/>
    <n v="500"/>
    <n v="23"/>
    <s v="Moroso"/>
    <x v="21"/>
    <s v="Venta al por mayor de frutas, legumbres y hortalizas."/>
    <s v="Venta al por mayor varios"/>
    <n v="1000681"/>
    <s v="531.94"/>
    <s v="2,100.00"/>
    <s v="Sobre firmas"/>
    <s v="0.00"/>
    <s v="Gladys Beatriz Cayambe Niama"/>
    <x v="1"/>
    <x v="1"/>
    <x v="0"/>
    <s v="RIOBAMBA"/>
    <s v="YARUQUIES"/>
    <x v="0"/>
  </r>
  <r>
    <n v="1001096"/>
    <s v="MAILA QUEZADA MARIO EFREN"/>
    <n v="1706682273"/>
    <x v="48"/>
    <x v="0"/>
    <x v="498"/>
    <n v="10"/>
    <n v="4"/>
    <x v="1"/>
    <x v="1"/>
    <x v="1"/>
    <d v="2021-10-18T00:00:00"/>
    <d v="2022-08-25T00:00:00"/>
    <d v="2022-02-25T00:00:00"/>
    <n v="1000"/>
    <n v="725.32"/>
    <n v="23"/>
    <s v="Moroso"/>
    <x v="50"/>
    <s v="Empleado Privado"/>
    <s v="Empleado Privado"/>
    <n v="1001170"/>
    <s v="111.36"/>
    <s v="1,200.00"/>
    <s v="Sobre firmas"/>
    <s v="0.02"/>
    <s v="Gladys Beatriz Cayambe Niama"/>
    <x v="0"/>
    <x v="2"/>
    <x v="1"/>
    <s v="QUITO"/>
    <s v="COCHAPAMBA"/>
    <x v="1"/>
  </r>
  <r>
    <n v="1000118"/>
    <s v="SALGUERO CANDO LUIS RODRIGO"/>
    <n v="602154239"/>
    <x v="17"/>
    <x v="0"/>
    <x v="499"/>
    <n v="10"/>
    <n v="0"/>
    <x v="1"/>
    <x v="0"/>
    <x v="0"/>
    <d v="2021-10-19T00:00:00"/>
    <d v="2022-09-10T00:00:00"/>
    <s v="0000-00-00"/>
    <n v="495"/>
    <n v="358.62"/>
    <n v="16"/>
    <s v="Vigente"/>
    <x v="0"/>
    <s v="Empleado Privado"/>
    <s v="Empleado Privado"/>
    <n v="1000145"/>
    <s v="53.46"/>
    <s v="757.00"/>
    <s v="Sobre firmas"/>
    <s v="49.74"/>
    <s v="Rosa María Sinaluisa Carrillo"/>
    <x v="0"/>
    <x v="0"/>
    <x v="0"/>
    <s v="GUANO"/>
    <s v="EL ROSARIO"/>
    <x v="1"/>
  </r>
  <r>
    <n v="1000254"/>
    <s v="HERNANDEZ LOPEZ EDGAR FABIAN"/>
    <n v="1712574704"/>
    <x v="32"/>
    <x v="0"/>
    <x v="500"/>
    <n v="1"/>
    <n v="0"/>
    <x v="1"/>
    <x v="1"/>
    <x v="1"/>
    <d v="2021-10-19T00:00:00"/>
    <d v="2022-01-25T00:00:00"/>
    <s v="0000-00-00"/>
    <n v="600"/>
    <n v="600"/>
    <n v="23"/>
    <s v="Vigente"/>
    <x v="4"/>
    <s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
    <s v="Transporte terrestre de pasajeros"/>
    <n v="1000313"/>
    <s v="0.00"/>
    <s v="2,400.00"/>
    <s v="Sobre firmas"/>
    <s v="0.00"/>
    <s v="Gladys Beatriz Cayambe Niama"/>
    <x v="0"/>
    <x v="0"/>
    <x v="1"/>
    <s v="QUITO"/>
    <s v="COTOCOLLAO"/>
    <x v="0"/>
  </r>
  <r>
    <n v="1000304"/>
    <s v="GUARACA CARRILLO MANUEL FELICIANO"/>
    <n v="601442544"/>
    <x v="53"/>
    <x v="0"/>
    <x v="501"/>
    <n v="36"/>
    <n v="0"/>
    <x v="1"/>
    <x v="1"/>
    <x v="1"/>
    <d v="2021-10-19T00:00:00"/>
    <d v="2024-10-25T00:00:00"/>
    <s v="0000-00-00"/>
    <n v="8000"/>
    <n v="7386.74"/>
    <n v="21.5"/>
    <s v="Vigente"/>
    <x v="41"/>
    <s v="Servicios de teleféricos, funiculares, telesillas y telecabinas, si no forman parte de sistemas de transporte urbano o suburbano."/>
    <s v="Servicios Varios"/>
    <n v="1000364"/>
    <s v="307.62"/>
    <s v="2,000.00"/>
    <s v="Sobre firmas"/>
    <s v="9.71"/>
    <s v="Gladys Beatriz Cayambe Niama"/>
    <x v="1"/>
    <x v="1"/>
    <x v="0"/>
    <s v="RIOBAMBA"/>
    <s v="YARUQUIES"/>
    <x v="0"/>
  </r>
  <r>
    <n v="1000408"/>
    <s v="BASTIDAS OBANDO CARLOS HERIBERTO"/>
    <n v="1705541157"/>
    <x v="31"/>
    <x v="0"/>
    <x v="502"/>
    <n v="15"/>
    <n v="0"/>
    <x v="1"/>
    <x v="1"/>
    <x v="1"/>
    <d v="2021-10-19T00:00:00"/>
    <d v="2023-02-03T00:00:00"/>
    <s v="0000-00-00"/>
    <n v="1000"/>
    <n v="833.36"/>
    <n v="23"/>
    <s v="Vigente"/>
    <x v="130"/>
    <s v="Empleado Privado"/>
    <s v="Empleado Privado"/>
    <n v="1000471"/>
    <s v="77.86"/>
    <s v="1,950.00"/>
    <s v="Sobre firmas"/>
    <s v="94.04"/>
    <s v="Gladys Beatriz Cayambe Niama"/>
    <x v="0"/>
    <x v="1"/>
    <x v="1"/>
    <s v="QUITO"/>
    <s v="COTOCOLLAO"/>
    <x v="0"/>
  </r>
  <r>
    <n v="1000782"/>
    <s v="RUIZ CERON MARIA DE LOURDES"/>
    <n v="1707168488"/>
    <x v="52"/>
    <x v="1"/>
    <x v="503"/>
    <n v="36"/>
    <n v="0"/>
    <x v="1"/>
    <x v="1"/>
    <x v="1"/>
    <d v="2021-10-19T00:00:00"/>
    <d v="2024-10-18T00:00:00"/>
    <s v="0000-00-00"/>
    <n v="5600"/>
    <n v="5145.7700000000004"/>
    <n v="21.5"/>
    <s v="Vigente"/>
    <x v="131"/>
    <s v="Ama de Casa"/>
    <s v="Ama de Casa"/>
    <n v="1000854"/>
    <s v="215.33"/>
    <s v="1,160.00"/>
    <s v="Sobre firmas"/>
    <s v="2.28"/>
    <s v="Gladys Beatriz Cayambe Niama"/>
    <x v="0"/>
    <x v="1"/>
    <x v="2"/>
    <s v="COTACACHI"/>
    <s v="QUIROGA"/>
    <x v="1"/>
  </r>
  <r>
    <n v="1001286"/>
    <s v="CHICAIZA PULIOTAXI ENMA MARINA"/>
    <n v="1716503832"/>
    <x v="3"/>
    <x v="1"/>
    <x v="504"/>
    <n v="12"/>
    <n v="9"/>
    <x v="2"/>
    <x v="1"/>
    <x v="1"/>
    <d v="2021-10-19T00:00:00"/>
    <d v="2022-10-20T00:00:00"/>
    <d v="2022-02-20T00:00:00"/>
    <n v="2000"/>
    <n v="1545.7"/>
    <n v="23"/>
    <s v="Moroso"/>
    <x v="66"/>
    <s v="Venta al por mayor de carne y productos cárnicos (incluidas las aves de corral)."/>
    <s v="Venta al por mayor varios"/>
    <n v="1001362"/>
    <s v="189.19"/>
    <s v="5,000.00"/>
    <s v="Sobre firmas"/>
    <s v="0.00"/>
    <s v="Gladys Beatriz Cayambe Niama"/>
    <x v="0"/>
    <x v="0"/>
    <x v="1"/>
    <s v="QUITO"/>
    <s v="COTOCOLLAO"/>
    <x v="0"/>
  </r>
  <r>
    <n v="1001357"/>
    <s v="ACOSTA TUTASIG DAVID FERNANDO"/>
    <n v="1723188213"/>
    <x v="2"/>
    <x v="0"/>
    <x v="505"/>
    <n v="24"/>
    <n v="0"/>
    <x v="1"/>
    <x v="1"/>
    <x v="1"/>
    <d v="2021-10-19T00:00:00"/>
    <d v="2023-10-19T00:00:00"/>
    <s v="0000-00-00"/>
    <n v="4000"/>
    <n v="3453.05"/>
    <n v="21.5"/>
    <s v="Vigente"/>
    <x v="19"/>
    <s v="Actividades de confección a la medida de prendas de vestir (costureras, sastres)."/>
    <s v="Actividades de confección a la medida de prendas de vestir (costureras, sastres)."/>
    <n v="1001434"/>
    <s v="208.61"/>
    <s v="500.00"/>
    <s v="Sobre firmas"/>
    <s v="4.33"/>
    <s v="Gladys Beatriz Cayambe Niama"/>
    <x v="0"/>
    <x v="0"/>
    <x v="1"/>
    <s v="QUITO"/>
    <s v="COTOCOLLAO"/>
    <x v="0"/>
  </r>
  <r>
    <n v="1001535"/>
    <s v="SAYAY NAULA MARIA ROSARIO "/>
    <n v="602713737"/>
    <x v="1"/>
    <x v="1"/>
    <x v="506"/>
    <n v="12"/>
    <n v="4"/>
    <x v="1"/>
    <x v="1"/>
    <x v="1"/>
    <d v="2021-10-19T00:00:00"/>
    <d v="2022-10-25T00:00:00"/>
    <d v="2022-02-25T00:00:00"/>
    <n v="1000"/>
    <n v="776.19"/>
    <n v="23"/>
    <s v="Moroso"/>
    <x v="9"/>
    <s v="Actividades de acuicultura en agua del mar o en tanques de agua salada: crí­a de peces incluido la cria de peces ornamentales marinos."/>
    <s v="Actividades de acuicultura"/>
    <n v="1001631"/>
    <s v="94.60"/>
    <s v="1,335.00"/>
    <s v="Sobre firmas"/>
    <s v="0.04"/>
    <s v="Eloisa Veronica Guaman Tasambay"/>
    <x v="1"/>
    <x v="2"/>
    <x v="0"/>
    <s v="RIOBAMBA"/>
    <s v="PUNIN"/>
    <x v="1"/>
  </r>
  <r>
    <n v="1001557"/>
    <s v="PADILLA PADILLA MARCELO ."/>
    <n v="601290620"/>
    <x v="31"/>
    <x v="0"/>
    <x v="507"/>
    <n v="15"/>
    <n v="35"/>
    <x v="3"/>
    <x v="1"/>
    <x v="1"/>
    <d v="2021-10-19T00:00:00"/>
    <d v="2023-01-25T00:00:00"/>
    <d v="2022-01-25T00:00:00"/>
    <n v="2000"/>
    <n v="1774.3"/>
    <n v="23"/>
    <s v="Moroso"/>
    <x v="132"/>
    <s v="La publicación, lanzamiento, promoción y distribución de grabaciones de sonido para comerciantes mayoristas, minoristas o directamente para el público."/>
    <s v="Publicidad"/>
    <n v="1001655"/>
    <s v="155.72"/>
    <s v="1,150.00"/>
    <s v="Sobre firmas"/>
    <s v="0.05"/>
    <s v="Gladys Beatriz Cayambe Niama"/>
    <x v="0"/>
    <x v="0"/>
    <x v="1"/>
    <s v="QUITO"/>
    <s v="LA CONCEPCION"/>
    <x v="0"/>
  </r>
  <r>
    <n v="1001564"/>
    <s v="MOGROVEJO BRAVO DAVID EDUARDO"/>
    <n v="1714866322"/>
    <x v="12"/>
    <x v="0"/>
    <x v="508"/>
    <n v="6"/>
    <n v="28"/>
    <x v="2"/>
    <x v="1"/>
    <x v="1"/>
    <d v="2021-10-19T00:00:00"/>
    <d v="2022-05-01T00:00:00"/>
    <d v="2022-02-01T00:00:00"/>
    <n v="500"/>
    <n v="344.11"/>
    <n v="23"/>
    <s v="Moroso"/>
    <x v="133"/>
    <s v="Otras actividades de asesoramiento y representación en procedimientos jurí­dicos (derecho constitucional, administrativo, militar, etcétera)."/>
    <s v="Otras actividades y cultivos"/>
    <n v="1001662"/>
    <s v="89.27"/>
    <s v="1,840.00"/>
    <s v="Sobre firmas"/>
    <s v="0.03"/>
    <s v="Gladys Beatriz Cayambe Niama"/>
    <x v="0"/>
    <x v="4"/>
    <x v="1"/>
    <s v="QUITO"/>
    <s v="COTOCOLLAO"/>
    <x v="0"/>
  </r>
  <r>
    <n v="1000379"/>
    <s v="LUNA FLORES NELSON OSWALDO"/>
    <n v="1702999218"/>
    <x v="43"/>
    <x v="0"/>
    <x v="509"/>
    <n v="24"/>
    <n v="0"/>
    <x v="1"/>
    <x v="1"/>
    <x v="1"/>
    <d v="2021-10-20T00:00:00"/>
    <d v="2023-10-23T00:00:00"/>
    <s v="0000-00-00"/>
    <n v="2000"/>
    <n v="1734.57"/>
    <n v="23"/>
    <s v="Vigente"/>
    <x v="16"/>
    <s v="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
    <s v="Actividades varias "/>
    <n v="1000442"/>
    <s v="104.75"/>
    <s v="1,400.00"/>
    <s v="Sobre firmas"/>
    <s v="82.65"/>
    <s v="Gladys Beatriz Cayambe Niama"/>
    <x v="0"/>
    <x v="0"/>
    <x v="1"/>
    <s v="QUITO"/>
    <s v="COTOCOLLAO"/>
    <x v="0"/>
  </r>
  <r>
    <n v="1000626"/>
    <s v="QUISHPE BAZAN GLADYS MANUELA"/>
    <n v="1715582555"/>
    <x v="1"/>
    <x v="1"/>
    <x v="510"/>
    <n v="12"/>
    <n v="28"/>
    <x v="2"/>
    <x v="1"/>
    <x v="1"/>
    <d v="2021-10-21T00:00:00"/>
    <d v="2022-11-01T00:00:00"/>
    <d v="2022-02-01T00:00:00"/>
    <n v="1100"/>
    <n v="942.2"/>
    <n v="23"/>
    <s v="Moroso"/>
    <x v="1"/>
    <s v="Venta al por menor de artí­culos de oficina y papelerí­a como lápices, bolí­grafos, papel, etcétera, en establecimientos especializados."/>
    <s v="Venta al por menor varios"/>
    <n v="1000697"/>
    <s v="104.05"/>
    <s v="1,060.00"/>
    <s v="Sobre firmas"/>
    <s v="0.07"/>
    <s v="Gladys Beatriz Cayambe Niama"/>
    <x v="1"/>
    <x v="1"/>
    <x v="1"/>
    <s v="QUITO"/>
    <s v="COTOCOLLAO"/>
    <x v="0"/>
  </r>
  <r>
    <n v="1000716"/>
    <s v="CAIZA CAIZA ANA MARIA"/>
    <n v="1707169437"/>
    <x v="16"/>
    <x v="1"/>
    <x v="511"/>
    <n v="18"/>
    <n v="0"/>
    <x v="1"/>
    <x v="1"/>
    <x v="1"/>
    <d v="2021-10-21T00:00:00"/>
    <d v="2023-04-18T00:00:00"/>
    <s v="0000-00-00"/>
    <n v="3000"/>
    <n v="2412.9299999999998"/>
    <n v="21.5"/>
    <s v="Vigente"/>
    <x v="10"/>
    <s v="Venta al por menor de bebidas no alcohólicas (no destinadas al consumo en el lugar de venta) en establecimientos especializados, bolos, helados, hielo, etcétera."/>
    <s v="Venta al por menor varios"/>
    <n v="1000786"/>
    <s v="198.02"/>
    <s v="1,380.00"/>
    <s v="Sobre firmas"/>
    <s v="6.21"/>
    <s v="Gladys Beatriz Cayambe Niama"/>
    <x v="0"/>
    <x v="1"/>
    <x v="1"/>
    <s v="QUITO"/>
    <s v="POMASQUI"/>
    <x v="1"/>
  </r>
  <r>
    <n v="1000982"/>
    <s v="ROLDAN PACA MARIA DOLORES"/>
    <n v="603824103"/>
    <x v="46"/>
    <x v="1"/>
    <x v="512"/>
    <n v="15"/>
    <n v="0"/>
    <x v="1"/>
    <x v="1"/>
    <x v="1"/>
    <d v="2021-10-21T00:00:00"/>
    <d v="2023-02-10T00:00:00"/>
    <s v="0000-00-00"/>
    <n v="2000"/>
    <n v="1673.43"/>
    <n v="23"/>
    <s v="Vigente"/>
    <x v="21"/>
    <s v="Actividades de análisis y pruebas relacionadas a campos cientí­ficos."/>
    <s v="Actividades de análisis y pruebas relacionadas a campos cientí­ficos."/>
    <n v="1001051"/>
    <s v="155.72"/>
    <s v="2,150.00"/>
    <s v="Sobre firmas"/>
    <s v="288.89"/>
    <s v="Gladys Beatriz Cayambe Niama"/>
    <x v="1"/>
    <x v="1"/>
    <x v="0"/>
    <s v="GUAMOTE"/>
    <s v="PALMIRA"/>
    <x v="1"/>
  </r>
  <r>
    <n v="1001344"/>
    <s v="CACHUMBA CAIZA SEGUNDO PEDRO "/>
    <n v="1711289551"/>
    <x v="32"/>
    <x v="1"/>
    <x v="513"/>
    <n v="6"/>
    <n v="0"/>
    <x v="1"/>
    <x v="1"/>
    <x v="1"/>
    <d v="2021-10-22T00:00:00"/>
    <d v="2022-05-06T00:00:00"/>
    <s v="0000-00-00"/>
    <n v="500"/>
    <n v="262.56"/>
    <n v="23"/>
    <s v="Vigente"/>
    <x v="31"/>
    <s v="Escuelas de conducir para chóferes profesionales: de camiones, buses, etcétera."/>
    <s v="Escuelas de aprendizaje"/>
    <n v="1001421"/>
    <s v="89.27"/>
    <s v="2,800.00"/>
    <s v="Sobre firmas"/>
    <s v="3.25"/>
    <s v="Gladys Beatriz Cayambe Niama"/>
    <x v="0"/>
    <x v="0"/>
    <x v="1"/>
    <s v="QUITO"/>
    <s v="COTOCOLLAO"/>
    <x v="0"/>
  </r>
  <r>
    <n v="1001522"/>
    <s v="CABEZAS GUAMANARCA JULIO ANIBAL"/>
    <n v="1715366611"/>
    <x v="35"/>
    <x v="0"/>
    <x v="514"/>
    <n v="6"/>
    <n v="0"/>
    <x v="1"/>
    <x v="1"/>
    <x v="1"/>
    <d v="2021-10-22T00:00:00"/>
    <d v="2022-05-10T00:00:00"/>
    <s v="0000-00-00"/>
    <n v="500"/>
    <n v="263.83999999999997"/>
    <n v="23"/>
    <s v="Vigente"/>
    <x v="105"/>
    <s v="Actividades de asesoramiento técnico de arquitectura en diseño de edificios y dibujo de planos de construcción."/>
    <s v="Actividades de asesoramiento técnico"/>
    <n v="1001617"/>
    <s v="89.27"/>
    <s v="900.00"/>
    <s v="Sobre firmas"/>
    <s v="18.24"/>
    <s v="Gladys Beatriz Cayambe Niama"/>
    <x v="0"/>
    <x v="0"/>
    <x v="1"/>
    <s v="QUITO"/>
    <s v="COMITE DEL PUEBLO"/>
    <x v="0"/>
  </r>
  <r>
    <n v="1001563"/>
    <s v="GUARACA ROLDAN MARIA PIEDAD"/>
    <n v="605356138"/>
    <x v="33"/>
    <x v="1"/>
    <x v="515"/>
    <n v="10"/>
    <n v="9"/>
    <x v="2"/>
    <x v="1"/>
    <x v="1"/>
    <d v="2021-10-22T00:00:00"/>
    <d v="2022-08-20T00:00:00"/>
    <d v="2022-02-20T00:00:00"/>
    <n v="700"/>
    <n v="438.99"/>
    <n v="23"/>
    <s v="Moroso"/>
    <x v="1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61"/>
    <s v="77.95"/>
    <s v="600.00"/>
    <s v="Sobre firmas"/>
    <s v="0.02"/>
    <s v="Gladys Beatriz Cayambe Niama"/>
    <x v="0"/>
    <x v="1"/>
    <x v="0"/>
    <s v="GUAMOTE"/>
    <s v="PALMIRA"/>
    <x v="1"/>
  </r>
  <r>
    <n v="1001573"/>
    <s v="QUINZO ILIJAMA ZOILA MARISOL"/>
    <n v="650009483"/>
    <x v="42"/>
    <x v="1"/>
    <x v="516"/>
    <n v="12"/>
    <n v="7"/>
    <x v="2"/>
    <x v="1"/>
    <x v="1"/>
    <d v="2021-10-22T00:00:00"/>
    <d v="2022-10-22T00:00:00"/>
    <d v="2022-02-22T00:00:00"/>
    <n v="1100"/>
    <n v="849.36"/>
    <n v="23"/>
    <s v="Moroso"/>
    <x v="18"/>
    <s v="Empleado Privado"/>
    <s v="Empleado Privado"/>
    <n v="1001676"/>
    <s v="104.05"/>
    <s v="600.00"/>
    <s v="Sobre firmas"/>
    <s v="0.03"/>
    <s v="Rosa María Sinaluisa Carrillo"/>
    <x v="1"/>
    <x v="0"/>
    <x v="0"/>
    <s v="RIOBAMBA"/>
    <s v="SAN JUAN"/>
    <x v="1"/>
  </r>
  <r>
    <n v="1000138"/>
    <s v="CRIOLLO NIAMA PEDRO JOSE"/>
    <n v="603132978"/>
    <x v="28"/>
    <x v="0"/>
    <x v="517"/>
    <n v="18"/>
    <n v="0"/>
    <x v="1"/>
    <x v="1"/>
    <x v="1"/>
    <d v="2021-10-23T00:00:00"/>
    <d v="2023-05-03T00:00:00"/>
    <s v="0000-00-00"/>
    <n v="2700"/>
    <n v="2319.7199999999998"/>
    <n v="18.989999999999998"/>
    <s v="Vigente"/>
    <x v="10"/>
    <s v="Venta al por menor de frutas, legumbres y hortalizas frescas o en conserva en establecimientos especializados."/>
    <s v="Venta al por menor varios"/>
    <n v="1000191"/>
    <s v="174.95"/>
    <s v="13,400.00"/>
    <s v="Sobre firmas"/>
    <s v="75.09"/>
    <s v="Gladys Beatriz Cayambe Niama"/>
    <x v="1"/>
    <x v="0"/>
    <x v="0"/>
    <s v="RIOBAMBA"/>
    <s v="YARUQUIES"/>
    <x v="0"/>
  </r>
  <r>
    <n v="1000394"/>
    <s v="RONDAL SANCHEZ BYRON GUSTAVO"/>
    <n v="1719899054"/>
    <x v="25"/>
    <x v="0"/>
    <x v="518"/>
    <n v="24"/>
    <n v="4"/>
    <x v="1"/>
    <x v="1"/>
    <x v="1"/>
    <d v="2021-10-23T00:00:00"/>
    <d v="2023-10-25T00:00:00"/>
    <d v="2022-02-25T00:00:00"/>
    <n v="1500"/>
    <n v="1351.8"/>
    <n v="23"/>
    <s v="Moroso"/>
    <x v="4"/>
    <s v="Servicios de taxis."/>
    <s v="Servicios Varios"/>
    <n v="1000456"/>
    <s v="79.34"/>
    <s v="1,200.00"/>
    <s v="Sobre firmas"/>
    <s v="0.00"/>
    <s v="Gladys Beatriz Cayambe Niama"/>
    <x v="0"/>
    <x v="0"/>
    <x v="1"/>
    <s v="QUITO"/>
    <s v="COTOCOLLAO"/>
    <x v="0"/>
  </r>
  <r>
    <n v="1000924"/>
    <s v="MORALES MORALES DIEGO JOHNY"/>
    <n v="1723733497"/>
    <x v="27"/>
    <x v="0"/>
    <x v="519"/>
    <n v="1"/>
    <n v="53"/>
    <x v="3"/>
    <x v="1"/>
    <x v="1"/>
    <d v="2021-10-25T00:00:00"/>
    <d v="2022-01-07T00:00:00"/>
    <d v="2022-01-07T00:00:00"/>
    <n v="200"/>
    <n v="200"/>
    <n v="23"/>
    <s v="Moroso"/>
    <x v="134"/>
    <s v="Empleado Privado"/>
    <s v="Empleado Privado"/>
    <n v="1000992"/>
    <s v="209.72"/>
    <s v="900.00"/>
    <s v="Sobre firmas"/>
    <s v="0.00"/>
    <s v="Gladys Beatriz Cayambe Niama"/>
    <x v="0"/>
    <x v="0"/>
    <x v="1"/>
    <s v="QUITO"/>
    <s v="COTOCOLLAO"/>
    <x v="0"/>
  </r>
  <r>
    <n v="1001575"/>
    <s v="ANANGONO HERNANDEZ WILLIMAN VINICIO"/>
    <n v="1711965580"/>
    <x v="18"/>
    <x v="1"/>
    <x v="520"/>
    <n v="24"/>
    <n v="0"/>
    <x v="1"/>
    <x v="1"/>
    <x v="1"/>
    <d v="2021-10-25T00:00:00"/>
    <d v="2023-11-10T00:00:00"/>
    <s v="0000-00-00"/>
    <n v="4000"/>
    <n v="3632.33"/>
    <n v="21.5"/>
    <s v="Vigente"/>
    <x v="38"/>
    <s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
    <s v="Actividades varias "/>
    <n v="1001678"/>
    <s v="208.61"/>
    <s v="3,500.00"/>
    <s v="Sobre firmas"/>
    <s v="10.13"/>
    <s v="Gladys Beatriz Cayambe Niama"/>
    <x v="0"/>
    <x v="1"/>
    <x v="2"/>
    <s v="COTACACHI"/>
    <s v="SAN FRANCISCO"/>
    <x v="0"/>
  </r>
  <r>
    <n v="1000307"/>
    <s v="AUQUILLA YUMICEBA FRANKLIN RAUL"/>
    <n v="1751607332"/>
    <x v="18"/>
    <x v="0"/>
    <x v="521"/>
    <n v="36"/>
    <n v="0"/>
    <x v="1"/>
    <x v="1"/>
    <x v="1"/>
    <d v="2021-10-26T00:00:00"/>
    <d v="2024-11-04T00:00:00"/>
    <s v="0000-00-00"/>
    <n v="15500"/>
    <n v="14608.27"/>
    <n v="18.989999999999998"/>
    <s v="Vigente"/>
    <x v="4"/>
    <s v="Empleado Privado"/>
    <s v="Empleado Privado"/>
    <n v="1000367"/>
    <s v="576.15"/>
    <s v="1,500.00"/>
    <s v="Sobre firmas"/>
    <s v="39.40"/>
    <s v="Saruk Rik Maila Chiluiza"/>
    <x v="1"/>
    <x v="0"/>
    <x v="1"/>
    <s v="QUITO"/>
    <s v="COTOCOLLAO"/>
    <x v="0"/>
  </r>
  <r>
    <n v="1000387"/>
    <s v="CHICAIZA TENESACA DAVID SANTIAGO"/>
    <n v="605176312"/>
    <x v="20"/>
    <x v="0"/>
    <x v="522"/>
    <n v="18"/>
    <n v="0"/>
    <x v="1"/>
    <x v="1"/>
    <x v="1"/>
    <d v="2021-10-26T00:00:00"/>
    <d v="2023-05-10T00:00:00"/>
    <s v="0000-00-00"/>
    <n v="3000"/>
    <n v="2595.33"/>
    <n v="21.5"/>
    <s v="Vigente"/>
    <x v="4"/>
    <s v="Empleado Privado"/>
    <s v="Empleado Privado"/>
    <n v="1000449"/>
    <s v="198.02"/>
    <s v="11,300.00"/>
    <s v="Sobre firmas"/>
    <s v="0.69"/>
    <s v="Rosa María Sinaluisa Carrillo"/>
    <x v="1"/>
    <x v="4"/>
    <x v="0"/>
    <s v="RIOBAMBA"/>
    <s v="YARUQUIES"/>
    <x v="0"/>
  </r>
  <r>
    <n v="1001130"/>
    <s v="GALARZA SANGUANO JESUS FRANCISCO"/>
    <n v="1708705387"/>
    <x v="19"/>
    <x v="0"/>
    <x v="523"/>
    <n v="1"/>
    <n v="45"/>
    <x v="3"/>
    <x v="1"/>
    <x v="1"/>
    <d v="2021-10-26T00:00:00"/>
    <d v="2022-01-15T00:00:00"/>
    <d v="2022-01-15T00:00:00"/>
    <n v="550"/>
    <n v="198.48"/>
    <n v="23"/>
    <s v="Moroso"/>
    <x v="31"/>
    <s v="Escuelas de conducir para chóferes profesionales: de camiones, buses, etcétera."/>
    <s v="Escuelas de aprendizaje"/>
    <n v="1001205"/>
    <s v="578.64"/>
    <s v="1,700.00"/>
    <s v="Sobre firmas"/>
    <s v="0.00"/>
    <s v="Saruk Rik Maila Chiluiza"/>
    <x v="0"/>
    <x v="1"/>
    <x v="1"/>
    <s v="QUITO"/>
    <s v="COTOCOLLAO"/>
    <x v="0"/>
  </r>
  <r>
    <n v="1001367"/>
    <s v="TUTILLO GUAÑA LAURA SUSANA "/>
    <n v="1705808911"/>
    <x v="48"/>
    <x v="1"/>
    <x v="524"/>
    <n v="12"/>
    <n v="0"/>
    <x v="1"/>
    <x v="1"/>
    <x v="1"/>
    <d v="2021-10-26T00:00:00"/>
    <d v="2022-10-25T00:00:00"/>
    <s v="0000-00-00"/>
    <n v="600"/>
    <n v="415.63"/>
    <n v="23"/>
    <s v="Vigente"/>
    <x v="16"/>
    <s v="Elaboración de platos a base de carne o de pollo, estofados y comidas preparados al vacio, congeladas, envasadas, enlatadas o conservadas de otra manera."/>
    <s v="Elaboración de alimentos"/>
    <n v="1001444"/>
    <s v="56.76"/>
    <s v="1,800.00"/>
    <s v="Sobre firmas"/>
    <s v="0.26"/>
    <s v="Saruk Rik Maila Chiluiza"/>
    <x v="0"/>
    <x v="1"/>
    <x v="1"/>
    <s v="QUITO"/>
    <s v="COTOCOLLAO"/>
    <x v="0"/>
  </r>
  <r>
    <n v="1001580"/>
    <s v="YASACA BUÑAY NORMA ISABEL "/>
    <n v="604036046"/>
    <x v="21"/>
    <x v="1"/>
    <x v="525"/>
    <n v="24"/>
    <n v="0"/>
    <x v="1"/>
    <x v="1"/>
    <x v="1"/>
    <d v="2021-10-26T00:00:00"/>
    <d v="2023-11-05T00:00:00"/>
    <s v="0000-00-00"/>
    <n v="2000"/>
    <n v="1812.59"/>
    <n v="23"/>
    <s v="Vigente"/>
    <x v="4"/>
    <s v="Venta al por mayor de frutas, legumbres y hortalizas."/>
    <s v="Venta al por mayor varios"/>
    <n v="1001683"/>
    <s v="105.79"/>
    <s v="1,200.00"/>
    <s v="Sobre firmas"/>
    <s v="0.13"/>
    <s v="Rosa María Sinaluisa Carrillo"/>
    <x v="1"/>
    <x v="1"/>
    <x v="0"/>
    <s v="GUAMOTE"/>
    <s v="GUAMOTE"/>
    <x v="0"/>
  </r>
  <r>
    <n v="1000873"/>
    <s v="MULLO ESTRELLA JOSE LUIS"/>
    <n v="1750406439"/>
    <x v="49"/>
    <x v="0"/>
    <x v="526"/>
    <n v="18"/>
    <n v="4"/>
    <x v="1"/>
    <x v="1"/>
    <x v="1"/>
    <d v="2021-10-27T00:00:00"/>
    <d v="2023-04-25T00:00:00"/>
    <d v="2022-02-25T00:00:00"/>
    <n v="3000"/>
    <n v="2550.66"/>
    <n v="21.5"/>
    <s v="Moroso"/>
    <x v="10"/>
    <s v="Venta al por mayor de frutas, legumbres y hortalizas."/>
    <s v="Venta al por mayor varios"/>
    <n v="1000943"/>
    <s v="198.02"/>
    <s v="1,000.00"/>
    <s v="Sobre firmas"/>
    <s v="0.00"/>
    <s v="Saruk Rik Maila Chiluiza"/>
    <x v="0"/>
    <x v="1"/>
    <x v="1"/>
    <s v="QUITO"/>
    <s v="COTOCOLLAO"/>
    <x v="0"/>
  </r>
  <r>
    <n v="1001012"/>
    <s v="ANDRADE DIAZ GLORIA CRISTINA"/>
    <n v="1724088115"/>
    <x v="22"/>
    <x v="1"/>
    <x v="527"/>
    <n v="12"/>
    <n v="0"/>
    <x v="1"/>
    <x v="1"/>
    <x v="1"/>
    <d v="2021-10-27T00:00:00"/>
    <d v="2022-11-16T00:00:00"/>
    <s v="0000-00-00"/>
    <n v="1000"/>
    <n v="785.41"/>
    <n v="23"/>
    <s v="Vigente"/>
    <x v="135"/>
    <s v="Actividades de enseñanza de métodos de lectura rápida y cursos de oratoria."/>
    <s v="Actividades de enseñanza "/>
    <n v="1001082"/>
    <s v="94.60"/>
    <s v="1,600.00"/>
    <s v="Sobre firmas"/>
    <s v="0.94"/>
    <s v="Gladys Beatriz Cayambe Niama"/>
    <x v="1"/>
    <x v="0"/>
    <x v="1"/>
    <s v="QUITO"/>
    <s v="COCHAPAMBA"/>
    <x v="1"/>
  </r>
  <r>
    <n v="1001586"/>
    <s v="RUGEL CARRERA EVELIN SOLANGE"/>
    <n v="604669846"/>
    <x v="47"/>
    <x v="1"/>
    <x v="528"/>
    <n v="18"/>
    <n v="0"/>
    <x v="1"/>
    <x v="1"/>
    <x v="1"/>
    <d v="2021-10-27T00:00:00"/>
    <d v="2023-05-14T00:00:00"/>
    <s v="0000-00-00"/>
    <n v="2000"/>
    <n v="1738.55"/>
    <n v="23"/>
    <s v="Vigente"/>
    <x v="4"/>
    <s v="Empleado Privado"/>
    <s v="Empleado Privado"/>
    <n v="1001689"/>
    <s v="133.47"/>
    <s v="1,300.00"/>
    <s v="Sobre firmas"/>
    <s v="3.25"/>
    <s v="Rosa María Sinaluisa Carrillo"/>
    <x v="0"/>
    <x v="4"/>
    <x v="0"/>
    <s v="CUMANDA"/>
    <s v="CUMANDA"/>
    <x v="0"/>
  </r>
  <r>
    <n v="1001587"/>
    <s v="EVAS GUARACA ANA LUCIA"/>
    <n v="605676337"/>
    <x v="27"/>
    <x v="1"/>
    <x v="529"/>
    <n v="18"/>
    <n v="0"/>
    <x v="1"/>
    <x v="1"/>
    <x v="1"/>
    <d v="2021-10-27T00:00:00"/>
    <d v="2023-05-15T00:00:00"/>
    <s v="0000-00-00"/>
    <n v="2000"/>
    <n v="1739.83"/>
    <n v="23"/>
    <s v="Vigente"/>
    <x v="59"/>
    <s v="La publicación, lanzamiento, promoción y distribución de grabaciones de sonido para comerciantes mayoristas, minoristas o directamente para el público."/>
    <s v="Publicidad"/>
    <n v="1001690"/>
    <s v="132.43"/>
    <s v="1,000.00"/>
    <s v="Sobre firmas"/>
    <s v="1.26"/>
    <s v="Gladys Beatriz Cayambe Niama"/>
    <x v="0"/>
    <x v="1"/>
    <x v="0"/>
    <s v="GUAMOTE"/>
    <s v="PALMIRA"/>
    <x v="1"/>
  </r>
  <r>
    <n v="1001589"/>
    <s v="CHIMBA CHISAGUANO JOSE ."/>
    <n v="1711917482"/>
    <x v="10"/>
    <x v="0"/>
    <x v="530"/>
    <n v="24"/>
    <n v="4"/>
    <x v="1"/>
    <x v="1"/>
    <x v="1"/>
    <d v="2021-10-28T00:00:00"/>
    <d v="2023-10-25T00:00:00"/>
    <d v="2022-02-25T00:00:00"/>
    <n v="11000"/>
    <n v="9834.17"/>
    <n v="18.989999999999998"/>
    <s v="Moroso"/>
    <x v="9"/>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92"/>
    <s v="560.16"/>
    <s v="8,620.00"/>
    <s v="Sobre firmas"/>
    <s v="0.00"/>
    <s v="Gladys Beatriz Cayambe Niama"/>
    <x v="0"/>
    <x v="1"/>
    <x v="1"/>
    <s v="QUITO"/>
    <s v="CHILLOGALLO"/>
    <x v="0"/>
  </r>
  <r>
    <n v="1001291"/>
    <s v="CASHUG SAYA JOSE ALBERTO"/>
    <n v="1803207834"/>
    <x v="41"/>
    <x v="0"/>
    <x v="531"/>
    <n v="12"/>
    <n v="0"/>
    <x v="1"/>
    <x v="1"/>
    <x v="1"/>
    <d v="2021-10-29T00:00:00"/>
    <d v="2022-10-25T00:00:00"/>
    <s v="0000-00-00"/>
    <n v="2200"/>
    <n v="1515.87"/>
    <n v="21.5"/>
    <s v="Vigente"/>
    <x v="136"/>
    <s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
    <s v="Reparaciones varias y mantenimiento"/>
    <n v="1001368"/>
    <s v="206.52"/>
    <s v="6,000.00"/>
    <s v="Sobre firmas"/>
    <s v="3.77"/>
    <s v="Saruk Rik Maila Chiluiza"/>
    <x v="1"/>
    <x v="1"/>
    <x v="0"/>
    <s v="RIOBAMBA"/>
    <s v="YARUQUIES"/>
    <x v="0"/>
  </r>
  <r>
    <n v="1001592"/>
    <s v="JARAMILLO PAZMIÑO GABRIEL OMAR"/>
    <n v="1710528686"/>
    <x v="4"/>
    <x v="0"/>
    <x v="532"/>
    <n v="12"/>
    <n v="24"/>
    <x v="2"/>
    <x v="0"/>
    <x v="0"/>
    <d v="2021-10-29T00:00:00"/>
    <d v="2022-11-05T00:00:00"/>
    <d v="2022-02-05T00:00:00"/>
    <n v="1000"/>
    <n v="847.53"/>
    <n v="16"/>
    <s v="Moroso"/>
    <x v="0"/>
    <s v="Empleado Privado"/>
    <s v="Empleado Privado"/>
    <n v="1001695"/>
    <s v="91.25"/>
    <s v="2,000.00"/>
    <s v="Sobre firmas"/>
    <s v="0.00"/>
    <s v="Gladys Beatriz Cayambe Niama"/>
    <x v="0"/>
    <x v="1"/>
    <x v="1"/>
    <s v="QUITO"/>
    <s v="COTOCOLLAO"/>
    <x v="0"/>
  </r>
  <r>
    <n v="1000349"/>
    <s v="MULLO YUQUILEMA MARIA ROSA"/>
    <n v="1715921233"/>
    <x v="12"/>
    <x v="1"/>
    <x v="533"/>
    <n v="12"/>
    <n v="0"/>
    <x v="1"/>
    <x v="1"/>
    <x v="1"/>
    <d v="2021-10-30T00:00:00"/>
    <d v="2022-11-10T00:00:00"/>
    <s v="0000-00-00"/>
    <n v="1500"/>
    <n v="1158.75"/>
    <n v="17.5"/>
    <s v="Vigente"/>
    <x v="21"/>
    <s v="Venta al por menor de frutas, legumbres y hortalizas frescas o en conserva en establecimientos especializados."/>
    <s v="Venta al por menor varios"/>
    <n v="1000409"/>
    <s v="137.94"/>
    <s v="900.00"/>
    <s v="Sobre firmas"/>
    <s v="1,127.16"/>
    <s v="Gladys Beatriz Cayambe Niama"/>
    <x v="1"/>
    <x v="1"/>
    <x v="1"/>
    <s v="QUITO"/>
    <s v="COTOCOLLAO"/>
    <x v="0"/>
  </r>
  <r>
    <n v="1000613"/>
    <s v="CABAY PILCO JOSE MANUEL"/>
    <n v="1715270037"/>
    <x v="41"/>
    <x v="0"/>
    <x v="534"/>
    <n v="1"/>
    <n v="35"/>
    <x v="3"/>
    <x v="1"/>
    <x v="1"/>
    <d v="2021-10-30T00:00:00"/>
    <d v="2022-01-25T00:00:00"/>
    <d v="2022-01-25T00:00:00"/>
    <n v="370"/>
    <n v="370"/>
    <n v="23"/>
    <s v="Moroso"/>
    <x v="21"/>
    <s v="Servicios de taxis."/>
    <s v="Servicios Varios"/>
    <n v="1000684"/>
    <s v="391.07"/>
    <s v="9,700.00"/>
    <s v="Sobre firmas"/>
    <s v="0.00"/>
    <s v="Gladys Beatriz Cayambe Niama"/>
    <x v="1"/>
    <x v="0"/>
    <x v="0"/>
    <s v="RIOBAMBA"/>
    <s v="PUNIN"/>
    <x v="1"/>
  </r>
  <r>
    <n v="1000412"/>
    <s v="ROBALINO PEREZ SEGUNDO MARCELO"/>
    <n v="1708064090"/>
    <x v="16"/>
    <x v="0"/>
    <x v="535"/>
    <n v="1"/>
    <n v="4"/>
    <x v="1"/>
    <x v="1"/>
    <x v="1"/>
    <d v="2021-11-04T00:00:00"/>
    <d v="2022-02-25T00:00:00"/>
    <d v="2022-02-25T00:00:00"/>
    <n v="495"/>
    <n v="495"/>
    <n v="23"/>
    <s v="Moroso"/>
    <x v="10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475"/>
    <s v="531.42"/>
    <s v="2,200.00"/>
    <s v="Sobre firmas"/>
    <s v="0.00"/>
    <s v="Saruk Rik Maila Chiluiza"/>
    <x v="0"/>
    <x v="1"/>
    <x v="1"/>
    <s v="QUITO"/>
    <s v="GONZALEZ SUAREZ"/>
    <x v="0"/>
  </r>
  <r>
    <n v="1000532"/>
    <s v="URQUIZO RUMIÑAHUI MARCO VINICIO"/>
    <n v="1717775090"/>
    <x v="12"/>
    <x v="0"/>
    <x v="536"/>
    <n v="1"/>
    <n v="4"/>
    <x v="1"/>
    <x v="1"/>
    <x v="1"/>
    <d v="2021-11-04T00:00:00"/>
    <d v="2022-02-25T00:00:00"/>
    <d v="2022-02-25T00:00:00"/>
    <n v="2000"/>
    <n v="2000"/>
    <n v="18.989999999999998"/>
    <s v="Moroso"/>
    <x v="10"/>
    <s v="Venta al por mayor de frutas, legumbres y hortalizas."/>
    <s v="Venta al por mayor varios"/>
    <n v="1000605"/>
    <s v="2,119.69"/>
    <s v="4,000.00"/>
    <s v="Sobre firmas"/>
    <s v="0.00"/>
    <s v="Saruk Rik Maila Chiluiza"/>
    <x v="1"/>
    <x v="1"/>
    <x v="0"/>
    <s v="RIOBAMBA"/>
    <s v="YARUQUIES"/>
    <x v="0"/>
  </r>
  <r>
    <n v="1001025"/>
    <s v="RUIZ TUQUERRES JOSE RAFAEL"/>
    <n v="1001991619"/>
    <x v="11"/>
    <x v="1"/>
    <x v="537"/>
    <n v="18"/>
    <n v="4"/>
    <x v="1"/>
    <x v="1"/>
    <x v="1"/>
    <d v="2021-11-04T00:00:00"/>
    <d v="2023-05-25T00:00:00"/>
    <d v="2022-02-25T00:00:00"/>
    <n v="1300"/>
    <n v="1143.8"/>
    <n v="23"/>
    <s v="Moroso"/>
    <x v="137"/>
    <s v="Servicios de apoyo a la fabricación de instrumentos y materiales médicos y odontológicos a cambio de una retribución o por contrato."/>
    <s v="Servicios Varios"/>
    <n v="1001095"/>
    <s v="86.76"/>
    <s v="2,400.00"/>
    <s v="Sobre firmas"/>
    <s v="0.05"/>
    <s v="Saruk Rik Maila Chiluiza"/>
    <x v="1"/>
    <x v="1"/>
    <x v="2"/>
    <s v="COTACACHI"/>
    <s v="QUIROGA"/>
    <x v="1"/>
  </r>
  <r>
    <n v="1001178"/>
    <s v="PALAQUIBAY LLIVIRUMBAY CARMEN HORTENCIA"/>
    <n v="1705193835"/>
    <x v="38"/>
    <x v="1"/>
    <x v="538"/>
    <n v="24"/>
    <n v="0"/>
    <x v="1"/>
    <x v="1"/>
    <x v="1"/>
    <d v="2021-11-04T00:00:00"/>
    <d v="2023-11-10T00:00:00"/>
    <s v="0000-00-00"/>
    <n v="10500"/>
    <n v="9438.15"/>
    <n v="18.989999999999998"/>
    <s v="Vigente"/>
    <x v="3"/>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256"/>
    <s v="534.70"/>
    <s v="2,010.00"/>
    <s v="Sobre firmas"/>
    <s v="2,862.59"/>
    <s v="Gladys Beatriz Cayambe Niama"/>
    <x v="0"/>
    <x v="1"/>
    <x v="1"/>
    <s v="QUITO"/>
    <s v="COTOCOLLAO"/>
    <x v="0"/>
  </r>
  <r>
    <n v="1000188"/>
    <s v="CAYAMBE NIAMA GLADYS BEATRIZ"/>
    <n v="1725198715"/>
    <x v="13"/>
    <x v="1"/>
    <x v="539"/>
    <n v="11"/>
    <n v="0"/>
    <x v="1"/>
    <x v="0"/>
    <x v="0"/>
    <d v="2021-11-05T00:00:00"/>
    <d v="2022-10-02T00:00:00"/>
    <s v="0000-00-00"/>
    <n v="2000"/>
    <n v="1478.54"/>
    <n v="14"/>
    <s v="Vigente"/>
    <x v="0"/>
    <s v="Venta al por menor de frutas, legumbres y hortalizas frescas o en conserva en establecimientos especializados."/>
    <s v="Venta al por menor varios"/>
    <n v="1000251"/>
    <s v="195.83"/>
    <s v="1,000.00"/>
    <s v="Sobre firmas"/>
    <s v="997.48"/>
    <s v="Saruk Rik Maila Chiluiza"/>
    <x v="1"/>
    <x v="3"/>
    <x v="0"/>
    <s v="RIOBAMBA"/>
    <s v="CACHA (CAB EN MACHANGARA)"/>
    <x v="1"/>
  </r>
  <r>
    <n v="1000538"/>
    <s v="GARZON MORALES GALO ALFONSO"/>
    <n v="1705041117"/>
    <x v="50"/>
    <x v="0"/>
    <x v="540"/>
    <n v="24"/>
    <n v="0"/>
    <x v="1"/>
    <x v="1"/>
    <x v="1"/>
    <d v="2021-11-05T00:00:00"/>
    <d v="2023-11-20T00:00:00"/>
    <s v="0000-00-00"/>
    <n v="2000"/>
    <n v="1819.61"/>
    <n v="23"/>
    <s v="Vigente"/>
    <x v="138"/>
    <s v="Servicios de taxis."/>
    <s v="Servicios Varios"/>
    <n v="1000610"/>
    <s v="105.79"/>
    <s v="2,200.00"/>
    <s v="Sobre firmas"/>
    <s v="0.17"/>
    <s v="Saruk Rik Maila Chiluiza"/>
    <x v="0"/>
    <x v="0"/>
    <x v="1"/>
    <s v="QUITO"/>
    <s v="GONZALEZ SUAREZ"/>
    <x v="0"/>
  </r>
  <r>
    <n v="1000636"/>
    <s v="ZAMON RIVERA ELSA ."/>
    <n v="1757831399"/>
    <x v="17"/>
    <x v="1"/>
    <x v="541"/>
    <n v="12"/>
    <n v="0"/>
    <x v="1"/>
    <x v="1"/>
    <x v="1"/>
    <d v="2021-11-05T00:00:00"/>
    <d v="2022-11-20T00:00:00"/>
    <s v="0000-00-00"/>
    <n v="800"/>
    <n v="625.69000000000005"/>
    <n v="23"/>
    <s v="Vigente"/>
    <x v="139"/>
    <s v="Actividades de asistentes de veterinario u otro personal veterinario auxiliar."/>
    <s v="Actividades de asistentes de veterinario u otro personal veterinario auxiliar."/>
    <n v="1000707"/>
    <s v="75.68"/>
    <s v="700.00"/>
    <s v="Sobre firmas"/>
    <s v="497.77"/>
    <s v="Saruk Rik Maila Chiluiza"/>
    <x v="2"/>
    <x v="1"/>
    <x v="1"/>
    <s v="QUITO"/>
    <s v="COTOCOLLAO"/>
    <x v="0"/>
  </r>
  <r>
    <n v="1000759"/>
    <s v="GARCIA VIVAS FREDY FERNANDO"/>
    <n v="1708857527"/>
    <x v="32"/>
    <x v="0"/>
    <x v="542"/>
    <n v="1"/>
    <n v="14"/>
    <x v="2"/>
    <x v="1"/>
    <x v="1"/>
    <d v="2021-11-05T00:00:00"/>
    <d v="2022-02-15T00:00:00"/>
    <d v="2022-02-15T00:00:00"/>
    <n v="500"/>
    <n v="500"/>
    <n v="23"/>
    <s v="Moroso"/>
    <x v="9"/>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0830"/>
    <s v="532.90"/>
    <s v="1,000.00"/>
    <s v="Sobre firmas"/>
    <s v="0.00"/>
    <s v="Saruk Rik Maila Chiluiza"/>
    <x v="0"/>
    <x v="2"/>
    <x v="1"/>
    <s v="QUITO"/>
    <s v="COTOCOLLAO"/>
    <x v="0"/>
  </r>
  <r>
    <n v="1000827"/>
    <s v="MARTINEZ LOZADA LOIDE ANATOLIA"/>
    <n v="1711348589"/>
    <x v="18"/>
    <x v="1"/>
    <x v="543"/>
    <n v="36"/>
    <n v="0"/>
    <x v="1"/>
    <x v="1"/>
    <x v="1"/>
    <d v="2021-11-05T00:00:00"/>
    <d v="2024-11-20T00:00:00"/>
    <s v="0000-00-00"/>
    <n v="5000"/>
    <n v="4718.07"/>
    <n v="17.5"/>
    <s v="Vigente"/>
    <x v="21"/>
    <s v="Servicios de taxis."/>
    <s v="Servicios Varios"/>
    <n v="1000897"/>
    <s v="182.11"/>
    <s v="1,400.00"/>
    <s v="Sobre firmas"/>
    <s v="11.73"/>
    <s v="Saruk Rik Maila Chiluiza"/>
    <x v="0"/>
    <x v="0"/>
    <x v="9"/>
    <s v="SANTO DOMINGO"/>
    <s v="SANTO DOMINGO DE LOS COLORADOS"/>
    <x v="0"/>
  </r>
  <r>
    <n v="1000827"/>
    <s v="MARTINEZ LOZADA LOIDE ANATOLIA"/>
    <n v="1711348589"/>
    <x v="18"/>
    <x v="1"/>
    <x v="544"/>
    <n v="36"/>
    <n v="0"/>
    <x v="1"/>
    <x v="1"/>
    <x v="1"/>
    <d v="2021-11-05T00:00:00"/>
    <d v="2024-11-20T00:00:00"/>
    <s v="0000-00-00"/>
    <n v="5000"/>
    <n v="4728.7"/>
    <n v="18.989999999999998"/>
    <s v="Vigente"/>
    <x v="11"/>
    <s v="Servicios de taxis."/>
    <s v="Servicios Varios"/>
    <n v="1000897"/>
    <s v="185.85"/>
    <s v="1,400.00"/>
    <s v="Sobre firmas"/>
    <s v="11.73"/>
    <s v="Saruk Rik Maila Chiluiza"/>
    <x v="0"/>
    <x v="0"/>
    <x v="9"/>
    <s v="SANTO DOMINGO"/>
    <s v="SANTO DOMINGO DE LOS COLORADOS"/>
    <x v="0"/>
  </r>
  <r>
    <n v="1001454"/>
    <s v="AUQUI CULLISPUMA ANGEL SEBASTIAN"/>
    <n v="1756435572"/>
    <x v="25"/>
    <x v="0"/>
    <x v="545"/>
    <n v="24"/>
    <n v="4"/>
    <x v="1"/>
    <x v="1"/>
    <x v="1"/>
    <d v="2021-11-05T00:00:00"/>
    <d v="2023-11-25T00:00:00"/>
    <d v="2022-02-25T00:00:00"/>
    <n v="5500"/>
    <n v="5195.57"/>
    <n v="21.5"/>
    <s v="Moroso"/>
    <x v="9"/>
    <s v="Fabricación de maquinaria para uso en panaderí­a y para hacer macarrones, espaguetis o productos similares: hornos de panaderí­a, amasadoras, fraccionadoras y moldeadoras de masa, cortadoras, máquinas para depositar tartas, etcétera."/>
    <s v="Fabricación de máquinaria y equipos"/>
    <n v="1001538"/>
    <s v="286.83"/>
    <s v="4,000.00"/>
    <s v="Sobre firmas"/>
    <s v="0.09"/>
    <s v="Saruk Rik Maila Chiluiza"/>
    <x v="0"/>
    <x v="1"/>
    <x v="1"/>
    <s v="QUITO"/>
    <s v="COTOCOLLAO"/>
    <x v="0"/>
  </r>
  <r>
    <n v="1001601"/>
    <s v="MOCHA GOMEZ DINA ELIZABETH"/>
    <n v="1717279580"/>
    <x v="35"/>
    <x v="1"/>
    <x v="546"/>
    <n v="1"/>
    <n v="4"/>
    <x v="1"/>
    <x v="1"/>
    <x v="1"/>
    <d v="2021-11-05T00:00:00"/>
    <d v="2022-02-25T00:00:00"/>
    <d v="2022-02-25T00:00:00"/>
    <n v="2000"/>
    <n v="2000"/>
    <n v="23"/>
    <s v="Moroso"/>
    <x v="45"/>
    <s v="Venta al por mayor de prendas de vestir, incluidas prendas (ropa) deportivas."/>
    <s v="Venta al por mayor varios"/>
    <n v="1001704"/>
    <s v="2,144.40"/>
    <s v="8,500.00"/>
    <s v="Sobre firmas"/>
    <s v="0.00"/>
    <s v="Saruk Rik Maila Chiluiza"/>
    <x v="0"/>
    <x v="0"/>
    <x v="1"/>
    <s v="QUITO"/>
    <s v="SAN ROQUE"/>
    <x v="1"/>
  </r>
  <r>
    <n v="1001603"/>
    <s v="SALAME GUZMAN JESICA ELIZABETH"/>
    <n v="1751496538"/>
    <x v="15"/>
    <x v="1"/>
    <x v="547"/>
    <n v="18"/>
    <n v="0"/>
    <x v="1"/>
    <x v="1"/>
    <x v="1"/>
    <d v="2021-11-05T00:00:00"/>
    <d v="2023-05-25T00:00:00"/>
    <s v="0000-00-00"/>
    <n v="2000"/>
    <n v="1741.11"/>
    <n v="23"/>
    <s v="Vigente"/>
    <x v="21"/>
    <s v="La publicación, lanzamiento, promoción y distribución de grabaciones de sonido para comerciantes mayoristas, minoristas o directamente para el público."/>
    <s v="Publicidad"/>
    <n v="1001706"/>
    <s v="133.47"/>
    <s v="900.00"/>
    <s v="Sobre firmas"/>
    <s v="29.14"/>
    <s v="Saruk Rik Maila Chiluiza"/>
    <x v="0"/>
    <x v="1"/>
    <x v="1"/>
    <s v="QUITO"/>
    <s v="CHILLOGALLO"/>
    <x v="0"/>
  </r>
  <r>
    <n v="1000359"/>
    <s v="BUÑAY ROLDAN JUAN CARLOS"/>
    <n v="1724821416"/>
    <x v="2"/>
    <x v="0"/>
    <x v="548"/>
    <n v="24"/>
    <n v="0"/>
    <x v="1"/>
    <x v="1"/>
    <x v="1"/>
    <d v="2021-11-08T00:00:00"/>
    <d v="2023-11-25T00:00:00"/>
    <s v="0000-00-00"/>
    <n v="5000"/>
    <n v="4513.13"/>
    <n v="17.5"/>
    <s v="Vigente"/>
    <x v="69"/>
    <s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
    <s v="Actividades varias "/>
    <n v="1000422"/>
    <s v="251.01"/>
    <s v="900.00"/>
    <s v="Sobre firmas"/>
    <s v="66.35"/>
    <s v="Saruk Rik Maila Chiluiza"/>
    <x v="1"/>
    <x v="1"/>
    <x v="1"/>
    <s v="QUITO"/>
    <s v="COTOCOLLAO"/>
    <x v="0"/>
  </r>
  <r>
    <n v="1000359"/>
    <s v="BUÑAY ROLDAN JUAN CARLOS"/>
    <n v="1724821416"/>
    <x v="2"/>
    <x v="0"/>
    <x v="549"/>
    <n v="24"/>
    <n v="0"/>
    <x v="1"/>
    <x v="1"/>
    <x v="1"/>
    <d v="2021-11-08T00:00:00"/>
    <d v="2023-11-25T00:00:00"/>
    <s v="0000-00-00"/>
    <n v="2000"/>
    <n v="1809.54"/>
    <n v="18.989999999999998"/>
    <s v="Vigente"/>
    <x v="69"/>
    <s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
    <s v="Actividades varias "/>
    <n v="1000422"/>
    <s v="101.85"/>
    <s v="900.00"/>
    <s v="Sobre firmas"/>
    <s v="66.35"/>
    <s v="Saruk Rik Maila Chiluiza"/>
    <x v="1"/>
    <x v="1"/>
    <x v="1"/>
    <s v="QUITO"/>
    <s v="COTOCOLLAO"/>
    <x v="0"/>
  </r>
  <r>
    <n v="1001510"/>
    <s v="YUQUILEMA CASHUG JHOFRE IVAN"/>
    <n v="606464709"/>
    <x v="13"/>
    <x v="0"/>
    <x v="550"/>
    <n v="12"/>
    <n v="0"/>
    <x v="1"/>
    <x v="1"/>
    <x v="1"/>
    <d v="2021-11-08T00:00:00"/>
    <d v="2022-11-25T00:00:00"/>
    <s v="0000-00-00"/>
    <n v="1100"/>
    <n v="861.52"/>
    <n v="23"/>
    <s v="Vigente"/>
    <x v="55"/>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604"/>
    <s v="104.05"/>
    <s v="1,200.00"/>
    <s v="Sobre firmas"/>
    <s v="5.27"/>
    <s v="Saruk Rik Maila Chiluiza"/>
    <x v="0"/>
    <x v="1"/>
    <x v="0"/>
    <s v="RIOBAMBA"/>
    <s v="CACHA (CAB EN MACHANGARA)"/>
    <x v="1"/>
  </r>
  <r>
    <n v="1001609"/>
    <s v="OBANDO VELASTEGUI JONATHAN FABRICIO"/>
    <n v="1720600103"/>
    <x v="2"/>
    <x v="0"/>
    <x v="551"/>
    <n v="36"/>
    <n v="0"/>
    <x v="1"/>
    <x v="1"/>
    <x v="1"/>
    <d v="2021-11-08T00:00:00"/>
    <d v="2024-11-10T00:00:00"/>
    <s v="0000-00-00"/>
    <n v="6000"/>
    <n v="5631.73"/>
    <n v="18.989999999999998"/>
    <s v="Vigente"/>
    <x v="100"/>
    <s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
    <s v="Preparación, producción y recolección"/>
    <n v="1001712"/>
    <s v="223.03"/>
    <s v="1,500.00"/>
    <s v="Sobre firmas"/>
    <s v="6.14"/>
    <s v="Saruk Rik Maila Chiluiza"/>
    <x v="0"/>
    <x v="0"/>
    <x v="1"/>
    <s v="QUITO"/>
    <s v="LA MAGDALENA"/>
    <x v="0"/>
  </r>
  <r>
    <n v="1001609"/>
    <s v="OBANDO VELASTEGUI JONATHAN FABRICIO"/>
    <n v="1720600103"/>
    <x v="2"/>
    <x v="0"/>
    <x v="552"/>
    <n v="36"/>
    <n v="0"/>
    <x v="1"/>
    <x v="1"/>
    <x v="1"/>
    <d v="2021-11-08T00:00:00"/>
    <d v="2024-11-10T00:00:00"/>
    <s v="0000-00-00"/>
    <n v="5000"/>
    <n v="4685.24"/>
    <n v="17.5"/>
    <s v="Vigente"/>
    <x v="140"/>
    <s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
    <s v="Preparación, producción y recolección"/>
    <n v="1001712"/>
    <s v="182.11"/>
    <s v="1,500.00"/>
    <s v="Sobre firmas"/>
    <s v="6.14"/>
    <s v="Saruk Rik Maila Chiluiza"/>
    <x v="0"/>
    <x v="0"/>
    <x v="1"/>
    <s v="QUITO"/>
    <s v="LA MAGDALENA"/>
    <x v="0"/>
  </r>
  <r>
    <n v="1001610"/>
    <s v="ALMEIDA . YAIMARA DEL MILAGRO "/>
    <n v="1760563021"/>
    <x v="3"/>
    <x v="1"/>
    <x v="553"/>
    <n v="12"/>
    <n v="14"/>
    <x v="2"/>
    <x v="1"/>
    <x v="1"/>
    <d v="2021-11-08T00:00:00"/>
    <d v="2022-11-15T00:00:00"/>
    <d v="2022-02-15T00:00:00"/>
    <n v="1000"/>
    <n v="853.81"/>
    <n v="23"/>
    <s v="Moroso"/>
    <x v="141"/>
    <s v="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
    <s v="Fabricación de máquinaria y equipos"/>
    <n v="1001713"/>
    <s v="94.60"/>
    <s v="2,400.00"/>
    <s v="Sobre firmas"/>
    <s v="0.03"/>
    <s v="Saruk Rik Maila Chiluiza"/>
    <x v="3"/>
    <x v="1"/>
    <x v="1"/>
    <s v="QUITO"/>
    <s v="SOLANDA"/>
    <x v="0"/>
  </r>
  <r>
    <n v="1000572"/>
    <s v="URQUIZO URQUIZO ANA LUCIA"/>
    <n v="1722313382"/>
    <x v="25"/>
    <x v="1"/>
    <x v="554"/>
    <n v="24"/>
    <n v="4"/>
    <x v="1"/>
    <x v="1"/>
    <x v="1"/>
    <d v="2021-11-09T00:00:00"/>
    <d v="2023-11-25T00:00:00"/>
    <d v="2022-02-25T00:00:00"/>
    <n v="10000"/>
    <n v="9393.68"/>
    <n v="18.989999999999998"/>
    <s v="Moroso"/>
    <x v="21"/>
    <s v="Venta al por menor de frutas, legumbres y hortalizas frescas o en conserva en establecimientos especializados."/>
    <s v="Venta al por menor varios"/>
    <n v="1000642"/>
    <s v="509.24"/>
    <s v="7,700.00"/>
    <s v="Sobre firmas"/>
    <s v="0.00"/>
    <s v="Saruk Rik Maila Chiluiza"/>
    <x v="1"/>
    <x v="2"/>
    <x v="0"/>
    <s v="RIOBAMBA"/>
    <s v="CACHA (CAB EN MACHANGARA)"/>
    <x v="1"/>
  </r>
  <r>
    <n v="1001560"/>
    <s v="GUANOTUÑA ORTIZ PACO ENRIQUE"/>
    <n v="501760839"/>
    <x v="24"/>
    <x v="0"/>
    <x v="555"/>
    <n v="24"/>
    <n v="0"/>
    <x v="1"/>
    <x v="1"/>
    <x v="1"/>
    <d v="2021-11-09T00:00:00"/>
    <d v="2023-11-25T00:00:00"/>
    <s v="0000-00-00"/>
    <n v="3000"/>
    <n v="2724.31"/>
    <n v="21.5"/>
    <s v="Vigente"/>
    <x v="142"/>
    <s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
    <s v="Actividades varias "/>
    <n v="1001657"/>
    <s v="156.45"/>
    <s v="1,000.00"/>
    <s v="Sobre firmas"/>
    <s v="134.06"/>
    <s v="Saruk Rik Maila Chiluiza"/>
    <x v="0"/>
    <x v="1"/>
    <x v="5"/>
    <s v="PUJILI"/>
    <s v="ANGAMARCA"/>
    <x v="1"/>
  </r>
  <r>
    <n v="1001612"/>
    <s v="TOAPANTA TREJO RICARDO RAFAEL"/>
    <n v="1714111190"/>
    <x v="46"/>
    <x v="0"/>
    <x v="556"/>
    <n v="18"/>
    <n v="4"/>
    <x v="1"/>
    <x v="1"/>
    <x v="1"/>
    <d v="2021-11-09T00:00:00"/>
    <d v="2023-05-25T00:00:00"/>
    <d v="2022-02-25T00:00:00"/>
    <n v="1600"/>
    <n v="1465.42"/>
    <n v="23"/>
    <s v="Moroso"/>
    <x v="31"/>
    <s v="Servicios de taxis."/>
    <s v="Servicios Varios"/>
    <n v="1001715"/>
    <s v="106.77"/>
    <s v="1,200.00"/>
    <s v="Sobre firmas"/>
    <s v="0.00"/>
    <s v="Gladys Beatriz Cayambe Niama"/>
    <x v="0"/>
    <x v="4"/>
    <x v="1"/>
    <s v="QUITO"/>
    <s v="CARCELEN"/>
    <x v="0"/>
  </r>
  <r>
    <n v="1001614"/>
    <s v="LLAMBO MASABANDA SEGUNDO JOSE"/>
    <n v="1803254042"/>
    <x v="12"/>
    <x v="0"/>
    <x v="557"/>
    <n v="24"/>
    <n v="0"/>
    <x v="1"/>
    <x v="1"/>
    <x v="1"/>
    <d v="2021-11-09T00:00:00"/>
    <d v="2023-11-05T00:00:00"/>
    <s v="0000-00-00"/>
    <n v="5000"/>
    <n v="4460.55"/>
    <n v="17.5"/>
    <s v="Vigente"/>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16"/>
    <s v="251.01"/>
    <s v="7,000.00"/>
    <s v="Sobre firmas"/>
    <s v="0.49"/>
    <s v="Saruk Rik Maila Chiluiza"/>
    <x v="0"/>
    <x v="1"/>
    <x v="12"/>
    <s v="AMBATO"/>
    <s v="PISHILATA"/>
    <x v="0"/>
  </r>
  <r>
    <n v="1000803"/>
    <s v="COLLAGUAZO COLLAGUAZO FABIOLA ."/>
    <n v="1709096695"/>
    <x v="17"/>
    <x v="1"/>
    <x v="558"/>
    <n v="18"/>
    <n v="38"/>
    <x v="3"/>
    <x v="1"/>
    <x v="1"/>
    <d v="2021-11-10T00:00:00"/>
    <d v="2023-05-22T00:00:00"/>
    <d v="2022-01-22T00:00:00"/>
    <n v="2000"/>
    <n v="1841.17"/>
    <n v="23"/>
    <s v="Moroso"/>
    <x v="17"/>
    <s v="Venta al por menor de pescado, crustáceos, moluscos y productos de la pesca en establecimientos especializados."/>
    <s v="Venta al por menor varios"/>
    <n v="1000874"/>
    <s v="133.47"/>
    <s v="900.00"/>
    <s v="Sobre firmas"/>
    <s v="0.05"/>
    <s v="Saruk Rik Maila Chiluiza"/>
    <x v="0"/>
    <x v="1"/>
    <x v="1"/>
    <s v="QUITO"/>
    <s v="CARCELEN"/>
    <x v="0"/>
  </r>
  <r>
    <n v="1000997"/>
    <s v="GUAMAN CAGUANO DANIEL SEGUNDO"/>
    <n v="1716347164"/>
    <x v="46"/>
    <x v="0"/>
    <x v="559"/>
    <n v="12"/>
    <n v="4"/>
    <x v="1"/>
    <x v="1"/>
    <x v="1"/>
    <d v="2021-11-10T00:00:00"/>
    <d v="2022-11-25T00:00:00"/>
    <d v="2022-02-25T00:00:00"/>
    <n v="1500"/>
    <n v="1175.69"/>
    <n v="23"/>
    <s v="Moroso"/>
    <x v="1"/>
    <s v="Venta al por mayor de productos de panaderí­a y reposterí­a."/>
    <s v="Venta al por mayor varios"/>
    <n v="1001066"/>
    <s v="141.89"/>
    <s v="3,000.00"/>
    <s v="Sobre firmas"/>
    <s v="0.06"/>
    <s v="Saruk Rik Maila Chiluiza"/>
    <x v="0"/>
    <x v="1"/>
    <x v="16"/>
    <s v="MACHALA"/>
    <s v="MACHALA"/>
    <x v="0"/>
  </r>
  <r>
    <n v="1001177"/>
    <s v="VIZCAINO VILLAMARIN DYLAN OMAR"/>
    <n v="1723029615"/>
    <x v="33"/>
    <x v="1"/>
    <x v="560"/>
    <n v="12"/>
    <n v="0"/>
    <x v="1"/>
    <x v="1"/>
    <x v="1"/>
    <d v="2021-11-10T00:00:00"/>
    <d v="2022-11-22T00:00:00"/>
    <s v="0000-00-00"/>
    <n v="1000"/>
    <n v="780.29"/>
    <n v="23"/>
    <s v="Vigente"/>
    <x v="57"/>
    <s v="Venta al por mayor de carne y productos cárnicos (incluidas las aves de corral)."/>
    <s v="Venta al por mayor varios"/>
    <n v="1001255"/>
    <s v="94.60"/>
    <s v="380.00"/>
    <s v="Sobre firmas"/>
    <s v="10.72"/>
    <s v="Saruk Rik Maila Chiluiza"/>
    <x v="0"/>
    <x v="0"/>
    <x v="1"/>
    <s v="QUITO"/>
    <s v="COTOCOLLAO"/>
    <x v="0"/>
  </r>
  <r>
    <n v="1000988"/>
    <s v="SANCHEZ GARCIA ALBA CUMANDA"/>
    <n v="602583494"/>
    <x v="28"/>
    <x v="1"/>
    <x v="561"/>
    <n v="12"/>
    <n v="0"/>
    <x v="1"/>
    <x v="1"/>
    <x v="1"/>
    <d v="2021-11-11T00:00:00"/>
    <d v="2022-11-11T00:00:00"/>
    <s v="0000-00-00"/>
    <n v="770"/>
    <n v="594.66"/>
    <n v="23"/>
    <s v="Vigente"/>
    <x v="135"/>
    <s v="Empleado Privado"/>
    <s v="Empleado Privado"/>
    <n v="1001057"/>
    <s v="72.84"/>
    <s v="2,080.00"/>
    <s v="Sobre firmas"/>
    <s v="0.14"/>
    <s v="Rosa María Sinaluisa Carrillo"/>
    <x v="0"/>
    <x v="2"/>
    <x v="0"/>
    <s v="RIOBAMBA"/>
    <s v="LIZARZABURU"/>
    <x v="0"/>
  </r>
  <r>
    <n v="1000989"/>
    <s v="RIVERA ULLAGUARI EFRAIN MARINO"/>
    <n v="1102897582"/>
    <x v="0"/>
    <x v="1"/>
    <x v="562"/>
    <n v="15"/>
    <n v="0"/>
    <x v="1"/>
    <x v="1"/>
    <x v="1"/>
    <d v="2021-11-11T00:00:00"/>
    <d v="2023-02-20T00:00:00"/>
    <s v="0000-00-00"/>
    <n v="3700"/>
    <n v="3061.27"/>
    <n v="21.5"/>
    <s v="Vigente"/>
    <x v="143"/>
    <s v="Venta al por menor de telas, lanas y otros hilados para tejer, artí­culos de mercerí­a (agujas e hilo de coser) en establecimientos especializados."/>
    <s v="Venta al por menor varios"/>
    <n v="1001058"/>
    <s v="285.41"/>
    <s v="4,350.00"/>
    <s v="Sobre firmas"/>
    <s v="267.64"/>
    <s v="Saruk Rik Maila Chiluiza"/>
    <x v="1"/>
    <x v="0"/>
    <x v="14"/>
    <s v="PALTAS"/>
    <s v="CATACOCHA"/>
    <x v="0"/>
  </r>
  <r>
    <n v="1001467"/>
    <s v="HUARACA ESTRELLA MARIA MANUELA"/>
    <n v="602637480"/>
    <x v="3"/>
    <x v="1"/>
    <x v="563"/>
    <n v="24"/>
    <n v="9"/>
    <x v="2"/>
    <x v="1"/>
    <x v="1"/>
    <d v="2021-11-11T00:00:00"/>
    <d v="2023-11-20T00:00:00"/>
    <d v="2022-02-20T00:00:00"/>
    <n v="6000"/>
    <n v="5482.08"/>
    <n v="21.5"/>
    <s v="Moroso"/>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0"/>
    <s v="312.91"/>
    <s v="2,600.00"/>
    <s v="Sobre firmas"/>
    <s v="0.10"/>
    <s v="Saruk Rik Maila Chiluiza"/>
    <x v="0"/>
    <x v="1"/>
    <x v="0"/>
    <s v="RIOBAMBA"/>
    <s v="YARUQUIES"/>
    <x v="0"/>
  </r>
  <r>
    <n v="1001503"/>
    <s v="QUISHPE HEREDIA CINTHIA ARACELY"/>
    <n v="1753100674"/>
    <x v="14"/>
    <x v="1"/>
    <x v="564"/>
    <n v="20"/>
    <n v="4"/>
    <x v="1"/>
    <x v="1"/>
    <x v="1"/>
    <d v="2021-11-11T00:00:00"/>
    <d v="2023-07-25T00:00:00"/>
    <d v="2022-02-25T00:00:00"/>
    <n v="2000"/>
    <n v="1852.1"/>
    <n v="23"/>
    <s v="Moroso"/>
    <x v="90"/>
    <s v="Otras actividades de contabilidad, tenedurí­a de libros y auditoria; consultorí­a fiscal (procesamiento de nómina, etcétera)."/>
    <s v="Otras actividades y cultivos"/>
    <n v="1001597"/>
    <s v="122.37"/>
    <s v="578.00"/>
    <s v="Sobre firmas"/>
    <s v="0.05"/>
    <s v="Saruk Rik Maila Chiluiza"/>
    <x v="0"/>
    <x v="2"/>
    <x v="1"/>
    <s v="QUITO"/>
    <s v="LA MAGDALENA"/>
    <x v="0"/>
  </r>
  <r>
    <n v="1001617"/>
    <s v="PEREZ MUÑOZ MARIA REBECA"/>
    <n v="604168427"/>
    <x v="5"/>
    <x v="1"/>
    <x v="565"/>
    <n v="18"/>
    <n v="9"/>
    <x v="2"/>
    <x v="1"/>
    <x v="1"/>
    <d v="2021-11-11T00:00:00"/>
    <d v="2023-05-20T00:00:00"/>
    <d v="2022-02-20T00:00:00"/>
    <n v="3000"/>
    <n v="2730.21"/>
    <n v="21.5"/>
    <s v="Moroso"/>
    <x v="144"/>
    <s v="Fabricación de componentes estructurales y materiales prefabricados para obras de construcción o de ingenierí­a civil de hormigón, cemento, piedra artificial o yeso: losetas, losas, baldosas, ladrillos, bloques, planchas, paneles, láminas, tableros, caños, tubos, postes, etcétera."/>
    <s v="Fabricación de máquinaria y equipos"/>
    <n v="1001720"/>
    <s v="198.02"/>
    <s v="3,250.00"/>
    <s v="Sobre firmas"/>
    <s v="0.07"/>
    <s v="Saruk Rik Maila Chiluiza"/>
    <x v="0"/>
    <x v="1"/>
    <x v="5"/>
    <s v="LATACUNGA"/>
    <s v="LA MATRIZ"/>
    <x v="0"/>
  </r>
  <r>
    <n v="1001582"/>
    <s v="ROJAS SOLORZANO RODY RONALDO"/>
    <n v="1722827506"/>
    <x v="13"/>
    <x v="0"/>
    <x v="566"/>
    <n v="8"/>
    <n v="0"/>
    <x v="1"/>
    <x v="1"/>
    <x v="1"/>
    <d v="2021-11-12T00:00:00"/>
    <d v="2022-08-01T00:00:00"/>
    <s v="0000-00-00"/>
    <n v="1000"/>
    <n v="777.63"/>
    <n v="23"/>
    <s v="Vigente"/>
    <x v="13"/>
    <s v="Restaurantes de comida rápida, puestos de refrigerio y establecimientos que ofrecen comida para llevar, reparto de pizza, etcétera; heladerí­as, fuentes de soda, etcétera."/>
    <s v="Restaurantes"/>
    <n v="1001685"/>
    <s v="136.54"/>
    <s v="980.00"/>
    <s v="Sobre firmas"/>
    <s v="10.11"/>
    <s v="Saruk Rik Maila Chiluiza"/>
    <x v="0"/>
    <x v="1"/>
    <x v="1"/>
    <s v="QUITO"/>
    <s v="COTOCOLLAO"/>
    <x v="0"/>
  </r>
  <r>
    <n v="1001622"/>
    <s v="BUÑAY YASACA MARIA INES"/>
    <n v="603533118"/>
    <x v="12"/>
    <x v="1"/>
    <x v="567"/>
    <n v="12"/>
    <n v="0"/>
    <x v="1"/>
    <x v="1"/>
    <x v="1"/>
    <d v="2021-11-12T00:00:00"/>
    <d v="2022-11-15T00:00:00"/>
    <s v="0000-00-00"/>
    <n v="2000"/>
    <n v="1548.16"/>
    <n v="23"/>
    <s v="Vigente"/>
    <x v="32"/>
    <s v="Actividades de agentes y corredores de seguros (intermediarios de seguros) que venden, negocian u ofertan contratos de anualidades y pólizas de seguros y reaseguros."/>
    <s v="Actividades de agentes inmobiliarios neutrales, corredores de seguros, energía électica "/>
    <n v="1001725"/>
    <s v="189.19"/>
    <s v="1,228.00"/>
    <s v="Sobre firmas"/>
    <s v="5.82"/>
    <s v="Rosa María Sinaluisa Carrillo"/>
    <x v="1"/>
    <x v="1"/>
    <x v="0"/>
    <s v="GUAMOTE"/>
    <s v="GUAMOTE"/>
    <x v="0"/>
  </r>
  <r>
    <n v="1001150"/>
    <s v="VEGA CAISAGUANO OLGA BEATRIZ"/>
    <n v="502841166"/>
    <x v="2"/>
    <x v="1"/>
    <x v="568"/>
    <n v="36"/>
    <n v="0"/>
    <x v="1"/>
    <x v="1"/>
    <x v="1"/>
    <d v="2021-11-13T00:00:00"/>
    <d v="2024-11-25T00:00:00"/>
    <s v="0000-00-00"/>
    <n v="5000"/>
    <n v="4737.6400000000003"/>
    <n v="21.5"/>
    <s v="Vigente"/>
    <x v="21"/>
    <s v="Venta al por menor de huevos en establecimientos especializados."/>
    <s v="Venta al por menor varios"/>
    <n v="1001229"/>
    <s v="192.26"/>
    <s v="1,200.00"/>
    <s v="Sobre firmas"/>
    <s v="15.76"/>
    <s v="Saruk Rik Maila Chiluiza"/>
    <x v="1"/>
    <x v="1"/>
    <x v="5"/>
    <s v="PUJILI"/>
    <s v="GUANGAJE"/>
    <x v="1"/>
  </r>
  <r>
    <n v="1001607"/>
    <s v="BASTIDAS BASTIDAS MYRIAM ALEXANDRA"/>
    <n v="1720305679"/>
    <x v="21"/>
    <x v="1"/>
    <x v="569"/>
    <n v="36"/>
    <n v="0"/>
    <x v="1"/>
    <x v="1"/>
    <x v="1"/>
    <d v="2021-11-13T00:00:00"/>
    <d v="2024-12-05T00:00:00"/>
    <s v="0000-00-00"/>
    <n v="5000"/>
    <n v="4844.4799999999996"/>
    <n v="17.5"/>
    <s v="Vigente"/>
    <x v="145"/>
    <s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
    <s v="Servicios Varios"/>
    <n v="1001710"/>
    <s v="182.11"/>
    <s v="1,908.65"/>
    <s v="Sobre firmas"/>
    <s v="40.83"/>
    <s v="Saruk Rik Maila Chiluiza"/>
    <x v="0"/>
    <x v="0"/>
    <x v="1"/>
    <s v="QUITO"/>
    <s v="CENTRO HISTORICO"/>
    <x v="0"/>
  </r>
  <r>
    <n v="1001607"/>
    <s v="BASTIDAS BASTIDAS MYRIAM ALEXANDRA"/>
    <n v="1720305679"/>
    <x v="21"/>
    <x v="1"/>
    <x v="570"/>
    <n v="36"/>
    <n v="0"/>
    <x v="1"/>
    <x v="1"/>
    <x v="1"/>
    <d v="2021-11-13T00:00:00"/>
    <d v="2024-12-05T00:00:00"/>
    <s v="0000-00-00"/>
    <n v="5600"/>
    <n v="5436.68"/>
    <n v="18.989999999999998"/>
    <s v="Vigente"/>
    <x v="146"/>
    <s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
    <s v="Servicios Varios"/>
    <n v="1001710"/>
    <s v="208.16"/>
    <s v="1,908.65"/>
    <s v="Sobre firmas"/>
    <s v="40.83"/>
    <s v="Saruk Rik Maila Chiluiza"/>
    <x v="0"/>
    <x v="0"/>
    <x v="1"/>
    <s v="QUITO"/>
    <s v="CENTRO HISTORICO"/>
    <x v="0"/>
  </r>
  <r>
    <n v="1000943"/>
    <s v="MULLO PADILLA JUAN SEGUNDO"/>
    <n v="1715363972"/>
    <x v="46"/>
    <x v="0"/>
    <x v="571"/>
    <n v="36"/>
    <n v="4"/>
    <x v="1"/>
    <x v="1"/>
    <x v="1"/>
    <d v="2021-11-15T00:00:00"/>
    <d v="2024-11-25T00:00:00"/>
    <d v="2022-02-25T00:00:00"/>
    <n v="10000"/>
    <n v="9662.75"/>
    <n v="21.5"/>
    <s v="Moroso"/>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011"/>
    <s v="384.52"/>
    <s v="9,000.00"/>
    <s v="Sobre firmas"/>
    <s v="0.01"/>
    <s v="Saruk Rik Maila Chiluiza"/>
    <x v="0"/>
    <x v="0"/>
    <x v="0"/>
    <s v="RIOBAMBA"/>
    <s v="YARUQUIES"/>
    <x v="0"/>
  </r>
  <r>
    <n v="1001029"/>
    <s v="CUICHAN YAPO LENIN SEBASTIAN"/>
    <n v="1723288633"/>
    <x v="15"/>
    <x v="1"/>
    <x v="572"/>
    <n v="36"/>
    <n v="0"/>
    <x v="1"/>
    <x v="1"/>
    <x v="1"/>
    <d v="2021-11-15T00:00:00"/>
    <d v="2024-11-25T00:00:00"/>
    <s v="0000-00-00"/>
    <n v="10000"/>
    <n v="9462.2999999999993"/>
    <n v="21.5"/>
    <s v="Vigente"/>
    <x v="125"/>
    <s v="Actividades de sacrificio, faenamiento, preparación, producción y empacado de carne fresca refrigerada o congelada incluso en piezas o porciones individuales de: cuyes, conejos, rana (ancas de rana) etcétera,"/>
    <s v="Actividades varias "/>
    <n v="1001104"/>
    <s v="384.52"/>
    <s v="31,500.00"/>
    <s v="Sobre firmas"/>
    <s v="339.49"/>
    <s v="Saruk Rik Maila Chiluiza"/>
    <x v="0"/>
    <x v="1"/>
    <x v="1"/>
    <s v="QUITO"/>
    <s v="EL BATAN"/>
    <x v="0"/>
  </r>
  <r>
    <n v="1001477"/>
    <s v="AGUAGALLO VALDEZ MARIA ROSA"/>
    <n v="601184419"/>
    <x v="9"/>
    <x v="1"/>
    <x v="573"/>
    <n v="5"/>
    <n v="0"/>
    <x v="1"/>
    <x v="1"/>
    <x v="1"/>
    <d v="2021-11-15T00:00:00"/>
    <d v="2022-04-15T00:00:00"/>
    <s v="0000-00-00"/>
    <n v="200"/>
    <n v="82.49"/>
    <n v="23"/>
    <s v="Vigente"/>
    <x v="18"/>
    <s v="Actividades auxiliares de las actividades de servicios financieros n.c.p., como: actividades de tramitación y liquidación de transacciones financieras, incluidas las transacciones con tarjetas de crédito."/>
    <s v="Actividades de Servicios Financieros"/>
    <n v="1001563"/>
    <s v="42.43"/>
    <s v="500.00"/>
    <s v="Sobre firmas"/>
    <s v="6.68"/>
    <s v="Rosa María Sinaluisa Carrillo"/>
    <x v="1"/>
    <x v="2"/>
    <x v="0"/>
    <s v="RIOBAMBA"/>
    <s v="CACHA (CAB EN MACHANGARA)"/>
    <x v="1"/>
  </r>
  <r>
    <n v="1001605"/>
    <s v="DUCHICELA SACA RUBY DE ROCIO"/>
    <n v="1717737298"/>
    <x v="57"/>
    <x v="1"/>
    <x v="574"/>
    <n v="18"/>
    <n v="0"/>
    <x v="1"/>
    <x v="1"/>
    <x v="1"/>
    <d v="2021-11-15T00:00:00"/>
    <d v="2023-05-10T00:00:00"/>
    <s v="0000-00-00"/>
    <n v="3000"/>
    <n v="2558.29"/>
    <n v="21.5"/>
    <s v="Vigente"/>
    <x v="147"/>
    <s v="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
    <s v="Actividades Médicas"/>
    <n v="1001708"/>
    <s v="196.46"/>
    <s v="1,450.00"/>
    <s v="Sobre firmas"/>
    <s v="2.55"/>
    <s v="Saruk Rik Maila Chiluiza"/>
    <x v="0"/>
    <x v="0"/>
    <x v="16"/>
    <s v="PORTOVELO"/>
    <s v="SALATI"/>
    <x v="1"/>
  </r>
  <r>
    <n v="1001621"/>
    <s v="ESTRELLA MOROCHO JOSE LUIS"/>
    <n v="1722459466"/>
    <x v="25"/>
    <x v="0"/>
    <x v="575"/>
    <n v="1"/>
    <n v="4"/>
    <x v="1"/>
    <x v="1"/>
    <x v="1"/>
    <d v="2021-11-15T00:00:00"/>
    <d v="2022-02-25T00:00:00"/>
    <d v="2022-02-25T00:00:00"/>
    <n v="2000"/>
    <n v="2000"/>
    <n v="23"/>
    <s v="Moroso"/>
    <x v="21"/>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724"/>
    <s v="2,131.60"/>
    <s v="12,000.00"/>
    <s v="Sobre firmas"/>
    <s v="0.00"/>
    <s v="Saruk Rik Maila Chiluiza"/>
    <x v="0"/>
    <x v="1"/>
    <x v="0"/>
    <s v="RIOBAMBA"/>
    <s v="CACHA (CAB EN MACHANGARA)"/>
    <x v="1"/>
  </r>
  <r>
    <n v="1001625"/>
    <s v="YAZACA APUGLLON ANGEL MIGUEL"/>
    <n v="1707211981"/>
    <x v="53"/>
    <x v="0"/>
    <x v="576"/>
    <n v="24"/>
    <n v="0"/>
    <x v="1"/>
    <x v="1"/>
    <x v="1"/>
    <d v="2021-11-15T00:00:00"/>
    <d v="2023-11-25T00:00:00"/>
    <s v="0000-00-00"/>
    <n v="2000"/>
    <n v="1812.59"/>
    <n v="23"/>
    <s v="Vigente"/>
    <x v="148"/>
    <s v="Actividades de agentes de aduanas; emisión y tramitación de documentos de transporte y conocimientos de embarque."/>
    <s v="Actividades de agentes inmobiliarios neutrales, corredores de seguros, energía électica "/>
    <n v="1001731"/>
    <s v="105.79"/>
    <s v="450.00"/>
    <s v="Sobre firmas"/>
    <s v="532.77"/>
    <s v="Rosa María Sinaluisa Carrillo"/>
    <x v="1"/>
    <x v="0"/>
    <x v="0"/>
    <s v="GUAMOTE"/>
    <s v="GUAMOTE"/>
    <x v="0"/>
  </r>
  <r>
    <n v="1001628"/>
    <s v="RODRIGUEZ VILLACIS LUIS RUBEN"/>
    <n v="1707024566"/>
    <x v="24"/>
    <x v="0"/>
    <x v="577"/>
    <n v="12"/>
    <n v="54"/>
    <x v="3"/>
    <x v="1"/>
    <x v="1"/>
    <d v="2021-11-15T00:00:00"/>
    <d v="2022-12-06T00:00:00"/>
    <d v="2022-01-06T00:00:00"/>
    <n v="1000"/>
    <n v="1000"/>
    <n v="23"/>
    <s v="Moroso"/>
    <x v="149"/>
    <s v="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
    <s v="Actividades de entidades jurídicas"/>
    <n v="1001732"/>
    <s v="94.60"/>
    <s v="750.00"/>
    <s v="Sobre firmas"/>
    <s v="0.04"/>
    <s v="Saruk Rik Maila Chiluiza"/>
    <x v="0"/>
    <x v="1"/>
    <x v="5"/>
    <s v="PUJILI"/>
    <s v="TINGO"/>
    <x v="1"/>
  </r>
  <r>
    <n v="1001630"/>
    <s v="PADILLA YUMICEBA CONSOLACION ."/>
    <n v="600827638"/>
    <x v="54"/>
    <x v="1"/>
    <x v="578"/>
    <n v="12"/>
    <n v="4"/>
    <x v="1"/>
    <x v="1"/>
    <x v="1"/>
    <d v="2021-11-15T00:00:00"/>
    <d v="2022-11-25T00:00:00"/>
    <d v="2022-02-25T00:00:00"/>
    <n v="1000"/>
    <n v="856.04"/>
    <n v="23"/>
    <s v="Moroso"/>
    <x v="10"/>
    <s v="Venta al por menor de bebidas no alcohólicas (no destinadas al consumo en el lugar de venta) en establecimientos especializados, bolos, helados, hielo, etcétera."/>
    <s v="Venta al por menor varios"/>
    <n v="1001734"/>
    <s v="94.08"/>
    <s v="520.00"/>
    <s v="Sobre firmas"/>
    <s v="0.02"/>
    <s v="Saruk Rik Maila Chiluiza"/>
    <x v="0"/>
    <x v="2"/>
    <x v="1"/>
    <s v="QUITO"/>
    <s v="CONDADO"/>
    <x v="0"/>
  </r>
  <r>
    <n v="1000595"/>
    <s v="LLERENA CASTRO JOSE JAVIER"/>
    <n v="1712087772"/>
    <x v="5"/>
    <x v="0"/>
    <x v="579"/>
    <n v="1"/>
    <n v="9"/>
    <x v="2"/>
    <x v="1"/>
    <x v="1"/>
    <d v="2021-11-16T00:00:00"/>
    <d v="2022-02-20T00:00:00"/>
    <d v="2022-02-20T00:00:00"/>
    <n v="250"/>
    <n v="250"/>
    <n v="23"/>
    <s v="Moroso"/>
    <x v="9"/>
    <s v="Administración y regulación públicas, incluida la concesión de subvenciones, de los distintos sectores económicos de hoteles y turismo."/>
    <s v="Actividades de administración y funcionamiento"/>
    <n v="1000666"/>
    <s v="265.49"/>
    <s v="1,350.00"/>
    <s v="Sobre firmas"/>
    <s v="0.05"/>
    <s v="Saruk Rik Maila Chiluiza"/>
    <x v="0"/>
    <x v="1"/>
    <x v="1"/>
    <s v="QUITO"/>
    <s v="COTOCOLLAO"/>
    <x v="0"/>
  </r>
  <r>
    <n v="1000882"/>
    <s v="GUAMAN GUARANGA MARIA CECILIA"/>
    <n v="1718375908"/>
    <x v="5"/>
    <x v="1"/>
    <x v="580"/>
    <n v="36"/>
    <n v="0"/>
    <x v="1"/>
    <x v="1"/>
    <x v="1"/>
    <d v="2021-11-16T00:00:00"/>
    <d v="2024-11-17T00:00:00"/>
    <s v="0000-00-00"/>
    <n v="5000"/>
    <n v="4682.8100000000004"/>
    <n v="17.5"/>
    <s v="Vigente"/>
    <x v="10"/>
    <s v="Venta al por mayor de frutas, legumbres y hortalizas."/>
    <s v="Venta al por mayor varios"/>
    <n v="1000952"/>
    <s v="182.11"/>
    <s v="5,000.00"/>
    <s v="Sobre firmas"/>
    <s v="20.75"/>
    <s v="Saruk Rik Maila Chiluiza"/>
    <x v="1"/>
    <x v="1"/>
    <x v="0"/>
    <s v="RIOBAMBA"/>
    <s v="PUNIN"/>
    <x v="1"/>
  </r>
  <r>
    <n v="1000882"/>
    <s v="GUAMAN GUARANGA MARIA CECILIA"/>
    <n v="1718375908"/>
    <x v="5"/>
    <x v="1"/>
    <x v="581"/>
    <n v="36"/>
    <n v="0"/>
    <x v="1"/>
    <x v="1"/>
    <x v="1"/>
    <d v="2021-11-16T00:00:00"/>
    <d v="2024-11-17T00:00:00"/>
    <s v="0000-00-00"/>
    <n v="5000"/>
    <n v="4690.5"/>
    <n v="18.989999999999998"/>
    <s v="Vigente"/>
    <x v="10"/>
    <s v="Venta al por mayor de frutas, legumbres y hortalizas."/>
    <s v="Venta al por mayor varios"/>
    <n v="1000952"/>
    <s v="185.85"/>
    <s v="5,000.00"/>
    <s v="Sobre firmas"/>
    <s v="20.75"/>
    <s v="Saruk Rik Maila Chiluiza"/>
    <x v="1"/>
    <x v="1"/>
    <x v="0"/>
    <s v="RIOBAMBA"/>
    <s v="PUNIN"/>
    <x v="1"/>
  </r>
  <r>
    <n v="1001468"/>
    <s v="CONDOR TREJO GRACIELA ALEXANDRA"/>
    <n v="1716586548"/>
    <x v="46"/>
    <x v="1"/>
    <x v="582"/>
    <n v="48"/>
    <n v="0"/>
    <x v="1"/>
    <x v="0"/>
    <x v="0"/>
    <d v="2021-11-16T00:00:00"/>
    <d v="2025-11-20T00:00:00"/>
    <s v="0000-00-00"/>
    <n v="17000"/>
    <n v="16270.5"/>
    <n v="16"/>
    <s v="Vigente"/>
    <x v="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51"/>
    <s v="490.62"/>
    <s v="2,000.00"/>
    <s v="Sobre firmas"/>
    <s v="4,278.88"/>
    <s v="Saruk Rik Maila Chiluiza"/>
    <x v="0"/>
    <x v="0"/>
    <x v="1"/>
    <s v="QUITO"/>
    <s v="CHIMBACALLE"/>
    <x v="0"/>
  </r>
  <r>
    <n v="1001570"/>
    <s v="QUISHPE BARAHONA WILLIAM MARCELO"/>
    <n v="1710250398"/>
    <x v="0"/>
    <x v="1"/>
    <x v="583"/>
    <n v="12"/>
    <n v="0"/>
    <x v="1"/>
    <x v="1"/>
    <x v="1"/>
    <d v="2021-11-16T00:00:00"/>
    <d v="2022-12-10T00:00:00"/>
    <s v="0000-00-00"/>
    <n v="2500"/>
    <n v="2158.59"/>
    <n v="21.5"/>
    <s v="Vigente"/>
    <x v="68"/>
    <s v="Actividades de preparación de la cosecha para su comercialización en los mercados primarios: limpieza, recorte, clasificación, desinfección, empacado poscosecha, encerado de frutas."/>
    <s v="Actividades varias "/>
    <n v="1001672"/>
    <s v="234.68"/>
    <s v="1,500.00"/>
    <s v="Sobre firmas"/>
    <s v="2,251.88"/>
    <s v="Saruk Rik Maila Chiluiza"/>
    <x v="0"/>
    <x v="0"/>
    <x v="1"/>
    <s v="QUITO"/>
    <s v="CENTRO HISTORICO"/>
    <x v="0"/>
  </r>
  <r>
    <n v="1001602"/>
    <s v="ROMERO VENEGAS SANDRA LISBETH"/>
    <n v="1717326365"/>
    <x v="5"/>
    <x v="1"/>
    <x v="584"/>
    <n v="36"/>
    <n v="0"/>
    <x v="1"/>
    <x v="1"/>
    <x v="1"/>
    <d v="2021-11-16T00:00:00"/>
    <d v="2024-11-20T00:00:00"/>
    <s v="0000-00-00"/>
    <n v="5000"/>
    <n v="4712.4799999999996"/>
    <n v="21.5"/>
    <s v="Vigente"/>
    <x v="70"/>
    <s v="Actividades de residencias de ancianos con atención de enfermerí­a."/>
    <s v="Actividades varias "/>
    <n v="1001705"/>
    <s v="192.26"/>
    <s v="1,100.00"/>
    <s v="Sobre firmas"/>
    <s v="1.98"/>
    <s v="Saruk Rik Maila Chiluiza"/>
    <x v="0"/>
    <x v="0"/>
    <x v="1"/>
    <s v="QUITO"/>
    <s v="COTOCOLLAO"/>
    <x v="0"/>
  </r>
  <r>
    <n v="1001616"/>
    <s v="TELLO QUINTEROS NELLY WILFB"/>
    <n v="1700647538"/>
    <x v="58"/>
    <x v="1"/>
    <x v="585"/>
    <n v="12"/>
    <n v="0"/>
    <x v="1"/>
    <x v="0"/>
    <x v="0"/>
    <d v="2021-11-16T00:00:00"/>
    <d v="2022-12-05T00:00:00"/>
    <s v="0000-00-00"/>
    <n v="900"/>
    <n v="768.15"/>
    <n v="16"/>
    <s v="Vigente"/>
    <x v="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19"/>
    <s v="81.66"/>
    <s v="620.00"/>
    <s v="Sobre firmas"/>
    <s v="0.48"/>
    <s v="Saruk Rik Maila Chiluiza"/>
    <x v="0"/>
    <x v="0"/>
    <x v="1"/>
    <s v="QUITO"/>
    <s v="COCHAPAMBA"/>
    <x v="1"/>
  </r>
  <r>
    <n v="1001632"/>
    <s v="DIAZ RIOS YUMARIS CAROLINA"/>
    <n v="1760101715"/>
    <x v="44"/>
    <x v="1"/>
    <x v="586"/>
    <n v="18"/>
    <n v="0"/>
    <x v="1"/>
    <x v="1"/>
    <x v="1"/>
    <d v="2021-11-16T00:00:00"/>
    <d v="2023-06-05T00:00:00"/>
    <s v="0000-00-00"/>
    <n v="4500"/>
    <n v="4125.41"/>
    <n v="21.5"/>
    <s v="Vigente"/>
    <x v="36"/>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36"/>
    <s v="297.03"/>
    <s v="2,000.00"/>
    <s v="Sobre firmas"/>
    <s v="0.09"/>
    <s v="Saruk Rik Maila Chiluiza"/>
    <x v="3"/>
    <x v="1"/>
    <x v="1"/>
    <s v="QUITO"/>
    <s v="COMITE DEL PUEBLO"/>
    <x v="0"/>
  </r>
  <r>
    <n v="1001633"/>
    <s v="ESTRELLA SILVA JOSE GABRIEL"/>
    <n v="1714777651"/>
    <x v="3"/>
    <x v="1"/>
    <x v="587"/>
    <n v="24"/>
    <n v="0"/>
    <x v="1"/>
    <x v="0"/>
    <x v="0"/>
    <d v="2021-11-16T00:00:00"/>
    <d v="2023-12-06T00:00:00"/>
    <s v="0000-00-00"/>
    <n v="3000"/>
    <n v="2814.35"/>
    <n v="16"/>
    <s v="Vigente"/>
    <x v="0"/>
    <s v="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
    <s v="Actividades de administración y funcionamiento"/>
    <n v="1001737"/>
    <s v="148.45"/>
    <s v="1,200.00"/>
    <s v="Sobre firmas"/>
    <s v="3.22"/>
    <s v="Saruk Rik Maila Chiluiza"/>
    <x v="0"/>
    <x v="0"/>
    <x v="1"/>
    <s v="QUITO"/>
    <s v="CONOCOTO"/>
    <x v="1"/>
  </r>
  <r>
    <n v="1001634"/>
    <s v="TASAMBAY VALDEZ MARTHA CECILIA"/>
    <n v="2100393384"/>
    <x v="29"/>
    <x v="1"/>
    <x v="588"/>
    <n v="36"/>
    <n v="0"/>
    <x v="1"/>
    <x v="1"/>
    <x v="1"/>
    <d v="2021-11-16T00:00:00"/>
    <d v="2024-11-25T00:00:00"/>
    <s v="0000-00-00"/>
    <n v="5365"/>
    <n v="5056.29"/>
    <n v="18.989999999999998"/>
    <s v="Vigente"/>
    <x v="150"/>
    <s v="Venta al por menor de productos textiles, prendas de vestir y calzado en puestos de venta y mercados."/>
    <s v="Venta al por menor varios"/>
    <n v="1001738"/>
    <s v="199.42"/>
    <s v="3,500.00"/>
    <s v="Sobre firmas"/>
    <s v="425.44"/>
    <s v="Saruk Rik Maila Chiluiza"/>
    <x v="0"/>
    <x v="1"/>
    <x v="0"/>
    <s v="RIOBAMBA"/>
    <s v="CACHA (CAB EN MACHANGARA)"/>
    <x v="1"/>
  </r>
  <r>
    <n v="1001634"/>
    <s v="TASAMBAY VALDEZ MARTHA CECILIA"/>
    <n v="2100393384"/>
    <x v="29"/>
    <x v="1"/>
    <x v="589"/>
    <n v="36"/>
    <n v="0"/>
    <x v="1"/>
    <x v="1"/>
    <x v="1"/>
    <d v="2021-11-16T00:00:00"/>
    <d v="2024-11-25T00:00:00"/>
    <s v="0000-00-00"/>
    <n v="5000"/>
    <n v="4702.87"/>
    <n v="17.5"/>
    <s v="Vigente"/>
    <x v="150"/>
    <s v="Venta al por menor de productos textiles, prendas de vestir y calzado en puestos de venta y mercados."/>
    <s v="Venta al por menor varios"/>
    <n v="1001738"/>
    <s v="182.11"/>
    <s v="3,500.00"/>
    <s v="Sobre firmas"/>
    <s v="425.44"/>
    <s v="Saruk Rik Maila Chiluiza"/>
    <x v="0"/>
    <x v="1"/>
    <x v="0"/>
    <s v="RIOBAMBA"/>
    <s v="CACHA (CAB EN MACHANGARA)"/>
    <x v="1"/>
  </r>
  <r>
    <n v="1001637"/>
    <s v="CARRERE SUAREZ BEATRIZ ELISA"/>
    <n v="1760625432"/>
    <x v="25"/>
    <x v="1"/>
    <x v="590"/>
    <n v="5"/>
    <n v="4"/>
    <x v="1"/>
    <x v="1"/>
    <x v="1"/>
    <d v="2021-11-16T00:00:00"/>
    <d v="2022-04-25T00:00:00"/>
    <d v="2022-02-25T00:00:00"/>
    <n v="400"/>
    <n v="247.33"/>
    <n v="23"/>
    <s v="Moroso"/>
    <x v="19"/>
    <s v="Venta al por mayor de prendas de vestir, incluidas prendas (ropa) deportivas."/>
    <s v="Venta al por mayor varios"/>
    <n v="1001741"/>
    <s v="84.87"/>
    <s v="750.00"/>
    <s v="Sobre firmas"/>
    <s v="0.05"/>
    <s v="Saruk Rik Maila Chiluiza"/>
    <x v="0"/>
    <x v="1"/>
    <x v="1"/>
    <s v="QUITO"/>
    <s v="POMASQUI"/>
    <x v="1"/>
  </r>
  <r>
    <n v="1001638"/>
    <s v="TOASO GOMEZ MARIA DEL CARMEN"/>
    <n v="1713263307"/>
    <x v="28"/>
    <x v="1"/>
    <x v="591"/>
    <n v="24"/>
    <n v="0"/>
    <x v="1"/>
    <x v="1"/>
    <x v="1"/>
    <d v="2021-11-16T00:00:00"/>
    <d v="2023-11-25T00:00:00"/>
    <s v="0000-00-00"/>
    <n v="5000"/>
    <n v="4493.07"/>
    <n v="17.5"/>
    <s v="Vigente"/>
    <x v="151"/>
    <s v="Fabricación de ropa interior y ropa de dormir de telas tejidas, de punto y ganchillo, de encaje, etcétera, para hombres, mujeres y niños: panties, calzoncillos, pijamas, camisones, batas, blusas, slips, sujetadores, fajas, etcétera."/>
    <s v="Fabricación de máquinaria y equipos"/>
    <n v="1001742"/>
    <s v="251.01"/>
    <s v="2,400.00"/>
    <s v="Sobre firmas"/>
    <s v="60.64"/>
    <s v="Saruk Rik Maila Chiluiza"/>
    <x v="0"/>
    <x v="0"/>
    <x v="1"/>
    <s v="QUITO"/>
    <s v="CENTRO HISTORICO"/>
    <x v="0"/>
  </r>
  <r>
    <n v="1001500"/>
    <s v="PAGUAY GIRON MIRTHA GERMANIA"/>
    <n v="605352202"/>
    <x v="42"/>
    <x v="1"/>
    <x v="592"/>
    <n v="6"/>
    <n v="0"/>
    <x v="1"/>
    <x v="1"/>
    <x v="1"/>
    <d v="2021-11-17T00:00:00"/>
    <d v="2022-05-22T00:00:00"/>
    <s v="0000-00-00"/>
    <n v="500"/>
    <n v="259.36"/>
    <n v="23"/>
    <s v="Vigente"/>
    <x v="18"/>
    <s v="Estudiante"/>
    <s v="Estudiante"/>
    <n v="1001594"/>
    <s v="89.27"/>
    <s v="500.00"/>
    <s v="Sobre firmas"/>
    <s v="286.45"/>
    <s v="Rosa María Sinaluisa Carrillo"/>
    <x v="0"/>
    <x v="3"/>
    <x v="0"/>
    <s v="RIOBAMBA"/>
    <s v="VELOZ"/>
    <x v="0"/>
  </r>
  <r>
    <n v="1001524"/>
    <s v="AIMACAÑA PAUJI NORMA ALEJANDRINA"/>
    <n v="1751171701"/>
    <x v="33"/>
    <x v="1"/>
    <x v="593"/>
    <n v="12"/>
    <n v="0"/>
    <x v="1"/>
    <x v="1"/>
    <x v="1"/>
    <d v="2021-11-17T00:00:00"/>
    <d v="2022-12-05T00:00:00"/>
    <s v="0000-00-00"/>
    <n v="1500"/>
    <n v="1292.72"/>
    <n v="23"/>
    <s v="Vigente"/>
    <x v="1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20"/>
    <s v="141.89"/>
    <s v="1,300.00"/>
    <s v="Sobre firmas"/>
    <s v="5.01"/>
    <s v="Saruk Rik Maila Chiluiza"/>
    <x v="0"/>
    <x v="0"/>
    <x v="1"/>
    <s v="QUITO"/>
    <s v="COTOCOLLAO"/>
    <x v="0"/>
  </r>
  <r>
    <n v="1001536"/>
    <s v="BURBANO DAQUILEMA SEGUNDA CONSOLACION"/>
    <n v="901335869"/>
    <x v="54"/>
    <x v="1"/>
    <x v="594"/>
    <n v="15"/>
    <n v="0"/>
    <x v="1"/>
    <x v="1"/>
    <x v="1"/>
    <d v="2021-11-17T00:00:00"/>
    <d v="2023-02-25T00:00:00"/>
    <s v="0000-00-00"/>
    <n v="1200"/>
    <n v="994.54"/>
    <n v="23"/>
    <s v="Vigente"/>
    <x v="143"/>
    <s v="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eres, incluidos lectores de código de barras."/>
    <s v="Reparaciones varias y mantenimiento"/>
    <n v="1001632"/>
    <s v="93.43"/>
    <s v="570.00"/>
    <s v="Sobre firmas"/>
    <s v="17.51"/>
    <s v="Saruk Rik Maila Chiluiza"/>
    <x v="0"/>
    <x v="0"/>
    <x v="1"/>
    <s v="QUITO"/>
    <s v="COTOCOLLAO"/>
    <x v="0"/>
  </r>
  <r>
    <n v="1001624"/>
    <s v="TENE TENE JOSE LUIS"/>
    <n v="1711539831"/>
    <x v="18"/>
    <x v="0"/>
    <x v="595"/>
    <n v="18"/>
    <n v="0"/>
    <x v="1"/>
    <x v="1"/>
    <x v="1"/>
    <d v="2021-11-17T00:00:00"/>
    <d v="2023-05-20T00:00:00"/>
    <s v="0000-00-00"/>
    <n v="1500"/>
    <n v="1289.21"/>
    <n v="23"/>
    <s v="Vigente"/>
    <x v="10"/>
    <s v="Venta al por menor de frutas, legumbres y hortalizas frescas o en conserva en establecimientos especializados."/>
    <s v="Venta al por menor varios"/>
    <n v="1001727"/>
    <s v="100.10"/>
    <s v="2,200.00"/>
    <s v="Sobre firmas"/>
    <s v="1.64"/>
    <s v="Saruk Rik Maila Chiluiza"/>
    <x v="1"/>
    <x v="0"/>
    <x v="0"/>
    <s v="COLTA"/>
    <s v="CAJABAMBA"/>
    <x v="0"/>
  </r>
  <r>
    <n v="1001005"/>
    <s v="MULLO YUMICEBA MARIA RAMONA"/>
    <n v="605394451"/>
    <x v="44"/>
    <x v="1"/>
    <x v="596"/>
    <n v="10"/>
    <n v="0"/>
    <x v="1"/>
    <x v="1"/>
    <x v="1"/>
    <d v="2021-11-18T00:00:00"/>
    <d v="2022-09-25T00:00:00"/>
    <s v="0000-00-00"/>
    <n v="1200"/>
    <n v="870.69"/>
    <n v="23"/>
    <s v="Vigente"/>
    <x v="4"/>
    <s v="Venta al por mayor de frutas, legumbres y hortalizas."/>
    <s v="Venta al por mayor varios"/>
    <n v="1001074"/>
    <s v="133.63"/>
    <s v="3,600.00"/>
    <s v="Sobre firmas"/>
    <s v="0.00"/>
    <s v="Rosa María Sinaluisa Carrillo"/>
    <x v="1"/>
    <x v="0"/>
    <x v="0"/>
    <s v="RIOBAMBA"/>
    <s v="CACHA (CAB EN MACHANGARA)"/>
    <x v="1"/>
  </r>
  <r>
    <n v="1001627"/>
    <s v="GUANULEMA CHANGO BRAYAN JOHAO"/>
    <n v="1753922234"/>
    <x v="30"/>
    <x v="0"/>
    <x v="597"/>
    <n v="6"/>
    <n v="9"/>
    <x v="2"/>
    <x v="1"/>
    <x v="1"/>
    <d v="2021-11-18T00:00:00"/>
    <d v="2022-05-20T00:00:00"/>
    <d v="2022-02-20T00:00:00"/>
    <n v="600"/>
    <n v="408.46"/>
    <n v="23"/>
    <s v="Moroso"/>
    <x v="31"/>
    <s v="Servicios de teleféricos, funiculares, telesillas y telecabinas, si no forman parte de sistemas de transporte urbano o suburbano."/>
    <s v="Servicios Varios"/>
    <n v="1001730"/>
    <s v="107.12"/>
    <s v="400.00"/>
    <s v="Sobre firmas"/>
    <s v="0.05"/>
    <s v="Saruk Rik Maila Chiluiza"/>
    <x v="0"/>
    <x v="0"/>
    <x v="1"/>
    <s v="QUITO"/>
    <s v="COCHAPAMBA"/>
    <x v="1"/>
  </r>
  <r>
    <n v="1001635"/>
    <s v="CUMIÑA GUARACA FRANKLIN DAVID"/>
    <n v="1725529810"/>
    <x v="22"/>
    <x v="0"/>
    <x v="598"/>
    <n v="24"/>
    <n v="0"/>
    <x v="1"/>
    <x v="1"/>
    <x v="1"/>
    <d v="2021-11-18T00:00:00"/>
    <d v="2023-11-24T00:00:00"/>
    <s v="0000-00-00"/>
    <n v="5000"/>
    <n v="4509.8599999999997"/>
    <n v="21.5"/>
    <s v="Vigente"/>
    <x v="55"/>
    <s v="Estudiante"/>
    <s v="Estudiante"/>
    <n v="1001739"/>
    <s v="260.76"/>
    <s v="2,000.00"/>
    <s v="Sobre firmas"/>
    <s v="37.71"/>
    <s v="Saruk Rik Maila Chiluiza"/>
    <x v="0"/>
    <x v="3"/>
    <x v="1"/>
    <s v="QUITO"/>
    <s v="SAN ROQUE"/>
    <x v="1"/>
  </r>
  <r>
    <n v="1001615"/>
    <s v="CEDEÑO MACIAS JOSE ROBINSON"/>
    <n v="1312763830"/>
    <x v="29"/>
    <x v="0"/>
    <x v="599"/>
    <n v="15"/>
    <n v="0"/>
    <x v="1"/>
    <x v="1"/>
    <x v="1"/>
    <d v="2021-11-19T00:00:00"/>
    <d v="2023-02-25T00:00:00"/>
    <s v="0000-00-00"/>
    <n v="1500"/>
    <n v="1241.0899999999999"/>
    <n v="23"/>
    <s v="Vigente"/>
    <x v="4"/>
    <s v="Servicios de taxis."/>
    <s v="Servicios Varios"/>
    <n v="1001718"/>
    <s v="116.79"/>
    <s v="700.00"/>
    <s v="Sobre firmas"/>
    <s v="63.57"/>
    <s v="Saruk Rik Maila Chiluiza"/>
    <x v="0"/>
    <x v="1"/>
    <x v="3"/>
    <s v="CHONE"/>
    <s v="CHONE"/>
    <x v="0"/>
  </r>
  <r>
    <n v="1001646"/>
    <s v="MORENO FRANCO KEVIN ALBERTO"/>
    <n v="2200502884"/>
    <x v="13"/>
    <x v="0"/>
    <x v="600"/>
    <n v="18"/>
    <n v="9"/>
    <x v="2"/>
    <x v="1"/>
    <x v="1"/>
    <d v="2021-11-19T00:00:00"/>
    <d v="2023-05-20T00:00:00"/>
    <d v="2022-02-20T00:00:00"/>
    <n v="1500"/>
    <n v="1359.33"/>
    <n v="23"/>
    <s v="Moroso"/>
    <x v="6"/>
    <s v="Actividades de fumigación de cultivos, incluida la fumigación aérea; tratamiento de cultivos, control de plagas (incluidos los conejos); en relación con la agricultura."/>
    <s v="Actividades varias "/>
    <n v="1001749"/>
    <s v="100.10"/>
    <s v="940.00"/>
    <s v="Sobre firmas"/>
    <s v="0.03"/>
    <s v="Saruk Rik Maila Chiluiza"/>
    <x v="0"/>
    <x v="0"/>
    <x v="11"/>
    <s v="LA JOYA DE LOS SACHAS"/>
    <s v="LA JOYA DE LOS SACHAS"/>
    <x v="0"/>
  </r>
  <r>
    <n v="1001648"/>
    <s v="LEMACHE GUALACEO MANUEL SEGUNDO"/>
    <n v="1707452205"/>
    <x v="52"/>
    <x v="0"/>
    <x v="601"/>
    <n v="12"/>
    <n v="0"/>
    <x v="1"/>
    <x v="1"/>
    <x v="1"/>
    <d v="2021-11-19T00:00:00"/>
    <d v="2022-12-01T00:00:00"/>
    <s v="0000-00-00"/>
    <n v="1000"/>
    <n v="857.96"/>
    <n v="23"/>
    <s v="Vigente"/>
    <x v="86"/>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1750"/>
    <s v="94.60"/>
    <s v="500.00"/>
    <s v="Sobre firmas"/>
    <s v="3.44"/>
    <s v="Saruk Rik Maila Chiluiza"/>
    <x v="0"/>
    <x v="1"/>
    <x v="0"/>
    <s v="ALAUSI"/>
    <s v="ALAUSI"/>
    <x v="0"/>
  </r>
  <r>
    <n v="1000916"/>
    <s v="TUQUERRES CHUQUIN JUANA MARIA"/>
    <n v="1002987780"/>
    <x v="35"/>
    <x v="1"/>
    <x v="602"/>
    <n v="12"/>
    <n v="0"/>
    <x v="1"/>
    <x v="1"/>
    <x v="1"/>
    <d v="2021-11-20T00:00:00"/>
    <d v="2022-11-20T00:00:00"/>
    <s v="0000-00-00"/>
    <n v="2000"/>
    <n v="1544.32"/>
    <n v="23"/>
    <s v="Vigente"/>
    <x v="136"/>
    <s v="Restaurantes de comida rápida, puestos de refrigerio y establecimientos que ofrecen comida para llevar, reparto de pizza, etcétera; heladerí­as, fuentes de soda, etcétera."/>
    <s v="Restaurantes"/>
    <n v="1000984"/>
    <s v="189.19"/>
    <s v="700.00"/>
    <s v="Sobre firmas"/>
    <s v="15.19"/>
    <s v="Saruk Rik Maila Chiluiza"/>
    <x v="1"/>
    <x v="1"/>
    <x v="2"/>
    <s v="IBARRA"/>
    <s v="CARANQUI"/>
    <x v="0"/>
  </r>
  <r>
    <n v="1001626"/>
    <s v="ALBARAN CABASCANGO LUIS GERARDO"/>
    <n v="1723258495"/>
    <x v="2"/>
    <x v="1"/>
    <x v="603"/>
    <n v="12"/>
    <n v="0"/>
    <x v="1"/>
    <x v="1"/>
    <x v="1"/>
    <d v="2021-11-20T00:00:00"/>
    <d v="2022-11-25T00:00:00"/>
    <s v="0000-00-00"/>
    <n v="1000"/>
    <n v="775.19"/>
    <n v="23"/>
    <s v="Vigente"/>
    <x v="152"/>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29"/>
    <s v="94.60"/>
    <s v="700.00"/>
    <s v="Sobre firmas"/>
    <s v="4.24"/>
    <s v="Edelina Aurora Carrillo Tasambay"/>
    <x v="0"/>
    <x v="0"/>
    <x v="1"/>
    <s v="QUITO"/>
    <s v="LA CONCEPCION"/>
    <x v="0"/>
  </r>
  <r>
    <n v="1000329"/>
    <s v="VALDEZ RUMIÑAHUI EUSEBIO "/>
    <n v="1711741940"/>
    <x v="48"/>
    <x v="0"/>
    <x v="604"/>
    <n v="1"/>
    <n v="0"/>
    <x v="1"/>
    <x v="1"/>
    <x v="1"/>
    <d v="2021-11-22T00:00:00"/>
    <d v="2022-02-25T00:00:00"/>
    <s v="0000-00-00"/>
    <n v="6000"/>
    <n v="6000"/>
    <n v="18.989999999999998"/>
    <s v="Vigente"/>
    <x v="4"/>
    <s v="Venta al por mayor de frutas, legumbres y hortalizas."/>
    <s v="Venta al por mayor varios"/>
    <n v="1000389"/>
    <s v="0.00"/>
    <s v="12,000.00"/>
    <s v="Sobre firmas"/>
    <s v="26.92"/>
    <s v="Saruk Rik Maila Chiluiza"/>
    <x v="1"/>
    <x v="1"/>
    <x v="0"/>
    <s v="RIOBAMBA"/>
    <s v="YARUQUIES"/>
    <x v="0"/>
  </r>
  <r>
    <n v="1000684"/>
    <s v="MARTINEZ PATARON OSCAR REMIGIO"/>
    <n v="1716562895"/>
    <x v="12"/>
    <x v="0"/>
    <x v="605"/>
    <n v="1"/>
    <n v="4"/>
    <x v="1"/>
    <x v="1"/>
    <x v="1"/>
    <d v="2021-11-22T00:00:00"/>
    <d v="2022-02-25T00:00:00"/>
    <d v="2022-02-25T00:00:00"/>
    <n v="300"/>
    <n v="300"/>
    <n v="23"/>
    <s v="Moroso"/>
    <x v="79"/>
    <s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
    <s v="Elaboración de alimentos"/>
    <n v="1000753"/>
    <s v="318.21"/>
    <s v="2,200.00"/>
    <s v="Sobre firmas"/>
    <s v="0.00"/>
    <s v="Gladys Beatriz Cayambe Niama"/>
    <x v="0"/>
    <x v="0"/>
    <x v="1"/>
    <s v="QUITO"/>
    <s v="SAN BLAS"/>
    <x v="0"/>
  </r>
  <r>
    <n v="1001152"/>
    <s v="GUERRERO AREVALO DIEGO BLADIMIR"/>
    <n v="1711415511"/>
    <x v="41"/>
    <x v="0"/>
    <x v="606"/>
    <n v="60"/>
    <n v="0"/>
    <x v="1"/>
    <x v="1"/>
    <x v="1"/>
    <d v="2021-11-22T00:00:00"/>
    <d v="2026-12-05T00:00:00"/>
    <s v="0000-00-00"/>
    <n v="10000"/>
    <n v="9876.24"/>
    <n v="18.989999999999998"/>
    <s v="Vigente"/>
    <x v="100"/>
    <s v="Actividades de atención en instalaciones residenciales con asistencia para la vida cotidiana."/>
    <s v="Actividades de atención"/>
    <n v="1001231"/>
    <s v="264.55"/>
    <s v="5,300.00"/>
    <s v="Sobre firmas"/>
    <s v="1,867.99"/>
    <s v="Saruk Rik Maila Chiluiza"/>
    <x v="0"/>
    <x v="4"/>
    <x v="1"/>
    <s v="QUITO"/>
    <s v="LA MAGDALENA"/>
    <x v="0"/>
  </r>
  <r>
    <n v="1001152"/>
    <s v="GUERRERO AREVALO DIEGO BLADIMIR"/>
    <n v="1711415511"/>
    <x v="41"/>
    <x v="0"/>
    <x v="607"/>
    <n v="48"/>
    <n v="0"/>
    <x v="1"/>
    <x v="0"/>
    <x v="0"/>
    <d v="2021-11-22T00:00:00"/>
    <d v="2025-12-05T00:00:00"/>
    <s v="0000-00-00"/>
    <n v="10000"/>
    <n v="9765.27"/>
    <n v="16"/>
    <s v="Vigente"/>
    <x v="0"/>
    <s v="Actividades de atención en instalaciones residenciales con asistencia para la vida cotidiana."/>
    <s v="Actividades de atención"/>
    <n v="1001231"/>
    <s v="288.60"/>
    <s v="5,300.00"/>
    <s v="Sobre firmas"/>
    <s v="1,867.99"/>
    <s v="Saruk Rik Maila Chiluiza"/>
    <x v="0"/>
    <x v="4"/>
    <x v="1"/>
    <s v="QUITO"/>
    <s v="LA MAGDALENA"/>
    <x v="0"/>
  </r>
  <r>
    <n v="1001352"/>
    <s v="TIUPUL MOROCHO MARCO VINICIO "/>
    <n v="604604116"/>
    <x v="8"/>
    <x v="0"/>
    <x v="608"/>
    <n v="24"/>
    <n v="24"/>
    <x v="2"/>
    <x v="1"/>
    <x v="1"/>
    <d v="2021-11-22T00:00:00"/>
    <d v="2023-12-05T00:00:00"/>
    <d v="2022-02-05T00:00:00"/>
    <n v="10000"/>
    <n v="9746.36"/>
    <n v="21.5"/>
    <s v="Moroso"/>
    <x v="21"/>
    <s v="Venta al por mayor de frutas, legumbres y hortalizas."/>
    <s v="Venta al por mayor varios"/>
    <n v="1001429"/>
    <s v="521.52"/>
    <s v="34,000.00"/>
    <s v="Sobre firmas"/>
    <s v="0.00"/>
    <s v="Saruk Rik Maila Chiluiza"/>
    <x v="1"/>
    <x v="0"/>
    <x v="0"/>
    <s v="RIOBAMBA"/>
    <s v="CACHA (CAB EN MACHANGARA)"/>
    <x v="1"/>
  </r>
  <r>
    <n v="1001598"/>
    <s v="MIÑO RECALDE JIMENA DE LOS ANGELES"/>
    <n v="1710356948"/>
    <x v="18"/>
    <x v="1"/>
    <x v="609"/>
    <n v="15"/>
    <n v="9"/>
    <x v="2"/>
    <x v="1"/>
    <x v="1"/>
    <d v="2021-11-22T00:00:00"/>
    <d v="2023-02-20T00:00:00"/>
    <d v="2022-02-20T00:00:00"/>
    <n v="1560"/>
    <n v="1375.84"/>
    <n v="23"/>
    <s v="Moroso"/>
    <x v="79"/>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701"/>
    <s v="121.46"/>
    <s v="1,800.00"/>
    <s v="Sobre firmas"/>
    <s v="0.00"/>
    <s v="Gladys Beatriz Cayambe Niama"/>
    <x v="0"/>
    <x v="1"/>
    <x v="1"/>
    <s v="QUITO"/>
    <s v="COTOCOLLAO"/>
    <x v="0"/>
  </r>
  <r>
    <n v="1001652"/>
    <s v="ROMERO AZQUI MARIA AZUCENA"/>
    <n v="602018244"/>
    <x v="19"/>
    <x v="1"/>
    <x v="610"/>
    <n v="6"/>
    <n v="0"/>
    <x v="1"/>
    <x v="1"/>
    <x v="1"/>
    <d v="2021-11-22T00:00:00"/>
    <d v="2022-06-10T00:00:00"/>
    <s v="0000-00-00"/>
    <n v="500"/>
    <n v="346.03"/>
    <n v="23"/>
    <s v="Vigente"/>
    <x v="19"/>
    <s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
    <s v="Actividades Médicas"/>
    <n v="1001754"/>
    <s v="89.27"/>
    <s v="305.00"/>
    <s v="Sobre firmas"/>
    <s v="50.00"/>
    <s v="Rosa María Sinaluisa Carrillo"/>
    <x v="0"/>
    <x v="0"/>
    <x v="0"/>
    <s v="ALAUSI"/>
    <s v="ALAUSI"/>
    <x v="0"/>
  </r>
  <r>
    <n v="1001654"/>
    <s v="USHCA TIUMA FRANCISCA ."/>
    <n v="601831894"/>
    <x v="24"/>
    <x v="1"/>
    <x v="611"/>
    <n v="6"/>
    <n v="0"/>
    <x v="1"/>
    <x v="1"/>
    <x v="1"/>
    <d v="2021-11-22T00:00:00"/>
    <d v="2022-05-22T00:00:00"/>
    <s v="0000-00-00"/>
    <n v="500"/>
    <n v="257.76"/>
    <n v="23"/>
    <s v="Vigente"/>
    <x v="4"/>
    <s v="Venta al por mayor de frutas, legumbres y hortalizas."/>
    <s v="Venta al por mayor varios"/>
    <n v="1001757"/>
    <s v="89.27"/>
    <s v="1,500.00"/>
    <s v="Sobre firmas"/>
    <s v="0.98"/>
    <s v="Rosa María Sinaluisa Carrillo"/>
    <x v="0"/>
    <x v="1"/>
    <x v="0"/>
    <s v="RIOBAMBA"/>
    <s v="LICTO"/>
    <x v="1"/>
  </r>
  <r>
    <n v="1001656"/>
    <s v="TUPIZA SANGUCHO ANDREA MICHELLE"/>
    <n v="1726589920"/>
    <x v="14"/>
    <x v="1"/>
    <x v="612"/>
    <n v="12"/>
    <n v="9"/>
    <x v="2"/>
    <x v="1"/>
    <x v="1"/>
    <d v="2021-11-22T00:00:00"/>
    <d v="2022-11-20T00:00:00"/>
    <d v="2022-02-20T00:00:00"/>
    <n v="630"/>
    <n v="510.77"/>
    <n v="23"/>
    <s v="Moroso"/>
    <x v="10"/>
    <s v="Venta al por menor de frutas, legumbres y hortalizas frescas o en conserva en establecimientos especializados."/>
    <s v="Venta al por menor varios"/>
    <n v="1001758"/>
    <s v="59.60"/>
    <s v="1,200.00"/>
    <s v="Sobre firmas"/>
    <s v="0.00"/>
    <s v="Saruk Rik Maila Chiluiza"/>
    <x v="0"/>
    <x v="1"/>
    <x v="1"/>
    <s v="QUITO"/>
    <s v="LA MAGDALENA"/>
    <x v="0"/>
  </r>
  <r>
    <n v="1000432"/>
    <s v="ENDARA CRESPATA JESSICA CECILIA"/>
    <n v="1719471474"/>
    <x v="20"/>
    <x v="1"/>
    <x v="613"/>
    <n v="6"/>
    <n v="4"/>
    <x v="1"/>
    <x v="1"/>
    <x v="1"/>
    <d v="2021-11-23T00:00:00"/>
    <d v="2022-05-25T00:00:00"/>
    <d v="2022-02-25T00:00:00"/>
    <n v="300"/>
    <n v="175.01"/>
    <n v="23"/>
    <s v="Moroso"/>
    <x v="16"/>
    <s v="Reparación y arreglo de joyas, reparación de relojes de pulsera y de pared y de sus partes, como cajas y bastidores de todos los materiales; mecanismos, cronómetros, etcétera."/>
    <s v="Reparaciones varias y mantenimiento"/>
    <n v="1000495"/>
    <s v="53.57"/>
    <s v="1,880.00"/>
    <s v="Sobre firmas"/>
    <s v="0.00"/>
    <s v="Gladys Beatriz Cayambe Niama"/>
    <x v="0"/>
    <x v="0"/>
    <x v="1"/>
    <s v="QUITO"/>
    <s v="CALDERON (CARAPUNGO)"/>
    <x v="1"/>
  </r>
  <r>
    <n v="1001658"/>
    <s v="CEDEÑO CORREA OYUKY JUVIXA"/>
    <n v="2200615140"/>
    <x v="30"/>
    <x v="1"/>
    <x v="614"/>
    <n v="24"/>
    <n v="35"/>
    <x v="3"/>
    <x v="1"/>
    <x v="1"/>
    <d v="2021-11-23T00:00:00"/>
    <d v="2023-11-25T00:00:00"/>
    <d v="2022-01-25T00:00:00"/>
    <n v="3300"/>
    <n v="3090.89"/>
    <n v="21.5"/>
    <s v="Moroso"/>
    <x v="90"/>
    <s v="Servicios de asesoramiento, orientación y asistencia operativa a las empresas y a la administración pública en materia de: diseño de métodos o procedimientos contables, programas de contabilidad de costos y procedimientos de control presupuestario."/>
    <s v="Servicios Varios"/>
    <n v="1001760"/>
    <s v="172.10"/>
    <s v="3,500.00"/>
    <s v="Sobre firmas"/>
    <s v="0.07"/>
    <s v="Saruk Rik Maila Chiluiza"/>
    <x v="0"/>
    <x v="4"/>
    <x v="11"/>
    <s v="ORELLANA"/>
    <s v="COCA"/>
    <x v="0"/>
  </r>
  <r>
    <n v="1000641"/>
    <s v="AUQUILLA URQUIZO MANUELA ."/>
    <n v="1720292034"/>
    <x v="35"/>
    <x v="1"/>
    <x v="615"/>
    <n v="12"/>
    <n v="0"/>
    <x v="1"/>
    <x v="1"/>
    <x v="1"/>
    <d v="2021-11-25T00:00:00"/>
    <d v="2022-12-05T00:00:00"/>
    <s v="0000-00-00"/>
    <n v="1000"/>
    <n v="856.68"/>
    <n v="23"/>
    <s v="Vigente"/>
    <x v="10"/>
    <s v="Venta al por menor de frutas, legumbres y hortalizas frescas o en conserva en establecimientos especializados."/>
    <s v="Venta al por menor varios"/>
    <n v="1000712"/>
    <s v="94.60"/>
    <s v="650.00"/>
    <s v="Sobre firmas"/>
    <s v="44.40"/>
    <s v="Saruk Rik Maila Chiluiza"/>
    <x v="1"/>
    <x v="0"/>
    <x v="0"/>
    <s v="RIOBAMBA"/>
    <s v="YARUQUIES"/>
    <x v="0"/>
  </r>
  <r>
    <n v="1000671"/>
    <s v="YUMICEBA CRIOLLO LUIS FERNANDO"/>
    <n v="1725985202"/>
    <x v="22"/>
    <x v="0"/>
    <x v="616"/>
    <n v="1"/>
    <n v="4"/>
    <x v="1"/>
    <x v="1"/>
    <x v="1"/>
    <d v="2021-11-25T00:00:00"/>
    <d v="2022-02-25T00:00:00"/>
    <d v="2022-02-25T00:00:00"/>
    <n v="500"/>
    <n v="500"/>
    <n v="23"/>
    <s v="Moroso"/>
    <x v="3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741"/>
    <s v="529.70"/>
    <s v="2,250.00"/>
    <s v="Sobre firmas"/>
    <s v="0.00"/>
    <s v="Gladys Beatriz Cayambe Niama"/>
    <x v="1"/>
    <x v="0"/>
    <x v="1"/>
    <s v="QUITO"/>
    <s v="COTOCOLLAO"/>
    <x v="0"/>
  </r>
  <r>
    <n v="1001341"/>
    <s v="DE LA CRUZ AYALA KARINA FERNANDA"/>
    <n v="1727272500"/>
    <x v="47"/>
    <x v="1"/>
    <x v="617"/>
    <n v="1"/>
    <n v="4"/>
    <x v="1"/>
    <x v="1"/>
    <x v="1"/>
    <d v="2021-11-26T00:00:00"/>
    <d v="2022-02-25T00:00:00"/>
    <d v="2022-02-25T00:00:00"/>
    <n v="500"/>
    <n v="500"/>
    <n v="23"/>
    <s v="Moroso"/>
    <x v="153"/>
    <s v="Actividades de fumigación de cultivos, incluida la fumigación aérea; tratamiento de cultivos, control de plagas (incluidos los conejos); en relación con la agricultura."/>
    <s v="Actividades varias "/>
    <n v="1001418"/>
    <s v="529.38"/>
    <s v="1,200.00"/>
    <s v="Sobre firmas"/>
    <s v="0.03"/>
    <s v="Saruk Rik Maila Chiluiza"/>
    <x v="0"/>
    <x v="0"/>
    <x v="1"/>
    <s v="QUITO"/>
    <s v="COTOCOLLAO"/>
    <x v="0"/>
  </r>
  <r>
    <n v="1001620"/>
    <s v="QUINAPALLO TOAQUIZA TANIA ESTEFANIA"/>
    <n v="1756004279"/>
    <x v="30"/>
    <x v="1"/>
    <x v="618"/>
    <n v="12"/>
    <n v="0"/>
    <x v="1"/>
    <x v="1"/>
    <x v="1"/>
    <d v="2021-11-27T00:00:00"/>
    <d v="2022-12-05T00:00:00"/>
    <s v="0000-00-00"/>
    <n v="1000"/>
    <n v="855.09"/>
    <n v="23"/>
    <s v="Vigente"/>
    <x v="39"/>
    <s v="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
    <s v="Publicidad"/>
    <n v="1001723"/>
    <s v="94.60"/>
    <s v="1,700.00"/>
    <s v="Sobre firmas"/>
    <s v="155.35"/>
    <s v="Saruk Rik Maila Chiluiza"/>
    <x v="0"/>
    <x v="1"/>
    <x v="1"/>
    <s v="QUITO"/>
    <s v="COTOCOLLAO"/>
    <x v="0"/>
  </r>
  <r>
    <n v="1001669"/>
    <s v="TERAN NIETO JAIME RAMIRO"/>
    <n v="1705563268"/>
    <x v="52"/>
    <x v="1"/>
    <x v="619"/>
    <n v="24"/>
    <n v="0"/>
    <x v="1"/>
    <x v="1"/>
    <x v="1"/>
    <d v="2021-11-27T00:00:00"/>
    <d v="2023-12-03T00:00:00"/>
    <s v="0000-00-00"/>
    <n v="2500"/>
    <n v="2336.5"/>
    <n v="18.989999999999998"/>
    <s v="Vigente"/>
    <x v="154"/>
    <s v="Actividades de atención en hogares de ancianos con atención mí­nima de enfermerí­a, actividades de atención en casas de reposo sin atención de enfermerí­a y actividades de atención en comunidades de jubilados con atención permanente."/>
    <s v="Actividades de atención"/>
    <n v="1001771"/>
    <s v="127.31"/>
    <s v="3,300.00"/>
    <s v="Sobre firmas"/>
    <s v="6.07"/>
    <s v="Saruk Rik Maila Chiluiza"/>
    <x v="0"/>
    <x v="4"/>
    <x v="1"/>
    <s v="QUITO"/>
    <s v="LA CONCEPCION"/>
    <x v="0"/>
  </r>
  <r>
    <n v="1000235"/>
    <s v="PINTO DIAZ MAGALI PATRICIA"/>
    <n v="1722862487"/>
    <x v="20"/>
    <x v="1"/>
    <x v="620"/>
    <n v="1"/>
    <n v="0"/>
    <x v="1"/>
    <x v="1"/>
    <x v="1"/>
    <d v="2021-11-29T00:00:00"/>
    <d v="2022-02-25T00:00:00"/>
    <s v="0000-00-00"/>
    <n v="160"/>
    <n v="160"/>
    <n v="23"/>
    <s v="Vigente"/>
    <x v="4"/>
    <s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
    <s v="Actividades de almacenamiento y depósito para todo tipo de productos"/>
    <n v="1000310"/>
    <s v="0.00"/>
    <s v="2,000.00"/>
    <s v="Sobre firmas"/>
    <s v="0.00"/>
    <s v="Saruk Rik Maila Chiluiza"/>
    <x v="0"/>
    <x v="0"/>
    <x v="1"/>
    <s v="QUITO"/>
    <s v="COTOCOLLAO"/>
    <x v="0"/>
  </r>
  <r>
    <n v="1000609"/>
    <s v="TIUPUL MOROCHO XAVIER ANTONIO"/>
    <n v="604322099"/>
    <x v="2"/>
    <x v="0"/>
    <x v="621"/>
    <n v="36"/>
    <n v="9"/>
    <x v="2"/>
    <x v="1"/>
    <x v="1"/>
    <d v="2021-11-29T00:00:00"/>
    <d v="2024-12-20T00:00:00"/>
    <d v="2022-02-20T00:00:00"/>
    <n v="2231"/>
    <n v="2215.5300000000002"/>
    <n v="21.5"/>
    <s v="Moroso"/>
    <x v="21"/>
    <s v="Venta al por mayor de frutas, legumbres y hortalizas."/>
    <s v="Venta al por mayor varios"/>
    <n v="1000680"/>
    <s v="85.79"/>
    <s v="2,400.00"/>
    <s v="Sobre firmas"/>
    <s v="0.00"/>
    <s v="Gladys Beatriz Cayambe Niama"/>
    <x v="1"/>
    <x v="0"/>
    <x v="0"/>
    <s v="RIOBAMBA"/>
    <s v="CACHA (CAB EN MACHANGARA)"/>
    <x v="1"/>
  </r>
  <r>
    <n v="1000871"/>
    <s v="YUNGAN TIXI ANA LUCIA"/>
    <n v="605351220"/>
    <x v="13"/>
    <x v="1"/>
    <x v="622"/>
    <n v="36"/>
    <n v="0"/>
    <x v="1"/>
    <x v="1"/>
    <x v="1"/>
    <d v="2021-11-29T00:00:00"/>
    <d v="2024-12-14T00:00:00"/>
    <s v="0000-00-00"/>
    <n v="5000"/>
    <n v="4827.16"/>
    <n v="17.5"/>
    <s v="Vigente"/>
    <x v="10"/>
    <s v="Venta al por mayor de frutas, legumbres y hortalizas."/>
    <s v="Venta al por mayor varios"/>
    <n v="1000941"/>
    <s v="182.11"/>
    <s v="4,850.00"/>
    <s v="Sobre firmas"/>
    <s v="139.49"/>
    <s v="Saruk Rik Maila Chiluiza"/>
    <x v="0"/>
    <x v="0"/>
    <x v="0"/>
    <s v="RIOBAMBA"/>
    <s v="CACHA (CAB EN MACHANGARA)"/>
    <x v="1"/>
  </r>
  <r>
    <n v="1001092"/>
    <s v="CISNEROS CASTELO JORGE LUIS"/>
    <n v="603622226"/>
    <x v="29"/>
    <x v="0"/>
    <x v="623"/>
    <n v="12"/>
    <n v="0"/>
    <x v="1"/>
    <x v="1"/>
    <x v="1"/>
    <d v="2021-11-29T00:00:00"/>
    <d v="2022-11-25T00:00:00"/>
    <s v="0000-00-00"/>
    <n v="2000"/>
    <n v="1538.89"/>
    <n v="23"/>
    <s v="Vigente"/>
    <x v="4"/>
    <s v="Empleado Privado"/>
    <s v="Empleado Privado"/>
    <n v="1001168"/>
    <s v="189.19"/>
    <s v="500.00"/>
    <s v="Sobre firmas"/>
    <s v="106.13"/>
    <s v="Rosa María Sinaluisa Carrillo"/>
    <x v="0"/>
    <x v="0"/>
    <x v="0"/>
    <s v="RIOBAMBA"/>
    <s v="VELOZ"/>
    <x v="0"/>
  </r>
  <r>
    <n v="1001248"/>
    <s v="TASAMBAY URQUIZO MARIA GLADYS "/>
    <n v="1718230079"/>
    <x v="5"/>
    <x v="1"/>
    <x v="624"/>
    <n v="18"/>
    <n v="4"/>
    <x v="1"/>
    <x v="1"/>
    <x v="1"/>
    <d v="2021-11-29T00:00:00"/>
    <d v="2023-05-25T00:00:00"/>
    <d v="2022-02-25T00:00:00"/>
    <n v="3000"/>
    <n v="2701.9"/>
    <n v="18.989999999999998"/>
    <s v="Moroso"/>
    <x v="17"/>
    <s v="Venta al por mayor de papa y tubérculos."/>
    <s v="Venta al por mayor varios"/>
    <n v="1001325"/>
    <s v="194.40"/>
    <s v="2,500.00"/>
    <s v="Sobre firmas"/>
    <s v="0.00"/>
    <s v="Saruk Rik Maila Chiluiza"/>
    <x v="1"/>
    <x v="1"/>
    <x v="1"/>
    <s v="QUITO"/>
    <s v="COTOCOLLAO"/>
    <x v="0"/>
  </r>
  <r>
    <n v="1001248"/>
    <s v="TASAMBAY URQUIZO MARIA GLADYS "/>
    <n v="1718230079"/>
    <x v="5"/>
    <x v="1"/>
    <x v="625"/>
    <n v="1"/>
    <n v="4"/>
    <x v="1"/>
    <x v="1"/>
    <x v="1"/>
    <d v="2021-11-29T00:00:00"/>
    <d v="2022-02-25T00:00:00"/>
    <d v="2022-02-25T00:00:00"/>
    <n v="650"/>
    <n v="487.15"/>
    <n v="23"/>
    <s v="Moroso"/>
    <x v="17"/>
    <s v="Venta al por mayor de papa y tubérculos."/>
    <s v="Venta al por mayor varios"/>
    <n v="1001325"/>
    <s v="687.30"/>
    <s v="2,500.00"/>
    <s v="Sobre firmas"/>
    <s v="0.00"/>
    <s v="Saruk Rik Maila Chiluiza"/>
    <x v="1"/>
    <x v="1"/>
    <x v="1"/>
    <s v="QUITO"/>
    <s v="COTOCOLLAO"/>
    <x v="0"/>
  </r>
  <r>
    <n v="1001324"/>
    <s v="NIAMA PADILLA JUANA MARIANA "/>
    <n v="603453374"/>
    <x v="46"/>
    <x v="1"/>
    <x v="626"/>
    <n v="1"/>
    <n v="4"/>
    <x v="1"/>
    <x v="1"/>
    <x v="1"/>
    <d v="2021-11-29T00:00:00"/>
    <d v="2022-02-25T00:00:00"/>
    <d v="2022-02-25T00:00:00"/>
    <n v="1000"/>
    <n v="990.97"/>
    <n v="23"/>
    <s v="Moroso"/>
    <x v="10"/>
    <s v="Venta al por mayor de frutas, legumbres y hortalizas."/>
    <s v="Venta al por mayor varios"/>
    <n v="1001401"/>
    <s v="1,056.84"/>
    <s v="5,400.00"/>
    <s v="Sobre firmas"/>
    <s v="0.01"/>
    <s v="Saruk Rik Maila Chiluiza"/>
    <x v="1"/>
    <x v="1"/>
    <x v="0"/>
    <s v="RIOBAMBA"/>
    <s v="CACHA (CAB EN MACHANGARA)"/>
    <x v="1"/>
  </r>
  <r>
    <n v="1001537"/>
    <s v="PEREZ MUÑOZ MARIA JUANA"/>
    <n v="605307438"/>
    <x v="2"/>
    <x v="1"/>
    <x v="627"/>
    <n v="18"/>
    <n v="14"/>
    <x v="2"/>
    <x v="1"/>
    <x v="1"/>
    <d v="2021-11-29T00:00:00"/>
    <d v="2023-06-15T00:00:00"/>
    <d v="2022-02-15T00:00:00"/>
    <n v="1700"/>
    <n v="1638.67"/>
    <n v="23"/>
    <s v="Moroso"/>
    <x v="21"/>
    <s v="Conservación de frutas, pulpa de frutas, legumbres y hortalizas mediante el congelado, secado, deshidratado, inmersión en aceite o vinagre, enlatado, etcétera."/>
    <s v="Activiades de carga y descarga, tratamiento de alimentos"/>
    <n v="1001633"/>
    <s v="113.44"/>
    <s v="600.00"/>
    <s v="Sobre firmas"/>
    <s v="0.00"/>
    <s v="Gladys Beatriz Cayambe Niama"/>
    <x v="0"/>
    <x v="1"/>
    <x v="0"/>
    <s v="ALAUSI"/>
    <s v="TIXAN"/>
    <x v="1"/>
  </r>
  <r>
    <n v="1001640"/>
    <s v="CISNEROS MORALES JENNIFER CAROLINA"/>
    <n v="1717346033"/>
    <x v="15"/>
    <x v="1"/>
    <x v="628"/>
    <n v="15"/>
    <n v="0"/>
    <x v="1"/>
    <x v="1"/>
    <x v="1"/>
    <d v="2021-11-29T00:00:00"/>
    <d v="2023-03-06T00:00:00"/>
    <s v="0000-00-00"/>
    <n v="1500"/>
    <n v="1332.67"/>
    <n v="23"/>
    <s v="Vigente"/>
    <x v="155"/>
    <s v="Empleado Privado"/>
    <s v="Empleado Privado"/>
    <n v="1001744"/>
    <s v="116.79"/>
    <s v="1,950.00"/>
    <s v="Sobre firmas"/>
    <s v="10.68"/>
    <s v="Saruk Rik Maila Chiluiza"/>
    <x v="0"/>
    <x v="2"/>
    <x v="1"/>
    <s v="QUITO"/>
    <s v="MARISCAL SUCRE"/>
    <x v="1"/>
  </r>
  <r>
    <n v="1001660"/>
    <s v="CHIQUITO CLAVON PAOLA MONSERRATTE"/>
    <n v="1720948734"/>
    <x v="47"/>
    <x v="1"/>
    <x v="629"/>
    <n v="24"/>
    <n v="0"/>
    <x v="1"/>
    <x v="1"/>
    <x v="1"/>
    <d v="2021-11-29T00:00:00"/>
    <d v="2023-12-05T00:00:00"/>
    <s v="0000-00-00"/>
    <n v="7500"/>
    <n v="7009.19"/>
    <n v="18.989999999999998"/>
    <s v="Vigente"/>
    <x v="108"/>
    <s v="Actividades de publicación de programas informáticos comerciales (no personalizados): sistemas operativos, aplicaciones comerciales y otras aplicaciones, juegos informáticos para todas las plataformas."/>
    <s v="Actividades varias "/>
    <n v="1001762"/>
    <s v="381.93"/>
    <s v="1,000.00"/>
    <s v="Sobre firmas"/>
    <s v="38.80"/>
    <s v="Saruk Rik Maila Chiluiza"/>
    <x v="0"/>
    <x v="4"/>
    <x v="1"/>
    <s v="QUITO"/>
    <s v="LA CONCEPCION"/>
    <x v="0"/>
  </r>
  <r>
    <n v="1001667"/>
    <s v="TOABANDA JUELA ROSA AMELIA"/>
    <n v="604571067"/>
    <x v="44"/>
    <x v="1"/>
    <x v="630"/>
    <n v="30"/>
    <n v="0"/>
    <x v="1"/>
    <x v="1"/>
    <x v="1"/>
    <d v="2021-11-29T00:00:00"/>
    <d v="2024-06-10T00:00:00"/>
    <s v="0000-00-00"/>
    <n v="10000"/>
    <n v="9564.7800000000007"/>
    <n v="21.5"/>
    <s v="Vigente"/>
    <x v="4"/>
    <s v="Actividades de agentes inmobiliarios neutrales que garantizan el cumplimiento de todas las condiciones de una transacción inmobiliaria (plicas inmobiliarias)."/>
    <s v="Actividades de agentes inmobiliarios neutrales, corredores de seguros, energía électica "/>
    <n v="1001769"/>
    <s v="439.01"/>
    <s v="1,300.00"/>
    <s v="Sobre firmas"/>
    <s v="3.98"/>
    <s v="Rosa María Sinaluisa Carrillo"/>
    <x v="1"/>
    <x v="0"/>
    <x v="0"/>
    <s v="RIOBAMBA"/>
    <s v="CACHA (CAB EN MACHANGARA)"/>
    <x v="1"/>
  </r>
  <r>
    <n v="1001671"/>
    <s v="SIMBAÑA PALTAN MARIA MANUELA"/>
    <n v="604715524"/>
    <x v="27"/>
    <x v="1"/>
    <x v="631"/>
    <n v="24"/>
    <n v="4"/>
    <x v="1"/>
    <x v="1"/>
    <x v="1"/>
    <d v="2021-11-29T00:00:00"/>
    <d v="2023-11-25T00:00:00"/>
    <d v="2022-02-25T00:00:00"/>
    <n v="3000"/>
    <n v="2790.39"/>
    <n v="21.5"/>
    <s v="Moroso"/>
    <x v="156"/>
    <s v="Fabricación de componentes estructurales y materiales prefabricados para obras de construcción o de ingenierí­a civil de hormigón, cemento, piedra artificial o yeso: losetas, losas, baldosas, ladrillos, bloques, planchas, paneles, láminas, tableros, caños, tubos, postes, etcétera."/>
    <s v="Fabricación de máquinaria y equipos"/>
    <n v="1001774"/>
    <s v="156.45"/>
    <s v="3,400.00"/>
    <s v="Sobre firmas"/>
    <s v="0.04"/>
    <s v="Saruk Rik Maila Chiluiza"/>
    <x v="0"/>
    <x v="1"/>
    <x v="0"/>
    <s v="GUAMOTE"/>
    <s v="GUAMOTE"/>
    <x v="0"/>
  </r>
  <r>
    <n v="1000287"/>
    <s v="AMANGANDI CHIMBOLEMA LURDES DORA"/>
    <n v="1725770208"/>
    <x v="12"/>
    <x v="1"/>
    <x v="632"/>
    <n v="1"/>
    <n v="0"/>
    <x v="1"/>
    <x v="1"/>
    <x v="1"/>
    <d v="2021-11-30T00:00:00"/>
    <d v="2022-02-25T00:00:00"/>
    <s v="0000-00-00"/>
    <n v="265.08999999999997"/>
    <n v="265.08999999999997"/>
    <n v="23"/>
    <s v="Vigente"/>
    <x v="32"/>
    <s v="Venta al por mayor de frutas, legumbres y hortalizas."/>
    <s v="Venta al por mayor varios"/>
    <n v="1000347"/>
    <s v="0.00"/>
    <s v="680.00"/>
    <s v="Sobre firmas"/>
    <s v="0.00"/>
    <s v="Rosa María Sinaluisa Carrillo"/>
    <x v="0"/>
    <x v="1"/>
    <x v="4"/>
    <s v="GUARANDA"/>
    <s v="SAN SIMON (YACOTO)"/>
    <x v="1"/>
  </r>
  <r>
    <n v="1000082"/>
    <s v="LUNA RODRIGUEZ MONICA PATRICIA"/>
    <n v="601824881"/>
    <x v="24"/>
    <x v="1"/>
    <x v="633"/>
    <n v="30"/>
    <n v="0"/>
    <x v="1"/>
    <x v="1"/>
    <x v="1"/>
    <d v="2021-12-01T00:00:00"/>
    <d v="2024-06-25T00:00:00"/>
    <s v="0000-00-00"/>
    <n v="3500"/>
    <n v="3375.46"/>
    <n v="21.5"/>
    <s v="Vigente"/>
    <x v="18"/>
    <s v="Venta al por menor de lácteos en establecimientos especializados."/>
    <s v="Venta al por menor varios"/>
    <n v="1000098"/>
    <s v="153.65"/>
    <s v="1,200.00"/>
    <s v="Sobre firmas"/>
    <s v="26.46"/>
    <s v="Rosa María Sinaluisa Carrillo"/>
    <x v="0"/>
    <x v="0"/>
    <x v="0"/>
    <s v="RIOBAMBA"/>
    <s v="LIZARZABURU"/>
    <x v="0"/>
  </r>
  <r>
    <n v="1001025"/>
    <s v="RUIZ TUQUERRES JOSE RAFAEL"/>
    <n v="1001991619"/>
    <x v="11"/>
    <x v="1"/>
    <x v="634"/>
    <n v="15"/>
    <n v="35"/>
    <x v="3"/>
    <x v="1"/>
    <x v="1"/>
    <d v="2021-12-01T00:00:00"/>
    <d v="2023-03-25T00:00:00"/>
    <d v="2022-01-25T00:00:00"/>
    <n v="745"/>
    <n v="745"/>
    <n v="23"/>
    <s v="Moroso"/>
    <x v="33"/>
    <s v="Servicios de apoyo a la fabricación de instrumentos y materiales médicos y odontológicos a cambio de una retribución o por contrato."/>
    <s v="Servicios Varios"/>
    <n v="1001095"/>
    <s v="58.01"/>
    <s v="2,400.00"/>
    <s v="Sobre firmas"/>
    <s v="0.05"/>
    <s v="Gladys Beatriz Cayambe Niama"/>
    <x v="1"/>
    <x v="1"/>
    <x v="2"/>
    <s v="COTACACHI"/>
    <s v="QUIROGA"/>
    <x v="1"/>
  </r>
  <r>
    <n v="1001368"/>
    <s v="HUARACA URQUIZO FANNY YOLANDA"/>
    <n v="1721865564"/>
    <x v="20"/>
    <x v="1"/>
    <x v="635"/>
    <n v="12"/>
    <n v="0"/>
    <x v="1"/>
    <x v="1"/>
    <x v="1"/>
    <d v="2021-12-01T00:00:00"/>
    <d v="2022-12-15T00:00:00"/>
    <s v="0000-00-00"/>
    <n v="800"/>
    <n v="687.31"/>
    <n v="23"/>
    <s v="Vigente"/>
    <x v="10"/>
    <s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
    <s v="Actividades varias "/>
    <n v="1001445"/>
    <s v="75.68"/>
    <s v="1,900.00"/>
    <s v="Sobre firmas"/>
    <s v="203.88"/>
    <s v="Saruk Rik Maila Chiluiza"/>
    <x v="1"/>
    <x v="0"/>
    <x v="0"/>
    <s v="RIOBAMBA"/>
    <s v="CACHA (CAB EN MACHANGARA)"/>
    <x v="1"/>
  </r>
  <r>
    <n v="1001662"/>
    <s v="JARA CHILLOGALLO OSCAR WLADIMIR"/>
    <n v="1726569245"/>
    <x v="2"/>
    <x v="1"/>
    <x v="636"/>
    <n v="12"/>
    <n v="0"/>
    <x v="1"/>
    <x v="1"/>
    <x v="1"/>
    <d v="2021-12-01T00:00:00"/>
    <d v="2022-12-16T00:00:00"/>
    <s v="0000-00-00"/>
    <n v="1000"/>
    <n v="859.88"/>
    <n v="23"/>
    <s v="Vigente"/>
    <x v="41"/>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1764"/>
    <s v="94.60"/>
    <s v="1,920.00"/>
    <s v="Sobre firmas"/>
    <s v="23.96"/>
    <s v="Saruk Rik Maila Chiluiza"/>
    <x v="0"/>
    <x v="0"/>
    <x v="1"/>
    <s v="QUITO"/>
    <s v="COTOCOLLAO"/>
    <x v="0"/>
  </r>
  <r>
    <n v="1001677"/>
    <s v="GUANOLEMA CURICAMA CESAR ."/>
    <n v="602314361"/>
    <x v="0"/>
    <x v="1"/>
    <x v="637"/>
    <n v="12"/>
    <n v="0"/>
    <x v="1"/>
    <x v="0"/>
    <x v="0"/>
    <d v="2021-12-01T00:00:00"/>
    <d v="2022-12-10T00:00:00"/>
    <s v="0000-00-00"/>
    <n v="1000"/>
    <n v="846.01"/>
    <n v="16"/>
    <s v="Vigente"/>
    <x v="0"/>
    <s v="Empleado Público"/>
    <s v="Empleado Público"/>
    <n v="1001779"/>
    <s v="91.25"/>
    <s v="2,000.00"/>
    <s v="Sobre firmas"/>
    <s v="1,113.43"/>
    <s v="Saruk Rik Maila Chiluiza"/>
    <x v="0"/>
    <x v="1"/>
    <x v="1"/>
    <s v="QUITO"/>
    <s v="CHILLOGALLO"/>
    <x v="0"/>
  </r>
  <r>
    <n v="1001680"/>
    <s v="PINTO VACA GUSTAVO RAUL"/>
    <n v="1713205019"/>
    <x v="5"/>
    <x v="0"/>
    <x v="638"/>
    <n v="36"/>
    <n v="0"/>
    <x v="1"/>
    <x v="1"/>
    <x v="1"/>
    <d v="2021-12-01T00:00:00"/>
    <d v="2024-12-05T00:00:00"/>
    <s v="0000-00-00"/>
    <n v="10000"/>
    <n v="9612.01"/>
    <n v="18.989999999999998"/>
    <s v="Vigente"/>
    <x v="51"/>
    <s v="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
    <s v="Actividades de otorgamiento y fromación"/>
    <n v="1001782"/>
    <s v="371.71"/>
    <s v="3,000.00"/>
    <s v="Sobre firmas"/>
    <s v="1.09"/>
    <s v="Saruk Rik Maila Chiluiza"/>
    <x v="0"/>
    <x v="4"/>
    <x v="1"/>
    <s v="QUITO"/>
    <s v="POMASQUI"/>
    <x v="1"/>
  </r>
  <r>
    <n v="1001681"/>
    <s v="VASCONEZ MANOSALVAS CRISTINA ALEJANDRA"/>
    <n v="1714042817"/>
    <x v="46"/>
    <x v="1"/>
    <x v="639"/>
    <n v="36"/>
    <n v="0"/>
    <x v="1"/>
    <x v="1"/>
    <x v="1"/>
    <d v="2021-12-01T00:00:00"/>
    <d v="2024-12-15T00:00:00"/>
    <s v="0000-00-00"/>
    <n v="3300"/>
    <n v="3189.72"/>
    <n v="18.989999999999998"/>
    <s v="Vigente"/>
    <x v="48"/>
    <s v="Empleado Privado"/>
    <s v="Empleado Privado"/>
    <n v="1001783"/>
    <s v="122.67"/>
    <s v="1,200.00"/>
    <s v="Sobre firmas"/>
    <s v="5.28"/>
    <s v="Gladys Beatriz Cayambe Niama"/>
    <x v="0"/>
    <x v="4"/>
    <x v="1"/>
    <s v="QUITO"/>
    <s v="COTOCOLLAO"/>
    <x v="0"/>
  </r>
  <r>
    <n v="1000149"/>
    <s v="URQUIZO YUMICEBA JUAN GABRIEL"/>
    <n v="1718838350"/>
    <x v="20"/>
    <x v="0"/>
    <x v="640"/>
    <n v="24"/>
    <n v="0"/>
    <x v="1"/>
    <x v="0"/>
    <x v="0"/>
    <d v="2021-12-02T00:00:00"/>
    <d v="2023-12-10T00:00:00"/>
    <s v="0000-00-00"/>
    <n v="1440"/>
    <n v="1343.16"/>
    <n v="16"/>
    <s v="Vigente"/>
    <x v="0"/>
    <s v="Empleado Público"/>
    <s v="Empleado Público"/>
    <n v="1000185"/>
    <s v="71.26"/>
    <s v="2,512.00"/>
    <s v="Sobre firmas"/>
    <s v="1,755.32"/>
    <s v="Gladys Beatriz Cayambe Niama"/>
    <x v="1"/>
    <x v="5"/>
    <x v="1"/>
    <s v="QUITO"/>
    <s v="COTOCOLLAO"/>
    <x v="0"/>
  </r>
  <r>
    <n v="1000444"/>
    <s v="GUAMAN CUBI DOLORES FELICIDAD"/>
    <n v="1717574949"/>
    <x v="46"/>
    <x v="1"/>
    <x v="641"/>
    <n v="12"/>
    <n v="0"/>
    <x v="1"/>
    <x v="1"/>
    <x v="1"/>
    <d v="2021-12-02T00:00:00"/>
    <d v="2022-12-15T00:00:00"/>
    <s v="0000-00-00"/>
    <n v="505"/>
    <n v="433.36"/>
    <n v="23"/>
    <s v="Vigente"/>
    <x v="143"/>
    <s v="Actividades de agentes de energí­a eléctrica que organiza la venta de electricidad ví­a sistemas de distribución de energí­a operados por otros. Gestión de intercambiadores eléctricos."/>
    <s v="Actividades de agentes inmobiliarios neutrales, corredores de seguros, energía électica "/>
    <n v="1000508"/>
    <s v="47.77"/>
    <s v="1,450.00"/>
    <s v="Sobre firmas"/>
    <s v="16.34"/>
    <s v="Gladys Beatriz Cayambe Niama"/>
    <x v="0"/>
    <x v="1"/>
    <x v="1"/>
    <s v="QUITO"/>
    <s v="COTOCOLLAO"/>
    <x v="0"/>
  </r>
  <r>
    <n v="1001323"/>
    <s v="HERRERA FLORES HENRRY PATRICIO"/>
    <n v="1710111590"/>
    <x v="18"/>
    <x v="0"/>
    <x v="642"/>
    <n v="12"/>
    <n v="0"/>
    <x v="1"/>
    <x v="1"/>
    <x v="1"/>
    <d v="2021-12-02T00:00:00"/>
    <d v="2022-12-17T00:00:00"/>
    <s v="0000-00-00"/>
    <n v="1000"/>
    <n v="859.88"/>
    <n v="23"/>
    <s v="Vigente"/>
    <x v="157"/>
    <s v="Empleado Privado"/>
    <s v="Empleado Privado"/>
    <n v="1001400"/>
    <s v="94.60"/>
    <s v="1,800.00"/>
    <s v="Sobre firmas"/>
    <s v="4.21"/>
    <s v="Gladys Beatriz Cayambe Niama"/>
    <x v="0"/>
    <x v="3"/>
    <x v="1"/>
    <s v="QUITO"/>
    <s v="LA CONCEPCION"/>
    <x v="0"/>
  </r>
  <r>
    <n v="1001581"/>
    <s v="QUINCHIMBA ALBAN CARLOS GUSTAVO"/>
    <n v="1716984917"/>
    <x v="35"/>
    <x v="0"/>
    <x v="643"/>
    <n v="6"/>
    <n v="0"/>
    <x v="1"/>
    <x v="1"/>
    <x v="1"/>
    <d v="2021-12-02T00:00:00"/>
    <d v="2022-06-20T00:00:00"/>
    <s v="0000-00-00"/>
    <n v="500"/>
    <n v="346.03"/>
    <n v="23"/>
    <s v="Vigente"/>
    <x v="158"/>
    <s v="Actividades de supervisión a distancia de sistemas electrónicos de seguridad, como los de alarma contra robos y contra incendios, incluido su instalación y mantenimiento. La unidad que lleva a cabo esta actividad puede dedicarse también a la venta de estos sistemas de seguridad."/>
    <s v="Actividades varias "/>
    <n v="1001684"/>
    <s v="89.27"/>
    <s v="3,500.00"/>
    <s v="Sobre firmas"/>
    <s v="8.31"/>
    <s v="Gladys Beatriz Cayambe Niama"/>
    <x v="0"/>
    <x v="0"/>
    <x v="1"/>
    <s v="QUITO"/>
    <s v="COTOCOLLAO"/>
    <x v="0"/>
  </r>
  <r>
    <n v="1001659"/>
    <s v="LOOR VALENCIA GENESIS AMADA"/>
    <n v="1725850315"/>
    <x v="30"/>
    <x v="1"/>
    <x v="644"/>
    <n v="6"/>
    <n v="50"/>
    <x v="3"/>
    <x v="1"/>
    <x v="1"/>
    <d v="2021-12-02T00:00:00"/>
    <d v="2022-06-10T00:00:00"/>
    <d v="2022-01-10T00:00:00"/>
    <n v="500"/>
    <n v="500"/>
    <n v="23"/>
    <s v="Moroso"/>
    <x v="3"/>
    <s v="Prestación de otros servicios de reservas relacionados con los viajes: reservas de transporte, hoteles, restaurantes, alquiler de automóviles, entretenimiento y deporte, etcétera."/>
    <s v="Prestacións de varios servicios"/>
    <n v="1001761"/>
    <s v="89.27"/>
    <s v="1,000.00"/>
    <s v="Sobre firmas"/>
    <s v="0.03"/>
    <s v="Gladys Beatriz Cayambe Niama"/>
    <x v="0"/>
    <x v="0"/>
    <x v="1"/>
    <s v="QUITO"/>
    <s v="COTOCOLLAO"/>
    <x v="0"/>
  </r>
  <r>
    <n v="1001665"/>
    <s v="ROLDAN ROLDAN EUCEBIA ."/>
    <n v="602726457"/>
    <x v="32"/>
    <x v="1"/>
    <x v="645"/>
    <n v="36"/>
    <n v="0"/>
    <x v="1"/>
    <x v="1"/>
    <x v="1"/>
    <d v="2021-12-02T00:00:00"/>
    <d v="2024-12-10T00:00:00"/>
    <s v="0000-00-00"/>
    <n v="5000"/>
    <n v="4828.43"/>
    <n v="21.5"/>
    <s v="Vigente"/>
    <x v="4"/>
    <s v="Cultivo de brócoli, col y coliflor."/>
    <s v="Cultivo de granos"/>
    <n v="1001766"/>
    <s v="192.26"/>
    <s v="500.00"/>
    <s v="Sobre firmas"/>
    <s v="222.32"/>
    <s v="Eloisa Veronica Guaman Tasambay"/>
    <x v="1"/>
    <x v="0"/>
    <x v="0"/>
    <s v="PALLATANGA"/>
    <s v="PALLATANGA"/>
    <x v="0"/>
  </r>
  <r>
    <n v="1001668"/>
    <s v="LUNA GRIJALVA TATIANA DOMENICA"/>
    <n v="1725295024"/>
    <x v="15"/>
    <x v="1"/>
    <x v="646"/>
    <n v="6"/>
    <n v="4"/>
    <x v="1"/>
    <x v="1"/>
    <x v="1"/>
    <d v="2021-12-02T00:00:00"/>
    <d v="2022-06-25T00:00:00"/>
    <d v="2022-02-25T00:00:00"/>
    <n v="500"/>
    <n v="428.27"/>
    <n v="23"/>
    <s v="Moroso"/>
    <x v="159"/>
    <s v="Otras actividades de asesoramiento y representación en procedimientos jurí­dicos (derecho constitucional, administrativo, militar, etcétera)."/>
    <s v="Otras actividades y cultivos"/>
    <n v="1001770"/>
    <s v="89.27"/>
    <s v="500.00"/>
    <s v="Sobre firmas"/>
    <s v="0.04"/>
    <s v="Gladys Beatriz Cayambe Niama"/>
    <x v="0"/>
    <x v="3"/>
    <x v="1"/>
    <s v="QUITO"/>
    <s v="COTOCOLLAO"/>
    <x v="0"/>
  </r>
  <r>
    <n v="1001685"/>
    <s v="URQUIZO VALDEZ JOSE ANTONIO"/>
    <n v="1718235631"/>
    <x v="6"/>
    <x v="0"/>
    <x v="647"/>
    <n v="36"/>
    <n v="0"/>
    <x v="1"/>
    <x v="1"/>
    <x v="1"/>
    <d v="2021-12-02T00:00:00"/>
    <d v="2024-12-20T00:00:00"/>
    <s v="0000-00-00"/>
    <n v="6000"/>
    <n v="5812.05"/>
    <n v="18.989999999999998"/>
    <s v="Vigente"/>
    <x v="160"/>
    <s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
    <s v="Actividades de consorcios y construcción"/>
    <n v="1001788"/>
    <s v="223.03"/>
    <s v="4,000.00"/>
    <s v="Sobre firmas"/>
    <s v="6.30"/>
    <s v="Saruk Rik Maila Chiluiza"/>
    <x v="0"/>
    <x v="1"/>
    <x v="0"/>
    <s v="RIOBAMBA"/>
    <s v="CACHA (CAB EN MACHANGARA)"/>
    <x v="1"/>
  </r>
  <r>
    <n v="1001685"/>
    <s v="URQUIZO VALDEZ JOSE ANTONIO"/>
    <n v="1718235631"/>
    <x v="6"/>
    <x v="0"/>
    <x v="648"/>
    <n v="36"/>
    <n v="0"/>
    <x v="1"/>
    <x v="1"/>
    <x v="1"/>
    <d v="2021-12-02T00:00:00"/>
    <d v="2024-12-20T00:00:00"/>
    <s v="0000-00-00"/>
    <n v="5000"/>
    <n v="4834.45"/>
    <n v="17.5"/>
    <s v="Vigente"/>
    <x v="161"/>
    <s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
    <s v="Actividades de consorcios y construcción"/>
    <n v="1001788"/>
    <s v="182.11"/>
    <s v="4,000.00"/>
    <s v="Sobre firmas"/>
    <s v="6.30"/>
    <s v="Saruk Rik Maila Chiluiza"/>
    <x v="0"/>
    <x v="1"/>
    <x v="0"/>
    <s v="RIOBAMBA"/>
    <s v="CACHA (CAB EN MACHANGARA)"/>
    <x v="1"/>
  </r>
  <r>
    <n v="1000133"/>
    <s v="BERRONES VALLEJO GILMA GERMANIA"/>
    <n v="603054081"/>
    <x v="28"/>
    <x v="1"/>
    <x v="649"/>
    <n v="1"/>
    <n v="0"/>
    <x v="1"/>
    <x v="1"/>
    <x v="1"/>
    <d v="2021-12-03T00:00:00"/>
    <d v="2022-03-05T00:00:00"/>
    <s v="0000-00-00"/>
    <n v="350"/>
    <n v="350"/>
    <n v="23"/>
    <s v="Vigente"/>
    <x v="4"/>
    <s v="Venta al por menor de productos textiles, prendas de vestir y calzado en puestos de venta y mercados."/>
    <s v="Venta al por menor varios"/>
    <n v="1000168"/>
    <s v="0.00"/>
    <s v="1,250.00"/>
    <s v="Sobre firmas"/>
    <s v="0.00"/>
    <s v="Rosa María Sinaluisa Carrillo"/>
    <x v="0"/>
    <x v="0"/>
    <x v="0"/>
    <s v="ALAUSI"/>
    <s v="SIBAMBE"/>
    <x v="1"/>
  </r>
  <r>
    <n v="1001146"/>
    <s v="AULLA AGUAGALLO SEGUNDO ROBERTO"/>
    <n v="605163179"/>
    <x v="21"/>
    <x v="1"/>
    <x v="650"/>
    <n v="48"/>
    <n v="0"/>
    <x v="1"/>
    <x v="1"/>
    <x v="1"/>
    <d v="2021-12-03T00:00:00"/>
    <d v="2025-12-03T00:00:00"/>
    <s v="0000-00-00"/>
    <n v="10000"/>
    <n v="9726.67"/>
    <n v="18.989999999999998"/>
    <s v="Vigente"/>
    <x v="21"/>
    <s v="Venta al por mayor de frutas, legumbres y hortalizas."/>
    <s v="Venta al por mayor varios"/>
    <n v="1001225"/>
    <s v="304.15"/>
    <s v="600.00"/>
    <s v="Sobre firmas"/>
    <s v="0.88"/>
    <s v="Gladys Beatriz Cayambe Niama"/>
    <x v="1"/>
    <x v="0"/>
    <x v="0"/>
    <s v="RIOBAMBA"/>
    <s v="CACHA (CAB EN MACHANGARA)"/>
    <x v="1"/>
  </r>
  <r>
    <n v="1000071"/>
    <s v="CACERES MENA MAYRA ELIZABETH"/>
    <n v="602493041"/>
    <x v="18"/>
    <x v="1"/>
    <x v="651"/>
    <n v="15"/>
    <n v="0"/>
    <x v="1"/>
    <x v="0"/>
    <x v="0"/>
    <d v="2021-12-04T00:00:00"/>
    <d v="2023-03-05T00:00:00"/>
    <s v="0000-00-00"/>
    <n v="3000"/>
    <n v="2637.33"/>
    <n v="16"/>
    <s v="Vigente"/>
    <x v="0"/>
    <s v="Venta al por mayor de frutas, legumbres y hortalizas."/>
    <s v="Venta al por mayor varios"/>
    <n v="1000075"/>
    <s v="223.55"/>
    <s v="2,303.53"/>
    <s v="Sobre firmas"/>
    <s v="16.79"/>
    <s v="Rosa María Sinaluisa Carrillo"/>
    <x v="0"/>
    <x v="0"/>
    <x v="0"/>
    <s v="RIOBAMBA"/>
    <s v="RIOBAMBA"/>
    <x v="0"/>
  </r>
  <r>
    <n v="1000271"/>
    <s v="CARRILLO MOSQUERA EDUARDO MARCELO"/>
    <n v="1706766985"/>
    <x v="48"/>
    <x v="0"/>
    <x v="652"/>
    <n v="1"/>
    <n v="0"/>
    <x v="1"/>
    <x v="1"/>
    <x v="1"/>
    <d v="2021-12-04T00:00:00"/>
    <d v="2022-03-25T00:00:00"/>
    <s v="0000-00-00"/>
    <n v="1000"/>
    <n v="1000"/>
    <n v="23"/>
    <s v="Vigente"/>
    <x v="4"/>
    <s v="Servicios de taxis."/>
    <s v="Servicios Varios"/>
    <n v="1000330"/>
    <s v="1,056.20"/>
    <s v="8,000.00"/>
    <s v="Sobre firmas"/>
    <s v="101.82"/>
    <s v="Saruk Rik Maila Chiluiza"/>
    <x v="1"/>
    <x v="0"/>
    <x v="1"/>
    <s v="QUITO"/>
    <s v="ZAMBIZA"/>
    <x v="1"/>
  </r>
  <r>
    <n v="1000377"/>
    <s v="URQUIZO TIUPUL ANA "/>
    <n v="601122377"/>
    <x v="9"/>
    <x v="1"/>
    <x v="653"/>
    <n v="18"/>
    <n v="4"/>
    <x v="1"/>
    <x v="1"/>
    <x v="1"/>
    <d v="2021-12-04T00:00:00"/>
    <d v="2023-06-25T00:00:00"/>
    <d v="2022-02-25T00:00:00"/>
    <n v="3330"/>
    <n v="3202.56"/>
    <n v="17.5"/>
    <s v="Moroso"/>
    <x v="10"/>
    <s v="Ama de Casa"/>
    <s v="Ama de Casa"/>
    <n v="1000440"/>
    <s v="213.41"/>
    <s v="2,300.00"/>
    <s v="Sobre firmas"/>
    <s v="0.00"/>
    <s v="Saruk Rik Maila Chiluiza"/>
    <x v="1"/>
    <x v="1"/>
    <x v="0"/>
    <s v="RIOBAMBA"/>
    <s v="YARUQUIES"/>
    <x v="0"/>
  </r>
  <r>
    <n v="1000638"/>
    <s v="QUINATOA TOAZO DARWIN ALCIDES"/>
    <n v="1715233159"/>
    <x v="12"/>
    <x v="1"/>
    <x v="654"/>
    <n v="30"/>
    <n v="0"/>
    <x v="1"/>
    <x v="1"/>
    <x v="1"/>
    <d v="2021-12-04T00:00:00"/>
    <d v="2024-06-25T00:00:00"/>
    <s v="0000-00-00"/>
    <n v="10000"/>
    <n v="9625.7199999999993"/>
    <n v="21.5"/>
    <s v="Vigente"/>
    <x v="162"/>
    <s v="Empleado Privado"/>
    <s v="Empleado Privado"/>
    <n v="1000709"/>
    <s v="439.01"/>
    <s v="1,300.00"/>
    <s v="Sobre firmas"/>
    <s v="1.73"/>
    <s v="Saruk Rik Maila Chiluiza"/>
    <x v="0"/>
    <x v="0"/>
    <x v="1"/>
    <s v="QUITO"/>
    <s v="COTOCOLLAO"/>
    <x v="0"/>
  </r>
  <r>
    <n v="1001420"/>
    <s v="RUIZ CHILUIZA GLORIA INES "/>
    <n v="929002822"/>
    <x v="22"/>
    <x v="1"/>
    <x v="655"/>
    <n v="40"/>
    <n v="4"/>
    <x v="1"/>
    <x v="1"/>
    <x v="1"/>
    <d v="2021-12-04T00:00:00"/>
    <d v="2025-04-25T00:00:00"/>
    <d v="2022-02-25T00:00:00"/>
    <n v="2965"/>
    <n v="2952.57"/>
    <n v="21.5"/>
    <s v="Moroso"/>
    <x v="21"/>
    <s v="Venta al por mayor de frutas, legumbres y hortalizas."/>
    <s v="Venta al por mayor varios"/>
    <n v="1001501"/>
    <s v="106.01"/>
    <s v="400.00"/>
    <s v="Sobre firmas"/>
    <s v="0.00"/>
    <s v="Gladys Beatriz Cayambe Niama"/>
    <x v="1"/>
    <x v="0"/>
    <x v="4"/>
    <s v="CHILLANES"/>
    <s v="CHILLANES"/>
    <x v="0"/>
  </r>
  <r>
    <n v="1000502"/>
    <s v="CAIZA IPO JOSE PEDRO "/>
    <n v="602359358"/>
    <x v="37"/>
    <x v="0"/>
    <x v="656"/>
    <n v="6"/>
    <n v="0"/>
    <x v="1"/>
    <x v="1"/>
    <x v="1"/>
    <d v="2021-12-06T00:00:00"/>
    <d v="2022-06-25T00:00:00"/>
    <s v="0000-00-00"/>
    <n v="600"/>
    <n v="415.61"/>
    <n v="23"/>
    <s v="Vigente"/>
    <x v="32"/>
    <s v="Empleado Privado"/>
    <s v="Empleado Privado"/>
    <n v="1000571"/>
    <s v="107.12"/>
    <s v="650.00"/>
    <s v="Sobre firmas"/>
    <s v="0.04"/>
    <s v="Rosa María Sinaluisa Carrillo"/>
    <x v="1"/>
    <x v="1"/>
    <x v="0"/>
    <s v="RIOBAMBA"/>
    <s v="CACHA (CAB EN MACHANGARA)"/>
    <x v="1"/>
  </r>
  <r>
    <n v="1000230"/>
    <s v="PILAMUNGA TENENUELA JOSE MANUEL"/>
    <n v="1714985940"/>
    <x v="21"/>
    <x v="0"/>
    <x v="657"/>
    <n v="1"/>
    <n v="0"/>
    <x v="1"/>
    <x v="1"/>
    <x v="1"/>
    <d v="2021-12-07T00:00:00"/>
    <d v="2022-03-25T00:00:00"/>
    <s v="0000-00-00"/>
    <n v="160"/>
    <n v="160"/>
    <n v="23"/>
    <s v="Vigente"/>
    <x v="10"/>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0291"/>
    <s v="168.48"/>
    <s v="1,800.00"/>
    <s v="Sobre firmas"/>
    <s v="0.00"/>
    <s v="Saruk Rik Maila Chiluiza"/>
    <x v="1"/>
    <x v="1"/>
    <x v="1"/>
    <s v="QUITO"/>
    <s v="COTOCOLLAO"/>
    <x v="0"/>
  </r>
  <r>
    <n v="1000495"/>
    <s v="FERNANDEZ FERNANDEZ MANUEL "/>
    <n v="603203803"/>
    <x v="3"/>
    <x v="0"/>
    <x v="658"/>
    <n v="36"/>
    <n v="0"/>
    <x v="1"/>
    <x v="1"/>
    <x v="1"/>
    <d v="2021-12-07T00:00:00"/>
    <d v="2024-12-01T00:00:00"/>
    <s v="0000-00-00"/>
    <n v="15000"/>
    <n v="14337.86"/>
    <n v="18.989999999999998"/>
    <s v="Vigente"/>
    <x v="32"/>
    <s v="Venta al por mayor de frutas, legumbres y hortalizas."/>
    <s v="Venta al por mayor varios"/>
    <n v="1000565"/>
    <s v="557.56"/>
    <s v="1,300.00"/>
    <s v="Sobre firmas"/>
    <s v="308.42"/>
    <s v="Eloisa Veronica Guaman Tasambay"/>
    <x v="0"/>
    <x v="1"/>
    <x v="0"/>
    <s v="COLTA"/>
    <s v="CAJABAMBA"/>
    <x v="0"/>
  </r>
  <r>
    <n v="1000635"/>
    <s v="ROJAS MALDONADO EDWIN PATRICIO"/>
    <n v="1708457286"/>
    <x v="37"/>
    <x v="0"/>
    <x v="659"/>
    <n v="24"/>
    <n v="0"/>
    <x v="1"/>
    <x v="0"/>
    <x v="0"/>
    <d v="2021-12-07T00:00:00"/>
    <d v="2023-12-25T00:00:00"/>
    <s v="0000-00-00"/>
    <n v="6150"/>
    <n v="5763.99"/>
    <n v="16"/>
    <s v="Vigente"/>
    <x v="0"/>
    <s v="Servicios de autobuses escolares y autobuses para el transporte de empleados."/>
    <s v="Servicios Varios"/>
    <n v="1000706"/>
    <s v="304.32"/>
    <s v="6,100.00"/>
    <s v="Sobre firmas"/>
    <s v="145.96"/>
    <s v="Gladys Beatriz Cayambe Niama"/>
    <x v="1"/>
    <x v="4"/>
    <x v="2"/>
    <s v="SAN MIGUEL DE URCUQUI"/>
    <s v="PABLO ARENAS"/>
    <x v="1"/>
  </r>
  <r>
    <n v="1000780"/>
    <s v="TASAMBAY VALDEZ JOSE ENRIQUE"/>
    <n v="1716928153"/>
    <x v="35"/>
    <x v="0"/>
    <x v="660"/>
    <n v="12"/>
    <n v="0"/>
    <x v="1"/>
    <x v="1"/>
    <x v="1"/>
    <d v="2021-12-07T00:00:00"/>
    <d v="2022-12-20T00:00:00"/>
    <s v="0000-00-00"/>
    <n v="2200"/>
    <n v="1879.06"/>
    <n v="18.989999999999998"/>
    <s v="Vigente"/>
    <x v="4"/>
    <s v="Actividades auxiliares de las actividades de servicios financieros n.c.p., como: actividades de tramitación y liquidación de transacciones financieras, incluidas las transacciones con tarjetas de crédito."/>
    <s v="Actividades de Servicios Financieros"/>
    <n v="1000852"/>
    <s v="203.87"/>
    <s v="4,100.00"/>
    <s v="Sobre firmas"/>
    <s v="107.67"/>
    <s v="Gladys Beatriz Cayambe Niama"/>
    <x v="1"/>
    <x v="1"/>
    <x v="0"/>
    <s v="RIOBAMBA"/>
    <s v="CACHA (CAB EN MACHANGARA)"/>
    <x v="1"/>
  </r>
  <r>
    <n v="1001022"/>
    <s v="SINALUISA MOROCHO SEGUNDO ANGEL"/>
    <n v="602481525"/>
    <x v="0"/>
    <x v="0"/>
    <x v="661"/>
    <n v="18"/>
    <n v="0"/>
    <x v="1"/>
    <x v="1"/>
    <x v="1"/>
    <d v="2021-12-07T00:00:00"/>
    <d v="2023-06-25T00:00:00"/>
    <s v="0000-00-00"/>
    <n v="1010"/>
    <n v="927.31"/>
    <n v="23"/>
    <s v="Vigente"/>
    <x v="32"/>
    <s v="Actividades de acuicultura en agua del mar o en tanques de agua salada: crí­a de peces incluido la cria de peces ornamentales marinos."/>
    <s v="Actividades de acuicultura"/>
    <n v="1001092"/>
    <s v="67.41"/>
    <s v="400.00"/>
    <s v="Sobre firmas"/>
    <s v="21.51"/>
    <s v="Rosa María Sinaluisa Carrillo"/>
    <x v="1"/>
    <x v="1"/>
    <x v="0"/>
    <s v="RIOBAMBA"/>
    <s v="YARUQUIES"/>
    <x v="0"/>
  </r>
  <r>
    <n v="1001242"/>
    <s v="QUINATOA QUINATOA JOSEFA GEORGINA "/>
    <n v="201059417"/>
    <x v="19"/>
    <x v="1"/>
    <x v="662"/>
    <n v="12"/>
    <n v="4"/>
    <x v="1"/>
    <x v="1"/>
    <x v="1"/>
    <d v="2021-12-07T00:00:00"/>
    <d v="2022-12-25T00:00:00"/>
    <d v="2022-02-25T00:00:00"/>
    <n v="1200"/>
    <n v="1069.46"/>
    <n v="23"/>
    <s v="Moroso"/>
    <x v="163"/>
    <s v="Comercio al por mayor de productos de caucho incluye llantas"/>
    <s v="Activiades de carga y descarga, tratamiento de alimentos"/>
    <n v="1001319"/>
    <s v="113.51"/>
    <s v="2,400.00"/>
    <s v="Sobre firmas"/>
    <s v="0.05"/>
    <s v="Saruk Rik Maila Chiluiza"/>
    <x v="0"/>
    <x v="1"/>
    <x v="1"/>
    <s v="QUITO"/>
    <s v="COCHAPAMBA"/>
    <x v="1"/>
  </r>
  <r>
    <n v="1001378"/>
    <s v="TASAMBAY VALDEZ ALBERTO "/>
    <n v="600891345"/>
    <x v="59"/>
    <x v="0"/>
    <x v="663"/>
    <n v="12"/>
    <n v="0"/>
    <x v="1"/>
    <x v="1"/>
    <x v="1"/>
    <d v="2021-12-07T00:00:00"/>
    <d v="2022-12-07T00:00:00"/>
    <s v="0000-00-00"/>
    <n v="1000"/>
    <n v="849.97"/>
    <n v="23"/>
    <s v="Vigente"/>
    <x v="83"/>
    <s v="Venta al por menor de frutas, legumbres y hortalizas frescas o en conserva en establecimientos especializados."/>
    <s v="Venta al por menor varios"/>
    <n v="1001454"/>
    <s v="94.08"/>
    <s v="1,130.00"/>
    <s v="Sobre firmas"/>
    <s v="2.30"/>
    <s v="Gladys Beatriz Cayambe Niama"/>
    <x v="1"/>
    <x v="1"/>
    <x v="0"/>
    <s v="RIOBAMBA"/>
    <s v="YARUQUIES"/>
    <x v="0"/>
  </r>
  <r>
    <n v="1001398"/>
    <s v="TARCO CORO LAURA ROCIO"/>
    <n v="1754354213"/>
    <x v="13"/>
    <x v="1"/>
    <x v="664"/>
    <n v="1"/>
    <n v="0"/>
    <x v="1"/>
    <x v="1"/>
    <x v="1"/>
    <d v="2021-12-07T00:00:00"/>
    <d v="2022-03-25T00:00:00"/>
    <s v="0000-00-00"/>
    <n v="3000"/>
    <n v="3000"/>
    <n v="21.5"/>
    <s v="Vigente"/>
    <x v="21"/>
    <s v="Venta al por mayor de frutas, legumbres y hortalizas."/>
    <s v="Venta al por mayor varios"/>
    <n v="1001479"/>
    <s v="3,151.92"/>
    <s v="7,500.00"/>
    <s v="Sobre firmas"/>
    <s v="47.20"/>
    <s v="Saruk Rik Maila Chiluiza"/>
    <x v="0"/>
    <x v="1"/>
    <x v="1"/>
    <s v="QUITO"/>
    <s v="POMASQUI"/>
    <x v="1"/>
  </r>
  <r>
    <n v="1001642"/>
    <s v="AUCANCELA PINCAY VERONICA LIZETH"/>
    <n v="1722640628"/>
    <x v="22"/>
    <x v="0"/>
    <x v="665"/>
    <n v="12"/>
    <n v="0"/>
    <x v="1"/>
    <x v="1"/>
    <x v="1"/>
    <d v="2021-12-07T00:00:00"/>
    <d v="2022-12-25T00:00:00"/>
    <s v="0000-00-00"/>
    <n v="1000"/>
    <n v="861.8"/>
    <n v="23"/>
    <s v="Vigente"/>
    <x v="33"/>
    <s v="Actividades de confección a la medida de prendas de vestir (costureras, sastres)."/>
    <s v="Actividades de confección a la medida de prendas de vestir (costureras, sastres)."/>
    <n v="1001746"/>
    <s v="94.60"/>
    <s v="650.00"/>
    <s v="Sobre firmas"/>
    <s v="78.11"/>
    <s v="Gladys Beatriz Cayambe Niama"/>
    <x v="0"/>
    <x v="0"/>
    <x v="1"/>
    <s v="QUITO"/>
    <s v="LA LIBERTAD"/>
    <x v="1"/>
  </r>
  <r>
    <n v="1001684"/>
    <s v="LAGLA LAGLA BLANCA MATILDE"/>
    <n v="1714242748"/>
    <x v="28"/>
    <x v="1"/>
    <x v="666"/>
    <n v="24"/>
    <n v="0"/>
    <x v="1"/>
    <x v="1"/>
    <x v="1"/>
    <d v="2021-12-07T00:00:00"/>
    <d v="2023-12-25T00:00:00"/>
    <s v="0000-00-00"/>
    <n v="4400"/>
    <n v="4132.1400000000003"/>
    <n v="17.5"/>
    <s v="Vigente"/>
    <x v="111"/>
    <s v="Fabricación de alimentos perecibles a base de frutas, legumbres y hortalizas como: ensaladas empaquetadas, hortalizas peladas y cortadas, tofu (cuajada de soya)."/>
    <s v="Fabricación de máquinaria y equipos"/>
    <n v="1001787"/>
    <s v="220.89"/>
    <s v="1,850.00"/>
    <s v="Sobre firmas"/>
    <s v="33.81"/>
    <s v="Gladys Beatriz Cayambe Niama"/>
    <x v="0"/>
    <x v="0"/>
    <x v="5"/>
    <s v="LATACUNGA"/>
    <s v="ELOY ALFARO (SAN FELIPE)"/>
    <x v="0"/>
  </r>
  <r>
    <n v="1000453"/>
    <s v="GUAIPACHA YUMICEBA MARIA TERESA"/>
    <n v="604169177"/>
    <x v="5"/>
    <x v="1"/>
    <x v="667"/>
    <n v="1"/>
    <n v="0"/>
    <x v="1"/>
    <x v="1"/>
    <x v="1"/>
    <d v="2021-12-08T00:00:00"/>
    <d v="2022-03-25T00:00:00"/>
    <s v="0000-00-00"/>
    <n v="765"/>
    <n v="765"/>
    <n v="23"/>
    <s v="Vigente"/>
    <x v="18"/>
    <s v="Conservación de frutas, pulpa de frutas, legumbres y hortalizas mediante el congelado, secado, deshidratado, inmersión en aceite o vinagre, enlatado, etcétera."/>
    <s v="Activiades de carga y descarga, tratamiento de alimentos"/>
    <n v="1000521"/>
    <s v="0.00"/>
    <s v="1,980.00"/>
    <s v="Sobre firmas"/>
    <s v="12.39"/>
    <s v="Saruk Rik Maila Chiluiza"/>
    <x v="1"/>
    <x v="1"/>
    <x v="0"/>
    <s v="RIOBAMBA"/>
    <s v="CACHA (CAB EN MACHANGARA)"/>
    <x v="1"/>
  </r>
  <r>
    <n v="1000557"/>
    <s v="MARTINEZ ARROBA JOSE ALBERTO"/>
    <n v="1710042597"/>
    <x v="17"/>
    <x v="0"/>
    <x v="668"/>
    <n v="18"/>
    <n v="4"/>
    <x v="1"/>
    <x v="1"/>
    <x v="1"/>
    <d v="2021-12-08T00:00:00"/>
    <d v="2023-06-25T00:00:00"/>
    <d v="2022-02-25T00:00:00"/>
    <n v="2000"/>
    <n v="1929.01"/>
    <n v="23"/>
    <s v="Moroso"/>
    <x v="5"/>
    <s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
    <s v="Actividades de almacenamiento y depósito para todo tipo de productos"/>
    <n v="1000628"/>
    <s v="133.47"/>
    <s v="4,375.00"/>
    <s v="Sobre firmas"/>
    <s v="0.07"/>
    <s v="Rosa María Sinaluisa Carrillo"/>
    <x v="0"/>
    <x v="4"/>
    <x v="0"/>
    <s v="RIOBAMBA"/>
    <s v="MALDONADO"/>
    <x v="1"/>
  </r>
  <r>
    <n v="1000842"/>
    <s v="YANCHAGUANO AREQUIPA MAURO VINICIO"/>
    <n v="502944689"/>
    <x v="29"/>
    <x v="0"/>
    <x v="669"/>
    <n v="1"/>
    <n v="0"/>
    <x v="1"/>
    <x v="1"/>
    <x v="1"/>
    <d v="2021-12-08T00:00:00"/>
    <d v="2022-03-25T00:00:00"/>
    <s v="0000-00-00"/>
    <n v="1100"/>
    <n v="1100"/>
    <n v="23"/>
    <s v="Vigente"/>
    <x v="21"/>
    <s v="Venta al por menor de frutas, legumbres y hortalizas frescas o en conserva en establecimientos especializados."/>
    <s v="Venta al por menor varios"/>
    <n v="1000912"/>
    <s v="1,158.67"/>
    <s v="2,600.00"/>
    <s v="Sobre firmas"/>
    <s v="0.04"/>
    <s v="Gladys Beatriz Cayambe Niama"/>
    <x v="1"/>
    <x v="0"/>
    <x v="5"/>
    <s v="LATACUNGA"/>
    <s v="ELOY ALFARO (SAN FELIPE)"/>
    <x v="0"/>
  </r>
  <r>
    <n v="1001192"/>
    <s v="CEDEÑO MARTINEZ LUCILA MONSERRAT"/>
    <n v="1715922843"/>
    <x v="7"/>
    <x v="1"/>
    <x v="670"/>
    <n v="12"/>
    <n v="4"/>
    <x v="1"/>
    <x v="1"/>
    <x v="1"/>
    <d v="2021-12-08T00:00:00"/>
    <d v="2022-12-25T00:00:00"/>
    <d v="2022-02-25T00:00:00"/>
    <n v="700"/>
    <n v="655.75"/>
    <n v="23"/>
    <s v="Moroso"/>
    <x v="164"/>
    <s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
    <s v="Venta al por menor varios"/>
    <n v="1001271"/>
    <s v="66.21"/>
    <s v="1,500.00"/>
    <s v="Sobre firmas"/>
    <s v="0.02"/>
    <s v="Saruk Rik Maila Chiluiza"/>
    <x v="0"/>
    <x v="0"/>
    <x v="1"/>
    <s v="QUITO"/>
    <s v="COTOCOLLAO"/>
    <x v="0"/>
  </r>
  <r>
    <n v="1001196"/>
    <s v="CAIZA USHIÑA JOSE DANIEL"/>
    <n v="1715511810"/>
    <x v="12"/>
    <x v="0"/>
    <x v="671"/>
    <n v="12"/>
    <n v="0"/>
    <x v="1"/>
    <x v="1"/>
    <x v="1"/>
    <d v="2021-12-08T00:00:00"/>
    <d v="2022-12-25T00:00:00"/>
    <s v="0000-00-00"/>
    <n v="550"/>
    <n v="473.55"/>
    <n v="23"/>
    <s v="Vigente"/>
    <x v="165"/>
    <s v="Servicios de taxis."/>
    <s v="Servicios Varios"/>
    <n v="1001275"/>
    <s v="52.03"/>
    <s v="1,200.00"/>
    <s v="Sobre firmas"/>
    <s v="3.85"/>
    <s v="Saruk Rik Maila Chiluiza"/>
    <x v="0"/>
    <x v="1"/>
    <x v="1"/>
    <s v="QUITO"/>
    <s v="GUAMANI"/>
    <x v="0"/>
  </r>
  <r>
    <n v="1001595"/>
    <s v="ERAZO PAGUAY STIVEEN VINICIO"/>
    <n v="1724258189"/>
    <x v="33"/>
    <x v="0"/>
    <x v="672"/>
    <n v="12"/>
    <n v="0"/>
    <x v="1"/>
    <x v="1"/>
    <x v="1"/>
    <d v="2021-12-08T00:00:00"/>
    <d v="2022-12-10T00:00:00"/>
    <s v="0000-00-00"/>
    <n v="1000"/>
    <n v="851.25"/>
    <n v="23"/>
    <s v="Vigente"/>
    <x v="62"/>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98"/>
    <s v="94.60"/>
    <s v="807.00"/>
    <s v="Sobre firmas"/>
    <s v="1.39"/>
    <s v="Saruk Rik Maila Chiluiza"/>
    <x v="0"/>
    <x v="1"/>
    <x v="1"/>
    <s v="QUITO"/>
    <s v="COTOCOLLAO"/>
    <x v="0"/>
  </r>
  <r>
    <n v="1001704"/>
    <s v="ARCOS QUIROLA HUGO MARCELO"/>
    <n v="1717175663"/>
    <x v="20"/>
    <x v="0"/>
    <x v="673"/>
    <n v="12"/>
    <n v="4"/>
    <x v="1"/>
    <x v="1"/>
    <x v="1"/>
    <d v="2021-12-08T00:00:00"/>
    <d v="2022-12-25T00:00:00"/>
    <d v="2022-02-25T00:00:00"/>
    <n v="7900"/>
    <n v="7372.16"/>
    <n v="18.989999999999998"/>
    <s v="Moroso"/>
    <x v="166"/>
    <s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
    <s v="Actividades de otorgamiento y fromación"/>
    <n v="1001806"/>
    <s v="732.11"/>
    <s v="7,600.00"/>
    <s v="Sobre firmas"/>
    <s v="0.28"/>
    <s v="Saruk Rik Maila Chiluiza"/>
    <x v="0"/>
    <x v="1"/>
    <x v="1"/>
    <s v="QUITO"/>
    <s v="CONOCOTO"/>
    <x v="1"/>
  </r>
  <r>
    <n v="1001230"/>
    <s v="MORALES BARAJA DANIELA JOHANNA"/>
    <n v="2100677737"/>
    <x v="15"/>
    <x v="1"/>
    <x v="674"/>
    <n v="6"/>
    <n v="0"/>
    <x v="1"/>
    <x v="1"/>
    <x v="1"/>
    <d v="2021-12-09T00:00:00"/>
    <d v="2022-06-05T00:00:00"/>
    <s v="0000-00-00"/>
    <n v="300"/>
    <n v="203.27"/>
    <n v="23"/>
    <s v="Vigente"/>
    <x v="167"/>
    <s v="Venta al por menor de productos de panaderí­a, confiterí­a y reposterí­a en establecimientos especializados."/>
    <s v="Venta al por menor varios"/>
    <n v="1001307"/>
    <s v="53.57"/>
    <s v="700.00"/>
    <s v="Sobre firmas"/>
    <s v="1.79"/>
    <s v="Gladys Beatriz Cayambe Niama"/>
    <x v="0"/>
    <x v="3"/>
    <x v="1"/>
    <s v="QUITO"/>
    <s v="IÑAQUITO"/>
    <x v="0"/>
  </r>
  <r>
    <n v="1000942"/>
    <s v="URQUIZO PADILLA JUAN MANUEL"/>
    <n v="1721472049"/>
    <x v="20"/>
    <x v="0"/>
    <x v="675"/>
    <n v="1"/>
    <n v="0"/>
    <x v="1"/>
    <x v="1"/>
    <x v="1"/>
    <d v="2021-12-10T00:00:00"/>
    <d v="2022-03-20T00:00:00"/>
    <s v="0000-00-00"/>
    <n v="3100"/>
    <n v="3100"/>
    <n v="21.5"/>
    <s v="Vigente"/>
    <x v="21"/>
    <s v="Servicios de taxis."/>
    <s v="Servicios Varios"/>
    <n v="1001010"/>
    <s v="3,251.46"/>
    <s v="7,000.00"/>
    <s v="Sobre firmas"/>
    <s v="73.40"/>
    <s v="Gladys Beatriz Cayambe Niama"/>
    <x v="0"/>
    <x v="2"/>
    <x v="0"/>
    <s v="RIOBAMBA"/>
    <s v="CACHA (CAB EN MACHANGARA)"/>
    <x v="1"/>
  </r>
  <r>
    <n v="1001666"/>
    <s v="JARA CHILLOGALLO ANA JACQUELINE"/>
    <n v="1717345225"/>
    <x v="35"/>
    <x v="1"/>
    <x v="676"/>
    <n v="24"/>
    <n v="0"/>
    <x v="1"/>
    <x v="1"/>
    <x v="1"/>
    <d v="2021-12-10T00:00:00"/>
    <d v="2023-12-10T00:00:00"/>
    <s v="0000-00-00"/>
    <n v="2000"/>
    <n v="1868.62"/>
    <n v="23"/>
    <s v="Vigente"/>
    <x v="15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67"/>
    <s v="105.79"/>
    <s v="2,100.00"/>
    <s v="Sobre firmas"/>
    <s v="32.08"/>
    <s v="Saruk Rik Maila Chiluiza"/>
    <x v="0"/>
    <x v="0"/>
    <x v="15"/>
    <s v="GIRON"/>
    <s v="GIRON"/>
    <x v="0"/>
  </r>
  <r>
    <n v="1001705"/>
    <s v="ROMO POZO DEYSY MARISOL"/>
    <n v="1723629265"/>
    <x v="8"/>
    <x v="1"/>
    <x v="677"/>
    <n v="24"/>
    <n v="4"/>
    <x v="1"/>
    <x v="1"/>
    <x v="1"/>
    <d v="2021-12-10T00:00:00"/>
    <d v="2023-12-25T00:00:00"/>
    <d v="2022-02-25T00:00:00"/>
    <n v="5000"/>
    <n v="4860.17"/>
    <n v="17.5"/>
    <s v="Moroso"/>
    <x v="168"/>
    <s v="Venta al por menor de productos farmacéuticos en establecimientos especializados."/>
    <s v="Venta al por menor varios"/>
    <n v="1001807"/>
    <s v="251.01"/>
    <s v="3,500.00"/>
    <s v="Sobre firmas"/>
    <s v="0.09"/>
    <s v="Saruk Rik Maila Chiluiza"/>
    <x v="0"/>
    <x v="2"/>
    <x v="1"/>
    <s v="QUITO"/>
    <s v="CHILLOGALLO"/>
    <x v="0"/>
  </r>
  <r>
    <n v="1001593"/>
    <s v="LOPEZ TOLEDO GLORIA MARINA"/>
    <n v="1801278209"/>
    <x v="56"/>
    <x v="1"/>
    <x v="678"/>
    <n v="24"/>
    <n v="0"/>
    <x v="1"/>
    <x v="1"/>
    <x v="1"/>
    <d v="2021-12-11T00:00:00"/>
    <d v="2023-12-25T00:00:00"/>
    <s v="0000-00-00"/>
    <n v="15000"/>
    <n v="14082.53"/>
    <n v="18.989999999999998"/>
    <s v="Vigente"/>
    <x v="19"/>
    <s v="Venta al por menor de frutas, legumbres y hortalizas frescas o en conserva en establecimientos especializados."/>
    <s v="Venta al por menor varios"/>
    <n v="1001696"/>
    <s v="756.06"/>
    <s v="3,400.00"/>
    <s v="Sobre firmas"/>
    <s v="21.69"/>
    <s v="Rosa María Sinaluisa Carrillo"/>
    <x v="0"/>
    <x v="0"/>
    <x v="12"/>
    <s v="SAN PEDRO DE PELILEO"/>
    <s v="PELILEO"/>
    <x v="0"/>
  </r>
  <r>
    <n v="1000237"/>
    <s v="YUMICEBA CRIOLLO MARIA MANUELA"/>
    <n v="1723889984"/>
    <x v="6"/>
    <x v="1"/>
    <x v="679"/>
    <n v="18"/>
    <n v="35"/>
    <x v="3"/>
    <x v="1"/>
    <x v="1"/>
    <d v="2021-12-13T00:00:00"/>
    <d v="2023-06-25T00:00:00"/>
    <d v="2022-01-25T00:00:00"/>
    <n v="1600"/>
    <n v="1593.53"/>
    <n v="23"/>
    <s v="Moroso"/>
    <x v="10"/>
    <s v="Venta al por mayor de frutas, legumbres y hortalizas."/>
    <s v="Venta al por mayor varios"/>
    <n v="1000299"/>
    <s v="106.77"/>
    <s v="6,100.00"/>
    <s v="Sobre firmas"/>
    <s v="0.01"/>
    <s v="Saruk Rik Maila Chiluiza"/>
    <x v="1"/>
    <x v="1"/>
    <x v="1"/>
    <s v="QUITO"/>
    <s v="COTOCOLLAO"/>
    <x v="0"/>
  </r>
  <r>
    <n v="1000320"/>
    <s v="URQUIZO TIUPUL MANUELA ."/>
    <n v="601442536"/>
    <x v="53"/>
    <x v="1"/>
    <x v="680"/>
    <n v="18"/>
    <n v="0"/>
    <x v="1"/>
    <x v="1"/>
    <x v="1"/>
    <d v="2021-12-13T00:00:00"/>
    <d v="2023-06-25T00:00:00"/>
    <s v="0000-00-00"/>
    <n v="3000"/>
    <n v="2724.78"/>
    <n v="17.5"/>
    <s v="Vigente"/>
    <x v="17"/>
    <s v="Venta al por menor de frutas, legumbres y hortalizas frescas o en conserva en establecimientos especializados."/>
    <s v="Venta al por menor varios"/>
    <n v="1000381"/>
    <s v="192.26"/>
    <s v="1,850.00"/>
    <s v="Sobre firmas"/>
    <s v="72.88"/>
    <s v="Gladys Beatriz Cayambe Niama"/>
    <x v="1"/>
    <x v="1"/>
    <x v="1"/>
    <s v="QUITO"/>
    <s v="COTOCOLLAO"/>
    <x v="0"/>
  </r>
  <r>
    <n v="1000577"/>
    <s v="GUAIPACHA CARRILLO JOSE LUIS"/>
    <n v="1724027279"/>
    <x v="15"/>
    <x v="0"/>
    <x v="681"/>
    <n v="1"/>
    <n v="0"/>
    <x v="1"/>
    <x v="1"/>
    <x v="1"/>
    <d v="2021-12-13T00:00:00"/>
    <d v="2022-03-15T00:00:00"/>
    <s v="0000-00-00"/>
    <n v="2075"/>
    <n v="2075"/>
    <n v="21.5"/>
    <s v="Vigente"/>
    <x v="10"/>
    <s v="Servicios de taxis."/>
    <s v="Servicios Varios"/>
    <n v="1000647"/>
    <s v="2,172.80"/>
    <s v="5,200.00"/>
    <s v="Sobre firmas"/>
    <s v="0.02"/>
    <s v="Saruk Rik Maila Chiluiza"/>
    <x v="1"/>
    <x v="0"/>
    <x v="0"/>
    <s v="RIOBAMBA"/>
    <s v="CACHA (CAB EN MACHANGARA)"/>
    <x v="1"/>
  </r>
  <r>
    <n v="1000678"/>
    <s v="TASAMBAY URQUIZO MARIA ROSA"/>
    <n v="1720725496"/>
    <x v="25"/>
    <x v="1"/>
    <x v="682"/>
    <n v="10"/>
    <n v="0"/>
    <x v="1"/>
    <x v="1"/>
    <x v="1"/>
    <d v="2021-12-13T00:00:00"/>
    <d v="2022-10-25T00:00:00"/>
    <s v="0000-00-00"/>
    <n v="2100"/>
    <n v="1726.92"/>
    <n v="21.5"/>
    <s v="Vigente"/>
    <x v="169"/>
    <s v="Venta al por menor de frutas, legumbres y hortalizas frescas o en conserva en establecimientos especializados."/>
    <s v="Venta al por menor varios"/>
    <n v="1000747"/>
    <s v="232.33"/>
    <s v="1,200.00"/>
    <s v="Sobre firmas"/>
    <s v="279.08"/>
    <s v="Juan Gabriel Urquizo Yumiceba"/>
    <x v="1"/>
    <x v="1"/>
    <x v="1"/>
    <s v="QUITO"/>
    <s v="COTOCOLLAO"/>
    <x v="0"/>
  </r>
  <r>
    <n v="1000699"/>
    <s v="FIERRO SEGOVIA DIEGO ALEJANDRO"/>
    <n v="604342279"/>
    <x v="7"/>
    <x v="0"/>
    <x v="683"/>
    <n v="1"/>
    <n v="0"/>
    <x v="1"/>
    <x v="1"/>
    <x v="1"/>
    <d v="2021-12-13T00:00:00"/>
    <d v="2022-03-10T00:00:00"/>
    <s v="0000-00-00"/>
    <n v="374"/>
    <n v="374"/>
    <n v="23"/>
    <s v="Vigente"/>
    <x v="38"/>
    <s v="Empleado Público"/>
    <s v="Empleado Público"/>
    <n v="1000768"/>
    <s v="0.00"/>
    <s v="1,275.00"/>
    <s v="Sobre firmas"/>
    <s v="0.00"/>
    <s v="Rosa María Sinaluisa Carrillo"/>
    <x v="0"/>
    <x v="3"/>
    <x v="0"/>
    <s v="RIOBAMBA"/>
    <s v="VELOZ"/>
    <x v="0"/>
  </r>
  <r>
    <n v="1000837"/>
    <s v="ATUPAÑA CHIMBOLEMA LUIS MARCELO"/>
    <n v="1721000592"/>
    <x v="29"/>
    <x v="0"/>
    <x v="684"/>
    <n v="18"/>
    <n v="0"/>
    <x v="1"/>
    <x v="1"/>
    <x v="1"/>
    <d v="2021-12-13T00:00:00"/>
    <d v="2023-06-25T00:00:00"/>
    <s v="0000-00-00"/>
    <n v="1500"/>
    <n v="1371.16"/>
    <n v="23"/>
    <s v="Vigente"/>
    <x v="170"/>
    <s v="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
    <s v="Actividades de otorgamiento y fromación"/>
    <n v="1000907"/>
    <s v="100.10"/>
    <s v="3,450.00"/>
    <s v="Sobre firmas"/>
    <s v="0.45"/>
    <s v="Saruk Rik Maila Chiluiza"/>
    <x v="0"/>
    <x v="4"/>
    <x v="1"/>
    <s v="QUITO"/>
    <s v="SAN ROQUE"/>
    <x v="1"/>
  </r>
  <r>
    <n v="1001218"/>
    <s v="QUISHPI GUAPI MARIA LAURA"/>
    <n v="1719683722"/>
    <x v="6"/>
    <x v="1"/>
    <x v="685"/>
    <n v="1"/>
    <n v="0"/>
    <x v="1"/>
    <x v="1"/>
    <x v="1"/>
    <d v="2021-12-13T00:00:00"/>
    <d v="2022-03-12T00:00:00"/>
    <s v="0000-00-00"/>
    <n v="322"/>
    <n v="322"/>
    <n v="23"/>
    <s v="Vigente"/>
    <x v="171"/>
    <s v="Venta al por menor de frutas, legumbres y hortalizas frescas o en conserva en establecimientos especializados."/>
    <s v="Venta al por menor varios"/>
    <n v="1001295"/>
    <s v="338.55"/>
    <s v="1,500.00"/>
    <s v="Sobre firmas"/>
    <s v="0.05"/>
    <s v="Saruk Rik Maila Chiluiza"/>
    <x v="0"/>
    <x v="1"/>
    <x v="0"/>
    <s v="COLTA"/>
    <s v="CAJABAMBA"/>
    <x v="0"/>
  </r>
  <r>
    <n v="1001240"/>
    <s v="URQUIZO PADILLA MARTHA CECILIA"/>
    <n v="1720707700"/>
    <x v="12"/>
    <x v="1"/>
    <x v="686"/>
    <n v="1"/>
    <n v="0"/>
    <x v="1"/>
    <x v="1"/>
    <x v="1"/>
    <d v="2021-12-13T00:00:00"/>
    <d v="2022-03-15T00:00:00"/>
    <s v="0000-00-00"/>
    <n v="830"/>
    <n v="830"/>
    <n v="23"/>
    <s v="Vigente"/>
    <x v="21"/>
    <s v="Venta al por mayor de frutas, legumbres y hortalizas."/>
    <s v="Venta al por mayor varios"/>
    <n v="1001315"/>
    <s v="871.77"/>
    <s v="2,750.00"/>
    <s v="Sobre firmas"/>
    <s v="0.15"/>
    <s v="Saruk Rik Maila Chiluiza"/>
    <x v="1"/>
    <x v="1"/>
    <x v="1"/>
    <s v="QUITO"/>
    <s v="LLANO CHICO"/>
    <x v="1"/>
  </r>
  <r>
    <n v="1001339"/>
    <s v="QUIROLA MONDRAGON JERLY DAVID"/>
    <n v="1724812977"/>
    <x v="15"/>
    <x v="0"/>
    <x v="687"/>
    <n v="18"/>
    <n v="0"/>
    <x v="1"/>
    <x v="0"/>
    <x v="0"/>
    <d v="2021-12-13T00:00:00"/>
    <d v="2023-06-25T00:00:00"/>
    <s v="0000-00-00"/>
    <n v="2000"/>
    <n v="1813.2"/>
    <n v="16"/>
    <s v="Vigente"/>
    <x v="0"/>
    <s v="Empleado Privado"/>
    <s v="Empleado Privado"/>
    <n v="1001416"/>
    <s v="126.75"/>
    <s v="400.00"/>
    <s v="Sobre firmas"/>
    <s v="27.26"/>
    <s v="Gladys Beatriz Cayambe Niama"/>
    <x v="0"/>
    <x v="0"/>
    <x v="1"/>
    <s v="QUITO"/>
    <s v="COTOCOLLAO"/>
    <x v="0"/>
  </r>
  <r>
    <n v="1001710"/>
    <s v="CAIZA TOAPANTA CRISTINA MIKAELA"/>
    <n v="1754303830"/>
    <x v="33"/>
    <x v="1"/>
    <x v="688"/>
    <n v="12"/>
    <n v="40"/>
    <x v="3"/>
    <x v="1"/>
    <x v="1"/>
    <d v="2021-12-13T00:00:00"/>
    <d v="2022-12-20T00:00:00"/>
    <d v="2022-01-20T00:00:00"/>
    <n v="1100"/>
    <n v="1100"/>
    <n v="23"/>
    <s v="Moroso"/>
    <x v="150"/>
    <s v="Actividades de confección a la medida de prendas de vestir (costureras, sastres)."/>
    <s v="Actividades de confección a la medida de prendas de vestir (costureras, sastres)."/>
    <n v="1001810"/>
    <s v="104.05"/>
    <s v="3,600.00"/>
    <s v="Sobre firmas"/>
    <s v="0.04"/>
    <s v="Saruk Rik Maila Chiluiza"/>
    <x v="0"/>
    <x v="0"/>
    <x v="1"/>
    <s v="QUITO"/>
    <s v="CENTRO HISTORICO"/>
    <x v="0"/>
  </r>
  <r>
    <n v="1001712"/>
    <s v="GUAMAN GUARANGA LUIS ARTURO"/>
    <n v="1715334676"/>
    <x v="12"/>
    <x v="0"/>
    <x v="689"/>
    <n v="36"/>
    <n v="0"/>
    <x v="1"/>
    <x v="1"/>
    <x v="1"/>
    <d v="2021-12-13T00:00:00"/>
    <d v="2024-12-25T00:00:00"/>
    <s v="0000-00-00"/>
    <n v="6000"/>
    <n v="5808.5"/>
    <n v="21.5"/>
    <s v="Vigente"/>
    <x v="10"/>
    <s v="Carga y descarga de mercancí­as y equipaje, independientemente del modo de transporte utilizado, estiba y desestiba, incluye carga y descarga de vagones ferroviarios de carga."/>
    <s v="Activiades de carga y descarga, tratamiento de alimentos"/>
    <n v="1001812"/>
    <s v="230.71"/>
    <s v="850.00"/>
    <s v="Sobre firmas"/>
    <s v="52.87"/>
    <s v="Gladys Beatriz Cayambe Niama"/>
    <x v="1"/>
    <x v="0"/>
    <x v="0"/>
    <s v="RIOBAMBA"/>
    <s v="PUNIN"/>
    <x v="1"/>
  </r>
  <r>
    <n v="1000593"/>
    <s v="AIGAJE PROAÑO LUIS LEOPOLDO"/>
    <n v="1704764453"/>
    <x v="38"/>
    <x v="0"/>
    <x v="690"/>
    <n v="10"/>
    <n v="4"/>
    <x v="1"/>
    <x v="1"/>
    <x v="1"/>
    <d v="2021-12-14T00:00:00"/>
    <d v="2022-10-25T00:00:00"/>
    <d v="2022-02-25T00:00:00"/>
    <n v="635"/>
    <n v="533.58000000000004"/>
    <n v="23"/>
    <s v="Moroso"/>
    <x v="172"/>
    <s v="Venta al por menor de pescado, crustáceos, moluscos y productos de la pesca en establecimientos especializados."/>
    <s v="Venta al por menor varios"/>
    <n v="1000664"/>
    <s v="70.71"/>
    <s v="2,120.00"/>
    <s v="Sobre firmas"/>
    <s v="0.03"/>
    <s v="Juan Gabriel Urquizo Yumiceba"/>
    <x v="0"/>
    <x v="1"/>
    <x v="1"/>
    <s v="QUITO"/>
    <s v="COTOCOLLAO"/>
    <x v="0"/>
  </r>
  <r>
    <n v="1000851"/>
    <s v="MOROCHO YUNGAN MARIA LORENZA"/>
    <n v="603783473"/>
    <x v="5"/>
    <x v="1"/>
    <x v="691"/>
    <n v="24"/>
    <n v="4"/>
    <x v="1"/>
    <x v="1"/>
    <x v="1"/>
    <d v="2021-12-14T00:00:00"/>
    <d v="2023-12-25T00:00:00"/>
    <d v="2022-02-25T00:00:00"/>
    <n v="5000"/>
    <n v="4867.42"/>
    <n v="21.5"/>
    <s v="Moroso"/>
    <x v="66"/>
    <s v="Venta al por mayor de carne y productos cárnicos (incluidas las aves de corral)."/>
    <s v="Venta al por mayor varios"/>
    <n v="1000921"/>
    <s v="260.76"/>
    <s v="3,100.00"/>
    <s v="Sobre firmas"/>
    <s v="0.09"/>
    <s v="Saruk Rik Maila Chiluiza"/>
    <x v="1"/>
    <x v="1"/>
    <x v="0"/>
    <s v="RIOBAMBA"/>
    <s v="CACHA (CAB EN MACHANGARA)"/>
    <x v="1"/>
  </r>
  <r>
    <n v="1001528"/>
    <s v="ASADOBAY ESCOBAR SONIA MARITZA"/>
    <n v="602636284"/>
    <x v="18"/>
    <x v="1"/>
    <x v="692"/>
    <n v="4"/>
    <n v="0"/>
    <x v="1"/>
    <x v="1"/>
    <x v="1"/>
    <d v="2021-12-14T00:00:00"/>
    <d v="2022-04-15T00:00:00"/>
    <s v="0000-00-00"/>
    <n v="2000"/>
    <n v="1022.65"/>
    <n v="23"/>
    <s v="Vigente"/>
    <x v="9"/>
    <s v="Venta al por mayor de frutas, legumbres y hortalizas."/>
    <s v="Venta al por mayor varios"/>
    <n v="1001623"/>
    <s v="525.23"/>
    <s v="2,500.00"/>
    <s v="Sobre firmas"/>
    <s v="31.14"/>
    <s v="Rosa María Sinaluisa Carrillo"/>
    <x v="0"/>
    <x v="0"/>
    <x v="0"/>
    <s v="RIOBAMBA"/>
    <s v="CALPI"/>
    <x v="1"/>
  </r>
  <r>
    <n v="1000465"/>
    <s v="YUMICEBA CRIOLLO JOSE VICENTE"/>
    <n v="1716850225"/>
    <x v="41"/>
    <x v="0"/>
    <x v="693"/>
    <n v="36"/>
    <n v="0"/>
    <x v="1"/>
    <x v="1"/>
    <x v="1"/>
    <d v="2021-12-15T00:00:00"/>
    <d v="2024-12-25T00:00:00"/>
    <s v="0000-00-00"/>
    <n v="5000"/>
    <n v="4814.7"/>
    <n v="17.5"/>
    <s v="Vigente"/>
    <x v="21"/>
    <s v="Actividades de servicios de grabación de sonido en estudio o en otros lugares, incluida la producción de programas de radio grabados (es decir, no emitidos en directo)."/>
    <s v="Actividades varias "/>
    <n v="1000535"/>
    <s v="182.11"/>
    <s v="51,000.00"/>
    <s v="Sobre firmas"/>
    <s v="39.04"/>
    <s v="Saruk Rik Maila Chiluiza"/>
    <x v="1"/>
    <x v="2"/>
    <x v="0"/>
    <s v="RIOBAMBA"/>
    <s v="RIOBAMBA"/>
    <x v="0"/>
  </r>
  <r>
    <n v="1000465"/>
    <s v="YUMICEBA CRIOLLO JOSE VICENTE"/>
    <n v="1716850225"/>
    <x v="41"/>
    <x v="0"/>
    <x v="694"/>
    <n v="36"/>
    <n v="0"/>
    <x v="1"/>
    <x v="1"/>
    <x v="1"/>
    <d v="2021-12-15T00:00:00"/>
    <d v="2024-12-25T00:00:00"/>
    <s v="0000-00-00"/>
    <n v="3000"/>
    <n v="2893.24"/>
    <n v="18.989999999999998"/>
    <s v="Vigente"/>
    <x v="21"/>
    <s v="Actividades de servicios de grabación de sonido en estudio o en otros lugares, incluida la producción de programas de radio grabados (es decir, no emitidos en directo)."/>
    <s v="Actividades varias "/>
    <n v="1000535"/>
    <s v="111.51"/>
    <s v="51,000.00"/>
    <s v="Sobre firmas"/>
    <s v="39.04"/>
    <s v="Saruk Rik Maila Chiluiza"/>
    <x v="1"/>
    <x v="2"/>
    <x v="0"/>
    <s v="RIOBAMBA"/>
    <s v="RIOBAMBA"/>
    <x v="0"/>
  </r>
  <r>
    <n v="1000588"/>
    <s v="ESTRELLA INCA CARMEN AMELIA"/>
    <n v="601967383"/>
    <x v="16"/>
    <x v="1"/>
    <x v="695"/>
    <n v="1"/>
    <n v="0"/>
    <x v="1"/>
    <x v="1"/>
    <x v="1"/>
    <d v="2021-12-15T00:00:00"/>
    <d v="2022-03-25T00:00:00"/>
    <s v="0000-00-00"/>
    <n v="380"/>
    <n v="380"/>
    <n v="23"/>
    <s v="Vigente"/>
    <x v="4"/>
    <s v="Actividades a corto y a largo plazo de clí­nicas especializadas, es decir, actividades médicas, de diagnóstico y de tratamiento (clí­nicas para enfermos mentales, de rehabilitación, para enfermedades infecciosas, de maternidad, etcétera)."/>
    <s v="Actividades Médicas"/>
    <n v="1000659"/>
    <s v="0.00"/>
    <s v="1,320.00"/>
    <s v="Sobre firmas"/>
    <s v="0.00"/>
    <s v="Eloisa Veronica Guaman Tasambay"/>
    <x v="0"/>
    <x v="1"/>
    <x v="0"/>
    <s v="COLTA"/>
    <s v="SICALPA"/>
    <x v="0"/>
  </r>
  <r>
    <n v="1001007"/>
    <s v="BALTAZAR CHICAIZA MARTHA CECILIA"/>
    <n v="1722214531"/>
    <x v="8"/>
    <x v="1"/>
    <x v="696"/>
    <n v="1"/>
    <n v="0"/>
    <x v="1"/>
    <x v="1"/>
    <x v="1"/>
    <d v="2021-12-15T00:00:00"/>
    <d v="2022-03-25T00:00:00"/>
    <s v="0000-00-00"/>
    <n v="1500"/>
    <n v="1500"/>
    <n v="23"/>
    <s v="Vigente"/>
    <x v="4"/>
    <s v="Venta al por menor de frutas, legumbres y hortalizas frescas o en conserva en establecimientos especializados."/>
    <s v="Venta al por menor varios"/>
    <n v="1001077"/>
    <s v="0.00"/>
    <s v="5,500.00"/>
    <s v="Sobre firmas"/>
    <s v="5.62"/>
    <s v="Saruk Rik Maila Chiluiza"/>
    <x v="1"/>
    <x v="1"/>
    <x v="12"/>
    <s v="AMBATO"/>
    <s v="PICAIGUA"/>
    <x v="1"/>
  </r>
  <r>
    <n v="1001012"/>
    <s v="ANDRADE DIAZ GLORIA CRISTINA"/>
    <n v="1724088115"/>
    <x v="22"/>
    <x v="1"/>
    <x v="697"/>
    <n v="1"/>
    <n v="0"/>
    <x v="1"/>
    <x v="1"/>
    <x v="1"/>
    <d v="2021-12-15T00:00:00"/>
    <d v="2022-03-25T00:00:00"/>
    <s v="0000-00-00"/>
    <n v="600"/>
    <n v="600"/>
    <n v="23"/>
    <s v="Vigente"/>
    <x v="173"/>
    <s v="Actividades de enseñanza de métodos de lectura rápida y cursos de oratoria."/>
    <s v="Actividades de enseñanza "/>
    <n v="1001082"/>
    <s v="629.19"/>
    <s v="1,600.00"/>
    <s v="Sobre firmas"/>
    <s v="0.94"/>
    <s v="Juan Gabriel Urquizo Yumiceba"/>
    <x v="1"/>
    <x v="0"/>
    <x v="1"/>
    <s v="QUITO"/>
    <s v="COCHAPAMBA"/>
    <x v="1"/>
  </r>
  <r>
    <n v="1001446"/>
    <s v="TENENUELA GUAMAN HILARIO ."/>
    <n v="1707276992"/>
    <x v="26"/>
    <x v="0"/>
    <x v="698"/>
    <n v="24"/>
    <n v="24"/>
    <x v="2"/>
    <x v="1"/>
    <x v="1"/>
    <d v="2021-12-15T00:00:00"/>
    <d v="2024-01-05T00:00:00"/>
    <d v="2022-02-05T00:00:00"/>
    <n v="1260"/>
    <n v="1260"/>
    <n v="23"/>
    <s v="Moroso"/>
    <x v="21"/>
    <s v="Venta al por mayor de papa y tubérculos."/>
    <s v="Venta al por mayor varios"/>
    <n v="1001525"/>
    <s v="66.65"/>
    <s v="1,600.00"/>
    <s v="Sobre firmas"/>
    <s v="0.02"/>
    <s v="Gladys Beatriz Cayambe Niama"/>
    <x v="1"/>
    <x v="1"/>
    <x v="0"/>
    <s v="COLTA"/>
    <s v="CAJABAMBA"/>
    <x v="0"/>
  </r>
  <r>
    <n v="1001717"/>
    <s v="CUJILEMA ESTRELLA RENE JAVIER"/>
    <n v="604305037"/>
    <x v="44"/>
    <x v="0"/>
    <x v="699"/>
    <n v="18"/>
    <n v="0"/>
    <x v="1"/>
    <x v="1"/>
    <x v="1"/>
    <d v="2021-12-15T00:00:00"/>
    <d v="2023-06-25T00:00:00"/>
    <s v="0000-00-00"/>
    <n v="1000"/>
    <n v="912.73"/>
    <n v="23"/>
    <s v="Vigente"/>
    <x v="4"/>
    <s v="Limpieza de edificios nuevos después de su construcción."/>
    <s v="Reparaciones varias y mantenimiento"/>
    <n v="1001817"/>
    <s v="66.73"/>
    <s v="1,000.00"/>
    <s v="Sobre firmas"/>
    <s v="36.60"/>
    <s v="Eloisa Veronica Guaman Tasambay"/>
    <x v="0"/>
    <x v="0"/>
    <x v="0"/>
    <s v="RIOBAMBA"/>
    <s v="LIZARZABURU"/>
    <x v="0"/>
  </r>
  <r>
    <n v="1000219"/>
    <s v="URQUIZO AUQUILLA MANUELA "/>
    <n v="1710938604"/>
    <x v="18"/>
    <x v="1"/>
    <x v="700"/>
    <n v="1"/>
    <n v="0"/>
    <x v="1"/>
    <x v="1"/>
    <x v="1"/>
    <d v="2021-12-16T00:00:00"/>
    <d v="2022-03-25T00:00:00"/>
    <s v="0000-00-00"/>
    <n v="3000"/>
    <n v="3000"/>
    <n v="21.5"/>
    <s v="Vigente"/>
    <x v="17"/>
    <s v="Venta al por mayor de frutas, legumbres y hortalizas."/>
    <s v="Venta al por mayor varios"/>
    <n v="1000282"/>
    <s v="3,135.81"/>
    <s v="6,800.00"/>
    <s v="Sobre firmas"/>
    <s v="148.39"/>
    <s v="Gladys Beatriz Cayambe Niama"/>
    <x v="1"/>
    <x v="1"/>
    <x v="1"/>
    <s v="QUITO"/>
    <s v="COTOCOLLAO"/>
    <x v="0"/>
  </r>
  <r>
    <n v="1000878"/>
    <s v="CARANQUI QUISHPI MARIA ROGELIA"/>
    <n v="604415562"/>
    <x v="44"/>
    <x v="1"/>
    <x v="701"/>
    <n v="1"/>
    <n v="0"/>
    <x v="1"/>
    <x v="1"/>
    <x v="1"/>
    <d v="2021-12-17T00:00:00"/>
    <d v="2022-03-25T00:00:00"/>
    <s v="0000-00-00"/>
    <n v="3000"/>
    <n v="3000"/>
    <n v="21.5"/>
    <s v="Vigente"/>
    <x v="4"/>
    <s v="Venta al por menor de alimentos, bebidas y productos del tabaco en puestos de venta o mercados."/>
    <s v="Venta al por menor varios"/>
    <n v="1000948"/>
    <s v="3,134.02"/>
    <s v="6,500.00"/>
    <s v="Sobre firmas"/>
    <s v="0.91"/>
    <s v="Eloisa Veronica Guaman Tasambay"/>
    <x v="1"/>
    <x v="0"/>
    <x v="0"/>
    <s v="GUAMOTE"/>
    <s v="GUAMOTE"/>
    <x v="0"/>
  </r>
  <r>
    <n v="1000994"/>
    <s v="TOMAREMA GUALAN EDGAR PATRICIO"/>
    <n v="1721820817"/>
    <x v="2"/>
    <x v="1"/>
    <x v="702"/>
    <n v="30"/>
    <n v="0"/>
    <x v="1"/>
    <x v="1"/>
    <x v="1"/>
    <d v="2021-12-17T00:00:00"/>
    <d v="2024-06-20T00:00:00"/>
    <s v="0000-00-00"/>
    <n v="5000"/>
    <n v="4742.1499999999996"/>
    <n v="17.5"/>
    <s v="Vigente"/>
    <x v="69"/>
    <s v="Actividades de asesoramiento técnico de arquitectura en diseño de edificios y dibujo de planos de construcción."/>
    <s v="Actividades de asesoramiento técnico"/>
    <n v="1001063"/>
    <s v="209.57"/>
    <s v="2,900.00"/>
    <s v="Sobre firmas"/>
    <s v="146.17"/>
    <s v="Saruk Rik Maila Chiluiza"/>
    <x v="0"/>
    <x v="1"/>
    <x v="1"/>
    <s v="QUITO"/>
    <s v="EL BATAN"/>
    <x v="0"/>
  </r>
  <r>
    <n v="1001060"/>
    <s v="GUALAN JANETA JOSE ALBERTO"/>
    <n v="602984734"/>
    <x v="3"/>
    <x v="0"/>
    <x v="703"/>
    <n v="24"/>
    <n v="24"/>
    <x v="2"/>
    <x v="1"/>
    <x v="1"/>
    <d v="2021-12-17T00:00:00"/>
    <d v="2024-01-05T00:00:00"/>
    <d v="2022-02-05T00:00:00"/>
    <n v="1110"/>
    <n v="1110"/>
    <n v="23"/>
    <s v="Moroso"/>
    <x v="21"/>
    <s v="Venta al por menor de frutas, legumbres y hortalizas frescas o en conserva en establecimientos especializados."/>
    <s v="Venta al por menor varios"/>
    <n v="1001132"/>
    <s v="58.71"/>
    <s v="1,000.00"/>
    <s v="Sobre firmas"/>
    <s v="0.02"/>
    <s v="Saruk Rik Maila Chiluiza"/>
    <x v="1"/>
    <x v="1"/>
    <x v="0"/>
    <s v="RIOBAMBA"/>
    <s v="YARUQUIES"/>
    <x v="0"/>
  </r>
  <r>
    <n v="1001366"/>
    <s v="GAVELA PEREZ GABRIELA INES"/>
    <n v="1718249145"/>
    <x v="8"/>
    <x v="1"/>
    <x v="704"/>
    <n v="2"/>
    <n v="0"/>
    <x v="1"/>
    <x v="1"/>
    <x v="1"/>
    <d v="2021-12-17T00:00:00"/>
    <d v="2022-03-05T00:00:00"/>
    <s v="0000-00-00"/>
    <n v="2000"/>
    <n v="1035.1600000000001"/>
    <n v="23"/>
    <s v="Vigente"/>
    <x v="174"/>
    <s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
    <s v="Actividades varias "/>
    <n v="1001443"/>
    <s v="1,029.88"/>
    <s v="10,000.00"/>
    <s v="Sobre firmas"/>
    <s v="0.89"/>
    <s v="Saruk Rik Maila Chiluiza"/>
    <x v="0"/>
    <x v="0"/>
    <x v="1"/>
    <s v="QUITO"/>
    <s v="COTOCOLLAO"/>
    <x v="0"/>
  </r>
  <r>
    <n v="1001507"/>
    <s v="NUÑEZ GUALLASAMIN CRISTIAN EDUARDO"/>
    <n v="1724637259"/>
    <x v="27"/>
    <x v="0"/>
    <x v="705"/>
    <n v="20"/>
    <n v="4"/>
    <x v="1"/>
    <x v="1"/>
    <x v="1"/>
    <d v="2021-12-17T00:00:00"/>
    <d v="2023-08-25T00:00:00"/>
    <d v="2022-02-25T00:00:00"/>
    <n v="3000"/>
    <n v="2890.01"/>
    <n v="21.5"/>
    <s v="Moroso"/>
    <x v="129"/>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01"/>
    <s v="181.36"/>
    <s v="1,700.00"/>
    <s v="Sobre firmas"/>
    <s v="0.07"/>
    <s v="Juan Gabriel Urquizo Yumiceba"/>
    <x v="0"/>
    <x v="0"/>
    <x v="1"/>
    <s v="RUMIÑAHUI"/>
    <s v="SANGOLQUI"/>
    <x v="0"/>
  </r>
  <r>
    <n v="1000073"/>
    <s v="CUADROS ALCIVAR ROSA MARIA"/>
    <n v="1708990096"/>
    <x v="24"/>
    <x v="1"/>
    <x v="706"/>
    <n v="12"/>
    <n v="0"/>
    <x v="1"/>
    <x v="1"/>
    <x v="1"/>
    <d v="2021-12-20T00:00:00"/>
    <d v="2022-12-20T00:00:00"/>
    <s v="0000-00-00"/>
    <n v="1000"/>
    <n v="849.97"/>
    <n v="23"/>
    <s v="Vigente"/>
    <x v="4"/>
    <s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
    <s v="Actividades de almacenamiento y depósito para todo tipo de productos"/>
    <n v="1000105"/>
    <s v="94.60"/>
    <s v="1,900.00"/>
    <s v="Sobre firmas"/>
    <s v="94.30"/>
    <s v="Eloisa Veronica Guaman Tasambay"/>
    <x v="0"/>
    <x v="0"/>
    <x v="1"/>
    <s v="QUITO"/>
    <s v="COTOCOLLAO"/>
    <x v="0"/>
  </r>
  <r>
    <n v="1000935"/>
    <s v="PASTUÑA CUCHIPARTE MARIA FABIOLA"/>
    <n v="503143836"/>
    <x v="44"/>
    <x v="1"/>
    <x v="707"/>
    <n v="24"/>
    <n v="0"/>
    <x v="1"/>
    <x v="0"/>
    <x v="0"/>
    <d v="2021-12-20T00:00:00"/>
    <d v="2024-01-05T00:00:00"/>
    <s v="0000-00-00"/>
    <n v="3100"/>
    <n v="3013.07"/>
    <n v="16"/>
    <s v="Vigente"/>
    <x v="0"/>
    <s v="Actividades de prestación de una serie de servicios administrativos de oficina corrientes, como recepción, planificación financiera, facturación y registro, personal y distribución fí­sica (servicios de mensajerí­a) y logí­stica, a cambio de una retribución o por contrato."/>
    <s v="Actividades varias "/>
    <n v="1001003"/>
    <s v="153.40"/>
    <s v="800.00"/>
    <s v="Sobre firmas"/>
    <s v="70.63"/>
    <s v="Gladys Beatriz Cayambe Niama"/>
    <x v="1"/>
    <x v="0"/>
    <x v="5"/>
    <s v="PUJILI"/>
    <s v="ZUMBAHUA"/>
    <x v="1"/>
  </r>
  <r>
    <n v="1001135"/>
    <s v="TIXI TASAMBAY LUIS ENRIQUE"/>
    <n v="604158832"/>
    <x v="6"/>
    <x v="0"/>
    <x v="708"/>
    <n v="48"/>
    <n v="35"/>
    <x v="3"/>
    <x v="1"/>
    <x v="1"/>
    <d v="2021-12-20T00:00:00"/>
    <d v="2025-12-25T00:00:00"/>
    <d v="2022-01-25T00:00:00"/>
    <n v="7630"/>
    <n v="7630"/>
    <n v="21.5"/>
    <s v="Moroso"/>
    <x v="21"/>
    <s v="Venta al por menor de frutas, legumbres y hortalizas frescas o en conserva en establecimientos especializados."/>
    <s v="Venta al por menor varios"/>
    <n v="1001210"/>
    <s v="242.30"/>
    <s v="720.00"/>
    <s v="Sobre firmas"/>
    <s v="0.07"/>
    <s v="Gladys Beatriz Cayambe Niama"/>
    <x v="1"/>
    <x v="1"/>
    <x v="0"/>
    <s v="RIOBAMBA"/>
    <s v="CACHA (CAB EN MACHANGARA)"/>
    <x v="1"/>
  </r>
  <r>
    <n v="1001291"/>
    <s v="CASHUG SAYA JOSE ALBERTO"/>
    <n v="1803207834"/>
    <x v="41"/>
    <x v="0"/>
    <x v="709"/>
    <n v="1"/>
    <n v="0"/>
    <x v="1"/>
    <x v="1"/>
    <x v="1"/>
    <d v="2021-12-20T00:00:00"/>
    <d v="2022-03-25T00:00:00"/>
    <s v="0000-00-00"/>
    <n v="3000"/>
    <n v="3000"/>
    <n v="21.5"/>
    <s v="Vigente"/>
    <x v="4"/>
    <s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
    <s v="Reparaciones varias y mantenimiento"/>
    <n v="1001368"/>
    <s v="0.00"/>
    <s v="6,000.00"/>
    <s v="Sobre firmas"/>
    <s v="3.77"/>
    <s v="Saruk Rik Maila Chiluiza"/>
    <x v="1"/>
    <x v="1"/>
    <x v="0"/>
    <s v="RIOBAMBA"/>
    <s v="YARUQUIES"/>
    <x v="0"/>
  </r>
  <r>
    <n v="1001713"/>
    <s v="SIERRA PILICITA MARIA CRISTINA"/>
    <n v="1720940301"/>
    <x v="7"/>
    <x v="1"/>
    <x v="710"/>
    <n v="20"/>
    <n v="0"/>
    <x v="1"/>
    <x v="1"/>
    <x v="1"/>
    <d v="2021-12-20T00:00:00"/>
    <d v="2023-08-15T00:00:00"/>
    <s v="0000-00-00"/>
    <n v="3000"/>
    <n v="2733.01"/>
    <n v="17.5"/>
    <s v="Vigente"/>
    <x v="169"/>
    <s v="Fabricación de artí­culos de lona o encerados: tiendas de campaña, artí­culos de acampada, velas, toldos de protección contra el sol, carpas, fundas para embalar mercaderí­as, etcétera."/>
    <s v="Fabricación de artículos"/>
    <n v="1001813"/>
    <s v="175.58"/>
    <s v="2,800.00"/>
    <s v="Sobre firmas"/>
    <s v="33.64"/>
    <s v="Saruk Rik Maila Chiluiza"/>
    <x v="1"/>
    <x v="3"/>
    <x v="1"/>
    <s v="QUITO"/>
    <s v="COTOCOLLAO"/>
    <x v="0"/>
  </r>
  <r>
    <n v="1000174"/>
    <s v="BUENAÑO TENELANDA MARCELO XAVIER"/>
    <n v="604490573"/>
    <x v="6"/>
    <x v="0"/>
    <x v="711"/>
    <n v="18"/>
    <n v="0"/>
    <x v="1"/>
    <x v="0"/>
    <x v="0"/>
    <d v="2021-12-21T00:00:00"/>
    <d v="2023-06-25T00:00:00"/>
    <s v="0000-00-00"/>
    <n v="2000"/>
    <n v="1806.08"/>
    <n v="16"/>
    <s v="Vigente"/>
    <x v="0"/>
    <s v="Servicios de taxis."/>
    <s v="Servicios Varios"/>
    <n v="1000196"/>
    <s v="126.75"/>
    <s v="734.00"/>
    <s v="Sobre firmas"/>
    <s v="13.43"/>
    <s v="Eloisa Veronica Guaman Tasambay"/>
    <x v="0"/>
    <x v="1"/>
    <x v="0"/>
    <s v="RIOBAMBA"/>
    <s v="VELOZ"/>
    <x v="0"/>
  </r>
  <r>
    <n v="1000750"/>
    <s v="LARA MAÑAY SANDRA NOEMY "/>
    <n v="605227503"/>
    <x v="14"/>
    <x v="1"/>
    <x v="712"/>
    <n v="6"/>
    <n v="0"/>
    <x v="1"/>
    <x v="1"/>
    <x v="1"/>
    <d v="2021-12-21T00:00:00"/>
    <d v="2022-06-25T00:00:00"/>
    <s v="0000-00-00"/>
    <n v="500"/>
    <n v="341.55"/>
    <n v="23"/>
    <s v="Vigente"/>
    <x v="4"/>
    <s v="Empleado Público"/>
    <s v="Empleado Público"/>
    <n v="1000821"/>
    <s v="89.27"/>
    <s v="480.00"/>
    <s v="Sobre firmas"/>
    <s v="67.51"/>
    <s v="Eloisa Veronica Guaman Tasambay"/>
    <x v="1"/>
    <x v="0"/>
    <x v="0"/>
    <s v="RIOBAMBA"/>
    <s v="LICTO"/>
    <x v="1"/>
  </r>
  <r>
    <n v="1001703"/>
    <s v="ALVEAR VILLARUEL PABLO RAMIRO"/>
    <n v="1714558119"/>
    <x v="35"/>
    <x v="0"/>
    <x v="713"/>
    <n v="30"/>
    <n v="4"/>
    <x v="1"/>
    <x v="1"/>
    <x v="1"/>
    <d v="2021-12-21T00:00:00"/>
    <d v="2024-06-25T00:00:00"/>
    <d v="2022-02-25T00:00:00"/>
    <n v="5000"/>
    <n v="4761"/>
    <n v="18.989999999999998"/>
    <s v="Moroso"/>
    <x v="105"/>
    <s v="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
    <s v="Actividades de arrendamiento"/>
    <n v="1001805"/>
    <s v="213.24"/>
    <s v="15,000.00"/>
    <s v="Sobre firmas"/>
    <s v="0.07"/>
    <s v="Saruk Rik Maila Chiluiza"/>
    <x v="0"/>
    <x v="2"/>
    <x v="1"/>
    <s v="QUITO"/>
    <s v="BELISARIO QUEVEDO"/>
    <x v="0"/>
  </r>
  <r>
    <n v="1001726"/>
    <s v="BRAVO SIMBAÑA MARIA EUSTOLIA"/>
    <n v="1703461457"/>
    <x v="54"/>
    <x v="1"/>
    <x v="714"/>
    <n v="36"/>
    <n v="0"/>
    <x v="1"/>
    <x v="1"/>
    <x v="1"/>
    <d v="2021-12-21T00:00:00"/>
    <d v="2025-01-10T00:00:00"/>
    <s v="0000-00-00"/>
    <n v="8000"/>
    <n v="7940.32"/>
    <n v="21.5"/>
    <s v="Vigente"/>
    <x v="3"/>
    <s v="Restaurantes de comida rápida, puestos de refrigerio y establecimientos que ofrecen comida para llevar, reparto de pizza, etcétera; heladerí­as, fuentes de soda, etcétera."/>
    <s v="Restaurantes"/>
    <n v="1001827"/>
    <s v="303.46"/>
    <s v="2,000.00"/>
    <s v="Sobre firmas"/>
    <s v="4,958.21"/>
    <s v="Gladys Beatriz Cayambe Niama"/>
    <x v="0"/>
    <x v="1"/>
    <x v="1"/>
    <s v="QUITO"/>
    <s v="PINTAG"/>
    <x v="1"/>
  </r>
  <r>
    <n v="1000425"/>
    <s v="CASANOVA PALACIOS EDISON ESTEBAN"/>
    <n v="1719680546"/>
    <x v="12"/>
    <x v="0"/>
    <x v="715"/>
    <n v="12"/>
    <n v="0"/>
    <x v="1"/>
    <x v="1"/>
    <x v="1"/>
    <d v="2021-12-22T00:00:00"/>
    <d v="2023-01-13T00:00:00"/>
    <s v="0000-00-00"/>
    <n v="906"/>
    <n v="851.51"/>
    <n v="23"/>
    <s v="Vigente"/>
    <x v="27"/>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488"/>
    <s v="85.70"/>
    <s v="2,300.00"/>
    <s v="Sobre firmas"/>
    <s v="0.43"/>
    <s v="Saruk Rik Maila Chiluiza"/>
    <x v="0"/>
    <x v="1"/>
    <x v="1"/>
    <s v="QUITO"/>
    <s v="COTOCOLLAO"/>
    <x v="0"/>
  </r>
  <r>
    <n v="1001632"/>
    <s v="DIAZ RIOS YUMARIS CAROLINA"/>
    <n v="1760101715"/>
    <x v="44"/>
    <x v="1"/>
    <x v="716"/>
    <n v="1"/>
    <n v="0"/>
    <x v="1"/>
    <x v="1"/>
    <x v="1"/>
    <d v="2021-12-22T00:00:00"/>
    <d v="2022-03-25T00:00:00"/>
    <s v="0000-00-00"/>
    <n v="600"/>
    <n v="600"/>
    <n v="23"/>
    <s v="Vigente"/>
    <x v="175"/>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36"/>
    <s v="626.53"/>
    <s v="2,000.00"/>
    <s v="Sobre firmas"/>
    <s v="0.09"/>
    <s v="Saruk Rik Maila Chiluiza"/>
    <x v="3"/>
    <x v="1"/>
    <x v="1"/>
    <s v="QUITO"/>
    <s v="COMITE DEL PUEBLO"/>
    <x v="0"/>
  </r>
  <r>
    <n v="1001661"/>
    <s v="SAGÑAY EVAS MARIA SANDRA"/>
    <n v="1717628059"/>
    <x v="35"/>
    <x v="1"/>
    <x v="717"/>
    <n v="20"/>
    <n v="0"/>
    <x v="1"/>
    <x v="1"/>
    <x v="1"/>
    <d v="2021-12-22T00:00:00"/>
    <d v="2023-08-23T00:00:00"/>
    <s v="0000-00-00"/>
    <n v="2000"/>
    <n v="1836.43"/>
    <n v="23"/>
    <s v="Vigente"/>
    <x v="33"/>
    <s v="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
    <s v="Fabricación de artículos"/>
    <n v="1001763"/>
    <s v="122.37"/>
    <s v="1,450.00"/>
    <s v="Sobre firmas"/>
    <s v="198.75"/>
    <s v="Gladys Beatriz Cayambe Niama"/>
    <x v="0"/>
    <x v="0"/>
    <x v="0"/>
    <s v="RIOBAMBA"/>
    <s v="PUNIN"/>
    <x v="1"/>
  </r>
  <r>
    <n v="1001724"/>
    <s v="GUISHCA CHUSIN SONIA MERCEDES"/>
    <n v="503676272"/>
    <x v="22"/>
    <x v="1"/>
    <x v="718"/>
    <n v="15"/>
    <n v="0"/>
    <x v="1"/>
    <x v="0"/>
    <x v="0"/>
    <d v="2021-12-22T00:00:00"/>
    <d v="2023-03-25T00:00:00"/>
    <s v="0000-00-00"/>
    <n v="2000"/>
    <n v="1760.32"/>
    <n v="16"/>
    <s v="Vigente"/>
    <x v="0"/>
    <s v="Empleado Privado"/>
    <s v="Empleado Privado"/>
    <n v="1001825"/>
    <s v="149.03"/>
    <s v="580.00"/>
    <s v="Sobre firmas"/>
    <s v="12.23"/>
    <s v="Gladys Beatriz Cayambe Niama"/>
    <x v="0"/>
    <x v="2"/>
    <x v="5"/>
    <s v="LA MANA"/>
    <s v="PUCAYACU"/>
    <x v="1"/>
  </r>
  <r>
    <n v="1001729"/>
    <s v="FUERTE GONZALEZ MARIA VIRGINIA"/>
    <n v="923396576"/>
    <x v="21"/>
    <x v="1"/>
    <x v="719"/>
    <n v="36"/>
    <n v="4"/>
    <x v="1"/>
    <x v="1"/>
    <x v="1"/>
    <d v="2021-12-22T00:00:00"/>
    <d v="2024-12-25T00:00:00"/>
    <d v="2022-02-25T00:00:00"/>
    <n v="10000"/>
    <n v="9823.66"/>
    <n v="21.5"/>
    <s v="Moroso"/>
    <x v="21"/>
    <s v="Venta al por mayor de frutas, legumbres y hortalizas."/>
    <s v="Venta al por mayor varios"/>
    <n v="1001831"/>
    <s v="384.52"/>
    <s v="2,100.00"/>
    <s v="Sobre firmas"/>
    <s v="0.58"/>
    <s v="Gladys Beatriz Cayambe Niama"/>
    <x v="0"/>
    <x v="0"/>
    <x v="17"/>
    <s v="SANTA ELENA"/>
    <s v="COLONCHE"/>
    <x v="1"/>
  </r>
  <r>
    <n v="1000646"/>
    <s v="CEPEDA GUACHO JUAN PATRICIO"/>
    <n v="1723876536"/>
    <x v="20"/>
    <x v="0"/>
    <x v="720"/>
    <n v="1"/>
    <n v="0"/>
    <x v="1"/>
    <x v="1"/>
    <x v="1"/>
    <d v="2021-12-23T00:00:00"/>
    <d v="2022-03-25T00:00:00"/>
    <s v="0000-00-00"/>
    <n v="230"/>
    <n v="230"/>
    <n v="23"/>
    <s v="Vigente"/>
    <x v="31"/>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0717"/>
    <s v="240.32"/>
    <s v="700.00"/>
    <s v="Sobre firmas"/>
    <s v="15.65"/>
    <s v="Gladys Beatriz Cayambe Niama"/>
    <x v="0"/>
    <x v="1"/>
    <x v="0"/>
    <s v="COLTA"/>
    <s v="SICALPA"/>
    <x v="0"/>
  </r>
  <r>
    <n v="1001263"/>
    <s v="GAVILANES . JUAN MANUEL"/>
    <n v="1705550893"/>
    <x v="9"/>
    <x v="1"/>
    <x v="721"/>
    <n v="18"/>
    <n v="0"/>
    <x v="1"/>
    <x v="1"/>
    <x v="1"/>
    <d v="2021-12-23T00:00:00"/>
    <d v="2023-06-21T00:00:00"/>
    <s v="0000-00-00"/>
    <n v="1512"/>
    <n v="1368.41"/>
    <n v="23"/>
    <s v="Vigente"/>
    <x v="176"/>
    <s v="Jubilado"/>
    <s v="Jubilado"/>
    <n v="1001340"/>
    <s v="100.91"/>
    <s v="3,000.00"/>
    <s v="Sobre firmas"/>
    <s v="4.82"/>
    <s v="Saruk Rik Maila Chiluiza"/>
    <x v="1"/>
    <x v="0"/>
    <x v="4"/>
    <s v="SAN MIGUEL"/>
    <s v="BILOVAN"/>
    <x v="1"/>
  </r>
  <r>
    <n v="1001708"/>
    <s v="URQUIZO HUARACA NAYELI ELIZABETH"/>
    <n v="1726468745"/>
    <x v="45"/>
    <x v="1"/>
    <x v="722"/>
    <n v="7"/>
    <n v="0"/>
    <x v="1"/>
    <x v="0"/>
    <x v="0"/>
    <d v="2021-12-23T00:00:00"/>
    <d v="2022-07-23T00:00:00"/>
    <s v="0000-00-00"/>
    <n v="1200"/>
    <n v="869.31"/>
    <n v="16"/>
    <s v="Vigente"/>
    <x v="0"/>
    <s v="Venta al por mayor de frutas, legumbres y hortalizas."/>
    <s v="Venta al por mayor varios"/>
    <n v="1001809"/>
    <s v="181.31"/>
    <s v="820.00"/>
    <s v="Sobre firmas"/>
    <s v="5.97"/>
    <s v="Gladys Beatriz Cayambe Niama"/>
    <x v="1"/>
    <x v="0"/>
    <x v="1"/>
    <s v="QUITO"/>
    <s v="LLANO CHICO"/>
    <x v="1"/>
  </r>
  <r>
    <n v="1001732"/>
    <s v="VERDEZOTO FLORES DAYRA YESENIA"/>
    <n v="1723354096"/>
    <x v="27"/>
    <x v="1"/>
    <x v="723"/>
    <n v="18"/>
    <n v="12"/>
    <x v="2"/>
    <x v="1"/>
    <x v="1"/>
    <d v="2021-12-23T00:00:00"/>
    <d v="2023-06-17T00:00:00"/>
    <d v="2022-02-17T00:00:00"/>
    <n v="1600"/>
    <n v="1449.22"/>
    <n v="23"/>
    <s v="Moroso"/>
    <x v="177"/>
    <e v="#N/A"/>
    <e v="#N/A"/>
    <n v="1001833"/>
    <s v="106.77"/>
    <s v="400.00"/>
    <s v="Sobre firmas"/>
    <s v="0.00"/>
    <s v="Gladys Beatriz Cayambe Niama"/>
    <x v="4"/>
    <x v="6"/>
    <x v="18"/>
    <e v="#N/A"/>
    <e v="#N/A"/>
    <x v="2"/>
  </r>
  <r>
    <n v="1001690"/>
    <s v="AGUAGALLO JANETA LOURDES MARIBEL"/>
    <n v="603631110"/>
    <x v="2"/>
    <x v="1"/>
    <x v="724"/>
    <n v="48"/>
    <n v="0"/>
    <x v="1"/>
    <x v="1"/>
    <x v="1"/>
    <d v="2021-12-24T00:00:00"/>
    <d v="2025-12-23T00:00:00"/>
    <s v="0000-00-00"/>
    <n v="10000"/>
    <n v="9721.4"/>
    <n v="18.989999999999998"/>
    <s v="Vigente"/>
    <x v="21"/>
    <s v="Venta al por mayor de frutas, legumbres y hortalizas."/>
    <s v="Venta al por mayor varios"/>
    <n v="1001791"/>
    <s v="304.15"/>
    <s v="2,100.00"/>
    <s v="Sobre firmas"/>
    <s v="0.79"/>
    <s v="Gladys Beatriz Cayambe Niama"/>
    <x v="1"/>
    <x v="1"/>
    <x v="0"/>
    <s v="RIOBAMBA"/>
    <s v="CACHA (CAB EN MACHANGARA)"/>
    <x v="1"/>
  </r>
  <r>
    <n v="1001734"/>
    <s v="TOIRAC LEGRA ONEIDA ."/>
    <n v="1759029620"/>
    <x v="36"/>
    <x v="1"/>
    <x v="725"/>
    <n v="24"/>
    <n v="0"/>
    <x v="1"/>
    <x v="1"/>
    <x v="1"/>
    <d v="2021-12-24T00:00:00"/>
    <d v="2023-12-20T00:00:00"/>
    <s v="0000-00-00"/>
    <n v="6000"/>
    <n v="5575.03"/>
    <n v="18.989999999999998"/>
    <s v="Vigente"/>
    <x v="178"/>
    <s v="Educación de cuarto nivel o de posgrado, destinado a la especialización cientí­fica o entrenamiento profesional avanzado. Corresponden a este nivel los tí­tulos intermedios de postgrado de especialista y diploma superior y los grados de magí­ster y doctor."/>
    <s v="Educacicón"/>
    <n v="1001835"/>
    <s v="305.54"/>
    <s v="4,300.00"/>
    <s v="Sobre firmas"/>
    <s v="2.03"/>
    <s v="Saruk Rik Maila Chiluiza"/>
    <x v="0"/>
    <x v="4"/>
    <x v="1"/>
    <s v="QUITO"/>
    <s v="COTOCOLLAO"/>
    <x v="0"/>
  </r>
  <r>
    <n v="1000203"/>
    <s v="SIGUENCIA DELGADO CESAR AGUSTO"/>
    <n v="605472133"/>
    <x v="49"/>
    <x v="0"/>
    <x v="726"/>
    <n v="12"/>
    <n v="4"/>
    <x v="1"/>
    <x v="1"/>
    <x v="1"/>
    <d v="2021-12-27T00:00:00"/>
    <d v="2022-12-25T00:00:00"/>
    <d v="2022-02-25T00:00:00"/>
    <n v="1000"/>
    <n v="924.48"/>
    <n v="23"/>
    <s v="Moroso"/>
    <x v="55"/>
    <s v="Empleado Privado"/>
    <s v="Empleado Privado"/>
    <n v="1000265"/>
    <s v="94.60"/>
    <s v="280.00"/>
    <s v="Sobre firmas"/>
    <s v="0.04"/>
    <s v="Juan Gabriel Urquizo Yumiceba"/>
    <x v="0"/>
    <x v="0"/>
    <x v="0"/>
    <s v="CHUNCHI"/>
    <s v="CHUNCHI"/>
    <x v="0"/>
  </r>
  <r>
    <n v="1000675"/>
    <s v="FARINANGO SIMBAÑA JONATHAN PATRICIO"/>
    <n v="1717635823"/>
    <x v="2"/>
    <x v="0"/>
    <x v="727"/>
    <n v="12"/>
    <n v="19"/>
    <x v="2"/>
    <x v="0"/>
    <x v="0"/>
    <d v="2021-12-27T00:00:00"/>
    <d v="2023-01-10T00:00:00"/>
    <d v="2022-02-10T00:00:00"/>
    <n v="1100"/>
    <n v="1100"/>
    <n v="16"/>
    <s v="Moroso"/>
    <x v="0"/>
    <s v="Restaurantes, cevicherí­as, picanterí­as, cafeterí­as, etcétera, incluido comida para llevar."/>
    <s v="Restaurantes"/>
    <n v="1001836"/>
    <s v="100.37"/>
    <s v="902.00"/>
    <s v="Sobre firmas"/>
    <s v="0.04"/>
    <s v="Gladys Beatriz Cayambe Niama"/>
    <x v="0"/>
    <x v="4"/>
    <x v="1"/>
    <s v="QUITO"/>
    <s v="CHIMBACALLE"/>
    <x v="0"/>
  </r>
  <r>
    <n v="1001162"/>
    <s v="AULLA BEJARANO JOSE ANTONIO"/>
    <n v="603322975"/>
    <x v="41"/>
    <x v="0"/>
    <x v="728"/>
    <n v="30"/>
    <n v="0"/>
    <x v="1"/>
    <x v="1"/>
    <x v="1"/>
    <d v="2021-12-27T00:00:00"/>
    <d v="2024-07-15T00:00:00"/>
    <s v="0000-00-00"/>
    <n v="2050"/>
    <n v="2022.07"/>
    <n v="21.5"/>
    <s v="Vigente"/>
    <x v="4"/>
    <s v="Servicios de taxis."/>
    <s v="Servicios Varios"/>
    <n v="1001241"/>
    <s v="90.00"/>
    <s v="1,100.00"/>
    <s v="Sobre firmas"/>
    <s v="89.58"/>
    <s v="Gladys Beatriz Cayambe Niama"/>
    <x v="1"/>
    <x v="0"/>
    <x v="0"/>
    <s v="RIOBAMBA"/>
    <s v="CACHA (CAB EN MACHANGARA)"/>
    <x v="1"/>
  </r>
  <r>
    <n v="1001162"/>
    <s v="AULLA BEJARANO JOSE ANTONIO"/>
    <n v="603322975"/>
    <x v="41"/>
    <x v="0"/>
    <x v="729"/>
    <n v="30"/>
    <n v="0"/>
    <x v="1"/>
    <x v="1"/>
    <x v="1"/>
    <d v="2021-12-27T00:00:00"/>
    <d v="2024-07-15T00:00:00"/>
    <s v="0000-00-00"/>
    <n v="5000"/>
    <n v="4914.53"/>
    <n v="17.5"/>
    <s v="Vigente"/>
    <x v="19"/>
    <s v="Servicios de taxis."/>
    <s v="Servicios Varios"/>
    <n v="1001241"/>
    <s v="209.57"/>
    <s v="1,100.00"/>
    <s v="Sobre firmas"/>
    <s v="89.58"/>
    <s v="Gladys Beatriz Cayambe Niama"/>
    <x v="1"/>
    <x v="0"/>
    <x v="0"/>
    <s v="RIOBAMBA"/>
    <s v="CACHA (CAB EN MACHANGARA)"/>
    <x v="1"/>
  </r>
  <r>
    <n v="1001735"/>
    <s v="CRIOLLO CRIOLLO JUAN "/>
    <n v="600832950"/>
    <x v="23"/>
    <x v="0"/>
    <x v="730"/>
    <n v="12"/>
    <n v="0"/>
    <x v="1"/>
    <x v="1"/>
    <x v="1"/>
    <d v="2021-12-27T00:00:00"/>
    <d v="2022-12-25T00:00:00"/>
    <s v="0000-00-00"/>
    <n v="200"/>
    <n v="169.85"/>
    <n v="23"/>
    <s v="Vigente"/>
    <x v="4"/>
    <s v="Venta al por mayor de frutas, legumbres y hortalizas."/>
    <s v="Venta al por mayor varios"/>
    <n v="1001837"/>
    <s v="18.92"/>
    <s v="100.00"/>
    <s v="Sobre firmas"/>
    <s v="10.16"/>
    <s v="Eloisa Veronica Guaman Tasambay"/>
    <x v="1"/>
    <x v="2"/>
    <x v="0"/>
    <s v="RIOBAMBA"/>
    <s v="YARUQUIES"/>
    <x v="0"/>
  </r>
  <r>
    <n v="1000189"/>
    <s v="NIAMA CRIOLLO LUIS GUSTAVO"/>
    <n v="604318212"/>
    <x v="2"/>
    <x v="0"/>
    <x v="731"/>
    <n v="12"/>
    <n v="0"/>
    <x v="1"/>
    <x v="0"/>
    <x v="0"/>
    <d v="2021-12-28T00:00:00"/>
    <d v="2023-01-01T00:00:00"/>
    <s v="0000-00-00"/>
    <n v="10000"/>
    <n v="9248.09"/>
    <n v="16"/>
    <s v="Vigente"/>
    <x v="0"/>
    <s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
    <s v="Actividades Médicas"/>
    <n v="1000252"/>
    <s v="912.51"/>
    <s v="4,800.00"/>
    <s v="Sobre firmas"/>
    <s v="2,920.67"/>
    <s v="Gladys Beatriz Cayambe Niama"/>
    <x v="1"/>
    <x v="0"/>
    <x v="1"/>
    <s v="QUITO"/>
    <s v="KENNEDY"/>
    <x v="0"/>
  </r>
  <r>
    <n v="1000189"/>
    <s v="NIAMA CRIOLLO LUIS GUSTAVO"/>
    <n v="604318212"/>
    <x v="2"/>
    <x v="0"/>
    <x v="732"/>
    <n v="12"/>
    <n v="0"/>
    <x v="1"/>
    <x v="0"/>
    <x v="0"/>
    <d v="2021-12-28T00:00:00"/>
    <d v="2023-01-01T00:00:00"/>
    <s v="0000-00-00"/>
    <n v="10000"/>
    <n v="9248.09"/>
    <n v="16"/>
    <s v="Vigente"/>
    <x v="0"/>
    <s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
    <s v="Actividades Médicas"/>
    <n v="1000252"/>
    <s v="912.51"/>
    <s v="4,800.00"/>
    <s v="Sobre firmas"/>
    <s v="2,920.67"/>
    <s v="Gladys Beatriz Cayambe Niama"/>
    <x v="1"/>
    <x v="0"/>
    <x v="1"/>
    <s v="QUITO"/>
    <s v="KENNEDY"/>
    <x v="0"/>
  </r>
  <r>
    <n v="1000448"/>
    <s v="TIXI NIAMA LUIS ALFONSO"/>
    <n v="1725564379"/>
    <x v="42"/>
    <x v="0"/>
    <x v="733"/>
    <n v="1"/>
    <n v="0"/>
    <x v="1"/>
    <x v="1"/>
    <x v="1"/>
    <d v="2021-12-28T00:00:00"/>
    <d v="2022-03-20T00:00:00"/>
    <s v="0000-00-00"/>
    <n v="900"/>
    <n v="900"/>
    <n v="23"/>
    <s v="Vigente"/>
    <x v="21"/>
    <s v="Venta al por menor de frutas, legumbres y hortalizas frescas o en conserva en establecimientos especializados."/>
    <s v="Venta al por menor varios"/>
    <n v="1000514"/>
    <s v="936.38"/>
    <s v="1,800.00"/>
    <s v="Sobre firmas"/>
    <s v="0.05"/>
    <s v="Juan Gabriel Urquizo Yumiceba"/>
    <x v="1"/>
    <x v="0"/>
    <x v="1"/>
    <s v="QUITO"/>
    <s v="COTOCOLLAO"/>
    <x v="0"/>
  </r>
  <r>
    <n v="1000448"/>
    <s v="TIXI NIAMA LUIS ALFONSO"/>
    <n v="1725564379"/>
    <x v="42"/>
    <x v="0"/>
    <x v="734"/>
    <n v="24"/>
    <n v="9"/>
    <x v="2"/>
    <x v="1"/>
    <x v="1"/>
    <d v="2021-12-28T00:00:00"/>
    <d v="2024-01-20T00:00:00"/>
    <d v="2022-02-20T00:00:00"/>
    <n v="2500"/>
    <n v="2500"/>
    <n v="21.5"/>
    <s v="Moroso"/>
    <x v="10"/>
    <s v="Venta al por menor de frutas, legumbres y hortalizas frescas o en conserva en establecimientos especializados."/>
    <s v="Venta al por menor varios"/>
    <n v="1000514"/>
    <s v="130.38"/>
    <s v="1,800.00"/>
    <s v="Sobre firmas"/>
    <s v="0.05"/>
    <s v="Saruk Rik Maila Chiluiza"/>
    <x v="1"/>
    <x v="0"/>
    <x v="1"/>
    <s v="QUITO"/>
    <s v="COTOCOLLAO"/>
    <x v="0"/>
  </r>
  <r>
    <n v="1000474"/>
    <s v="AREVALO PULLUPASIG MIGUEL ANGEL"/>
    <n v="1709362253"/>
    <x v="4"/>
    <x v="0"/>
    <x v="735"/>
    <n v="48"/>
    <n v="35"/>
    <x v="3"/>
    <x v="1"/>
    <x v="1"/>
    <d v="2021-12-28T00:00:00"/>
    <d v="2025-12-25T00:00:00"/>
    <d v="2022-01-25T00:00:00"/>
    <n v="6400"/>
    <n v="6400"/>
    <n v="21.5"/>
    <s v="Moroso"/>
    <x v="179"/>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0545"/>
    <s v="203.24"/>
    <s v="1,556.00"/>
    <s v="Sobre firmas"/>
    <s v="0.05"/>
    <s v="Juan Gabriel Urquizo Yumiceba"/>
    <x v="0"/>
    <x v="0"/>
    <x v="1"/>
    <s v="QUITO"/>
    <s v="COTOCOLLAO"/>
    <x v="0"/>
  </r>
  <r>
    <n v="1001014"/>
    <s v="ANDRADE DIAZ SHIRLEY VANESSA"/>
    <n v="1725082372"/>
    <x v="14"/>
    <x v="1"/>
    <x v="736"/>
    <n v="12"/>
    <n v="0"/>
    <x v="1"/>
    <x v="0"/>
    <x v="0"/>
    <d v="2021-12-28T00:00:00"/>
    <d v="2023-01-15T00:00:00"/>
    <s v="0000-00-00"/>
    <n v="1950"/>
    <n v="1815.7"/>
    <n v="16"/>
    <s v="Vigente"/>
    <x v="0"/>
    <s v="Fabricación de productos de limpieza: Preparados para perfumar y desodorizar ambientes, polvos o pastas de limpieza incluidos papel, guata, etcétera, revestido o recubierto con estos productos de limpieza."/>
    <s v="Fabricación de máquinaria y equipos"/>
    <n v="1001083"/>
    <s v="177.94"/>
    <s v="550.00"/>
    <s v="Sobre firmas"/>
    <s v="100.33"/>
    <s v="Gladys Beatriz Cayambe Niama"/>
    <x v="0"/>
    <x v="0"/>
    <x v="1"/>
    <s v="QUITO"/>
    <s v="COTOCOLLAO"/>
    <x v="0"/>
  </r>
  <r>
    <n v="1001345"/>
    <s v="URQUIZO VALDEZ MARIA ROSA"/>
    <n v="1716460884"/>
    <x v="41"/>
    <x v="1"/>
    <x v="737"/>
    <n v="18"/>
    <n v="0"/>
    <x v="1"/>
    <x v="1"/>
    <x v="1"/>
    <d v="2021-12-28T00:00:00"/>
    <d v="2023-06-23T00:00:00"/>
    <s v="0000-00-00"/>
    <n v="2500"/>
    <n v="2255.3200000000002"/>
    <n v="21.5"/>
    <s v="Vigente"/>
    <x v="21"/>
    <s v="Venta al por mayor de frutas, legumbres y hortalizas."/>
    <s v="Venta al por mayor varios"/>
    <n v="1001422"/>
    <s v="165.02"/>
    <s v="1,450.00"/>
    <s v="Sobre firmas"/>
    <s v="0.04"/>
    <s v="Gladys Beatriz Cayambe Niama"/>
    <x v="1"/>
    <x v="1"/>
    <x v="0"/>
    <s v="RIOBAMBA"/>
    <s v="YARUQUIES"/>
    <x v="0"/>
  </r>
  <r>
    <n v="1001677"/>
    <s v="GUANOLEMA CURICAMA CESAR ."/>
    <n v="602314361"/>
    <x v="0"/>
    <x v="1"/>
    <x v="738"/>
    <n v="36"/>
    <n v="0"/>
    <x v="1"/>
    <x v="0"/>
    <x v="0"/>
    <d v="2021-12-28T00:00:00"/>
    <d v="2025-01-10T00:00:00"/>
    <s v="0000-00-00"/>
    <n v="4000"/>
    <n v="3925.5"/>
    <n v="16"/>
    <s v="Vigente"/>
    <x v="0"/>
    <s v="Empleado Público"/>
    <s v="Empleado Público"/>
    <n v="1001779"/>
    <s v="128.47"/>
    <s v="2,000.00"/>
    <s v="Sobre firmas"/>
    <s v="1,113.43"/>
    <s v="Saruk Rik Maila Chiluiza"/>
    <x v="0"/>
    <x v="1"/>
    <x v="1"/>
    <s v="QUITO"/>
    <s v="CHILLOGALLO"/>
    <x v="0"/>
  </r>
  <r>
    <n v="1001736"/>
    <s v="CHOCA DUTAN JAVIER RODRIGO"/>
    <n v="604870949"/>
    <x v="7"/>
    <x v="0"/>
    <x v="739"/>
    <n v="30"/>
    <n v="0"/>
    <x v="1"/>
    <x v="1"/>
    <x v="1"/>
    <d v="2021-12-28T00:00:00"/>
    <d v="2024-07-01T00:00:00"/>
    <s v="0000-00-00"/>
    <n v="5000"/>
    <n v="4878.08"/>
    <n v="17.5"/>
    <s v="Vigente"/>
    <x v="4"/>
    <s v="Actividades auxiliares de las actividades de servicios financieros n.c.p., como: actividades de tramitación y liquidación de transacciones financieras, incluidas las transacciones con tarjetas de crédito."/>
    <s v="Actividades de Servicios Financieros"/>
    <n v="1001838"/>
    <s v="209.57"/>
    <s v="1,600.00"/>
    <s v="Sobre firmas"/>
    <s v="211.85"/>
    <s v="Eloisa Veronica Guaman Tasambay"/>
    <x v="0"/>
    <x v="0"/>
    <x v="0"/>
    <s v="PALLATANGA"/>
    <s v="PALLATANGA"/>
    <x v="0"/>
  </r>
  <r>
    <n v="1001737"/>
    <s v="ROLDAN ROLDAN JOSE MANUEL"/>
    <n v="603287129"/>
    <x v="3"/>
    <x v="0"/>
    <x v="740"/>
    <n v="18"/>
    <n v="0"/>
    <x v="1"/>
    <x v="1"/>
    <x v="1"/>
    <d v="2021-12-28T00:00:00"/>
    <d v="2023-07-05T00:00:00"/>
    <s v="0000-00-00"/>
    <n v="3000"/>
    <n v="2873.35"/>
    <n v="21.5"/>
    <s v="Vigente"/>
    <x v="180"/>
    <s v="Actividades de asesoramiento técnico de arquitectura en diseño de edificios y dibujo de planos de construcción."/>
    <s v="Actividades de asesoramiento técnico"/>
    <n v="1001839"/>
    <s v="198.02"/>
    <s v="1,000.00"/>
    <s v="Sobre firmas"/>
    <s v="3.13"/>
    <s v="Juan Gabriel Urquizo Yumiceba"/>
    <x v="0"/>
    <x v="1"/>
    <x v="1"/>
    <s v="QUITO"/>
    <s v="CONDADO"/>
    <x v="0"/>
  </r>
  <r>
    <n v="1000146"/>
    <s v="URQUIZO VALDEZ ALFREDO "/>
    <n v="1710170232"/>
    <x v="0"/>
    <x v="0"/>
    <x v="741"/>
    <n v="1"/>
    <n v="0"/>
    <x v="1"/>
    <x v="1"/>
    <x v="1"/>
    <d v="2021-12-29T00:00:00"/>
    <d v="2022-03-25T00:00:00"/>
    <s v="0000-00-00"/>
    <n v="2500"/>
    <n v="2500"/>
    <n v="21.5"/>
    <s v="Vigente"/>
    <x v="21"/>
    <s v="Venta al por mayor de frutas, legumbres y hortalizas."/>
    <s v="Venta al por mayor varios"/>
    <n v="1000179"/>
    <s v="2,593.68"/>
    <s v="12,000.00"/>
    <s v="Sobre firmas"/>
    <s v="1,037.72"/>
    <s v="Saruk Rik Maila Chiluiza"/>
    <x v="1"/>
    <x v="0"/>
    <x v="1"/>
    <s v="QUITO"/>
    <s v="COTOCOLLAO"/>
    <x v="0"/>
  </r>
  <r>
    <n v="1000227"/>
    <s v="URQUIZO TIUPUL MARIANO "/>
    <n v="1710963792"/>
    <x v="18"/>
    <x v="0"/>
    <x v="742"/>
    <n v="1"/>
    <n v="0"/>
    <x v="1"/>
    <x v="1"/>
    <x v="1"/>
    <d v="2021-12-29T00:00:00"/>
    <d v="2022-03-25T00:00:00"/>
    <s v="0000-00-00"/>
    <n v="5000"/>
    <n v="5000"/>
    <n v="21.5"/>
    <s v="Vigente"/>
    <x v="21"/>
    <s v="Venta al por mayor de frutas, legumbres y hortalizas."/>
    <s v="Venta al por mayor varios"/>
    <n v="1000293"/>
    <s v="5,187.98"/>
    <s v="22,000.00"/>
    <s v="Sobre firmas"/>
    <s v="2.31"/>
    <s v="Saruk Rik Maila Chiluiza"/>
    <x v="1"/>
    <x v="2"/>
    <x v="1"/>
    <s v="QUITO"/>
    <s v="COTOCOLLAO"/>
    <x v="0"/>
  </r>
  <r>
    <n v="1000556"/>
    <s v="URQUIZO VALDEZ SEGUNDO MARCELO"/>
    <n v="1723535389"/>
    <x v="2"/>
    <x v="0"/>
    <x v="743"/>
    <n v="12"/>
    <n v="0"/>
    <x v="1"/>
    <x v="1"/>
    <x v="1"/>
    <d v="2021-12-29T00:00:00"/>
    <d v="2023-01-10T00:00:00"/>
    <s v="0000-00-00"/>
    <n v="1000"/>
    <n v="933.44"/>
    <n v="23"/>
    <s v="Vigente"/>
    <x v="4"/>
    <s v="Servicios de taxis."/>
    <s v="Servicios Varios"/>
    <n v="1000627"/>
    <s v="94.60"/>
    <s v="1,200.00"/>
    <s v="Sobre firmas"/>
    <s v="1,339.91"/>
    <s v="Gladys Beatriz Cayambe Niama"/>
    <x v="1"/>
    <x v="0"/>
    <x v="1"/>
    <s v="QUITO"/>
    <s v="COTOCOLLAO"/>
    <x v="0"/>
  </r>
  <r>
    <n v="1000560"/>
    <s v="ASIMBAYA PILA MARIA MARIANITA"/>
    <n v="1707481592"/>
    <x v="16"/>
    <x v="1"/>
    <x v="744"/>
    <n v="7"/>
    <n v="4"/>
    <x v="1"/>
    <x v="1"/>
    <x v="1"/>
    <d v="2021-12-29T00:00:00"/>
    <d v="2022-07-25T00:00:00"/>
    <d v="2022-02-25T00:00:00"/>
    <n v="206"/>
    <n v="177.78"/>
    <n v="23"/>
    <s v="Moroso"/>
    <x v="3"/>
    <s v="Venta al por menor de otros productos alimenticios en establecimientos especializados."/>
    <s v="Venta al por menor varios"/>
    <n v="1000631"/>
    <s v="31.84"/>
    <s v="400.00"/>
    <s v="Sobre firmas"/>
    <s v="0.01"/>
    <s v="Saruk Rik Maila Chiluiza"/>
    <x v="0"/>
    <x v="1"/>
    <x v="1"/>
    <s v="QUITO"/>
    <s v="LA CONCEPCION"/>
    <x v="0"/>
  </r>
  <r>
    <n v="1001064"/>
    <s v="ORTIZ MARROQUIN DORIS ELENA"/>
    <n v="1713084422"/>
    <x v="0"/>
    <x v="1"/>
    <x v="745"/>
    <n v="1"/>
    <n v="0"/>
    <x v="1"/>
    <x v="1"/>
    <x v="1"/>
    <d v="2021-12-29T00:00:00"/>
    <d v="2022-03-25T00:00:00"/>
    <s v="0000-00-00"/>
    <n v="2500"/>
    <n v="2500"/>
    <n v="21.5"/>
    <s v="Vigente"/>
    <x v="123"/>
    <s v="Venta al por mayor de prendas de vestir, incluidas prendas (ropa) deportivas."/>
    <s v="Venta al por mayor varios"/>
    <n v="1001136"/>
    <s v="2,593.68"/>
    <s v="5,000.00"/>
    <s v="Sobre firmas"/>
    <s v="3.42"/>
    <s v="Saruk Rik Maila Chiluiza"/>
    <x v="0"/>
    <x v="0"/>
    <x v="1"/>
    <s v="QUITO"/>
    <s v="COTOCOLLAO"/>
    <x v="0"/>
  </r>
  <r>
    <n v="1001084"/>
    <s v="OCAÑA REZA MYRIAM JAQUELINE"/>
    <n v="1724646276"/>
    <x v="22"/>
    <x v="1"/>
    <x v="746"/>
    <n v="10"/>
    <n v="4"/>
    <x v="1"/>
    <x v="1"/>
    <x v="1"/>
    <d v="2021-12-29T00:00:00"/>
    <d v="2022-10-25T00:00:00"/>
    <d v="2022-02-25T00:00:00"/>
    <n v="850"/>
    <n v="767.37"/>
    <n v="23"/>
    <s v="Moroso"/>
    <x v="21"/>
    <s v="Restaurantes de comida rápida, puestos de refrigerio y establecimientos que ofrecen comida para llevar, reparto de pizza, etcétera; heladerí­as, fuentes de soda, etcétera."/>
    <s v="Restaurantes"/>
    <n v="1001156"/>
    <s v="94.66"/>
    <s v="800.00"/>
    <s v="Sobre firmas"/>
    <s v="0.04"/>
    <s v="Gladys Beatriz Cayambe Niama"/>
    <x v="1"/>
    <x v="1"/>
    <x v="1"/>
    <s v="QUITO"/>
    <s v="COTOCOLLAO"/>
    <x v="0"/>
  </r>
  <r>
    <n v="1001209"/>
    <s v="CONDO ALVAREZ KATHERINE PATRICIA "/>
    <n v="605056282"/>
    <x v="47"/>
    <x v="1"/>
    <x v="747"/>
    <n v="15"/>
    <n v="0"/>
    <x v="1"/>
    <x v="1"/>
    <x v="1"/>
    <d v="2021-12-29T00:00:00"/>
    <d v="2023-04-10T00:00:00"/>
    <s v="0000-00-00"/>
    <n v="2000"/>
    <n v="1900.36"/>
    <n v="23"/>
    <s v="Vigente"/>
    <x v="4"/>
    <s v="Estudiante"/>
    <s v="Estudiante"/>
    <n v="1001287"/>
    <s v="155.72"/>
    <s v="600.00"/>
    <s v="Sobre firmas"/>
    <s v="167.16"/>
    <s v="Rosa María Sinaluisa Carrillo"/>
    <x v="0"/>
    <x v="0"/>
    <x v="0"/>
    <s v="RIOBAMBA"/>
    <s v="LIZARZABURU"/>
    <x v="0"/>
  </r>
  <r>
    <n v="1001738"/>
    <s v="GUAPI PILCO MARIA ."/>
    <n v="602987570"/>
    <x v="10"/>
    <x v="1"/>
    <x v="748"/>
    <n v="30"/>
    <n v="0"/>
    <x v="1"/>
    <x v="1"/>
    <x v="1"/>
    <d v="2021-12-29T00:00:00"/>
    <d v="2024-07-10T00:00:00"/>
    <s v="0000-00-00"/>
    <n v="5000"/>
    <n v="4897.5200000000004"/>
    <n v="17.5"/>
    <s v="Vigente"/>
    <x v="21"/>
    <s v="Venta al por mayor de frutas, legumbres y hortalizas."/>
    <s v="Venta al por mayor varios"/>
    <n v="1001840"/>
    <s v="209.57"/>
    <s v="2,800.00"/>
    <s v="Sobre firmas"/>
    <s v="545.58"/>
    <s v="Gladys Beatriz Cayambe Niama"/>
    <x v="1"/>
    <x v="1"/>
    <x v="0"/>
    <s v="RIOBAMBA"/>
    <s v="LIZARZABURU"/>
    <x v="0"/>
  </r>
  <r>
    <n v="1001738"/>
    <s v="GUAPI PILCO MARIA ."/>
    <n v="602987570"/>
    <x v="10"/>
    <x v="1"/>
    <x v="749"/>
    <n v="30"/>
    <n v="0"/>
    <x v="1"/>
    <x v="1"/>
    <x v="1"/>
    <d v="2021-12-29T00:00:00"/>
    <d v="2024-07-10T00:00:00"/>
    <s v="0000-00-00"/>
    <n v="1000"/>
    <n v="983.38"/>
    <n v="23"/>
    <s v="Vigente"/>
    <x v="21"/>
    <s v="Venta al por mayor de frutas, legumbres y hortalizas."/>
    <s v="Venta al por mayor varios"/>
    <n v="1001840"/>
    <s v="44.66"/>
    <s v="2,800.00"/>
    <s v="Sobre firmas"/>
    <s v="545.58"/>
    <s v="Gladys Beatriz Cayambe Niama"/>
    <x v="1"/>
    <x v="1"/>
    <x v="0"/>
    <s v="RIOBAMBA"/>
    <s v="LIZARZABURU"/>
    <x v="0"/>
  </r>
  <r>
    <n v="1001733"/>
    <s v="LEMACHE CACUANGO SEGUNDO FREDDY"/>
    <n v="1720317781"/>
    <x v="8"/>
    <x v="0"/>
    <x v="750"/>
    <n v="12"/>
    <n v="0"/>
    <x v="1"/>
    <x v="1"/>
    <x v="1"/>
    <d v="2021-12-30T00:00:00"/>
    <d v="2023-01-17T00:00:00"/>
    <s v="0000-00-00"/>
    <n v="2000"/>
    <n v="1874.57"/>
    <n v="23"/>
    <s v="Vigente"/>
    <x v="10"/>
    <s v="Venta al por menor de frutas, legumbres y hortalizas frescas o en conserva en establecimientos especializados."/>
    <s v="Venta al por menor varios"/>
    <n v="1001834"/>
    <s v="189.19"/>
    <s v="1,500.00"/>
    <s v="Sobre firmas"/>
    <s v="1.91"/>
    <s v="Saruk Rik Maila Chiluiza"/>
    <x v="0"/>
    <x v="1"/>
    <x v="0"/>
    <s v="RIOBAMBA"/>
    <s v="CACHA (CAB EN MACHANGARA)"/>
    <x v="1"/>
  </r>
  <r>
    <n v="1000734"/>
    <s v="CAISAGUANO TOAQUIZA JUAN ."/>
    <n v="501842462"/>
    <x v="18"/>
    <x v="0"/>
    <x v="751"/>
    <n v="1"/>
    <n v="0"/>
    <x v="1"/>
    <x v="1"/>
    <x v="1"/>
    <d v="2021-12-31T00:00:00"/>
    <d v="2022-03-25T00:00:00"/>
    <s v="0000-00-00"/>
    <n v="500"/>
    <n v="500"/>
    <n v="23"/>
    <s v="Vigente"/>
    <x v="162"/>
    <s v="Venta al por menor de frutas, legumbres y hortalizas frescas o en conserva en establecimientos especializados."/>
    <s v="Venta al por menor varios"/>
    <n v="1000804"/>
    <s v="519.46"/>
    <s v="1,600.00"/>
    <s v="Sobre firmas"/>
    <s v="0.00"/>
    <s v="Saruk Rik Maila Chiluiza"/>
    <x v="0"/>
    <x v="1"/>
    <x v="5"/>
    <s v="PUJILI"/>
    <s v="GUANGAJE"/>
    <x v="1"/>
  </r>
  <r>
    <n v="1000820"/>
    <s v="URQUIZO URQUIZO ALEXANDRA PATRICIA"/>
    <n v="1751264076"/>
    <x v="27"/>
    <x v="1"/>
    <x v="752"/>
    <n v="1"/>
    <n v="0"/>
    <x v="1"/>
    <x v="1"/>
    <x v="1"/>
    <d v="2021-12-31T00:00:00"/>
    <d v="2022-06-25T00:00:00"/>
    <s v="0000-00-00"/>
    <n v="5000"/>
    <n v="5000"/>
    <n v="17.5"/>
    <s v="Vigente"/>
    <x v="17"/>
    <s v="Venta al por mayor de frutas, legumbres y hortalizas."/>
    <s v="Venta al por mayor varios"/>
    <n v="1000891"/>
    <s v="5,148.40"/>
    <s v="11,600.00"/>
    <s v="Sobre firmas"/>
    <s v="0.27"/>
    <s v="Gladys Beatriz Cayambe Niama"/>
    <x v="1"/>
    <x v="0"/>
    <x v="1"/>
    <s v="QUITO"/>
    <s v="GONZALEZ SUAREZ"/>
    <x v="0"/>
  </r>
  <r>
    <n v="1000820"/>
    <s v="URQUIZO URQUIZO ALEXANDRA PATRICIA"/>
    <n v="1751264076"/>
    <x v="27"/>
    <x v="1"/>
    <x v="753"/>
    <n v="1"/>
    <n v="0"/>
    <x v="1"/>
    <x v="1"/>
    <x v="1"/>
    <d v="2021-12-31T00:00:00"/>
    <d v="2022-03-25T00:00:00"/>
    <s v="0000-00-00"/>
    <n v="200"/>
    <n v="200"/>
    <n v="23"/>
    <s v="Vigente"/>
    <x v="10"/>
    <s v="Venta al por mayor de frutas, legumbres y hortalizas."/>
    <s v="Venta al por mayor varios"/>
    <n v="1000891"/>
    <s v="207.90"/>
    <s v="11,600.00"/>
    <s v="Sobre firmas"/>
    <s v="0.27"/>
    <s v="Saruk Rik Maila Chiluiza"/>
    <x v="1"/>
    <x v="0"/>
    <x v="1"/>
    <s v="QUITO"/>
    <s v="GONZALEZ SUAREZ"/>
    <x v="0"/>
  </r>
  <r>
    <n v="1001730"/>
    <s v="JACHO FARINANGO KEVIN PATRICIO"/>
    <n v="1752704344"/>
    <x v="30"/>
    <x v="0"/>
    <x v="754"/>
    <n v="12"/>
    <n v="0"/>
    <x v="1"/>
    <x v="1"/>
    <x v="1"/>
    <d v="2021-12-31T00:00:00"/>
    <d v="2022-12-25T00:00:00"/>
    <s v="0000-00-00"/>
    <n v="2000"/>
    <n v="1692.28"/>
    <n v="23"/>
    <s v="Vigente"/>
    <x v="3"/>
    <s v="Venta al por mayor de arroz."/>
    <s v="Venta al por mayor varios"/>
    <n v="1001830"/>
    <s v="189.19"/>
    <s v="1,390.00"/>
    <s v="Sobre firmas"/>
    <s v="4.95"/>
    <s v="Gladys Beatriz Cayambe Niama"/>
    <x v="0"/>
    <x v="0"/>
    <x v="1"/>
    <s v="QUITO"/>
    <s v="YARUQUI"/>
    <x v="1"/>
  </r>
  <r>
    <n v="1000186"/>
    <s v="NIAMA PADILLA JOSE AGUSTIN"/>
    <n v="604584045"/>
    <x v="29"/>
    <x v="0"/>
    <x v="755"/>
    <n v="18"/>
    <n v="0"/>
    <x v="1"/>
    <x v="1"/>
    <x v="1"/>
    <d v="2022-01-03T00:00:00"/>
    <d v="2023-07-15T00:00:00"/>
    <s v="0000-00-00"/>
    <n v="1500"/>
    <n v="1441.96"/>
    <n v="23"/>
    <s v="Vigente"/>
    <x v="4"/>
    <s v="Actividades a corto y a largo plazo de clí­nicas del dí­a, básicas y generales, es decir, actividades médicas, de diagnóstico y de tratamiento."/>
    <s v="Actividades Médicas"/>
    <n v="1000249"/>
    <s v="100.10"/>
    <s v="3,600.00"/>
    <s v="Sobre firmas"/>
    <s v="3.64"/>
    <s v="Gladys Beatriz Cayambe Niama"/>
    <x v="1"/>
    <x v="1"/>
    <x v="1"/>
    <s v="QUITO"/>
    <s v="KENNEDY"/>
    <x v="0"/>
  </r>
  <r>
    <n v="1001488"/>
    <s v="PUEDMAG BAIZA EDISON RENATO"/>
    <n v="1718016080"/>
    <x v="2"/>
    <x v="0"/>
    <x v="756"/>
    <n v="30"/>
    <n v="0"/>
    <x v="1"/>
    <x v="1"/>
    <x v="1"/>
    <d v="2022-01-03T00:00:00"/>
    <d v="2024-07-17T00:00:00"/>
    <s v="0000-00-00"/>
    <n v="4800"/>
    <n v="4720.92"/>
    <n v="21.5"/>
    <s v="Vigente"/>
    <x v="4"/>
    <s v="Escuelas de conducir para chóferes profesionales: de camiones, buses, etcétera."/>
    <s v="Escuelas de aprendizaje"/>
    <n v="1001581"/>
    <s v="210.73"/>
    <s v="900.00"/>
    <s v="Sobre firmas"/>
    <s v="31.92"/>
    <s v="Gladys Beatriz Cayambe Niama"/>
    <x v="0"/>
    <x v="0"/>
    <x v="1"/>
    <s v="QUITO"/>
    <s v="LA MAGDALENA"/>
    <x v="0"/>
  </r>
  <r>
    <n v="1001636"/>
    <s v="URQUIZO CONGACHA MARCO ANTHONY"/>
    <n v="1750954354"/>
    <x v="33"/>
    <x v="0"/>
    <x v="757"/>
    <n v="36"/>
    <n v="0"/>
    <x v="1"/>
    <x v="1"/>
    <x v="1"/>
    <d v="2022-01-04T00:00:00"/>
    <d v="2025-01-15T00:00:00"/>
    <s v="0000-00-00"/>
    <n v="15000"/>
    <n v="14782.46"/>
    <n v="18.989999999999998"/>
    <s v="Vigente"/>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740"/>
    <s v="557.56"/>
    <s v="2,900.00"/>
    <s v="Sobre firmas"/>
    <s v="92.44"/>
    <s v="Gladys Beatriz Cayambe Niama"/>
    <x v="0"/>
    <x v="0"/>
    <x v="1"/>
    <s v="QUITO"/>
    <s v="COTOCOLLAO"/>
    <x v="0"/>
  </r>
  <r>
    <n v="1000007"/>
    <s v="GRIJALVA ENRIQUEZ LUIS GERMAN"/>
    <n v="1704024932"/>
    <x v="55"/>
    <x v="0"/>
    <x v="758"/>
    <n v="1"/>
    <n v="0"/>
    <x v="1"/>
    <x v="0"/>
    <x v="0"/>
    <d v="2022-01-05T00:00:00"/>
    <d v="2022-04-05T00:00:00"/>
    <s v="0000-00-00"/>
    <n v="4000"/>
    <n v="4000"/>
    <n v="16"/>
    <s v="Vigente"/>
    <x v="0"/>
    <s v="Jubilado"/>
    <s v="Jubilado"/>
    <n v="1000005"/>
    <s v="4,099.98"/>
    <s v="11,980.00"/>
    <s v="Sobre firmas"/>
    <s v="136.62"/>
    <s v="Eloisa Veronica Guaman Tasambay"/>
    <x v="0"/>
    <x v="0"/>
    <x v="1"/>
    <s v="QUITO"/>
    <s v="GONZALEZ SUAREZ"/>
    <x v="0"/>
  </r>
  <r>
    <n v="1000893"/>
    <s v="CUENCA FARINANGO GERMANIA DEL ROCIO"/>
    <n v="1710515576"/>
    <x v="39"/>
    <x v="1"/>
    <x v="759"/>
    <n v="18"/>
    <n v="0"/>
    <x v="1"/>
    <x v="1"/>
    <x v="1"/>
    <d v="2022-01-05T00:00:00"/>
    <d v="2023-07-25T00:00:00"/>
    <s v="0000-00-00"/>
    <n v="1500"/>
    <n v="1449.64"/>
    <n v="23"/>
    <s v="Vigente"/>
    <x v="181"/>
    <s v="Restaurantes de comida rápida, puestos de refrigerio y establecimientos que ofrecen comida para llevar, reparto de pizza, etcétera; heladerí­as, fuentes de soda, etcétera."/>
    <s v="Restaurantes"/>
    <n v="1000962"/>
    <s v="100.10"/>
    <s v="4,500.00"/>
    <s v="Sobre firmas"/>
    <s v="1.24"/>
    <s v="Saruk Rik Maila Chiluiza"/>
    <x v="0"/>
    <x v="0"/>
    <x v="1"/>
    <s v="QUITO"/>
    <s v="COTOCOLLAO"/>
    <x v="0"/>
  </r>
  <r>
    <n v="1001293"/>
    <s v="SINALUISA CARRILLO ROSA MARIA"/>
    <n v="604969592"/>
    <x v="27"/>
    <x v="1"/>
    <x v="760"/>
    <n v="24"/>
    <n v="0"/>
    <x v="1"/>
    <x v="0"/>
    <x v="0"/>
    <d v="2022-01-05T00:00:00"/>
    <d v="2024-01-03T00:00:00"/>
    <s v="0000-00-00"/>
    <n v="6000"/>
    <n v="5783.65"/>
    <n v="16"/>
    <s v="Vigente"/>
    <x v="0"/>
    <s v="Empleado Privado"/>
    <s v="Empleado Privado"/>
    <n v="1001472"/>
    <s v="296.90"/>
    <s v="900.00"/>
    <s v="Sobre firmas"/>
    <s v="1,183.96"/>
    <s v="Eloisa Veronica Guaman Tasambay"/>
    <x v="1"/>
    <x v="4"/>
    <x v="0"/>
    <s v="RIOBAMBA"/>
    <s v="LIZARZABURU"/>
    <x v="0"/>
  </r>
  <r>
    <n v="1001714"/>
    <s v="SAGÑAY QUISHPE ROSENDO ."/>
    <n v="1704745791"/>
    <x v="9"/>
    <x v="0"/>
    <x v="761"/>
    <n v="12"/>
    <n v="0"/>
    <x v="1"/>
    <x v="1"/>
    <x v="1"/>
    <d v="2022-01-05T00:00:00"/>
    <d v="2023-01-15T00:00:00"/>
    <s v="0000-00-00"/>
    <n v="1000"/>
    <n v="932.16"/>
    <n v="23"/>
    <s v="Vigente"/>
    <x v="33"/>
    <s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
    <s v="Actividades de consorcios y construcción"/>
    <n v="1001814"/>
    <s v="94.60"/>
    <s v="900.00"/>
    <s v="Sobre firmas"/>
    <s v="23.48"/>
    <s v="Gladys Beatriz Cayambe Niama"/>
    <x v="1"/>
    <x v="1"/>
    <x v="0"/>
    <s v="COLTA"/>
    <s v="COLUMBE"/>
    <x v="1"/>
  </r>
  <r>
    <n v="1001727"/>
    <s v="QUINZO NOBOA ANGEL DAVID"/>
    <n v="602554024"/>
    <x v="18"/>
    <x v="0"/>
    <x v="762"/>
    <n v="6"/>
    <n v="0"/>
    <x v="1"/>
    <x v="1"/>
    <x v="1"/>
    <d v="2022-01-05T00:00:00"/>
    <d v="2022-07-05T00:00:00"/>
    <s v="0000-00-00"/>
    <n v="3000"/>
    <n v="2519.4299999999998"/>
    <n v="17.5"/>
    <s v="Vigente"/>
    <x v="182"/>
    <s v="Actividades de ensayos de ensayos radiográficos de soldaduras y juntas y rendimiento de maquinarí­a completa: motores, automóviles, equipo electrónico, etcétera."/>
    <s v="Actividades de enseñanza "/>
    <n v="1001828"/>
    <s v="527.39"/>
    <s v="2,151.02"/>
    <s v="Sobre firmas"/>
    <s v="0.15"/>
    <s v="Rosa María Sinaluisa Carrillo"/>
    <x v="0"/>
    <x v="0"/>
    <x v="0"/>
    <s v="GUANO"/>
    <s v="SAN ANDRES"/>
    <x v="1"/>
  </r>
  <r>
    <n v="1001745"/>
    <s v="DONOSO OSCURIO DANIELA MICAELA"/>
    <n v="1721121059"/>
    <x v="49"/>
    <x v="1"/>
    <x v="763"/>
    <n v="6"/>
    <n v="0"/>
    <x v="1"/>
    <x v="1"/>
    <x v="1"/>
    <d v="2022-01-05T00:00:00"/>
    <d v="2022-07-25T00:00:00"/>
    <s v="0000-00-00"/>
    <n v="500"/>
    <n v="427.31"/>
    <n v="23"/>
    <s v="Vigente"/>
    <x v="13"/>
    <s v="Preparación y suministro de comidas para su consumo inmediato de manera ambulante, mediante un vehí­culo motorizado o carro no motorizado, vendedores de helados en carros móviles, carritos ambulantes de comida incluye la preparación de comida en puestos de mercados."/>
    <s v="Preparación, producción y recolección"/>
    <n v="1001848"/>
    <s v="89.27"/>
    <s v="420.00"/>
    <s v="Sobre firmas"/>
    <s v="0.57"/>
    <s v="Gladys Beatriz Cayambe Niama"/>
    <x v="0"/>
    <x v="2"/>
    <x v="1"/>
    <s v="QUITO"/>
    <s v="SAN SEBASTIAN"/>
    <x v="0"/>
  </r>
  <r>
    <n v="1000890"/>
    <s v="RONDAL TITUAÑA SEGUNDO MARCELO"/>
    <n v="1709899296"/>
    <x v="4"/>
    <x v="0"/>
    <x v="764"/>
    <n v="1"/>
    <n v="0"/>
    <x v="1"/>
    <x v="1"/>
    <x v="1"/>
    <d v="2022-01-06T00:00:00"/>
    <d v="2022-04-25T00:00:00"/>
    <s v="0000-00-00"/>
    <n v="250"/>
    <n v="250"/>
    <n v="23"/>
    <s v="Vigente"/>
    <x v="176"/>
    <s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
    <s v="Reparaciones varias y mantenimiento"/>
    <n v="1000960"/>
    <s v="258.77"/>
    <s v="800.00"/>
    <s v="Sobre firmas"/>
    <s v="20.85"/>
    <s v="Saruk Rik Maila Chiluiza"/>
    <x v="0"/>
    <x v="1"/>
    <x v="1"/>
    <s v="QUITO"/>
    <s v="COCHAPAMBA"/>
    <x v="1"/>
  </r>
  <r>
    <n v="1001061"/>
    <s v="LEMACHE TIXE JHONNY ANDRES"/>
    <n v="1727493205"/>
    <x v="47"/>
    <x v="0"/>
    <x v="765"/>
    <n v="18"/>
    <n v="0"/>
    <x v="1"/>
    <x v="1"/>
    <x v="1"/>
    <d v="2022-01-06T00:00:00"/>
    <d v="2023-07-23T00:00:00"/>
    <s v="0000-00-00"/>
    <n v="15000"/>
    <n v="14415.5"/>
    <n v="18.989999999999998"/>
    <s v="Vigente"/>
    <x v="21"/>
    <s v="Venta al por mayor de frutas, legumbres y hortalizas."/>
    <s v="Venta al por mayor varios"/>
    <n v="1001133"/>
    <s v="971.98"/>
    <s v="5,000.00"/>
    <s v="Sobre firmas"/>
    <s v="4,206.33"/>
    <s v="Gladys Beatriz Cayambe Niama"/>
    <x v="1"/>
    <x v="0"/>
    <x v="0"/>
    <s v="RIOBAMBA"/>
    <s v="CACHA (CAB EN MACHANGARA)"/>
    <x v="1"/>
  </r>
  <r>
    <n v="1000938"/>
    <s v="SANCHEZ PILLAJO LILIANA ELIZABETH"/>
    <n v="1726050204"/>
    <x v="7"/>
    <x v="1"/>
    <x v="766"/>
    <n v="1"/>
    <n v="0"/>
    <x v="1"/>
    <x v="1"/>
    <x v="1"/>
    <d v="2022-01-07T00:00:00"/>
    <d v="2022-07-08T00:00:00"/>
    <s v="0000-00-00"/>
    <n v="312"/>
    <n v="312"/>
    <n v="23"/>
    <s v="Vigente"/>
    <x v="23"/>
    <s v="Elaboración de harinas o masas mezcladas preparadas para la fabricación de pan, pasteles, bizcochos o panqueques."/>
    <s v="Elaboración de alimentos"/>
    <n v="1001006"/>
    <s v="322.76"/>
    <s v="1,150.00"/>
    <s v="Sobre firmas"/>
    <s v="4.85"/>
    <s v="Saruk Rik Maila Chiluiza"/>
    <x v="0"/>
    <x v="2"/>
    <x v="1"/>
    <s v="QUITO"/>
    <s v="COTOCOLLAO"/>
    <x v="0"/>
  </r>
  <r>
    <n v="1001132"/>
    <s v="CUJILEMA NAULA ACHIC PRESENTACION"/>
    <n v="650199607"/>
    <x v="47"/>
    <x v="1"/>
    <x v="767"/>
    <n v="18"/>
    <n v="0"/>
    <x v="1"/>
    <x v="1"/>
    <x v="1"/>
    <d v="2022-01-07T00:00:00"/>
    <d v="2023-07-10T00:00:00"/>
    <s v="0000-00-00"/>
    <n v="2100"/>
    <n v="2004.98"/>
    <n v="21.5"/>
    <s v="Vigente"/>
    <x v="4"/>
    <s v="Actividades de agentes de energí­a eléctrica que organiza la venta de electricidad ví­a sistemas de distribución de energí­a operados por otros. Gestión de intercambiadores eléctricos."/>
    <s v="Actividades de agentes inmobiliarios neutrales, corredores de seguros, energía électica "/>
    <n v="1001207"/>
    <s v="138.61"/>
    <s v="920.00"/>
    <s v="Sobre firmas"/>
    <s v="145.79"/>
    <s v="Eloisa Veronica Guaman Tasambay"/>
    <x v="1"/>
    <x v="4"/>
    <x v="0"/>
    <s v="GUAMOTE"/>
    <s v="GUAMOTE"/>
    <x v="0"/>
  </r>
  <r>
    <n v="1001269"/>
    <s v="TOAZO LEINES ALEJANDRO RENAN"/>
    <n v="1719364786"/>
    <x v="29"/>
    <x v="0"/>
    <x v="768"/>
    <n v="48"/>
    <n v="0"/>
    <x v="1"/>
    <x v="1"/>
    <x v="1"/>
    <d v="2022-01-07T00:00:00"/>
    <d v="2026-01-01T00:00:00"/>
    <s v="0000-00-00"/>
    <n v="5000"/>
    <n v="4915.18"/>
    <n v="17.5"/>
    <s v="Vigente"/>
    <x v="183"/>
    <s v="Venta al por menor de fertilizantes, balanceados y abonos en establecimientos especializados."/>
    <s v="Venta al por menor varios"/>
    <n v="1001346"/>
    <s v="148.17"/>
    <s v="4,342.20"/>
    <s v="Sobre firmas"/>
    <s v="785.16"/>
    <s v="Gladys Beatriz Cayambe Niama"/>
    <x v="0"/>
    <x v="0"/>
    <x v="1"/>
    <s v="QUITO"/>
    <s v="COTOCOLLAO"/>
    <x v="0"/>
  </r>
  <r>
    <n v="1001269"/>
    <s v="TOAZO LEINES ALEJANDRO RENAN"/>
    <n v="1719364786"/>
    <x v="29"/>
    <x v="0"/>
    <x v="769"/>
    <n v="48"/>
    <n v="0"/>
    <x v="1"/>
    <x v="1"/>
    <x v="1"/>
    <d v="2022-01-07T00:00:00"/>
    <d v="2026-01-01T00:00:00"/>
    <s v="0000-00-00"/>
    <n v="5000"/>
    <n v="4915.18"/>
    <n v="17.5"/>
    <s v="Vigente"/>
    <x v="183"/>
    <s v="Venta al por menor de fertilizantes, balanceados y abonos en establecimientos especializados."/>
    <s v="Venta al por menor varios"/>
    <n v="1001346"/>
    <s v="148.17"/>
    <s v="4,342.20"/>
    <s v="Sobre firmas"/>
    <s v="785.16"/>
    <s v="Gladys Beatriz Cayambe Niama"/>
    <x v="0"/>
    <x v="0"/>
    <x v="1"/>
    <s v="QUITO"/>
    <s v="COTOCOLLAO"/>
    <x v="0"/>
  </r>
  <r>
    <n v="1001519"/>
    <s v="DIAZ MIRANDA JANETH MARCELA "/>
    <n v="1600279267"/>
    <x v="10"/>
    <x v="1"/>
    <x v="770"/>
    <n v="6"/>
    <n v="0"/>
    <x v="1"/>
    <x v="1"/>
    <x v="1"/>
    <d v="2022-01-07T00:00:00"/>
    <d v="2022-07-10T00:00:00"/>
    <s v="0000-00-00"/>
    <n v="5000"/>
    <n v="4215.3"/>
    <n v="21.5"/>
    <s v="Vigente"/>
    <x v="4"/>
    <s v="Venta al por mayor de frutas, legumbres y hortalizas."/>
    <s v="Venta al por mayor varios"/>
    <n v="1001614"/>
    <s v="888.96"/>
    <s v="4,000.00"/>
    <s v="Sobre firmas"/>
    <s v="1.33"/>
    <s v="Eloisa Veronica Guaman Tasambay"/>
    <x v="0"/>
    <x v="0"/>
    <x v="12"/>
    <s v="BAÑOS DE AGUA SANTA"/>
    <s v="BAÑOS DE AGUA SANTA"/>
    <x v="0"/>
  </r>
  <r>
    <n v="1001525"/>
    <s v="BALLADARES CRUZ ANGELA MARÍA "/>
    <n v="603035528"/>
    <x v="1"/>
    <x v="1"/>
    <x v="771"/>
    <n v="12"/>
    <n v="0"/>
    <x v="1"/>
    <x v="1"/>
    <x v="1"/>
    <d v="2022-01-08T00:00:00"/>
    <d v="2023-01-21T00:00:00"/>
    <s v="0000-00-00"/>
    <n v="1000"/>
    <n v="934.08"/>
    <n v="23"/>
    <s v="Vigente"/>
    <x v="184"/>
    <s v="Actividades clí­nico patológicas y otras actividades de diagnóstico relacionadas con los animales."/>
    <s v="Actividades clí­nico patológicas y otras actividades de diagnóstico relacionadas con los animales."/>
    <n v="1001624"/>
    <s v="94.60"/>
    <s v="1,088.00"/>
    <s v="Sobre firmas"/>
    <s v="4.22"/>
    <s v="Rosa María Sinaluisa Carrillo"/>
    <x v="1"/>
    <x v="4"/>
    <x v="0"/>
    <s v="RIOBAMBA"/>
    <s v="VELOZ"/>
    <x v="0"/>
  </r>
  <r>
    <n v="1001728"/>
    <s v="CHILUISA PALLO FANNY BELEN"/>
    <n v="604112193"/>
    <x v="7"/>
    <x v="1"/>
    <x v="772"/>
    <n v="12"/>
    <n v="0"/>
    <x v="1"/>
    <x v="1"/>
    <x v="1"/>
    <d v="2022-01-08T00:00:00"/>
    <d v="2023-01-08T00:00:00"/>
    <s v="0000-00-00"/>
    <n v="2500"/>
    <n v="2312.81"/>
    <n v="21.5"/>
    <s v="Vigente"/>
    <x v="4"/>
    <s v="Venta al por mayor de frutas, legumbres y hortalizas."/>
    <s v="Venta al por mayor varios"/>
    <n v="1001829"/>
    <s v="234.68"/>
    <s v="1,500.00"/>
    <s v="Sobre firmas"/>
    <s v="0.25"/>
    <s v="Rosa María Sinaluisa Carrillo"/>
    <x v="0"/>
    <x v="0"/>
    <x v="12"/>
    <s v="BAÑOS DE AGUA SANTA"/>
    <s v="BAÑOS DE AGUA SANTA"/>
    <x v="0"/>
  </r>
  <r>
    <n v="1000036"/>
    <s v="CONDO OROZCO JUAN BOLIVAR"/>
    <n v="600036321"/>
    <x v="56"/>
    <x v="0"/>
    <x v="773"/>
    <n v="3"/>
    <n v="0"/>
    <x v="1"/>
    <x v="0"/>
    <x v="0"/>
    <d v="2022-01-10T00:00:00"/>
    <d v="2022-04-05T00:00:00"/>
    <s v="0000-00-00"/>
    <n v="630"/>
    <n v="421.66"/>
    <n v="16"/>
    <s v="Vigente"/>
    <x v="0"/>
    <s v="Jubilado"/>
    <s v="Jubilado"/>
    <n v="1000039"/>
    <s v="215.62"/>
    <s v="5,180.00"/>
    <s v="Sobre firmas"/>
    <s v="29.70"/>
    <s v="Rosa María Sinaluisa Carrillo"/>
    <x v="0"/>
    <x v="0"/>
    <x v="0"/>
    <s v="RIOBAMBA"/>
    <s v="QUIMIAG"/>
    <x v="1"/>
  </r>
  <r>
    <n v="1000243"/>
    <s v="CARRILLO TASAMBAY GLORIA GLADYS"/>
    <n v="604321240"/>
    <x v="2"/>
    <x v="1"/>
    <x v="774"/>
    <n v="6"/>
    <n v="0"/>
    <x v="1"/>
    <x v="1"/>
    <x v="1"/>
    <d v="2022-01-10T00:00:00"/>
    <d v="2022-07-10T00:00:00"/>
    <s v="0000-00-00"/>
    <n v="2100"/>
    <n v="1764.77"/>
    <n v="18.989999999999998"/>
    <s v="Vigente"/>
    <x v="21"/>
    <s v="Venta al por mayor de frutas, legumbres y hortalizas."/>
    <s v="Venta al por mayor varios"/>
    <n v="1000304"/>
    <s v="370.73"/>
    <s v="5,300.00"/>
    <s v="Sobre firmas"/>
    <s v="20.40"/>
    <s v="Gladys Beatriz Cayambe Niama"/>
    <x v="1"/>
    <x v="0"/>
    <x v="1"/>
    <s v="QUITO"/>
    <s v="COTOCOLLAO"/>
    <x v="0"/>
  </r>
  <r>
    <n v="1001183"/>
    <s v="LEMA GUAILLA MARIA ."/>
    <n v="603403718"/>
    <x v="3"/>
    <x v="1"/>
    <x v="775"/>
    <n v="15"/>
    <n v="0"/>
    <x v="1"/>
    <x v="1"/>
    <x v="1"/>
    <d v="2022-01-10T00:00:00"/>
    <d v="2023-04-20T00:00:00"/>
    <s v="0000-00-00"/>
    <n v="2500"/>
    <n v="2369.5500000000002"/>
    <n v="21.5"/>
    <s v="Vigente"/>
    <x v="21"/>
    <s v="Venta al por mayor de frutas, legumbres y hortalizas."/>
    <s v="Venta al por mayor varios"/>
    <n v="1001261"/>
    <s v="192.84"/>
    <s v="700.00"/>
    <s v="Sobre firmas"/>
    <s v="30.11"/>
    <s v="Saruk Rik Maila Chiluiza"/>
    <x v="1"/>
    <x v="1"/>
    <x v="1"/>
    <s v="QUITO"/>
    <s v="COTOCOLLAO"/>
    <x v="0"/>
  </r>
  <r>
    <n v="1001756"/>
    <s v="ANDRADE ERAZO MARIA ISABEL"/>
    <n v="1724284375"/>
    <x v="8"/>
    <x v="1"/>
    <x v="776"/>
    <n v="24"/>
    <n v="0"/>
    <x v="1"/>
    <x v="1"/>
    <x v="1"/>
    <d v="2022-01-10T00:00:00"/>
    <d v="2024-01-20T00:00:00"/>
    <s v="0000-00-00"/>
    <n v="10000"/>
    <n v="9712.0300000000007"/>
    <n v="18.989999999999998"/>
    <s v="Vigente"/>
    <x v="17"/>
    <s v="Servicios de apoyo a la elaboración y conservación de frutas, legumbres y hortalizas a cambio de una retribución o por contrato: pelado industrial de papas, etcétera."/>
    <s v="Servicios Varios"/>
    <n v="1001863"/>
    <s v="509.24"/>
    <s v="2,000.00"/>
    <s v="Sobre firmas"/>
    <s v="364.68"/>
    <s v="Miguel Angel Yungan Urquizo"/>
    <x v="0"/>
    <x v="0"/>
    <x v="10"/>
    <s v="TULCAN"/>
    <s v="SANTA MARTHA DE CUBA"/>
    <x v="1"/>
  </r>
  <r>
    <n v="1001756"/>
    <s v="ANDRADE ERAZO MARIA ISABEL"/>
    <n v="1724284375"/>
    <x v="8"/>
    <x v="1"/>
    <x v="777"/>
    <n v="24"/>
    <n v="0"/>
    <x v="1"/>
    <x v="1"/>
    <x v="1"/>
    <d v="2022-01-10T00:00:00"/>
    <d v="2024-01-20T00:00:00"/>
    <s v="0000-00-00"/>
    <n v="10000"/>
    <n v="9712.0300000000007"/>
    <n v="18.989999999999998"/>
    <s v="Vigente"/>
    <x v="17"/>
    <s v="Servicios de apoyo a la elaboración y conservación de frutas, legumbres y hortalizas a cambio de una retribución o por contrato: pelado industrial de papas, etcétera."/>
    <s v="Servicios Varios"/>
    <n v="1001863"/>
    <s v="509.24"/>
    <s v="2,000.00"/>
    <s v="Sobre firmas"/>
    <s v="364.68"/>
    <s v="Miguel Angel Yungan Urquizo"/>
    <x v="0"/>
    <x v="0"/>
    <x v="10"/>
    <s v="TULCAN"/>
    <s v="SANTA MARTHA DE CUBA"/>
    <x v="1"/>
  </r>
  <r>
    <n v="1000752"/>
    <s v="FARINANGO MANGUIA JOSE MARIA"/>
    <n v="1711426377"/>
    <x v="32"/>
    <x v="0"/>
    <x v="778"/>
    <n v="24"/>
    <n v="0"/>
    <x v="1"/>
    <x v="1"/>
    <x v="1"/>
    <d v="2022-01-11T00:00:00"/>
    <d v="2024-01-11T00:00:00"/>
    <s v="0000-00-00"/>
    <n v="2000"/>
    <n v="1934.93"/>
    <n v="23"/>
    <s v="Vigente"/>
    <x v="185"/>
    <s v="Actividades de laboratorios policiales."/>
    <s v="Actividades de otorgamiento y fromación"/>
    <n v="1000823"/>
    <s v="105.79"/>
    <s v="3,714.00"/>
    <s v="Sobre firmas"/>
    <s v="10.98"/>
    <s v="Gladys Beatriz Cayambe Niama"/>
    <x v="0"/>
    <x v="0"/>
    <x v="1"/>
    <s v="QUITO"/>
    <s v="POMASQUI"/>
    <x v="1"/>
  </r>
  <r>
    <n v="1001552"/>
    <s v="ARROBO CELI ALMIDES RAUL"/>
    <n v="1711830123"/>
    <x v="32"/>
    <x v="0"/>
    <x v="779"/>
    <n v="12"/>
    <n v="0"/>
    <x v="1"/>
    <x v="1"/>
    <x v="1"/>
    <d v="2022-01-11T00:00:00"/>
    <d v="2023-01-20T00:00:00"/>
    <s v="0000-00-00"/>
    <n v="1000"/>
    <n v="931.52"/>
    <n v="23"/>
    <s v="Vigente"/>
    <x v="21"/>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69"/>
    <s v="94.60"/>
    <s v="1,300.00"/>
    <s v="Sobre firmas"/>
    <s v="73.53"/>
    <s v="Miguel Angel Yungan Urquizo"/>
    <x v="0"/>
    <x v="0"/>
    <x v="14"/>
    <s v="SOZORANGA"/>
    <s v="SOZORANGA"/>
    <x v="0"/>
  </r>
  <r>
    <n v="1001747"/>
    <s v="AYALA JACHO ELSA VERONICA "/>
    <n v="1728404003"/>
    <x v="15"/>
    <x v="1"/>
    <x v="780"/>
    <n v="36"/>
    <n v="0"/>
    <x v="1"/>
    <x v="1"/>
    <x v="1"/>
    <d v="2022-01-12T00:00:00"/>
    <d v="2025-01-17T00:00:00"/>
    <s v="0000-00-00"/>
    <n v="8000"/>
    <n v="7868.62"/>
    <n v="21.5"/>
    <s v="Vigente"/>
    <x v="186"/>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850"/>
    <s v="307.62"/>
    <s v="850.00"/>
    <s v="Sobre firmas"/>
    <s v="6.65"/>
    <s v="Gladys Beatriz Cayambe Niama"/>
    <x v="0"/>
    <x v="1"/>
    <x v="5"/>
    <s v="SAQUISILI"/>
    <s v="SAQUISILI"/>
    <x v="0"/>
  </r>
  <r>
    <n v="1001762"/>
    <s v="GUAYANAY BERMUDEZ CRISTIAN GONZALO"/>
    <n v="1721252268"/>
    <x v="44"/>
    <x v="1"/>
    <x v="781"/>
    <n v="8"/>
    <n v="0"/>
    <x v="1"/>
    <x v="1"/>
    <x v="1"/>
    <d v="2022-01-12T00:00:00"/>
    <d v="2022-09-17T00:00:00"/>
    <s v="0000-00-00"/>
    <n v="600"/>
    <n v="532.07000000000005"/>
    <n v="23"/>
    <s v="Vigente"/>
    <x v="62"/>
    <s v="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
    <s v="Suministros de trabajadores y recursos humanos"/>
    <n v="1001868"/>
    <s v="81.92"/>
    <s v="850.00"/>
    <s v="Sobre firmas"/>
    <s v="3.04"/>
    <s v="Miguel Angel Yungan Urquizo"/>
    <x v="0"/>
    <x v="0"/>
    <x v="1"/>
    <s v="QUITO"/>
    <s v="COTOCOLLAO"/>
    <x v="0"/>
  </r>
  <r>
    <n v="1000317"/>
    <s v="TIXI TASAMBAY SEGUNDO JOSE"/>
    <n v="1721075552"/>
    <x v="41"/>
    <x v="0"/>
    <x v="782"/>
    <n v="36"/>
    <n v="0"/>
    <x v="1"/>
    <x v="1"/>
    <x v="1"/>
    <d v="2022-01-13T00:00:00"/>
    <d v="2025-01-20T00:00:00"/>
    <s v="0000-00-00"/>
    <n v="15000"/>
    <n v="14750.82"/>
    <n v="18.989999999999998"/>
    <s v="Vigente"/>
    <x v="57"/>
    <s v="Venta al por mayor de frutas, legumbres y hortalizas."/>
    <s v="Venta al por mayor varios"/>
    <n v="1000377"/>
    <s v="557.56"/>
    <s v="5,950.00"/>
    <s v="Sobre firmas"/>
    <s v="1,096.68"/>
    <s v="Miguel Angel Yungan Urquizo"/>
    <x v="1"/>
    <x v="1"/>
    <x v="1"/>
    <s v="QUITO"/>
    <s v="COTOCOLLAO"/>
    <x v="0"/>
  </r>
  <r>
    <n v="1000318"/>
    <s v="URQUIZO TIXI BRYAN ANTHONY"/>
    <n v="1751590892"/>
    <x v="8"/>
    <x v="0"/>
    <x v="783"/>
    <n v="18"/>
    <n v="0"/>
    <x v="1"/>
    <x v="1"/>
    <x v="1"/>
    <d v="2022-01-13T00:00:00"/>
    <d v="2023-07-10T00:00:00"/>
    <s v="0000-00-00"/>
    <n v="2300"/>
    <n v="2187.7399999999998"/>
    <n v="21.5"/>
    <s v="Vigente"/>
    <x v="86"/>
    <s v="Empleado Privado"/>
    <s v="Empleado Privado"/>
    <n v="1000378"/>
    <s v="151.82"/>
    <s v="1,100.00"/>
    <s v="Sobre firmas"/>
    <s v="3.09"/>
    <s v="Miguel Angel Yungan Urquizo"/>
    <x v="1"/>
    <x v="0"/>
    <x v="1"/>
    <s v="QUITO"/>
    <s v="COTOCOLLAO"/>
    <x v="0"/>
  </r>
  <r>
    <n v="1000511"/>
    <s v="SIMBAÑA AREVALO JONATHAN ANDRES"/>
    <n v="1723259824"/>
    <x v="29"/>
    <x v="0"/>
    <x v="784"/>
    <n v="12"/>
    <n v="9"/>
    <x v="2"/>
    <x v="1"/>
    <x v="1"/>
    <d v="2022-01-13T00:00:00"/>
    <d v="2023-01-20T00:00:00"/>
    <d v="2022-02-20T00:00:00"/>
    <n v="3915"/>
    <n v="3915"/>
    <n v="21.5"/>
    <s v="Moroso"/>
    <x v="52"/>
    <s v="Venta al por menor de carne y productos cárnicos (incluidos los de aves de corral) en establecimientos especializados."/>
    <s v="Venta al por menor varios"/>
    <n v="1000580"/>
    <s v="367.52"/>
    <s v="2,000.00"/>
    <s v="Sobre firmas"/>
    <s v="0.04"/>
    <s v="Miguel Angel Yungan Urquizo"/>
    <x v="0"/>
    <x v="1"/>
    <x v="1"/>
    <s v="QUITO"/>
    <s v="COTOCOLLAO"/>
    <x v="0"/>
  </r>
  <r>
    <n v="1000940"/>
    <s v="CAISAGUANO TOAQUIZA ANDRES ."/>
    <n v="502574072"/>
    <x v="12"/>
    <x v="1"/>
    <x v="785"/>
    <n v="48"/>
    <n v="0"/>
    <x v="1"/>
    <x v="1"/>
    <x v="1"/>
    <d v="2022-01-13T00:00:00"/>
    <d v="2026-01-15T00:00:00"/>
    <s v="0000-00-00"/>
    <n v="10000"/>
    <n v="9884.66"/>
    <n v="21.5"/>
    <s v="Vigente"/>
    <x v="30"/>
    <s v="Actividades de alquiler con fines operativos de automóviles de pasajeros, camiones, camionetas, remolques y vehí­culos de recreo. (sin conductor)."/>
    <s v="Actividades de alquiler con fines operativos de automóviles"/>
    <n v="1001008"/>
    <s v="317.55"/>
    <s v="1,560.00"/>
    <s v="Sobre firmas"/>
    <s v="41.73"/>
    <s v="Miguel Angel Yungan Urquizo"/>
    <x v="1"/>
    <x v="1"/>
    <x v="5"/>
    <s v="PUJILI"/>
    <s v="GUANGAJE"/>
    <x v="1"/>
  </r>
  <r>
    <n v="1001089"/>
    <s v="TIXI TASAMBAY CONSUELO ."/>
    <n v="602725905"/>
    <x v="39"/>
    <x v="1"/>
    <x v="786"/>
    <n v="18"/>
    <n v="0"/>
    <x v="1"/>
    <x v="1"/>
    <x v="1"/>
    <d v="2022-01-13T00:00:00"/>
    <d v="2023-07-15T00:00:00"/>
    <s v="0000-00-00"/>
    <n v="5000"/>
    <n v="4771.24"/>
    <n v="21.5"/>
    <s v="Vigente"/>
    <x v="10"/>
    <s v="Venta al por menor de frutas, legumbres y hortalizas frescas o en conserva en establecimientos especializados."/>
    <s v="Venta al por menor varios"/>
    <n v="1001160"/>
    <s v="330.03"/>
    <s v="1,200.00"/>
    <s v="Sobre firmas"/>
    <s v="41.09"/>
    <s v="Gladys Beatriz Cayambe Niama"/>
    <x v="1"/>
    <x v="1"/>
    <x v="0"/>
    <s v="RIOBAMBA"/>
    <s v="YARUQUIES"/>
    <x v="0"/>
  </r>
  <r>
    <n v="1001147"/>
    <s v="SANUNGA RUIZ MARISOL ."/>
    <n v="1710417476"/>
    <x v="0"/>
    <x v="1"/>
    <x v="787"/>
    <n v="30"/>
    <n v="7"/>
    <x v="2"/>
    <x v="1"/>
    <x v="1"/>
    <d v="2022-01-13T00:00:00"/>
    <d v="2024-07-22T00:00:00"/>
    <d v="2022-02-22T00:00:00"/>
    <n v="4710"/>
    <n v="4710"/>
    <n v="21.5"/>
    <s v="Moroso"/>
    <x v="37"/>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226"/>
    <s v="206.77"/>
    <s v="1,200.00"/>
    <s v="Sobre firmas"/>
    <s v="0.01"/>
    <s v="Miguel Angel Yungan Urquizo"/>
    <x v="1"/>
    <x v="1"/>
    <x v="0"/>
    <s v="RIOBAMBA"/>
    <s v="QUIMIAG"/>
    <x v="1"/>
  </r>
  <r>
    <n v="1001214"/>
    <s v="PATAJALO YEPEZ MARIA LORENZA"/>
    <n v="602348252"/>
    <x v="4"/>
    <x v="1"/>
    <x v="788"/>
    <n v="12"/>
    <n v="0"/>
    <x v="1"/>
    <x v="1"/>
    <x v="1"/>
    <d v="2022-01-13T00:00:00"/>
    <d v="2023-01-15T00:00:00"/>
    <s v="0000-00-00"/>
    <n v="1000"/>
    <n v="927.04"/>
    <n v="23"/>
    <s v="Vigente"/>
    <x v="21"/>
    <s v="Venta al por mayor de frutas, legumbres y hortalizas."/>
    <s v="Venta al por mayor varios"/>
    <n v="1001291"/>
    <s v="94.60"/>
    <s v="350.00"/>
    <s v="Sobre firmas"/>
    <s v="53.71"/>
    <s v="Miguel Angel Yungan Urquizo"/>
    <x v="1"/>
    <x v="1"/>
    <x v="0"/>
    <s v="COLTA"/>
    <s v="SICALPA"/>
    <x v="0"/>
  </r>
  <r>
    <n v="1001385"/>
    <s v="GOMEZ GAVILEMA EVELIN TATIANA "/>
    <n v="1729196244"/>
    <x v="45"/>
    <x v="1"/>
    <x v="789"/>
    <n v="6"/>
    <n v="0"/>
    <x v="1"/>
    <x v="1"/>
    <x v="1"/>
    <d v="2022-01-13T00:00:00"/>
    <d v="2022-07-15T00:00:00"/>
    <s v="0000-00-00"/>
    <n v="500"/>
    <n v="421.55"/>
    <n v="23"/>
    <s v="Vigente"/>
    <x v="187"/>
    <s v="Elaboración de jugos (zumos), néctares, concentrados de fruta fresca y hortalizas."/>
    <s v="Elaboración de alimentos"/>
    <n v="1001464"/>
    <s v="89.27"/>
    <s v="400.00"/>
    <s v="Sobre firmas"/>
    <s v="8.33"/>
    <s v="Miguel Angel Yungan Urquizo"/>
    <x v="0"/>
    <x v="0"/>
    <x v="1"/>
    <s v="QUITO"/>
    <s v="COTOCOLLAO"/>
    <x v="0"/>
  </r>
  <r>
    <n v="1001761"/>
    <s v="YUMISACA GUEVARA DANNY DANIEL"/>
    <n v="603743113"/>
    <x v="2"/>
    <x v="1"/>
    <x v="790"/>
    <n v="36"/>
    <n v="0"/>
    <x v="1"/>
    <x v="0"/>
    <x v="0"/>
    <d v="2022-01-13T00:00:00"/>
    <d v="2025-02-05T00:00:00"/>
    <s v="0000-00-00"/>
    <n v="7000"/>
    <n v="7000"/>
    <n v="15.3"/>
    <s v="Vigente"/>
    <x v="0"/>
    <s v="Empleado Público"/>
    <s v="Empleado Público"/>
    <n v="1001867"/>
    <s v="235.41"/>
    <s v="1,200.00"/>
    <s v="Sobre firmas"/>
    <s v="208.18"/>
    <s v="Eloisa Veronica Guaman Tasambay"/>
    <x v="0"/>
    <x v="0"/>
    <x v="0"/>
    <s v="RIOBAMBA"/>
    <s v="VELOZ"/>
    <x v="0"/>
  </r>
  <r>
    <n v="1001515"/>
    <s v="HERNANDEZ ENCALADA CESAR DARWIN"/>
    <n v="1712652898"/>
    <x v="3"/>
    <x v="1"/>
    <x v="791"/>
    <n v="4"/>
    <n v="0"/>
    <x v="1"/>
    <x v="1"/>
    <x v="1"/>
    <d v="2022-01-14T00:00:00"/>
    <d v="2022-05-20T00:00:00"/>
    <s v="0000-00-00"/>
    <n v="400"/>
    <n v="304.77999999999997"/>
    <n v="23"/>
    <s v="Vigente"/>
    <x v="82"/>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10"/>
    <s v="105.05"/>
    <s v="2,200.00"/>
    <s v="Sobre firmas"/>
    <s v="14.50"/>
    <s v="Gladys Beatriz Cayambe Niama"/>
    <x v="0"/>
    <x v="0"/>
    <x v="1"/>
    <s v="QUITO"/>
    <s v="CENTRO HISTORICO"/>
    <x v="0"/>
  </r>
  <r>
    <n v="1001687"/>
    <s v="YUMICEBA CARRILLO MARTHA REBECA"/>
    <n v="1850284512"/>
    <x v="30"/>
    <x v="1"/>
    <x v="792"/>
    <n v="6"/>
    <n v="0"/>
    <x v="1"/>
    <x v="1"/>
    <x v="1"/>
    <d v="2022-01-14T00:00:00"/>
    <d v="2022-07-10T00:00:00"/>
    <s v="0000-00-00"/>
    <n v="500"/>
    <n v="419.63"/>
    <n v="23"/>
    <s v="Vigente"/>
    <x v="18"/>
    <s v="Actividades de abastecimiento de suministros para su utilización en situaciones de emergencia interna en tiempos de paz causadas por desastres."/>
    <s v="Actividades de abastecimiento"/>
    <n v="1001790"/>
    <s v="89.27"/>
    <s v="500.00"/>
    <s v="Sobre firmas"/>
    <s v="78.71"/>
    <s v="Eloisa Veronica Guaman Tasambay"/>
    <x v="1"/>
    <x v="0"/>
    <x v="12"/>
    <s v="AMBATO"/>
    <s v="PISHILATA"/>
    <x v="0"/>
  </r>
  <r>
    <n v="1001766"/>
    <s v="TORRES CARVAJAL NATALI ROCIO"/>
    <n v="1721094058"/>
    <x v="6"/>
    <x v="1"/>
    <x v="793"/>
    <n v="24"/>
    <n v="0"/>
    <x v="1"/>
    <x v="0"/>
    <x v="0"/>
    <d v="2022-01-14T00:00:00"/>
    <d v="2024-01-10T00:00:00"/>
    <s v="0000-00-00"/>
    <n v="3150"/>
    <n v="3033"/>
    <n v="15.3"/>
    <s v="Vigente"/>
    <x v="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872"/>
    <s v="154.82"/>
    <s v="1,700.00"/>
    <s v="Sobre firmas"/>
    <s v="2.93"/>
    <s v="Gladys Beatriz Cayambe Niama"/>
    <x v="0"/>
    <x v="0"/>
    <x v="1"/>
    <s v="QUITO"/>
    <s v="COTOCOLLAO"/>
    <x v="0"/>
  </r>
  <r>
    <n v="1001760"/>
    <s v="MOROCHO REA JOSELIN MARIBEL"/>
    <n v="1751064591"/>
    <x v="13"/>
    <x v="1"/>
    <x v="794"/>
    <n v="12"/>
    <n v="0"/>
    <x v="1"/>
    <x v="1"/>
    <x v="1"/>
    <d v="2022-01-17T00:00:00"/>
    <d v="2023-01-25T00:00:00"/>
    <s v="0000-00-00"/>
    <n v="1500"/>
    <n v="1396.33"/>
    <n v="23"/>
    <s v="Vigente"/>
    <x v="10"/>
    <s v="Venta al por mayor de frutas, legumbres y hortalizas."/>
    <s v="Venta al por mayor varios"/>
    <n v="1001866"/>
    <s v="141.89"/>
    <s v="1,550.00"/>
    <s v="Sobre firmas"/>
    <s v="10.62"/>
    <s v="Gladys Beatriz Cayambe Niama"/>
    <x v="0"/>
    <x v="4"/>
    <x v="0"/>
    <s v="RIOBAMBA"/>
    <s v="VELOZ"/>
    <x v="0"/>
  </r>
  <r>
    <n v="1000183"/>
    <s v="YUMICEBA YUNGAN DIEGO FERNANDO"/>
    <n v="1726689134"/>
    <x v="22"/>
    <x v="0"/>
    <x v="795"/>
    <n v="30"/>
    <n v="11"/>
    <x v="2"/>
    <x v="1"/>
    <x v="1"/>
    <d v="2022-01-18T00:00:00"/>
    <d v="2024-07-18T00:00:00"/>
    <d v="2022-02-18T00:00:00"/>
    <n v="5000"/>
    <n v="5000"/>
    <n v="18.989999999999998"/>
    <s v="Moroso"/>
    <x v="66"/>
    <s v="Venta al por mayor de huevos y productos a base de huevos."/>
    <s v="Venta al por mayor varios"/>
    <n v="1000245"/>
    <s v="213.24"/>
    <s v="1,000.00"/>
    <s v="Sobre firmas"/>
    <s v="0.05"/>
    <s v="Gladys Beatriz Cayambe Niama"/>
    <x v="1"/>
    <x v="0"/>
    <x v="1"/>
    <s v="QUITO"/>
    <s v="COTOCOLLAO"/>
    <x v="0"/>
  </r>
  <r>
    <n v="1000193"/>
    <s v="GUAIPACHA YUMICEBA SEGUNDO CESAR"/>
    <n v="604250399"/>
    <x v="3"/>
    <x v="0"/>
    <x v="796"/>
    <n v="18"/>
    <n v="0"/>
    <x v="1"/>
    <x v="1"/>
    <x v="1"/>
    <d v="2022-01-18T00:00:00"/>
    <d v="2023-08-10T00:00:00"/>
    <s v="0000-00-00"/>
    <n v="5000"/>
    <n v="5000"/>
    <n v="18.989999999999998"/>
    <s v="Vigente"/>
    <x v="10"/>
    <s v="Venta al por menor de frutas, legumbres y hortalizas frescas o en conserva en establecimientos especializados."/>
    <s v="Venta al por menor varios"/>
    <n v="1000255"/>
    <s v="300.23"/>
    <s v="4,000.00"/>
    <s v="Sobre firmas"/>
    <s v="2,280.57"/>
    <s v="Juan Gabriel Urquizo Yumiceba"/>
    <x v="1"/>
    <x v="1"/>
    <x v="1"/>
    <s v="QUITO"/>
    <s v="KENNEDY"/>
    <x v="0"/>
  </r>
  <r>
    <n v="1000640"/>
    <s v="RODRIGUEZ COLLAHUAZO RAUL ROBERTO"/>
    <n v="1710632819"/>
    <x v="11"/>
    <x v="0"/>
    <x v="797"/>
    <n v="12"/>
    <n v="0"/>
    <x v="1"/>
    <x v="1"/>
    <x v="1"/>
    <d v="2022-01-18T00:00:00"/>
    <d v="2023-02-06T00:00:00"/>
    <s v="0000-00-00"/>
    <n v="1200"/>
    <n v="1200"/>
    <n v="21.5"/>
    <s v="Vigente"/>
    <x v="188"/>
    <s v="Empleado Privado"/>
    <s v="Empleado Privado"/>
    <n v="1000711"/>
    <s v="109.04"/>
    <s v="2,450.00"/>
    <s v="Sobre firmas"/>
    <s v="173.65"/>
    <s v="Miguel Angel Yungan Urquizo"/>
    <x v="0"/>
    <x v="0"/>
    <x v="1"/>
    <s v="QUITO"/>
    <s v="SAN BLAS"/>
    <x v="0"/>
  </r>
  <r>
    <n v="1001239"/>
    <s v="AIMACAÑA PAUJI LUZ MARIA"/>
    <n v="1751171313"/>
    <x v="14"/>
    <x v="1"/>
    <x v="798"/>
    <n v="18"/>
    <n v="0"/>
    <x v="1"/>
    <x v="1"/>
    <x v="1"/>
    <d v="2022-01-18T00:00:00"/>
    <d v="2023-08-06T00:00:00"/>
    <s v="0000-00-00"/>
    <n v="2500"/>
    <n v="2500"/>
    <n v="21.5"/>
    <s v="Vigente"/>
    <x v="24"/>
    <s v="Venta al por menor de alimentos, bebidas y productos del tabaco en puestos de venta o mercados."/>
    <s v="Venta al por menor varios"/>
    <n v="1001314"/>
    <s v="157.57"/>
    <s v="500.00"/>
    <s v="Sobre firmas"/>
    <s v="404.12"/>
    <s v="Miguel Angel Yungan Urquizo"/>
    <x v="0"/>
    <x v="0"/>
    <x v="1"/>
    <s v="QUITO"/>
    <s v="COTOCOLLAO"/>
    <x v="0"/>
  </r>
  <r>
    <n v="1001434"/>
    <s v="BAÑO QUISHPE JULIO FERNANDO"/>
    <n v="502292279"/>
    <x v="1"/>
    <x v="0"/>
    <x v="799"/>
    <n v="30"/>
    <n v="0"/>
    <x v="1"/>
    <x v="1"/>
    <x v="1"/>
    <d v="2022-01-18T00:00:00"/>
    <d v="2024-08-10T00:00:00"/>
    <s v="0000-00-00"/>
    <n v="6600"/>
    <n v="6600"/>
    <n v="18.989999999999998"/>
    <s v="Vigente"/>
    <x v="96"/>
    <s v="Actividades a corto y a largo plazo de clí­nicas especializadas, es decir, actividades médicas, de diagnóstico y de tratamiento (clí­nicas para enfermos mentales, de rehabilitación, para enfermedades infecciosas, de maternidad, etcétera)."/>
    <s v="Actividades Médicas"/>
    <n v="1001514"/>
    <s v="250.15"/>
    <s v="700.00"/>
    <s v="Sobre firmas"/>
    <s v="3.26"/>
    <s v="Miguel Angel Yungan Urquizo"/>
    <x v="0"/>
    <x v="2"/>
    <x v="5"/>
    <s v="PUJILI"/>
    <s v="ZUMBAHUA"/>
    <x v="1"/>
  </r>
  <r>
    <n v="1001574"/>
    <s v="SAA SILVA AMPARO DE LOURDES"/>
    <n v="1705438651"/>
    <x v="52"/>
    <x v="1"/>
    <x v="800"/>
    <n v="15"/>
    <n v="0"/>
    <x v="1"/>
    <x v="1"/>
    <x v="1"/>
    <d v="2022-01-18T00:00:00"/>
    <d v="2023-04-25T00:00:00"/>
    <s v="0000-00-00"/>
    <n v="1002"/>
    <n v="948.03"/>
    <n v="21.5"/>
    <s v="Vigente"/>
    <x v="28"/>
    <s v="Venta al por mayor de prendas de vestir, incluidas prendas (ropa) deportivas."/>
    <s v="Venta al por mayor varios"/>
    <n v="1001677"/>
    <s v="77.29"/>
    <s v="1,400.00"/>
    <s v="Sobre firmas"/>
    <s v="23.28"/>
    <s v="Miguel Angel Yungan Urquizo"/>
    <x v="0"/>
    <x v="1"/>
    <x v="1"/>
    <s v="QUITO"/>
    <s v="COMITE DEL PUEBLO"/>
    <x v="0"/>
  </r>
  <r>
    <n v="1001769"/>
    <s v="CEPEDA GUACHO JHONNY SAUL"/>
    <n v="605638063"/>
    <x v="47"/>
    <x v="0"/>
    <x v="801"/>
    <n v="48"/>
    <n v="0"/>
    <x v="1"/>
    <x v="1"/>
    <x v="1"/>
    <d v="2022-01-18T00:00:00"/>
    <d v="2026-02-10T00:00:00"/>
    <s v="0000-00-00"/>
    <n v="10500"/>
    <n v="10500"/>
    <n v="18.989999999999998"/>
    <s v="Vigente"/>
    <x v="86"/>
    <s v="Estudiante"/>
    <s v="Estudiante"/>
    <n v="1001881"/>
    <s v="269.50"/>
    <s v="1,200.00"/>
    <s v="Sobre firmas"/>
    <s v="44.07"/>
    <s v="Miguel Angel Yungan Urquizo"/>
    <x v="1"/>
    <x v="1"/>
    <x v="0"/>
    <s v="COLTA"/>
    <s v="SICALPA"/>
    <x v="0"/>
  </r>
  <r>
    <n v="1001769"/>
    <s v="CEPEDA GUACHO JHONNY SAUL"/>
    <n v="605638063"/>
    <x v="47"/>
    <x v="0"/>
    <x v="802"/>
    <n v="48"/>
    <n v="0"/>
    <x v="1"/>
    <x v="1"/>
    <x v="1"/>
    <d v="2022-01-18T00:00:00"/>
    <d v="2026-02-10T00:00:00"/>
    <s v="0000-00-00"/>
    <n v="10500"/>
    <n v="10500"/>
    <n v="18.989999999999998"/>
    <s v="Vigente"/>
    <x v="86"/>
    <s v="Estudiante"/>
    <s v="Estudiante"/>
    <n v="1001881"/>
    <s v="269.50"/>
    <s v="1,200.00"/>
    <s v="Sobre firmas"/>
    <s v="44.07"/>
    <s v="Miguel Angel Yungan Urquizo"/>
    <x v="1"/>
    <x v="1"/>
    <x v="0"/>
    <s v="COLTA"/>
    <s v="SICALPA"/>
    <x v="0"/>
  </r>
  <r>
    <n v="1001778"/>
    <s v="BENITEZ CORREA LUIS ALFREDO"/>
    <n v="1709209645"/>
    <x v="16"/>
    <x v="0"/>
    <x v="803"/>
    <n v="6"/>
    <n v="9"/>
    <x v="2"/>
    <x v="1"/>
    <x v="1"/>
    <d v="2022-01-18T00:00:00"/>
    <d v="2022-07-20T00:00:00"/>
    <d v="2022-02-20T00:00:00"/>
    <n v="2000"/>
    <n v="1770.38"/>
    <n v="23"/>
    <s v="Moroso"/>
    <x v="30"/>
    <s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
    <s v="Actividades varias "/>
    <n v="1001885"/>
    <s v="357.09"/>
    <s v="2,500.00"/>
    <s v="Sobre firmas"/>
    <s v="0.07"/>
    <s v="Miguel Angel Yungan Urquizo"/>
    <x v="0"/>
    <x v="1"/>
    <x v="1"/>
    <s v="QUITO"/>
    <s v="COTOCOLLAO"/>
    <x v="0"/>
  </r>
  <r>
    <n v="1000066"/>
    <s v="MORA BAQUENDANO NESSAR GILBER"/>
    <n v="1201797741"/>
    <x v="24"/>
    <x v="0"/>
    <x v="804"/>
    <n v="18"/>
    <n v="0"/>
    <x v="1"/>
    <x v="0"/>
    <x v="0"/>
    <d v="2022-01-19T00:00:00"/>
    <d v="2023-07-19T00:00:00"/>
    <s v="0000-00-00"/>
    <n v="2000"/>
    <n v="1901.3"/>
    <n v="15.3"/>
    <s v="Vigente"/>
    <x v="0"/>
    <s v="Venta al por menor de productos naturistas en establecimientos especializados."/>
    <s v="Venta al por menor varios"/>
    <n v="1000104"/>
    <s v="126.09"/>
    <s v="2,183.00"/>
    <s v="Sobre firmas"/>
    <s v="133.06"/>
    <s v="Eloisa Veronica Guaman Tasambay"/>
    <x v="0"/>
    <x v="0"/>
    <x v="19"/>
    <s v="BABAHOYO"/>
    <s v="BABAHOYO"/>
    <x v="0"/>
  </r>
  <r>
    <n v="1000250"/>
    <s v="GRIJALVA MONGE SUSANA VALERIA"/>
    <n v="1718373721"/>
    <x v="44"/>
    <x v="1"/>
    <x v="805"/>
    <n v="18"/>
    <n v="0"/>
    <x v="1"/>
    <x v="0"/>
    <x v="0"/>
    <d v="2022-01-19T00:00:00"/>
    <d v="2023-08-05T00:00:00"/>
    <s v="0000-00-00"/>
    <n v="1400"/>
    <n v="1400"/>
    <n v="15.3"/>
    <s v="Vigente"/>
    <x v="0"/>
    <s v="Empleado Privado"/>
    <s v="Empleado Privado"/>
    <n v="1000309"/>
    <s v="85.91"/>
    <s v="1,000.00"/>
    <s v="Sobre firmas"/>
    <s v="0.06"/>
    <s v="Miguel Angel Yungan Urquizo"/>
    <x v="0"/>
    <x v="4"/>
    <x v="1"/>
    <s v="QUITO"/>
    <s v="LA MENA"/>
    <x v="0"/>
  </r>
  <r>
    <n v="1000320"/>
    <s v="URQUIZO TIUPUL MANUELA ."/>
    <n v="601442536"/>
    <x v="53"/>
    <x v="1"/>
    <x v="806"/>
    <n v="6"/>
    <n v="0"/>
    <x v="1"/>
    <x v="1"/>
    <x v="1"/>
    <d v="2022-01-19T00:00:00"/>
    <d v="2022-08-10T00:00:00"/>
    <s v="0000-00-00"/>
    <n v="1000"/>
    <n v="1000"/>
    <n v="23"/>
    <s v="Vigente"/>
    <x v="17"/>
    <s v="Venta al por menor de frutas, legumbres y hortalizas frescas o en conserva en establecimientos especializados."/>
    <s v="Venta al por menor varios"/>
    <n v="1000381"/>
    <s v="172.78"/>
    <s v="1,850.00"/>
    <s v="Sobre firmas"/>
    <s v="72.88"/>
    <s v="Miguel Angel Yungan Urquizo"/>
    <x v="1"/>
    <x v="1"/>
    <x v="1"/>
    <s v="QUITO"/>
    <s v="COTOCOLLAO"/>
    <x v="0"/>
  </r>
  <r>
    <n v="1001774"/>
    <s v="DUCHICELA SACA JUDITH MARIELA"/>
    <n v="1717737306"/>
    <x v="12"/>
    <x v="1"/>
    <x v="807"/>
    <n v="24"/>
    <n v="0"/>
    <x v="1"/>
    <x v="0"/>
    <x v="0"/>
    <d v="2022-01-19T00:00:00"/>
    <d v="2024-02-05T00:00:00"/>
    <s v="0000-00-00"/>
    <n v="2500"/>
    <n v="2500"/>
    <n v="15.3"/>
    <s v="Vigente"/>
    <x v="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882"/>
    <s v="118.63"/>
    <s v="700.00"/>
    <s v="Sobre firmas"/>
    <s v="3.56"/>
    <s v="Miguel Angel Yungan Urquizo"/>
    <x v="0"/>
    <x v="0"/>
    <x v="16"/>
    <s v="PORTOVELO"/>
    <s v="SALATI"/>
    <x v="1"/>
  </r>
  <r>
    <n v="1001776"/>
    <s v="CARVAJAL MUÑOZ MARTHA CECILIA"/>
    <n v="1714250626"/>
    <x v="1"/>
    <x v="1"/>
    <x v="808"/>
    <n v="36"/>
    <n v="0"/>
    <x v="1"/>
    <x v="1"/>
    <x v="1"/>
    <d v="2022-01-19T00:00:00"/>
    <d v="2025-02-05T00:00:00"/>
    <s v="0000-00-00"/>
    <n v="10000"/>
    <n v="10000"/>
    <n v="18.989999999999998"/>
    <s v="Vigente"/>
    <x v="189"/>
    <s v="Elaboración de leche fresca lí­quida, crema de leche lí­quida, bebidas a base de leche, yogurt, incluso caseí­na o lactosa, pasteurizada, esterilizada, homogeneizada y/o tratada a altas temperaturas."/>
    <s v="Elaboración de alimentos"/>
    <n v="1001883"/>
    <s v="350.63"/>
    <s v="5,300.00"/>
    <s v="Sobre firmas"/>
    <s v="202.55"/>
    <s v="Miguel Angel Yungan Urquizo"/>
    <x v="0"/>
    <x v="0"/>
    <x v="1"/>
    <s v="QUITO"/>
    <s v="SAN ANTONIO"/>
    <x v="1"/>
  </r>
  <r>
    <n v="1001779"/>
    <s v="VALDES GUARACA LISBETH NOEMI"/>
    <n v="1728735380"/>
    <x v="33"/>
    <x v="1"/>
    <x v="809"/>
    <n v="1"/>
    <n v="0"/>
    <x v="1"/>
    <x v="1"/>
    <x v="1"/>
    <d v="2022-01-19T00:00:00"/>
    <d v="2022-04-20T00:00:00"/>
    <s v="0000-00-00"/>
    <n v="10000"/>
    <n v="10000"/>
    <n v="18.989999999999998"/>
    <s v="Vigente"/>
    <x v="21"/>
    <s v="Venta al por mayor de frutas, legumbres y hortalizas."/>
    <s v="Venta al por mayor varios"/>
    <n v="1001886"/>
    <s v="10,221.27"/>
    <s v="18,000.00"/>
    <s v="Sobre firmas"/>
    <s v="54.61"/>
    <s v="Miguel Angel Yungan Urquizo"/>
    <x v="1"/>
    <x v="0"/>
    <x v="1"/>
    <s v="QUITO"/>
    <s v="LA MAGDALENA"/>
    <x v="0"/>
  </r>
  <r>
    <n v="1001782"/>
    <s v="AYALA JACHO LUIS ARMANDO"/>
    <n v="550083810"/>
    <x v="27"/>
    <x v="0"/>
    <x v="810"/>
    <n v="36"/>
    <n v="0"/>
    <x v="1"/>
    <x v="1"/>
    <x v="1"/>
    <d v="2022-01-19T00:00:00"/>
    <d v="2025-02-10T00:00:00"/>
    <s v="0000-00-00"/>
    <n v="10000"/>
    <n v="10000"/>
    <n v="21.5"/>
    <s v="Vigente"/>
    <x v="24"/>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890"/>
    <s v="330.79"/>
    <s v="1,000.00"/>
    <s v="Sobre firmas"/>
    <s v="6.12"/>
    <s v="Miguel Angel Yungan Urquizo"/>
    <x v="0"/>
    <x v="1"/>
    <x v="1"/>
    <s v="QUITO"/>
    <s v="CHILLOGALLO"/>
    <x v="0"/>
  </r>
  <r>
    <n v="1001784"/>
    <s v="OLMEDO ERAZO KEVIN SALOMON"/>
    <n v="940310923"/>
    <x v="14"/>
    <x v="0"/>
    <x v="811"/>
    <n v="24"/>
    <n v="0"/>
    <x v="1"/>
    <x v="1"/>
    <x v="1"/>
    <d v="2022-01-19T00:00:00"/>
    <d v="2024-02-10T00:00:00"/>
    <s v="0000-00-00"/>
    <n v="2100"/>
    <n v="2100"/>
    <n v="21.5"/>
    <s v="Vigente"/>
    <x v="16"/>
    <s v="Servicios de apoyo a la fabricación de partes, piezas y accesorios para vehí­culos automotores a cambio de una retribución o por contrato."/>
    <s v="Servicios Varios"/>
    <n v="1001891"/>
    <s v="98.27"/>
    <s v="1,200.00"/>
    <s v="Sobre firmas"/>
    <s v="3.56"/>
    <s v="Gladys Beatriz Cayambe Niama"/>
    <x v="1"/>
    <x v="1"/>
    <x v="0"/>
    <s v="PALLATANGA"/>
    <s v="PALLATANGA"/>
    <x v="0"/>
  </r>
  <r>
    <n v="1000724"/>
    <s v="SALAME SHUSHO GLADYS VERONICA"/>
    <n v="1723642409"/>
    <x v="27"/>
    <x v="1"/>
    <x v="812"/>
    <n v="36"/>
    <n v="4"/>
    <x v="1"/>
    <x v="1"/>
    <x v="1"/>
    <d v="2022-01-20T00:00:00"/>
    <d v="2025-01-25T00:00:00"/>
    <d v="2022-02-25T00:00:00"/>
    <n v="15000"/>
    <n v="15000"/>
    <n v="18.989999999999998"/>
    <s v="Moroso"/>
    <x v="21"/>
    <s v="Venta al por mayor de frutas, legumbres y hortalizas."/>
    <s v="Venta al por mayor varios"/>
    <n v="1000795"/>
    <s v="557.56"/>
    <s v="3,000.00"/>
    <s v="Sobre firmas"/>
    <s v="0.00"/>
    <s v="Gladys Beatriz Cayambe Niama"/>
    <x v="0"/>
    <x v="0"/>
    <x v="9"/>
    <s v="SANTO DOMINGO"/>
    <s v="SANTO DOMINGO DE LOS COLORADOS"/>
    <x v="0"/>
  </r>
  <r>
    <n v="1001744"/>
    <s v="CUASQUER QUELAL AURA ELINA "/>
    <n v="1716347230"/>
    <x v="28"/>
    <x v="1"/>
    <x v="813"/>
    <n v="12"/>
    <n v="0"/>
    <x v="1"/>
    <x v="1"/>
    <x v="1"/>
    <d v="2022-01-20T00:00:00"/>
    <d v="2023-02-10T00:00:00"/>
    <s v="0000-00-00"/>
    <n v="1000"/>
    <n v="1000"/>
    <n v="23"/>
    <s v="Vigente"/>
    <x v="79"/>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847"/>
    <s v="88.84"/>
    <s v="320.00"/>
    <s v="Sobre firmas"/>
    <s v="218.04"/>
    <s v="Miguel Angel Yungan Urquizo"/>
    <x v="0"/>
    <x v="0"/>
    <x v="10"/>
    <s v="ESPEJO"/>
    <s v="EL ANGEL"/>
    <x v="0"/>
  </r>
  <r>
    <n v="1001764"/>
    <s v="CHAVISNAN TANDAYAMO WILMER ANTONIO"/>
    <n v="1723420426"/>
    <x v="44"/>
    <x v="0"/>
    <x v="814"/>
    <n v="12"/>
    <n v="0"/>
    <x v="1"/>
    <x v="1"/>
    <x v="1"/>
    <d v="2022-01-20T00:00:00"/>
    <d v="2023-01-25T00:00:00"/>
    <s v="0000-00-00"/>
    <n v="1000"/>
    <n v="928.96"/>
    <n v="23"/>
    <s v="Vigente"/>
    <x v="37"/>
    <s v="Empleado Privado"/>
    <s v="Empleado Privado"/>
    <n v="1001870"/>
    <s v="94.60"/>
    <s v="780.00"/>
    <s v="Sobre firmas"/>
    <s v="18.40"/>
    <s v="Miguel Angel Yungan Urquizo"/>
    <x v="0"/>
    <x v="0"/>
    <x v="1"/>
    <s v="QUITO"/>
    <s v="CENTRO HISTORICO"/>
    <x v="0"/>
  </r>
  <r>
    <n v="1001791"/>
    <s v="LEMACHE LOPEZ FREDY PATRICIO"/>
    <n v="602982514"/>
    <x v="39"/>
    <x v="0"/>
    <x v="815"/>
    <n v="15"/>
    <n v="0"/>
    <x v="1"/>
    <x v="1"/>
    <x v="1"/>
    <d v="2022-01-20T00:00:00"/>
    <d v="2023-04-25T00:00:00"/>
    <s v="0000-00-00"/>
    <n v="2000"/>
    <n v="1889.6"/>
    <n v="21.5"/>
    <s v="Vigente"/>
    <x v="4"/>
    <s v="Actividades a corto y a largo plazo de clí­nicas especializadas, es decir, actividades médicas, de diagnóstico y de tratamiento (clí­nicas para enfermos mentales, de rehabilitación, para enfermedades infecciosas, de maternidad, etcétera)."/>
    <s v="Actividades Médicas"/>
    <n v="1001898"/>
    <s v="154.28"/>
    <s v="780.00"/>
    <s v="Sobre firmas"/>
    <s v="16.94"/>
    <s v="Eloisa Veronica Guaman Tasambay"/>
    <x v="1"/>
    <x v="0"/>
    <x v="0"/>
    <s v="RIOBAMBA"/>
    <s v="YARUQUIES"/>
    <x v="0"/>
  </r>
  <r>
    <n v="1000222"/>
    <s v="TIGASI CHUGCHILAN MARIA BERTHA"/>
    <n v="550575781"/>
    <x v="30"/>
    <x v="1"/>
    <x v="816"/>
    <n v="24"/>
    <n v="0"/>
    <x v="1"/>
    <x v="1"/>
    <x v="1"/>
    <d v="2022-01-21T00:00:00"/>
    <d v="2024-01-15T00:00:00"/>
    <s v="0000-00-00"/>
    <n v="5000"/>
    <n v="4816.59"/>
    <n v="21.5"/>
    <s v="Vigente"/>
    <x v="10"/>
    <s v="Venta al por mayor de frutas, legumbres y hortalizas."/>
    <s v="Venta al por mayor varios"/>
    <n v="1000286"/>
    <s v="260.76"/>
    <s v="1,130.00"/>
    <s v="Sobre firmas"/>
    <s v="152.49"/>
    <s v="Juan Gabriel Urquizo Yumiceba"/>
    <x v="1"/>
    <x v="1"/>
    <x v="5"/>
    <s v="PUJILI"/>
    <s v="PUJILI"/>
    <x v="0"/>
  </r>
  <r>
    <n v="1000822"/>
    <s v="AUQUILLA URQUIZO ALEJANDRO ."/>
    <n v="1712404332"/>
    <x v="10"/>
    <x v="0"/>
    <x v="817"/>
    <n v="1"/>
    <n v="0"/>
    <x v="1"/>
    <x v="1"/>
    <x v="1"/>
    <d v="2022-01-21T00:00:00"/>
    <d v="2022-04-25T00:00:00"/>
    <s v="0000-00-00"/>
    <n v="6000"/>
    <n v="6000"/>
    <n v="21.5"/>
    <s v="Vigente"/>
    <x v="55"/>
    <s v="Servicios de taxis."/>
    <s v="Servicios Varios"/>
    <n v="1000893"/>
    <s v="6,142.74"/>
    <s v="12,800.00"/>
    <s v="Sobre firmas"/>
    <s v="291.47"/>
    <s v="Juan Gabriel Urquizo Yumiceba"/>
    <x v="1"/>
    <x v="1"/>
    <x v="0"/>
    <s v="RIOBAMBA"/>
    <s v="YARUQUIES"/>
    <x v="0"/>
  </r>
  <r>
    <n v="1000856"/>
    <s v="CHICAIZA TENORIO GINA AMPARO"/>
    <n v="1711532075"/>
    <x v="32"/>
    <x v="1"/>
    <x v="818"/>
    <n v="12"/>
    <n v="0"/>
    <x v="1"/>
    <x v="1"/>
    <x v="1"/>
    <d v="2022-01-21T00:00:00"/>
    <d v="2023-02-10T00:00:00"/>
    <s v="0000-00-00"/>
    <n v="1050"/>
    <n v="1050"/>
    <n v="23"/>
    <s v="Vigente"/>
    <x v="4"/>
    <s v="Servicios de taxis."/>
    <s v="Servicios Varios"/>
    <n v="1000926"/>
    <s v="93.30"/>
    <s v="1,920.00"/>
    <s v="Sobre firmas"/>
    <s v="25.46"/>
    <s v="Miguel Angel Yungan Urquizo"/>
    <x v="0"/>
    <x v="0"/>
    <x v="5"/>
    <s v="LATACUNGA"/>
    <s v="LA MATRIZ"/>
    <x v="0"/>
  </r>
  <r>
    <n v="1001000"/>
    <s v="MORALES ALLAN MARIA JUANA"/>
    <n v="1706508403"/>
    <x v="26"/>
    <x v="1"/>
    <x v="819"/>
    <n v="1"/>
    <n v="0"/>
    <x v="1"/>
    <x v="1"/>
    <x v="1"/>
    <d v="2022-01-21T00:00:00"/>
    <d v="2022-04-20T00:00:00"/>
    <s v="0000-00-00"/>
    <n v="465"/>
    <n v="465"/>
    <n v="23"/>
    <s v="Vigente"/>
    <x v="21"/>
    <s v="Actividades de acondicionamiento y mantenimiento de terrenos para usos agrí­colas: plantación o siembra de cultivos y cosecha, poda de árboles frutales y viñas, transplante de arroz y entresacado de remolacha."/>
    <s v="Actividades de acondicionamiento y mantenimiento de terrenos para usos agrí­colas"/>
    <n v="1001069"/>
    <s v="476.94"/>
    <s v="1,750.00"/>
    <s v="Sobre firmas"/>
    <s v="0.00"/>
    <s v="Gladys Beatriz Cayambe Niama"/>
    <x v="0"/>
    <x v="1"/>
    <x v="1"/>
    <s v="QUITO"/>
    <s v="LA LIBERTAD"/>
    <x v="1"/>
  </r>
  <r>
    <n v="1001018"/>
    <s v="GUACHAMIN ROMERO FREDDY PATRICIO"/>
    <n v="1713509972"/>
    <x v="3"/>
    <x v="0"/>
    <x v="820"/>
    <n v="24"/>
    <n v="0"/>
    <x v="1"/>
    <x v="1"/>
    <x v="1"/>
    <d v="2022-01-21T00:00:00"/>
    <d v="2024-01-16T00:00:00"/>
    <s v="0000-00-00"/>
    <n v="3200"/>
    <n v="3084.44"/>
    <n v="21.5"/>
    <s v="Vigente"/>
    <x v="4"/>
    <s v="Servicios de taxis."/>
    <s v="Servicios Varios"/>
    <n v="1001088"/>
    <s v="166.88"/>
    <s v="1,500.00"/>
    <s v="Sobre firmas"/>
    <s v="5.78"/>
    <s v="Miguel Angel Yungan Urquizo"/>
    <x v="0"/>
    <x v="1"/>
    <x v="1"/>
    <s v="QUITO"/>
    <s v="POMASQUI"/>
    <x v="1"/>
  </r>
  <r>
    <n v="1001045"/>
    <s v="GUALLO BEDON LUIS IVAN"/>
    <n v="1721926036"/>
    <x v="20"/>
    <x v="0"/>
    <x v="821"/>
    <n v="18"/>
    <n v="4"/>
    <x v="1"/>
    <x v="0"/>
    <x v="0"/>
    <d v="2022-01-21T00:00:00"/>
    <d v="2023-07-25T00:00:00"/>
    <d v="2022-02-25T00:00:00"/>
    <n v="6000"/>
    <n v="6000"/>
    <n v="15.3"/>
    <s v="Moroso"/>
    <x v="0"/>
    <s v="Intermediarios del comercio de muebles, artí­culos para el hogar y ferreterí­a."/>
    <s v="Intermediarios e Investigación"/>
    <n v="1001116"/>
    <s v="378.28"/>
    <s v="2,650.00"/>
    <s v="Sobre firmas"/>
    <s v="0.10"/>
    <s v="Juan Gabriel Urquizo Yumiceba"/>
    <x v="0"/>
    <x v="1"/>
    <x v="1"/>
    <s v="QUITO"/>
    <s v="LA CONCEPCION"/>
    <x v="0"/>
  </r>
  <r>
    <n v="1001225"/>
    <s v="PARCO GAVILANEZ WILLAN DUBERLI"/>
    <n v="201647237"/>
    <x v="46"/>
    <x v="0"/>
    <x v="822"/>
    <n v="27"/>
    <n v="0"/>
    <x v="1"/>
    <x v="1"/>
    <x v="1"/>
    <d v="2022-01-21T00:00:00"/>
    <d v="2024-04-20T00:00:00"/>
    <s v="0000-00-00"/>
    <n v="2500"/>
    <n v="2427.1"/>
    <n v="21.5"/>
    <s v="Vigente"/>
    <x v="4"/>
    <s v="Actividades de transporte de pasajeros por carretera: servicios regulares de autobuses de larga distancia servicios de viajes contratados, excursiones y otros servicios ocasionales de transporte en autobús, tricimotos, servicios de enlace con aeropuertos."/>
    <s v="Transporte terrestre de pasajeros"/>
    <n v="1001301"/>
    <s v="118.90"/>
    <s v="650.00"/>
    <s v="Sobre firmas"/>
    <s v="118.78"/>
    <s v="Miguel Angel Yungan Urquizo"/>
    <x v="0"/>
    <x v="0"/>
    <x v="4"/>
    <s v="SAN MIGUEL"/>
    <s v="SAN PABLO (SAN PABLO DE ATENAS)"/>
    <x v="1"/>
  </r>
  <r>
    <n v="1001381"/>
    <s v="PADILLA CARRILLO MARIA ROSA "/>
    <n v="1719884445"/>
    <x v="20"/>
    <x v="1"/>
    <x v="823"/>
    <n v="1"/>
    <n v="0"/>
    <x v="1"/>
    <x v="1"/>
    <x v="1"/>
    <d v="2022-01-21T00:00:00"/>
    <d v="2022-07-25T00:00:00"/>
    <s v="0000-00-00"/>
    <n v="700"/>
    <n v="700"/>
    <n v="23"/>
    <s v="Vigente"/>
    <x v="21"/>
    <s v="Venta al por mayor de frutas, legumbres y hortalizas."/>
    <s v="Venta al por mayor varios"/>
    <n v="1001459"/>
    <s v="717.91"/>
    <s v="1,700.00"/>
    <s v="Sobre firmas"/>
    <s v="0.04"/>
    <s v="Miguel Angel Yungan Urquizo"/>
    <x v="1"/>
    <x v="1"/>
    <x v="1"/>
    <s v="QUITO"/>
    <s v="SAN ROQUE"/>
    <x v="1"/>
  </r>
  <r>
    <n v="1001771"/>
    <s v="JANETA ASHQUI JOSE MANUEL"/>
    <n v="602328650"/>
    <x v="4"/>
    <x v="0"/>
    <x v="824"/>
    <n v="24"/>
    <n v="0"/>
    <x v="1"/>
    <x v="0"/>
    <x v="0"/>
    <d v="2022-01-21T00:00:00"/>
    <d v="2024-01-21T00:00:00"/>
    <s v="0000-00-00"/>
    <n v="3000"/>
    <n v="2893.48"/>
    <n v="15.3"/>
    <s v="Vigente"/>
    <x v="0"/>
    <s v="Empleado Público"/>
    <s v="Empleado Público"/>
    <n v="1001878"/>
    <s v="147.45"/>
    <s v="816.58"/>
    <s v="Sobre firmas"/>
    <s v="140.61"/>
    <s v="Eloisa Veronica Guaman Tasambay"/>
    <x v="1"/>
    <x v="1"/>
    <x v="0"/>
    <s v="RIOBAMBA"/>
    <s v="CACHA (CAB EN MACHANGARA)"/>
    <x v="1"/>
  </r>
  <r>
    <n v="1001787"/>
    <s v="AMAGUAYA VILLA MARIA GRIMANESA"/>
    <n v="602159410"/>
    <x v="19"/>
    <x v="1"/>
    <x v="825"/>
    <n v="1"/>
    <n v="0"/>
    <x v="1"/>
    <x v="1"/>
    <x v="1"/>
    <d v="2022-01-21T00:00:00"/>
    <d v="2022-04-21T00:00:00"/>
    <s v="0000-00-00"/>
    <n v="500"/>
    <n v="500"/>
    <n v="23"/>
    <s v="Vigente"/>
    <x v="9"/>
    <s v="Venta al por mayor de frutas, legumbres y hortalizas."/>
    <s v="Venta al por mayor varios"/>
    <n v="1001894"/>
    <s v="512.74"/>
    <s v="1,380.00"/>
    <s v="Sobre firmas"/>
    <s v="18.50"/>
    <s v="Eloisa Veronica Guaman Tasambay"/>
    <x v="1"/>
    <x v="1"/>
    <x v="0"/>
    <s v="GUANO"/>
    <s v="LA MATRIZ"/>
    <x v="0"/>
  </r>
  <r>
    <n v="1001790"/>
    <s v="ORDOÑEZ MORILLO KARINA PAOLA"/>
    <n v="1716072234"/>
    <x v="41"/>
    <x v="1"/>
    <x v="826"/>
    <n v="12"/>
    <n v="0"/>
    <x v="1"/>
    <x v="1"/>
    <x v="1"/>
    <d v="2022-01-21T00:00:00"/>
    <d v="2023-01-25T00:00:00"/>
    <s v="0000-00-00"/>
    <n v="600"/>
    <n v="556.85"/>
    <n v="23"/>
    <s v="Vigente"/>
    <x v="188"/>
    <s v="Empleado Privado"/>
    <s v="Empleado Privado"/>
    <n v="1001897"/>
    <s v="56.76"/>
    <s v="1,450.00"/>
    <s v="Sobre firmas"/>
    <s v="5.02"/>
    <s v="Gladys Beatriz Cayambe Niama"/>
    <x v="0"/>
    <x v="3"/>
    <x v="1"/>
    <s v="QUITO"/>
    <s v="IÑAQUITO"/>
    <x v="0"/>
  </r>
  <r>
    <n v="1001792"/>
    <s v="SIGCHA SIGCHA NANCY ESTELA"/>
    <n v="1707221238"/>
    <x v="19"/>
    <x v="1"/>
    <x v="827"/>
    <n v="12"/>
    <n v="0"/>
    <x v="1"/>
    <x v="1"/>
    <x v="1"/>
    <d v="2022-01-21T00:00:00"/>
    <d v="2023-01-23T00:00:00"/>
    <s v="0000-00-00"/>
    <n v="2000"/>
    <n v="1852.56"/>
    <n v="21.5"/>
    <s v="Vigente"/>
    <x v="66"/>
    <s v="Actividades de caza ordinaria y mediante trampas para fines comerciales. Captura de animales (vivos o muertos) para carne, producción de pieles incluso pieles finas, cueros (cueros de reptiles), plumas para utilizarlos en la investigación, en zoológicos o como animales domésticos."/>
    <s v="Actividades de casas beneficas"/>
    <n v="1001899"/>
    <s v="187.75"/>
    <s v="1,300.00"/>
    <s v="Sobre firmas"/>
    <s v="56.45"/>
    <s v="Miguel Angel Yungan Urquizo"/>
    <x v="0"/>
    <x v="1"/>
    <x v="1"/>
    <s v="QUITO"/>
    <s v="COTOCOLLAO"/>
    <x v="0"/>
  </r>
  <r>
    <n v="1001059"/>
    <s v="BARRERA MORILLO STEFANIA ."/>
    <n v="1722861109"/>
    <x v="2"/>
    <x v="1"/>
    <x v="828"/>
    <n v="9"/>
    <n v="0"/>
    <x v="1"/>
    <x v="1"/>
    <x v="1"/>
    <d v="2022-01-22T00:00:00"/>
    <d v="2022-10-23T00:00:00"/>
    <s v="0000-00-00"/>
    <n v="600"/>
    <n v="538.94000000000005"/>
    <n v="23"/>
    <s v="Vigente"/>
    <x v="190"/>
    <s v="Estudiante"/>
    <s v="Estudiante"/>
    <n v="1001130"/>
    <s v="73.53"/>
    <s v="600.00"/>
    <s v="Sobre firmas"/>
    <s v="2.86"/>
    <s v="Juan Gabriel Urquizo Yumiceba"/>
    <x v="0"/>
    <x v="3"/>
    <x v="1"/>
    <s v="QUITO"/>
    <s v="CHIMBACALLE"/>
    <x v="0"/>
  </r>
  <r>
    <n v="1001127"/>
    <s v="VACACELA AUQUILLA NATALIA SILVANA"/>
    <n v="1756155832"/>
    <x v="49"/>
    <x v="1"/>
    <x v="829"/>
    <n v="24"/>
    <n v="0"/>
    <x v="1"/>
    <x v="1"/>
    <x v="1"/>
    <d v="2022-01-22T00:00:00"/>
    <d v="2024-02-02T00:00:00"/>
    <s v="0000-00-00"/>
    <n v="2180"/>
    <n v="2180"/>
    <n v="21.5"/>
    <s v="Vigente"/>
    <x v="10"/>
    <s v="Estudiante"/>
    <s v="Estudiante"/>
    <n v="1001201"/>
    <s v="112.39"/>
    <s v="400.00"/>
    <s v="Sobre firmas"/>
    <s v="7.75"/>
    <s v="Juan Gabriel Urquizo Yumiceba"/>
    <x v="1"/>
    <x v="0"/>
    <x v="1"/>
    <s v="QUITO"/>
    <s v="LA MAGDALENA"/>
    <x v="0"/>
  </r>
  <r>
    <n v="1001282"/>
    <s v="SUAREZ SUAREZ ADELMO ."/>
    <n v="1757679400"/>
    <x v="4"/>
    <x v="0"/>
    <x v="830"/>
    <n v="8"/>
    <n v="9"/>
    <x v="2"/>
    <x v="1"/>
    <x v="1"/>
    <d v="2022-01-22T00:00:00"/>
    <d v="2022-09-20T00:00:00"/>
    <d v="2022-02-20T00:00:00"/>
    <n v="800"/>
    <n v="798.77"/>
    <n v="23"/>
    <s v="Moroso"/>
    <x v="30"/>
    <s v="Venta al por mayor de prendas de vestir, incluidas prendas (ropa) deportivas."/>
    <s v="Venta al por mayor varios"/>
    <n v="1001359"/>
    <s v="109.24"/>
    <s v="1,800.00"/>
    <s v="Sobre firmas"/>
    <s v="0.04"/>
    <s v="Miguel Angel Yungan Urquizo"/>
    <x v="0"/>
    <x v="1"/>
    <x v="1"/>
    <s v="QUITO"/>
    <s v="COTOCOLLAO"/>
    <x v="0"/>
  </r>
  <r>
    <n v="1001773"/>
    <s v="BUÑAY NIAMA MANUEL ."/>
    <n v="602371460"/>
    <x v="0"/>
    <x v="0"/>
    <x v="831"/>
    <n v="12"/>
    <n v="0"/>
    <x v="1"/>
    <x v="1"/>
    <x v="1"/>
    <d v="2022-01-22T00:00:00"/>
    <d v="2023-01-22T00:00:00"/>
    <s v="0000-00-00"/>
    <n v="1000"/>
    <n v="925.76"/>
    <n v="23"/>
    <s v="Vigente"/>
    <x v="4"/>
    <s v="Venta al por mayor de frutas, legumbres y hortalizas."/>
    <s v="Venta al por mayor varios"/>
    <n v="1001880"/>
    <s v="94.60"/>
    <s v="600.00"/>
    <s v="Sobre firmas"/>
    <s v="33.41"/>
    <s v="Eloisa Veronica Guaman Tasambay"/>
    <x v="1"/>
    <x v="1"/>
    <x v="0"/>
    <s v="RIOBAMBA"/>
    <s v="CACHA (CAB EN MACHANGARA)"/>
    <x v="1"/>
  </r>
  <r>
    <n v="1000253"/>
    <s v="CRIOLLO GUARACA JOSE ."/>
    <n v="1712725868"/>
    <x v="32"/>
    <x v="0"/>
    <x v="832"/>
    <n v="40"/>
    <n v="0"/>
    <x v="1"/>
    <x v="1"/>
    <x v="1"/>
    <d v="2022-01-24T00:00:00"/>
    <d v="2025-06-01T00:00:00"/>
    <s v="0000-00-00"/>
    <n v="8100"/>
    <n v="8100"/>
    <n v="21.5"/>
    <s v="Vigente"/>
    <x v="4"/>
    <s v="Servicios de taxis."/>
    <s v="Servicios Varios"/>
    <n v="1001857"/>
    <s v="289.60"/>
    <s v="900.00"/>
    <s v="Sobre firmas"/>
    <s v="6,252.86"/>
    <s v="Gladys Beatriz Cayambe Niama"/>
    <x v="1"/>
    <x v="1"/>
    <x v="1"/>
    <s v="QUITO"/>
    <s v="COTOCOLLAO"/>
    <x v="0"/>
  </r>
  <r>
    <n v="1000821"/>
    <s v="GUAIPACHA CARRILLO CRISTHIAN MAURICIO"/>
    <n v="1725449886"/>
    <x v="13"/>
    <x v="0"/>
    <x v="833"/>
    <n v="1"/>
    <n v="0"/>
    <x v="1"/>
    <x v="1"/>
    <x v="1"/>
    <d v="2022-01-24T00:00:00"/>
    <d v="2022-07-25T00:00:00"/>
    <s v="0000-00-00"/>
    <n v="3700"/>
    <n v="3700"/>
    <n v="18.989999999999998"/>
    <s v="Vigente"/>
    <x v="10"/>
    <s v="Venta al por mayor de frutas, legumbres y hortalizas."/>
    <s v="Venta al por mayor varios"/>
    <n v="1000892"/>
    <s v="3,772.12"/>
    <s v="15,500.00"/>
    <s v="Sobre firmas"/>
    <s v="0.75"/>
    <s v="Gladys Beatriz Cayambe Niama"/>
    <x v="1"/>
    <x v="0"/>
    <x v="0"/>
    <s v="RIOBAMBA"/>
    <s v="CACHA (CAB EN MACHANGARA)"/>
    <x v="1"/>
  </r>
  <r>
    <n v="1000937"/>
    <s v="PADILLA LEMACHE JORGE RAUL"/>
    <n v="1717926131"/>
    <x v="29"/>
    <x v="0"/>
    <x v="834"/>
    <n v="1"/>
    <n v="0"/>
    <x v="1"/>
    <x v="1"/>
    <x v="1"/>
    <d v="2022-01-24T00:00:00"/>
    <d v="2022-04-25T00:00:00"/>
    <s v="0000-00-00"/>
    <n v="2000"/>
    <n v="2000"/>
    <n v="23"/>
    <s v="Vigente"/>
    <x v="4"/>
    <s v="Venta al por mayor de frutas, legumbres y hortalizas."/>
    <s v="Venta al por mayor varios"/>
    <n v="1001005"/>
    <s v="2,047.12"/>
    <s v="4,500.00"/>
    <s v="Sobre firmas"/>
    <s v="36.71"/>
    <s v="Gladys Beatriz Cayambe Niama"/>
    <x v="0"/>
    <x v="2"/>
    <x v="0"/>
    <s v="RIOBAMBA"/>
    <s v="CACHA (CAB EN MACHANGARA)"/>
    <x v="1"/>
  </r>
  <r>
    <n v="1001112"/>
    <s v="CRUZ PALAQUIBAY JHONNY MANOLO"/>
    <n v="1722534219"/>
    <x v="27"/>
    <x v="0"/>
    <x v="835"/>
    <n v="12"/>
    <n v="0"/>
    <x v="1"/>
    <x v="0"/>
    <x v="0"/>
    <d v="2022-01-24T00:00:00"/>
    <d v="2023-02-05T00:00:00"/>
    <s v="0000-00-00"/>
    <n v="5000"/>
    <n v="5000"/>
    <n v="15.3"/>
    <s v="Vigente"/>
    <x v="0"/>
    <s v="Empleado Privado"/>
    <s v="Empleado Privado"/>
    <n v="1001186"/>
    <s v="446.12"/>
    <s v="1,850.00"/>
    <s v="Sobre firmas"/>
    <s v="3.46"/>
    <s v="Gladys Beatriz Cayambe Niama"/>
    <x v="0"/>
    <x v="0"/>
    <x v="1"/>
    <s v="SAN MIGUEL DE LOS BANCOS"/>
    <s v="SAN MIGUEL DE LOS BANCOS"/>
    <x v="0"/>
  </r>
  <r>
    <n v="1001301"/>
    <s v="CHIRIBOGA LUNA BRYAN NICOLAS"/>
    <n v="1723305833"/>
    <x v="27"/>
    <x v="0"/>
    <x v="836"/>
    <n v="30"/>
    <n v="4"/>
    <x v="1"/>
    <x v="1"/>
    <x v="1"/>
    <d v="2022-01-24T00:00:00"/>
    <d v="2024-07-25T00:00:00"/>
    <d v="2022-02-25T00:00:00"/>
    <n v="4300"/>
    <n v="4211.3100000000004"/>
    <n v="21.5"/>
    <s v="Moroso"/>
    <x v="191"/>
    <s v="Actividades de lavado, corte, recorte, peinado, teñido, coloración, ondulación y alisado del cabello y otras actividades similares para hombres y mujeres; afeitado y recorte de la barba; masajes faciales, manicura y pedicura, tatuajes, maquillaje, etcétera."/>
    <s v="Actividades varias "/>
    <n v="1001378"/>
    <s v="188.78"/>
    <s v="700.00"/>
    <s v="Sobre firmas"/>
    <s v="0.07"/>
    <s v="Miguel Angel Yungan Urquizo"/>
    <x v="0"/>
    <x v="1"/>
    <x v="1"/>
    <s v="QUITO"/>
    <s v="COTOCOLLAO"/>
    <x v="0"/>
  </r>
  <r>
    <n v="1001796"/>
    <s v="PEÑAFIEL BENAVIDES ANA LUCIA"/>
    <n v="401057708"/>
    <x v="32"/>
    <x v="1"/>
    <x v="837"/>
    <n v="6"/>
    <n v="0"/>
    <x v="1"/>
    <x v="1"/>
    <x v="1"/>
    <d v="2022-01-24T00:00:00"/>
    <d v="2022-07-25T00:00:00"/>
    <s v="0000-00-00"/>
    <n v="500"/>
    <n v="421.23"/>
    <n v="23"/>
    <s v="Vigente"/>
    <x v="30"/>
    <s v="Actividades de confección a la medida de prendas de vestir (costureras, sastres)."/>
    <s v="Actividades de confección a la medida de prendas de vestir (costureras, sastres)."/>
    <n v="1001903"/>
    <s v="89.27"/>
    <s v="400.00"/>
    <s v="Sobre firmas"/>
    <s v="16.30"/>
    <s v="Miguel Angel Yungan Urquizo"/>
    <x v="0"/>
    <x v="1"/>
    <x v="1"/>
    <s v="QUITO"/>
    <s v="COTOCOLLAO"/>
    <x v="0"/>
  </r>
  <r>
    <n v="1000302"/>
    <s v="RONDAL QUISHPE JOSE RAMON"/>
    <n v="1701339986"/>
    <x v="60"/>
    <x v="0"/>
    <x v="838"/>
    <n v="1"/>
    <n v="0"/>
    <x v="1"/>
    <x v="1"/>
    <x v="1"/>
    <d v="2022-01-25T00:00:00"/>
    <d v="2022-04-25T00:00:00"/>
    <s v="0000-00-00"/>
    <n v="300"/>
    <n v="300"/>
    <n v="23"/>
    <s v="Vigente"/>
    <x v="86"/>
    <s v="Servicios de taxis."/>
    <s v="Servicios Varios"/>
    <n v="1000362"/>
    <s v="306.65"/>
    <s v="1,400.00"/>
    <s v="Sobre firmas"/>
    <s v="20.59"/>
    <s v="Miguel Angel Yungan Urquizo"/>
    <x v="1"/>
    <x v="2"/>
    <x v="1"/>
    <s v="QUITO"/>
    <s v="GONZALEZ SUAREZ"/>
    <x v="0"/>
  </r>
  <r>
    <n v="1000780"/>
    <s v="TASAMBAY VALDEZ JOSE ENRIQUE"/>
    <n v="1716928153"/>
    <x v="35"/>
    <x v="0"/>
    <x v="839"/>
    <n v="1"/>
    <n v="0"/>
    <x v="1"/>
    <x v="1"/>
    <x v="1"/>
    <d v="2022-01-25T00:00:00"/>
    <d v="2022-07-25T00:00:00"/>
    <s v="0000-00-00"/>
    <n v="1700"/>
    <n v="1700"/>
    <n v="23"/>
    <s v="Vigente"/>
    <x v="4"/>
    <s v="Actividades auxiliares de las actividades de servicios financieros n.c.p., como: actividades de tramitación y liquidación de transacciones financieras, incluidas las transacciones con tarjetas de crédito."/>
    <s v="Actividades de Servicios Financieros"/>
    <n v="1000852"/>
    <s v="1,739.03"/>
    <s v="4,100.00"/>
    <s v="Sobre firmas"/>
    <s v="107.67"/>
    <s v="Gladys Beatriz Cayambe Niama"/>
    <x v="1"/>
    <x v="1"/>
    <x v="0"/>
    <s v="RIOBAMBA"/>
    <s v="CACHA (CAB EN MACHANGARA)"/>
    <x v="1"/>
  </r>
  <r>
    <n v="1001523"/>
    <s v="LLUAY VELASTEGUI STALIN FABIAN "/>
    <n v="604694935"/>
    <x v="47"/>
    <x v="0"/>
    <x v="840"/>
    <n v="1"/>
    <n v="0"/>
    <x v="1"/>
    <x v="0"/>
    <x v="0"/>
    <d v="2022-01-25T00:00:00"/>
    <d v="2022-04-25T00:00:00"/>
    <s v="0000-00-00"/>
    <n v="350"/>
    <n v="350"/>
    <n v="15.3"/>
    <s v="Vigente"/>
    <x v="0"/>
    <s v="Empleado Privado"/>
    <s v="Empleado Privado"/>
    <n v="1001618"/>
    <s v="355.43"/>
    <s v="1,200.00"/>
    <s v="Sobre firmas"/>
    <s v="56.85"/>
    <s v="Eloisa Veronica Guaman Tasambay"/>
    <x v="1"/>
    <x v="0"/>
    <x v="0"/>
    <s v="GUANO"/>
    <s v="SAN ANDRES"/>
    <x v="1"/>
  </r>
  <r>
    <n v="1001772"/>
    <s v="LINCANGO UYANA LUIS MARCO"/>
    <n v="1710252204"/>
    <x v="32"/>
    <x v="0"/>
    <x v="841"/>
    <n v="18"/>
    <n v="0"/>
    <x v="1"/>
    <x v="1"/>
    <x v="1"/>
    <d v="2022-01-25T00:00:00"/>
    <d v="2023-07-25T00:00:00"/>
    <s v="0000-00-00"/>
    <n v="4000"/>
    <n v="3812.14"/>
    <n v="21.5"/>
    <s v="Vigente"/>
    <x v="4"/>
    <s v="Servicios de taxis."/>
    <s v="Servicios Varios"/>
    <n v="1001879"/>
    <s v="264.03"/>
    <s v="1,230.00"/>
    <s v="Sobre firmas"/>
    <s v="22.08"/>
    <s v="Gladys Beatriz Cayambe Niama"/>
    <x v="0"/>
    <x v="1"/>
    <x v="1"/>
    <s v="QUITO"/>
    <s v="LLANO CHICO"/>
    <x v="1"/>
  </r>
  <r>
    <n v="1001804"/>
    <s v="CEPEDA LEMA JONATHAN ISRAEL"/>
    <n v="606049385"/>
    <x v="13"/>
    <x v="1"/>
    <x v="842"/>
    <n v="18"/>
    <n v="0"/>
    <x v="1"/>
    <x v="1"/>
    <x v="1"/>
    <d v="2022-01-25T00:00:00"/>
    <d v="2023-08-05T00:00:00"/>
    <s v="0000-00-00"/>
    <n v="5000"/>
    <n v="5000"/>
    <n v="18.989999999999998"/>
    <s v="Vigente"/>
    <x v="4"/>
    <s v="Venta al por menor de computadoras y equipo periférico computacional en establecimientos especializados."/>
    <s v="Venta al por menor varios"/>
    <n v="1001912"/>
    <s v="313.43"/>
    <s v="1,500.00"/>
    <s v="Sobre firmas"/>
    <s v="3,146.13"/>
    <s v="Eloisa Veronica Guaman Tasambay"/>
    <x v="1"/>
    <x v="0"/>
    <x v="0"/>
    <s v="RIOBAMBA"/>
    <s v="LIZARZABURU"/>
    <x v="0"/>
  </r>
  <r>
    <n v="1000574"/>
    <s v="JUAN . CHARCO SANCHEZ"/>
    <n v="602539439"/>
    <x v="11"/>
    <x v="0"/>
    <x v="843"/>
    <n v="12"/>
    <n v="0"/>
    <x v="1"/>
    <x v="1"/>
    <x v="1"/>
    <d v="2022-01-26T00:00:00"/>
    <d v="2023-02-15T00:00:00"/>
    <s v="0000-00-00"/>
    <n v="2290"/>
    <n v="2290"/>
    <n v="21.5"/>
    <s v="Vigente"/>
    <x v="150"/>
    <s v="Venta al por mayor de prendas de vestir, incluidas prendas (ropa) deportivas."/>
    <s v="Venta al por mayor varios"/>
    <n v="1000644"/>
    <s v="195.79"/>
    <s v="4,800.00"/>
    <s v="Sobre firmas"/>
    <s v="0.14"/>
    <s v="Miguel Angel Yungan Urquizo"/>
    <x v="1"/>
    <x v="4"/>
    <x v="0"/>
    <s v="RIOBAMBA"/>
    <s v="CACHA (CAB EN MACHANGARA)"/>
    <x v="1"/>
  </r>
  <r>
    <n v="1001252"/>
    <s v="JANETA AULLA MARIA ANGELA"/>
    <n v="602993149"/>
    <x v="35"/>
    <x v="1"/>
    <x v="844"/>
    <n v="1"/>
    <n v="0"/>
    <x v="1"/>
    <x v="1"/>
    <x v="1"/>
    <d v="2022-01-26T00:00:00"/>
    <d v="2022-04-25T00:00:00"/>
    <s v="0000-00-00"/>
    <n v="825"/>
    <n v="825"/>
    <n v="23"/>
    <s v="Vigente"/>
    <x v="10"/>
    <s v="Venta al por menor de frutas, legumbres y hortalizas frescas o en conserva en establecimientos especializados."/>
    <s v="Venta al por menor varios"/>
    <n v="1001329"/>
    <s v="843.45"/>
    <s v="2,300.00"/>
    <s v="Sobre firmas"/>
    <s v="0.00"/>
    <s v="Miguel Angel Yungan Urquizo"/>
    <x v="1"/>
    <x v="1"/>
    <x v="0"/>
    <s v="RIOBAMBA"/>
    <s v="YARUQUIES"/>
    <x v="0"/>
  </r>
  <r>
    <n v="1001393"/>
    <s v="COLLAGUAZO GUACHAMIN SONIA ELIZABETH"/>
    <n v="1719733444"/>
    <x v="20"/>
    <x v="1"/>
    <x v="845"/>
    <n v="1"/>
    <n v="0"/>
    <x v="1"/>
    <x v="1"/>
    <x v="1"/>
    <d v="2022-01-26T00:00:00"/>
    <d v="2022-04-25T00:00:00"/>
    <s v="0000-00-00"/>
    <n v="900"/>
    <n v="900"/>
    <n v="23"/>
    <s v="Vigente"/>
    <x v="162"/>
    <s v="Alquiler de equipo de transporte aéreo con operadores para el transporte de carga."/>
    <s v="Alquiler con fines operativos"/>
    <n v="1001473"/>
    <s v="919.85"/>
    <s v="4,300.00"/>
    <s v="Sobre firmas"/>
    <s v="32.54"/>
    <s v="Miguel Angel Yungan Urquizo"/>
    <x v="0"/>
    <x v="4"/>
    <x v="1"/>
    <s v="QUITO"/>
    <s v="COTOCOLLAO"/>
    <x v="0"/>
  </r>
  <r>
    <n v="1001483"/>
    <s v="GUERRERO TACO PABLO VINICIO"/>
    <n v="1720804192"/>
    <x v="21"/>
    <x v="0"/>
    <x v="846"/>
    <n v="1"/>
    <n v="0"/>
    <x v="1"/>
    <x v="1"/>
    <x v="1"/>
    <d v="2022-01-26T00:00:00"/>
    <d v="2022-04-25T00:00:00"/>
    <s v="0000-00-00"/>
    <n v="300"/>
    <n v="300"/>
    <n v="23"/>
    <s v="Vigente"/>
    <x v="192"/>
    <s v="La publicación, lanzamiento, promoción y distribución de grabaciones de sonido para comerciantes mayoristas, minoristas o directamente para el público."/>
    <s v="Publicidad"/>
    <n v="1001572"/>
    <s v="306.62"/>
    <s v="1,500.00"/>
    <s v="Sobre firmas"/>
    <s v="22.85"/>
    <s v="Miguel Angel Yungan Urquizo"/>
    <x v="0"/>
    <x v="0"/>
    <x v="1"/>
    <s v="QUITO"/>
    <s v="EL INCA"/>
    <x v="0"/>
  </r>
  <r>
    <n v="1001798"/>
    <s v="SANCHEZ RAMOS VICTOR RAMIRO"/>
    <n v="1706889761"/>
    <x v="53"/>
    <x v="0"/>
    <x v="847"/>
    <n v="12"/>
    <n v="0"/>
    <x v="1"/>
    <x v="1"/>
    <x v="1"/>
    <d v="2022-01-26T00:00:00"/>
    <d v="2023-02-15T00:00:00"/>
    <s v="0000-00-00"/>
    <n v="500"/>
    <n v="500"/>
    <n v="23"/>
    <s v="Vigente"/>
    <x v="82"/>
    <s v="Servicios de taxis."/>
    <s v="Servicios Varios"/>
    <n v="1001905"/>
    <s v="42.82"/>
    <s v="1,150.00"/>
    <s v="Sobre firmas"/>
    <s v="2.52"/>
    <s v="Miguel Angel Yungan Urquizo"/>
    <x v="0"/>
    <x v="0"/>
    <x v="1"/>
    <s v="QUITO"/>
    <s v="CENTRO HISTORICO"/>
    <x v="0"/>
  </r>
  <r>
    <n v="1001801"/>
    <s v="PACA DUCHI EDY GEOVANNY"/>
    <n v="1722416847"/>
    <x v="44"/>
    <x v="1"/>
    <x v="848"/>
    <n v="6"/>
    <n v="0"/>
    <x v="1"/>
    <x v="1"/>
    <x v="1"/>
    <d v="2022-01-26T00:00:00"/>
    <d v="2022-07-25T00:00:00"/>
    <s v="0000-00-00"/>
    <n v="1000"/>
    <n v="841.18"/>
    <n v="23"/>
    <s v="Vigente"/>
    <x v="193"/>
    <s v="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
    <s v="Actividades de otorgamiento y fromación"/>
    <n v="1001909"/>
    <s v="178.54"/>
    <s v="800.00"/>
    <s v="Sobre firmas"/>
    <s v="2.54"/>
    <s v="Miguel Angel Yungan Urquizo"/>
    <x v="0"/>
    <x v="1"/>
    <x v="1"/>
    <s v="QUITO"/>
    <s v="COTOCOLLAO"/>
    <x v="0"/>
  </r>
  <r>
    <n v="1001807"/>
    <s v="SHIGLA COPA LUIS ALFREDO"/>
    <n v="1720340528"/>
    <x v="20"/>
    <x v="0"/>
    <x v="849"/>
    <n v="36"/>
    <n v="0"/>
    <x v="1"/>
    <x v="0"/>
    <x v="0"/>
    <d v="2022-01-26T00:00:00"/>
    <d v="2025-02-06T00:00:00"/>
    <s v="0000-00-00"/>
    <n v="6100"/>
    <n v="6100"/>
    <n v="15.3"/>
    <s v="Vigente"/>
    <x v="0"/>
    <s v="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
    <s v="Actividades varias "/>
    <n v="1001915"/>
    <s v="202.58"/>
    <s v="900.00"/>
    <s v="Sobre firmas"/>
    <s v="17.51"/>
    <s v="Miguel Angel Yungan Urquizo"/>
    <x v="0"/>
    <x v="0"/>
    <x v="1"/>
    <s v="QUITO"/>
    <s v="CENTRO HISTORICO"/>
    <x v="0"/>
  </r>
  <r>
    <n v="1001808"/>
    <s v="SHUGULI SIMBAÑA GABRIELA FERNANDA"/>
    <n v="1719295873"/>
    <x v="20"/>
    <x v="1"/>
    <x v="850"/>
    <n v="36"/>
    <n v="0"/>
    <x v="1"/>
    <x v="0"/>
    <x v="0"/>
    <d v="2022-01-26T00:00:00"/>
    <d v="2025-01-25T00:00:00"/>
    <s v="0000-00-00"/>
    <n v="10500"/>
    <n v="10268.27"/>
    <n v="15.3"/>
    <s v="Vigente"/>
    <x v="0"/>
    <s v="Actividades de atención de la salud humana realizadas por enfermeros, enfermeras y auxiliares de enfermerí­a, que no se llevan a cabo en hospitales ni entrañan la participación de médicos ni de odontólogos."/>
    <s v="Actividades Médicas"/>
    <n v="1001916"/>
    <s v="370.99"/>
    <s v="4,300.00"/>
    <s v="Sobre firmas"/>
    <s v="4.28"/>
    <s v="Miguel Angel Yungan Urquizo"/>
    <x v="0"/>
    <x v="0"/>
    <x v="1"/>
    <s v="QUITO"/>
    <s v="COTOCOLLAO"/>
    <x v="0"/>
  </r>
  <r>
    <n v="1000227"/>
    <s v="URQUIZO TIUPUL MARIANO "/>
    <n v="1710963792"/>
    <x v="18"/>
    <x v="0"/>
    <x v="851"/>
    <n v="1"/>
    <n v="0"/>
    <x v="1"/>
    <x v="1"/>
    <x v="1"/>
    <d v="2022-01-27T00:00:00"/>
    <d v="2022-07-25T00:00:00"/>
    <s v="0000-00-00"/>
    <n v="10000"/>
    <n v="10000"/>
    <n v="18.989999999999998"/>
    <s v="Vigente"/>
    <x v="21"/>
    <s v="Venta al por mayor de frutas, legumbres y hortalizas."/>
    <s v="Venta al por mayor varios"/>
    <n v="1000293"/>
    <s v="10,179.11"/>
    <s v="22,000.00"/>
    <s v="Sobre firmas"/>
    <s v="2.31"/>
    <s v="Gladys Beatriz Cayambe Niama"/>
    <x v="1"/>
    <x v="2"/>
    <x v="1"/>
    <s v="QUITO"/>
    <s v="COTOCOLLAO"/>
    <x v="0"/>
  </r>
  <r>
    <n v="1000513"/>
    <s v="VILLACRES HERNANDEZ MARIANA DEL ROCIO "/>
    <n v="602418337"/>
    <x v="4"/>
    <x v="1"/>
    <x v="852"/>
    <n v="6"/>
    <n v="4"/>
    <x v="1"/>
    <x v="1"/>
    <x v="1"/>
    <d v="2022-01-27T00:00:00"/>
    <d v="2022-07-25T00:00:00"/>
    <d v="2022-02-25T00:00:00"/>
    <n v="150"/>
    <n v="148.31"/>
    <n v="23"/>
    <s v="Moroso"/>
    <x v="19"/>
    <s v="Empleado Privado"/>
    <s v="Empleado Privado"/>
    <n v="1000582"/>
    <s v="26.78"/>
    <s v="300.00"/>
    <s v="Sobre firmas"/>
    <s v="0.00"/>
    <s v="Eloisa Veronica Guaman Tasambay"/>
    <x v="0"/>
    <x v="0"/>
    <x v="0"/>
    <s v="RIOBAMBA"/>
    <s v="LIZARZABURU"/>
    <x v="0"/>
  </r>
  <r>
    <n v="1001202"/>
    <s v="VIZCAINO PALACIOS ANA MARIA"/>
    <n v="1719185736"/>
    <x v="6"/>
    <x v="1"/>
    <x v="853"/>
    <n v="1"/>
    <n v="0"/>
    <x v="1"/>
    <x v="1"/>
    <x v="1"/>
    <d v="2022-01-27T00:00:00"/>
    <d v="2022-04-25T00:00:00"/>
    <s v="0000-00-00"/>
    <n v="2000"/>
    <n v="2000"/>
    <n v="23"/>
    <s v="Vigente"/>
    <x v="66"/>
    <s v="Venta al por menor de carne y productos cárnicos (incluidos los de aves de corral) en establecimientos especializados."/>
    <s v="Venta al por menor varios"/>
    <n v="1001280"/>
    <s v="2,043.28"/>
    <s v="5,000.00"/>
    <s v="Sobre firmas"/>
    <s v="0.01"/>
    <s v="Gladys Beatriz Cayambe Niama"/>
    <x v="0"/>
    <x v="0"/>
    <x v="1"/>
    <s v="QUITO"/>
    <s v="COTOCOLLAO"/>
    <x v="0"/>
  </r>
  <r>
    <n v="1001444"/>
    <s v="SHUGULI CONDOR LESLIE DAYANA "/>
    <n v="1752601920"/>
    <x v="30"/>
    <x v="1"/>
    <x v="854"/>
    <n v="24"/>
    <n v="0"/>
    <x v="1"/>
    <x v="1"/>
    <x v="1"/>
    <d v="2022-01-27T00:00:00"/>
    <d v="2024-02-12T00:00:00"/>
    <s v="0000-00-00"/>
    <n v="5000"/>
    <n v="5000"/>
    <n v="21.5"/>
    <s v="Vigente"/>
    <x v="194"/>
    <s v="Actividades a corto y a largo plazo de clí­nicas del dí­a, básicas y generales, es decir, actividades médicas, de diagnóstico y de tratamiento."/>
    <s v="Actividades Médicas"/>
    <n v="1001523"/>
    <s v="227.87"/>
    <s v="2,700.00"/>
    <s v="Sobre firmas"/>
    <s v="192.69"/>
    <s v="Miguel Angel Yungan Urquizo"/>
    <x v="0"/>
    <x v="0"/>
    <x v="1"/>
    <s v="QUITO"/>
    <s v="COTOCOLLAO"/>
    <x v="0"/>
  </r>
  <r>
    <n v="1001456"/>
    <s v="VILLAMARIN GALARZA RICARDO ALFREDO"/>
    <n v="1715002349"/>
    <x v="35"/>
    <x v="1"/>
    <x v="855"/>
    <n v="1"/>
    <n v="0"/>
    <x v="1"/>
    <x v="1"/>
    <x v="1"/>
    <d v="2022-01-27T00:00:00"/>
    <d v="2022-04-20T00:00:00"/>
    <s v="0000-00-00"/>
    <n v="500"/>
    <n v="500"/>
    <n v="23"/>
    <s v="Vigente"/>
    <x v="66"/>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537"/>
    <s v="510.82"/>
    <s v="2,500.00"/>
    <s v="Sobre firmas"/>
    <s v="0.63"/>
    <s v="Gladys Beatriz Cayambe Niama"/>
    <x v="0"/>
    <x v="0"/>
    <x v="1"/>
    <s v="QUITO"/>
    <s v="CHILLOGALLO"/>
    <x v="0"/>
  </r>
  <r>
    <n v="1001501"/>
    <s v="GUILCAPI BONILLA JORDAN RAÚL"/>
    <n v="605183672"/>
    <x v="30"/>
    <x v="0"/>
    <x v="856"/>
    <n v="18"/>
    <n v="0"/>
    <x v="1"/>
    <x v="1"/>
    <x v="1"/>
    <d v="2022-01-27T00:00:00"/>
    <d v="2023-07-24T00:00:00"/>
    <s v="0000-00-00"/>
    <n v="2500"/>
    <n v="2378"/>
    <n v="21.5"/>
    <s v="Vigente"/>
    <x v="4"/>
    <s v="Estudiante"/>
    <s v="Estudiante"/>
    <n v="1001595"/>
    <s v="165.02"/>
    <s v="400.00"/>
    <s v="Sobre firmas"/>
    <s v="56.81"/>
    <s v="Eloisa Veronica Guaman Tasambay"/>
    <x v="1"/>
    <x v="4"/>
    <x v="0"/>
    <s v="RIOBAMBA"/>
    <s v="VELOZ"/>
    <x v="0"/>
  </r>
  <r>
    <n v="1001814"/>
    <s v="URQUIZO TIXI JUAN ISRAEL"/>
    <n v="1728471200"/>
    <x v="42"/>
    <x v="0"/>
    <x v="857"/>
    <n v="24"/>
    <n v="0"/>
    <x v="1"/>
    <x v="1"/>
    <x v="1"/>
    <d v="2022-01-27T00:00:00"/>
    <d v="2024-02-05T00:00:00"/>
    <s v="0000-00-00"/>
    <n v="3300"/>
    <n v="3300"/>
    <n v="21.5"/>
    <s v="Vigente"/>
    <x v="195"/>
    <s v="Actividades de contratistas de servicio de comidas (por ejemplo, para compañí­as de transporte catering)."/>
    <s v="Actividades de contratistas de servicio de comidas"/>
    <n v="1001921"/>
    <s v="164.22"/>
    <s v="2,900.00"/>
    <s v="Sobre firmas"/>
    <s v="41.58"/>
    <s v="Miguel Angel Yungan Urquizo"/>
    <x v="0"/>
    <x v="1"/>
    <x v="1"/>
    <s v="QUITO"/>
    <s v="LLANO CHICO"/>
    <x v="1"/>
  </r>
  <r>
    <n v="1001816"/>
    <s v="YUNGAN LEMA HERNAN RAMIRO"/>
    <n v="604280362"/>
    <x v="6"/>
    <x v="1"/>
    <x v="858"/>
    <n v="18"/>
    <n v="0"/>
    <x v="1"/>
    <x v="1"/>
    <x v="1"/>
    <d v="2022-01-27T00:00:00"/>
    <d v="2023-08-10T00:00:00"/>
    <s v="0000-00-00"/>
    <n v="5000"/>
    <n v="5000"/>
    <n v="21.5"/>
    <s v="Vigente"/>
    <x v="4"/>
    <s v="Servicios de taxis."/>
    <s v="Servicios Varios"/>
    <n v="1001923"/>
    <s v="303.12"/>
    <s v="1,200.00"/>
    <s v="Sobre firmas"/>
    <s v="1.31"/>
    <s v="Eloisa Veronica Guaman Tasambay"/>
    <x v="1"/>
    <x v="0"/>
    <x v="0"/>
    <s v="RIOBAMBA"/>
    <s v="FLORES"/>
    <x v="1"/>
  </r>
  <r>
    <n v="1000855"/>
    <s v="TOAPAXI TOASA MARIA ETELVINA"/>
    <n v="1712139961"/>
    <x v="37"/>
    <x v="1"/>
    <x v="859"/>
    <n v="7"/>
    <n v="0"/>
    <x v="1"/>
    <x v="1"/>
    <x v="1"/>
    <d v="2022-01-28T00:00:00"/>
    <d v="2022-09-15T00:00:00"/>
    <s v="0000-00-00"/>
    <n v="600"/>
    <n v="600"/>
    <n v="23"/>
    <s v="Vigente"/>
    <x v="21"/>
    <s v="Actividades de sacrificio, faenamiento, preparación, producción y empacado de carne fresca refrigerada o congelada incluso en piezas o porciones individuales de: cuyes, conejos, rana (ancas de rana) etcétera,"/>
    <s v="Actividades varias "/>
    <n v="1000925"/>
    <s v="87.40"/>
    <s v="1,200.00"/>
    <s v="Sobre firmas"/>
    <s v="0.53"/>
    <s v="Gladys Beatriz Cayambe Niama"/>
    <x v="0"/>
    <x v="1"/>
    <x v="1"/>
    <s v="QUITO"/>
    <s v="COCHAPAMBA"/>
    <x v="1"/>
  </r>
  <r>
    <n v="1001800"/>
    <s v="GUTIERREZ VACA MILTON MARCELO"/>
    <n v="1724728744"/>
    <x v="2"/>
    <x v="1"/>
    <x v="860"/>
    <n v="12"/>
    <n v="0"/>
    <x v="1"/>
    <x v="1"/>
    <x v="1"/>
    <d v="2022-01-28T00:00:00"/>
    <d v="2023-02-10T00:00:00"/>
    <s v="0000-00-00"/>
    <n v="1000"/>
    <n v="1000"/>
    <n v="23"/>
    <s v="Vigente"/>
    <x v="9"/>
    <s v="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
    <s v="Actividades varias "/>
    <n v="1001907"/>
    <s v="88.84"/>
    <s v="850.00"/>
    <s v="Sobre firmas"/>
    <s v="3.19"/>
    <s v="Miguel Angel Yungan Urquizo"/>
    <x v="0"/>
    <x v="0"/>
    <x v="1"/>
    <s v="QUITO"/>
    <s v="COTOCOLLAO"/>
    <x v="0"/>
  </r>
  <r>
    <n v="1001803"/>
    <s v="CHAVARREA PILCO SABRINA NATALI"/>
    <n v="603899915"/>
    <x v="20"/>
    <x v="1"/>
    <x v="861"/>
    <n v="12"/>
    <n v="0"/>
    <x v="1"/>
    <x v="0"/>
    <x v="0"/>
    <d v="2022-01-28T00:00:00"/>
    <d v="2023-02-20T00:00:00"/>
    <s v="0000-00-00"/>
    <n v="2000"/>
    <n v="2000"/>
    <n v="15.3"/>
    <s v="Vigente"/>
    <x v="0"/>
    <s v="Actividades de administración de servicios de recolección y eliminación de desperdicios."/>
    <s v="Actividades de administración pública"/>
    <n v="1001911"/>
    <s v="165.69"/>
    <s v="2,252.11"/>
    <s v="Sobre firmas"/>
    <s v="31.07"/>
    <s v="Eloisa Veronica Guaman Tasambay"/>
    <x v="0"/>
    <x v="4"/>
    <x v="0"/>
    <s v="GUANO"/>
    <s v="LA MATRIZ"/>
    <x v="0"/>
  </r>
  <r>
    <n v="1001806"/>
    <s v="BAYAS CHIMBO MARIA CECILIA"/>
    <n v="201305422"/>
    <x v="10"/>
    <x v="1"/>
    <x v="862"/>
    <n v="36"/>
    <n v="0"/>
    <x v="1"/>
    <x v="1"/>
    <x v="1"/>
    <d v="2022-01-28T00:00:00"/>
    <d v="2025-02-15T00:00:00"/>
    <s v="0000-00-00"/>
    <n v="10000"/>
    <n v="10000"/>
    <n v="18.989999999999998"/>
    <s v="Vigente"/>
    <x v="21"/>
    <s v="Otros cultivos le legumbres: habas, garbanzos, vainitas, chocho (altramuces), etcétera."/>
    <s v="Otras actividades y cultivos"/>
    <n v="1001914"/>
    <s v="297.93"/>
    <s v="1,800.00"/>
    <s v="Sobre firmas"/>
    <s v="108.67"/>
    <s v="Gladys Beatriz Cayambe Niama"/>
    <x v="0"/>
    <x v="1"/>
    <x v="1"/>
    <s v="QUITO"/>
    <s v="COTOCOLLAO"/>
    <x v="0"/>
  </r>
  <r>
    <n v="1001817"/>
    <s v="MOROCHO HUILCAREMA GLADYS MARIBEL"/>
    <n v="606132777"/>
    <x v="22"/>
    <x v="1"/>
    <x v="863"/>
    <n v="6"/>
    <n v="0"/>
    <x v="1"/>
    <x v="1"/>
    <x v="1"/>
    <d v="2022-01-28T00:00:00"/>
    <d v="2022-08-02T00:00:00"/>
    <s v="0000-00-00"/>
    <n v="1100"/>
    <n v="1100"/>
    <n v="21.5"/>
    <s v="Vigente"/>
    <x v="196"/>
    <s v="Empleado Privado"/>
    <s v="Empleado Privado"/>
    <n v="1001924"/>
    <s v="194.91"/>
    <s v="425.00"/>
    <s v="Sobre firmas"/>
    <s v="0.11"/>
    <s v="Eloisa Veronica Guaman Tasambay"/>
    <x v="1"/>
    <x v="4"/>
    <x v="0"/>
    <s v="RIOBAMBA"/>
    <s v="CACHA (CAB EN MACHANGARA)"/>
    <x v="1"/>
  </r>
  <r>
    <n v="1001821"/>
    <s v="TASAMBAY TASAMBAY MANUELA "/>
    <n v="602350209"/>
    <x v="37"/>
    <x v="1"/>
    <x v="864"/>
    <n v="36"/>
    <n v="0"/>
    <x v="1"/>
    <x v="1"/>
    <x v="1"/>
    <d v="2022-01-29T00:00:00"/>
    <d v="2025-02-15T00:00:00"/>
    <s v="0000-00-00"/>
    <n v="15000"/>
    <n v="15000"/>
    <n v="18.989999999999998"/>
    <s v="Vigente"/>
    <x v="4"/>
    <s v="Actividades auxiliares de las actividades de servicios financieros n.c.p., como: actividades de tramitación y liquidación de transacciones financieras, incluidas las transacciones con tarjetas de crédito."/>
    <s v="Actividades de Servicios Financieros"/>
    <n v="1001929"/>
    <s v="446.82"/>
    <s v="1,300.00"/>
    <s v="Sobre firmas"/>
    <s v="193.25"/>
    <s v="Eloisa Veronica Guaman Tasambay"/>
    <x v="1"/>
    <x v="1"/>
    <x v="0"/>
    <s v="RIOBAMBA"/>
    <s v="CACHA (CAB EN MACHANGARA)"/>
    <x v="1"/>
  </r>
  <r>
    <n v="1000185"/>
    <s v="YUNGAN TIXI PEDRO "/>
    <n v="604287805"/>
    <x v="35"/>
    <x v="0"/>
    <x v="865"/>
    <n v="1"/>
    <n v="0"/>
    <x v="1"/>
    <x v="1"/>
    <x v="1"/>
    <d v="2022-01-31T00:00:00"/>
    <d v="2022-04-25T00:00:00"/>
    <s v="0000-00-00"/>
    <n v="500"/>
    <n v="500"/>
    <n v="23"/>
    <s v="Vigente"/>
    <x v="17"/>
    <s v="Venta al por menor de alimentos, bebidas y productos del tabaco en puestos de venta o mercados."/>
    <s v="Venta al por menor varios"/>
    <n v="1000248"/>
    <s v="509.54"/>
    <s v="2,500.00"/>
    <s v="Sobre firmas"/>
    <s v="150.76"/>
    <s v="Gladys Beatriz Cayambe Niama"/>
    <x v="1"/>
    <x v="1"/>
    <x v="0"/>
    <s v="RIOBAMBA"/>
    <s v="YARUQUIES"/>
    <x v="0"/>
  </r>
  <r>
    <n v="1000214"/>
    <s v="PADILLA YUMICEBA NICOLAS AUGUSTO"/>
    <n v="601662570"/>
    <x v="26"/>
    <x v="0"/>
    <x v="866"/>
    <n v="24"/>
    <n v="0"/>
    <x v="1"/>
    <x v="1"/>
    <x v="1"/>
    <d v="2022-01-31T00:00:00"/>
    <d v="2024-02-02T00:00:00"/>
    <s v="0000-00-00"/>
    <n v="2300"/>
    <n v="2300"/>
    <n v="21.5"/>
    <s v="Vigente"/>
    <x v="21"/>
    <s v="Venta al por mayor de frutas, legumbres y hortalizas."/>
    <s v="Venta al por mayor varios"/>
    <n v="1000277"/>
    <s v="118.58"/>
    <s v="4,000.00"/>
    <s v="Sobre firmas"/>
    <s v="0.04"/>
    <s v="Miguel Angel Yungan Urquizo"/>
    <x v="1"/>
    <x v="0"/>
    <x v="1"/>
    <s v="QUITO"/>
    <s v="COTOCOLLAO"/>
    <x v="0"/>
  </r>
  <r>
    <n v="1000362"/>
    <s v="VALENTE ATUPAÑA MARTHA CECILIA"/>
    <n v="604393876"/>
    <x v="8"/>
    <x v="1"/>
    <x v="867"/>
    <n v="3"/>
    <n v="0"/>
    <x v="1"/>
    <x v="1"/>
    <x v="1"/>
    <d v="2022-01-31T00:00:00"/>
    <d v="2022-04-25T00:00:00"/>
    <s v="0000-00-00"/>
    <n v="525"/>
    <n v="351.75"/>
    <n v="23"/>
    <s v="Vigente"/>
    <x v="21"/>
    <s v="Venta al por menor de frutas, legumbres y hortalizas frescas o en conserva en establecimientos especializados."/>
    <s v="Venta al por menor varios"/>
    <n v="1000425"/>
    <s v="182.02"/>
    <s v="1,800.00"/>
    <s v="Sobre firmas"/>
    <s v="3.53"/>
    <s v="Gladys Beatriz Cayambe Niama"/>
    <x v="1"/>
    <x v="1"/>
    <x v="0"/>
    <s v="COLTA"/>
    <s v="COLUMBE"/>
    <x v="1"/>
  </r>
  <r>
    <n v="1000413"/>
    <s v="ZURITA MUÑOZ XIMEMA DE LAS MERCEDES ."/>
    <n v="1710863067"/>
    <x v="4"/>
    <x v="1"/>
    <x v="868"/>
    <n v="1"/>
    <n v="0"/>
    <x v="1"/>
    <x v="1"/>
    <x v="1"/>
    <d v="2022-01-31T00:00:00"/>
    <d v="2022-04-25T00:00:00"/>
    <s v="0000-00-00"/>
    <n v="1000"/>
    <n v="1000"/>
    <n v="23"/>
    <s v="Vigente"/>
    <x v="125"/>
    <s v="Restaurantes, cevicherí­as, picanterí­as, cafeterí­as, etcétera, incluido comida para llevar."/>
    <s v="Restaurantes"/>
    <n v="1000476"/>
    <s v="1,019.08"/>
    <s v="18,500.00"/>
    <s v="Sobre firmas"/>
    <s v="83.91"/>
    <s v="Miguel Angel Yungan Urquizo"/>
    <x v="0"/>
    <x v="2"/>
    <x v="1"/>
    <s v="QUITO"/>
    <s v="COTOCOLLAO"/>
    <x v="0"/>
  </r>
  <r>
    <n v="1000773"/>
    <s v="URQUIZO URQUIZO MARIO DANIEL"/>
    <n v="1725418899"/>
    <x v="15"/>
    <x v="0"/>
    <x v="869"/>
    <n v="1"/>
    <n v="0"/>
    <x v="1"/>
    <x v="1"/>
    <x v="1"/>
    <d v="2022-01-31T00:00:00"/>
    <d v="2022-04-25T00:00:00"/>
    <s v="0000-00-00"/>
    <n v="6000"/>
    <n v="6000"/>
    <n v="21.5"/>
    <s v="Vigente"/>
    <x v="10"/>
    <s v="Venta al por menor de frutas, legumbres y hortalizas frescas o en conserva en establecimientos especializados."/>
    <s v="Venta al por menor varios"/>
    <n v="1000845"/>
    <s v="6,106.94"/>
    <s v="12,000.00"/>
    <s v="Sobre firmas"/>
    <s v="1.03"/>
    <s v="Gladys Beatriz Cayambe Niama"/>
    <x v="1"/>
    <x v="0"/>
    <x v="1"/>
    <s v="QUITO"/>
    <s v="SAN BLAS"/>
    <x v="0"/>
  </r>
  <r>
    <n v="1000883"/>
    <s v="MULLO PADILLA JOSE ANTONIO"/>
    <n v="1715364012"/>
    <x v="28"/>
    <x v="0"/>
    <x v="870"/>
    <n v="1"/>
    <n v="0"/>
    <x v="1"/>
    <x v="1"/>
    <x v="1"/>
    <d v="2022-01-31T00:00:00"/>
    <d v="2022-04-25T00:00:00"/>
    <s v="0000-00-00"/>
    <n v="11270"/>
    <n v="11270"/>
    <n v="18.989999999999998"/>
    <s v="Vigente"/>
    <x v="82"/>
    <s v="Venta al por mayor de frutas, legumbres y hortalizas."/>
    <s v="Venta al por mayor varios"/>
    <n v="1000953"/>
    <s v="11,448.12"/>
    <s v="20,000.00"/>
    <s v="Sobre firmas"/>
    <s v="0.00"/>
    <s v="Miguel Angel Yungan Urquizo"/>
    <x v="0"/>
    <x v="1"/>
    <x v="0"/>
    <s v="RIOBAMBA"/>
    <s v="YARUQUIES"/>
    <x v="0"/>
  </r>
  <r>
    <n v="1001822"/>
    <s v="NARVAEZ MANCERO AIDA MARGARITA"/>
    <n v="1705436952"/>
    <x v="31"/>
    <x v="1"/>
    <x v="871"/>
    <n v="24"/>
    <n v="0"/>
    <x v="1"/>
    <x v="1"/>
    <x v="1"/>
    <d v="2022-01-31T00:00:00"/>
    <d v="2024-02-16T00:00:00"/>
    <s v="0000-00-00"/>
    <n v="2000"/>
    <n v="2000"/>
    <n v="21.5"/>
    <s v="Vigente"/>
    <x v="3"/>
    <s v="Recolección de otros materiales y organismos marinos: perlas naturales, esponjas, corales y algas."/>
    <s v="Preparación, producción y recolección"/>
    <n v="1001930"/>
    <s v="86.45"/>
    <s v="3,150.00"/>
    <s v="Sobre firmas"/>
    <s v="80.05"/>
    <s v="Miguel Angel Yungan Urquizo"/>
    <x v="0"/>
    <x v="0"/>
    <x v="1"/>
    <s v="QUITO"/>
    <s v="COTOCOLLAO"/>
    <x v="0"/>
  </r>
  <r>
    <n v="1000247"/>
    <s v="YUNGAN TASAMBAY AGUSTIN "/>
    <n v="602114258"/>
    <x v="16"/>
    <x v="0"/>
    <x v="872"/>
    <n v="24"/>
    <n v="0"/>
    <x v="1"/>
    <x v="1"/>
    <x v="1"/>
    <d v="2022-02-01T00:00:00"/>
    <d v="2024-02-15T00:00:00"/>
    <s v="0000-00-00"/>
    <n v="5000"/>
    <n v="5000"/>
    <n v="18.989999999999998"/>
    <s v="Vigente"/>
    <x v="37"/>
    <s v="Servicios de taxis."/>
    <s v="Servicios Varios"/>
    <n v="1000307"/>
    <s v="217.66"/>
    <s v="800.00"/>
    <s v="Sobre firmas"/>
    <s v="2,081.21"/>
    <s v="Miguel Angel Yungan Urquizo"/>
    <x v="1"/>
    <x v="1"/>
    <x v="1"/>
    <s v="QUITO"/>
    <s v="COTOCOLLAO"/>
    <x v="0"/>
  </r>
  <r>
    <n v="1001818"/>
    <s v="PARRA YANZA KATHERINE LIZBETH"/>
    <n v="604064279"/>
    <x v="2"/>
    <x v="1"/>
    <x v="873"/>
    <n v="1"/>
    <n v="0"/>
    <x v="1"/>
    <x v="1"/>
    <x v="1"/>
    <d v="2022-02-01T00:00:00"/>
    <d v="2022-03-10T00:00:00"/>
    <s v="0000-00-00"/>
    <n v="2000"/>
    <n v="2000"/>
    <n v="21.5"/>
    <s v="Vigente"/>
    <x v="4"/>
    <s v="Venta al por menor de frutas, legumbres y hortalizas frescas o en conserva en establecimientos especializados."/>
    <s v="Venta al por menor varios"/>
    <n v="1001925"/>
    <s v="0.00"/>
    <s v="4,000.00"/>
    <s v="Sobre firmas"/>
    <s v="36.00"/>
    <s v="Eloisa Veronica Guaman Tasambay"/>
    <x v="0"/>
    <x v="0"/>
    <x v="0"/>
    <s v="RIOBAMBA"/>
    <s v="LIZARZABURU"/>
    <x v="0"/>
  </r>
  <r>
    <n v="1001830"/>
    <s v="GUERRERO GUANIN BRYAN DAVID"/>
    <n v="1718326000"/>
    <x v="27"/>
    <x v="0"/>
    <x v="874"/>
    <n v="24"/>
    <n v="0"/>
    <x v="1"/>
    <x v="0"/>
    <x v="0"/>
    <d v="2022-02-01T00:00:00"/>
    <d v="2024-02-15T00:00:00"/>
    <s v="0000-00-00"/>
    <n v="3000"/>
    <n v="3000"/>
    <n v="15.3"/>
    <s v="Vigente"/>
    <x v="0"/>
    <s v="Empleado Privado"/>
    <s v="Empleado Privado"/>
    <n v="1001938"/>
    <s v="129.67"/>
    <s v="1,700.00"/>
    <s v="Sobre firmas"/>
    <s v="8.00"/>
    <s v="Gladys Beatriz Cayambe Niama"/>
    <x v="0"/>
    <x v="4"/>
    <x v="1"/>
    <s v="QUITO"/>
    <s v="LA MENA"/>
    <x v="0"/>
  </r>
  <r>
    <n v="1000578"/>
    <s v="YUBAILLO CEPEDA AGUSTINA ."/>
    <n v="603842469"/>
    <x v="21"/>
    <x v="1"/>
    <x v="875"/>
    <n v="24"/>
    <n v="0"/>
    <x v="1"/>
    <x v="1"/>
    <x v="1"/>
    <d v="2022-02-02T00:00:00"/>
    <d v="2024-02-18T00:00:00"/>
    <s v="0000-00-00"/>
    <n v="3500"/>
    <n v="3500"/>
    <n v="21.5"/>
    <s v="Vigente"/>
    <x v="11"/>
    <s v="Venta al por menor de pescado, crustáceos, moluscos y productos de la pesca en establecimientos especializados."/>
    <s v="Venta al por menor varios"/>
    <n v="1000648"/>
    <s v="147.00"/>
    <s v="1,300.00"/>
    <s v="Sobre firmas"/>
    <s v="2,666.04"/>
    <s v="Gladys Beatriz Cayambe Niama"/>
    <x v="1"/>
    <x v="1"/>
    <x v="0"/>
    <s v="COLTA"/>
    <s v="JUAN DE VELASCO (PANGOR)"/>
    <x v="1"/>
  </r>
  <r>
    <n v="1001758"/>
    <s v="QUISHPI TENELANDA PAULINA ASUNCION "/>
    <n v="603125659"/>
    <x v="1"/>
    <x v="1"/>
    <x v="876"/>
    <n v="6"/>
    <n v="0"/>
    <x v="1"/>
    <x v="1"/>
    <x v="1"/>
    <d v="2022-02-02T00:00:00"/>
    <d v="2022-08-10T00:00:00"/>
    <s v="0000-00-00"/>
    <n v="500"/>
    <n v="500"/>
    <n v="23"/>
    <s v="Vigente"/>
    <x v="4"/>
    <s v="Venta al por mayor de frutas, legumbres y hortalizas."/>
    <s v="Venta al por mayor varios"/>
    <n v="1001864"/>
    <s v="86.39"/>
    <s v="1,800.00"/>
    <s v="Sobre firmas"/>
    <s v="31.00"/>
    <s v="Eloisa Veronica Guaman Tasambay"/>
    <x v="0"/>
    <x v="0"/>
    <x v="0"/>
    <s v="RIOBAMBA"/>
    <s v="PUNIN"/>
    <x v="1"/>
  </r>
  <r>
    <n v="1001789"/>
    <s v="YANDUN GUZMAN MARIZA FABIOLA"/>
    <n v="401384698"/>
    <x v="12"/>
    <x v="1"/>
    <x v="877"/>
    <n v="26"/>
    <n v="0"/>
    <x v="1"/>
    <x v="0"/>
    <x v="0"/>
    <d v="2022-02-02T00:00:00"/>
    <d v="2024-04-10T00:00:00"/>
    <s v="0000-00-00"/>
    <n v="3500"/>
    <n v="3500"/>
    <n v="15.42"/>
    <s v="Vigente"/>
    <x v="0"/>
    <s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
    <s v="Actividades varias "/>
    <n v="1001896"/>
    <s v="147.53"/>
    <s v="700.00"/>
    <s v="Sobre firmas"/>
    <s v="1,221.38"/>
    <s v="Gladys Beatriz Cayambe Niama"/>
    <x v="0"/>
    <x v="0"/>
    <x v="10"/>
    <s v="TULCAN"/>
    <s v="TUFIÑO"/>
    <x v="1"/>
  </r>
  <r>
    <n v="1001831"/>
    <s v="VALAREZO AGUILAR WILLMER ANTONIO"/>
    <n v="1206547794"/>
    <x v="20"/>
    <x v="0"/>
    <x v="878"/>
    <n v="30"/>
    <n v="0"/>
    <x v="1"/>
    <x v="1"/>
    <x v="1"/>
    <d v="2022-02-02T00:00:00"/>
    <d v="2024-08-05T00:00:00"/>
    <s v="0000-00-00"/>
    <n v="5000"/>
    <n v="5000"/>
    <n v="21.5"/>
    <s v="Vigente"/>
    <x v="38"/>
    <s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
    <s v="Transporte terrestre de pasajeros"/>
    <n v="1001939"/>
    <s v="207.55"/>
    <s v="1,100.00"/>
    <s v="Sobre firmas"/>
    <s v="13.06"/>
    <s v="Miguel Angel Yungan Urquizo"/>
    <x v="0"/>
    <x v="1"/>
    <x v="19"/>
    <s v="MONTALVO"/>
    <s v="MONTALVO"/>
    <x v="0"/>
  </r>
  <r>
    <n v="1000650"/>
    <s v="MANGUIA SIERRA ROSA MARIA HORTENCIA"/>
    <n v="1702156272"/>
    <x v="58"/>
    <x v="1"/>
    <x v="879"/>
    <n v="12"/>
    <n v="0"/>
    <x v="1"/>
    <x v="1"/>
    <x v="1"/>
    <d v="2022-02-03T00:00:00"/>
    <d v="2023-02-25T00:00:00"/>
    <s v="0000-00-00"/>
    <n v="2100"/>
    <n v="2100"/>
    <n v="18.989999999999998"/>
    <s v="Vigente"/>
    <x v="79"/>
    <s v="Venta al por menor de otros productos alimenticios en establecimientos especializados."/>
    <s v="Venta al por menor varios"/>
    <n v="1000721"/>
    <s v="166.88"/>
    <s v="1,000.00"/>
    <s v="Sobre firmas"/>
    <s v="100.07"/>
    <s v="Miguel Angel Yungan Urquizo"/>
    <x v="0"/>
    <x v="1"/>
    <x v="1"/>
    <s v="QUITO"/>
    <s v="COTOCOLLAO"/>
    <x v="0"/>
  </r>
  <r>
    <n v="1001208"/>
    <s v="ROMAN TREJO JOSE FRANCISCO"/>
    <n v="401524574"/>
    <x v="5"/>
    <x v="0"/>
    <x v="880"/>
    <n v="12"/>
    <n v="0"/>
    <x v="1"/>
    <x v="1"/>
    <x v="1"/>
    <d v="2022-02-03T00:00:00"/>
    <d v="2023-02-05T00:00:00"/>
    <s v="0000-00-00"/>
    <n v="2000"/>
    <n v="2000"/>
    <n v="21.5"/>
    <s v="Vigente"/>
    <x v="21"/>
    <s v="Carga y descarga de mercancí­as y equipaje, independientemente del modo de transporte utilizado, estiba y desestiba, incluye carga y descarga de vagones ferroviarios de carga."/>
    <s v="Activiades de carga y descarga, tratamiento de alimentos"/>
    <n v="1001286"/>
    <s v="182.99"/>
    <s v="500.00"/>
    <s v="Sobre firmas"/>
    <s v="139.93"/>
    <s v="Miguel Angel Yungan Urquizo"/>
    <x v="0"/>
    <x v="1"/>
    <x v="10"/>
    <s v="MONTUFAR"/>
    <s v="GONZALEZ SUAREZ"/>
    <x v="0"/>
  </r>
  <r>
    <n v="1001788"/>
    <s v="VARGAS NEGRETE MARIA HILDA"/>
    <n v="503164428"/>
    <x v="21"/>
    <x v="1"/>
    <x v="881"/>
    <n v="6"/>
    <n v="0"/>
    <x v="1"/>
    <x v="1"/>
    <x v="1"/>
    <d v="2022-02-03T00:00:00"/>
    <d v="2022-08-20T00:00:00"/>
    <s v="0000-00-00"/>
    <n v="1000"/>
    <n v="1000"/>
    <n v="23"/>
    <s v="Vigente"/>
    <x v="197"/>
    <s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
    <s v="Actividades de asociaciones"/>
    <n v="1001895"/>
    <s v="166.38"/>
    <s v="1,240.00"/>
    <s v="Sobre firmas"/>
    <s v="8.08"/>
    <s v="Miguel Angel Yungan Urquizo"/>
    <x v="1"/>
    <x v="1"/>
    <x v="1"/>
    <s v="QUITO"/>
    <s v="COTOCOLLAO"/>
    <x v="0"/>
  </r>
  <r>
    <n v="1001805"/>
    <s v="NARANJO TUCUNANGO MARCO VINICIO"/>
    <n v="603366204"/>
    <x v="46"/>
    <x v="0"/>
    <x v="882"/>
    <n v="24"/>
    <n v="0"/>
    <x v="1"/>
    <x v="0"/>
    <x v="0"/>
    <d v="2022-02-03T00:00:00"/>
    <d v="2024-02-10T00:00:00"/>
    <s v="0000-00-00"/>
    <n v="5000"/>
    <n v="5000"/>
    <n v="15.42"/>
    <s v="Vigente"/>
    <x v="0"/>
    <s v="Jubilado"/>
    <s v="Jubilado"/>
    <n v="1001913"/>
    <s v="226.77"/>
    <s v="3,580.03"/>
    <s v="Sobre firmas"/>
    <s v="26.00"/>
    <s v="Eloisa Veronica Guaman Tasambay"/>
    <x v="0"/>
    <x v="4"/>
    <x v="0"/>
    <s v="RIOBAMBA"/>
    <s v="LIZARZABURU"/>
    <x v="0"/>
  </r>
  <r>
    <n v="1001835"/>
    <s v="PARRA PAREDES POMPEYO PERICLES"/>
    <n v="601051345"/>
    <x v="23"/>
    <x v="0"/>
    <x v="883"/>
    <n v="12"/>
    <n v="0"/>
    <x v="1"/>
    <x v="1"/>
    <x v="1"/>
    <d v="2022-02-03T00:00:00"/>
    <d v="2023-02-20T00:00:00"/>
    <s v="0000-00-00"/>
    <n v="3000"/>
    <n v="3000"/>
    <n v="21.5"/>
    <s v="Vigente"/>
    <x v="4"/>
    <s v="Actividades auxiliares de las actividades de servicios financieros n.c.p., como: actividades de tramitación y liquidación de transacciones financieras, incluidas las transacciones con tarjetas de crédito."/>
    <s v="Actividades de Servicios Financieros"/>
    <n v="1001943"/>
    <s v="247.61"/>
    <s v="2,000.00"/>
    <s v="Sobre firmas"/>
    <s v="1.00"/>
    <s v="Eloisa Veronica Guaman Tasambay"/>
    <x v="1"/>
    <x v="2"/>
    <x v="0"/>
    <s v="GUANO"/>
    <s v="ILAPO"/>
    <x v="1"/>
  </r>
  <r>
    <n v="1001836"/>
    <s v="SHIGLA CHUTO LUIS DANIEL"/>
    <n v="605239284"/>
    <x v="42"/>
    <x v="1"/>
    <x v="884"/>
    <n v="10"/>
    <n v="0"/>
    <x v="1"/>
    <x v="0"/>
    <x v="0"/>
    <d v="2022-02-03T00:00:00"/>
    <d v="2022-12-10T00:00:00"/>
    <s v="0000-00-00"/>
    <n v="1000"/>
    <n v="1000"/>
    <n v="15.42"/>
    <s v="Vigente"/>
    <x v="0"/>
    <s v="Empleado Público"/>
    <s v="Empleado Público"/>
    <n v="1001944"/>
    <s v="103.85"/>
    <s v="640.07"/>
    <s v="Sobre firmas"/>
    <s v="109.68"/>
    <s v="Eloisa Veronica Guaman Tasambay"/>
    <x v="0"/>
    <x v="0"/>
    <x v="0"/>
    <s v="PALLATANGA"/>
    <s v="PALLATANGA"/>
    <x v="0"/>
  </r>
  <r>
    <n v="1001837"/>
    <s v="VIZCAINO DEL CASTILLO SANTIAGO WLADIMIR"/>
    <n v="1711679058"/>
    <x v="41"/>
    <x v="1"/>
    <x v="885"/>
    <n v="24"/>
    <n v="0"/>
    <x v="1"/>
    <x v="1"/>
    <x v="1"/>
    <d v="2022-02-03T00:00:00"/>
    <d v="2024-02-15T00:00:00"/>
    <s v="0000-00-00"/>
    <n v="3220"/>
    <n v="3220"/>
    <n v="21.5"/>
    <s v="Vigente"/>
    <x v="198"/>
    <s v="Empleado Privado"/>
    <s v="Empleado Privado"/>
    <n v="1001946"/>
    <s v="141.04"/>
    <s v="1,200.00"/>
    <s v="Sobre firmas"/>
    <s v="2,519.04"/>
    <s v="Gladys Beatriz Cayambe Niama"/>
    <x v="0"/>
    <x v="0"/>
    <x v="1"/>
    <s v="QUITO"/>
    <s v="CENTRO HISTORICO"/>
    <x v="0"/>
  </r>
  <r>
    <n v="1001841"/>
    <s v="BETUI CAIZA ANGELA EDELINA"/>
    <n v="1708392640"/>
    <x v="19"/>
    <x v="1"/>
    <x v="886"/>
    <n v="12"/>
    <n v="0"/>
    <x v="1"/>
    <x v="1"/>
    <x v="1"/>
    <d v="2022-02-03T00:00:00"/>
    <d v="2023-02-05T00:00:00"/>
    <s v="0000-00-00"/>
    <n v="2000"/>
    <n v="2000"/>
    <n v="21.5"/>
    <s v="Vigente"/>
    <x v="9"/>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951"/>
    <s v="182.99"/>
    <s v="1,000.00"/>
    <s v="Sobre firmas"/>
    <s v="1,228.82"/>
    <s v="Miguel Angel Yungan Urquizo"/>
    <x v="0"/>
    <x v="1"/>
    <x v="1"/>
    <s v="QUITO"/>
    <s v="LA LIBERTAD"/>
    <x v="1"/>
  </r>
  <r>
    <n v="1000232"/>
    <s v="TASAMBAY YUMICEBA MARIVIT MICAELA"/>
    <n v="1721746418"/>
    <x v="15"/>
    <x v="1"/>
    <x v="887"/>
    <n v="1"/>
    <n v="0"/>
    <x v="1"/>
    <x v="1"/>
    <x v="1"/>
    <d v="2022-02-04T00:00:00"/>
    <d v="2022-08-25T00:00:00"/>
    <s v="0000-00-00"/>
    <n v="5000"/>
    <n v="5000"/>
    <n v="18.989999999999998"/>
    <s v="Vigente"/>
    <x v="21"/>
    <s v="Venta al por mayor de frutas, legumbres y hortalizas."/>
    <s v="Venta al por mayor varios"/>
    <n v="1000294"/>
    <s v="5,068.60"/>
    <s v="10,000.00"/>
    <s v="Sobre firmas"/>
    <s v="26.47"/>
    <s v="Miguel Angel Yungan Urquizo"/>
    <x v="1"/>
    <x v="0"/>
    <x v="1"/>
    <s v="QUITO"/>
    <s v="COTOCOLLAO"/>
    <x v="0"/>
  </r>
  <r>
    <n v="1001842"/>
    <s v="TAYUPANTA MASALEMA DENIS JOYMAN"/>
    <n v="604957837"/>
    <x v="49"/>
    <x v="1"/>
    <x v="888"/>
    <n v="12"/>
    <n v="0"/>
    <x v="1"/>
    <x v="0"/>
    <x v="0"/>
    <d v="2022-02-04T00:00:00"/>
    <d v="2023-02-25T00:00:00"/>
    <s v="0000-00-00"/>
    <n v="1000"/>
    <n v="1000"/>
    <n v="15.42"/>
    <s v="Vigente"/>
    <x v="0"/>
    <s v="Empleado Privado"/>
    <s v="Empleado Privado"/>
    <n v="1001953"/>
    <s v="80.66"/>
    <s v="950.00"/>
    <s v="Sobre firmas"/>
    <s v="101.02"/>
    <s v="Eloisa Veronica Guaman Tasambay"/>
    <x v="0"/>
    <x v="0"/>
    <x v="0"/>
    <s v="RIOBAMBA"/>
    <s v="VELOZ"/>
    <x v="0"/>
  </r>
  <r>
    <n v="1001840"/>
    <s v="DAVILA FLORES MARIA GUADALUPE"/>
    <n v="1709874307"/>
    <x v="17"/>
    <x v="1"/>
    <x v="889"/>
    <n v="8"/>
    <n v="0"/>
    <x v="1"/>
    <x v="1"/>
    <x v="1"/>
    <d v="2022-02-05T00:00:00"/>
    <d v="2022-10-20T00:00:00"/>
    <s v="0000-00-00"/>
    <n v="1000"/>
    <n v="1000"/>
    <n v="23"/>
    <s v="Vigente"/>
    <x v="112"/>
    <s v="Actividades de confección a la medida de prendas de vestir (costureras, sastres)."/>
    <s v="Actividades de confección a la medida de prendas de vestir (costureras, sastres)."/>
    <n v="1001949"/>
    <s v="124.38"/>
    <s v="1,300.00"/>
    <s v="Sobre firmas"/>
    <s v="48.05"/>
    <s v="Gladys Beatriz Cayambe Niama"/>
    <x v="0"/>
    <x v="0"/>
    <x v="1"/>
    <s v="QUITO"/>
    <s v="SAN JOSE DE MINAS"/>
    <x v="1"/>
  </r>
  <r>
    <n v="1001856"/>
    <s v="MENDEZ JUIÑA VICTOR ALCIDES"/>
    <n v="1707267439"/>
    <x v="53"/>
    <x v="0"/>
    <x v="890"/>
    <n v="12"/>
    <n v="0"/>
    <x v="1"/>
    <x v="1"/>
    <x v="1"/>
    <d v="2022-02-05T00:00:00"/>
    <d v="2023-02-10T00:00:00"/>
    <s v="0000-00-00"/>
    <n v="2000"/>
    <n v="2000"/>
    <n v="21.5"/>
    <s v="Vigente"/>
    <x v="199"/>
    <s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
    <s v="Actividades de artistas individuales"/>
    <n v="1001964"/>
    <s v="177.04"/>
    <s v="600.00"/>
    <s v="Sobre firmas"/>
    <s v="183.00"/>
    <s v="Miguel Angel Yungan Urquizo"/>
    <x v="0"/>
    <x v="0"/>
    <x v="1"/>
    <s v="QUITO"/>
    <s v="COTOCOLLAO"/>
    <x v="0"/>
  </r>
  <r>
    <n v="1000190"/>
    <s v="YUMICEBA CRIOLLO MARIA "/>
    <n v="602349169"/>
    <x v="0"/>
    <x v="1"/>
    <x v="891"/>
    <n v="18"/>
    <n v="0"/>
    <x v="1"/>
    <x v="0"/>
    <x v="0"/>
    <d v="2022-02-07T00:00:00"/>
    <d v="2023-09-01T00:00:00"/>
    <s v="0000-00-00"/>
    <n v="3200"/>
    <n v="3200"/>
    <n v="15.42"/>
    <s v="Vigente"/>
    <x v="0"/>
    <s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
    <s v="Actividades de otorgamiento y fromación"/>
    <n v="1000264"/>
    <s v="159.45"/>
    <s v="4,200.00"/>
    <s v="Sobre firmas"/>
    <s v="2,117.60"/>
    <s v="Miguel Angel Yungan Urquizo"/>
    <x v="1"/>
    <x v="1"/>
    <x v="1"/>
    <s v="QUITO"/>
    <s v="COTOCOLLAO"/>
    <x v="0"/>
  </r>
  <r>
    <n v="1000413"/>
    <s v="ZURITA MUÑOZ XIMEMA DE LAS MERCEDES ."/>
    <n v="1710863067"/>
    <x v="4"/>
    <x v="1"/>
    <x v="892"/>
    <n v="48"/>
    <n v="0"/>
    <x v="1"/>
    <x v="1"/>
    <x v="1"/>
    <d v="2022-02-07T00:00:00"/>
    <d v="2026-02-25T00:00:00"/>
    <s v="0000-00-00"/>
    <n v="13500"/>
    <n v="13500"/>
    <n v="18.989999999999998"/>
    <s v="Vigente"/>
    <x v="66"/>
    <s v="Restaurantes, cevicherí­as, picanterí­as, cafeterí­as, etcétera, incluido comida para llevar."/>
    <s v="Restaurantes"/>
    <n v="1000476"/>
    <s v="239.72"/>
    <s v="18,500.00"/>
    <s v="Sobre firmas"/>
    <s v="83.91"/>
    <s v="Miguel Angel Yungan Urquizo"/>
    <x v="0"/>
    <x v="2"/>
    <x v="1"/>
    <s v="QUITO"/>
    <s v="COTOCOLLAO"/>
    <x v="0"/>
  </r>
  <r>
    <n v="1000465"/>
    <s v="YUMICEBA CRIOLLO JOSE VICENTE"/>
    <n v="1716850225"/>
    <x v="41"/>
    <x v="0"/>
    <x v="893"/>
    <n v="1"/>
    <n v="0"/>
    <x v="1"/>
    <x v="1"/>
    <x v="1"/>
    <d v="2022-02-07T00:00:00"/>
    <d v="2022-08-25T00:00:00"/>
    <s v="0000-00-00"/>
    <n v="13000"/>
    <n v="13000"/>
    <n v="17.5"/>
    <s v="Vigente"/>
    <x v="10"/>
    <s v="Actividades de servicios de grabación de sonido en estudio o en otros lugares, incluida la producción de programas de radio grabados (es decir, no emitidos en directo)."/>
    <s v="Actividades varias "/>
    <n v="1000535"/>
    <s v="13,145.80"/>
    <s v="51,000.00"/>
    <s v="Sobre firmas"/>
    <s v="39.04"/>
    <s v="Gladys Beatriz Cayambe Niama"/>
    <x v="1"/>
    <x v="2"/>
    <x v="0"/>
    <s v="RIOBAMBA"/>
    <s v="RIOBAMBA"/>
    <x v="0"/>
  </r>
  <r>
    <n v="1000465"/>
    <s v="YUMICEBA CRIOLLO JOSE VICENTE"/>
    <n v="1716850225"/>
    <x v="41"/>
    <x v="0"/>
    <x v="894"/>
    <n v="1"/>
    <n v="0"/>
    <x v="1"/>
    <x v="1"/>
    <x v="1"/>
    <d v="2022-02-07T00:00:00"/>
    <d v="2022-08-25T00:00:00"/>
    <s v="0000-00-00"/>
    <n v="13000"/>
    <n v="13000"/>
    <n v="17.5"/>
    <s v="Vigente"/>
    <x v="21"/>
    <s v="Actividades de servicios de grabación de sonido en estudio o en otros lugares, incluida la producción de programas de radio grabados (es decir, no emitidos en directo)."/>
    <s v="Actividades varias "/>
    <n v="1000535"/>
    <s v="13,145.80"/>
    <s v="51,000.00"/>
    <s v="Sobre firmas"/>
    <s v="39.04"/>
    <s v="Gladys Beatriz Cayambe Niama"/>
    <x v="1"/>
    <x v="2"/>
    <x v="0"/>
    <s v="RIOBAMBA"/>
    <s v="RIOBAMBA"/>
    <x v="0"/>
  </r>
  <r>
    <n v="1000594"/>
    <s v="TIXI NIAMA JORGE DANIEL"/>
    <n v="605543370"/>
    <x v="33"/>
    <x v="0"/>
    <x v="895"/>
    <n v="6"/>
    <n v="0"/>
    <x v="1"/>
    <x v="1"/>
    <x v="1"/>
    <d v="2022-02-07T00:00:00"/>
    <d v="2022-08-25T00:00:00"/>
    <s v="0000-00-00"/>
    <n v="700"/>
    <n v="700"/>
    <n v="23"/>
    <s v="Vigente"/>
    <x v="10"/>
    <s v="Actividades de alquiler de automóviles privados con conductor."/>
    <s v="Actividades de alquiler con fines operativos de automóviles"/>
    <n v="1000665"/>
    <s v="114.18"/>
    <s v="3,250.00"/>
    <s v="Sobre firmas"/>
    <s v="27.06"/>
    <s v="Gladys Beatriz Cayambe Niama"/>
    <x v="1"/>
    <x v="0"/>
    <x v="0"/>
    <s v="RIOBAMBA"/>
    <s v="CACHA (CAB EN MACHANGARA)"/>
    <x v="1"/>
  </r>
  <r>
    <n v="1000846"/>
    <s v="GARCIA ZURITA SAMANTA CAROLINA"/>
    <n v="1726295387"/>
    <x v="14"/>
    <x v="0"/>
    <x v="896"/>
    <n v="48"/>
    <n v="0"/>
    <x v="1"/>
    <x v="1"/>
    <x v="1"/>
    <d v="2022-02-07T00:00:00"/>
    <d v="2026-02-25T00:00:00"/>
    <s v="0000-00-00"/>
    <n v="13500"/>
    <n v="13500"/>
    <n v="18.989999999999998"/>
    <s v="Vigente"/>
    <x v="66"/>
    <s v="Actividades de sacrificio, faenamiento, preparación, producción y empacado de carne fresca refrigerada o congelada incluso en piezas o porciones individuales de: cuyes, conejos, rana (ancas de rana) etcétera,"/>
    <s v="Actividades varias "/>
    <n v="1000916"/>
    <s v="239.72"/>
    <s v="2,500.00"/>
    <s v="Sobre firmas"/>
    <s v="0.19"/>
    <s v="Miguel Angel Yungan Urquizo"/>
    <x v="0"/>
    <x v="0"/>
    <x v="1"/>
    <s v="QUITO"/>
    <s v="CARCELEN"/>
    <x v="0"/>
  </r>
  <r>
    <n v="1001431"/>
    <s v="TIUPUL GUARACA JHON GERONIMO"/>
    <n v="1728209204"/>
    <x v="49"/>
    <x v="0"/>
    <x v="897"/>
    <n v="30"/>
    <n v="0"/>
    <x v="1"/>
    <x v="1"/>
    <x v="1"/>
    <d v="2022-02-07T00:00:00"/>
    <d v="2024-08-25T00:00:00"/>
    <s v="0000-00-00"/>
    <n v="4000"/>
    <n v="4000"/>
    <n v="21.5"/>
    <s v="Vigente"/>
    <x v="21"/>
    <s v="Actividades a corto y a largo plazo de clí­nicas especializadas, es decir, actividades médicas, de diagnóstico y de tratamiento (clí­nicas para enfermos mentales, de rehabilitación, para enfermedades infecciosas, de maternidad, etcétera)."/>
    <s v="Actividades Médicas"/>
    <n v="1001511"/>
    <s v="118.24"/>
    <s v="5,000.00"/>
    <s v="Sobre firmas"/>
    <s v="1,214.66"/>
    <s v="Miguel Angel Yungan Urquizo"/>
    <x v="1"/>
    <x v="0"/>
    <x v="0"/>
    <s v="RIOBAMBA"/>
    <s v="CACHA (CAB EN MACHANGARA)"/>
    <x v="1"/>
  </r>
  <r>
    <n v="1000062"/>
    <s v="GUERRERO HERMENEJILDO ANTONIO VICENTE"/>
    <n v="907507693"/>
    <x v="53"/>
    <x v="0"/>
    <x v="898"/>
    <n v="18"/>
    <n v="0"/>
    <x v="1"/>
    <x v="0"/>
    <x v="0"/>
    <d v="2022-02-08T00:00:00"/>
    <d v="2023-08-05T00:00:00"/>
    <s v="0000-00-00"/>
    <n v="3500"/>
    <n v="3500"/>
    <n v="15.42"/>
    <s v="Vigente"/>
    <x v="0"/>
    <s v="Venta al por mayor de diversos productos sin especialización."/>
    <s v="Venta al por mayor varios"/>
    <n v="1000099"/>
    <s v="214.86"/>
    <s v="1,893.15"/>
    <s v="Sobre firmas"/>
    <s v="7.68"/>
    <s v="Eloisa Veronica Guaman Tasambay"/>
    <x v="0"/>
    <x v="0"/>
    <x v="7"/>
    <s v="GUAYAQUIL"/>
    <s v="GUAYAQUIL"/>
    <x v="0"/>
  </r>
  <r>
    <n v="1000152"/>
    <s v="YUMICEBA CRIOLLO VICENTE MANUEL"/>
    <n v="1717542581"/>
    <x v="12"/>
    <x v="0"/>
    <x v="899"/>
    <n v="48"/>
    <n v="0"/>
    <x v="1"/>
    <x v="1"/>
    <x v="1"/>
    <d v="2022-02-08T00:00:00"/>
    <d v="2026-02-25T00:00:00"/>
    <s v="0000-00-00"/>
    <n v="10550"/>
    <n v="10550"/>
    <n v="18.989999999999998"/>
    <s v="Vigente"/>
    <x v="21"/>
    <s v="Servicios de taxis."/>
    <s v="Servicios Varios"/>
    <n v="1000182"/>
    <s v="187.20"/>
    <s v="2,000.00"/>
    <s v="Sobre firmas"/>
    <s v="167.23"/>
    <s v="Miguel Angel Yungan Urquizo"/>
    <x v="1"/>
    <x v="0"/>
    <x v="1"/>
    <s v="QUITO"/>
    <s v="COTOCOLLAO"/>
    <x v="0"/>
  </r>
  <r>
    <n v="1000405"/>
    <s v="LEINES SEMANATE PETRONA JUANA"/>
    <n v="1704812245"/>
    <x v="38"/>
    <x v="1"/>
    <x v="900"/>
    <n v="36"/>
    <n v="0"/>
    <x v="1"/>
    <x v="1"/>
    <x v="1"/>
    <d v="2022-02-08T00:00:00"/>
    <d v="2025-02-10T00:00:00"/>
    <s v="0000-00-00"/>
    <n v="6000"/>
    <n v="6000"/>
    <n v="21.5"/>
    <s v="Vigente"/>
    <x v="67"/>
    <s v="Ama de Casa"/>
    <s v="Ama de Casa"/>
    <n v="1000467"/>
    <s v="198.49"/>
    <s v="750.00"/>
    <s v="Sobre firmas"/>
    <s v="1.61"/>
    <s v="Gladys Beatriz Cayambe Niama"/>
    <x v="0"/>
    <x v="1"/>
    <x v="1"/>
    <s v="QUITO"/>
    <s v="COTOCOLLAO"/>
    <x v="0"/>
  </r>
  <r>
    <n v="1000996"/>
    <s v="GUISHA YUMISIVA LUIS FERNANDO"/>
    <n v="201773561"/>
    <x v="6"/>
    <x v="0"/>
    <x v="901"/>
    <n v="18"/>
    <n v="0"/>
    <x v="1"/>
    <x v="1"/>
    <x v="1"/>
    <d v="2022-02-08T00:00:00"/>
    <d v="2023-08-20T00:00:00"/>
    <s v="0000-00-00"/>
    <n v="2000"/>
    <n v="2000"/>
    <n v="21.5"/>
    <s v="Vigente"/>
    <x v="10"/>
    <s v="Venta al por menor de frutas, legumbres y hortalizas frescas o en conserva en establecimientos especializados."/>
    <s v="Venta al por menor varios"/>
    <n v="1001065"/>
    <s v="109.40"/>
    <s v="1,200.00"/>
    <s v="Sobre firmas"/>
    <s v="1,133.94"/>
    <s v="Gladys Beatriz Cayambe Niama"/>
    <x v="1"/>
    <x v="1"/>
    <x v="4"/>
    <s v="GUARANDA"/>
    <s v="GABRIEL IGNACIO VEINTIMILLA"/>
    <x v="0"/>
  </r>
  <r>
    <n v="1001168"/>
    <s v="YUMISEBA URQUIZO EVELYN ELIZABETH"/>
    <n v="1726763236"/>
    <x v="45"/>
    <x v="1"/>
    <x v="902"/>
    <n v="6"/>
    <n v="0"/>
    <x v="1"/>
    <x v="1"/>
    <x v="1"/>
    <d v="2022-02-08T00:00:00"/>
    <d v="2022-08-24T00:00:00"/>
    <s v="0000-00-00"/>
    <n v="500"/>
    <n v="500"/>
    <n v="23"/>
    <s v="Vigente"/>
    <x v="21"/>
    <s v="Venta al por mayor de frutas, legumbres y hortalizas."/>
    <s v="Venta al por mayor varios"/>
    <n v="1001247"/>
    <s v="81.91"/>
    <s v="450.00"/>
    <s v="Sobre firmas"/>
    <s v="53.55"/>
    <s v="Miguel Angel Yungan Urquizo"/>
    <x v="1"/>
    <x v="0"/>
    <x v="1"/>
    <s v="QUITO"/>
    <s v="SAN SEBASTIAN"/>
    <x v="0"/>
  </r>
  <r>
    <n v="1001265"/>
    <s v="ILAQUICHE QUINDIGALLI JORGE GUSTAVO"/>
    <n v="502072556"/>
    <x v="10"/>
    <x v="0"/>
    <x v="903"/>
    <n v="36"/>
    <n v="0"/>
    <x v="1"/>
    <x v="1"/>
    <x v="1"/>
    <d v="2022-02-08T00:00:00"/>
    <d v="2025-02-20T00:00:00"/>
    <s v="0000-00-00"/>
    <n v="8200"/>
    <n v="8200"/>
    <n v="21.5"/>
    <s v="Vigente"/>
    <x v="21"/>
    <s v="Servicios de taxis."/>
    <s v="Servicios Varios"/>
    <n v="1001342"/>
    <s v="222.20"/>
    <s v="1,500.00"/>
    <s v="Sobre firmas"/>
    <s v="7.05"/>
    <s v="Gladys Beatriz Cayambe Niama"/>
    <x v="1"/>
    <x v="0"/>
    <x v="5"/>
    <s v="PUJILI"/>
    <s v="GUANGAJE"/>
    <x v="1"/>
  </r>
  <r>
    <n v="1001819"/>
    <s v="BIÑAN OCAÑA KEVIN EDUARDO"/>
    <n v="605563923"/>
    <x v="42"/>
    <x v="0"/>
    <x v="904"/>
    <n v="6"/>
    <n v="0"/>
    <x v="1"/>
    <x v="1"/>
    <x v="1"/>
    <d v="2022-02-08T00:00:00"/>
    <d v="2022-08-08T00:00:00"/>
    <s v="0000-00-00"/>
    <n v="500"/>
    <n v="500"/>
    <n v="23"/>
    <s v="Vigente"/>
    <x v="4"/>
    <s v="Estudiante"/>
    <s v="Estudiante"/>
    <n v="1001926"/>
    <s v="87.03"/>
    <s v="600.00"/>
    <s v="Sobre firmas"/>
    <s v="1.01"/>
    <s v="Eloisa Veronica Guaman Tasambay"/>
    <x v="0"/>
    <x v="0"/>
    <x v="0"/>
    <s v="RIOBAMBA"/>
    <s v="VELOZ"/>
    <x v="0"/>
  </r>
  <r>
    <n v="1001853"/>
    <s v="LEON BASTIDAS LUZ VIVIANA"/>
    <n v="603631441"/>
    <x v="7"/>
    <x v="1"/>
    <x v="905"/>
    <n v="18"/>
    <n v="0"/>
    <x v="1"/>
    <x v="1"/>
    <x v="1"/>
    <d v="2022-02-08T00:00:00"/>
    <d v="2023-08-10T00:00:00"/>
    <s v="0000-00-00"/>
    <n v="3000"/>
    <n v="3000"/>
    <n v="18.989999999999998"/>
    <s v="Vigente"/>
    <x v="130"/>
    <s v="Actividades de cobro de cantidades adeudadas y entrega de esos fondos a los clientes, como servicios de cobro de deudas o facturas."/>
    <s v="Actividades de Servicios Financieros"/>
    <n v="1001962"/>
    <s v="180.18"/>
    <s v="900.00"/>
    <s v="Sobre firmas"/>
    <s v="448.41"/>
    <s v="Miguel Angel Yungan Urquizo"/>
    <x v="0"/>
    <x v="0"/>
    <x v="1"/>
    <s v="QUITO"/>
    <s v="COTOCOLLAO"/>
    <x v="0"/>
  </r>
  <r>
    <n v="1001861"/>
    <s v="AGUALSACA HIERBABUENA VICTOR ISIDRO"/>
    <n v="605051671"/>
    <x v="2"/>
    <x v="0"/>
    <x v="906"/>
    <n v="6"/>
    <n v="0"/>
    <x v="1"/>
    <x v="1"/>
    <x v="1"/>
    <d v="2022-02-08T00:00:00"/>
    <d v="2022-08-10T00:00:00"/>
    <s v="0000-00-00"/>
    <n v="500"/>
    <n v="500"/>
    <n v="23"/>
    <s v="Vigente"/>
    <x v="4"/>
    <s v="Elaboración de sopas y caldos de diversos ingredientes, lí­quidos, sólidos, polvo o tabletas."/>
    <s v="Elaboración de alimentos"/>
    <n v="1001972"/>
    <s v="86.39"/>
    <s v="1,077.20"/>
    <s v="Sobre firmas"/>
    <s v="53.50"/>
    <s v="Eloisa Veronica Guaman Tasambay"/>
    <x v="0"/>
    <x v="0"/>
    <x v="0"/>
    <s v="RIOBAMBA"/>
    <s v="VELOZ"/>
    <x v="0"/>
  </r>
  <r>
    <n v="1000227"/>
    <s v="URQUIZO TIUPUL MARIANO "/>
    <n v="1710963792"/>
    <x v="18"/>
    <x v="0"/>
    <x v="907"/>
    <n v="1"/>
    <n v="0"/>
    <x v="1"/>
    <x v="1"/>
    <x v="1"/>
    <d v="2022-02-09T00:00:00"/>
    <d v="2022-08-25T00:00:00"/>
    <s v="0000-00-00"/>
    <n v="5000"/>
    <n v="5000"/>
    <n v="21.5"/>
    <s v="Vigente"/>
    <x v="10"/>
    <s v="Venta al por mayor de frutas, legumbres y hortalizas."/>
    <s v="Venta al por mayor varios"/>
    <n v="1000293"/>
    <s v="5,062.40"/>
    <s v="22,000.00"/>
    <s v="Sobre firmas"/>
    <s v="2.31"/>
    <s v="Gladys Beatriz Cayambe Niama"/>
    <x v="1"/>
    <x v="2"/>
    <x v="1"/>
    <s v="QUITO"/>
    <s v="COTOCOLLAO"/>
    <x v="0"/>
  </r>
  <r>
    <n v="1000901"/>
    <s v="ROBALINO PEREZ ERIKA ALEXANDRA"/>
    <n v="1717556003"/>
    <x v="12"/>
    <x v="1"/>
    <x v="908"/>
    <n v="18"/>
    <n v="0"/>
    <x v="1"/>
    <x v="1"/>
    <x v="1"/>
    <d v="2022-02-09T00:00:00"/>
    <d v="2023-09-05T00:00:00"/>
    <s v="0000-00-00"/>
    <n v="2100"/>
    <n v="2100"/>
    <n v="21.5"/>
    <s v="Vigente"/>
    <x v="30"/>
    <s v="Venta al por mayor de prendas de vestir, incluidas prendas (ropa) deportivas."/>
    <s v="Venta al por mayor varios"/>
    <n v="1000970"/>
    <s v="94.86"/>
    <s v="1,150.00"/>
    <s v="Sobre firmas"/>
    <s v="351.25"/>
    <s v="Miguel Angel Yungan Urquizo"/>
    <x v="0"/>
    <x v="1"/>
    <x v="1"/>
    <s v="QUITO"/>
    <s v="POMASQUI"/>
    <x v="1"/>
  </r>
  <r>
    <n v="1001068"/>
    <s v="BAÑO PILALUMBO JOFFRAN NICOLAS"/>
    <n v="1755695820"/>
    <x v="13"/>
    <x v="0"/>
    <x v="909"/>
    <n v="1"/>
    <n v="0"/>
    <x v="1"/>
    <x v="1"/>
    <x v="1"/>
    <d v="2022-02-09T00:00:00"/>
    <d v="2022-05-25T00:00:00"/>
    <s v="0000-00-00"/>
    <n v="500"/>
    <n v="500"/>
    <n v="23"/>
    <s v="Vigente"/>
    <x v="77"/>
    <s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
    <s v="Venta al por mayor varios"/>
    <n v="1001140"/>
    <s v="506.66"/>
    <s v="1,400.00"/>
    <s v="Sobre firmas"/>
    <s v="0.00"/>
    <s v="Gladys Beatriz Cayambe Niama"/>
    <x v="1"/>
    <x v="0"/>
    <x v="5"/>
    <s v="PUJILI"/>
    <s v="ZUMBAHUA"/>
    <x v="1"/>
  </r>
  <r>
    <n v="1001826"/>
    <s v="ZAMBRANO PANEZO JENNY MARIELA"/>
    <n v="803255801"/>
    <x v="20"/>
    <x v="1"/>
    <x v="910"/>
    <n v="15"/>
    <n v="0"/>
    <x v="1"/>
    <x v="1"/>
    <x v="1"/>
    <d v="2022-02-09T00:00:00"/>
    <d v="2023-05-20T00:00:00"/>
    <s v="0000-00-00"/>
    <n v="2000"/>
    <n v="2000"/>
    <n v="21.5"/>
    <s v="Vigente"/>
    <x v="63"/>
    <s v="Restaurantes, cevicherí­as, picanterí­as, cafeterí­as, etcétera, incluido comida para llevar."/>
    <s v="Restaurantes"/>
    <n v="1001934"/>
    <s v="131.67"/>
    <s v="1,200.00"/>
    <s v="Sobre firmas"/>
    <s v="3.00"/>
    <s v="Gladys Beatriz Cayambe Niama"/>
    <x v="0"/>
    <x v="0"/>
    <x v="6"/>
    <s v="RIOVERDE"/>
    <s v="ROCAFUERTE"/>
    <x v="1"/>
  </r>
  <r>
    <n v="1001859"/>
    <s v="CUICHAN TACURI RICHARD ISRAEL "/>
    <n v="1723072755"/>
    <x v="27"/>
    <x v="1"/>
    <x v="911"/>
    <n v="18"/>
    <n v="0"/>
    <x v="1"/>
    <x v="1"/>
    <x v="1"/>
    <d v="2022-02-09T00:00:00"/>
    <d v="2023-09-05T00:00:00"/>
    <s v="0000-00-00"/>
    <n v="1500"/>
    <n v="1500"/>
    <n v="21.5"/>
    <s v="Vigente"/>
    <x v="30"/>
    <s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
    <s v="Actividades varias "/>
    <n v="1001968"/>
    <s v="67.51"/>
    <s v="450.00"/>
    <s v="Sobre firmas"/>
    <s v="0.52"/>
    <s v="Miguel Angel Yungan Urquizo"/>
    <x v="0"/>
    <x v="4"/>
    <x v="1"/>
    <s v="QUITO"/>
    <s v="COTOCOLLAO"/>
    <x v="0"/>
  </r>
  <r>
    <n v="1001862"/>
    <s v="MADRID BARRENO MARCELA LILIANA"/>
    <n v="602355885"/>
    <x v="3"/>
    <x v="1"/>
    <x v="912"/>
    <n v="6"/>
    <n v="0"/>
    <x v="1"/>
    <x v="0"/>
    <x v="0"/>
    <d v="2022-02-09T00:00:00"/>
    <d v="2022-08-25T00:00:00"/>
    <s v="0000-00-00"/>
    <n v="600"/>
    <n v="600"/>
    <n v="15.42"/>
    <s v="Vigente"/>
    <x v="0"/>
    <s v="Empleado Público"/>
    <s v="Empleado Público"/>
    <n v="1001974"/>
    <s v="98.62"/>
    <s v="759.46"/>
    <s v="Sobre firmas"/>
    <s v="2.01"/>
    <s v="Eloisa Veronica Guaman Tasambay"/>
    <x v="0"/>
    <x v="4"/>
    <x v="7"/>
    <s v="GUAYAQUIL"/>
    <s v="CARBO (CONCEPCION)"/>
    <x v="0"/>
  </r>
  <r>
    <n v="1001863"/>
    <s v="MOROCHO MOROCHO FANNY YOLANDA"/>
    <n v="602927303"/>
    <x v="39"/>
    <x v="1"/>
    <x v="913"/>
    <n v="6"/>
    <n v="0"/>
    <x v="1"/>
    <x v="1"/>
    <x v="1"/>
    <d v="2022-02-09T00:00:00"/>
    <d v="2022-08-10T00:00:00"/>
    <s v="0000-00-00"/>
    <n v="800"/>
    <n v="800"/>
    <n v="23"/>
    <s v="Vigente"/>
    <x v="4"/>
    <e v="#N/A"/>
    <e v="#N/A"/>
    <n v="1001979"/>
    <s v="138.25"/>
    <s v="2,600.00"/>
    <s v="Sobre firmas"/>
    <s v="65.00"/>
    <s v="Eloisa Veronica Guaman Tasambay"/>
    <x v="4"/>
    <x v="6"/>
    <x v="18"/>
    <e v="#N/A"/>
    <e v="#N/A"/>
    <x v="2"/>
  </r>
  <r>
    <n v="1001865"/>
    <s v="MANZANO TIPAN NELSON RAMIRO"/>
    <n v="1727880807"/>
    <x v="27"/>
    <x v="1"/>
    <x v="914"/>
    <n v="36"/>
    <n v="0"/>
    <x v="1"/>
    <x v="1"/>
    <x v="1"/>
    <d v="2022-02-09T00:00:00"/>
    <d v="2025-02-24T00:00:00"/>
    <s v="0000-00-00"/>
    <n v="6000"/>
    <n v="6000"/>
    <n v="21.5"/>
    <s v="Vigente"/>
    <x v="21"/>
    <s v="Explotación de altos hornos, producción de arrabio y hierro especular en lingotes, bloques y otras formas primarias, incluso hierro en granalla (granos) y en polvo, convertidores de acero, talleres de laminado y acabado, refundición de lingotes de chatarra de hierro o acero."/>
    <s v="Explotaciones varias"/>
    <n v="1001976"/>
    <s v="148.37"/>
    <s v="700.00"/>
    <s v="Sobre firmas"/>
    <s v="65.06"/>
    <s v="Miguel Angel Yungan Urquizo"/>
    <x v="0"/>
    <x v="0"/>
    <x v="1"/>
    <s v="QUITO"/>
    <s v="COTOCOLLAO"/>
    <x v="0"/>
  </r>
  <r>
    <n v="1001868"/>
    <s v="ASHQUI HUILCAREMA JUAN VAROTH"/>
    <n v="603630286"/>
    <x v="44"/>
    <x v="1"/>
    <x v="915"/>
    <n v="36"/>
    <n v="0"/>
    <x v="1"/>
    <x v="1"/>
    <x v="1"/>
    <d v="2022-02-09T00:00:00"/>
    <d v="2025-02-10T00:00:00"/>
    <s v="0000-00-00"/>
    <n v="10000"/>
    <n v="10000"/>
    <n v="21.5"/>
    <s v="Vigente"/>
    <x v="4"/>
    <s v="Venta al por mayor de flores y plantas."/>
    <s v="Venta al por mayor varios"/>
    <n v="1001980"/>
    <s v="330.79"/>
    <s v="800.00"/>
    <s v="Sobre firmas"/>
    <s v="1,580.27"/>
    <s v="Eloisa Veronica Guaman Tasambay"/>
    <x v="1"/>
    <x v="0"/>
    <x v="0"/>
    <s v="RIOBAMBA"/>
    <s v="CACHA (CAB EN MACHANGARA)"/>
    <x v="1"/>
  </r>
  <r>
    <n v="1000582"/>
    <s v="BARAJAS CHICAIZA JEANNETH CECILIA"/>
    <n v="1716896657"/>
    <x v="46"/>
    <x v="1"/>
    <x v="916"/>
    <n v="15"/>
    <n v="0"/>
    <x v="1"/>
    <x v="1"/>
    <x v="1"/>
    <d v="2022-02-10T00:00:00"/>
    <d v="2023-05-20T00:00:00"/>
    <s v="0000-00-00"/>
    <n v="500"/>
    <n v="500"/>
    <n v="23"/>
    <s v="Vigente"/>
    <x v="91"/>
    <s v="Venta al por menor de carne y productos cárnicos (incluidos los de aves de corral) en establecimientos especializados."/>
    <s v="Venta al por menor varios"/>
    <n v="1000653"/>
    <s v="32.85"/>
    <s v="1,100.00"/>
    <s v="Sobre firmas"/>
    <s v="79.34"/>
    <s v="Gladys Beatriz Cayambe Niama"/>
    <x v="0"/>
    <x v="1"/>
    <x v="1"/>
    <s v="QUITO"/>
    <s v="SAN BLAS"/>
    <x v="0"/>
  </r>
  <r>
    <n v="1001266"/>
    <s v="COLIMBA CUASQUE TANIA ESTEFANY"/>
    <n v="1725165227"/>
    <x v="14"/>
    <x v="1"/>
    <x v="917"/>
    <n v="6"/>
    <n v="0"/>
    <x v="1"/>
    <x v="1"/>
    <x v="1"/>
    <d v="2022-02-10T00:00:00"/>
    <d v="2022-08-08T00:00:00"/>
    <s v="0000-00-00"/>
    <n v="500"/>
    <n v="500"/>
    <n v="23"/>
    <s v="Vigente"/>
    <x v="200"/>
    <s v="Empleado Privado"/>
    <s v="Empleado Privado"/>
    <n v="1001343"/>
    <s v="87.03"/>
    <s v="1,200.00"/>
    <s v="Sobre firmas"/>
    <s v="83.60"/>
    <s v="Miguel Angel Yungan Urquizo"/>
    <x v="0"/>
    <x v="1"/>
    <x v="1"/>
    <s v="QUITO"/>
    <s v="LLANO CHICO"/>
    <x v="1"/>
  </r>
  <r>
    <n v="1001820"/>
    <s v="CONDOR COLLAGUAZO WILSON FABIAN"/>
    <n v="1720415692"/>
    <x v="5"/>
    <x v="0"/>
    <x v="918"/>
    <n v="12"/>
    <n v="0"/>
    <x v="1"/>
    <x v="0"/>
    <x v="0"/>
    <d v="2022-02-10T00:00:00"/>
    <d v="2023-02-20T00:00:00"/>
    <s v="0000-00-00"/>
    <n v="1100"/>
    <n v="1100"/>
    <n v="15.42"/>
    <s v="Vigente"/>
    <x v="0"/>
    <s v="Empleado Privado"/>
    <s v="Empleado Privado"/>
    <n v="1001945"/>
    <s v="91.14"/>
    <s v="700.00"/>
    <s v="Sobre firmas"/>
    <s v="4.62"/>
    <s v="Gladys Beatriz Cayambe Niama"/>
    <x v="0"/>
    <x v="1"/>
    <x v="1"/>
    <s v="QUITO"/>
    <s v="LLANO CHICO"/>
    <x v="1"/>
  </r>
  <r>
    <n v="1000370"/>
    <s v="PAGUAY YAMBAY SEGUNDO VICENTE "/>
    <n v="601245038"/>
    <x v="48"/>
    <x v="0"/>
    <x v="919"/>
    <n v="5"/>
    <n v="0"/>
    <x v="1"/>
    <x v="1"/>
    <x v="1"/>
    <d v="2022-02-11T00:00:00"/>
    <d v="2022-07-20T00:00:00"/>
    <s v="0000-00-00"/>
    <n v="1000"/>
    <n v="1000"/>
    <n v="23"/>
    <s v="Vigente"/>
    <x v="4"/>
    <s v="Empleado Privado"/>
    <s v="Empleado Privado"/>
    <n v="1000433"/>
    <s v="200.01"/>
    <s v="800.00"/>
    <s v="Sobre firmas"/>
    <s v="38.01"/>
    <s v="Eloisa Veronica Guaman Tasambay"/>
    <x v="0"/>
    <x v="1"/>
    <x v="0"/>
    <s v="RIOBAMBA"/>
    <s v="LIZARZABURU"/>
    <x v="0"/>
  </r>
  <r>
    <n v="1000772"/>
    <s v="TASAMBAY ASHQUI MANUEL ."/>
    <n v="1716331788"/>
    <x v="41"/>
    <x v="0"/>
    <x v="920"/>
    <n v="30"/>
    <n v="0"/>
    <x v="1"/>
    <x v="1"/>
    <x v="1"/>
    <d v="2022-02-11T00:00:00"/>
    <d v="2024-08-15T00:00:00"/>
    <s v="0000-00-00"/>
    <n v="4150"/>
    <n v="4150"/>
    <n v="21.5"/>
    <s v="Vigente"/>
    <x v="4"/>
    <s v="Servicios de taxis."/>
    <s v="Servicios Varios"/>
    <n v="1000844"/>
    <s v="147.47"/>
    <s v="3,400.00"/>
    <s v="Sobre firmas"/>
    <s v="37.64"/>
    <s v="Miguel Angel Yungan Urquizo"/>
    <x v="1"/>
    <x v="1"/>
    <x v="0"/>
    <s v="RIOBAMBA"/>
    <s v="YARUQUIES"/>
    <x v="0"/>
  </r>
  <r>
    <n v="1000973"/>
    <s v="PEÑAFIEL GUEVARA VIVIANA ELIZABETH"/>
    <n v="603384926"/>
    <x v="12"/>
    <x v="1"/>
    <x v="921"/>
    <n v="18"/>
    <n v="0"/>
    <x v="1"/>
    <x v="0"/>
    <x v="0"/>
    <d v="2022-02-11T00:00:00"/>
    <d v="2023-09-05T00:00:00"/>
    <s v="0000-00-00"/>
    <n v="5000"/>
    <n v="5000"/>
    <n v="15.42"/>
    <s v="Vigente"/>
    <x v="0"/>
    <s v="Empleado Público"/>
    <s v="Empleado Público"/>
    <n v="1001043"/>
    <s v="240.61"/>
    <s v="2,124.00"/>
    <s v="Sobre firmas"/>
    <s v="349.57"/>
    <s v="Eloisa Veronica Guaman Tasambay"/>
    <x v="0"/>
    <x v="4"/>
    <x v="15"/>
    <s v="CUENCA"/>
    <s v="HUAYNACAPAC"/>
    <x v="0"/>
  </r>
  <r>
    <n v="1001838"/>
    <s v="DE LA CRUZ DE LA CRUZ VILMA BETTY"/>
    <n v="1710198332"/>
    <x v="4"/>
    <x v="1"/>
    <x v="922"/>
    <n v="36"/>
    <n v="0"/>
    <x v="1"/>
    <x v="1"/>
    <x v="1"/>
    <d v="2022-02-11T00:00:00"/>
    <d v="2025-02-20T00:00:00"/>
    <s v="0000-00-00"/>
    <n v="5000"/>
    <n v="5000"/>
    <n v="21.5"/>
    <s v="Vigente"/>
    <x v="3"/>
    <s v="Servicios de restaurantes y bares en conexión con transporte cuando son proporcionadas por unidades independientes: bares del aeropuerto, bares terminales terrestres, etcétera."/>
    <s v="Servicios Varios"/>
    <n v="1001947"/>
    <s v="135.45"/>
    <s v="1,200.00"/>
    <s v="Sobre firmas"/>
    <s v="840.31"/>
    <s v="Gladys Beatriz Cayambe Niama"/>
    <x v="0"/>
    <x v="0"/>
    <x v="10"/>
    <s v="MONTUFAR"/>
    <s v="FERNANDEZ SALVADOR"/>
    <x v="1"/>
  </r>
  <r>
    <n v="1001867"/>
    <s v="CHITO PAGALO ROSA LUZMILA "/>
    <n v="603853763"/>
    <x v="6"/>
    <x v="1"/>
    <x v="923"/>
    <n v="6"/>
    <n v="0"/>
    <x v="1"/>
    <x v="1"/>
    <x v="1"/>
    <d v="2022-02-11T00:00:00"/>
    <d v="2022-08-20T00:00:00"/>
    <s v="0000-00-00"/>
    <n v="1000"/>
    <n v="1000"/>
    <n v="23"/>
    <s v="Vigente"/>
    <x v="196"/>
    <s v="Actividades clí­nico patológicas y otras actividades de diagnóstico relacionadas con los animales."/>
    <s v="Actividades clí­nico patológicas y otras actividades de diagnóstico relacionadas con los animales."/>
    <n v="1001978"/>
    <s v="166.38"/>
    <s v="800.00"/>
    <s v="Sobre firmas"/>
    <s v="48.02"/>
    <s v="Eloisa Veronica Guaman Tasambay"/>
    <x v="0"/>
    <x v="0"/>
    <x v="0"/>
    <s v="RIOBAMBA"/>
    <s v="CALPI"/>
    <x v="1"/>
  </r>
  <r>
    <n v="1001873"/>
    <s v="CAMPAÑA GUAITA LAURA MARIA"/>
    <n v="503015976"/>
    <x v="5"/>
    <x v="1"/>
    <x v="924"/>
    <n v="12"/>
    <n v="0"/>
    <x v="1"/>
    <x v="1"/>
    <x v="1"/>
    <d v="2022-02-11T00:00:00"/>
    <d v="2023-02-20T00:00:00"/>
    <s v="0000-00-00"/>
    <n v="1100"/>
    <n v="1100"/>
    <n v="18.989999999999998"/>
    <s v="Vigente"/>
    <x v="37"/>
    <s v="Actividades de cobro de cantidades adeudadas y entrega de esos fondos a los clientes, como servicios de cobro de deudas o facturas."/>
    <s v="Actividades de Servicios Financieros"/>
    <n v="1001986"/>
    <s v="90.92"/>
    <s v="480.00"/>
    <s v="Sobre firmas"/>
    <s v="243.56"/>
    <s v="Miguel Angel Yungan Urquizo"/>
    <x v="0"/>
    <x v="0"/>
    <x v="1"/>
    <s v="QUITO"/>
    <s v="COTOCOLLAO"/>
    <x v="0"/>
  </r>
  <r>
    <n v="1001877"/>
    <s v="MORA AYALA LIDIA BIBIANA"/>
    <n v="1723309884"/>
    <x v="7"/>
    <x v="1"/>
    <x v="925"/>
    <n v="24"/>
    <n v="0"/>
    <x v="1"/>
    <x v="1"/>
    <x v="1"/>
    <d v="2022-02-11T00:00:00"/>
    <d v="2024-02-25T00:00:00"/>
    <s v="0000-00-00"/>
    <n v="3200"/>
    <n v="3200"/>
    <n v="21.5"/>
    <s v="Vigente"/>
    <x v="201"/>
    <s v="Actividades de confección a la medida de prendas de vestir (costureras, sastres)."/>
    <s v="Actividades de confección a la medida de prendas de vestir (costureras, sastres)."/>
    <n v="1001992"/>
    <s v="121.04"/>
    <s v="1,420.00"/>
    <s v="Sobre firmas"/>
    <s v="11.00"/>
    <s v="Miguel Angel Yungan Urquizo"/>
    <x v="0"/>
    <x v="1"/>
    <x v="1"/>
    <s v="QUITO"/>
    <s v="COTOCOLLAO"/>
    <x v="0"/>
  </r>
  <r>
    <n v="1001448"/>
    <s v="REMACHE PAREDES LUIS MIGUEL"/>
    <n v="1719141077"/>
    <x v="29"/>
    <x v="0"/>
    <x v="926"/>
    <n v="30"/>
    <n v="0"/>
    <x v="1"/>
    <x v="1"/>
    <x v="1"/>
    <d v="2022-02-12T00:00:00"/>
    <d v="2024-08-25T00:00:00"/>
    <s v="0000-00-00"/>
    <n v="3500"/>
    <n v="3500"/>
    <n v="21.5"/>
    <s v="Vigente"/>
    <x v="4"/>
    <s v="Servicios de taxis."/>
    <s v="Servicios Varios"/>
    <n v="1001527"/>
    <s v="103.49"/>
    <s v="900.00"/>
    <s v="Sobre firmas"/>
    <s v="29.33"/>
    <s v="Gladys Beatriz Cayambe Niama"/>
    <x v="0"/>
    <x v="1"/>
    <x v="1"/>
    <s v="QUITO"/>
    <s v="COTOCOLLAO"/>
    <x v="0"/>
  </r>
  <r>
    <n v="1001855"/>
    <s v="VIRACOCHA TOAZO EDGAR ROLANDO"/>
    <n v="1710529189"/>
    <x v="28"/>
    <x v="1"/>
    <x v="927"/>
    <n v="12"/>
    <n v="0"/>
    <x v="1"/>
    <x v="1"/>
    <x v="1"/>
    <d v="2022-02-12T00:00:00"/>
    <d v="2023-02-15T00:00:00"/>
    <s v="0000-00-00"/>
    <n v="2300"/>
    <n v="2300"/>
    <n v="21.5"/>
    <s v="Vigente"/>
    <x v="176"/>
    <s v="Actividades de agentes de energí­a eléctrica que organiza la venta de electricidad ví­a sistemas de distribución de energí­a operados por otros. Gestión de intercambiadores eléctricos."/>
    <s v="Actividades de agentes inmobiliarios neutrales, corredores de seguros, energía électica "/>
    <n v="1001963"/>
    <s v="196.73"/>
    <s v="850.00"/>
    <s v="Sobre firmas"/>
    <s v="9.07"/>
    <s v="Miguel Angel Yungan Urquizo"/>
    <x v="0"/>
    <x v="3"/>
    <x v="1"/>
    <s v="QUITO"/>
    <s v="COTOCOLLAO"/>
    <x v="0"/>
  </r>
  <r>
    <n v="1000141"/>
    <s v="TASAMBAY URQUIZO DIEGO ARMANDO"/>
    <n v="1717055204"/>
    <x v="20"/>
    <x v="0"/>
    <x v="928"/>
    <n v="1"/>
    <n v="0"/>
    <x v="1"/>
    <x v="1"/>
    <x v="1"/>
    <d v="2022-02-14T00:00:00"/>
    <d v="2022-03-14T00:00:00"/>
    <s v="0000-00-00"/>
    <n v="600"/>
    <n v="600"/>
    <n v="23"/>
    <s v="Vigente"/>
    <x v="88"/>
    <s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
    <s v="Actividades varias "/>
    <n v="1000188"/>
    <s v="606.01"/>
    <s v="2,900.00"/>
    <s v="Sobre firmas"/>
    <s v="4.94"/>
    <s v="Gladys Beatriz Cayambe Niama"/>
    <x v="1"/>
    <x v="0"/>
    <x v="1"/>
    <s v="QUITO"/>
    <s v="COTOCOLLAO"/>
    <x v="0"/>
  </r>
  <r>
    <n v="1000150"/>
    <s v="VALDEZ PAUCAR SEGUNDO MARCO"/>
    <n v="1716330954"/>
    <x v="23"/>
    <x v="0"/>
    <x v="929"/>
    <n v="1"/>
    <n v="0"/>
    <x v="1"/>
    <x v="1"/>
    <x v="1"/>
    <d v="2022-02-14T00:00:00"/>
    <d v="2022-08-15T00:00:00"/>
    <s v="0000-00-00"/>
    <n v="5000"/>
    <n v="5000"/>
    <n v="21.5"/>
    <s v="Vigente"/>
    <x v="38"/>
    <s v="Venta al por mayor de frutas, legumbres y hortalizas."/>
    <s v="Venta al por mayor varios"/>
    <n v="1000183"/>
    <s v="5,047.45"/>
    <s v="11,000.00"/>
    <s v="Sobre firmas"/>
    <s v="160.25"/>
    <s v="Miguel Angel Yungan Urquizo"/>
    <x v="1"/>
    <x v="0"/>
    <x v="0"/>
    <s v="RIOBAMBA"/>
    <s v="YARUQUIES"/>
    <x v="0"/>
  </r>
  <r>
    <n v="1000684"/>
    <s v="MARTINEZ PATARON OSCAR REMIGIO"/>
    <n v="1716562895"/>
    <x v="12"/>
    <x v="0"/>
    <x v="930"/>
    <n v="1"/>
    <n v="0"/>
    <x v="1"/>
    <x v="1"/>
    <x v="1"/>
    <d v="2022-02-14T00:00:00"/>
    <d v="2022-08-25T00:00:00"/>
    <s v="0000-00-00"/>
    <n v="800"/>
    <n v="800"/>
    <n v="23"/>
    <s v="Vigente"/>
    <x v="4"/>
    <s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
    <s v="Elaboración de alimentos"/>
    <n v="1000753"/>
    <s v="808.07"/>
    <s v="2,200.00"/>
    <s v="Sobre firmas"/>
    <s v="0.00"/>
    <s v="Gladys Beatriz Cayambe Niama"/>
    <x v="0"/>
    <x v="0"/>
    <x v="1"/>
    <s v="QUITO"/>
    <s v="SAN BLAS"/>
    <x v="0"/>
  </r>
  <r>
    <n v="1000898"/>
    <s v="NUÑEZ GUALLASAMIN WILLIAM PAUL"/>
    <n v="1721850434"/>
    <x v="7"/>
    <x v="0"/>
    <x v="931"/>
    <n v="1"/>
    <n v="0"/>
    <x v="1"/>
    <x v="1"/>
    <x v="1"/>
    <d v="2022-02-14T00:00:00"/>
    <d v="2022-05-25T00:00:00"/>
    <s v="0000-00-00"/>
    <n v="700"/>
    <n v="700"/>
    <n v="23"/>
    <s v="Vigente"/>
    <x v="60"/>
    <s v="Fabricación de espejos de vidrio, incluido espejos retrovisores para vehí­culos."/>
    <s v="Fabricación de máquinaria y equipos"/>
    <n v="1000967"/>
    <s v="707.11"/>
    <s v="1,500.00"/>
    <s v="Sobre firmas"/>
    <s v="0.00"/>
    <s v="Gladys Beatriz Cayambe Niama"/>
    <x v="0"/>
    <x v="1"/>
    <x v="1"/>
    <s v="QUITO"/>
    <s v="SAN BLAS"/>
    <x v="0"/>
  </r>
  <r>
    <n v="1000989"/>
    <s v="RIVERA ULLAGUARI EFRAIN MARINO"/>
    <n v="1102897582"/>
    <x v="0"/>
    <x v="1"/>
    <x v="932"/>
    <n v="1"/>
    <n v="0"/>
    <x v="1"/>
    <x v="1"/>
    <x v="1"/>
    <d v="2022-02-14T00:00:00"/>
    <d v="2022-08-25T00:00:00"/>
    <s v="0000-00-00"/>
    <n v="1200"/>
    <n v="1200"/>
    <n v="23"/>
    <s v="Vigente"/>
    <x v="202"/>
    <s v="Venta al por menor de telas, lanas y otros hilados para tejer, artí­culos de mercerí­a (agujas e hilo de coser) en establecimientos especializados."/>
    <s v="Venta al por menor varios"/>
    <n v="1001058"/>
    <s v="1,212.17"/>
    <s v="4,350.00"/>
    <s v="Sobre firmas"/>
    <s v="267.64"/>
    <s v="Gladys Beatriz Cayambe Niama"/>
    <x v="1"/>
    <x v="0"/>
    <x v="14"/>
    <s v="PALTAS"/>
    <s v="CATACOCHA"/>
    <x v="0"/>
  </r>
  <r>
    <n v="1001161"/>
    <s v="ALAVA CEDEÑO ARELIS YOMAIRA"/>
    <n v="1721266870"/>
    <x v="6"/>
    <x v="1"/>
    <x v="933"/>
    <n v="1"/>
    <n v="0"/>
    <x v="1"/>
    <x v="1"/>
    <x v="1"/>
    <d v="2022-02-14T00:00:00"/>
    <d v="2022-05-25T00:00:00"/>
    <s v="0000-00-00"/>
    <n v="3500"/>
    <n v="3500"/>
    <n v="21.5"/>
    <s v="Vigente"/>
    <x v="172"/>
    <s v="Restaurantes de comida rápida, puestos de refrigerio y establecimientos que ofrecen comida para llevar, reparto de pizza, etcétera; heladerí­as, fuentes de soda, etcétera."/>
    <s v="Restaurantes"/>
    <n v="1001240"/>
    <s v="3,533.17"/>
    <s v="7,500.00"/>
    <s v="Sobre firmas"/>
    <s v="60.57"/>
    <s v="Gladys Beatriz Cayambe Niama"/>
    <x v="0"/>
    <x v="0"/>
    <x v="7"/>
    <s v="EL EMPALME"/>
    <s v="EL ROSARIO"/>
    <x v="1"/>
  </r>
  <r>
    <n v="1001876"/>
    <s v="CEPEDA PASMAY EVELYN MISHELL"/>
    <n v="605322320"/>
    <x v="42"/>
    <x v="1"/>
    <x v="934"/>
    <n v="6"/>
    <n v="0"/>
    <x v="1"/>
    <x v="1"/>
    <x v="1"/>
    <d v="2022-02-14T00:00:00"/>
    <d v="2022-08-15T00:00:00"/>
    <s v="0000-00-00"/>
    <n v="500"/>
    <n v="500"/>
    <n v="23"/>
    <s v="Vigente"/>
    <x v="4"/>
    <s v="Estudiante"/>
    <s v="Estudiante"/>
    <n v="1001991"/>
    <s v="84.79"/>
    <s v="460.00"/>
    <s v="Sobre firmas"/>
    <s v="1.50"/>
    <s v="Eloisa Veronica Guaman Tasambay"/>
    <x v="0"/>
    <x v="0"/>
    <x v="0"/>
    <s v="GUANO"/>
    <s v="EL ROSARIO"/>
    <x v="1"/>
  </r>
  <r>
    <n v="1001881"/>
    <s v="BARRIONUEVO ALVARADO DIEGO DANILO"/>
    <n v="603918293"/>
    <x v="35"/>
    <x v="0"/>
    <x v="935"/>
    <n v="12"/>
    <n v="0"/>
    <x v="1"/>
    <x v="1"/>
    <x v="1"/>
    <d v="2022-02-14T00:00:00"/>
    <d v="2023-03-05T00:00:00"/>
    <s v="0000-00-00"/>
    <n v="2000"/>
    <n v="2000"/>
    <n v="21.5"/>
    <s v="Vigente"/>
    <x v="4"/>
    <s v="Empleado Privado"/>
    <s v="Empleado Privado"/>
    <n v="1001996"/>
    <s v="146.10"/>
    <s v="1,900.00"/>
    <s v="Sobre firmas"/>
    <s v="5.01"/>
    <s v="Eloisa Veronica Guaman Tasambay"/>
    <x v="0"/>
    <x v="1"/>
    <x v="0"/>
    <s v="RIOBAMBA"/>
    <s v="VELOZ"/>
    <x v="0"/>
  </r>
  <r>
    <n v="1000491"/>
    <s v="GUAIPACHA CARRILLO MAYRA GLADYS"/>
    <n v="1751390988"/>
    <x v="49"/>
    <x v="1"/>
    <x v="936"/>
    <n v="1"/>
    <n v="0"/>
    <x v="1"/>
    <x v="1"/>
    <x v="1"/>
    <d v="2022-02-15T00:00:00"/>
    <d v="2022-05-05T00:00:00"/>
    <s v="0000-00-00"/>
    <n v="1000"/>
    <n v="1000"/>
    <n v="23"/>
    <s v="Vigente"/>
    <x v="21"/>
    <s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
    <s v="Suministros de trabajadores y recursos humanos"/>
    <n v="1000560"/>
    <s v="1,009.48"/>
    <s v="2,550.00"/>
    <s v="Sobre firmas"/>
    <s v="430.80"/>
    <s v="Miguel Angel Yungan Urquizo"/>
    <x v="1"/>
    <x v="0"/>
    <x v="0"/>
    <s v="RIOBAMBA"/>
    <s v="CACHA (CAB EN MACHANGARA)"/>
    <x v="1"/>
  </r>
  <r>
    <n v="1001229"/>
    <s v="ALAVA CEDEÑO JENIFFER LISSETH"/>
    <n v="1724944184"/>
    <x v="20"/>
    <x v="1"/>
    <x v="937"/>
    <n v="18"/>
    <n v="0"/>
    <x v="1"/>
    <x v="1"/>
    <x v="1"/>
    <d v="2022-02-15T00:00:00"/>
    <d v="2023-08-25T00:00:00"/>
    <s v="0000-00-00"/>
    <n v="5000"/>
    <n v="5000"/>
    <n v="21.5"/>
    <s v="Vigente"/>
    <x v="30"/>
    <s v="Servicios de restaurantes y bares en conexión con transporte cuando son proporcionadas por unidades independientes: bares del aeropuerto, bares terminales terrestres, etcétera."/>
    <s v="Servicios Varios"/>
    <n v="1001306"/>
    <s v="258.27"/>
    <s v="6,000.00"/>
    <s v="Sobre firmas"/>
    <s v="20.54"/>
    <s v="Miguel Angel Yungan Urquizo"/>
    <x v="0"/>
    <x v="0"/>
    <x v="7"/>
    <s v="EL EMPALME"/>
    <s v="EL ROSARIO"/>
    <x v="1"/>
  </r>
  <r>
    <n v="1001874"/>
    <s v="MONTALVAN TOMALA HECTOR ISMAEL"/>
    <n v="2450946906"/>
    <x v="49"/>
    <x v="0"/>
    <x v="938"/>
    <n v="4"/>
    <n v="0"/>
    <x v="1"/>
    <x v="1"/>
    <x v="1"/>
    <d v="2022-02-15T00:00:00"/>
    <d v="2022-07-10T00:00:00"/>
    <s v="0000-00-00"/>
    <n v="500"/>
    <n v="500"/>
    <n v="23"/>
    <s v="Vigente"/>
    <x v="4"/>
    <s v="Actividades de agentes y corredores de seguros (intermediarios de seguros) que venden, negocian u ofertan contratos de anualidades y pólizas de seguros y reaseguros."/>
    <s v="Actividades de agentes inmobiliarios neutrales, corredores de seguros, energía électica "/>
    <n v="1001987"/>
    <s v="118.51"/>
    <s v="680.00"/>
    <s v="Sobre firmas"/>
    <s v="3.84"/>
    <s v="Eloisa Veronica Guaman Tasambay"/>
    <x v="0"/>
    <x v="0"/>
    <x v="17"/>
    <s v="LA LIBERTAD"/>
    <s v="LA LIBERTAD"/>
    <x v="1"/>
  </r>
  <r>
    <n v="1001878"/>
    <s v="LEON GUALAN ANA LUZMILA"/>
    <n v="604638528"/>
    <x v="47"/>
    <x v="1"/>
    <x v="939"/>
    <n v="7"/>
    <n v="0"/>
    <x v="1"/>
    <x v="1"/>
    <x v="1"/>
    <d v="2022-02-15T00:00:00"/>
    <d v="2022-10-10T00:00:00"/>
    <s v="0000-00-00"/>
    <n v="700"/>
    <n v="700"/>
    <n v="23"/>
    <s v="Vigente"/>
    <x v="4"/>
    <s v="Empleado Privado"/>
    <s v="Empleado Privado"/>
    <n v="1001993"/>
    <s v="90.17"/>
    <s v="600.00"/>
    <s v="Sobre firmas"/>
    <s v="8.51"/>
    <s v="Eloisa Veronica Guaman Tasambay"/>
    <x v="1"/>
    <x v="0"/>
    <x v="0"/>
    <s v="RIOBAMBA"/>
    <s v="CACHA (CAB EN MACHANGARA)"/>
    <x v="1"/>
  </r>
  <r>
    <n v="1000146"/>
    <s v="URQUIZO VALDEZ ALFREDO "/>
    <n v="1710170232"/>
    <x v="0"/>
    <x v="0"/>
    <x v="940"/>
    <n v="15"/>
    <n v="0"/>
    <x v="1"/>
    <x v="1"/>
    <x v="1"/>
    <d v="2022-02-16T00:00:00"/>
    <d v="2023-05-25T00:00:00"/>
    <s v="0000-00-00"/>
    <n v="3000"/>
    <n v="3000"/>
    <n v="18.989999999999998"/>
    <s v="Vigente"/>
    <x v="10"/>
    <s v="Venta al por mayor de frutas, legumbres y hortalizas."/>
    <s v="Venta al por mayor varios"/>
    <n v="1000179"/>
    <s v="189.89"/>
    <s v="12,000.00"/>
    <s v="Sobre firmas"/>
    <s v="1,037.72"/>
    <s v="Saruk Rik Maila Chiluiza"/>
    <x v="1"/>
    <x v="0"/>
    <x v="1"/>
    <s v="QUITO"/>
    <s v="COTOCOLLAO"/>
    <x v="0"/>
  </r>
  <r>
    <n v="1000195"/>
    <s v="PAUCAR SINCHE JUAN MANUEL"/>
    <n v="104435128"/>
    <x v="35"/>
    <x v="0"/>
    <x v="941"/>
    <n v="48"/>
    <n v="0"/>
    <x v="1"/>
    <x v="1"/>
    <x v="1"/>
    <d v="2022-02-16T00:00:00"/>
    <d v="2026-02-16T00:00:00"/>
    <s v="0000-00-00"/>
    <n v="17000"/>
    <n v="17000"/>
    <n v="18.989999999999998"/>
    <s v="Vigente"/>
    <x v="61"/>
    <s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
    <s v="Actividades de artistas individuales"/>
    <n v="1000257"/>
    <s v="382.50"/>
    <s v="19,000.00"/>
    <s v="Sobre firmas"/>
    <s v="0.02"/>
    <s v="Gladys Beatriz Cayambe Niama"/>
    <x v="1"/>
    <x v="1"/>
    <x v="1"/>
    <s v="QUITO"/>
    <s v="COTOCOLLAO"/>
    <x v="0"/>
  </r>
  <r>
    <n v="1001149"/>
    <s v="URQUIZO VALDEZ ANA MARIA"/>
    <n v="1717314098"/>
    <x v="12"/>
    <x v="1"/>
    <x v="942"/>
    <n v="48"/>
    <n v="0"/>
    <x v="1"/>
    <x v="1"/>
    <x v="1"/>
    <d v="2022-02-16T00:00:00"/>
    <d v="2026-02-16T00:00:00"/>
    <s v="0000-00-00"/>
    <n v="17000"/>
    <n v="17000"/>
    <n v="18.989999999999998"/>
    <s v="Vigente"/>
    <x v="10"/>
    <s v="Venta al por mayor de frutas, legumbres y hortalizas."/>
    <s v="Venta al por mayor varios"/>
    <n v="1001228"/>
    <s v="382.50"/>
    <s v="4,200.00"/>
    <s v="Sobre firmas"/>
    <s v="270.19"/>
    <s v="Saruk Rik Maila Chiluiza"/>
    <x v="1"/>
    <x v="0"/>
    <x v="0"/>
    <s v="RIOBAMBA"/>
    <s v="CACHA (CAB EN MACHANGARA)"/>
    <x v="1"/>
  </r>
  <r>
    <n v="1001889"/>
    <s v="ROBALINO FALCONI ANIBAL JAVIER"/>
    <n v="603225095"/>
    <x v="6"/>
    <x v="0"/>
    <x v="943"/>
    <n v="24"/>
    <n v="0"/>
    <x v="1"/>
    <x v="1"/>
    <x v="1"/>
    <d v="2022-02-16T00:00:00"/>
    <d v="2024-02-22T00:00:00"/>
    <s v="0000-00-00"/>
    <n v="5500"/>
    <n v="5500"/>
    <n v="21.5"/>
    <s v="Vigente"/>
    <x v="4"/>
    <s v="Venta al por mayor de arroz."/>
    <s v="Venta al por mayor varios"/>
    <n v="1002004"/>
    <s v="217.95"/>
    <s v="1,100.00"/>
    <s v="Sobre firmas"/>
    <s v="10.50"/>
    <s v="Eloisa Veronica Guaman Tasambay"/>
    <x v="0"/>
    <x v="0"/>
    <x v="0"/>
    <s v="RIOBAMBA"/>
    <s v="LIZARZABURU"/>
    <x v="0"/>
  </r>
  <r>
    <n v="1001325"/>
    <s v="RUIZ ACOSTA DIEGO PATRICIO"/>
    <n v="1714989413"/>
    <x v="28"/>
    <x v="0"/>
    <x v="944"/>
    <n v="48"/>
    <n v="0"/>
    <x v="1"/>
    <x v="1"/>
    <x v="1"/>
    <d v="2022-02-17T00:00:00"/>
    <d v="2026-03-01T00:00:00"/>
    <s v="0000-00-00"/>
    <n v="12000"/>
    <n v="12000"/>
    <n v="18.989999999999998"/>
    <s v="Vigente"/>
    <x v="66"/>
    <s v="Venta al por mayor de carne y productos cárnicos (incluidas las aves de corral)."/>
    <s v="Venta al por mayor varios"/>
    <n v="1001402"/>
    <s v="168.75"/>
    <s v="3,000.00"/>
    <s v="Sobre firmas"/>
    <s v="5.87"/>
    <s v="Miguel Angel Yungan Urquizo"/>
    <x v="0"/>
    <x v="0"/>
    <x v="1"/>
    <s v="QUITO"/>
    <s v="LA CONCEPCION"/>
    <x v="0"/>
  </r>
  <r>
    <n v="1001746"/>
    <s v="VINLASACA COPA KEVIN MATEO "/>
    <n v="1726857228"/>
    <x v="13"/>
    <x v="0"/>
    <x v="945"/>
    <n v="3"/>
    <n v="0"/>
    <x v="1"/>
    <x v="1"/>
    <x v="1"/>
    <d v="2022-02-17T00:00:00"/>
    <d v="2022-05-17T00:00:00"/>
    <s v="0000-00-00"/>
    <n v="1000"/>
    <n v="1000"/>
    <n v="23"/>
    <s v="Vigente"/>
    <x v="30"/>
    <s v="Actividades a corto y a largo plazo de clí­nicas especializadas, es decir, actividades médicas, de diagnóstico y de tratamiento (clí­nicas para enfermos mentales, de rehabilitación, para enfermedades infecciosas, de maternidad, etcétera)."/>
    <s v="Actividades Médicas"/>
    <n v="1001849"/>
    <s v="336.47"/>
    <s v="1,000.00"/>
    <s v="Sobre firmas"/>
    <s v="1,141.92"/>
    <s v="Miguel Angel Yungan Urquizo"/>
    <x v="0"/>
    <x v="2"/>
    <x v="1"/>
    <s v="QUITO"/>
    <s v="CENTRO HISTORICO"/>
    <x v="0"/>
  </r>
  <r>
    <n v="1001829"/>
    <s v="LLANGARI CAIZALUISA VERONICA ALEXANDRA"/>
    <n v="1717872426"/>
    <x v="6"/>
    <x v="1"/>
    <x v="946"/>
    <n v="6"/>
    <n v="0"/>
    <x v="1"/>
    <x v="1"/>
    <x v="1"/>
    <d v="2022-02-17T00:00:00"/>
    <d v="2022-08-25T00:00:00"/>
    <s v="0000-00-00"/>
    <n v="500"/>
    <n v="500"/>
    <n v="23"/>
    <s v="Vigente"/>
    <x v="66"/>
    <s v="Preparación y conservación de carne mediante: desecación, saladura, ahumado, enlatado."/>
    <s v="Preparación, producción y recolección"/>
    <n v="1001936"/>
    <s v="81.59"/>
    <s v="600.00"/>
    <s v="Sobre firmas"/>
    <s v="60.51"/>
    <s v="Miguel Angel Yungan Urquizo"/>
    <x v="0"/>
    <x v="1"/>
    <x v="1"/>
    <s v="QUITO"/>
    <s v="COTOCOLLAO"/>
    <x v="0"/>
  </r>
  <r>
    <n v="1001883"/>
    <s v="CHAVARREA PILCO DEYSI PRICILA"/>
    <n v="604211250"/>
    <x v="44"/>
    <x v="1"/>
    <x v="947"/>
    <n v="1"/>
    <n v="0"/>
    <x v="1"/>
    <x v="1"/>
    <x v="1"/>
    <d v="2022-02-17T00:00:00"/>
    <d v="2022-03-25T00:00:00"/>
    <s v="0000-00-00"/>
    <n v="2000"/>
    <n v="2000"/>
    <n v="21.5"/>
    <s v="Vigente"/>
    <x v="4"/>
    <s v="Actividades de abastecimiento de suministros para su utilización en situaciones de emergencia interna en tiempos de paz causadas por desastres."/>
    <s v="Actividades de abastecimiento"/>
    <n v="1001998"/>
    <s v="0.00"/>
    <s v="4,548.56"/>
    <s v="Sobre firmas"/>
    <s v="101.33"/>
    <s v="Eloisa Veronica Guaman Tasambay"/>
    <x v="0"/>
    <x v="0"/>
    <x v="0"/>
    <s v="RIOBAMBA"/>
    <s v="LIZARZABURU"/>
    <x v="0"/>
  </r>
  <r>
    <n v="1001890"/>
    <s v="YUQUILEMA GUARACA ROSA INES"/>
    <n v="605114941"/>
    <x v="27"/>
    <x v="1"/>
    <x v="948"/>
    <n v="18"/>
    <n v="0"/>
    <x v="1"/>
    <x v="1"/>
    <x v="1"/>
    <d v="2022-02-17T00:00:00"/>
    <d v="2023-08-25T00:00:00"/>
    <s v="0000-00-00"/>
    <n v="2000"/>
    <n v="2000"/>
    <n v="21.5"/>
    <s v="Vigente"/>
    <x v="17"/>
    <s v="Venta al por mayor de papa y tubérculos."/>
    <s v="Venta al por mayor varios"/>
    <n v="1002005"/>
    <s v="103.45"/>
    <s v="1,160.00"/>
    <s v="Sobre firmas"/>
    <s v="3.00"/>
    <s v="Miguel Angel Yungan Urquizo"/>
    <x v="0"/>
    <x v="1"/>
    <x v="0"/>
    <s v="GUAMOTE"/>
    <s v="PALMIRA"/>
    <x v="1"/>
  </r>
  <r>
    <n v="1001891"/>
    <s v="PONTON LUNA MARIA VERONICA"/>
    <n v="603005661"/>
    <x v="1"/>
    <x v="1"/>
    <x v="949"/>
    <n v="24"/>
    <n v="0"/>
    <x v="1"/>
    <x v="1"/>
    <x v="1"/>
    <d v="2022-02-17T00:00:00"/>
    <d v="2024-02-25T00:00:00"/>
    <s v="0000-00-00"/>
    <n v="5000"/>
    <n v="5000"/>
    <n v="17.5"/>
    <s v="Vigente"/>
    <x v="4"/>
    <s v="Empleado Privado"/>
    <s v="Empleado Privado"/>
    <n v="1002006"/>
    <s v="192.69"/>
    <s v="1,850.00"/>
    <s v="Sobre firmas"/>
    <s v="1,420.11"/>
    <s v="Eloisa Veronica Guaman Tasambay"/>
    <x v="0"/>
    <x v="4"/>
    <x v="0"/>
    <s v="RIOBAMBA"/>
    <s v="VELOZ"/>
    <x v="0"/>
  </r>
  <r>
    <n v="1001893"/>
    <s v="YAUCAN YAGLOA MARIA YOLANDA "/>
    <n v="603552407"/>
    <x v="29"/>
    <x v="1"/>
    <x v="950"/>
    <n v="15"/>
    <n v="0"/>
    <x v="1"/>
    <x v="1"/>
    <x v="1"/>
    <d v="2022-02-17T00:00:00"/>
    <d v="2023-05-17T00:00:00"/>
    <s v="0000-00-00"/>
    <n v="3000"/>
    <n v="3000"/>
    <n v="21.5"/>
    <s v="Vigente"/>
    <x v="4"/>
    <s v="Actividades clí­nico patológicas y otras actividades de diagnóstico relacionadas con los animales."/>
    <s v="Actividades clí­nico patológicas y otras actividades de diagnóstico relacionadas con los animales."/>
    <n v="1002008"/>
    <s v="202.77"/>
    <s v="900.00"/>
    <s v="Sobre firmas"/>
    <s v="33.04"/>
    <s v="Eloisa Veronica Guaman Tasambay"/>
    <x v="1"/>
    <x v="0"/>
    <x v="0"/>
    <s v="RIOBAMBA"/>
    <s v="LICTO"/>
    <x v="1"/>
  </r>
  <r>
    <n v="1000143"/>
    <s v="TASAMBAY VALDEZ PEDRO "/>
    <n v="1713016739"/>
    <x v="1"/>
    <x v="0"/>
    <x v="951"/>
    <n v="1"/>
    <n v="0"/>
    <x v="1"/>
    <x v="1"/>
    <x v="1"/>
    <d v="2022-02-18T00:00:00"/>
    <d v="2022-08-25T00:00:00"/>
    <s v="0000-00-00"/>
    <n v="15000"/>
    <n v="15000"/>
    <n v="18.989999999999998"/>
    <s v="Vigente"/>
    <x v="21"/>
    <s v="Venta al por mayor de frutas, legumbres y hortalizas."/>
    <s v="Venta al por mayor varios"/>
    <n v="1000190"/>
    <s v="15,094.81"/>
    <s v="36,000.00"/>
    <s v="Sobre firmas"/>
    <s v="12.05"/>
    <s v="Miguel Angel Yungan Urquizo"/>
    <x v="1"/>
    <x v="0"/>
    <x v="1"/>
    <s v="QUITO"/>
    <s v="COTOCOLLAO"/>
    <x v="0"/>
  </r>
  <r>
    <n v="1000860"/>
    <s v="PALLO SIGCHA BRENDA NATHALI"/>
    <n v="1723880389"/>
    <x v="47"/>
    <x v="1"/>
    <x v="952"/>
    <n v="24"/>
    <n v="0"/>
    <x v="1"/>
    <x v="1"/>
    <x v="1"/>
    <d v="2022-02-18T00:00:00"/>
    <d v="2024-03-10T00:00:00"/>
    <s v="0000-00-00"/>
    <n v="2000"/>
    <n v="2000"/>
    <n v="21.5"/>
    <s v="Vigente"/>
    <x v="30"/>
    <s v="Actividades de reventa de servicios de telecomunicaciones (suministro de servicios telefónicos y de Internet en instalaciones abiertas al público: cabinas telefónicas y cibercafés.)"/>
    <s v="Actividades varias "/>
    <n v="1000930"/>
    <s v="56.70"/>
    <s v="1,130.00"/>
    <s v="Sobre firmas"/>
    <s v="1,197.58"/>
    <s v="Miguel Angel Yungan Urquizo"/>
    <x v="0"/>
    <x v="0"/>
    <x v="1"/>
    <s v="QUITO"/>
    <s v="POMASQUI"/>
    <x v="1"/>
  </r>
  <r>
    <n v="1001145"/>
    <s v="VALENTI YUNGAN MARIA TRANSITO"/>
    <n v="1720383957"/>
    <x v="25"/>
    <x v="1"/>
    <x v="953"/>
    <n v="30"/>
    <n v="0"/>
    <x v="1"/>
    <x v="1"/>
    <x v="1"/>
    <d v="2022-02-18T00:00:00"/>
    <d v="2024-09-10T00:00:00"/>
    <s v="0000-00-00"/>
    <n v="7000"/>
    <n v="7000"/>
    <n v="21.5"/>
    <s v="Vigente"/>
    <x v="10"/>
    <s v="Venta al por menor de frutas, legumbres y hortalizas frescas o en conserva en establecimientos especializados."/>
    <s v="Venta al por menor varios"/>
    <n v="1001223"/>
    <s v="140.11"/>
    <s v="5,000.00"/>
    <s v="Sobre firmas"/>
    <s v="39.71"/>
    <s v="Gladys Beatriz Cayambe Niama"/>
    <x v="1"/>
    <x v="1"/>
    <x v="0"/>
    <s v="COLTA"/>
    <s v="COLUMBE"/>
    <x v="1"/>
  </r>
  <r>
    <n v="1001410"/>
    <s v="DIAZ HERNANDEZ MARITZA OLIVA "/>
    <n v="1712632114"/>
    <x v="32"/>
    <x v="1"/>
    <x v="954"/>
    <n v="18"/>
    <n v="0"/>
    <x v="1"/>
    <x v="1"/>
    <x v="1"/>
    <d v="2022-02-18T00:00:00"/>
    <d v="2023-08-16T00:00:00"/>
    <s v="0000-00-00"/>
    <n v="1650"/>
    <n v="1650"/>
    <n v="21.5"/>
    <s v="Vigente"/>
    <x v="203"/>
    <s v="Venta al por mayor de material de papelerí­a, libros, revistas, periódicos."/>
    <s v="Venta al por mayor varios"/>
    <n v="1001491"/>
    <s v="94.06"/>
    <s v="2,700.00"/>
    <s v="Sobre firmas"/>
    <s v="146.56"/>
    <s v="Gladys Beatriz Cayambe Niama"/>
    <x v="0"/>
    <x v="1"/>
    <x v="1"/>
    <s v="QUITO"/>
    <s v="COTOCOLLAO"/>
    <x v="0"/>
  </r>
  <r>
    <n v="1000386"/>
    <s v="QUISHPE BARAHONA MARTHA FABIOLA"/>
    <n v="1705416020"/>
    <x v="52"/>
    <x v="1"/>
    <x v="955"/>
    <n v="12"/>
    <n v="0"/>
    <x v="1"/>
    <x v="1"/>
    <x v="1"/>
    <d v="2022-02-19T00:00:00"/>
    <d v="2023-02-25T00:00:00"/>
    <s v="0000-00-00"/>
    <n v="3000"/>
    <n v="3000"/>
    <n v="18.989999999999998"/>
    <s v="Vigente"/>
    <x v="204"/>
    <s v="Restaurantes de comida rápida, puestos de refrigerio y establecimientos que ofrecen comida para llevar, reparto de pizza, etcétera; heladerí­as, fuentes de soda, etcétera."/>
    <s v="Restaurantes"/>
    <n v="1000448"/>
    <s v="240.10"/>
    <s v="800.00"/>
    <s v="Sobre firmas"/>
    <s v="1,417.31"/>
    <s v="Miguel Angel Yungan Urquizo"/>
    <x v="0"/>
    <x v="1"/>
    <x v="1"/>
    <s v="QUITO"/>
    <s v="COTOCOLLAO"/>
    <x v="0"/>
  </r>
  <r>
    <n v="1000452"/>
    <s v="YUMICEBA CRIOLLO JOSE PEDRO"/>
    <n v="1719635540"/>
    <x v="6"/>
    <x v="0"/>
    <x v="956"/>
    <n v="30"/>
    <n v="0"/>
    <x v="1"/>
    <x v="1"/>
    <x v="1"/>
    <d v="2022-02-19T00:00:00"/>
    <d v="2024-09-10T00:00:00"/>
    <s v="0000-00-00"/>
    <n v="4400"/>
    <n v="4400"/>
    <n v="21.5"/>
    <s v="Vigente"/>
    <x v="21"/>
    <s v="Venta al por mayor de frutas, legumbres y hortalizas."/>
    <s v="Venta al por mayor varios"/>
    <n v="1000526"/>
    <s v="87.97"/>
    <s v="1,500.00"/>
    <s v="Sobre firmas"/>
    <s v="303.09"/>
    <s v="Miguel Angel Yungan Urquizo"/>
    <x v="1"/>
    <x v="1"/>
    <x v="1"/>
    <s v="QUITO"/>
    <s v="QUITUMBE"/>
    <x v="0"/>
  </r>
  <r>
    <n v="1000452"/>
    <s v="YUMICEBA CRIOLLO JOSE PEDRO"/>
    <n v="1719635540"/>
    <x v="6"/>
    <x v="0"/>
    <x v="957"/>
    <n v="1"/>
    <n v="0"/>
    <x v="1"/>
    <x v="1"/>
    <x v="1"/>
    <d v="2022-02-19T00:00:00"/>
    <d v="2022-05-20T00:00:00"/>
    <s v="0000-00-00"/>
    <n v="500"/>
    <n v="500"/>
    <n v="23"/>
    <s v="Vigente"/>
    <x v="21"/>
    <s v="Venta al por mayor de frutas, legumbres y hortalizas."/>
    <s v="Venta al por mayor varios"/>
    <n v="1000526"/>
    <s v="503.46"/>
    <s v="1,500.00"/>
    <s v="Sobre firmas"/>
    <s v="303.09"/>
    <s v="Miguel Angel Yungan Urquizo"/>
    <x v="1"/>
    <x v="1"/>
    <x v="1"/>
    <s v="QUITO"/>
    <s v="QUITUMBE"/>
    <x v="0"/>
  </r>
  <r>
    <n v="1001259"/>
    <s v="BAYAS QUINATOA EDWIN DAVID "/>
    <n v="202276374"/>
    <x v="47"/>
    <x v="0"/>
    <x v="958"/>
    <n v="15"/>
    <n v="0"/>
    <x v="1"/>
    <x v="1"/>
    <x v="1"/>
    <d v="2022-02-19T00:00:00"/>
    <d v="2023-05-25T00:00:00"/>
    <s v="0000-00-00"/>
    <n v="2000"/>
    <n v="2000"/>
    <n v="21.5"/>
    <s v="Vigente"/>
    <x v="4"/>
    <s v="Empleado Privado"/>
    <s v="Empleado Privado"/>
    <n v="1001336"/>
    <s v="125.72"/>
    <s v="900.00"/>
    <s v="Sobre firmas"/>
    <s v="880.53"/>
    <s v="Eloisa Veronica Guaman Tasambay"/>
    <x v="1"/>
    <x v="0"/>
    <x v="4"/>
    <s v="GUARANDA"/>
    <s v="ANGEL POLIBIO CHAVES"/>
    <x v="0"/>
  </r>
  <r>
    <n v="1001879"/>
    <s v="YUMICEBA YUNGAN FABIAN VICENTE"/>
    <n v="1756195382"/>
    <x v="33"/>
    <x v="0"/>
    <x v="959"/>
    <n v="18"/>
    <n v="0"/>
    <x v="1"/>
    <x v="1"/>
    <x v="1"/>
    <d v="2022-02-19T00:00:00"/>
    <d v="2023-08-25T00:00:00"/>
    <s v="0000-00-00"/>
    <n v="10000"/>
    <n v="10000"/>
    <n v="18.989999999999998"/>
    <s v="Vigente"/>
    <x v="4"/>
    <s v="Venta al por mayor de diversos productos sin especialización."/>
    <s v="Venta al por mayor varios"/>
    <n v="1001994"/>
    <s v="521.51"/>
    <s v="2,000.00"/>
    <s v="Sobre firmas"/>
    <s v="6.20"/>
    <s v="Eloisa Veronica Guaman Tasambay"/>
    <x v="0"/>
    <x v="0"/>
    <x v="0"/>
    <s v="RIOBAMBA"/>
    <s v="CACHA (CAB EN MACHANGARA)"/>
    <x v="1"/>
  </r>
  <r>
    <n v="1001886"/>
    <s v="AGUALSACA GUALLAN MARIA HERMIDA"/>
    <n v="604413518"/>
    <x v="20"/>
    <x v="1"/>
    <x v="960"/>
    <n v="12"/>
    <n v="0"/>
    <x v="1"/>
    <x v="1"/>
    <x v="1"/>
    <d v="2022-02-19T00:00:00"/>
    <d v="2023-02-25T00:00:00"/>
    <s v="0000-00-00"/>
    <n v="1000"/>
    <n v="1000"/>
    <n v="23"/>
    <s v="Vigente"/>
    <x v="21"/>
    <s v="Venta al por menor de frutas, legumbres y hortalizas frescas o en conserva en establecimientos especializados."/>
    <s v="Venta al por menor varios"/>
    <n v="1002001"/>
    <s v="79.24"/>
    <s v="2,700.00"/>
    <s v="Sobre firmas"/>
    <s v="8.00"/>
    <s v="Saruk Rik Maila Chiluiza"/>
    <x v="1"/>
    <x v="2"/>
    <x v="0"/>
    <s v="RIOBAMBA"/>
    <s v="PUNGALA"/>
    <x v="1"/>
  </r>
  <r>
    <n v="1001894"/>
    <s v="ARMAS BRITO ANGEL VINICIO"/>
    <n v="603892704"/>
    <x v="35"/>
    <x v="0"/>
    <x v="961"/>
    <n v="12"/>
    <n v="0"/>
    <x v="1"/>
    <x v="1"/>
    <x v="1"/>
    <d v="2022-02-19T00:00:00"/>
    <d v="2023-03-07T00:00:00"/>
    <s v="0000-00-00"/>
    <n v="1600"/>
    <n v="1600"/>
    <n v="21.5"/>
    <s v="Vigente"/>
    <x v="4"/>
    <s v="Empleado Público"/>
    <s v="Empleado Público"/>
    <n v="1002009"/>
    <s v="114.68"/>
    <s v="1,224.41"/>
    <s v="Sobre firmas"/>
    <s v="405.04"/>
    <s v="Eloisa Veronica Guaman Tasambay"/>
    <x v="0"/>
    <x v="0"/>
    <x v="0"/>
    <s v="RIOBAMBA"/>
    <s v="LIZARZABURU"/>
    <x v="0"/>
  </r>
  <r>
    <n v="1001899"/>
    <s v="TOABANDA TUABANDA LAURA PATRICIA"/>
    <n v="605141639"/>
    <x v="27"/>
    <x v="1"/>
    <x v="962"/>
    <n v="18"/>
    <n v="0"/>
    <x v="1"/>
    <x v="1"/>
    <x v="1"/>
    <d v="2022-02-19T00:00:00"/>
    <d v="2023-08-25T00:00:00"/>
    <s v="0000-00-00"/>
    <n v="3000"/>
    <n v="3000"/>
    <n v="21.5"/>
    <s v="Vigente"/>
    <x v="4"/>
    <s v="Servicios de taxis."/>
    <s v="Servicios Varios"/>
    <n v="1002014"/>
    <s v="155.06"/>
    <s v="1,185.00"/>
    <s v="Sobre firmas"/>
    <s v="3.00"/>
    <s v="Eloisa Veronica Guaman Tasambay"/>
    <x v="1"/>
    <x v="0"/>
    <x v="0"/>
    <s v="RIOBAMBA"/>
    <s v="CACHA (CAB EN MACHANGARA)"/>
    <x v="1"/>
  </r>
  <r>
    <n v="1000473"/>
    <s v="CARRILLO CRIOLLO MANUELA ."/>
    <n v="603173725"/>
    <x v="41"/>
    <x v="1"/>
    <x v="963"/>
    <n v="1"/>
    <n v="0"/>
    <x v="1"/>
    <x v="1"/>
    <x v="1"/>
    <d v="2022-02-21T00:00:00"/>
    <d v="2022-05-25T00:00:00"/>
    <s v="0000-00-00"/>
    <n v="1000"/>
    <n v="1000"/>
    <n v="23"/>
    <s v="Vigente"/>
    <x v="10"/>
    <s v="Venta al por menor de frutas, legumbres y hortalizas frescas o en conserva en establecimientos especializados."/>
    <s v="Venta al por menor varios"/>
    <n v="1000544"/>
    <s v="1,005.64"/>
    <s v="4,800.00"/>
    <s v="Sobre firmas"/>
    <s v="74.97"/>
    <s v="Saruk Rik Maila Chiluiza"/>
    <x v="1"/>
    <x v="1"/>
    <x v="1"/>
    <s v="QUITO"/>
    <s v="COTOCOLLAO"/>
    <x v="0"/>
  </r>
  <r>
    <n v="1000649"/>
    <s v="BARRERA MOSQUERA MANUEL WASHINGTON"/>
    <n v="1707985881"/>
    <x v="16"/>
    <x v="0"/>
    <x v="964"/>
    <n v="1"/>
    <n v="0"/>
    <x v="1"/>
    <x v="1"/>
    <x v="1"/>
    <d v="2022-02-21T00:00:00"/>
    <d v="2022-05-23T00:00:00"/>
    <s v="0000-00-00"/>
    <n v="1365"/>
    <n v="1365"/>
    <n v="21.5"/>
    <s v="Vigente"/>
    <x v="21"/>
    <s v="Jubilado"/>
    <s v="Jubilado"/>
    <n v="1000720"/>
    <s v="1,372.27"/>
    <s v="4,800.00"/>
    <s v="Sobre firmas"/>
    <s v="72.72"/>
    <s v="Miguel Angel Yungan Urquizo"/>
    <x v="0"/>
    <x v="0"/>
    <x v="1"/>
    <s v="QUITO"/>
    <s v="LLANO CHICO"/>
    <x v="1"/>
  </r>
  <r>
    <n v="1001424"/>
    <s v="SAYAY GUACHO MARCOS CARLOS "/>
    <n v="603148305"/>
    <x v="39"/>
    <x v="1"/>
    <x v="965"/>
    <n v="1"/>
    <n v="0"/>
    <x v="1"/>
    <x v="1"/>
    <x v="1"/>
    <d v="2022-02-21T00:00:00"/>
    <d v="2022-05-25T00:00:00"/>
    <s v="0000-00-00"/>
    <n v="1000"/>
    <n v="1000"/>
    <n v="23"/>
    <s v="Vigente"/>
    <x v="10"/>
    <s v="Venta al por mayor de carne y productos cárnicos (incluidas las aves de corral)."/>
    <s v="Venta al por mayor varios"/>
    <n v="1001505"/>
    <s v="1,005.64"/>
    <s v="3,000.00"/>
    <s v="Sobre firmas"/>
    <s v="30.93"/>
    <s v="Saruk Rik Maila Chiluiza"/>
    <x v="1"/>
    <x v="0"/>
    <x v="0"/>
    <s v="COLTA"/>
    <s v="COLUMBE"/>
    <x v="1"/>
  </r>
  <r>
    <n v="1000900"/>
    <s v="MOSQUERA ORTIZ JUAN SEBASTIAN"/>
    <n v="1756739353"/>
    <x v="49"/>
    <x v="0"/>
    <x v="966"/>
    <n v="24"/>
    <n v="0"/>
    <x v="1"/>
    <x v="1"/>
    <x v="1"/>
    <d v="2022-02-22T00:00:00"/>
    <d v="2024-02-25T00:00:00"/>
    <s v="0000-00-00"/>
    <n v="7000"/>
    <n v="7000"/>
    <n v="21.5"/>
    <s v="Vigente"/>
    <x v="205"/>
    <s v="Venta al por mayor de productos de perfumerí­a, cosméticos (productos de belleza) artí­culos de uso personal (jabones)."/>
    <s v="Venta al por mayor varios"/>
    <n v="1000969"/>
    <s v="264.74"/>
    <s v="4,500.00"/>
    <s v="Sobre firmas"/>
    <s v="2,367.39"/>
    <s v="Gladys Beatriz Cayambe Niama"/>
    <x v="0"/>
    <x v="0"/>
    <x v="1"/>
    <s v="QUITO"/>
    <s v="CENTRO HISTORICO"/>
    <x v="0"/>
  </r>
  <r>
    <n v="1000984"/>
    <s v="LEGARDA HINOJOSA ESTEFANO ALEXANDER"/>
    <n v="1723872261"/>
    <x v="14"/>
    <x v="0"/>
    <x v="967"/>
    <n v="1"/>
    <n v="0"/>
    <x v="1"/>
    <x v="1"/>
    <x v="1"/>
    <d v="2022-02-22T00:00:00"/>
    <d v="2022-08-22T00:00:00"/>
    <s v="0000-00-00"/>
    <n v="600"/>
    <n v="600"/>
    <n v="23"/>
    <s v="Vigente"/>
    <x v="37"/>
    <s v="Empleado Privado"/>
    <s v="Empleado Privado"/>
    <n v="1001053"/>
    <s v="602.97"/>
    <s v="1,320.00"/>
    <s v="Sobre firmas"/>
    <s v="108.34"/>
    <s v="Miguel Angel Yungan Urquizo"/>
    <x v="0"/>
    <x v="0"/>
    <x v="1"/>
    <s v="QUITO"/>
    <s v="ELOY ALFARO"/>
    <x v="1"/>
  </r>
  <r>
    <n v="1000408"/>
    <s v="BASTIDAS OBANDO CARLOS HERIBERTO"/>
    <n v="1705541157"/>
    <x v="31"/>
    <x v="0"/>
    <x v="968"/>
    <n v="1"/>
    <n v="0"/>
    <x v="1"/>
    <x v="1"/>
    <x v="1"/>
    <d v="2022-02-23T00:00:00"/>
    <d v="2022-08-23T00:00:00"/>
    <s v="0000-00-00"/>
    <n v="500"/>
    <n v="500"/>
    <n v="23"/>
    <s v="Vigente"/>
    <x v="31"/>
    <s v="Empleado Privado"/>
    <s v="Empleado Privado"/>
    <n v="1000471"/>
    <s v="502.18"/>
    <s v="1,950.00"/>
    <s v="Sobre firmas"/>
    <s v="94.04"/>
    <s v="Gladys Beatriz Cayambe Niama"/>
    <x v="0"/>
    <x v="1"/>
    <x v="1"/>
    <s v="QUITO"/>
    <s v="COTOCOLLAO"/>
    <x v="0"/>
  </r>
  <r>
    <n v="1000920"/>
    <s v="CARRILLO GUILCAREMA JOSE RODRIGO"/>
    <n v="604420893"/>
    <x v="29"/>
    <x v="0"/>
    <x v="969"/>
    <n v="48"/>
    <n v="0"/>
    <x v="1"/>
    <x v="1"/>
    <x v="1"/>
    <d v="2022-02-23T00:00:00"/>
    <d v="2026-02-20T00:00:00"/>
    <s v="0000-00-00"/>
    <n v="20000"/>
    <n v="20000"/>
    <n v="17.5"/>
    <s v="Vigente"/>
    <x v="10"/>
    <s v="Venta al por mayor de frutas, legumbres y hortalizas."/>
    <s v="Venta al por mayor varios"/>
    <n v="1000988"/>
    <s v="408.01"/>
    <s v="2,500.00"/>
    <s v="Sobre firmas"/>
    <s v="2,242.89"/>
    <s v="Saruk Rik Maila Chiluiza"/>
    <x v="1"/>
    <x v="1"/>
    <x v="0"/>
    <s v="RIOBAMBA"/>
    <s v="CACHA (CAB EN MACHANGARA)"/>
    <x v="1"/>
  </r>
  <r>
    <n v="1001187"/>
    <s v="NIAMA PADILLA JOSEFINA ."/>
    <n v="604584060"/>
    <x v="5"/>
    <x v="1"/>
    <x v="970"/>
    <n v="48"/>
    <n v="0"/>
    <x v="1"/>
    <x v="1"/>
    <x v="1"/>
    <d v="2022-02-23T00:00:00"/>
    <d v="2026-02-20T00:00:00"/>
    <s v="0000-00-00"/>
    <n v="20000"/>
    <n v="20000"/>
    <n v="17.5"/>
    <s v="Vigente"/>
    <x v="10"/>
    <s v="Venta al por menor de frutas, legumbres y hortalizas frescas o en conserva en establecimientos especializados."/>
    <s v="Venta al por menor varios"/>
    <n v="1001264"/>
    <s v="408.01"/>
    <s v="2,500.00"/>
    <s v="Sobre firmas"/>
    <s v="709.42"/>
    <s v="Saruk Rik Maila Chiluiza"/>
    <x v="1"/>
    <x v="1"/>
    <x v="0"/>
    <s v="RIOBAMBA"/>
    <s v="CACHA (CAB EN MACHANGARA)"/>
    <x v="1"/>
  </r>
  <r>
    <n v="1001382"/>
    <s v="CAMPOVERDE YAGUACHI GLENDA YADIRA "/>
    <n v="1711680379"/>
    <x v="10"/>
    <x v="1"/>
    <x v="971"/>
    <n v="24"/>
    <n v="0"/>
    <x v="1"/>
    <x v="1"/>
    <x v="1"/>
    <d v="2022-02-23T00:00:00"/>
    <d v="2024-02-20T00:00:00"/>
    <s v="0000-00-00"/>
    <n v="7000"/>
    <n v="7000"/>
    <n v="18.989999999999998"/>
    <s v="Vigente"/>
    <x v="30"/>
    <s v="Venta al por mayor de prendas de vestir, incluidas prendas (ropa) deportivas."/>
    <s v="Venta al por mayor varios"/>
    <n v="1001460"/>
    <s v="286.36"/>
    <s v="15,600.00"/>
    <s v="Sobre firmas"/>
    <s v="3,842.56"/>
    <s v="Miguel Angel Yungan Urquizo"/>
    <x v="0"/>
    <x v="0"/>
    <x v="1"/>
    <s v="QUITO"/>
    <s v="CARCELEN"/>
    <x v="0"/>
  </r>
  <r>
    <n v="1001565"/>
    <s v="VILLACIS . AIDA IMELDA"/>
    <n v="1707910939"/>
    <x v="56"/>
    <x v="1"/>
    <x v="972"/>
    <n v="12"/>
    <n v="0"/>
    <x v="1"/>
    <x v="1"/>
    <x v="1"/>
    <d v="2022-02-23T00:00:00"/>
    <d v="2023-02-25T00:00:00"/>
    <s v="0000-00-00"/>
    <n v="1000"/>
    <n v="1000"/>
    <n v="23"/>
    <s v="Vigente"/>
    <x v="150"/>
    <s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
    <s v="Actividades Turísticas"/>
    <n v="1001663"/>
    <s v="78.72"/>
    <s v="500.00"/>
    <s v="Sobre firmas"/>
    <s v="108.05"/>
    <s v="Gladys Beatriz Cayambe Niama"/>
    <x v="0"/>
    <x v="0"/>
    <x v="1"/>
    <s v="QUITO"/>
    <s v="COTOCOLLAO"/>
    <x v="0"/>
  </r>
  <r>
    <n v="1001869"/>
    <s v="TIUPUL SALAO FABIAN GONZALO"/>
    <n v="603568957"/>
    <x v="7"/>
    <x v="0"/>
    <x v="973"/>
    <n v="30"/>
    <n v="0"/>
    <x v="1"/>
    <x v="1"/>
    <x v="1"/>
    <d v="2022-02-23T00:00:00"/>
    <d v="2024-08-25T00:00:00"/>
    <s v="0000-00-00"/>
    <n v="6000"/>
    <n v="6000"/>
    <n v="21.5"/>
    <s v="Vigente"/>
    <x v="173"/>
    <s v="Empleado Privado"/>
    <s v="Empleado Privado"/>
    <n v="1001981"/>
    <s v="177.49"/>
    <s v="1,500.00"/>
    <s v="Sobre firmas"/>
    <s v="4.38"/>
    <s v="Gladys Beatriz Cayambe Niama"/>
    <x v="1"/>
    <x v="4"/>
    <x v="0"/>
    <s v="RIOBAMBA"/>
    <s v="VELASCO"/>
    <x v="0"/>
  </r>
  <r>
    <n v="1001870"/>
    <s v="SIMBAÑA MORALES JUAN ANGEL"/>
    <n v="1715960967"/>
    <x v="12"/>
    <x v="0"/>
    <x v="974"/>
    <n v="6"/>
    <n v="0"/>
    <x v="1"/>
    <x v="1"/>
    <x v="1"/>
    <d v="2022-02-23T00:00:00"/>
    <d v="2022-08-25T00:00:00"/>
    <s v="0000-00-00"/>
    <n v="550"/>
    <n v="550"/>
    <n v="23"/>
    <s v="Vigente"/>
    <x v="206"/>
    <s v="Actividades de centros de capacitación artesanal: corte y confección, carpinterí­a, tallado en madera, manualidades, etcétera."/>
    <s v="Actividades de centros"/>
    <n v="1001982"/>
    <s v="89.80"/>
    <s v="800.00"/>
    <s v="Sobre firmas"/>
    <s v="8.50"/>
    <s v="Gladys Beatriz Cayambe Niama"/>
    <x v="0"/>
    <x v="0"/>
    <x v="1"/>
    <s v="QUITO"/>
    <s v="LA MAGDALENA"/>
    <x v="0"/>
  </r>
  <r>
    <n v="1001892"/>
    <s v="LEMACHE CACUANGO ANGEL MOISES"/>
    <n v="1729089712"/>
    <x v="49"/>
    <x v="0"/>
    <x v="975"/>
    <n v="12"/>
    <n v="0"/>
    <x v="1"/>
    <x v="1"/>
    <x v="1"/>
    <d v="2022-02-23T00:00:00"/>
    <d v="2023-02-25T00:00:00"/>
    <s v="0000-00-00"/>
    <n v="1000"/>
    <n v="1000"/>
    <n v="23"/>
    <s v="Vigente"/>
    <x v="10"/>
    <s v="Venta al por mayor de frutas, legumbres y hortalizas."/>
    <s v="Venta al por mayor varios"/>
    <n v="1002007"/>
    <s v="79.24"/>
    <s v="400.00"/>
    <s v="Sobre firmas"/>
    <s v="3.00"/>
    <s v="Gladys Beatriz Cayambe Niama"/>
    <x v="0"/>
    <x v="0"/>
    <x v="1"/>
    <s v="QUITO"/>
    <s v="LA MAGDALENA"/>
    <x v="0"/>
  </r>
  <r>
    <n v="1001895"/>
    <s v="PUCACHAQUI SIGCHA SEGUNDO JULIAN"/>
    <n v="1705961355"/>
    <x v="24"/>
    <x v="1"/>
    <x v="976"/>
    <n v="24"/>
    <n v="0"/>
    <x v="1"/>
    <x v="0"/>
    <x v="0"/>
    <d v="2022-02-23T00:00:00"/>
    <d v="2024-02-25T00:00:00"/>
    <s v="0000-00-00"/>
    <n v="11000"/>
    <n v="11000"/>
    <n v="15.42"/>
    <s v="Vigente"/>
    <x v="0"/>
    <s v="Actividades de las agencias de viajes dedicadas principalmente a vender servicios de viajes, de viajes organizados, de transporte y de alojamiento, al por mayor o al por menor, al público en general y a clientes comerciales."/>
    <s v="Actividades de otorgamiento y fromación"/>
    <n v="1002010"/>
    <s v="428.23"/>
    <s v="5,000.00"/>
    <s v="Sobre firmas"/>
    <s v="8.03"/>
    <s v="Miguel Angel Yungan Urquizo"/>
    <x v="0"/>
    <x v="1"/>
    <x v="1"/>
    <s v="QUITO"/>
    <s v="COTOCOLLAO"/>
    <x v="0"/>
  </r>
  <r>
    <n v="1001895"/>
    <s v="PUCACHAQUI SIGCHA SEGUNDO JULIAN"/>
    <n v="1705961355"/>
    <x v="24"/>
    <x v="1"/>
    <x v="977"/>
    <n v="24"/>
    <n v="0"/>
    <x v="1"/>
    <x v="0"/>
    <x v="0"/>
    <d v="2022-02-23T00:00:00"/>
    <d v="2024-02-25T00:00:00"/>
    <s v="0000-00-00"/>
    <n v="11000"/>
    <n v="11000"/>
    <n v="15.42"/>
    <s v="Vigente"/>
    <x v="0"/>
    <s v="Actividades de las agencias de viajes dedicadas principalmente a vender servicios de viajes, de viajes organizados, de transporte y de alojamiento, al por mayor o al por menor, al público en general y a clientes comerciales."/>
    <s v="Actividades de otorgamiento y fromación"/>
    <n v="1002010"/>
    <s v="428.23"/>
    <s v="5,000.00"/>
    <s v="Sobre firmas"/>
    <s v="8.03"/>
    <s v="Miguel Angel Yungan Urquizo"/>
    <x v="0"/>
    <x v="1"/>
    <x v="1"/>
    <s v="QUITO"/>
    <s v="COTOCOLLAO"/>
    <x v="0"/>
  </r>
  <r>
    <n v="1001900"/>
    <s v="CARRILLO CARRILLO JUAN "/>
    <n v="604046912"/>
    <x v="5"/>
    <x v="0"/>
    <x v="978"/>
    <n v="18"/>
    <n v="0"/>
    <x v="1"/>
    <x v="1"/>
    <x v="1"/>
    <d v="2022-02-23T00:00:00"/>
    <d v="2023-08-20T00:00:00"/>
    <s v="0000-00-00"/>
    <n v="2000"/>
    <n v="2000"/>
    <n v="18.989999999999998"/>
    <s v="Vigente"/>
    <x v="207"/>
    <s v="Empleado Privado"/>
    <s v="Empleado Privado"/>
    <n v="1002015"/>
    <s v="109.65"/>
    <s v="470.51"/>
    <s v="Sobre firmas"/>
    <s v="2.00"/>
    <s v="Eloisa Veronica Guaman Tasambay"/>
    <x v="1"/>
    <x v="1"/>
    <x v="0"/>
    <s v="RIOBAMBA"/>
    <s v="YARUQUIES"/>
    <x v="0"/>
  </r>
  <r>
    <n v="1001914"/>
    <s v="GRANDA ZAMBRANO MAYRA ELIZABETH"/>
    <n v="603980368"/>
    <x v="7"/>
    <x v="1"/>
    <x v="979"/>
    <n v="12"/>
    <n v="0"/>
    <x v="1"/>
    <x v="1"/>
    <x v="1"/>
    <d v="2022-02-23T00:00:00"/>
    <d v="2023-02-25T00:00:00"/>
    <s v="0000-00-00"/>
    <n v="1000"/>
    <n v="1000"/>
    <n v="23"/>
    <s v="Vigente"/>
    <x v="94"/>
    <s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
    <s v="Actividades Médicas"/>
    <n v="1002025"/>
    <s v="79.24"/>
    <s v="1,700.00"/>
    <s v="Sobre firmas"/>
    <s v="1.00"/>
    <s v="Eloisa Veronica Guaman Tasambay"/>
    <x v="0"/>
    <x v="0"/>
    <x v="0"/>
    <s v="RIOBAMBA"/>
    <s v="VELOZ"/>
    <x v="0"/>
  </r>
  <r>
    <n v="1001915"/>
    <s v="ESPINOZA GAVIN HILDA ALICIA"/>
    <n v="605184274"/>
    <x v="14"/>
    <x v="1"/>
    <x v="980"/>
    <n v="12"/>
    <n v="0"/>
    <x v="1"/>
    <x v="1"/>
    <x v="1"/>
    <d v="2022-02-23T00:00:00"/>
    <d v="2023-02-23T00:00:00"/>
    <s v="0000-00-00"/>
    <n v="1000"/>
    <n v="1000"/>
    <n v="23"/>
    <s v="Vigente"/>
    <x v="208"/>
    <s v="Otros cultivos de raí­ces y tubérculos, camote (batata), melloco, oca, mashua, zanahoria blanca, papa china, etcétera."/>
    <s v="Otras actividades y cultivos"/>
    <n v="1002026"/>
    <s v="80.52"/>
    <s v="500.00"/>
    <s v="Sobre firmas"/>
    <s v="121.00"/>
    <s v="Eloisa Veronica Guaman Tasambay"/>
    <x v="0"/>
    <x v="1"/>
    <x v="0"/>
    <s v="RIOBAMBA"/>
    <s v="SAN JUAN"/>
    <x v="1"/>
  </r>
  <r>
    <n v="1000304"/>
    <s v="GUARACA CARRILLO MANUEL FELICIANO"/>
    <n v="601442544"/>
    <x v="53"/>
    <x v="0"/>
    <x v="981"/>
    <n v="1"/>
    <n v="0"/>
    <x v="1"/>
    <x v="1"/>
    <x v="1"/>
    <d v="2022-02-24T00:00:00"/>
    <d v="2022-05-01T00:00:00"/>
    <s v="0000-00-00"/>
    <n v="500"/>
    <n v="500"/>
    <n v="23"/>
    <s v="Vigente"/>
    <x v="57"/>
    <s v="Servicios de teleféricos, funiculares, telesillas y telecabinas, si no forman parte de sistemas de transporte urbano o suburbano."/>
    <s v="Servicios Varios"/>
    <n v="1000364"/>
    <s v="501.86"/>
    <s v="2,000.00"/>
    <s v="Sobre firmas"/>
    <s v="9.71"/>
    <s v="Miguel Angel Yungan Urquizo"/>
    <x v="1"/>
    <x v="1"/>
    <x v="0"/>
    <s v="RIOBAMBA"/>
    <s v="YARUQUIES"/>
    <x v="0"/>
  </r>
  <r>
    <n v="1000461"/>
    <s v="TIUPUL GUARACA MANUEL GONZALO"/>
    <n v="1712566197"/>
    <x v="32"/>
    <x v="0"/>
    <x v="982"/>
    <n v="36"/>
    <n v="0"/>
    <x v="1"/>
    <x v="1"/>
    <x v="1"/>
    <d v="2022-02-24T00:00:00"/>
    <d v="2025-03-16T00:00:00"/>
    <s v="0000-00-00"/>
    <n v="10000"/>
    <n v="10000"/>
    <n v="18.989999999999998"/>
    <s v="Vigente"/>
    <x v="21"/>
    <s v="Venta al por mayor de frutas, legumbres y hortalizas."/>
    <s v="Venta al por mayor varios"/>
    <n v="1000531"/>
    <s v="129.29"/>
    <s v="3,900.00"/>
    <s v="Sobre firmas"/>
    <s v="7,627.94"/>
    <s v="Miguel Angel Yungan Urquizo"/>
    <x v="1"/>
    <x v="1"/>
    <x v="0"/>
    <s v="RIOBAMBA"/>
    <s v="YARUQUIES"/>
    <x v="0"/>
  </r>
  <r>
    <n v="1000969"/>
    <s v="ROLDAN PACA LUIS ALBERTO"/>
    <n v="1718138256"/>
    <x v="35"/>
    <x v="1"/>
    <x v="983"/>
    <n v="24"/>
    <n v="0"/>
    <x v="1"/>
    <x v="1"/>
    <x v="1"/>
    <d v="2022-02-24T00:00:00"/>
    <d v="2024-03-20T00:00:00"/>
    <s v="0000-00-00"/>
    <n v="3000"/>
    <n v="3000"/>
    <n v="18.989999999999998"/>
    <s v="Vigente"/>
    <x v="10"/>
    <s v="Venta al por menor de frutas, legumbres y hortalizas frescas o en conserva en establecimientos especializados."/>
    <s v="Venta al por menor varios"/>
    <n v="1001039"/>
    <s v="73.77"/>
    <s v="750.00"/>
    <s v="Sobre firmas"/>
    <s v="1,367.05"/>
    <s v="Saruk Rik Maila Chiluiza"/>
    <x v="1"/>
    <x v="1"/>
    <x v="0"/>
    <s v="GUAMOTE"/>
    <s v="PALMIRA"/>
    <x v="1"/>
  </r>
  <r>
    <n v="1000998"/>
    <s v="NIAMA ÑAMA LUIS FERNANDO"/>
    <n v="604267856"/>
    <x v="8"/>
    <x v="0"/>
    <x v="984"/>
    <n v="1"/>
    <n v="0"/>
    <x v="1"/>
    <x v="1"/>
    <x v="1"/>
    <d v="2022-02-24T00:00:00"/>
    <d v="2022-05-20T00:00:00"/>
    <s v="0000-00-00"/>
    <n v="500"/>
    <n v="500"/>
    <n v="23"/>
    <s v="Vigente"/>
    <x v="10"/>
    <s v="Venta al por mayor de frutas, legumbres y hortalizas."/>
    <s v="Venta al por mayor varios"/>
    <n v="1001067"/>
    <s v="501.86"/>
    <s v="1,300.00"/>
    <s v="Sobre firmas"/>
    <s v="0.27"/>
    <s v="Saruk Rik Maila Chiluiza"/>
    <x v="1"/>
    <x v="1"/>
    <x v="0"/>
    <s v="RIOBAMBA"/>
    <s v="CACHA (CAB EN MACHANGARA)"/>
    <x v="1"/>
  </r>
  <r>
    <n v="1001427"/>
    <s v="CHIPANTIZA CHICAIZA GLORIA JADIRA"/>
    <n v="1720500915"/>
    <x v="44"/>
    <x v="1"/>
    <x v="985"/>
    <n v="12"/>
    <n v="0"/>
    <x v="1"/>
    <x v="1"/>
    <x v="1"/>
    <d v="2022-02-24T00:00:00"/>
    <d v="2023-02-25T00:00:00"/>
    <s v="0000-00-00"/>
    <n v="1000"/>
    <n v="1000"/>
    <n v="23"/>
    <s v="Vigente"/>
    <x v="48"/>
    <s v="Venta al por menor de artí­culos de oficina y papelerí­a como lápices, bolí­grafos, papel, etcétera, en establecimientos especializados."/>
    <s v="Venta al por menor varios"/>
    <n v="1001508"/>
    <s v="79.24"/>
    <s v="600.00"/>
    <s v="Sobre firmas"/>
    <s v="13.51"/>
    <s v="Gladys Beatriz Cayambe Niama"/>
    <x v="0"/>
    <x v="0"/>
    <x v="1"/>
    <s v="QUITO"/>
    <s v="COTOCOLLAO"/>
    <x v="0"/>
  </r>
  <r>
    <n v="1001813"/>
    <s v="GUERRERO ORTIZ CESAR EDUARDO"/>
    <n v="1706883699"/>
    <x v="16"/>
    <x v="0"/>
    <x v="986"/>
    <n v="1"/>
    <n v="0"/>
    <x v="1"/>
    <x v="1"/>
    <x v="1"/>
    <d v="2022-02-24T00:00:00"/>
    <d v="2022-03-25T00:00:00"/>
    <s v="0000-00-00"/>
    <n v="200"/>
    <n v="200"/>
    <n v="23"/>
    <s v="Vigente"/>
    <x v="4"/>
    <s v="Servicios de taxis."/>
    <s v="Servicios Varios"/>
    <n v="1001920"/>
    <s v="200.75"/>
    <s v="1,000.00"/>
    <s v="Sobre firmas"/>
    <s v="4.31"/>
    <s v="Gladys Beatriz Cayambe Niama"/>
    <x v="0"/>
    <x v="0"/>
    <x v="1"/>
    <s v="QUITO"/>
    <s v="SAN ANTONIO"/>
    <x v="1"/>
  </r>
  <r>
    <n v="1001906"/>
    <s v="NAZATE MUEPAS KAREN ELIANA"/>
    <n v="401949839"/>
    <x v="13"/>
    <x v="1"/>
    <x v="987"/>
    <n v="12"/>
    <n v="0"/>
    <x v="1"/>
    <x v="1"/>
    <x v="1"/>
    <d v="2022-02-24T00:00:00"/>
    <d v="2023-03-20T00:00:00"/>
    <s v="0000-00-00"/>
    <n v="3000"/>
    <n v="3000"/>
    <n v="21.5"/>
    <s v="Vigente"/>
    <x v="9"/>
    <s v="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
    <s v="Servicios Varios"/>
    <n v="1002021"/>
    <s v="192.12"/>
    <s v="700.00"/>
    <s v="Sobre firmas"/>
    <s v="68.01"/>
    <s v="Gladys Beatriz Cayambe Niama"/>
    <x v="0"/>
    <x v="1"/>
    <x v="1"/>
    <s v="QUITO"/>
    <s v="COTOCOLLAO"/>
    <x v="0"/>
  </r>
  <r>
    <n v="1001917"/>
    <s v="CANDO HERRERA ALEXIS FERNANDO"/>
    <n v="604607317"/>
    <x v="15"/>
    <x v="0"/>
    <x v="988"/>
    <n v="24"/>
    <n v="0"/>
    <x v="1"/>
    <x v="1"/>
    <x v="1"/>
    <d v="2022-02-24T00:00:00"/>
    <d v="2024-03-05T00:00:00"/>
    <s v="0000-00-00"/>
    <n v="4000"/>
    <n v="4000"/>
    <n v="17.5"/>
    <s v="Vigente"/>
    <x v="4"/>
    <s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
    <s v="Actividades Médicas"/>
    <n v="1002028"/>
    <s v="132.91"/>
    <s v="1,250.00"/>
    <s v="Sobre firmas"/>
    <s v="3.00"/>
    <s v="Eloisa Veronica Guaman Tasambay"/>
    <x v="0"/>
    <x v="0"/>
    <x v="0"/>
    <s v="RIOBAMBA"/>
    <s v="LIZARZABURU"/>
    <x v="0"/>
  </r>
  <r>
    <n v="1001918"/>
    <s v="YAGUARSHUNGO MAIGUA MARIA HILDA"/>
    <n v="603422122"/>
    <x v="28"/>
    <x v="1"/>
    <x v="989"/>
    <n v="6"/>
    <n v="0"/>
    <x v="1"/>
    <x v="1"/>
    <x v="1"/>
    <d v="2022-02-24T00:00:00"/>
    <d v="2022-08-24T00:00:00"/>
    <s v="0000-00-00"/>
    <n v="500"/>
    <n v="500"/>
    <n v="23"/>
    <s v="Vigente"/>
    <x v="12"/>
    <s v="Actividades clí­nico patológicas y otras actividades de diagnóstico relacionadas con los animales."/>
    <s v="Actividades clí­nico patológicas y otras actividades de diagnóstico relacionadas con los animales."/>
    <n v="1002029"/>
    <s v="81.91"/>
    <s v="360.00"/>
    <s v="Sobre firmas"/>
    <s v="104.50"/>
    <s v="Eloisa Veronica Guaman Tasambay"/>
    <x v="1"/>
    <x v="1"/>
    <x v="0"/>
    <s v="RIOBAMBA"/>
    <s v="FLORES"/>
    <x v="1"/>
  </r>
  <r>
    <n v="1001919"/>
    <s v="TENEMAZA GONZALEZ CARLOTA DOLORES "/>
    <n v="603019456"/>
    <x v="1"/>
    <x v="1"/>
    <x v="990"/>
    <n v="24"/>
    <n v="0"/>
    <x v="1"/>
    <x v="1"/>
    <x v="1"/>
    <d v="2022-02-24T00:00:00"/>
    <d v="2024-03-05T00:00:00"/>
    <s v="0000-00-00"/>
    <n v="5000"/>
    <n v="5000"/>
    <n v="17.5"/>
    <s v="Vigente"/>
    <x v="209"/>
    <s v="Actividades de abastecimiento de suministros para su utilización en situaciones de emergencia interna en tiempos de paz causadas por desastres."/>
    <s v="Actividades de abastecimiento"/>
    <n v="1002030"/>
    <s v="165.96"/>
    <s v="2,160.87"/>
    <s v="Sobre firmas"/>
    <s v="3,928.88"/>
    <s v="Eloisa Veronica Guaman Tasambay"/>
    <x v="0"/>
    <x v="4"/>
    <x v="1"/>
    <s v="QUITO"/>
    <s v="PIFO"/>
    <x v="1"/>
  </r>
  <r>
    <n v="1001920"/>
    <s v="BALSECA OLIVO DANNY KLINGER"/>
    <n v="602260572"/>
    <x v="10"/>
    <x v="1"/>
    <x v="991"/>
    <n v="24"/>
    <n v="0"/>
    <x v="1"/>
    <x v="1"/>
    <x v="1"/>
    <d v="2022-02-24T00:00:00"/>
    <d v="2024-03-05T00:00:00"/>
    <s v="0000-00-00"/>
    <n v="5000"/>
    <n v="5000"/>
    <n v="17.5"/>
    <s v="Vigente"/>
    <x v="4"/>
    <s v="Empleado Privado"/>
    <s v="Empleado Privado"/>
    <n v="1002031"/>
    <s v="165.96"/>
    <s v="4,167.52"/>
    <s v="Sobre firmas"/>
    <s v="3,928.88"/>
    <s v="Eloisa Veronica Guaman Tasambay"/>
    <x v="0"/>
    <x v="4"/>
    <x v="0"/>
    <s v="PENIPE"/>
    <s v="EL ALTAR"/>
    <x v="1"/>
  </r>
  <r>
    <n v="1000669"/>
    <s v="GUAMBO MOROCHO NELY ."/>
    <n v="604058982"/>
    <x v="21"/>
    <x v="1"/>
    <x v="992"/>
    <n v="18"/>
    <n v="0"/>
    <x v="1"/>
    <x v="1"/>
    <x v="1"/>
    <d v="2022-02-25T00:00:00"/>
    <d v="2023-08-24T00:00:00"/>
    <s v="0000-00-00"/>
    <n v="4000"/>
    <n v="4000"/>
    <n v="18.989999999999998"/>
    <s v="Vigente"/>
    <x v="10"/>
    <s v="Venta al por mayor de frutas, legumbres y hortalizas."/>
    <s v="Venta al por mayor varios"/>
    <n v="1000739"/>
    <s v="210.66"/>
    <s v="2,000.00"/>
    <s v="Sobre firmas"/>
    <s v="2.83"/>
    <s v="Gladys Beatriz Cayambe Niama"/>
    <x v="1"/>
    <x v="1"/>
    <x v="0"/>
    <s v="RIOBAMBA"/>
    <s v="LICTO"/>
    <x v="1"/>
  </r>
  <r>
    <n v="1000881"/>
    <s v="YAGUACHI TENE PEDRO PABLO"/>
    <n v="1718069998"/>
    <x v="5"/>
    <x v="0"/>
    <x v="993"/>
    <n v="24"/>
    <n v="0"/>
    <x v="1"/>
    <x v="0"/>
    <x v="0"/>
    <d v="2022-02-25T00:00:00"/>
    <d v="2024-02-25T00:00:00"/>
    <s v="0000-00-00"/>
    <n v="10370"/>
    <n v="10370"/>
    <n v="15.42"/>
    <s v="Vigente"/>
    <x v="0"/>
    <s v="Conservación de frutas, pulpa de frutas, legumbres y hortalizas mediante el congelado, secado, deshidratado, inmersión en aceite o vinagre, enlatado, etcétera."/>
    <s v="Activiades de carga y descarga, tratamiento de alimentos"/>
    <n v="1000951"/>
    <s v="403.71"/>
    <s v="17,000.00"/>
    <s v="Sobre firmas"/>
    <s v="15.82"/>
    <s v="Gladys Beatriz Cayambe Niama"/>
    <x v="1"/>
    <x v="1"/>
    <x v="0"/>
    <s v="RIOBAMBA"/>
    <s v="PUNIN"/>
    <x v="1"/>
  </r>
  <r>
    <n v="1000881"/>
    <s v="YAGUACHI TENE PEDRO PABLO"/>
    <n v="1718069998"/>
    <x v="5"/>
    <x v="0"/>
    <x v="994"/>
    <n v="1"/>
    <n v="0"/>
    <x v="1"/>
    <x v="1"/>
    <x v="1"/>
    <d v="2022-02-25T00:00:00"/>
    <d v="2022-05-25T00:00:00"/>
    <s v="0000-00-00"/>
    <n v="1000"/>
    <n v="1000"/>
    <n v="23"/>
    <s v="Vigente"/>
    <x v="10"/>
    <s v="Conservación de frutas, pulpa de frutas, legumbres y hortalizas mediante el congelado, secado, deshidratado, inmersión en aceite o vinagre, enlatado, etcétera."/>
    <s v="Activiades de carga y descarga, tratamiento de alimentos"/>
    <n v="1000951"/>
    <s v="1,003.08"/>
    <s v="17,000.00"/>
    <s v="Sobre firmas"/>
    <s v="15.82"/>
    <s v="Gladys Beatriz Cayambe Niama"/>
    <x v="1"/>
    <x v="1"/>
    <x v="0"/>
    <s v="RIOBAMBA"/>
    <s v="PUNIN"/>
    <x v="1"/>
  </r>
  <r>
    <n v="1001004"/>
    <s v="DIAZ HERNANDEZ JORGE RAMIRO"/>
    <n v="1708260441"/>
    <x v="17"/>
    <x v="0"/>
    <x v="995"/>
    <n v="48"/>
    <n v="0"/>
    <x v="1"/>
    <x v="1"/>
    <x v="1"/>
    <d v="2022-02-25T00:00:00"/>
    <d v="2026-03-17T00:00:00"/>
    <s v="0000-00-00"/>
    <n v="7820"/>
    <n v="7820"/>
    <n v="18.989999999999998"/>
    <s v="Vigente"/>
    <x v="210"/>
    <s v="Venta al por menor de frutas, legumbres y hortalizas frescas o en conserva en establecimientos especializados."/>
    <s v="Venta al por menor varios"/>
    <n v="1001073"/>
    <s v="43.74"/>
    <s v="3,000.00"/>
    <s v="Sobre firmas"/>
    <s v="0.43"/>
    <s v="Miguel Angel Yungan Urquizo"/>
    <x v="0"/>
    <x v="0"/>
    <x v="1"/>
    <s v="QUITO"/>
    <s v="CHIMBACALLE"/>
    <x v="0"/>
  </r>
  <r>
    <n v="1001019"/>
    <s v="MAILA JATIVA BYRON ALEXIS"/>
    <n v="1727270454"/>
    <x v="14"/>
    <x v="0"/>
    <x v="996"/>
    <n v="24"/>
    <n v="0"/>
    <x v="1"/>
    <x v="1"/>
    <x v="1"/>
    <d v="2022-02-25T00:00:00"/>
    <d v="2024-02-25T00:00:00"/>
    <s v="0000-00-00"/>
    <n v="2050"/>
    <n v="2050"/>
    <n v="21.5"/>
    <s v="Vigente"/>
    <x v="30"/>
    <s v="Fabricación de productos de limpieza: Preparados para perfumar y desodorizar ambientes, polvos o pastas de limpieza incluidos papel, guata, etcétera, revestido o recubierto con estos productos de limpieza."/>
    <s v="Fabricación de máquinaria y equipos"/>
    <n v="1001089"/>
    <s v="77.63"/>
    <s v="3,500.00"/>
    <s v="Sobre firmas"/>
    <s v="4.66"/>
    <s v="Miguel Angel Yungan Urquizo"/>
    <x v="0"/>
    <x v="0"/>
    <x v="1"/>
    <s v="QUITO"/>
    <s v="LA LIBERTAD"/>
    <x v="1"/>
  </r>
  <r>
    <n v="1001885"/>
    <s v="BECERRA MARCILLO CINTHIA CAROLINA"/>
    <n v="1724264260"/>
    <x v="2"/>
    <x v="0"/>
    <x v="997"/>
    <n v="36"/>
    <n v="0"/>
    <x v="1"/>
    <x v="0"/>
    <x v="0"/>
    <d v="2022-02-25T00:00:00"/>
    <d v="2025-03-05T00:00:00"/>
    <s v="0000-00-00"/>
    <n v="5000"/>
    <n v="5000"/>
    <n v="15.42"/>
    <s v="Vigente"/>
    <x v="0"/>
    <s v="Empleado Privado"/>
    <s v="Empleado Privado"/>
    <n v="1002000"/>
    <s v="102.06"/>
    <s v="2,250.00"/>
    <s v="Sobre firmas"/>
    <s v="4,553.96"/>
    <s v="Gladys Beatriz Cayambe Niama"/>
    <x v="0"/>
    <x v="0"/>
    <x v="1"/>
    <s v="QUITO"/>
    <s v="CENTRO HISTORICO"/>
    <x v="0"/>
  </r>
  <r>
    <n v="1001922"/>
    <s v="VILLACIS SIGCHA KELLY ALAHIS"/>
    <n v="1751384247"/>
    <x v="49"/>
    <x v="1"/>
    <x v="998"/>
    <n v="12"/>
    <n v="0"/>
    <x v="1"/>
    <x v="1"/>
    <x v="1"/>
    <d v="2022-02-25T00:00:00"/>
    <d v="2023-02-25T00:00:00"/>
    <s v="0000-00-00"/>
    <n v="1000"/>
    <n v="1000"/>
    <n v="23"/>
    <s v="Vigente"/>
    <x v="30"/>
    <s v="Venta al por mayor de productos de perfumerí­a, cosméticos (productos de belleza) artí­culos de uso personal (jabones)."/>
    <s v="Venta al por mayor varios"/>
    <n v="1002033"/>
    <s v="79.24"/>
    <s v="300.00"/>
    <s v="Sobre firmas"/>
    <s v="3.00"/>
    <s v="Miguel Angel Yungan Urquizo"/>
    <x v="0"/>
    <x v="0"/>
    <x v="1"/>
    <s v="QUITO"/>
    <s v="COTOCOLLAO"/>
    <x v="0"/>
  </r>
  <r>
    <n v="1001923"/>
    <s v="SHUGULI SIMBAÑA WASHINGTON GEOVANNY"/>
    <n v="1716138712"/>
    <x v="29"/>
    <x v="0"/>
    <x v="999"/>
    <n v="36"/>
    <n v="0"/>
    <x v="1"/>
    <x v="1"/>
    <x v="1"/>
    <d v="2022-02-25T00:00:00"/>
    <d v="2025-02-25T00:00:00"/>
    <s v="0000-00-00"/>
    <n v="10800"/>
    <n v="10800"/>
    <n v="17.5"/>
    <s v="Vigente"/>
    <x v="30"/>
    <s v="Servicios de taxis."/>
    <s v="Servicios Varios"/>
    <n v="1002034"/>
    <s v="267.36"/>
    <s v="6,800.00"/>
    <s v="Sobre firmas"/>
    <s v="16,851.22"/>
    <s v="Miguel Angel Yungan Urquizo"/>
    <x v="0"/>
    <x v="3"/>
    <x v="1"/>
    <s v="QUITO"/>
    <s v="COTOCOLLAO"/>
    <x v="0"/>
  </r>
  <r>
    <n v="1001923"/>
    <s v="SHUGULI SIMBAÑA WASHINGTON GEOVANNY"/>
    <n v="1716138712"/>
    <x v="29"/>
    <x v="0"/>
    <x v="1000"/>
    <n v="36"/>
    <n v="0"/>
    <x v="1"/>
    <x v="1"/>
    <x v="1"/>
    <d v="2022-02-25T00:00:00"/>
    <d v="2025-02-25T00:00:00"/>
    <s v="0000-00-00"/>
    <n v="10800"/>
    <n v="10800"/>
    <n v="17.5"/>
    <s v="Vigente"/>
    <x v="4"/>
    <s v="Servicios de taxis."/>
    <s v="Servicios Varios"/>
    <n v="1002034"/>
    <s v="267.36"/>
    <s v="6,800.00"/>
    <s v="Sobre firmas"/>
    <s v="16,851.22"/>
    <s v="Gladys Beatriz Cayambe Niama"/>
    <x v="0"/>
    <x v="3"/>
    <x v="1"/>
    <s v="QUITO"/>
    <s v="COTOCOLLAO"/>
    <x v="0"/>
  </r>
  <r>
    <n v="1001924"/>
    <s v="GUAMAN DAQUILEMA ANA LUISA"/>
    <n v="602692782"/>
    <x v="10"/>
    <x v="1"/>
    <x v="1001"/>
    <n v="12"/>
    <n v="0"/>
    <x v="1"/>
    <x v="1"/>
    <x v="1"/>
    <d v="2022-02-25T00:00:00"/>
    <d v="2023-02-25T00:00:00"/>
    <s v="0000-00-00"/>
    <n v="1100"/>
    <n v="1100"/>
    <n v="21.5"/>
    <s v="Vigente"/>
    <x v="4"/>
    <s v="Venta al por mayor de frutas, legumbres y hortalizas."/>
    <s v="Venta al por mayor varios"/>
    <n v="1002035"/>
    <s v="87.42"/>
    <s v="400.00"/>
    <s v="Sobre firmas"/>
    <s v="3.01"/>
    <s v="Irene Valeria Murillo Cevallos"/>
    <x v="1"/>
    <x v="1"/>
    <x v="0"/>
    <s v="GUAMOTE"/>
    <s v="PALMIRA"/>
    <x v="1"/>
  </r>
  <r>
    <n v="1000042"/>
    <s v="CADENA VILLARREAL GONZALO ALFREDO"/>
    <n v="1002688578"/>
    <x v="41"/>
    <x v="0"/>
    <x v="1002"/>
    <n v="12"/>
    <n v="0"/>
    <x v="1"/>
    <x v="1"/>
    <x v="1"/>
    <d v="2022-02-26T00:00:00"/>
    <d v="2023-03-05T00:00:00"/>
    <s v="0000-00-00"/>
    <n v="1500"/>
    <n v="1500"/>
    <n v="21.5"/>
    <s v="Vigente"/>
    <x v="4"/>
    <s v="Empleado Público"/>
    <s v="Empleado Público"/>
    <n v="1000053"/>
    <s v="109.31"/>
    <s v="1,250.00"/>
    <s v="Sobre firmas"/>
    <s v="1.54"/>
    <s v="Eloisa Veronica Guaman Tasambay"/>
    <x v="0"/>
    <x v="0"/>
    <x v="0"/>
    <s v="RIOBAMBA"/>
    <s v="YARUQUIES"/>
    <x v="0"/>
  </r>
  <r>
    <n v="1000198"/>
    <s v="REA REA MANUEL ANGEL"/>
    <n v="200930576"/>
    <x v="36"/>
    <x v="0"/>
    <x v="1003"/>
    <n v="10"/>
    <n v="0"/>
    <x v="1"/>
    <x v="1"/>
    <x v="1"/>
    <d v="2022-02-26T00:00:00"/>
    <d v="2023-01-15T00:00:00"/>
    <s v="0000-00-00"/>
    <n v="1886"/>
    <n v="1886"/>
    <n v="21.5"/>
    <s v="Vigente"/>
    <x v="61"/>
    <s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
    <s v="Actividades de consorcios y construcción"/>
    <n v="1000258"/>
    <s v="157.81"/>
    <s v="1,500.00"/>
    <s v="Sobre firmas"/>
    <s v="0.17"/>
    <s v="Miguel Angel Yungan Urquizo"/>
    <x v="1"/>
    <x v="1"/>
    <x v="1"/>
    <s v="QUITO"/>
    <s v="COTOCOLLAO"/>
    <x v="0"/>
  </r>
  <r>
    <n v="1000211"/>
    <s v="CUICHAN HURTADO MARCO RAUL"/>
    <n v="1705941001"/>
    <x v="17"/>
    <x v="0"/>
    <x v="1004"/>
    <n v="1"/>
    <n v="0"/>
    <x v="1"/>
    <x v="1"/>
    <x v="1"/>
    <d v="2022-02-26T00:00:00"/>
    <d v="2022-03-25T00:00:00"/>
    <s v="0000-00-00"/>
    <n v="3500"/>
    <n v="3500"/>
    <n v="21.5"/>
    <s v="Vigente"/>
    <x v="162"/>
    <s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
    <s v="Actividades varias "/>
    <n v="1000273"/>
    <s v="3,508.09"/>
    <s v="7,200.00"/>
    <s v="Sobre firmas"/>
    <s v="136.33"/>
    <s v="Gladys Beatriz Cayambe Niama"/>
    <x v="1"/>
    <x v="0"/>
    <x v="1"/>
    <s v="QUITO"/>
    <s v="COTOCOLLAO"/>
    <x v="0"/>
  </r>
  <r>
    <n v="1001152"/>
    <s v="GUERRERO AREVALO DIEGO BLADIMIR"/>
    <n v="1711415511"/>
    <x v="41"/>
    <x v="0"/>
    <x v="1005"/>
    <n v="1"/>
    <n v="0"/>
    <x v="1"/>
    <x v="1"/>
    <x v="1"/>
    <d v="2022-02-26T00:00:00"/>
    <d v="2022-08-25T00:00:00"/>
    <s v="0000-00-00"/>
    <n v="1500"/>
    <n v="1500"/>
    <n v="18.989999999999998"/>
    <s v="Vigente"/>
    <x v="48"/>
    <s v="Actividades de atención en instalaciones residenciales con asistencia para la vida cotidiana."/>
    <s v="Actividades de atención"/>
    <n v="1001231"/>
    <s v="1,503.15"/>
    <s v="5,300.00"/>
    <s v="Sobre firmas"/>
    <s v="1,867.99"/>
    <s v="Gladys Beatriz Cayambe Niama"/>
    <x v="0"/>
    <x v="4"/>
    <x v="1"/>
    <s v="QUITO"/>
    <s v="LA MAGDALENA"/>
    <x v="0"/>
  </r>
  <r>
    <n v="1001263"/>
    <s v="GAVILANES . JUAN MANUEL"/>
    <n v="1705550893"/>
    <x v="9"/>
    <x v="1"/>
    <x v="1006"/>
    <n v="1"/>
    <n v="0"/>
    <x v="1"/>
    <x v="1"/>
    <x v="1"/>
    <d v="2022-02-26T00:00:00"/>
    <d v="2022-03-25T00:00:00"/>
    <s v="0000-00-00"/>
    <n v="100"/>
    <n v="100"/>
    <n v="23"/>
    <s v="Vigente"/>
    <x v="68"/>
    <s v="Jubilado"/>
    <s v="Jubilado"/>
    <n v="1001340"/>
    <s v="100.23"/>
    <s v="3,000.00"/>
    <s v="Sobre firmas"/>
    <s v="4.82"/>
    <s v="Gladys Beatriz Cayambe Niama"/>
    <x v="1"/>
    <x v="0"/>
    <x v="4"/>
    <s v="SAN MIGUEL"/>
    <s v="BILOVAN"/>
    <x v="1"/>
  </r>
  <r>
    <n v="1001882"/>
    <s v="TALLANA TALLANA JOSE MANUEL"/>
    <n v="1715723761"/>
    <x v="46"/>
    <x v="0"/>
    <x v="1007"/>
    <n v="24"/>
    <n v="0"/>
    <x v="1"/>
    <x v="1"/>
    <x v="1"/>
    <d v="2022-02-26T00:00:00"/>
    <d v="2024-02-25T00:00:00"/>
    <s v="0000-00-00"/>
    <n v="2000"/>
    <n v="2000"/>
    <n v="21.5"/>
    <s v="Vigente"/>
    <x v="61"/>
    <s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
    <s v="Actividades varias "/>
    <n v="1001997"/>
    <s v="75.74"/>
    <s v="600.00"/>
    <s v="Sobre firmas"/>
    <s v="1,529.08"/>
    <s v="Gladys Beatriz Cayambe Niama"/>
    <x v="0"/>
    <x v="1"/>
    <x v="1"/>
    <s v="QUITO"/>
    <s v="CENTRO HISTORICO"/>
    <x v="0"/>
  </r>
  <r>
    <n v="1001926"/>
    <s v="CAIÑO LLAGSHA MICHELLE ALEXANDRA"/>
    <n v="107865123"/>
    <x v="13"/>
    <x v="1"/>
    <x v="1008"/>
    <n v="36"/>
    <n v="0"/>
    <x v="1"/>
    <x v="1"/>
    <x v="1"/>
    <d v="2022-02-26T00:00:00"/>
    <d v="2025-03-16T00:00:00"/>
    <s v="0000-00-00"/>
    <n v="10000"/>
    <n v="10000"/>
    <n v="18.989999999999998"/>
    <s v="Vigente"/>
    <x v="30"/>
    <s v="Fabricación de maletas, bolsos de mano, mochilas y artí­culos similares, de cuero, cuero regenerado o cualquier otro material, como plástico, materiales textiles, fibras vulcanizadas o cartón, cuando se usa la misma tecnologí­a que en el caso del cuero."/>
    <s v="Fabricación de artículos"/>
    <n v="1002036"/>
    <s v="129.29"/>
    <s v="1,300.00"/>
    <s v="Sobre firmas"/>
    <s v="9,137.53"/>
    <s v="Miguel Angel Yungan Urquizo"/>
    <x v="0"/>
    <x v="0"/>
    <x v="1"/>
    <s v="QUITO"/>
    <s v="COTOCOLLAO"/>
    <x v="0"/>
  </r>
  <r>
    <n v="1001927"/>
    <s v="CAYAMBE AGUALSACA ROSA ELENA"/>
    <n v="606350619"/>
    <x v="47"/>
    <x v="1"/>
    <x v="1009"/>
    <n v="1"/>
    <n v="0"/>
    <x v="1"/>
    <x v="1"/>
    <x v="1"/>
    <d v="2022-02-26T00:00:00"/>
    <d v="2022-05-25T00:00:00"/>
    <s v="0000-00-00"/>
    <n v="1500"/>
    <n v="1500"/>
    <n v="17.5"/>
    <s v="Vigente"/>
    <x v="4"/>
    <s v="Empleado Privado"/>
    <s v="Empleado Privado"/>
    <n v="1002037"/>
    <s v="1,502.97"/>
    <s v="5,500.00"/>
    <s v="Sobre firmas"/>
    <s v="3.50"/>
    <s v="Eloisa Veronica Guaman Tasambay"/>
    <x v="0"/>
    <x v="0"/>
    <x v="0"/>
    <s v="RIOBAMBA"/>
    <s v="CACHA (CAB EN MACHANGARA)"/>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9">
  <r>
    <n v="1000010"/>
    <s v="MATRIZ"/>
    <s v="MEJIA RAMIREZ CARLOS OLMEDO"/>
    <n v="200467926"/>
    <x v="0"/>
    <x v="0"/>
    <x v="0"/>
    <x v="0"/>
    <x v="0"/>
    <s v="GUARANDA"/>
    <s v="SAN LORENZO (BOLIVAR)"/>
    <x v="0"/>
    <n v="1000001"/>
    <x v="0"/>
    <m/>
    <n v="1905.34"/>
    <s v="0.00"/>
    <s v="0.00"/>
    <s v="0.00"/>
    <s v="0.00"/>
    <s v="0.00"/>
    <s v="0.05"/>
    <n v="1905.34"/>
  </r>
  <r>
    <n v="1000007"/>
    <s v="MATRIZ"/>
    <s v="GRIJALVA ENRIQUEZ LUIS GERMAN"/>
    <n v="1704024932"/>
    <x v="0"/>
    <x v="0"/>
    <x v="0"/>
    <x v="1"/>
    <x v="1"/>
    <s v="QUITO"/>
    <s v="GONZALEZ SUAREZ"/>
    <x v="1"/>
    <n v="1000005"/>
    <x v="0"/>
    <m/>
    <n v="136.62"/>
    <s v="0.00"/>
    <s v="0.00"/>
    <s v="0.00"/>
    <s v="0.00"/>
    <s v="0.00"/>
    <s v="0.00"/>
    <n v="136.62"/>
  </r>
  <r>
    <n v="1000011"/>
    <s v="MATRIZ"/>
    <s v="OCHOA RIOFRIO GREGORIO "/>
    <n v="1900089473"/>
    <x v="0"/>
    <x v="0"/>
    <x v="0"/>
    <x v="2"/>
    <x v="2"/>
    <s v="RIOBAMBA"/>
    <s v="RIOBAMBA"/>
    <x v="1"/>
    <n v="1000007"/>
    <x v="0"/>
    <m/>
    <n v="42.53"/>
    <s v="0.00"/>
    <s v="0.00"/>
    <s v="0.00"/>
    <s v="0.00"/>
    <s v="0.00"/>
    <s v="0.00"/>
    <n v="42.53"/>
  </r>
  <r>
    <n v="1000013"/>
    <s v="MATRIZ"/>
    <s v="ROMERO CORONEL JORGE ENRIQUE"/>
    <n v="1102578182"/>
    <x v="0"/>
    <x v="0"/>
    <x v="0"/>
    <x v="2"/>
    <x v="2"/>
    <s v="RIOBAMBA"/>
    <s v="LIZARZABURU"/>
    <x v="1"/>
    <n v="1000011"/>
    <x v="1"/>
    <n v="44554"/>
    <n v="634.98"/>
    <s v="0.00"/>
    <s v="0.00"/>
    <s v="0.00"/>
    <s v="0.00"/>
    <s v="0.00"/>
    <s v="0.00"/>
    <n v="634.98"/>
  </r>
  <r>
    <n v="1000018"/>
    <s v="MATRIZ"/>
    <s v="CEPEDA GUAMAN NESTOR MEDARDO"/>
    <n v="1701357970"/>
    <x v="0"/>
    <x v="0"/>
    <x v="0"/>
    <x v="2"/>
    <x v="2"/>
    <s v="RIOBAMBA"/>
    <s v="LICAN"/>
    <x v="0"/>
    <n v="1000018"/>
    <x v="0"/>
    <m/>
    <n v="0.24"/>
    <s v="0.00"/>
    <s v="0.00"/>
    <s v="0.00"/>
    <s v="0.00"/>
    <s v="0.00"/>
    <s v="0.00"/>
    <n v="0.24"/>
  </r>
  <r>
    <n v="1000016"/>
    <s v="MATRIZ"/>
    <s v="HARO BALSECA MAYELSA MARISELA"/>
    <n v="602084394"/>
    <x v="0"/>
    <x v="1"/>
    <x v="0"/>
    <x v="0"/>
    <x v="2"/>
    <s v="RIOBAMBA"/>
    <s v="RIOBAMBA"/>
    <x v="1"/>
    <n v="1000024"/>
    <x v="0"/>
    <m/>
    <n v="78.819999999999993"/>
    <s v="0.00"/>
    <s v="0.00"/>
    <s v="0.00"/>
    <s v="0.00"/>
    <s v="0.00"/>
    <s v="0.00"/>
    <n v="78.819999999999993"/>
  </r>
  <r>
    <n v="1000032"/>
    <s v="MATRIZ"/>
    <s v="LOPEZ GUAÑO FLOR ELIAS"/>
    <n v="600614671"/>
    <x v="0"/>
    <x v="1"/>
    <x v="0"/>
    <x v="1"/>
    <x v="2"/>
    <s v="RIOBAMBA"/>
    <s v="RIOBAMBA"/>
    <x v="1"/>
    <n v="1000028"/>
    <x v="0"/>
    <m/>
    <n v="0.19"/>
    <s v="0.00"/>
    <s v="0.00"/>
    <s v="0.00"/>
    <s v="0.00"/>
    <s v="0.00"/>
    <s v="0.00"/>
    <n v="0.19"/>
  </r>
  <r>
    <n v="1000036"/>
    <s v="MATRIZ"/>
    <s v="CONDO OROZCO JUAN BOLIVAR"/>
    <n v="600036321"/>
    <x v="0"/>
    <x v="0"/>
    <x v="0"/>
    <x v="1"/>
    <x v="2"/>
    <s v="RIOBAMBA"/>
    <s v="QUIMIAG"/>
    <x v="0"/>
    <n v="1000039"/>
    <x v="0"/>
    <m/>
    <n v="29.7"/>
    <s v="0.00"/>
    <s v="0.00"/>
    <s v="0.00"/>
    <s v="100.00"/>
    <s v="0.00"/>
    <s v="0.00"/>
    <n v="129.69999999999999"/>
  </r>
  <r>
    <n v="1000037"/>
    <s v="MATRIZ"/>
    <s v="MIÑACA PAREDES ROSA AMELIA"/>
    <n v="602094344"/>
    <x v="0"/>
    <x v="1"/>
    <x v="0"/>
    <x v="1"/>
    <x v="2"/>
    <s v="RIOBAMBA"/>
    <s v="RIOBAMBA"/>
    <x v="1"/>
    <n v="1000044"/>
    <x v="0"/>
    <m/>
    <n v="14.48"/>
    <s v="0.00"/>
    <s v="0.00"/>
    <s v="0.00"/>
    <s v="0.00"/>
    <s v="0.00"/>
    <s v="0.00"/>
    <n v="14.48"/>
  </r>
  <r>
    <n v="1000079"/>
    <s v="MATRIZ"/>
    <s v="MIÑACA PAREDES NELSON ULISES"/>
    <n v="601512718"/>
    <x v="0"/>
    <x v="0"/>
    <x v="0"/>
    <x v="0"/>
    <x v="2"/>
    <s v="RIOBAMBA"/>
    <s v="RIOBAMBA"/>
    <x v="1"/>
    <n v="1000045"/>
    <x v="0"/>
    <m/>
    <n v="0.15"/>
    <s v="0.00"/>
    <s v="0.00"/>
    <s v="0.00"/>
    <s v="0.00"/>
    <s v="0.00"/>
    <s v="0.00"/>
    <n v="0.15"/>
  </r>
  <r>
    <n v="1000041"/>
    <s v="MATRIZ"/>
    <s v="REINOSO PAREDES JUAN CARLOS"/>
    <n v="602612319"/>
    <x v="0"/>
    <x v="0"/>
    <x v="0"/>
    <x v="1"/>
    <x v="2"/>
    <s v="RIOBAMBA"/>
    <s v="LIZARZABURU"/>
    <x v="1"/>
    <n v="1000047"/>
    <x v="0"/>
    <m/>
    <n v="0"/>
    <s v="0.00"/>
    <s v="0.00"/>
    <s v="0.00"/>
    <s v="0.00"/>
    <s v="0.00"/>
    <s v="0.00"/>
    <n v="0"/>
  </r>
  <r>
    <n v="1000164"/>
    <s v="MATRIZ"/>
    <s v="SALDARRIAGA COCIOS MARCELO RODRIGO"/>
    <n v="600843742"/>
    <x v="0"/>
    <x v="0"/>
    <x v="0"/>
    <x v="3"/>
    <x v="1"/>
    <s v="QUITO"/>
    <s v="COTOCOLLAO"/>
    <x v="1"/>
    <n v="1000048"/>
    <x v="0"/>
    <m/>
    <n v="0.18"/>
    <s v="0.00"/>
    <s v="0.00"/>
    <s v="0.00"/>
    <s v="0.00"/>
    <s v="0.00"/>
    <s v="0.00"/>
    <n v="0.18"/>
  </r>
  <r>
    <n v="1000165"/>
    <s v="MATRIZ"/>
    <s v="SANTILLAN RHOR CARLOS ERVIN"/>
    <n v="601099864"/>
    <x v="0"/>
    <x v="0"/>
    <x v="0"/>
    <x v="3"/>
    <x v="1"/>
    <s v="QUITO"/>
    <s v="COTOCOLLAO"/>
    <x v="1"/>
    <n v="1000049"/>
    <x v="1"/>
    <n v="43724"/>
    <n v="75"/>
    <s v="0.00"/>
    <s v="0.00"/>
    <s v="0.00"/>
    <s v="0.00"/>
    <s v="0.00"/>
    <s v="0.00"/>
    <n v="75"/>
  </r>
  <r>
    <n v="1000083"/>
    <s v="MATRIZ"/>
    <s v="PADILLA CEVALLOS JAVIER EDUARDO"/>
    <n v="603360843"/>
    <x v="0"/>
    <x v="0"/>
    <x v="0"/>
    <x v="1"/>
    <x v="2"/>
    <s v="RIOBAMBA"/>
    <s v="RIOBAMBA"/>
    <x v="1"/>
    <n v="1000052"/>
    <x v="0"/>
    <m/>
    <n v="0.22"/>
    <s v="0.00"/>
    <s v="0.00"/>
    <s v="0.00"/>
    <s v="0.00"/>
    <s v="0.00"/>
    <s v="0.00"/>
    <n v="0.22"/>
  </r>
  <r>
    <n v="1000042"/>
    <s v="MATRIZ"/>
    <s v="CADENA VILLARREAL GONZALO ALFREDO"/>
    <n v="1002688578"/>
    <x v="0"/>
    <x v="0"/>
    <x v="0"/>
    <x v="1"/>
    <x v="2"/>
    <s v="RIOBAMBA"/>
    <s v="YARUQUIES"/>
    <x v="1"/>
    <n v="1000053"/>
    <x v="0"/>
    <m/>
    <n v="1.54"/>
    <s v="0.00"/>
    <s v="0.00"/>
    <s v="0.00"/>
    <s v="150.00"/>
    <s v="0.00"/>
    <s v="0.00"/>
    <n v="151.54"/>
  </r>
  <r>
    <n v="1000008"/>
    <s v="MATRIZ"/>
    <s v="GUSQUI TIXI DIEGO PATRICIO"/>
    <n v="604023788"/>
    <x v="1"/>
    <x v="0"/>
    <x v="0"/>
    <x v="1"/>
    <x v="2"/>
    <s v="RIOBAMBA"/>
    <s v="VELOZ"/>
    <x v="1"/>
    <n v="1000055"/>
    <x v="0"/>
    <m/>
    <n v="10.050000000000001"/>
    <s v="0.00"/>
    <s v="0.00"/>
    <s v="0.00"/>
    <s v="0.00"/>
    <s v="0.00"/>
    <s v="0.00"/>
    <n v="10.050000000000001"/>
  </r>
  <r>
    <n v="1000049"/>
    <s v="MATRIZ"/>
    <s v="LEMA SATAN ANGEL ABELARDO"/>
    <n v="602311086"/>
    <x v="0"/>
    <x v="0"/>
    <x v="0"/>
    <x v="1"/>
    <x v="2"/>
    <s v="RIOBAMBA"/>
    <s v="RIOBAMBA"/>
    <x v="1"/>
    <n v="1000061"/>
    <x v="0"/>
    <m/>
    <n v="7.49"/>
    <s v="0.00"/>
    <s v="0.00"/>
    <s v="0.00"/>
    <s v="0.00"/>
    <s v="0.00"/>
    <s v="0.00"/>
    <n v="7.49"/>
  </r>
  <r>
    <n v="1000078"/>
    <s v="MATRIZ"/>
    <s v="MEJIA PEREZ CARLOS REINALDO"/>
    <n v="603067638"/>
    <x v="0"/>
    <x v="0"/>
    <x v="0"/>
    <x v="1"/>
    <x v="2"/>
    <s v="RIOBAMBA"/>
    <s v="RIOBAMBA"/>
    <x v="1"/>
    <n v="1000067"/>
    <x v="0"/>
    <m/>
    <n v="233.16"/>
    <s v="0.00"/>
    <s v="0.00"/>
    <s v="0.00"/>
    <s v="0.00"/>
    <s v="0.00"/>
    <s v="0.00"/>
    <n v="233.16"/>
  </r>
  <r>
    <n v="1000053"/>
    <s v="MATRIZ"/>
    <s v="GUAMAN PAULLAN LUIS GONZALO"/>
    <n v="602195778"/>
    <x v="0"/>
    <x v="0"/>
    <x v="0"/>
    <x v="1"/>
    <x v="2"/>
    <s v="RIOBAMBA"/>
    <s v="LICAN"/>
    <x v="0"/>
    <n v="1000068"/>
    <x v="0"/>
    <m/>
    <n v="0.34"/>
    <s v="0.00"/>
    <s v="0.00"/>
    <s v="0.00"/>
    <s v="0.00"/>
    <s v="0.00"/>
    <s v="0.00"/>
    <n v="0.34"/>
  </r>
  <r>
    <n v="1000054"/>
    <s v="MATRIZ"/>
    <s v="QUIGUIRI LARREA JOSE ANTONIO"/>
    <n v="602248569"/>
    <x v="0"/>
    <x v="0"/>
    <x v="0"/>
    <x v="1"/>
    <x v="2"/>
    <s v="RIOBAMBA"/>
    <s v="RIOBAMBA"/>
    <x v="1"/>
    <n v="1000069"/>
    <x v="0"/>
    <m/>
    <n v="0.19"/>
    <s v="0.00"/>
    <s v="0.00"/>
    <s v="0.00"/>
    <s v="0.00"/>
    <s v="0.00"/>
    <s v="0.00"/>
    <n v="0.19"/>
  </r>
  <r>
    <n v="1000055"/>
    <s v="MATRIZ"/>
    <s v="SOTO WALLANCAÑAY EDUARDO BENITO"/>
    <n v="601023534"/>
    <x v="0"/>
    <x v="0"/>
    <x v="0"/>
    <x v="0"/>
    <x v="2"/>
    <s v="GUANO"/>
    <s v="LA MATRIZ"/>
    <x v="1"/>
    <n v="1000070"/>
    <x v="0"/>
    <m/>
    <n v="23.2"/>
    <s v="0.00"/>
    <s v="0.00"/>
    <s v="0.00"/>
    <s v="0.00"/>
    <s v="0.00"/>
    <s v="0.00"/>
    <n v="23.2"/>
  </r>
  <r>
    <n v="1000086"/>
    <s v="MATRIZ"/>
    <s v="ESPINEL CUEVA BLANCA GLADYS"/>
    <n v="1702936582"/>
    <x v="0"/>
    <x v="1"/>
    <x v="0"/>
    <x v="0"/>
    <x v="3"/>
    <s v="CHINCHIPE"/>
    <s v="ZUMBA"/>
    <x v="1"/>
    <n v="1000072"/>
    <x v="0"/>
    <m/>
    <n v="12.91"/>
    <s v="0.00"/>
    <s v="0.00"/>
    <s v="0.00"/>
    <s v="0.00"/>
    <s v="0.00"/>
    <s v="0.00"/>
    <n v="12.91"/>
  </r>
  <r>
    <n v="1000071"/>
    <s v="MATRIZ"/>
    <s v="CACERES MENA MAYRA ELIZABETH"/>
    <n v="602493041"/>
    <x v="0"/>
    <x v="1"/>
    <x v="0"/>
    <x v="1"/>
    <x v="2"/>
    <s v="RIOBAMBA"/>
    <s v="RIOBAMBA"/>
    <x v="1"/>
    <n v="1000075"/>
    <x v="0"/>
    <m/>
    <n v="16.79"/>
    <s v="0.00"/>
    <s v="0.00"/>
    <s v="0.00"/>
    <s v="200.00"/>
    <s v="0.00"/>
    <s v="0.01"/>
    <n v="216.79"/>
  </r>
  <r>
    <n v="1000084"/>
    <s v="MATRIZ"/>
    <s v="SOLORZANO HIDALGO ERMITA GRIMANESA"/>
    <n v="601803752"/>
    <x v="0"/>
    <x v="1"/>
    <x v="0"/>
    <x v="1"/>
    <x v="2"/>
    <s v="RIOBAMBA"/>
    <s v="RIOBAMBA"/>
    <x v="1"/>
    <n v="1000077"/>
    <x v="0"/>
    <m/>
    <n v="0.88"/>
    <s v="0.00"/>
    <s v="0.00"/>
    <s v="0.00"/>
    <s v="0.00"/>
    <s v="0.00"/>
    <s v="0.00"/>
    <n v="0.88"/>
  </r>
  <r>
    <n v="1000061"/>
    <s v="MATRIZ"/>
    <s v="GUERRA PROCEL ANA LUCIA"/>
    <n v="601210412"/>
    <x v="0"/>
    <x v="1"/>
    <x v="0"/>
    <x v="1"/>
    <x v="2"/>
    <s v="RIOBAMBA"/>
    <s v="LIZARZABURU"/>
    <x v="1"/>
    <n v="1000078"/>
    <x v="0"/>
    <m/>
    <n v="37.590000000000003"/>
    <s v="0.00"/>
    <s v="0.00"/>
    <s v="0.00"/>
    <s v="0.00"/>
    <s v="0.00"/>
    <s v="0.01"/>
    <n v="37.590000000000003"/>
  </r>
  <r>
    <n v="1000059"/>
    <s v="MATRIZ"/>
    <s v="CASTELO HARO SOCORRO ISABEL"/>
    <n v="603015520"/>
    <x v="0"/>
    <x v="1"/>
    <x v="0"/>
    <x v="1"/>
    <x v="2"/>
    <s v="RIOBAMBA"/>
    <s v="RIOBAMBA"/>
    <x v="1"/>
    <n v="1000079"/>
    <x v="0"/>
    <m/>
    <n v="0.28000000000000003"/>
    <s v="0.00"/>
    <s v="0.00"/>
    <s v="0.00"/>
    <s v="0.00"/>
    <s v="0.00"/>
    <s v="0.00"/>
    <n v="0.28000000000000003"/>
  </r>
  <r>
    <n v="1000085"/>
    <s v="MATRIZ"/>
    <s v="CACERES MENA ANDRES PAUL"/>
    <n v="603780024"/>
    <x v="0"/>
    <x v="0"/>
    <x v="0"/>
    <x v="1"/>
    <x v="2"/>
    <s v="RIOBAMBA"/>
    <s v="RIOBAMBA"/>
    <x v="1"/>
    <n v="1000082"/>
    <x v="0"/>
    <m/>
    <n v="2.5499999999999998"/>
    <s v="0.00"/>
    <s v="0.00"/>
    <s v="0.00"/>
    <s v="0.00"/>
    <s v="0.00"/>
    <s v="0.00"/>
    <n v="2.5499999999999998"/>
  </r>
  <r>
    <n v="1000077"/>
    <s v="MATRIZ"/>
    <s v="MEJIA PEREZ ANDRES FELIPE"/>
    <n v="603877507"/>
    <x v="0"/>
    <x v="0"/>
    <x v="0"/>
    <x v="1"/>
    <x v="2"/>
    <s v="RIOBAMBA"/>
    <s v="RIOBAMBA"/>
    <x v="1"/>
    <n v="1000084"/>
    <x v="0"/>
    <m/>
    <n v="0.73"/>
    <s v="0.00"/>
    <s v="0.00"/>
    <s v="0.00"/>
    <s v="0.00"/>
    <s v="0.00"/>
    <s v="0.00"/>
    <n v="0.73"/>
  </r>
  <r>
    <n v="1000067"/>
    <s v="MATRIZ"/>
    <s v="SILVA MIÑACA FABIAN ERNESTO"/>
    <n v="603346230"/>
    <x v="0"/>
    <x v="0"/>
    <x v="0"/>
    <x v="1"/>
    <x v="2"/>
    <s v="RIOBAMBA"/>
    <s v="RIOBAMBA"/>
    <x v="1"/>
    <n v="1000085"/>
    <x v="0"/>
    <m/>
    <n v="9.6300000000000008"/>
    <s v="0.00"/>
    <s v="0.00"/>
    <s v="0.00"/>
    <s v="0.00"/>
    <s v="0.00"/>
    <s v="0.00"/>
    <n v="9.6300000000000008"/>
  </r>
  <r>
    <n v="1000063"/>
    <s v="MATRIZ"/>
    <s v="LONDO AUQUILLA SILVIA PATRICIA"/>
    <n v="604274910"/>
    <x v="1"/>
    <x v="1"/>
    <x v="0"/>
    <x v="2"/>
    <x v="2"/>
    <s v="RIOBAMBA"/>
    <s v="LIZARZABURU"/>
    <x v="1"/>
    <n v="1000086"/>
    <x v="0"/>
    <m/>
    <n v="0"/>
    <s v="0.00"/>
    <s v="0.00"/>
    <s v="0.00"/>
    <s v="0.00"/>
    <s v="0.00"/>
    <s v="0.00"/>
    <n v="0"/>
  </r>
  <r>
    <n v="1000091"/>
    <s v="MATRIZ"/>
    <s v="VINUEZA VILLACIS ANGEL HUGO"/>
    <n v="200854719"/>
    <x v="0"/>
    <x v="0"/>
    <x v="0"/>
    <x v="1"/>
    <x v="0"/>
    <s v="GUARANDA"/>
    <s v="GUARANDA"/>
    <x v="1"/>
    <n v="1000087"/>
    <x v="0"/>
    <m/>
    <n v="37.42"/>
    <s v="0.00"/>
    <s v="0.00"/>
    <s v="0.00"/>
    <s v="0.00"/>
    <s v="0.00"/>
    <s v="0.00"/>
    <n v="37.42"/>
  </r>
  <r>
    <n v="1000064"/>
    <s v="MATRIZ"/>
    <s v="MARCHAN AMOROSO DALILA ANTONIA"/>
    <n v="602485575"/>
    <x v="0"/>
    <x v="1"/>
    <x v="0"/>
    <x v="1"/>
    <x v="2"/>
    <s v="RIOBAMBA"/>
    <s v="RIOBAMBA"/>
    <x v="1"/>
    <n v="1000088"/>
    <x v="0"/>
    <m/>
    <n v="0.27"/>
    <s v="0.00"/>
    <s v="0.00"/>
    <s v="0.00"/>
    <s v="0.00"/>
    <s v="0.00"/>
    <s v="0.00"/>
    <n v="0.27"/>
  </r>
  <r>
    <n v="1000058"/>
    <s v="MATRIZ"/>
    <s v="BENAVIDES HERRERIA ALBA LUCIA"/>
    <n v="400818217"/>
    <x v="0"/>
    <x v="1"/>
    <x v="0"/>
    <x v="1"/>
    <x v="4"/>
    <s v="ESPEJO"/>
    <s v="EL ANGEL"/>
    <x v="1"/>
    <n v="1000089"/>
    <x v="0"/>
    <m/>
    <n v="0"/>
    <s v="0.00"/>
    <s v="0.00"/>
    <s v="0.00"/>
    <s v="0.00"/>
    <s v="0.00"/>
    <s v="0.00"/>
    <n v="0"/>
  </r>
  <r>
    <n v="1000001"/>
    <s v="MATRIZ"/>
    <s v="ALIAGA ERAZO ALEXANDRA DEL ROCIO"/>
    <n v="602339368"/>
    <x v="1"/>
    <x v="1"/>
    <x v="0"/>
    <x v="1"/>
    <x v="2"/>
    <s v="RIOBAMBA"/>
    <s v="YARUQUIES"/>
    <x v="1"/>
    <n v="1000090"/>
    <x v="0"/>
    <m/>
    <n v="76.09"/>
    <s v="0.00"/>
    <s v="0.00"/>
    <s v="0.00"/>
    <s v="0.00"/>
    <s v="0.00"/>
    <s v="0.00"/>
    <n v="76.09"/>
  </r>
  <r>
    <n v="1000069"/>
    <s v="MATRIZ"/>
    <s v="YAMBAY LEMA ANGEL MEDARDO"/>
    <n v="905754610"/>
    <x v="1"/>
    <x v="0"/>
    <x v="0"/>
    <x v="2"/>
    <x v="2"/>
    <s v="GUANO"/>
    <s v="LA MATRIZ"/>
    <x v="1"/>
    <n v="1000092"/>
    <x v="0"/>
    <m/>
    <n v="83.39"/>
    <s v="0.00"/>
    <s v="0.00"/>
    <s v="0.00"/>
    <s v="0.00"/>
    <s v="0.00"/>
    <s v="0.00"/>
    <n v="83.39"/>
  </r>
  <r>
    <n v="1000070"/>
    <s v="MATRIZ"/>
    <s v="YAMBAY LEMA EDGAR SALOMON"/>
    <n v="601397862"/>
    <x v="1"/>
    <x v="0"/>
    <x v="0"/>
    <x v="1"/>
    <x v="2"/>
    <s v="RIOBAMBA"/>
    <s v="VELASCO"/>
    <x v="1"/>
    <n v="1000093"/>
    <x v="0"/>
    <m/>
    <n v="2.7"/>
    <s v="0.00"/>
    <s v="0.00"/>
    <s v="0.00"/>
    <s v="1.24"/>
    <s v="0.00"/>
    <s v="0.00"/>
    <n v="3.94"/>
  </r>
  <r>
    <n v="1000057"/>
    <s v="MATRIZ"/>
    <s v="BAYAS BONILLA NELLY IVONE"/>
    <n v="602353641"/>
    <x v="0"/>
    <x v="1"/>
    <x v="0"/>
    <x v="1"/>
    <x v="2"/>
    <s v="RIOBAMBA"/>
    <s v="RIOBAMBA"/>
    <x v="1"/>
    <n v="1000096"/>
    <x v="0"/>
    <m/>
    <n v="0.14000000000000001"/>
    <s v="0.00"/>
    <s v="0.00"/>
    <s v="0.00"/>
    <s v="0.00"/>
    <s v="0.00"/>
    <s v="0.00"/>
    <n v="0.14000000000000001"/>
  </r>
  <r>
    <n v="1000087"/>
    <s v="MATRIZ"/>
    <s v="GUAYLLA CURICAMA JULIA CECILIA"/>
    <n v="603046905"/>
    <x v="1"/>
    <x v="1"/>
    <x v="0"/>
    <x v="1"/>
    <x v="2"/>
    <s v="RIOBAMBA"/>
    <s v="LICAN"/>
    <x v="0"/>
    <n v="1000097"/>
    <x v="0"/>
    <m/>
    <n v="0"/>
    <s v="0.00"/>
    <s v="0.00"/>
    <s v="0.00"/>
    <s v="0.00"/>
    <s v="0.00"/>
    <s v="0.00"/>
    <n v="0"/>
  </r>
  <r>
    <n v="1000082"/>
    <s v="MATRIZ"/>
    <s v="LUNA RODRIGUEZ MONICA PATRICIA"/>
    <n v="601824881"/>
    <x v="0"/>
    <x v="1"/>
    <x v="0"/>
    <x v="1"/>
    <x v="2"/>
    <s v="RIOBAMBA"/>
    <s v="LIZARZABURU"/>
    <x v="1"/>
    <n v="1000098"/>
    <x v="0"/>
    <m/>
    <n v="26.46"/>
    <s v="0.00"/>
    <s v="0.00"/>
    <s v="0.00"/>
    <s v="155.00"/>
    <s v="0.00"/>
    <s v="0.00"/>
    <n v="181.46"/>
  </r>
  <r>
    <n v="1000062"/>
    <s v="MATRIZ"/>
    <s v="GUERRERO HERMENEJILDO ANTONIO VICENTE"/>
    <n v="907507693"/>
    <x v="0"/>
    <x v="0"/>
    <x v="0"/>
    <x v="1"/>
    <x v="5"/>
    <s v="GUAYAQUIL"/>
    <s v="GUAYAQUIL"/>
    <x v="1"/>
    <n v="1000099"/>
    <x v="0"/>
    <m/>
    <n v="7.68"/>
    <s v="0.00"/>
    <s v="0.00"/>
    <s v="0.00"/>
    <s v="0.00"/>
    <s v="0.00"/>
    <s v="0.00"/>
    <n v="7.68"/>
  </r>
  <r>
    <n v="1000090"/>
    <s v="MATRIZ"/>
    <s v="VALLEJO MARTINEZ MONICA LIZBETH"/>
    <n v="604177188"/>
    <x v="1"/>
    <x v="1"/>
    <x v="0"/>
    <x v="0"/>
    <x v="2"/>
    <s v="RIOBAMBA"/>
    <s v="LIZARZABURU"/>
    <x v="1"/>
    <n v="1000100"/>
    <x v="0"/>
    <m/>
    <n v="100.23"/>
    <s v="0.00"/>
    <s v="0.00"/>
    <s v="0.00"/>
    <s v="0.00"/>
    <s v="0.00"/>
    <s v="0.00"/>
    <n v="100.23"/>
  </r>
  <r>
    <n v="1000089"/>
    <s v="MATRIZ"/>
    <s v="PISCO REVELO DENNISE ANDREA"/>
    <n v="930614607"/>
    <x v="0"/>
    <x v="1"/>
    <x v="0"/>
    <x v="3"/>
    <x v="5"/>
    <s v="GUAYAQUIL"/>
    <s v="GUAYAQUIL"/>
    <x v="1"/>
    <n v="1000101"/>
    <x v="0"/>
    <m/>
    <n v="0.14000000000000001"/>
    <s v="0.00"/>
    <s v="0.00"/>
    <s v="0.00"/>
    <s v="0.00"/>
    <s v="0.00"/>
    <s v="0.00"/>
    <n v="0.14000000000000001"/>
  </r>
  <r>
    <n v="1000081"/>
    <s v="MATRIZ"/>
    <s v="BARAHONA CHAVEZ TELMO RODRIGO"/>
    <n v="603043449"/>
    <x v="0"/>
    <x v="0"/>
    <x v="0"/>
    <x v="1"/>
    <x v="2"/>
    <s v="RIOBAMBA"/>
    <s v="RIOBAMBA"/>
    <x v="1"/>
    <n v="1000102"/>
    <x v="0"/>
    <m/>
    <n v="0"/>
    <s v="0.00"/>
    <s v="0.00"/>
    <s v="0.00"/>
    <s v="0.00"/>
    <s v="0.00"/>
    <s v="0.00"/>
    <n v="0"/>
  </r>
  <r>
    <n v="1000066"/>
    <s v="MATRIZ"/>
    <s v="MORA BAQUENDANO NESSAR GILBER"/>
    <n v="1201797741"/>
    <x v="0"/>
    <x v="0"/>
    <x v="0"/>
    <x v="1"/>
    <x v="6"/>
    <s v="BABAHOYO"/>
    <s v="BABAHOYO"/>
    <x v="1"/>
    <n v="1000104"/>
    <x v="0"/>
    <m/>
    <n v="133.06"/>
    <s v="0.00"/>
    <s v="0.00"/>
    <s v="0.00"/>
    <s v="0.00"/>
    <s v="0.00"/>
    <s v="0.00"/>
    <n v="133.06"/>
  </r>
  <r>
    <n v="1000073"/>
    <s v="MATRIZ"/>
    <s v="CUADROS ALCIVAR ROSA MARIA"/>
    <n v="1708990096"/>
    <x v="0"/>
    <x v="1"/>
    <x v="0"/>
    <x v="1"/>
    <x v="1"/>
    <s v="QUITO"/>
    <s v="COTOCOLLAO"/>
    <x v="1"/>
    <n v="1000105"/>
    <x v="0"/>
    <m/>
    <n v="94.3"/>
    <s v="0.00"/>
    <s v="0.00"/>
    <s v="0.00"/>
    <s v="0.00"/>
    <s v="0.00"/>
    <s v="0.00"/>
    <n v="94.3"/>
  </r>
  <r>
    <n v="1000075"/>
    <s v="MATRIZ"/>
    <s v="GUERRERO DE LA ROSA ALEX ANTONIO"/>
    <n v="603568973"/>
    <x v="0"/>
    <x v="0"/>
    <x v="0"/>
    <x v="1"/>
    <x v="2"/>
    <s v="RIOBAMBA"/>
    <s v="RIOBAMBA"/>
    <x v="1"/>
    <n v="1000106"/>
    <x v="0"/>
    <m/>
    <n v="12.14"/>
    <s v="0.00"/>
    <s v="0.00"/>
    <s v="0.00"/>
    <s v="0.00"/>
    <s v="0.00"/>
    <s v="0.00"/>
    <n v="12.14"/>
  </r>
  <r>
    <n v="1000076"/>
    <s v="MATRIZ"/>
    <s v="HERNANDEZ CARRILLO ELSY DE LOURDES"/>
    <n v="602122533"/>
    <x v="0"/>
    <x v="1"/>
    <x v="0"/>
    <x v="1"/>
    <x v="2"/>
    <s v="RIOBAMBA"/>
    <s v="RIOBAMBA"/>
    <x v="1"/>
    <n v="1000108"/>
    <x v="0"/>
    <m/>
    <n v="111.29"/>
    <s v="0.00"/>
    <s v="0.00"/>
    <s v="0.00"/>
    <s v="0.00"/>
    <s v="0.00"/>
    <s v="0.00"/>
    <n v="111.29"/>
  </r>
  <r>
    <n v="1000098"/>
    <s v="MATRIZ"/>
    <s v="RODRIGUEZ INCA FANNY MORAIMA"/>
    <n v="601991870"/>
    <x v="0"/>
    <x v="1"/>
    <x v="0"/>
    <x v="1"/>
    <x v="2"/>
    <s v="PENIPE"/>
    <s v="MATUS"/>
    <x v="0"/>
    <n v="1000109"/>
    <x v="0"/>
    <m/>
    <n v="0.28999999999999998"/>
    <s v="0.00"/>
    <s v="0.00"/>
    <s v="0.00"/>
    <s v="0.00"/>
    <s v="0.00"/>
    <s v="0.00"/>
    <n v="0.28999999999999998"/>
  </r>
  <r>
    <n v="1000170"/>
    <s v="MATRIZ"/>
    <s v="NARANJO AYALA LIGIA PATRICIA"/>
    <n v="602297285"/>
    <x v="0"/>
    <x v="1"/>
    <x v="0"/>
    <x v="3"/>
    <x v="1"/>
    <s v="QUITO"/>
    <s v="COTOCOLLAO"/>
    <x v="1"/>
    <n v="1000110"/>
    <x v="0"/>
    <m/>
    <n v="0.24"/>
    <s v="0.00"/>
    <s v="0.00"/>
    <s v="0.00"/>
    <s v="0.00"/>
    <s v="0.00"/>
    <s v="0.00"/>
    <n v="0.24"/>
  </r>
  <r>
    <n v="1000097"/>
    <s v="MATRIZ"/>
    <s v="RICAURTE PULGAR PAOLA RENATA"/>
    <n v="603481508"/>
    <x v="0"/>
    <x v="1"/>
    <x v="0"/>
    <x v="0"/>
    <x v="2"/>
    <s v="RIOBAMBA"/>
    <s v="VELASCO"/>
    <x v="1"/>
    <n v="1000111"/>
    <x v="0"/>
    <m/>
    <n v="0"/>
    <s v="0.00"/>
    <s v="0.00"/>
    <s v="0.00"/>
    <s v="0.00"/>
    <s v="0.00"/>
    <s v="0.00"/>
    <n v="0"/>
  </r>
  <r>
    <n v="1000095"/>
    <s v="MATRIZ"/>
    <s v="MARQUEZ MATUTE JUAN OCTAVIO"/>
    <n v="1201026380"/>
    <x v="0"/>
    <x v="0"/>
    <x v="0"/>
    <x v="1"/>
    <x v="5"/>
    <s v="MILAGRO"/>
    <s v="CHOBO"/>
    <x v="0"/>
    <n v="1000112"/>
    <x v="0"/>
    <m/>
    <n v="101.79"/>
    <s v="0.00"/>
    <s v="0.00"/>
    <s v="0.00"/>
    <s v="0.00"/>
    <s v="0.00"/>
    <s v="0.00"/>
    <n v="101.79"/>
  </r>
  <r>
    <n v="1000096"/>
    <s v="MATRIZ"/>
    <s v="QUIROZ TIRIRA EDGAR ROLANDO"/>
    <n v="400899985"/>
    <x v="1"/>
    <x v="0"/>
    <x v="0"/>
    <x v="1"/>
    <x v="4"/>
    <s v="MONTUFAR"/>
    <s v="GONZALEZ SUAREZ"/>
    <x v="1"/>
    <n v="1000113"/>
    <x v="0"/>
    <m/>
    <n v="6.59"/>
    <s v="0.00"/>
    <s v="0.00"/>
    <s v="0.00"/>
    <s v="0.00"/>
    <s v="0.00"/>
    <s v="0.00"/>
    <n v="6.59"/>
  </r>
  <r>
    <n v="1000092"/>
    <s v="MATRIZ"/>
    <s v="BENALCAZAR LUNA MONICA CLEMENCIA"/>
    <n v="603994609"/>
    <x v="0"/>
    <x v="1"/>
    <x v="0"/>
    <x v="1"/>
    <x v="2"/>
    <s v="RIOBAMBA"/>
    <s v="RIOBAMBA"/>
    <x v="1"/>
    <n v="1000114"/>
    <x v="0"/>
    <m/>
    <n v="9.59"/>
    <s v="0.00"/>
    <s v="0.00"/>
    <s v="0.00"/>
    <s v="0.00"/>
    <s v="0.00"/>
    <s v="0.00"/>
    <n v="9.59"/>
  </r>
  <r>
    <n v="1000172"/>
    <s v="MATRIZ"/>
    <s v="HERNANDEZ MAROTO MARIA JUDITH"/>
    <n v="602568214"/>
    <x v="0"/>
    <x v="1"/>
    <x v="0"/>
    <x v="3"/>
    <x v="1"/>
    <s v="QUITO"/>
    <s v="COTOCOLLAO"/>
    <x v="1"/>
    <n v="1000115"/>
    <x v="0"/>
    <m/>
    <n v="0.24"/>
    <s v="0.00"/>
    <s v="0.00"/>
    <s v="0.00"/>
    <s v="0.00"/>
    <s v="0.00"/>
    <s v="0.00"/>
    <n v="0.24"/>
  </r>
  <r>
    <n v="1000093"/>
    <s v="MATRIZ"/>
    <s v="ESTRELLA JARA WILSON PEDRO"/>
    <n v="602047862"/>
    <x v="1"/>
    <x v="0"/>
    <x v="0"/>
    <x v="1"/>
    <x v="2"/>
    <s v="RIOBAMBA"/>
    <s v="SAN JUAN"/>
    <x v="0"/>
    <n v="1000116"/>
    <x v="0"/>
    <m/>
    <n v="0"/>
    <s v="0.00"/>
    <s v="0.00"/>
    <s v="0.00"/>
    <s v="0.00"/>
    <s v="0.00"/>
    <s v="0.00"/>
    <n v="0"/>
  </r>
  <r>
    <n v="1000094"/>
    <s v="MATRIZ"/>
    <s v="GAIBOR HERNANDEZ JHONATAN JHOEL"/>
    <n v="603987934"/>
    <x v="0"/>
    <x v="0"/>
    <x v="0"/>
    <x v="2"/>
    <x v="2"/>
    <s v="RIOBAMBA"/>
    <s v="RIOBAMBA"/>
    <x v="1"/>
    <n v="1000117"/>
    <x v="0"/>
    <m/>
    <n v="0.13"/>
    <s v="0.00"/>
    <s v="0.00"/>
    <s v="0.00"/>
    <s v="50.00"/>
    <s v="0.00"/>
    <s v="0.00"/>
    <n v="50.13"/>
  </r>
  <r>
    <n v="1000177"/>
    <s v="MATRIZ"/>
    <s v="CUEVA ROJAS MARIANITA ENID"/>
    <n v="703266940"/>
    <x v="0"/>
    <x v="1"/>
    <x v="0"/>
    <x v="3"/>
    <x v="1"/>
    <s v="QUITO"/>
    <s v="QUITO"/>
    <x v="1"/>
    <n v="1000121"/>
    <x v="0"/>
    <m/>
    <n v="0.83"/>
    <s v="0.00"/>
    <s v="0.00"/>
    <s v="0.00"/>
    <s v="0.00"/>
    <s v="0.00"/>
    <s v="0.00"/>
    <n v="0.83"/>
  </r>
  <r>
    <n v="1000100"/>
    <s v="MATRIZ"/>
    <s v="GUACHO SILVA IVAN GUILLERMO"/>
    <n v="603048794"/>
    <x v="1"/>
    <x v="0"/>
    <x v="0"/>
    <x v="1"/>
    <x v="2"/>
    <s v="RIOBAMBA"/>
    <s v="VELOZ"/>
    <x v="1"/>
    <n v="1000122"/>
    <x v="0"/>
    <m/>
    <n v="0"/>
    <s v="0.00"/>
    <s v="0.00"/>
    <s v="0.00"/>
    <s v="0.00"/>
    <s v="0.00"/>
    <s v="0.00"/>
    <n v="0"/>
  </r>
  <r>
    <n v="1000099"/>
    <s v="MATRIZ"/>
    <s v="DAMIAN TENELEMA JUANA LOURDES"/>
    <n v="602769093"/>
    <x v="0"/>
    <x v="1"/>
    <x v="0"/>
    <x v="1"/>
    <x v="2"/>
    <s v="RIOBAMBA"/>
    <s v="RIOBAMBA"/>
    <x v="1"/>
    <n v="1000123"/>
    <x v="0"/>
    <m/>
    <n v="0.27"/>
    <s v="0.00"/>
    <s v="0.00"/>
    <s v="0.00"/>
    <s v="0.00"/>
    <s v="0.00"/>
    <s v="0.00"/>
    <n v="0.27"/>
  </r>
  <r>
    <n v="1000110"/>
    <s v="MATRIZ"/>
    <s v="TINGO VALDIVIESO MARIA ORFELINA"/>
    <n v="602021982"/>
    <x v="0"/>
    <x v="1"/>
    <x v="0"/>
    <x v="1"/>
    <x v="2"/>
    <s v="RIOBAMBA"/>
    <s v="VELASCO"/>
    <x v="1"/>
    <n v="1000124"/>
    <x v="0"/>
    <m/>
    <n v="2.11"/>
    <s v="0.00"/>
    <s v="0.00"/>
    <s v="0.00"/>
    <s v="0.00"/>
    <s v="0.00"/>
    <s v="0.00"/>
    <n v="2.11"/>
  </r>
  <r>
    <n v="1000103"/>
    <s v="MATRIZ"/>
    <s v="MASACHE RAMOS ELIANY DEL ROCIO"/>
    <n v="1720476397"/>
    <x v="0"/>
    <x v="1"/>
    <x v="0"/>
    <x v="1"/>
    <x v="1"/>
    <s v="QUITO"/>
    <s v="COTOCOLLAO"/>
    <x v="1"/>
    <n v="1000127"/>
    <x v="0"/>
    <m/>
    <n v="0.13"/>
    <s v="0.00"/>
    <s v="0.00"/>
    <s v="0.00"/>
    <s v="0.00"/>
    <s v="0.00"/>
    <s v="0.00"/>
    <n v="0.13"/>
  </r>
  <r>
    <n v="1000168"/>
    <s v="MATRIZ"/>
    <s v="GUAMAN LLANGA ALONSO "/>
    <n v="601923659"/>
    <x v="1"/>
    <x v="0"/>
    <x v="0"/>
    <x v="1"/>
    <x v="2"/>
    <s v="RIOBAMBA"/>
    <s v="LICAN"/>
    <x v="0"/>
    <n v="1000128"/>
    <x v="0"/>
    <m/>
    <n v="0.26"/>
    <s v="0.00"/>
    <s v="0.00"/>
    <s v="0.00"/>
    <s v="0.00"/>
    <s v="0.00"/>
    <s v="0.00"/>
    <n v="0.26"/>
  </r>
  <r>
    <n v="1000005"/>
    <s v="MATRIZ"/>
    <s v="ANDRAMUÑO DIAZ JEANETH VIBIANA"/>
    <n v="602774945"/>
    <x v="1"/>
    <x v="1"/>
    <x v="0"/>
    <x v="1"/>
    <x v="2"/>
    <s v="RIOBAMBA"/>
    <s v="VELASCO"/>
    <x v="1"/>
    <n v="1000129"/>
    <x v="0"/>
    <m/>
    <n v="0"/>
    <s v="0.00"/>
    <s v="0.00"/>
    <s v="0.00"/>
    <s v="0.00"/>
    <s v="0.00"/>
    <s v="0.00"/>
    <n v="0"/>
  </r>
  <r>
    <n v="1000006"/>
    <s v="MATRIZ"/>
    <s v="ANDRAMUÑO DIAZ VERONICA DEL CARMEN"/>
    <n v="603589912"/>
    <x v="1"/>
    <x v="1"/>
    <x v="0"/>
    <x v="1"/>
    <x v="2"/>
    <s v="RIOBAMBA"/>
    <s v="LIZARZABURU"/>
    <x v="1"/>
    <n v="1000130"/>
    <x v="0"/>
    <m/>
    <n v="0.24"/>
    <s v="0.00"/>
    <s v="0.00"/>
    <s v="0.00"/>
    <s v="0.00"/>
    <s v="0.00"/>
    <s v="0.00"/>
    <n v="0.24"/>
  </r>
  <r>
    <n v="1000106"/>
    <s v="MATRIZ"/>
    <s v="REINOSO PAREDES ANITA MAGALLY"/>
    <n v="602531287"/>
    <x v="0"/>
    <x v="1"/>
    <x v="0"/>
    <x v="1"/>
    <x v="2"/>
    <s v="RIOBAMBA"/>
    <s v="RIOBAMBA"/>
    <x v="1"/>
    <n v="1000132"/>
    <x v="1"/>
    <n v="44529"/>
    <n v="31.98"/>
    <s v="0.00"/>
    <s v="0.00"/>
    <s v="0.00"/>
    <s v="0.00"/>
    <s v="0.00"/>
    <s v="0.00"/>
    <n v="31.98"/>
  </r>
  <r>
    <n v="1000157"/>
    <s v="MATRIZ"/>
    <s v="TOAPANTA PINDUISACA LUIS RODRIGO"/>
    <n v="602541500"/>
    <x v="0"/>
    <x v="0"/>
    <x v="0"/>
    <x v="2"/>
    <x v="2"/>
    <s v="CHAMBO"/>
    <s v="CHAMBO"/>
    <x v="1"/>
    <n v="1000133"/>
    <x v="0"/>
    <m/>
    <n v="0.49"/>
    <s v="0.00"/>
    <s v="0.00"/>
    <s v="0.00"/>
    <s v="0.00"/>
    <s v="0.00"/>
    <s v="0.00"/>
    <n v="0.49"/>
  </r>
  <r>
    <n v="1000154"/>
    <s v="MATRIZ"/>
    <s v="JATIVA NIETO OSCAR RUBEN"/>
    <n v="1002705851"/>
    <x v="0"/>
    <x v="0"/>
    <x v="0"/>
    <x v="0"/>
    <x v="7"/>
    <s v="ANTONIO ANTE"/>
    <s v="SAN ROQUE"/>
    <x v="0"/>
    <n v="1000134"/>
    <x v="0"/>
    <m/>
    <n v="0"/>
    <s v="0.00"/>
    <s v="0.00"/>
    <s v="0.00"/>
    <s v="0.00"/>
    <s v="0.00"/>
    <s v="0.00"/>
    <n v="0"/>
  </r>
  <r>
    <n v="1000109"/>
    <s v="MATRIZ"/>
    <s v="JARA NARANJO JESSICA PAOLA"/>
    <n v="605193291"/>
    <x v="0"/>
    <x v="1"/>
    <x v="0"/>
    <x v="2"/>
    <x v="2"/>
    <s v="RIOBAMBA"/>
    <s v="RIOBAMBA"/>
    <x v="1"/>
    <n v="1000135"/>
    <x v="0"/>
    <m/>
    <n v="0.74"/>
    <s v="0.00"/>
    <s v="0.00"/>
    <s v="0.00"/>
    <s v="0.00"/>
    <s v="0.00"/>
    <s v="0.00"/>
    <n v="0.74"/>
  </r>
  <r>
    <n v="1000108"/>
    <s v="MATRIZ"/>
    <s v="GUSQUI ESTRADA LADY MILENA"/>
    <n v="604268870"/>
    <x v="0"/>
    <x v="1"/>
    <x v="0"/>
    <x v="1"/>
    <x v="2"/>
    <s v="RIOBAMBA"/>
    <s v="RIOBAMBA"/>
    <x v="1"/>
    <n v="1000136"/>
    <x v="0"/>
    <m/>
    <n v="172.22"/>
    <s v="0.00"/>
    <s v="0.00"/>
    <s v="0.00"/>
    <s v="0.00"/>
    <s v="0.00"/>
    <s v="0.00"/>
    <n v="172.22"/>
  </r>
  <r>
    <n v="1000179"/>
    <s v="MATRIZ"/>
    <s v="PUGACHI PAZ HOMERO CICERON"/>
    <n v="2100416870"/>
    <x v="0"/>
    <x v="0"/>
    <x v="0"/>
    <x v="3"/>
    <x v="1"/>
    <s v="QUITO"/>
    <s v="COTOCOLLAO"/>
    <x v="1"/>
    <n v="1000137"/>
    <x v="0"/>
    <m/>
    <n v="0.37"/>
    <s v="0.00"/>
    <s v="0.00"/>
    <s v="0.00"/>
    <s v="0.00"/>
    <s v="0.00"/>
    <s v="0.00"/>
    <n v="0.37"/>
  </r>
  <r>
    <n v="1000112"/>
    <s v="MATRIZ"/>
    <s v="MOROCHO MISHQUI MARIA YOLANDA"/>
    <n v="603670464"/>
    <x v="1"/>
    <x v="1"/>
    <x v="0"/>
    <x v="1"/>
    <x v="2"/>
    <s v="RIOBAMBA"/>
    <s v="LIZARZABURU"/>
    <x v="1"/>
    <n v="1000138"/>
    <x v="1"/>
    <n v="44519"/>
    <n v="0.14000000000000001"/>
    <s v="0.00"/>
    <s v="0.00"/>
    <s v="0.00"/>
    <s v="0.00"/>
    <s v="0.00"/>
    <s v="0.00"/>
    <n v="0.14000000000000001"/>
  </r>
  <r>
    <n v="1000115"/>
    <s v="MATRIZ"/>
    <s v="LUNA RODRIGUEZ JENNY DEL PILAR"/>
    <n v="601388564"/>
    <x v="0"/>
    <x v="1"/>
    <x v="0"/>
    <x v="1"/>
    <x v="5"/>
    <s v="GUAYAQUIL"/>
    <s v="CARBO (CONCEPCION)"/>
    <x v="1"/>
    <n v="1000139"/>
    <x v="0"/>
    <m/>
    <n v="42.38"/>
    <s v="0.00"/>
    <s v="0.00"/>
    <s v="0.00"/>
    <s v="0.00"/>
    <s v="0.00"/>
    <s v="0.00"/>
    <n v="42.38"/>
  </r>
  <r>
    <n v="1000114"/>
    <s v="MATRIZ"/>
    <s v="CACERES MENA JUAN CARLOS"/>
    <n v="603156837"/>
    <x v="0"/>
    <x v="0"/>
    <x v="0"/>
    <x v="1"/>
    <x v="2"/>
    <s v="RIOBAMBA"/>
    <s v="VELOZ"/>
    <x v="1"/>
    <n v="1000141"/>
    <x v="0"/>
    <m/>
    <n v="10.28"/>
    <s v="0.00"/>
    <s v="0.00"/>
    <s v="0.00"/>
    <s v="0.00"/>
    <s v="0.00"/>
    <s v="0.00"/>
    <n v="10.28"/>
  </r>
  <r>
    <n v="1000113"/>
    <s v="MATRIZ"/>
    <s v="PINDUISACA DAQUILEMA MARIA CONCEPCION"/>
    <n v="600826192"/>
    <x v="1"/>
    <x v="1"/>
    <x v="0"/>
    <x v="2"/>
    <x v="2"/>
    <s v="RIOBAMBA"/>
    <s v="LIZARZABURU"/>
    <x v="1"/>
    <n v="1000142"/>
    <x v="0"/>
    <m/>
    <n v="208.23"/>
    <s v="0.00"/>
    <s v="0.00"/>
    <s v="0.00"/>
    <s v="0.00"/>
    <s v="0.00"/>
    <s v="0.00"/>
    <n v="208.23"/>
  </r>
  <r>
    <n v="1000116"/>
    <s v="MATRIZ"/>
    <s v="MEDINA PAREDES CELSO ENRIQUE"/>
    <n v="601544398"/>
    <x v="0"/>
    <x v="0"/>
    <x v="0"/>
    <x v="2"/>
    <x v="2"/>
    <s v="ALAUSI"/>
    <s v="HUIGRA"/>
    <x v="0"/>
    <n v="1000143"/>
    <x v="0"/>
    <m/>
    <n v="4.34"/>
    <s v="0.00"/>
    <s v="0.00"/>
    <s v="0.00"/>
    <s v="0.00"/>
    <s v="0.00"/>
    <s v="0.00"/>
    <n v="4.34"/>
  </r>
  <r>
    <n v="1000128"/>
    <s v="MATRIZ"/>
    <s v="LOPEZ ACAN LUIS ARTURO"/>
    <n v="1709392771"/>
    <x v="0"/>
    <x v="0"/>
    <x v="0"/>
    <x v="1"/>
    <x v="2"/>
    <s v="RIOBAMBA"/>
    <s v="RIOBAMBA"/>
    <x v="1"/>
    <n v="1000144"/>
    <x v="0"/>
    <m/>
    <n v="0.15"/>
    <s v="0.00"/>
    <s v="0.00"/>
    <s v="0.00"/>
    <s v="0.00"/>
    <s v="0.00"/>
    <s v="0.00"/>
    <n v="0.15"/>
  </r>
  <r>
    <n v="1000118"/>
    <s v="MATRIZ"/>
    <s v="SALGUERO CANDO LUIS RODRIGO"/>
    <n v="602154239"/>
    <x v="0"/>
    <x v="0"/>
    <x v="0"/>
    <x v="1"/>
    <x v="2"/>
    <s v="GUANO"/>
    <s v="EL ROSARIO"/>
    <x v="0"/>
    <n v="1000145"/>
    <x v="0"/>
    <m/>
    <n v="49.74"/>
    <s v="0.00"/>
    <s v="0.00"/>
    <s v="0.00"/>
    <s v="0.00"/>
    <s v="0.00"/>
    <s v="0.00"/>
    <n v="49.74"/>
  </r>
  <r>
    <n v="1000175"/>
    <s v="MATRIZ"/>
    <s v="CUEVA ROJAS LUIS ALBERTO"/>
    <n v="604999862"/>
    <x v="0"/>
    <x v="0"/>
    <x v="0"/>
    <x v="3"/>
    <x v="1"/>
    <s v="QUITO"/>
    <s v="COTOCOLLAO"/>
    <x v="1"/>
    <n v="1000146"/>
    <x v="0"/>
    <m/>
    <n v="29.95"/>
    <s v="0.00"/>
    <s v="0.00"/>
    <s v="0.00"/>
    <s v="0.00"/>
    <s v="0.00"/>
    <s v="0.00"/>
    <n v="29.95"/>
  </r>
  <r>
    <n v="1000121"/>
    <s v="MATRIZ"/>
    <s v="VACA ZAMBRANO DIGSELIX "/>
    <n v="600874325"/>
    <x v="0"/>
    <x v="0"/>
    <x v="0"/>
    <x v="1"/>
    <x v="2"/>
    <s v="RIOBAMBA"/>
    <s v="RIOBAMBA"/>
    <x v="1"/>
    <n v="1000147"/>
    <x v="0"/>
    <m/>
    <n v="4230.47"/>
    <s v="0.00"/>
    <s v="0.00"/>
    <s v="0.00"/>
    <s v="0.00"/>
    <s v="0.00"/>
    <s v="0.29"/>
    <n v="4230.47"/>
  </r>
  <r>
    <n v="1000169"/>
    <s v="MATRIZ"/>
    <s v="LLERENA CHACHA ENRIQUETA MERLENE"/>
    <n v="602218646"/>
    <x v="0"/>
    <x v="1"/>
    <x v="0"/>
    <x v="3"/>
    <x v="1"/>
    <s v="QUITO"/>
    <s v="COTOCOLLAO"/>
    <x v="1"/>
    <n v="1000148"/>
    <x v="0"/>
    <m/>
    <n v="0.01"/>
    <s v="0.00"/>
    <s v="0.00"/>
    <s v="0.00"/>
    <s v="0.00"/>
    <s v="0.00"/>
    <s v="0.00"/>
    <n v="0.01"/>
  </r>
  <r>
    <n v="1000117"/>
    <s v="MATRIZ"/>
    <s v="PEREZ MENDOZA ERIKA NATALY"/>
    <n v="605836071"/>
    <x v="0"/>
    <x v="1"/>
    <x v="0"/>
    <x v="1"/>
    <x v="2"/>
    <s v="RIOBAMBA"/>
    <s v="RIOBAMBA"/>
    <x v="1"/>
    <n v="1000149"/>
    <x v="0"/>
    <m/>
    <n v="0.03"/>
    <s v="0.00"/>
    <s v="0.00"/>
    <s v="0.00"/>
    <s v="0.00"/>
    <s v="0.00"/>
    <s v="0.00"/>
    <n v="0.03"/>
  </r>
  <r>
    <n v="1000120"/>
    <s v="MATRIZ"/>
    <s v="SILVA PADILLA BLANCA LUZMILA"/>
    <n v="602281784"/>
    <x v="0"/>
    <x v="1"/>
    <x v="0"/>
    <x v="1"/>
    <x v="2"/>
    <s v="GUANO"/>
    <s v="LA MATRIZ"/>
    <x v="1"/>
    <n v="1000150"/>
    <x v="0"/>
    <m/>
    <n v="77.89"/>
    <s v="0.00"/>
    <s v="0.00"/>
    <s v="0.00"/>
    <s v="0.00"/>
    <s v="0.00"/>
    <s v="0.00"/>
    <n v="77.89"/>
  </r>
  <r>
    <n v="1000119"/>
    <s v="MATRIZ"/>
    <s v="MORALES YUPA MARIA HERMINIA"/>
    <n v="602604332"/>
    <x v="0"/>
    <x v="1"/>
    <x v="0"/>
    <x v="1"/>
    <x v="2"/>
    <s v="RIOBAMBA"/>
    <s v="PUNGALA"/>
    <x v="0"/>
    <n v="1000151"/>
    <x v="0"/>
    <m/>
    <n v="0.02"/>
    <s v="0.00"/>
    <s v="0.00"/>
    <s v="0.00"/>
    <s v="0.00"/>
    <s v="0.00"/>
    <s v="0.00"/>
    <n v="0.02"/>
  </r>
  <r>
    <n v="1000124"/>
    <s v="MATRIZ"/>
    <s v="VELASTEGUI ALVARADO ROSA MARGARITA"/>
    <n v="602725012"/>
    <x v="0"/>
    <x v="1"/>
    <x v="0"/>
    <x v="2"/>
    <x v="2"/>
    <s v="GUANO"/>
    <s v="SAN ANDRES"/>
    <x v="0"/>
    <n v="1000152"/>
    <x v="0"/>
    <m/>
    <n v="0"/>
    <s v="0.00"/>
    <s v="0.00"/>
    <s v="0.00"/>
    <s v="0.00"/>
    <s v="0.00"/>
    <s v="0.00"/>
    <n v="0"/>
  </r>
  <r>
    <n v="1000122"/>
    <s v="MATRIZ"/>
    <s v="CHICAIZA GUAPULEMA MIRYAM INES"/>
    <n v="604313320"/>
    <x v="1"/>
    <x v="1"/>
    <x v="0"/>
    <x v="1"/>
    <x v="2"/>
    <s v="RIOBAMBA"/>
    <s v="VELOZ"/>
    <x v="1"/>
    <n v="1000153"/>
    <x v="0"/>
    <m/>
    <n v="5.75"/>
    <s v="0.00"/>
    <s v="0.00"/>
    <s v="0.00"/>
    <s v="0.00"/>
    <s v="0.00"/>
    <s v="0.00"/>
    <n v="5.75"/>
  </r>
  <r>
    <n v="1000123"/>
    <s v="MATRIZ"/>
    <s v="HUILCAREMA AUQUILLA CARMEN NARCISA"/>
    <n v="602747628"/>
    <x v="1"/>
    <x v="1"/>
    <x v="0"/>
    <x v="2"/>
    <x v="2"/>
    <s v="RIOBAMBA"/>
    <s v="VELOZ"/>
    <x v="1"/>
    <n v="1000154"/>
    <x v="0"/>
    <m/>
    <n v="0.04"/>
    <s v="0.00"/>
    <s v="0.00"/>
    <s v="0.00"/>
    <s v="100.00"/>
    <s v="0.00"/>
    <s v="0.00"/>
    <n v="100.04"/>
  </r>
  <r>
    <n v="1000160"/>
    <s v="MATRIZ"/>
    <s v="HUILCAREMA AUQUILLA MARGARITA DEL ROCIO"/>
    <n v="603253055"/>
    <x v="1"/>
    <x v="1"/>
    <x v="0"/>
    <x v="2"/>
    <x v="2"/>
    <s v="RIOBAMBA"/>
    <s v="YARUQUIES"/>
    <x v="1"/>
    <n v="1000155"/>
    <x v="0"/>
    <m/>
    <n v="0.14000000000000001"/>
    <s v="0.00"/>
    <s v="0.00"/>
    <s v="0.00"/>
    <s v="0.00"/>
    <s v="0.00"/>
    <s v="0.00"/>
    <n v="0.14000000000000001"/>
  </r>
  <r>
    <n v="1000129"/>
    <s v="MATRIZ"/>
    <s v="TINGO VALDIVIESO MARIA DEL CARMEN"/>
    <n v="602254013"/>
    <x v="0"/>
    <x v="1"/>
    <x v="0"/>
    <x v="1"/>
    <x v="2"/>
    <s v="RIOBAMBA"/>
    <s v="RIOBAMBA"/>
    <x v="1"/>
    <n v="1000156"/>
    <x v="0"/>
    <m/>
    <n v="0.19"/>
    <s v="0.00"/>
    <s v="0.00"/>
    <s v="0.00"/>
    <s v="0.00"/>
    <s v="0.00"/>
    <s v="0.00"/>
    <n v="0.19"/>
  </r>
  <r>
    <n v="1000003"/>
    <s v="MATRIZ"/>
    <s v="ALLAUCA TINGO BETTY MARISOL"/>
    <n v="603913674"/>
    <x v="1"/>
    <x v="1"/>
    <x v="0"/>
    <x v="0"/>
    <x v="2"/>
    <s v="GUANO"/>
    <s v="LA MATRIZ"/>
    <x v="1"/>
    <n v="1000157"/>
    <x v="0"/>
    <m/>
    <n v="0.43"/>
    <s v="0.00"/>
    <s v="0.00"/>
    <s v="0.00"/>
    <s v="0.00"/>
    <s v="0.00"/>
    <s v="0.00"/>
    <n v="0.43"/>
  </r>
  <r>
    <n v="1000178"/>
    <s v="MATRIZ"/>
    <s v="CHANGO VALLE NANCY YOLANDA"/>
    <n v="1801964345"/>
    <x v="0"/>
    <x v="1"/>
    <x v="0"/>
    <x v="3"/>
    <x v="1"/>
    <s v="QUITO"/>
    <s v="COTOCOLLAO"/>
    <x v="1"/>
    <n v="1000159"/>
    <x v="0"/>
    <m/>
    <n v="0.09"/>
    <s v="0.00"/>
    <s v="0.00"/>
    <s v="0.00"/>
    <s v="0.00"/>
    <s v="0.00"/>
    <s v="0.00"/>
    <n v="0.09"/>
  </r>
  <r>
    <n v="1000161"/>
    <s v="MATRIZ"/>
    <s v="CACERES MENA HUGO FERNANDO"/>
    <n v="603352279"/>
    <x v="0"/>
    <x v="0"/>
    <x v="0"/>
    <x v="3"/>
    <x v="1"/>
    <s v="QUITO"/>
    <s v="COTOCOLLAO"/>
    <x v="1"/>
    <n v="1000160"/>
    <x v="0"/>
    <m/>
    <n v="0.15"/>
    <s v="0.00"/>
    <s v="0.00"/>
    <s v="0.00"/>
    <s v="0.00"/>
    <s v="0.00"/>
    <s v="0.00"/>
    <n v="0.15"/>
  </r>
  <r>
    <n v="1000126"/>
    <s v="MATRIZ"/>
    <s v="LLUAY VELASTEGUI DARWIN RENE"/>
    <n v="604694869"/>
    <x v="0"/>
    <x v="0"/>
    <x v="0"/>
    <x v="1"/>
    <x v="2"/>
    <s v="GUANO"/>
    <s v="SAN ANDRES"/>
    <x v="0"/>
    <n v="1000161"/>
    <x v="0"/>
    <m/>
    <n v="0.01"/>
    <s v="0.00"/>
    <s v="0.00"/>
    <s v="0.00"/>
    <s v="0.00"/>
    <s v="0.00"/>
    <s v="0.00"/>
    <n v="0.01"/>
  </r>
  <r>
    <n v="1000131"/>
    <s v="MATRIZ"/>
    <s v="PEÑAFIEL SIGUENCIA JULIO CESAR"/>
    <n v="602089518"/>
    <x v="0"/>
    <x v="0"/>
    <x v="0"/>
    <x v="1"/>
    <x v="2"/>
    <s v="RIOBAMBA"/>
    <s v="LIZARZABURU"/>
    <x v="1"/>
    <n v="1000162"/>
    <x v="0"/>
    <m/>
    <n v="10.58"/>
    <s v="0.00"/>
    <s v="0.00"/>
    <s v="0.00"/>
    <s v="0.00"/>
    <s v="0.00"/>
    <s v="0.00"/>
    <n v="10.58"/>
  </r>
  <r>
    <n v="1000132"/>
    <s v="MATRIZ"/>
    <s v="REINOSO FIALLOS SHAKYRA ROCIO"/>
    <n v="605076470"/>
    <x v="0"/>
    <x v="1"/>
    <x v="0"/>
    <x v="1"/>
    <x v="2"/>
    <s v="GUANO"/>
    <s v="SAN ANDRES"/>
    <x v="0"/>
    <n v="1000163"/>
    <x v="0"/>
    <m/>
    <n v="0"/>
    <s v="0.00"/>
    <s v="0.00"/>
    <s v="0.00"/>
    <s v="0.00"/>
    <s v="0.00"/>
    <s v="0.00"/>
    <n v="0"/>
  </r>
  <r>
    <n v="1000130"/>
    <s v="MATRIZ"/>
    <s v="SAGÑAY CHOCA JOHNNY FERNANDO"/>
    <n v="604765867"/>
    <x v="1"/>
    <x v="0"/>
    <x v="0"/>
    <x v="1"/>
    <x v="2"/>
    <s v="RIOBAMBA"/>
    <s v="PUNIN"/>
    <x v="0"/>
    <n v="1000166"/>
    <x v="1"/>
    <n v="44610"/>
    <n v="0.22"/>
    <s v="0.00"/>
    <s v="0.00"/>
    <s v="0.00"/>
    <s v="0.00"/>
    <s v="0.00"/>
    <s v="0.00"/>
    <n v="0.22"/>
  </r>
  <r>
    <n v="1000134"/>
    <s v="MATRIZ"/>
    <s v="HIDALGO GALLEGOS ANA FRANCISCA"/>
    <n v="1712490372"/>
    <x v="0"/>
    <x v="1"/>
    <x v="0"/>
    <x v="1"/>
    <x v="2"/>
    <s v="RIOBAMBA"/>
    <s v="MALDONADO"/>
    <x v="0"/>
    <n v="1000167"/>
    <x v="0"/>
    <m/>
    <n v="82.57"/>
    <s v="0.00"/>
    <s v="0.00"/>
    <s v="0.00"/>
    <s v="137.53"/>
    <s v="0.00"/>
    <s v="0.00"/>
    <n v="220.1"/>
  </r>
  <r>
    <n v="1000133"/>
    <s v="MATRIZ"/>
    <s v="BERRONES VALLEJO GILMA GERMANIA"/>
    <n v="603054081"/>
    <x v="0"/>
    <x v="1"/>
    <x v="0"/>
    <x v="1"/>
    <x v="2"/>
    <s v="ALAUSI"/>
    <s v="SIBAMBE"/>
    <x v="0"/>
    <n v="1000168"/>
    <x v="0"/>
    <m/>
    <n v="0"/>
    <s v="0.00"/>
    <s v="0.00"/>
    <s v="0.00"/>
    <s v="0.00"/>
    <s v="0.00"/>
    <s v="0.00"/>
    <n v="0"/>
  </r>
  <r>
    <n v="1000140"/>
    <s v="MATRIZ"/>
    <s v="SANCHEZ TANDAZO ALCIDES GONZALO"/>
    <n v="1102153747"/>
    <x v="0"/>
    <x v="0"/>
    <x v="0"/>
    <x v="1"/>
    <x v="8"/>
    <s v="LOJA"/>
    <s v="LOJA"/>
    <x v="1"/>
    <n v="1000170"/>
    <x v="0"/>
    <m/>
    <n v="108.4"/>
    <s v="0.00"/>
    <s v="0.00"/>
    <s v="0.00"/>
    <s v="0.00"/>
    <s v="0.00"/>
    <s v="0.00"/>
    <n v="108.4"/>
  </r>
  <r>
    <n v="1000176"/>
    <s v="MATRIZ"/>
    <s v="AJILA MOROCHO VICTOR ANGEL"/>
    <n v="701475659"/>
    <x v="0"/>
    <x v="0"/>
    <x v="0"/>
    <x v="3"/>
    <x v="1"/>
    <s v="QUITO"/>
    <s v="COTOCOLLAO"/>
    <x v="1"/>
    <n v="1000171"/>
    <x v="0"/>
    <m/>
    <n v="449.06"/>
    <s v="0.00"/>
    <s v="0.00"/>
    <s v="0.00"/>
    <s v="0.00"/>
    <s v="0.00"/>
    <s v="0.00"/>
    <n v="449.06"/>
  </r>
  <r>
    <n v="1000171"/>
    <s v="MATRIZ"/>
    <s v="BURGOS FRUTOS INES PIEDAD"/>
    <n v="602541401"/>
    <x v="0"/>
    <x v="1"/>
    <x v="0"/>
    <x v="3"/>
    <x v="1"/>
    <s v="QUITO"/>
    <s v="COTOCOLLAO"/>
    <x v="1"/>
    <n v="1000172"/>
    <x v="0"/>
    <m/>
    <n v="0.68"/>
    <s v="0.00"/>
    <s v="0.00"/>
    <s v="0.00"/>
    <s v="0.00"/>
    <s v="0.00"/>
    <s v="0.00"/>
    <n v="0.68"/>
  </r>
  <r>
    <n v="1000159"/>
    <s v="MATRIZ"/>
    <s v="VASCONEZ BARRENO MANUEL ENRIQUE"/>
    <n v="602670598"/>
    <x v="0"/>
    <x v="0"/>
    <x v="0"/>
    <x v="1"/>
    <x v="2"/>
    <s v="RIOBAMBA"/>
    <s v="VELOZ"/>
    <x v="1"/>
    <n v="1000173"/>
    <x v="0"/>
    <m/>
    <n v="0.04"/>
    <s v="0.00"/>
    <s v="0.00"/>
    <s v="0.00"/>
    <s v="0.00"/>
    <s v="0.00"/>
    <s v="0.00"/>
    <n v="0.04"/>
  </r>
  <r>
    <n v="1000173"/>
    <s v="MATRIZ"/>
    <s v="VILLARREAL GARCIA NANCY MARLENE"/>
    <n v="604116723"/>
    <x v="0"/>
    <x v="1"/>
    <x v="0"/>
    <x v="3"/>
    <x v="1"/>
    <s v="QUITO"/>
    <s v="COTOCOLLAO"/>
    <x v="1"/>
    <n v="1000174"/>
    <x v="0"/>
    <m/>
    <n v="0.14000000000000001"/>
    <s v="0.00"/>
    <s v="0.00"/>
    <s v="0.00"/>
    <s v="0.00"/>
    <s v="0.00"/>
    <s v="0.00"/>
    <n v="0.14000000000000001"/>
  </r>
  <r>
    <n v="1000167"/>
    <s v="MATRIZ"/>
    <s v="YAMBAY YUPA SEGUNDO MANUEL"/>
    <n v="601728199"/>
    <x v="0"/>
    <x v="0"/>
    <x v="0"/>
    <x v="3"/>
    <x v="1"/>
    <s v="QUITO"/>
    <s v="COTOCOLLAO"/>
    <x v="1"/>
    <n v="1000175"/>
    <x v="0"/>
    <m/>
    <n v="1542.16"/>
    <s v="0.00"/>
    <s v="0.00"/>
    <s v="0.00"/>
    <s v="0.00"/>
    <s v="0.00"/>
    <s v="0.04"/>
    <n v="1542.16"/>
  </r>
  <r>
    <n v="1000156"/>
    <s v="MATRIZ"/>
    <s v="CONDO ORTIZ ROSA MAGDALENA "/>
    <n v="602377566"/>
    <x v="0"/>
    <x v="1"/>
    <x v="0"/>
    <x v="0"/>
    <x v="2"/>
    <s v="GUAMOTE"/>
    <s v="GUAMOTE"/>
    <x v="1"/>
    <n v="1000176"/>
    <x v="0"/>
    <m/>
    <n v="0.01"/>
    <s v="0.00"/>
    <s v="0.00"/>
    <s v="0.00"/>
    <s v="7.96"/>
    <s v="0.00"/>
    <s v="0.00"/>
    <n v="7.97"/>
  </r>
  <r>
    <n v="1000163"/>
    <s v="MATRIZ"/>
    <s v="PEÑA SANTILLAN REGULO TORIBIO"/>
    <n v="201627155"/>
    <x v="0"/>
    <x v="0"/>
    <x v="0"/>
    <x v="1"/>
    <x v="0"/>
    <s v="CALUMA"/>
    <s v="CALUMA"/>
    <x v="1"/>
    <n v="1000177"/>
    <x v="0"/>
    <m/>
    <n v="0.04"/>
    <s v="0.00"/>
    <s v="0.00"/>
    <s v="0.00"/>
    <s v="0.00"/>
    <s v="0.00"/>
    <s v="0.00"/>
    <n v="0.04"/>
  </r>
  <r>
    <n v="1000144"/>
    <s v="MATRIZ"/>
    <s v="URQUIZO PADILLA JOSE "/>
    <n v="602107716"/>
    <x v="1"/>
    <x v="0"/>
    <x v="0"/>
    <x v="1"/>
    <x v="2"/>
    <s v="RIOBAMBA"/>
    <s v="YARUQUIES"/>
    <x v="1"/>
    <n v="1000178"/>
    <x v="0"/>
    <m/>
    <n v="33.49"/>
    <s v="0.00"/>
    <s v="0.00"/>
    <s v="0.00"/>
    <s v="0.00"/>
    <s v="0.00"/>
    <s v="0.00"/>
    <n v="33.49"/>
  </r>
  <r>
    <n v="1000146"/>
    <s v="MATRIZ"/>
    <s v="URQUIZO VALDEZ ALFREDO "/>
    <n v="1710170232"/>
    <x v="1"/>
    <x v="0"/>
    <x v="0"/>
    <x v="1"/>
    <x v="1"/>
    <s v="QUITO"/>
    <s v="COTOCOLLAO"/>
    <x v="1"/>
    <n v="1000179"/>
    <x v="0"/>
    <m/>
    <n v="1037.72"/>
    <s v="0.00"/>
    <s v="0.00"/>
    <s v="0.00"/>
    <s v="230.00"/>
    <s v="0.00"/>
    <s v="0.03"/>
    <n v="1267.72"/>
  </r>
  <r>
    <n v="1000151"/>
    <s v="MATRIZ"/>
    <s v="VALDEZ TASAMBAY SEGUNDO PEDRO"/>
    <n v="602110983"/>
    <x v="1"/>
    <x v="0"/>
    <x v="0"/>
    <x v="1"/>
    <x v="2"/>
    <s v="CHAMBO"/>
    <s v="CHAMBO"/>
    <x v="1"/>
    <n v="1000180"/>
    <x v="0"/>
    <m/>
    <n v="6.84"/>
    <s v="0.00"/>
    <s v="0.00"/>
    <s v="0.00"/>
    <s v="0.00"/>
    <s v="0.00"/>
    <s v="0.00"/>
    <n v="6.84"/>
  </r>
  <r>
    <n v="1000136"/>
    <s v="MATRIZ"/>
    <s v="CRIOLLO GUARACA ANGEL ENRIQUE"/>
    <n v="604011122"/>
    <x v="1"/>
    <x v="0"/>
    <x v="0"/>
    <x v="1"/>
    <x v="2"/>
    <s v="RIOBAMBA"/>
    <s v="YARUQUIES"/>
    <x v="1"/>
    <n v="1000181"/>
    <x v="0"/>
    <m/>
    <n v="1664.31"/>
    <s v="0.00"/>
    <s v="0.00"/>
    <s v="0.00"/>
    <s v="0.00"/>
    <s v="0.00"/>
    <s v="0.05"/>
    <n v="1664.31"/>
  </r>
  <r>
    <n v="1000152"/>
    <s v="MATRIZ"/>
    <s v="YUMICEBA CRIOLLO VICENTE MANUEL"/>
    <n v="1717542581"/>
    <x v="1"/>
    <x v="0"/>
    <x v="0"/>
    <x v="1"/>
    <x v="1"/>
    <s v="QUITO"/>
    <s v="COTOCOLLAO"/>
    <x v="1"/>
    <n v="1000182"/>
    <x v="0"/>
    <m/>
    <n v="167.23"/>
    <s v="0.00"/>
    <s v="0.00"/>
    <s v="0.00"/>
    <s v="0.00"/>
    <s v="0.00"/>
    <s v="0.00"/>
    <n v="167.23"/>
  </r>
  <r>
    <n v="1000150"/>
    <s v="MATRIZ"/>
    <s v="VALDEZ PAUCAR SEGUNDO MARCO"/>
    <n v="1716330954"/>
    <x v="1"/>
    <x v="0"/>
    <x v="0"/>
    <x v="1"/>
    <x v="2"/>
    <s v="RIOBAMBA"/>
    <s v="YARUQUIES"/>
    <x v="1"/>
    <n v="1000183"/>
    <x v="0"/>
    <m/>
    <n v="160.25"/>
    <s v="0.00"/>
    <s v="0.00"/>
    <s v="0.00"/>
    <s v="0.00"/>
    <s v="0.00"/>
    <s v="0.00"/>
    <n v="160.25"/>
  </r>
  <r>
    <n v="1000147"/>
    <s v="MATRIZ"/>
    <s v="URQUIZO VALDEZ HUGO RODRIGO"/>
    <n v="1714474622"/>
    <x v="1"/>
    <x v="0"/>
    <x v="0"/>
    <x v="1"/>
    <x v="1"/>
    <s v="QUITO"/>
    <s v="COTOCOLLAO"/>
    <x v="1"/>
    <n v="1000184"/>
    <x v="0"/>
    <m/>
    <n v="0.36"/>
    <s v="0.00"/>
    <s v="0.00"/>
    <s v="0.00"/>
    <s v="0.00"/>
    <s v="0.00"/>
    <s v="0.00"/>
    <n v="0.36"/>
  </r>
  <r>
    <n v="1000149"/>
    <s v="MATRIZ"/>
    <s v="URQUIZO YUMICEBA JUAN GABRIEL"/>
    <n v="1718838350"/>
    <x v="1"/>
    <x v="0"/>
    <x v="0"/>
    <x v="4"/>
    <x v="1"/>
    <s v="QUITO"/>
    <s v="COTOCOLLAO"/>
    <x v="1"/>
    <n v="1000185"/>
    <x v="0"/>
    <m/>
    <n v="1755.32"/>
    <s v="0.00"/>
    <s v="0.00"/>
    <s v="0.00"/>
    <s v="0.00"/>
    <s v="0.00"/>
    <s v="0.05"/>
    <n v="1755.32"/>
  </r>
  <r>
    <n v="1000148"/>
    <s v="MATRIZ"/>
    <s v="URQUIZO VALDEZ JUAN SEGUNDO"/>
    <n v="1710963693"/>
    <x v="1"/>
    <x v="0"/>
    <x v="0"/>
    <x v="1"/>
    <x v="1"/>
    <s v="QUITO"/>
    <s v="COTOCOLLAO"/>
    <x v="1"/>
    <n v="1000186"/>
    <x v="0"/>
    <m/>
    <n v="22.79"/>
    <s v="0.00"/>
    <s v="0.00"/>
    <s v="0.00"/>
    <s v="0.00"/>
    <s v="0.00"/>
    <s v="0.00"/>
    <n v="22.79"/>
  </r>
  <r>
    <n v="1000142"/>
    <s v="MATRIZ"/>
    <s v="TASAMBAY URQUIZO SEGUNDO JUAN"/>
    <n v="1716211931"/>
    <x v="1"/>
    <x v="0"/>
    <x v="0"/>
    <x v="1"/>
    <x v="1"/>
    <s v="QUITO"/>
    <s v="COTOCOLLAO"/>
    <x v="1"/>
    <n v="1000187"/>
    <x v="0"/>
    <m/>
    <n v="14.36"/>
    <s v="0.00"/>
    <s v="0.00"/>
    <s v="0.00"/>
    <s v="0.00"/>
    <s v="0.00"/>
    <s v="0.00"/>
    <n v="14.36"/>
  </r>
  <r>
    <n v="1000141"/>
    <s v="MATRIZ"/>
    <s v="TASAMBAY URQUIZO DIEGO ARMANDO"/>
    <n v="1717055204"/>
    <x v="1"/>
    <x v="0"/>
    <x v="0"/>
    <x v="1"/>
    <x v="1"/>
    <s v="QUITO"/>
    <s v="COTOCOLLAO"/>
    <x v="1"/>
    <n v="1000188"/>
    <x v="0"/>
    <m/>
    <n v="4.9400000000000004"/>
    <s v="0.00"/>
    <s v="0.00"/>
    <s v="0.00"/>
    <s v="0.00"/>
    <s v="0.00"/>
    <s v="0.00"/>
    <n v="4.9400000000000004"/>
  </r>
  <r>
    <n v="1000145"/>
    <s v="MATRIZ"/>
    <s v="URQUIZO URQUIZO JOSE ANTONIO"/>
    <n v="1712019965"/>
    <x v="1"/>
    <x v="0"/>
    <x v="0"/>
    <x v="2"/>
    <x v="2"/>
    <s v="RIOBAMBA"/>
    <s v="YARUQUIES"/>
    <x v="1"/>
    <n v="1000189"/>
    <x v="0"/>
    <m/>
    <n v="0"/>
    <s v="0.00"/>
    <s v="0.00"/>
    <s v="0.00"/>
    <s v="0.00"/>
    <s v="0.00"/>
    <s v="0.00"/>
    <n v="0"/>
  </r>
  <r>
    <n v="1000143"/>
    <s v="MATRIZ"/>
    <s v="TASAMBAY VALDEZ PEDRO "/>
    <n v="1713016739"/>
    <x v="1"/>
    <x v="0"/>
    <x v="0"/>
    <x v="1"/>
    <x v="1"/>
    <s v="QUITO"/>
    <s v="COTOCOLLAO"/>
    <x v="1"/>
    <n v="1000190"/>
    <x v="0"/>
    <m/>
    <n v="12.05"/>
    <s v="0.00"/>
    <s v="0.00"/>
    <s v="0.00"/>
    <s v="0.00"/>
    <s v="0.00"/>
    <s v="0.00"/>
    <n v="12.05"/>
  </r>
  <r>
    <n v="1000138"/>
    <s v="MATRIZ"/>
    <s v="CRIOLLO NIAMA PEDRO JOSE"/>
    <n v="603132978"/>
    <x v="1"/>
    <x v="0"/>
    <x v="0"/>
    <x v="1"/>
    <x v="2"/>
    <s v="RIOBAMBA"/>
    <s v="YARUQUIES"/>
    <x v="1"/>
    <n v="1000191"/>
    <x v="0"/>
    <m/>
    <n v="75.09"/>
    <s v="0.00"/>
    <s v="0.00"/>
    <s v="0.00"/>
    <s v="0.00"/>
    <s v="0.00"/>
    <s v="0.00"/>
    <n v="75.09"/>
  </r>
  <r>
    <n v="1000137"/>
    <s v="MATRIZ"/>
    <s v="CRIOLLO GUARACA MARIA ROSA"/>
    <n v="604465039"/>
    <x v="1"/>
    <x v="1"/>
    <x v="0"/>
    <x v="1"/>
    <x v="2"/>
    <s v="RIOBAMBA"/>
    <s v="YARUQUIES"/>
    <x v="1"/>
    <n v="1000192"/>
    <x v="0"/>
    <m/>
    <n v="162.19999999999999"/>
    <s v="0.00"/>
    <s v="0.00"/>
    <s v="0.00"/>
    <s v="0.00"/>
    <s v="0.00"/>
    <s v="0.00"/>
    <n v="162.19999999999999"/>
  </r>
  <r>
    <n v="1000153"/>
    <s v="MATRIZ"/>
    <s v="YUMICEBA ÑAMA VICENTE "/>
    <n v="602344921"/>
    <x v="1"/>
    <x v="0"/>
    <x v="0"/>
    <x v="1"/>
    <x v="2"/>
    <s v="RIOBAMBA"/>
    <s v="YARUQUIES"/>
    <x v="1"/>
    <n v="1000193"/>
    <x v="0"/>
    <m/>
    <n v="0"/>
    <s v="0.00"/>
    <s v="0.00"/>
    <s v="0.00"/>
    <s v="0.00"/>
    <s v="0.00"/>
    <s v="0.00"/>
    <n v="0"/>
  </r>
  <r>
    <n v="1000158"/>
    <s v="MATRIZ"/>
    <s v="LUNA EMMA LAURA"/>
    <n v="602596496"/>
    <x v="0"/>
    <x v="1"/>
    <x v="0"/>
    <x v="3"/>
    <x v="5"/>
    <s v="GUAYAQUIL"/>
    <s v="CARBO (CONCEPCION)"/>
    <x v="1"/>
    <n v="1000195"/>
    <x v="0"/>
    <m/>
    <n v="0.03"/>
    <s v="0.00"/>
    <s v="0.00"/>
    <s v="0.00"/>
    <s v="0.00"/>
    <s v="0.00"/>
    <s v="0.00"/>
    <n v="0.03"/>
  </r>
  <r>
    <n v="1000174"/>
    <s v="MATRIZ"/>
    <s v="BUENAÑO TENELANDA MARCELO XAVIER"/>
    <n v="604490573"/>
    <x v="0"/>
    <x v="0"/>
    <x v="0"/>
    <x v="2"/>
    <x v="2"/>
    <s v="RIOBAMBA"/>
    <s v="VELOZ"/>
    <x v="1"/>
    <n v="1000196"/>
    <x v="0"/>
    <m/>
    <n v="13.43"/>
    <s v="0.00"/>
    <s v="0.00"/>
    <s v="0.00"/>
    <s v="0.00"/>
    <s v="0.00"/>
    <s v="0.00"/>
    <n v="13.43"/>
  </r>
  <r>
    <n v="1000155"/>
    <s v="MATRIZ"/>
    <s v="SUAREZ PARREÑO LUIS ALFREDO"/>
    <n v="602188567"/>
    <x v="0"/>
    <x v="0"/>
    <x v="0"/>
    <x v="0"/>
    <x v="2"/>
    <s v="RIOBAMBA"/>
    <s v="CALPI"/>
    <x v="0"/>
    <n v="1000197"/>
    <x v="0"/>
    <m/>
    <n v="6.01"/>
    <s v="0.00"/>
    <s v="0.00"/>
    <s v="0.00"/>
    <s v="0.00"/>
    <s v="0.00"/>
    <s v="0.00"/>
    <n v="6.01"/>
  </r>
  <r>
    <n v="1000166"/>
    <s v="MATRIZ"/>
    <s v="YAULEMA TORRES LUIS GONZALO"/>
    <n v="601530504"/>
    <x v="1"/>
    <x v="0"/>
    <x v="0"/>
    <x v="3"/>
    <x v="1"/>
    <s v="QUITO"/>
    <s v="COTOCOLLAO"/>
    <x v="1"/>
    <n v="1000198"/>
    <x v="0"/>
    <m/>
    <n v="842.07"/>
    <s v="0.00"/>
    <s v="0.00"/>
    <s v="0.00"/>
    <s v="0.00"/>
    <s v="0.00"/>
    <s v="0.01"/>
    <n v="842.07"/>
  </r>
  <r>
    <n v="1000080"/>
    <s v="MATRIZ"/>
    <s v="OÑA DOMINGUEZ JORGE RENE"/>
    <n v="1706751391"/>
    <x v="0"/>
    <x v="0"/>
    <x v="0"/>
    <x v="1"/>
    <x v="1"/>
    <s v="QUITO"/>
    <s v="ALFARO"/>
    <x v="1"/>
    <n v="1000199"/>
    <x v="0"/>
    <m/>
    <n v="14.52"/>
    <s v="0.00"/>
    <s v="0.00"/>
    <s v="0.00"/>
    <s v="0.00"/>
    <s v="0.00"/>
    <s v="0.00"/>
    <n v="14.52"/>
  </r>
  <r>
    <n v="1000002"/>
    <s v="MATRIZ"/>
    <s v="ALULEMA BRITO JEANYNA ADRIANA"/>
    <n v="602669905"/>
    <x v="1"/>
    <x v="1"/>
    <x v="0"/>
    <x v="2"/>
    <x v="2"/>
    <s v="RIOBAMBA"/>
    <s v="YARUQUIES"/>
    <x v="1"/>
    <n v="1000200"/>
    <x v="1"/>
    <n v="43724"/>
    <n v="0"/>
    <s v="0.00"/>
    <s v="0.00"/>
    <s v="0.00"/>
    <s v="0.00"/>
    <s v="0.00"/>
    <s v="0.00"/>
    <n v="0"/>
  </r>
  <r>
    <n v="1000046"/>
    <s v="MATRIZ"/>
    <s v="ARMIJO BAÑO HOLGER GONZALO"/>
    <n v="201094232"/>
    <x v="0"/>
    <x v="0"/>
    <x v="0"/>
    <x v="2"/>
    <x v="0"/>
    <s v="GUARANDA"/>
    <s v="GUARANDA"/>
    <x v="1"/>
    <n v="1000201"/>
    <x v="1"/>
    <n v="43724"/>
    <n v="0"/>
    <s v="0.00"/>
    <s v="0.00"/>
    <s v="0.00"/>
    <s v="0.00"/>
    <s v="0.00"/>
    <s v="0.00"/>
    <n v="0"/>
  </r>
  <r>
    <n v="1000085"/>
    <s v="MATRIZ"/>
    <s v="CACERES MENA ANDRES PAUL"/>
    <n v="603780024"/>
    <x v="0"/>
    <x v="0"/>
    <x v="0"/>
    <x v="1"/>
    <x v="2"/>
    <s v="RIOBAMBA"/>
    <s v="RIOBAMBA"/>
    <x v="1"/>
    <n v="1000202"/>
    <x v="1"/>
    <n v="43724"/>
    <n v="0"/>
    <s v="0.00"/>
    <s v="0.00"/>
    <s v="0.00"/>
    <s v="0.00"/>
    <s v="0.00"/>
    <s v="0.00"/>
    <n v="0"/>
  </r>
  <r>
    <n v="1000072"/>
    <s v="MATRIZ"/>
    <s v="CAMPAÑA TORRES JOSE ARTURO"/>
    <n v="1600325490"/>
    <x v="0"/>
    <x v="0"/>
    <x v="0"/>
    <x v="1"/>
    <x v="9"/>
    <s v="PASTAZA"/>
    <s v="PUYO"/>
    <x v="1"/>
    <n v="1000203"/>
    <x v="1"/>
    <n v="43724"/>
    <n v="0"/>
    <s v="0.00"/>
    <s v="0.00"/>
    <s v="0.00"/>
    <s v="0.00"/>
    <s v="0.00"/>
    <s v="0.00"/>
    <n v="0"/>
  </r>
  <r>
    <n v="1000047"/>
    <s v="MATRIZ"/>
    <s v="CHACHA PAGUAY GUSTAVO "/>
    <n v="602456410"/>
    <x v="0"/>
    <x v="0"/>
    <x v="0"/>
    <x v="1"/>
    <x v="2"/>
    <s v="RIOBAMBA"/>
    <s v="RIOBAMBA"/>
    <x v="1"/>
    <n v="1000204"/>
    <x v="1"/>
    <n v="43724"/>
    <n v="0"/>
    <s v="0.00"/>
    <s v="0.00"/>
    <s v="0.00"/>
    <s v="0.00"/>
    <s v="0.00"/>
    <s v="0.00"/>
    <n v="0"/>
  </r>
  <r>
    <n v="1000052"/>
    <s v="MATRIZ"/>
    <s v="COLCHA COLCHA LUIS ARNALDO"/>
    <n v="602266272"/>
    <x v="0"/>
    <x v="0"/>
    <x v="0"/>
    <x v="1"/>
    <x v="2"/>
    <s v="RIOBAMBA"/>
    <s v="RIOBAMBA"/>
    <x v="1"/>
    <n v="1000205"/>
    <x v="1"/>
    <n v="43724"/>
    <n v="0"/>
    <s v="0.00"/>
    <s v="0.00"/>
    <s v="0.00"/>
    <s v="0.00"/>
    <s v="0.00"/>
    <s v="0.00"/>
    <n v="0"/>
  </r>
  <r>
    <n v="1000019"/>
    <s v="MATRIZ"/>
    <s v="CORDOVA AREVALO ELVA MARGARITA"/>
    <n v="1801302462"/>
    <x v="0"/>
    <x v="1"/>
    <x v="0"/>
    <x v="1"/>
    <x v="10"/>
    <s v="AMBATO"/>
    <s v="AMBATO"/>
    <x v="1"/>
    <n v="1000206"/>
    <x v="1"/>
    <n v="43724"/>
    <n v="0"/>
    <s v="0.00"/>
    <s v="0.00"/>
    <s v="0.00"/>
    <s v="0.00"/>
    <s v="0.00"/>
    <s v="0.00"/>
    <n v="0"/>
  </r>
  <r>
    <n v="1000020"/>
    <s v="MATRIZ"/>
    <s v="CORONEL GUACHILEMA JOSE MIGUEL"/>
    <n v="602934325"/>
    <x v="1"/>
    <x v="0"/>
    <x v="0"/>
    <x v="1"/>
    <x v="2"/>
    <s v="RIOBAMBA"/>
    <s v="LIZARZABURU"/>
    <x v="1"/>
    <n v="1000207"/>
    <x v="1"/>
    <n v="43724"/>
    <n v="0"/>
    <s v="0.00"/>
    <s v="0.00"/>
    <s v="0.00"/>
    <s v="0.00"/>
    <s v="0.00"/>
    <s v="0.00"/>
    <n v="0"/>
  </r>
  <r>
    <n v="1000021"/>
    <s v="MATRIZ"/>
    <s v="ERAZO PEREZ EDWIN RENE"/>
    <n v="201312410"/>
    <x v="0"/>
    <x v="0"/>
    <x v="0"/>
    <x v="1"/>
    <x v="2"/>
    <s v="RIOBAMBA"/>
    <s v="RIOBAMBA"/>
    <x v="1"/>
    <n v="1000208"/>
    <x v="1"/>
    <n v="43724"/>
    <n v="0"/>
    <s v="0.00"/>
    <s v="0.00"/>
    <s v="0.00"/>
    <s v="0.00"/>
    <s v="0.00"/>
    <s v="0.00"/>
    <n v="0"/>
  </r>
  <r>
    <n v="1000022"/>
    <s v="MATRIZ"/>
    <s v="GOMEZ QUISHPE TIRSO ELIAS"/>
    <n v="200902427"/>
    <x v="1"/>
    <x v="0"/>
    <x v="0"/>
    <x v="1"/>
    <x v="0"/>
    <s v="GUARANDA"/>
    <s v="SAN LORENZO (BOLIVAR)"/>
    <x v="0"/>
    <n v="1000209"/>
    <x v="1"/>
    <n v="43724"/>
    <n v="0"/>
    <s v="0.00"/>
    <s v="0.00"/>
    <s v="0.00"/>
    <s v="0.00"/>
    <s v="0.00"/>
    <s v="0.00"/>
    <n v="0"/>
  </r>
  <r>
    <n v="1000029"/>
    <s v="MATRIZ"/>
    <s v="GONZALEZ LOPEZ JHON WILSON"/>
    <n v="602518714"/>
    <x v="0"/>
    <x v="0"/>
    <x v="0"/>
    <x v="1"/>
    <x v="2"/>
    <s v="RIOBAMBA"/>
    <s v="RIOBAMBA"/>
    <x v="1"/>
    <n v="1000210"/>
    <x v="1"/>
    <n v="43724"/>
    <n v="0"/>
    <s v="0.00"/>
    <s v="0.00"/>
    <s v="0.00"/>
    <s v="0.00"/>
    <s v="0.00"/>
    <s v="0.00"/>
    <n v="0"/>
  </r>
  <r>
    <n v="1000074"/>
    <s v="MATRIZ"/>
    <s v="GUANANGA TIERRA ANGEL ALBERTO"/>
    <n v="601883788"/>
    <x v="0"/>
    <x v="0"/>
    <x v="0"/>
    <x v="2"/>
    <x v="2"/>
    <s v="RIOBAMBA"/>
    <s v="RIOBAMBA"/>
    <x v="1"/>
    <n v="1000211"/>
    <x v="1"/>
    <n v="43724"/>
    <n v="0"/>
    <s v="0.00"/>
    <s v="0.00"/>
    <s v="0.00"/>
    <s v="0.00"/>
    <s v="0.00"/>
    <s v="0.00"/>
    <n v="0"/>
  </r>
  <r>
    <n v="1000060"/>
    <s v="MATRIZ"/>
    <s v="GUANGA VALLEJO JUAN ANTONIO"/>
    <n v="602071706"/>
    <x v="0"/>
    <x v="0"/>
    <x v="0"/>
    <x v="1"/>
    <x v="2"/>
    <s v="RIOBAMBA"/>
    <s v="RIOBAMBA"/>
    <x v="1"/>
    <n v="1000212"/>
    <x v="1"/>
    <n v="43724"/>
    <n v="0"/>
    <s v="0.00"/>
    <s v="0.00"/>
    <s v="0.00"/>
    <s v="0.00"/>
    <s v="0.00"/>
    <s v="0.00"/>
    <n v="0"/>
  </r>
  <r>
    <n v="1000023"/>
    <s v="MATRIZ"/>
    <s v="HERRERA PALTAN ANA MERCEDES"/>
    <n v="601317563"/>
    <x v="0"/>
    <x v="1"/>
    <x v="0"/>
    <x v="1"/>
    <x v="2"/>
    <s v="RIOBAMBA"/>
    <s v="RIOBAMBA"/>
    <x v="1"/>
    <n v="1000214"/>
    <x v="1"/>
    <n v="43724"/>
    <n v="0"/>
    <s v="0.00"/>
    <s v="0.00"/>
    <s v="0.00"/>
    <s v="0.00"/>
    <s v="0.00"/>
    <s v="0.00"/>
    <n v="0"/>
  </r>
  <r>
    <n v="1000048"/>
    <s v="MATRIZ"/>
    <s v="HIDALGO LARA FELIPE DANIEL"/>
    <n v="602135972"/>
    <x v="2"/>
    <x v="1"/>
    <x v="1"/>
    <x v="1"/>
    <x v="2"/>
    <s v="RIOBAMBA"/>
    <s v="RIOBAMBA"/>
    <x v="1"/>
    <n v="1000215"/>
    <x v="1"/>
    <n v="43724"/>
    <n v="0"/>
    <s v="0.00"/>
    <s v="0.00"/>
    <s v="0.00"/>
    <s v="0.00"/>
    <s v="0.00"/>
    <s v="0.00"/>
    <n v="0"/>
  </r>
  <r>
    <n v="1000044"/>
    <s v="MATRIZ"/>
    <s v="IZA SANTELLAN LUIS ENRIQUE"/>
    <n v="602752511"/>
    <x v="0"/>
    <x v="0"/>
    <x v="0"/>
    <x v="1"/>
    <x v="2"/>
    <s v="RIOBAMBA"/>
    <s v="RIOBAMBA"/>
    <x v="1"/>
    <n v="1000216"/>
    <x v="1"/>
    <n v="43724"/>
    <n v="0"/>
    <s v="0.00"/>
    <s v="0.00"/>
    <s v="0.00"/>
    <s v="0.00"/>
    <s v="0.00"/>
    <s v="0.00"/>
    <n v="0"/>
  </r>
  <r>
    <n v="1000024"/>
    <s v="MATRIZ"/>
    <s v="LOAIZA LOAIZA LUIS FRANCISCO"/>
    <n v="1101498432"/>
    <x v="0"/>
    <x v="0"/>
    <x v="0"/>
    <x v="1"/>
    <x v="2"/>
    <s v="RIOBAMBA"/>
    <s v="LIZARZABURU"/>
    <x v="1"/>
    <n v="1000217"/>
    <x v="1"/>
    <n v="43724"/>
    <n v="0"/>
    <s v="0.00"/>
    <s v="0.00"/>
    <s v="0.00"/>
    <s v="0.00"/>
    <s v="0.00"/>
    <s v="0.00"/>
    <n v="0"/>
  </r>
  <r>
    <n v="1000017"/>
    <s v="MATRIZ"/>
    <s v="LOBATO INCA VICTOR HUGO"/>
    <n v="602611071"/>
    <x v="0"/>
    <x v="0"/>
    <x v="0"/>
    <x v="1"/>
    <x v="2"/>
    <s v="RIOBAMBA"/>
    <s v="RIOBAMBA"/>
    <x v="1"/>
    <n v="1000218"/>
    <x v="1"/>
    <n v="43724"/>
    <n v="0"/>
    <s v="0.00"/>
    <s v="0.00"/>
    <s v="0.00"/>
    <s v="0.00"/>
    <s v="0.00"/>
    <s v="0.00"/>
    <n v="0"/>
  </r>
  <r>
    <n v="1000050"/>
    <s v="MATRIZ"/>
    <s v="LOPEZ ARAUJO GIOVANNA JANET"/>
    <n v="602190472"/>
    <x v="0"/>
    <x v="1"/>
    <x v="0"/>
    <x v="2"/>
    <x v="2"/>
    <s v="RIOBAMBA"/>
    <s v="RIOBAMBA"/>
    <x v="1"/>
    <n v="1000219"/>
    <x v="1"/>
    <n v="43724"/>
    <n v="0"/>
    <s v="0.00"/>
    <s v="0.00"/>
    <s v="0.00"/>
    <s v="0.00"/>
    <s v="0.00"/>
    <s v="0.00"/>
    <n v="0"/>
  </r>
  <r>
    <n v="1000009"/>
    <s v="MATRIZ"/>
    <s v="LOPEZ PADILLA SEGUNDO TOMAS"/>
    <n v="601197239"/>
    <x v="0"/>
    <x v="0"/>
    <x v="0"/>
    <x v="1"/>
    <x v="2"/>
    <s v="RIOBAMBA"/>
    <s v="RIOBAMBA"/>
    <x v="1"/>
    <n v="1000220"/>
    <x v="1"/>
    <n v="43724"/>
    <n v="0"/>
    <s v="0.00"/>
    <s v="0.00"/>
    <s v="0.00"/>
    <s v="0.00"/>
    <s v="0.00"/>
    <s v="0.00"/>
    <n v="0"/>
  </r>
  <r>
    <n v="1000033"/>
    <s v="MATRIZ"/>
    <s v="LOZANO SHUNTA JOSE JAVIER"/>
    <n v="602502411"/>
    <x v="1"/>
    <x v="0"/>
    <x v="0"/>
    <x v="1"/>
    <x v="2"/>
    <s v="RIOBAMBA"/>
    <s v="RIOBAMBA"/>
    <x v="1"/>
    <n v="1000221"/>
    <x v="1"/>
    <n v="43724"/>
    <n v="0"/>
    <s v="0.00"/>
    <s v="0.00"/>
    <s v="0.00"/>
    <s v="0.00"/>
    <s v="0.00"/>
    <s v="0.00"/>
    <n v="0"/>
  </r>
  <r>
    <n v="1000065"/>
    <s v="MATRIZ"/>
    <s v="MARTINEZ CEVALLOS AYDEE ELIZABETH"/>
    <n v="602772386"/>
    <x v="0"/>
    <x v="1"/>
    <x v="0"/>
    <x v="1"/>
    <x v="2"/>
    <s v="RIOBAMBA"/>
    <s v="RIOBAMBA"/>
    <x v="1"/>
    <n v="1000222"/>
    <x v="1"/>
    <n v="43724"/>
    <n v="0"/>
    <s v="0.00"/>
    <s v="0.00"/>
    <s v="0.00"/>
    <s v="0.00"/>
    <s v="0.00"/>
    <s v="0.00"/>
    <n v="0"/>
  </r>
  <r>
    <n v="1000030"/>
    <s v="MATRIZ"/>
    <s v="PACA GUAMAN JOSE MIGUEL"/>
    <n v="602208134"/>
    <x v="0"/>
    <x v="0"/>
    <x v="0"/>
    <x v="1"/>
    <x v="2"/>
    <s v="RIOBAMBA"/>
    <s v="RIOBAMBA"/>
    <x v="1"/>
    <n v="1000223"/>
    <x v="1"/>
    <n v="43724"/>
    <n v="0"/>
    <s v="0.00"/>
    <s v="0.00"/>
    <s v="0.00"/>
    <s v="0.00"/>
    <s v="0.00"/>
    <s v="0.00"/>
    <n v="0"/>
  </r>
  <r>
    <n v="1000034"/>
    <s v="MATRIZ"/>
    <s v="PACA SAIGUA MANUEL HERIBERTO"/>
    <n v="601868599"/>
    <x v="0"/>
    <x v="0"/>
    <x v="0"/>
    <x v="1"/>
    <x v="2"/>
    <s v="RIOBAMBA"/>
    <s v="RIOBAMBA"/>
    <x v="1"/>
    <n v="1000224"/>
    <x v="1"/>
    <n v="43724"/>
    <n v="0"/>
    <s v="0.00"/>
    <s v="0.00"/>
    <s v="0.00"/>
    <s v="0.00"/>
    <s v="0.00"/>
    <s v="0.00"/>
    <n v="0"/>
  </r>
  <r>
    <n v="1000040"/>
    <s v="MATRIZ"/>
    <s v="PEÑAFIEL ALVAREZ CARMEN IMELDA"/>
    <n v="601881444"/>
    <x v="0"/>
    <x v="1"/>
    <x v="0"/>
    <x v="1"/>
    <x v="2"/>
    <s v="RIOBAMBA"/>
    <s v="RIOBAMBA"/>
    <x v="1"/>
    <n v="1000225"/>
    <x v="1"/>
    <n v="43724"/>
    <n v="0"/>
    <s v="0.00"/>
    <s v="0.00"/>
    <s v="0.00"/>
    <s v="0.00"/>
    <s v="0.00"/>
    <s v="0.00"/>
    <n v="0"/>
  </r>
  <r>
    <n v="1000180"/>
    <s v="MATRIZ"/>
    <s v="PEREZ PEREZ ANA BEATRIZ"/>
    <n v="200643740"/>
    <x v="0"/>
    <x v="1"/>
    <x v="0"/>
    <x v="3"/>
    <x v="1"/>
    <s v="QUITO"/>
    <s v="QUITO"/>
    <x v="1"/>
    <n v="1000226"/>
    <x v="0"/>
    <m/>
    <n v="178.04"/>
    <s v="0.00"/>
    <s v="0.00"/>
    <s v="0.00"/>
    <s v="0.00"/>
    <s v="0.00"/>
    <s v="0.00"/>
    <n v="178.04"/>
  </r>
  <r>
    <n v="1000031"/>
    <s v="MATRIZ"/>
    <s v="PIAUN PUSCA JOSE ARTURO"/>
    <n v="400768867"/>
    <x v="0"/>
    <x v="0"/>
    <x v="0"/>
    <x v="1"/>
    <x v="2"/>
    <s v="RIOBAMBA"/>
    <s v="RIOBAMBA"/>
    <x v="1"/>
    <n v="1000227"/>
    <x v="1"/>
    <n v="43724"/>
    <n v="0"/>
    <s v="0.00"/>
    <s v="0.00"/>
    <s v="0.00"/>
    <s v="0.00"/>
    <s v="0.00"/>
    <s v="0.00"/>
    <n v="0"/>
  </r>
  <r>
    <n v="1000025"/>
    <s v="MATRIZ"/>
    <s v="QUISHPE ANDRADE ALFONSO FERNANDO"/>
    <n v="601271083"/>
    <x v="1"/>
    <x v="0"/>
    <x v="0"/>
    <x v="2"/>
    <x v="2"/>
    <s v="RIOBAMBA"/>
    <s v="LIZARZABURU"/>
    <x v="1"/>
    <n v="1000228"/>
    <x v="1"/>
    <n v="43724"/>
    <n v="0"/>
    <s v="0.00"/>
    <s v="0.00"/>
    <s v="0.00"/>
    <s v="0.00"/>
    <s v="0.00"/>
    <s v="0.00"/>
    <n v="0"/>
  </r>
  <r>
    <n v="1000038"/>
    <s v="MATRIZ"/>
    <s v="RODRIGUEZ CALDERON ANGEL GABRIEL"/>
    <n v="601930746"/>
    <x v="0"/>
    <x v="0"/>
    <x v="0"/>
    <x v="1"/>
    <x v="2"/>
    <s v="RIOBAMBA"/>
    <s v="RIOBAMBA"/>
    <x v="1"/>
    <n v="1000229"/>
    <x v="1"/>
    <n v="43724"/>
    <n v="0"/>
    <s v="0.00"/>
    <s v="0.00"/>
    <s v="0.00"/>
    <s v="0.00"/>
    <s v="0.00"/>
    <s v="0.00"/>
    <n v="0"/>
  </r>
  <r>
    <n v="1000012"/>
    <s v="MATRIZ"/>
    <s v="RODRIGUEZ ROMERO JORGE HERNAN"/>
    <n v="601198856"/>
    <x v="0"/>
    <x v="0"/>
    <x v="0"/>
    <x v="1"/>
    <x v="2"/>
    <s v="RIOBAMBA"/>
    <s v="RIOBAMBA"/>
    <x v="1"/>
    <n v="1000230"/>
    <x v="1"/>
    <n v="43724"/>
    <n v="0"/>
    <s v="0.00"/>
    <s v="0.00"/>
    <s v="0.00"/>
    <s v="0.00"/>
    <s v="0.00"/>
    <s v="0.00"/>
    <n v="0"/>
  </r>
  <r>
    <n v="1000026"/>
    <s v="MATRIZ"/>
    <s v="ROSERO LOPEZ JUAN CARLOS"/>
    <n v="602933376"/>
    <x v="0"/>
    <x v="0"/>
    <x v="0"/>
    <x v="1"/>
    <x v="2"/>
    <s v="RIOBAMBA"/>
    <s v="RIOBAMBA"/>
    <x v="1"/>
    <n v="1000231"/>
    <x v="1"/>
    <n v="43724"/>
    <n v="0"/>
    <s v="0.00"/>
    <s v="0.00"/>
    <s v="0.00"/>
    <s v="0.00"/>
    <s v="0.00"/>
    <s v="0.00"/>
    <n v="0"/>
  </r>
  <r>
    <n v="1000027"/>
    <s v="MATRIZ"/>
    <s v="SAMBACHI GUARANGO WILLIAM GIOVANNY"/>
    <n v="1711390086"/>
    <x v="1"/>
    <x v="0"/>
    <x v="0"/>
    <x v="1"/>
    <x v="1"/>
    <s v="QUITO"/>
    <s v="CARCELEN"/>
    <x v="1"/>
    <n v="1000232"/>
    <x v="1"/>
    <n v="43724"/>
    <n v="0"/>
    <s v="0.00"/>
    <s v="0.00"/>
    <s v="0.00"/>
    <s v="0.00"/>
    <s v="0.00"/>
    <s v="0.00"/>
    <n v="0"/>
  </r>
  <r>
    <n v="1000045"/>
    <s v="MATRIZ"/>
    <s v="SANTELLAN WILSON WASHINGTON"/>
    <n v="1001470358"/>
    <x v="0"/>
    <x v="0"/>
    <x v="1"/>
    <x v="1"/>
    <x v="2"/>
    <s v="RIOBAMBA"/>
    <s v="RIOBAMBA"/>
    <x v="1"/>
    <n v="1000233"/>
    <x v="0"/>
    <m/>
    <n v="95.2"/>
    <s v="0.00"/>
    <s v="0.00"/>
    <s v="0.00"/>
    <s v="0.00"/>
    <s v="0.00"/>
    <s v="0.00"/>
    <n v="95.2"/>
  </r>
  <r>
    <n v="1000051"/>
    <s v="MATRIZ"/>
    <s v="SOTOMAYOR ROJAS DILON OCTAVIO"/>
    <n v="602114399"/>
    <x v="0"/>
    <x v="0"/>
    <x v="0"/>
    <x v="1"/>
    <x v="2"/>
    <s v="RIOBAMBA"/>
    <s v="RIOBAMBA"/>
    <x v="1"/>
    <n v="1000234"/>
    <x v="1"/>
    <n v="43767"/>
    <n v="0"/>
    <s v="0.00"/>
    <s v="0.00"/>
    <s v="0.00"/>
    <s v="0.00"/>
    <s v="0.00"/>
    <s v="0.00"/>
    <n v="0"/>
  </r>
  <r>
    <n v="1000039"/>
    <s v="MATRIZ"/>
    <s v="TOLEDO LARA FLOR BASILICA"/>
    <n v="601813835"/>
    <x v="0"/>
    <x v="1"/>
    <x v="0"/>
    <x v="1"/>
    <x v="2"/>
    <s v="RIOBAMBA"/>
    <s v="LIZARZABURU"/>
    <x v="1"/>
    <n v="1000235"/>
    <x v="1"/>
    <n v="43724"/>
    <n v="0"/>
    <s v="0.00"/>
    <s v="0.00"/>
    <s v="0.00"/>
    <s v="0.00"/>
    <s v="0.00"/>
    <s v="0.00"/>
    <n v="0"/>
  </r>
  <r>
    <n v="1000014"/>
    <s v="MATRIZ"/>
    <s v="TRUJILLO SANCHEZ GERMAN VINICIO"/>
    <n v="601385438"/>
    <x v="0"/>
    <x v="0"/>
    <x v="0"/>
    <x v="1"/>
    <x v="2"/>
    <s v="RIOBAMBA"/>
    <s v="LIZARZABURU"/>
    <x v="1"/>
    <n v="1000236"/>
    <x v="1"/>
    <n v="44571"/>
    <n v="0"/>
    <s v="0.00"/>
    <s v="0.00"/>
    <s v="0.00"/>
    <s v="0.00"/>
    <s v="0.00"/>
    <s v="0.00"/>
    <n v="0"/>
  </r>
  <r>
    <n v="1000015"/>
    <s v="MATRIZ"/>
    <s v="UREÑA CHAVEZ FRANCISCO MANUEL"/>
    <n v="601638240"/>
    <x v="0"/>
    <x v="0"/>
    <x v="0"/>
    <x v="1"/>
    <x v="2"/>
    <s v="RIOBAMBA"/>
    <s v="RIOBAMBA"/>
    <x v="1"/>
    <n v="1000237"/>
    <x v="1"/>
    <n v="43724"/>
    <n v="0"/>
    <s v="0.00"/>
    <s v="0.00"/>
    <s v="0.00"/>
    <s v="0.00"/>
    <s v="0.00"/>
    <s v="0.00"/>
    <n v="0"/>
  </r>
  <r>
    <n v="1000147"/>
    <s v="MATRIZ"/>
    <s v="URQUIZO VALDEZ HUGO RODRIGO"/>
    <n v="1714474622"/>
    <x v="1"/>
    <x v="0"/>
    <x v="0"/>
    <x v="1"/>
    <x v="1"/>
    <s v="QUITO"/>
    <s v="COTOCOLLAO"/>
    <x v="1"/>
    <n v="1000239"/>
    <x v="0"/>
    <m/>
    <n v="1.02"/>
    <s v="0.00"/>
    <s v="0.00"/>
    <s v="0.00"/>
    <s v="0.00"/>
    <s v="0.00"/>
    <s v="0.00"/>
    <n v="1.02"/>
  </r>
  <r>
    <n v="1000035"/>
    <s v="MATRIZ"/>
    <s v="VITERI FERNANDEZ MARIA PAULINA"/>
    <n v="601902232"/>
    <x v="0"/>
    <x v="1"/>
    <x v="0"/>
    <x v="1"/>
    <x v="2"/>
    <s v="RIOBAMBA"/>
    <s v="RIOBAMBA"/>
    <x v="1"/>
    <n v="1000241"/>
    <x v="1"/>
    <n v="43724"/>
    <n v="0"/>
    <s v="0.00"/>
    <s v="0.00"/>
    <s v="0.00"/>
    <s v="0.00"/>
    <s v="0.00"/>
    <s v="0.00"/>
    <n v="0"/>
  </r>
  <r>
    <n v="1000056"/>
    <s v="MATRIZ"/>
    <s v="YUMI PAGUAY RAUL VINICIO"/>
    <n v="601977143"/>
    <x v="0"/>
    <x v="0"/>
    <x v="0"/>
    <x v="2"/>
    <x v="2"/>
    <s v="RIOBAMBA"/>
    <s v="RIOBAMBA"/>
    <x v="1"/>
    <n v="1000242"/>
    <x v="1"/>
    <n v="43724"/>
    <n v="0"/>
    <s v="0.00"/>
    <s v="0.00"/>
    <s v="0.00"/>
    <s v="0.00"/>
    <s v="0.00"/>
    <s v="0.00"/>
    <n v="0"/>
  </r>
  <r>
    <n v="1000182"/>
    <s v="MATRIZ"/>
    <s v="CARRILLO TASAMBAY SEGUNDO SAULO"/>
    <n v="604321232"/>
    <x v="1"/>
    <x v="0"/>
    <x v="0"/>
    <x v="0"/>
    <x v="1"/>
    <s v="QUITO"/>
    <s v="COTOCOLLAO"/>
    <x v="1"/>
    <n v="1000244"/>
    <x v="0"/>
    <m/>
    <n v="639.36"/>
    <s v="0.00"/>
    <s v="0.00"/>
    <s v="0.00"/>
    <s v="0.00"/>
    <s v="0.00"/>
    <s v="0.02"/>
    <n v="639.36"/>
  </r>
  <r>
    <n v="1000183"/>
    <s v="MATRIZ"/>
    <s v="YUMICEBA YUNGAN DIEGO FERNANDO"/>
    <n v="1726689134"/>
    <x v="1"/>
    <x v="0"/>
    <x v="0"/>
    <x v="1"/>
    <x v="1"/>
    <s v="QUITO"/>
    <s v="COTOCOLLAO"/>
    <x v="1"/>
    <n v="1000245"/>
    <x v="0"/>
    <m/>
    <n v="0.05"/>
    <s v="0.00"/>
    <s v="0.00"/>
    <s v="0.00"/>
    <s v="150.00"/>
    <s v="0.00"/>
    <s v="0.00"/>
    <n v="150.05000000000001"/>
  </r>
  <r>
    <n v="1000181"/>
    <s v="MATRIZ"/>
    <s v="YUNGAN URQUIZO MIGUEL ANGEL"/>
    <n v="1723702575"/>
    <x v="1"/>
    <x v="0"/>
    <x v="0"/>
    <x v="1"/>
    <x v="2"/>
    <s v="RIOBAMBA"/>
    <s v="CACHA (CAB EN MACHANGARA)"/>
    <x v="0"/>
    <n v="1000246"/>
    <x v="0"/>
    <m/>
    <n v="359.3"/>
    <s v="0.00"/>
    <s v="0.00"/>
    <s v="0.00"/>
    <s v="0.00"/>
    <s v="0.00"/>
    <s v="0.00"/>
    <n v="359.3"/>
  </r>
  <r>
    <n v="1000184"/>
    <s v="MATRIZ"/>
    <s v="URQUIZO VALDEZ MANUEL "/>
    <n v="1712404084"/>
    <x v="1"/>
    <x v="0"/>
    <x v="0"/>
    <x v="2"/>
    <x v="2"/>
    <s v="RIOBAMBA"/>
    <s v="CACHA (CAB EN MACHANGARA)"/>
    <x v="0"/>
    <n v="1000247"/>
    <x v="0"/>
    <m/>
    <n v="347.55"/>
    <s v="0.00"/>
    <s v="0.00"/>
    <s v="0.00"/>
    <s v="0.00"/>
    <s v="0.00"/>
    <s v="0.00"/>
    <n v="347.55"/>
  </r>
  <r>
    <n v="1000185"/>
    <s v="MATRIZ"/>
    <s v="YUNGAN TIXI PEDRO "/>
    <n v="604287805"/>
    <x v="1"/>
    <x v="0"/>
    <x v="0"/>
    <x v="2"/>
    <x v="2"/>
    <s v="RIOBAMBA"/>
    <s v="YARUQUIES"/>
    <x v="1"/>
    <n v="1000248"/>
    <x v="0"/>
    <m/>
    <n v="150.76"/>
    <s v="0.00"/>
    <s v="0.00"/>
    <s v="0.00"/>
    <s v="0.00"/>
    <s v="0.00"/>
    <s v="0.00"/>
    <n v="150.76"/>
  </r>
  <r>
    <n v="1000186"/>
    <s v="MATRIZ"/>
    <s v="NIAMA PADILLA JOSE AGUSTIN"/>
    <n v="604584045"/>
    <x v="1"/>
    <x v="0"/>
    <x v="0"/>
    <x v="2"/>
    <x v="1"/>
    <s v="QUITO"/>
    <s v="KENNEDY"/>
    <x v="1"/>
    <n v="1000249"/>
    <x v="0"/>
    <m/>
    <n v="3.64"/>
    <s v="0.00"/>
    <s v="0.00"/>
    <s v="0.00"/>
    <s v="0.00"/>
    <s v="0.00"/>
    <s v="0.00"/>
    <n v="3.64"/>
  </r>
  <r>
    <n v="1000187"/>
    <s v="MATRIZ"/>
    <s v="TIXI LEMACHE SEGUNDO JOSE"/>
    <n v="603446238"/>
    <x v="1"/>
    <x v="0"/>
    <x v="0"/>
    <x v="2"/>
    <x v="1"/>
    <s v="QUITO"/>
    <s v="KENNEDY"/>
    <x v="1"/>
    <n v="1000250"/>
    <x v="0"/>
    <m/>
    <n v="0"/>
    <s v="0.00"/>
    <s v="0.00"/>
    <s v="0.00"/>
    <s v="0.00"/>
    <s v="0.00"/>
    <s v="0.00"/>
    <n v="0"/>
  </r>
  <r>
    <n v="1000188"/>
    <s v="MATRIZ"/>
    <s v="CAYAMBE NIAMA GLADYS BEATRIZ"/>
    <n v="1725198715"/>
    <x v="1"/>
    <x v="1"/>
    <x v="0"/>
    <x v="5"/>
    <x v="2"/>
    <s v="RIOBAMBA"/>
    <s v="CACHA (CAB EN MACHANGARA)"/>
    <x v="0"/>
    <n v="1000251"/>
    <x v="0"/>
    <m/>
    <n v="997.48"/>
    <s v="0.00"/>
    <s v="0.00"/>
    <s v="0.00"/>
    <s v="0.00"/>
    <s v="0.00"/>
    <s v="0.01"/>
    <n v="997.48"/>
  </r>
  <r>
    <n v="1000189"/>
    <s v="MATRIZ"/>
    <s v="NIAMA CRIOLLO LUIS GUSTAVO"/>
    <n v="604318212"/>
    <x v="1"/>
    <x v="0"/>
    <x v="0"/>
    <x v="1"/>
    <x v="1"/>
    <s v="QUITO"/>
    <s v="KENNEDY"/>
    <x v="1"/>
    <n v="1000252"/>
    <x v="0"/>
    <m/>
    <n v="2920.67"/>
    <s v="0.00"/>
    <s v="0.00"/>
    <s v="0.00"/>
    <s v="0.00"/>
    <s v="0.00"/>
    <s v="0.16"/>
    <n v="2920.67"/>
  </r>
  <r>
    <n v="1000191"/>
    <s v="MATRIZ"/>
    <s v="VALDEZ TIUPUL PEDRO "/>
    <n v="602112674"/>
    <x v="1"/>
    <x v="0"/>
    <x v="0"/>
    <x v="1"/>
    <x v="1"/>
    <s v="QUITO"/>
    <s v="COTOCOLLAO"/>
    <x v="1"/>
    <n v="1000253"/>
    <x v="0"/>
    <m/>
    <n v="626.48"/>
    <s v="0.00"/>
    <s v="0.00"/>
    <s v="0.00"/>
    <s v="0.00"/>
    <s v="0.00"/>
    <s v="0.00"/>
    <n v="626.48"/>
  </r>
  <r>
    <n v="1000192"/>
    <s v="MATRIZ"/>
    <s v="CAYAMBE HUILCAREMA JUAN "/>
    <n v="603239500"/>
    <x v="1"/>
    <x v="0"/>
    <x v="0"/>
    <x v="2"/>
    <x v="1"/>
    <s v="QUITO"/>
    <s v="KENNEDY"/>
    <x v="1"/>
    <n v="1000254"/>
    <x v="0"/>
    <m/>
    <n v="0.71"/>
    <s v="0.00"/>
    <s v="0.00"/>
    <s v="0.00"/>
    <s v="0.00"/>
    <s v="0.00"/>
    <s v="0.00"/>
    <n v="0.71"/>
  </r>
  <r>
    <n v="1000193"/>
    <s v="MATRIZ"/>
    <s v="GUAIPACHA YUMICEBA SEGUNDO CESAR"/>
    <n v="604250399"/>
    <x v="1"/>
    <x v="0"/>
    <x v="0"/>
    <x v="2"/>
    <x v="1"/>
    <s v="QUITO"/>
    <s v="KENNEDY"/>
    <x v="1"/>
    <n v="1000255"/>
    <x v="0"/>
    <m/>
    <n v="2280.5700000000002"/>
    <s v="0.00"/>
    <s v="0.00"/>
    <s v="0.00"/>
    <s v="0.00"/>
    <s v="0.00"/>
    <s v="0.14"/>
    <n v="2280.5700000000002"/>
  </r>
  <r>
    <n v="1000194"/>
    <s v="MATRIZ"/>
    <s v="BUÑAY LEMACHE JOSE BRAYAN"/>
    <n v="604289652"/>
    <x v="1"/>
    <x v="0"/>
    <x v="0"/>
    <x v="0"/>
    <x v="2"/>
    <s v="RIOBAMBA"/>
    <s v="YARUQUIES"/>
    <x v="1"/>
    <n v="1000256"/>
    <x v="0"/>
    <m/>
    <n v="8.1199999999999992"/>
    <s v="0.00"/>
    <s v="0.00"/>
    <s v="0.00"/>
    <s v="0.00"/>
    <s v="0.00"/>
    <s v="0.00"/>
    <n v="8.1199999999999992"/>
  </r>
  <r>
    <n v="1000195"/>
    <s v="MATRIZ"/>
    <s v="PAUCAR SINCHE JUAN MANUEL"/>
    <n v="104435128"/>
    <x v="1"/>
    <x v="0"/>
    <x v="0"/>
    <x v="2"/>
    <x v="1"/>
    <s v="QUITO"/>
    <s v="COTOCOLLAO"/>
    <x v="1"/>
    <n v="1000257"/>
    <x v="0"/>
    <m/>
    <n v="0.02"/>
    <s v="0.00"/>
    <s v="0.00"/>
    <s v="0.00"/>
    <s v="0.00"/>
    <s v="0.00"/>
    <s v="0.00"/>
    <n v="0.02"/>
  </r>
  <r>
    <n v="1000198"/>
    <s v="MATRIZ"/>
    <s v="REA REA MANUEL ANGEL"/>
    <n v="200930576"/>
    <x v="1"/>
    <x v="0"/>
    <x v="0"/>
    <x v="2"/>
    <x v="1"/>
    <s v="QUITO"/>
    <s v="COTOCOLLAO"/>
    <x v="1"/>
    <n v="1000258"/>
    <x v="0"/>
    <m/>
    <n v="0.17"/>
    <s v="0.00"/>
    <s v="0.00"/>
    <s v="0.00"/>
    <s v="0.00"/>
    <s v="0.00"/>
    <s v="0.00"/>
    <n v="0.17"/>
  </r>
  <r>
    <n v="1000196"/>
    <s v="MATRIZ"/>
    <s v="URQUIZO YUMICEBA LUIS ALFREDO"/>
    <n v="1722317656"/>
    <x v="1"/>
    <x v="0"/>
    <x v="0"/>
    <x v="0"/>
    <x v="1"/>
    <s v="QUITO"/>
    <s v="COTOCOLLAO"/>
    <x v="1"/>
    <n v="1000259"/>
    <x v="0"/>
    <m/>
    <n v="605.22"/>
    <s v="800.00"/>
    <s v="0.00"/>
    <s v="0.00"/>
    <s v="0.00"/>
    <s v="0.00"/>
    <s v="0.00"/>
    <n v="1405.22"/>
  </r>
  <r>
    <n v="1000197"/>
    <s v="MATRIZ"/>
    <s v="YUNGAN NINA MANUEL ELIAS"/>
    <n v="201794070"/>
    <x v="1"/>
    <x v="0"/>
    <x v="0"/>
    <x v="2"/>
    <x v="5"/>
    <s v="GUAYAQUIL"/>
    <s v="PASCUALES"/>
    <x v="1"/>
    <n v="1000260"/>
    <x v="0"/>
    <m/>
    <n v="68.84"/>
    <s v="0.00"/>
    <s v="0.00"/>
    <s v="0.00"/>
    <s v="0.00"/>
    <s v="0.00"/>
    <s v="0.00"/>
    <n v="68.84"/>
  </r>
  <r>
    <n v="1000199"/>
    <s v="MATRIZ"/>
    <s v="PAGUAY PAGUAY MARIO VICENTE"/>
    <n v="603523879"/>
    <x v="0"/>
    <x v="0"/>
    <x v="0"/>
    <x v="1"/>
    <x v="2"/>
    <s v="RIOBAMBA"/>
    <s v="LIZARZABURU"/>
    <x v="1"/>
    <n v="1000261"/>
    <x v="1"/>
    <n v="43793"/>
    <n v="30.37"/>
    <s v="0.00"/>
    <s v="0.00"/>
    <s v="0.00"/>
    <s v="0.00"/>
    <s v="0.00"/>
    <s v="0.00"/>
    <n v="30.37"/>
  </r>
  <r>
    <n v="1000201"/>
    <s v="MATRIZ"/>
    <s v="GUZMAN GARZON JACQUELIN MIREYA"/>
    <n v="1753750130"/>
    <x v="0"/>
    <x v="1"/>
    <x v="0"/>
    <x v="3"/>
    <x v="7"/>
    <s v="IBARRA"/>
    <s v="IBARRA"/>
    <x v="1"/>
    <n v="1000263"/>
    <x v="0"/>
    <m/>
    <n v="0"/>
    <s v="0.00"/>
    <s v="0.00"/>
    <s v="0.00"/>
    <s v="0.00"/>
    <s v="0.00"/>
    <s v="0.00"/>
    <n v="0"/>
  </r>
  <r>
    <n v="1000190"/>
    <s v="MATRIZ"/>
    <s v="YUMICEBA CRIOLLO MARIA "/>
    <n v="602349169"/>
    <x v="1"/>
    <x v="1"/>
    <x v="0"/>
    <x v="2"/>
    <x v="1"/>
    <s v="QUITO"/>
    <s v="COTOCOLLAO"/>
    <x v="1"/>
    <n v="1000264"/>
    <x v="0"/>
    <m/>
    <n v="2117.6"/>
    <s v="0.00"/>
    <s v="0.00"/>
    <s v="0.00"/>
    <s v="0.00"/>
    <s v="0.00"/>
    <s v="0.12"/>
    <n v="2117.6"/>
  </r>
  <r>
    <n v="1000203"/>
    <s v="MATRIZ"/>
    <s v="SIGUENCIA DELGADO CESAR AGUSTO"/>
    <n v="605472133"/>
    <x v="0"/>
    <x v="0"/>
    <x v="0"/>
    <x v="1"/>
    <x v="2"/>
    <s v="CHUNCHI"/>
    <s v="CHUNCHI"/>
    <x v="1"/>
    <n v="1000265"/>
    <x v="0"/>
    <m/>
    <n v="0.04"/>
    <s v="0.00"/>
    <s v="0.00"/>
    <s v="30.00"/>
    <s v="100.00"/>
    <s v="0.00"/>
    <s v="0.00"/>
    <n v="130.04"/>
  </r>
  <r>
    <n v="1000204"/>
    <s v="MATRIZ"/>
    <s v="TRAVES TIPANLUISA MAYRA FERNANDA"/>
    <n v="1723601694"/>
    <x v="0"/>
    <x v="1"/>
    <x v="0"/>
    <x v="1"/>
    <x v="1"/>
    <s v="QUITO"/>
    <s v="COTOCOLLAO"/>
    <x v="1"/>
    <n v="1000266"/>
    <x v="0"/>
    <m/>
    <n v="4.16"/>
    <s v="0.00"/>
    <s v="0.00"/>
    <s v="0.00"/>
    <s v="0.00"/>
    <s v="0.00"/>
    <s v="0.00"/>
    <n v="4.16"/>
  </r>
  <r>
    <n v="1000206"/>
    <s v="MATRIZ"/>
    <s v="URQUIZO TIUPUL JOSE ANTONIO"/>
    <n v="600827372"/>
    <x v="1"/>
    <x v="0"/>
    <x v="0"/>
    <x v="2"/>
    <x v="2"/>
    <s v="RIOBAMBA"/>
    <s v="YARUQUIES"/>
    <x v="1"/>
    <n v="1000268"/>
    <x v="0"/>
    <m/>
    <n v="1404.27"/>
    <s v="0.00"/>
    <s v="0.00"/>
    <s v="0.00"/>
    <s v="0.00"/>
    <s v="0.00"/>
    <s v="0.04"/>
    <n v="1404.27"/>
  </r>
  <r>
    <n v="1000207"/>
    <s v="MATRIZ"/>
    <s v="URQUIZO VALDEZ GLADYS "/>
    <n v="1720272911"/>
    <x v="1"/>
    <x v="1"/>
    <x v="0"/>
    <x v="1"/>
    <x v="1"/>
    <s v="QUITO"/>
    <s v="COTOCOLLAO"/>
    <x v="1"/>
    <n v="1000269"/>
    <x v="0"/>
    <m/>
    <n v="466.98"/>
    <s v="0.00"/>
    <s v="0.00"/>
    <s v="0.00"/>
    <s v="0.00"/>
    <s v="0.00"/>
    <s v="0.00"/>
    <n v="466.98"/>
  </r>
  <r>
    <n v="1000208"/>
    <s v="MATRIZ"/>
    <s v="MOROCHO YUMICEBA MARIA JUANA"/>
    <n v="1719298885"/>
    <x v="1"/>
    <x v="1"/>
    <x v="0"/>
    <x v="2"/>
    <x v="1"/>
    <s v="QUITO"/>
    <s v="COTOCOLLAO"/>
    <x v="1"/>
    <n v="1000270"/>
    <x v="0"/>
    <m/>
    <n v="3872.59"/>
    <s v="300.00"/>
    <s v="0.00"/>
    <s v="0.00"/>
    <s v="191.59"/>
    <s v="0.00"/>
    <s v="0.22"/>
    <n v="4364.18"/>
  </r>
  <r>
    <n v="1000209"/>
    <s v="MATRIZ"/>
    <s v="VALDEZ TASAMBAY LUIS ALFONSO"/>
    <n v="603719139"/>
    <x v="1"/>
    <x v="0"/>
    <x v="0"/>
    <x v="0"/>
    <x v="2"/>
    <s v="RIOBAMBA"/>
    <s v="CACHA (CAB EN MACHANGARA)"/>
    <x v="0"/>
    <n v="1000271"/>
    <x v="0"/>
    <m/>
    <n v="31.39"/>
    <s v="0.00"/>
    <s v="0.00"/>
    <s v="0.00"/>
    <s v="0.00"/>
    <s v="0.00"/>
    <s v="0.00"/>
    <n v="31.39"/>
  </r>
  <r>
    <n v="1000210"/>
    <s v="MATRIZ"/>
    <s v="AUQUILLA SASAMBAY MARIA "/>
    <n v="1708157316"/>
    <x v="1"/>
    <x v="1"/>
    <x v="0"/>
    <x v="1"/>
    <x v="1"/>
    <s v="QUITO"/>
    <s v="COTOCOLLAO"/>
    <x v="1"/>
    <n v="1000272"/>
    <x v="0"/>
    <m/>
    <n v="4.41"/>
    <s v="0.00"/>
    <s v="0.00"/>
    <s v="0.00"/>
    <s v="0.00"/>
    <s v="0.00"/>
    <s v="0.00"/>
    <n v="4.41"/>
  </r>
  <r>
    <n v="1000211"/>
    <s v="MATRIZ"/>
    <s v="CUICHAN HURTADO MARCO RAUL"/>
    <n v="1705941001"/>
    <x v="1"/>
    <x v="0"/>
    <x v="0"/>
    <x v="1"/>
    <x v="1"/>
    <s v="QUITO"/>
    <s v="COTOCOLLAO"/>
    <x v="1"/>
    <n v="1000273"/>
    <x v="0"/>
    <m/>
    <n v="136.33000000000001"/>
    <s v="0.00"/>
    <s v="0.00"/>
    <s v="0.00"/>
    <s v="0.00"/>
    <s v="0.00"/>
    <s v="0.00"/>
    <n v="136.33000000000001"/>
  </r>
  <r>
    <n v="1000212"/>
    <s v="MATRIZ"/>
    <s v="VALDEZ SALBAY MARIA MANUELA"/>
    <n v="600749451"/>
    <x v="1"/>
    <x v="1"/>
    <x v="0"/>
    <x v="1"/>
    <x v="1"/>
    <s v="QUITO"/>
    <s v="COTOCOLLAO"/>
    <x v="1"/>
    <n v="1000275"/>
    <x v="0"/>
    <m/>
    <n v="3829.07"/>
    <s v="0.00"/>
    <s v="0.00"/>
    <s v="0.00"/>
    <s v="0.00"/>
    <s v="0.00"/>
    <s v="0.21"/>
    <n v="3829.07"/>
  </r>
  <r>
    <n v="1000213"/>
    <s v="MATRIZ"/>
    <s v="CUICHAN TACURI HJALMAR ANDREI"/>
    <n v="1750770586"/>
    <x v="1"/>
    <x v="0"/>
    <x v="0"/>
    <x v="1"/>
    <x v="1"/>
    <s v="QUITO"/>
    <s v="COTOCOLLAO"/>
    <x v="1"/>
    <n v="1000276"/>
    <x v="0"/>
    <m/>
    <n v="370.91"/>
    <s v="0.00"/>
    <s v="0.00"/>
    <s v="0.00"/>
    <s v="0.00"/>
    <s v="0.00"/>
    <s v="0.00"/>
    <n v="370.91"/>
  </r>
  <r>
    <n v="1000214"/>
    <s v="MATRIZ"/>
    <s v="PADILLA YUMICEBA NICOLAS AUGUSTO"/>
    <n v="601662570"/>
    <x v="1"/>
    <x v="0"/>
    <x v="0"/>
    <x v="1"/>
    <x v="1"/>
    <s v="QUITO"/>
    <s v="COTOCOLLAO"/>
    <x v="1"/>
    <n v="1000277"/>
    <x v="0"/>
    <m/>
    <n v="0.04"/>
    <s v="0.00"/>
    <s v="0.00"/>
    <s v="0.00"/>
    <s v="70.92"/>
    <s v="0.00"/>
    <s v="0.00"/>
    <n v="70.959999999999994"/>
  </r>
  <r>
    <n v="1000215"/>
    <s v="MATRIZ"/>
    <s v="PADILLA VACACELA EDUARDO NICOLAS"/>
    <n v="1726811001"/>
    <x v="1"/>
    <x v="0"/>
    <x v="0"/>
    <x v="1"/>
    <x v="1"/>
    <s v="QUITO"/>
    <s v="COTOCOLLAO"/>
    <x v="1"/>
    <n v="1000278"/>
    <x v="0"/>
    <m/>
    <n v="0.02"/>
    <s v="0.00"/>
    <s v="0.00"/>
    <s v="0.00"/>
    <s v="0.00"/>
    <s v="0.00"/>
    <s v="0.00"/>
    <n v="0.02"/>
  </r>
  <r>
    <n v="1000216"/>
    <s v="MATRIZ"/>
    <s v="URQUIZO VALDEZ JOSE "/>
    <n v="600245898"/>
    <x v="1"/>
    <x v="0"/>
    <x v="0"/>
    <x v="1"/>
    <x v="1"/>
    <s v="QUITO"/>
    <s v="COTOCOLLAO"/>
    <x v="1"/>
    <n v="1000279"/>
    <x v="0"/>
    <m/>
    <n v="1.1299999999999999"/>
    <s v="0.00"/>
    <s v="0.00"/>
    <s v="0.00"/>
    <s v="0.00"/>
    <s v="0.00"/>
    <s v="0.00"/>
    <n v="1.1299999999999999"/>
  </r>
  <r>
    <n v="1000217"/>
    <s v="MATRIZ"/>
    <s v="LASSO SIZALEMA CRISTIAN RODRIGO"/>
    <n v="1208044626"/>
    <x v="1"/>
    <x v="0"/>
    <x v="0"/>
    <x v="1"/>
    <x v="0"/>
    <s v="GUARANDA"/>
    <s v="JULIO E. MORENO (CATANAHUAN GRANDE)"/>
    <x v="0"/>
    <n v="1000280"/>
    <x v="0"/>
    <m/>
    <n v="1.26"/>
    <s v="0.00"/>
    <s v="0.00"/>
    <s v="0.00"/>
    <s v="0.00"/>
    <s v="0.00"/>
    <s v="0.00"/>
    <n v="1.26"/>
  </r>
  <r>
    <n v="1000218"/>
    <s v="MATRIZ"/>
    <s v="LASO GUAYPACHA MORAYMA JUDITH"/>
    <n v="1750376319"/>
    <x v="1"/>
    <x v="1"/>
    <x v="0"/>
    <x v="2"/>
    <x v="0"/>
    <s v="GUARANDA"/>
    <s v="JULIO E. MORENO (CATANAHUAN GRANDE)"/>
    <x v="0"/>
    <n v="1000281"/>
    <x v="0"/>
    <m/>
    <n v="0.09"/>
    <s v="0.00"/>
    <s v="0.00"/>
    <s v="0.00"/>
    <s v="0.00"/>
    <s v="0.00"/>
    <s v="0.00"/>
    <n v="0.09"/>
  </r>
  <r>
    <n v="1000219"/>
    <s v="MATRIZ"/>
    <s v="URQUIZO AUQUILLA MANUELA "/>
    <n v="1710938604"/>
    <x v="1"/>
    <x v="1"/>
    <x v="0"/>
    <x v="2"/>
    <x v="1"/>
    <s v="QUITO"/>
    <s v="COTOCOLLAO"/>
    <x v="1"/>
    <n v="1000282"/>
    <x v="0"/>
    <m/>
    <n v="148.38999999999999"/>
    <s v="0.00"/>
    <s v="0.00"/>
    <s v="0.00"/>
    <s v="0.00"/>
    <s v="0.00"/>
    <s v="0.00"/>
    <n v="148.38999999999999"/>
  </r>
  <r>
    <n v="1000205"/>
    <s v="MATRIZ"/>
    <s v="TRAVES LLUMIQUINGA JOSE BENIGNO"/>
    <n v="1709359341"/>
    <x v="1"/>
    <x v="0"/>
    <x v="0"/>
    <x v="2"/>
    <x v="1"/>
    <s v="QUITO"/>
    <s v="GONZALEZ SUAREZ"/>
    <x v="1"/>
    <n v="1000283"/>
    <x v="0"/>
    <m/>
    <n v="0"/>
    <s v="0.00"/>
    <s v="0.00"/>
    <s v="0.00"/>
    <s v="0.00"/>
    <s v="0.00"/>
    <s v="0.00"/>
    <n v="0"/>
  </r>
  <r>
    <n v="1000220"/>
    <s v="MATRIZ"/>
    <s v="VALDEZ RUMIÑAHUI MARIA "/>
    <n v="601304918"/>
    <x v="1"/>
    <x v="1"/>
    <x v="0"/>
    <x v="3"/>
    <x v="1"/>
    <s v="QUITO"/>
    <s v="COTOCOLLAO"/>
    <x v="1"/>
    <n v="1000284"/>
    <x v="0"/>
    <m/>
    <n v="140.05000000000001"/>
    <s v="0.00"/>
    <s v="0.00"/>
    <s v="0.00"/>
    <s v="0.00"/>
    <s v="0.00"/>
    <s v="0.00"/>
    <n v="140.05000000000001"/>
  </r>
  <r>
    <n v="1000221"/>
    <s v="MATRIZ"/>
    <s v="VILLACIS PEREZ MARCELO VICENTE"/>
    <n v="1706251582"/>
    <x v="1"/>
    <x v="0"/>
    <x v="0"/>
    <x v="1"/>
    <x v="1"/>
    <s v="QUITO"/>
    <s v="COTOCOLLAO"/>
    <x v="1"/>
    <n v="1000285"/>
    <x v="0"/>
    <m/>
    <n v="0.08"/>
    <s v="0.00"/>
    <s v="0.00"/>
    <s v="0.00"/>
    <s v="100.00"/>
    <s v="0.00"/>
    <s v="0.00"/>
    <n v="100.08"/>
  </r>
  <r>
    <n v="1000222"/>
    <s v="MATRIZ"/>
    <s v="TIGASI CHUGCHILAN MARIA BERTHA"/>
    <n v="550575781"/>
    <x v="1"/>
    <x v="1"/>
    <x v="0"/>
    <x v="2"/>
    <x v="11"/>
    <s v="PUJILI"/>
    <s v="PUJILI"/>
    <x v="1"/>
    <n v="1000286"/>
    <x v="0"/>
    <m/>
    <n v="152.49"/>
    <s v="0.00"/>
    <s v="0.00"/>
    <s v="0.00"/>
    <s v="259.00"/>
    <s v="0.00"/>
    <s v="0.01"/>
    <n v="411.49"/>
  </r>
  <r>
    <n v="1000223"/>
    <s v="MATRIZ"/>
    <s v="BENALCAZAR LUNA DANILO ALEJANDRO"/>
    <n v="603010836"/>
    <x v="0"/>
    <x v="0"/>
    <x v="0"/>
    <x v="0"/>
    <x v="2"/>
    <s v="RIOBAMBA"/>
    <s v="VELOZ"/>
    <x v="1"/>
    <n v="1000287"/>
    <x v="1"/>
    <n v="44573"/>
    <n v="1.1000000000000001"/>
    <s v="0.00"/>
    <s v="0.00"/>
    <s v="0.00"/>
    <s v="0.00"/>
    <s v="0.00"/>
    <s v="0.00"/>
    <n v="1.1000000000000001"/>
  </r>
  <r>
    <n v="1000225"/>
    <s v="MATRIZ"/>
    <s v="HUARACA URQUIZO SEGUNDO NICOLAS"/>
    <n v="1716028202"/>
    <x v="1"/>
    <x v="0"/>
    <x v="0"/>
    <x v="2"/>
    <x v="1"/>
    <s v="QUITO"/>
    <s v="COTOCOLLAO"/>
    <x v="1"/>
    <n v="1000288"/>
    <x v="0"/>
    <m/>
    <n v="0"/>
    <s v="0.00"/>
    <s v="0.00"/>
    <s v="0.00"/>
    <s v="0.00"/>
    <s v="0.00"/>
    <s v="0.00"/>
    <n v="0"/>
  </r>
  <r>
    <n v="1000228"/>
    <s v="MATRIZ"/>
    <s v="TASAMBAY PAUCAR LUIS PEDRO"/>
    <n v="1716241326"/>
    <x v="1"/>
    <x v="0"/>
    <x v="0"/>
    <x v="1"/>
    <x v="1"/>
    <s v="QUITO"/>
    <s v="COTOCOLLAO"/>
    <x v="1"/>
    <n v="1000289"/>
    <x v="1"/>
    <n v="43872"/>
    <n v="13.15"/>
    <s v="0.00"/>
    <s v="0.00"/>
    <s v="0.00"/>
    <s v="0.00"/>
    <s v="0.00"/>
    <s v="0.00"/>
    <n v="13.15"/>
  </r>
  <r>
    <n v="1000229"/>
    <s v="MATRIZ"/>
    <s v="HEREDIA HERRERA SILVANA SHIRLEY"/>
    <n v="602713042"/>
    <x v="0"/>
    <x v="1"/>
    <x v="0"/>
    <x v="2"/>
    <x v="1"/>
    <s v="QUITO"/>
    <s v="COTOCOLLAO"/>
    <x v="1"/>
    <n v="1000290"/>
    <x v="0"/>
    <m/>
    <n v="0.32"/>
    <s v="0.00"/>
    <s v="0.00"/>
    <s v="0.00"/>
    <s v="200.00"/>
    <s v="0.00"/>
    <s v="0.00"/>
    <n v="200.32"/>
  </r>
  <r>
    <n v="1000230"/>
    <s v="MATRIZ"/>
    <s v="PILAMUNGA TENENUELA JOSE MANUEL"/>
    <n v="1714985940"/>
    <x v="1"/>
    <x v="0"/>
    <x v="0"/>
    <x v="2"/>
    <x v="1"/>
    <s v="QUITO"/>
    <s v="COTOCOLLAO"/>
    <x v="1"/>
    <n v="1000291"/>
    <x v="0"/>
    <m/>
    <n v="0"/>
    <s v="0.00"/>
    <s v="0.00"/>
    <s v="0.00"/>
    <s v="1.41"/>
    <s v="0.00"/>
    <s v="0.00"/>
    <n v="1.41"/>
  </r>
  <r>
    <n v="1000231"/>
    <s v="MATRIZ"/>
    <s v="RUMIÑAHUI BASTIDAS JESSICA ABIGAIL"/>
    <n v="1723473110"/>
    <x v="1"/>
    <x v="1"/>
    <x v="0"/>
    <x v="1"/>
    <x v="1"/>
    <s v="QUITO"/>
    <s v="COTOCOLLAO"/>
    <x v="1"/>
    <n v="1000292"/>
    <x v="0"/>
    <m/>
    <n v="1.46"/>
    <s v="0.00"/>
    <s v="0.00"/>
    <s v="0.00"/>
    <s v="0.00"/>
    <s v="0.00"/>
    <s v="0.00"/>
    <n v="1.46"/>
  </r>
  <r>
    <n v="1000227"/>
    <s v="MATRIZ"/>
    <s v="URQUIZO TIUPUL MARIANO "/>
    <n v="1710963792"/>
    <x v="1"/>
    <x v="0"/>
    <x v="0"/>
    <x v="3"/>
    <x v="1"/>
    <s v="QUITO"/>
    <s v="COTOCOLLAO"/>
    <x v="1"/>
    <n v="1000293"/>
    <x v="0"/>
    <m/>
    <n v="2.31"/>
    <s v="0.00"/>
    <s v="0.00"/>
    <s v="0.00"/>
    <s v="0.00"/>
    <s v="0.00"/>
    <s v="0.00"/>
    <n v="2.31"/>
  </r>
  <r>
    <n v="1000232"/>
    <s v="MATRIZ"/>
    <s v="TASAMBAY YUMICEBA MARIVIT MICAELA"/>
    <n v="1721746418"/>
    <x v="1"/>
    <x v="1"/>
    <x v="0"/>
    <x v="1"/>
    <x v="1"/>
    <s v="QUITO"/>
    <s v="COTOCOLLAO"/>
    <x v="1"/>
    <n v="1000294"/>
    <x v="0"/>
    <m/>
    <n v="26.47"/>
    <s v="0.00"/>
    <s v="0.00"/>
    <s v="0.00"/>
    <s v="0.00"/>
    <s v="0.00"/>
    <s v="0.00"/>
    <n v="26.47"/>
  </r>
  <r>
    <n v="1000233"/>
    <s v="MATRIZ"/>
    <s v="YUMICEBA CRIOLLO JOSE ENRIQUE"/>
    <n v="1751207604"/>
    <x v="1"/>
    <x v="0"/>
    <x v="0"/>
    <x v="2"/>
    <x v="1"/>
    <s v="QUITO"/>
    <s v="COTOCOLLAO"/>
    <x v="1"/>
    <n v="1000295"/>
    <x v="1"/>
    <n v="43777"/>
    <n v="3.01"/>
    <s v="0.00"/>
    <s v="0.00"/>
    <s v="0.00"/>
    <s v="0.00"/>
    <s v="0.00"/>
    <s v="0.00"/>
    <n v="3.01"/>
  </r>
  <r>
    <n v="1000236"/>
    <s v="MATRIZ"/>
    <s v="CUNDURI NOGALES CHRISTIAN FERNANDO"/>
    <n v="1716044936"/>
    <x v="0"/>
    <x v="0"/>
    <x v="0"/>
    <x v="1"/>
    <x v="1"/>
    <s v="QUITO"/>
    <s v="QUITUMBE"/>
    <x v="1"/>
    <n v="1000296"/>
    <x v="1"/>
    <n v="43777"/>
    <n v="3.01"/>
    <s v="0.00"/>
    <s v="0.00"/>
    <s v="0.00"/>
    <s v="0.00"/>
    <s v="0.00"/>
    <s v="0.00"/>
    <n v="3.01"/>
  </r>
  <r>
    <n v="1000234"/>
    <s v="MATRIZ"/>
    <s v="CUNDURI NOGALES VERONICA ALEXANDRA"/>
    <n v="1716044928"/>
    <x v="0"/>
    <x v="1"/>
    <x v="0"/>
    <x v="2"/>
    <x v="1"/>
    <s v="QUITO"/>
    <s v="COTOCOLLAO"/>
    <x v="1"/>
    <n v="1000298"/>
    <x v="0"/>
    <m/>
    <n v="0"/>
    <s v="0.00"/>
    <s v="0.00"/>
    <s v="0.00"/>
    <s v="0.00"/>
    <s v="0.00"/>
    <s v="0.00"/>
    <n v="0"/>
  </r>
  <r>
    <n v="1000237"/>
    <s v="MATRIZ"/>
    <s v="YUMICEBA CRIOLLO MARIA MANUELA"/>
    <n v="1723889984"/>
    <x v="1"/>
    <x v="1"/>
    <x v="0"/>
    <x v="2"/>
    <x v="1"/>
    <s v="QUITO"/>
    <s v="COTOCOLLAO"/>
    <x v="1"/>
    <n v="1000299"/>
    <x v="0"/>
    <m/>
    <n v="0.01"/>
    <s v="0.00"/>
    <s v="0.00"/>
    <s v="0.00"/>
    <s v="37.50"/>
    <s v="0.00"/>
    <s v="0.00"/>
    <n v="37.51"/>
  </r>
  <r>
    <n v="1000238"/>
    <s v="MATRIZ"/>
    <s v="HUARACA HUARACA JORGE LUIS"/>
    <n v="1751642263"/>
    <x v="1"/>
    <x v="0"/>
    <x v="0"/>
    <x v="1"/>
    <x v="1"/>
    <s v="QUITO"/>
    <s v="COTOCOLLAO"/>
    <x v="1"/>
    <n v="1000300"/>
    <x v="0"/>
    <m/>
    <n v="0.86"/>
    <s v="0.00"/>
    <s v="0.00"/>
    <s v="0.00"/>
    <s v="0.00"/>
    <s v="0.00"/>
    <s v="0.00"/>
    <n v="0.86"/>
  </r>
  <r>
    <n v="1000239"/>
    <s v="MATRIZ"/>
    <s v="LLUAY URQUIZO GENESIS MARIANA"/>
    <n v="1727565507"/>
    <x v="1"/>
    <x v="0"/>
    <x v="0"/>
    <x v="2"/>
    <x v="1"/>
    <s v="QUITO"/>
    <s v="COTOCOLLAO"/>
    <x v="1"/>
    <n v="1000301"/>
    <x v="0"/>
    <m/>
    <n v="20.46"/>
    <s v="0.00"/>
    <s v="0.00"/>
    <s v="0.00"/>
    <s v="0.00"/>
    <s v="0.00"/>
    <s v="0.00"/>
    <n v="20.46"/>
  </r>
  <r>
    <n v="1000240"/>
    <s v="MATRIZ"/>
    <s v="LLUAY CAYAMBE MARIO ALFONSO"/>
    <n v="602528663"/>
    <x v="1"/>
    <x v="0"/>
    <x v="0"/>
    <x v="2"/>
    <x v="1"/>
    <s v="QUITO"/>
    <s v="COTOCOLLAO"/>
    <x v="1"/>
    <n v="1000302"/>
    <x v="0"/>
    <m/>
    <n v="83.2"/>
    <s v="0.00"/>
    <s v="0.00"/>
    <s v="0.00"/>
    <s v="0.00"/>
    <s v="0.00"/>
    <s v="0.00"/>
    <n v="83.2"/>
  </r>
  <r>
    <n v="1000244"/>
    <s v="MATRIZ"/>
    <s v="ATUPAÑA SAGÑAY FRANKLIN VICENTE"/>
    <n v="603730102"/>
    <x v="1"/>
    <x v="0"/>
    <x v="0"/>
    <x v="1"/>
    <x v="1"/>
    <s v="QUITO"/>
    <s v="COTOCOLLAO"/>
    <x v="1"/>
    <n v="1000303"/>
    <x v="0"/>
    <m/>
    <n v="0.28000000000000003"/>
    <s v="0.00"/>
    <s v="0.00"/>
    <s v="0.00"/>
    <s v="0.00"/>
    <s v="0.00"/>
    <s v="0.00"/>
    <n v="0.28000000000000003"/>
  </r>
  <r>
    <n v="1000243"/>
    <s v="MATRIZ"/>
    <s v="CARRILLO TASAMBAY GLORIA GLADYS"/>
    <n v="604321240"/>
    <x v="1"/>
    <x v="1"/>
    <x v="0"/>
    <x v="1"/>
    <x v="1"/>
    <s v="QUITO"/>
    <s v="COTOCOLLAO"/>
    <x v="1"/>
    <n v="1000304"/>
    <x v="0"/>
    <m/>
    <n v="20.399999999999999"/>
    <s v="0.00"/>
    <s v="0.00"/>
    <s v="0.00"/>
    <s v="0.00"/>
    <s v="0.00"/>
    <s v="0.00"/>
    <n v="20.399999999999999"/>
  </r>
  <r>
    <n v="1000245"/>
    <s v="MATRIZ"/>
    <s v="GALARZA SANGUANO SEGUNDO VICENTE"/>
    <n v="1705566816"/>
    <x v="1"/>
    <x v="0"/>
    <x v="0"/>
    <x v="2"/>
    <x v="1"/>
    <s v="QUITO"/>
    <s v="GONZALEZ SUAREZ"/>
    <x v="1"/>
    <n v="1000305"/>
    <x v="0"/>
    <m/>
    <n v="29.48"/>
    <s v="0.00"/>
    <s v="0.00"/>
    <s v="0.00"/>
    <s v="0.00"/>
    <s v="0.00"/>
    <s v="0.00"/>
    <n v="29.48"/>
  </r>
  <r>
    <n v="1000246"/>
    <s v="MATRIZ"/>
    <s v="PAUCAR CRIOLLO JOSE MARIANO"/>
    <n v="2100167671"/>
    <x v="1"/>
    <x v="0"/>
    <x v="0"/>
    <x v="2"/>
    <x v="1"/>
    <s v="QUITO"/>
    <s v="CONOCOTO"/>
    <x v="0"/>
    <n v="1000306"/>
    <x v="0"/>
    <m/>
    <n v="334.11"/>
    <s v="0.00"/>
    <s v="0.00"/>
    <s v="0.00"/>
    <s v="0.00"/>
    <s v="0.00"/>
    <s v="0.01"/>
    <n v="334.11"/>
  </r>
  <r>
    <n v="1000247"/>
    <s v="MATRIZ"/>
    <s v="YUNGAN TASAMBAY AGUSTIN "/>
    <n v="602114258"/>
    <x v="1"/>
    <x v="0"/>
    <x v="0"/>
    <x v="2"/>
    <x v="1"/>
    <s v="QUITO"/>
    <s v="COTOCOLLAO"/>
    <x v="1"/>
    <n v="1000307"/>
    <x v="0"/>
    <m/>
    <n v="2081.21"/>
    <s v="0.00"/>
    <s v="0.00"/>
    <s v="0.00"/>
    <s v="0.00"/>
    <s v="0.00"/>
    <s v="0.12"/>
    <n v="2081.21"/>
  </r>
  <r>
    <n v="1000248"/>
    <s v="MATRIZ"/>
    <s v="PAREDES RUTH DE LAS MERCEDES"/>
    <n v="1707560502"/>
    <x v="0"/>
    <x v="1"/>
    <x v="0"/>
    <x v="1"/>
    <x v="1"/>
    <s v="QUITO"/>
    <s v="IÑAQUITO"/>
    <x v="1"/>
    <n v="1000308"/>
    <x v="0"/>
    <m/>
    <n v="2.0099999999999998"/>
    <s v="0.00"/>
    <s v="0.00"/>
    <s v="0.00"/>
    <s v="0.00"/>
    <s v="0.00"/>
    <s v="0.00"/>
    <n v="2.0099999999999998"/>
  </r>
  <r>
    <n v="1000250"/>
    <s v="MATRIZ"/>
    <s v="GRIJALVA MONGE SUSANA VALERIA"/>
    <n v="1718373721"/>
    <x v="0"/>
    <x v="1"/>
    <x v="0"/>
    <x v="0"/>
    <x v="1"/>
    <s v="QUITO"/>
    <s v="LA MENA"/>
    <x v="1"/>
    <n v="1000309"/>
    <x v="0"/>
    <m/>
    <n v="0.06"/>
    <s v="0.00"/>
    <s v="0.00"/>
    <s v="0.00"/>
    <s v="88.00"/>
    <s v="0.00"/>
    <s v="0.01"/>
    <n v="88.06"/>
  </r>
  <r>
    <n v="1000235"/>
    <s v="MATRIZ"/>
    <s v="PINTO DIAZ MAGALI PATRICIA"/>
    <n v="1722862487"/>
    <x v="0"/>
    <x v="1"/>
    <x v="0"/>
    <x v="1"/>
    <x v="1"/>
    <s v="QUITO"/>
    <s v="COTOCOLLAO"/>
    <x v="1"/>
    <n v="1000310"/>
    <x v="0"/>
    <m/>
    <n v="0"/>
    <s v="0.00"/>
    <s v="0.00"/>
    <s v="0.00"/>
    <s v="0.00"/>
    <s v="0.00"/>
    <s v="0.00"/>
    <n v="0"/>
  </r>
  <r>
    <n v="1000251"/>
    <s v="MATRIZ"/>
    <s v="PALACIOS QUINTANA JANETH PATRICIA"/>
    <n v="1713996385"/>
    <x v="0"/>
    <x v="1"/>
    <x v="0"/>
    <x v="2"/>
    <x v="1"/>
    <s v="QUITO"/>
    <s v="GONZALEZ SUAREZ"/>
    <x v="1"/>
    <n v="1000311"/>
    <x v="1"/>
    <n v="43784"/>
    <n v="3.01"/>
    <s v="0.00"/>
    <s v="0.00"/>
    <s v="0.00"/>
    <s v="0.00"/>
    <s v="0.00"/>
    <s v="0.00"/>
    <n v="3.01"/>
  </r>
  <r>
    <n v="1000252"/>
    <s v="MATRIZ"/>
    <s v="ÑAMA HUARACA JANETH VERONICA"/>
    <n v="1750248484"/>
    <x v="1"/>
    <x v="1"/>
    <x v="0"/>
    <x v="2"/>
    <x v="1"/>
    <s v="QUITO"/>
    <s v="COTOCOLLAO"/>
    <x v="1"/>
    <n v="1000312"/>
    <x v="0"/>
    <m/>
    <n v="0.42"/>
    <s v="0.00"/>
    <s v="0.00"/>
    <s v="0.00"/>
    <s v="0.00"/>
    <s v="0.00"/>
    <s v="0.00"/>
    <n v="0.42"/>
  </r>
  <r>
    <n v="1000254"/>
    <s v="MATRIZ"/>
    <s v="HERNANDEZ LOPEZ EDGAR FABIAN"/>
    <n v="1712574704"/>
    <x v="0"/>
    <x v="0"/>
    <x v="0"/>
    <x v="1"/>
    <x v="1"/>
    <s v="QUITO"/>
    <s v="COTOCOLLAO"/>
    <x v="1"/>
    <n v="1000313"/>
    <x v="0"/>
    <m/>
    <n v="0"/>
    <s v="0.00"/>
    <s v="0.00"/>
    <s v="0.00"/>
    <s v="0.00"/>
    <s v="0.00"/>
    <s v="0.00"/>
    <n v="0"/>
  </r>
  <r>
    <n v="1000255"/>
    <s v="MATRIZ"/>
    <s v="PILLAJO MARIA DE LOURDES"/>
    <n v="1702119536"/>
    <x v="1"/>
    <x v="1"/>
    <x v="0"/>
    <x v="2"/>
    <x v="1"/>
    <s v="QUITO"/>
    <s v="COTOCOLLAO"/>
    <x v="1"/>
    <n v="1000314"/>
    <x v="0"/>
    <m/>
    <n v="50.62"/>
    <s v="0.00"/>
    <s v="0.00"/>
    <s v="0.00"/>
    <s v="0.00"/>
    <s v="0.00"/>
    <s v="0.00"/>
    <n v="50.62"/>
  </r>
  <r>
    <n v="1000256"/>
    <s v="MATRIZ"/>
    <s v="LAMINIA PILLAJO MONICA PATRICIA"/>
    <n v="1712170081"/>
    <x v="1"/>
    <x v="1"/>
    <x v="0"/>
    <x v="1"/>
    <x v="1"/>
    <s v="QUITO"/>
    <s v="COTOCOLLAO"/>
    <x v="1"/>
    <n v="1000315"/>
    <x v="0"/>
    <m/>
    <n v="0"/>
    <s v="0.00"/>
    <s v="0.00"/>
    <s v="0.00"/>
    <s v="0.00"/>
    <s v="0.00"/>
    <s v="0.00"/>
    <n v="0"/>
  </r>
  <r>
    <n v="1000257"/>
    <s v="MATRIZ"/>
    <s v="PILCO CHAFLA NELLY MARGARITA"/>
    <n v="1726439373"/>
    <x v="1"/>
    <x v="1"/>
    <x v="0"/>
    <x v="1"/>
    <x v="2"/>
    <s v="COLTA"/>
    <s v="SANTIAGO DE QUITO (CAB EN SAN ANTONIO DE"/>
    <x v="0"/>
    <n v="1000316"/>
    <x v="1"/>
    <n v="43889"/>
    <n v="33.33"/>
    <s v="0.00"/>
    <s v="0.00"/>
    <s v="0.00"/>
    <s v="0.00"/>
    <s v="0.00"/>
    <s v="0.00"/>
    <n v="33.33"/>
  </r>
  <r>
    <n v="1000258"/>
    <s v="MATRIZ"/>
    <s v="RAMIREZ JAEN MONICA PAULINA"/>
    <n v="1104534738"/>
    <x v="1"/>
    <x v="1"/>
    <x v="0"/>
    <x v="1"/>
    <x v="1"/>
    <s v="QUITO"/>
    <s v="COMITE DEL PUEBLO"/>
    <x v="1"/>
    <n v="1000317"/>
    <x v="1"/>
    <n v="43786"/>
    <n v="32.340000000000003"/>
    <s v="0.00"/>
    <s v="0.00"/>
    <s v="0.00"/>
    <s v="0.00"/>
    <s v="0.00"/>
    <s v="0.00"/>
    <n v="32.340000000000003"/>
  </r>
  <r>
    <n v="1000259"/>
    <s v="MATRIZ"/>
    <s v="CARCHI TORRES MANUEL JESUS"/>
    <n v="350014072"/>
    <x v="0"/>
    <x v="0"/>
    <x v="0"/>
    <x v="1"/>
    <x v="1"/>
    <s v="QUITO"/>
    <s v="COTOCOLLAO"/>
    <x v="1"/>
    <n v="1000318"/>
    <x v="1"/>
    <n v="43786"/>
    <n v="33.36"/>
    <s v="0.00"/>
    <s v="0.00"/>
    <s v="0.00"/>
    <s v="0.00"/>
    <s v="0.00"/>
    <s v="0.00"/>
    <n v="33.36"/>
  </r>
  <r>
    <n v="1000261"/>
    <s v="MATRIZ"/>
    <s v="CARRILLO SINALUISA TOMAS "/>
    <n v="602138166"/>
    <x v="1"/>
    <x v="0"/>
    <x v="0"/>
    <x v="2"/>
    <x v="2"/>
    <s v="RIOBAMBA"/>
    <s v="YARUQUIES"/>
    <x v="1"/>
    <n v="1000319"/>
    <x v="0"/>
    <m/>
    <n v="587.83000000000004"/>
    <s v="0.00"/>
    <s v="0.00"/>
    <s v="0.00"/>
    <s v="0.00"/>
    <s v="0.00"/>
    <s v="0.00"/>
    <n v="587.83000000000004"/>
  </r>
  <r>
    <n v="1000262"/>
    <s v="MATRIZ"/>
    <s v="CARRION RAMIREZ BRYAN ALEXANDER"/>
    <n v="1151001813"/>
    <x v="0"/>
    <x v="0"/>
    <x v="0"/>
    <x v="1"/>
    <x v="1"/>
    <s v="QUITO"/>
    <s v="GONZALEZ SUAREZ"/>
    <x v="1"/>
    <n v="1000320"/>
    <x v="0"/>
    <m/>
    <n v="0.63"/>
    <s v="0.00"/>
    <s v="0.00"/>
    <s v="0.00"/>
    <s v="0.00"/>
    <s v="0.00"/>
    <s v="0.00"/>
    <n v="0.63"/>
  </r>
  <r>
    <n v="1000263"/>
    <s v="MATRIZ"/>
    <s v="MOTOCHE RAMIREZ JIMMY GABRIEL"/>
    <n v="1150817151"/>
    <x v="0"/>
    <x v="0"/>
    <x v="0"/>
    <x v="1"/>
    <x v="8"/>
    <s v="PALTAS"/>
    <s v="CATACOCHA"/>
    <x v="1"/>
    <n v="1000321"/>
    <x v="1"/>
    <n v="43788"/>
    <n v="3.01"/>
    <s v="0.00"/>
    <s v="0.00"/>
    <s v="0.00"/>
    <s v="0.00"/>
    <s v="0.00"/>
    <s v="0.00"/>
    <n v="3.01"/>
  </r>
  <r>
    <n v="1000264"/>
    <s v="MATRIZ"/>
    <s v="MOTOCHE RAMIREZ GABRIELA DEL CISNE"/>
    <n v="1150428751"/>
    <x v="0"/>
    <x v="1"/>
    <x v="0"/>
    <x v="1"/>
    <x v="8"/>
    <s v="PALTAS"/>
    <s v="CATACOCHA"/>
    <x v="1"/>
    <n v="1000322"/>
    <x v="1"/>
    <n v="43788"/>
    <n v="3.01"/>
    <s v="0.00"/>
    <s v="0.00"/>
    <s v="0.00"/>
    <s v="0.00"/>
    <s v="0.00"/>
    <s v="0.00"/>
    <n v="3.01"/>
  </r>
  <r>
    <n v="1000265"/>
    <s v="MATRIZ"/>
    <s v="YUMISEBA ÑAMA MARIA RAMONA"/>
    <n v="603056292"/>
    <x v="1"/>
    <x v="1"/>
    <x v="0"/>
    <x v="2"/>
    <x v="2"/>
    <s v="RIOBAMBA"/>
    <s v="YARUQUIES"/>
    <x v="1"/>
    <n v="1000323"/>
    <x v="1"/>
    <n v="44601"/>
    <n v="23.29"/>
    <s v="0.00"/>
    <s v="0.00"/>
    <s v="0.00"/>
    <s v="0.00"/>
    <s v="0.00"/>
    <s v="0.00"/>
    <n v="23.29"/>
  </r>
  <r>
    <n v="1000266"/>
    <s v="MATRIZ"/>
    <s v="URQUIZO HUARACA RUTH ABIGAIL"/>
    <n v="1725298374"/>
    <x v="1"/>
    <x v="1"/>
    <x v="0"/>
    <x v="1"/>
    <x v="1"/>
    <s v="QUITO"/>
    <s v="COTOCOLLAO"/>
    <x v="1"/>
    <n v="1000324"/>
    <x v="0"/>
    <m/>
    <n v="10.8"/>
    <s v="0.00"/>
    <s v="0.00"/>
    <s v="0.00"/>
    <s v="0.00"/>
    <s v="0.00"/>
    <s v="0.00"/>
    <n v="10.8"/>
  </r>
  <r>
    <n v="1000224"/>
    <s v="MATRIZ"/>
    <s v="URQUIZO VALDEZ MANUEL ."/>
    <n v="600683726"/>
    <x v="1"/>
    <x v="0"/>
    <x v="0"/>
    <x v="2"/>
    <x v="2"/>
    <s v="RIOBAMBA"/>
    <s v="CACHA (CAB EN MACHANGARA)"/>
    <x v="0"/>
    <n v="1000325"/>
    <x v="0"/>
    <m/>
    <n v="0.03"/>
    <s v="0.00"/>
    <s v="0.00"/>
    <s v="0.00"/>
    <s v="0.00"/>
    <s v="0.00"/>
    <s v="0.00"/>
    <n v="0.03"/>
  </r>
  <r>
    <n v="1000267"/>
    <s v="MATRIZ"/>
    <s v="URQUIZO AUQUILLA ANA MARIA"/>
    <n v="1716962046"/>
    <x v="1"/>
    <x v="1"/>
    <x v="0"/>
    <x v="1"/>
    <x v="2"/>
    <s v="RIOBAMBA"/>
    <s v="YARUQUIES"/>
    <x v="1"/>
    <n v="1000326"/>
    <x v="0"/>
    <m/>
    <n v="1.6"/>
    <s v="0.00"/>
    <s v="0.00"/>
    <s v="0.00"/>
    <s v="0.00"/>
    <s v="0.00"/>
    <s v="0.00"/>
    <n v="1.6"/>
  </r>
  <r>
    <n v="1000268"/>
    <s v="MATRIZ"/>
    <s v="URQUIZO GUAMAN JESSICA ANABEL"/>
    <n v="1729120152"/>
    <x v="1"/>
    <x v="1"/>
    <x v="0"/>
    <x v="1"/>
    <x v="1"/>
    <s v="QUITO"/>
    <s v="COTOCOLLAO"/>
    <x v="1"/>
    <n v="1000327"/>
    <x v="0"/>
    <m/>
    <n v="0.7"/>
    <s v="0.00"/>
    <s v="0.00"/>
    <s v="0.00"/>
    <s v="0.00"/>
    <s v="0.00"/>
    <s v="0.00"/>
    <n v="0.7"/>
  </r>
  <r>
    <n v="1000269"/>
    <s v="MATRIZ"/>
    <s v="VALDEZ VALDEZ FERNANDO PEDRO"/>
    <n v="604025841"/>
    <x v="1"/>
    <x v="0"/>
    <x v="0"/>
    <x v="1"/>
    <x v="2"/>
    <s v="RIOBAMBA"/>
    <s v="LIZARZABURU"/>
    <x v="1"/>
    <n v="1000328"/>
    <x v="1"/>
    <n v="43805"/>
    <n v="32.35"/>
    <s v="0.00"/>
    <s v="0.00"/>
    <s v="0.00"/>
    <s v="0.00"/>
    <s v="0.00"/>
    <s v="0.00"/>
    <n v="32.35"/>
  </r>
  <r>
    <n v="1000270"/>
    <s v="MATRIZ"/>
    <s v="VALDEZ RUMIÑAHUI MANUEL "/>
    <n v="1708595838"/>
    <x v="1"/>
    <x v="0"/>
    <x v="0"/>
    <x v="2"/>
    <x v="2"/>
    <s v="RIOBAMBA"/>
    <s v="YARUQUIES"/>
    <x v="1"/>
    <n v="1000329"/>
    <x v="0"/>
    <m/>
    <n v="7.58"/>
    <s v="0.00"/>
    <s v="0.00"/>
    <s v="0.00"/>
    <s v="0.00"/>
    <s v="0.00"/>
    <s v="0.00"/>
    <n v="7.58"/>
  </r>
  <r>
    <n v="1000271"/>
    <s v="MATRIZ"/>
    <s v="CARRILLO MOSQUERA EDUARDO MARCELO"/>
    <n v="1706766985"/>
    <x v="1"/>
    <x v="0"/>
    <x v="0"/>
    <x v="1"/>
    <x v="1"/>
    <s v="QUITO"/>
    <s v="ZAMBIZA"/>
    <x v="0"/>
    <n v="1000330"/>
    <x v="0"/>
    <m/>
    <n v="101.82"/>
    <s v="0.00"/>
    <s v="0.00"/>
    <s v="0.00"/>
    <s v="100.00"/>
    <s v="0.00"/>
    <s v="0.00"/>
    <n v="201.82"/>
  </r>
  <r>
    <n v="1000272"/>
    <s v="MATRIZ"/>
    <s v="VALDEZ LALBAY DOLORES "/>
    <n v="600860498"/>
    <x v="1"/>
    <x v="1"/>
    <x v="0"/>
    <x v="3"/>
    <x v="2"/>
    <s v="RIOBAMBA"/>
    <s v="YARUQUIES"/>
    <x v="1"/>
    <n v="1000331"/>
    <x v="0"/>
    <m/>
    <n v="3.49"/>
    <s v="0.00"/>
    <s v="0.00"/>
    <s v="0.00"/>
    <s v="0.00"/>
    <s v="0.00"/>
    <s v="0.00"/>
    <n v="3.49"/>
  </r>
  <r>
    <n v="1000273"/>
    <s v="MATRIZ"/>
    <s v="FARINANGO GUAMAN MIGUEL ANGEL"/>
    <n v="1719586446"/>
    <x v="1"/>
    <x v="0"/>
    <x v="0"/>
    <x v="1"/>
    <x v="7"/>
    <s v="IBARRA"/>
    <s v="CARANQUI"/>
    <x v="1"/>
    <n v="1000333"/>
    <x v="0"/>
    <m/>
    <n v="492.98"/>
    <s v="0.00"/>
    <s v="0.00"/>
    <s v="0.00"/>
    <s v="100.00"/>
    <s v="0.00"/>
    <s v="0.01"/>
    <n v="592.98"/>
  </r>
  <r>
    <n v="1000274"/>
    <s v="MATRIZ"/>
    <s v="VALDEZ URQUIZO MARIA MANUELA"/>
    <n v="1704806155"/>
    <x v="1"/>
    <x v="1"/>
    <x v="0"/>
    <x v="3"/>
    <x v="2"/>
    <s v="RIOBAMBA"/>
    <s v="YARUQUIES"/>
    <x v="1"/>
    <n v="1000334"/>
    <x v="0"/>
    <m/>
    <n v="617.21"/>
    <s v="0.00"/>
    <s v="0.00"/>
    <s v="0.00"/>
    <s v="0.00"/>
    <s v="0.00"/>
    <s v="0.00"/>
    <n v="617.21"/>
  </r>
  <r>
    <n v="1000276"/>
    <s v="MATRIZ"/>
    <s v="CORDOVA MONTALVO MARIA MERCEDES"/>
    <n v="1718677998"/>
    <x v="1"/>
    <x v="1"/>
    <x v="0"/>
    <x v="3"/>
    <x v="7"/>
    <s v="OTAVALO"/>
    <s v="SAN JUAN DE ILUMAN"/>
    <x v="0"/>
    <n v="1000335"/>
    <x v="1"/>
    <n v="44552"/>
    <n v="0"/>
    <s v="0.00"/>
    <s v="0.00"/>
    <s v="0.00"/>
    <s v="0.00"/>
    <s v="0.00"/>
    <s v="0.00"/>
    <n v="0"/>
  </r>
  <r>
    <n v="1000277"/>
    <s v="MATRIZ"/>
    <s v="PILAMUNGA CHICAIZA MARIA REBECA"/>
    <n v="1719817445"/>
    <x v="1"/>
    <x v="1"/>
    <x v="0"/>
    <x v="1"/>
    <x v="2"/>
    <s v="COLTA"/>
    <s v="CAJABAMBA"/>
    <x v="1"/>
    <n v="1000336"/>
    <x v="0"/>
    <m/>
    <n v="3.08"/>
    <s v="0.00"/>
    <s v="0.00"/>
    <s v="0.00"/>
    <s v="0.00"/>
    <s v="0.00"/>
    <s v="0.00"/>
    <n v="3.08"/>
  </r>
  <r>
    <n v="1000275"/>
    <s v="MATRIZ"/>
    <s v="URQUIZO PILAMUNGA MAYRA JENIFER"/>
    <n v="1755796073"/>
    <x v="1"/>
    <x v="1"/>
    <x v="0"/>
    <x v="2"/>
    <x v="1"/>
    <s v="QUITO"/>
    <s v="COTOCOLLAO"/>
    <x v="1"/>
    <n v="1000337"/>
    <x v="1"/>
    <n v="43612"/>
    <n v="0"/>
    <s v="0.00"/>
    <s v="0.00"/>
    <s v="0.00"/>
    <s v="0.00"/>
    <s v="0.00"/>
    <s v="0.00"/>
    <n v="0"/>
  </r>
  <r>
    <n v="1000278"/>
    <s v="MATRIZ"/>
    <s v="URQUIZO PILAMUNGA MAYCKEL DAVID"/>
    <n v="1728633130"/>
    <x v="1"/>
    <x v="1"/>
    <x v="0"/>
    <x v="2"/>
    <x v="1"/>
    <s v="QUITO"/>
    <s v="COTOCOLLAO"/>
    <x v="1"/>
    <n v="1000338"/>
    <x v="1"/>
    <n v="43612"/>
    <n v="0"/>
    <s v="0.00"/>
    <s v="0.00"/>
    <s v="0.00"/>
    <s v="0.00"/>
    <s v="0.00"/>
    <s v="0.00"/>
    <n v="0"/>
  </r>
  <r>
    <n v="1000279"/>
    <s v="MATRIZ"/>
    <s v="URQUIZO PILAMUNGA ARACELY STEFANIA"/>
    <n v="1751558006"/>
    <x v="1"/>
    <x v="1"/>
    <x v="0"/>
    <x v="2"/>
    <x v="1"/>
    <s v="QUITO"/>
    <s v="SAN BLAS"/>
    <x v="1"/>
    <n v="1000339"/>
    <x v="1"/>
    <n v="43612"/>
    <n v="0"/>
    <s v="0.00"/>
    <s v="0.00"/>
    <s v="0.00"/>
    <s v="0.00"/>
    <s v="0.00"/>
    <s v="0.00"/>
    <n v="0"/>
  </r>
  <r>
    <n v="1000280"/>
    <s v="MATRIZ"/>
    <s v="SAMANIEGO VILLENAS MARCO ANTONIO"/>
    <n v="1715690655"/>
    <x v="0"/>
    <x v="0"/>
    <x v="0"/>
    <x v="2"/>
    <x v="1"/>
    <s v="QUITO"/>
    <s v="GUALEA"/>
    <x v="0"/>
    <n v="1000340"/>
    <x v="0"/>
    <m/>
    <n v="0.03"/>
    <s v="0.00"/>
    <s v="0.00"/>
    <s v="0.00"/>
    <s v="100.00"/>
    <s v="0.00"/>
    <s v="0.00"/>
    <n v="100.03"/>
  </r>
  <r>
    <n v="1000281"/>
    <s v="MATRIZ"/>
    <s v="GALARZA SANGUANO MARIA GEORGINA"/>
    <n v="1704133584"/>
    <x v="0"/>
    <x v="1"/>
    <x v="0"/>
    <x v="2"/>
    <x v="1"/>
    <s v="QUITO"/>
    <s v="COTOCOLLAO"/>
    <x v="1"/>
    <n v="1000341"/>
    <x v="0"/>
    <m/>
    <n v="0"/>
    <s v="0.00"/>
    <s v="0.00"/>
    <s v="0.00"/>
    <s v="0.00"/>
    <s v="0.00"/>
    <s v="0.00"/>
    <n v="0"/>
  </r>
  <r>
    <n v="1000283"/>
    <s v="MATRIZ"/>
    <s v="FARINANGO TIBAN LUZ MARIA"/>
    <n v="1702942861"/>
    <x v="0"/>
    <x v="1"/>
    <x v="0"/>
    <x v="2"/>
    <x v="1"/>
    <s v="QUITO"/>
    <s v="COTOCOLLAO"/>
    <x v="1"/>
    <n v="1000343"/>
    <x v="0"/>
    <m/>
    <n v="55.03"/>
    <s v="0.00"/>
    <s v="0.00"/>
    <s v="0.00"/>
    <s v="0.00"/>
    <s v="0.00"/>
    <s v="0.00"/>
    <n v="55.03"/>
  </r>
  <r>
    <n v="1000284"/>
    <s v="MATRIZ"/>
    <s v="CHIQUITO DIAGUILLO SILVIA PAOLA"/>
    <n v="1721235198"/>
    <x v="1"/>
    <x v="1"/>
    <x v="0"/>
    <x v="1"/>
    <x v="1"/>
    <s v="QUITO"/>
    <s v="COTOCOLLAO"/>
    <x v="1"/>
    <n v="1000344"/>
    <x v="1"/>
    <n v="43794"/>
    <n v="3.01"/>
    <s v="0.00"/>
    <s v="0.00"/>
    <s v="0.00"/>
    <s v="0.00"/>
    <s v="0.00"/>
    <s v="0.00"/>
    <n v="3.01"/>
  </r>
  <r>
    <n v="1000285"/>
    <s v="MATRIZ"/>
    <s v="CHECA TOAPANTA JUAN CARLOS"/>
    <n v="801600727"/>
    <x v="1"/>
    <x v="0"/>
    <x v="0"/>
    <x v="1"/>
    <x v="1"/>
    <s v="QUITO"/>
    <s v="COTOCOLLAO"/>
    <x v="1"/>
    <n v="1000345"/>
    <x v="1"/>
    <n v="44519"/>
    <n v="8.49"/>
    <s v="0.00"/>
    <s v="0.00"/>
    <s v="0.00"/>
    <s v="0.00"/>
    <s v="0.00"/>
    <s v="0.00"/>
    <n v="8.49"/>
  </r>
  <r>
    <n v="1000286"/>
    <s v="MATRIZ"/>
    <s v="JARA NARANJO MARIA FERNANDA"/>
    <n v="603728585"/>
    <x v="0"/>
    <x v="1"/>
    <x v="0"/>
    <x v="1"/>
    <x v="2"/>
    <s v="GUANO"/>
    <s v="SAN ANDRES"/>
    <x v="0"/>
    <n v="1000346"/>
    <x v="0"/>
    <m/>
    <n v="0.66"/>
    <s v="0.00"/>
    <s v="0.00"/>
    <s v="0.00"/>
    <s v="200.00"/>
    <s v="0.00"/>
    <s v="0.01"/>
    <n v="200.66"/>
  </r>
  <r>
    <n v="1000287"/>
    <s v="MATRIZ"/>
    <s v="AMANGANDI CHIMBOLEMA LURDES DORA"/>
    <n v="1725770208"/>
    <x v="0"/>
    <x v="1"/>
    <x v="0"/>
    <x v="2"/>
    <x v="0"/>
    <s v="GUARANDA"/>
    <s v="SAN SIMON (YACOTO)"/>
    <x v="0"/>
    <n v="1000347"/>
    <x v="0"/>
    <m/>
    <n v="0"/>
    <s v="0.00"/>
    <s v="0.00"/>
    <s v="0.00"/>
    <s v="0.00"/>
    <s v="0.00"/>
    <s v="0.00"/>
    <n v="0"/>
  </r>
  <r>
    <n v="1000288"/>
    <s v="MATRIZ"/>
    <s v="BENAVIDES SINCHI MAYRA ALEJANDRA"/>
    <n v="1723785240"/>
    <x v="0"/>
    <x v="1"/>
    <x v="0"/>
    <x v="1"/>
    <x v="1"/>
    <s v="QUITO"/>
    <s v="COTOCOLLAO"/>
    <x v="1"/>
    <n v="1000348"/>
    <x v="1"/>
    <n v="43795"/>
    <n v="2.0099999999999998"/>
    <s v="0.00"/>
    <s v="0.00"/>
    <s v="0.00"/>
    <s v="0.00"/>
    <s v="0.00"/>
    <s v="0.00"/>
    <n v="2.0099999999999998"/>
  </r>
  <r>
    <n v="1000289"/>
    <s v="MATRIZ"/>
    <s v="QUISHPI PARCO JESSICA ELIZABETH"/>
    <n v="1726544487"/>
    <x v="1"/>
    <x v="1"/>
    <x v="0"/>
    <x v="1"/>
    <x v="1"/>
    <s v="QUITO"/>
    <s v="COTOCOLLAO"/>
    <x v="1"/>
    <n v="1000349"/>
    <x v="1"/>
    <n v="43796"/>
    <n v="3.01"/>
    <s v="0.00"/>
    <s v="0.00"/>
    <s v="0.00"/>
    <s v="0.00"/>
    <s v="0.00"/>
    <s v="0.00"/>
    <n v="3.01"/>
  </r>
  <r>
    <n v="1000291"/>
    <s v="MATRIZ"/>
    <s v="GUAYPACHA BUÑAY MYRIAM ALEXANDRA"/>
    <n v="1725522963"/>
    <x v="1"/>
    <x v="1"/>
    <x v="0"/>
    <x v="1"/>
    <x v="1"/>
    <s v="QUITO"/>
    <s v="COTOCOLLAO"/>
    <x v="1"/>
    <n v="1000351"/>
    <x v="0"/>
    <m/>
    <n v="251.56"/>
    <s v="0.00"/>
    <s v="0.00"/>
    <s v="0.00"/>
    <s v="0.00"/>
    <s v="0.00"/>
    <s v="0.00"/>
    <n v="251.56"/>
  </r>
  <r>
    <n v="1000292"/>
    <s v="MATRIZ"/>
    <s v="GUAYPACHA YUMISEBA MANUEL "/>
    <n v="603174632"/>
    <x v="1"/>
    <x v="0"/>
    <x v="0"/>
    <x v="1"/>
    <x v="1"/>
    <s v="QUITO"/>
    <s v="COTOCOLLAO"/>
    <x v="1"/>
    <n v="1000353"/>
    <x v="0"/>
    <m/>
    <n v="595.80999999999995"/>
    <s v="0.00"/>
    <s v="0.00"/>
    <s v="0.00"/>
    <s v="0.00"/>
    <s v="0.00"/>
    <s v="0.00"/>
    <n v="595.80999999999995"/>
  </r>
  <r>
    <n v="1000293"/>
    <s v="MATRIZ"/>
    <s v="LASO GUAYPACHA GLADYS YOLANDA"/>
    <n v="201767332"/>
    <x v="1"/>
    <x v="1"/>
    <x v="0"/>
    <x v="2"/>
    <x v="0"/>
    <s v="GUARANDA"/>
    <s v="JULIO E. MORENO (CATANAHUAN GRANDE)"/>
    <x v="0"/>
    <n v="1000354"/>
    <x v="0"/>
    <m/>
    <n v="1.61"/>
    <s v="0.00"/>
    <s v="0.00"/>
    <s v="0.00"/>
    <s v="50.00"/>
    <s v="0.00"/>
    <s v="0.00"/>
    <n v="51.61"/>
  </r>
  <r>
    <n v="1000294"/>
    <s v="MATRIZ"/>
    <s v="GUAYPACHA TAMAMI MARIA ROSA"/>
    <n v="200290161"/>
    <x v="1"/>
    <x v="1"/>
    <x v="0"/>
    <x v="3"/>
    <x v="0"/>
    <s v="GUARANDA"/>
    <s v="JULIO E. MORENO (CATANAHUAN GRANDE)"/>
    <x v="0"/>
    <n v="1000355"/>
    <x v="0"/>
    <m/>
    <n v="0.02"/>
    <s v="0.00"/>
    <s v="0.00"/>
    <s v="0.00"/>
    <s v="50.00"/>
    <s v="0.00"/>
    <s v="0.00"/>
    <n v="50.02"/>
  </r>
  <r>
    <n v="1000296"/>
    <s v="MATRIZ"/>
    <s v="DAQUILEMA ROJALEMA JULIO CESAR"/>
    <n v="603386202"/>
    <x v="1"/>
    <x v="0"/>
    <x v="0"/>
    <x v="1"/>
    <x v="1"/>
    <s v="QUITO"/>
    <s v="COTOCOLLAO"/>
    <x v="1"/>
    <n v="1000356"/>
    <x v="0"/>
    <m/>
    <n v="14.95"/>
    <s v="0.00"/>
    <s v="0.00"/>
    <s v="0.00"/>
    <s v="0.00"/>
    <s v="0.00"/>
    <s v="0.00"/>
    <n v="14.95"/>
  </r>
  <r>
    <n v="1000298"/>
    <s v="MATRIZ"/>
    <s v="MOROCHO URQUIZO NOEMI ELIZABETH"/>
    <n v="1751553031"/>
    <x v="1"/>
    <x v="1"/>
    <x v="0"/>
    <x v="2"/>
    <x v="1"/>
    <s v="QUITO"/>
    <s v="COTOCOLLAO"/>
    <x v="1"/>
    <n v="1000357"/>
    <x v="0"/>
    <m/>
    <n v="131.91"/>
    <s v="0.00"/>
    <s v="0.00"/>
    <s v="0.00"/>
    <s v="0.00"/>
    <s v="0.00"/>
    <s v="0.00"/>
    <n v="131.91"/>
  </r>
  <r>
    <n v="1000299"/>
    <s v="MATRIZ"/>
    <s v="MARTINEZ SANTIN STALIN ALBERTO"/>
    <n v="2100458252"/>
    <x v="0"/>
    <x v="0"/>
    <x v="0"/>
    <x v="1"/>
    <x v="8"/>
    <s v="QUILANGA"/>
    <s v="FUNDOCHAMBA"/>
    <x v="0"/>
    <n v="1000358"/>
    <x v="0"/>
    <m/>
    <n v="5.28"/>
    <s v="0.00"/>
    <s v="0.00"/>
    <s v="0.00"/>
    <s v="0.00"/>
    <s v="0.00"/>
    <s v="0.00"/>
    <n v="5.28"/>
  </r>
  <r>
    <n v="1000301"/>
    <s v="MATRIZ"/>
    <s v="RONDAL QUISHPE FABIAN "/>
    <n v="1700793969"/>
    <x v="1"/>
    <x v="0"/>
    <x v="0"/>
    <x v="2"/>
    <x v="1"/>
    <s v="QUITO"/>
    <s v="GONZALEZ SUAREZ"/>
    <x v="1"/>
    <n v="1000361"/>
    <x v="0"/>
    <m/>
    <n v="0"/>
    <s v="0.00"/>
    <s v="0.00"/>
    <s v="0.00"/>
    <s v="0.00"/>
    <s v="0.00"/>
    <s v="0.00"/>
    <n v="0"/>
  </r>
  <r>
    <n v="1000302"/>
    <s v="MATRIZ"/>
    <s v="RONDAL QUISHPE JOSE RAMON"/>
    <n v="1701339986"/>
    <x v="1"/>
    <x v="0"/>
    <x v="0"/>
    <x v="3"/>
    <x v="1"/>
    <s v="QUITO"/>
    <s v="GONZALEZ SUAREZ"/>
    <x v="1"/>
    <n v="1000362"/>
    <x v="0"/>
    <m/>
    <n v="20.59"/>
    <s v="0.00"/>
    <s v="0.00"/>
    <s v="0.00"/>
    <s v="50.00"/>
    <s v="0.00"/>
    <s v="0.00"/>
    <n v="70.59"/>
  </r>
  <r>
    <n v="1000303"/>
    <s v="MATRIZ"/>
    <s v="TIPANTUÑA VEGA FABIAN EUCLIDES"/>
    <n v="550126130"/>
    <x v="0"/>
    <x v="0"/>
    <x v="0"/>
    <x v="1"/>
    <x v="11"/>
    <s v="PUJILI"/>
    <s v="PUJILI"/>
    <x v="1"/>
    <n v="1000363"/>
    <x v="1"/>
    <n v="43800"/>
    <n v="3.01"/>
    <s v="0.00"/>
    <s v="0.00"/>
    <s v="0.00"/>
    <s v="0.00"/>
    <s v="0.00"/>
    <s v="0.00"/>
    <n v="3.01"/>
  </r>
  <r>
    <n v="1000304"/>
    <s v="MATRIZ"/>
    <s v="GUARACA CARRILLO MANUEL FELICIANO"/>
    <n v="601442544"/>
    <x v="1"/>
    <x v="0"/>
    <x v="0"/>
    <x v="2"/>
    <x v="2"/>
    <s v="RIOBAMBA"/>
    <s v="YARUQUIES"/>
    <x v="1"/>
    <n v="1000364"/>
    <x v="0"/>
    <m/>
    <n v="9.7100000000000009"/>
    <s v="0.00"/>
    <s v="0.00"/>
    <s v="0.00"/>
    <s v="100.00"/>
    <s v="0.00"/>
    <s v="0.00"/>
    <n v="109.71"/>
  </r>
  <r>
    <n v="1000305"/>
    <s v="MATRIZ"/>
    <s v="CRUZ SOLIS LORENZA "/>
    <n v="1757621204"/>
    <x v="3"/>
    <x v="1"/>
    <x v="1"/>
    <x v="2"/>
    <x v="1"/>
    <s v="QUITO"/>
    <s v="COTOCOLLAO"/>
    <x v="1"/>
    <n v="1000365"/>
    <x v="0"/>
    <m/>
    <n v="8.81"/>
    <s v="0.00"/>
    <s v="0.00"/>
    <s v="0.00"/>
    <s v="0.00"/>
    <s v="0.00"/>
    <s v="0.00"/>
    <n v="8.81"/>
  </r>
  <r>
    <n v="1000307"/>
    <s v="MATRIZ"/>
    <s v="AUQUILLA YUMICEBA FRANKLIN RAUL"/>
    <n v="1751607332"/>
    <x v="1"/>
    <x v="0"/>
    <x v="0"/>
    <x v="1"/>
    <x v="1"/>
    <s v="QUITO"/>
    <s v="COTOCOLLAO"/>
    <x v="1"/>
    <n v="1000367"/>
    <x v="0"/>
    <m/>
    <n v="39.4"/>
    <s v="0.00"/>
    <s v="0.00"/>
    <s v="0.00"/>
    <s v="0.00"/>
    <s v="0.00"/>
    <s v="0.00"/>
    <n v="39.4"/>
  </r>
  <r>
    <n v="1000308"/>
    <s v="MATRIZ"/>
    <s v="BENAVIDES CAIZA SANDRO LENIN"/>
    <n v="1722807094"/>
    <x v="0"/>
    <x v="0"/>
    <x v="0"/>
    <x v="2"/>
    <x v="1"/>
    <s v="QUITO"/>
    <s v="COMITE DEL PUEBLO"/>
    <x v="1"/>
    <n v="1000368"/>
    <x v="0"/>
    <m/>
    <n v="0.01"/>
    <s v="0.00"/>
    <s v="0.00"/>
    <s v="0.00"/>
    <s v="0.00"/>
    <s v="0.00"/>
    <s v="0.00"/>
    <n v="0.01"/>
  </r>
  <r>
    <n v="1000309"/>
    <s v="MATRIZ"/>
    <s v="BENAVIDES SANCHEZ ERICK EMILIANO"/>
    <n v="1750654400"/>
    <x v="0"/>
    <x v="1"/>
    <x v="0"/>
    <x v="1"/>
    <x v="1"/>
    <s v="QUITO"/>
    <s v="COTOCOLLAO"/>
    <x v="1"/>
    <n v="1000369"/>
    <x v="1"/>
    <n v="43885"/>
    <n v="20.2"/>
    <s v="0.00"/>
    <s v="0.00"/>
    <s v="0.00"/>
    <s v="0.00"/>
    <s v="0.00"/>
    <s v="0.00"/>
    <n v="20.2"/>
  </r>
  <r>
    <n v="1000310"/>
    <s v="MATRIZ"/>
    <s v="GUAYPACHA YUMICEBA MARIANO "/>
    <n v="602883902"/>
    <x v="1"/>
    <x v="0"/>
    <x v="0"/>
    <x v="2"/>
    <x v="2"/>
    <s v="RIOBAMBA"/>
    <s v="YARUQUIES"/>
    <x v="1"/>
    <n v="1000370"/>
    <x v="0"/>
    <m/>
    <n v="42.87"/>
    <s v="0.00"/>
    <s v="0.00"/>
    <s v="0.00"/>
    <s v="0.00"/>
    <s v="0.00"/>
    <s v="0.00"/>
    <n v="42.87"/>
  </r>
  <r>
    <n v="1000311"/>
    <s v="MATRIZ"/>
    <s v="SAMPEDRO RODRIGUEZ VALERIA TATIANA"/>
    <n v="1722865175"/>
    <x v="0"/>
    <x v="1"/>
    <x v="0"/>
    <x v="1"/>
    <x v="1"/>
    <s v="QUITO"/>
    <s v="SAN BLAS"/>
    <x v="1"/>
    <n v="1000371"/>
    <x v="1"/>
    <n v="43802"/>
    <n v="3.01"/>
    <s v="0.00"/>
    <s v="0.00"/>
    <s v="0.00"/>
    <s v="0.00"/>
    <s v="0.00"/>
    <s v="0.00"/>
    <n v="3.01"/>
  </r>
  <r>
    <n v="1000312"/>
    <s v="MATRIZ"/>
    <s v="MOLINA GUAÑUMA FABIAN ALEXANDER"/>
    <n v="1725915860"/>
    <x v="1"/>
    <x v="0"/>
    <x v="0"/>
    <x v="1"/>
    <x v="1"/>
    <s v="QUITO"/>
    <s v="CALDERON (CARAPUNGO)"/>
    <x v="0"/>
    <n v="1000372"/>
    <x v="1"/>
    <n v="43803"/>
    <n v="3.01"/>
    <s v="0.00"/>
    <s v="0.00"/>
    <s v="0.00"/>
    <s v="0.00"/>
    <s v="0.00"/>
    <s v="0.00"/>
    <n v="3.01"/>
  </r>
  <r>
    <n v="1000313"/>
    <s v="MATRIZ"/>
    <s v="MOLINA CABEZAS HENRY WALTER"/>
    <n v="1716583990"/>
    <x v="0"/>
    <x v="0"/>
    <x v="0"/>
    <x v="2"/>
    <x v="1"/>
    <s v="QUITO"/>
    <s v="CALDERON (CARAPUNGO)"/>
    <x v="0"/>
    <n v="1000373"/>
    <x v="1"/>
    <n v="43803"/>
    <n v="3.01"/>
    <s v="0.00"/>
    <s v="0.00"/>
    <s v="0.00"/>
    <s v="0.00"/>
    <s v="0.00"/>
    <s v="0.00"/>
    <n v="3.01"/>
  </r>
  <r>
    <n v="1000314"/>
    <s v="MATRIZ"/>
    <s v="TOAPANTA PINDUISACA MARIA LUCIA"/>
    <n v="603138207"/>
    <x v="1"/>
    <x v="1"/>
    <x v="0"/>
    <x v="1"/>
    <x v="2"/>
    <s v="RIOBAMBA"/>
    <s v="SAN LUIS"/>
    <x v="0"/>
    <n v="1000374"/>
    <x v="0"/>
    <m/>
    <n v="0"/>
    <s v="0.00"/>
    <s v="0.00"/>
    <s v="0.00"/>
    <s v="20.00"/>
    <s v="0.00"/>
    <s v="0.00"/>
    <n v="20"/>
  </r>
  <r>
    <n v="1000315"/>
    <s v="MATRIZ"/>
    <s v="DURAZNO DELGADO SANDRA ELIANA"/>
    <n v="1708920374"/>
    <x v="0"/>
    <x v="1"/>
    <x v="0"/>
    <x v="0"/>
    <x v="8"/>
    <s v="LOJA"/>
    <s v="EL SAGRARIO"/>
    <x v="1"/>
    <n v="1000375"/>
    <x v="0"/>
    <m/>
    <n v="211.54"/>
    <s v="0.00"/>
    <s v="0.00"/>
    <s v="0.00"/>
    <s v="0.00"/>
    <s v="0.00"/>
    <s v="0.01"/>
    <n v="211.54"/>
  </r>
  <r>
    <n v="1000316"/>
    <s v="MATRIZ"/>
    <s v="TIUPUL MULLO TOMAS "/>
    <n v="601130842"/>
    <x v="1"/>
    <x v="0"/>
    <x v="0"/>
    <x v="2"/>
    <x v="2"/>
    <s v="RIOBAMBA"/>
    <s v="YARUQUIES"/>
    <x v="1"/>
    <n v="1000376"/>
    <x v="0"/>
    <m/>
    <n v="118.16"/>
    <s v="0.00"/>
    <s v="0.00"/>
    <s v="0.00"/>
    <s v="0.00"/>
    <s v="0.00"/>
    <s v="0.00"/>
    <n v="118.16"/>
  </r>
  <r>
    <n v="1000317"/>
    <s v="MATRIZ"/>
    <s v="TIXI TASAMBAY SEGUNDO JOSE"/>
    <n v="1721075552"/>
    <x v="1"/>
    <x v="0"/>
    <x v="0"/>
    <x v="2"/>
    <x v="1"/>
    <s v="QUITO"/>
    <s v="COTOCOLLAO"/>
    <x v="1"/>
    <n v="1000377"/>
    <x v="0"/>
    <m/>
    <n v="1096.68"/>
    <s v="0.00"/>
    <s v="0.00"/>
    <s v="0.00"/>
    <s v="169.00"/>
    <s v="0.00"/>
    <s v="0.03"/>
    <n v="1265.68"/>
  </r>
  <r>
    <n v="1000318"/>
    <s v="MATRIZ"/>
    <s v="URQUIZO TIXI BRYAN ANTHONY"/>
    <n v="1751590892"/>
    <x v="1"/>
    <x v="0"/>
    <x v="0"/>
    <x v="1"/>
    <x v="1"/>
    <s v="QUITO"/>
    <s v="COTOCOLLAO"/>
    <x v="1"/>
    <n v="1000378"/>
    <x v="0"/>
    <m/>
    <n v="3.09"/>
    <s v="0.00"/>
    <s v="0.00"/>
    <s v="0.00"/>
    <s v="100.00"/>
    <s v="0.00"/>
    <s v="0.00"/>
    <n v="103.09"/>
  </r>
  <r>
    <n v="1000327"/>
    <s v="MATRIZ"/>
    <s v="SIGUENCIA DELGADO CLAUDIO PAUL"/>
    <n v="1727984377"/>
    <x v="0"/>
    <x v="0"/>
    <x v="0"/>
    <x v="2"/>
    <x v="1"/>
    <s v="QUITO"/>
    <s v="COTOCOLLAO"/>
    <x v="1"/>
    <n v="1000379"/>
    <x v="1"/>
    <n v="44553"/>
    <n v="3.13"/>
    <s v="0.00"/>
    <s v="0.00"/>
    <s v="0.00"/>
    <s v="0.00"/>
    <s v="0.00"/>
    <s v="0.00"/>
    <n v="3.13"/>
  </r>
  <r>
    <n v="1000319"/>
    <s v="MATRIZ"/>
    <s v="TABANGO CEPEDA MARIA ESTHELA"/>
    <n v="1715456529"/>
    <x v="1"/>
    <x v="1"/>
    <x v="0"/>
    <x v="3"/>
    <x v="1"/>
    <s v="QUITO"/>
    <s v="COTOCOLLAO"/>
    <x v="1"/>
    <n v="1000380"/>
    <x v="0"/>
    <m/>
    <n v="0.01"/>
    <s v="0.00"/>
    <s v="0.00"/>
    <s v="0.00"/>
    <s v="44.08"/>
    <s v="0.00"/>
    <s v="0.00"/>
    <n v="44.09"/>
  </r>
  <r>
    <n v="1000320"/>
    <s v="MATRIZ"/>
    <s v="URQUIZO TIUPUL MANUELA ."/>
    <n v="601442536"/>
    <x v="1"/>
    <x v="1"/>
    <x v="0"/>
    <x v="2"/>
    <x v="1"/>
    <s v="QUITO"/>
    <s v="COTOCOLLAO"/>
    <x v="1"/>
    <n v="1000381"/>
    <x v="0"/>
    <m/>
    <n v="72.88"/>
    <s v="0.00"/>
    <s v="0.00"/>
    <s v="0.00"/>
    <s v="150.00"/>
    <s v="0.00"/>
    <s v="0.01"/>
    <n v="222.88"/>
  </r>
  <r>
    <n v="1000321"/>
    <s v="MATRIZ"/>
    <s v="HUARACA HUARACA ANA MARIA"/>
    <n v="1722401203"/>
    <x v="1"/>
    <x v="1"/>
    <x v="0"/>
    <x v="2"/>
    <x v="1"/>
    <s v="QUITO"/>
    <s v="CHILLOGALLO"/>
    <x v="1"/>
    <n v="1000382"/>
    <x v="0"/>
    <m/>
    <n v="8.3800000000000008"/>
    <s v="0.00"/>
    <s v="0.00"/>
    <s v="0.00"/>
    <s v="0.00"/>
    <s v="0.00"/>
    <s v="0.00"/>
    <n v="8.3800000000000008"/>
  </r>
  <r>
    <n v="1000326"/>
    <s v="MATRIZ"/>
    <s v="RUMIÑAHUI VALDEZ MARIA ROSA"/>
    <n v="601522907"/>
    <x v="1"/>
    <x v="1"/>
    <x v="0"/>
    <x v="2"/>
    <x v="1"/>
    <s v="QUITO"/>
    <s v="COTOCOLLAO"/>
    <x v="1"/>
    <n v="1000383"/>
    <x v="0"/>
    <m/>
    <n v="76.77"/>
    <s v="0.00"/>
    <s v="0.00"/>
    <s v="0.00"/>
    <s v="0.00"/>
    <s v="0.00"/>
    <s v="0.00"/>
    <n v="76.77"/>
  </r>
  <r>
    <n v="1000322"/>
    <s v="MATRIZ"/>
    <s v="URQUIZO VALDEZ MARIA JUANA"/>
    <n v="600764286"/>
    <x v="1"/>
    <x v="1"/>
    <x v="0"/>
    <x v="2"/>
    <x v="1"/>
    <s v="QUITO"/>
    <s v="COTOCOLLAO"/>
    <x v="1"/>
    <n v="1000384"/>
    <x v="0"/>
    <m/>
    <n v="26.45"/>
    <s v="0.00"/>
    <s v="0.00"/>
    <s v="0.00"/>
    <s v="0.00"/>
    <s v="0.00"/>
    <s v="0.00"/>
    <n v="26.45"/>
  </r>
  <r>
    <n v="1000324"/>
    <s v="MATRIZ"/>
    <s v="CAJAMARCA CHANGO MARIA AURORA"/>
    <n v="500403811"/>
    <x v="1"/>
    <x v="1"/>
    <x v="0"/>
    <x v="2"/>
    <x v="1"/>
    <s v="QUITO"/>
    <s v="COTOCOLLAO"/>
    <x v="1"/>
    <n v="1000385"/>
    <x v="0"/>
    <m/>
    <n v="34.82"/>
    <s v="0.00"/>
    <s v="0.00"/>
    <s v="0.00"/>
    <s v="0.00"/>
    <s v="0.00"/>
    <s v="0.00"/>
    <n v="34.82"/>
  </r>
  <r>
    <n v="1000325"/>
    <s v="MATRIZ"/>
    <s v="VALDEZ VALDEZ MARIA ROSALIA"/>
    <n v="601705254"/>
    <x v="1"/>
    <x v="1"/>
    <x v="0"/>
    <x v="3"/>
    <x v="1"/>
    <s v="QUITO"/>
    <s v="COTOCOLLAO"/>
    <x v="1"/>
    <n v="1000386"/>
    <x v="0"/>
    <m/>
    <n v="6.02"/>
    <s v="0.00"/>
    <s v="0.00"/>
    <s v="0.00"/>
    <s v="0.00"/>
    <s v="0.00"/>
    <s v="0.00"/>
    <n v="6.02"/>
  </r>
  <r>
    <n v="1000323"/>
    <s v="MATRIZ"/>
    <s v="VEGA CAISA MARIA MELIDA"/>
    <n v="501742357"/>
    <x v="1"/>
    <x v="1"/>
    <x v="0"/>
    <x v="2"/>
    <x v="1"/>
    <s v="QUITO"/>
    <s v="COTOCOLLAO"/>
    <x v="1"/>
    <n v="1000387"/>
    <x v="0"/>
    <m/>
    <n v="115.23"/>
    <s v="0.00"/>
    <s v="0.00"/>
    <s v="0.00"/>
    <s v="0.00"/>
    <s v="0.00"/>
    <s v="0.00"/>
    <n v="115.23"/>
  </r>
  <r>
    <n v="1000328"/>
    <s v="MATRIZ"/>
    <s v="GUARACA URQUIZO ANA LUCIA"/>
    <n v="1717312837"/>
    <x v="1"/>
    <x v="1"/>
    <x v="0"/>
    <x v="2"/>
    <x v="2"/>
    <s v="RIOBAMBA"/>
    <s v="YARUQUIES"/>
    <x v="1"/>
    <n v="1000388"/>
    <x v="0"/>
    <m/>
    <n v="112.3"/>
    <s v="0.00"/>
    <s v="0.00"/>
    <s v="0.00"/>
    <s v="0.00"/>
    <s v="0.00"/>
    <s v="0.00"/>
    <n v="112.3"/>
  </r>
  <r>
    <n v="1000329"/>
    <s v="MATRIZ"/>
    <s v="VALDEZ RUMIÑAHUI EUSEBIO "/>
    <n v="1711741940"/>
    <x v="1"/>
    <x v="0"/>
    <x v="0"/>
    <x v="2"/>
    <x v="2"/>
    <s v="RIOBAMBA"/>
    <s v="YARUQUIES"/>
    <x v="1"/>
    <n v="1000389"/>
    <x v="0"/>
    <m/>
    <n v="26.92"/>
    <s v="0.00"/>
    <s v="0.00"/>
    <s v="0.00"/>
    <s v="0.00"/>
    <s v="0.00"/>
    <s v="0.00"/>
    <n v="26.92"/>
  </r>
  <r>
    <n v="1000330"/>
    <s v="MATRIZ"/>
    <s v="GAVICA SALVATIERRA MONICA JESUS"/>
    <n v="1203939838"/>
    <x v="0"/>
    <x v="1"/>
    <x v="0"/>
    <x v="2"/>
    <x v="1"/>
    <s v="QUITO"/>
    <s v="COTOCOLLAO"/>
    <x v="1"/>
    <n v="1000390"/>
    <x v="0"/>
    <m/>
    <n v="19.149999999999999"/>
    <s v="0.00"/>
    <s v="0.00"/>
    <s v="0.00"/>
    <s v="0.00"/>
    <s v="0.00"/>
    <s v="0.00"/>
    <n v="19.149999999999999"/>
  </r>
  <r>
    <n v="1000333"/>
    <s v="MATRIZ"/>
    <s v="SANCHEZ CRUZ CRISTIAN JAVIER"/>
    <n v="1717175416"/>
    <x v="1"/>
    <x v="0"/>
    <x v="0"/>
    <x v="1"/>
    <x v="1"/>
    <s v="QUITO"/>
    <s v="QUITO"/>
    <x v="1"/>
    <n v="1000392"/>
    <x v="0"/>
    <m/>
    <n v="0.04"/>
    <s v="0.00"/>
    <s v="0.00"/>
    <s v="0.00"/>
    <s v="111.88"/>
    <s v="0.00"/>
    <s v="0.00"/>
    <n v="111.92"/>
  </r>
  <r>
    <n v="1000202"/>
    <s v="MATRIZ"/>
    <s v="GUAMAN TASAMBAY ELOISA VERONICA"/>
    <n v="105811210"/>
    <x v="1"/>
    <x v="1"/>
    <x v="0"/>
    <x v="0"/>
    <x v="2"/>
    <s v="RIOBAMBA"/>
    <s v="YARUQUIES"/>
    <x v="1"/>
    <n v="1000393"/>
    <x v="0"/>
    <m/>
    <n v="156.81"/>
    <s v="0.00"/>
    <s v="0.00"/>
    <s v="0.00"/>
    <s v="0.00"/>
    <s v="0.00"/>
    <s v="0.00"/>
    <n v="156.81"/>
  </r>
  <r>
    <n v="1000334"/>
    <s v="MATRIZ"/>
    <s v="TOAZO LEINES ELVIA ESPERANZA"/>
    <n v="1706975446"/>
    <x v="0"/>
    <x v="1"/>
    <x v="0"/>
    <x v="2"/>
    <x v="1"/>
    <s v="QUITO"/>
    <s v="COTOCOLLAO"/>
    <x v="1"/>
    <n v="1000394"/>
    <x v="0"/>
    <m/>
    <n v="146.15"/>
    <s v="0.00"/>
    <s v="0.00"/>
    <s v="0.00"/>
    <s v="0.00"/>
    <s v="0.00"/>
    <s v="0.00"/>
    <n v="146.15"/>
  </r>
  <r>
    <n v="1000335"/>
    <s v="MATRIZ"/>
    <s v="HUARACA CONGACHA JOSE ."/>
    <n v="600837629"/>
    <x v="1"/>
    <x v="0"/>
    <x v="0"/>
    <x v="2"/>
    <x v="2"/>
    <s v="RIOBAMBA"/>
    <s v="YARUQUIES"/>
    <x v="1"/>
    <n v="1000395"/>
    <x v="0"/>
    <m/>
    <n v="113.82"/>
    <s v="0.00"/>
    <s v="0.00"/>
    <s v="0.00"/>
    <s v="0.00"/>
    <s v="0.00"/>
    <s v="0.00"/>
    <n v="113.82"/>
  </r>
  <r>
    <n v="1000336"/>
    <s v="MATRIZ"/>
    <s v="PRUNA CAÑAR EDUARDO RODRIGO"/>
    <n v="1708529639"/>
    <x v="0"/>
    <x v="0"/>
    <x v="0"/>
    <x v="2"/>
    <x v="1"/>
    <s v="QUITO"/>
    <s v="COTOCOLLAO"/>
    <x v="1"/>
    <n v="1000396"/>
    <x v="0"/>
    <m/>
    <n v="5.1100000000000003"/>
    <s v="0.00"/>
    <s v="0.00"/>
    <s v="0.00"/>
    <s v="10.77"/>
    <s v="0.00"/>
    <s v="0.00"/>
    <n v="15.88"/>
  </r>
  <r>
    <n v="1000331"/>
    <s v="MATRIZ"/>
    <s v="GUAMAN TOMAMERA FRANCISCO "/>
    <n v="603404989"/>
    <x v="1"/>
    <x v="0"/>
    <x v="0"/>
    <x v="2"/>
    <x v="2"/>
    <s v="COLTA"/>
    <s v="SICALPA"/>
    <x v="1"/>
    <n v="1000397"/>
    <x v="1"/>
    <n v="43812"/>
    <n v="2.0099999999999998"/>
    <s v="0.00"/>
    <s v="0.00"/>
    <s v="0.00"/>
    <s v="0.00"/>
    <s v="0.00"/>
    <s v="0.00"/>
    <n v="2.0099999999999998"/>
  </r>
  <r>
    <n v="1000337"/>
    <s v="MATRIZ"/>
    <s v="CONDOR TREJO PATRICIO JAVIER"/>
    <n v="1714111208"/>
    <x v="0"/>
    <x v="0"/>
    <x v="0"/>
    <x v="1"/>
    <x v="1"/>
    <s v="QUITO"/>
    <s v="QUITO"/>
    <x v="1"/>
    <n v="1000398"/>
    <x v="0"/>
    <m/>
    <n v="7.0000000000000007E-2"/>
    <s v="0.00"/>
    <s v="0.00"/>
    <s v="0.00"/>
    <s v="193.00"/>
    <s v="0.00"/>
    <s v="0.01"/>
    <n v="193.07"/>
  </r>
  <r>
    <n v="1000338"/>
    <s v="MATRIZ"/>
    <s v="VINUEZA LOPEZ MARCELO JESUS"/>
    <n v="1002362349"/>
    <x v="0"/>
    <x v="0"/>
    <x v="0"/>
    <x v="1"/>
    <x v="7"/>
    <s v="IBARRA"/>
    <s v="SAN ANTONIO"/>
    <x v="0"/>
    <n v="1000399"/>
    <x v="0"/>
    <m/>
    <n v="0.11"/>
    <s v="0.00"/>
    <s v="0.00"/>
    <s v="0.00"/>
    <s v="0.00"/>
    <s v="0.00"/>
    <s v="0.00"/>
    <n v="0.11"/>
  </r>
  <r>
    <n v="1000339"/>
    <s v="MATRIZ"/>
    <s v="CAJAMARCA . JOSE ANTONIO"/>
    <n v="1706770441"/>
    <x v="0"/>
    <x v="0"/>
    <x v="0"/>
    <x v="2"/>
    <x v="1"/>
    <s v="QUITO"/>
    <s v="LLOA"/>
    <x v="0"/>
    <n v="1000400"/>
    <x v="0"/>
    <m/>
    <n v="0"/>
    <s v="0.00"/>
    <s v="0.00"/>
    <s v="0.00"/>
    <s v="0.00"/>
    <s v="0.00"/>
    <s v="0.00"/>
    <n v="0"/>
  </r>
  <r>
    <n v="1000340"/>
    <s v="MATRIZ"/>
    <s v="TOAZO LEINES MARIA HILDA"/>
    <n v="1705879508"/>
    <x v="0"/>
    <x v="1"/>
    <x v="0"/>
    <x v="2"/>
    <x v="1"/>
    <s v="QUITO"/>
    <s v="GONZALEZ SUAREZ"/>
    <x v="1"/>
    <n v="1000401"/>
    <x v="0"/>
    <m/>
    <n v="0.06"/>
    <s v="0.00"/>
    <s v="0.00"/>
    <s v="0.00"/>
    <s v="0.00"/>
    <s v="0.00"/>
    <s v="0.00"/>
    <n v="0.06"/>
  </r>
  <r>
    <n v="1000341"/>
    <s v="MATRIZ"/>
    <s v="VALDEZ RUMIÑAHUI MANUELA ."/>
    <n v="1728303486"/>
    <x v="1"/>
    <x v="1"/>
    <x v="0"/>
    <x v="2"/>
    <x v="1"/>
    <s v="QUITO"/>
    <s v="COTOCOLLAO"/>
    <x v="1"/>
    <n v="1000402"/>
    <x v="0"/>
    <m/>
    <n v="2168.65"/>
    <s v="0.00"/>
    <s v="0.00"/>
    <s v="0.00"/>
    <s v="0.00"/>
    <s v="0.00"/>
    <s v="0.12"/>
    <n v="2168.65"/>
  </r>
  <r>
    <n v="1000342"/>
    <s v="MATRIZ"/>
    <s v="FOGACHO NINABANDA NELSON GEOVANNY"/>
    <n v="1720436938"/>
    <x v="0"/>
    <x v="0"/>
    <x v="0"/>
    <x v="1"/>
    <x v="1"/>
    <s v="QUITO"/>
    <s v="GONZALEZ SUAREZ"/>
    <x v="1"/>
    <n v="1000403"/>
    <x v="1"/>
    <n v="44582"/>
    <n v="0.14000000000000001"/>
    <s v="0.00"/>
    <s v="0.00"/>
    <s v="0.00"/>
    <s v="0.00"/>
    <s v="0.00"/>
    <s v="0.00"/>
    <n v="0.14000000000000001"/>
  </r>
  <r>
    <n v="1000343"/>
    <s v="MATRIZ"/>
    <s v="LLANGARI QUISHPE MARIA TERESA"/>
    <n v="1703776433"/>
    <x v="0"/>
    <x v="1"/>
    <x v="0"/>
    <x v="2"/>
    <x v="1"/>
    <s v="QUITO"/>
    <s v="GONZALEZ SUAREZ"/>
    <x v="1"/>
    <n v="1000404"/>
    <x v="0"/>
    <m/>
    <n v="0"/>
    <s v="0.00"/>
    <s v="0.00"/>
    <s v="0.00"/>
    <s v="0.00"/>
    <s v="0.00"/>
    <s v="0.00"/>
    <n v="0"/>
  </r>
  <r>
    <n v="1000344"/>
    <s v="MATRIZ"/>
    <s v="BOURZAC GUILLEN MARIA ELENA"/>
    <n v="1753445780"/>
    <x v="3"/>
    <x v="1"/>
    <x v="1"/>
    <x v="1"/>
    <x v="1"/>
    <s v="QUITO"/>
    <s v="QUITO"/>
    <x v="1"/>
    <n v="1000405"/>
    <x v="1"/>
    <n v="44516"/>
    <n v="3.3"/>
    <s v="0.00"/>
    <s v="0.00"/>
    <s v="0.00"/>
    <s v="0.00"/>
    <s v="0.00"/>
    <s v="0.00"/>
    <n v="3.3"/>
  </r>
  <r>
    <n v="1000345"/>
    <s v="MATRIZ"/>
    <s v="TASAMBAY CONDOR JUAN ELIAS"/>
    <n v="1712420114"/>
    <x v="1"/>
    <x v="0"/>
    <x v="0"/>
    <x v="2"/>
    <x v="1"/>
    <s v="QUITO"/>
    <s v="CHILLOGALLO"/>
    <x v="1"/>
    <n v="1000406"/>
    <x v="1"/>
    <n v="43818"/>
    <n v="3.01"/>
    <s v="0.00"/>
    <s v="0.00"/>
    <s v="0.00"/>
    <s v="0.00"/>
    <s v="0.00"/>
    <s v="0.00"/>
    <n v="3.01"/>
  </r>
  <r>
    <n v="1000346"/>
    <s v="MATRIZ"/>
    <s v="TASAMBAY CONDOR CARMEN AMELIA"/>
    <n v="1708683907"/>
    <x v="1"/>
    <x v="1"/>
    <x v="0"/>
    <x v="2"/>
    <x v="1"/>
    <s v="QUITO"/>
    <s v="SAN BLAS"/>
    <x v="1"/>
    <n v="1000407"/>
    <x v="1"/>
    <n v="43894"/>
    <n v="11.12"/>
    <s v="0.00"/>
    <s v="0.00"/>
    <s v="0.00"/>
    <s v="0.00"/>
    <s v="0.00"/>
    <s v="0.00"/>
    <n v="11.12"/>
  </r>
  <r>
    <n v="1000349"/>
    <s v="MATRIZ"/>
    <s v="MULLO YUQUILEMA MARIA ROSA"/>
    <n v="1715921233"/>
    <x v="1"/>
    <x v="1"/>
    <x v="0"/>
    <x v="2"/>
    <x v="1"/>
    <s v="QUITO"/>
    <s v="COTOCOLLAO"/>
    <x v="1"/>
    <n v="1000409"/>
    <x v="0"/>
    <m/>
    <n v="1127.1600000000001"/>
    <s v="0.00"/>
    <s v="0.00"/>
    <s v="0.00"/>
    <s v="0.00"/>
    <s v="0.00"/>
    <s v="0.03"/>
    <n v="1127.1600000000001"/>
  </r>
  <r>
    <n v="1000350"/>
    <s v="MATRIZ"/>
    <s v="URQUIZO HUARACA LIZBETH ESTEFANIA"/>
    <n v="1725566903"/>
    <x v="1"/>
    <x v="1"/>
    <x v="0"/>
    <x v="1"/>
    <x v="1"/>
    <s v="QUITO"/>
    <s v="COTOCOLLAO"/>
    <x v="1"/>
    <n v="1000410"/>
    <x v="0"/>
    <m/>
    <n v="5.64"/>
    <s v="0.00"/>
    <s v="0.00"/>
    <s v="0.00"/>
    <s v="0.00"/>
    <s v="0.00"/>
    <s v="0.00"/>
    <n v="5.64"/>
  </r>
  <r>
    <n v="1000351"/>
    <s v="MATRIZ"/>
    <s v="URQUIZO RUMIÑAHUI MARTHA CECILIA"/>
    <n v="1722174818"/>
    <x v="1"/>
    <x v="1"/>
    <x v="0"/>
    <x v="2"/>
    <x v="2"/>
    <s v="RIOBAMBA"/>
    <s v="CACHA (CAB EN MACHANGARA)"/>
    <x v="0"/>
    <n v="1000411"/>
    <x v="0"/>
    <m/>
    <n v="6.01"/>
    <s v="0.00"/>
    <s v="0.00"/>
    <s v="0.00"/>
    <s v="0.00"/>
    <s v="0.00"/>
    <s v="0.00"/>
    <n v="6.01"/>
  </r>
  <r>
    <n v="1000348"/>
    <s v="MATRIZ"/>
    <s v="HUARACA URQUIZO ANA MARIA"/>
    <n v="1715315568"/>
    <x v="1"/>
    <x v="1"/>
    <x v="0"/>
    <x v="1"/>
    <x v="1"/>
    <s v="QUITO"/>
    <s v="COTOCOLLAO"/>
    <x v="1"/>
    <n v="1000413"/>
    <x v="0"/>
    <m/>
    <n v="478.89"/>
    <s v="0.00"/>
    <s v="0.00"/>
    <s v="0.00"/>
    <s v="0.00"/>
    <s v="0.00"/>
    <s v="0.00"/>
    <n v="478.89"/>
  </r>
  <r>
    <n v="1000353"/>
    <s v="MATRIZ"/>
    <s v="URQUIZO URQUIZO MARIA JUANA"/>
    <n v="1710411339"/>
    <x v="1"/>
    <x v="1"/>
    <x v="0"/>
    <x v="2"/>
    <x v="1"/>
    <s v="QUITO"/>
    <s v="COTOCOLLAO"/>
    <x v="1"/>
    <n v="1000414"/>
    <x v="0"/>
    <m/>
    <n v="0.66"/>
    <s v="0.00"/>
    <s v="0.00"/>
    <s v="0.00"/>
    <s v="0.00"/>
    <s v="0.00"/>
    <s v="0.00"/>
    <n v="0.66"/>
  </r>
  <r>
    <n v="1000354"/>
    <s v="MATRIZ"/>
    <s v="PAGUAY GIRON SANDRA DEL ROCIO"/>
    <n v="603567256"/>
    <x v="0"/>
    <x v="1"/>
    <x v="0"/>
    <x v="1"/>
    <x v="2"/>
    <s v="RIOBAMBA"/>
    <s v="LIZARZABURU"/>
    <x v="1"/>
    <n v="1000415"/>
    <x v="0"/>
    <m/>
    <n v="5.91"/>
    <s v="0.00"/>
    <s v="0.00"/>
    <s v="0.00"/>
    <s v="0.00"/>
    <s v="0.00"/>
    <s v="0.00"/>
    <n v="5.91"/>
  </r>
  <r>
    <n v="1000355"/>
    <s v="MATRIZ"/>
    <s v="NIAMA CUTIUPALA SANDRA KARINA"/>
    <n v="604796201"/>
    <x v="1"/>
    <x v="1"/>
    <x v="0"/>
    <x v="1"/>
    <x v="2"/>
    <s v="RIOBAMBA"/>
    <s v="LIZARZABURU"/>
    <x v="1"/>
    <n v="1000416"/>
    <x v="1"/>
    <n v="43822"/>
    <n v="3.01"/>
    <s v="0.00"/>
    <s v="0.00"/>
    <s v="0.00"/>
    <s v="0.00"/>
    <s v="0.00"/>
    <s v="0.00"/>
    <n v="3.01"/>
  </r>
  <r>
    <n v="1000356"/>
    <s v="MATRIZ"/>
    <s v="MOYA MUÑOZ LAURA MARINA"/>
    <n v="1714061825"/>
    <x v="0"/>
    <x v="1"/>
    <x v="0"/>
    <x v="2"/>
    <x v="1"/>
    <s v="QUITO"/>
    <s v="COTOCOLLAO"/>
    <x v="1"/>
    <n v="1000417"/>
    <x v="1"/>
    <n v="44595"/>
    <n v="4.13"/>
    <s v="0.00"/>
    <s v="0.00"/>
    <s v="0.00"/>
    <s v="0.00"/>
    <s v="0.00"/>
    <s v="0.00"/>
    <n v="4.13"/>
  </r>
  <r>
    <n v="1000357"/>
    <s v="MATRIZ"/>
    <s v="TOAPANTA ARCOS MARIA MAGDALENA DE JESUS"/>
    <n v="501080436"/>
    <x v="0"/>
    <x v="1"/>
    <x v="0"/>
    <x v="2"/>
    <x v="1"/>
    <s v="QUITO"/>
    <s v="COTOCOLLAO"/>
    <x v="1"/>
    <n v="1000418"/>
    <x v="0"/>
    <m/>
    <n v="20.3"/>
    <s v="0.00"/>
    <s v="0.00"/>
    <s v="0.00"/>
    <s v="0.00"/>
    <s v="0.00"/>
    <s v="0.00"/>
    <n v="20.3"/>
  </r>
  <r>
    <n v="1000358"/>
    <s v="MATRIZ"/>
    <s v="URQUIZO URQUIZO MATEO BENJAMIN"/>
    <n v="1753452919"/>
    <x v="1"/>
    <x v="1"/>
    <x v="0"/>
    <x v="2"/>
    <x v="1"/>
    <s v="QUITO"/>
    <s v="COTOCOLLAO"/>
    <x v="1"/>
    <n v="1000419"/>
    <x v="0"/>
    <m/>
    <n v="28.31"/>
    <s v="0.00"/>
    <s v="0.00"/>
    <s v="0.00"/>
    <s v="0.00"/>
    <s v="0.00"/>
    <s v="0.00"/>
    <n v="28.31"/>
  </r>
  <r>
    <n v="1000352"/>
    <s v="MATRIZ"/>
    <s v="MASQUI TOAPANTA VERONICA PATRICIA"/>
    <n v="1720594132"/>
    <x v="0"/>
    <x v="1"/>
    <x v="0"/>
    <x v="2"/>
    <x v="1"/>
    <s v="QUITO"/>
    <s v="COTOCOLLAO"/>
    <x v="1"/>
    <n v="1000420"/>
    <x v="0"/>
    <m/>
    <n v="0.01"/>
    <s v="0.00"/>
    <s v="0.00"/>
    <s v="0.00"/>
    <s v="5.52"/>
    <s v="0.00"/>
    <s v="0.00"/>
    <n v="5.53"/>
  </r>
  <r>
    <n v="1000249"/>
    <s v="MATRIZ"/>
    <s v="URQUIZO YUMISEBA LAURA ESTEFANIA"/>
    <n v="1723521777"/>
    <x v="1"/>
    <x v="1"/>
    <x v="0"/>
    <x v="0"/>
    <x v="1"/>
    <s v="QUITO"/>
    <s v="COTOCOLLAO"/>
    <x v="1"/>
    <n v="1000421"/>
    <x v="0"/>
    <m/>
    <n v="43.9"/>
    <s v="0.00"/>
    <s v="0.00"/>
    <s v="0.00"/>
    <s v="0.00"/>
    <s v="0.00"/>
    <s v="0.00"/>
    <n v="43.9"/>
  </r>
  <r>
    <n v="1000359"/>
    <s v="MATRIZ"/>
    <s v="BUÑAY ROLDAN JUAN CARLOS"/>
    <n v="1724821416"/>
    <x v="1"/>
    <x v="0"/>
    <x v="0"/>
    <x v="2"/>
    <x v="1"/>
    <s v="QUITO"/>
    <s v="COTOCOLLAO"/>
    <x v="1"/>
    <n v="1000422"/>
    <x v="0"/>
    <m/>
    <n v="66.349999999999994"/>
    <s v="0.00"/>
    <s v="0.00"/>
    <s v="0.00"/>
    <s v="0.00"/>
    <s v="0.00"/>
    <s v="0.00"/>
    <n v="66.349999999999994"/>
  </r>
  <r>
    <n v="1000361"/>
    <s v="MATRIZ"/>
    <s v="COYAGO DIAZ MAYRA SOLEDAD"/>
    <n v="1719390054"/>
    <x v="0"/>
    <x v="1"/>
    <x v="0"/>
    <x v="4"/>
    <x v="1"/>
    <s v="QUITO"/>
    <s v="COTOCOLLAO"/>
    <x v="1"/>
    <n v="1000424"/>
    <x v="1"/>
    <n v="44556"/>
    <n v="1.64"/>
    <s v="0.00"/>
    <s v="0.00"/>
    <s v="0.00"/>
    <s v="0.00"/>
    <s v="0.00"/>
    <s v="0.00"/>
    <n v="1.64"/>
  </r>
  <r>
    <n v="1000362"/>
    <s v="MATRIZ"/>
    <s v="VALENTE ATUPAÑA MARTHA CECILIA"/>
    <n v="604393876"/>
    <x v="1"/>
    <x v="1"/>
    <x v="0"/>
    <x v="2"/>
    <x v="2"/>
    <s v="COLTA"/>
    <s v="COLUMBE"/>
    <x v="0"/>
    <n v="1000425"/>
    <x v="0"/>
    <m/>
    <n v="3.53"/>
    <s v="0.00"/>
    <s v="0.00"/>
    <s v="0.00"/>
    <s v="0.00"/>
    <s v="0.00"/>
    <s v="0.00"/>
    <n v="3.53"/>
  </r>
  <r>
    <n v="1000363"/>
    <s v="MATRIZ"/>
    <s v="GALLARDO QUINGATUÑA CARLOS FABIAN"/>
    <n v="602683401"/>
    <x v="0"/>
    <x v="0"/>
    <x v="0"/>
    <x v="4"/>
    <x v="2"/>
    <s v="RIOBAMBA"/>
    <s v="VELOZ"/>
    <x v="1"/>
    <n v="1000426"/>
    <x v="0"/>
    <m/>
    <n v="6.73"/>
    <s v="0.00"/>
    <s v="0.00"/>
    <s v="0.00"/>
    <s v="0.00"/>
    <s v="0.00"/>
    <s v="0.00"/>
    <n v="6.73"/>
  </r>
  <r>
    <n v="1000364"/>
    <s v="MATRIZ"/>
    <s v="YUQUILEMA MOYA MARCELA STEFANIA"/>
    <n v="1729115863"/>
    <x v="1"/>
    <x v="1"/>
    <x v="0"/>
    <x v="1"/>
    <x v="1"/>
    <s v="QUITO"/>
    <s v="COTOCOLLAO"/>
    <x v="1"/>
    <n v="1000427"/>
    <x v="1"/>
    <n v="44595"/>
    <n v="3.13"/>
    <s v="0.00"/>
    <s v="0.00"/>
    <s v="0.00"/>
    <s v="0.00"/>
    <s v="0.00"/>
    <s v="0.00"/>
    <n v="3.13"/>
  </r>
  <r>
    <n v="1000365"/>
    <s v="MATRIZ"/>
    <s v="CARRILLO TASAMBAY MARIA MICAELA"/>
    <n v="1721152583"/>
    <x v="1"/>
    <x v="1"/>
    <x v="0"/>
    <x v="2"/>
    <x v="1"/>
    <s v="QUITO"/>
    <s v="COTOCOLLAO"/>
    <x v="1"/>
    <n v="1000428"/>
    <x v="0"/>
    <m/>
    <n v="411.1"/>
    <s v="0.00"/>
    <s v="0.00"/>
    <s v="0.00"/>
    <s v="0.00"/>
    <s v="0.00"/>
    <s v="0.00"/>
    <n v="411.1"/>
  </r>
  <r>
    <n v="1000366"/>
    <s v="MATRIZ"/>
    <s v="MORA JARRIN FRANKLIN OSWALDO"/>
    <n v="1707496921"/>
    <x v="0"/>
    <x v="0"/>
    <x v="0"/>
    <x v="2"/>
    <x v="1"/>
    <s v="QUITO"/>
    <s v="GONZALEZ SUAREZ"/>
    <x v="1"/>
    <n v="1000429"/>
    <x v="0"/>
    <m/>
    <n v="0.45"/>
    <s v="0.00"/>
    <s v="0.00"/>
    <s v="0.00"/>
    <s v="0.00"/>
    <s v="0.00"/>
    <s v="0.00"/>
    <n v="0.45"/>
  </r>
  <r>
    <n v="1000367"/>
    <s v="MATRIZ"/>
    <s v="BUÑAY ROLDAN ROSA ADRIANA"/>
    <n v="605736537"/>
    <x v="1"/>
    <x v="1"/>
    <x v="0"/>
    <x v="2"/>
    <x v="2"/>
    <s v="RIOBAMBA"/>
    <s v="LICAN"/>
    <x v="0"/>
    <n v="1000430"/>
    <x v="0"/>
    <m/>
    <n v="0.62"/>
    <s v="0.00"/>
    <s v="0.00"/>
    <s v="0.00"/>
    <s v="0.00"/>
    <s v="0.00"/>
    <s v="0.00"/>
    <n v="0.62"/>
  </r>
  <r>
    <n v="1000368"/>
    <s v="MATRIZ"/>
    <s v="GUAIPACHA YUMICEBA LUZ MARIA"/>
    <n v="604820829"/>
    <x v="1"/>
    <x v="1"/>
    <x v="0"/>
    <x v="2"/>
    <x v="2"/>
    <s v="RIOBAMBA"/>
    <s v="VELOZ"/>
    <x v="1"/>
    <n v="1000431"/>
    <x v="0"/>
    <m/>
    <n v="25.98"/>
    <s v="0.00"/>
    <s v="0.00"/>
    <s v="0.00"/>
    <s v="0.00"/>
    <s v="0.00"/>
    <s v="0.00"/>
    <n v="25.98"/>
  </r>
  <r>
    <n v="1000369"/>
    <s v="MATRIZ"/>
    <s v="QUIROLA MONDRAGON KAREN NICOLE"/>
    <n v="1727443150"/>
    <x v="0"/>
    <x v="1"/>
    <x v="0"/>
    <x v="0"/>
    <x v="1"/>
    <s v="QUITO"/>
    <s v="SAN BLAS"/>
    <x v="1"/>
    <n v="1000432"/>
    <x v="0"/>
    <m/>
    <n v="0.02"/>
    <s v="0.00"/>
    <s v="0.00"/>
    <s v="0.00"/>
    <s v="42.34"/>
    <s v="0.00"/>
    <s v="0.00"/>
    <n v="42.36"/>
  </r>
  <r>
    <n v="1000370"/>
    <s v="MATRIZ"/>
    <s v="PAGUAY YAMBAY SEGUNDO VICENTE "/>
    <n v="601245038"/>
    <x v="0"/>
    <x v="0"/>
    <x v="0"/>
    <x v="2"/>
    <x v="2"/>
    <s v="RIOBAMBA"/>
    <s v="LIZARZABURU"/>
    <x v="1"/>
    <n v="1000433"/>
    <x v="0"/>
    <m/>
    <n v="38.01"/>
    <s v="0.00"/>
    <s v="0.00"/>
    <s v="0.00"/>
    <s v="100.00"/>
    <s v="0.00"/>
    <s v="0.00"/>
    <n v="138.01"/>
  </r>
  <r>
    <n v="1000371"/>
    <s v="MATRIZ"/>
    <s v="GUSQUI GUSQUI JUAN MANUEL"/>
    <n v="601899545"/>
    <x v="0"/>
    <x v="0"/>
    <x v="0"/>
    <x v="2"/>
    <x v="2"/>
    <s v="GUANO"/>
    <s v="EL ROSARIO"/>
    <x v="0"/>
    <n v="1000434"/>
    <x v="0"/>
    <m/>
    <n v="5.03"/>
    <s v="0.00"/>
    <s v="0.00"/>
    <s v="0.00"/>
    <s v="0.00"/>
    <s v="0.00"/>
    <s v="0.00"/>
    <n v="5.03"/>
  </r>
  <r>
    <n v="1000372"/>
    <s v="MATRIZ"/>
    <s v="MONDRAGON SIMONS TATIANA LORENA"/>
    <n v="1716991755"/>
    <x v="0"/>
    <x v="1"/>
    <x v="0"/>
    <x v="1"/>
    <x v="1"/>
    <s v="QUITO"/>
    <s v="SAN BLAS"/>
    <x v="1"/>
    <n v="1000435"/>
    <x v="0"/>
    <m/>
    <n v="10.3"/>
    <s v="0.00"/>
    <s v="0.00"/>
    <s v="0.00"/>
    <s v="0.00"/>
    <s v="0.00"/>
    <s v="0.00"/>
    <n v="10.3"/>
  </r>
  <r>
    <n v="1000373"/>
    <s v="MATRIZ"/>
    <s v="CABAY CARRILLO JOSSELYN PATRICIA"/>
    <n v="1726525205"/>
    <x v="1"/>
    <x v="1"/>
    <x v="0"/>
    <x v="1"/>
    <x v="1"/>
    <s v="QUITO"/>
    <s v="LA LIBERTAD"/>
    <x v="0"/>
    <n v="1000436"/>
    <x v="0"/>
    <m/>
    <n v="0.28999999999999998"/>
    <s v="0.00"/>
    <s v="0.00"/>
    <s v="0.00"/>
    <s v="0.00"/>
    <s v="0.00"/>
    <s v="0.00"/>
    <n v="0.28999999999999998"/>
  </r>
  <r>
    <n v="1000374"/>
    <s v="MATRIZ"/>
    <s v="PILCO MOROCHO LUIS RAFAEL"/>
    <n v="603411000"/>
    <x v="0"/>
    <x v="0"/>
    <x v="0"/>
    <x v="2"/>
    <x v="2"/>
    <s v="RIOBAMBA"/>
    <s v="VELOZ"/>
    <x v="1"/>
    <n v="1000437"/>
    <x v="0"/>
    <m/>
    <n v="14.92"/>
    <s v="0.00"/>
    <s v="0.00"/>
    <s v="0.00"/>
    <s v="0.00"/>
    <s v="0.00"/>
    <s v="0.00"/>
    <n v="14.92"/>
  </r>
  <r>
    <n v="1000375"/>
    <s v="MATRIZ"/>
    <s v="GUAYPACHA GUAMAN SANTIAGO ZABDIEL"/>
    <n v="151693397"/>
    <x v="1"/>
    <x v="1"/>
    <x v="0"/>
    <x v="3"/>
    <x v="12"/>
    <s v="CUENCA"/>
    <s v="BELLAVISTA"/>
    <x v="1"/>
    <n v="1000438"/>
    <x v="0"/>
    <m/>
    <n v="20.25"/>
    <s v="0.00"/>
    <s v="0.00"/>
    <s v="0.00"/>
    <s v="0.00"/>
    <s v="0.00"/>
    <s v="0.00"/>
    <n v="20.25"/>
  </r>
  <r>
    <n v="1000377"/>
    <s v="MATRIZ"/>
    <s v="URQUIZO TIUPUL ANA "/>
    <n v="601122377"/>
    <x v="1"/>
    <x v="1"/>
    <x v="0"/>
    <x v="2"/>
    <x v="2"/>
    <s v="RIOBAMBA"/>
    <s v="YARUQUIES"/>
    <x v="1"/>
    <n v="1000440"/>
    <x v="0"/>
    <m/>
    <n v="0"/>
    <s v="0.00"/>
    <s v="0.00"/>
    <s v="0.00"/>
    <s v="0.00"/>
    <s v="0.00"/>
    <s v="0.00"/>
    <n v="0"/>
  </r>
  <r>
    <n v="1000297"/>
    <s v="MATRIZ"/>
    <s v="VALDEZ AUQUILLA CARLOS EFRAIN"/>
    <n v="1751189844"/>
    <x v="1"/>
    <x v="0"/>
    <x v="0"/>
    <x v="1"/>
    <x v="1"/>
    <s v="QUITO"/>
    <s v="COTOCOLLAO"/>
    <x v="1"/>
    <n v="1000441"/>
    <x v="0"/>
    <m/>
    <n v="50.01"/>
    <s v="0.00"/>
    <s v="0.00"/>
    <s v="0.00"/>
    <s v="0.00"/>
    <s v="0.00"/>
    <s v="0.00"/>
    <n v="50.01"/>
  </r>
  <r>
    <n v="1000379"/>
    <s v="MATRIZ"/>
    <s v="LUNA FLORES NELSON OSWALDO"/>
    <n v="1702999218"/>
    <x v="0"/>
    <x v="0"/>
    <x v="0"/>
    <x v="1"/>
    <x v="1"/>
    <s v="QUITO"/>
    <s v="COTOCOLLAO"/>
    <x v="1"/>
    <n v="1000442"/>
    <x v="0"/>
    <m/>
    <n v="82.65"/>
    <s v="0.00"/>
    <s v="0.00"/>
    <s v="0.00"/>
    <s v="0.00"/>
    <s v="0.00"/>
    <s v="0.00"/>
    <n v="82.65"/>
  </r>
  <r>
    <n v="1000380"/>
    <s v="MATRIZ"/>
    <s v="RONDAL TUNBAICO LUIS MARCELO"/>
    <n v="1711425106"/>
    <x v="0"/>
    <x v="0"/>
    <x v="0"/>
    <x v="1"/>
    <x v="1"/>
    <s v="QUITO"/>
    <s v="COTOCOLLAO"/>
    <x v="1"/>
    <n v="1000443"/>
    <x v="0"/>
    <m/>
    <n v="0"/>
    <s v="0.00"/>
    <s v="0.00"/>
    <s v="0.00"/>
    <s v="0.00"/>
    <s v="0.00"/>
    <s v="0.00"/>
    <n v="0"/>
  </r>
  <r>
    <n v="1000381"/>
    <s v="MATRIZ"/>
    <s v="RIVADENEIRA QUINTERO ALEXANDER WLADIMIR"/>
    <n v="1714122049"/>
    <x v="0"/>
    <x v="0"/>
    <x v="0"/>
    <x v="1"/>
    <x v="1"/>
    <s v="QUITO"/>
    <s v="COTOCOLLAO"/>
    <x v="1"/>
    <n v="1000444"/>
    <x v="0"/>
    <m/>
    <n v="6.73"/>
    <s v="0.00"/>
    <s v="0.00"/>
    <s v="0.00"/>
    <s v="300.00"/>
    <s v="0.00"/>
    <s v="0.01"/>
    <n v="306.73"/>
  </r>
  <r>
    <n v="1000383"/>
    <s v="MATRIZ"/>
    <s v="TOPANTA PILLAJO MARIA TRANSITO AMADA"/>
    <n v="1702730977"/>
    <x v="0"/>
    <x v="1"/>
    <x v="0"/>
    <x v="2"/>
    <x v="1"/>
    <s v="QUITO"/>
    <s v="CALDERON (CARAPUNGO)"/>
    <x v="0"/>
    <n v="1000445"/>
    <x v="1"/>
    <n v="44496"/>
    <n v="144.34"/>
    <s v="0.00"/>
    <s v="0.00"/>
    <s v="0.00"/>
    <s v="0.00"/>
    <s v="0.00"/>
    <s v="0.00"/>
    <n v="144.34"/>
  </r>
  <r>
    <n v="1000385"/>
    <s v="MATRIZ"/>
    <s v="CEDEÑO GUADAMUTH JULIAN ANDRES"/>
    <n v="1725292807"/>
    <x v="0"/>
    <x v="0"/>
    <x v="0"/>
    <x v="0"/>
    <x v="5"/>
    <s v="GUAYAQUIL"/>
    <s v="CARBO (CONCEPCION)"/>
    <x v="1"/>
    <n v="1000446"/>
    <x v="0"/>
    <m/>
    <n v="0.75"/>
    <s v="0.00"/>
    <s v="0.00"/>
    <s v="0.00"/>
    <s v="0.00"/>
    <s v="0.00"/>
    <s v="0.00"/>
    <n v="0.75"/>
  </r>
  <r>
    <n v="1000386"/>
    <s v="MATRIZ"/>
    <s v="QUISHPE BARAHONA MARTHA FABIOLA"/>
    <n v="1705416020"/>
    <x v="0"/>
    <x v="1"/>
    <x v="0"/>
    <x v="2"/>
    <x v="1"/>
    <s v="QUITO"/>
    <s v="COTOCOLLAO"/>
    <x v="1"/>
    <n v="1000448"/>
    <x v="0"/>
    <m/>
    <n v="1417.31"/>
    <s v="0.00"/>
    <s v="0.00"/>
    <s v="0.00"/>
    <s v="0.00"/>
    <s v="0.00"/>
    <s v="0.04"/>
    <n v="1417.31"/>
  </r>
  <r>
    <n v="1000387"/>
    <s v="MATRIZ"/>
    <s v="CHICAIZA TENESACA DAVID SANTIAGO"/>
    <n v="605176312"/>
    <x v="1"/>
    <x v="0"/>
    <x v="0"/>
    <x v="0"/>
    <x v="2"/>
    <s v="RIOBAMBA"/>
    <s v="YARUQUIES"/>
    <x v="1"/>
    <n v="1000449"/>
    <x v="0"/>
    <m/>
    <n v="0.69"/>
    <s v="0.00"/>
    <s v="0.00"/>
    <s v="0.00"/>
    <s v="0.00"/>
    <s v="0.00"/>
    <s v="0.00"/>
    <n v="0.69"/>
  </r>
  <r>
    <n v="1000388"/>
    <s v="MATRIZ"/>
    <s v="CHICAIZA TENESACA RUBEN TOBIAS"/>
    <n v="604393629"/>
    <x v="1"/>
    <x v="0"/>
    <x v="0"/>
    <x v="0"/>
    <x v="2"/>
    <s v="RIOBAMBA"/>
    <s v="YARUQUIES"/>
    <x v="1"/>
    <n v="1000450"/>
    <x v="0"/>
    <m/>
    <n v="0.19"/>
    <s v="0.00"/>
    <s v="0.00"/>
    <s v="0.00"/>
    <s v="0.00"/>
    <s v="0.00"/>
    <s v="0.00"/>
    <n v="0.19"/>
  </r>
  <r>
    <n v="1000389"/>
    <s v="MATRIZ"/>
    <s v="HERRERA LLAMUCA JUAN CARLOS"/>
    <n v="603185588"/>
    <x v="0"/>
    <x v="0"/>
    <x v="0"/>
    <x v="0"/>
    <x v="2"/>
    <s v="RIOBAMBA"/>
    <s v="VELOZ"/>
    <x v="1"/>
    <n v="1000451"/>
    <x v="0"/>
    <m/>
    <n v="0"/>
    <s v="0.00"/>
    <s v="0.00"/>
    <s v="0.00"/>
    <s v="0.00"/>
    <s v="0.00"/>
    <s v="0.00"/>
    <n v="0"/>
  </r>
  <r>
    <n v="1000390"/>
    <s v="MATRIZ"/>
    <s v="GRANIZO HEREDIA JOSE FERNANDO"/>
    <n v="1726863507"/>
    <x v="0"/>
    <x v="0"/>
    <x v="0"/>
    <x v="1"/>
    <x v="2"/>
    <s v="RIOBAMBA"/>
    <s v="CACHA (CAB EN MACHANGARA)"/>
    <x v="0"/>
    <n v="1000452"/>
    <x v="0"/>
    <m/>
    <n v="0.05"/>
    <s v="0.00"/>
    <s v="0.00"/>
    <s v="0.00"/>
    <s v="0.00"/>
    <s v="0.00"/>
    <s v="0.00"/>
    <n v="0.05"/>
  </r>
  <r>
    <n v="1000391"/>
    <s v="MATRIZ"/>
    <s v="VALDEZ URQUIZO SANDRA ELENA"/>
    <n v="1724551997"/>
    <x v="1"/>
    <x v="1"/>
    <x v="0"/>
    <x v="1"/>
    <x v="1"/>
    <s v="QUITO"/>
    <s v="COTOCOLLAO"/>
    <x v="1"/>
    <n v="1000453"/>
    <x v="0"/>
    <m/>
    <n v="69.66"/>
    <s v="0.00"/>
    <s v="0.00"/>
    <s v="0.00"/>
    <s v="0.00"/>
    <s v="0.00"/>
    <s v="0.00"/>
    <n v="69.66"/>
  </r>
  <r>
    <n v="1000392"/>
    <s v="MATRIZ"/>
    <s v="DE LA CRUZ INLAGO MARIA GEORGINA"/>
    <n v="1001827730"/>
    <x v="1"/>
    <x v="1"/>
    <x v="0"/>
    <x v="5"/>
    <x v="7"/>
    <s v="OTAVALO"/>
    <s v="GONZALEZ SUAREZ"/>
    <x v="1"/>
    <n v="1000454"/>
    <x v="0"/>
    <m/>
    <n v="51.57"/>
    <s v="0.00"/>
    <s v="0.00"/>
    <s v="0.00"/>
    <s v="0.00"/>
    <s v="0.00"/>
    <s v="0.00"/>
    <n v="51.57"/>
  </r>
  <r>
    <n v="1000393"/>
    <s v="MATRIZ"/>
    <s v="CABASCANGO DE LA CRUZ LIZA MAYELIN"/>
    <n v="1724433733"/>
    <x v="1"/>
    <x v="1"/>
    <x v="0"/>
    <x v="1"/>
    <x v="1"/>
    <s v="QUITO"/>
    <s v="SAN BLAS"/>
    <x v="1"/>
    <n v="1000455"/>
    <x v="0"/>
    <m/>
    <n v="340.74"/>
    <s v="0.00"/>
    <s v="0.00"/>
    <s v="0.00"/>
    <s v="0.00"/>
    <s v="0.00"/>
    <s v="0.00"/>
    <n v="340.74"/>
  </r>
  <r>
    <n v="1000394"/>
    <s v="MATRIZ"/>
    <s v="RONDAL SANCHEZ BYRON GUSTAVO"/>
    <n v="1719899054"/>
    <x v="0"/>
    <x v="0"/>
    <x v="0"/>
    <x v="1"/>
    <x v="1"/>
    <s v="QUITO"/>
    <s v="COTOCOLLAO"/>
    <x v="1"/>
    <n v="1000456"/>
    <x v="0"/>
    <m/>
    <n v="0"/>
    <s v="0.00"/>
    <s v="0.00"/>
    <s v="0.00"/>
    <s v="0.00"/>
    <s v="0.00"/>
    <s v="0.00"/>
    <n v="0"/>
  </r>
  <r>
    <n v="1000396"/>
    <s v="MATRIZ"/>
    <s v="PILCA CAIZA CESAR AGUSTO"/>
    <n v="1706879028"/>
    <x v="0"/>
    <x v="0"/>
    <x v="0"/>
    <x v="2"/>
    <x v="1"/>
    <s v="QUITO"/>
    <s v="COTOCOLLAO"/>
    <x v="1"/>
    <n v="1000457"/>
    <x v="1"/>
    <n v="44582"/>
    <n v="113.29"/>
    <s v="0.00"/>
    <s v="0.00"/>
    <s v="0.00"/>
    <s v="0.00"/>
    <s v="0.00"/>
    <s v="0.00"/>
    <n v="113.29"/>
  </r>
  <r>
    <n v="1000397"/>
    <s v="MATRIZ"/>
    <s v="MOROCHO YUMICEBA LORENZO ."/>
    <n v="603385790"/>
    <x v="1"/>
    <x v="1"/>
    <x v="0"/>
    <x v="2"/>
    <x v="1"/>
    <s v="QUITO"/>
    <s v="SAN BLAS"/>
    <x v="1"/>
    <n v="1000459"/>
    <x v="1"/>
    <n v="43840"/>
    <n v="8.1199999999999992"/>
    <s v="0.00"/>
    <s v="0.00"/>
    <s v="0.00"/>
    <s v="0.00"/>
    <s v="0.00"/>
    <s v="0.00"/>
    <n v="8.1199999999999992"/>
  </r>
  <r>
    <n v="1000398"/>
    <s v="MATRIZ"/>
    <s v="RONDAL TUMBAICO VICTOR HUGO"/>
    <n v="1716037989"/>
    <x v="0"/>
    <x v="0"/>
    <x v="0"/>
    <x v="1"/>
    <x v="1"/>
    <s v="QUITO"/>
    <s v="COTOCOLLAO"/>
    <x v="1"/>
    <n v="1000460"/>
    <x v="0"/>
    <m/>
    <n v="0.04"/>
    <s v="0.00"/>
    <s v="0.00"/>
    <s v="0.00"/>
    <s v="0.00"/>
    <s v="0.00"/>
    <s v="0.00"/>
    <n v="0.04"/>
  </r>
  <r>
    <n v="1000399"/>
    <s v="MATRIZ"/>
    <s v="MORENO MORALES JHON ALEJANDRO"/>
    <n v="1759015215"/>
    <x v="4"/>
    <x v="0"/>
    <x v="1"/>
    <x v="0"/>
    <x v="2"/>
    <s v="RIOBAMBA"/>
    <s v="LIZARZABURU"/>
    <x v="1"/>
    <n v="1000461"/>
    <x v="1"/>
    <n v="44593"/>
    <n v="0"/>
    <s v="0.00"/>
    <s v="0.00"/>
    <s v="0.00"/>
    <s v="0.00"/>
    <s v="0.00"/>
    <s v="0.00"/>
    <n v="0"/>
  </r>
  <r>
    <n v="1000400"/>
    <s v="MATRIZ"/>
    <s v="ILLAPA BUÑAY GLADYS ISABEL"/>
    <n v="602634636"/>
    <x v="1"/>
    <x v="1"/>
    <x v="0"/>
    <x v="2"/>
    <x v="2"/>
    <s v="GUAMOTE"/>
    <s v="GUAMOTE"/>
    <x v="1"/>
    <n v="1000462"/>
    <x v="0"/>
    <m/>
    <n v="0"/>
    <s v="0.00"/>
    <s v="0.00"/>
    <s v="0.00"/>
    <s v="0.50"/>
    <s v="0.00"/>
    <s v="0.00"/>
    <n v="0.5"/>
  </r>
  <r>
    <n v="1000401"/>
    <s v="MATRIZ"/>
    <s v="CHUQUIMARCA CUÑAS JUAN "/>
    <n v="604846097"/>
    <x v="1"/>
    <x v="0"/>
    <x v="0"/>
    <x v="2"/>
    <x v="2"/>
    <s v="GUAMOTE"/>
    <s v="PALMIRA"/>
    <x v="0"/>
    <n v="1000463"/>
    <x v="1"/>
    <n v="43842"/>
    <n v="3.01"/>
    <s v="0.00"/>
    <s v="0.00"/>
    <s v="0.00"/>
    <s v="0.00"/>
    <s v="0.00"/>
    <s v="0.00"/>
    <n v="3.01"/>
  </r>
  <r>
    <n v="1000402"/>
    <s v="MATRIZ"/>
    <s v="AVILA CHOEZ DARWIN JOSE"/>
    <n v="1714087614"/>
    <x v="0"/>
    <x v="0"/>
    <x v="0"/>
    <x v="2"/>
    <x v="5"/>
    <s v="EL EMPALME"/>
    <s v="EL ROSARIO"/>
    <x v="0"/>
    <n v="1000464"/>
    <x v="0"/>
    <m/>
    <n v="0.14000000000000001"/>
    <s v="0.00"/>
    <s v="0.00"/>
    <s v="0.00"/>
    <s v="0.00"/>
    <s v="0.00"/>
    <s v="0.00"/>
    <n v="0.14000000000000001"/>
  </r>
  <r>
    <n v="1000403"/>
    <s v="MATRIZ"/>
    <s v="CARRILLO URQUIZO MARIA "/>
    <n v="1714618293"/>
    <x v="1"/>
    <x v="1"/>
    <x v="0"/>
    <x v="2"/>
    <x v="1"/>
    <s v="QUITO"/>
    <s v="COTOCOLLAO"/>
    <x v="1"/>
    <n v="1000465"/>
    <x v="0"/>
    <m/>
    <n v="0.85"/>
    <s v="0.00"/>
    <s v="0.00"/>
    <s v="0.00"/>
    <s v="0.00"/>
    <s v="0.00"/>
    <s v="0.00"/>
    <n v="0.85"/>
  </r>
  <r>
    <n v="1000404"/>
    <s v="MATRIZ"/>
    <s v="PONCE ALARCON LAILA CARLOTA"/>
    <n v="602390346"/>
    <x v="0"/>
    <x v="1"/>
    <x v="0"/>
    <x v="0"/>
    <x v="2"/>
    <s v="RIOBAMBA"/>
    <s v="VELOZ"/>
    <x v="1"/>
    <n v="1000466"/>
    <x v="0"/>
    <m/>
    <n v="0.66"/>
    <s v="0.00"/>
    <s v="0.00"/>
    <s v="0.00"/>
    <s v="0.00"/>
    <s v="0.00"/>
    <s v="0.00"/>
    <n v="0.66"/>
  </r>
  <r>
    <n v="1000405"/>
    <s v="MATRIZ"/>
    <s v="LEINES SEMANATE PETRONA JUANA"/>
    <n v="1704812245"/>
    <x v="0"/>
    <x v="1"/>
    <x v="0"/>
    <x v="2"/>
    <x v="1"/>
    <s v="QUITO"/>
    <s v="COTOCOLLAO"/>
    <x v="1"/>
    <n v="1000467"/>
    <x v="0"/>
    <m/>
    <n v="1.61"/>
    <s v="0.00"/>
    <s v="0.00"/>
    <s v="0.00"/>
    <s v="0.00"/>
    <s v="0.00"/>
    <s v="0.00"/>
    <n v="1.61"/>
  </r>
  <r>
    <n v="1000406"/>
    <s v="MATRIZ"/>
    <s v="ROMERO LLANGARI DANIEL RICARDO"/>
    <n v="1721480976"/>
    <x v="0"/>
    <x v="0"/>
    <x v="0"/>
    <x v="2"/>
    <x v="1"/>
    <s v="QUITO"/>
    <s v="COTOCOLLAO"/>
    <x v="1"/>
    <n v="1000468"/>
    <x v="1"/>
    <n v="44618"/>
    <n v="0.01"/>
    <s v="0.00"/>
    <s v="0.00"/>
    <s v="0.00"/>
    <s v="0.00"/>
    <s v="0.00"/>
    <s v="0.00"/>
    <n v="0.01"/>
  </r>
  <r>
    <n v="1000407"/>
    <s v="MATRIZ"/>
    <s v="CURICHO LLANGARI SANDRA VALERIA"/>
    <n v="1713234233"/>
    <x v="0"/>
    <x v="1"/>
    <x v="0"/>
    <x v="2"/>
    <x v="1"/>
    <s v="QUITO"/>
    <s v="COTOCOLLAO"/>
    <x v="1"/>
    <n v="1000469"/>
    <x v="0"/>
    <m/>
    <n v="2.16"/>
    <s v="0.00"/>
    <s v="0.00"/>
    <s v="0.00"/>
    <s v="0.00"/>
    <s v="0.00"/>
    <s v="0.00"/>
    <n v="2.16"/>
  </r>
  <r>
    <n v="1000408"/>
    <s v="MATRIZ"/>
    <s v="BASTIDAS OBANDO CARLOS HERIBERTO"/>
    <n v="1705541157"/>
    <x v="0"/>
    <x v="0"/>
    <x v="0"/>
    <x v="2"/>
    <x v="1"/>
    <s v="QUITO"/>
    <s v="COTOCOLLAO"/>
    <x v="1"/>
    <n v="1000471"/>
    <x v="0"/>
    <m/>
    <n v="94.04"/>
    <s v="0.00"/>
    <s v="0.00"/>
    <s v="0.00"/>
    <s v="78.00"/>
    <s v="0.00"/>
    <s v="0.01"/>
    <n v="172.04"/>
  </r>
  <r>
    <n v="1000409"/>
    <s v="MATRIZ"/>
    <s v="SALDAÑA PULLATAXI NELLY GABRIELA"/>
    <n v="1718534389"/>
    <x v="1"/>
    <x v="1"/>
    <x v="0"/>
    <x v="1"/>
    <x v="1"/>
    <s v="QUITO"/>
    <s v="COTOCOLLAO"/>
    <x v="1"/>
    <n v="1000472"/>
    <x v="1"/>
    <n v="43856"/>
    <n v="13.19"/>
    <s v="0.00"/>
    <s v="0.00"/>
    <s v="0.00"/>
    <s v="0.00"/>
    <s v="0.00"/>
    <s v="0.00"/>
    <n v="13.19"/>
  </r>
  <r>
    <n v="1000410"/>
    <s v="MATRIZ"/>
    <s v="MORENO MARIA CECILIA"/>
    <n v="1703760742"/>
    <x v="0"/>
    <x v="1"/>
    <x v="0"/>
    <x v="2"/>
    <x v="1"/>
    <s v="QUITO"/>
    <s v="COTOCOLLAO"/>
    <x v="1"/>
    <n v="1000473"/>
    <x v="0"/>
    <m/>
    <n v="2.31"/>
    <s v="0.00"/>
    <s v="0.00"/>
    <s v="0.00"/>
    <s v="0.00"/>
    <s v="0.00"/>
    <s v="0.00"/>
    <n v="2.31"/>
  </r>
  <r>
    <n v="1000411"/>
    <s v="MATRIZ"/>
    <s v="ASIMBAYA HIPO PATRICIO RUBEN"/>
    <n v="1714383344"/>
    <x v="0"/>
    <x v="0"/>
    <x v="0"/>
    <x v="1"/>
    <x v="1"/>
    <s v="QUITO"/>
    <s v="COTOCOLLAO"/>
    <x v="1"/>
    <n v="1000474"/>
    <x v="0"/>
    <m/>
    <n v="0.32"/>
    <s v="0.00"/>
    <s v="0.00"/>
    <s v="0.00"/>
    <s v="0.00"/>
    <s v="0.00"/>
    <s v="0.00"/>
    <n v="0.32"/>
  </r>
  <r>
    <n v="1000412"/>
    <s v="MATRIZ"/>
    <s v="ROBALINO PEREZ SEGUNDO MARCELO"/>
    <n v="1708064090"/>
    <x v="0"/>
    <x v="0"/>
    <x v="0"/>
    <x v="2"/>
    <x v="1"/>
    <s v="QUITO"/>
    <s v="GONZALEZ SUAREZ"/>
    <x v="1"/>
    <n v="1000475"/>
    <x v="0"/>
    <m/>
    <n v="0"/>
    <s v="0.00"/>
    <s v="0.00"/>
    <s v="0.00"/>
    <s v="0.00"/>
    <s v="0.00"/>
    <s v="0.00"/>
    <n v="0"/>
  </r>
  <r>
    <n v="1000413"/>
    <s v="MATRIZ"/>
    <s v="ZURITA MUÑOZ XIMEMA DE LAS MERCEDES ."/>
    <n v="1710863067"/>
    <x v="0"/>
    <x v="1"/>
    <x v="0"/>
    <x v="3"/>
    <x v="1"/>
    <s v="QUITO"/>
    <s v="COTOCOLLAO"/>
    <x v="1"/>
    <n v="1000476"/>
    <x v="0"/>
    <m/>
    <n v="83.91"/>
    <s v="0.00"/>
    <s v="0.00"/>
    <s v="0.00"/>
    <s v="489.00"/>
    <s v="0.00"/>
    <s v="0.01"/>
    <n v="572.91"/>
  </r>
  <r>
    <n v="1000414"/>
    <s v="MATRIZ"/>
    <s v="MORENO HERRERA LUIS ENRIQUE"/>
    <n v="1704872405"/>
    <x v="0"/>
    <x v="0"/>
    <x v="0"/>
    <x v="3"/>
    <x v="1"/>
    <s v="QUITO"/>
    <s v="LA LIBERTAD"/>
    <x v="0"/>
    <n v="1000477"/>
    <x v="0"/>
    <m/>
    <n v="60.52"/>
    <s v="0.00"/>
    <s v="0.00"/>
    <s v="0.00"/>
    <s v="0.00"/>
    <s v="0.00"/>
    <s v="0.00"/>
    <n v="60.52"/>
  </r>
  <r>
    <n v="1000415"/>
    <s v="MATRIZ"/>
    <s v="CARRILLO URQUIZO JUAN JOSE"/>
    <n v="1712723202"/>
    <x v="1"/>
    <x v="0"/>
    <x v="0"/>
    <x v="2"/>
    <x v="2"/>
    <s v="RIOBAMBA"/>
    <s v="YARUQUIES"/>
    <x v="1"/>
    <n v="1000478"/>
    <x v="0"/>
    <m/>
    <n v="0.28999999999999998"/>
    <s v="0.00"/>
    <s v="0.00"/>
    <s v="0.00"/>
    <s v="0.00"/>
    <s v="0.00"/>
    <s v="0.00"/>
    <n v="0.28999999999999998"/>
  </r>
  <r>
    <n v="1000416"/>
    <s v="MATRIZ"/>
    <s v="REAL FLORES JUAN JOSE "/>
    <n v="604555870"/>
    <x v="0"/>
    <x v="0"/>
    <x v="0"/>
    <x v="1"/>
    <x v="2"/>
    <s v="CHAMBO"/>
    <s v="CHAMBO"/>
    <x v="1"/>
    <n v="1000479"/>
    <x v="0"/>
    <m/>
    <n v="0"/>
    <s v="0.00"/>
    <s v="0.00"/>
    <s v="0.00"/>
    <s v="0.00"/>
    <s v="0.00"/>
    <s v="0.00"/>
    <n v="0"/>
  </r>
  <r>
    <n v="1000417"/>
    <s v="MATRIZ"/>
    <s v="JUMBO MONJE MAYRA YAQUELINE"/>
    <n v="1714490511"/>
    <x v="0"/>
    <x v="1"/>
    <x v="0"/>
    <x v="2"/>
    <x v="8"/>
    <s v="CATAMAYO"/>
    <s v="CATAMAYO"/>
    <x v="1"/>
    <n v="1000480"/>
    <x v="0"/>
    <m/>
    <n v="0"/>
    <s v="0.00"/>
    <s v="0.00"/>
    <s v="0.00"/>
    <s v="0.00"/>
    <s v="0.00"/>
    <s v="0.00"/>
    <n v="0"/>
  </r>
  <r>
    <n v="1000418"/>
    <s v="MATRIZ"/>
    <s v="MACAS JUMBO FRANKILN JOSE"/>
    <n v="1717223919"/>
    <x v="0"/>
    <x v="0"/>
    <x v="0"/>
    <x v="1"/>
    <x v="1"/>
    <s v="QUITO"/>
    <s v="COTOCOLLAO"/>
    <x v="1"/>
    <n v="1000481"/>
    <x v="1"/>
    <n v="43852"/>
    <n v="3.01"/>
    <s v="0.00"/>
    <s v="0.00"/>
    <s v="0.00"/>
    <s v="0.00"/>
    <s v="0.00"/>
    <s v="0.00"/>
    <n v="3.01"/>
  </r>
  <r>
    <n v="1000419"/>
    <s v="MATRIZ"/>
    <s v="BAYAS REA SEGUNDO JUAN"/>
    <n v="201143880"/>
    <x v="0"/>
    <x v="0"/>
    <x v="0"/>
    <x v="2"/>
    <x v="1"/>
    <s v="QUITO"/>
    <s v="COTOCOLLAO"/>
    <x v="1"/>
    <n v="1000482"/>
    <x v="0"/>
    <m/>
    <n v="15.72"/>
    <s v="0.00"/>
    <s v="0.00"/>
    <s v="0.00"/>
    <s v="100.00"/>
    <s v="0.00"/>
    <s v="0.01"/>
    <n v="115.72"/>
  </r>
  <r>
    <n v="1000420"/>
    <s v="MATRIZ"/>
    <s v="LLUGLLA DUCHI JUANA "/>
    <n v="602451338"/>
    <x v="1"/>
    <x v="1"/>
    <x v="0"/>
    <x v="2"/>
    <x v="2"/>
    <s v="RIOBAMBA"/>
    <s v="CALPI"/>
    <x v="0"/>
    <n v="1000483"/>
    <x v="0"/>
    <m/>
    <n v="0"/>
    <s v="0.00"/>
    <s v="0.00"/>
    <s v="0.00"/>
    <s v="0.00"/>
    <s v="0.00"/>
    <s v="0.00"/>
    <n v="0"/>
  </r>
  <r>
    <n v="1000421"/>
    <s v="MATRIZ"/>
    <s v="GUAÑA PUJOTA LUZ MARIA"/>
    <n v="1710617141"/>
    <x v="0"/>
    <x v="1"/>
    <x v="0"/>
    <x v="2"/>
    <x v="1"/>
    <s v="QUITO"/>
    <s v="GONZALEZ SUAREZ"/>
    <x v="1"/>
    <n v="1000484"/>
    <x v="0"/>
    <m/>
    <n v="0"/>
    <s v="0.00"/>
    <s v="0.00"/>
    <s v="0.00"/>
    <s v="0.00"/>
    <s v="0.00"/>
    <s v="0.00"/>
    <n v="0"/>
  </r>
  <r>
    <n v="1000422"/>
    <s v="MATRIZ"/>
    <s v="FARINANGO TIPANTAXI MARIO RUBEN"/>
    <n v="1712218914"/>
    <x v="0"/>
    <x v="0"/>
    <x v="0"/>
    <x v="1"/>
    <x v="1"/>
    <s v="QUITO"/>
    <s v="SAN BLAS"/>
    <x v="1"/>
    <n v="1000485"/>
    <x v="1"/>
    <n v="44466"/>
    <n v="3.12"/>
    <s v="0.00"/>
    <s v="0.00"/>
    <s v="0.00"/>
    <s v="0.00"/>
    <s v="0.00"/>
    <s v="0.00"/>
    <n v="3.12"/>
  </r>
  <r>
    <n v="1000423"/>
    <s v="MATRIZ"/>
    <s v="CUTIOPALA CACUANGO MANUELA "/>
    <n v="602974156"/>
    <x v="0"/>
    <x v="1"/>
    <x v="0"/>
    <x v="2"/>
    <x v="1"/>
    <s v="QUITO"/>
    <s v="COTOCOLLAO"/>
    <x v="1"/>
    <n v="1000486"/>
    <x v="0"/>
    <m/>
    <n v="0.02"/>
    <s v="0.00"/>
    <s v="0.00"/>
    <s v="0.00"/>
    <s v="75.00"/>
    <s v="0.00"/>
    <s v="0.01"/>
    <n v="75.02"/>
  </r>
  <r>
    <n v="1000425"/>
    <s v="MATRIZ"/>
    <s v="CASANOVA PALACIOS EDISON ESTEBAN"/>
    <n v="1719680546"/>
    <x v="0"/>
    <x v="0"/>
    <x v="0"/>
    <x v="2"/>
    <x v="1"/>
    <s v="QUITO"/>
    <s v="COTOCOLLAO"/>
    <x v="1"/>
    <n v="1000488"/>
    <x v="0"/>
    <m/>
    <n v="0.43"/>
    <s v="0.00"/>
    <s v="0.00"/>
    <s v="0.00"/>
    <s v="80.00"/>
    <s v="0.00"/>
    <s v="0.00"/>
    <n v="80.430000000000007"/>
  </r>
  <r>
    <n v="1000426"/>
    <s v="MATRIZ"/>
    <s v="PADILLLA VACACELA DENNIS JONATHAN"/>
    <n v="1726811019"/>
    <x v="1"/>
    <x v="0"/>
    <x v="0"/>
    <x v="2"/>
    <x v="1"/>
    <s v="QUITO"/>
    <s v="CHILLOGALLO"/>
    <x v="1"/>
    <n v="1000489"/>
    <x v="0"/>
    <m/>
    <n v="0"/>
    <s v="0.00"/>
    <s v="0.00"/>
    <s v="0.00"/>
    <s v="0.00"/>
    <s v="0.00"/>
    <s v="0.00"/>
    <n v="0"/>
  </r>
  <r>
    <n v="1000428"/>
    <s v="MATRIZ"/>
    <s v="JARA IZURIETA LUPITA DEL CARMEN "/>
    <n v="602040933"/>
    <x v="0"/>
    <x v="1"/>
    <x v="0"/>
    <x v="0"/>
    <x v="2"/>
    <s v="RIOBAMBA"/>
    <s v="RIOBAMBA"/>
    <x v="1"/>
    <n v="1000491"/>
    <x v="0"/>
    <m/>
    <n v="329.33"/>
    <s v="0.00"/>
    <s v="0.00"/>
    <s v="0.00"/>
    <s v="0.00"/>
    <s v="0.00"/>
    <s v="0.00"/>
    <n v="329.33"/>
  </r>
  <r>
    <n v="1000429"/>
    <s v="MATRIZ"/>
    <s v="MIÑACA REA DEYVIS ARSENIO"/>
    <n v="604528679"/>
    <x v="0"/>
    <x v="0"/>
    <x v="0"/>
    <x v="0"/>
    <x v="2"/>
    <s v="ALAUSI"/>
    <s v="TIXAN"/>
    <x v="0"/>
    <n v="1000492"/>
    <x v="0"/>
    <m/>
    <n v="0.66"/>
    <s v="0.00"/>
    <s v="0.00"/>
    <s v="0.00"/>
    <s v="0.00"/>
    <s v="0.00"/>
    <s v="0.00"/>
    <n v="0.66"/>
  </r>
  <r>
    <n v="1000430"/>
    <s v="MATRIZ"/>
    <s v="REINOSO CUEVA JEFFERSON ANDRES "/>
    <n v="603431032"/>
    <x v="0"/>
    <x v="0"/>
    <x v="0"/>
    <x v="2"/>
    <x v="2"/>
    <s v="GUANO"/>
    <s v="SAN ANDRES"/>
    <x v="0"/>
    <n v="1000493"/>
    <x v="1"/>
    <n v="43859"/>
    <n v="3.01"/>
    <s v="0.00"/>
    <s v="0.00"/>
    <s v="0.00"/>
    <s v="0.00"/>
    <s v="0.00"/>
    <s v="0.00"/>
    <n v="3.01"/>
  </r>
  <r>
    <n v="1000431"/>
    <s v="MATRIZ"/>
    <s v="YUMICEBA VACACELA SARA ABIGAIL"/>
    <n v="1756216345"/>
    <x v="1"/>
    <x v="1"/>
    <x v="0"/>
    <x v="1"/>
    <x v="1"/>
    <s v="QUITO"/>
    <s v="COTOCOLLAO"/>
    <x v="1"/>
    <n v="1000494"/>
    <x v="0"/>
    <m/>
    <n v="25.61"/>
    <s v="0.00"/>
    <s v="0.00"/>
    <s v="0.00"/>
    <s v="0.00"/>
    <s v="0.00"/>
    <s v="0.00"/>
    <n v="25.61"/>
  </r>
  <r>
    <n v="1000432"/>
    <s v="MATRIZ"/>
    <s v="ENDARA CRESPATA JESSICA CECILIA"/>
    <n v="1719471474"/>
    <x v="0"/>
    <x v="1"/>
    <x v="0"/>
    <x v="1"/>
    <x v="1"/>
    <s v="QUITO"/>
    <s v="CALDERON (CARAPUNGO)"/>
    <x v="0"/>
    <n v="1000495"/>
    <x v="0"/>
    <m/>
    <n v="0"/>
    <s v="0.00"/>
    <s v="0.00"/>
    <s v="0.00"/>
    <s v="0.00"/>
    <s v="0.00"/>
    <s v="0.00"/>
    <n v="0"/>
  </r>
  <r>
    <n v="1000433"/>
    <s v="MATRIZ"/>
    <s v="CONDOR TOALOMBO NORMA BEATRIZ"/>
    <n v="201933934"/>
    <x v="0"/>
    <x v="1"/>
    <x v="0"/>
    <x v="2"/>
    <x v="0"/>
    <s v="GUARANDA"/>
    <s v="GABRIEL IGNACIO VEINTIMILLA"/>
    <x v="1"/>
    <n v="1000496"/>
    <x v="1"/>
    <n v="44546"/>
    <n v="6.28"/>
    <s v="0.00"/>
    <s v="0.00"/>
    <s v="0.00"/>
    <s v="0.00"/>
    <s v="0.00"/>
    <s v="0.00"/>
    <n v="6.28"/>
  </r>
  <r>
    <n v="1000435"/>
    <s v="MATRIZ"/>
    <s v="NIAMA SINALUISA MARIA JUANA"/>
    <n v="603133026"/>
    <x v="1"/>
    <x v="1"/>
    <x v="0"/>
    <x v="2"/>
    <x v="1"/>
    <s v="QUITO"/>
    <s v="COTOCOLLAO"/>
    <x v="1"/>
    <n v="1000498"/>
    <x v="0"/>
    <m/>
    <n v="0.06"/>
    <s v="0.00"/>
    <s v="0.00"/>
    <s v="0.00"/>
    <s v="0.00"/>
    <s v="0.00"/>
    <s v="0.00"/>
    <n v="0.06"/>
  </r>
  <r>
    <n v="1000436"/>
    <s v="MATRIZ"/>
    <s v="CHICAIZA PUCUJI SEGUNDO OSWALDO"/>
    <n v="501689558"/>
    <x v="0"/>
    <x v="0"/>
    <x v="0"/>
    <x v="2"/>
    <x v="1"/>
    <s v="QUITO"/>
    <s v="COTOCOLLAO"/>
    <x v="1"/>
    <n v="1000499"/>
    <x v="0"/>
    <m/>
    <n v="0"/>
    <s v="0.00"/>
    <s v="0.00"/>
    <s v="0.00"/>
    <s v="0.00"/>
    <s v="0.00"/>
    <s v="0.00"/>
    <n v="0"/>
  </r>
  <r>
    <n v="1000332"/>
    <s v="MATRIZ"/>
    <s v="CUMIÑA URQUIZO JUAN CARLOS"/>
    <n v="602571788"/>
    <x v="1"/>
    <x v="0"/>
    <x v="0"/>
    <x v="2"/>
    <x v="2"/>
    <s v="RIOBAMBA"/>
    <s v="YARUQUIES"/>
    <x v="1"/>
    <n v="1000502"/>
    <x v="0"/>
    <m/>
    <n v="3.24"/>
    <s v="0.00"/>
    <s v="0.00"/>
    <s v="0.00"/>
    <s v="148.36"/>
    <s v="0.00"/>
    <s v="0.01"/>
    <n v="151.6"/>
  </r>
  <r>
    <n v="1000440"/>
    <s v="MATRIZ"/>
    <s v="CARRILLO TASAMBAY MARIA INES"/>
    <n v="604062059"/>
    <x v="1"/>
    <x v="1"/>
    <x v="0"/>
    <x v="2"/>
    <x v="2"/>
    <s v="RIOBAMBA"/>
    <s v="RIOBAMBA"/>
    <x v="1"/>
    <n v="1000503"/>
    <x v="0"/>
    <m/>
    <n v="81.28"/>
    <s v="0.00"/>
    <s v="0.00"/>
    <s v="0.00"/>
    <s v="0.00"/>
    <s v="0.00"/>
    <s v="0.00"/>
    <n v="81.28"/>
  </r>
  <r>
    <n v="1000441"/>
    <s v="MATRIZ"/>
    <s v="CARRILLO TASAMBAY MARIA MAGDALENA"/>
    <n v="605140953"/>
    <x v="1"/>
    <x v="1"/>
    <x v="0"/>
    <x v="2"/>
    <x v="2"/>
    <s v="RIOBAMBA"/>
    <s v="RIOBAMBA"/>
    <x v="1"/>
    <n v="1000504"/>
    <x v="0"/>
    <m/>
    <n v="6.93"/>
    <s v="0.00"/>
    <s v="0.00"/>
    <s v="0.00"/>
    <s v="0.00"/>
    <s v="0.00"/>
    <s v="0.00"/>
    <n v="6.93"/>
  </r>
  <r>
    <n v="1000443"/>
    <s v="MATRIZ"/>
    <s v="CAJAMARCA CAJAMARCA AIDA PATRICIA"/>
    <n v="503213597"/>
    <x v="1"/>
    <x v="1"/>
    <x v="0"/>
    <x v="1"/>
    <x v="1"/>
    <s v="QUITO"/>
    <s v="COTOCOLLAO"/>
    <x v="1"/>
    <n v="1000507"/>
    <x v="1"/>
    <n v="44496"/>
    <n v="3"/>
    <s v="0.00"/>
    <s v="0.00"/>
    <s v="0.00"/>
    <s v="0.00"/>
    <s v="0.00"/>
    <s v="0.00"/>
    <n v="3"/>
  </r>
  <r>
    <n v="1000444"/>
    <s v="MATRIZ"/>
    <s v="GUAMAN CUBI DOLORES FELICIDAD"/>
    <n v="1717574949"/>
    <x v="0"/>
    <x v="1"/>
    <x v="0"/>
    <x v="2"/>
    <x v="1"/>
    <s v="QUITO"/>
    <s v="COTOCOLLAO"/>
    <x v="1"/>
    <n v="1000508"/>
    <x v="0"/>
    <m/>
    <n v="16.34"/>
    <s v="0.00"/>
    <s v="0.00"/>
    <s v="0.00"/>
    <s v="50.00"/>
    <s v="0.00"/>
    <s v="0.00"/>
    <n v="66.34"/>
  </r>
  <r>
    <n v="1000445"/>
    <s v="MATRIZ"/>
    <s v="GUAMAN CAIZAGUANO MARIA ELIZABETH"/>
    <n v="605631878"/>
    <x v="0"/>
    <x v="1"/>
    <x v="0"/>
    <x v="3"/>
    <x v="1"/>
    <s v="QUITO"/>
    <s v="COTOCOLLAO"/>
    <x v="1"/>
    <n v="1000509"/>
    <x v="1"/>
    <n v="43687"/>
    <n v="0"/>
    <s v="0.00"/>
    <s v="0.00"/>
    <s v="0.00"/>
    <s v="0.00"/>
    <s v="0.00"/>
    <s v="0.00"/>
    <n v="0"/>
  </r>
  <r>
    <n v="1000446"/>
    <s v="MATRIZ"/>
    <s v="TOAZO LEINES TERESA DE LOURDES"/>
    <n v="1706080809"/>
    <x v="1"/>
    <x v="1"/>
    <x v="0"/>
    <x v="2"/>
    <x v="1"/>
    <s v="QUITO"/>
    <s v="COTOCOLLAO"/>
    <x v="1"/>
    <n v="1000512"/>
    <x v="0"/>
    <m/>
    <n v="0"/>
    <s v="0.00"/>
    <s v="0.00"/>
    <s v="0.00"/>
    <s v="0.00"/>
    <s v="0.00"/>
    <s v="0.00"/>
    <n v="0"/>
  </r>
  <r>
    <n v="1000447"/>
    <s v="MATRIZ"/>
    <s v="GALVEZ TOASO ANETT NOEMI"/>
    <n v="1751909654"/>
    <x v="0"/>
    <x v="1"/>
    <x v="0"/>
    <x v="3"/>
    <x v="1"/>
    <s v="QUITO"/>
    <s v="COTOCOLLAO"/>
    <x v="1"/>
    <n v="1000513"/>
    <x v="0"/>
    <m/>
    <n v="3.07"/>
    <s v="0.00"/>
    <s v="0.00"/>
    <s v="0.00"/>
    <s v="0.00"/>
    <s v="0.00"/>
    <s v="0.00"/>
    <n v="3.07"/>
  </r>
  <r>
    <n v="1000448"/>
    <s v="MATRIZ"/>
    <s v="TIXI NIAMA LUIS ALFONSO"/>
    <n v="1725564379"/>
    <x v="1"/>
    <x v="0"/>
    <x v="0"/>
    <x v="1"/>
    <x v="1"/>
    <s v="QUITO"/>
    <s v="COTOCOLLAO"/>
    <x v="1"/>
    <n v="1000514"/>
    <x v="0"/>
    <m/>
    <n v="0.05"/>
    <s v="0.00"/>
    <s v="0.00"/>
    <s v="0.00"/>
    <s v="130.00"/>
    <s v="0.00"/>
    <s v="0.00"/>
    <n v="130.05000000000001"/>
  </r>
  <r>
    <n v="1000442"/>
    <s v="MATRIZ"/>
    <s v="AUQUILLA CARRILLO RONNY ISAC"/>
    <n v="1753184348"/>
    <x v="1"/>
    <x v="1"/>
    <x v="0"/>
    <x v="2"/>
    <x v="1"/>
    <s v="QUITO"/>
    <s v="COTOCOLLAO"/>
    <x v="1"/>
    <n v="1000517"/>
    <x v="0"/>
    <m/>
    <n v="20.91"/>
    <s v="0.00"/>
    <s v="0.00"/>
    <s v="0.00"/>
    <s v="0.00"/>
    <s v="0.00"/>
    <s v="0.00"/>
    <n v="20.91"/>
  </r>
  <r>
    <n v="1000451"/>
    <s v="MATRIZ"/>
    <s v="BAEZ PUMA VERONICA ALEXANDRA"/>
    <n v="1721535134"/>
    <x v="0"/>
    <x v="1"/>
    <x v="0"/>
    <x v="1"/>
    <x v="7"/>
    <s v="IBARRA"/>
    <s v="GUAYAQUIL DE ALPACHACA"/>
    <x v="1"/>
    <n v="1000519"/>
    <x v="0"/>
    <m/>
    <n v="2.83"/>
    <s v="0.00"/>
    <s v="0.00"/>
    <s v="0.00"/>
    <s v="0.00"/>
    <s v="0.00"/>
    <s v="0.00"/>
    <n v="2.83"/>
  </r>
  <r>
    <n v="1000453"/>
    <s v="MATRIZ"/>
    <s v="GUAIPACHA YUMICEBA MARIA TERESA"/>
    <n v="604169177"/>
    <x v="1"/>
    <x v="1"/>
    <x v="0"/>
    <x v="2"/>
    <x v="2"/>
    <s v="RIOBAMBA"/>
    <s v="CACHA (CAB EN MACHANGARA)"/>
    <x v="0"/>
    <n v="1000521"/>
    <x v="0"/>
    <m/>
    <n v="12.39"/>
    <s v="0.00"/>
    <s v="0.00"/>
    <s v="0.00"/>
    <s v="0.00"/>
    <s v="0.00"/>
    <s v="0.00"/>
    <n v="12.39"/>
  </r>
  <r>
    <n v="1000454"/>
    <s v="MATRIZ"/>
    <s v="CARRILLO TIXI MANUEL ELIAS"/>
    <n v="106976749"/>
    <x v="1"/>
    <x v="0"/>
    <x v="0"/>
    <x v="1"/>
    <x v="12"/>
    <s v="CUENCA"/>
    <s v="SANTA ANA"/>
    <x v="0"/>
    <n v="1000522"/>
    <x v="0"/>
    <m/>
    <n v="6.39"/>
    <s v="0.00"/>
    <s v="0.00"/>
    <s v="0.00"/>
    <s v="0.00"/>
    <s v="0.00"/>
    <s v="0.00"/>
    <n v="6.39"/>
  </r>
  <r>
    <n v="1000456"/>
    <s v="MATRIZ"/>
    <s v="YUNGAN TIXI JUAN CARLOS"/>
    <n v="1724106446"/>
    <x v="1"/>
    <x v="0"/>
    <x v="0"/>
    <x v="1"/>
    <x v="2"/>
    <s v="RIOBAMBA"/>
    <s v="CACHA (CAB EN MACHANGARA)"/>
    <x v="0"/>
    <n v="1000524"/>
    <x v="0"/>
    <m/>
    <n v="28.08"/>
    <s v="0.00"/>
    <s v="0.00"/>
    <s v="0.00"/>
    <s v="0.00"/>
    <s v="0.00"/>
    <s v="0.00"/>
    <n v="28.08"/>
  </r>
  <r>
    <n v="1000452"/>
    <s v="MATRIZ"/>
    <s v="YUMICEBA CRIOLLO JOSE PEDRO"/>
    <n v="1719635540"/>
    <x v="1"/>
    <x v="0"/>
    <x v="0"/>
    <x v="2"/>
    <x v="1"/>
    <s v="QUITO"/>
    <s v="QUITUMBE"/>
    <x v="1"/>
    <n v="1000526"/>
    <x v="0"/>
    <m/>
    <n v="303.08999999999997"/>
    <s v="0.00"/>
    <s v="0.00"/>
    <s v="0.00"/>
    <s v="200.00"/>
    <s v="0.00"/>
    <s v="0.00"/>
    <n v="503.09"/>
  </r>
  <r>
    <n v="1000458"/>
    <s v="MATRIZ"/>
    <s v="FONSECA GUAMAN CESAR AUGUSTO"/>
    <n v="600428908"/>
    <x v="0"/>
    <x v="0"/>
    <x v="0"/>
    <x v="0"/>
    <x v="2"/>
    <s v="COLTA"/>
    <s v="JUAN DE VELASCO (PANGOR)"/>
    <x v="0"/>
    <n v="1000527"/>
    <x v="0"/>
    <m/>
    <n v="30.31"/>
    <s v="0.00"/>
    <s v="0.00"/>
    <s v="0.00"/>
    <s v="0.00"/>
    <s v="0.00"/>
    <s v="0.00"/>
    <n v="30.31"/>
  </r>
  <r>
    <n v="1000460"/>
    <s v="MATRIZ"/>
    <s v="GUAYPACHA GUALACEO JHONATAN DAVID"/>
    <n v="1726591751"/>
    <x v="1"/>
    <x v="0"/>
    <x v="0"/>
    <x v="1"/>
    <x v="1"/>
    <s v="QUITO"/>
    <s v="CONOCOTO"/>
    <x v="0"/>
    <n v="1000529"/>
    <x v="0"/>
    <m/>
    <n v="743.04"/>
    <s v="0.00"/>
    <s v="0.00"/>
    <s v="0.00"/>
    <s v="0.00"/>
    <s v="0.00"/>
    <s v="0.01"/>
    <n v="743.04"/>
  </r>
  <r>
    <n v="1000461"/>
    <s v="MATRIZ"/>
    <s v="TIUPUL GUARACA MANUEL GONZALO"/>
    <n v="1712566197"/>
    <x v="1"/>
    <x v="0"/>
    <x v="0"/>
    <x v="2"/>
    <x v="2"/>
    <s v="RIOBAMBA"/>
    <s v="YARUQUIES"/>
    <x v="1"/>
    <n v="1000531"/>
    <x v="0"/>
    <m/>
    <n v="7627.94"/>
    <s v="0.00"/>
    <s v="0.00"/>
    <s v="0.00"/>
    <s v="0.00"/>
    <s v="0.00"/>
    <s v="0.64"/>
    <n v="7627.94"/>
  </r>
  <r>
    <n v="1000462"/>
    <s v="MATRIZ"/>
    <s v="YUQUILEMA LEMA PATRICIA ."/>
    <n v="1716207798"/>
    <x v="1"/>
    <x v="1"/>
    <x v="0"/>
    <x v="3"/>
    <x v="1"/>
    <s v="QUITO"/>
    <s v="COTOCOLLAO"/>
    <x v="1"/>
    <n v="1000532"/>
    <x v="0"/>
    <m/>
    <n v="13.02"/>
    <s v="0.00"/>
    <s v="0.00"/>
    <s v="0.00"/>
    <s v="0.00"/>
    <s v="0.00"/>
    <s v="0.00"/>
    <n v="13.02"/>
  </r>
  <r>
    <n v="1000463"/>
    <s v="MATRIZ"/>
    <s v="CUMIÑA VACACELA MARIA DOLORES"/>
    <n v="1714906193"/>
    <x v="1"/>
    <x v="1"/>
    <x v="0"/>
    <x v="2"/>
    <x v="2"/>
    <s v="RIOBAMBA"/>
    <s v="YARUQUIES"/>
    <x v="1"/>
    <n v="1000533"/>
    <x v="0"/>
    <m/>
    <n v="0.11"/>
    <s v="0.00"/>
    <s v="0.00"/>
    <s v="0.00"/>
    <s v="0.00"/>
    <s v="0.00"/>
    <s v="0.00"/>
    <n v="0.11"/>
  </r>
  <r>
    <n v="1000464"/>
    <s v="MATRIZ"/>
    <s v="BASTIDAS GUAMAN MANUELA ."/>
    <n v="602659765"/>
    <x v="1"/>
    <x v="1"/>
    <x v="0"/>
    <x v="1"/>
    <x v="2"/>
    <s v="RIOBAMBA"/>
    <s v="RIOBAMBA"/>
    <x v="1"/>
    <n v="1000534"/>
    <x v="0"/>
    <m/>
    <n v="4604.79"/>
    <s v="0.00"/>
    <s v="0.00"/>
    <s v="0.00"/>
    <s v="0.00"/>
    <s v="0.00"/>
    <s v="0.32"/>
    <n v="4604.79"/>
  </r>
  <r>
    <n v="1000465"/>
    <s v="MATRIZ"/>
    <s v="YUMICEBA CRIOLLO JOSE VICENTE"/>
    <n v="1716850225"/>
    <x v="1"/>
    <x v="0"/>
    <x v="0"/>
    <x v="3"/>
    <x v="2"/>
    <s v="RIOBAMBA"/>
    <s v="RIOBAMBA"/>
    <x v="1"/>
    <n v="1000535"/>
    <x v="0"/>
    <m/>
    <n v="39.04"/>
    <s v="0.00"/>
    <s v="0.00"/>
    <s v="0.00"/>
    <s v="0.00"/>
    <s v="0.00"/>
    <s v="0.00"/>
    <n v="39.04"/>
  </r>
  <r>
    <n v="1000466"/>
    <s v="MATRIZ"/>
    <s v="QUINATOA CASA LUIS ALFONSO"/>
    <n v="1710441963"/>
    <x v="0"/>
    <x v="0"/>
    <x v="0"/>
    <x v="2"/>
    <x v="1"/>
    <s v="QUITO"/>
    <s v="COTOCOLLAO"/>
    <x v="1"/>
    <n v="1000536"/>
    <x v="0"/>
    <m/>
    <n v="3.08"/>
    <s v="0.00"/>
    <s v="0.00"/>
    <s v="0.00"/>
    <s v="0.00"/>
    <s v="0.00"/>
    <s v="0.00"/>
    <n v="3.08"/>
  </r>
  <r>
    <n v="1000467"/>
    <s v="MATRIZ"/>
    <s v="PULLAY PACA GREGORIA ."/>
    <n v="401433651"/>
    <x v="1"/>
    <x v="1"/>
    <x v="0"/>
    <x v="1"/>
    <x v="2"/>
    <s v="GUAMOTE"/>
    <s v="PALMIRA"/>
    <x v="0"/>
    <n v="1000538"/>
    <x v="0"/>
    <m/>
    <n v="2.27"/>
    <s v="0.00"/>
    <s v="0.00"/>
    <s v="0.00"/>
    <s v="0.00"/>
    <s v="0.00"/>
    <s v="0.00"/>
    <n v="2.27"/>
  </r>
  <r>
    <n v="1000468"/>
    <s v="MATRIZ"/>
    <s v="BUÑAY ROLDAN JOSE LUIS"/>
    <n v="1721325759"/>
    <x v="0"/>
    <x v="0"/>
    <x v="0"/>
    <x v="2"/>
    <x v="1"/>
    <s v="QUITO"/>
    <s v="CHILLOGALLO"/>
    <x v="1"/>
    <n v="1000539"/>
    <x v="0"/>
    <m/>
    <n v="23.84"/>
    <s v="0.00"/>
    <s v="0.00"/>
    <s v="0.00"/>
    <s v="0.00"/>
    <s v="0.00"/>
    <s v="0.00"/>
    <n v="23.84"/>
  </r>
  <r>
    <n v="1000469"/>
    <s v="MATRIZ"/>
    <s v="GUAMAN AUQUILLA BRAYAN STEVE"/>
    <n v="1725470718"/>
    <x v="1"/>
    <x v="0"/>
    <x v="0"/>
    <x v="1"/>
    <x v="1"/>
    <s v="QUITO"/>
    <s v="COTOCOLLAO"/>
    <x v="1"/>
    <n v="1000540"/>
    <x v="0"/>
    <m/>
    <n v="0"/>
    <s v="0.00"/>
    <s v="0.00"/>
    <s v="0.00"/>
    <s v="0.00"/>
    <s v="0.00"/>
    <s v="0.00"/>
    <n v="0"/>
  </r>
  <r>
    <n v="1000470"/>
    <s v="MATRIZ"/>
    <s v="TAIPE DAZA DAVID HERNAN"/>
    <n v="1709529380"/>
    <x v="0"/>
    <x v="0"/>
    <x v="0"/>
    <x v="1"/>
    <x v="1"/>
    <s v="QUITO"/>
    <s v="COTOCOLLAO"/>
    <x v="1"/>
    <n v="1000541"/>
    <x v="0"/>
    <m/>
    <n v="1.88"/>
    <s v="0.00"/>
    <s v="0.00"/>
    <s v="0.00"/>
    <s v="0.00"/>
    <s v="0.00"/>
    <s v="0.00"/>
    <n v="1.88"/>
  </r>
  <r>
    <n v="1000471"/>
    <s v="MATRIZ"/>
    <s v="MARTINEZ PATARON LUIS ANIBAL"/>
    <n v="1713625919"/>
    <x v="0"/>
    <x v="0"/>
    <x v="0"/>
    <x v="1"/>
    <x v="1"/>
    <s v="QUITO"/>
    <s v="PONCEANO"/>
    <x v="1"/>
    <n v="1000542"/>
    <x v="0"/>
    <m/>
    <n v="24.63"/>
    <s v="0.00"/>
    <s v="0.00"/>
    <s v="0.00"/>
    <s v="160.00"/>
    <s v="0.00"/>
    <s v="0.00"/>
    <n v="184.63"/>
  </r>
  <r>
    <n v="1000472"/>
    <s v="MATRIZ"/>
    <s v="ALVARADO PAUCAR EDISON GERMAN"/>
    <n v="602347825"/>
    <x v="0"/>
    <x v="0"/>
    <x v="0"/>
    <x v="2"/>
    <x v="2"/>
    <s v="GUANO"/>
    <s v="SAN ANDRES"/>
    <x v="0"/>
    <n v="1000543"/>
    <x v="0"/>
    <m/>
    <n v="0.14000000000000001"/>
    <s v="0.00"/>
    <s v="0.00"/>
    <s v="0.00"/>
    <s v="0.00"/>
    <s v="0.00"/>
    <s v="0.00"/>
    <n v="0.14000000000000001"/>
  </r>
  <r>
    <n v="1000473"/>
    <s v="MATRIZ"/>
    <s v="CARRILLO CRIOLLO MANUELA ."/>
    <n v="603173725"/>
    <x v="1"/>
    <x v="1"/>
    <x v="0"/>
    <x v="2"/>
    <x v="1"/>
    <s v="QUITO"/>
    <s v="COTOCOLLAO"/>
    <x v="1"/>
    <n v="1000544"/>
    <x v="0"/>
    <m/>
    <n v="74.97"/>
    <s v="0.00"/>
    <s v="0.00"/>
    <s v="0.00"/>
    <s v="0.00"/>
    <s v="0.00"/>
    <s v="0.00"/>
    <n v="74.97"/>
  </r>
  <r>
    <n v="1000474"/>
    <s v="MATRIZ"/>
    <s v="AREVALO PULLUPASIG MIGUEL ANGEL"/>
    <n v="1709362253"/>
    <x v="0"/>
    <x v="0"/>
    <x v="0"/>
    <x v="1"/>
    <x v="1"/>
    <s v="QUITO"/>
    <s v="COTOCOLLAO"/>
    <x v="1"/>
    <n v="1000545"/>
    <x v="0"/>
    <m/>
    <n v="0.05"/>
    <s v="0.00"/>
    <s v="0.00"/>
    <s v="0.00"/>
    <s v="162.84"/>
    <s v="0.00"/>
    <s v="0.00"/>
    <n v="162.88999999999999"/>
  </r>
  <r>
    <n v="1000475"/>
    <s v="MATRIZ"/>
    <s v="GUAICHICO DIAGUILLO SANDRA ELIZABETH"/>
    <n v="1719951343"/>
    <x v="0"/>
    <x v="1"/>
    <x v="0"/>
    <x v="2"/>
    <x v="1"/>
    <s v="QUITO"/>
    <s v="COTOCOLLAO"/>
    <x v="1"/>
    <n v="1000546"/>
    <x v="1"/>
    <n v="43882"/>
    <n v="3.01"/>
    <s v="0.00"/>
    <s v="0.00"/>
    <s v="0.00"/>
    <s v="0.00"/>
    <s v="0.00"/>
    <s v="0.00"/>
    <n v="3.01"/>
  </r>
  <r>
    <n v="1000476"/>
    <s v="MATRIZ"/>
    <s v="TORRES TOAPAXI GLADYS PATRICIA"/>
    <n v="1720303567"/>
    <x v="0"/>
    <x v="1"/>
    <x v="0"/>
    <x v="1"/>
    <x v="1"/>
    <s v="QUITO"/>
    <s v="SAN BLAS"/>
    <x v="1"/>
    <n v="1000547"/>
    <x v="0"/>
    <m/>
    <n v="0.09"/>
    <s v="0.00"/>
    <s v="0.00"/>
    <s v="0.00"/>
    <s v="315.00"/>
    <s v="0.00"/>
    <s v="0.00"/>
    <n v="315.08999999999997"/>
  </r>
  <r>
    <n v="1000479"/>
    <s v="MATRIZ"/>
    <s v="MIÑACA REA DANIELA ELIZABETH"/>
    <n v="603347295"/>
    <x v="0"/>
    <x v="1"/>
    <x v="0"/>
    <x v="0"/>
    <x v="2"/>
    <s v="ALAUSI"/>
    <s v="TIXAN"/>
    <x v="0"/>
    <n v="1000550"/>
    <x v="0"/>
    <m/>
    <n v="16.059999999999999"/>
    <s v="0.00"/>
    <s v="0.00"/>
    <s v="0.00"/>
    <s v="0.00"/>
    <s v="0.00"/>
    <s v="0.00"/>
    <n v="16.059999999999999"/>
  </r>
  <r>
    <n v="1000480"/>
    <s v="MATRIZ"/>
    <s v="YAUCAN ASQUI MARIA MANUELA "/>
    <n v="603630559"/>
    <x v="1"/>
    <x v="1"/>
    <x v="0"/>
    <x v="1"/>
    <x v="2"/>
    <s v="RIOBAMBA"/>
    <s v="CACHA (CAB EN MACHANGARA)"/>
    <x v="0"/>
    <n v="1000551"/>
    <x v="0"/>
    <m/>
    <n v="31.04"/>
    <s v="0.00"/>
    <s v="0.00"/>
    <s v="0.00"/>
    <s v="0.00"/>
    <s v="0.00"/>
    <s v="0.00"/>
    <n v="31.04"/>
  </r>
  <r>
    <n v="1000482"/>
    <s v="MATRIZ"/>
    <s v="SAGNAY PUCUNA CARLOS ."/>
    <n v="602249104"/>
    <x v="0"/>
    <x v="0"/>
    <x v="0"/>
    <x v="1"/>
    <x v="2"/>
    <s v="RIOBAMBA"/>
    <s v="PUNIN"/>
    <x v="0"/>
    <n v="1000552"/>
    <x v="0"/>
    <m/>
    <n v="0.04"/>
    <s v="0.00"/>
    <s v="0.00"/>
    <s v="0.00"/>
    <s v="0.00"/>
    <s v="0.00"/>
    <s v="0.00"/>
    <n v="0.04"/>
  </r>
  <r>
    <n v="1000483"/>
    <s v="MATRIZ"/>
    <s v="SIMBAÑA SANGUCHO BELEN ESTEFANIA"/>
    <n v="1724348410"/>
    <x v="0"/>
    <x v="1"/>
    <x v="0"/>
    <x v="1"/>
    <x v="1"/>
    <s v="QUITO"/>
    <s v="COTOCOLLAO"/>
    <x v="1"/>
    <n v="1000553"/>
    <x v="0"/>
    <m/>
    <n v="0.05"/>
    <s v="0.00"/>
    <s v="0.00"/>
    <s v="0.00"/>
    <s v="0.00"/>
    <s v="0.00"/>
    <s v="0.00"/>
    <n v="0.05"/>
  </r>
  <r>
    <n v="1000484"/>
    <s v="MATRIZ"/>
    <s v="ZUMBA PONCE OSCAR JAVIER"/>
    <n v="604053504"/>
    <x v="0"/>
    <x v="0"/>
    <x v="0"/>
    <x v="0"/>
    <x v="2"/>
    <s v="RIOBAMBA"/>
    <s v="LIZARZABURU"/>
    <x v="1"/>
    <n v="1000554"/>
    <x v="0"/>
    <m/>
    <n v="3.1"/>
    <s v="0.00"/>
    <s v="0.00"/>
    <s v="0.00"/>
    <s v="0.00"/>
    <s v="0.00"/>
    <s v="0.00"/>
    <n v="3.1"/>
  </r>
  <r>
    <n v="1000486"/>
    <s v="MATRIZ"/>
    <s v="ZUMBA HIDALGO PABLO RAMIRO"/>
    <n v="601934920"/>
    <x v="0"/>
    <x v="0"/>
    <x v="0"/>
    <x v="1"/>
    <x v="2"/>
    <s v="GUANO"/>
    <s v="LA PROVIDENCIA"/>
    <x v="0"/>
    <n v="1000555"/>
    <x v="0"/>
    <m/>
    <n v="0.02"/>
    <s v="0.00"/>
    <s v="0.00"/>
    <s v="0.00"/>
    <s v="0.00"/>
    <s v="0.00"/>
    <s v="0.00"/>
    <n v="0.02"/>
  </r>
  <r>
    <n v="1000487"/>
    <s v="MATRIZ"/>
    <s v="ARROYO ALARCON NATALI ARACELI"/>
    <n v="603882994"/>
    <x v="0"/>
    <x v="1"/>
    <x v="0"/>
    <x v="0"/>
    <x v="2"/>
    <s v="RIOBAMBA"/>
    <s v="VELOZ"/>
    <x v="1"/>
    <n v="1000556"/>
    <x v="0"/>
    <m/>
    <n v="0.15"/>
    <s v="0.00"/>
    <s v="0.00"/>
    <s v="0.00"/>
    <s v="0.00"/>
    <s v="0.00"/>
    <s v="0.00"/>
    <n v="0.15"/>
  </r>
  <r>
    <n v="1000488"/>
    <s v="MATRIZ"/>
    <s v="MORETA TITUAÑA MELISA ALEJANDRA"/>
    <n v="1727889956"/>
    <x v="0"/>
    <x v="1"/>
    <x v="0"/>
    <x v="1"/>
    <x v="1"/>
    <s v="QUITO"/>
    <s v="COTOCOLLAO"/>
    <x v="1"/>
    <n v="1000557"/>
    <x v="1"/>
    <n v="43707"/>
    <n v="0"/>
    <s v="0.00"/>
    <s v="0.00"/>
    <s v="0.00"/>
    <s v="0.00"/>
    <s v="0.00"/>
    <s v="0.00"/>
    <n v="0"/>
  </r>
  <r>
    <n v="1000489"/>
    <s v="MATRIZ"/>
    <s v="MORALES MORALES JOSE LUIS"/>
    <n v="1721771200"/>
    <x v="0"/>
    <x v="0"/>
    <x v="0"/>
    <x v="2"/>
    <x v="1"/>
    <s v="QUITO"/>
    <s v="COTOCOLLAO"/>
    <x v="1"/>
    <n v="1000558"/>
    <x v="0"/>
    <m/>
    <n v="0"/>
    <s v="0.00"/>
    <s v="0.00"/>
    <s v="0.00"/>
    <s v="0.00"/>
    <s v="0.00"/>
    <s v="0.00"/>
    <n v="0"/>
  </r>
  <r>
    <n v="1000490"/>
    <s v="MATRIZ"/>
    <s v="QUINATOA TOAZO NANCY PATRICIA"/>
    <n v="1713125563"/>
    <x v="1"/>
    <x v="1"/>
    <x v="0"/>
    <x v="0"/>
    <x v="1"/>
    <s v="QUITO"/>
    <s v="COTOCOLLAO"/>
    <x v="1"/>
    <n v="1000559"/>
    <x v="0"/>
    <m/>
    <n v="93.16"/>
    <s v="0.00"/>
    <s v="0.00"/>
    <s v="0.00"/>
    <s v="0.00"/>
    <s v="0.00"/>
    <s v="0.00"/>
    <n v="93.16"/>
  </r>
  <r>
    <n v="1000491"/>
    <s v="MATRIZ"/>
    <s v="GUAIPACHA CARRILLO MAYRA GLADYS"/>
    <n v="1751390988"/>
    <x v="1"/>
    <x v="1"/>
    <x v="0"/>
    <x v="1"/>
    <x v="2"/>
    <s v="RIOBAMBA"/>
    <s v="CACHA (CAB EN MACHANGARA)"/>
    <x v="0"/>
    <n v="1000560"/>
    <x v="0"/>
    <m/>
    <n v="430.8"/>
    <s v="0.00"/>
    <s v="0.00"/>
    <s v="0.00"/>
    <s v="0.00"/>
    <s v="0.00"/>
    <s v="0.00"/>
    <n v="430.8"/>
  </r>
  <r>
    <n v="1000492"/>
    <s v="MATRIZ"/>
    <s v="MURIEL JACOME GRACE AMERICA"/>
    <n v="1712698693"/>
    <x v="0"/>
    <x v="1"/>
    <x v="0"/>
    <x v="1"/>
    <x v="1"/>
    <s v="QUITO"/>
    <s v="SAN BLAS"/>
    <x v="1"/>
    <n v="1000561"/>
    <x v="0"/>
    <m/>
    <n v="0.04"/>
    <s v="0.00"/>
    <s v="0.00"/>
    <s v="0.00"/>
    <s v="0.00"/>
    <s v="0.00"/>
    <s v="0.00"/>
    <n v="0.04"/>
  </r>
  <r>
    <n v="1000493"/>
    <s v="MATRIZ"/>
    <s v="LLUSCA LLUSCA ANDRES PAUL"/>
    <n v="1750827998"/>
    <x v="0"/>
    <x v="0"/>
    <x v="0"/>
    <x v="2"/>
    <x v="1"/>
    <s v="QUITO"/>
    <s v="EL BATAN"/>
    <x v="1"/>
    <n v="1000562"/>
    <x v="1"/>
    <n v="43891"/>
    <n v="1"/>
    <s v="0.00"/>
    <s v="0.00"/>
    <s v="0.00"/>
    <s v="0.00"/>
    <s v="0.00"/>
    <s v="0.00"/>
    <n v="1"/>
  </r>
  <r>
    <n v="1000494"/>
    <s v="MATRIZ"/>
    <s v="ÑAMA CRIOLLO SEGUNDO MARIANO"/>
    <n v="602740037"/>
    <x v="1"/>
    <x v="0"/>
    <x v="0"/>
    <x v="2"/>
    <x v="2"/>
    <s v="RIOBAMBA"/>
    <s v="YARUQUIES"/>
    <x v="1"/>
    <n v="1000563"/>
    <x v="0"/>
    <m/>
    <n v="9.4"/>
    <s v="0.00"/>
    <s v="0.00"/>
    <s v="0.00"/>
    <s v="80.00"/>
    <s v="0.00"/>
    <s v="0.01"/>
    <n v="89.4"/>
  </r>
  <r>
    <n v="1000496"/>
    <s v="MATRIZ"/>
    <s v="ALMACHI PERALTA EDWIN FABIAN"/>
    <n v="1713481479"/>
    <x v="0"/>
    <x v="0"/>
    <x v="0"/>
    <x v="1"/>
    <x v="1"/>
    <s v="QUITO"/>
    <s v="SAN BLAS"/>
    <x v="1"/>
    <n v="1000564"/>
    <x v="0"/>
    <m/>
    <n v="0"/>
    <s v="0.00"/>
    <s v="0.00"/>
    <s v="0.00"/>
    <s v="0.00"/>
    <s v="0.00"/>
    <s v="0.00"/>
    <n v="0"/>
  </r>
  <r>
    <n v="1000495"/>
    <s v="MATRIZ"/>
    <s v="FERNANDEZ FERNANDEZ MANUEL "/>
    <n v="603203803"/>
    <x v="0"/>
    <x v="0"/>
    <x v="0"/>
    <x v="2"/>
    <x v="2"/>
    <s v="COLTA"/>
    <s v="CAJABAMBA"/>
    <x v="1"/>
    <n v="1000565"/>
    <x v="0"/>
    <m/>
    <n v="308.42"/>
    <s v="0.00"/>
    <s v="0.00"/>
    <s v="0.00"/>
    <s v="0.00"/>
    <s v="0.00"/>
    <s v="0.00"/>
    <n v="308.42"/>
  </r>
  <r>
    <n v="1000497"/>
    <s v="MATRIZ"/>
    <s v="CAIZA CARRERA FABIOLA TERESA"/>
    <n v="1705340238"/>
    <x v="0"/>
    <x v="1"/>
    <x v="0"/>
    <x v="2"/>
    <x v="1"/>
    <s v="QUITO"/>
    <s v="CARCELEN"/>
    <x v="1"/>
    <n v="1000566"/>
    <x v="0"/>
    <m/>
    <n v="150.6"/>
    <s v="0.00"/>
    <s v="0.00"/>
    <s v="0.00"/>
    <s v="0.00"/>
    <s v="0.00"/>
    <s v="0.00"/>
    <n v="150.6"/>
  </r>
  <r>
    <n v="1000499"/>
    <s v="MATRIZ"/>
    <s v="CONDO QUITO ROSA MARIA "/>
    <n v="602888794"/>
    <x v="0"/>
    <x v="1"/>
    <x v="0"/>
    <x v="1"/>
    <x v="2"/>
    <s v="GUAMOTE"/>
    <s v="GUAMOTE"/>
    <x v="1"/>
    <n v="1000568"/>
    <x v="0"/>
    <m/>
    <n v="0.28000000000000003"/>
    <s v="0.00"/>
    <s v="0.00"/>
    <s v="0.00"/>
    <s v="0.00"/>
    <s v="0.00"/>
    <s v="0.00"/>
    <n v="0.28000000000000003"/>
  </r>
  <r>
    <n v="1000500"/>
    <s v="MATRIZ"/>
    <s v="PUMA CHUGA ZOILA BETTI"/>
    <n v="1001920055"/>
    <x v="0"/>
    <x v="1"/>
    <x v="0"/>
    <x v="2"/>
    <x v="7"/>
    <s v="SAN MIGUEL DE URCUQUI"/>
    <s v="PABLO ARENAS"/>
    <x v="0"/>
    <n v="1000569"/>
    <x v="1"/>
    <n v="44459"/>
    <n v="3.04"/>
    <s v="0.00"/>
    <s v="0.00"/>
    <s v="0.00"/>
    <s v="0.00"/>
    <s v="0.00"/>
    <s v="0.00"/>
    <n v="3.04"/>
  </r>
  <r>
    <n v="1000501"/>
    <s v="MATRIZ"/>
    <s v="MONTENEGRO MEJIA HENRY PATRICIO"/>
    <n v="1720241452"/>
    <x v="0"/>
    <x v="0"/>
    <x v="0"/>
    <x v="2"/>
    <x v="1"/>
    <s v="QUITO"/>
    <s v="COTOCOLLAO"/>
    <x v="1"/>
    <n v="1000570"/>
    <x v="1"/>
    <n v="43892"/>
    <n v="3.01"/>
    <s v="0.00"/>
    <s v="0.00"/>
    <s v="0.00"/>
    <s v="0.00"/>
    <s v="0.00"/>
    <s v="0.00"/>
    <n v="3.01"/>
  </r>
  <r>
    <n v="1000502"/>
    <s v="MATRIZ"/>
    <s v="CAIZA IPO JOSE PEDRO "/>
    <n v="602359358"/>
    <x v="1"/>
    <x v="0"/>
    <x v="0"/>
    <x v="2"/>
    <x v="2"/>
    <s v="RIOBAMBA"/>
    <s v="CACHA (CAB EN MACHANGARA)"/>
    <x v="0"/>
    <n v="1000571"/>
    <x v="0"/>
    <m/>
    <n v="0.04"/>
    <s v="0.00"/>
    <s v="0.00"/>
    <s v="0.00"/>
    <s v="46.74"/>
    <s v="0.00"/>
    <s v="0.00"/>
    <n v="46.78"/>
  </r>
  <r>
    <n v="1000504"/>
    <s v="MATRIZ"/>
    <s v="CARRILLO TOAPANTA CHRISTIAN MARCELO"/>
    <n v="1718410119"/>
    <x v="0"/>
    <x v="0"/>
    <x v="0"/>
    <x v="1"/>
    <x v="1"/>
    <s v="QUITO"/>
    <s v="LA MAGDALENA"/>
    <x v="1"/>
    <n v="1000573"/>
    <x v="1"/>
    <n v="43893"/>
    <n v="3.01"/>
    <s v="0.00"/>
    <s v="0.00"/>
    <s v="0.00"/>
    <s v="0.00"/>
    <s v="0.00"/>
    <s v="0.00"/>
    <n v="3.01"/>
  </r>
  <r>
    <n v="1000505"/>
    <s v="MATRIZ"/>
    <s v="VIZCAINO JIMENEZ GONZALO EZEQUIEL"/>
    <n v="1702199983"/>
    <x v="0"/>
    <x v="0"/>
    <x v="0"/>
    <x v="1"/>
    <x v="4"/>
    <s v="TULCAN"/>
    <s v="TULCAN"/>
    <x v="1"/>
    <n v="1000574"/>
    <x v="0"/>
    <m/>
    <n v="0.74"/>
    <s v="0.00"/>
    <s v="0.00"/>
    <s v="0.00"/>
    <s v="0.00"/>
    <s v="0.00"/>
    <s v="0.00"/>
    <n v="0.74"/>
  </r>
  <r>
    <n v="1000506"/>
    <s v="MATRIZ"/>
    <s v="VELASTEGUI RUIZ JONATHAN JAVIER"/>
    <n v="1721873063"/>
    <x v="0"/>
    <x v="0"/>
    <x v="0"/>
    <x v="1"/>
    <x v="1"/>
    <s v="QUITO"/>
    <s v="SAN BLAS"/>
    <x v="1"/>
    <n v="1000575"/>
    <x v="1"/>
    <n v="43907"/>
    <n v="3.04"/>
    <s v="0.00"/>
    <s v="0.00"/>
    <s v="0.00"/>
    <s v="0.00"/>
    <s v="0.00"/>
    <s v="0.00"/>
    <n v="3.04"/>
  </r>
  <r>
    <n v="1000508"/>
    <s v="MATRIZ"/>
    <s v="VELASTEGUI YANEZ LUIS RICARDO"/>
    <n v="1708755242"/>
    <x v="0"/>
    <x v="0"/>
    <x v="0"/>
    <x v="2"/>
    <x v="1"/>
    <s v="QUITO"/>
    <s v="IÑAQUITO"/>
    <x v="1"/>
    <n v="1000577"/>
    <x v="1"/>
    <n v="43894"/>
    <n v="3.01"/>
    <s v="0.00"/>
    <s v="0.00"/>
    <s v="0.00"/>
    <s v="0.00"/>
    <s v="0.00"/>
    <s v="0.00"/>
    <n v="3.01"/>
  </r>
  <r>
    <n v="1000509"/>
    <s v="MATRIZ"/>
    <s v="SANCHEZ HINOJOSA LUZ MARIA"/>
    <n v="1002255022"/>
    <x v="1"/>
    <x v="1"/>
    <x v="0"/>
    <x v="1"/>
    <x v="7"/>
    <s v="OTAVALO"/>
    <s v="SAN RAFAEL"/>
    <x v="0"/>
    <n v="1000578"/>
    <x v="0"/>
    <m/>
    <n v="0.98"/>
    <s v="0.00"/>
    <s v="0.00"/>
    <s v="0.00"/>
    <s v="0.00"/>
    <s v="0.00"/>
    <s v="0.00"/>
    <n v="0.98"/>
  </r>
  <r>
    <n v="1000510"/>
    <s v="MATRIZ"/>
    <s v="AREVALO PULLUPASIG FABIOLA MANUELA"/>
    <n v="1712445418"/>
    <x v="0"/>
    <x v="1"/>
    <x v="0"/>
    <x v="2"/>
    <x v="1"/>
    <s v="QUITO"/>
    <s v="COTOCOLLAO"/>
    <x v="1"/>
    <n v="1000579"/>
    <x v="0"/>
    <m/>
    <n v="20.29"/>
    <s v="0.00"/>
    <s v="0.00"/>
    <s v="0.00"/>
    <s v="0.00"/>
    <s v="0.00"/>
    <s v="0.00"/>
    <n v="20.29"/>
  </r>
  <r>
    <n v="1000511"/>
    <s v="MATRIZ"/>
    <s v="SIMBAÑA AREVALO JONATHAN ANDRES"/>
    <n v="1723259824"/>
    <x v="0"/>
    <x v="0"/>
    <x v="0"/>
    <x v="2"/>
    <x v="1"/>
    <s v="QUITO"/>
    <s v="COTOCOLLAO"/>
    <x v="1"/>
    <n v="1000580"/>
    <x v="0"/>
    <m/>
    <n v="0.04"/>
    <s v="0.00"/>
    <s v="0.00"/>
    <s v="0.00"/>
    <s v="100.00"/>
    <s v="0.00"/>
    <s v="0.00"/>
    <n v="100.04"/>
  </r>
  <r>
    <n v="1000512"/>
    <s v="MATRIZ"/>
    <s v="AUQUILLA YUMICEBA PEDRO VICENTE"/>
    <n v="1725689036"/>
    <x v="1"/>
    <x v="0"/>
    <x v="0"/>
    <x v="2"/>
    <x v="2"/>
    <s v="RIOBAMBA"/>
    <s v="CACHA (CAB EN MACHANGARA)"/>
    <x v="0"/>
    <n v="1000581"/>
    <x v="0"/>
    <m/>
    <n v="0"/>
    <s v="0.00"/>
    <s v="0.00"/>
    <s v="0.00"/>
    <s v="0.00"/>
    <s v="0.00"/>
    <s v="0.00"/>
    <n v="0"/>
  </r>
  <r>
    <n v="1000513"/>
    <s v="MATRIZ"/>
    <s v="VILLACRES HERNANDEZ MARIANA DEL ROCIO "/>
    <n v="602418337"/>
    <x v="0"/>
    <x v="1"/>
    <x v="0"/>
    <x v="1"/>
    <x v="2"/>
    <s v="RIOBAMBA"/>
    <s v="LIZARZABURU"/>
    <x v="1"/>
    <n v="1000582"/>
    <x v="0"/>
    <m/>
    <n v="0"/>
    <s v="0.00"/>
    <s v="0.00"/>
    <s v="0.00"/>
    <s v="0.00"/>
    <s v="0.00"/>
    <s v="0.00"/>
    <n v="0"/>
  </r>
  <r>
    <n v="1000068"/>
    <s v="MATRIZ"/>
    <s v="VINUEZA PAREDES MARTHA FABIOLA"/>
    <n v="601581952"/>
    <x v="0"/>
    <x v="1"/>
    <x v="0"/>
    <x v="1"/>
    <x v="2"/>
    <s v="ALAUSI"/>
    <s v="TIXAN"/>
    <x v="0"/>
    <n v="1000583"/>
    <x v="0"/>
    <m/>
    <n v="0"/>
    <s v="0.00"/>
    <s v="0.00"/>
    <s v="0.00"/>
    <s v="0.00"/>
    <s v="0.00"/>
    <s v="0.00"/>
    <n v="0"/>
  </r>
  <r>
    <n v="1000514"/>
    <s v="MATRIZ"/>
    <s v="VILAÑA SIGCHA CRISTINA DE LOS ANGELES"/>
    <n v="1715043020"/>
    <x v="0"/>
    <x v="1"/>
    <x v="0"/>
    <x v="1"/>
    <x v="1"/>
    <s v="QUITO"/>
    <s v="COTOCOLLAO"/>
    <x v="1"/>
    <n v="1000584"/>
    <x v="1"/>
    <n v="44557"/>
    <n v="3.59"/>
    <s v="0.00"/>
    <s v="0.00"/>
    <s v="0.00"/>
    <s v="0.00"/>
    <s v="0.00"/>
    <s v="0.00"/>
    <n v="3.59"/>
  </r>
  <r>
    <n v="1000515"/>
    <s v="MATRIZ"/>
    <s v="GUAMAN ARGOS MARIA ."/>
    <n v="601954092"/>
    <x v="1"/>
    <x v="1"/>
    <x v="0"/>
    <x v="2"/>
    <x v="2"/>
    <s v="COLTA"/>
    <s v="CAJABAMBA"/>
    <x v="1"/>
    <n v="1000585"/>
    <x v="0"/>
    <m/>
    <n v="0.01"/>
    <s v="0.00"/>
    <s v="0.00"/>
    <s v="0.00"/>
    <s v="0.00"/>
    <s v="0.00"/>
    <s v="0.00"/>
    <n v="0.01"/>
  </r>
  <r>
    <n v="1000516"/>
    <s v="MATRIZ"/>
    <s v="RUMIÑAHUI SANCHEZ ALISSON MAYTE"/>
    <n v="1755834676"/>
    <x v="1"/>
    <x v="1"/>
    <x v="0"/>
    <x v="1"/>
    <x v="1"/>
    <s v="QUITO"/>
    <s v="COTOCOLLAO"/>
    <x v="1"/>
    <n v="1000586"/>
    <x v="1"/>
    <n v="44596"/>
    <n v="11.21"/>
    <s v="0.00"/>
    <s v="0.00"/>
    <s v="0.00"/>
    <s v="0.00"/>
    <s v="0.00"/>
    <s v="0.00"/>
    <n v="11.21"/>
  </r>
  <r>
    <n v="1000518"/>
    <s v="MATRIZ"/>
    <s v="FERNANDEZ NUÑEZ CARLOS LEONEL"/>
    <n v="1751223957"/>
    <x v="0"/>
    <x v="0"/>
    <x v="0"/>
    <x v="1"/>
    <x v="1"/>
    <s v="QUITO"/>
    <s v="COTOCOLLAO"/>
    <x v="1"/>
    <n v="1000587"/>
    <x v="0"/>
    <m/>
    <n v="0"/>
    <s v="0.00"/>
    <s v="0.00"/>
    <s v="0.00"/>
    <s v="0.00"/>
    <s v="0.00"/>
    <s v="0.00"/>
    <n v="0"/>
  </r>
  <r>
    <n v="1000519"/>
    <s v="MATRIZ"/>
    <s v="VACACELA GUAIPACHA ANDRES ."/>
    <n v="601658321"/>
    <x v="1"/>
    <x v="0"/>
    <x v="0"/>
    <x v="2"/>
    <x v="1"/>
    <s v="QUITO"/>
    <s v="COMITE DEL PUEBLO"/>
    <x v="1"/>
    <n v="1000588"/>
    <x v="0"/>
    <m/>
    <n v="166.8"/>
    <s v="0.00"/>
    <s v="0.00"/>
    <s v="0.00"/>
    <s v="0.00"/>
    <s v="0.00"/>
    <s v="0.00"/>
    <n v="166.8"/>
  </r>
  <r>
    <n v="1000520"/>
    <s v="MATRIZ"/>
    <s v="CORAL LARA JONATHAN DAVID"/>
    <n v="802704395"/>
    <x v="0"/>
    <x v="0"/>
    <x v="0"/>
    <x v="1"/>
    <x v="1"/>
    <s v="QUITO"/>
    <s v="BELISARIO QUEVEDO"/>
    <x v="1"/>
    <n v="1000591"/>
    <x v="1"/>
    <n v="44509"/>
    <n v="3.59"/>
    <s v="0.00"/>
    <s v="0.00"/>
    <s v="0.00"/>
    <s v="0.00"/>
    <s v="0.00"/>
    <s v="0.00"/>
    <n v="3.59"/>
  </r>
  <r>
    <n v="1000522"/>
    <s v="MATRIZ"/>
    <s v="NIAMA CRIOLLO MARIA JUANA "/>
    <n v="601636178"/>
    <x v="1"/>
    <x v="1"/>
    <x v="0"/>
    <x v="3"/>
    <x v="2"/>
    <s v="RIOBAMBA"/>
    <s v="CACHA (CAB EN MACHANGARA)"/>
    <x v="0"/>
    <n v="1000593"/>
    <x v="1"/>
    <n v="43900"/>
    <n v="3.01"/>
    <s v="0.00"/>
    <s v="0.00"/>
    <s v="0.00"/>
    <s v="0.00"/>
    <s v="0.00"/>
    <s v="0.00"/>
    <n v="3.01"/>
  </r>
  <r>
    <n v="1000517"/>
    <s v="MATRIZ"/>
    <s v="SANCHEZ HINOJOSA BLANCA SARA"/>
    <n v="1004097356"/>
    <x v="1"/>
    <x v="1"/>
    <x v="0"/>
    <x v="2"/>
    <x v="7"/>
    <s v="OTAVALO"/>
    <s v="SAN RAFAEL"/>
    <x v="0"/>
    <n v="1000594"/>
    <x v="0"/>
    <m/>
    <n v="0.02"/>
    <s v="0.00"/>
    <s v="0.00"/>
    <s v="0.00"/>
    <s v="0.00"/>
    <s v="0.00"/>
    <s v="0.00"/>
    <n v="0.02"/>
  </r>
  <r>
    <n v="1000523"/>
    <s v="MATRIZ"/>
    <s v="VIZCAINO SIMBAÑA SILVIA YOLANDA"/>
    <n v="1710293232"/>
    <x v="0"/>
    <x v="1"/>
    <x v="0"/>
    <x v="2"/>
    <x v="1"/>
    <s v="QUITO"/>
    <s v="GONZALEZ SUAREZ"/>
    <x v="1"/>
    <n v="1000595"/>
    <x v="0"/>
    <m/>
    <n v="15.03"/>
    <s v="0.00"/>
    <s v="0.00"/>
    <s v="0.00"/>
    <s v="0.00"/>
    <s v="0.00"/>
    <s v="0.00"/>
    <n v="15.03"/>
  </r>
  <r>
    <n v="1000524"/>
    <s v="MATRIZ"/>
    <s v="GUAMAN CAGUANO MARIA ROSA"/>
    <n v="1716437296"/>
    <x v="0"/>
    <x v="1"/>
    <x v="0"/>
    <x v="2"/>
    <x v="1"/>
    <s v="QUITO"/>
    <s v="COTOCOLLAO"/>
    <x v="1"/>
    <n v="1000596"/>
    <x v="0"/>
    <m/>
    <n v="0.09"/>
    <s v="0.00"/>
    <s v="0.00"/>
    <s v="0.00"/>
    <s v="0.00"/>
    <s v="0.00"/>
    <s v="0.00"/>
    <n v="0.09"/>
  </r>
  <r>
    <n v="1000485"/>
    <s v="MATRIZ"/>
    <s v="COBO TUFIÑO ALEXANDRA DEL CARMEN"/>
    <n v="1709794901"/>
    <x v="0"/>
    <x v="1"/>
    <x v="0"/>
    <x v="1"/>
    <x v="1"/>
    <s v="QUITO"/>
    <s v="COTOCOLLAO"/>
    <x v="1"/>
    <n v="1000597"/>
    <x v="0"/>
    <m/>
    <n v="0.2"/>
    <s v="0.00"/>
    <s v="0.00"/>
    <s v="0.00"/>
    <s v="0.00"/>
    <s v="0.00"/>
    <s v="0.00"/>
    <n v="0.2"/>
  </r>
  <r>
    <n v="1000525"/>
    <s v="MATRIZ"/>
    <s v="TASAMBAY TIXI MARIA ."/>
    <n v="602138174"/>
    <x v="1"/>
    <x v="1"/>
    <x v="0"/>
    <x v="2"/>
    <x v="2"/>
    <s v="RIOBAMBA"/>
    <s v="YARUQUIES"/>
    <x v="1"/>
    <n v="1000598"/>
    <x v="0"/>
    <m/>
    <n v="401.15"/>
    <s v="0.00"/>
    <s v="0.00"/>
    <s v="0.00"/>
    <s v="0.00"/>
    <s v="0.00"/>
    <s v="0.00"/>
    <n v="401.15"/>
  </r>
  <r>
    <n v="1000526"/>
    <s v="MATRIZ"/>
    <s v="MARQUEZ MOREIRA ERIKA MARIBEL"/>
    <n v="1714472295"/>
    <x v="0"/>
    <x v="1"/>
    <x v="0"/>
    <x v="2"/>
    <x v="1"/>
    <s v="QUITO"/>
    <s v="POMASQUI"/>
    <x v="0"/>
    <n v="1000599"/>
    <x v="0"/>
    <m/>
    <n v="0.08"/>
    <s v="0.00"/>
    <s v="0.00"/>
    <s v="0.00"/>
    <s v="0.00"/>
    <s v="0.00"/>
    <s v="0.00"/>
    <n v="0.08"/>
  </r>
  <r>
    <n v="1000527"/>
    <s v="MATRIZ"/>
    <s v="SANDOVAL SANDOVAL MARIA EUGENIA"/>
    <n v="1716958200"/>
    <x v="0"/>
    <x v="1"/>
    <x v="0"/>
    <x v="1"/>
    <x v="1"/>
    <s v="QUITO"/>
    <s v="CONOCOTO"/>
    <x v="0"/>
    <n v="1000600"/>
    <x v="0"/>
    <m/>
    <n v="0"/>
    <s v="0.00"/>
    <s v="0.00"/>
    <s v="0.00"/>
    <s v="0.00"/>
    <s v="0.00"/>
    <s v="0.00"/>
    <n v="0"/>
  </r>
  <r>
    <n v="1000529"/>
    <s v="MATRIZ"/>
    <s v="CABAY CARRILLO ALEXANDRA ELIZABETH"/>
    <n v="1754749719"/>
    <x v="1"/>
    <x v="1"/>
    <x v="0"/>
    <x v="1"/>
    <x v="2"/>
    <s v="RIOBAMBA"/>
    <s v="CACHA (CAB EN MACHANGARA)"/>
    <x v="0"/>
    <n v="1000602"/>
    <x v="0"/>
    <m/>
    <n v="0"/>
    <s v="0.00"/>
    <s v="0.00"/>
    <s v="0.00"/>
    <s v="0.00"/>
    <s v="0.00"/>
    <s v="0.00"/>
    <n v="0"/>
  </r>
  <r>
    <n v="1000530"/>
    <s v="MATRIZ"/>
    <s v="GAVIN TIXI OLGA "/>
    <n v="602301798"/>
    <x v="0"/>
    <x v="1"/>
    <x v="0"/>
    <x v="2"/>
    <x v="2"/>
    <s v="RIOBAMBA"/>
    <s v="LIZARZABURU"/>
    <x v="1"/>
    <n v="1000603"/>
    <x v="1"/>
    <n v="44477"/>
    <n v="23.24"/>
    <s v="0.00"/>
    <s v="0.00"/>
    <s v="0.00"/>
    <s v="0.00"/>
    <s v="0.00"/>
    <s v="0.00"/>
    <n v="23.24"/>
  </r>
  <r>
    <n v="1000531"/>
    <s v="MATRIZ"/>
    <s v="AUQUILLA CARRILLO FLOR DEVORA "/>
    <n v="605703032"/>
    <x v="1"/>
    <x v="1"/>
    <x v="0"/>
    <x v="1"/>
    <x v="2"/>
    <s v="RIOBAMBA"/>
    <s v="YARUQUIES"/>
    <x v="1"/>
    <n v="1000604"/>
    <x v="0"/>
    <m/>
    <n v="3.27"/>
    <s v="0.00"/>
    <s v="0.00"/>
    <s v="0.00"/>
    <s v="0.00"/>
    <s v="0.00"/>
    <s v="0.00"/>
    <n v="3.27"/>
  </r>
  <r>
    <n v="1000532"/>
    <s v="MATRIZ"/>
    <s v="URQUIZO RUMIÑAHUI MARCO VINICIO"/>
    <n v="1717775090"/>
    <x v="1"/>
    <x v="0"/>
    <x v="0"/>
    <x v="2"/>
    <x v="2"/>
    <s v="RIOBAMBA"/>
    <s v="YARUQUIES"/>
    <x v="1"/>
    <n v="1000605"/>
    <x v="0"/>
    <m/>
    <n v="0"/>
    <s v="0.00"/>
    <s v="0.00"/>
    <s v="0.00"/>
    <s v="0.00"/>
    <s v="0.00"/>
    <s v="0.00"/>
    <n v="0"/>
  </r>
  <r>
    <n v="1000533"/>
    <s v="MATRIZ"/>
    <s v="PADILLA VACACELA MARCO VINICIO"/>
    <n v="1722486253"/>
    <x v="1"/>
    <x v="0"/>
    <x v="0"/>
    <x v="2"/>
    <x v="2"/>
    <s v="RIOBAMBA"/>
    <s v="CACHA (CAB EN MACHANGARA)"/>
    <x v="0"/>
    <n v="1000606"/>
    <x v="0"/>
    <m/>
    <n v="0"/>
    <s v="0.00"/>
    <s v="0.00"/>
    <s v="0.00"/>
    <s v="0.00"/>
    <s v="0.00"/>
    <s v="0.00"/>
    <n v="0"/>
  </r>
  <r>
    <n v="1000535"/>
    <s v="MATRIZ"/>
    <s v="TIPANLUISA TRAVEZ NELLY NORMA"/>
    <n v="1709455263"/>
    <x v="0"/>
    <x v="1"/>
    <x v="0"/>
    <x v="2"/>
    <x v="11"/>
    <s v="LATACUNGA"/>
    <s v="ALAQUES (ALAQUEZ)"/>
    <x v="0"/>
    <n v="1000607"/>
    <x v="1"/>
    <n v="43908"/>
    <n v="3.01"/>
    <s v="0.00"/>
    <s v="0.00"/>
    <s v="0.00"/>
    <s v="0.00"/>
    <s v="0.00"/>
    <s v="0.00"/>
    <n v="3.01"/>
  </r>
  <r>
    <n v="1000536"/>
    <s v="MATRIZ"/>
    <s v="ZALDUMBIDE PAZMIÑO JEFFERSON SANTIAGO"/>
    <n v="1711434751"/>
    <x v="0"/>
    <x v="0"/>
    <x v="0"/>
    <x v="1"/>
    <x v="1"/>
    <s v="QUITO"/>
    <s v="SAN BLAS"/>
    <x v="1"/>
    <n v="1000608"/>
    <x v="1"/>
    <n v="43908"/>
    <n v="3.01"/>
    <s v="0.00"/>
    <s v="0.00"/>
    <s v="0.00"/>
    <s v="0.00"/>
    <s v="0.00"/>
    <s v="0.00"/>
    <n v="3.01"/>
  </r>
  <r>
    <n v="1000537"/>
    <s v="MATRIZ"/>
    <s v="URQUIZO GUAMAN DAYSI ALEJANDRA"/>
    <n v="1750199851"/>
    <x v="1"/>
    <x v="1"/>
    <x v="0"/>
    <x v="0"/>
    <x v="1"/>
    <s v="QUITO"/>
    <s v="COTOCOLLAO"/>
    <x v="1"/>
    <n v="1000609"/>
    <x v="0"/>
    <m/>
    <n v="6.56"/>
    <s v="0.00"/>
    <s v="0.00"/>
    <s v="0.00"/>
    <s v="0.00"/>
    <s v="0.00"/>
    <s v="0.00"/>
    <n v="6.56"/>
  </r>
  <r>
    <n v="1000538"/>
    <s v="MATRIZ"/>
    <s v="GARZON MORALES GALO ALFONSO"/>
    <n v="1705041117"/>
    <x v="0"/>
    <x v="0"/>
    <x v="0"/>
    <x v="1"/>
    <x v="1"/>
    <s v="QUITO"/>
    <s v="GONZALEZ SUAREZ"/>
    <x v="1"/>
    <n v="1000610"/>
    <x v="0"/>
    <m/>
    <n v="0.17"/>
    <s v="0.00"/>
    <s v="0.00"/>
    <s v="0.00"/>
    <s v="200.00"/>
    <s v="0.00"/>
    <s v="0.01"/>
    <n v="200.17"/>
  </r>
  <r>
    <n v="1000539"/>
    <s v="MATRIZ"/>
    <s v="AVILA CHUEZ CARMEN EVELINA"/>
    <n v="1721183265"/>
    <x v="0"/>
    <x v="1"/>
    <x v="0"/>
    <x v="2"/>
    <x v="6"/>
    <s v="VENTANAS"/>
    <s v="VENTANAS"/>
    <x v="1"/>
    <n v="1000611"/>
    <x v="1"/>
    <n v="43909"/>
    <n v="3.01"/>
    <s v="0.00"/>
    <s v="0.00"/>
    <s v="0.00"/>
    <s v="0.00"/>
    <s v="0.00"/>
    <s v="0.00"/>
    <n v="3.01"/>
  </r>
  <r>
    <n v="1000540"/>
    <s v="MATRIZ"/>
    <s v="CARRILLO SINALUISA ANA LUCIA"/>
    <n v="604472118"/>
    <x v="1"/>
    <x v="1"/>
    <x v="0"/>
    <x v="2"/>
    <x v="2"/>
    <s v="RIOBAMBA"/>
    <s v="YARUQUIES"/>
    <x v="1"/>
    <n v="1000612"/>
    <x v="1"/>
    <n v="43909"/>
    <n v="3.01"/>
    <s v="0.00"/>
    <s v="0.00"/>
    <s v="0.00"/>
    <s v="0.00"/>
    <s v="0.00"/>
    <s v="0.00"/>
    <n v="3.01"/>
  </r>
  <r>
    <n v="1000541"/>
    <s v="MATRIZ"/>
    <s v="CONDO ALVAREZ LIGIA MARGARITA "/>
    <n v="602580086"/>
    <x v="0"/>
    <x v="1"/>
    <x v="0"/>
    <x v="0"/>
    <x v="2"/>
    <s v="RIOBAMBA"/>
    <s v="VELOZ"/>
    <x v="1"/>
    <n v="1000613"/>
    <x v="0"/>
    <m/>
    <n v="2.79"/>
    <s v="0.00"/>
    <s v="0.00"/>
    <s v="0.00"/>
    <s v="0.00"/>
    <s v="0.00"/>
    <s v="0.00"/>
    <n v="2.79"/>
  </r>
  <r>
    <n v="1000544"/>
    <s v="MATRIZ"/>
    <s v="DAQUILEMA VELASCO MARIA ISOLINA"/>
    <n v="603736232"/>
    <x v="1"/>
    <x v="1"/>
    <x v="0"/>
    <x v="2"/>
    <x v="2"/>
    <s v="GUAMOTE"/>
    <s v="PALMIRA"/>
    <x v="0"/>
    <n v="1000614"/>
    <x v="0"/>
    <m/>
    <n v="81.48"/>
    <s v="0.00"/>
    <s v="0.00"/>
    <s v="0.00"/>
    <s v="0.00"/>
    <s v="0.00"/>
    <s v="0.00"/>
    <n v="81.48"/>
  </r>
  <r>
    <n v="1000545"/>
    <s v="MATRIZ"/>
    <s v="GUAYPACHA URQUIZO LUIS ENRIQUE"/>
    <n v="1722492327"/>
    <x v="1"/>
    <x v="0"/>
    <x v="0"/>
    <x v="2"/>
    <x v="1"/>
    <s v="QUITO"/>
    <s v="EL INCA"/>
    <x v="1"/>
    <n v="1000615"/>
    <x v="0"/>
    <m/>
    <n v="0.05"/>
    <s v="0.00"/>
    <s v="0.00"/>
    <s v="0.00"/>
    <s v="0.00"/>
    <s v="0.00"/>
    <s v="0.00"/>
    <n v="0.05"/>
  </r>
  <r>
    <n v="1000543"/>
    <s v="MATRIZ"/>
    <s v="TASAMBAY ASQUI ALBERTO ."/>
    <n v="601865033"/>
    <x v="1"/>
    <x v="0"/>
    <x v="0"/>
    <x v="1"/>
    <x v="1"/>
    <s v="QUITO"/>
    <s v="COTOCOLLAO"/>
    <x v="1"/>
    <n v="1000616"/>
    <x v="0"/>
    <m/>
    <n v="0.02"/>
    <s v="0.00"/>
    <s v="0.00"/>
    <s v="0.00"/>
    <s v="42.00"/>
    <s v="0.00"/>
    <s v="0.00"/>
    <n v="42.02"/>
  </r>
  <r>
    <n v="1000542"/>
    <s v="MATRIZ"/>
    <s v="DAQUILEMA DAQUILEMA CRISTHIAN DAVID"/>
    <n v="605304971"/>
    <x v="1"/>
    <x v="0"/>
    <x v="0"/>
    <x v="1"/>
    <x v="1"/>
    <s v="QUITO"/>
    <s v="COTOCOLLAO"/>
    <x v="1"/>
    <n v="1000617"/>
    <x v="1"/>
    <n v="43731"/>
    <n v="0"/>
    <s v="0.00"/>
    <s v="0.00"/>
    <s v="0.00"/>
    <s v="0.00"/>
    <s v="0.00"/>
    <s v="0.00"/>
    <n v="0"/>
  </r>
  <r>
    <n v="1000546"/>
    <s v="MATRIZ"/>
    <s v="CRIOLLO GUARACA JOSE ANTONIO"/>
    <n v="604321299"/>
    <x v="1"/>
    <x v="0"/>
    <x v="0"/>
    <x v="0"/>
    <x v="1"/>
    <s v="QUITO"/>
    <s v="COTOCOLLAO"/>
    <x v="1"/>
    <n v="1000618"/>
    <x v="1"/>
    <n v="43912"/>
    <n v="3.01"/>
    <s v="0.00"/>
    <s v="0.00"/>
    <s v="0.00"/>
    <s v="0.00"/>
    <s v="0.00"/>
    <s v="0.00"/>
    <n v="3.01"/>
  </r>
  <r>
    <n v="1000548"/>
    <s v="MATRIZ"/>
    <s v="LOPEZ CAIZA RICHARD MARCELO"/>
    <n v="1713660601"/>
    <x v="0"/>
    <x v="0"/>
    <x v="0"/>
    <x v="2"/>
    <x v="1"/>
    <s v="QUITO"/>
    <s v="COTOCOLLAO"/>
    <x v="1"/>
    <n v="1000619"/>
    <x v="0"/>
    <m/>
    <n v="3.92"/>
    <s v="0.00"/>
    <s v="0.00"/>
    <s v="0.00"/>
    <s v="0.00"/>
    <s v="0.00"/>
    <s v="0.00"/>
    <n v="3.92"/>
  </r>
  <r>
    <n v="1000549"/>
    <s v="MATRIZ"/>
    <s v="PAUCAR URQUIZO JAYKO ISAAC"/>
    <n v="3050187842"/>
    <x v="5"/>
    <x v="1"/>
    <x v="1"/>
    <x v="2"/>
    <x v="1"/>
    <s v="QUITO"/>
    <s v="COTOCOLLAO"/>
    <x v="1"/>
    <n v="1000620"/>
    <x v="0"/>
    <m/>
    <n v="10.050000000000001"/>
    <s v="0.00"/>
    <s v="0.00"/>
    <s v="0.00"/>
    <s v="0.00"/>
    <s v="0.00"/>
    <s v="0.00"/>
    <n v="10.050000000000001"/>
  </r>
  <r>
    <n v="1000550"/>
    <s v="MATRIZ"/>
    <s v="SANCHEZ HINOJOSA ROSA ."/>
    <n v="1002255014"/>
    <x v="0"/>
    <x v="1"/>
    <x v="0"/>
    <x v="2"/>
    <x v="7"/>
    <s v="OTAVALO"/>
    <s v="SAN RAFAEL"/>
    <x v="0"/>
    <n v="1000621"/>
    <x v="0"/>
    <m/>
    <n v="0.01"/>
    <s v="0.00"/>
    <s v="0.00"/>
    <s v="0.00"/>
    <s v="18.38"/>
    <s v="0.00"/>
    <s v="0.00"/>
    <n v="18.39"/>
  </r>
  <r>
    <n v="1000551"/>
    <s v="MATRIZ"/>
    <s v="TAIPE CAIZA NOHEMI ALEXANDRA"/>
    <n v="1725660524"/>
    <x v="0"/>
    <x v="1"/>
    <x v="0"/>
    <x v="2"/>
    <x v="1"/>
    <s v="QUITO"/>
    <s v="SAN BARTOLO"/>
    <x v="1"/>
    <n v="1000622"/>
    <x v="0"/>
    <m/>
    <n v="0.01"/>
    <s v="0.00"/>
    <s v="0.00"/>
    <s v="0.00"/>
    <s v="0.00"/>
    <s v="0.00"/>
    <s v="0.00"/>
    <n v="0.01"/>
  </r>
  <r>
    <n v="1000552"/>
    <s v="MATRIZ"/>
    <s v="SANGUÑA COLLAGUAZO FABIAN ."/>
    <n v="1708517642"/>
    <x v="0"/>
    <x v="0"/>
    <x v="0"/>
    <x v="2"/>
    <x v="1"/>
    <s v="QUITO"/>
    <s v="CARCELEN"/>
    <x v="1"/>
    <n v="1000623"/>
    <x v="0"/>
    <m/>
    <n v="271.19"/>
    <s v="0.00"/>
    <s v="0.00"/>
    <s v="0.00"/>
    <s v="170.00"/>
    <s v="0.00"/>
    <s v="0.00"/>
    <n v="441.19"/>
  </r>
  <r>
    <n v="1000553"/>
    <s v="MATRIZ"/>
    <s v="SIMBAÑA QUILACHAMIN PEDRO LEONARDO"/>
    <n v="1716135478"/>
    <x v="0"/>
    <x v="0"/>
    <x v="0"/>
    <x v="2"/>
    <x v="1"/>
    <s v="QUITO"/>
    <s v="NAYON"/>
    <x v="0"/>
    <n v="1000624"/>
    <x v="0"/>
    <m/>
    <n v="0.6"/>
    <s v="0.00"/>
    <s v="0.00"/>
    <s v="0.00"/>
    <s v="0.00"/>
    <s v="0.00"/>
    <s v="0.00"/>
    <n v="0.6"/>
  </r>
  <r>
    <n v="1000554"/>
    <s v="MATRIZ"/>
    <s v="PEREZ MUÑOZ SEGUNDO ENRIQUE"/>
    <n v="1722115985"/>
    <x v="0"/>
    <x v="0"/>
    <x v="0"/>
    <x v="2"/>
    <x v="1"/>
    <s v="QUITO"/>
    <s v="COTOCOLLAO"/>
    <x v="1"/>
    <n v="1000625"/>
    <x v="0"/>
    <m/>
    <n v="0"/>
    <s v="0.00"/>
    <s v="0.00"/>
    <s v="0.00"/>
    <s v="0.00"/>
    <s v="0.00"/>
    <s v="0.00"/>
    <n v="0"/>
  </r>
  <r>
    <n v="1000555"/>
    <s v="MATRIZ"/>
    <s v="CUMIÑA TASAMBAY CASIMIRO ."/>
    <n v="600760276"/>
    <x v="1"/>
    <x v="0"/>
    <x v="0"/>
    <x v="3"/>
    <x v="2"/>
    <s v="RIOBAMBA"/>
    <s v="YARUQUIES"/>
    <x v="1"/>
    <n v="1000626"/>
    <x v="0"/>
    <m/>
    <n v="11.5"/>
    <s v="0.00"/>
    <s v="0.00"/>
    <s v="0.00"/>
    <s v="0.00"/>
    <s v="0.00"/>
    <s v="0.00"/>
    <n v="11.5"/>
  </r>
  <r>
    <n v="1000556"/>
    <s v="MATRIZ"/>
    <s v="URQUIZO VALDEZ SEGUNDO MARCELO"/>
    <n v="1723535389"/>
    <x v="1"/>
    <x v="0"/>
    <x v="0"/>
    <x v="1"/>
    <x v="1"/>
    <s v="QUITO"/>
    <s v="COTOCOLLAO"/>
    <x v="1"/>
    <n v="1000627"/>
    <x v="0"/>
    <m/>
    <n v="1339.91"/>
    <s v="0.00"/>
    <s v="0.00"/>
    <s v="0.00"/>
    <s v="0.00"/>
    <s v="0.00"/>
    <s v="0.04"/>
    <n v="1339.91"/>
  </r>
  <r>
    <n v="1000557"/>
    <s v="MATRIZ"/>
    <s v="MARTINEZ ARROBA JOSE ALBERTO"/>
    <n v="1710042597"/>
    <x v="0"/>
    <x v="0"/>
    <x v="0"/>
    <x v="0"/>
    <x v="2"/>
    <s v="RIOBAMBA"/>
    <s v="MALDONADO"/>
    <x v="0"/>
    <n v="1000628"/>
    <x v="0"/>
    <m/>
    <n v="7.0000000000000007E-2"/>
    <s v="0.00"/>
    <s v="0.00"/>
    <s v="0.00"/>
    <s v="190.00"/>
    <s v="0.00"/>
    <s v="0.00"/>
    <n v="190.07"/>
  </r>
  <r>
    <n v="1000558"/>
    <s v="MATRIZ"/>
    <s v="MURILLO CASTILLO MONICA PAULINA "/>
    <n v="603978883"/>
    <x v="0"/>
    <x v="1"/>
    <x v="0"/>
    <x v="1"/>
    <x v="2"/>
    <s v="CHAMBO"/>
    <s v="CHAMBO"/>
    <x v="1"/>
    <n v="1000629"/>
    <x v="0"/>
    <m/>
    <n v="3.01"/>
    <s v="0.00"/>
    <s v="0.00"/>
    <s v="0.00"/>
    <s v="0.00"/>
    <s v="0.00"/>
    <s v="0.00"/>
    <n v="3.01"/>
  </r>
  <r>
    <n v="1000559"/>
    <s v="MATRIZ"/>
    <s v="CARRILLO MARTINEZ FERNANDO "/>
    <n v="602214801"/>
    <x v="0"/>
    <x v="0"/>
    <x v="0"/>
    <x v="2"/>
    <x v="2"/>
    <s v="RIOBAMBA"/>
    <s v="LIZARZABURU"/>
    <x v="1"/>
    <n v="1000630"/>
    <x v="0"/>
    <m/>
    <n v="0"/>
    <s v="0.00"/>
    <s v="0.00"/>
    <s v="0.00"/>
    <s v="0.00"/>
    <s v="0.00"/>
    <s v="0.00"/>
    <n v="0"/>
  </r>
  <r>
    <n v="1000560"/>
    <s v="MATRIZ"/>
    <s v="ASIMBAYA PILA MARIA MARIANITA"/>
    <n v="1707481592"/>
    <x v="0"/>
    <x v="1"/>
    <x v="0"/>
    <x v="2"/>
    <x v="1"/>
    <s v="QUITO"/>
    <s v="LA CONCEPCION"/>
    <x v="1"/>
    <n v="1000631"/>
    <x v="0"/>
    <m/>
    <n v="0.01"/>
    <s v="0.00"/>
    <s v="0.00"/>
    <s v="0.00"/>
    <s v="30.00"/>
    <s v="0.00"/>
    <s v="0.00"/>
    <n v="30.01"/>
  </r>
  <r>
    <n v="1000561"/>
    <s v="MATRIZ"/>
    <s v="VALDEZ AUQUILLA MARIA VERONICA"/>
    <n v="1753161411"/>
    <x v="1"/>
    <x v="1"/>
    <x v="0"/>
    <x v="1"/>
    <x v="2"/>
    <s v="RIOBAMBA"/>
    <s v="CACHA (CAB EN MACHANGARA)"/>
    <x v="0"/>
    <n v="1000632"/>
    <x v="0"/>
    <m/>
    <n v="0.43"/>
    <s v="0.00"/>
    <s v="0.00"/>
    <s v="0.00"/>
    <s v="0.00"/>
    <s v="0.00"/>
    <s v="0.00"/>
    <n v="0.43"/>
  </r>
  <r>
    <n v="1000562"/>
    <s v="MATRIZ"/>
    <s v="LLUMIQUINGA PALLO ZOILA PIEDAD"/>
    <n v="501917884"/>
    <x v="0"/>
    <x v="1"/>
    <x v="0"/>
    <x v="2"/>
    <x v="1"/>
    <s v="QUITO"/>
    <s v="COTOCOLLAO"/>
    <x v="1"/>
    <n v="1000633"/>
    <x v="0"/>
    <m/>
    <n v="14.38"/>
    <s v="0.00"/>
    <s v="0.00"/>
    <s v="0.00"/>
    <s v="0.00"/>
    <s v="0.00"/>
    <s v="0.00"/>
    <n v="14.38"/>
  </r>
  <r>
    <n v="1000564"/>
    <s v="MATRIZ"/>
    <s v="LLANGARI QUISHPE JOSE GABRIEL"/>
    <n v="1720661147"/>
    <x v="0"/>
    <x v="0"/>
    <x v="0"/>
    <x v="2"/>
    <x v="1"/>
    <s v="QUITO"/>
    <s v="COTOCOLLAO"/>
    <x v="1"/>
    <n v="1000635"/>
    <x v="1"/>
    <n v="44602"/>
    <n v="13.15"/>
    <s v="0.00"/>
    <s v="0.00"/>
    <s v="0.00"/>
    <s v="0.00"/>
    <s v="0.00"/>
    <s v="0.00"/>
    <n v="13.15"/>
  </r>
  <r>
    <n v="1000565"/>
    <s v="MATRIZ"/>
    <s v="PEÑAFIEL ALOMIA AIDA MARIA"/>
    <n v="1710017342"/>
    <x v="0"/>
    <x v="1"/>
    <x v="0"/>
    <x v="5"/>
    <x v="7"/>
    <s v="SAN MIGUEL DE URCUQUI"/>
    <s v="URCUQUI"/>
    <x v="1"/>
    <n v="1000636"/>
    <x v="0"/>
    <m/>
    <n v="8.17"/>
    <s v="0.00"/>
    <s v="0.00"/>
    <s v="0.00"/>
    <s v="0.00"/>
    <s v="0.00"/>
    <s v="0.00"/>
    <n v="8.17"/>
  </r>
  <r>
    <n v="1000567"/>
    <s v="MATRIZ"/>
    <s v="PRADO CAJAMARCA ALEX AUGUSTO"/>
    <n v="1714572508"/>
    <x v="0"/>
    <x v="0"/>
    <x v="0"/>
    <x v="1"/>
    <x v="1"/>
    <s v="QUITO"/>
    <s v="SAN BLAS"/>
    <x v="1"/>
    <n v="1000637"/>
    <x v="0"/>
    <m/>
    <n v="0.04"/>
    <s v="0.00"/>
    <s v="0.00"/>
    <s v="0.00"/>
    <s v="0.00"/>
    <s v="0.00"/>
    <s v="0.00"/>
    <n v="0.04"/>
  </r>
  <r>
    <n v="1000568"/>
    <s v="MATRIZ"/>
    <s v="RONDAL QUISHPE OLGA MARINA"/>
    <n v="1706822424"/>
    <x v="0"/>
    <x v="1"/>
    <x v="0"/>
    <x v="2"/>
    <x v="1"/>
    <s v="QUITO"/>
    <s v="COTOCOLLAO"/>
    <x v="1"/>
    <n v="1000638"/>
    <x v="0"/>
    <m/>
    <n v="11.5"/>
    <s v="0.00"/>
    <s v="0.00"/>
    <s v="0.00"/>
    <s v="0.00"/>
    <s v="0.00"/>
    <s v="0.00"/>
    <n v="11.5"/>
  </r>
  <r>
    <n v="1000569"/>
    <s v="MATRIZ"/>
    <s v="PILCA CHICOTA VICKY ESTEFANIA"/>
    <n v="1725919227"/>
    <x v="0"/>
    <x v="1"/>
    <x v="0"/>
    <x v="1"/>
    <x v="1"/>
    <s v="QUITO"/>
    <s v="COTOCOLLAO"/>
    <x v="1"/>
    <n v="1000639"/>
    <x v="0"/>
    <m/>
    <n v="3.09"/>
    <s v="0.00"/>
    <s v="0.00"/>
    <s v="0.00"/>
    <s v="0.00"/>
    <s v="0.00"/>
    <s v="0.00"/>
    <n v="3.09"/>
  </r>
  <r>
    <n v="1000570"/>
    <s v="MATRIZ"/>
    <s v="PILCA CHICOTA CESAR STEVEN"/>
    <n v="1726816489"/>
    <x v="0"/>
    <x v="0"/>
    <x v="0"/>
    <x v="1"/>
    <x v="1"/>
    <s v="QUITO"/>
    <s v="COTOCOLLAO"/>
    <x v="1"/>
    <n v="1000640"/>
    <x v="0"/>
    <m/>
    <n v="1.1100000000000001"/>
    <s v="0.00"/>
    <s v="0.00"/>
    <s v="0.00"/>
    <s v="0.00"/>
    <s v="0.00"/>
    <s v="0.00"/>
    <n v="1.1100000000000001"/>
  </r>
  <r>
    <n v="1000572"/>
    <s v="MATRIZ"/>
    <s v="URQUIZO URQUIZO ANA LUCIA"/>
    <n v="1722313382"/>
    <x v="1"/>
    <x v="1"/>
    <x v="0"/>
    <x v="3"/>
    <x v="2"/>
    <s v="RIOBAMBA"/>
    <s v="CACHA (CAB EN MACHANGARA)"/>
    <x v="0"/>
    <n v="1000642"/>
    <x v="0"/>
    <m/>
    <n v="0"/>
    <s v="0.00"/>
    <s v="0.00"/>
    <s v="0.00"/>
    <s v="0.00"/>
    <s v="0.00"/>
    <s v="0.00"/>
    <n v="0"/>
  </r>
  <r>
    <n v="1000573"/>
    <s v="MATRIZ"/>
    <s v="TOLEDO RODRIGUEZ ANGEL HUMBERTO "/>
    <n v="1900179332"/>
    <x v="0"/>
    <x v="0"/>
    <x v="0"/>
    <x v="1"/>
    <x v="3"/>
    <s v="CHINCHIPE"/>
    <s v="ZUMBA"/>
    <x v="1"/>
    <n v="1000643"/>
    <x v="0"/>
    <m/>
    <n v="3.68"/>
    <s v="0.00"/>
    <s v="0.00"/>
    <s v="0.00"/>
    <s v="0.00"/>
    <s v="0.00"/>
    <s v="0.00"/>
    <n v="3.68"/>
  </r>
  <r>
    <n v="1000574"/>
    <s v="MATRIZ"/>
    <s v="JUAN . CHARCO SANCHEZ"/>
    <n v="602539439"/>
    <x v="1"/>
    <x v="0"/>
    <x v="0"/>
    <x v="0"/>
    <x v="2"/>
    <s v="RIOBAMBA"/>
    <s v="CACHA (CAB EN MACHANGARA)"/>
    <x v="0"/>
    <n v="1000644"/>
    <x v="0"/>
    <m/>
    <n v="0.14000000000000001"/>
    <s v="0.00"/>
    <s v="0.00"/>
    <s v="0.00"/>
    <s v="413.00"/>
    <s v="0.00"/>
    <s v="0.00"/>
    <n v="413.14"/>
  </r>
  <r>
    <n v="1000575"/>
    <s v="MATRIZ"/>
    <s v="SIGCHO CASTRO CARMEN AMELIA"/>
    <n v="602172306"/>
    <x v="0"/>
    <x v="1"/>
    <x v="0"/>
    <x v="0"/>
    <x v="2"/>
    <s v="RIOBAMBA"/>
    <s v="LIZARZABURU"/>
    <x v="1"/>
    <n v="1000645"/>
    <x v="0"/>
    <m/>
    <n v="0"/>
    <s v="0.00"/>
    <s v="0.00"/>
    <s v="0.00"/>
    <s v="0.00"/>
    <s v="0.00"/>
    <s v="0.00"/>
    <n v="0"/>
  </r>
  <r>
    <n v="1000576"/>
    <s v="MATRIZ"/>
    <s v="NARVAEZ MALACATUS LUIS AMABLE"/>
    <n v="1705951810"/>
    <x v="1"/>
    <x v="0"/>
    <x v="0"/>
    <x v="2"/>
    <x v="8"/>
    <s v="CALVAS"/>
    <s v="CARIAMANGA"/>
    <x v="1"/>
    <n v="1000646"/>
    <x v="0"/>
    <m/>
    <n v="0.43"/>
    <s v="0.00"/>
    <s v="0.00"/>
    <s v="0.00"/>
    <s v="0.00"/>
    <s v="0.00"/>
    <s v="0.00"/>
    <n v="0.43"/>
  </r>
  <r>
    <n v="1000577"/>
    <s v="MATRIZ"/>
    <s v="GUAIPACHA CARRILLO JOSE LUIS"/>
    <n v="1724027279"/>
    <x v="1"/>
    <x v="0"/>
    <x v="0"/>
    <x v="1"/>
    <x v="2"/>
    <s v="RIOBAMBA"/>
    <s v="CACHA (CAB EN MACHANGARA)"/>
    <x v="0"/>
    <n v="1000647"/>
    <x v="0"/>
    <m/>
    <n v="0.02"/>
    <s v="0.00"/>
    <s v="0.00"/>
    <s v="0.00"/>
    <s v="0.00"/>
    <s v="0.00"/>
    <s v="0.00"/>
    <n v="0.02"/>
  </r>
  <r>
    <n v="1000578"/>
    <s v="MATRIZ"/>
    <s v="YUBAILLO CEPEDA AGUSTINA ."/>
    <n v="603842469"/>
    <x v="1"/>
    <x v="1"/>
    <x v="0"/>
    <x v="2"/>
    <x v="2"/>
    <s v="COLTA"/>
    <s v="JUAN DE VELASCO (PANGOR)"/>
    <x v="0"/>
    <n v="1000648"/>
    <x v="0"/>
    <m/>
    <n v="2666.04"/>
    <s v="0.00"/>
    <s v="0.00"/>
    <s v="0.00"/>
    <s v="181.00"/>
    <s v="0.00"/>
    <s v="0.15"/>
    <n v="2847.04"/>
  </r>
  <r>
    <n v="1000579"/>
    <s v="MATRIZ"/>
    <s v="TANDAPILCO TANDAPILCO GLADYS ROCIO"/>
    <n v="201980299"/>
    <x v="1"/>
    <x v="1"/>
    <x v="0"/>
    <x v="1"/>
    <x v="1"/>
    <s v="QUITO"/>
    <s v="COTOCOLLAO"/>
    <x v="1"/>
    <n v="1000649"/>
    <x v="0"/>
    <m/>
    <n v="1.04"/>
    <s v="0.00"/>
    <s v="0.00"/>
    <s v="0.00"/>
    <s v="0.00"/>
    <s v="0.00"/>
    <s v="0.00"/>
    <n v="1.04"/>
  </r>
  <r>
    <n v="1000580"/>
    <s v="MATRIZ"/>
    <s v="BAEZ PUMA KATERINE ESTEFANIA"/>
    <n v="1724355167"/>
    <x v="0"/>
    <x v="1"/>
    <x v="0"/>
    <x v="1"/>
    <x v="1"/>
    <s v="QUITO"/>
    <s v="COTOCOLLAO"/>
    <x v="1"/>
    <n v="1000650"/>
    <x v="0"/>
    <m/>
    <n v="0"/>
    <s v="0.00"/>
    <s v="0.00"/>
    <s v="0.00"/>
    <s v="0.00"/>
    <s v="0.00"/>
    <s v="0.00"/>
    <n v="0"/>
  </r>
  <r>
    <n v="1000438"/>
    <s v="MATRIZ"/>
    <s v="CARRILLO TASAMBAY EDELINA AURORA"/>
    <n v="1729769735"/>
    <x v="1"/>
    <x v="1"/>
    <x v="0"/>
    <x v="1"/>
    <x v="1"/>
    <s v="QUITO"/>
    <s v="COTOCOLLAO"/>
    <x v="1"/>
    <n v="1000651"/>
    <x v="0"/>
    <m/>
    <n v="541.99"/>
    <s v="0.00"/>
    <s v="0.00"/>
    <s v="0.00"/>
    <s v="0.00"/>
    <s v="0.00"/>
    <s v="0.00"/>
    <n v="541.99"/>
  </r>
  <r>
    <n v="1000581"/>
    <s v="MATRIZ"/>
    <s v="CABASCANGO CASTILLO ROSA EMILIA"/>
    <n v="1714713490"/>
    <x v="0"/>
    <x v="1"/>
    <x v="0"/>
    <x v="2"/>
    <x v="1"/>
    <s v="QUITO"/>
    <s v="COTOCOLLAO"/>
    <x v="1"/>
    <n v="1000652"/>
    <x v="1"/>
    <n v="44480"/>
    <n v="3"/>
    <s v="0.00"/>
    <s v="0.00"/>
    <s v="0.00"/>
    <s v="0.00"/>
    <s v="0.00"/>
    <s v="0.00"/>
    <n v="3"/>
  </r>
  <r>
    <n v="1000582"/>
    <s v="MATRIZ"/>
    <s v="BARAJAS CHICAIZA JEANNETH CECILIA"/>
    <n v="1716896657"/>
    <x v="0"/>
    <x v="1"/>
    <x v="0"/>
    <x v="2"/>
    <x v="1"/>
    <s v="QUITO"/>
    <s v="SAN BLAS"/>
    <x v="1"/>
    <n v="1000653"/>
    <x v="0"/>
    <m/>
    <n v="79.34"/>
    <s v="0.00"/>
    <s v="0.00"/>
    <s v="0.00"/>
    <s v="0.00"/>
    <s v="0.00"/>
    <s v="0.00"/>
    <n v="79.34"/>
  </r>
  <r>
    <n v="1000583"/>
    <s v="MATRIZ"/>
    <s v="FIERRO SEGOVIA JOSE LUIS "/>
    <n v="603209156"/>
    <x v="0"/>
    <x v="0"/>
    <x v="0"/>
    <x v="0"/>
    <x v="2"/>
    <s v="RIOBAMBA"/>
    <s v="VELOZ"/>
    <x v="1"/>
    <n v="1000654"/>
    <x v="0"/>
    <m/>
    <n v="0"/>
    <s v="0.00"/>
    <s v="0.00"/>
    <s v="0.00"/>
    <s v="0.00"/>
    <s v="0.00"/>
    <s v="0.00"/>
    <n v="0"/>
  </r>
  <r>
    <n v="1000584"/>
    <s v="MATRIZ"/>
    <s v="VARGAS SANDOVAL EDWIN RAFAEL"/>
    <n v="1718216250"/>
    <x v="0"/>
    <x v="0"/>
    <x v="0"/>
    <x v="1"/>
    <x v="1"/>
    <s v="QUITO"/>
    <s v="SAN BLAS"/>
    <x v="1"/>
    <n v="1000655"/>
    <x v="0"/>
    <m/>
    <n v="53.26"/>
    <s v="0.00"/>
    <s v="0.00"/>
    <s v="0.00"/>
    <s v="0.00"/>
    <s v="0.00"/>
    <s v="0.00"/>
    <n v="53.26"/>
  </r>
  <r>
    <n v="1000585"/>
    <s v="MATRIZ"/>
    <s v="QUISHPI GUAMAN VICTOR MANUEL"/>
    <n v="1716990625"/>
    <x v="1"/>
    <x v="0"/>
    <x v="0"/>
    <x v="2"/>
    <x v="2"/>
    <s v="COLTA"/>
    <s v="CAJABAMBA"/>
    <x v="1"/>
    <n v="1000656"/>
    <x v="0"/>
    <m/>
    <n v="0"/>
    <s v="0.00"/>
    <s v="0.00"/>
    <s v="0.00"/>
    <s v="0.00"/>
    <s v="0.00"/>
    <s v="0.00"/>
    <n v="0"/>
  </r>
  <r>
    <n v="1000586"/>
    <s v="MATRIZ"/>
    <s v="ORTEGA GUERRERO GUIDO RAMIRO"/>
    <n v="1003273479"/>
    <x v="1"/>
    <x v="0"/>
    <x v="0"/>
    <x v="1"/>
    <x v="4"/>
    <s v="BOLIVAR"/>
    <s v="BOLIVAR"/>
    <x v="0"/>
    <n v="1000657"/>
    <x v="0"/>
    <m/>
    <n v="0.11"/>
    <s v="0.00"/>
    <s v="0.00"/>
    <s v="0.00"/>
    <s v="0.00"/>
    <s v="0.00"/>
    <s v="0.00"/>
    <n v="0.11"/>
  </r>
  <r>
    <n v="1000587"/>
    <s v="MATRIZ"/>
    <s v="CONDOR DAQUILEMA CRISTINA LUCIA"/>
    <n v="603987363"/>
    <x v="0"/>
    <x v="1"/>
    <x v="0"/>
    <x v="1"/>
    <x v="2"/>
    <s v="RIOBAMBA"/>
    <s v="LIZARZABURU"/>
    <x v="1"/>
    <n v="1000658"/>
    <x v="0"/>
    <m/>
    <n v="0"/>
    <s v="0.00"/>
    <s v="0.00"/>
    <s v="0.00"/>
    <s v="0.00"/>
    <s v="0.00"/>
    <s v="0.00"/>
    <n v="0"/>
  </r>
  <r>
    <n v="1000588"/>
    <s v="MATRIZ"/>
    <s v="ESTRELLA INCA CARMEN AMELIA"/>
    <n v="601967383"/>
    <x v="0"/>
    <x v="1"/>
    <x v="0"/>
    <x v="2"/>
    <x v="2"/>
    <s v="COLTA"/>
    <s v="SICALPA"/>
    <x v="1"/>
    <n v="1000659"/>
    <x v="0"/>
    <m/>
    <n v="0"/>
    <s v="0.00"/>
    <s v="0.00"/>
    <s v="0.00"/>
    <s v="0.00"/>
    <s v="0.00"/>
    <s v="0.00"/>
    <n v="0"/>
  </r>
  <r>
    <n v="1000589"/>
    <s v="MATRIZ"/>
    <s v="AVELLANEDA HERNANDEZ JUAN FRANCISCO"/>
    <n v="1001240306"/>
    <x v="0"/>
    <x v="0"/>
    <x v="0"/>
    <x v="1"/>
    <x v="7"/>
    <s v="IBARRA"/>
    <s v="SAGRARIO"/>
    <x v="1"/>
    <n v="1000660"/>
    <x v="0"/>
    <m/>
    <n v="1148.02"/>
    <s v="0.00"/>
    <s v="0.00"/>
    <s v="0.00"/>
    <s v="0.00"/>
    <s v="0.00"/>
    <s v="0.03"/>
    <n v="1148.02"/>
  </r>
  <r>
    <n v="1000590"/>
    <s v="MATRIZ"/>
    <s v="CEVALLOS CUASQUER STEVEEN ALEXANDER"/>
    <n v="1755848882"/>
    <x v="0"/>
    <x v="0"/>
    <x v="0"/>
    <x v="2"/>
    <x v="1"/>
    <s v="QUITO"/>
    <s v="CONDADO"/>
    <x v="1"/>
    <n v="1000661"/>
    <x v="1"/>
    <n v="44484"/>
    <n v="8.1"/>
    <s v="0.00"/>
    <s v="0.00"/>
    <s v="0.00"/>
    <s v="0.00"/>
    <s v="0.00"/>
    <s v="0.00"/>
    <n v="8.1"/>
  </r>
  <r>
    <n v="1000591"/>
    <s v="MATRIZ"/>
    <s v="SANGUCHO LLUMIQUINGA BETTY DAYANA"/>
    <n v="1752203990"/>
    <x v="0"/>
    <x v="1"/>
    <x v="0"/>
    <x v="1"/>
    <x v="1"/>
    <s v="QUITO"/>
    <s v="COTOCOLLAO"/>
    <x v="1"/>
    <n v="1000662"/>
    <x v="0"/>
    <m/>
    <n v="21.14"/>
    <s v="0.00"/>
    <s v="0.00"/>
    <s v="0.00"/>
    <s v="0.00"/>
    <s v="0.00"/>
    <s v="0.00"/>
    <n v="21.14"/>
  </r>
  <r>
    <n v="1000592"/>
    <s v="MATRIZ"/>
    <s v="CRIOLLO NIAMA JOSE ."/>
    <n v="603903659"/>
    <x v="1"/>
    <x v="0"/>
    <x v="0"/>
    <x v="1"/>
    <x v="2"/>
    <s v="RIOBAMBA"/>
    <s v="YARUQUIES"/>
    <x v="1"/>
    <n v="1000663"/>
    <x v="0"/>
    <m/>
    <n v="0"/>
    <s v="0.00"/>
    <s v="0.00"/>
    <s v="0.00"/>
    <s v="0.00"/>
    <s v="0.00"/>
    <s v="0.00"/>
    <n v="0"/>
  </r>
  <r>
    <n v="1000593"/>
    <s v="MATRIZ"/>
    <s v="AIGAJE PROAÑO LUIS LEOPOLDO"/>
    <n v="1704764453"/>
    <x v="0"/>
    <x v="0"/>
    <x v="0"/>
    <x v="2"/>
    <x v="1"/>
    <s v="QUITO"/>
    <s v="COTOCOLLAO"/>
    <x v="1"/>
    <n v="1000664"/>
    <x v="0"/>
    <m/>
    <n v="0.03"/>
    <s v="0.00"/>
    <s v="0.00"/>
    <s v="0.00"/>
    <s v="67.00"/>
    <s v="0.00"/>
    <s v="0.00"/>
    <n v="67.03"/>
  </r>
  <r>
    <n v="1000594"/>
    <s v="MATRIZ"/>
    <s v="TIXI NIAMA JORGE DANIEL"/>
    <n v="605543370"/>
    <x v="1"/>
    <x v="0"/>
    <x v="0"/>
    <x v="1"/>
    <x v="2"/>
    <s v="RIOBAMBA"/>
    <s v="CACHA (CAB EN MACHANGARA)"/>
    <x v="0"/>
    <n v="1000665"/>
    <x v="0"/>
    <m/>
    <n v="27.06"/>
    <s v="0.00"/>
    <s v="0.00"/>
    <s v="0.00"/>
    <s v="0.00"/>
    <s v="0.00"/>
    <s v="0.00"/>
    <n v="27.06"/>
  </r>
  <r>
    <n v="1000595"/>
    <s v="MATRIZ"/>
    <s v="LLERENA CASTRO JOSE JAVIER"/>
    <n v="1712087772"/>
    <x v="0"/>
    <x v="0"/>
    <x v="0"/>
    <x v="2"/>
    <x v="1"/>
    <s v="QUITO"/>
    <s v="COTOCOLLAO"/>
    <x v="1"/>
    <n v="1000666"/>
    <x v="0"/>
    <m/>
    <n v="0.05"/>
    <s v="0.00"/>
    <s v="0.00"/>
    <s v="0.00"/>
    <s v="120.00"/>
    <s v="0.00"/>
    <s v="0.00"/>
    <n v="120.05"/>
  </r>
  <r>
    <n v="1000596"/>
    <s v="MATRIZ"/>
    <s v="CASTRO BIEDERMANN ANITA DE LOURDES"/>
    <n v="1710513084"/>
    <x v="0"/>
    <x v="1"/>
    <x v="0"/>
    <x v="1"/>
    <x v="1"/>
    <s v="QUITO"/>
    <s v="CENTRO HISTORICO"/>
    <x v="1"/>
    <n v="1000667"/>
    <x v="1"/>
    <n v="44488"/>
    <n v="3"/>
    <s v="0.00"/>
    <s v="0.00"/>
    <s v="0.00"/>
    <s v="0.00"/>
    <s v="0.00"/>
    <s v="0.00"/>
    <n v="3"/>
  </r>
  <r>
    <n v="1000597"/>
    <s v="MATRIZ"/>
    <s v="CARRION UBIDIA MARLENE ANABEL"/>
    <n v="1718262361"/>
    <x v="0"/>
    <x v="1"/>
    <x v="0"/>
    <x v="1"/>
    <x v="1"/>
    <s v="SAN MIGUEL DE LOS BANCOS"/>
    <s v="SAN MIGUEL DE LOS BANCOS"/>
    <x v="1"/>
    <n v="1000668"/>
    <x v="0"/>
    <m/>
    <n v="15.37"/>
    <s v="0.00"/>
    <s v="0.00"/>
    <s v="0.00"/>
    <s v="100.00"/>
    <s v="0.00"/>
    <s v="0.00"/>
    <n v="115.37"/>
  </r>
  <r>
    <n v="1000598"/>
    <s v="MATRIZ"/>
    <s v="CARRION UBIDIA MIGUEL ANGEL"/>
    <n v="1720706504"/>
    <x v="0"/>
    <x v="0"/>
    <x v="0"/>
    <x v="1"/>
    <x v="1"/>
    <s v="SAN MIGUEL DE LOS BANCOS"/>
    <s v="SAN MIGUEL DE LOS BANCOS"/>
    <x v="1"/>
    <n v="1000669"/>
    <x v="1"/>
    <n v="44488"/>
    <n v="3"/>
    <s v="0.00"/>
    <s v="0.00"/>
    <s v="0.00"/>
    <s v="0.00"/>
    <s v="0.00"/>
    <s v="0.00"/>
    <n v="3"/>
  </r>
  <r>
    <n v="1000599"/>
    <s v="MATRIZ"/>
    <s v="URQUIZO HUARACA JUANA ROCIO"/>
    <n v="1755829940"/>
    <x v="1"/>
    <x v="1"/>
    <x v="0"/>
    <x v="2"/>
    <x v="1"/>
    <s v="QUITO"/>
    <s v="CENTRO HISTORICO"/>
    <x v="1"/>
    <n v="1000670"/>
    <x v="1"/>
    <n v="44505"/>
    <n v="12.11"/>
    <s v="0.00"/>
    <s v="0.00"/>
    <s v="0.00"/>
    <s v="0.00"/>
    <s v="0.00"/>
    <s v="0.00"/>
    <n v="12.11"/>
  </r>
  <r>
    <n v="1000600"/>
    <s v="MATRIZ"/>
    <s v="CASILLAS VARGAS LUIS ENRIQUE"/>
    <n v="503391559"/>
    <x v="1"/>
    <x v="0"/>
    <x v="0"/>
    <x v="1"/>
    <x v="11"/>
    <s v="LATACUNGA"/>
    <s v="TOACASO"/>
    <x v="0"/>
    <n v="1000671"/>
    <x v="1"/>
    <n v="44489"/>
    <n v="3"/>
    <s v="0.00"/>
    <s v="0.00"/>
    <s v="0.00"/>
    <s v="0.00"/>
    <s v="0.00"/>
    <s v="0.00"/>
    <n v="3"/>
  </r>
  <r>
    <n v="1000601"/>
    <s v="MATRIZ"/>
    <s v="CUICHAN SIMBAÑA STEVEN GEOVANNY"/>
    <n v="1756385967"/>
    <x v="0"/>
    <x v="1"/>
    <x v="0"/>
    <x v="3"/>
    <x v="1"/>
    <s v="QUITO"/>
    <s v="IÑAQUITO"/>
    <x v="1"/>
    <n v="1000672"/>
    <x v="1"/>
    <n v="44495"/>
    <n v="6.02"/>
    <s v="0.00"/>
    <s v="0.00"/>
    <s v="0.00"/>
    <s v="0.00"/>
    <s v="0.00"/>
    <s v="0.00"/>
    <n v="6.02"/>
  </r>
  <r>
    <n v="1000602"/>
    <s v="MATRIZ"/>
    <s v="CUICHAN SIMBAÑA ADRIAN ALEJANDRO"/>
    <n v="1753037249"/>
    <x v="0"/>
    <x v="1"/>
    <x v="0"/>
    <x v="2"/>
    <x v="1"/>
    <s v="QUITO"/>
    <s v="COTOCOLLAO"/>
    <x v="1"/>
    <n v="1000673"/>
    <x v="1"/>
    <n v="44495"/>
    <n v="6.02"/>
    <s v="0.00"/>
    <s v="0.00"/>
    <s v="0.00"/>
    <s v="0.00"/>
    <s v="0.00"/>
    <s v="0.00"/>
    <n v="6.02"/>
  </r>
  <r>
    <n v="1000605"/>
    <s v="MATRIZ"/>
    <s v="YUMISEBA VALDEZ ALEXANDER ARIEL"/>
    <n v="1729329852"/>
    <x v="1"/>
    <x v="0"/>
    <x v="0"/>
    <x v="2"/>
    <x v="1"/>
    <s v="QUITO"/>
    <s v="COTOCOLLAO"/>
    <x v="1"/>
    <n v="1000677"/>
    <x v="1"/>
    <n v="44586"/>
    <n v="0.12"/>
    <s v="0.00"/>
    <s v="0.00"/>
    <s v="0.00"/>
    <s v="0.00"/>
    <s v="0.00"/>
    <s v="0.00"/>
    <n v="0.12"/>
  </r>
  <r>
    <n v="1000607"/>
    <s v="MATRIZ"/>
    <s v="IGUAGO PILATAXI JENNIFER ESTEFANIA"/>
    <n v="1727002915"/>
    <x v="0"/>
    <x v="1"/>
    <x v="0"/>
    <x v="2"/>
    <x v="1"/>
    <s v="QUITO"/>
    <s v="COTOCOLLAO"/>
    <x v="1"/>
    <n v="1000678"/>
    <x v="0"/>
    <m/>
    <n v="0.09"/>
    <s v="0.00"/>
    <s v="0.00"/>
    <s v="0.00"/>
    <s v="0.00"/>
    <s v="0.00"/>
    <s v="0.00"/>
    <n v="0.09"/>
  </r>
  <r>
    <n v="1000608"/>
    <s v="MATRIZ"/>
    <s v="FERNANDEZ NUÑEZ ERICK PATRICIO"/>
    <n v="1751224005"/>
    <x v="0"/>
    <x v="0"/>
    <x v="0"/>
    <x v="2"/>
    <x v="1"/>
    <s v="QUITO"/>
    <s v="COTOCOLLAO"/>
    <x v="1"/>
    <n v="1000679"/>
    <x v="1"/>
    <n v="44567"/>
    <n v="0.06"/>
    <s v="0.00"/>
    <s v="0.00"/>
    <s v="0.00"/>
    <s v="0.00"/>
    <s v="0.00"/>
    <s v="0.00"/>
    <n v="0.06"/>
  </r>
  <r>
    <n v="1000609"/>
    <s v="MATRIZ"/>
    <s v="TIUPUL MOROCHO XAVIER ANTONIO"/>
    <n v="604322099"/>
    <x v="1"/>
    <x v="0"/>
    <x v="0"/>
    <x v="1"/>
    <x v="2"/>
    <s v="RIOBAMBA"/>
    <s v="CACHA (CAB EN MACHANGARA)"/>
    <x v="0"/>
    <n v="1000680"/>
    <x v="0"/>
    <m/>
    <n v="0"/>
    <s v="0.00"/>
    <s v="0.00"/>
    <s v="0.00"/>
    <s v="0.00"/>
    <s v="0.00"/>
    <s v="0.00"/>
    <n v="0"/>
  </r>
  <r>
    <n v="1000610"/>
    <s v="MATRIZ"/>
    <s v="VALDEZ TASAMBAY MANUEL GONZALO"/>
    <n v="1712846425"/>
    <x v="1"/>
    <x v="0"/>
    <x v="0"/>
    <x v="2"/>
    <x v="2"/>
    <s v="RIOBAMBA"/>
    <s v="YARUQUIES"/>
    <x v="1"/>
    <n v="1000681"/>
    <x v="0"/>
    <m/>
    <n v="0"/>
    <s v="0.00"/>
    <s v="0.00"/>
    <s v="0.00"/>
    <s v="0.00"/>
    <s v="0.00"/>
    <s v="0.00"/>
    <n v="0"/>
  </r>
  <r>
    <n v="1000611"/>
    <s v="MATRIZ"/>
    <s v="TOABANDA TOABANDA ANA LUCIA"/>
    <n v="604522888"/>
    <x v="1"/>
    <x v="1"/>
    <x v="0"/>
    <x v="1"/>
    <x v="2"/>
    <s v="RIOBAMBA"/>
    <s v="CACHA (CAB EN MACHANGARA)"/>
    <x v="0"/>
    <n v="1000682"/>
    <x v="1"/>
    <n v="44558"/>
    <n v="1.5"/>
    <s v="0.00"/>
    <s v="0.00"/>
    <s v="0.00"/>
    <s v="0.00"/>
    <s v="0.00"/>
    <s v="0.00"/>
    <n v="1.5"/>
  </r>
  <r>
    <n v="1000612"/>
    <s v="MATRIZ"/>
    <s v="TUGULINAGO PERUGACHI JUAN CARLOS"/>
    <n v="1710537760"/>
    <x v="0"/>
    <x v="0"/>
    <x v="0"/>
    <x v="1"/>
    <x v="1"/>
    <s v="QUITO"/>
    <s v="GONZALEZ SUAREZ"/>
    <x v="1"/>
    <n v="1000683"/>
    <x v="0"/>
    <m/>
    <n v="0.08"/>
    <s v="0.00"/>
    <s v="0.00"/>
    <s v="0.00"/>
    <s v="0.00"/>
    <s v="0.00"/>
    <s v="0.00"/>
    <n v="0.08"/>
  </r>
  <r>
    <n v="1000613"/>
    <s v="MATRIZ"/>
    <s v="CABAY PILCO JOSE MANUEL"/>
    <n v="1715270037"/>
    <x v="1"/>
    <x v="0"/>
    <x v="0"/>
    <x v="1"/>
    <x v="2"/>
    <s v="RIOBAMBA"/>
    <s v="PUNIN"/>
    <x v="0"/>
    <n v="1000684"/>
    <x v="0"/>
    <m/>
    <n v="0"/>
    <s v="0.00"/>
    <s v="0.00"/>
    <s v="0.00"/>
    <s v="0.00"/>
    <s v="0.00"/>
    <s v="0.00"/>
    <n v="0"/>
  </r>
  <r>
    <n v="1000614"/>
    <s v="MATRIZ"/>
    <s v="IMBAQUINGO CHICO MARIA PIEDAD"/>
    <n v="1711032373"/>
    <x v="0"/>
    <x v="1"/>
    <x v="0"/>
    <x v="1"/>
    <x v="7"/>
    <s v="OTAVALO"/>
    <s v="SAN PABLO"/>
    <x v="0"/>
    <n v="1000685"/>
    <x v="0"/>
    <m/>
    <n v="0"/>
    <s v="0.00"/>
    <s v="0.00"/>
    <s v="0.00"/>
    <s v="0.00"/>
    <s v="0.00"/>
    <s v="0.00"/>
    <n v="0"/>
  </r>
  <r>
    <n v="1000615"/>
    <s v="MATRIZ"/>
    <s v="INCA BRAVO JOEL ELEXANDER "/>
    <n v="650061369"/>
    <x v="0"/>
    <x v="0"/>
    <x v="0"/>
    <x v="2"/>
    <x v="2"/>
    <s v="RIOBAMBA"/>
    <s v="VELOZ"/>
    <x v="1"/>
    <n v="1000686"/>
    <x v="1"/>
    <n v="44501"/>
    <n v="3"/>
    <s v="0.00"/>
    <s v="0.00"/>
    <s v="0.00"/>
    <s v="0.00"/>
    <s v="0.00"/>
    <s v="0.00"/>
    <n v="3"/>
  </r>
  <r>
    <n v="1000616"/>
    <s v="MATRIZ"/>
    <s v="LOZA CRIOLLO JOSE ARMANDO"/>
    <n v="604904128"/>
    <x v="0"/>
    <x v="0"/>
    <x v="0"/>
    <x v="1"/>
    <x v="2"/>
    <s v="RIOBAMBA"/>
    <s v="VELOZ"/>
    <x v="1"/>
    <n v="1000687"/>
    <x v="0"/>
    <m/>
    <n v="0.04"/>
    <s v="0.00"/>
    <s v="0.00"/>
    <s v="0.00"/>
    <s v="0.00"/>
    <s v="0.00"/>
    <s v="0.00"/>
    <n v="0.04"/>
  </r>
  <r>
    <n v="1000617"/>
    <s v="MATRIZ"/>
    <s v="RUMIÑAHUI BASTIDAS KLEBER PATRICIO"/>
    <n v="1721046603"/>
    <x v="1"/>
    <x v="0"/>
    <x v="0"/>
    <x v="1"/>
    <x v="1"/>
    <s v="QUITO"/>
    <s v="COTOCOLLAO"/>
    <x v="1"/>
    <n v="1000688"/>
    <x v="0"/>
    <m/>
    <n v="828.25"/>
    <s v="0.00"/>
    <s v="0.00"/>
    <s v="0.00"/>
    <s v="0.00"/>
    <s v="0.00"/>
    <s v="0.01"/>
    <n v="828.25"/>
  </r>
  <r>
    <n v="1000618"/>
    <s v="MATRIZ"/>
    <s v="CAISAGUANO TOAQUIZA NANCY CECILIA"/>
    <n v="1725564916"/>
    <x v="1"/>
    <x v="1"/>
    <x v="0"/>
    <x v="1"/>
    <x v="11"/>
    <s v="PUJILI"/>
    <s v="ZUMBAHUA"/>
    <x v="0"/>
    <n v="1000689"/>
    <x v="1"/>
    <n v="44501"/>
    <n v="3"/>
    <s v="0.00"/>
    <s v="0.00"/>
    <s v="0.00"/>
    <s v="0.00"/>
    <s v="0.00"/>
    <s v="0.00"/>
    <n v="3"/>
  </r>
  <r>
    <n v="1000619"/>
    <s v="MATRIZ"/>
    <s v="MALDONADO VEINTIMILLA JULIA KARINA "/>
    <n v="602491367"/>
    <x v="0"/>
    <x v="1"/>
    <x v="0"/>
    <x v="1"/>
    <x v="2"/>
    <s v="RIOBAMBA"/>
    <s v="VELOZ"/>
    <x v="1"/>
    <n v="1000690"/>
    <x v="0"/>
    <m/>
    <n v="0.04"/>
    <s v="0.00"/>
    <s v="0.00"/>
    <s v="0.00"/>
    <s v="98.96"/>
    <s v="0.00"/>
    <s v="0.00"/>
    <n v="99"/>
  </r>
  <r>
    <n v="1000620"/>
    <s v="MATRIZ"/>
    <s v="MOROCHO TASAMBAY JOSUE DAVID"/>
    <n v="963500806"/>
    <x v="1"/>
    <x v="0"/>
    <x v="0"/>
    <x v="1"/>
    <x v="5"/>
    <s v="GUAYAQUIL"/>
    <s v="BOLIVAR (SAGRARIO)"/>
    <x v="1"/>
    <n v="1000691"/>
    <x v="1"/>
    <n v="44502"/>
    <n v="1"/>
    <s v="0.00"/>
    <s v="0.00"/>
    <s v="0.00"/>
    <s v="0.00"/>
    <s v="0.00"/>
    <s v="0.00"/>
    <n v="1"/>
  </r>
  <r>
    <n v="1000622"/>
    <s v="MATRIZ"/>
    <s v="PONCE ALARCON YESENIA GEOCONDA"/>
    <n v="602759805"/>
    <x v="0"/>
    <x v="1"/>
    <x v="0"/>
    <x v="0"/>
    <x v="2"/>
    <s v="RIOBAMBA"/>
    <s v="VELOZ"/>
    <x v="1"/>
    <n v="1000693"/>
    <x v="0"/>
    <m/>
    <n v="7.0000000000000007E-2"/>
    <s v="0.00"/>
    <s v="0.00"/>
    <s v="0.00"/>
    <s v="0.00"/>
    <s v="0.00"/>
    <s v="0.00"/>
    <n v="7.0000000000000007E-2"/>
  </r>
  <r>
    <n v="1000623"/>
    <s v="MATRIZ"/>
    <s v="SAMBACHE CALVOPIÑA MIRIAM DE LAS MERCEDES"/>
    <n v="1711116879"/>
    <x v="0"/>
    <x v="1"/>
    <x v="0"/>
    <x v="0"/>
    <x v="1"/>
    <s v="QUITO"/>
    <s v="GONZALEZ SUAREZ"/>
    <x v="1"/>
    <n v="1000694"/>
    <x v="0"/>
    <m/>
    <n v="0"/>
    <s v="0.00"/>
    <s v="0.00"/>
    <s v="0.00"/>
    <s v="0.00"/>
    <s v="0.00"/>
    <s v="0.00"/>
    <n v="0"/>
  </r>
  <r>
    <n v="1000624"/>
    <s v="MATRIZ"/>
    <s v="ESPINOZA MAÑAY LEONARDO HUMBERTO"/>
    <n v="600899124"/>
    <x v="0"/>
    <x v="0"/>
    <x v="0"/>
    <x v="1"/>
    <x v="2"/>
    <s v="GUANO"/>
    <s v="LA MATRIZ"/>
    <x v="1"/>
    <n v="1000695"/>
    <x v="0"/>
    <m/>
    <n v="0.17"/>
    <s v="0.00"/>
    <s v="0.00"/>
    <s v="0.00"/>
    <s v="0.00"/>
    <s v="0.00"/>
    <s v="0.00"/>
    <n v="0.17"/>
  </r>
  <r>
    <n v="1000625"/>
    <s v="MATRIZ"/>
    <s v="CHILIQUINGA JUMBO SHARON MILENI"/>
    <n v="1727552521"/>
    <x v="0"/>
    <x v="1"/>
    <x v="0"/>
    <x v="1"/>
    <x v="1"/>
    <s v="QUITO"/>
    <s v="CHIMBACALLE"/>
    <x v="1"/>
    <n v="1000696"/>
    <x v="0"/>
    <m/>
    <n v="3.01"/>
    <s v="0.00"/>
    <s v="0.00"/>
    <s v="0.00"/>
    <s v="0.00"/>
    <s v="0.00"/>
    <s v="0.00"/>
    <n v="3.01"/>
  </r>
  <r>
    <n v="1000626"/>
    <s v="MATRIZ"/>
    <s v="QUISHPE BAZAN GLADYS MANUELA"/>
    <n v="1715582555"/>
    <x v="1"/>
    <x v="1"/>
    <x v="0"/>
    <x v="2"/>
    <x v="1"/>
    <s v="QUITO"/>
    <s v="COTOCOLLAO"/>
    <x v="1"/>
    <n v="1000697"/>
    <x v="0"/>
    <m/>
    <n v="7.0000000000000007E-2"/>
    <s v="0.00"/>
    <s v="0.00"/>
    <s v="0.00"/>
    <s v="200.00"/>
    <s v="0.00"/>
    <s v="0.00"/>
    <n v="200.07"/>
  </r>
  <r>
    <n v="1000627"/>
    <s v="MATRIZ"/>
    <s v="SORNOZA CAISAGUANO JORGE ENRIQUE"/>
    <n v="1724356199"/>
    <x v="0"/>
    <x v="0"/>
    <x v="0"/>
    <x v="2"/>
    <x v="1"/>
    <s v="QUITO"/>
    <s v="COTOCOLLAO"/>
    <x v="1"/>
    <n v="1000698"/>
    <x v="1"/>
    <n v="44510"/>
    <n v="3"/>
    <s v="0.00"/>
    <s v="0.00"/>
    <s v="0.00"/>
    <s v="0.00"/>
    <s v="0.00"/>
    <s v="0.00"/>
    <n v="3"/>
  </r>
  <r>
    <n v="1000628"/>
    <s v="MATRIZ"/>
    <s v="GAVILANES MOYA ROSA MERCEDES"/>
    <n v="1801154046"/>
    <x v="0"/>
    <x v="1"/>
    <x v="0"/>
    <x v="0"/>
    <x v="10"/>
    <s v="AMBATO"/>
    <s v="MATRIZ"/>
    <x v="1"/>
    <n v="1000699"/>
    <x v="1"/>
    <n v="44510"/>
    <n v="3"/>
    <s v="0.00"/>
    <s v="0.00"/>
    <s v="0.00"/>
    <s v="0.00"/>
    <s v="0.00"/>
    <s v="0.00"/>
    <n v="3"/>
  </r>
  <r>
    <n v="1000629"/>
    <s v="MATRIZ"/>
    <s v="VALDEZ VALDEZ JOSE KLEVER"/>
    <n v="1751728658"/>
    <x v="1"/>
    <x v="0"/>
    <x v="0"/>
    <x v="1"/>
    <x v="2"/>
    <s v="RIOBAMBA"/>
    <s v="CACHA (CAB EN MACHANGARA)"/>
    <x v="0"/>
    <n v="1000700"/>
    <x v="0"/>
    <m/>
    <n v="395.62"/>
    <s v="0.00"/>
    <s v="0.00"/>
    <s v="0.00"/>
    <s v="0.00"/>
    <s v="0.00"/>
    <s v="0.01"/>
    <n v="395.62"/>
  </r>
  <r>
    <n v="1000630"/>
    <s v="MATRIZ"/>
    <s v="QUINTERO REYES ELSY ."/>
    <n v="1755383765"/>
    <x v="3"/>
    <x v="1"/>
    <x v="1"/>
    <x v="2"/>
    <x v="1"/>
    <s v="QUITO"/>
    <s v="COTOCOLLAO"/>
    <x v="1"/>
    <n v="1000701"/>
    <x v="0"/>
    <m/>
    <n v="6.19"/>
    <s v="0.00"/>
    <s v="0.00"/>
    <s v="0.00"/>
    <s v="0.00"/>
    <s v="0.00"/>
    <s v="0.00"/>
    <n v="6.19"/>
  </r>
  <r>
    <n v="1000631"/>
    <s v="MATRIZ"/>
    <s v="MOSQUERA HERRERA OMAR GALO"/>
    <n v="1707813638"/>
    <x v="0"/>
    <x v="0"/>
    <x v="0"/>
    <x v="1"/>
    <x v="1"/>
    <s v="QUITO"/>
    <s v="GONZALEZ SUAREZ"/>
    <x v="1"/>
    <n v="1000702"/>
    <x v="0"/>
    <m/>
    <n v="8.0299999999999994"/>
    <s v="0.00"/>
    <s v="0.00"/>
    <s v="0.00"/>
    <s v="0.00"/>
    <s v="0.00"/>
    <s v="0.00"/>
    <n v="8.0299999999999994"/>
  </r>
  <r>
    <n v="1000632"/>
    <s v="MATRIZ"/>
    <s v="AJOS OROZCO MARIO MANUEL "/>
    <n v="602784696"/>
    <x v="0"/>
    <x v="0"/>
    <x v="0"/>
    <x v="1"/>
    <x v="2"/>
    <s v="RIOBAMBA"/>
    <s v="SAN JUAN"/>
    <x v="0"/>
    <n v="1000703"/>
    <x v="0"/>
    <m/>
    <n v="0"/>
    <s v="0.00"/>
    <s v="0.00"/>
    <s v="0.00"/>
    <s v="0.00"/>
    <s v="0.00"/>
    <s v="0.00"/>
    <n v="0"/>
  </r>
  <r>
    <n v="1000633"/>
    <s v="MATRIZ"/>
    <s v="REMACHE ARGOS ANA LUCIA"/>
    <n v="603096041"/>
    <x v="1"/>
    <x v="1"/>
    <x v="0"/>
    <x v="2"/>
    <x v="2"/>
    <s v="COLTA"/>
    <s v="CAJABAMBA"/>
    <x v="1"/>
    <n v="1000704"/>
    <x v="0"/>
    <m/>
    <n v="0"/>
    <s v="0.00"/>
    <s v="0.00"/>
    <s v="0.00"/>
    <s v="0.00"/>
    <s v="0.00"/>
    <s v="0.00"/>
    <n v="0"/>
  </r>
  <r>
    <n v="1000634"/>
    <s v="MATRIZ"/>
    <s v="BASTIDAS TENE JOSE SANTOS"/>
    <n v="1703221471"/>
    <x v="1"/>
    <x v="0"/>
    <x v="0"/>
    <x v="2"/>
    <x v="2"/>
    <s v="RIOBAMBA"/>
    <s v="YARUQUIES"/>
    <x v="1"/>
    <n v="1000705"/>
    <x v="0"/>
    <m/>
    <n v="716.32"/>
    <s v="0.00"/>
    <s v="0.00"/>
    <s v="0.00"/>
    <s v="0.00"/>
    <s v="0.00"/>
    <s v="0.00"/>
    <n v="716.32"/>
  </r>
  <r>
    <n v="1000635"/>
    <s v="MATRIZ"/>
    <s v="ROJAS MALDONADO EDWIN PATRICIO"/>
    <n v="1708457286"/>
    <x v="1"/>
    <x v="0"/>
    <x v="0"/>
    <x v="0"/>
    <x v="7"/>
    <s v="SAN MIGUEL DE URCUQUI"/>
    <s v="PABLO ARENAS"/>
    <x v="0"/>
    <n v="1000706"/>
    <x v="0"/>
    <m/>
    <n v="145.96"/>
    <s v="0.00"/>
    <s v="0.00"/>
    <s v="0.00"/>
    <s v="171.41"/>
    <s v="0.00"/>
    <s v="0.00"/>
    <n v="317.37"/>
  </r>
  <r>
    <n v="1000636"/>
    <s v="MATRIZ"/>
    <s v="ZAMON RIVERA ELSA ."/>
    <n v="1757831399"/>
    <x v="3"/>
    <x v="1"/>
    <x v="1"/>
    <x v="2"/>
    <x v="1"/>
    <s v="QUITO"/>
    <s v="COTOCOLLAO"/>
    <x v="1"/>
    <n v="1000707"/>
    <x v="0"/>
    <m/>
    <n v="497.77"/>
    <s v="0.00"/>
    <s v="0.00"/>
    <s v="0.00"/>
    <s v="76.00"/>
    <s v="0.00"/>
    <s v="0.00"/>
    <n v="573.77"/>
  </r>
  <r>
    <n v="1000637"/>
    <s v="MATRIZ"/>
    <s v="VALERA VALERA JUAN ."/>
    <n v="1759463449"/>
    <x v="3"/>
    <x v="0"/>
    <x v="1"/>
    <x v="2"/>
    <x v="1"/>
    <s v="QUITO"/>
    <s v="COTOCOLLAO"/>
    <x v="1"/>
    <n v="1000708"/>
    <x v="0"/>
    <m/>
    <n v="109.81"/>
    <s v="0.00"/>
    <s v="0.00"/>
    <s v="0.00"/>
    <s v="0.00"/>
    <s v="0.00"/>
    <s v="0.00"/>
    <n v="109.81"/>
  </r>
  <r>
    <n v="1000638"/>
    <s v="MATRIZ"/>
    <s v="QUINATOA TOAZO DARWIN ALCIDES"/>
    <n v="1715233159"/>
    <x v="0"/>
    <x v="1"/>
    <x v="0"/>
    <x v="1"/>
    <x v="1"/>
    <s v="QUITO"/>
    <s v="COTOCOLLAO"/>
    <x v="1"/>
    <n v="1000709"/>
    <x v="0"/>
    <m/>
    <n v="1.73"/>
    <s v="0.00"/>
    <s v="0.00"/>
    <s v="0.00"/>
    <s v="434.00"/>
    <s v="0.00"/>
    <s v="0.01"/>
    <n v="435.73"/>
  </r>
  <r>
    <n v="1000639"/>
    <s v="MATRIZ"/>
    <s v="CONTERO CHUQUIMARCA HECTOR RODRIGO "/>
    <n v="601981186"/>
    <x v="0"/>
    <x v="0"/>
    <x v="0"/>
    <x v="0"/>
    <x v="2"/>
    <s v="RIOBAMBA"/>
    <s v="MALDONADO"/>
    <x v="0"/>
    <n v="1000710"/>
    <x v="1"/>
    <n v="44519"/>
    <n v="3"/>
    <s v="0.00"/>
    <s v="0.00"/>
    <s v="0.00"/>
    <s v="0.00"/>
    <s v="0.00"/>
    <s v="0.00"/>
    <n v="3"/>
  </r>
  <r>
    <n v="1000640"/>
    <s v="MATRIZ"/>
    <s v="RODRIGUEZ COLLAHUAZO RAUL ROBERTO"/>
    <n v="1710632819"/>
    <x v="0"/>
    <x v="0"/>
    <x v="0"/>
    <x v="1"/>
    <x v="1"/>
    <s v="QUITO"/>
    <s v="SAN BLAS"/>
    <x v="1"/>
    <n v="1000711"/>
    <x v="0"/>
    <m/>
    <n v="173.65"/>
    <s v="0.00"/>
    <s v="0.00"/>
    <s v="0.00"/>
    <s v="0.00"/>
    <s v="0.00"/>
    <s v="0.00"/>
    <n v="173.65"/>
  </r>
  <r>
    <n v="1000641"/>
    <s v="MATRIZ"/>
    <s v="AUQUILLA URQUIZO MANUELA ."/>
    <n v="1720292034"/>
    <x v="1"/>
    <x v="1"/>
    <x v="0"/>
    <x v="1"/>
    <x v="2"/>
    <s v="RIOBAMBA"/>
    <s v="YARUQUIES"/>
    <x v="1"/>
    <n v="1000712"/>
    <x v="0"/>
    <m/>
    <n v="44.4"/>
    <s v="0.00"/>
    <s v="0.00"/>
    <s v="0.00"/>
    <s v="95.00"/>
    <s v="0.00"/>
    <s v="0.01"/>
    <n v="139.4"/>
  </r>
  <r>
    <n v="1000642"/>
    <s v="MATRIZ"/>
    <s v="QUINATOA DIAZ JHOON ESTIF"/>
    <n v="1754808192"/>
    <x v="0"/>
    <x v="0"/>
    <x v="0"/>
    <x v="1"/>
    <x v="1"/>
    <s v="QUITO"/>
    <s v="COTOCOLLAO"/>
    <x v="1"/>
    <n v="1000713"/>
    <x v="1"/>
    <n v="44608"/>
    <n v="6.35"/>
    <s v="0.00"/>
    <s v="0.00"/>
    <s v="0.00"/>
    <s v="0.00"/>
    <s v="0.00"/>
    <s v="0.00"/>
    <n v="6.35"/>
  </r>
  <r>
    <n v="1000643"/>
    <s v="MATRIZ"/>
    <s v="QUINATOA TOAZO WASHINGTON WLADIMIR"/>
    <n v="1713270310"/>
    <x v="0"/>
    <x v="0"/>
    <x v="0"/>
    <x v="1"/>
    <x v="1"/>
    <s v="QUITO"/>
    <s v="COTOCOLLAO"/>
    <x v="1"/>
    <n v="1000714"/>
    <x v="1"/>
    <n v="44522"/>
    <n v="3"/>
    <s v="0.00"/>
    <s v="0.00"/>
    <s v="0.00"/>
    <s v="0.00"/>
    <s v="0.00"/>
    <s v="0.00"/>
    <n v="3"/>
  </r>
  <r>
    <n v="1000644"/>
    <s v="MATRIZ"/>
    <s v="QUINATOA TOAZO OSCAR WILFRIDO"/>
    <n v="1713125589"/>
    <x v="0"/>
    <x v="0"/>
    <x v="0"/>
    <x v="1"/>
    <x v="1"/>
    <s v="QUITO"/>
    <s v="GONZALEZ SUAREZ"/>
    <x v="1"/>
    <n v="1000715"/>
    <x v="0"/>
    <m/>
    <n v="5.13"/>
    <s v="0.00"/>
    <s v="0.00"/>
    <s v="0.00"/>
    <s v="0.00"/>
    <s v="0.00"/>
    <s v="0.00"/>
    <n v="5.13"/>
  </r>
  <r>
    <n v="1000646"/>
    <s v="MATRIZ"/>
    <s v="CEPEDA GUACHO JUAN PATRICIO"/>
    <n v="1723876536"/>
    <x v="0"/>
    <x v="0"/>
    <x v="0"/>
    <x v="2"/>
    <x v="2"/>
    <s v="COLTA"/>
    <s v="SICALPA"/>
    <x v="1"/>
    <n v="1000717"/>
    <x v="0"/>
    <m/>
    <n v="15.65"/>
    <s v="0.00"/>
    <s v="0.00"/>
    <s v="0.00"/>
    <s v="0.00"/>
    <s v="0.00"/>
    <s v="0.00"/>
    <n v="15.65"/>
  </r>
  <r>
    <n v="1000647"/>
    <s v="MATRIZ"/>
    <s v="CRIOLLO NIAMA MARTHA CECILIA"/>
    <n v="606443422"/>
    <x v="1"/>
    <x v="1"/>
    <x v="0"/>
    <x v="2"/>
    <x v="2"/>
    <s v="RIOBAMBA"/>
    <s v="CACHA (CAB EN MACHANGARA)"/>
    <x v="0"/>
    <n v="1000718"/>
    <x v="0"/>
    <m/>
    <n v="0"/>
    <s v="0.00"/>
    <s v="0.00"/>
    <s v="0.00"/>
    <s v="0.00"/>
    <s v="0.00"/>
    <s v="0.00"/>
    <n v="0"/>
  </r>
  <r>
    <n v="1000648"/>
    <s v="MATRIZ"/>
    <s v="GUERRA GONZALEZ LUIS ENRIQUE"/>
    <n v="1704478112"/>
    <x v="0"/>
    <x v="0"/>
    <x v="0"/>
    <x v="5"/>
    <x v="1"/>
    <s v="QUITO"/>
    <s v="ELOY ALFARO"/>
    <x v="0"/>
    <n v="1000719"/>
    <x v="0"/>
    <m/>
    <n v="17.64"/>
    <s v="0.00"/>
    <s v="0.00"/>
    <s v="0.00"/>
    <s v="80.00"/>
    <s v="0.00"/>
    <s v="0.00"/>
    <n v="97.64"/>
  </r>
  <r>
    <n v="1000649"/>
    <s v="MATRIZ"/>
    <s v="BARRERA MOSQUERA MANUEL WASHINGTON"/>
    <n v="1707985881"/>
    <x v="0"/>
    <x v="0"/>
    <x v="0"/>
    <x v="1"/>
    <x v="1"/>
    <s v="QUITO"/>
    <s v="LLANO CHICO"/>
    <x v="0"/>
    <n v="1000720"/>
    <x v="0"/>
    <m/>
    <n v="72.72"/>
    <s v="0.00"/>
    <s v="0.00"/>
    <s v="0.00"/>
    <s v="50.00"/>
    <s v="0.00"/>
    <s v="0.00"/>
    <n v="122.72"/>
  </r>
  <r>
    <n v="1000650"/>
    <s v="MATRIZ"/>
    <s v="MANGUIA SIERRA ROSA MARIA HORTENCIA"/>
    <n v="1702156272"/>
    <x v="0"/>
    <x v="1"/>
    <x v="0"/>
    <x v="2"/>
    <x v="1"/>
    <s v="QUITO"/>
    <s v="COTOCOLLAO"/>
    <x v="1"/>
    <n v="1000721"/>
    <x v="0"/>
    <m/>
    <n v="100.07"/>
    <s v="0.00"/>
    <s v="0.00"/>
    <s v="0.00"/>
    <s v="100.00"/>
    <s v="0.00"/>
    <s v="0.00"/>
    <n v="200.07"/>
  </r>
  <r>
    <n v="1000651"/>
    <s v="MATRIZ"/>
    <s v="LLUAY VELASTEGUI EDISON PATRICIO"/>
    <n v="604694877"/>
    <x v="0"/>
    <x v="0"/>
    <x v="0"/>
    <x v="1"/>
    <x v="2"/>
    <s v="GUANO"/>
    <s v="SAN ANDRES"/>
    <x v="0"/>
    <n v="1000722"/>
    <x v="0"/>
    <m/>
    <n v="2.89"/>
    <s v="0.00"/>
    <s v="0.00"/>
    <s v="0.00"/>
    <s v="0.00"/>
    <s v="0.00"/>
    <s v="0.00"/>
    <n v="2.89"/>
  </r>
  <r>
    <n v="1000652"/>
    <s v="MATRIZ"/>
    <s v="CHACHA VELASTEGUI OMAR FABIAN"/>
    <n v="605512334"/>
    <x v="0"/>
    <x v="0"/>
    <x v="0"/>
    <x v="1"/>
    <x v="2"/>
    <s v="GUANO"/>
    <s v="LA MATRIZ"/>
    <x v="1"/>
    <n v="1000723"/>
    <x v="0"/>
    <m/>
    <n v="0.65"/>
    <s v="0.00"/>
    <s v="0.00"/>
    <s v="0.00"/>
    <s v="0.00"/>
    <s v="0.00"/>
    <s v="0.00"/>
    <n v="0.65"/>
  </r>
  <r>
    <n v="1000654"/>
    <s v="MATRIZ"/>
    <s v="AUQUILLA URQUIZO JOSE LUIS"/>
    <n v="1719349035"/>
    <x v="1"/>
    <x v="0"/>
    <x v="0"/>
    <x v="1"/>
    <x v="2"/>
    <s v="RIOBAMBA"/>
    <s v="CACHA (CAB EN MACHANGARA)"/>
    <x v="0"/>
    <n v="1000725"/>
    <x v="1"/>
    <n v="44527"/>
    <n v="3"/>
    <s v="0.00"/>
    <s v="0.00"/>
    <s v="0.00"/>
    <s v="0.00"/>
    <s v="0.00"/>
    <s v="0.00"/>
    <n v="3"/>
  </r>
  <r>
    <n v="1000655"/>
    <s v="MATRIZ"/>
    <s v="CHAQUINGA . CESAR AUGUSTO"/>
    <n v="1704190121"/>
    <x v="0"/>
    <x v="0"/>
    <x v="0"/>
    <x v="2"/>
    <x v="1"/>
    <s v="QUITO"/>
    <s v="COTOCOLLAO"/>
    <x v="1"/>
    <n v="1000726"/>
    <x v="1"/>
    <n v="44568"/>
    <n v="103.58"/>
    <s v="0.00"/>
    <s v="0.00"/>
    <s v="0.00"/>
    <s v="0.00"/>
    <s v="0.00"/>
    <s v="0.00"/>
    <n v="103.58"/>
  </r>
  <r>
    <n v="1000657"/>
    <s v="MATRIZ"/>
    <s v="BASTIDAS QUIZCHPE MARLITH ELIZABETH"/>
    <n v="1722091954"/>
    <x v="1"/>
    <x v="1"/>
    <x v="0"/>
    <x v="2"/>
    <x v="1"/>
    <s v="SAN MIGUEL DE LOS BANCOS"/>
    <s v="SAN MIGUEL DE LOS BANCOS"/>
    <x v="1"/>
    <n v="1000728"/>
    <x v="0"/>
    <m/>
    <n v="0"/>
    <s v="0.00"/>
    <s v="0.00"/>
    <s v="0.00"/>
    <s v="0.00"/>
    <s v="0.00"/>
    <s v="0.00"/>
    <n v="0"/>
  </r>
  <r>
    <n v="1000658"/>
    <s v="MATRIZ"/>
    <s v="URQUIZO YUMICEBA MANUEL ."/>
    <n v="1712019957"/>
    <x v="1"/>
    <x v="0"/>
    <x v="0"/>
    <x v="1"/>
    <x v="2"/>
    <s v="RIOBAMBA"/>
    <s v="YARUQUIES"/>
    <x v="1"/>
    <n v="1000729"/>
    <x v="0"/>
    <m/>
    <n v="0.09"/>
    <s v="0.00"/>
    <s v="0.00"/>
    <s v="0.00"/>
    <s v="0.00"/>
    <s v="0.00"/>
    <s v="0.00"/>
    <n v="0.09"/>
  </r>
  <r>
    <n v="1000660"/>
    <s v="MATRIZ"/>
    <s v="ASIMBAYA CHICAIZA JENNIFER ROCIO"/>
    <n v="1721788600"/>
    <x v="0"/>
    <x v="1"/>
    <x v="0"/>
    <x v="1"/>
    <x v="1"/>
    <s v="QUITO"/>
    <s v="GONZALEZ SUAREZ"/>
    <x v="1"/>
    <n v="1000730"/>
    <x v="1"/>
    <n v="44530"/>
    <n v="3"/>
    <s v="0.00"/>
    <s v="0.00"/>
    <s v="0.00"/>
    <s v="0.00"/>
    <s v="0.00"/>
    <s v="0.00"/>
    <n v="3"/>
  </r>
  <r>
    <n v="1000661"/>
    <s v="MATRIZ"/>
    <s v="BASTIDAS POMAQUIZA JOSE RICARDO"/>
    <n v="1717923161"/>
    <x v="0"/>
    <x v="0"/>
    <x v="0"/>
    <x v="3"/>
    <x v="2"/>
    <s v="RIOBAMBA"/>
    <s v="YARUQUIES"/>
    <x v="1"/>
    <n v="1000731"/>
    <x v="0"/>
    <m/>
    <n v="0"/>
    <s v="0.00"/>
    <s v="0.00"/>
    <s v="0.00"/>
    <s v="0.00"/>
    <s v="0.00"/>
    <s v="0.00"/>
    <n v="0"/>
  </r>
  <r>
    <n v="1000663"/>
    <s v="MATRIZ"/>
    <s v="TOAPAXI TACO JULIAN "/>
    <n v="502271828"/>
    <x v="1"/>
    <x v="0"/>
    <x v="0"/>
    <x v="2"/>
    <x v="11"/>
    <s v="SALCEDO"/>
    <s v="SAN MIGUEL"/>
    <x v="1"/>
    <n v="1000733"/>
    <x v="0"/>
    <m/>
    <n v="5.97"/>
    <s v="0.00"/>
    <s v="0.00"/>
    <s v="0.00"/>
    <s v="0.00"/>
    <s v="0.00"/>
    <s v="0.00"/>
    <n v="5.97"/>
  </r>
  <r>
    <n v="1000664"/>
    <s v="MATRIZ"/>
    <s v="BENALCAZAR ARIAS CRISTHIAN DAVID"/>
    <n v="1721837530"/>
    <x v="0"/>
    <x v="0"/>
    <x v="0"/>
    <x v="1"/>
    <x v="1"/>
    <s v="QUITO"/>
    <s v="SAN BLAS"/>
    <x v="1"/>
    <n v="1000734"/>
    <x v="0"/>
    <m/>
    <n v="17.78"/>
    <s v="0.00"/>
    <s v="0.00"/>
    <s v="0.00"/>
    <s v="0.00"/>
    <s v="0.00"/>
    <s v="0.00"/>
    <n v="17.78"/>
  </r>
  <r>
    <n v="1000665"/>
    <s v="MATRIZ"/>
    <s v="LEON . LUIS EDUARDO"/>
    <n v="1705554085"/>
    <x v="0"/>
    <x v="0"/>
    <x v="0"/>
    <x v="2"/>
    <x v="2"/>
    <s v="CHAMBO"/>
    <s v="CHAMBO"/>
    <x v="1"/>
    <n v="1000735"/>
    <x v="0"/>
    <m/>
    <n v="0"/>
    <s v="0.00"/>
    <s v="0.00"/>
    <s v="0.00"/>
    <s v="0.00"/>
    <s v="0.00"/>
    <s v="0.00"/>
    <n v="0"/>
  </r>
  <r>
    <n v="1000666"/>
    <s v="MATRIZ"/>
    <s v="OBANDO CURICAMA ANGEL RAUL"/>
    <n v="604500512"/>
    <x v="0"/>
    <x v="0"/>
    <x v="0"/>
    <x v="1"/>
    <x v="2"/>
    <s v="RIOBAMBA"/>
    <s v="VELOZ"/>
    <x v="1"/>
    <n v="1000736"/>
    <x v="0"/>
    <m/>
    <n v="0"/>
    <s v="0.00"/>
    <s v="0.00"/>
    <s v="0.00"/>
    <s v="0.00"/>
    <s v="0.00"/>
    <s v="0.00"/>
    <n v="0"/>
  </r>
  <r>
    <n v="1000667"/>
    <s v="MATRIZ"/>
    <s v="GUAPI SAYAY DIEGO ARMANDO"/>
    <n v="151062924"/>
    <x v="0"/>
    <x v="0"/>
    <x v="0"/>
    <x v="3"/>
    <x v="1"/>
    <s v="QUITO"/>
    <s v="COTOCOLLAO"/>
    <x v="1"/>
    <n v="1000737"/>
    <x v="1"/>
    <n v="44569"/>
    <n v="3.07"/>
    <s v="0.00"/>
    <s v="0.00"/>
    <s v="0.00"/>
    <s v="0.00"/>
    <s v="0.00"/>
    <s v="0.00"/>
    <n v="3.07"/>
  </r>
  <r>
    <n v="1000668"/>
    <s v="MATRIZ"/>
    <s v="VERDEZOTO FLORES MEYBEL EDITH"/>
    <n v="1720506334"/>
    <x v="0"/>
    <x v="1"/>
    <x v="0"/>
    <x v="3"/>
    <x v="1"/>
    <s v="QUITO"/>
    <s v="SAN BLAS"/>
    <x v="1"/>
    <n v="1000738"/>
    <x v="0"/>
    <m/>
    <n v="218.54"/>
    <s v="0.00"/>
    <s v="0.00"/>
    <s v="0.00"/>
    <s v="0.00"/>
    <s v="0.00"/>
    <s v="0.00"/>
    <n v="218.54"/>
  </r>
  <r>
    <n v="1000669"/>
    <s v="MATRIZ"/>
    <s v="GUAMBO MOROCHO NELY ."/>
    <n v="604058982"/>
    <x v="1"/>
    <x v="1"/>
    <x v="0"/>
    <x v="2"/>
    <x v="2"/>
    <s v="RIOBAMBA"/>
    <s v="LICTO"/>
    <x v="0"/>
    <n v="1000739"/>
    <x v="0"/>
    <m/>
    <n v="2.83"/>
    <s v="0.00"/>
    <s v="0.00"/>
    <s v="0.00"/>
    <s v="0.00"/>
    <s v="0.00"/>
    <s v="0.00"/>
    <n v="2.83"/>
  </r>
  <r>
    <n v="1000670"/>
    <s v="MATRIZ"/>
    <s v="URQUIZO YUMICEBA FANNY ELIZABETH"/>
    <n v="1721549085"/>
    <x v="1"/>
    <x v="1"/>
    <x v="0"/>
    <x v="1"/>
    <x v="1"/>
    <s v="QUITO"/>
    <s v="COTOCOLLAO"/>
    <x v="1"/>
    <n v="1000740"/>
    <x v="1"/>
    <n v="44544"/>
    <n v="6.01"/>
    <s v="0.00"/>
    <s v="0.00"/>
    <s v="0.00"/>
    <s v="0.00"/>
    <s v="0.00"/>
    <s v="0.00"/>
    <n v="6.01"/>
  </r>
  <r>
    <n v="1000671"/>
    <s v="MATRIZ"/>
    <s v="YUMICEBA CRIOLLO LUIS FERNANDO"/>
    <n v="1725985202"/>
    <x v="1"/>
    <x v="0"/>
    <x v="0"/>
    <x v="1"/>
    <x v="1"/>
    <s v="QUITO"/>
    <s v="COTOCOLLAO"/>
    <x v="1"/>
    <n v="1000741"/>
    <x v="0"/>
    <m/>
    <n v="0"/>
    <s v="0.00"/>
    <s v="0.00"/>
    <s v="0.00"/>
    <s v="0.00"/>
    <s v="0.00"/>
    <s v="0.00"/>
    <n v="0"/>
  </r>
  <r>
    <n v="1000674"/>
    <s v="MATRIZ"/>
    <s v="FARINANGO SIMBAÑA ADRIANA BELEN"/>
    <n v="1717635815"/>
    <x v="0"/>
    <x v="1"/>
    <x v="0"/>
    <x v="0"/>
    <x v="1"/>
    <s v="QUITO"/>
    <s v="SAN BLAS"/>
    <x v="1"/>
    <n v="1000742"/>
    <x v="0"/>
    <m/>
    <n v="13.46"/>
    <s v="0.00"/>
    <s v="0.00"/>
    <s v="0.00"/>
    <s v="0.00"/>
    <s v="0.00"/>
    <s v="0.00"/>
    <n v="13.46"/>
  </r>
  <r>
    <n v="1000676"/>
    <s v="MATRIZ"/>
    <s v="FARINANGO FARINANGO KEVIN SAUL"/>
    <n v="1720504008"/>
    <x v="0"/>
    <x v="0"/>
    <x v="0"/>
    <x v="2"/>
    <x v="1"/>
    <s v="QUITO"/>
    <s v="COTOCOLLAO"/>
    <x v="1"/>
    <n v="1000744"/>
    <x v="0"/>
    <m/>
    <n v="2.93"/>
    <s v="0.00"/>
    <s v="0.00"/>
    <s v="0.00"/>
    <s v="0.00"/>
    <s v="0.00"/>
    <s v="0.00"/>
    <n v="2.93"/>
  </r>
  <r>
    <n v="1000677"/>
    <s v="MATRIZ"/>
    <s v="CUASQUER MORALES SANDRA PATRICIA"/>
    <n v="1715400964"/>
    <x v="0"/>
    <x v="0"/>
    <x v="0"/>
    <x v="1"/>
    <x v="1"/>
    <s v="QUITO"/>
    <s v="COTOCOLLAO"/>
    <x v="1"/>
    <n v="1000745"/>
    <x v="1"/>
    <n v="44610"/>
    <n v="26.17"/>
    <s v="0.00"/>
    <s v="0.00"/>
    <s v="0.00"/>
    <s v="0.00"/>
    <s v="0.00"/>
    <s v="0.00"/>
    <n v="26.17"/>
  </r>
  <r>
    <n v="1000678"/>
    <s v="MATRIZ"/>
    <s v="TASAMBAY URQUIZO MARIA ROSA"/>
    <n v="1720725496"/>
    <x v="1"/>
    <x v="1"/>
    <x v="0"/>
    <x v="2"/>
    <x v="1"/>
    <s v="QUITO"/>
    <s v="COTOCOLLAO"/>
    <x v="1"/>
    <n v="1000747"/>
    <x v="0"/>
    <m/>
    <n v="279.08"/>
    <s v="0.00"/>
    <s v="0.00"/>
    <s v="0.00"/>
    <s v="0.00"/>
    <s v="0.00"/>
    <s v="0.00"/>
    <n v="279.08"/>
  </r>
  <r>
    <n v="1000679"/>
    <s v="MATRIZ"/>
    <s v="QUISHPE CUZCO MARIANA DE JESUS"/>
    <n v="1705404414"/>
    <x v="0"/>
    <x v="1"/>
    <x v="0"/>
    <x v="2"/>
    <x v="1"/>
    <s v="QUITO"/>
    <s v="COTOCOLLAO"/>
    <x v="1"/>
    <n v="1000748"/>
    <x v="0"/>
    <m/>
    <n v="31.18"/>
    <s v="0.00"/>
    <s v="0.00"/>
    <s v="0.00"/>
    <s v="0.00"/>
    <s v="0.00"/>
    <s v="0.00"/>
    <n v="31.18"/>
  </r>
  <r>
    <n v="1000680"/>
    <s v="MATRIZ"/>
    <s v="YUMAGLLA GUAMAN MARIA ALEGRIA"/>
    <n v="1715732382"/>
    <x v="1"/>
    <x v="1"/>
    <x v="0"/>
    <x v="2"/>
    <x v="2"/>
    <s v="COLTA"/>
    <s v="CAJABAMBA"/>
    <x v="1"/>
    <n v="1000749"/>
    <x v="0"/>
    <m/>
    <n v="11"/>
    <s v="0.00"/>
    <s v="0.00"/>
    <s v="0.00"/>
    <s v="0.00"/>
    <s v="0.00"/>
    <s v="0.00"/>
    <n v="11"/>
  </r>
  <r>
    <n v="1000681"/>
    <s v="MATRIZ"/>
    <s v="ROSERO GUZMAN POLIVIO FERNANDO"/>
    <n v="401341862"/>
    <x v="0"/>
    <x v="0"/>
    <x v="0"/>
    <x v="3"/>
    <x v="1"/>
    <s v="QUITO"/>
    <s v="LA FERROVIARIA"/>
    <x v="1"/>
    <n v="1000750"/>
    <x v="1"/>
    <n v="44557"/>
    <n v="1.01"/>
    <s v="0.00"/>
    <s v="0.00"/>
    <s v="0.00"/>
    <s v="0.00"/>
    <s v="0.00"/>
    <s v="0.00"/>
    <n v="1.01"/>
  </r>
  <r>
    <n v="1000682"/>
    <s v="MATRIZ"/>
    <s v="BORGES GAINZA YADIRA ."/>
    <n v="1756703532"/>
    <x v="3"/>
    <x v="1"/>
    <x v="1"/>
    <x v="2"/>
    <x v="1"/>
    <s v="QUITO"/>
    <s v="POMASQUI"/>
    <x v="0"/>
    <n v="1000751"/>
    <x v="1"/>
    <n v="44573"/>
    <n v="40.26"/>
    <s v="0.00"/>
    <s v="0.00"/>
    <s v="0.00"/>
    <s v="0.00"/>
    <s v="0.00"/>
    <s v="0.00"/>
    <n v="40.26"/>
  </r>
  <r>
    <n v="1000683"/>
    <s v="MATRIZ"/>
    <s v="OSORIO VIVAS XIMENA DE LOS ANGELES"/>
    <n v="1709408619"/>
    <x v="0"/>
    <x v="1"/>
    <x v="0"/>
    <x v="1"/>
    <x v="1"/>
    <s v="QUITO"/>
    <s v="COTOCOLLAO"/>
    <x v="1"/>
    <n v="1000752"/>
    <x v="0"/>
    <m/>
    <n v="8.15"/>
    <s v="0.00"/>
    <s v="0.00"/>
    <s v="0.00"/>
    <s v="0.00"/>
    <s v="0.00"/>
    <s v="0.00"/>
    <n v="8.15"/>
  </r>
  <r>
    <n v="1000684"/>
    <s v="MATRIZ"/>
    <s v="MARTINEZ PATARON OSCAR REMIGIO"/>
    <n v="1716562895"/>
    <x v="0"/>
    <x v="0"/>
    <x v="0"/>
    <x v="1"/>
    <x v="1"/>
    <s v="QUITO"/>
    <s v="SAN BLAS"/>
    <x v="1"/>
    <n v="1000753"/>
    <x v="0"/>
    <m/>
    <n v="0"/>
    <s v="0.00"/>
    <s v="0.00"/>
    <s v="0.00"/>
    <s v="0.00"/>
    <s v="0.00"/>
    <s v="0.00"/>
    <n v="0"/>
  </r>
  <r>
    <n v="1000686"/>
    <s v="MATRIZ"/>
    <s v="PELAEZ PONCE STEFANY ALEJANDRA "/>
    <n v="604270405"/>
    <x v="0"/>
    <x v="1"/>
    <x v="0"/>
    <x v="3"/>
    <x v="2"/>
    <s v="RIOBAMBA"/>
    <s v="VELOZ"/>
    <x v="1"/>
    <n v="1000755"/>
    <x v="0"/>
    <m/>
    <n v="0.34"/>
    <s v="0.00"/>
    <s v="0.00"/>
    <s v="0.00"/>
    <s v="0.00"/>
    <s v="0.00"/>
    <s v="0.00"/>
    <n v="0.34"/>
  </r>
  <r>
    <n v="1000687"/>
    <s v="MATRIZ"/>
    <s v="CHACHA RIOS PATRICIO FERNANDO "/>
    <n v="602875171"/>
    <x v="0"/>
    <x v="0"/>
    <x v="0"/>
    <x v="0"/>
    <x v="2"/>
    <s v="COLTA"/>
    <s v="COLUMBE"/>
    <x v="0"/>
    <n v="1000756"/>
    <x v="0"/>
    <m/>
    <n v="0.77"/>
    <s v="0.00"/>
    <s v="0.00"/>
    <s v="0.00"/>
    <s v="0.00"/>
    <s v="0.00"/>
    <s v="0.00"/>
    <n v="0.77"/>
  </r>
  <r>
    <n v="1000688"/>
    <s v="MATRIZ"/>
    <s v="FIALLOS GUILCAPI DARWIN DARIO"/>
    <n v="603399494"/>
    <x v="0"/>
    <x v="0"/>
    <x v="0"/>
    <x v="2"/>
    <x v="1"/>
    <s v="MEJIA"/>
    <s v="MACHACHI"/>
    <x v="1"/>
    <n v="1000757"/>
    <x v="1"/>
    <n v="44564"/>
    <n v="8.08"/>
    <s v="0.00"/>
    <s v="0.00"/>
    <s v="0.00"/>
    <s v="0.00"/>
    <s v="0.00"/>
    <s v="0.00"/>
    <n v="8.08"/>
  </r>
  <r>
    <n v="1000691"/>
    <s v="MATRIZ"/>
    <s v="COLIMBA UNAUCHO DIEGO FERNANDO"/>
    <n v="1726738717"/>
    <x v="0"/>
    <x v="0"/>
    <x v="0"/>
    <x v="2"/>
    <x v="11"/>
    <s v="SALCEDO"/>
    <s v="CUSUBAMBA"/>
    <x v="0"/>
    <n v="1000759"/>
    <x v="0"/>
    <m/>
    <n v="0.01"/>
    <s v="0.00"/>
    <s v="0.00"/>
    <s v="0.00"/>
    <s v="11.87"/>
    <s v="0.00"/>
    <s v="0.00"/>
    <n v="11.88"/>
  </r>
  <r>
    <n v="1000692"/>
    <s v="MATRIZ"/>
    <s v="TOAPANTA PINDUISACA LUIS JAIME "/>
    <n v="603138280"/>
    <x v="0"/>
    <x v="0"/>
    <x v="0"/>
    <x v="2"/>
    <x v="2"/>
    <s v="CHAMBO"/>
    <s v="CHAMBO"/>
    <x v="1"/>
    <n v="1000760"/>
    <x v="0"/>
    <m/>
    <n v="0"/>
    <s v="0.00"/>
    <s v="0.00"/>
    <s v="0.00"/>
    <s v="0.00"/>
    <s v="0.00"/>
    <s v="0.00"/>
    <n v="0"/>
  </r>
  <r>
    <n v="1000693"/>
    <s v="MATRIZ"/>
    <s v="SIMBAÑA SIGCHA ADRIANA PATRICIA"/>
    <n v="1710797075"/>
    <x v="0"/>
    <x v="1"/>
    <x v="0"/>
    <x v="0"/>
    <x v="1"/>
    <s v="QUITO"/>
    <s v="COTOCOLLAO"/>
    <x v="1"/>
    <n v="1000761"/>
    <x v="1"/>
    <n v="44558"/>
    <n v="2"/>
    <s v="0.00"/>
    <s v="0.00"/>
    <s v="0.00"/>
    <s v="0.00"/>
    <s v="0.00"/>
    <s v="0.00"/>
    <n v="2"/>
  </r>
  <r>
    <n v="1000689"/>
    <s v="MATRIZ"/>
    <s v="CRIOLLO NIAMA MYRIAM JANETH"/>
    <n v="606437895"/>
    <x v="1"/>
    <x v="1"/>
    <x v="0"/>
    <x v="1"/>
    <x v="2"/>
    <s v="RIOBAMBA"/>
    <s v="CACHA (CAB EN MACHANGARA)"/>
    <x v="0"/>
    <n v="1000762"/>
    <x v="0"/>
    <m/>
    <n v="92.57"/>
    <s v="0.00"/>
    <s v="0.00"/>
    <s v="0.00"/>
    <s v="0.00"/>
    <s v="0.00"/>
    <s v="0.00"/>
    <n v="92.57"/>
  </r>
  <r>
    <n v="1000695"/>
    <s v="MATRIZ"/>
    <s v="FARINANGO MANGUIA ELVIA DEL PILAR"/>
    <n v="1710821776"/>
    <x v="0"/>
    <x v="1"/>
    <x v="0"/>
    <x v="0"/>
    <x v="1"/>
    <s v="QUITO"/>
    <s v="POMASQUI"/>
    <x v="0"/>
    <n v="1000764"/>
    <x v="0"/>
    <m/>
    <n v="0.01"/>
    <s v="0.00"/>
    <s v="0.00"/>
    <s v="0.00"/>
    <s v="0.00"/>
    <s v="0.00"/>
    <s v="0.00"/>
    <n v="0.01"/>
  </r>
  <r>
    <n v="1000696"/>
    <s v="MATRIZ"/>
    <s v="ARIZAGA JARRIN FRANCISCO JAVIER"/>
    <n v="1721000261"/>
    <x v="0"/>
    <x v="0"/>
    <x v="0"/>
    <x v="0"/>
    <x v="1"/>
    <s v="QUITO"/>
    <s v="LA MAGDALENA"/>
    <x v="1"/>
    <n v="1000765"/>
    <x v="0"/>
    <m/>
    <n v="0"/>
    <s v="0.00"/>
    <s v="0.00"/>
    <s v="0.00"/>
    <s v="0.89"/>
    <s v="0.00"/>
    <s v="0.00"/>
    <n v="0.89"/>
  </r>
  <r>
    <n v="1000697"/>
    <s v="MATRIZ"/>
    <s v="CHILUIZA SAGÑAY MARIA INES"/>
    <n v="605608926"/>
    <x v="1"/>
    <x v="1"/>
    <x v="0"/>
    <x v="1"/>
    <x v="1"/>
    <s v="QUITO"/>
    <s v="COTOCOLLAO"/>
    <x v="1"/>
    <n v="1000766"/>
    <x v="0"/>
    <m/>
    <n v="8.52"/>
    <s v="0.00"/>
    <s v="0.00"/>
    <s v="0.00"/>
    <s v="0.00"/>
    <s v="0.00"/>
    <s v="0.00"/>
    <n v="8.52"/>
  </r>
  <r>
    <n v="1000698"/>
    <s v="MATRIZ"/>
    <s v="CARRILLO QUISHPE DIEGO ROBERTO"/>
    <n v="1727386854"/>
    <x v="0"/>
    <x v="0"/>
    <x v="0"/>
    <x v="1"/>
    <x v="1"/>
    <s v="QUITO"/>
    <s v="LA MAGDALENA"/>
    <x v="1"/>
    <n v="1000767"/>
    <x v="0"/>
    <m/>
    <n v="0"/>
    <s v="0.00"/>
    <s v="0.00"/>
    <s v="0.00"/>
    <s v="0.00"/>
    <s v="0.00"/>
    <s v="0.00"/>
    <n v="0"/>
  </r>
  <r>
    <n v="1000699"/>
    <s v="MATRIZ"/>
    <s v="FIERRO SEGOVIA DIEGO ALEJANDRO"/>
    <n v="604342279"/>
    <x v="0"/>
    <x v="0"/>
    <x v="0"/>
    <x v="5"/>
    <x v="2"/>
    <s v="RIOBAMBA"/>
    <s v="VELOZ"/>
    <x v="1"/>
    <n v="1000768"/>
    <x v="0"/>
    <m/>
    <n v="0"/>
    <s v="0.00"/>
    <s v="0.00"/>
    <s v="0.00"/>
    <s v="0.00"/>
    <s v="0.00"/>
    <s v="0.00"/>
    <n v="0"/>
  </r>
  <r>
    <n v="1000700"/>
    <s v="MATRIZ"/>
    <s v="CAIZA CAIZA HUGO HUMBERTO"/>
    <n v="1712613999"/>
    <x v="0"/>
    <x v="0"/>
    <x v="0"/>
    <x v="1"/>
    <x v="1"/>
    <s v="QUITO"/>
    <s v="SAN BLAS"/>
    <x v="1"/>
    <n v="1000769"/>
    <x v="1"/>
    <n v="44559"/>
    <n v="3"/>
    <s v="0.00"/>
    <s v="0.00"/>
    <s v="0.00"/>
    <s v="0.00"/>
    <s v="0.00"/>
    <s v="0.00"/>
    <n v="3"/>
  </r>
  <r>
    <n v="1000701"/>
    <s v="MATRIZ"/>
    <s v="PILATAXI GUAMAN ANA ZELINDA"/>
    <n v="1718572827"/>
    <x v="1"/>
    <x v="1"/>
    <x v="0"/>
    <x v="2"/>
    <x v="2"/>
    <s v="COLTA"/>
    <s v="CAJABAMBA"/>
    <x v="1"/>
    <n v="1000770"/>
    <x v="0"/>
    <m/>
    <n v="0"/>
    <s v="0.00"/>
    <s v="0.00"/>
    <s v="0.00"/>
    <s v="0.00"/>
    <s v="0.00"/>
    <s v="0.00"/>
    <n v="0"/>
  </r>
  <r>
    <n v="1000702"/>
    <s v="MATRIZ"/>
    <s v="CASAGALLO MENDOZA MARCO RODRIGO"/>
    <n v="1720297843"/>
    <x v="1"/>
    <x v="0"/>
    <x v="0"/>
    <x v="1"/>
    <x v="2"/>
    <s v="COLTA"/>
    <s v="SICALPA"/>
    <x v="1"/>
    <n v="1000771"/>
    <x v="1"/>
    <n v="44560"/>
    <n v="2"/>
    <s v="0.00"/>
    <s v="0.00"/>
    <s v="0.00"/>
    <s v="0.00"/>
    <s v="0.00"/>
    <s v="0.00"/>
    <n v="2"/>
  </r>
  <r>
    <n v="1000703"/>
    <s v="MATRIZ"/>
    <s v="FIGUEROA COX JANDRY ORLEY"/>
    <n v="1313434431"/>
    <x v="0"/>
    <x v="0"/>
    <x v="0"/>
    <x v="2"/>
    <x v="13"/>
    <s v="CHONE"/>
    <s v="CHONE"/>
    <x v="1"/>
    <n v="1000772"/>
    <x v="0"/>
    <m/>
    <n v="0"/>
    <s v="0.00"/>
    <s v="0.00"/>
    <s v="0.00"/>
    <s v="0.00"/>
    <s v="0.00"/>
    <s v="0.00"/>
    <n v="0"/>
  </r>
  <r>
    <n v="1000704"/>
    <s v="MATRIZ"/>
    <s v="YAMBAY BUÑAY JORGE GONZALO"/>
    <n v="1727454876"/>
    <x v="1"/>
    <x v="0"/>
    <x v="0"/>
    <x v="1"/>
    <x v="1"/>
    <s v="QUITO"/>
    <s v="COTOCOLLAO"/>
    <x v="1"/>
    <n v="1000773"/>
    <x v="1"/>
    <n v="44562"/>
    <n v="3"/>
    <s v="0.00"/>
    <s v="0.00"/>
    <s v="0.00"/>
    <s v="0.00"/>
    <s v="0.00"/>
    <s v="0.00"/>
    <n v="3"/>
  </r>
  <r>
    <n v="1000705"/>
    <s v="MATRIZ"/>
    <s v="CHICOTA LUCERO BLANCA GLADYS"/>
    <n v="1710415462"/>
    <x v="0"/>
    <x v="1"/>
    <x v="0"/>
    <x v="1"/>
    <x v="1"/>
    <s v="QUITO"/>
    <s v="CHILLOGALLO"/>
    <x v="1"/>
    <n v="1000774"/>
    <x v="1"/>
    <n v="44562"/>
    <n v="1"/>
    <s v="0.00"/>
    <s v="0.00"/>
    <s v="0.00"/>
    <s v="0.00"/>
    <s v="0.00"/>
    <s v="0.00"/>
    <n v="1"/>
  </r>
  <r>
    <n v="1000706"/>
    <s v="MATRIZ"/>
    <s v="CRIOLLO HUARACA MANUELA ."/>
    <n v="601299985"/>
    <x v="1"/>
    <x v="1"/>
    <x v="0"/>
    <x v="3"/>
    <x v="1"/>
    <s v="QUITO"/>
    <s v="COTOCOLLAO"/>
    <x v="1"/>
    <n v="1000775"/>
    <x v="0"/>
    <m/>
    <n v="0"/>
    <s v="0.00"/>
    <s v="0.00"/>
    <s v="0.00"/>
    <s v="0.00"/>
    <s v="0.00"/>
    <s v="0.00"/>
    <n v="0"/>
  </r>
  <r>
    <n v="1000707"/>
    <s v="MATRIZ"/>
    <s v="ROMERO VILLA BETTY ELIZABETH"/>
    <n v="1750480335"/>
    <x v="1"/>
    <x v="1"/>
    <x v="0"/>
    <x v="2"/>
    <x v="1"/>
    <s v="QUITO"/>
    <s v="COTOCOLLAO"/>
    <x v="1"/>
    <n v="1000776"/>
    <x v="0"/>
    <m/>
    <n v="438.18"/>
    <s v="0.00"/>
    <s v="0.00"/>
    <s v="0.00"/>
    <s v="0.00"/>
    <s v="0.00"/>
    <s v="0.00"/>
    <n v="438.18"/>
  </r>
  <r>
    <n v="1000708"/>
    <s v="MATRIZ"/>
    <s v="PILATAXI GUALLO LUZ AMERICA"/>
    <n v="603825308"/>
    <x v="1"/>
    <x v="1"/>
    <x v="0"/>
    <x v="1"/>
    <x v="2"/>
    <s v="RIOBAMBA"/>
    <s v="PUNGALA"/>
    <x v="0"/>
    <n v="1000777"/>
    <x v="0"/>
    <m/>
    <n v="3.2"/>
    <s v="0.00"/>
    <s v="0.00"/>
    <s v="0.00"/>
    <s v="0.00"/>
    <s v="0.00"/>
    <s v="0.00"/>
    <n v="3.2"/>
  </r>
  <r>
    <n v="1000710"/>
    <s v="MATRIZ"/>
    <s v="BRAVO GUACHO MARIA EUGENIA "/>
    <n v="603334350"/>
    <x v="0"/>
    <x v="1"/>
    <x v="0"/>
    <x v="0"/>
    <x v="2"/>
    <s v="RIOBAMBA"/>
    <s v="YARUQUIES"/>
    <x v="1"/>
    <n v="1000779"/>
    <x v="0"/>
    <m/>
    <n v="0.86"/>
    <s v="0.00"/>
    <s v="0.00"/>
    <s v="0.00"/>
    <s v="0.00"/>
    <s v="0.00"/>
    <s v="0.00"/>
    <n v="0.86"/>
  </r>
  <r>
    <n v="1000712"/>
    <s v="MATRIZ"/>
    <s v="ALBARRACIN VALENCIA DIANA AZUCENA"/>
    <n v="1713392387"/>
    <x v="0"/>
    <x v="1"/>
    <x v="0"/>
    <x v="0"/>
    <x v="1"/>
    <s v="QUITO"/>
    <s v="SAN BLAS"/>
    <x v="1"/>
    <n v="1000781"/>
    <x v="0"/>
    <m/>
    <n v="0.02"/>
    <s v="0.00"/>
    <s v="0.00"/>
    <s v="0.00"/>
    <s v="50.00"/>
    <s v="0.00"/>
    <s v="0.00"/>
    <n v="50.02"/>
  </r>
  <r>
    <n v="1000713"/>
    <s v="MATRIZ"/>
    <s v="YAMBAY BUÑAY PABLO RAUL"/>
    <n v="1719199455"/>
    <x v="1"/>
    <x v="0"/>
    <x v="0"/>
    <x v="1"/>
    <x v="1"/>
    <s v="QUITO"/>
    <s v="LA LIBERTAD"/>
    <x v="0"/>
    <n v="1000782"/>
    <x v="0"/>
    <m/>
    <n v="3043.63"/>
    <s v="0.00"/>
    <s v="0.00"/>
    <s v="0.00"/>
    <s v="0.00"/>
    <s v="0.00"/>
    <s v="0.17"/>
    <n v="3043.63"/>
  </r>
  <r>
    <n v="1000478"/>
    <s v="MATRIZ"/>
    <s v="MARTINEZ CANACUAN CARMEN ALEXANDRA"/>
    <n v="401628508"/>
    <x v="0"/>
    <x v="1"/>
    <x v="0"/>
    <x v="1"/>
    <x v="4"/>
    <s v="MONTUFAR"/>
    <s v="GONZALEZ SUAREZ"/>
    <x v="1"/>
    <n v="1000783"/>
    <x v="0"/>
    <m/>
    <n v="3.81"/>
    <s v="0.00"/>
    <s v="0.00"/>
    <s v="0.00"/>
    <s v="0.00"/>
    <s v="0.00"/>
    <s v="0.00"/>
    <n v="3.81"/>
  </r>
  <r>
    <n v="1000714"/>
    <s v="MATRIZ"/>
    <s v="MORALES FRANCO ROBERTO CARLOS "/>
    <n v="917713232"/>
    <x v="0"/>
    <x v="0"/>
    <x v="0"/>
    <x v="1"/>
    <x v="5"/>
    <s v="MILAGRO"/>
    <s v="MARISCAL SUCRE"/>
    <x v="0"/>
    <n v="1000784"/>
    <x v="0"/>
    <m/>
    <n v="55.02"/>
    <s v="0.00"/>
    <s v="0.00"/>
    <s v="0.00"/>
    <s v="0.00"/>
    <s v="0.00"/>
    <s v="0.00"/>
    <n v="55.02"/>
  </r>
  <r>
    <n v="1000715"/>
    <s v="MATRIZ"/>
    <s v="YUMICEBA CRIOLLO JUANA ."/>
    <n v="1714080700"/>
    <x v="1"/>
    <x v="1"/>
    <x v="0"/>
    <x v="2"/>
    <x v="2"/>
    <s v="RIOBAMBA"/>
    <s v="CACHA (CAB EN MACHANGARA)"/>
    <x v="0"/>
    <n v="1000785"/>
    <x v="0"/>
    <m/>
    <n v="15.63"/>
    <s v="0.00"/>
    <s v="0.00"/>
    <s v="0.00"/>
    <s v="0.00"/>
    <s v="0.00"/>
    <s v="0.00"/>
    <n v="15.63"/>
  </r>
  <r>
    <n v="1000716"/>
    <s v="MATRIZ"/>
    <s v="CAIZA CAIZA ANA MARIA"/>
    <n v="1707169437"/>
    <x v="0"/>
    <x v="1"/>
    <x v="0"/>
    <x v="2"/>
    <x v="1"/>
    <s v="QUITO"/>
    <s v="POMASQUI"/>
    <x v="0"/>
    <n v="1000786"/>
    <x v="0"/>
    <m/>
    <n v="6.21"/>
    <s v="0.00"/>
    <s v="0.00"/>
    <s v="0.00"/>
    <s v="50.00"/>
    <s v="0.00"/>
    <s v="0.00"/>
    <n v="56.21"/>
  </r>
  <r>
    <n v="1000717"/>
    <s v="MATRIZ"/>
    <s v="AIGAJE YAPO JENNY CRISTINA"/>
    <n v="1724328073"/>
    <x v="0"/>
    <x v="1"/>
    <x v="0"/>
    <x v="1"/>
    <x v="1"/>
    <s v="QUITO"/>
    <s v="COTOCOLLAO"/>
    <x v="1"/>
    <n v="1000787"/>
    <x v="0"/>
    <m/>
    <n v="20.079999999999998"/>
    <s v="0.00"/>
    <s v="0.00"/>
    <s v="0.00"/>
    <s v="0.00"/>
    <s v="0.00"/>
    <s v="0.00"/>
    <n v="20.079999999999998"/>
  </r>
  <r>
    <n v="1000718"/>
    <s v="MATRIZ"/>
    <s v="OSORIO CARDENAS ENRIQUE ISRAEL"/>
    <n v="1718547068"/>
    <x v="1"/>
    <x v="0"/>
    <x v="0"/>
    <x v="1"/>
    <x v="1"/>
    <s v="QUITO"/>
    <s v="SAN BLAS"/>
    <x v="1"/>
    <n v="1000788"/>
    <x v="0"/>
    <m/>
    <n v="0.06"/>
    <s v="0.00"/>
    <s v="0.00"/>
    <s v="0.00"/>
    <s v="0.00"/>
    <s v="0.00"/>
    <s v="0.00"/>
    <n v="0.06"/>
  </r>
  <r>
    <n v="1000719"/>
    <s v="MATRIZ"/>
    <s v="CUENCA SARANGO CESAR VENILDO"/>
    <n v="1100560117"/>
    <x v="0"/>
    <x v="0"/>
    <x v="0"/>
    <x v="1"/>
    <x v="8"/>
    <s v="CALVAS"/>
    <s v="CARIAMANGA"/>
    <x v="1"/>
    <n v="1000790"/>
    <x v="0"/>
    <m/>
    <n v="0.32"/>
    <s v="0.00"/>
    <s v="0.00"/>
    <s v="0.00"/>
    <s v="0.00"/>
    <s v="0.00"/>
    <s v="0.00"/>
    <n v="0.32"/>
  </r>
  <r>
    <n v="1000720"/>
    <s v="MATRIZ"/>
    <s v="ERAZO MONTESDEOCA DIEGO MARTIN"/>
    <n v="1709261380"/>
    <x v="0"/>
    <x v="0"/>
    <x v="0"/>
    <x v="1"/>
    <x v="1"/>
    <s v="QUITO"/>
    <s v="CHIMBACALLE"/>
    <x v="1"/>
    <n v="1000791"/>
    <x v="0"/>
    <m/>
    <n v="5.81"/>
    <s v="0.00"/>
    <s v="0.00"/>
    <s v="0.00"/>
    <s v="0.00"/>
    <s v="0.00"/>
    <s v="0.00"/>
    <n v="5.81"/>
  </r>
  <r>
    <n v="1000721"/>
    <s v="MATRIZ"/>
    <s v="CUICHAN YAPO EDISON FERNANDO"/>
    <n v="1719921080"/>
    <x v="0"/>
    <x v="0"/>
    <x v="0"/>
    <x v="1"/>
    <x v="1"/>
    <s v="QUITO"/>
    <s v="SAN BLAS"/>
    <x v="1"/>
    <n v="1000792"/>
    <x v="0"/>
    <m/>
    <n v="1.1000000000000001"/>
    <s v="0.00"/>
    <s v="0.00"/>
    <s v="0.00"/>
    <s v="0.00"/>
    <s v="0.00"/>
    <s v="0.00"/>
    <n v="1.1000000000000001"/>
  </r>
  <r>
    <n v="1000722"/>
    <s v="MATRIZ"/>
    <s v="URCUANGO PILCA ALDO DAVID"/>
    <n v="1755719307"/>
    <x v="0"/>
    <x v="1"/>
    <x v="0"/>
    <x v="3"/>
    <x v="1"/>
    <s v="QUITO"/>
    <s v="ITCHIMBIA"/>
    <x v="1"/>
    <n v="1000793"/>
    <x v="1"/>
    <n v="44569"/>
    <n v="1"/>
    <s v="0.00"/>
    <s v="0.00"/>
    <s v="0.00"/>
    <s v="0.00"/>
    <s v="0.00"/>
    <s v="0.00"/>
    <n v="1"/>
  </r>
  <r>
    <n v="1000723"/>
    <s v="MATRIZ"/>
    <s v="URCUANGO PILCA MIGUEL ANGEL"/>
    <n v="1755719257"/>
    <x v="0"/>
    <x v="1"/>
    <x v="0"/>
    <x v="3"/>
    <x v="1"/>
    <s v="QUITO"/>
    <s v="ITCHIMBIA"/>
    <x v="1"/>
    <n v="1000794"/>
    <x v="1"/>
    <n v="44569"/>
    <n v="1"/>
    <s v="0.00"/>
    <s v="0.00"/>
    <s v="0.00"/>
    <s v="0.00"/>
    <s v="0.00"/>
    <s v="0.00"/>
    <n v="1"/>
  </r>
  <r>
    <n v="1000724"/>
    <s v="MATRIZ"/>
    <s v="SALAME SHUSHO GLADYS VERONICA"/>
    <n v="1723642409"/>
    <x v="0"/>
    <x v="1"/>
    <x v="0"/>
    <x v="1"/>
    <x v="14"/>
    <s v="SANTO DOMINGO"/>
    <s v="SANTO DOMINGO DE LOS COLORADOS"/>
    <x v="1"/>
    <n v="1000795"/>
    <x v="0"/>
    <m/>
    <n v="0"/>
    <s v="0.00"/>
    <s v="0.00"/>
    <s v="0.00"/>
    <s v="0.00"/>
    <s v="0.00"/>
    <s v="0.00"/>
    <n v="0"/>
  </r>
  <r>
    <n v="1000726"/>
    <s v="MATRIZ"/>
    <s v="DACTO VACA ROCIO DEL PILAR"/>
    <n v="1707130892"/>
    <x v="0"/>
    <x v="1"/>
    <x v="0"/>
    <x v="2"/>
    <x v="1"/>
    <s v="QUITO"/>
    <s v="GONZALEZ SUAREZ"/>
    <x v="1"/>
    <n v="1000796"/>
    <x v="0"/>
    <m/>
    <n v="0.06"/>
    <s v="0.00"/>
    <s v="0.00"/>
    <s v="0.00"/>
    <s v="0.00"/>
    <s v="0.00"/>
    <s v="0.00"/>
    <n v="0.06"/>
  </r>
  <r>
    <n v="1000727"/>
    <s v="MATRIZ"/>
    <s v="VILLAGRAN ALMEIDA JUAN HUGO"/>
    <n v="1709428849"/>
    <x v="0"/>
    <x v="0"/>
    <x v="0"/>
    <x v="2"/>
    <x v="1"/>
    <s v="QUITO"/>
    <s v="ATAHUALPA"/>
    <x v="0"/>
    <n v="1000797"/>
    <x v="0"/>
    <m/>
    <n v="0.03"/>
    <s v="0.00"/>
    <s v="0.00"/>
    <s v="0.00"/>
    <s v="0.00"/>
    <s v="0.00"/>
    <s v="0.00"/>
    <n v="0.03"/>
  </r>
  <r>
    <n v="1000728"/>
    <s v="MATRIZ"/>
    <s v="PILCO NINABANDA SILVANA MARIELA "/>
    <n v="604129106"/>
    <x v="0"/>
    <x v="1"/>
    <x v="0"/>
    <x v="0"/>
    <x v="2"/>
    <s v="RIOBAMBA"/>
    <s v="LIZARZABURU"/>
    <x v="1"/>
    <n v="1000798"/>
    <x v="0"/>
    <m/>
    <n v="2"/>
    <s v="0.00"/>
    <s v="0.00"/>
    <s v="0.00"/>
    <s v="0.00"/>
    <s v="0.00"/>
    <s v="0.00"/>
    <n v="2"/>
  </r>
  <r>
    <n v="1000729"/>
    <s v="MATRIZ"/>
    <s v="YAPO GUACOLLANTE ZOILA MARIA"/>
    <n v="1706941968"/>
    <x v="0"/>
    <x v="1"/>
    <x v="0"/>
    <x v="2"/>
    <x v="1"/>
    <s v="QUITO"/>
    <s v="CHILLOGALLO"/>
    <x v="1"/>
    <n v="1000799"/>
    <x v="0"/>
    <m/>
    <n v="5.58"/>
    <s v="0.00"/>
    <s v="0.00"/>
    <s v="0.00"/>
    <s v="0.00"/>
    <s v="0.00"/>
    <s v="0.00"/>
    <n v="5.58"/>
  </r>
  <r>
    <n v="1000730"/>
    <s v="MATRIZ"/>
    <s v="LANCHIMBA CACHUASQUI JHONNY GEOVANNY"/>
    <n v="1719241422"/>
    <x v="0"/>
    <x v="0"/>
    <x v="0"/>
    <x v="1"/>
    <x v="1"/>
    <s v="QUITO"/>
    <s v="LA MAGDALENA"/>
    <x v="1"/>
    <n v="1000800"/>
    <x v="0"/>
    <m/>
    <n v="3.36"/>
    <s v="0.00"/>
    <s v="0.00"/>
    <s v="0.00"/>
    <s v="200.00"/>
    <s v="0.00"/>
    <s v="0.00"/>
    <n v="203.36"/>
  </r>
  <r>
    <n v="1000731"/>
    <s v="MATRIZ"/>
    <s v="PRADO CABASCANGO ESPERIDION ."/>
    <n v="1707213045"/>
    <x v="0"/>
    <x v="0"/>
    <x v="0"/>
    <x v="2"/>
    <x v="4"/>
    <s v="ESPEJO"/>
    <s v="LA LIBERTAD (ALIZO)"/>
    <x v="0"/>
    <n v="1000801"/>
    <x v="0"/>
    <m/>
    <n v="191.03"/>
    <s v="0.00"/>
    <s v="0.00"/>
    <s v="0.00"/>
    <s v="0.00"/>
    <s v="0.00"/>
    <s v="0.00"/>
    <n v="191.03"/>
  </r>
  <r>
    <n v="1000732"/>
    <s v="MATRIZ"/>
    <s v="GUAYPACHA URQUIZO JAIME OSWALDO"/>
    <n v="1718718727"/>
    <x v="1"/>
    <x v="0"/>
    <x v="0"/>
    <x v="2"/>
    <x v="2"/>
    <s v="RIOBAMBA"/>
    <s v="CACHA (CAB EN MACHANGARA)"/>
    <x v="0"/>
    <n v="1000802"/>
    <x v="0"/>
    <m/>
    <n v="94.36"/>
    <s v="0.00"/>
    <s v="0.00"/>
    <s v="0.00"/>
    <s v="0.00"/>
    <s v="0.00"/>
    <s v="0.00"/>
    <n v="94.36"/>
  </r>
  <r>
    <n v="1000733"/>
    <s v="MATRIZ"/>
    <s v="EL PALACIO DE LA MARAVILLAS"/>
    <n v="1711620441"/>
    <x v="0"/>
    <x v="1"/>
    <x v="0"/>
    <x v="1"/>
    <x v="1"/>
    <s v="QUITO"/>
    <s v="COTOCOLLAO"/>
    <x v="1"/>
    <n v="1000803"/>
    <x v="0"/>
    <m/>
    <n v="2.79"/>
    <s v="0.00"/>
    <s v="0.00"/>
    <s v="0.00"/>
    <s v="0.00"/>
    <s v="0.00"/>
    <s v="0.00"/>
    <n v="2.79"/>
  </r>
  <r>
    <n v="1000734"/>
    <s v="MATRIZ"/>
    <s v="CAISAGUANO TOAQUIZA JUAN ."/>
    <n v="501842462"/>
    <x v="0"/>
    <x v="0"/>
    <x v="0"/>
    <x v="2"/>
    <x v="11"/>
    <s v="PUJILI"/>
    <s v="GUANGAJE"/>
    <x v="0"/>
    <n v="1000804"/>
    <x v="0"/>
    <m/>
    <n v="0"/>
    <s v="0.00"/>
    <s v="0.00"/>
    <s v="0.00"/>
    <s v="0.00"/>
    <s v="0.00"/>
    <s v="0.00"/>
    <n v="0"/>
  </r>
  <r>
    <n v="1000735"/>
    <s v="MATRIZ"/>
    <s v="LOZANO VARGAS MELBA VANESSA"/>
    <n v="925389439"/>
    <x v="1"/>
    <x v="1"/>
    <x v="0"/>
    <x v="1"/>
    <x v="5"/>
    <s v="LOMAS DE SARGENTILLO"/>
    <s v="LOMAS DE SARGENTILLO"/>
    <x v="1"/>
    <n v="1000805"/>
    <x v="0"/>
    <m/>
    <n v="29.55"/>
    <s v="0.00"/>
    <s v="0.00"/>
    <s v="0.00"/>
    <s v="100.00"/>
    <s v="0.00"/>
    <s v="0.00"/>
    <n v="129.55000000000001"/>
  </r>
  <r>
    <n v="1000736"/>
    <s v="MATRIZ"/>
    <s v="URQUIZO URQUIZO ARIEL MATEO"/>
    <n v="1750072413"/>
    <x v="1"/>
    <x v="1"/>
    <x v="0"/>
    <x v="2"/>
    <x v="1"/>
    <s v="QUITO"/>
    <s v="SAN BLAS"/>
    <x v="1"/>
    <n v="1000807"/>
    <x v="0"/>
    <m/>
    <n v="16.13"/>
    <s v="0.00"/>
    <s v="0.00"/>
    <s v="0.00"/>
    <s v="0.00"/>
    <s v="0.00"/>
    <s v="0.00"/>
    <n v="16.13"/>
  </r>
  <r>
    <n v="1000737"/>
    <s v="MATRIZ"/>
    <s v="SIERRA CRUZ MYRIAM ALEXANDRA"/>
    <n v="1716621352"/>
    <x v="0"/>
    <x v="1"/>
    <x v="0"/>
    <x v="2"/>
    <x v="1"/>
    <s v="QUITO"/>
    <s v="CHIMBACALLE"/>
    <x v="1"/>
    <n v="1000808"/>
    <x v="0"/>
    <m/>
    <n v="0"/>
    <s v="0.00"/>
    <s v="0.00"/>
    <s v="0.00"/>
    <s v="0.00"/>
    <s v="0.00"/>
    <s v="0.00"/>
    <n v="0"/>
  </r>
  <r>
    <n v="1000738"/>
    <s v="MATRIZ"/>
    <s v="PATIN REA TOMAS ."/>
    <n v="200478915"/>
    <x v="1"/>
    <x v="0"/>
    <x v="0"/>
    <x v="3"/>
    <x v="0"/>
    <s v="GUARANDA"/>
    <s v="ANGEL POLIBIO CHAVES"/>
    <x v="1"/>
    <n v="1000809"/>
    <x v="0"/>
    <m/>
    <n v="3.79"/>
    <s v="0.00"/>
    <s v="0.00"/>
    <s v="0.00"/>
    <s v="0.00"/>
    <s v="0.00"/>
    <s v="0.00"/>
    <n v="3.79"/>
  </r>
  <r>
    <n v="1000739"/>
    <s v="MATRIZ"/>
    <s v="LOACHAMIN QUINGA JORGE RODRIGO"/>
    <n v="1720337110"/>
    <x v="0"/>
    <x v="0"/>
    <x v="0"/>
    <x v="2"/>
    <x v="1"/>
    <s v="QUITO"/>
    <s v="AMAGUAÑA"/>
    <x v="0"/>
    <n v="1000810"/>
    <x v="1"/>
    <n v="44594"/>
    <n v="13.07"/>
    <s v="0.00"/>
    <s v="0.00"/>
    <s v="0.00"/>
    <s v="0.00"/>
    <s v="0.00"/>
    <s v="0.00"/>
    <n v="13.07"/>
  </r>
  <r>
    <n v="1000741"/>
    <s v="MATRIZ"/>
    <s v="MUZO SIMBAÑA PEDRO MARIO"/>
    <n v="1704264744"/>
    <x v="0"/>
    <x v="0"/>
    <x v="0"/>
    <x v="1"/>
    <x v="1"/>
    <s v="QUITO"/>
    <s v="CARCELEN"/>
    <x v="1"/>
    <n v="1000811"/>
    <x v="0"/>
    <m/>
    <n v="58.28"/>
    <s v="0.00"/>
    <s v="0.00"/>
    <s v="0.00"/>
    <s v="0.00"/>
    <s v="0.00"/>
    <s v="0.00"/>
    <n v="58.28"/>
  </r>
  <r>
    <n v="1000742"/>
    <s v="MATRIZ"/>
    <s v="BAUTISTA TUSA JOSELYN NICOLE"/>
    <n v="604591404"/>
    <x v="0"/>
    <x v="1"/>
    <x v="0"/>
    <x v="2"/>
    <x v="10"/>
    <s v="AMBATO"/>
    <s v="MATRIZ"/>
    <x v="1"/>
    <n v="1000812"/>
    <x v="0"/>
    <m/>
    <n v="0"/>
    <s v="0.00"/>
    <s v="0.00"/>
    <s v="0.00"/>
    <s v="0.00"/>
    <s v="0.00"/>
    <s v="0.00"/>
    <n v="0"/>
  </r>
  <r>
    <n v="1000743"/>
    <s v="MATRIZ"/>
    <s v="DOMINGUEZ CABEZAS MARTHA DEL ROCIO "/>
    <n v="603238114"/>
    <x v="0"/>
    <x v="1"/>
    <x v="0"/>
    <x v="3"/>
    <x v="2"/>
    <s v="RIOBAMBA"/>
    <s v="VELOZ"/>
    <x v="1"/>
    <n v="1000813"/>
    <x v="0"/>
    <m/>
    <n v="0"/>
    <s v="0.00"/>
    <s v="0.00"/>
    <s v="0.00"/>
    <s v="0.00"/>
    <s v="0.00"/>
    <s v="0.00"/>
    <n v="0"/>
  </r>
  <r>
    <n v="1000740"/>
    <s v="MATRIZ"/>
    <s v="GARCES CORTEZ PABLO JAVIER"/>
    <n v="1716648066"/>
    <x v="0"/>
    <x v="0"/>
    <x v="0"/>
    <x v="0"/>
    <x v="10"/>
    <s v="AMBATO"/>
    <s v="MATRIZ"/>
    <x v="1"/>
    <n v="1000814"/>
    <x v="1"/>
    <n v="44599"/>
    <n v="18.079999999999998"/>
    <s v="0.00"/>
    <s v="0.00"/>
    <s v="0.00"/>
    <s v="0.00"/>
    <s v="0.00"/>
    <s v="0.00"/>
    <n v="18.079999999999998"/>
  </r>
  <r>
    <n v="1000744"/>
    <s v="MATRIZ"/>
    <s v="MAÑAY CHUGÑAY CARMEN AMELIA"/>
    <n v="605611565"/>
    <x v="1"/>
    <x v="1"/>
    <x v="0"/>
    <x v="1"/>
    <x v="2"/>
    <s v="RIOBAMBA"/>
    <s v="LIZARZABURU"/>
    <x v="1"/>
    <n v="1000815"/>
    <x v="0"/>
    <m/>
    <n v="8.36"/>
    <s v="0.00"/>
    <s v="0.00"/>
    <s v="0.00"/>
    <s v="0.00"/>
    <s v="0.00"/>
    <s v="0.00"/>
    <n v="8.36"/>
  </r>
  <r>
    <n v="1000745"/>
    <s v="MATRIZ"/>
    <s v="CHIZA CANDO FABIOLA ."/>
    <n v="1003162938"/>
    <x v="1"/>
    <x v="1"/>
    <x v="0"/>
    <x v="3"/>
    <x v="7"/>
    <s v="OTAVALO"/>
    <s v="JORDAN"/>
    <x v="1"/>
    <n v="1000816"/>
    <x v="1"/>
    <n v="44615"/>
    <n v="23.16"/>
    <s v="0.00"/>
    <s v="0.00"/>
    <s v="0.00"/>
    <s v="0.00"/>
    <s v="0.00"/>
    <s v="0.00"/>
    <n v="23.16"/>
  </r>
  <r>
    <n v="1000746"/>
    <s v="MATRIZ"/>
    <s v="CHUGCHILAN ALDANA NANCY VERONICA"/>
    <n v="1724607658"/>
    <x v="0"/>
    <x v="1"/>
    <x v="0"/>
    <x v="1"/>
    <x v="1"/>
    <s v="QUITO"/>
    <s v="YARUQUI"/>
    <x v="0"/>
    <n v="1000817"/>
    <x v="1"/>
    <n v="44586"/>
    <n v="3"/>
    <s v="0.00"/>
    <s v="0.00"/>
    <s v="0.00"/>
    <s v="0.00"/>
    <s v="0.00"/>
    <s v="0.00"/>
    <n v="3"/>
  </r>
  <r>
    <n v="1000747"/>
    <s v="MATRIZ"/>
    <s v="GUACHAMIN CONLAGO KARINA NATHALY"/>
    <n v="1723203251"/>
    <x v="0"/>
    <x v="1"/>
    <x v="0"/>
    <x v="1"/>
    <x v="1"/>
    <s v="QUITO"/>
    <s v="CENTRO HISTORICO"/>
    <x v="1"/>
    <n v="1000818"/>
    <x v="1"/>
    <n v="44587"/>
    <n v="6"/>
    <s v="0.00"/>
    <s v="0.00"/>
    <s v="0.00"/>
    <s v="0.00"/>
    <s v="0.00"/>
    <s v="0.00"/>
    <n v="6"/>
  </r>
  <r>
    <n v="1000748"/>
    <s v="MATRIZ"/>
    <s v="GUALOTO TAPUY CARLOS ALBERTO"/>
    <n v="1714578869"/>
    <x v="0"/>
    <x v="0"/>
    <x v="0"/>
    <x v="2"/>
    <x v="1"/>
    <s v="QUITO"/>
    <s v="SAN BLAS"/>
    <x v="1"/>
    <n v="1000819"/>
    <x v="0"/>
    <m/>
    <n v="0.03"/>
    <s v="0.00"/>
    <s v="0.00"/>
    <s v="0.00"/>
    <s v="100.00"/>
    <s v="0.00"/>
    <s v="0.01"/>
    <n v="100.03"/>
  </r>
  <r>
    <n v="1000749"/>
    <s v="MATRIZ"/>
    <s v="MORALES MORALES JOSE EDUARDO"/>
    <n v="1719769109"/>
    <x v="0"/>
    <x v="1"/>
    <x v="0"/>
    <x v="2"/>
    <x v="1"/>
    <s v="QUITO"/>
    <s v="COTOCOLLAO"/>
    <x v="1"/>
    <n v="1000820"/>
    <x v="0"/>
    <m/>
    <n v="0"/>
    <s v="0.00"/>
    <s v="0.00"/>
    <s v="0.00"/>
    <s v="0.00"/>
    <s v="0.00"/>
    <s v="0.00"/>
    <n v="0"/>
  </r>
  <r>
    <n v="1000750"/>
    <s v="MATRIZ"/>
    <s v="LARA MAÑAY SANDRA NOEMY "/>
    <n v="605227503"/>
    <x v="1"/>
    <x v="1"/>
    <x v="0"/>
    <x v="1"/>
    <x v="2"/>
    <s v="RIOBAMBA"/>
    <s v="LICTO"/>
    <x v="0"/>
    <n v="1000821"/>
    <x v="0"/>
    <m/>
    <n v="67.510000000000005"/>
    <s v="0.00"/>
    <s v="0.00"/>
    <s v="0.00"/>
    <s v="0.00"/>
    <s v="0.00"/>
    <s v="0.00"/>
    <n v="67.510000000000005"/>
  </r>
  <r>
    <n v="1000751"/>
    <s v="MATRIZ"/>
    <s v="RIOS REVELO IRMA ROCIO"/>
    <n v="1714906342"/>
    <x v="0"/>
    <x v="1"/>
    <x v="0"/>
    <x v="1"/>
    <x v="1"/>
    <s v="QUITO"/>
    <s v="GONZALEZ SUAREZ"/>
    <x v="1"/>
    <n v="1000822"/>
    <x v="1"/>
    <n v="44599"/>
    <n v="8.07"/>
    <s v="0.00"/>
    <s v="0.00"/>
    <s v="0.00"/>
    <s v="0.00"/>
    <s v="0.00"/>
    <s v="0.00"/>
    <n v="8.07"/>
  </r>
  <r>
    <n v="1000752"/>
    <s v="MATRIZ"/>
    <s v="FARINANGO MANGUIA JOSE MARIA"/>
    <n v="1711426377"/>
    <x v="0"/>
    <x v="0"/>
    <x v="0"/>
    <x v="1"/>
    <x v="1"/>
    <s v="QUITO"/>
    <s v="POMASQUI"/>
    <x v="0"/>
    <n v="1000823"/>
    <x v="0"/>
    <m/>
    <n v="10.98"/>
    <s v="0.00"/>
    <s v="0.00"/>
    <s v="0.00"/>
    <s v="105.00"/>
    <s v="0.00"/>
    <s v="0.01"/>
    <n v="115.98"/>
  </r>
  <r>
    <n v="1000753"/>
    <s v="MATRIZ"/>
    <s v="HERNANDEZ LAMINIA DILAN SEBASTIAN"/>
    <n v="1725802159"/>
    <x v="0"/>
    <x v="0"/>
    <x v="0"/>
    <x v="1"/>
    <x v="1"/>
    <s v="QUITO"/>
    <s v="COTOCOLLAO"/>
    <x v="1"/>
    <n v="1000824"/>
    <x v="0"/>
    <m/>
    <n v="23.21"/>
    <s v="0.00"/>
    <s v="0.00"/>
    <s v="0.00"/>
    <s v="0.00"/>
    <s v="0.00"/>
    <s v="0.00"/>
    <n v="23.21"/>
  </r>
  <r>
    <n v="1000754"/>
    <s v="MATRIZ"/>
    <s v="MORALES PRADO ARMANDO PATRICIO"/>
    <n v="601492853"/>
    <x v="0"/>
    <x v="0"/>
    <x v="0"/>
    <x v="1"/>
    <x v="1"/>
    <s v="QUITO"/>
    <s v="GONZALEZ SUAREZ"/>
    <x v="1"/>
    <n v="1000825"/>
    <x v="0"/>
    <m/>
    <n v="5405.93"/>
    <s v="0.00"/>
    <s v="0.00"/>
    <s v="0.00"/>
    <s v="0.00"/>
    <s v="0.00"/>
    <s v="0.45"/>
    <n v="5405.93"/>
  </r>
  <r>
    <n v="1000755"/>
    <s v="MATRIZ"/>
    <s v="TENENUELA GUAPI NIEVES ."/>
    <n v="602178170"/>
    <x v="1"/>
    <x v="1"/>
    <x v="0"/>
    <x v="2"/>
    <x v="2"/>
    <s v="COLTA"/>
    <s v="CAJABAMBA"/>
    <x v="1"/>
    <n v="1000826"/>
    <x v="0"/>
    <m/>
    <n v="0.01"/>
    <s v="0.00"/>
    <s v="0.00"/>
    <s v="0.00"/>
    <s v="10.00"/>
    <s v="0.00"/>
    <s v="0.00"/>
    <n v="10.01"/>
  </r>
  <r>
    <n v="1000756"/>
    <s v="MATRIZ"/>
    <s v="CHICAISA GUANOTASIG MANUEL ESPIRITU"/>
    <n v="501792105"/>
    <x v="0"/>
    <x v="0"/>
    <x v="0"/>
    <x v="3"/>
    <x v="11"/>
    <s v="PUJILI"/>
    <s v="PUJILI"/>
    <x v="1"/>
    <n v="1000827"/>
    <x v="1"/>
    <n v="44597"/>
    <n v="23.16"/>
    <s v="0.00"/>
    <s v="0.00"/>
    <s v="0.00"/>
    <s v="0.00"/>
    <s v="0.00"/>
    <s v="0.00"/>
    <n v="23.16"/>
  </r>
  <r>
    <n v="1000757"/>
    <s v="MATRIZ"/>
    <s v="ARIAS MARTINEZ JULY KARINA"/>
    <n v="1720401569"/>
    <x v="0"/>
    <x v="1"/>
    <x v="0"/>
    <x v="0"/>
    <x v="15"/>
    <s v="QUININDE"/>
    <s v="ROSA ZARATE (QUINDE)"/>
    <x v="1"/>
    <n v="1000828"/>
    <x v="0"/>
    <m/>
    <n v="54.2"/>
    <s v="0.00"/>
    <s v="0.00"/>
    <s v="0.00"/>
    <s v="0.00"/>
    <s v="0.00"/>
    <s v="0.00"/>
    <n v="54.2"/>
  </r>
  <r>
    <n v="1000758"/>
    <s v="MATRIZ"/>
    <s v="GUERRERO CASTILLO JIMMY ALEXANDER"/>
    <n v="1500912363"/>
    <x v="0"/>
    <x v="0"/>
    <x v="0"/>
    <x v="1"/>
    <x v="16"/>
    <s v="TENA"/>
    <s v="TENA"/>
    <x v="1"/>
    <n v="1000829"/>
    <x v="0"/>
    <m/>
    <n v="0"/>
    <s v="0.00"/>
    <s v="0.00"/>
    <s v="0.00"/>
    <s v="0.00"/>
    <s v="0.00"/>
    <s v="0.00"/>
    <n v="0"/>
  </r>
  <r>
    <n v="1000759"/>
    <s v="MATRIZ"/>
    <s v="GARCIA VIVAS FREDY FERNANDO"/>
    <n v="1708857527"/>
    <x v="0"/>
    <x v="0"/>
    <x v="0"/>
    <x v="3"/>
    <x v="1"/>
    <s v="QUITO"/>
    <s v="COTOCOLLAO"/>
    <x v="1"/>
    <n v="1000830"/>
    <x v="0"/>
    <m/>
    <n v="0"/>
    <s v="0.00"/>
    <s v="0.00"/>
    <s v="0.00"/>
    <s v="0.00"/>
    <s v="0.00"/>
    <s v="0.00"/>
    <n v="0"/>
  </r>
  <r>
    <n v="1000760"/>
    <s v="MATRIZ"/>
    <s v="GUARACA URQUIZO ALFREDO DUCHICELA"/>
    <n v="1724371909"/>
    <x v="0"/>
    <x v="0"/>
    <x v="0"/>
    <x v="1"/>
    <x v="1"/>
    <s v="QUITO"/>
    <s v="COTOCOLLAO"/>
    <x v="1"/>
    <n v="1000831"/>
    <x v="0"/>
    <m/>
    <n v="0.04"/>
    <s v="0.00"/>
    <s v="0.00"/>
    <s v="0.00"/>
    <s v="0.00"/>
    <s v="0.00"/>
    <s v="0.00"/>
    <n v="0.04"/>
  </r>
  <r>
    <n v="1000226"/>
    <s v="MATRIZ"/>
    <s v="VALDEZ VALDEZ MARIA REBECA"/>
    <n v="1720420700"/>
    <x v="1"/>
    <x v="1"/>
    <x v="0"/>
    <x v="2"/>
    <x v="1"/>
    <s v="QUITO"/>
    <s v="COTOCOLLAO"/>
    <x v="1"/>
    <n v="1000832"/>
    <x v="0"/>
    <m/>
    <n v="75.13"/>
    <s v="0.00"/>
    <s v="0.00"/>
    <s v="0.00"/>
    <s v="0.00"/>
    <s v="0.00"/>
    <s v="0.00"/>
    <n v="75.13"/>
  </r>
  <r>
    <n v="1000761"/>
    <s v="MATRIZ"/>
    <s v="DUCHI CAMPOVERDE MARIA CAROLINA "/>
    <n v="602568875"/>
    <x v="0"/>
    <x v="1"/>
    <x v="0"/>
    <x v="2"/>
    <x v="2"/>
    <s v="GUANO"/>
    <s v="SAN ANDRES"/>
    <x v="0"/>
    <n v="1000833"/>
    <x v="0"/>
    <m/>
    <n v="0"/>
    <s v="0.00"/>
    <s v="0.00"/>
    <s v="0.00"/>
    <s v="0.00"/>
    <s v="0.00"/>
    <s v="0.00"/>
    <n v="0"/>
  </r>
  <r>
    <n v="1000762"/>
    <s v="MATRIZ"/>
    <s v="CRIOLLO NIAMA LUIS ALFREDO"/>
    <n v="1726155888"/>
    <x v="1"/>
    <x v="0"/>
    <x v="0"/>
    <x v="1"/>
    <x v="2"/>
    <s v="RIOBAMBA"/>
    <s v="CACHA (CAB EN MACHANGARA)"/>
    <x v="0"/>
    <n v="1000834"/>
    <x v="0"/>
    <m/>
    <n v="0"/>
    <s v="0.00"/>
    <s v="0.00"/>
    <s v="0.00"/>
    <s v="0.00"/>
    <s v="0.00"/>
    <s v="0.00"/>
    <n v="0"/>
  </r>
  <r>
    <n v="1000763"/>
    <s v="MATRIZ"/>
    <s v="PAGUAY GUAMAN GLADYS ELENA"/>
    <n v="202021325"/>
    <x v="0"/>
    <x v="1"/>
    <x v="0"/>
    <x v="1"/>
    <x v="0"/>
    <s v="CHILLANES"/>
    <s v="CHILLANES"/>
    <x v="1"/>
    <n v="1000835"/>
    <x v="0"/>
    <m/>
    <n v="3.16"/>
    <s v="0.00"/>
    <s v="0.00"/>
    <s v="0.00"/>
    <s v="0.00"/>
    <s v="0.00"/>
    <s v="0.00"/>
    <n v="3.16"/>
  </r>
  <r>
    <n v="1000765"/>
    <s v="MATRIZ"/>
    <s v="ESPAÑA BAQUE DANIEL FERNANDO"/>
    <n v="915429369"/>
    <x v="0"/>
    <x v="0"/>
    <x v="0"/>
    <x v="1"/>
    <x v="5"/>
    <s v="GUAYAQUIL"/>
    <s v="CARBO (CONCEPCION)"/>
    <x v="1"/>
    <n v="1000837"/>
    <x v="1"/>
    <n v="44596"/>
    <n v="33.17"/>
    <s v="0.00"/>
    <s v="0.00"/>
    <s v="0.00"/>
    <s v="0.00"/>
    <s v="0.00"/>
    <s v="0.00"/>
    <n v="33.17"/>
  </r>
  <r>
    <n v="1000766"/>
    <s v="MATRIZ"/>
    <s v="CARRILLO QUINATOA SEGUNDO JULIAN"/>
    <n v="200865863"/>
    <x v="0"/>
    <x v="0"/>
    <x v="0"/>
    <x v="1"/>
    <x v="0"/>
    <s v="CHILLANES"/>
    <s v="CHILLANES"/>
    <x v="1"/>
    <n v="1000838"/>
    <x v="1"/>
    <n v="44596"/>
    <n v="3"/>
    <s v="0.00"/>
    <s v="0.00"/>
    <s v="0.00"/>
    <s v="0.00"/>
    <s v="0.00"/>
    <s v="0.00"/>
    <n v="3"/>
  </r>
  <r>
    <n v="1000767"/>
    <s v="MATRIZ"/>
    <s v="TELLO VEGA AUREA ESTHELA"/>
    <n v="1711590685"/>
    <x v="0"/>
    <x v="1"/>
    <x v="0"/>
    <x v="1"/>
    <x v="8"/>
    <s v="MACARA"/>
    <s v="MACARA (MANUEL ENRIQUE RENGEL SUQUILANDA"/>
    <x v="1"/>
    <n v="1000839"/>
    <x v="1"/>
    <n v="44596"/>
    <n v="3"/>
    <s v="0.00"/>
    <s v="0.00"/>
    <s v="0.00"/>
    <s v="0.00"/>
    <s v="0.00"/>
    <s v="0.00"/>
    <n v="3"/>
  </r>
  <r>
    <n v="1000768"/>
    <s v="MATRIZ"/>
    <s v="LEON FREIRE YAJAIRA LIZBETH"/>
    <n v="603966532"/>
    <x v="0"/>
    <x v="1"/>
    <x v="0"/>
    <x v="0"/>
    <x v="2"/>
    <s v="RIOBAMBA"/>
    <s v="MALDONADO"/>
    <x v="0"/>
    <n v="1000840"/>
    <x v="1"/>
    <n v="44596"/>
    <n v="3"/>
    <s v="0.00"/>
    <s v="0.00"/>
    <s v="0.00"/>
    <s v="0.00"/>
    <s v="0.00"/>
    <s v="0.00"/>
    <n v="3"/>
  </r>
  <r>
    <n v="1000769"/>
    <s v="MATRIZ"/>
    <s v="ÑAMA HUARACA JESSICA MARCIA"/>
    <n v="606346823"/>
    <x v="1"/>
    <x v="1"/>
    <x v="0"/>
    <x v="1"/>
    <x v="2"/>
    <s v="RIOBAMBA"/>
    <s v="CACHA (CAB EN MACHANGARA)"/>
    <x v="0"/>
    <n v="1000841"/>
    <x v="0"/>
    <m/>
    <n v="1.49"/>
    <s v="0.00"/>
    <s v="0.00"/>
    <s v="0.00"/>
    <s v="0.00"/>
    <s v="0.00"/>
    <s v="0.00"/>
    <n v="1.49"/>
  </r>
  <r>
    <n v="1000770"/>
    <s v="MATRIZ"/>
    <s v="MAYORGA VILLALVA BARINIA ELIZABETH"/>
    <n v="1708665326"/>
    <x v="0"/>
    <x v="1"/>
    <x v="0"/>
    <x v="0"/>
    <x v="10"/>
    <s v="AMBATO"/>
    <s v="MATRIZ"/>
    <x v="1"/>
    <n v="1000842"/>
    <x v="1"/>
    <n v="44599"/>
    <n v="3"/>
    <s v="0.00"/>
    <s v="0.00"/>
    <s v="0.00"/>
    <s v="0.00"/>
    <s v="0.00"/>
    <s v="0.00"/>
    <n v="3"/>
  </r>
  <r>
    <n v="1000771"/>
    <s v="MATRIZ"/>
    <s v="CACOANGO CRIOLLO DANIEL ."/>
    <n v="919816074"/>
    <x v="1"/>
    <x v="0"/>
    <x v="0"/>
    <x v="1"/>
    <x v="2"/>
    <s v="COLTA"/>
    <s v="CAJABAMBA"/>
    <x v="1"/>
    <n v="1000843"/>
    <x v="0"/>
    <m/>
    <n v="234.03"/>
    <s v="0.00"/>
    <s v="0.00"/>
    <s v="0.00"/>
    <s v="0.00"/>
    <s v="0.00"/>
    <s v="0.00"/>
    <n v="234.03"/>
  </r>
  <r>
    <n v="1000772"/>
    <s v="MATRIZ"/>
    <s v="TASAMBAY ASHQUI MANUEL ."/>
    <n v="1716331788"/>
    <x v="1"/>
    <x v="0"/>
    <x v="0"/>
    <x v="2"/>
    <x v="2"/>
    <s v="RIOBAMBA"/>
    <s v="YARUQUIES"/>
    <x v="1"/>
    <n v="1000844"/>
    <x v="0"/>
    <m/>
    <n v="37.64"/>
    <s v="0.00"/>
    <s v="0.00"/>
    <s v="0.00"/>
    <s v="181.00"/>
    <s v="0.00"/>
    <s v="0.01"/>
    <n v="218.64"/>
  </r>
  <r>
    <n v="1000773"/>
    <s v="MATRIZ"/>
    <s v="URQUIZO URQUIZO MARIO DANIEL"/>
    <n v="1725418899"/>
    <x v="1"/>
    <x v="0"/>
    <x v="0"/>
    <x v="1"/>
    <x v="1"/>
    <s v="QUITO"/>
    <s v="SAN BLAS"/>
    <x v="1"/>
    <n v="1000845"/>
    <x v="0"/>
    <m/>
    <n v="1.03"/>
    <s v="0.00"/>
    <s v="0.00"/>
    <s v="0.00"/>
    <s v="0.00"/>
    <s v="0.00"/>
    <s v="0.00"/>
    <n v="1.03"/>
  </r>
  <r>
    <n v="1000774"/>
    <s v="MATRIZ"/>
    <s v="CAYAMBE NIAMA IVAN GEOVANNY"/>
    <n v="1725665192"/>
    <x v="1"/>
    <x v="0"/>
    <x v="0"/>
    <x v="1"/>
    <x v="1"/>
    <s v="QUITO"/>
    <s v="COTOCOLLAO"/>
    <x v="1"/>
    <n v="1000846"/>
    <x v="0"/>
    <m/>
    <n v="602"/>
    <s v="0.00"/>
    <s v="0.00"/>
    <s v="0.00"/>
    <s v="0.00"/>
    <s v="0.00"/>
    <s v="0.00"/>
    <n v="602"/>
  </r>
  <r>
    <n v="1000775"/>
    <s v="MATRIZ"/>
    <s v="LEMA DUCHI HERNAN EFRAIN "/>
    <n v="604192369"/>
    <x v="0"/>
    <x v="0"/>
    <x v="0"/>
    <x v="1"/>
    <x v="2"/>
    <s v="GUANO"/>
    <s v="SAN ANDRES"/>
    <x v="0"/>
    <n v="1000847"/>
    <x v="1"/>
    <n v="44604"/>
    <n v="3"/>
    <s v="0.00"/>
    <s v="0.00"/>
    <s v="0.00"/>
    <s v="0.00"/>
    <s v="0.00"/>
    <s v="0.00"/>
    <n v="3"/>
  </r>
  <r>
    <n v="1000776"/>
    <s v="MATRIZ"/>
    <s v="VASQUEZ GUZMAN LUZ MARIA"/>
    <n v="1712726650"/>
    <x v="1"/>
    <x v="1"/>
    <x v="0"/>
    <x v="2"/>
    <x v="1"/>
    <s v="CAYAMBE"/>
    <s v="JUAN MONTALVO"/>
    <x v="1"/>
    <n v="1000848"/>
    <x v="1"/>
    <n v="44609"/>
    <n v="3"/>
    <s v="0.00"/>
    <s v="0.00"/>
    <s v="0.00"/>
    <s v="0.00"/>
    <s v="0.00"/>
    <s v="0.00"/>
    <n v="3"/>
  </r>
  <r>
    <n v="1000777"/>
    <s v="MATRIZ"/>
    <s v="CAZORLA LOGRONO EMILIA ALEXANDRA"/>
    <n v="602578643"/>
    <x v="0"/>
    <x v="1"/>
    <x v="0"/>
    <x v="0"/>
    <x v="2"/>
    <s v="RIOBAMBA"/>
    <s v="CALPI"/>
    <x v="0"/>
    <n v="1000849"/>
    <x v="1"/>
    <n v="44610"/>
    <n v="3"/>
    <s v="0.00"/>
    <s v="0.00"/>
    <s v="0.00"/>
    <s v="0.00"/>
    <s v="0.00"/>
    <s v="0.00"/>
    <n v="3"/>
  </r>
  <r>
    <n v="1000778"/>
    <s v="MATRIZ"/>
    <s v="SALAO TOAPANTA ERIKA MARISOL"/>
    <n v="603974593"/>
    <x v="0"/>
    <x v="1"/>
    <x v="0"/>
    <x v="3"/>
    <x v="2"/>
    <s v="RIOBAMBA"/>
    <s v="VELOZ"/>
    <x v="1"/>
    <n v="1000850"/>
    <x v="0"/>
    <m/>
    <n v="0.09"/>
    <s v="0.00"/>
    <s v="0.00"/>
    <s v="0.00"/>
    <s v="0.00"/>
    <s v="0.00"/>
    <s v="0.00"/>
    <n v="0.09"/>
  </r>
  <r>
    <n v="1000779"/>
    <s v="MATRIZ"/>
    <s v="YUNGAN TASAMBAY MARIA FRANCISCA"/>
    <n v="603780974"/>
    <x v="1"/>
    <x v="1"/>
    <x v="0"/>
    <x v="2"/>
    <x v="2"/>
    <s v="RIOBAMBA"/>
    <s v="YARUQUIES"/>
    <x v="1"/>
    <n v="1000851"/>
    <x v="0"/>
    <m/>
    <n v="1.72"/>
    <s v="0.00"/>
    <s v="0.00"/>
    <s v="0.00"/>
    <s v="0.00"/>
    <s v="0.00"/>
    <s v="0.00"/>
    <n v="1.72"/>
  </r>
  <r>
    <n v="1000780"/>
    <s v="MATRIZ"/>
    <s v="TASAMBAY VALDEZ JOSE ENRIQUE"/>
    <n v="1716928153"/>
    <x v="1"/>
    <x v="0"/>
    <x v="0"/>
    <x v="2"/>
    <x v="2"/>
    <s v="RIOBAMBA"/>
    <s v="CACHA (CAB EN MACHANGARA)"/>
    <x v="0"/>
    <n v="1000852"/>
    <x v="0"/>
    <m/>
    <n v="107.67"/>
    <s v="0.00"/>
    <s v="0.00"/>
    <s v="0.00"/>
    <s v="189.00"/>
    <s v="0.00"/>
    <s v="0.00"/>
    <n v="296.67"/>
  </r>
  <r>
    <n v="1000781"/>
    <s v="MATRIZ"/>
    <s v="CURIPALLO PERALTA NADIA ESTEFANIA"/>
    <n v="1752239069"/>
    <x v="0"/>
    <x v="1"/>
    <x v="0"/>
    <x v="0"/>
    <x v="1"/>
    <s v="QUITO"/>
    <s v="COTOCOLLAO"/>
    <x v="1"/>
    <n v="1000853"/>
    <x v="0"/>
    <m/>
    <n v="3.45"/>
    <s v="0.00"/>
    <s v="0.00"/>
    <s v="0.00"/>
    <s v="0.00"/>
    <s v="0.00"/>
    <s v="0.00"/>
    <n v="3.45"/>
  </r>
  <r>
    <n v="1000782"/>
    <s v="MATRIZ"/>
    <s v="RUIZ CERON MARIA DE LOURDES"/>
    <n v="1707168488"/>
    <x v="0"/>
    <x v="1"/>
    <x v="0"/>
    <x v="2"/>
    <x v="7"/>
    <s v="COTACACHI"/>
    <s v="QUIROGA"/>
    <x v="0"/>
    <n v="1000854"/>
    <x v="0"/>
    <m/>
    <n v="2.2799999999999998"/>
    <s v="0.00"/>
    <s v="0.00"/>
    <s v="0.00"/>
    <s v="220.00"/>
    <s v="0.00"/>
    <s v="0.01"/>
    <n v="222.28"/>
  </r>
  <r>
    <n v="1000783"/>
    <s v="MATRIZ"/>
    <s v="URQUIZO PADILLA JAIME OSWALDO"/>
    <n v="1720302080"/>
    <x v="1"/>
    <x v="0"/>
    <x v="0"/>
    <x v="2"/>
    <x v="2"/>
    <s v="RIOBAMBA"/>
    <s v="CACHA (CAB EN MACHANGARA)"/>
    <x v="0"/>
    <n v="1000855"/>
    <x v="0"/>
    <m/>
    <n v="7.0000000000000007E-2"/>
    <s v="0.00"/>
    <s v="0.00"/>
    <s v="0.00"/>
    <s v="240.00"/>
    <s v="0.00"/>
    <s v="0.00"/>
    <n v="240.07"/>
  </r>
  <r>
    <n v="1000784"/>
    <s v="MATRIZ"/>
    <s v="AGUAGALLO HUILCAREMA JOSE DANIEL"/>
    <n v="650211089"/>
    <x v="1"/>
    <x v="0"/>
    <x v="0"/>
    <x v="1"/>
    <x v="2"/>
    <s v="RIOBAMBA"/>
    <s v="CACHA (CAB EN MACHANGARA)"/>
    <x v="0"/>
    <n v="1000856"/>
    <x v="1"/>
    <n v="44613"/>
    <n v="3"/>
    <s v="0.00"/>
    <s v="0.00"/>
    <s v="0.00"/>
    <s v="0.00"/>
    <s v="0.00"/>
    <s v="0.00"/>
    <n v="3"/>
  </r>
  <r>
    <n v="1000785"/>
    <s v="MATRIZ"/>
    <s v="NUÑEZ GUALLASAMIN NELLY JAZMIN"/>
    <n v="1753857968"/>
    <x v="0"/>
    <x v="1"/>
    <x v="0"/>
    <x v="1"/>
    <x v="1"/>
    <s v="QUITO"/>
    <s v="CONOCOTO"/>
    <x v="0"/>
    <n v="1000857"/>
    <x v="0"/>
    <m/>
    <n v="199.36"/>
    <s v="0.00"/>
    <s v="0.00"/>
    <s v="0.00"/>
    <s v="93.05"/>
    <s v="0.00"/>
    <s v="0.00"/>
    <n v="292.41000000000003"/>
  </r>
  <r>
    <n v="1000786"/>
    <s v="MATRIZ"/>
    <s v="QUISAGUANO MOYOLEMA JUAN CARLOS"/>
    <n v="1710494236"/>
    <x v="0"/>
    <x v="0"/>
    <x v="0"/>
    <x v="1"/>
    <x v="1"/>
    <s v="QUITO"/>
    <s v="LA LIBERTAD"/>
    <x v="0"/>
    <n v="1000858"/>
    <x v="0"/>
    <m/>
    <n v="78.75"/>
    <s v="0.00"/>
    <s v="0.00"/>
    <s v="0.00"/>
    <s v="0.00"/>
    <s v="0.00"/>
    <s v="0.00"/>
    <n v="78.75"/>
  </r>
  <r>
    <n v="1000787"/>
    <s v="MATRIZ"/>
    <s v="URQUIZO CONGACHA LILIANA ELIZABETH"/>
    <n v="1727193318"/>
    <x v="1"/>
    <x v="1"/>
    <x v="0"/>
    <x v="0"/>
    <x v="1"/>
    <s v="QUITO"/>
    <s v="COTOCOLLAO"/>
    <x v="1"/>
    <n v="1000859"/>
    <x v="0"/>
    <m/>
    <n v="58.3"/>
    <s v="0.00"/>
    <s v="0.00"/>
    <s v="0.00"/>
    <s v="0.00"/>
    <s v="0.00"/>
    <s v="0.00"/>
    <n v="58.3"/>
  </r>
  <r>
    <n v="1000788"/>
    <s v="MATRIZ"/>
    <s v="HERRERA HERRERA EDISON RODRIGO"/>
    <n v="1727089896"/>
    <x v="0"/>
    <x v="0"/>
    <x v="0"/>
    <x v="3"/>
    <x v="1"/>
    <s v="QUITO"/>
    <s v="LA LIBERTAD"/>
    <x v="0"/>
    <n v="1000860"/>
    <x v="0"/>
    <m/>
    <n v="3.5"/>
    <s v="0.00"/>
    <s v="0.00"/>
    <s v="0.00"/>
    <s v="0.00"/>
    <s v="0.00"/>
    <s v="0.00"/>
    <n v="3.5"/>
  </r>
  <r>
    <n v="1000790"/>
    <s v="MATRIZ"/>
    <s v="CABAY CARRILLO MONICA MISHEL"/>
    <n v="1752464865"/>
    <x v="0"/>
    <x v="1"/>
    <x v="0"/>
    <x v="3"/>
    <x v="1"/>
    <s v="QUITO"/>
    <s v="ITCHIMBIA"/>
    <x v="1"/>
    <n v="1000861"/>
    <x v="0"/>
    <m/>
    <n v="0.91"/>
    <s v="0.00"/>
    <s v="0.00"/>
    <s v="0.00"/>
    <s v="0.00"/>
    <s v="0.00"/>
    <s v="0.00"/>
    <n v="0.91"/>
  </r>
  <r>
    <n v="1000789"/>
    <s v="MATRIZ"/>
    <s v="MANOBANDA PILATAXI DAYANA CAMILA"/>
    <n v="1751798628"/>
    <x v="0"/>
    <x v="1"/>
    <x v="0"/>
    <x v="3"/>
    <x v="1"/>
    <s v="QUITO"/>
    <s v="COTOCOLLAO"/>
    <x v="1"/>
    <n v="1000862"/>
    <x v="0"/>
    <m/>
    <n v="0.23"/>
    <s v="0.00"/>
    <s v="0.00"/>
    <s v="0.00"/>
    <s v="0.00"/>
    <s v="0.00"/>
    <s v="0.00"/>
    <n v="0.23"/>
  </r>
  <r>
    <n v="1000791"/>
    <s v="MATRIZ"/>
    <s v="GUAMAN GUAMAN GENARO FILADELFO"/>
    <n v="601993355"/>
    <x v="1"/>
    <x v="0"/>
    <x v="0"/>
    <x v="1"/>
    <x v="2"/>
    <s v="CHUNCHI"/>
    <s v="GONZOL"/>
    <x v="0"/>
    <n v="1000863"/>
    <x v="0"/>
    <m/>
    <n v="52.15"/>
    <s v="0.00"/>
    <s v="0.00"/>
    <s v="0.00"/>
    <s v="0.00"/>
    <s v="0.00"/>
    <s v="0.00"/>
    <n v="52.15"/>
  </r>
  <r>
    <n v="1000792"/>
    <s v="MATRIZ"/>
    <s v="CUMIÑA VALDEZ JOSE ALFREDO"/>
    <n v="201267259"/>
    <x v="1"/>
    <x v="0"/>
    <x v="0"/>
    <x v="1"/>
    <x v="0"/>
    <s v="CHILLANES"/>
    <s v="CHILLANES"/>
    <x v="1"/>
    <n v="1000864"/>
    <x v="0"/>
    <m/>
    <n v="20.399999999999999"/>
    <s v="0.00"/>
    <s v="0.00"/>
    <s v="0.00"/>
    <s v="376.00"/>
    <s v="0.00"/>
    <s v="0.00"/>
    <n v="396.4"/>
  </r>
  <r>
    <n v="1000793"/>
    <s v="MATRIZ"/>
    <s v="ESTRELLA TASAMBAY JOSE ENRIQUE"/>
    <n v="1723942262"/>
    <x v="1"/>
    <x v="0"/>
    <x v="0"/>
    <x v="2"/>
    <x v="2"/>
    <s v="RIOBAMBA"/>
    <s v="CACHA (CAB EN MACHANGARA)"/>
    <x v="0"/>
    <n v="1000865"/>
    <x v="0"/>
    <m/>
    <n v="15.39"/>
    <s v="0.00"/>
    <s v="0.00"/>
    <s v="0.00"/>
    <s v="0.00"/>
    <s v="0.00"/>
    <s v="0.00"/>
    <n v="15.39"/>
  </r>
  <r>
    <n v="1000794"/>
    <s v="MATRIZ"/>
    <s v="LOYO PEÑAFIEL LUIS HUMBERTO"/>
    <n v="1714204342"/>
    <x v="0"/>
    <x v="0"/>
    <x v="0"/>
    <x v="2"/>
    <x v="7"/>
    <s v="SAN MIGUEL DE URCUQUI"/>
    <s v="SAN BLAS"/>
    <x v="1"/>
    <n v="1000866"/>
    <x v="0"/>
    <m/>
    <n v="8.16"/>
    <s v="0.00"/>
    <s v="0.00"/>
    <s v="0.00"/>
    <s v="0.00"/>
    <s v="0.00"/>
    <s v="0.00"/>
    <n v="8.16"/>
  </r>
  <r>
    <n v="1000795"/>
    <s v="MATRIZ"/>
    <s v="MONGE SALAZAR TERESA ISABEL"/>
    <n v="1101376166"/>
    <x v="1"/>
    <x v="1"/>
    <x v="0"/>
    <x v="2"/>
    <x v="8"/>
    <s v="PALTAS"/>
    <s v="CANGONAMA"/>
    <x v="0"/>
    <n v="1000867"/>
    <x v="0"/>
    <m/>
    <n v="26.26"/>
    <s v="0.00"/>
    <s v="0.00"/>
    <s v="0.00"/>
    <s v="0.00"/>
    <s v="0.00"/>
    <s v="0.00"/>
    <n v="26.26"/>
  </r>
  <r>
    <n v="1000797"/>
    <s v="MATRIZ"/>
    <s v="VALDEZ AGUAGALLO MARIA MANUELA"/>
    <n v="602724536"/>
    <x v="1"/>
    <x v="1"/>
    <x v="0"/>
    <x v="2"/>
    <x v="2"/>
    <s v="RIOBAMBA"/>
    <s v="CACHA (CAB EN MACHANGARA)"/>
    <x v="0"/>
    <n v="1000868"/>
    <x v="1"/>
    <n v="44620"/>
    <n v="3"/>
    <s v="0.00"/>
    <s v="0.00"/>
    <s v="0.00"/>
    <s v="0.00"/>
    <s v="0.00"/>
    <s v="0.00"/>
    <n v="3"/>
  </r>
  <r>
    <n v="1000798"/>
    <s v="MATRIZ"/>
    <s v="QUISI CACHUPUD DELIA MARGARITA"/>
    <n v="604571042"/>
    <x v="1"/>
    <x v="1"/>
    <x v="0"/>
    <x v="2"/>
    <x v="2"/>
    <s v="RIOBAMBA"/>
    <s v="MALDONADO"/>
    <x v="0"/>
    <n v="1000869"/>
    <x v="1"/>
    <n v="44620"/>
    <n v="3"/>
    <s v="0.00"/>
    <s v="0.00"/>
    <s v="0.00"/>
    <s v="0.00"/>
    <s v="0.00"/>
    <s v="0.00"/>
    <n v="3"/>
  </r>
  <r>
    <n v="1000800"/>
    <s v="MATRIZ"/>
    <s v="FARINANGO TITUAÑA MANUEL ."/>
    <n v="1701024836"/>
    <x v="0"/>
    <x v="0"/>
    <x v="0"/>
    <x v="1"/>
    <x v="4"/>
    <s v="TULCAN"/>
    <s v="TULCAN"/>
    <x v="1"/>
    <n v="1000871"/>
    <x v="1"/>
    <n v="44620"/>
    <n v="3"/>
    <s v="0.00"/>
    <s v="0.00"/>
    <s v="0.00"/>
    <s v="0.00"/>
    <s v="0.00"/>
    <s v="0.00"/>
    <n v="3"/>
  </r>
  <r>
    <n v="1000801"/>
    <s v="MATRIZ"/>
    <s v="PEREZ PAUCAR OLGA JANNETH "/>
    <n v="605540491"/>
    <x v="0"/>
    <x v="1"/>
    <x v="0"/>
    <x v="1"/>
    <x v="2"/>
    <s v="RIOBAMBA"/>
    <s v="VELOZ"/>
    <x v="1"/>
    <n v="1000872"/>
    <x v="0"/>
    <m/>
    <n v="13.16"/>
    <s v="0.00"/>
    <s v="0.00"/>
    <s v="0.00"/>
    <s v="0.00"/>
    <s v="0.00"/>
    <s v="0.00"/>
    <n v="13.16"/>
  </r>
  <r>
    <n v="1000803"/>
    <s v="MATRIZ"/>
    <s v="COLLAGUAZO COLLAGUAZO FABIOLA ."/>
    <n v="1709096695"/>
    <x v="0"/>
    <x v="1"/>
    <x v="0"/>
    <x v="2"/>
    <x v="1"/>
    <s v="QUITO"/>
    <s v="CARCELEN"/>
    <x v="1"/>
    <n v="1000874"/>
    <x v="0"/>
    <m/>
    <n v="0.05"/>
    <s v="0.00"/>
    <s v="0.00"/>
    <s v="0.00"/>
    <s v="130.00"/>
    <s v="0.00"/>
    <s v="0.00"/>
    <n v="130.05000000000001"/>
  </r>
  <r>
    <n v="1000804"/>
    <s v="MATRIZ"/>
    <s v="REA MANOBANDA AIDA TRANSITO"/>
    <n v="1750072371"/>
    <x v="1"/>
    <x v="1"/>
    <x v="0"/>
    <x v="2"/>
    <x v="0"/>
    <s v="GUARANDA"/>
    <s v="ANGEL POLIBIO CHAVES"/>
    <x v="1"/>
    <n v="1000875"/>
    <x v="0"/>
    <m/>
    <n v="0"/>
    <s v="0.00"/>
    <s v="0.00"/>
    <s v="0.00"/>
    <s v="0.00"/>
    <s v="0.00"/>
    <s v="0.00"/>
    <n v="0"/>
  </r>
  <r>
    <n v="1000805"/>
    <s v="MATRIZ"/>
    <s v="VEGA MILLINGALLE MARIA SALOME"/>
    <n v="502719602"/>
    <x v="0"/>
    <x v="1"/>
    <x v="0"/>
    <x v="2"/>
    <x v="11"/>
    <s v="PUJILI"/>
    <s v="PUJILI"/>
    <x v="1"/>
    <n v="1000876"/>
    <x v="0"/>
    <m/>
    <n v="3"/>
    <s v="0.00"/>
    <s v="0.00"/>
    <s v="0.00"/>
    <s v="0.00"/>
    <s v="0.00"/>
    <s v="0.00"/>
    <n v="3"/>
  </r>
  <r>
    <n v="1000806"/>
    <s v="MATRIZ"/>
    <s v="QUINGA CASA ROSA MARIA"/>
    <n v="1701305987"/>
    <x v="0"/>
    <x v="1"/>
    <x v="0"/>
    <x v="2"/>
    <x v="1"/>
    <s v="QUITO"/>
    <s v="GONZALEZ SUAREZ"/>
    <x v="1"/>
    <n v="1000877"/>
    <x v="0"/>
    <m/>
    <n v="0.11"/>
    <s v="0.00"/>
    <s v="0.00"/>
    <s v="0.00"/>
    <s v="0.00"/>
    <s v="0.00"/>
    <s v="0.00"/>
    <n v="0.11"/>
  </r>
  <r>
    <n v="1000807"/>
    <s v="MATRIZ"/>
    <s v="ALVARADO IBARRA ERIK GERMAN"/>
    <n v="107623035"/>
    <x v="0"/>
    <x v="0"/>
    <x v="0"/>
    <x v="1"/>
    <x v="2"/>
    <s v="GUANO"/>
    <s v="SAN ANDRES"/>
    <x v="0"/>
    <n v="1000878"/>
    <x v="0"/>
    <m/>
    <n v="3"/>
    <s v="0.00"/>
    <s v="0.00"/>
    <s v="0.00"/>
    <s v="0.00"/>
    <s v="0.00"/>
    <s v="0.00"/>
    <n v="3"/>
  </r>
  <r>
    <n v="1000808"/>
    <s v="MATRIZ"/>
    <s v="VALDEZ URQUIZO LUIS FERNANDO"/>
    <n v="1724552003"/>
    <x v="1"/>
    <x v="0"/>
    <x v="0"/>
    <x v="1"/>
    <x v="1"/>
    <s v="QUITO"/>
    <s v="COTOCOLLAO"/>
    <x v="1"/>
    <n v="1000879"/>
    <x v="0"/>
    <m/>
    <n v="8.67"/>
    <s v="0.00"/>
    <s v="0.00"/>
    <s v="0.00"/>
    <s v="0.00"/>
    <s v="0.00"/>
    <s v="0.00"/>
    <n v="8.67"/>
  </r>
  <r>
    <n v="1000809"/>
    <s v="MATRIZ"/>
    <s v="DUCHI REMACHE JOSE ENRIQUE "/>
    <n v="604561886"/>
    <x v="0"/>
    <x v="1"/>
    <x v="0"/>
    <x v="1"/>
    <x v="2"/>
    <s v="COLTA"/>
    <s v="CAJABAMBA"/>
    <x v="1"/>
    <n v="1000880"/>
    <x v="0"/>
    <m/>
    <n v="1"/>
    <s v="0.00"/>
    <s v="0.00"/>
    <s v="0.00"/>
    <s v="0.00"/>
    <s v="0.00"/>
    <s v="0.00"/>
    <n v="1"/>
  </r>
  <r>
    <n v="1000810"/>
    <s v="MATRIZ"/>
    <s v="SANGOQUIZA CADME OCTAVIO EUGENIO"/>
    <n v="502204274"/>
    <x v="1"/>
    <x v="0"/>
    <x v="0"/>
    <x v="1"/>
    <x v="11"/>
    <s v="PUJILI"/>
    <s v="LA VICTORIA"/>
    <x v="0"/>
    <n v="1000881"/>
    <x v="0"/>
    <m/>
    <n v="13.08"/>
    <s v="0.00"/>
    <s v="0.00"/>
    <s v="0.00"/>
    <s v="0.00"/>
    <s v="0.00"/>
    <s v="0.00"/>
    <n v="13.08"/>
  </r>
  <r>
    <n v="1000811"/>
    <s v="MATRIZ"/>
    <s v="PULLAY ROLDAN NORMA ISABEL"/>
    <n v="605283274"/>
    <x v="1"/>
    <x v="1"/>
    <x v="0"/>
    <x v="1"/>
    <x v="2"/>
    <s v="GUAMOTE"/>
    <s v="PALMIRA"/>
    <x v="0"/>
    <n v="1000882"/>
    <x v="0"/>
    <m/>
    <n v="1.82"/>
    <s v="0.00"/>
    <s v="0.00"/>
    <s v="0.00"/>
    <s v="0.00"/>
    <s v="0.00"/>
    <s v="0.00"/>
    <n v="1.82"/>
  </r>
  <r>
    <n v="1000812"/>
    <s v="MATRIZ"/>
    <s v="TONATO VEGA MARIA MERCEDES"/>
    <n v="503782310"/>
    <x v="1"/>
    <x v="1"/>
    <x v="0"/>
    <x v="2"/>
    <x v="11"/>
    <s v="PUJILI"/>
    <s v="PUJILI"/>
    <x v="1"/>
    <n v="1000883"/>
    <x v="0"/>
    <m/>
    <n v="3"/>
    <s v="0.00"/>
    <s v="0.00"/>
    <s v="0.00"/>
    <s v="0.00"/>
    <s v="0.00"/>
    <s v="0.00"/>
    <n v="3"/>
  </r>
  <r>
    <n v="1000813"/>
    <s v="MATRIZ"/>
    <s v="VALDEZ URQUIZO SEGUNDO SAMUEL"/>
    <n v="1723608160"/>
    <x v="1"/>
    <x v="0"/>
    <x v="0"/>
    <x v="2"/>
    <x v="1"/>
    <s v="QUITO"/>
    <s v="COTOCOLLAO"/>
    <x v="1"/>
    <n v="1000884"/>
    <x v="0"/>
    <m/>
    <n v="5.99"/>
    <s v="0.00"/>
    <s v="0.00"/>
    <s v="0.00"/>
    <s v="0.00"/>
    <s v="0.00"/>
    <s v="0.00"/>
    <n v="5.99"/>
  </r>
  <r>
    <n v="1000814"/>
    <s v="MATRIZ"/>
    <s v="YUMICEBA CRIOLLO MANUEL ."/>
    <n v="1714427984"/>
    <x v="0"/>
    <x v="1"/>
    <x v="0"/>
    <x v="1"/>
    <x v="2"/>
    <s v="RIOBAMBA"/>
    <s v="CACHA (CAB EN MACHANGARA)"/>
    <x v="0"/>
    <n v="1000885"/>
    <x v="0"/>
    <m/>
    <n v="78.58"/>
    <s v="0.00"/>
    <s v="0.00"/>
    <s v="0.00"/>
    <s v="0.00"/>
    <s v="0.00"/>
    <s v="0.00"/>
    <n v="78.58"/>
  </r>
  <r>
    <n v="1000815"/>
    <s v="MATRIZ"/>
    <s v="CAIZA REAL JUAN RAUL"/>
    <n v="601542046"/>
    <x v="1"/>
    <x v="0"/>
    <x v="0"/>
    <x v="1"/>
    <x v="2"/>
    <s v="CHAMBO"/>
    <s v="CHAMBO"/>
    <x v="1"/>
    <n v="1000886"/>
    <x v="0"/>
    <m/>
    <n v="238.9"/>
    <s v="0.00"/>
    <s v="0.00"/>
    <s v="0.00"/>
    <s v="0.00"/>
    <s v="0.00"/>
    <s v="0.00"/>
    <n v="238.9"/>
  </r>
  <r>
    <n v="1000816"/>
    <s v="MATRIZ"/>
    <s v="URQUIZO TIPAN AARON STEVE"/>
    <n v="1729315786"/>
    <x v="5"/>
    <x v="1"/>
    <x v="1"/>
    <x v="2"/>
    <x v="1"/>
    <s v="QUITO"/>
    <s v="COTOCOLLAO"/>
    <x v="1"/>
    <n v="1000887"/>
    <x v="0"/>
    <m/>
    <n v="6.18"/>
    <s v="0.00"/>
    <s v="0.00"/>
    <s v="0.00"/>
    <s v="0.00"/>
    <s v="0.00"/>
    <s v="0.00"/>
    <n v="6.18"/>
  </r>
  <r>
    <n v="1000817"/>
    <s v="MATRIZ"/>
    <s v="URQUIZO TIPAN JEZLYN ARACELY"/>
    <n v="1729315844"/>
    <x v="5"/>
    <x v="1"/>
    <x v="1"/>
    <x v="2"/>
    <x v="1"/>
    <s v="QUITO"/>
    <s v="COTOCOLLAO"/>
    <x v="1"/>
    <n v="1000888"/>
    <x v="0"/>
    <m/>
    <n v="9.24"/>
    <s v="0.00"/>
    <s v="0.00"/>
    <s v="0.00"/>
    <s v="0.00"/>
    <s v="0.00"/>
    <s v="0.00"/>
    <n v="9.24"/>
  </r>
  <r>
    <n v="1000818"/>
    <s v="MATRIZ"/>
    <s v="LLAMUCA LLAMUCA ESPERANZA "/>
    <n v="601250574"/>
    <x v="1"/>
    <x v="1"/>
    <x v="0"/>
    <x v="2"/>
    <x v="2"/>
    <s v="GUANO"/>
    <s v="SAN GERARDO DE PACAICAGUAN"/>
    <x v="0"/>
    <n v="1000889"/>
    <x v="0"/>
    <m/>
    <n v="0"/>
    <s v="0.00"/>
    <s v="0.00"/>
    <s v="0.00"/>
    <s v="0.00"/>
    <s v="0.00"/>
    <s v="0.00"/>
    <n v="0"/>
  </r>
  <r>
    <n v="1000819"/>
    <s v="MATRIZ"/>
    <s v="GUARACA URQUIZO MARIA ROSA"/>
    <n v="602571366"/>
    <x v="1"/>
    <x v="1"/>
    <x v="0"/>
    <x v="2"/>
    <x v="2"/>
    <s v="COLTA"/>
    <s v="CAJABAMBA"/>
    <x v="1"/>
    <n v="1000890"/>
    <x v="0"/>
    <m/>
    <n v="4.38"/>
    <s v="0.00"/>
    <s v="0.00"/>
    <s v="0.00"/>
    <s v="0.00"/>
    <s v="0.00"/>
    <s v="0.00"/>
    <n v="4.38"/>
  </r>
  <r>
    <n v="1000820"/>
    <s v="MATRIZ"/>
    <s v="URQUIZO URQUIZO ALEXANDRA PATRICIA"/>
    <n v="1751264076"/>
    <x v="1"/>
    <x v="1"/>
    <x v="0"/>
    <x v="1"/>
    <x v="1"/>
    <s v="QUITO"/>
    <s v="GONZALEZ SUAREZ"/>
    <x v="1"/>
    <n v="1000891"/>
    <x v="0"/>
    <m/>
    <n v="0.27"/>
    <s v="0.00"/>
    <s v="0.00"/>
    <s v="0.00"/>
    <s v="0.00"/>
    <s v="0.00"/>
    <s v="0.00"/>
    <n v="0.27"/>
  </r>
  <r>
    <n v="1000821"/>
    <s v="MATRIZ"/>
    <s v="GUAIPACHA CARRILLO CRISTHIAN MAURICIO"/>
    <n v="1725449886"/>
    <x v="1"/>
    <x v="0"/>
    <x v="0"/>
    <x v="1"/>
    <x v="2"/>
    <s v="RIOBAMBA"/>
    <s v="CACHA (CAB EN MACHANGARA)"/>
    <x v="0"/>
    <n v="1000892"/>
    <x v="0"/>
    <m/>
    <n v="0.75"/>
    <s v="0.00"/>
    <s v="0.00"/>
    <s v="0.00"/>
    <s v="0.00"/>
    <s v="0.00"/>
    <s v="0.00"/>
    <n v="0.75"/>
  </r>
  <r>
    <n v="1000822"/>
    <s v="MATRIZ"/>
    <s v="AUQUILLA URQUIZO ALEJANDRO ."/>
    <n v="1712404332"/>
    <x v="1"/>
    <x v="0"/>
    <x v="0"/>
    <x v="2"/>
    <x v="2"/>
    <s v="RIOBAMBA"/>
    <s v="YARUQUIES"/>
    <x v="1"/>
    <n v="1000893"/>
    <x v="0"/>
    <m/>
    <n v="291.47000000000003"/>
    <s v="0.00"/>
    <s v="0.00"/>
    <s v="0.00"/>
    <s v="0.00"/>
    <s v="0.00"/>
    <s v="0.00"/>
    <n v="291.47000000000003"/>
  </r>
  <r>
    <n v="1000824"/>
    <s v="MATRIZ"/>
    <s v="TASAMBAY VALDEZ MANUEL ALFREDO"/>
    <n v="604708958"/>
    <x v="1"/>
    <x v="0"/>
    <x v="0"/>
    <x v="3"/>
    <x v="1"/>
    <s v="QUITO"/>
    <s v="COTOCOLLAO"/>
    <x v="1"/>
    <n v="1000894"/>
    <x v="0"/>
    <m/>
    <n v="0"/>
    <s v="0.00"/>
    <s v="0.00"/>
    <s v="0.00"/>
    <s v="0.00"/>
    <s v="0.00"/>
    <s v="0.00"/>
    <n v="0"/>
  </r>
  <r>
    <n v="1000825"/>
    <s v="MATRIZ"/>
    <s v="SILVA HUARACA DANILO EDUARDO "/>
    <n v="603075763"/>
    <x v="0"/>
    <x v="0"/>
    <x v="0"/>
    <x v="0"/>
    <x v="2"/>
    <s v="RIOBAMBA"/>
    <s v="VELASCO"/>
    <x v="1"/>
    <n v="1000895"/>
    <x v="0"/>
    <m/>
    <n v="3"/>
    <s v="0.00"/>
    <s v="0.00"/>
    <s v="0.00"/>
    <s v="0.00"/>
    <s v="0.00"/>
    <s v="0.00"/>
    <n v="3"/>
  </r>
  <r>
    <n v="1000826"/>
    <s v="MATRIZ"/>
    <s v="TOMAREMA GUAPI BLANCA SUSANA"/>
    <n v="605229293"/>
    <x v="1"/>
    <x v="1"/>
    <x v="0"/>
    <x v="2"/>
    <x v="2"/>
    <s v="COLTA"/>
    <s v="SICALPA"/>
    <x v="1"/>
    <n v="1000896"/>
    <x v="0"/>
    <m/>
    <n v="7.0000000000000007E-2"/>
    <s v="0.00"/>
    <s v="0.00"/>
    <s v="0.00"/>
    <s v="200.00"/>
    <s v="0.00"/>
    <s v="0.00"/>
    <n v="200.07"/>
  </r>
  <r>
    <n v="1000827"/>
    <s v="MATRIZ"/>
    <s v="MARTINEZ LOZADA LOIDE ANATOLIA"/>
    <n v="1711348589"/>
    <x v="0"/>
    <x v="1"/>
    <x v="0"/>
    <x v="1"/>
    <x v="14"/>
    <s v="SANTO DOMINGO"/>
    <s v="SANTO DOMINGO DE LOS COLORADOS"/>
    <x v="1"/>
    <n v="1000897"/>
    <x v="0"/>
    <m/>
    <n v="11.73"/>
    <s v="0.00"/>
    <s v="0.00"/>
    <s v="0.00"/>
    <s v="0.00"/>
    <s v="0.00"/>
    <s v="0.00"/>
    <n v="11.73"/>
  </r>
  <r>
    <n v="1000828"/>
    <s v="MATRIZ"/>
    <s v="PALAQUIBAY LLIVIRUMBAY YOLANDA UVALDINA"/>
    <n v="1708727910"/>
    <x v="0"/>
    <x v="1"/>
    <x v="0"/>
    <x v="1"/>
    <x v="2"/>
    <s v="ALAUSI"/>
    <s v="GUASUNTOS"/>
    <x v="0"/>
    <n v="1000898"/>
    <x v="0"/>
    <m/>
    <n v="197.3"/>
    <s v="0.00"/>
    <s v="0.00"/>
    <s v="0.00"/>
    <s v="250.00"/>
    <s v="0.00"/>
    <s v="0.00"/>
    <n v="447.3"/>
  </r>
  <r>
    <n v="1000829"/>
    <s v="MATRIZ"/>
    <s v="CARRILLO TARCO DIEGO ARMANDO"/>
    <n v="1755360060"/>
    <x v="0"/>
    <x v="0"/>
    <x v="0"/>
    <x v="3"/>
    <x v="1"/>
    <s v="QUITO"/>
    <s v="COTOCOLLAO"/>
    <x v="1"/>
    <n v="1000899"/>
    <x v="0"/>
    <m/>
    <n v="16.059999999999999"/>
    <s v="0.00"/>
    <s v="0.00"/>
    <s v="0.00"/>
    <s v="0.00"/>
    <s v="0.00"/>
    <s v="0.00"/>
    <n v="16.059999999999999"/>
  </r>
  <r>
    <n v="1000830"/>
    <s v="MATRIZ"/>
    <s v="URQUIZO URQUIZO JOSE MANUEL"/>
    <n v="1720375029"/>
    <x v="0"/>
    <x v="0"/>
    <x v="0"/>
    <x v="3"/>
    <x v="1"/>
    <s v="QUITO"/>
    <s v="COTOCOLLAO"/>
    <x v="1"/>
    <n v="1000900"/>
    <x v="0"/>
    <m/>
    <n v="2.41"/>
    <s v="0.00"/>
    <s v="0.00"/>
    <s v="0.00"/>
    <s v="0.00"/>
    <s v="0.00"/>
    <s v="0.00"/>
    <n v="2.41"/>
  </r>
  <r>
    <n v="1000831"/>
    <s v="MATRIZ"/>
    <s v="CHANATASIG TERAN CRISTIAN VINICIO"/>
    <n v="1718868456"/>
    <x v="0"/>
    <x v="0"/>
    <x v="0"/>
    <x v="1"/>
    <x v="11"/>
    <s v="LATACUNGA"/>
    <s v="SAN BUENAVENTURA"/>
    <x v="1"/>
    <n v="1000901"/>
    <x v="0"/>
    <m/>
    <n v="3"/>
    <s v="0.00"/>
    <s v="0.00"/>
    <s v="0.00"/>
    <s v="0.00"/>
    <s v="0.00"/>
    <s v="0.00"/>
    <n v="3"/>
  </r>
  <r>
    <n v="1000832"/>
    <s v="MATRIZ"/>
    <s v="YAMBAY TINGO ROLANDO PAUL"/>
    <n v="603583048"/>
    <x v="0"/>
    <x v="0"/>
    <x v="0"/>
    <x v="0"/>
    <x v="2"/>
    <s v="GUANO"/>
    <s v="LA MATRIZ"/>
    <x v="1"/>
    <n v="1000902"/>
    <x v="0"/>
    <m/>
    <n v="3"/>
    <s v="0.00"/>
    <s v="0.00"/>
    <s v="0.00"/>
    <s v="0.00"/>
    <s v="0.00"/>
    <s v="0.00"/>
    <n v="3"/>
  </r>
  <r>
    <n v="1000833"/>
    <s v="MATRIZ"/>
    <s v="ARIAS MARTINEZ SANDY MABEL"/>
    <n v="1725099251"/>
    <x v="0"/>
    <x v="1"/>
    <x v="0"/>
    <x v="1"/>
    <x v="1"/>
    <s v="QUITO"/>
    <s v="COTOCOLLAO"/>
    <x v="1"/>
    <n v="1000903"/>
    <x v="0"/>
    <m/>
    <n v="2.2599999999999998"/>
    <s v="0.00"/>
    <s v="0.00"/>
    <s v="0.00"/>
    <s v="0.00"/>
    <s v="0.00"/>
    <s v="0.00"/>
    <n v="2.2599999999999998"/>
  </r>
  <r>
    <n v="1000834"/>
    <s v="MATRIZ"/>
    <s v="FARINANGO MANGUIA BERTHA SUSANA"/>
    <n v="1712486917"/>
    <x v="0"/>
    <x v="1"/>
    <x v="0"/>
    <x v="3"/>
    <x v="1"/>
    <s v="QUITO"/>
    <s v="COTOCOLLAO"/>
    <x v="1"/>
    <n v="1000904"/>
    <x v="0"/>
    <m/>
    <n v="6.75"/>
    <s v="0.00"/>
    <s v="0.00"/>
    <s v="0.00"/>
    <s v="0.00"/>
    <s v="0.00"/>
    <s v="0.00"/>
    <n v="6.75"/>
  </r>
  <r>
    <n v="1000835"/>
    <s v="MATRIZ"/>
    <s v="FUERES FUERES KARINA TATIANA"/>
    <n v="1722789268"/>
    <x v="0"/>
    <x v="1"/>
    <x v="0"/>
    <x v="3"/>
    <x v="1"/>
    <s v="QUITO"/>
    <s v="COTOCOLLAO"/>
    <x v="1"/>
    <n v="1000905"/>
    <x v="0"/>
    <m/>
    <n v="3"/>
    <s v="0.00"/>
    <s v="0.00"/>
    <s v="0.00"/>
    <s v="0.00"/>
    <s v="0.00"/>
    <s v="0.00"/>
    <n v="3"/>
  </r>
  <r>
    <n v="1000836"/>
    <s v="MATRIZ"/>
    <s v="ABRIL SHUNTA NELLY NARCISA"/>
    <n v="1802485860"/>
    <x v="1"/>
    <x v="1"/>
    <x v="0"/>
    <x v="1"/>
    <x v="11"/>
    <s v="PUJILI"/>
    <s v="ANGAMARCA"/>
    <x v="0"/>
    <n v="1000906"/>
    <x v="0"/>
    <m/>
    <n v="3"/>
    <s v="0.00"/>
    <s v="0.00"/>
    <s v="0.00"/>
    <s v="0.00"/>
    <s v="0.00"/>
    <s v="0.00"/>
    <n v="3"/>
  </r>
  <r>
    <n v="1000837"/>
    <s v="MATRIZ"/>
    <s v="ATUPAÑA CHIMBOLEMA LUIS MARCELO"/>
    <n v="1721000592"/>
    <x v="0"/>
    <x v="0"/>
    <x v="0"/>
    <x v="0"/>
    <x v="1"/>
    <s v="QUITO"/>
    <s v="SAN ROQUE"/>
    <x v="0"/>
    <n v="1000907"/>
    <x v="0"/>
    <m/>
    <n v="0.45"/>
    <s v="0.00"/>
    <s v="0.00"/>
    <s v="0.00"/>
    <s v="100.00"/>
    <s v="0.00"/>
    <s v="0.00"/>
    <n v="100.45"/>
  </r>
  <r>
    <n v="1000838"/>
    <s v="MATRIZ"/>
    <s v="ANDRADE EGAS ENDERSON VINICIO"/>
    <n v="1723368328"/>
    <x v="0"/>
    <x v="0"/>
    <x v="0"/>
    <x v="1"/>
    <x v="1"/>
    <s v="QUITO"/>
    <s v="SAN BLAS"/>
    <x v="1"/>
    <n v="1000908"/>
    <x v="0"/>
    <m/>
    <n v="2.2799999999999998"/>
    <s v="0.00"/>
    <s v="0.00"/>
    <s v="0.00"/>
    <s v="0.00"/>
    <s v="0.00"/>
    <s v="0.00"/>
    <n v="2.2799999999999998"/>
  </r>
  <r>
    <n v="1000839"/>
    <s v="MATRIZ"/>
    <s v="FUERES PERUGACHI JOSE ALBERTO"/>
    <n v="1710162676"/>
    <x v="0"/>
    <x v="1"/>
    <x v="0"/>
    <x v="2"/>
    <x v="1"/>
    <s v="QUITO"/>
    <s v="SAN JOSE DE MINAS"/>
    <x v="0"/>
    <n v="1000909"/>
    <x v="0"/>
    <m/>
    <n v="3.01"/>
    <s v="0.00"/>
    <s v="0.00"/>
    <s v="0.00"/>
    <s v="0.00"/>
    <s v="0.00"/>
    <s v="0.00"/>
    <n v="3.01"/>
  </r>
  <r>
    <n v="1000840"/>
    <s v="MATRIZ"/>
    <s v="CARRIEL MOREIRA NEIL ROGELIO"/>
    <n v="1204421737"/>
    <x v="0"/>
    <x v="0"/>
    <x v="0"/>
    <x v="1"/>
    <x v="6"/>
    <s v="QUEVEDO"/>
    <s v="QUEVEDO"/>
    <x v="1"/>
    <n v="1000910"/>
    <x v="0"/>
    <m/>
    <n v="23.46"/>
    <s v="0.00"/>
    <s v="0.00"/>
    <s v="0.00"/>
    <s v="0.00"/>
    <s v="0.00"/>
    <s v="0.00"/>
    <n v="23.46"/>
  </r>
  <r>
    <n v="1000841"/>
    <s v="MATRIZ"/>
    <s v="POVEDA RUIZ ABDON ALEJANDRO"/>
    <n v="1719901447"/>
    <x v="0"/>
    <x v="0"/>
    <x v="0"/>
    <x v="1"/>
    <x v="1"/>
    <s v="QUITO"/>
    <s v="CHIMBACALLE"/>
    <x v="1"/>
    <n v="1000911"/>
    <x v="0"/>
    <m/>
    <n v="0.25"/>
    <s v="0.00"/>
    <s v="0.00"/>
    <s v="0.00"/>
    <s v="100.00"/>
    <s v="0.00"/>
    <s v="0.00"/>
    <n v="100.25"/>
  </r>
  <r>
    <n v="1000842"/>
    <s v="MATRIZ"/>
    <s v="YANCHAGUANO AREQUIPA MAURO VINICIO"/>
    <n v="502944689"/>
    <x v="1"/>
    <x v="0"/>
    <x v="0"/>
    <x v="1"/>
    <x v="11"/>
    <s v="LATACUNGA"/>
    <s v="ELOY ALFARO (SAN FELIPE)"/>
    <x v="1"/>
    <n v="1000912"/>
    <x v="0"/>
    <m/>
    <n v="0.04"/>
    <s v="0.00"/>
    <s v="0.00"/>
    <s v="0.00"/>
    <s v="0.00"/>
    <s v="0.00"/>
    <s v="0.00"/>
    <n v="0.04"/>
  </r>
  <r>
    <n v="1000843"/>
    <s v="MATRIZ"/>
    <s v="YANCHAGUANO GUAMAN CARLOS EMILIO"/>
    <n v="501213086"/>
    <x v="1"/>
    <x v="0"/>
    <x v="0"/>
    <x v="2"/>
    <x v="11"/>
    <s v="LATACUNGA"/>
    <s v="LA MATRIZ"/>
    <x v="1"/>
    <n v="1000913"/>
    <x v="0"/>
    <m/>
    <n v="3.01"/>
    <s v="0.00"/>
    <s v="0.00"/>
    <s v="0.00"/>
    <s v="0.00"/>
    <s v="0.00"/>
    <s v="0.00"/>
    <n v="3.01"/>
  </r>
  <r>
    <n v="1000844"/>
    <s v="MATRIZ"/>
    <s v="GUAIPACHA YUMICEBA SEGUNDO JOSE"/>
    <n v="1723943401"/>
    <x v="1"/>
    <x v="0"/>
    <x v="0"/>
    <x v="1"/>
    <x v="2"/>
    <s v="RIOBAMBA"/>
    <s v="CACHA (CAB EN MACHANGARA)"/>
    <x v="0"/>
    <n v="1000914"/>
    <x v="0"/>
    <m/>
    <n v="0.41"/>
    <s v="0.00"/>
    <s v="0.00"/>
    <s v="0.00"/>
    <s v="98.00"/>
    <s v="0.00"/>
    <s v="0.00"/>
    <n v="98.41"/>
  </r>
  <r>
    <n v="1000845"/>
    <s v="MATRIZ"/>
    <s v="GALARZA SANGUANO CARMEN CECILIA"/>
    <n v="1709587933"/>
    <x v="0"/>
    <x v="1"/>
    <x v="0"/>
    <x v="1"/>
    <x v="1"/>
    <s v="QUITO"/>
    <s v="COTOCOLLAO"/>
    <x v="1"/>
    <n v="1000915"/>
    <x v="0"/>
    <m/>
    <n v="3878.68"/>
    <s v="0.00"/>
    <s v="0.00"/>
    <s v="0.00"/>
    <s v="0.00"/>
    <s v="0.00"/>
    <s v="0.22"/>
    <n v="3878.68"/>
  </r>
  <r>
    <n v="1000846"/>
    <s v="MATRIZ"/>
    <s v="GARCIA ZURITA SAMANTA CAROLINA"/>
    <n v="1726295387"/>
    <x v="0"/>
    <x v="0"/>
    <x v="0"/>
    <x v="1"/>
    <x v="1"/>
    <s v="QUITO"/>
    <s v="CARCELEN"/>
    <x v="1"/>
    <n v="1000916"/>
    <x v="0"/>
    <m/>
    <n v="0.19"/>
    <s v="0.00"/>
    <s v="0.00"/>
    <s v="0.00"/>
    <s v="489.00"/>
    <s v="0.00"/>
    <s v="0.01"/>
    <n v="489.19"/>
  </r>
  <r>
    <n v="1000847"/>
    <s v="MATRIZ"/>
    <s v="SHIGLA YUQUILEMA JUAN LUIS"/>
    <n v="1709775363"/>
    <x v="1"/>
    <x v="0"/>
    <x v="0"/>
    <x v="2"/>
    <x v="2"/>
    <s v="ALAUSI"/>
    <s v="TIXAN"/>
    <x v="0"/>
    <n v="1000917"/>
    <x v="0"/>
    <m/>
    <n v="58.27"/>
    <s v="0.00"/>
    <s v="0.00"/>
    <s v="0.00"/>
    <s v="0.00"/>
    <s v="0.00"/>
    <s v="0.00"/>
    <n v="58.27"/>
  </r>
  <r>
    <n v="1000848"/>
    <s v="MATRIZ"/>
    <s v="CHAFLA TENENUELA MARIA NANCY"/>
    <n v="1725353500"/>
    <x v="0"/>
    <x v="1"/>
    <x v="0"/>
    <x v="3"/>
    <x v="2"/>
    <s v="RIOBAMBA"/>
    <s v="FLORES"/>
    <x v="0"/>
    <n v="1000918"/>
    <x v="0"/>
    <m/>
    <n v="0.73"/>
    <s v="0.00"/>
    <s v="0.00"/>
    <s v="0.00"/>
    <s v="0.00"/>
    <s v="0.00"/>
    <s v="0.00"/>
    <n v="0.73"/>
  </r>
  <r>
    <n v="1000849"/>
    <s v="MATRIZ"/>
    <s v="RUIZ CHILUIZA OLIMPIA ."/>
    <n v="201281714"/>
    <x v="0"/>
    <x v="1"/>
    <x v="0"/>
    <x v="2"/>
    <x v="0"/>
    <s v="CHILLANES"/>
    <s v="CHILLANES"/>
    <x v="1"/>
    <n v="1000919"/>
    <x v="0"/>
    <m/>
    <n v="0"/>
    <s v="0.00"/>
    <s v="0.00"/>
    <s v="0.00"/>
    <s v="0.00"/>
    <s v="0.00"/>
    <s v="0.00"/>
    <n v="0"/>
  </r>
  <r>
    <n v="1000850"/>
    <s v="MATRIZ"/>
    <s v="ROLDAN TADAY LUIS ISRAEL"/>
    <n v="604834226"/>
    <x v="1"/>
    <x v="0"/>
    <x v="0"/>
    <x v="0"/>
    <x v="2"/>
    <s v="GUAMOTE"/>
    <s v="PALMIRA"/>
    <x v="0"/>
    <n v="1000920"/>
    <x v="0"/>
    <m/>
    <n v="0"/>
    <s v="0.00"/>
    <s v="0.00"/>
    <s v="0.00"/>
    <s v="0.00"/>
    <s v="0.00"/>
    <s v="0.00"/>
    <n v="0"/>
  </r>
  <r>
    <n v="1000851"/>
    <s v="MATRIZ"/>
    <s v="MOROCHO YUNGAN MARIA LORENZA"/>
    <n v="603783473"/>
    <x v="1"/>
    <x v="1"/>
    <x v="0"/>
    <x v="2"/>
    <x v="2"/>
    <s v="RIOBAMBA"/>
    <s v="CACHA (CAB EN MACHANGARA)"/>
    <x v="0"/>
    <n v="1000921"/>
    <x v="0"/>
    <m/>
    <n v="0.09"/>
    <s v="0.00"/>
    <s v="0.00"/>
    <s v="0.00"/>
    <s v="250.00"/>
    <s v="0.00"/>
    <s v="0.00"/>
    <n v="250.09"/>
  </r>
  <r>
    <n v="1000852"/>
    <s v="MATRIZ"/>
    <s v="QUILLPE CUTIUPALA MIRIAN ROCIO"/>
    <n v="1718048968"/>
    <x v="0"/>
    <x v="1"/>
    <x v="0"/>
    <x v="2"/>
    <x v="2"/>
    <s v="RIOBAMBA"/>
    <s v="SAN JUAN"/>
    <x v="0"/>
    <n v="1000922"/>
    <x v="0"/>
    <m/>
    <n v="2"/>
    <s v="0.00"/>
    <s v="0.00"/>
    <s v="0.00"/>
    <s v="0.00"/>
    <s v="0.00"/>
    <s v="0.00"/>
    <n v="2"/>
  </r>
  <r>
    <n v="1000853"/>
    <s v="MATRIZ"/>
    <s v="GUAMAN ARGOS JOSE MANUEL"/>
    <n v="602504607"/>
    <x v="0"/>
    <x v="0"/>
    <x v="0"/>
    <x v="1"/>
    <x v="2"/>
    <s v="COLTA"/>
    <s v="CAJABAMBA"/>
    <x v="1"/>
    <n v="1000923"/>
    <x v="0"/>
    <m/>
    <n v="5.81"/>
    <s v="0.00"/>
    <s v="0.00"/>
    <s v="0.00"/>
    <s v="0.00"/>
    <s v="0.00"/>
    <s v="0.00"/>
    <n v="5.81"/>
  </r>
  <r>
    <n v="1000854"/>
    <s v="MATRIZ"/>
    <s v="SANTOS YANEZ LUIS ENRIQUE"/>
    <n v="1711298040"/>
    <x v="0"/>
    <x v="0"/>
    <x v="0"/>
    <x v="2"/>
    <x v="1"/>
    <s v="QUITO"/>
    <s v="GONZALEZ SUAREZ"/>
    <x v="1"/>
    <n v="1000924"/>
    <x v="0"/>
    <m/>
    <n v="1"/>
    <s v="0.00"/>
    <s v="0.00"/>
    <s v="0.00"/>
    <s v="0.00"/>
    <s v="0.00"/>
    <s v="0.00"/>
    <n v="1"/>
  </r>
  <r>
    <n v="1000855"/>
    <s v="MATRIZ"/>
    <s v="TOAPAXI TOASA MARIA ETELVINA"/>
    <n v="1712139961"/>
    <x v="0"/>
    <x v="1"/>
    <x v="0"/>
    <x v="2"/>
    <x v="1"/>
    <s v="QUITO"/>
    <s v="COCHAPAMBA"/>
    <x v="0"/>
    <n v="1000925"/>
    <x v="0"/>
    <m/>
    <n v="0.53"/>
    <s v="0.00"/>
    <s v="0.00"/>
    <s v="0.00"/>
    <s v="50.00"/>
    <s v="0.00"/>
    <s v="0.00"/>
    <n v="50.53"/>
  </r>
  <r>
    <n v="1000856"/>
    <s v="MATRIZ"/>
    <s v="CHICAIZA TENORIO GINA AMPARO"/>
    <n v="1711532075"/>
    <x v="0"/>
    <x v="1"/>
    <x v="0"/>
    <x v="1"/>
    <x v="11"/>
    <s v="LATACUNGA"/>
    <s v="LA MATRIZ"/>
    <x v="1"/>
    <n v="1000926"/>
    <x v="0"/>
    <m/>
    <n v="25.46"/>
    <s v="0.00"/>
    <s v="0.00"/>
    <s v="0.00"/>
    <s v="200.00"/>
    <s v="0.00"/>
    <s v="0.00"/>
    <n v="225.46"/>
  </r>
  <r>
    <n v="1000857"/>
    <s v="MATRIZ"/>
    <s v="VACACELA NIAMA SEGUNDO ANDRES"/>
    <n v="1722244017"/>
    <x v="0"/>
    <x v="0"/>
    <x v="0"/>
    <x v="1"/>
    <x v="5"/>
    <s v="GUAYAQUIL"/>
    <s v="CARBO (CONCEPCION)"/>
    <x v="1"/>
    <n v="1000927"/>
    <x v="0"/>
    <m/>
    <n v="7"/>
    <s v="0.00"/>
    <s v="0.00"/>
    <s v="0.00"/>
    <s v="0.00"/>
    <s v="0.00"/>
    <s v="0.00"/>
    <n v="7"/>
  </r>
  <r>
    <n v="1000858"/>
    <s v="MATRIZ"/>
    <s v="URQUIZO MOROCHO LISBETH ESTEFANIA"/>
    <n v="1751531060"/>
    <x v="0"/>
    <x v="1"/>
    <x v="0"/>
    <x v="3"/>
    <x v="1"/>
    <s v="QUITO"/>
    <s v="CHILLOGALLO"/>
    <x v="1"/>
    <n v="1000928"/>
    <x v="0"/>
    <m/>
    <n v="175.39"/>
    <s v="0.00"/>
    <s v="0.00"/>
    <s v="0.00"/>
    <s v="0.00"/>
    <s v="0.00"/>
    <s v="0.01"/>
    <n v="175.39"/>
  </r>
  <r>
    <n v="1000859"/>
    <s v="MATRIZ"/>
    <s v="PEREZ MUÑOZ JOSE MANUEL"/>
    <n v="604482307"/>
    <x v="1"/>
    <x v="0"/>
    <x v="0"/>
    <x v="1"/>
    <x v="2"/>
    <s v="ALAUSI"/>
    <s v="TIXAN"/>
    <x v="0"/>
    <n v="1000929"/>
    <x v="0"/>
    <m/>
    <n v="3.02"/>
    <s v="0.00"/>
    <s v="0.00"/>
    <s v="0.00"/>
    <s v="0.00"/>
    <s v="0.00"/>
    <s v="0.00"/>
    <n v="3.02"/>
  </r>
  <r>
    <n v="1000860"/>
    <s v="MATRIZ"/>
    <s v="PALLO SIGCHA BRENDA NATHALI"/>
    <n v="1723880389"/>
    <x v="0"/>
    <x v="1"/>
    <x v="0"/>
    <x v="1"/>
    <x v="1"/>
    <s v="QUITO"/>
    <s v="POMASQUI"/>
    <x v="0"/>
    <n v="1000930"/>
    <x v="0"/>
    <m/>
    <n v="1197.58"/>
    <s v="0.00"/>
    <s v="0.00"/>
    <s v="0.00"/>
    <s v="0.00"/>
    <s v="0.00"/>
    <s v="0.03"/>
    <n v="1197.58"/>
  </r>
  <r>
    <n v="1000861"/>
    <s v="MATRIZ"/>
    <s v="JARRIN SACAN JUAN MARCO"/>
    <n v="1717643595"/>
    <x v="0"/>
    <x v="0"/>
    <x v="0"/>
    <x v="2"/>
    <x v="1"/>
    <s v="QUITO"/>
    <s v="COTOCOLLAO"/>
    <x v="1"/>
    <n v="1000931"/>
    <x v="0"/>
    <m/>
    <n v="48.17"/>
    <s v="0.00"/>
    <s v="0.00"/>
    <s v="0.00"/>
    <s v="0.00"/>
    <s v="0.00"/>
    <s v="0.00"/>
    <n v="48.17"/>
  </r>
  <r>
    <n v="1000862"/>
    <s v="MATRIZ"/>
    <s v="VINUEZA RAMON MISHEL ESTHEFANIA"/>
    <n v="603967290"/>
    <x v="0"/>
    <x v="1"/>
    <x v="0"/>
    <x v="1"/>
    <x v="2"/>
    <s v="RIOBAMBA"/>
    <s v="VELOZ"/>
    <x v="1"/>
    <n v="1000932"/>
    <x v="0"/>
    <m/>
    <n v="3"/>
    <s v="0.00"/>
    <s v="0.00"/>
    <s v="0.00"/>
    <s v="0.00"/>
    <s v="0.00"/>
    <s v="0.00"/>
    <n v="3"/>
  </r>
  <r>
    <n v="1000863"/>
    <s v="MATRIZ"/>
    <s v="CHICAIZA CACHIPUENDO EDISON DARWIN"/>
    <n v="1722827563"/>
    <x v="0"/>
    <x v="0"/>
    <x v="0"/>
    <x v="2"/>
    <x v="1"/>
    <s v="QUITO"/>
    <s v="LLANO CHICO"/>
    <x v="0"/>
    <n v="1000933"/>
    <x v="0"/>
    <m/>
    <n v="3"/>
    <s v="0.00"/>
    <s v="0.00"/>
    <s v="0.00"/>
    <s v="0.00"/>
    <s v="0.00"/>
    <s v="0.00"/>
    <n v="3"/>
  </r>
  <r>
    <n v="1000864"/>
    <s v="MATRIZ"/>
    <s v="QUILOANGO CAIZA JUAN CARLOS"/>
    <n v="1711658664"/>
    <x v="0"/>
    <x v="0"/>
    <x v="0"/>
    <x v="1"/>
    <x v="1"/>
    <s v="QUITO"/>
    <s v="SAN BLAS"/>
    <x v="1"/>
    <n v="1000934"/>
    <x v="0"/>
    <m/>
    <n v="2.94"/>
    <s v="0.00"/>
    <s v="0.00"/>
    <s v="0.00"/>
    <s v="0.00"/>
    <s v="0.00"/>
    <s v="0.00"/>
    <n v="2.94"/>
  </r>
  <r>
    <n v="1000865"/>
    <s v="MATRIZ"/>
    <s v="YANEZ VASQUEZ MARCELO ALEXIS"/>
    <n v="1719509463"/>
    <x v="0"/>
    <x v="0"/>
    <x v="0"/>
    <x v="0"/>
    <x v="1"/>
    <s v="QUITO"/>
    <s v="SAN BARTOLO"/>
    <x v="1"/>
    <n v="1000935"/>
    <x v="0"/>
    <m/>
    <n v="0.02"/>
    <s v="0.00"/>
    <s v="0.00"/>
    <s v="0.00"/>
    <s v="0.00"/>
    <s v="0.00"/>
    <s v="0.00"/>
    <n v="0.02"/>
  </r>
  <r>
    <n v="1000866"/>
    <s v="MATRIZ"/>
    <s v="CAJAMARCA COFRE LILIANA MERCEDES"/>
    <n v="1727061218"/>
    <x v="0"/>
    <x v="1"/>
    <x v="0"/>
    <x v="1"/>
    <x v="1"/>
    <s v="QUITO"/>
    <s v="NONO"/>
    <x v="0"/>
    <n v="1000936"/>
    <x v="0"/>
    <m/>
    <n v="6.35"/>
    <s v="0.00"/>
    <s v="0.00"/>
    <s v="0.00"/>
    <s v="55.00"/>
    <s v="0.00"/>
    <s v="0.00"/>
    <n v="61.35"/>
  </r>
  <r>
    <n v="1000867"/>
    <s v="MATRIZ"/>
    <s v="SANDOVAL PERUGACHI JOSE FRANCISCO"/>
    <n v="1002277307"/>
    <x v="0"/>
    <x v="0"/>
    <x v="0"/>
    <x v="2"/>
    <x v="7"/>
    <s v="IBARRA"/>
    <s v="ANGOCHAGUA"/>
    <x v="0"/>
    <n v="1000937"/>
    <x v="0"/>
    <m/>
    <n v="0"/>
    <s v="0.00"/>
    <s v="0.00"/>
    <s v="0.00"/>
    <s v="0.00"/>
    <s v="0.00"/>
    <s v="0.00"/>
    <n v="0"/>
  </r>
  <r>
    <n v="1000868"/>
    <s v="MATRIZ"/>
    <s v="URQUIZO PADILLA ANTONIO ."/>
    <n v="1712615028"/>
    <x v="1"/>
    <x v="0"/>
    <x v="0"/>
    <x v="2"/>
    <x v="2"/>
    <s v="RIOBAMBA"/>
    <s v="CACHA (CAB EN MACHANGARA)"/>
    <x v="0"/>
    <n v="1000938"/>
    <x v="0"/>
    <m/>
    <n v="6.37"/>
    <s v="0.00"/>
    <s v="0.00"/>
    <s v="0.00"/>
    <s v="0.00"/>
    <s v="0.00"/>
    <s v="0.00"/>
    <n v="6.37"/>
  </r>
  <r>
    <n v="1000869"/>
    <s v="MATRIZ"/>
    <s v="CARRILLO URQUIZO MANUEL ."/>
    <n v="1707811061"/>
    <x v="0"/>
    <x v="0"/>
    <x v="0"/>
    <x v="3"/>
    <x v="2"/>
    <s v="RIOBAMBA"/>
    <s v="LIZARZABURU"/>
    <x v="1"/>
    <n v="1000939"/>
    <x v="0"/>
    <m/>
    <n v="0.8"/>
    <s v="0.00"/>
    <s v="0.00"/>
    <s v="0.00"/>
    <s v="0.00"/>
    <s v="0.00"/>
    <s v="0.00"/>
    <n v="0.8"/>
  </r>
  <r>
    <n v="1000870"/>
    <s v="MATRIZ"/>
    <s v="GUALSAQUI PERUGACHI MARIA FABIOLA"/>
    <n v="1716942287"/>
    <x v="0"/>
    <x v="1"/>
    <x v="0"/>
    <x v="2"/>
    <x v="1"/>
    <s v="QUITO"/>
    <s v="SAN ANTONIO"/>
    <x v="0"/>
    <n v="1000940"/>
    <x v="0"/>
    <m/>
    <n v="0.08"/>
    <s v="0.00"/>
    <s v="0.00"/>
    <s v="0.00"/>
    <s v="0.00"/>
    <s v="0.00"/>
    <s v="0.00"/>
    <n v="0.08"/>
  </r>
  <r>
    <n v="1000871"/>
    <s v="MATRIZ"/>
    <s v="YUNGAN TIXI ANA LUCIA"/>
    <n v="605351220"/>
    <x v="0"/>
    <x v="1"/>
    <x v="0"/>
    <x v="1"/>
    <x v="2"/>
    <s v="RIOBAMBA"/>
    <s v="CACHA (CAB EN MACHANGARA)"/>
    <x v="0"/>
    <n v="1000941"/>
    <x v="0"/>
    <m/>
    <n v="139.49"/>
    <s v="0.00"/>
    <s v="0.00"/>
    <s v="0.00"/>
    <s v="180.00"/>
    <s v="0.00"/>
    <s v="0.00"/>
    <n v="319.49"/>
  </r>
  <r>
    <n v="1000872"/>
    <s v="MATRIZ"/>
    <s v="REINOSO PAREDES ANTONIO ROGELIO"/>
    <n v="602228900"/>
    <x v="0"/>
    <x v="1"/>
    <x v="0"/>
    <x v="2"/>
    <x v="2"/>
    <s v="GUANO"/>
    <s v="SAN ANDRES"/>
    <x v="0"/>
    <n v="1000942"/>
    <x v="0"/>
    <m/>
    <n v="0.04"/>
    <s v="0.00"/>
    <s v="0.00"/>
    <s v="0.00"/>
    <s v="118.09"/>
    <s v="0.00"/>
    <s v="0.01"/>
    <n v="118.13"/>
  </r>
  <r>
    <n v="1000873"/>
    <s v="MATRIZ"/>
    <s v="MULLO ESTRELLA JOSE LUIS"/>
    <n v="1750406439"/>
    <x v="0"/>
    <x v="0"/>
    <x v="0"/>
    <x v="2"/>
    <x v="1"/>
    <s v="QUITO"/>
    <s v="COTOCOLLAO"/>
    <x v="1"/>
    <n v="1000943"/>
    <x v="0"/>
    <m/>
    <n v="0"/>
    <s v="0.00"/>
    <s v="0.00"/>
    <s v="0.00"/>
    <s v="0.00"/>
    <s v="0.00"/>
    <s v="0.00"/>
    <n v="0"/>
  </r>
  <r>
    <n v="1000874"/>
    <s v="MATRIZ"/>
    <s v="PRADO SALAZAR JULIA ELVIA"/>
    <n v="401128491"/>
    <x v="0"/>
    <x v="1"/>
    <x v="0"/>
    <x v="2"/>
    <x v="4"/>
    <s v="SAN PEDRO DE HUACA"/>
    <s v="HUACA"/>
    <x v="1"/>
    <n v="1000944"/>
    <x v="0"/>
    <m/>
    <n v="33.32"/>
    <s v="0.00"/>
    <s v="0.00"/>
    <s v="0.00"/>
    <s v="0.00"/>
    <s v="0.00"/>
    <s v="0.00"/>
    <n v="33.32"/>
  </r>
  <r>
    <n v="1000875"/>
    <s v="MATRIZ"/>
    <s v="CARRILLO CARRILLO MARIA MARGARITA"/>
    <n v="1721327284"/>
    <x v="1"/>
    <x v="1"/>
    <x v="0"/>
    <x v="1"/>
    <x v="2"/>
    <s v="RIOBAMBA"/>
    <s v="CACHA (CAB EN MACHANGARA)"/>
    <x v="0"/>
    <n v="1000945"/>
    <x v="0"/>
    <m/>
    <n v="602.44000000000005"/>
    <s v="0.00"/>
    <s v="0.00"/>
    <s v="0.00"/>
    <s v="30.00"/>
    <s v="0.00"/>
    <s v="0.02"/>
    <n v="632.44000000000005"/>
  </r>
  <r>
    <n v="1000876"/>
    <s v="MATRIZ"/>
    <s v="CHICAIZA SAYAY CRISTHIAN RUBEN"/>
    <n v="604586388"/>
    <x v="0"/>
    <x v="0"/>
    <x v="0"/>
    <x v="1"/>
    <x v="2"/>
    <s v="GUAMOTE"/>
    <s v="GUAMOTE"/>
    <x v="1"/>
    <n v="1000946"/>
    <x v="0"/>
    <m/>
    <n v="1.8"/>
    <s v="0.00"/>
    <s v="0.00"/>
    <s v="0.00"/>
    <s v="0.00"/>
    <s v="0.00"/>
    <s v="0.00"/>
    <n v="1.8"/>
  </r>
  <r>
    <n v="1000877"/>
    <s v="MATRIZ"/>
    <s v="HUARACA ÑAUÑAY DEYSI ELIZABETH"/>
    <n v="603956079"/>
    <x v="0"/>
    <x v="1"/>
    <x v="0"/>
    <x v="0"/>
    <x v="2"/>
    <s v="RIOBAMBA"/>
    <s v="VELASCO"/>
    <x v="1"/>
    <n v="1000947"/>
    <x v="0"/>
    <m/>
    <n v="1.93"/>
    <s v="0.00"/>
    <s v="0.00"/>
    <s v="0.00"/>
    <s v="91.12"/>
    <s v="0.00"/>
    <s v="0.00"/>
    <n v="93.05"/>
  </r>
  <r>
    <n v="1000878"/>
    <s v="MATRIZ"/>
    <s v="CARANQUI QUISHPI MARIA ROGELIA"/>
    <n v="604415562"/>
    <x v="1"/>
    <x v="1"/>
    <x v="0"/>
    <x v="1"/>
    <x v="2"/>
    <s v="GUAMOTE"/>
    <s v="GUAMOTE"/>
    <x v="1"/>
    <n v="1000948"/>
    <x v="0"/>
    <m/>
    <n v="0.91"/>
    <s v="0.00"/>
    <s v="0.00"/>
    <s v="0.00"/>
    <s v="0.00"/>
    <s v="0.00"/>
    <s v="0.00"/>
    <n v="0.91"/>
  </r>
  <r>
    <n v="1000880"/>
    <s v="MATRIZ"/>
    <s v="MOROCHO GUAIPACHA SEGUNDO DANIEL"/>
    <n v="1724519507"/>
    <x v="0"/>
    <x v="0"/>
    <x v="0"/>
    <x v="1"/>
    <x v="2"/>
    <s v="RIOBAMBA"/>
    <s v="CACHA (CAB EN MACHANGARA)"/>
    <x v="0"/>
    <n v="1000950"/>
    <x v="0"/>
    <m/>
    <n v="3.15"/>
    <s v="0.00"/>
    <s v="0.00"/>
    <s v="0.00"/>
    <s v="0.00"/>
    <s v="0.00"/>
    <s v="0.00"/>
    <n v="3.15"/>
  </r>
  <r>
    <n v="1000881"/>
    <s v="MATRIZ"/>
    <s v="YAGUACHI TENE PEDRO PABLO"/>
    <n v="1718069998"/>
    <x v="1"/>
    <x v="0"/>
    <x v="0"/>
    <x v="2"/>
    <x v="2"/>
    <s v="RIOBAMBA"/>
    <s v="PUNIN"/>
    <x v="0"/>
    <n v="1000951"/>
    <x v="0"/>
    <m/>
    <n v="15.82"/>
    <s v="0.00"/>
    <s v="0.00"/>
    <s v="0.00"/>
    <s v="0.00"/>
    <s v="0.00"/>
    <s v="0.00"/>
    <n v="15.82"/>
  </r>
  <r>
    <n v="1000882"/>
    <s v="MATRIZ"/>
    <s v="GUAMAN GUARANGA MARIA CECILIA"/>
    <n v="1718375908"/>
    <x v="1"/>
    <x v="1"/>
    <x v="0"/>
    <x v="2"/>
    <x v="2"/>
    <s v="RIOBAMBA"/>
    <s v="PUNIN"/>
    <x v="0"/>
    <n v="1000952"/>
    <x v="0"/>
    <m/>
    <n v="20.75"/>
    <s v="0.00"/>
    <s v="0.00"/>
    <s v="0.00"/>
    <s v="0.00"/>
    <s v="0.00"/>
    <s v="0.00"/>
    <n v="20.75"/>
  </r>
  <r>
    <n v="1000883"/>
    <s v="MATRIZ"/>
    <s v="MULLO PADILLA JOSE ANTONIO"/>
    <n v="1715364012"/>
    <x v="0"/>
    <x v="0"/>
    <x v="0"/>
    <x v="2"/>
    <x v="2"/>
    <s v="RIOBAMBA"/>
    <s v="YARUQUIES"/>
    <x v="1"/>
    <n v="1000953"/>
    <x v="0"/>
    <m/>
    <n v="0"/>
    <s v="0.00"/>
    <s v="0.00"/>
    <s v="0.00"/>
    <s v="0.00"/>
    <s v="0.00"/>
    <s v="0.00"/>
    <n v="0"/>
  </r>
  <r>
    <n v="1000884"/>
    <s v="MATRIZ"/>
    <s v="MOROCHO AGUAGALLO ANGEL RAMON"/>
    <n v="603006701"/>
    <x v="1"/>
    <x v="0"/>
    <x v="0"/>
    <x v="2"/>
    <x v="2"/>
    <s v="RIOBAMBA"/>
    <s v="YARUQUIES"/>
    <x v="1"/>
    <n v="1000954"/>
    <x v="0"/>
    <m/>
    <n v="3"/>
    <s v="0.00"/>
    <s v="0.00"/>
    <s v="0.00"/>
    <s v="0.00"/>
    <s v="0.00"/>
    <s v="0.00"/>
    <n v="3"/>
  </r>
  <r>
    <n v="1000885"/>
    <s v="MATRIZ"/>
    <s v="PARRAGA PARRAGA CARMEN JESSENIA"/>
    <n v="1720839289"/>
    <x v="0"/>
    <x v="1"/>
    <x v="0"/>
    <x v="1"/>
    <x v="13"/>
    <s v="EL CARMEN"/>
    <s v="EL CARMEN"/>
    <x v="1"/>
    <n v="1000955"/>
    <x v="0"/>
    <m/>
    <n v="0.01"/>
    <s v="0.00"/>
    <s v="0.00"/>
    <s v="0.00"/>
    <s v="30.00"/>
    <s v="0.00"/>
    <s v="0.00"/>
    <n v="30.01"/>
  </r>
  <r>
    <n v="1000886"/>
    <s v="MATRIZ"/>
    <s v="NUÑEZ GUALLASAMIN JAQUELINE PAOLA"/>
    <n v="1727682922"/>
    <x v="0"/>
    <x v="1"/>
    <x v="0"/>
    <x v="2"/>
    <x v="1"/>
    <s v="QUITO"/>
    <s v="CONOCOTO"/>
    <x v="0"/>
    <n v="1000956"/>
    <x v="0"/>
    <m/>
    <n v="0"/>
    <s v="0.00"/>
    <s v="0.00"/>
    <s v="0.00"/>
    <s v="0.00"/>
    <s v="0.00"/>
    <s v="0.00"/>
    <n v="0"/>
  </r>
  <r>
    <n v="1000887"/>
    <s v="MATRIZ"/>
    <s v="HUILCA ALVAREZ MARIA SOLEDAD"/>
    <n v="602923658"/>
    <x v="0"/>
    <x v="1"/>
    <x v="0"/>
    <x v="4"/>
    <x v="2"/>
    <s v="GUANO"/>
    <s v="EL ROSARIO"/>
    <x v="0"/>
    <n v="1000957"/>
    <x v="0"/>
    <m/>
    <n v="1.84"/>
    <s v="0.00"/>
    <s v="0.00"/>
    <s v="0.00"/>
    <s v="150.00"/>
    <s v="0.00"/>
    <s v="0.00"/>
    <n v="151.84"/>
  </r>
  <r>
    <n v="1000888"/>
    <s v="MATRIZ"/>
    <s v="SOTO CAIZAGUANO MARIA ROSARIO"/>
    <n v="1710463207"/>
    <x v="0"/>
    <x v="1"/>
    <x v="0"/>
    <x v="2"/>
    <x v="0"/>
    <s v="GUARANDA"/>
    <s v="FACUNDO VELA"/>
    <x v="0"/>
    <n v="1000958"/>
    <x v="0"/>
    <m/>
    <n v="277.55"/>
    <s v="0.00"/>
    <s v="0.00"/>
    <s v="0.00"/>
    <s v="0.00"/>
    <s v="0.00"/>
    <s v="0.00"/>
    <n v="277.55"/>
  </r>
  <r>
    <n v="1000889"/>
    <s v="MATRIZ"/>
    <s v="BENALCAZAR ANDRAMUÑO ESTEFANIA ALEXANDRA "/>
    <n v="604455469"/>
    <x v="0"/>
    <x v="1"/>
    <x v="0"/>
    <x v="1"/>
    <x v="2"/>
    <s v="RIOBAMBA"/>
    <s v="VELOZ"/>
    <x v="1"/>
    <n v="1000959"/>
    <x v="0"/>
    <m/>
    <n v="0.01"/>
    <s v="0.00"/>
    <s v="0.00"/>
    <s v="0.00"/>
    <s v="0.00"/>
    <s v="0.00"/>
    <s v="0.00"/>
    <n v="0.01"/>
  </r>
  <r>
    <n v="1000890"/>
    <s v="MATRIZ"/>
    <s v="RONDAL TITUAÑA SEGUNDO MARCELO"/>
    <n v="1709899296"/>
    <x v="0"/>
    <x v="0"/>
    <x v="0"/>
    <x v="2"/>
    <x v="1"/>
    <s v="QUITO"/>
    <s v="COCHAPAMBA"/>
    <x v="0"/>
    <n v="1000960"/>
    <x v="0"/>
    <m/>
    <n v="20.85"/>
    <s v="0.00"/>
    <s v="0.00"/>
    <s v="0.00"/>
    <s v="90.00"/>
    <s v="0.00"/>
    <s v="0.00"/>
    <n v="110.85"/>
  </r>
  <r>
    <n v="1000893"/>
    <s v="MATRIZ"/>
    <s v="CUENCA FARINANGO GERMANIA DEL ROCIO"/>
    <n v="1710515576"/>
    <x v="0"/>
    <x v="1"/>
    <x v="0"/>
    <x v="1"/>
    <x v="1"/>
    <s v="QUITO"/>
    <s v="COTOCOLLAO"/>
    <x v="1"/>
    <n v="1000962"/>
    <x v="0"/>
    <m/>
    <n v="1.24"/>
    <s v="0.00"/>
    <s v="0.00"/>
    <s v="0.00"/>
    <s v="100.00"/>
    <s v="0.00"/>
    <s v="0.00"/>
    <n v="101.24"/>
  </r>
  <r>
    <n v="1000894"/>
    <s v="MATRIZ"/>
    <s v="QUISHPE GUANOLEMA MARIA ELIZABETH"/>
    <n v="603147679"/>
    <x v="1"/>
    <x v="1"/>
    <x v="0"/>
    <x v="2"/>
    <x v="2"/>
    <s v="COLTA"/>
    <s v="COLUMBE"/>
    <x v="0"/>
    <n v="1000963"/>
    <x v="0"/>
    <m/>
    <n v="0"/>
    <s v="0.00"/>
    <s v="0.00"/>
    <s v="0.00"/>
    <s v="0.00"/>
    <s v="0.00"/>
    <s v="0.00"/>
    <n v="0"/>
  </r>
  <r>
    <n v="1000895"/>
    <s v="MATRIZ"/>
    <s v="ZAPATA PULITA KARINA ALEXANDRA"/>
    <n v="1717514747"/>
    <x v="0"/>
    <x v="1"/>
    <x v="0"/>
    <x v="0"/>
    <x v="1"/>
    <s v="QUITO"/>
    <s v="COTOCOLLAO"/>
    <x v="1"/>
    <n v="1000964"/>
    <x v="0"/>
    <m/>
    <n v="3.86"/>
    <s v="0.00"/>
    <s v="0.00"/>
    <s v="0.00"/>
    <s v="0.00"/>
    <s v="0.00"/>
    <s v="0.00"/>
    <n v="3.86"/>
  </r>
  <r>
    <n v="1000896"/>
    <s v="MATRIZ"/>
    <s v="REA PAGUAY ANAIS PILAR"/>
    <n v="604849638"/>
    <x v="0"/>
    <x v="1"/>
    <x v="0"/>
    <x v="1"/>
    <x v="2"/>
    <s v="RIOBAMBA"/>
    <s v="VELOZ"/>
    <x v="1"/>
    <n v="1000965"/>
    <x v="0"/>
    <m/>
    <n v="0"/>
    <s v="0.00"/>
    <s v="0.00"/>
    <s v="0.00"/>
    <s v="0.00"/>
    <s v="0.00"/>
    <s v="0.00"/>
    <n v="0"/>
  </r>
  <r>
    <n v="1000897"/>
    <s v="MATRIZ"/>
    <s v="OTAVALO LOPEZ ISAAC BENJAMIN"/>
    <n v="1003847611"/>
    <x v="1"/>
    <x v="0"/>
    <x v="0"/>
    <x v="2"/>
    <x v="7"/>
    <s v="OTAVALO"/>
    <s v="SAN RAFAEL"/>
    <x v="0"/>
    <n v="1000966"/>
    <x v="0"/>
    <m/>
    <n v="0.68"/>
    <s v="0.00"/>
    <s v="0.00"/>
    <s v="0.00"/>
    <s v="0.00"/>
    <s v="0.00"/>
    <s v="0.00"/>
    <n v="0.68"/>
  </r>
  <r>
    <n v="1000898"/>
    <s v="MATRIZ"/>
    <s v="NUÑEZ GUALLASAMIN WILLIAM PAUL"/>
    <n v="1721850434"/>
    <x v="0"/>
    <x v="0"/>
    <x v="0"/>
    <x v="2"/>
    <x v="1"/>
    <s v="QUITO"/>
    <s v="SAN BLAS"/>
    <x v="1"/>
    <n v="1000967"/>
    <x v="0"/>
    <m/>
    <n v="0"/>
    <s v="0.00"/>
    <s v="0.00"/>
    <s v="0.00"/>
    <s v="0.00"/>
    <s v="0.00"/>
    <s v="0.00"/>
    <n v="0"/>
  </r>
  <r>
    <n v="1000899"/>
    <s v="MATRIZ"/>
    <s v="URQUIZO AUQUILLA JUANA ."/>
    <n v="1716242746"/>
    <x v="1"/>
    <x v="1"/>
    <x v="0"/>
    <x v="2"/>
    <x v="1"/>
    <s v="QUITO"/>
    <s v="COTOCOLLAO"/>
    <x v="1"/>
    <n v="1000968"/>
    <x v="0"/>
    <m/>
    <n v="50.99"/>
    <s v="0.00"/>
    <s v="0.00"/>
    <s v="0.00"/>
    <s v="0.00"/>
    <s v="0.00"/>
    <s v="0.00"/>
    <n v="50.99"/>
  </r>
  <r>
    <n v="1000900"/>
    <s v="MATRIZ"/>
    <s v="MOSQUERA ORTIZ JUAN SEBASTIAN"/>
    <n v="1756739353"/>
    <x v="0"/>
    <x v="0"/>
    <x v="0"/>
    <x v="1"/>
    <x v="1"/>
    <s v="QUITO"/>
    <s v="CENTRO HISTORICO"/>
    <x v="1"/>
    <n v="1000969"/>
    <x v="0"/>
    <m/>
    <n v="2367.39"/>
    <s v="0.00"/>
    <s v="0.00"/>
    <s v="0.00"/>
    <s v="362.00"/>
    <s v="0.00"/>
    <s v="0.14"/>
    <n v="2729.39"/>
  </r>
  <r>
    <n v="1000901"/>
    <s v="MATRIZ"/>
    <s v="ROBALINO PEREZ ERIKA ALEXANDRA"/>
    <n v="1717556003"/>
    <x v="0"/>
    <x v="1"/>
    <x v="0"/>
    <x v="2"/>
    <x v="1"/>
    <s v="QUITO"/>
    <s v="POMASQUI"/>
    <x v="0"/>
    <n v="1000970"/>
    <x v="0"/>
    <m/>
    <n v="351.25"/>
    <s v="0.00"/>
    <s v="0.00"/>
    <s v="0.00"/>
    <s v="138.00"/>
    <s v="0.00"/>
    <s v="0.00"/>
    <n v="489.25"/>
  </r>
  <r>
    <n v="1000902"/>
    <s v="MATRIZ"/>
    <s v="CUSQUILLO CUSQUILLO FLOR GRIMANESA"/>
    <n v="603342031"/>
    <x v="1"/>
    <x v="1"/>
    <x v="0"/>
    <x v="5"/>
    <x v="2"/>
    <s v="GUANO"/>
    <s v="LA MATRIZ"/>
    <x v="1"/>
    <n v="1000971"/>
    <x v="0"/>
    <m/>
    <n v="3"/>
    <s v="0.00"/>
    <s v="0.00"/>
    <s v="0.00"/>
    <s v="0.00"/>
    <s v="0.00"/>
    <s v="0.00"/>
    <n v="3"/>
  </r>
  <r>
    <n v="1000903"/>
    <s v="MATRIZ"/>
    <s v="CONCHAMBAY QUIMBIAMBA CARLOS DAVID"/>
    <n v="1720871118"/>
    <x v="1"/>
    <x v="0"/>
    <x v="0"/>
    <x v="1"/>
    <x v="1"/>
    <s v="QUITO"/>
    <s v="COTOCOLLAO"/>
    <x v="1"/>
    <n v="1000972"/>
    <x v="0"/>
    <m/>
    <n v="5"/>
    <s v="0.00"/>
    <s v="0.00"/>
    <s v="0.00"/>
    <s v="0.00"/>
    <s v="0.00"/>
    <s v="0.00"/>
    <n v="5"/>
  </r>
  <r>
    <n v="1000904"/>
    <s v="MATRIZ"/>
    <s v="BUÑAY CUNDURI MICHELLE ESTEFANIA"/>
    <n v="1729241859"/>
    <x v="0"/>
    <x v="1"/>
    <x v="0"/>
    <x v="1"/>
    <x v="1"/>
    <s v="QUITO"/>
    <s v="COTOCOLLAO"/>
    <x v="1"/>
    <n v="1000973"/>
    <x v="0"/>
    <m/>
    <n v="2"/>
    <s v="0.00"/>
    <s v="0.00"/>
    <s v="0.00"/>
    <s v="0.00"/>
    <s v="0.00"/>
    <s v="0.00"/>
    <n v="2"/>
  </r>
  <r>
    <n v="1000905"/>
    <s v="MATRIZ"/>
    <s v="YUMICEBA YUNGAN MYRIAN JANNETH"/>
    <n v="1753405594"/>
    <x v="1"/>
    <x v="1"/>
    <x v="0"/>
    <x v="5"/>
    <x v="2"/>
    <s v="RIOBAMBA"/>
    <s v="CACHA (CAB EN MACHANGARA)"/>
    <x v="0"/>
    <n v="1000974"/>
    <x v="0"/>
    <m/>
    <n v="3"/>
    <s v="0.00"/>
    <s v="0.00"/>
    <s v="0.00"/>
    <s v="0.00"/>
    <s v="0.00"/>
    <s v="0.00"/>
    <n v="3"/>
  </r>
  <r>
    <n v="1000907"/>
    <s v="MATRIZ"/>
    <s v="FARINANGO COLLAGUAZO EDISON GEOVANNY"/>
    <n v="1724800386"/>
    <x v="0"/>
    <x v="0"/>
    <x v="0"/>
    <x v="1"/>
    <x v="1"/>
    <s v="QUITO"/>
    <s v="SAN ANTONIO"/>
    <x v="0"/>
    <n v="1000975"/>
    <x v="0"/>
    <m/>
    <n v="3"/>
    <s v="0.00"/>
    <s v="0.00"/>
    <s v="0.00"/>
    <s v="0.00"/>
    <s v="0.00"/>
    <s v="0.00"/>
    <n v="3"/>
  </r>
  <r>
    <n v="1000908"/>
    <s v="MATRIZ"/>
    <s v="MIQUINGA CAIZA JULIO CESAR"/>
    <n v="1722868567"/>
    <x v="0"/>
    <x v="0"/>
    <x v="0"/>
    <x v="1"/>
    <x v="1"/>
    <s v="QUITO"/>
    <s v="SAN ANTONIO"/>
    <x v="0"/>
    <n v="1000976"/>
    <x v="0"/>
    <m/>
    <n v="0"/>
    <s v="0.00"/>
    <s v="0.00"/>
    <s v="0.00"/>
    <s v="0.00"/>
    <s v="0.00"/>
    <s v="0.00"/>
    <n v="0"/>
  </r>
  <r>
    <n v="1000909"/>
    <s v="MATRIZ"/>
    <s v="GUERRA BELTRAN LUIS ALFONSO"/>
    <n v="1719366534"/>
    <x v="0"/>
    <x v="0"/>
    <x v="0"/>
    <x v="0"/>
    <x v="1"/>
    <s v="QUITO"/>
    <s v="SAN BLAS"/>
    <x v="1"/>
    <n v="1000977"/>
    <x v="0"/>
    <m/>
    <n v="53.18"/>
    <s v="0.00"/>
    <s v="0.00"/>
    <s v="0.00"/>
    <s v="0.00"/>
    <s v="0.00"/>
    <s v="0.00"/>
    <n v="53.18"/>
  </r>
  <r>
    <n v="1000910"/>
    <s v="MATRIZ"/>
    <s v="VALDEZ TAZAMBAY SEGUNDO MARCO"/>
    <n v="1703803831"/>
    <x v="1"/>
    <x v="0"/>
    <x v="0"/>
    <x v="2"/>
    <x v="2"/>
    <s v="RIOBAMBA"/>
    <s v="YARUQUIES"/>
    <x v="1"/>
    <n v="1000978"/>
    <x v="0"/>
    <m/>
    <n v="0.23"/>
    <s v="0.00"/>
    <s v="0.00"/>
    <s v="0.00"/>
    <s v="98.00"/>
    <s v="0.00"/>
    <s v="0.00"/>
    <n v="98.23"/>
  </r>
  <r>
    <n v="1000911"/>
    <s v="MATRIZ"/>
    <s v="URQUIZO PADILLA LUIS MIGUEL"/>
    <n v="1750456517"/>
    <x v="1"/>
    <x v="0"/>
    <x v="0"/>
    <x v="2"/>
    <x v="2"/>
    <s v="RIOBAMBA"/>
    <s v="CACHA (CAB EN MACHANGARA)"/>
    <x v="0"/>
    <n v="1000979"/>
    <x v="0"/>
    <m/>
    <n v="23.63"/>
    <s v="0.00"/>
    <s v="0.00"/>
    <s v="0.00"/>
    <s v="0.00"/>
    <s v="0.00"/>
    <s v="0.00"/>
    <n v="23.63"/>
  </r>
  <r>
    <n v="1000912"/>
    <s v="MATRIZ"/>
    <s v="ÑAMO JANETA CRISTIAN DAVID"/>
    <n v="1726284803"/>
    <x v="1"/>
    <x v="0"/>
    <x v="0"/>
    <x v="1"/>
    <x v="1"/>
    <s v="QUITO"/>
    <s v="CHILLOGALLO"/>
    <x v="1"/>
    <n v="1000980"/>
    <x v="0"/>
    <m/>
    <n v="0.97"/>
    <s v="0.00"/>
    <s v="0.00"/>
    <s v="0.00"/>
    <s v="0.00"/>
    <s v="0.00"/>
    <s v="0.00"/>
    <n v="0.97"/>
  </r>
  <r>
    <n v="1000913"/>
    <s v="MATRIZ"/>
    <s v="CAIVE ROLDAN MARIA PETRONA"/>
    <n v="1721414090"/>
    <x v="1"/>
    <x v="1"/>
    <x v="0"/>
    <x v="2"/>
    <x v="2"/>
    <s v="RIOBAMBA"/>
    <s v="PUNIN"/>
    <x v="0"/>
    <n v="1000981"/>
    <x v="0"/>
    <m/>
    <n v="1.03"/>
    <s v="0.00"/>
    <s v="0.00"/>
    <s v="0.00"/>
    <s v="0.00"/>
    <s v="0.00"/>
    <s v="0.00"/>
    <n v="1.03"/>
  </r>
  <r>
    <n v="1000914"/>
    <s v="MATRIZ"/>
    <s v="GUAMAN TAPUY FABRICIO DANIEL"/>
    <n v="1751494558"/>
    <x v="0"/>
    <x v="0"/>
    <x v="0"/>
    <x v="1"/>
    <x v="1"/>
    <s v="QUITO"/>
    <s v="SAN BLAS"/>
    <x v="1"/>
    <n v="1000982"/>
    <x v="0"/>
    <m/>
    <n v="2.11"/>
    <s v="0.00"/>
    <s v="0.00"/>
    <s v="0.00"/>
    <s v="100.00"/>
    <s v="0.00"/>
    <s v="0.00"/>
    <n v="102.11"/>
  </r>
  <r>
    <n v="1000915"/>
    <s v="MATRIZ"/>
    <s v="YAPO OLALLA ELVIA LUCILA"/>
    <n v="1703615151"/>
    <x v="0"/>
    <x v="1"/>
    <x v="0"/>
    <x v="2"/>
    <x v="1"/>
    <s v="QUITO"/>
    <s v="IÑAQUITO"/>
    <x v="1"/>
    <n v="1000983"/>
    <x v="0"/>
    <m/>
    <n v="194.02"/>
    <s v="0.00"/>
    <s v="0.00"/>
    <s v="0.00"/>
    <s v="0.00"/>
    <s v="0.00"/>
    <s v="0.00"/>
    <n v="194.02"/>
  </r>
  <r>
    <n v="1000916"/>
    <s v="MATRIZ"/>
    <s v="TUQUERRES CHUQUIN JUANA MARIA"/>
    <n v="1002987780"/>
    <x v="1"/>
    <x v="1"/>
    <x v="0"/>
    <x v="2"/>
    <x v="7"/>
    <s v="IBARRA"/>
    <s v="CARANQUI"/>
    <x v="1"/>
    <n v="1000984"/>
    <x v="0"/>
    <m/>
    <n v="15.19"/>
    <s v="0.00"/>
    <s v="0.00"/>
    <s v="0.00"/>
    <s v="188.00"/>
    <s v="0.00"/>
    <s v="0.00"/>
    <n v="203.19"/>
  </r>
  <r>
    <n v="1000917"/>
    <s v="MATRIZ"/>
    <s v="SHIGUANGO ALVARADO SILVIA JOSEFINA"/>
    <n v="1500857352"/>
    <x v="0"/>
    <x v="1"/>
    <x v="0"/>
    <x v="1"/>
    <x v="16"/>
    <s v="TENA"/>
    <s v="TENA"/>
    <x v="1"/>
    <n v="1000985"/>
    <x v="0"/>
    <m/>
    <n v="0.02"/>
    <s v="0.00"/>
    <s v="0.00"/>
    <s v="0.00"/>
    <s v="0.00"/>
    <s v="0.00"/>
    <s v="0.00"/>
    <n v="0.02"/>
  </r>
  <r>
    <n v="1000918"/>
    <s v="MATRIZ"/>
    <s v="TOHABANDA JUELA MARTHA ISABEL"/>
    <n v="1722125174"/>
    <x v="1"/>
    <x v="1"/>
    <x v="0"/>
    <x v="1"/>
    <x v="2"/>
    <s v="RIOBAMBA"/>
    <s v="CACHA (CAB EN MACHANGARA)"/>
    <x v="0"/>
    <n v="1000986"/>
    <x v="0"/>
    <m/>
    <n v="0.15"/>
    <s v="0.00"/>
    <s v="0.00"/>
    <s v="0.00"/>
    <s v="0.00"/>
    <s v="0.00"/>
    <s v="0.00"/>
    <n v="0.15"/>
  </r>
  <r>
    <n v="1000919"/>
    <s v="MATRIZ"/>
    <s v="URQUIZO YUNGAN SARA NELLY"/>
    <n v="1725418477"/>
    <x v="1"/>
    <x v="1"/>
    <x v="0"/>
    <x v="1"/>
    <x v="1"/>
    <s v="QUITO"/>
    <s v="COTOCOLLAO"/>
    <x v="1"/>
    <n v="1000987"/>
    <x v="0"/>
    <m/>
    <n v="0.63"/>
    <s v="0.00"/>
    <s v="0.00"/>
    <s v="0.00"/>
    <s v="0.00"/>
    <s v="0.00"/>
    <s v="0.00"/>
    <n v="0.63"/>
  </r>
  <r>
    <n v="1000920"/>
    <s v="MATRIZ"/>
    <s v="CARRILLO GUILCAREMA JOSE RODRIGO"/>
    <n v="604420893"/>
    <x v="1"/>
    <x v="0"/>
    <x v="0"/>
    <x v="2"/>
    <x v="2"/>
    <s v="RIOBAMBA"/>
    <s v="CACHA (CAB EN MACHANGARA)"/>
    <x v="0"/>
    <n v="1000988"/>
    <x v="0"/>
    <m/>
    <n v="2242.89"/>
    <s v="0.00"/>
    <s v="0.00"/>
    <s v="0.00"/>
    <s v="0.00"/>
    <s v="0.00"/>
    <s v="0.12"/>
    <n v="2242.89"/>
  </r>
  <r>
    <n v="1000921"/>
    <s v="MATRIZ"/>
    <s v="URQUIZO PADILLA MARIA MANUELA"/>
    <n v="1720492881"/>
    <x v="1"/>
    <x v="1"/>
    <x v="0"/>
    <x v="2"/>
    <x v="2"/>
    <s v="RIOBAMBA"/>
    <s v="CACHA (CAB EN MACHANGARA)"/>
    <x v="0"/>
    <n v="1000989"/>
    <x v="0"/>
    <m/>
    <n v="31.18"/>
    <s v="0.00"/>
    <s v="0.00"/>
    <s v="0.00"/>
    <s v="0.00"/>
    <s v="0.00"/>
    <s v="0.00"/>
    <n v="31.18"/>
  </r>
  <r>
    <n v="1000922"/>
    <s v="MATRIZ"/>
    <s v="DUCHI USHCA LOURDES MORAIMA "/>
    <n v="604137877"/>
    <x v="0"/>
    <x v="1"/>
    <x v="0"/>
    <x v="3"/>
    <x v="2"/>
    <s v="GUANO"/>
    <s v="SAN ANDRES"/>
    <x v="0"/>
    <n v="1000990"/>
    <x v="0"/>
    <m/>
    <n v="67.47"/>
    <s v="0.00"/>
    <s v="0.00"/>
    <s v="0.00"/>
    <s v="0.00"/>
    <s v="0.00"/>
    <s v="0.00"/>
    <n v="67.47"/>
  </r>
  <r>
    <n v="1000924"/>
    <s v="MATRIZ"/>
    <s v="MORALES MORALES DIEGO JOHNY"/>
    <n v="1723733497"/>
    <x v="0"/>
    <x v="0"/>
    <x v="0"/>
    <x v="1"/>
    <x v="1"/>
    <s v="QUITO"/>
    <s v="COTOCOLLAO"/>
    <x v="1"/>
    <n v="1000992"/>
    <x v="0"/>
    <m/>
    <n v="0"/>
    <s v="0.00"/>
    <s v="0.00"/>
    <s v="0.00"/>
    <s v="7.34"/>
    <s v="0.00"/>
    <s v="0.00"/>
    <n v="7.34"/>
  </r>
  <r>
    <n v="1000378"/>
    <s v="MATRIZ"/>
    <s v="TIPAN AUCANSHALA LUZ MARIA"/>
    <n v="604837393"/>
    <x v="1"/>
    <x v="1"/>
    <x v="0"/>
    <x v="2"/>
    <x v="2"/>
    <s v="ALAUSI"/>
    <s v="TIXAN"/>
    <x v="0"/>
    <n v="1000993"/>
    <x v="0"/>
    <m/>
    <n v="6.93"/>
    <s v="0.00"/>
    <s v="0.00"/>
    <s v="0.00"/>
    <s v="0.00"/>
    <s v="0.00"/>
    <s v="0.00"/>
    <n v="6.93"/>
  </r>
  <r>
    <n v="1000925"/>
    <s v="MATRIZ"/>
    <s v="EGUEZ GUERRA RICARDO ANDRES"/>
    <n v="1720231412"/>
    <x v="0"/>
    <x v="0"/>
    <x v="0"/>
    <x v="1"/>
    <x v="1"/>
    <s v="QUITO"/>
    <s v="CHIMBACALLE"/>
    <x v="1"/>
    <n v="1000994"/>
    <x v="0"/>
    <m/>
    <n v="0"/>
    <s v="0.00"/>
    <s v="0.00"/>
    <s v="0.00"/>
    <s v="0.00"/>
    <s v="0.00"/>
    <s v="0.00"/>
    <n v="0"/>
  </r>
  <r>
    <n v="1000927"/>
    <s v="MATRIZ"/>
    <s v="GUAYPACHA BUÑAY CRISTHIAN DAVID"/>
    <n v="1725522989"/>
    <x v="0"/>
    <x v="0"/>
    <x v="0"/>
    <x v="3"/>
    <x v="1"/>
    <s v="QUITO"/>
    <s v="CHILLOGALLO"/>
    <x v="1"/>
    <n v="1000995"/>
    <x v="0"/>
    <m/>
    <n v="282.3"/>
    <s v="0.00"/>
    <s v="0.00"/>
    <s v="0.00"/>
    <s v="0.00"/>
    <s v="0.00"/>
    <s v="0.00"/>
    <n v="282.3"/>
  </r>
  <r>
    <n v="1000928"/>
    <s v="MATRIZ"/>
    <s v="BUÑAY ROLDAN MARIA ESPERANZA"/>
    <n v="1717474231"/>
    <x v="1"/>
    <x v="1"/>
    <x v="0"/>
    <x v="3"/>
    <x v="1"/>
    <s v="QUITO"/>
    <s v="EL QUINCHE"/>
    <x v="0"/>
    <n v="1000996"/>
    <x v="0"/>
    <m/>
    <n v="496.42"/>
    <s v="0.00"/>
    <s v="0.00"/>
    <s v="0.00"/>
    <s v="0.00"/>
    <s v="0.00"/>
    <s v="0.01"/>
    <n v="496.42"/>
  </r>
  <r>
    <n v="1000929"/>
    <s v="MATRIZ"/>
    <s v="VITERI MUÑOZ SORAYA ELIZABETH"/>
    <n v="1710462043"/>
    <x v="0"/>
    <x v="1"/>
    <x v="0"/>
    <x v="0"/>
    <x v="1"/>
    <s v="QUITO"/>
    <s v="LA MAGDALENA"/>
    <x v="1"/>
    <n v="1000997"/>
    <x v="0"/>
    <m/>
    <n v="0.6"/>
    <s v="0.00"/>
    <s v="0.00"/>
    <s v="0.00"/>
    <s v="0.00"/>
    <s v="0.00"/>
    <s v="0.00"/>
    <n v="0.6"/>
  </r>
  <r>
    <n v="1000930"/>
    <s v="MATRIZ"/>
    <s v="CHACHA VELASTEGUI EDITH ALEXANDRA"/>
    <n v="605181270"/>
    <x v="0"/>
    <x v="1"/>
    <x v="0"/>
    <x v="1"/>
    <x v="2"/>
    <s v="GUANO"/>
    <s v="LA MATRIZ"/>
    <x v="1"/>
    <n v="1000999"/>
    <x v="0"/>
    <m/>
    <n v="0.1"/>
    <s v="0.00"/>
    <s v="0.00"/>
    <s v="0.00"/>
    <s v="292.55"/>
    <s v="0.00"/>
    <s v="0.00"/>
    <n v="292.64999999999998"/>
  </r>
  <r>
    <n v="1000932"/>
    <s v="MATRIZ"/>
    <s v="AUQUILLA GUARACA SEGUNDO JOSE"/>
    <n v="604165209"/>
    <x v="0"/>
    <x v="1"/>
    <x v="0"/>
    <x v="3"/>
    <x v="2"/>
    <s v="RIOBAMBA"/>
    <s v="CACHA (CAB EN MACHANGARA)"/>
    <x v="0"/>
    <n v="1001000"/>
    <x v="0"/>
    <m/>
    <n v="0"/>
    <s v="0.00"/>
    <s v="0.00"/>
    <s v="0.00"/>
    <s v="0.00"/>
    <s v="0.00"/>
    <s v="0.00"/>
    <n v="0"/>
  </r>
  <r>
    <n v="1000933"/>
    <s v="MATRIZ"/>
    <s v="CUMIÑA VACACELA MARIA CASIMIRA"/>
    <n v="1714906201"/>
    <x v="0"/>
    <x v="1"/>
    <x v="0"/>
    <x v="3"/>
    <x v="1"/>
    <s v="QUITO"/>
    <s v="COTOCOLLAO"/>
    <x v="1"/>
    <n v="1001001"/>
    <x v="0"/>
    <m/>
    <n v="3"/>
    <s v="0.00"/>
    <s v="0.00"/>
    <s v="0.00"/>
    <s v="0.00"/>
    <s v="0.00"/>
    <s v="0.00"/>
    <n v="3"/>
  </r>
  <r>
    <n v="1000934"/>
    <s v="MATRIZ"/>
    <s v="COLLAGUAZO CAIZA OLGA ."/>
    <n v="1714979737"/>
    <x v="0"/>
    <x v="1"/>
    <x v="0"/>
    <x v="3"/>
    <x v="1"/>
    <s v="QUITO"/>
    <s v="SAN ANTONIO"/>
    <x v="0"/>
    <n v="1001002"/>
    <x v="0"/>
    <m/>
    <n v="0.88"/>
    <s v="0.00"/>
    <s v="0.00"/>
    <s v="0.00"/>
    <s v="0.00"/>
    <s v="0.00"/>
    <s v="0.00"/>
    <n v="0.88"/>
  </r>
  <r>
    <n v="1000935"/>
    <s v="MATRIZ"/>
    <s v="PASTUÑA CUCHIPARTE MARIA FABIOLA"/>
    <n v="503143836"/>
    <x v="1"/>
    <x v="1"/>
    <x v="0"/>
    <x v="1"/>
    <x v="11"/>
    <s v="PUJILI"/>
    <s v="ZUMBAHUA"/>
    <x v="0"/>
    <n v="1001003"/>
    <x v="0"/>
    <m/>
    <n v="70.63"/>
    <s v="0.00"/>
    <s v="0.00"/>
    <s v="0.00"/>
    <s v="0.00"/>
    <s v="0.00"/>
    <s v="0.00"/>
    <n v="70.63"/>
  </r>
  <r>
    <n v="1000936"/>
    <s v="MATRIZ"/>
    <s v="URQUIZO HUILCAREMA ANA ELENA"/>
    <n v="1752497857"/>
    <x v="1"/>
    <x v="1"/>
    <x v="0"/>
    <x v="5"/>
    <x v="1"/>
    <s v="QUITO"/>
    <s v="COTOCOLLAO"/>
    <x v="1"/>
    <n v="1001004"/>
    <x v="0"/>
    <m/>
    <n v="302.02"/>
    <s v="0.00"/>
    <s v="0.00"/>
    <s v="0.00"/>
    <s v="0.00"/>
    <s v="0.00"/>
    <s v="0.00"/>
    <n v="302.02"/>
  </r>
  <r>
    <n v="1000937"/>
    <s v="MATRIZ"/>
    <s v="PADILLA LEMACHE JORGE RAUL"/>
    <n v="1717926131"/>
    <x v="0"/>
    <x v="0"/>
    <x v="0"/>
    <x v="3"/>
    <x v="2"/>
    <s v="RIOBAMBA"/>
    <s v="CACHA (CAB EN MACHANGARA)"/>
    <x v="0"/>
    <n v="1001005"/>
    <x v="0"/>
    <m/>
    <n v="36.71"/>
    <s v="0.00"/>
    <s v="0.00"/>
    <s v="0.00"/>
    <s v="0.00"/>
    <s v="0.00"/>
    <s v="0.00"/>
    <n v="36.71"/>
  </r>
  <r>
    <n v="1000938"/>
    <s v="MATRIZ"/>
    <s v="SANCHEZ PILLAJO LILIANA ELIZABETH"/>
    <n v="1726050204"/>
    <x v="0"/>
    <x v="1"/>
    <x v="0"/>
    <x v="3"/>
    <x v="1"/>
    <s v="QUITO"/>
    <s v="COTOCOLLAO"/>
    <x v="1"/>
    <n v="1001006"/>
    <x v="0"/>
    <m/>
    <n v="4.8499999999999996"/>
    <s v="0.00"/>
    <s v="0.00"/>
    <s v="0.00"/>
    <s v="0.00"/>
    <s v="0.00"/>
    <s v="0.00"/>
    <n v="4.8499999999999996"/>
  </r>
  <r>
    <n v="1000940"/>
    <s v="MATRIZ"/>
    <s v="CAISAGUANO TOAQUIZA ANDRES ."/>
    <n v="502574072"/>
    <x v="1"/>
    <x v="1"/>
    <x v="0"/>
    <x v="2"/>
    <x v="11"/>
    <s v="PUJILI"/>
    <s v="GUANGAJE"/>
    <x v="0"/>
    <n v="1001008"/>
    <x v="0"/>
    <m/>
    <n v="41.73"/>
    <s v="0.00"/>
    <s v="0.00"/>
    <s v="0.00"/>
    <s v="350.00"/>
    <s v="0.00"/>
    <s v="0.00"/>
    <n v="391.73"/>
  </r>
  <r>
    <n v="1000941"/>
    <s v="MATRIZ"/>
    <s v="MOROCHO GUAIPACHA ANA LUCIA"/>
    <n v="1724519499"/>
    <x v="1"/>
    <x v="1"/>
    <x v="0"/>
    <x v="1"/>
    <x v="2"/>
    <s v="RIOBAMBA"/>
    <s v="CACHA (CAB EN MACHANGARA)"/>
    <x v="0"/>
    <n v="1001009"/>
    <x v="0"/>
    <m/>
    <n v="3"/>
    <s v="0.00"/>
    <s v="0.00"/>
    <s v="0.00"/>
    <s v="0.00"/>
    <s v="0.00"/>
    <s v="0.00"/>
    <n v="3"/>
  </r>
  <r>
    <n v="1000942"/>
    <s v="MATRIZ"/>
    <s v="URQUIZO PADILLA JUAN MANUEL"/>
    <n v="1721472049"/>
    <x v="0"/>
    <x v="0"/>
    <x v="0"/>
    <x v="3"/>
    <x v="2"/>
    <s v="RIOBAMBA"/>
    <s v="CACHA (CAB EN MACHANGARA)"/>
    <x v="0"/>
    <n v="1001010"/>
    <x v="0"/>
    <m/>
    <n v="73.400000000000006"/>
    <s v="0.00"/>
    <s v="0.00"/>
    <s v="0.00"/>
    <s v="230.79"/>
    <s v="0.00"/>
    <s v="0.00"/>
    <n v="304.19"/>
  </r>
  <r>
    <n v="1000943"/>
    <s v="MATRIZ"/>
    <s v="MULLO PADILLA JUAN SEGUNDO"/>
    <n v="1715363972"/>
    <x v="0"/>
    <x v="0"/>
    <x v="0"/>
    <x v="1"/>
    <x v="2"/>
    <s v="RIOBAMBA"/>
    <s v="YARUQUIES"/>
    <x v="1"/>
    <n v="1001011"/>
    <x v="0"/>
    <m/>
    <n v="0.01"/>
    <s v="0.00"/>
    <s v="0.00"/>
    <s v="0.00"/>
    <s v="0.00"/>
    <s v="0.00"/>
    <s v="0.00"/>
    <n v="0.01"/>
  </r>
  <r>
    <n v="1000944"/>
    <s v="MATRIZ"/>
    <s v="UNAUCHO CHANALUISA BERTHA ENCARNACION"/>
    <n v="1717170391"/>
    <x v="0"/>
    <x v="1"/>
    <x v="0"/>
    <x v="2"/>
    <x v="11"/>
    <s v="SAQUISILI"/>
    <s v="SAQUISILI"/>
    <x v="1"/>
    <n v="1001012"/>
    <x v="0"/>
    <m/>
    <n v="2157.35"/>
    <s v="0.00"/>
    <s v="0.00"/>
    <s v="0.00"/>
    <s v="0.00"/>
    <s v="0.00"/>
    <s v="0.12"/>
    <n v="2157.35"/>
  </r>
  <r>
    <n v="1000945"/>
    <s v="MATRIZ"/>
    <s v="CUICHAN YAPO TANIA ALEXANDRA"/>
    <n v="1712381613"/>
    <x v="0"/>
    <x v="1"/>
    <x v="0"/>
    <x v="1"/>
    <x v="1"/>
    <s v="QUITO"/>
    <s v="COTOCOLLAO"/>
    <x v="1"/>
    <n v="1001015"/>
    <x v="0"/>
    <m/>
    <n v="644.96"/>
    <s v="0.00"/>
    <s v="0.00"/>
    <s v="0.00"/>
    <s v="0.00"/>
    <s v="0.00"/>
    <s v="0.00"/>
    <n v="644.96"/>
  </r>
  <r>
    <n v="1000946"/>
    <s v="MATRIZ"/>
    <s v="VEGA AIDA SUSANA"/>
    <n v="500628912"/>
    <x v="0"/>
    <x v="1"/>
    <x v="0"/>
    <x v="2"/>
    <x v="11"/>
    <s v="SALCEDO"/>
    <s v="SAN MIGUEL"/>
    <x v="1"/>
    <n v="1001016"/>
    <x v="0"/>
    <m/>
    <n v="7.0000000000000007E-2"/>
    <s v="0.00"/>
    <s v="0.00"/>
    <s v="0.00"/>
    <s v="200.00"/>
    <s v="0.00"/>
    <s v="0.00"/>
    <n v="200.07"/>
  </r>
  <r>
    <n v="1000947"/>
    <s v="MATRIZ"/>
    <s v="CHICAIZA TENESACA BLANCA ROCIO"/>
    <n v="605815620"/>
    <x v="0"/>
    <x v="1"/>
    <x v="0"/>
    <x v="0"/>
    <x v="2"/>
    <s v="RIOBAMBA"/>
    <s v="YARUQUIES"/>
    <x v="1"/>
    <n v="1001017"/>
    <x v="0"/>
    <m/>
    <n v="49.23"/>
    <s v="0.00"/>
    <s v="0.00"/>
    <s v="0.00"/>
    <s v="0.00"/>
    <s v="0.00"/>
    <s v="0.00"/>
    <n v="49.23"/>
  </r>
  <r>
    <n v="1000948"/>
    <s v="MATRIZ"/>
    <s v="LADINO CASTILLO EDISON OSWALDO"/>
    <n v="1711540078"/>
    <x v="0"/>
    <x v="1"/>
    <x v="0"/>
    <x v="3"/>
    <x v="0"/>
    <s v="GUARANDA"/>
    <s v="GABRIEL IGNACIO VEINTIMILLA"/>
    <x v="1"/>
    <n v="1001018"/>
    <x v="0"/>
    <m/>
    <n v="2.14"/>
    <s v="0.00"/>
    <s v="0.00"/>
    <s v="0.00"/>
    <s v="100.00"/>
    <s v="0.00"/>
    <s v="0.00"/>
    <n v="102.14"/>
  </r>
  <r>
    <n v="1000949"/>
    <s v="MATRIZ"/>
    <s v="SILVA LLERENA JOHANNA CRISTINA"/>
    <n v="605458496"/>
    <x v="0"/>
    <x v="1"/>
    <x v="0"/>
    <x v="0"/>
    <x v="2"/>
    <s v="RIOBAMBA"/>
    <s v="VELASCO"/>
    <x v="1"/>
    <n v="1001019"/>
    <x v="0"/>
    <m/>
    <n v="0"/>
    <s v="0.00"/>
    <s v="0.00"/>
    <s v="0.00"/>
    <s v="0.00"/>
    <s v="0.00"/>
    <s v="0.00"/>
    <n v="0"/>
  </r>
  <r>
    <n v="1000950"/>
    <s v="MATRIZ"/>
    <s v="TIGASI CHUGCHILAN LUIS ANGEL"/>
    <n v="503849937"/>
    <x v="1"/>
    <x v="0"/>
    <x v="0"/>
    <x v="2"/>
    <x v="1"/>
    <s v="QUITO"/>
    <s v="LA ARGELIA"/>
    <x v="1"/>
    <n v="1001020"/>
    <x v="0"/>
    <m/>
    <n v="7.0000000000000007E-2"/>
    <s v="0.00"/>
    <s v="0.00"/>
    <s v="0.00"/>
    <s v="190.00"/>
    <s v="0.00"/>
    <s v="0.00"/>
    <n v="190.07"/>
  </r>
  <r>
    <n v="1000951"/>
    <s v="MATRIZ"/>
    <s v="GUAIPACHA YUMICEBA RODRIGO FAUSTO"/>
    <n v="1724459902"/>
    <x v="0"/>
    <x v="1"/>
    <x v="0"/>
    <x v="3"/>
    <x v="1"/>
    <s v="QUITO"/>
    <s v="CHILLOGALLO"/>
    <x v="1"/>
    <n v="1001021"/>
    <x v="0"/>
    <m/>
    <n v="338.11"/>
    <s v="0.00"/>
    <s v="0.00"/>
    <s v="0.00"/>
    <s v="0.00"/>
    <s v="0.00"/>
    <s v="0.00"/>
    <n v="338.11"/>
  </r>
  <r>
    <n v="1000952"/>
    <s v="MATRIZ"/>
    <s v="CHERRES BARAJAS JHOANA GUADALUPE"/>
    <n v="1756181069"/>
    <x v="0"/>
    <x v="1"/>
    <x v="0"/>
    <x v="1"/>
    <x v="1"/>
    <s v="QUITO"/>
    <s v="SAN BARTOLO"/>
    <x v="1"/>
    <n v="1001022"/>
    <x v="0"/>
    <m/>
    <n v="3.01"/>
    <s v="0.00"/>
    <s v="0.00"/>
    <s v="0.00"/>
    <s v="0.00"/>
    <s v="0.00"/>
    <s v="0.00"/>
    <n v="3.01"/>
  </r>
  <r>
    <n v="1000953"/>
    <s v="MATRIZ"/>
    <s v="VACACELA SINALUISA GLORIA ALEXANDRA"/>
    <n v="605775501"/>
    <x v="1"/>
    <x v="1"/>
    <x v="0"/>
    <x v="1"/>
    <x v="2"/>
    <s v="RIOBAMBA"/>
    <s v="CACHA (CAB EN MACHANGARA)"/>
    <x v="0"/>
    <n v="1001023"/>
    <x v="0"/>
    <m/>
    <n v="3"/>
    <s v="0.00"/>
    <s v="0.00"/>
    <s v="0.00"/>
    <s v="0.00"/>
    <s v="0.00"/>
    <s v="0.00"/>
    <n v="3"/>
  </r>
  <r>
    <n v="1000954"/>
    <s v="MATRIZ"/>
    <s v="VACACELA TASAMBAY PEDRO "/>
    <n v="601499577"/>
    <x v="1"/>
    <x v="0"/>
    <x v="0"/>
    <x v="3"/>
    <x v="2"/>
    <s v="RIOBAMBA"/>
    <s v="LIZARZABURU"/>
    <x v="1"/>
    <n v="1001024"/>
    <x v="0"/>
    <m/>
    <n v="0.16"/>
    <s v="0.00"/>
    <s v="0.00"/>
    <s v="0.00"/>
    <s v="0.00"/>
    <s v="0.00"/>
    <s v="0.00"/>
    <n v="0.16"/>
  </r>
  <r>
    <n v="1000955"/>
    <s v="MATRIZ"/>
    <s v="GARCIA TOABANDA MIGUEL ALEXANDER"/>
    <n v="605141282"/>
    <x v="0"/>
    <x v="0"/>
    <x v="0"/>
    <x v="1"/>
    <x v="2"/>
    <s v="RIOBAMBA"/>
    <s v="VELOZ"/>
    <x v="1"/>
    <n v="1001025"/>
    <x v="0"/>
    <m/>
    <n v="0.03"/>
    <s v="0.00"/>
    <s v="0.00"/>
    <s v="0.00"/>
    <s v="88.30"/>
    <s v="0.00"/>
    <s v="0.00"/>
    <n v="88.33"/>
  </r>
  <r>
    <n v="1000956"/>
    <s v="MATRIZ"/>
    <s v="URQUIZO TIXI ANGEL GEOVANNY"/>
    <n v="606305696"/>
    <x v="1"/>
    <x v="0"/>
    <x v="0"/>
    <x v="2"/>
    <x v="1"/>
    <s v="QUITO"/>
    <s v="CARCELEN"/>
    <x v="1"/>
    <n v="1001026"/>
    <x v="0"/>
    <m/>
    <n v="0.43"/>
    <s v="0.00"/>
    <s v="0.00"/>
    <s v="0.00"/>
    <s v="0.00"/>
    <s v="0.00"/>
    <s v="0.00"/>
    <n v="0.43"/>
  </r>
  <r>
    <n v="1000957"/>
    <s v="MATRIZ"/>
    <s v="URQUIZO QUISHPI EMILY RACELY"/>
    <n v="1729352821"/>
    <x v="0"/>
    <x v="1"/>
    <x v="0"/>
    <x v="3"/>
    <x v="1"/>
    <s v="QUITO"/>
    <s v="COTOCOLLAO"/>
    <x v="1"/>
    <n v="1001027"/>
    <x v="0"/>
    <m/>
    <n v="18.05"/>
    <s v="0.00"/>
    <s v="0.00"/>
    <s v="0.00"/>
    <s v="0.00"/>
    <s v="0.00"/>
    <s v="0.00"/>
    <n v="18.05"/>
  </r>
  <r>
    <n v="1000958"/>
    <s v="MATRIZ"/>
    <s v="MONTES MEJIAS ARGELIO JESUS"/>
    <n v="1756793822"/>
    <x v="3"/>
    <x v="0"/>
    <x v="1"/>
    <x v="0"/>
    <x v="1"/>
    <s v="QUITO"/>
    <s v="COMITE DEL PUEBLO"/>
    <x v="1"/>
    <n v="1001028"/>
    <x v="0"/>
    <m/>
    <n v="10.88"/>
    <s v="0.00"/>
    <s v="0.00"/>
    <s v="0.00"/>
    <s v="0.00"/>
    <s v="0.00"/>
    <s v="0.00"/>
    <n v="10.88"/>
  </r>
  <r>
    <n v="1000959"/>
    <s v="MATRIZ"/>
    <s v="AIGAJE YAPO NANCY ALEXANDRA"/>
    <n v="1717278061"/>
    <x v="0"/>
    <x v="1"/>
    <x v="0"/>
    <x v="2"/>
    <x v="1"/>
    <s v="QUITO"/>
    <s v="SAN BARTOLO"/>
    <x v="1"/>
    <n v="1001029"/>
    <x v="0"/>
    <m/>
    <n v="3"/>
    <s v="0.00"/>
    <s v="0.00"/>
    <s v="0.00"/>
    <s v="0.00"/>
    <s v="0.00"/>
    <s v="0.00"/>
    <n v="3"/>
  </r>
  <r>
    <n v="1000960"/>
    <s v="MATRIZ"/>
    <s v="CHILENA CHIMBORAZO JESSICA VERONICA"/>
    <n v="1724541220"/>
    <x v="0"/>
    <x v="1"/>
    <x v="0"/>
    <x v="3"/>
    <x v="0"/>
    <s v="GUARANDA"/>
    <s v="JULIO E. MORENO (CATANAHUAN GRANDE)"/>
    <x v="0"/>
    <n v="1001030"/>
    <x v="0"/>
    <m/>
    <n v="3"/>
    <s v="0.00"/>
    <s v="0.00"/>
    <s v="0.00"/>
    <s v="0.00"/>
    <s v="0.00"/>
    <s v="0.00"/>
    <n v="3"/>
  </r>
  <r>
    <n v="1000961"/>
    <s v="MATRIZ"/>
    <s v="CORONEL PILCO BRYAN ALONSO"/>
    <n v="604832246"/>
    <x v="0"/>
    <x v="0"/>
    <x v="0"/>
    <x v="0"/>
    <x v="2"/>
    <s v="RIOBAMBA"/>
    <s v="LIZARZABURU"/>
    <x v="1"/>
    <n v="1001031"/>
    <x v="0"/>
    <m/>
    <n v="6.14"/>
    <s v="0.00"/>
    <s v="0.00"/>
    <s v="0.00"/>
    <s v="0.00"/>
    <s v="0.00"/>
    <s v="0.00"/>
    <n v="6.14"/>
  </r>
  <r>
    <n v="1000962"/>
    <s v="MATRIZ"/>
    <s v="TIXILEMA TOALOMBO VICENTE ."/>
    <n v="200425064"/>
    <x v="0"/>
    <x v="0"/>
    <x v="0"/>
    <x v="3"/>
    <x v="0"/>
    <s v="GUARANDA"/>
    <s v="SIMIATUG"/>
    <x v="0"/>
    <n v="1001032"/>
    <x v="0"/>
    <m/>
    <n v="13.04"/>
    <s v="0.00"/>
    <s v="0.00"/>
    <s v="0.00"/>
    <s v="0.00"/>
    <s v="0.00"/>
    <s v="0.00"/>
    <n v="13.04"/>
  </r>
  <r>
    <n v="1000963"/>
    <s v="MATRIZ"/>
    <s v="GUAMAN HUARACA JAVIER JOSE"/>
    <n v="954652558"/>
    <x v="0"/>
    <x v="0"/>
    <x v="0"/>
    <x v="1"/>
    <x v="5"/>
    <s v="GUAYAQUIL"/>
    <s v="TARQUI"/>
    <x v="0"/>
    <n v="1001033"/>
    <x v="0"/>
    <m/>
    <n v="0.05"/>
    <s v="0.00"/>
    <s v="0.00"/>
    <s v="0.00"/>
    <s v="150.69"/>
    <s v="0.00"/>
    <s v="0.00"/>
    <n v="150.74"/>
  </r>
  <r>
    <n v="1000964"/>
    <s v="MATRIZ"/>
    <s v="RAMIREZ . MARCO ANGEL"/>
    <n v="1801781020"/>
    <x v="0"/>
    <x v="0"/>
    <x v="0"/>
    <x v="2"/>
    <x v="10"/>
    <s v="AMBATO"/>
    <s v="PISHILATA"/>
    <x v="1"/>
    <n v="1001034"/>
    <x v="0"/>
    <m/>
    <n v="3"/>
    <s v="0.00"/>
    <s v="0.00"/>
    <s v="0.00"/>
    <s v="0.00"/>
    <s v="0.00"/>
    <s v="0.00"/>
    <n v="3"/>
  </r>
  <r>
    <n v="1000965"/>
    <s v="MATRIZ"/>
    <s v="BARAJA VEGA JHOFRE ."/>
    <n v="550581102"/>
    <x v="1"/>
    <x v="1"/>
    <x v="0"/>
    <x v="1"/>
    <x v="11"/>
    <s v="PUJILI"/>
    <s v="PUJILI"/>
    <x v="1"/>
    <n v="1001035"/>
    <x v="0"/>
    <m/>
    <n v="3"/>
    <s v="0.00"/>
    <s v="0.00"/>
    <s v="0.00"/>
    <s v="0.00"/>
    <s v="0.00"/>
    <s v="0.00"/>
    <n v="3"/>
  </r>
  <r>
    <n v="1000966"/>
    <s v="MATRIZ"/>
    <s v="URQUIZO GUARACA LUIS GABRIEL"/>
    <n v="1716453459"/>
    <x v="1"/>
    <x v="0"/>
    <x v="0"/>
    <x v="2"/>
    <x v="2"/>
    <s v="RIOBAMBA"/>
    <s v="CACHA (CAB EN MACHANGARA)"/>
    <x v="0"/>
    <n v="1001036"/>
    <x v="0"/>
    <m/>
    <n v="0.41"/>
    <s v="0.00"/>
    <s v="0.00"/>
    <s v="0.00"/>
    <s v="0.00"/>
    <s v="0.00"/>
    <s v="0.00"/>
    <n v="0.41"/>
  </r>
  <r>
    <n v="1000967"/>
    <s v="MATRIZ"/>
    <s v="PEREZ TENELEMA DAVID ABEL"/>
    <n v="605541101"/>
    <x v="1"/>
    <x v="0"/>
    <x v="0"/>
    <x v="2"/>
    <x v="2"/>
    <s v="RIOBAMBA"/>
    <s v="PUNIN"/>
    <x v="0"/>
    <n v="1001037"/>
    <x v="0"/>
    <m/>
    <n v="3"/>
    <s v="0.00"/>
    <s v="0.00"/>
    <s v="0.00"/>
    <s v="0.00"/>
    <s v="0.00"/>
    <s v="0.00"/>
    <n v="3"/>
  </r>
  <r>
    <n v="1000968"/>
    <s v="MATRIZ"/>
    <s v="NARVAEZ HERRERA JENNY PATRICIA"/>
    <n v="1720041944"/>
    <x v="0"/>
    <x v="1"/>
    <x v="0"/>
    <x v="2"/>
    <x v="1"/>
    <s v="QUITO"/>
    <s v="LA CONCEPCION"/>
    <x v="1"/>
    <n v="1001038"/>
    <x v="0"/>
    <m/>
    <n v="1.69"/>
    <s v="0.00"/>
    <s v="0.00"/>
    <s v="0.00"/>
    <s v="170.00"/>
    <s v="0.00"/>
    <s v="0.00"/>
    <n v="171.69"/>
  </r>
  <r>
    <n v="1000969"/>
    <s v="MATRIZ"/>
    <s v="ROLDAN PACA LUIS ALBERTO"/>
    <n v="1718138256"/>
    <x v="1"/>
    <x v="1"/>
    <x v="0"/>
    <x v="2"/>
    <x v="2"/>
    <s v="GUAMOTE"/>
    <s v="PALMIRA"/>
    <x v="0"/>
    <n v="1001039"/>
    <x v="0"/>
    <m/>
    <n v="1367.05"/>
    <s v="0.00"/>
    <s v="0.00"/>
    <s v="0.00"/>
    <s v="0.00"/>
    <s v="0.00"/>
    <s v="0.04"/>
    <n v="1367.05"/>
  </r>
  <r>
    <n v="1000970"/>
    <s v="MATRIZ"/>
    <s v="ÑACATA SINAILIN MARIA HORTENCIA"/>
    <n v="1703474963"/>
    <x v="0"/>
    <x v="1"/>
    <x v="0"/>
    <x v="2"/>
    <x v="1"/>
    <s v="QUITO"/>
    <s v="COTOCOLLAO"/>
    <x v="1"/>
    <n v="1001040"/>
    <x v="0"/>
    <m/>
    <n v="10.8"/>
    <s v="0.00"/>
    <s v="0.00"/>
    <s v="0.00"/>
    <s v="0.00"/>
    <s v="0.00"/>
    <s v="0.00"/>
    <n v="10.8"/>
  </r>
  <r>
    <n v="1000971"/>
    <s v="MATRIZ"/>
    <s v="URQUIZO HUILCAREMA EDWIN FERNANDO "/>
    <n v="1720523016"/>
    <x v="1"/>
    <x v="0"/>
    <x v="0"/>
    <x v="1"/>
    <x v="2"/>
    <s v="RIOBAMBA"/>
    <s v="CACHA (CAB EN MACHANGARA)"/>
    <x v="0"/>
    <n v="1001041"/>
    <x v="0"/>
    <m/>
    <n v="721.34"/>
    <s v="0.00"/>
    <s v="0.00"/>
    <s v="0.00"/>
    <s v="0.00"/>
    <s v="0.00"/>
    <s v="0.01"/>
    <n v="721.34"/>
  </r>
  <r>
    <n v="1000972"/>
    <s v="MATRIZ"/>
    <s v="NISPERUZA DOMINGUEZ DENISSE AITANA"/>
    <n v="650849045"/>
    <x v="0"/>
    <x v="1"/>
    <x v="0"/>
    <x v="3"/>
    <x v="2"/>
    <s v="RIOBAMBA"/>
    <s v="LIZARZABURU"/>
    <x v="1"/>
    <n v="1001042"/>
    <x v="0"/>
    <m/>
    <n v="51.71"/>
    <s v="0.00"/>
    <s v="0.00"/>
    <s v="0.00"/>
    <s v="0.00"/>
    <s v="0.00"/>
    <s v="0.00"/>
    <n v="51.71"/>
  </r>
  <r>
    <n v="1000973"/>
    <s v="MATRIZ"/>
    <s v="PEÑAFIEL GUEVARA VIVIANA ELIZABETH"/>
    <n v="603384926"/>
    <x v="0"/>
    <x v="1"/>
    <x v="0"/>
    <x v="0"/>
    <x v="12"/>
    <s v="CUENCA"/>
    <s v="HUAYNACAPAC"/>
    <x v="1"/>
    <n v="1001043"/>
    <x v="0"/>
    <m/>
    <n v="349.57"/>
    <s v="0.00"/>
    <s v="0.00"/>
    <s v="0.00"/>
    <s v="0.00"/>
    <s v="0.00"/>
    <s v="0.00"/>
    <n v="349.57"/>
  </r>
  <r>
    <n v="1000975"/>
    <s v="MATRIZ"/>
    <s v="TIXI URQUIZO ISAIAS TOMAS"/>
    <n v="1725346405"/>
    <x v="0"/>
    <x v="0"/>
    <x v="0"/>
    <x v="3"/>
    <x v="1"/>
    <s v="QUITO"/>
    <s v="COCHAPAMBA"/>
    <x v="0"/>
    <n v="1001044"/>
    <x v="0"/>
    <m/>
    <n v="3.01"/>
    <s v="0.00"/>
    <s v="0.00"/>
    <s v="0.00"/>
    <s v="0.00"/>
    <s v="0.00"/>
    <s v="0.00"/>
    <n v="3.01"/>
  </r>
  <r>
    <n v="1000976"/>
    <s v="MATRIZ"/>
    <s v="ALVARADO ZUMBA MIRIAM ROCIO"/>
    <n v="603183229"/>
    <x v="0"/>
    <x v="1"/>
    <x v="0"/>
    <x v="1"/>
    <x v="2"/>
    <s v="GUANO"/>
    <s v="LA PROVIDENCIA"/>
    <x v="0"/>
    <n v="1001045"/>
    <x v="0"/>
    <m/>
    <n v="0.57999999999999996"/>
    <s v="0.00"/>
    <s v="0.00"/>
    <s v="0.00"/>
    <s v="0.00"/>
    <s v="0.00"/>
    <s v="0.00"/>
    <n v="0.57999999999999996"/>
  </r>
  <r>
    <n v="1000977"/>
    <s v="MATRIZ"/>
    <s v="FELIX PERREÑO MARCIA BEATRIZ"/>
    <n v="1703929685"/>
    <x v="0"/>
    <x v="1"/>
    <x v="0"/>
    <x v="3"/>
    <x v="1"/>
    <s v="QUITO"/>
    <s v="CARCELEN"/>
    <x v="1"/>
    <n v="1001046"/>
    <x v="0"/>
    <m/>
    <n v="0.64"/>
    <s v="0.00"/>
    <s v="0.00"/>
    <s v="0.00"/>
    <s v="0.00"/>
    <s v="0.00"/>
    <s v="0.00"/>
    <n v="0.64"/>
  </r>
  <r>
    <n v="1000978"/>
    <s v="MATRIZ"/>
    <s v="LANCHIMBA CASPI NESTOR ."/>
    <n v="1707039721"/>
    <x v="1"/>
    <x v="1"/>
    <x v="0"/>
    <x v="2"/>
    <x v="1"/>
    <s v="QUITO"/>
    <s v="EL QUINCHE"/>
    <x v="0"/>
    <n v="1001047"/>
    <x v="0"/>
    <m/>
    <n v="1"/>
    <s v="0.00"/>
    <s v="0.00"/>
    <s v="0.00"/>
    <s v="0.00"/>
    <s v="0.00"/>
    <s v="0.00"/>
    <n v="1"/>
  </r>
  <r>
    <n v="1000980"/>
    <s v="MATRIZ"/>
    <s v="URQUIZO TIXI LUZ CLARA"/>
    <n v="1750246009"/>
    <x v="0"/>
    <x v="1"/>
    <x v="0"/>
    <x v="1"/>
    <x v="1"/>
    <s v="QUITO"/>
    <s v="LLANO CHICO"/>
    <x v="0"/>
    <n v="1001049"/>
    <x v="0"/>
    <m/>
    <n v="3"/>
    <s v="0.00"/>
    <s v="0.00"/>
    <s v="0.00"/>
    <s v="0.00"/>
    <s v="0.00"/>
    <s v="0.00"/>
    <n v="3"/>
  </r>
  <r>
    <n v="1000981"/>
    <s v="MATRIZ"/>
    <s v="CARRILLO SINALUISA MARIA CECILIA"/>
    <n v="604472142"/>
    <x v="1"/>
    <x v="1"/>
    <x v="0"/>
    <x v="2"/>
    <x v="2"/>
    <s v="RIOBAMBA"/>
    <s v="YARUQUIES"/>
    <x v="1"/>
    <n v="1001050"/>
    <x v="0"/>
    <m/>
    <n v="3"/>
    <s v="0.00"/>
    <s v="0.00"/>
    <s v="0.00"/>
    <s v="0.00"/>
    <s v="0.00"/>
    <s v="0.00"/>
    <n v="3"/>
  </r>
  <r>
    <n v="1000982"/>
    <s v="MATRIZ"/>
    <s v="ROLDAN PACA MARIA DOLORES"/>
    <n v="603824103"/>
    <x v="1"/>
    <x v="1"/>
    <x v="0"/>
    <x v="2"/>
    <x v="2"/>
    <s v="GUAMOTE"/>
    <s v="PALMIRA"/>
    <x v="0"/>
    <n v="1001051"/>
    <x v="0"/>
    <m/>
    <n v="288.89"/>
    <s v="0.00"/>
    <s v="0.00"/>
    <s v="0.00"/>
    <s v="0.00"/>
    <s v="0.00"/>
    <s v="0.01"/>
    <n v="288.89"/>
  </r>
  <r>
    <n v="1000983"/>
    <s v="MATRIZ"/>
    <s v="SANCHEZ SANCHEZ JORGE JOSELITO"/>
    <n v="201179389"/>
    <x v="1"/>
    <x v="0"/>
    <x v="0"/>
    <x v="1"/>
    <x v="0"/>
    <s v="SAN MIGUEL"/>
    <s v="SAN PABLO (SAN PABLO DE ATENAS)"/>
    <x v="0"/>
    <n v="1001052"/>
    <x v="0"/>
    <m/>
    <n v="3"/>
    <s v="0.00"/>
    <s v="0.00"/>
    <s v="0.00"/>
    <s v="0.00"/>
    <s v="0.00"/>
    <s v="0.00"/>
    <n v="3"/>
  </r>
  <r>
    <n v="1000984"/>
    <s v="MATRIZ"/>
    <s v="LEGARDA HINOJOSA ESTEFANO ALEXANDER"/>
    <n v="1723872261"/>
    <x v="0"/>
    <x v="0"/>
    <x v="0"/>
    <x v="1"/>
    <x v="1"/>
    <s v="QUITO"/>
    <s v="ELOY ALFARO"/>
    <x v="0"/>
    <n v="1001053"/>
    <x v="0"/>
    <m/>
    <n v="108.34"/>
    <s v="0.00"/>
    <s v="0.00"/>
    <s v="0.00"/>
    <s v="0.00"/>
    <s v="0.00"/>
    <s v="0.00"/>
    <n v="108.34"/>
  </r>
  <r>
    <n v="1000985"/>
    <s v="MATRIZ"/>
    <s v="ORTEGA CUICHAN NATASHA JASLENE"/>
    <n v="1758358392"/>
    <x v="0"/>
    <x v="1"/>
    <x v="0"/>
    <x v="2"/>
    <x v="1"/>
    <s v="QUITO"/>
    <s v="COTOCOLLAO"/>
    <x v="1"/>
    <n v="1001054"/>
    <x v="0"/>
    <m/>
    <n v="181.42"/>
    <s v="0.00"/>
    <s v="0.00"/>
    <s v="0.00"/>
    <s v="0.00"/>
    <s v="0.00"/>
    <s v="0.00"/>
    <n v="181.42"/>
  </r>
  <r>
    <n v="1000986"/>
    <s v="MATRIZ"/>
    <s v="CHICAIZA MORALES MARIA JUANA"/>
    <n v="603693490"/>
    <x v="1"/>
    <x v="1"/>
    <x v="0"/>
    <x v="2"/>
    <x v="2"/>
    <s v="COLTA"/>
    <s v="COLUMBE"/>
    <x v="0"/>
    <n v="1001055"/>
    <x v="0"/>
    <m/>
    <n v="1"/>
    <s v="0.00"/>
    <s v="0.00"/>
    <s v="0.00"/>
    <s v="0.00"/>
    <s v="0.00"/>
    <s v="0.00"/>
    <n v="1"/>
  </r>
  <r>
    <n v="1000987"/>
    <s v="MATRIZ"/>
    <s v="YUNGAN GUAMAN BLANCA VERONICA"/>
    <n v="604012070"/>
    <x v="1"/>
    <x v="1"/>
    <x v="0"/>
    <x v="0"/>
    <x v="2"/>
    <s v="RIOBAMBA"/>
    <s v="VELOZ"/>
    <x v="1"/>
    <n v="1001056"/>
    <x v="0"/>
    <m/>
    <n v="6.55"/>
    <s v="0.00"/>
    <s v="0.00"/>
    <s v="0.00"/>
    <s v="0.00"/>
    <s v="0.00"/>
    <s v="0.00"/>
    <n v="6.55"/>
  </r>
  <r>
    <n v="1000988"/>
    <s v="MATRIZ"/>
    <s v="SANCHEZ GARCIA ALBA CUMANDA"/>
    <n v="602583494"/>
    <x v="0"/>
    <x v="1"/>
    <x v="0"/>
    <x v="3"/>
    <x v="2"/>
    <s v="RIOBAMBA"/>
    <s v="LIZARZABURU"/>
    <x v="1"/>
    <n v="1001057"/>
    <x v="0"/>
    <m/>
    <n v="0.14000000000000001"/>
    <s v="0.00"/>
    <s v="0.00"/>
    <s v="0.00"/>
    <s v="77.00"/>
    <s v="0.00"/>
    <s v="0.00"/>
    <n v="77.14"/>
  </r>
  <r>
    <n v="1000989"/>
    <s v="MATRIZ"/>
    <s v="RIVERA ULLAGUARI EFRAIN MARINO"/>
    <n v="1102897582"/>
    <x v="1"/>
    <x v="1"/>
    <x v="0"/>
    <x v="1"/>
    <x v="8"/>
    <s v="PALTAS"/>
    <s v="CATACOCHA"/>
    <x v="1"/>
    <n v="1001058"/>
    <x v="0"/>
    <m/>
    <n v="267.64"/>
    <s v="0.00"/>
    <s v="0.00"/>
    <s v="0.00"/>
    <s v="200.00"/>
    <s v="0.00"/>
    <s v="0.00"/>
    <n v="467.64"/>
  </r>
  <r>
    <n v="1000990"/>
    <s v="MATRIZ"/>
    <s v="VALDEZ VALDEZ MARIA ROSALIA"/>
    <n v="1724723323"/>
    <x v="1"/>
    <x v="1"/>
    <x v="0"/>
    <x v="1"/>
    <x v="2"/>
    <s v="RIOBAMBA"/>
    <s v="CACHA (CAB EN MACHANGARA)"/>
    <x v="0"/>
    <n v="1001059"/>
    <x v="0"/>
    <m/>
    <n v="8.58"/>
    <s v="0.00"/>
    <s v="0.00"/>
    <s v="0.00"/>
    <s v="0.00"/>
    <s v="0.00"/>
    <s v="0.00"/>
    <n v="8.58"/>
  </r>
  <r>
    <n v="1000991"/>
    <s v="MATRIZ"/>
    <s v="URQUIZO ARIAS JERYK AARON"/>
    <n v="1758052037"/>
    <x v="1"/>
    <x v="1"/>
    <x v="0"/>
    <x v="2"/>
    <x v="1"/>
    <s v="QUITO"/>
    <s v="KENNEDY"/>
    <x v="1"/>
    <n v="1001060"/>
    <x v="0"/>
    <m/>
    <n v="9.6"/>
    <s v="0.00"/>
    <s v="0.00"/>
    <s v="0.00"/>
    <s v="0.00"/>
    <s v="0.00"/>
    <s v="0.00"/>
    <n v="9.6"/>
  </r>
  <r>
    <n v="1000992"/>
    <s v="MATRIZ"/>
    <s v="URQUIZO GUARACA SEGUNDO JOSE"/>
    <n v="1727172155"/>
    <x v="1"/>
    <x v="0"/>
    <x v="0"/>
    <x v="2"/>
    <x v="2"/>
    <s v="RIOBAMBA"/>
    <s v="CACHA (CAB EN MACHANGARA)"/>
    <x v="0"/>
    <n v="1001061"/>
    <x v="0"/>
    <m/>
    <n v="895.06"/>
    <s v="0.00"/>
    <s v="0.00"/>
    <s v="0.00"/>
    <s v="0.00"/>
    <s v="0.00"/>
    <s v="0.01"/>
    <n v="895.06"/>
  </r>
  <r>
    <n v="1000993"/>
    <s v="MATRIZ"/>
    <s v="FERNANDEZ FERNANDEZ ROSA MARIA "/>
    <n v="605149897"/>
    <x v="1"/>
    <x v="1"/>
    <x v="0"/>
    <x v="1"/>
    <x v="2"/>
    <s v="COLTA"/>
    <s v="CAJABAMBA"/>
    <x v="1"/>
    <n v="1001062"/>
    <x v="0"/>
    <m/>
    <n v="12.31"/>
    <s v="0.00"/>
    <s v="0.00"/>
    <s v="0.00"/>
    <s v="81.00"/>
    <s v="0.00"/>
    <s v="0.00"/>
    <n v="93.31"/>
  </r>
  <r>
    <n v="1000994"/>
    <s v="MATRIZ"/>
    <s v="TOMAREMA GUALAN EDGAR PATRICIO"/>
    <n v="1721820817"/>
    <x v="0"/>
    <x v="1"/>
    <x v="0"/>
    <x v="2"/>
    <x v="1"/>
    <s v="QUITO"/>
    <s v="EL BATAN"/>
    <x v="1"/>
    <n v="1001063"/>
    <x v="0"/>
    <m/>
    <n v="146.16999999999999"/>
    <s v="0.00"/>
    <s v="0.00"/>
    <s v="0.00"/>
    <s v="207.00"/>
    <s v="0.00"/>
    <s v="0.00"/>
    <n v="353.17"/>
  </r>
  <r>
    <n v="1000995"/>
    <s v="MATRIZ"/>
    <s v="MOROCHO SINCHE MARGARITA "/>
    <n v="601844046"/>
    <x v="1"/>
    <x v="1"/>
    <x v="0"/>
    <x v="2"/>
    <x v="2"/>
    <s v="RIOBAMBA"/>
    <s v="YARUQUIES"/>
    <x v="1"/>
    <n v="1001064"/>
    <x v="0"/>
    <m/>
    <n v="0.1"/>
    <s v="0.00"/>
    <s v="0.00"/>
    <s v="0.00"/>
    <s v="0.00"/>
    <s v="0.00"/>
    <s v="0.00"/>
    <n v="0.1"/>
  </r>
  <r>
    <n v="1000996"/>
    <s v="MATRIZ"/>
    <s v="GUISHA YUMISIVA LUIS FERNANDO"/>
    <n v="201773561"/>
    <x v="1"/>
    <x v="0"/>
    <x v="0"/>
    <x v="2"/>
    <x v="0"/>
    <s v="GUARANDA"/>
    <s v="GABRIEL IGNACIO VEINTIMILLA"/>
    <x v="1"/>
    <n v="1001065"/>
    <x v="0"/>
    <m/>
    <n v="1133.94"/>
    <s v="0.00"/>
    <s v="0.00"/>
    <s v="0.00"/>
    <s v="100.00"/>
    <s v="0.00"/>
    <s v="0.03"/>
    <n v="1233.94"/>
  </r>
  <r>
    <n v="1000997"/>
    <s v="MATRIZ"/>
    <s v="GUAMAN CAGUANO DANIEL SEGUNDO"/>
    <n v="1716347164"/>
    <x v="0"/>
    <x v="0"/>
    <x v="0"/>
    <x v="2"/>
    <x v="17"/>
    <s v="MACHALA"/>
    <s v="MACHALA"/>
    <x v="1"/>
    <n v="1001066"/>
    <x v="0"/>
    <m/>
    <n v="0.06"/>
    <s v="0.00"/>
    <s v="0.00"/>
    <s v="0.00"/>
    <s v="100.00"/>
    <s v="0.00"/>
    <s v="0.00"/>
    <n v="100.06"/>
  </r>
  <r>
    <n v="1000998"/>
    <s v="MATRIZ"/>
    <s v="NIAMA ÑAMA LUIS FERNANDO"/>
    <n v="604267856"/>
    <x v="1"/>
    <x v="0"/>
    <x v="0"/>
    <x v="2"/>
    <x v="2"/>
    <s v="RIOBAMBA"/>
    <s v="CACHA (CAB EN MACHANGARA)"/>
    <x v="0"/>
    <n v="1001067"/>
    <x v="0"/>
    <m/>
    <n v="0.27"/>
    <s v="0.00"/>
    <s v="0.00"/>
    <s v="0.00"/>
    <s v="0.00"/>
    <s v="0.00"/>
    <s v="0.00"/>
    <n v="0.27"/>
  </r>
  <r>
    <n v="1000999"/>
    <s v="MATRIZ"/>
    <s v="RUIZ SINCHI JOSE "/>
    <n v="602198186"/>
    <x v="1"/>
    <x v="0"/>
    <x v="0"/>
    <x v="2"/>
    <x v="2"/>
    <s v="RIOBAMBA"/>
    <s v="YARUQUIES"/>
    <x v="1"/>
    <n v="1001068"/>
    <x v="0"/>
    <m/>
    <n v="10.46"/>
    <s v="0.00"/>
    <s v="0.00"/>
    <s v="0.00"/>
    <s v="0.00"/>
    <s v="0.00"/>
    <s v="0.00"/>
    <n v="10.46"/>
  </r>
  <r>
    <n v="1001000"/>
    <s v="MATRIZ"/>
    <s v="MORALES ALLAN MARIA JUANA"/>
    <n v="1706508403"/>
    <x v="0"/>
    <x v="1"/>
    <x v="0"/>
    <x v="2"/>
    <x v="1"/>
    <s v="QUITO"/>
    <s v="LA LIBERTAD"/>
    <x v="0"/>
    <n v="1001069"/>
    <x v="0"/>
    <m/>
    <n v="0"/>
    <s v="0.00"/>
    <s v="0.00"/>
    <s v="0.00"/>
    <s v="0.00"/>
    <s v="0.00"/>
    <s v="0.00"/>
    <n v="0"/>
  </r>
  <r>
    <n v="1001001"/>
    <s v="MATRIZ"/>
    <s v="DIAZ QUINATOA MICHAEL DAVID"/>
    <n v="1751060292"/>
    <x v="0"/>
    <x v="0"/>
    <x v="0"/>
    <x v="1"/>
    <x v="1"/>
    <s v="QUITO"/>
    <s v="POMASQUI"/>
    <x v="0"/>
    <n v="1001070"/>
    <x v="0"/>
    <m/>
    <n v="0.03"/>
    <s v="0.00"/>
    <s v="0.00"/>
    <s v="0.00"/>
    <s v="0.00"/>
    <s v="0.00"/>
    <s v="0.00"/>
    <n v="0.03"/>
  </r>
  <r>
    <n v="1001003"/>
    <s v="MATRIZ"/>
    <s v="TIERRA VILEMA NORA YAJAIRA"/>
    <n v="604786533"/>
    <x v="0"/>
    <x v="1"/>
    <x v="0"/>
    <x v="1"/>
    <x v="2"/>
    <s v="RIOBAMBA"/>
    <s v="LIZARZABURU"/>
    <x v="1"/>
    <n v="1001072"/>
    <x v="0"/>
    <m/>
    <n v="0.09"/>
    <s v="0.00"/>
    <s v="0.00"/>
    <s v="0.00"/>
    <s v="60.00"/>
    <s v="0.00"/>
    <s v="0.00"/>
    <n v="60.09"/>
  </r>
  <r>
    <n v="1001004"/>
    <s v="MATRIZ"/>
    <s v="DIAZ HERNANDEZ JORGE RAMIRO"/>
    <n v="1708260441"/>
    <x v="0"/>
    <x v="0"/>
    <x v="0"/>
    <x v="1"/>
    <x v="1"/>
    <s v="QUITO"/>
    <s v="CHIMBACALLE"/>
    <x v="1"/>
    <n v="1001073"/>
    <x v="0"/>
    <m/>
    <n v="0.43"/>
    <s v="0.00"/>
    <s v="0.00"/>
    <s v="0.00"/>
    <s v="234.00"/>
    <s v="0.00"/>
    <s v="0.00"/>
    <n v="234.43"/>
  </r>
  <r>
    <n v="1001005"/>
    <s v="MATRIZ"/>
    <s v="MULLO YUMICEBA MARIA RAMONA"/>
    <n v="605394451"/>
    <x v="1"/>
    <x v="1"/>
    <x v="0"/>
    <x v="1"/>
    <x v="2"/>
    <s v="RIOBAMBA"/>
    <s v="CACHA (CAB EN MACHANGARA)"/>
    <x v="0"/>
    <n v="1001074"/>
    <x v="0"/>
    <m/>
    <n v="0"/>
    <s v="0.00"/>
    <s v="0.00"/>
    <s v="0.00"/>
    <s v="0.00"/>
    <s v="0.00"/>
    <s v="0.00"/>
    <n v="0"/>
  </r>
  <r>
    <n v="1001007"/>
    <s v="MATRIZ"/>
    <s v="BALTAZAR CHICAIZA MARTHA CECILIA"/>
    <n v="1722214531"/>
    <x v="1"/>
    <x v="1"/>
    <x v="0"/>
    <x v="2"/>
    <x v="10"/>
    <s v="AMBATO"/>
    <s v="PICAIGUA"/>
    <x v="0"/>
    <n v="1001077"/>
    <x v="0"/>
    <m/>
    <n v="5.62"/>
    <s v="0.00"/>
    <s v="0.00"/>
    <s v="0.00"/>
    <s v="0.00"/>
    <s v="0.00"/>
    <s v="0.00"/>
    <n v="5.62"/>
  </r>
  <r>
    <n v="1001008"/>
    <s v="MATRIZ"/>
    <s v="ROSERO TAICUZ RENE BOLIVAR"/>
    <n v="1714567789"/>
    <x v="0"/>
    <x v="0"/>
    <x v="0"/>
    <x v="2"/>
    <x v="15"/>
    <s v="SAN LORENZO"/>
    <s v="ALTO TAMBO (CAB EN GUADUAL)"/>
    <x v="0"/>
    <n v="1001078"/>
    <x v="0"/>
    <m/>
    <n v="0"/>
    <s v="0.00"/>
    <s v="0.00"/>
    <s v="0.00"/>
    <s v="0.00"/>
    <s v="0.00"/>
    <s v="0.00"/>
    <n v="0"/>
  </r>
  <r>
    <n v="1001009"/>
    <s v="MATRIZ"/>
    <s v="YUNGAN SHUISHI JHOANA MARIBEL"/>
    <n v="606452050"/>
    <x v="1"/>
    <x v="0"/>
    <x v="0"/>
    <x v="2"/>
    <x v="2"/>
    <s v="RIOBAMBA"/>
    <s v="LIZARZABURU"/>
    <x v="1"/>
    <n v="1001079"/>
    <x v="0"/>
    <m/>
    <n v="1.01"/>
    <s v="0.00"/>
    <s v="0.00"/>
    <s v="0.00"/>
    <s v="0.00"/>
    <s v="0.00"/>
    <s v="0.00"/>
    <n v="1.01"/>
  </r>
  <r>
    <n v="1001010"/>
    <s v="MATRIZ"/>
    <s v="MOROCHO SINCHE MANUEL ."/>
    <n v="602731069"/>
    <x v="1"/>
    <x v="0"/>
    <x v="0"/>
    <x v="1"/>
    <x v="2"/>
    <s v="RIOBAMBA"/>
    <s v="YARUQUIES"/>
    <x v="1"/>
    <n v="1001080"/>
    <x v="0"/>
    <m/>
    <n v="180.73"/>
    <s v="0.00"/>
    <s v="0.00"/>
    <s v="0.00"/>
    <s v="0.00"/>
    <s v="0.00"/>
    <s v="0.01"/>
    <n v="180.73"/>
  </r>
  <r>
    <n v="1001011"/>
    <s v="MATRIZ"/>
    <s v="CUARAN IMBAQUINGO HECTOR FRANCISCO"/>
    <n v="401198080"/>
    <x v="1"/>
    <x v="1"/>
    <x v="0"/>
    <x v="2"/>
    <x v="4"/>
    <s v="TULCAN"/>
    <s v="JULIO ANDRADE (OREJUELA)"/>
    <x v="0"/>
    <n v="1001081"/>
    <x v="0"/>
    <m/>
    <n v="0.02"/>
    <s v="0.00"/>
    <s v="0.00"/>
    <s v="0.00"/>
    <s v="0.00"/>
    <s v="0.00"/>
    <s v="0.00"/>
    <n v="0.02"/>
  </r>
  <r>
    <n v="1001012"/>
    <s v="MATRIZ"/>
    <s v="ANDRADE DIAZ GLORIA CRISTINA"/>
    <n v="1724088115"/>
    <x v="1"/>
    <x v="1"/>
    <x v="0"/>
    <x v="1"/>
    <x v="1"/>
    <s v="QUITO"/>
    <s v="COCHAPAMBA"/>
    <x v="0"/>
    <n v="1001082"/>
    <x v="0"/>
    <m/>
    <n v="0.94"/>
    <s v="0.00"/>
    <s v="0.00"/>
    <s v="0.00"/>
    <s v="0.00"/>
    <s v="0.00"/>
    <s v="0.00"/>
    <n v="0.94"/>
  </r>
  <r>
    <n v="1001014"/>
    <s v="MATRIZ"/>
    <s v="ANDRADE DIAZ SHIRLEY VANESSA"/>
    <n v="1725082372"/>
    <x v="0"/>
    <x v="1"/>
    <x v="0"/>
    <x v="1"/>
    <x v="1"/>
    <s v="QUITO"/>
    <s v="COTOCOLLAO"/>
    <x v="1"/>
    <n v="1001083"/>
    <x v="0"/>
    <m/>
    <n v="100.33"/>
    <s v="0.00"/>
    <s v="0.00"/>
    <s v="0.00"/>
    <s v="158.00"/>
    <s v="0.00"/>
    <s v="0.00"/>
    <n v="258.33"/>
  </r>
  <r>
    <n v="1001015"/>
    <s v="MATRIZ"/>
    <s v="KARAKRAS WATINK RAQUEL CUMANDA"/>
    <n v="1400523039"/>
    <x v="1"/>
    <x v="1"/>
    <x v="0"/>
    <x v="2"/>
    <x v="18"/>
    <s v="SUCUA"/>
    <s v="HUAMBI"/>
    <x v="0"/>
    <n v="1001084"/>
    <x v="0"/>
    <m/>
    <n v="8.26"/>
    <s v="0.00"/>
    <s v="0.00"/>
    <s v="0.00"/>
    <s v="0.00"/>
    <s v="0.00"/>
    <s v="0.00"/>
    <n v="8.26"/>
  </r>
  <r>
    <n v="1001016"/>
    <s v="MATRIZ"/>
    <s v="FLORES MORALES REINA ELIZABETH"/>
    <n v="1207890573"/>
    <x v="0"/>
    <x v="1"/>
    <x v="0"/>
    <x v="1"/>
    <x v="6"/>
    <s v="QUEVEDO"/>
    <s v="QUEVEDO"/>
    <x v="1"/>
    <n v="1001085"/>
    <x v="0"/>
    <m/>
    <n v="3"/>
    <s v="0.00"/>
    <s v="0.00"/>
    <s v="0.00"/>
    <s v="0.00"/>
    <s v="0.00"/>
    <s v="0.00"/>
    <n v="3"/>
  </r>
  <r>
    <n v="1000295"/>
    <s v="MATRIZ"/>
    <s v="UPAYA ÑAMIÑA FELIX ORLANDO"/>
    <n v="150620821"/>
    <x v="0"/>
    <x v="0"/>
    <x v="0"/>
    <x v="3"/>
    <x v="1"/>
    <s v="QUITO"/>
    <s v="COTOCOLLAO"/>
    <x v="1"/>
    <n v="1001086"/>
    <x v="0"/>
    <m/>
    <n v="50.25"/>
    <s v="0.00"/>
    <s v="0.00"/>
    <s v="0.00"/>
    <s v="0.00"/>
    <s v="0.00"/>
    <s v="0.00"/>
    <n v="50.25"/>
  </r>
  <r>
    <n v="1001017"/>
    <s v="MATRIZ"/>
    <s v="ZABALA RAMIREZ GINA XIMENA"/>
    <n v="602738866"/>
    <x v="0"/>
    <x v="1"/>
    <x v="0"/>
    <x v="0"/>
    <x v="2"/>
    <s v="RIOBAMBA"/>
    <s v="VELOZ"/>
    <x v="1"/>
    <n v="1001087"/>
    <x v="0"/>
    <m/>
    <n v="0"/>
    <s v="0.00"/>
    <s v="0.00"/>
    <s v="0.00"/>
    <s v="2.13"/>
    <s v="0.00"/>
    <s v="0.00"/>
    <n v="2.13"/>
  </r>
  <r>
    <n v="1001018"/>
    <s v="MATRIZ"/>
    <s v="GUACHAMIN ROMERO FREDDY PATRICIO"/>
    <n v="1713509972"/>
    <x v="0"/>
    <x v="0"/>
    <x v="0"/>
    <x v="2"/>
    <x v="1"/>
    <s v="QUITO"/>
    <s v="POMASQUI"/>
    <x v="0"/>
    <n v="1001088"/>
    <x v="0"/>
    <m/>
    <n v="5.78"/>
    <s v="0.00"/>
    <s v="0.00"/>
    <s v="0.00"/>
    <s v="155.00"/>
    <s v="0.00"/>
    <s v="0.00"/>
    <n v="160.78"/>
  </r>
  <r>
    <n v="1001019"/>
    <s v="MATRIZ"/>
    <s v="MAILA JATIVA BYRON ALEXIS"/>
    <n v="1727270454"/>
    <x v="0"/>
    <x v="0"/>
    <x v="0"/>
    <x v="1"/>
    <x v="1"/>
    <s v="QUITO"/>
    <s v="LA LIBERTAD"/>
    <x v="0"/>
    <n v="1001089"/>
    <x v="0"/>
    <m/>
    <n v="4.66"/>
    <s v="0.00"/>
    <s v="0.00"/>
    <s v="0.00"/>
    <s v="100.00"/>
    <s v="0.00"/>
    <s v="0.00"/>
    <n v="104.66"/>
  </r>
  <r>
    <n v="1001020"/>
    <s v="MATRIZ"/>
    <s v="CEDEÑO MACIAS HENRY ABEL"/>
    <n v="1311443475"/>
    <x v="0"/>
    <x v="0"/>
    <x v="0"/>
    <x v="2"/>
    <x v="13"/>
    <s v="CHONE"/>
    <s v="CHONE"/>
    <x v="1"/>
    <n v="1001090"/>
    <x v="0"/>
    <m/>
    <n v="0.04"/>
    <s v="0.00"/>
    <s v="0.00"/>
    <s v="0.00"/>
    <s v="100.00"/>
    <s v="0.00"/>
    <s v="0.00"/>
    <n v="100.04"/>
  </r>
  <r>
    <n v="1001021"/>
    <s v="MATRIZ"/>
    <s v="VEGA CAISA ROCIO PIEDAD"/>
    <n v="503820920"/>
    <x v="1"/>
    <x v="1"/>
    <x v="0"/>
    <x v="2"/>
    <x v="11"/>
    <s v="PUJILI"/>
    <s v="PUJILI"/>
    <x v="1"/>
    <n v="1001091"/>
    <x v="0"/>
    <m/>
    <n v="6.04"/>
    <s v="0.00"/>
    <s v="0.00"/>
    <s v="0.00"/>
    <s v="284.00"/>
    <s v="0.00"/>
    <s v="0.00"/>
    <n v="290.04000000000002"/>
  </r>
  <r>
    <n v="1001022"/>
    <s v="MATRIZ"/>
    <s v="SINALUISA MOROCHO SEGUNDO ANGEL"/>
    <n v="602481525"/>
    <x v="1"/>
    <x v="0"/>
    <x v="0"/>
    <x v="2"/>
    <x v="2"/>
    <s v="RIOBAMBA"/>
    <s v="YARUQUIES"/>
    <x v="1"/>
    <n v="1001092"/>
    <x v="0"/>
    <m/>
    <n v="21.51"/>
    <s v="0.00"/>
    <s v="0.00"/>
    <s v="0.00"/>
    <s v="0.00"/>
    <s v="0.00"/>
    <s v="0.00"/>
    <n v="21.51"/>
  </r>
  <r>
    <n v="1001023"/>
    <s v="MATRIZ"/>
    <s v="JACOME SALAZAR AIDA BEATRIZ"/>
    <n v="1703870137"/>
    <x v="0"/>
    <x v="1"/>
    <x v="0"/>
    <x v="2"/>
    <x v="1"/>
    <s v="QUITO"/>
    <s v="IÑAQUITO"/>
    <x v="1"/>
    <n v="1001093"/>
    <x v="0"/>
    <m/>
    <n v="15.22"/>
    <s v="0.00"/>
    <s v="0.00"/>
    <s v="0.00"/>
    <s v="0.00"/>
    <s v="0.00"/>
    <s v="0.00"/>
    <n v="15.22"/>
  </r>
  <r>
    <n v="1001024"/>
    <s v="MATRIZ"/>
    <s v="ASHQUI GUASGUA MARIO ENRIQUE"/>
    <n v="1717420325"/>
    <x v="1"/>
    <x v="0"/>
    <x v="0"/>
    <x v="2"/>
    <x v="2"/>
    <s v="RIOBAMBA"/>
    <s v="CACHA (CAB EN MACHANGARA)"/>
    <x v="0"/>
    <n v="1001094"/>
    <x v="0"/>
    <m/>
    <n v="103.06"/>
    <s v="0.00"/>
    <s v="0.00"/>
    <s v="0.00"/>
    <s v="0.00"/>
    <s v="0.00"/>
    <s v="0.00"/>
    <n v="103.06"/>
  </r>
  <r>
    <n v="1001025"/>
    <s v="MATRIZ"/>
    <s v="RUIZ TUQUERRES JOSE RAFAEL"/>
    <n v="1001991619"/>
    <x v="1"/>
    <x v="1"/>
    <x v="0"/>
    <x v="2"/>
    <x v="7"/>
    <s v="COTACACHI"/>
    <s v="QUIROGA"/>
    <x v="0"/>
    <n v="1001095"/>
    <x v="0"/>
    <m/>
    <n v="0.05"/>
    <s v="0.00"/>
    <s v="0.00"/>
    <s v="0.00"/>
    <s v="32.00"/>
    <s v="0.00"/>
    <s v="0.00"/>
    <n v="32.049999999999997"/>
  </r>
  <r>
    <n v="1001026"/>
    <s v="MATRIZ"/>
    <s v="GOMEZ SEMANATE MARTHA MARIA"/>
    <n v="1706637293"/>
    <x v="0"/>
    <x v="1"/>
    <x v="0"/>
    <x v="3"/>
    <x v="1"/>
    <s v="QUITO"/>
    <s v="NONO"/>
    <x v="0"/>
    <n v="1001096"/>
    <x v="0"/>
    <m/>
    <n v="30.29"/>
    <s v="0.00"/>
    <s v="0.00"/>
    <s v="0.00"/>
    <s v="100.00"/>
    <s v="0.00"/>
    <s v="0.00"/>
    <n v="130.29"/>
  </r>
  <r>
    <n v="1000547"/>
    <s v="MATRIZ"/>
    <s v="MINISTERIO DEL CORO ACHIKLLA PACHA"/>
    <n v="603003633"/>
    <x v="1"/>
    <x v="1"/>
    <x v="0"/>
    <x v="2"/>
    <x v="1"/>
    <s v="QUITO"/>
    <s v="COTOCOLLAO"/>
    <x v="1"/>
    <n v="1001097"/>
    <x v="0"/>
    <m/>
    <n v="2588.6"/>
    <s v="0.00"/>
    <s v="0.00"/>
    <s v="0.00"/>
    <s v="0.00"/>
    <s v="0.00"/>
    <s v="0.14"/>
    <n v="2588.6"/>
  </r>
  <r>
    <n v="1001027"/>
    <s v="MATRIZ"/>
    <s v="SEMANATE SANTAMARIA CESAR AUGUSTO"/>
    <n v="1721789988"/>
    <x v="0"/>
    <x v="1"/>
    <x v="0"/>
    <x v="3"/>
    <x v="1"/>
    <s v="QUITO"/>
    <s v="COTOCOLLAO"/>
    <x v="1"/>
    <n v="1001098"/>
    <x v="0"/>
    <m/>
    <n v="3"/>
    <s v="0.00"/>
    <s v="0.00"/>
    <s v="0.00"/>
    <s v="0.00"/>
    <s v="0.00"/>
    <s v="0.00"/>
    <n v="3"/>
  </r>
  <r>
    <n v="1001028"/>
    <s v="MATRIZ"/>
    <s v="TIXI TASAMBAY SEGUNDO WILSON"/>
    <n v="604406975"/>
    <x v="1"/>
    <x v="0"/>
    <x v="0"/>
    <x v="2"/>
    <x v="2"/>
    <s v="RIOBAMBA"/>
    <s v="CACHA (CAB EN MACHANGARA)"/>
    <x v="0"/>
    <n v="1001099"/>
    <x v="0"/>
    <m/>
    <n v="1.62"/>
    <s v="0.00"/>
    <s v="0.00"/>
    <s v="0.00"/>
    <s v="0.00"/>
    <s v="0.00"/>
    <s v="0.00"/>
    <n v="1.62"/>
  </r>
  <r>
    <n v="1001030"/>
    <s v="MATRIZ"/>
    <s v="LEMA CEPEDA JOHN IVAN"/>
    <n v="605224781"/>
    <x v="0"/>
    <x v="0"/>
    <x v="0"/>
    <x v="2"/>
    <x v="2"/>
    <s v="COLTA"/>
    <s v="COLUMBE"/>
    <x v="0"/>
    <n v="1001100"/>
    <x v="0"/>
    <m/>
    <n v="0.04"/>
    <s v="0.00"/>
    <s v="0.00"/>
    <s v="0.00"/>
    <s v="0.00"/>
    <s v="0.00"/>
    <s v="0.00"/>
    <n v="0.04"/>
  </r>
  <r>
    <n v="1001031"/>
    <s v="MATRIZ"/>
    <s v="GUARNIZO SILVESTRE VILMA EUNICE"/>
    <n v="1717321820"/>
    <x v="1"/>
    <x v="1"/>
    <x v="0"/>
    <x v="2"/>
    <x v="8"/>
    <s v="SOZORANGA"/>
    <s v="SOZORANGA"/>
    <x v="1"/>
    <n v="1001101"/>
    <x v="0"/>
    <m/>
    <n v="3"/>
    <s v="0.00"/>
    <s v="0.00"/>
    <s v="0.00"/>
    <s v="0.00"/>
    <s v="0.00"/>
    <s v="0.00"/>
    <n v="3"/>
  </r>
  <r>
    <n v="1001032"/>
    <s v="MATRIZ"/>
    <s v="TOMALO VACA FAUSTO ALFREDO"/>
    <n v="501612675"/>
    <x v="1"/>
    <x v="1"/>
    <x v="0"/>
    <x v="2"/>
    <x v="11"/>
    <s v="LATACUNGA"/>
    <s v="BELISARIO QUEVEDO (GUANAILIN)"/>
    <x v="0"/>
    <n v="1001102"/>
    <x v="0"/>
    <m/>
    <n v="5.33"/>
    <s v="0.00"/>
    <s v="0.00"/>
    <s v="0.00"/>
    <s v="0.00"/>
    <s v="0.00"/>
    <s v="0.00"/>
    <n v="5.33"/>
  </r>
  <r>
    <n v="1001033"/>
    <s v="MATRIZ"/>
    <s v="MONDRAGON SIMONS CATHERINE MARIBEL"/>
    <n v="1713667770"/>
    <x v="0"/>
    <x v="1"/>
    <x v="0"/>
    <x v="0"/>
    <x v="1"/>
    <s v="QUITO"/>
    <s v="GUAMANI"/>
    <x v="1"/>
    <n v="1001103"/>
    <x v="0"/>
    <m/>
    <n v="332.88"/>
    <s v="0.00"/>
    <s v="0.00"/>
    <s v="0.00"/>
    <s v="0.00"/>
    <s v="0.00"/>
    <s v="0.01"/>
    <n v="332.88"/>
  </r>
  <r>
    <n v="1001029"/>
    <s v="MATRIZ"/>
    <s v="CUICHAN YAPO LENIN SEBASTIAN"/>
    <n v="1723288633"/>
    <x v="0"/>
    <x v="1"/>
    <x v="0"/>
    <x v="2"/>
    <x v="1"/>
    <s v="QUITO"/>
    <s v="EL BATAN"/>
    <x v="1"/>
    <n v="1001104"/>
    <x v="0"/>
    <m/>
    <n v="339.49"/>
    <s v="0.00"/>
    <s v="0.00"/>
    <s v="0.00"/>
    <s v="0.00"/>
    <s v="0.00"/>
    <s v="0.00"/>
    <n v="339.49"/>
  </r>
  <r>
    <n v="1001034"/>
    <s v="MATRIZ"/>
    <s v="YAUTIBUG PATARON JAIME ENRIQUE"/>
    <n v="602343410"/>
    <x v="0"/>
    <x v="0"/>
    <x v="0"/>
    <x v="3"/>
    <x v="2"/>
    <s v="COLTA"/>
    <s v="COLUMBE"/>
    <x v="0"/>
    <n v="1001105"/>
    <x v="0"/>
    <m/>
    <n v="29.74"/>
    <s v="0.00"/>
    <s v="0.00"/>
    <s v="0.00"/>
    <s v="150.00"/>
    <s v="0.00"/>
    <s v="0.00"/>
    <n v="179.74"/>
  </r>
  <r>
    <n v="1001035"/>
    <s v="MATRIZ"/>
    <s v="PEREZ MUÑOZ ALEX PAUL"/>
    <n v="606295392"/>
    <x v="1"/>
    <x v="0"/>
    <x v="0"/>
    <x v="2"/>
    <x v="2"/>
    <s v="GUAMOTE"/>
    <s v="PALMIRA"/>
    <x v="0"/>
    <n v="1001106"/>
    <x v="0"/>
    <m/>
    <n v="3"/>
    <s v="0.00"/>
    <s v="0.00"/>
    <s v="0.00"/>
    <s v="0.00"/>
    <s v="0.00"/>
    <s v="0.00"/>
    <n v="3"/>
  </r>
  <r>
    <n v="1001036"/>
    <s v="MATRIZ"/>
    <s v="CUICHAN SUAREZ FERNANDA MICHELLE"/>
    <n v="1726767443"/>
    <x v="0"/>
    <x v="1"/>
    <x v="0"/>
    <x v="2"/>
    <x v="1"/>
    <s v="QUITO"/>
    <s v="LA MAGDALENA"/>
    <x v="1"/>
    <n v="1001107"/>
    <x v="0"/>
    <m/>
    <n v="0.03"/>
    <s v="0.00"/>
    <s v="0.00"/>
    <s v="0.00"/>
    <s v="0.00"/>
    <s v="0.00"/>
    <s v="0.00"/>
    <n v="0.03"/>
  </r>
  <r>
    <n v="1001037"/>
    <s v="MATRIZ"/>
    <s v="ROLDAN NAULA ROSA ELENA"/>
    <n v="604797811"/>
    <x v="1"/>
    <x v="1"/>
    <x v="0"/>
    <x v="3"/>
    <x v="2"/>
    <s v="GUAMOTE"/>
    <s v="GUAMOTE"/>
    <x v="1"/>
    <n v="1001108"/>
    <x v="0"/>
    <m/>
    <n v="8.0299999999999994"/>
    <s v="0.00"/>
    <s v="0.00"/>
    <s v="0.00"/>
    <s v="0.00"/>
    <s v="0.00"/>
    <s v="0.01"/>
    <n v="8.0299999999999994"/>
  </r>
  <r>
    <n v="1001038"/>
    <s v="MATRIZ"/>
    <s v="CHIMBO CAIZA FRANKLIN VINICIO"/>
    <n v="605370246"/>
    <x v="1"/>
    <x v="1"/>
    <x v="0"/>
    <x v="1"/>
    <x v="2"/>
    <s v="GUAMOTE"/>
    <s v="GUAMOTE"/>
    <x v="1"/>
    <n v="1001109"/>
    <x v="0"/>
    <m/>
    <n v="8.0299999999999994"/>
    <s v="0.00"/>
    <s v="0.00"/>
    <s v="0.00"/>
    <s v="0.00"/>
    <s v="0.00"/>
    <s v="0.01"/>
    <n v="8.0299999999999994"/>
  </r>
  <r>
    <n v="1001039"/>
    <s v="MATRIZ"/>
    <s v="ZAMBRANO RODRIGUEZ ERICK ALEXANDER"/>
    <n v="1726487125"/>
    <x v="0"/>
    <x v="1"/>
    <x v="0"/>
    <x v="1"/>
    <x v="1"/>
    <s v="QUITO"/>
    <s v="BELISARIO QUEVEDO"/>
    <x v="1"/>
    <n v="1001110"/>
    <x v="0"/>
    <m/>
    <n v="1.34"/>
    <s v="0.00"/>
    <s v="0.00"/>
    <s v="0.00"/>
    <s v="0.00"/>
    <s v="0.00"/>
    <s v="0.00"/>
    <n v="1.34"/>
  </r>
  <r>
    <n v="1001040"/>
    <s v="MATRIZ"/>
    <s v="MOROCHO CARGUACHI RAUL ENRIQUE"/>
    <n v="605664085"/>
    <x v="0"/>
    <x v="1"/>
    <x v="0"/>
    <x v="1"/>
    <x v="2"/>
    <s v="GUAMOTE"/>
    <s v="GUAMOTE"/>
    <x v="1"/>
    <n v="1001111"/>
    <x v="0"/>
    <m/>
    <n v="8.0299999999999994"/>
    <s v="0.00"/>
    <s v="0.00"/>
    <s v="0.00"/>
    <s v="0.00"/>
    <s v="0.00"/>
    <s v="0.01"/>
    <n v="8.0299999999999994"/>
  </r>
  <r>
    <n v="1001041"/>
    <s v="MATRIZ"/>
    <s v="GUAMAN EVAS GLADYS REBECA"/>
    <n v="605284041"/>
    <x v="1"/>
    <x v="1"/>
    <x v="0"/>
    <x v="1"/>
    <x v="2"/>
    <s v="GUAMOTE"/>
    <s v="PALMIRA"/>
    <x v="0"/>
    <n v="1001112"/>
    <x v="0"/>
    <m/>
    <n v="8.0299999999999994"/>
    <s v="0.00"/>
    <s v="0.00"/>
    <s v="0.00"/>
    <s v="0.00"/>
    <s v="0.00"/>
    <s v="0.01"/>
    <n v="8.0299999999999994"/>
  </r>
  <r>
    <n v="1001042"/>
    <s v="MATRIZ"/>
    <s v="GUAMAN PULLAY DELFILIO "/>
    <n v="1708894066"/>
    <x v="1"/>
    <x v="0"/>
    <x v="0"/>
    <x v="2"/>
    <x v="2"/>
    <s v="GUAMOTE"/>
    <s v="PALMIRA"/>
    <x v="0"/>
    <n v="1001113"/>
    <x v="0"/>
    <m/>
    <n v="8.0299999999999994"/>
    <s v="0.00"/>
    <s v="0.00"/>
    <s v="0.00"/>
    <s v="0.00"/>
    <s v="0.00"/>
    <s v="0.01"/>
    <n v="8.0299999999999994"/>
  </r>
  <r>
    <n v="1001043"/>
    <s v="MATRIZ"/>
    <s v="YANGOL CONDO PEDRO VICENTE"/>
    <n v="602855843"/>
    <x v="1"/>
    <x v="1"/>
    <x v="0"/>
    <x v="0"/>
    <x v="2"/>
    <s v="GUAMOTE"/>
    <s v="GUAMOTE"/>
    <x v="1"/>
    <n v="1001114"/>
    <x v="0"/>
    <m/>
    <n v="14.82"/>
    <s v="0.00"/>
    <s v="0.00"/>
    <s v="0.00"/>
    <s v="0.00"/>
    <s v="0.00"/>
    <s v="0.00"/>
    <n v="14.82"/>
  </r>
  <r>
    <n v="1001044"/>
    <s v="MATRIZ"/>
    <s v="MULLO ANILEMA FRANKLIN WILFRIDO"/>
    <n v="603671140"/>
    <x v="1"/>
    <x v="0"/>
    <x v="0"/>
    <x v="1"/>
    <x v="2"/>
    <s v="COLTA"/>
    <s v="COLUMBE"/>
    <x v="0"/>
    <n v="1001115"/>
    <x v="0"/>
    <m/>
    <n v="0.1"/>
    <s v="0.00"/>
    <s v="0.00"/>
    <s v="0.00"/>
    <s v="0.00"/>
    <s v="0.00"/>
    <s v="0.00"/>
    <n v="0.1"/>
  </r>
  <r>
    <n v="1001045"/>
    <s v="MATRIZ"/>
    <s v="GUALLO BEDON LUIS IVAN"/>
    <n v="1721926036"/>
    <x v="0"/>
    <x v="0"/>
    <x v="0"/>
    <x v="2"/>
    <x v="1"/>
    <s v="QUITO"/>
    <s v="LA CONCEPCION"/>
    <x v="1"/>
    <n v="1001116"/>
    <x v="0"/>
    <m/>
    <n v="0.1"/>
    <s v="0.00"/>
    <s v="0.00"/>
    <s v="0.00"/>
    <s v="250.00"/>
    <s v="0.00"/>
    <s v="0.00"/>
    <n v="250.1"/>
  </r>
  <r>
    <n v="1001046"/>
    <s v="MATRIZ"/>
    <s v="NIAMA SINALUISA JORGE AGUSTIN"/>
    <n v="604012237"/>
    <x v="1"/>
    <x v="0"/>
    <x v="0"/>
    <x v="1"/>
    <x v="2"/>
    <s v="RIOBAMBA"/>
    <s v="CACHA (CAB EN MACHANGARA)"/>
    <x v="0"/>
    <n v="1001117"/>
    <x v="0"/>
    <m/>
    <n v="20"/>
    <s v="0.00"/>
    <s v="0.00"/>
    <s v="0.00"/>
    <s v="0.00"/>
    <s v="0.00"/>
    <s v="0.00"/>
    <n v="20"/>
  </r>
  <r>
    <n v="1001047"/>
    <s v="MATRIZ"/>
    <s v="YANGOL CHUTO BLADIMIR ISRAEL"/>
    <n v="605370147"/>
    <x v="1"/>
    <x v="0"/>
    <x v="0"/>
    <x v="1"/>
    <x v="2"/>
    <s v="GUAMOTE"/>
    <s v="GUAMOTE"/>
    <x v="1"/>
    <n v="1001118"/>
    <x v="0"/>
    <m/>
    <n v="13.03"/>
    <s v="0.00"/>
    <s v="0.00"/>
    <s v="0.00"/>
    <s v="0.00"/>
    <s v="0.00"/>
    <s v="0.00"/>
    <n v="13.03"/>
  </r>
  <r>
    <n v="1001048"/>
    <s v="MATRIZ"/>
    <s v="YANGOL CHUTO CARLOS MANUEL"/>
    <n v="605370055"/>
    <x v="1"/>
    <x v="0"/>
    <x v="0"/>
    <x v="1"/>
    <x v="2"/>
    <s v="GUAMOTE"/>
    <s v="GUAMOTE"/>
    <x v="1"/>
    <n v="1001119"/>
    <x v="0"/>
    <m/>
    <n v="13.03"/>
    <s v="0.00"/>
    <s v="0.00"/>
    <s v="0.00"/>
    <s v="0.00"/>
    <s v="0.00"/>
    <s v="0.00"/>
    <n v="13.03"/>
  </r>
  <r>
    <n v="1001049"/>
    <s v="MATRIZ"/>
    <s v="BUSTAMANTE ORTIZ GERMAN GUILLERMO"/>
    <n v="601369424"/>
    <x v="0"/>
    <x v="0"/>
    <x v="0"/>
    <x v="1"/>
    <x v="19"/>
    <s v="CAÑAR"/>
    <s v="GUALLETURO"/>
    <x v="0"/>
    <n v="1001120"/>
    <x v="0"/>
    <m/>
    <n v="0.09"/>
    <s v="0.00"/>
    <s v="0.00"/>
    <s v="0.00"/>
    <s v="250.00"/>
    <s v="0.00"/>
    <s v="0.00"/>
    <n v="250.09"/>
  </r>
  <r>
    <n v="1001050"/>
    <s v="MATRIZ"/>
    <s v="MEJIA TIXE CARMEN AMELIA"/>
    <n v="602771198"/>
    <x v="0"/>
    <x v="1"/>
    <x v="0"/>
    <x v="3"/>
    <x v="2"/>
    <s v="GUAMOTE"/>
    <s v="GUAMOTE"/>
    <x v="1"/>
    <n v="1001121"/>
    <x v="0"/>
    <m/>
    <n v="3"/>
    <s v="0.00"/>
    <s v="0.00"/>
    <s v="0.00"/>
    <s v="0.00"/>
    <s v="0.00"/>
    <s v="0.00"/>
    <n v="3"/>
  </r>
  <r>
    <n v="1001051"/>
    <s v="MATRIZ"/>
    <s v="HUILCAREMA MOROCHO MARIA MANUELA"/>
    <n v="600695043"/>
    <x v="1"/>
    <x v="1"/>
    <x v="0"/>
    <x v="3"/>
    <x v="2"/>
    <s v="RIOBAMBA"/>
    <s v="CACHA (CAB EN MACHANGARA)"/>
    <x v="0"/>
    <n v="1001122"/>
    <x v="0"/>
    <m/>
    <n v="12.25"/>
    <s v="0.00"/>
    <s v="0.00"/>
    <s v="0.00"/>
    <s v="0.00"/>
    <s v="0.00"/>
    <s v="0.00"/>
    <n v="12.25"/>
  </r>
  <r>
    <n v="1001052"/>
    <s v="MATRIZ"/>
    <s v="PEREZ MUÑOZ SEGUNDO APOLINARIO"/>
    <n v="605307446"/>
    <x v="1"/>
    <x v="1"/>
    <x v="0"/>
    <x v="2"/>
    <x v="2"/>
    <s v="ALAUSI"/>
    <s v="TIXAN"/>
    <x v="0"/>
    <n v="1001123"/>
    <x v="0"/>
    <m/>
    <n v="0"/>
    <s v="0.00"/>
    <s v="0.00"/>
    <s v="0.00"/>
    <s v="0.00"/>
    <s v="0.00"/>
    <s v="0.00"/>
    <n v="0"/>
  </r>
  <r>
    <n v="1001053"/>
    <s v="MATRIZ"/>
    <s v="LEMA YARANGA ALEXANDRA JOSEFINA"/>
    <n v="1711738516"/>
    <x v="0"/>
    <x v="1"/>
    <x v="0"/>
    <x v="5"/>
    <x v="1"/>
    <s v="PEDRO MONCAYO"/>
    <s v="TOCACHI"/>
    <x v="0"/>
    <n v="1001124"/>
    <x v="0"/>
    <m/>
    <n v="0"/>
    <s v="0.00"/>
    <s v="0.00"/>
    <s v="0.00"/>
    <s v="0.00"/>
    <s v="0.00"/>
    <s v="0.00"/>
    <n v="0"/>
  </r>
  <r>
    <n v="1001054"/>
    <s v="MATRIZ"/>
    <s v="BUÑAY CAIZA CARLOS ROBERTO"/>
    <n v="605592617"/>
    <x v="1"/>
    <x v="0"/>
    <x v="0"/>
    <x v="1"/>
    <x v="2"/>
    <s v="GUAMOTE"/>
    <s v="GUAMOTE"/>
    <x v="1"/>
    <n v="1001125"/>
    <x v="0"/>
    <m/>
    <n v="3"/>
    <s v="0.00"/>
    <s v="0.00"/>
    <s v="0.00"/>
    <s v="0.00"/>
    <s v="0.00"/>
    <s v="0.00"/>
    <n v="3"/>
  </r>
  <r>
    <n v="1001055"/>
    <s v="MATRIZ"/>
    <s v="BUÑAY CAIZA BETTY AZUCENA"/>
    <n v="605388206"/>
    <x v="1"/>
    <x v="1"/>
    <x v="0"/>
    <x v="3"/>
    <x v="2"/>
    <s v="GUAMOTE"/>
    <s v="GUAMOTE"/>
    <x v="1"/>
    <n v="1001126"/>
    <x v="0"/>
    <m/>
    <n v="3"/>
    <s v="0.00"/>
    <s v="0.00"/>
    <s v="0.00"/>
    <s v="0.00"/>
    <s v="0.00"/>
    <s v="0.00"/>
    <n v="3"/>
  </r>
  <r>
    <n v="1001056"/>
    <s v="MATRIZ"/>
    <s v="GUAMAN DAQUILEMA RESURECCION ."/>
    <n v="602566713"/>
    <x v="1"/>
    <x v="1"/>
    <x v="0"/>
    <x v="3"/>
    <x v="2"/>
    <s v="GUAMOTE"/>
    <s v="GUAMOTE"/>
    <x v="1"/>
    <n v="1001127"/>
    <x v="0"/>
    <m/>
    <n v="23.04"/>
    <s v="0.00"/>
    <s v="0.00"/>
    <s v="0.00"/>
    <s v="0.00"/>
    <s v="0.00"/>
    <s v="0.00"/>
    <n v="23.04"/>
  </r>
  <r>
    <n v="1001057"/>
    <s v="MATRIZ"/>
    <s v="GUAMAN EVAS DIEGO EFRAIN"/>
    <n v="604982777"/>
    <x v="0"/>
    <x v="0"/>
    <x v="0"/>
    <x v="1"/>
    <x v="2"/>
    <s v="GUAMOTE"/>
    <s v="PALMIRA"/>
    <x v="0"/>
    <n v="1001128"/>
    <x v="0"/>
    <m/>
    <n v="13.03"/>
    <s v="0.00"/>
    <s v="0.00"/>
    <s v="0.00"/>
    <s v="0.00"/>
    <s v="0.00"/>
    <s v="0.00"/>
    <n v="13.03"/>
  </r>
  <r>
    <n v="1001058"/>
    <s v="MATRIZ"/>
    <s v="DIAZ HERNANDEZ LORENA DE LOS ANGELES"/>
    <n v="1716233513"/>
    <x v="0"/>
    <x v="1"/>
    <x v="0"/>
    <x v="1"/>
    <x v="1"/>
    <s v="QUITO"/>
    <s v="CHILIBULO"/>
    <x v="1"/>
    <n v="1001129"/>
    <x v="0"/>
    <m/>
    <n v="26.06"/>
    <s v="0.00"/>
    <s v="0.00"/>
    <s v="0.00"/>
    <s v="0.00"/>
    <s v="0.00"/>
    <s v="0.00"/>
    <n v="26.06"/>
  </r>
  <r>
    <n v="1001059"/>
    <s v="MATRIZ"/>
    <s v="BARRERA MORILLO STEFANIA ."/>
    <n v="1722861109"/>
    <x v="0"/>
    <x v="1"/>
    <x v="0"/>
    <x v="5"/>
    <x v="1"/>
    <s v="QUITO"/>
    <s v="CHIMBACALLE"/>
    <x v="1"/>
    <n v="1001130"/>
    <x v="0"/>
    <m/>
    <n v="2.86"/>
    <s v="0.00"/>
    <s v="0.00"/>
    <s v="0.00"/>
    <s v="53.34"/>
    <s v="0.00"/>
    <s v="0.00"/>
    <n v="56.2"/>
  </r>
  <r>
    <n v="1000241"/>
    <s v="MATRIZ"/>
    <s v="ESTRADA OROZCO SILVIA PAOLA"/>
    <n v="602868234"/>
    <x v="0"/>
    <x v="1"/>
    <x v="0"/>
    <x v="0"/>
    <x v="2"/>
    <s v="GUANO"/>
    <s v="LA MATRIZ"/>
    <x v="1"/>
    <n v="1001131"/>
    <x v="0"/>
    <m/>
    <n v="329"/>
    <s v="0.00"/>
    <s v="0.00"/>
    <s v="0.00"/>
    <s v="0.00"/>
    <s v="0.00"/>
    <s v="0.00"/>
    <n v="329"/>
  </r>
  <r>
    <n v="1001060"/>
    <s v="MATRIZ"/>
    <s v="GUALAN JANETA JOSE ALBERTO"/>
    <n v="602984734"/>
    <x v="1"/>
    <x v="0"/>
    <x v="0"/>
    <x v="2"/>
    <x v="2"/>
    <s v="RIOBAMBA"/>
    <s v="YARUQUIES"/>
    <x v="1"/>
    <n v="1001132"/>
    <x v="0"/>
    <m/>
    <n v="0.02"/>
    <s v="0.00"/>
    <s v="0.00"/>
    <s v="0.00"/>
    <s v="58.93"/>
    <s v="0.00"/>
    <s v="0.00"/>
    <n v="58.95"/>
  </r>
  <r>
    <n v="1001061"/>
    <s v="MATRIZ"/>
    <s v="LEMACHE TIXE JHONNY ANDRES"/>
    <n v="1727493205"/>
    <x v="1"/>
    <x v="0"/>
    <x v="0"/>
    <x v="1"/>
    <x v="2"/>
    <s v="RIOBAMBA"/>
    <s v="CACHA (CAB EN MACHANGARA)"/>
    <x v="0"/>
    <n v="1001133"/>
    <x v="0"/>
    <m/>
    <n v="4206.33"/>
    <s v="0.00"/>
    <s v="0.00"/>
    <s v="0.00"/>
    <s v="0.00"/>
    <s v="0.00"/>
    <s v="0.29"/>
    <n v="4206.33"/>
  </r>
  <r>
    <n v="1001063"/>
    <s v="MATRIZ"/>
    <s v="TOAPANTA ARGOS KEVIN ARBEY"/>
    <n v="1750744375"/>
    <x v="0"/>
    <x v="0"/>
    <x v="0"/>
    <x v="1"/>
    <x v="1"/>
    <s v="QUITO"/>
    <s v="COTOCOLLAO"/>
    <x v="1"/>
    <n v="1001135"/>
    <x v="0"/>
    <m/>
    <n v="2"/>
    <s v="0.00"/>
    <s v="0.00"/>
    <s v="0.00"/>
    <s v="0.00"/>
    <s v="0.00"/>
    <s v="0.00"/>
    <n v="2"/>
  </r>
  <r>
    <n v="1001064"/>
    <s v="MATRIZ"/>
    <s v="ORTIZ MARROQUIN DORIS ELENA"/>
    <n v="1713084422"/>
    <x v="0"/>
    <x v="1"/>
    <x v="0"/>
    <x v="1"/>
    <x v="1"/>
    <s v="QUITO"/>
    <s v="COTOCOLLAO"/>
    <x v="1"/>
    <n v="1001136"/>
    <x v="0"/>
    <m/>
    <n v="3.42"/>
    <s v="0.00"/>
    <s v="0.00"/>
    <s v="0.00"/>
    <s v="0.00"/>
    <s v="0.00"/>
    <s v="0.00"/>
    <n v="3.42"/>
  </r>
  <r>
    <n v="1001066"/>
    <s v="MATRIZ"/>
    <s v="AUQUILLA URQUIZO JULIO CESAR"/>
    <n v="1718622499"/>
    <x v="1"/>
    <x v="0"/>
    <x v="0"/>
    <x v="1"/>
    <x v="2"/>
    <s v="RIOBAMBA"/>
    <s v="YARUQUIES"/>
    <x v="1"/>
    <n v="1001138"/>
    <x v="0"/>
    <m/>
    <n v="25.03"/>
    <s v="0.00"/>
    <s v="0.00"/>
    <s v="0.00"/>
    <s v="0.00"/>
    <s v="0.00"/>
    <s v="0.00"/>
    <n v="25.03"/>
  </r>
  <r>
    <n v="1001068"/>
    <s v="MATRIZ"/>
    <s v="BAÑO PILALUMBO JOFFRAN NICOLAS"/>
    <n v="1755695820"/>
    <x v="1"/>
    <x v="0"/>
    <x v="0"/>
    <x v="1"/>
    <x v="11"/>
    <s v="PUJILI"/>
    <s v="ZUMBAHUA"/>
    <x v="0"/>
    <n v="1001140"/>
    <x v="0"/>
    <m/>
    <n v="0"/>
    <s v="0.00"/>
    <s v="0.00"/>
    <s v="0.00"/>
    <s v="0.00"/>
    <s v="0.00"/>
    <s v="0.00"/>
    <n v="0"/>
  </r>
  <r>
    <n v="1001069"/>
    <s v="MATRIZ"/>
    <s v="FLORES PULUPA LUIS ALFREDO"/>
    <n v="1713882999"/>
    <x v="0"/>
    <x v="1"/>
    <x v="0"/>
    <x v="1"/>
    <x v="1"/>
    <s v="QUITO"/>
    <s v="COCHAPAMBA"/>
    <x v="0"/>
    <n v="1001141"/>
    <x v="0"/>
    <m/>
    <n v="3.88"/>
    <s v="0.00"/>
    <s v="0.00"/>
    <s v="0.00"/>
    <s v="37.67"/>
    <s v="0.00"/>
    <s v="0.01"/>
    <n v="41.55"/>
  </r>
  <r>
    <n v="1001070"/>
    <s v="MATRIZ"/>
    <s v="ALBUJA BENALCAZAR ARTURO IVAN"/>
    <n v="1706748512"/>
    <x v="0"/>
    <x v="1"/>
    <x v="0"/>
    <x v="3"/>
    <x v="1"/>
    <s v="QUITO"/>
    <s v="COTOCOLLAO"/>
    <x v="1"/>
    <n v="1001142"/>
    <x v="0"/>
    <m/>
    <n v="1.01"/>
    <s v="0.00"/>
    <s v="0.00"/>
    <s v="0.00"/>
    <s v="0.00"/>
    <s v="0.00"/>
    <s v="0.00"/>
    <n v="1.01"/>
  </r>
  <r>
    <n v="1001071"/>
    <s v="MATRIZ"/>
    <s v="GUASHPA . MARIA FABIOLA"/>
    <n v="1720886777"/>
    <x v="1"/>
    <x v="1"/>
    <x v="0"/>
    <x v="2"/>
    <x v="11"/>
    <s v="LATACUNGA"/>
    <s v="LA MATRIZ"/>
    <x v="1"/>
    <n v="1001143"/>
    <x v="0"/>
    <m/>
    <n v="3"/>
    <s v="0.00"/>
    <s v="0.00"/>
    <s v="0.00"/>
    <s v="0.00"/>
    <s v="0.00"/>
    <s v="0.00"/>
    <n v="3"/>
  </r>
  <r>
    <n v="1001073"/>
    <s v="MATRIZ"/>
    <s v="CAIZA CAIZA GLADYS PILAR"/>
    <n v="1718492190"/>
    <x v="0"/>
    <x v="1"/>
    <x v="0"/>
    <x v="2"/>
    <x v="1"/>
    <s v="QUITO"/>
    <s v="NAYON"/>
    <x v="0"/>
    <n v="1001145"/>
    <x v="0"/>
    <m/>
    <n v="1.47"/>
    <s v="0.00"/>
    <s v="0.00"/>
    <s v="0.00"/>
    <s v="0.00"/>
    <s v="0.00"/>
    <s v="0.00"/>
    <n v="1.47"/>
  </r>
  <r>
    <n v="1001075"/>
    <s v="MATRIZ"/>
    <s v="CEDEÑO VILLACIS MONICA SOFIA"/>
    <n v="1704974193"/>
    <x v="0"/>
    <x v="1"/>
    <x v="0"/>
    <x v="5"/>
    <x v="1"/>
    <s v="QUITO"/>
    <s v="LA CONCEPCION"/>
    <x v="1"/>
    <n v="1001147"/>
    <x v="0"/>
    <m/>
    <n v="3"/>
    <s v="0.00"/>
    <s v="0.00"/>
    <s v="0.00"/>
    <s v="0.00"/>
    <s v="0.00"/>
    <s v="0.00"/>
    <n v="3"/>
  </r>
  <r>
    <n v="1001076"/>
    <s v="MATRIZ"/>
    <s v="ARTES . ROSA MARIA"/>
    <n v="1001982022"/>
    <x v="1"/>
    <x v="1"/>
    <x v="0"/>
    <x v="2"/>
    <x v="7"/>
    <s v="COTACACHI"/>
    <s v="SAGRARIO"/>
    <x v="1"/>
    <n v="1001148"/>
    <x v="0"/>
    <m/>
    <n v="3"/>
    <s v="0.00"/>
    <s v="0.00"/>
    <s v="0.00"/>
    <s v="0.00"/>
    <s v="0.00"/>
    <s v="0.00"/>
    <n v="3"/>
  </r>
  <r>
    <n v="1001077"/>
    <s v="MATRIZ"/>
    <s v="URQUIZO JANETA BRYAN PATRICIO"/>
    <n v="1725254468"/>
    <x v="1"/>
    <x v="0"/>
    <x v="0"/>
    <x v="1"/>
    <x v="1"/>
    <s v="QUITO"/>
    <s v="CONDADO"/>
    <x v="1"/>
    <n v="1001149"/>
    <x v="0"/>
    <m/>
    <n v="98.33"/>
    <s v="0.00"/>
    <s v="0.00"/>
    <s v="0.00"/>
    <s v="0.00"/>
    <s v="0.00"/>
    <s v="0.00"/>
    <n v="98.33"/>
  </r>
  <r>
    <n v="1001078"/>
    <s v="MATRIZ"/>
    <s v="PEREZ MUÑOZ CARLOS FABIAN"/>
    <n v="605307305"/>
    <x v="1"/>
    <x v="0"/>
    <x v="0"/>
    <x v="1"/>
    <x v="2"/>
    <s v="GUAMOTE"/>
    <s v="PALMIRA"/>
    <x v="0"/>
    <n v="1001150"/>
    <x v="0"/>
    <m/>
    <n v="3.97"/>
    <s v="0.00"/>
    <s v="0.00"/>
    <s v="0.00"/>
    <s v="0.00"/>
    <s v="0.00"/>
    <s v="0.00"/>
    <n v="3.97"/>
  </r>
  <r>
    <n v="1001080"/>
    <s v="MATRIZ"/>
    <s v="VALDEZ MOROCHO FAUSTO CESAR"/>
    <n v="502995426"/>
    <x v="1"/>
    <x v="0"/>
    <x v="0"/>
    <x v="2"/>
    <x v="2"/>
    <s v="RIOBAMBA"/>
    <s v="CACHA (CAB EN MACHANGARA)"/>
    <x v="0"/>
    <n v="1001151"/>
    <x v="0"/>
    <m/>
    <n v="0"/>
    <s v="0.00"/>
    <s v="0.00"/>
    <s v="0.00"/>
    <s v="0.00"/>
    <s v="0.00"/>
    <s v="0.00"/>
    <n v="0"/>
  </r>
  <r>
    <n v="1001079"/>
    <s v="MATRIZ"/>
    <s v="CLUB DEPORTIVO QUITO"/>
    <n v="1717542581001"/>
    <x v="1"/>
    <x v="0"/>
    <x v="0"/>
    <x v="3"/>
    <x v="2"/>
    <s v="RIOBAMBA"/>
    <s v="LIZARZABURU"/>
    <x v="1"/>
    <n v="1001152"/>
    <x v="0"/>
    <m/>
    <n v="125.2"/>
    <s v="0.00"/>
    <s v="0.00"/>
    <s v="0.00"/>
    <s v="0.00"/>
    <s v="0.00"/>
    <s v="0.01"/>
    <n v="125.2"/>
  </r>
  <r>
    <n v="1001081"/>
    <s v="MATRIZ"/>
    <s v="MOROCHO JANETA NEYMAR ARIEL"/>
    <n v="606178374"/>
    <x v="1"/>
    <x v="0"/>
    <x v="0"/>
    <x v="1"/>
    <x v="2"/>
    <s v="RIOBAMBA"/>
    <s v="VELOZ"/>
    <x v="1"/>
    <n v="1001153"/>
    <x v="0"/>
    <m/>
    <n v="0.08"/>
    <s v="0.00"/>
    <s v="0.00"/>
    <s v="0.00"/>
    <s v="200.00"/>
    <s v="0.00"/>
    <s v="0.00"/>
    <n v="200.08"/>
  </r>
  <r>
    <n v="1001082"/>
    <s v="MATRIZ"/>
    <s v="CAYAMBE LUMBI GUADALUPE ELIZABETH"/>
    <n v="202639241"/>
    <x v="1"/>
    <x v="1"/>
    <x v="0"/>
    <x v="2"/>
    <x v="0"/>
    <s v="GUARANDA"/>
    <s v="SAN SIMON (YACOTO)"/>
    <x v="0"/>
    <n v="1001154"/>
    <x v="0"/>
    <m/>
    <n v="8.67"/>
    <s v="0.00"/>
    <s v="0.00"/>
    <s v="0.00"/>
    <s v="150.00"/>
    <s v="0.00"/>
    <s v="0.01"/>
    <n v="158.66999999999999"/>
  </r>
  <r>
    <n v="1001083"/>
    <s v="MATRIZ"/>
    <s v="OBANDO PILCO KATHERINE TATIANA"/>
    <n v="1726725615"/>
    <x v="0"/>
    <x v="1"/>
    <x v="0"/>
    <x v="2"/>
    <x v="1"/>
    <s v="QUITO"/>
    <s v="SAN ROQUE"/>
    <x v="0"/>
    <n v="1001155"/>
    <x v="0"/>
    <m/>
    <n v="11.99"/>
    <s v="0.00"/>
    <s v="0.00"/>
    <s v="0.00"/>
    <s v="100.00"/>
    <s v="0.00"/>
    <s v="0.00"/>
    <n v="111.99"/>
  </r>
  <r>
    <n v="1001084"/>
    <s v="MATRIZ"/>
    <s v="OCAÑA REZA MYRIAM JAQUELINE"/>
    <n v="1724646276"/>
    <x v="1"/>
    <x v="1"/>
    <x v="0"/>
    <x v="2"/>
    <x v="1"/>
    <s v="QUITO"/>
    <s v="COTOCOLLAO"/>
    <x v="1"/>
    <n v="1001156"/>
    <x v="0"/>
    <m/>
    <n v="0.04"/>
    <s v="0.00"/>
    <s v="0.00"/>
    <s v="0.00"/>
    <s v="97.93"/>
    <s v="0.00"/>
    <s v="0.00"/>
    <n v="97.97"/>
  </r>
  <r>
    <n v="1001085"/>
    <s v="MATRIZ"/>
    <s v="TIUPUL VALDEZ LUCAS ."/>
    <n v="602947210"/>
    <x v="0"/>
    <x v="1"/>
    <x v="0"/>
    <x v="2"/>
    <x v="2"/>
    <s v="RIOBAMBA"/>
    <s v="YARUQUIES"/>
    <x v="1"/>
    <n v="1001157"/>
    <x v="0"/>
    <m/>
    <n v="9.23"/>
    <s v="0.00"/>
    <s v="0.00"/>
    <s v="0.00"/>
    <s v="200.00"/>
    <s v="0.00"/>
    <s v="0.00"/>
    <n v="209.23"/>
  </r>
  <r>
    <n v="1001088"/>
    <s v="MATRIZ"/>
    <s v="SAGÑAY MALAN JOSE AMADO"/>
    <n v="603637794"/>
    <x v="1"/>
    <x v="0"/>
    <x v="0"/>
    <x v="1"/>
    <x v="2"/>
    <s v="COLTA"/>
    <s v="COLUMBE"/>
    <x v="0"/>
    <n v="1001159"/>
    <x v="0"/>
    <m/>
    <n v="7.0000000000000007E-2"/>
    <s v="0.00"/>
    <s v="0.00"/>
    <s v="0.00"/>
    <s v="200.00"/>
    <s v="0.00"/>
    <s v="0.00"/>
    <n v="200.07"/>
  </r>
  <r>
    <n v="1001089"/>
    <s v="MATRIZ"/>
    <s v="TIXI TASAMBAY CONSUELO ."/>
    <n v="602725905"/>
    <x v="1"/>
    <x v="1"/>
    <x v="0"/>
    <x v="2"/>
    <x v="2"/>
    <s v="RIOBAMBA"/>
    <s v="YARUQUIES"/>
    <x v="1"/>
    <n v="1001160"/>
    <x v="0"/>
    <m/>
    <n v="41.09"/>
    <s v="0.00"/>
    <s v="0.00"/>
    <s v="0.00"/>
    <s v="0.00"/>
    <s v="0.00"/>
    <s v="0.00"/>
    <n v="41.09"/>
  </r>
  <r>
    <n v="1001087"/>
    <s v="MATRIZ"/>
    <s v="TIPAZ RAMIREZ JESSEICA NATHALY"/>
    <n v="401920046"/>
    <x v="1"/>
    <x v="1"/>
    <x v="0"/>
    <x v="1"/>
    <x v="4"/>
    <s v="MONTUFAR"/>
    <s v="GONZALEZ SUAREZ"/>
    <x v="1"/>
    <n v="1001161"/>
    <x v="0"/>
    <m/>
    <n v="3.01"/>
    <s v="0.00"/>
    <s v="0.00"/>
    <s v="0.00"/>
    <s v="0.00"/>
    <s v="0.00"/>
    <s v="0.00"/>
    <n v="3.01"/>
  </r>
  <r>
    <n v="1001090"/>
    <s v="MATRIZ"/>
    <s v="AUQUILLA URQUIZO MANUEL GONZALO"/>
    <n v="1717252306"/>
    <x v="1"/>
    <x v="0"/>
    <x v="0"/>
    <x v="2"/>
    <x v="2"/>
    <s v="RIOBAMBA"/>
    <s v="YARUQUIES"/>
    <x v="1"/>
    <n v="1001163"/>
    <x v="0"/>
    <m/>
    <n v="0"/>
    <s v="0.00"/>
    <s v="0.00"/>
    <s v="0.00"/>
    <s v="0.00"/>
    <s v="0.00"/>
    <s v="0.00"/>
    <n v="0"/>
  </r>
  <r>
    <n v="1001091"/>
    <s v="MATRIZ"/>
    <s v="MINAGUA CUÑAS LIGIA ROCIO"/>
    <n v="605516129"/>
    <x v="1"/>
    <x v="1"/>
    <x v="0"/>
    <x v="2"/>
    <x v="2"/>
    <s v="GUAMOTE"/>
    <s v="GUAMOTE"/>
    <x v="1"/>
    <n v="1001164"/>
    <x v="0"/>
    <m/>
    <n v="2"/>
    <s v="0.00"/>
    <s v="0.00"/>
    <s v="0.00"/>
    <s v="0.00"/>
    <s v="0.00"/>
    <s v="0.00"/>
    <n v="2"/>
  </r>
  <r>
    <n v="1001093"/>
    <s v="MATRIZ"/>
    <s v="TOAQUIZA TIGASI BLANCA REBECA"/>
    <n v="1726663816"/>
    <x v="1"/>
    <x v="1"/>
    <x v="0"/>
    <x v="2"/>
    <x v="11"/>
    <s v="SAQUISILI"/>
    <s v="SAQUISILI"/>
    <x v="1"/>
    <n v="1001166"/>
    <x v="0"/>
    <m/>
    <n v="53.28"/>
    <s v="0.00"/>
    <s v="0.00"/>
    <s v="0.00"/>
    <s v="0.00"/>
    <s v="0.00"/>
    <s v="0.00"/>
    <n v="53.28"/>
  </r>
  <r>
    <n v="1001094"/>
    <s v="MATRIZ"/>
    <s v="CARRASCO ROJAS SWANNY AIMEE"/>
    <n v="1752135689"/>
    <x v="0"/>
    <x v="1"/>
    <x v="0"/>
    <x v="2"/>
    <x v="1"/>
    <s v="QUITO"/>
    <s v="LA MAGDALENA"/>
    <x v="1"/>
    <n v="1001167"/>
    <x v="0"/>
    <m/>
    <n v="23.08"/>
    <s v="0.00"/>
    <s v="0.00"/>
    <s v="0.00"/>
    <s v="0.00"/>
    <s v="0.00"/>
    <s v="0.00"/>
    <n v="23.08"/>
  </r>
  <r>
    <n v="1001092"/>
    <s v="MATRIZ"/>
    <s v="CISNEROS CASTELO JORGE LUIS"/>
    <n v="603622226"/>
    <x v="0"/>
    <x v="0"/>
    <x v="0"/>
    <x v="1"/>
    <x v="2"/>
    <s v="RIOBAMBA"/>
    <s v="VELOZ"/>
    <x v="1"/>
    <n v="1001168"/>
    <x v="0"/>
    <m/>
    <n v="106.13"/>
    <s v="0.00"/>
    <s v="0.00"/>
    <s v="0.00"/>
    <s v="0.00"/>
    <s v="0.00"/>
    <s v="0.00"/>
    <n v="106.13"/>
  </r>
  <r>
    <n v="1001095"/>
    <s v="MATRIZ"/>
    <s v="QUIRANTES FERNANDEZ FRANK DAVID"/>
    <n v="1758477382"/>
    <x v="0"/>
    <x v="1"/>
    <x v="0"/>
    <x v="2"/>
    <x v="12"/>
    <s v="CUENCA"/>
    <s v="EL VECINO"/>
    <x v="1"/>
    <n v="1001169"/>
    <x v="0"/>
    <m/>
    <n v="3"/>
    <s v="0.00"/>
    <s v="0.00"/>
    <s v="0.00"/>
    <s v="0.00"/>
    <s v="0.00"/>
    <s v="0.00"/>
    <n v="3"/>
  </r>
  <r>
    <n v="1001096"/>
    <s v="MATRIZ"/>
    <s v="MAILA QUEZADA MARIO EFREN"/>
    <n v="1706682273"/>
    <x v="0"/>
    <x v="0"/>
    <x v="0"/>
    <x v="3"/>
    <x v="1"/>
    <s v="QUITO"/>
    <s v="COCHAPAMBA"/>
    <x v="0"/>
    <n v="1001170"/>
    <x v="0"/>
    <m/>
    <n v="0.02"/>
    <s v="0.00"/>
    <s v="0.00"/>
    <s v="0.00"/>
    <s v="60.00"/>
    <s v="0.00"/>
    <s v="0.00"/>
    <n v="60.02"/>
  </r>
  <r>
    <n v="1001097"/>
    <s v="MATRIZ"/>
    <s v="URQUIZO URQUIZO ANGEL ENRIQUE"/>
    <n v="603744756"/>
    <x v="1"/>
    <x v="0"/>
    <x v="0"/>
    <x v="2"/>
    <x v="2"/>
    <s v="RIOBAMBA"/>
    <s v="YARUQUIES"/>
    <x v="1"/>
    <n v="1001171"/>
    <x v="0"/>
    <m/>
    <n v="6.44"/>
    <s v="0.00"/>
    <s v="0.00"/>
    <s v="0.00"/>
    <s v="0.00"/>
    <s v="0.00"/>
    <s v="0.00"/>
    <n v="6.44"/>
  </r>
  <r>
    <n v="1001099"/>
    <s v="MATRIZ"/>
    <s v="AUQUILLA BUÑAY MARIA MANUELA"/>
    <n v="602441917"/>
    <x v="0"/>
    <x v="1"/>
    <x v="0"/>
    <x v="2"/>
    <x v="1"/>
    <s v="QUITO"/>
    <s v="COTOCOLLAO"/>
    <x v="1"/>
    <n v="1001173"/>
    <x v="0"/>
    <m/>
    <n v="0.09"/>
    <s v="0.00"/>
    <s v="0.00"/>
    <s v="0.00"/>
    <s v="195.00"/>
    <s v="0.00"/>
    <s v="0.01"/>
    <n v="195.09"/>
  </r>
  <r>
    <n v="1001101"/>
    <s v="MATRIZ"/>
    <s v="MUÑOZ PILLAJO ANA MARIA"/>
    <n v="1705239026"/>
    <x v="0"/>
    <x v="1"/>
    <x v="0"/>
    <x v="1"/>
    <x v="1"/>
    <s v="QUITO"/>
    <s v="ZAMBIZA"/>
    <x v="0"/>
    <n v="1001174"/>
    <x v="0"/>
    <m/>
    <n v="3"/>
    <s v="0.00"/>
    <s v="0.00"/>
    <s v="0.00"/>
    <s v="0.00"/>
    <s v="0.00"/>
    <s v="0.00"/>
    <n v="3"/>
  </r>
  <r>
    <n v="1001102"/>
    <s v="MATRIZ"/>
    <s v="SANMARTIN ERRAES JENNY ANDREA"/>
    <n v="106108566"/>
    <x v="1"/>
    <x v="1"/>
    <x v="0"/>
    <x v="1"/>
    <x v="12"/>
    <s v="NABON"/>
    <s v="EL PROGRESO (CAB EN ZHOTA)"/>
    <x v="0"/>
    <n v="1001176"/>
    <x v="0"/>
    <m/>
    <n v="18.04"/>
    <s v="0.00"/>
    <s v="0.00"/>
    <s v="0.00"/>
    <s v="0.00"/>
    <s v="0.00"/>
    <s v="0.00"/>
    <n v="18.04"/>
  </r>
  <r>
    <n v="1001103"/>
    <s v="MATRIZ"/>
    <s v="PEREZ PALACIOS VICTOR MANUEL"/>
    <n v="502081078"/>
    <x v="1"/>
    <x v="1"/>
    <x v="0"/>
    <x v="2"/>
    <x v="11"/>
    <s v="LATACUNGA"/>
    <s v="MULALO"/>
    <x v="0"/>
    <n v="1001177"/>
    <x v="0"/>
    <m/>
    <n v="3"/>
    <s v="0.00"/>
    <s v="0.00"/>
    <s v="0.00"/>
    <s v="0.00"/>
    <s v="0.00"/>
    <s v="0.00"/>
    <n v="3"/>
  </r>
  <r>
    <n v="1001104"/>
    <s v="MATRIZ"/>
    <s v="OBANDO NENGER JOSSELYN TATIANA"/>
    <n v="1721602272"/>
    <x v="0"/>
    <x v="1"/>
    <x v="0"/>
    <x v="2"/>
    <x v="1"/>
    <s v="QUITO"/>
    <s v="COTOCOLLAO"/>
    <x v="1"/>
    <n v="1001178"/>
    <x v="0"/>
    <m/>
    <n v="3.12"/>
    <s v="0.00"/>
    <s v="0.00"/>
    <s v="0.00"/>
    <s v="0.00"/>
    <s v="0.00"/>
    <s v="0.00"/>
    <n v="3.12"/>
  </r>
  <r>
    <n v="1001105"/>
    <s v="MATRIZ"/>
    <s v="BALCAZAR ALVARADO EDUARDO JOSUE"/>
    <n v="1721648002"/>
    <x v="0"/>
    <x v="1"/>
    <x v="0"/>
    <x v="1"/>
    <x v="1"/>
    <s v="QUITO"/>
    <s v="LA ARGELIA"/>
    <x v="1"/>
    <n v="1001179"/>
    <x v="0"/>
    <m/>
    <n v="2.57"/>
    <s v="0.00"/>
    <s v="0.00"/>
    <s v="0.00"/>
    <s v="0.00"/>
    <s v="0.00"/>
    <s v="0.00"/>
    <n v="2.57"/>
  </r>
  <r>
    <n v="1001106"/>
    <s v="MATRIZ"/>
    <s v="SIERRA . JOSE ELIAS"/>
    <n v="1707609127"/>
    <x v="0"/>
    <x v="0"/>
    <x v="0"/>
    <x v="2"/>
    <x v="1"/>
    <s v="QUITO"/>
    <s v="POMASQUI"/>
    <x v="0"/>
    <n v="1001180"/>
    <x v="0"/>
    <m/>
    <n v="0.03"/>
    <s v="0.00"/>
    <s v="0.00"/>
    <s v="0.00"/>
    <s v="100.00"/>
    <s v="0.00"/>
    <s v="0.00"/>
    <n v="100.03"/>
  </r>
  <r>
    <n v="1001107"/>
    <s v="MATRIZ"/>
    <s v="SIERRA TOAPAXI WILLIAM FABRICIO"/>
    <n v="1715116578"/>
    <x v="0"/>
    <x v="0"/>
    <x v="0"/>
    <x v="1"/>
    <x v="1"/>
    <s v="QUITO"/>
    <s v="LA MAGDALENA"/>
    <x v="1"/>
    <n v="1001181"/>
    <x v="0"/>
    <m/>
    <n v="8.02"/>
    <s v="0.00"/>
    <s v="0.00"/>
    <s v="0.00"/>
    <s v="0.00"/>
    <s v="0.00"/>
    <s v="0.00"/>
    <n v="8.02"/>
  </r>
  <r>
    <n v="1001108"/>
    <s v="MATRIZ"/>
    <s v="CUMIÑA GUARACA MARTHA TERESA"/>
    <n v="1723599625"/>
    <x v="0"/>
    <x v="1"/>
    <x v="0"/>
    <x v="2"/>
    <x v="1"/>
    <s v="QUITO"/>
    <s v="LA LIBERTAD"/>
    <x v="0"/>
    <n v="1001182"/>
    <x v="0"/>
    <m/>
    <n v="14.34"/>
    <s v="0.00"/>
    <s v="0.00"/>
    <s v="0.00"/>
    <s v="0.00"/>
    <s v="0.00"/>
    <s v="0.00"/>
    <n v="14.34"/>
  </r>
  <r>
    <n v="1001109"/>
    <s v="MATRIZ"/>
    <s v="QUISHPI TENENUELA PAULINA VERONICA"/>
    <n v="1725834210"/>
    <x v="0"/>
    <x v="1"/>
    <x v="0"/>
    <x v="2"/>
    <x v="2"/>
    <s v="RIOBAMBA"/>
    <s v="PUNGALA"/>
    <x v="0"/>
    <n v="1001183"/>
    <x v="0"/>
    <m/>
    <n v="20.350000000000001"/>
    <s v="0.00"/>
    <s v="0.00"/>
    <s v="0.00"/>
    <s v="0.00"/>
    <s v="0.00"/>
    <s v="0.00"/>
    <n v="20.350000000000001"/>
  </r>
  <r>
    <n v="1001110"/>
    <s v="MATRIZ"/>
    <s v="GRANIZO HEREDIA MELANIE KHERLY"/>
    <n v="1726863499"/>
    <x v="0"/>
    <x v="1"/>
    <x v="0"/>
    <x v="5"/>
    <x v="1"/>
    <s v="QUITO"/>
    <s v="COTOCOLLAO"/>
    <x v="1"/>
    <n v="1001184"/>
    <x v="0"/>
    <m/>
    <n v="3"/>
    <s v="0.00"/>
    <s v="0.00"/>
    <s v="0.00"/>
    <s v="0.00"/>
    <s v="0.00"/>
    <s v="0.00"/>
    <n v="3"/>
  </r>
  <r>
    <n v="1001111"/>
    <s v="MATRIZ"/>
    <s v="SINALUISA TASAMBAY DEBORA ABIGAIL"/>
    <n v="650180524"/>
    <x v="1"/>
    <x v="1"/>
    <x v="0"/>
    <x v="1"/>
    <x v="2"/>
    <s v="RIOBAMBA"/>
    <s v="VELASCO"/>
    <x v="1"/>
    <n v="1001185"/>
    <x v="0"/>
    <m/>
    <n v="0"/>
    <s v="0.00"/>
    <s v="0.00"/>
    <s v="0.00"/>
    <s v="0.00"/>
    <s v="0.00"/>
    <s v="0.00"/>
    <n v="0"/>
  </r>
  <r>
    <n v="1001112"/>
    <s v="MATRIZ"/>
    <s v="CRUZ PALAQUIBAY JHONNY MANOLO"/>
    <n v="1722534219"/>
    <x v="0"/>
    <x v="0"/>
    <x v="0"/>
    <x v="1"/>
    <x v="1"/>
    <s v="SAN MIGUEL DE LOS BANCOS"/>
    <s v="SAN MIGUEL DE LOS BANCOS"/>
    <x v="1"/>
    <n v="1001186"/>
    <x v="0"/>
    <m/>
    <n v="3.46"/>
    <s v="0.00"/>
    <s v="0.00"/>
    <s v="0.00"/>
    <s v="0.00"/>
    <s v="0.00"/>
    <s v="0.00"/>
    <n v="3.46"/>
  </r>
  <r>
    <n v="1001113"/>
    <s v="MATRIZ"/>
    <s v="QUISHPI GUAMAN ALFONSO ."/>
    <n v="1714130539"/>
    <x v="1"/>
    <x v="0"/>
    <x v="0"/>
    <x v="2"/>
    <x v="2"/>
    <s v="COLTA"/>
    <s v="CAJABAMBA"/>
    <x v="1"/>
    <n v="1001187"/>
    <x v="0"/>
    <m/>
    <n v="0"/>
    <s v="0.00"/>
    <s v="0.00"/>
    <s v="0.00"/>
    <s v="0.00"/>
    <s v="0.00"/>
    <s v="0.00"/>
    <n v="0"/>
  </r>
  <r>
    <n v="1001114"/>
    <s v="MATRIZ"/>
    <s v="LEINES GUALPA VANESSA RUTH"/>
    <n v="1721838421"/>
    <x v="0"/>
    <x v="1"/>
    <x v="0"/>
    <x v="1"/>
    <x v="1"/>
    <s v="QUITO"/>
    <s v="COTOCOLLAO"/>
    <x v="1"/>
    <n v="1001188"/>
    <x v="0"/>
    <m/>
    <n v="0.31"/>
    <s v="0.00"/>
    <s v="0.00"/>
    <s v="0.00"/>
    <s v="100.00"/>
    <s v="0.00"/>
    <s v="0.01"/>
    <n v="100.31"/>
  </r>
  <r>
    <n v="1001115"/>
    <s v="MATRIZ"/>
    <s v="PIEDRA MUELA LUIS PATRICIO"/>
    <n v="1723015853"/>
    <x v="0"/>
    <x v="0"/>
    <x v="0"/>
    <x v="2"/>
    <x v="1"/>
    <s v="QUITO"/>
    <s v="SAN ANTONIO"/>
    <x v="0"/>
    <n v="1001189"/>
    <x v="0"/>
    <m/>
    <n v="52.05"/>
    <s v="0.00"/>
    <s v="0.00"/>
    <s v="0.00"/>
    <s v="0.00"/>
    <s v="0.00"/>
    <s v="0.00"/>
    <n v="52.05"/>
  </r>
  <r>
    <n v="1001116"/>
    <s v="MATRIZ"/>
    <s v="SIERRA TOAPAXI CRISTHIAN DAVID"/>
    <n v="1719105072"/>
    <x v="0"/>
    <x v="1"/>
    <x v="0"/>
    <x v="2"/>
    <x v="1"/>
    <s v="QUITO"/>
    <s v="AMAGUAÑA"/>
    <x v="0"/>
    <n v="1001190"/>
    <x v="0"/>
    <m/>
    <n v="3"/>
    <s v="0.00"/>
    <s v="0.00"/>
    <s v="0.00"/>
    <s v="0.00"/>
    <s v="0.00"/>
    <s v="0.00"/>
    <n v="3"/>
  </r>
  <r>
    <n v="1001117"/>
    <s v="MATRIZ"/>
    <s v="TIUPUL URQUIZO JERONIMO ."/>
    <n v="601129232"/>
    <x v="0"/>
    <x v="1"/>
    <x v="0"/>
    <x v="2"/>
    <x v="2"/>
    <s v="RIOBAMBA"/>
    <s v="YARUQUIES"/>
    <x v="1"/>
    <n v="1001191"/>
    <x v="0"/>
    <m/>
    <n v="0.02"/>
    <s v="0.00"/>
    <s v="0.00"/>
    <s v="0.00"/>
    <s v="40.00"/>
    <s v="0.00"/>
    <s v="0.00"/>
    <n v="40.020000000000003"/>
  </r>
  <r>
    <n v="1001118"/>
    <s v="MATRIZ"/>
    <s v="URQUIZO PADILLA BRUNO DAVID"/>
    <n v="1717375446"/>
    <x v="1"/>
    <x v="0"/>
    <x v="0"/>
    <x v="1"/>
    <x v="1"/>
    <s v="QUITO"/>
    <s v="EL INCA"/>
    <x v="1"/>
    <n v="1001192"/>
    <x v="0"/>
    <m/>
    <n v="5"/>
    <s v="0.00"/>
    <s v="0.00"/>
    <s v="0.00"/>
    <s v="0.00"/>
    <s v="0.00"/>
    <s v="0.00"/>
    <n v="5"/>
  </r>
  <r>
    <n v="1001120"/>
    <s v="MATRIZ"/>
    <s v="HERNANDEZ TAQUES ROBERTO DAVID"/>
    <n v="401417142"/>
    <x v="1"/>
    <x v="0"/>
    <x v="0"/>
    <x v="1"/>
    <x v="1"/>
    <s v="QUITO"/>
    <s v="SAN BARTOLO"/>
    <x v="1"/>
    <n v="1001193"/>
    <x v="0"/>
    <m/>
    <n v="0"/>
    <s v="0.00"/>
    <s v="0.00"/>
    <s v="0.00"/>
    <s v="0.00"/>
    <s v="0.00"/>
    <s v="0.00"/>
    <n v="0"/>
  </r>
  <r>
    <n v="1001119"/>
    <s v="MATRIZ"/>
    <s v="GUARACA MOROCHO NICOLAS "/>
    <n v="600773105"/>
    <x v="1"/>
    <x v="1"/>
    <x v="0"/>
    <x v="2"/>
    <x v="2"/>
    <s v="RIOBAMBA"/>
    <s v="CACHA (CAB EN MACHANGARA)"/>
    <x v="0"/>
    <n v="1001194"/>
    <x v="0"/>
    <m/>
    <n v="5"/>
    <s v="0.00"/>
    <s v="0.00"/>
    <s v="0.00"/>
    <s v="0.00"/>
    <s v="0.00"/>
    <s v="0.00"/>
    <n v="5"/>
  </r>
  <r>
    <n v="1001121"/>
    <s v="MATRIZ"/>
    <s v="PANCHEZ PUEBLA NANCY PIEDAD"/>
    <n v="1710131176"/>
    <x v="1"/>
    <x v="1"/>
    <x v="0"/>
    <x v="1"/>
    <x v="14"/>
    <s v="SANTO DOMINGO"/>
    <s v="SANTO DOMINGO DE LOS COLORADOS"/>
    <x v="1"/>
    <n v="1001195"/>
    <x v="0"/>
    <m/>
    <n v="0"/>
    <s v="0.00"/>
    <s v="0.00"/>
    <s v="0.00"/>
    <s v="0.00"/>
    <s v="0.00"/>
    <s v="0.00"/>
    <n v="0"/>
  </r>
  <r>
    <n v="1001122"/>
    <s v="MATRIZ"/>
    <s v="TIXI TASAMBAY LUIS ALBERTO"/>
    <n v="604403741"/>
    <x v="1"/>
    <x v="0"/>
    <x v="0"/>
    <x v="1"/>
    <x v="2"/>
    <s v="RIOBAMBA"/>
    <s v="CACHA (CAB EN MACHANGARA)"/>
    <x v="0"/>
    <n v="1001196"/>
    <x v="0"/>
    <m/>
    <n v="3"/>
    <s v="0.00"/>
    <s v="0.00"/>
    <s v="0.00"/>
    <s v="0.00"/>
    <s v="0.00"/>
    <s v="0.00"/>
    <n v="3"/>
  </r>
  <r>
    <n v="1001123"/>
    <s v="MATRIZ"/>
    <s v="PEÑALOZA PACHECO MONICA ALEJANDRINA"/>
    <n v="2100052527"/>
    <x v="0"/>
    <x v="1"/>
    <x v="0"/>
    <x v="1"/>
    <x v="20"/>
    <s v="LAGO AGRIO"/>
    <s v="NUEVA LOJA"/>
    <x v="1"/>
    <n v="1001197"/>
    <x v="0"/>
    <m/>
    <n v="3"/>
    <s v="0.00"/>
    <s v="0.00"/>
    <s v="0.00"/>
    <s v="0.00"/>
    <s v="0.00"/>
    <s v="0.00"/>
    <n v="3"/>
  </r>
  <r>
    <n v="1001124"/>
    <s v="MATRIZ"/>
    <s v="PADILLA VACACELA MARIA CRISTINA"/>
    <n v="1726469503"/>
    <x v="1"/>
    <x v="1"/>
    <x v="0"/>
    <x v="2"/>
    <x v="1"/>
    <s v="QUITO"/>
    <s v="COTOCOLLAO"/>
    <x v="1"/>
    <n v="1001198"/>
    <x v="0"/>
    <m/>
    <n v="0"/>
    <s v="0.00"/>
    <s v="0.00"/>
    <s v="0.00"/>
    <s v="0.00"/>
    <s v="0.00"/>
    <s v="0.00"/>
    <n v="0"/>
  </r>
  <r>
    <n v="1001125"/>
    <s v="MATRIZ"/>
    <s v="COMUNIDAD SAN FRANCISCO DE LATURUN "/>
    <n v="1719935312"/>
    <x v="1"/>
    <x v="0"/>
    <x v="0"/>
    <x v="3"/>
    <x v="2"/>
    <s v="RIOBAMBA"/>
    <s v="LIZARZABURU"/>
    <x v="1"/>
    <n v="1001199"/>
    <x v="0"/>
    <m/>
    <n v="8.16"/>
    <s v="0.00"/>
    <s v="0.00"/>
    <s v="0.00"/>
    <s v="0.00"/>
    <s v="0.00"/>
    <s v="0.00"/>
    <n v="8.16"/>
  </r>
  <r>
    <n v="1001126"/>
    <s v="MATRIZ"/>
    <s v="LUMBI MANOBANDA SEGUNDO ESTUARDO"/>
    <n v="1722902309"/>
    <x v="1"/>
    <x v="0"/>
    <x v="0"/>
    <x v="2"/>
    <x v="1"/>
    <s v="QUITO"/>
    <s v="COTOCOLLAO"/>
    <x v="1"/>
    <n v="1001200"/>
    <x v="0"/>
    <m/>
    <n v="0"/>
    <s v="0.00"/>
    <s v="0.00"/>
    <s v="0.00"/>
    <s v="0.00"/>
    <s v="0.00"/>
    <s v="0.00"/>
    <n v="0"/>
  </r>
  <r>
    <n v="1001127"/>
    <s v="MATRIZ"/>
    <s v="VACACELA AUQUILLA NATALIA SILVANA"/>
    <n v="1756155832"/>
    <x v="1"/>
    <x v="1"/>
    <x v="0"/>
    <x v="1"/>
    <x v="1"/>
    <s v="QUITO"/>
    <s v="LA MAGDALENA"/>
    <x v="1"/>
    <n v="1001201"/>
    <x v="0"/>
    <m/>
    <n v="7.75"/>
    <s v="0.00"/>
    <s v="0.00"/>
    <s v="0.00"/>
    <s v="100.00"/>
    <s v="0.00"/>
    <s v="0.00"/>
    <n v="107.75"/>
  </r>
  <r>
    <n v="1001128"/>
    <s v="MATRIZ"/>
    <s v="TIUPUL TIUPUL MARIA CECILIA"/>
    <n v="605531870"/>
    <x v="1"/>
    <x v="1"/>
    <x v="0"/>
    <x v="1"/>
    <x v="2"/>
    <s v="RIOBAMBA"/>
    <s v="CACHA (CAB EN MACHANGARA)"/>
    <x v="0"/>
    <n v="1001203"/>
    <x v="0"/>
    <m/>
    <n v="513.98"/>
    <s v="0.00"/>
    <s v="0.00"/>
    <s v="0.00"/>
    <s v="0.00"/>
    <s v="0.00"/>
    <s v="0.01"/>
    <n v="513.98"/>
  </r>
  <r>
    <n v="1001129"/>
    <s v="MATRIZ"/>
    <s v="BUÑAY CARRILLO MARIA ANA"/>
    <n v="602952004"/>
    <x v="1"/>
    <x v="1"/>
    <x v="0"/>
    <x v="2"/>
    <x v="2"/>
    <s v="RIOBAMBA"/>
    <s v="YARUQUIES"/>
    <x v="1"/>
    <n v="1001204"/>
    <x v="0"/>
    <m/>
    <n v="26.19"/>
    <s v="0.00"/>
    <s v="0.00"/>
    <s v="0.00"/>
    <s v="0.00"/>
    <s v="0.00"/>
    <s v="0.00"/>
    <n v="26.19"/>
  </r>
  <r>
    <n v="1001130"/>
    <s v="MATRIZ"/>
    <s v="GALARZA SANGUANO JESUS FRANCISCO"/>
    <n v="1708705387"/>
    <x v="0"/>
    <x v="0"/>
    <x v="0"/>
    <x v="2"/>
    <x v="1"/>
    <s v="QUITO"/>
    <s v="COTOCOLLAO"/>
    <x v="1"/>
    <n v="1001205"/>
    <x v="0"/>
    <m/>
    <n v="0"/>
    <s v="0.00"/>
    <s v="0.00"/>
    <s v="0.00"/>
    <s v="0.00"/>
    <s v="0.00"/>
    <s v="0.00"/>
    <n v="0"/>
  </r>
  <r>
    <n v="1001131"/>
    <s v="MATRIZ"/>
    <s v="PEREZ PEÑALOZA JENNY RUBI"/>
    <n v="2100559661"/>
    <x v="1"/>
    <x v="1"/>
    <x v="0"/>
    <x v="1"/>
    <x v="20"/>
    <s v="LAGO AGRIO"/>
    <s v="NUEVA LOJA"/>
    <x v="1"/>
    <n v="1001206"/>
    <x v="0"/>
    <m/>
    <n v="7.92"/>
    <s v="0.00"/>
    <s v="0.00"/>
    <s v="0.00"/>
    <s v="100.00"/>
    <s v="0.00"/>
    <s v="0.00"/>
    <n v="107.92"/>
  </r>
  <r>
    <n v="1001132"/>
    <s v="MATRIZ"/>
    <s v="CUJILEMA NAULA ACHIC PRESENTACION"/>
    <n v="650199607"/>
    <x v="1"/>
    <x v="1"/>
    <x v="0"/>
    <x v="0"/>
    <x v="2"/>
    <s v="GUAMOTE"/>
    <s v="GUAMOTE"/>
    <x v="1"/>
    <n v="1001207"/>
    <x v="0"/>
    <m/>
    <n v="145.79"/>
    <s v="0.00"/>
    <s v="0.00"/>
    <s v="0.00"/>
    <s v="0.00"/>
    <s v="0.00"/>
    <s v="0.00"/>
    <n v="145.79"/>
  </r>
  <r>
    <n v="1001134"/>
    <s v="MATRIZ"/>
    <s v="ANDRADE ENRIQUEZ JESSICA ABIGAIL"/>
    <n v="1725053803"/>
    <x v="1"/>
    <x v="1"/>
    <x v="0"/>
    <x v="1"/>
    <x v="1"/>
    <s v="QUITO"/>
    <s v="COTOCOLLAO"/>
    <x v="1"/>
    <n v="1001209"/>
    <x v="0"/>
    <m/>
    <n v="23.08"/>
    <s v="0.00"/>
    <s v="0.00"/>
    <s v="0.00"/>
    <s v="0.00"/>
    <s v="0.00"/>
    <s v="0.00"/>
    <n v="23.08"/>
  </r>
  <r>
    <n v="1001135"/>
    <s v="MATRIZ"/>
    <s v="TIXI TASAMBAY LUIS ENRIQUE"/>
    <n v="604158832"/>
    <x v="1"/>
    <x v="0"/>
    <x v="0"/>
    <x v="2"/>
    <x v="2"/>
    <s v="RIOBAMBA"/>
    <s v="CACHA (CAB EN MACHANGARA)"/>
    <x v="0"/>
    <n v="1001210"/>
    <x v="0"/>
    <m/>
    <n v="7.0000000000000007E-2"/>
    <s v="0.00"/>
    <s v="0.00"/>
    <s v="0.00"/>
    <s v="239.85"/>
    <s v="0.00"/>
    <s v="0.00"/>
    <n v="239.92"/>
  </r>
  <r>
    <n v="1001136"/>
    <s v="MATRIZ"/>
    <s v="QUINCHIMBLA MOLINA LEONARDO DAVID"/>
    <n v="1752738011"/>
    <x v="0"/>
    <x v="0"/>
    <x v="0"/>
    <x v="1"/>
    <x v="1"/>
    <s v="QUITO"/>
    <s v="COTOCOLLAO"/>
    <x v="1"/>
    <n v="1001211"/>
    <x v="0"/>
    <m/>
    <n v="3"/>
    <s v="0.00"/>
    <s v="0.00"/>
    <s v="0.00"/>
    <s v="0.00"/>
    <s v="0.00"/>
    <s v="0.00"/>
    <n v="3"/>
  </r>
  <r>
    <n v="1001137"/>
    <s v="MATRIZ"/>
    <s v="GUALLICHICO PULUPA NORMA JACQUELINE"/>
    <n v="1714190178"/>
    <x v="0"/>
    <x v="1"/>
    <x v="0"/>
    <x v="1"/>
    <x v="1"/>
    <s v="QUITO"/>
    <s v="EL INCA"/>
    <x v="1"/>
    <n v="1001212"/>
    <x v="0"/>
    <m/>
    <n v="3"/>
    <s v="0.00"/>
    <s v="0.00"/>
    <s v="0.00"/>
    <s v="0.00"/>
    <s v="0.00"/>
    <s v="0.00"/>
    <n v="3"/>
  </r>
  <r>
    <n v="1001139"/>
    <s v="MATRIZ"/>
    <s v="JANETA AULLA MARIA ANTONIA"/>
    <n v="603630997"/>
    <x v="1"/>
    <x v="1"/>
    <x v="0"/>
    <x v="1"/>
    <x v="2"/>
    <s v="RIOBAMBA"/>
    <s v="CACHA (CAB EN MACHANGARA)"/>
    <x v="0"/>
    <n v="1001214"/>
    <x v="0"/>
    <m/>
    <n v="111.64"/>
    <s v="0.00"/>
    <s v="0.00"/>
    <s v="0.00"/>
    <s v="600.00"/>
    <s v="0.00"/>
    <s v="0.00"/>
    <n v="711.64"/>
  </r>
  <r>
    <n v="1001141"/>
    <s v="MATRIZ"/>
    <s v="TUITISE PILATASI LUIS ENSO"/>
    <n v="1751325273"/>
    <x v="0"/>
    <x v="1"/>
    <x v="0"/>
    <x v="1"/>
    <x v="11"/>
    <s v="SIGCHOS"/>
    <s v="CHUGCHILLAN"/>
    <x v="0"/>
    <n v="1001217"/>
    <x v="0"/>
    <m/>
    <n v="3"/>
    <s v="0.00"/>
    <s v="0.00"/>
    <s v="0.00"/>
    <s v="0.00"/>
    <s v="0.00"/>
    <s v="0.00"/>
    <n v="3"/>
  </r>
  <r>
    <n v="1001142"/>
    <s v="MATRIZ"/>
    <s v="PLATAFORMA LA OFELIA GIRO PAPAS "/>
    <n v="1712019965001"/>
    <x v="1"/>
    <x v="0"/>
    <x v="0"/>
    <x v="2"/>
    <x v="2"/>
    <s v="RIOBAMBA"/>
    <s v="LIZARZABURU"/>
    <x v="1"/>
    <n v="1001218"/>
    <x v="0"/>
    <m/>
    <n v="212.25"/>
    <s v="0.00"/>
    <s v="0.00"/>
    <s v="0.00"/>
    <s v="0.00"/>
    <s v="0.00"/>
    <s v="0.01"/>
    <n v="212.25"/>
  </r>
  <r>
    <n v="1001143"/>
    <s v="MATRIZ"/>
    <s v="FLORES MEDIAVILLA EDISON DANIEL"/>
    <n v="1715985444"/>
    <x v="1"/>
    <x v="0"/>
    <x v="0"/>
    <x v="2"/>
    <x v="7"/>
    <s v="COTACACHI"/>
    <s v="SAGRARIO"/>
    <x v="1"/>
    <n v="1001221"/>
    <x v="0"/>
    <m/>
    <n v="7.0000000000000007E-2"/>
    <s v="0.00"/>
    <s v="0.00"/>
    <s v="0.00"/>
    <s v="0.00"/>
    <s v="0.00"/>
    <s v="0.00"/>
    <n v="7.0000000000000007E-2"/>
  </r>
  <r>
    <n v="1001144"/>
    <s v="MATRIZ"/>
    <s v="VIZCAINO VILLAMARIN RONALD ISAAC"/>
    <n v="1722249859"/>
    <x v="0"/>
    <x v="0"/>
    <x v="0"/>
    <x v="1"/>
    <x v="1"/>
    <s v="QUITO"/>
    <s v="COTOCOLLAO"/>
    <x v="1"/>
    <n v="1001222"/>
    <x v="0"/>
    <m/>
    <n v="10.4"/>
    <s v="0.00"/>
    <s v="0.00"/>
    <s v="0.00"/>
    <s v="0.00"/>
    <s v="0.00"/>
    <s v="0.00"/>
    <n v="10.4"/>
  </r>
  <r>
    <n v="1001145"/>
    <s v="MATRIZ"/>
    <s v="VALENTI YUNGAN MARIA TRANSITO"/>
    <n v="1720383957"/>
    <x v="1"/>
    <x v="1"/>
    <x v="0"/>
    <x v="2"/>
    <x v="2"/>
    <s v="COLTA"/>
    <s v="COLUMBE"/>
    <x v="0"/>
    <n v="1001223"/>
    <x v="0"/>
    <m/>
    <n v="39.71"/>
    <s v="0.00"/>
    <s v="0.00"/>
    <s v="0.00"/>
    <s v="310.00"/>
    <s v="0.00"/>
    <s v="0.01"/>
    <n v="349.71"/>
  </r>
  <r>
    <n v="1001140"/>
    <s v="MATRIZ"/>
    <s v="VILLAMARIN VIZCAINO KIMBERLY ANAHI"/>
    <n v="1726417585"/>
    <x v="0"/>
    <x v="1"/>
    <x v="0"/>
    <x v="1"/>
    <x v="1"/>
    <s v="QUITO"/>
    <s v="COTOCOLLAO"/>
    <x v="1"/>
    <n v="1001224"/>
    <x v="0"/>
    <m/>
    <n v="8.2799999999999994"/>
    <s v="0.00"/>
    <s v="0.00"/>
    <s v="0.00"/>
    <s v="0.00"/>
    <s v="0.00"/>
    <s v="0.00"/>
    <n v="8.2799999999999994"/>
  </r>
  <r>
    <n v="1001146"/>
    <s v="MATRIZ"/>
    <s v="AULLA AGUAGALLO SEGUNDO ROBERTO"/>
    <n v="605163179"/>
    <x v="1"/>
    <x v="1"/>
    <x v="0"/>
    <x v="1"/>
    <x v="2"/>
    <s v="RIOBAMBA"/>
    <s v="CACHA (CAB EN MACHANGARA)"/>
    <x v="0"/>
    <n v="1001225"/>
    <x v="0"/>
    <m/>
    <n v="0.88"/>
    <s v="0.00"/>
    <s v="0.00"/>
    <s v="0.00"/>
    <s v="0.00"/>
    <s v="0.00"/>
    <s v="0.00"/>
    <n v="0.88"/>
  </r>
  <r>
    <n v="1001147"/>
    <s v="MATRIZ"/>
    <s v="SANUNGA RUIZ MARISOL ."/>
    <n v="1710417476"/>
    <x v="1"/>
    <x v="1"/>
    <x v="0"/>
    <x v="2"/>
    <x v="2"/>
    <s v="RIOBAMBA"/>
    <s v="QUIMIAG"/>
    <x v="0"/>
    <n v="1001226"/>
    <x v="0"/>
    <m/>
    <n v="0.01"/>
    <s v="0.00"/>
    <s v="0.00"/>
    <s v="0.00"/>
    <s v="0.00"/>
    <s v="0.00"/>
    <s v="0.00"/>
    <n v="0.01"/>
  </r>
  <r>
    <n v="1001148"/>
    <s v="MATRIZ"/>
    <s v="URQUIZO PADILLA MARIA ."/>
    <n v="602471914"/>
    <x v="1"/>
    <x v="0"/>
    <x v="0"/>
    <x v="2"/>
    <x v="1"/>
    <s v="QUITO"/>
    <s v="COTOCOLLAO"/>
    <x v="1"/>
    <n v="1001227"/>
    <x v="0"/>
    <m/>
    <n v="8"/>
    <s v="0.00"/>
    <s v="0.00"/>
    <s v="0.00"/>
    <s v="0.00"/>
    <s v="0.00"/>
    <s v="0.00"/>
    <n v="8"/>
  </r>
  <r>
    <n v="1001149"/>
    <s v="MATRIZ"/>
    <s v="URQUIZO VALDEZ ANA MARIA"/>
    <n v="1717314098"/>
    <x v="1"/>
    <x v="1"/>
    <x v="0"/>
    <x v="1"/>
    <x v="2"/>
    <s v="RIOBAMBA"/>
    <s v="CACHA (CAB EN MACHANGARA)"/>
    <x v="0"/>
    <n v="1001228"/>
    <x v="0"/>
    <m/>
    <n v="270.19"/>
    <s v="0.00"/>
    <s v="0.00"/>
    <s v="0.00"/>
    <s v="0.00"/>
    <s v="0.00"/>
    <s v="0.00"/>
    <n v="270.19"/>
  </r>
  <r>
    <n v="1001150"/>
    <s v="MATRIZ"/>
    <s v="VEGA CAISAGUANO OLGA BEATRIZ"/>
    <n v="502841166"/>
    <x v="1"/>
    <x v="1"/>
    <x v="0"/>
    <x v="2"/>
    <x v="11"/>
    <s v="PUJILI"/>
    <s v="GUANGAJE"/>
    <x v="0"/>
    <n v="1001229"/>
    <x v="0"/>
    <m/>
    <n v="15.76"/>
    <s v="0.00"/>
    <s v="0.00"/>
    <s v="0.00"/>
    <s v="100.00"/>
    <s v="0.00"/>
    <s v="0.01"/>
    <n v="115.76"/>
  </r>
  <r>
    <n v="1001151"/>
    <s v="MATRIZ"/>
    <s v="PONCE LUNA MARTHA BEATRIZ"/>
    <n v="1000989275"/>
    <x v="1"/>
    <x v="1"/>
    <x v="0"/>
    <x v="2"/>
    <x v="7"/>
    <s v="IBARRA"/>
    <s v="SAGRARIO"/>
    <x v="1"/>
    <n v="1001230"/>
    <x v="0"/>
    <m/>
    <n v="93.18"/>
    <s v="0.00"/>
    <s v="0.00"/>
    <s v="0.00"/>
    <s v="0.00"/>
    <s v="0.00"/>
    <s v="0.00"/>
    <n v="93.18"/>
  </r>
  <r>
    <n v="1001152"/>
    <s v="MATRIZ"/>
    <s v="GUERRERO AREVALO DIEGO BLADIMIR"/>
    <n v="1711415511"/>
    <x v="0"/>
    <x v="0"/>
    <x v="0"/>
    <x v="0"/>
    <x v="1"/>
    <s v="QUITO"/>
    <s v="LA MAGDALENA"/>
    <x v="1"/>
    <n v="1001231"/>
    <x v="0"/>
    <m/>
    <n v="1867.99"/>
    <s v="0.00"/>
    <s v="0.00"/>
    <s v="0.00"/>
    <s v="0.00"/>
    <s v="0.00"/>
    <s v="0.05"/>
    <n v="1867.99"/>
  </r>
  <r>
    <n v="1001153"/>
    <s v="MATRIZ"/>
    <s v="MASALEMA CAZA CARLOS FERNANDO"/>
    <n v="603059510"/>
    <x v="0"/>
    <x v="1"/>
    <x v="0"/>
    <x v="5"/>
    <x v="2"/>
    <s v="RIOBAMBA"/>
    <s v="VELOZ"/>
    <x v="1"/>
    <n v="1001232"/>
    <x v="0"/>
    <m/>
    <n v="0"/>
    <s v="0.00"/>
    <s v="0.00"/>
    <s v="0.00"/>
    <s v="0.00"/>
    <s v="0.00"/>
    <s v="0.00"/>
    <n v="0"/>
  </r>
  <r>
    <n v="1001154"/>
    <s v="MATRIZ"/>
    <s v="TREJO SIMBAÑA CARMEN SUSANA"/>
    <n v="1705194163"/>
    <x v="0"/>
    <x v="1"/>
    <x v="0"/>
    <x v="1"/>
    <x v="1"/>
    <s v="QUITO"/>
    <s v="COTOCOLLAO"/>
    <x v="1"/>
    <n v="1001233"/>
    <x v="0"/>
    <m/>
    <n v="6367.48"/>
    <s v="0.00"/>
    <s v="0.00"/>
    <s v="0.00"/>
    <s v="0.00"/>
    <s v="0.00"/>
    <s v="0.53"/>
    <n v="6367.48"/>
  </r>
  <r>
    <n v="1001155"/>
    <s v="MATRIZ"/>
    <s v="RUIZ ORTA LUIS DAMIAN"/>
    <n v="650278484"/>
    <x v="1"/>
    <x v="0"/>
    <x v="0"/>
    <x v="1"/>
    <x v="1"/>
    <s v="QUITO"/>
    <s v="COTOCOLLAO"/>
    <x v="1"/>
    <n v="1001234"/>
    <x v="0"/>
    <m/>
    <n v="18.03"/>
    <s v="0.00"/>
    <s v="0.00"/>
    <s v="0.00"/>
    <s v="0.00"/>
    <s v="0.00"/>
    <s v="0.00"/>
    <n v="18.03"/>
  </r>
  <r>
    <n v="1001156"/>
    <s v="MATRIZ"/>
    <s v="MOROCHO HUILCAREMA CARLOS ALBERTO "/>
    <n v="604288266"/>
    <x v="1"/>
    <x v="0"/>
    <x v="0"/>
    <x v="1"/>
    <x v="1"/>
    <s v="QUITO"/>
    <s v="COTOCOLLAO"/>
    <x v="1"/>
    <n v="1001235"/>
    <x v="0"/>
    <m/>
    <n v="7.18"/>
    <s v="0.00"/>
    <s v="0.00"/>
    <s v="0.00"/>
    <s v="0.00"/>
    <s v="0.00"/>
    <s v="0.00"/>
    <n v="7.18"/>
  </r>
  <r>
    <n v="1001157"/>
    <s v="MATRIZ"/>
    <s v="GARCIA GALLEGOS JOSSELYN LIZBETH"/>
    <n v="1755054887"/>
    <x v="0"/>
    <x v="1"/>
    <x v="0"/>
    <x v="1"/>
    <x v="1"/>
    <s v="QUITO"/>
    <s v="COTOCOLLAO"/>
    <x v="1"/>
    <n v="1001236"/>
    <x v="0"/>
    <m/>
    <n v="22.05"/>
    <s v="0.00"/>
    <s v="0.00"/>
    <s v="0.00"/>
    <s v="0.00"/>
    <s v="0.00"/>
    <s v="0.00"/>
    <n v="22.05"/>
  </r>
  <r>
    <n v="1001158"/>
    <s v="MATRIZ"/>
    <s v="PEREZ VEGA JAIME SANTIAGO"/>
    <n v="1712255619"/>
    <x v="0"/>
    <x v="0"/>
    <x v="0"/>
    <x v="1"/>
    <x v="1"/>
    <s v="QUITO"/>
    <s v="COTOCOLLAO"/>
    <x v="1"/>
    <n v="1001237"/>
    <x v="0"/>
    <m/>
    <n v="8.0299999999999994"/>
    <s v="0.00"/>
    <s v="0.00"/>
    <s v="0.00"/>
    <s v="300.00"/>
    <s v="0.00"/>
    <s v="0.01"/>
    <n v="308.02999999999997"/>
  </r>
  <r>
    <n v="1001160"/>
    <s v="MATRIZ"/>
    <s v="BONILLA BUÑAY DIEGO FERNANDO"/>
    <n v="1250512009"/>
    <x v="1"/>
    <x v="0"/>
    <x v="0"/>
    <x v="2"/>
    <x v="2"/>
    <s v="RIOBAMBA"/>
    <s v="CACHA (CAB EN MACHANGARA)"/>
    <x v="0"/>
    <n v="1001238"/>
    <x v="0"/>
    <m/>
    <n v="0.01"/>
    <s v="0.00"/>
    <s v="0.00"/>
    <s v="0.00"/>
    <s v="16.46"/>
    <s v="0.00"/>
    <s v="0.00"/>
    <n v="16.47"/>
  </r>
  <r>
    <n v="1001159"/>
    <s v="MATRIZ"/>
    <s v="GUAMAN GUARANGA JUAN CARLOS"/>
    <n v="1722874656"/>
    <x v="0"/>
    <x v="0"/>
    <x v="0"/>
    <x v="2"/>
    <x v="1"/>
    <s v="QUITO"/>
    <s v="COTOCOLLAO"/>
    <x v="1"/>
    <n v="1001239"/>
    <x v="0"/>
    <m/>
    <n v="3.16"/>
    <s v="0.00"/>
    <s v="0.00"/>
    <s v="0.00"/>
    <s v="0.00"/>
    <s v="0.00"/>
    <s v="0.00"/>
    <n v="3.16"/>
  </r>
  <r>
    <n v="1001161"/>
    <s v="MATRIZ"/>
    <s v="ALAVA CEDEÑO ARELIS YOMAIRA"/>
    <n v="1721266870"/>
    <x v="0"/>
    <x v="1"/>
    <x v="0"/>
    <x v="1"/>
    <x v="5"/>
    <s v="EL EMPALME"/>
    <s v="EL ROSARIO"/>
    <x v="0"/>
    <n v="1001240"/>
    <x v="0"/>
    <m/>
    <n v="60.57"/>
    <s v="0.00"/>
    <s v="0.00"/>
    <s v="0.00"/>
    <s v="0.00"/>
    <s v="0.00"/>
    <s v="0.00"/>
    <n v="60.57"/>
  </r>
  <r>
    <n v="1001162"/>
    <s v="MATRIZ"/>
    <s v="AULLA BEJARANO JOSE ANTONIO"/>
    <n v="603322975"/>
    <x v="1"/>
    <x v="0"/>
    <x v="0"/>
    <x v="1"/>
    <x v="2"/>
    <s v="RIOBAMBA"/>
    <s v="CACHA (CAB EN MACHANGARA)"/>
    <x v="0"/>
    <n v="1001241"/>
    <x v="0"/>
    <m/>
    <n v="89.58"/>
    <s v="0.00"/>
    <s v="0.00"/>
    <s v="0.00"/>
    <s v="0.00"/>
    <s v="0.00"/>
    <s v="0.00"/>
    <n v="89.58"/>
  </r>
  <r>
    <n v="1001163"/>
    <s v="MATRIZ"/>
    <s v="DURAZNO YANDUN GENESSIS YESSENIA"/>
    <n v="1727168823"/>
    <x v="0"/>
    <x v="0"/>
    <x v="0"/>
    <x v="5"/>
    <x v="4"/>
    <s v="TULCAN"/>
    <s v="TULCAN"/>
    <x v="1"/>
    <n v="1001242"/>
    <x v="0"/>
    <m/>
    <n v="102.7"/>
    <s v="0.00"/>
    <s v="0.00"/>
    <s v="0.00"/>
    <s v="0.00"/>
    <s v="0.00"/>
    <s v="0.00"/>
    <n v="102.7"/>
  </r>
  <r>
    <n v="1001164"/>
    <s v="MATRIZ"/>
    <s v="ROLDAN PACA SEGUNDO PATRICIO"/>
    <n v="604564310"/>
    <x v="1"/>
    <x v="0"/>
    <x v="0"/>
    <x v="1"/>
    <x v="2"/>
    <s v="GUAMOTE"/>
    <s v="PALMIRA"/>
    <x v="0"/>
    <n v="1001243"/>
    <x v="0"/>
    <m/>
    <n v="3.01"/>
    <s v="0.00"/>
    <s v="0.00"/>
    <s v="0.00"/>
    <s v="0.00"/>
    <s v="0.00"/>
    <s v="0.00"/>
    <n v="3.01"/>
  </r>
  <r>
    <n v="1001165"/>
    <s v="MATRIZ"/>
    <s v="ROLDAN PACA MARIA PETRONA"/>
    <n v="604477893"/>
    <x v="1"/>
    <x v="1"/>
    <x v="0"/>
    <x v="2"/>
    <x v="2"/>
    <s v="GUAMOTE"/>
    <s v="PALMIRA"/>
    <x v="0"/>
    <n v="1001244"/>
    <x v="0"/>
    <m/>
    <n v="880.38"/>
    <s v="0.00"/>
    <s v="0.00"/>
    <s v="0.00"/>
    <s v="0.00"/>
    <s v="0.00"/>
    <s v="0.01"/>
    <n v="880.38"/>
  </r>
  <r>
    <n v="1001166"/>
    <s v="MATRIZ"/>
    <s v="YUCAILLA YUCAILLA ROSA ELIZABETH"/>
    <n v="604564856"/>
    <x v="1"/>
    <x v="1"/>
    <x v="0"/>
    <x v="2"/>
    <x v="2"/>
    <s v="COLTA"/>
    <s v="COLUMBE"/>
    <x v="0"/>
    <n v="1001245"/>
    <x v="0"/>
    <m/>
    <n v="3"/>
    <s v="0.00"/>
    <s v="0.00"/>
    <s v="0.00"/>
    <s v="0.00"/>
    <s v="0.00"/>
    <s v="0.00"/>
    <n v="3"/>
  </r>
  <r>
    <n v="1001168"/>
    <s v="MATRIZ"/>
    <s v="YUMISEBA URQUIZO EVELYN ELIZABETH"/>
    <n v="1726763236"/>
    <x v="1"/>
    <x v="1"/>
    <x v="0"/>
    <x v="1"/>
    <x v="1"/>
    <s v="QUITO"/>
    <s v="SAN SEBASTIAN"/>
    <x v="1"/>
    <n v="1001247"/>
    <x v="0"/>
    <m/>
    <n v="53.55"/>
    <s v="0.00"/>
    <s v="0.00"/>
    <s v="0.00"/>
    <s v="90.00"/>
    <s v="0.00"/>
    <s v="0.00"/>
    <n v="143.55000000000001"/>
  </r>
  <r>
    <n v="1001169"/>
    <s v="MATRIZ"/>
    <s v="TORRES TOAPAXI JOSSELYN PAMELA"/>
    <n v="1729155703"/>
    <x v="0"/>
    <x v="1"/>
    <x v="0"/>
    <x v="1"/>
    <x v="1"/>
    <s v="QUITO"/>
    <s v="COTOCOLLAO"/>
    <x v="1"/>
    <n v="1001248"/>
    <x v="0"/>
    <m/>
    <n v="0.03"/>
    <s v="0.00"/>
    <s v="0.00"/>
    <s v="0.00"/>
    <s v="100.00"/>
    <s v="0.00"/>
    <s v="0.01"/>
    <n v="100.03"/>
  </r>
  <r>
    <n v="1001170"/>
    <s v="MATRIZ"/>
    <s v="AUQUILLA CARRILLO EVELYN CAROLINA "/>
    <n v="1725210023"/>
    <x v="1"/>
    <x v="1"/>
    <x v="0"/>
    <x v="1"/>
    <x v="1"/>
    <s v="QUITO"/>
    <s v="CHILLOGALLO"/>
    <x v="1"/>
    <n v="1001249"/>
    <x v="0"/>
    <m/>
    <n v="17.29"/>
    <s v="0.00"/>
    <s v="0.00"/>
    <s v="0.00"/>
    <s v="0.00"/>
    <s v="0.00"/>
    <s v="0.00"/>
    <n v="17.29"/>
  </r>
  <r>
    <n v="1001171"/>
    <s v="MATRIZ"/>
    <s v="USHCA CHIMBOLEMA ANA MARIA"/>
    <n v="1716154479"/>
    <x v="1"/>
    <x v="1"/>
    <x v="0"/>
    <x v="1"/>
    <x v="2"/>
    <s v="COLTA"/>
    <s v="SICALPA"/>
    <x v="1"/>
    <n v="1001250"/>
    <x v="0"/>
    <m/>
    <n v="0.03"/>
    <s v="0.00"/>
    <s v="0.00"/>
    <s v="0.00"/>
    <s v="99.52"/>
    <s v="0.00"/>
    <s v="0.00"/>
    <n v="99.55"/>
  </r>
  <r>
    <n v="1001174"/>
    <s v="MATRIZ"/>
    <s v="ERAZO SERRANO YAJAIRA ELIZABETH"/>
    <n v="1716337124"/>
    <x v="0"/>
    <x v="1"/>
    <x v="0"/>
    <x v="1"/>
    <x v="2"/>
    <s v="RIOBAMBA"/>
    <s v="SAN JUAN"/>
    <x v="0"/>
    <n v="1001252"/>
    <x v="0"/>
    <m/>
    <n v="9.7799999999999994"/>
    <s v="0.00"/>
    <s v="0.00"/>
    <s v="0.00"/>
    <s v="0.00"/>
    <s v="0.00"/>
    <s v="0.00"/>
    <n v="9.7799999999999994"/>
  </r>
  <r>
    <n v="1001175"/>
    <s v="MATRIZ"/>
    <s v="YAMBAY BUÑAY MARIA CRISTINA"/>
    <n v="1722876214"/>
    <x v="1"/>
    <x v="1"/>
    <x v="0"/>
    <x v="2"/>
    <x v="1"/>
    <s v="QUITO"/>
    <s v="LA LIBERTAD"/>
    <x v="0"/>
    <n v="1001253"/>
    <x v="0"/>
    <m/>
    <n v="13.13"/>
    <s v="0.00"/>
    <s v="0.00"/>
    <s v="0.00"/>
    <s v="84.00"/>
    <s v="0.00"/>
    <s v="0.01"/>
    <n v="97.13"/>
  </r>
  <r>
    <n v="1001176"/>
    <s v="MATRIZ"/>
    <s v="LUCERO FAJARDO ANGEL GUMERCINDO "/>
    <n v="1801995646"/>
    <x v="0"/>
    <x v="0"/>
    <x v="0"/>
    <x v="1"/>
    <x v="12"/>
    <s v="CUENCA"/>
    <s v="PACCHA"/>
    <x v="0"/>
    <n v="1001254"/>
    <x v="0"/>
    <m/>
    <n v="3"/>
    <s v="0.00"/>
    <s v="0.00"/>
    <s v="0.00"/>
    <s v="0.00"/>
    <s v="0.00"/>
    <s v="0.00"/>
    <n v="3"/>
  </r>
  <r>
    <n v="1001177"/>
    <s v="MATRIZ"/>
    <s v="VIZCAINO VILLAMARIN DYLAN OMAR"/>
    <n v="1723029615"/>
    <x v="0"/>
    <x v="1"/>
    <x v="0"/>
    <x v="1"/>
    <x v="1"/>
    <s v="QUITO"/>
    <s v="COTOCOLLAO"/>
    <x v="1"/>
    <n v="1001255"/>
    <x v="0"/>
    <m/>
    <n v="10.72"/>
    <s v="0.00"/>
    <s v="0.00"/>
    <s v="0.00"/>
    <s v="95.00"/>
    <s v="0.00"/>
    <s v="0.00"/>
    <n v="105.72"/>
  </r>
  <r>
    <n v="1001178"/>
    <s v="MATRIZ"/>
    <s v="PALAQUIBAY LLIVIRUMBAY CARMEN HORTENCIA"/>
    <n v="1705193835"/>
    <x v="0"/>
    <x v="1"/>
    <x v="0"/>
    <x v="2"/>
    <x v="1"/>
    <s v="QUITO"/>
    <s v="COTOCOLLAO"/>
    <x v="1"/>
    <n v="1001256"/>
    <x v="0"/>
    <m/>
    <n v="2862.59"/>
    <s v="0.00"/>
    <s v="0.00"/>
    <s v="0.00"/>
    <s v="505.00"/>
    <s v="0.00"/>
    <s v="0.17"/>
    <n v="3367.59"/>
  </r>
  <r>
    <n v="1001179"/>
    <s v="MATRIZ"/>
    <s v="VELASCO TAQUIRES VANESSA LIZETH"/>
    <n v="1727318816"/>
    <x v="0"/>
    <x v="1"/>
    <x v="0"/>
    <x v="1"/>
    <x v="1"/>
    <s v="QUITO"/>
    <s v="CONOCOTO"/>
    <x v="0"/>
    <n v="1001257"/>
    <x v="0"/>
    <m/>
    <n v="37.700000000000003"/>
    <s v="0.00"/>
    <s v="0.00"/>
    <s v="0.00"/>
    <s v="0.00"/>
    <s v="0.00"/>
    <s v="0.00"/>
    <n v="37.700000000000003"/>
  </r>
  <r>
    <n v="1001180"/>
    <s v="MATRIZ"/>
    <s v="TOAPANTA PATAJALO DIANA MARIELA"/>
    <n v="1753718889"/>
    <x v="1"/>
    <x v="1"/>
    <x v="0"/>
    <x v="1"/>
    <x v="1"/>
    <s v="QUITO"/>
    <s v="LA ARGELIA"/>
    <x v="1"/>
    <n v="1001258"/>
    <x v="0"/>
    <m/>
    <n v="0.04"/>
    <s v="0.00"/>
    <s v="0.00"/>
    <s v="0.00"/>
    <s v="107.12"/>
    <s v="0.00"/>
    <s v="0.00"/>
    <n v="107.16"/>
  </r>
  <r>
    <n v="1001181"/>
    <s v="MATRIZ"/>
    <s v="MONTENEGRO ZAMBRANO VERONICA ELIZABETH"/>
    <n v="1600418881"/>
    <x v="0"/>
    <x v="1"/>
    <x v="0"/>
    <x v="1"/>
    <x v="1"/>
    <s v="QUITO"/>
    <s v="CHILLOGALLO"/>
    <x v="1"/>
    <n v="1001259"/>
    <x v="0"/>
    <m/>
    <n v="11.71"/>
    <s v="0.00"/>
    <s v="0.00"/>
    <s v="0.00"/>
    <s v="200.00"/>
    <s v="0.00"/>
    <s v="0.00"/>
    <n v="211.71"/>
  </r>
  <r>
    <n v="1001182"/>
    <s v="MATRIZ"/>
    <s v="GUAYAMA CEPA MARIA SUSANA"/>
    <n v="201105814"/>
    <x v="1"/>
    <x v="1"/>
    <x v="0"/>
    <x v="1"/>
    <x v="0"/>
    <s v="GUARANDA"/>
    <s v="SAN LORENZO (BOLIVAR)"/>
    <x v="0"/>
    <n v="1001260"/>
    <x v="0"/>
    <m/>
    <n v="3.03"/>
    <s v="0.00"/>
    <s v="0.00"/>
    <s v="0.00"/>
    <s v="0.00"/>
    <s v="0.00"/>
    <s v="0.00"/>
    <n v="3.03"/>
  </r>
  <r>
    <n v="1001183"/>
    <s v="MATRIZ"/>
    <s v="LEMA GUAILLA MARIA ."/>
    <n v="603403718"/>
    <x v="1"/>
    <x v="1"/>
    <x v="0"/>
    <x v="2"/>
    <x v="1"/>
    <s v="QUITO"/>
    <s v="COTOCOLLAO"/>
    <x v="1"/>
    <n v="1001261"/>
    <x v="0"/>
    <m/>
    <n v="30.11"/>
    <s v="0.00"/>
    <s v="0.00"/>
    <s v="0.00"/>
    <s v="0.00"/>
    <s v="0.00"/>
    <s v="0.00"/>
    <n v="30.11"/>
  </r>
  <r>
    <n v="1001184"/>
    <s v="MATRIZ"/>
    <s v="BETUN YUQUILEMA BEATRIZ NICOLASA"/>
    <n v="1727012138"/>
    <x v="1"/>
    <x v="1"/>
    <x v="0"/>
    <x v="2"/>
    <x v="2"/>
    <s v="RIOBAMBA"/>
    <s v="PUNIN"/>
    <x v="0"/>
    <n v="1001262"/>
    <x v="0"/>
    <m/>
    <n v="3"/>
    <s v="0.00"/>
    <s v="0.00"/>
    <s v="0.00"/>
    <s v="0.00"/>
    <s v="0.00"/>
    <s v="0.00"/>
    <n v="3"/>
  </r>
  <r>
    <n v="1001186"/>
    <s v="MATRIZ"/>
    <s v="CARRILLO NIAMA SARA BELEN"/>
    <n v="1756876734"/>
    <x v="1"/>
    <x v="1"/>
    <x v="0"/>
    <x v="2"/>
    <x v="1"/>
    <s v="QUITO"/>
    <s v="EL BATAN"/>
    <x v="1"/>
    <n v="1001263"/>
    <x v="0"/>
    <m/>
    <n v="28"/>
    <s v="0.00"/>
    <s v="0.00"/>
    <s v="0.00"/>
    <s v="0.00"/>
    <s v="0.00"/>
    <s v="0.00"/>
    <n v="28"/>
  </r>
  <r>
    <n v="1001187"/>
    <s v="MATRIZ"/>
    <s v="NIAMA PADILLA JOSEFINA ."/>
    <n v="604584060"/>
    <x v="1"/>
    <x v="1"/>
    <x v="0"/>
    <x v="2"/>
    <x v="2"/>
    <s v="RIOBAMBA"/>
    <s v="CACHA (CAB EN MACHANGARA)"/>
    <x v="0"/>
    <n v="1001264"/>
    <x v="0"/>
    <m/>
    <n v="709.42"/>
    <s v="0.00"/>
    <s v="0.00"/>
    <s v="0.00"/>
    <s v="0.00"/>
    <s v="0.00"/>
    <s v="0.02"/>
    <n v="709.42"/>
  </r>
  <r>
    <n v="1001189"/>
    <s v="MATRIZ"/>
    <s v="CARRILLO NIAMA LIZETH ANAHY"/>
    <n v="1757932619"/>
    <x v="1"/>
    <x v="0"/>
    <x v="0"/>
    <x v="2"/>
    <x v="1"/>
    <s v="QUITO"/>
    <s v="LLANO CHICO"/>
    <x v="0"/>
    <n v="1001265"/>
    <x v="0"/>
    <m/>
    <n v="6.07"/>
    <s v="0.00"/>
    <s v="0.00"/>
    <s v="0.00"/>
    <s v="0.00"/>
    <s v="0.00"/>
    <s v="0.00"/>
    <n v="6.07"/>
  </r>
  <r>
    <n v="1001185"/>
    <s v="MATRIZ"/>
    <s v="CARRILLO NIAMA SEGUNDO ALFREDO"/>
    <n v="604518035"/>
    <x v="1"/>
    <x v="0"/>
    <x v="0"/>
    <x v="1"/>
    <x v="2"/>
    <s v="RIOBAMBA"/>
    <s v="CACHA (CAB EN MACHANGARA)"/>
    <x v="0"/>
    <n v="1001266"/>
    <x v="0"/>
    <m/>
    <n v="0.34"/>
    <s v="0.00"/>
    <s v="0.00"/>
    <s v="0.00"/>
    <s v="0.00"/>
    <s v="0.00"/>
    <s v="0.00"/>
    <n v="0.34"/>
  </r>
  <r>
    <n v="1001190"/>
    <s v="MATRIZ"/>
    <s v="URQUIZO YUNGAN LUIS ABRAHAN"/>
    <n v="1725418485"/>
    <x v="1"/>
    <x v="0"/>
    <x v="0"/>
    <x v="1"/>
    <x v="1"/>
    <s v="QUITO"/>
    <s v="COTOCOLLAO"/>
    <x v="1"/>
    <n v="1001267"/>
    <x v="0"/>
    <m/>
    <n v="392.11"/>
    <s v="0.00"/>
    <s v="0.00"/>
    <s v="0.00"/>
    <s v="0.00"/>
    <s v="0.00"/>
    <s v="0.00"/>
    <n v="392.11"/>
  </r>
  <r>
    <n v="1001188"/>
    <s v="MATRIZ"/>
    <s v="CARRILLO NIAMA ALEX DAVID"/>
    <n v="1750057307"/>
    <x v="1"/>
    <x v="1"/>
    <x v="0"/>
    <x v="2"/>
    <x v="1"/>
    <s v="QUITO"/>
    <s v="LLANO CHICO"/>
    <x v="0"/>
    <n v="1001268"/>
    <x v="0"/>
    <m/>
    <n v="160.71"/>
    <s v="0.00"/>
    <s v="0.00"/>
    <s v="0.00"/>
    <s v="0.00"/>
    <s v="0.00"/>
    <s v="0.00"/>
    <n v="160.71"/>
  </r>
  <r>
    <n v="1001173"/>
    <s v="MATRIZ"/>
    <s v="IGLESIA CATOLICA AMULA CASALOMA"/>
    <n v="602107716001"/>
    <x v="1"/>
    <x v="0"/>
    <x v="0"/>
    <x v="2"/>
    <x v="2"/>
    <s v="RIOBAMBA"/>
    <s v="CACHA (CAB EN MACHANGARA)"/>
    <x v="0"/>
    <n v="1001269"/>
    <x v="0"/>
    <m/>
    <n v="126.5"/>
    <s v="0.00"/>
    <s v="0.00"/>
    <s v="0.00"/>
    <s v="0.00"/>
    <s v="0.00"/>
    <s v="0.00"/>
    <n v="126.5"/>
  </r>
  <r>
    <n v="1001191"/>
    <s v="MATRIZ"/>
    <s v="CAYAMBE CRIOLLO LUZ MARIA"/>
    <n v="604337675"/>
    <x v="1"/>
    <x v="1"/>
    <x v="0"/>
    <x v="2"/>
    <x v="2"/>
    <s v="RIOBAMBA"/>
    <s v="CACHA (CAB EN MACHANGARA)"/>
    <x v="0"/>
    <n v="1001270"/>
    <x v="0"/>
    <m/>
    <n v="30.46"/>
    <s v="0.00"/>
    <s v="0.00"/>
    <s v="0.00"/>
    <s v="0.00"/>
    <s v="0.00"/>
    <s v="0.00"/>
    <n v="30.46"/>
  </r>
  <r>
    <n v="1001192"/>
    <s v="MATRIZ"/>
    <s v="CEDEÑO MARTINEZ LUCILA MONSERRAT"/>
    <n v="1715922843"/>
    <x v="0"/>
    <x v="1"/>
    <x v="0"/>
    <x v="1"/>
    <x v="1"/>
    <s v="QUITO"/>
    <s v="COTOCOLLAO"/>
    <x v="1"/>
    <n v="1001271"/>
    <x v="0"/>
    <m/>
    <n v="0.02"/>
    <s v="0.00"/>
    <s v="0.00"/>
    <s v="0.00"/>
    <s v="66.00"/>
    <s v="0.00"/>
    <s v="0.00"/>
    <n v="66.02"/>
  </r>
  <r>
    <n v="1001193"/>
    <s v="MATRIZ"/>
    <s v="CASTILLO BONILLA LUIS EDUARDO"/>
    <n v="1751689777"/>
    <x v="0"/>
    <x v="0"/>
    <x v="0"/>
    <x v="2"/>
    <x v="1"/>
    <s v="QUITO"/>
    <s v="CARCELEN"/>
    <x v="1"/>
    <n v="1001272"/>
    <x v="0"/>
    <m/>
    <n v="63.25"/>
    <s v="0.00"/>
    <s v="0.00"/>
    <s v="0.00"/>
    <s v="0.00"/>
    <s v="0.00"/>
    <s v="0.00"/>
    <n v="63.25"/>
  </r>
  <r>
    <n v="1001194"/>
    <s v="MATRIZ"/>
    <s v="MOSQUERA QUIROZ SEGUNDO GALO"/>
    <n v="1701359794"/>
    <x v="0"/>
    <x v="1"/>
    <x v="0"/>
    <x v="2"/>
    <x v="1"/>
    <s v="QUITO"/>
    <s v="CARCELEN"/>
    <x v="1"/>
    <n v="1001273"/>
    <x v="0"/>
    <m/>
    <n v="23.07"/>
    <s v="0.00"/>
    <s v="0.00"/>
    <s v="0.00"/>
    <s v="0.00"/>
    <s v="0.00"/>
    <s v="0.00"/>
    <n v="23.07"/>
  </r>
  <r>
    <n v="1001195"/>
    <s v="MATRIZ"/>
    <s v="MORALES ANANGONO HECTOR ARTURO"/>
    <n v="1001324902"/>
    <x v="0"/>
    <x v="1"/>
    <x v="0"/>
    <x v="2"/>
    <x v="1"/>
    <s v="QUITO"/>
    <s v="COTOCOLLAO"/>
    <x v="1"/>
    <n v="1001274"/>
    <x v="0"/>
    <m/>
    <n v="13.03"/>
    <s v="0.00"/>
    <s v="0.00"/>
    <s v="0.00"/>
    <s v="0.00"/>
    <s v="0.00"/>
    <s v="0.00"/>
    <n v="13.03"/>
  </r>
  <r>
    <n v="1001196"/>
    <s v="MATRIZ"/>
    <s v="CAIZA USHIÑA JOSE DANIEL"/>
    <n v="1715511810"/>
    <x v="0"/>
    <x v="0"/>
    <x v="0"/>
    <x v="2"/>
    <x v="1"/>
    <s v="QUITO"/>
    <s v="GUAMANI"/>
    <x v="1"/>
    <n v="1001275"/>
    <x v="0"/>
    <m/>
    <n v="3.85"/>
    <s v="0.00"/>
    <s v="0.00"/>
    <s v="0.00"/>
    <s v="33.00"/>
    <s v="0.00"/>
    <s v="0.00"/>
    <n v="36.85"/>
  </r>
  <r>
    <n v="1001197"/>
    <s v="MATRIZ"/>
    <s v="NIAMA JANETA CAMILA ELIZABETH"/>
    <n v="1751641828"/>
    <x v="0"/>
    <x v="0"/>
    <x v="0"/>
    <x v="2"/>
    <x v="1"/>
    <s v="QUITO"/>
    <s v="LLANO CHICO"/>
    <x v="0"/>
    <n v="1001276"/>
    <x v="0"/>
    <m/>
    <n v="33.020000000000003"/>
    <s v="0.00"/>
    <s v="0.00"/>
    <s v="0.00"/>
    <s v="0.00"/>
    <s v="0.00"/>
    <s v="0.00"/>
    <n v="33.020000000000003"/>
  </r>
  <r>
    <n v="1001198"/>
    <s v="MATRIZ"/>
    <s v="CARMILEMA SIMBAÑA LUIS MIGUEL"/>
    <n v="1726834508"/>
    <x v="0"/>
    <x v="0"/>
    <x v="0"/>
    <x v="1"/>
    <x v="1"/>
    <s v="QUITO"/>
    <s v="COTOCOLLAO"/>
    <x v="1"/>
    <n v="1001277"/>
    <x v="0"/>
    <m/>
    <n v="3"/>
    <s v="0.00"/>
    <s v="0.00"/>
    <s v="0.00"/>
    <s v="0.00"/>
    <s v="0.00"/>
    <s v="0.00"/>
    <n v="3"/>
  </r>
  <r>
    <n v="1001199"/>
    <s v="MATRIZ"/>
    <s v="COLES COLES ANGEL ROBERTO"/>
    <n v="202683512"/>
    <x v="1"/>
    <x v="0"/>
    <x v="0"/>
    <x v="2"/>
    <x v="0"/>
    <s v="GUARANDA"/>
    <s v="SANTAFE (SANTA FE)"/>
    <x v="0"/>
    <n v="1001278"/>
    <x v="0"/>
    <m/>
    <n v="3"/>
    <s v="0.00"/>
    <s v="0.00"/>
    <s v="0.00"/>
    <s v="0.00"/>
    <s v="0.00"/>
    <s v="0.00"/>
    <n v="3"/>
  </r>
  <r>
    <n v="1001200"/>
    <s v="MATRIZ"/>
    <s v="URQUIZO TIUPUL JERONIMO ."/>
    <n v="1708538465"/>
    <x v="1"/>
    <x v="1"/>
    <x v="0"/>
    <x v="2"/>
    <x v="2"/>
    <s v="RIOBAMBA"/>
    <s v="YARUQUIES"/>
    <x v="1"/>
    <n v="1001279"/>
    <x v="0"/>
    <m/>
    <n v="45.16"/>
    <s v="0.00"/>
    <s v="0.00"/>
    <s v="0.00"/>
    <s v="0.00"/>
    <s v="0.00"/>
    <s v="0.00"/>
    <n v="45.16"/>
  </r>
  <r>
    <n v="1001202"/>
    <s v="MATRIZ"/>
    <s v="VIZCAINO PALACIOS ANA MARIA"/>
    <n v="1719185736"/>
    <x v="0"/>
    <x v="1"/>
    <x v="0"/>
    <x v="1"/>
    <x v="1"/>
    <s v="QUITO"/>
    <s v="COTOCOLLAO"/>
    <x v="1"/>
    <n v="1001280"/>
    <x v="0"/>
    <m/>
    <n v="0.01"/>
    <s v="0.00"/>
    <s v="0.00"/>
    <s v="0.00"/>
    <s v="0.00"/>
    <s v="0.00"/>
    <s v="0.00"/>
    <n v="0.01"/>
  </r>
  <r>
    <n v="1001203"/>
    <s v="MATRIZ"/>
    <s v="CEPEDA GUACHO ALEX ALEXANDER"/>
    <n v="604774588"/>
    <x v="1"/>
    <x v="1"/>
    <x v="0"/>
    <x v="1"/>
    <x v="1"/>
    <s v="QUITO"/>
    <s v="CHILIBULO"/>
    <x v="1"/>
    <n v="1001281"/>
    <x v="0"/>
    <m/>
    <n v="191.33"/>
    <s v="0.00"/>
    <s v="0.00"/>
    <s v="0.00"/>
    <s v="0.00"/>
    <s v="0.00"/>
    <s v="0.00"/>
    <n v="191.33"/>
  </r>
  <r>
    <n v="1001204"/>
    <s v="MATRIZ"/>
    <s v="CALDERON NAVARRO JOSE ARTURO"/>
    <n v="1714444773"/>
    <x v="0"/>
    <x v="0"/>
    <x v="0"/>
    <x v="2"/>
    <x v="1"/>
    <s v="QUITO"/>
    <s v="NONO"/>
    <x v="0"/>
    <n v="1001282"/>
    <x v="0"/>
    <m/>
    <n v="0.06"/>
    <s v="0.00"/>
    <s v="0.00"/>
    <s v="0.00"/>
    <s v="150.00"/>
    <s v="0.00"/>
    <s v="0.00"/>
    <n v="150.06"/>
  </r>
  <r>
    <n v="1001206"/>
    <s v="MATRIZ"/>
    <s v="MULLO PADILLA PEDRO ."/>
    <n v="1715782593"/>
    <x v="1"/>
    <x v="0"/>
    <x v="0"/>
    <x v="2"/>
    <x v="2"/>
    <s v="RIOBAMBA"/>
    <s v="CACHA (CAB EN MACHANGARA)"/>
    <x v="0"/>
    <n v="1001283"/>
    <x v="0"/>
    <m/>
    <n v="517.52"/>
    <s v="0.00"/>
    <s v="0.00"/>
    <s v="0.00"/>
    <s v="0.00"/>
    <s v="0.00"/>
    <s v="0.01"/>
    <n v="517.52"/>
  </r>
  <r>
    <n v="1001205"/>
    <s v="MATRIZ"/>
    <s v="GUACHO CEPEDA RUTH MARISOL"/>
    <n v="1719296764"/>
    <x v="1"/>
    <x v="1"/>
    <x v="0"/>
    <x v="0"/>
    <x v="1"/>
    <s v="QUITO"/>
    <s v="COTOCOLLAO"/>
    <x v="1"/>
    <n v="1001284"/>
    <x v="0"/>
    <m/>
    <n v="1039.21"/>
    <s v="0.00"/>
    <s v="0.00"/>
    <s v="0.00"/>
    <s v="0.00"/>
    <s v="0.00"/>
    <s v="0.03"/>
    <n v="1039.21"/>
  </r>
  <r>
    <n v="1001207"/>
    <s v="MATRIZ"/>
    <s v="FONDO SOLIDARIO PURUWA PLAYERS"/>
    <n v="1722317656001"/>
    <x v="1"/>
    <x v="0"/>
    <x v="0"/>
    <x v="5"/>
    <x v="1"/>
    <s v="QUITO"/>
    <s v="COTOCOLLAO"/>
    <x v="1"/>
    <n v="1001285"/>
    <x v="0"/>
    <m/>
    <n v="120.25"/>
    <s v="0.00"/>
    <s v="0.00"/>
    <s v="0.00"/>
    <s v="0.00"/>
    <s v="0.00"/>
    <s v="0.01"/>
    <n v="120.25"/>
  </r>
  <r>
    <n v="1001208"/>
    <s v="MATRIZ"/>
    <s v="ROMAN TREJO JOSE FRANCISCO"/>
    <n v="401524574"/>
    <x v="0"/>
    <x v="0"/>
    <x v="0"/>
    <x v="2"/>
    <x v="4"/>
    <s v="MONTUFAR"/>
    <s v="GONZALEZ SUAREZ"/>
    <x v="1"/>
    <n v="1001286"/>
    <x v="0"/>
    <m/>
    <n v="139.93"/>
    <s v="0.00"/>
    <s v="0.00"/>
    <s v="0.00"/>
    <s v="154.00"/>
    <s v="0.00"/>
    <s v="0.00"/>
    <n v="293.93"/>
  </r>
  <r>
    <n v="1001209"/>
    <s v="MATRIZ"/>
    <s v="CONDO ALVAREZ KATHERINE PATRICIA "/>
    <n v="605056282"/>
    <x v="0"/>
    <x v="1"/>
    <x v="0"/>
    <x v="1"/>
    <x v="2"/>
    <s v="RIOBAMBA"/>
    <s v="LIZARZABURU"/>
    <x v="1"/>
    <n v="1001287"/>
    <x v="0"/>
    <m/>
    <n v="167.16"/>
    <s v="0.00"/>
    <s v="0.00"/>
    <s v="0.00"/>
    <s v="0.00"/>
    <s v="0.00"/>
    <s v="0.00"/>
    <n v="167.16"/>
  </r>
  <r>
    <n v="1001212"/>
    <s v="MATRIZ"/>
    <s v="TOASO GOMEZ ALEX PAUL"/>
    <n v="1722373394"/>
    <x v="1"/>
    <x v="0"/>
    <x v="0"/>
    <x v="1"/>
    <x v="1"/>
    <s v="QUITO"/>
    <s v="COTOCOLLAO"/>
    <x v="1"/>
    <n v="1001289"/>
    <x v="0"/>
    <m/>
    <n v="211.81"/>
    <s v="0.00"/>
    <s v="0.00"/>
    <s v="0.00"/>
    <s v="0.00"/>
    <s v="0.00"/>
    <s v="0.00"/>
    <n v="211.81"/>
  </r>
  <r>
    <n v="1001213"/>
    <s v="MATRIZ"/>
    <s v="GIRALDO SIMONS JOHANA CAMILA"/>
    <n v="1726364191"/>
    <x v="0"/>
    <x v="1"/>
    <x v="0"/>
    <x v="1"/>
    <x v="1"/>
    <s v="QUITO"/>
    <s v="COTOCOLLAO"/>
    <x v="1"/>
    <n v="1001290"/>
    <x v="0"/>
    <m/>
    <n v="0"/>
    <s v="0.00"/>
    <s v="0.00"/>
    <s v="0.00"/>
    <s v="1.05"/>
    <s v="0.00"/>
    <s v="0.00"/>
    <n v="1.05"/>
  </r>
  <r>
    <n v="1001214"/>
    <s v="MATRIZ"/>
    <s v="PATAJALO YEPEZ MARIA LORENZA"/>
    <n v="602348252"/>
    <x v="1"/>
    <x v="1"/>
    <x v="0"/>
    <x v="2"/>
    <x v="2"/>
    <s v="COLTA"/>
    <s v="SICALPA"/>
    <x v="1"/>
    <n v="1001291"/>
    <x v="0"/>
    <m/>
    <n v="53.71"/>
    <s v="0.00"/>
    <s v="0.00"/>
    <s v="0.00"/>
    <s v="30.00"/>
    <s v="0.00"/>
    <s v="0.00"/>
    <n v="83.71"/>
  </r>
  <r>
    <n v="1001215"/>
    <s v="MATRIZ"/>
    <s v="PALLO CAJAS LILIA JANETH"/>
    <n v="1718891623"/>
    <x v="0"/>
    <x v="1"/>
    <x v="0"/>
    <x v="2"/>
    <x v="1"/>
    <s v="QUITO"/>
    <s v="CALACALI"/>
    <x v="0"/>
    <n v="1001292"/>
    <x v="0"/>
    <m/>
    <n v="17.149999999999999"/>
    <s v="0.00"/>
    <s v="0.00"/>
    <s v="0.00"/>
    <s v="0.00"/>
    <s v="0.00"/>
    <s v="0.00"/>
    <n v="17.149999999999999"/>
  </r>
  <r>
    <n v="1001216"/>
    <s v="MATRIZ"/>
    <s v="VEGA TIXE DANIELA VIVIANA "/>
    <n v="504754193"/>
    <x v="0"/>
    <x v="1"/>
    <x v="0"/>
    <x v="1"/>
    <x v="1"/>
    <s v="QUITO"/>
    <s v="COTOCOLLAO"/>
    <x v="1"/>
    <n v="1001293"/>
    <x v="0"/>
    <m/>
    <n v="474.67"/>
    <s v="0.00"/>
    <s v="0.00"/>
    <s v="0.00"/>
    <s v="0.00"/>
    <s v="0.00"/>
    <s v="0.00"/>
    <n v="474.67"/>
  </r>
  <r>
    <n v="1001217"/>
    <s v="MATRIZ"/>
    <s v="GAVILEMA CHANALUISA MARIA LUCRECIA"/>
    <n v="502259476"/>
    <x v="0"/>
    <x v="1"/>
    <x v="0"/>
    <x v="2"/>
    <x v="11"/>
    <s v="PUJILI"/>
    <s v="PUJILI"/>
    <x v="1"/>
    <n v="1001294"/>
    <x v="0"/>
    <m/>
    <n v="6.76"/>
    <s v="0.00"/>
    <s v="0.00"/>
    <s v="0.00"/>
    <s v="50.00"/>
    <s v="0.00"/>
    <s v="0.00"/>
    <n v="56.76"/>
  </r>
  <r>
    <n v="1001218"/>
    <s v="MATRIZ"/>
    <s v="QUISHPI GUAPI MARIA LAURA"/>
    <n v="1719683722"/>
    <x v="0"/>
    <x v="1"/>
    <x v="0"/>
    <x v="2"/>
    <x v="2"/>
    <s v="COLTA"/>
    <s v="CAJABAMBA"/>
    <x v="1"/>
    <n v="1001295"/>
    <x v="0"/>
    <m/>
    <n v="0.05"/>
    <s v="0.00"/>
    <s v="0.00"/>
    <s v="0.00"/>
    <s v="121.58"/>
    <s v="0.00"/>
    <s v="0.00"/>
    <n v="121.63"/>
  </r>
  <r>
    <n v="1001219"/>
    <s v="MATRIZ"/>
    <s v="SHI . JIN ."/>
    <n v="1759581935"/>
    <x v="6"/>
    <x v="1"/>
    <x v="1"/>
    <x v="0"/>
    <x v="1"/>
    <s v="QUITO"/>
    <s v="IÑAQUITO"/>
    <x v="1"/>
    <n v="1001296"/>
    <x v="0"/>
    <m/>
    <n v="3"/>
    <s v="0.00"/>
    <s v="0.00"/>
    <s v="0.00"/>
    <s v="0.00"/>
    <s v="0.00"/>
    <s v="0.00"/>
    <n v="3"/>
  </r>
  <r>
    <n v="1001220"/>
    <s v="MATRIZ"/>
    <s v="XIAO HONG "/>
    <s v="E99786810"/>
    <x v="6"/>
    <x v="1"/>
    <x v="1"/>
    <x v="1"/>
    <x v="1"/>
    <s v="QUITO"/>
    <s v="IÑAQUITO"/>
    <x v="1"/>
    <n v="1001297"/>
    <x v="0"/>
    <m/>
    <n v="3.35"/>
    <s v="0.00"/>
    <s v="0.00"/>
    <s v="0.00"/>
    <s v="0.00"/>
    <s v="0.00"/>
    <s v="0.00"/>
    <n v="3.35"/>
  </r>
  <r>
    <n v="1001221"/>
    <s v="MATRIZ"/>
    <s v="MOSQUERA HERRERA JACINTA DE FATIMA"/>
    <n v="1705227047"/>
    <x v="0"/>
    <x v="1"/>
    <x v="0"/>
    <x v="1"/>
    <x v="1"/>
    <s v="QUITO"/>
    <s v="COTOCOLLAO"/>
    <x v="1"/>
    <n v="1001298"/>
    <x v="0"/>
    <m/>
    <n v="0"/>
    <s v="0.00"/>
    <s v="0.00"/>
    <s v="0.00"/>
    <s v="0.00"/>
    <s v="0.00"/>
    <s v="0.00"/>
    <n v="0"/>
  </r>
  <r>
    <n v="1001222"/>
    <s v="MATRIZ"/>
    <s v="GUERRA CHACON MIRIAN ESPERANZA"/>
    <n v="1714025754"/>
    <x v="0"/>
    <x v="1"/>
    <x v="0"/>
    <x v="1"/>
    <x v="21"/>
    <s v="ORELLANA"/>
    <s v="SAN LUIS DE ARMENIA"/>
    <x v="0"/>
    <n v="1001299"/>
    <x v="0"/>
    <m/>
    <n v="0.05"/>
    <s v="0.00"/>
    <s v="0.00"/>
    <s v="0.00"/>
    <s v="150.00"/>
    <s v="0.00"/>
    <s v="0.01"/>
    <n v="150.05000000000001"/>
  </r>
  <r>
    <n v="1001224"/>
    <s v="MATRIZ"/>
    <s v="MONDRAGON BALLADARES JOSE FRANCISCO"/>
    <n v="1703465151"/>
    <x v="0"/>
    <x v="0"/>
    <x v="0"/>
    <x v="1"/>
    <x v="10"/>
    <s v="AMBATO"/>
    <s v="MATRIZ"/>
    <x v="1"/>
    <n v="1001300"/>
    <x v="0"/>
    <m/>
    <n v="4.3499999999999996"/>
    <s v="0.00"/>
    <s v="0.00"/>
    <s v="0.00"/>
    <s v="20.58"/>
    <s v="0.00"/>
    <s v="0.00"/>
    <n v="24.93"/>
  </r>
  <r>
    <n v="1001225"/>
    <s v="MATRIZ"/>
    <s v="PARCO GAVILANEZ WILLAN DUBERLI"/>
    <n v="201647237"/>
    <x v="0"/>
    <x v="0"/>
    <x v="0"/>
    <x v="1"/>
    <x v="0"/>
    <s v="SAN MIGUEL"/>
    <s v="SAN PABLO (SAN PABLO DE ATENAS)"/>
    <x v="0"/>
    <n v="1001301"/>
    <x v="0"/>
    <m/>
    <n v="118.78"/>
    <s v="0.00"/>
    <s v="0.00"/>
    <s v="0.00"/>
    <s v="0.00"/>
    <s v="0.00"/>
    <s v="0.00"/>
    <n v="118.78"/>
  </r>
  <r>
    <n v="1001226"/>
    <s v="MATRIZ"/>
    <s v="SANGOQUIZA FERNANDEZ MICHAEL ALEXANDER"/>
    <n v="1726149964"/>
    <x v="0"/>
    <x v="0"/>
    <x v="0"/>
    <x v="2"/>
    <x v="1"/>
    <s v="QUITO"/>
    <s v="IÑAQUITO"/>
    <x v="1"/>
    <n v="1001302"/>
    <x v="0"/>
    <m/>
    <n v="3"/>
    <s v="0.00"/>
    <s v="0.00"/>
    <s v="0.00"/>
    <s v="0.00"/>
    <s v="0.00"/>
    <s v="0.00"/>
    <n v="3"/>
  </r>
  <r>
    <n v="1001227"/>
    <s v="MATRIZ"/>
    <s v="GUAYPACHA URQUIZO FRANCISCO ."/>
    <n v="1715757280"/>
    <x v="1"/>
    <x v="0"/>
    <x v="0"/>
    <x v="2"/>
    <x v="2"/>
    <s v="RIOBAMBA"/>
    <s v="YARUQUIES"/>
    <x v="1"/>
    <n v="1001303"/>
    <x v="0"/>
    <m/>
    <n v="127.84"/>
    <s v="0.00"/>
    <s v="0.00"/>
    <s v="0.00"/>
    <s v="0.00"/>
    <s v="0.00"/>
    <s v="0.00"/>
    <n v="127.84"/>
  </r>
  <r>
    <n v="1001228"/>
    <s v="MATRIZ"/>
    <s v="JIMENEZ VIVAS FERNANDA ESTEFANIA"/>
    <n v="1722774013"/>
    <x v="0"/>
    <x v="1"/>
    <x v="0"/>
    <x v="1"/>
    <x v="1"/>
    <s v="QUITO"/>
    <s v="LA MAGDALENA"/>
    <x v="1"/>
    <n v="1001304"/>
    <x v="0"/>
    <m/>
    <n v="95.32"/>
    <s v="0.00"/>
    <s v="0.00"/>
    <s v="0.00"/>
    <s v="0.00"/>
    <s v="0.00"/>
    <s v="0.00"/>
    <n v="95.32"/>
  </r>
  <r>
    <n v="1001172"/>
    <s v="MATRIZ"/>
    <s v="AULLA CAYAMBE SISA ARLETH"/>
    <n v="1759374372"/>
    <x v="1"/>
    <x v="1"/>
    <x v="0"/>
    <x v="3"/>
    <x v="1"/>
    <s v="QUITO"/>
    <s v="LLANO CHICO"/>
    <x v="0"/>
    <n v="1001305"/>
    <x v="0"/>
    <m/>
    <n v="0.13"/>
    <s v="0.00"/>
    <s v="0.00"/>
    <s v="0.00"/>
    <s v="0.00"/>
    <s v="0.00"/>
    <s v="0.00"/>
    <n v="0.13"/>
  </r>
  <r>
    <n v="1001229"/>
    <s v="MATRIZ"/>
    <s v="ALAVA CEDEÑO JENIFFER LISSETH"/>
    <n v="1724944184"/>
    <x v="0"/>
    <x v="1"/>
    <x v="0"/>
    <x v="1"/>
    <x v="5"/>
    <s v="EL EMPALME"/>
    <s v="EL ROSARIO"/>
    <x v="0"/>
    <n v="1001306"/>
    <x v="0"/>
    <m/>
    <n v="20.54"/>
    <s v="0.00"/>
    <s v="0.00"/>
    <s v="0.00"/>
    <s v="328.00"/>
    <s v="0.00"/>
    <s v="0.01"/>
    <n v="348.54"/>
  </r>
  <r>
    <n v="1001230"/>
    <s v="MATRIZ"/>
    <s v="MORALES BARAJA DANIELA JOHANNA"/>
    <n v="2100677737"/>
    <x v="0"/>
    <x v="1"/>
    <x v="0"/>
    <x v="5"/>
    <x v="1"/>
    <s v="QUITO"/>
    <s v="IÑAQUITO"/>
    <x v="1"/>
    <n v="1001307"/>
    <x v="0"/>
    <m/>
    <n v="1.79"/>
    <s v="0.00"/>
    <s v="0.00"/>
    <s v="0.00"/>
    <s v="100.00"/>
    <s v="0.00"/>
    <s v="0.00"/>
    <n v="101.79"/>
  </r>
  <r>
    <n v="1001231"/>
    <s v="MATRIZ"/>
    <s v="SIMBAÑA AREVALO BRYAN STALIN"/>
    <n v="1723259832"/>
    <x v="0"/>
    <x v="0"/>
    <x v="0"/>
    <x v="1"/>
    <x v="1"/>
    <s v="QUITO"/>
    <s v="COTOCOLLAO"/>
    <x v="1"/>
    <n v="1001308"/>
    <x v="0"/>
    <m/>
    <n v="3"/>
    <s v="0.00"/>
    <s v="0.00"/>
    <s v="0.00"/>
    <s v="0.00"/>
    <s v="0.00"/>
    <s v="0.00"/>
    <n v="3"/>
  </r>
  <r>
    <n v="1001232"/>
    <s v="MATRIZ"/>
    <s v="GUAIPACHA YUMICEBA MARIA ANTONIA"/>
    <n v="1751565506"/>
    <x v="1"/>
    <x v="1"/>
    <x v="0"/>
    <x v="2"/>
    <x v="2"/>
    <s v="RIOBAMBA"/>
    <s v="CACHA (CAB EN MACHANGARA)"/>
    <x v="0"/>
    <n v="1001309"/>
    <x v="0"/>
    <m/>
    <n v="114.85"/>
    <s v="0.00"/>
    <s v="0.00"/>
    <s v="0.00"/>
    <s v="0.00"/>
    <s v="0.00"/>
    <s v="0.00"/>
    <n v="114.85"/>
  </r>
  <r>
    <n v="1001233"/>
    <s v="MATRIZ"/>
    <s v="JIMENEZ JIMENEZ MERY FABIOLA"/>
    <n v="1103427124"/>
    <x v="1"/>
    <x v="1"/>
    <x v="0"/>
    <x v="1"/>
    <x v="8"/>
    <s v="SOZORANGA"/>
    <s v="SOZORANGA"/>
    <x v="1"/>
    <n v="1001310"/>
    <x v="0"/>
    <m/>
    <n v="10.11"/>
    <s v="0.00"/>
    <s v="0.00"/>
    <s v="0.00"/>
    <s v="0.00"/>
    <s v="0.00"/>
    <s v="0.00"/>
    <n v="10.11"/>
  </r>
  <r>
    <n v="1001236"/>
    <s v="MATRIZ"/>
    <s v="CASAGALLO CASAGALLO CARLOS RAMIRO"/>
    <n v="1704171998"/>
    <x v="0"/>
    <x v="0"/>
    <x v="0"/>
    <x v="2"/>
    <x v="1"/>
    <s v="QUITO"/>
    <s v="LA CONCEPCION"/>
    <x v="1"/>
    <n v="1001311"/>
    <x v="0"/>
    <m/>
    <n v="3"/>
    <s v="0.00"/>
    <s v="0.00"/>
    <s v="0.00"/>
    <s v="0.00"/>
    <s v="0.00"/>
    <s v="0.00"/>
    <n v="3"/>
  </r>
  <r>
    <n v="1001237"/>
    <s v="MATRIZ"/>
    <s v="MINIGUANO CHISAGUANO NORMA ISABEL"/>
    <n v="1720316320"/>
    <x v="0"/>
    <x v="1"/>
    <x v="0"/>
    <x v="2"/>
    <x v="1"/>
    <s v="QUITO"/>
    <s v="COTOCOLLAO"/>
    <x v="1"/>
    <n v="1001312"/>
    <x v="0"/>
    <m/>
    <n v="9.58"/>
    <s v="0.00"/>
    <s v="0.00"/>
    <s v="0.00"/>
    <s v="0.00"/>
    <s v="0.00"/>
    <s v="0.00"/>
    <n v="9.58"/>
  </r>
  <r>
    <n v="1001238"/>
    <s v="MATRIZ"/>
    <s v="PAEZ VIVAS SEBASTIAN ANDRES"/>
    <n v="1724804636"/>
    <x v="0"/>
    <x v="0"/>
    <x v="0"/>
    <x v="0"/>
    <x v="1"/>
    <s v="QUITO"/>
    <s v="COTOCOLLAO"/>
    <x v="1"/>
    <n v="1001313"/>
    <x v="0"/>
    <m/>
    <n v="39.450000000000003"/>
    <s v="0.00"/>
    <s v="0.00"/>
    <s v="0.00"/>
    <s v="0.00"/>
    <s v="0.00"/>
    <s v="0.00"/>
    <n v="39.450000000000003"/>
  </r>
  <r>
    <n v="1001239"/>
    <s v="MATRIZ"/>
    <s v="AIMACAÑA PAUJI LUZ MARIA"/>
    <n v="1751171313"/>
    <x v="0"/>
    <x v="1"/>
    <x v="0"/>
    <x v="1"/>
    <x v="1"/>
    <s v="QUITO"/>
    <s v="COTOCOLLAO"/>
    <x v="1"/>
    <n v="1001314"/>
    <x v="0"/>
    <m/>
    <n v="404.12"/>
    <s v="0.00"/>
    <s v="0.00"/>
    <s v="0.00"/>
    <s v="0.00"/>
    <s v="0.00"/>
    <s v="0.00"/>
    <n v="404.12"/>
  </r>
  <r>
    <n v="1001240"/>
    <s v="MATRIZ"/>
    <s v="URQUIZO PADILLA MARTHA CECILIA"/>
    <n v="1720707700"/>
    <x v="1"/>
    <x v="1"/>
    <x v="0"/>
    <x v="2"/>
    <x v="1"/>
    <s v="QUITO"/>
    <s v="LLANO CHICO"/>
    <x v="0"/>
    <n v="1001315"/>
    <x v="0"/>
    <m/>
    <n v="0.15"/>
    <s v="0.00"/>
    <s v="0.00"/>
    <s v="0.00"/>
    <s v="372.35"/>
    <s v="0.00"/>
    <s v="0.01"/>
    <n v="372.5"/>
  </r>
  <r>
    <n v="1001234"/>
    <s v="MATRIZ"/>
    <s v="NIAMA JANETA JOSE ELIAS"/>
    <n v="1753295821"/>
    <x v="1"/>
    <x v="0"/>
    <x v="0"/>
    <x v="2"/>
    <x v="1"/>
    <s v="QUITO"/>
    <s v="KENNEDY"/>
    <x v="1"/>
    <n v="1001316"/>
    <x v="0"/>
    <m/>
    <n v="21.01"/>
    <s v="0.00"/>
    <s v="0.00"/>
    <s v="0.00"/>
    <s v="0.00"/>
    <s v="0.00"/>
    <s v="0.00"/>
    <n v="21.01"/>
  </r>
  <r>
    <n v="1001235"/>
    <s v="MATRIZ"/>
    <s v="SHEN DONGSHI "/>
    <s v="EG1884576"/>
    <x v="7"/>
    <x v="1"/>
    <x v="1"/>
    <x v="0"/>
    <x v="1"/>
    <s v="QUITO"/>
    <s v="IÑAQUITO"/>
    <x v="1"/>
    <n v="1001317"/>
    <x v="0"/>
    <m/>
    <n v="3"/>
    <s v="0.00"/>
    <s v="0.00"/>
    <s v="0.00"/>
    <s v="0.00"/>
    <s v="0.00"/>
    <s v="0.00"/>
    <n v="3"/>
  </r>
  <r>
    <n v="1001241"/>
    <s v="MATRIZ"/>
    <s v="TASAMBAY VALDEZ JOSEFA ."/>
    <n v="601256308"/>
    <x v="1"/>
    <x v="1"/>
    <x v="0"/>
    <x v="2"/>
    <x v="1"/>
    <s v="QUITO"/>
    <s v="COTOCOLLAO"/>
    <x v="1"/>
    <n v="1001318"/>
    <x v="0"/>
    <m/>
    <n v="273.06"/>
    <s v="0.00"/>
    <s v="0.00"/>
    <s v="0.00"/>
    <s v="0.00"/>
    <s v="0.00"/>
    <s v="0.00"/>
    <n v="273.06"/>
  </r>
  <r>
    <n v="1001242"/>
    <s v="MATRIZ"/>
    <s v="QUINATOA QUINATOA JOSEFA GEORGINA "/>
    <n v="201059417"/>
    <x v="0"/>
    <x v="1"/>
    <x v="0"/>
    <x v="2"/>
    <x v="1"/>
    <s v="QUITO"/>
    <s v="COCHAPAMBA"/>
    <x v="0"/>
    <n v="1001319"/>
    <x v="0"/>
    <m/>
    <n v="0.05"/>
    <s v="0.00"/>
    <s v="0.00"/>
    <s v="0.00"/>
    <s v="112.00"/>
    <s v="0.00"/>
    <s v="0.00"/>
    <n v="112.05"/>
  </r>
  <r>
    <n v="1001243"/>
    <s v="MATRIZ"/>
    <s v="VIVAS MOSQUERA MARIA LUCIANA"/>
    <n v="1718015264"/>
    <x v="0"/>
    <x v="1"/>
    <x v="0"/>
    <x v="1"/>
    <x v="1"/>
    <s v="QUITO"/>
    <s v="COTOCOLLAO"/>
    <x v="1"/>
    <n v="1001320"/>
    <x v="0"/>
    <m/>
    <n v="0.02"/>
    <s v="0.00"/>
    <s v="0.00"/>
    <s v="0.00"/>
    <s v="50.00"/>
    <s v="0.00"/>
    <s v="0.00"/>
    <n v="50.02"/>
  </r>
  <r>
    <n v="1001244"/>
    <s v="MATRIZ"/>
    <s v="PARCO GAVILANEZ CHRISTIAN ALCIBAR"/>
    <n v="201780624"/>
    <x v="0"/>
    <x v="0"/>
    <x v="0"/>
    <x v="1"/>
    <x v="0"/>
    <s v="SAN MIGUEL"/>
    <s v="BILOVAN"/>
    <x v="0"/>
    <n v="1001321"/>
    <x v="0"/>
    <m/>
    <n v="3.8"/>
    <s v="0.00"/>
    <s v="0.00"/>
    <s v="0.00"/>
    <s v="0.00"/>
    <s v="0.00"/>
    <s v="0.00"/>
    <n v="3.8"/>
  </r>
  <r>
    <n v="1001245"/>
    <s v="MATRIZ"/>
    <s v="PATIN BAYAS MARIA CECILIA "/>
    <n v="201993458"/>
    <x v="1"/>
    <x v="1"/>
    <x v="0"/>
    <x v="0"/>
    <x v="0"/>
    <s v="GUARANDA"/>
    <s v="ANGEL POLIBIO CHAVES"/>
    <x v="1"/>
    <n v="1001322"/>
    <x v="0"/>
    <m/>
    <n v="251.31"/>
    <s v="0.00"/>
    <s v="0.00"/>
    <s v="0.00"/>
    <s v="0.00"/>
    <s v="0.00"/>
    <s v="0.00"/>
    <n v="251.31"/>
  </r>
  <r>
    <n v="1001246"/>
    <s v="MATRIZ"/>
    <s v="NUÑEZ CHITAN TANIA PAOLA"/>
    <n v="1724408370"/>
    <x v="0"/>
    <x v="1"/>
    <x v="0"/>
    <x v="2"/>
    <x v="4"/>
    <s v="TULCAN"/>
    <s v="TULCAN"/>
    <x v="1"/>
    <n v="1001323"/>
    <x v="0"/>
    <m/>
    <n v="13.02"/>
    <s v="0.00"/>
    <s v="0.00"/>
    <s v="0.00"/>
    <s v="0.00"/>
    <s v="0.00"/>
    <s v="0.00"/>
    <n v="13.02"/>
  </r>
  <r>
    <n v="1001247"/>
    <s v="MATRIZ"/>
    <s v="TOAPANTA CABASCANGO VICENTE ."/>
    <n v="1000648640"/>
    <x v="0"/>
    <x v="0"/>
    <x v="0"/>
    <x v="2"/>
    <x v="7"/>
    <s v="OTAVALO"/>
    <s v="JORDAN"/>
    <x v="1"/>
    <n v="1001324"/>
    <x v="0"/>
    <m/>
    <n v="10.93"/>
    <s v="0.00"/>
    <s v="0.00"/>
    <s v="0.00"/>
    <s v="100.00"/>
    <s v="0.00"/>
    <s v="0.01"/>
    <n v="110.93"/>
  </r>
  <r>
    <n v="1001248"/>
    <s v="MATRIZ"/>
    <s v="TASAMBAY URQUIZO MARIA GLADYS "/>
    <n v="1718230079"/>
    <x v="1"/>
    <x v="1"/>
    <x v="0"/>
    <x v="2"/>
    <x v="1"/>
    <s v="QUITO"/>
    <s v="COTOCOLLAO"/>
    <x v="1"/>
    <n v="1001325"/>
    <x v="0"/>
    <m/>
    <n v="0"/>
    <s v="0.00"/>
    <s v="0.00"/>
    <s v="0.00"/>
    <s v="0.00"/>
    <s v="0.00"/>
    <s v="0.00"/>
    <n v="0"/>
  </r>
  <r>
    <n v="1001249"/>
    <s v="MATRIZ"/>
    <s v="ROJAS PINTO EDFREN SULLIVAN"/>
    <n v="1760268100"/>
    <x v="4"/>
    <x v="0"/>
    <x v="1"/>
    <x v="1"/>
    <x v="1"/>
    <s v="QUITO"/>
    <s v="COTOCOLLAO"/>
    <x v="1"/>
    <n v="1001326"/>
    <x v="0"/>
    <m/>
    <n v="13.02"/>
    <s v="0.00"/>
    <s v="0.00"/>
    <s v="0.00"/>
    <s v="0.00"/>
    <s v="0.00"/>
    <s v="0.00"/>
    <n v="13.02"/>
  </r>
  <r>
    <n v="1001250"/>
    <s v="MATRIZ"/>
    <s v="MUZO SARABINO BRIAN ANDRES"/>
    <n v="1726871906"/>
    <x v="0"/>
    <x v="0"/>
    <x v="0"/>
    <x v="0"/>
    <x v="1"/>
    <s v="QUITO"/>
    <s v="LLANO CHICO"/>
    <x v="0"/>
    <n v="1001327"/>
    <x v="0"/>
    <m/>
    <n v="0.01"/>
    <s v="0.00"/>
    <s v="0.00"/>
    <s v="0.00"/>
    <s v="16.78"/>
    <s v="0.00"/>
    <s v="0.00"/>
    <n v="16.79"/>
  </r>
  <r>
    <n v="1001251"/>
    <s v="MATRIZ"/>
    <s v="MEJÍA PÉREZ ANA BELÉN"/>
    <n v="603877499"/>
    <x v="0"/>
    <x v="1"/>
    <x v="0"/>
    <x v="4"/>
    <x v="2"/>
    <s v="RIOBAMBA"/>
    <s v="LIZARZABURU"/>
    <x v="1"/>
    <n v="1001328"/>
    <x v="0"/>
    <m/>
    <n v="440.28"/>
    <s v="0.00"/>
    <s v="0.00"/>
    <s v="0.00"/>
    <s v="0.00"/>
    <s v="0.00"/>
    <s v="0.00"/>
    <n v="440.28"/>
  </r>
  <r>
    <n v="1001252"/>
    <s v="MATRIZ"/>
    <s v="JANETA AULLA MARIA ANGELA"/>
    <n v="602993149"/>
    <x v="1"/>
    <x v="1"/>
    <x v="0"/>
    <x v="2"/>
    <x v="2"/>
    <s v="RIOBAMBA"/>
    <s v="YARUQUIES"/>
    <x v="1"/>
    <n v="1001329"/>
    <x v="0"/>
    <m/>
    <n v="0"/>
    <s v="0.00"/>
    <s v="0.00"/>
    <s v="0.00"/>
    <s v="0.00"/>
    <s v="0.00"/>
    <s v="0.00"/>
    <n v="0"/>
  </r>
  <r>
    <n v="1001253"/>
    <s v="MATRIZ"/>
    <s v="CEDEÑO MACIAS RODOLFO ATILIO"/>
    <n v="1310547417"/>
    <x v="0"/>
    <x v="1"/>
    <x v="0"/>
    <x v="2"/>
    <x v="13"/>
    <s v="CHONE"/>
    <s v="CHONE"/>
    <x v="1"/>
    <n v="1001330"/>
    <x v="0"/>
    <m/>
    <n v="0.04"/>
    <s v="0.00"/>
    <s v="0.00"/>
    <s v="0.00"/>
    <s v="100.00"/>
    <s v="0.00"/>
    <s v="0.00"/>
    <n v="100.04"/>
  </r>
  <r>
    <n v="1001254"/>
    <s v="MATRIZ"/>
    <s v="AUQUILLA TAZAMBAY JOSE ."/>
    <n v="601122385"/>
    <x v="1"/>
    <x v="1"/>
    <x v="0"/>
    <x v="2"/>
    <x v="2"/>
    <s v="RIOBAMBA"/>
    <s v="YARUQUIES"/>
    <x v="1"/>
    <n v="1001331"/>
    <x v="0"/>
    <m/>
    <n v="25.42"/>
    <s v="0.00"/>
    <s v="0.00"/>
    <s v="0.00"/>
    <s v="0.00"/>
    <s v="0.00"/>
    <s v="0.00"/>
    <n v="25.42"/>
  </r>
  <r>
    <n v="1001256"/>
    <s v="MATRIZ"/>
    <s v="PAUCAR PINCHAO MATEO SEBASTIAN"/>
    <n v="1753749736"/>
    <x v="0"/>
    <x v="1"/>
    <x v="0"/>
    <x v="2"/>
    <x v="1"/>
    <s v="QUITO"/>
    <s v="COTOCOLLAO"/>
    <x v="1"/>
    <n v="1001332"/>
    <x v="0"/>
    <m/>
    <n v="2.63"/>
    <s v="0.00"/>
    <s v="0.00"/>
    <s v="0.00"/>
    <s v="200.00"/>
    <s v="0.00"/>
    <s v="0.01"/>
    <n v="202.63"/>
  </r>
  <r>
    <n v="1001255"/>
    <s v="MATRIZ"/>
    <s v="GUO . SHIMING "/>
    <s v="E41121079"/>
    <x v="6"/>
    <x v="1"/>
    <x v="1"/>
    <x v="0"/>
    <x v="1"/>
    <s v="QUITO"/>
    <s v="IÑAQUITO"/>
    <x v="1"/>
    <n v="1001333"/>
    <x v="0"/>
    <m/>
    <n v="3460.27"/>
    <s v="0.00"/>
    <s v="0.00"/>
    <s v="0.00"/>
    <s v="0.00"/>
    <s v="0.00"/>
    <s v="0.19"/>
    <n v="3460.27"/>
  </r>
  <r>
    <n v="1001257"/>
    <s v="MATRIZ"/>
    <s v="QUINCHE SANCHEZ FEBE GUISSELA"/>
    <n v="1752079861"/>
    <x v="1"/>
    <x v="1"/>
    <x v="0"/>
    <x v="2"/>
    <x v="7"/>
    <s v="OTAVALO"/>
    <s v="SAN RAFAEL"/>
    <x v="0"/>
    <n v="1001334"/>
    <x v="0"/>
    <m/>
    <n v="0.02"/>
    <s v="0.00"/>
    <s v="0.00"/>
    <s v="0.00"/>
    <s v="39.99"/>
    <s v="0.00"/>
    <s v="0.00"/>
    <n v="40.01"/>
  </r>
  <r>
    <n v="1001259"/>
    <s v="MATRIZ"/>
    <s v="BAYAS QUINATOA EDWIN DAVID "/>
    <n v="202276374"/>
    <x v="1"/>
    <x v="0"/>
    <x v="0"/>
    <x v="1"/>
    <x v="0"/>
    <s v="GUARANDA"/>
    <s v="ANGEL POLIBIO CHAVES"/>
    <x v="1"/>
    <n v="1001336"/>
    <x v="0"/>
    <m/>
    <n v="880.53"/>
    <s v="0.00"/>
    <s v="0.00"/>
    <s v="0.00"/>
    <s v="200.00"/>
    <s v="0.00"/>
    <s v="0.02"/>
    <n v="1080.53"/>
  </r>
  <r>
    <n v="1001260"/>
    <s v="MATRIZ"/>
    <s v="AIMACAÑA PAUJI EDWIN MIGUEL "/>
    <n v="1727175216"/>
    <x v="1"/>
    <x v="0"/>
    <x v="0"/>
    <x v="2"/>
    <x v="1"/>
    <s v="QUITO"/>
    <s v="COTOCOLLAO"/>
    <x v="1"/>
    <n v="1001337"/>
    <x v="0"/>
    <m/>
    <n v="107.64"/>
    <s v="0.00"/>
    <s v="0.00"/>
    <s v="0.00"/>
    <s v="300.00"/>
    <s v="0.00"/>
    <s v="0.00"/>
    <n v="407.64"/>
  </r>
  <r>
    <n v="1001261"/>
    <s v="MATRIZ"/>
    <s v="PAUCAR PINCHAO LUIS XAVIER"/>
    <n v="1725347106"/>
    <x v="0"/>
    <x v="1"/>
    <x v="0"/>
    <x v="1"/>
    <x v="1"/>
    <s v="QUITO"/>
    <s v="COTOCOLLAO"/>
    <x v="1"/>
    <n v="1001338"/>
    <x v="0"/>
    <m/>
    <n v="3"/>
    <s v="0.00"/>
    <s v="0.00"/>
    <s v="0.00"/>
    <s v="0.00"/>
    <s v="0.00"/>
    <s v="0.00"/>
    <n v="3"/>
  </r>
  <r>
    <n v="1001262"/>
    <s v="MATRIZ"/>
    <s v="ARCOS FIERRO HANDERSON ROMARIO"/>
    <n v="401442496"/>
    <x v="1"/>
    <x v="0"/>
    <x v="0"/>
    <x v="0"/>
    <x v="4"/>
    <s v="TULCAN"/>
    <s v="TULCAN"/>
    <x v="1"/>
    <n v="1001339"/>
    <x v="0"/>
    <m/>
    <n v="3.24"/>
    <s v="0.00"/>
    <s v="0.00"/>
    <s v="0.00"/>
    <s v="271.00"/>
    <s v="0.00"/>
    <s v="0.01"/>
    <n v="274.24"/>
  </r>
  <r>
    <n v="1001263"/>
    <s v="MATRIZ"/>
    <s v="GAVILANES . JUAN MANUEL"/>
    <n v="1705550893"/>
    <x v="1"/>
    <x v="1"/>
    <x v="0"/>
    <x v="1"/>
    <x v="0"/>
    <s v="SAN MIGUEL"/>
    <s v="BILOVAN"/>
    <x v="0"/>
    <n v="1001340"/>
    <x v="0"/>
    <m/>
    <n v="4.82"/>
    <s v="0.00"/>
    <s v="0.00"/>
    <s v="0.00"/>
    <s v="146.00"/>
    <s v="0.00"/>
    <s v="0.00"/>
    <n v="150.82"/>
  </r>
  <r>
    <n v="1001264"/>
    <s v="MATRIZ"/>
    <s v="HU . ZHENGUO "/>
    <s v="E58968292"/>
    <x v="6"/>
    <x v="1"/>
    <x v="1"/>
    <x v="0"/>
    <x v="1"/>
    <s v="QUITO"/>
    <s v="IÑAQUITO"/>
    <x v="1"/>
    <n v="1001341"/>
    <x v="0"/>
    <m/>
    <n v="854.28"/>
    <s v="0.00"/>
    <s v="0.00"/>
    <s v="0.00"/>
    <s v="0.00"/>
    <s v="0.00"/>
    <s v="0.01"/>
    <n v="854.28"/>
  </r>
  <r>
    <n v="1001265"/>
    <s v="MATRIZ"/>
    <s v="ILAQUICHE QUINDIGALLI JORGE GUSTAVO"/>
    <n v="502072556"/>
    <x v="1"/>
    <x v="0"/>
    <x v="0"/>
    <x v="1"/>
    <x v="11"/>
    <s v="PUJILI"/>
    <s v="GUANGAJE"/>
    <x v="0"/>
    <n v="1001342"/>
    <x v="0"/>
    <m/>
    <n v="7.05"/>
    <s v="0.00"/>
    <s v="0.00"/>
    <s v="0.00"/>
    <s v="0.00"/>
    <s v="0.00"/>
    <s v="0.00"/>
    <n v="7.05"/>
  </r>
  <r>
    <n v="1001266"/>
    <s v="MATRIZ"/>
    <s v="COLIMBA CUASQUE TANIA ESTEFANY"/>
    <n v="1725165227"/>
    <x v="0"/>
    <x v="1"/>
    <x v="0"/>
    <x v="2"/>
    <x v="1"/>
    <s v="QUITO"/>
    <s v="LLANO CHICO"/>
    <x v="0"/>
    <n v="1001343"/>
    <x v="0"/>
    <m/>
    <n v="83.6"/>
    <s v="0.00"/>
    <s v="0.00"/>
    <s v="0.00"/>
    <s v="0.00"/>
    <s v="0.00"/>
    <s v="0.00"/>
    <n v="83.6"/>
  </r>
  <r>
    <n v="1001267"/>
    <s v="MATRIZ"/>
    <s v="MONTESDEOCA TEHANGA PAUL DAMIAN"/>
    <n v="1713260170"/>
    <x v="0"/>
    <x v="0"/>
    <x v="0"/>
    <x v="1"/>
    <x v="7"/>
    <s v="OTAVALO"/>
    <s v="JORDAN"/>
    <x v="1"/>
    <n v="1001344"/>
    <x v="0"/>
    <m/>
    <n v="3"/>
    <s v="0.00"/>
    <s v="0.00"/>
    <s v="0.00"/>
    <s v="0.00"/>
    <s v="0.00"/>
    <s v="0.00"/>
    <n v="3"/>
  </r>
  <r>
    <n v="1001268"/>
    <s v="MATRIZ"/>
    <s v="LARCO PANCHEZ JHON JAIRO "/>
    <n v="1753562568"/>
    <x v="0"/>
    <x v="0"/>
    <x v="0"/>
    <x v="1"/>
    <x v="1"/>
    <s v="QUITO"/>
    <s v="COCHAPAMBA"/>
    <x v="0"/>
    <n v="1001345"/>
    <x v="0"/>
    <m/>
    <n v="0.24"/>
    <s v="0.00"/>
    <s v="0.00"/>
    <s v="0.00"/>
    <s v="0.00"/>
    <s v="0.00"/>
    <s v="0.00"/>
    <n v="0.24"/>
  </r>
  <r>
    <n v="1001269"/>
    <s v="MATRIZ"/>
    <s v="TOAZO LEINES ALEJANDRO RENAN"/>
    <n v="1719364786"/>
    <x v="0"/>
    <x v="0"/>
    <x v="0"/>
    <x v="1"/>
    <x v="1"/>
    <s v="QUITO"/>
    <s v="COTOCOLLAO"/>
    <x v="1"/>
    <n v="1001346"/>
    <x v="0"/>
    <m/>
    <n v="785.16"/>
    <s v="0.00"/>
    <s v="0.00"/>
    <s v="0.00"/>
    <s v="0.00"/>
    <s v="0.00"/>
    <s v="0.01"/>
    <n v="785.16"/>
  </r>
  <r>
    <n v="1001271"/>
    <s v="MATRIZ"/>
    <s v="JIMENEZ VIVAS KEVIN FERNANDO"/>
    <n v="1723667075"/>
    <x v="0"/>
    <x v="0"/>
    <x v="0"/>
    <x v="5"/>
    <x v="1"/>
    <s v="QUITO"/>
    <s v="COTOCOLLAO"/>
    <x v="1"/>
    <n v="1001348"/>
    <x v="0"/>
    <m/>
    <n v="9.57"/>
    <s v="0.00"/>
    <s v="0.00"/>
    <s v="0.00"/>
    <s v="200.00"/>
    <s v="0.00"/>
    <s v="0.01"/>
    <n v="209.57"/>
  </r>
  <r>
    <n v="1001272"/>
    <s v="MATRIZ"/>
    <s v="COLEGIO DE INGENIEROS ZOOTECNISTAS DE CHIMBORAZO"/>
    <n v="603008632"/>
    <x v="0"/>
    <x v="1"/>
    <x v="0"/>
    <x v="1"/>
    <x v="2"/>
    <s v="PENIPE"/>
    <s v="SAN ANTONIO DE BAYUSHIG"/>
    <x v="0"/>
    <n v="1001349"/>
    <x v="0"/>
    <m/>
    <n v="3"/>
    <s v="0.00"/>
    <s v="0.00"/>
    <s v="0.00"/>
    <s v="0.00"/>
    <s v="0.00"/>
    <s v="0.00"/>
    <n v="3"/>
  </r>
  <r>
    <n v="1001273"/>
    <s v="MATRIZ"/>
    <s v="BAYAS QUINATOA DELIA LUCINDA"/>
    <n v="202644498"/>
    <x v="1"/>
    <x v="1"/>
    <x v="0"/>
    <x v="3"/>
    <x v="0"/>
    <s v="GUARANDA"/>
    <s v="ANGEL POLIBIO CHAVES"/>
    <x v="1"/>
    <n v="1001350"/>
    <x v="0"/>
    <m/>
    <n v="0.32"/>
    <s v="0.00"/>
    <s v="0.00"/>
    <s v="0.00"/>
    <s v="0.00"/>
    <s v="0.00"/>
    <s v="0.00"/>
    <n v="0.32"/>
  </r>
  <r>
    <n v="1001274"/>
    <s v="MATRIZ"/>
    <s v="ACHIG QUISAGUANO JUAN PABLO"/>
    <n v="1725959389"/>
    <x v="0"/>
    <x v="0"/>
    <x v="0"/>
    <x v="2"/>
    <x v="1"/>
    <s v="QUITO"/>
    <s v="COTOCOLLAO"/>
    <x v="1"/>
    <n v="1001351"/>
    <x v="0"/>
    <m/>
    <n v="0.03"/>
    <s v="0.00"/>
    <s v="0.00"/>
    <s v="0.00"/>
    <s v="100.00"/>
    <s v="0.00"/>
    <s v="0.00"/>
    <n v="100.03"/>
  </r>
  <r>
    <n v="1001275"/>
    <s v="MATRIZ"/>
    <s v="MORILLO LOPEZ MARIA YOLANDA"/>
    <n v="1706821897"/>
    <x v="0"/>
    <x v="1"/>
    <x v="0"/>
    <x v="1"/>
    <x v="1"/>
    <s v="QUITO"/>
    <s v="IÑAQUITO"/>
    <x v="1"/>
    <n v="1001352"/>
    <x v="0"/>
    <m/>
    <n v="8.18"/>
    <s v="0.00"/>
    <s v="0.00"/>
    <s v="0.00"/>
    <s v="55.00"/>
    <s v="0.00"/>
    <s v="0.00"/>
    <n v="63.18"/>
  </r>
  <r>
    <n v="1001276"/>
    <s v="MATRIZ"/>
    <s v="BERNAL GARCIA GLORIA SELENA"/>
    <n v="1711578037"/>
    <x v="0"/>
    <x v="1"/>
    <x v="0"/>
    <x v="1"/>
    <x v="1"/>
    <s v="QUITO"/>
    <s v="COTOCOLLAO"/>
    <x v="1"/>
    <n v="1001353"/>
    <x v="0"/>
    <m/>
    <n v="0"/>
    <s v="0.00"/>
    <s v="0.00"/>
    <s v="0.00"/>
    <s v="0.00"/>
    <s v="0.00"/>
    <s v="0.00"/>
    <n v="0"/>
  </r>
  <r>
    <n v="1001279"/>
    <s v="MATRIZ"/>
    <s v="GUARANDA MONTERO CARLOS JONATHAN"/>
    <n v="1720293610"/>
    <x v="0"/>
    <x v="0"/>
    <x v="0"/>
    <x v="1"/>
    <x v="1"/>
    <s v="QUITO"/>
    <s v="CENTRO HISTORICO"/>
    <x v="1"/>
    <n v="1001354"/>
    <x v="0"/>
    <m/>
    <n v="0"/>
    <s v="0.00"/>
    <s v="0.00"/>
    <s v="0.00"/>
    <s v="0.00"/>
    <s v="0.00"/>
    <s v="0.00"/>
    <n v="0"/>
  </r>
  <r>
    <n v="1001278"/>
    <s v="MATRIZ"/>
    <s v="GUAIPACHA PADILLA MANUEL HUMBERTO"/>
    <n v="1723012942"/>
    <x v="1"/>
    <x v="0"/>
    <x v="0"/>
    <x v="0"/>
    <x v="1"/>
    <s v="QUITO"/>
    <s v="LLANO CHICO"/>
    <x v="0"/>
    <n v="1001355"/>
    <x v="0"/>
    <m/>
    <n v="725.61"/>
    <s v="0.00"/>
    <s v="0.00"/>
    <s v="0.00"/>
    <s v="0.00"/>
    <s v="0.00"/>
    <s v="0.01"/>
    <n v="725.61"/>
  </r>
  <r>
    <n v="1001277"/>
    <s v="MATRIZ"/>
    <s v="GUAIPACHA MOROCHO JUAN SEBASTIAN"/>
    <n v="1752906568"/>
    <x v="0"/>
    <x v="0"/>
    <x v="0"/>
    <x v="1"/>
    <x v="1"/>
    <s v="QUITO"/>
    <s v="COTOCOLLAO"/>
    <x v="1"/>
    <n v="1001356"/>
    <x v="0"/>
    <m/>
    <n v="67.06"/>
    <s v="0.00"/>
    <s v="0.00"/>
    <s v="0.00"/>
    <s v="0.00"/>
    <s v="0.00"/>
    <s v="0.00"/>
    <n v="67.06"/>
  </r>
  <r>
    <n v="1001280"/>
    <s v="MATRIZ"/>
    <s v="QUISAGUANO ALBAN MONICA PATRICIA"/>
    <n v="1718584871"/>
    <x v="0"/>
    <x v="1"/>
    <x v="0"/>
    <x v="1"/>
    <x v="1"/>
    <s v="QUITO"/>
    <s v="CENTRO HISTORICO"/>
    <x v="1"/>
    <n v="1001357"/>
    <x v="0"/>
    <m/>
    <n v="8.0299999999999994"/>
    <s v="0.00"/>
    <s v="0.00"/>
    <s v="0.00"/>
    <s v="0.00"/>
    <s v="0.00"/>
    <s v="0.00"/>
    <n v="8.0299999999999994"/>
  </r>
  <r>
    <n v="1001281"/>
    <s v="MATRIZ"/>
    <s v="SANTOS MOLINA MANUEL ALEJANDRO"/>
    <n v="1312718289"/>
    <x v="0"/>
    <x v="1"/>
    <x v="0"/>
    <x v="1"/>
    <x v="13"/>
    <s v="CHONE"/>
    <s v="CHONE"/>
    <x v="1"/>
    <n v="1001358"/>
    <x v="0"/>
    <m/>
    <n v="3"/>
    <s v="0.00"/>
    <s v="0.00"/>
    <s v="0.00"/>
    <s v="0.00"/>
    <s v="0.00"/>
    <s v="0.00"/>
    <n v="3"/>
  </r>
  <r>
    <n v="1001282"/>
    <s v="MATRIZ"/>
    <s v="SUAREZ SUAREZ ADELMO ."/>
    <n v="1757679400"/>
    <x v="0"/>
    <x v="0"/>
    <x v="0"/>
    <x v="2"/>
    <x v="1"/>
    <s v="QUITO"/>
    <s v="COTOCOLLAO"/>
    <x v="1"/>
    <n v="1001359"/>
    <x v="0"/>
    <m/>
    <n v="0.04"/>
    <s v="0.00"/>
    <s v="0.00"/>
    <s v="0.00"/>
    <s v="108.00"/>
    <s v="0.00"/>
    <s v="0.00"/>
    <n v="108.04"/>
  </r>
  <r>
    <n v="1001284"/>
    <s v="MATRIZ"/>
    <s v="JIMENEZ NARVAEZ NELSON FERNANDO"/>
    <n v="1709494023"/>
    <x v="0"/>
    <x v="1"/>
    <x v="0"/>
    <x v="1"/>
    <x v="1"/>
    <s v="QUITO"/>
    <s v="LA MAGDALENA"/>
    <x v="1"/>
    <n v="1001360"/>
    <x v="0"/>
    <m/>
    <n v="1.1399999999999999"/>
    <s v="0.00"/>
    <s v="0.00"/>
    <s v="0.00"/>
    <s v="100.00"/>
    <s v="0.00"/>
    <s v="0.00"/>
    <n v="101.14"/>
  </r>
  <r>
    <n v="1001285"/>
    <s v="MATRIZ"/>
    <s v="VIVAS MOSQUERA SULMA GUADALUPE"/>
    <n v="1712141694"/>
    <x v="0"/>
    <x v="1"/>
    <x v="0"/>
    <x v="1"/>
    <x v="1"/>
    <s v="QUITO"/>
    <s v="COTOCOLLAO"/>
    <x v="1"/>
    <n v="1001361"/>
    <x v="0"/>
    <m/>
    <n v="1"/>
    <s v="0.00"/>
    <s v="0.00"/>
    <s v="0.00"/>
    <s v="0.00"/>
    <s v="0.00"/>
    <s v="0.00"/>
    <n v="1"/>
  </r>
  <r>
    <n v="1001286"/>
    <s v="MATRIZ"/>
    <s v="CHICAIZA PULIOTAXI ENMA MARINA"/>
    <n v="1716503832"/>
    <x v="0"/>
    <x v="1"/>
    <x v="0"/>
    <x v="1"/>
    <x v="1"/>
    <s v="QUITO"/>
    <s v="COTOCOLLAO"/>
    <x v="1"/>
    <n v="1001362"/>
    <x v="0"/>
    <m/>
    <n v="0"/>
    <s v="0.00"/>
    <s v="0.00"/>
    <s v="0.00"/>
    <s v="0.00"/>
    <s v="0.00"/>
    <s v="0.00"/>
    <n v="0"/>
  </r>
  <r>
    <n v="1001287"/>
    <s v="MATRIZ"/>
    <s v="MULLO ESTRELLA PEDRO DAVID"/>
    <n v="1728588284"/>
    <x v="0"/>
    <x v="0"/>
    <x v="0"/>
    <x v="1"/>
    <x v="1"/>
    <s v="QUITO"/>
    <s v="LLANO CHICO"/>
    <x v="0"/>
    <n v="1001363"/>
    <x v="0"/>
    <m/>
    <n v="0"/>
    <s v="0.00"/>
    <s v="0.00"/>
    <s v="0.00"/>
    <s v="0.00"/>
    <s v="0.00"/>
    <s v="0.00"/>
    <n v="0"/>
  </r>
  <r>
    <n v="1001288"/>
    <s v="MATRIZ"/>
    <s v="YUNGAN NINA JUAN MARCOS "/>
    <n v="1804296091"/>
    <x v="1"/>
    <x v="0"/>
    <x v="0"/>
    <x v="3"/>
    <x v="2"/>
    <s v="RIOBAMBA"/>
    <s v="CACHA (CAB EN MACHANGARA)"/>
    <x v="0"/>
    <n v="1001364"/>
    <x v="0"/>
    <m/>
    <n v="34.19"/>
    <s v="0.00"/>
    <s v="0.00"/>
    <s v="0.00"/>
    <s v="0.00"/>
    <s v="0.00"/>
    <s v="0.00"/>
    <n v="34.19"/>
  </r>
  <r>
    <n v="1000891"/>
    <s v="MATRIZ"/>
    <s v="VALDEZ TASAMBAY MARTIN ."/>
    <n v="1712847852"/>
    <x v="1"/>
    <x v="0"/>
    <x v="0"/>
    <x v="1"/>
    <x v="2"/>
    <s v="RIOBAMBA"/>
    <s v="LIZARZABURU"/>
    <x v="1"/>
    <n v="1001365"/>
    <x v="0"/>
    <m/>
    <n v="0"/>
    <s v="0.00"/>
    <s v="0.00"/>
    <s v="0.00"/>
    <s v="0.00"/>
    <s v="0.00"/>
    <s v="0.00"/>
    <n v="0"/>
  </r>
  <r>
    <n v="1001289"/>
    <s v="MATRIZ"/>
    <s v="YAMBAY BUÑAY LUIS JAVIER"/>
    <n v="1722335229"/>
    <x v="0"/>
    <x v="0"/>
    <x v="0"/>
    <x v="2"/>
    <x v="1"/>
    <s v="QUITO"/>
    <s v="COTOCOLLAO"/>
    <x v="1"/>
    <n v="1001366"/>
    <x v="0"/>
    <m/>
    <n v="0"/>
    <s v="0.00"/>
    <s v="0.00"/>
    <s v="0.00"/>
    <s v="0.00"/>
    <s v="0.00"/>
    <s v="0.00"/>
    <n v="0"/>
  </r>
  <r>
    <n v="1001290"/>
    <s v="MATRIZ"/>
    <s v="CRIOLLO CARRILLO MANUELA ."/>
    <n v="602741852"/>
    <x v="1"/>
    <x v="1"/>
    <x v="0"/>
    <x v="2"/>
    <x v="2"/>
    <s v="RIOBAMBA"/>
    <s v="YARUQUIES"/>
    <x v="1"/>
    <n v="1001367"/>
    <x v="0"/>
    <m/>
    <n v="0"/>
    <s v="0.00"/>
    <s v="0.00"/>
    <s v="0.00"/>
    <s v="0.00"/>
    <s v="0.00"/>
    <s v="0.00"/>
    <n v="0"/>
  </r>
  <r>
    <n v="1001291"/>
    <s v="MATRIZ"/>
    <s v="CASHUG SAYA JOSE ALBERTO"/>
    <n v="1803207834"/>
    <x v="1"/>
    <x v="0"/>
    <x v="0"/>
    <x v="2"/>
    <x v="2"/>
    <s v="RIOBAMBA"/>
    <s v="YARUQUIES"/>
    <x v="1"/>
    <n v="1001368"/>
    <x v="0"/>
    <m/>
    <n v="3.77"/>
    <s v="0.00"/>
    <s v="0.00"/>
    <s v="0.00"/>
    <s v="0.00"/>
    <s v="0.00"/>
    <s v="0.00"/>
    <n v="3.77"/>
  </r>
  <r>
    <n v="1001292"/>
    <s v="MATRIZ"/>
    <s v="MEJIA ROLDAN MARIA FRANCISCA"/>
    <n v="605868363"/>
    <x v="0"/>
    <x v="1"/>
    <x v="0"/>
    <x v="2"/>
    <x v="2"/>
    <s v="GUAMOTE"/>
    <s v="PALMIRA"/>
    <x v="0"/>
    <n v="1001369"/>
    <x v="0"/>
    <m/>
    <n v="27.71"/>
    <s v="0.00"/>
    <s v="0.00"/>
    <s v="0.00"/>
    <s v="0.00"/>
    <s v="0.00"/>
    <s v="0.00"/>
    <n v="27.71"/>
  </r>
  <r>
    <n v="1001294"/>
    <s v="MATRIZ"/>
    <s v="RIVERA URBANO JOHANNA TERESA"/>
    <n v="1724320112"/>
    <x v="0"/>
    <x v="1"/>
    <x v="0"/>
    <x v="1"/>
    <x v="1"/>
    <s v="QUITO"/>
    <s v="CHILLOGALLO"/>
    <x v="1"/>
    <n v="1001371"/>
    <x v="0"/>
    <m/>
    <n v="261.47000000000003"/>
    <s v="0.00"/>
    <s v="0.00"/>
    <s v="0.00"/>
    <s v="0.00"/>
    <s v="0.00"/>
    <s v="0.00"/>
    <n v="261.47000000000003"/>
  </r>
  <r>
    <n v="1001296"/>
    <s v="MATRIZ"/>
    <s v="CASHUG CARRILLO MARIA ROSA"/>
    <n v="1718617960"/>
    <x v="1"/>
    <x v="1"/>
    <x v="0"/>
    <x v="2"/>
    <x v="2"/>
    <s v="RIOBAMBA"/>
    <s v="CACHA (CAB EN MACHANGARA)"/>
    <x v="0"/>
    <n v="1001372"/>
    <x v="0"/>
    <m/>
    <n v="0.01"/>
    <s v="0.00"/>
    <s v="0.00"/>
    <s v="0.00"/>
    <s v="0.00"/>
    <s v="0.00"/>
    <s v="0.00"/>
    <n v="0.01"/>
  </r>
  <r>
    <n v="1001297"/>
    <s v="MATRIZ"/>
    <s v="ESPINOZA ACARO HOLGUER SANTIAGO"/>
    <n v="1726563776"/>
    <x v="0"/>
    <x v="0"/>
    <x v="0"/>
    <x v="1"/>
    <x v="10"/>
    <s v="AMBATO"/>
    <s v="LA MERCED"/>
    <x v="0"/>
    <n v="1001373"/>
    <x v="0"/>
    <m/>
    <n v="6.52"/>
    <s v="0.00"/>
    <s v="0.00"/>
    <s v="0.00"/>
    <s v="0.00"/>
    <s v="0.00"/>
    <s v="0.00"/>
    <n v="6.52"/>
  </r>
  <r>
    <n v="1001295"/>
    <s v="MATRIZ"/>
    <s v="UNAUCHO CHANALUISA VILMA NARCISA"/>
    <n v="1717176083"/>
    <x v="0"/>
    <x v="1"/>
    <x v="0"/>
    <x v="2"/>
    <x v="11"/>
    <s v="SAQUISILI"/>
    <s v="SAQUISILI"/>
    <x v="1"/>
    <n v="1001374"/>
    <x v="0"/>
    <m/>
    <n v="3"/>
    <s v="0.00"/>
    <s v="0.00"/>
    <s v="0.00"/>
    <s v="0.00"/>
    <s v="0.00"/>
    <s v="0.00"/>
    <n v="3"/>
  </r>
  <r>
    <n v="1001298"/>
    <s v="MATRIZ"/>
    <s v="COOPERATIVA DE AHORRO Y CREDITO MARIA INMACULADA LTDA"/>
    <n v="691728404001"/>
    <x v="0"/>
    <x v="1"/>
    <x v="0"/>
    <x v="0"/>
    <x v="2"/>
    <s v="RIOBAMBA"/>
    <s v="SAN LUIS"/>
    <x v="0"/>
    <n v="1001375"/>
    <x v="0"/>
    <m/>
    <n v="533.4"/>
    <s v="0.00"/>
    <s v="0.00"/>
    <s v="0.00"/>
    <s v="0.00"/>
    <s v="0.00"/>
    <s v="0.00"/>
    <n v="533.4"/>
  </r>
  <r>
    <n v="1001299"/>
    <s v="MATRIZ"/>
    <s v="LARCO POZO DORIS ANABEL"/>
    <n v="1720255734"/>
    <x v="0"/>
    <x v="1"/>
    <x v="0"/>
    <x v="0"/>
    <x v="1"/>
    <s v="QUITO"/>
    <s v="ELOY ALFARO"/>
    <x v="0"/>
    <n v="1001376"/>
    <x v="0"/>
    <m/>
    <n v="266.38"/>
    <s v="0.00"/>
    <s v="0.00"/>
    <s v="0.00"/>
    <s v="0.00"/>
    <s v="0.00"/>
    <s v="0.00"/>
    <n v="266.38"/>
  </r>
  <r>
    <n v="1001300"/>
    <s v="MATRIZ"/>
    <s v="GUARACA AUQUILLA MANUELA ."/>
    <n v="604361337"/>
    <x v="1"/>
    <x v="1"/>
    <x v="0"/>
    <x v="2"/>
    <x v="2"/>
    <s v="RIOBAMBA"/>
    <s v="YARUQUIES"/>
    <x v="1"/>
    <n v="1001377"/>
    <x v="0"/>
    <m/>
    <n v="0.02"/>
    <s v="0.00"/>
    <s v="0.00"/>
    <s v="0.00"/>
    <s v="0.00"/>
    <s v="0.00"/>
    <s v="0.00"/>
    <n v="0.02"/>
  </r>
  <r>
    <n v="1001301"/>
    <s v="MATRIZ"/>
    <s v="CHIRIBOGA LUNA BRYAN NICOLAS"/>
    <n v="1723305833"/>
    <x v="0"/>
    <x v="0"/>
    <x v="0"/>
    <x v="2"/>
    <x v="1"/>
    <s v="QUITO"/>
    <s v="COTOCOLLAO"/>
    <x v="1"/>
    <n v="1001378"/>
    <x v="0"/>
    <m/>
    <n v="7.0000000000000007E-2"/>
    <s v="0.00"/>
    <s v="0.00"/>
    <s v="0.00"/>
    <s v="200.00"/>
    <s v="0.00"/>
    <s v="0.01"/>
    <n v="200.07"/>
  </r>
  <r>
    <n v="1001302"/>
    <s v="MATRIZ"/>
    <s v="TOASO GOMEZ EDISON ANDRES"/>
    <n v="1722104963"/>
    <x v="0"/>
    <x v="0"/>
    <x v="0"/>
    <x v="1"/>
    <x v="1"/>
    <s v="QUITO"/>
    <s v="COTOCOLLAO"/>
    <x v="1"/>
    <n v="1001379"/>
    <x v="0"/>
    <m/>
    <n v="37.270000000000003"/>
    <s v="0.00"/>
    <s v="0.00"/>
    <s v="0.00"/>
    <s v="0.00"/>
    <s v="0.00"/>
    <s v="0.00"/>
    <n v="37.270000000000003"/>
  </r>
  <r>
    <n v="1001303"/>
    <s v="MATRIZ"/>
    <s v="OBANDO ROBLES KEVIN GEOVANNY"/>
    <n v="1004469811"/>
    <x v="0"/>
    <x v="0"/>
    <x v="0"/>
    <x v="1"/>
    <x v="7"/>
    <s v="IBARRA"/>
    <s v="SAGRARIO"/>
    <x v="1"/>
    <n v="1001380"/>
    <x v="0"/>
    <m/>
    <n v="3"/>
    <s v="0.00"/>
    <s v="0.00"/>
    <s v="0.00"/>
    <s v="0.00"/>
    <s v="0.00"/>
    <s v="0.00"/>
    <n v="3"/>
  </r>
  <r>
    <n v="1001304"/>
    <s v="MATRIZ"/>
    <s v="COOPERATIVA DE AHORRO Y CREDITO LLACTA PURA"/>
    <n v="690075881001"/>
    <x v="0"/>
    <x v="1"/>
    <x v="0"/>
    <x v="0"/>
    <x v="2"/>
    <s v="RIOBAMBA"/>
    <s v="LIZARZABURU"/>
    <x v="1"/>
    <n v="1001381"/>
    <x v="0"/>
    <m/>
    <n v="23.05"/>
    <s v="0.00"/>
    <s v="0.00"/>
    <s v="0.00"/>
    <s v="0.00"/>
    <s v="0.00"/>
    <s v="0.00"/>
    <n v="23.05"/>
  </r>
  <r>
    <n v="1001305"/>
    <s v="MATRIZ"/>
    <s v="GUAMAN GUARANGA CESAR ENRIQUE"/>
    <n v="1713745741"/>
    <x v="1"/>
    <x v="1"/>
    <x v="0"/>
    <x v="2"/>
    <x v="2"/>
    <s v="RIOBAMBA"/>
    <s v="PUNIN"/>
    <x v="0"/>
    <n v="1001382"/>
    <x v="0"/>
    <m/>
    <n v="10.119999999999999"/>
    <s v="0.00"/>
    <s v="0.00"/>
    <s v="0.00"/>
    <s v="0.00"/>
    <s v="0.00"/>
    <s v="0.00"/>
    <n v="10.119999999999999"/>
  </r>
  <r>
    <n v="1001306"/>
    <s v="MATRIZ"/>
    <s v="PANCHEZ PUEBLA MARIA CECILIA "/>
    <n v="1708836265"/>
    <x v="0"/>
    <x v="1"/>
    <x v="0"/>
    <x v="3"/>
    <x v="1"/>
    <s v="QUITO"/>
    <s v="COCHAPAMBA"/>
    <x v="0"/>
    <n v="1001383"/>
    <x v="0"/>
    <m/>
    <n v="93.05"/>
    <s v="0.00"/>
    <s v="0.00"/>
    <s v="0.00"/>
    <s v="0.00"/>
    <s v="0.00"/>
    <s v="0.00"/>
    <n v="93.05"/>
  </r>
  <r>
    <n v="1001307"/>
    <s v="MATRIZ"/>
    <s v="GARZON VALLEJO PATRICIA KARINA "/>
    <n v="1717275281"/>
    <x v="0"/>
    <x v="1"/>
    <x v="0"/>
    <x v="1"/>
    <x v="1"/>
    <s v="QUITO"/>
    <s v="EL INCA"/>
    <x v="1"/>
    <n v="1001384"/>
    <x v="0"/>
    <m/>
    <n v="6.02"/>
    <s v="0.00"/>
    <s v="0.00"/>
    <s v="0.00"/>
    <s v="50.00"/>
    <s v="0.00"/>
    <s v="0.00"/>
    <n v="56.02"/>
  </r>
  <r>
    <n v="1001308"/>
    <s v="MATRIZ"/>
    <s v="CHIMBOLEMA LEMA CARLOS ALFREDO"/>
    <n v="1724190432"/>
    <x v="0"/>
    <x v="0"/>
    <x v="0"/>
    <x v="2"/>
    <x v="1"/>
    <s v="QUITO"/>
    <s v="IÑAQUITO"/>
    <x v="1"/>
    <n v="1001385"/>
    <x v="0"/>
    <m/>
    <n v="6.35"/>
    <s v="0.00"/>
    <s v="0.00"/>
    <s v="0.00"/>
    <s v="250.00"/>
    <s v="0.00"/>
    <s v="0.00"/>
    <n v="256.35000000000002"/>
  </r>
  <r>
    <n v="1001310"/>
    <s v="MATRIZ"/>
    <s v="AREVALO SAMANIEGO BELGICA BERTHA"/>
    <n v="1703357499"/>
    <x v="0"/>
    <x v="1"/>
    <x v="0"/>
    <x v="2"/>
    <x v="1"/>
    <s v="QUITO"/>
    <s v="ITCHIMBIA"/>
    <x v="1"/>
    <n v="1001386"/>
    <x v="0"/>
    <m/>
    <n v="0"/>
    <s v="0.00"/>
    <s v="0.00"/>
    <s v="0.00"/>
    <s v="0.00"/>
    <s v="0.00"/>
    <s v="0.00"/>
    <n v="0"/>
  </r>
  <r>
    <n v="1001309"/>
    <s v="MATRIZ"/>
    <s v="BUÑAY NIAMA OLGA BEATRIZ"/>
    <n v="650522873"/>
    <x v="1"/>
    <x v="1"/>
    <x v="0"/>
    <x v="2"/>
    <x v="2"/>
    <s v="RIOBAMBA"/>
    <s v="CACHA (CAB EN MACHANGARA)"/>
    <x v="0"/>
    <n v="1001387"/>
    <x v="0"/>
    <m/>
    <n v="119.5"/>
    <s v="0.00"/>
    <s v="0.00"/>
    <s v="0.00"/>
    <s v="0.00"/>
    <s v="0.00"/>
    <s v="0.00"/>
    <n v="119.5"/>
  </r>
  <r>
    <n v="1001311"/>
    <s v="MATRIZ"/>
    <s v="CURICAMA BARRIGAS EDISON DAVID"/>
    <n v="1714761507"/>
    <x v="0"/>
    <x v="0"/>
    <x v="0"/>
    <x v="2"/>
    <x v="1"/>
    <s v="QUITO"/>
    <s v="LA CONCEPCION"/>
    <x v="1"/>
    <n v="1001388"/>
    <x v="0"/>
    <m/>
    <n v="0"/>
    <s v="0.00"/>
    <s v="0.00"/>
    <s v="0.00"/>
    <s v="0.00"/>
    <s v="0.00"/>
    <s v="0.00"/>
    <n v="0"/>
  </r>
  <r>
    <n v="1001312"/>
    <s v="MATRIZ"/>
    <s v="SINCHE TIUPUL MARIA MICAELA "/>
    <n v="601895881"/>
    <x v="0"/>
    <x v="1"/>
    <x v="0"/>
    <x v="3"/>
    <x v="2"/>
    <s v="RIOBAMBA"/>
    <s v="YARUQUIES"/>
    <x v="1"/>
    <n v="1001389"/>
    <x v="0"/>
    <m/>
    <n v="3"/>
    <s v="0.00"/>
    <s v="0.00"/>
    <s v="0.00"/>
    <s v="0.00"/>
    <s v="0.00"/>
    <s v="0.00"/>
    <n v="3"/>
  </r>
  <r>
    <n v="1001313"/>
    <s v="MATRIZ"/>
    <s v="JANETA AULLA ROSA ."/>
    <n v="602982498"/>
    <x v="1"/>
    <x v="1"/>
    <x v="0"/>
    <x v="2"/>
    <x v="2"/>
    <s v="RIOBAMBA"/>
    <s v="CACHA (CAB EN MACHANGARA)"/>
    <x v="0"/>
    <n v="1001390"/>
    <x v="0"/>
    <m/>
    <n v="13.65"/>
    <s v="0.00"/>
    <s v="0.00"/>
    <s v="0.00"/>
    <s v="500.00"/>
    <s v="0.00"/>
    <s v="0.00"/>
    <n v="513.65"/>
  </r>
  <r>
    <n v="1001314"/>
    <s v="MATRIZ"/>
    <s v="JANETA JANETA ANGEL DANIEL "/>
    <n v="1757376049"/>
    <x v="1"/>
    <x v="1"/>
    <x v="0"/>
    <x v="3"/>
    <x v="1"/>
    <s v="QUITO"/>
    <s v="POMASQUI"/>
    <x v="0"/>
    <n v="1001391"/>
    <x v="0"/>
    <m/>
    <n v="31.02"/>
    <s v="0.00"/>
    <s v="0.00"/>
    <s v="0.00"/>
    <s v="0.00"/>
    <s v="0.00"/>
    <s v="0.00"/>
    <n v="31.02"/>
  </r>
  <r>
    <n v="1001315"/>
    <s v="MATRIZ"/>
    <s v="NIAMA PADILLA MARIA ."/>
    <n v="603462417"/>
    <x v="1"/>
    <x v="1"/>
    <x v="0"/>
    <x v="2"/>
    <x v="2"/>
    <s v="RIOBAMBA"/>
    <s v="CACHA (CAB EN MACHANGARA)"/>
    <x v="0"/>
    <n v="1001392"/>
    <x v="0"/>
    <m/>
    <n v="401.17"/>
    <s v="0.00"/>
    <s v="0.00"/>
    <s v="0.00"/>
    <s v="0.00"/>
    <s v="0.00"/>
    <s v="0.00"/>
    <n v="401.17"/>
  </r>
  <r>
    <n v="1001316"/>
    <s v="MATRIZ"/>
    <s v="VEGA CUSCO LUIS FERNANDO"/>
    <n v="502768492"/>
    <x v="1"/>
    <x v="0"/>
    <x v="0"/>
    <x v="2"/>
    <x v="11"/>
    <s v="PUJILI"/>
    <s v="ZUMBAHUA"/>
    <x v="0"/>
    <n v="1001393"/>
    <x v="0"/>
    <m/>
    <n v="6.99"/>
    <s v="0.00"/>
    <s v="0.00"/>
    <s v="0.00"/>
    <s v="100.00"/>
    <s v="0.00"/>
    <s v="0.00"/>
    <n v="106.99"/>
  </r>
  <r>
    <n v="1001317"/>
    <s v="MATRIZ"/>
    <s v="LASO GUAYPACHA JAIME ORLANDO "/>
    <n v="201772852"/>
    <x v="0"/>
    <x v="0"/>
    <x v="0"/>
    <x v="2"/>
    <x v="0"/>
    <s v="GUARANDA"/>
    <s v="JULIO E. MORENO (CATANAHUAN GRANDE)"/>
    <x v="0"/>
    <n v="1001394"/>
    <x v="0"/>
    <m/>
    <n v="0.01"/>
    <s v="0.00"/>
    <s v="0.00"/>
    <s v="0.00"/>
    <s v="50.00"/>
    <s v="0.00"/>
    <s v="0.01"/>
    <n v="50.01"/>
  </r>
  <r>
    <n v="1001318"/>
    <s v="MATRIZ"/>
    <s v="VIVAS MOSQUERA GEOVANNY ROBERTO "/>
    <n v="1711917458"/>
    <x v="0"/>
    <x v="0"/>
    <x v="0"/>
    <x v="1"/>
    <x v="1"/>
    <s v="QUITO"/>
    <s v="COTOCOLLAO"/>
    <x v="1"/>
    <n v="1001395"/>
    <x v="0"/>
    <m/>
    <n v="108.41"/>
    <s v="0.00"/>
    <s v="0.00"/>
    <s v="0.00"/>
    <s v="0.00"/>
    <s v="0.00"/>
    <s v="0.00"/>
    <n v="108.41"/>
  </r>
  <r>
    <n v="1001319"/>
    <s v="MATRIZ"/>
    <s v="CRIOLLO NIAMA MARIA ."/>
    <n v="603704719"/>
    <x v="0"/>
    <x v="1"/>
    <x v="0"/>
    <x v="2"/>
    <x v="1"/>
    <s v="QUITO"/>
    <s v="QUITUMBE"/>
    <x v="1"/>
    <n v="1001396"/>
    <x v="0"/>
    <m/>
    <n v="0.64"/>
    <s v="0.00"/>
    <s v="0.00"/>
    <s v="0.00"/>
    <s v="0.00"/>
    <s v="0.00"/>
    <s v="0.00"/>
    <n v="0.64"/>
  </r>
  <r>
    <n v="1001320"/>
    <s v="MATRIZ"/>
    <s v="PAÑO CUMIÑA JOSE FERNANDO "/>
    <n v="1728688951"/>
    <x v="1"/>
    <x v="1"/>
    <x v="0"/>
    <x v="2"/>
    <x v="1"/>
    <s v="QUITO"/>
    <s v="COTOCOLLAO"/>
    <x v="1"/>
    <n v="1001397"/>
    <x v="0"/>
    <m/>
    <n v="10.08"/>
    <s v="0.00"/>
    <s v="0.00"/>
    <s v="0.00"/>
    <s v="0.00"/>
    <s v="0.00"/>
    <s v="0.00"/>
    <n v="10.08"/>
  </r>
  <r>
    <n v="1001321"/>
    <s v="MATRIZ"/>
    <s v="GUAMAN USHCA RAMONA ."/>
    <n v="912585031"/>
    <x v="1"/>
    <x v="1"/>
    <x v="0"/>
    <x v="2"/>
    <x v="2"/>
    <s v="COLTA"/>
    <s v="CAJABAMBA"/>
    <x v="1"/>
    <n v="1001398"/>
    <x v="0"/>
    <m/>
    <n v="3"/>
    <s v="0.00"/>
    <s v="0.00"/>
    <s v="0.00"/>
    <s v="0.00"/>
    <s v="0.00"/>
    <s v="0.00"/>
    <n v="3"/>
  </r>
  <r>
    <n v="1001322"/>
    <s v="MATRIZ"/>
    <s v="IBAÑEZ CHIPANTASI MARIA BELEN"/>
    <n v="1753514098"/>
    <x v="0"/>
    <x v="1"/>
    <x v="0"/>
    <x v="1"/>
    <x v="1"/>
    <s v="QUITO"/>
    <s v="POMASQUI"/>
    <x v="0"/>
    <n v="1001399"/>
    <x v="0"/>
    <m/>
    <n v="47.66"/>
    <s v="0.00"/>
    <s v="0.00"/>
    <s v="0.00"/>
    <s v="157.00"/>
    <s v="0.00"/>
    <s v="0.00"/>
    <n v="204.66"/>
  </r>
  <r>
    <n v="1001323"/>
    <s v="MATRIZ"/>
    <s v="HERRERA FLORES HENRRY PATRICIO"/>
    <n v="1710111590"/>
    <x v="0"/>
    <x v="0"/>
    <x v="0"/>
    <x v="5"/>
    <x v="1"/>
    <s v="QUITO"/>
    <s v="LA CONCEPCION"/>
    <x v="1"/>
    <n v="1001400"/>
    <x v="0"/>
    <m/>
    <n v="4.21"/>
    <s v="0.00"/>
    <s v="0.00"/>
    <s v="0.00"/>
    <s v="90.00"/>
    <s v="0.00"/>
    <s v="0.00"/>
    <n v="94.21"/>
  </r>
  <r>
    <n v="1001324"/>
    <s v="MATRIZ"/>
    <s v="NIAMA PADILLA JUANA MARIANA "/>
    <n v="603453374"/>
    <x v="1"/>
    <x v="1"/>
    <x v="0"/>
    <x v="2"/>
    <x v="2"/>
    <s v="RIOBAMBA"/>
    <s v="CACHA (CAB EN MACHANGARA)"/>
    <x v="0"/>
    <n v="1001401"/>
    <x v="0"/>
    <m/>
    <n v="0.01"/>
    <s v="0.00"/>
    <s v="0.00"/>
    <s v="0.00"/>
    <s v="0.00"/>
    <s v="0.00"/>
    <s v="0.00"/>
    <n v="0.01"/>
  </r>
  <r>
    <n v="1001325"/>
    <s v="MATRIZ"/>
    <s v="RUIZ ACOSTA DIEGO PATRICIO"/>
    <n v="1714989413"/>
    <x v="0"/>
    <x v="0"/>
    <x v="0"/>
    <x v="1"/>
    <x v="1"/>
    <s v="QUITO"/>
    <s v="LA CONCEPCION"/>
    <x v="1"/>
    <n v="1001402"/>
    <x v="0"/>
    <m/>
    <n v="5.87"/>
    <s v="0.00"/>
    <s v="0.00"/>
    <s v="0.00"/>
    <s v="0.00"/>
    <s v="0.00"/>
    <s v="0.00"/>
    <n v="5.87"/>
  </r>
  <r>
    <n v="1001326"/>
    <s v="MATRIZ"/>
    <s v="VIRACOCHA TOAZO BRITHANY ALEXANDRA "/>
    <n v="1752279453"/>
    <x v="0"/>
    <x v="1"/>
    <x v="0"/>
    <x v="1"/>
    <x v="1"/>
    <s v="QUITO"/>
    <s v="COTOCOLLAO"/>
    <x v="1"/>
    <n v="1001403"/>
    <x v="0"/>
    <m/>
    <n v="108.04"/>
    <s v="0.00"/>
    <s v="0.00"/>
    <s v="0.00"/>
    <s v="0.00"/>
    <s v="0.00"/>
    <s v="0.00"/>
    <n v="108.04"/>
  </r>
  <r>
    <n v="1001327"/>
    <s v="MATRIZ"/>
    <s v="CARRANZA HERRERA YESICA MARIUXI "/>
    <n v="1717112120"/>
    <x v="0"/>
    <x v="1"/>
    <x v="0"/>
    <x v="2"/>
    <x v="1"/>
    <s v="QUITO"/>
    <s v="COTOCOLLAO"/>
    <x v="1"/>
    <n v="1001404"/>
    <x v="0"/>
    <m/>
    <n v="111.92"/>
    <s v="0.00"/>
    <s v="0.00"/>
    <s v="0.00"/>
    <s v="0.00"/>
    <s v="0.00"/>
    <s v="0.00"/>
    <n v="111.92"/>
  </r>
  <r>
    <n v="1001328"/>
    <s v="MATRIZ"/>
    <s v="TOAQUIZA ILAQUICHE MELIDA CRISTINA"/>
    <n v="1756194054"/>
    <x v="1"/>
    <x v="1"/>
    <x v="0"/>
    <x v="1"/>
    <x v="11"/>
    <s v="LATACUNGA"/>
    <s v="LA MATRIZ"/>
    <x v="1"/>
    <n v="1001405"/>
    <x v="0"/>
    <m/>
    <n v="13.87"/>
    <s v="0.00"/>
    <s v="0.00"/>
    <s v="0.00"/>
    <s v="0.00"/>
    <s v="0.00"/>
    <s v="0.00"/>
    <n v="13.87"/>
  </r>
  <r>
    <n v="1001329"/>
    <s v="MATRIZ"/>
    <s v="LOPEZ BARREZUETA CESAR XAVIER"/>
    <n v="1722211354"/>
    <x v="0"/>
    <x v="0"/>
    <x v="0"/>
    <x v="1"/>
    <x v="15"/>
    <s v="ESMERALDAS"/>
    <s v="ESMERALDAS"/>
    <x v="1"/>
    <n v="1001406"/>
    <x v="0"/>
    <m/>
    <n v="0.06"/>
    <s v="0.00"/>
    <s v="0.00"/>
    <s v="0.00"/>
    <s v="144.20"/>
    <s v="0.00"/>
    <s v="0.00"/>
    <n v="144.26"/>
  </r>
  <r>
    <n v="1001330"/>
    <s v="MATRIZ"/>
    <s v="GUADALUPE VELOZ ELSA ROCIO"/>
    <n v="604123828"/>
    <x v="0"/>
    <x v="1"/>
    <x v="0"/>
    <x v="0"/>
    <x v="2"/>
    <s v="RIOBAMBA"/>
    <s v="VELOZ"/>
    <x v="1"/>
    <n v="1001407"/>
    <x v="0"/>
    <m/>
    <n v="3.01"/>
    <s v="0.00"/>
    <s v="0.00"/>
    <s v="0.00"/>
    <s v="0.00"/>
    <s v="0.00"/>
    <s v="0.00"/>
    <n v="3.01"/>
  </r>
  <r>
    <n v="1001331"/>
    <s v="MATRIZ"/>
    <s v="MONTESDEOCA CHAVEZ PAUL ROMULO"/>
    <n v="1754366282"/>
    <x v="0"/>
    <x v="0"/>
    <x v="0"/>
    <x v="1"/>
    <x v="1"/>
    <s v="QUITO"/>
    <s v="LA CONCEPCION"/>
    <x v="1"/>
    <n v="1001408"/>
    <x v="0"/>
    <m/>
    <n v="7.0000000000000007E-2"/>
    <s v="0.00"/>
    <s v="0.00"/>
    <s v="0.00"/>
    <s v="150.00"/>
    <s v="0.00"/>
    <s v="0.00"/>
    <n v="150.07"/>
  </r>
  <r>
    <n v="1001332"/>
    <s v="MATRIZ"/>
    <s v="PADILLA AUQUILLA MARCO VINICIO"/>
    <n v="605143528"/>
    <x v="0"/>
    <x v="0"/>
    <x v="0"/>
    <x v="1"/>
    <x v="2"/>
    <s v="RIOBAMBA"/>
    <s v="CACHA (CAB EN MACHANGARA)"/>
    <x v="0"/>
    <n v="1001409"/>
    <x v="0"/>
    <m/>
    <n v="3"/>
    <s v="0.00"/>
    <s v="0.00"/>
    <s v="0.00"/>
    <s v="0.00"/>
    <s v="0.00"/>
    <s v="0.00"/>
    <n v="3"/>
  </r>
  <r>
    <n v="1001333"/>
    <s v="MATRIZ"/>
    <s v="EVAS EVAS OLMEDO ISRAEL"/>
    <n v="605896190"/>
    <x v="1"/>
    <x v="0"/>
    <x v="0"/>
    <x v="1"/>
    <x v="2"/>
    <s v="ALAUSI"/>
    <s v="TIXAN"/>
    <x v="0"/>
    <n v="1001410"/>
    <x v="0"/>
    <m/>
    <n v="3.05"/>
    <s v="0.00"/>
    <s v="0.00"/>
    <s v="0.00"/>
    <s v="0.00"/>
    <s v="0.00"/>
    <s v="0.00"/>
    <n v="3.05"/>
  </r>
  <r>
    <n v="1001334"/>
    <s v="MATRIZ"/>
    <s v="CONGACHA MULLO MARIA ANTONIA"/>
    <n v="1714668926"/>
    <x v="1"/>
    <x v="1"/>
    <x v="0"/>
    <x v="2"/>
    <x v="2"/>
    <s v="RIOBAMBA"/>
    <s v="YARUQUIES"/>
    <x v="1"/>
    <n v="1001411"/>
    <x v="0"/>
    <m/>
    <n v="494.89"/>
    <s v="0.00"/>
    <s v="0.00"/>
    <s v="0.00"/>
    <s v="0.00"/>
    <s v="0.00"/>
    <s v="0.00"/>
    <n v="494.89"/>
  </r>
  <r>
    <n v="1001335"/>
    <s v="MATRIZ"/>
    <s v="COLIMBA PERUGACHI MILTON VINICIO"/>
    <n v="1002641213"/>
    <x v="1"/>
    <x v="0"/>
    <x v="0"/>
    <x v="1"/>
    <x v="7"/>
    <s v="IBARRA"/>
    <s v="ANGOCHAGUA"/>
    <x v="0"/>
    <n v="1001412"/>
    <x v="0"/>
    <m/>
    <n v="28.01"/>
    <s v="0.00"/>
    <s v="0.00"/>
    <s v="0.00"/>
    <s v="0.00"/>
    <s v="0.00"/>
    <s v="0.00"/>
    <n v="28.01"/>
  </r>
  <r>
    <n v="1001336"/>
    <s v="MATRIZ"/>
    <s v="PADILLA LEMACHE EDISON SERGIO"/>
    <n v="1754043014"/>
    <x v="0"/>
    <x v="0"/>
    <x v="0"/>
    <x v="1"/>
    <x v="1"/>
    <s v="QUITO"/>
    <s v="LA MAGDALENA"/>
    <x v="1"/>
    <n v="1001413"/>
    <x v="0"/>
    <m/>
    <n v="0"/>
    <s v="0.00"/>
    <s v="0.00"/>
    <s v="0.00"/>
    <s v="0.00"/>
    <s v="0.00"/>
    <s v="0.00"/>
    <n v="0"/>
  </r>
  <r>
    <n v="1001337"/>
    <s v="MATRIZ"/>
    <s v="TIPANTUÑA VEGA EDWIN ROLANDO "/>
    <n v="503443210"/>
    <x v="0"/>
    <x v="0"/>
    <x v="0"/>
    <x v="1"/>
    <x v="1"/>
    <s v="QUITO"/>
    <s v="COTOCOLLAO"/>
    <x v="1"/>
    <n v="1001414"/>
    <x v="0"/>
    <m/>
    <n v="0.35"/>
    <s v="0.00"/>
    <s v="0.00"/>
    <s v="0.00"/>
    <s v="0.00"/>
    <s v="0.00"/>
    <s v="0.00"/>
    <n v="0.35"/>
  </r>
  <r>
    <n v="1001338"/>
    <s v="MATRIZ"/>
    <s v="LANCHIMBA BURGA MARIA ESTHELA"/>
    <n v="1003784376"/>
    <x v="1"/>
    <x v="1"/>
    <x v="0"/>
    <x v="2"/>
    <x v="1"/>
    <s v="QUITO"/>
    <s v="COTOCOLLAO"/>
    <x v="1"/>
    <n v="1001415"/>
    <x v="0"/>
    <m/>
    <n v="0"/>
    <s v="0.00"/>
    <s v="0.00"/>
    <s v="0.00"/>
    <s v="0.00"/>
    <s v="0.00"/>
    <s v="0.00"/>
    <n v="0"/>
  </r>
  <r>
    <n v="1001339"/>
    <s v="MATRIZ"/>
    <s v="QUIROLA MONDRAGON JERLY DAVID"/>
    <n v="1724812977"/>
    <x v="0"/>
    <x v="0"/>
    <x v="0"/>
    <x v="1"/>
    <x v="1"/>
    <s v="QUITO"/>
    <s v="COTOCOLLAO"/>
    <x v="1"/>
    <n v="1001416"/>
    <x v="0"/>
    <m/>
    <n v="27.26"/>
    <s v="0.00"/>
    <s v="0.00"/>
    <s v="0.00"/>
    <s v="0.00"/>
    <s v="0.00"/>
    <s v="0.00"/>
    <n v="27.26"/>
  </r>
  <r>
    <n v="1001340"/>
    <s v="MATRIZ"/>
    <s v="IBARRA SOLIS EDWIN HERNAN"/>
    <n v="603808502"/>
    <x v="1"/>
    <x v="0"/>
    <x v="0"/>
    <x v="1"/>
    <x v="2"/>
    <s v="CUMANDA"/>
    <s v="CUMANDA"/>
    <x v="1"/>
    <n v="1001417"/>
    <x v="0"/>
    <m/>
    <n v="20.170000000000002"/>
    <s v="0.00"/>
    <s v="0.00"/>
    <s v="0.00"/>
    <s v="0.00"/>
    <s v="0.00"/>
    <s v="0.00"/>
    <n v="20.170000000000002"/>
  </r>
  <r>
    <n v="1001341"/>
    <s v="MATRIZ"/>
    <s v="DE LA CRUZ AYALA KARINA FERNANDA"/>
    <n v="1727272500"/>
    <x v="0"/>
    <x v="1"/>
    <x v="0"/>
    <x v="1"/>
    <x v="1"/>
    <s v="QUITO"/>
    <s v="COTOCOLLAO"/>
    <x v="1"/>
    <n v="1001418"/>
    <x v="0"/>
    <m/>
    <n v="0.03"/>
    <s v="0.00"/>
    <s v="0.00"/>
    <s v="0.00"/>
    <s v="48.00"/>
    <s v="0.00"/>
    <s v="0.00"/>
    <n v="48.03"/>
  </r>
  <r>
    <n v="1001342"/>
    <s v="MATRIZ"/>
    <s v="URQUIZO SINALUISA JUAN DIEGO"/>
    <n v="1753741451"/>
    <x v="1"/>
    <x v="1"/>
    <x v="0"/>
    <x v="2"/>
    <x v="1"/>
    <s v="QUITO"/>
    <s v="COTOCOLLAO"/>
    <x v="1"/>
    <n v="1001419"/>
    <x v="0"/>
    <m/>
    <n v="6.08"/>
    <s v="0.00"/>
    <s v="0.00"/>
    <s v="0.00"/>
    <s v="0.00"/>
    <s v="0.00"/>
    <s v="0.00"/>
    <n v="6.08"/>
  </r>
  <r>
    <n v="1001344"/>
    <s v="MATRIZ"/>
    <s v="CACHUMBA CAIZA SEGUNDO PEDRO "/>
    <n v="1711289551"/>
    <x v="0"/>
    <x v="1"/>
    <x v="0"/>
    <x v="1"/>
    <x v="1"/>
    <s v="QUITO"/>
    <s v="COTOCOLLAO"/>
    <x v="1"/>
    <n v="1001421"/>
    <x v="0"/>
    <m/>
    <n v="3.25"/>
    <s v="0.00"/>
    <s v="0.00"/>
    <s v="0.00"/>
    <s v="300.00"/>
    <s v="0.00"/>
    <s v="0.00"/>
    <n v="303.25"/>
  </r>
  <r>
    <n v="1001345"/>
    <s v="MATRIZ"/>
    <s v="URQUIZO VALDEZ MARIA ROSA"/>
    <n v="1716460884"/>
    <x v="1"/>
    <x v="1"/>
    <x v="0"/>
    <x v="2"/>
    <x v="2"/>
    <s v="RIOBAMBA"/>
    <s v="YARUQUIES"/>
    <x v="1"/>
    <n v="1001422"/>
    <x v="0"/>
    <m/>
    <n v="0.04"/>
    <s v="0.00"/>
    <s v="0.00"/>
    <s v="0.00"/>
    <s v="90.00"/>
    <s v="0.00"/>
    <s v="0.00"/>
    <n v="90.04"/>
  </r>
  <r>
    <n v="1001347"/>
    <s v="MATRIZ"/>
    <s v="TOGLLA BANSHUY LORENZO ."/>
    <n v="602133472"/>
    <x v="1"/>
    <x v="1"/>
    <x v="0"/>
    <x v="2"/>
    <x v="2"/>
    <s v="RIOBAMBA"/>
    <s v="YARUQUIES"/>
    <x v="1"/>
    <n v="1001424"/>
    <x v="0"/>
    <m/>
    <n v="3"/>
    <s v="0.00"/>
    <s v="0.00"/>
    <s v="0.00"/>
    <s v="0.00"/>
    <s v="0.00"/>
    <s v="0.00"/>
    <n v="3"/>
  </r>
  <r>
    <n v="1001348"/>
    <s v="MATRIZ"/>
    <s v="VIVAS MORETA ZOILA AMADA "/>
    <n v="1703711596"/>
    <x v="0"/>
    <x v="1"/>
    <x v="0"/>
    <x v="1"/>
    <x v="1"/>
    <s v="QUITO"/>
    <s v="COTOCOLLAO"/>
    <x v="1"/>
    <n v="1001425"/>
    <x v="0"/>
    <m/>
    <n v="0"/>
    <s v="0.00"/>
    <s v="0.00"/>
    <s v="0.00"/>
    <s v="0.00"/>
    <s v="0.00"/>
    <s v="0.00"/>
    <n v="0"/>
  </r>
  <r>
    <n v="1001349"/>
    <s v="MATRIZ"/>
    <s v="GARCIA VIVAS JHOJANA LORENA "/>
    <n v="1713157392"/>
    <x v="0"/>
    <x v="1"/>
    <x v="0"/>
    <x v="1"/>
    <x v="1"/>
    <s v="QUITO"/>
    <s v="COTOCOLLAO"/>
    <x v="1"/>
    <n v="1001426"/>
    <x v="0"/>
    <m/>
    <n v="1"/>
    <s v="0.00"/>
    <s v="0.00"/>
    <s v="0.00"/>
    <s v="0.00"/>
    <s v="0.00"/>
    <s v="0.00"/>
    <n v="1"/>
  </r>
  <r>
    <n v="1001350"/>
    <s v="MATRIZ"/>
    <s v="QUISHPE HEREDIA JOSSELIN MARIBEL"/>
    <n v="1753100740"/>
    <x v="0"/>
    <x v="1"/>
    <x v="0"/>
    <x v="0"/>
    <x v="1"/>
    <s v="QUITO"/>
    <s v="COTOCOLLAO"/>
    <x v="1"/>
    <n v="1001427"/>
    <x v="0"/>
    <m/>
    <n v="0.09"/>
    <s v="0.00"/>
    <s v="0.00"/>
    <s v="0.00"/>
    <s v="121.70"/>
    <s v="0.00"/>
    <s v="0.00"/>
    <n v="121.79"/>
  </r>
  <r>
    <n v="1001351"/>
    <s v="MATRIZ"/>
    <s v="IBARRA GAIBOR MONICA DEL PILAR "/>
    <n v="1711357044"/>
    <x v="0"/>
    <x v="1"/>
    <x v="0"/>
    <x v="1"/>
    <x v="1"/>
    <s v="QUITO"/>
    <s v="CHIMBACALLE"/>
    <x v="1"/>
    <n v="1001428"/>
    <x v="0"/>
    <m/>
    <n v="7.77"/>
    <s v="0.00"/>
    <s v="0.00"/>
    <s v="0.00"/>
    <s v="470.00"/>
    <s v="0.00"/>
    <s v="0.00"/>
    <n v="477.77"/>
  </r>
  <r>
    <n v="1001352"/>
    <s v="MATRIZ"/>
    <s v="TIUPUL MOROCHO MARCO VINICIO "/>
    <n v="604604116"/>
    <x v="1"/>
    <x v="0"/>
    <x v="0"/>
    <x v="1"/>
    <x v="2"/>
    <s v="RIOBAMBA"/>
    <s v="CACHA (CAB EN MACHANGARA)"/>
    <x v="0"/>
    <n v="1001429"/>
    <x v="0"/>
    <m/>
    <n v="0"/>
    <s v="0.00"/>
    <s v="0.00"/>
    <s v="0.00"/>
    <s v="0.00"/>
    <s v="0.00"/>
    <s v="0.00"/>
    <n v="0"/>
  </r>
  <r>
    <n v="1001353"/>
    <s v="MATRIZ"/>
    <s v="CHICAIZA CEPEDA EFRAIN ."/>
    <n v="603815234"/>
    <x v="0"/>
    <x v="0"/>
    <x v="0"/>
    <x v="2"/>
    <x v="2"/>
    <s v="COLTA"/>
    <s v="COLUMBE"/>
    <x v="0"/>
    <n v="1001430"/>
    <x v="0"/>
    <m/>
    <n v="420.97"/>
    <s v="0.00"/>
    <s v="0.00"/>
    <s v="0.00"/>
    <s v="0.00"/>
    <s v="0.00"/>
    <s v="0.01"/>
    <n v="420.97"/>
  </r>
  <r>
    <n v="1001354"/>
    <s v="MATRIZ"/>
    <s v="MACAS LEMA SILVIA MARIBEL "/>
    <n v="605600618"/>
    <x v="1"/>
    <x v="1"/>
    <x v="0"/>
    <x v="1"/>
    <x v="2"/>
    <s v="COLTA"/>
    <s v="CAJABAMBA"/>
    <x v="1"/>
    <n v="1001431"/>
    <x v="0"/>
    <m/>
    <n v="24.24"/>
    <s v="0.00"/>
    <s v="0.00"/>
    <s v="0.00"/>
    <s v="0.00"/>
    <s v="0.00"/>
    <s v="0.00"/>
    <n v="24.24"/>
  </r>
  <r>
    <n v="1001356"/>
    <s v="MATRIZ"/>
    <s v="GUAYPACHA GUALACEO JOEL ESTALIN "/>
    <n v="1728865096"/>
    <x v="1"/>
    <x v="0"/>
    <x v="0"/>
    <x v="2"/>
    <x v="1"/>
    <s v="QUITO"/>
    <s v="COTOCOLLAO"/>
    <x v="1"/>
    <n v="1001432"/>
    <x v="0"/>
    <m/>
    <n v="38.06"/>
    <s v="0.00"/>
    <s v="0.00"/>
    <s v="0.00"/>
    <s v="0.00"/>
    <s v="0.00"/>
    <s v="0.00"/>
    <n v="38.06"/>
  </r>
  <r>
    <n v="1001355"/>
    <s v="MATRIZ"/>
    <s v="URQUIZO URQUIZO JUAN ."/>
    <n v="602701732"/>
    <x v="1"/>
    <x v="0"/>
    <x v="0"/>
    <x v="2"/>
    <x v="2"/>
    <s v="COLTA"/>
    <s v="CAJABAMBA"/>
    <x v="1"/>
    <n v="1001433"/>
    <x v="0"/>
    <m/>
    <n v="13.02"/>
    <s v="0.00"/>
    <s v="0.00"/>
    <s v="0.00"/>
    <s v="0.00"/>
    <s v="0.00"/>
    <s v="0.00"/>
    <n v="13.02"/>
  </r>
  <r>
    <n v="1001357"/>
    <s v="MATRIZ"/>
    <s v="ACOSTA TUTASIG DAVID FERNANDO"/>
    <n v="1723188213"/>
    <x v="0"/>
    <x v="0"/>
    <x v="0"/>
    <x v="1"/>
    <x v="1"/>
    <s v="QUITO"/>
    <s v="COTOCOLLAO"/>
    <x v="1"/>
    <n v="1001434"/>
    <x v="0"/>
    <m/>
    <n v="4.33"/>
    <s v="0.00"/>
    <s v="0.00"/>
    <s v="0.00"/>
    <s v="250.00"/>
    <s v="0.00"/>
    <s v="0.01"/>
    <n v="254.33"/>
  </r>
  <r>
    <n v="1001359"/>
    <s v="MATRIZ"/>
    <s v="DOMINGUEZ VERA ALFREDO EDUARDO"/>
    <n v="1308712601"/>
    <x v="0"/>
    <x v="0"/>
    <x v="0"/>
    <x v="1"/>
    <x v="1"/>
    <s v="QUITO"/>
    <s v="COTOCOLLAO"/>
    <x v="1"/>
    <n v="1001435"/>
    <x v="0"/>
    <m/>
    <n v="5.58"/>
    <s v="0.00"/>
    <s v="0.00"/>
    <s v="0.00"/>
    <s v="0.00"/>
    <s v="0.00"/>
    <s v="0.00"/>
    <n v="5.58"/>
  </r>
  <r>
    <n v="1001360"/>
    <s v="MATRIZ"/>
    <s v="REMACHE CAIZA WILSON EDUARDO "/>
    <n v="1711420610"/>
    <x v="0"/>
    <x v="0"/>
    <x v="0"/>
    <x v="1"/>
    <x v="1"/>
    <s v="QUITO"/>
    <s v="COTOCOLLAO"/>
    <x v="1"/>
    <n v="1001436"/>
    <x v="0"/>
    <m/>
    <n v="23.38"/>
    <s v="0.00"/>
    <s v="0.00"/>
    <s v="0.00"/>
    <s v="0.00"/>
    <s v="0.00"/>
    <s v="0.00"/>
    <n v="23.38"/>
  </r>
  <r>
    <n v="1001358"/>
    <s v="MATRIZ"/>
    <s v="GUAIPACHA CARRILLO MARCO VINICIO "/>
    <n v="1750296186"/>
    <x v="0"/>
    <x v="1"/>
    <x v="0"/>
    <x v="1"/>
    <x v="1"/>
    <s v="QUITO"/>
    <s v="QUITUMBE"/>
    <x v="1"/>
    <n v="1001437"/>
    <x v="0"/>
    <m/>
    <n v="10.039999999999999"/>
    <s v="0.00"/>
    <s v="0.00"/>
    <s v="0.00"/>
    <s v="0.00"/>
    <s v="0.00"/>
    <s v="0.00"/>
    <n v="10.039999999999999"/>
  </r>
  <r>
    <n v="1001361"/>
    <s v="MATRIZ"/>
    <s v="PAZMIÑO TOAPANTA YUSET YAMILET "/>
    <n v="1752322493"/>
    <x v="0"/>
    <x v="1"/>
    <x v="0"/>
    <x v="2"/>
    <x v="1"/>
    <s v="QUITO"/>
    <s v="COTOCOLLAO"/>
    <x v="1"/>
    <n v="1001438"/>
    <x v="0"/>
    <m/>
    <n v="2"/>
    <s v="0.00"/>
    <s v="0.00"/>
    <s v="0.00"/>
    <s v="0.00"/>
    <s v="0.00"/>
    <s v="0.00"/>
    <n v="2"/>
  </r>
  <r>
    <n v="1001362"/>
    <s v="MATRIZ"/>
    <s v="MUÑOZ TOAPANTA JHOSTIN ALEXIS "/>
    <n v="1753031325"/>
    <x v="0"/>
    <x v="0"/>
    <x v="0"/>
    <x v="1"/>
    <x v="1"/>
    <s v="QUITO"/>
    <s v="COTOCOLLAO"/>
    <x v="1"/>
    <n v="1001439"/>
    <x v="0"/>
    <m/>
    <n v="2"/>
    <s v="0.00"/>
    <s v="0.00"/>
    <s v="0.00"/>
    <s v="0.00"/>
    <s v="0.00"/>
    <s v="0.00"/>
    <n v="2"/>
  </r>
  <r>
    <n v="1001363"/>
    <s v="MATRIZ"/>
    <s v="TARABATA IMBAQUINGO LUIS MEDARDO"/>
    <n v="1718054966"/>
    <x v="0"/>
    <x v="0"/>
    <x v="0"/>
    <x v="2"/>
    <x v="1"/>
    <s v="CAYAMBE"/>
    <s v="OLMEDO"/>
    <x v="1"/>
    <n v="1001440"/>
    <x v="0"/>
    <m/>
    <n v="3"/>
    <s v="0.00"/>
    <s v="0.00"/>
    <s v="0.00"/>
    <s v="0.00"/>
    <s v="0.00"/>
    <s v="0.00"/>
    <n v="3"/>
  </r>
  <r>
    <n v="1001364"/>
    <s v="MATRIZ"/>
    <s v="GUALAN APUGLLON MARIA JUANA"/>
    <n v="603708520"/>
    <x v="1"/>
    <x v="1"/>
    <x v="0"/>
    <x v="2"/>
    <x v="2"/>
    <s v="RIOBAMBA"/>
    <s v="LIZARZABURU"/>
    <x v="1"/>
    <n v="1001441"/>
    <x v="0"/>
    <m/>
    <n v="3"/>
    <s v="0.00"/>
    <s v="0.00"/>
    <s v="0.00"/>
    <s v="0.00"/>
    <s v="0.00"/>
    <s v="0.00"/>
    <n v="3"/>
  </r>
  <r>
    <n v="1001365"/>
    <s v="MATRIZ"/>
    <s v="HERRERA POZO ADRIANA PAOLA "/>
    <n v="1600661415"/>
    <x v="0"/>
    <x v="1"/>
    <x v="0"/>
    <x v="0"/>
    <x v="2"/>
    <s v="RIOBAMBA"/>
    <s v="VELOZ"/>
    <x v="1"/>
    <n v="1001442"/>
    <x v="0"/>
    <m/>
    <n v="28.3"/>
    <s v="0.00"/>
    <s v="0.00"/>
    <s v="0.00"/>
    <s v="150.00"/>
    <s v="0.00"/>
    <s v="0.01"/>
    <n v="178.3"/>
  </r>
  <r>
    <n v="1001366"/>
    <s v="MATRIZ"/>
    <s v="GAVELA PEREZ GABRIELA INES"/>
    <n v="1718249145"/>
    <x v="0"/>
    <x v="1"/>
    <x v="0"/>
    <x v="1"/>
    <x v="1"/>
    <s v="QUITO"/>
    <s v="COTOCOLLAO"/>
    <x v="1"/>
    <n v="1001443"/>
    <x v="0"/>
    <m/>
    <n v="0.89"/>
    <s v="0.00"/>
    <s v="0.00"/>
    <s v="0.00"/>
    <s v="30.00"/>
    <s v="0.00"/>
    <s v="0.00"/>
    <n v="30.89"/>
  </r>
  <r>
    <n v="1001367"/>
    <s v="MATRIZ"/>
    <s v="TUTILLO GUAÑA LAURA SUSANA "/>
    <n v="1705808911"/>
    <x v="0"/>
    <x v="1"/>
    <x v="0"/>
    <x v="2"/>
    <x v="1"/>
    <s v="QUITO"/>
    <s v="COTOCOLLAO"/>
    <x v="1"/>
    <n v="1001444"/>
    <x v="0"/>
    <m/>
    <n v="0.26"/>
    <s v="0.00"/>
    <s v="0.00"/>
    <s v="0.00"/>
    <s v="24.00"/>
    <s v="0.00"/>
    <s v="0.00"/>
    <n v="24.26"/>
  </r>
  <r>
    <n v="1001368"/>
    <s v="MATRIZ"/>
    <s v="HUARACA URQUIZO FANNY YOLANDA"/>
    <n v="1721865564"/>
    <x v="1"/>
    <x v="1"/>
    <x v="0"/>
    <x v="1"/>
    <x v="2"/>
    <s v="RIOBAMBA"/>
    <s v="CACHA (CAB EN MACHANGARA)"/>
    <x v="0"/>
    <n v="1001445"/>
    <x v="0"/>
    <m/>
    <n v="203.88"/>
    <s v="0.00"/>
    <s v="0.00"/>
    <s v="0.00"/>
    <s v="70.00"/>
    <s v="0.00"/>
    <s v="0.01"/>
    <n v="273.88"/>
  </r>
  <r>
    <n v="1001370"/>
    <s v="MATRIZ"/>
    <s v="GUAIPACHA YUMICEBA MARIA ANA"/>
    <n v="1723855860"/>
    <x v="0"/>
    <x v="1"/>
    <x v="0"/>
    <x v="2"/>
    <x v="2"/>
    <s v="RIOBAMBA"/>
    <s v="CACHA (CAB EN MACHANGARA)"/>
    <x v="0"/>
    <n v="1001447"/>
    <x v="0"/>
    <m/>
    <n v="38.049999999999997"/>
    <s v="0.00"/>
    <s v="0.00"/>
    <s v="0.00"/>
    <s v="0.00"/>
    <s v="0.00"/>
    <s v="0.00"/>
    <n v="38.049999999999997"/>
  </r>
  <r>
    <n v="1001371"/>
    <s v="MATRIZ"/>
    <s v="MASAPANTA GUANOLUISA JULIO ERNESTO "/>
    <n v="1712136033"/>
    <x v="0"/>
    <x v="1"/>
    <x v="0"/>
    <x v="2"/>
    <x v="11"/>
    <s v="LATACUNGA"/>
    <s v="BELISARIO QUEVEDO (GUANAILIN)"/>
    <x v="0"/>
    <n v="1001448"/>
    <x v="0"/>
    <m/>
    <n v="77.06"/>
    <s v="0.00"/>
    <s v="0.00"/>
    <s v="0.00"/>
    <s v="0.00"/>
    <s v="0.00"/>
    <s v="0.00"/>
    <n v="77.06"/>
  </r>
  <r>
    <n v="1001372"/>
    <s v="MATRIZ"/>
    <s v="GUAYPACHA GUALACEO VERONICA ESTEFANIA "/>
    <n v="1727384271"/>
    <x v="0"/>
    <x v="0"/>
    <x v="0"/>
    <x v="3"/>
    <x v="1"/>
    <s v="QUITO"/>
    <s v="COTOCOLLAO"/>
    <x v="1"/>
    <n v="1001449"/>
    <x v="0"/>
    <m/>
    <n v="23.04"/>
    <s v="0.00"/>
    <s v="0.00"/>
    <s v="0.00"/>
    <s v="0.00"/>
    <s v="0.00"/>
    <s v="0.00"/>
    <n v="23.04"/>
  </r>
  <r>
    <n v="1001373"/>
    <s v="MATRIZ"/>
    <s v="MONTESDEOCA NOBOA ESTHELA PASTORIZA "/>
    <n v="603785197"/>
    <x v="0"/>
    <x v="1"/>
    <x v="0"/>
    <x v="1"/>
    <x v="2"/>
    <s v="RIOBAMBA"/>
    <s v="LIZARZABURU"/>
    <x v="1"/>
    <n v="1001450"/>
    <x v="0"/>
    <m/>
    <n v="0.01"/>
    <s v="0.00"/>
    <s v="0.00"/>
    <s v="0.00"/>
    <s v="0.00"/>
    <s v="0.00"/>
    <s v="0.00"/>
    <n v="0.01"/>
  </r>
  <r>
    <n v="1001374"/>
    <s v="MATRIZ"/>
    <s v="CACUANGO AUQUILLA JENNY ALEJANDRA"/>
    <n v="1756031975"/>
    <x v="0"/>
    <x v="0"/>
    <x v="0"/>
    <x v="1"/>
    <x v="1"/>
    <s v="QUITO"/>
    <s v="LA MAGDALENA"/>
    <x v="1"/>
    <n v="1001451"/>
    <x v="0"/>
    <m/>
    <n v="6"/>
    <s v="0.00"/>
    <s v="0.00"/>
    <s v="0.00"/>
    <s v="0.00"/>
    <s v="0.00"/>
    <s v="0.00"/>
    <n v="6"/>
  </r>
  <r>
    <n v="1001375"/>
    <s v="MATRIZ"/>
    <s v="SARABINO CUICHAN BRYAN BENJAMIN "/>
    <n v="1722319645"/>
    <x v="0"/>
    <x v="1"/>
    <x v="0"/>
    <x v="1"/>
    <x v="1"/>
    <s v="QUITO"/>
    <s v="COTOCOLLAO"/>
    <x v="1"/>
    <n v="1001452"/>
    <x v="0"/>
    <m/>
    <n v="0"/>
    <s v="0.00"/>
    <s v="0.00"/>
    <s v="0.00"/>
    <s v="0.00"/>
    <s v="0.00"/>
    <s v="0.00"/>
    <n v="0"/>
  </r>
  <r>
    <n v="1001376"/>
    <s v="MATRIZ"/>
    <s v="ANDRADE MORA PATRICIO ALEXANDER "/>
    <n v="1711613016"/>
    <x v="0"/>
    <x v="0"/>
    <x v="0"/>
    <x v="0"/>
    <x v="1"/>
    <s v="QUITO"/>
    <s v="COTOCOLLAO"/>
    <x v="1"/>
    <n v="1001453"/>
    <x v="0"/>
    <m/>
    <n v="0"/>
    <s v="0.00"/>
    <s v="0.00"/>
    <s v="0.00"/>
    <s v="16.44"/>
    <s v="0.00"/>
    <s v="0.00"/>
    <n v="16.440000000000001"/>
  </r>
  <r>
    <n v="1001378"/>
    <s v="MATRIZ"/>
    <s v="TASAMBAY VALDEZ ALBERTO "/>
    <n v="600891345"/>
    <x v="1"/>
    <x v="0"/>
    <x v="0"/>
    <x v="2"/>
    <x v="2"/>
    <s v="RIOBAMBA"/>
    <s v="YARUQUIES"/>
    <x v="1"/>
    <n v="1001454"/>
    <x v="0"/>
    <m/>
    <n v="2.2999999999999998"/>
    <s v="0.00"/>
    <s v="0.00"/>
    <s v="0.00"/>
    <s v="90.00"/>
    <s v="0.00"/>
    <s v="0.01"/>
    <n v="92.3"/>
  </r>
  <r>
    <n v="1001377"/>
    <s v="MATRIZ"/>
    <s v="AUQUILLA CARRILLO DANIEL ELIAS"/>
    <n v="604859397"/>
    <x v="1"/>
    <x v="0"/>
    <x v="0"/>
    <x v="1"/>
    <x v="2"/>
    <s v="RIOBAMBA"/>
    <s v="YARUQUIES"/>
    <x v="1"/>
    <n v="1001456"/>
    <x v="0"/>
    <m/>
    <n v="7.0000000000000007E-2"/>
    <s v="0.00"/>
    <s v="0.00"/>
    <s v="0.00"/>
    <s v="200.00"/>
    <s v="0.00"/>
    <s v="0.01"/>
    <n v="200.07"/>
  </r>
  <r>
    <n v="1001379"/>
    <s v="MATRIZ"/>
    <s v="CABEZAS PUENTE ALEXIS XAVIER "/>
    <n v="1723421929"/>
    <x v="0"/>
    <x v="0"/>
    <x v="0"/>
    <x v="1"/>
    <x v="1"/>
    <s v="QUITO"/>
    <s v="COTOCOLLAO"/>
    <x v="1"/>
    <n v="1001457"/>
    <x v="0"/>
    <m/>
    <n v="3"/>
    <s v="0.00"/>
    <s v="0.00"/>
    <s v="0.00"/>
    <s v="0.00"/>
    <s v="0.00"/>
    <s v="0.00"/>
    <n v="3"/>
  </r>
  <r>
    <n v="1001380"/>
    <s v="MATRIZ"/>
    <s v="PEREZ DAQUILEMA VALERIO ."/>
    <n v="603349499"/>
    <x v="0"/>
    <x v="0"/>
    <x v="0"/>
    <x v="2"/>
    <x v="2"/>
    <s v="GUAMOTE"/>
    <s v="PALMIRA"/>
    <x v="0"/>
    <n v="1001458"/>
    <x v="0"/>
    <m/>
    <n v="0.04"/>
    <s v="0.00"/>
    <s v="0.00"/>
    <s v="0.00"/>
    <s v="100.00"/>
    <s v="0.00"/>
    <s v="0.00"/>
    <n v="100.04"/>
  </r>
  <r>
    <n v="1001381"/>
    <s v="MATRIZ"/>
    <s v="PADILLA CARRILLO MARIA ROSA "/>
    <n v="1719884445"/>
    <x v="1"/>
    <x v="1"/>
    <x v="0"/>
    <x v="2"/>
    <x v="1"/>
    <s v="QUITO"/>
    <s v="SAN ROQUE"/>
    <x v="0"/>
    <n v="1001459"/>
    <x v="0"/>
    <m/>
    <n v="0.04"/>
    <s v="0.00"/>
    <s v="0.00"/>
    <s v="0.00"/>
    <s v="100.00"/>
    <s v="0.00"/>
    <s v="0.00"/>
    <n v="100.04"/>
  </r>
  <r>
    <n v="1001382"/>
    <s v="MATRIZ"/>
    <s v="CAMPOVERDE YAGUACHI GLENDA YADIRA "/>
    <n v="1711680379"/>
    <x v="0"/>
    <x v="1"/>
    <x v="0"/>
    <x v="1"/>
    <x v="1"/>
    <s v="QUITO"/>
    <s v="CARCELEN"/>
    <x v="1"/>
    <n v="1001460"/>
    <x v="0"/>
    <m/>
    <n v="3842.56"/>
    <s v="0.00"/>
    <s v="0.00"/>
    <s v="0.00"/>
    <s v="250.00"/>
    <s v="0.00"/>
    <s v="0.22"/>
    <n v="4092.56"/>
  </r>
  <r>
    <n v="1001383"/>
    <s v="MATRIZ"/>
    <s v="MALAN MUÑOZ JOSE BASILIO"/>
    <n v="602849960"/>
    <x v="1"/>
    <x v="0"/>
    <x v="0"/>
    <x v="1"/>
    <x v="2"/>
    <s v="GUAMOTE"/>
    <s v="PALMIRA"/>
    <x v="0"/>
    <n v="1001462"/>
    <x v="0"/>
    <m/>
    <n v="0.05"/>
    <s v="0.00"/>
    <s v="0.00"/>
    <s v="0.00"/>
    <s v="130.00"/>
    <s v="0.00"/>
    <s v="0.00"/>
    <n v="130.05000000000001"/>
  </r>
  <r>
    <n v="1001384"/>
    <s v="MATRIZ"/>
    <s v="CUICHAN HURTADO VICTOR MANUEL"/>
    <n v="1705942033"/>
    <x v="0"/>
    <x v="0"/>
    <x v="0"/>
    <x v="1"/>
    <x v="1"/>
    <s v="QUITO"/>
    <s v="COTOCOLLAO"/>
    <x v="1"/>
    <n v="1001463"/>
    <x v="0"/>
    <m/>
    <n v="73.64"/>
    <s v="0.00"/>
    <s v="0.00"/>
    <s v="0.00"/>
    <s v="0.00"/>
    <s v="0.00"/>
    <s v="0.00"/>
    <n v="73.64"/>
  </r>
  <r>
    <n v="1001385"/>
    <s v="MATRIZ"/>
    <s v="GOMEZ GAVILEMA EVELIN TATIANA "/>
    <n v="1729196244"/>
    <x v="0"/>
    <x v="1"/>
    <x v="0"/>
    <x v="1"/>
    <x v="1"/>
    <s v="QUITO"/>
    <s v="COTOCOLLAO"/>
    <x v="1"/>
    <n v="1001464"/>
    <x v="0"/>
    <m/>
    <n v="8.33"/>
    <s v="0.00"/>
    <s v="0.00"/>
    <s v="0.00"/>
    <s v="50.00"/>
    <s v="0.00"/>
    <s v="0.00"/>
    <n v="58.33"/>
  </r>
  <r>
    <n v="1001386"/>
    <s v="MATRIZ"/>
    <s v="MENENDEZ ALVARADO KARINA GEOMARA "/>
    <n v="1313347633"/>
    <x v="0"/>
    <x v="1"/>
    <x v="0"/>
    <x v="1"/>
    <x v="13"/>
    <s v="PORTOVIEJO"/>
    <s v="PORTOVIEJO"/>
    <x v="1"/>
    <n v="1001465"/>
    <x v="0"/>
    <m/>
    <n v="3"/>
    <s v="0.00"/>
    <s v="0.00"/>
    <s v="0.00"/>
    <s v="0.00"/>
    <s v="0.00"/>
    <s v="0.00"/>
    <n v="3"/>
  </r>
  <r>
    <n v="1001387"/>
    <s v="MATRIZ"/>
    <s v="SANCHEZ PILLAJO JIMENA DEL CARMEN "/>
    <n v="1714032370"/>
    <x v="0"/>
    <x v="1"/>
    <x v="0"/>
    <x v="2"/>
    <x v="1"/>
    <s v="QUITO"/>
    <s v="COTOCOLLAO"/>
    <x v="1"/>
    <n v="1001466"/>
    <x v="0"/>
    <m/>
    <n v="70.12"/>
    <s v="0.00"/>
    <s v="0.00"/>
    <s v="0.00"/>
    <s v="0.00"/>
    <s v="0.00"/>
    <s v="0.00"/>
    <n v="70.12"/>
  </r>
  <r>
    <n v="1001388"/>
    <s v="MATRIZ"/>
    <s v="TORRES PEREZ JOSE DAVID "/>
    <n v="1714550520"/>
    <x v="0"/>
    <x v="0"/>
    <x v="0"/>
    <x v="3"/>
    <x v="1"/>
    <s v="QUITO"/>
    <s v="COTOCOLLAO"/>
    <x v="1"/>
    <n v="1001467"/>
    <x v="0"/>
    <m/>
    <n v="0.5"/>
    <s v="0.00"/>
    <s v="0.00"/>
    <s v="0.00"/>
    <s v="0.00"/>
    <s v="0.00"/>
    <s v="0.00"/>
    <n v="0.5"/>
  </r>
  <r>
    <n v="1001389"/>
    <s v="MATRIZ"/>
    <s v="LARCO PANCHEZ JONATHAN ALEXANDER "/>
    <n v="1715691240"/>
    <x v="0"/>
    <x v="0"/>
    <x v="0"/>
    <x v="1"/>
    <x v="1"/>
    <s v="QUITO"/>
    <s v="COCHAPAMBA"/>
    <x v="0"/>
    <n v="1001468"/>
    <x v="0"/>
    <m/>
    <n v="13.02"/>
    <s v="0.00"/>
    <s v="0.00"/>
    <s v="0.00"/>
    <s v="0.00"/>
    <s v="0.00"/>
    <s v="0.00"/>
    <n v="13.02"/>
  </r>
  <r>
    <n v="1001390"/>
    <s v="MATRIZ"/>
    <s v="ÑAMO PADILLA JOSE ALBERTO "/>
    <n v="922829882"/>
    <x v="1"/>
    <x v="0"/>
    <x v="0"/>
    <x v="2"/>
    <x v="2"/>
    <s v="COLTA"/>
    <s v="CAJABAMBA"/>
    <x v="1"/>
    <n v="1001469"/>
    <x v="0"/>
    <m/>
    <n v="0"/>
    <s v="0.00"/>
    <s v="0.00"/>
    <s v="0.00"/>
    <s v="0.00"/>
    <s v="0.00"/>
    <s v="0.00"/>
    <n v="0"/>
  </r>
  <r>
    <n v="1001391"/>
    <s v="MATRIZ"/>
    <s v="VIRACOCHA TOAZO LENIN BOLIVAR "/>
    <n v="1718058322"/>
    <x v="0"/>
    <x v="0"/>
    <x v="0"/>
    <x v="1"/>
    <x v="1"/>
    <s v="QUITO"/>
    <s v="COTOCOLLAO"/>
    <x v="1"/>
    <n v="1001470"/>
    <x v="0"/>
    <m/>
    <n v="3"/>
    <s v="0.00"/>
    <s v="0.00"/>
    <s v="0.00"/>
    <s v="0.00"/>
    <s v="0.00"/>
    <s v="0.00"/>
    <n v="3"/>
  </r>
  <r>
    <n v="1001392"/>
    <s v="MATRIZ"/>
    <s v="REALPE ROJAS ANA BELEN "/>
    <n v="1727030239"/>
    <x v="0"/>
    <x v="1"/>
    <x v="0"/>
    <x v="0"/>
    <x v="1"/>
    <s v="QUITO"/>
    <s v="COTOCOLLAO"/>
    <x v="1"/>
    <n v="1001471"/>
    <x v="0"/>
    <m/>
    <n v="3"/>
    <s v="0.00"/>
    <s v="0.00"/>
    <s v="0.00"/>
    <s v="0.00"/>
    <s v="0.00"/>
    <s v="0.00"/>
    <n v="3"/>
  </r>
  <r>
    <n v="1001293"/>
    <s v="MATRIZ"/>
    <s v="SINALUISA CARRILLO ROSA MARIA"/>
    <n v="604969592"/>
    <x v="1"/>
    <x v="1"/>
    <x v="0"/>
    <x v="0"/>
    <x v="2"/>
    <s v="RIOBAMBA"/>
    <s v="LIZARZABURU"/>
    <x v="1"/>
    <n v="1001472"/>
    <x v="0"/>
    <m/>
    <n v="1183.96"/>
    <s v="0.00"/>
    <s v="0.00"/>
    <s v="0.00"/>
    <s v="0.00"/>
    <s v="0.00"/>
    <s v="0.03"/>
    <n v="1183.96"/>
  </r>
  <r>
    <n v="1001393"/>
    <s v="MATRIZ"/>
    <s v="COLLAGUAZO GUACHAMIN SONIA ELIZABETH"/>
    <n v="1719733444"/>
    <x v="0"/>
    <x v="1"/>
    <x v="0"/>
    <x v="0"/>
    <x v="1"/>
    <s v="QUITO"/>
    <s v="COTOCOLLAO"/>
    <x v="1"/>
    <n v="1001473"/>
    <x v="0"/>
    <m/>
    <n v="32.54"/>
    <s v="0.00"/>
    <s v="0.00"/>
    <s v="0.00"/>
    <s v="0.00"/>
    <s v="0.00"/>
    <s v="0.00"/>
    <n v="32.54"/>
  </r>
  <r>
    <n v="1001394"/>
    <s v="MATRIZ"/>
    <s v="LLASAG LOZADA JUAN CARLOS "/>
    <n v="1720777786"/>
    <x v="0"/>
    <x v="0"/>
    <x v="0"/>
    <x v="1"/>
    <x v="1"/>
    <s v="QUITO"/>
    <s v="COTOCOLLAO"/>
    <x v="1"/>
    <n v="1001475"/>
    <x v="0"/>
    <m/>
    <n v="19.95"/>
    <s v="0.00"/>
    <s v="0.00"/>
    <s v="0.00"/>
    <s v="157.00"/>
    <s v="0.00"/>
    <s v="0.00"/>
    <n v="176.95"/>
  </r>
  <r>
    <n v="1001395"/>
    <s v="MATRIZ"/>
    <s v="VIRACOCHA TOAZO GRACE ESTEFANIA"/>
    <n v="1752279396"/>
    <x v="0"/>
    <x v="1"/>
    <x v="0"/>
    <x v="2"/>
    <x v="1"/>
    <s v="QUITO"/>
    <s v="COTOCOLLAO"/>
    <x v="1"/>
    <n v="1001476"/>
    <x v="0"/>
    <m/>
    <n v="203.13"/>
    <s v="0.00"/>
    <s v="0.00"/>
    <s v="0.00"/>
    <s v="0.00"/>
    <s v="0.00"/>
    <s v="0.00"/>
    <n v="203.13"/>
  </r>
  <r>
    <n v="1001396"/>
    <s v="MATRIZ"/>
    <s v="PALLO . MARCO VINICIO"/>
    <n v="1709629784"/>
    <x v="0"/>
    <x v="0"/>
    <x v="0"/>
    <x v="1"/>
    <x v="1"/>
    <s v="QUITO"/>
    <s v="LA CONCEPCION"/>
    <x v="1"/>
    <n v="1001477"/>
    <x v="0"/>
    <m/>
    <n v="78.739999999999995"/>
    <s v="0.00"/>
    <s v="0.00"/>
    <s v="0.00"/>
    <s v="0.00"/>
    <s v="0.00"/>
    <s v="0.00"/>
    <n v="78.739999999999995"/>
  </r>
  <r>
    <n v="1001397"/>
    <s v="MATRIZ"/>
    <s v="URQUIZO RUMIÑAHUI MARIA AUGUSTA"/>
    <n v="1721001053"/>
    <x v="1"/>
    <x v="1"/>
    <x v="0"/>
    <x v="2"/>
    <x v="2"/>
    <s v="RIOBAMBA"/>
    <s v="YARUQUIES"/>
    <x v="1"/>
    <n v="1001478"/>
    <x v="0"/>
    <m/>
    <n v="3"/>
    <s v="0.00"/>
    <s v="0.00"/>
    <s v="0.00"/>
    <s v="0.00"/>
    <s v="0.00"/>
    <s v="0.00"/>
    <n v="3"/>
  </r>
  <r>
    <n v="1001398"/>
    <s v="MATRIZ"/>
    <s v="TARCO CORO LAURA ROCIO"/>
    <n v="1754354213"/>
    <x v="0"/>
    <x v="1"/>
    <x v="0"/>
    <x v="2"/>
    <x v="1"/>
    <s v="QUITO"/>
    <s v="POMASQUI"/>
    <x v="0"/>
    <n v="1001479"/>
    <x v="0"/>
    <m/>
    <n v="47.2"/>
    <s v="0.00"/>
    <s v="0.00"/>
    <s v="0.00"/>
    <s v="0.00"/>
    <s v="0.00"/>
    <s v="0.00"/>
    <n v="47.2"/>
  </r>
  <r>
    <n v="1001399"/>
    <s v="MATRIZ"/>
    <s v="CAIZA HIPO EDWIN ALBERTO"/>
    <n v="604954347"/>
    <x v="1"/>
    <x v="0"/>
    <x v="0"/>
    <x v="1"/>
    <x v="2"/>
    <s v="RIOBAMBA"/>
    <s v="PUNIN"/>
    <x v="0"/>
    <n v="1001480"/>
    <x v="0"/>
    <m/>
    <n v="20.13"/>
    <s v="0.00"/>
    <s v="0.00"/>
    <s v="0.00"/>
    <s v="0.00"/>
    <s v="0.00"/>
    <s v="0.00"/>
    <n v="20.13"/>
  </r>
  <r>
    <n v="1001400"/>
    <s v="MATRIZ"/>
    <s v="AUQUILLA CARRILLO JUAN PABLO"/>
    <n v="605920867"/>
    <x v="1"/>
    <x v="0"/>
    <x v="0"/>
    <x v="1"/>
    <x v="2"/>
    <s v="RIOBAMBA"/>
    <s v="CACHA (CAB EN MACHANGARA)"/>
    <x v="0"/>
    <n v="1001481"/>
    <x v="0"/>
    <m/>
    <n v="0.09"/>
    <s v="0.00"/>
    <s v="0.00"/>
    <s v="0.00"/>
    <s v="200.00"/>
    <s v="0.00"/>
    <s v="0.00"/>
    <n v="200.09"/>
  </r>
  <r>
    <n v="1001402"/>
    <s v="MATRIZ"/>
    <s v="YUNGAN SHUISHI KEVIN ISMAEL "/>
    <n v="1729419166"/>
    <x v="1"/>
    <x v="0"/>
    <x v="0"/>
    <x v="2"/>
    <x v="1"/>
    <s v="QUITO"/>
    <s v="COTOCOLLAO"/>
    <x v="1"/>
    <n v="1001482"/>
    <x v="0"/>
    <m/>
    <n v="48.05"/>
    <s v="0.00"/>
    <s v="0.00"/>
    <s v="0.00"/>
    <s v="0.00"/>
    <s v="0.00"/>
    <s v="0.00"/>
    <n v="48.05"/>
  </r>
  <r>
    <n v="1001401"/>
    <s v="MATRIZ"/>
    <s v="CARRILLO NIAMA JORGE MANUEL "/>
    <n v="604740381"/>
    <x v="1"/>
    <x v="0"/>
    <x v="0"/>
    <x v="1"/>
    <x v="2"/>
    <s v="RIOBAMBA"/>
    <s v="CACHA (CAB EN MACHANGARA)"/>
    <x v="0"/>
    <n v="1001483"/>
    <x v="0"/>
    <m/>
    <n v="202.14"/>
    <s v="0.00"/>
    <s v="0.00"/>
    <s v="0.00"/>
    <s v="0.00"/>
    <s v="0.00"/>
    <s v="0.01"/>
    <n v="202.14"/>
  </r>
  <r>
    <n v="1001404"/>
    <s v="MATRIZ"/>
    <s v="PARRA YEPEZ FAUSTO JAVIER "/>
    <n v="1753787900"/>
    <x v="0"/>
    <x v="1"/>
    <x v="0"/>
    <x v="1"/>
    <x v="1"/>
    <s v="QUITO"/>
    <s v="COTOCOLLAO"/>
    <x v="1"/>
    <n v="1001484"/>
    <x v="0"/>
    <m/>
    <n v="46.03"/>
    <s v="0.00"/>
    <s v="0.00"/>
    <s v="0.00"/>
    <s v="0.00"/>
    <s v="0.00"/>
    <s v="0.00"/>
    <n v="46.03"/>
  </r>
  <r>
    <n v="1001403"/>
    <s v="MATRIZ"/>
    <s v="BUÑAY NIAMA JUANA GLADYS "/>
    <n v="605619295"/>
    <x v="1"/>
    <x v="1"/>
    <x v="0"/>
    <x v="2"/>
    <x v="2"/>
    <s v="RIOBAMBA"/>
    <s v="CACHA (CAB EN MACHANGARA)"/>
    <x v="0"/>
    <n v="1001485"/>
    <x v="0"/>
    <m/>
    <n v="10.029999999999999"/>
    <s v="0.00"/>
    <s v="0.00"/>
    <s v="0.00"/>
    <s v="0.00"/>
    <s v="0.00"/>
    <s v="0.00"/>
    <n v="10.029999999999999"/>
  </r>
  <r>
    <n v="1001405"/>
    <s v="MATRIZ"/>
    <s v="BAÑO PILALUMBO JILSON IVAN "/>
    <n v="503724247"/>
    <x v="1"/>
    <x v="0"/>
    <x v="0"/>
    <x v="2"/>
    <x v="11"/>
    <s v="PUJILI"/>
    <s v="ZUMBAHUA"/>
    <x v="0"/>
    <n v="1001486"/>
    <x v="0"/>
    <m/>
    <n v="1.49"/>
    <s v="0.00"/>
    <s v="0.00"/>
    <s v="0.00"/>
    <s v="235.00"/>
    <s v="0.00"/>
    <s v="0.01"/>
    <n v="236.49"/>
  </r>
  <r>
    <n v="1001406"/>
    <s v="MATRIZ"/>
    <s v="ARAMBULO PONCE NEPTALI ELICEO"/>
    <n v="1308709409"/>
    <x v="0"/>
    <x v="0"/>
    <x v="0"/>
    <x v="2"/>
    <x v="13"/>
    <s v="24 DE MAYO"/>
    <s v="SUCRE"/>
    <x v="1"/>
    <n v="1001487"/>
    <x v="0"/>
    <m/>
    <n v="3"/>
    <s v="0.00"/>
    <s v="0.00"/>
    <s v="0.00"/>
    <s v="0.00"/>
    <s v="0.00"/>
    <s v="0.00"/>
    <n v="3"/>
  </r>
  <r>
    <n v="1001407"/>
    <s v="MATRIZ"/>
    <s v="ILAQUICHE ILAQUICHE JESSICA MARISOL "/>
    <n v="504711987"/>
    <x v="1"/>
    <x v="1"/>
    <x v="0"/>
    <x v="1"/>
    <x v="11"/>
    <s v="LATACUNGA"/>
    <s v="IGNACIO FLORES (PARQUE FLORES)"/>
    <x v="1"/>
    <n v="1001488"/>
    <x v="0"/>
    <m/>
    <n v="13.02"/>
    <s v="0.00"/>
    <s v="0.00"/>
    <s v="0.00"/>
    <s v="0.00"/>
    <s v="0.00"/>
    <s v="0.00"/>
    <n v="13.02"/>
  </r>
  <r>
    <n v="1001409"/>
    <s v="MATRIZ"/>
    <s v="FUERES PERUGACHI SEGUNDO JUAN"/>
    <n v="1709847865"/>
    <x v="0"/>
    <x v="1"/>
    <x v="0"/>
    <x v="2"/>
    <x v="1"/>
    <s v="QUITO"/>
    <s v="SAN JOSE DE MINAS"/>
    <x v="0"/>
    <n v="1001490"/>
    <x v="0"/>
    <m/>
    <n v="0.03"/>
    <s v="0.00"/>
    <s v="0.00"/>
    <s v="0.00"/>
    <s v="60.00"/>
    <s v="0.00"/>
    <s v="0.00"/>
    <n v="60.03"/>
  </r>
  <r>
    <n v="1001410"/>
    <s v="MATRIZ"/>
    <s v="DIAZ HERNANDEZ MARITZA OLIVA "/>
    <n v="1712632114"/>
    <x v="0"/>
    <x v="1"/>
    <x v="0"/>
    <x v="2"/>
    <x v="1"/>
    <s v="QUITO"/>
    <s v="COTOCOLLAO"/>
    <x v="1"/>
    <n v="1001491"/>
    <x v="0"/>
    <m/>
    <n v="146.56"/>
    <s v="0.00"/>
    <s v="0.00"/>
    <s v="0.00"/>
    <s v="0.00"/>
    <s v="0.00"/>
    <s v="0.00"/>
    <n v="146.56"/>
  </r>
  <r>
    <n v="1001411"/>
    <s v="MATRIZ"/>
    <s v="AUQUILLA YUMICEBA ANA LUCIA"/>
    <n v="604437947"/>
    <x v="1"/>
    <x v="1"/>
    <x v="0"/>
    <x v="2"/>
    <x v="1"/>
    <s v="QUITO"/>
    <s v="COTOCOLLAO"/>
    <x v="1"/>
    <n v="1001492"/>
    <x v="0"/>
    <m/>
    <n v="0.03"/>
    <s v="0.00"/>
    <s v="0.00"/>
    <s v="0.00"/>
    <s v="93.41"/>
    <s v="0.00"/>
    <s v="0.00"/>
    <n v="93.44"/>
  </r>
  <r>
    <n v="1001413"/>
    <s v="MATRIZ"/>
    <s v="ZAMBRANO LOOR JOSE FLORESMILO"/>
    <n v="1305581462"/>
    <x v="0"/>
    <x v="0"/>
    <x v="0"/>
    <x v="1"/>
    <x v="13"/>
    <s v="CHONE"/>
    <s v="CHONE"/>
    <x v="1"/>
    <n v="1001494"/>
    <x v="0"/>
    <m/>
    <n v="0"/>
    <s v="0.00"/>
    <s v="0.00"/>
    <s v="0.00"/>
    <s v="0.00"/>
    <s v="0.00"/>
    <s v="0.00"/>
    <n v="0"/>
  </r>
  <r>
    <n v="1001415"/>
    <s v="MATRIZ"/>
    <s v="VEINTIMILLA SANCHEZ DAMARIS ESTEFANIA "/>
    <n v="1725977050"/>
    <x v="0"/>
    <x v="1"/>
    <x v="0"/>
    <x v="3"/>
    <x v="1"/>
    <s v="QUITO"/>
    <s v="COTOCOLLAO"/>
    <x v="1"/>
    <n v="1001496"/>
    <x v="0"/>
    <m/>
    <n v="1"/>
    <s v="0.00"/>
    <s v="0.00"/>
    <s v="0.00"/>
    <s v="0.00"/>
    <s v="0.00"/>
    <s v="0.00"/>
    <n v="1"/>
  </r>
  <r>
    <n v="1001416"/>
    <s v="MATRIZ"/>
    <s v="DIAZ QUINATOA GUISSELA ANAHI "/>
    <n v="1753657541"/>
    <x v="0"/>
    <x v="1"/>
    <x v="0"/>
    <x v="2"/>
    <x v="1"/>
    <s v="QUITO"/>
    <s v="COTOCOLLAO"/>
    <x v="1"/>
    <n v="1001497"/>
    <x v="0"/>
    <m/>
    <n v="24.06"/>
    <s v="0.00"/>
    <s v="0.00"/>
    <s v="0.00"/>
    <s v="0.00"/>
    <s v="0.00"/>
    <s v="0.00"/>
    <n v="24.06"/>
  </r>
  <r>
    <n v="1001417"/>
    <s v="MATRIZ"/>
    <s v="QUINATOA ALOMOTO MARIA CARMEN"/>
    <n v="1708149214"/>
    <x v="0"/>
    <x v="1"/>
    <x v="0"/>
    <x v="2"/>
    <x v="11"/>
    <s v="LATACUNGA"/>
    <s v="TANICUCHI"/>
    <x v="0"/>
    <n v="1001498"/>
    <x v="0"/>
    <m/>
    <n v="0.01"/>
    <s v="0.00"/>
    <s v="0.00"/>
    <s v="0.00"/>
    <s v="0.00"/>
    <s v="0.00"/>
    <s v="0.00"/>
    <n v="0.01"/>
  </r>
  <r>
    <n v="1001419"/>
    <s v="MATRIZ"/>
    <s v="YAULEMA ZAVALA EVELYN CAROLINA"/>
    <n v="604499285"/>
    <x v="0"/>
    <x v="1"/>
    <x v="0"/>
    <x v="0"/>
    <x v="2"/>
    <s v="RIOBAMBA"/>
    <s v="VELOZ"/>
    <x v="1"/>
    <n v="1001500"/>
    <x v="0"/>
    <m/>
    <n v="163.27000000000001"/>
    <s v="0.00"/>
    <s v="0.00"/>
    <s v="0.00"/>
    <s v="0.00"/>
    <s v="0.00"/>
    <s v="0.00"/>
    <n v="163.27000000000001"/>
  </r>
  <r>
    <n v="1001420"/>
    <s v="MATRIZ"/>
    <s v="RUIZ CHILUIZA GLORIA INES "/>
    <n v="929002822"/>
    <x v="1"/>
    <x v="1"/>
    <x v="0"/>
    <x v="1"/>
    <x v="0"/>
    <s v="CHILLANES"/>
    <s v="CHILLANES"/>
    <x v="1"/>
    <n v="1001501"/>
    <x v="0"/>
    <m/>
    <n v="0"/>
    <s v="0.00"/>
    <s v="0.00"/>
    <s v="0.00"/>
    <s v="0.00"/>
    <s v="0.00"/>
    <s v="0.00"/>
    <n v="0"/>
  </r>
  <r>
    <n v="1001421"/>
    <s v="MATRIZ"/>
    <s v="LEMACHE TIXE MARIA MYRIAM "/>
    <n v="604414482"/>
    <x v="1"/>
    <x v="1"/>
    <x v="0"/>
    <x v="1"/>
    <x v="2"/>
    <s v="RIOBAMBA"/>
    <s v="CACHA (CAB EN MACHANGARA)"/>
    <x v="0"/>
    <n v="1001502"/>
    <x v="0"/>
    <m/>
    <n v="0.21"/>
    <s v="0.00"/>
    <s v="0.00"/>
    <s v="0.00"/>
    <s v="0.00"/>
    <s v="0.00"/>
    <s v="0.00"/>
    <n v="0.21"/>
  </r>
  <r>
    <n v="1001422"/>
    <s v="MATRIZ"/>
    <s v="YUNGAN TASAMBAY MARIA ."/>
    <n v="602959173"/>
    <x v="0"/>
    <x v="1"/>
    <x v="0"/>
    <x v="2"/>
    <x v="2"/>
    <s v="RIOBAMBA"/>
    <s v="YARUQUIES"/>
    <x v="1"/>
    <n v="1001503"/>
    <x v="0"/>
    <m/>
    <n v="0.53"/>
    <s v="0.00"/>
    <s v="0.00"/>
    <s v="0.00"/>
    <s v="0.00"/>
    <s v="0.00"/>
    <s v="0.00"/>
    <n v="0.53"/>
  </r>
  <r>
    <n v="1001423"/>
    <s v="MATRIZ"/>
    <s v="TOAPANTA PATAJALO VANESSA ESTEFANIA"/>
    <n v="1753719044"/>
    <x v="1"/>
    <x v="1"/>
    <x v="0"/>
    <x v="1"/>
    <x v="2"/>
    <s v="COLTA"/>
    <s v="SICALPA"/>
    <x v="1"/>
    <n v="1001504"/>
    <x v="0"/>
    <m/>
    <n v="21.03"/>
    <s v="0.00"/>
    <s v="0.00"/>
    <s v="0.00"/>
    <s v="50.00"/>
    <s v="0.00"/>
    <s v="0.00"/>
    <n v="71.03"/>
  </r>
  <r>
    <n v="1001424"/>
    <s v="MATRIZ"/>
    <s v="SAYAY GUACHO MARCOS CARLOS "/>
    <n v="603148305"/>
    <x v="1"/>
    <x v="1"/>
    <x v="0"/>
    <x v="1"/>
    <x v="2"/>
    <s v="COLTA"/>
    <s v="COLUMBE"/>
    <x v="0"/>
    <n v="1001505"/>
    <x v="0"/>
    <m/>
    <n v="30.93"/>
    <s v="0.00"/>
    <s v="0.00"/>
    <s v="0.00"/>
    <s v="0.00"/>
    <s v="0.00"/>
    <s v="0.00"/>
    <n v="30.93"/>
  </r>
  <r>
    <n v="1001425"/>
    <s v="MATRIZ"/>
    <s v="PACA CUMIÑA JUAN CARLOS "/>
    <n v="1727241224"/>
    <x v="1"/>
    <x v="1"/>
    <x v="0"/>
    <x v="2"/>
    <x v="1"/>
    <s v="QUITO"/>
    <s v="COTOCOLLAO"/>
    <x v="1"/>
    <n v="1001506"/>
    <x v="0"/>
    <m/>
    <n v="0.53"/>
    <s v="0.00"/>
    <s v="0.00"/>
    <s v="0.00"/>
    <s v="0.00"/>
    <s v="0.00"/>
    <s v="0.00"/>
    <n v="0.53"/>
  </r>
  <r>
    <n v="1001426"/>
    <s v="MATRIZ"/>
    <s v="CHUGCHILAN VEGA SONIA LISSETH"/>
    <n v="1725562233"/>
    <x v="0"/>
    <x v="1"/>
    <x v="0"/>
    <x v="3"/>
    <x v="11"/>
    <s v="PUJILI"/>
    <s v="PUJILI"/>
    <x v="1"/>
    <n v="1001507"/>
    <x v="0"/>
    <m/>
    <n v="3"/>
    <s v="0.00"/>
    <s v="0.00"/>
    <s v="0.00"/>
    <s v="0.00"/>
    <s v="0.00"/>
    <s v="0.00"/>
    <n v="3"/>
  </r>
  <r>
    <n v="1001427"/>
    <s v="MATRIZ"/>
    <s v="CHIPANTIZA CHICAIZA GLORIA JADIRA"/>
    <n v="1720500915"/>
    <x v="0"/>
    <x v="1"/>
    <x v="0"/>
    <x v="1"/>
    <x v="1"/>
    <s v="QUITO"/>
    <s v="COTOCOLLAO"/>
    <x v="1"/>
    <n v="1001508"/>
    <x v="0"/>
    <m/>
    <n v="13.51"/>
    <s v="0.00"/>
    <s v="0.00"/>
    <s v="0.00"/>
    <s v="0.00"/>
    <s v="0.00"/>
    <s v="0.00"/>
    <n v="13.51"/>
  </r>
  <r>
    <n v="1001429"/>
    <s v="MATRIZ"/>
    <s v="TUPIZA QUILACHAMIN LUIS RODRIGO "/>
    <n v="1709890170"/>
    <x v="0"/>
    <x v="0"/>
    <x v="0"/>
    <x v="2"/>
    <x v="1"/>
    <s v="QUITO"/>
    <s v="ZAMBIZA"/>
    <x v="0"/>
    <n v="1001509"/>
    <x v="0"/>
    <m/>
    <n v="3"/>
    <s v="0.00"/>
    <s v="0.00"/>
    <s v="0.00"/>
    <s v="0.00"/>
    <s v="0.00"/>
    <s v="0.00"/>
    <n v="3"/>
  </r>
  <r>
    <n v="1001430"/>
    <s v="MATRIZ"/>
    <s v="ALAVA VERA ERIKA ALEXANDRA"/>
    <n v="1205940818"/>
    <x v="0"/>
    <x v="1"/>
    <x v="0"/>
    <x v="1"/>
    <x v="5"/>
    <s v="EL EMPALME"/>
    <s v="EL ROSARIO"/>
    <x v="0"/>
    <n v="1001510"/>
    <x v="0"/>
    <m/>
    <n v="273.14"/>
    <s v="0.00"/>
    <s v="0.00"/>
    <s v="0.00"/>
    <s v="0.00"/>
    <s v="0.00"/>
    <s v="0.00"/>
    <n v="273.14"/>
  </r>
  <r>
    <n v="1001431"/>
    <s v="MATRIZ"/>
    <s v="TIUPUL GUARACA JHON GERONIMO"/>
    <n v="1728209204"/>
    <x v="1"/>
    <x v="0"/>
    <x v="0"/>
    <x v="1"/>
    <x v="2"/>
    <s v="RIOBAMBA"/>
    <s v="CACHA (CAB EN MACHANGARA)"/>
    <x v="0"/>
    <n v="1001511"/>
    <x v="0"/>
    <m/>
    <n v="1214.6600000000001"/>
    <s v="0.00"/>
    <s v="0.00"/>
    <s v="0.00"/>
    <s v="174.00"/>
    <s v="0.00"/>
    <s v="0.04"/>
    <n v="1388.66"/>
  </r>
  <r>
    <n v="1001432"/>
    <s v="MATRIZ"/>
    <s v="FUENTES HURTADO MAYRA ALEJANDRA "/>
    <n v="1723306898"/>
    <x v="0"/>
    <x v="1"/>
    <x v="0"/>
    <x v="1"/>
    <x v="2"/>
    <s v="ALAUSI"/>
    <s v="ALAUSI"/>
    <x v="1"/>
    <n v="1001512"/>
    <x v="0"/>
    <m/>
    <n v="0.02"/>
    <s v="0.00"/>
    <s v="0.00"/>
    <s v="0.00"/>
    <s v="0.00"/>
    <s v="0.00"/>
    <s v="0.00"/>
    <n v="0.02"/>
  </r>
  <r>
    <n v="1001433"/>
    <s v="MATRIZ"/>
    <s v="CONDOR HERNANDEZ CARLOS MANUEL "/>
    <n v="1704347374"/>
    <x v="0"/>
    <x v="1"/>
    <x v="0"/>
    <x v="1"/>
    <x v="1"/>
    <s v="QUITO"/>
    <s v="COTOCOLLAO"/>
    <x v="1"/>
    <n v="1001513"/>
    <x v="0"/>
    <m/>
    <n v="0"/>
    <s v="0.00"/>
    <s v="0.00"/>
    <s v="0.00"/>
    <s v="0.00"/>
    <s v="0.00"/>
    <s v="0.00"/>
    <n v="0"/>
  </r>
  <r>
    <n v="1001434"/>
    <s v="MATRIZ"/>
    <s v="BAÑO QUISHPE JULIO FERNANDO"/>
    <n v="502292279"/>
    <x v="0"/>
    <x v="0"/>
    <x v="0"/>
    <x v="3"/>
    <x v="11"/>
    <s v="PUJILI"/>
    <s v="ZUMBAHUA"/>
    <x v="0"/>
    <n v="1001514"/>
    <x v="0"/>
    <m/>
    <n v="3.26"/>
    <s v="0.00"/>
    <s v="0.00"/>
    <s v="0.00"/>
    <s v="426.00"/>
    <s v="0.00"/>
    <s v="0.01"/>
    <n v="429.26"/>
  </r>
  <r>
    <n v="1001435"/>
    <s v="MATRIZ"/>
    <s v="ACEVEDO RIVADENEIRA LEIDY GRACIELA"/>
    <n v="1752670172"/>
    <x v="0"/>
    <x v="1"/>
    <x v="0"/>
    <x v="1"/>
    <x v="0"/>
    <s v="CHILLANES"/>
    <s v="CHILLANES"/>
    <x v="1"/>
    <n v="1001515"/>
    <x v="0"/>
    <m/>
    <n v="11.36"/>
    <s v="0.00"/>
    <s v="0.00"/>
    <s v="0.00"/>
    <s v="0.00"/>
    <s v="0.00"/>
    <s v="0.00"/>
    <n v="11.36"/>
  </r>
  <r>
    <n v="1001436"/>
    <s v="MATRIZ"/>
    <s v="CUMIÑA RUIZ LILIANA ELIZABETH"/>
    <n v="1726511684"/>
    <x v="0"/>
    <x v="1"/>
    <x v="0"/>
    <x v="2"/>
    <x v="1"/>
    <s v="QUITO"/>
    <s v="COTOCOLLAO"/>
    <x v="1"/>
    <n v="1001516"/>
    <x v="0"/>
    <m/>
    <n v="8.24"/>
    <s v="0.00"/>
    <s v="0.00"/>
    <s v="0.00"/>
    <s v="190.00"/>
    <s v="0.00"/>
    <s v="0.01"/>
    <n v="198.24"/>
  </r>
  <r>
    <n v="1001437"/>
    <s v="MATRIZ"/>
    <s v="USIÑA USIÑA EDISON PATRICIO"/>
    <n v="401017892"/>
    <x v="0"/>
    <x v="0"/>
    <x v="0"/>
    <x v="1"/>
    <x v="4"/>
    <s v="MONTUFAR"/>
    <s v="CRISTOBAL COLON"/>
    <x v="0"/>
    <n v="1001517"/>
    <x v="0"/>
    <m/>
    <n v="46.73"/>
    <s v="0.00"/>
    <s v="0.00"/>
    <s v="0.00"/>
    <s v="0.00"/>
    <s v="0.00"/>
    <s v="0.00"/>
    <n v="46.73"/>
  </r>
  <r>
    <n v="1001438"/>
    <s v="MATRIZ"/>
    <s v="TENESACA CAGUANA JULIO CESAR"/>
    <n v="603358136"/>
    <x v="1"/>
    <x v="0"/>
    <x v="0"/>
    <x v="0"/>
    <x v="2"/>
    <s v="GUAMOTE"/>
    <s v="GUAMOTE"/>
    <x v="1"/>
    <n v="1001518"/>
    <x v="0"/>
    <m/>
    <n v="0.02"/>
    <s v="0.00"/>
    <s v="0.00"/>
    <s v="0.00"/>
    <s v="0.00"/>
    <s v="0.00"/>
    <s v="0.00"/>
    <n v="0.02"/>
  </r>
  <r>
    <n v="1001439"/>
    <s v="MATRIZ"/>
    <s v="TORRES PEREZ CARLOS ROBERTO "/>
    <n v="1711670081"/>
    <x v="0"/>
    <x v="0"/>
    <x v="0"/>
    <x v="3"/>
    <x v="1"/>
    <s v="QUITO"/>
    <s v="COTOCOLLAO"/>
    <x v="1"/>
    <n v="1001519"/>
    <x v="0"/>
    <m/>
    <n v="44.97"/>
    <s v="0.00"/>
    <s v="0.00"/>
    <s v="0.00"/>
    <s v="0.00"/>
    <s v="0.00"/>
    <s v="0.00"/>
    <n v="44.97"/>
  </r>
  <r>
    <n v="1001441"/>
    <s v="MATRIZ"/>
    <s v="CARANQUI CHICAIZA MANUEL VICTOR"/>
    <n v="602146565"/>
    <x v="1"/>
    <x v="0"/>
    <x v="0"/>
    <x v="2"/>
    <x v="2"/>
    <s v="GUAMOTE"/>
    <s v="GUAMOTE"/>
    <x v="1"/>
    <n v="1001520"/>
    <x v="0"/>
    <m/>
    <n v="120.77"/>
    <s v="0.00"/>
    <s v="0.00"/>
    <s v="0.00"/>
    <s v="0.00"/>
    <s v="0.00"/>
    <s v="0.00"/>
    <n v="120.77"/>
  </r>
  <r>
    <n v="1001442"/>
    <s v="MATRIZ"/>
    <s v="BONILLA PADILLA VICTOR ELIAS"/>
    <n v="1727213850"/>
    <x v="1"/>
    <x v="0"/>
    <x v="0"/>
    <x v="2"/>
    <x v="0"/>
    <s v="SAN MIGUEL"/>
    <s v="SAN PABLO (SAN PABLO DE ATENAS)"/>
    <x v="0"/>
    <n v="1001521"/>
    <x v="0"/>
    <m/>
    <n v="0"/>
    <s v="0.00"/>
    <s v="0.00"/>
    <s v="0.00"/>
    <s v="0.00"/>
    <s v="0.00"/>
    <s v="0.00"/>
    <n v="0"/>
  </r>
  <r>
    <n v="1001443"/>
    <s v="MATRIZ"/>
    <s v="LOVATO CHALACAN WILSON RAFAEL "/>
    <n v="401191143"/>
    <x v="0"/>
    <x v="1"/>
    <x v="0"/>
    <x v="1"/>
    <x v="4"/>
    <s v="TULCAN"/>
    <s v="MALDONADO"/>
    <x v="0"/>
    <n v="1001522"/>
    <x v="0"/>
    <m/>
    <n v="3"/>
    <s v="0.00"/>
    <s v="0.00"/>
    <s v="0.00"/>
    <s v="0.00"/>
    <s v="0.00"/>
    <s v="0.00"/>
    <n v="3"/>
  </r>
  <r>
    <n v="1001444"/>
    <s v="MATRIZ"/>
    <s v="SHUGULI CONDOR LESLIE DAYANA "/>
    <n v="1752601920"/>
    <x v="0"/>
    <x v="1"/>
    <x v="0"/>
    <x v="1"/>
    <x v="1"/>
    <s v="QUITO"/>
    <s v="COTOCOLLAO"/>
    <x v="1"/>
    <n v="1001523"/>
    <x v="0"/>
    <m/>
    <n v="192.69"/>
    <s v="0.00"/>
    <s v="0.00"/>
    <s v="0.00"/>
    <s v="259.00"/>
    <s v="0.00"/>
    <s v="0.01"/>
    <n v="451.69"/>
  </r>
  <r>
    <n v="1001445"/>
    <s v="MATRIZ"/>
    <s v="TOAQUIZA TIGASI GABRIELA CRISTINA "/>
    <n v="1754735957"/>
    <x v="1"/>
    <x v="1"/>
    <x v="0"/>
    <x v="3"/>
    <x v="11"/>
    <s v="SAQUISILI"/>
    <s v="SAQUISILI"/>
    <x v="1"/>
    <n v="1001524"/>
    <x v="0"/>
    <m/>
    <n v="21.32"/>
    <s v="0.00"/>
    <s v="0.00"/>
    <s v="0.00"/>
    <s v="0.00"/>
    <s v="0.00"/>
    <s v="0.00"/>
    <n v="21.32"/>
  </r>
  <r>
    <n v="1001446"/>
    <s v="MATRIZ"/>
    <s v="TENENUELA GUAMAN HILARIO ."/>
    <n v="1707276992"/>
    <x v="1"/>
    <x v="0"/>
    <x v="0"/>
    <x v="2"/>
    <x v="2"/>
    <s v="COLTA"/>
    <s v="CAJABAMBA"/>
    <x v="1"/>
    <n v="1001525"/>
    <x v="0"/>
    <m/>
    <n v="0.02"/>
    <s v="0.00"/>
    <s v="0.00"/>
    <s v="0.00"/>
    <s v="51.00"/>
    <s v="0.00"/>
    <s v="0.00"/>
    <n v="51.02"/>
  </r>
  <r>
    <n v="1001447"/>
    <s v="MATRIZ"/>
    <s v="AUCANCELA PINCAY JHON JAIRO "/>
    <n v="1721046900"/>
    <x v="0"/>
    <x v="0"/>
    <x v="0"/>
    <x v="0"/>
    <x v="1"/>
    <s v="QUITO"/>
    <s v="LA MAGDALENA"/>
    <x v="1"/>
    <n v="1001526"/>
    <x v="0"/>
    <m/>
    <n v="0.99"/>
    <s v="0.00"/>
    <s v="0.00"/>
    <s v="0.00"/>
    <s v="100.00"/>
    <s v="0.00"/>
    <s v="0.00"/>
    <n v="100.99"/>
  </r>
  <r>
    <n v="1001448"/>
    <s v="MATRIZ"/>
    <s v="REMACHE PAREDES LUIS MIGUEL"/>
    <n v="1719141077"/>
    <x v="0"/>
    <x v="0"/>
    <x v="0"/>
    <x v="2"/>
    <x v="1"/>
    <s v="QUITO"/>
    <s v="COTOCOLLAO"/>
    <x v="1"/>
    <n v="1001527"/>
    <x v="0"/>
    <m/>
    <n v="29.33"/>
    <s v="0.00"/>
    <s v="0.00"/>
    <s v="0.00"/>
    <s v="152.00"/>
    <s v="0.00"/>
    <s v="0.00"/>
    <n v="181.33"/>
  </r>
  <r>
    <n v="1001449"/>
    <s v="MATRIZ"/>
    <s v="ÑAMO AUQUILLA MARIA MANUELA "/>
    <n v="602217226"/>
    <x v="1"/>
    <x v="1"/>
    <x v="0"/>
    <x v="1"/>
    <x v="2"/>
    <s v="RIOBAMBA"/>
    <s v="YARUQUIES"/>
    <x v="1"/>
    <n v="1001528"/>
    <x v="0"/>
    <m/>
    <n v="0.12"/>
    <s v="0.00"/>
    <s v="0.00"/>
    <s v="0.00"/>
    <s v="0.00"/>
    <s v="0.00"/>
    <s v="0.00"/>
    <n v="0.12"/>
  </r>
  <r>
    <n v="1001450"/>
    <s v="MATRIZ"/>
    <s v="ASQUI MAJI JENIFFER MICHELLE"/>
    <n v="605743483"/>
    <x v="1"/>
    <x v="1"/>
    <x v="0"/>
    <x v="1"/>
    <x v="1"/>
    <s v="QUITO"/>
    <s v="SAN SEBASTIAN"/>
    <x v="1"/>
    <n v="1001529"/>
    <x v="0"/>
    <m/>
    <n v="3"/>
    <s v="0.00"/>
    <s v="0.00"/>
    <s v="0.00"/>
    <s v="0.00"/>
    <s v="0.00"/>
    <s v="0.00"/>
    <n v="3"/>
  </r>
  <r>
    <n v="1001451"/>
    <s v="MATRIZ"/>
    <s v="PUENTE CARRION BYRON MARCELO "/>
    <n v="2100988076"/>
    <x v="0"/>
    <x v="0"/>
    <x v="0"/>
    <x v="1"/>
    <x v="15"/>
    <s v="ESMERALDAS"/>
    <s v="ESMERALDAS"/>
    <x v="1"/>
    <n v="1001530"/>
    <x v="0"/>
    <m/>
    <n v="3"/>
    <s v="0.00"/>
    <s v="0.00"/>
    <s v="0.00"/>
    <s v="0.00"/>
    <s v="0.00"/>
    <s v="0.00"/>
    <n v="3"/>
  </r>
  <r>
    <n v="1001440"/>
    <s v="MATRIZ"/>
    <s v="ROLDAN VELASCO JAVIER ALEJANDRO"/>
    <n v="605402965"/>
    <x v="1"/>
    <x v="0"/>
    <x v="0"/>
    <x v="2"/>
    <x v="2"/>
    <s v="GUAMOTE"/>
    <s v="PALMIRA"/>
    <x v="0"/>
    <n v="1001531"/>
    <x v="0"/>
    <m/>
    <n v="23.03"/>
    <s v="0.00"/>
    <s v="0.00"/>
    <s v="0.00"/>
    <s v="0.00"/>
    <s v="0.00"/>
    <s v="0.00"/>
    <n v="23.03"/>
  </r>
  <r>
    <n v="1001452"/>
    <s v="MATRIZ"/>
    <s v="DAVILA ORTIZ JENNIFER LIZETH"/>
    <n v="1724022783"/>
    <x v="0"/>
    <x v="1"/>
    <x v="0"/>
    <x v="3"/>
    <x v="1"/>
    <s v="QUITO"/>
    <s v="COTOCOLLAO"/>
    <x v="1"/>
    <n v="1001532"/>
    <x v="0"/>
    <m/>
    <n v="4.32"/>
    <s v="0.00"/>
    <s v="0.00"/>
    <s v="0.00"/>
    <s v="100.00"/>
    <s v="0.00"/>
    <s v="0.00"/>
    <n v="104.32"/>
  </r>
  <r>
    <n v="1001453"/>
    <s v="MATRIZ"/>
    <s v="GUACHAMBALA MASAQUIZA STALIN ALEXANDER"/>
    <n v="1805197033"/>
    <x v="0"/>
    <x v="0"/>
    <x v="0"/>
    <x v="1"/>
    <x v="10"/>
    <s v="SAN PEDRO DE PELILEO"/>
    <s v="PELILEO"/>
    <x v="1"/>
    <n v="1001533"/>
    <x v="0"/>
    <m/>
    <n v="0.91"/>
    <s v="0.00"/>
    <s v="0.00"/>
    <s v="0.00"/>
    <s v="80.00"/>
    <s v="0.00"/>
    <s v="0.00"/>
    <n v="80.91"/>
  </r>
  <r>
    <n v="1001455"/>
    <s v="MATRIZ"/>
    <s v="AUQUILLA ASQUI ROCIO MARIBEL"/>
    <n v="1753115268"/>
    <x v="0"/>
    <x v="1"/>
    <x v="0"/>
    <x v="1"/>
    <x v="1"/>
    <s v="QUITO"/>
    <s v="CHILLOGALLO"/>
    <x v="1"/>
    <n v="1001534"/>
    <x v="0"/>
    <m/>
    <n v="4.63"/>
    <s v="0.00"/>
    <s v="0.00"/>
    <s v="0.00"/>
    <s v="0.00"/>
    <s v="0.00"/>
    <s v="0.00"/>
    <n v="4.63"/>
  </r>
  <r>
    <n v="1000764"/>
    <s v="MATRIZ"/>
    <s v="CUSHICAGUA BEDOYA RAQUEL ."/>
    <n v="1714912902"/>
    <x v="0"/>
    <x v="1"/>
    <x v="0"/>
    <x v="5"/>
    <x v="1"/>
    <s v="QUITO"/>
    <s v="COTOCOLLAO"/>
    <x v="1"/>
    <n v="1001536"/>
    <x v="0"/>
    <m/>
    <n v="23"/>
    <s v="0.00"/>
    <s v="0.00"/>
    <s v="0.00"/>
    <s v="0.00"/>
    <s v="0.00"/>
    <s v="0.00"/>
    <n v="23"/>
  </r>
  <r>
    <n v="1001456"/>
    <s v="MATRIZ"/>
    <s v="VILLAMARIN GALARZA RICARDO ALFREDO"/>
    <n v="1715002349"/>
    <x v="0"/>
    <x v="1"/>
    <x v="0"/>
    <x v="1"/>
    <x v="1"/>
    <s v="QUITO"/>
    <s v="CHILLOGALLO"/>
    <x v="1"/>
    <n v="1001537"/>
    <x v="0"/>
    <m/>
    <n v="0.63"/>
    <s v="0.00"/>
    <s v="0.00"/>
    <s v="0.00"/>
    <s v="0.00"/>
    <s v="0.00"/>
    <s v="0.00"/>
    <n v="0.63"/>
  </r>
  <r>
    <n v="1001454"/>
    <s v="MATRIZ"/>
    <s v="AUQUI CULLISPUMA ANGEL SEBASTIAN"/>
    <n v="1756435572"/>
    <x v="0"/>
    <x v="0"/>
    <x v="0"/>
    <x v="2"/>
    <x v="1"/>
    <s v="QUITO"/>
    <s v="COTOCOLLAO"/>
    <x v="1"/>
    <n v="1001538"/>
    <x v="0"/>
    <m/>
    <n v="0.09"/>
    <s v="0.00"/>
    <s v="0.00"/>
    <s v="0.00"/>
    <s v="284.00"/>
    <s v="0.00"/>
    <s v="0.00"/>
    <n v="284.08999999999997"/>
  </r>
  <r>
    <n v="1001458"/>
    <s v="MATRIZ"/>
    <s v="TORRES LARCO ODALIS IVONNE"/>
    <n v="1752701993"/>
    <x v="0"/>
    <x v="1"/>
    <x v="0"/>
    <x v="1"/>
    <x v="1"/>
    <s v="QUITO"/>
    <s v="LA MAGDALENA"/>
    <x v="1"/>
    <n v="1001540"/>
    <x v="0"/>
    <m/>
    <n v="3"/>
    <s v="0.00"/>
    <s v="0.00"/>
    <s v="0.00"/>
    <s v="0.00"/>
    <s v="0.00"/>
    <s v="0.00"/>
    <n v="3"/>
  </r>
  <r>
    <n v="1001459"/>
    <s v="MATRIZ"/>
    <s v="PADILLA YUNGAN JUAN ."/>
    <n v="601808579"/>
    <x v="0"/>
    <x v="1"/>
    <x v="0"/>
    <x v="2"/>
    <x v="2"/>
    <s v="RIOBAMBA"/>
    <s v="YARUQUIES"/>
    <x v="1"/>
    <n v="1001541"/>
    <x v="0"/>
    <m/>
    <n v="3"/>
    <s v="0.00"/>
    <s v="0.00"/>
    <s v="0.00"/>
    <s v="0.00"/>
    <s v="0.00"/>
    <s v="0.00"/>
    <n v="3"/>
  </r>
  <r>
    <n v="1001457"/>
    <s v="MATRIZ"/>
    <s v="FLORES FLORES ALBERTO FERNANDO"/>
    <n v="1706780697"/>
    <x v="0"/>
    <x v="1"/>
    <x v="0"/>
    <x v="1"/>
    <x v="1"/>
    <s v="QUITO"/>
    <s v="CHILLOGALLO"/>
    <x v="1"/>
    <n v="1001542"/>
    <x v="0"/>
    <m/>
    <n v="0.05"/>
    <s v="0.00"/>
    <s v="0.00"/>
    <s v="0.00"/>
    <s v="135.00"/>
    <s v="0.00"/>
    <s v="0.01"/>
    <n v="135.05000000000001"/>
  </r>
  <r>
    <n v="1001460"/>
    <s v="MATRIZ"/>
    <s v="AUQUILLA CRIOLLO SEGUNDO MANUEL"/>
    <n v="1720144433"/>
    <x v="0"/>
    <x v="0"/>
    <x v="0"/>
    <x v="1"/>
    <x v="2"/>
    <s v="RIOBAMBA"/>
    <s v="CACHA (CAB EN MACHANGARA)"/>
    <x v="0"/>
    <n v="1001543"/>
    <x v="0"/>
    <m/>
    <n v="15.49"/>
    <s v="0.00"/>
    <s v="0.00"/>
    <s v="0.00"/>
    <s v="0.00"/>
    <s v="0.00"/>
    <s v="0.00"/>
    <n v="15.49"/>
  </r>
  <r>
    <n v="1001461"/>
    <s v="MATRIZ"/>
    <s v="TUFIÑO CALDERON ADRIAN EDUARDO"/>
    <n v="1719266999"/>
    <x v="0"/>
    <x v="1"/>
    <x v="0"/>
    <x v="0"/>
    <x v="1"/>
    <s v="QUITO"/>
    <s v="LA CONCEPCION"/>
    <x v="1"/>
    <n v="1001544"/>
    <x v="0"/>
    <m/>
    <n v="3"/>
    <s v="0.00"/>
    <s v="0.00"/>
    <s v="0.00"/>
    <s v="0.00"/>
    <s v="0.00"/>
    <s v="0.00"/>
    <n v="3"/>
  </r>
  <r>
    <n v="1001462"/>
    <s v="MATRIZ"/>
    <s v="MOROCHO URQUIZO JEFERSON JOSUE"/>
    <n v="1725542342"/>
    <x v="0"/>
    <x v="0"/>
    <x v="0"/>
    <x v="1"/>
    <x v="1"/>
    <s v="QUITO"/>
    <s v="CONDADO"/>
    <x v="1"/>
    <n v="1001545"/>
    <x v="0"/>
    <m/>
    <n v="0.05"/>
    <s v="0.00"/>
    <s v="0.00"/>
    <s v="0.00"/>
    <s v="115.00"/>
    <s v="0.00"/>
    <s v="0.00"/>
    <n v="115.05"/>
  </r>
  <r>
    <n v="1001463"/>
    <s v="MATRIZ"/>
    <s v="CONDOR TREJO ELSA LILIANA"/>
    <n v="1714216536"/>
    <x v="0"/>
    <x v="1"/>
    <x v="0"/>
    <x v="1"/>
    <x v="1"/>
    <s v="QUITO"/>
    <s v="COMITE DEL PUEBLO"/>
    <x v="1"/>
    <n v="1001546"/>
    <x v="0"/>
    <m/>
    <n v="841.62"/>
    <s v="0.00"/>
    <s v="0.00"/>
    <s v="0.00"/>
    <s v="0.00"/>
    <s v="0.00"/>
    <s v="0.01"/>
    <n v="841.62"/>
  </r>
  <r>
    <n v="1001464"/>
    <s v="MATRIZ"/>
    <s v="RIVAS MERO RAMONA DEL CARMEN"/>
    <n v="1201966593"/>
    <x v="0"/>
    <x v="1"/>
    <x v="0"/>
    <x v="2"/>
    <x v="13"/>
    <s v="SANTA ANA"/>
    <s v="HONORATO VASQUEZ (CAB. EN VASQUEZ)"/>
    <x v="0"/>
    <n v="1001547"/>
    <x v="0"/>
    <m/>
    <n v="0.97"/>
    <s v="0.00"/>
    <s v="0.00"/>
    <s v="0.00"/>
    <s v="98.35"/>
    <s v="0.00"/>
    <s v="0.00"/>
    <n v="99.32"/>
  </r>
  <r>
    <n v="1001467"/>
    <s v="MATRIZ"/>
    <s v="HUARACA ESTRELLA MARIA MANUELA"/>
    <n v="602637480"/>
    <x v="0"/>
    <x v="1"/>
    <x v="0"/>
    <x v="2"/>
    <x v="2"/>
    <s v="RIOBAMBA"/>
    <s v="YARUQUIES"/>
    <x v="1"/>
    <n v="1001550"/>
    <x v="0"/>
    <m/>
    <n v="0.1"/>
    <s v="0.00"/>
    <s v="0.00"/>
    <s v="0.00"/>
    <s v="300.00"/>
    <s v="0.00"/>
    <s v="0.00"/>
    <n v="300.10000000000002"/>
  </r>
  <r>
    <n v="1001468"/>
    <s v="MATRIZ"/>
    <s v="CONDOR TREJO GRACIELA ALEXANDRA"/>
    <n v="1716586548"/>
    <x v="0"/>
    <x v="1"/>
    <x v="0"/>
    <x v="1"/>
    <x v="1"/>
    <s v="QUITO"/>
    <s v="CHIMBACALLE"/>
    <x v="1"/>
    <n v="1001551"/>
    <x v="0"/>
    <m/>
    <n v="4278.88"/>
    <s v="0.00"/>
    <s v="0.00"/>
    <s v="0.00"/>
    <s v="0.00"/>
    <s v="0.00"/>
    <s v="0.30"/>
    <n v="4278.88"/>
  </r>
  <r>
    <n v="1001469"/>
    <s v="MATRIZ"/>
    <s v="MARQUEZ CORDOVA JULIANY YOMAR"/>
    <n v="1317145231"/>
    <x v="0"/>
    <x v="0"/>
    <x v="0"/>
    <x v="1"/>
    <x v="13"/>
    <s v="SUCRE"/>
    <s v="SAN ISIDRO"/>
    <x v="0"/>
    <n v="1001552"/>
    <x v="0"/>
    <m/>
    <n v="19.21"/>
    <s v="0.00"/>
    <s v="0.00"/>
    <s v="0.00"/>
    <s v="0.00"/>
    <s v="0.00"/>
    <s v="0.00"/>
    <n v="19.21"/>
  </r>
  <r>
    <n v="1001470"/>
    <s v="MATRIZ"/>
    <s v="CORO ATUPAÑA SEGUNDO ATAHUALPA"/>
    <n v="606091536"/>
    <x v="0"/>
    <x v="0"/>
    <x v="0"/>
    <x v="4"/>
    <x v="2"/>
    <s v="COLTA"/>
    <s v="COLUMBE"/>
    <x v="0"/>
    <n v="1001553"/>
    <x v="0"/>
    <m/>
    <n v="0.36"/>
    <s v="0.00"/>
    <s v="0.00"/>
    <s v="0.00"/>
    <s v="23.50"/>
    <s v="0.00"/>
    <s v="0.00"/>
    <n v="23.86"/>
  </r>
  <r>
    <n v="1001466"/>
    <s v="MATRIZ"/>
    <s v="TREJO SIMBAÑA MARIA ALICIA"/>
    <n v="1705416111"/>
    <x v="0"/>
    <x v="1"/>
    <x v="0"/>
    <x v="2"/>
    <x v="1"/>
    <s v="QUITO"/>
    <s v="COTOCOLLAO"/>
    <x v="1"/>
    <n v="1001554"/>
    <x v="0"/>
    <m/>
    <n v="37.25"/>
    <s v="0.00"/>
    <s v="0.00"/>
    <s v="0.00"/>
    <s v="0.00"/>
    <s v="0.00"/>
    <s v="0.00"/>
    <n v="37.25"/>
  </r>
  <r>
    <n v="1001465"/>
    <s v="MATRIZ"/>
    <s v="MORALES BEDOYA MARIA DEL CARMEN"/>
    <n v="1707663181"/>
    <x v="0"/>
    <x v="0"/>
    <x v="0"/>
    <x v="1"/>
    <x v="1"/>
    <s v="QUITO"/>
    <s v="COMITE DEL PUEBLO"/>
    <x v="1"/>
    <n v="1001555"/>
    <x v="0"/>
    <m/>
    <n v="127.07"/>
    <s v="0.00"/>
    <s v="0.00"/>
    <s v="0.00"/>
    <s v="0.00"/>
    <s v="0.00"/>
    <s v="0.00"/>
    <n v="127.07"/>
  </r>
  <r>
    <n v="1001471"/>
    <s v="MATRIZ"/>
    <s v="LLANGARI GUAMAN RICHARD PAUL"/>
    <n v="1722883871"/>
    <x v="1"/>
    <x v="0"/>
    <x v="0"/>
    <x v="1"/>
    <x v="2"/>
    <s v="RIOBAMBA"/>
    <s v="CACHA (CAB EN MACHANGARA)"/>
    <x v="0"/>
    <n v="1001556"/>
    <x v="0"/>
    <m/>
    <n v="3"/>
    <s v="0.00"/>
    <s v="0.00"/>
    <s v="0.00"/>
    <s v="0.00"/>
    <s v="0.00"/>
    <s v="0.00"/>
    <n v="3"/>
  </r>
  <r>
    <n v="1001472"/>
    <s v="MATRIZ"/>
    <s v="CEPEDA GUACHO VLADIMIR ANTHONY"/>
    <n v="650486053"/>
    <x v="0"/>
    <x v="0"/>
    <x v="0"/>
    <x v="2"/>
    <x v="2"/>
    <s v="COLTA"/>
    <s v="SICALPA"/>
    <x v="1"/>
    <n v="1001557"/>
    <x v="0"/>
    <m/>
    <n v="6.59"/>
    <s v="0.00"/>
    <s v="0.00"/>
    <s v="0.00"/>
    <s v="300.00"/>
    <s v="0.00"/>
    <s v="0.00"/>
    <n v="306.58999999999997"/>
  </r>
  <r>
    <n v="1001473"/>
    <s v="MATRIZ"/>
    <s v="BALLA GUAMAN LUIS ARTURO"/>
    <n v="604181388"/>
    <x v="0"/>
    <x v="0"/>
    <x v="0"/>
    <x v="1"/>
    <x v="2"/>
    <s v="COLTA"/>
    <s v="SICALPA"/>
    <x v="1"/>
    <n v="1001558"/>
    <x v="0"/>
    <m/>
    <n v="6.77"/>
    <s v="0.00"/>
    <s v="0.00"/>
    <s v="0.00"/>
    <s v="200.00"/>
    <s v="0.00"/>
    <s v="0.00"/>
    <n v="206.77"/>
  </r>
  <r>
    <n v="1001474"/>
    <s v="MATRIZ"/>
    <s v="GUARACA MOROCHO MARIA BELGICA"/>
    <n v="604213298"/>
    <x v="0"/>
    <x v="1"/>
    <x v="0"/>
    <x v="1"/>
    <x v="1"/>
    <s v="QUITO"/>
    <s v="CHILLOGALLO"/>
    <x v="1"/>
    <n v="1001559"/>
    <x v="0"/>
    <m/>
    <n v="10.01"/>
    <s v="0.00"/>
    <s v="0.00"/>
    <s v="0.00"/>
    <s v="0.00"/>
    <s v="0.00"/>
    <s v="0.00"/>
    <n v="10.01"/>
  </r>
  <r>
    <n v="1001477"/>
    <s v="MATRIZ"/>
    <s v="AGUAGALLO VALDEZ MARIA ROSA"/>
    <n v="601184419"/>
    <x v="1"/>
    <x v="1"/>
    <x v="0"/>
    <x v="3"/>
    <x v="2"/>
    <s v="RIOBAMBA"/>
    <s v="CACHA (CAB EN MACHANGARA)"/>
    <x v="0"/>
    <n v="1001563"/>
    <x v="0"/>
    <m/>
    <n v="6.68"/>
    <s v="0.00"/>
    <s v="0.00"/>
    <s v="0.00"/>
    <s v="0.00"/>
    <s v="0.00"/>
    <s v="0.00"/>
    <n v="6.68"/>
  </r>
  <r>
    <n v="1001478"/>
    <s v="MATRIZ"/>
    <s v="PINTO RODRIGUEZ MARIA DE LOS ANGELES"/>
    <n v="1705766705"/>
    <x v="0"/>
    <x v="1"/>
    <x v="0"/>
    <x v="2"/>
    <x v="1"/>
    <s v="QUITO"/>
    <s v="PUELLARO"/>
    <x v="0"/>
    <n v="1001564"/>
    <x v="0"/>
    <m/>
    <n v="0"/>
    <s v="0.00"/>
    <s v="0.00"/>
    <s v="0.00"/>
    <s v="0.00"/>
    <s v="0.00"/>
    <s v="0.00"/>
    <n v="0"/>
  </r>
  <r>
    <n v="1001479"/>
    <s v="MATRIZ"/>
    <s v="URQUIZO CONGACHA DANNY PATRICIO"/>
    <n v="1725342958"/>
    <x v="1"/>
    <x v="0"/>
    <x v="0"/>
    <x v="1"/>
    <x v="1"/>
    <s v="QUITO"/>
    <s v="COTOCOLLAO"/>
    <x v="1"/>
    <n v="1001566"/>
    <x v="0"/>
    <m/>
    <n v="50.37"/>
    <s v="0.00"/>
    <s v="0.00"/>
    <s v="0.00"/>
    <s v="173.87"/>
    <s v="0.00"/>
    <s v="0.00"/>
    <n v="224.24"/>
  </r>
  <r>
    <n v="1001480"/>
    <s v="MATRIZ"/>
    <s v="AYALA GUANOQUIZA JUAN ."/>
    <n v="502157787"/>
    <x v="0"/>
    <x v="0"/>
    <x v="0"/>
    <x v="2"/>
    <x v="1"/>
    <s v="QUITO"/>
    <s v="GUAMANI"/>
    <x v="1"/>
    <n v="1001569"/>
    <x v="0"/>
    <m/>
    <n v="4"/>
    <s v="0.00"/>
    <s v="0.00"/>
    <s v="0.00"/>
    <s v="0.00"/>
    <s v="0.00"/>
    <s v="0.00"/>
    <n v="4"/>
  </r>
  <r>
    <n v="1001483"/>
    <s v="MATRIZ"/>
    <s v="GUERRERO TACO PABLO VINICIO"/>
    <n v="1720804192"/>
    <x v="0"/>
    <x v="0"/>
    <x v="0"/>
    <x v="1"/>
    <x v="1"/>
    <s v="QUITO"/>
    <s v="EL INCA"/>
    <x v="1"/>
    <n v="1001572"/>
    <x v="0"/>
    <m/>
    <n v="22.85"/>
    <s v="0.00"/>
    <s v="0.00"/>
    <s v="0.00"/>
    <s v="0.00"/>
    <s v="0.00"/>
    <s v="0.00"/>
    <n v="22.85"/>
  </r>
  <r>
    <n v="1001484"/>
    <s v="MATRIZ"/>
    <s v="CURAY QUISPE MARIA ANGELA"/>
    <n v="1801064310"/>
    <x v="0"/>
    <x v="1"/>
    <x v="0"/>
    <x v="2"/>
    <x v="1"/>
    <s v="QUITO"/>
    <s v="COTOCOLLAO"/>
    <x v="1"/>
    <n v="1001573"/>
    <x v="0"/>
    <m/>
    <n v="0"/>
    <s v="0.00"/>
    <s v="0.00"/>
    <s v="0.00"/>
    <s v="0.00"/>
    <s v="0.00"/>
    <s v="0.00"/>
    <n v="0"/>
  </r>
  <r>
    <n v="1001485"/>
    <s v="MATRIZ"/>
    <s v="MONTENEGRO SUQUILLO MARTHA NARCISA"/>
    <n v="1716644982"/>
    <x v="0"/>
    <x v="1"/>
    <x v="0"/>
    <x v="2"/>
    <x v="1"/>
    <s v="QUITO"/>
    <s v="CHILLOGALLO"/>
    <x v="1"/>
    <n v="1001574"/>
    <x v="0"/>
    <m/>
    <n v="118.08"/>
    <s v="0.00"/>
    <s v="0.00"/>
    <s v="0.00"/>
    <s v="0.00"/>
    <s v="0.00"/>
    <s v="0.00"/>
    <n v="118.08"/>
  </r>
  <r>
    <n v="1001486"/>
    <s v="MATRIZ"/>
    <s v="HUARACA URQUIZO OLGA MARIA"/>
    <n v="1720381357"/>
    <x v="0"/>
    <x v="1"/>
    <x v="0"/>
    <x v="1"/>
    <x v="2"/>
    <s v="RIOBAMBA"/>
    <s v="PUNIN"/>
    <x v="0"/>
    <n v="1001575"/>
    <x v="0"/>
    <m/>
    <n v="112.09"/>
    <s v="0.00"/>
    <s v="0.00"/>
    <s v="0.00"/>
    <s v="0.00"/>
    <s v="0.00"/>
    <s v="0.01"/>
    <n v="112.09"/>
  </r>
  <r>
    <n v="1001476"/>
    <s v="MATRIZ"/>
    <s v="PEREZ MONTESDEOCA JEFERSON MATHIAS"/>
    <n v="1752906857"/>
    <x v="0"/>
    <x v="1"/>
    <x v="0"/>
    <x v="2"/>
    <x v="1"/>
    <s v="QUITO"/>
    <s v="COTOCOLLAO"/>
    <x v="1"/>
    <n v="1001576"/>
    <x v="0"/>
    <m/>
    <n v="47.53"/>
    <s v="0.00"/>
    <s v="0.00"/>
    <s v="0.00"/>
    <s v="0.00"/>
    <s v="0.00"/>
    <s v="0.00"/>
    <n v="47.53"/>
  </r>
  <r>
    <n v="1001475"/>
    <s v="MATRIZ"/>
    <s v="PEREZ MONTESDEOCA DARLA PAOLA"/>
    <n v="1752906774"/>
    <x v="0"/>
    <x v="1"/>
    <x v="0"/>
    <x v="2"/>
    <x v="1"/>
    <s v="QUITO"/>
    <s v="COTOCOLLAO"/>
    <x v="1"/>
    <n v="1001577"/>
    <x v="0"/>
    <m/>
    <n v="51.03"/>
    <s v="0.00"/>
    <s v="0.00"/>
    <s v="0.00"/>
    <s v="0.00"/>
    <s v="0.00"/>
    <s v="0.00"/>
    <n v="51.03"/>
  </r>
  <r>
    <n v="1001487"/>
    <s v="MATRIZ"/>
    <s v="MORALES GUAMAN JEFFERSON OMAR"/>
    <n v="1723965297"/>
    <x v="0"/>
    <x v="0"/>
    <x v="0"/>
    <x v="0"/>
    <x v="1"/>
    <s v="QUITO"/>
    <s v="LA ARGELIA"/>
    <x v="1"/>
    <n v="1001580"/>
    <x v="0"/>
    <m/>
    <n v="133.07"/>
    <s v="0.00"/>
    <s v="0.00"/>
    <s v="0.00"/>
    <s v="0.00"/>
    <s v="0.00"/>
    <s v="0.00"/>
    <n v="133.07"/>
  </r>
  <r>
    <n v="1001488"/>
    <s v="MATRIZ"/>
    <s v="PUEDMAG BAIZA EDISON RENATO"/>
    <n v="1718016080"/>
    <x v="0"/>
    <x v="0"/>
    <x v="0"/>
    <x v="1"/>
    <x v="1"/>
    <s v="QUITO"/>
    <s v="LA MAGDALENA"/>
    <x v="1"/>
    <n v="1001581"/>
    <x v="0"/>
    <m/>
    <n v="31.92"/>
    <s v="0.00"/>
    <s v="0.00"/>
    <s v="0.00"/>
    <s v="209.00"/>
    <s v="0.00"/>
    <s v="0.00"/>
    <n v="240.92"/>
  </r>
  <r>
    <n v="1001489"/>
    <s v="MATRIZ"/>
    <s v="TIUPUL GUAMAN CRISTHIAN DAVID"/>
    <n v="1727947515"/>
    <x v="0"/>
    <x v="0"/>
    <x v="0"/>
    <x v="2"/>
    <x v="1"/>
    <s v="QUITO"/>
    <s v="COTOCOLLAO"/>
    <x v="1"/>
    <n v="1001582"/>
    <x v="0"/>
    <m/>
    <n v="0"/>
    <s v="0.00"/>
    <s v="0.00"/>
    <s v="0.00"/>
    <s v="0.00"/>
    <s v="0.00"/>
    <s v="0.00"/>
    <n v="0"/>
  </r>
  <r>
    <n v="1001490"/>
    <s v="MATRIZ"/>
    <s v="LOPEZ VELASCO TANNIA MARISOL"/>
    <n v="1720214178"/>
    <x v="0"/>
    <x v="1"/>
    <x v="0"/>
    <x v="2"/>
    <x v="11"/>
    <s v="SALCEDO"/>
    <s v="SAN MIGUEL"/>
    <x v="1"/>
    <n v="1001583"/>
    <x v="0"/>
    <m/>
    <n v="90.72"/>
    <s v="0.00"/>
    <s v="0.00"/>
    <s v="0.00"/>
    <s v="100.00"/>
    <s v="0.00"/>
    <s v="0.00"/>
    <n v="190.72"/>
  </r>
  <r>
    <n v="1001491"/>
    <s v="MATRIZ"/>
    <s v="MALDONADO CERON ANA VERONICA"/>
    <n v="1718537036"/>
    <x v="0"/>
    <x v="1"/>
    <x v="0"/>
    <x v="1"/>
    <x v="1"/>
    <s v="QUITO"/>
    <s v="SAN ANTONIO"/>
    <x v="0"/>
    <n v="1001584"/>
    <x v="0"/>
    <m/>
    <n v="21"/>
    <s v="0.00"/>
    <s v="0.00"/>
    <s v="0.00"/>
    <s v="0.00"/>
    <s v="0.00"/>
    <s v="0.00"/>
    <n v="21"/>
  </r>
  <r>
    <n v="1001492"/>
    <s v="MATRIZ"/>
    <s v="YEPEZ MORETA JESSICA MARIELA"/>
    <n v="1002324380"/>
    <x v="0"/>
    <x v="1"/>
    <x v="0"/>
    <x v="1"/>
    <x v="7"/>
    <s v="IBARRA"/>
    <s v="SAN FRANCISCO"/>
    <x v="1"/>
    <n v="1001585"/>
    <x v="0"/>
    <m/>
    <n v="3"/>
    <s v="0.00"/>
    <s v="0.00"/>
    <s v="0.00"/>
    <s v="0.00"/>
    <s v="0.00"/>
    <s v="0.00"/>
    <n v="3"/>
  </r>
  <r>
    <n v="1001493"/>
    <s v="MATRIZ"/>
    <s v="MARTINEZ SACON MILAGROS MONSERRATE"/>
    <n v="800721656"/>
    <x v="0"/>
    <x v="1"/>
    <x v="0"/>
    <x v="1"/>
    <x v="15"/>
    <s v="ESMERALDAS"/>
    <s v="5 DE AGOSTO"/>
    <x v="1"/>
    <n v="1001586"/>
    <x v="0"/>
    <m/>
    <n v="3"/>
    <s v="0.00"/>
    <s v="0.00"/>
    <s v="0.00"/>
    <s v="0.00"/>
    <s v="0.00"/>
    <s v="0.00"/>
    <n v="3"/>
  </r>
  <r>
    <n v="1001494"/>
    <s v="MATRIZ"/>
    <s v="ALAVA YEPEZ DEL POZO DAVID ANDRES"/>
    <n v="1750820340"/>
    <x v="0"/>
    <x v="0"/>
    <x v="0"/>
    <x v="1"/>
    <x v="1"/>
    <s v="QUITO"/>
    <s v="EL INCA"/>
    <x v="1"/>
    <n v="1001587"/>
    <x v="0"/>
    <m/>
    <n v="33.44"/>
    <s v="0.00"/>
    <s v="0.00"/>
    <s v="0.00"/>
    <s v="0.00"/>
    <s v="0.00"/>
    <s v="0.00"/>
    <n v="33.44"/>
  </r>
  <r>
    <n v="1001482"/>
    <s v="MATRIZ"/>
    <s v="YAGUACHI GUAMAN JOHN ALEXANDER"/>
    <n v="1755053624"/>
    <x v="0"/>
    <x v="0"/>
    <x v="0"/>
    <x v="1"/>
    <x v="1"/>
    <s v="QUITO"/>
    <s v="CHILLOGALLO"/>
    <x v="1"/>
    <n v="1001588"/>
    <x v="0"/>
    <m/>
    <n v="256.01"/>
    <s v="0.00"/>
    <s v="0.00"/>
    <s v="0.00"/>
    <s v="0.00"/>
    <s v="0.00"/>
    <s v="0.00"/>
    <n v="256.01"/>
  </r>
  <r>
    <n v="1001495"/>
    <s v="MATRIZ"/>
    <s v="TIUPUL URQUIZO CARMEN YOLANDA"/>
    <n v="604298703"/>
    <x v="1"/>
    <x v="1"/>
    <x v="0"/>
    <x v="0"/>
    <x v="2"/>
    <s v="RIOBAMBA"/>
    <s v="CACHA (CAB EN MACHANGARA)"/>
    <x v="0"/>
    <n v="1001589"/>
    <x v="0"/>
    <m/>
    <n v="622.54999999999995"/>
    <s v="0.00"/>
    <s v="0.00"/>
    <s v="0.00"/>
    <s v="0.00"/>
    <s v="0.00"/>
    <s v="0.00"/>
    <n v="622.54999999999995"/>
  </r>
  <r>
    <n v="1001496"/>
    <s v="MATRIZ"/>
    <s v="CEPEDA GUACHO JIMENA ISABEL "/>
    <n v="1725681850"/>
    <x v="0"/>
    <x v="1"/>
    <x v="0"/>
    <x v="1"/>
    <x v="2"/>
    <s v="COLTA"/>
    <s v="COLUMBE"/>
    <x v="0"/>
    <n v="1001590"/>
    <x v="0"/>
    <m/>
    <n v="0.52"/>
    <s v="0.00"/>
    <s v="0.00"/>
    <s v="0.00"/>
    <s v="0.00"/>
    <s v="0.00"/>
    <s v="0.00"/>
    <n v="0.52"/>
  </r>
  <r>
    <n v="1001497"/>
    <s v="MATRIZ"/>
    <s v="VERA MENDOZA DIANA VERONICA"/>
    <n v="1725125940"/>
    <x v="0"/>
    <x v="1"/>
    <x v="0"/>
    <x v="2"/>
    <x v="8"/>
    <s v="MACARA"/>
    <s v="LARAMA"/>
    <x v="0"/>
    <n v="1001591"/>
    <x v="0"/>
    <m/>
    <n v="0"/>
    <s v="0.00"/>
    <s v="0.00"/>
    <s v="0.00"/>
    <s v="0.00"/>
    <s v="0.00"/>
    <s v="0.00"/>
    <n v="0"/>
  </r>
  <r>
    <n v="1001498"/>
    <s v="MATRIZ"/>
    <s v="PALTAN ORTIZ MARCO VINICIO"/>
    <n v="1726523390"/>
    <x v="0"/>
    <x v="0"/>
    <x v="0"/>
    <x v="1"/>
    <x v="1"/>
    <s v="QUITO"/>
    <s v="LA MAGDALENA"/>
    <x v="1"/>
    <n v="1001592"/>
    <x v="0"/>
    <m/>
    <n v="3.58"/>
    <s v="0.00"/>
    <s v="0.00"/>
    <s v="0.00"/>
    <s v="0.00"/>
    <s v="0.00"/>
    <s v="0.00"/>
    <n v="3.58"/>
  </r>
  <r>
    <n v="1001499"/>
    <s v="MATRIZ"/>
    <s v="ESPINOZA RIVADENEIRA EVELYN VANESSA"/>
    <n v="1750107730"/>
    <x v="0"/>
    <x v="1"/>
    <x v="0"/>
    <x v="1"/>
    <x v="1"/>
    <s v="QUITO"/>
    <s v="COCHAPAMBA"/>
    <x v="0"/>
    <n v="1001593"/>
    <x v="0"/>
    <m/>
    <n v="4.05"/>
    <s v="0.00"/>
    <s v="0.00"/>
    <s v="0.00"/>
    <s v="0.00"/>
    <s v="0.00"/>
    <s v="0.00"/>
    <n v="4.05"/>
  </r>
  <r>
    <n v="1001500"/>
    <s v="MATRIZ"/>
    <s v="PAGUAY GIRON MIRTHA GERMANIA"/>
    <n v="605352202"/>
    <x v="0"/>
    <x v="1"/>
    <x v="0"/>
    <x v="5"/>
    <x v="2"/>
    <s v="RIOBAMBA"/>
    <s v="VELOZ"/>
    <x v="1"/>
    <n v="1001594"/>
    <x v="0"/>
    <m/>
    <n v="286.45"/>
    <s v="0.00"/>
    <s v="0.00"/>
    <s v="0.00"/>
    <s v="0.00"/>
    <s v="0.00"/>
    <s v="0.00"/>
    <n v="286.45"/>
  </r>
  <r>
    <n v="1001501"/>
    <s v="MATRIZ"/>
    <s v="GUILCAPI BONILLA JORDAN RAÚL"/>
    <n v="605183672"/>
    <x v="1"/>
    <x v="0"/>
    <x v="0"/>
    <x v="0"/>
    <x v="2"/>
    <s v="RIOBAMBA"/>
    <s v="VELOZ"/>
    <x v="1"/>
    <n v="1001595"/>
    <x v="0"/>
    <m/>
    <n v="56.81"/>
    <s v="0.00"/>
    <s v="0.00"/>
    <s v="0.00"/>
    <s v="0.00"/>
    <s v="0.00"/>
    <s v="0.00"/>
    <n v="56.81"/>
  </r>
  <r>
    <n v="1001502"/>
    <s v="MATRIZ"/>
    <s v="GUALAN YUMBO JESSICA ALEXANDRA"/>
    <n v="1754361812"/>
    <x v="0"/>
    <x v="1"/>
    <x v="0"/>
    <x v="2"/>
    <x v="1"/>
    <s v="QUITO"/>
    <s v="CHILLOGALLO"/>
    <x v="1"/>
    <n v="1001596"/>
    <x v="0"/>
    <m/>
    <n v="4.68"/>
    <s v="0.00"/>
    <s v="0.00"/>
    <s v="0.00"/>
    <s v="0.00"/>
    <s v="0.00"/>
    <s v="0.00"/>
    <n v="4.68"/>
  </r>
  <r>
    <n v="1001503"/>
    <s v="MATRIZ"/>
    <s v="QUISHPE HEREDIA CINTHIA ARACELY"/>
    <n v="1753100674"/>
    <x v="0"/>
    <x v="1"/>
    <x v="0"/>
    <x v="3"/>
    <x v="1"/>
    <s v="QUITO"/>
    <s v="LA MAGDALENA"/>
    <x v="1"/>
    <n v="1001597"/>
    <x v="0"/>
    <m/>
    <n v="0.05"/>
    <s v="0.00"/>
    <s v="0.00"/>
    <s v="0.00"/>
    <s v="121.00"/>
    <s v="0.00"/>
    <s v="0.00"/>
    <n v="121.05"/>
  </r>
  <r>
    <n v="1001504"/>
    <s v="MATRIZ"/>
    <s v="CORO ATUPAÑA PACHA SISA"/>
    <n v="604452458"/>
    <x v="0"/>
    <x v="1"/>
    <x v="0"/>
    <x v="1"/>
    <x v="1"/>
    <s v="QUITO"/>
    <s v="CONDADO"/>
    <x v="1"/>
    <n v="1001598"/>
    <x v="0"/>
    <m/>
    <n v="5.1100000000000003"/>
    <s v="0.00"/>
    <s v="0.00"/>
    <s v="0.00"/>
    <s v="0.00"/>
    <s v="0.00"/>
    <s v="0.00"/>
    <n v="5.1100000000000003"/>
  </r>
  <r>
    <n v="1001505"/>
    <s v="MATRIZ"/>
    <s v="CARRILLO DE LA CRUZ KAREN VANESSA"/>
    <n v="1750812008"/>
    <x v="0"/>
    <x v="1"/>
    <x v="0"/>
    <x v="2"/>
    <x v="1"/>
    <s v="QUITO"/>
    <s v="SAN ANTONIO"/>
    <x v="0"/>
    <n v="1001599"/>
    <x v="0"/>
    <m/>
    <n v="24.47"/>
    <s v="0.00"/>
    <s v="0.00"/>
    <s v="0.00"/>
    <s v="155.00"/>
    <s v="0.00"/>
    <s v="0.00"/>
    <n v="179.47"/>
  </r>
  <r>
    <n v="1001506"/>
    <s v="MATRIZ"/>
    <s v="TIPANTUÑA VEGA EDGAR ALBERTO"/>
    <n v="504761321"/>
    <x v="0"/>
    <x v="0"/>
    <x v="0"/>
    <x v="1"/>
    <x v="1"/>
    <s v="QUITO"/>
    <s v="COTOCOLLAO"/>
    <x v="1"/>
    <n v="1001600"/>
    <x v="0"/>
    <m/>
    <n v="491.33"/>
    <s v="0.00"/>
    <s v="0.00"/>
    <s v="0.00"/>
    <s v="0.00"/>
    <s v="0.00"/>
    <s v="0.00"/>
    <n v="491.33"/>
  </r>
  <r>
    <n v="1001507"/>
    <s v="MATRIZ"/>
    <s v="NUÑEZ GUALLASAMIN CRISTIAN EDUARDO"/>
    <n v="1724637259"/>
    <x v="0"/>
    <x v="0"/>
    <x v="0"/>
    <x v="1"/>
    <x v="1"/>
    <s v="RUMIÑAHUI"/>
    <s v="SANGOLQUI"/>
    <x v="1"/>
    <n v="1001601"/>
    <x v="0"/>
    <m/>
    <n v="7.0000000000000007E-2"/>
    <s v="0.00"/>
    <s v="0.00"/>
    <s v="0.00"/>
    <s v="180.00"/>
    <s v="0.00"/>
    <s v="0.00"/>
    <n v="180.07"/>
  </r>
  <r>
    <n v="1001508"/>
    <s v="MATRIZ"/>
    <s v="MORENO LUNA ALEX MATEO "/>
    <n v="1753710985"/>
    <x v="0"/>
    <x v="0"/>
    <x v="0"/>
    <x v="1"/>
    <x v="1"/>
    <s v="QUITO"/>
    <s v="COTOCOLLAO"/>
    <x v="1"/>
    <n v="1001602"/>
    <x v="0"/>
    <m/>
    <n v="3"/>
    <s v="0.00"/>
    <s v="0.00"/>
    <s v="0.00"/>
    <s v="0.00"/>
    <s v="0.00"/>
    <s v="0.00"/>
    <n v="3"/>
  </r>
  <r>
    <n v="1001509"/>
    <s v="MATRIZ"/>
    <s v="TOAPANTA YAMBERLA RONAL STEVE"/>
    <n v="1729220671"/>
    <x v="0"/>
    <x v="0"/>
    <x v="0"/>
    <x v="1"/>
    <x v="1"/>
    <s v="QUITO"/>
    <s v="COCHAPAMBA"/>
    <x v="0"/>
    <n v="1001603"/>
    <x v="0"/>
    <m/>
    <n v="3"/>
    <s v="0.00"/>
    <s v="0.00"/>
    <s v="0.00"/>
    <s v="0.00"/>
    <s v="0.00"/>
    <s v="0.00"/>
    <n v="3"/>
  </r>
  <r>
    <n v="1001510"/>
    <s v="MATRIZ"/>
    <s v="YUQUILEMA CASHUG JHOFRE IVAN"/>
    <n v="606464709"/>
    <x v="0"/>
    <x v="0"/>
    <x v="0"/>
    <x v="2"/>
    <x v="2"/>
    <s v="RIOBAMBA"/>
    <s v="CACHA (CAB EN MACHANGARA)"/>
    <x v="0"/>
    <n v="1001604"/>
    <x v="0"/>
    <m/>
    <n v="5.27"/>
    <s v="0.00"/>
    <s v="0.00"/>
    <s v="0.00"/>
    <s v="107.00"/>
    <s v="0.00"/>
    <s v="0.00"/>
    <n v="112.27"/>
  </r>
  <r>
    <n v="1001511"/>
    <s v="MATRIZ"/>
    <s v="CEPEDA GUACHO AZUCENA BELEN"/>
    <n v="605993252"/>
    <x v="0"/>
    <x v="1"/>
    <x v="0"/>
    <x v="2"/>
    <x v="2"/>
    <s v="COLTA"/>
    <s v="SICALPA"/>
    <x v="1"/>
    <n v="1001606"/>
    <x v="0"/>
    <m/>
    <n v="16.61"/>
    <s v="0.00"/>
    <s v="0.00"/>
    <s v="0.00"/>
    <s v="200.00"/>
    <s v="0.00"/>
    <s v="0.00"/>
    <n v="216.61"/>
  </r>
  <r>
    <n v="1001512"/>
    <s v="MATRIZ"/>
    <s v="VELEZ MOREIRA BETZI ELIZABETH"/>
    <n v="1205525197"/>
    <x v="0"/>
    <x v="1"/>
    <x v="0"/>
    <x v="1"/>
    <x v="5"/>
    <s v="EL EMPALME"/>
    <s v="EL ROSARIO"/>
    <x v="0"/>
    <n v="1001607"/>
    <x v="0"/>
    <m/>
    <n v="1.55"/>
    <s v="0.00"/>
    <s v="0.00"/>
    <s v="0.00"/>
    <s v="0.00"/>
    <s v="0.00"/>
    <s v="0.00"/>
    <n v="1.55"/>
  </r>
  <r>
    <n v="1001513"/>
    <s v="MATRIZ"/>
    <s v="SEVILLANO MOREJON VICTOR ALFREDO"/>
    <n v="1709223869"/>
    <x v="0"/>
    <x v="1"/>
    <x v="0"/>
    <x v="1"/>
    <x v="1"/>
    <s v="QUITO"/>
    <s v="CENTRO HISTORICO"/>
    <x v="1"/>
    <n v="1001608"/>
    <x v="0"/>
    <m/>
    <n v="0.02"/>
    <s v="0.00"/>
    <s v="0.00"/>
    <s v="0.00"/>
    <s v="64.00"/>
    <s v="0.00"/>
    <s v="0.00"/>
    <n v="64.02"/>
  </r>
  <r>
    <n v="1001514"/>
    <s v="MATRIZ"/>
    <s v="PACHITO CASCO LUIS ALBERTO"/>
    <n v="1001928405"/>
    <x v="0"/>
    <x v="0"/>
    <x v="0"/>
    <x v="2"/>
    <x v="1"/>
    <s v="QUITO"/>
    <s v="LLANO CHICO"/>
    <x v="0"/>
    <n v="1001609"/>
    <x v="0"/>
    <m/>
    <n v="1.01"/>
    <s v="0.00"/>
    <s v="0.00"/>
    <s v="0.00"/>
    <s v="0.00"/>
    <s v="0.00"/>
    <s v="0.00"/>
    <n v="1.01"/>
  </r>
  <r>
    <n v="1001515"/>
    <s v="MATRIZ"/>
    <s v="HERNANDEZ ENCALADA CESAR DARWIN"/>
    <n v="1712652898"/>
    <x v="0"/>
    <x v="1"/>
    <x v="0"/>
    <x v="1"/>
    <x v="1"/>
    <s v="QUITO"/>
    <s v="CENTRO HISTORICO"/>
    <x v="1"/>
    <n v="1001610"/>
    <x v="0"/>
    <m/>
    <n v="14.5"/>
    <s v="0.00"/>
    <s v="0.00"/>
    <s v="0.00"/>
    <s v="0.00"/>
    <s v="0.00"/>
    <s v="0.00"/>
    <n v="14.5"/>
  </r>
  <r>
    <n v="1001516"/>
    <s v="MATRIZ"/>
    <s v="YUNGAN URQUIZO PATRICIA VANESSA"/>
    <n v="1725027609"/>
    <x v="0"/>
    <x v="1"/>
    <x v="0"/>
    <x v="2"/>
    <x v="1"/>
    <s v="QUITO"/>
    <s v="EL INCA"/>
    <x v="1"/>
    <n v="1001611"/>
    <x v="0"/>
    <m/>
    <n v="0"/>
    <s v="0.00"/>
    <s v="0.00"/>
    <s v="0.00"/>
    <s v="0.00"/>
    <s v="0.00"/>
    <s v="0.00"/>
    <n v="0"/>
  </r>
  <r>
    <n v="1001517"/>
    <s v="MATRIZ"/>
    <s v="GALVEZ VERA ANDRES ESTEBAN"/>
    <n v="1719051235"/>
    <x v="0"/>
    <x v="0"/>
    <x v="0"/>
    <x v="2"/>
    <x v="1"/>
    <s v="QUITO"/>
    <s v="CHIMBACALLE"/>
    <x v="1"/>
    <n v="1001612"/>
    <x v="0"/>
    <m/>
    <n v="3.75"/>
    <s v="0.00"/>
    <s v="0.00"/>
    <s v="0.00"/>
    <s v="0.00"/>
    <s v="0.00"/>
    <s v="0.00"/>
    <n v="3.75"/>
  </r>
  <r>
    <n v="1001518"/>
    <s v="MATRIZ"/>
    <s v="CUZCO GUAMAN GLORIA STEFANY"/>
    <n v="1723437826"/>
    <x v="0"/>
    <x v="1"/>
    <x v="0"/>
    <x v="2"/>
    <x v="1"/>
    <s v="QUITO"/>
    <s v="COTOCOLLAO"/>
    <x v="1"/>
    <n v="1001613"/>
    <x v="0"/>
    <m/>
    <n v="0.05"/>
    <s v="0.00"/>
    <s v="0.00"/>
    <s v="0.00"/>
    <s v="145.00"/>
    <s v="0.00"/>
    <s v="0.00"/>
    <n v="145.05000000000001"/>
  </r>
  <r>
    <n v="1001519"/>
    <s v="MATRIZ"/>
    <s v="DIAZ MIRANDA JANETH MARCELA "/>
    <n v="1600279267"/>
    <x v="0"/>
    <x v="1"/>
    <x v="0"/>
    <x v="1"/>
    <x v="10"/>
    <s v="BAÑOS DE AGUA SANTA"/>
    <s v="BAÑOS DE AGUA SANTA"/>
    <x v="1"/>
    <n v="1001614"/>
    <x v="0"/>
    <m/>
    <n v="1.33"/>
    <s v="0.00"/>
    <s v="0.00"/>
    <s v="0.00"/>
    <s v="200.00"/>
    <s v="0.00"/>
    <s v="0.01"/>
    <n v="201.33"/>
  </r>
  <r>
    <n v="1001520"/>
    <s v="MATRIZ"/>
    <s v="LEON TREJO MARIA GABRIELA"/>
    <n v="1718929431"/>
    <x v="0"/>
    <x v="1"/>
    <x v="0"/>
    <x v="2"/>
    <x v="1"/>
    <s v="QUITO"/>
    <s v="COTOCOLLAO"/>
    <x v="1"/>
    <n v="1001615"/>
    <x v="0"/>
    <m/>
    <n v="85.22"/>
    <s v="0.00"/>
    <s v="0.00"/>
    <s v="0.00"/>
    <s v="0.00"/>
    <s v="0.00"/>
    <s v="0.00"/>
    <n v="85.22"/>
  </r>
  <r>
    <n v="1001521"/>
    <s v="MATRIZ"/>
    <s v="TOAPANTA TREJO STALIN DAVID"/>
    <n v="1719739763"/>
    <x v="0"/>
    <x v="0"/>
    <x v="0"/>
    <x v="2"/>
    <x v="1"/>
    <s v="QUITO"/>
    <s v="CENTRO HISTORICO"/>
    <x v="1"/>
    <n v="1001616"/>
    <x v="0"/>
    <m/>
    <n v="241.27"/>
    <s v="0.00"/>
    <s v="0.00"/>
    <s v="0.00"/>
    <s v="0.00"/>
    <s v="0.00"/>
    <s v="0.00"/>
    <n v="241.27"/>
  </r>
  <r>
    <n v="1001522"/>
    <s v="MATRIZ"/>
    <s v="CABEZAS GUAMANARCA JULIO ANIBAL"/>
    <n v="1715366611"/>
    <x v="0"/>
    <x v="0"/>
    <x v="0"/>
    <x v="1"/>
    <x v="1"/>
    <s v="QUITO"/>
    <s v="COMITE DEL PUEBLO"/>
    <x v="1"/>
    <n v="1001617"/>
    <x v="0"/>
    <m/>
    <n v="18.239999999999998"/>
    <s v="0.00"/>
    <s v="0.00"/>
    <s v="0.00"/>
    <s v="250.00"/>
    <s v="0.00"/>
    <s v="0.00"/>
    <n v="268.24"/>
  </r>
  <r>
    <n v="1001523"/>
    <s v="MATRIZ"/>
    <s v="LLUAY VELASTEGUI STALIN FABIAN "/>
    <n v="604694935"/>
    <x v="1"/>
    <x v="0"/>
    <x v="0"/>
    <x v="1"/>
    <x v="2"/>
    <s v="GUANO"/>
    <s v="SAN ANDRES"/>
    <x v="0"/>
    <n v="1001618"/>
    <x v="0"/>
    <m/>
    <n v="56.85"/>
    <s v="0.00"/>
    <s v="0.00"/>
    <s v="0.00"/>
    <s v="0.00"/>
    <s v="0.00"/>
    <s v="0.00"/>
    <n v="56.85"/>
  </r>
  <r>
    <n v="1001524"/>
    <s v="MATRIZ"/>
    <s v="AIMACAÑA PAUJI NORMA ALEJANDRINA"/>
    <n v="1751171701"/>
    <x v="0"/>
    <x v="1"/>
    <x v="0"/>
    <x v="1"/>
    <x v="1"/>
    <s v="QUITO"/>
    <s v="COTOCOLLAO"/>
    <x v="1"/>
    <n v="1001620"/>
    <x v="0"/>
    <m/>
    <n v="5.01"/>
    <s v="0.00"/>
    <s v="0.00"/>
    <s v="0.00"/>
    <s v="100.00"/>
    <s v="0.00"/>
    <s v="0.00"/>
    <n v="105.01"/>
  </r>
  <r>
    <n v="1001527"/>
    <s v="MATRIZ"/>
    <s v="AVILEZ MINA GISSELA ALEXANDRA"/>
    <n v="1720014701"/>
    <x v="0"/>
    <x v="1"/>
    <x v="0"/>
    <x v="2"/>
    <x v="1"/>
    <s v="QUITO"/>
    <s v="LA ARGELIA"/>
    <x v="1"/>
    <n v="1001622"/>
    <x v="0"/>
    <m/>
    <n v="0"/>
    <s v="0.00"/>
    <s v="0.00"/>
    <s v="0.00"/>
    <s v="0.00"/>
    <s v="0.00"/>
    <s v="0.00"/>
    <n v="0"/>
  </r>
  <r>
    <n v="1001528"/>
    <s v="MATRIZ"/>
    <s v="ASADOBAY ESCOBAR SONIA MARITZA"/>
    <n v="602636284"/>
    <x v="0"/>
    <x v="1"/>
    <x v="0"/>
    <x v="1"/>
    <x v="2"/>
    <s v="RIOBAMBA"/>
    <s v="CALPI"/>
    <x v="0"/>
    <n v="1001623"/>
    <x v="0"/>
    <m/>
    <n v="31.14"/>
    <s v="0.00"/>
    <s v="0.00"/>
    <s v="0.00"/>
    <s v="0.00"/>
    <s v="0.00"/>
    <s v="0.00"/>
    <n v="31.14"/>
  </r>
  <r>
    <n v="1001525"/>
    <s v="MATRIZ"/>
    <s v="BALLADARES CRUZ ANGELA MARÍA "/>
    <n v="603035528"/>
    <x v="1"/>
    <x v="1"/>
    <x v="0"/>
    <x v="0"/>
    <x v="2"/>
    <s v="RIOBAMBA"/>
    <s v="VELOZ"/>
    <x v="1"/>
    <n v="1001624"/>
    <x v="0"/>
    <m/>
    <n v="4.22"/>
    <s v="0.00"/>
    <s v="0.00"/>
    <s v="0.00"/>
    <s v="0.00"/>
    <s v="0.00"/>
    <s v="0.00"/>
    <n v="4.22"/>
  </r>
  <r>
    <n v="1001529"/>
    <s v="MATRIZ"/>
    <s v="SAGÑAY EVAS SONIA MARISOL"/>
    <n v="1716368111"/>
    <x v="0"/>
    <x v="1"/>
    <x v="0"/>
    <x v="1"/>
    <x v="1"/>
    <s v="QUITO"/>
    <s v="COTOCOLLAO"/>
    <x v="1"/>
    <n v="1001625"/>
    <x v="0"/>
    <m/>
    <n v="8.18"/>
    <s v="0.00"/>
    <s v="0.00"/>
    <s v="0.00"/>
    <s v="0.00"/>
    <s v="0.00"/>
    <s v="0.00"/>
    <n v="8.18"/>
  </r>
  <r>
    <n v="1001530"/>
    <s v="MATRIZ"/>
    <s v="SAGÑAY EVAS CHRISTIAN PATRICIO"/>
    <n v="1714146121"/>
    <x v="0"/>
    <x v="1"/>
    <x v="0"/>
    <x v="3"/>
    <x v="1"/>
    <s v="QUITO"/>
    <s v="CHILLOGALLO"/>
    <x v="1"/>
    <n v="1001626"/>
    <x v="0"/>
    <m/>
    <n v="3"/>
    <s v="0.00"/>
    <s v="0.00"/>
    <s v="0.00"/>
    <s v="0.00"/>
    <s v="0.00"/>
    <s v="0.00"/>
    <n v="3"/>
  </r>
  <r>
    <n v="1001531"/>
    <s v="MATRIZ"/>
    <s v="PUCACHAQUI SIGCHA ROSA ELVIRA"/>
    <n v="1705003851"/>
    <x v="0"/>
    <x v="1"/>
    <x v="0"/>
    <x v="2"/>
    <x v="1"/>
    <s v="QUITO"/>
    <s v="COTOCOLLAO"/>
    <x v="1"/>
    <n v="1001627"/>
    <x v="0"/>
    <m/>
    <n v="13.01"/>
    <s v="0.00"/>
    <s v="0.00"/>
    <s v="0.00"/>
    <s v="0.00"/>
    <s v="0.00"/>
    <s v="0.00"/>
    <n v="13.01"/>
  </r>
  <r>
    <n v="1001532"/>
    <s v="MATRIZ"/>
    <s v="RUIZ CUICHAN ERICK ALEJANDRO"/>
    <n v="1755160361"/>
    <x v="0"/>
    <x v="1"/>
    <x v="0"/>
    <x v="2"/>
    <x v="1"/>
    <s v="QUITO"/>
    <s v="EL INCA"/>
    <x v="1"/>
    <n v="1001628"/>
    <x v="0"/>
    <m/>
    <n v="1775.43"/>
    <s v="0.00"/>
    <s v="0.00"/>
    <s v="0.00"/>
    <s v="0.00"/>
    <s v="0.00"/>
    <s v="0.05"/>
    <n v="1775.43"/>
  </r>
  <r>
    <n v="1001533"/>
    <s v="MATRIZ"/>
    <s v="SANDOVAL TAPIA MARCO ANTONIO"/>
    <n v="1720489424"/>
    <x v="0"/>
    <x v="1"/>
    <x v="0"/>
    <x v="1"/>
    <x v="1"/>
    <s v="QUITO"/>
    <s v="COCHAPAMBA"/>
    <x v="0"/>
    <n v="1001629"/>
    <x v="0"/>
    <m/>
    <n v="3"/>
    <s v="0.00"/>
    <s v="0.00"/>
    <s v="0.00"/>
    <s v="0.00"/>
    <s v="0.00"/>
    <s v="0.00"/>
    <n v="3"/>
  </r>
  <r>
    <n v="1001534"/>
    <s v="MATRIZ"/>
    <s v="PEREZ ARROYO RUBEN ANTONIO"/>
    <n v="1710424357"/>
    <x v="0"/>
    <x v="0"/>
    <x v="0"/>
    <x v="2"/>
    <x v="1"/>
    <s v="QUITO"/>
    <s v="COMITE DEL PUEBLO"/>
    <x v="1"/>
    <n v="1001630"/>
    <x v="0"/>
    <m/>
    <n v="3"/>
    <s v="0.00"/>
    <s v="0.00"/>
    <s v="0.00"/>
    <s v="0.00"/>
    <s v="0.00"/>
    <s v="0.00"/>
    <n v="3"/>
  </r>
  <r>
    <n v="1001535"/>
    <s v="MATRIZ"/>
    <s v="SAYAY NAULA MARIA ROSARIO "/>
    <n v="602713737"/>
    <x v="1"/>
    <x v="1"/>
    <x v="0"/>
    <x v="3"/>
    <x v="2"/>
    <s v="RIOBAMBA"/>
    <s v="PUNIN"/>
    <x v="0"/>
    <n v="1001631"/>
    <x v="0"/>
    <m/>
    <n v="0.04"/>
    <s v="0.00"/>
    <s v="0.00"/>
    <s v="0.00"/>
    <s v="100.00"/>
    <s v="0.00"/>
    <s v="0.00"/>
    <n v="100.04"/>
  </r>
  <r>
    <n v="1001536"/>
    <s v="MATRIZ"/>
    <s v="BURBANO DAQUILEMA SEGUNDA CONSOLACION"/>
    <n v="901335869"/>
    <x v="0"/>
    <x v="1"/>
    <x v="0"/>
    <x v="1"/>
    <x v="1"/>
    <s v="QUITO"/>
    <s v="COTOCOLLAO"/>
    <x v="1"/>
    <n v="1001632"/>
    <x v="0"/>
    <m/>
    <n v="17.510000000000002"/>
    <s v="0.00"/>
    <s v="0.00"/>
    <s v="0.00"/>
    <s v="93.00"/>
    <s v="0.00"/>
    <s v="0.01"/>
    <n v="110.51"/>
  </r>
  <r>
    <n v="1001537"/>
    <s v="MATRIZ"/>
    <s v="PEREZ MUÑOZ MARIA JUANA"/>
    <n v="605307438"/>
    <x v="0"/>
    <x v="1"/>
    <x v="0"/>
    <x v="2"/>
    <x v="2"/>
    <s v="ALAUSI"/>
    <s v="TIXAN"/>
    <x v="0"/>
    <n v="1001633"/>
    <x v="0"/>
    <m/>
    <n v="0"/>
    <s v="0.00"/>
    <s v="0.00"/>
    <s v="0.00"/>
    <s v="0.00"/>
    <s v="0.00"/>
    <s v="0.00"/>
    <n v="0"/>
  </r>
  <r>
    <n v="1001538"/>
    <s v="MATRIZ"/>
    <s v="CARRILLO CARRILLO EMANUEL "/>
    <n v="605393339"/>
    <x v="1"/>
    <x v="0"/>
    <x v="0"/>
    <x v="1"/>
    <x v="2"/>
    <s v="RIOBAMBA"/>
    <s v="LIZARZABURU"/>
    <x v="1"/>
    <n v="1001634"/>
    <x v="0"/>
    <m/>
    <n v="39.479999999999997"/>
    <s v="0.00"/>
    <s v="0.00"/>
    <s v="0.00"/>
    <s v="0.00"/>
    <s v="0.00"/>
    <s v="0.00"/>
    <n v="39.479999999999997"/>
  </r>
  <r>
    <n v="1001539"/>
    <s v="MATRIZ"/>
    <s v="SHUGULI PUCACHAQUI MONICA PILAR"/>
    <n v="1714303326"/>
    <x v="0"/>
    <x v="1"/>
    <x v="0"/>
    <x v="1"/>
    <x v="1"/>
    <s v="QUITO"/>
    <s v="COTOCOLLAO"/>
    <x v="1"/>
    <n v="1001635"/>
    <x v="0"/>
    <m/>
    <n v="3"/>
    <s v="0.00"/>
    <s v="0.00"/>
    <s v="0.00"/>
    <s v="0.00"/>
    <s v="0.00"/>
    <s v="0.00"/>
    <n v="3"/>
  </r>
  <r>
    <n v="1001540"/>
    <s v="MATRIZ"/>
    <s v="LEMA HUARACA ANGEL GUSTAVO "/>
    <n v="605285667"/>
    <x v="1"/>
    <x v="0"/>
    <x v="0"/>
    <x v="1"/>
    <x v="2"/>
    <s v="GUAMOTE"/>
    <s v="GUAMOTE"/>
    <x v="1"/>
    <n v="1001636"/>
    <x v="0"/>
    <m/>
    <n v="590.08000000000004"/>
    <s v="0.00"/>
    <s v="0.00"/>
    <s v="0.00"/>
    <s v="0.00"/>
    <s v="0.00"/>
    <s v="0.00"/>
    <n v="590.08000000000004"/>
  </r>
  <r>
    <n v="1001541"/>
    <s v="MATRIZ"/>
    <s v="OYOS ORTEGA DIEGO JAVIER"/>
    <n v="504283086"/>
    <x v="0"/>
    <x v="0"/>
    <x v="0"/>
    <x v="1"/>
    <x v="1"/>
    <s v="QUITO"/>
    <s v="CHILLOGALLO"/>
    <x v="1"/>
    <n v="1001637"/>
    <x v="0"/>
    <m/>
    <n v="31.77"/>
    <s v="0.00"/>
    <s v="0.00"/>
    <s v="0.00"/>
    <s v="0.00"/>
    <s v="0.00"/>
    <s v="0.00"/>
    <n v="31.77"/>
  </r>
  <r>
    <n v="1001542"/>
    <s v="MATRIZ"/>
    <s v="CAPUZ LLANGANATE MARTHA ELENA"/>
    <n v="1803106218"/>
    <x v="0"/>
    <x v="1"/>
    <x v="0"/>
    <x v="2"/>
    <x v="10"/>
    <s v="AMBATO"/>
    <s v="PISHILATA"/>
    <x v="1"/>
    <n v="1001638"/>
    <x v="0"/>
    <m/>
    <n v="10.24"/>
    <s v="0.00"/>
    <s v="0.00"/>
    <s v="0.00"/>
    <s v="0.00"/>
    <s v="0.00"/>
    <s v="0.00"/>
    <n v="10.24"/>
  </r>
  <r>
    <n v="1001543"/>
    <s v="MATRIZ"/>
    <s v="VACACELA SINALUISA ROSA MARGARITA"/>
    <n v="604763508"/>
    <x v="1"/>
    <x v="1"/>
    <x v="0"/>
    <x v="1"/>
    <x v="2"/>
    <s v="RIOBAMBA"/>
    <s v="LICAN"/>
    <x v="0"/>
    <n v="1001639"/>
    <x v="0"/>
    <m/>
    <n v="101.13"/>
    <s v="0.00"/>
    <s v="0.00"/>
    <s v="0.00"/>
    <s v="0.00"/>
    <s v="0.00"/>
    <s v="0.00"/>
    <n v="101.13"/>
  </r>
  <r>
    <n v="1001544"/>
    <s v="MATRIZ"/>
    <s v="QUISHPE GANCINO ALEXANDRA MARISOL"/>
    <n v="1727079988"/>
    <x v="0"/>
    <x v="1"/>
    <x v="0"/>
    <x v="1"/>
    <x v="1"/>
    <s v="QUITO"/>
    <s v="CHILLOGALLO"/>
    <x v="1"/>
    <n v="1001640"/>
    <x v="0"/>
    <m/>
    <n v="103.15"/>
    <s v="0.00"/>
    <s v="0.00"/>
    <s v="0.00"/>
    <s v="0.00"/>
    <s v="0.00"/>
    <s v="0.00"/>
    <n v="103.15"/>
  </r>
  <r>
    <n v="1001546"/>
    <s v="MATRIZ"/>
    <s v="TITUAÑA USHIÑA SEGUNDO MIGUEL"/>
    <n v="1717552796"/>
    <x v="0"/>
    <x v="0"/>
    <x v="0"/>
    <x v="1"/>
    <x v="1"/>
    <s v="QUITO"/>
    <s v="SAN SEBASTIAN"/>
    <x v="1"/>
    <n v="1001641"/>
    <x v="0"/>
    <m/>
    <n v="0.04"/>
    <s v="0.00"/>
    <s v="0.00"/>
    <s v="0.00"/>
    <s v="133.00"/>
    <s v="0.00"/>
    <s v="0.01"/>
    <n v="133.04"/>
  </r>
  <r>
    <n v="1001545"/>
    <s v="MATRIZ"/>
    <s v="GUAMAN GUAMAN ROSA MARIA"/>
    <n v="1701797407"/>
    <x v="0"/>
    <x v="1"/>
    <x v="0"/>
    <x v="2"/>
    <x v="1"/>
    <s v="QUITO"/>
    <s v="COTOCOLLAO"/>
    <x v="1"/>
    <n v="1001642"/>
    <x v="0"/>
    <m/>
    <n v="58.07"/>
    <s v="0.00"/>
    <s v="0.00"/>
    <s v="0.00"/>
    <s v="0.00"/>
    <s v="0.00"/>
    <s v="0.00"/>
    <n v="58.07"/>
  </r>
  <r>
    <n v="1001547"/>
    <s v="MATRIZ"/>
    <s v="CARRILLO DE LA CRUZ NICOLE MISHELL"/>
    <n v="1753511847"/>
    <x v="0"/>
    <x v="1"/>
    <x v="0"/>
    <x v="1"/>
    <x v="1"/>
    <s v="QUITO"/>
    <s v="COTOCOLLAO"/>
    <x v="1"/>
    <n v="1001643"/>
    <x v="0"/>
    <m/>
    <n v="56.4"/>
    <s v="0.00"/>
    <s v="0.00"/>
    <s v="0.00"/>
    <s v="190.00"/>
    <s v="0.00"/>
    <s v="0.01"/>
    <n v="246.4"/>
  </r>
  <r>
    <n v="1001553"/>
    <s v="MATRIZ"/>
    <s v="JANETA URQUIZO JHON ANTHONY"/>
    <n v="1751492826"/>
    <x v="0"/>
    <x v="0"/>
    <x v="0"/>
    <x v="1"/>
    <x v="1"/>
    <s v="QUITO"/>
    <s v="COTOCOLLAO"/>
    <x v="1"/>
    <n v="1001649"/>
    <x v="0"/>
    <m/>
    <n v="0.01"/>
    <s v="0.00"/>
    <s v="0.00"/>
    <s v="0.00"/>
    <s v="0.00"/>
    <s v="0.00"/>
    <s v="0.00"/>
    <n v="0.01"/>
  </r>
  <r>
    <n v="1001556"/>
    <s v="MATRIZ"/>
    <s v="SHUGULI CONDOR KEVIN ALEXANDER"/>
    <n v="1722853908"/>
    <x v="0"/>
    <x v="0"/>
    <x v="0"/>
    <x v="1"/>
    <x v="1"/>
    <s v="QUITO"/>
    <s v="CENTRO HISTORICO"/>
    <x v="1"/>
    <n v="1001652"/>
    <x v="0"/>
    <m/>
    <n v="53.32"/>
    <s v="0.00"/>
    <s v="0.00"/>
    <s v="0.00"/>
    <s v="0.00"/>
    <s v="0.00"/>
    <s v="0.00"/>
    <n v="53.32"/>
  </r>
  <r>
    <n v="1001167"/>
    <s v="MATRIZ"/>
    <s v="GALLARDO QUINGATUÑA FRANKLIN EDMUNDO"/>
    <n v="602763641"/>
    <x v="0"/>
    <x v="0"/>
    <x v="0"/>
    <x v="4"/>
    <x v="2"/>
    <s v="RIOBAMBA"/>
    <s v="LIZARZABURU"/>
    <x v="1"/>
    <n v="1001653"/>
    <x v="0"/>
    <m/>
    <n v="0"/>
    <s v="0.00"/>
    <s v="0.00"/>
    <s v="0.00"/>
    <s v="0.00"/>
    <s v="0.00"/>
    <s v="0.00"/>
    <n v="0"/>
  </r>
  <r>
    <n v="1001548"/>
    <s v="MATRIZ"/>
    <s v="POTOSI CARLOSAMA EDISON PABEL"/>
    <n v="1725756827"/>
    <x v="0"/>
    <x v="1"/>
    <x v="0"/>
    <x v="1"/>
    <x v="1"/>
    <s v="QUITO"/>
    <s v="CHIMBACALLE"/>
    <x v="1"/>
    <n v="1001654"/>
    <x v="0"/>
    <m/>
    <n v="0"/>
    <s v="0.00"/>
    <s v="0.00"/>
    <s v="0.00"/>
    <s v="0.00"/>
    <s v="0.00"/>
    <s v="0.00"/>
    <n v="0"/>
  </r>
  <r>
    <n v="1001557"/>
    <s v="MATRIZ"/>
    <s v="PADILLA PADILLA MARCELO ."/>
    <n v="601290620"/>
    <x v="0"/>
    <x v="0"/>
    <x v="0"/>
    <x v="1"/>
    <x v="1"/>
    <s v="QUITO"/>
    <s v="LA CONCEPCION"/>
    <x v="1"/>
    <n v="1001655"/>
    <x v="0"/>
    <m/>
    <n v="0.05"/>
    <s v="0.00"/>
    <s v="0.00"/>
    <s v="0.00"/>
    <s v="29.60"/>
    <s v="0.00"/>
    <s v="0.00"/>
    <n v="29.65"/>
  </r>
  <r>
    <n v="1001559"/>
    <s v="MATRIZ"/>
    <s v="GUAMAN ASQUI JUAN AURELIO"/>
    <n v="602818262"/>
    <x v="0"/>
    <x v="0"/>
    <x v="0"/>
    <x v="1"/>
    <x v="1"/>
    <s v="QUITO"/>
    <s v="QUITUMBE"/>
    <x v="1"/>
    <n v="1001656"/>
    <x v="0"/>
    <m/>
    <n v="7.57"/>
    <s v="0.00"/>
    <s v="0.00"/>
    <s v="0.00"/>
    <s v="485.17"/>
    <s v="0.00"/>
    <s v="0.01"/>
    <n v="492.74"/>
  </r>
  <r>
    <n v="1001560"/>
    <s v="MATRIZ"/>
    <s v="GUANOTUÑA ORTIZ PACO ENRIQUE"/>
    <n v="501760839"/>
    <x v="0"/>
    <x v="0"/>
    <x v="0"/>
    <x v="2"/>
    <x v="11"/>
    <s v="PUJILI"/>
    <s v="ANGAMARCA"/>
    <x v="0"/>
    <n v="1001657"/>
    <x v="0"/>
    <m/>
    <n v="134.06"/>
    <s v="0.00"/>
    <s v="0.00"/>
    <s v="0.00"/>
    <s v="155.00"/>
    <s v="0.00"/>
    <s v="0.00"/>
    <n v="289.06"/>
  </r>
  <r>
    <n v="1001561"/>
    <s v="MATRIZ"/>
    <s v="CHENRUI . ZHAO ."/>
    <n v="1001561"/>
    <x v="6"/>
    <x v="0"/>
    <x v="1"/>
    <x v="1"/>
    <x v="1"/>
    <s v="QUITO"/>
    <s v="CHILLOGALLO"/>
    <x v="1"/>
    <n v="1001658"/>
    <x v="0"/>
    <m/>
    <n v="13.01"/>
    <s v="0.00"/>
    <s v="0.00"/>
    <s v="0.00"/>
    <s v="0.00"/>
    <s v="0.00"/>
    <s v="0.00"/>
    <n v="13.01"/>
  </r>
  <r>
    <n v="1001558"/>
    <s v="MATRIZ"/>
    <s v="PANCHO CRUZ MARIA BELEN"/>
    <n v="1720384906"/>
    <x v="0"/>
    <x v="1"/>
    <x v="0"/>
    <x v="2"/>
    <x v="1"/>
    <s v="QUITO"/>
    <s v="COCHAPAMBA"/>
    <x v="0"/>
    <n v="1001659"/>
    <x v="0"/>
    <m/>
    <n v="200.53"/>
    <s v="0.00"/>
    <s v="0.00"/>
    <s v="0.00"/>
    <s v="0.00"/>
    <s v="0.00"/>
    <s v="0.00"/>
    <n v="200.53"/>
  </r>
  <r>
    <n v="1001562"/>
    <s v="MATRIZ"/>
    <s v="CHUMAÑA CHUMAÑA GLORIA CRISTINA"/>
    <n v="1713797536"/>
    <x v="0"/>
    <x v="1"/>
    <x v="0"/>
    <x v="2"/>
    <x v="1"/>
    <s v="QUITO"/>
    <s v="CONOCOTO"/>
    <x v="0"/>
    <n v="1001660"/>
    <x v="0"/>
    <m/>
    <n v="3"/>
    <s v="0.00"/>
    <s v="0.00"/>
    <s v="0.00"/>
    <s v="0.00"/>
    <s v="0.00"/>
    <s v="0.00"/>
    <n v="3"/>
  </r>
  <r>
    <n v="1001563"/>
    <s v="MATRIZ"/>
    <s v="GUARACA ROLDAN MARIA PIEDAD"/>
    <n v="605356138"/>
    <x v="0"/>
    <x v="1"/>
    <x v="0"/>
    <x v="2"/>
    <x v="2"/>
    <s v="GUAMOTE"/>
    <s v="PALMIRA"/>
    <x v="0"/>
    <n v="1001661"/>
    <x v="0"/>
    <m/>
    <n v="0.02"/>
    <s v="0.00"/>
    <s v="0.00"/>
    <s v="0.00"/>
    <s v="77.42"/>
    <s v="0.00"/>
    <s v="0.01"/>
    <n v="77.44"/>
  </r>
  <r>
    <n v="1001564"/>
    <s v="MATRIZ"/>
    <s v="MOGROVEJO BRAVO DAVID EDUARDO"/>
    <n v="1714866322"/>
    <x v="0"/>
    <x v="0"/>
    <x v="0"/>
    <x v="0"/>
    <x v="1"/>
    <s v="QUITO"/>
    <s v="COTOCOLLAO"/>
    <x v="1"/>
    <n v="1001662"/>
    <x v="0"/>
    <m/>
    <n v="0.03"/>
    <s v="0.00"/>
    <s v="0.00"/>
    <s v="0.00"/>
    <s v="90.00"/>
    <s v="0.00"/>
    <s v="0.00"/>
    <n v="90.03"/>
  </r>
  <r>
    <n v="1001565"/>
    <s v="MATRIZ"/>
    <s v="VILLACIS . AIDA IMELDA"/>
    <n v="1707910939"/>
    <x v="0"/>
    <x v="1"/>
    <x v="0"/>
    <x v="1"/>
    <x v="1"/>
    <s v="QUITO"/>
    <s v="COTOCOLLAO"/>
    <x v="1"/>
    <n v="1001663"/>
    <x v="0"/>
    <m/>
    <n v="108.05"/>
    <s v="0.00"/>
    <s v="0.00"/>
    <s v="0.00"/>
    <s v="0.00"/>
    <s v="0.00"/>
    <s v="0.00"/>
    <n v="108.05"/>
  </r>
  <r>
    <n v="1001566"/>
    <s v="MATRIZ"/>
    <s v="MOLINA UMAGINGA CARLOS ANIBAL"/>
    <n v="1718682295"/>
    <x v="0"/>
    <x v="1"/>
    <x v="0"/>
    <x v="2"/>
    <x v="1"/>
    <s v="QUITO"/>
    <s v="GUAMANI"/>
    <x v="1"/>
    <n v="1001664"/>
    <x v="0"/>
    <m/>
    <n v="1.95"/>
    <s v="0.00"/>
    <s v="0.00"/>
    <s v="0.00"/>
    <s v="0.00"/>
    <s v="0.00"/>
    <s v="0.00"/>
    <n v="1.95"/>
  </r>
  <r>
    <n v="1001550"/>
    <s v="MATRIZ"/>
    <s v="DIAZ QUINTANA PATRICIO JAVIER"/>
    <n v="1002991048"/>
    <x v="0"/>
    <x v="1"/>
    <x v="0"/>
    <x v="2"/>
    <x v="1"/>
    <s v="QUITO"/>
    <s v="COTOCOLLAO"/>
    <x v="1"/>
    <n v="1001666"/>
    <x v="0"/>
    <m/>
    <n v="3"/>
    <s v="0.00"/>
    <s v="0.00"/>
    <s v="0.00"/>
    <s v="0.00"/>
    <s v="0.00"/>
    <s v="0.00"/>
    <n v="3"/>
  </r>
  <r>
    <n v="1001568"/>
    <s v="MATRIZ"/>
    <s v="TREJO SIMBAÑA LAURA BEATRIZ"/>
    <n v="1709818502"/>
    <x v="0"/>
    <x v="1"/>
    <x v="0"/>
    <x v="1"/>
    <x v="1"/>
    <s v="QUITO"/>
    <s v="LA CONCEPCION"/>
    <x v="1"/>
    <n v="1001668"/>
    <x v="0"/>
    <m/>
    <n v="16.78"/>
    <s v="0.00"/>
    <s v="0.00"/>
    <s v="0.00"/>
    <s v="0.00"/>
    <s v="0.00"/>
    <s v="0.00"/>
    <n v="16.78"/>
  </r>
  <r>
    <n v="1001552"/>
    <s v="MATRIZ"/>
    <s v="ARROBO CELI ALMIDES RAUL"/>
    <n v="1711830123"/>
    <x v="0"/>
    <x v="0"/>
    <x v="0"/>
    <x v="1"/>
    <x v="8"/>
    <s v="SOZORANGA"/>
    <s v="SOZORANGA"/>
    <x v="1"/>
    <n v="1001669"/>
    <x v="0"/>
    <m/>
    <n v="73.53"/>
    <s v="0.00"/>
    <s v="0.00"/>
    <s v="0.00"/>
    <s v="95.00"/>
    <s v="0.00"/>
    <s v="0.00"/>
    <n v="168.53"/>
  </r>
  <r>
    <n v="1001549"/>
    <s v="MATRIZ"/>
    <s v="ROMERO TACO GUILLERMO FABIAN"/>
    <n v="1707518419"/>
    <x v="0"/>
    <x v="1"/>
    <x v="0"/>
    <x v="2"/>
    <x v="1"/>
    <s v="QUITO"/>
    <s v="COTOCOLLAO"/>
    <x v="1"/>
    <n v="1001671"/>
    <x v="0"/>
    <m/>
    <n v="3"/>
    <s v="0.00"/>
    <s v="0.00"/>
    <s v="0.00"/>
    <s v="0.00"/>
    <s v="0.00"/>
    <s v="0.00"/>
    <n v="3"/>
  </r>
  <r>
    <n v="1001570"/>
    <s v="MATRIZ"/>
    <s v="QUISHPE BARAHONA WILLIAM MARCELO"/>
    <n v="1710250398"/>
    <x v="0"/>
    <x v="1"/>
    <x v="0"/>
    <x v="1"/>
    <x v="1"/>
    <s v="QUITO"/>
    <s v="CENTRO HISTORICO"/>
    <x v="1"/>
    <n v="1001672"/>
    <x v="0"/>
    <m/>
    <n v="2251.88"/>
    <s v="0.00"/>
    <s v="0.00"/>
    <s v="0.00"/>
    <s v="234.00"/>
    <s v="0.00"/>
    <s v="0.13"/>
    <n v="2485.88"/>
  </r>
  <r>
    <n v="1001572"/>
    <s v="MATRIZ"/>
    <s v="CONDOR TREJO CARLA MELISSA"/>
    <n v="1720433786"/>
    <x v="0"/>
    <x v="1"/>
    <x v="0"/>
    <x v="1"/>
    <x v="1"/>
    <s v="QUITO"/>
    <s v="CENTRO HISTORICO"/>
    <x v="1"/>
    <n v="1001675"/>
    <x v="0"/>
    <m/>
    <n v="101.07"/>
    <s v="0.00"/>
    <s v="0.00"/>
    <s v="0.00"/>
    <s v="0.00"/>
    <s v="0.00"/>
    <s v="0.00"/>
    <n v="101.07"/>
  </r>
  <r>
    <n v="1001573"/>
    <s v="MATRIZ"/>
    <s v="QUINZO ILIJAMA ZOILA MARISOL"/>
    <n v="650009483"/>
    <x v="1"/>
    <x v="1"/>
    <x v="0"/>
    <x v="1"/>
    <x v="2"/>
    <s v="RIOBAMBA"/>
    <s v="SAN JUAN"/>
    <x v="0"/>
    <n v="1001676"/>
    <x v="0"/>
    <m/>
    <n v="0.03"/>
    <s v="0.00"/>
    <s v="0.00"/>
    <s v="0.00"/>
    <s v="100.00"/>
    <s v="0.00"/>
    <s v="0.00"/>
    <n v="100.03"/>
  </r>
  <r>
    <n v="1001574"/>
    <s v="MATRIZ"/>
    <s v="SAA SILVA AMPARO DE LOURDES"/>
    <n v="1705438651"/>
    <x v="0"/>
    <x v="1"/>
    <x v="0"/>
    <x v="2"/>
    <x v="1"/>
    <s v="QUITO"/>
    <s v="COMITE DEL PUEBLO"/>
    <x v="1"/>
    <n v="1001677"/>
    <x v="0"/>
    <m/>
    <n v="23.28"/>
    <s v="0.00"/>
    <s v="0.00"/>
    <s v="0.00"/>
    <s v="0.00"/>
    <s v="0.00"/>
    <s v="0.00"/>
    <n v="23.28"/>
  </r>
  <r>
    <n v="1001575"/>
    <s v="MATRIZ"/>
    <s v="ANANGONO HERNANDEZ WILLIMAN VINICIO"/>
    <n v="1711965580"/>
    <x v="0"/>
    <x v="1"/>
    <x v="0"/>
    <x v="2"/>
    <x v="7"/>
    <s v="COTACACHI"/>
    <s v="SAN FRANCISCO"/>
    <x v="1"/>
    <n v="1001678"/>
    <x v="0"/>
    <m/>
    <n v="10.130000000000001"/>
    <s v="0.00"/>
    <s v="0.00"/>
    <s v="0.00"/>
    <s v="0.00"/>
    <s v="0.00"/>
    <s v="0.00"/>
    <n v="10.130000000000001"/>
  </r>
  <r>
    <n v="1001576"/>
    <s v="MATRIZ"/>
    <s v="CASHUG CARRILLO MANUEL ."/>
    <n v="1719527846"/>
    <x v="0"/>
    <x v="0"/>
    <x v="0"/>
    <x v="3"/>
    <x v="1"/>
    <s v="QUITO"/>
    <s v="COTOCOLLAO"/>
    <x v="1"/>
    <n v="1001679"/>
    <x v="0"/>
    <m/>
    <n v="503.18"/>
    <s v="0.00"/>
    <s v="0.00"/>
    <s v="0.00"/>
    <s v="0.00"/>
    <s v="0.00"/>
    <s v="0.01"/>
    <n v="503.18"/>
  </r>
  <r>
    <n v="1001577"/>
    <s v="MATRIZ"/>
    <s v="VILLA PAGUAY ROSA ELENA"/>
    <n v="603455791"/>
    <x v="0"/>
    <x v="1"/>
    <x v="0"/>
    <x v="1"/>
    <x v="1"/>
    <s v="QUITO"/>
    <s v="EL INCA"/>
    <x v="1"/>
    <n v="1001680"/>
    <x v="0"/>
    <m/>
    <n v="3"/>
    <s v="0.00"/>
    <s v="0.00"/>
    <s v="0.00"/>
    <s v="0.00"/>
    <s v="0.00"/>
    <s v="0.00"/>
    <n v="3"/>
  </r>
  <r>
    <n v="1001578"/>
    <s v="MATRIZ"/>
    <s v="MALAN VILLA MIRIAM VERONICA"/>
    <n v="606275287"/>
    <x v="0"/>
    <x v="1"/>
    <x v="0"/>
    <x v="1"/>
    <x v="2"/>
    <s v="PALLATANGA"/>
    <s v="PALLATANGA"/>
    <x v="1"/>
    <n v="1001681"/>
    <x v="0"/>
    <m/>
    <n v="3"/>
    <s v="0.00"/>
    <s v="0.00"/>
    <s v="0.00"/>
    <s v="0.00"/>
    <s v="0.00"/>
    <s v="0.00"/>
    <n v="3"/>
  </r>
  <r>
    <n v="1001579"/>
    <s v="MATRIZ"/>
    <s v="CALVA ALVAREZ RICARDO RENAN "/>
    <n v="1900526326"/>
    <x v="0"/>
    <x v="0"/>
    <x v="0"/>
    <x v="1"/>
    <x v="20"/>
    <s v="SUCUMBIOS"/>
    <s v="ROSA FLORIDA"/>
    <x v="0"/>
    <n v="1001682"/>
    <x v="0"/>
    <m/>
    <n v="3"/>
    <s v="0.00"/>
    <s v="0.00"/>
    <s v="0.00"/>
    <s v="0.00"/>
    <s v="0.00"/>
    <s v="0.00"/>
    <n v="3"/>
  </r>
  <r>
    <n v="1001580"/>
    <s v="MATRIZ"/>
    <s v="YASACA BUÑAY NORMA ISABEL "/>
    <n v="604036046"/>
    <x v="1"/>
    <x v="1"/>
    <x v="0"/>
    <x v="2"/>
    <x v="2"/>
    <s v="GUAMOTE"/>
    <s v="GUAMOTE"/>
    <x v="1"/>
    <n v="1001683"/>
    <x v="0"/>
    <m/>
    <n v="0.13"/>
    <s v="0.00"/>
    <s v="0.00"/>
    <s v="0.00"/>
    <s v="100.00"/>
    <s v="0.00"/>
    <s v="0.00"/>
    <n v="100.13"/>
  </r>
  <r>
    <n v="1001581"/>
    <s v="MATRIZ"/>
    <s v="QUINCHIMBA ALBAN CARLOS GUSTAVO"/>
    <n v="1716984917"/>
    <x v="0"/>
    <x v="0"/>
    <x v="0"/>
    <x v="1"/>
    <x v="1"/>
    <s v="QUITO"/>
    <s v="COTOCOLLAO"/>
    <x v="1"/>
    <n v="1001684"/>
    <x v="0"/>
    <m/>
    <n v="8.31"/>
    <s v="0.00"/>
    <s v="0.00"/>
    <s v="0.00"/>
    <s v="90.00"/>
    <s v="0.00"/>
    <s v="0.00"/>
    <n v="98.31"/>
  </r>
  <r>
    <n v="1001582"/>
    <s v="MATRIZ"/>
    <s v="ROJAS SOLORZANO RODY RONALDO"/>
    <n v="1722827506"/>
    <x v="0"/>
    <x v="0"/>
    <x v="0"/>
    <x v="2"/>
    <x v="1"/>
    <s v="QUITO"/>
    <s v="COTOCOLLAO"/>
    <x v="1"/>
    <n v="1001685"/>
    <x v="0"/>
    <m/>
    <n v="10.11"/>
    <s v="0.00"/>
    <s v="0.00"/>
    <s v="0.00"/>
    <s v="60.00"/>
    <s v="0.00"/>
    <s v="0.00"/>
    <n v="70.11"/>
  </r>
  <r>
    <n v="1001571"/>
    <s v="MATRIZ"/>
    <s v="CAIZA SANCHEZ LUIS FERNANDO"/>
    <n v="1713315487"/>
    <x v="0"/>
    <x v="1"/>
    <x v="0"/>
    <x v="2"/>
    <x v="1"/>
    <s v="QUITO"/>
    <s v="COTOCOLLAO"/>
    <x v="1"/>
    <n v="1001687"/>
    <x v="0"/>
    <m/>
    <n v="3"/>
    <s v="0.00"/>
    <s v="0.00"/>
    <s v="0.00"/>
    <s v="0.00"/>
    <s v="0.00"/>
    <s v="0.00"/>
    <n v="3"/>
  </r>
  <r>
    <n v="1001585"/>
    <s v="MATRIZ"/>
    <s v="CARRO BOLLETTA HUGO WALDEMAR"/>
    <n v="1754665691"/>
    <x v="0"/>
    <x v="0"/>
    <x v="0"/>
    <x v="1"/>
    <x v="1"/>
    <s v="QUITO"/>
    <s v="LA CONCEPCION"/>
    <x v="1"/>
    <n v="1001688"/>
    <x v="0"/>
    <m/>
    <n v="3"/>
    <s v="0.00"/>
    <s v="0.00"/>
    <s v="0.00"/>
    <s v="0.00"/>
    <s v="0.00"/>
    <s v="0.00"/>
    <n v="3"/>
  </r>
  <r>
    <n v="1001586"/>
    <s v="MATRIZ"/>
    <s v="RUGEL CARRERA EVELIN SOLANGE"/>
    <n v="604669846"/>
    <x v="0"/>
    <x v="1"/>
    <x v="0"/>
    <x v="0"/>
    <x v="2"/>
    <s v="CUMANDA"/>
    <s v="CUMANDA"/>
    <x v="1"/>
    <n v="1001689"/>
    <x v="0"/>
    <m/>
    <n v="3.25"/>
    <s v="0.00"/>
    <s v="0.00"/>
    <s v="0.00"/>
    <s v="100.00"/>
    <s v="0.00"/>
    <s v="0.00"/>
    <n v="103.25"/>
  </r>
  <r>
    <n v="1001587"/>
    <s v="MATRIZ"/>
    <s v="EVAS GUARACA ANA LUCIA"/>
    <n v="605676337"/>
    <x v="0"/>
    <x v="1"/>
    <x v="0"/>
    <x v="2"/>
    <x v="2"/>
    <s v="GUAMOTE"/>
    <s v="PALMIRA"/>
    <x v="0"/>
    <n v="1001690"/>
    <x v="0"/>
    <m/>
    <n v="1.26"/>
    <s v="0.00"/>
    <s v="0.00"/>
    <s v="0.00"/>
    <s v="0.00"/>
    <s v="0.00"/>
    <s v="0.00"/>
    <n v="1.26"/>
  </r>
  <r>
    <n v="1001588"/>
    <s v="MATRIZ"/>
    <s v="SANCHEZ ORTIZ DAVID JAVIER"/>
    <n v="1719758672"/>
    <x v="0"/>
    <x v="1"/>
    <x v="0"/>
    <x v="2"/>
    <x v="1"/>
    <s v="QUITO"/>
    <s v="SAN ANTONIO"/>
    <x v="0"/>
    <n v="1001691"/>
    <x v="0"/>
    <m/>
    <n v="3"/>
    <s v="0.00"/>
    <s v="0.00"/>
    <s v="0.00"/>
    <s v="0.00"/>
    <s v="0.00"/>
    <s v="0.00"/>
    <n v="3"/>
  </r>
  <r>
    <n v="1001589"/>
    <s v="MATRIZ"/>
    <s v="CHIMBA CHISAGUANO JOSE ."/>
    <n v="1711917482"/>
    <x v="0"/>
    <x v="0"/>
    <x v="0"/>
    <x v="2"/>
    <x v="1"/>
    <s v="QUITO"/>
    <s v="CHILLOGALLO"/>
    <x v="1"/>
    <n v="1001692"/>
    <x v="0"/>
    <m/>
    <n v="0"/>
    <s v="0.00"/>
    <s v="0.00"/>
    <s v="0.00"/>
    <s v="0.00"/>
    <s v="0.00"/>
    <s v="0.00"/>
    <n v="0"/>
  </r>
  <r>
    <n v="1001590"/>
    <s v="MATRIZ"/>
    <s v="MONTENEGRO GUZMAN ALFREDO VICENTE"/>
    <n v="1700012089"/>
    <x v="0"/>
    <x v="0"/>
    <x v="0"/>
    <x v="1"/>
    <x v="1"/>
    <s v="QUITO"/>
    <s v="COTOCOLLAO"/>
    <x v="1"/>
    <n v="1001693"/>
    <x v="0"/>
    <m/>
    <n v="18.02"/>
    <s v="0.00"/>
    <s v="0.00"/>
    <s v="0.00"/>
    <s v="0.00"/>
    <s v="0.00"/>
    <s v="0.00"/>
    <n v="18.02"/>
  </r>
  <r>
    <n v="1001591"/>
    <s v="MATRIZ"/>
    <s v="ROSADO MERA RAMON IGNACIO"/>
    <n v="1721950937"/>
    <x v="0"/>
    <x v="0"/>
    <x v="0"/>
    <x v="2"/>
    <x v="1"/>
    <s v="QUITO"/>
    <s v="COTOCOLLAO"/>
    <x v="1"/>
    <n v="1001694"/>
    <x v="0"/>
    <m/>
    <n v="3"/>
    <s v="0.00"/>
    <s v="0.00"/>
    <s v="0.00"/>
    <s v="0.00"/>
    <s v="0.00"/>
    <s v="0.00"/>
    <n v="3"/>
  </r>
  <r>
    <n v="1001592"/>
    <s v="MATRIZ"/>
    <s v="JARAMILLO PAZMIÑO GABRIEL OMAR"/>
    <n v="1710528686"/>
    <x v="0"/>
    <x v="0"/>
    <x v="0"/>
    <x v="2"/>
    <x v="1"/>
    <s v="QUITO"/>
    <s v="COTOCOLLAO"/>
    <x v="1"/>
    <n v="1001695"/>
    <x v="0"/>
    <m/>
    <n v="0"/>
    <s v="0.00"/>
    <s v="0.00"/>
    <s v="0.00"/>
    <s v="0.00"/>
    <s v="0.00"/>
    <s v="0.00"/>
    <n v="0"/>
  </r>
  <r>
    <n v="1001593"/>
    <s v="MATRIZ"/>
    <s v="LOPEZ TOLEDO GLORIA MARINA"/>
    <n v="1801278209"/>
    <x v="0"/>
    <x v="1"/>
    <x v="0"/>
    <x v="1"/>
    <x v="10"/>
    <s v="SAN PEDRO DE PELILEO"/>
    <s v="PELILEO"/>
    <x v="1"/>
    <n v="1001696"/>
    <x v="0"/>
    <m/>
    <n v="21.69"/>
    <s v="0.00"/>
    <s v="0.00"/>
    <s v="0.00"/>
    <s v="0.00"/>
    <s v="0.00"/>
    <s v="0.00"/>
    <n v="21.69"/>
  </r>
  <r>
    <n v="1001594"/>
    <s v="MATRIZ"/>
    <s v="MAILA CHILUIZA SARUK RIK"/>
    <n v="1718655036"/>
    <x v="0"/>
    <x v="0"/>
    <x v="0"/>
    <x v="0"/>
    <x v="1"/>
    <s v="QUITO"/>
    <s v="PUENGASI"/>
    <x v="1"/>
    <n v="1001697"/>
    <x v="0"/>
    <m/>
    <n v="373.44"/>
    <s v="0.00"/>
    <s v="0.00"/>
    <s v="0.00"/>
    <s v="0.00"/>
    <s v="0.00"/>
    <s v="0.00"/>
    <n v="373.44"/>
  </r>
  <r>
    <n v="1001595"/>
    <s v="MATRIZ"/>
    <s v="ERAZO PAGUAY STIVEEN VINICIO"/>
    <n v="1724258189"/>
    <x v="0"/>
    <x v="0"/>
    <x v="0"/>
    <x v="2"/>
    <x v="1"/>
    <s v="QUITO"/>
    <s v="COTOCOLLAO"/>
    <x v="1"/>
    <n v="1001698"/>
    <x v="0"/>
    <m/>
    <n v="1.39"/>
    <s v="0.00"/>
    <s v="0.00"/>
    <s v="0.00"/>
    <s v="95.00"/>
    <s v="0.00"/>
    <s v="0.00"/>
    <n v="96.39"/>
  </r>
  <r>
    <n v="1001596"/>
    <s v="MATRIZ"/>
    <s v="SANTAFE CHIMBORAZO WILSON EDUARDO"/>
    <n v="2100164637"/>
    <x v="0"/>
    <x v="0"/>
    <x v="0"/>
    <x v="2"/>
    <x v="1"/>
    <s v="QUITO"/>
    <s v="COTOCOLLAO"/>
    <x v="1"/>
    <n v="1001699"/>
    <x v="0"/>
    <m/>
    <n v="52.01"/>
    <s v="0.00"/>
    <s v="0.00"/>
    <s v="0.00"/>
    <s v="0.00"/>
    <s v="0.00"/>
    <s v="0.00"/>
    <n v="52.01"/>
  </r>
  <r>
    <n v="1001597"/>
    <s v="MATRIZ"/>
    <s v="MARTINEZ PANCHI CESAR AUGUSTO"/>
    <n v="1710972371"/>
    <x v="0"/>
    <x v="0"/>
    <x v="0"/>
    <x v="2"/>
    <x v="11"/>
    <s v="LATACUNGA"/>
    <s v="LA MATRIZ"/>
    <x v="1"/>
    <n v="1001700"/>
    <x v="0"/>
    <m/>
    <n v="11.03"/>
    <s v="0.00"/>
    <s v="0.00"/>
    <s v="0.00"/>
    <s v="0.00"/>
    <s v="0.00"/>
    <s v="0.00"/>
    <n v="11.03"/>
  </r>
  <r>
    <n v="1001598"/>
    <s v="MATRIZ"/>
    <s v="MIÑO RECALDE JIMENA DE LOS ANGELES"/>
    <n v="1710356948"/>
    <x v="0"/>
    <x v="1"/>
    <x v="0"/>
    <x v="2"/>
    <x v="1"/>
    <s v="QUITO"/>
    <s v="COTOCOLLAO"/>
    <x v="1"/>
    <n v="1001701"/>
    <x v="0"/>
    <m/>
    <n v="0"/>
    <s v="0.00"/>
    <s v="0.00"/>
    <s v="0.00"/>
    <s v="0.00"/>
    <s v="0.00"/>
    <s v="0.00"/>
    <n v="0"/>
  </r>
  <r>
    <n v="1001599"/>
    <s v="MATRIZ"/>
    <s v="TOAPANTA TOCTAGUANO LUIS ALFONSO"/>
    <n v="1707717946"/>
    <x v="0"/>
    <x v="0"/>
    <x v="0"/>
    <x v="2"/>
    <x v="1"/>
    <s v="QUITO"/>
    <s v="CHILLOGALLO"/>
    <x v="1"/>
    <n v="1001702"/>
    <x v="0"/>
    <m/>
    <n v="5.38"/>
    <s v="0.00"/>
    <s v="0.00"/>
    <s v="0.00"/>
    <s v="0.00"/>
    <s v="0.00"/>
    <s v="0.00"/>
    <n v="5.38"/>
  </r>
  <r>
    <n v="1001600"/>
    <s v="MATRIZ"/>
    <s v="RAMIREZ GUACHAMIN SERGIO ANDRES"/>
    <n v="1751494640"/>
    <x v="0"/>
    <x v="0"/>
    <x v="0"/>
    <x v="1"/>
    <x v="1"/>
    <s v="QUITO"/>
    <s v="COTOCOLLAO"/>
    <x v="1"/>
    <n v="1001703"/>
    <x v="0"/>
    <m/>
    <n v="3"/>
    <s v="0.00"/>
    <s v="0.00"/>
    <s v="0.00"/>
    <s v="0.00"/>
    <s v="0.00"/>
    <s v="0.00"/>
    <n v="3"/>
  </r>
  <r>
    <n v="1001601"/>
    <s v="MATRIZ"/>
    <s v="MOCHA GOMEZ DINA ELIZABETH"/>
    <n v="1717279580"/>
    <x v="0"/>
    <x v="1"/>
    <x v="0"/>
    <x v="1"/>
    <x v="1"/>
    <s v="QUITO"/>
    <s v="SAN ROQUE"/>
    <x v="0"/>
    <n v="1001704"/>
    <x v="0"/>
    <m/>
    <n v="0"/>
    <s v="0.00"/>
    <s v="0.00"/>
    <s v="0.00"/>
    <s v="0.00"/>
    <s v="0.00"/>
    <s v="0.00"/>
    <n v="0"/>
  </r>
  <r>
    <n v="1001602"/>
    <s v="MATRIZ"/>
    <s v="ROMERO VENEGAS SANDRA LISBETH"/>
    <n v="1717326365"/>
    <x v="0"/>
    <x v="1"/>
    <x v="0"/>
    <x v="1"/>
    <x v="1"/>
    <s v="QUITO"/>
    <s v="COTOCOLLAO"/>
    <x v="1"/>
    <n v="1001705"/>
    <x v="0"/>
    <m/>
    <n v="1.98"/>
    <s v="0.00"/>
    <s v="0.00"/>
    <s v="0.00"/>
    <s v="190.00"/>
    <s v="0.00"/>
    <s v="0.00"/>
    <n v="191.98"/>
  </r>
  <r>
    <n v="1001603"/>
    <s v="MATRIZ"/>
    <s v="SALAME GUZMAN JESICA ELIZABETH"/>
    <n v="1751496538"/>
    <x v="0"/>
    <x v="1"/>
    <x v="0"/>
    <x v="2"/>
    <x v="1"/>
    <s v="QUITO"/>
    <s v="CHILLOGALLO"/>
    <x v="1"/>
    <n v="1001706"/>
    <x v="0"/>
    <m/>
    <n v="29.14"/>
    <s v="0.00"/>
    <s v="0.00"/>
    <s v="0.00"/>
    <s v="0.00"/>
    <s v="0.00"/>
    <s v="0.00"/>
    <n v="29.14"/>
  </r>
  <r>
    <n v="1001604"/>
    <s v="MATRIZ"/>
    <s v="CHOCA ASAS LUZ ETELVINA"/>
    <n v="201225760"/>
    <x v="0"/>
    <x v="1"/>
    <x v="0"/>
    <x v="2"/>
    <x v="1"/>
    <s v="QUITO"/>
    <s v="COCHAPAMBA"/>
    <x v="0"/>
    <n v="1001707"/>
    <x v="0"/>
    <m/>
    <n v="47.04"/>
    <s v="0.00"/>
    <s v="0.00"/>
    <s v="0.00"/>
    <s v="0.00"/>
    <s v="0.00"/>
    <s v="0.00"/>
    <n v="47.04"/>
  </r>
  <r>
    <n v="1001605"/>
    <s v="MATRIZ"/>
    <s v="DUCHICELA SACA RUBY DE ROCIO"/>
    <n v="1717737298"/>
    <x v="0"/>
    <x v="1"/>
    <x v="0"/>
    <x v="1"/>
    <x v="17"/>
    <s v="PORTOVELO"/>
    <s v="SALATI"/>
    <x v="0"/>
    <n v="1001708"/>
    <x v="0"/>
    <m/>
    <n v="2.5499999999999998"/>
    <s v="0.00"/>
    <s v="0.00"/>
    <s v="0.00"/>
    <s v="150.00"/>
    <s v="0.00"/>
    <s v="0.00"/>
    <n v="152.55000000000001"/>
  </r>
  <r>
    <n v="1001606"/>
    <s v="MATRIZ"/>
    <s v="MANYA LOGACHO GICELA DEL CONSUELO"/>
    <n v="1712998770"/>
    <x v="0"/>
    <x v="1"/>
    <x v="0"/>
    <x v="2"/>
    <x v="1"/>
    <s v="QUITO"/>
    <s v="CHIMBACALLE"/>
    <x v="1"/>
    <n v="1001709"/>
    <x v="0"/>
    <m/>
    <n v="3"/>
    <s v="0.00"/>
    <s v="0.00"/>
    <s v="0.00"/>
    <s v="0.00"/>
    <s v="0.00"/>
    <s v="0.00"/>
    <n v="3"/>
  </r>
  <r>
    <n v="1001607"/>
    <s v="MATRIZ"/>
    <s v="BASTIDAS BASTIDAS MYRIAM ALEXANDRA"/>
    <n v="1720305679"/>
    <x v="0"/>
    <x v="1"/>
    <x v="0"/>
    <x v="1"/>
    <x v="1"/>
    <s v="QUITO"/>
    <s v="CENTRO HISTORICO"/>
    <x v="1"/>
    <n v="1001710"/>
    <x v="0"/>
    <m/>
    <n v="40.83"/>
    <s v="0.00"/>
    <s v="0.00"/>
    <s v="0.00"/>
    <s v="0.00"/>
    <s v="0.00"/>
    <s v="0.00"/>
    <n v="40.83"/>
  </r>
  <r>
    <n v="1001609"/>
    <s v="MATRIZ"/>
    <s v="OBANDO VELASTEGUI JONATHAN FABRICIO"/>
    <n v="1720600103"/>
    <x v="0"/>
    <x v="0"/>
    <x v="0"/>
    <x v="1"/>
    <x v="1"/>
    <s v="QUITO"/>
    <s v="LA MAGDALENA"/>
    <x v="1"/>
    <n v="1001712"/>
    <x v="0"/>
    <m/>
    <n v="6.14"/>
    <s v="0.00"/>
    <s v="0.00"/>
    <s v="0.00"/>
    <s v="0.00"/>
    <s v="0.00"/>
    <s v="0.00"/>
    <n v="6.14"/>
  </r>
  <r>
    <n v="1001610"/>
    <s v="MATRIZ"/>
    <s v="ALMEIDA . YAIMARA DEL MILAGRO "/>
    <n v="1760563021"/>
    <x v="4"/>
    <x v="1"/>
    <x v="1"/>
    <x v="2"/>
    <x v="1"/>
    <s v="QUITO"/>
    <s v="SOLANDA"/>
    <x v="1"/>
    <n v="1001713"/>
    <x v="0"/>
    <m/>
    <n v="0.03"/>
    <s v="0.00"/>
    <s v="0.00"/>
    <s v="0.00"/>
    <s v="95.00"/>
    <s v="0.00"/>
    <s v="0.00"/>
    <n v="95.03"/>
  </r>
  <r>
    <n v="1001611"/>
    <s v="MATRIZ"/>
    <s v="ALBAN MAGALLANES MAYRA DEL PILAR"/>
    <n v="1204115784"/>
    <x v="0"/>
    <x v="1"/>
    <x v="0"/>
    <x v="0"/>
    <x v="1"/>
    <s v="QUITO"/>
    <s v="SAN ROQUE"/>
    <x v="0"/>
    <n v="1001714"/>
    <x v="0"/>
    <m/>
    <n v="3"/>
    <s v="0.00"/>
    <s v="0.00"/>
    <s v="0.00"/>
    <s v="0.00"/>
    <s v="0.00"/>
    <s v="0.00"/>
    <n v="3"/>
  </r>
  <r>
    <n v="1001612"/>
    <s v="MATRIZ"/>
    <s v="TOAPANTA TREJO RICARDO RAFAEL"/>
    <n v="1714111190"/>
    <x v="0"/>
    <x v="0"/>
    <x v="0"/>
    <x v="0"/>
    <x v="1"/>
    <s v="QUITO"/>
    <s v="CARCELEN"/>
    <x v="1"/>
    <n v="1001715"/>
    <x v="0"/>
    <m/>
    <n v="0"/>
    <s v="0.00"/>
    <s v="0.00"/>
    <s v="0.00"/>
    <s v="0.00"/>
    <s v="0.00"/>
    <s v="0.00"/>
    <n v="0"/>
  </r>
  <r>
    <n v="1001614"/>
    <s v="MATRIZ"/>
    <s v="LLAMBO MASABANDA SEGUNDO JOSE"/>
    <n v="1803254042"/>
    <x v="0"/>
    <x v="0"/>
    <x v="0"/>
    <x v="2"/>
    <x v="10"/>
    <s v="AMBATO"/>
    <s v="PISHILATA"/>
    <x v="1"/>
    <n v="1001716"/>
    <x v="0"/>
    <m/>
    <n v="0.49"/>
    <s v="0.00"/>
    <s v="0.00"/>
    <s v="0.00"/>
    <s v="0.00"/>
    <s v="0.00"/>
    <s v="0.00"/>
    <n v="0.49"/>
  </r>
  <r>
    <n v="1001613"/>
    <s v="MATRIZ"/>
    <s v="LI . XIAOBEI ."/>
    <n v="1001613"/>
    <x v="6"/>
    <x v="0"/>
    <x v="1"/>
    <x v="0"/>
    <x v="1"/>
    <s v="QUITO"/>
    <s v="COMITE DEL PUEBLO"/>
    <x v="1"/>
    <n v="1001717"/>
    <x v="0"/>
    <m/>
    <n v="487.06"/>
    <s v="0.00"/>
    <s v="0.00"/>
    <s v="0.00"/>
    <s v="0.00"/>
    <s v="0.00"/>
    <s v="0.01"/>
    <n v="487.06"/>
  </r>
  <r>
    <n v="1001615"/>
    <s v="MATRIZ"/>
    <s v="CEDEÑO MACIAS JOSE ROBINSON"/>
    <n v="1312763830"/>
    <x v="0"/>
    <x v="0"/>
    <x v="0"/>
    <x v="2"/>
    <x v="13"/>
    <s v="CHONE"/>
    <s v="CHONE"/>
    <x v="1"/>
    <n v="1001718"/>
    <x v="0"/>
    <m/>
    <n v="63.57"/>
    <s v="0.00"/>
    <s v="0.00"/>
    <s v="0.00"/>
    <s v="117.00"/>
    <s v="0.00"/>
    <s v="0.00"/>
    <n v="180.57"/>
  </r>
  <r>
    <n v="1001616"/>
    <s v="MATRIZ"/>
    <s v="TELLO QUINTEROS NELLY WILFB"/>
    <n v="1700647538"/>
    <x v="0"/>
    <x v="1"/>
    <x v="0"/>
    <x v="1"/>
    <x v="1"/>
    <s v="QUITO"/>
    <s v="COCHAPAMBA"/>
    <x v="0"/>
    <n v="1001719"/>
    <x v="0"/>
    <m/>
    <n v="0.48"/>
    <s v="0.00"/>
    <s v="0.00"/>
    <s v="0.00"/>
    <s v="82.00"/>
    <s v="0.00"/>
    <s v="0.00"/>
    <n v="82.48"/>
  </r>
  <r>
    <n v="1001617"/>
    <s v="MATRIZ"/>
    <s v="PEREZ MUÑOZ MARIA REBECA"/>
    <n v="604168427"/>
    <x v="0"/>
    <x v="1"/>
    <x v="0"/>
    <x v="2"/>
    <x v="11"/>
    <s v="LATACUNGA"/>
    <s v="LA MATRIZ"/>
    <x v="1"/>
    <n v="1001720"/>
    <x v="0"/>
    <m/>
    <n v="7.0000000000000007E-2"/>
    <s v="0.00"/>
    <s v="0.00"/>
    <s v="0.00"/>
    <s v="196.00"/>
    <s v="0.00"/>
    <s v="0.00"/>
    <n v="196.07"/>
  </r>
  <r>
    <n v="1001618"/>
    <s v="MATRIZ"/>
    <s v="XU . XU ."/>
    <n v="1001618"/>
    <x v="6"/>
    <x v="0"/>
    <x v="1"/>
    <x v="0"/>
    <x v="1"/>
    <s v="QUITO"/>
    <s v="IÑAQUITO"/>
    <x v="1"/>
    <n v="1001721"/>
    <x v="0"/>
    <m/>
    <n v="3"/>
    <s v="0.00"/>
    <s v="0.00"/>
    <s v="0.00"/>
    <s v="0.00"/>
    <s v="0.00"/>
    <s v="0.00"/>
    <n v="3"/>
  </r>
  <r>
    <n v="1001619"/>
    <s v="MATRIZ"/>
    <s v="PARRA PARRA ANA FABIOLA "/>
    <n v="601862212"/>
    <x v="0"/>
    <x v="1"/>
    <x v="0"/>
    <x v="1"/>
    <x v="2"/>
    <s v="CHAMBO"/>
    <s v="CHAMBO"/>
    <x v="1"/>
    <n v="1001722"/>
    <x v="0"/>
    <m/>
    <n v="1"/>
    <s v="0.00"/>
    <s v="0.00"/>
    <s v="0.00"/>
    <s v="0.00"/>
    <s v="0.00"/>
    <s v="0.00"/>
    <n v="1"/>
  </r>
  <r>
    <n v="1001620"/>
    <s v="MATRIZ"/>
    <s v="QUINAPALLO TOAQUIZA TANIA ESTEFANIA"/>
    <n v="1756004279"/>
    <x v="0"/>
    <x v="1"/>
    <x v="0"/>
    <x v="2"/>
    <x v="1"/>
    <s v="QUITO"/>
    <s v="COTOCOLLAO"/>
    <x v="1"/>
    <n v="1001723"/>
    <x v="0"/>
    <m/>
    <n v="155.35"/>
    <s v="0.00"/>
    <s v="0.00"/>
    <s v="0.00"/>
    <s v="95.00"/>
    <s v="0.00"/>
    <s v="0.00"/>
    <n v="250.35"/>
  </r>
  <r>
    <n v="1001621"/>
    <s v="MATRIZ"/>
    <s v="ESTRELLA MOROCHO JOSE LUIS"/>
    <n v="1722459466"/>
    <x v="0"/>
    <x v="0"/>
    <x v="0"/>
    <x v="2"/>
    <x v="2"/>
    <s v="RIOBAMBA"/>
    <s v="CACHA (CAB EN MACHANGARA)"/>
    <x v="0"/>
    <n v="1001724"/>
    <x v="0"/>
    <m/>
    <n v="0"/>
    <s v="0.00"/>
    <s v="0.00"/>
    <s v="0.00"/>
    <s v="0.00"/>
    <s v="0.00"/>
    <s v="0.00"/>
    <n v="0"/>
  </r>
  <r>
    <n v="1001622"/>
    <s v="MATRIZ"/>
    <s v="BUÑAY YASACA MARIA INES"/>
    <n v="603533118"/>
    <x v="1"/>
    <x v="1"/>
    <x v="0"/>
    <x v="2"/>
    <x v="2"/>
    <s v="GUAMOTE"/>
    <s v="GUAMOTE"/>
    <x v="1"/>
    <n v="1001725"/>
    <x v="0"/>
    <m/>
    <n v="5.82"/>
    <s v="0.00"/>
    <s v="0.00"/>
    <s v="0.00"/>
    <s v="200.00"/>
    <s v="0.00"/>
    <s v="0.00"/>
    <n v="205.82"/>
  </r>
  <r>
    <n v="1001623"/>
    <s v="MATRIZ"/>
    <s v="MARCILLO ORTIZ DAYSI TATIANA"/>
    <n v="1722660766"/>
    <x v="0"/>
    <x v="1"/>
    <x v="0"/>
    <x v="1"/>
    <x v="1"/>
    <s v="QUITO"/>
    <s v="CENTRO HISTORICO"/>
    <x v="1"/>
    <n v="1001726"/>
    <x v="0"/>
    <m/>
    <n v="62.04"/>
    <s v="0.00"/>
    <s v="0.00"/>
    <s v="0.00"/>
    <s v="0.00"/>
    <s v="0.00"/>
    <s v="0.00"/>
    <n v="62.04"/>
  </r>
  <r>
    <n v="1001624"/>
    <s v="MATRIZ"/>
    <s v="TENE TENE JOSE LUIS"/>
    <n v="1711539831"/>
    <x v="1"/>
    <x v="0"/>
    <x v="0"/>
    <x v="1"/>
    <x v="2"/>
    <s v="COLTA"/>
    <s v="CAJABAMBA"/>
    <x v="1"/>
    <n v="1001727"/>
    <x v="0"/>
    <m/>
    <n v="1.64"/>
    <s v="0.00"/>
    <s v="0.00"/>
    <s v="0.00"/>
    <s v="100.00"/>
    <s v="0.00"/>
    <s v="0.00"/>
    <n v="101.64"/>
  </r>
  <r>
    <n v="1001626"/>
    <s v="MATRIZ"/>
    <s v="ALBARAN CABASCANGO LUIS GERARDO"/>
    <n v="1723258495"/>
    <x v="0"/>
    <x v="1"/>
    <x v="0"/>
    <x v="1"/>
    <x v="1"/>
    <s v="QUITO"/>
    <s v="LA CONCEPCION"/>
    <x v="1"/>
    <n v="1001729"/>
    <x v="0"/>
    <m/>
    <n v="4.24"/>
    <s v="0.00"/>
    <s v="0.00"/>
    <s v="0.00"/>
    <s v="95.00"/>
    <s v="0.00"/>
    <s v="0.00"/>
    <n v="99.24"/>
  </r>
  <r>
    <n v="1001627"/>
    <s v="MATRIZ"/>
    <s v="GUANULEMA CHANGO BRAYAN JOHAO"/>
    <n v="1753922234"/>
    <x v="0"/>
    <x v="0"/>
    <x v="0"/>
    <x v="1"/>
    <x v="1"/>
    <s v="QUITO"/>
    <s v="COCHAPAMBA"/>
    <x v="0"/>
    <n v="1001730"/>
    <x v="0"/>
    <m/>
    <n v="0.05"/>
    <s v="0.00"/>
    <s v="0.00"/>
    <s v="0.00"/>
    <s v="160.00"/>
    <s v="0.00"/>
    <s v="0.01"/>
    <n v="160.05000000000001"/>
  </r>
  <r>
    <n v="1001625"/>
    <s v="MATRIZ"/>
    <s v="YAZACA APUGLLON ANGEL MIGUEL"/>
    <n v="1707211981"/>
    <x v="1"/>
    <x v="0"/>
    <x v="0"/>
    <x v="1"/>
    <x v="2"/>
    <s v="GUAMOTE"/>
    <s v="GUAMOTE"/>
    <x v="1"/>
    <n v="1001731"/>
    <x v="0"/>
    <m/>
    <n v="532.77"/>
    <s v="0.00"/>
    <s v="0.00"/>
    <s v="0.00"/>
    <s v="200.00"/>
    <s v="0.00"/>
    <s v="0.01"/>
    <n v="732.77"/>
  </r>
  <r>
    <n v="1001628"/>
    <s v="MATRIZ"/>
    <s v="RODRIGUEZ VILLACIS LUIS RUBEN"/>
    <n v="1707024566"/>
    <x v="0"/>
    <x v="0"/>
    <x v="0"/>
    <x v="2"/>
    <x v="11"/>
    <s v="PUJILI"/>
    <s v="TINGO"/>
    <x v="0"/>
    <n v="1001732"/>
    <x v="0"/>
    <m/>
    <n v="0.04"/>
    <s v="0.00"/>
    <s v="0.00"/>
    <s v="0.00"/>
    <s v="91.00"/>
    <s v="0.00"/>
    <s v="0.00"/>
    <n v="91.04"/>
  </r>
  <r>
    <n v="1001629"/>
    <s v="MATRIZ"/>
    <s v="CHICA TINOCO AMANDA MARIETA"/>
    <n v="1707224232"/>
    <x v="0"/>
    <x v="1"/>
    <x v="0"/>
    <x v="2"/>
    <x v="17"/>
    <s v="ATAHUALPA"/>
    <s v="PACCHA"/>
    <x v="0"/>
    <n v="1001733"/>
    <x v="0"/>
    <m/>
    <n v="13.94"/>
    <s v="0.00"/>
    <s v="0.00"/>
    <s v="0.00"/>
    <s v="0.00"/>
    <s v="0.00"/>
    <s v="0.00"/>
    <n v="13.94"/>
  </r>
  <r>
    <n v="1001630"/>
    <s v="MATRIZ"/>
    <s v="PADILLA YUMICEBA CONSOLACION ."/>
    <n v="600827638"/>
    <x v="0"/>
    <x v="1"/>
    <x v="0"/>
    <x v="3"/>
    <x v="1"/>
    <s v="QUITO"/>
    <s v="CONDADO"/>
    <x v="1"/>
    <n v="1001734"/>
    <x v="0"/>
    <m/>
    <n v="0.02"/>
    <s v="0.00"/>
    <s v="0.00"/>
    <s v="0.00"/>
    <s v="65.00"/>
    <s v="0.00"/>
    <s v="0.00"/>
    <n v="65.02"/>
  </r>
  <r>
    <n v="1001631"/>
    <s v="MATRIZ"/>
    <s v="ALVAREZ TORRES LUIS ALBERTO"/>
    <n v="705011120"/>
    <x v="0"/>
    <x v="1"/>
    <x v="0"/>
    <x v="1"/>
    <x v="1"/>
    <s v="QUITO"/>
    <s v="COTOCOLLAO"/>
    <x v="1"/>
    <n v="1001735"/>
    <x v="0"/>
    <m/>
    <n v="3"/>
    <s v="0.00"/>
    <s v="0.00"/>
    <s v="0.00"/>
    <s v="0.00"/>
    <s v="0.00"/>
    <s v="0.00"/>
    <n v="3"/>
  </r>
  <r>
    <n v="1001632"/>
    <s v="MATRIZ"/>
    <s v="DIAZ RIOS YUMARIS CAROLINA"/>
    <n v="1760101715"/>
    <x v="4"/>
    <x v="1"/>
    <x v="1"/>
    <x v="2"/>
    <x v="1"/>
    <s v="QUITO"/>
    <s v="COMITE DEL PUEBLO"/>
    <x v="1"/>
    <n v="1001736"/>
    <x v="0"/>
    <m/>
    <n v="0.09"/>
    <s v="0.00"/>
    <s v="0.00"/>
    <s v="0.00"/>
    <s v="10.65"/>
    <s v="0.00"/>
    <s v="0.00"/>
    <n v="10.74"/>
  </r>
  <r>
    <n v="1001633"/>
    <s v="MATRIZ"/>
    <s v="ESTRELLA SILVA JOSE GABRIEL"/>
    <n v="1714777651"/>
    <x v="0"/>
    <x v="1"/>
    <x v="0"/>
    <x v="1"/>
    <x v="1"/>
    <s v="QUITO"/>
    <s v="CONOCOTO"/>
    <x v="0"/>
    <n v="1001737"/>
    <x v="0"/>
    <m/>
    <n v="3.22"/>
    <s v="0.00"/>
    <s v="0.00"/>
    <s v="0.00"/>
    <s v="149.00"/>
    <s v="0.00"/>
    <s v="0.00"/>
    <n v="152.22"/>
  </r>
  <r>
    <n v="1001634"/>
    <s v="MATRIZ"/>
    <s v="TASAMBAY VALDEZ MARTHA CECILIA"/>
    <n v="2100393384"/>
    <x v="0"/>
    <x v="1"/>
    <x v="0"/>
    <x v="2"/>
    <x v="2"/>
    <s v="RIOBAMBA"/>
    <s v="CACHA (CAB EN MACHANGARA)"/>
    <x v="0"/>
    <n v="1001738"/>
    <x v="0"/>
    <m/>
    <n v="425.44"/>
    <s v="0.00"/>
    <s v="0.00"/>
    <s v="0.00"/>
    <s v="0.00"/>
    <s v="0.00"/>
    <s v="0.01"/>
    <n v="425.44"/>
  </r>
  <r>
    <n v="1001635"/>
    <s v="MATRIZ"/>
    <s v="CUMIÑA GUARACA FRANKLIN DAVID"/>
    <n v="1725529810"/>
    <x v="0"/>
    <x v="0"/>
    <x v="0"/>
    <x v="5"/>
    <x v="1"/>
    <s v="QUITO"/>
    <s v="SAN ROQUE"/>
    <x v="0"/>
    <n v="1001739"/>
    <x v="0"/>
    <m/>
    <n v="37.71"/>
    <s v="0.00"/>
    <s v="0.00"/>
    <s v="0.00"/>
    <s v="259.00"/>
    <s v="0.00"/>
    <s v="0.00"/>
    <n v="296.70999999999998"/>
  </r>
  <r>
    <n v="1001636"/>
    <s v="MATRIZ"/>
    <s v="URQUIZO CONGACHA MARCO ANTHONY"/>
    <n v="1750954354"/>
    <x v="0"/>
    <x v="0"/>
    <x v="0"/>
    <x v="1"/>
    <x v="1"/>
    <s v="QUITO"/>
    <s v="COTOCOLLAO"/>
    <x v="1"/>
    <n v="1001740"/>
    <x v="0"/>
    <m/>
    <n v="92.44"/>
    <s v="0.00"/>
    <s v="0.00"/>
    <s v="0.00"/>
    <s v="0.00"/>
    <s v="0.00"/>
    <s v="0.00"/>
    <n v="92.44"/>
  </r>
  <r>
    <n v="1001637"/>
    <s v="MATRIZ"/>
    <s v="CARRERE SUAREZ BEATRIZ ELISA"/>
    <n v="1760625432"/>
    <x v="0"/>
    <x v="1"/>
    <x v="0"/>
    <x v="2"/>
    <x v="1"/>
    <s v="QUITO"/>
    <s v="POMASQUI"/>
    <x v="0"/>
    <n v="1001741"/>
    <x v="0"/>
    <m/>
    <n v="0.05"/>
    <s v="0.00"/>
    <s v="0.00"/>
    <s v="0.00"/>
    <s v="57.91"/>
    <s v="0.00"/>
    <s v="0.00"/>
    <n v="57.96"/>
  </r>
  <r>
    <n v="1001638"/>
    <s v="MATRIZ"/>
    <s v="TOASO GOMEZ MARIA DEL CARMEN"/>
    <n v="1713263307"/>
    <x v="0"/>
    <x v="1"/>
    <x v="0"/>
    <x v="1"/>
    <x v="1"/>
    <s v="QUITO"/>
    <s v="CENTRO HISTORICO"/>
    <x v="1"/>
    <n v="1001742"/>
    <x v="0"/>
    <m/>
    <n v="60.64"/>
    <s v="0.00"/>
    <s v="0.00"/>
    <s v="0.00"/>
    <s v="327.00"/>
    <s v="0.00"/>
    <s v="0.01"/>
    <n v="387.64"/>
  </r>
  <r>
    <n v="1001639"/>
    <s v="MATRIZ"/>
    <s v="DELGADO TELLO TANYA JACKELINE"/>
    <n v="1709196834"/>
    <x v="0"/>
    <x v="1"/>
    <x v="0"/>
    <x v="1"/>
    <x v="1"/>
    <s v="QUITO"/>
    <s v="COTOCOLLAO"/>
    <x v="1"/>
    <n v="1001743"/>
    <x v="0"/>
    <m/>
    <n v="3"/>
    <s v="0.00"/>
    <s v="0.00"/>
    <s v="0.00"/>
    <s v="0.00"/>
    <s v="0.00"/>
    <s v="0.00"/>
    <n v="3"/>
  </r>
  <r>
    <n v="1001640"/>
    <s v="MATRIZ"/>
    <s v="CISNEROS MORALES JENNIFER CAROLINA"/>
    <n v="1717346033"/>
    <x v="0"/>
    <x v="1"/>
    <x v="0"/>
    <x v="3"/>
    <x v="1"/>
    <s v="QUITO"/>
    <s v="MARISCAL SUCRE"/>
    <x v="0"/>
    <n v="1001744"/>
    <x v="0"/>
    <m/>
    <n v="10.68"/>
    <s v="0.00"/>
    <s v="0.00"/>
    <s v="0.00"/>
    <s v="117.00"/>
    <s v="0.00"/>
    <s v="0.00"/>
    <n v="127.68"/>
  </r>
  <r>
    <n v="1001641"/>
    <s v="MATRIZ"/>
    <s v="SERVICIOS INTEGRALES DE CONSULTORIA, ASESORIA Y CAPACITACION TOPPEOPLEEC S.A.S."/>
    <n v="1793135374001"/>
    <x v="0"/>
    <x v="0"/>
    <x v="0"/>
    <x v="0"/>
    <x v="1"/>
    <s v="QUITO"/>
    <s v="CARCELEN"/>
    <x v="1"/>
    <n v="1001745"/>
    <x v="0"/>
    <m/>
    <n v="3"/>
    <s v="0.00"/>
    <s v="0.00"/>
    <s v="0.00"/>
    <s v="0.00"/>
    <s v="0.00"/>
    <s v="0.00"/>
    <n v="3"/>
  </r>
  <r>
    <n v="1001642"/>
    <s v="MATRIZ"/>
    <s v="AUCANCELA PINCAY VERONICA LIZETH"/>
    <n v="1722640628"/>
    <x v="0"/>
    <x v="0"/>
    <x v="0"/>
    <x v="1"/>
    <x v="1"/>
    <s v="QUITO"/>
    <s v="LA LIBERTAD"/>
    <x v="0"/>
    <n v="1001746"/>
    <x v="0"/>
    <m/>
    <n v="78.11"/>
    <s v="0.00"/>
    <s v="0.00"/>
    <s v="0.00"/>
    <s v="90.00"/>
    <s v="0.00"/>
    <s v="0.01"/>
    <n v="168.11"/>
  </r>
  <r>
    <n v="1001643"/>
    <s v="MATRIZ"/>
    <s v="CHICAIZA CUTIA JOSE ESTEBAN"/>
    <n v="606327567"/>
    <x v="0"/>
    <x v="0"/>
    <x v="0"/>
    <x v="1"/>
    <x v="2"/>
    <s v="COLTA"/>
    <s v="COLUMBE"/>
    <x v="0"/>
    <n v="1001747"/>
    <x v="0"/>
    <m/>
    <n v="3"/>
    <s v="0.00"/>
    <s v="0.00"/>
    <s v="0.00"/>
    <s v="0.00"/>
    <s v="0.00"/>
    <s v="0.00"/>
    <n v="3"/>
  </r>
  <r>
    <n v="1001645"/>
    <s v="MATRIZ"/>
    <s v="DOMINGUEZ FREIRE MARIA REBECA"/>
    <n v="1700128828"/>
    <x v="0"/>
    <x v="1"/>
    <x v="0"/>
    <x v="1"/>
    <x v="1"/>
    <s v="QUITO"/>
    <s v="COTOCOLLAO"/>
    <x v="1"/>
    <n v="1001748"/>
    <x v="0"/>
    <m/>
    <n v="50.04"/>
    <s v="0.00"/>
    <s v="0.00"/>
    <s v="0.00"/>
    <s v="0.00"/>
    <s v="0.00"/>
    <s v="0.00"/>
    <n v="50.04"/>
  </r>
  <r>
    <n v="1001646"/>
    <s v="MATRIZ"/>
    <s v="MORENO FRANCO KEVIN ALBERTO"/>
    <n v="2200502884"/>
    <x v="0"/>
    <x v="0"/>
    <x v="0"/>
    <x v="1"/>
    <x v="21"/>
    <s v="LA JOYA DE LOS SACHAS"/>
    <s v="LA JOYA DE LOS SACHAS"/>
    <x v="1"/>
    <n v="1001749"/>
    <x v="0"/>
    <m/>
    <n v="0.03"/>
    <s v="0.00"/>
    <s v="0.00"/>
    <s v="0.00"/>
    <s v="93.03"/>
    <s v="0.00"/>
    <s v="0.00"/>
    <n v="93.06"/>
  </r>
  <r>
    <n v="1001648"/>
    <s v="MATRIZ"/>
    <s v="LEMACHE GUALACEO MANUEL SEGUNDO"/>
    <n v="1707452205"/>
    <x v="0"/>
    <x v="0"/>
    <x v="0"/>
    <x v="2"/>
    <x v="2"/>
    <s v="ALAUSI"/>
    <s v="ALAUSI"/>
    <x v="1"/>
    <n v="1001750"/>
    <x v="0"/>
    <m/>
    <n v="3.44"/>
    <s v="0.00"/>
    <s v="0.00"/>
    <s v="0.00"/>
    <s v="50.00"/>
    <s v="0.00"/>
    <s v="0.00"/>
    <n v="53.44"/>
  </r>
  <r>
    <n v="1001644"/>
    <s v="MATRIZ"/>
    <s v="SANTOS PUELLES SANDRA ."/>
    <n v="1725238412"/>
    <x v="0"/>
    <x v="1"/>
    <x v="0"/>
    <x v="1"/>
    <x v="1"/>
    <s v="QUITO"/>
    <s v="LA CONCEPCION"/>
    <x v="1"/>
    <n v="1001751"/>
    <x v="0"/>
    <m/>
    <n v="3"/>
    <s v="0.00"/>
    <s v="0.00"/>
    <s v="0.00"/>
    <s v="0.00"/>
    <s v="0.00"/>
    <s v="0.00"/>
    <n v="3"/>
  </r>
  <r>
    <n v="1001649"/>
    <s v="MATRIZ"/>
    <s v="BALLA YUMBO PETRONA ."/>
    <n v="601646094"/>
    <x v="0"/>
    <x v="1"/>
    <x v="0"/>
    <x v="2"/>
    <x v="2"/>
    <s v="COLTA"/>
    <s v="SICALPA"/>
    <x v="1"/>
    <n v="1001752"/>
    <x v="0"/>
    <m/>
    <n v="33.01"/>
    <s v="0.00"/>
    <s v="0.00"/>
    <s v="0.00"/>
    <s v="0.00"/>
    <s v="0.00"/>
    <s v="0.00"/>
    <n v="33.01"/>
  </r>
  <r>
    <n v="1001650"/>
    <s v="MATRIZ"/>
    <s v="MUJICA BETANCOURT RUBEN DARIO"/>
    <n v="1757961402"/>
    <x v="0"/>
    <x v="0"/>
    <x v="0"/>
    <x v="0"/>
    <x v="1"/>
    <s v="QUITO"/>
    <s v="MARISCAL SUCRE"/>
    <x v="0"/>
    <n v="1001753"/>
    <x v="0"/>
    <m/>
    <n v="3"/>
    <s v="0.00"/>
    <s v="0.00"/>
    <s v="0.00"/>
    <s v="0.00"/>
    <s v="0.00"/>
    <s v="0.00"/>
    <n v="3"/>
  </r>
  <r>
    <n v="1001652"/>
    <s v="MATRIZ"/>
    <s v="ROMERO AZQUI MARIA AZUCENA"/>
    <n v="602018244"/>
    <x v="0"/>
    <x v="1"/>
    <x v="0"/>
    <x v="1"/>
    <x v="2"/>
    <s v="ALAUSI"/>
    <s v="ALAUSI"/>
    <x v="1"/>
    <n v="1001754"/>
    <x v="0"/>
    <m/>
    <n v="50"/>
    <s v="0.00"/>
    <s v="0.00"/>
    <s v="0.00"/>
    <s v="0.00"/>
    <s v="0.00"/>
    <s v="0.00"/>
    <n v="50"/>
  </r>
  <r>
    <n v="1001653"/>
    <s v="MATRIZ"/>
    <s v="ZAMBRANO VALLE LEONARDO DANIEL"/>
    <n v="1724090384"/>
    <x v="0"/>
    <x v="0"/>
    <x v="0"/>
    <x v="1"/>
    <x v="14"/>
    <s v="SANTO DOMINGO"/>
    <s v="SANTO DOMINGO DE LOS COLORADOS"/>
    <x v="1"/>
    <n v="1001755"/>
    <x v="0"/>
    <m/>
    <n v="3"/>
    <s v="0.00"/>
    <s v="0.00"/>
    <s v="0.00"/>
    <s v="0.00"/>
    <s v="0.00"/>
    <s v="0.00"/>
    <n v="3"/>
  </r>
  <r>
    <n v="1001655"/>
    <s v="MATRIZ"/>
    <s v="GUARACA URQUIZO SEGUNDO ANGEL"/>
    <n v="1718560111"/>
    <x v="0"/>
    <x v="0"/>
    <x v="0"/>
    <x v="1"/>
    <x v="1"/>
    <s v="QUITO"/>
    <s v="LA LIBERTAD"/>
    <x v="0"/>
    <n v="1001756"/>
    <x v="0"/>
    <m/>
    <n v="4.49"/>
    <s v="0.00"/>
    <s v="0.00"/>
    <s v="0.00"/>
    <s v="0.00"/>
    <s v="0.00"/>
    <s v="0.00"/>
    <n v="4.49"/>
  </r>
  <r>
    <n v="1001654"/>
    <s v="MATRIZ"/>
    <s v="USHCA TIUMA FRANCISCA ."/>
    <n v="601831894"/>
    <x v="0"/>
    <x v="1"/>
    <x v="0"/>
    <x v="2"/>
    <x v="2"/>
    <s v="RIOBAMBA"/>
    <s v="LICTO"/>
    <x v="0"/>
    <n v="1001757"/>
    <x v="0"/>
    <m/>
    <n v="0.98"/>
    <s v="0.00"/>
    <s v="0.00"/>
    <s v="0.00"/>
    <s v="0.00"/>
    <s v="0.00"/>
    <s v="0.00"/>
    <n v="0.98"/>
  </r>
  <r>
    <n v="1001656"/>
    <s v="MATRIZ"/>
    <s v="TUPIZA SANGUCHO ANDREA MICHELLE"/>
    <n v="1726589920"/>
    <x v="0"/>
    <x v="1"/>
    <x v="0"/>
    <x v="2"/>
    <x v="1"/>
    <s v="QUITO"/>
    <s v="LA MAGDALENA"/>
    <x v="1"/>
    <n v="1001758"/>
    <x v="0"/>
    <m/>
    <n v="0"/>
    <s v="0.00"/>
    <s v="0.00"/>
    <s v="0.00"/>
    <s v="0.00"/>
    <s v="0.00"/>
    <s v="0.00"/>
    <n v="0"/>
  </r>
  <r>
    <n v="1001657"/>
    <s v="MATRIZ"/>
    <s v="QUILACHAMIN . RULFO ANIBAL"/>
    <n v="1702100395"/>
    <x v="0"/>
    <x v="0"/>
    <x v="0"/>
    <x v="1"/>
    <x v="1"/>
    <s v="QUITO"/>
    <s v="EL INCA"/>
    <x v="1"/>
    <n v="1001759"/>
    <x v="0"/>
    <m/>
    <n v="2"/>
    <s v="0.00"/>
    <s v="0.00"/>
    <s v="0.00"/>
    <s v="0.00"/>
    <s v="0.00"/>
    <s v="0.00"/>
    <n v="2"/>
  </r>
  <r>
    <n v="1001658"/>
    <s v="MATRIZ"/>
    <s v="CEDEÑO CORREA OYUKY JUVIXA"/>
    <n v="2200615140"/>
    <x v="0"/>
    <x v="1"/>
    <x v="0"/>
    <x v="0"/>
    <x v="21"/>
    <s v="ORELLANA"/>
    <s v="COCA"/>
    <x v="1"/>
    <n v="1001760"/>
    <x v="0"/>
    <m/>
    <n v="7.0000000000000007E-2"/>
    <s v="0.00"/>
    <s v="0.00"/>
    <s v="0.00"/>
    <s v="217.00"/>
    <s v="0.00"/>
    <s v="0.00"/>
    <n v="217.07"/>
  </r>
  <r>
    <n v="1001659"/>
    <s v="MATRIZ"/>
    <s v="LOOR VALENCIA GENESIS AMADA"/>
    <n v="1725850315"/>
    <x v="0"/>
    <x v="1"/>
    <x v="0"/>
    <x v="1"/>
    <x v="1"/>
    <s v="QUITO"/>
    <s v="COTOCOLLAO"/>
    <x v="1"/>
    <n v="1001761"/>
    <x v="0"/>
    <m/>
    <n v="0.03"/>
    <s v="0.00"/>
    <s v="0.00"/>
    <s v="0.00"/>
    <s v="100.00"/>
    <s v="0.00"/>
    <s v="0.01"/>
    <n v="100.03"/>
  </r>
  <r>
    <n v="1001660"/>
    <s v="MATRIZ"/>
    <s v="CHIQUITO CLAVON PAOLA MONSERRATTE"/>
    <n v="1720948734"/>
    <x v="0"/>
    <x v="1"/>
    <x v="0"/>
    <x v="0"/>
    <x v="1"/>
    <s v="QUITO"/>
    <s v="LA CONCEPCION"/>
    <x v="1"/>
    <n v="1001762"/>
    <x v="0"/>
    <m/>
    <n v="38.799999999999997"/>
    <s v="0.00"/>
    <s v="0.00"/>
    <s v="0.00"/>
    <s v="379.00"/>
    <s v="0.00"/>
    <s v="0.00"/>
    <n v="417.8"/>
  </r>
  <r>
    <n v="1001661"/>
    <s v="MATRIZ"/>
    <s v="SAGÑAY EVAS MARIA SANDRA"/>
    <n v="1717628059"/>
    <x v="0"/>
    <x v="1"/>
    <x v="0"/>
    <x v="1"/>
    <x v="2"/>
    <s v="RIOBAMBA"/>
    <s v="PUNIN"/>
    <x v="0"/>
    <n v="1001763"/>
    <x v="0"/>
    <m/>
    <n v="198.75"/>
    <s v="100.00"/>
    <s v="0.00"/>
    <s v="0.00"/>
    <s v="122.00"/>
    <s v="0.00"/>
    <s v="0.00"/>
    <n v="420.75"/>
  </r>
  <r>
    <n v="1001662"/>
    <s v="MATRIZ"/>
    <s v="JARA CHILLOGALLO OSCAR WLADIMIR"/>
    <n v="1726569245"/>
    <x v="0"/>
    <x v="1"/>
    <x v="0"/>
    <x v="1"/>
    <x v="1"/>
    <s v="QUITO"/>
    <s v="COTOCOLLAO"/>
    <x v="1"/>
    <n v="1001764"/>
    <x v="0"/>
    <m/>
    <n v="23.96"/>
    <s v="0.00"/>
    <s v="0.00"/>
    <s v="0.00"/>
    <s v="95.00"/>
    <s v="0.00"/>
    <s v="0.00"/>
    <n v="118.96"/>
  </r>
  <r>
    <n v="1001664"/>
    <s v="MATRIZ"/>
    <s v="TOAPANTA TREJO EMILIO VLADIMIR"/>
    <n v="1716792948"/>
    <x v="0"/>
    <x v="0"/>
    <x v="0"/>
    <x v="1"/>
    <x v="1"/>
    <s v="QUITO"/>
    <s v="COTOCOLLAO"/>
    <x v="1"/>
    <n v="1001765"/>
    <x v="0"/>
    <m/>
    <n v="3"/>
    <s v="0.00"/>
    <s v="0.00"/>
    <s v="0.00"/>
    <s v="0.00"/>
    <s v="0.00"/>
    <s v="0.00"/>
    <n v="3"/>
  </r>
  <r>
    <n v="1001665"/>
    <s v="MATRIZ"/>
    <s v="ROLDAN ROLDAN EUCEBIA ."/>
    <n v="602726457"/>
    <x v="1"/>
    <x v="1"/>
    <x v="0"/>
    <x v="1"/>
    <x v="2"/>
    <s v="PALLATANGA"/>
    <s v="PALLATANGA"/>
    <x v="1"/>
    <n v="1001766"/>
    <x v="0"/>
    <m/>
    <n v="222.32"/>
    <s v="0.00"/>
    <s v="0.00"/>
    <s v="0.00"/>
    <s v="0.00"/>
    <s v="0.00"/>
    <s v="0.00"/>
    <n v="222.32"/>
  </r>
  <r>
    <n v="1001666"/>
    <s v="MATRIZ"/>
    <s v="JARA CHILLOGALLO ANA JACQUELINE"/>
    <n v="1717345225"/>
    <x v="0"/>
    <x v="1"/>
    <x v="0"/>
    <x v="1"/>
    <x v="12"/>
    <s v="GIRON"/>
    <s v="GIRON"/>
    <x v="1"/>
    <n v="1001767"/>
    <x v="0"/>
    <m/>
    <n v="32.08"/>
    <s v="0.00"/>
    <s v="0.00"/>
    <s v="0.00"/>
    <s v="105.50"/>
    <s v="0.00"/>
    <s v="0.00"/>
    <n v="137.58000000000001"/>
  </r>
  <r>
    <n v="1001663"/>
    <s v="MATRIZ"/>
    <s v="ASOCIACION DE PROCUCCION AGROPECUARIA DEL CENTRO DE ACOPIO LA LIBERTAD ASOPROCALI"/>
    <n v="701308512"/>
    <x v="0"/>
    <x v="0"/>
    <x v="0"/>
    <x v="1"/>
    <x v="6"/>
    <s v="VINCES"/>
    <s v="VINCES"/>
    <x v="1"/>
    <n v="1001768"/>
    <x v="0"/>
    <m/>
    <n v="403.23"/>
    <s v="0.00"/>
    <s v="0.00"/>
    <s v="0.00"/>
    <s v="0.00"/>
    <s v="0.00"/>
    <s v="0.00"/>
    <n v="403.23"/>
  </r>
  <r>
    <n v="1001667"/>
    <s v="MATRIZ"/>
    <s v="TOABANDA JUELA ROSA AMELIA"/>
    <n v="604571067"/>
    <x v="1"/>
    <x v="1"/>
    <x v="0"/>
    <x v="1"/>
    <x v="2"/>
    <s v="RIOBAMBA"/>
    <s v="CACHA (CAB EN MACHANGARA)"/>
    <x v="0"/>
    <n v="1001769"/>
    <x v="0"/>
    <m/>
    <n v="3.98"/>
    <s v="0.00"/>
    <s v="0.00"/>
    <s v="0.00"/>
    <s v="400.00"/>
    <s v="0.00"/>
    <s v="0.00"/>
    <n v="403.98"/>
  </r>
  <r>
    <n v="1001668"/>
    <s v="MATRIZ"/>
    <s v="LUNA GRIJALVA TATIANA DOMENICA"/>
    <n v="1725295024"/>
    <x v="0"/>
    <x v="1"/>
    <x v="0"/>
    <x v="5"/>
    <x v="1"/>
    <s v="QUITO"/>
    <s v="COTOCOLLAO"/>
    <x v="1"/>
    <n v="1001770"/>
    <x v="0"/>
    <m/>
    <n v="0.04"/>
    <s v="0.00"/>
    <s v="0.00"/>
    <s v="0.00"/>
    <s v="90.00"/>
    <s v="0.00"/>
    <s v="0.00"/>
    <n v="90.04"/>
  </r>
  <r>
    <n v="1001669"/>
    <s v="MATRIZ"/>
    <s v="TERAN NIETO JAIME RAMIRO"/>
    <n v="1705563268"/>
    <x v="0"/>
    <x v="1"/>
    <x v="0"/>
    <x v="0"/>
    <x v="1"/>
    <s v="QUITO"/>
    <s v="LA CONCEPCION"/>
    <x v="1"/>
    <n v="1001771"/>
    <x v="0"/>
    <m/>
    <n v="6.07"/>
    <s v="0.00"/>
    <s v="0.00"/>
    <s v="0.00"/>
    <s v="127.00"/>
    <s v="0.00"/>
    <s v="0.00"/>
    <n v="133.07"/>
  </r>
  <r>
    <n v="1001670"/>
    <s v="MATRIZ"/>
    <s v="CAYAMBE MOROCHO MERCEDES ."/>
    <n v="1714662473"/>
    <x v="1"/>
    <x v="1"/>
    <x v="0"/>
    <x v="2"/>
    <x v="2"/>
    <s v="RIOBAMBA"/>
    <s v="CACHA (CAB EN MACHANGARA)"/>
    <x v="0"/>
    <n v="1001772"/>
    <x v="0"/>
    <m/>
    <n v="231.1"/>
    <s v="0.00"/>
    <s v="0.00"/>
    <s v="0.00"/>
    <s v="0.00"/>
    <s v="0.00"/>
    <s v="0.00"/>
    <n v="231.1"/>
  </r>
  <r>
    <n v="1001671"/>
    <s v="MATRIZ"/>
    <s v="SIMBAÑA PALTAN MARIA MANUELA"/>
    <n v="604715524"/>
    <x v="0"/>
    <x v="1"/>
    <x v="0"/>
    <x v="2"/>
    <x v="2"/>
    <s v="GUAMOTE"/>
    <s v="GUAMOTE"/>
    <x v="1"/>
    <n v="1001774"/>
    <x v="0"/>
    <m/>
    <n v="0.04"/>
    <s v="0.00"/>
    <s v="0.00"/>
    <s v="0.00"/>
    <s v="100.00"/>
    <s v="0.00"/>
    <s v="0.00"/>
    <n v="100.04"/>
  </r>
  <r>
    <n v="1001673"/>
    <s v="MATRIZ"/>
    <s v="GARCIA ZURITA ANDRES FERNANDO"/>
    <n v="1724059694"/>
    <x v="0"/>
    <x v="0"/>
    <x v="0"/>
    <x v="5"/>
    <x v="1"/>
    <s v="QUITO"/>
    <s v="LA MAGDALENA"/>
    <x v="1"/>
    <n v="1001775"/>
    <x v="0"/>
    <m/>
    <n v="194.08"/>
    <s v="0.00"/>
    <s v="0.00"/>
    <s v="0.00"/>
    <s v="0.00"/>
    <s v="0.00"/>
    <s v="0.00"/>
    <n v="194.08"/>
  </r>
  <r>
    <n v="1001674"/>
    <s v="MATRIZ"/>
    <s v="ALBAURA LECHON JOSE FELIX"/>
    <n v="1712140753"/>
    <x v="0"/>
    <x v="0"/>
    <x v="0"/>
    <x v="2"/>
    <x v="1"/>
    <s v="CAYAMBE"/>
    <s v="OLMEDO"/>
    <x v="1"/>
    <n v="1001776"/>
    <x v="0"/>
    <m/>
    <n v="8.02"/>
    <s v="0.00"/>
    <s v="0.00"/>
    <s v="0.00"/>
    <s v="0.00"/>
    <s v="0.00"/>
    <s v="0.00"/>
    <n v="8.02"/>
  </r>
  <r>
    <n v="1001675"/>
    <s v="MATRIZ"/>
    <s v="ÑAMO PADILLA JUAN CARLOS"/>
    <n v="926210345"/>
    <x v="0"/>
    <x v="0"/>
    <x v="0"/>
    <x v="2"/>
    <x v="2"/>
    <s v="COLTA"/>
    <s v="CAJABAMBA"/>
    <x v="1"/>
    <n v="1001777"/>
    <x v="0"/>
    <m/>
    <n v="3"/>
    <s v="0.00"/>
    <s v="0.00"/>
    <s v="0.00"/>
    <s v="0.00"/>
    <s v="0.00"/>
    <s v="0.00"/>
    <n v="3"/>
  </r>
  <r>
    <n v="1001676"/>
    <s v="MATRIZ"/>
    <s v="GUALOTO ANDRADE LIZ BEATRIZ"/>
    <n v="1710647627"/>
    <x v="0"/>
    <x v="1"/>
    <x v="0"/>
    <x v="2"/>
    <x v="1"/>
    <s v="QUITO"/>
    <s v="CONDADO"/>
    <x v="1"/>
    <n v="1001778"/>
    <x v="0"/>
    <m/>
    <n v="3"/>
    <s v="0.00"/>
    <s v="0.00"/>
    <s v="0.00"/>
    <s v="0.00"/>
    <s v="0.00"/>
    <s v="0.00"/>
    <n v="3"/>
  </r>
  <r>
    <n v="1001677"/>
    <s v="MATRIZ"/>
    <s v="GUANOLEMA CURICAMA CESAR ."/>
    <n v="602314361"/>
    <x v="0"/>
    <x v="1"/>
    <x v="0"/>
    <x v="2"/>
    <x v="1"/>
    <s v="QUITO"/>
    <s v="CHILLOGALLO"/>
    <x v="1"/>
    <n v="1001779"/>
    <x v="0"/>
    <m/>
    <n v="1113.43"/>
    <s v="0.00"/>
    <s v="0.00"/>
    <s v="0.00"/>
    <s v="140.63"/>
    <s v="0.00"/>
    <s v="0.03"/>
    <n v="1254.06"/>
  </r>
  <r>
    <n v="1001678"/>
    <s v="MATRIZ"/>
    <s v="URQUIZO YUMICEBA MARCO VINICIO "/>
    <n v="1723354476"/>
    <x v="0"/>
    <x v="0"/>
    <x v="0"/>
    <x v="0"/>
    <x v="1"/>
    <s v="QUITO"/>
    <s v="COTOCOLLAO"/>
    <x v="1"/>
    <n v="1001780"/>
    <x v="0"/>
    <m/>
    <n v="202.06"/>
    <s v="0.00"/>
    <s v="0.00"/>
    <s v="0.00"/>
    <s v="0.00"/>
    <s v="0.00"/>
    <s v="0.00"/>
    <n v="202.06"/>
  </r>
  <r>
    <n v="1001679"/>
    <s v="MATRIZ"/>
    <s v="JAMA ESPINOZA JENIFER LILIANA"/>
    <n v="1717518565"/>
    <x v="0"/>
    <x v="1"/>
    <x v="0"/>
    <x v="1"/>
    <x v="1"/>
    <s v="QUITO"/>
    <s v="COTOCOLLAO"/>
    <x v="1"/>
    <n v="1001781"/>
    <x v="0"/>
    <m/>
    <n v="3"/>
    <s v="0.00"/>
    <s v="0.00"/>
    <s v="0.00"/>
    <s v="0.00"/>
    <s v="0.00"/>
    <s v="0.00"/>
    <n v="3"/>
  </r>
  <r>
    <n v="1001680"/>
    <s v="MATRIZ"/>
    <s v="PINTO VACA GUSTAVO RAUL"/>
    <n v="1713205019"/>
    <x v="0"/>
    <x v="0"/>
    <x v="0"/>
    <x v="0"/>
    <x v="1"/>
    <s v="QUITO"/>
    <s v="POMASQUI"/>
    <x v="0"/>
    <n v="1001782"/>
    <x v="0"/>
    <m/>
    <n v="1.0900000000000001"/>
    <s v="0.00"/>
    <s v="0.00"/>
    <s v="0.00"/>
    <s v="367.00"/>
    <s v="0.00"/>
    <s v="0.01"/>
    <n v="368.09"/>
  </r>
  <r>
    <n v="1001681"/>
    <s v="MATRIZ"/>
    <s v="VASCONEZ MANOSALVAS CRISTINA ALEJANDRA"/>
    <n v="1714042817"/>
    <x v="0"/>
    <x v="1"/>
    <x v="0"/>
    <x v="0"/>
    <x v="1"/>
    <s v="QUITO"/>
    <s v="COTOCOLLAO"/>
    <x v="1"/>
    <n v="1001783"/>
    <x v="0"/>
    <m/>
    <n v="5.28"/>
    <s v="0.00"/>
    <s v="0.00"/>
    <s v="0.00"/>
    <s v="122.00"/>
    <s v="0.00"/>
    <s v="0.01"/>
    <n v="127.28"/>
  </r>
  <r>
    <n v="1001651"/>
    <s v="MATRIZ"/>
    <s v="UNAUCHO CHANALUISA MAYRA GUADALUPE"/>
    <n v="1723598890"/>
    <x v="0"/>
    <x v="0"/>
    <x v="0"/>
    <x v="2"/>
    <x v="1"/>
    <s v="QUITO"/>
    <s v="POMASQUI"/>
    <x v="0"/>
    <n v="1001786"/>
    <x v="0"/>
    <m/>
    <n v="3"/>
    <s v="0.00"/>
    <s v="0.00"/>
    <s v="0.00"/>
    <s v="0.00"/>
    <s v="0.00"/>
    <s v="0.00"/>
    <n v="3"/>
  </r>
  <r>
    <n v="1001684"/>
    <s v="MATRIZ"/>
    <s v="LAGLA LAGLA BLANCA MATILDE"/>
    <n v="1714242748"/>
    <x v="0"/>
    <x v="1"/>
    <x v="0"/>
    <x v="1"/>
    <x v="11"/>
    <s v="LATACUNGA"/>
    <s v="ELOY ALFARO (SAN FELIPE)"/>
    <x v="1"/>
    <n v="1001787"/>
    <x v="0"/>
    <m/>
    <n v="33.81"/>
    <s v="0.00"/>
    <s v="0.00"/>
    <s v="0.00"/>
    <s v="224.00"/>
    <s v="0.00"/>
    <s v="0.00"/>
    <n v="257.81"/>
  </r>
  <r>
    <n v="1001685"/>
    <s v="MATRIZ"/>
    <s v="URQUIZO VALDEZ JOSE ANTONIO"/>
    <n v="1718235631"/>
    <x v="0"/>
    <x v="0"/>
    <x v="0"/>
    <x v="2"/>
    <x v="2"/>
    <s v="RIOBAMBA"/>
    <s v="CACHA (CAB EN MACHANGARA)"/>
    <x v="0"/>
    <n v="1001788"/>
    <x v="0"/>
    <m/>
    <n v="6.3"/>
    <s v="0.00"/>
    <s v="0.00"/>
    <s v="0.00"/>
    <s v="0.00"/>
    <s v="0.00"/>
    <s v="0.00"/>
    <n v="6.3"/>
  </r>
  <r>
    <n v="1001686"/>
    <s v="MATRIZ"/>
    <s v="GUAMAN LINCANGO MYRIAM YOLANDA"/>
    <n v="1715273502"/>
    <x v="0"/>
    <x v="1"/>
    <x v="0"/>
    <x v="2"/>
    <x v="1"/>
    <s v="QUITO"/>
    <s v="LLANO CHICO"/>
    <x v="0"/>
    <n v="1001789"/>
    <x v="0"/>
    <m/>
    <n v="3"/>
    <s v="0.00"/>
    <s v="0.00"/>
    <s v="0.00"/>
    <s v="0.00"/>
    <s v="0.00"/>
    <s v="0.00"/>
    <n v="3"/>
  </r>
  <r>
    <n v="1001687"/>
    <s v="MATRIZ"/>
    <s v="YUMICEBA CARRILLO MARTHA REBECA"/>
    <n v="1850284512"/>
    <x v="1"/>
    <x v="1"/>
    <x v="0"/>
    <x v="1"/>
    <x v="10"/>
    <s v="AMBATO"/>
    <s v="PISHILATA"/>
    <x v="1"/>
    <n v="1001790"/>
    <x v="0"/>
    <m/>
    <n v="78.709999999999994"/>
    <s v="0.00"/>
    <s v="0.00"/>
    <s v="0.00"/>
    <s v="0.00"/>
    <s v="0.00"/>
    <s v="0.00"/>
    <n v="78.709999999999994"/>
  </r>
  <r>
    <n v="1001690"/>
    <s v="MATRIZ"/>
    <s v="AGUAGALLO JANETA LOURDES MARIBEL"/>
    <n v="603631110"/>
    <x v="1"/>
    <x v="1"/>
    <x v="0"/>
    <x v="2"/>
    <x v="2"/>
    <s v="RIOBAMBA"/>
    <s v="CACHA (CAB EN MACHANGARA)"/>
    <x v="0"/>
    <n v="1001791"/>
    <x v="0"/>
    <m/>
    <n v="0.79"/>
    <s v="0.00"/>
    <s v="0.00"/>
    <s v="0.00"/>
    <s v="0.00"/>
    <s v="0.00"/>
    <s v="0.00"/>
    <n v="0.79"/>
  </r>
  <r>
    <n v="1001691"/>
    <s v="MATRIZ"/>
    <s v="CARRILLO CARRILLO MARIA ROSA"/>
    <n v="602137846"/>
    <x v="1"/>
    <x v="1"/>
    <x v="0"/>
    <x v="2"/>
    <x v="2"/>
    <s v="RIOBAMBA"/>
    <s v="YARUQUIES"/>
    <x v="1"/>
    <n v="1001792"/>
    <x v="0"/>
    <m/>
    <n v="43.02"/>
    <s v="0.00"/>
    <s v="0.00"/>
    <s v="0.00"/>
    <s v="0.00"/>
    <s v="0.00"/>
    <s v="0.00"/>
    <n v="43.02"/>
  </r>
  <r>
    <n v="1001692"/>
    <s v="MATRIZ"/>
    <s v="MENDEZ QUINGALOMBO JOSE LUIS"/>
    <n v="1719142331"/>
    <x v="0"/>
    <x v="0"/>
    <x v="0"/>
    <x v="1"/>
    <x v="1"/>
    <s v="QUITO"/>
    <s v="COTOCOLLAO"/>
    <x v="1"/>
    <n v="1001793"/>
    <x v="0"/>
    <m/>
    <n v="3"/>
    <s v="0.00"/>
    <s v="0.00"/>
    <s v="0.00"/>
    <s v="0.00"/>
    <s v="0.00"/>
    <s v="0.00"/>
    <n v="3"/>
  </r>
  <r>
    <n v="1001693"/>
    <s v="MATRIZ"/>
    <s v="NAVARRETE NAVARRETE MILTON SANTIAGO"/>
    <n v="1717318370"/>
    <x v="0"/>
    <x v="0"/>
    <x v="0"/>
    <x v="3"/>
    <x v="1"/>
    <s v="QUITO"/>
    <s v="COTOCOLLAO"/>
    <x v="1"/>
    <n v="1001794"/>
    <x v="0"/>
    <m/>
    <n v="3"/>
    <s v="0.00"/>
    <s v="0.00"/>
    <s v="0.00"/>
    <s v="0.00"/>
    <s v="0.00"/>
    <s v="0.00"/>
    <n v="3"/>
  </r>
  <r>
    <n v="1001694"/>
    <s v="MATRIZ"/>
    <s v="BANSHUY ROLDAN NELLY ESPERANZA"/>
    <n v="1720962321"/>
    <x v="0"/>
    <x v="0"/>
    <x v="0"/>
    <x v="3"/>
    <x v="1"/>
    <s v="QUITO"/>
    <s v="TURUBAMBA"/>
    <x v="1"/>
    <n v="1001795"/>
    <x v="0"/>
    <m/>
    <n v="3"/>
    <s v="0.00"/>
    <s v="0.00"/>
    <s v="0.00"/>
    <s v="0.00"/>
    <s v="0.00"/>
    <s v="0.00"/>
    <n v="3"/>
  </r>
  <r>
    <n v="1001695"/>
    <s v="MATRIZ"/>
    <s v="CABRERA BARRE PAOLA EULALIA"/>
    <n v="1715721294"/>
    <x v="0"/>
    <x v="1"/>
    <x v="0"/>
    <x v="2"/>
    <x v="5"/>
    <s v="BALZAR"/>
    <s v="BALZAR"/>
    <x v="1"/>
    <n v="1001796"/>
    <x v="0"/>
    <m/>
    <n v="251.38"/>
    <s v="0.00"/>
    <s v="0.00"/>
    <s v="0.00"/>
    <s v="0.00"/>
    <s v="0.00"/>
    <s v="0.00"/>
    <n v="251.38"/>
  </r>
  <r>
    <n v="1001689"/>
    <s v="MATRIZ"/>
    <s v="YUNGAN GUACHO ADRIAN MISAEL"/>
    <n v="1758140105"/>
    <x v="0"/>
    <x v="0"/>
    <x v="0"/>
    <x v="3"/>
    <x v="1"/>
    <s v="QUITO"/>
    <s v="CHILIBULO"/>
    <x v="1"/>
    <n v="1001797"/>
    <x v="0"/>
    <m/>
    <n v="2010.02"/>
    <s v="0.00"/>
    <s v="0.00"/>
    <s v="0.00"/>
    <s v="0.00"/>
    <s v="0.00"/>
    <s v="0.11"/>
    <n v="2010.02"/>
  </r>
  <r>
    <n v="1001696"/>
    <s v="MATRIZ"/>
    <s v="AIFENG . YANG ."/>
    <n v="1001696"/>
    <x v="6"/>
    <x v="0"/>
    <x v="1"/>
    <x v="0"/>
    <x v="1"/>
    <s v="QUITO"/>
    <s v="COTOCOLLAO"/>
    <x v="1"/>
    <n v="1001798"/>
    <x v="0"/>
    <m/>
    <n v="202.83"/>
    <s v="0.00"/>
    <s v="0.00"/>
    <s v="0.00"/>
    <s v="0.00"/>
    <s v="0.00"/>
    <s v="0.01"/>
    <n v="202.83"/>
  </r>
  <r>
    <n v="1001697"/>
    <s v="MATRIZ"/>
    <s v="XUJUAN . LIU ."/>
    <n v="1001697"/>
    <x v="6"/>
    <x v="1"/>
    <x v="1"/>
    <x v="0"/>
    <x v="1"/>
    <s v="QUITO"/>
    <s v="COTOCOLLAO"/>
    <x v="1"/>
    <n v="1001799"/>
    <x v="0"/>
    <m/>
    <n v="3.02"/>
    <s v="0.00"/>
    <s v="0.00"/>
    <s v="0.00"/>
    <s v="0.00"/>
    <s v="0.00"/>
    <s v="0.00"/>
    <n v="3.02"/>
  </r>
  <r>
    <n v="1001698"/>
    <s v="MATRIZ"/>
    <s v="FANG . WEI ."/>
    <n v="1001698"/>
    <x v="6"/>
    <x v="1"/>
    <x v="1"/>
    <x v="0"/>
    <x v="1"/>
    <s v="QUITO"/>
    <s v="COTOCOLLAO"/>
    <x v="1"/>
    <n v="1001800"/>
    <x v="0"/>
    <m/>
    <n v="753.29"/>
    <s v="0.00"/>
    <s v="0.00"/>
    <s v="0.00"/>
    <s v="0.00"/>
    <s v="0.00"/>
    <s v="0.01"/>
    <n v="753.29"/>
  </r>
  <r>
    <n v="1001699"/>
    <s v="MATRIZ"/>
    <s v="XIANGJIANG . LIU ."/>
    <s v="E0954422"/>
    <x v="6"/>
    <x v="0"/>
    <x v="1"/>
    <x v="0"/>
    <x v="1"/>
    <s v="QUITO"/>
    <s v="COTOCOLLAO"/>
    <x v="1"/>
    <n v="1001801"/>
    <x v="0"/>
    <m/>
    <n v="1253.17"/>
    <s v="0.00"/>
    <s v="0.00"/>
    <s v="0.00"/>
    <s v="0.00"/>
    <s v="0.00"/>
    <s v="0.03"/>
    <n v="1253.17"/>
  </r>
  <r>
    <n v="1001700"/>
    <s v="MATRIZ"/>
    <s v="WANG . SEN ."/>
    <n v="1001700"/>
    <x v="6"/>
    <x v="1"/>
    <x v="1"/>
    <x v="1"/>
    <x v="1"/>
    <s v="QUITO"/>
    <s v="IÑAQUITO"/>
    <x v="1"/>
    <n v="1001802"/>
    <x v="0"/>
    <m/>
    <n v="3"/>
    <s v="0.00"/>
    <s v="0.00"/>
    <s v="0.00"/>
    <s v="0.00"/>
    <s v="0.00"/>
    <s v="0.00"/>
    <n v="3"/>
  </r>
  <r>
    <n v="1001701"/>
    <s v="MATRIZ"/>
    <s v="QIANGGUO . WANG ."/>
    <n v="1001701"/>
    <x v="6"/>
    <x v="0"/>
    <x v="1"/>
    <x v="0"/>
    <x v="1"/>
    <s v="QUITO"/>
    <s v="COTOCOLLAO"/>
    <x v="1"/>
    <n v="1001803"/>
    <x v="0"/>
    <m/>
    <n v="503.23"/>
    <s v="0.00"/>
    <s v="0.00"/>
    <s v="0.00"/>
    <s v="0.00"/>
    <s v="0.00"/>
    <s v="0.01"/>
    <n v="503.23"/>
  </r>
  <r>
    <n v="1001702"/>
    <s v="MATRIZ"/>
    <s v="HANPING . WU ."/>
    <n v="1001702"/>
    <x v="6"/>
    <x v="1"/>
    <x v="1"/>
    <x v="0"/>
    <x v="1"/>
    <s v="QUITO"/>
    <s v="COTOCOLLAO"/>
    <x v="1"/>
    <n v="1001804"/>
    <x v="0"/>
    <m/>
    <n v="3"/>
    <s v="0.00"/>
    <s v="0.00"/>
    <s v="0.00"/>
    <s v="0.00"/>
    <s v="0.00"/>
    <s v="0.00"/>
    <n v="3"/>
  </r>
  <r>
    <n v="1001703"/>
    <s v="MATRIZ"/>
    <s v="ALVEAR VILLARUEL PABLO RAMIRO"/>
    <n v="1714558119"/>
    <x v="0"/>
    <x v="0"/>
    <x v="0"/>
    <x v="3"/>
    <x v="1"/>
    <s v="QUITO"/>
    <s v="BELISARIO QUEVEDO"/>
    <x v="1"/>
    <n v="1001805"/>
    <x v="0"/>
    <m/>
    <n v="7.0000000000000007E-2"/>
    <s v="0.00"/>
    <s v="0.00"/>
    <s v="0.00"/>
    <s v="211.00"/>
    <s v="0.00"/>
    <s v="0.00"/>
    <n v="211.07"/>
  </r>
  <r>
    <n v="1001704"/>
    <s v="MATRIZ"/>
    <s v="ARCOS QUIROLA HUGO MARCELO"/>
    <n v="1717175663"/>
    <x v="0"/>
    <x v="0"/>
    <x v="0"/>
    <x v="2"/>
    <x v="1"/>
    <s v="QUITO"/>
    <s v="CONOCOTO"/>
    <x v="0"/>
    <n v="1001806"/>
    <x v="0"/>
    <m/>
    <n v="0.28000000000000003"/>
    <s v="0.00"/>
    <s v="0.00"/>
    <s v="0.00"/>
    <s v="700.00"/>
    <s v="0.00"/>
    <s v="0.00"/>
    <n v="700.28"/>
  </r>
  <r>
    <n v="1001705"/>
    <s v="MATRIZ"/>
    <s v="ROMO POZO DEYSY MARISOL"/>
    <n v="1723629265"/>
    <x v="0"/>
    <x v="1"/>
    <x v="0"/>
    <x v="3"/>
    <x v="1"/>
    <s v="QUITO"/>
    <s v="CHILLOGALLO"/>
    <x v="1"/>
    <n v="1001807"/>
    <x v="0"/>
    <m/>
    <n v="0.09"/>
    <s v="0.00"/>
    <s v="0.00"/>
    <s v="0.00"/>
    <s v="249.00"/>
    <s v="0.00"/>
    <s v="0.01"/>
    <n v="249.09"/>
  </r>
  <r>
    <n v="1001707"/>
    <s v="MATRIZ"/>
    <s v="LATORRE CHANALUISA GILBERTO ."/>
    <n v="1706848940"/>
    <x v="0"/>
    <x v="0"/>
    <x v="0"/>
    <x v="2"/>
    <x v="1"/>
    <s v="QUITO"/>
    <s v="COTOCOLLAO"/>
    <x v="1"/>
    <n v="1001808"/>
    <x v="0"/>
    <m/>
    <n v="3"/>
    <s v="0.00"/>
    <s v="0.00"/>
    <s v="0.00"/>
    <s v="0.00"/>
    <s v="0.00"/>
    <s v="0.00"/>
    <n v="3"/>
  </r>
  <r>
    <n v="1001708"/>
    <s v="MATRIZ"/>
    <s v="URQUIZO HUARACA NAYELI ELIZABETH"/>
    <n v="1726468745"/>
    <x v="1"/>
    <x v="1"/>
    <x v="0"/>
    <x v="1"/>
    <x v="1"/>
    <s v="QUITO"/>
    <s v="LLANO CHICO"/>
    <x v="0"/>
    <n v="1001809"/>
    <x v="0"/>
    <m/>
    <n v="5.97"/>
    <s v="0.00"/>
    <s v="0.00"/>
    <s v="0.00"/>
    <s v="0.00"/>
    <s v="0.00"/>
    <s v="0.00"/>
    <n v="5.97"/>
  </r>
  <r>
    <n v="1001710"/>
    <s v="MATRIZ"/>
    <s v="CAIZA TOAPANTA CRISTINA MIKAELA"/>
    <n v="1754303830"/>
    <x v="0"/>
    <x v="1"/>
    <x v="0"/>
    <x v="1"/>
    <x v="1"/>
    <s v="QUITO"/>
    <s v="CENTRO HISTORICO"/>
    <x v="1"/>
    <n v="1001810"/>
    <x v="0"/>
    <m/>
    <n v="0.04"/>
    <s v="0.00"/>
    <s v="0.00"/>
    <s v="0.00"/>
    <s v="104.00"/>
    <s v="0.00"/>
    <s v="0.00"/>
    <n v="104.04"/>
  </r>
  <r>
    <n v="1001712"/>
    <s v="MATRIZ"/>
    <s v="GUAMAN GUARANGA LUIS ARTURO"/>
    <n v="1715334676"/>
    <x v="1"/>
    <x v="0"/>
    <x v="0"/>
    <x v="1"/>
    <x v="2"/>
    <s v="RIOBAMBA"/>
    <s v="PUNIN"/>
    <x v="0"/>
    <n v="1001812"/>
    <x v="0"/>
    <m/>
    <n v="52.87"/>
    <s v="0.00"/>
    <s v="0.00"/>
    <s v="0.00"/>
    <s v="233.00"/>
    <s v="0.00"/>
    <s v="0.01"/>
    <n v="285.87"/>
  </r>
  <r>
    <n v="1001713"/>
    <s v="MATRIZ"/>
    <s v="SIERRA PILICITA MARIA CRISTINA"/>
    <n v="1720940301"/>
    <x v="1"/>
    <x v="1"/>
    <x v="0"/>
    <x v="5"/>
    <x v="1"/>
    <s v="QUITO"/>
    <s v="COTOCOLLAO"/>
    <x v="1"/>
    <n v="1001813"/>
    <x v="0"/>
    <m/>
    <n v="33.64"/>
    <s v="0.00"/>
    <s v="0.00"/>
    <s v="0.00"/>
    <s v="175.00"/>
    <s v="0.00"/>
    <s v="0.00"/>
    <n v="208.64"/>
  </r>
  <r>
    <n v="1001714"/>
    <s v="MATRIZ"/>
    <s v="SAGÑAY QUISHPE ROSENDO ."/>
    <n v="1704745791"/>
    <x v="1"/>
    <x v="0"/>
    <x v="0"/>
    <x v="2"/>
    <x v="2"/>
    <s v="COLTA"/>
    <s v="COLUMBE"/>
    <x v="0"/>
    <n v="1001814"/>
    <x v="0"/>
    <m/>
    <n v="23.48"/>
    <s v="0.00"/>
    <s v="0.00"/>
    <s v="0.00"/>
    <s v="95.00"/>
    <s v="0.00"/>
    <s v="0.00"/>
    <n v="118.48"/>
  </r>
  <r>
    <n v="1001715"/>
    <s v="MATRIZ"/>
    <s v="PAEZ JIMENEZ ALFREDO MARCELO"/>
    <n v="1706262910"/>
    <x v="0"/>
    <x v="1"/>
    <x v="0"/>
    <x v="1"/>
    <x v="1"/>
    <s v="QUITO"/>
    <s v="COTOCOLLAO"/>
    <x v="1"/>
    <n v="1001815"/>
    <x v="0"/>
    <m/>
    <n v="3"/>
    <s v="0.00"/>
    <s v="0.00"/>
    <s v="0.00"/>
    <s v="0.00"/>
    <s v="0.00"/>
    <s v="0.00"/>
    <n v="3"/>
  </r>
  <r>
    <n v="1001716"/>
    <s v="MATRIZ"/>
    <s v="TOCTE TOAPANTA ANDERSON ISAIAS"/>
    <n v="504745787"/>
    <x v="0"/>
    <x v="0"/>
    <x v="0"/>
    <x v="1"/>
    <x v="1"/>
    <s v="QUITO"/>
    <s v="PONCEANO"/>
    <x v="1"/>
    <n v="1001816"/>
    <x v="0"/>
    <m/>
    <n v="158.05000000000001"/>
    <s v="0.00"/>
    <s v="0.00"/>
    <s v="0.00"/>
    <s v="0.00"/>
    <s v="0.00"/>
    <s v="0.00"/>
    <n v="158.05000000000001"/>
  </r>
  <r>
    <n v="1001717"/>
    <s v="MATRIZ"/>
    <s v="CUJILEMA ESTRELLA RENE JAVIER"/>
    <n v="604305037"/>
    <x v="0"/>
    <x v="0"/>
    <x v="0"/>
    <x v="1"/>
    <x v="2"/>
    <s v="RIOBAMBA"/>
    <s v="LIZARZABURU"/>
    <x v="1"/>
    <n v="1001817"/>
    <x v="0"/>
    <m/>
    <n v="36.6"/>
    <s v="0.00"/>
    <s v="0.00"/>
    <s v="0.00"/>
    <s v="0.00"/>
    <s v="0.00"/>
    <s v="0.00"/>
    <n v="36.6"/>
  </r>
  <r>
    <n v="1001718"/>
    <s v="MATRIZ"/>
    <s v="PADILLA YUMICEBA JOSEFA ."/>
    <n v="601513849"/>
    <x v="0"/>
    <x v="1"/>
    <x v="0"/>
    <x v="3"/>
    <x v="1"/>
    <s v="QUITO"/>
    <s v="COTOCOLLAO"/>
    <x v="1"/>
    <n v="1001818"/>
    <x v="0"/>
    <m/>
    <n v="3"/>
    <s v="0.00"/>
    <s v="0.00"/>
    <s v="0.00"/>
    <s v="0.00"/>
    <s v="0.00"/>
    <s v="0.00"/>
    <n v="3"/>
  </r>
  <r>
    <n v="1001719"/>
    <s v="MATRIZ"/>
    <s v="TASAMBAY ESTRELLA EVELYN FERNANDA"/>
    <n v="1755227475"/>
    <x v="1"/>
    <x v="0"/>
    <x v="0"/>
    <x v="3"/>
    <x v="2"/>
    <s v="RIOBAMBA"/>
    <s v="VELOZ"/>
    <x v="1"/>
    <n v="1001819"/>
    <x v="0"/>
    <m/>
    <n v="48.01"/>
    <s v="0.00"/>
    <s v="0.00"/>
    <s v="0.00"/>
    <s v="0.00"/>
    <s v="0.00"/>
    <s v="0.00"/>
    <n v="48.01"/>
  </r>
  <r>
    <n v="1001721"/>
    <s v="MATRIZ"/>
    <s v="PACA TAYUPANDA JHON HENRY"/>
    <n v="1726894676"/>
    <x v="0"/>
    <x v="0"/>
    <x v="0"/>
    <x v="1"/>
    <x v="2"/>
    <s v="RIOBAMBA"/>
    <s v="CALPI"/>
    <x v="0"/>
    <n v="1001821"/>
    <x v="0"/>
    <m/>
    <n v="3"/>
    <s v="0.00"/>
    <s v="0.00"/>
    <s v="0.00"/>
    <s v="0.00"/>
    <s v="0.00"/>
    <s v="0.00"/>
    <n v="3"/>
  </r>
  <r>
    <n v="1001722"/>
    <s v="MATRIZ"/>
    <s v="GUAMANGALLO BOLAGAY BLANCA FRANCISCA DEL ROCIO"/>
    <n v="1707962849"/>
    <x v="0"/>
    <x v="1"/>
    <x v="0"/>
    <x v="1"/>
    <x v="1"/>
    <s v="QUITO"/>
    <s v="SAN BARTOLO"/>
    <x v="1"/>
    <n v="1001823"/>
    <x v="0"/>
    <m/>
    <n v="3"/>
    <s v="0.00"/>
    <s v="0.00"/>
    <s v="0.00"/>
    <s v="0.00"/>
    <s v="0.00"/>
    <s v="0.00"/>
    <n v="3"/>
  </r>
  <r>
    <n v="1001723"/>
    <s v="MATRIZ"/>
    <s v="SIGUENCIA DELGADO CARLOS ALFREDO"/>
    <n v="1750048454"/>
    <x v="0"/>
    <x v="0"/>
    <x v="0"/>
    <x v="5"/>
    <x v="1"/>
    <s v="QUITO"/>
    <s v="CONDADO"/>
    <x v="1"/>
    <n v="1001824"/>
    <x v="0"/>
    <m/>
    <n v="3"/>
    <s v="0.00"/>
    <s v="0.00"/>
    <s v="0.00"/>
    <s v="0.00"/>
    <s v="0.00"/>
    <s v="0.00"/>
    <n v="3"/>
  </r>
  <r>
    <n v="1001724"/>
    <s v="MATRIZ"/>
    <s v="GUISHCA CHUSIN SONIA MERCEDES"/>
    <n v="503676272"/>
    <x v="0"/>
    <x v="1"/>
    <x v="0"/>
    <x v="3"/>
    <x v="11"/>
    <s v="LA MANA"/>
    <s v="PUCAYACU"/>
    <x v="0"/>
    <n v="1001825"/>
    <x v="0"/>
    <m/>
    <n v="12.23"/>
    <s v="0.00"/>
    <s v="0.00"/>
    <s v="0.00"/>
    <s v="149.00"/>
    <s v="0.00"/>
    <s v="0.00"/>
    <n v="161.22999999999999"/>
  </r>
  <r>
    <n v="1001725"/>
    <s v="MATRIZ"/>
    <s v="TARCO CORO NEYRA ."/>
    <n v="1712706785"/>
    <x v="0"/>
    <x v="1"/>
    <x v="0"/>
    <x v="2"/>
    <x v="1"/>
    <s v="QUITO"/>
    <s v="SAN ROQUE"/>
    <x v="0"/>
    <n v="1001826"/>
    <x v="0"/>
    <m/>
    <n v="3"/>
    <s v="0.00"/>
    <s v="0.00"/>
    <s v="0.00"/>
    <s v="0.00"/>
    <s v="0.00"/>
    <s v="0.00"/>
    <n v="3"/>
  </r>
  <r>
    <n v="1001726"/>
    <s v="MATRIZ"/>
    <s v="BRAVO SIMBAÑA MARIA EUSTOLIA"/>
    <n v="1703461457"/>
    <x v="0"/>
    <x v="1"/>
    <x v="0"/>
    <x v="2"/>
    <x v="1"/>
    <s v="QUITO"/>
    <s v="PINTAG"/>
    <x v="0"/>
    <n v="1001827"/>
    <x v="0"/>
    <m/>
    <n v="4958.21"/>
    <s v="0.00"/>
    <s v="0.00"/>
    <s v="0.00"/>
    <s v="304.00"/>
    <s v="0.00"/>
    <s v="0.35"/>
    <n v="5262.21"/>
  </r>
  <r>
    <n v="1001727"/>
    <s v="MATRIZ"/>
    <s v="QUINZO NOBOA ANGEL DAVID"/>
    <n v="602554024"/>
    <x v="0"/>
    <x v="0"/>
    <x v="0"/>
    <x v="1"/>
    <x v="2"/>
    <s v="GUANO"/>
    <s v="SAN ANDRES"/>
    <x v="0"/>
    <n v="1001828"/>
    <x v="0"/>
    <m/>
    <n v="0.15"/>
    <s v="0.00"/>
    <s v="0.00"/>
    <s v="0.00"/>
    <s v="98.01"/>
    <s v="0.00"/>
    <s v="0.01"/>
    <n v="98.16"/>
  </r>
  <r>
    <n v="1001728"/>
    <s v="MATRIZ"/>
    <s v="CHILUISA PALLO FANNY BELEN"/>
    <n v="604112193"/>
    <x v="0"/>
    <x v="1"/>
    <x v="0"/>
    <x v="1"/>
    <x v="10"/>
    <s v="BAÑOS DE AGUA SANTA"/>
    <s v="BAÑOS DE AGUA SANTA"/>
    <x v="1"/>
    <n v="1001829"/>
    <x v="0"/>
    <m/>
    <n v="0.25"/>
    <s v="0.00"/>
    <s v="0.00"/>
    <s v="0.00"/>
    <s v="208.00"/>
    <s v="0.00"/>
    <s v="0.01"/>
    <n v="208.25"/>
  </r>
  <r>
    <n v="1001730"/>
    <s v="MATRIZ"/>
    <s v="JACHO FARINANGO KEVIN PATRICIO"/>
    <n v="1752704344"/>
    <x v="0"/>
    <x v="0"/>
    <x v="0"/>
    <x v="1"/>
    <x v="1"/>
    <s v="QUITO"/>
    <s v="YARUQUI"/>
    <x v="0"/>
    <n v="1001830"/>
    <x v="0"/>
    <m/>
    <n v="4.95"/>
    <s v="0.00"/>
    <s v="0.00"/>
    <s v="0.00"/>
    <s v="0.00"/>
    <s v="0.00"/>
    <s v="0.00"/>
    <n v="4.95"/>
  </r>
  <r>
    <n v="1001729"/>
    <s v="MATRIZ"/>
    <s v="FUERTE GONZALEZ MARIA VIRGINIA"/>
    <n v="923396576"/>
    <x v="0"/>
    <x v="1"/>
    <x v="0"/>
    <x v="1"/>
    <x v="22"/>
    <s v="SANTA ELENA"/>
    <s v="COLONCHE"/>
    <x v="0"/>
    <n v="1001831"/>
    <x v="0"/>
    <m/>
    <n v="0.57999999999999996"/>
    <s v="0.00"/>
    <s v="0.00"/>
    <s v="0.00"/>
    <s v="380.00"/>
    <s v="0.00"/>
    <s v="0.01"/>
    <n v="380.58"/>
  </r>
  <r>
    <n v="1001731"/>
    <s v="MATRIZ"/>
    <s v="COOPERATIVA DE AHORRO Y CREDITO CREDI FACIL LTDA "/>
    <n v="1891724787001"/>
    <x v="0"/>
    <x v="1"/>
    <x v="0"/>
    <x v="3"/>
    <x v="10"/>
    <s v="AMBATO"/>
    <s v="MATRIZ"/>
    <x v="1"/>
    <n v="1001832"/>
    <x v="0"/>
    <m/>
    <n v="23.01"/>
    <s v="0.00"/>
    <s v="0.00"/>
    <s v="0.00"/>
    <s v="0.00"/>
    <s v="0.00"/>
    <s v="0.00"/>
    <n v="23.01"/>
  </r>
  <r>
    <n v="1001733"/>
    <s v="MATRIZ"/>
    <s v="LEMACHE CACUANGO SEGUNDO FREDDY"/>
    <n v="1720317781"/>
    <x v="0"/>
    <x v="0"/>
    <x v="0"/>
    <x v="2"/>
    <x v="2"/>
    <s v="RIOBAMBA"/>
    <s v="CACHA (CAB EN MACHANGARA)"/>
    <x v="0"/>
    <n v="1001834"/>
    <x v="0"/>
    <m/>
    <n v="1.91"/>
    <s v="0.00"/>
    <s v="0.00"/>
    <s v="0.00"/>
    <s v="132.00"/>
    <s v="0.00"/>
    <s v="0.00"/>
    <n v="133.91"/>
  </r>
  <r>
    <n v="1001734"/>
    <s v="MATRIZ"/>
    <s v="TOIRAC LEGRA ONEIDA ."/>
    <n v="1759029620"/>
    <x v="0"/>
    <x v="1"/>
    <x v="0"/>
    <x v="0"/>
    <x v="1"/>
    <s v="QUITO"/>
    <s v="COTOCOLLAO"/>
    <x v="1"/>
    <n v="1001835"/>
    <x v="0"/>
    <m/>
    <n v="2.0299999999999998"/>
    <s v="0.00"/>
    <s v="0.00"/>
    <s v="0.00"/>
    <s v="0.00"/>
    <s v="0.00"/>
    <s v="0.00"/>
    <n v="2.0299999999999998"/>
  </r>
  <r>
    <n v="1000675"/>
    <s v="MATRIZ"/>
    <s v="FARINANGO SIMBAÑA JONATHAN PATRICIO"/>
    <n v="1717635823"/>
    <x v="0"/>
    <x v="0"/>
    <x v="0"/>
    <x v="0"/>
    <x v="1"/>
    <s v="QUITO"/>
    <s v="CHIMBACALLE"/>
    <x v="1"/>
    <n v="1001836"/>
    <x v="0"/>
    <m/>
    <n v="0.04"/>
    <s v="0.00"/>
    <s v="0.00"/>
    <s v="0.00"/>
    <s v="100.00"/>
    <s v="0.00"/>
    <s v="0.00"/>
    <n v="100.04"/>
  </r>
  <r>
    <n v="1001735"/>
    <s v="MATRIZ"/>
    <s v="CRIOLLO CRIOLLO JUAN "/>
    <n v="600832950"/>
    <x v="1"/>
    <x v="0"/>
    <x v="0"/>
    <x v="3"/>
    <x v="2"/>
    <s v="RIOBAMBA"/>
    <s v="YARUQUIES"/>
    <x v="1"/>
    <n v="1001837"/>
    <x v="0"/>
    <m/>
    <n v="10.16"/>
    <s v="0.00"/>
    <s v="0.00"/>
    <s v="0.00"/>
    <s v="0.00"/>
    <s v="0.00"/>
    <s v="0.00"/>
    <n v="10.16"/>
  </r>
  <r>
    <n v="1001736"/>
    <s v="MATRIZ"/>
    <s v="CHOCA DUTAN JAVIER RODRIGO"/>
    <n v="604870949"/>
    <x v="0"/>
    <x v="0"/>
    <x v="0"/>
    <x v="1"/>
    <x v="2"/>
    <s v="PALLATANGA"/>
    <s v="PALLATANGA"/>
    <x v="1"/>
    <n v="1001838"/>
    <x v="0"/>
    <m/>
    <n v="211.85"/>
    <s v="0.00"/>
    <s v="0.00"/>
    <s v="0.00"/>
    <s v="0.00"/>
    <s v="0.00"/>
    <s v="0.01"/>
    <n v="211.85"/>
  </r>
  <r>
    <n v="1001737"/>
    <s v="MATRIZ"/>
    <s v="ROLDAN ROLDAN JOSE MANUEL"/>
    <n v="603287129"/>
    <x v="0"/>
    <x v="0"/>
    <x v="0"/>
    <x v="2"/>
    <x v="1"/>
    <s v="QUITO"/>
    <s v="CONDADO"/>
    <x v="1"/>
    <n v="1001839"/>
    <x v="0"/>
    <m/>
    <n v="3.13"/>
    <s v="0.00"/>
    <s v="0.00"/>
    <s v="0.00"/>
    <s v="197.00"/>
    <s v="0.00"/>
    <s v="0.01"/>
    <n v="200.13"/>
  </r>
  <r>
    <n v="1001738"/>
    <s v="MATRIZ"/>
    <s v="GUAPI PILCO MARIA ."/>
    <n v="602987570"/>
    <x v="1"/>
    <x v="1"/>
    <x v="0"/>
    <x v="2"/>
    <x v="2"/>
    <s v="RIOBAMBA"/>
    <s v="LIZARZABURU"/>
    <x v="1"/>
    <n v="1001840"/>
    <x v="0"/>
    <m/>
    <n v="545.58000000000004"/>
    <s v="0.00"/>
    <s v="0.00"/>
    <s v="0.00"/>
    <s v="0.00"/>
    <s v="0.00"/>
    <s v="0.00"/>
    <n v="545.58000000000004"/>
  </r>
  <r>
    <n v="1001739"/>
    <s v="MATRIZ"/>
    <s v="COOPERATIVA DE AHORRO Y CREDITO 1 DE JULIO"/>
    <n v="1891706347001"/>
    <x v="0"/>
    <x v="0"/>
    <x v="0"/>
    <x v="3"/>
    <x v="10"/>
    <s v="AMBATO"/>
    <s v="SANTA ROSA"/>
    <x v="1"/>
    <n v="1001841"/>
    <x v="0"/>
    <m/>
    <n v="2001.6"/>
    <s v="0.00"/>
    <s v="0.00"/>
    <s v="0.00"/>
    <s v="0.00"/>
    <s v="0.00"/>
    <s v="0.11"/>
    <n v="2001.6"/>
  </r>
  <r>
    <n v="1001740"/>
    <s v="MATRIZ"/>
    <s v="CUASQUER QUELAL CRUZ ELENA "/>
    <n v="1001630217"/>
    <x v="0"/>
    <x v="1"/>
    <x v="0"/>
    <x v="3"/>
    <x v="4"/>
    <s v="ESPEJO"/>
    <s v="EL ANGEL"/>
    <x v="1"/>
    <n v="1001842"/>
    <x v="0"/>
    <m/>
    <n v="3"/>
    <s v="0.00"/>
    <s v="0.00"/>
    <s v="0.00"/>
    <s v="0.00"/>
    <s v="0.00"/>
    <s v="0.00"/>
    <n v="3"/>
  </r>
  <r>
    <n v="1000974"/>
    <s v="MATRIZ"/>
    <s v="COOPERATIVA DE AHORRO Y CREDITO SURANGAY LTDA"/>
    <n v="1891707610001"/>
    <x v="0"/>
    <x v="1"/>
    <x v="0"/>
    <x v="3"/>
    <x v="10"/>
    <s v="SAN PEDRO DE PELILEO"/>
    <s v="GUAMBALO"/>
    <x v="0"/>
    <n v="1001843"/>
    <x v="0"/>
    <m/>
    <n v="8"/>
    <s v="0.00"/>
    <s v="0.00"/>
    <s v="0.00"/>
    <s v="0.00"/>
    <s v="0.00"/>
    <s v="0.00"/>
    <n v="8"/>
  </r>
  <r>
    <n v="1001741"/>
    <s v="MATRIZ"/>
    <s v="YUMICEBA ESTRELLA KELLY MARIBID"/>
    <n v="1727454132"/>
    <x v="0"/>
    <x v="1"/>
    <x v="0"/>
    <x v="1"/>
    <x v="1"/>
    <s v="QUITO"/>
    <s v="LA MAGDALENA"/>
    <x v="1"/>
    <n v="1001844"/>
    <x v="0"/>
    <m/>
    <n v="15"/>
    <s v="0.00"/>
    <s v="0.00"/>
    <s v="0.00"/>
    <s v="0.00"/>
    <s v="0.00"/>
    <s v="0.00"/>
    <n v="15"/>
  </r>
  <r>
    <n v="1001742"/>
    <s v="MATRIZ"/>
    <s v="CARRERA GUAMAN SONIA DEL PILAR "/>
    <n v="1706538483"/>
    <x v="0"/>
    <x v="1"/>
    <x v="0"/>
    <x v="0"/>
    <x v="1"/>
    <s v="QUITO"/>
    <s v="LLANO CHICO"/>
    <x v="0"/>
    <n v="1001845"/>
    <x v="0"/>
    <m/>
    <n v="28.01"/>
    <s v="0.00"/>
    <s v="0.00"/>
    <s v="0.00"/>
    <s v="0.00"/>
    <s v="0.00"/>
    <s v="0.00"/>
    <n v="28.01"/>
  </r>
  <r>
    <n v="1001744"/>
    <s v="MATRIZ"/>
    <s v="CUASQUER QUELAL AURA ELINA "/>
    <n v="1716347230"/>
    <x v="0"/>
    <x v="1"/>
    <x v="0"/>
    <x v="1"/>
    <x v="4"/>
    <s v="ESPEJO"/>
    <s v="EL ANGEL"/>
    <x v="1"/>
    <n v="1001847"/>
    <x v="0"/>
    <m/>
    <n v="218.04"/>
    <s v="0.00"/>
    <s v="0.00"/>
    <s v="0.00"/>
    <s v="0.00"/>
    <s v="0.00"/>
    <s v="0.00"/>
    <n v="218.04"/>
  </r>
  <r>
    <n v="1001745"/>
    <s v="MATRIZ"/>
    <s v="DONOSO OSCURIO DANIELA MICAELA"/>
    <n v="1721121059"/>
    <x v="0"/>
    <x v="1"/>
    <x v="0"/>
    <x v="3"/>
    <x v="1"/>
    <s v="QUITO"/>
    <s v="SAN SEBASTIAN"/>
    <x v="1"/>
    <n v="1001848"/>
    <x v="0"/>
    <m/>
    <n v="0.56999999999999995"/>
    <s v="0.00"/>
    <s v="0.00"/>
    <s v="0.00"/>
    <s v="90.00"/>
    <s v="0.00"/>
    <s v="0.00"/>
    <n v="90.57"/>
  </r>
  <r>
    <n v="1001746"/>
    <s v="MATRIZ"/>
    <s v="VINLASACA COPA KEVIN MATEO "/>
    <n v="1726857228"/>
    <x v="0"/>
    <x v="0"/>
    <x v="0"/>
    <x v="3"/>
    <x v="1"/>
    <s v="QUITO"/>
    <s v="CENTRO HISTORICO"/>
    <x v="1"/>
    <n v="1001849"/>
    <x v="0"/>
    <m/>
    <n v="1141.92"/>
    <s v="0.00"/>
    <s v="0.00"/>
    <s v="0.00"/>
    <s v="0.00"/>
    <s v="0.00"/>
    <s v="0.03"/>
    <n v="1141.92"/>
  </r>
  <r>
    <n v="1001747"/>
    <s v="MATRIZ"/>
    <s v="AYALA JACHO ELSA VERONICA "/>
    <n v="1728404003"/>
    <x v="0"/>
    <x v="1"/>
    <x v="0"/>
    <x v="2"/>
    <x v="11"/>
    <s v="SAQUISILI"/>
    <s v="SAQUISILI"/>
    <x v="1"/>
    <n v="1001850"/>
    <x v="0"/>
    <m/>
    <n v="6.65"/>
    <s v="0.00"/>
    <s v="0.00"/>
    <s v="0.00"/>
    <s v="0.00"/>
    <s v="0.00"/>
    <s v="0.00"/>
    <n v="6.65"/>
  </r>
  <r>
    <n v="1001748"/>
    <s v="MATRIZ"/>
    <s v="ROMERO MATUTE ERICK BENJAMIN"/>
    <n v="1752439370"/>
    <x v="0"/>
    <x v="0"/>
    <x v="0"/>
    <x v="3"/>
    <x v="1"/>
    <s v="QUITO"/>
    <s v="COTOCOLLAO"/>
    <x v="1"/>
    <n v="1001851"/>
    <x v="0"/>
    <m/>
    <n v="3"/>
    <s v="0.00"/>
    <s v="0.00"/>
    <s v="0.00"/>
    <s v="0.00"/>
    <s v="0.00"/>
    <s v="0.00"/>
    <n v="3"/>
  </r>
  <r>
    <n v="1001749"/>
    <s v="MATRIZ"/>
    <s v="VEGA ALOMOTO JOSELIN LEONELA"/>
    <n v="504708157"/>
    <x v="1"/>
    <x v="1"/>
    <x v="0"/>
    <x v="2"/>
    <x v="11"/>
    <s v="LATACUNGA"/>
    <s v="TOACASO"/>
    <x v="0"/>
    <n v="1001852"/>
    <x v="0"/>
    <m/>
    <n v="23"/>
    <s v="0.00"/>
    <s v="0.00"/>
    <s v="0.00"/>
    <s v="0.00"/>
    <s v="0.00"/>
    <s v="0.00"/>
    <n v="23"/>
  </r>
  <r>
    <n v="1001750"/>
    <s v="MATRIZ"/>
    <s v="TACURI CABRERA ANA ELOISA"/>
    <n v="1709416083"/>
    <x v="1"/>
    <x v="1"/>
    <x v="0"/>
    <x v="2"/>
    <x v="12"/>
    <s v="GUALACEO"/>
    <s v="ZHIDMAD"/>
    <x v="0"/>
    <n v="1001854"/>
    <x v="0"/>
    <m/>
    <n v="600.29999999999995"/>
    <s v="0.00"/>
    <s v="0.00"/>
    <s v="0.00"/>
    <s v="0.00"/>
    <s v="0.00"/>
    <s v="0.00"/>
    <n v="600.29999999999995"/>
  </r>
  <r>
    <n v="1001751"/>
    <s v="MATRIZ"/>
    <s v="CUICHAN TACURI JHOSUE ARIEL"/>
    <n v="1750770503"/>
    <x v="0"/>
    <x v="0"/>
    <x v="0"/>
    <x v="5"/>
    <x v="1"/>
    <s v="QUITO"/>
    <s v="COTOCOLLAO"/>
    <x v="1"/>
    <n v="1001855"/>
    <x v="0"/>
    <m/>
    <n v="47.02"/>
    <s v="0.00"/>
    <s v="0.00"/>
    <s v="0.00"/>
    <s v="0.00"/>
    <s v="0.00"/>
    <s v="0.00"/>
    <n v="47.02"/>
  </r>
  <r>
    <n v="1000253"/>
    <s v="MATRIZ"/>
    <s v="CRIOLLO GUARACA JOSE ."/>
    <n v="1712725868"/>
    <x v="1"/>
    <x v="0"/>
    <x v="0"/>
    <x v="2"/>
    <x v="1"/>
    <s v="QUITO"/>
    <s v="COTOCOLLAO"/>
    <x v="1"/>
    <n v="1001857"/>
    <x v="0"/>
    <m/>
    <n v="6252.86"/>
    <s v="0.00"/>
    <s v="0.00"/>
    <s v="0.00"/>
    <s v="285.00"/>
    <s v="0.00"/>
    <s v="0.53"/>
    <n v="6537.86"/>
  </r>
  <r>
    <n v="1001753"/>
    <s v="MATRIZ"/>
    <s v="ROJAS PALAQUIBAY GABRIELA CAROLINA "/>
    <n v="1721148086"/>
    <x v="0"/>
    <x v="1"/>
    <x v="0"/>
    <x v="1"/>
    <x v="1"/>
    <s v="QUITO"/>
    <s v="CENTRO HISTORICO"/>
    <x v="1"/>
    <n v="1001858"/>
    <x v="0"/>
    <m/>
    <n v="3"/>
    <s v="0.00"/>
    <s v="0.00"/>
    <s v="0.00"/>
    <s v="0.00"/>
    <s v="0.00"/>
    <s v="0.00"/>
    <n v="3"/>
  </r>
  <r>
    <n v="1001754"/>
    <s v="MATRIZ"/>
    <s v="QUEZADA GUANUCHI ALFREDO ALADINO"/>
    <n v="802769513"/>
    <x v="0"/>
    <x v="0"/>
    <x v="0"/>
    <x v="1"/>
    <x v="15"/>
    <s v="QUININDE"/>
    <s v="ROSA ZARATE (QUINDE)"/>
    <x v="1"/>
    <n v="1001859"/>
    <x v="0"/>
    <m/>
    <n v="3"/>
    <s v="0.00"/>
    <s v="0.00"/>
    <s v="0.00"/>
    <s v="0.00"/>
    <s v="0.00"/>
    <s v="0.00"/>
    <n v="3"/>
  </r>
  <r>
    <n v="1001013"/>
    <s v="MATRIZ"/>
    <s v="PONCE PERALTA ZOILA AMELIA"/>
    <n v="600959167"/>
    <x v="0"/>
    <x v="1"/>
    <x v="0"/>
    <x v="0"/>
    <x v="2"/>
    <s v="RIOBAMBA"/>
    <s v="PUNGALA"/>
    <x v="0"/>
    <n v="1001861"/>
    <x v="0"/>
    <m/>
    <n v="600.1"/>
    <s v="0.00"/>
    <s v="0.00"/>
    <s v="0.00"/>
    <s v="0.00"/>
    <s v="0.00"/>
    <s v="0.00"/>
    <n v="600.1"/>
  </r>
  <r>
    <n v="1001756"/>
    <s v="MATRIZ"/>
    <s v="ANDRADE ERAZO MARIA ISABEL"/>
    <n v="1724284375"/>
    <x v="0"/>
    <x v="1"/>
    <x v="0"/>
    <x v="1"/>
    <x v="4"/>
    <s v="TULCAN"/>
    <s v="SANTA MARTHA DE CUBA"/>
    <x v="0"/>
    <n v="1001863"/>
    <x v="0"/>
    <m/>
    <n v="364.68"/>
    <s v="0.00"/>
    <s v="0.00"/>
    <s v="0.00"/>
    <s v="0.00"/>
    <s v="0.00"/>
    <s v="0.00"/>
    <n v="364.68"/>
  </r>
  <r>
    <n v="1001758"/>
    <s v="MATRIZ"/>
    <s v="QUISHPI TENELANDA PAULINA ASUNCION "/>
    <n v="603125659"/>
    <x v="0"/>
    <x v="1"/>
    <x v="0"/>
    <x v="1"/>
    <x v="2"/>
    <s v="RIOBAMBA"/>
    <s v="PUNIN"/>
    <x v="0"/>
    <n v="1001864"/>
    <x v="0"/>
    <m/>
    <n v="31"/>
    <s v="0.00"/>
    <s v="0.00"/>
    <s v="0.00"/>
    <s v="0.00"/>
    <s v="0.00"/>
    <s v="0.00"/>
    <n v="31"/>
  </r>
  <r>
    <n v="1001759"/>
    <s v="MATRIZ"/>
    <s v="ALBARRASIN CHICAIZA DANIELA INES"/>
    <n v="1726358045"/>
    <x v="0"/>
    <x v="1"/>
    <x v="0"/>
    <x v="1"/>
    <x v="1"/>
    <s v="QUITO"/>
    <s v="COTOCOLLAO"/>
    <x v="1"/>
    <n v="1001865"/>
    <x v="0"/>
    <m/>
    <n v="5351.72"/>
    <s v="0.00"/>
    <s v="0.00"/>
    <s v="0.00"/>
    <s v="0.00"/>
    <s v="0.00"/>
    <s v="0.45"/>
    <n v="5351.72"/>
  </r>
  <r>
    <n v="1001760"/>
    <s v="MATRIZ"/>
    <s v="MOROCHO REA JOSELIN MARIBEL"/>
    <n v="1751064591"/>
    <x v="0"/>
    <x v="1"/>
    <x v="0"/>
    <x v="0"/>
    <x v="2"/>
    <s v="RIOBAMBA"/>
    <s v="VELOZ"/>
    <x v="1"/>
    <n v="1001866"/>
    <x v="0"/>
    <m/>
    <n v="10.62"/>
    <s v="0.00"/>
    <s v="0.00"/>
    <s v="0.00"/>
    <s v="0.00"/>
    <s v="0.00"/>
    <s v="0.00"/>
    <n v="10.62"/>
  </r>
  <r>
    <n v="1001761"/>
    <s v="MATRIZ"/>
    <s v="YUMISACA GUEVARA DANNY DANIEL"/>
    <n v="603743113"/>
    <x v="0"/>
    <x v="1"/>
    <x v="0"/>
    <x v="1"/>
    <x v="2"/>
    <s v="RIOBAMBA"/>
    <s v="VELOZ"/>
    <x v="1"/>
    <n v="1001867"/>
    <x v="0"/>
    <m/>
    <n v="208.18"/>
    <s v="0.00"/>
    <s v="0.00"/>
    <s v="0.00"/>
    <s v="250.00"/>
    <s v="0.00"/>
    <s v="0.00"/>
    <n v="458.18"/>
  </r>
  <r>
    <n v="1001762"/>
    <s v="MATRIZ"/>
    <s v="GUAYANAY BERMUDEZ CRISTIAN GONZALO"/>
    <n v="1721252268"/>
    <x v="0"/>
    <x v="1"/>
    <x v="0"/>
    <x v="1"/>
    <x v="1"/>
    <s v="QUITO"/>
    <s v="COTOCOLLAO"/>
    <x v="1"/>
    <n v="1001868"/>
    <x v="0"/>
    <m/>
    <n v="3.04"/>
    <s v="0.00"/>
    <s v="0.00"/>
    <s v="0.00"/>
    <s v="79.00"/>
    <s v="0.00"/>
    <s v="0.00"/>
    <n v="82.04"/>
  </r>
  <r>
    <n v="1001763"/>
    <s v="MATRIZ"/>
    <s v="AVALOS YANCHALIQUIN VICTOR ANIBAL"/>
    <n v="502619968"/>
    <x v="0"/>
    <x v="0"/>
    <x v="0"/>
    <x v="1"/>
    <x v="11"/>
    <s v="PANGUA"/>
    <s v="EL CORAZON"/>
    <x v="1"/>
    <n v="1001869"/>
    <x v="0"/>
    <m/>
    <n v="0.02"/>
    <s v="0.00"/>
    <s v="0.00"/>
    <s v="0.00"/>
    <s v="0.00"/>
    <s v="0.00"/>
    <s v="0.00"/>
    <n v="0.02"/>
  </r>
  <r>
    <n v="1001764"/>
    <s v="MATRIZ"/>
    <s v="CHAVISNAN TANDAYAMO WILMER ANTONIO"/>
    <n v="1723420426"/>
    <x v="0"/>
    <x v="0"/>
    <x v="0"/>
    <x v="1"/>
    <x v="1"/>
    <s v="QUITO"/>
    <s v="CENTRO HISTORICO"/>
    <x v="1"/>
    <n v="1001870"/>
    <x v="0"/>
    <m/>
    <n v="18.399999999999999"/>
    <s v="0.00"/>
    <s v="0.00"/>
    <s v="0.00"/>
    <s v="0.00"/>
    <s v="0.00"/>
    <s v="0.00"/>
    <n v="18.399999999999999"/>
  </r>
  <r>
    <n v="1001765"/>
    <s v="MATRIZ"/>
    <s v="VALDEZ PAUCAR LUIS ALFREDO"/>
    <n v="1720429677"/>
    <x v="0"/>
    <x v="0"/>
    <x v="0"/>
    <x v="2"/>
    <x v="1"/>
    <s v="QUITO"/>
    <s v="MARISCAL SUCRE"/>
    <x v="0"/>
    <n v="1001871"/>
    <x v="0"/>
    <m/>
    <n v="13"/>
    <s v="0.00"/>
    <s v="0.00"/>
    <s v="0.00"/>
    <s v="0.00"/>
    <s v="0.00"/>
    <s v="0.00"/>
    <n v="13"/>
  </r>
  <r>
    <n v="1001766"/>
    <s v="MATRIZ"/>
    <s v="TORRES CARVAJAL NATALI ROCIO"/>
    <n v="1721094058"/>
    <x v="0"/>
    <x v="1"/>
    <x v="0"/>
    <x v="1"/>
    <x v="1"/>
    <s v="QUITO"/>
    <s v="COTOCOLLAO"/>
    <x v="1"/>
    <n v="1001872"/>
    <x v="0"/>
    <m/>
    <n v="2.93"/>
    <s v="0.00"/>
    <s v="0.00"/>
    <s v="0.00"/>
    <s v="0.00"/>
    <s v="0.00"/>
    <s v="0.00"/>
    <n v="2.93"/>
  </r>
  <r>
    <n v="1001767"/>
    <s v="MATRIZ"/>
    <s v="TOAPANTA PATAJALO GENESIS VALERIA"/>
    <n v="1751938851"/>
    <x v="0"/>
    <x v="1"/>
    <x v="0"/>
    <x v="2"/>
    <x v="1"/>
    <s v="QUITO"/>
    <s v="CENTRO HISTORICO"/>
    <x v="1"/>
    <n v="1001873"/>
    <x v="0"/>
    <m/>
    <n v="1"/>
    <s v="0.00"/>
    <s v="0.00"/>
    <s v="0.00"/>
    <s v="0.00"/>
    <s v="0.00"/>
    <s v="0.00"/>
    <n v="1"/>
  </r>
  <r>
    <n v="1001768"/>
    <s v="MATRIZ"/>
    <s v="TOAPANTA PATAJALO JEANNETH CAROLINA"/>
    <n v="1723722862"/>
    <x v="0"/>
    <x v="1"/>
    <x v="0"/>
    <x v="2"/>
    <x v="1"/>
    <s v="QUITO"/>
    <s v="CENTRO HISTORICO"/>
    <x v="1"/>
    <n v="1001874"/>
    <x v="0"/>
    <m/>
    <n v="1"/>
    <s v="0.00"/>
    <s v="0.00"/>
    <s v="0.00"/>
    <s v="0.00"/>
    <s v="0.00"/>
    <s v="0.00"/>
    <n v="1"/>
  </r>
  <r>
    <n v="1000382"/>
    <s v="MATRIZ"/>
    <s v="ASOCIACION DE SUBOFICIALES EN SERVICIO PASIVO PATRIA"/>
    <n v="691722341001"/>
    <x v="0"/>
    <x v="0"/>
    <x v="0"/>
    <x v="1"/>
    <x v="2"/>
    <s v="RIOBAMBA"/>
    <s v="RIOBAMBA"/>
    <x v="1"/>
    <n v="1001875"/>
    <x v="0"/>
    <m/>
    <n v="3872"/>
    <s v="0.00"/>
    <s v="0.00"/>
    <s v="0.00"/>
    <s v="0.00"/>
    <s v="0.00"/>
    <s v="0.22"/>
    <n v="3872"/>
  </r>
  <r>
    <n v="1001770"/>
    <s v="MATRIZ"/>
    <s v="PINCAY BAJAÑA JESSICA JOHANA"/>
    <n v="916082803"/>
    <x v="0"/>
    <x v="1"/>
    <x v="0"/>
    <x v="2"/>
    <x v="5"/>
    <s v="SALITRE"/>
    <s v="BOCANA"/>
    <x v="1"/>
    <n v="1001877"/>
    <x v="0"/>
    <m/>
    <n v="3"/>
    <s v="0.00"/>
    <s v="0.00"/>
    <s v="0.00"/>
    <s v="0.00"/>
    <s v="0.00"/>
    <s v="0.00"/>
    <n v="3"/>
  </r>
  <r>
    <n v="1001771"/>
    <s v="MATRIZ"/>
    <s v="JANETA ASHQUI JOSE MANUEL"/>
    <n v="602328650"/>
    <x v="1"/>
    <x v="0"/>
    <x v="0"/>
    <x v="2"/>
    <x v="2"/>
    <s v="RIOBAMBA"/>
    <s v="CACHA (CAB EN MACHANGARA)"/>
    <x v="0"/>
    <n v="1001878"/>
    <x v="0"/>
    <m/>
    <n v="140.61000000000001"/>
    <s v="0.00"/>
    <s v="0.00"/>
    <s v="0.00"/>
    <s v="0.00"/>
    <s v="0.00"/>
    <s v="0.01"/>
    <n v="140.61000000000001"/>
  </r>
  <r>
    <n v="1001772"/>
    <s v="MATRIZ"/>
    <s v="LINCANGO UYANA LUIS MARCO"/>
    <n v="1710252204"/>
    <x v="0"/>
    <x v="0"/>
    <x v="0"/>
    <x v="2"/>
    <x v="1"/>
    <s v="QUITO"/>
    <s v="LLANO CHICO"/>
    <x v="0"/>
    <n v="1001879"/>
    <x v="0"/>
    <m/>
    <n v="22.08"/>
    <s v="0.00"/>
    <s v="0.00"/>
    <s v="0.00"/>
    <s v="262.00"/>
    <s v="0.00"/>
    <s v="0.00"/>
    <n v="284.08"/>
  </r>
  <r>
    <n v="1001773"/>
    <s v="MATRIZ"/>
    <s v="BUÑAY NIAMA MANUEL ."/>
    <n v="602371460"/>
    <x v="1"/>
    <x v="0"/>
    <x v="0"/>
    <x v="2"/>
    <x v="2"/>
    <s v="RIOBAMBA"/>
    <s v="CACHA (CAB EN MACHANGARA)"/>
    <x v="0"/>
    <n v="1001880"/>
    <x v="0"/>
    <m/>
    <n v="33.409999999999997"/>
    <s v="0.00"/>
    <s v="0.00"/>
    <s v="0.00"/>
    <s v="0.00"/>
    <s v="0.00"/>
    <s v="0.00"/>
    <n v="33.409999999999997"/>
  </r>
  <r>
    <n v="1001769"/>
    <s v="MATRIZ"/>
    <s v="CEPEDA GUACHO JHONNY SAUL"/>
    <n v="605638063"/>
    <x v="1"/>
    <x v="0"/>
    <x v="0"/>
    <x v="2"/>
    <x v="2"/>
    <s v="COLTA"/>
    <s v="SICALPA"/>
    <x v="1"/>
    <n v="1001881"/>
    <x v="0"/>
    <m/>
    <n v="44.07"/>
    <s v="0.00"/>
    <s v="0.00"/>
    <s v="0.00"/>
    <s v="0.00"/>
    <s v="0.00"/>
    <s v="0.00"/>
    <n v="44.07"/>
  </r>
  <r>
    <n v="1001774"/>
    <s v="MATRIZ"/>
    <s v="DUCHICELA SACA JUDITH MARIELA"/>
    <n v="1717737306"/>
    <x v="0"/>
    <x v="1"/>
    <x v="0"/>
    <x v="1"/>
    <x v="17"/>
    <s v="PORTOVELO"/>
    <s v="SALATI"/>
    <x v="0"/>
    <n v="1001882"/>
    <x v="0"/>
    <m/>
    <n v="3.56"/>
    <s v="0.00"/>
    <s v="0.00"/>
    <s v="0.00"/>
    <s v="122.00"/>
    <s v="0.00"/>
    <s v="0.00"/>
    <n v="125.56"/>
  </r>
  <r>
    <n v="1001776"/>
    <s v="MATRIZ"/>
    <s v="CARVAJAL MUÑOZ MARTHA CECILIA"/>
    <n v="1714250626"/>
    <x v="0"/>
    <x v="1"/>
    <x v="0"/>
    <x v="1"/>
    <x v="1"/>
    <s v="QUITO"/>
    <s v="SAN ANTONIO"/>
    <x v="0"/>
    <n v="1001883"/>
    <x v="0"/>
    <m/>
    <n v="202.55"/>
    <s v="0.00"/>
    <s v="0.00"/>
    <s v="0.00"/>
    <s v="367.00"/>
    <s v="0.00"/>
    <s v="0.01"/>
    <n v="569.54999999999995"/>
  </r>
  <r>
    <n v="1001777"/>
    <s v="MATRIZ"/>
    <s v="PRUNA LOGACHO KATTYA ANABEL"/>
    <n v="1752233187"/>
    <x v="0"/>
    <x v="1"/>
    <x v="0"/>
    <x v="1"/>
    <x v="1"/>
    <s v="QUITO"/>
    <s v="COTOCOLLAO"/>
    <x v="1"/>
    <n v="1001884"/>
    <x v="0"/>
    <m/>
    <n v="3"/>
    <s v="0.00"/>
    <s v="0.00"/>
    <s v="0.00"/>
    <s v="0.00"/>
    <s v="0.00"/>
    <s v="0.00"/>
    <n v="3"/>
  </r>
  <r>
    <n v="1001778"/>
    <s v="MATRIZ"/>
    <s v="BENITEZ CORREA LUIS ALFREDO"/>
    <n v="1709209645"/>
    <x v="0"/>
    <x v="0"/>
    <x v="0"/>
    <x v="2"/>
    <x v="1"/>
    <s v="QUITO"/>
    <s v="COTOCOLLAO"/>
    <x v="1"/>
    <n v="1001885"/>
    <x v="0"/>
    <m/>
    <n v="7.0000000000000007E-2"/>
    <s v="0.00"/>
    <s v="0.00"/>
    <s v="0.00"/>
    <s v="150.00"/>
    <s v="0.00"/>
    <s v="0.01"/>
    <n v="150.07"/>
  </r>
  <r>
    <n v="1001779"/>
    <s v="MATRIZ"/>
    <s v="VALDES GUARACA LISBETH NOEMI"/>
    <n v="1728735380"/>
    <x v="1"/>
    <x v="1"/>
    <x v="0"/>
    <x v="1"/>
    <x v="1"/>
    <s v="QUITO"/>
    <s v="LA MAGDALENA"/>
    <x v="1"/>
    <n v="1001886"/>
    <x v="0"/>
    <m/>
    <n v="54.61"/>
    <s v="0.00"/>
    <s v="0.00"/>
    <s v="0.00"/>
    <s v="0.00"/>
    <s v="0.00"/>
    <s v="0.00"/>
    <n v="54.61"/>
  </r>
  <r>
    <n v="1001780"/>
    <s v="MATRIZ"/>
    <s v="SANCHEZ TUPIZA LUIS ALBERTO"/>
    <n v="1703788453"/>
    <x v="0"/>
    <x v="0"/>
    <x v="0"/>
    <x v="1"/>
    <x v="1"/>
    <s v="QUITO"/>
    <s v="COTOCOLLAO"/>
    <x v="1"/>
    <n v="1001887"/>
    <x v="0"/>
    <m/>
    <n v="3"/>
    <s v="0.00"/>
    <s v="0.00"/>
    <s v="0.00"/>
    <s v="0.00"/>
    <s v="0.00"/>
    <s v="0.00"/>
    <n v="3"/>
  </r>
  <r>
    <n v="1001781"/>
    <s v="MATRIZ"/>
    <s v="BALDERRAMO INTRIAGO IVONNY ESTELA"/>
    <n v="801691577"/>
    <x v="0"/>
    <x v="1"/>
    <x v="0"/>
    <x v="2"/>
    <x v="1"/>
    <s v="QUITO"/>
    <s v="PONCEANO"/>
    <x v="1"/>
    <n v="1001888"/>
    <x v="0"/>
    <m/>
    <n v="38.01"/>
    <s v="0.00"/>
    <s v="0.00"/>
    <s v="0.00"/>
    <s v="0.00"/>
    <s v="0.00"/>
    <s v="0.00"/>
    <n v="38.01"/>
  </r>
  <r>
    <n v="1001783"/>
    <s v="MATRIZ"/>
    <s v="CONDOY CHICA XIMENA ALEJANDRA"/>
    <n v="1717761769"/>
    <x v="0"/>
    <x v="1"/>
    <x v="0"/>
    <x v="5"/>
    <x v="1"/>
    <s v="QUITO"/>
    <s v="IÑAQUITO"/>
    <x v="1"/>
    <n v="1001889"/>
    <x v="0"/>
    <m/>
    <n v="36.03"/>
    <s v="0.00"/>
    <s v="0.00"/>
    <s v="0.00"/>
    <s v="0.00"/>
    <s v="0.00"/>
    <s v="0.00"/>
    <n v="36.03"/>
  </r>
  <r>
    <n v="1001782"/>
    <s v="MATRIZ"/>
    <s v="AYALA JACHO LUIS ARMANDO"/>
    <n v="550083810"/>
    <x v="0"/>
    <x v="0"/>
    <x v="0"/>
    <x v="2"/>
    <x v="1"/>
    <s v="QUITO"/>
    <s v="CHILLOGALLO"/>
    <x v="1"/>
    <n v="1001890"/>
    <x v="0"/>
    <m/>
    <n v="6.12"/>
    <s v="0.00"/>
    <s v="0.00"/>
    <s v="0.00"/>
    <s v="380.00"/>
    <s v="0.00"/>
    <s v="0.00"/>
    <n v="386.12"/>
  </r>
  <r>
    <n v="1001784"/>
    <s v="MATRIZ"/>
    <s v="OLMEDO ERAZO KEVIN SALOMON"/>
    <n v="940310923"/>
    <x v="1"/>
    <x v="0"/>
    <x v="0"/>
    <x v="2"/>
    <x v="2"/>
    <s v="PALLATANGA"/>
    <s v="PALLATANGA"/>
    <x v="1"/>
    <n v="1001891"/>
    <x v="0"/>
    <m/>
    <n v="3.56"/>
    <s v="0.00"/>
    <s v="0.00"/>
    <s v="0.00"/>
    <s v="126.00"/>
    <s v="0.00"/>
    <s v="0.00"/>
    <n v="129.56"/>
  </r>
  <r>
    <n v="1001785"/>
    <s v="MATRIZ"/>
    <s v="RIOFRIO ALCOSER MARTHA PIEDAD"/>
    <n v="602124018"/>
    <x v="0"/>
    <x v="1"/>
    <x v="0"/>
    <x v="1"/>
    <x v="2"/>
    <s v="RIOBAMBA"/>
    <s v="VELOZ"/>
    <x v="1"/>
    <n v="1001892"/>
    <x v="0"/>
    <m/>
    <n v="1"/>
    <s v="0.00"/>
    <s v="0.00"/>
    <s v="0.00"/>
    <s v="0.00"/>
    <s v="0.00"/>
    <s v="0.00"/>
    <n v="1"/>
  </r>
  <r>
    <n v="1001786"/>
    <s v="MATRIZ"/>
    <s v="VILEMA CAUJA SHIRLEY VALERIA "/>
    <n v="604418665"/>
    <x v="0"/>
    <x v="1"/>
    <x v="0"/>
    <x v="1"/>
    <x v="2"/>
    <s v="GUANO"/>
    <s v="LA MATRIZ"/>
    <x v="1"/>
    <n v="1001893"/>
    <x v="0"/>
    <m/>
    <n v="7.17"/>
    <s v="0.00"/>
    <s v="0.00"/>
    <s v="0.00"/>
    <s v="0.00"/>
    <s v="0.00"/>
    <s v="0.00"/>
    <n v="7.17"/>
  </r>
  <r>
    <n v="1001787"/>
    <s v="MATRIZ"/>
    <s v="AMAGUAYA VILLA MARIA GRIMANESA"/>
    <n v="602159410"/>
    <x v="1"/>
    <x v="1"/>
    <x v="0"/>
    <x v="2"/>
    <x v="2"/>
    <s v="GUANO"/>
    <s v="LA MATRIZ"/>
    <x v="1"/>
    <n v="1001894"/>
    <x v="0"/>
    <m/>
    <n v="18.5"/>
    <s v="0.00"/>
    <s v="0.00"/>
    <s v="0.00"/>
    <s v="0.00"/>
    <s v="0.00"/>
    <s v="0.00"/>
    <n v="18.5"/>
  </r>
  <r>
    <n v="1001788"/>
    <s v="MATRIZ"/>
    <s v="VARGAS NEGRETE MARIA HILDA"/>
    <n v="503164428"/>
    <x v="1"/>
    <x v="1"/>
    <x v="0"/>
    <x v="2"/>
    <x v="1"/>
    <s v="QUITO"/>
    <s v="COTOCOLLAO"/>
    <x v="1"/>
    <n v="1001895"/>
    <x v="0"/>
    <m/>
    <n v="8.08"/>
    <s v="0.00"/>
    <s v="0.00"/>
    <s v="0.00"/>
    <s v="300.00"/>
    <s v="0.00"/>
    <s v="0.00"/>
    <n v="308.08"/>
  </r>
  <r>
    <n v="1001789"/>
    <s v="MATRIZ"/>
    <s v="YANDUN GUZMAN MARIZA FABIOLA"/>
    <n v="401384698"/>
    <x v="0"/>
    <x v="1"/>
    <x v="0"/>
    <x v="1"/>
    <x v="4"/>
    <s v="TULCAN"/>
    <s v="TUFIÑO"/>
    <x v="0"/>
    <n v="1001896"/>
    <x v="0"/>
    <m/>
    <n v="1221.3800000000001"/>
    <s v="0.00"/>
    <s v="0.00"/>
    <s v="0.00"/>
    <s v="161.00"/>
    <s v="0.00"/>
    <s v="0.04"/>
    <n v="1382.38"/>
  </r>
  <r>
    <n v="1001790"/>
    <s v="MATRIZ"/>
    <s v="ORDOÑEZ MORILLO KARINA PAOLA"/>
    <n v="1716072234"/>
    <x v="0"/>
    <x v="1"/>
    <x v="0"/>
    <x v="5"/>
    <x v="1"/>
    <s v="QUITO"/>
    <s v="IÑAQUITO"/>
    <x v="1"/>
    <n v="1001897"/>
    <x v="0"/>
    <m/>
    <n v="5.0199999999999996"/>
    <s v="0.00"/>
    <s v="0.00"/>
    <s v="0.00"/>
    <s v="57.00"/>
    <s v="0.00"/>
    <s v="0.01"/>
    <n v="62.02"/>
  </r>
  <r>
    <n v="1001791"/>
    <s v="MATRIZ"/>
    <s v="LEMACHE LOPEZ FREDY PATRICIO"/>
    <n v="602982514"/>
    <x v="1"/>
    <x v="0"/>
    <x v="0"/>
    <x v="1"/>
    <x v="2"/>
    <s v="RIOBAMBA"/>
    <s v="YARUQUIES"/>
    <x v="1"/>
    <n v="1001898"/>
    <x v="0"/>
    <m/>
    <n v="16.940000000000001"/>
    <s v="0.00"/>
    <s v="0.00"/>
    <s v="0.00"/>
    <s v="155.00"/>
    <s v="0.00"/>
    <s v="0.01"/>
    <n v="171.94"/>
  </r>
  <r>
    <n v="1001792"/>
    <s v="MATRIZ"/>
    <s v="SIGCHA SIGCHA NANCY ESTELA"/>
    <n v="1707221238"/>
    <x v="0"/>
    <x v="1"/>
    <x v="0"/>
    <x v="2"/>
    <x v="1"/>
    <s v="QUITO"/>
    <s v="COTOCOLLAO"/>
    <x v="1"/>
    <n v="1001899"/>
    <x v="0"/>
    <m/>
    <n v="56.45"/>
    <s v="0.00"/>
    <s v="0.00"/>
    <s v="0.00"/>
    <s v="0.00"/>
    <s v="0.00"/>
    <s v="0.00"/>
    <n v="56.45"/>
  </r>
  <r>
    <n v="1001793"/>
    <s v="MATRIZ"/>
    <s v="CONGO BORGA MARIA JOSE"/>
    <n v="1750547489"/>
    <x v="0"/>
    <x v="1"/>
    <x v="0"/>
    <x v="2"/>
    <x v="1"/>
    <s v="QUITO"/>
    <s v="COMITE DEL PUEBLO"/>
    <x v="1"/>
    <n v="1001900"/>
    <x v="0"/>
    <m/>
    <n v="59.01"/>
    <s v="0.00"/>
    <s v="0.00"/>
    <s v="0.00"/>
    <s v="0.00"/>
    <s v="0.00"/>
    <s v="0.00"/>
    <n v="59.01"/>
  </r>
  <r>
    <n v="1001794"/>
    <s v="MATRIZ"/>
    <s v="PASTUÑA PASTUÑA FANY CELIA"/>
    <n v="503653164"/>
    <x v="0"/>
    <x v="1"/>
    <x v="0"/>
    <x v="2"/>
    <x v="11"/>
    <s v="PUJILI"/>
    <s v="GUANGAJE"/>
    <x v="0"/>
    <n v="1001901"/>
    <x v="0"/>
    <m/>
    <n v="3"/>
    <s v="0.00"/>
    <s v="0.00"/>
    <s v="0.00"/>
    <s v="0.00"/>
    <s v="0.00"/>
    <s v="0.00"/>
    <n v="3"/>
  </r>
  <r>
    <n v="1001796"/>
    <s v="MATRIZ"/>
    <s v="PEÑAFIEL BENAVIDES ANA LUCIA"/>
    <n v="401057708"/>
    <x v="0"/>
    <x v="1"/>
    <x v="0"/>
    <x v="2"/>
    <x v="1"/>
    <s v="QUITO"/>
    <s v="COTOCOLLAO"/>
    <x v="1"/>
    <n v="1001903"/>
    <x v="0"/>
    <m/>
    <n v="16.3"/>
    <s v="0.00"/>
    <s v="0.00"/>
    <s v="0.00"/>
    <s v="150.00"/>
    <s v="0.00"/>
    <s v="0.00"/>
    <n v="166.3"/>
  </r>
  <r>
    <n v="1001797"/>
    <s v="MATRIZ"/>
    <s v="REINOSO PIÑA ZOILA GERARDINA"/>
    <n v="301107413"/>
    <x v="0"/>
    <x v="1"/>
    <x v="0"/>
    <x v="2"/>
    <x v="19"/>
    <s v="CAÑAR"/>
    <s v="GENERAL MORALES (SOCARTE)"/>
    <x v="0"/>
    <n v="1001904"/>
    <x v="0"/>
    <m/>
    <n v="2"/>
    <s v="0.00"/>
    <s v="0.00"/>
    <s v="0.00"/>
    <s v="0.00"/>
    <s v="0.00"/>
    <s v="0.00"/>
    <n v="2"/>
  </r>
  <r>
    <n v="1001798"/>
    <s v="MATRIZ"/>
    <s v="SANCHEZ RAMOS VICTOR RAMIRO"/>
    <n v="1706889761"/>
    <x v="0"/>
    <x v="0"/>
    <x v="0"/>
    <x v="1"/>
    <x v="1"/>
    <s v="QUITO"/>
    <s v="CENTRO HISTORICO"/>
    <x v="1"/>
    <n v="1001905"/>
    <x v="0"/>
    <m/>
    <n v="2.52"/>
    <s v="0.00"/>
    <s v="0.00"/>
    <s v="0.00"/>
    <s v="48.00"/>
    <s v="0.00"/>
    <s v="0.00"/>
    <n v="50.52"/>
  </r>
  <r>
    <n v="1001799"/>
    <s v="MATRIZ"/>
    <s v="CARRILLO NIAMA MARIA SUSANA"/>
    <n v="650050669"/>
    <x v="0"/>
    <x v="1"/>
    <x v="0"/>
    <x v="1"/>
    <x v="1"/>
    <s v="QUITO"/>
    <s v="KENNEDY"/>
    <x v="1"/>
    <n v="1001906"/>
    <x v="0"/>
    <m/>
    <n v="483.11"/>
    <s v="0.00"/>
    <s v="0.00"/>
    <s v="0.00"/>
    <s v="0.00"/>
    <s v="0.00"/>
    <s v="0.01"/>
    <n v="483.11"/>
  </r>
  <r>
    <n v="1001800"/>
    <s v="MATRIZ"/>
    <s v="GUTIERREZ VACA MILTON MARCELO"/>
    <n v="1724728744"/>
    <x v="0"/>
    <x v="1"/>
    <x v="0"/>
    <x v="1"/>
    <x v="1"/>
    <s v="QUITO"/>
    <s v="COTOCOLLAO"/>
    <x v="1"/>
    <n v="1001907"/>
    <x v="0"/>
    <m/>
    <n v="3.19"/>
    <s v="0.00"/>
    <s v="0.00"/>
    <s v="0.00"/>
    <s v="500.00"/>
    <s v="0.00"/>
    <s v="0.00"/>
    <n v="503.19"/>
  </r>
  <r>
    <n v="1001801"/>
    <s v="MATRIZ"/>
    <s v="PACA DUCHI EDY GEOVANNY"/>
    <n v="1722416847"/>
    <x v="0"/>
    <x v="1"/>
    <x v="0"/>
    <x v="2"/>
    <x v="1"/>
    <s v="QUITO"/>
    <s v="COTOCOLLAO"/>
    <x v="1"/>
    <n v="1001909"/>
    <x v="0"/>
    <m/>
    <n v="2.54"/>
    <s v="0.00"/>
    <s v="0.00"/>
    <s v="0.00"/>
    <s v="180.00"/>
    <s v="0.00"/>
    <s v="0.00"/>
    <n v="182.54"/>
  </r>
  <r>
    <n v="1001802"/>
    <s v="MATRIZ"/>
    <s v="MOROCHO CARRILLO SARA ESTHEFANIA"/>
    <n v="1725632069"/>
    <x v="1"/>
    <x v="1"/>
    <x v="0"/>
    <x v="1"/>
    <x v="2"/>
    <s v="RIOBAMBA"/>
    <s v="CACHA (CAB EN MACHANGARA)"/>
    <x v="0"/>
    <n v="1001910"/>
    <x v="0"/>
    <m/>
    <n v="3"/>
    <s v="0.00"/>
    <s v="0.00"/>
    <s v="0.00"/>
    <s v="0.00"/>
    <s v="0.00"/>
    <s v="0.00"/>
    <n v="3"/>
  </r>
  <r>
    <n v="1001803"/>
    <s v="MATRIZ"/>
    <s v="CHAVARREA PILCO SABRINA NATALI"/>
    <n v="603899915"/>
    <x v="0"/>
    <x v="1"/>
    <x v="0"/>
    <x v="0"/>
    <x v="2"/>
    <s v="GUANO"/>
    <s v="LA MATRIZ"/>
    <x v="1"/>
    <n v="1001911"/>
    <x v="0"/>
    <m/>
    <n v="31.07"/>
    <s v="0.00"/>
    <s v="0.00"/>
    <s v="0.00"/>
    <s v="200.00"/>
    <s v="0.00"/>
    <s v="0.01"/>
    <n v="231.07"/>
  </r>
  <r>
    <n v="1001804"/>
    <s v="MATRIZ"/>
    <s v="CEPEDA LEMA JONATHAN ISRAEL"/>
    <n v="606049385"/>
    <x v="1"/>
    <x v="1"/>
    <x v="0"/>
    <x v="1"/>
    <x v="2"/>
    <s v="RIOBAMBA"/>
    <s v="LIZARZABURU"/>
    <x v="1"/>
    <n v="1001912"/>
    <x v="0"/>
    <m/>
    <n v="3146.13"/>
    <s v="0.00"/>
    <s v="0.00"/>
    <s v="0.00"/>
    <s v="0.00"/>
    <s v="0.00"/>
    <s v="0.17"/>
    <n v="3146.13"/>
  </r>
  <r>
    <n v="1001805"/>
    <s v="MATRIZ"/>
    <s v="NARANJO TUCUNANGO MARCO VINICIO"/>
    <n v="603366204"/>
    <x v="0"/>
    <x v="0"/>
    <x v="0"/>
    <x v="0"/>
    <x v="2"/>
    <s v="RIOBAMBA"/>
    <s v="LIZARZABURU"/>
    <x v="1"/>
    <n v="1001913"/>
    <x v="0"/>
    <m/>
    <n v="26"/>
    <s v="0.00"/>
    <s v="0.00"/>
    <s v="0.00"/>
    <s v="0.00"/>
    <s v="0.00"/>
    <s v="0.00"/>
    <n v="26"/>
  </r>
  <r>
    <n v="1001806"/>
    <s v="MATRIZ"/>
    <s v="BAYAS CHIMBO MARIA CECILIA"/>
    <n v="201305422"/>
    <x v="0"/>
    <x v="1"/>
    <x v="0"/>
    <x v="2"/>
    <x v="1"/>
    <s v="QUITO"/>
    <s v="COTOCOLLAO"/>
    <x v="1"/>
    <n v="1001914"/>
    <x v="0"/>
    <m/>
    <n v="108.67"/>
    <s v="0.00"/>
    <s v="0.00"/>
    <s v="0.00"/>
    <s v="368.00"/>
    <s v="0.00"/>
    <s v="0.00"/>
    <n v="476.67"/>
  </r>
  <r>
    <n v="1001807"/>
    <s v="MATRIZ"/>
    <s v="SHIGLA COPA LUIS ALFREDO"/>
    <n v="1720340528"/>
    <x v="0"/>
    <x v="0"/>
    <x v="0"/>
    <x v="1"/>
    <x v="1"/>
    <s v="QUITO"/>
    <s v="CENTRO HISTORICO"/>
    <x v="1"/>
    <n v="1001915"/>
    <x v="0"/>
    <m/>
    <n v="17.510000000000002"/>
    <s v="0.00"/>
    <s v="0.00"/>
    <s v="0.00"/>
    <s v="213.00"/>
    <s v="0.00"/>
    <s v="0.00"/>
    <n v="230.51"/>
  </r>
  <r>
    <n v="1001808"/>
    <s v="MATRIZ"/>
    <s v="SHUGULI SIMBAÑA GABRIELA FERNANDA"/>
    <n v="1719295873"/>
    <x v="0"/>
    <x v="1"/>
    <x v="0"/>
    <x v="1"/>
    <x v="1"/>
    <s v="QUITO"/>
    <s v="COTOCOLLAO"/>
    <x v="1"/>
    <n v="1001916"/>
    <x v="0"/>
    <m/>
    <n v="4.28"/>
    <s v="0.00"/>
    <s v="0.00"/>
    <s v="0.00"/>
    <s v="366.00"/>
    <s v="0.00"/>
    <s v="0.01"/>
    <n v="370.28"/>
  </r>
  <r>
    <n v="1001809"/>
    <s v="MATRIZ"/>
    <s v="SIMBAÑA BAZAN MARIA MAGDALENA"/>
    <n v="1705167995"/>
    <x v="0"/>
    <x v="1"/>
    <x v="0"/>
    <x v="2"/>
    <x v="1"/>
    <s v="QUITO"/>
    <s v="LLANO CHICO"/>
    <x v="0"/>
    <n v="1001917"/>
    <x v="0"/>
    <m/>
    <n v="3"/>
    <s v="0.00"/>
    <s v="0.00"/>
    <s v="0.00"/>
    <s v="0.00"/>
    <s v="0.00"/>
    <s v="0.00"/>
    <n v="3"/>
  </r>
  <r>
    <n v="1001812"/>
    <s v="MATRIZ"/>
    <s v="NAVAS ESPINOZA GLADYS LUCIA"/>
    <n v="1704626058"/>
    <x v="0"/>
    <x v="1"/>
    <x v="0"/>
    <x v="2"/>
    <x v="7"/>
    <s v="IBARRA"/>
    <s v="LITA"/>
    <x v="0"/>
    <n v="1001919"/>
    <x v="0"/>
    <m/>
    <n v="3"/>
    <s v="0.00"/>
    <s v="0.00"/>
    <s v="0.00"/>
    <s v="0.00"/>
    <s v="0.00"/>
    <s v="0.00"/>
    <n v="3"/>
  </r>
  <r>
    <n v="1001813"/>
    <s v="MATRIZ"/>
    <s v="GUERRERO ORTIZ CESAR EDUARDO"/>
    <n v="1706883699"/>
    <x v="0"/>
    <x v="0"/>
    <x v="0"/>
    <x v="1"/>
    <x v="1"/>
    <s v="QUITO"/>
    <s v="SAN ANTONIO"/>
    <x v="0"/>
    <n v="1001920"/>
    <x v="0"/>
    <m/>
    <n v="4.3099999999999996"/>
    <s v="0.00"/>
    <s v="0.00"/>
    <s v="0.00"/>
    <s v="0.00"/>
    <s v="0.00"/>
    <s v="0.00"/>
    <n v="4.3099999999999996"/>
  </r>
  <r>
    <n v="1001814"/>
    <s v="MATRIZ"/>
    <s v="URQUIZO TIXI JUAN ISRAEL"/>
    <n v="1728471200"/>
    <x v="0"/>
    <x v="0"/>
    <x v="0"/>
    <x v="2"/>
    <x v="1"/>
    <s v="QUITO"/>
    <s v="LLANO CHICO"/>
    <x v="0"/>
    <n v="1001921"/>
    <x v="0"/>
    <m/>
    <n v="41.58"/>
    <s v="0.00"/>
    <s v="0.00"/>
    <s v="0.00"/>
    <s v="161.00"/>
    <s v="0.00"/>
    <s v="0.00"/>
    <n v="202.58"/>
  </r>
  <r>
    <n v="1001810"/>
    <s v="MATRIZ"/>
    <s v="XU , JIANKUN ."/>
    <n v="1001810"/>
    <x v="6"/>
    <x v="0"/>
    <x v="1"/>
    <x v="5"/>
    <x v="1"/>
    <s v="QUITO"/>
    <s v="IÑAQUITO"/>
    <x v="1"/>
    <n v="1001922"/>
    <x v="0"/>
    <m/>
    <n v="3"/>
    <s v="0.00"/>
    <s v="0.00"/>
    <s v="0.00"/>
    <s v="0.00"/>
    <s v="0.00"/>
    <s v="0.00"/>
    <n v="3"/>
  </r>
  <r>
    <n v="1001816"/>
    <s v="MATRIZ"/>
    <s v="YUNGAN LEMA HERNAN RAMIRO"/>
    <n v="604280362"/>
    <x v="1"/>
    <x v="1"/>
    <x v="0"/>
    <x v="1"/>
    <x v="2"/>
    <s v="RIOBAMBA"/>
    <s v="FLORES"/>
    <x v="0"/>
    <n v="1001923"/>
    <x v="0"/>
    <m/>
    <n v="1.31"/>
    <s v="0.00"/>
    <s v="0.00"/>
    <s v="0.00"/>
    <s v="200.00"/>
    <s v="0.00"/>
    <s v="0.00"/>
    <n v="201.31"/>
  </r>
  <r>
    <n v="1001817"/>
    <s v="MATRIZ"/>
    <s v="MOROCHO HUILCAREMA GLADYS MARIBEL"/>
    <n v="606132777"/>
    <x v="1"/>
    <x v="1"/>
    <x v="0"/>
    <x v="0"/>
    <x v="2"/>
    <s v="RIOBAMBA"/>
    <s v="CACHA (CAB EN MACHANGARA)"/>
    <x v="0"/>
    <n v="1001924"/>
    <x v="0"/>
    <m/>
    <n v="0.11"/>
    <s v="0.00"/>
    <s v="0.00"/>
    <s v="0.00"/>
    <s v="0.00"/>
    <s v="0.00"/>
    <s v="0.00"/>
    <n v="0.11"/>
  </r>
  <r>
    <n v="1001818"/>
    <s v="MATRIZ"/>
    <s v="PARRA YANZA KATHERINE LIZBETH"/>
    <n v="604064279"/>
    <x v="0"/>
    <x v="1"/>
    <x v="0"/>
    <x v="1"/>
    <x v="2"/>
    <s v="RIOBAMBA"/>
    <s v="LIZARZABURU"/>
    <x v="1"/>
    <n v="1001925"/>
    <x v="0"/>
    <m/>
    <n v="36"/>
    <s v="0.00"/>
    <s v="0.00"/>
    <s v="0.00"/>
    <s v="0.00"/>
    <s v="0.00"/>
    <s v="0.00"/>
    <n v="36"/>
  </r>
  <r>
    <n v="1001819"/>
    <s v="MATRIZ"/>
    <s v="BIÑAN OCAÑA KEVIN EDUARDO"/>
    <n v="605563923"/>
    <x v="0"/>
    <x v="0"/>
    <x v="0"/>
    <x v="1"/>
    <x v="2"/>
    <s v="RIOBAMBA"/>
    <s v="VELOZ"/>
    <x v="1"/>
    <n v="1001926"/>
    <x v="0"/>
    <m/>
    <n v="1.01"/>
    <s v="0.00"/>
    <s v="0.00"/>
    <s v="0.00"/>
    <s v="50.00"/>
    <s v="0.00"/>
    <s v="0.00"/>
    <n v="51.01"/>
  </r>
  <r>
    <n v="1001815"/>
    <s v="MATRIZ"/>
    <s v="YANZA ALBAN GLADYS GEORGINA"/>
    <n v="601773484"/>
    <x v="0"/>
    <x v="1"/>
    <x v="0"/>
    <x v="1"/>
    <x v="2"/>
    <s v="GUANO"/>
    <s v="LA MATRIZ"/>
    <x v="1"/>
    <n v="1001927"/>
    <x v="0"/>
    <m/>
    <n v="6"/>
    <s v="0.00"/>
    <s v="0.00"/>
    <s v="0.00"/>
    <s v="0.00"/>
    <s v="0.00"/>
    <s v="0.00"/>
    <n v="6"/>
  </r>
  <r>
    <n v="1001821"/>
    <s v="MATRIZ"/>
    <s v="TASAMBAY TASAMBAY MANUELA "/>
    <n v="602350209"/>
    <x v="1"/>
    <x v="1"/>
    <x v="0"/>
    <x v="2"/>
    <x v="2"/>
    <s v="RIOBAMBA"/>
    <s v="CACHA (CAB EN MACHANGARA)"/>
    <x v="0"/>
    <n v="1001929"/>
    <x v="0"/>
    <m/>
    <n v="193.25"/>
    <s v="0.00"/>
    <s v="0.00"/>
    <s v="0.00"/>
    <s v="0.00"/>
    <s v="0.00"/>
    <s v="0.00"/>
    <n v="193.25"/>
  </r>
  <r>
    <n v="1001822"/>
    <s v="MATRIZ"/>
    <s v="NARVAEZ MANCERO AIDA MARGARITA"/>
    <n v="1705436952"/>
    <x v="0"/>
    <x v="1"/>
    <x v="0"/>
    <x v="1"/>
    <x v="1"/>
    <s v="QUITO"/>
    <s v="COTOCOLLAO"/>
    <x v="1"/>
    <n v="1001930"/>
    <x v="0"/>
    <m/>
    <n v="80.05"/>
    <s v="0.00"/>
    <s v="0.00"/>
    <s v="0.00"/>
    <s v="103.00"/>
    <s v="0.00"/>
    <s v="0.00"/>
    <n v="183.05"/>
  </r>
  <r>
    <n v="1001824"/>
    <s v="MATRIZ"/>
    <s v="YELA . MARIA AURA NELLY"/>
    <n v="1709483299"/>
    <x v="0"/>
    <x v="1"/>
    <x v="0"/>
    <x v="2"/>
    <x v="1"/>
    <s v="QUITO"/>
    <s v="COCHAPAMBA"/>
    <x v="0"/>
    <n v="1001931"/>
    <x v="0"/>
    <m/>
    <n v="28"/>
    <s v="0.00"/>
    <s v="0.00"/>
    <s v="0.00"/>
    <s v="0.00"/>
    <s v="0.00"/>
    <s v="0.00"/>
    <n v="28"/>
  </r>
  <r>
    <n v="1001823"/>
    <s v="MATRIZ"/>
    <s v="MURILLO CEVALLOS IRENE VALERIA"/>
    <n v="603839598"/>
    <x v="0"/>
    <x v="1"/>
    <x v="0"/>
    <x v="4"/>
    <x v="2"/>
    <s v="RIOBAMBA"/>
    <s v="VELOZ"/>
    <x v="1"/>
    <n v="1001932"/>
    <x v="0"/>
    <m/>
    <n v="3"/>
    <s v="0.00"/>
    <s v="0.00"/>
    <s v="0.00"/>
    <s v="0.00"/>
    <s v="0.00"/>
    <s v="0.00"/>
    <n v="3"/>
  </r>
  <r>
    <n v="1001825"/>
    <s v="MATRIZ"/>
    <s v="CABRERA TOAPANTA BLANCA FABIOLA"/>
    <n v="1708929656"/>
    <x v="0"/>
    <x v="1"/>
    <x v="0"/>
    <x v="2"/>
    <x v="1"/>
    <s v="QUITO"/>
    <s v="LA CONCEPCION"/>
    <x v="1"/>
    <n v="1001933"/>
    <x v="0"/>
    <m/>
    <n v="17"/>
    <s v="0.00"/>
    <s v="0.00"/>
    <s v="0.00"/>
    <s v="0.00"/>
    <s v="0.00"/>
    <s v="0.00"/>
    <n v="17"/>
  </r>
  <r>
    <n v="1001826"/>
    <s v="MATRIZ"/>
    <s v="ZAMBRANO PANEZO JENNY MARIELA"/>
    <n v="803255801"/>
    <x v="0"/>
    <x v="1"/>
    <x v="0"/>
    <x v="1"/>
    <x v="15"/>
    <s v="RIOVERDE"/>
    <s v="ROCAFUERTE"/>
    <x v="0"/>
    <n v="1001934"/>
    <x v="0"/>
    <m/>
    <n v="3"/>
    <s v="0.00"/>
    <s v="0.00"/>
    <s v="0.00"/>
    <s v="0.00"/>
    <s v="0.00"/>
    <s v="0.00"/>
    <n v="3"/>
  </r>
  <r>
    <n v="1001827"/>
    <s v="MATRIZ"/>
    <s v="TOCA CONDOR WILMER DANIEL"/>
    <n v="1719057521"/>
    <x v="0"/>
    <x v="1"/>
    <x v="0"/>
    <x v="1"/>
    <x v="1"/>
    <s v="QUITO"/>
    <s v="COTOCOLLAO"/>
    <x v="1"/>
    <n v="1001935"/>
    <x v="0"/>
    <m/>
    <n v="28"/>
    <s v="0.00"/>
    <s v="0.00"/>
    <s v="0.00"/>
    <s v="0.00"/>
    <s v="0.00"/>
    <s v="0.00"/>
    <n v="28"/>
  </r>
  <r>
    <n v="1001829"/>
    <s v="MATRIZ"/>
    <s v="LLANGARI CAIZALUISA VERONICA ALEXANDRA"/>
    <n v="1717872426"/>
    <x v="0"/>
    <x v="1"/>
    <x v="0"/>
    <x v="2"/>
    <x v="1"/>
    <s v="QUITO"/>
    <s v="COTOCOLLAO"/>
    <x v="1"/>
    <n v="1001936"/>
    <x v="0"/>
    <m/>
    <n v="60.51"/>
    <s v="0.00"/>
    <s v="0.00"/>
    <s v="0.00"/>
    <s v="80.00"/>
    <s v="0.00"/>
    <s v="0.00"/>
    <n v="140.51"/>
  </r>
  <r>
    <n v="1001828"/>
    <s v="MATRIZ"/>
    <s v="SEMANATE PALLO MARIA PETRONA"/>
    <n v="1704961851"/>
    <x v="0"/>
    <x v="1"/>
    <x v="0"/>
    <x v="2"/>
    <x v="1"/>
    <s v="QUITO"/>
    <s v="COTOCOLLAO"/>
    <x v="1"/>
    <n v="1001937"/>
    <x v="0"/>
    <m/>
    <n v="1"/>
    <s v="0.00"/>
    <s v="0.00"/>
    <s v="0.00"/>
    <s v="0.00"/>
    <s v="0.00"/>
    <s v="0.00"/>
    <n v="1"/>
  </r>
  <r>
    <n v="1001830"/>
    <s v="MATRIZ"/>
    <s v="GUERRERO GUANIN BRYAN DAVID"/>
    <n v="1718326000"/>
    <x v="0"/>
    <x v="0"/>
    <x v="0"/>
    <x v="0"/>
    <x v="1"/>
    <s v="QUITO"/>
    <s v="LA MENA"/>
    <x v="1"/>
    <n v="1001938"/>
    <x v="0"/>
    <m/>
    <n v="8"/>
    <s v="0.00"/>
    <s v="0.00"/>
    <s v="0.00"/>
    <s v="0.00"/>
    <s v="0.00"/>
    <s v="0.00"/>
    <n v="8"/>
  </r>
  <r>
    <n v="1001831"/>
    <s v="MATRIZ"/>
    <s v="VALAREZO AGUILAR WILLMER ANTONIO"/>
    <n v="1206547794"/>
    <x v="0"/>
    <x v="0"/>
    <x v="0"/>
    <x v="2"/>
    <x v="6"/>
    <s v="MONTALVO"/>
    <s v="MONTALVO"/>
    <x v="1"/>
    <n v="1001939"/>
    <x v="0"/>
    <m/>
    <n v="13.06"/>
    <s v="0.00"/>
    <s v="0.00"/>
    <s v="0.00"/>
    <s v="217.00"/>
    <s v="0.00"/>
    <s v="0.00"/>
    <n v="230.06"/>
  </r>
  <r>
    <n v="1001832"/>
    <s v="MATRIZ"/>
    <s v="TORRES GARCES AMBAR ELIZABETH"/>
    <n v="1756247241"/>
    <x v="0"/>
    <x v="1"/>
    <x v="0"/>
    <x v="0"/>
    <x v="1"/>
    <s v="QUITO"/>
    <s v="SAN ANTONIO"/>
    <x v="0"/>
    <n v="1001940"/>
    <x v="0"/>
    <m/>
    <n v="3"/>
    <s v="0.00"/>
    <s v="0.00"/>
    <s v="0.00"/>
    <s v="0.00"/>
    <s v="0.00"/>
    <s v="0.00"/>
    <n v="3"/>
  </r>
  <r>
    <n v="1001833"/>
    <s v="MATRIZ"/>
    <s v="TOCTAGUANO IZA MARIA MERCEDES"/>
    <n v="1714536586"/>
    <x v="0"/>
    <x v="1"/>
    <x v="0"/>
    <x v="2"/>
    <x v="11"/>
    <s v="LATACUNGA"/>
    <s v="TANICUCHI"/>
    <x v="0"/>
    <n v="1001941"/>
    <x v="0"/>
    <m/>
    <n v="3"/>
    <s v="0.00"/>
    <s v="0.00"/>
    <s v="0.00"/>
    <s v="0.00"/>
    <s v="0.00"/>
    <s v="0.00"/>
    <n v="3"/>
  </r>
  <r>
    <n v="1001834"/>
    <s v="MATRIZ"/>
    <s v="PARRA RAMOS CARLOS EFRAIN"/>
    <n v="1704707569"/>
    <x v="0"/>
    <x v="0"/>
    <x v="0"/>
    <x v="2"/>
    <x v="1"/>
    <s v="QUITO"/>
    <s v="POMASQUI"/>
    <x v="0"/>
    <n v="1001942"/>
    <x v="0"/>
    <m/>
    <n v="46.01"/>
    <s v="0.00"/>
    <s v="0.00"/>
    <s v="0.00"/>
    <s v="0.00"/>
    <s v="0.00"/>
    <s v="0.00"/>
    <n v="46.01"/>
  </r>
  <r>
    <n v="1001835"/>
    <s v="MATRIZ"/>
    <s v="PARRA PAREDES POMPEYO PERICLES"/>
    <n v="601051345"/>
    <x v="1"/>
    <x v="0"/>
    <x v="0"/>
    <x v="3"/>
    <x v="2"/>
    <s v="GUANO"/>
    <s v="ILAPO"/>
    <x v="0"/>
    <n v="1001943"/>
    <x v="0"/>
    <m/>
    <n v="1"/>
    <s v="0.00"/>
    <s v="0.00"/>
    <s v="0.00"/>
    <s v="0.00"/>
    <s v="0.00"/>
    <s v="0.00"/>
    <n v="1"/>
  </r>
  <r>
    <n v="1001836"/>
    <s v="MATRIZ"/>
    <s v="SHIGLA CHUTO LUIS DANIEL"/>
    <n v="605239284"/>
    <x v="0"/>
    <x v="1"/>
    <x v="0"/>
    <x v="1"/>
    <x v="2"/>
    <s v="PALLATANGA"/>
    <s v="PALLATANGA"/>
    <x v="1"/>
    <n v="1001944"/>
    <x v="0"/>
    <m/>
    <n v="109.68"/>
    <s v="0.00"/>
    <s v="0.00"/>
    <s v="0.00"/>
    <s v="0.00"/>
    <s v="0.00"/>
    <s v="0.01"/>
    <n v="109.68"/>
  </r>
  <r>
    <n v="1001820"/>
    <s v="MATRIZ"/>
    <s v="CONDOR COLLAGUAZO WILSON FABIAN"/>
    <n v="1720415692"/>
    <x v="0"/>
    <x v="0"/>
    <x v="0"/>
    <x v="2"/>
    <x v="1"/>
    <s v="QUITO"/>
    <s v="LLANO CHICO"/>
    <x v="0"/>
    <n v="1001945"/>
    <x v="0"/>
    <m/>
    <n v="4.62"/>
    <s v="0.00"/>
    <s v="0.00"/>
    <s v="0.00"/>
    <s v="100.00"/>
    <s v="0.00"/>
    <s v="0.00"/>
    <n v="104.62"/>
  </r>
  <r>
    <n v="1001837"/>
    <s v="MATRIZ"/>
    <s v="VIZCAINO DEL CASTILLO SANTIAGO WLADIMIR"/>
    <n v="1711679058"/>
    <x v="0"/>
    <x v="1"/>
    <x v="0"/>
    <x v="1"/>
    <x v="1"/>
    <s v="QUITO"/>
    <s v="CENTRO HISTORICO"/>
    <x v="1"/>
    <n v="1001946"/>
    <x v="0"/>
    <m/>
    <n v="2519.04"/>
    <s v="0.00"/>
    <s v="0.00"/>
    <s v="0.00"/>
    <s v="0.00"/>
    <s v="0.00"/>
    <s v="0.14"/>
    <n v="2519.04"/>
  </r>
  <r>
    <n v="1001838"/>
    <s v="MATRIZ"/>
    <s v="DE LA CRUZ DE LA CRUZ VILMA BETTY"/>
    <n v="1710198332"/>
    <x v="0"/>
    <x v="1"/>
    <x v="0"/>
    <x v="1"/>
    <x v="4"/>
    <s v="MONTUFAR"/>
    <s v="FERNANDEZ SALVADOR"/>
    <x v="0"/>
    <n v="1001947"/>
    <x v="0"/>
    <m/>
    <n v="840.31"/>
    <s v="0.00"/>
    <s v="0.00"/>
    <s v="0.00"/>
    <s v="190.00"/>
    <s v="0.00"/>
    <s v="0.01"/>
    <n v="1030.31"/>
  </r>
  <r>
    <n v="1001840"/>
    <s v="MATRIZ"/>
    <s v="DAVILA FLORES MARIA GUADALUPE"/>
    <n v="1709874307"/>
    <x v="0"/>
    <x v="1"/>
    <x v="0"/>
    <x v="1"/>
    <x v="1"/>
    <s v="QUITO"/>
    <s v="SAN JOSE DE MINAS"/>
    <x v="0"/>
    <n v="1001949"/>
    <x v="0"/>
    <m/>
    <n v="48.05"/>
    <s v="0.00"/>
    <s v="0.00"/>
    <s v="0.00"/>
    <s v="100.00"/>
    <s v="0.00"/>
    <s v="0.00"/>
    <n v="148.05000000000001"/>
  </r>
  <r>
    <n v="1001841"/>
    <s v="MATRIZ"/>
    <s v="BETUI CAIZA ANGELA EDELINA"/>
    <n v="1708392640"/>
    <x v="0"/>
    <x v="1"/>
    <x v="0"/>
    <x v="2"/>
    <x v="1"/>
    <s v="QUITO"/>
    <s v="LA LIBERTAD"/>
    <x v="0"/>
    <n v="1001951"/>
    <x v="0"/>
    <m/>
    <n v="1228.82"/>
    <s v="0.00"/>
    <s v="0.00"/>
    <s v="0.00"/>
    <s v="0.00"/>
    <s v="0.00"/>
    <s v="0.03"/>
    <n v="1228.82"/>
  </r>
  <r>
    <n v="1001839"/>
    <s v="MATRIZ"/>
    <s v="YAGUACHI SALAME CHRISTOPHER SHIRED"/>
    <n v="1758223885"/>
    <x v="0"/>
    <x v="1"/>
    <x v="0"/>
    <x v="2"/>
    <x v="1"/>
    <s v="QUITO"/>
    <s v="CARCELEN"/>
    <x v="1"/>
    <n v="1001952"/>
    <x v="0"/>
    <m/>
    <n v="87"/>
    <s v="0.00"/>
    <s v="0.00"/>
    <s v="0.00"/>
    <s v="0.00"/>
    <s v="0.00"/>
    <s v="0.00"/>
    <n v="87"/>
  </r>
  <r>
    <n v="1001842"/>
    <s v="MATRIZ"/>
    <s v="TAYUPANTA MASALEMA DENIS JOYMAN"/>
    <n v="604957837"/>
    <x v="0"/>
    <x v="1"/>
    <x v="0"/>
    <x v="1"/>
    <x v="2"/>
    <s v="RIOBAMBA"/>
    <s v="VELOZ"/>
    <x v="1"/>
    <n v="1001953"/>
    <x v="0"/>
    <m/>
    <n v="101.02"/>
    <s v="0.00"/>
    <s v="0.00"/>
    <s v="0.00"/>
    <s v="0.00"/>
    <s v="0.00"/>
    <s v="0.00"/>
    <n v="101.02"/>
  </r>
  <r>
    <n v="1001843"/>
    <s v="MATRIZ"/>
    <s v="ROJAS PRATO EDINZON MOISES"/>
    <n v="1001843"/>
    <x v="4"/>
    <x v="1"/>
    <x v="1"/>
    <x v="1"/>
    <x v="1"/>
    <s v="QUITO"/>
    <s v="COTOCOLLAO"/>
    <x v="1"/>
    <n v="1001954"/>
    <x v="0"/>
    <m/>
    <n v="31"/>
    <s v="0.00"/>
    <s v="0.00"/>
    <s v="0.00"/>
    <s v="0.00"/>
    <s v="0.00"/>
    <s v="0.00"/>
    <n v="31"/>
  </r>
  <r>
    <n v="1001844"/>
    <s v="MATRIZ"/>
    <s v="GUARACA URQUIZO YULIETH ANAHI"/>
    <n v="1757774375"/>
    <x v="0"/>
    <x v="1"/>
    <x v="0"/>
    <x v="3"/>
    <x v="1"/>
    <s v="QUITO"/>
    <s v="COTOCOLLAO"/>
    <x v="1"/>
    <n v="1001955"/>
    <x v="0"/>
    <m/>
    <n v="1"/>
    <s v="0.00"/>
    <s v="0.00"/>
    <s v="0.00"/>
    <s v="0.00"/>
    <s v="0.00"/>
    <s v="0.00"/>
    <n v="1"/>
  </r>
  <r>
    <n v="1001846"/>
    <s v="MATRIZ"/>
    <s v="CACUANGO IMBA NANCY ELIZABETH"/>
    <n v="1725775900"/>
    <x v="0"/>
    <x v="1"/>
    <x v="0"/>
    <x v="1"/>
    <x v="1"/>
    <s v="QUITO"/>
    <s v="COTOCOLLAO"/>
    <x v="1"/>
    <n v="1001956"/>
    <x v="0"/>
    <m/>
    <n v="11.01"/>
    <s v="0.00"/>
    <s v="0.00"/>
    <s v="0.00"/>
    <s v="0.00"/>
    <s v="0.00"/>
    <s v="0.00"/>
    <n v="11.01"/>
  </r>
  <r>
    <n v="1001845"/>
    <s v="MATRIZ"/>
    <s v="GUARACA URQUIZO SEBASTIAN ALEJANDRO"/>
    <n v="1759164120"/>
    <x v="1"/>
    <x v="1"/>
    <x v="0"/>
    <x v="3"/>
    <x v="1"/>
    <s v="QUITO"/>
    <s v="COTOCOLLAO"/>
    <x v="1"/>
    <n v="1001957"/>
    <x v="0"/>
    <m/>
    <n v="1"/>
    <s v="0.00"/>
    <s v="0.00"/>
    <s v="0.00"/>
    <s v="0.00"/>
    <s v="0.00"/>
    <s v="0.00"/>
    <n v="1"/>
  </r>
  <r>
    <n v="1001847"/>
    <s v="MATRIZ"/>
    <s v="TOASA YUNGAN LIZBETH SARAHI"/>
    <n v="650821770"/>
    <x v="1"/>
    <x v="1"/>
    <x v="0"/>
    <x v="3"/>
    <x v="2"/>
    <s v="RIOBAMBA"/>
    <s v="VELOZ"/>
    <x v="1"/>
    <n v="1001958"/>
    <x v="0"/>
    <m/>
    <n v="33"/>
    <s v="0.00"/>
    <s v="0.00"/>
    <s v="0.00"/>
    <s v="0.00"/>
    <s v="0.00"/>
    <s v="0.00"/>
    <n v="33"/>
  </r>
  <r>
    <n v="1001848"/>
    <s v="MATRIZ"/>
    <s v="JURADO GARCIA AMY VALENTINA"/>
    <n v="1757374473"/>
    <x v="0"/>
    <x v="0"/>
    <x v="0"/>
    <x v="3"/>
    <x v="1"/>
    <s v="QUITO"/>
    <s v="COTOCOLLAO"/>
    <x v="1"/>
    <n v="1001959"/>
    <x v="0"/>
    <m/>
    <n v="37"/>
    <s v="0.00"/>
    <s v="0.00"/>
    <s v="0.00"/>
    <s v="0.00"/>
    <s v="0.00"/>
    <s v="0.00"/>
    <n v="37"/>
  </r>
  <r>
    <n v="1001850"/>
    <s v="MATRIZ"/>
    <s v="ESCOBAR LARA LIZANDRA NOEMI"/>
    <n v="1500420318"/>
    <x v="0"/>
    <x v="1"/>
    <x v="0"/>
    <x v="1"/>
    <x v="2"/>
    <s v="RIOBAMBA"/>
    <s v="MALDONADO"/>
    <x v="0"/>
    <n v="1001960"/>
    <x v="0"/>
    <m/>
    <n v="3"/>
    <s v="0.00"/>
    <s v="0.00"/>
    <s v="0.00"/>
    <s v="0.00"/>
    <s v="0.00"/>
    <s v="0.00"/>
    <n v="3"/>
  </r>
  <r>
    <n v="1001853"/>
    <s v="MATRIZ"/>
    <s v="LEON BASTIDAS LUZ VIVIANA"/>
    <n v="603631441"/>
    <x v="0"/>
    <x v="1"/>
    <x v="0"/>
    <x v="1"/>
    <x v="1"/>
    <s v="QUITO"/>
    <s v="COTOCOLLAO"/>
    <x v="1"/>
    <n v="1001962"/>
    <x v="0"/>
    <m/>
    <n v="448.41"/>
    <s v="0.00"/>
    <s v="0.00"/>
    <s v="0.00"/>
    <s v="0.00"/>
    <s v="0.00"/>
    <s v="0.00"/>
    <n v="448.41"/>
  </r>
  <r>
    <n v="1001855"/>
    <s v="MATRIZ"/>
    <s v="VIRACOCHA TOAZO EDGAR ROLANDO"/>
    <n v="1710529189"/>
    <x v="0"/>
    <x v="1"/>
    <x v="0"/>
    <x v="5"/>
    <x v="1"/>
    <s v="QUITO"/>
    <s v="COTOCOLLAO"/>
    <x v="1"/>
    <n v="1001963"/>
    <x v="0"/>
    <m/>
    <n v="9.07"/>
    <s v="0.00"/>
    <s v="0.00"/>
    <s v="0.00"/>
    <s v="114.00"/>
    <s v="0.00"/>
    <s v="0.00"/>
    <n v="123.07"/>
  </r>
  <r>
    <n v="1001856"/>
    <s v="MATRIZ"/>
    <s v="MENDEZ JUIÑA VICTOR ALCIDES"/>
    <n v="1707267439"/>
    <x v="0"/>
    <x v="0"/>
    <x v="0"/>
    <x v="1"/>
    <x v="1"/>
    <s v="QUITO"/>
    <s v="COTOCOLLAO"/>
    <x v="1"/>
    <n v="1001964"/>
    <x v="0"/>
    <m/>
    <n v="183"/>
    <s v="0.00"/>
    <s v="0.00"/>
    <s v="0.00"/>
    <s v="0.00"/>
    <s v="0.00"/>
    <s v="0.00"/>
    <n v="183"/>
  </r>
  <r>
    <n v="1001857"/>
    <s v="MATRIZ"/>
    <s v="TORO LEMA WALTER BRYAN"/>
    <n v="604198671"/>
    <x v="0"/>
    <x v="1"/>
    <x v="0"/>
    <x v="0"/>
    <x v="2"/>
    <s v="RIOBAMBA"/>
    <s v="LIZARZABURU"/>
    <x v="1"/>
    <n v="1001965"/>
    <x v="0"/>
    <m/>
    <n v="3"/>
    <s v="0.00"/>
    <s v="0.00"/>
    <s v="0.00"/>
    <s v="0.00"/>
    <s v="0.00"/>
    <s v="0.00"/>
    <n v="3"/>
  </r>
  <r>
    <n v="1001858"/>
    <s v="MATRIZ"/>
    <s v="SERRANO CANTOS KATHERINE JHOSMARY"/>
    <n v="605522051"/>
    <x v="0"/>
    <x v="1"/>
    <x v="0"/>
    <x v="0"/>
    <x v="2"/>
    <s v="CHUNCHI"/>
    <s v="CHUNCHI"/>
    <x v="1"/>
    <n v="1001966"/>
    <x v="0"/>
    <m/>
    <n v="3"/>
    <s v="0.00"/>
    <s v="0.00"/>
    <s v="0.00"/>
    <s v="0.00"/>
    <s v="0.00"/>
    <s v="0.00"/>
    <n v="3"/>
  </r>
  <r>
    <n v="1001795"/>
    <s v="MATRIZ"/>
    <s v="QUILO QUILO SILVIA CAROLINA"/>
    <n v="1724348790"/>
    <x v="1"/>
    <x v="1"/>
    <x v="0"/>
    <x v="0"/>
    <x v="1"/>
    <s v="QUITO"/>
    <s v="LLANO CHICO"/>
    <x v="0"/>
    <n v="1001967"/>
    <x v="0"/>
    <m/>
    <n v="24.88"/>
    <s v="0.00"/>
    <s v="0.00"/>
    <s v="0.00"/>
    <s v="0.00"/>
    <s v="0.00"/>
    <s v="0.00"/>
    <n v="24.88"/>
  </r>
  <r>
    <n v="1001859"/>
    <s v="MATRIZ"/>
    <s v="CUICHAN TACURI RICHARD ISRAEL "/>
    <n v="1723072755"/>
    <x v="0"/>
    <x v="1"/>
    <x v="0"/>
    <x v="0"/>
    <x v="1"/>
    <s v="QUITO"/>
    <s v="COTOCOLLAO"/>
    <x v="1"/>
    <n v="1001968"/>
    <x v="0"/>
    <m/>
    <n v="0.52"/>
    <s v="0.00"/>
    <s v="0.00"/>
    <s v="0.00"/>
    <s v="100.00"/>
    <s v="0.00"/>
    <s v="0.00"/>
    <n v="100.52"/>
  </r>
  <r>
    <n v="1001849"/>
    <s v="MATRIZ"/>
    <s v="CUICHAN TATAYO MARIA RAFAELA"/>
    <n v="1708935257"/>
    <x v="0"/>
    <x v="1"/>
    <x v="0"/>
    <x v="2"/>
    <x v="1"/>
    <s v="QUITO"/>
    <s v="COTOCOLLAO"/>
    <x v="1"/>
    <n v="1001969"/>
    <x v="0"/>
    <m/>
    <n v="41"/>
    <s v="0.00"/>
    <s v="0.00"/>
    <s v="0.00"/>
    <s v="0.00"/>
    <s v="0.00"/>
    <s v="0.00"/>
    <n v="41"/>
  </r>
  <r>
    <n v="1001852"/>
    <s v="MATRIZ"/>
    <s v="PABON SIERRA ELIUD SMITH"/>
    <n v="1001852"/>
    <x v="4"/>
    <x v="0"/>
    <x v="1"/>
    <x v="2"/>
    <x v="1"/>
    <s v="QUITO"/>
    <s v="COTOCOLLAO"/>
    <x v="1"/>
    <n v="1001970"/>
    <x v="0"/>
    <m/>
    <n v="6"/>
    <s v="0.00"/>
    <s v="0.00"/>
    <s v="0.00"/>
    <s v="0.00"/>
    <s v="0.00"/>
    <s v="0.00"/>
    <n v="6"/>
  </r>
  <r>
    <n v="1001860"/>
    <s v="MATRIZ"/>
    <s v="VARGAS CORDOBA SANTIAGO JAVIER"/>
    <n v="1717473985"/>
    <x v="0"/>
    <x v="0"/>
    <x v="0"/>
    <x v="2"/>
    <x v="1"/>
    <s v="QUITO"/>
    <s v="IÑAQUITO"/>
    <x v="1"/>
    <n v="1001971"/>
    <x v="0"/>
    <m/>
    <n v="13"/>
    <s v="0.00"/>
    <s v="0.00"/>
    <s v="0.00"/>
    <s v="0.00"/>
    <s v="0.00"/>
    <s v="0.00"/>
    <n v="13"/>
  </r>
  <r>
    <n v="1001861"/>
    <s v="MATRIZ"/>
    <s v="AGUALSACA HIERBABUENA VICTOR ISIDRO"/>
    <n v="605051671"/>
    <x v="0"/>
    <x v="0"/>
    <x v="0"/>
    <x v="1"/>
    <x v="2"/>
    <s v="RIOBAMBA"/>
    <s v="VELOZ"/>
    <x v="1"/>
    <n v="1001972"/>
    <x v="0"/>
    <m/>
    <n v="53.5"/>
    <s v="0.00"/>
    <s v="0.00"/>
    <s v="0.00"/>
    <s v="0.00"/>
    <s v="0.00"/>
    <s v="0.00"/>
    <n v="53.5"/>
  </r>
  <r>
    <n v="1001862"/>
    <s v="MATRIZ"/>
    <s v="MADRID BARRENO MARCELA LILIANA"/>
    <n v="602355885"/>
    <x v="0"/>
    <x v="1"/>
    <x v="0"/>
    <x v="0"/>
    <x v="5"/>
    <s v="GUAYAQUIL"/>
    <s v="CARBO (CONCEPCION)"/>
    <x v="1"/>
    <n v="1001974"/>
    <x v="0"/>
    <m/>
    <n v="2.0099999999999998"/>
    <s v="0.00"/>
    <s v="0.00"/>
    <s v="0.00"/>
    <s v="60.00"/>
    <s v="0.00"/>
    <s v="0.00"/>
    <n v="62.01"/>
  </r>
  <r>
    <n v="1001864"/>
    <s v="MATRIZ"/>
    <s v="PASMAY LLAMUCA SEGUNDO MANUEL "/>
    <n v="600078703"/>
    <x v="1"/>
    <x v="0"/>
    <x v="0"/>
    <x v="3"/>
    <x v="2"/>
    <s v="RIOBAMBA"/>
    <s v="LIZARZABURU"/>
    <x v="1"/>
    <n v="1001975"/>
    <x v="0"/>
    <m/>
    <n v="3"/>
    <s v="0.00"/>
    <s v="0.00"/>
    <s v="0.00"/>
    <s v="0.00"/>
    <s v="0.00"/>
    <s v="0.00"/>
    <n v="3"/>
  </r>
  <r>
    <n v="1001865"/>
    <s v="MATRIZ"/>
    <s v="MANZANO TIPAN NELSON RAMIRO"/>
    <n v="1727880807"/>
    <x v="0"/>
    <x v="1"/>
    <x v="0"/>
    <x v="1"/>
    <x v="1"/>
    <s v="QUITO"/>
    <s v="COTOCOLLAO"/>
    <x v="1"/>
    <n v="1001976"/>
    <x v="0"/>
    <m/>
    <n v="65.06"/>
    <s v="0.00"/>
    <s v="0.00"/>
    <s v="0.00"/>
    <s v="228.00"/>
    <s v="0.00"/>
    <s v="0.00"/>
    <n v="293.06"/>
  </r>
  <r>
    <n v="1001866"/>
    <s v="MATRIZ"/>
    <s v="CAIZA HIPO ANGEL ROLANDO "/>
    <n v="605153485"/>
    <x v="1"/>
    <x v="1"/>
    <x v="0"/>
    <x v="3"/>
    <x v="2"/>
    <s v="RIOBAMBA"/>
    <s v="CACHA (CAB EN MACHANGARA)"/>
    <x v="0"/>
    <n v="1001977"/>
    <x v="0"/>
    <m/>
    <n v="1629.49"/>
    <s v="0.00"/>
    <s v="0.00"/>
    <s v="0.00"/>
    <s v="0.00"/>
    <s v="0.00"/>
    <s v="0.05"/>
    <n v="1629.49"/>
  </r>
  <r>
    <n v="1001867"/>
    <s v="MATRIZ"/>
    <s v="CHITO PAGALO ROSA LUZMILA "/>
    <n v="603853763"/>
    <x v="0"/>
    <x v="1"/>
    <x v="0"/>
    <x v="1"/>
    <x v="2"/>
    <s v="RIOBAMBA"/>
    <s v="CALPI"/>
    <x v="0"/>
    <n v="1001978"/>
    <x v="0"/>
    <m/>
    <n v="48.02"/>
    <s v="0.00"/>
    <s v="0.00"/>
    <s v="0.00"/>
    <s v="100.00"/>
    <s v="0.00"/>
    <s v="0.00"/>
    <n v="148.02000000000001"/>
  </r>
  <r>
    <n v="1001868"/>
    <s v="MATRIZ"/>
    <s v="ASHQUI HUILCAREMA JUAN VAROTH"/>
    <n v="603630286"/>
    <x v="1"/>
    <x v="1"/>
    <x v="0"/>
    <x v="1"/>
    <x v="2"/>
    <s v="RIOBAMBA"/>
    <s v="CACHA (CAB EN MACHANGARA)"/>
    <x v="0"/>
    <n v="1001980"/>
    <x v="0"/>
    <m/>
    <n v="1580.27"/>
    <s v="0.00"/>
    <s v="0.00"/>
    <s v="0.00"/>
    <s v="0.00"/>
    <s v="0.00"/>
    <s v="0.04"/>
    <n v="1580.27"/>
  </r>
  <r>
    <n v="1001869"/>
    <s v="MATRIZ"/>
    <s v="TIUPUL SALAO FABIAN GONZALO"/>
    <n v="603568957"/>
    <x v="1"/>
    <x v="0"/>
    <x v="0"/>
    <x v="0"/>
    <x v="2"/>
    <s v="RIOBAMBA"/>
    <s v="VELASCO"/>
    <x v="1"/>
    <n v="1001981"/>
    <x v="0"/>
    <m/>
    <n v="4.38"/>
    <s v="0.00"/>
    <s v="0.00"/>
    <s v="0.00"/>
    <s v="261.00"/>
    <s v="0.00"/>
    <s v="0.00"/>
    <n v="265.38"/>
  </r>
  <r>
    <n v="1001870"/>
    <s v="MATRIZ"/>
    <s v="SIMBAÑA MORALES JUAN ANGEL"/>
    <n v="1715960967"/>
    <x v="0"/>
    <x v="0"/>
    <x v="0"/>
    <x v="1"/>
    <x v="1"/>
    <s v="QUITO"/>
    <s v="LA MAGDALENA"/>
    <x v="1"/>
    <n v="1001982"/>
    <x v="0"/>
    <m/>
    <n v="8.5"/>
    <s v="0.00"/>
    <s v="0.00"/>
    <s v="0.00"/>
    <s v="98.00"/>
    <s v="0.00"/>
    <s v="0.00"/>
    <n v="106.5"/>
  </r>
  <r>
    <n v="1001871"/>
    <s v="MATRIZ"/>
    <s v="BUS CATAR N82"/>
    <n v="1708857527001"/>
    <x v="0"/>
    <x v="0"/>
    <x v="0"/>
    <x v="2"/>
    <x v="1"/>
    <s v="QUITO"/>
    <s v="COTOCOLLAO"/>
    <x v="1"/>
    <n v="1001983"/>
    <x v="0"/>
    <m/>
    <n v="603.05999999999995"/>
    <s v="0.00"/>
    <s v="0.00"/>
    <s v="0.00"/>
    <s v="0.00"/>
    <s v="0.00"/>
    <s v="0.02"/>
    <n v="603.05999999999995"/>
  </r>
  <r>
    <n v="1001873"/>
    <s v="MATRIZ"/>
    <s v="CAMPAÑA GUAITA LAURA MARIA"/>
    <n v="503015976"/>
    <x v="0"/>
    <x v="1"/>
    <x v="0"/>
    <x v="1"/>
    <x v="1"/>
    <s v="QUITO"/>
    <s v="COTOCOLLAO"/>
    <x v="1"/>
    <n v="1001986"/>
    <x v="0"/>
    <m/>
    <n v="243.56"/>
    <s v="0.00"/>
    <s v="0.00"/>
    <s v="0.00"/>
    <s v="0.00"/>
    <s v="0.00"/>
    <s v="0.00"/>
    <n v="243.56"/>
  </r>
  <r>
    <n v="1001874"/>
    <s v="MATRIZ"/>
    <s v="MONTALVAN TOMALA HECTOR ISMAEL"/>
    <n v="2450946906"/>
    <x v="0"/>
    <x v="0"/>
    <x v="0"/>
    <x v="1"/>
    <x v="22"/>
    <s v="LA LIBERTAD"/>
    <s v="LA LIBERTAD"/>
    <x v="0"/>
    <n v="1001987"/>
    <x v="0"/>
    <m/>
    <n v="3.84"/>
    <s v="0.00"/>
    <s v="0.00"/>
    <s v="0.00"/>
    <s v="45.00"/>
    <s v="0.00"/>
    <s v="0.00"/>
    <n v="48.84"/>
  </r>
  <r>
    <n v="1001875"/>
    <s v="MATRIZ"/>
    <s v="ESPINOZA QUISHPE ALEXANDRA PATRICIA"/>
    <n v="1719682765"/>
    <x v="0"/>
    <x v="1"/>
    <x v="0"/>
    <x v="1"/>
    <x v="1"/>
    <s v="QUITO"/>
    <s v="COTOCOLLAO"/>
    <x v="1"/>
    <n v="1001990"/>
    <x v="0"/>
    <m/>
    <n v="452.03"/>
    <s v="0.00"/>
    <s v="0.00"/>
    <s v="0.00"/>
    <s v="0.00"/>
    <s v="0.00"/>
    <s v="0.00"/>
    <n v="452.03"/>
  </r>
  <r>
    <n v="1001876"/>
    <s v="MATRIZ"/>
    <s v="CEPEDA PASMAY EVELYN MISHELL"/>
    <n v="605322320"/>
    <x v="0"/>
    <x v="1"/>
    <x v="0"/>
    <x v="1"/>
    <x v="2"/>
    <s v="GUANO"/>
    <s v="EL ROSARIO"/>
    <x v="0"/>
    <n v="1001991"/>
    <x v="0"/>
    <m/>
    <n v="1.5"/>
    <s v="0.00"/>
    <s v="0.00"/>
    <s v="0.00"/>
    <s v="50.00"/>
    <s v="0.00"/>
    <s v="0.01"/>
    <n v="51.5"/>
  </r>
  <r>
    <n v="1001877"/>
    <s v="MATRIZ"/>
    <s v="MORA AYALA LIDIA BIBIANA"/>
    <n v="1723309884"/>
    <x v="0"/>
    <x v="1"/>
    <x v="0"/>
    <x v="2"/>
    <x v="1"/>
    <s v="QUITO"/>
    <s v="COTOCOLLAO"/>
    <x v="1"/>
    <n v="1001992"/>
    <x v="0"/>
    <m/>
    <n v="11"/>
    <s v="0.00"/>
    <s v="0.00"/>
    <s v="0.00"/>
    <s v="0.00"/>
    <s v="0.00"/>
    <s v="0.00"/>
    <n v="11"/>
  </r>
  <r>
    <n v="1001878"/>
    <s v="MATRIZ"/>
    <s v="LEON GUALAN ANA LUZMILA"/>
    <n v="604638528"/>
    <x v="1"/>
    <x v="1"/>
    <x v="0"/>
    <x v="1"/>
    <x v="2"/>
    <s v="RIOBAMBA"/>
    <s v="CACHA (CAB EN MACHANGARA)"/>
    <x v="0"/>
    <n v="1001993"/>
    <x v="0"/>
    <m/>
    <n v="8.51"/>
    <s v="0.00"/>
    <s v="0.00"/>
    <s v="0.00"/>
    <s v="70.00"/>
    <s v="0.00"/>
    <s v="0.00"/>
    <n v="78.510000000000005"/>
  </r>
  <r>
    <n v="1001879"/>
    <s v="MATRIZ"/>
    <s v="YUMICEBA YUNGAN FABIAN VICENTE"/>
    <n v="1756195382"/>
    <x v="0"/>
    <x v="0"/>
    <x v="0"/>
    <x v="1"/>
    <x v="2"/>
    <s v="RIOBAMBA"/>
    <s v="CACHA (CAB EN MACHANGARA)"/>
    <x v="0"/>
    <n v="1001994"/>
    <x v="0"/>
    <m/>
    <n v="6.2"/>
    <s v="0.00"/>
    <s v="0.00"/>
    <s v="0.00"/>
    <s v="0.00"/>
    <s v="0.00"/>
    <s v="0.00"/>
    <n v="6.2"/>
  </r>
  <r>
    <n v="1001880"/>
    <s v="MATRIZ"/>
    <s v="JACOME MACIAS BRYAN ALEJANDRO"/>
    <n v="1755411301"/>
    <x v="0"/>
    <x v="0"/>
    <x v="0"/>
    <x v="1"/>
    <x v="1"/>
    <s v="QUITO"/>
    <s v="COTOCOLLAO"/>
    <x v="1"/>
    <n v="1001995"/>
    <x v="0"/>
    <m/>
    <n v="8"/>
    <s v="0.00"/>
    <s v="0.00"/>
    <s v="0.00"/>
    <s v="0.00"/>
    <s v="0.00"/>
    <s v="0.00"/>
    <n v="8"/>
  </r>
  <r>
    <n v="1001881"/>
    <s v="MATRIZ"/>
    <s v="BARRIONUEVO ALVARADO DIEGO DANILO"/>
    <n v="603918293"/>
    <x v="0"/>
    <x v="0"/>
    <x v="0"/>
    <x v="2"/>
    <x v="2"/>
    <s v="RIOBAMBA"/>
    <s v="VELOZ"/>
    <x v="1"/>
    <n v="1001996"/>
    <x v="0"/>
    <m/>
    <n v="5.01"/>
    <s v="0.00"/>
    <s v="0.00"/>
    <s v="0.00"/>
    <s v="0.00"/>
    <s v="0.00"/>
    <s v="0.00"/>
    <n v="5.01"/>
  </r>
  <r>
    <n v="1001882"/>
    <s v="MATRIZ"/>
    <s v="TALLANA TALLANA JOSE MANUEL"/>
    <n v="1715723761"/>
    <x v="0"/>
    <x v="0"/>
    <x v="0"/>
    <x v="2"/>
    <x v="1"/>
    <s v="QUITO"/>
    <s v="CENTRO HISTORICO"/>
    <x v="1"/>
    <n v="1001997"/>
    <x v="0"/>
    <m/>
    <n v="1529.08"/>
    <s v="0.00"/>
    <s v="0.00"/>
    <s v="0.00"/>
    <s v="104.00"/>
    <s v="0.00"/>
    <s v="0.04"/>
    <n v="1633.08"/>
  </r>
  <r>
    <n v="1001883"/>
    <s v="MATRIZ"/>
    <s v="CHAVARREA PILCO DEYSI PRICILA"/>
    <n v="604211250"/>
    <x v="0"/>
    <x v="1"/>
    <x v="0"/>
    <x v="1"/>
    <x v="2"/>
    <s v="RIOBAMBA"/>
    <s v="LIZARZABURU"/>
    <x v="1"/>
    <n v="1001998"/>
    <x v="0"/>
    <m/>
    <n v="101.33"/>
    <s v="0.00"/>
    <s v="0.00"/>
    <s v="0.00"/>
    <s v="0.00"/>
    <s v="0.00"/>
    <s v="0.00"/>
    <n v="101.33"/>
  </r>
  <r>
    <n v="1001884"/>
    <s v="MATRIZ"/>
    <s v="ACHINA CALUGUILLIN LUIS ALBERTO"/>
    <n v="1709851842"/>
    <x v="0"/>
    <x v="1"/>
    <x v="0"/>
    <x v="2"/>
    <x v="1"/>
    <s v="QUITO"/>
    <s v="CENTRO HISTORICO"/>
    <x v="1"/>
    <n v="1001999"/>
    <x v="0"/>
    <m/>
    <n v="3"/>
    <s v="0.00"/>
    <s v="0.00"/>
    <s v="0.00"/>
    <s v="0.00"/>
    <s v="0.00"/>
    <s v="0.00"/>
    <n v="3"/>
  </r>
  <r>
    <n v="1001885"/>
    <s v="MATRIZ"/>
    <s v="BECERRA MARCILLO CINTHIA CAROLINA"/>
    <n v="1724264260"/>
    <x v="0"/>
    <x v="0"/>
    <x v="0"/>
    <x v="1"/>
    <x v="1"/>
    <s v="QUITO"/>
    <s v="CENTRO HISTORICO"/>
    <x v="1"/>
    <n v="1002000"/>
    <x v="0"/>
    <m/>
    <n v="4553.96"/>
    <s v="0.00"/>
    <s v="0.00"/>
    <s v="0.00"/>
    <s v="175.00"/>
    <s v="0.00"/>
    <s v="0.32"/>
    <n v="4728.96"/>
  </r>
  <r>
    <n v="1001886"/>
    <s v="MATRIZ"/>
    <s v="AGUALSACA GUALLAN MARIA HERMIDA"/>
    <n v="604413518"/>
    <x v="1"/>
    <x v="1"/>
    <x v="0"/>
    <x v="3"/>
    <x v="2"/>
    <s v="RIOBAMBA"/>
    <s v="PUNGALA"/>
    <x v="0"/>
    <n v="1002001"/>
    <x v="0"/>
    <m/>
    <n v="8"/>
    <s v="0.00"/>
    <s v="0.00"/>
    <s v="0.00"/>
    <s v="0.00"/>
    <s v="0.00"/>
    <s v="0.00"/>
    <n v="8"/>
  </r>
  <r>
    <n v="1001887"/>
    <s v="MATRIZ"/>
    <s v="MOYANO QUISHPI ROOSVELT SANTIAGO "/>
    <n v="650501935"/>
    <x v="1"/>
    <x v="1"/>
    <x v="0"/>
    <x v="2"/>
    <x v="2"/>
    <s v="RIOBAMBA"/>
    <s v="VELOZ"/>
    <x v="1"/>
    <n v="1002002"/>
    <x v="0"/>
    <m/>
    <n v="3"/>
    <s v="0.00"/>
    <s v="0.00"/>
    <s v="0.00"/>
    <s v="0.00"/>
    <s v="0.00"/>
    <s v="0.00"/>
    <n v="3"/>
  </r>
  <r>
    <n v="1001888"/>
    <s v="MATRIZ"/>
    <s v="ROLDAN DUQUILEMA MERCEDES "/>
    <n v="1712227568"/>
    <x v="0"/>
    <x v="1"/>
    <x v="0"/>
    <x v="2"/>
    <x v="2"/>
    <s v="GUAMOTE"/>
    <s v="PALMIRA"/>
    <x v="0"/>
    <n v="1002003"/>
    <x v="0"/>
    <m/>
    <n v="0.5"/>
    <s v="0.00"/>
    <s v="0.00"/>
    <s v="0.00"/>
    <s v="0.00"/>
    <s v="0.00"/>
    <s v="0.00"/>
    <n v="0.5"/>
  </r>
  <r>
    <n v="1001889"/>
    <s v="MATRIZ"/>
    <s v="ROBALINO FALCONI ANIBAL JAVIER"/>
    <n v="603225095"/>
    <x v="0"/>
    <x v="0"/>
    <x v="0"/>
    <x v="1"/>
    <x v="2"/>
    <s v="RIOBAMBA"/>
    <s v="LIZARZABURU"/>
    <x v="1"/>
    <n v="1002004"/>
    <x v="0"/>
    <m/>
    <n v="10.5"/>
    <s v="0.00"/>
    <s v="0.00"/>
    <s v="0.00"/>
    <s v="0.00"/>
    <s v="0.00"/>
    <s v="0.00"/>
    <n v="10.5"/>
  </r>
  <r>
    <n v="1001890"/>
    <s v="MATRIZ"/>
    <s v="YUQUILEMA GUARACA ROSA INES"/>
    <n v="605114941"/>
    <x v="0"/>
    <x v="1"/>
    <x v="0"/>
    <x v="2"/>
    <x v="2"/>
    <s v="GUAMOTE"/>
    <s v="PALMIRA"/>
    <x v="0"/>
    <n v="1002005"/>
    <x v="0"/>
    <m/>
    <n v="3"/>
    <s v="0.00"/>
    <s v="0.00"/>
    <s v="0.00"/>
    <s v="0.00"/>
    <s v="0.00"/>
    <s v="0.00"/>
    <n v="3"/>
  </r>
  <r>
    <n v="1001891"/>
    <s v="MATRIZ"/>
    <s v="PONTON LUNA MARIA VERONICA"/>
    <n v="603005661"/>
    <x v="0"/>
    <x v="1"/>
    <x v="0"/>
    <x v="0"/>
    <x v="2"/>
    <s v="RIOBAMBA"/>
    <s v="VELOZ"/>
    <x v="1"/>
    <n v="1002006"/>
    <x v="0"/>
    <m/>
    <n v="1420.11"/>
    <s v="0.00"/>
    <s v="0.00"/>
    <s v="0.00"/>
    <s v="0.00"/>
    <s v="0.00"/>
    <s v="0.04"/>
    <n v="1420.11"/>
  </r>
  <r>
    <n v="1001892"/>
    <s v="MATRIZ"/>
    <s v="LEMACHE CACUANGO ANGEL MOISES"/>
    <n v="1729089712"/>
    <x v="0"/>
    <x v="0"/>
    <x v="0"/>
    <x v="1"/>
    <x v="1"/>
    <s v="QUITO"/>
    <s v="LA MAGDALENA"/>
    <x v="1"/>
    <n v="1002007"/>
    <x v="0"/>
    <m/>
    <n v="3"/>
    <s v="0.00"/>
    <s v="0.00"/>
    <s v="0.00"/>
    <s v="95.00"/>
    <s v="0.00"/>
    <s v="0.00"/>
    <n v="98"/>
  </r>
  <r>
    <n v="1001893"/>
    <s v="MATRIZ"/>
    <s v="YAUCAN YAGLOA MARIA YOLANDA "/>
    <n v="603552407"/>
    <x v="1"/>
    <x v="1"/>
    <x v="0"/>
    <x v="1"/>
    <x v="2"/>
    <s v="RIOBAMBA"/>
    <s v="LICTO"/>
    <x v="0"/>
    <n v="1002008"/>
    <x v="0"/>
    <m/>
    <n v="33.04"/>
    <s v="0.00"/>
    <s v="0.00"/>
    <s v="0.00"/>
    <s v="0.00"/>
    <s v="0.00"/>
    <s v="0.00"/>
    <n v="33.04"/>
  </r>
  <r>
    <n v="1001894"/>
    <s v="MATRIZ"/>
    <s v="ARMAS BRITO ANGEL VINICIO"/>
    <n v="603892704"/>
    <x v="0"/>
    <x v="0"/>
    <x v="0"/>
    <x v="1"/>
    <x v="2"/>
    <s v="RIOBAMBA"/>
    <s v="LIZARZABURU"/>
    <x v="1"/>
    <n v="1002009"/>
    <x v="0"/>
    <m/>
    <n v="405.04"/>
    <s v="0.00"/>
    <s v="0.00"/>
    <s v="0.00"/>
    <s v="0.00"/>
    <s v="0.00"/>
    <s v="0.00"/>
    <n v="405.04"/>
  </r>
  <r>
    <n v="1001895"/>
    <s v="MATRIZ"/>
    <s v="PUCACHAQUI SIGCHA SEGUNDO JULIAN"/>
    <n v="1705961355"/>
    <x v="0"/>
    <x v="1"/>
    <x v="0"/>
    <x v="2"/>
    <x v="1"/>
    <s v="QUITO"/>
    <s v="COTOCOLLAO"/>
    <x v="1"/>
    <n v="1002010"/>
    <x v="0"/>
    <m/>
    <n v="8.0299999999999994"/>
    <s v="0.00"/>
    <s v="0.00"/>
    <s v="0.00"/>
    <s v="1,030.00"/>
    <s v="0.00"/>
    <s v="0.01"/>
    <n v="1038.03"/>
  </r>
  <r>
    <n v="1001896"/>
    <s v="MATRIZ"/>
    <s v="PALLO SHUGULI LUIS GONZALO"/>
    <n v="1712174083"/>
    <x v="0"/>
    <x v="1"/>
    <x v="0"/>
    <x v="1"/>
    <x v="1"/>
    <s v="QUITO"/>
    <s v="COTOCOLLAO"/>
    <x v="1"/>
    <n v="1002011"/>
    <x v="0"/>
    <m/>
    <n v="3"/>
    <s v="0.00"/>
    <s v="0.00"/>
    <s v="0.00"/>
    <s v="0.00"/>
    <s v="0.00"/>
    <s v="0.00"/>
    <n v="3"/>
  </r>
  <r>
    <n v="1001897"/>
    <s v="MATRIZ"/>
    <s v="BAGUA ATI ALEX CHRISTIAN"/>
    <n v="603963463"/>
    <x v="1"/>
    <x v="1"/>
    <x v="0"/>
    <x v="1"/>
    <x v="2"/>
    <s v="COLTA"/>
    <s v="SICALPA"/>
    <x v="1"/>
    <n v="1002012"/>
    <x v="0"/>
    <m/>
    <n v="3"/>
    <s v="0.00"/>
    <s v="0.00"/>
    <s v="0.00"/>
    <s v="0.00"/>
    <s v="0.00"/>
    <s v="0.00"/>
    <n v="3"/>
  </r>
  <r>
    <n v="1001898"/>
    <s v="MATRIZ"/>
    <s v="ROSERO MARCILLO DANIELA ELIZABETH"/>
    <n v="1727335190"/>
    <x v="0"/>
    <x v="1"/>
    <x v="0"/>
    <x v="1"/>
    <x v="1"/>
    <s v="QUITO"/>
    <s v="CENTRO HISTORICO"/>
    <x v="1"/>
    <n v="1002013"/>
    <x v="0"/>
    <m/>
    <n v="3"/>
    <s v="0.00"/>
    <s v="0.00"/>
    <s v="0.00"/>
    <s v="0.00"/>
    <s v="0.00"/>
    <s v="0.00"/>
    <n v="3"/>
  </r>
  <r>
    <n v="1001899"/>
    <s v="MATRIZ"/>
    <s v="TOABANDA TUABANDA LAURA PATRICIA"/>
    <n v="605141639"/>
    <x v="1"/>
    <x v="1"/>
    <x v="0"/>
    <x v="1"/>
    <x v="2"/>
    <s v="RIOBAMBA"/>
    <s v="CACHA (CAB EN MACHANGARA)"/>
    <x v="0"/>
    <n v="1002014"/>
    <x v="0"/>
    <m/>
    <n v="3"/>
    <s v="0.00"/>
    <s v="0.00"/>
    <s v="0.00"/>
    <s v="0.00"/>
    <s v="0.00"/>
    <s v="0.00"/>
    <n v="3"/>
  </r>
  <r>
    <n v="1001900"/>
    <s v="MATRIZ"/>
    <s v="CARRILLO CARRILLO JUAN "/>
    <n v="604046912"/>
    <x v="1"/>
    <x v="0"/>
    <x v="0"/>
    <x v="2"/>
    <x v="2"/>
    <s v="RIOBAMBA"/>
    <s v="YARUQUIES"/>
    <x v="1"/>
    <n v="1002015"/>
    <x v="0"/>
    <m/>
    <n v="2"/>
    <s v="0.00"/>
    <s v="0.00"/>
    <s v="0.00"/>
    <s v="0.00"/>
    <s v="0.00"/>
    <s v="0.00"/>
    <n v="2"/>
  </r>
  <r>
    <n v="1001901"/>
    <s v="MATRIZ"/>
    <s v="FEDERACIÓN DE PUEBLOS INDIGENAS DE LA NACION PURUHA CACHA "/>
    <n v="691708527001"/>
    <x v="1"/>
    <x v="0"/>
    <x v="0"/>
    <x v="2"/>
    <x v="2"/>
    <s v="RIOBAMBA"/>
    <s v="CACHA (CAB EN MACHANGARA)"/>
    <x v="0"/>
    <n v="1002016"/>
    <x v="0"/>
    <m/>
    <n v="1"/>
    <s v="0.00"/>
    <s v="0.00"/>
    <s v="0.00"/>
    <s v="0.00"/>
    <s v="0.00"/>
    <s v="0.00"/>
    <n v="1"/>
  </r>
  <r>
    <n v="1001902"/>
    <s v="MATRIZ"/>
    <s v="NEGRETE COCHA NELLY MARGOTH"/>
    <n v="1755018148"/>
    <x v="0"/>
    <x v="1"/>
    <x v="0"/>
    <x v="1"/>
    <x v="11"/>
    <s v="SAQUISILI"/>
    <s v="SAQUISILI"/>
    <x v="1"/>
    <n v="1002017"/>
    <x v="0"/>
    <m/>
    <n v="3"/>
    <s v="0.00"/>
    <s v="0.00"/>
    <s v="0.00"/>
    <s v="0.00"/>
    <s v="0.00"/>
    <s v="0.00"/>
    <n v="3"/>
  </r>
  <r>
    <n v="1001903"/>
    <s v="MATRIZ"/>
    <s v="CICLóN FAMILIAR"/>
    <n v="603748021001"/>
    <x v="0"/>
    <x v="0"/>
    <x v="0"/>
    <x v="2"/>
    <x v="1"/>
    <s v="QUITO"/>
    <s v="EL INCA"/>
    <x v="1"/>
    <n v="1002018"/>
    <x v="0"/>
    <m/>
    <n v="2"/>
    <s v="0.00"/>
    <s v="0.00"/>
    <s v="0.00"/>
    <s v="0.00"/>
    <s v="0.00"/>
    <s v="0.00"/>
    <n v="2"/>
  </r>
  <r>
    <n v="1001905"/>
    <s v="MATRIZ"/>
    <s v="AREVALO MOPOSITA MARTHA SUSANA"/>
    <n v="201135076"/>
    <x v="0"/>
    <x v="1"/>
    <x v="0"/>
    <x v="2"/>
    <x v="0"/>
    <s v="GUARANDA"/>
    <s v="GABRIEL IGNACIO VEINTIMILLA"/>
    <x v="1"/>
    <n v="1002020"/>
    <x v="0"/>
    <m/>
    <n v="28"/>
    <s v="0.00"/>
    <s v="0.00"/>
    <s v="0.00"/>
    <s v="0.00"/>
    <s v="0.00"/>
    <s v="0.00"/>
    <n v="28"/>
  </r>
  <r>
    <n v="1001906"/>
    <s v="MATRIZ"/>
    <s v="NAZATE MUEPAS KAREN ELIANA"/>
    <n v="401949839"/>
    <x v="0"/>
    <x v="1"/>
    <x v="0"/>
    <x v="2"/>
    <x v="1"/>
    <s v="QUITO"/>
    <s v="COTOCOLLAO"/>
    <x v="1"/>
    <n v="1002021"/>
    <x v="0"/>
    <m/>
    <n v="68.010000000000005"/>
    <s v="0.00"/>
    <s v="0.00"/>
    <s v="0.00"/>
    <s v="280.00"/>
    <s v="0.00"/>
    <s v="0.00"/>
    <n v="348.01"/>
  </r>
  <r>
    <n v="1001907"/>
    <s v="MATRIZ"/>
    <s v="CAMPO GUAJAN JOSE MANUEL"/>
    <n v="1712634276"/>
    <x v="0"/>
    <x v="0"/>
    <x v="0"/>
    <x v="2"/>
    <x v="7"/>
    <s v="OTAVALO"/>
    <s v="JORDAN"/>
    <x v="1"/>
    <n v="1002022"/>
    <x v="0"/>
    <m/>
    <n v="3"/>
    <s v="0.00"/>
    <s v="0.00"/>
    <s v="0.00"/>
    <s v="0.00"/>
    <s v="0.00"/>
    <s v="0.00"/>
    <n v="3"/>
  </r>
  <r>
    <n v="1001912"/>
    <s v="MATRIZ"/>
    <s v="BASTIDAS BASTIDAS FRANCISCO JAVIER"/>
    <n v="1717726010"/>
    <x v="0"/>
    <x v="1"/>
    <x v="0"/>
    <x v="1"/>
    <x v="1"/>
    <s v="QUITO"/>
    <s v="COTOCOLLAO"/>
    <x v="1"/>
    <n v="1002023"/>
    <x v="0"/>
    <m/>
    <n v="3"/>
    <s v="0.00"/>
    <s v="0.00"/>
    <s v="0.00"/>
    <s v="0.00"/>
    <s v="0.00"/>
    <s v="0.00"/>
    <n v="3"/>
  </r>
  <r>
    <n v="1001913"/>
    <s v="MATRIZ"/>
    <s v="VIZCAINO GARCIA KEVIN FERNANDO"/>
    <n v="1728183110"/>
    <x v="0"/>
    <x v="0"/>
    <x v="0"/>
    <x v="1"/>
    <x v="1"/>
    <s v="QUITO"/>
    <s v="PIFO"/>
    <x v="0"/>
    <n v="1002024"/>
    <x v="0"/>
    <m/>
    <n v="3"/>
    <s v="0.00"/>
    <s v="0.00"/>
    <s v="0.00"/>
    <s v="0.00"/>
    <s v="0.00"/>
    <s v="0.00"/>
    <n v="3"/>
  </r>
  <r>
    <n v="1001914"/>
    <s v="MATRIZ"/>
    <s v="GRANDA ZAMBRANO MAYRA ELIZABETH"/>
    <n v="603980368"/>
    <x v="0"/>
    <x v="1"/>
    <x v="0"/>
    <x v="1"/>
    <x v="2"/>
    <s v="RIOBAMBA"/>
    <s v="VELOZ"/>
    <x v="1"/>
    <n v="1002025"/>
    <x v="0"/>
    <m/>
    <n v="1"/>
    <s v="0.00"/>
    <s v="0.00"/>
    <s v="0.00"/>
    <s v="0.00"/>
    <s v="0.00"/>
    <s v="0.00"/>
    <n v="1"/>
  </r>
  <r>
    <n v="1001915"/>
    <s v="MATRIZ"/>
    <s v="ESPINOZA GAVIN HILDA ALICIA"/>
    <n v="605184274"/>
    <x v="0"/>
    <x v="1"/>
    <x v="0"/>
    <x v="2"/>
    <x v="2"/>
    <s v="RIOBAMBA"/>
    <s v="SAN JUAN"/>
    <x v="0"/>
    <n v="1002026"/>
    <x v="0"/>
    <m/>
    <n v="121"/>
    <s v="0.00"/>
    <s v="0.00"/>
    <s v="0.00"/>
    <s v="0.00"/>
    <s v="0.00"/>
    <s v="0.00"/>
    <n v="121"/>
  </r>
  <r>
    <n v="1001916"/>
    <s v="MATRIZ"/>
    <s v="PALLO PISUÑA OSCAR SANTIAGO"/>
    <n v="1752483659"/>
    <x v="0"/>
    <x v="1"/>
    <x v="0"/>
    <x v="1"/>
    <x v="1"/>
    <s v="QUITO"/>
    <s v="POMASQUI"/>
    <x v="0"/>
    <n v="1002027"/>
    <x v="0"/>
    <m/>
    <n v="3"/>
    <s v="0.00"/>
    <s v="0.00"/>
    <s v="0.00"/>
    <s v="0.00"/>
    <s v="0.00"/>
    <s v="0.00"/>
    <n v="3"/>
  </r>
  <r>
    <n v="1001917"/>
    <s v="MATRIZ"/>
    <s v="CANDO HERRERA ALEXIS FERNANDO"/>
    <n v="604607317"/>
    <x v="0"/>
    <x v="0"/>
    <x v="0"/>
    <x v="1"/>
    <x v="2"/>
    <s v="RIOBAMBA"/>
    <s v="LIZARZABURU"/>
    <x v="1"/>
    <n v="1002028"/>
    <x v="0"/>
    <m/>
    <n v="3"/>
    <s v="0.00"/>
    <s v="0.00"/>
    <s v="0.00"/>
    <s v="0.00"/>
    <s v="0.00"/>
    <s v="0.00"/>
    <n v="3"/>
  </r>
  <r>
    <n v="1001918"/>
    <s v="MATRIZ"/>
    <s v="YAGUARSHUNGO MAIGUA MARIA HILDA"/>
    <n v="603422122"/>
    <x v="1"/>
    <x v="1"/>
    <x v="0"/>
    <x v="2"/>
    <x v="2"/>
    <s v="RIOBAMBA"/>
    <s v="FLORES"/>
    <x v="0"/>
    <n v="1002029"/>
    <x v="0"/>
    <m/>
    <n v="104.5"/>
    <s v="0.00"/>
    <s v="0.00"/>
    <s v="0.00"/>
    <s v="0.00"/>
    <s v="0.00"/>
    <s v="0.00"/>
    <n v="104.5"/>
  </r>
  <r>
    <n v="1001919"/>
    <s v="MATRIZ"/>
    <s v="TENEMAZA GONZALEZ CARLOTA DOLORES "/>
    <n v="603019456"/>
    <x v="0"/>
    <x v="1"/>
    <x v="0"/>
    <x v="0"/>
    <x v="1"/>
    <s v="QUITO"/>
    <s v="PIFO"/>
    <x v="0"/>
    <n v="1002030"/>
    <x v="0"/>
    <m/>
    <n v="3928.88"/>
    <s v="0.00"/>
    <s v="0.00"/>
    <s v="0.00"/>
    <s v="0.00"/>
    <s v="0.00"/>
    <s v="0.22"/>
    <n v="3928.88"/>
  </r>
  <r>
    <n v="1001920"/>
    <s v="MATRIZ"/>
    <s v="BALSECA OLIVO DANNY KLINGER"/>
    <n v="602260572"/>
    <x v="0"/>
    <x v="1"/>
    <x v="0"/>
    <x v="0"/>
    <x v="2"/>
    <s v="PENIPE"/>
    <s v="EL ALTAR"/>
    <x v="0"/>
    <n v="1002031"/>
    <x v="0"/>
    <m/>
    <n v="3928.88"/>
    <s v="0.00"/>
    <s v="0.00"/>
    <s v="0.00"/>
    <s v="0.00"/>
    <s v="0.00"/>
    <s v="0.22"/>
    <n v="3928.88"/>
  </r>
  <r>
    <n v="1001921"/>
    <s v="MATRIZ"/>
    <s v="BANCO COMUNAL DE APOYO"/>
    <n v="1792863708001"/>
    <x v="1"/>
    <x v="0"/>
    <x v="0"/>
    <x v="3"/>
    <x v="1"/>
    <s v="QUITO"/>
    <s v="CHILLOGALLO"/>
    <x v="1"/>
    <n v="1002032"/>
    <x v="0"/>
    <m/>
    <n v="3"/>
    <s v="0.00"/>
    <s v="0.00"/>
    <s v="0.00"/>
    <s v="0.00"/>
    <s v="0.00"/>
    <s v="0.00"/>
    <n v="3"/>
  </r>
  <r>
    <n v="1001922"/>
    <s v="MATRIZ"/>
    <s v="VILLACIS SIGCHA KELLY ALAHIS"/>
    <n v="1751384247"/>
    <x v="0"/>
    <x v="1"/>
    <x v="0"/>
    <x v="1"/>
    <x v="1"/>
    <s v="QUITO"/>
    <s v="COTOCOLLAO"/>
    <x v="1"/>
    <n v="1002033"/>
    <x v="0"/>
    <m/>
    <n v="3"/>
    <s v="0.00"/>
    <s v="0.00"/>
    <s v="0.00"/>
    <s v="0.00"/>
    <s v="0.00"/>
    <s v="0.00"/>
    <n v="3"/>
  </r>
  <r>
    <n v="1001923"/>
    <s v="MATRIZ"/>
    <s v="SHUGULI SIMBAÑA WASHINGTON GEOVANNY"/>
    <n v="1716138712"/>
    <x v="0"/>
    <x v="0"/>
    <x v="0"/>
    <x v="5"/>
    <x v="1"/>
    <s v="QUITO"/>
    <s v="COTOCOLLAO"/>
    <x v="1"/>
    <n v="1002034"/>
    <x v="0"/>
    <m/>
    <n v="16851.22"/>
    <s v="0.00"/>
    <s v="0.00"/>
    <s v="0.00"/>
    <s v="600.00"/>
    <s v="0.00"/>
    <s v="1.41"/>
    <n v="17451.22"/>
  </r>
  <r>
    <n v="1001924"/>
    <s v="MATRIZ"/>
    <s v="GUAMAN DAQUILEMA ANA LUISA"/>
    <n v="602692782"/>
    <x v="1"/>
    <x v="1"/>
    <x v="0"/>
    <x v="2"/>
    <x v="2"/>
    <s v="GUAMOTE"/>
    <s v="PALMIRA"/>
    <x v="0"/>
    <n v="1002035"/>
    <x v="0"/>
    <m/>
    <n v="3.01"/>
    <s v="0.00"/>
    <s v="0.00"/>
    <s v="0.00"/>
    <s v="100.00"/>
    <s v="0.00"/>
    <s v="0.00"/>
    <n v="103.01"/>
  </r>
  <r>
    <n v="1001926"/>
    <s v="MATRIZ"/>
    <s v="CAIÑO LLAGSHA MICHELLE ALEXANDRA"/>
    <n v="107865123"/>
    <x v="0"/>
    <x v="1"/>
    <x v="0"/>
    <x v="1"/>
    <x v="1"/>
    <s v="QUITO"/>
    <s v="COTOCOLLAO"/>
    <x v="1"/>
    <n v="1002036"/>
    <x v="0"/>
    <m/>
    <n v="9137.5300000000007"/>
    <s v="0.00"/>
    <s v="0.00"/>
    <s v="0.00"/>
    <s v="367.00"/>
    <s v="0.00"/>
    <s v="0.77"/>
    <n v="9504.5300000000007"/>
  </r>
  <r>
    <n v="1001927"/>
    <s v="MATRIZ"/>
    <s v="CAYAMBE AGUALSACA ROSA ELENA"/>
    <n v="606350619"/>
    <x v="0"/>
    <x v="1"/>
    <x v="0"/>
    <x v="1"/>
    <x v="2"/>
    <s v="RIOBAMBA"/>
    <s v="CACHA (CAB EN MACHANGARA)"/>
    <x v="0"/>
    <n v="1002037"/>
    <x v="0"/>
    <m/>
    <n v="3.5"/>
    <s v="0.00"/>
    <s v="0.00"/>
    <s v="0.00"/>
    <s v="0.00"/>
    <s v="0.00"/>
    <s v="0.00"/>
    <n v="3.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
  <r>
    <s v="MATRIZ"/>
    <x v="0"/>
    <m/>
    <s v="TAYUPANTA ESPINEL LUIS ANTONIO"/>
    <x v="0"/>
    <n v="1723540017"/>
    <x v="0"/>
    <x v="0"/>
    <x v="0"/>
    <x v="0"/>
    <s v="QUITO"/>
    <s v="SAN BLAS"/>
    <x v="0"/>
    <s v="Original"/>
    <n v="1000035"/>
    <n v="1015"/>
    <s v="Activa"/>
    <s v="Anticpado"/>
    <n v="219"/>
    <d v="2019-12-26T00:00:00"/>
    <d v="2022-10-06T00:00:00"/>
    <n v="30"/>
    <s v="360.00"/>
    <s v="0.00"/>
    <s v="12.00"/>
    <s v="0.33"/>
    <s v="334.95"/>
    <s v="0.00"/>
    <s v="334.95"/>
    <s v="262.68"/>
    <n v="1000"/>
    <s v="0.00"/>
    <s v="1,262.68"/>
  </r>
  <r>
    <s v="MATRIZ"/>
    <x v="1"/>
    <m/>
    <s v="NORBERT NOEL CAMILLERI "/>
    <x v="1"/>
    <n v="756938039"/>
    <x v="0"/>
    <x v="1"/>
    <x v="1"/>
    <x v="0"/>
    <s v="QUITO"/>
    <s v="TURUBAMBA"/>
    <x v="0"/>
    <s v="Original"/>
    <n v="1000036"/>
    <n v="1015"/>
    <s v="Activa"/>
    <s v="Anticpado"/>
    <n v="219"/>
    <d v="2019-12-26T00:00:00"/>
    <d v="2022-10-06T00:00:00"/>
    <n v="43"/>
    <s v="360.00"/>
    <s v="0.00"/>
    <s v="12.00"/>
    <s v="0.33"/>
    <s v="334.95"/>
    <s v="0.00"/>
    <s v="334.95"/>
    <s v="262.68"/>
    <n v="1000"/>
    <s v="0.00"/>
    <s v="1,262.68"/>
  </r>
  <r>
    <s v="MATRIZ"/>
    <x v="2"/>
    <n v="1001205"/>
    <s v="GALARZA SANGUANO JESUS FRANCISCO"/>
    <x v="0"/>
    <n v="1708705387"/>
    <x v="0"/>
    <x v="0"/>
    <x v="1"/>
    <x v="0"/>
    <s v="QUITO"/>
    <s v="COTOCOLLAO"/>
    <x v="0"/>
    <s v="Original"/>
    <n v="1000181"/>
    <n v="390"/>
    <s v="Activa"/>
    <s v="Vencimiento"/>
    <n v="28"/>
    <d v="2021-03-04T00:00:00"/>
    <d v="2022-03-29T00:00:00"/>
    <n v="56"/>
    <s v="360.00"/>
    <s v="0.00"/>
    <s v="12.00"/>
    <s v="2.00"/>
    <s v="780.00"/>
    <s v="0.00"/>
    <s v="0.00"/>
    <s v="724.00"/>
    <n v="6000"/>
    <s v="0.00"/>
    <s v="6,724.00"/>
  </r>
  <r>
    <s v="MATRIZ"/>
    <x v="3"/>
    <n v="1000100"/>
    <s v="VALLEJO MARTINEZ MONICA LIZBETH"/>
    <x v="2"/>
    <n v="604177188"/>
    <x v="1"/>
    <x v="0"/>
    <x v="2"/>
    <x v="1"/>
    <s v="RIOBAMBA"/>
    <s v="LIZARZABURU"/>
    <x v="0"/>
    <s v="Original"/>
    <n v="1000186"/>
    <n v="361"/>
    <s v="Activa"/>
    <s v="Vencimiento"/>
    <n v="7"/>
    <d v="2021-03-12T00:00:00"/>
    <d v="2022-03-08T00:00:00"/>
    <n v="31"/>
    <s v="360.00"/>
    <s v="0.00"/>
    <s v="12.00"/>
    <s v="7.67"/>
    <s v="2,768.87"/>
    <s v="0.00"/>
    <s v="0.00"/>
    <s v="2,715.18"/>
    <n v="23000"/>
    <s v="0.00"/>
    <s v="25,715.18"/>
  </r>
  <r>
    <s v="MATRIZ"/>
    <x v="4"/>
    <n v="1000257"/>
    <s v="PAUCAR SINCHE JUAN MANUEL"/>
    <x v="2"/>
    <n v="104435128"/>
    <x v="0"/>
    <x v="0"/>
    <x v="1"/>
    <x v="0"/>
    <s v="QUITO"/>
    <s v="COTOCOLLAO"/>
    <x v="0"/>
    <s v="Original"/>
    <n v="1000187"/>
    <n v="381"/>
    <s v="Activa"/>
    <s v="Anticpado"/>
    <n v="34"/>
    <d v="2021-03-19T00:00:00"/>
    <d v="2022-04-04T00:00:00"/>
    <n v="39"/>
    <s v="360.00"/>
    <s v="0.00"/>
    <s v="12.50"/>
    <s v="13.89"/>
    <s v="5,292.09"/>
    <s v="0.00"/>
    <s v="5,292.09"/>
    <s v="4,819.83"/>
    <n v="40000"/>
    <s v="0.00"/>
    <s v="44,819.83"/>
  </r>
  <r>
    <s v="MATRIZ"/>
    <x v="5"/>
    <n v="1001228"/>
    <s v="URQUIZO VALDEZ ANA MARIA"/>
    <x v="2"/>
    <n v="1717314098"/>
    <x v="1"/>
    <x v="0"/>
    <x v="0"/>
    <x v="1"/>
    <s v="RIOBAMBA"/>
    <s v="CACHA (CAB EN MACHANGARA)"/>
    <x v="1"/>
    <s v="Original"/>
    <n v="1000188"/>
    <n v="381"/>
    <s v="Activa"/>
    <s v="Anticpado"/>
    <n v="34"/>
    <d v="2021-03-19T00:00:00"/>
    <d v="2022-04-04T00:00:00"/>
    <n v="40"/>
    <s v="360.00"/>
    <s v="0.00"/>
    <s v="12.50"/>
    <s v="13.89"/>
    <s v="5,292.09"/>
    <s v="0.00"/>
    <s v="5,292.09"/>
    <s v="4,819.83"/>
    <n v="40000"/>
    <s v="0.00"/>
    <s v="44,819.83"/>
  </r>
  <r>
    <s v="MATRIZ"/>
    <x v="6"/>
    <n v="1001233"/>
    <s v="TREJO SIMBAÑA CARMEN SUSANA"/>
    <x v="0"/>
    <n v="1705194163"/>
    <x v="1"/>
    <x v="0"/>
    <x v="0"/>
    <x v="0"/>
    <s v="QUITO"/>
    <s v="COTOCOLLAO"/>
    <x v="0"/>
    <s v="Original"/>
    <n v="1000191"/>
    <n v="362"/>
    <s v="Activa"/>
    <s v="Anticpado"/>
    <n v="22"/>
    <d v="2021-03-26T00:00:00"/>
    <d v="2022-03-23T00:00:00"/>
    <n v="60"/>
    <s v="360.00"/>
    <s v="0.00"/>
    <s v="12.00"/>
    <s v="5.00"/>
    <s v="1,810.00"/>
    <s v="0.00"/>
    <s v="1,810.00"/>
    <s v="1,700.00"/>
    <n v="15000"/>
    <s v="0.00"/>
    <s v="16,700.00"/>
  </r>
  <r>
    <s v="MATRIZ"/>
    <x v="7"/>
    <n v="1000512"/>
    <s v="TOAZO LEINES TERESA DE LOURDES"/>
    <x v="2"/>
    <n v="1706080809"/>
    <x v="1"/>
    <x v="0"/>
    <x v="1"/>
    <x v="0"/>
    <s v="QUITO"/>
    <s v="COTOCOLLAO"/>
    <x v="0"/>
    <s v="Original"/>
    <n v="1000194"/>
    <n v="361"/>
    <s v="Activa"/>
    <s v="Vencimiento"/>
    <n v="36"/>
    <d v="2021-04-10T00:00:00"/>
    <d v="2022-04-06T00:00:00"/>
    <n v="61"/>
    <s v="360.00"/>
    <s v="0.00"/>
    <s v="9.50"/>
    <s v="0.17"/>
    <s v="61.37"/>
    <s v="0.00"/>
    <s v="0.00"/>
    <s v="55.25"/>
    <n v="630"/>
    <s v="0.00"/>
    <s v="685.25"/>
  </r>
  <r>
    <s v="MATRIZ"/>
    <x v="8"/>
    <n v="341000008"/>
    <s v="MINISTERIO DEL CORO ACHIKLLA PACHA"/>
    <x v="2"/>
    <n v="603003633"/>
    <x v="1"/>
    <x v="0"/>
    <x v="1"/>
    <x v="0"/>
    <s v="QUITO"/>
    <s v="COTOCOLLAO"/>
    <x v="0"/>
    <s v="Original"/>
    <n v="1000195"/>
    <n v="365"/>
    <s v="Activa"/>
    <s v="Vencimiento"/>
    <n v="43"/>
    <d v="2021-04-13T00:00:00"/>
    <d v="2022-04-13T00:00:00"/>
    <n v="45"/>
    <s v="360.00"/>
    <s v="0.00"/>
    <s v="11.50"/>
    <s v="1.68"/>
    <s v="613.20"/>
    <s v="0.00"/>
    <s v="0.00"/>
    <s v="540.96"/>
    <n v="5268"/>
    <s v="0.00"/>
    <s v="5,808.96"/>
  </r>
  <r>
    <s v="MATRIZ"/>
    <x v="9"/>
    <m/>
    <s v="MOYON VARGAS MARIA CARMEN"/>
    <x v="0"/>
    <n v="603108002"/>
    <x v="1"/>
    <x v="0"/>
    <x v="0"/>
    <x v="1"/>
    <s v="GUANO"/>
    <s v="SAN GERARDO DE PACAICAGUAN"/>
    <x v="1"/>
    <s v="Original"/>
    <n v="1000203"/>
    <n v="391"/>
    <s v="Activa"/>
    <s v="Vencimiento"/>
    <n v="97"/>
    <d v="2021-05-11T00:00:00"/>
    <d v="2022-06-06T00:00:00"/>
    <n v="43"/>
    <s v="360.00"/>
    <s v="0.00"/>
    <s v="10.75"/>
    <s v="1.49"/>
    <s v="582.59"/>
    <s v="0.00"/>
    <s v="0.00"/>
    <s v="438.06"/>
    <n v="5000"/>
    <s v="0.00"/>
    <s v="5,438.06"/>
  </r>
  <r>
    <s v="MATRIZ"/>
    <x v="10"/>
    <n v="1000454"/>
    <s v="DE LA CRUZ INLAGO MARIA GEORGINA"/>
    <x v="2"/>
    <n v="1001827730"/>
    <x v="1"/>
    <x v="0"/>
    <x v="3"/>
    <x v="2"/>
    <s v="OTAVALO"/>
    <s v="GONZALEZ SUAREZ"/>
    <x v="0"/>
    <s v="Original"/>
    <n v="1000208"/>
    <n v="365"/>
    <s v="Activa"/>
    <s v="Vencimiento"/>
    <n v="77"/>
    <d v="2021-05-17T00:00:00"/>
    <d v="2022-05-17T00:00:00"/>
    <n v="54"/>
    <s v="360.00"/>
    <s v="0.00"/>
    <s v="10.00"/>
    <s v="0.28"/>
    <s v="102.20"/>
    <s v="0.00"/>
    <s v="0.00"/>
    <s v="80.64"/>
    <n v="1001"/>
    <s v="0.00"/>
    <s v="1,081.64"/>
  </r>
  <r>
    <s v="MATRIZ"/>
    <x v="11"/>
    <n v="1001296"/>
    <s v="SHI . JIN ."/>
    <x v="3"/>
    <n v="1759581935"/>
    <x v="1"/>
    <x v="1"/>
    <x v="2"/>
    <x v="0"/>
    <s v="QUITO"/>
    <s v="IÑAQUITO"/>
    <x v="0"/>
    <s v="Original"/>
    <n v="1000209"/>
    <n v="365"/>
    <s v="Activa"/>
    <s v="Vencimiento"/>
    <n v="78"/>
    <d v="2021-05-18T00:00:00"/>
    <d v="2022-05-18T00:00:00"/>
    <n v="67"/>
    <s v="360.00"/>
    <s v="0.00"/>
    <s v="10.75"/>
    <s v="0.78"/>
    <s v="284.70"/>
    <s v="0.00"/>
    <s v="0.00"/>
    <s v="223.86"/>
    <n v="2600"/>
    <s v="0.00"/>
    <s v="2,823.86"/>
  </r>
  <r>
    <s v="MATRIZ"/>
    <x v="12"/>
    <n v="1001297"/>
    <s v="XIAO HONG "/>
    <x v="3"/>
    <s v="E99786810"/>
    <x v="1"/>
    <x v="1"/>
    <x v="0"/>
    <x v="0"/>
    <s v="QUITO"/>
    <s v="IÑAQUITO"/>
    <x v="0"/>
    <s v="Original"/>
    <n v="1000211"/>
    <n v="365"/>
    <s v="Activa"/>
    <s v="Vencimiento"/>
    <n v="79"/>
    <d v="2021-05-19T00:00:00"/>
    <d v="2022-05-19T00:00:00"/>
    <n v="36"/>
    <s v="360.00"/>
    <s v="0.00"/>
    <s v="12.00"/>
    <s v="39.17"/>
    <s v="14,297.05"/>
    <s v="0.00"/>
    <s v="0.00"/>
    <s v="11,202.62"/>
    <n v="117500"/>
    <s v="0.00"/>
    <s v="128,702.62"/>
  </r>
  <r>
    <s v="MATRIZ"/>
    <x v="13"/>
    <n v="1000892"/>
    <s v="GUAIPACHA CARRILLO CRISTHIAN MAURICIO"/>
    <x v="2"/>
    <n v="1725449886"/>
    <x v="0"/>
    <x v="0"/>
    <x v="0"/>
    <x v="1"/>
    <s v="RIOBAMBA"/>
    <s v="CACHA (CAB EN MACHANGARA)"/>
    <x v="1"/>
    <s v="Original"/>
    <n v="1000214"/>
    <n v="362"/>
    <s v="Activa"/>
    <s v="Vencimiento"/>
    <n v="79"/>
    <d v="2021-05-22T00:00:00"/>
    <d v="2022-05-19T00:00:00"/>
    <n v="23"/>
    <s v="360.00"/>
    <s v="0.00"/>
    <s v="8.50"/>
    <s v="0.11"/>
    <s v="39.82"/>
    <s v="0.00"/>
    <s v="0.00"/>
    <s v="31.13"/>
    <n v="465"/>
    <s v="0.00"/>
    <s v="496.13"/>
  </r>
  <r>
    <s v="MATRIZ"/>
    <x v="14"/>
    <n v="1001317"/>
    <s v="SHEN DONGSHI "/>
    <x v="4"/>
    <s v="EG1884576"/>
    <x v="1"/>
    <x v="1"/>
    <x v="2"/>
    <x v="0"/>
    <s v="QUITO"/>
    <s v="IÑAQUITO"/>
    <x v="0"/>
    <s v="Original"/>
    <n v="1000215"/>
    <n v="720"/>
    <s v="Activa"/>
    <s v="Vencimiento"/>
    <n v="441"/>
    <d v="2021-05-26T00:00:00"/>
    <d v="2023-05-16T00:00:00"/>
    <n v="36"/>
    <s v="360.00"/>
    <s v="0.00"/>
    <s v="12.00"/>
    <s v="13.67"/>
    <s v="9,842.40"/>
    <s v="0.00"/>
    <s v="0.00"/>
    <s v="3,813.93"/>
    <n v="41000"/>
    <s v="0.00"/>
    <s v="44,813.93"/>
  </r>
  <r>
    <s v="MATRIZ"/>
    <x v="15"/>
    <n v="1001309"/>
    <s v="GUAIPACHA YUMICEBA MARIA ANTONIA"/>
    <x v="2"/>
    <n v="1751565506"/>
    <x v="1"/>
    <x v="0"/>
    <x v="1"/>
    <x v="1"/>
    <s v="RIOBAMBA"/>
    <s v="CACHA (CAB EN MACHANGARA)"/>
    <x v="1"/>
    <s v="Original"/>
    <n v="1000216"/>
    <n v="365"/>
    <s v="Activa"/>
    <s v="Vencimiento"/>
    <n v="87"/>
    <d v="2021-05-27T00:00:00"/>
    <d v="2022-05-27T00:00:00"/>
    <n v="22"/>
    <s v="360.00"/>
    <s v="0.00"/>
    <s v="10.00"/>
    <s v="0.42"/>
    <s v="153.30"/>
    <s v="0.00"/>
    <s v="0.00"/>
    <s v="116.76"/>
    <n v="1500"/>
    <s v="0.00"/>
    <s v="1,616.76"/>
  </r>
  <r>
    <s v="MATRIZ"/>
    <x v="16"/>
    <n v="1000259"/>
    <s v="URQUIZO YUMICEBA LUIS ALFREDO"/>
    <x v="2"/>
    <n v="1722317656"/>
    <x v="0"/>
    <x v="0"/>
    <x v="2"/>
    <x v="0"/>
    <s v="QUITO"/>
    <s v="COTOCOLLAO"/>
    <x v="0"/>
    <s v="Original"/>
    <n v="1000217"/>
    <n v="365"/>
    <s v="Activa"/>
    <s v="Vencimiento"/>
    <n v="88"/>
    <d v="2021-05-28T00:00:00"/>
    <d v="2022-05-28T00:00:00"/>
    <n v="32"/>
    <s v="360.00"/>
    <s v="0.00"/>
    <s v="8.50"/>
    <s v="0.12"/>
    <s v="43.80"/>
    <s v="0.00"/>
    <s v="0.00"/>
    <s v="33.24"/>
    <n v="500"/>
    <s v="0.00"/>
    <s v="533.24"/>
  </r>
  <r>
    <s v="MATRIZ"/>
    <x v="17"/>
    <n v="1001341"/>
    <s v="HU . ZHENGUO "/>
    <x v="3"/>
    <s v="E58968292"/>
    <x v="1"/>
    <x v="1"/>
    <x v="2"/>
    <x v="0"/>
    <s v="QUITO"/>
    <s v="IÑAQUITO"/>
    <x v="0"/>
    <s v="Original"/>
    <n v="1000221"/>
    <n v="365"/>
    <s v="Activa"/>
    <s v="Vencimiento"/>
    <n v="99"/>
    <d v="2021-06-08T00:00:00"/>
    <d v="2022-06-08T00:00:00"/>
    <n v="36"/>
    <s v="360.00"/>
    <s v="0.00"/>
    <s v="11.50"/>
    <s v="2.43"/>
    <s v="886.95"/>
    <s v="0.00"/>
    <s v="0.00"/>
    <s v="646.38"/>
    <n v="7600"/>
    <s v="0.00"/>
    <s v="8,246.38"/>
  </r>
  <r>
    <s v="MATRIZ"/>
    <x v="18"/>
    <n v="1001333"/>
    <s v="GUO . SHIMING "/>
    <x v="3"/>
    <s v="E41121079"/>
    <x v="1"/>
    <x v="1"/>
    <x v="2"/>
    <x v="0"/>
    <s v="QUITO"/>
    <s v="IÑAQUITO"/>
    <x v="0"/>
    <s v="Original"/>
    <n v="1000226"/>
    <n v="361"/>
    <s v="Activa"/>
    <s v="Mensual"/>
    <n v="109"/>
    <d v="2021-06-22T00:00:00"/>
    <d v="2022-06-18T00:00:00"/>
    <n v="36"/>
    <s v="360.00"/>
    <s v="0.00"/>
    <s v="12.00"/>
    <s v="14.33"/>
    <s v="5,173.13"/>
    <s v="3,439.20"/>
    <s v="0.00"/>
    <s v="171.96"/>
    <n v="43000"/>
    <s v="0.00"/>
    <s v="43,171.96"/>
  </r>
  <r>
    <s v="MATRIZ"/>
    <x v="12"/>
    <n v="1001297"/>
    <s v="XIAO HONG "/>
    <x v="3"/>
    <s v="E99786810"/>
    <x v="1"/>
    <x v="1"/>
    <x v="0"/>
    <x v="0"/>
    <s v="QUITO"/>
    <s v="IÑAQUITO"/>
    <x v="0"/>
    <s v="Original"/>
    <n v="1000227"/>
    <n v="361"/>
    <s v="Activa"/>
    <s v="Vencimiento"/>
    <n v="109"/>
    <d v="2021-06-22T00:00:00"/>
    <d v="2022-06-18T00:00:00"/>
    <n v="36"/>
    <s v="360.00"/>
    <s v="0.00"/>
    <s v="10.75"/>
    <s v="1.09"/>
    <s v="393.49"/>
    <s v="0.00"/>
    <s v="0.00"/>
    <s v="274.68"/>
    <n v="3640"/>
    <s v="0.00"/>
    <s v="3,914.68"/>
  </r>
  <r>
    <s v="MATRIZ"/>
    <x v="19"/>
    <n v="1001389"/>
    <s v="SINCHE TIUPUL MARIA MICAELA "/>
    <x v="0"/>
    <n v="601895881"/>
    <x v="1"/>
    <x v="0"/>
    <x v="4"/>
    <x v="1"/>
    <s v="RIOBAMBA"/>
    <s v="YARUQUIES"/>
    <x v="0"/>
    <s v="Original"/>
    <n v="1000230"/>
    <n v="361"/>
    <s v="Activa"/>
    <s v="Vencimiento"/>
    <n v="113"/>
    <d v="2021-06-26T00:00:00"/>
    <d v="2022-06-22T00:00:00"/>
    <n v="80"/>
    <s v="360.00"/>
    <s v="0.00"/>
    <s v="10.00"/>
    <s v="0.33"/>
    <s v="119.13"/>
    <s v="0.00"/>
    <s v="0.00"/>
    <s v="81.84"/>
    <n v="1200"/>
    <s v="0.00"/>
    <s v="1,281.84"/>
  </r>
  <r>
    <s v="MATRIZ"/>
    <x v="20"/>
    <n v="1000264"/>
    <s v="YUMICEBA CRIOLLO MARIA "/>
    <x v="2"/>
    <n v="602349169"/>
    <x v="1"/>
    <x v="0"/>
    <x v="1"/>
    <x v="0"/>
    <s v="QUITO"/>
    <s v="COTOCOLLAO"/>
    <x v="0"/>
    <s v="Original"/>
    <n v="1000233"/>
    <n v="361"/>
    <s v="Activa"/>
    <s v="Anticpado"/>
    <n v="115"/>
    <d v="2021-06-28T00:00:00"/>
    <d v="2022-06-24T00:00:00"/>
    <n v="51"/>
    <s v="360.00"/>
    <s v="0.00"/>
    <s v="12.00"/>
    <s v="6.67"/>
    <s v="2,407.87"/>
    <s v="0.00"/>
    <s v="2,407.87"/>
    <s v="1,640.82"/>
    <n v="20000"/>
    <s v="0.00"/>
    <s v="21,640.82"/>
  </r>
  <r>
    <s v="MATRIZ"/>
    <x v="21"/>
    <n v="1000467"/>
    <s v="LEINES SEMANATE PETRONA JUANA"/>
    <x v="0"/>
    <n v="1704812245"/>
    <x v="1"/>
    <x v="0"/>
    <x v="1"/>
    <x v="0"/>
    <s v="QUITO"/>
    <s v="COTOCOLLAO"/>
    <x v="0"/>
    <s v="Original"/>
    <n v="1000237"/>
    <n v="365"/>
    <s v="Activa"/>
    <s v="Vencimiento"/>
    <n v="130"/>
    <d v="2021-07-09T00:00:00"/>
    <d v="2022-07-09T00:00:00"/>
    <n v="64"/>
    <s v="360.00"/>
    <s v="0.00"/>
    <s v="10.00"/>
    <s v="0.28"/>
    <s v="102.20"/>
    <s v="0.00"/>
    <s v="0.00"/>
    <s v="65.80"/>
    <n v="1000"/>
    <s v="0.00"/>
    <s v="1,065.80"/>
  </r>
  <r>
    <s v="MATRIZ"/>
    <x v="11"/>
    <n v="1001296"/>
    <s v="SHI . JIN ."/>
    <x v="3"/>
    <n v="1759581935"/>
    <x v="1"/>
    <x v="1"/>
    <x v="2"/>
    <x v="0"/>
    <s v="QUITO"/>
    <s v="IÑAQUITO"/>
    <x v="0"/>
    <s v="Original"/>
    <n v="1000239"/>
    <n v="366"/>
    <s v="Activa"/>
    <s v="Vencimiento"/>
    <n v="134"/>
    <d v="2021-07-12T00:00:00"/>
    <d v="2022-07-13T00:00:00"/>
    <n v="67"/>
    <s v="360.00"/>
    <s v="0.00"/>
    <s v="11.50"/>
    <s v="1.63"/>
    <s v="596.58"/>
    <s v="0.00"/>
    <s v="0.00"/>
    <s v="378.16"/>
    <n v="5100"/>
    <s v="0.00"/>
    <s v="5,478.16"/>
  </r>
  <r>
    <s v="MATRIZ"/>
    <x v="22"/>
    <n v="1000825"/>
    <s v="MORALES PRADO ARMANDO PATRICIO"/>
    <x v="0"/>
    <n v="601492853"/>
    <x v="0"/>
    <x v="0"/>
    <x v="0"/>
    <x v="0"/>
    <s v="QUITO"/>
    <s v="GONZALEZ SUAREZ"/>
    <x v="0"/>
    <s v="Original"/>
    <n v="1000243"/>
    <n v="361"/>
    <s v="Activa"/>
    <s v="Vencimiento"/>
    <n v="143"/>
    <d v="2021-07-26T00:00:00"/>
    <d v="2022-07-22T00:00:00"/>
    <n v="62"/>
    <s v="360.00"/>
    <s v="0.00"/>
    <s v="11.50"/>
    <s v="2.56"/>
    <s v="924.16"/>
    <s v="0.00"/>
    <s v="0.00"/>
    <s v="558.08"/>
    <n v="8000"/>
    <s v="0.00"/>
    <s v="8,558.08"/>
  </r>
  <r>
    <s v="MATRIZ"/>
    <x v="14"/>
    <n v="1001317"/>
    <s v="SHEN DONGSHI "/>
    <x v="4"/>
    <s v="EG1884576"/>
    <x v="1"/>
    <x v="1"/>
    <x v="2"/>
    <x v="0"/>
    <s v="QUITO"/>
    <s v="IÑAQUITO"/>
    <x v="0"/>
    <s v="Original"/>
    <n v="1000244"/>
    <n v="730"/>
    <s v="Activa"/>
    <s v="Vencimiento"/>
    <n v="513"/>
    <d v="2021-07-27T00:00:00"/>
    <d v="2023-07-27T00:00:00"/>
    <n v="36"/>
    <s v="360.00"/>
    <s v="0.00"/>
    <s v="12.00"/>
    <s v="16.80"/>
    <s v="12,264.00"/>
    <s v="0.00"/>
    <s v="0.00"/>
    <s v="3,645.60"/>
    <n v="50400"/>
    <s v="0.00"/>
    <s v="54,045.60"/>
  </r>
  <r>
    <s v="MATRIZ"/>
    <x v="23"/>
    <n v="1000330"/>
    <s v="CARRILLO MOSQUERA EDUARDO MARCELO"/>
    <x v="2"/>
    <n v="1706766985"/>
    <x v="0"/>
    <x v="0"/>
    <x v="0"/>
    <x v="0"/>
    <s v="QUITO"/>
    <s v="ZAMBIZA"/>
    <x v="1"/>
    <s v="Original"/>
    <n v="1000245"/>
    <n v="362"/>
    <s v="Activa"/>
    <s v="Vencimiento"/>
    <n v="146"/>
    <d v="2021-07-28T00:00:00"/>
    <d v="2022-07-25T00:00:00"/>
    <n v="61"/>
    <s v="360.00"/>
    <s v="0.00"/>
    <s v="11.50"/>
    <s v="3.19"/>
    <s v="1,154.78"/>
    <s v="0.00"/>
    <s v="0.00"/>
    <s v="689.04"/>
    <n v="10000"/>
    <s v="0.00"/>
    <s v="10,689.04"/>
  </r>
  <r>
    <s v="MATRIZ"/>
    <x v="24"/>
    <n v="1001467"/>
    <s v="TORRES PEREZ JOSE DAVID "/>
    <x v="0"/>
    <n v="1714550520"/>
    <x v="0"/>
    <x v="0"/>
    <x v="4"/>
    <x v="0"/>
    <s v="QUITO"/>
    <s v="COTOCOLLAO"/>
    <x v="0"/>
    <s v="Original"/>
    <n v="1000247"/>
    <n v="1800"/>
    <s v="Activa"/>
    <s v="Vencimiento"/>
    <n v="1585"/>
    <d v="2021-07-29T00:00:00"/>
    <d v="2026-07-03T00:00:00"/>
    <n v="37"/>
    <s v="360.00"/>
    <s v="0.00"/>
    <s v="12.00"/>
    <s v="2.00"/>
    <s v="3,600.00"/>
    <s v="0.00"/>
    <s v="0.00"/>
    <s v="430.00"/>
    <n v="6000"/>
    <s v="0.00"/>
    <s v="6,430.00"/>
  </r>
  <r>
    <s v="MATRIZ"/>
    <x v="25"/>
    <n v="1000175"/>
    <s v="YAMBAY YUPA SEGUNDO MANUEL"/>
    <x v="0"/>
    <n v="601728199"/>
    <x v="0"/>
    <x v="0"/>
    <x v="4"/>
    <x v="0"/>
    <s v="QUITO"/>
    <s v="COTOCOLLAO"/>
    <x v="0"/>
    <s v="Original"/>
    <n v="1000252"/>
    <n v="361"/>
    <s v="Activa"/>
    <s v="Vencimiento"/>
    <n v="162"/>
    <d v="2021-08-14T00:00:00"/>
    <d v="2022-08-10T00:00:00"/>
    <n v="58"/>
    <s v="360.00"/>
    <s v="0.00"/>
    <s v="12.00"/>
    <s v="3.33"/>
    <s v="1,202.13"/>
    <s v="0.00"/>
    <s v="0.00"/>
    <s v="662.67"/>
    <n v="10000"/>
    <s v="0.00"/>
    <s v="10,662.67"/>
  </r>
  <r>
    <s v="MATRIZ"/>
    <x v="17"/>
    <n v="1001341"/>
    <s v="HU . ZHENGUO "/>
    <x v="3"/>
    <s v="E58968292"/>
    <x v="1"/>
    <x v="1"/>
    <x v="2"/>
    <x v="0"/>
    <s v="QUITO"/>
    <s v="IÑAQUITO"/>
    <x v="0"/>
    <s v="Original"/>
    <n v="1000263"/>
    <n v="365"/>
    <s v="Activa"/>
    <s v="Mensual"/>
    <n v="192"/>
    <d v="2021-09-09T00:00:00"/>
    <d v="2022-09-09T00:00:00"/>
    <n v="36"/>
    <s v="360.00"/>
    <s v="0.00"/>
    <s v="12.00"/>
    <s v="5.67"/>
    <s v="2,069.55"/>
    <s v="850.50"/>
    <s v="0.00"/>
    <s v="130.41"/>
    <n v="17000"/>
    <s v="0.00"/>
    <s v="17,130.41"/>
  </r>
  <r>
    <s v="MATRIZ"/>
    <x v="14"/>
    <n v="1001317"/>
    <s v="SHEN DONGSHI "/>
    <x v="4"/>
    <s v="EG1884576"/>
    <x v="1"/>
    <x v="1"/>
    <x v="2"/>
    <x v="0"/>
    <s v="QUITO"/>
    <s v="IÑAQUITO"/>
    <x v="0"/>
    <s v="Original"/>
    <n v="1000270"/>
    <n v="365"/>
    <s v="Activa"/>
    <s v="Vencimiento"/>
    <n v="200"/>
    <d v="2021-09-17T00:00:00"/>
    <d v="2022-09-17T00:00:00"/>
    <n v="36"/>
    <s v="360.00"/>
    <s v="0.00"/>
    <s v="12.00"/>
    <s v="43.83"/>
    <s v="15,997.95"/>
    <s v="0.00"/>
    <s v="0.00"/>
    <s v="7,231.95"/>
    <n v="131500"/>
    <s v="0.00"/>
    <s v="138,731.95"/>
  </r>
  <r>
    <s v="MATRIZ"/>
    <x v="17"/>
    <n v="1001341"/>
    <s v="HU . ZHENGUO "/>
    <x v="3"/>
    <s v="E58968292"/>
    <x v="1"/>
    <x v="1"/>
    <x v="2"/>
    <x v="0"/>
    <s v="QUITO"/>
    <s v="IÑAQUITO"/>
    <x v="0"/>
    <s v="Original"/>
    <n v="1000272"/>
    <n v="366"/>
    <s v="Activa"/>
    <s v="Vencimiento"/>
    <n v="202"/>
    <d v="2021-09-18T00:00:00"/>
    <d v="2022-09-19T00:00:00"/>
    <n v="36"/>
    <s v="360.00"/>
    <s v="0.00"/>
    <s v="12.00"/>
    <s v="16.42"/>
    <s v="6,009.72"/>
    <s v="0.00"/>
    <s v="0.00"/>
    <s v="2,692.88"/>
    <n v="49261.38"/>
    <s v="0.00"/>
    <s v="51,954.26"/>
  </r>
  <r>
    <s v="MATRIZ"/>
    <x v="26"/>
    <n v="1000735"/>
    <s v="LEON . LUIS EDUARDO"/>
    <x v="0"/>
    <n v="1705554085"/>
    <x v="0"/>
    <x v="0"/>
    <x v="1"/>
    <x v="1"/>
    <s v="CHAMBO"/>
    <s v="CHAMBO"/>
    <x v="0"/>
    <s v="Original"/>
    <n v="1000275"/>
    <n v="181"/>
    <s v="Activa"/>
    <s v="Vencimiento"/>
    <n v="20"/>
    <d v="2021-09-21T00:00:00"/>
    <d v="2022-03-21T00:00:00"/>
    <n v="62"/>
    <s v="360.00"/>
    <s v="2.00"/>
    <s v="8.50"/>
    <s v="0.35"/>
    <s v="63.35"/>
    <s v="0.00"/>
    <s v="0.00"/>
    <s v="56.35"/>
    <n v="0"/>
    <s v="1.27"/>
    <s v="1,555.08"/>
  </r>
  <r>
    <s v="MATRIZ"/>
    <x v="10"/>
    <n v="1000454"/>
    <s v="DE LA CRUZ INLAGO MARIA GEORGINA"/>
    <x v="2"/>
    <n v="1001827730"/>
    <x v="1"/>
    <x v="0"/>
    <x v="3"/>
    <x v="2"/>
    <s v="OTAVALO"/>
    <s v="GONZALEZ SUAREZ"/>
    <x v="0"/>
    <s v="Original"/>
    <n v="1000276"/>
    <n v="361"/>
    <s v="Activa"/>
    <s v="Vencimiento"/>
    <n v="201"/>
    <d v="2021-09-22T00:00:00"/>
    <d v="2022-09-18T00:00:00"/>
    <n v="54"/>
    <s v="360.00"/>
    <s v="0.00"/>
    <s v="9.00"/>
    <s v="0.13"/>
    <s v="46.93"/>
    <s v="0.00"/>
    <s v="0.00"/>
    <s v="20.80"/>
    <n v="501"/>
    <s v="0.00"/>
    <s v="521.80"/>
  </r>
  <r>
    <s v="MATRIZ"/>
    <x v="25"/>
    <n v="1000175"/>
    <s v="YAMBAY YUPA SEGUNDO MANUEL"/>
    <x v="0"/>
    <n v="601728199"/>
    <x v="0"/>
    <x v="0"/>
    <x v="4"/>
    <x v="0"/>
    <s v="QUITO"/>
    <s v="COTOCOLLAO"/>
    <x v="0"/>
    <s v="Original"/>
    <n v="1000277"/>
    <n v="365"/>
    <s v="Activa"/>
    <s v="Vencimiento"/>
    <n v="207"/>
    <d v="2021-09-24T00:00:00"/>
    <d v="2022-09-24T00:00:00"/>
    <n v="58"/>
    <s v="360.00"/>
    <s v="0.00"/>
    <s v="12.00"/>
    <s v="3.33"/>
    <s v="1,215.45"/>
    <s v="0.00"/>
    <s v="0.00"/>
    <s v="526.14"/>
    <n v="10000"/>
    <s v="0.00"/>
    <s v="10,526.14"/>
  </r>
  <r>
    <s v="MATRIZ"/>
    <x v="8"/>
    <n v="341000008"/>
    <s v="MINISTERIO DEL CORO ACHIKLLA PACHA"/>
    <x v="2"/>
    <n v="603003633"/>
    <x v="1"/>
    <x v="0"/>
    <x v="1"/>
    <x v="0"/>
    <s v="QUITO"/>
    <s v="COTOCOLLAO"/>
    <x v="0"/>
    <s v="Renovación-&gt;1000192"/>
    <n v="1000278"/>
    <n v="181"/>
    <s v="Activa"/>
    <s v="Vencimiento"/>
    <n v="23"/>
    <d v="2021-09-24T00:00:00"/>
    <d v="2022-03-24T00:00:00"/>
    <n v="45"/>
    <s v="360.00"/>
    <s v="2.00"/>
    <s v="11.00"/>
    <s v="2.64"/>
    <s v="477.84"/>
    <s v="0.00"/>
    <s v="0.00"/>
    <s v="417.12"/>
    <n v="8646.08"/>
    <s v="9.56"/>
    <s v="9,053.64"/>
  </r>
  <r>
    <s v="MATRIZ"/>
    <x v="27"/>
    <n v="1000663"/>
    <s v="CRIOLLO NIAMA JOSE ."/>
    <x v="2"/>
    <n v="603903659"/>
    <x v="0"/>
    <x v="0"/>
    <x v="0"/>
    <x v="1"/>
    <s v="RIOBAMBA"/>
    <s v="YARUQUIES"/>
    <x v="0"/>
    <s v="Original"/>
    <n v="1000280"/>
    <n v="365"/>
    <s v="Activa"/>
    <s v="Vencimiento"/>
    <n v="212"/>
    <d v="2021-09-29T00:00:00"/>
    <d v="2022-09-29T00:00:00"/>
    <n v="39"/>
    <s v="360.00"/>
    <s v="0.00"/>
    <s v="12.00"/>
    <s v="5.33"/>
    <s v="1,945.45"/>
    <s v="0.00"/>
    <s v="0.00"/>
    <s v="815.49"/>
    <n v="16000"/>
    <s v="0.00"/>
    <s v="16,815.49"/>
  </r>
  <r>
    <s v="MATRIZ"/>
    <x v="28"/>
    <n v="1000790"/>
    <s v="CUENCA SARANGO CESAR VENILDO"/>
    <x v="0"/>
    <n v="1100560117"/>
    <x v="0"/>
    <x v="0"/>
    <x v="0"/>
    <x v="3"/>
    <s v="CALVAS"/>
    <s v="CARIAMANGA"/>
    <x v="0"/>
    <s v="Original"/>
    <n v="1000282"/>
    <n v="365"/>
    <s v="Activa"/>
    <s v="Vencimiento"/>
    <n v="213"/>
    <d v="2021-09-30T00:00:00"/>
    <d v="2022-09-30T00:00:00"/>
    <n v="70"/>
    <s v="360.00"/>
    <s v="0.00"/>
    <s v="12.00"/>
    <s v="3.33"/>
    <s v="1,215.45"/>
    <s v="0.00"/>
    <s v="0.00"/>
    <s v="506.16"/>
    <n v="10000"/>
    <s v="0.00"/>
    <s v="10,506.16"/>
  </r>
  <r>
    <s v="MATRIZ"/>
    <x v="29"/>
    <n v="1000247"/>
    <s v="URQUIZO VALDEZ MANUEL "/>
    <x v="2"/>
    <n v="1712404084"/>
    <x v="0"/>
    <x v="0"/>
    <x v="1"/>
    <x v="1"/>
    <s v="RIOBAMBA"/>
    <s v="CACHA (CAB EN MACHANGARA)"/>
    <x v="1"/>
    <s v="Original"/>
    <n v="1000283"/>
    <n v="365"/>
    <s v="Activa"/>
    <s v="Vencimiento"/>
    <n v="219"/>
    <d v="2021-10-06T00:00:00"/>
    <d v="2022-10-06T00:00:00"/>
    <n v="48"/>
    <s v="360.00"/>
    <s v="0.00"/>
    <s v="12.00"/>
    <s v="16.67"/>
    <s v="6,084.55"/>
    <s v="0.00"/>
    <s v="0.00"/>
    <s v="2,433.82"/>
    <n v="50000"/>
    <s v="0.00"/>
    <s v="52,433.82"/>
  </r>
  <r>
    <s v="MATRIZ"/>
    <x v="30"/>
    <n v="1001015"/>
    <s v="CUICHAN YAPO TANIA ALEXANDRA"/>
    <x v="0"/>
    <n v="1712381613"/>
    <x v="1"/>
    <x v="0"/>
    <x v="0"/>
    <x v="0"/>
    <s v="QUITO"/>
    <s v="COTOCOLLAO"/>
    <x v="0"/>
    <s v="Original"/>
    <n v="1000284"/>
    <n v="365"/>
    <s v="Activa"/>
    <s v="Vencimiento"/>
    <n v="219"/>
    <d v="2021-10-06T00:00:00"/>
    <d v="2022-10-06T00:00:00"/>
    <n v="44"/>
    <s v="360.00"/>
    <s v="0.00"/>
    <s v="10.75"/>
    <s v="1.08"/>
    <s v="390.55"/>
    <s v="0.00"/>
    <s v="0.00"/>
    <s v="156.22"/>
    <n v="3600"/>
    <s v="0.00"/>
    <s v="3,756.22"/>
  </r>
  <r>
    <s v="MATRIZ"/>
    <x v="31"/>
    <n v="1000001"/>
    <s v="MEJIA RAMIREZ CARLOS OLMEDO"/>
    <x v="0"/>
    <n v="200467926"/>
    <x v="0"/>
    <x v="0"/>
    <x v="2"/>
    <x v="4"/>
    <s v="GUARANDA"/>
    <s v="SAN LORENZO (BOLIVAR)"/>
    <x v="1"/>
    <s v="Original"/>
    <n v="1000285"/>
    <n v="180"/>
    <s v="Activa"/>
    <s v="Vencimiento"/>
    <n v="34"/>
    <d v="2021-10-06T00:00:00"/>
    <d v="2022-04-04T00:00:00"/>
    <n v="66"/>
    <s v="360.00"/>
    <s v="2.00"/>
    <s v="10.50"/>
    <s v="4.96"/>
    <s v="892.80"/>
    <s v="0.00"/>
    <s v="0.00"/>
    <s v="724.16"/>
    <n v="17000"/>
    <s v="17.86"/>
    <s v="17,706.30"/>
  </r>
  <r>
    <s v="MATRIZ"/>
    <x v="32"/>
    <n v="1001151"/>
    <s v="VALDEZ MOROCHO FAUSTO CESAR"/>
    <x v="2"/>
    <n v="502995426"/>
    <x v="0"/>
    <x v="0"/>
    <x v="1"/>
    <x v="1"/>
    <s v="RIOBAMBA"/>
    <s v="CACHA (CAB EN MACHANGARA)"/>
    <x v="1"/>
    <s v="Original"/>
    <n v="1000288"/>
    <n v="180"/>
    <s v="Activa"/>
    <s v="Vencimiento"/>
    <n v="42"/>
    <d v="2021-10-14T00:00:00"/>
    <d v="2022-04-12T00:00:00"/>
    <n v="34"/>
    <s v="360.00"/>
    <s v="2.00"/>
    <s v="7.50"/>
    <s v="0.31"/>
    <s v="55.80"/>
    <s v="0.00"/>
    <s v="0.00"/>
    <s v="42.78"/>
    <n v="1500"/>
    <s v="1.12"/>
    <s v="1,541.66"/>
  </r>
  <r>
    <s v="MATRIZ"/>
    <x v="33"/>
    <n v="1000753"/>
    <s v="MARTINEZ PATARON OSCAR REMIGIO"/>
    <x v="0"/>
    <n v="1716562895"/>
    <x v="0"/>
    <x v="0"/>
    <x v="0"/>
    <x v="0"/>
    <s v="QUITO"/>
    <s v="SAN BLAS"/>
    <x v="0"/>
    <s v="Original"/>
    <n v="1000289"/>
    <n v="1080"/>
    <s v="Activa"/>
    <s v="Vencimiento"/>
    <n v="943"/>
    <d v="2021-10-15T00:00:00"/>
    <d v="2024-09-29T00:00:00"/>
    <n v="40"/>
    <s v="360.00"/>
    <s v="0.00"/>
    <s v="11.00"/>
    <s v="2.14"/>
    <s v="2,311.20"/>
    <s v="0.00"/>
    <s v="0.00"/>
    <s v="293.18"/>
    <n v="7000"/>
    <s v="0.00"/>
    <s v="7,293.18"/>
  </r>
  <r>
    <s v="MATRIZ"/>
    <x v="22"/>
    <n v="1000825"/>
    <s v="MORALES PRADO ARMANDO PATRICIO"/>
    <x v="0"/>
    <n v="601492853"/>
    <x v="0"/>
    <x v="0"/>
    <x v="0"/>
    <x v="0"/>
    <s v="QUITO"/>
    <s v="GONZALEZ SUAREZ"/>
    <x v="0"/>
    <s v="Original"/>
    <n v="1000291"/>
    <n v="361"/>
    <s v="Activa"/>
    <s v="Vencimiento"/>
    <n v="227"/>
    <d v="2021-10-18T00:00:00"/>
    <d v="2022-10-14T00:00:00"/>
    <n v="62"/>
    <s v="360.00"/>
    <s v="0.00"/>
    <s v="12.00"/>
    <s v="5.50"/>
    <s v="1,985.50"/>
    <s v="0.00"/>
    <s v="0.00"/>
    <s v="737.00"/>
    <n v="16500"/>
    <s v="0.00"/>
    <s v="17,237.00"/>
  </r>
  <r>
    <s v="MATRIZ"/>
    <x v="34"/>
    <n v="1001356"/>
    <s v="GUAIPACHA MOROCHO JUAN SEBASTIAN"/>
    <x v="0"/>
    <n v="1752906568"/>
    <x v="0"/>
    <x v="0"/>
    <x v="0"/>
    <x v="0"/>
    <s v="QUITO"/>
    <s v="COTOCOLLAO"/>
    <x v="0"/>
    <s v="Original"/>
    <n v="1000293"/>
    <n v="365"/>
    <s v="Activa"/>
    <s v="Vencimiento"/>
    <n v="233"/>
    <d v="2021-10-20T00:00:00"/>
    <d v="2022-10-20T00:00:00"/>
    <n v="34"/>
    <s v="360.00"/>
    <s v="0.00"/>
    <s v="9.50"/>
    <s v="0.26"/>
    <s v="94.90"/>
    <s v="0.00"/>
    <s v="0.00"/>
    <s v="34.32"/>
    <n v="1000"/>
    <s v="0.00"/>
    <s v="1,034.32"/>
  </r>
  <r>
    <s v="MATRIZ"/>
    <x v="35"/>
    <m/>
    <s v="COOPERATIVA DE AHORRO Y CREDITO SANTA ANA LTDA"/>
    <x v="0"/>
    <n v="1390091474001"/>
    <x v="0"/>
    <x v="0"/>
    <x v="4"/>
    <x v="5"/>
    <s v="SANTA ANA"/>
    <s v="AYACUCHO"/>
    <x v="0"/>
    <s v="Original"/>
    <n v="1000297"/>
    <n v="181"/>
    <s v="Activa"/>
    <s v="Vencimiento"/>
    <n v="56"/>
    <d v="2021-10-27T00:00:00"/>
    <d v="2022-04-26T00:00:00"/>
    <n v="58"/>
    <s v="360.00"/>
    <s v="1.00"/>
    <s v="9.06"/>
    <s v="2.63"/>
    <s v="476.03"/>
    <s v="0.00"/>
    <s v="0.00"/>
    <s v="328.75"/>
    <n v="10469.48"/>
    <s v="4.76"/>
    <s v="10,793.47"/>
  </r>
  <r>
    <s v="MATRIZ"/>
    <x v="36"/>
    <n v="1000171"/>
    <s v="AJILA MOROCHO VICTOR ANGEL"/>
    <x v="0"/>
    <n v="701475659"/>
    <x v="0"/>
    <x v="0"/>
    <x v="4"/>
    <x v="0"/>
    <s v="QUITO"/>
    <s v="COTOCOLLAO"/>
    <x v="0"/>
    <s v="Renovación-&gt;1000124"/>
    <n v="1000299"/>
    <n v="361"/>
    <s v="Activa"/>
    <s v="Mensual"/>
    <n v="242"/>
    <d v="2021-11-02T00:00:00"/>
    <d v="2022-10-29T00:00:00"/>
    <n v="61"/>
    <s v="360.00"/>
    <s v="0.00"/>
    <s v="12.00"/>
    <s v="6.74"/>
    <s v="2,433.14"/>
    <s v="606.60"/>
    <s v="0.00"/>
    <s v="195.46"/>
    <n v="20206.77"/>
    <s v="0.00"/>
    <s v="20,402.23"/>
  </r>
  <r>
    <s v="MATRIZ"/>
    <x v="29"/>
    <n v="1000247"/>
    <s v="URQUIZO VALDEZ MANUEL "/>
    <x v="2"/>
    <n v="1712404084"/>
    <x v="0"/>
    <x v="0"/>
    <x v="1"/>
    <x v="1"/>
    <s v="RIOBAMBA"/>
    <s v="CACHA (CAB EN MACHANGARA)"/>
    <x v="1"/>
    <s v="Renovación-&gt;1000204"/>
    <n v="1000302"/>
    <n v="181"/>
    <s v="Activa"/>
    <s v="Vencimiento"/>
    <n v="68"/>
    <d v="2021-11-08T00:00:00"/>
    <d v="2022-05-08T00:00:00"/>
    <n v="48"/>
    <s v="360.00"/>
    <s v="2.00"/>
    <s v="11.00"/>
    <s v="10.18"/>
    <s v="1,842.58"/>
    <s v="0.00"/>
    <s v="0.00"/>
    <s v="1,150.34"/>
    <n v="30301.91"/>
    <s v="36.85"/>
    <s v="34,415.40"/>
  </r>
  <r>
    <s v="MATRIZ"/>
    <x v="37"/>
    <n v="1001717"/>
    <s v="LI . XIAOBEI ."/>
    <x v="3"/>
    <n v="1001613"/>
    <x v="0"/>
    <x v="1"/>
    <x v="2"/>
    <x v="0"/>
    <s v="QUITO"/>
    <s v="COMITE DEL PUEBLO"/>
    <x v="0"/>
    <s v="Original"/>
    <n v="1000305"/>
    <n v="366"/>
    <s v="Activa"/>
    <s v="Mensual"/>
    <n v="261"/>
    <d v="2021-11-16T00:00:00"/>
    <d v="2022-11-17T00:00:00"/>
    <n v="37"/>
    <s v="360.00"/>
    <s v="0.00"/>
    <s v="12.00"/>
    <s v="16.00"/>
    <s v="5,856.00"/>
    <s v="1,440.00"/>
    <s v="0.00"/>
    <s v="240.00"/>
    <n v="48000"/>
    <s v="0.00"/>
    <s v="48,240.00"/>
  </r>
  <r>
    <s v="MATRIZ"/>
    <x v="38"/>
    <m/>
    <s v="NIAMA VALDEZ JOSEFA "/>
    <x v="2"/>
    <n v="600832968"/>
    <x v="1"/>
    <x v="0"/>
    <x v="1"/>
    <x v="1"/>
    <s v="RIOBAMBA"/>
    <s v="YARUQUIES"/>
    <x v="0"/>
    <s v="Original"/>
    <n v="1000309"/>
    <n v="366"/>
    <s v="Activa"/>
    <s v="Vencimiento"/>
    <n v="263"/>
    <d v="2021-11-18T00:00:00"/>
    <d v="2022-11-19T00:00:00"/>
    <n v="69"/>
    <s v="360.00"/>
    <s v="0.00"/>
    <s v="9.00"/>
    <s v="0.18"/>
    <s v="65.88"/>
    <s v="0.00"/>
    <s v="0.00"/>
    <s v="18.54"/>
    <n v="724.83"/>
    <s v="0.00"/>
    <s v="743.37"/>
  </r>
  <r>
    <s v="MATRIZ"/>
    <x v="39"/>
    <n v="1001721"/>
    <s v="XU . XU ."/>
    <x v="3"/>
    <n v="1001618"/>
    <x v="0"/>
    <x v="1"/>
    <x v="2"/>
    <x v="0"/>
    <s v="QUITO"/>
    <s v="IÑAQUITO"/>
    <x v="0"/>
    <s v="Original"/>
    <n v="1000310"/>
    <n v="366"/>
    <s v="Activa"/>
    <s v="Vencimiento"/>
    <n v="264"/>
    <d v="2021-11-19T00:00:00"/>
    <d v="2022-11-20T00:00:00"/>
    <n v="51"/>
    <s v="360.00"/>
    <s v="0.00"/>
    <s v="12.00"/>
    <s v="10.57"/>
    <s v="3,868.62"/>
    <s v="0.00"/>
    <s v="0.00"/>
    <s v="1,078.14"/>
    <n v="31700"/>
    <s v="0.00"/>
    <s v="32,778.14"/>
  </r>
  <r>
    <s v="MATRIZ"/>
    <x v="12"/>
    <n v="1001297"/>
    <s v="XIAO HONG "/>
    <x v="3"/>
    <s v="E99786810"/>
    <x v="1"/>
    <x v="1"/>
    <x v="0"/>
    <x v="0"/>
    <s v="QUITO"/>
    <s v="IÑAQUITO"/>
    <x v="0"/>
    <s v="Original"/>
    <n v="1000311"/>
    <n v="365"/>
    <s v="Activa"/>
    <s v="Vencimiento"/>
    <n v="263"/>
    <d v="2021-11-19T00:00:00"/>
    <d v="2022-11-19T00:00:00"/>
    <n v="36"/>
    <s v="360.00"/>
    <s v="0.00"/>
    <s v="11.50"/>
    <s v="2.05"/>
    <s v="748.25"/>
    <s v="0.00"/>
    <s v="0.00"/>
    <s v="209.10"/>
    <n v="6421"/>
    <s v="0.00"/>
    <s v="6,630.10"/>
  </r>
  <r>
    <s v="MATRIZ"/>
    <x v="40"/>
    <m/>
    <s v="MEJIA PEREZ DIEGO CRISTIAN"/>
    <x v="0"/>
    <n v="603781808"/>
    <x v="0"/>
    <x v="0"/>
    <x v="2"/>
    <x v="1"/>
    <s v="RIOBAMBA"/>
    <s v="LIZARZABURU"/>
    <x v="0"/>
    <s v="Original"/>
    <n v="1000315"/>
    <n v="361"/>
    <s v="Activa"/>
    <s v="Mensual"/>
    <n v="269"/>
    <d v="2021-11-29T00:00:00"/>
    <d v="2022-11-25T00:00:00"/>
    <n v="34"/>
    <s v="360.00"/>
    <s v="0.00"/>
    <s v="12.00"/>
    <s v="4.33"/>
    <s v="1,563.13"/>
    <s v="389.70"/>
    <s v="0.00"/>
    <s v="8.66"/>
    <n v="13000"/>
    <s v="0.00"/>
    <s v="13,008.66"/>
  </r>
  <r>
    <s v="MATRIZ"/>
    <x v="41"/>
    <n v="1000588"/>
    <s v="VACACELA GUAIPACHA ANDRES ."/>
    <x v="2"/>
    <n v="601658321"/>
    <x v="0"/>
    <x v="0"/>
    <x v="1"/>
    <x v="0"/>
    <s v="QUITO"/>
    <s v="COMITE DEL PUEBLO"/>
    <x v="0"/>
    <s v="Original"/>
    <n v="1000316"/>
    <n v="181"/>
    <s v="Activa"/>
    <s v="Vencimiento"/>
    <n v="89"/>
    <d v="2021-11-29T00:00:00"/>
    <d v="2022-05-29T00:00:00"/>
    <n v="63"/>
    <s v="360.00"/>
    <s v="2.00"/>
    <s v="7.50"/>
    <s v="0.19"/>
    <s v="34.39"/>
    <s v="0.00"/>
    <s v="0.00"/>
    <s v="17.48"/>
    <n v="900"/>
    <s v="0.69"/>
    <s v="916.79"/>
  </r>
  <r>
    <s v="MATRIZ"/>
    <x v="42"/>
    <n v="1001325"/>
    <s v="TASAMBAY URQUIZO MARIA GLADYS "/>
    <x v="2"/>
    <n v="1718230079"/>
    <x v="1"/>
    <x v="0"/>
    <x v="1"/>
    <x v="0"/>
    <s v="QUITO"/>
    <s v="COTOCOLLAO"/>
    <x v="0"/>
    <s v="Original"/>
    <n v="1000320"/>
    <n v="181"/>
    <s v="Activa"/>
    <s v="Vencimiento"/>
    <n v="90"/>
    <d v="2021-11-30T00:00:00"/>
    <d v="2022-05-30T00:00:00"/>
    <n v="38"/>
    <s v="360.00"/>
    <s v="2.00"/>
    <s v="10.50"/>
    <s v="3.50"/>
    <s v="633.50"/>
    <s v="0.00"/>
    <s v="0.00"/>
    <s v="318.50"/>
    <n v="12000"/>
    <s v="12.67"/>
    <s v="12,305.83"/>
  </r>
  <r>
    <s v="MATRIZ"/>
    <x v="43"/>
    <m/>
    <s v="COOPERATIVA DE AHORRO Y CREDITO SAN FRANCISCO DE ASIS LTDA"/>
    <x v="0"/>
    <n v="1790045668001"/>
    <x v="0"/>
    <x v="0"/>
    <x v="4"/>
    <x v="0"/>
    <s v="QUITO"/>
    <s v="ITCHIMBIA"/>
    <x v="0"/>
    <s v="Original"/>
    <n v="1000323"/>
    <n v="361"/>
    <s v="Activa"/>
    <s v="Vencimiento"/>
    <n v="273"/>
    <d v="2021-12-03T00:00:00"/>
    <d v="2022-11-29T00:00:00"/>
    <n v="42"/>
    <s v="360.00"/>
    <s v="0.00"/>
    <s v="10.50"/>
    <s v="14.58"/>
    <s v="5,263.38"/>
    <s v="0.00"/>
    <s v="0.00"/>
    <s v="1,283.04"/>
    <n v="50000"/>
    <s v="0.00"/>
    <s v="51,283.04"/>
  </r>
  <r>
    <s v="MATRIZ"/>
    <x v="44"/>
    <m/>
    <s v="COOPERATIVA DE AHORRO Y CREDITO ECUACREDITOS "/>
    <x v="0"/>
    <n v="1091733559001"/>
    <x v="0"/>
    <x v="0"/>
    <x v="2"/>
    <x v="2"/>
    <s v="IBARRA"/>
    <s v="SAGRARIO"/>
    <x v="0"/>
    <s v="Original"/>
    <n v="1000324"/>
    <n v="181"/>
    <s v="Activa"/>
    <s v="Vencimiento"/>
    <n v="94"/>
    <d v="2021-12-04T00:00:00"/>
    <d v="2022-06-03T00:00:00"/>
    <n v="43"/>
    <s v="360.00"/>
    <s v="1.00"/>
    <s v="11.00"/>
    <s v="6.11"/>
    <s v="1,105.91"/>
    <s v="0.00"/>
    <s v="0.00"/>
    <s v="531.57"/>
    <n v="20000"/>
    <s v="11.06"/>
    <s v="20,520.51"/>
  </r>
  <r>
    <s v="MATRIZ"/>
    <x v="45"/>
    <m/>
    <s v="MORALES MAYORGA FREDDY JAVIER"/>
    <x v="0"/>
    <n v="1803653326"/>
    <x v="1"/>
    <x v="0"/>
    <x v="0"/>
    <x v="6"/>
    <s v="AMBATO"/>
    <s v="LA MERCED"/>
    <x v="1"/>
    <s v="Original"/>
    <n v="1000326"/>
    <n v="366"/>
    <s v="Activa"/>
    <s v="Vencimiento"/>
    <n v="284"/>
    <d v="2021-12-09T00:00:00"/>
    <d v="2022-12-10T00:00:00"/>
    <n v="36"/>
    <s v="360.00"/>
    <s v="0.00"/>
    <s v="12.00"/>
    <s v="3.33"/>
    <s v="1,218.78"/>
    <s v="0.00"/>
    <s v="0.00"/>
    <s v="273.06"/>
    <n v="10000"/>
    <s v="0.00"/>
    <s v="10,273.06"/>
  </r>
  <r>
    <s v="MATRIZ"/>
    <x v="46"/>
    <n v="1001843"/>
    <s v="COOPERATIVA DE AHORRO Y CREDITO SURANGAY LTDA"/>
    <x v="0"/>
    <n v="1891707610001"/>
    <x v="1"/>
    <x v="0"/>
    <x v="4"/>
    <x v="6"/>
    <s v="SAN PEDRO DE PELILEO"/>
    <s v="GUAMBALO"/>
    <x v="1"/>
    <s v="Renovación-&gt;1000264"/>
    <n v="1000327"/>
    <n v="91"/>
    <s v="Activa"/>
    <s v="Vencimiento"/>
    <n v="9"/>
    <d v="2021-12-09T00:00:00"/>
    <d v="2022-03-10T00:00:00"/>
    <n v="37"/>
    <s v="360.00"/>
    <s v="1.00"/>
    <s v="7.50"/>
    <s v="2.24"/>
    <s v="203.84"/>
    <s v="0.00"/>
    <s v="0.00"/>
    <s v="183.68"/>
    <n v="10765.38"/>
    <s v="2.04"/>
    <s v="10,947.02"/>
  </r>
  <r>
    <s v="MATRIZ"/>
    <x v="47"/>
    <n v="1000865"/>
    <s v="ESTRELLA TASAMBAY JOSE ENRIQUE"/>
    <x v="2"/>
    <n v="1723942262"/>
    <x v="0"/>
    <x v="0"/>
    <x v="1"/>
    <x v="1"/>
    <s v="RIOBAMBA"/>
    <s v="CACHA (CAB EN MACHANGARA)"/>
    <x v="1"/>
    <s v="Original"/>
    <n v="1000328"/>
    <n v="121"/>
    <s v="Activa"/>
    <s v="Vencimiento"/>
    <n v="44"/>
    <d v="2021-12-14T00:00:00"/>
    <d v="2022-04-14T00:00:00"/>
    <n v="34"/>
    <s v="360.00"/>
    <s v="2.00"/>
    <s v="11.00"/>
    <s v="12.22"/>
    <s v="1,478.62"/>
    <s v="0.00"/>
    <s v="0.00"/>
    <s v="940.94"/>
    <n v="40000"/>
    <s v="29.57"/>
    <s v="40,911.37"/>
  </r>
  <r>
    <s v="MATRIZ"/>
    <x v="48"/>
    <n v="1000187"/>
    <s v="TASAMBAY URQUIZO SEGUNDO JUAN"/>
    <x v="2"/>
    <n v="1716211931"/>
    <x v="0"/>
    <x v="0"/>
    <x v="0"/>
    <x v="0"/>
    <s v="QUITO"/>
    <s v="COTOCOLLAO"/>
    <x v="0"/>
    <s v="Renovación-&gt;1000267"/>
    <n v="1000329"/>
    <n v="95"/>
    <s v="Activa"/>
    <s v="Vencimiento"/>
    <n v="18"/>
    <d v="2021-12-14T00:00:00"/>
    <d v="2022-03-19T00:00:00"/>
    <n v="39"/>
    <s v="360.00"/>
    <s v="2.00"/>
    <s v="9.00"/>
    <s v="0.72"/>
    <s v="68.40"/>
    <s v="0.00"/>
    <s v="0.00"/>
    <s v="55.44"/>
    <n v="2880.17"/>
    <s v="1.37"/>
    <s v="2,934.24"/>
  </r>
  <r>
    <s v="MATRIZ"/>
    <x v="49"/>
    <n v="1001798"/>
    <s v="AIFENG . YANG ."/>
    <x v="3"/>
    <n v="1001696"/>
    <x v="0"/>
    <x v="1"/>
    <x v="2"/>
    <x v="0"/>
    <s v="QUITO"/>
    <s v="COTOCOLLAO"/>
    <x v="0"/>
    <s v="Original"/>
    <n v="1000332"/>
    <n v="366"/>
    <s v="Activa"/>
    <s v="Mensual"/>
    <n v="290"/>
    <d v="2021-12-15T00:00:00"/>
    <d v="2022-12-16T00:00:00"/>
    <n v="51"/>
    <s v="360.00"/>
    <s v="0.00"/>
    <s v="12.00"/>
    <s v="3.33"/>
    <s v="1,218.78"/>
    <s v="199.80"/>
    <s v="0.00"/>
    <s v="53.28"/>
    <n v="10000"/>
    <s v="0.00"/>
    <s v="10,053.28"/>
  </r>
  <r>
    <s v="MATRIZ"/>
    <x v="50"/>
    <m/>
    <s v="CASTILLO CUACES MIRIAM ALICIA "/>
    <x v="0"/>
    <n v="401107438"/>
    <x v="1"/>
    <x v="0"/>
    <x v="2"/>
    <x v="0"/>
    <s v="QUITO"/>
    <s v="CENTRO HISTORICO"/>
    <x v="0"/>
    <s v="Original"/>
    <n v="1000333"/>
    <n v="177"/>
    <s v="Activa"/>
    <s v="Vencimiento"/>
    <n v="101"/>
    <d v="2021-12-15T00:00:00"/>
    <d v="2022-06-10T00:00:00"/>
    <n v="46"/>
    <s v="360.00"/>
    <s v="2.00"/>
    <s v="11.50"/>
    <s v="7.76"/>
    <s v="1,373.52"/>
    <s v="0.00"/>
    <s v="0.00"/>
    <s v="589.76"/>
    <n v="24303.74"/>
    <s v="27.47"/>
    <s v="24,866.03"/>
  </r>
  <r>
    <s v="MATRIZ"/>
    <x v="51"/>
    <n v="1001802"/>
    <s v="WANG . SEN ."/>
    <x v="3"/>
    <n v="1001700"/>
    <x v="1"/>
    <x v="1"/>
    <x v="0"/>
    <x v="0"/>
    <s v="QUITO"/>
    <s v="IÑAQUITO"/>
    <x v="0"/>
    <s v="Original"/>
    <n v="1000334"/>
    <n v="366"/>
    <s v="Activa"/>
    <s v="Vencimiento"/>
    <n v="290"/>
    <d v="2021-12-15T00:00:00"/>
    <d v="2022-12-16T00:00:00"/>
    <n v="28"/>
    <s v="360.00"/>
    <s v="0.00"/>
    <s v="12.00"/>
    <s v="4.40"/>
    <s v="1,610.40"/>
    <s v="0.00"/>
    <s v="0.00"/>
    <s v="334.40"/>
    <n v="13200"/>
    <s v="0.00"/>
    <s v="13,534.40"/>
  </r>
  <r>
    <s v="MATRIZ"/>
    <x v="52"/>
    <n v="1001800"/>
    <s v="FANG . WEI ."/>
    <x v="3"/>
    <n v="1001698"/>
    <x v="1"/>
    <x v="1"/>
    <x v="2"/>
    <x v="0"/>
    <s v="QUITO"/>
    <s v="COTOCOLLAO"/>
    <x v="0"/>
    <s v="Original"/>
    <n v="1000336"/>
    <n v="366"/>
    <s v="Activa"/>
    <s v="Mensual"/>
    <n v="291"/>
    <d v="2021-12-16T00:00:00"/>
    <d v="2022-12-17T00:00:00"/>
    <n v="44"/>
    <s v="360.00"/>
    <s v="0.00"/>
    <s v="12.00"/>
    <s v="25.00"/>
    <s v="9,150.00"/>
    <s v="1,500.00"/>
    <s v="0.00"/>
    <s v="375.00"/>
    <n v="75000"/>
    <s v="0.00"/>
    <s v="75,375.00"/>
  </r>
  <r>
    <s v="MATRIZ"/>
    <x v="53"/>
    <n v="1000331"/>
    <s v="VALDEZ LALBAY DOLORES "/>
    <x v="2"/>
    <n v="600860498"/>
    <x v="1"/>
    <x v="0"/>
    <x v="4"/>
    <x v="1"/>
    <s v="RIOBAMBA"/>
    <s v="YARUQUIES"/>
    <x v="0"/>
    <s v="Original"/>
    <n v="1000337"/>
    <n v="181"/>
    <s v="Activa"/>
    <s v="Vencimiento"/>
    <n v="108"/>
    <d v="2021-12-18T00:00:00"/>
    <d v="2022-06-17T00:00:00"/>
    <n v="66"/>
    <s v="360.00"/>
    <s v="2.00"/>
    <s v="10.50"/>
    <s v="1.23"/>
    <s v="222.63"/>
    <s v="0.00"/>
    <s v="0.00"/>
    <s v="89.79"/>
    <n v="4232"/>
    <s v="4.45"/>
    <s v="4,317.34"/>
  </r>
  <r>
    <s v="MATRIZ"/>
    <x v="17"/>
    <n v="1001341"/>
    <s v="HU . ZHENGUO "/>
    <x v="3"/>
    <s v="E58968292"/>
    <x v="1"/>
    <x v="1"/>
    <x v="2"/>
    <x v="0"/>
    <s v="QUITO"/>
    <s v="IÑAQUITO"/>
    <x v="0"/>
    <s v="Original"/>
    <n v="1000338"/>
    <n v="366"/>
    <s v="Activa"/>
    <s v="Vencimiento"/>
    <n v="293"/>
    <d v="2021-12-18T00:00:00"/>
    <d v="2022-12-19T00:00:00"/>
    <n v="36"/>
    <s v="360.00"/>
    <s v="0.00"/>
    <s v="12.00"/>
    <s v="4.58"/>
    <s v="1,676.28"/>
    <s v="0.00"/>
    <s v="0.00"/>
    <s v="334.34"/>
    <n v="13740"/>
    <s v="0.00"/>
    <s v="14,074.34"/>
  </r>
  <r>
    <s v="MATRIZ"/>
    <x v="31"/>
    <n v="1000001"/>
    <s v="MEJIA RAMIREZ CARLOS OLMEDO"/>
    <x v="0"/>
    <n v="200467926"/>
    <x v="0"/>
    <x v="0"/>
    <x v="2"/>
    <x v="4"/>
    <s v="GUARANDA"/>
    <s v="SAN LORENZO (BOLIVAR)"/>
    <x v="1"/>
    <s v="Renovación-&gt;1000142"/>
    <n v="1000339"/>
    <n v="361"/>
    <s v="Activa"/>
    <s v="Vencimiento"/>
    <n v="288"/>
    <d v="2021-12-18T00:00:00"/>
    <d v="2022-12-14T00:00:00"/>
    <n v="66"/>
    <s v="360.00"/>
    <s v="0.00"/>
    <s v="11.00"/>
    <s v="1.51"/>
    <s v="545.11"/>
    <s v="0.00"/>
    <s v="0.00"/>
    <s v="110.23"/>
    <n v="4931.38"/>
    <s v="0.00"/>
    <s v="5,041.61"/>
  </r>
  <r>
    <s v="MATRIZ"/>
    <x v="36"/>
    <n v="1000171"/>
    <s v="AJILA MOROCHO VICTOR ANGEL"/>
    <x v="0"/>
    <n v="701475659"/>
    <x v="0"/>
    <x v="0"/>
    <x v="4"/>
    <x v="0"/>
    <s v="QUITO"/>
    <s v="COTOCOLLAO"/>
    <x v="0"/>
    <s v="Original"/>
    <n v="1000341"/>
    <n v="366"/>
    <s v="Activa"/>
    <s v="Mensual"/>
    <n v="295"/>
    <d v="2021-12-20T00:00:00"/>
    <d v="2022-12-21T00:00:00"/>
    <n v="61"/>
    <s v="360.00"/>
    <s v="0.00"/>
    <s v="12.00"/>
    <s v="5.00"/>
    <s v="1,830.00"/>
    <s v="300.00"/>
    <s v="0.00"/>
    <s v="55.00"/>
    <n v="15000"/>
    <s v="0.00"/>
    <s v="15,055.00"/>
  </r>
  <r>
    <s v="MATRIZ"/>
    <x v="54"/>
    <n v="1001875"/>
    <s v="ASOCIACION DE SUBOFICIALES EN SERVICIO PASIVO PATRIA"/>
    <x v="0"/>
    <n v="691722341001"/>
    <x v="0"/>
    <x v="0"/>
    <x v="0"/>
    <x v="1"/>
    <s v="RIOBAMBA"/>
    <s v="RIOBAMBA"/>
    <x v="0"/>
    <s v="Renovación-&gt;1000147"/>
    <n v="1000342"/>
    <n v="361"/>
    <s v="Activa"/>
    <s v="Vencimiento"/>
    <n v="291"/>
    <d v="2021-12-21T00:00:00"/>
    <d v="2022-12-17T00:00:00"/>
    <n v="59"/>
    <s v="360.00"/>
    <s v="0.00"/>
    <s v="11.00"/>
    <s v="1.13"/>
    <s v="407.93"/>
    <s v="0.00"/>
    <s v="0.00"/>
    <s v="79.10"/>
    <n v="3700.34"/>
    <s v="0.00"/>
    <s v="3,779.44"/>
  </r>
  <r>
    <s v="MATRIZ"/>
    <x v="55"/>
    <n v="1001801"/>
    <s v="XIANGJIANG . LIU ."/>
    <x v="3"/>
    <s v="E0954422"/>
    <x v="0"/>
    <x v="1"/>
    <x v="2"/>
    <x v="0"/>
    <s v="QUITO"/>
    <s v="COTOCOLLAO"/>
    <x v="0"/>
    <s v="Original"/>
    <n v="1000343"/>
    <n v="366"/>
    <s v="Activa"/>
    <s v="Mensual"/>
    <n v="297"/>
    <d v="2021-12-22T00:00:00"/>
    <d v="2022-12-23T00:00:00"/>
    <n v="48"/>
    <s v="360.00"/>
    <s v="0.00"/>
    <s v="12.00"/>
    <s v="38.33"/>
    <s v="14,028.78"/>
    <s v="2,299.80"/>
    <s v="0.00"/>
    <s v="344.97"/>
    <n v="115000"/>
    <s v="0.00"/>
    <s v="115,344.97"/>
  </r>
  <r>
    <s v="MATRIZ"/>
    <x v="29"/>
    <n v="1000247"/>
    <s v="URQUIZO VALDEZ MANUEL "/>
    <x v="2"/>
    <n v="1712404084"/>
    <x v="0"/>
    <x v="0"/>
    <x v="1"/>
    <x v="1"/>
    <s v="RIOBAMBA"/>
    <s v="CACHA (CAB EN MACHANGARA)"/>
    <x v="1"/>
    <s v="Original"/>
    <n v="1000344"/>
    <n v="366"/>
    <s v="Activa"/>
    <s v="Vencimiento"/>
    <n v="297"/>
    <d v="2021-12-22T00:00:00"/>
    <d v="2022-12-23T00:00:00"/>
    <n v="48"/>
    <s v="360.00"/>
    <s v="0.00"/>
    <s v="12.00"/>
    <s v="3.33"/>
    <s v="1,218.78"/>
    <s v="0.00"/>
    <s v="0.00"/>
    <s v="229.77"/>
    <n v="10000"/>
    <s v="0.00"/>
    <s v="10,229.77"/>
  </r>
  <r>
    <s v="MATRIZ"/>
    <x v="47"/>
    <n v="1000865"/>
    <s v="ESTRELLA TASAMBAY JOSE ENRIQUE"/>
    <x v="2"/>
    <n v="1723942262"/>
    <x v="0"/>
    <x v="0"/>
    <x v="1"/>
    <x v="1"/>
    <s v="RIOBAMBA"/>
    <s v="CACHA (CAB EN MACHANGARA)"/>
    <x v="1"/>
    <s v="Original"/>
    <n v="1000345"/>
    <n v="121"/>
    <s v="Activa"/>
    <s v="Vencimiento"/>
    <n v="54"/>
    <d v="2021-12-24T00:00:00"/>
    <d v="2022-04-24T00:00:00"/>
    <n v="34"/>
    <s v="360.00"/>
    <s v="2.00"/>
    <s v="11.00"/>
    <s v="19.00"/>
    <s v="2,299.00"/>
    <s v="0.00"/>
    <s v="0.00"/>
    <s v="1,273.00"/>
    <n v="62175"/>
    <s v="45.98"/>
    <s v="63,402.02"/>
  </r>
  <r>
    <s v="MATRIZ"/>
    <x v="56"/>
    <n v="1000147"/>
    <s v="VACA ZAMBRANO DIGSELIX "/>
    <x v="0"/>
    <n v="600874325"/>
    <x v="0"/>
    <x v="0"/>
    <x v="0"/>
    <x v="1"/>
    <s v="RIOBAMBA"/>
    <s v="RIOBAMBA"/>
    <x v="0"/>
    <s v="Renovación-&gt;1000148"/>
    <n v="1000346"/>
    <n v="361"/>
    <s v="Activa"/>
    <s v="Mensual"/>
    <n v="295"/>
    <d v="2021-12-25T00:00:00"/>
    <d v="2022-12-21T00:00:00"/>
    <n v="67"/>
    <s v="360.00"/>
    <s v="0.00"/>
    <s v="12.50"/>
    <s v="8.77"/>
    <s v="3,165.97"/>
    <s v="526.20"/>
    <s v="0.00"/>
    <s v="52.62"/>
    <n v="25269.08"/>
    <s v="0.00"/>
    <s v="25,321.70"/>
  </r>
  <r>
    <s v="MATRIZ"/>
    <x v="57"/>
    <n v="1001803"/>
    <s v="QIANGGUO . WANG ."/>
    <x v="3"/>
    <n v="1001701"/>
    <x v="0"/>
    <x v="1"/>
    <x v="2"/>
    <x v="0"/>
    <s v="QUITO"/>
    <s v="COTOCOLLAO"/>
    <x v="0"/>
    <s v="Original"/>
    <n v="1000350"/>
    <n v="366"/>
    <s v="Activa"/>
    <s v="Mensual"/>
    <n v="302"/>
    <d v="2021-12-27T00:00:00"/>
    <d v="2022-12-28T00:00:00"/>
    <n v="62"/>
    <s v="360.00"/>
    <s v="0.00"/>
    <s v="12.00"/>
    <s v="16.67"/>
    <s v="6,101.22"/>
    <s v="1,000.20"/>
    <s v="0.00"/>
    <s v="66.68"/>
    <n v="50000"/>
    <s v="0.00"/>
    <s v="50,066.68"/>
  </r>
  <r>
    <s v="MATRIZ"/>
    <x v="58"/>
    <n v="1001809"/>
    <s v="URQUIZO HUARACA NAYELI ELIZABETH"/>
    <x v="2"/>
    <n v="1726468745"/>
    <x v="1"/>
    <x v="0"/>
    <x v="0"/>
    <x v="0"/>
    <s v="QUITO"/>
    <s v="LLANO CHICO"/>
    <x v="1"/>
    <s v="Original"/>
    <n v="1000351"/>
    <n v="366"/>
    <s v="Activa"/>
    <s v="Vencimiento"/>
    <n v="302"/>
    <d v="2021-12-27T00:00:00"/>
    <d v="2022-12-28T00:00:00"/>
    <n v="18"/>
    <s v="360.00"/>
    <s v="0.00"/>
    <s v="9.50"/>
    <s v="0.40"/>
    <s v="146.40"/>
    <s v="0.00"/>
    <s v="0.00"/>
    <s v="25.60"/>
    <n v="1525"/>
    <s v="0.00"/>
    <s v="1,550.60"/>
  </r>
  <r>
    <s v="MATRIZ"/>
    <x v="59"/>
    <n v="1000226"/>
    <s v="PEREZ PEREZ ANA BEATRIZ"/>
    <x v="0"/>
    <n v="200643740"/>
    <x v="1"/>
    <x v="0"/>
    <x v="4"/>
    <x v="0"/>
    <s v="QUITO"/>
    <s v="QUITO"/>
    <x v="0"/>
    <s v="Original"/>
    <n v="1000352"/>
    <n v="366"/>
    <s v="Activa"/>
    <s v="Anticpado"/>
    <n v="302"/>
    <d v="2021-12-27T00:00:00"/>
    <d v="2022-12-28T00:00:00"/>
    <n v="62"/>
    <s v="360.00"/>
    <s v="0.00"/>
    <s v="12.00"/>
    <s v="13.33"/>
    <s v="4,878.78"/>
    <s v="0.00"/>
    <s v="4,878.78"/>
    <s v="853.12"/>
    <n v="40000"/>
    <s v="0.00"/>
    <s v="40,853.12"/>
  </r>
  <r>
    <s v="MATRIZ"/>
    <x v="60"/>
    <n v="1000252"/>
    <s v="NIAMA CRIOLLO LUIS GUSTAVO"/>
    <x v="2"/>
    <n v="604318212"/>
    <x v="0"/>
    <x v="0"/>
    <x v="0"/>
    <x v="0"/>
    <s v="QUITO"/>
    <s v="KENNEDY"/>
    <x v="0"/>
    <s v="Original"/>
    <n v="1000353"/>
    <n v="366"/>
    <s v="Activa"/>
    <s v="Vencimiento"/>
    <n v="303"/>
    <d v="2021-12-28T00:00:00"/>
    <d v="2022-12-29T00:00:00"/>
    <n v="30"/>
    <s v="360.00"/>
    <s v="0.00"/>
    <s v="12.00"/>
    <s v="6.67"/>
    <s v="2,441.22"/>
    <s v="0.00"/>
    <s v="0.00"/>
    <s v="420.21"/>
    <n v="20000"/>
    <s v="0.00"/>
    <s v="20,420.21"/>
  </r>
  <r>
    <s v="MATRIZ"/>
    <x v="31"/>
    <n v="1000001"/>
    <s v="MEJIA RAMIREZ CARLOS OLMEDO"/>
    <x v="0"/>
    <n v="200467926"/>
    <x v="0"/>
    <x v="0"/>
    <x v="2"/>
    <x v="4"/>
    <s v="GUARANDA"/>
    <s v="SAN LORENZO (BOLIVAR)"/>
    <x v="1"/>
    <s v="Original"/>
    <n v="1000354"/>
    <n v="181"/>
    <s v="Activa"/>
    <s v="Vencimiento"/>
    <n v="120"/>
    <d v="2021-12-30T00:00:00"/>
    <d v="2022-06-29T00:00:00"/>
    <n v="66"/>
    <s v="360.00"/>
    <s v="2.00"/>
    <s v="8.50"/>
    <s v="0.47"/>
    <s v="85.07"/>
    <s v="0.00"/>
    <s v="0.00"/>
    <s v="28.67"/>
    <n v="2000"/>
    <s v="1.70"/>
    <s v="2,026.97"/>
  </r>
  <r>
    <s v="MATRIZ"/>
    <x v="61"/>
    <n v="1001043"/>
    <s v="PEÑAFIEL GUEVARA VIVIANA ELIZABETH"/>
    <x v="0"/>
    <n v="603384926"/>
    <x v="1"/>
    <x v="0"/>
    <x v="2"/>
    <x v="7"/>
    <s v="CUENCA"/>
    <s v="HUAYNACAPAC"/>
    <x v="0"/>
    <s v="Renovación-&gt;1000235"/>
    <n v="1000355"/>
    <n v="180"/>
    <s v="Activa"/>
    <s v="Vencimiento"/>
    <n v="119"/>
    <d v="2021-12-30T00:00:00"/>
    <d v="2022-06-28T00:00:00"/>
    <n v="40"/>
    <s v="360.00"/>
    <s v="2.00"/>
    <s v="5.00"/>
    <s v="0.04"/>
    <s v="7.20"/>
    <s v="0.00"/>
    <s v="0.00"/>
    <s v="2.44"/>
    <n v="314.12"/>
    <s v="0.14"/>
    <s v="316.42"/>
  </r>
  <r>
    <s v="MATRIZ"/>
    <x v="48"/>
    <n v="1000187"/>
    <s v="TASAMBAY URQUIZO SEGUNDO JUAN"/>
    <x v="2"/>
    <n v="1716211931"/>
    <x v="0"/>
    <x v="0"/>
    <x v="0"/>
    <x v="0"/>
    <s v="QUITO"/>
    <s v="COTOCOLLAO"/>
    <x v="0"/>
    <s v="Renovación-&gt;1000281"/>
    <n v="1000357"/>
    <n v="92"/>
    <s v="Activa"/>
    <s v="Vencimiento"/>
    <n v="32"/>
    <d v="2021-12-31T00:00:00"/>
    <d v="2022-04-02T00:00:00"/>
    <n v="39"/>
    <s v="360.00"/>
    <s v="2.00"/>
    <s v="10.00"/>
    <s v="3.93"/>
    <s v="361.56"/>
    <s v="0.00"/>
    <s v="0.00"/>
    <s v="235.80"/>
    <n v="14145.31"/>
    <s v="7.23"/>
    <s v="14,373.88"/>
  </r>
  <r>
    <s v="MATRIZ"/>
    <x v="62"/>
    <n v="1000945"/>
    <s v="CARRILLO CARRILLO MARIA MARGARITA"/>
    <x v="2"/>
    <n v="1721327284"/>
    <x v="1"/>
    <x v="0"/>
    <x v="0"/>
    <x v="1"/>
    <s v="RIOBAMBA"/>
    <s v="CACHA (CAB EN MACHANGARA)"/>
    <x v="1"/>
    <s v="Original"/>
    <n v="1000358"/>
    <n v="181"/>
    <s v="Activa"/>
    <s v="Vencimiento"/>
    <n v="124"/>
    <d v="2022-01-03T00:00:00"/>
    <d v="2022-07-03T00:00:00"/>
    <n v="35"/>
    <s v="360.00"/>
    <s v="0.00"/>
    <s v="10.00"/>
    <s v="2.78"/>
    <s v="503.18"/>
    <s v="0.00"/>
    <s v="0.00"/>
    <s v="158.46"/>
    <n v="10000"/>
    <s v="0.00"/>
    <s v="10,158.46"/>
  </r>
  <r>
    <s v="MATRIZ"/>
    <x v="48"/>
    <n v="1000187"/>
    <s v="TASAMBAY URQUIZO SEGUNDO JUAN"/>
    <x v="2"/>
    <n v="1716211931"/>
    <x v="0"/>
    <x v="0"/>
    <x v="0"/>
    <x v="0"/>
    <s v="QUITO"/>
    <s v="COTOCOLLAO"/>
    <x v="0"/>
    <s v="Original"/>
    <n v="1000359"/>
    <n v="91"/>
    <s v="Activa"/>
    <s v="Vencimiento"/>
    <n v="36"/>
    <d v="2022-01-05T00:00:00"/>
    <d v="2022-04-06T00:00:00"/>
    <n v="39"/>
    <s v="360.00"/>
    <s v="2.00"/>
    <s v="9.50"/>
    <s v="1.06"/>
    <s v="96.46"/>
    <s v="0.00"/>
    <s v="0.00"/>
    <s v="58.30"/>
    <n v="4000"/>
    <s v="1.93"/>
    <s v="4,056.37"/>
  </r>
  <r>
    <s v="MATRIZ"/>
    <x v="63"/>
    <n v="1001590"/>
    <s v="CEPEDA GUACHO JIMENA ISABEL "/>
    <x v="0"/>
    <n v="1725681850"/>
    <x v="1"/>
    <x v="0"/>
    <x v="0"/>
    <x v="1"/>
    <s v="COLTA"/>
    <s v="COLUMBE"/>
    <x v="1"/>
    <s v="Original"/>
    <n v="1000360"/>
    <n v="366"/>
    <s v="Activa"/>
    <s v="Vencimiento"/>
    <n v="312"/>
    <d v="2022-01-06T00:00:00"/>
    <d v="2023-01-07T00:00:00"/>
    <n v="32"/>
    <s v="360.00"/>
    <s v="0.00"/>
    <s v="11.50"/>
    <s v="3.19"/>
    <s v="1,167.54"/>
    <s v="0.00"/>
    <s v="0.00"/>
    <s v="172.26"/>
    <n v="10000"/>
    <s v="0.00"/>
    <s v="10,172.26"/>
  </r>
  <r>
    <s v="MATRIZ"/>
    <x v="64"/>
    <n v="1001346"/>
    <s v="TOAZO LEINES ALEJANDRO RENAN"/>
    <x v="0"/>
    <n v="1719364786"/>
    <x v="0"/>
    <x v="0"/>
    <x v="0"/>
    <x v="0"/>
    <s v="QUITO"/>
    <s v="COTOCOLLAO"/>
    <x v="0"/>
    <s v="Original"/>
    <n v="1000361"/>
    <n v="366"/>
    <s v="Activa"/>
    <s v="Vencimiento"/>
    <n v="313"/>
    <d v="2022-01-07T00:00:00"/>
    <d v="2023-01-08T00:00:00"/>
    <n v="36"/>
    <s v="360.00"/>
    <s v="0.00"/>
    <s v="10.75"/>
    <s v="1.05"/>
    <s v="384.30"/>
    <s v="0.00"/>
    <s v="0.00"/>
    <s v="55.65"/>
    <n v="3500"/>
    <s v="0.00"/>
    <s v="3,555.65"/>
  </r>
  <r>
    <s v="MATRIZ"/>
    <x v="64"/>
    <n v="1001346"/>
    <s v="TOAZO LEINES ALEJANDRO RENAN"/>
    <x v="0"/>
    <n v="1719364786"/>
    <x v="0"/>
    <x v="0"/>
    <x v="0"/>
    <x v="0"/>
    <s v="QUITO"/>
    <s v="COTOCOLLAO"/>
    <x v="0"/>
    <s v="Original"/>
    <n v="1000362"/>
    <n v="90"/>
    <s v="Activa"/>
    <s v="Vencimiento"/>
    <n v="37"/>
    <d v="2022-01-07T00:00:00"/>
    <d v="2022-04-07T00:00:00"/>
    <n v="36"/>
    <s v="360.00"/>
    <s v="1.00"/>
    <s v="9.25"/>
    <s v="1.57"/>
    <s v="141.30"/>
    <s v="0.00"/>
    <s v="0.00"/>
    <s v="83.21"/>
    <n v="6100"/>
    <s v="1.41"/>
    <s v="6,181.80"/>
  </r>
  <r>
    <s v="MATRIZ"/>
    <x v="65"/>
    <n v="1001861"/>
    <s v="PONCE PERALTA ZOILA AMELIA"/>
    <x v="0"/>
    <n v="600959167"/>
    <x v="1"/>
    <x v="0"/>
    <x v="2"/>
    <x v="1"/>
    <s v="RIOBAMBA"/>
    <s v="PUNGALA"/>
    <x v="1"/>
    <s v="Original"/>
    <n v="1000363"/>
    <n v="182"/>
    <s v="Activa"/>
    <s v="Mensual"/>
    <n v="132"/>
    <d v="2022-01-10T00:00:00"/>
    <d v="2022-07-11T00:00:00"/>
    <n v="66"/>
    <s v="360.00"/>
    <s v="2.00"/>
    <s v="10.50"/>
    <s v="3.79"/>
    <s v="689.78"/>
    <s v="113.70"/>
    <s v="0.00"/>
    <s v="75.80"/>
    <n v="13000"/>
    <s v="11.53"/>
    <s v="13,064.27"/>
  </r>
  <r>
    <s v="MATRIZ"/>
    <x v="66"/>
    <n v="1001328"/>
    <s v="MEJÍA PÉREZ ANA BELÉN"/>
    <x v="0"/>
    <n v="603877499"/>
    <x v="1"/>
    <x v="0"/>
    <x v="5"/>
    <x v="1"/>
    <s v="RIOBAMBA"/>
    <s v="LIZARZABURU"/>
    <x v="0"/>
    <s v="Renovación-&gt;1000286"/>
    <n v="1000364"/>
    <n v="91"/>
    <s v="Activa"/>
    <s v="Vencimiento"/>
    <n v="41"/>
    <d v="2022-01-10T00:00:00"/>
    <d v="2022-04-11T00:00:00"/>
    <n v="29"/>
    <s v="360.00"/>
    <s v="2.00"/>
    <s v="9.00"/>
    <s v="0.77"/>
    <s v="70.07"/>
    <s v="0.00"/>
    <s v="0.00"/>
    <s v="38.50"/>
    <n v="3066.89"/>
    <s v="1.40"/>
    <s v="3,103.99"/>
  </r>
  <r>
    <s v="MATRIZ"/>
    <x v="67"/>
    <m/>
    <s v="CRIOLLO TALAVERA OSCAR DANIEL"/>
    <x v="2"/>
    <n v="1721898706"/>
    <x v="0"/>
    <x v="0"/>
    <x v="2"/>
    <x v="0"/>
    <s v="MEJIA"/>
    <s v="MACHACHI"/>
    <x v="0"/>
    <s v="Renovación-&gt;1000157"/>
    <n v="1000365"/>
    <n v="361"/>
    <s v="Activa"/>
    <s v="Vencimiento"/>
    <n v="313"/>
    <d v="2022-01-12T00:00:00"/>
    <d v="2023-01-08T00:00:00"/>
    <n v="32"/>
    <s v="360.00"/>
    <s v="0.00"/>
    <s v="12.00"/>
    <s v="0.37"/>
    <s v="133.57"/>
    <s v="0.00"/>
    <s v="0.00"/>
    <s v="17.76"/>
    <n v="1119.1300000000001"/>
    <s v="0.00"/>
    <s v="1,136.89"/>
  </r>
  <r>
    <s v="MATRIZ"/>
    <x v="68"/>
    <n v="1001883"/>
    <s v="CARVAJAL MUÑOZ MARTHA CECILIA"/>
    <x v="0"/>
    <n v="1714250626"/>
    <x v="1"/>
    <x v="0"/>
    <x v="0"/>
    <x v="0"/>
    <s v="QUITO"/>
    <s v="SAN ANTONIO"/>
    <x v="1"/>
    <s v="Original"/>
    <n v="1000367"/>
    <n v="60"/>
    <s v="Activa"/>
    <s v="Vencimiento"/>
    <n v="18"/>
    <d v="2022-01-18T00:00:00"/>
    <d v="2022-03-19T00:00:00"/>
    <n v="45"/>
    <s v="360.00"/>
    <s v="2.00"/>
    <s v="3.50"/>
    <s v="0.10"/>
    <s v="6.00"/>
    <s v="0.00"/>
    <s v="0.00"/>
    <s v="4.20"/>
    <n v="1000"/>
    <s v="0.12"/>
    <s v="1,004.08"/>
  </r>
  <r>
    <s v="MATRIZ"/>
    <x v="7"/>
    <n v="1000512"/>
    <s v="TOAZO LEINES TERESA DE LOURDES"/>
    <x v="2"/>
    <n v="1706080809"/>
    <x v="1"/>
    <x v="0"/>
    <x v="1"/>
    <x v="0"/>
    <s v="QUITO"/>
    <s v="COTOCOLLAO"/>
    <x v="0"/>
    <s v="Renovación-&gt;1000161"/>
    <n v="1000370"/>
    <n v="361"/>
    <s v="Activa"/>
    <s v="Vencimiento"/>
    <n v="320"/>
    <d v="2022-01-19T00:00:00"/>
    <d v="2023-01-15T00:00:00"/>
    <n v="61"/>
    <s v="360.00"/>
    <s v="0.00"/>
    <s v="10.00"/>
    <s v="0.31"/>
    <s v="111.91"/>
    <s v="0.00"/>
    <s v="0.00"/>
    <s v="12.71"/>
    <n v="1101.08"/>
    <s v="0.00"/>
    <s v="1,113.79"/>
  </r>
  <r>
    <s v="MATRIZ"/>
    <x v="69"/>
    <n v="1001870"/>
    <s v="CHAVISNAN TANDAYAMO WILMER ANTONIO"/>
    <x v="0"/>
    <n v="1723420426"/>
    <x v="0"/>
    <x v="0"/>
    <x v="0"/>
    <x v="0"/>
    <s v="QUITO"/>
    <s v="CENTRO HISTORICO"/>
    <x v="0"/>
    <s v="Original"/>
    <n v="1000371"/>
    <n v="366"/>
    <s v="Activa"/>
    <s v="Vencimiento"/>
    <n v="326"/>
    <d v="2022-01-20T00:00:00"/>
    <d v="2023-01-21T00:00:00"/>
    <n v="31"/>
    <s v="360.00"/>
    <s v="0.00"/>
    <s v="8.75"/>
    <s v="0.21"/>
    <s v="76.86"/>
    <s v="0.00"/>
    <s v="0.00"/>
    <s v="8.40"/>
    <n v="865"/>
    <s v="0.00"/>
    <s v="873.40"/>
  </r>
  <r>
    <s v="MATRIZ"/>
    <x v="70"/>
    <n v="1001131"/>
    <s v="ESTRADA OROZCO SILVIA PAOLA"/>
    <x v="0"/>
    <n v="602868234"/>
    <x v="1"/>
    <x v="0"/>
    <x v="2"/>
    <x v="1"/>
    <s v="GUANO"/>
    <s v="LA MATRIZ"/>
    <x v="0"/>
    <s v="Original"/>
    <n v="1000374"/>
    <n v="365"/>
    <s v="Activa"/>
    <s v="Mensual"/>
    <n v="330"/>
    <d v="2022-01-25T00:00:00"/>
    <d v="2023-01-25T00:00:00"/>
    <n v="37"/>
    <s v="360.00"/>
    <s v="0.00"/>
    <s v="12.00"/>
    <s v="4.33"/>
    <s v="1,580.45"/>
    <s v="129.90"/>
    <s v="0.00"/>
    <s v="21.65"/>
    <n v="13000"/>
    <s v="0.00"/>
    <s v="13,021.65"/>
  </r>
  <r>
    <s v="MATRIZ"/>
    <x v="71"/>
    <m/>
    <s v="REVELO RIVADENEIRA NUBIA DEL CARMEN"/>
    <x v="0"/>
    <n v="400899027"/>
    <x v="1"/>
    <x v="0"/>
    <x v="2"/>
    <x v="0"/>
    <s v="QUITO"/>
    <s v="COTOCOLLAO"/>
    <x v="0"/>
    <s v="Original"/>
    <n v="1000375"/>
    <n v="91"/>
    <s v="Activa"/>
    <s v="Vencimiento"/>
    <n v="58"/>
    <d v="2022-01-27T00:00:00"/>
    <d v="2022-04-28T00:00:00"/>
    <n v="53"/>
    <s v="360.00"/>
    <s v="2.00"/>
    <s v="10.00"/>
    <s v="8.33"/>
    <s v="758.03"/>
    <s v="0.00"/>
    <s v="0.00"/>
    <s v="274.89"/>
    <n v="30000"/>
    <s v="15.16"/>
    <s v="30,259.73"/>
  </r>
  <r>
    <s v="MATRIZ"/>
    <x v="55"/>
    <n v="1001801"/>
    <s v="XIANGJIANG . LIU ."/>
    <x v="3"/>
    <s v="E0954422"/>
    <x v="0"/>
    <x v="1"/>
    <x v="2"/>
    <x v="0"/>
    <s v="QUITO"/>
    <s v="COTOCOLLAO"/>
    <x v="0"/>
    <s v="Original"/>
    <n v="1000376"/>
    <n v="366"/>
    <s v="Activa"/>
    <s v="Mensual"/>
    <n v="334"/>
    <d v="2022-01-28T00:00:00"/>
    <d v="2023-01-29T00:00:00"/>
    <n v="48"/>
    <s v="360.00"/>
    <s v="0.00"/>
    <s v="12.00"/>
    <s v="3.33"/>
    <s v="1,218.78"/>
    <s v="99.90"/>
    <s v="0.00"/>
    <s v="6.66"/>
    <n v="10000"/>
    <s v="0.00"/>
    <s v="10,006.66"/>
  </r>
  <r>
    <s v="MATRIZ"/>
    <x v="72"/>
    <n v="1001799"/>
    <s v="XUJUAN . LIU ."/>
    <x v="3"/>
    <n v="1001697"/>
    <x v="1"/>
    <x v="1"/>
    <x v="2"/>
    <x v="0"/>
    <s v="QUITO"/>
    <s v="COTOCOLLAO"/>
    <x v="0"/>
    <s v="Original"/>
    <n v="1000377"/>
    <n v="366"/>
    <s v="Activa"/>
    <s v="Mensual"/>
    <n v="338"/>
    <d v="2022-02-01T00:00:00"/>
    <d v="2023-02-02T00:00:00"/>
    <n v="47"/>
    <s v="360.00"/>
    <s v="0.00"/>
    <s v="11.80"/>
    <s v="6.56"/>
    <s v="2,400.96"/>
    <s v="0.00"/>
    <s v="0.00"/>
    <s v="183.68"/>
    <n v="20000"/>
    <s v="0.00"/>
    <s v="20,183.68"/>
  </r>
  <r>
    <s v="MATRIZ"/>
    <x v="73"/>
    <n v="1001804"/>
    <s v="HANPING . WU ."/>
    <x v="3"/>
    <n v="1001702"/>
    <x v="1"/>
    <x v="1"/>
    <x v="2"/>
    <x v="0"/>
    <s v="QUITO"/>
    <s v="COTOCOLLAO"/>
    <x v="0"/>
    <s v="Original"/>
    <n v="1000379"/>
    <n v="366"/>
    <s v="Activa"/>
    <s v="Mensual"/>
    <n v="345"/>
    <d v="2022-02-08T00:00:00"/>
    <d v="2023-02-09T00:00:00"/>
    <n v="60"/>
    <s v="360.00"/>
    <s v="0.00"/>
    <s v="12.00"/>
    <s v="16.67"/>
    <s v="6,101.22"/>
    <s v="0.00"/>
    <s v="0.00"/>
    <s v="350.07"/>
    <n v="50000"/>
    <s v="0.00"/>
    <s v="50,350.07"/>
  </r>
  <r>
    <s v="MATRIZ"/>
    <x v="74"/>
    <n v="1000394"/>
    <s v="TOAZO LEINES ELVIA ESPERANZA"/>
    <x v="0"/>
    <n v="1706975446"/>
    <x v="1"/>
    <x v="0"/>
    <x v="1"/>
    <x v="0"/>
    <s v="QUITO"/>
    <s v="COTOCOLLAO"/>
    <x v="0"/>
    <s v="Original"/>
    <n v="1000380"/>
    <n v="90"/>
    <s v="Activa"/>
    <s v="Vencimiento"/>
    <n v="69"/>
    <d v="2022-02-08T00:00:00"/>
    <d v="2022-05-09T00:00:00"/>
    <n v="58"/>
    <s v="360.00"/>
    <s v="1.00"/>
    <s v="8.50"/>
    <s v="0.85"/>
    <s v="76.50"/>
    <s v="0.00"/>
    <s v="0.00"/>
    <s v="17.85"/>
    <n v="3600"/>
    <s v="0.77"/>
    <s v="3,617.08"/>
  </r>
  <r>
    <s v="MATRIZ"/>
    <x v="75"/>
    <n v="1001975"/>
    <s v="PASMAY LLAMUCA SEGUNDO MANUEL "/>
    <x v="2"/>
    <n v="600078703"/>
    <x v="0"/>
    <x v="0"/>
    <x v="4"/>
    <x v="1"/>
    <s v="RIOBAMBA"/>
    <s v="LIZARZABURU"/>
    <x v="0"/>
    <s v="Original"/>
    <n v="1000381"/>
    <n v="366"/>
    <s v="Activa"/>
    <s v="Mensual"/>
    <n v="345"/>
    <d v="2022-02-08T00:00:00"/>
    <d v="2023-02-09T00:00:00"/>
    <n v="76"/>
    <s v="360.00"/>
    <s v="0.00"/>
    <s v="12.00"/>
    <s v="6.67"/>
    <s v="2,441.22"/>
    <s v="0.00"/>
    <s v="0.00"/>
    <s v="140.07"/>
    <n v="20000"/>
    <s v="0.00"/>
    <s v="20,140.07"/>
  </r>
  <r>
    <s v="MATRIZ"/>
    <x v="12"/>
    <n v="1001297"/>
    <s v="XIAO HONG "/>
    <x v="3"/>
    <s v="E99786810"/>
    <x v="1"/>
    <x v="1"/>
    <x v="0"/>
    <x v="0"/>
    <s v="QUITO"/>
    <s v="IÑAQUITO"/>
    <x v="0"/>
    <s v="Original"/>
    <n v="1000382"/>
    <n v="366"/>
    <s v="Activa"/>
    <s v="Vencimiento"/>
    <n v="346"/>
    <d v="2022-02-09T00:00:00"/>
    <d v="2023-02-10T00:00:00"/>
    <n v="36"/>
    <s v="360.00"/>
    <s v="0.00"/>
    <s v="10.75"/>
    <s v="1.46"/>
    <s v="534.36"/>
    <s v="0.00"/>
    <s v="0.00"/>
    <s v="29.20"/>
    <n v="4895"/>
    <s v="0.00"/>
    <s v="4,924.20"/>
  </r>
  <r>
    <s v="MATRIZ"/>
    <x v="76"/>
    <n v="1001934"/>
    <s v="ZAMBRANO PANEZO JENNY MARIELA"/>
    <x v="0"/>
    <n v="803255801"/>
    <x v="1"/>
    <x v="0"/>
    <x v="0"/>
    <x v="8"/>
    <s v="RIOVERDE"/>
    <s v="ROCAFUERTE"/>
    <x v="1"/>
    <s v="Original"/>
    <n v="1000383"/>
    <n v="370"/>
    <s v="Activa"/>
    <s v="Vencimiento"/>
    <n v="350"/>
    <d v="2022-02-09T00:00:00"/>
    <d v="2023-02-14T00:00:00"/>
    <n v="33"/>
    <s v="360.00"/>
    <s v="0.00"/>
    <s v="8.50"/>
    <s v="0.24"/>
    <s v="88.80"/>
    <s v="0.00"/>
    <s v="0.00"/>
    <s v="4.80"/>
    <n v="1000"/>
    <s v="0.00"/>
    <s v="1,004.80"/>
  </r>
  <r>
    <s v="MATRIZ"/>
    <x v="77"/>
    <n v="1000284"/>
    <s v="VALDEZ RUMIÑAHUI MARIA "/>
    <x v="2"/>
    <n v="601304918"/>
    <x v="1"/>
    <x v="0"/>
    <x v="4"/>
    <x v="0"/>
    <s v="QUITO"/>
    <s v="COTOCOLLAO"/>
    <x v="0"/>
    <s v="Original"/>
    <n v="1000385"/>
    <n v="366"/>
    <s v="Activa"/>
    <s v="Vencimiento"/>
    <n v="347"/>
    <d v="2022-02-10T00:00:00"/>
    <d v="2023-02-11T00:00:00"/>
    <n v="46"/>
    <s v="360.00"/>
    <s v="0.00"/>
    <s v="12.00"/>
    <s v="9.33"/>
    <s v="3,414.78"/>
    <s v="0.00"/>
    <s v="0.00"/>
    <s v="177.27"/>
    <n v="28000"/>
    <s v="0.00"/>
    <s v="28,177.27"/>
  </r>
  <r>
    <s v="MATRIZ"/>
    <x v="48"/>
    <n v="1000187"/>
    <s v="TASAMBAY URQUIZO SEGUNDO JUAN"/>
    <x v="2"/>
    <n v="1716211931"/>
    <x v="0"/>
    <x v="0"/>
    <x v="0"/>
    <x v="0"/>
    <s v="QUITO"/>
    <s v="COTOCOLLAO"/>
    <x v="0"/>
    <s v="Renovación-&gt;1000304"/>
    <n v="1000386"/>
    <n v="91"/>
    <s v="Activa"/>
    <s v="Vencimiento"/>
    <n v="72"/>
    <d v="2022-02-10T00:00:00"/>
    <d v="2022-05-12T00:00:00"/>
    <n v="39"/>
    <s v="360.00"/>
    <s v="2.00"/>
    <s v="10.00"/>
    <s v="1.09"/>
    <s v="99.19"/>
    <s v="0.00"/>
    <s v="0.00"/>
    <s v="20.71"/>
    <n v="3928.28"/>
    <s v="1.98"/>
    <s v="3,947.01"/>
  </r>
  <r>
    <s v="MATRIZ"/>
    <x v="78"/>
    <n v="1000304"/>
    <s v="CARRILLO TASAMBAY GLORIA GLADYS"/>
    <x v="2"/>
    <n v="604321240"/>
    <x v="1"/>
    <x v="0"/>
    <x v="0"/>
    <x v="0"/>
    <s v="QUITO"/>
    <s v="COTOCOLLAO"/>
    <x v="0"/>
    <s v="Original"/>
    <n v="1000388"/>
    <n v="370"/>
    <s v="Activa"/>
    <s v="Vencimiento"/>
    <n v="352"/>
    <d v="2022-02-11T00:00:00"/>
    <d v="2023-02-16T00:00:00"/>
    <n v="30"/>
    <s v="360.00"/>
    <s v="0.00"/>
    <s v="8.00"/>
    <s v="0.22"/>
    <s v="81.40"/>
    <s v="0.00"/>
    <s v="0.00"/>
    <s v="3.96"/>
    <n v="1000"/>
    <s v="0.00"/>
    <s v="1,003.96"/>
  </r>
  <r>
    <s v="MATRIZ"/>
    <x v="61"/>
    <n v="1001043"/>
    <s v="PEÑAFIEL GUEVARA VIVIANA ELIZABETH"/>
    <x v="0"/>
    <n v="603384926"/>
    <x v="1"/>
    <x v="0"/>
    <x v="2"/>
    <x v="7"/>
    <s v="CUENCA"/>
    <s v="HUAYNACAPAC"/>
    <x v="0"/>
    <s v="Renovación-&gt;1000253"/>
    <n v="1000389"/>
    <n v="182"/>
    <s v="Activa"/>
    <s v="Vencimiento"/>
    <n v="167"/>
    <d v="2022-02-14T00:00:00"/>
    <d v="2022-08-15T00:00:00"/>
    <n v="40"/>
    <s v="360.00"/>
    <s v="2.00"/>
    <s v="5.00"/>
    <s v="0.04"/>
    <s v="7.28"/>
    <s v="0.00"/>
    <s v="0.00"/>
    <s v="0.60"/>
    <n v="307.13"/>
    <s v="0.15"/>
    <s v="307.58"/>
  </r>
  <r>
    <s v="MATRIZ"/>
    <x v="79"/>
    <n v="1002003"/>
    <s v="ROLDAN DUQUILEMA MERCEDES "/>
    <x v="0"/>
    <n v="1712227568"/>
    <x v="1"/>
    <x v="0"/>
    <x v="1"/>
    <x v="1"/>
    <s v="GUAMOTE"/>
    <s v="PALMIRA"/>
    <x v="1"/>
    <s v="Original"/>
    <n v="1000390"/>
    <n v="370"/>
    <s v="Activa"/>
    <s v="Mensual"/>
    <n v="357"/>
    <d v="2022-02-16T00:00:00"/>
    <d v="2023-02-21T00:00:00"/>
    <n v="62"/>
    <s v="360.00"/>
    <s v="0.00"/>
    <s v="11.50"/>
    <s v="2.24"/>
    <s v="828.80"/>
    <s v="0.00"/>
    <s v="0.00"/>
    <s v="29.12"/>
    <n v="7000"/>
    <s v="0.00"/>
    <s v="7,029.12"/>
  </r>
  <r>
    <s v="MATRIZ"/>
    <x v="44"/>
    <m/>
    <s v="COOPERATIVA DE AHORRO Y CREDITO ECUACREDITOS "/>
    <x v="0"/>
    <n v="1091733559001"/>
    <x v="0"/>
    <x v="0"/>
    <x v="2"/>
    <x v="2"/>
    <s v="IBARRA"/>
    <s v="SAGRARIO"/>
    <x v="0"/>
    <s v="Renovación-&gt;1000257"/>
    <n v="1000391"/>
    <n v="181"/>
    <s v="Activa"/>
    <s v="Vencimiento"/>
    <n v="168"/>
    <d v="2022-02-16T00:00:00"/>
    <d v="2022-08-16T00:00:00"/>
    <n v="43"/>
    <s v="360.00"/>
    <s v="1.00"/>
    <s v="11.00"/>
    <s v="3.40"/>
    <s v="615.40"/>
    <s v="0.00"/>
    <s v="0.00"/>
    <s v="44.20"/>
    <n v="11125.31"/>
    <s v="6.15"/>
    <s v="11,163.36"/>
  </r>
  <r>
    <s v="MATRIZ"/>
    <x v="54"/>
    <n v="1001875"/>
    <s v="ASOCIACION DE SUBOFICIALES EN SERVICIO PASIVO PATRIA"/>
    <x v="0"/>
    <n v="691722341001"/>
    <x v="0"/>
    <x v="0"/>
    <x v="0"/>
    <x v="1"/>
    <s v="RIOBAMBA"/>
    <s v="RIOBAMBA"/>
    <x v="0"/>
    <s v="Renovación-&gt;1000308"/>
    <n v="1000392"/>
    <n v="91"/>
    <s v="Activa"/>
    <s v="Vencimiento"/>
    <n v="78"/>
    <d v="2022-02-16T00:00:00"/>
    <d v="2022-05-18T00:00:00"/>
    <n v="59"/>
    <s v="360.00"/>
    <s v="2.00"/>
    <s v="8.50"/>
    <s v="0.56"/>
    <s v="50.96"/>
    <s v="0.00"/>
    <s v="0.00"/>
    <s v="7.28"/>
    <n v="2361.1799999999998"/>
    <s v="1.02"/>
    <s v="2,367.44"/>
  </r>
  <r>
    <s v="MATRIZ"/>
    <x v="80"/>
    <n v="1000401"/>
    <s v="TOAZO LEINES MARIA HILDA"/>
    <x v="0"/>
    <n v="1705879508"/>
    <x v="1"/>
    <x v="0"/>
    <x v="1"/>
    <x v="0"/>
    <s v="QUITO"/>
    <s v="GONZALEZ SUAREZ"/>
    <x v="0"/>
    <s v="Renovación-&gt;1000175"/>
    <n v="1000393"/>
    <n v="361"/>
    <s v="Activa"/>
    <s v="Vencimiento"/>
    <n v="350"/>
    <d v="2022-02-18T00:00:00"/>
    <d v="2023-02-14T00:00:00"/>
    <n v="63"/>
    <s v="360.00"/>
    <s v="0.00"/>
    <s v="8.50"/>
    <s v="0.13"/>
    <s v="46.93"/>
    <s v="0.00"/>
    <s v="0.00"/>
    <s v="1.43"/>
    <n v="543.32000000000005"/>
    <s v="0.00"/>
    <s v="544.75"/>
  </r>
  <r>
    <s v="MATRIZ"/>
    <x v="81"/>
    <n v="1002020"/>
    <s v="AREVALO MOPOSITA MARTHA SUSANA"/>
    <x v="0"/>
    <n v="201135076"/>
    <x v="1"/>
    <x v="0"/>
    <x v="1"/>
    <x v="4"/>
    <s v="GUARANDA"/>
    <s v="GABRIEL IGNACIO VEINTIMILLA"/>
    <x v="0"/>
    <s v="Original"/>
    <n v="1000395"/>
    <n v="366"/>
    <s v="Activa"/>
    <s v="Vencimiento"/>
    <n v="359"/>
    <d v="2022-02-22T00:00:00"/>
    <d v="2023-02-23T00:00:00"/>
    <n v="53"/>
    <s v="360.00"/>
    <s v="0.00"/>
    <s v="12.00"/>
    <s v="2.00"/>
    <s v="732.00"/>
    <s v="0.00"/>
    <s v="0.00"/>
    <s v="14.00"/>
    <n v="6000"/>
    <s v="0.00"/>
    <s v="6,014.00"/>
  </r>
  <r>
    <s v="MATRIZ"/>
    <x v="57"/>
    <n v="1001803"/>
    <s v="QIANGGUO . WANG ."/>
    <x v="3"/>
    <n v="1001701"/>
    <x v="0"/>
    <x v="1"/>
    <x v="2"/>
    <x v="0"/>
    <s v="QUITO"/>
    <s v="COTOCOLLAO"/>
    <x v="0"/>
    <s v="Original"/>
    <n v="1000396"/>
    <n v="366"/>
    <s v="Activa"/>
    <s v="Mensual"/>
    <n v="359"/>
    <d v="2022-02-22T00:00:00"/>
    <d v="2023-02-23T00:00:00"/>
    <n v="62"/>
    <s v="360.00"/>
    <s v="0.00"/>
    <s v="12.00"/>
    <s v="16.67"/>
    <s v="6,101.22"/>
    <s v="0.00"/>
    <s v="0.00"/>
    <s v="116.69"/>
    <n v="50000"/>
    <s v="0.00"/>
    <s v="50,116.69"/>
  </r>
  <r>
    <s v="MATRIZ"/>
    <x v="82"/>
    <n v="1000988"/>
    <s v="CARRILLO GUILCAREMA JOSE RODRIGO"/>
    <x v="2"/>
    <n v="604420893"/>
    <x v="0"/>
    <x v="0"/>
    <x v="1"/>
    <x v="1"/>
    <s v="RIOBAMBA"/>
    <s v="CACHA (CAB EN MACHANGARA)"/>
    <x v="1"/>
    <s v="Original"/>
    <n v="1000397"/>
    <n v="1464"/>
    <s v="Activa"/>
    <s v="Vencimiento"/>
    <n v="1459"/>
    <d v="2022-02-24T00:00:00"/>
    <d v="2026-02-27T00:00:00"/>
    <n v="36"/>
    <s v="360.00"/>
    <s v="0.00"/>
    <s v="12.00"/>
    <s v="23.33"/>
    <s v="34,155.12"/>
    <s v="0.00"/>
    <s v="0.00"/>
    <s v="116.65"/>
    <n v="0"/>
    <s v="0.00"/>
    <s v="70,116.65"/>
  </r>
  <r>
    <s v="MATRIZ"/>
    <x v="83"/>
    <n v="1000448"/>
    <s v="QUISHPE BARAHONA MARTHA FABIOLA"/>
    <x v="0"/>
    <n v="1705416020"/>
    <x v="1"/>
    <x v="0"/>
    <x v="1"/>
    <x v="0"/>
    <s v="QUITO"/>
    <s v="COTOCOLLAO"/>
    <x v="0"/>
    <s v="Renovación-&gt;1000177"/>
    <n v="1000398"/>
    <n v="361"/>
    <s v="Activa"/>
    <s v="Vencimiento"/>
    <n v="356"/>
    <d v="2022-02-24T00:00:00"/>
    <d v="2023-02-20T00:00:00"/>
    <n v="62"/>
    <s v="360.00"/>
    <s v="0.00"/>
    <s v="12.00"/>
    <s v="0.84"/>
    <s v="303.24"/>
    <s v="0.00"/>
    <s v="0.00"/>
    <s v="4.20"/>
    <n v="2512.62"/>
    <s v="0.00"/>
    <s v="2,516.82"/>
  </r>
  <r>
    <s v="MATRIZ"/>
    <x v="84"/>
    <n v="1000384"/>
    <s v="URQUIZO VALDEZ MARIA JUANA"/>
    <x v="2"/>
    <n v="600764286"/>
    <x v="1"/>
    <x v="0"/>
    <x v="1"/>
    <x v="0"/>
    <s v="QUITO"/>
    <s v="COTOCOLLAO"/>
    <x v="0"/>
    <s v="Original"/>
    <n v="1000399"/>
    <n v="181"/>
    <s v="Activa"/>
    <s v="Vencimiento"/>
    <n v="178"/>
    <d v="2022-02-26T00:00:00"/>
    <d v="2022-08-26T00:00:00"/>
    <n v="74"/>
    <s v="360.00"/>
    <s v="2.00"/>
    <s v="8.50"/>
    <s v="0.35"/>
    <s v="63.35"/>
    <s v="0.00"/>
    <s v="0.00"/>
    <s v="1.05"/>
    <n v="1500"/>
    <s v="1.27"/>
    <s v="1,499.78"/>
  </r>
  <r>
    <s v="MATRIZ"/>
    <x v="85"/>
    <n v="1000544"/>
    <s v="CARRILLO CRIOLLO MANUELA ."/>
    <x v="2"/>
    <n v="603173725"/>
    <x v="1"/>
    <x v="0"/>
    <x v="1"/>
    <x v="0"/>
    <s v="QUITO"/>
    <s v="COTOCOLLAO"/>
    <x v="0"/>
    <s v="Renovación-&gt;1000179"/>
    <n v="1000400"/>
    <n v="361"/>
    <s v="Activa"/>
    <s v="Vencimiento"/>
    <n v="359"/>
    <d v="2022-02-27T00:00:00"/>
    <d v="2023-02-23T00:00:00"/>
    <n v="42"/>
    <s v="360.00"/>
    <s v="0.00"/>
    <s v="12.00"/>
    <s v="1.67"/>
    <s v="602.87"/>
    <s v="0.00"/>
    <s v="0.00"/>
    <s v="3.34"/>
    <n v="5018.0200000000004"/>
    <s v="0.00"/>
    <s v="5,021.36"/>
  </r>
  <r>
    <s v="MATRIZ"/>
    <x v="86"/>
    <n v="1000314"/>
    <s v="PILLAJO MARIA DE LOURDES"/>
    <x v="2"/>
    <n v="1702119536"/>
    <x v="1"/>
    <x v="0"/>
    <x v="1"/>
    <x v="0"/>
    <s v="QUITO"/>
    <s v="COTOCOLLAO"/>
    <x v="0"/>
    <s v="Renovación-&gt;1000260"/>
    <n v="1000401"/>
    <n v="182"/>
    <s v="Activa"/>
    <s v="Vencimiento"/>
    <n v="181"/>
    <d v="2022-02-28T00:00:00"/>
    <d v="2022-08-29T00:00:00"/>
    <n v="73"/>
    <s v="360.00"/>
    <s v="2.00"/>
    <s v="8.50"/>
    <s v="0.44"/>
    <s v="80.08"/>
    <s v="0.00"/>
    <s v="0.00"/>
    <s v="0.44"/>
    <n v="1874.91"/>
    <s v="1.60"/>
    <s v="1,873.7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8">
  <r>
    <n v="1000001"/>
    <s v="MATRIZ"/>
    <s v="ALIAGA ERAZO ALEXANDRA DEL ROCIO"/>
    <n v="602339368"/>
    <n v="231000090"/>
    <s v="A"/>
    <m/>
    <n v="36.19"/>
    <s v="0.00"/>
    <s v="0.00"/>
    <s v="0.00"/>
    <s v="0.00"/>
    <s v="0.00"/>
    <s v="0.00"/>
    <x v="0"/>
    <x v="0"/>
    <x v="0"/>
    <s v="RIOBAMBA"/>
    <s v="YARUQUIES"/>
    <x v="0"/>
    <x v="0"/>
    <x v="0"/>
  </r>
  <r>
    <n v="1000002"/>
    <s v="MATRIZ"/>
    <s v="ALULEMA BRITO JEANYNA ADRIANA"/>
    <n v="602669905"/>
    <n v="231000200"/>
    <s v="A"/>
    <m/>
    <n v="62.55"/>
    <s v="0.00"/>
    <s v="0.00"/>
    <s v="0.00"/>
    <s v="0.00"/>
    <s v="0.00"/>
    <s v="0.00"/>
    <x v="1"/>
    <x v="1"/>
    <x v="0"/>
    <s v="RIOBAMBA"/>
    <s v="YARUQUIES"/>
    <x v="0"/>
    <x v="0"/>
    <x v="0"/>
  </r>
  <r>
    <n v="1000003"/>
    <s v="MATRIZ"/>
    <s v="ALLAUCA TINGO BETTY MARISOL"/>
    <n v="603913674"/>
    <n v="231000157"/>
    <s v="A"/>
    <m/>
    <n v="50"/>
    <s v="0.00"/>
    <s v="0.00"/>
    <s v="0.00"/>
    <s v="0.00"/>
    <s v="0.00"/>
    <s v="0.00"/>
    <x v="2"/>
    <x v="2"/>
    <x v="0"/>
    <s v="GUANO"/>
    <s v="LA MATRIZ"/>
    <x v="0"/>
    <x v="0"/>
    <x v="0"/>
  </r>
  <r>
    <n v="1000005"/>
    <s v="MATRIZ"/>
    <s v="ANDRAMUÑO DIAZ JEANETH VIBIANA"/>
    <n v="602774945"/>
    <n v="231000129"/>
    <s v="A"/>
    <m/>
    <n v="50.86"/>
    <s v="0.00"/>
    <s v="0.00"/>
    <s v="0.00"/>
    <s v="0.00"/>
    <s v="0.00"/>
    <s v="0.00"/>
    <x v="3"/>
    <x v="0"/>
    <x v="0"/>
    <s v="RIOBAMBA"/>
    <s v="VELASCO"/>
    <x v="0"/>
    <x v="0"/>
    <x v="0"/>
  </r>
  <r>
    <n v="1000006"/>
    <s v="MATRIZ"/>
    <s v="ANDRAMUÑO DIAZ VERONICA DEL CARMEN"/>
    <n v="603589912"/>
    <n v="231000130"/>
    <s v="A"/>
    <m/>
    <n v="162.41"/>
    <s v="0.00"/>
    <s v="0.00"/>
    <s v="0.00"/>
    <s v="0.00"/>
    <s v="0.00"/>
    <s v="0.00"/>
    <x v="4"/>
    <x v="0"/>
    <x v="0"/>
    <s v="RIOBAMBA"/>
    <s v="LIZARZABURU"/>
    <x v="0"/>
    <x v="0"/>
    <x v="0"/>
  </r>
  <r>
    <n v="1000007"/>
    <s v="MATRIZ"/>
    <s v="GRIJALVA ENRIQUEZ LUIS GERMAN"/>
    <n v="1704024932"/>
    <n v="231000005"/>
    <s v="A"/>
    <m/>
    <n v="339.99"/>
    <s v="0.00"/>
    <s v="0.00"/>
    <s v="0.00"/>
    <s v="0.00"/>
    <s v="0.00"/>
    <s v="0.00"/>
    <x v="5"/>
    <x v="0"/>
    <x v="1"/>
    <s v="QUITO"/>
    <s v="GONZALEZ SUAREZ"/>
    <x v="0"/>
    <x v="1"/>
    <x v="1"/>
  </r>
  <r>
    <n v="1000008"/>
    <s v="MATRIZ"/>
    <s v="GUSQUI TIXI DIEGO PATRICIO"/>
    <n v="604023788"/>
    <n v="231000055"/>
    <s v="A"/>
    <m/>
    <n v="38.86"/>
    <s v="0.00"/>
    <s v="0.00"/>
    <s v="0.00"/>
    <s v="0.00"/>
    <s v="0.00"/>
    <s v="0.00"/>
    <x v="6"/>
    <x v="0"/>
    <x v="0"/>
    <s v="RIOBAMBA"/>
    <s v="VELOZ"/>
    <x v="0"/>
    <x v="0"/>
    <x v="1"/>
  </r>
  <r>
    <n v="1000009"/>
    <s v="MATRIZ"/>
    <s v="LOPEZ PADILLA SEGUNDO TOMAS"/>
    <n v="601197239"/>
    <n v="231000220"/>
    <s v="A"/>
    <m/>
    <n v="50.26"/>
    <s v="0.00"/>
    <s v="0.00"/>
    <s v="0.00"/>
    <s v="0.00"/>
    <s v="0.00"/>
    <s v="0.00"/>
    <x v="7"/>
    <x v="0"/>
    <x v="0"/>
    <s v="RIOBAMBA"/>
    <s v="RIOBAMBA"/>
    <x v="0"/>
    <x v="1"/>
    <x v="1"/>
  </r>
  <r>
    <n v="1000010"/>
    <s v="MATRIZ"/>
    <s v="MEJIA RAMIREZ CARLOS OLMEDO"/>
    <n v="200467926"/>
    <n v="231000001"/>
    <s v="A"/>
    <m/>
    <n v="686.41"/>
    <s v="0.00"/>
    <s v="0.00"/>
    <s v="0.00"/>
    <s v="0.00"/>
    <s v="0.00"/>
    <s v="0.00"/>
    <x v="8"/>
    <x v="2"/>
    <x v="2"/>
    <s v="GUARANDA"/>
    <s v="SAN LORENZO (BOLIVAR)"/>
    <x v="1"/>
    <x v="1"/>
    <x v="1"/>
  </r>
  <r>
    <n v="1000011"/>
    <s v="MATRIZ"/>
    <s v="OCHOA RIOFRIO GREGORIO "/>
    <n v="1900089473"/>
    <n v="231000007"/>
    <s v="A"/>
    <m/>
    <n v="54.69"/>
    <s v="0.00"/>
    <s v="0.00"/>
    <s v="0.00"/>
    <s v="0.00"/>
    <s v="0.00"/>
    <s v="0.00"/>
    <x v="9"/>
    <x v="1"/>
    <x v="0"/>
    <s v="RIOBAMBA"/>
    <s v="RIOBAMBA"/>
    <x v="0"/>
    <x v="1"/>
    <x v="1"/>
  </r>
  <r>
    <n v="1000012"/>
    <s v="MATRIZ"/>
    <s v="RODRIGUEZ ROMERO JORGE HERNAN"/>
    <n v="601198856"/>
    <n v="231000230"/>
    <s v="A"/>
    <m/>
    <n v="124.36"/>
    <s v="0.00"/>
    <s v="0.00"/>
    <s v="0.00"/>
    <s v="0.00"/>
    <s v="0.00"/>
    <s v="0.00"/>
    <x v="10"/>
    <x v="0"/>
    <x v="0"/>
    <s v="RIOBAMBA"/>
    <s v="RIOBAMBA"/>
    <x v="0"/>
    <x v="1"/>
    <x v="1"/>
  </r>
  <r>
    <n v="1000013"/>
    <s v="MATRIZ"/>
    <s v="ROMERO CORONEL JORGE ENRIQUE"/>
    <n v="1102578182"/>
    <n v="231000011"/>
    <s v="A"/>
    <m/>
    <n v="54.69"/>
    <s v="0.00"/>
    <s v="0.00"/>
    <s v="0.00"/>
    <s v="0.00"/>
    <s v="0.00"/>
    <s v="0.00"/>
    <x v="9"/>
    <x v="1"/>
    <x v="0"/>
    <s v="RIOBAMBA"/>
    <s v="LIZARZABURU"/>
    <x v="0"/>
    <x v="1"/>
    <x v="1"/>
  </r>
  <r>
    <n v="1000014"/>
    <s v="MATRIZ"/>
    <s v="TRUJILLO SANCHEZ GERMAN VINICIO"/>
    <n v="601385438"/>
    <n v="231000236"/>
    <s v="A"/>
    <m/>
    <n v="117.79"/>
    <s v="0.00"/>
    <s v="0.00"/>
    <s v="0.00"/>
    <s v="0.00"/>
    <s v="0.00"/>
    <s v="0.00"/>
    <x v="11"/>
    <x v="0"/>
    <x v="0"/>
    <s v="RIOBAMBA"/>
    <s v="LIZARZABURU"/>
    <x v="0"/>
    <x v="1"/>
    <x v="1"/>
  </r>
  <r>
    <n v="1000015"/>
    <s v="MATRIZ"/>
    <s v="UREÑA CHAVEZ FRANCISCO MANUEL"/>
    <n v="601638240"/>
    <n v="231000237"/>
    <s v="A"/>
    <m/>
    <n v="92.25"/>
    <s v="0.00"/>
    <s v="0.00"/>
    <s v="0.00"/>
    <s v="0.00"/>
    <s v="0.00"/>
    <s v="0.00"/>
    <x v="12"/>
    <x v="0"/>
    <x v="0"/>
    <s v="RIOBAMBA"/>
    <s v="RIOBAMBA"/>
    <x v="0"/>
    <x v="1"/>
    <x v="1"/>
  </r>
  <r>
    <n v="1000016"/>
    <s v="MATRIZ"/>
    <s v="HARO BALSECA MAYELSA MARISELA"/>
    <n v="602084394"/>
    <n v="231000024"/>
    <s v="A"/>
    <m/>
    <n v="27.57"/>
    <s v="0.00"/>
    <s v="0.00"/>
    <s v="0.00"/>
    <s v="0.00"/>
    <s v="0.00"/>
    <s v="0.00"/>
    <x v="13"/>
    <x v="2"/>
    <x v="0"/>
    <s v="RIOBAMBA"/>
    <s v="RIOBAMBA"/>
    <x v="0"/>
    <x v="1"/>
    <x v="0"/>
  </r>
  <r>
    <n v="1000017"/>
    <s v="MATRIZ"/>
    <s v="LOBATO INCA VICTOR HUGO"/>
    <n v="602611071"/>
    <n v="231000218"/>
    <s v="A"/>
    <m/>
    <n v="25.84"/>
    <s v="0.00"/>
    <s v="0.00"/>
    <s v="0.00"/>
    <s v="0.00"/>
    <s v="0.00"/>
    <s v="0.00"/>
    <x v="14"/>
    <x v="0"/>
    <x v="0"/>
    <s v="RIOBAMBA"/>
    <s v="RIOBAMBA"/>
    <x v="0"/>
    <x v="1"/>
    <x v="1"/>
  </r>
  <r>
    <n v="1000018"/>
    <s v="MATRIZ"/>
    <s v="CEPEDA GUAMAN NESTOR MEDARDO"/>
    <n v="1701357970"/>
    <n v="231000018"/>
    <s v="A"/>
    <m/>
    <n v="26.39"/>
    <s v="0.00"/>
    <s v="0.00"/>
    <s v="0.00"/>
    <s v="0.00"/>
    <s v="0.00"/>
    <s v="0.00"/>
    <x v="15"/>
    <x v="1"/>
    <x v="0"/>
    <s v="RIOBAMBA"/>
    <s v="LICAN"/>
    <x v="1"/>
    <x v="1"/>
    <x v="1"/>
  </r>
  <r>
    <n v="1000019"/>
    <s v="MATRIZ"/>
    <s v="CORDOVA AREVALO ELVA MARGARITA"/>
    <n v="1801302462"/>
    <n v="231000206"/>
    <s v="A"/>
    <m/>
    <n v="26.93"/>
    <s v="0.00"/>
    <s v="0.00"/>
    <s v="0.00"/>
    <s v="0.00"/>
    <s v="0.00"/>
    <s v="0.00"/>
    <x v="16"/>
    <x v="0"/>
    <x v="3"/>
    <s v="AMBATO"/>
    <s v="AMBATO"/>
    <x v="0"/>
    <x v="1"/>
    <x v="0"/>
  </r>
  <r>
    <n v="1000020"/>
    <s v="MATRIZ"/>
    <s v="CORONEL GUACHILEMA JOSE MIGUEL"/>
    <n v="602934325"/>
    <n v="231000207"/>
    <s v="A"/>
    <m/>
    <n v="71.569999999999993"/>
    <s v="0.00"/>
    <s v="0.00"/>
    <s v="0.00"/>
    <s v="0.00"/>
    <s v="0.00"/>
    <s v="0.00"/>
    <x v="17"/>
    <x v="0"/>
    <x v="0"/>
    <s v="RIOBAMBA"/>
    <s v="LIZARZABURU"/>
    <x v="0"/>
    <x v="0"/>
    <x v="1"/>
  </r>
  <r>
    <n v="1000021"/>
    <s v="MATRIZ"/>
    <s v="ERAZO PEREZ EDWIN RENE"/>
    <n v="201312410"/>
    <n v="231000208"/>
    <s v="A"/>
    <m/>
    <n v="77.959999999999994"/>
    <s v="0.00"/>
    <s v="0.00"/>
    <s v="0.00"/>
    <s v="0.00"/>
    <s v="0.00"/>
    <s v="0.00"/>
    <x v="18"/>
    <x v="0"/>
    <x v="0"/>
    <s v="RIOBAMBA"/>
    <s v="RIOBAMBA"/>
    <x v="0"/>
    <x v="1"/>
    <x v="1"/>
  </r>
  <r>
    <n v="1000022"/>
    <s v="MATRIZ"/>
    <s v="GOMEZ QUISHPE TIRSO ELIAS"/>
    <n v="200902427"/>
    <n v="231000209"/>
    <s v="A"/>
    <m/>
    <n v="50.74"/>
    <s v="0.00"/>
    <s v="0.00"/>
    <s v="0.00"/>
    <s v="0.00"/>
    <s v="0.00"/>
    <s v="0.00"/>
    <x v="19"/>
    <x v="0"/>
    <x v="2"/>
    <s v="GUARANDA"/>
    <s v="SAN LORENZO (BOLIVAR)"/>
    <x v="1"/>
    <x v="0"/>
    <x v="1"/>
  </r>
  <r>
    <n v="1000023"/>
    <s v="MATRIZ"/>
    <s v="HERRERA PALTAN ANA MERCEDES"/>
    <n v="601317563"/>
    <n v="231000214"/>
    <s v="A"/>
    <m/>
    <n v="74.819999999999993"/>
    <s v="0.00"/>
    <s v="0.00"/>
    <s v="0.00"/>
    <s v="0.00"/>
    <s v="0.00"/>
    <s v="0.00"/>
    <x v="20"/>
    <x v="0"/>
    <x v="0"/>
    <s v="RIOBAMBA"/>
    <s v="RIOBAMBA"/>
    <x v="0"/>
    <x v="1"/>
    <x v="0"/>
  </r>
  <r>
    <n v="1000024"/>
    <s v="MATRIZ"/>
    <s v="LOAIZA LOAIZA LUIS FRANCISCO"/>
    <n v="1101498432"/>
    <n v="231000217"/>
    <s v="A"/>
    <m/>
    <n v="100.96"/>
    <s v="0.00"/>
    <s v="0.00"/>
    <s v="0.00"/>
    <s v="0.00"/>
    <s v="0.00"/>
    <s v="0.00"/>
    <x v="21"/>
    <x v="0"/>
    <x v="0"/>
    <s v="RIOBAMBA"/>
    <s v="LIZARZABURU"/>
    <x v="0"/>
    <x v="1"/>
    <x v="1"/>
  </r>
  <r>
    <n v="1000025"/>
    <s v="MATRIZ"/>
    <s v="QUISHPE ANDRADE ALFONSO FERNANDO"/>
    <n v="601271083"/>
    <n v="231000228"/>
    <s v="A"/>
    <m/>
    <n v="53.99"/>
    <s v="0.00"/>
    <s v="0.00"/>
    <s v="0.00"/>
    <s v="0.00"/>
    <s v="0.00"/>
    <s v="0.00"/>
    <x v="22"/>
    <x v="1"/>
    <x v="0"/>
    <s v="RIOBAMBA"/>
    <s v="LIZARZABURU"/>
    <x v="0"/>
    <x v="0"/>
    <x v="1"/>
  </r>
  <r>
    <n v="1000026"/>
    <s v="MATRIZ"/>
    <s v="ROSERO LOPEZ JUAN CARLOS"/>
    <n v="602933376"/>
    <n v="231000231"/>
    <s v="A"/>
    <m/>
    <n v="36.71"/>
    <s v="0.00"/>
    <s v="0.00"/>
    <s v="0.00"/>
    <s v="0.00"/>
    <s v="0.00"/>
    <s v="0.00"/>
    <x v="23"/>
    <x v="0"/>
    <x v="0"/>
    <s v="RIOBAMBA"/>
    <s v="RIOBAMBA"/>
    <x v="0"/>
    <x v="1"/>
    <x v="1"/>
  </r>
  <r>
    <n v="1000027"/>
    <s v="MATRIZ"/>
    <s v="SAMBACHI GUARANGO WILLIAM GIOVANNY"/>
    <n v="1711390086"/>
    <n v="231000232"/>
    <s v="A"/>
    <m/>
    <n v="51.16"/>
    <s v="0.00"/>
    <s v="0.00"/>
    <s v="0.00"/>
    <s v="0.00"/>
    <s v="0.00"/>
    <s v="0.00"/>
    <x v="24"/>
    <x v="0"/>
    <x v="1"/>
    <s v="QUITO"/>
    <s v="CARCELEN"/>
    <x v="0"/>
    <x v="0"/>
    <x v="1"/>
  </r>
  <r>
    <n v="1000028"/>
    <s v="MATRIZ"/>
    <s v="SHAGÑAY GUAMAN GONZALO "/>
    <n v="1703162337"/>
    <n v="231000036"/>
    <s v="A"/>
    <m/>
    <s v="0.00"/>
    <s v="0.00"/>
    <s v="0.00"/>
    <s v="0.00"/>
    <s v="0.00"/>
    <s v="0.00"/>
    <s v="0.00"/>
    <x v="25"/>
    <x v="0"/>
    <x v="1"/>
    <s v="QUITO"/>
    <s v="COTOCOLLAO"/>
    <x v="0"/>
    <x v="1"/>
    <x v="1"/>
  </r>
  <r>
    <n v="1000029"/>
    <s v="MATRIZ"/>
    <s v="GONZALEZ LOPEZ JHON WILSON"/>
    <n v="602518714"/>
    <n v="231000210"/>
    <s v="A"/>
    <m/>
    <n v="51.14"/>
    <s v="0.00"/>
    <s v="0.00"/>
    <s v="0.00"/>
    <s v="0.00"/>
    <s v="0.00"/>
    <s v="0.00"/>
    <x v="26"/>
    <x v="0"/>
    <x v="0"/>
    <s v="RIOBAMBA"/>
    <s v="RIOBAMBA"/>
    <x v="0"/>
    <x v="1"/>
    <x v="1"/>
  </r>
  <r>
    <n v="1000030"/>
    <s v="MATRIZ"/>
    <s v="PACA GUAMAN JOSE MIGUEL"/>
    <n v="602208134"/>
    <n v="231000223"/>
    <s v="A"/>
    <m/>
    <n v="64.42"/>
    <s v="0.00"/>
    <s v="0.00"/>
    <s v="0.00"/>
    <s v="0.00"/>
    <s v="0.00"/>
    <s v="0.00"/>
    <x v="27"/>
    <x v="0"/>
    <x v="0"/>
    <s v="RIOBAMBA"/>
    <s v="RIOBAMBA"/>
    <x v="0"/>
    <x v="1"/>
    <x v="1"/>
  </r>
  <r>
    <n v="1000031"/>
    <s v="MATRIZ"/>
    <s v="PIAUN PUSCA JOSE ARTURO"/>
    <n v="400768867"/>
    <n v="231000227"/>
    <s v="A"/>
    <m/>
    <n v="83.85"/>
    <s v="0.00"/>
    <s v="0.00"/>
    <s v="0.00"/>
    <s v="0.00"/>
    <s v="0.00"/>
    <s v="0.00"/>
    <x v="28"/>
    <x v="0"/>
    <x v="0"/>
    <s v="RIOBAMBA"/>
    <s v="RIOBAMBA"/>
    <x v="0"/>
    <x v="1"/>
    <x v="1"/>
  </r>
  <r>
    <n v="1000032"/>
    <s v="MATRIZ"/>
    <s v="LOPEZ GUAÑO FLOR ELIAS"/>
    <n v="600614671"/>
    <n v="231000028"/>
    <s v="A"/>
    <m/>
    <n v="100.57"/>
    <s v="0.00"/>
    <s v="0.00"/>
    <s v="0.00"/>
    <s v="0.00"/>
    <s v="0.00"/>
    <s v="0.00"/>
    <x v="29"/>
    <x v="0"/>
    <x v="0"/>
    <s v="RIOBAMBA"/>
    <s v="RIOBAMBA"/>
    <x v="0"/>
    <x v="1"/>
    <x v="0"/>
  </r>
  <r>
    <n v="1000033"/>
    <s v="MATRIZ"/>
    <s v="LOZANO SHUNTA JOSE JAVIER"/>
    <n v="602502411"/>
    <n v="231000221"/>
    <s v="A"/>
    <m/>
    <n v="41.67"/>
    <s v="0.00"/>
    <s v="0.00"/>
    <s v="0.00"/>
    <s v="0.00"/>
    <s v="0.00"/>
    <s v="0.00"/>
    <x v="30"/>
    <x v="0"/>
    <x v="0"/>
    <s v="RIOBAMBA"/>
    <s v="RIOBAMBA"/>
    <x v="0"/>
    <x v="0"/>
    <x v="1"/>
  </r>
  <r>
    <n v="1000034"/>
    <s v="MATRIZ"/>
    <s v="PACA SAIGUA MANUEL HERIBERTO"/>
    <n v="601868599"/>
    <n v="231000224"/>
    <s v="A"/>
    <m/>
    <n v="35.17"/>
    <s v="0.00"/>
    <s v="0.00"/>
    <s v="0.00"/>
    <s v="0.00"/>
    <s v="0.00"/>
    <s v="0.00"/>
    <x v="31"/>
    <x v="0"/>
    <x v="0"/>
    <s v="RIOBAMBA"/>
    <s v="RIOBAMBA"/>
    <x v="0"/>
    <x v="1"/>
    <x v="1"/>
  </r>
  <r>
    <n v="1000035"/>
    <s v="MATRIZ"/>
    <s v="VITERI FERNANDEZ MARIA PAULINA"/>
    <n v="601902232"/>
    <n v="231000241"/>
    <s v="A"/>
    <m/>
    <n v="110.59"/>
    <s v="0.00"/>
    <s v="0.00"/>
    <s v="0.00"/>
    <s v="0.00"/>
    <s v="0.00"/>
    <s v="0.00"/>
    <x v="32"/>
    <x v="0"/>
    <x v="0"/>
    <s v="RIOBAMBA"/>
    <s v="RIOBAMBA"/>
    <x v="0"/>
    <x v="1"/>
    <x v="0"/>
  </r>
  <r>
    <n v="1000036"/>
    <s v="MATRIZ"/>
    <s v="CONDO OROZCO JUAN BOLIVAR"/>
    <n v="600036321"/>
    <n v="231000039"/>
    <s v="A"/>
    <m/>
    <n v="236.12"/>
    <s v="0.00"/>
    <s v="0.00"/>
    <s v="0.00"/>
    <s v="0.00"/>
    <s v="0.00"/>
    <s v="0.00"/>
    <x v="33"/>
    <x v="0"/>
    <x v="0"/>
    <s v="RIOBAMBA"/>
    <s v="QUIMIAG"/>
    <x v="1"/>
    <x v="1"/>
    <x v="1"/>
  </r>
  <r>
    <n v="1000037"/>
    <s v="MATRIZ"/>
    <s v="MIÑACA PAREDES ROSA AMELIA"/>
    <n v="602094344"/>
    <n v="231000044"/>
    <s v="A"/>
    <m/>
    <n v="47.04"/>
    <s v="0.00"/>
    <s v="0.00"/>
    <s v="0.00"/>
    <s v="0.00"/>
    <s v="0.00"/>
    <s v="0.00"/>
    <x v="34"/>
    <x v="0"/>
    <x v="0"/>
    <s v="RIOBAMBA"/>
    <s v="RIOBAMBA"/>
    <x v="0"/>
    <x v="1"/>
    <x v="0"/>
  </r>
  <r>
    <n v="1000038"/>
    <s v="MATRIZ"/>
    <s v="RODRIGUEZ CALDERON ANGEL GABRIEL"/>
    <n v="601930746"/>
    <n v="231000229"/>
    <s v="A"/>
    <m/>
    <n v="91.08"/>
    <s v="0.00"/>
    <s v="0.00"/>
    <s v="0.00"/>
    <s v="0.00"/>
    <s v="0.00"/>
    <s v="0.00"/>
    <x v="35"/>
    <x v="0"/>
    <x v="0"/>
    <s v="RIOBAMBA"/>
    <s v="RIOBAMBA"/>
    <x v="0"/>
    <x v="1"/>
    <x v="1"/>
  </r>
  <r>
    <n v="1000039"/>
    <s v="MATRIZ"/>
    <s v="TOLEDO LARA FLOR BASILICA"/>
    <n v="601813835"/>
    <n v="231000235"/>
    <s v="A"/>
    <m/>
    <n v="43.73"/>
    <s v="0.00"/>
    <s v="0.00"/>
    <s v="0.00"/>
    <s v="0.00"/>
    <s v="0.00"/>
    <s v="0.00"/>
    <x v="36"/>
    <x v="0"/>
    <x v="0"/>
    <s v="RIOBAMBA"/>
    <s v="LIZARZABURU"/>
    <x v="0"/>
    <x v="1"/>
    <x v="0"/>
  </r>
  <r>
    <n v="1000040"/>
    <s v="MATRIZ"/>
    <s v="PEÑAFIEL ALVAREZ CARMEN IMELDA"/>
    <n v="601881444"/>
    <n v="231000225"/>
    <s v="A"/>
    <m/>
    <n v="47.3"/>
    <s v="0.00"/>
    <s v="0.00"/>
    <s v="0.00"/>
    <s v="0.00"/>
    <s v="0.00"/>
    <s v="0.00"/>
    <x v="37"/>
    <x v="0"/>
    <x v="0"/>
    <s v="RIOBAMBA"/>
    <s v="RIOBAMBA"/>
    <x v="0"/>
    <x v="1"/>
    <x v="0"/>
  </r>
  <r>
    <n v="1000041"/>
    <s v="MATRIZ"/>
    <s v="REINOSO PAREDES JUAN CARLOS"/>
    <n v="602612319"/>
    <n v="231000047"/>
    <s v="A"/>
    <m/>
    <n v="49.13"/>
    <s v="0.00"/>
    <s v="0.00"/>
    <s v="0.00"/>
    <s v="0.00"/>
    <s v="0.00"/>
    <s v="0.00"/>
    <x v="38"/>
    <x v="0"/>
    <x v="0"/>
    <s v="RIOBAMBA"/>
    <s v="LIZARZABURU"/>
    <x v="0"/>
    <x v="1"/>
    <x v="1"/>
  </r>
  <r>
    <n v="1000042"/>
    <s v="MATRIZ"/>
    <s v="CADENA VILLARREAL GONZALO ALFREDO"/>
    <n v="1002688578"/>
    <n v="231000053"/>
    <s v="A"/>
    <m/>
    <n v="45.87"/>
    <s v="0.00"/>
    <s v="0.00"/>
    <s v="0.00"/>
    <s v="0.00"/>
    <s v="0.00"/>
    <s v="0.00"/>
    <x v="39"/>
    <x v="0"/>
    <x v="0"/>
    <s v="RIOBAMBA"/>
    <s v="YARUQUIES"/>
    <x v="0"/>
    <x v="1"/>
    <x v="1"/>
  </r>
  <r>
    <n v="1000044"/>
    <s v="MATRIZ"/>
    <s v="IZA SANTELLAN LUIS ENRIQUE"/>
    <n v="602752511"/>
    <n v="231000216"/>
    <s v="A"/>
    <m/>
    <n v="53.76"/>
    <s v="0.00"/>
    <s v="0.00"/>
    <s v="0.00"/>
    <s v="0.00"/>
    <s v="0.00"/>
    <s v="0.00"/>
    <x v="40"/>
    <x v="0"/>
    <x v="0"/>
    <s v="RIOBAMBA"/>
    <s v="RIOBAMBA"/>
    <x v="0"/>
    <x v="1"/>
    <x v="1"/>
  </r>
  <r>
    <n v="1000045"/>
    <s v="MATRIZ"/>
    <s v="SANTELLAN WILSON WASHINGTON"/>
    <n v="1001470358"/>
    <n v="231000233"/>
    <s v="A"/>
    <m/>
    <n v="38.39"/>
    <s v="0.00"/>
    <s v="0.00"/>
    <s v="0.00"/>
    <s v="0.00"/>
    <s v="0.00"/>
    <s v="0.00"/>
    <x v="41"/>
    <x v="0"/>
    <x v="0"/>
    <s v="RIOBAMBA"/>
    <s v="RIOBAMBA"/>
    <x v="0"/>
    <x v="1"/>
    <x v="1"/>
  </r>
  <r>
    <n v="1000046"/>
    <s v="MATRIZ"/>
    <s v="ARMIJO BAÑO HOLGER GONZALO"/>
    <n v="201094232"/>
    <n v="231000201"/>
    <s v="A"/>
    <m/>
    <n v="84.81"/>
    <s v="0.00"/>
    <s v="0.00"/>
    <s v="0.00"/>
    <s v="0.00"/>
    <s v="0.00"/>
    <s v="0.00"/>
    <x v="42"/>
    <x v="1"/>
    <x v="2"/>
    <s v="GUARANDA"/>
    <s v="GUARANDA"/>
    <x v="0"/>
    <x v="1"/>
    <x v="1"/>
  </r>
  <r>
    <n v="1000047"/>
    <s v="MATRIZ"/>
    <s v="CHACHA PAGUAY GUSTAVO "/>
    <n v="602456410"/>
    <n v="231000204"/>
    <s v="A"/>
    <m/>
    <n v="56.49"/>
    <s v="0.00"/>
    <s v="0.00"/>
    <s v="0.00"/>
    <s v="0.00"/>
    <s v="0.00"/>
    <s v="0.00"/>
    <x v="43"/>
    <x v="0"/>
    <x v="0"/>
    <s v="RIOBAMBA"/>
    <s v="RIOBAMBA"/>
    <x v="0"/>
    <x v="1"/>
    <x v="1"/>
  </r>
  <r>
    <n v="1000048"/>
    <s v="MATRIZ"/>
    <s v="HIDALGO LARA FELIPE DANIEL"/>
    <n v="602135972"/>
    <n v="231000215"/>
    <s v="A"/>
    <m/>
    <n v="48.47"/>
    <s v="0.00"/>
    <s v="0.00"/>
    <s v="0.00"/>
    <s v="0.00"/>
    <s v="0.00"/>
    <s v="0.00"/>
    <x v="44"/>
    <x v="0"/>
    <x v="0"/>
    <s v="RIOBAMBA"/>
    <s v="RIOBAMBA"/>
    <x v="0"/>
    <x v="2"/>
    <x v="0"/>
  </r>
  <r>
    <n v="1000049"/>
    <s v="MATRIZ"/>
    <s v="LEMA SATAN ANGEL ABELARDO"/>
    <n v="602311086"/>
    <n v="231000061"/>
    <s v="A"/>
    <m/>
    <n v="48.54"/>
    <s v="0.00"/>
    <s v="0.00"/>
    <s v="0.00"/>
    <s v="0.00"/>
    <s v="0.00"/>
    <s v="0.00"/>
    <x v="45"/>
    <x v="0"/>
    <x v="0"/>
    <s v="RIOBAMBA"/>
    <s v="RIOBAMBA"/>
    <x v="0"/>
    <x v="1"/>
    <x v="1"/>
  </r>
  <r>
    <n v="1000050"/>
    <s v="MATRIZ"/>
    <s v="LOPEZ ARAUJO GIOVANNA JANET"/>
    <n v="602190472"/>
    <n v="231000219"/>
    <s v="A"/>
    <m/>
    <n v="60.74"/>
    <s v="0.00"/>
    <s v="0.00"/>
    <s v="0.00"/>
    <s v="0.00"/>
    <s v="0.00"/>
    <s v="0.00"/>
    <x v="46"/>
    <x v="1"/>
    <x v="0"/>
    <s v="RIOBAMBA"/>
    <s v="RIOBAMBA"/>
    <x v="0"/>
    <x v="1"/>
    <x v="0"/>
  </r>
  <r>
    <n v="1000051"/>
    <s v="MATRIZ"/>
    <s v="SOTOMAYOR ROJAS DILON OCTAVIO"/>
    <n v="602114399"/>
    <n v="231000234"/>
    <s v="A"/>
    <m/>
    <n v="56.77"/>
    <s v="0.00"/>
    <s v="0.00"/>
    <s v="0.00"/>
    <s v="0.00"/>
    <s v="0.00"/>
    <s v="0.00"/>
    <x v="47"/>
    <x v="0"/>
    <x v="0"/>
    <s v="RIOBAMBA"/>
    <s v="RIOBAMBA"/>
    <x v="0"/>
    <x v="1"/>
    <x v="1"/>
  </r>
  <r>
    <n v="1000052"/>
    <s v="MATRIZ"/>
    <s v="COLCHA COLCHA LUIS ARNALDO"/>
    <n v="602266272"/>
    <n v="231000205"/>
    <s v="A"/>
    <m/>
    <n v="197.98"/>
    <s v="0.00"/>
    <s v="0.00"/>
    <s v="0.00"/>
    <s v="0.00"/>
    <s v="0.00"/>
    <s v="0.00"/>
    <x v="48"/>
    <x v="0"/>
    <x v="0"/>
    <s v="RIOBAMBA"/>
    <s v="RIOBAMBA"/>
    <x v="0"/>
    <x v="1"/>
    <x v="1"/>
  </r>
  <r>
    <n v="1000053"/>
    <s v="MATRIZ"/>
    <s v="GUAMAN PAULLAN LUIS GONZALO"/>
    <n v="602195778"/>
    <n v="231000068"/>
    <s v="A"/>
    <m/>
    <n v="129.81"/>
    <s v="0.00"/>
    <s v="0.00"/>
    <s v="0.00"/>
    <s v="0.00"/>
    <s v="0.00"/>
    <s v="0.00"/>
    <x v="49"/>
    <x v="0"/>
    <x v="0"/>
    <s v="RIOBAMBA"/>
    <s v="LICAN"/>
    <x v="1"/>
    <x v="1"/>
    <x v="1"/>
  </r>
  <r>
    <n v="1000054"/>
    <s v="MATRIZ"/>
    <s v="QUIGUIRI LARREA JOSE ANTONIO"/>
    <n v="602248569"/>
    <n v="231000069"/>
    <s v="A"/>
    <m/>
    <n v="98.57"/>
    <s v="0.00"/>
    <s v="0.00"/>
    <s v="0.00"/>
    <s v="0.00"/>
    <s v="0.00"/>
    <s v="0.00"/>
    <x v="50"/>
    <x v="0"/>
    <x v="0"/>
    <s v="RIOBAMBA"/>
    <s v="RIOBAMBA"/>
    <x v="0"/>
    <x v="1"/>
    <x v="1"/>
  </r>
  <r>
    <n v="1000055"/>
    <s v="MATRIZ"/>
    <s v="SOTO WALLANCAÑAY EDUARDO BENITO"/>
    <n v="601023534"/>
    <n v="231000070"/>
    <s v="A"/>
    <m/>
    <n v="52.35"/>
    <s v="0.00"/>
    <s v="0.00"/>
    <s v="0.00"/>
    <s v="0.00"/>
    <s v="0.00"/>
    <s v="0.00"/>
    <x v="51"/>
    <x v="2"/>
    <x v="0"/>
    <s v="GUANO"/>
    <s v="LA MATRIZ"/>
    <x v="0"/>
    <x v="1"/>
    <x v="1"/>
  </r>
  <r>
    <n v="1000056"/>
    <s v="MATRIZ"/>
    <s v="YUMI PAGUAY RAUL VINICIO"/>
    <n v="601977143"/>
    <n v="231000242"/>
    <s v="A"/>
    <m/>
    <n v="72.819999999999993"/>
    <s v="0.00"/>
    <s v="0.00"/>
    <s v="0.00"/>
    <s v="0.00"/>
    <s v="0.00"/>
    <s v="0.00"/>
    <x v="52"/>
    <x v="1"/>
    <x v="0"/>
    <s v="RIOBAMBA"/>
    <s v="RIOBAMBA"/>
    <x v="0"/>
    <x v="1"/>
    <x v="1"/>
  </r>
  <r>
    <n v="1000057"/>
    <s v="MATRIZ"/>
    <s v="BAYAS BONILLA NELLY IVONE"/>
    <n v="602353641"/>
    <n v="231000096"/>
    <s v="A"/>
    <m/>
    <n v="71"/>
    <s v="0.00"/>
    <s v="0.00"/>
    <s v="0.00"/>
    <s v="0.00"/>
    <s v="0.00"/>
    <s v="0.00"/>
    <x v="53"/>
    <x v="0"/>
    <x v="0"/>
    <s v="RIOBAMBA"/>
    <s v="RIOBAMBA"/>
    <x v="0"/>
    <x v="1"/>
    <x v="0"/>
  </r>
  <r>
    <n v="1000058"/>
    <s v="MATRIZ"/>
    <s v="BENAVIDES HERRERIA ALBA LUCIA"/>
    <n v="400818217"/>
    <n v="231000089"/>
    <s v="A"/>
    <m/>
    <n v="129.57"/>
    <s v="0.00"/>
    <s v="0.00"/>
    <s v="0.00"/>
    <s v="0.00"/>
    <s v="0.00"/>
    <s v="0.00"/>
    <x v="54"/>
    <x v="0"/>
    <x v="4"/>
    <s v="ESPEJO"/>
    <s v="EL ANGEL"/>
    <x v="0"/>
    <x v="1"/>
    <x v="0"/>
  </r>
  <r>
    <n v="1000059"/>
    <s v="MATRIZ"/>
    <s v="CASTELO HARO SOCORRO ISABEL"/>
    <n v="603015520"/>
    <n v="231000079"/>
    <s v="A"/>
    <m/>
    <n v="130.44999999999999"/>
    <s v="0.00"/>
    <s v="0.00"/>
    <s v="0.00"/>
    <s v="0.00"/>
    <s v="0.00"/>
    <s v="0.00"/>
    <x v="55"/>
    <x v="0"/>
    <x v="0"/>
    <s v="RIOBAMBA"/>
    <s v="RIOBAMBA"/>
    <x v="0"/>
    <x v="1"/>
    <x v="0"/>
  </r>
  <r>
    <n v="1000060"/>
    <s v="MATRIZ"/>
    <s v="GUANGA VALLEJO JUAN ANTONIO"/>
    <n v="602071706"/>
    <n v="231000212"/>
    <s v="A"/>
    <m/>
    <n v="105.6"/>
    <s v="0.00"/>
    <s v="0.00"/>
    <s v="0.00"/>
    <s v="0.00"/>
    <s v="0.00"/>
    <s v="0.00"/>
    <x v="56"/>
    <x v="0"/>
    <x v="0"/>
    <s v="RIOBAMBA"/>
    <s v="RIOBAMBA"/>
    <x v="0"/>
    <x v="1"/>
    <x v="1"/>
  </r>
  <r>
    <n v="1000061"/>
    <s v="MATRIZ"/>
    <s v="GUERRA PROCEL ANA LUCIA"/>
    <n v="601210412"/>
    <n v="231000078"/>
    <s v="A"/>
    <m/>
    <n v="38.35"/>
    <s v="0.00"/>
    <s v="0.00"/>
    <s v="0.00"/>
    <s v="0.00"/>
    <s v="0.00"/>
    <s v="0.00"/>
    <x v="57"/>
    <x v="0"/>
    <x v="0"/>
    <s v="RIOBAMBA"/>
    <s v="LIZARZABURU"/>
    <x v="0"/>
    <x v="1"/>
    <x v="0"/>
  </r>
  <r>
    <n v="1000062"/>
    <s v="MATRIZ"/>
    <s v="GUERRERO HERMENEJILDO ANTONIO VICENTE"/>
    <n v="907507693"/>
    <n v="231000099"/>
    <s v="A"/>
    <m/>
    <n v="205.51"/>
    <s v="0.00"/>
    <s v="0.00"/>
    <s v="0.00"/>
    <s v="0.00"/>
    <s v="0.00"/>
    <s v="0.00"/>
    <x v="58"/>
    <x v="0"/>
    <x v="5"/>
    <s v="GUAYAQUIL"/>
    <s v="GUAYAQUIL"/>
    <x v="0"/>
    <x v="1"/>
    <x v="1"/>
  </r>
  <r>
    <n v="1000063"/>
    <s v="MATRIZ"/>
    <s v="LONDO AUQUILLA SILVIA PATRICIA"/>
    <n v="604274910"/>
    <n v="231000086"/>
    <s v="A"/>
    <m/>
    <n v="39.01"/>
    <s v="0.00"/>
    <s v="0.00"/>
    <s v="0.00"/>
    <s v="0.00"/>
    <s v="0.00"/>
    <s v="0.00"/>
    <x v="59"/>
    <x v="1"/>
    <x v="0"/>
    <s v="RIOBAMBA"/>
    <s v="LIZARZABURU"/>
    <x v="0"/>
    <x v="0"/>
    <x v="0"/>
  </r>
  <r>
    <n v="1000064"/>
    <s v="MATRIZ"/>
    <s v="MARCHAN AMOROSO DALILA ANTONIA"/>
    <n v="602485575"/>
    <n v="231000088"/>
    <s v="A"/>
    <m/>
    <n v="72.28"/>
    <s v="0.00"/>
    <s v="0.00"/>
    <s v="0.00"/>
    <s v="0.00"/>
    <s v="0.00"/>
    <s v="0.00"/>
    <x v="60"/>
    <x v="0"/>
    <x v="0"/>
    <s v="RIOBAMBA"/>
    <s v="RIOBAMBA"/>
    <x v="0"/>
    <x v="1"/>
    <x v="0"/>
  </r>
  <r>
    <n v="1000065"/>
    <s v="MATRIZ"/>
    <s v="MARTINEZ CEVALLOS AYDEE ELIZABETH"/>
    <n v="602772386"/>
    <n v="231000222"/>
    <s v="A"/>
    <m/>
    <n v="41.08"/>
    <s v="0.00"/>
    <s v="0.00"/>
    <s v="0.00"/>
    <s v="0.00"/>
    <s v="0.00"/>
    <s v="0.00"/>
    <x v="61"/>
    <x v="0"/>
    <x v="0"/>
    <s v="RIOBAMBA"/>
    <s v="RIOBAMBA"/>
    <x v="0"/>
    <x v="1"/>
    <x v="0"/>
  </r>
  <r>
    <n v="1000066"/>
    <s v="MATRIZ"/>
    <s v="MORA BAQUENDANO NESSAR GILBER"/>
    <n v="1201797741"/>
    <n v="231000104"/>
    <s v="A"/>
    <m/>
    <n v="79.010000000000005"/>
    <s v="0.00"/>
    <s v="0.00"/>
    <s v="0.00"/>
    <s v="0.00"/>
    <s v="0.00"/>
    <s v="0.00"/>
    <x v="62"/>
    <x v="0"/>
    <x v="6"/>
    <s v="BABAHOYO"/>
    <s v="BABAHOYO"/>
    <x v="0"/>
    <x v="1"/>
    <x v="1"/>
  </r>
  <r>
    <n v="1000067"/>
    <s v="MATRIZ"/>
    <s v="SILVA MIÑACA FABIAN ERNESTO"/>
    <n v="603346230"/>
    <n v="231000085"/>
    <s v="A"/>
    <m/>
    <n v="36.409999999999997"/>
    <s v="0.00"/>
    <s v="0.00"/>
    <s v="0.00"/>
    <s v="0.00"/>
    <s v="0.00"/>
    <s v="0.00"/>
    <x v="63"/>
    <x v="0"/>
    <x v="0"/>
    <s v="RIOBAMBA"/>
    <s v="RIOBAMBA"/>
    <x v="0"/>
    <x v="1"/>
    <x v="1"/>
  </r>
  <r>
    <n v="1000068"/>
    <s v="MATRIZ"/>
    <s v="VINUEZA PAREDES MARTHA FABIOLA"/>
    <n v="601581952"/>
    <n v="231000583"/>
    <s v="A"/>
    <m/>
    <n v="15"/>
    <s v="0.00"/>
    <s v="0.00"/>
    <s v="0.00"/>
    <s v="0.00"/>
    <s v="0.00"/>
    <s v="0.00"/>
    <x v="64"/>
    <x v="0"/>
    <x v="0"/>
    <s v="ALAUSI"/>
    <s v="TIXAN"/>
    <x v="1"/>
    <x v="1"/>
    <x v="0"/>
  </r>
  <r>
    <n v="1000069"/>
    <s v="MATRIZ"/>
    <s v="YAMBAY LEMA ANGEL MEDARDO"/>
    <n v="905754610"/>
    <n v="231000092"/>
    <s v="A"/>
    <m/>
    <n v="44.04"/>
    <s v="0.00"/>
    <s v="0.00"/>
    <s v="0.00"/>
    <s v="0.00"/>
    <s v="0.00"/>
    <s v="0.00"/>
    <x v="65"/>
    <x v="1"/>
    <x v="0"/>
    <s v="GUANO"/>
    <s v="LA MATRIZ"/>
    <x v="0"/>
    <x v="0"/>
    <x v="1"/>
  </r>
  <r>
    <n v="1000070"/>
    <s v="MATRIZ"/>
    <s v="YAMBAY LEMA EDGAR SALOMON"/>
    <n v="601397862"/>
    <n v="231000093"/>
    <s v="A"/>
    <m/>
    <n v="27.34"/>
    <s v="0.00"/>
    <s v="0.00"/>
    <s v="0.00"/>
    <s v="0.00"/>
    <s v="0.00"/>
    <s v="0.00"/>
    <x v="66"/>
    <x v="0"/>
    <x v="0"/>
    <s v="RIOBAMBA"/>
    <s v="VELASCO"/>
    <x v="0"/>
    <x v="0"/>
    <x v="1"/>
  </r>
  <r>
    <n v="1000071"/>
    <s v="MATRIZ"/>
    <s v="CACERES MENA MAYRA ELIZABETH"/>
    <n v="602493041"/>
    <n v="231000075"/>
    <s v="A"/>
    <m/>
    <n v="198.72"/>
    <s v="0.00"/>
    <s v="0.00"/>
    <s v="0.00"/>
    <s v="0.00"/>
    <s v="0.00"/>
    <s v="0.00"/>
    <x v="67"/>
    <x v="0"/>
    <x v="0"/>
    <s v="RIOBAMBA"/>
    <s v="RIOBAMBA"/>
    <x v="0"/>
    <x v="1"/>
    <x v="0"/>
  </r>
  <r>
    <n v="1000072"/>
    <s v="MATRIZ"/>
    <s v="CAMPAÑA TORRES JOSE ARTURO"/>
    <n v="1600325490"/>
    <n v="231000203"/>
    <s v="A"/>
    <m/>
    <n v="40.67"/>
    <s v="0.00"/>
    <s v="0.00"/>
    <s v="0.00"/>
    <s v="0.00"/>
    <s v="0.00"/>
    <s v="0.00"/>
    <x v="68"/>
    <x v="0"/>
    <x v="7"/>
    <s v="PASTAZA"/>
    <s v="PUYO"/>
    <x v="0"/>
    <x v="1"/>
    <x v="1"/>
  </r>
  <r>
    <n v="1000073"/>
    <s v="MATRIZ"/>
    <s v="CUADROS ALCIVAR ROSA MARIA"/>
    <n v="1708990096"/>
    <n v="231000105"/>
    <s v="A"/>
    <m/>
    <n v="54.72"/>
    <s v="0.00"/>
    <s v="0.00"/>
    <s v="0.00"/>
    <s v="0.00"/>
    <s v="0.00"/>
    <s v="0.00"/>
    <x v="69"/>
    <x v="0"/>
    <x v="1"/>
    <s v="QUITO"/>
    <s v="COTOCOLLAO"/>
    <x v="0"/>
    <x v="1"/>
    <x v="0"/>
  </r>
  <r>
    <n v="1000074"/>
    <s v="MATRIZ"/>
    <s v="GUANANGA TIERRA ANGEL ALBERTO"/>
    <n v="601883788"/>
    <n v="231000211"/>
    <s v="A"/>
    <m/>
    <n v="76.19"/>
    <s v="0.00"/>
    <s v="0.00"/>
    <s v="0.00"/>
    <s v="0.00"/>
    <s v="0.00"/>
    <s v="0.00"/>
    <x v="70"/>
    <x v="1"/>
    <x v="0"/>
    <s v="RIOBAMBA"/>
    <s v="RIOBAMBA"/>
    <x v="0"/>
    <x v="1"/>
    <x v="1"/>
  </r>
  <r>
    <n v="1000075"/>
    <s v="MATRIZ"/>
    <s v="GUERRERO DE LA ROSA ALEX ANTONIO"/>
    <n v="603568973"/>
    <n v="231000106"/>
    <s v="A"/>
    <m/>
    <n v="89.21"/>
    <s v="0.00"/>
    <s v="0.00"/>
    <s v="0.00"/>
    <s v="0.00"/>
    <s v="0.00"/>
    <s v="0.00"/>
    <x v="71"/>
    <x v="0"/>
    <x v="0"/>
    <s v="RIOBAMBA"/>
    <s v="RIOBAMBA"/>
    <x v="0"/>
    <x v="1"/>
    <x v="1"/>
  </r>
  <r>
    <n v="1000076"/>
    <s v="MATRIZ"/>
    <s v="HERNANDEZ CARRILLO ELSY DE LOURDES"/>
    <n v="602122533"/>
    <n v="231000108"/>
    <s v="A"/>
    <m/>
    <n v="285.75"/>
    <s v="0.00"/>
    <s v="0.00"/>
    <s v="0.00"/>
    <s v="0.00"/>
    <s v="0.00"/>
    <s v="0.00"/>
    <x v="72"/>
    <x v="0"/>
    <x v="0"/>
    <s v="RIOBAMBA"/>
    <s v="RIOBAMBA"/>
    <x v="0"/>
    <x v="1"/>
    <x v="0"/>
  </r>
  <r>
    <n v="1000077"/>
    <s v="MATRIZ"/>
    <s v="MEJIA PEREZ ANDRES FELIPE"/>
    <n v="603877507"/>
    <n v="231000084"/>
    <s v="A"/>
    <m/>
    <n v="46.29"/>
    <s v="0.00"/>
    <s v="0.00"/>
    <s v="0.00"/>
    <s v="0.00"/>
    <s v="0.00"/>
    <s v="0.00"/>
    <x v="73"/>
    <x v="0"/>
    <x v="0"/>
    <s v="RIOBAMBA"/>
    <s v="RIOBAMBA"/>
    <x v="0"/>
    <x v="1"/>
    <x v="1"/>
  </r>
  <r>
    <n v="1000078"/>
    <s v="MATRIZ"/>
    <s v="MEJIA PEREZ CARLOS REINALDO"/>
    <n v="603067638"/>
    <n v="231000067"/>
    <s v="A"/>
    <m/>
    <n v="46.29"/>
    <s v="0.00"/>
    <s v="0.00"/>
    <s v="0.00"/>
    <s v="0.00"/>
    <s v="0.00"/>
    <s v="0.00"/>
    <x v="73"/>
    <x v="0"/>
    <x v="0"/>
    <s v="RIOBAMBA"/>
    <s v="RIOBAMBA"/>
    <x v="0"/>
    <x v="1"/>
    <x v="1"/>
  </r>
  <r>
    <n v="1000079"/>
    <s v="MATRIZ"/>
    <s v="MIÑACA PAREDES NELSON ULISES"/>
    <n v="601512718"/>
    <n v="231000045"/>
    <s v="A"/>
    <m/>
    <n v="46.29"/>
    <s v="0.00"/>
    <s v="0.00"/>
    <s v="0.00"/>
    <s v="0.00"/>
    <s v="0.00"/>
    <s v="0.00"/>
    <x v="73"/>
    <x v="2"/>
    <x v="0"/>
    <s v="RIOBAMBA"/>
    <s v="RIOBAMBA"/>
    <x v="0"/>
    <x v="1"/>
    <x v="1"/>
  </r>
  <r>
    <n v="1000080"/>
    <s v="MATRIZ"/>
    <s v="OÑA DOMINGUEZ JORGE RENE"/>
    <n v="1706751391"/>
    <n v="231000199"/>
    <s v="A"/>
    <m/>
    <n v="56.12"/>
    <s v="0.00"/>
    <s v="0.00"/>
    <s v="0.00"/>
    <s v="0.00"/>
    <s v="0.00"/>
    <s v="0.00"/>
    <x v="74"/>
    <x v="0"/>
    <x v="1"/>
    <s v="QUITO"/>
    <s v="ALFARO"/>
    <x v="0"/>
    <x v="1"/>
    <x v="1"/>
  </r>
  <r>
    <n v="1000081"/>
    <s v="MATRIZ"/>
    <s v="BARAHONA CHAVEZ TELMO RODRIGO"/>
    <n v="603043449"/>
    <n v="231000102"/>
    <s v="A"/>
    <m/>
    <n v="43.67"/>
    <s v="0.00"/>
    <s v="0.00"/>
    <s v="0.00"/>
    <s v="0.00"/>
    <s v="0.00"/>
    <s v="0.00"/>
    <x v="75"/>
    <x v="0"/>
    <x v="0"/>
    <s v="RIOBAMBA"/>
    <s v="RIOBAMBA"/>
    <x v="0"/>
    <x v="1"/>
    <x v="1"/>
  </r>
  <r>
    <n v="1000082"/>
    <s v="MATRIZ"/>
    <s v="LUNA RODRIGUEZ MONICA PATRICIA"/>
    <n v="601824881"/>
    <n v="231000098"/>
    <s v="A"/>
    <m/>
    <n v="113.67"/>
    <s v="0.00"/>
    <s v="0.00"/>
    <s v="0.00"/>
    <s v="0.00"/>
    <s v="0.00"/>
    <s v="0.00"/>
    <x v="76"/>
    <x v="0"/>
    <x v="0"/>
    <s v="RIOBAMBA"/>
    <s v="LIZARZABURU"/>
    <x v="0"/>
    <x v="1"/>
    <x v="0"/>
  </r>
  <r>
    <n v="1000083"/>
    <s v="MATRIZ"/>
    <s v="PADILLA CEVALLOS JAVIER EDUARDO"/>
    <n v="603360843"/>
    <n v="231000052"/>
    <s v="A"/>
    <m/>
    <n v="133.37"/>
    <s v="0.00"/>
    <s v="0.00"/>
    <s v="0.00"/>
    <s v="0.00"/>
    <s v="0.00"/>
    <s v="0.00"/>
    <x v="77"/>
    <x v="0"/>
    <x v="0"/>
    <s v="RIOBAMBA"/>
    <s v="RIOBAMBA"/>
    <x v="0"/>
    <x v="1"/>
    <x v="1"/>
  </r>
  <r>
    <n v="1000084"/>
    <s v="MATRIZ"/>
    <s v="SOLORZANO HIDALGO ERMITA GRIMANESA"/>
    <n v="601803752"/>
    <n v="231000077"/>
    <s v="A"/>
    <m/>
    <n v="43.67"/>
    <s v="0.00"/>
    <s v="0.00"/>
    <s v="0.00"/>
    <s v="0.00"/>
    <s v="0.00"/>
    <s v="0.00"/>
    <x v="75"/>
    <x v="0"/>
    <x v="0"/>
    <s v="RIOBAMBA"/>
    <s v="RIOBAMBA"/>
    <x v="0"/>
    <x v="1"/>
    <x v="0"/>
  </r>
  <r>
    <n v="1000085"/>
    <s v="MATRIZ"/>
    <s v="CACERES MENA ANDRES PAUL"/>
    <n v="603780024"/>
    <n v="231000202"/>
    <s v="A"/>
    <m/>
    <n v="37.42"/>
    <s v="0.00"/>
    <s v="0.00"/>
    <s v="0.00"/>
    <s v="0.00"/>
    <s v="0.00"/>
    <s v="0.00"/>
    <x v="78"/>
    <x v="0"/>
    <x v="0"/>
    <s v="RIOBAMBA"/>
    <s v="RIOBAMBA"/>
    <x v="0"/>
    <x v="1"/>
    <x v="1"/>
  </r>
  <r>
    <n v="1000086"/>
    <s v="MATRIZ"/>
    <s v="ESPINEL CUEVA BLANCA GLADYS"/>
    <n v="1702936582"/>
    <n v="231000072"/>
    <s v="A"/>
    <m/>
    <n v="36.81"/>
    <s v="0.00"/>
    <s v="0.00"/>
    <s v="0.00"/>
    <s v="0.00"/>
    <s v="0.00"/>
    <s v="0.00"/>
    <x v="79"/>
    <x v="2"/>
    <x v="8"/>
    <s v="CHINCHIPE"/>
    <s v="ZUMBA"/>
    <x v="0"/>
    <x v="1"/>
    <x v="0"/>
  </r>
  <r>
    <n v="1000087"/>
    <s v="MATRIZ"/>
    <s v="GUAYLLA CURICAMA JULIA CECILIA"/>
    <n v="603046905"/>
    <n v="231000097"/>
    <s v="A"/>
    <m/>
    <n v="45"/>
    <s v="0.00"/>
    <s v="0.00"/>
    <s v="0.00"/>
    <s v="0.00"/>
    <s v="0.00"/>
    <s v="0.00"/>
    <x v="80"/>
    <x v="0"/>
    <x v="0"/>
    <s v="RIOBAMBA"/>
    <s v="LICAN"/>
    <x v="1"/>
    <x v="0"/>
    <x v="0"/>
  </r>
  <r>
    <n v="1000089"/>
    <s v="MATRIZ"/>
    <s v="PISCO REVELO DENNISE ANDREA"/>
    <n v="930614607"/>
    <n v="231000101"/>
    <s v="A"/>
    <m/>
    <n v="94.65"/>
    <s v="0.00"/>
    <s v="0.00"/>
    <s v="0.00"/>
    <s v="0.00"/>
    <s v="0.00"/>
    <s v="0.00"/>
    <x v="81"/>
    <x v="3"/>
    <x v="5"/>
    <s v="GUAYAQUIL"/>
    <s v="GUAYAQUIL"/>
    <x v="0"/>
    <x v="1"/>
    <x v="0"/>
  </r>
  <r>
    <n v="1000090"/>
    <s v="MATRIZ"/>
    <s v="VALLEJO MARTINEZ MONICA LIZBETH"/>
    <n v="604177188"/>
    <n v="231000100"/>
    <s v="A"/>
    <m/>
    <n v="45"/>
    <s v="0.00"/>
    <s v="0.00"/>
    <s v="0.00"/>
    <s v="0.00"/>
    <s v="0.00"/>
    <s v="0.00"/>
    <x v="80"/>
    <x v="2"/>
    <x v="0"/>
    <s v="RIOBAMBA"/>
    <s v="LIZARZABURU"/>
    <x v="0"/>
    <x v="0"/>
    <x v="0"/>
  </r>
  <r>
    <n v="1000091"/>
    <s v="MATRIZ"/>
    <s v="VINUEZA VILLACIS ANGEL HUGO"/>
    <n v="200854719"/>
    <n v="231000087"/>
    <s v="A"/>
    <m/>
    <n v="45"/>
    <s v="0.00"/>
    <s v="0.00"/>
    <s v="0.00"/>
    <s v="0.00"/>
    <s v="0.00"/>
    <s v="0.00"/>
    <x v="80"/>
    <x v="0"/>
    <x v="2"/>
    <s v="GUARANDA"/>
    <s v="GUARANDA"/>
    <x v="0"/>
    <x v="1"/>
    <x v="1"/>
  </r>
  <r>
    <n v="1000092"/>
    <s v="MATRIZ"/>
    <s v="BENALCAZAR LUNA MONICA CLEMENCIA"/>
    <n v="603994609"/>
    <n v="231000114"/>
    <s v="A"/>
    <m/>
    <n v="45"/>
    <s v="0.00"/>
    <s v="0.00"/>
    <s v="0.00"/>
    <s v="0.00"/>
    <s v="0.00"/>
    <s v="0.00"/>
    <x v="80"/>
    <x v="0"/>
    <x v="0"/>
    <s v="RIOBAMBA"/>
    <s v="RIOBAMBA"/>
    <x v="0"/>
    <x v="1"/>
    <x v="0"/>
  </r>
  <r>
    <n v="1000093"/>
    <s v="MATRIZ"/>
    <s v="ESTRELLA JARA WILSON PEDRO"/>
    <n v="602047862"/>
    <n v="231000116"/>
    <s v="A"/>
    <m/>
    <n v="79"/>
    <s v="0.00"/>
    <s v="0.00"/>
    <s v="0.00"/>
    <s v="0.00"/>
    <s v="0.00"/>
    <s v="0.00"/>
    <x v="82"/>
    <x v="0"/>
    <x v="0"/>
    <s v="RIOBAMBA"/>
    <s v="SAN JUAN"/>
    <x v="1"/>
    <x v="0"/>
    <x v="1"/>
  </r>
  <r>
    <n v="1000094"/>
    <s v="MATRIZ"/>
    <s v="GAIBOR HERNANDEZ JHONATAN JHOEL"/>
    <n v="603987934"/>
    <n v="231000117"/>
    <s v="A"/>
    <m/>
    <n v="12.11"/>
    <s v="0.00"/>
    <s v="0.00"/>
    <s v="0.00"/>
    <s v="0.00"/>
    <s v="0.00"/>
    <s v="0.00"/>
    <x v="83"/>
    <x v="1"/>
    <x v="0"/>
    <s v="RIOBAMBA"/>
    <s v="RIOBAMBA"/>
    <x v="0"/>
    <x v="1"/>
    <x v="1"/>
  </r>
  <r>
    <n v="1000095"/>
    <s v="MATRIZ"/>
    <s v="MARQUEZ MATUTE JUAN OCTAVIO"/>
    <n v="1201026380"/>
    <n v="231000112"/>
    <s v="A"/>
    <m/>
    <n v="45"/>
    <s v="0.00"/>
    <s v="0.00"/>
    <s v="0.00"/>
    <s v="0.00"/>
    <s v="0.00"/>
    <s v="0.00"/>
    <x v="80"/>
    <x v="0"/>
    <x v="5"/>
    <s v="MILAGRO"/>
    <s v="CHOBO"/>
    <x v="1"/>
    <x v="1"/>
    <x v="1"/>
  </r>
  <r>
    <n v="1000096"/>
    <s v="MATRIZ"/>
    <s v="QUIROZ TIRIRA EDGAR ROLANDO"/>
    <n v="400899985"/>
    <n v="231000113"/>
    <s v="A"/>
    <m/>
    <n v="57"/>
    <s v="0.00"/>
    <s v="0.00"/>
    <s v="0.00"/>
    <s v="0.00"/>
    <s v="0.00"/>
    <s v="0.00"/>
    <x v="84"/>
    <x v="0"/>
    <x v="4"/>
    <s v="MONTUFAR"/>
    <s v="GONZALEZ SUAREZ"/>
    <x v="0"/>
    <x v="0"/>
    <x v="1"/>
  </r>
  <r>
    <n v="1000097"/>
    <s v="MATRIZ"/>
    <s v="RICAURTE PULGAR PAOLA RENATA"/>
    <n v="603481508"/>
    <n v="231000111"/>
    <s v="A"/>
    <m/>
    <n v="40"/>
    <s v="0.00"/>
    <s v="0.00"/>
    <s v="0.00"/>
    <s v="0.00"/>
    <s v="0.00"/>
    <s v="0.00"/>
    <x v="85"/>
    <x v="2"/>
    <x v="0"/>
    <s v="RIOBAMBA"/>
    <s v="VELASCO"/>
    <x v="0"/>
    <x v="1"/>
    <x v="0"/>
  </r>
  <r>
    <n v="1000098"/>
    <s v="MATRIZ"/>
    <s v="RODRIGUEZ INCA FANNY MORAIMA"/>
    <n v="601991870"/>
    <n v="231000109"/>
    <s v="A"/>
    <m/>
    <n v="234.6"/>
    <s v="0.00"/>
    <s v="0.00"/>
    <s v="0.00"/>
    <s v="0.00"/>
    <s v="0.00"/>
    <s v="0.00"/>
    <x v="86"/>
    <x v="0"/>
    <x v="0"/>
    <s v="PENIPE"/>
    <s v="MATUS"/>
    <x v="1"/>
    <x v="1"/>
    <x v="0"/>
  </r>
  <r>
    <n v="1000099"/>
    <s v="MATRIZ"/>
    <s v="DAMIAN TENELEMA JUANA LOURDES"/>
    <n v="602769093"/>
    <n v="231000123"/>
    <s v="A"/>
    <m/>
    <n v="117"/>
    <s v="0.00"/>
    <s v="0.00"/>
    <s v="0.00"/>
    <s v="0.00"/>
    <s v="0.00"/>
    <s v="0.00"/>
    <x v="87"/>
    <x v="0"/>
    <x v="0"/>
    <s v="RIOBAMBA"/>
    <s v="RIOBAMBA"/>
    <x v="0"/>
    <x v="1"/>
    <x v="0"/>
  </r>
  <r>
    <n v="1000100"/>
    <s v="MATRIZ"/>
    <s v="GUACHO SILVA IVAN GUILLERMO"/>
    <n v="603048794"/>
    <n v="231000122"/>
    <s v="A"/>
    <m/>
    <n v="45"/>
    <s v="0.00"/>
    <s v="0.00"/>
    <s v="0.00"/>
    <s v="0.00"/>
    <s v="0.00"/>
    <s v="0.00"/>
    <x v="80"/>
    <x v="0"/>
    <x v="0"/>
    <s v="RIOBAMBA"/>
    <s v="VELOZ"/>
    <x v="0"/>
    <x v="0"/>
    <x v="1"/>
  </r>
  <r>
    <n v="1000103"/>
    <s v="MATRIZ"/>
    <s v="MASACHE RAMOS ELIANY DEL ROCIO"/>
    <n v="1720476397"/>
    <n v="231000127"/>
    <s v="A"/>
    <m/>
    <n v="67.14"/>
    <s v="0.00"/>
    <s v="0.00"/>
    <s v="0.00"/>
    <s v="0.00"/>
    <s v="0.00"/>
    <s v="0.00"/>
    <x v="88"/>
    <x v="0"/>
    <x v="1"/>
    <s v="QUITO"/>
    <s v="COTOCOLLAO"/>
    <x v="0"/>
    <x v="1"/>
    <x v="0"/>
  </r>
  <r>
    <n v="1000106"/>
    <s v="MATRIZ"/>
    <s v="REINOSO PAREDES ANITA MAGALLY"/>
    <n v="602531287"/>
    <n v="231000132"/>
    <s v="A"/>
    <m/>
    <n v="45"/>
    <s v="0.00"/>
    <s v="0.00"/>
    <s v="0.00"/>
    <s v="0.00"/>
    <s v="0.00"/>
    <s v="0.00"/>
    <x v="80"/>
    <x v="0"/>
    <x v="0"/>
    <s v="RIOBAMBA"/>
    <s v="RIOBAMBA"/>
    <x v="0"/>
    <x v="1"/>
    <x v="0"/>
  </r>
  <r>
    <n v="1000108"/>
    <s v="MATRIZ"/>
    <s v="GUSQUI ESTRADA LADY MILENA"/>
    <n v="604268870"/>
    <n v="231000136"/>
    <s v="A"/>
    <m/>
    <n v="0.65"/>
    <s v="0.00"/>
    <s v="0.00"/>
    <s v="0.00"/>
    <s v="0.00"/>
    <s v="0.00"/>
    <s v="0.00"/>
    <x v="89"/>
    <x v="0"/>
    <x v="0"/>
    <s v="RIOBAMBA"/>
    <s v="RIOBAMBA"/>
    <x v="0"/>
    <x v="1"/>
    <x v="0"/>
  </r>
  <r>
    <n v="1000109"/>
    <s v="MATRIZ"/>
    <s v="JARA NARANJO JESSICA PAOLA"/>
    <n v="605193291"/>
    <n v="231000135"/>
    <s v="A"/>
    <m/>
    <n v="113.05"/>
    <s v="0.00"/>
    <s v="0.00"/>
    <s v="0.00"/>
    <s v="0.00"/>
    <s v="0.00"/>
    <s v="0.00"/>
    <x v="90"/>
    <x v="1"/>
    <x v="0"/>
    <s v="RIOBAMBA"/>
    <s v="RIOBAMBA"/>
    <x v="0"/>
    <x v="1"/>
    <x v="0"/>
  </r>
  <r>
    <n v="1000110"/>
    <s v="MATRIZ"/>
    <s v="TINGO VALDIVIESO MARIA ORFELINA"/>
    <n v="602021982"/>
    <n v="231000124"/>
    <s v="A"/>
    <m/>
    <s v="0.00"/>
    <s v="0.00"/>
    <s v="0.00"/>
    <s v="0.00"/>
    <s v="0.00"/>
    <s v="0.00"/>
    <s v="0.00"/>
    <x v="25"/>
    <x v="0"/>
    <x v="0"/>
    <s v="RIOBAMBA"/>
    <s v="VELASCO"/>
    <x v="0"/>
    <x v="1"/>
    <x v="0"/>
  </r>
  <r>
    <n v="1000112"/>
    <s v="MATRIZ"/>
    <s v="MOROCHO MISHQUI MARIA YOLANDA"/>
    <n v="603670464"/>
    <n v="231000138"/>
    <s v="A"/>
    <m/>
    <n v="45"/>
    <s v="0.00"/>
    <s v="0.00"/>
    <s v="0.00"/>
    <s v="0.00"/>
    <s v="0.00"/>
    <s v="0.00"/>
    <x v="80"/>
    <x v="0"/>
    <x v="0"/>
    <s v="RIOBAMBA"/>
    <s v="LIZARZABURU"/>
    <x v="0"/>
    <x v="0"/>
    <x v="0"/>
  </r>
  <r>
    <n v="1000113"/>
    <s v="MATRIZ"/>
    <s v="PINDUISACA DAQUILEMA MARIA CONCEPCION"/>
    <n v="600826192"/>
    <n v="231000142"/>
    <s v="A"/>
    <m/>
    <n v="21.25"/>
    <s v="0.00"/>
    <s v="0.00"/>
    <s v="0.00"/>
    <s v="0.00"/>
    <s v="0.00"/>
    <s v="0.00"/>
    <x v="91"/>
    <x v="1"/>
    <x v="0"/>
    <s v="RIOBAMBA"/>
    <s v="LIZARZABURU"/>
    <x v="0"/>
    <x v="0"/>
    <x v="0"/>
  </r>
  <r>
    <n v="1000114"/>
    <s v="MATRIZ"/>
    <s v="CACERES MENA JUAN CARLOS"/>
    <n v="603156837"/>
    <n v="231000141"/>
    <s v="A"/>
    <m/>
    <n v="50"/>
    <s v="0.00"/>
    <s v="0.00"/>
    <s v="0.00"/>
    <s v="0.00"/>
    <s v="0.00"/>
    <s v="0.00"/>
    <x v="2"/>
    <x v="0"/>
    <x v="0"/>
    <s v="RIOBAMBA"/>
    <s v="VELOZ"/>
    <x v="0"/>
    <x v="1"/>
    <x v="1"/>
  </r>
  <r>
    <n v="1000115"/>
    <s v="MATRIZ"/>
    <s v="LUNA RODRIGUEZ JENNY DEL PILAR"/>
    <n v="601388564"/>
    <n v="231000139"/>
    <s v="A"/>
    <m/>
    <n v="100"/>
    <s v="0.00"/>
    <s v="0.00"/>
    <s v="0.00"/>
    <s v="0.00"/>
    <s v="0.00"/>
    <s v="0.00"/>
    <x v="92"/>
    <x v="0"/>
    <x v="5"/>
    <s v="GUAYAQUIL"/>
    <s v="CARBO (CONCEPCION)"/>
    <x v="0"/>
    <x v="1"/>
    <x v="0"/>
  </r>
  <r>
    <n v="1000116"/>
    <s v="MATRIZ"/>
    <s v="MEDINA PAREDES CELSO ENRIQUE"/>
    <n v="601544398"/>
    <n v="231000143"/>
    <s v="A"/>
    <m/>
    <n v="50"/>
    <s v="0.00"/>
    <s v="0.00"/>
    <s v="0.00"/>
    <s v="0.00"/>
    <s v="0.00"/>
    <s v="0.00"/>
    <x v="2"/>
    <x v="1"/>
    <x v="0"/>
    <s v="ALAUSI"/>
    <s v="HUIGRA"/>
    <x v="1"/>
    <x v="1"/>
    <x v="1"/>
  </r>
  <r>
    <n v="1000117"/>
    <s v="MATRIZ"/>
    <s v="PEREZ MENDOZA ERIKA NATALY"/>
    <n v="605836071"/>
    <n v="231000149"/>
    <s v="A"/>
    <m/>
    <n v="52"/>
    <s v="0.00"/>
    <s v="0.00"/>
    <s v="0.00"/>
    <s v="0.00"/>
    <s v="0.00"/>
    <s v="0.00"/>
    <x v="93"/>
    <x v="0"/>
    <x v="0"/>
    <s v="RIOBAMBA"/>
    <s v="RIOBAMBA"/>
    <x v="0"/>
    <x v="1"/>
    <x v="0"/>
  </r>
  <r>
    <n v="1000118"/>
    <s v="MATRIZ"/>
    <s v="SALGUERO CANDO LUIS RODRIGO"/>
    <n v="602154239"/>
    <n v="231000145"/>
    <s v="A"/>
    <m/>
    <n v="59.75"/>
    <s v="0.00"/>
    <s v="0.00"/>
    <s v="0.00"/>
    <s v="0.00"/>
    <s v="0.00"/>
    <s v="0.00"/>
    <x v="94"/>
    <x v="0"/>
    <x v="0"/>
    <s v="GUANO"/>
    <s v="EL ROSARIO"/>
    <x v="1"/>
    <x v="1"/>
    <x v="1"/>
  </r>
  <r>
    <n v="1000119"/>
    <s v="MATRIZ"/>
    <s v="MORALES YUPA MARIA HERMINIA"/>
    <n v="602604332"/>
    <n v="231000151"/>
    <s v="A"/>
    <m/>
    <n v="20.9"/>
    <s v="0.00"/>
    <s v="0.00"/>
    <s v="0.00"/>
    <s v="0.00"/>
    <s v="0.00"/>
    <s v="0.00"/>
    <x v="95"/>
    <x v="0"/>
    <x v="0"/>
    <s v="RIOBAMBA"/>
    <s v="PUNGALA"/>
    <x v="1"/>
    <x v="1"/>
    <x v="0"/>
  </r>
  <r>
    <n v="1000120"/>
    <s v="MATRIZ"/>
    <s v="SILVA PADILLA BLANCA LUZMILA"/>
    <n v="602281784"/>
    <n v="231000150"/>
    <s v="A"/>
    <m/>
    <n v="50"/>
    <s v="0.00"/>
    <s v="0.00"/>
    <s v="0.00"/>
    <s v="0.00"/>
    <s v="0.00"/>
    <s v="0.00"/>
    <x v="2"/>
    <x v="0"/>
    <x v="0"/>
    <s v="GUANO"/>
    <s v="LA MATRIZ"/>
    <x v="0"/>
    <x v="1"/>
    <x v="0"/>
  </r>
  <r>
    <n v="1000121"/>
    <s v="MATRIZ"/>
    <s v="VACA ZAMBRANO DIGSELIX "/>
    <n v="600874325"/>
    <n v="231000147"/>
    <s v="A"/>
    <m/>
    <n v="100"/>
    <s v="0.00"/>
    <s v="0.00"/>
    <s v="0.00"/>
    <s v="0.00"/>
    <s v="0.00"/>
    <s v="0.00"/>
    <x v="92"/>
    <x v="0"/>
    <x v="0"/>
    <s v="RIOBAMBA"/>
    <s v="RIOBAMBA"/>
    <x v="0"/>
    <x v="1"/>
    <x v="1"/>
  </r>
  <r>
    <n v="1000122"/>
    <s v="MATRIZ"/>
    <s v="CHICAIZA GUAPULEMA MIRYAM INES"/>
    <n v="604313320"/>
    <n v="231000153"/>
    <s v="A"/>
    <m/>
    <n v="40"/>
    <s v="0.00"/>
    <s v="0.00"/>
    <s v="0.00"/>
    <s v="0.00"/>
    <s v="0.00"/>
    <s v="0.00"/>
    <x v="85"/>
    <x v="0"/>
    <x v="0"/>
    <s v="RIOBAMBA"/>
    <s v="VELOZ"/>
    <x v="0"/>
    <x v="0"/>
    <x v="0"/>
  </r>
  <r>
    <n v="1000123"/>
    <s v="MATRIZ"/>
    <s v="HUILCAREMA AUQUILLA CARMEN NARCISA"/>
    <n v="602747628"/>
    <n v="231000154"/>
    <s v="A"/>
    <m/>
    <n v="50"/>
    <s v="0.00"/>
    <s v="0.00"/>
    <s v="0.00"/>
    <s v="0.00"/>
    <s v="0.00"/>
    <s v="0.00"/>
    <x v="2"/>
    <x v="1"/>
    <x v="0"/>
    <s v="RIOBAMBA"/>
    <s v="VELOZ"/>
    <x v="0"/>
    <x v="0"/>
    <x v="0"/>
  </r>
  <r>
    <n v="1000124"/>
    <s v="MATRIZ"/>
    <s v="VELASTEGUI ALVARADO ROSA MARGARITA"/>
    <n v="602725012"/>
    <n v="231000152"/>
    <s v="A"/>
    <m/>
    <n v="106.5"/>
    <s v="0.00"/>
    <s v="0.00"/>
    <s v="0.00"/>
    <s v="0.00"/>
    <s v="0.00"/>
    <s v="0.00"/>
    <x v="96"/>
    <x v="1"/>
    <x v="0"/>
    <s v="GUANO"/>
    <s v="SAN ANDRES"/>
    <x v="1"/>
    <x v="1"/>
    <x v="0"/>
  </r>
  <r>
    <n v="1000126"/>
    <s v="MATRIZ"/>
    <s v="LLUAY VELASTEGUI DARWIN RENE"/>
    <n v="604694869"/>
    <n v="231000161"/>
    <s v="A"/>
    <m/>
    <n v="91.7"/>
    <s v="0.00"/>
    <s v="0.00"/>
    <s v="0.00"/>
    <s v="0.00"/>
    <s v="0.00"/>
    <s v="0.00"/>
    <x v="97"/>
    <x v="0"/>
    <x v="0"/>
    <s v="GUANO"/>
    <s v="SAN ANDRES"/>
    <x v="1"/>
    <x v="1"/>
    <x v="1"/>
  </r>
  <r>
    <n v="1000128"/>
    <s v="MATRIZ"/>
    <s v="LOPEZ ACAN LUIS ARTURO"/>
    <n v="1709392771"/>
    <n v="231000144"/>
    <s v="A"/>
    <m/>
    <n v="134.5"/>
    <s v="0.00"/>
    <s v="0.00"/>
    <s v="0.00"/>
    <s v="0.00"/>
    <s v="0.00"/>
    <s v="0.00"/>
    <x v="98"/>
    <x v="0"/>
    <x v="0"/>
    <s v="RIOBAMBA"/>
    <s v="RIOBAMBA"/>
    <x v="0"/>
    <x v="1"/>
    <x v="1"/>
  </r>
  <r>
    <n v="1000129"/>
    <s v="MATRIZ"/>
    <s v="TINGO VALDIVIESO MARIA DEL CARMEN"/>
    <n v="602254013"/>
    <n v="231000156"/>
    <s v="A"/>
    <m/>
    <n v="120.4"/>
    <s v="0.00"/>
    <s v="0.00"/>
    <s v="0.00"/>
    <s v="0.00"/>
    <s v="0.00"/>
    <s v="0.00"/>
    <x v="99"/>
    <x v="0"/>
    <x v="0"/>
    <s v="RIOBAMBA"/>
    <s v="RIOBAMBA"/>
    <x v="0"/>
    <x v="1"/>
    <x v="0"/>
  </r>
  <r>
    <n v="1000130"/>
    <s v="MATRIZ"/>
    <s v="SAGÑAY CHOCA JOHNNY FERNANDO"/>
    <n v="604765867"/>
    <n v="231000166"/>
    <s v="A"/>
    <m/>
    <n v="50"/>
    <s v="0.00"/>
    <s v="0.00"/>
    <s v="0.00"/>
    <s v="0.00"/>
    <s v="0.00"/>
    <s v="0.00"/>
    <x v="2"/>
    <x v="0"/>
    <x v="0"/>
    <s v="RIOBAMBA"/>
    <s v="PUNIN"/>
    <x v="1"/>
    <x v="0"/>
    <x v="1"/>
  </r>
  <r>
    <n v="1000131"/>
    <s v="MATRIZ"/>
    <s v="PEÑAFIEL SIGUENCIA JULIO CESAR"/>
    <n v="602089518"/>
    <n v="231000162"/>
    <s v="A"/>
    <m/>
    <n v="50"/>
    <s v="0.00"/>
    <s v="0.00"/>
    <s v="0.00"/>
    <s v="0.00"/>
    <s v="0.00"/>
    <s v="0.00"/>
    <x v="2"/>
    <x v="0"/>
    <x v="0"/>
    <s v="RIOBAMBA"/>
    <s v="LIZARZABURU"/>
    <x v="0"/>
    <x v="1"/>
    <x v="1"/>
  </r>
  <r>
    <n v="1000132"/>
    <s v="MATRIZ"/>
    <s v="REINOSO FIALLOS SHAKYRA ROCIO"/>
    <n v="605076470"/>
    <n v="231000163"/>
    <s v="A"/>
    <m/>
    <n v="50"/>
    <s v="0.00"/>
    <s v="0.00"/>
    <s v="0.00"/>
    <s v="0.00"/>
    <s v="0.00"/>
    <s v="0.00"/>
    <x v="2"/>
    <x v="0"/>
    <x v="0"/>
    <s v="GUANO"/>
    <s v="SAN ANDRES"/>
    <x v="1"/>
    <x v="1"/>
    <x v="0"/>
  </r>
  <r>
    <n v="1000133"/>
    <s v="MATRIZ"/>
    <s v="BERRONES VALLEJO GILMA GERMANIA"/>
    <n v="603054081"/>
    <n v="231000168"/>
    <s v="A"/>
    <m/>
    <n v="40"/>
    <s v="0.00"/>
    <s v="0.00"/>
    <s v="0.00"/>
    <s v="0.00"/>
    <s v="0.00"/>
    <s v="0.00"/>
    <x v="85"/>
    <x v="0"/>
    <x v="0"/>
    <s v="ALAUSI"/>
    <s v="SIBAMBE"/>
    <x v="1"/>
    <x v="1"/>
    <x v="0"/>
  </r>
  <r>
    <n v="1000134"/>
    <s v="MATRIZ"/>
    <s v="HIDALGO GALLEGOS ANA FRANCISCA"/>
    <n v="1712490372"/>
    <n v="231000167"/>
    <s v="A"/>
    <m/>
    <n v="50"/>
    <s v="0.00"/>
    <s v="0.00"/>
    <s v="0.00"/>
    <s v="0.00"/>
    <s v="0.00"/>
    <s v="0.00"/>
    <x v="2"/>
    <x v="0"/>
    <x v="0"/>
    <s v="RIOBAMBA"/>
    <s v="MALDONADO"/>
    <x v="1"/>
    <x v="1"/>
    <x v="0"/>
  </r>
  <r>
    <n v="1000136"/>
    <s v="MATRIZ"/>
    <s v="CRIOLLO GUARACA ANGEL ENRIQUE"/>
    <n v="604011122"/>
    <n v="231000181"/>
    <s v="A"/>
    <m/>
    <n v="670.75"/>
    <s v="0.00"/>
    <s v="0.00"/>
    <s v="0.00"/>
    <s v="0.00"/>
    <s v="0.00"/>
    <s v="0.00"/>
    <x v="100"/>
    <x v="0"/>
    <x v="0"/>
    <s v="RIOBAMBA"/>
    <s v="YARUQUIES"/>
    <x v="0"/>
    <x v="0"/>
    <x v="1"/>
  </r>
  <r>
    <n v="1000137"/>
    <s v="MATRIZ"/>
    <s v="CRIOLLO GUARACA MARIA ROSA"/>
    <n v="604465039"/>
    <n v="231000192"/>
    <s v="A"/>
    <m/>
    <n v="40"/>
    <s v="0.00"/>
    <s v="0.00"/>
    <s v="0.00"/>
    <s v="0.00"/>
    <s v="0.00"/>
    <s v="0.00"/>
    <x v="85"/>
    <x v="0"/>
    <x v="0"/>
    <s v="RIOBAMBA"/>
    <s v="YARUQUIES"/>
    <x v="0"/>
    <x v="0"/>
    <x v="0"/>
  </r>
  <r>
    <n v="1000138"/>
    <s v="MATRIZ"/>
    <s v="CRIOLLO NIAMA PEDRO JOSE"/>
    <n v="603132978"/>
    <n v="231000191"/>
    <s v="A"/>
    <m/>
    <n v="790.01"/>
    <s v="0.00"/>
    <s v="0.00"/>
    <s v="0.00"/>
    <s v="0.00"/>
    <s v="0.00"/>
    <s v="0.00"/>
    <x v="101"/>
    <x v="0"/>
    <x v="0"/>
    <s v="RIOBAMBA"/>
    <s v="YARUQUIES"/>
    <x v="0"/>
    <x v="0"/>
    <x v="1"/>
  </r>
  <r>
    <n v="1000140"/>
    <s v="MATRIZ"/>
    <s v="SANCHEZ TANDAZO ALCIDES GONZALO"/>
    <n v="1102153747"/>
    <n v="231000170"/>
    <s v="A"/>
    <m/>
    <n v="100"/>
    <s v="0.00"/>
    <s v="0.00"/>
    <s v="0.00"/>
    <s v="0.00"/>
    <s v="0.00"/>
    <s v="0.00"/>
    <x v="92"/>
    <x v="0"/>
    <x v="9"/>
    <s v="LOJA"/>
    <s v="LOJA"/>
    <x v="0"/>
    <x v="1"/>
    <x v="1"/>
  </r>
  <r>
    <n v="1000141"/>
    <s v="MATRIZ"/>
    <s v="TASAMBAY URQUIZO DIEGO ARMANDO"/>
    <n v="1717055204"/>
    <n v="231000188"/>
    <s v="A"/>
    <m/>
    <n v="599.5"/>
    <s v="0.00"/>
    <s v="0.00"/>
    <s v="0.00"/>
    <s v="0.00"/>
    <s v="0.00"/>
    <s v="0.00"/>
    <x v="102"/>
    <x v="0"/>
    <x v="1"/>
    <s v="QUITO"/>
    <s v="COTOCOLLAO"/>
    <x v="0"/>
    <x v="0"/>
    <x v="1"/>
  </r>
  <r>
    <n v="1000142"/>
    <s v="MATRIZ"/>
    <s v="TASAMBAY URQUIZO SEGUNDO JUAN"/>
    <n v="1716211931"/>
    <n v="231000187"/>
    <s v="A"/>
    <m/>
    <s v="1,005,00"/>
    <s v="0.00"/>
    <s v="0.00"/>
    <s v="0.00"/>
    <s v="0.00"/>
    <s v="0.00"/>
    <s v="0.00"/>
    <x v="103"/>
    <x v="0"/>
    <x v="1"/>
    <s v="QUITO"/>
    <s v="COTOCOLLAO"/>
    <x v="0"/>
    <x v="0"/>
    <x v="1"/>
  </r>
  <r>
    <n v="1000143"/>
    <s v="MATRIZ"/>
    <s v="TASAMBAY VALDEZ PEDRO "/>
    <n v="1713016739"/>
    <n v="231000190"/>
    <s v="A"/>
    <m/>
    <n v="443.85"/>
    <s v="0.00"/>
    <s v="0.00"/>
    <s v="0.00"/>
    <s v="0.00"/>
    <s v="0.00"/>
    <s v="0.00"/>
    <x v="104"/>
    <x v="0"/>
    <x v="1"/>
    <s v="QUITO"/>
    <s v="COTOCOLLAO"/>
    <x v="0"/>
    <x v="0"/>
    <x v="1"/>
  </r>
  <r>
    <n v="1000144"/>
    <s v="MATRIZ"/>
    <s v="URQUIZO PADILLA JOSE "/>
    <n v="602107716"/>
    <n v="231000178"/>
    <s v="A"/>
    <m/>
    <n v="48"/>
    <s v="0.00"/>
    <s v="0.00"/>
    <s v="0.00"/>
    <s v="0.00"/>
    <s v="0.00"/>
    <s v="0.00"/>
    <x v="105"/>
    <x v="0"/>
    <x v="0"/>
    <s v="RIOBAMBA"/>
    <s v="YARUQUIES"/>
    <x v="0"/>
    <x v="0"/>
    <x v="1"/>
  </r>
  <r>
    <n v="1000145"/>
    <s v="MATRIZ"/>
    <s v="URQUIZO URQUIZO JOSE ANTONIO"/>
    <n v="1712019965"/>
    <n v="231000189"/>
    <s v="A"/>
    <m/>
    <n v="295"/>
    <s v="0.00"/>
    <s v="0.00"/>
    <s v="0.00"/>
    <s v="0.00"/>
    <s v="0.00"/>
    <s v="0.00"/>
    <x v="106"/>
    <x v="1"/>
    <x v="0"/>
    <s v="RIOBAMBA"/>
    <s v="YARUQUIES"/>
    <x v="0"/>
    <x v="0"/>
    <x v="1"/>
  </r>
  <r>
    <n v="1000146"/>
    <s v="MATRIZ"/>
    <s v="URQUIZO VALDEZ ALFREDO "/>
    <n v="1710170232"/>
    <n v="231000179"/>
    <s v="A"/>
    <m/>
    <s v="1,089,00"/>
    <s v="0.00"/>
    <s v="0.00"/>
    <s v="0.00"/>
    <s v="0.00"/>
    <s v="0.00"/>
    <s v="0.00"/>
    <x v="107"/>
    <x v="0"/>
    <x v="1"/>
    <s v="QUITO"/>
    <s v="COTOCOLLAO"/>
    <x v="0"/>
    <x v="0"/>
    <x v="1"/>
  </r>
  <r>
    <n v="1000147"/>
    <s v="MATRIZ"/>
    <s v="URQUIZO VALDEZ HUGO RODRIGO"/>
    <n v="1714474622"/>
    <n v="231000239"/>
    <s v="A"/>
    <m/>
    <n v="40"/>
    <s v="0.00"/>
    <s v="0.00"/>
    <s v="0.00"/>
    <s v="0.00"/>
    <s v="0.00"/>
    <s v="0.00"/>
    <x v="85"/>
    <x v="0"/>
    <x v="1"/>
    <s v="QUITO"/>
    <s v="COTOCOLLAO"/>
    <x v="0"/>
    <x v="0"/>
    <x v="1"/>
  </r>
  <r>
    <n v="1000148"/>
    <s v="MATRIZ"/>
    <s v="URQUIZO VALDEZ JUAN SEGUNDO"/>
    <n v="1710963693"/>
    <n v="231000238"/>
    <s v="A"/>
    <m/>
    <n v="67.38"/>
    <s v="0.00"/>
    <s v="0.00"/>
    <s v="0.00"/>
    <s v="0.00"/>
    <s v="0.00"/>
    <s v="0.00"/>
    <x v="108"/>
    <x v="0"/>
    <x v="1"/>
    <s v="QUITO"/>
    <s v="COTOCOLLAO"/>
    <x v="0"/>
    <x v="0"/>
    <x v="1"/>
  </r>
  <r>
    <n v="1000149"/>
    <s v="MATRIZ"/>
    <s v="URQUIZO YUMICEBA JUAN GABRIEL"/>
    <n v="1718838350"/>
    <n v="231000185"/>
    <s v="A"/>
    <m/>
    <n v="904.42"/>
    <s v="0.00"/>
    <s v="0.00"/>
    <s v="0.00"/>
    <s v="0.00"/>
    <s v="0.00"/>
    <s v="0.00"/>
    <x v="109"/>
    <x v="4"/>
    <x v="1"/>
    <s v="QUITO"/>
    <s v="COTOCOLLAO"/>
    <x v="0"/>
    <x v="0"/>
    <x v="1"/>
  </r>
  <r>
    <n v="1000150"/>
    <s v="MATRIZ"/>
    <s v="VALDEZ PAUCAR SEGUNDO MARCO"/>
    <n v="1716330954"/>
    <n v="231000183"/>
    <s v="A"/>
    <m/>
    <n v="615"/>
    <s v="0.00"/>
    <s v="0.00"/>
    <s v="0.00"/>
    <s v="0.00"/>
    <s v="0.00"/>
    <s v="0.00"/>
    <x v="110"/>
    <x v="0"/>
    <x v="0"/>
    <s v="RIOBAMBA"/>
    <s v="YARUQUIES"/>
    <x v="0"/>
    <x v="0"/>
    <x v="1"/>
  </r>
  <r>
    <n v="1000151"/>
    <s v="MATRIZ"/>
    <s v="VALDEZ TASAMBAY SEGUNDO PEDRO"/>
    <n v="602110983"/>
    <n v="231000180"/>
    <s v="A"/>
    <m/>
    <n v="105.35"/>
    <s v="0.00"/>
    <s v="0.00"/>
    <s v="0.00"/>
    <s v="0.00"/>
    <s v="0.00"/>
    <s v="0.00"/>
    <x v="111"/>
    <x v="0"/>
    <x v="0"/>
    <s v="CHAMBO"/>
    <s v="CHAMBO"/>
    <x v="0"/>
    <x v="0"/>
    <x v="1"/>
  </r>
  <r>
    <n v="1000152"/>
    <s v="MATRIZ"/>
    <s v="YUMICEBA CRIOLLO VICENTE MANUEL"/>
    <n v="1717542581"/>
    <n v="231000182"/>
    <s v="A"/>
    <m/>
    <n v="277.5"/>
    <s v="0.00"/>
    <s v="0.00"/>
    <s v="0.00"/>
    <s v="0.00"/>
    <s v="0.00"/>
    <s v="0.00"/>
    <x v="112"/>
    <x v="0"/>
    <x v="1"/>
    <s v="QUITO"/>
    <s v="COTOCOLLAO"/>
    <x v="0"/>
    <x v="0"/>
    <x v="1"/>
  </r>
  <r>
    <n v="1000153"/>
    <s v="MATRIZ"/>
    <s v="YUMICEBA ÑAMA VICENTE "/>
    <n v="602344921"/>
    <n v="231000193"/>
    <s v="A"/>
    <m/>
    <n v="653.71"/>
    <s v="0.00"/>
    <s v="0.00"/>
    <s v="0.00"/>
    <s v="0.00"/>
    <s v="0.00"/>
    <s v="0.00"/>
    <x v="113"/>
    <x v="0"/>
    <x v="0"/>
    <s v="RIOBAMBA"/>
    <s v="YARUQUIES"/>
    <x v="0"/>
    <x v="0"/>
    <x v="1"/>
  </r>
  <r>
    <n v="1000155"/>
    <s v="MATRIZ"/>
    <s v="SUAREZ PARREÑO LUIS ALFREDO"/>
    <n v="602188567"/>
    <n v="231000197"/>
    <s v="A"/>
    <m/>
    <n v="49"/>
    <s v="0.00"/>
    <s v="0.00"/>
    <s v="0.00"/>
    <s v="0.00"/>
    <s v="0.00"/>
    <s v="0.00"/>
    <x v="114"/>
    <x v="2"/>
    <x v="0"/>
    <s v="RIOBAMBA"/>
    <s v="CALPI"/>
    <x v="1"/>
    <x v="1"/>
    <x v="1"/>
  </r>
  <r>
    <n v="1000157"/>
    <s v="MATRIZ"/>
    <s v="TOAPANTA PINDUISACA LUIS RODRIGO"/>
    <n v="602541500"/>
    <n v="231000133"/>
    <s v="A"/>
    <m/>
    <n v="15"/>
    <s v="0.00"/>
    <s v="0.00"/>
    <s v="0.00"/>
    <s v="0.00"/>
    <s v="0.00"/>
    <s v="0.00"/>
    <x v="64"/>
    <x v="1"/>
    <x v="0"/>
    <s v="CHAMBO"/>
    <s v="CHAMBO"/>
    <x v="0"/>
    <x v="1"/>
    <x v="1"/>
  </r>
  <r>
    <n v="1000158"/>
    <s v="MATRIZ"/>
    <s v="LUNA EMMA LAURA"/>
    <n v="602596496"/>
    <n v="231000195"/>
    <s v="A"/>
    <m/>
    <n v="43.75"/>
    <s v="0.00"/>
    <s v="0.00"/>
    <s v="0.00"/>
    <s v="0.00"/>
    <s v="0.00"/>
    <s v="0.00"/>
    <x v="115"/>
    <x v="3"/>
    <x v="5"/>
    <s v="GUAYAQUIL"/>
    <s v="CARBO (CONCEPCION)"/>
    <x v="0"/>
    <x v="1"/>
    <x v="0"/>
  </r>
  <r>
    <n v="1000161"/>
    <s v="MATRIZ"/>
    <s v="CACERES MENA HUGO FERNANDO"/>
    <n v="603352279"/>
    <n v="231000160"/>
    <s v="A"/>
    <m/>
    <n v="91.3"/>
    <s v="0.00"/>
    <s v="0.00"/>
    <s v="0.00"/>
    <s v="0.00"/>
    <s v="0.00"/>
    <s v="0.00"/>
    <x v="116"/>
    <x v="3"/>
    <x v="1"/>
    <s v="QUITO"/>
    <s v="COTOCOLLAO"/>
    <x v="0"/>
    <x v="1"/>
    <x v="1"/>
  </r>
  <r>
    <n v="1000163"/>
    <s v="MATRIZ"/>
    <s v="PEÑA SANTILLAN REGULO TORIBIO"/>
    <n v="201627155"/>
    <n v="231000177"/>
    <s v="A"/>
    <m/>
    <n v="55"/>
    <s v="0.00"/>
    <s v="0.00"/>
    <s v="0.00"/>
    <s v="0.00"/>
    <s v="0.00"/>
    <s v="0.00"/>
    <x v="117"/>
    <x v="0"/>
    <x v="2"/>
    <s v="CALUMA"/>
    <s v="CALUMA"/>
    <x v="0"/>
    <x v="1"/>
    <x v="1"/>
  </r>
  <r>
    <n v="1000166"/>
    <s v="MATRIZ"/>
    <s v="YAULEMA TORRES LUIS GONZALO"/>
    <n v="601530504"/>
    <n v="231000198"/>
    <s v="A"/>
    <m/>
    <n v="250"/>
    <s v="0.00"/>
    <s v="0.00"/>
    <s v="0.00"/>
    <s v="0.00"/>
    <s v="0.00"/>
    <s v="0.00"/>
    <x v="118"/>
    <x v="3"/>
    <x v="1"/>
    <s v="QUITO"/>
    <s v="COTOCOLLAO"/>
    <x v="0"/>
    <x v="0"/>
    <x v="1"/>
  </r>
  <r>
    <n v="1000167"/>
    <s v="MATRIZ"/>
    <s v="YAMBAY YUPA SEGUNDO MANUEL"/>
    <n v="601728199"/>
    <n v="231000175"/>
    <s v="A"/>
    <m/>
    <n v="50"/>
    <s v="0.00"/>
    <s v="0.00"/>
    <s v="0.00"/>
    <s v="0.00"/>
    <s v="0.00"/>
    <s v="0.00"/>
    <x v="2"/>
    <x v="3"/>
    <x v="1"/>
    <s v="QUITO"/>
    <s v="COTOCOLLAO"/>
    <x v="0"/>
    <x v="1"/>
    <x v="1"/>
  </r>
  <r>
    <n v="1000168"/>
    <s v="MATRIZ"/>
    <s v="GUAMAN LLANGA ALONSO "/>
    <n v="601923659"/>
    <n v="231000128"/>
    <s v="A"/>
    <m/>
    <n v="8.75"/>
    <s v="0.00"/>
    <s v="0.00"/>
    <s v="0.00"/>
    <s v="0.00"/>
    <s v="0.00"/>
    <s v="0.00"/>
    <x v="119"/>
    <x v="0"/>
    <x v="0"/>
    <s v="RIOBAMBA"/>
    <s v="LICAN"/>
    <x v="1"/>
    <x v="0"/>
    <x v="1"/>
  </r>
  <r>
    <n v="1000169"/>
    <s v="MATRIZ"/>
    <s v="LLERENA CHACHA ENRIQUETA MERLENE"/>
    <n v="602218646"/>
    <n v="231000148"/>
    <s v="A"/>
    <m/>
    <n v="8"/>
    <s v="0.00"/>
    <s v="0.00"/>
    <s v="0.00"/>
    <s v="0.00"/>
    <s v="0.00"/>
    <s v="0.00"/>
    <x v="120"/>
    <x v="3"/>
    <x v="1"/>
    <s v="QUITO"/>
    <s v="COTOCOLLAO"/>
    <x v="0"/>
    <x v="1"/>
    <x v="0"/>
  </r>
  <r>
    <n v="1000174"/>
    <s v="MATRIZ"/>
    <s v="BUENAÑO TENELANDA MARCELO XAVIER"/>
    <n v="604490573"/>
    <n v="231000196"/>
    <s v="A"/>
    <m/>
    <n v="100"/>
    <s v="0.00"/>
    <s v="0.00"/>
    <s v="0.00"/>
    <s v="0.00"/>
    <s v="0.00"/>
    <s v="0.00"/>
    <x v="92"/>
    <x v="1"/>
    <x v="0"/>
    <s v="RIOBAMBA"/>
    <s v="VELOZ"/>
    <x v="0"/>
    <x v="1"/>
    <x v="1"/>
  </r>
  <r>
    <n v="1000175"/>
    <s v="MATRIZ"/>
    <s v="CUEVA ROJAS LUIS ALBERTO"/>
    <n v="604999862"/>
    <n v="231000146"/>
    <s v="A"/>
    <m/>
    <n v="11.12"/>
    <s v="0.00"/>
    <s v="0.00"/>
    <s v="0.00"/>
    <s v="0.00"/>
    <s v="0.00"/>
    <s v="0.00"/>
    <x v="121"/>
    <x v="3"/>
    <x v="1"/>
    <s v="QUITO"/>
    <s v="COTOCOLLAO"/>
    <x v="0"/>
    <x v="1"/>
    <x v="1"/>
  </r>
  <r>
    <n v="1000176"/>
    <s v="MATRIZ"/>
    <s v="AJILA MOROCHO VICTOR ANGEL"/>
    <n v="701475659"/>
    <n v="231000171"/>
    <s v="A"/>
    <m/>
    <n v="50"/>
    <s v="0.00"/>
    <s v="0.00"/>
    <s v="0.00"/>
    <s v="0.00"/>
    <s v="0.00"/>
    <s v="0.00"/>
    <x v="2"/>
    <x v="3"/>
    <x v="1"/>
    <s v="QUITO"/>
    <s v="COTOCOLLAO"/>
    <x v="0"/>
    <x v="1"/>
    <x v="1"/>
  </r>
  <r>
    <n v="1000180"/>
    <s v="MATRIZ"/>
    <s v="PEREZ PEREZ ANA BEATRIZ"/>
    <n v="200643740"/>
    <n v="231000226"/>
    <s v="A"/>
    <m/>
    <n v="45"/>
    <s v="0.00"/>
    <s v="0.00"/>
    <s v="0.00"/>
    <s v="0.00"/>
    <s v="0.00"/>
    <s v="0.00"/>
    <x v="80"/>
    <x v="3"/>
    <x v="1"/>
    <s v="QUITO"/>
    <s v="QUITO"/>
    <x v="0"/>
    <x v="1"/>
    <x v="0"/>
  </r>
  <r>
    <n v="1000181"/>
    <s v="MATRIZ"/>
    <s v="YUNGAN URQUIZO MIGUEL ANGEL"/>
    <n v="1723702575"/>
    <n v="231000246"/>
    <s v="A"/>
    <m/>
    <n v="140"/>
    <s v="0.00"/>
    <s v="0.00"/>
    <s v="0.00"/>
    <s v="0.00"/>
    <s v="0.00"/>
    <s v="0.00"/>
    <x v="122"/>
    <x v="0"/>
    <x v="0"/>
    <s v="RIOBAMBA"/>
    <s v="CACHA (CAB EN MACHANGARA)"/>
    <x v="1"/>
    <x v="0"/>
    <x v="1"/>
  </r>
  <r>
    <n v="1000182"/>
    <s v="MATRIZ"/>
    <s v="CARRILLO TASAMBAY SEGUNDO SAULO"/>
    <n v="604321232"/>
    <n v="231000244"/>
    <s v="A"/>
    <m/>
    <n v="200"/>
    <s v="0.00"/>
    <s v="0.00"/>
    <s v="0.00"/>
    <s v="0.00"/>
    <s v="0.00"/>
    <s v="0.00"/>
    <x v="123"/>
    <x v="2"/>
    <x v="1"/>
    <s v="QUITO"/>
    <s v="COTOCOLLAO"/>
    <x v="0"/>
    <x v="0"/>
    <x v="1"/>
  </r>
  <r>
    <n v="1000183"/>
    <s v="MATRIZ"/>
    <s v="YUMICEBA YUNGAN DIEGO FERNANDO"/>
    <n v="1726689134"/>
    <n v="231000245"/>
    <s v="A"/>
    <m/>
    <n v="240"/>
    <s v="0.00"/>
    <s v="0.00"/>
    <s v="0.00"/>
    <s v="0.00"/>
    <s v="0.00"/>
    <s v="0.00"/>
    <x v="124"/>
    <x v="0"/>
    <x v="1"/>
    <s v="QUITO"/>
    <s v="COTOCOLLAO"/>
    <x v="0"/>
    <x v="0"/>
    <x v="1"/>
  </r>
  <r>
    <n v="1000184"/>
    <s v="MATRIZ"/>
    <s v="URQUIZO VALDEZ MANUEL "/>
    <n v="1712404084"/>
    <n v="231000247"/>
    <s v="A"/>
    <m/>
    <n v="40"/>
    <s v="0.00"/>
    <s v="0.00"/>
    <s v="0.00"/>
    <s v="0.00"/>
    <s v="0.00"/>
    <s v="0.00"/>
    <x v="85"/>
    <x v="1"/>
    <x v="0"/>
    <s v="RIOBAMBA"/>
    <s v="CACHA (CAB EN MACHANGARA)"/>
    <x v="1"/>
    <x v="0"/>
    <x v="1"/>
  </r>
  <r>
    <n v="1000185"/>
    <s v="MATRIZ"/>
    <s v="YUNGAN TIXI PEDRO "/>
    <n v="604287805"/>
    <n v="231000248"/>
    <s v="A"/>
    <m/>
    <n v="194.58"/>
    <s v="0.00"/>
    <s v="0.00"/>
    <s v="0.00"/>
    <s v="0.00"/>
    <s v="0.00"/>
    <s v="0.00"/>
    <x v="125"/>
    <x v="1"/>
    <x v="0"/>
    <s v="RIOBAMBA"/>
    <s v="YARUQUIES"/>
    <x v="0"/>
    <x v="0"/>
    <x v="1"/>
  </r>
  <r>
    <n v="1000186"/>
    <s v="MATRIZ"/>
    <s v="NIAMA PADILLA JOSE AGUSTIN"/>
    <n v="604584045"/>
    <n v="231000249"/>
    <s v="A"/>
    <m/>
    <n v="879.04"/>
    <s v="0.00"/>
    <s v="0.00"/>
    <s v="0.00"/>
    <s v="0.00"/>
    <s v="0.00"/>
    <s v="0.00"/>
    <x v="126"/>
    <x v="1"/>
    <x v="1"/>
    <s v="QUITO"/>
    <s v="KENNEDY"/>
    <x v="0"/>
    <x v="0"/>
    <x v="1"/>
  </r>
  <r>
    <n v="1000187"/>
    <s v="MATRIZ"/>
    <s v="TIXI LEMACHE SEGUNDO JOSE"/>
    <n v="603446238"/>
    <n v="231000250"/>
    <s v="A"/>
    <m/>
    <n v="645.29999999999995"/>
    <s v="0.00"/>
    <s v="0.00"/>
    <s v="0.00"/>
    <s v="0.00"/>
    <s v="0.00"/>
    <s v="0.00"/>
    <x v="127"/>
    <x v="1"/>
    <x v="1"/>
    <s v="QUITO"/>
    <s v="KENNEDY"/>
    <x v="0"/>
    <x v="0"/>
    <x v="1"/>
  </r>
  <r>
    <n v="1000188"/>
    <s v="MATRIZ"/>
    <s v="CAYAMBE NIAMA GLADYS BEATRIZ"/>
    <n v="1725198715"/>
    <n v="231000251"/>
    <s v="A"/>
    <m/>
    <n v="13"/>
    <s v="0.00"/>
    <s v="0.00"/>
    <s v="0.00"/>
    <s v="0.00"/>
    <s v="0.00"/>
    <s v="0.00"/>
    <x v="128"/>
    <x v="5"/>
    <x v="0"/>
    <s v="RIOBAMBA"/>
    <s v="CACHA (CAB EN MACHANGARA)"/>
    <x v="1"/>
    <x v="0"/>
    <x v="0"/>
  </r>
  <r>
    <n v="1000189"/>
    <s v="MATRIZ"/>
    <s v="NIAMA CRIOLLO LUIS GUSTAVO"/>
    <n v="604318212"/>
    <n v="231000252"/>
    <s v="A"/>
    <m/>
    <s v="1,117,25"/>
    <s v="0.00"/>
    <s v="0.00"/>
    <s v="0.00"/>
    <s v="0.00"/>
    <s v="0.00"/>
    <s v="0.00"/>
    <x v="129"/>
    <x v="0"/>
    <x v="1"/>
    <s v="QUITO"/>
    <s v="KENNEDY"/>
    <x v="0"/>
    <x v="0"/>
    <x v="1"/>
  </r>
  <r>
    <n v="1000190"/>
    <s v="MATRIZ"/>
    <s v="YUMICEBA CRIOLLO MARIA "/>
    <n v="602349169"/>
    <n v="231000264"/>
    <s v="A"/>
    <m/>
    <n v="352.33"/>
    <s v="0.00"/>
    <s v="0.00"/>
    <s v="0.00"/>
    <s v="0.00"/>
    <s v="0.00"/>
    <s v="0.00"/>
    <x v="130"/>
    <x v="1"/>
    <x v="1"/>
    <s v="QUITO"/>
    <s v="COTOCOLLAO"/>
    <x v="0"/>
    <x v="0"/>
    <x v="0"/>
  </r>
  <r>
    <n v="1000191"/>
    <s v="MATRIZ"/>
    <s v="VALDEZ TIUPUL PEDRO "/>
    <n v="602112674"/>
    <n v="231000253"/>
    <s v="A"/>
    <m/>
    <n v="15"/>
    <s v="0.00"/>
    <s v="0.00"/>
    <s v="0.00"/>
    <s v="0.00"/>
    <s v="0.00"/>
    <s v="0.00"/>
    <x v="64"/>
    <x v="0"/>
    <x v="1"/>
    <s v="QUITO"/>
    <s v="COTOCOLLAO"/>
    <x v="0"/>
    <x v="0"/>
    <x v="1"/>
  </r>
  <r>
    <n v="1000192"/>
    <s v="MATRIZ"/>
    <s v="CAYAMBE HUILCAREMA JUAN "/>
    <n v="603239500"/>
    <n v="231000254"/>
    <s v="A"/>
    <m/>
    <n v="40"/>
    <s v="0.00"/>
    <s v="0.00"/>
    <s v="0.00"/>
    <s v="0.00"/>
    <s v="0.00"/>
    <s v="0.00"/>
    <x v="85"/>
    <x v="1"/>
    <x v="1"/>
    <s v="QUITO"/>
    <s v="KENNEDY"/>
    <x v="0"/>
    <x v="0"/>
    <x v="1"/>
  </r>
  <r>
    <n v="1000193"/>
    <s v="MATRIZ"/>
    <s v="GUAIPACHA YUMICEBA SEGUNDO CESAR"/>
    <n v="604250399"/>
    <n v="231000255"/>
    <s v="A"/>
    <m/>
    <s v="1,217,08"/>
    <s v="0.00"/>
    <s v="0.00"/>
    <s v="0.00"/>
    <s v="0.00"/>
    <s v="0.00"/>
    <s v="0.00"/>
    <x v="131"/>
    <x v="1"/>
    <x v="1"/>
    <s v="QUITO"/>
    <s v="KENNEDY"/>
    <x v="0"/>
    <x v="0"/>
    <x v="1"/>
  </r>
  <r>
    <n v="1000194"/>
    <s v="MATRIZ"/>
    <s v="BUÑAY LEMACHE JOSE BRAYAN"/>
    <n v="604289652"/>
    <n v="231000256"/>
    <s v="A"/>
    <m/>
    <n v="40"/>
    <s v="0.00"/>
    <s v="0.00"/>
    <s v="0.00"/>
    <s v="0.00"/>
    <s v="0.00"/>
    <s v="0.00"/>
    <x v="85"/>
    <x v="2"/>
    <x v="0"/>
    <s v="RIOBAMBA"/>
    <s v="YARUQUIES"/>
    <x v="0"/>
    <x v="0"/>
    <x v="1"/>
  </r>
  <r>
    <n v="1000195"/>
    <s v="MATRIZ"/>
    <s v="PAUCAR SINCHE JUAN MANUEL"/>
    <n v="104435128"/>
    <n v="231000257"/>
    <s v="A"/>
    <m/>
    <n v="638.25"/>
    <s v="0.00"/>
    <s v="0.00"/>
    <s v="0.00"/>
    <s v="0.00"/>
    <s v="0.00"/>
    <s v="0.00"/>
    <x v="132"/>
    <x v="1"/>
    <x v="1"/>
    <s v="QUITO"/>
    <s v="COTOCOLLAO"/>
    <x v="0"/>
    <x v="0"/>
    <x v="1"/>
  </r>
  <r>
    <n v="1000196"/>
    <s v="MATRIZ"/>
    <s v="URQUIZO YUMICEBA LUIS ALFREDO"/>
    <n v="1722317656"/>
    <n v="231000259"/>
    <s v="A"/>
    <m/>
    <n v="781.51"/>
    <s v="0.00"/>
    <s v="0.00"/>
    <s v="0.00"/>
    <s v="0.00"/>
    <s v="0.00"/>
    <s v="0.00"/>
    <x v="133"/>
    <x v="2"/>
    <x v="1"/>
    <s v="QUITO"/>
    <s v="COTOCOLLAO"/>
    <x v="0"/>
    <x v="0"/>
    <x v="1"/>
  </r>
  <r>
    <n v="1000197"/>
    <s v="MATRIZ"/>
    <s v="YUNGAN NINA MANUEL ELIAS"/>
    <n v="201794070"/>
    <n v="231000260"/>
    <s v="A"/>
    <m/>
    <n v="55"/>
    <s v="0.00"/>
    <s v="0.00"/>
    <s v="0.00"/>
    <s v="0.00"/>
    <s v="0.00"/>
    <s v="0.00"/>
    <x v="117"/>
    <x v="1"/>
    <x v="5"/>
    <s v="GUAYAQUIL"/>
    <s v="PASCUALES"/>
    <x v="0"/>
    <x v="0"/>
    <x v="1"/>
  </r>
  <r>
    <n v="1000198"/>
    <s v="MATRIZ"/>
    <s v="REA REA MANUEL ANGEL"/>
    <n v="200930576"/>
    <n v="231000258"/>
    <s v="A"/>
    <m/>
    <n v="70.86"/>
    <s v="0.00"/>
    <s v="0.00"/>
    <s v="0.00"/>
    <s v="0.00"/>
    <s v="0.00"/>
    <s v="0.00"/>
    <x v="134"/>
    <x v="1"/>
    <x v="1"/>
    <s v="QUITO"/>
    <s v="COTOCOLLAO"/>
    <x v="0"/>
    <x v="0"/>
    <x v="1"/>
  </r>
  <r>
    <n v="1000199"/>
    <s v="MATRIZ"/>
    <s v="PAGUAY PAGUAY MARIO VICENTE"/>
    <n v="603523879"/>
    <n v="231000261"/>
    <s v="A"/>
    <m/>
    <n v="5"/>
    <s v="0.00"/>
    <s v="0.00"/>
    <s v="0.00"/>
    <s v="0.00"/>
    <s v="0.00"/>
    <s v="0.00"/>
    <x v="135"/>
    <x v="0"/>
    <x v="0"/>
    <s v="RIOBAMBA"/>
    <s v="LIZARZABURU"/>
    <x v="0"/>
    <x v="1"/>
    <x v="1"/>
  </r>
  <r>
    <n v="1000201"/>
    <s v="MATRIZ"/>
    <s v="GUZMAN GARZON JACQUELIN MIREYA"/>
    <n v="1753750130"/>
    <n v="231000263"/>
    <s v="A"/>
    <m/>
    <s v="0.00"/>
    <s v="0.00"/>
    <s v="0.00"/>
    <s v="0.00"/>
    <s v="0.00"/>
    <s v="0.00"/>
    <s v="0.00"/>
    <x v="25"/>
    <x v="3"/>
    <x v="10"/>
    <s v="IBARRA"/>
    <s v="IBARRA"/>
    <x v="0"/>
    <x v="1"/>
    <x v="0"/>
  </r>
  <r>
    <n v="1000202"/>
    <s v="MATRIZ"/>
    <s v="GUAMAN TASAMBAY ELOISA VERONICA"/>
    <n v="105811210"/>
    <n v="231000393"/>
    <s v="A"/>
    <m/>
    <n v="39"/>
    <s v="0.00"/>
    <s v="0.00"/>
    <s v="0.00"/>
    <s v="0.00"/>
    <s v="0.00"/>
    <s v="0.00"/>
    <x v="136"/>
    <x v="2"/>
    <x v="0"/>
    <s v="RIOBAMBA"/>
    <s v="YARUQUIES"/>
    <x v="0"/>
    <x v="0"/>
    <x v="0"/>
  </r>
  <r>
    <n v="1000203"/>
    <s v="MATRIZ"/>
    <s v="SIGUENCIA DELGADO CESAR AGUSTO"/>
    <n v="605472133"/>
    <n v="231000265"/>
    <s v="A"/>
    <m/>
    <n v="70.75"/>
    <s v="0.00"/>
    <s v="0.00"/>
    <s v="0.00"/>
    <s v="0.00"/>
    <s v="0.00"/>
    <s v="0.00"/>
    <x v="137"/>
    <x v="0"/>
    <x v="0"/>
    <s v="CHUNCHI"/>
    <s v="CHUNCHI"/>
    <x v="0"/>
    <x v="1"/>
    <x v="1"/>
  </r>
  <r>
    <n v="1000204"/>
    <s v="MATRIZ"/>
    <s v="TRAVES TIPANLUISA MAYRA FERNANDA"/>
    <n v="1723601694"/>
    <n v="231000266"/>
    <s v="A"/>
    <m/>
    <n v="11.1"/>
    <s v="0.00"/>
    <s v="0.00"/>
    <s v="0.00"/>
    <s v="0.00"/>
    <s v="0.00"/>
    <s v="0.00"/>
    <x v="138"/>
    <x v="0"/>
    <x v="1"/>
    <s v="QUITO"/>
    <s v="COTOCOLLAO"/>
    <x v="0"/>
    <x v="1"/>
    <x v="0"/>
  </r>
  <r>
    <n v="1000205"/>
    <s v="MATRIZ"/>
    <s v="TRAVES LLUMIQUINGA JOSE BENIGNO"/>
    <n v="1709359341"/>
    <n v="231000267"/>
    <s v="A"/>
    <m/>
    <n v="44"/>
    <s v="0.00"/>
    <s v="0.00"/>
    <s v="0.00"/>
    <s v="0.00"/>
    <s v="0.00"/>
    <s v="0.00"/>
    <x v="139"/>
    <x v="1"/>
    <x v="1"/>
    <s v="QUITO"/>
    <s v="GONZALEZ SUAREZ"/>
    <x v="0"/>
    <x v="0"/>
    <x v="1"/>
  </r>
  <r>
    <n v="1000206"/>
    <s v="MATRIZ"/>
    <s v="URQUIZO TIUPUL JOSE ANTONIO"/>
    <n v="600827372"/>
    <n v="231000268"/>
    <s v="A"/>
    <m/>
    <n v="523.75"/>
    <s v="0.00"/>
    <s v="0.00"/>
    <s v="0.00"/>
    <s v="0.00"/>
    <s v="0.00"/>
    <s v="0.00"/>
    <x v="140"/>
    <x v="1"/>
    <x v="0"/>
    <s v="RIOBAMBA"/>
    <s v="YARUQUIES"/>
    <x v="0"/>
    <x v="0"/>
    <x v="1"/>
  </r>
  <r>
    <n v="1000207"/>
    <s v="MATRIZ"/>
    <s v="URQUIZO VALDEZ GLADYS "/>
    <n v="1720272911"/>
    <n v="231000269"/>
    <s v="A"/>
    <m/>
    <n v="115"/>
    <s v="0.00"/>
    <s v="0.00"/>
    <s v="0.00"/>
    <s v="0.00"/>
    <s v="0.00"/>
    <s v="0.00"/>
    <x v="141"/>
    <x v="0"/>
    <x v="1"/>
    <s v="QUITO"/>
    <s v="COTOCOLLAO"/>
    <x v="0"/>
    <x v="0"/>
    <x v="0"/>
  </r>
  <r>
    <n v="1000208"/>
    <s v="MATRIZ"/>
    <s v="MOROCHO YUMICEBA MARIA JUANA"/>
    <n v="1719298885"/>
    <n v="231000270"/>
    <s v="A"/>
    <m/>
    <n v="15"/>
    <s v="0.00"/>
    <s v="0.00"/>
    <s v="0.00"/>
    <s v="0.00"/>
    <s v="0.00"/>
    <s v="0.00"/>
    <x v="64"/>
    <x v="1"/>
    <x v="1"/>
    <s v="QUITO"/>
    <s v="COTOCOLLAO"/>
    <x v="0"/>
    <x v="0"/>
    <x v="0"/>
  </r>
  <r>
    <n v="1000209"/>
    <s v="MATRIZ"/>
    <s v="VALDEZ TASAMBAY LUIS ALFONSO"/>
    <n v="603719139"/>
    <n v="231000271"/>
    <s v="A"/>
    <m/>
    <n v="15"/>
    <s v="0.00"/>
    <s v="0.00"/>
    <s v="0.00"/>
    <s v="0.00"/>
    <s v="0.00"/>
    <s v="0.00"/>
    <x v="64"/>
    <x v="2"/>
    <x v="0"/>
    <s v="RIOBAMBA"/>
    <s v="CACHA (CAB EN MACHANGARA)"/>
    <x v="1"/>
    <x v="0"/>
    <x v="1"/>
  </r>
  <r>
    <n v="1000210"/>
    <s v="MATRIZ"/>
    <s v="AUQUILLA SASAMBAY MARIA "/>
    <n v="1708157316"/>
    <n v="231000272"/>
    <s v="A"/>
    <m/>
    <n v="15"/>
    <s v="0.00"/>
    <s v="0.00"/>
    <s v="0.00"/>
    <s v="0.00"/>
    <s v="0.00"/>
    <s v="0.00"/>
    <x v="64"/>
    <x v="0"/>
    <x v="1"/>
    <s v="QUITO"/>
    <s v="COTOCOLLAO"/>
    <x v="0"/>
    <x v="0"/>
    <x v="0"/>
  </r>
  <r>
    <n v="1000211"/>
    <s v="MATRIZ"/>
    <s v="CUICHAN HURTADO MARCO RAUL"/>
    <n v="1705941001"/>
    <n v="231000273"/>
    <s v="A"/>
    <m/>
    <n v="309.58"/>
    <s v="0.00"/>
    <s v="0.00"/>
    <s v="0.00"/>
    <s v="0.00"/>
    <s v="0.00"/>
    <s v="0.00"/>
    <x v="142"/>
    <x v="0"/>
    <x v="1"/>
    <s v="QUITO"/>
    <s v="COTOCOLLAO"/>
    <x v="0"/>
    <x v="0"/>
    <x v="1"/>
  </r>
  <r>
    <n v="1000212"/>
    <s v="MATRIZ"/>
    <s v="VALDEZ SALBAY MARIA MANUELA"/>
    <n v="600749451"/>
    <n v="231000275"/>
    <s v="A"/>
    <m/>
    <n v="15"/>
    <s v="0.00"/>
    <s v="0.00"/>
    <s v="0.00"/>
    <s v="0.00"/>
    <s v="0.00"/>
    <s v="0.00"/>
    <x v="64"/>
    <x v="0"/>
    <x v="1"/>
    <s v="QUITO"/>
    <s v="COTOCOLLAO"/>
    <x v="0"/>
    <x v="0"/>
    <x v="0"/>
  </r>
  <r>
    <n v="1000213"/>
    <s v="MATRIZ"/>
    <s v="CUICHAN TACURI HJALMAR ANDREI"/>
    <n v="1750770586"/>
    <n v="231000276"/>
    <s v="A"/>
    <m/>
    <n v="15"/>
    <s v="0.00"/>
    <s v="0.00"/>
    <s v="0.00"/>
    <s v="0.00"/>
    <s v="0.00"/>
    <s v="0.00"/>
    <x v="64"/>
    <x v="0"/>
    <x v="1"/>
    <s v="QUITO"/>
    <s v="COTOCOLLAO"/>
    <x v="0"/>
    <x v="0"/>
    <x v="1"/>
  </r>
  <r>
    <n v="1000214"/>
    <s v="MATRIZ"/>
    <s v="PADILLA YUMICEBA NICOLAS AUGUSTO"/>
    <n v="601662570"/>
    <n v="231000277"/>
    <s v="A"/>
    <m/>
    <n v="293.57"/>
    <s v="0.00"/>
    <s v="0.00"/>
    <s v="0.00"/>
    <s v="0.00"/>
    <s v="0.00"/>
    <s v="0.00"/>
    <x v="143"/>
    <x v="0"/>
    <x v="1"/>
    <s v="QUITO"/>
    <s v="COTOCOLLAO"/>
    <x v="0"/>
    <x v="0"/>
    <x v="1"/>
  </r>
  <r>
    <n v="1000215"/>
    <s v="MATRIZ"/>
    <s v="PADILLA VACACELA EDUARDO NICOLAS"/>
    <n v="1726811001"/>
    <n v="231000278"/>
    <s v="A"/>
    <m/>
    <n v="3.62"/>
    <s v="0.00"/>
    <s v="0.00"/>
    <s v="0.00"/>
    <s v="0.00"/>
    <s v="0.00"/>
    <s v="0.00"/>
    <x v="144"/>
    <x v="0"/>
    <x v="1"/>
    <s v="QUITO"/>
    <s v="COTOCOLLAO"/>
    <x v="0"/>
    <x v="0"/>
    <x v="1"/>
  </r>
  <r>
    <n v="1000216"/>
    <s v="MATRIZ"/>
    <s v="URQUIZO VALDEZ JOSE "/>
    <n v="600245898"/>
    <n v="231000279"/>
    <s v="A"/>
    <m/>
    <n v="2"/>
    <s v="0.00"/>
    <s v="0.00"/>
    <s v="0.00"/>
    <s v="0.00"/>
    <s v="0.00"/>
    <s v="0.00"/>
    <x v="145"/>
    <x v="0"/>
    <x v="1"/>
    <s v="QUITO"/>
    <s v="COTOCOLLAO"/>
    <x v="0"/>
    <x v="0"/>
    <x v="1"/>
  </r>
  <r>
    <n v="1000217"/>
    <s v="MATRIZ"/>
    <s v="LASSO SIZALEMA CRISTIAN RODRIGO"/>
    <n v="1208044626"/>
    <n v="231000280"/>
    <s v="A"/>
    <m/>
    <n v="15"/>
    <s v="0.00"/>
    <s v="0.00"/>
    <s v="0.00"/>
    <s v="0.00"/>
    <s v="0.00"/>
    <s v="0.00"/>
    <x v="64"/>
    <x v="0"/>
    <x v="2"/>
    <s v="GUARANDA"/>
    <s v="JULIO E. MORENO (CATANAHUAN GRANDE)"/>
    <x v="1"/>
    <x v="0"/>
    <x v="1"/>
  </r>
  <r>
    <n v="1000218"/>
    <s v="MATRIZ"/>
    <s v="LASO GUAYPACHA MORAYMA JUDITH"/>
    <n v="1750376319"/>
    <n v="231000281"/>
    <s v="A"/>
    <m/>
    <n v="15"/>
    <s v="0.00"/>
    <s v="0.00"/>
    <s v="0.00"/>
    <s v="0.00"/>
    <s v="0.00"/>
    <s v="0.00"/>
    <x v="64"/>
    <x v="1"/>
    <x v="2"/>
    <s v="GUARANDA"/>
    <s v="JULIO E. MORENO (CATANAHUAN GRANDE)"/>
    <x v="1"/>
    <x v="0"/>
    <x v="0"/>
  </r>
  <r>
    <n v="1000219"/>
    <s v="MATRIZ"/>
    <s v="URQUIZO AUQUILLA MANUELA "/>
    <n v="1710938604"/>
    <n v="231000282"/>
    <s v="A"/>
    <m/>
    <n v="609.71"/>
    <s v="0.00"/>
    <s v="0.00"/>
    <s v="0.00"/>
    <s v="0.00"/>
    <s v="0.00"/>
    <s v="0.00"/>
    <x v="146"/>
    <x v="1"/>
    <x v="1"/>
    <s v="QUITO"/>
    <s v="COTOCOLLAO"/>
    <x v="0"/>
    <x v="0"/>
    <x v="0"/>
  </r>
  <r>
    <n v="1000220"/>
    <s v="MATRIZ"/>
    <s v="VALDEZ RUMIÑAHUI MARIA "/>
    <n v="601304918"/>
    <n v="231000284"/>
    <s v="A"/>
    <m/>
    <n v="15"/>
    <s v="0.00"/>
    <s v="0.00"/>
    <s v="0.00"/>
    <s v="0.00"/>
    <s v="0.00"/>
    <s v="0.00"/>
    <x v="64"/>
    <x v="3"/>
    <x v="1"/>
    <s v="QUITO"/>
    <s v="COTOCOLLAO"/>
    <x v="0"/>
    <x v="0"/>
    <x v="0"/>
  </r>
  <r>
    <n v="1000221"/>
    <s v="MATRIZ"/>
    <s v="VILLACIS PEREZ MARCELO VICENTE"/>
    <n v="1706251582"/>
    <n v="231000285"/>
    <s v="A"/>
    <m/>
    <n v="34"/>
    <s v="0.00"/>
    <s v="0.00"/>
    <s v="0.00"/>
    <s v="0.00"/>
    <s v="0.00"/>
    <s v="0.00"/>
    <x v="147"/>
    <x v="0"/>
    <x v="1"/>
    <s v="QUITO"/>
    <s v="COTOCOLLAO"/>
    <x v="0"/>
    <x v="0"/>
    <x v="1"/>
  </r>
  <r>
    <n v="1000222"/>
    <s v="MATRIZ"/>
    <s v="TIGASI CHUGCHILAN MARIA BERTHA"/>
    <n v="550575781"/>
    <n v="231000286"/>
    <s v="A"/>
    <m/>
    <n v="111.98"/>
    <s v="0.00"/>
    <s v="0.00"/>
    <s v="0.00"/>
    <s v="0.00"/>
    <s v="0.00"/>
    <s v="0.00"/>
    <x v="148"/>
    <x v="1"/>
    <x v="11"/>
    <s v="PUJILI"/>
    <s v="PUJILI"/>
    <x v="0"/>
    <x v="0"/>
    <x v="0"/>
  </r>
  <r>
    <n v="1000223"/>
    <s v="MATRIZ"/>
    <s v="BENALCAZAR LUNA DANILO ALEJANDRO"/>
    <n v="603010836"/>
    <n v="231000287"/>
    <s v="A"/>
    <m/>
    <n v="15"/>
    <s v="0.00"/>
    <s v="0.00"/>
    <s v="0.00"/>
    <s v="0.00"/>
    <s v="0.00"/>
    <s v="0.00"/>
    <x v="64"/>
    <x v="2"/>
    <x v="0"/>
    <s v="RIOBAMBA"/>
    <s v="VELOZ"/>
    <x v="0"/>
    <x v="1"/>
    <x v="1"/>
  </r>
  <r>
    <n v="1000224"/>
    <s v="MATRIZ"/>
    <s v="URQUIZO VALDEZ MANUEL ."/>
    <n v="600683726"/>
    <n v="231000325"/>
    <s v="A"/>
    <m/>
    <s v="0.00"/>
    <s v="0.00"/>
    <s v="0.00"/>
    <s v="0.00"/>
    <s v="0.00"/>
    <s v="0.00"/>
    <s v="0.00"/>
    <x v="25"/>
    <x v="1"/>
    <x v="0"/>
    <s v="RIOBAMBA"/>
    <s v="CACHA (CAB EN MACHANGARA)"/>
    <x v="1"/>
    <x v="0"/>
    <x v="1"/>
  </r>
  <r>
    <n v="1000225"/>
    <s v="MATRIZ"/>
    <s v="HUARACA URQUIZO SEGUNDO NICOLAS"/>
    <n v="1716028202"/>
    <n v="231000288"/>
    <s v="A"/>
    <m/>
    <n v="22.25"/>
    <s v="0.00"/>
    <s v="0.00"/>
    <s v="0.00"/>
    <s v="0.00"/>
    <s v="0.00"/>
    <s v="0.00"/>
    <x v="149"/>
    <x v="1"/>
    <x v="1"/>
    <s v="QUITO"/>
    <s v="COTOCOLLAO"/>
    <x v="0"/>
    <x v="0"/>
    <x v="1"/>
  </r>
  <r>
    <n v="1000226"/>
    <s v="MATRIZ"/>
    <s v="VALDEZ VALDEZ MARIA REBECA"/>
    <n v="1720420700"/>
    <n v="231000832"/>
    <s v="A"/>
    <m/>
    <n v="15"/>
    <s v="0.00"/>
    <s v="0.00"/>
    <s v="0.00"/>
    <s v="0.00"/>
    <s v="0.00"/>
    <s v="0.00"/>
    <x v="64"/>
    <x v="1"/>
    <x v="1"/>
    <s v="QUITO"/>
    <s v="COTOCOLLAO"/>
    <x v="0"/>
    <x v="0"/>
    <x v="0"/>
  </r>
  <r>
    <n v="1000227"/>
    <s v="MATRIZ"/>
    <s v="URQUIZO TIUPUL MARIANO "/>
    <n v="1710963792"/>
    <n v="231000293"/>
    <s v="A"/>
    <m/>
    <s v="1,250,00"/>
    <s v="0.00"/>
    <s v="0.00"/>
    <s v="0.00"/>
    <s v="0.00"/>
    <s v="0.00"/>
    <s v="0.00"/>
    <x v="150"/>
    <x v="3"/>
    <x v="1"/>
    <s v="QUITO"/>
    <s v="COTOCOLLAO"/>
    <x v="0"/>
    <x v="0"/>
    <x v="1"/>
  </r>
  <r>
    <n v="1000228"/>
    <s v="MATRIZ"/>
    <s v="TASAMBAY PAUCAR LUIS PEDRO"/>
    <n v="1716241326"/>
    <n v="231000289"/>
    <s v="A"/>
    <m/>
    <n v="40"/>
    <s v="0.00"/>
    <s v="0.00"/>
    <s v="0.00"/>
    <s v="0.00"/>
    <s v="0.00"/>
    <s v="0.00"/>
    <x v="85"/>
    <x v="0"/>
    <x v="1"/>
    <s v="QUITO"/>
    <s v="COTOCOLLAO"/>
    <x v="0"/>
    <x v="0"/>
    <x v="1"/>
  </r>
  <r>
    <n v="1000229"/>
    <s v="MATRIZ"/>
    <s v="HEREDIA HERRERA SILVANA SHIRLEY"/>
    <n v="602713042"/>
    <n v="231000290"/>
    <s v="A"/>
    <m/>
    <n v="89.95"/>
    <s v="0.00"/>
    <s v="0.00"/>
    <s v="0.00"/>
    <s v="0.00"/>
    <s v="0.00"/>
    <s v="0.00"/>
    <x v="151"/>
    <x v="1"/>
    <x v="1"/>
    <s v="QUITO"/>
    <s v="COTOCOLLAO"/>
    <x v="0"/>
    <x v="1"/>
    <x v="0"/>
  </r>
  <r>
    <n v="1000230"/>
    <s v="MATRIZ"/>
    <s v="PILAMUNGA TENENUELA JOSE MANUEL"/>
    <n v="1714985940"/>
    <n v="231000291"/>
    <s v="A"/>
    <m/>
    <n v="78.150000000000006"/>
    <s v="0.00"/>
    <s v="0.00"/>
    <s v="0.00"/>
    <s v="0.00"/>
    <s v="0.00"/>
    <s v="0.00"/>
    <x v="152"/>
    <x v="1"/>
    <x v="1"/>
    <s v="QUITO"/>
    <s v="COTOCOLLAO"/>
    <x v="0"/>
    <x v="0"/>
    <x v="1"/>
  </r>
  <r>
    <n v="1000231"/>
    <s v="MATRIZ"/>
    <s v="RUMIÑAHUI BASTIDAS JESSICA ABIGAIL"/>
    <n v="1723473110"/>
    <n v="231000292"/>
    <s v="A"/>
    <m/>
    <n v="15"/>
    <s v="0.00"/>
    <s v="0.00"/>
    <s v="0.00"/>
    <s v="0.00"/>
    <s v="0.00"/>
    <s v="0.00"/>
    <x v="64"/>
    <x v="0"/>
    <x v="1"/>
    <s v="QUITO"/>
    <s v="COTOCOLLAO"/>
    <x v="0"/>
    <x v="0"/>
    <x v="0"/>
  </r>
  <r>
    <n v="1000232"/>
    <s v="MATRIZ"/>
    <s v="TASAMBAY YUMICEBA MARIVIT MICAELA"/>
    <n v="1721746418"/>
    <n v="231000294"/>
    <s v="A"/>
    <m/>
    <n v="665"/>
    <s v="0.00"/>
    <s v="0.00"/>
    <s v="0.00"/>
    <s v="0.00"/>
    <s v="0.00"/>
    <s v="0.00"/>
    <x v="153"/>
    <x v="0"/>
    <x v="1"/>
    <s v="QUITO"/>
    <s v="COTOCOLLAO"/>
    <x v="0"/>
    <x v="0"/>
    <x v="0"/>
  </r>
  <r>
    <n v="1000233"/>
    <s v="MATRIZ"/>
    <s v="YUMICEBA CRIOLLO JOSE ENRIQUE"/>
    <n v="1751207604"/>
    <n v="231000295"/>
    <s v="A"/>
    <m/>
    <n v="15"/>
    <s v="0.00"/>
    <s v="0.00"/>
    <s v="0.00"/>
    <s v="0.00"/>
    <s v="0.00"/>
    <s v="0.00"/>
    <x v="64"/>
    <x v="1"/>
    <x v="1"/>
    <s v="QUITO"/>
    <s v="COTOCOLLAO"/>
    <x v="0"/>
    <x v="0"/>
    <x v="1"/>
  </r>
  <r>
    <n v="1000234"/>
    <s v="MATRIZ"/>
    <s v="CUNDURI NOGALES VERONICA ALEXANDRA"/>
    <n v="1716044928"/>
    <n v="231000298"/>
    <s v="A"/>
    <m/>
    <n v="18.510000000000002"/>
    <s v="0.00"/>
    <s v="0.00"/>
    <s v="0.00"/>
    <s v="0.00"/>
    <s v="0.00"/>
    <s v="0.00"/>
    <x v="154"/>
    <x v="1"/>
    <x v="1"/>
    <s v="QUITO"/>
    <s v="COTOCOLLAO"/>
    <x v="0"/>
    <x v="1"/>
    <x v="0"/>
  </r>
  <r>
    <n v="1000235"/>
    <s v="MATRIZ"/>
    <s v="PINTO DIAZ MAGALI PATRICIA"/>
    <n v="1722862487"/>
    <n v="231000297"/>
    <s v="A"/>
    <m/>
    <n v="4"/>
    <s v="0.00"/>
    <s v="0.00"/>
    <s v="0.00"/>
    <s v="0.00"/>
    <s v="0.00"/>
    <s v="0.00"/>
    <x v="155"/>
    <x v="0"/>
    <x v="1"/>
    <s v="QUITO"/>
    <s v="COTOCOLLAO"/>
    <x v="0"/>
    <x v="1"/>
    <x v="0"/>
  </r>
  <r>
    <n v="1000236"/>
    <s v="MATRIZ"/>
    <s v="CUNDURI NOGALES CHRISTIAN FERNANDO"/>
    <n v="1716044936"/>
    <n v="231000296"/>
    <s v="A"/>
    <m/>
    <n v="15"/>
    <s v="0.00"/>
    <s v="0.00"/>
    <s v="0.00"/>
    <s v="0.00"/>
    <s v="0.00"/>
    <s v="0.00"/>
    <x v="64"/>
    <x v="0"/>
    <x v="1"/>
    <s v="QUITO"/>
    <s v="QUITUMBE"/>
    <x v="0"/>
    <x v="1"/>
    <x v="1"/>
  </r>
  <r>
    <n v="1000237"/>
    <s v="MATRIZ"/>
    <s v="YUMICEBA CRIOLLO MARIA MANUELA"/>
    <n v="1723889984"/>
    <n v="231000299"/>
    <s v="A"/>
    <m/>
    <n v="105.13"/>
    <s v="0.00"/>
    <s v="0.00"/>
    <s v="0.00"/>
    <s v="0.00"/>
    <s v="0.00"/>
    <s v="0.00"/>
    <x v="156"/>
    <x v="1"/>
    <x v="1"/>
    <s v="QUITO"/>
    <s v="COTOCOLLAO"/>
    <x v="0"/>
    <x v="0"/>
    <x v="0"/>
  </r>
  <r>
    <n v="1000238"/>
    <s v="MATRIZ"/>
    <s v="HUARACA HUARACA JORGE LUIS"/>
    <n v="1751642263"/>
    <n v="231000300"/>
    <s v="A"/>
    <m/>
    <n v="15"/>
    <s v="0.00"/>
    <s v="0.00"/>
    <s v="0.00"/>
    <s v="0.00"/>
    <s v="0.00"/>
    <s v="0.00"/>
    <x v="64"/>
    <x v="0"/>
    <x v="1"/>
    <s v="QUITO"/>
    <s v="COTOCOLLAO"/>
    <x v="0"/>
    <x v="0"/>
    <x v="1"/>
  </r>
  <r>
    <n v="1000239"/>
    <s v="MATRIZ"/>
    <s v="LLUAY URQUIZO GENESIS MARIANA"/>
    <n v="1727565507"/>
    <n v="231000301"/>
    <s v="A"/>
    <m/>
    <n v="1"/>
    <s v="0.00"/>
    <s v="0.00"/>
    <s v="0.00"/>
    <s v="0.00"/>
    <s v="0.00"/>
    <s v="0.00"/>
    <x v="157"/>
    <x v="1"/>
    <x v="1"/>
    <s v="QUITO"/>
    <s v="COTOCOLLAO"/>
    <x v="0"/>
    <x v="0"/>
    <x v="1"/>
  </r>
  <r>
    <n v="1000240"/>
    <s v="MATRIZ"/>
    <s v="LLUAY CAYAMBE MARIO ALFONSO"/>
    <n v="602528663"/>
    <n v="231000302"/>
    <s v="A"/>
    <m/>
    <n v="15"/>
    <s v="0.00"/>
    <s v="0.00"/>
    <s v="0.00"/>
    <s v="0.00"/>
    <s v="0.00"/>
    <s v="0.00"/>
    <x v="64"/>
    <x v="1"/>
    <x v="1"/>
    <s v="QUITO"/>
    <s v="COTOCOLLAO"/>
    <x v="0"/>
    <x v="0"/>
    <x v="1"/>
  </r>
  <r>
    <n v="1000241"/>
    <s v="MATRIZ"/>
    <s v="ESTRADA OROZCO SILVIA PAOLA"/>
    <n v="602868234"/>
    <n v="231001131"/>
    <s v="A"/>
    <m/>
    <n v="50"/>
    <s v="0.00"/>
    <s v="0.00"/>
    <s v="0.00"/>
    <s v="0.00"/>
    <s v="0.00"/>
    <s v="0.00"/>
    <x v="2"/>
    <x v="2"/>
    <x v="0"/>
    <s v="GUANO"/>
    <s v="LA MATRIZ"/>
    <x v="0"/>
    <x v="1"/>
    <x v="0"/>
  </r>
  <r>
    <n v="1000243"/>
    <s v="MATRIZ"/>
    <s v="CARRILLO TASAMBAY GLORIA GLADYS"/>
    <n v="604321240"/>
    <n v="231000304"/>
    <s v="A"/>
    <m/>
    <n v="92.5"/>
    <s v="0.00"/>
    <s v="0.00"/>
    <s v="0.00"/>
    <s v="0.00"/>
    <s v="0.00"/>
    <s v="0.00"/>
    <x v="158"/>
    <x v="0"/>
    <x v="1"/>
    <s v="QUITO"/>
    <s v="COTOCOLLAO"/>
    <x v="0"/>
    <x v="0"/>
    <x v="0"/>
  </r>
  <r>
    <n v="1000244"/>
    <s v="MATRIZ"/>
    <s v="ATUPAÑA SAGÑAY FRANKLIN VICENTE"/>
    <n v="603730102"/>
    <n v="231000303"/>
    <s v="A"/>
    <m/>
    <n v="6"/>
    <s v="0.00"/>
    <s v="0.00"/>
    <s v="0.00"/>
    <s v="0.00"/>
    <s v="0.00"/>
    <s v="0.00"/>
    <x v="159"/>
    <x v="0"/>
    <x v="1"/>
    <s v="QUITO"/>
    <s v="COTOCOLLAO"/>
    <x v="0"/>
    <x v="0"/>
    <x v="1"/>
  </r>
  <r>
    <n v="1000245"/>
    <s v="MATRIZ"/>
    <s v="GALARZA SANGUANO SEGUNDO VICENTE"/>
    <n v="1705566816"/>
    <n v="231000305"/>
    <s v="A"/>
    <m/>
    <n v="32.130000000000003"/>
    <s v="0.00"/>
    <s v="0.00"/>
    <s v="0.00"/>
    <s v="0.00"/>
    <s v="0.00"/>
    <s v="0.00"/>
    <x v="160"/>
    <x v="1"/>
    <x v="1"/>
    <s v="QUITO"/>
    <s v="GONZALEZ SUAREZ"/>
    <x v="0"/>
    <x v="0"/>
    <x v="1"/>
  </r>
  <r>
    <n v="1000246"/>
    <s v="MATRIZ"/>
    <s v="PAUCAR CRIOLLO JOSE MARIANO"/>
    <n v="2100167671"/>
    <n v="231000306"/>
    <s v="A"/>
    <m/>
    <n v="42.5"/>
    <s v="0.00"/>
    <s v="0.00"/>
    <s v="0.00"/>
    <s v="0.00"/>
    <s v="0.00"/>
    <s v="0.00"/>
    <x v="161"/>
    <x v="1"/>
    <x v="1"/>
    <s v="QUITO"/>
    <s v="CONOCOTO"/>
    <x v="1"/>
    <x v="0"/>
    <x v="1"/>
  </r>
  <r>
    <n v="1000247"/>
    <s v="MATRIZ"/>
    <s v="YUNGAN TASAMBAY AGUSTIN "/>
    <n v="602114258"/>
    <n v="231000307"/>
    <s v="A"/>
    <m/>
    <n v="212.51"/>
    <s v="0.00"/>
    <s v="0.00"/>
    <s v="0.00"/>
    <s v="0.00"/>
    <s v="0.00"/>
    <s v="0.00"/>
    <x v="162"/>
    <x v="1"/>
    <x v="1"/>
    <s v="QUITO"/>
    <s v="COTOCOLLAO"/>
    <x v="0"/>
    <x v="0"/>
    <x v="1"/>
  </r>
  <r>
    <n v="1000248"/>
    <s v="MATRIZ"/>
    <s v="PAREDES RUTH DE LAS MERCEDES"/>
    <n v="1707560502"/>
    <n v="231000308"/>
    <s v="A"/>
    <m/>
    <n v="42"/>
    <s v="0.00"/>
    <s v="0.00"/>
    <s v="0.00"/>
    <s v="0.00"/>
    <s v="0.00"/>
    <s v="0.00"/>
    <x v="163"/>
    <x v="0"/>
    <x v="1"/>
    <s v="QUITO"/>
    <s v="IÑAQUITO"/>
    <x v="0"/>
    <x v="1"/>
    <x v="0"/>
  </r>
  <r>
    <n v="1000249"/>
    <s v="MATRIZ"/>
    <s v="URQUIZO YUMISEBA LAURA ESTEFANIA"/>
    <n v="1723521777"/>
    <n v="231000421"/>
    <s v="A"/>
    <m/>
    <n v="470"/>
    <s v="0.00"/>
    <s v="0.00"/>
    <s v="0.00"/>
    <s v="0.00"/>
    <s v="0.00"/>
    <s v="0.00"/>
    <x v="164"/>
    <x v="2"/>
    <x v="1"/>
    <s v="QUITO"/>
    <s v="COTOCOLLAO"/>
    <x v="0"/>
    <x v="0"/>
    <x v="0"/>
  </r>
  <r>
    <n v="1000250"/>
    <s v="MATRIZ"/>
    <s v="GRIJALVA MONGE SUSANA VALERIA"/>
    <n v="1718373721"/>
    <n v="231000309"/>
    <s v="A"/>
    <m/>
    <n v="43"/>
    <s v="0.00"/>
    <s v="0.00"/>
    <s v="0.00"/>
    <s v="0.00"/>
    <s v="0.00"/>
    <s v="0.00"/>
    <x v="165"/>
    <x v="2"/>
    <x v="1"/>
    <s v="QUITO"/>
    <s v="LA MENA"/>
    <x v="0"/>
    <x v="1"/>
    <x v="0"/>
  </r>
  <r>
    <n v="1000251"/>
    <s v="MATRIZ"/>
    <s v="PALACIOS QUINTANA JANETH PATRICIA"/>
    <n v="1713996385"/>
    <n v="231000311"/>
    <s v="A"/>
    <m/>
    <n v="15"/>
    <s v="0.00"/>
    <s v="0.00"/>
    <s v="0.00"/>
    <s v="0.00"/>
    <s v="0.00"/>
    <s v="0.00"/>
    <x v="64"/>
    <x v="1"/>
    <x v="1"/>
    <s v="QUITO"/>
    <s v="GONZALEZ SUAREZ"/>
    <x v="0"/>
    <x v="1"/>
    <x v="0"/>
  </r>
  <r>
    <n v="1000252"/>
    <s v="MATRIZ"/>
    <s v="ÑAMA HUARACA JANETH VERONICA"/>
    <n v="1750248484"/>
    <n v="231000312"/>
    <s v="A"/>
    <m/>
    <n v="26.5"/>
    <s v="0.00"/>
    <s v="0.00"/>
    <s v="0.00"/>
    <s v="0.00"/>
    <s v="0.00"/>
    <s v="0.00"/>
    <x v="166"/>
    <x v="1"/>
    <x v="1"/>
    <s v="QUITO"/>
    <s v="COTOCOLLAO"/>
    <x v="0"/>
    <x v="0"/>
    <x v="0"/>
  </r>
  <r>
    <n v="1000253"/>
    <s v="MATRIZ"/>
    <s v="CRIOLLO GUARACA JOSE ."/>
    <n v="1712725868"/>
    <n v="231001857"/>
    <s v="A"/>
    <m/>
    <n v="292"/>
    <s v="0.00"/>
    <s v="0.00"/>
    <s v="0.00"/>
    <s v="0.00"/>
    <s v="0.00"/>
    <s v="0.00"/>
    <x v="167"/>
    <x v="1"/>
    <x v="1"/>
    <s v="QUITO"/>
    <s v="COTOCOLLAO"/>
    <x v="0"/>
    <x v="0"/>
    <x v="1"/>
  </r>
  <r>
    <n v="1000254"/>
    <s v="MATRIZ"/>
    <s v="HERNANDEZ LOPEZ EDGAR FABIAN"/>
    <n v="1712574704"/>
    <n v="231000313"/>
    <s v="A"/>
    <m/>
    <n v="106.5"/>
    <s v="0.00"/>
    <s v="0.00"/>
    <s v="0.00"/>
    <s v="0.00"/>
    <s v="0.00"/>
    <s v="0.00"/>
    <x v="96"/>
    <x v="0"/>
    <x v="1"/>
    <s v="QUITO"/>
    <s v="COTOCOLLAO"/>
    <x v="0"/>
    <x v="1"/>
    <x v="1"/>
  </r>
  <r>
    <n v="1000255"/>
    <s v="MATRIZ"/>
    <s v="PILLAJO MARIA DE LOURDES"/>
    <n v="1702119536"/>
    <n v="231000314"/>
    <s v="A"/>
    <m/>
    <n v="120.25"/>
    <s v="0.00"/>
    <s v="0.00"/>
    <s v="0.00"/>
    <s v="0.00"/>
    <s v="0.00"/>
    <s v="0.00"/>
    <x v="168"/>
    <x v="1"/>
    <x v="1"/>
    <s v="QUITO"/>
    <s v="COTOCOLLAO"/>
    <x v="0"/>
    <x v="0"/>
    <x v="0"/>
  </r>
  <r>
    <n v="1000256"/>
    <s v="MATRIZ"/>
    <s v="LAMINIA PILLAJO MONICA PATRICIA"/>
    <n v="1712170081"/>
    <n v="231000315"/>
    <s v="A"/>
    <m/>
    <n v="31.75"/>
    <s v="0.00"/>
    <s v="0.00"/>
    <s v="0.00"/>
    <s v="0.00"/>
    <s v="0.00"/>
    <s v="0.00"/>
    <x v="169"/>
    <x v="0"/>
    <x v="1"/>
    <s v="QUITO"/>
    <s v="COTOCOLLAO"/>
    <x v="0"/>
    <x v="0"/>
    <x v="0"/>
  </r>
  <r>
    <n v="1000257"/>
    <s v="MATRIZ"/>
    <s v="PILCO CHAFLA NELLY MARGARITA"/>
    <n v="1726439373"/>
    <n v="231000316"/>
    <s v="A"/>
    <m/>
    <n v="15"/>
    <s v="0.00"/>
    <s v="0.00"/>
    <s v="0.00"/>
    <s v="0.00"/>
    <s v="0.00"/>
    <s v="0.00"/>
    <x v="64"/>
    <x v="0"/>
    <x v="0"/>
    <s v="COLTA"/>
    <s v="SANTIAGO DE QUITO (CAB EN SAN ANTONIO DE"/>
    <x v="1"/>
    <x v="0"/>
    <x v="0"/>
  </r>
  <r>
    <n v="1000258"/>
    <s v="MATRIZ"/>
    <s v="RAMIREZ JAEN MONICA PAULINA"/>
    <n v="1104534738"/>
    <n v="231000317"/>
    <s v="A"/>
    <m/>
    <n v="15"/>
    <s v="0.00"/>
    <s v="0.00"/>
    <s v="0.00"/>
    <s v="0.00"/>
    <s v="0.00"/>
    <s v="0.00"/>
    <x v="64"/>
    <x v="0"/>
    <x v="1"/>
    <s v="QUITO"/>
    <s v="COMITE DEL PUEBLO"/>
    <x v="0"/>
    <x v="0"/>
    <x v="0"/>
  </r>
  <r>
    <n v="1000259"/>
    <s v="MATRIZ"/>
    <s v="CARCHI TORRES MANUEL JESUS"/>
    <n v="350014072"/>
    <n v="231000318"/>
    <s v="A"/>
    <m/>
    <n v="15"/>
    <s v="0.00"/>
    <s v="0.00"/>
    <s v="0.00"/>
    <s v="0.00"/>
    <s v="0.00"/>
    <s v="0.00"/>
    <x v="64"/>
    <x v="0"/>
    <x v="1"/>
    <s v="QUITO"/>
    <s v="COTOCOLLAO"/>
    <x v="0"/>
    <x v="1"/>
    <x v="1"/>
  </r>
  <r>
    <n v="1000261"/>
    <s v="MATRIZ"/>
    <s v="CARRILLO SINALUISA TOMAS "/>
    <n v="602138166"/>
    <n v="231000319"/>
    <s v="A"/>
    <m/>
    <n v="15"/>
    <s v="0.00"/>
    <s v="0.00"/>
    <s v="0.00"/>
    <s v="0.00"/>
    <s v="0.00"/>
    <s v="0.00"/>
    <x v="64"/>
    <x v="1"/>
    <x v="0"/>
    <s v="RIOBAMBA"/>
    <s v="YARUQUIES"/>
    <x v="0"/>
    <x v="0"/>
    <x v="1"/>
  </r>
  <r>
    <n v="1000262"/>
    <s v="MATRIZ"/>
    <s v="CARRION RAMIREZ BRYAN ALEXANDER"/>
    <n v="1151001813"/>
    <n v="231000320"/>
    <s v="A"/>
    <m/>
    <n v="31.25"/>
    <s v="0.00"/>
    <s v="0.00"/>
    <s v="0.00"/>
    <s v="0.00"/>
    <s v="0.00"/>
    <s v="0.00"/>
    <x v="170"/>
    <x v="0"/>
    <x v="1"/>
    <s v="QUITO"/>
    <s v="GONZALEZ SUAREZ"/>
    <x v="0"/>
    <x v="1"/>
    <x v="1"/>
  </r>
  <r>
    <n v="1000263"/>
    <s v="MATRIZ"/>
    <s v="MOTOCHE RAMIREZ JIMMY GABRIEL"/>
    <n v="1150817151"/>
    <n v="231000321"/>
    <s v="A"/>
    <m/>
    <n v="15"/>
    <s v="0.00"/>
    <s v="0.00"/>
    <s v="0.00"/>
    <s v="0.00"/>
    <s v="0.00"/>
    <s v="0.00"/>
    <x v="64"/>
    <x v="0"/>
    <x v="9"/>
    <s v="PALTAS"/>
    <s v="CATACOCHA"/>
    <x v="0"/>
    <x v="1"/>
    <x v="1"/>
  </r>
  <r>
    <n v="1000264"/>
    <s v="MATRIZ"/>
    <s v="MOTOCHE RAMIREZ GABRIELA DEL CISNE"/>
    <n v="1150428751"/>
    <n v="231000322"/>
    <s v="A"/>
    <m/>
    <n v="15"/>
    <s v="0.00"/>
    <s v="0.00"/>
    <s v="0.00"/>
    <s v="0.00"/>
    <s v="0.00"/>
    <s v="0.00"/>
    <x v="64"/>
    <x v="0"/>
    <x v="9"/>
    <s v="PALTAS"/>
    <s v="CATACOCHA"/>
    <x v="0"/>
    <x v="1"/>
    <x v="0"/>
  </r>
  <r>
    <n v="1000265"/>
    <s v="MATRIZ"/>
    <s v="YUMISEBA ÑAMA MARIA RAMONA"/>
    <n v="603056292"/>
    <n v="231000323"/>
    <s v="A"/>
    <m/>
    <n v="15"/>
    <s v="0.00"/>
    <s v="0.00"/>
    <s v="0.00"/>
    <s v="0.00"/>
    <s v="0.00"/>
    <s v="0.00"/>
    <x v="64"/>
    <x v="1"/>
    <x v="0"/>
    <s v="RIOBAMBA"/>
    <s v="YARUQUIES"/>
    <x v="0"/>
    <x v="0"/>
    <x v="0"/>
  </r>
  <r>
    <n v="1000266"/>
    <s v="MATRIZ"/>
    <s v="URQUIZO HUARACA RUTH ABIGAIL"/>
    <n v="1725298374"/>
    <n v="231000324"/>
    <s v="A"/>
    <m/>
    <n v="40"/>
    <s v="0.00"/>
    <s v="0.00"/>
    <s v="0.00"/>
    <s v="0.00"/>
    <s v="0.00"/>
    <s v="0.00"/>
    <x v="85"/>
    <x v="0"/>
    <x v="1"/>
    <s v="QUITO"/>
    <s v="COTOCOLLAO"/>
    <x v="0"/>
    <x v="0"/>
    <x v="0"/>
  </r>
  <r>
    <n v="1000267"/>
    <s v="MATRIZ"/>
    <s v="URQUIZO AUQUILLA ANA MARIA"/>
    <n v="1716962046"/>
    <n v="231000326"/>
    <s v="A"/>
    <m/>
    <n v="232.25"/>
    <s v="0.00"/>
    <s v="0.00"/>
    <s v="0.00"/>
    <s v="0.00"/>
    <s v="0.00"/>
    <s v="0.00"/>
    <x v="171"/>
    <x v="0"/>
    <x v="0"/>
    <s v="RIOBAMBA"/>
    <s v="YARUQUIES"/>
    <x v="0"/>
    <x v="0"/>
    <x v="0"/>
  </r>
  <r>
    <n v="1000268"/>
    <s v="MATRIZ"/>
    <s v="URQUIZO GUAMAN JESSICA ANABEL"/>
    <n v="1729120152"/>
    <n v="231000327"/>
    <s v="A"/>
    <m/>
    <n v="1"/>
    <s v="0.00"/>
    <s v="0.00"/>
    <s v="0.00"/>
    <s v="0.00"/>
    <s v="0.00"/>
    <s v="0.00"/>
    <x v="157"/>
    <x v="0"/>
    <x v="1"/>
    <s v="QUITO"/>
    <s v="COTOCOLLAO"/>
    <x v="0"/>
    <x v="0"/>
    <x v="0"/>
  </r>
  <r>
    <n v="1000269"/>
    <s v="MATRIZ"/>
    <s v="VALDEZ VALDEZ FERNANDO PEDRO"/>
    <n v="604025841"/>
    <n v="231000328"/>
    <s v="A"/>
    <m/>
    <n v="1"/>
    <s v="0.00"/>
    <s v="0.00"/>
    <s v="0.00"/>
    <s v="0.00"/>
    <s v="0.00"/>
    <s v="0.00"/>
    <x v="157"/>
    <x v="0"/>
    <x v="0"/>
    <s v="RIOBAMBA"/>
    <s v="LIZARZABURU"/>
    <x v="0"/>
    <x v="0"/>
    <x v="1"/>
  </r>
  <r>
    <n v="1000270"/>
    <s v="MATRIZ"/>
    <s v="VALDEZ RUMIÑAHUI MANUEL "/>
    <n v="1708595838"/>
    <n v="231000329"/>
    <s v="A"/>
    <m/>
    <n v="16"/>
    <s v="0.00"/>
    <s v="0.00"/>
    <s v="0.00"/>
    <s v="0.00"/>
    <s v="0.00"/>
    <s v="0.00"/>
    <x v="172"/>
    <x v="1"/>
    <x v="0"/>
    <s v="RIOBAMBA"/>
    <s v="YARUQUIES"/>
    <x v="0"/>
    <x v="0"/>
    <x v="1"/>
  </r>
  <r>
    <n v="1000271"/>
    <s v="MATRIZ"/>
    <s v="CARRILLO MOSQUERA EDUARDO MARCELO"/>
    <n v="1706766985"/>
    <n v="231000330"/>
    <s v="A"/>
    <m/>
    <n v="345.17"/>
    <s v="0.00"/>
    <s v="0.00"/>
    <s v="0.00"/>
    <s v="0.00"/>
    <s v="0.00"/>
    <s v="0.00"/>
    <x v="173"/>
    <x v="0"/>
    <x v="1"/>
    <s v="QUITO"/>
    <s v="ZAMBIZA"/>
    <x v="1"/>
    <x v="0"/>
    <x v="1"/>
  </r>
  <r>
    <n v="1000273"/>
    <s v="MATRIZ"/>
    <s v="FARINANGO GUAMAN MIGUEL ANGEL"/>
    <n v="1719586446"/>
    <n v="231000333"/>
    <s v="A"/>
    <m/>
    <n v="15"/>
    <s v="0.00"/>
    <s v="0.00"/>
    <s v="0.00"/>
    <s v="0.00"/>
    <s v="0.00"/>
    <s v="0.00"/>
    <x v="64"/>
    <x v="0"/>
    <x v="10"/>
    <s v="IBARRA"/>
    <s v="CARANQUI"/>
    <x v="0"/>
    <x v="0"/>
    <x v="1"/>
  </r>
  <r>
    <n v="1000274"/>
    <s v="MATRIZ"/>
    <s v="VALDEZ URQUIZO MARIA MANUELA"/>
    <n v="1704806155"/>
    <n v="231000334"/>
    <s v="A"/>
    <m/>
    <n v="15"/>
    <s v="0.00"/>
    <s v="0.00"/>
    <s v="0.00"/>
    <s v="0.00"/>
    <s v="0.00"/>
    <s v="0.00"/>
    <x v="64"/>
    <x v="3"/>
    <x v="0"/>
    <s v="RIOBAMBA"/>
    <s v="YARUQUIES"/>
    <x v="0"/>
    <x v="0"/>
    <x v="0"/>
  </r>
  <r>
    <n v="1000275"/>
    <s v="MATRIZ"/>
    <s v="URQUIZO PILAMUNGA MAYRA JENIFER"/>
    <n v="1755796073"/>
    <n v="231000337"/>
    <s v="A"/>
    <m/>
    <n v="1"/>
    <s v="0.00"/>
    <s v="0.00"/>
    <s v="0.00"/>
    <s v="0.00"/>
    <s v="0.00"/>
    <s v="0.00"/>
    <x v="157"/>
    <x v="1"/>
    <x v="1"/>
    <s v="QUITO"/>
    <s v="COTOCOLLAO"/>
    <x v="0"/>
    <x v="0"/>
    <x v="0"/>
  </r>
  <r>
    <n v="1000276"/>
    <s v="MATRIZ"/>
    <s v="CORDOVA MONTALVO MARIA MERCEDES"/>
    <n v="1718677998"/>
    <n v="231000335"/>
    <s v="A"/>
    <m/>
    <n v="21.13"/>
    <s v="0.00"/>
    <s v="0.00"/>
    <s v="0.00"/>
    <s v="0.00"/>
    <s v="0.00"/>
    <s v="0.00"/>
    <x v="174"/>
    <x v="3"/>
    <x v="10"/>
    <s v="OTAVALO"/>
    <s v="SAN JUAN DE ILUMAN"/>
    <x v="1"/>
    <x v="0"/>
    <x v="0"/>
  </r>
  <r>
    <n v="1000277"/>
    <s v="MATRIZ"/>
    <s v="PILAMUNGA CHICAIZA MARIA REBECA"/>
    <n v="1719817445"/>
    <n v="231000336"/>
    <s v="A"/>
    <m/>
    <n v="40"/>
    <s v="0.00"/>
    <s v="0.00"/>
    <s v="0.00"/>
    <s v="0.00"/>
    <s v="0.00"/>
    <s v="0.00"/>
    <x v="85"/>
    <x v="0"/>
    <x v="0"/>
    <s v="COLTA"/>
    <s v="CAJABAMBA"/>
    <x v="0"/>
    <x v="0"/>
    <x v="0"/>
  </r>
  <r>
    <n v="1000278"/>
    <s v="MATRIZ"/>
    <s v="URQUIZO PILAMUNGA MAYCKEL DAVID"/>
    <n v="1728633130"/>
    <n v="231000338"/>
    <s v="A"/>
    <m/>
    <n v="1"/>
    <s v="0.00"/>
    <s v="0.00"/>
    <s v="0.00"/>
    <s v="0.00"/>
    <s v="0.00"/>
    <s v="0.00"/>
    <x v="157"/>
    <x v="1"/>
    <x v="1"/>
    <s v="QUITO"/>
    <s v="COTOCOLLAO"/>
    <x v="0"/>
    <x v="0"/>
    <x v="0"/>
  </r>
  <r>
    <n v="1000279"/>
    <s v="MATRIZ"/>
    <s v="URQUIZO PILAMUNGA ARACELY STEFANIA"/>
    <n v="1751558006"/>
    <n v="231000339"/>
    <s v="A"/>
    <m/>
    <n v="1"/>
    <s v="0.00"/>
    <s v="0.00"/>
    <s v="0.00"/>
    <s v="0.00"/>
    <s v="0.00"/>
    <s v="0.00"/>
    <x v="157"/>
    <x v="1"/>
    <x v="1"/>
    <s v="QUITO"/>
    <s v="SAN BLAS"/>
    <x v="0"/>
    <x v="0"/>
    <x v="0"/>
  </r>
  <r>
    <n v="1000280"/>
    <s v="MATRIZ"/>
    <s v="SAMANIEGO VILLENAS MARCO ANTONIO"/>
    <n v="1715690655"/>
    <n v="231000340"/>
    <s v="A"/>
    <m/>
    <n v="81.75"/>
    <s v="0.00"/>
    <s v="0.00"/>
    <s v="0.00"/>
    <s v="0.00"/>
    <s v="0.00"/>
    <s v="0.00"/>
    <x v="175"/>
    <x v="1"/>
    <x v="1"/>
    <s v="QUITO"/>
    <s v="GUALEA"/>
    <x v="1"/>
    <x v="1"/>
    <x v="1"/>
  </r>
  <r>
    <n v="1000281"/>
    <s v="MATRIZ"/>
    <s v="GALARZA SANGUANO MARIA GEORGINA"/>
    <n v="1704133584"/>
    <n v="231000341"/>
    <s v="A"/>
    <m/>
    <n v="200"/>
    <s v="0.00"/>
    <s v="0.00"/>
    <s v="0.00"/>
    <s v="0.00"/>
    <s v="0.00"/>
    <s v="0.00"/>
    <x v="123"/>
    <x v="1"/>
    <x v="1"/>
    <s v="QUITO"/>
    <s v="COTOCOLLAO"/>
    <x v="0"/>
    <x v="1"/>
    <x v="0"/>
  </r>
  <r>
    <n v="1000283"/>
    <s v="MATRIZ"/>
    <s v="FARINANGO TIBAN LUZ MARIA"/>
    <n v="1702942861"/>
    <n v="231000343"/>
    <s v="A"/>
    <m/>
    <n v="152.5"/>
    <s v="0.00"/>
    <s v="0.00"/>
    <s v="0.00"/>
    <s v="0.00"/>
    <s v="0.00"/>
    <s v="0.00"/>
    <x v="176"/>
    <x v="1"/>
    <x v="1"/>
    <s v="QUITO"/>
    <s v="COTOCOLLAO"/>
    <x v="0"/>
    <x v="1"/>
    <x v="0"/>
  </r>
  <r>
    <n v="1000284"/>
    <s v="MATRIZ"/>
    <s v="CHIQUITO DIAGUILLO SILVIA PAOLA"/>
    <n v="1721235198"/>
    <n v="231000344"/>
    <s v="A"/>
    <m/>
    <n v="15"/>
    <s v="0.00"/>
    <s v="0.00"/>
    <s v="0.00"/>
    <s v="0.00"/>
    <s v="0.00"/>
    <s v="0.00"/>
    <x v="64"/>
    <x v="0"/>
    <x v="1"/>
    <s v="QUITO"/>
    <s v="COTOCOLLAO"/>
    <x v="0"/>
    <x v="0"/>
    <x v="0"/>
  </r>
  <r>
    <n v="1000285"/>
    <s v="MATRIZ"/>
    <s v="CHECA TOAPANTA JUAN CARLOS"/>
    <n v="801600727"/>
    <n v="231000345"/>
    <s v="A"/>
    <m/>
    <n v="15"/>
    <s v="0.00"/>
    <s v="0.00"/>
    <s v="0.00"/>
    <s v="0.00"/>
    <s v="0.00"/>
    <s v="0.00"/>
    <x v="64"/>
    <x v="0"/>
    <x v="1"/>
    <s v="QUITO"/>
    <s v="COTOCOLLAO"/>
    <x v="0"/>
    <x v="0"/>
    <x v="1"/>
  </r>
  <r>
    <n v="1000286"/>
    <s v="MATRIZ"/>
    <s v="JARA NARANJO MARIA FERNANDA"/>
    <n v="603728585"/>
    <n v="231000346"/>
    <s v="A"/>
    <m/>
    <n v="65"/>
    <s v="0.00"/>
    <s v="0.00"/>
    <s v="0.00"/>
    <s v="0.00"/>
    <s v="0.00"/>
    <s v="0.00"/>
    <x v="177"/>
    <x v="0"/>
    <x v="0"/>
    <s v="GUANO"/>
    <s v="SAN ANDRES"/>
    <x v="1"/>
    <x v="1"/>
    <x v="0"/>
  </r>
  <r>
    <n v="1000287"/>
    <s v="MATRIZ"/>
    <s v="AMANGANDI CHIMBOLEMA LURDES DORA"/>
    <n v="1725770208"/>
    <n v="231000347"/>
    <s v="A"/>
    <m/>
    <n v="30.4"/>
    <s v="0.00"/>
    <s v="0.00"/>
    <s v="0.00"/>
    <s v="0.00"/>
    <s v="0.00"/>
    <s v="0.00"/>
    <x v="178"/>
    <x v="1"/>
    <x v="2"/>
    <s v="GUARANDA"/>
    <s v="SAN SIMON (YACOTO)"/>
    <x v="1"/>
    <x v="1"/>
    <x v="0"/>
  </r>
  <r>
    <n v="1000288"/>
    <s v="MATRIZ"/>
    <s v="BENAVIDES SINCHI MAYRA ALEJANDRA"/>
    <n v="1723785240"/>
    <n v="231000348"/>
    <s v="A"/>
    <m/>
    <n v="6"/>
    <s v="0.00"/>
    <s v="0.00"/>
    <s v="0.00"/>
    <s v="0.00"/>
    <s v="0.00"/>
    <s v="0.00"/>
    <x v="159"/>
    <x v="0"/>
    <x v="1"/>
    <s v="QUITO"/>
    <s v="COTOCOLLAO"/>
    <x v="0"/>
    <x v="1"/>
    <x v="0"/>
  </r>
  <r>
    <n v="1000289"/>
    <s v="MATRIZ"/>
    <s v="QUISHPI PARCO JESSICA ELIZABETH"/>
    <n v="1726544487"/>
    <n v="231000349"/>
    <s v="A"/>
    <m/>
    <n v="15"/>
    <s v="0.00"/>
    <s v="0.00"/>
    <s v="0.00"/>
    <s v="0.00"/>
    <s v="0.00"/>
    <s v="0.00"/>
    <x v="64"/>
    <x v="0"/>
    <x v="1"/>
    <s v="QUITO"/>
    <s v="COTOCOLLAO"/>
    <x v="0"/>
    <x v="0"/>
    <x v="0"/>
  </r>
  <r>
    <n v="1000291"/>
    <s v="MATRIZ"/>
    <s v="GUAYPACHA BUÑAY MYRIAM ALEXANDRA"/>
    <n v="1725522963"/>
    <n v="231000351"/>
    <s v="A"/>
    <m/>
    <n v="87"/>
    <s v="0.00"/>
    <s v="0.00"/>
    <s v="0.00"/>
    <s v="0.00"/>
    <s v="0.00"/>
    <s v="0.00"/>
    <x v="179"/>
    <x v="0"/>
    <x v="1"/>
    <s v="QUITO"/>
    <s v="COTOCOLLAO"/>
    <x v="0"/>
    <x v="0"/>
    <x v="0"/>
  </r>
  <r>
    <n v="1000292"/>
    <s v="MATRIZ"/>
    <s v="GUAYPACHA YUMISEBA MANUEL "/>
    <n v="603174632"/>
    <n v="231000353"/>
    <s v="A"/>
    <m/>
    <s v="1,003,00"/>
    <s v="0.00"/>
    <s v="0.00"/>
    <s v="0.00"/>
    <s v="0.00"/>
    <s v="0.00"/>
    <s v="0.00"/>
    <x v="180"/>
    <x v="0"/>
    <x v="1"/>
    <s v="QUITO"/>
    <s v="COTOCOLLAO"/>
    <x v="0"/>
    <x v="0"/>
    <x v="1"/>
  </r>
  <r>
    <n v="1000293"/>
    <s v="MATRIZ"/>
    <s v="LASO GUAYPACHA GLADYS YOLANDA"/>
    <n v="201767332"/>
    <n v="231000354"/>
    <s v="A"/>
    <m/>
    <n v="30.25"/>
    <s v="0.00"/>
    <s v="0.00"/>
    <s v="0.00"/>
    <s v="0.00"/>
    <s v="0.00"/>
    <s v="0.00"/>
    <x v="181"/>
    <x v="1"/>
    <x v="2"/>
    <s v="GUARANDA"/>
    <s v="JULIO E. MORENO (CATANAHUAN GRANDE)"/>
    <x v="1"/>
    <x v="0"/>
    <x v="0"/>
  </r>
  <r>
    <n v="1000294"/>
    <s v="MATRIZ"/>
    <s v="GUAYPACHA TAMAMI MARIA ROSA"/>
    <n v="200290161"/>
    <n v="231000355"/>
    <s v="A"/>
    <m/>
    <n v="54"/>
    <s v="0.00"/>
    <s v="0.00"/>
    <s v="0.00"/>
    <s v="0.00"/>
    <s v="0.00"/>
    <s v="0.00"/>
    <x v="182"/>
    <x v="3"/>
    <x v="2"/>
    <s v="GUARANDA"/>
    <s v="JULIO E. MORENO (CATANAHUAN GRANDE)"/>
    <x v="1"/>
    <x v="0"/>
    <x v="0"/>
  </r>
  <r>
    <n v="1000296"/>
    <s v="MATRIZ"/>
    <s v="DAQUILEMA ROJALEMA JULIO CESAR"/>
    <n v="603386202"/>
    <n v="231000356"/>
    <s v="A"/>
    <m/>
    <n v="47.5"/>
    <s v="0.00"/>
    <s v="0.00"/>
    <s v="0.00"/>
    <s v="0.00"/>
    <s v="0.00"/>
    <s v="0.00"/>
    <x v="183"/>
    <x v="0"/>
    <x v="1"/>
    <s v="QUITO"/>
    <s v="COTOCOLLAO"/>
    <x v="0"/>
    <x v="0"/>
    <x v="1"/>
  </r>
  <r>
    <n v="1000297"/>
    <s v="MATRIZ"/>
    <s v="VALDEZ AUQUILLA CARLOS EFRAIN"/>
    <n v="1751189844"/>
    <n v="231000441"/>
    <s v="A"/>
    <m/>
    <n v="20"/>
    <s v="0.00"/>
    <s v="0.00"/>
    <s v="0.00"/>
    <s v="0.00"/>
    <s v="0.00"/>
    <s v="0.00"/>
    <x v="184"/>
    <x v="0"/>
    <x v="1"/>
    <s v="QUITO"/>
    <s v="COTOCOLLAO"/>
    <x v="0"/>
    <x v="0"/>
    <x v="1"/>
  </r>
  <r>
    <n v="1000298"/>
    <s v="MATRIZ"/>
    <s v="MOROCHO URQUIZO NOEMI ELIZABETH"/>
    <n v="1751553031"/>
    <n v="231000357"/>
    <s v="A"/>
    <m/>
    <n v="5.75"/>
    <s v="0.00"/>
    <s v="0.00"/>
    <s v="0.00"/>
    <s v="0.00"/>
    <s v="0.00"/>
    <s v="0.00"/>
    <x v="185"/>
    <x v="1"/>
    <x v="1"/>
    <s v="QUITO"/>
    <s v="COTOCOLLAO"/>
    <x v="0"/>
    <x v="0"/>
    <x v="0"/>
  </r>
  <r>
    <n v="1000299"/>
    <s v="MATRIZ"/>
    <s v="MARTINEZ SANTIN STALIN ALBERTO"/>
    <n v="2100458252"/>
    <n v="231000358"/>
    <s v="A"/>
    <m/>
    <n v="115"/>
    <s v="0.00"/>
    <s v="0.00"/>
    <s v="0.00"/>
    <s v="0.00"/>
    <s v="0.00"/>
    <s v="0.00"/>
    <x v="141"/>
    <x v="0"/>
    <x v="9"/>
    <s v="QUILANGA"/>
    <s v="FUNDOCHAMBA"/>
    <x v="1"/>
    <x v="1"/>
    <x v="1"/>
  </r>
  <r>
    <n v="1000301"/>
    <s v="MATRIZ"/>
    <s v="RONDAL QUISHPE FABIAN "/>
    <n v="1700793969"/>
    <n v="231000361"/>
    <s v="A"/>
    <m/>
    <n v="22.53"/>
    <s v="0.00"/>
    <s v="0.00"/>
    <s v="0.00"/>
    <s v="0.00"/>
    <s v="0.00"/>
    <s v="0.00"/>
    <x v="186"/>
    <x v="1"/>
    <x v="1"/>
    <s v="QUITO"/>
    <s v="GONZALEZ SUAREZ"/>
    <x v="0"/>
    <x v="0"/>
    <x v="1"/>
  </r>
  <r>
    <n v="1000302"/>
    <s v="MATRIZ"/>
    <s v="RONDAL QUISHPE JOSE RAMON"/>
    <n v="1701339986"/>
    <n v="231000362"/>
    <s v="A"/>
    <m/>
    <n v="31.9"/>
    <s v="0.00"/>
    <s v="0.00"/>
    <s v="0.00"/>
    <s v="0.00"/>
    <s v="0.00"/>
    <s v="0.00"/>
    <x v="187"/>
    <x v="3"/>
    <x v="1"/>
    <s v="QUITO"/>
    <s v="GONZALEZ SUAREZ"/>
    <x v="0"/>
    <x v="0"/>
    <x v="1"/>
  </r>
  <r>
    <n v="1000303"/>
    <s v="MATRIZ"/>
    <s v="TIPANTUÑA VEGA FABIAN EUCLIDES"/>
    <n v="550126130"/>
    <n v="231000363"/>
    <s v="A"/>
    <m/>
    <n v="15"/>
    <s v="0.00"/>
    <s v="0.00"/>
    <s v="0.00"/>
    <s v="0.00"/>
    <s v="0.00"/>
    <s v="0.00"/>
    <x v="64"/>
    <x v="0"/>
    <x v="11"/>
    <s v="PUJILI"/>
    <s v="PUJILI"/>
    <x v="0"/>
    <x v="1"/>
    <x v="1"/>
  </r>
  <r>
    <n v="1000304"/>
    <s v="MATRIZ"/>
    <s v="GUARACA CARRILLO MANUEL FELICIANO"/>
    <n v="601442544"/>
    <n v="231000364"/>
    <s v="A"/>
    <m/>
    <n v="492.8"/>
    <s v="0.00"/>
    <s v="0.00"/>
    <s v="0.00"/>
    <s v="0.00"/>
    <s v="0.00"/>
    <s v="0.00"/>
    <x v="188"/>
    <x v="1"/>
    <x v="0"/>
    <s v="RIOBAMBA"/>
    <s v="YARUQUIES"/>
    <x v="0"/>
    <x v="0"/>
    <x v="1"/>
  </r>
  <r>
    <n v="1000305"/>
    <s v="MATRIZ"/>
    <s v="CRUZ SOLIS LORENZA "/>
    <n v="1757621204"/>
    <n v="231000365"/>
    <s v="A"/>
    <m/>
    <n v="213.86"/>
    <s v="0.00"/>
    <s v="0.00"/>
    <s v="0.00"/>
    <s v="0.00"/>
    <s v="0.00"/>
    <s v="0.00"/>
    <x v="189"/>
    <x v="1"/>
    <x v="1"/>
    <s v="QUITO"/>
    <s v="COTOCOLLAO"/>
    <x v="0"/>
    <x v="3"/>
    <x v="0"/>
  </r>
  <r>
    <n v="1000307"/>
    <s v="MATRIZ"/>
    <s v="AUQUILLA YUMICEBA FRANKLIN RAUL"/>
    <n v="1751607332"/>
    <n v="231000367"/>
    <s v="A"/>
    <m/>
    <n v="593.33000000000004"/>
    <s v="0.00"/>
    <s v="0.00"/>
    <s v="0.00"/>
    <s v="0.00"/>
    <s v="0.00"/>
    <s v="0.00"/>
    <x v="190"/>
    <x v="0"/>
    <x v="1"/>
    <s v="QUITO"/>
    <s v="COTOCOLLAO"/>
    <x v="0"/>
    <x v="0"/>
    <x v="1"/>
  </r>
  <r>
    <n v="1000308"/>
    <s v="MATRIZ"/>
    <s v="BENAVIDES CAIZA SANDRO LENIN"/>
    <n v="1722807094"/>
    <n v="231000368"/>
    <s v="A"/>
    <m/>
    <s v="0.00"/>
    <s v="0.00"/>
    <s v="0.00"/>
    <s v="0.00"/>
    <s v="0.00"/>
    <s v="0.00"/>
    <s v="0.00"/>
    <x v="25"/>
    <x v="1"/>
    <x v="1"/>
    <s v="QUITO"/>
    <s v="COMITE DEL PUEBLO"/>
    <x v="0"/>
    <x v="1"/>
    <x v="1"/>
  </r>
  <r>
    <n v="1000309"/>
    <s v="MATRIZ"/>
    <s v="BENAVIDES SANCHEZ ERICK EMILIANO"/>
    <n v="1750654400"/>
    <n v="231000369"/>
    <s v="A"/>
    <m/>
    <n v="1"/>
    <s v="0.00"/>
    <s v="0.00"/>
    <s v="0.00"/>
    <s v="0.00"/>
    <s v="0.00"/>
    <s v="0.00"/>
    <x v="157"/>
    <x v="0"/>
    <x v="1"/>
    <s v="QUITO"/>
    <s v="COTOCOLLAO"/>
    <x v="0"/>
    <x v="1"/>
    <x v="0"/>
  </r>
  <r>
    <n v="1000310"/>
    <s v="MATRIZ"/>
    <s v="GUAYPACHA YUMICEBA MARIANO "/>
    <n v="602883902"/>
    <n v="231000370"/>
    <s v="A"/>
    <m/>
    <n v="3"/>
    <s v="0.00"/>
    <s v="0.00"/>
    <s v="0.00"/>
    <s v="0.00"/>
    <s v="0.00"/>
    <s v="0.00"/>
    <x v="191"/>
    <x v="1"/>
    <x v="0"/>
    <s v="RIOBAMBA"/>
    <s v="YARUQUIES"/>
    <x v="0"/>
    <x v="0"/>
    <x v="1"/>
  </r>
  <r>
    <n v="1000311"/>
    <s v="MATRIZ"/>
    <s v="SAMPEDRO RODRIGUEZ VALERIA TATIANA"/>
    <n v="1722865175"/>
    <n v="231000371"/>
    <s v="A"/>
    <m/>
    <n v="15"/>
    <s v="0.00"/>
    <s v="0.00"/>
    <s v="0.00"/>
    <s v="0.00"/>
    <s v="0.00"/>
    <s v="0.00"/>
    <x v="64"/>
    <x v="0"/>
    <x v="1"/>
    <s v="QUITO"/>
    <s v="SAN BLAS"/>
    <x v="0"/>
    <x v="1"/>
    <x v="0"/>
  </r>
  <r>
    <n v="1000312"/>
    <s v="MATRIZ"/>
    <s v="MOLINA GUAÑUMA FABIAN ALEXANDER"/>
    <n v="1725915860"/>
    <n v="231000372"/>
    <s v="A"/>
    <m/>
    <n v="15"/>
    <s v="0.00"/>
    <s v="0.00"/>
    <s v="0.00"/>
    <s v="0.00"/>
    <s v="0.00"/>
    <s v="0.00"/>
    <x v="64"/>
    <x v="0"/>
    <x v="1"/>
    <s v="QUITO"/>
    <s v="CALDERON (CARAPUNGO)"/>
    <x v="1"/>
    <x v="0"/>
    <x v="1"/>
  </r>
  <r>
    <n v="1000313"/>
    <s v="MATRIZ"/>
    <s v="MOLINA CABEZAS HENRY WALTER"/>
    <n v="1716583990"/>
    <n v="231000373"/>
    <s v="A"/>
    <m/>
    <n v="15"/>
    <s v="0.00"/>
    <s v="0.00"/>
    <s v="0.00"/>
    <s v="0.00"/>
    <s v="0.00"/>
    <s v="0.00"/>
    <x v="64"/>
    <x v="1"/>
    <x v="1"/>
    <s v="QUITO"/>
    <s v="CALDERON (CARAPUNGO)"/>
    <x v="1"/>
    <x v="1"/>
    <x v="1"/>
  </r>
  <r>
    <n v="1000314"/>
    <s v="MATRIZ"/>
    <s v="TOAPANTA PINDUISACA MARIA LUCIA"/>
    <n v="603138207"/>
    <n v="231000374"/>
    <s v="A"/>
    <m/>
    <n v="15"/>
    <s v="0.00"/>
    <s v="0.00"/>
    <s v="0.00"/>
    <s v="0.00"/>
    <s v="0.00"/>
    <s v="0.00"/>
    <x v="64"/>
    <x v="0"/>
    <x v="0"/>
    <s v="RIOBAMBA"/>
    <s v="SAN LUIS"/>
    <x v="1"/>
    <x v="0"/>
    <x v="0"/>
  </r>
  <r>
    <n v="1000315"/>
    <s v="MATRIZ"/>
    <s v="DURAZNO DELGADO SANDRA ELIANA"/>
    <n v="1708920374"/>
    <n v="231000375"/>
    <s v="A"/>
    <m/>
    <n v="50"/>
    <s v="0.00"/>
    <s v="0.00"/>
    <s v="0.00"/>
    <s v="0.00"/>
    <s v="0.00"/>
    <s v="0.00"/>
    <x v="2"/>
    <x v="2"/>
    <x v="9"/>
    <s v="LOJA"/>
    <s v="EL SAGRARIO"/>
    <x v="0"/>
    <x v="1"/>
    <x v="0"/>
  </r>
  <r>
    <n v="1000316"/>
    <s v="MATRIZ"/>
    <s v="TIUPUL MULLO TOMAS "/>
    <n v="601130842"/>
    <n v="231000376"/>
    <s v="A"/>
    <m/>
    <n v="40"/>
    <s v="0.00"/>
    <s v="0.00"/>
    <s v="0.00"/>
    <s v="0.00"/>
    <s v="0.00"/>
    <s v="0.00"/>
    <x v="85"/>
    <x v="1"/>
    <x v="0"/>
    <s v="RIOBAMBA"/>
    <s v="YARUQUIES"/>
    <x v="0"/>
    <x v="0"/>
    <x v="1"/>
  </r>
  <r>
    <n v="1000317"/>
    <s v="MATRIZ"/>
    <s v="TIXI TASAMBAY SEGUNDO JOSE"/>
    <n v="1721075552"/>
    <n v="231000377"/>
    <s v="A"/>
    <m/>
    <n v="935"/>
    <s v="0.00"/>
    <s v="0.00"/>
    <s v="0.00"/>
    <s v="0.00"/>
    <s v="0.00"/>
    <s v="0.00"/>
    <x v="192"/>
    <x v="1"/>
    <x v="1"/>
    <s v="QUITO"/>
    <s v="COTOCOLLAO"/>
    <x v="0"/>
    <x v="0"/>
    <x v="1"/>
  </r>
  <r>
    <n v="1000318"/>
    <s v="MATRIZ"/>
    <s v="URQUIZO TIXI BRYAN ANTHONY"/>
    <n v="1751590892"/>
    <n v="231000378"/>
    <s v="A"/>
    <m/>
    <n v="61"/>
    <s v="0.00"/>
    <s v="0.00"/>
    <s v="0.00"/>
    <s v="0.00"/>
    <s v="0.00"/>
    <s v="0.00"/>
    <x v="193"/>
    <x v="0"/>
    <x v="1"/>
    <s v="QUITO"/>
    <s v="COTOCOLLAO"/>
    <x v="0"/>
    <x v="0"/>
    <x v="1"/>
  </r>
  <r>
    <n v="1000319"/>
    <s v="MATRIZ"/>
    <s v="TABANGO CEPEDA MARIA ESTHELA"/>
    <n v="1715456529"/>
    <n v="231000380"/>
    <s v="A"/>
    <m/>
    <n v="12"/>
    <s v="0.00"/>
    <s v="0.00"/>
    <s v="0.00"/>
    <s v="0.00"/>
    <s v="0.00"/>
    <s v="0.00"/>
    <x v="194"/>
    <x v="3"/>
    <x v="1"/>
    <s v="QUITO"/>
    <s v="COTOCOLLAO"/>
    <x v="0"/>
    <x v="0"/>
    <x v="0"/>
  </r>
  <r>
    <n v="1000320"/>
    <s v="MATRIZ"/>
    <s v="URQUIZO TIUPUL MANUELA ."/>
    <n v="601442536"/>
    <n v="231000381"/>
    <s v="A"/>
    <m/>
    <n v="135.99"/>
    <s v="0.00"/>
    <s v="0.00"/>
    <s v="0.00"/>
    <s v="0.00"/>
    <s v="0.00"/>
    <s v="0.00"/>
    <x v="195"/>
    <x v="1"/>
    <x v="1"/>
    <s v="QUITO"/>
    <s v="COTOCOLLAO"/>
    <x v="0"/>
    <x v="0"/>
    <x v="0"/>
  </r>
  <r>
    <n v="1000321"/>
    <s v="MATRIZ"/>
    <s v="HUARACA HUARACA ANA MARIA"/>
    <n v="1722401203"/>
    <n v="231000382"/>
    <s v="A"/>
    <m/>
    <n v="1"/>
    <s v="0.00"/>
    <s v="0.00"/>
    <s v="0.00"/>
    <s v="0.00"/>
    <s v="0.00"/>
    <s v="0.00"/>
    <x v="157"/>
    <x v="1"/>
    <x v="1"/>
    <s v="QUITO"/>
    <s v="CHILLOGALLO"/>
    <x v="0"/>
    <x v="0"/>
    <x v="0"/>
  </r>
  <r>
    <n v="1000322"/>
    <s v="MATRIZ"/>
    <s v="URQUIZO VALDEZ MARIA JUANA"/>
    <n v="600764286"/>
    <n v="231000384"/>
    <s v="A"/>
    <m/>
    <n v="3"/>
    <s v="0.00"/>
    <s v="0.00"/>
    <s v="0.00"/>
    <s v="0.00"/>
    <s v="0.00"/>
    <s v="0.00"/>
    <x v="191"/>
    <x v="1"/>
    <x v="1"/>
    <s v="QUITO"/>
    <s v="COTOCOLLAO"/>
    <x v="0"/>
    <x v="0"/>
    <x v="0"/>
  </r>
  <r>
    <n v="1000323"/>
    <s v="MATRIZ"/>
    <s v="VEGA CAISA MARIA MELIDA"/>
    <n v="501742357"/>
    <n v="231000387"/>
    <s v="A"/>
    <m/>
    <n v="0.5"/>
    <s v="0.00"/>
    <s v="0.00"/>
    <s v="0.00"/>
    <s v="0.00"/>
    <s v="0.00"/>
    <s v="0.00"/>
    <x v="196"/>
    <x v="1"/>
    <x v="1"/>
    <s v="QUITO"/>
    <s v="COTOCOLLAO"/>
    <x v="0"/>
    <x v="0"/>
    <x v="0"/>
  </r>
  <r>
    <n v="1000324"/>
    <s v="MATRIZ"/>
    <s v="CAJAMARCA CHANGO MARIA AURORA"/>
    <n v="500403811"/>
    <n v="231000385"/>
    <s v="A"/>
    <m/>
    <n v="163.5"/>
    <s v="0.00"/>
    <s v="0.00"/>
    <s v="0.00"/>
    <s v="0.00"/>
    <s v="0.00"/>
    <s v="0.00"/>
    <x v="197"/>
    <x v="1"/>
    <x v="1"/>
    <s v="QUITO"/>
    <s v="COTOCOLLAO"/>
    <x v="0"/>
    <x v="0"/>
    <x v="0"/>
  </r>
  <r>
    <n v="1000325"/>
    <s v="MATRIZ"/>
    <s v="VALDEZ VALDEZ MARIA ROSALIA"/>
    <n v="601705254"/>
    <n v="231000386"/>
    <s v="A"/>
    <m/>
    <n v="15"/>
    <s v="0.00"/>
    <s v="0.00"/>
    <s v="0.00"/>
    <s v="0.00"/>
    <s v="0.00"/>
    <s v="0.00"/>
    <x v="64"/>
    <x v="3"/>
    <x v="1"/>
    <s v="QUITO"/>
    <s v="COTOCOLLAO"/>
    <x v="0"/>
    <x v="0"/>
    <x v="0"/>
  </r>
  <r>
    <n v="1000326"/>
    <s v="MATRIZ"/>
    <s v="RUMIÑAHUI VALDEZ MARIA ROSA"/>
    <n v="601522907"/>
    <n v="231000383"/>
    <s v="A"/>
    <m/>
    <n v="3"/>
    <s v="0.00"/>
    <s v="0.00"/>
    <s v="0.00"/>
    <s v="0.00"/>
    <s v="0.00"/>
    <s v="0.00"/>
    <x v="191"/>
    <x v="1"/>
    <x v="1"/>
    <s v="QUITO"/>
    <s v="COTOCOLLAO"/>
    <x v="0"/>
    <x v="0"/>
    <x v="0"/>
  </r>
  <r>
    <n v="1000327"/>
    <s v="MATRIZ"/>
    <s v="SIGUENCIA DELGADO CLAUDIO PAUL"/>
    <n v="1727984377"/>
    <n v="231000379"/>
    <s v="A"/>
    <m/>
    <n v="15"/>
    <s v="0.00"/>
    <s v="0.00"/>
    <s v="0.00"/>
    <s v="0.00"/>
    <s v="0.00"/>
    <s v="0.00"/>
    <x v="64"/>
    <x v="1"/>
    <x v="1"/>
    <s v="QUITO"/>
    <s v="COTOCOLLAO"/>
    <x v="0"/>
    <x v="1"/>
    <x v="1"/>
  </r>
  <r>
    <n v="1000328"/>
    <s v="MATRIZ"/>
    <s v="GUARACA URQUIZO ANA LUCIA"/>
    <n v="1717312837"/>
    <n v="231000388"/>
    <s v="A"/>
    <m/>
    <n v="1"/>
    <s v="0.00"/>
    <s v="0.00"/>
    <s v="0.00"/>
    <s v="0.00"/>
    <s v="0.00"/>
    <s v="0.00"/>
    <x v="157"/>
    <x v="1"/>
    <x v="0"/>
    <s v="RIOBAMBA"/>
    <s v="YARUQUIES"/>
    <x v="0"/>
    <x v="0"/>
    <x v="0"/>
  </r>
  <r>
    <n v="1000329"/>
    <s v="MATRIZ"/>
    <s v="VALDEZ RUMIÑAHUI EUSEBIO "/>
    <n v="1711741940"/>
    <n v="231000389"/>
    <s v="A"/>
    <m/>
    <n v="266"/>
    <s v="0.00"/>
    <s v="0.00"/>
    <s v="0.00"/>
    <s v="0.00"/>
    <s v="0.00"/>
    <s v="0.00"/>
    <x v="198"/>
    <x v="1"/>
    <x v="0"/>
    <s v="RIOBAMBA"/>
    <s v="YARUQUIES"/>
    <x v="0"/>
    <x v="0"/>
    <x v="1"/>
  </r>
  <r>
    <n v="1000330"/>
    <s v="MATRIZ"/>
    <s v="GAVICA SALVATIERRA MONICA JESUS"/>
    <n v="1203939838"/>
    <n v="231000390"/>
    <s v="A"/>
    <m/>
    <n v="1"/>
    <s v="0.00"/>
    <s v="0.00"/>
    <s v="0.00"/>
    <s v="0.00"/>
    <s v="0.00"/>
    <s v="0.00"/>
    <x v="157"/>
    <x v="1"/>
    <x v="1"/>
    <s v="QUITO"/>
    <s v="COTOCOLLAO"/>
    <x v="0"/>
    <x v="1"/>
    <x v="0"/>
  </r>
  <r>
    <n v="1000331"/>
    <s v="MATRIZ"/>
    <s v="GUAMAN TOMAMERA FRANCISCO "/>
    <n v="603404989"/>
    <n v="231000391"/>
    <s v="A"/>
    <m/>
    <n v="1"/>
    <s v="0.00"/>
    <s v="0.00"/>
    <s v="0.00"/>
    <s v="0.00"/>
    <s v="0.00"/>
    <s v="0.00"/>
    <x v="157"/>
    <x v="1"/>
    <x v="0"/>
    <s v="COLTA"/>
    <s v="SICALPA"/>
    <x v="0"/>
    <x v="0"/>
    <x v="1"/>
  </r>
  <r>
    <n v="1000332"/>
    <s v="MATRIZ"/>
    <s v="CUMIÑA URQUIZO JUAN CARLOS"/>
    <n v="602571788"/>
    <n v="231000502"/>
    <s v="A"/>
    <m/>
    <n v="241"/>
    <s v="0.00"/>
    <s v="0.00"/>
    <s v="0.00"/>
    <s v="0.00"/>
    <s v="0.00"/>
    <s v="0.00"/>
    <x v="199"/>
    <x v="1"/>
    <x v="0"/>
    <s v="RIOBAMBA"/>
    <s v="YARUQUIES"/>
    <x v="0"/>
    <x v="0"/>
    <x v="1"/>
  </r>
  <r>
    <n v="1000333"/>
    <s v="MATRIZ"/>
    <s v="SANCHEZ CRUZ CRISTIAN JAVIER"/>
    <n v="1717175416"/>
    <n v="231000392"/>
    <s v="A"/>
    <m/>
    <n v="23.24"/>
    <s v="0.00"/>
    <s v="0.00"/>
    <s v="0.00"/>
    <s v="0.00"/>
    <s v="0.00"/>
    <s v="0.00"/>
    <x v="200"/>
    <x v="0"/>
    <x v="1"/>
    <s v="QUITO"/>
    <s v="QUITO"/>
    <x v="0"/>
    <x v="0"/>
    <x v="1"/>
  </r>
  <r>
    <n v="1000334"/>
    <s v="MATRIZ"/>
    <s v="TOAZO LEINES ELVIA ESPERANZA"/>
    <n v="1706975446"/>
    <n v="231000394"/>
    <s v="A"/>
    <m/>
    <n v="337"/>
    <s v="0.00"/>
    <s v="0.00"/>
    <s v="0.00"/>
    <s v="0.00"/>
    <s v="0.00"/>
    <s v="0.00"/>
    <x v="201"/>
    <x v="1"/>
    <x v="1"/>
    <s v="QUITO"/>
    <s v="COTOCOLLAO"/>
    <x v="0"/>
    <x v="1"/>
    <x v="0"/>
  </r>
  <r>
    <n v="1000335"/>
    <s v="MATRIZ"/>
    <s v="HUARACA CONGACHA JOSE ."/>
    <n v="600837629"/>
    <n v="231000395"/>
    <s v="A"/>
    <m/>
    <n v="15"/>
    <s v="0.00"/>
    <s v="0.00"/>
    <s v="0.00"/>
    <s v="0.00"/>
    <s v="0.00"/>
    <s v="0.00"/>
    <x v="64"/>
    <x v="1"/>
    <x v="0"/>
    <s v="RIOBAMBA"/>
    <s v="YARUQUIES"/>
    <x v="0"/>
    <x v="0"/>
    <x v="1"/>
  </r>
  <r>
    <n v="1000336"/>
    <s v="MATRIZ"/>
    <s v="PRUNA CAÑAR EDUARDO RODRIGO"/>
    <n v="1708529639"/>
    <n v="231000396"/>
    <s v="A"/>
    <m/>
    <n v="43.3"/>
    <s v="0.00"/>
    <s v="0.00"/>
    <s v="0.00"/>
    <s v="0.00"/>
    <s v="0.00"/>
    <s v="0.00"/>
    <x v="202"/>
    <x v="1"/>
    <x v="1"/>
    <s v="QUITO"/>
    <s v="COTOCOLLAO"/>
    <x v="0"/>
    <x v="1"/>
    <x v="1"/>
  </r>
  <r>
    <n v="1000337"/>
    <s v="MATRIZ"/>
    <s v="CONDOR TREJO PATRICIO JAVIER"/>
    <n v="1714111208"/>
    <n v="231000398"/>
    <s v="A"/>
    <m/>
    <n v="273.5"/>
    <s v="0.00"/>
    <s v="0.00"/>
    <s v="0.00"/>
    <s v="0.00"/>
    <s v="0.00"/>
    <s v="0.00"/>
    <x v="203"/>
    <x v="0"/>
    <x v="1"/>
    <s v="QUITO"/>
    <s v="QUITO"/>
    <x v="0"/>
    <x v="1"/>
    <x v="1"/>
  </r>
  <r>
    <n v="1000338"/>
    <s v="MATRIZ"/>
    <s v="VINUEZA LOPEZ MARCELO JESUS"/>
    <n v="1002362349"/>
    <n v="231000399"/>
    <s v="A"/>
    <m/>
    <n v="15"/>
    <s v="0.00"/>
    <s v="0.00"/>
    <s v="0.00"/>
    <s v="0.00"/>
    <s v="0.00"/>
    <s v="0.00"/>
    <x v="64"/>
    <x v="0"/>
    <x v="10"/>
    <s v="IBARRA"/>
    <s v="SAN ANTONIO"/>
    <x v="1"/>
    <x v="1"/>
    <x v="1"/>
  </r>
  <r>
    <n v="1000339"/>
    <s v="MATRIZ"/>
    <s v="CAJAMARCA . JOSE ANTONIO"/>
    <n v="1706770441"/>
    <n v="231000400"/>
    <s v="A"/>
    <m/>
    <n v="180"/>
    <s v="0.00"/>
    <s v="0.00"/>
    <s v="0.00"/>
    <s v="0.00"/>
    <s v="0.00"/>
    <s v="0.00"/>
    <x v="204"/>
    <x v="1"/>
    <x v="1"/>
    <s v="QUITO"/>
    <s v="LLOA"/>
    <x v="1"/>
    <x v="1"/>
    <x v="1"/>
  </r>
  <r>
    <n v="1000340"/>
    <s v="MATRIZ"/>
    <s v="TOAZO LEINES MARIA HILDA"/>
    <n v="1705879508"/>
    <n v="231000401"/>
    <s v="A"/>
    <m/>
    <n v="128.4"/>
    <s v="0.00"/>
    <s v="0.00"/>
    <s v="0.00"/>
    <s v="0.00"/>
    <s v="0.00"/>
    <s v="0.00"/>
    <x v="205"/>
    <x v="1"/>
    <x v="1"/>
    <s v="QUITO"/>
    <s v="GONZALEZ SUAREZ"/>
    <x v="0"/>
    <x v="1"/>
    <x v="0"/>
  </r>
  <r>
    <n v="1000341"/>
    <s v="MATRIZ"/>
    <s v="VALDEZ RUMIÑAHUI MANUELA ."/>
    <n v="1728303486"/>
    <n v="231000402"/>
    <s v="A"/>
    <m/>
    <n v="15"/>
    <s v="0.00"/>
    <s v="0.00"/>
    <s v="0.00"/>
    <s v="0.00"/>
    <s v="0.00"/>
    <s v="0.00"/>
    <x v="64"/>
    <x v="1"/>
    <x v="1"/>
    <s v="QUITO"/>
    <s v="COTOCOLLAO"/>
    <x v="0"/>
    <x v="0"/>
    <x v="0"/>
  </r>
  <r>
    <n v="1000342"/>
    <s v="MATRIZ"/>
    <s v="FOGACHO NINABANDA NELSON GEOVANNY"/>
    <n v="1720436938"/>
    <n v="231000403"/>
    <s v="A"/>
    <m/>
    <n v="23.25"/>
    <s v="0.00"/>
    <s v="0.00"/>
    <s v="0.00"/>
    <s v="0.00"/>
    <s v="0.00"/>
    <s v="0.00"/>
    <x v="206"/>
    <x v="0"/>
    <x v="1"/>
    <s v="QUITO"/>
    <s v="GONZALEZ SUAREZ"/>
    <x v="0"/>
    <x v="1"/>
    <x v="1"/>
  </r>
  <r>
    <n v="1000343"/>
    <s v="MATRIZ"/>
    <s v="LLANGARI QUISHPE MARIA TERESA"/>
    <n v="1703776433"/>
    <n v="231000404"/>
    <s v="A"/>
    <m/>
    <n v="2"/>
    <s v="0.00"/>
    <s v="0.00"/>
    <s v="0.00"/>
    <s v="0.00"/>
    <s v="0.00"/>
    <s v="0.00"/>
    <x v="145"/>
    <x v="1"/>
    <x v="1"/>
    <s v="QUITO"/>
    <s v="GONZALEZ SUAREZ"/>
    <x v="0"/>
    <x v="1"/>
    <x v="0"/>
  </r>
  <r>
    <n v="1000344"/>
    <s v="MATRIZ"/>
    <s v="BOURZAC GUILLEN MARIA ELENA"/>
    <n v="1753445780"/>
    <n v="231000405"/>
    <s v="A"/>
    <m/>
    <n v="15"/>
    <s v="0.00"/>
    <s v="0.00"/>
    <s v="0.00"/>
    <s v="0.00"/>
    <s v="0.00"/>
    <s v="0.00"/>
    <x v="64"/>
    <x v="0"/>
    <x v="1"/>
    <s v="QUITO"/>
    <s v="QUITO"/>
    <x v="0"/>
    <x v="3"/>
    <x v="0"/>
  </r>
  <r>
    <n v="1000345"/>
    <s v="MATRIZ"/>
    <s v="TASAMBAY CONDOR JUAN ELIAS"/>
    <n v="1712420114"/>
    <n v="231000406"/>
    <s v="A"/>
    <m/>
    <n v="15"/>
    <s v="0.00"/>
    <s v="0.00"/>
    <s v="0.00"/>
    <s v="0.00"/>
    <s v="0.00"/>
    <s v="0.00"/>
    <x v="64"/>
    <x v="1"/>
    <x v="1"/>
    <s v="QUITO"/>
    <s v="CHILLOGALLO"/>
    <x v="0"/>
    <x v="0"/>
    <x v="1"/>
  </r>
  <r>
    <n v="1000346"/>
    <s v="MATRIZ"/>
    <s v="TASAMBAY CONDOR CARMEN AMELIA"/>
    <n v="1708683907"/>
    <n v="231000407"/>
    <s v="A"/>
    <m/>
    <n v="6"/>
    <s v="0.00"/>
    <s v="0.00"/>
    <s v="0.00"/>
    <s v="0.00"/>
    <s v="0.00"/>
    <s v="0.00"/>
    <x v="159"/>
    <x v="1"/>
    <x v="1"/>
    <s v="QUITO"/>
    <s v="SAN BLAS"/>
    <x v="0"/>
    <x v="0"/>
    <x v="0"/>
  </r>
  <r>
    <n v="1000348"/>
    <s v="MATRIZ"/>
    <s v="HUARACA URQUIZO ANA MARIA"/>
    <n v="1715315568"/>
    <n v="231000413"/>
    <s v="A"/>
    <m/>
    <n v="15"/>
    <s v="0.00"/>
    <s v="0.00"/>
    <s v="0.00"/>
    <s v="0.00"/>
    <s v="0.00"/>
    <s v="0.00"/>
    <x v="64"/>
    <x v="0"/>
    <x v="1"/>
    <s v="QUITO"/>
    <s v="COTOCOLLAO"/>
    <x v="0"/>
    <x v="0"/>
    <x v="0"/>
  </r>
  <r>
    <n v="1000349"/>
    <s v="MATRIZ"/>
    <s v="MULLO YUQUILEMA MARIA ROSA"/>
    <n v="1715921233"/>
    <n v="231000409"/>
    <s v="A"/>
    <m/>
    <n v="145"/>
    <s v="0.00"/>
    <s v="0.00"/>
    <s v="0.00"/>
    <s v="0.00"/>
    <s v="0.00"/>
    <s v="0.00"/>
    <x v="207"/>
    <x v="1"/>
    <x v="1"/>
    <s v="QUITO"/>
    <s v="COTOCOLLAO"/>
    <x v="0"/>
    <x v="0"/>
    <x v="0"/>
  </r>
  <r>
    <n v="1000350"/>
    <s v="MATRIZ"/>
    <s v="URQUIZO HUARACA LIZBETH ESTEFANIA"/>
    <n v="1725566903"/>
    <n v="231000410"/>
    <s v="A"/>
    <m/>
    <n v="87.5"/>
    <s v="0.00"/>
    <s v="0.00"/>
    <s v="0.00"/>
    <s v="0.00"/>
    <s v="0.00"/>
    <s v="0.00"/>
    <x v="208"/>
    <x v="0"/>
    <x v="1"/>
    <s v="QUITO"/>
    <s v="COTOCOLLAO"/>
    <x v="0"/>
    <x v="0"/>
    <x v="0"/>
  </r>
  <r>
    <n v="1000351"/>
    <s v="MATRIZ"/>
    <s v="URQUIZO RUMIÑAHUI MARTHA CECILIA"/>
    <n v="1722174818"/>
    <n v="231000411"/>
    <s v="A"/>
    <m/>
    <n v="15"/>
    <s v="0.00"/>
    <s v="0.00"/>
    <s v="0.00"/>
    <s v="0.00"/>
    <s v="0.00"/>
    <s v="0.00"/>
    <x v="64"/>
    <x v="1"/>
    <x v="0"/>
    <s v="RIOBAMBA"/>
    <s v="CACHA (CAB EN MACHANGARA)"/>
    <x v="1"/>
    <x v="0"/>
    <x v="0"/>
  </r>
  <r>
    <n v="1000352"/>
    <s v="MATRIZ"/>
    <s v="MASQUI TOAPANTA VERONICA PATRICIA"/>
    <n v="1720594132"/>
    <n v="231000412"/>
    <s v="A"/>
    <m/>
    <n v="1.25"/>
    <s v="0.00"/>
    <s v="0.00"/>
    <s v="0.00"/>
    <s v="0.00"/>
    <s v="0.00"/>
    <s v="0.00"/>
    <x v="209"/>
    <x v="1"/>
    <x v="1"/>
    <s v="QUITO"/>
    <s v="COTOCOLLAO"/>
    <x v="0"/>
    <x v="1"/>
    <x v="0"/>
  </r>
  <r>
    <n v="1000353"/>
    <s v="MATRIZ"/>
    <s v="URQUIZO URQUIZO MARIA JUANA"/>
    <n v="1710411339"/>
    <n v="231000414"/>
    <s v="A"/>
    <m/>
    <n v="177.5"/>
    <s v="0.00"/>
    <s v="0.00"/>
    <s v="0.00"/>
    <s v="0.00"/>
    <s v="0.00"/>
    <s v="0.00"/>
    <x v="210"/>
    <x v="1"/>
    <x v="1"/>
    <s v="QUITO"/>
    <s v="COTOCOLLAO"/>
    <x v="0"/>
    <x v="0"/>
    <x v="0"/>
  </r>
  <r>
    <n v="1000354"/>
    <s v="MATRIZ"/>
    <s v="PAGUAY GIRON SANDRA DEL ROCIO"/>
    <n v="603567256"/>
    <n v="231000415"/>
    <s v="A"/>
    <m/>
    <n v="14"/>
    <s v="0.00"/>
    <s v="0.00"/>
    <s v="0.00"/>
    <s v="0.00"/>
    <s v="0.00"/>
    <s v="0.00"/>
    <x v="211"/>
    <x v="0"/>
    <x v="0"/>
    <s v="RIOBAMBA"/>
    <s v="LIZARZABURU"/>
    <x v="0"/>
    <x v="1"/>
    <x v="0"/>
  </r>
  <r>
    <n v="1000355"/>
    <s v="MATRIZ"/>
    <s v="NIAMA CUTIUPALA SANDRA KARINA"/>
    <n v="604796201"/>
    <n v="231000416"/>
    <s v="A"/>
    <m/>
    <n v="15"/>
    <s v="0.00"/>
    <s v="0.00"/>
    <s v="0.00"/>
    <s v="0.00"/>
    <s v="0.00"/>
    <s v="0.00"/>
    <x v="64"/>
    <x v="0"/>
    <x v="0"/>
    <s v="RIOBAMBA"/>
    <s v="LIZARZABURU"/>
    <x v="0"/>
    <x v="0"/>
    <x v="0"/>
  </r>
  <r>
    <n v="1000356"/>
    <s v="MATRIZ"/>
    <s v="MOYA MUÑOZ LAURA MARINA"/>
    <n v="1714061825"/>
    <n v="231000417"/>
    <s v="A"/>
    <m/>
    <n v="1"/>
    <s v="0.00"/>
    <s v="0.00"/>
    <s v="0.00"/>
    <s v="0.00"/>
    <s v="0.00"/>
    <s v="0.00"/>
    <x v="157"/>
    <x v="1"/>
    <x v="1"/>
    <s v="QUITO"/>
    <s v="COTOCOLLAO"/>
    <x v="0"/>
    <x v="1"/>
    <x v="0"/>
  </r>
  <r>
    <n v="1000357"/>
    <s v="MATRIZ"/>
    <s v="TOAPANTA ARCOS MARIA MAGDALENA DE JESUS"/>
    <n v="501080436"/>
    <n v="231000418"/>
    <s v="A"/>
    <m/>
    <n v="19.88"/>
    <s v="0.00"/>
    <s v="0.00"/>
    <s v="0.00"/>
    <s v="0.00"/>
    <s v="0.00"/>
    <s v="0.00"/>
    <x v="212"/>
    <x v="1"/>
    <x v="1"/>
    <s v="QUITO"/>
    <s v="COTOCOLLAO"/>
    <x v="0"/>
    <x v="1"/>
    <x v="0"/>
  </r>
  <r>
    <n v="1000358"/>
    <s v="MATRIZ"/>
    <s v="URQUIZO URQUIZO MATEO BENJAMIN"/>
    <n v="1753452919"/>
    <n v="231000419"/>
    <s v="A"/>
    <m/>
    <n v="1"/>
    <s v="0.00"/>
    <s v="0.00"/>
    <s v="0.00"/>
    <s v="0.00"/>
    <s v="0.00"/>
    <s v="0.00"/>
    <x v="157"/>
    <x v="1"/>
    <x v="1"/>
    <s v="QUITO"/>
    <s v="COTOCOLLAO"/>
    <x v="0"/>
    <x v="0"/>
    <x v="0"/>
  </r>
  <r>
    <n v="1000359"/>
    <s v="MATRIZ"/>
    <s v="BUÑAY ROLDAN JUAN CARLOS"/>
    <n v="1724821416"/>
    <n v="231000422"/>
    <s v="A"/>
    <m/>
    <n v="313.75"/>
    <s v="0.00"/>
    <s v="0.00"/>
    <s v="0.00"/>
    <s v="0.00"/>
    <s v="0.00"/>
    <s v="0.00"/>
    <x v="213"/>
    <x v="1"/>
    <x v="1"/>
    <s v="QUITO"/>
    <s v="COTOCOLLAO"/>
    <x v="0"/>
    <x v="0"/>
    <x v="1"/>
  </r>
  <r>
    <n v="1000361"/>
    <s v="MATRIZ"/>
    <s v="COYAGO DIAZ MAYRA SOLEDAD"/>
    <n v="1719390054"/>
    <n v="231000424"/>
    <s v="A"/>
    <m/>
    <n v="23"/>
    <s v="0.00"/>
    <s v="0.00"/>
    <s v="0.00"/>
    <s v="0.00"/>
    <s v="0.00"/>
    <s v="0.00"/>
    <x v="214"/>
    <x v="4"/>
    <x v="1"/>
    <s v="QUITO"/>
    <s v="COTOCOLLAO"/>
    <x v="0"/>
    <x v="1"/>
    <x v="0"/>
  </r>
  <r>
    <n v="1000362"/>
    <s v="MATRIZ"/>
    <s v="VALENTE ATUPAÑA MARTHA CECILIA"/>
    <n v="604393876"/>
    <n v="231000425"/>
    <s v="A"/>
    <m/>
    <n v="187.86"/>
    <s v="0.00"/>
    <s v="0.00"/>
    <s v="0.00"/>
    <s v="0.00"/>
    <s v="0.00"/>
    <s v="0.00"/>
    <x v="215"/>
    <x v="1"/>
    <x v="0"/>
    <s v="COLTA"/>
    <s v="COLUMBE"/>
    <x v="1"/>
    <x v="0"/>
    <x v="0"/>
  </r>
  <r>
    <n v="1000363"/>
    <s v="MATRIZ"/>
    <s v="GALLARDO QUINGATUÑA CARLOS FABIAN"/>
    <n v="602683401"/>
    <n v="231000426"/>
    <s v="A"/>
    <m/>
    <n v="15"/>
    <s v="0.00"/>
    <s v="0.00"/>
    <s v="0.00"/>
    <s v="0.00"/>
    <s v="0.00"/>
    <s v="0.00"/>
    <x v="64"/>
    <x v="4"/>
    <x v="0"/>
    <s v="RIOBAMBA"/>
    <s v="VELOZ"/>
    <x v="0"/>
    <x v="1"/>
    <x v="1"/>
  </r>
  <r>
    <n v="1000364"/>
    <s v="MATRIZ"/>
    <s v="YUQUILEMA MOYA MARCELA STEFANIA"/>
    <n v="1729115863"/>
    <n v="231000427"/>
    <s v="A"/>
    <m/>
    <n v="1"/>
    <s v="0.00"/>
    <s v="0.00"/>
    <s v="0.00"/>
    <s v="0.00"/>
    <s v="0.00"/>
    <s v="0.00"/>
    <x v="157"/>
    <x v="0"/>
    <x v="1"/>
    <s v="QUITO"/>
    <s v="COTOCOLLAO"/>
    <x v="0"/>
    <x v="0"/>
    <x v="0"/>
  </r>
  <r>
    <n v="1000365"/>
    <s v="MATRIZ"/>
    <s v="CARRILLO TASAMBAY MARIA MICAELA"/>
    <n v="1721152583"/>
    <n v="231000428"/>
    <s v="A"/>
    <m/>
    <n v="40"/>
    <s v="0.00"/>
    <s v="0.00"/>
    <s v="0.00"/>
    <s v="0.00"/>
    <s v="0.00"/>
    <s v="0.00"/>
    <x v="85"/>
    <x v="1"/>
    <x v="1"/>
    <s v="QUITO"/>
    <s v="COTOCOLLAO"/>
    <x v="0"/>
    <x v="0"/>
    <x v="0"/>
  </r>
  <r>
    <n v="1000366"/>
    <s v="MATRIZ"/>
    <s v="MORA JARRIN FRANKLIN OSWALDO"/>
    <n v="1707496921"/>
    <n v="231000429"/>
    <s v="A"/>
    <m/>
    <n v="15"/>
    <s v="0.00"/>
    <s v="0.00"/>
    <s v="0.00"/>
    <s v="0.00"/>
    <s v="0.00"/>
    <s v="0.00"/>
    <x v="64"/>
    <x v="1"/>
    <x v="1"/>
    <s v="QUITO"/>
    <s v="GONZALEZ SUAREZ"/>
    <x v="0"/>
    <x v="1"/>
    <x v="1"/>
  </r>
  <r>
    <n v="1000367"/>
    <s v="MATRIZ"/>
    <s v="BUÑAY ROLDAN ROSA ADRIANA"/>
    <n v="605736537"/>
    <n v="231000430"/>
    <s v="A"/>
    <m/>
    <n v="15"/>
    <s v="0.00"/>
    <s v="0.00"/>
    <s v="0.00"/>
    <s v="0.00"/>
    <s v="0.00"/>
    <s v="0.00"/>
    <x v="64"/>
    <x v="1"/>
    <x v="0"/>
    <s v="RIOBAMBA"/>
    <s v="LICAN"/>
    <x v="1"/>
    <x v="0"/>
    <x v="0"/>
  </r>
  <r>
    <n v="1000368"/>
    <s v="MATRIZ"/>
    <s v="GUAIPACHA YUMICEBA LUZ MARIA"/>
    <n v="604820829"/>
    <n v="231000431"/>
    <s v="A"/>
    <m/>
    <n v="6"/>
    <s v="0.00"/>
    <s v="0.00"/>
    <s v="0.00"/>
    <s v="0.00"/>
    <s v="0.00"/>
    <s v="0.00"/>
    <x v="159"/>
    <x v="1"/>
    <x v="0"/>
    <s v="RIOBAMBA"/>
    <s v="VELOZ"/>
    <x v="0"/>
    <x v="0"/>
    <x v="0"/>
  </r>
  <r>
    <n v="1000369"/>
    <s v="MATRIZ"/>
    <s v="QUIROLA MONDRAGON KAREN NICOLE"/>
    <n v="1727443150"/>
    <n v="231000432"/>
    <s v="A"/>
    <m/>
    <n v="15"/>
    <s v="0.00"/>
    <s v="0.00"/>
    <s v="0.00"/>
    <s v="0.00"/>
    <s v="0.00"/>
    <s v="0.00"/>
    <x v="64"/>
    <x v="2"/>
    <x v="1"/>
    <s v="QUITO"/>
    <s v="SAN BLAS"/>
    <x v="0"/>
    <x v="1"/>
    <x v="0"/>
  </r>
  <r>
    <n v="1000370"/>
    <s v="MATRIZ"/>
    <s v="PAGUAY YAMBAY SEGUNDO VICENTE "/>
    <n v="601245038"/>
    <n v="231000433"/>
    <s v="A"/>
    <m/>
    <n v="149.58000000000001"/>
    <s v="0.00"/>
    <s v="0.00"/>
    <s v="0.00"/>
    <s v="0.00"/>
    <s v="0.00"/>
    <s v="0.00"/>
    <x v="216"/>
    <x v="1"/>
    <x v="0"/>
    <s v="RIOBAMBA"/>
    <s v="LIZARZABURU"/>
    <x v="0"/>
    <x v="1"/>
    <x v="1"/>
  </r>
  <r>
    <n v="1000371"/>
    <s v="MATRIZ"/>
    <s v="GUSQUI GUSQUI JUAN MANUEL"/>
    <n v="601899545"/>
    <n v="231000434"/>
    <s v="A"/>
    <m/>
    <s v="0.00"/>
    <s v="0.00"/>
    <s v="0.00"/>
    <s v="0.00"/>
    <s v="0.00"/>
    <s v="0.00"/>
    <s v="0.00"/>
    <x v="25"/>
    <x v="1"/>
    <x v="0"/>
    <s v="GUANO"/>
    <s v="EL ROSARIO"/>
    <x v="1"/>
    <x v="1"/>
    <x v="1"/>
  </r>
  <r>
    <n v="1000372"/>
    <s v="MATRIZ"/>
    <s v="MONDRAGON SIMONS TATIANA LORENA"/>
    <n v="1716991755"/>
    <n v="231000435"/>
    <s v="A"/>
    <m/>
    <n v="15"/>
    <s v="0.00"/>
    <s v="0.00"/>
    <s v="0.00"/>
    <s v="0.00"/>
    <s v="0.00"/>
    <s v="0.00"/>
    <x v="64"/>
    <x v="0"/>
    <x v="1"/>
    <s v="QUITO"/>
    <s v="SAN BLAS"/>
    <x v="0"/>
    <x v="1"/>
    <x v="0"/>
  </r>
  <r>
    <n v="1000373"/>
    <s v="MATRIZ"/>
    <s v="CABAY CARRILLO JOSSELYN PATRICIA"/>
    <n v="1726525205"/>
    <n v="231000436"/>
    <s v="A"/>
    <m/>
    <n v="12.16"/>
    <s v="0.00"/>
    <s v="0.00"/>
    <s v="0.00"/>
    <s v="0.00"/>
    <s v="0.00"/>
    <s v="0.00"/>
    <x v="217"/>
    <x v="0"/>
    <x v="1"/>
    <s v="QUITO"/>
    <s v="LA LIBERTAD"/>
    <x v="1"/>
    <x v="0"/>
    <x v="0"/>
  </r>
  <r>
    <n v="1000374"/>
    <s v="MATRIZ"/>
    <s v="PILCO MOROCHO LUIS RAFAEL"/>
    <n v="603411000"/>
    <n v="231000437"/>
    <s v="A"/>
    <m/>
    <n v="15"/>
    <s v="0.00"/>
    <s v="0.00"/>
    <s v="0.00"/>
    <s v="0.00"/>
    <s v="0.00"/>
    <s v="0.00"/>
    <x v="64"/>
    <x v="1"/>
    <x v="0"/>
    <s v="RIOBAMBA"/>
    <s v="VELOZ"/>
    <x v="0"/>
    <x v="1"/>
    <x v="1"/>
  </r>
  <r>
    <n v="1000376"/>
    <s v="MATRIZ"/>
    <s v="QUISHPE BARAHONA CONSUELO DEL PILAR "/>
    <n v="1708376197"/>
    <n v="231000439"/>
    <s v="A"/>
    <m/>
    <s v="0.00"/>
    <s v="0.00"/>
    <s v="0.00"/>
    <s v="0.00"/>
    <s v="0.00"/>
    <s v="0.00"/>
    <s v="0.00"/>
    <x v="25"/>
    <x v="1"/>
    <x v="1"/>
    <s v="QUITO"/>
    <s v="GONZALEZ SUAREZ"/>
    <x v="0"/>
    <x v="1"/>
    <x v="0"/>
  </r>
  <r>
    <n v="1000377"/>
    <s v="MATRIZ"/>
    <s v="URQUIZO TIUPUL ANA "/>
    <n v="601122377"/>
    <n v="231000440"/>
    <s v="A"/>
    <m/>
    <n v="363.01"/>
    <s v="0.00"/>
    <s v="0.00"/>
    <s v="0.00"/>
    <s v="0.00"/>
    <s v="0.00"/>
    <s v="0.00"/>
    <x v="218"/>
    <x v="1"/>
    <x v="0"/>
    <s v="RIOBAMBA"/>
    <s v="YARUQUIES"/>
    <x v="0"/>
    <x v="0"/>
    <x v="0"/>
  </r>
  <r>
    <n v="1000378"/>
    <s v="MATRIZ"/>
    <s v="TIPAN AUCANSHALA LUZ MARIA"/>
    <n v="604837393"/>
    <n v="231000993"/>
    <s v="A"/>
    <m/>
    <n v="69.239999999999995"/>
    <s v="0.00"/>
    <s v="0.00"/>
    <s v="0.00"/>
    <s v="0.00"/>
    <s v="0.00"/>
    <s v="0.00"/>
    <x v="219"/>
    <x v="1"/>
    <x v="0"/>
    <s v="ALAUSI"/>
    <s v="TIXAN"/>
    <x v="1"/>
    <x v="0"/>
    <x v="0"/>
  </r>
  <r>
    <n v="1000379"/>
    <s v="MATRIZ"/>
    <s v="LUNA FLORES NELSON OSWALDO"/>
    <n v="1702999218"/>
    <n v="231000442"/>
    <s v="A"/>
    <m/>
    <n v="64"/>
    <s v="0.00"/>
    <s v="0.00"/>
    <s v="0.00"/>
    <s v="0.00"/>
    <s v="0.00"/>
    <s v="0.00"/>
    <x v="220"/>
    <x v="0"/>
    <x v="1"/>
    <s v="QUITO"/>
    <s v="COTOCOLLAO"/>
    <x v="0"/>
    <x v="1"/>
    <x v="1"/>
  </r>
  <r>
    <n v="1000380"/>
    <s v="MATRIZ"/>
    <s v="RONDAL TUNBAICO LUIS MARCELO"/>
    <n v="1711425106"/>
    <n v="231000443"/>
    <s v="A"/>
    <m/>
    <n v="68.430000000000007"/>
    <s v="0.00"/>
    <s v="0.00"/>
    <s v="0.00"/>
    <s v="0.00"/>
    <s v="0.00"/>
    <s v="0.00"/>
    <x v="221"/>
    <x v="0"/>
    <x v="1"/>
    <s v="QUITO"/>
    <s v="COTOCOLLAO"/>
    <x v="0"/>
    <x v="1"/>
    <x v="1"/>
  </r>
  <r>
    <n v="1000381"/>
    <s v="MATRIZ"/>
    <s v="RIVADENEIRA QUINTERO ALEXANDER WLADIMIR"/>
    <n v="1714122049"/>
    <n v="231000444"/>
    <s v="A"/>
    <m/>
    <n v="97.05"/>
    <s v="0.00"/>
    <s v="0.00"/>
    <s v="0.00"/>
    <s v="0.00"/>
    <s v="0.00"/>
    <s v="0.00"/>
    <x v="222"/>
    <x v="0"/>
    <x v="1"/>
    <s v="QUITO"/>
    <s v="COTOCOLLAO"/>
    <x v="0"/>
    <x v="1"/>
    <x v="1"/>
  </r>
  <r>
    <n v="1000382"/>
    <s v="MATRIZ"/>
    <s v="ASOCIACION DE SUBOFICIALES EN SERVICIO PASIVO PATRIA"/>
    <n v="691722341001"/>
    <n v="231001875"/>
    <s v="A"/>
    <m/>
    <n v="50"/>
    <s v="0.00"/>
    <s v="0.00"/>
    <s v="0.00"/>
    <s v="0.00"/>
    <s v="0.00"/>
    <s v="0.00"/>
    <x v="2"/>
    <x v="0"/>
    <x v="0"/>
    <s v="RIOBAMBA"/>
    <s v="RIOBAMBA"/>
    <x v="0"/>
    <x v="1"/>
    <x v="1"/>
  </r>
  <r>
    <n v="1000383"/>
    <s v="MATRIZ"/>
    <s v="TOPANTA PILLAJO MARIA TRANSITO AMADA"/>
    <n v="1702730977"/>
    <n v="231000445"/>
    <s v="A"/>
    <m/>
    <n v="15"/>
    <s v="0.00"/>
    <s v="0.00"/>
    <s v="0.00"/>
    <s v="0.00"/>
    <s v="0.00"/>
    <s v="0.00"/>
    <x v="64"/>
    <x v="1"/>
    <x v="1"/>
    <s v="QUITO"/>
    <s v="CALDERON (CARAPUNGO)"/>
    <x v="1"/>
    <x v="1"/>
    <x v="0"/>
  </r>
  <r>
    <n v="1000385"/>
    <s v="MATRIZ"/>
    <s v="CEDEÑO GUADAMUTH JULIAN ANDRES"/>
    <n v="1725292807"/>
    <n v="231000446"/>
    <s v="A"/>
    <m/>
    <n v="24.18"/>
    <s v="0.00"/>
    <s v="0.00"/>
    <s v="0.00"/>
    <s v="0.00"/>
    <s v="0.00"/>
    <s v="0.00"/>
    <x v="223"/>
    <x v="2"/>
    <x v="5"/>
    <s v="GUAYAQUIL"/>
    <s v="CARBO (CONCEPCION)"/>
    <x v="0"/>
    <x v="1"/>
    <x v="1"/>
  </r>
  <r>
    <n v="1000386"/>
    <s v="MATRIZ"/>
    <s v="QUISHPE BARAHONA MARTHA FABIOLA"/>
    <n v="1705416020"/>
    <n v="231000448"/>
    <s v="A"/>
    <m/>
    <n v="175"/>
    <s v="0.00"/>
    <s v="0.00"/>
    <s v="0.00"/>
    <s v="0.00"/>
    <s v="0.00"/>
    <s v="0.00"/>
    <x v="224"/>
    <x v="1"/>
    <x v="1"/>
    <s v="QUITO"/>
    <s v="COTOCOLLAO"/>
    <x v="0"/>
    <x v="1"/>
    <x v="0"/>
  </r>
  <r>
    <n v="1000387"/>
    <s v="MATRIZ"/>
    <s v="CHICAIZA TENESACA DAVID SANTIAGO"/>
    <n v="605176312"/>
    <n v="231000449"/>
    <s v="A"/>
    <m/>
    <n v="245"/>
    <s v="0.00"/>
    <s v="0.00"/>
    <s v="0.00"/>
    <s v="0.00"/>
    <s v="0.00"/>
    <s v="0.00"/>
    <x v="225"/>
    <x v="2"/>
    <x v="0"/>
    <s v="RIOBAMBA"/>
    <s v="YARUQUIES"/>
    <x v="0"/>
    <x v="0"/>
    <x v="1"/>
  </r>
  <r>
    <n v="1000388"/>
    <s v="MATRIZ"/>
    <s v="CHICAIZA TENESACA RUBEN TOBIAS"/>
    <n v="604393629"/>
    <n v="231000450"/>
    <s v="A"/>
    <m/>
    <n v="120"/>
    <s v="0.00"/>
    <s v="0.00"/>
    <s v="0.00"/>
    <s v="0.00"/>
    <s v="0.00"/>
    <s v="0.00"/>
    <x v="226"/>
    <x v="2"/>
    <x v="0"/>
    <s v="RIOBAMBA"/>
    <s v="YARUQUIES"/>
    <x v="0"/>
    <x v="0"/>
    <x v="1"/>
  </r>
  <r>
    <n v="1000389"/>
    <s v="MATRIZ"/>
    <s v="HERRERA LLAMUCA JUAN CARLOS"/>
    <n v="603185588"/>
    <n v="231000451"/>
    <s v="A"/>
    <m/>
    <n v="10"/>
    <s v="0.00"/>
    <s v="0.00"/>
    <s v="0.00"/>
    <s v="0.00"/>
    <s v="0.00"/>
    <s v="0.00"/>
    <x v="227"/>
    <x v="2"/>
    <x v="0"/>
    <s v="RIOBAMBA"/>
    <s v="VELOZ"/>
    <x v="0"/>
    <x v="1"/>
    <x v="1"/>
  </r>
  <r>
    <n v="1000390"/>
    <s v="MATRIZ"/>
    <s v="GRANIZO HEREDIA JOSE FERNANDO"/>
    <n v="1726863507"/>
    <n v="231000452"/>
    <s v="A"/>
    <m/>
    <n v="15"/>
    <s v="0.00"/>
    <s v="0.00"/>
    <s v="0.00"/>
    <s v="0.00"/>
    <s v="0.00"/>
    <s v="0.00"/>
    <x v="64"/>
    <x v="0"/>
    <x v="0"/>
    <s v="RIOBAMBA"/>
    <s v="CACHA (CAB EN MACHANGARA)"/>
    <x v="1"/>
    <x v="1"/>
    <x v="1"/>
  </r>
  <r>
    <n v="1000391"/>
    <s v="MATRIZ"/>
    <s v="VALDEZ URQUIZO SANDRA ELENA"/>
    <n v="1724551997"/>
    <n v="231000453"/>
    <s v="A"/>
    <m/>
    <n v="211.92"/>
    <s v="0.00"/>
    <s v="0.00"/>
    <s v="0.00"/>
    <s v="0.00"/>
    <s v="0.00"/>
    <s v="0.00"/>
    <x v="228"/>
    <x v="0"/>
    <x v="1"/>
    <s v="QUITO"/>
    <s v="COTOCOLLAO"/>
    <x v="0"/>
    <x v="0"/>
    <x v="0"/>
  </r>
  <r>
    <n v="1000392"/>
    <s v="MATRIZ"/>
    <s v="DE LA CRUZ INLAGO MARIA GEORGINA"/>
    <n v="1001827730"/>
    <n v="231000454"/>
    <s v="A"/>
    <m/>
    <n v="500"/>
    <s v="0.00"/>
    <s v="0.00"/>
    <s v="0.00"/>
    <s v="0.00"/>
    <s v="0.00"/>
    <s v="0.00"/>
    <x v="229"/>
    <x v="5"/>
    <x v="10"/>
    <s v="OTAVALO"/>
    <s v="GONZALEZ SUAREZ"/>
    <x v="0"/>
    <x v="0"/>
    <x v="0"/>
  </r>
  <r>
    <n v="1000393"/>
    <s v="MATRIZ"/>
    <s v="CABASCANGO DE LA CRUZ LIZA MAYELIN"/>
    <n v="1724433733"/>
    <n v="231000455"/>
    <s v="A"/>
    <m/>
    <s v="1,015,12"/>
    <s v="0.00"/>
    <s v="0.00"/>
    <s v="0.00"/>
    <s v="0.00"/>
    <s v="0.00"/>
    <s v="0.00"/>
    <x v="230"/>
    <x v="0"/>
    <x v="1"/>
    <s v="QUITO"/>
    <s v="SAN BLAS"/>
    <x v="0"/>
    <x v="0"/>
    <x v="0"/>
  </r>
  <r>
    <n v="1000394"/>
    <s v="MATRIZ"/>
    <s v="RONDAL SANCHEZ BYRON GUSTAVO"/>
    <n v="1719899054"/>
    <n v="231000456"/>
    <s v="A"/>
    <m/>
    <n v="56.59"/>
    <s v="0.00"/>
    <s v="0.00"/>
    <s v="0.00"/>
    <s v="0.00"/>
    <s v="0.00"/>
    <s v="0.00"/>
    <x v="231"/>
    <x v="0"/>
    <x v="1"/>
    <s v="QUITO"/>
    <s v="COTOCOLLAO"/>
    <x v="0"/>
    <x v="1"/>
    <x v="1"/>
  </r>
  <r>
    <n v="1000396"/>
    <s v="MATRIZ"/>
    <s v="PILCA CAIZA CESAR AGUSTO"/>
    <n v="1706879028"/>
    <n v="231000457"/>
    <s v="A"/>
    <m/>
    <n v="15"/>
    <s v="0.00"/>
    <s v="0.00"/>
    <s v="0.00"/>
    <s v="0.00"/>
    <s v="0.00"/>
    <s v="0.00"/>
    <x v="64"/>
    <x v="1"/>
    <x v="1"/>
    <s v="QUITO"/>
    <s v="COTOCOLLAO"/>
    <x v="0"/>
    <x v="1"/>
    <x v="1"/>
  </r>
  <r>
    <n v="1000397"/>
    <s v="MATRIZ"/>
    <s v="MOROCHO YUMICEBA LORENZO ."/>
    <n v="603385790"/>
    <n v="231000459"/>
    <s v="A"/>
    <m/>
    <n v="40"/>
    <s v="0.00"/>
    <s v="0.00"/>
    <s v="0.00"/>
    <s v="0.00"/>
    <s v="0.00"/>
    <s v="0.00"/>
    <x v="85"/>
    <x v="1"/>
    <x v="1"/>
    <s v="QUITO"/>
    <s v="SAN BLAS"/>
    <x v="0"/>
    <x v="0"/>
    <x v="0"/>
  </r>
  <r>
    <n v="1000398"/>
    <s v="MATRIZ"/>
    <s v="RONDAL TUMBAICO VICTOR HUGO"/>
    <n v="1716037989"/>
    <n v="231000460"/>
    <s v="A"/>
    <m/>
    <n v="2.0499999999999998"/>
    <s v="0.00"/>
    <s v="0.00"/>
    <s v="0.00"/>
    <s v="0.00"/>
    <s v="0.00"/>
    <s v="0.00"/>
    <x v="232"/>
    <x v="0"/>
    <x v="1"/>
    <s v="QUITO"/>
    <s v="COTOCOLLAO"/>
    <x v="0"/>
    <x v="1"/>
    <x v="1"/>
  </r>
  <r>
    <n v="1000399"/>
    <s v="MATRIZ"/>
    <s v="MORENO MORALES JHON ALEJANDRO"/>
    <n v="1759015215"/>
    <n v="231000461"/>
    <s v="A"/>
    <m/>
    <n v="27.25"/>
    <s v="0.00"/>
    <s v="0.00"/>
    <s v="0.00"/>
    <s v="0.00"/>
    <s v="0.00"/>
    <s v="0.00"/>
    <x v="233"/>
    <x v="2"/>
    <x v="0"/>
    <s v="RIOBAMBA"/>
    <s v="LIZARZABURU"/>
    <x v="0"/>
    <x v="4"/>
    <x v="1"/>
  </r>
  <r>
    <n v="1000400"/>
    <s v="MATRIZ"/>
    <s v="ILLAPA BUÑAY GLADYS ISABEL"/>
    <n v="602634636"/>
    <n v="231000462"/>
    <s v="A"/>
    <m/>
    <n v="15"/>
    <s v="0.00"/>
    <s v="0.00"/>
    <s v="0.00"/>
    <s v="0.00"/>
    <s v="0.00"/>
    <s v="0.00"/>
    <x v="64"/>
    <x v="1"/>
    <x v="0"/>
    <s v="GUAMOTE"/>
    <s v="GUAMOTE"/>
    <x v="0"/>
    <x v="0"/>
    <x v="0"/>
  </r>
  <r>
    <n v="1000401"/>
    <s v="MATRIZ"/>
    <s v="CHUQUIMARCA CUÑAS JUAN "/>
    <n v="604846097"/>
    <n v="231000463"/>
    <s v="A"/>
    <m/>
    <n v="15"/>
    <s v="0.00"/>
    <s v="0.00"/>
    <s v="0.00"/>
    <s v="0.00"/>
    <s v="0.00"/>
    <s v="0.00"/>
    <x v="64"/>
    <x v="1"/>
    <x v="0"/>
    <s v="GUAMOTE"/>
    <s v="PALMIRA"/>
    <x v="1"/>
    <x v="0"/>
    <x v="1"/>
  </r>
  <r>
    <n v="1000402"/>
    <s v="MATRIZ"/>
    <s v="AVILA CHOEZ DARWIN JOSE"/>
    <n v="1714087614"/>
    <n v="231000464"/>
    <s v="A"/>
    <m/>
    <n v="15"/>
    <s v="0.00"/>
    <s v="0.00"/>
    <s v="0.00"/>
    <s v="0.00"/>
    <s v="0.00"/>
    <s v="0.00"/>
    <x v="64"/>
    <x v="1"/>
    <x v="5"/>
    <s v="EL EMPALME"/>
    <s v="EL ROSARIO"/>
    <x v="1"/>
    <x v="1"/>
    <x v="1"/>
  </r>
  <r>
    <n v="1000403"/>
    <s v="MATRIZ"/>
    <s v="CARRILLO URQUIZO MARIA "/>
    <n v="1714618293"/>
    <n v="231000465"/>
    <s v="A"/>
    <m/>
    <n v="1"/>
    <s v="0.00"/>
    <s v="0.00"/>
    <s v="0.00"/>
    <s v="0.00"/>
    <s v="0.00"/>
    <s v="0.00"/>
    <x v="157"/>
    <x v="1"/>
    <x v="1"/>
    <s v="QUITO"/>
    <s v="COTOCOLLAO"/>
    <x v="0"/>
    <x v="0"/>
    <x v="0"/>
  </r>
  <r>
    <n v="1000404"/>
    <s v="MATRIZ"/>
    <s v="PONCE ALARCON LAILA CARLOTA"/>
    <n v="602390346"/>
    <n v="231000466"/>
    <s v="A"/>
    <m/>
    <n v="15"/>
    <s v="0.00"/>
    <s v="0.00"/>
    <s v="0.00"/>
    <s v="0.00"/>
    <s v="0.00"/>
    <s v="0.00"/>
    <x v="64"/>
    <x v="2"/>
    <x v="0"/>
    <s v="RIOBAMBA"/>
    <s v="VELOZ"/>
    <x v="0"/>
    <x v="1"/>
    <x v="0"/>
  </r>
  <r>
    <n v="1000405"/>
    <s v="MATRIZ"/>
    <s v="LEINES SEMANATE PETRONA JUANA"/>
    <n v="1704812245"/>
    <n v="231000467"/>
    <s v="A"/>
    <m/>
    <n v="292.14"/>
    <s v="0.00"/>
    <s v="0.00"/>
    <s v="0.00"/>
    <s v="0.00"/>
    <s v="0.00"/>
    <s v="0.00"/>
    <x v="234"/>
    <x v="1"/>
    <x v="1"/>
    <s v="QUITO"/>
    <s v="COTOCOLLAO"/>
    <x v="0"/>
    <x v="1"/>
    <x v="0"/>
  </r>
  <r>
    <n v="1000406"/>
    <s v="MATRIZ"/>
    <s v="ROMERO LLANGARI DANIEL RICARDO"/>
    <n v="1721480976"/>
    <n v="231000468"/>
    <s v="A"/>
    <m/>
    <s v="0.00"/>
    <s v="0.00"/>
    <s v="0.00"/>
    <s v="0.00"/>
    <s v="0.00"/>
    <s v="0.00"/>
    <s v="0.00"/>
    <x v="25"/>
    <x v="1"/>
    <x v="1"/>
    <s v="QUITO"/>
    <s v="COTOCOLLAO"/>
    <x v="0"/>
    <x v="1"/>
    <x v="1"/>
  </r>
  <r>
    <n v="1000407"/>
    <s v="MATRIZ"/>
    <s v="CURICHO LLANGARI SANDRA VALERIA"/>
    <n v="1713234233"/>
    <n v="231000469"/>
    <s v="A"/>
    <m/>
    <n v="45.94"/>
    <s v="0.00"/>
    <s v="0.00"/>
    <s v="0.00"/>
    <s v="0.00"/>
    <s v="0.00"/>
    <s v="0.00"/>
    <x v="235"/>
    <x v="1"/>
    <x v="1"/>
    <s v="QUITO"/>
    <s v="COTOCOLLAO"/>
    <x v="0"/>
    <x v="1"/>
    <x v="0"/>
  </r>
  <r>
    <n v="1000408"/>
    <s v="MATRIZ"/>
    <s v="BASTIDAS OBANDO CARLOS HERIBERTO"/>
    <n v="1705541157"/>
    <n v="231000471"/>
    <s v="A"/>
    <m/>
    <n v="47.5"/>
    <s v="0.00"/>
    <s v="0.00"/>
    <s v="0.00"/>
    <s v="0.00"/>
    <s v="0.00"/>
    <s v="0.00"/>
    <x v="183"/>
    <x v="1"/>
    <x v="1"/>
    <s v="QUITO"/>
    <s v="COTOCOLLAO"/>
    <x v="0"/>
    <x v="1"/>
    <x v="1"/>
  </r>
  <r>
    <n v="1000409"/>
    <s v="MATRIZ"/>
    <s v="SALDAÑA PULLATAXI NELLY GABRIELA"/>
    <n v="1718534389"/>
    <n v="231000472"/>
    <s v="A"/>
    <m/>
    <n v="15"/>
    <s v="0.00"/>
    <s v="0.00"/>
    <s v="0.00"/>
    <s v="0.00"/>
    <s v="0.00"/>
    <s v="0.00"/>
    <x v="64"/>
    <x v="0"/>
    <x v="1"/>
    <s v="QUITO"/>
    <s v="COTOCOLLAO"/>
    <x v="0"/>
    <x v="0"/>
    <x v="0"/>
  </r>
  <r>
    <n v="1000410"/>
    <s v="MATRIZ"/>
    <s v="MORENO MARIA CECILIA"/>
    <n v="1703760742"/>
    <n v="231000473"/>
    <s v="A"/>
    <m/>
    <n v="31.25"/>
    <s v="0.00"/>
    <s v="0.00"/>
    <s v="0.00"/>
    <s v="0.00"/>
    <s v="0.00"/>
    <s v="0.00"/>
    <x v="170"/>
    <x v="1"/>
    <x v="1"/>
    <s v="QUITO"/>
    <s v="COTOCOLLAO"/>
    <x v="0"/>
    <x v="1"/>
    <x v="0"/>
  </r>
  <r>
    <n v="1000411"/>
    <s v="MATRIZ"/>
    <s v="ASIMBAYA HIPO PATRICIO RUBEN"/>
    <n v="1714383344"/>
    <n v="231000474"/>
    <s v="A"/>
    <m/>
    <n v="18.5"/>
    <s v="0.00"/>
    <s v="0.00"/>
    <s v="0.00"/>
    <s v="0.00"/>
    <s v="0.00"/>
    <s v="0.00"/>
    <x v="236"/>
    <x v="0"/>
    <x v="1"/>
    <s v="QUITO"/>
    <s v="COTOCOLLAO"/>
    <x v="0"/>
    <x v="1"/>
    <x v="1"/>
  </r>
  <r>
    <n v="1000412"/>
    <s v="MATRIZ"/>
    <s v="ROBALINO PEREZ SEGUNDO MARCELO"/>
    <n v="1708064090"/>
    <n v="231000475"/>
    <s v="A"/>
    <m/>
    <n v="84.38"/>
    <s v="0.00"/>
    <s v="0.00"/>
    <s v="0.00"/>
    <s v="0.00"/>
    <s v="0.00"/>
    <s v="0.00"/>
    <x v="237"/>
    <x v="1"/>
    <x v="1"/>
    <s v="QUITO"/>
    <s v="GONZALEZ SUAREZ"/>
    <x v="0"/>
    <x v="1"/>
    <x v="1"/>
  </r>
  <r>
    <n v="1000413"/>
    <s v="MATRIZ"/>
    <s v="ZURITA MUÑOZ XIMEMA DE LAS MERCEDES ."/>
    <n v="1710863067"/>
    <n v="231000476"/>
    <s v="A"/>
    <m/>
    <n v="852.32"/>
    <s v="0.00"/>
    <s v="0.00"/>
    <s v="0.00"/>
    <s v="0.00"/>
    <s v="0.00"/>
    <s v="0.00"/>
    <x v="238"/>
    <x v="3"/>
    <x v="1"/>
    <s v="QUITO"/>
    <s v="COTOCOLLAO"/>
    <x v="0"/>
    <x v="1"/>
    <x v="0"/>
  </r>
  <r>
    <n v="1000414"/>
    <s v="MATRIZ"/>
    <s v="MORENO HERRERA LUIS ENRIQUE"/>
    <n v="1704872405"/>
    <n v="231000477"/>
    <s v="A"/>
    <m/>
    <n v="20.5"/>
    <s v="0.00"/>
    <s v="0.00"/>
    <s v="0.00"/>
    <s v="0.00"/>
    <s v="0.00"/>
    <s v="0.00"/>
    <x v="239"/>
    <x v="3"/>
    <x v="1"/>
    <s v="QUITO"/>
    <s v="LA LIBERTAD"/>
    <x v="1"/>
    <x v="1"/>
    <x v="1"/>
  </r>
  <r>
    <n v="1000415"/>
    <s v="MATRIZ"/>
    <s v="CARRILLO URQUIZO JUAN JOSE"/>
    <n v="1712723202"/>
    <n v="231000478"/>
    <s v="A"/>
    <m/>
    <s v="0.00"/>
    <s v="0.00"/>
    <s v="0.00"/>
    <s v="0.00"/>
    <s v="0.00"/>
    <s v="0.00"/>
    <s v="0.00"/>
    <x v="25"/>
    <x v="1"/>
    <x v="0"/>
    <s v="RIOBAMBA"/>
    <s v="YARUQUIES"/>
    <x v="0"/>
    <x v="0"/>
    <x v="1"/>
  </r>
  <r>
    <n v="1000416"/>
    <s v="MATRIZ"/>
    <s v="REAL FLORES JUAN JOSE "/>
    <n v="604555870"/>
    <n v="231000479"/>
    <s v="A"/>
    <m/>
    <n v="6.3"/>
    <s v="0.00"/>
    <s v="0.00"/>
    <s v="0.00"/>
    <s v="0.00"/>
    <s v="0.00"/>
    <s v="0.00"/>
    <x v="240"/>
    <x v="0"/>
    <x v="0"/>
    <s v="CHAMBO"/>
    <s v="CHAMBO"/>
    <x v="0"/>
    <x v="1"/>
    <x v="1"/>
  </r>
  <r>
    <n v="1000417"/>
    <s v="MATRIZ"/>
    <s v="JUMBO MONJE MAYRA YAQUELINE"/>
    <n v="1714490511"/>
    <n v="231000480"/>
    <s v="A"/>
    <m/>
    <n v="166.88"/>
    <s v="0.00"/>
    <s v="0.00"/>
    <s v="0.00"/>
    <s v="0.00"/>
    <s v="0.00"/>
    <s v="0.00"/>
    <x v="241"/>
    <x v="1"/>
    <x v="9"/>
    <s v="CATAMAYO"/>
    <s v="CATAMAYO"/>
    <x v="0"/>
    <x v="1"/>
    <x v="0"/>
  </r>
  <r>
    <n v="1000418"/>
    <s v="MATRIZ"/>
    <s v="MACAS JUMBO FRANKILN JOSE"/>
    <n v="1717223919"/>
    <n v="231000481"/>
    <s v="A"/>
    <m/>
    <n v="15"/>
    <s v="0.00"/>
    <s v="0.00"/>
    <s v="0.00"/>
    <s v="0.00"/>
    <s v="0.00"/>
    <s v="0.00"/>
    <x v="64"/>
    <x v="0"/>
    <x v="1"/>
    <s v="QUITO"/>
    <s v="COTOCOLLAO"/>
    <x v="0"/>
    <x v="1"/>
    <x v="1"/>
  </r>
  <r>
    <n v="1000419"/>
    <s v="MATRIZ"/>
    <s v="BAYAS REA SEGUNDO JUAN"/>
    <n v="201143880"/>
    <n v="231000482"/>
    <s v="A"/>
    <m/>
    <n v="22.5"/>
    <s v="0.00"/>
    <s v="0.00"/>
    <s v="0.00"/>
    <s v="0.00"/>
    <s v="0.00"/>
    <s v="0.00"/>
    <x v="242"/>
    <x v="1"/>
    <x v="1"/>
    <s v="QUITO"/>
    <s v="COTOCOLLAO"/>
    <x v="0"/>
    <x v="1"/>
    <x v="1"/>
  </r>
  <r>
    <n v="1000420"/>
    <s v="MATRIZ"/>
    <s v="LLUGLLA DUCHI JUANA "/>
    <n v="602451338"/>
    <n v="231000483"/>
    <s v="A"/>
    <m/>
    <n v="45"/>
    <s v="0.00"/>
    <s v="0.00"/>
    <s v="0.00"/>
    <s v="0.00"/>
    <s v="0.00"/>
    <s v="0.00"/>
    <x v="80"/>
    <x v="1"/>
    <x v="0"/>
    <s v="RIOBAMBA"/>
    <s v="CALPI"/>
    <x v="1"/>
    <x v="0"/>
    <x v="0"/>
  </r>
  <r>
    <n v="1000421"/>
    <s v="MATRIZ"/>
    <s v="GUAÑA PUJOTA LUZ MARIA"/>
    <n v="1710617141"/>
    <n v="231000484"/>
    <s v="A"/>
    <m/>
    <n v="23.99"/>
    <s v="0.00"/>
    <s v="0.00"/>
    <s v="0.00"/>
    <s v="0.00"/>
    <s v="0.00"/>
    <s v="0.00"/>
    <x v="243"/>
    <x v="1"/>
    <x v="1"/>
    <s v="QUITO"/>
    <s v="GONZALEZ SUAREZ"/>
    <x v="0"/>
    <x v="1"/>
    <x v="0"/>
  </r>
  <r>
    <n v="1000422"/>
    <s v="MATRIZ"/>
    <s v="FARINANGO TIPANTAXI MARIO RUBEN"/>
    <n v="1712218914"/>
    <n v="231000485"/>
    <s v="A"/>
    <m/>
    <n v="15"/>
    <s v="0.00"/>
    <s v="0.00"/>
    <s v="0.00"/>
    <s v="0.00"/>
    <s v="0.00"/>
    <s v="0.00"/>
    <x v="64"/>
    <x v="0"/>
    <x v="1"/>
    <s v="QUITO"/>
    <s v="SAN BLAS"/>
    <x v="0"/>
    <x v="1"/>
    <x v="1"/>
  </r>
  <r>
    <n v="1000423"/>
    <s v="MATRIZ"/>
    <s v="CUTIOPALA CACUANGO MANUELA "/>
    <n v="602974156"/>
    <n v="231000486"/>
    <s v="A"/>
    <m/>
    <n v="37.25"/>
    <s v="0.00"/>
    <s v="0.00"/>
    <s v="0.00"/>
    <s v="0.00"/>
    <s v="0.00"/>
    <s v="0.00"/>
    <x v="244"/>
    <x v="1"/>
    <x v="1"/>
    <s v="QUITO"/>
    <s v="COTOCOLLAO"/>
    <x v="0"/>
    <x v="1"/>
    <x v="0"/>
  </r>
  <r>
    <n v="1000425"/>
    <s v="MATRIZ"/>
    <s v="CASANOVA PALACIOS EDISON ESTEBAN"/>
    <n v="1719680546"/>
    <n v="231000488"/>
    <s v="A"/>
    <m/>
    <n v="31.92"/>
    <s v="0.00"/>
    <s v="0.00"/>
    <s v="0.00"/>
    <s v="0.00"/>
    <s v="0.00"/>
    <s v="0.00"/>
    <x v="245"/>
    <x v="1"/>
    <x v="1"/>
    <s v="QUITO"/>
    <s v="COTOCOLLAO"/>
    <x v="0"/>
    <x v="1"/>
    <x v="1"/>
  </r>
  <r>
    <n v="1000426"/>
    <s v="MATRIZ"/>
    <s v="PADILLLA VACACELA DENNIS JONATHAN"/>
    <n v="1726811019"/>
    <n v="231000489"/>
    <s v="A"/>
    <m/>
    <n v="165"/>
    <s v="0.00"/>
    <s v="0.00"/>
    <s v="0.00"/>
    <s v="0.00"/>
    <s v="0.00"/>
    <s v="0.00"/>
    <x v="246"/>
    <x v="1"/>
    <x v="1"/>
    <s v="QUITO"/>
    <s v="CHILLOGALLO"/>
    <x v="0"/>
    <x v="0"/>
    <x v="1"/>
  </r>
  <r>
    <n v="1000427"/>
    <s v="MATRIZ"/>
    <s v="AYALA SAAVEDRA ERIK RENAN"/>
    <n v="1726838632"/>
    <n v="231000490"/>
    <s v="A"/>
    <m/>
    <n v="1"/>
    <s v="0.00"/>
    <s v="0.00"/>
    <s v="0.00"/>
    <s v="0.00"/>
    <s v="0.00"/>
    <s v="0.00"/>
    <x v="157"/>
    <x v="0"/>
    <x v="1"/>
    <s v="QUITO"/>
    <s v="PUELLARO"/>
    <x v="1"/>
    <x v="1"/>
    <x v="1"/>
  </r>
  <r>
    <n v="1000428"/>
    <s v="MATRIZ"/>
    <s v="JARA IZURIETA LUPITA DEL CARMEN "/>
    <n v="602040933"/>
    <n v="231000491"/>
    <s v="A"/>
    <m/>
    <n v="15"/>
    <s v="0.00"/>
    <s v="0.00"/>
    <s v="0.00"/>
    <s v="0.00"/>
    <s v="0.00"/>
    <s v="0.00"/>
    <x v="64"/>
    <x v="2"/>
    <x v="0"/>
    <s v="RIOBAMBA"/>
    <s v="RIOBAMBA"/>
    <x v="0"/>
    <x v="1"/>
    <x v="0"/>
  </r>
  <r>
    <n v="1000429"/>
    <s v="MATRIZ"/>
    <s v="MIÑACA REA DEYVIS ARSENIO"/>
    <n v="604528679"/>
    <n v="231000492"/>
    <s v="A"/>
    <m/>
    <n v="15"/>
    <s v="0.00"/>
    <s v="0.00"/>
    <s v="0.00"/>
    <s v="0.00"/>
    <s v="0.00"/>
    <s v="0.00"/>
    <x v="64"/>
    <x v="2"/>
    <x v="0"/>
    <s v="ALAUSI"/>
    <s v="TIXAN"/>
    <x v="1"/>
    <x v="1"/>
    <x v="1"/>
  </r>
  <r>
    <n v="1000430"/>
    <s v="MATRIZ"/>
    <s v="REINOSO CUEVA JEFFERSON ANDRES "/>
    <n v="603431032"/>
    <n v="231000493"/>
    <s v="A"/>
    <m/>
    <n v="15"/>
    <s v="0.00"/>
    <s v="0.00"/>
    <s v="0.00"/>
    <s v="0.00"/>
    <s v="0.00"/>
    <s v="0.00"/>
    <x v="64"/>
    <x v="1"/>
    <x v="0"/>
    <s v="GUANO"/>
    <s v="SAN ANDRES"/>
    <x v="1"/>
    <x v="1"/>
    <x v="1"/>
  </r>
  <r>
    <n v="1000431"/>
    <s v="MATRIZ"/>
    <s v="YUMICEBA VACACELA SARA ABIGAIL"/>
    <n v="1756216345"/>
    <n v="231000494"/>
    <s v="A"/>
    <m/>
    <n v="15"/>
    <s v="0.00"/>
    <s v="0.00"/>
    <s v="0.00"/>
    <s v="0.00"/>
    <s v="0.00"/>
    <s v="0.00"/>
    <x v="64"/>
    <x v="0"/>
    <x v="1"/>
    <s v="QUITO"/>
    <s v="COTOCOLLAO"/>
    <x v="0"/>
    <x v="0"/>
    <x v="0"/>
  </r>
  <r>
    <n v="1000432"/>
    <s v="MATRIZ"/>
    <s v="ENDARA CRESPATA JESSICA CECILIA"/>
    <n v="1719471474"/>
    <n v="231000495"/>
    <s v="A"/>
    <m/>
    <n v="7.5"/>
    <s v="0.00"/>
    <s v="0.00"/>
    <s v="0.00"/>
    <s v="0.00"/>
    <s v="0.00"/>
    <s v="0.00"/>
    <x v="247"/>
    <x v="0"/>
    <x v="1"/>
    <s v="QUITO"/>
    <s v="CALDERON (CARAPUNGO)"/>
    <x v="1"/>
    <x v="1"/>
    <x v="0"/>
  </r>
  <r>
    <n v="1000433"/>
    <s v="MATRIZ"/>
    <s v="CONDOR TOALOMBO NORMA BEATRIZ"/>
    <n v="201933934"/>
    <n v="231000496"/>
    <s v="A"/>
    <m/>
    <n v="15"/>
    <s v="0.00"/>
    <s v="0.00"/>
    <s v="0.00"/>
    <s v="0.00"/>
    <s v="0.00"/>
    <s v="0.00"/>
    <x v="64"/>
    <x v="1"/>
    <x v="2"/>
    <s v="GUARANDA"/>
    <s v="GABRIEL IGNACIO VEINTIMILLA"/>
    <x v="0"/>
    <x v="1"/>
    <x v="0"/>
  </r>
  <r>
    <n v="1000435"/>
    <s v="MATRIZ"/>
    <s v="NIAMA SINALUISA MARIA JUANA"/>
    <n v="603133026"/>
    <n v="231000498"/>
    <s v="A"/>
    <m/>
    <n v="44.59"/>
    <s v="0.00"/>
    <s v="0.00"/>
    <s v="0.00"/>
    <s v="0.00"/>
    <s v="0.00"/>
    <s v="0.00"/>
    <x v="248"/>
    <x v="1"/>
    <x v="1"/>
    <s v="QUITO"/>
    <s v="COTOCOLLAO"/>
    <x v="0"/>
    <x v="0"/>
    <x v="0"/>
  </r>
  <r>
    <n v="1000436"/>
    <s v="MATRIZ"/>
    <s v="CHICAIZA PUCUJI SEGUNDO OSWALDO"/>
    <n v="501689558"/>
    <n v="231000499"/>
    <s v="A"/>
    <m/>
    <s v="0.00"/>
    <s v="0.00"/>
    <s v="0.00"/>
    <s v="0.00"/>
    <s v="0.00"/>
    <s v="0.00"/>
    <s v="0.00"/>
    <x v="25"/>
    <x v="1"/>
    <x v="1"/>
    <s v="QUITO"/>
    <s v="COTOCOLLAO"/>
    <x v="0"/>
    <x v="1"/>
    <x v="1"/>
  </r>
  <r>
    <n v="1000438"/>
    <s v="MATRIZ"/>
    <s v="CARRILLO TASAMBAY EDELINA AURORA"/>
    <n v="1729769735"/>
    <n v="231000651"/>
    <s v="A"/>
    <m/>
    <n v="94"/>
    <s v="0.00"/>
    <s v="0.00"/>
    <s v="0.00"/>
    <s v="0.00"/>
    <s v="0.00"/>
    <s v="0.00"/>
    <x v="249"/>
    <x v="0"/>
    <x v="1"/>
    <s v="QUITO"/>
    <s v="COTOCOLLAO"/>
    <x v="0"/>
    <x v="0"/>
    <x v="0"/>
  </r>
  <r>
    <n v="1000440"/>
    <s v="MATRIZ"/>
    <s v="CARRILLO TASAMBAY MARIA INES"/>
    <n v="604062059"/>
    <n v="231000503"/>
    <s v="A"/>
    <m/>
    <n v="15"/>
    <s v="0.00"/>
    <s v="0.00"/>
    <s v="0.00"/>
    <s v="0.00"/>
    <s v="0.00"/>
    <s v="0.00"/>
    <x v="64"/>
    <x v="1"/>
    <x v="0"/>
    <s v="RIOBAMBA"/>
    <s v="RIOBAMBA"/>
    <x v="0"/>
    <x v="0"/>
    <x v="0"/>
  </r>
  <r>
    <n v="1000441"/>
    <s v="MATRIZ"/>
    <s v="CARRILLO TASAMBAY MARIA MAGDALENA"/>
    <n v="605140953"/>
    <n v="231000504"/>
    <s v="A"/>
    <m/>
    <n v="15"/>
    <s v="0.00"/>
    <s v="0.00"/>
    <s v="0.00"/>
    <s v="0.00"/>
    <s v="0.00"/>
    <s v="0.00"/>
    <x v="64"/>
    <x v="1"/>
    <x v="0"/>
    <s v="RIOBAMBA"/>
    <s v="RIOBAMBA"/>
    <x v="0"/>
    <x v="0"/>
    <x v="0"/>
  </r>
  <r>
    <n v="1000442"/>
    <s v="MATRIZ"/>
    <s v="AUQUILLA CARRILLO RONNY ISAC"/>
    <n v="1753184348"/>
    <n v="231000517"/>
    <s v="A"/>
    <m/>
    <n v="2"/>
    <s v="0.00"/>
    <s v="0.00"/>
    <s v="0.00"/>
    <s v="0.00"/>
    <s v="0.00"/>
    <s v="0.00"/>
    <x v="145"/>
    <x v="1"/>
    <x v="1"/>
    <s v="QUITO"/>
    <s v="COTOCOLLAO"/>
    <x v="0"/>
    <x v="0"/>
    <x v="0"/>
  </r>
  <r>
    <n v="1000443"/>
    <s v="MATRIZ"/>
    <s v="CAJAMARCA CAJAMARCA AIDA PATRICIA"/>
    <n v="503213597"/>
    <n v="231000507"/>
    <s v="A"/>
    <m/>
    <n v="2"/>
    <s v="0.00"/>
    <s v="0.00"/>
    <s v="0.00"/>
    <s v="0.00"/>
    <s v="0.00"/>
    <s v="0.00"/>
    <x v="145"/>
    <x v="0"/>
    <x v="1"/>
    <s v="QUITO"/>
    <s v="COTOCOLLAO"/>
    <x v="0"/>
    <x v="0"/>
    <x v="0"/>
  </r>
  <r>
    <n v="1000444"/>
    <s v="MATRIZ"/>
    <s v="GUAMAN CUBI DOLORES FELICIDAD"/>
    <n v="1717574949"/>
    <n v="231000508"/>
    <s v="A"/>
    <m/>
    <n v="73.13"/>
    <s v="0.00"/>
    <s v="0.00"/>
    <s v="0.00"/>
    <s v="0.00"/>
    <s v="0.00"/>
    <s v="0.00"/>
    <x v="250"/>
    <x v="1"/>
    <x v="1"/>
    <s v="QUITO"/>
    <s v="COTOCOLLAO"/>
    <x v="0"/>
    <x v="1"/>
    <x v="0"/>
  </r>
  <r>
    <n v="1000445"/>
    <s v="MATRIZ"/>
    <s v="GUAMAN CAIZAGUANO MARIA ELIZABETH"/>
    <n v="605631878"/>
    <n v="231000509"/>
    <s v="A"/>
    <m/>
    <n v="2"/>
    <s v="0.00"/>
    <s v="0.00"/>
    <s v="0.00"/>
    <s v="0.00"/>
    <s v="0.00"/>
    <s v="0.00"/>
    <x v="145"/>
    <x v="3"/>
    <x v="1"/>
    <s v="QUITO"/>
    <s v="COTOCOLLAO"/>
    <x v="0"/>
    <x v="1"/>
    <x v="0"/>
  </r>
  <r>
    <n v="1000446"/>
    <s v="MATRIZ"/>
    <s v="TOAZO LEINES TERESA DE LOURDES"/>
    <n v="1706080809"/>
    <n v="231000512"/>
    <s v="A"/>
    <m/>
    <n v="175"/>
    <s v="0.00"/>
    <s v="0.00"/>
    <s v="0.00"/>
    <s v="0.00"/>
    <s v="0.00"/>
    <s v="0.00"/>
    <x v="224"/>
    <x v="1"/>
    <x v="1"/>
    <s v="QUITO"/>
    <s v="COTOCOLLAO"/>
    <x v="0"/>
    <x v="0"/>
    <x v="0"/>
  </r>
  <r>
    <n v="1000447"/>
    <s v="MATRIZ"/>
    <s v="GALVEZ TOASO ANETT NOEMI"/>
    <n v="1751909654"/>
    <n v="231000513"/>
    <s v="A"/>
    <m/>
    <n v="2"/>
    <s v="0.00"/>
    <s v="0.00"/>
    <s v="0.00"/>
    <s v="0.00"/>
    <s v="0.00"/>
    <s v="0.00"/>
    <x v="145"/>
    <x v="3"/>
    <x v="1"/>
    <s v="QUITO"/>
    <s v="COTOCOLLAO"/>
    <x v="0"/>
    <x v="1"/>
    <x v="0"/>
  </r>
  <r>
    <n v="1000448"/>
    <s v="MATRIZ"/>
    <s v="TIXI NIAMA LUIS ALFONSO"/>
    <n v="1725564379"/>
    <n v="231000514"/>
    <s v="A"/>
    <m/>
    <n v="202.09"/>
    <s v="0.00"/>
    <s v="0.00"/>
    <s v="0.00"/>
    <s v="0.00"/>
    <s v="0.00"/>
    <s v="0.00"/>
    <x v="251"/>
    <x v="0"/>
    <x v="1"/>
    <s v="QUITO"/>
    <s v="COTOCOLLAO"/>
    <x v="0"/>
    <x v="0"/>
    <x v="1"/>
  </r>
  <r>
    <n v="1000451"/>
    <s v="MATRIZ"/>
    <s v="BAEZ PUMA VERONICA ALEXANDRA"/>
    <n v="1721535134"/>
    <n v="231000519"/>
    <s v="A"/>
    <m/>
    <s v="0.00"/>
    <s v="0.00"/>
    <s v="0.00"/>
    <s v="0.00"/>
    <s v="0.00"/>
    <s v="0.00"/>
    <s v="0.00"/>
    <x v="25"/>
    <x v="0"/>
    <x v="10"/>
    <s v="IBARRA"/>
    <s v="GUAYAQUIL DE ALPACHACA"/>
    <x v="0"/>
    <x v="1"/>
    <x v="0"/>
  </r>
  <r>
    <n v="1000452"/>
    <s v="MATRIZ"/>
    <s v="YUMICEBA CRIOLLO JOSE PEDRO"/>
    <n v="1719635540"/>
    <n v="231000520"/>
    <s v="A"/>
    <m/>
    <n v="142.5"/>
    <s v="0.00"/>
    <s v="0.00"/>
    <s v="0.00"/>
    <s v="0.00"/>
    <s v="0.00"/>
    <s v="0.00"/>
    <x v="252"/>
    <x v="1"/>
    <x v="1"/>
    <s v="QUITO"/>
    <s v="QUITUMBE"/>
    <x v="0"/>
    <x v="0"/>
    <x v="1"/>
  </r>
  <r>
    <n v="1000453"/>
    <s v="MATRIZ"/>
    <s v="GUAIPACHA YUMICEBA MARIA TERESA"/>
    <n v="604169177"/>
    <n v="231000521"/>
    <s v="A"/>
    <m/>
    <n v="0.05"/>
    <s v="0.00"/>
    <s v="0.00"/>
    <s v="0.00"/>
    <s v="0.00"/>
    <s v="0.00"/>
    <s v="0.00"/>
    <x v="253"/>
    <x v="1"/>
    <x v="0"/>
    <s v="RIOBAMBA"/>
    <s v="CACHA (CAB EN MACHANGARA)"/>
    <x v="1"/>
    <x v="0"/>
    <x v="0"/>
  </r>
  <r>
    <n v="1000454"/>
    <s v="MATRIZ"/>
    <s v="CARRILLO TIXI MANUEL ELIAS"/>
    <n v="106976749"/>
    <n v="231000522"/>
    <s v="A"/>
    <m/>
    <n v="86.66"/>
    <s v="0.00"/>
    <s v="0.00"/>
    <s v="0.00"/>
    <s v="0.00"/>
    <s v="0.00"/>
    <s v="0.00"/>
    <x v="254"/>
    <x v="0"/>
    <x v="12"/>
    <s v="CUENCA"/>
    <s v="SANTA ANA"/>
    <x v="1"/>
    <x v="0"/>
    <x v="1"/>
  </r>
  <r>
    <n v="1000456"/>
    <s v="MATRIZ"/>
    <s v="YUNGAN TIXI JUAN CARLOS"/>
    <n v="1724106446"/>
    <n v="231000524"/>
    <s v="A"/>
    <m/>
    <n v="15"/>
    <s v="0.00"/>
    <s v="0.00"/>
    <s v="0.00"/>
    <s v="0.00"/>
    <s v="0.00"/>
    <s v="0.00"/>
    <x v="64"/>
    <x v="0"/>
    <x v="0"/>
    <s v="RIOBAMBA"/>
    <s v="CACHA (CAB EN MACHANGARA)"/>
    <x v="1"/>
    <x v="0"/>
    <x v="1"/>
  </r>
  <r>
    <n v="1000457"/>
    <s v="MATRIZ"/>
    <s v="ALVAREZ GUTIERRES ROSA MARIA"/>
    <n v="1757569130"/>
    <n v="231000525"/>
    <s v="A"/>
    <m/>
    <n v="15"/>
    <s v="0.00"/>
    <s v="0.00"/>
    <s v="0.00"/>
    <s v="0.00"/>
    <s v="0.00"/>
    <s v="0.00"/>
    <x v="64"/>
    <x v="3"/>
    <x v="1"/>
    <s v="QUITO"/>
    <s v="COTOCOLLAO"/>
    <x v="0"/>
    <x v="3"/>
    <x v="0"/>
  </r>
  <r>
    <n v="1000458"/>
    <s v="MATRIZ"/>
    <s v="FONSECA GUAMAN CESAR AUGUSTO"/>
    <n v="600428908"/>
    <n v="231000527"/>
    <s v="A"/>
    <m/>
    <n v="15"/>
    <s v="0.00"/>
    <s v="0.00"/>
    <s v="0.00"/>
    <s v="0.00"/>
    <s v="0.00"/>
    <s v="0.00"/>
    <x v="64"/>
    <x v="2"/>
    <x v="0"/>
    <s v="COLTA"/>
    <s v="JUAN DE VELASCO (PANGOR)"/>
    <x v="1"/>
    <x v="1"/>
    <x v="1"/>
  </r>
  <r>
    <n v="1000460"/>
    <s v="MATRIZ"/>
    <s v="GUAYPACHA GUALACEO JHONATAN DAVID"/>
    <n v="1726591751"/>
    <n v="231000529"/>
    <s v="A"/>
    <m/>
    <n v="55"/>
    <s v="0.00"/>
    <s v="0.00"/>
    <s v="0.00"/>
    <s v="0.00"/>
    <s v="0.00"/>
    <s v="0.00"/>
    <x v="117"/>
    <x v="0"/>
    <x v="1"/>
    <s v="QUITO"/>
    <s v="CONOCOTO"/>
    <x v="1"/>
    <x v="0"/>
    <x v="1"/>
  </r>
  <r>
    <n v="1000461"/>
    <s v="MATRIZ"/>
    <s v="TIUPUL GUARACA MANUEL GONZALO"/>
    <n v="1712566197"/>
    <n v="231000531"/>
    <s v="A"/>
    <m/>
    <n v="487.2"/>
    <s v="0.00"/>
    <s v="0.00"/>
    <s v="0.00"/>
    <s v="0.00"/>
    <s v="0.00"/>
    <s v="0.00"/>
    <x v="255"/>
    <x v="1"/>
    <x v="0"/>
    <s v="RIOBAMBA"/>
    <s v="YARUQUIES"/>
    <x v="0"/>
    <x v="0"/>
    <x v="1"/>
  </r>
  <r>
    <n v="1000462"/>
    <s v="MATRIZ"/>
    <s v="YUQUILEMA LEMA PATRICIA ."/>
    <n v="1716207798"/>
    <n v="231000532"/>
    <s v="A"/>
    <m/>
    <n v="15"/>
    <s v="0.00"/>
    <s v="0.00"/>
    <s v="0.00"/>
    <s v="0.00"/>
    <s v="0.00"/>
    <s v="0.00"/>
    <x v="64"/>
    <x v="3"/>
    <x v="1"/>
    <s v="QUITO"/>
    <s v="COTOCOLLAO"/>
    <x v="0"/>
    <x v="0"/>
    <x v="0"/>
  </r>
  <r>
    <n v="1000463"/>
    <s v="MATRIZ"/>
    <s v="CUMIÑA VACACELA MARIA DOLORES"/>
    <n v="1714906193"/>
    <n v="231000533"/>
    <s v="A"/>
    <m/>
    <n v="1.93"/>
    <s v="0.00"/>
    <s v="0.00"/>
    <s v="0.00"/>
    <s v="0.00"/>
    <s v="0.00"/>
    <s v="0.00"/>
    <x v="256"/>
    <x v="1"/>
    <x v="0"/>
    <s v="RIOBAMBA"/>
    <s v="YARUQUIES"/>
    <x v="0"/>
    <x v="0"/>
    <x v="0"/>
  </r>
  <r>
    <n v="1000464"/>
    <s v="MATRIZ"/>
    <s v="BASTIDAS GUAMAN MANUELA ."/>
    <n v="602659765"/>
    <n v="231000534"/>
    <s v="A"/>
    <m/>
    <n v="3"/>
    <s v="0.00"/>
    <s v="0.00"/>
    <s v="0.00"/>
    <s v="0.00"/>
    <s v="0.00"/>
    <s v="0.00"/>
    <x v="191"/>
    <x v="0"/>
    <x v="0"/>
    <s v="RIOBAMBA"/>
    <s v="RIOBAMBA"/>
    <x v="0"/>
    <x v="0"/>
    <x v="0"/>
  </r>
  <r>
    <n v="1000465"/>
    <s v="MATRIZ"/>
    <s v="YUMICEBA CRIOLLO JOSE VICENTE"/>
    <n v="1716850225"/>
    <n v="231000535"/>
    <s v="A"/>
    <m/>
    <s v="1,142,81"/>
    <s v="0.00"/>
    <s v="0.00"/>
    <s v="0.00"/>
    <s v="0.00"/>
    <s v="0.00"/>
    <s v="0.00"/>
    <x v="257"/>
    <x v="3"/>
    <x v="0"/>
    <s v="RIOBAMBA"/>
    <s v="RIOBAMBA"/>
    <x v="0"/>
    <x v="0"/>
    <x v="1"/>
  </r>
  <r>
    <n v="1000466"/>
    <s v="MATRIZ"/>
    <s v="QUINATOA CASA LUIS ALFONSO"/>
    <n v="1710441963"/>
    <n v="231000536"/>
    <s v="A"/>
    <m/>
    <n v="15"/>
    <s v="0.00"/>
    <s v="0.00"/>
    <s v="0.00"/>
    <s v="0.00"/>
    <s v="0.00"/>
    <s v="0.00"/>
    <x v="64"/>
    <x v="1"/>
    <x v="1"/>
    <s v="QUITO"/>
    <s v="COTOCOLLAO"/>
    <x v="0"/>
    <x v="1"/>
    <x v="1"/>
  </r>
  <r>
    <n v="1000467"/>
    <s v="MATRIZ"/>
    <s v="PULLAY PACA GREGORIA ."/>
    <n v="401433651"/>
    <n v="231000538"/>
    <s v="A"/>
    <m/>
    <n v="20"/>
    <s v="0.00"/>
    <s v="0.00"/>
    <s v="0.00"/>
    <s v="0.00"/>
    <s v="0.00"/>
    <s v="0.00"/>
    <x v="184"/>
    <x v="0"/>
    <x v="0"/>
    <s v="GUAMOTE"/>
    <s v="PALMIRA"/>
    <x v="1"/>
    <x v="0"/>
    <x v="0"/>
  </r>
  <r>
    <n v="1000468"/>
    <s v="MATRIZ"/>
    <s v="BUÑAY ROLDAN JOSE LUIS"/>
    <n v="1721325759"/>
    <n v="231000539"/>
    <s v="A"/>
    <m/>
    <n v="15"/>
    <s v="0.00"/>
    <s v="0.00"/>
    <s v="0.00"/>
    <s v="0.00"/>
    <s v="0.00"/>
    <s v="0.00"/>
    <x v="64"/>
    <x v="1"/>
    <x v="1"/>
    <s v="QUITO"/>
    <s v="CHILLOGALLO"/>
    <x v="0"/>
    <x v="1"/>
    <x v="1"/>
  </r>
  <r>
    <n v="1000469"/>
    <s v="MATRIZ"/>
    <s v="GUAMAN AUQUILLA BRAYAN STEVE"/>
    <n v="1725470718"/>
    <n v="231000540"/>
    <s v="A"/>
    <m/>
    <n v="42.98"/>
    <s v="0.00"/>
    <s v="0.00"/>
    <s v="0.00"/>
    <s v="0.00"/>
    <s v="0.00"/>
    <s v="0.00"/>
    <x v="258"/>
    <x v="0"/>
    <x v="1"/>
    <s v="QUITO"/>
    <s v="COTOCOLLAO"/>
    <x v="0"/>
    <x v="0"/>
    <x v="1"/>
  </r>
  <r>
    <n v="1000470"/>
    <s v="MATRIZ"/>
    <s v="TAIPE DAZA DAVID HERNAN"/>
    <n v="1709529380"/>
    <n v="231000541"/>
    <s v="A"/>
    <m/>
    <n v="23.75"/>
    <s v="0.00"/>
    <s v="0.00"/>
    <s v="0.00"/>
    <s v="0.00"/>
    <s v="0.00"/>
    <s v="0.00"/>
    <x v="259"/>
    <x v="0"/>
    <x v="1"/>
    <s v="QUITO"/>
    <s v="COTOCOLLAO"/>
    <x v="0"/>
    <x v="1"/>
    <x v="1"/>
  </r>
  <r>
    <n v="1000471"/>
    <s v="MATRIZ"/>
    <s v="MARTINEZ PATARON LUIS ANIBAL"/>
    <n v="1713625919"/>
    <n v="231000542"/>
    <s v="A"/>
    <m/>
    <n v="82.5"/>
    <s v="0.00"/>
    <s v="0.00"/>
    <s v="0.00"/>
    <s v="0.00"/>
    <s v="0.00"/>
    <s v="0.00"/>
    <x v="260"/>
    <x v="0"/>
    <x v="1"/>
    <s v="QUITO"/>
    <s v="PONCEANO"/>
    <x v="0"/>
    <x v="1"/>
    <x v="1"/>
  </r>
  <r>
    <n v="1000472"/>
    <s v="MATRIZ"/>
    <s v="ALVARADO PAUCAR EDISON GERMAN"/>
    <n v="602347825"/>
    <n v="231000543"/>
    <s v="A"/>
    <m/>
    <n v="15"/>
    <s v="0.00"/>
    <s v="0.00"/>
    <s v="0.00"/>
    <s v="0.00"/>
    <s v="0.00"/>
    <s v="0.00"/>
    <x v="64"/>
    <x v="1"/>
    <x v="0"/>
    <s v="GUANO"/>
    <s v="SAN ANDRES"/>
    <x v="1"/>
    <x v="1"/>
    <x v="1"/>
  </r>
  <r>
    <n v="1000473"/>
    <s v="MATRIZ"/>
    <s v="CARRILLO CRIOLLO MANUELA ."/>
    <n v="603173725"/>
    <n v="231000544"/>
    <s v="A"/>
    <m/>
    <n v="266.25"/>
    <s v="0.00"/>
    <s v="0.00"/>
    <s v="0.00"/>
    <s v="0.00"/>
    <s v="0.00"/>
    <s v="0.00"/>
    <x v="261"/>
    <x v="1"/>
    <x v="1"/>
    <s v="QUITO"/>
    <s v="COTOCOLLAO"/>
    <x v="0"/>
    <x v="0"/>
    <x v="0"/>
  </r>
  <r>
    <n v="1000474"/>
    <s v="MATRIZ"/>
    <s v="AREVALO PULLUPASIG MIGUEL ANGEL"/>
    <n v="1709362253"/>
    <n v="231000545"/>
    <s v="A"/>
    <m/>
    <n v="352.65"/>
    <s v="0.00"/>
    <s v="0.00"/>
    <s v="0.00"/>
    <s v="0.00"/>
    <s v="0.00"/>
    <s v="0.00"/>
    <x v="262"/>
    <x v="0"/>
    <x v="1"/>
    <s v="QUITO"/>
    <s v="COTOCOLLAO"/>
    <x v="0"/>
    <x v="1"/>
    <x v="1"/>
  </r>
  <r>
    <n v="1000475"/>
    <s v="MATRIZ"/>
    <s v="GUAICHICO DIAGUILLO SANDRA ELIZABETH"/>
    <n v="1719951343"/>
    <n v="231000546"/>
    <s v="A"/>
    <m/>
    <n v="15"/>
    <s v="0.00"/>
    <s v="0.00"/>
    <s v="0.00"/>
    <s v="0.00"/>
    <s v="0.00"/>
    <s v="0.00"/>
    <x v="64"/>
    <x v="1"/>
    <x v="1"/>
    <s v="QUITO"/>
    <s v="COTOCOLLAO"/>
    <x v="0"/>
    <x v="1"/>
    <x v="0"/>
  </r>
  <r>
    <n v="1000476"/>
    <s v="MATRIZ"/>
    <s v="TORRES TOAPAXI GLADYS PATRICIA"/>
    <n v="1720303567"/>
    <n v="231000547"/>
    <s v="A"/>
    <m/>
    <n v="38.880000000000003"/>
    <s v="0.00"/>
    <s v="0.00"/>
    <s v="0.00"/>
    <s v="0.00"/>
    <s v="0.00"/>
    <s v="0.00"/>
    <x v="263"/>
    <x v="0"/>
    <x v="1"/>
    <s v="QUITO"/>
    <s v="SAN BLAS"/>
    <x v="0"/>
    <x v="1"/>
    <x v="0"/>
  </r>
  <r>
    <n v="1000478"/>
    <s v="MATRIZ"/>
    <s v="MARTINEZ CANACUAN CARMEN ALEXANDRA"/>
    <n v="401628508"/>
    <n v="231000783"/>
    <s v="A"/>
    <m/>
    <n v="21.25"/>
    <s v="0.00"/>
    <s v="0.00"/>
    <s v="0.00"/>
    <s v="0.00"/>
    <s v="0.00"/>
    <s v="0.00"/>
    <x v="91"/>
    <x v="0"/>
    <x v="4"/>
    <s v="MONTUFAR"/>
    <s v="GONZALEZ SUAREZ"/>
    <x v="0"/>
    <x v="1"/>
    <x v="0"/>
  </r>
  <r>
    <n v="1000479"/>
    <s v="MATRIZ"/>
    <s v="MIÑACA REA DANIELA ELIZABETH"/>
    <n v="603347295"/>
    <n v="231000550"/>
    <s v="A"/>
    <m/>
    <n v="15"/>
    <s v="0.00"/>
    <s v="0.00"/>
    <s v="0.00"/>
    <s v="0.00"/>
    <s v="0.00"/>
    <s v="0.00"/>
    <x v="64"/>
    <x v="2"/>
    <x v="0"/>
    <s v="ALAUSI"/>
    <s v="TIXAN"/>
    <x v="1"/>
    <x v="1"/>
    <x v="0"/>
  </r>
  <r>
    <n v="1000480"/>
    <s v="MATRIZ"/>
    <s v="YAUCAN ASQUI MARIA MANUELA "/>
    <n v="603630559"/>
    <n v="231000551"/>
    <s v="A"/>
    <m/>
    <n v="15"/>
    <s v="0.00"/>
    <s v="0.00"/>
    <s v="0.00"/>
    <s v="0.00"/>
    <s v="0.00"/>
    <s v="0.00"/>
    <x v="64"/>
    <x v="0"/>
    <x v="0"/>
    <s v="RIOBAMBA"/>
    <s v="CACHA (CAB EN MACHANGARA)"/>
    <x v="1"/>
    <x v="0"/>
    <x v="0"/>
  </r>
  <r>
    <n v="1000482"/>
    <s v="MATRIZ"/>
    <s v="SAGNAY PUCUNA CARLOS ."/>
    <n v="602249104"/>
    <n v="231000552"/>
    <s v="A"/>
    <m/>
    <n v="36.35"/>
    <s v="0.00"/>
    <s v="0.00"/>
    <s v="0.00"/>
    <s v="0.00"/>
    <s v="0.00"/>
    <s v="0.00"/>
    <x v="264"/>
    <x v="0"/>
    <x v="0"/>
    <s v="RIOBAMBA"/>
    <s v="PUNIN"/>
    <x v="1"/>
    <x v="1"/>
    <x v="1"/>
  </r>
  <r>
    <n v="1000483"/>
    <s v="MATRIZ"/>
    <s v="SIMBAÑA SANGUCHO BELEN ESTEFANIA"/>
    <n v="1724348410"/>
    <n v="231000553"/>
    <s v="A"/>
    <m/>
    <n v="0.99"/>
    <s v="0.00"/>
    <s v="0.00"/>
    <s v="0.00"/>
    <s v="0.00"/>
    <s v="0.00"/>
    <s v="0.00"/>
    <x v="265"/>
    <x v="0"/>
    <x v="1"/>
    <s v="QUITO"/>
    <s v="COTOCOLLAO"/>
    <x v="0"/>
    <x v="1"/>
    <x v="0"/>
  </r>
  <r>
    <n v="1000484"/>
    <s v="MATRIZ"/>
    <s v="ZUMBA PONCE OSCAR JAVIER"/>
    <n v="604053504"/>
    <n v="231000554"/>
    <s v="A"/>
    <m/>
    <n v="15"/>
    <s v="0.00"/>
    <s v="0.00"/>
    <s v="0.00"/>
    <s v="0.00"/>
    <s v="0.00"/>
    <s v="0.00"/>
    <x v="64"/>
    <x v="2"/>
    <x v="0"/>
    <s v="RIOBAMBA"/>
    <s v="LIZARZABURU"/>
    <x v="0"/>
    <x v="1"/>
    <x v="1"/>
  </r>
  <r>
    <n v="1000485"/>
    <s v="MATRIZ"/>
    <s v="COBO TUFIÑO ALEXANDRA DEL CARMEN"/>
    <n v="1709794901"/>
    <n v="231000597"/>
    <s v="A"/>
    <m/>
    <n v="15"/>
    <s v="0.00"/>
    <s v="0.00"/>
    <s v="0.00"/>
    <s v="0.00"/>
    <s v="0.00"/>
    <s v="0.00"/>
    <x v="64"/>
    <x v="0"/>
    <x v="1"/>
    <s v="QUITO"/>
    <s v="COTOCOLLAO"/>
    <x v="0"/>
    <x v="1"/>
    <x v="0"/>
  </r>
  <r>
    <n v="1000486"/>
    <s v="MATRIZ"/>
    <s v="ZUMBA HIDALGO PABLO RAMIRO"/>
    <n v="601934920"/>
    <n v="231000555"/>
    <s v="A"/>
    <m/>
    <n v="15"/>
    <s v="0.00"/>
    <s v="0.00"/>
    <s v="0.00"/>
    <s v="0.00"/>
    <s v="0.00"/>
    <s v="0.00"/>
    <x v="64"/>
    <x v="0"/>
    <x v="0"/>
    <s v="GUANO"/>
    <s v="LA PROVIDENCIA"/>
    <x v="1"/>
    <x v="1"/>
    <x v="1"/>
  </r>
  <r>
    <n v="1000487"/>
    <s v="MATRIZ"/>
    <s v="ARROYO ALARCON NATALI ARACELI"/>
    <n v="603882994"/>
    <n v="231000556"/>
    <s v="A"/>
    <m/>
    <n v="10"/>
    <s v="0.00"/>
    <s v="0.00"/>
    <s v="0.00"/>
    <s v="0.00"/>
    <s v="0.00"/>
    <s v="0.00"/>
    <x v="227"/>
    <x v="2"/>
    <x v="0"/>
    <s v="RIOBAMBA"/>
    <s v="VELOZ"/>
    <x v="0"/>
    <x v="1"/>
    <x v="0"/>
  </r>
  <r>
    <n v="1000488"/>
    <s v="MATRIZ"/>
    <s v="MORETA TITUAÑA MELISA ALEJANDRA"/>
    <n v="1727889956"/>
    <n v="231000557"/>
    <s v="A"/>
    <m/>
    <n v="3"/>
    <s v="0.00"/>
    <s v="0.00"/>
    <s v="0.00"/>
    <s v="0.00"/>
    <s v="0.00"/>
    <s v="0.00"/>
    <x v="191"/>
    <x v="0"/>
    <x v="1"/>
    <s v="QUITO"/>
    <s v="COTOCOLLAO"/>
    <x v="0"/>
    <x v="1"/>
    <x v="0"/>
  </r>
  <r>
    <n v="1000489"/>
    <s v="MATRIZ"/>
    <s v="MORALES MORALES JOSE LUIS"/>
    <n v="1721771200"/>
    <n v="231000558"/>
    <s v="A"/>
    <m/>
    <n v="212.62"/>
    <s v="0.00"/>
    <s v="0.00"/>
    <s v="0.00"/>
    <s v="0.00"/>
    <s v="0.00"/>
    <s v="0.00"/>
    <x v="266"/>
    <x v="1"/>
    <x v="1"/>
    <s v="QUITO"/>
    <s v="COTOCOLLAO"/>
    <x v="0"/>
    <x v="1"/>
    <x v="1"/>
  </r>
  <r>
    <n v="1000490"/>
    <s v="MATRIZ"/>
    <s v="QUINATOA TOAZO NANCY PATRICIA"/>
    <n v="1713125563"/>
    <n v="231000559"/>
    <s v="A"/>
    <m/>
    <n v="7"/>
    <s v="0.00"/>
    <s v="0.00"/>
    <s v="0.00"/>
    <s v="0.00"/>
    <s v="0.00"/>
    <s v="0.00"/>
    <x v="267"/>
    <x v="2"/>
    <x v="1"/>
    <s v="QUITO"/>
    <s v="COTOCOLLAO"/>
    <x v="0"/>
    <x v="0"/>
    <x v="0"/>
  </r>
  <r>
    <n v="1000491"/>
    <s v="MATRIZ"/>
    <s v="GUAIPACHA CARRILLO MAYRA GLADYS"/>
    <n v="1751390988"/>
    <n v="231000560"/>
    <s v="A"/>
    <m/>
    <n v="42.5"/>
    <s v="0.00"/>
    <s v="0.00"/>
    <s v="0.00"/>
    <s v="0.00"/>
    <s v="0.00"/>
    <s v="0.00"/>
    <x v="161"/>
    <x v="0"/>
    <x v="0"/>
    <s v="RIOBAMBA"/>
    <s v="CACHA (CAB EN MACHANGARA)"/>
    <x v="1"/>
    <x v="0"/>
    <x v="0"/>
  </r>
  <r>
    <n v="1000492"/>
    <s v="MATRIZ"/>
    <s v="MURIEL JACOME GRACE AMERICA"/>
    <n v="1712698693"/>
    <n v="231000561"/>
    <s v="A"/>
    <m/>
    <n v="57.5"/>
    <s v="0.00"/>
    <s v="0.00"/>
    <s v="0.00"/>
    <s v="0.00"/>
    <s v="0.00"/>
    <s v="0.00"/>
    <x v="268"/>
    <x v="0"/>
    <x v="1"/>
    <s v="QUITO"/>
    <s v="SAN BLAS"/>
    <x v="0"/>
    <x v="1"/>
    <x v="0"/>
  </r>
  <r>
    <n v="1000493"/>
    <s v="MATRIZ"/>
    <s v="LLUSCA LLUSCA ANDRES PAUL"/>
    <n v="1750827998"/>
    <n v="231000562"/>
    <s v="A"/>
    <m/>
    <n v="2"/>
    <s v="0.00"/>
    <s v="0.00"/>
    <s v="0.00"/>
    <s v="0.00"/>
    <s v="0.00"/>
    <s v="0.00"/>
    <x v="145"/>
    <x v="1"/>
    <x v="1"/>
    <s v="QUITO"/>
    <s v="EL BATAN"/>
    <x v="0"/>
    <x v="1"/>
    <x v="1"/>
  </r>
  <r>
    <n v="1000494"/>
    <s v="MATRIZ"/>
    <s v="ÑAMA CRIOLLO SEGUNDO MARIANO"/>
    <n v="602740037"/>
    <n v="231000563"/>
    <s v="A"/>
    <m/>
    <n v="23.3"/>
    <s v="0.00"/>
    <s v="0.00"/>
    <s v="0.00"/>
    <s v="0.00"/>
    <s v="0.00"/>
    <s v="0.00"/>
    <x v="269"/>
    <x v="1"/>
    <x v="0"/>
    <s v="RIOBAMBA"/>
    <s v="YARUQUIES"/>
    <x v="0"/>
    <x v="0"/>
    <x v="1"/>
  </r>
  <r>
    <n v="1000495"/>
    <s v="MATRIZ"/>
    <s v="FERNANDEZ FERNANDEZ MANUEL "/>
    <n v="603203803"/>
    <n v="231000565"/>
    <s v="A"/>
    <m/>
    <n v="340"/>
    <s v="0.00"/>
    <s v="0.00"/>
    <s v="0.00"/>
    <s v="0.00"/>
    <s v="0.00"/>
    <s v="0.00"/>
    <x v="270"/>
    <x v="1"/>
    <x v="0"/>
    <s v="COLTA"/>
    <s v="CAJABAMBA"/>
    <x v="0"/>
    <x v="1"/>
    <x v="1"/>
  </r>
  <r>
    <n v="1000496"/>
    <s v="MATRIZ"/>
    <s v="ALMACHI PERALTA EDWIN FABIAN"/>
    <n v="1713481479"/>
    <n v="231000564"/>
    <s v="A"/>
    <m/>
    <n v="1.78"/>
    <s v="0.00"/>
    <s v="0.00"/>
    <s v="0.00"/>
    <s v="0.00"/>
    <s v="0.00"/>
    <s v="0.00"/>
    <x v="271"/>
    <x v="0"/>
    <x v="1"/>
    <s v="QUITO"/>
    <s v="SAN BLAS"/>
    <x v="0"/>
    <x v="1"/>
    <x v="1"/>
  </r>
  <r>
    <n v="1000497"/>
    <s v="MATRIZ"/>
    <s v="CAIZA CARRERA FABIOLA TERESA"/>
    <n v="1705340238"/>
    <n v="231000566"/>
    <s v="A"/>
    <m/>
    <n v="37.75"/>
    <s v="0.00"/>
    <s v="0.00"/>
    <s v="0.00"/>
    <s v="0.00"/>
    <s v="0.00"/>
    <s v="0.00"/>
    <x v="272"/>
    <x v="1"/>
    <x v="1"/>
    <s v="QUITO"/>
    <s v="CARCELEN"/>
    <x v="0"/>
    <x v="1"/>
    <x v="0"/>
  </r>
  <r>
    <n v="1000499"/>
    <s v="MATRIZ"/>
    <s v="CONDO QUITO ROSA MARIA "/>
    <n v="602888794"/>
    <n v="231000568"/>
    <s v="A"/>
    <m/>
    <n v="12.25"/>
    <s v="0.00"/>
    <s v="0.00"/>
    <s v="0.00"/>
    <s v="0.00"/>
    <s v="0.00"/>
    <s v="0.00"/>
    <x v="273"/>
    <x v="0"/>
    <x v="0"/>
    <s v="GUAMOTE"/>
    <s v="GUAMOTE"/>
    <x v="0"/>
    <x v="1"/>
    <x v="0"/>
  </r>
  <r>
    <n v="1000500"/>
    <s v="MATRIZ"/>
    <s v="PUMA CHUGA ZOILA BETTI"/>
    <n v="1001920055"/>
    <n v="231000569"/>
    <s v="A"/>
    <m/>
    <n v="15"/>
    <s v="0.00"/>
    <s v="0.00"/>
    <s v="0.00"/>
    <s v="0.00"/>
    <s v="0.00"/>
    <s v="0.00"/>
    <x v="64"/>
    <x v="1"/>
    <x v="10"/>
    <s v="SAN MIGUEL DE URCUQUI"/>
    <s v="PABLO ARENAS"/>
    <x v="1"/>
    <x v="1"/>
    <x v="0"/>
  </r>
  <r>
    <n v="1000501"/>
    <s v="MATRIZ"/>
    <s v="MONTENEGRO MEJIA HENRY PATRICIO"/>
    <n v="1720241452"/>
    <n v="231000570"/>
    <s v="A"/>
    <m/>
    <n v="15"/>
    <s v="0.00"/>
    <s v="0.00"/>
    <s v="0.00"/>
    <s v="0.00"/>
    <s v="0.00"/>
    <s v="0.00"/>
    <x v="64"/>
    <x v="1"/>
    <x v="1"/>
    <s v="QUITO"/>
    <s v="COTOCOLLAO"/>
    <x v="0"/>
    <x v="1"/>
    <x v="1"/>
  </r>
  <r>
    <n v="1000502"/>
    <s v="MATRIZ"/>
    <s v="CAIZA IPO JOSE PEDRO "/>
    <n v="602359358"/>
    <n v="231000571"/>
    <s v="A"/>
    <m/>
    <n v="51.67"/>
    <s v="0.00"/>
    <s v="0.00"/>
    <s v="0.00"/>
    <s v="0.00"/>
    <s v="0.00"/>
    <s v="0.00"/>
    <x v="274"/>
    <x v="1"/>
    <x v="0"/>
    <s v="RIOBAMBA"/>
    <s v="CACHA (CAB EN MACHANGARA)"/>
    <x v="1"/>
    <x v="0"/>
    <x v="1"/>
  </r>
  <r>
    <n v="1000504"/>
    <s v="MATRIZ"/>
    <s v="CARRILLO TOAPANTA CHRISTIAN MARCELO"/>
    <n v="1718410119"/>
    <n v="231000573"/>
    <s v="A"/>
    <m/>
    <n v="15"/>
    <s v="0.00"/>
    <s v="0.00"/>
    <s v="0.00"/>
    <s v="0.00"/>
    <s v="0.00"/>
    <s v="0.00"/>
    <x v="64"/>
    <x v="0"/>
    <x v="1"/>
    <s v="QUITO"/>
    <s v="LA MAGDALENA"/>
    <x v="0"/>
    <x v="1"/>
    <x v="1"/>
  </r>
  <r>
    <n v="1000505"/>
    <s v="MATRIZ"/>
    <s v="VIZCAINO JIMENEZ GONZALO EZEQUIEL"/>
    <n v="1702199983"/>
    <n v="231000574"/>
    <s v="A"/>
    <m/>
    <n v="0.1"/>
    <s v="0.00"/>
    <s v="0.00"/>
    <s v="0.00"/>
    <s v="0.00"/>
    <s v="0.00"/>
    <s v="0.00"/>
    <x v="275"/>
    <x v="0"/>
    <x v="4"/>
    <s v="TULCAN"/>
    <s v="TULCAN"/>
    <x v="0"/>
    <x v="1"/>
    <x v="1"/>
  </r>
  <r>
    <n v="1000506"/>
    <s v="MATRIZ"/>
    <s v="VELASTEGUI RUIZ JONATHAN JAVIER"/>
    <n v="1721873063"/>
    <n v="231000575"/>
    <s v="A"/>
    <m/>
    <n v="15"/>
    <s v="0.00"/>
    <s v="0.00"/>
    <s v="0.00"/>
    <s v="0.00"/>
    <s v="0.00"/>
    <s v="0.00"/>
    <x v="64"/>
    <x v="0"/>
    <x v="1"/>
    <s v="QUITO"/>
    <s v="SAN BLAS"/>
    <x v="0"/>
    <x v="1"/>
    <x v="1"/>
  </r>
  <r>
    <n v="1000508"/>
    <s v="MATRIZ"/>
    <s v="VELASTEGUI YANEZ LUIS RICARDO"/>
    <n v="1708755242"/>
    <n v="231000577"/>
    <s v="A"/>
    <m/>
    <n v="15"/>
    <s v="0.00"/>
    <s v="0.00"/>
    <s v="0.00"/>
    <s v="0.00"/>
    <s v="0.00"/>
    <s v="0.00"/>
    <x v="64"/>
    <x v="1"/>
    <x v="1"/>
    <s v="QUITO"/>
    <s v="IÑAQUITO"/>
    <x v="0"/>
    <x v="1"/>
    <x v="1"/>
  </r>
  <r>
    <n v="1000509"/>
    <s v="MATRIZ"/>
    <s v="SANCHEZ HINOJOSA LUZ MARIA"/>
    <n v="1002255022"/>
    <n v="231000578"/>
    <s v="A"/>
    <m/>
    <n v="30"/>
    <s v="0.00"/>
    <s v="0.00"/>
    <s v="0.00"/>
    <s v="0.00"/>
    <s v="0.00"/>
    <s v="0.00"/>
    <x v="276"/>
    <x v="0"/>
    <x v="10"/>
    <s v="OTAVALO"/>
    <s v="SAN RAFAEL"/>
    <x v="1"/>
    <x v="0"/>
    <x v="0"/>
  </r>
  <r>
    <n v="1000510"/>
    <s v="MATRIZ"/>
    <s v="AREVALO PULLUPASIG FABIOLA MANUELA"/>
    <n v="1712445418"/>
    <n v="231000579"/>
    <s v="A"/>
    <m/>
    <n v="15"/>
    <s v="0.00"/>
    <s v="0.00"/>
    <s v="0.00"/>
    <s v="0.00"/>
    <s v="0.00"/>
    <s v="0.00"/>
    <x v="64"/>
    <x v="1"/>
    <x v="1"/>
    <s v="QUITO"/>
    <s v="COTOCOLLAO"/>
    <x v="0"/>
    <x v="1"/>
    <x v="0"/>
  </r>
  <r>
    <n v="1000511"/>
    <s v="MATRIZ"/>
    <s v="SIMBAÑA AREVALO JONATHAN ANDRES"/>
    <n v="1723259824"/>
    <n v="231000580"/>
    <s v="A"/>
    <m/>
    <n v="202.3"/>
    <s v="0.00"/>
    <s v="0.00"/>
    <s v="0.00"/>
    <s v="0.00"/>
    <s v="0.00"/>
    <s v="0.00"/>
    <x v="277"/>
    <x v="1"/>
    <x v="1"/>
    <s v="QUITO"/>
    <s v="COTOCOLLAO"/>
    <x v="0"/>
    <x v="1"/>
    <x v="1"/>
  </r>
  <r>
    <n v="1000512"/>
    <s v="MATRIZ"/>
    <s v="AUQUILLA YUMICEBA PEDRO VICENTE"/>
    <n v="1725689036"/>
    <n v="231000581"/>
    <s v="A"/>
    <m/>
    <n v="310.75"/>
    <s v="0.00"/>
    <s v="0.00"/>
    <s v="0.00"/>
    <s v="0.00"/>
    <s v="0.00"/>
    <s v="0.00"/>
    <x v="278"/>
    <x v="1"/>
    <x v="0"/>
    <s v="RIOBAMBA"/>
    <s v="CACHA (CAB EN MACHANGARA)"/>
    <x v="1"/>
    <x v="0"/>
    <x v="1"/>
  </r>
  <r>
    <n v="1000513"/>
    <s v="MATRIZ"/>
    <s v="VILLACRES HERNANDEZ MARIANA DEL ROCIO "/>
    <n v="602418337"/>
    <n v="231000582"/>
    <s v="A"/>
    <m/>
    <n v="19.75"/>
    <s v="0.00"/>
    <s v="0.00"/>
    <s v="0.00"/>
    <s v="0.00"/>
    <s v="0.00"/>
    <s v="0.00"/>
    <x v="279"/>
    <x v="0"/>
    <x v="0"/>
    <s v="RIOBAMBA"/>
    <s v="LIZARZABURU"/>
    <x v="0"/>
    <x v="1"/>
    <x v="0"/>
  </r>
  <r>
    <n v="1000514"/>
    <s v="MATRIZ"/>
    <s v="VILAÑA SIGCHA CRISTINA DE LOS ANGELES"/>
    <n v="1715043020"/>
    <n v="231000584"/>
    <s v="A"/>
    <m/>
    <n v="15"/>
    <s v="0.00"/>
    <s v="0.00"/>
    <s v="0.00"/>
    <s v="0.00"/>
    <s v="0.00"/>
    <s v="0.00"/>
    <x v="64"/>
    <x v="0"/>
    <x v="1"/>
    <s v="QUITO"/>
    <s v="COTOCOLLAO"/>
    <x v="0"/>
    <x v="1"/>
    <x v="0"/>
  </r>
  <r>
    <n v="1000515"/>
    <s v="MATRIZ"/>
    <s v="GUAMAN ARGOS MARIA ."/>
    <n v="601954092"/>
    <n v="231000585"/>
    <s v="A"/>
    <m/>
    <n v="15"/>
    <s v="0.00"/>
    <s v="0.00"/>
    <s v="0.00"/>
    <s v="0.00"/>
    <s v="0.00"/>
    <s v="0.00"/>
    <x v="64"/>
    <x v="1"/>
    <x v="0"/>
    <s v="COLTA"/>
    <s v="CAJABAMBA"/>
    <x v="0"/>
    <x v="0"/>
    <x v="0"/>
  </r>
  <r>
    <n v="1000516"/>
    <s v="MATRIZ"/>
    <s v="RUMIÑAHUI SANCHEZ ALISSON MAYTE"/>
    <n v="1755834676"/>
    <n v="231000586"/>
    <s v="A"/>
    <m/>
    <n v="2"/>
    <s v="0.00"/>
    <s v="0.00"/>
    <s v="0.00"/>
    <s v="0.00"/>
    <s v="0.00"/>
    <s v="0.00"/>
    <x v="145"/>
    <x v="0"/>
    <x v="1"/>
    <s v="QUITO"/>
    <s v="COTOCOLLAO"/>
    <x v="0"/>
    <x v="0"/>
    <x v="0"/>
  </r>
  <r>
    <n v="1000517"/>
    <s v="MATRIZ"/>
    <s v="SANCHEZ HINOJOSA BLANCA SARA"/>
    <n v="1004097356"/>
    <n v="231000594"/>
    <s v="A"/>
    <m/>
    <n v="0.12"/>
    <s v="0.00"/>
    <s v="0.00"/>
    <s v="0.00"/>
    <s v="0.00"/>
    <s v="0.00"/>
    <s v="0.00"/>
    <x v="280"/>
    <x v="1"/>
    <x v="10"/>
    <s v="OTAVALO"/>
    <s v="SAN RAFAEL"/>
    <x v="1"/>
    <x v="0"/>
    <x v="0"/>
  </r>
  <r>
    <n v="1000518"/>
    <s v="MATRIZ"/>
    <s v="FERNANDEZ NUÑEZ CARLOS LEONEL"/>
    <n v="1751223957"/>
    <n v="231000587"/>
    <s v="A"/>
    <m/>
    <n v="13"/>
    <s v="0.00"/>
    <s v="0.00"/>
    <s v="0.00"/>
    <s v="0.00"/>
    <s v="0.00"/>
    <s v="0.00"/>
    <x v="128"/>
    <x v="0"/>
    <x v="1"/>
    <s v="QUITO"/>
    <s v="COTOCOLLAO"/>
    <x v="0"/>
    <x v="1"/>
    <x v="1"/>
  </r>
  <r>
    <n v="1000519"/>
    <s v="MATRIZ"/>
    <s v="VACACELA GUAIPACHA ANDRES ."/>
    <n v="601658321"/>
    <n v="231000588"/>
    <s v="A"/>
    <m/>
    <n v="5.64"/>
    <s v="0.00"/>
    <s v="0.00"/>
    <s v="0.00"/>
    <s v="0.00"/>
    <s v="0.00"/>
    <s v="0.00"/>
    <x v="281"/>
    <x v="1"/>
    <x v="1"/>
    <s v="QUITO"/>
    <s v="COMITE DEL PUEBLO"/>
    <x v="0"/>
    <x v="0"/>
    <x v="1"/>
  </r>
  <r>
    <n v="1000520"/>
    <s v="MATRIZ"/>
    <s v="CORAL LARA JONATHAN DAVID"/>
    <n v="802704395"/>
    <n v="231000591"/>
    <s v="A"/>
    <m/>
    <n v="15"/>
    <s v="0.00"/>
    <s v="0.00"/>
    <s v="0.00"/>
    <s v="0.00"/>
    <s v="0.00"/>
    <s v="0.00"/>
    <x v="64"/>
    <x v="0"/>
    <x v="1"/>
    <s v="QUITO"/>
    <s v="BELISARIO QUEVEDO"/>
    <x v="0"/>
    <x v="1"/>
    <x v="1"/>
  </r>
  <r>
    <n v="1000522"/>
    <s v="MATRIZ"/>
    <s v="NIAMA CRIOLLO MARIA JUANA "/>
    <n v="601636178"/>
    <n v="231000593"/>
    <s v="A"/>
    <m/>
    <n v="15"/>
    <s v="0.00"/>
    <s v="0.00"/>
    <s v="0.00"/>
    <s v="0.00"/>
    <s v="0.00"/>
    <s v="0.00"/>
    <x v="64"/>
    <x v="3"/>
    <x v="0"/>
    <s v="RIOBAMBA"/>
    <s v="CACHA (CAB EN MACHANGARA)"/>
    <x v="1"/>
    <x v="0"/>
    <x v="0"/>
  </r>
  <r>
    <n v="1000523"/>
    <s v="MATRIZ"/>
    <s v="VIZCAINO SIMBAÑA SILVIA YOLANDA"/>
    <n v="1710293232"/>
    <n v="231000595"/>
    <s v="A"/>
    <m/>
    <n v="21.75"/>
    <s v="0.00"/>
    <s v="0.00"/>
    <s v="0.00"/>
    <s v="0.00"/>
    <s v="0.00"/>
    <s v="0.00"/>
    <x v="282"/>
    <x v="1"/>
    <x v="1"/>
    <s v="QUITO"/>
    <s v="GONZALEZ SUAREZ"/>
    <x v="0"/>
    <x v="1"/>
    <x v="0"/>
  </r>
  <r>
    <n v="1000524"/>
    <s v="MATRIZ"/>
    <s v="GUAMAN CAGUANO MARIA ROSA"/>
    <n v="1716437296"/>
    <n v="231000596"/>
    <s v="A"/>
    <m/>
    <n v="13"/>
    <s v="0.00"/>
    <s v="0.00"/>
    <s v="0.00"/>
    <s v="0.00"/>
    <s v="0.00"/>
    <s v="0.00"/>
    <x v="128"/>
    <x v="1"/>
    <x v="1"/>
    <s v="QUITO"/>
    <s v="COTOCOLLAO"/>
    <x v="0"/>
    <x v="1"/>
    <x v="0"/>
  </r>
  <r>
    <n v="1000525"/>
    <s v="MATRIZ"/>
    <s v="TASAMBAY TIXI MARIA ."/>
    <n v="602138174"/>
    <n v="231000598"/>
    <s v="A"/>
    <m/>
    <n v="2"/>
    <s v="0.00"/>
    <s v="0.00"/>
    <s v="0.00"/>
    <s v="0.00"/>
    <s v="0.00"/>
    <s v="0.00"/>
    <x v="145"/>
    <x v="1"/>
    <x v="0"/>
    <s v="RIOBAMBA"/>
    <s v="YARUQUIES"/>
    <x v="0"/>
    <x v="0"/>
    <x v="0"/>
  </r>
  <r>
    <n v="1000526"/>
    <s v="MATRIZ"/>
    <s v="MARQUEZ MOREIRA ERIKA MARIBEL"/>
    <n v="1714472295"/>
    <n v="231000599"/>
    <s v="A"/>
    <m/>
    <n v="42.73"/>
    <s v="0.00"/>
    <s v="0.00"/>
    <s v="0.00"/>
    <s v="0.00"/>
    <s v="0.00"/>
    <s v="0.00"/>
    <x v="283"/>
    <x v="1"/>
    <x v="1"/>
    <s v="QUITO"/>
    <s v="POMASQUI"/>
    <x v="1"/>
    <x v="1"/>
    <x v="0"/>
  </r>
  <r>
    <n v="1000527"/>
    <s v="MATRIZ"/>
    <s v="SANDOVAL SANDOVAL MARIA EUGENIA"/>
    <n v="1716958200"/>
    <n v="231000600"/>
    <s v="A"/>
    <m/>
    <n v="153.25"/>
    <s v="0.00"/>
    <s v="0.00"/>
    <s v="0.00"/>
    <s v="0.00"/>
    <s v="0.00"/>
    <s v="0.00"/>
    <x v="284"/>
    <x v="0"/>
    <x v="1"/>
    <s v="QUITO"/>
    <s v="CONOCOTO"/>
    <x v="1"/>
    <x v="1"/>
    <x v="0"/>
  </r>
  <r>
    <n v="1000529"/>
    <s v="MATRIZ"/>
    <s v="CABAY CARRILLO ALEXANDRA ELIZABETH"/>
    <n v="1754749719"/>
    <n v="231000602"/>
    <s v="A"/>
    <m/>
    <n v="15.88"/>
    <s v="0.00"/>
    <s v="0.00"/>
    <s v="0.00"/>
    <s v="0.00"/>
    <s v="0.00"/>
    <s v="0.00"/>
    <x v="285"/>
    <x v="0"/>
    <x v="0"/>
    <s v="RIOBAMBA"/>
    <s v="CACHA (CAB EN MACHANGARA)"/>
    <x v="1"/>
    <x v="0"/>
    <x v="0"/>
  </r>
  <r>
    <n v="1000530"/>
    <s v="MATRIZ"/>
    <s v="GAVIN TIXI OLGA "/>
    <n v="602301798"/>
    <n v="231000603"/>
    <s v="A"/>
    <m/>
    <n v="15"/>
    <s v="0.00"/>
    <s v="0.00"/>
    <s v="0.00"/>
    <s v="0.00"/>
    <s v="0.00"/>
    <s v="0.00"/>
    <x v="64"/>
    <x v="1"/>
    <x v="0"/>
    <s v="RIOBAMBA"/>
    <s v="LIZARZABURU"/>
    <x v="0"/>
    <x v="1"/>
    <x v="0"/>
  </r>
  <r>
    <n v="1000531"/>
    <s v="MATRIZ"/>
    <s v="AUQUILLA CARRILLO FLOR DEVORA "/>
    <n v="605703032"/>
    <n v="231000604"/>
    <s v="A"/>
    <m/>
    <n v="137.5"/>
    <s v="0.00"/>
    <s v="0.00"/>
    <s v="0.00"/>
    <s v="0.00"/>
    <s v="0.00"/>
    <s v="0.00"/>
    <x v="286"/>
    <x v="0"/>
    <x v="0"/>
    <s v="RIOBAMBA"/>
    <s v="YARUQUIES"/>
    <x v="0"/>
    <x v="0"/>
    <x v="0"/>
  </r>
  <r>
    <n v="1000532"/>
    <s v="MATRIZ"/>
    <s v="URQUIZO RUMIÑAHUI MARCO VINICIO"/>
    <n v="1717775090"/>
    <n v="231000605"/>
    <s v="A"/>
    <m/>
    <n v="70"/>
    <s v="0.00"/>
    <s v="0.00"/>
    <s v="0.00"/>
    <s v="0.00"/>
    <s v="0.00"/>
    <s v="0.00"/>
    <x v="287"/>
    <x v="1"/>
    <x v="0"/>
    <s v="RIOBAMBA"/>
    <s v="YARUQUIES"/>
    <x v="0"/>
    <x v="0"/>
    <x v="1"/>
  </r>
  <r>
    <n v="1000533"/>
    <s v="MATRIZ"/>
    <s v="PADILLA VACACELA MARCO VINICIO"/>
    <n v="1722486253"/>
    <n v="231000606"/>
    <s v="A"/>
    <m/>
    <n v="12.5"/>
    <s v="0.00"/>
    <s v="0.00"/>
    <s v="0.00"/>
    <s v="0.00"/>
    <s v="0.00"/>
    <s v="0.00"/>
    <x v="288"/>
    <x v="1"/>
    <x v="0"/>
    <s v="RIOBAMBA"/>
    <s v="CACHA (CAB EN MACHANGARA)"/>
    <x v="1"/>
    <x v="0"/>
    <x v="1"/>
  </r>
  <r>
    <n v="1000535"/>
    <s v="MATRIZ"/>
    <s v="TIPANLUISA TRAVEZ NELLY NORMA"/>
    <n v="1709455263"/>
    <n v="231000607"/>
    <s v="A"/>
    <m/>
    <n v="15"/>
    <s v="0.00"/>
    <s v="0.00"/>
    <s v="0.00"/>
    <s v="0.00"/>
    <s v="0.00"/>
    <s v="0.00"/>
    <x v="64"/>
    <x v="1"/>
    <x v="11"/>
    <s v="LATACUNGA"/>
    <s v="ALAQUES (ALAQUEZ)"/>
    <x v="1"/>
    <x v="1"/>
    <x v="0"/>
  </r>
  <r>
    <n v="1000536"/>
    <s v="MATRIZ"/>
    <s v="ZALDUMBIDE PAZMIÑO JEFFERSON SANTIAGO"/>
    <n v="1711434751"/>
    <n v="231000608"/>
    <s v="A"/>
    <m/>
    <n v="15"/>
    <s v="0.00"/>
    <s v="0.00"/>
    <s v="0.00"/>
    <s v="0.00"/>
    <s v="0.00"/>
    <s v="0.00"/>
    <x v="64"/>
    <x v="0"/>
    <x v="1"/>
    <s v="QUITO"/>
    <s v="SAN BLAS"/>
    <x v="0"/>
    <x v="1"/>
    <x v="1"/>
  </r>
  <r>
    <n v="1000537"/>
    <s v="MATRIZ"/>
    <s v="URQUIZO GUAMAN DAYSI ALEJANDRA"/>
    <n v="1750199851"/>
    <n v="231000609"/>
    <s v="A"/>
    <m/>
    <n v="2"/>
    <s v="0.00"/>
    <s v="0.00"/>
    <s v="0.00"/>
    <s v="0.00"/>
    <s v="0.00"/>
    <s v="0.00"/>
    <x v="145"/>
    <x v="2"/>
    <x v="1"/>
    <s v="QUITO"/>
    <s v="COTOCOLLAO"/>
    <x v="0"/>
    <x v="0"/>
    <x v="0"/>
  </r>
  <r>
    <n v="1000538"/>
    <s v="MATRIZ"/>
    <s v="GARZON MORALES GALO ALFONSO"/>
    <n v="1705041117"/>
    <n v="231000610"/>
    <s v="A"/>
    <m/>
    <n v="84.5"/>
    <s v="0.00"/>
    <s v="0.00"/>
    <s v="0.00"/>
    <s v="0.00"/>
    <s v="0.00"/>
    <s v="0.00"/>
    <x v="289"/>
    <x v="0"/>
    <x v="1"/>
    <s v="QUITO"/>
    <s v="GONZALEZ SUAREZ"/>
    <x v="0"/>
    <x v="1"/>
    <x v="1"/>
  </r>
  <r>
    <n v="1000539"/>
    <s v="MATRIZ"/>
    <s v="AVILA CHUEZ CARMEN EVELINA"/>
    <n v="1721183265"/>
    <n v="231000611"/>
    <s v="A"/>
    <m/>
    <n v="15"/>
    <s v="0.00"/>
    <s v="0.00"/>
    <s v="0.00"/>
    <s v="0.00"/>
    <s v="0.00"/>
    <s v="0.00"/>
    <x v="64"/>
    <x v="1"/>
    <x v="6"/>
    <s v="VENTANAS"/>
    <s v="VENTANAS"/>
    <x v="0"/>
    <x v="1"/>
    <x v="0"/>
  </r>
  <r>
    <n v="1000540"/>
    <s v="MATRIZ"/>
    <s v="CARRILLO SINALUISA ANA LUCIA"/>
    <n v="604472118"/>
    <n v="231000612"/>
    <s v="A"/>
    <m/>
    <n v="15"/>
    <s v="0.00"/>
    <s v="0.00"/>
    <s v="0.00"/>
    <s v="0.00"/>
    <s v="0.00"/>
    <s v="0.00"/>
    <x v="64"/>
    <x v="1"/>
    <x v="0"/>
    <s v="RIOBAMBA"/>
    <s v="YARUQUIES"/>
    <x v="0"/>
    <x v="0"/>
    <x v="0"/>
  </r>
  <r>
    <n v="1000541"/>
    <s v="MATRIZ"/>
    <s v="CONDO ALVAREZ LIGIA MARGARITA "/>
    <n v="602580086"/>
    <n v="231000613"/>
    <s v="A"/>
    <m/>
    <n v="15"/>
    <s v="0.00"/>
    <s v="0.00"/>
    <s v="0.00"/>
    <s v="0.00"/>
    <s v="0.00"/>
    <s v="0.00"/>
    <x v="64"/>
    <x v="2"/>
    <x v="0"/>
    <s v="RIOBAMBA"/>
    <s v="VELOZ"/>
    <x v="0"/>
    <x v="1"/>
    <x v="0"/>
  </r>
  <r>
    <n v="1000542"/>
    <s v="MATRIZ"/>
    <s v="DAQUILEMA DAQUILEMA CRISTHIAN DAVID"/>
    <n v="605304971"/>
    <n v="231000617"/>
    <s v="A"/>
    <m/>
    <n v="3"/>
    <s v="0.00"/>
    <s v="0.00"/>
    <s v="0.00"/>
    <s v="0.00"/>
    <s v="0.00"/>
    <s v="0.00"/>
    <x v="191"/>
    <x v="0"/>
    <x v="1"/>
    <s v="QUITO"/>
    <s v="COTOCOLLAO"/>
    <x v="0"/>
    <x v="0"/>
    <x v="1"/>
  </r>
  <r>
    <n v="1000543"/>
    <s v="MATRIZ"/>
    <s v="TASAMBAY ASQUI ALBERTO ."/>
    <n v="601865033"/>
    <n v="231000616"/>
    <s v="A"/>
    <m/>
    <n v="24.73"/>
    <s v="0.00"/>
    <s v="0.00"/>
    <s v="0.00"/>
    <s v="0.00"/>
    <s v="0.00"/>
    <s v="0.00"/>
    <x v="290"/>
    <x v="0"/>
    <x v="1"/>
    <s v="QUITO"/>
    <s v="COTOCOLLAO"/>
    <x v="0"/>
    <x v="0"/>
    <x v="1"/>
  </r>
  <r>
    <n v="1000544"/>
    <s v="MATRIZ"/>
    <s v="DAQUILEMA VELASCO MARIA ISOLINA"/>
    <n v="603736232"/>
    <n v="231000614"/>
    <s v="A"/>
    <m/>
    <n v="28"/>
    <s v="0.00"/>
    <s v="0.00"/>
    <s v="0.00"/>
    <s v="0.00"/>
    <s v="0.00"/>
    <s v="0.00"/>
    <x v="291"/>
    <x v="1"/>
    <x v="0"/>
    <s v="GUAMOTE"/>
    <s v="PALMIRA"/>
    <x v="1"/>
    <x v="0"/>
    <x v="0"/>
  </r>
  <r>
    <n v="1000545"/>
    <s v="MATRIZ"/>
    <s v="GUAYPACHA URQUIZO LUIS ENRIQUE"/>
    <n v="1722492327"/>
    <n v="231000615"/>
    <s v="A"/>
    <m/>
    <n v="16.5"/>
    <s v="0.00"/>
    <s v="0.00"/>
    <s v="0.00"/>
    <s v="0.00"/>
    <s v="0.00"/>
    <s v="0.00"/>
    <x v="292"/>
    <x v="1"/>
    <x v="1"/>
    <s v="QUITO"/>
    <s v="EL INCA"/>
    <x v="0"/>
    <x v="0"/>
    <x v="1"/>
  </r>
  <r>
    <n v="1000546"/>
    <s v="MATRIZ"/>
    <s v="CRIOLLO GUARACA JOSE ANTONIO"/>
    <n v="604321299"/>
    <n v="231000618"/>
    <s v="A"/>
    <m/>
    <n v="15"/>
    <s v="0.00"/>
    <s v="0.00"/>
    <s v="0.00"/>
    <s v="0.00"/>
    <s v="0.00"/>
    <s v="0.00"/>
    <x v="64"/>
    <x v="2"/>
    <x v="1"/>
    <s v="QUITO"/>
    <s v="COTOCOLLAO"/>
    <x v="0"/>
    <x v="0"/>
    <x v="1"/>
  </r>
  <r>
    <n v="1000547"/>
    <s v="MATRIZ"/>
    <s v="MINISTERIO DEL CORO ACHIKLLA PACHA"/>
    <n v="603003633"/>
    <n v="231001097"/>
    <s v="A"/>
    <m/>
    <n v="0.5"/>
    <s v="0.00"/>
    <s v="0.00"/>
    <s v="0.00"/>
    <s v="0.00"/>
    <s v="0.00"/>
    <s v="0.00"/>
    <x v="196"/>
    <x v="1"/>
    <x v="1"/>
    <s v="QUITO"/>
    <s v="COTOCOLLAO"/>
    <x v="0"/>
    <x v="0"/>
    <x v="0"/>
  </r>
  <r>
    <n v="1000548"/>
    <s v="MATRIZ"/>
    <s v="LOPEZ CAIZA RICHARD MARCELO"/>
    <n v="1713660601"/>
    <n v="231000619"/>
    <s v="A"/>
    <m/>
    <n v="14.94"/>
    <s v="0.00"/>
    <s v="0.00"/>
    <s v="0.00"/>
    <s v="0.00"/>
    <s v="0.00"/>
    <s v="0.00"/>
    <x v="293"/>
    <x v="1"/>
    <x v="1"/>
    <s v="QUITO"/>
    <s v="COTOCOLLAO"/>
    <x v="0"/>
    <x v="1"/>
    <x v="1"/>
  </r>
  <r>
    <n v="1000549"/>
    <s v="MATRIZ"/>
    <s v="PAUCAR URQUIZO JAYKO ISAAC"/>
    <n v="3050187842"/>
    <n v="231000620"/>
    <s v="A"/>
    <m/>
    <n v="2"/>
    <s v="0.00"/>
    <s v="0.00"/>
    <s v="0.00"/>
    <s v="0.00"/>
    <s v="0.00"/>
    <s v="0.00"/>
    <x v="145"/>
    <x v="1"/>
    <x v="1"/>
    <s v="QUITO"/>
    <s v="COTOCOLLAO"/>
    <x v="0"/>
    <x v="5"/>
    <x v="0"/>
  </r>
  <r>
    <n v="1000550"/>
    <s v="MATRIZ"/>
    <s v="SANCHEZ HINOJOSA ROSA ."/>
    <n v="1002255014"/>
    <n v="231000621"/>
    <s v="A"/>
    <m/>
    <s v="0.00"/>
    <s v="0.00"/>
    <s v="0.00"/>
    <s v="0.00"/>
    <s v="0.00"/>
    <s v="0.00"/>
    <s v="0.00"/>
    <x v="25"/>
    <x v="1"/>
    <x v="10"/>
    <s v="OTAVALO"/>
    <s v="SAN RAFAEL"/>
    <x v="1"/>
    <x v="1"/>
    <x v="0"/>
  </r>
  <r>
    <n v="1000551"/>
    <s v="MATRIZ"/>
    <s v="TAIPE CAIZA NOHEMI ALEXANDRA"/>
    <n v="1725660524"/>
    <n v="231000622"/>
    <s v="A"/>
    <m/>
    <n v="16.14"/>
    <s v="0.00"/>
    <s v="0.00"/>
    <s v="0.00"/>
    <s v="0.00"/>
    <s v="0.00"/>
    <s v="0.00"/>
    <x v="294"/>
    <x v="1"/>
    <x v="1"/>
    <s v="QUITO"/>
    <s v="SAN BARTOLO"/>
    <x v="0"/>
    <x v="1"/>
    <x v="0"/>
  </r>
  <r>
    <n v="1000552"/>
    <s v="MATRIZ"/>
    <s v="SANGUÑA COLLAGUAZO FABIAN ."/>
    <n v="1708517642"/>
    <n v="231000623"/>
    <s v="A"/>
    <m/>
    <n v="55"/>
    <s v="0.00"/>
    <s v="0.00"/>
    <s v="0.00"/>
    <s v="0.00"/>
    <s v="0.00"/>
    <s v="0.00"/>
    <x v="117"/>
    <x v="1"/>
    <x v="1"/>
    <s v="QUITO"/>
    <s v="CARCELEN"/>
    <x v="0"/>
    <x v="1"/>
    <x v="1"/>
  </r>
  <r>
    <n v="1000553"/>
    <s v="MATRIZ"/>
    <s v="SIMBAÑA QUILACHAMIN PEDRO LEONARDO"/>
    <n v="1716135478"/>
    <n v="231000624"/>
    <s v="A"/>
    <m/>
    <n v="13.51"/>
    <s v="0.00"/>
    <s v="0.00"/>
    <s v="0.00"/>
    <s v="0.00"/>
    <s v="0.00"/>
    <s v="0.00"/>
    <x v="295"/>
    <x v="1"/>
    <x v="1"/>
    <s v="QUITO"/>
    <s v="NAYON"/>
    <x v="1"/>
    <x v="1"/>
    <x v="1"/>
  </r>
  <r>
    <n v="1000554"/>
    <s v="MATRIZ"/>
    <s v="PEREZ MUÑOZ SEGUNDO ENRIQUE"/>
    <n v="1722115985"/>
    <n v="231000625"/>
    <s v="A"/>
    <m/>
    <n v="128.5"/>
    <s v="0.00"/>
    <s v="0.00"/>
    <s v="0.00"/>
    <s v="0.00"/>
    <s v="0.00"/>
    <s v="0.00"/>
    <x v="296"/>
    <x v="1"/>
    <x v="1"/>
    <s v="QUITO"/>
    <s v="COTOCOLLAO"/>
    <x v="0"/>
    <x v="1"/>
    <x v="1"/>
  </r>
  <r>
    <n v="1000555"/>
    <s v="MATRIZ"/>
    <s v="CUMIÑA TASAMBAY CASIMIRO ."/>
    <n v="600760276"/>
    <n v="231000626"/>
    <s v="A"/>
    <m/>
    <n v="12"/>
    <s v="0.00"/>
    <s v="0.00"/>
    <s v="0.00"/>
    <s v="0.00"/>
    <s v="0.00"/>
    <s v="0.00"/>
    <x v="194"/>
    <x v="3"/>
    <x v="0"/>
    <s v="RIOBAMBA"/>
    <s v="YARUQUIES"/>
    <x v="0"/>
    <x v="0"/>
    <x v="1"/>
  </r>
  <r>
    <n v="1000556"/>
    <s v="MATRIZ"/>
    <s v="URQUIZO VALDEZ SEGUNDO MARCELO"/>
    <n v="1723535389"/>
    <n v="231000627"/>
    <s v="A"/>
    <m/>
    <n v="22"/>
    <s v="0.00"/>
    <s v="0.00"/>
    <s v="0.00"/>
    <s v="0.00"/>
    <s v="0.00"/>
    <s v="0.00"/>
    <x v="297"/>
    <x v="0"/>
    <x v="1"/>
    <s v="QUITO"/>
    <s v="COTOCOLLAO"/>
    <x v="0"/>
    <x v="0"/>
    <x v="1"/>
  </r>
  <r>
    <n v="1000557"/>
    <s v="MATRIZ"/>
    <s v="MARTINEZ ARROBA JOSE ALBERTO"/>
    <n v="1710042597"/>
    <n v="231000628"/>
    <s v="A"/>
    <m/>
    <n v="148.25"/>
    <s v="0.00"/>
    <s v="0.00"/>
    <s v="0.00"/>
    <s v="0.00"/>
    <s v="0.00"/>
    <s v="0.00"/>
    <x v="298"/>
    <x v="2"/>
    <x v="0"/>
    <s v="RIOBAMBA"/>
    <s v="MALDONADO"/>
    <x v="1"/>
    <x v="1"/>
    <x v="1"/>
  </r>
  <r>
    <n v="1000558"/>
    <s v="MATRIZ"/>
    <s v="MURILLO CASTILLO MONICA PAULINA "/>
    <n v="603978883"/>
    <n v="231000629"/>
    <s v="A"/>
    <m/>
    <n v="15"/>
    <s v="0.00"/>
    <s v="0.00"/>
    <s v="0.00"/>
    <s v="0.00"/>
    <s v="0.00"/>
    <s v="0.00"/>
    <x v="64"/>
    <x v="0"/>
    <x v="0"/>
    <s v="CHAMBO"/>
    <s v="CHAMBO"/>
    <x v="0"/>
    <x v="1"/>
    <x v="0"/>
  </r>
  <r>
    <n v="1000559"/>
    <s v="MATRIZ"/>
    <s v="CARRILLO MARTINEZ FERNANDO "/>
    <n v="602214801"/>
    <n v="231000630"/>
    <s v="A"/>
    <m/>
    <n v="15"/>
    <s v="0.00"/>
    <s v="0.00"/>
    <s v="0.00"/>
    <s v="0.00"/>
    <s v="0.00"/>
    <s v="0.00"/>
    <x v="64"/>
    <x v="1"/>
    <x v="0"/>
    <s v="RIOBAMBA"/>
    <s v="LIZARZABURU"/>
    <x v="0"/>
    <x v="1"/>
    <x v="1"/>
  </r>
  <r>
    <n v="1000560"/>
    <s v="MATRIZ"/>
    <s v="ASIMBAYA PILA MARIA MARIANITA"/>
    <n v="1707481592"/>
    <n v="231000631"/>
    <s v="A"/>
    <m/>
    <n v="38.479999999999997"/>
    <s v="0.00"/>
    <s v="0.00"/>
    <s v="0.00"/>
    <s v="0.00"/>
    <s v="0.00"/>
    <s v="0.00"/>
    <x v="299"/>
    <x v="1"/>
    <x v="1"/>
    <s v="QUITO"/>
    <s v="LA CONCEPCION"/>
    <x v="0"/>
    <x v="1"/>
    <x v="0"/>
  </r>
  <r>
    <n v="1000561"/>
    <s v="MATRIZ"/>
    <s v="VALDEZ AUQUILLA MARIA VERONICA"/>
    <n v="1753161411"/>
    <n v="231000632"/>
    <s v="A"/>
    <m/>
    <n v="1"/>
    <s v="0.00"/>
    <s v="0.00"/>
    <s v="0.00"/>
    <s v="0.00"/>
    <s v="0.00"/>
    <s v="0.00"/>
    <x v="157"/>
    <x v="0"/>
    <x v="0"/>
    <s v="RIOBAMBA"/>
    <s v="CACHA (CAB EN MACHANGARA)"/>
    <x v="1"/>
    <x v="0"/>
    <x v="0"/>
  </r>
  <r>
    <n v="1000562"/>
    <s v="MATRIZ"/>
    <s v="LLUMIQUINGA PALLO ZOILA PIEDAD"/>
    <n v="501917884"/>
    <n v="231000633"/>
    <s v="A"/>
    <m/>
    <n v="15"/>
    <s v="0.00"/>
    <s v="0.00"/>
    <s v="0.00"/>
    <s v="0.00"/>
    <s v="0.00"/>
    <s v="0.00"/>
    <x v="64"/>
    <x v="1"/>
    <x v="1"/>
    <s v="QUITO"/>
    <s v="COTOCOLLAO"/>
    <x v="0"/>
    <x v="1"/>
    <x v="0"/>
  </r>
  <r>
    <n v="1000564"/>
    <s v="MATRIZ"/>
    <s v="LLANGARI QUISHPE JOSE GABRIEL"/>
    <n v="1720661147"/>
    <n v="231000635"/>
    <s v="A"/>
    <m/>
    <n v="15"/>
    <s v="0.00"/>
    <s v="0.00"/>
    <s v="0.00"/>
    <s v="0.00"/>
    <s v="0.00"/>
    <s v="0.00"/>
    <x v="64"/>
    <x v="1"/>
    <x v="1"/>
    <s v="QUITO"/>
    <s v="COTOCOLLAO"/>
    <x v="0"/>
    <x v="1"/>
    <x v="1"/>
  </r>
  <r>
    <n v="1000565"/>
    <s v="MATRIZ"/>
    <s v="PEÑAFIEL ALOMIA AIDA MARIA"/>
    <n v="1710017342"/>
    <n v="231000636"/>
    <s v="A"/>
    <m/>
    <n v="18"/>
    <s v="0.00"/>
    <s v="0.00"/>
    <s v="0.00"/>
    <s v="0.00"/>
    <s v="0.00"/>
    <s v="0.00"/>
    <x v="300"/>
    <x v="5"/>
    <x v="10"/>
    <s v="SAN MIGUEL DE URCUQUI"/>
    <s v="URCUQUI"/>
    <x v="0"/>
    <x v="1"/>
    <x v="0"/>
  </r>
  <r>
    <n v="1000567"/>
    <s v="MATRIZ"/>
    <s v="PRADO CAJAMARCA ALEX AUGUSTO"/>
    <n v="1714572508"/>
    <n v="231000637"/>
    <s v="A"/>
    <m/>
    <n v="15"/>
    <s v="0.00"/>
    <s v="0.00"/>
    <s v="0.00"/>
    <s v="0.00"/>
    <s v="0.00"/>
    <s v="0.00"/>
    <x v="64"/>
    <x v="0"/>
    <x v="1"/>
    <s v="QUITO"/>
    <s v="SAN BLAS"/>
    <x v="0"/>
    <x v="1"/>
    <x v="1"/>
  </r>
  <r>
    <n v="1000568"/>
    <s v="MATRIZ"/>
    <s v="RONDAL QUISHPE OLGA MARINA"/>
    <n v="1706822424"/>
    <n v="231000638"/>
    <s v="A"/>
    <m/>
    <n v="15"/>
    <s v="0.00"/>
    <s v="0.00"/>
    <s v="0.00"/>
    <s v="0.00"/>
    <s v="0.00"/>
    <s v="0.00"/>
    <x v="64"/>
    <x v="1"/>
    <x v="1"/>
    <s v="QUITO"/>
    <s v="COTOCOLLAO"/>
    <x v="0"/>
    <x v="1"/>
    <x v="0"/>
  </r>
  <r>
    <n v="1000569"/>
    <s v="MATRIZ"/>
    <s v="PILCA CHICOTA VICKY ESTEFANIA"/>
    <n v="1725919227"/>
    <n v="231000639"/>
    <s v="A"/>
    <m/>
    <n v="15"/>
    <s v="0.00"/>
    <s v="0.00"/>
    <s v="0.00"/>
    <s v="0.00"/>
    <s v="0.00"/>
    <s v="0.00"/>
    <x v="64"/>
    <x v="0"/>
    <x v="1"/>
    <s v="QUITO"/>
    <s v="COTOCOLLAO"/>
    <x v="0"/>
    <x v="1"/>
    <x v="0"/>
  </r>
  <r>
    <n v="1000570"/>
    <s v="MATRIZ"/>
    <s v="PILCA CHICOTA CESAR STEVEN"/>
    <n v="1726816489"/>
    <n v="231000640"/>
    <s v="A"/>
    <m/>
    <n v="2"/>
    <s v="0.00"/>
    <s v="0.00"/>
    <s v="0.00"/>
    <s v="0.00"/>
    <s v="0.00"/>
    <s v="0.00"/>
    <x v="145"/>
    <x v="0"/>
    <x v="1"/>
    <s v="QUITO"/>
    <s v="COTOCOLLAO"/>
    <x v="0"/>
    <x v="1"/>
    <x v="1"/>
  </r>
  <r>
    <n v="1000572"/>
    <s v="MATRIZ"/>
    <s v="URQUIZO URQUIZO ANA LUCIA"/>
    <n v="1722313382"/>
    <n v="231000642"/>
    <s v="A"/>
    <m/>
    <n v="697"/>
    <s v="0.00"/>
    <s v="0.00"/>
    <s v="0.00"/>
    <s v="0.00"/>
    <s v="0.00"/>
    <s v="0.00"/>
    <x v="301"/>
    <x v="3"/>
    <x v="0"/>
    <s v="RIOBAMBA"/>
    <s v="CACHA (CAB EN MACHANGARA)"/>
    <x v="1"/>
    <x v="0"/>
    <x v="0"/>
  </r>
  <r>
    <n v="1000573"/>
    <s v="MATRIZ"/>
    <s v="TOLEDO RODRIGUEZ ANGEL HUMBERTO "/>
    <n v="1900179332"/>
    <n v="231000643"/>
    <s v="A"/>
    <m/>
    <n v="26.25"/>
    <s v="0.00"/>
    <s v="0.00"/>
    <s v="0.00"/>
    <s v="0.00"/>
    <s v="0.00"/>
    <s v="0.00"/>
    <x v="302"/>
    <x v="0"/>
    <x v="8"/>
    <s v="CHINCHIPE"/>
    <s v="ZUMBA"/>
    <x v="0"/>
    <x v="1"/>
    <x v="1"/>
  </r>
  <r>
    <n v="1000574"/>
    <s v="MATRIZ"/>
    <s v="JUAN . CHARCO SANCHEZ"/>
    <n v="602539439"/>
    <n v="231000644"/>
    <s v="A"/>
    <m/>
    <n v="197.89"/>
    <s v="0.00"/>
    <s v="0.00"/>
    <s v="0.00"/>
    <s v="0.00"/>
    <s v="0.00"/>
    <s v="0.00"/>
    <x v="303"/>
    <x v="2"/>
    <x v="0"/>
    <s v="RIOBAMBA"/>
    <s v="CACHA (CAB EN MACHANGARA)"/>
    <x v="1"/>
    <x v="0"/>
    <x v="1"/>
  </r>
  <r>
    <n v="1000575"/>
    <s v="MATRIZ"/>
    <s v="SIGCHO CASTRO CARMEN AMELIA"/>
    <n v="602172306"/>
    <n v="231000645"/>
    <s v="A"/>
    <m/>
    <n v="19"/>
    <s v="0.00"/>
    <s v="0.00"/>
    <s v="0.00"/>
    <s v="0.00"/>
    <s v="0.00"/>
    <s v="0.00"/>
    <x v="304"/>
    <x v="2"/>
    <x v="0"/>
    <s v="RIOBAMBA"/>
    <s v="LIZARZABURU"/>
    <x v="0"/>
    <x v="1"/>
    <x v="0"/>
  </r>
  <r>
    <n v="1000576"/>
    <s v="MATRIZ"/>
    <s v="NARVAEZ MALACATUS LUIS AMABLE"/>
    <n v="1705951810"/>
    <n v="231000646"/>
    <s v="A"/>
    <m/>
    <n v="20"/>
    <s v="0.00"/>
    <s v="0.00"/>
    <s v="0.00"/>
    <s v="0.00"/>
    <s v="0.00"/>
    <s v="0.00"/>
    <x v="184"/>
    <x v="1"/>
    <x v="9"/>
    <s v="CALVAS"/>
    <s v="CARIAMANGA"/>
    <x v="0"/>
    <x v="0"/>
    <x v="1"/>
  </r>
  <r>
    <n v="1000577"/>
    <s v="MATRIZ"/>
    <s v="GUAIPACHA CARRILLO JOSE LUIS"/>
    <n v="1724027279"/>
    <n v="231000647"/>
    <s v="A"/>
    <m/>
    <s v="1,226,31"/>
    <s v="0.00"/>
    <s v="0.00"/>
    <s v="0.00"/>
    <s v="0.00"/>
    <s v="0.00"/>
    <s v="0.00"/>
    <x v="305"/>
    <x v="0"/>
    <x v="0"/>
    <s v="RIOBAMBA"/>
    <s v="CACHA (CAB EN MACHANGARA)"/>
    <x v="1"/>
    <x v="0"/>
    <x v="1"/>
  </r>
  <r>
    <n v="1000578"/>
    <s v="MATRIZ"/>
    <s v="YUBAILLO CEPEDA AGUSTINA ."/>
    <n v="603842469"/>
    <n v="231000648"/>
    <s v="A"/>
    <m/>
    <n v="205"/>
    <s v="0.00"/>
    <s v="0.00"/>
    <s v="0.00"/>
    <s v="0.00"/>
    <s v="0.00"/>
    <s v="0.00"/>
    <x v="306"/>
    <x v="1"/>
    <x v="0"/>
    <s v="COLTA"/>
    <s v="JUAN DE VELASCO (PANGOR)"/>
    <x v="1"/>
    <x v="0"/>
    <x v="0"/>
  </r>
  <r>
    <n v="1000579"/>
    <s v="MATRIZ"/>
    <s v="TANDAPILCO TANDAPILCO GLADYS ROCIO"/>
    <n v="201980299"/>
    <n v="231000649"/>
    <s v="A"/>
    <m/>
    <n v="25.83"/>
    <s v="0.00"/>
    <s v="0.00"/>
    <s v="0.00"/>
    <s v="0.00"/>
    <s v="0.00"/>
    <s v="0.00"/>
    <x v="307"/>
    <x v="0"/>
    <x v="1"/>
    <s v="QUITO"/>
    <s v="COTOCOLLAO"/>
    <x v="0"/>
    <x v="0"/>
    <x v="0"/>
  </r>
  <r>
    <n v="1000580"/>
    <s v="MATRIZ"/>
    <s v="BAEZ PUMA KATERINE ESTEFANIA"/>
    <n v="1724355167"/>
    <n v="231000650"/>
    <s v="A"/>
    <m/>
    <n v="21.75"/>
    <s v="0.00"/>
    <s v="0.00"/>
    <s v="0.00"/>
    <s v="0.00"/>
    <s v="0.00"/>
    <s v="0.00"/>
    <x v="282"/>
    <x v="0"/>
    <x v="1"/>
    <s v="QUITO"/>
    <s v="COTOCOLLAO"/>
    <x v="0"/>
    <x v="1"/>
    <x v="0"/>
  </r>
  <r>
    <n v="1000581"/>
    <s v="MATRIZ"/>
    <s v="CABASCANGO CASTILLO ROSA EMILIA"/>
    <n v="1714713490"/>
    <n v="231000652"/>
    <s v="A"/>
    <m/>
    <n v="15"/>
    <s v="0.00"/>
    <s v="0.00"/>
    <s v="0.00"/>
    <s v="0.00"/>
    <s v="0.00"/>
    <s v="0.00"/>
    <x v="64"/>
    <x v="1"/>
    <x v="1"/>
    <s v="QUITO"/>
    <s v="COTOCOLLAO"/>
    <x v="0"/>
    <x v="1"/>
    <x v="0"/>
  </r>
  <r>
    <n v="1000582"/>
    <s v="MATRIZ"/>
    <s v="BARAJAS CHICAIZA JEANNETH CECILIA"/>
    <n v="1716896657"/>
    <n v="231000653"/>
    <s v="A"/>
    <m/>
    <n v="33.68"/>
    <s v="0.00"/>
    <s v="0.00"/>
    <s v="0.00"/>
    <s v="0.00"/>
    <s v="0.00"/>
    <s v="0.00"/>
    <x v="308"/>
    <x v="1"/>
    <x v="1"/>
    <s v="QUITO"/>
    <s v="SAN BLAS"/>
    <x v="0"/>
    <x v="1"/>
    <x v="0"/>
  </r>
  <r>
    <n v="1000583"/>
    <s v="MATRIZ"/>
    <s v="FIERRO SEGOVIA JOSE LUIS "/>
    <n v="603209156"/>
    <n v="231000654"/>
    <s v="A"/>
    <m/>
    <n v="15"/>
    <s v="0.00"/>
    <s v="0.00"/>
    <s v="0.00"/>
    <s v="0.00"/>
    <s v="0.00"/>
    <s v="0.00"/>
    <x v="64"/>
    <x v="2"/>
    <x v="0"/>
    <s v="RIOBAMBA"/>
    <s v="VELOZ"/>
    <x v="0"/>
    <x v="1"/>
    <x v="1"/>
  </r>
  <r>
    <n v="1000584"/>
    <s v="MATRIZ"/>
    <s v="VARGAS SANDOVAL EDWIN RAFAEL"/>
    <n v="1718216250"/>
    <n v="231000655"/>
    <s v="A"/>
    <m/>
    <n v="15"/>
    <s v="0.00"/>
    <s v="0.00"/>
    <s v="0.00"/>
    <s v="0.00"/>
    <s v="0.00"/>
    <s v="0.00"/>
    <x v="64"/>
    <x v="0"/>
    <x v="1"/>
    <s v="QUITO"/>
    <s v="SAN BLAS"/>
    <x v="0"/>
    <x v="1"/>
    <x v="1"/>
  </r>
  <r>
    <n v="1000585"/>
    <s v="MATRIZ"/>
    <s v="QUISHPI GUAMAN VICTOR MANUEL"/>
    <n v="1716990625"/>
    <n v="231000656"/>
    <s v="A"/>
    <m/>
    <n v="363.75"/>
    <s v="0.00"/>
    <s v="0.00"/>
    <s v="0.00"/>
    <s v="0.00"/>
    <s v="0.00"/>
    <s v="0.00"/>
    <x v="309"/>
    <x v="1"/>
    <x v="0"/>
    <s v="COLTA"/>
    <s v="CAJABAMBA"/>
    <x v="0"/>
    <x v="0"/>
    <x v="1"/>
  </r>
  <r>
    <n v="1000586"/>
    <s v="MATRIZ"/>
    <s v="ORTEGA GUERRERO GUIDO RAMIRO"/>
    <n v="1003273479"/>
    <n v="231000657"/>
    <s v="A"/>
    <m/>
    <n v="15"/>
    <s v="0.00"/>
    <s v="0.00"/>
    <s v="0.00"/>
    <s v="0.00"/>
    <s v="0.00"/>
    <s v="0.00"/>
    <x v="64"/>
    <x v="0"/>
    <x v="4"/>
    <s v="BOLIVAR"/>
    <s v="BOLIVAR"/>
    <x v="1"/>
    <x v="0"/>
    <x v="1"/>
  </r>
  <r>
    <n v="1000587"/>
    <s v="MATRIZ"/>
    <s v="CONDOR DAQUILEMA CRISTINA LUCIA"/>
    <n v="603987363"/>
    <n v="231000658"/>
    <s v="A"/>
    <m/>
    <n v="8"/>
    <s v="0.00"/>
    <s v="0.00"/>
    <s v="0.00"/>
    <s v="0.00"/>
    <s v="0.00"/>
    <s v="0.00"/>
    <x v="120"/>
    <x v="0"/>
    <x v="0"/>
    <s v="RIOBAMBA"/>
    <s v="LIZARZABURU"/>
    <x v="0"/>
    <x v="1"/>
    <x v="0"/>
  </r>
  <r>
    <n v="1000588"/>
    <s v="MATRIZ"/>
    <s v="ESTRELLA INCA CARMEN AMELIA"/>
    <n v="601967383"/>
    <n v="231000659"/>
    <s v="A"/>
    <m/>
    <n v="14"/>
    <s v="0.00"/>
    <s v="0.00"/>
    <s v="0.00"/>
    <s v="0.00"/>
    <s v="0.00"/>
    <s v="0.00"/>
    <x v="211"/>
    <x v="1"/>
    <x v="0"/>
    <s v="COLTA"/>
    <s v="SICALPA"/>
    <x v="0"/>
    <x v="1"/>
    <x v="0"/>
  </r>
  <r>
    <n v="1000589"/>
    <s v="MATRIZ"/>
    <s v="AVELLANEDA HERNANDEZ JUAN FRANCISCO"/>
    <n v="1001240306"/>
    <n v="231000660"/>
    <s v="A"/>
    <m/>
    <n v="15"/>
    <s v="0.00"/>
    <s v="0.00"/>
    <s v="0.00"/>
    <s v="0.00"/>
    <s v="0.00"/>
    <s v="0.00"/>
    <x v="64"/>
    <x v="0"/>
    <x v="10"/>
    <s v="IBARRA"/>
    <s v="SAGRARIO"/>
    <x v="0"/>
    <x v="1"/>
    <x v="1"/>
  </r>
  <r>
    <n v="1000591"/>
    <s v="MATRIZ"/>
    <s v="SANGUCHO LLUMIQUINGA BETTY DAYANA"/>
    <n v="1752203990"/>
    <n v="231000662"/>
    <s v="A"/>
    <m/>
    <n v="2"/>
    <s v="0.00"/>
    <s v="0.00"/>
    <s v="0.00"/>
    <s v="0.00"/>
    <s v="0.00"/>
    <s v="0.00"/>
    <x v="145"/>
    <x v="0"/>
    <x v="1"/>
    <s v="QUITO"/>
    <s v="COTOCOLLAO"/>
    <x v="0"/>
    <x v="1"/>
    <x v="0"/>
  </r>
  <r>
    <n v="1000592"/>
    <s v="MATRIZ"/>
    <s v="CRIOLLO NIAMA JOSE ."/>
    <n v="603903659"/>
    <n v="231000663"/>
    <s v="A"/>
    <m/>
    <s v="1,018,25"/>
    <s v="0.00"/>
    <s v="0.00"/>
    <s v="0.00"/>
    <s v="0.00"/>
    <s v="0.00"/>
    <s v="0.00"/>
    <x v="310"/>
    <x v="0"/>
    <x v="0"/>
    <s v="RIOBAMBA"/>
    <s v="YARUQUIES"/>
    <x v="0"/>
    <x v="0"/>
    <x v="1"/>
  </r>
  <r>
    <n v="1000593"/>
    <s v="MATRIZ"/>
    <s v="AIGAJE PROAÑO LUIS LEOPOLDO"/>
    <n v="1704764453"/>
    <n v="231000664"/>
    <s v="A"/>
    <m/>
    <n v="28.76"/>
    <s v="0.00"/>
    <s v="0.00"/>
    <s v="0.00"/>
    <s v="0.00"/>
    <s v="0.00"/>
    <s v="0.00"/>
    <x v="311"/>
    <x v="1"/>
    <x v="1"/>
    <s v="QUITO"/>
    <s v="COTOCOLLAO"/>
    <x v="0"/>
    <x v="1"/>
    <x v="1"/>
  </r>
  <r>
    <n v="1000594"/>
    <s v="MATRIZ"/>
    <s v="TIXI NIAMA JORGE DANIEL"/>
    <n v="605543370"/>
    <n v="231000665"/>
    <s v="A"/>
    <m/>
    <n v="102.75"/>
    <s v="0.00"/>
    <s v="0.00"/>
    <s v="0.00"/>
    <s v="0.00"/>
    <s v="0.00"/>
    <s v="0.00"/>
    <x v="312"/>
    <x v="0"/>
    <x v="0"/>
    <s v="RIOBAMBA"/>
    <s v="CACHA (CAB EN MACHANGARA)"/>
    <x v="1"/>
    <x v="0"/>
    <x v="1"/>
  </r>
  <r>
    <n v="1000595"/>
    <s v="MATRIZ"/>
    <s v="LLERENA CASTRO JOSE JAVIER"/>
    <n v="1712087772"/>
    <n v="231000666"/>
    <s v="A"/>
    <m/>
    <n v="162.5"/>
    <s v="0.00"/>
    <s v="0.00"/>
    <s v="0.00"/>
    <s v="0.00"/>
    <s v="0.00"/>
    <s v="0.00"/>
    <x v="313"/>
    <x v="1"/>
    <x v="1"/>
    <s v="QUITO"/>
    <s v="COTOCOLLAO"/>
    <x v="0"/>
    <x v="1"/>
    <x v="1"/>
  </r>
  <r>
    <n v="1000596"/>
    <s v="MATRIZ"/>
    <s v="CASTRO BIEDERMANN ANITA DE LOURDES"/>
    <n v="1710513084"/>
    <n v="231000667"/>
    <s v="A"/>
    <m/>
    <n v="15"/>
    <s v="0.00"/>
    <s v="0.00"/>
    <s v="0.00"/>
    <s v="0.00"/>
    <s v="0.00"/>
    <s v="0.00"/>
    <x v="64"/>
    <x v="0"/>
    <x v="1"/>
    <s v="QUITO"/>
    <s v="CENTRO HISTORICO"/>
    <x v="0"/>
    <x v="1"/>
    <x v="0"/>
  </r>
  <r>
    <n v="1000597"/>
    <s v="MATRIZ"/>
    <s v="CARRION UBIDIA MARLENE ANABEL"/>
    <n v="1718262361"/>
    <n v="231000668"/>
    <s v="A"/>
    <m/>
    <n v="35"/>
    <s v="0.00"/>
    <s v="0.00"/>
    <s v="0.00"/>
    <s v="0.00"/>
    <s v="0.00"/>
    <s v="0.00"/>
    <x v="314"/>
    <x v="0"/>
    <x v="1"/>
    <s v="SAN MIGUEL DE LOS BANCOS"/>
    <s v="SAN MIGUEL DE LOS BANCOS"/>
    <x v="0"/>
    <x v="1"/>
    <x v="0"/>
  </r>
  <r>
    <n v="1000598"/>
    <s v="MATRIZ"/>
    <s v="CARRION UBIDIA MIGUEL ANGEL"/>
    <n v="1720706504"/>
    <n v="231000669"/>
    <s v="A"/>
    <m/>
    <n v="15"/>
    <s v="0.00"/>
    <s v="0.00"/>
    <s v="0.00"/>
    <s v="0.00"/>
    <s v="0.00"/>
    <s v="0.00"/>
    <x v="64"/>
    <x v="0"/>
    <x v="1"/>
    <s v="SAN MIGUEL DE LOS BANCOS"/>
    <s v="SAN MIGUEL DE LOS BANCOS"/>
    <x v="0"/>
    <x v="1"/>
    <x v="1"/>
  </r>
  <r>
    <n v="1000599"/>
    <s v="MATRIZ"/>
    <s v="URQUIZO HUARACA JUANA ROCIO"/>
    <n v="1755829940"/>
    <n v="231000670"/>
    <s v="A"/>
    <m/>
    <n v="1"/>
    <s v="0.00"/>
    <s v="0.00"/>
    <s v="0.00"/>
    <s v="0.00"/>
    <s v="0.00"/>
    <s v="0.00"/>
    <x v="157"/>
    <x v="1"/>
    <x v="1"/>
    <s v="QUITO"/>
    <s v="CENTRO HISTORICO"/>
    <x v="0"/>
    <x v="0"/>
    <x v="0"/>
  </r>
  <r>
    <n v="1000600"/>
    <s v="MATRIZ"/>
    <s v="CASILLAS VARGAS LUIS ENRIQUE"/>
    <n v="503391559"/>
    <n v="231000671"/>
    <s v="A"/>
    <m/>
    <n v="15"/>
    <s v="0.00"/>
    <s v="0.00"/>
    <s v="0.00"/>
    <s v="0.00"/>
    <s v="0.00"/>
    <s v="0.00"/>
    <x v="64"/>
    <x v="0"/>
    <x v="11"/>
    <s v="LATACUNGA"/>
    <s v="TOACASO"/>
    <x v="1"/>
    <x v="0"/>
    <x v="1"/>
  </r>
  <r>
    <n v="1000601"/>
    <s v="MATRIZ"/>
    <s v="CUICHAN SIMBAÑA STEVEN GEOVANNY"/>
    <n v="1756385967"/>
    <n v="231000672"/>
    <s v="A"/>
    <m/>
    <n v="2"/>
    <s v="0.00"/>
    <s v="0.00"/>
    <s v="0.00"/>
    <s v="0.00"/>
    <s v="0.00"/>
    <s v="0.00"/>
    <x v="145"/>
    <x v="3"/>
    <x v="1"/>
    <s v="QUITO"/>
    <s v="IÑAQUITO"/>
    <x v="0"/>
    <x v="1"/>
    <x v="0"/>
  </r>
  <r>
    <n v="1000602"/>
    <s v="MATRIZ"/>
    <s v="CUICHAN SIMBAÑA ADRIAN ALEJANDRO"/>
    <n v="1753037249"/>
    <n v="231000673"/>
    <s v="A"/>
    <m/>
    <n v="2"/>
    <s v="0.00"/>
    <s v="0.00"/>
    <s v="0.00"/>
    <s v="0.00"/>
    <s v="0.00"/>
    <s v="0.00"/>
    <x v="145"/>
    <x v="1"/>
    <x v="1"/>
    <s v="QUITO"/>
    <s v="COTOCOLLAO"/>
    <x v="0"/>
    <x v="1"/>
    <x v="0"/>
  </r>
  <r>
    <n v="1000605"/>
    <s v="MATRIZ"/>
    <s v="YUMISEBA VALDEZ ALEXANDER ARIEL"/>
    <n v="1729329852"/>
    <n v="231000677"/>
    <s v="A"/>
    <m/>
    <n v="15"/>
    <s v="0.00"/>
    <s v="0.00"/>
    <s v="0.00"/>
    <s v="0.00"/>
    <s v="0.00"/>
    <s v="0.00"/>
    <x v="64"/>
    <x v="1"/>
    <x v="1"/>
    <s v="QUITO"/>
    <s v="COTOCOLLAO"/>
    <x v="0"/>
    <x v="0"/>
    <x v="1"/>
  </r>
  <r>
    <n v="1000607"/>
    <s v="MATRIZ"/>
    <s v="IGUAGO PILATAXI JENNIFER ESTEFANIA"/>
    <n v="1727002915"/>
    <n v="231000678"/>
    <s v="A"/>
    <m/>
    <n v="72"/>
    <s v="0.00"/>
    <s v="0.00"/>
    <s v="0.00"/>
    <s v="0.00"/>
    <s v="0.00"/>
    <s v="0.00"/>
    <x v="315"/>
    <x v="1"/>
    <x v="1"/>
    <s v="QUITO"/>
    <s v="COTOCOLLAO"/>
    <x v="0"/>
    <x v="1"/>
    <x v="0"/>
  </r>
  <r>
    <n v="1000608"/>
    <s v="MATRIZ"/>
    <s v="FERNANDEZ NUÑEZ ERICK PATRICIO"/>
    <n v="1751224005"/>
    <n v="231000679"/>
    <s v="A"/>
    <m/>
    <n v="2"/>
    <s v="0.00"/>
    <s v="0.00"/>
    <s v="0.00"/>
    <s v="0.00"/>
    <s v="0.00"/>
    <s v="0.00"/>
    <x v="145"/>
    <x v="1"/>
    <x v="1"/>
    <s v="QUITO"/>
    <s v="COTOCOLLAO"/>
    <x v="0"/>
    <x v="1"/>
    <x v="1"/>
  </r>
  <r>
    <n v="1000609"/>
    <s v="MATRIZ"/>
    <s v="TIUPUL MOROCHO XAVIER ANTONIO"/>
    <n v="604322099"/>
    <n v="231000680"/>
    <s v="A"/>
    <m/>
    <n v="37.5"/>
    <s v="0.00"/>
    <s v="0.00"/>
    <s v="0.00"/>
    <s v="0.00"/>
    <s v="0.00"/>
    <s v="0.00"/>
    <x v="316"/>
    <x v="0"/>
    <x v="0"/>
    <s v="RIOBAMBA"/>
    <s v="CACHA (CAB EN MACHANGARA)"/>
    <x v="1"/>
    <x v="0"/>
    <x v="1"/>
  </r>
  <r>
    <n v="1000610"/>
    <s v="MATRIZ"/>
    <s v="VALDEZ TASAMBAY MANUEL GONZALO"/>
    <n v="1712846425"/>
    <n v="231000681"/>
    <s v="A"/>
    <m/>
    <n v="25.84"/>
    <s v="0.00"/>
    <s v="0.00"/>
    <s v="0.00"/>
    <s v="0.00"/>
    <s v="0.00"/>
    <s v="0.00"/>
    <x v="14"/>
    <x v="1"/>
    <x v="0"/>
    <s v="RIOBAMBA"/>
    <s v="YARUQUIES"/>
    <x v="0"/>
    <x v="0"/>
    <x v="1"/>
  </r>
  <r>
    <n v="1000611"/>
    <s v="MATRIZ"/>
    <s v="TOABANDA TOABANDA ANA LUCIA"/>
    <n v="604522888"/>
    <n v="231000682"/>
    <s v="A"/>
    <m/>
    <n v="70"/>
    <s v="0.00"/>
    <s v="0.00"/>
    <s v="0.00"/>
    <s v="0.00"/>
    <s v="0.00"/>
    <s v="0.00"/>
    <x v="287"/>
    <x v="0"/>
    <x v="0"/>
    <s v="RIOBAMBA"/>
    <s v="CACHA (CAB EN MACHANGARA)"/>
    <x v="1"/>
    <x v="0"/>
    <x v="0"/>
  </r>
  <r>
    <n v="1000612"/>
    <s v="MATRIZ"/>
    <s v="TUGULINAGO PERUGACHI JUAN CARLOS"/>
    <n v="1710537760"/>
    <n v="231000683"/>
    <s v="A"/>
    <m/>
    <n v="15"/>
    <s v="0.00"/>
    <s v="0.00"/>
    <s v="0.00"/>
    <s v="0.00"/>
    <s v="0.00"/>
    <s v="0.00"/>
    <x v="64"/>
    <x v="0"/>
    <x v="1"/>
    <s v="QUITO"/>
    <s v="GONZALEZ SUAREZ"/>
    <x v="0"/>
    <x v="1"/>
    <x v="1"/>
  </r>
  <r>
    <n v="1000613"/>
    <s v="MATRIZ"/>
    <s v="CABAY PILCO JOSE MANUEL"/>
    <n v="1715270037"/>
    <n v="231000684"/>
    <s v="A"/>
    <m/>
    <n v="3.96"/>
    <s v="0.00"/>
    <s v="0.00"/>
    <s v="0.00"/>
    <s v="0.00"/>
    <s v="0.00"/>
    <s v="0.00"/>
    <x v="317"/>
    <x v="0"/>
    <x v="0"/>
    <s v="RIOBAMBA"/>
    <s v="PUNIN"/>
    <x v="1"/>
    <x v="0"/>
    <x v="1"/>
  </r>
  <r>
    <n v="1000614"/>
    <s v="MATRIZ"/>
    <s v="IMBAQUINGO CHICO MARIA PIEDAD"/>
    <n v="1711032373"/>
    <n v="231000685"/>
    <s v="A"/>
    <m/>
    <n v="18.5"/>
    <s v="0.00"/>
    <s v="0.00"/>
    <s v="0.00"/>
    <s v="0.00"/>
    <s v="0.00"/>
    <s v="0.00"/>
    <x v="236"/>
    <x v="0"/>
    <x v="10"/>
    <s v="OTAVALO"/>
    <s v="SAN PABLO"/>
    <x v="1"/>
    <x v="1"/>
    <x v="0"/>
  </r>
  <r>
    <n v="1000615"/>
    <s v="MATRIZ"/>
    <s v="INCA BRAVO JOEL ELEXANDER "/>
    <n v="650061369"/>
    <n v="231000686"/>
    <s v="A"/>
    <m/>
    <n v="15"/>
    <s v="0.00"/>
    <s v="0.00"/>
    <s v="0.00"/>
    <s v="0.00"/>
    <s v="0.00"/>
    <s v="0.00"/>
    <x v="64"/>
    <x v="1"/>
    <x v="0"/>
    <s v="RIOBAMBA"/>
    <s v="VELOZ"/>
    <x v="0"/>
    <x v="1"/>
    <x v="1"/>
  </r>
  <r>
    <n v="1000616"/>
    <s v="MATRIZ"/>
    <s v="LOZA CRIOLLO JOSE ARMANDO"/>
    <n v="604904128"/>
    <n v="231000687"/>
    <s v="A"/>
    <m/>
    <n v="15"/>
    <s v="0.00"/>
    <s v="0.00"/>
    <s v="0.00"/>
    <s v="0.00"/>
    <s v="0.00"/>
    <s v="0.00"/>
    <x v="64"/>
    <x v="0"/>
    <x v="0"/>
    <s v="RIOBAMBA"/>
    <s v="VELOZ"/>
    <x v="0"/>
    <x v="1"/>
    <x v="1"/>
  </r>
  <r>
    <n v="1000617"/>
    <s v="MATRIZ"/>
    <s v="RUMIÑAHUI BASTIDAS KLEBER PATRICIO"/>
    <n v="1721046603"/>
    <n v="231000688"/>
    <s v="A"/>
    <m/>
    <n v="33"/>
    <s v="0.00"/>
    <s v="0.00"/>
    <s v="0.00"/>
    <s v="0.00"/>
    <s v="0.00"/>
    <s v="0.00"/>
    <x v="318"/>
    <x v="0"/>
    <x v="1"/>
    <s v="QUITO"/>
    <s v="COTOCOLLAO"/>
    <x v="0"/>
    <x v="0"/>
    <x v="1"/>
  </r>
  <r>
    <n v="1000618"/>
    <s v="MATRIZ"/>
    <s v="CAISAGUANO TOAQUIZA NANCY CECILIA"/>
    <n v="1725564916"/>
    <n v="231000689"/>
    <s v="A"/>
    <m/>
    <n v="15"/>
    <s v="0.00"/>
    <s v="0.00"/>
    <s v="0.00"/>
    <s v="0.00"/>
    <s v="0.00"/>
    <s v="0.00"/>
    <x v="64"/>
    <x v="0"/>
    <x v="11"/>
    <s v="PUJILI"/>
    <s v="ZUMBAHUA"/>
    <x v="1"/>
    <x v="0"/>
    <x v="0"/>
  </r>
  <r>
    <n v="1000619"/>
    <s v="MATRIZ"/>
    <s v="MALDONADO VEINTIMILLA JULIA KARINA "/>
    <n v="602491367"/>
    <n v="231000690"/>
    <s v="A"/>
    <m/>
    <n v="15"/>
    <s v="0.00"/>
    <s v="0.00"/>
    <s v="0.00"/>
    <s v="0.00"/>
    <s v="0.00"/>
    <s v="0.00"/>
    <x v="64"/>
    <x v="0"/>
    <x v="0"/>
    <s v="RIOBAMBA"/>
    <s v="VELOZ"/>
    <x v="0"/>
    <x v="1"/>
    <x v="0"/>
  </r>
  <r>
    <n v="1000620"/>
    <s v="MATRIZ"/>
    <s v="MOROCHO TASAMBAY JOSUE DAVID"/>
    <n v="963500806"/>
    <n v="231000691"/>
    <s v="A"/>
    <m/>
    <n v="2"/>
    <s v="0.00"/>
    <s v="0.00"/>
    <s v="0.00"/>
    <s v="0.00"/>
    <s v="0.00"/>
    <s v="0.00"/>
    <x v="145"/>
    <x v="0"/>
    <x v="5"/>
    <s v="GUAYAQUIL"/>
    <s v="BOLIVAR (SAGRARIO)"/>
    <x v="0"/>
    <x v="0"/>
    <x v="1"/>
  </r>
  <r>
    <n v="1000622"/>
    <s v="MATRIZ"/>
    <s v="PONCE ALARCON YESENIA GEOCONDA"/>
    <n v="602759805"/>
    <n v="231000693"/>
    <s v="A"/>
    <m/>
    <n v="58"/>
    <s v="0.00"/>
    <s v="0.00"/>
    <s v="0.00"/>
    <s v="0.00"/>
    <s v="0.00"/>
    <s v="0.00"/>
    <x v="319"/>
    <x v="2"/>
    <x v="0"/>
    <s v="RIOBAMBA"/>
    <s v="VELOZ"/>
    <x v="0"/>
    <x v="1"/>
    <x v="0"/>
  </r>
  <r>
    <n v="1000623"/>
    <s v="MATRIZ"/>
    <s v="SAMBACHE CALVOPIÑA MIRIAM DE LAS MERCEDES"/>
    <n v="1711116879"/>
    <n v="231000694"/>
    <s v="A"/>
    <m/>
    <s v="0.00"/>
    <s v="0.00"/>
    <s v="0.00"/>
    <s v="0.00"/>
    <s v="0.00"/>
    <s v="0.00"/>
    <s v="0.00"/>
    <x v="25"/>
    <x v="2"/>
    <x v="1"/>
    <s v="QUITO"/>
    <s v="GONZALEZ SUAREZ"/>
    <x v="0"/>
    <x v="1"/>
    <x v="0"/>
  </r>
  <r>
    <n v="1000624"/>
    <s v="MATRIZ"/>
    <s v="ESPINOZA MAÑAY LEONARDO HUMBERTO"/>
    <n v="600899124"/>
    <n v="231000695"/>
    <s v="A"/>
    <m/>
    <n v="15"/>
    <s v="0.00"/>
    <s v="0.00"/>
    <s v="0.00"/>
    <s v="0.00"/>
    <s v="0.00"/>
    <s v="0.00"/>
    <x v="64"/>
    <x v="0"/>
    <x v="0"/>
    <s v="GUANO"/>
    <s v="LA MATRIZ"/>
    <x v="0"/>
    <x v="1"/>
    <x v="1"/>
  </r>
  <r>
    <n v="1000625"/>
    <s v="MATRIZ"/>
    <s v="CHILIQUINGA JUMBO SHARON MILENI"/>
    <n v="1727552521"/>
    <n v="231000696"/>
    <s v="A"/>
    <m/>
    <n v="15"/>
    <s v="0.00"/>
    <s v="0.00"/>
    <s v="0.00"/>
    <s v="0.00"/>
    <s v="0.00"/>
    <s v="0.00"/>
    <x v="64"/>
    <x v="0"/>
    <x v="1"/>
    <s v="QUITO"/>
    <s v="CHIMBACALLE"/>
    <x v="0"/>
    <x v="1"/>
    <x v="0"/>
  </r>
  <r>
    <n v="1000626"/>
    <s v="MATRIZ"/>
    <s v="QUISHPE BAZAN GLADYS MANUELA"/>
    <n v="1715582555"/>
    <n v="231000697"/>
    <s v="A"/>
    <m/>
    <n v="37"/>
    <s v="0.00"/>
    <s v="0.00"/>
    <s v="0.00"/>
    <s v="0.00"/>
    <s v="0.00"/>
    <s v="0.00"/>
    <x v="320"/>
    <x v="1"/>
    <x v="1"/>
    <s v="QUITO"/>
    <s v="COTOCOLLAO"/>
    <x v="0"/>
    <x v="0"/>
    <x v="0"/>
  </r>
  <r>
    <n v="1000627"/>
    <s v="MATRIZ"/>
    <s v="SORNOZA CAISAGUANO JORGE ENRIQUE"/>
    <n v="1724356199"/>
    <n v="231000698"/>
    <s v="A"/>
    <m/>
    <n v="15"/>
    <s v="0.00"/>
    <s v="0.00"/>
    <s v="0.00"/>
    <s v="0.00"/>
    <s v="0.00"/>
    <s v="0.00"/>
    <x v="64"/>
    <x v="1"/>
    <x v="1"/>
    <s v="QUITO"/>
    <s v="COTOCOLLAO"/>
    <x v="0"/>
    <x v="1"/>
    <x v="1"/>
  </r>
  <r>
    <n v="1000628"/>
    <s v="MATRIZ"/>
    <s v="GAVILANES MOYA ROSA MERCEDES"/>
    <n v="1801154046"/>
    <n v="231000699"/>
    <s v="A"/>
    <m/>
    <n v="15"/>
    <s v="0.00"/>
    <s v="0.00"/>
    <s v="0.00"/>
    <s v="0.00"/>
    <s v="0.00"/>
    <s v="0.00"/>
    <x v="64"/>
    <x v="2"/>
    <x v="3"/>
    <s v="AMBATO"/>
    <s v="MATRIZ"/>
    <x v="0"/>
    <x v="1"/>
    <x v="0"/>
  </r>
  <r>
    <n v="1000629"/>
    <s v="MATRIZ"/>
    <s v="VALDEZ VALDEZ JOSE KLEVER"/>
    <n v="1751728658"/>
    <n v="231000700"/>
    <s v="A"/>
    <m/>
    <n v="1"/>
    <s v="0.00"/>
    <s v="0.00"/>
    <s v="0.00"/>
    <s v="0.00"/>
    <s v="0.00"/>
    <s v="0.00"/>
    <x v="157"/>
    <x v="0"/>
    <x v="0"/>
    <s v="RIOBAMBA"/>
    <s v="CACHA (CAB EN MACHANGARA)"/>
    <x v="1"/>
    <x v="0"/>
    <x v="1"/>
  </r>
  <r>
    <n v="1000630"/>
    <s v="MATRIZ"/>
    <s v="QUINTERO REYES ELSY ."/>
    <n v="1755383765"/>
    <n v="231000701"/>
    <s v="A"/>
    <m/>
    <n v="15"/>
    <s v="0.00"/>
    <s v="0.00"/>
    <s v="0.00"/>
    <s v="0.00"/>
    <s v="0.00"/>
    <s v="0.00"/>
    <x v="64"/>
    <x v="1"/>
    <x v="1"/>
    <s v="QUITO"/>
    <s v="COTOCOLLAO"/>
    <x v="0"/>
    <x v="3"/>
    <x v="0"/>
  </r>
  <r>
    <n v="1000631"/>
    <s v="MATRIZ"/>
    <s v="MOSQUERA HERRERA OMAR GALO"/>
    <n v="1707813638"/>
    <n v="231000702"/>
    <s v="A"/>
    <m/>
    <n v="34.03"/>
    <s v="0.00"/>
    <s v="0.00"/>
    <s v="0.00"/>
    <s v="0.00"/>
    <s v="0.00"/>
    <s v="0.00"/>
    <x v="321"/>
    <x v="0"/>
    <x v="1"/>
    <s v="QUITO"/>
    <s v="GONZALEZ SUAREZ"/>
    <x v="0"/>
    <x v="1"/>
    <x v="1"/>
  </r>
  <r>
    <n v="1000632"/>
    <s v="MATRIZ"/>
    <s v="AJOS OROZCO MARIO MANUEL "/>
    <n v="602784696"/>
    <n v="231000703"/>
    <s v="A"/>
    <m/>
    <n v="15"/>
    <s v="0.00"/>
    <s v="0.00"/>
    <s v="0.00"/>
    <s v="0.00"/>
    <s v="0.00"/>
    <s v="0.00"/>
    <x v="64"/>
    <x v="0"/>
    <x v="0"/>
    <s v="RIOBAMBA"/>
    <s v="SAN JUAN"/>
    <x v="1"/>
    <x v="1"/>
    <x v="1"/>
  </r>
  <r>
    <n v="1000633"/>
    <s v="MATRIZ"/>
    <s v="REMACHE ARGOS ANA LUCIA"/>
    <n v="603096041"/>
    <n v="231000704"/>
    <s v="A"/>
    <m/>
    <s v="0.00"/>
    <s v="0.00"/>
    <s v="0.00"/>
    <s v="0.00"/>
    <s v="0.00"/>
    <s v="0.00"/>
    <s v="0.00"/>
    <x v="25"/>
    <x v="1"/>
    <x v="0"/>
    <s v="COLTA"/>
    <s v="CAJABAMBA"/>
    <x v="0"/>
    <x v="0"/>
    <x v="0"/>
  </r>
  <r>
    <n v="1000634"/>
    <s v="MATRIZ"/>
    <s v="BASTIDAS TENE JOSE SANTOS"/>
    <n v="1703221471"/>
    <n v="231000705"/>
    <s v="A"/>
    <m/>
    <n v="390"/>
    <s v="0.00"/>
    <s v="0.00"/>
    <s v="0.00"/>
    <s v="0.00"/>
    <s v="0.00"/>
    <s v="0.00"/>
    <x v="322"/>
    <x v="1"/>
    <x v="0"/>
    <s v="RIOBAMBA"/>
    <s v="YARUQUIES"/>
    <x v="0"/>
    <x v="0"/>
    <x v="1"/>
  </r>
  <r>
    <n v="1000635"/>
    <s v="MATRIZ"/>
    <s v="ROJAS MALDONADO EDWIN PATRICIO"/>
    <n v="1708457286"/>
    <n v="231000706"/>
    <s v="A"/>
    <m/>
    <n v="135"/>
    <s v="0.00"/>
    <s v="0.00"/>
    <s v="0.00"/>
    <s v="0.00"/>
    <s v="0.00"/>
    <s v="0.00"/>
    <x v="323"/>
    <x v="2"/>
    <x v="10"/>
    <s v="SAN MIGUEL DE URCUQUI"/>
    <s v="PABLO ARENAS"/>
    <x v="1"/>
    <x v="0"/>
    <x v="1"/>
  </r>
  <r>
    <n v="1000636"/>
    <s v="MATRIZ"/>
    <s v="ZAMON RIVERA ELSA ."/>
    <n v="1757831399"/>
    <n v="231000707"/>
    <s v="A"/>
    <m/>
    <n v="52.15"/>
    <s v="0.00"/>
    <s v="0.00"/>
    <s v="0.00"/>
    <s v="0.00"/>
    <s v="0.00"/>
    <s v="0.00"/>
    <x v="324"/>
    <x v="1"/>
    <x v="1"/>
    <s v="QUITO"/>
    <s v="COTOCOLLAO"/>
    <x v="0"/>
    <x v="3"/>
    <x v="0"/>
  </r>
  <r>
    <n v="1000637"/>
    <s v="MATRIZ"/>
    <s v="VALERA VALERA JUAN ."/>
    <n v="1759463449"/>
    <n v="231000708"/>
    <s v="A"/>
    <m/>
    <n v="15"/>
    <s v="0.00"/>
    <s v="0.00"/>
    <s v="0.00"/>
    <s v="0.00"/>
    <s v="0.00"/>
    <s v="0.00"/>
    <x v="64"/>
    <x v="1"/>
    <x v="1"/>
    <s v="QUITO"/>
    <s v="COTOCOLLAO"/>
    <x v="0"/>
    <x v="3"/>
    <x v="1"/>
  </r>
  <r>
    <n v="1000638"/>
    <s v="MATRIZ"/>
    <s v="QUINATOA TOAZO DARWIN ALCIDES"/>
    <n v="1715233159"/>
    <n v="231000709"/>
    <s v="A"/>
    <m/>
    <n v="337.5"/>
    <s v="0.00"/>
    <s v="0.00"/>
    <s v="0.00"/>
    <s v="0.00"/>
    <s v="0.00"/>
    <s v="0.00"/>
    <x v="325"/>
    <x v="0"/>
    <x v="1"/>
    <s v="QUITO"/>
    <s v="COTOCOLLAO"/>
    <x v="0"/>
    <x v="1"/>
    <x v="0"/>
  </r>
  <r>
    <n v="1000639"/>
    <s v="MATRIZ"/>
    <s v="CONTERO CHUQUIMARCA HECTOR RODRIGO "/>
    <n v="601981186"/>
    <n v="231000710"/>
    <s v="A"/>
    <m/>
    <n v="15"/>
    <s v="0.00"/>
    <s v="0.00"/>
    <s v="0.00"/>
    <s v="0.00"/>
    <s v="0.00"/>
    <s v="0.00"/>
    <x v="64"/>
    <x v="2"/>
    <x v="0"/>
    <s v="RIOBAMBA"/>
    <s v="MALDONADO"/>
    <x v="1"/>
    <x v="1"/>
    <x v="1"/>
  </r>
  <r>
    <n v="1000640"/>
    <s v="MATRIZ"/>
    <s v="RODRIGUEZ COLLAHUAZO RAUL ROBERTO"/>
    <n v="1710632819"/>
    <n v="231000711"/>
    <s v="A"/>
    <m/>
    <n v="239"/>
    <s v="0.00"/>
    <s v="0.00"/>
    <s v="0.00"/>
    <s v="0.00"/>
    <s v="0.00"/>
    <s v="0.00"/>
    <x v="326"/>
    <x v="0"/>
    <x v="1"/>
    <s v="QUITO"/>
    <s v="SAN BLAS"/>
    <x v="0"/>
    <x v="1"/>
    <x v="1"/>
  </r>
  <r>
    <n v="1000641"/>
    <s v="MATRIZ"/>
    <s v="AUQUILLA URQUIZO MANUELA ."/>
    <n v="1720292034"/>
    <n v="231000712"/>
    <s v="A"/>
    <m/>
    <n v="41.25"/>
    <s v="0.00"/>
    <s v="0.00"/>
    <s v="0.00"/>
    <s v="0.00"/>
    <s v="0.00"/>
    <s v="0.00"/>
    <x v="327"/>
    <x v="0"/>
    <x v="0"/>
    <s v="RIOBAMBA"/>
    <s v="YARUQUIES"/>
    <x v="0"/>
    <x v="0"/>
    <x v="0"/>
  </r>
  <r>
    <n v="1000642"/>
    <s v="MATRIZ"/>
    <s v="QUINATOA DIAZ JHOON ESTIF"/>
    <n v="1754808192"/>
    <n v="231000713"/>
    <s v="A"/>
    <m/>
    <n v="2"/>
    <s v="0.00"/>
    <s v="0.00"/>
    <s v="0.00"/>
    <s v="0.00"/>
    <s v="0.00"/>
    <s v="0.00"/>
    <x v="145"/>
    <x v="0"/>
    <x v="1"/>
    <s v="QUITO"/>
    <s v="COTOCOLLAO"/>
    <x v="0"/>
    <x v="1"/>
    <x v="1"/>
  </r>
  <r>
    <n v="1000643"/>
    <s v="MATRIZ"/>
    <s v="QUINATOA TOAZO WASHINGTON WLADIMIR"/>
    <n v="1713270310"/>
    <n v="231000714"/>
    <s v="A"/>
    <m/>
    <n v="15"/>
    <s v="0.00"/>
    <s v="0.00"/>
    <s v="0.00"/>
    <s v="0.00"/>
    <s v="0.00"/>
    <s v="0.00"/>
    <x v="64"/>
    <x v="0"/>
    <x v="1"/>
    <s v="QUITO"/>
    <s v="COTOCOLLAO"/>
    <x v="0"/>
    <x v="1"/>
    <x v="1"/>
  </r>
  <r>
    <n v="1000644"/>
    <s v="MATRIZ"/>
    <s v="QUINATOA TOAZO OSCAR WILFRIDO"/>
    <n v="1713125589"/>
    <n v="231000715"/>
    <s v="A"/>
    <m/>
    <n v="15"/>
    <s v="0.00"/>
    <s v="0.00"/>
    <s v="0.00"/>
    <s v="0.00"/>
    <s v="0.00"/>
    <s v="0.00"/>
    <x v="64"/>
    <x v="0"/>
    <x v="1"/>
    <s v="QUITO"/>
    <s v="GONZALEZ SUAREZ"/>
    <x v="0"/>
    <x v="1"/>
    <x v="1"/>
  </r>
  <r>
    <n v="1000646"/>
    <s v="MATRIZ"/>
    <s v="CEPEDA GUACHO JUAN PATRICIO"/>
    <n v="1723876536"/>
    <n v="231000717"/>
    <s v="A"/>
    <m/>
    <n v="135.91"/>
    <s v="0.00"/>
    <s v="0.00"/>
    <s v="0.00"/>
    <s v="0.00"/>
    <s v="0.00"/>
    <s v="0.00"/>
    <x v="328"/>
    <x v="1"/>
    <x v="0"/>
    <s v="COLTA"/>
    <s v="SICALPA"/>
    <x v="0"/>
    <x v="1"/>
    <x v="1"/>
  </r>
  <r>
    <n v="1000647"/>
    <s v="MATRIZ"/>
    <s v="CRIOLLO NIAMA MARTHA CECILIA"/>
    <n v="606443422"/>
    <n v="231000718"/>
    <s v="A"/>
    <m/>
    <n v="32"/>
    <s v="0.00"/>
    <s v="0.00"/>
    <s v="0.00"/>
    <s v="0.00"/>
    <s v="0.00"/>
    <s v="0.00"/>
    <x v="329"/>
    <x v="1"/>
    <x v="0"/>
    <s v="RIOBAMBA"/>
    <s v="CACHA (CAB EN MACHANGARA)"/>
    <x v="1"/>
    <x v="0"/>
    <x v="0"/>
  </r>
  <r>
    <n v="1000648"/>
    <s v="MATRIZ"/>
    <s v="GUERRA GONZALEZ LUIS ENRIQUE"/>
    <n v="1704478112"/>
    <n v="231000719"/>
    <s v="A"/>
    <m/>
    <n v="44.25"/>
    <s v="0.00"/>
    <s v="0.00"/>
    <s v="0.00"/>
    <s v="0.00"/>
    <s v="0.00"/>
    <s v="0.00"/>
    <x v="330"/>
    <x v="5"/>
    <x v="1"/>
    <s v="QUITO"/>
    <s v="ELOY ALFARO"/>
    <x v="1"/>
    <x v="1"/>
    <x v="1"/>
  </r>
  <r>
    <n v="1000649"/>
    <s v="MATRIZ"/>
    <s v="BARRERA MOSQUERA MANUEL WASHINGTON"/>
    <n v="1707985881"/>
    <n v="231000720"/>
    <s v="A"/>
    <m/>
    <n v="238.74"/>
    <s v="0.00"/>
    <s v="0.00"/>
    <s v="0.00"/>
    <s v="0.00"/>
    <s v="0.00"/>
    <s v="0.00"/>
    <x v="331"/>
    <x v="0"/>
    <x v="1"/>
    <s v="QUITO"/>
    <s v="LLANO CHICO"/>
    <x v="1"/>
    <x v="1"/>
    <x v="1"/>
  </r>
  <r>
    <n v="1000650"/>
    <s v="MATRIZ"/>
    <s v="MANGUIA SIERRA ROSA MARIA HORTENCIA"/>
    <n v="1702156272"/>
    <n v="231000721"/>
    <s v="A"/>
    <m/>
    <n v="177.25"/>
    <s v="0.00"/>
    <s v="0.00"/>
    <s v="0.00"/>
    <s v="0.00"/>
    <s v="0.00"/>
    <s v="0.00"/>
    <x v="332"/>
    <x v="1"/>
    <x v="1"/>
    <s v="QUITO"/>
    <s v="COTOCOLLAO"/>
    <x v="0"/>
    <x v="1"/>
    <x v="0"/>
  </r>
  <r>
    <n v="1000651"/>
    <s v="MATRIZ"/>
    <s v="LLUAY VELASTEGUI EDISON PATRICIO"/>
    <n v="604694877"/>
    <n v="231000722"/>
    <s v="A"/>
    <m/>
    <n v="45"/>
    <s v="0.00"/>
    <s v="0.00"/>
    <s v="0.00"/>
    <s v="0.00"/>
    <s v="0.00"/>
    <s v="0.00"/>
    <x v="80"/>
    <x v="0"/>
    <x v="0"/>
    <s v="GUANO"/>
    <s v="SAN ANDRES"/>
    <x v="1"/>
    <x v="1"/>
    <x v="1"/>
  </r>
  <r>
    <n v="1000652"/>
    <s v="MATRIZ"/>
    <s v="CHACHA VELASTEGUI OMAR FABIAN"/>
    <n v="605512334"/>
    <n v="231000723"/>
    <s v="A"/>
    <m/>
    <n v="15"/>
    <s v="0.00"/>
    <s v="0.00"/>
    <s v="0.00"/>
    <s v="0.00"/>
    <s v="0.00"/>
    <s v="0.00"/>
    <x v="64"/>
    <x v="0"/>
    <x v="0"/>
    <s v="GUANO"/>
    <s v="LA MATRIZ"/>
    <x v="0"/>
    <x v="1"/>
    <x v="1"/>
  </r>
  <r>
    <n v="1000654"/>
    <s v="MATRIZ"/>
    <s v="AUQUILLA URQUIZO JOSE LUIS"/>
    <n v="1719349035"/>
    <n v="231000725"/>
    <s v="A"/>
    <m/>
    <n v="5"/>
    <s v="0.00"/>
    <s v="0.00"/>
    <s v="0.00"/>
    <s v="0.00"/>
    <s v="0.00"/>
    <s v="0.00"/>
    <x v="135"/>
    <x v="0"/>
    <x v="0"/>
    <s v="RIOBAMBA"/>
    <s v="CACHA (CAB EN MACHANGARA)"/>
    <x v="1"/>
    <x v="0"/>
    <x v="1"/>
  </r>
  <r>
    <n v="1000655"/>
    <s v="MATRIZ"/>
    <s v="CHAQUINGA . CESAR AUGUSTO"/>
    <n v="1704190121"/>
    <n v="231000726"/>
    <s v="A"/>
    <m/>
    <n v="15"/>
    <s v="0.00"/>
    <s v="0.00"/>
    <s v="0.00"/>
    <s v="0.00"/>
    <s v="0.00"/>
    <s v="0.00"/>
    <x v="64"/>
    <x v="1"/>
    <x v="1"/>
    <s v="QUITO"/>
    <s v="COTOCOLLAO"/>
    <x v="0"/>
    <x v="1"/>
    <x v="1"/>
  </r>
  <r>
    <n v="1000657"/>
    <s v="MATRIZ"/>
    <s v="BASTIDAS QUIZCHPE MARLITH ELIZABETH"/>
    <n v="1722091954"/>
    <n v="231000728"/>
    <s v="A"/>
    <m/>
    <n v="25"/>
    <s v="0.00"/>
    <s v="0.00"/>
    <s v="0.00"/>
    <s v="0.00"/>
    <s v="0.00"/>
    <s v="0.00"/>
    <x v="333"/>
    <x v="1"/>
    <x v="1"/>
    <s v="SAN MIGUEL DE LOS BANCOS"/>
    <s v="SAN MIGUEL DE LOS BANCOS"/>
    <x v="0"/>
    <x v="0"/>
    <x v="0"/>
  </r>
  <r>
    <n v="1000658"/>
    <s v="MATRIZ"/>
    <s v="URQUIZO YUMICEBA MANUEL ."/>
    <n v="1712019957"/>
    <n v="231000729"/>
    <s v="A"/>
    <m/>
    <s v="0.00"/>
    <s v="0.00"/>
    <s v="0.00"/>
    <s v="0.00"/>
    <s v="0.00"/>
    <s v="0.00"/>
    <s v="0.00"/>
    <x v="25"/>
    <x v="0"/>
    <x v="0"/>
    <s v="RIOBAMBA"/>
    <s v="YARUQUIES"/>
    <x v="0"/>
    <x v="0"/>
    <x v="1"/>
  </r>
  <r>
    <n v="1000660"/>
    <s v="MATRIZ"/>
    <s v="ASIMBAYA CHICAIZA JENNIFER ROCIO"/>
    <n v="1721788600"/>
    <n v="231000730"/>
    <s v="A"/>
    <m/>
    <n v="15"/>
    <s v="0.00"/>
    <s v="0.00"/>
    <s v="0.00"/>
    <s v="0.00"/>
    <s v="0.00"/>
    <s v="0.00"/>
    <x v="64"/>
    <x v="0"/>
    <x v="1"/>
    <s v="QUITO"/>
    <s v="GONZALEZ SUAREZ"/>
    <x v="0"/>
    <x v="1"/>
    <x v="0"/>
  </r>
  <r>
    <n v="1000661"/>
    <s v="MATRIZ"/>
    <s v="BASTIDAS POMAQUIZA JOSE RICARDO"/>
    <n v="1717923161"/>
    <n v="231000731"/>
    <s v="A"/>
    <m/>
    <n v="8"/>
    <s v="0.00"/>
    <s v="0.00"/>
    <s v="0.00"/>
    <s v="0.00"/>
    <s v="0.00"/>
    <s v="0.00"/>
    <x v="120"/>
    <x v="3"/>
    <x v="0"/>
    <s v="RIOBAMBA"/>
    <s v="YARUQUIES"/>
    <x v="0"/>
    <x v="1"/>
    <x v="1"/>
  </r>
  <r>
    <n v="1000663"/>
    <s v="MATRIZ"/>
    <s v="TOAPAXI TACO JULIAN "/>
    <n v="502271828"/>
    <n v="231000733"/>
    <s v="A"/>
    <m/>
    <n v="55"/>
    <s v="0.00"/>
    <s v="0.00"/>
    <s v="0.00"/>
    <s v="0.00"/>
    <s v="0.00"/>
    <s v="0.00"/>
    <x v="117"/>
    <x v="1"/>
    <x v="11"/>
    <s v="SALCEDO"/>
    <s v="SAN MIGUEL"/>
    <x v="0"/>
    <x v="0"/>
    <x v="1"/>
  </r>
  <r>
    <n v="1000664"/>
    <s v="MATRIZ"/>
    <s v="BENALCAZAR ARIAS CRISTHIAN DAVID"/>
    <n v="1721837530"/>
    <n v="231000734"/>
    <s v="A"/>
    <m/>
    <n v="37.409999999999997"/>
    <s v="0.00"/>
    <s v="0.00"/>
    <s v="0.00"/>
    <s v="0.00"/>
    <s v="0.00"/>
    <s v="0.00"/>
    <x v="334"/>
    <x v="0"/>
    <x v="1"/>
    <s v="QUITO"/>
    <s v="SAN BLAS"/>
    <x v="0"/>
    <x v="1"/>
    <x v="1"/>
  </r>
  <r>
    <n v="1000665"/>
    <s v="MATRIZ"/>
    <s v="LEON . LUIS EDUARDO"/>
    <n v="1705554085"/>
    <n v="231000735"/>
    <s v="A"/>
    <m/>
    <n v="135.5"/>
    <s v="0.00"/>
    <s v="0.00"/>
    <s v="0.00"/>
    <s v="0.00"/>
    <s v="0.00"/>
    <s v="0.00"/>
    <x v="335"/>
    <x v="1"/>
    <x v="0"/>
    <s v="CHAMBO"/>
    <s v="CHAMBO"/>
    <x v="0"/>
    <x v="1"/>
    <x v="1"/>
  </r>
  <r>
    <n v="1000666"/>
    <s v="MATRIZ"/>
    <s v="OBANDO CURICAMA ANGEL RAUL"/>
    <n v="604500512"/>
    <n v="231000736"/>
    <s v="A"/>
    <m/>
    <n v="18.5"/>
    <s v="0.00"/>
    <s v="0.00"/>
    <s v="0.00"/>
    <s v="0.00"/>
    <s v="0.00"/>
    <s v="0.00"/>
    <x v="236"/>
    <x v="0"/>
    <x v="0"/>
    <s v="RIOBAMBA"/>
    <s v="VELOZ"/>
    <x v="0"/>
    <x v="1"/>
    <x v="1"/>
  </r>
  <r>
    <n v="1000667"/>
    <s v="MATRIZ"/>
    <s v="GUAPI SAYAY DIEGO ARMANDO"/>
    <n v="151062924"/>
    <n v="231000737"/>
    <s v="A"/>
    <m/>
    <n v="15"/>
    <s v="0.00"/>
    <s v="0.00"/>
    <s v="0.00"/>
    <s v="0.00"/>
    <s v="0.00"/>
    <s v="0.00"/>
    <x v="64"/>
    <x v="3"/>
    <x v="1"/>
    <s v="QUITO"/>
    <s v="COTOCOLLAO"/>
    <x v="0"/>
    <x v="1"/>
    <x v="1"/>
  </r>
  <r>
    <n v="1000668"/>
    <s v="MATRIZ"/>
    <s v="VERDEZOTO FLORES MEYBEL EDITH"/>
    <n v="1720506334"/>
    <n v="231000738"/>
    <s v="A"/>
    <m/>
    <s v="1,026,88"/>
    <s v="0.00"/>
    <s v="0.00"/>
    <s v="0.00"/>
    <s v="0.00"/>
    <s v="0.00"/>
    <s v="0.00"/>
    <x v="336"/>
    <x v="3"/>
    <x v="1"/>
    <s v="QUITO"/>
    <s v="SAN BLAS"/>
    <x v="0"/>
    <x v="1"/>
    <x v="0"/>
  </r>
  <r>
    <n v="1000669"/>
    <s v="MATRIZ"/>
    <s v="GUAMBO MOROCHO NELY ."/>
    <n v="604058982"/>
    <n v="231000739"/>
    <s v="A"/>
    <m/>
    <n v="292.12"/>
    <s v="0.00"/>
    <s v="0.00"/>
    <s v="0.00"/>
    <s v="0.00"/>
    <s v="0.00"/>
    <s v="0.00"/>
    <x v="337"/>
    <x v="1"/>
    <x v="0"/>
    <s v="RIOBAMBA"/>
    <s v="LICTO"/>
    <x v="1"/>
    <x v="0"/>
    <x v="0"/>
  </r>
  <r>
    <n v="1000670"/>
    <s v="MATRIZ"/>
    <s v="URQUIZO YUMICEBA FANNY ELIZABETH"/>
    <n v="1721549085"/>
    <n v="231000740"/>
    <s v="A"/>
    <m/>
    <n v="2"/>
    <s v="0.00"/>
    <s v="0.00"/>
    <s v="0.00"/>
    <s v="0.00"/>
    <s v="0.00"/>
    <s v="0.00"/>
    <x v="145"/>
    <x v="0"/>
    <x v="1"/>
    <s v="QUITO"/>
    <s v="COTOCOLLAO"/>
    <x v="0"/>
    <x v="0"/>
    <x v="0"/>
  </r>
  <r>
    <n v="1000671"/>
    <s v="MATRIZ"/>
    <s v="YUMICEBA CRIOLLO LUIS FERNANDO"/>
    <n v="1725985202"/>
    <n v="231000741"/>
    <s v="A"/>
    <m/>
    <n v="127.5"/>
    <s v="0.00"/>
    <s v="0.00"/>
    <s v="0.00"/>
    <s v="0.00"/>
    <s v="0.00"/>
    <s v="0.00"/>
    <x v="338"/>
    <x v="0"/>
    <x v="1"/>
    <s v="QUITO"/>
    <s v="COTOCOLLAO"/>
    <x v="0"/>
    <x v="0"/>
    <x v="1"/>
  </r>
  <r>
    <n v="1000674"/>
    <s v="MATRIZ"/>
    <s v="FARINANGO SIMBAÑA ADRIANA BELEN"/>
    <n v="1717635815"/>
    <n v="231000742"/>
    <s v="A"/>
    <m/>
    <n v="5.88"/>
    <s v="0.00"/>
    <s v="0.00"/>
    <s v="0.00"/>
    <s v="0.00"/>
    <s v="0.00"/>
    <s v="0.00"/>
    <x v="339"/>
    <x v="2"/>
    <x v="1"/>
    <s v="QUITO"/>
    <s v="SAN BLAS"/>
    <x v="0"/>
    <x v="1"/>
    <x v="0"/>
  </r>
  <r>
    <n v="1000675"/>
    <s v="MATRIZ"/>
    <s v="FARINANGO SIMBAÑA JONATHAN PATRICIO"/>
    <n v="1717635823"/>
    <n v="231001836"/>
    <s v="A"/>
    <m/>
    <n v="37"/>
    <s v="0.00"/>
    <s v="0.00"/>
    <s v="0.00"/>
    <s v="0.00"/>
    <s v="0.00"/>
    <s v="0.00"/>
    <x v="320"/>
    <x v="2"/>
    <x v="1"/>
    <s v="QUITO"/>
    <s v="CHIMBACALLE"/>
    <x v="0"/>
    <x v="1"/>
    <x v="1"/>
  </r>
  <r>
    <n v="1000676"/>
    <s v="MATRIZ"/>
    <s v="FARINANGO FARINANGO KEVIN SAUL"/>
    <n v="1720504008"/>
    <n v="231000744"/>
    <s v="A"/>
    <m/>
    <n v="6"/>
    <s v="0.00"/>
    <s v="0.00"/>
    <s v="0.00"/>
    <s v="0.00"/>
    <s v="0.00"/>
    <s v="0.00"/>
    <x v="159"/>
    <x v="1"/>
    <x v="1"/>
    <s v="QUITO"/>
    <s v="COTOCOLLAO"/>
    <x v="0"/>
    <x v="1"/>
    <x v="1"/>
  </r>
  <r>
    <n v="1000677"/>
    <s v="MATRIZ"/>
    <s v="CUASQUER MORALES SANDRA PATRICIA"/>
    <n v="1715400964"/>
    <n v="231000745"/>
    <s v="A"/>
    <m/>
    <n v="2"/>
    <s v="0.00"/>
    <s v="0.00"/>
    <s v="0.00"/>
    <s v="0.00"/>
    <s v="0.00"/>
    <s v="0.00"/>
    <x v="145"/>
    <x v="0"/>
    <x v="1"/>
    <s v="QUITO"/>
    <s v="COTOCOLLAO"/>
    <x v="0"/>
    <x v="1"/>
    <x v="1"/>
  </r>
  <r>
    <n v="1000678"/>
    <s v="MATRIZ"/>
    <s v="TASAMBAY URQUIZO MARIA ROSA"/>
    <n v="1720725496"/>
    <n v="231000747"/>
    <s v="A"/>
    <m/>
    <n v="213.9"/>
    <s v="0.00"/>
    <s v="0.00"/>
    <s v="0.00"/>
    <s v="0.00"/>
    <s v="0.00"/>
    <s v="0.00"/>
    <x v="340"/>
    <x v="1"/>
    <x v="1"/>
    <s v="QUITO"/>
    <s v="COTOCOLLAO"/>
    <x v="0"/>
    <x v="0"/>
    <x v="0"/>
  </r>
  <r>
    <n v="1000679"/>
    <s v="MATRIZ"/>
    <s v="QUISHPE CUZCO MARIANA DE JESUS"/>
    <n v="1705404414"/>
    <n v="231000748"/>
    <s v="A"/>
    <m/>
    <n v="2"/>
    <s v="0.00"/>
    <s v="0.00"/>
    <s v="0.00"/>
    <s v="0.00"/>
    <s v="0.00"/>
    <s v="0.00"/>
    <x v="145"/>
    <x v="1"/>
    <x v="1"/>
    <s v="QUITO"/>
    <s v="COTOCOLLAO"/>
    <x v="0"/>
    <x v="1"/>
    <x v="0"/>
  </r>
  <r>
    <n v="1000680"/>
    <s v="MATRIZ"/>
    <s v="YUMAGLLA GUAMAN MARIA ALEGRIA"/>
    <n v="1715732382"/>
    <n v="231000749"/>
    <s v="A"/>
    <m/>
    <n v="15"/>
    <s v="0.00"/>
    <s v="0.00"/>
    <s v="0.00"/>
    <s v="0.00"/>
    <s v="0.00"/>
    <s v="0.00"/>
    <x v="64"/>
    <x v="1"/>
    <x v="0"/>
    <s v="COLTA"/>
    <s v="CAJABAMBA"/>
    <x v="0"/>
    <x v="0"/>
    <x v="0"/>
  </r>
  <r>
    <n v="1000681"/>
    <s v="MATRIZ"/>
    <s v="ROSERO GUZMAN POLIVIO FERNANDO"/>
    <n v="401341862"/>
    <n v="231000750"/>
    <s v="A"/>
    <m/>
    <n v="15"/>
    <s v="0.00"/>
    <s v="0.00"/>
    <s v="0.00"/>
    <s v="0.00"/>
    <s v="0.00"/>
    <s v="0.00"/>
    <x v="64"/>
    <x v="3"/>
    <x v="1"/>
    <s v="QUITO"/>
    <s v="LA FERROVIARIA"/>
    <x v="0"/>
    <x v="1"/>
    <x v="1"/>
  </r>
  <r>
    <n v="1000682"/>
    <s v="MATRIZ"/>
    <s v="BORGES GAINZA YADIRA ."/>
    <n v="1756703532"/>
    <n v="231000751"/>
    <s v="A"/>
    <m/>
    <n v="15"/>
    <s v="0.00"/>
    <s v="0.00"/>
    <s v="0.00"/>
    <s v="0.00"/>
    <s v="0.00"/>
    <s v="0.00"/>
    <x v="64"/>
    <x v="1"/>
    <x v="1"/>
    <s v="QUITO"/>
    <s v="POMASQUI"/>
    <x v="1"/>
    <x v="3"/>
    <x v="0"/>
  </r>
  <r>
    <n v="1000683"/>
    <s v="MATRIZ"/>
    <s v="OSORIO VIVAS XIMENA DE LOS ANGELES"/>
    <n v="1709408619"/>
    <n v="231000752"/>
    <s v="A"/>
    <m/>
    <n v="15"/>
    <s v="0.00"/>
    <s v="0.00"/>
    <s v="0.00"/>
    <s v="0.00"/>
    <s v="0.00"/>
    <s v="0.00"/>
    <x v="64"/>
    <x v="0"/>
    <x v="1"/>
    <s v="QUITO"/>
    <s v="COTOCOLLAO"/>
    <x v="0"/>
    <x v="1"/>
    <x v="0"/>
  </r>
  <r>
    <n v="1000684"/>
    <s v="MATRIZ"/>
    <s v="MARTINEZ PATARON OSCAR REMIGIO"/>
    <n v="1716562895"/>
    <n v="231000753"/>
    <s v="A"/>
    <m/>
    <n v="280.14"/>
    <s v="0.00"/>
    <s v="0.00"/>
    <s v="0.00"/>
    <s v="0.00"/>
    <s v="0.00"/>
    <s v="0.00"/>
    <x v="341"/>
    <x v="0"/>
    <x v="1"/>
    <s v="QUITO"/>
    <s v="SAN BLAS"/>
    <x v="0"/>
    <x v="1"/>
    <x v="1"/>
  </r>
  <r>
    <n v="1000686"/>
    <s v="MATRIZ"/>
    <s v="PELAEZ PONCE STEFANY ALEJANDRA "/>
    <n v="604270405"/>
    <n v="231000755"/>
    <s v="A"/>
    <m/>
    <n v="15"/>
    <s v="0.00"/>
    <s v="0.00"/>
    <s v="0.00"/>
    <s v="0.00"/>
    <s v="0.00"/>
    <s v="0.00"/>
    <x v="64"/>
    <x v="3"/>
    <x v="0"/>
    <s v="RIOBAMBA"/>
    <s v="VELOZ"/>
    <x v="0"/>
    <x v="1"/>
    <x v="0"/>
  </r>
  <r>
    <n v="1000687"/>
    <s v="MATRIZ"/>
    <s v="CHACHA RIOS PATRICIO FERNANDO "/>
    <n v="602875171"/>
    <n v="231000756"/>
    <s v="A"/>
    <m/>
    <s v="0.00"/>
    <s v="0.00"/>
    <s v="0.00"/>
    <s v="0.00"/>
    <s v="0.00"/>
    <s v="0.00"/>
    <s v="0.00"/>
    <x v="25"/>
    <x v="2"/>
    <x v="0"/>
    <s v="COLTA"/>
    <s v="COLUMBE"/>
    <x v="1"/>
    <x v="1"/>
    <x v="1"/>
  </r>
  <r>
    <n v="1000688"/>
    <s v="MATRIZ"/>
    <s v="FIALLOS GUILCAPI DARWIN DARIO"/>
    <n v="603399494"/>
    <n v="231000757"/>
    <s v="A"/>
    <m/>
    <n v="15"/>
    <s v="0.00"/>
    <s v="0.00"/>
    <s v="0.00"/>
    <s v="0.00"/>
    <s v="0.00"/>
    <s v="0.00"/>
    <x v="64"/>
    <x v="1"/>
    <x v="1"/>
    <s v="MEJIA"/>
    <s v="MACHACHI"/>
    <x v="0"/>
    <x v="1"/>
    <x v="1"/>
  </r>
  <r>
    <n v="1000689"/>
    <s v="MATRIZ"/>
    <s v="CRIOLLO NIAMA MYRIAM JANETH"/>
    <n v="606437895"/>
    <n v="231000762"/>
    <s v="A"/>
    <m/>
    <n v="21"/>
    <s v="0.00"/>
    <s v="0.00"/>
    <s v="0.00"/>
    <s v="0.00"/>
    <s v="0.00"/>
    <s v="0.00"/>
    <x v="342"/>
    <x v="0"/>
    <x v="0"/>
    <s v="RIOBAMBA"/>
    <s v="CACHA (CAB EN MACHANGARA)"/>
    <x v="1"/>
    <x v="0"/>
    <x v="0"/>
  </r>
  <r>
    <n v="1000691"/>
    <s v="MATRIZ"/>
    <s v="COLIMBA UNAUCHO DIEGO FERNANDO"/>
    <n v="1726738717"/>
    <n v="231000759"/>
    <s v="A"/>
    <m/>
    <n v="14.26"/>
    <s v="0.00"/>
    <s v="0.00"/>
    <s v="0.00"/>
    <s v="0.00"/>
    <s v="0.00"/>
    <s v="0.00"/>
    <x v="343"/>
    <x v="1"/>
    <x v="11"/>
    <s v="SALCEDO"/>
    <s v="CUSUBAMBA"/>
    <x v="1"/>
    <x v="1"/>
    <x v="1"/>
  </r>
  <r>
    <n v="1000692"/>
    <s v="MATRIZ"/>
    <s v="TOAPANTA PINDUISACA LUIS JAIME "/>
    <n v="603138280"/>
    <n v="231000760"/>
    <s v="A"/>
    <m/>
    <n v="15"/>
    <s v="0.00"/>
    <s v="0.00"/>
    <s v="0.00"/>
    <s v="0.00"/>
    <s v="0.00"/>
    <s v="0.00"/>
    <x v="64"/>
    <x v="1"/>
    <x v="0"/>
    <s v="CHAMBO"/>
    <s v="CHAMBO"/>
    <x v="0"/>
    <x v="1"/>
    <x v="1"/>
  </r>
  <r>
    <n v="1000693"/>
    <s v="MATRIZ"/>
    <s v="SIMBAÑA SIGCHA ADRIANA PATRICIA"/>
    <n v="1710797075"/>
    <n v="231000761"/>
    <s v="A"/>
    <m/>
    <n v="6"/>
    <s v="0.00"/>
    <s v="0.00"/>
    <s v="0.00"/>
    <s v="0.00"/>
    <s v="0.00"/>
    <s v="0.00"/>
    <x v="159"/>
    <x v="2"/>
    <x v="1"/>
    <s v="QUITO"/>
    <s v="COTOCOLLAO"/>
    <x v="0"/>
    <x v="1"/>
    <x v="0"/>
  </r>
  <r>
    <n v="1000695"/>
    <s v="MATRIZ"/>
    <s v="FARINANGO MANGUIA ELVIA DEL PILAR"/>
    <n v="1710821776"/>
    <n v="231000764"/>
    <s v="A"/>
    <m/>
    <n v="5.8"/>
    <s v="0.00"/>
    <s v="0.00"/>
    <s v="0.00"/>
    <s v="0.00"/>
    <s v="0.00"/>
    <s v="0.00"/>
    <x v="344"/>
    <x v="2"/>
    <x v="1"/>
    <s v="QUITO"/>
    <s v="POMASQUI"/>
    <x v="1"/>
    <x v="1"/>
    <x v="0"/>
  </r>
  <r>
    <n v="1000696"/>
    <s v="MATRIZ"/>
    <s v="ARIZAGA JARRIN FRANCISCO JAVIER"/>
    <n v="1721000261"/>
    <n v="231000765"/>
    <s v="A"/>
    <m/>
    <n v="15"/>
    <s v="0.00"/>
    <s v="0.00"/>
    <s v="0.00"/>
    <s v="0.00"/>
    <s v="0.00"/>
    <s v="0.00"/>
    <x v="64"/>
    <x v="2"/>
    <x v="1"/>
    <s v="QUITO"/>
    <s v="LA MAGDALENA"/>
    <x v="0"/>
    <x v="1"/>
    <x v="1"/>
  </r>
  <r>
    <n v="1000697"/>
    <s v="MATRIZ"/>
    <s v="CHILUIZA SAGÑAY MARIA INES"/>
    <n v="605608926"/>
    <n v="231000766"/>
    <s v="A"/>
    <m/>
    <n v="15"/>
    <s v="0.00"/>
    <s v="0.00"/>
    <s v="0.00"/>
    <s v="0.00"/>
    <s v="0.00"/>
    <s v="0.00"/>
    <x v="64"/>
    <x v="0"/>
    <x v="1"/>
    <s v="QUITO"/>
    <s v="COTOCOLLAO"/>
    <x v="0"/>
    <x v="0"/>
    <x v="0"/>
  </r>
  <r>
    <n v="1000698"/>
    <s v="MATRIZ"/>
    <s v="CARRILLO QUISHPE DIEGO ROBERTO"/>
    <n v="1727386854"/>
    <n v="231000767"/>
    <s v="A"/>
    <m/>
    <n v="25"/>
    <s v="0.00"/>
    <s v="0.00"/>
    <s v="0.00"/>
    <s v="0.00"/>
    <s v="0.00"/>
    <s v="0.00"/>
    <x v="333"/>
    <x v="0"/>
    <x v="1"/>
    <s v="QUITO"/>
    <s v="LA MAGDALENA"/>
    <x v="0"/>
    <x v="1"/>
    <x v="1"/>
  </r>
  <r>
    <n v="1000699"/>
    <s v="MATRIZ"/>
    <s v="FIERRO SEGOVIA DIEGO ALEJANDRO"/>
    <n v="604342279"/>
    <n v="231000768"/>
    <s v="A"/>
    <m/>
    <n v="15"/>
    <s v="0.00"/>
    <s v="0.00"/>
    <s v="0.00"/>
    <s v="0.00"/>
    <s v="0.00"/>
    <s v="0.00"/>
    <x v="64"/>
    <x v="5"/>
    <x v="0"/>
    <s v="RIOBAMBA"/>
    <s v="VELOZ"/>
    <x v="0"/>
    <x v="1"/>
    <x v="1"/>
  </r>
  <r>
    <n v="1000700"/>
    <s v="MATRIZ"/>
    <s v="CAIZA CAIZA HUGO HUMBERTO"/>
    <n v="1712613999"/>
    <n v="231000769"/>
    <s v="A"/>
    <m/>
    <n v="15"/>
    <s v="0.00"/>
    <s v="0.00"/>
    <s v="0.00"/>
    <s v="0.00"/>
    <s v="0.00"/>
    <s v="0.00"/>
    <x v="64"/>
    <x v="0"/>
    <x v="1"/>
    <s v="QUITO"/>
    <s v="SAN BLAS"/>
    <x v="0"/>
    <x v="1"/>
    <x v="1"/>
  </r>
  <r>
    <n v="1000701"/>
    <s v="MATRIZ"/>
    <s v="PILATAXI GUAMAN ANA ZELINDA"/>
    <n v="1718572827"/>
    <n v="231000770"/>
    <s v="A"/>
    <m/>
    <n v="30.5"/>
    <s v="0.00"/>
    <s v="0.00"/>
    <s v="0.00"/>
    <s v="0.00"/>
    <s v="0.00"/>
    <s v="0.00"/>
    <x v="345"/>
    <x v="1"/>
    <x v="0"/>
    <s v="COLTA"/>
    <s v="CAJABAMBA"/>
    <x v="0"/>
    <x v="0"/>
    <x v="0"/>
  </r>
  <r>
    <n v="1000702"/>
    <s v="MATRIZ"/>
    <s v="CASAGALLO MENDOZA MARCO RODRIGO"/>
    <n v="1720297843"/>
    <n v="231000771"/>
    <s v="A"/>
    <m/>
    <n v="6"/>
    <s v="0.00"/>
    <s v="0.00"/>
    <s v="0.00"/>
    <s v="0.00"/>
    <s v="0.00"/>
    <s v="0.00"/>
    <x v="159"/>
    <x v="0"/>
    <x v="0"/>
    <s v="COLTA"/>
    <s v="SICALPA"/>
    <x v="0"/>
    <x v="0"/>
    <x v="1"/>
  </r>
  <r>
    <n v="1000703"/>
    <s v="MATRIZ"/>
    <s v="FIGUEROA COX JANDRY ORLEY"/>
    <n v="1313434431"/>
    <n v="231000772"/>
    <s v="A"/>
    <m/>
    <n v="25.29"/>
    <s v="0.00"/>
    <s v="0.00"/>
    <s v="0.00"/>
    <s v="0.00"/>
    <s v="0.00"/>
    <s v="0.00"/>
    <x v="346"/>
    <x v="1"/>
    <x v="13"/>
    <s v="CHONE"/>
    <s v="CHONE"/>
    <x v="0"/>
    <x v="1"/>
    <x v="1"/>
  </r>
  <r>
    <n v="1000704"/>
    <s v="MATRIZ"/>
    <s v="YAMBAY BUÑAY JORGE GONZALO"/>
    <n v="1727454876"/>
    <n v="231000773"/>
    <s v="A"/>
    <m/>
    <n v="15"/>
    <s v="0.00"/>
    <s v="0.00"/>
    <s v="0.00"/>
    <s v="0.00"/>
    <s v="0.00"/>
    <s v="0.00"/>
    <x v="64"/>
    <x v="0"/>
    <x v="1"/>
    <s v="QUITO"/>
    <s v="COTOCOLLAO"/>
    <x v="0"/>
    <x v="0"/>
    <x v="1"/>
  </r>
  <r>
    <n v="1000705"/>
    <s v="MATRIZ"/>
    <s v="CHICOTA LUCERO BLANCA GLADYS"/>
    <n v="1710415462"/>
    <n v="231000774"/>
    <s v="A"/>
    <m/>
    <n v="2"/>
    <s v="0.00"/>
    <s v="0.00"/>
    <s v="0.00"/>
    <s v="0.00"/>
    <s v="0.00"/>
    <s v="0.00"/>
    <x v="145"/>
    <x v="0"/>
    <x v="1"/>
    <s v="QUITO"/>
    <s v="CHILLOGALLO"/>
    <x v="0"/>
    <x v="1"/>
    <x v="0"/>
  </r>
  <r>
    <n v="1000706"/>
    <s v="MATRIZ"/>
    <s v="CRIOLLO HUARACA MANUELA ."/>
    <n v="601299985"/>
    <n v="231000775"/>
    <s v="A"/>
    <m/>
    <n v="21.25"/>
    <s v="0.00"/>
    <s v="0.00"/>
    <s v="0.00"/>
    <s v="0.00"/>
    <s v="0.00"/>
    <s v="0.00"/>
    <x v="91"/>
    <x v="3"/>
    <x v="1"/>
    <s v="QUITO"/>
    <s v="COTOCOLLAO"/>
    <x v="0"/>
    <x v="0"/>
    <x v="0"/>
  </r>
  <r>
    <n v="1000707"/>
    <s v="MATRIZ"/>
    <s v="ROMERO VILLA BETTY ELIZABETH"/>
    <n v="1750480335"/>
    <n v="231000776"/>
    <s v="A"/>
    <m/>
    <n v="15.09"/>
    <s v="0.00"/>
    <s v="0.00"/>
    <s v="0.00"/>
    <s v="0.00"/>
    <s v="0.00"/>
    <s v="0.00"/>
    <x v="347"/>
    <x v="1"/>
    <x v="1"/>
    <s v="QUITO"/>
    <s v="COTOCOLLAO"/>
    <x v="0"/>
    <x v="0"/>
    <x v="0"/>
  </r>
  <r>
    <n v="1000708"/>
    <s v="MATRIZ"/>
    <s v="PILATAXI GUALLO LUZ AMERICA"/>
    <n v="603825308"/>
    <n v="231000777"/>
    <s v="A"/>
    <m/>
    <n v="279"/>
    <s v="0.00"/>
    <s v="0.00"/>
    <s v="0.00"/>
    <s v="0.00"/>
    <s v="0.00"/>
    <s v="0.00"/>
    <x v="348"/>
    <x v="0"/>
    <x v="0"/>
    <s v="RIOBAMBA"/>
    <s v="PUNGALA"/>
    <x v="1"/>
    <x v="0"/>
    <x v="0"/>
  </r>
  <r>
    <n v="1000710"/>
    <s v="MATRIZ"/>
    <s v="BRAVO GUACHO MARIA EUGENIA "/>
    <n v="603334350"/>
    <n v="231000779"/>
    <s v="A"/>
    <m/>
    <s v="0.00"/>
    <s v="0.00"/>
    <s v="0.00"/>
    <s v="0.00"/>
    <s v="0.00"/>
    <s v="0.00"/>
    <s v="0.00"/>
    <x v="25"/>
    <x v="2"/>
    <x v="0"/>
    <s v="RIOBAMBA"/>
    <s v="YARUQUIES"/>
    <x v="0"/>
    <x v="1"/>
    <x v="0"/>
  </r>
  <r>
    <n v="1000712"/>
    <s v="MATRIZ"/>
    <s v="ALBARRACIN VALENCIA DIANA AZUCENA"/>
    <n v="1713392387"/>
    <n v="231000781"/>
    <s v="A"/>
    <m/>
    <n v="37"/>
    <s v="0.00"/>
    <s v="0.00"/>
    <s v="0.00"/>
    <s v="0.00"/>
    <s v="0.00"/>
    <s v="0.00"/>
    <x v="320"/>
    <x v="2"/>
    <x v="1"/>
    <s v="QUITO"/>
    <s v="SAN BLAS"/>
    <x v="0"/>
    <x v="1"/>
    <x v="0"/>
  </r>
  <r>
    <n v="1000713"/>
    <s v="MATRIZ"/>
    <s v="YAMBAY BUÑAY PABLO RAUL"/>
    <n v="1719199455"/>
    <n v="231000782"/>
    <s v="A"/>
    <m/>
    <n v="160"/>
    <s v="0.00"/>
    <s v="0.00"/>
    <s v="0.00"/>
    <s v="0.00"/>
    <s v="0.00"/>
    <s v="0.00"/>
    <x v="349"/>
    <x v="0"/>
    <x v="1"/>
    <s v="QUITO"/>
    <s v="LA LIBERTAD"/>
    <x v="1"/>
    <x v="0"/>
    <x v="1"/>
  </r>
  <r>
    <n v="1000714"/>
    <s v="MATRIZ"/>
    <s v="MORALES FRANCO ROBERTO CARLOS "/>
    <n v="917713232"/>
    <n v="231000784"/>
    <s v="A"/>
    <m/>
    <n v="15"/>
    <s v="0.00"/>
    <s v="0.00"/>
    <s v="0.00"/>
    <s v="0.00"/>
    <s v="0.00"/>
    <s v="0.00"/>
    <x v="64"/>
    <x v="0"/>
    <x v="5"/>
    <s v="MILAGRO"/>
    <s v="MARISCAL SUCRE"/>
    <x v="1"/>
    <x v="1"/>
    <x v="1"/>
  </r>
  <r>
    <n v="1000715"/>
    <s v="MATRIZ"/>
    <s v="YUMICEBA CRIOLLO JUANA ."/>
    <n v="1714080700"/>
    <n v="231000785"/>
    <s v="A"/>
    <m/>
    <n v="5"/>
    <s v="0.00"/>
    <s v="0.00"/>
    <s v="0.00"/>
    <s v="0.00"/>
    <s v="0.00"/>
    <s v="0.00"/>
    <x v="135"/>
    <x v="1"/>
    <x v="0"/>
    <s v="RIOBAMBA"/>
    <s v="CACHA (CAB EN MACHANGARA)"/>
    <x v="1"/>
    <x v="0"/>
    <x v="0"/>
  </r>
  <r>
    <n v="1000716"/>
    <s v="MATRIZ"/>
    <s v="CAIZA CAIZA ANA MARIA"/>
    <n v="1707169437"/>
    <n v="231000786"/>
    <s v="A"/>
    <m/>
    <n v="210"/>
    <s v="0.00"/>
    <s v="0.00"/>
    <s v="0.00"/>
    <s v="0.00"/>
    <s v="0.00"/>
    <s v="0.00"/>
    <x v="350"/>
    <x v="1"/>
    <x v="1"/>
    <s v="QUITO"/>
    <s v="POMASQUI"/>
    <x v="1"/>
    <x v="1"/>
    <x v="0"/>
  </r>
  <r>
    <n v="1000717"/>
    <s v="MATRIZ"/>
    <s v="AIGAJE YAPO JENNY CRISTINA"/>
    <n v="1724328073"/>
    <n v="231000787"/>
    <s v="A"/>
    <m/>
    <n v="15"/>
    <s v="0.00"/>
    <s v="0.00"/>
    <s v="0.00"/>
    <s v="0.00"/>
    <s v="0.00"/>
    <s v="0.00"/>
    <x v="64"/>
    <x v="0"/>
    <x v="1"/>
    <s v="QUITO"/>
    <s v="COTOCOLLAO"/>
    <x v="0"/>
    <x v="1"/>
    <x v="0"/>
  </r>
  <r>
    <n v="1000718"/>
    <s v="MATRIZ"/>
    <s v="OSORIO CARDENAS ENRIQUE ISRAEL"/>
    <n v="1718547068"/>
    <n v="231000788"/>
    <s v="A"/>
    <m/>
    <n v="15"/>
    <s v="0.00"/>
    <s v="0.00"/>
    <s v="0.00"/>
    <s v="0.00"/>
    <s v="0.00"/>
    <s v="0.00"/>
    <x v="64"/>
    <x v="0"/>
    <x v="1"/>
    <s v="QUITO"/>
    <s v="SAN BLAS"/>
    <x v="0"/>
    <x v="0"/>
    <x v="1"/>
  </r>
  <r>
    <n v="1000719"/>
    <s v="MATRIZ"/>
    <s v="CUENCA SARANGO CESAR VENILDO"/>
    <n v="1100560117"/>
    <n v="231000790"/>
    <s v="A"/>
    <m/>
    <n v="15"/>
    <s v="0.00"/>
    <s v="0.00"/>
    <s v="0.00"/>
    <s v="0.00"/>
    <s v="0.00"/>
    <s v="0.00"/>
    <x v="64"/>
    <x v="0"/>
    <x v="9"/>
    <s v="CALVAS"/>
    <s v="CARIAMANGA"/>
    <x v="0"/>
    <x v="1"/>
    <x v="1"/>
  </r>
  <r>
    <n v="1000720"/>
    <s v="MATRIZ"/>
    <s v="ERAZO MONTESDEOCA DIEGO MARTIN"/>
    <n v="1709261380"/>
    <n v="231000791"/>
    <s v="A"/>
    <m/>
    <n v="9.48"/>
    <s v="0.00"/>
    <s v="0.00"/>
    <s v="0.00"/>
    <s v="0.00"/>
    <s v="0.00"/>
    <s v="0.00"/>
    <x v="351"/>
    <x v="0"/>
    <x v="1"/>
    <s v="QUITO"/>
    <s v="CHIMBACALLE"/>
    <x v="0"/>
    <x v="1"/>
    <x v="1"/>
  </r>
  <r>
    <n v="1000721"/>
    <s v="MATRIZ"/>
    <s v="CUICHAN YAPO EDISON FERNANDO"/>
    <n v="1719921080"/>
    <n v="231000792"/>
    <s v="A"/>
    <m/>
    <n v="15"/>
    <s v="0.00"/>
    <s v="0.00"/>
    <s v="0.00"/>
    <s v="0.00"/>
    <s v="0.00"/>
    <s v="0.00"/>
    <x v="64"/>
    <x v="0"/>
    <x v="1"/>
    <s v="QUITO"/>
    <s v="SAN BLAS"/>
    <x v="0"/>
    <x v="1"/>
    <x v="1"/>
  </r>
  <r>
    <n v="1000722"/>
    <s v="MATRIZ"/>
    <s v="URCUANGO PILCA ALDO DAVID"/>
    <n v="1755719307"/>
    <n v="231000793"/>
    <s v="A"/>
    <m/>
    <n v="2"/>
    <s v="0.00"/>
    <s v="0.00"/>
    <s v="0.00"/>
    <s v="0.00"/>
    <s v="0.00"/>
    <s v="0.00"/>
    <x v="145"/>
    <x v="3"/>
    <x v="1"/>
    <s v="QUITO"/>
    <s v="ITCHIMBIA"/>
    <x v="0"/>
    <x v="1"/>
    <x v="0"/>
  </r>
  <r>
    <n v="1000723"/>
    <s v="MATRIZ"/>
    <s v="URCUANGO PILCA MIGUEL ANGEL"/>
    <n v="1755719257"/>
    <n v="231000794"/>
    <s v="A"/>
    <m/>
    <n v="2"/>
    <s v="0.00"/>
    <s v="0.00"/>
    <s v="0.00"/>
    <s v="0.00"/>
    <s v="0.00"/>
    <s v="0.00"/>
    <x v="145"/>
    <x v="3"/>
    <x v="1"/>
    <s v="QUITO"/>
    <s v="ITCHIMBIA"/>
    <x v="0"/>
    <x v="1"/>
    <x v="0"/>
  </r>
  <r>
    <n v="1000724"/>
    <s v="MATRIZ"/>
    <s v="SALAME SHUSHO GLADYS VERONICA"/>
    <n v="1723642409"/>
    <n v="231000795"/>
    <s v="A"/>
    <m/>
    <n v="455"/>
    <s v="0.00"/>
    <s v="0.00"/>
    <s v="0.00"/>
    <s v="0.00"/>
    <s v="0.00"/>
    <s v="0.00"/>
    <x v="352"/>
    <x v="0"/>
    <x v="14"/>
    <s v="SANTO DOMINGO"/>
    <s v="SANTO DOMINGO DE LOS COLORADOS"/>
    <x v="0"/>
    <x v="1"/>
    <x v="0"/>
  </r>
  <r>
    <n v="1000726"/>
    <s v="MATRIZ"/>
    <s v="DACTO VACA ROCIO DEL PILAR"/>
    <n v="1707130892"/>
    <n v="231000796"/>
    <s v="A"/>
    <m/>
    <n v="3"/>
    <s v="0.00"/>
    <s v="0.00"/>
    <s v="0.00"/>
    <s v="0.00"/>
    <s v="0.00"/>
    <s v="0.00"/>
    <x v="191"/>
    <x v="1"/>
    <x v="1"/>
    <s v="QUITO"/>
    <s v="GONZALEZ SUAREZ"/>
    <x v="0"/>
    <x v="1"/>
    <x v="0"/>
  </r>
  <r>
    <n v="1000727"/>
    <s v="MATRIZ"/>
    <s v="VILLAGRAN ALMEIDA JUAN HUGO"/>
    <n v="1709428849"/>
    <n v="231000797"/>
    <s v="A"/>
    <m/>
    <n v="15"/>
    <s v="0.00"/>
    <s v="0.00"/>
    <s v="0.00"/>
    <s v="0.00"/>
    <s v="0.00"/>
    <s v="0.00"/>
    <x v="64"/>
    <x v="1"/>
    <x v="1"/>
    <s v="QUITO"/>
    <s v="ATAHUALPA"/>
    <x v="1"/>
    <x v="1"/>
    <x v="1"/>
  </r>
  <r>
    <n v="1000728"/>
    <s v="MATRIZ"/>
    <s v="PILCO NINABANDA SILVANA MARIELA "/>
    <n v="604129106"/>
    <n v="231000798"/>
    <s v="A"/>
    <m/>
    <n v="15"/>
    <s v="0.00"/>
    <s v="0.00"/>
    <s v="0.00"/>
    <s v="0.00"/>
    <s v="0.00"/>
    <s v="0.00"/>
    <x v="64"/>
    <x v="2"/>
    <x v="0"/>
    <s v="RIOBAMBA"/>
    <s v="LIZARZABURU"/>
    <x v="0"/>
    <x v="1"/>
    <x v="0"/>
  </r>
  <r>
    <n v="1000729"/>
    <s v="MATRIZ"/>
    <s v="YAPO GUACOLLANTE ZOILA MARIA"/>
    <n v="1706941968"/>
    <n v="231000799"/>
    <s v="A"/>
    <m/>
    <n v="6.75"/>
    <s v="0.00"/>
    <s v="0.00"/>
    <s v="0.00"/>
    <s v="0.00"/>
    <s v="0.00"/>
    <s v="0.00"/>
    <x v="353"/>
    <x v="1"/>
    <x v="1"/>
    <s v="QUITO"/>
    <s v="CHILLOGALLO"/>
    <x v="0"/>
    <x v="1"/>
    <x v="0"/>
  </r>
  <r>
    <n v="1000730"/>
    <s v="MATRIZ"/>
    <s v="LANCHIMBA CACHUASQUI JHONNY GEOVANNY"/>
    <n v="1719241422"/>
    <n v="231000800"/>
    <s v="A"/>
    <m/>
    <n v="121"/>
    <s v="0.00"/>
    <s v="0.00"/>
    <s v="0.00"/>
    <s v="0.00"/>
    <s v="0.00"/>
    <s v="0.00"/>
    <x v="354"/>
    <x v="0"/>
    <x v="1"/>
    <s v="QUITO"/>
    <s v="LA MAGDALENA"/>
    <x v="0"/>
    <x v="1"/>
    <x v="1"/>
  </r>
  <r>
    <n v="1000731"/>
    <s v="MATRIZ"/>
    <s v="PRADO CABASCANGO ESPERIDION ."/>
    <n v="1707213045"/>
    <n v="231000801"/>
    <s v="A"/>
    <m/>
    <n v="57.5"/>
    <s v="0.00"/>
    <s v="0.00"/>
    <s v="0.00"/>
    <s v="0.00"/>
    <s v="0.00"/>
    <s v="0.00"/>
    <x v="268"/>
    <x v="1"/>
    <x v="4"/>
    <s v="ESPEJO"/>
    <s v="LA LIBERTAD (ALIZO)"/>
    <x v="1"/>
    <x v="1"/>
    <x v="1"/>
  </r>
  <r>
    <n v="1000732"/>
    <s v="MATRIZ"/>
    <s v="GUAYPACHA URQUIZO JAIME OSWALDO"/>
    <n v="1718718727"/>
    <n v="231000802"/>
    <s v="A"/>
    <m/>
    <n v="15"/>
    <s v="0.00"/>
    <s v="0.00"/>
    <s v="0.00"/>
    <s v="0.00"/>
    <s v="0.00"/>
    <s v="0.00"/>
    <x v="64"/>
    <x v="1"/>
    <x v="0"/>
    <s v="RIOBAMBA"/>
    <s v="CACHA (CAB EN MACHANGARA)"/>
    <x v="1"/>
    <x v="0"/>
    <x v="1"/>
  </r>
  <r>
    <n v="1000733"/>
    <s v="MATRIZ"/>
    <s v="EL PALACIO DE LA MARAVILLAS"/>
    <n v="1711620441"/>
    <n v="231000803"/>
    <s v="A"/>
    <m/>
    <n v="15"/>
    <s v="0.00"/>
    <s v="0.00"/>
    <s v="0.00"/>
    <s v="0.00"/>
    <s v="0.00"/>
    <s v="0.00"/>
    <x v="64"/>
    <x v="0"/>
    <x v="1"/>
    <s v="QUITO"/>
    <s v="COTOCOLLAO"/>
    <x v="0"/>
    <x v="1"/>
    <x v="0"/>
  </r>
  <r>
    <n v="1000734"/>
    <s v="MATRIZ"/>
    <s v="CAISAGUANO TOAQUIZA JUAN ."/>
    <n v="501842462"/>
    <n v="231000804"/>
    <s v="A"/>
    <m/>
    <n v="42.27"/>
    <s v="0.00"/>
    <s v="0.00"/>
    <s v="0.00"/>
    <s v="0.00"/>
    <s v="0.00"/>
    <s v="0.00"/>
    <x v="355"/>
    <x v="1"/>
    <x v="11"/>
    <s v="PUJILI"/>
    <s v="GUANGAJE"/>
    <x v="1"/>
    <x v="1"/>
    <x v="1"/>
  </r>
  <r>
    <n v="1000735"/>
    <s v="MATRIZ"/>
    <s v="LOZANO VARGAS MELBA VANESSA"/>
    <n v="925389439"/>
    <n v="231000805"/>
    <s v="A"/>
    <m/>
    <n v="140"/>
    <s v="0.00"/>
    <s v="0.00"/>
    <s v="0.00"/>
    <s v="0.00"/>
    <s v="0.00"/>
    <s v="0.00"/>
    <x v="122"/>
    <x v="0"/>
    <x v="5"/>
    <s v="LOMAS DE SARGENTILLO"/>
    <s v="LOMAS DE SARGENTILLO"/>
    <x v="0"/>
    <x v="0"/>
    <x v="0"/>
  </r>
  <r>
    <n v="1000736"/>
    <s v="MATRIZ"/>
    <s v="URQUIZO URQUIZO ARIEL MATEO"/>
    <n v="1750072413"/>
    <n v="231000807"/>
    <s v="A"/>
    <m/>
    <n v="2"/>
    <s v="0.00"/>
    <s v="0.00"/>
    <s v="0.00"/>
    <s v="0.00"/>
    <s v="0.00"/>
    <s v="0.00"/>
    <x v="145"/>
    <x v="1"/>
    <x v="1"/>
    <s v="QUITO"/>
    <s v="SAN BLAS"/>
    <x v="0"/>
    <x v="0"/>
    <x v="0"/>
  </r>
  <r>
    <n v="1000737"/>
    <s v="MATRIZ"/>
    <s v="SIERRA CRUZ MYRIAM ALEXANDRA"/>
    <n v="1716621352"/>
    <n v="231000808"/>
    <s v="A"/>
    <m/>
    <n v="24.6"/>
    <s v="0.00"/>
    <s v="0.00"/>
    <s v="0.00"/>
    <s v="0.00"/>
    <s v="0.00"/>
    <s v="0.00"/>
    <x v="356"/>
    <x v="1"/>
    <x v="1"/>
    <s v="QUITO"/>
    <s v="CHIMBACALLE"/>
    <x v="0"/>
    <x v="1"/>
    <x v="0"/>
  </r>
  <r>
    <n v="1000738"/>
    <s v="MATRIZ"/>
    <s v="PATIN REA TOMAS ."/>
    <n v="200478915"/>
    <n v="231000809"/>
    <s v="A"/>
    <m/>
    <n v="14.9"/>
    <s v="0.00"/>
    <s v="0.00"/>
    <s v="0.00"/>
    <s v="0.00"/>
    <s v="0.00"/>
    <s v="0.00"/>
    <x v="357"/>
    <x v="3"/>
    <x v="2"/>
    <s v="GUARANDA"/>
    <s v="ANGEL POLIBIO CHAVES"/>
    <x v="0"/>
    <x v="0"/>
    <x v="1"/>
  </r>
  <r>
    <n v="1000739"/>
    <s v="MATRIZ"/>
    <s v="LOACHAMIN QUINGA JORGE RODRIGO"/>
    <n v="1720337110"/>
    <n v="231000810"/>
    <s v="A"/>
    <m/>
    <n v="15"/>
    <s v="0.00"/>
    <s v="0.00"/>
    <s v="0.00"/>
    <s v="0.00"/>
    <s v="0.00"/>
    <s v="0.00"/>
    <x v="64"/>
    <x v="1"/>
    <x v="1"/>
    <s v="QUITO"/>
    <s v="AMAGUAÑA"/>
    <x v="1"/>
    <x v="1"/>
    <x v="1"/>
  </r>
  <r>
    <n v="1000740"/>
    <s v="MATRIZ"/>
    <s v="GARCES CORTEZ PABLO JAVIER"/>
    <n v="1716648066"/>
    <n v="231000814"/>
    <s v="A"/>
    <m/>
    <n v="15"/>
    <s v="0.00"/>
    <s v="0.00"/>
    <s v="0.00"/>
    <s v="0.00"/>
    <s v="0.00"/>
    <s v="0.00"/>
    <x v="64"/>
    <x v="2"/>
    <x v="3"/>
    <s v="AMBATO"/>
    <s v="MATRIZ"/>
    <x v="0"/>
    <x v="1"/>
    <x v="1"/>
  </r>
  <r>
    <n v="1000741"/>
    <s v="MATRIZ"/>
    <s v="MUZO SIMBAÑA PEDRO MARIO"/>
    <n v="1704264744"/>
    <n v="231000811"/>
    <s v="A"/>
    <m/>
    <n v="15"/>
    <s v="0.00"/>
    <s v="0.00"/>
    <s v="0.00"/>
    <s v="0.00"/>
    <s v="0.00"/>
    <s v="0.00"/>
    <x v="64"/>
    <x v="0"/>
    <x v="1"/>
    <s v="QUITO"/>
    <s v="CARCELEN"/>
    <x v="0"/>
    <x v="1"/>
    <x v="1"/>
  </r>
  <r>
    <n v="1000742"/>
    <s v="MATRIZ"/>
    <s v="BAUTISTA TUSA JOSELYN NICOLE"/>
    <n v="604591404"/>
    <n v="231000812"/>
    <s v="A"/>
    <m/>
    <n v="21"/>
    <s v="0.00"/>
    <s v="0.00"/>
    <s v="0.00"/>
    <s v="0.00"/>
    <s v="0.00"/>
    <s v="0.00"/>
    <x v="342"/>
    <x v="1"/>
    <x v="3"/>
    <s v="AMBATO"/>
    <s v="MATRIZ"/>
    <x v="0"/>
    <x v="1"/>
    <x v="0"/>
  </r>
  <r>
    <n v="1000743"/>
    <s v="MATRIZ"/>
    <s v="DOMINGUEZ CABEZAS MARTHA DEL ROCIO "/>
    <n v="603238114"/>
    <n v="231000813"/>
    <s v="A"/>
    <m/>
    <n v="13"/>
    <s v="0.00"/>
    <s v="0.00"/>
    <s v="0.00"/>
    <s v="0.00"/>
    <s v="0.00"/>
    <s v="0.00"/>
    <x v="128"/>
    <x v="3"/>
    <x v="0"/>
    <s v="RIOBAMBA"/>
    <s v="VELOZ"/>
    <x v="0"/>
    <x v="1"/>
    <x v="0"/>
  </r>
  <r>
    <n v="1000744"/>
    <s v="MATRIZ"/>
    <s v="MAÑAY CHUGÑAY CARMEN AMELIA"/>
    <n v="605611565"/>
    <n v="231000815"/>
    <s v="A"/>
    <m/>
    <n v="22.5"/>
    <s v="0.00"/>
    <s v="0.00"/>
    <s v="0.00"/>
    <s v="0.00"/>
    <s v="0.00"/>
    <s v="0.00"/>
    <x v="242"/>
    <x v="0"/>
    <x v="0"/>
    <s v="RIOBAMBA"/>
    <s v="LIZARZABURU"/>
    <x v="0"/>
    <x v="0"/>
    <x v="0"/>
  </r>
  <r>
    <n v="1000745"/>
    <s v="MATRIZ"/>
    <s v="CHIZA CANDO FABIOLA ."/>
    <n v="1003162938"/>
    <n v="231000816"/>
    <s v="A"/>
    <m/>
    <n v="5"/>
    <s v="0.00"/>
    <s v="0.00"/>
    <s v="0.00"/>
    <s v="0.00"/>
    <s v="0.00"/>
    <s v="0.00"/>
    <x v="135"/>
    <x v="3"/>
    <x v="10"/>
    <s v="OTAVALO"/>
    <s v="JORDAN"/>
    <x v="0"/>
    <x v="0"/>
    <x v="0"/>
  </r>
  <r>
    <n v="1000746"/>
    <s v="MATRIZ"/>
    <s v="CHUGCHILAN ALDANA NANCY VERONICA"/>
    <n v="1724607658"/>
    <n v="231000817"/>
    <s v="A"/>
    <m/>
    <n v="15"/>
    <s v="0.00"/>
    <s v="0.00"/>
    <s v="0.00"/>
    <s v="0.00"/>
    <s v="0.00"/>
    <s v="0.00"/>
    <x v="64"/>
    <x v="0"/>
    <x v="1"/>
    <s v="QUITO"/>
    <s v="YARUQUI"/>
    <x v="1"/>
    <x v="1"/>
    <x v="0"/>
  </r>
  <r>
    <n v="1000747"/>
    <s v="MATRIZ"/>
    <s v="GUACHAMIN CONLAGO KARINA NATHALY"/>
    <n v="1723203251"/>
    <n v="231000818"/>
    <s v="A"/>
    <m/>
    <n v="15"/>
    <s v="0.00"/>
    <s v="0.00"/>
    <s v="0.00"/>
    <s v="0.00"/>
    <s v="0.00"/>
    <s v="0.00"/>
    <x v="64"/>
    <x v="0"/>
    <x v="1"/>
    <s v="QUITO"/>
    <s v="CENTRO HISTORICO"/>
    <x v="0"/>
    <x v="1"/>
    <x v="0"/>
  </r>
  <r>
    <n v="1000748"/>
    <s v="MATRIZ"/>
    <s v="GUALOTO TAPUY CARLOS ALBERTO"/>
    <n v="1714578869"/>
    <n v="231000819"/>
    <s v="A"/>
    <m/>
    <n v="44.5"/>
    <s v="0.00"/>
    <s v="0.00"/>
    <s v="0.00"/>
    <s v="0.00"/>
    <s v="0.00"/>
    <s v="0.00"/>
    <x v="358"/>
    <x v="1"/>
    <x v="1"/>
    <s v="QUITO"/>
    <s v="SAN BLAS"/>
    <x v="0"/>
    <x v="1"/>
    <x v="1"/>
  </r>
  <r>
    <n v="1000749"/>
    <s v="MATRIZ"/>
    <s v="MORALES MORALES JOSE EDUARDO"/>
    <n v="1719769109"/>
    <n v="231000820"/>
    <s v="A"/>
    <m/>
    <s v="0.00"/>
    <s v="0.00"/>
    <s v="0.00"/>
    <s v="0.00"/>
    <s v="0.00"/>
    <s v="0.00"/>
    <s v="0.00"/>
    <x v="25"/>
    <x v="1"/>
    <x v="1"/>
    <s v="QUITO"/>
    <s v="COTOCOLLAO"/>
    <x v="0"/>
    <x v="1"/>
    <x v="0"/>
  </r>
  <r>
    <n v="1000750"/>
    <s v="MATRIZ"/>
    <s v="LARA MAÑAY SANDRA NOEMY "/>
    <n v="605227503"/>
    <n v="231000821"/>
    <s v="A"/>
    <m/>
    <n v="83.65"/>
    <s v="0.00"/>
    <s v="0.00"/>
    <s v="0.00"/>
    <s v="0.00"/>
    <s v="0.00"/>
    <s v="0.00"/>
    <x v="359"/>
    <x v="0"/>
    <x v="0"/>
    <s v="RIOBAMBA"/>
    <s v="LICTO"/>
    <x v="1"/>
    <x v="0"/>
    <x v="0"/>
  </r>
  <r>
    <n v="1000751"/>
    <s v="MATRIZ"/>
    <s v="RIOS REVELO IRMA ROCIO"/>
    <n v="1714906342"/>
    <n v="231000822"/>
    <s v="A"/>
    <m/>
    <n v="15"/>
    <s v="0.00"/>
    <s v="0.00"/>
    <s v="0.00"/>
    <s v="0.00"/>
    <s v="0.00"/>
    <s v="0.00"/>
    <x v="64"/>
    <x v="0"/>
    <x v="1"/>
    <s v="QUITO"/>
    <s v="GONZALEZ SUAREZ"/>
    <x v="0"/>
    <x v="1"/>
    <x v="0"/>
  </r>
  <r>
    <n v="1000752"/>
    <s v="MATRIZ"/>
    <s v="FARINANGO MANGUIA JOSE MARIA"/>
    <n v="1711426377"/>
    <n v="231000823"/>
    <s v="A"/>
    <m/>
    <n v="55"/>
    <s v="0.00"/>
    <s v="0.00"/>
    <s v="0.00"/>
    <s v="0.00"/>
    <s v="0.00"/>
    <s v="0.00"/>
    <x v="117"/>
    <x v="0"/>
    <x v="1"/>
    <s v="QUITO"/>
    <s v="POMASQUI"/>
    <x v="1"/>
    <x v="1"/>
    <x v="1"/>
  </r>
  <r>
    <n v="1000753"/>
    <s v="MATRIZ"/>
    <s v="HERNANDEZ LAMINIA DILAN SEBASTIAN"/>
    <n v="1725802159"/>
    <n v="231000824"/>
    <s v="A"/>
    <m/>
    <n v="15"/>
    <s v="0.00"/>
    <s v="0.00"/>
    <s v="0.00"/>
    <s v="0.00"/>
    <s v="0.00"/>
    <s v="0.00"/>
    <x v="64"/>
    <x v="0"/>
    <x v="1"/>
    <s v="QUITO"/>
    <s v="COTOCOLLAO"/>
    <x v="0"/>
    <x v="1"/>
    <x v="1"/>
  </r>
  <r>
    <n v="1000754"/>
    <s v="MATRIZ"/>
    <s v="MORALES PRADO ARMANDO PATRICIO"/>
    <n v="601492853"/>
    <n v="231000825"/>
    <s v="A"/>
    <m/>
    <n v="15"/>
    <s v="0.00"/>
    <s v="0.00"/>
    <s v="0.00"/>
    <s v="0.00"/>
    <s v="0.00"/>
    <s v="0.00"/>
    <x v="64"/>
    <x v="0"/>
    <x v="1"/>
    <s v="QUITO"/>
    <s v="GONZALEZ SUAREZ"/>
    <x v="0"/>
    <x v="1"/>
    <x v="1"/>
  </r>
  <r>
    <n v="1000755"/>
    <s v="MATRIZ"/>
    <s v="TENENUELA GUAPI NIEVES ."/>
    <n v="602178170"/>
    <n v="231000826"/>
    <s v="A"/>
    <m/>
    <n v="41.5"/>
    <s v="0.00"/>
    <s v="0.00"/>
    <s v="0.00"/>
    <s v="0.00"/>
    <s v="0.00"/>
    <s v="0.00"/>
    <x v="360"/>
    <x v="1"/>
    <x v="0"/>
    <s v="COLTA"/>
    <s v="CAJABAMBA"/>
    <x v="0"/>
    <x v="0"/>
    <x v="0"/>
  </r>
  <r>
    <n v="1000756"/>
    <s v="MATRIZ"/>
    <s v="CHICAISA GUANOTASIG MANUEL ESPIRITU"/>
    <n v="501792105"/>
    <n v="231000827"/>
    <s v="A"/>
    <m/>
    <n v="15"/>
    <s v="0.00"/>
    <s v="0.00"/>
    <s v="0.00"/>
    <s v="0.00"/>
    <s v="0.00"/>
    <s v="0.00"/>
    <x v="64"/>
    <x v="3"/>
    <x v="11"/>
    <s v="PUJILI"/>
    <s v="PUJILI"/>
    <x v="0"/>
    <x v="1"/>
    <x v="1"/>
  </r>
  <r>
    <n v="1000757"/>
    <s v="MATRIZ"/>
    <s v="ARIAS MARTINEZ JULY KARINA"/>
    <n v="1720401569"/>
    <n v="231000828"/>
    <s v="A"/>
    <m/>
    <n v="258.83"/>
    <s v="0.00"/>
    <s v="0.00"/>
    <s v="0.00"/>
    <s v="0.00"/>
    <s v="0.00"/>
    <s v="0.00"/>
    <x v="361"/>
    <x v="2"/>
    <x v="15"/>
    <s v="QUININDE"/>
    <s v="ROSA ZARATE (QUINDE)"/>
    <x v="0"/>
    <x v="1"/>
    <x v="0"/>
  </r>
  <r>
    <n v="1000758"/>
    <s v="MATRIZ"/>
    <s v="GUERRERO CASTILLO JIMMY ALEXANDER"/>
    <n v="1500912363"/>
    <n v="231000829"/>
    <s v="A"/>
    <m/>
    <n v="14.5"/>
    <s v="0.00"/>
    <s v="0.00"/>
    <s v="0.00"/>
    <s v="0.00"/>
    <s v="0.00"/>
    <s v="0.00"/>
    <x v="362"/>
    <x v="0"/>
    <x v="16"/>
    <s v="TENA"/>
    <s v="TENA"/>
    <x v="0"/>
    <x v="1"/>
    <x v="1"/>
  </r>
  <r>
    <n v="1000759"/>
    <s v="MATRIZ"/>
    <s v="GARCIA VIVAS FREDY FERNANDO"/>
    <n v="1708857527"/>
    <n v="231000830"/>
    <s v="A"/>
    <m/>
    <n v="277.5"/>
    <s v="0.00"/>
    <s v="0.00"/>
    <s v="0.00"/>
    <s v="0.00"/>
    <s v="0.00"/>
    <s v="0.00"/>
    <x v="112"/>
    <x v="3"/>
    <x v="1"/>
    <s v="QUITO"/>
    <s v="COTOCOLLAO"/>
    <x v="0"/>
    <x v="1"/>
    <x v="1"/>
  </r>
  <r>
    <n v="1000760"/>
    <s v="MATRIZ"/>
    <s v="GUARACA URQUIZO ALFREDO DUCHICELA"/>
    <n v="1724371909"/>
    <n v="231000831"/>
    <s v="A"/>
    <m/>
    <n v="9"/>
    <s v="0.00"/>
    <s v="0.00"/>
    <s v="0.00"/>
    <s v="0.00"/>
    <s v="0.00"/>
    <s v="0.00"/>
    <x v="363"/>
    <x v="0"/>
    <x v="1"/>
    <s v="QUITO"/>
    <s v="COTOCOLLAO"/>
    <x v="0"/>
    <x v="1"/>
    <x v="1"/>
  </r>
  <r>
    <n v="1000761"/>
    <s v="MATRIZ"/>
    <s v="DUCHI CAMPOVERDE MARIA CAROLINA "/>
    <n v="602568875"/>
    <n v="231000833"/>
    <s v="A"/>
    <m/>
    <n v="0.88"/>
    <s v="0.00"/>
    <s v="0.00"/>
    <s v="0.00"/>
    <s v="0.00"/>
    <s v="0.00"/>
    <s v="0.00"/>
    <x v="364"/>
    <x v="1"/>
    <x v="0"/>
    <s v="GUANO"/>
    <s v="SAN ANDRES"/>
    <x v="1"/>
    <x v="1"/>
    <x v="0"/>
  </r>
  <r>
    <n v="1000762"/>
    <s v="MATRIZ"/>
    <s v="CRIOLLO NIAMA LUIS ALFREDO"/>
    <n v="1726155888"/>
    <n v="231000834"/>
    <s v="A"/>
    <m/>
    <n v="20.5"/>
    <s v="0.00"/>
    <s v="0.00"/>
    <s v="0.00"/>
    <s v="0.00"/>
    <s v="0.00"/>
    <s v="0.00"/>
    <x v="239"/>
    <x v="0"/>
    <x v="0"/>
    <s v="RIOBAMBA"/>
    <s v="CACHA (CAB EN MACHANGARA)"/>
    <x v="1"/>
    <x v="0"/>
    <x v="1"/>
  </r>
  <r>
    <n v="1000763"/>
    <s v="MATRIZ"/>
    <s v="PAGUAY GUAMAN GLADYS ELENA"/>
    <n v="202021325"/>
    <n v="231000835"/>
    <s v="A"/>
    <m/>
    <n v="15"/>
    <s v="0.00"/>
    <s v="0.00"/>
    <s v="0.00"/>
    <s v="0.00"/>
    <s v="0.00"/>
    <s v="0.00"/>
    <x v="64"/>
    <x v="0"/>
    <x v="2"/>
    <s v="CHILLANES"/>
    <s v="CHILLANES"/>
    <x v="0"/>
    <x v="1"/>
    <x v="0"/>
  </r>
  <r>
    <n v="1000764"/>
    <s v="MATRIZ"/>
    <s v="CUSHICAGUA BEDOYA RAQUEL ."/>
    <n v="1714912902"/>
    <n v="231001536"/>
    <s v="A"/>
    <m/>
    <n v="15"/>
    <s v="0.00"/>
    <s v="0.00"/>
    <s v="0.00"/>
    <s v="0.00"/>
    <s v="0.00"/>
    <s v="0.00"/>
    <x v="64"/>
    <x v="5"/>
    <x v="1"/>
    <s v="QUITO"/>
    <s v="COTOCOLLAO"/>
    <x v="0"/>
    <x v="1"/>
    <x v="0"/>
  </r>
  <r>
    <n v="1000765"/>
    <s v="MATRIZ"/>
    <s v="ESPAÑA BAQUE DANIEL FERNANDO"/>
    <n v="915429369"/>
    <n v="231000837"/>
    <s v="A"/>
    <m/>
    <n v="15"/>
    <s v="0.00"/>
    <s v="0.00"/>
    <s v="0.00"/>
    <s v="0.00"/>
    <s v="0.00"/>
    <s v="0.00"/>
    <x v="64"/>
    <x v="0"/>
    <x v="5"/>
    <s v="GUAYAQUIL"/>
    <s v="CARBO (CONCEPCION)"/>
    <x v="0"/>
    <x v="1"/>
    <x v="1"/>
  </r>
  <r>
    <n v="1000766"/>
    <s v="MATRIZ"/>
    <s v="CARRILLO QUINATOA SEGUNDO JULIAN"/>
    <n v="200865863"/>
    <n v="231000838"/>
    <s v="A"/>
    <m/>
    <n v="15"/>
    <s v="0.00"/>
    <s v="0.00"/>
    <s v="0.00"/>
    <s v="0.00"/>
    <s v="0.00"/>
    <s v="0.00"/>
    <x v="64"/>
    <x v="0"/>
    <x v="2"/>
    <s v="CHILLANES"/>
    <s v="CHILLANES"/>
    <x v="0"/>
    <x v="1"/>
    <x v="1"/>
  </r>
  <r>
    <n v="1000767"/>
    <s v="MATRIZ"/>
    <s v="TELLO VEGA AUREA ESTHELA"/>
    <n v="1711590685"/>
    <n v="231000839"/>
    <s v="A"/>
    <m/>
    <n v="15"/>
    <s v="0.00"/>
    <s v="0.00"/>
    <s v="0.00"/>
    <s v="0.00"/>
    <s v="0.00"/>
    <s v="0.00"/>
    <x v="64"/>
    <x v="0"/>
    <x v="9"/>
    <s v="MACARA"/>
    <s v="MACARA (MANUEL ENRIQUE RENGEL SUQUILANDA"/>
    <x v="0"/>
    <x v="1"/>
    <x v="0"/>
  </r>
  <r>
    <n v="1000768"/>
    <s v="MATRIZ"/>
    <s v="LEON FREIRE YAJAIRA LIZBETH"/>
    <n v="603966532"/>
    <n v="231000840"/>
    <s v="A"/>
    <m/>
    <n v="15"/>
    <s v="0.00"/>
    <s v="0.00"/>
    <s v="0.00"/>
    <s v="0.00"/>
    <s v="0.00"/>
    <s v="0.00"/>
    <x v="64"/>
    <x v="2"/>
    <x v="0"/>
    <s v="RIOBAMBA"/>
    <s v="MALDONADO"/>
    <x v="1"/>
    <x v="1"/>
    <x v="0"/>
  </r>
  <r>
    <n v="1000769"/>
    <s v="MATRIZ"/>
    <s v="ÑAMA HUARACA JESSICA MARCIA"/>
    <n v="606346823"/>
    <n v="231000841"/>
    <s v="A"/>
    <m/>
    <n v="30.58"/>
    <s v="0.00"/>
    <s v="0.00"/>
    <s v="0.00"/>
    <s v="0.00"/>
    <s v="0.00"/>
    <s v="0.00"/>
    <x v="365"/>
    <x v="0"/>
    <x v="0"/>
    <s v="RIOBAMBA"/>
    <s v="CACHA (CAB EN MACHANGARA)"/>
    <x v="1"/>
    <x v="0"/>
    <x v="0"/>
  </r>
  <r>
    <n v="1000770"/>
    <s v="MATRIZ"/>
    <s v="MAYORGA VILLALVA BARINIA ELIZABETH"/>
    <n v="1708665326"/>
    <n v="231000842"/>
    <s v="A"/>
    <m/>
    <n v="15"/>
    <s v="0.00"/>
    <s v="0.00"/>
    <s v="0.00"/>
    <s v="0.00"/>
    <s v="0.00"/>
    <s v="0.00"/>
    <x v="64"/>
    <x v="2"/>
    <x v="3"/>
    <s v="AMBATO"/>
    <s v="MATRIZ"/>
    <x v="0"/>
    <x v="1"/>
    <x v="0"/>
  </r>
  <r>
    <n v="1000771"/>
    <s v="MATRIZ"/>
    <s v="CACOANGO CRIOLLO DANIEL ."/>
    <n v="919816074"/>
    <n v="231000843"/>
    <s v="A"/>
    <m/>
    <n v="215"/>
    <s v="0.00"/>
    <s v="0.00"/>
    <s v="0.00"/>
    <s v="0.00"/>
    <s v="0.00"/>
    <s v="0.00"/>
    <x v="366"/>
    <x v="0"/>
    <x v="0"/>
    <s v="COLTA"/>
    <s v="CAJABAMBA"/>
    <x v="0"/>
    <x v="0"/>
    <x v="1"/>
  </r>
  <r>
    <n v="1000772"/>
    <s v="MATRIZ"/>
    <s v="TASAMBAY ASHQUI MANUEL ."/>
    <n v="1716331788"/>
    <n v="231000844"/>
    <s v="A"/>
    <m/>
    <n v="385.5"/>
    <s v="0.00"/>
    <s v="0.00"/>
    <s v="0.00"/>
    <s v="0.00"/>
    <s v="0.00"/>
    <s v="0.00"/>
    <x v="367"/>
    <x v="1"/>
    <x v="0"/>
    <s v="RIOBAMBA"/>
    <s v="YARUQUIES"/>
    <x v="0"/>
    <x v="0"/>
    <x v="1"/>
  </r>
  <r>
    <n v="1000773"/>
    <s v="MATRIZ"/>
    <s v="URQUIZO URQUIZO MARIO DANIEL"/>
    <n v="1725418899"/>
    <n v="231000845"/>
    <s v="A"/>
    <m/>
    <n v="535"/>
    <s v="0.00"/>
    <s v="0.00"/>
    <s v="0.00"/>
    <s v="0.00"/>
    <s v="0.00"/>
    <s v="0.00"/>
    <x v="368"/>
    <x v="0"/>
    <x v="1"/>
    <s v="QUITO"/>
    <s v="SAN BLAS"/>
    <x v="0"/>
    <x v="0"/>
    <x v="1"/>
  </r>
  <r>
    <n v="1000774"/>
    <s v="MATRIZ"/>
    <s v="CAYAMBE NIAMA IVAN GEOVANNY"/>
    <n v="1725665192"/>
    <n v="231000846"/>
    <s v="A"/>
    <m/>
    <n v="138.75"/>
    <s v="0.00"/>
    <s v="0.00"/>
    <s v="0.00"/>
    <s v="0.00"/>
    <s v="0.00"/>
    <s v="0.00"/>
    <x v="369"/>
    <x v="0"/>
    <x v="1"/>
    <s v="QUITO"/>
    <s v="COTOCOLLAO"/>
    <x v="0"/>
    <x v="0"/>
    <x v="1"/>
  </r>
  <r>
    <n v="1000775"/>
    <s v="MATRIZ"/>
    <s v="LEMA DUCHI HERNAN EFRAIN "/>
    <n v="604192369"/>
    <n v="231000847"/>
    <s v="A"/>
    <m/>
    <n v="15"/>
    <s v="0.00"/>
    <s v="0.00"/>
    <s v="0.00"/>
    <s v="0.00"/>
    <s v="0.00"/>
    <s v="0.00"/>
    <x v="64"/>
    <x v="0"/>
    <x v="0"/>
    <s v="GUANO"/>
    <s v="SAN ANDRES"/>
    <x v="1"/>
    <x v="1"/>
    <x v="1"/>
  </r>
  <r>
    <n v="1000776"/>
    <s v="MATRIZ"/>
    <s v="VASQUEZ GUZMAN LUZ MARIA"/>
    <n v="1712726650"/>
    <n v="231000848"/>
    <s v="A"/>
    <m/>
    <n v="25"/>
    <s v="0.00"/>
    <s v="0.00"/>
    <s v="0.00"/>
    <s v="0.00"/>
    <s v="0.00"/>
    <s v="0.00"/>
    <x v="333"/>
    <x v="1"/>
    <x v="1"/>
    <s v="CAYAMBE"/>
    <s v="JUAN MONTALVO"/>
    <x v="0"/>
    <x v="0"/>
    <x v="0"/>
  </r>
  <r>
    <n v="1000777"/>
    <s v="MATRIZ"/>
    <s v="CAZORLA LOGRONO EMILIA ALEXANDRA"/>
    <n v="602578643"/>
    <n v="231000849"/>
    <s v="A"/>
    <m/>
    <n v="15"/>
    <s v="0.00"/>
    <s v="0.00"/>
    <s v="0.00"/>
    <s v="0.00"/>
    <s v="0.00"/>
    <s v="0.00"/>
    <x v="64"/>
    <x v="2"/>
    <x v="0"/>
    <s v="RIOBAMBA"/>
    <s v="CALPI"/>
    <x v="1"/>
    <x v="1"/>
    <x v="0"/>
  </r>
  <r>
    <n v="1000778"/>
    <s v="MATRIZ"/>
    <s v="SALAO TOAPANTA ERIKA MARISOL"/>
    <n v="603974593"/>
    <n v="231000850"/>
    <s v="A"/>
    <m/>
    <n v="20.25"/>
    <s v="0.00"/>
    <s v="0.00"/>
    <s v="0.00"/>
    <s v="0.00"/>
    <s v="0.00"/>
    <s v="0.00"/>
    <x v="370"/>
    <x v="3"/>
    <x v="0"/>
    <s v="RIOBAMBA"/>
    <s v="VELOZ"/>
    <x v="0"/>
    <x v="1"/>
    <x v="0"/>
  </r>
  <r>
    <n v="1000779"/>
    <s v="MATRIZ"/>
    <s v="YUNGAN TASAMBAY MARIA FRANCISCA"/>
    <n v="603780974"/>
    <n v="231000851"/>
    <s v="A"/>
    <m/>
    <n v="15"/>
    <s v="0.00"/>
    <s v="0.00"/>
    <s v="0.00"/>
    <s v="0.00"/>
    <s v="0.00"/>
    <s v="0.00"/>
    <x v="64"/>
    <x v="1"/>
    <x v="0"/>
    <s v="RIOBAMBA"/>
    <s v="YARUQUIES"/>
    <x v="0"/>
    <x v="0"/>
    <x v="0"/>
  </r>
  <r>
    <n v="1000780"/>
    <s v="MATRIZ"/>
    <s v="TASAMBAY VALDEZ JOSE ENRIQUE"/>
    <n v="1716928153"/>
    <n v="231000852"/>
    <s v="A"/>
    <m/>
    <n v="254.06"/>
    <s v="0.00"/>
    <s v="0.00"/>
    <s v="0.00"/>
    <s v="0.00"/>
    <s v="0.00"/>
    <s v="0.00"/>
    <x v="371"/>
    <x v="1"/>
    <x v="0"/>
    <s v="RIOBAMBA"/>
    <s v="CACHA (CAB EN MACHANGARA)"/>
    <x v="1"/>
    <x v="0"/>
    <x v="1"/>
  </r>
  <r>
    <n v="1000781"/>
    <s v="MATRIZ"/>
    <s v="CURIPALLO PERALTA NADIA ESTEFANIA"/>
    <n v="1752239069"/>
    <n v="231000853"/>
    <s v="A"/>
    <m/>
    <n v="16.100000000000001"/>
    <s v="0.00"/>
    <s v="0.00"/>
    <s v="0.00"/>
    <s v="0.00"/>
    <s v="0.00"/>
    <s v="0.00"/>
    <x v="372"/>
    <x v="2"/>
    <x v="1"/>
    <s v="QUITO"/>
    <s v="COTOCOLLAO"/>
    <x v="0"/>
    <x v="1"/>
    <x v="0"/>
  </r>
  <r>
    <n v="1000782"/>
    <s v="MATRIZ"/>
    <s v="RUIZ CERON MARIA DE LOURDES"/>
    <n v="1707168488"/>
    <n v="231000854"/>
    <s v="A"/>
    <m/>
    <n v="112.03"/>
    <s v="0.00"/>
    <s v="0.00"/>
    <s v="0.00"/>
    <s v="0.00"/>
    <s v="0.00"/>
    <s v="0.00"/>
    <x v="373"/>
    <x v="1"/>
    <x v="10"/>
    <s v="COTACACHI"/>
    <s v="QUIROGA"/>
    <x v="1"/>
    <x v="1"/>
    <x v="0"/>
  </r>
  <r>
    <n v="1000783"/>
    <s v="MATRIZ"/>
    <s v="URQUIZO PADILLA JAIME OSWALDO"/>
    <n v="1720302080"/>
    <n v="231000855"/>
    <s v="A"/>
    <m/>
    <s v="1,126,38"/>
    <s v="0.00"/>
    <s v="0.00"/>
    <s v="0.00"/>
    <s v="0.00"/>
    <s v="0.00"/>
    <s v="0.00"/>
    <x v="374"/>
    <x v="1"/>
    <x v="0"/>
    <s v="RIOBAMBA"/>
    <s v="CACHA (CAB EN MACHANGARA)"/>
    <x v="1"/>
    <x v="0"/>
    <x v="1"/>
  </r>
  <r>
    <n v="1000784"/>
    <s v="MATRIZ"/>
    <s v="AGUAGALLO HUILCAREMA JOSE DANIEL"/>
    <n v="650211089"/>
    <n v="231000856"/>
    <s v="A"/>
    <m/>
    <n v="15"/>
    <s v="0.00"/>
    <s v="0.00"/>
    <s v="0.00"/>
    <s v="0.00"/>
    <s v="0.00"/>
    <s v="0.00"/>
    <x v="64"/>
    <x v="0"/>
    <x v="0"/>
    <s v="RIOBAMBA"/>
    <s v="CACHA (CAB EN MACHANGARA)"/>
    <x v="1"/>
    <x v="0"/>
    <x v="1"/>
  </r>
  <r>
    <n v="1000785"/>
    <s v="MATRIZ"/>
    <s v="NUÑEZ GUALLASAMIN NELLY JAZMIN"/>
    <n v="1753857968"/>
    <n v="231000857"/>
    <s v="A"/>
    <m/>
    <n v="40"/>
    <s v="0.00"/>
    <s v="0.00"/>
    <s v="0.00"/>
    <s v="0.00"/>
    <s v="0.00"/>
    <s v="0.00"/>
    <x v="85"/>
    <x v="0"/>
    <x v="1"/>
    <s v="QUITO"/>
    <s v="CONOCOTO"/>
    <x v="1"/>
    <x v="1"/>
    <x v="0"/>
  </r>
  <r>
    <n v="1000786"/>
    <s v="MATRIZ"/>
    <s v="QUISAGUANO MOYOLEMA JUAN CARLOS"/>
    <n v="1710494236"/>
    <n v="231000858"/>
    <s v="A"/>
    <m/>
    <n v="22.5"/>
    <s v="0.00"/>
    <s v="0.00"/>
    <s v="0.00"/>
    <s v="0.00"/>
    <s v="0.00"/>
    <s v="0.00"/>
    <x v="242"/>
    <x v="0"/>
    <x v="1"/>
    <s v="QUITO"/>
    <s v="LA LIBERTAD"/>
    <x v="1"/>
    <x v="1"/>
    <x v="1"/>
  </r>
  <r>
    <n v="1000787"/>
    <s v="MATRIZ"/>
    <s v="URQUIZO CONGACHA LILIANA ELIZABETH"/>
    <n v="1727193318"/>
    <n v="231000859"/>
    <s v="A"/>
    <m/>
    <n v="15"/>
    <s v="0.00"/>
    <s v="0.00"/>
    <s v="0.00"/>
    <s v="0.00"/>
    <s v="0.00"/>
    <s v="0.00"/>
    <x v="64"/>
    <x v="2"/>
    <x v="1"/>
    <s v="QUITO"/>
    <s v="COTOCOLLAO"/>
    <x v="0"/>
    <x v="0"/>
    <x v="0"/>
  </r>
  <r>
    <n v="1000788"/>
    <s v="MATRIZ"/>
    <s v="HERRERA HERRERA EDISON RODRIGO"/>
    <n v="1727089896"/>
    <n v="231000860"/>
    <s v="A"/>
    <m/>
    <n v="2"/>
    <s v="0.00"/>
    <s v="0.00"/>
    <s v="0.00"/>
    <s v="0.00"/>
    <s v="0.00"/>
    <s v="0.00"/>
    <x v="145"/>
    <x v="3"/>
    <x v="1"/>
    <s v="QUITO"/>
    <s v="LA LIBERTAD"/>
    <x v="1"/>
    <x v="1"/>
    <x v="1"/>
  </r>
  <r>
    <n v="1000789"/>
    <s v="MATRIZ"/>
    <s v="MANOBANDA PILATAXI DAYANA CAMILA"/>
    <n v="1751798628"/>
    <n v="231000862"/>
    <s v="A"/>
    <m/>
    <n v="2"/>
    <s v="0.00"/>
    <s v="0.00"/>
    <s v="0.00"/>
    <s v="0.00"/>
    <s v="0.00"/>
    <s v="0.00"/>
    <x v="145"/>
    <x v="3"/>
    <x v="1"/>
    <s v="QUITO"/>
    <s v="COTOCOLLAO"/>
    <x v="0"/>
    <x v="1"/>
    <x v="0"/>
  </r>
  <r>
    <n v="1000790"/>
    <s v="MATRIZ"/>
    <s v="CABAY CARRILLO MONICA MISHEL"/>
    <n v="1752464865"/>
    <n v="231000861"/>
    <s v="A"/>
    <m/>
    <n v="2"/>
    <s v="0.00"/>
    <s v="0.00"/>
    <s v="0.00"/>
    <s v="0.00"/>
    <s v="0.00"/>
    <s v="0.00"/>
    <x v="145"/>
    <x v="3"/>
    <x v="1"/>
    <s v="QUITO"/>
    <s v="ITCHIMBIA"/>
    <x v="0"/>
    <x v="1"/>
    <x v="0"/>
  </r>
  <r>
    <n v="1000791"/>
    <s v="MATRIZ"/>
    <s v="GUAMAN GUAMAN GENARO FILADELFO"/>
    <n v="601993355"/>
    <n v="231000863"/>
    <s v="A"/>
    <m/>
    <n v="15"/>
    <s v="0.00"/>
    <s v="0.00"/>
    <s v="0.00"/>
    <s v="0.00"/>
    <s v="0.00"/>
    <s v="0.00"/>
    <x v="64"/>
    <x v="0"/>
    <x v="0"/>
    <s v="CHUNCHI"/>
    <s v="GONZOL"/>
    <x v="1"/>
    <x v="0"/>
    <x v="1"/>
  </r>
  <r>
    <n v="1000792"/>
    <s v="MATRIZ"/>
    <s v="CUMIÑA VALDEZ JOSE ALFREDO"/>
    <n v="201267259"/>
    <n v="231000864"/>
    <s v="A"/>
    <m/>
    <n v="140"/>
    <s v="0.00"/>
    <s v="0.00"/>
    <s v="0.00"/>
    <s v="0.00"/>
    <s v="0.00"/>
    <s v="0.00"/>
    <x v="122"/>
    <x v="0"/>
    <x v="2"/>
    <s v="CHILLANES"/>
    <s v="CHILLANES"/>
    <x v="0"/>
    <x v="0"/>
    <x v="1"/>
  </r>
  <r>
    <n v="1000793"/>
    <s v="MATRIZ"/>
    <s v="ESTRELLA TASAMBAY JOSE ENRIQUE"/>
    <n v="1723942262"/>
    <n v="231000865"/>
    <s v="A"/>
    <m/>
    <n v="2"/>
    <s v="0.00"/>
    <s v="0.00"/>
    <s v="0.00"/>
    <s v="0.00"/>
    <s v="0.00"/>
    <s v="0.00"/>
    <x v="145"/>
    <x v="1"/>
    <x v="0"/>
    <s v="RIOBAMBA"/>
    <s v="CACHA (CAB EN MACHANGARA)"/>
    <x v="1"/>
    <x v="0"/>
    <x v="1"/>
  </r>
  <r>
    <n v="1000794"/>
    <s v="MATRIZ"/>
    <s v="LOYO PEÑAFIEL LUIS HUMBERTO"/>
    <n v="1714204342"/>
    <n v="231000866"/>
    <s v="A"/>
    <m/>
    <n v="15"/>
    <s v="0.00"/>
    <s v="0.00"/>
    <s v="0.00"/>
    <s v="0.00"/>
    <s v="0.00"/>
    <s v="0.00"/>
    <x v="64"/>
    <x v="1"/>
    <x v="10"/>
    <s v="SAN MIGUEL DE URCUQUI"/>
    <s v="SAN BLAS"/>
    <x v="0"/>
    <x v="1"/>
    <x v="1"/>
  </r>
  <r>
    <n v="1000795"/>
    <s v="MATRIZ"/>
    <s v="MONGE SALAZAR TERESA ISABEL"/>
    <n v="1101376166"/>
    <n v="231000867"/>
    <s v="A"/>
    <m/>
    <n v="22.5"/>
    <s v="0.00"/>
    <s v="0.00"/>
    <s v="0.00"/>
    <s v="0.00"/>
    <s v="0.00"/>
    <s v="0.00"/>
    <x v="242"/>
    <x v="1"/>
    <x v="9"/>
    <s v="PALTAS"/>
    <s v="CANGONAMA"/>
    <x v="1"/>
    <x v="0"/>
    <x v="0"/>
  </r>
  <r>
    <n v="1000797"/>
    <s v="MATRIZ"/>
    <s v="VALDEZ AGUAGALLO MARIA MANUELA"/>
    <n v="602724536"/>
    <n v="231000868"/>
    <s v="A"/>
    <m/>
    <n v="15"/>
    <s v="0.00"/>
    <s v="0.00"/>
    <s v="0.00"/>
    <s v="0.00"/>
    <s v="0.00"/>
    <s v="0.00"/>
    <x v="64"/>
    <x v="1"/>
    <x v="0"/>
    <s v="RIOBAMBA"/>
    <s v="CACHA (CAB EN MACHANGARA)"/>
    <x v="1"/>
    <x v="0"/>
    <x v="0"/>
  </r>
  <r>
    <n v="1000798"/>
    <s v="MATRIZ"/>
    <s v="QUISI CACHUPUD DELIA MARGARITA"/>
    <n v="604571042"/>
    <n v="231000869"/>
    <s v="A"/>
    <m/>
    <n v="15"/>
    <s v="0.00"/>
    <s v="0.00"/>
    <s v="0.00"/>
    <s v="0.00"/>
    <s v="0.00"/>
    <s v="0.00"/>
    <x v="64"/>
    <x v="1"/>
    <x v="0"/>
    <s v="RIOBAMBA"/>
    <s v="MALDONADO"/>
    <x v="1"/>
    <x v="0"/>
    <x v="0"/>
  </r>
  <r>
    <n v="1000800"/>
    <s v="MATRIZ"/>
    <s v="FARINANGO TITUAÑA MANUEL ."/>
    <n v="1701024836"/>
    <n v="231000871"/>
    <s v="A"/>
    <m/>
    <n v="15"/>
    <s v="0.00"/>
    <s v="0.00"/>
    <s v="0.00"/>
    <s v="0.00"/>
    <s v="0.00"/>
    <s v="0.00"/>
    <x v="64"/>
    <x v="0"/>
    <x v="4"/>
    <s v="TULCAN"/>
    <s v="TULCAN"/>
    <x v="0"/>
    <x v="1"/>
    <x v="1"/>
  </r>
  <r>
    <n v="1000801"/>
    <s v="MATRIZ"/>
    <s v="PEREZ PAUCAR OLGA JANNETH "/>
    <n v="605540491"/>
    <n v="231000872"/>
    <s v="A"/>
    <m/>
    <n v="15"/>
    <s v="0.00"/>
    <s v="0.00"/>
    <s v="0.00"/>
    <s v="0.00"/>
    <s v="0.00"/>
    <s v="0.00"/>
    <x v="64"/>
    <x v="0"/>
    <x v="0"/>
    <s v="RIOBAMBA"/>
    <s v="VELOZ"/>
    <x v="0"/>
    <x v="1"/>
    <x v="0"/>
  </r>
  <r>
    <n v="1000803"/>
    <s v="MATRIZ"/>
    <s v="COLLAGUAZO COLLAGUAZO FABIOLA ."/>
    <n v="1709096695"/>
    <n v="231000874"/>
    <s v="A"/>
    <m/>
    <n v="55"/>
    <s v="0.00"/>
    <s v="0.00"/>
    <s v="0.00"/>
    <s v="0.00"/>
    <s v="0.00"/>
    <s v="0.00"/>
    <x v="117"/>
    <x v="1"/>
    <x v="1"/>
    <s v="QUITO"/>
    <s v="CARCELEN"/>
    <x v="0"/>
    <x v="1"/>
    <x v="0"/>
  </r>
  <r>
    <n v="1000804"/>
    <s v="MATRIZ"/>
    <s v="REA MANOBANDA AIDA TRANSITO"/>
    <n v="1750072371"/>
    <n v="231000875"/>
    <s v="A"/>
    <m/>
    <n v="130"/>
    <s v="0.00"/>
    <s v="0.00"/>
    <s v="0.00"/>
    <s v="0.00"/>
    <s v="0.00"/>
    <s v="0.00"/>
    <x v="375"/>
    <x v="1"/>
    <x v="2"/>
    <s v="GUARANDA"/>
    <s v="ANGEL POLIBIO CHAVES"/>
    <x v="0"/>
    <x v="0"/>
    <x v="0"/>
  </r>
  <r>
    <n v="1000805"/>
    <s v="MATRIZ"/>
    <s v="VEGA MILLINGALLE MARIA SALOME"/>
    <n v="502719602"/>
    <n v="231000876"/>
    <s v="A"/>
    <m/>
    <n v="15"/>
    <s v="0.00"/>
    <s v="0.00"/>
    <s v="0.00"/>
    <s v="0.00"/>
    <s v="0.00"/>
    <s v="0.00"/>
    <x v="64"/>
    <x v="1"/>
    <x v="11"/>
    <s v="PUJILI"/>
    <s v="PUJILI"/>
    <x v="0"/>
    <x v="1"/>
    <x v="0"/>
  </r>
  <r>
    <n v="1000806"/>
    <s v="MATRIZ"/>
    <s v="QUINGA CASA ROSA MARIA"/>
    <n v="1701305987"/>
    <n v="231000877"/>
    <s v="A"/>
    <m/>
    <n v="15"/>
    <s v="0.00"/>
    <s v="0.00"/>
    <s v="0.00"/>
    <s v="0.00"/>
    <s v="0.00"/>
    <s v="0.00"/>
    <x v="64"/>
    <x v="1"/>
    <x v="1"/>
    <s v="QUITO"/>
    <s v="GONZALEZ SUAREZ"/>
    <x v="0"/>
    <x v="1"/>
    <x v="0"/>
  </r>
  <r>
    <n v="1000807"/>
    <s v="MATRIZ"/>
    <s v="ALVARADO IBARRA ERIK GERMAN"/>
    <n v="107623035"/>
    <n v="231000878"/>
    <s v="A"/>
    <m/>
    <n v="15"/>
    <s v="0.00"/>
    <s v="0.00"/>
    <s v="0.00"/>
    <s v="0.00"/>
    <s v="0.00"/>
    <s v="0.00"/>
    <x v="64"/>
    <x v="0"/>
    <x v="0"/>
    <s v="GUANO"/>
    <s v="SAN ANDRES"/>
    <x v="1"/>
    <x v="1"/>
    <x v="1"/>
  </r>
  <r>
    <n v="1000808"/>
    <s v="MATRIZ"/>
    <s v="VALDEZ URQUIZO LUIS FERNANDO"/>
    <n v="1724552003"/>
    <n v="231000879"/>
    <s v="A"/>
    <m/>
    <n v="2"/>
    <s v="0.00"/>
    <s v="0.00"/>
    <s v="0.00"/>
    <s v="0.00"/>
    <s v="0.00"/>
    <s v="0.00"/>
    <x v="145"/>
    <x v="0"/>
    <x v="1"/>
    <s v="QUITO"/>
    <s v="COTOCOLLAO"/>
    <x v="0"/>
    <x v="0"/>
    <x v="1"/>
  </r>
  <r>
    <n v="1000809"/>
    <s v="MATRIZ"/>
    <s v="DUCHI REMACHE JOSE ENRIQUE "/>
    <n v="604561886"/>
    <n v="231000880"/>
    <s v="A"/>
    <m/>
    <s v="0.00"/>
    <s v="0.00"/>
    <s v="0.00"/>
    <s v="0.00"/>
    <s v="0.00"/>
    <s v="0.00"/>
    <s v="0.00"/>
    <x v="25"/>
    <x v="0"/>
    <x v="0"/>
    <s v="COLTA"/>
    <s v="CAJABAMBA"/>
    <x v="0"/>
    <x v="1"/>
    <x v="0"/>
  </r>
  <r>
    <n v="1000810"/>
    <s v="MATRIZ"/>
    <s v="SANGOQUIZA CADME OCTAVIO EUGENIO"/>
    <n v="502204274"/>
    <n v="231000881"/>
    <s v="A"/>
    <m/>
    <n v="15"/>
    <s v="0.00"/>
    <s v="0.00"/>
    <s v="0.00"/>
    <s v="0.00"/>
    <s v="0.00"/>
    <s v="0.00"/>
    <x v="64"/>
    <x v="0"/>
    <x v="11"/>
    <s v="PUJILI"/>
    <s v="LA VICTORIA"/>
    <x v="1"/>
    <x v="0"/>
    <x v="1"/>
  </r>
  <r>
    <n v="1000811"/>
    <s v="MATRIZ"/>
    <s v="PULLAY ROLDAN NORMA ISABEL"/>
    <n v="605283274"/>
    <n v="231000882"/>
    <s v="A"/>
    <m/>
    <n v="280"/>
    <s v="0.00"/>
    <s v="0.00"/>
    <s v="0.00"/>
    <s v="0.00"/>
    <s v="0.00"/>
    <s v="0.00"/>
    <x v="376"/>
    <x v="0"/>
    <x v="0"/>
    <s v="GUAMOTE"/>
    <s v="PALMIRA"/>
    <x v="1"/>
    <x v="0"/>
    <x v="0"/>
  </r>
  <r>
    <n v="1000812"/>
    <s v="MATRIZ"/>
    <s v="TONATO VEGA MARIA MERCEDES"/>
    <n v="503782310"/>
    <n v="231000883"/>
    <s v="A"/>
    <m/>
    <n v="15"/>
    <s v="0.00"/>
    <s v="0.00"/>
    <s v="0.00"/>
    <s v="0.00"/>
    <s v="0.00"/>
    <s v="0.00"/>
    <x v="64"/>
    <x v="1"/>
    <x v="11"/>
    <s v="PUJILI"/>
    <s v="PUJILI"/>
    <x v="0"/>
    <x v="0"/>
    <x v="0"/>
  </r>
  <r>
    <n v="1000813"/>
    <s v="MATRIZ"/>
    <s v="VALDEZ URQUIZO SEGUNDO SAMUEL"/>
    <n v="1723608160"/>
    <n v="231000884"/>
    <s v="A"/>
    <m/>
    <n v="284.75"/>
    <s v="0.00"/>
    <s v="0.00"/>
    <s v="0.00"/>
    <s v="0.00"/>
    <s v="0.00"/>
    <s v="0.00"/>
    <x v="377"/>
    <x v="1"/>
    <x v="1"/>
    <s v="QUITO"/>
    <s v="COTOCOLLAO"/>
    <x v="0"/>
    <x v="0"/>
    <x v="1"/>
  </r>
  <r>
    <n v="1000814"/>
    <s v="MATRIZ"/>
    <s v="YUMICEBA CRIOLLO MANUEL ."/>
    <n v="1714427984"/>
    <n v="231000885"/>
    <s v="A"/>
    <m/>
    <n v="23.25"/>
    <s v="0.00"/>
    <s v="0.00"/>
    <s v="0.00"/>
    <s v="0.00"/>
    <s v="0.00"/>
    <s v="0.00"/>
    <x v="206"/>
    <x v="0"/>
    <x v="0"/>
    <s v="RIOBAMBA"/>
    <s v="CACHA (CAB EN MACHANGARA)"/>
    <x v="1"/>
    <x v="1"/>
    <x v="0"/>
  </r>
  <r>
    <n v="1000815"/>
    <s v="MATRIZ"/>
    <s v="CAIZA REAL JUAN RAUL"/>
    <n v="601542046"/>
    <n v="231000886"/>
    <s v="A"/>
    <m/>
    <n v="115"/>
    <s v="0.00"/>
    <s v="0.00"/>
    <s v="0.00"/>
    <s v="0.00"/>
    <s v="0.00"/>
    <s v="0.00"/>
    <x v="141"/>
    <x v="0"/>
    <x v="0"/>
    <s v="CHAMBO"/>
    <s v="CHAMBO"/>
    <x v="0"/>
    <x v="0"/>
    <x v="1"/>
  </r>
  <r>
    <n v="1000816"/>
    <s v="MATRIZ"/>
    <s v="URQUIZO TIPAN AARON STEVE"/>
    <n v="1729315786"/>
    <n v="231000887"/>
    <s v="A"/>
    <m/>
    <n v="20"/>
    <s v="0.00"/>
    <s v="0.00"/>
    <s v="0.00"/>
    <s v="0.00"/>
    <s v="0.00"/>
    <s v="0.00"/>
    <x v="184"/>
    <x v="1"/>
    <x v="1"/>
    <s v="QUITO"/>
    <s v="COTOCOLLAO"/>
    <x v="0"/>
    <x v="5"/>
    <x v="0"/>
  </r>
  <r>
    <n v="1000817"/>
    <s v="MATRIZ"/>
    <s v="URQUIZO TIPAN JEZLYN ARACELY"/>
    <n v="1729315844"/>
    <n v="231000888"/>
    <s v="A"/>
    <m/>
    <n v="20"/>
    <s v="0.00"/>
    <s v="0.00"/>
    <s v="0.00"/>
    <s v="0.00"/>
    <s v="0.00"/>
    <s v="0.00"/>
    <x v="184"/>
    <x v="1"/>
    <x v="1"/>
    <s v="QUITO"/>
    <s v="COTOCOLLAO"/>
    <x v="0"/>
    <x v="5"/>
    <x v="0"/>
  </r>
  <r>
    <n v="1000818"/>
    <s v="MATRIZ"/>
    <s v="LLAMUCA LLAMUCA ESPERANZA "/>
    <n v="601250574"/>
    <n v="231000889"/>
    <s v="A"/>
    <m/>
    <n v="15"/>
    <s v="0.00"/>
    <s v="0.00"/>
    <s v="0.00"/>
    <s v="0.00"/>
    <s v="0.00"/>
    <s v="0.00"/>
    <x v="64"/>
    <x v="1"/>
    <x v="0"/>
    <s v="GUANO"/>
    <s v="SAN GERARDO DE PACAICAGUAN"/>
    <x v="1"/>
    <x v="0"/>
    <x v="0"/>
  </r>
  <r>
    <n v="1000819"/>
    <s v="MATRIZ"/>
    <s v="GUARACA URQUIZO MARIA ROSA"/>
    <n v="602571366"/>
    <n v="231000890"/>
    <s v="A"/>
    <m/>
    <n v="566"/>
    <s v="0.00"/>
    <s v="0.00"/>
    <s v="0.00"/>
    <s v="0.00"/>
    <s v="0.00"/>
    <s v="0.00"/>
    <x v="378"/>
    <x v="1"/>
    <x v="0"/>
    <s v="COLTA"/>
    <s v="CAJABAMBA"/>
    <x v="0"/>
    <x v="0"/>
    <x v="0"/>
  </r>
  <r>
    <n v="1000820"/>
    <s v="MATRIZ"/>
    <s v="URQUIZO URQUIZO ALEXANDRA PATRICIA"/>
    <n v="1751264076"/>
    <n v="231000891"/>
    <s v="A"/>
    <m/>
    <n v="283"/>
    <s v="0.00"/>
    <s v="0.00"/>
    <s v="0.00"/>
    <s v="0.00"/>
    <s v="0.00"/>
    <s v="0.00"/>
    <x v="379"/>
    <x v="0"/>
    <x v="1"/>
    <s v="QUITO"/>
    <s v="GONZALEZ SUAREZ"/>
    <x v="0"/>
    <x v="0"/>
    <x v="0"/>
  </r>
  <r>
    <n v="1000821"/>
    <s v="MATRIZ"/>
    <s v="GUAIPACHA CARRILLO CRISTHIAN MAURICIO"/>
    <n v="1725449886"/>
    <n v="231000892"/>
    <s v="A"/>
    <m/>
    <n v="671.25"/>
    <s v="0.00"/>
    <s v="0.00"/>
    <s v="0.00"/>
    <s v="0.00"/>
    <s v="0.00"/>
    <s v="0.00"/>
    <x v="380"/>
    <x v="0"/>
    <x v="0"/>
    <s v="RIOBAMBA"/>
    <s v="CACHA (CAB EN MACHANGARA)"/>
    <x v="1"/>
    <x v="0"/>
    <x v="1"/>
  </r>
  <r>
    <n v="1000822"/>
    <s v="MATRIZ"/>
    <s v="AUQUILLA URQUIZO ALEJANDRO ."/>
    <n v="1712404332"/>
    <n v="231000893"/>
    <s v="A"/>
    <m/>
    <n v="206.61"/>
    <s v="0.00"/>
    <s v="0.00"/>
    <s v="0.00"/>
    <s v="0.00"/>
    <s v="0.00"/>
    <s v="0.00"/>
    <x v="381"/>
    <x v="1"/>
    <x v="0"/>
    <s v="RIOBAMBA"/>
    <s v="YARUQUIES"/>
    <x v="0"/>
    <x v="0"/>
    <x v="1"/>
  </r>
  <r>
    <n v="1000824"/>
    <s v="MATRIZ"/>
    <s v="TASAMBAY VALDEZ MANUEL ALFREDO"/>
    <n v="604708958"/>
    <n v="231000894"/>
    <s v="A"/>
    <m/>
    <n v="656.77"/>
    <s v="0.00"/>
    <s v="0.00"/>
    <s v="0.00"/>
    <s v="0.00"/>
    <s v="0.00"/>
    <s v="0.00"/>
    <x v="382"/>
    <x v="3"/>
    <x v="1"/>
    <s v="QUITO"/>
    <s v="COTOCOLLAO"/>
    <x v="0"/>
    <x v="0"/>
    <x v="1"/>
  </r>
  <r>
    <n v="1000825"/>
    <s v="MATRIZ"/>
    <s v="SILVA HUARACA DANILO EDUARDO "/>
    <n v="603075763"/>
    <n v="231000895"/>
    <s v="A"/>
    <m/>
    <n v="15"/>
    <s v="0.00"/>
    <s v="0.00"/>
    <s v="0.00"/>
    <s v="0.00"/>
    <s v="0.00"/>
    <s v="0.00"/>
    <x v="64"/>
    <x v="2"/>
    <x v="0"/>
    <s v="RIOBAMBA"/>
    <s v="VELASCO"/>
    <x v="0"/>
    <x v="1"/>
    <x v="1"/>
  </r>
  <r>
    <n v="1000826"/>
    <s v="MATRIZ"/>
    <s v="TOMAREMA GUAPI BLANCA SUSANA"/>
    <n v="605229293"/>
    <n v="231000896"/>
    <s v="A"/>
    <m/>
    <n v="115"/>
    <s v="0.00"/>
    <s v="0.00"/>
    <s v="0.00"/>
    <s v="0.00"/>
    <s v="0.00"/>
    <s v="0.00"/>
    <x v="141"/>
    <x v="1"/>
    <x v="0"/>
    <s v="COLTA"/>
    <s v="SICALPA"/>
    <x v="0"/>
    <x v="0"/>
    <x v="0"/>
  </r>
  <r>
    <n v="1000827"/>
    <s v="MATRIZ"/>
    <s v="MARTINEZ LOZADA LOIDE ANATOLIA"/>
    <n v="1711348589"/>
    <n v="231000897"/>
    <s v="A"/>
    <m/>
    <n v="441.67"/>
    <s v="0.00"/>
    <s v="0.00"/>
    <s v="0.00"/>
    <s v="0.00"/>
    <s v="0.00"/>
    <s v="0.00"/>
    <x v="383"/>
    <x v="0"/>
    <x v="14"/>
    <s v="SANTO DOMINGO"/>
    <s v="SANTO DOMINGO DE LOS COLORADOS"/>
    <x v="0"/>
    <x v="1"/>
    <x v="0"/>
  </r>
  <r>
    <n v="1000828"/>
    <s v="MATRIZ"/>
    <s v="PALAQUIBAY LLIVIRUMBAY YOLANDA UVALDINA"/>
    <n v="1708727910"/>
    <n v="231000898"/>
    <s v="A"/>
    <m/>
    <n v="635"/>
    <s v="0.00"/>
    <s v="0.00"/>
    <s v="0.00"/>
    <s v="0.00"/>
    <s v="0.00"/>
    <s v="0.00"/>
    <x v="384"/>
    <x v="0"/>
    <x v="0"/>
    <s v="ALAUSI"/>
    <s v="GUASUNTOS"/>
    <x v="1"/>
    <x v="1"/>
    <x v="0"/>
  </r>
  <r>
    <n v="1000829"/>
    <s v="MATRIZ"/>
    <s v="CARRILLO TARCO DIEGO ARMANDO"/>
    <n v="1755360060"/>
    <n v="231000899"/>
    <s v="A"/>
    <m/>
    <n v="2"/>
    <s v="0.00"/>
    <s v="0.00"/>
    <s v="0.00"/>
    <s v="0.00"/>
    <s v="0.00"/>
    <s v="0.00"/>
    <x v="145"/>
    <x v="3"/>
    <x v="1"/>
    <s v="QUITO"/>
    <s v="COTOCOLLAO"/>
    <x v="0"/>
    <x v="1"/>
    <x v="1"/>
  </r>
  <r>
    <n v="1000830"/>
    <s v="MATRIZ"/>
    <s v="URQUIZO URQUIZO JOSE MANUEL"/>
    <n v="1720375029"/>
    <n v="231000900"/>
    <s v="A"/>
    <m/>
    <n v="6"/>
    <s v="0.00"/>
    <s v="0.00"/>
    <s v="0.00"/>
    <s v="0.00"/>
    <s v="0.00"/>
    <s v="0.00"/>
    <x v="159"/>
    <x v="3"/>
    <x v="1"/>
    <s v="QUITO"/>
    <s v="COTOCOLLAO"/>
    <x v="0"/>
    <x v="1"/>
    <x v="1"/>
  </r>
  <r>
    <n v="1000831"/>
    <s v="MATRIZ"/>
    <s v="CHANATASIG TERAN CRISTIAN VINICIO"/>
    <n v="1718868456"/>
    <n v="231000901"/>
    <s v="A"/>
    <m/>
    <n v="15"/>
    <s v="0.00"/>
    <s v="0.00"/>
    <s v="0.00"/>
    <s v="0.00"/>
    <s v="0.00"/>
    <s v="0.00"/>
    <x v="64"/>
    <x v="0"/>
    <x v="11"/>
    <s v="LATACUNGA"/>
    <s v="SAN BUENAVENTURA"/>
    <x v="0"/>
    <x v="1"/>
    <x v="1"/>
  </r>
  <r>
    <n v="1000832"/>
    <s v="MATRIZ"/>
    <s v="YAMBAY TINGO ROLANDO PAUL"/>
    <n v="603583048"/>
    <n v="231000902"/>
    <s v="A"/>
    <m/>
    <n v="15"/>
    <s v="0.00"/>
    <s v="0.00"/>
    <s v="0.00"/>
    <s v="0.00"/>
    <s v="0.00"/>
    <s v="0.00"/>
    <x v="64"/>
    <x v="2"/>
    <x v="0"/>
    <s v="GUANO"/>
    <s v="LA MATRIZ"/>
    <x v="0"/>
    <x v="1"/>
    <x v="1"/>
  </r>
  <r>
    <n v="1000833"/>
    <s v="MATRIZ"/>
    <s v="ARIAS MARTINEZ SANDY MABEL"/>
    <n v="1725099251"/>
    <n v="231000903"/>
    <s v="A"/>
    <m/>
    <n v="35"/>
    <s v="0.00"/>
    <s v="0.00"/>
    <s v="0.00"/>
    <s v="0.00"/>
    <s v="0.00"/>
    <s v="0.00"/>
    <x v="314"/>
    <x v="0"/>
    <x v="1"/>
    <s v="QUITO"/>
    <s v="COTOCOLLAO"/>
    <x v="0"/>
    <x v="1"/>
    <x v="0"/>
  </r>
  <r>
    <n v="1000834"/>
    <s v="MATRIZ"/>
    <s v="FARINANGO MANGUIA BERTHA SUSANA"/>
    <n v="1712486917"/>
    <n v="231000904"/>
    <s v="A"/>
    <m/>
    <n v="165.01"/>
    <s v="0.00"/>
    <s v="0.00"/>
    <s v="0.00"/>
    <s v="0.00"/>
    <s v="0.00"/>
    <s v="0.00"/>
    <x v="385"/>
    <x v="3"/>
    <x v="1"/>
    <s v="QUITO"/>
    <s v="COTOCOLLAO"/>
    <x v="0"/>
    <x v="1"/>
    <x v="0"/>
  </r>
  <r>
    <n v="1000835"/>
    <s v="MATRIZ"/>
    <s v="FUERES FUERES KARINA TATIANA"/>
    <n v="1722789268"/>
    <n v="231000905"/>
    <s v="A"/>
    <m/>
    <n v="15"/>
    <s v="0.00"/>
    <s v="0.00"/>
    <s v="0.00"/>
    <s v="0.00"/>
    <s v="0.00"/>
    <s v="0.00"/>
    <x v="64"/>
    <x v="3"/>
    <x v="1"/>
    <s v="QUITO"/>
    <s v="COTOCOLLAO"/>
    <x v="0"/>
    <x v="1"/>
    <x v="0"/>
  </r>
  <r>
    <n v="1000836"/>
    <s v="MATRIZ"/>
    <s v="ABRIL SHUNTA NELLY NARCISA"/>
    <n v="1802485860"/>
    <n v="231000906"/>
    <s v="A"/>
    <m/>
    <n v="15"/>
    <s v="0.00"/>
    <s v="0.00"/>
    <s v="0.00"/>
    <s v="0.00"/>
    <s v="0.00"/>
    <s v="0.00"/>
    <x v="64"/>
    <x v="0"/>
    <x v="11"/>
    <s v="PUJILI"/>
    <s v="ANGAMARCA"/>
    <x v="1"/>
    <x v="0"/>
    <x v="0"/>
  </r>
  <r>
    <n v="1000837"/>
    <s v="MATRIZ"/>
    <s v="ATUPAÑA CHIMBOLEMA LUIS MARCELO"/>
    <n v="1721000592"/>
    <n v="231000907"/>
    <s v="A"/>
    <m/>
    <n v="45"/>
    <s v="0.00"/>
    <s v="0.00"/>
    <s v="0.00"/>
    <s v="0.00"/>
    <s v="0.00"/>
    <s v="0.00"/>
    <x v="80"/>
    <x v="2"/>
    <x v="1"/>
    <s v="QUITO"/>
    <s v="SAN ROQUE"/>
    <x v="1"/>
    <x v="1"/>
    <x v="1"/>
  </r>
  <r>
    <n v="1000838"/>
    <s v="MATRIZ"/>
    <s v="ANDRADE EGAS ENDERSON VINICIO"/>
    <n v="1723368328"/>
    <n v="231000908"/>
    <s v="A"/>
    <m/>
    <n v="7"/>
    <s v="0.00"/>
    <s v="0.00"/>
    <s v="0.00"/>
    <s v="0.00"/>
    <s v="0.00"/>
    <s v="0.00"/>
    <x v="267"/>
    <x v="0"/>
    <x v="1"/>
    <s v="QUITO"/>
    <s v="SAN BLAS"/>
    <x v="0"/>
    <x v="1"/>
    <x v="1"/>
  </r>
  <r>
    <n v="1000839"/>
    <s v="MATRIZ"/>
    <s v="FUERES PERUGACHI JOSE ALBERTO"/>
    <n v="1710162676"/>
    <n v="231000909"/>
    <s v="A"/>
    <m/>
    <n v="15"/>
    <s v="0.00"/>
    <s v="0.00"/>
    <s v="0.00"/>
    <s v="0.00"/>
    <s v="0.00"/>
    <s v="0.00"/>
    <x v="64"/>
    <x v="1"/>
    <x v="1"/>
    <s v="QUITO"/>
    <s v="SAN JOSE DE MINAS"/>
    <x v="1"/>
    <x v="1"/>
    <x v="0"/>
  </r>
  <r>
    <n v="1000840"/>
    <s v="MATRIZ"/>
    <s v="CARRIEL MOREIRA NEIL ROGELIO"/>
    <n v="1204421737"/>
    <n v="231000910"/>
    <s v="A"/>
    <m/>
    <n v="15"/>
    <s v="0.00"/>
    <s v="0.00"/>
    <s v="0.00"/>
    <s v="0.00"/>
    <s v="0.00"/>
    <s v="0.00"/>
    <x v="64"/>
    <x v="0"/>
    <x v="6"/>
    <s v="QUEVEDO"/>
    <s v="QUEVEDO"/>
    <x v="0"/>
    <x v="1"/>
    <x v="1"/>
  </r>
  <r>
    <n v="1000841"/>
    <s v="MATRIZ"/>
    <s v="POVEDA RUIZ ABDON ALEJANDRO"/>
    <n v="1719901447"/>
    <n v="231000911"/>
    <s v="A"/>
    <m/>
    <n v="15"/>
    <s v="0.00"/>
    <s v="0.00"/>
    <s v="0.00"/>
    <s v="0.00"/>
    <s v="0.00"/>
    <s v="0.00"/>
    <x v="64"/>
    <x v="0"/>
    <x v="1"/>
    <s v="QUITO"/>
    <s v="CHIMBACALLE"/>
    <x v="0"/>
    <x v="1"/>
    <x v="1"/>
  </r>
  <r>
    <n v="1000842"/>
    <s v="MATRIZ"/>
    <s v="YANCHAGUANO AREQUIPA MAURO VINICIO"/>
    <n v="502944689"/>
    <n v="231000912"/>
    <s v="A"/>
    <m/>
    <n v="105.5"/>
    <s v="0.00"/>
    <s v="0.00"/>
    <s v="0.00"/>
    <s v="0.00"/>
    <s v="0.00"/>
    <s v="0.00"/>
    <x v="386"/>
    <x v="0"/>
    <x v="11"/>
    <s v="LATACUNGA"/>
    <s v="ELOY ALFARO (SAN FELIPE)"/>
    <x v="0"/>
    <x v="0"/>
    <x v="1"/>
  </r>
  <r>
    <n v="1000843"/>
    <s v="MATRIZ"/>
    <s v="YANCHAGUANO GUAMAN CARLOS EMILIO"/>
    <n v="501213086"/>
    <n v="231000913"/>
    <s v="A"/>
    <m/>
    <n v="15"/>
    <s v="0.00"/>
    <s v="0.00"/>
    <s v="0.00"/>
    <s v="0.00"/>
    <s v="0.00"/>
    <s v="0.00"/>
    <x v="64"/>
    <x v="1"/>
    <x v="11"/>
    <s v="LATACUNGA"/>
    <s v="LA MATRIZ"/>
    <x v="0"/>
    <x v="0"/>
    <x v="1"/>
  </r>
  <r>
    <n v="1000844"/>
    <s v="MATRIZ"/>
    <s v="GUAIPACHA YUMICEBA SEGUNDO JOSE"/>
    <n v="1723943401"/>
    <n v="231000914"/>
    <s v="A"/>
    <m/>
    <n v="246.75"/>
    <s v="0.00"/>
    <s v="0.00"/>
    <s v="0.00"/>
    <s v="0.00"/>
    <s v="0.00"/>
    <s v="0.00"/>
    <x v="387"/>
    <x v="0"/>
    <x v="0"/>
    <s v="RIOBAMBA"/>
    <s v="CACHA (CAB EN MACHANGARA)"/>
    <x v="1"/>
    <x v="0"/>
    <x v="1"/>
  </r>
  <r>
    <n v="1000845"/>
    <s v="MATRIZ"/>
    <s v="GALARZA SANGUANO CARMEN CECILIA"/>
    <n v="1709587933"/>
    <n v="231000915"/>
    <s v="A"/>
    <m/>
    <n v="251"/>
    <s v="0.00"/>
    <s v="0.00"/>
    <s v="0.00"/>
    <s v="0.00"/>
    <s v="0.00"/>
    <s v="0.00"/>
    <x v="388"/>
    <x v="0"/>
    <x v="1"/>
    <s v="QUITO"/>
    <s v="COTOCOLLAO"/>
    <x v="0"/>
    <x v="1"/>
    <x v="0"/>
  </r>
  <r>
    <n v="1000846"/>
    <s v="MATRIZ"/>
    <s v="GARCIA ZURITA SAMANTA CAROLINA"/>
    <n v="1726295387"/>
    <n v="231000916"/>
    <s v="A"/>
    <m/>
    <n v="447.25"/>
    <s v="0.00"/>
    <s v="0.00"/>
    <s v="0.00"/>
    <s v="0.00"/>
    <s v="0.00"/>
    <s v="0.00"/>
    <x v="389"/>
    <x v="0"/>
    <x v="1"/>
    <s v="QUITO"/>
    <s v="CARCELEN"/>
    <x v="0"/>
    <x v="1"/>
    <x v="1"/>
  </r>
  <r>
    <n v="1000847"/>
    <s v="MATRIZ"/>
    <s v="SHIGLA YUQUILEMA JUAN LUIS"/>
    <n v="1709775363"/>
    <n v="231000917"/>
    <s v="A"/>
    <m/>
    <n v="15"/>
    <s v="0.00"/>
    <s v="0.00"/>
    <s v="0.00"/>
    <s v="0.00"/>
    <s v="0.00"/>
    <s v="0.00"/>
    <x v="64"/>
    <x v="1"/>
    <x v="0"/>
    <s v="ALAUSI"/>
    <s v="TIXAN"/>
    <x v="1"/>
    <x v="0"/>
    <x v="1"/>
  </r>
  <r>
    <n v="1000848"/>
    <s v="MATRIZ"/>
    <s v="CHAFLA TENENUELA MARIA NANCY"/>
    <n v="1725353500"/>
    <n v="231000918"/>
    <s v="A"/>
    <m/>
    <n v="25"/>
    <s v="0.00"/>
    <s v="0.00"/>
    <s v="0.00"/>
    <s v="0.00"/>
    <s v="0.00"/>
    <s v="0.00"/>
    <x v="333"/>
    <x v="3"/>
    <x v="0"/>
    <s v="RIOBAMBA"/>
    <s v="FLORES"/>
    <x v="1"/>
    <x v="1"/>
    <x v="0"/>
  </r>
  <r>
    <n v="1000849"/>
    <s v="MATRIZ"/>
    <s v="RUIZ CHILUIZA OLIMPIA ."/>
    <n v="201281714"/>
    <n v="231000919"/>
    <s v="A"/>
    <m/>
    <n v="55"/>
    <s v="0.00"/>
    <s v="0.00"/>
    <s v="0.00"/>
    <s v="0.00"/>
    <s v="0.00"/>
    <s v="0.00"/>
    <x v="117"/>
    <x v="1"/>
    <x v="2"/>
    <s v="CHILLANES"/>
    <s v="CHILLANES"/>
    <x v="0"/>
    <x v="1"/>
    <x v="0"/>
  </r>
  <r>
    <n v="1000850"/>
    <s v="MATRIZ"/>
    <s v="ROLDAN TADAY LUIS ISRAEL"/>
    <n v="604834226"/>
    <n v="231000920"/>
    <s v="A"/>
    <m/>
    <n v="15"/>
    <s v="0.00"/>
    <s v="0.00"/>
    <s v="0.00"/>
    <s v="0.00"/>
    <s v="0.00"/>
    <s v="0.00"/>
    <x v="64"/>
    <x v="2"/>
    <x v="0"/>
    <s v="GUAMOTE"/>
    <s v="PALMIRA"/>
    <x v="1"/>
    <x v="0"/>
    <x v="1"/>
  </r>
  <r>
    <n v="1000851"/>
    <s v="MATRIZ"/>
    <s v="MOROCHO YUNGAN MARIA LORENZA"/>
    <n v="603783473"/>
    <n v="231000921"/>
    <s v="A"/>
    <m/>
    <n v="143.88"/>
    <s v="0.00"/>
    <s v="0.00"/>
    <s v="0.00"/>
    <s v="0.00"/>
    <s v="0.00"/>
    <s v="0.00"/>
    <x v="390"/>
    <x v="1"/>
    <x v="0"/>
    <s v="RIOBAMBA"/>
    <s v="CACHA (CAB EN MACHANGARA)"/>
    <x v="1"/>
    <x v="0"/>
    <x v="0"/>
  </r>
  <r>
    <n v="1000852"/>
    <s v="MATRIZ"/>
    <s v="QUILLPE CUTIUPALA MIRIAN ROCIO"/>
    <n v="1718048968"/>
    <n v="231000922"/>
    <s v="A"/>
    <m/>
    <n v="6"/>
    <s v="0.00"/>
    <s v="0.00"/>
    <s v="0.00"/>
    <s v="0.00"/>
    <s v="0.00"/>
    <s v="0.00"/>
    <x v="159"/>
    <x v="1"/>
    <x v="0"/>
    <s v="RIOBAMBA"/>
    <s v="SAN JUAN"/>
    <x v="1"/>
    <x v="1"/>
    <x v="0"/>
  </r>
  <r>
    <n v="1000853"/>
    <s v="MATRIZ"/>
    <s v="GUAMAN ARGOS JOSE MANUEL"/>
    <n v="602504607"/>
    <n v="231000923"/>
    <s v="A"/>
    <m/>
    <n v="26"/>
    <s v="0.00"/>
    <s v="0.00"/>
    <s v="0.00"/>
    <s v="0.00"/>
    <s v="0.00"/>
    <s v="0.00"/>
    <x v="391"/>
    <x v="0"/>
    <x v="0"/>
    <s v="COLTA"/>
    <s v="CAJABAMBA"/>
    <x v="0"/>
    <x v="1"/>
    <x v="1"/>
  </r>
  <r>
    <n v="1000854"/>
    <s v="MATRIZ"/>
    <s v="SANTOS YANEZ LUIS ENRIQUE"/>
    <n v="1711298040"/>
    <n v="231000924"/>
    <s v="A"/>
    <m/>
    <n v="2"/>
    <s v="0.00"/>
    <s v="0.00"/>
    <s v="0.00"/>
    <s v="0.00"/>
    <s v="0.00"/>
    <s v="0.00"/>
    <x v="145"/>
    <x v="1"/>
    <x v="1"/>
    <s v="QUITO"/>
    <s v="GONZALEZ SUAREZ"/>
    <x v="0"/>
    <x v="1"/>
    <x v="1"/>
  </r>
  <r>
    <n v="1000855"/>
    <s v="MATRIZ"/>
    <s v="TOAPAXI TOASA MARIA ETELVINA"/>
    <n v="1712139961"/>
    <n v="231000925"/>
    <s v="A"/>
    <m/>
    <n v="34"/>
    <s v="0.00"/>
    <s v="0.00"/>
    <s v="0.00"/>
    <s v="0.00"/>
    <s v="0.00"/>
    <s v="0.00"/>
    <x v="147"/>
    <x v="1"/>
    <x v="1"/>
    <s v="QUITO"/>
    <s v="COCHAPAMBA"/>
    <x v="1"/>
    <x v="1"/>
    <x v="0"/>
  </r>
  <r>
    <n v="1000856"/>
    <s v="MATRIZ"/>
    <s v="CHICAIZA TENORIO GINA AMPARO"/>
    <n v="1711532075"/>
    <n v="231000926"/>
    <s v="A"/>
    <m/>
    <n v="36"/>
    <s v="0.00"/>
    <s v="0.00"/>
    <s v="0.00"/>
    <s v="0.00"/>
    <s v="0.00"/>
    <s v="0.00"/>
    <x v="392"/>
    <x v="0"/>
    <x v="11"/>
    <s v="LATACUNGA"/>
    <s v="LA MATRIZ"/>
    <x v="0"/>
    <x v="1"/>
    <x v="0"/>
  </r>
  <r>
    <n v="1000857"/>
    <s v="MATRIZ"/>
    <s v="VACACELA NIAMA SEGUNDO ANDRES"/>
    <n v="1722244017"/>
    <n v="231000927"/>
    <s v="A"/>
    <m/>
    <n v="6"/>
    <s v="0.00"/>
    <s v="0.00"/>
    <s v="0.00"/>
    <s v="0.00"/>
    <s v="0.00"/>
    <s v="0.00"/>
    <x v="159"/>
    <x v="0"/>
    <x v="5"/>
    <s v="GUAYAQUIL"/>
    <s v="CARBO (CONCEPCION)"/>
    <x v="0"/>
    <x v="1"/>
    <x v="1"/>
  </r>
  <r>
    <n v="1000858"/>
    <s v="MATRIZ"/>
    <s v="URQUIZO MOROCHO LISBETH ESTEFANIA"/>
    <n v="1751531060"/>
    <n v="231000928"/>
    <s v="A"/>
    <m/>
    <n v="2"/>
    <s v="0.00"/>
    <s v="0.00"/>
    <s v="0.00"/>
    <s v="0.00"/>
    <s v="0.00"/>
    <s v="0.00"/>
    <x v="145"/>
    <x v="3"/>
    <x v="1"/>
    <s v="QUITO"/>
    <s v="CHILLOGALLO"/>
    <x v="0"/>
    <x v="1"/>
    <x v="0"/>
  </r>
  <r>
    <n v="1000859"/>
    <s v="MATRIZ"/>
    <s v="PEREZ MUÑOZ JOSE MANUEL"/>
    <n v="604482307"/>
    <n v="231000929"/>
    <s v="A"/>
    <m/>
    <n v="15"/>
    <s v="0.00"/>
    <s v="0.00"/>
    <s v="0.00"/>
    <s v="0.00"/>
    <s v="0.00"/>
    <s v="0.00"/>
    <x v="64"/>
    <x v="0"/>
    <x v="0"/>
    <s v="ALAUSI"/>
    <s v="TIXAN"/>
    <x v="1"/>
    <x v="0"/>
    <x v="1"/>
  </r>
  <r>
    <n v="1000860"/>
    <s v="MATRIZ"/>
    <s v="PALLO SIGCHA BRENDA NATHALI"/>
    <n v="1723880389"/>
    <n v="231000930"/>
    <s v="A"/>
    <m/>
    <n v="155"/>
    <s v="0.00"/>
    <s v="0.00"/>
    <s v="0.00"/>
    <s v="0.00"/>
    <s v="0.00"/>
    <s v="0.00"/>
    <x v="393"/>
    <x v="0"/>
    <x v="1"/>
    <s v="QUITO"/>
    <s v="POMASQUI"/>
    <x v="1"/>
    <x v="1"/>
    <x v="0"/>
  </r>
  <r>
    <n v="1000861"/>
    <s v="MATRIZ"/>
    <s v="JARRIN SACAN JUAN MARCO"/>
    <n v="1717643595"/>
    <n v="231000931"/>
    <s v="A"/>
    <m/>
    <n v="15"/>
    <s v="0.00"/>
    <s v="0.00"/>
    <s v="0.00"/>
    <s v="0.00"/>
    <s v="0.00"/>
    <s v="0.00"/>
    <x v="64"/>
    <x v="1"/>
    <x v="1"/>
    <s v="QUITO"/>
    <s v="COTOCOLLAO"/>
    <x v="0"/>
    <x v="1"/>
    <x v="1"/>
  </r>
  <r>
    <n v="1000862"/>
    <s v="MATRIZ"/>
    <s v="VINUEZA RAMON MISHEL ESTHEFANIA"/>
    <n v="603967290"/>
    <n v="231000932"/>
    <s v="A"/>
    <m/>
    <n v="15"/>
    <s v="0.00"/>
    <s v="0.00"/>
    <s v="0.00"/>
    <s v="0.00"/>
    <s v="0.00"/>
    <s v="0.00"/>
    <x v="64"/>
    <x v="0"/>
    <x v="0"/>
    <s v="RIOBAMBA"/>
    <s v="VELOZ"/>
    <x v="0"/>
    <x v="1"/>
    <x v="0"/>
  </r>
  <r>
    <n v="1000863"/>
    <s v="MATRIZ"/>
    <s v="CHICAIZA CACHIPUENDO EDISON DARWIN"/>
    <n v="1722827563"/>
    <n v="231000933"/>
    <s v="A"/>
    <m/>
    <n v="15"/>
    <s v="0.00"/>
    <s v="0.00"/>
    <s v="0.00"/>
    <s v="0.00"/>
    <s v="0.00"/>
    <s v="0.00"/>
    <x v="64"/>
    <x v="1"/>
    <x v="1"/>
    <s v="QUITO"/>
    <s v="LLANO CHICO"/>
    <x v="1"/>
    <x v="1"/>
    <x v="1"/>
  </r>
  <r>
    <n v="1000864"/>
    <s v="MATRIZ"/>
    <s v="QUILOANGO CAIZA JUAN CARLOS"/>
    <n v="1711658664"/>
    <n v="231000934"/>
    <s v="A"/>
    <m/>
    <n v="145"/>
    <s v="0.00"/>
    <s v="0.00"/>
    <s v="0.00"/>
    <s v="0.00"/>
    <s v="0.00"/>
    <s v="0.00"/>
    <x v="207"/>
    <x v="0"/>
    <x v="1"/>
    <s v="QUITO"/>
    <s v="SAN BLAS"/>
    <x v="0"/>
    <x v="1"/>
    <x v="1"/>
  </r>
  <r>
    <n v="1000865"/>
    <s v="MATRIZ"/>
    <s v="YANEZ VASQUEZ MARCELO ALEXIS"/>
    <n v="1719509463"/>
    <n v="231000935"/>
    <s v="A"/>
    <m/>
    <n v="14.97"/>
    <s v="0.00"/>
    <s v="0.00"/>
    <s v="0.00"/>
    <s v="0.00"/>
    <s v="0.00"/>
    <s v="0.00"/>
    <x v="394"/>
    <x v="2"/>
    <x v="1"/>
    <s v="QUITO"/>
    <s v="SAN BARTOLO"/>
    <x v="0"/>
    <x v="1"/>
    <x v="1"/>
  </r>
  <r>
    <n v="1000866"/>
    <s v="MATRIZ"/>
    <s v="CAJAMARCA COFRE LILIANA MERCEDES"/>
    <n v="1727061218"/>
    <n v="231000936"/>
    <s v="A"/>
    <m/>
    <n v="53.25"/>
    <s v="0.00"/>
    <s v="0.00"/>
    <s v="0.00"/>
    <s v="0.00"/>
    <s v="0.00"/>
    <s v="0.00"/>
    <x v="395"/>
    <x v="0"/>
    <x v="1"/>
    <s v="QUITO"/>
    <s v="NONO"/>
    <x v="1"/>
    <x v="1"/>
    <x v="0"/>
  </r>
  <r>
    <n v="1000867"/>
    <s v="MATRIZ"/>
    <s v="SANDOVAL PERUGACHI JOSE FRANCISCO"/>
    <n v="1002277307"/>
    <n v="231000937"/>
    <s v="A"/>
    <m/>
    <n v="18.75"/>
    <s v="0.00"/>
    <s v="0.00"/>
    <s v="0.00"/>
    <s v="0.00"/>
    <s v="0.00"/>
    <s v="0.00"/>
    <x v="396"/>
    <x v="1"/>
    <x v="10"/>
    <s v="IBARRA"/>
    <s v="ANGOCHAGUA"/>
    <x v="1"/>
    <x v="1"/>
    <x v="1"/>
  </r>
  <r>
    <n v="1000868"/>
    <s v="MATRIZ"/>
    <s v="URQUIZO PADILLA ANTONIO ."/>
    <n v="1712615028"/>
    <n v="231000938"/>
    <s v="A"/>
    <m/>
    <n v="115"/>
    <s v="0.00"/>
    <s v="0.00"/>
    <s v="0.00"/>
    <s v="0.00"/>
    <s v="0.00"/>
    <s v="0.00"/>
    <x v="141"/>
    <x v="1"/>
    <x v="0"/>
    <s v="RIOBAMBA"/>
    <s v="CACHA (CAB EN MACHANGARA)"/>
    <x v="1"/>
    <x v="0"/>
    <x v="1"/>
  </r>
  <r>
    <n v="1000869"/>
    <s v="MATRIZ"/>
    <s v="CARRILLO URQUIZO MANUEL ."/>
    <n v="1707811061"/>
    <n v="231000939"/>
    <s v="A"/>
    <m/>
    <n v="15"/>
    <s v="0.00"/>
    <s v="0.00"/>
    <s v="0.00"/>
    <s v="0.00"/>
    <s v="0.00"/>
    <s v="0.00"/>
    <x v="64"/>
    <x v="3"/>
    <x v="0"/>
    <s v="RIOBAMBA"/>
    <s v="LIZARZABURU"/>
    <x v="0"/>
    <x v="1"/>
    <x v="1"/>
  </r>
  <r>
    <n v="1000870"/>
    <s v="MATRIZ"/>
    <s v="GUALSAQUI PERUGACHI MARIA FABIOLA"/>
    <n v="1716942287"/>
    <n v="231000940"/>
    <s v="A"/>
    <m/>
    <n v="350"/>
    <s v="0.00"/>
    <s v="0.00"/>
    <s v="0.00"/>
    <s v="0.00"/>
    <s v="0.00"/>
    <s v="0.00"/>
    <x v="397"/>
    <x v="1"/>
    <x v="1"/>
    <s v="QUITO"/>
    <s v="SAN ANTONIO"/>
    <x v="1"/>
    <x v="1"/>
    <x v="0"/>
  </r>
  <r>
    <n v="1000871"/>
    <s v="MATRIZ"/>
    <s v="YUNGAN TIXI ANA LUCIA"/>
    <n v="605351220"/>
    <n v="231000941"/>
    <s v="A"/>
    <m/>
    <n v="124.23"/>
    <s v="0.00"/>
    <s v="0.00"/>
    <s v="0.00"/>
    <s v="0.00"/>
    <s v="0.00"/>
    <s v="0.00"/>
    <x v="398"/>
    <x v="0"/>
    <x v="0"/>
    <s v="RIOBAMBA"/>
    <s v="CACHA (CAB EN MACHANGARA)"/>
    <x v="1"/>
    <x v="1"/>
    <x v="0"/>
  </r>
  <r>
    <n v="1000872"/>
    <s v="MATRIZ"/>
    <s v="REINOSO PAREDES ANTONIO ROGELIO"/>
    <n v="602228900"/>
    <n v="231000942"/>
    <s v="A"/>
    <m/>
    <n v="55"/>
    <s v="0.00"/>
    <s v="0.00"/>
    <s v="0.00"/>
    <s v="0.00"/>
    <s v="0.00"/>
    <s v="0.00"/>
    <x v="117"/>
    <x v="1"/>
    <x v="0"/>
    <s v="GUANO"/>
    <s v="SAN ANDRES"/>
    <x v="1"/>
    <x v="1"/>
    <x v="0"/>
  </r>
  <r>
    <n v="1000873"/>
    <s v="MATRIZ"/>
    <s v="MULLO ESTRELLA JOSE LUIS"/>
    <n v="1750406439"/>
    <n v="231000943"/>
    <s v="A"/>
    <m/>
    <n v="475"/>
    <s v="0.00"/>
    <s v="0.00"/>
    <s v="0.00"/>
    <s v="0.00"/>
    <s v="0.00"/>
    <s v="0.00"/>
    <x v="399"/>
    <x v="1"/>
    <x v="1"/>
    <s v="QUITO"/>
    <s v="COTOCOLLAO"/>
    <x v="0"/>
    <x v="1"/>
    <x v="1"/>
  </r>
  <r>
    <n v="1000874"/>
    <s v="MATRIZ"/>
    <s v="PRADO SALAZAR JULIA ELVIA"/>
    <n v="401128491"/>
    <n v="231000944"/>
    <s v="A"/>
    <m/>
    <n v="275"/>
    <s v="0.00"/>
    <s v="0.00"/>
    <s v="0.00"/>
    <s v="0.00"/>
    <s v="0.00"/>
    <s v="0.00"/>
    <x v="400"/>
    <x v="1"/>
    <x v="4"/>
    <s v="SAN PEDRO DE HUACA"/>
    <s v="HUACA"/>
    <x v="0"/>
    <x v="1"/>
    <x v="0"/>
  </r>
  <r>
    <n v="1000875"/>
    <s v="MATRIZ"/>
    <s v="CARRILLO CARRILLO MARIA MARGARITA"/>
    <n v="1721327284"/>
    <n v="231000945"/>
    <s v="A"/>
    <m/>
    <s v="1,315,00"/>
    <s v="0.00"/>
    <s v="0.00"/>
    <s v="0.00"/>
    <s v="0.00"/>
    <s v="0.00"/>
    <s v="0.00"/>
    <x v="401"/>
    <x v="0"/>
    <x v="0"/>
    <s v="RIOBAMBA"/>
    <s v="CACHA (CAB EN MACHANGARA)"/>
    <x v="1"/>
    <x v="0"/>
    <x v="0"/>
  </r>
  <r>
    <n v="1000876"/>
    <s v="MATRIZ"/>
    <s v="CHICAIZA SAYAY CRISTHIAN RUBEN"/>
    <n v="604586388"/>
    <n v="231000946"/>
    <s v="A"/>
    <m/>
    <n v="23"/>
    <s v="0.00"/>
    <s v="0.00"/>
    <s v="0.00"/>
    <s v="0.00"/>
    <s v="0.00"/>
    <s v="0.00"/>
    <x v="214"/>
    <x v="0"/>
    <x v="0"/>
    <s v="GUAMOTE"/>
    <s v="GUAMOTE"/>
    <x v="0"/>
    <x v="1"/>
    <x v="1"/>
  </r>
  <r>
    <n v="1000877"/>
    <s v="MATRIZ"/>
    <s v="HUARACA ÑAUÑAY DEYSI ELIZABETH"/>
    <n v="603956079"/>
    <n v="231000947"/>
    <s v="A"/>
    <m/>
    <n v="75"/>
    <s v="0.00"/>
    <s v="0.00"/>
    <s v="0.00"/>
    <s v="0.00"/>
    <s v="0.00"/>
    <s v="0.00"/>
    <x v="402"/>
    <x v="2"/>
    <x v="0"/>
    <s v="RIOBAMBA"/>
    <s v="VELASCO"/>
    <x v="0"/>
    <x v="1"/>
    <x v="0"/>
  </r>
  <r>
    <n v="1000878"/>
    <s v="MATRIZ"/>
    <s v="CARANQUI QUISHPI MARIA ROGELIA"/>
    <n v="604415562"/>
    <n v="231000948"/>
    <s v="A"/>
    <m/>
    <n v="212.5"/>
    <s v="0.00"/>
    <s v="0.00"/>
    <s v="0.00"/>
    <s v="0.00"/>
    <s v="0.00"/>
    <s v="0.00"/>
    <x v="403"/>
    <x v="0"/>
    <x v="0"/>
    <s v="GUAMOTE"/>
    <s v="GUAMOTE"/>
    <x v="0"/>
    <x v="0"/>
    <x v="0"/>
  </r>
  <r>
    <n v="1000880"/>
    <s v="MATRIZ"/>
    <s v="MOROCHO GUAIPACHA SEGUNDO DANIEL"/>
    <n v="1724519507"/>
    <n v="231000950"/>
    <s v="A"/>
    <m/>
    <n v="780"/>
    <s v="0.00"/>
    <s v="0.00"/>
    <s v="0.00"/>
    <s v="0.00"/>
    <s v="0.00"/>
    <s v="0.00"/>
    <x v="404"/>
    <x v="0"/>
    <x v="0"/>
    <s v="RIOBAMBA"/>
    <s v="CACHA (CAB EN MACHANGARA)"/>
    <x v="1"/>
    <x v="1"/>
    <x v="1"/>
  </r>
  <r>
    <n v="1000881"/>
    <s v="MATRIZ"/>
    <s v="YAGUACHI TENE PEDRO PABLO"/>
    <n v="1718069998"/>
    <n v="231000951"/>
    <s v="A"/>
    <m/>
    <s v="1,439,90"/>
    <s v="0.00"/>
    <s v="0.00"/>
    <s v="0.00"/>
    <s v="0.00"/>
    <s v="0.00"/>
    <s v="0.00"/>
    <x v="405"/>
    <x v="1"/>
    <x v="0"/>
    <s v="RIOBAMBA"/>
    <s v="PUNIN"/>
    <x v="1"/>
    <x v="0"/>
    <x v="1"/>
  </r>
  <r>
    <n v="1000882"/>
    <s v="MATRIZ"/>
    <s v="GUAMAN GUARANGA MARIA CECILIA"/>
    <n v="1718375908"/>
    <n v="231000952"/>
    <s v="A"/>
    <m/>
    <n v="415"/>
    <s v="0.00"/>
    <s v="0.00"/>
    <s v="0.00"/>
    <s v="0.00"/>
    <s v="0.00"/>
    <s v="0.00"/>
    <x v="406"/>
    <x v="1"/>
    <x v="0"/>
    <s v="RIOBAMBA"/>
    <s v="PUNIN"/>
    <x v="1"/>
    <x v="0"/>
    <x v="0"/>
  </r>
  <r>
    <n v="1000883"/>
    <s v="MATRIZ"/>
    <s v="MULLO PADILLA JOSE ANTONIO"/>
    <n v="1715364012"/>
    <n v="231000953"/>
    <s v="A"/>
    <m/>
    <n v="803.17"/>
    <s v="0.00"/>
    <s v="0.00"/>
    <s v="0.00"/>
    <s v="0.00"/>
    <s v="0.00"/>
    <s v="0.00"/>
    <x v="407"/>
    <x v="1"/>
    <x v="0"/>
    <s v="RIOBAMBA"/>
    <s v="YARUQUIES"/>
    <x v="0"/>
    <x v="1"/>
    <x v="1"/>
  </r>
  <r>
    <n v="1000884"/>
    <s v="MATRIZ"/>
    <s v="MOROCHO AGUAGALLO ANGEL RAMON"/>
    <n v="603006701"/>
    <n v="231000954"/>
    <s v="A"/>
    <m/>
    <n v="15"/>
    <s v="0.00"/>
    <s v="0.00"/>
    <s v="0.00"/>
    <s v="0.00"/>
    <s v="0.00"/>
    <s v="0.00"/>
    <x v="64"/>
    <x v="1"/>
    <x v="0"/>
    <s v="RIOBAMBA"/>
    <s v="YARUQUIES"/>
    <x v="0"/>
    <x v="0"/>
    <x v="1"/>
  </r>
  <r>
    <n v="1000885"/>
    <s v="MATRIZ"/>
    <s v="PARRAGA PARRAGA CARMEN JESSENIA"/>
    <n v="1720839289"/>
    <n v="231000955"/>
    <s v="A"/>
    <m/>
    <n v="15"/>
    <s v="0.00"/>
    <s v="0.00"/>
    <s v="0.00"/>
    <s v="0.00"/>
    <s v="0.00"/>
    <s v="0.00"/>
    <x v="64"/>
    <x v="0"/>
    <x v="13"/>
    <s v="EL CARMEN"/>
    <s v="EL CARMEN"/>
    <x v="0"/>
    <x v="1"/>
    <x v="0"/>
  </r>
  <r>
    <n v="1000886"/>
    <s v="MATRIZ"/>
    <s v="NUÑEZ GUALLASAMIN JAQUELINE PAOLA"/>
    <n v="1727682922"/>
    <n v="231000956"/>
    <s v="A"/>
    <m/>
    <n v="115"/>
    <s v="0.00"/>
    <s v="0.00"/>
    <s v="0.00"/>
    <s v="0.00"/>
    <s v="0.00"/>
    <s v="0.00"/>
    <x v="141"/>
    <x v="1"/>
    <x v="1"/>
    <s v="QUITO"/>
    <s v="CONOCOTO"/>
    <x v="1"/>
    <x v="1"/>
    <x v="0"/>
  </r>
  <r>
    <n v="1000887"/>
    <s v="MATRIZ"/>
    <s v="HUILCA ALVAREZ MARIA SOLEDAD"/>
    <n v="602923658"/>
    <n v="231000957"/>
    <s v="A"/>
    <m/>
    <n v="15"/>
    <s v="0.00"/>
    <s v="0.00"/>
    <s v="0.00"/>
    <s v="0.00"/>
    <s v="0.00"/>
    <s v="0.00"/>
    <x v="64"/>
    <x v="4"/>
    <x v="0"/>
    <s v="GUANO"/>
    <s v="EL ROSARIO"/>
    <x v="1"/>
    <x v="1"/>
    <x v="0"/>
  </r>
  <r>
    <n v="1000888"/>
    <s v="MATRIZ"/>
    <s v="SOTO CAIZAGUANO MARIA ROSARIO"/>
    <n v="1710463207"/>
    <n v="231000958"/>
    <s v="A"/>
    <m/>
    <n v="15"/>
    <s v="0.00"/>
    <s v="0.00"/>
    <s v="0.00"/>
    <s v="0.00"/>
    <s v="0.00"/>
    <s v="0.00"/>
    <x v="64"/>
    <x v="1"/>
    <x v="2"/>
    <s v="GUARANDA"/>
    <s v="FACUNDO VELA"/>
    <x v="1"/>
    <x v="1"/>
    <x v="0"/>
  </r>
  <r>
    <n v="1000889"/>
    <s v="MATRIZ"/>
    <s v="BENALCAZAR ANDRAMUÑO ESTEFANIA ALEXANDRA "/>
    <n v="604455469"/>
    <n v="231000959"/>
    <s v="A"/>
    <m/>
    <n v="25.25"/>
    <s v="0.00"/>
    <s v="0.00"/>
    <s v="0.00"/>
    <s v="0.00"/>
    <s v="0.00"/>
    <s v="0.00"/>
    <x v="408"/>
    <x v="0"/>
    <x v="0"/>
    <s v="RIOBAMBA"/>
    <s v="VELOZ"/>
    <x v="0"/>
    <x v="1"/>
    <x v="0"/>
  </r>
  <r>
    <n v="1000890"/>
    <s v="MATRIZ"/>
    <s v="RONDAL TITUAÑA SEGUNDO MARCELO"/>
    <n v="1709899296"/>
    <n v="231000960"/>
    <s v="A"/>
    <m/>
    <n v="49.88"/>
    <s v="0.00"/>
    <s v="0.00"/>
    <s v="0.00"/>
    <s v="0.00"/>
    <s v="0.00"/>
    <s v="0.00"/>
    <x v="409"/>
    <x v="1"/>
    <x v="1"/>
    <s v="QUITO"/>
    <s v="COCHAPAMBA"/>
    <x v="1"/>
    <x v="1"/>
    <x v="1"/>
  </r>
  <r>
    <n v="1000891"/>
    <s v="MATRIZ"/>
    <s v="VALDEZ TASAMBAY MARTIN ."/>
    <n v="1712847852"/>
    <n v="231001365"/>
    <s v="A"/>
    <m/>
    <n v="445"/>
    <s v="0.00"/>
    <s v="0.00"/>
    <s v="0.00"/>
    <s v="0.00"/>
    <s v="0.00"/>
    <s v="0.00"/>
    <x v="410"/>
    <x v="0"/>
    <x v="0"/>
    <s v="RIOBAMBA"/>
    <s v="LIZARZABURU"/>
    <x v="0"/>
    <x v="0"/>
    <x v="1"/>
  </r>
  <r>
    <n v="1000893"/>
    <s v="MATRIZ"/>
    <s v="CUENCA FARINANGO GERMANIA DEL ROCIO"/>
    <n v="1710515576"/>
    <n v="231000962"/>
    <s v="A"/>
    <m/>
    <n v="45"/>
    <s v="0.00"/>
    <s v="0.00"/>
    <s v="0.00"/>
    <s v="0.00"/>
    <s v="0.00"/>
    <s v="0.00"/>
    <x v="80"/>
    <x v="0"/>
    <x v="1"/>
    <s v="QUITO"/>
    <s v="COTOCOLLAO"/>
    <x v="0"/>
    <x v="1"/>
    <x v="0"/>
  </r>
  <r>
    <n v="1000894"/>
    <s v="MATRIZ"/>
    <s v="QUISHPE GUANOLEMA MARIA ELIZABETH"/>
    <n v="603147679"/>
    <n v="231000963"/>
    <s v="A"/>
    <m/>
    <n v="5.19"/>
    <s v="0.00"/>
    <s v="0.00"/>
    <s v="0.00"/>
    <s v="0.00"/>
    <s v="0.00"/>
    <s v="0.00"/>
    <x v="411"/>
    <x v="1"/>
    <x v="0"/>
    <s v="COLTA"/>
    <s v="COLUMBE"/>
    <x v="1"/>
    <x v="0"/>
    <x v="0"/>
  </r>
  <r>
    <n v="1000895"/>
    <s v="MATRIZ"/>
    <s v="ZAPATA PULITA KARINA ALEXANDRA"/>
    <n v="1717514747"/>
    <n v="231000964"/>
    <s v="A"/>
    <m/>
    <n v="35"/>
    <s v="0.00"/>
    <s v="0.00"/>
    <s v="0.00"/>
    <s v="0.00"/>
    <s v="0.00"/>
    <s v="0.00"/>
    <x v="314"/>
    <x v="2"/>
    <x v="1"/>
    <s v="QUITO"/>
    <s v="COTOCOLLAO"/>
    <x v="0"/>
    <x v="1"/>
    <x v="0"/>
  </r>
  <r>
    <n v="1000896"/>
    <s v="MATRIZ"/>
    <s v="REA PAGUAY ANAIS PILAR"/>
    <n v="604849638"/>
    <n v="231000965"/>
    <s v="A"/>
    <m/>
    <n v="15"/>
    <s v="0.00"/>
    <s v="0.00"/>
    <s v="0.00"/>
    <s v="0.00"/>
    <s v="0.00"/>
    <s v="0.00"/>
    <x v="64"/>
    <x v="0"/>
    <x v="0"/>
    <s v="RIOBAMBA"/>
    <s v="VELOZ"/>
    <x v="0"/>
    <x v="1"/>
    <x v="0"/>
  </r>
  <r>
    <n v="1000897"/>
    <s v="MATRIZ"/>
    <s v="OTAVALO LOPEZ ISAAC BENJAMIN"/>
    <n v="1003847611"/>
    <n v="231000966"/>
    <s v="A"/>
    <m/>
    <n v="36.1"/>
    <s v="0.00"/>
    <s v="0.00"/>
    <s v="0.00"/>
    <s v="0.00"/>
    <s v="0.00"/>
    <s v="0.00"/>
    <x v="412"/>
    <x v="1"/>
    <x v="10"/>
    <s v="OTAVALO"/>
    <s v="SAN RAFAEL"/>
    <x v="1"/>
    <x v="0"/>
    <x v="1"/>
  </r>
  <r>
    <n v="1000898"/>
    <s v="MATRIZ"/>
    <s v="NUÑEZ GUALLASAMIN WILLIAM PAUL"/>
    <n v="1721850434"/>
    <n v="231000967"/>
    <s v="A"/>
    <m/>
    <n v="161.84"/>
    <s v="0.00"/>
    <s v="0.00"/>
    <s v="0.00"/>
    <s v="0.00"/>
    <s v="0.00"/>
    <s v="0.00"/>
    <x v="413"/>
    <x v="1"/>
    <x v="1"/>
    <s v="QUITO"/>
    <s v="SAN BLAS"/>
    <x v="0"/>
    <x v="1"/>
    <x v="1"/>
  </r>
  <r>
    <n v="1000899"/>
    <s v="MATRIZ"/>
    <s v="URQUIZO AUQUILLA JUANA ."/>
    <n v="1716242746"/>
    <n v="231000968"/>
    <s v="A"/>
    <m/>
    <n v="0.5"/>
    <s v="0.00"/>
    <s v="0.00"/>
    <s v="0.00"/>
    <s v="0.00"/>
    <s v="0.00"/>
    <s v="0.00"/>
    <x v="196"/>
    <x v="1"/>
    <x v="1"/>
    <s v="QUITO"/>
    <s v="COTOCOLLAO"/>
    <x v="0"/>
    <x v="0"/>
    <x v="0"/>
  </r>
  <r>
    <n v="1000900"/>
    <s v="MATRIZ"/>
    <s v="MOSQUERA ORTIZ JUAN SEBASTIAN"/>
    <n v="1756739353"/>
    <n v="231000969"/>
    <s v="A"/>
    <m/>
    <n v="375.5"/>
    <s v="0.00"/>
    <s v="0.00"/>
    <s v="0.00"/>
    <s v="0.00"/>
    <s v="0.00"/>
    <s v="0.00"/>
    <x v="414"/>
    <x v="0"/>
    <x v="1"/>
    <s v="QUITO"/>
    <s v="CENTRO HISTORICO"/>
    <x v="0"/>
    <x v="1"/>
    <x v="1"/>
  </r>
  <r>
    <n v="1000901"/>
    <s v="MATRIZ"/>
    <s v="ROBALINO PEREZ ERIKA ALEXANDRA"/>
    <n v="1717556003"/>
    <n v="231000970"/>
    <s v="A"/>
    <m/>
    <n v="182"/>
    <s v="0.00"/>
    <s v="0.00"/>
    <s v="0.00"/>
    <s v="0.00"/>
    <s v="0.00"/>
    <s v="0.00"/>
    <x v="415"/>
    <x v="1"/>
    <x v="1"/>
    <s v="QUITO"/>
    <s v="POMASQUI"/>
    <x v="1"/>
    <x v="1"/>
    <x v="0"/>
  </r>
  <r>
    <n v="1000902"/>
    <s v="MATRIZ"/>
    <s v="CUSQUILLO CUSQUILLO FLOR GRIMANESA"/>
    <n v="603342031"/>
    <n v="231000971"/>
    <s v="A"/>
    <m/>
    <n v="15"/>
    <s v="0.00"/>
    <s v="0.00"/>
    <s v="0.00"/>
    <s v="0.00"/>
    <s v="0.00"/>
    <s v="0.00"/>
    <x v="64"/>
    <x v="5"/>
    <x v="0"/>
    <s v="GUANO"/>
    <s v="LA MATRIZ"/>
    <x v="0"/>
    <x v="0"/>
    <x v="0"/>
  </r>
  <r>
    <n v="1000903"/>
    <s v="MATRIZ"/>
    <s v="CONCHAMBAY QUIMBIAMBA CARLOS DAVID"/>
    <n v="1720871118"/>
    <n v="231000972"/>
    <s v="A"/>
    <m/>
    <n v="6"/>
    <s v="0.00"/>
    <s v="0.00"/>
    <s v="0.00"/>
    <s v="0.00"/>
    <s v="0.00"/>
    <s v="0.00"/>
    <x v="159"/>
    <x v="0"/>
    <x v="1"/>
    <s v="QUITO"/>
    <s v="COTOCOLLAO"/>
    <x v="0"/>
    <x v="0"/>
    <x v="1"/>
  </r>
  <r>
    <n v="1000904"/>
    <s v="MATRIZ"/>
    <s v="BUÑAY CUNDURI MICHELLE ESTEFANIA"/>
    <n v="1729241859"/>
    <n v="231000973"/>
    <s v="A"/>
    <m/>
    <n v="1"/>
    <s v="0.00"/>
    <s v="0.00"/>
    <s v="0.00"/>
    <s v="0.00"/>
    <s v="0.00"/>
    <s v="0.00"/>
    <x v="157"/>
    <x v="0"/>
    <x v="1"/>
    <s v="QUITO"/>
    <s v="COTOCOLLAO"/>
    <x v="0"/>
    <x v="1"/>
    <x v="0"/>
  </r>
  <r>
    <n v="1000905"/>
    <s v="MATRIZ"/>
    <s v="YUMICEBA YUNGAN MYRIAN JANNETH"/>
    <n v="1753405594"/>
    <n v="231000974"/>
    <s v="A"/>
    <m/>
    <n v="15"/>
    <s v="0.00"/>
    <s v="0.00"/>
    <s v="0.00"/>
    <s v="0.00"/>
    <s v="0.00"/>
    <s v="0.00"/>
    <x v="64"/>
    <x v="5"/>
    <x v="0"/>
    <s v="RIOBAMBA"/>
    <s v="CACHA (CAB EN MACHANGARA)"/>
    <x v="1"/>
    <x v="0"/>
    <x v="0"/>
  </r>
  <r>
    <n v="1000907"/>
    <s v="MATRIZ"/>
    <s v="FARINANGO COLLAGUAZO EDISON GEOVANNY"/>
    <n v="1724800386"/>
    <n v="231000975"/>
    <s v="A"/>
    <m/>
    <n v="15"/>
    <s v="0.00"/>
    <s v="0.00"/>
    <s v="0.00"/>
    <s v="0.00"/>
    <s v="0.00"/>
    <s v="0.00"/>
    <x v="64"/>
    <x v="0"/>
    <x v="1"/>
    <s v="QUITO"/>
    <s v="SAN ANTONIO"/>
    <x v="1"/>
    <x v="1"/>
    <x v="1"/>
  </r>
  <r>
    <n v="1000908"/>
    <s v="MATRIZ"/>
    <s v="MIQUINGA CAIZA JULIO CESAR"/>
    <n v="1722868567"/>
    <n v="231000976"/>
    <s v="A"/>
    <m/>
    <n v="25"/>
    <s v="0.00"/>
    <s v="0.00"/>
    <s v="0.00"/>
    <s v="0.00"/>
    <s v="0.00"/>
    <s v="0.00"/>
    <x v="333"/>
    <x v="0"/>
    <x v="1"/>
    <s v="QUITO"/>
    <s v="SAN ANTONIO"/>
    <x v="1"/>
    <x v="1"/>
    <x v="1"/>
  </r>
  <r>
    <n v="1000909"/>
    <s v="MATRIZ"/>
    <s v="GUERRA BELTRAN LUIS ALFONSO"/>
    <n v="1719366534"/>
    <n v="231000977"/>
    <s v="A"/>
    <m/>
    <n v="15"/>
    <s v="0.00"/>
    <s v="0.00"/>
    <s v="0.00"/>
    <s v="0.00"/>
    <s v="0.00"/>
    <s v="0.00"/>
    <x v="64"/>
    <x v="2"/>
    <x v="1"/>
    <s v="QUITO"/>
    <s v="SAN BLAS"/>
    <x v="0"/>
    <x v="1"/>
    <x v="1"/>
  </r>
  <r>
    <n v="1000910"/>
    <s v="MATRIZ"/>
    <s v="VALDEZ TAZAMBAY SEGUNDO MARCO"/>
    <n v="1703803831"/>
    <n v="231000978"/>
    <s v="A"/>
    <m/>
    <n v="65"/>
    <s v="0.00"/>
    <s v="0.00"/>
    <s v="0.00"/>
    <s v="0.00"/>
    <s v="0.00"/>
    <s v="0.00"/>
    <x v="177"/>
    <x v="1"/>
    <x v="0"/>
    <s v="RIOBAMBA"/>
    <s v="YARUQUIES"/>
    <x v="0"/>
    <x v="0"/>
    <x v="1"/>
  </r>
  <r>
    <n v="1000911"/>
    <s v="MATRIZ"/>
    <s v="URQUIZO PADILLA LUIS MIGUEL"/>
    <n v="1750456517"/>
    <n v="231000979"/>
    <s v="A"/>
    <m/>
    <n v="21.2"/>
    <s v="0.00"/>
    <s v="0.00"/>
    <s v="0.00"/>
    <s v="0.00"/>
    <s v="0.00"/>
    <s v="0.00"/>
    <x v="416"/>
    <x v="1"/>
    <x v="0"/>
    <s v="RIOBAMBA"/>
    <s v="CACHA (CAB EN MACHANGARA)"/>
    <x v="1"/>
    <x v="0"/>
    <x v="1"/>
  </r>
  <r>
    <n v="1000912"/>
    <s v="MATRIZ"/>
    <s v="ÑAMO JANETA CRISTIAN DAVID"/>
    <n v="1726284803"/>
    <n v="231000980"/>
    <s v="A"/>
    <m/>
    <n v="15"/>
    <s v="0.00"/>
    <s v="0.00"/>
    <s v="0.00"/>
    <s v="0.00"/>
    <s v="0.00"/>
    <s v="0.00"/>
    <x v="64"/>
    <x v="0"/>
    <x v="1"/>
    <s v="QUITO"/>
    <s v="CHILLOGALLO"/>
    <x v="0"/>
    <x v="0"/>
    <x v="1"/>
  </r>
  <r>
    <n v="1000913"/>
    <s v="MATRIZ"/>
    <s v="CAIVE ROLDAN MARIA PETRONA"/>
    <n v="1721414090"/>
    <n v="231000981"/>
    <s v="A"/>
    <m/>
    <n v="73"/>
    <s v="0.00"/>
    <s v="0.00"/>
    <s v="0.00"/>
    <s v="0.00"/>
    <s v="0.00"/>
    <s v="0.00"/>
    <x v="417"/>
    <x v="1"/>
    <x v="0"/>
    <s v="RIOBAMBA"/>
    <s v="PUNIN"/>
    <x v="1"/>
    <x v="0"/>
    <x v="0"/>
  </r>
  <r>
    <n v="1000914"/>
    <s v="MATRIZ"/>
    <s v="GUAMAN TAPUY FABRICIO DANIEL"/>
    <n v="1751494558"/>
    <n v="231000982"/>
    <s v="A"/>
    <m/>
    <n v="35"/>
    <s v="0.00"/>
    <s v="0.00"/>
    <s v="0.00"/>
    <s v="0.00"/>
    <s v="0.00"/>
    <s v="0.00"/>
    <x v="314"/>
    <x v="0"/>
    <x v="1"/>
    <s v="QUITO"/>
    <s v="SAN BLAS"/>
    <x v="0"/>
    <x v="1"/>
    <x v="1"/>
  </r>
  <r>
    <n v="1000915"/>
    <s v="MATRIZ"/>
    <s v="YAPO OLALLA ELVIA LUCILA"/>
    <n v="1703615151"/>
    <n v="231000983"/>
    <s v="A"/>
    <m/>
    <n v="515"/>
    <s v="0.00"/>
    <s v="0.00"/>
    <s v="0.00"/>
    <s v="0.00"/>
    <s v="0.00"/>
    <s v="0.00"/>
    <x v="418"/>
    <x v="1"/>
    <x v="1"/>
    <s v="QUITO"/>
    <s v="IÑAQUITO"/>
    <x v="0"/>
    <x v="1"/>
    <x v="0"/>
  </r>
  <r>
    <n v="1000916"/>
    <s v="MATRIZ"/>
    <s v="TUQUERRES CHUQUIN JUANA MARIA"/>
    <n v="1002987780"/>
    <n v="231000984"/>
    <s v="A"/>
    <m/>
    <n v="55"/>
    <s v="0.00"/>
    <s v="0.00"/>
    <s v="0.00"/>
    <s v="0.00"/>
    <s v="0.00"/>
    <s v="0.00"/>
    <x v="117"/>
    <x v="1"/>
    <x v="10"/>
    <s v="IBARRA"/>
    <s v="CARANQUI"/>
    <x v="0"/>
    <x v="0"/>
    <x v="0"/>
  </r>
  <r>
    <n v="1000917"/>
    <s v="MATRIZ"/>
    <s v="SHIGUANGO ALVARADO SILVIA JOSEFINA"/>
    <n v="1500857352"/>
    <n v="231000985"/>
    <s v="A"/>
    <m/>
    <n v="27.5"/>
    <s v="0.00"/>
    <s v="0.00"/>
    <s v="0.00"/>
    <s v="0.00"/>
    <s v="0.00"/>
    <s v="0.00"/>
    <x v="419"/>
    <x v="0"/>
    <x v="16"/>
    <s v="TENA"/>
    <s v="TENA"/>
    <x v="0"/>
    <x v="1"/>
    <x v="0"/>
  </r>
  <r>
    <n v="1000918"/>
    <s v="MATRIZ"/>
    <s v="TOHABANDA JUELA MARTHA ISABEL"/>
    <n v="1722125174"/>
    <n v="231000986"/>
    <s v="A"/>
    <m/>
    <n v="215"/>
    <s v="0.00"/>
    <s v="0.00"/>
    <s v="0.00"/>
    <s v="0.00"/>
    <s v="0.00"/>
    <s v="0.00"/>
    <x v="366"/>
    <x v="0"/>
    <x v="0"/>
    <s v="RIOBAMBA"/>
    <s v="CACHA (CAB EN MACHANGARA)"/>
    <x v="1"/>
    <x v="0"/>
    <x v="0"/>
  </r>
  <r>
    <n v="1000919"/>
    <s v="MATRIZ"/>
    <s v="URQUIZO YUNGAN SARA NELLY"/>
    <n v="1725418477"/>
    <n v="231000987"/>
    <s v="A"/>
    <m/>
    <n v="5"/>
    <s v="0.00"/>
    <s v="0.00"/>
    <s v="0.00"/>
    <s v="0.00"/>
    <s v="0.00"/>
    <s v="0.00"/>
    <x v="135"/>
    <x v="0"/>
    <x v="1"/>
    <s v="QUITO"/>
    <s v="COTOCOLLAO"/>
    <x v="0"/>
    <x v="0"/>
    <x v="0"/>
  </r>
  <r>
    <n v="1000920"/>
    <s v="MATRIZ"/>
    <s v="CARRILLO GUILCAREMA JOSE RODRIGO"/>
    <n v="604420893"/>
    <n v="231000988"/>
    <s v="A"/>
    <m/>
    <n v="215"/>
    <s v="0.00"/>
    <s v="0.00"/>
    <s v="0.00"/>
    <s v="0.00"/>
    <s v="0.00"/>
    <s v="0.00"/>
    <x v="366"/>
    <x v="1"/>
    <x v="0"/>
    <s v="RIOBAMBA"/>
    <s v="CACHA (CAB EN MACHANGARA)"/>
    <x v="1"/>
    <x v="0"/>
    <x v="1"/>
  </r>
  <r>
    <n v="1000921"/>
    <s v="MATRIZ"/>
    <s v="URQUIZO PADILLA MARIA MANUELA"/>
    <n v="1720492881"/>
    <n v="231000989"/>
    <s v="A"/>
    <m/>
    <n v="15"/>
    <s v="0.00"/>
    <s v="0.00"/>
    <s v="0.00"/>
    <s v="0.00"/>
    <s v="0.00"/>
    <s v="0.00"/>
    <x v="64"/>
    <x v="1"/>
    <x v="0"/>
    <s v="RIOBAMBA"/>
    <s v="CACHA (CAB EN MACHANGARA)"/>
    <x v="1"/>
    <x v="0"/>
    <x v="0"/>
  </r>
  <r>
    <n v="1000922"/>
    <s v="MATRIZ"/>
    <s v="DUCHI USHCA LOURDES MORAIMA "/>
    <n v="604137877"/>
    <n v="231000990"/>
    <s v="A"/>
    <m/>
    <n v="28.5"/>
    <s v="0.00"/>
    <s v="0.00"/>
    <s v="0.00"/>
    <s v="0.00"/>
    <s v="0.00"/>
    <s v="0.00"/>
    <x v="420"/>
    <x v="3"/>
    <x v="0"/>
    <s v="GUANO"/>
    <s v="SAN ANDRES"/>
    <x v="1"/>
    <x v="1"/>
    <x v="0"/>
  </r>
  <r>
    <n v="1000924"/>
    <s v="MATRIZ"/>
    <s v="MORALES MORALES DIEGO JOHNY"/>
    <n v="1723733497"/>
    <n v="231000992"/>
    <s v="A"/>
    <m/>
    <n v="11.5"/>
    <s v="0.00"/>
    <s v="0.00"/>
    <s v="0.00"/>
    <s v="0.00"/>
    <s v="0.00"/>
    <s v="0.00"/>
    <x v="421"/>
    <x v="0"/>
    <x v="1"/>
    <s v="QUITO"/>
    <s v="COTOCOLLAO"/>
    <x v="0"/>
    <x v="1"/>
    <x v="1"/>
  </r>
  <r>
    <n v="1000925"/>
    <s v="MATRIZ"/>
    <s v="EGUEZ GUERRA RICARDO ANDRES"/>
    <n v="1720231412"/>
    <n v="231000994"/>
    <s v="A"/>
    <m/>
    <n v="210"/>
    <s v="0.00"/>
    <s v="0.00"/>
    <s v="0.00"/>
    <s v="0.00"/>
    <s v="0.00"/>
    <s v="0.00"/>
    <x v="350"/>
    <x v="0"/>
    <x v="1"/>
    <s v="QUITO"/>
    <s v="CHIMBACALLE"/>
    <x v="0"/>
    <x v="1"/>
    <x v="1"/>
  </r>
  <r>
    <n v="1000927"/>
    <s v="MATRIZ"/>
    <s v="GUAYPACHA BUÑAY CRISTHIAN DAVID"/>
    <n v="1725522989"/>
    <n v="231000995"/>
    <s v="A"/>
    <m/>
    <n v="40"/>
    <s v="0.00"/>
    <s v="0.00"/>
    <s v="0.00"/>
    <s v="0.00"/>
    <s v="0.00"/>
    <s v="0.00"/>
    <x v="85"/>
    <x v="3"/>
    <x v="1"/>
    <s v="QUITO"/>
    <s v="CHILLOGALLO"/>
    <x v="0"/>
    <x v="1"/>
    <x v="1"/>
  </r>
  <r>
    <n v="1000928"/>
    <s v="MATRIZ"/>
    <s v="BUÑAY ROLDAN MARIA ESPERANZA"/>
    <n v="1717474231"/>
    <n v="231000996"/>
    <s v="A"/>
    <m/>
    <n v="15"/>
    <s v="0.00"/>
    <s v="0.00"/>
    <s v="0.00"/>
    <s v="0.00"/>
    <s v="0.00"/>
    <s v="0.00"/>
    <x v="64"/>
    <x v="3"/>
    <x v="1"/>
    <s v="QUITO"/>
    <s v="EL QUINCHE"/>
    <x v="1"/>
    <x v="0"/>
    <x v="0"/>
  </r>
  <r>
    <n v="1000929"/>
    <s v="MATRIZ"/>
    <s v="VITERI MUÑOZ SORAYA ELIZABETH"/>
    <n v="1710462043"/>
    <n v="231000997"/>
    <s v="A"/>
    <m/>
    <n v="55"/>
    <s v="0.00"/>
    <s v="0.00"/>
    <s v="0.00"/>
    <s v="0.00"/>
    <s v="0.00"/>
    <s v="0.00"/>
    <x v="117"/>
    <x v="2"/>
    <x v="1"/>
    <s v="QUITO"/>
    <s v="LA MAGDALENA"/>
    <x v="0"/>
    <x v="1"/>
    <x v="0"/>
  </r>
  <r>
    <n v="1000930"/>
    <s v="MATRIZ"/>
    <s v="CHACHA VELASTEGUI EDITH ALEXANDRA"/>
    <n v="605181270"/>
    <n v="231000999"/>
    <s v="A"/>
    <m/>
    <n v="15"/>
    <s v="0.00"/>
    <s v="0.00"/>
    <s v="0.00"/>
    <s v="0.00"/>
    <s v="0.00"/>
    <s v="0.00"/>
    <x v="64"/>
    <x v="0"/>
    <x v="0"/>
    <s v="GUANO"/>
    <s v="LA MATRIZ"/>
    <x v="0"/>
    <x v="1"/>
    <x v="0"/>
  </r>
  <r>
    <n v="1000932"/>
    <s v="MATRIZ"/>
    <s v="AUQUILLA GUARACA SEGUNDO JOSE"/>
    <n v="604165209"/>
    <n v="231001000"/>
    <s v="A"/>
    <m/>
    <n v="15"/>
    <s v="0.00"/>
    <s v="0.00"/>
    <s v="0.00"/>
    <s v="0.00"/>
    <s v="0.00"/>
    <s v="0.00"/>
    <x v="64"/>
    <x v="3"/>
    <x v="0"/>
    <s v="RIOBAMBA"/>
    <s v="CACHA (CAB EN MACHANGARA)"/>
    <x v="1"/>
    <x v="1"/>
    <x v="0"/>
  </r>
  <r>
    <n v="1000933"/>
    <s v="MATRIZ"/>
    <s v="CUMIÑA VACACELA MARIA CASIMIRA"/>
    <n v="1714906201"/>
    <n v="231001001"/>
    <s v="A"/>
    <m/>
    <n v="15"/>
    <s v="0.00"/>
    <s v="0.00"/>
    <s v="0.00"/>
    <s v="0.00"/>
    <s v="0.00"/>
    <s v="0.00"/>
    <x v="64"/>
    <x v="3"/>
    <x v="1"/>
    <s v="QUITO"/>
    <s v="COTOCOLLAO"/>
    <x v="0"/>
    <x v="1"/>
    <x v="0"/>
  </r>
  <r>
    <n v="1000934"/>
    <s v="MATRIZ"/>
    <s v="COLLAGUAZO CAIZA OLGA ."/>
    <n v="1714979737"/>
    <n v="231001002"/>
    <s v="A"/>
    <m/>
    <n v="15"/>
    <s v="0.00"/>
    <s v="0.00"/>
    <s v="0.00"/>
    <s v="0.00"/>
    <s v="0.00"/>
    <s v="0.00"/>
    <x v="64"/>
    <x v="3"/>
    <x v="1"/>
    <s v="QUITO"/>
    <s v="SAN ANTONIO"/>
    <x v="1"/>
    <x v="1"/>
    <x v="0"/>
  </r>
  <r>
    <n v="1000935"/>
    <s v="MATRIZ"/>
    <s v="PASTUÑA CUCHIPARTE MARIA FABIOLA"/>
    <n v="503143836"/>
    <n v="231001003"/>
    <s v="A"/>
    <m/>
    <n v="92.57"/>
    <s v="0.00"/>
    <s v="0.00"/>
    <s v="0.00"/>
    <s v="0.00"/>
    <s v="0.00"/>
    <s v="0.00"/>
    <x v="422"/>
    <x v="0"/>
    <x v="11"/>
    <s v="PUJILI"/>
    <s v="ZUMBAHUA"/>
    <x v="1"/>
    <x v="0"/>
    <x v="0"/>
  </r>
  <r>
    <n v="1000936"/>
    <s v="MATRIZ"/>
    <s v="URQUIZO HUILCAREMA ANA ELENA"/>
    <n v="1752497857"/>
    <n v="231001004"/>
    <s v="A"/>
    <m/>
    <n v="2"/>
    <s v="0.00"/>
    <s v="0.00"/>
    <s v="0.00"/>
    <s v="0.00"/>
    <s v="0.00"/>
    <s v="0.00"/>
    <x v="145"/>
    <x v="5"/>
    <x v="1"/>
    <s v="QUITO"/>
    <s v="COTOCOLLAO"/>
    <x v="0"/>
    <x v="0"/>
    <x v="0"/>
  </r>
  <r>
    <n v="1000937"/>
    <s v="MATRIZ"/>
    <s v="PADILLA LEMACHE JORGE RAUL"/>
    <n v="1717926131"/>
    <n v="231001005"/>
    <s v="A"/>
    <m/>
    <n v="70"/>
    <s v="0.00"/>
    <s v="0.00"/>
    <s v="0.00"/>
    <s v="0.00"/>
    <s v="0.00"/>
    <s v="0.00"/>
    <x v="287"/>
    <x v="3"/>
    <x v="0"/>
    <s v="RIOBAMBA"/>
    <s v="CACHA (CAB EN MACHANGARA)"/>
    <x v="1"/>
    <x v="1"/>
    <x v="1"/>
  </r>
  <r>
    <n v="1000938"/>
    <s v="MATRIZ"/>
    <s v="SANCHEZ PILLAJO LILIANA ELIZABETH"/>
    <n v="1726050204"/>
    <n v="231001006"/>
    <s v="A"/>
    <m/>
    <n v="372.8"/>
    <s v="0.00"/>
    <s v="0.00"/>
    <s v="0.00"/>
    <s v="0.00"/>
    <s v="0.00"/>
    <s v="0.00"/>
    <x v="423"/>
    <x v="3"/>
    <x v="1"/>
    <s v="QUITO"/>
    <s v="COTOCOLLAO"/>
    <x v="0"/>
    <x v="1"/>
    <x v="0"/>
  </r>
  <r>
    <n v="1000940"/>
    <s v="MATRIZ"/>
    <s v="CAISAGUANO TOAQUIZA ANDRES ."/>
    <n v="502574072"/>
    <n v="231001008"/>
    <s v="A"/>
    <m/>
    <n v="275"/>
    <s v="0.00"/>
    <s v="0.00"/>
    <s v="0.00"/>
    <s v="0.00"/>
    <s v="0.00"/>
    <s v="0.00"/>
    <x v="400"/>
    <x v="1"/>
    <x v="11"/>
    <s v="PUJILI"/>
    <s v="GUANGAJE"/>
    <x v="1"/>
    <x v="0"/>
    <x v="0"/>
  </r>
  <r>
    <n v="1000941"/>
    <s v="MATRIZ"/>
    <s v="MOROCHO GUAIPACHA ANA LUCIA"/>
    <n v="1724519499"/>
    <n v="231001009"/>
    <s v="A"/>
    <m/>
    <n v="15"/>
    <s v="0.00"/>
    <s v="0.00"/>
    <s v="0.00"/>
    <s v="0.00"/>
    <s v="0.00"/>
    <s v="0.00"/>
    <x v="64"/>
    <x v="0"/>
    <x v="0"/>
    <s v="RIOBAMBA"/>
    <s v="CACHA (CAB EN MACHANGARA)"/>
    <x v="1"/>
    <x v="0"/>
    <x v="0"/>
  </r>
  <r>
    <n v="1000942"/>
    <s v="MATRIZ"/>
    <s v="URQUIZO PADILLA JUAN MANUEL"/>
    <n v="1721472049"/>
    <n v="231001010"/>
    <s v="A"/>
    <m/>
    <n v="98.25"/>
    <s v="0.00"/>
    <s v="0.00"/>
    <s v="0.00"/>
    <s v="0.00"/>
    <s v="0.00"/>
    <s v="0.00"/>
    <x v="424"/>
    <x v="3"/>
    <x v="0"/>
    <s v="RIOBAMBA"/>
    <s v="CACHA (CAB EN MACHANGARA)"/>
    <x v="1"/>
    <x v="1"/>
    <x v="1"/>
  </r>
  <r>
    <n v="1000943"/>
    <s v="MATRIZ"/>
    <s v="MULLO PADILLA JUAN SEGUNDO"/>
    <n v="1715363972"/>
    <n v="231001011"/>
    <s v="A"/>
    <m/>
    <n v="215"/>
    <s v="0.00"/>
    <s v="0.00"/>
    <s v="0.00"/>
    <s v="0.00"/>
    <s v="0.00"/>
    <s v="0.00"/>
    <x v="366"/>
    <x v="0"/>
    <x v="0"/>
    <s v="RIOBAMBA"/>
    <s v="YARUQUIES"/>
    <x v="0"/>
    <x v="1"/>
    <x v="1"/>
  </r>
  <r>
    <n v="1000944"/>
    <s v="MATRIZ"/>
    <s v="UNAUCHO CHANALUISA BERTHA ENCARNACION"/>
    <n v="1717170391"/>
    <n v="231001012"/>
    <s v="A"/>
    <m/>
    <n v="515"/>
    <s v="0.00"/>
    <s v="0.00"/>
    <s v="0.00"/>
    <s v="0.00"/>
    <s v="0.00"/>
    <s v="0.00"/>
    <x v="418"/>
    <x v="1"/>
    <x v="11"/>
    <s v="SAQUISILI"/>
    <s v="SAQUISILI"/>
    <x v="0"/>
    <x v="1"/>
    <x v="0"/>
  </r>
  <r>
    <n v="1000945"/>
    <s v="MATRIZ"/>
    <s v="CUICHAN YAPO TANIA ALEXANDRA"/>
    <n v="1712381613"/>
    <n v="231001015"/>
    <s v="A"/>
    <m/>
    <n v="215"/>
    <s v="0.00"/>
    <s v="0.00"/>
    <s v="0.00"/>
    <s v="0.00"/>
    <s v="0.00"/>
    <s v="0.00"/>
    <x v="366"/>
    <x v="0"/>
    <x v="1"/>
    <s v="QUITO"/>
    <s v="COTOCOLLAO"/>
    <x v="0"/>
    <x v="1"/>
    <x v="0"/>
  </r>
  <r>
    <n v="1000946"/>
    <s v="MATRIZ"/>
    <s v="VEGA AIDA SUSANA"/>
    <n v="500628912"/>
    <n v="231001016"/>
    <s v="A"/>
    <m/>
    <n v="15"/>
    <s v="0.00"/>
    <s v="0.00"/>
    <s v="0.00"/>
    <s v="0.00"/>
    <s v="0.00"/>
    <s v="0.00"/>
    <x v="64"/>
    <x v="1"/>
    <x v="11"/>
    <s v="SALCEDO"/>
    <s v="SAN MIGUEL"/>
    <x v="0"/>
    <x v="1"/>
    <x v="0"/>
  </r>
  <r>
    <n v="1000947"/>
    <s v="MATRIZ"/>
    <s v="CHICAIZA TENESACA BLANCA ROCIO"/>
    <n v="605815620"/>
    <n v="231001017"/>
    <s v="A"/>
    <m/>
    <n v="15"/>
    <s v="0.00"/>
    <s v="0.00"/>
    <s v="0.00"/>
    <s v="0.00"/>
    <s v="0.00"/>
    <s v="0.00"/>
    <x v="64"/>
    <x v="2"/>
    <x v="0"/>
    <s v="RIOBAMBA"/>
    <s v="YARUQUIES"/>
    <x v="0"/>
    <x v="1"/>
    <x v="0"/>
  </r>
  <r>
    <n v="1000948"/>
    <s v="MATRIZ"/>
    <s v="LADINO CASTILLO EDISON OSWALDO"/>
    <n v="1711540078"/>
    <n v="231001018"/>
    <s v="A"/>
    <m/>
    <n v="31"/>
    <s v="0.00"/>
    <s v="0.00"/>
    <s v="0.00"/>
    <s v="0.00"/>
    <s v="0.00"/>
    <s v="0.00"/>
    <x v="425"/>
    <x v="3"/>
    <x v="2"/>
    <s v="GUARANDA"/>
    <s v="GABRIEL IGNACIO VEINTIMILLA"/>
    <x v="0"/>
    <x v="1"/>
    <x v="0"/>
  </r>
  <r>
    <n v="1000949"/>
    <s v="MATRIZ"/>
    <s v="SILVA LLERENA JOHANNA CRISTINA"/>
    <n v="605458496"/>
    <n v="231001019"/>
    <s v="A"/>
    <m/>
    <n v="15"/>
    <s v="0.00"/>
    <s v="0.00"/>
    <s v="0.00"/>
    <s v="0.00"/>
    <s v="0.00"/>
    <s v="0.00"/>
    <x v="64"/>
    <x v="2"/>
    <x v="0"/>
    <s v="RIOBAMBA"/>
    <s v="VELASCO"/>
    <x v="0"/>
    <x v="1"/>
    <x v="0"/>
  </r>
  <r>
    <n v="1000950"/>
    <s v="MATRIZ"/>
    <s v="TIGASI CHUGCHILAN LUIS ANGEL"/>
    <n v="503849937"/>
    <n v="231001020"/>
    <s v="A"/>
    <m/>
    <n v="25"/>
    <s v="0.00"/>
    <s v="0.00"/>
    <s v="0.00"/>
    <s v="0.00"/>
    <s v="0.00"/>
    <s v="0.00"/>
    <x v="333"/>
    <x v="1"/>
    <x v="1"/>
    <s v="QUITO"/>
    <s v="LA ARGELIA"/>
    <x v="0"/>
    <x v="0"/>
    <x v="1"/>
  </r>
  <r>
    <n v="1000951"/>
    <s v="MATRIZ"/>
    <s v="GUAIPACHA YUMICEBA RODRIGO FAUSTO"/>
    <n v="1724459902"/>
    <n v="231001021"/>
    <s v="A"/>
    <m/>
    <n v="15"/>
    <s v="0.00"/>
    <s v="0.00"/>
    <s v="0.00"/>
    <s v="0.00"/>
    <s v="0.00"/>
    <s v="0.00"/>
    <x v="64"/>
    <x v="3"/>
    <x v="1"/>
    <s v="QUITO"/>
    <s v="CHILLOGALLO"/>
    <x v="0"/>
    <x v="1"/>
    <x v="0"/>
  </r>
  <r>
    <n v="1000952"/>
    <s v="MATRIZ"/>
    <s v="CHERRES BARAJAS JHOANA GUADALUPE"/>
    <n v="1756181069"/>
    <n v="231001022"/>
    <s v="A"/>
    <m/>
    <n v="15"/>
    <s v="0.00"/>
    <s v="0.00"/>
    <s v="0.00"/>
    <s v="0.00"/>
    <s v="0.00"/>
    <s v="0.00"/>
    <x v="64"/>
    <x v="0"/>
    <x v="1"/>
    <s v="QUITO"/>
    <s v="SAN BARTOLO"/>
    <x v="0"/>
    <x v="1"/>
    <x v="0"/>
  </r>
  <r>
    <n v="1000953"/>
    <s v="MATRIZ"/>
    <s v="VACACELA SINALUISA GLORIA ALEXANDRA"/>
    <n v="605775501"/>
    <n v="231001023"/>
    <s v="A"/>
    <m/>
    <n v="15"/>
    <s v="0.00"/>
    <s v="0.00"/>
    <s v="0.00"/>
    <s v="0.00"/>
    <s v="0.00"/>
    <s v="0.00"/>
    <x v="64"/>
    <x v="0"/>
    <x v="0"/>
    <s v="RIOBAMBA"/>
    <s v="CACHA (CAB EN MACHANGARA)"/>
    <x v="1"/>
    <x v="0"/>
    <x v="0"/>
  </r>
  <r>
    <n v="1000954"/>
    <s v="MATRIZ"/>
    <s v="VACACELA TASAMBAY PEDRO "/>
    <n v="601499577"/>
    <n v="231001024"/>
    <s v="A"/>
    <m/>
    <n v="40"/>
    <s v="0.00"/>
    <s v="0.00"/>
    <s v="0.00"/>
    <s v="0.00"/>
    <s v="0.00"/>
    <s v="0.00"/>
    <x v="85"/>
    <x v="3"/>
    <x v="0"/>
    <s v="RIOBAMBA"/>
    <s v="LIZARZABURU"/>
    <x v="0"/>
    <x v="0"/>
    <x v="1"/>
  </r>
  <r>
    <n v="1000955"/>
    <s v="MATRIZ"/>
    <s v="GARCIA TOABANDA MIGUEL ALEXANDER"/>
    <n v="605141282"/>
    <n v="231001025"/>
    <s v="A"/>
    <m/>
    <n v="115"/>
    <s v="0.00"/>
    <s v="0.00"/>
    <s v="0.00"/>
    <s v="0.00"/>
    <s v="0.00"/>
    <s v="0.00"/>
    <x v="141"/>
    <x v="0"/>
    <x v="0"/>
    <s v="RIOBAMBA"/>
    <s v="VELOZ"/>
    <x v="0"/>
    <x v="1"/>
    <x v="1"/>
  </r>
  <r>
    <n v="1000956"/>
    <s v="MATRIZ"/>
    <s v="URQUIZO TIXI ANGEL GEOVANNY"/>
    <n v="606305696"/>
    <n v="231001026"/>
    <s v="A"/>
    <m/>
    <n v="22.5"/>
    <s v="0.00"/>
    <s v="0.00"/>
    <s v="0.00"/>
    <s v="0.00"/>
    <s v="0.00"/>
    <s v="0.00"/>
    <x v="242"/>
    <x v="1"/>
    <x v="1"/>
    <s v="QUITO"/>
    <s v="CARCELEN"/>
    <x v="0"/>
    <x v="0"/>
    <x v="1"/>
  </r>
  <r>
    <n v="1000958"/>
    <s v="MATRIZ"/>
    <s v="MONTES MEJIAS ARGELIO JESUS"/>
    <n v="1756793822"/>
    <n v="231001028"/>
    <s v="A"/>
    <m/>
    <n v="75"/>
    <s v="0.00"/>
    <s v="0.00"/>
    <s v="0.00"/>
    <s v="0.00"/>
    <s v="0.00"/>
    <s v="0.00"/>
    <x v="402"/>
    <x v="2"/>
    <x v="1"/>
    <s v="QUITO"/>
    <s v="COMITE DEL PUEBLO"/>
    <x v="0"/>
    <x v="3"/>
    <x v="1"/>
  </r>
  <r>
    <n v="1000959"/>
    <s v="MATRIZ"/>
    <s v="AIGAJE YAPO NANCY ALEXANDRA"/>
    <n v="1717278061"/>
    <n v="231001029"/>
    <s v="A"/>
    <m/>
    <n v="15"/>
    <s v="0.00"/>
    <s v="0.00"/>
    <s v="0.00"/>
    <s v="0.00"/>
    <s v="0.00"/>
    <s v="0.00"/>
    <x v="64"/>
    <x v="1"/>
    <x v="1"/>
    <s v="QUITO"/>
    <s v="SAN BARTOLO"/>
    <x v="0"/>
    <x v="1"/>
    <x v="0"/>
  </r>
  <r>
    <n v="1000960"/>
    <s v="MATRIZ"/>
    <s v="CHILENA CHIMBORAZO JESSICA VERONICA"/>
    <n v="1724541220"/>
    <n v="231001030"/>
    <s v="A"/>
    <m/>
    <n v="15"/>
    <s v="0.00"/>
    <s v="0.00"/>
    <s v="0.00"/>
    <s v="0.00"/>
    <s v="0.00"/>
    <s v="0.00"/>
    <x v="64"/>
    <x v="3"/>
    <x v="2"/>
    <s v="GUARANDA"/>
    <s v="JULIO E. MORENO (CATANAHUAN GRANDE)"/>
    <x v="1"/>
    <x v="1"/>
    <x v="0"/>
  </r>
  <r>
    <n v="1000961"/>
    <s v="MATRIZ"/>
    <s v="CORONEL PILCO BRYAN ALONSO"/>
    <n v="604832246"/>
    <n v="231001031"/>
    <s v="A"/>
    <m/>
    <n v="37.5"/>
    <s v="0.00"/>
    <s v="0.00"/>
    <s v="0.00"/>
    <s v="0.00"/>
    <s v="0.00"/>
    <s v="0.00"/>
    <x v="316"/>
    <x v="2"/>
    <x v="0"/>
    <s v="RIOBAMBA"/>
    <s v="LIZARZABURU"/>
    <x v="0"/>
    <x v="1"/>
    <x v="1"/>
  </r>
  <r>
    <n v="1000962"/>
    <s v="MATRIZ"/>
    <s v="TIXILEMA TOALOMBO VICENTE ."/>
    <n v="200425064"/>
    <n v="231001032"/>
    <s v="A"/>
    <m/>
    <n v="15"/>
    <s v="0.00"/>
    <s v="0.00"/>
    <s v="0.00"/>
    <s v="0.00"/>
    <s v="0.00"/>
    <s v="0.00"/>
    <x v="64"/>
    <x v="3"/>
    <x v="2"/>
    <s v="GUARANDA"/>
    <s v="SIMIATUG"/>
    <x v="1"/>
    <x v="1"/>
    <x v="1"/>
  </r>
  <r>
    <n v="1000963"/>
    <s v="MATRIZ"/>
    <s v="GUAMAN HUARACA JAVIER JOSE"/>
    <n v="954652558"/>
    <n v="231001033"/>
    <s v="A"/>
    <m/>
    <n v="15"/>
    <s v="0.00"/>
    <s v="0.00"/>
    <s v="0.00"/>
    <s v="0.00"/>
    <s v="0.00"/>
    <s v="0.00"/>
    <x v="64"/>
    <x v="0"/>
    <x v="5"/>
    <s v="GUAYAQUIL"/>
    <s v="TARQUI"/>
    <x v="1"/>
    <x v="1"/>
    <x v="1"/>
  </r>
  <r>
    <n v="1000964"/>
    <s v="MATRIZ"/>
    <s v="RAMIREZ . MARCO ANGEL"/>
    <n v="1801781020"/>
    <n v="231001034"/>
    <s v="A"/>
    <m/>
    <n v="15"/>
    <s v="0.00"/>
    <s v="0.00"/>
    <s v="0.00"/>
    <s v="0.00"/>
    <s v="0.00"/>
    <s v="0.00"/>
    <x v="64"/>
    <x v="1"/>
    <x v="3"/>
    <s v="AMBATO"/>
    <s v="PISHILATA"/>
    <x v="0"/>
    <x v="1"/>
    <x v="1"/>
  </r>
  <r>
    <n v="1000965"/>
    <s v="MATRIZ"/>
    <s v="BARAJA VEGA JHOFRE ."/>
    <n v="550581102"/>
    <n v="231001035"/>
    <s v="A"/>
    <m/>
    <n v="15"/>
    <s v="0.00"/>
    <s v="0.00"/>
    <s v="0.00"/>
    <s v="0.00"/>
    <s v="0.00"/>
    <s v="0.00"/>
    <x v="64"/>
    <x v="0"/>
    <x v="11"/>
    <s v="PUJILI"/>
    <s v="PUJILI"/>
    <x v="0"/>
    <x v="0"/>
    <x v="0"/>
  </r>
  <r>
    <n v="1000966"/>
    <s v="MATRIZ"/>
    <s v="URQUIZO GUARACA LUIS GABRIEL"/>
    <n v="1716453459"/>
    <n v="231001036"/>
    <s v="A"/>
    <m/>
    <n v="43.88"/>
    <s v="0.00"/>
    <s v="0.00"/>
    <s v="0.00"/>
    <s v="0.00"/>
    <s v="0.00"/>
    <s v="0.00"/>
    <x v="426"/>
    <x v="1"/>
    <x v="0"/>
    <s v="RIOBAMBA"/>
    <s v="CACHA (CAB EN MACHANGARA)"/>
    <x v="1"/>
    <x v="0"/>
    <x v="1"/>
  </r>
  <r>
    <n v="1000967"/>
    <s v="MATRIZ"/>
    <s v="PEREZ TENELEMA DAVID ABEL"/>
    <n v="605541101"/>
    <n v="231001037"/>
    <s v="A"/>
    <m/>
    <n v="15"/>
    <s v="0.00"/>
    <s v="0.00"/>
    <s v="0.00"/>
    <s v="0.00"/>
    <s v="0.00"/>
    <s v="0.00"/>
    <x v="64"/>
    <x v="1"/>
    <x v="0"/>
    <s v="RIOBAMBA"/>
    <s v="PUNIN"/>
    <x v="1"/>
    <x v="0"/>
    <x v="1"/>
  </r>
  <r>
    <n v="1000968"/>
    <s v="MATRIZ"/>
    <s v="NARVAEZ HERRERA JENNY PATRICIA"/>
    <n v="1720041944"/>
    <n v="231001038"/>
    <s v="A"/>
    <m/>
    <n v="18"/>
    <s v="0.00"/>
    <s v="0.00"/>
    <s v="0.00"/>
    <s v="0.00"/>
    <s v="0.00"/>
    <s v="0.00"/>
    <x v="300"/>
    <x v="1"/>
    <x v="1"/>
    <s v="QUITO"/>
    <s v="LA CONCEPCION"/>
    <x v="0"/>
    <x v="1"/>
    <x v="0"/>
  </r>
  <r>
    <n v="1000969"/>
    <s v="MATRIZ"/>
    <s v="ROLDAN PACA LUIS ALBERTO"/>
    <n v="1718138256"/>
    <n v="231001039"/>
    <s v="A"/>
    <m/>
    <n v="225"/>
    <s v="0.00"/>
    <s v="0.00"/>
    <s v="0.00"/>
    <s v="0.00"/>
    <s v="0.00"/>
    <s v="0.00"/>
    <x v="427"/>
    <x v="1"/>
    <x v="0"/>
    <s v="GUAMOTE"/>
    <s v="PALMIRA"/>
    <x v="1"/>
    <x v="0"/>
    <x v="0"/>
  </r>
  <r>
    <n v="1000970"/>
    <s v="MATRIZ"/>
    <s v="ÑACATA SINAILIN MARIA HORTENCIA"/>
    <n v="1703474963"/>
    <n v="231001040"/>
    <s v="A"/>
    <m/>
    <n v="21.25"/>
    <s v="0.00"/>
    <s v="0.00"/>
    <s v="0.00"/>
    <s v="0.00"/>
    <s v="0.00"/>
    <s v="0.00"/>
    <x v="91"/>
    <x v="1"/>
    <x v="1"/>
    <s v="QUITO"/>
    <s v="COTOCOLLAO"/>
    <x v="0"/>
    <x v="1"/>
    <x v="0"/>
  </r>
  <r>
    <n v="1000971"/>
    <s v="MATRIZ"/>
    <s v="URQUIZO HUILCAREMA EDWIN FERNANDO "/>
    <n v="1720523016"/>
    <n v="231001041"/>
    <s v="A"/>
    <m/>
    <n v="40"/>
    <s v="0.00"/>
    <s v="0.00"/>
    <s v="0.00"/>
    <s v="0.00"/>
    <s v="0.00"/>
    <s v="0.00"/>
    <x v="85"/>
    <x v="0"/>
    <x v="0"/>
    <s v="RIOBAMBA"/>
    <s v="CACHA (CAB EN MACHANGARA)"/>
    <x v="1"/>
    <x v="0"/>
    <x v="1"/>
  </r>
  <r>
    <n v="1000972"/>
    <s v="MATRIZ"/>
    <s v="NISPERUZA DOMINGUEZ DENISSE AITANA"/>
    <n v="650849045"/>
    <n v="231001042"/>
    <s v="A"/>
    <m/>
    <n v="3"/>
    <s v="0.00"/>
    <s v="0.00"/>
    <s v="0.00"/>
    <s v="0.00"/>
    <s v="0.00"/>
    <s v="0.00"/>
    <x v="191"/>
    <x v="3"/>
    <x v="0"/>
    <s v="RIOBAMBA"/>
    <s v="LIZARZABURU"/>
    <x v="0"/>
    <x v="1"/>
    <x v="0"/>
  </r>
  <r>
    <n v="1000973"/>
    <s v="MATRIZ"/>
    <s v="PEÑAFIEL GUEVARA VIVIANA ELIZABETH"/>
    <n v="603384926"/>
    <n v="231001043"/>
    <s v="A"/>
    <m/>
    <n v="215"/>
    <s v="0.00"/>
    <s v="0.00"/>
    <s v="0.00"/>
    <s v="0.00"/>
    <s v="0.00"/>
    <s v="0.00"/>
    <x v="366"/>
    <x v="2"/>
    <x v="12"/>
    <s v="CUENCA"/>
    <s v="HUAYNACAPAC"/>
    <x v="0"/>
    <x v="1"/>
    <x v="0"/>
  </r>
  <r>
    <n v="1000974"/>
    <s v="MATRIZ"/>
    <s v="COOPERATIVA DE AHORRO Y CREDITO SURANGAY LTDA"/>
    <n v="1891707610001"/>
    <n v="231001843"/>
    <s v="A"/>
    <m/>
    <s v="5,000,00"/>
    <s v="0.00"/>
    <s v="0.00"/>
    <s v="0.00"/>
    <s v="0.00"/>
    <s v="0.00"/>
    <s v="0.00"/>
    <x v="428"/>
    <x v="3"/>
    <x v="3"/>
    <s v="SAN PEDRO DE PELILEO"/>
    <s v="GUAMBALO"/>
    <x v="1"/>
    <x v="1"/>
    <x v="0"/>
  </r>
  <r>
    <n v="1000975"/>
    <s v="MATRIZ"/>
    <s v="TIXI URQUIZO ISAIAS TOMAS"/>
    <n v="1725346405"/>
    <n v="231001044"/>
    <s v="A"/>
    <m/>
    <n v="15"/>
    <s v="0.00"/>
    <s v="0.00"/>
    <s v="0.00"/>
    <s v="0.00"/>
    <s v="0.00"/>
    <s v="0.00"/>
    <x v="64"/>
    <x v="3"/>
    <x v="1"/>
    <s v="QUITO"/>
    <s v="COCHAPAMBA"/>
    <x v="1"/>
    <x v="1"/>
    <x v="1"/>
  </r>
  <r>
    <n v="1000976"/>
    <s v="MATRIZ"/>
    <s v="ALVARADO ZUMBA MIRIAM ROCIO"/>
    <n v="603183229"/>
    <n v="231001045"/>
    <s v="A"/>
    <m/>
    <n v="15"/>
    <s v="0.00"/>
    <s v="0.00"/>
    <s v="0.00"/>
    <s v="0.00"/>
    <s v="0.00"/>
    <s v="0.00"/>
    <x v="64"/>
    <x v="0"/>
    <x v="0"/>
    <s v="GUANO"/>
    <s v="LA PROVIDENCIA"/>
    <x v="1"/>
    <x v="1"/>
    <x v="0"/>
  </r>
  <r>
    <n v="1000977"/>
    <s v="MATRIZ"/>
    <s v="FELIX PERREÑO MARCIA BEATRIZ"/>
    <n v="1703929685"/>
    <n v="231001046"/>
    <s v="A"/>
    <m/>
    <n v="15"/>
    <s v="0.00"/>
    <s v="0.00"/>
    <s v="0.00"/>
    <s v="0.00"/>
    <s v="0.00"/>
    <s v="0.00"/>
    <x v="64"/>
    <x v="3"/>
    <x v="1"/>
    <s v="QUITO"/>
    <s v="CARCELEN"/>
    <x v="0"/>
    <x v="1"/>
    <x v="0"/>
  </r>
  <r>
    <n v="1000978"/>
    <s v="MATRIZ"/>
    <s v="LANCHIMBA CASPI NESTOR ."/>
    <n v="1707039721"/>
    <n v="231001047"/>
    <s v="A"/>
    <m/>
    <n v="2"/>
    <s v="0.00"/>
    <s v="0.00"/>
    <s v="0.00"/>
    <s v="0.00"/>
    <s v="0.00"/>
    <s v="0.00"/>
    <x v="145"/>
    <x v="1"/>
    <x v="1"/>
    <s v="QUITO"/>
    <s v="EL QUINCHE"/>
    <x v="1"/>
    <x v="0"/>
    <x v="0"/>
  </r>
  <r>
    <n v="1000980"/>
    <s v="MATRIZ"/>
    <s v="URQUIZO TIXI LUZ CLARA"/>
    <n v="1750246009"/>
    <n v="231001049"/>
    <s v="A"/>
    <m/>
    <n v="15"/>
    <s v="0.00"/>
    <s v="0.00"/>
    <s v="0.00"/>
    <s v="0.00"/>
    <s v="0.00"/>
    <s v="0.00"/>
    <x v="64"/>
    <x v="0"/>
    <x v="1"/>
    <s v="QUITO"/>
    <s v="LLANO CHICO"/>
    <x v="1"/>
    <x v="1"/>
    <x v="0"/>
  </r>
  <r>
    <n v="1000981"/>
    <s v="MATRIZ"/>
    <s v="CARRILLO SINALUISA MARIA CECILIA"/>
    <n v="604472142"/>
    <n v="231001050"/>
    <s v="A"/>
    <m/>
    <n v="15"/>
    <s v="0.00"/>
    <s v="0.00"/>
    <s v="0.00"/>
    <s v="0.00"/>
    <s v="0.00"/>
    <s v="0.00"/>
    <x v="64"/>
    <x v="1"/>
    <x v="0"/>
    <s v="RIOBAMBA"/>
    <s v="YARUQUIES"/>
    <x v="0"/>
    <x v="0"/>
    <x v="0"/>
  </r>
  <r>
    <n v="1000982"/>
    <s v="MATRIZ"/>
    <s v="ROLDAN PACA MARIA DOLORES"/>
    <n v="603824103"/>
    <n v="231001051"/>
    <s v="A"/>
    <m/>
    <n v="167"/>
    <s v="0.00"/>
    <s v="0.00"/>
    <s v="0.00"/>
    <s v="0.00"/>
    <s v="0.00"/>
    <s v="0.00"/>
    <x v="429"/>
    <x v="1"/>
    <x v="0"/>
    <s v="GUAMOTE"/>
    <s v="PALMIRA"/>
    <x v="1"/>
    <x v="0"/>
    <x v="0"/>
  </r>
  <r>
    <n v="1000983"/>
    <s v="MATRIZ"/>
    <s v="SANCHEZ SANCHEZ JORGE JOSELITO"/>
    <n v="201179389"/>
    <n v="231001052"/>
    <s v="A"/>
    <m/>
    <n v="15"/>
    <s v="0.00"/>
    <s v="0.00"/>
    <s v="0.00"/>
    <s v="0.00"/>
    <s v="0.00"/>
    <s v="0.00"/>
    <x v="64"/>
    <x v="0"/>
    <x v="2"/>
    <s v="SAN MIGUEL"/>
    <s v="SAN PABLO (SAN PABLO DE ATENAS)"/>
    <x v="1"/>
    <x v="0"/>
    <x v="1"/>
  </r>
  <r>
    <n v="1000984"/>
    <s v="MATRIZ"/>
    <s v="LEGARDA HINOJOSA ESTEFANO ALEXANDER"/>
    <n v="1723872261"/>
    <n v="231001053"/>
    <s v="A"/>
    <m/>
    <n v="54"/>
    <s v="0.00"/>
    <s v="0.00"/>
    <s v="0.00"/>
    <s v="0.00"/>
    <s v="0.00"/>
    <s v="0.00"/>
    <x v="182"/>
    <x v="0"/>
    <x v="1"/>
    <s v="QUITO"/>
    <s v="ELOY ALFARO"/>
    <x v="1"/>
    <x v="1"/>
    <x v="1"/>
  </r>
  <r>
    <n v="1000985"/>
    <s v="MATRIZ"/>
    <s v="ORTEGA CUICHAN NATASHA JASLENE"/>
    <n v="1758358392"/>
    <n v="231001054"/>
    <s v="A"/>
    <m/>
    <n v="1"/>
    <s v="0.00"/>
    <s v="0.00"/>
    <s v="0.00"/>
    <s v="0.00"/>
    <s v="0.00"/>
    <s v="0.00"/>
    <x v="157"/>
    <x v="1"/>
    <x v="1"/>
    <s v="QUITO"/>
    <s v="COTOCOLLAO"/>
    <x v="0"/>
    <x v="1"/>
    <x v="0"/>
  </r>
  <r>
    <n v="1000986"/>
    <s v="MATRIZ"/>
    <s v="CHICAIZA MORALES MARIA JUANA"/>
    <n v="603693490"/>
    <n v="231001055"/>
    <s v="A"/>
    <m/>
    <n v="2"/>
    <s v="0.00"/>
    <s v="0.00"/>
    <s v="0.00"/>
    <s v="0.00"/>
    <s v="0.00"/>
    <s v="0.00"/>
    <x v="145"/>
    <x v="1"/>
    <x v="0"/>
    <s v="COLTA"/>
    <s v="COLUMBE"/>
    <x v="1"/>
    <x v="0"/>
    <x v="0"/>
  </r>
  <r>
    <n v="1000987"/>
    <s v="MATRIZ"/>
    <s v="YUNGAN GUAMAN BLANCA VERONICA"/>
    <n v="604012070"/>
    <n v="231001056"/>
    <s v="A"/>
    <m/>
    <n v="77.069999999999993"/>
    <s v="0.00"/>
    <s v="0.00"/>
    <s v="0.00"/>
    <s v="0.00"/>
    <s v="0.00"/>
    <s v="0.00"/>
    <x v="430"/>
    <x v="2"/>
    <x v="0"/>
    <s v="RIOBAMBA"/>
    <s v="VELOZ"/>
    <x v="0"/>
    <x v="0"/>
    <x v="0"/>
  </r>
  <r>
    <n v="1000988"/>
    <s v="MATRIZ"/>
    <s v="SANCHEZ GARCIA ALBA CUMANDA"/>
    <n v="602583494"/>
    <n v="231001057"/>
    <s v="A"/>
    <m/>
    <n v="19.95"/>
    <s v="0.00"/>
    <s v="0.00"/>
    <s v="0.00"/>
    <s v="0.00"/>
    <s v="0.00"/>
    <s v="0.00"/>
    <x v="431"/>
    <x v="3"/>
    <x v="0"/>
    <s v="RIOBAMBA"/>
    <s v="LIZARZABURU"/>
    <x v="0"/>
    <x v="1"/>
    <x v="0"/>
  </r>
  <r>
    <n v="1000989"/>
    <s v="MATRIZ"/>
    <s v="RIVERA ULLAGUARI EFRAIN MARINO"/>
    <n v="1102897582"/>
    <n v="231001058"/>
    <s v="A"/>
    <m/>
    <n v="252"/>
    <s v="0.00"/>
    <s v="0.00"/>
    <s v="0.00"/>
    <s v="0.00"/>
    <s v="0.00"/>
    <s v="0.00"/>
    <x v="432"/>
    <x v="0"/>
    <x v="9"/>
    <s v="PALTAS"/>
    <s v="CATACOCHA"/>
    <x v="0"/>
    <x v="0"/>
    <x v="0"/>
  </r>
  <r>
    <n v="1000990"/>
    <s v="MATRIZ"/>
    <s v="VALDEZ VALDEZ MARIA ROSALIA"/>
    <n v="1724723323"/>
    <n v="231001059"/>
    <s v="A"/>
    <m/>
    <n v="280"/>
    <s v="0.00"/>
    <s v="0.00"/>
    <s v="0.00"/>
    <s v="0.00"/>
    <s v="0.00"/>
    <s v="0.00"/>
    <x v="376"/>
    <x v="0"/>
    <x v="0"/>
    <s v="RIOBAMBA"/>
    <s v="CACHA (CAB EN MACHANGARA)"/>
    <x v="1"/>
    <x v="0"/>
    <x v="0"/>
  </r>
  <r>
    <n v="1000991"/>
    <s v="MATRIZ"/>
    <s v="URQUIZO ARIAS JERYK AARON"/>
    <n v="1758052037"/>
    <n v="231001060"/>
    <s v="A"/>
    <m/>
    <n v="7"/>
    <s v="0.00"/>
    <s v="0.00"/>
    <s v="0.00"/>
    <s v="0.00"/>
    <s v="0.00"/>
    <s v="0.00"/>
    <x v="267"/>
    <x v="1"/>
    <x v="1"/>
    <s v="QUITO"/>
    <s v="KENNEDY"/>
    <x v="0"/>
    <x v="0"/>
    <x v="0"/>
  </r>
  <r>
    <n v="1000992"/>
    <s v="MATRIZ"/>
    <s v="URQUIZO GUARACA SEGUNDO JOSE"/>
    <n v="1727172155"/>
    <n v="231001061"/>
    <s v="A"/>
    <m/>
    <n v="15"/>
    <s v="0.00"/>
    <s v="0.00"/>
    <s v="0.00"/>
    <s v="0.00"/>
    <s v="0.00"/>
    <s v="0.00"/>
    <x v="64"/>
    <x v="1"/>
    <x v="0"/>
    <s v="RIOBAMBA"/>
    <s v="CACHA (CAB EN MACHANGARA)"/>
    <x v="1"/>
    <x v="0"/>
    <x v="1"/>
  </r>
  <r>
    <n v="1000993"/>
    <s v="MATRIZ"/>
    <s v="FERNANDEZ FERNANDEZ ROSA MARIA "/>
    <n v="605149897"/>
    <n v="231001062"/>
    <s v="A"/>
    <m/>
    <n v="15"/>
    <s v="0.00"/>
    <s v="0.00"/>
    <s v="0.00"/>
    <s v="0.00"/>
    <s v="0.00"/>
    <s v="0.00"/>
    <x v="64"/>
    <x v="0"/>
    <x v="0"/>
    <s v="COLTA"/>
    <s v="CAJABAMBA"/>
    <x v="0"/>
    <x v="0"/>
    <x v="0"/>
  </r>
  <r>
    <n v="1000994"/>
    <s v="MATRIZ"/>
    <s v="TOMAREMA GUALAN EDGAR PATRICIO"/>
    <n v="1721820817"/>
    <n v="231001063"/>
    <s v="A"/>
    <m/>
    <n v="115"/>
    <s v="0.00"/>
    <s v="0.00"/>
    <s v="0.00"/>
    <s v="0.00"/>
    <s v="0.00"/>
    <s v="0.00"/>
    <x v="141"/>
    <x v="1"/>
    <x v="1"/>
    <s v="QUITO"/>
    <s v="EL BATAN"/>
    <x v="0"/>
    <x v="1"/>
    <x v="0"/>
  </r>
  <r>
    <n v="1000995"/>
    <s v="MATRIZ"/>
    <s v="MOROCHO SINCHE MARGARITA "/>
    <n v="601844046"/>
    <n v="231001064"/>
    <s v="A"/>
    <m/>
    <n v="15"/>
    <s v="0.00"/>
    <s v="0.00"/>
    <s v="0.00"/>
    <s v="0.00"/>
    <s v="0.00"/>
    <s v="0.00"/>
    <x v="64"/>
    <x v="1"/>
    <x v="0"/>
    <s v="RIOBAMBA"/>
    <s v="YARUQUIES"/>
    <x v="0"/>
    <x v="0"/>
    <x v="0"/>
  </r>
  <r>
    <n v="1000996"/>
    <s v="MATRIZ"/>
    <s v="GUISHA YUMISIVA LUIS FERNANDO"/>
    <n v="201773561"/>
    <n v="231001065"/>
    <s v="A"/>
    <m/>
    <n v="155"/>
    <s v="0.00"/>
    <s v="0.00"/>
    <s v="0.00"/>
    <s v="0.00"/>
    <s v="0.00"/>
    <s v="0.00"/>
    <x v="393"/>
    <x v="1"/>
    <x v="2"/>
    <s v="GUARANDA"/>
    <s v="GABRIEL IGNACIO VEINTIMILLA"/>
    <x v="0"/>
    <x v="0"/>
    <x v="1"/>
  </r>
  <r>
    <n v="1000997"/>
    <s v="MATRIZ"/>
    <s v="GUAMAN CAGUANO DANIEL SEGUNDO"/>
    <n v="1716347164"/>
    <n v="231001066"/>
    <s v="A"/>
    <m/>
    <n v="45"/>
    <s v="0.00"/>
    <s v="0.00"/>
    <s v="0.00"/>
    <s v="0.00"/>
    <s v="0.00"/>
    <s v="0.00"/>
    <x v="80"/>
    <x v="1"/>
    <x v="17"/>
    <s v="MACHALA"/>
    <s v="MACHALA"/>
    <x v="0"/>
    <x v="1"/>
    <x v="1"/>
  </r>
  <r>
    <n v="1000998"/>
    <s v="MATRIZ"/>
    <s v="NIAMA ÑAMA LUIS FERNANDO"/>
    <n v="604267856"/>
    <n v="231001067"/>
    <s v="A"/>
    <m/>
    <n v="43.75"/>
    <s v="0.00"/>
    <s v="0.00"/>
    <s v="0.00"/>
    <s v="0.00"/>
    <s v="0.00"/>
    <s v="0.00"/>
    <x v="115"/>
    <x v="1"/>
    <x v="0"/>
    <s v="RIOBAMBA"/>
    <s v="CACHA (CAB EN MACHANGARA)"/>
    <x v="1"/>
    <x v="0"/>
    <x v="1"/>
  </r>
  <r>
    <n v="1000999"/>
    <s v="MATRIZ"/>
    <s v="RUIZ SINCHI JOSE "/>
    <n v="602198186"/>
    <n v="231001068"/>
    <s v="A"/>
    <m/>
    <n v="15"/>
    <s v="0.00"/>
    <s v="0.00"/>
    <s v="0.00"/>
    <s v="0.00"/>
    <s v="0.00"/>
    <s v="0.00"/>
    <x v="64"/>
    <x v="1"/>
    <x v="0"/>
    <s v="RIOBAMBA"/>
    <s v="YARUQUIES"/>
    <x v="0"/>
    <x v="0"/>
    <x v="1"/>
  </r>
  <r>
    <n v="1001000"/>
    <s v="MATRIZ"/>
    <s v="MORALES ALLAN MARIA JUANA"/>
    <n v="1706508403"/>
    <n v="231001069"/>
    <s v="A"/>
    <m/>
    <n v="52.79"/>
    <s v="0.00"/>
    <s v="0.00"/>
    <s v="0.00"/>
    <s v="0.00"/>
    <s v="0.00"/>
    <s v="0.00"/>
    <x v="433"/>
    <x v="1"/>
    <x v="1"/>
    <s v="QUITO"/>
    <s v="LA LIBERTAD"/>
    <x v="1"/>
    <x v="1"/>
    <x v="0"/>
  </r>
  <r>
    <n v="1001001"/>
    <s v="MATRIZ"/>
    <s v="DIAZ QUINATOA MICHAEL DAVID"/>
    <n v="1751060292"/>
    <n v="231001070"/>
    <s v="A"/>
    <m/>
    <n v="84.44"/>
    <s v="0.00"/>
    <s v="0.00"/>
    <s v="0.00"/>
    <s v="0.00"/>
    <s v="0.00"/>
    <s v="0.00"/>
    <x v="434"/>
    <x v="0"/>
    <x v="1"/>
    <s v="QUITO"/>
    <s v="POMASQUI"/>
    <x v="1"/>
    <x v="1"/>
    <x v="1"/>
  </r>
  <r>
    <n v="1001003"/>
    <s v="MATRIZ"/>
    <s v="TIERRA VILEMA NORA YAJAIRA"/>
    <n v="604786533"/>
    <n v="231001072"/>
    <s v="A"/>
    <m/>
    <n v="125"/>
    <s v="0.00"/>
    <s v="0.00"/>
    <s v="0.00"/>
    <s v="0.00"/>
    <s v="0.00"/>
    <s v="0.00"/>
    <x v="435"/>
    <x v="0"/>
    <x v="0"/>
    <s v="RIOBAMBA"/>
    <s v="LIZARZABURU"/>
    <x v="0"/>
    <x v="1"/>
    <x v="0"/>
  </r>
  <r>
    <n v="1001004"/>
    <s v="MATRIZ"/>
    <s v="DIAZ HERNANDEZ JORGE RAMIRO"/>
    <n v="1708260441"/>
    <n v="231001073"/>
    <s v="A"/>
    <m/>
    <n v="577.15"/>
    <s v="0.00"/>
    <s v="0.00"/>
    <s v="0.00"/>
    <s v="0.00"/>
    <s v="0.00"/>
    <s v="0.00"/>
    <x v="436"/>
    <x v="0"/>
    <x v="1"/>
    <s v="QUITO"/>
    <s v="CHIMBACALLE"/>
    <x v="0"/>
    <x v="1"/>
    <x v="1"/>
  </r>
  <r>
    <n v="1001005"/>
    <s v="MATRIZ"/>
    <s v="MULLO YUMICEBA MARIA RAMONA"/>
    <n v="605394451"/>
    <n v="231001074"/>
    <s v="A"/>
    <m/>
    <n v="40"/>
    <s v="0.00"/>
    <s v="0.00"/>
    <s v="0.00"/>
    <s v="0.00"/>
    <s v="0.00"/>
    <s v="0.00"/>
    <x v="85"/>
    <x v="0"/>
    <x v="0"/>
    <s v="RIOBAMBA"/>
    <s v="CACHA (CAB EN MACHANGARA)"/>
    <x v="1"/>
    <x v="0"/>
    <x v="0"/>
  </r>
  <r>
    <n v="1001007"/>
    <s v="MATRIZ"/>
    <s v="BALTAZAR CHICAIZA MARTHA CECILIA"/>
    <n v="1722214531"/>
    <n v="231001077"/>
    <s v="A"/>
    <m/>
    <n v="26.25"/>
    <s v="0.00"/>
    <s v="0.00"/>
    <s v="0.00"/>
    <s v="0.00"/>
    <s v="0.00"/>
    <s v="0.00"/>
    <x v="302"/>
    <x v="1"/>
    <x v="3"/>
    <s v="AMBATO"/>
    <s v="PICAIGUA"/>
    <x v="1"/>
    <x v="0"/>
    <x v="0"/>
  </r>
  <r>
    <n v="1001008"/>
    <s v="MATRIZ"/>
    <s v="ROSERO TAICUZ RENE BOLIVAR"/>
    <n v="1714567789"/>
    <n v="231001078"/>
    <s v="A"/>
    <m/>
    <n v="15"/>
    <s v="0.00"/>
    <s v="0.00"/>
    <s v="0.00"/>
    <s v="0.00"/>
    <s v="0.00"/>
    <s v="0.00"/>
    <x v="64"/>
    <x v="1"/>
    <x v="15"/>
    <s v="SAN LORENZO"/>
    <s v="ALTO TAMBO (CAB EN GUADUAL)"/>
    <x v="1"/>
    <x v="1"/>
    <x v="1"/>
  </r>
  <r>
    <n v="1001009"/>
    <s v="MATRIZ"/>
    <s v="YUNGAN SHUISHI JHOANA MARIBEL"/>
    <n v="606452050"/>
    <n v="231001079"/>
    <s v="A"/>
    <m/>
    <n v="2"/>
    <s v="0.00"/>
    <s v="0.00"/>
    <s v="0.00"/>
    <s v="0.00"/>
    <s v="0.00"/>
    <s v="0.00"/>
    <x v="145"/>
    <x v="1"/>
    <x v="0"/>
    <s v="RIOBAMBA"/>
    <s v="LIZARZABURU"/>
    <x v="0"/>
    <x v="0"/>
    <x v="1"/>
  </r>
  <r>
    <n v="1001010"/>
    <s v="MATRIZ"/>
    <s v="MOROCHO SINCHE MANUEL ."/>
    <n v="602731069"/>
    <n v="231001080"/>
    <s v="A"/>
    <m/>
    <n v="54.17"/>
    <s v="0.00"/>
    <s v="0.00"/>
    <s v="0.00"/>
    <s v="0.00"/>
    <s v="0.00"/>
    <s v="0.00"/>
    <x v="437"/>
    <x v="0"/>
    <x v="0"/>
    <s v="RIOBAMBA"/>
    <s v="YARUQUIES"/>
    <x v="0"/>
    <x v="0"/>
    <x v="1"/>
  </r>
  <r>
    <n v="1001011"/>
    <s v="MATRIZ"/>
    <s v="CUARAN IMBAQUINGO HECTOR FRANCISCO"/>
    <n v="401198080"/>
    <n v="231001081"/>
    <s v="A"/>
    <m/>
    <n v="15"/>
    <s v="0.00"/>
    <s v="0.00"/>
    <s v="0.00"/>
    <s v="0.00"/>
    <s v="0.00"/>
    <s v="0.00"/>
    <x v="64"/>
    <x v="1"/>
    <x v="4"/>
    <s v="TULCAN"/>
    <s v="JULIO ANDRADE (OREJUELA)"/>
    <x v="1"/>
    <x v="0"/>
    <x v="0"/>
  </r>
  <r>
    <n v="1001012"/>
    <s v="MATRIZ"/>
    <s v="ANDRADE DIAZ GLORIA CRISTINA"/>
    <n v="1724088115"/>
    <n v="231001082"/>
    <s v="A"/>
    <m/>
    <n v="105.5"/>
    <s v="0.00"/>
    <s v="0.00"/>
    <s v="0.00"/>
    <s v="0.00"/>
    <s v="0.00"/>
    <s v="0.00"/>
    <x v="386"/>
    <x v="0"/>
    <x v="1"/>
    <s v="QUITO"/>
    <s v="COCHAPAMBA"/>
    <x v="1"/>
    <x v="0"/>
    <x v="0"/>
  </r>
  <r>
    <n v="1001013"/>
    <s v="MATRIZ"/>
    <s v="PONCE PERALTA ZOILA AMELIA"/>
    <n v="600959167"/>
    <n v="231001861"/>
    <s v="A"/>
    <m/>
    <n v="15"/>
    <s v="0.00"/>
    <s v="0.00"/>
    <s v="0.00"/>
    <s v="0.00"/>
    <s v="0.00"/>
    <s v="0.00"/>
    <x v="64"/>
    <x v="2"/>
    <x v="0"/>
    <s v="RIOBAMBA"/>
    <s v="PUNGALA"/>
    <x v="1"/>
    <x v="1"/>
    <x v="0"/>
  </r>
  <r>
    <n v="1001014"/>
    <s v="MATRIZ"/>
    <s v="ANDRADE DIAZ SHIRLEY VANESSA"/>
    <n v="1725082372"/>
    <n v="231001083"/>
    <s v="A"/>
    <m/>
    <n v="103.17"/>
    <s v="0.00"/>
    <s v="0.00"/>
    <s v="0.00"/>
    <s v="0.00"/>
    <s v="0.00"/>
    <s v="0.00"/>
    <x v="438"/>
    <x v="0"/>
    <x v="1"/>
    <s v="QUITO"/>
    <s v="COTOCOLLAO"/>
    <x v="0"/>
    <x v="1"/>
    <x v="0"/>
  </r>
  <r>
    <n v="1001015"/>
    <s v="MATRIZ"/>
    <s v="KARAKRAS WATINK RAQUEL CUMANDA"/>
    <n v="1400523039"/>
    <n v="231001084"/>
    <s v="A"/>
    <m/>
    <n v="26.25"/>
    <s v="0.00"/>
    <s v="0.00"/>
    <s v="0.00"/>
    <s v="0.00"/>
    <s v="0.00"/>
    <s v="0.00"/>
    <x v="302"/>
    <x v="1"/>
    <x v="18"/>
    <s v="SUCUA"/>
    <s v="HUAMBI"/>
    <x v="1"/>
    <x v="0"/>
    <x v="0"/>
  </r>
  <r>
    <n v="1001016"/>
    <s v="MATRIZ"/>
    <s v="FLORES MORALES REINA ELIZABETH"/>
    <n v="1207890573"/>
    <n v="231001085"/>
    <s v="A"/>
    <m/>
    <n v="15"/>
    <s v="0.00"/>
    <s v="0.00"/>
    <s v="0.00"/>
    <s v="0.00"/>
    <s v="0.00"/>
    <s v="0.00"/>
    <x v="64"/>
    <x v="0"/>
    <x v="6"/>
    <s v="QUEVEDO"/>
    <s v="QUEVEDO"/>
    <x v="0"/>
    <x v="1"/>
    <x v="0"/>
  </r>
  <r>
    <n v="1001017"/>
    <s v="MATRIZ"/>
    <s v="ZABALA RAMIREZ GINA XIMENA"/>
    <n v="602738866"/>
    <n v="231001087"/>
    <s v="A"/>
    <m/>
    <n v="15"/>
    <s v="0.00"/>
    <s v="0.00"/>
    <s v="0.00"/>
    <s v="0.00"/>
    <s v="0.00"/>
    <s v="0.00"/>
    <x v="64"/>
    <x v="2"/>
    <x v="0"/>
    <s v="RIOBAMBA"/>
    <s v="VELOZ"/>
    <x v="0"/>
    <x v="1"/>
    <x v="0"/>
  </r>
  <r>
    <n v="1001018"/>
    <s v="MATRIZ"/>
    <s v="GUACHAMIN ROMERO FREDDY PATRICIO"/>
    <n v="1713509972"/>
    <n v="231001088"/>
    <s v="A"/>
    <m/>
    <n v="146.33000000000001"/>
    <s v="0.00"/>
    <s v="0.00"/>
    <s v="0.00"/>
    <s v="0.00"/>
    <s v="0.00"/>
    <s v="0.00"/>
    <x v="439"/>
    <x v="1"/>
    <x v="1"/>
    <s v="QUITO"/>
    <s v="POMASQUI"/>
    <x v="1"/>
    <x v="1"/>
    <x v="1"/>
  </r>
  <r>
    <n v="1001019"/>
    <s v="MATRIZ"/>
    <s v="MAILA JATIVA BYRON ALEXIS"/>
    <n v="1727270454"/>
    <n v="231001089"/>
    <s v="A"/>
    <m/>
    <n v="130"/>
    <s v="0.00"/>
    <s v="0.00"/>
    <s v="0.00"/>
    <s v="0.00"/>
    <s v="0.00"/>
    <s v="0.00"/>
    <x v="375"/>
    <x v="0"/>
    <x v="1"/>
    <s v="QUITO"/>
    <s v="LA LIBERTAD"/>
    <x v="1"/>
    <x v="1"/>
    <x v="1"/>
  </r>
  <r>
    <n v="1001020"/>
    <s v="MATRIZ"/>
    <s v="CEDEÑO MACIAS HENRY ABEL"/>
    <n v="1311443475"/>
    <n v="231001090"/>
    <s v="A"/>
    <m/>
    <n v="48"/>
    <s v="0.00"/>
    <s v="0.00"/>
    <s v="0.00"/>
    <s v="0.00"/>
    <s v="0.00"/>
    <s v="0.00"/>
    <x v="105"/>
    <x v="1"/>
    <x v="13"/>
    <s v="CHONE"/>
    <s v="CHONE"/>
    <x v="0"/>
    <x v="1"/>
    <x v="1"/>
  </r>
  <r>
    <n v="1001021"/>
    <s v="MATRIZ"/>
    <s v="VEGA CAISA ROCIO PIEDAD"/>
    <n v="503820920"/>
    <n v="231001091"/>
    <s v="A"/>
    <m/>
    <n v="15"/>
    <s v="0.00"/>
    <s v="0.00"/>
    <s v="0.00"/>
    <s v="0.00"/>
    <s v="0.00"/>
    <s v="0.00"/>
    <x v="64"/>
    <x v="1"/>
    <x v="11"/>
    <s v="PUJILI"/>
    <s v="PUJILI"/>
    <x v="0"/>
    <x v="0"/>
    <x v="0"/>
  </r>
  <r>
    <n v="1001022"/>
    <s v="MATRIZ"/>
    <s v="SINALUISA MOROCHO SEGUNDO ANGEL"/>
    <n v="602481525"/>
    <n v="231001092"/>
    <s v="A"/>
    <m/>
    <n v="35"/>
    <s v="0.00"/>
    <s v="0.00"/>
    <s v="0.00"/>
    <s v="0.00"/>
    <s v="0.00"/>
    <s v="0.00"/>
    <x v="314"/>
    <x v="1"/>
    <x v="0"/>
    <s v="RIOBAMBA"/>
    <s v="YARUQUIES"/>
    <x v="0"/>
    <x v="0"/>
    <x v="1"/>
  </r>
  <r>
    <n v="1001023"/>
    <s v="MATRIZ"/>
    <s v="JACOME SALAZAR AIDA BEATRIZ"/>
    <n v="1703870137"/>
    <n v="231001093"/>
    <s v="A"/>
    <m/>
    <n v="97.67"/>
    <s v="0.00"/>
    <s v="0.00"/>
    <s v="0.00"/>
    <s v="0.00"/>
    <s v="0.00"/>
    <s v="0.00"/>
    <x v="440"/>
    <x v="1"/>
    <x v="1"/>
    <s v="QUITO"/>
    <s v="IÑAQUITO"/>
    <x v="0"/>
    <x v="1"/>
    <x v="0"/>
  </r>
  <r>
    <n v="1001024"/>
    <s v="MATRIZ"/>
    <s v="ASHQUI GUASGUA MARIO ENRIQUE"/>
    <n v="1717420325"/>
    <n v="231001094"/>
    <s v="A"/>
    <m/>
    <n v="15"/>
    <s v="0.00"/>
    <s v="0.00"/>
    <s v="0.00"/>
    <s v="0.00"/>
    <s v="0.00"/>
    <s v="0.00"/>
    <x v="64"/>
    <x v="1"/>
    <x v="0"/>
    <s v="RIOBAMBA"/>
    <s v="CACHA (CAB EN MACHANGARA)"/>
    <x v="1"/>
    <x v="0"/>
    <x v="1"/>
  </r>
  <r>
    <n v="1001025"/>
    <s v="MATRIZ"/>
    <s v="RUIZ TUQUERRES JOSE RAFAEL"/>
    <n v="1001991619"/>
    <n v="231001095"/>
    <s v="A"/>
    <m/>
    <n v="102.14"/>
    <s v="0.00"/>
    <s v="0.00"/>
    <s v="0.00"/>
    <s v="0.00"/>
    <s v="0.00"/>
    <s v="0.00"/>
    <x v="441"/>
    <x v="1"/>
    <x v="10"/>
    <s v="COTACACHI"/>
    <s v="QUIROGA"/>
    <x v="1"/>
    <x v="0"/>
    <x v="0"/>
  </r>
  <r>
    <n v="1001026"/>
    <s v="MATRIZ"/>
    <s v="GOMEZ SEMANATE MARTHA MARIA"/>
    <n v="1706637293"/>
    <n v="231001096"/>
    <s v="A"/>
    <m/>
    <n v="60.45"/>
    <s v="0.00"/>
    <s v="0.00"/>
    <s v="0.00"/>
    <s v="0.00"/>
    <s v="0.00"/>
    <s v="0.00"/>
    <x v="442"/>
    <x v="3"/>
    <x v="1"/>
    <s v="QUITO"/>
    <s v="NONO"/>
    <x v="1"/>
    <x v="1"/>
    <x v="0"/>
  </r>
  <r>
    <n v="1001027"/>
    <s v="MATRIZ"/>
    <s v="SEMANATE SANTAMARIA CESAR AUGUSTO"/>
    <n v="1721789988"/>
    <n v="231001098"/>
    <s v="A"/>
    <m/>
    <n v="15"/>
    <s v="0.00"/>
    <s v="0.00"/>
    <s v="0.00"/>
    <s v="0.00"/>
    <s v="0.00"/>
    <s v="0.00"/>
    <x v="64"/>
    <x v="3"/>
    <x v="1"/>
    <s v="QUITO"/>
    <s v="COTOCOLLAO"/>
    <x v="0"/>
    <x v="1"/>
    <x v="0"/>
  </r>
  <r>
    <n v="1001028"/>
    <s v="MATRIZ"/>
    <s v="TIXI TASAMBAY SEGUNDO WILSON"/>
    <n v="604406975"/>
    <n v="231001099"/>
    <s v="A"/>
    <m/>
    <n v="335"/>
    <s v="0.00"/>
    <s v="0.00"/>
    <s v="0.00"/>
    <s v="0.00"/>
    <s v="0.00"/>
    <s v="0.00"/>
    <x v="443"/>
    <x v="1"/>
    <x v="0"/>
    <s v="RIOBAMBA"/>
    <s v="CACHA (CAB EN MACHANGARA)"/>
    <x v="1"/>
    <x v="0"/>
    <x v="1"/>
  </r>
  <r>
    <n v="1001029"/>
    <s v="MATRIZ"/>
    <s v="CUICHAN YAPO LENIN SEBASTIAN"/>
    <n v="1723288633"/>
    <n v="231001104"/>
    <s v="A"/>
    <m/>
    <n v="315"/>
    <s v="0.00"/>
    <s v="0.00"/>
    <s v="0.00"/>
    <s v="0.00"/>
    <s v="0.00"/>
    <s v="0.00"/>
    <x v="444"/>
    <x v="1"/>
    <x v="1"/>
    <s v="QUITO"/>
    <s v="EL BATAN"/>
    <x v="0"/>
    <x v="1"/>
    <x v="0"/>
  </r>
  <r>
    <n v="1001030"/>
    <s v="MATRIZ"/>
    <s v="LEMA CEPEDA JOHN IVAN"/>
    <n v="605224781"/>
    <n v="231001100"/>
    <s v="A"/>
    <m/>
    <n v="50.08"/>
    <s v="0.00"/>
    <s v="0.00"/>
    <s v="0.00"/>
    <s v="0.00"/>
    <s v="0.00"/>
    <s v="0.00"/>
    <x v="445"/>
    <x v="1"/>
    <x v="0"/>
    <s v="COLTA"/>
    <s v="COLUMBE"/>
    <x v="1"/>
    <x v="1"/>
    <x v="1"/>
  </r>
  <r>
    <n v="1001031"/>
    <s v="MATRIZ"/>
    <s v="GUARNIZO SILVESTRE VILMA EUNICE"/>
    <n v="1717321820"/>
    <n v="231001101"/>
    <s v="A"/>
    <m/>
    <n v="15"/>
    <s v="0.00"/>
    <s v="0.00"/>
    <s v="0.00"/>
    <s v="0.00"/>
    <s v="0.00"/>
    <s v="0.00"/>
    <x v="64"/>
    <x v="1"/>
    <x v="9"/>
    <s v="SOZORANGA"/>
    <s v="SOZORANGA"/>
    <x v="0"/>
    <x v="0"/>
    <x v="0"/>
  </r>
  <r>
    <n v="1001032"/>
    <s v="MATRIZ"/>
    <s v="TOMALO VACA FAUSTO ALFREDO"/>
    <n v="501612675"/>
    <n v="231001102"/>
    <s v="A"/>
    <m/>
    <n v="14"/>
    <s v="0.00"/>
    <s v="0.00"/>
    <s v="0.00"/>
    <s v="0.00"/>
    <s v="0.00"/>
    <s v="0.00"/>
    <x v="211"/>
    <x v="1"/>
    <x v="11"/>
    <s v="LATACUNGA"/>
    <s v="BELISARIO QUEVEDO (GUANAILIN)"/>
    <x v="1"/>
    <x v="0"/>
    <x v="0"/>
  </r>
  <r>
    <n v="1001033"/>
    <s v="MATRIZ"/>
    <s v="MONDRAGON SIMONS CATHERINE MARIBEL"/>
    <n v="1713667770"/>
    <n v="231001103"/>
    <s v="A"/>
    <m/>
    <n v="75"/>
    <s v="0.00"/>
    <s v="0.00"/>
    <s v="0.00"/>
    <s v="0.00"/>
    <s v="0.00"/>
    <s v="0.00"/>
    <x v="402"/>
    <x v="2"/>
    <x v="1"/>
    <s v="QUITO"/>
    <s v="GUAMANI"/>
    <x v="0"/>
    <x v="1"/>
    <x v="0"/>
  </r>
  <r>
    <n v="1001034"/>
    <s v="MATRIZ"/>
    <s v="YAUTIBUG PATARON JAIME ENRIQUE"/>
    <n v="602343410"/>
    <n v="231001105"/>
    <s v="A"/>
    <m/>
    <n v="15"/>
    <s v="0.00"/>
    <s v="0.00"/>
    <s v="0.00"/>
    <s v="0.00"/>
    <s v="0.00"/>
    <s v="0.00"/>
    <x v="64"/>
    <x v="3"/>
    <x v="0"/>
    <s v="COLTA"/>
    <s v="COLUMBE"/>
    <x v="1"/>
    <x v="1"/>
    <x v="1"/>
  </r>
  <r>
    <n v="1001035"/>
    <s v="MATRIZ"/>
    <s v="PEREZ MUÑOZ ALEX PAUL"/>
    <n v="606295392"/>
    <n v="231001106"/>
    <s v="A"/>
    <m/>
    <n v="15"/>
    <s v="0.00"/>
    <s v="0.00"/>
    <s v="0.00"/>
    <s v="0.00"/>
    <s v="0.00"/>
    <s v="0.00"/>
    <x v="64"/>
    <x v="1"/>
    <x v="0"/>
    <s v="GUAMOTE"/>
    <s v="PALMIRA"/>
    <x v="1"/>
    <x v="0"/>
    <x v="1"/>
  </r>
  <r>
    <n v="1001036"/>
    <s v="MATRIZ"/>
    <s v="CUICHAN SUAREZ FERNANDA MICHELLE"/>
    <n v="1726767443"/>
    <n v="231001107"/>
    <s v="A"/>
    <m/>
    <n v="15"/>
    <s v="0.00"/>
    <s v="0.00"/>
    <s v="0.00"/>
    <s v="0.00"/>
    <s v="0.00"/>
    <s v="0.00"/>
    <x v="64"/>
    <x v="1"/>
    <x v="1"/>
    <s v="QUITO"/>
    <s v="LA MAGDALENA"/>
    <x v="0"/>
    <x v="1"/>
    <x v="0"/>
  </r>
  <r>
    <n v="1001037"/>
    <s v="MATRIZ"/>
    <s v="ROLDAN NAULA ROSA ELENA"/>
    <n v="604797811"/>
    <n v="231001108"/>
    <s v="A"/>
    <m/>
    <n v="20"/>
    <s v="0.00"/>
    <s v="0.00"/>
    <s v="0.00"/>
    <s v="0.00"/>
    <s v="0.00"/>
    <s v="0.00"/>
    <x v="184"/>
    <x v="3"/>
    <x v="0"/>
    <s v="GUAMOTE"/>
    <s v="GUAMOTE"/>
    <x v="0"/>
    <x v="0"/>
    <x v="0"/>
  </r>
  <r>
    <n v="1001038"/>
    <s v="MATRIZ"/>
    <s v="CHIMBO CAIZA FRANKLIN VINICIO"/>
    <n v="605370246"/>
    <n v="231001109"/>
    <s v="A"/>
    <m/>
    <n v="20"/>
    <s v="0.00"/>
    <s v="0.00"/>
    <s v="0.00"/>
    <s v="0.00"/>
    <s v="0.00"/>
    <s v="0.00"/>
    <x v="184"/>
    <x v="0"/>
    <x v="0"/>
    <s v="GUAMOTE"/>
    <s v="GUAMOTE"/>
    <x v="0"/>
    <x v="0"/>
    <x v="0"/>
  </r>
  <r>
    <n v="1001039"/>
    <s v="MATRIZ"/>
    <s v="ZAMBRANO RODRIGUEZ ERICK ALEXANDER"/>
    <n v="1726487125"/>
    <n v="231001110"/>
    <s v="A"/>
    <m/>
    <n v="27.5"/>
    <s v="0.00"/>
    <s v="0.00"/>
    <s v="0.00"/>
    <s v="0.00"/>
    <s v="0.00"/>
    <s v="0.00"/>
    <x v="419"/>
    <x v="0"/>
    <x v="1"/>
    <s v="QUITO"/>
    <s v="BELISARIO QUEVEDO"/>
    <x v="0"/>
    <x v="1"/>
    <x v="0"/>
  </r>
  <r>
    <n v="1001040"/>
    <s v="MATRIZ"/>
    <s v="MOROCHO CARGUACHI RAUL ENRIQUE"/>
    <n v="605664085"/>
    <n v="231001111"/>
    <s v="A"/>
    <m/>
    <n v="20"/>
    <s v="0.00"/>
    <s v="0.00"/>
    <s v="0.00"/>
    <s v="0.00"/>
    <s v="0.00"/>
    <s v="0.00"/>
    <x v="184"/>
    <x v="0"/>
    <x v="0"/>
    <s v="GUAMOTE"/>
    <s v="GUAMOTE"/>
    <x v="0"/>
    <x v="1"/>
    <x v="0"/>
  </r>
  <r>
    <n v="1001041"/>
    <s v="MATRIZ"/>
    <s v="GUAMAN EVAS GLADYS REBECA"/>
    <n v="605284041"/>
    <n v="231001112"/>
    <s v="A"/>
    <m/>
    <n v="20"/>
    <s v="0.00"/>
    <s v="0.00"/>
    <s v="0.00"/>
    <s v="0.00"/>
    <s v="0.00"/>
    <s v="0.00"/>
    <x v="184"/>
    <x v="0"/>
    <x v="0"/>
    <s v="GUAMOTE"/>
    <s v="PALMIRA"/>
    <x v="1"/>
    <x v="0"/>
    <x v="0"/>
  </r>
  <r>
    <n v="1001042"/>
    <s v="MATRIZ"/>
    <s v="GUAMAN PULLAY DELFILIO "/>
    <n v="1708894066"/>
    <n v="231001113"/>
    <s v="A"/>
    <m/>
    <n v="20"/>
    <s v="0.00"/>
    <s v="0.00"/>
    <s v="0.00"/>
    <s v="0.00"/>
    <s v="0.00"/>
    <s v="0.00"/>
    <x v="184"/>
    <x v="1"/>
    <x v="0"/>
    <s v="GUAMOTE"/>
    <s v="PALMIRA"/>
    <x v="1"/>
    <x v="0"/>
    <x v="1"/>
  </r>
  <r>
    <n v="1001043"/>
    <s v="MATRIZ"/>
    <s v="YANGOL CONDO PEDRO VICENTE"/>
    <n v="602855843"/>
    <n v="231001114"/>
    <s v="A"/>
    <m/>
    <n v="15"/>
    <s v="0.00"/>
    <s v="0.00"/>
    <s v="0.00"/>
    <s v="0.00"/>
    <s v="0.00"/>
    <s v="0.00"/>
    <x v="64"/>
    <x v="2"/>
    <x v="0"/>
    <s v="GUAMOTE"/>
    <s v="GUAMOTE"/>
    <x v="0"/>
    <x v="0"/>
    <x v="0"/>
  </r>
  <r>
    <n v="1001044"/>
    <s v="MATRIZ"/>
    <s v="MULLO ANILEMA FRANKLIN WILFRIDO"/>
    <n v="603671140"/>
    <n v="231001115"/>
    <s v="A"/>
    <m/>
    <n v="105"/>
    <s v="0.00"/>
    <s v="0.00"/>
    <s v="0.00"/>
    <s v="0.00"/>
    <s v="0.00"/>
    <s v="0.00"/>
    <x v="446"/>
    <x v="0"/>
    <x v="0"/>
    <s v="COLTA"/>
    <s v="COLUMBE"/>
    <x v="1"/>
    <x v="0"/>
    <x v="1"/>
  </r>
  <r>
    <n v="1001045"/>
    <s v="MATRIZ"/>
    <s v="GUALLO BEDON LUIS IVAN"/>
    <n v="1721926036"/>
    <n v="231001116"/>
    <s v="A"/>
    <m/>
    <n v="285"/>
    <s v="0.00"/>
    <s v="0.00"/>
    <s v="0.00"/>
    <s v="0.00"/>
    <s v="0.00"/>
    <s v="0.00"/>
    <x v="447"/>
    <x v="1"/>
    <x v="1"/>
    <s v="QUITO"/>
    <s v="LA CONCEPCION"/>
    <x v="0"/>
    <x v="1"/>
    <x v="1"/>
  </r>
  <r>
    <n v="1001046"/>
    <s v="MATRIZ"/>
    <s v="NIAMA SINALUISA JORGE AGUSTIN"/>
    <n v="604012237"/>
    <n v="231001117"/>
    <s v="A"/>
    <m/>
    <n v="40"/>
    <s v="0.00"/>
    <s v="0.00"/>
    <s v="0.00"/>
    <s v="0.00"/>
    <s v="0.00"/>
    <s v="0.00"/>
    <x v="85"/>
    <x v="0"/>
    <x v="0"/>
    <s v="RIOBAMBA"/>
    <s v="CACHA (CAB EN MACHANGARA)"/>
    <x v="1"/>
    <x v="0"/>
    <x v="1"/>
  </r>
  <r>
    <n v="1001047"/>
    <s v="MATRIZ"/>
    <s v="YANGOL CHUTO BLADIMIR ISRAEL"/>
    <n v="605370147"/>
    <n v="231001118"/>
    <s v="A"/>
    <m/>
    <n v="15"/>
    <s v="0.00"/>
    <s v="0.00"/>
    <s v="0.00"/>
    <s v="0.00"/>
    <s v="0.00"/>
    <s v="0.00"/>
    <x v="64"/>
    <x v="0"/>
    <x v="0"/>
    <s v="GUAMOTE"/>
    <s v="GUAMOTE"/>
    <x v="0"/>
    <x v="0"/>
    <x v="1"/>
  </r>
  <r>
    <n v="1001048"/>
    <s v="MATRIZ"/>
    <s v="YANGOL CHUTO CARLOS MANUEL"/>
    <n v="605370055"/>
    <n v="231001119"/>
    <s v="A"/>
    <m/>
    <n v="15"/>
    <s v="0.00"/>
    <s v="0.00"/>
    <s v="0.00"/>
    <s v="0.00"/>
    <s v="0.00"/>
    <s v="0.00"/>
    <x v="64"/>
    <x v="0"/>
    <x v="0"/>
    <s v="GUAMOTE"/>
    <s v="GUAMOTE"/>
    <x v="0"/>
    <x v="0"/>
    <x v="1"/>
  </r>
  <r>
    <n v="1001049"/>
    <s v="MATRIZ"/>
    <s v="BUSTAMANTE ORTIZ GERMAN GUILLERMO"/>
    <n v="601369424"/>
    <n v="231001120"/>
    <s v="A"/>
    <m/>
    <n v="15"/>
    <s v="0.00"/>
    <s v="0.00"/>
    <s v="0.00"/>
    <s v="0.00"/>
    <s v="0.00"/>
    <s v="0.00"/>
    <x v="64"/>
    <x v="0"/>
    <x v="19"/>
    <s v="CAÑAR"/>
    <s v="GUALLETURO"/>
    <x v="1"/>
    <x v="1"/>
    <x v="1"/>
  </r>
  <r>
    <n v="1001050"/>
    <s v="MATRIZ"/>
    <s v="MEJIA TIXE CARMEN AMELIA"/>
    <n v="602771198"/>
    <n v="231001121"/>
    <s v="A"/>
    <m/>
    <n v="15"/>
    <s v="0.00"/>
    <s v="0.00"/>
    <s v="0.00"/>
    <s v="0.00"/>
    <s v="0.00"/>
    <s v="0.00"/>
    <x v="64"/>
    <x v="3"/>
    <x v="0"/>
    <s v="GUAMOTE"/>
    <s v="GUAMOTE"/>
    <x v="0"/>
    <x v="1"/>
    <x v="0"/>
  </r>
  <r>
    <n v="1001051"/>
    <s v="MATRIZ"/>
    <s v="HUILCAREMA MOROCHO MARIA MANUELA"/>
    <n v="600695043"/>
    <n v="231001122"/>
    <s v="A"/>
    <m/>
    <n v="15"/>
    <s v="0.00"/>
    <s v="0.00"/>
    <s v="0.00"/>
    <s v="0.00"/>
    <s v="0.00"/>
    <s v="0.00"/>
    <x v="64"/>
    <x v="3"/>
    <x v="0"/>
    <s v="RIOBAMBA"/>
    <s v="CACHA (CAB EN MACHANGARA)"/>
    <x v="1"/>
    <x v="0"/>
    <x v="0"/>
  </r>
  <r>
    <n v="1001052"/>
    <s v="MATRIZ"/>
    <s v="PEREZ MUÑOZ SEGUNDO APOLINARIO"/>
    <n v="605307446"/>
    <n v="231001123"/>
    <s v="A"/>
    <m/>
    <n v="15"/>
    <s v="0.00"/>
    <s v="0.00"/>
    <s v="0.00"/>
    <s v="0.00"/>
    <s v="0.00"/>
    <s v="0.00"/>
    <x v="64"/>
    <x v="1"/>
    <x v="0"/>
    <s v="ALAUSI"/>
    <s v="TIXAN"/>
    <x v="1"/>
    <x v="0"/>
    <x v="0"/>
  </r>
  <r>
    <n v="1001053"/>
    <s v="MATRIZ"/>
    <s v="LEMA YARANGA ALEXANDRA JOSEFINA"/>
    <n v="1711738516"/>
    <n v="231001124"/>
    <s v="A"/>
    <m/>
    <n v="21"/>
    <s v="0.00"/>
    <s v="0.00"/>
    <s v="0.00"/>
    <s v="0.00"/>
    <s v="0.00"/>
    <s v="0.00"/>
    <x v="342"/>
    <x v="5"/>
    <x v="1"/>
    <s v="PEDRO MONCAYO"/>
    <s v="TOCACHI"/>
    <x v="1"/>
    <x v="1"/>
    <x v="0"/>
  </r>
  <r>
    <n v="1001054"/>
    <s v="MATRIZ"/>
    <s v="BUÑAY CAIZA CARLOS ROBERTO"/>
    <n v="605592617"/>
    <n v="231001125"/>
    <s v="A"/>
    <m/>
    <n v="15"/>
    <s v="0.00"/>
    <s v="0.00"/>
    <s v="0.00"/>
    <s v="0.00"/>
    <s v="0.00"/>
    <s v="0.00"/>
    <x v="64"/>
    <x v="0"/>
    <x v="0"/>
    <s v="GUAMOTE"/>
    <s v="GUAMOTE"/>
    <x v="0"/>
    <x v="0"/>
    <x v="1"/>
  </r>
  <r>
    <n v="1001055"/>
    <s v="MATRIZ"/>
    <s v="BUÑAY CAIZA BETTY AZUCENA"/>
    <n v="605388206"/>
    <n v="231001126"/>
    <s v="A"/>
    <m/>
    <n v="15"/>
    <s v="0.00"/>
    <s v="0.00"/>
    <s v="0.00"/>
    <s v="0.00"/>
    <s v="0.00"/>
    <s v="0.00"/>
    <x v="64"/>
    <x v="3"/>
    <x v="0"/>
    <s v="GUAMOTE"/>
    <s v="GUAMOTE"/>
    <x v="0"/>
    <x v="0"/>
    <x v="0"/>
  </r>
  <r>
    <n v="1001056"/>
    <s v="MATRIZ"/>
    <s v="GUAMAN DAQUILEMA RESURECCION ."/>
    <n v="602566713"/>
    <n v="231001127"/>
    <s v="A"/>
    <m/>
    <n v="15"/>
    <s v="0.00"/>
    <s v="0.00"/>
    <s v="0.00"/>
    <s v="0.00"/>
    <s v="0.00"/>
    <s v="0.00"/>
    <x v="64"/>
    <x v="3"/>
    <x v="0"/>
    <s v="GUAMOTE"/>
    <s v="GUAMOTE"/>
    <x v="0"/>
    <x v="0"/>
    <x v="0"/>
  </r>
  <r>
    <n v="1001057"/>
    <s v="MATRIZ"/>
    <s v="GUAMAN EVAS DIEGO EFRAIN"/>
    <n v="604982777"/>
    <n v="231001128"/>
    <s v="A"/>
    <m/>
    <n v="15"/>
    <s v="0.00"/>
    <s v="0.00"/>
    <s v="0.00"/>
    <s v="0.00"/>
    <s v="0.00"/>
    <s v="0.00"/>
    <x v="64"/>
    <x v="0"/>
    <x v="0"/>
    <s v="GUAMOTE"/>
    <s v="PALMIRA"/>
    <x v="1"/>
    <x v="1"/>
    <x v="1"/>
  </r>
  <r>
    <n v="1001058"/>
    <s v="MATRIZ"/>
    <s v="DIAZ HERNANDEZ LORENA DE LOS ANGELES"/>
    <n v="1716233513"/>
    <n v="231001129"/>
    <s v="A"/>
    <m/>
    <n v="2"/>
    <s v="0.00"/>
    <s v="0.00"/>
    <s v="0.00"/>
    <s v="0.00"/>
    <s v="0.00"/>
    <s v="0.00"/>
    <x v="145"/>
    <x v="0"/>
    <x v="1"/>
    <s v="QUITO"/>
    <s v="CHILIBULO"/>
    <x v="0"/>
    <x v="1"/>
    <x v="0"/>
  </r>
  <r>
    <n v="1001059"/>
    <s v="MATRIZ"/>
    <s v="BARRERA MORILLO STEFANIA ."/>
    <n v="1722861109"/>
    <n v="231001130"/>
    <s v="A"/>
    <m/>
    <n v="47"/>
    <s v="0.00"/>
    <s v="0.00"/>
    <s v="0.00"/>
    <s v="0.00"/>
    <s v="0.00"/>
    <s v="0.00"/>
    <x v="448"/>
    <x v="5"/>
    <x v="1"/>
    <s v="QUITO"/>
    <s v="CHIMBACALLE"/>
    <x v="0"/>
    <x v="1"/>
    <x v="0"/>
  </r>
  <r>
    <n v="1001060"/>
    <s v="MATRIZ"/>
    <s v="GUALAN JANETA JOSE ALBERTO"/>
    <n v="602984734"/>
    <n v="231001132"/>
    <s v="A"/>
    <m/>
    <n v="61.7"/>
    <s v="0.00"/>
    <s v="0.00"/>
    <s v="0.00"/>
    <s v="0.00"/>
    <s v="0.00"/>
    <s v="0.00"/>
    <x v="449"/>
    <x v="1"/>
    <x v="0"/>
    <s v="RIOBAMBA"/>
    <s v="YARUQUIES"/>
    <x v="0"/>
    <x v="0"/>
    <x v="1"/>
  </r>
  <r>
    <n v="1001061"/>
    <s v="MATRIZ"/>
    <s v="LEMACHE TIXE JHONNY ANDRES"/>
    <n v="1727493205"/>
    <n v="231001133"/>
    <s v="A"/>
    <m/>
    <n v="315"/>
    <s v="0.00"/>
    <s v="0.00"/>
    <s v="0.00"/>
    <s v="0.00"/>
    <s v="0.00"/>
    <s v="0.00"/>
    <x v="444"/>
    <x v="0"/>
    <x v="0"/>
    <s v="RIOBAMBA"/>
    <s v="CACHA (CAB EN MACHANGARA)"/>
    <x v="1"/>
    <x v="0"/>
    <x v="1"/>
  </r>
  <r>
    <n v="1001063"/>
    <s v="MATRIZ"/>
    <s v="TOAPANTA ARGOS KEVIN ARBEY"/>
    <n v="1750744375"/>
    <n v="231001135"/>
    <s v="A"/>
    <m/>
    <n v="6"/>
    <s v="0.00"/>
    <s v="0.00"/>
    <s v="0.00"/>
    <s v="0.00"/>
    <s v="0.00"/>
    <s v="0.00"/>
    <x v="159"/>
    <x v="0"/>
    <x v="1"/>
    <s v="QUITO"/>
    <s v="COTOCOLLAO"/>
    <x v="0"/>
    <x v="1"/>
    <x v="1"/>
  </r>
  <r>
    <n v="1001064"/>
    <s v="MATRIZ"/>
    <s v="ORTIZ MARROQUIN DORIS ELENA"/>
    <n v="1713084422"/>
    <n v="231001136"/>
    <s v="A"/>
    <m/>
    <n v="143.5"/>
    <s v="0.00"/>
    <s v="0.00"/>
    <s v="0.00"/>
    <s v="0.00"/>
    <s v="0.00"/>
    <s v="0.00"/>
    <x v="450"/>
    <x v="0"/>
    <x v="1"/>
    <s v="QUITO"/>
    <s v="COTOCOLLAO"/>
    <x v="0"/>
    <x v="1"/>
    <x v="0"/>
  </r>
  <r>
    <n v="1001066"/>
    <s v="MATRIZ"/>
    <s v="AUQUILLA URQUIZO JULIO CESAR"/>
    <n v="1718622499"/>
    <n v="231001138"/>
    <s v="A"/>
    <m/>
    <n v="15"/>
    <s v="0.00"/>
    <s v="0.00"/>
    <s v="0.00"/>
    <s v="0.00"/>
    <s v="0.00"/>
    <s v="0.00"/>
    <x v="64"/>
    <x v="0"/>
    <x v="0"/>
    <s v="RIOBAMBA"/>
    <s v="YARUQUIES"/>
    <x v="0"/>
    <x v="0"/>
    <x v="1"/>
  </r>
  <r>
    <n v="1001068"/>
    <s v="MATRIZ"/>
    <s v="BAÑO PILALUMBO JOFFRAN NICOLAS"/>
    <n v="1755695820"/>
    <n v="231001140"/>
    <s v="A"/>
    <m/>
    <n v="393.75"/>
    <s v="0.00"/>
    <s v="0.00"/>
    <s v="0.00"/>
    <s v="0.00"/>
    <s v="0.00"/>
    <s v="0.00"/>
    <x v="451"/>
    <x v="0"/>
    <x v="11"/>
    <s v="PUJILI"/>
    <s v="ZUMBAHUA"/>
    <x v="1"/>
    <x v="0"/>
    <x v="1"/>
  </r>
  <r>
    <n v="1001069"/>
    <s v="MATRIZ"/>
    <s v="FLORES PULUPA LUIS ALFREDO"/>
    <n v="1713882999"/>
    <n v="231001141"/>
    <s v="A"/>
    <m/>
    <n v="15"/>
    <s v="0.00"/>
    <s v="0.00"/>
    <s v="0.00"/>
    <s v="0.00"/>
    <s v="0.00"/>
    <s v="0.00"/>
    <x v="64"/>
    <x v="0"/>
    <x v="1"/>
    <s v="QUITO"/>
    <s v="COCHAPAMBA"/>
    <x v="1"/>
    <x v="1"/>
    <x v="0"/>
  </r>
  <r>
    <n v="1001070"/>
    <s v="MATRIZ"/>
    <s v="ALBUJA BENALCAZAR ARTURO IVAN"/>
    <n v="1706748512"/>
    <n v="231001142"/>
    <s v="A"/>
    <m/>
    <n v="15"/>
    <s v="0.00"/>
    <s v="0.00"/>
    <s v="0.00"/>
    <s v="0.00"/>
    <s v="0.00"/>
    <s v="0.00"/>
    <x v="64"/>
    <x v="3"/>
    <x v="1"/>
    <s v="QUITO"/>
    <s v="COTOCOLLAO"/>
    <x v="0"/>
    <x v="1"/>
    <x v="0"/>
  </r>
  <r>
    <n v="1001071"/>
    <s v="MATRIZ"/>
    <s v="GUASHPA . MARIA FABIOLA"/>
    <n v="1720886777"/>
    <n v="231001143"/>
    <s v="A"/>
    <m/>
    <n v="15"/>
    <s v="0.00"/>
    <s v="0.00"/>
    <s v="0.00"/>
    <s v="0.00"/>
    <s v="0.00"/>
    <s v="0.00"/>
    <x v="64"/>
    <x v="1"/>
    <x v="11"/>
    <s v="LATACUNGA"/>
    <s v="LA MATRIZ"/>
    <x v="0"/>
    <x v="0"/>
    <x v="0"/>
  </r>
  <r>
    <n v="1001073"/>
    <s v="MATRIZ"/>
    <s v="CAIZA CAIZA GLADYS PILAR"/>
    <n v="1718492190"/>
    <n v="231001145"/>
    <s v="A"/>
    <m/>
    <n v="15"/>
    <s v="0.00"/>
    <s v="0.00"/>
    <s v="0.00"/>
    <s v="0.00"/>
    <s v="0.00"/>
    <s v="0.00"/>
    <x v="64"/>
    <x v="1"/>
    <x v="1"/>
    <s v="QUITO"/>
    <s v="NAYON"/>
    <x v="1"/>
    <x v="1"/>
    <x v="0"/>
  </r>
  <r>
    <n v="1001075"/>
    <s v="MATRIZ"/>
    <s v="CEDEÑO VILLACIS MONICA SOFIA"/>
    <n v="1704974193"/>
    <n v="231001147"/>
    <s v="A"/>
    <m/>
    <n v="15"/>
    <s v="0.00"/>
    <s v="0.00"/>
    <s v="0.00"/>
    <s v="0.00"/>
    <s v="0.00"/>
    <s v="0.00"/>
    <x v="64"/>
    <x v="5"/>
    <x v="1"/>
    <s v="QUITO"/>
    <s v="LA CONCEPCION"/>
    <x v="0"/>
    <x v="1"/>
    <x v="0"/>
  </r>
  <r>
    <n v="1001076"/>
    <s v="MATRIZ"/>
    <s v="ARTES . ROSA MARIA"/>
    <n v="1001982022"/>
    <n v="231001148"/>
    <s v="A"/>
    <m/>
    <n v="15"/>
    <s v="0.00"/>
    <s v="0.00"/>
    <s v="0.00"/>
    <s v="0.00"/>
    <s v="0.00"/>
    <s v="0.00"/>
    <x v="64"/>
    <x v="1"/>
    <x v="10"/>
    <s v="COTACACHI"/>
    <s v="SAGRARIO"/>
    <x v="0"/>
    <x v="0"/>
    <x v="0"/>
  </r>
  <r>
    <n v="1001077"/>
    <s v="MATRIZ"/>
    <s v="URQUIZO JANETA BRYAN PATRICIO"/>
    <n v="1725254468"/>
    <n v="231001149"/>
    <s v="A"/>
    <m/>
    <n v="40"/>
    <s v="0.00"/>
    <s v="0.00"/>
    <s v="0.00"/>
    <s v="0.00"/>
    <s v="0.00"/>
    <s v="0.00"/>
    <x v="85"/>
    <x v="0"/>
    <x v="1"/>
    <s v="QUITO"/>
    <s v="CONDADO"/>
    <x v="0"/>
    <x v="0"/>
    <x v="1"/>
  </r>
  <r>
    <n v="1001078"/>
    <s v="MATRIZ"/>
    <s v="PEREZ MUÑOZ CARLOS FABIAN"/>
    <n v="605307305"/>
    <n v="231001150"/>
    <s v="A"/>
    <m/>
    <n v="320"/>
    <s v="0.00"/>
    <s v="0.00"/>
    <s v="0.00"/>
    <s v="0.00"/>
    <s v="0.00"/>
    <s v="0.00"/>
    <x v="452"/>
    <x v="0"/>
    <x v="0"/>
    <s v="GUAMOTE"/>
    <s v="PALMIRA"/>
    <x v="1"/>
    <x v="0"/>
    <x v="1"/>
  </r>
  <r>
    <n v="1001079"/>
    <s v="MATRIZ"/>
    <s v="CLUB DEPORTIVO QUITO"/>
    <n v="1717542581001"/>
    <n v="231001152"/>
    <s v="A"/>
    <m/>
    <n v="1"/>
    <s v="0.00"/>
    <s v="0.00"/>
    <s v="0.00"/>
    <s v="0.00"/>
    <s v="0.00"/>
    <s v="0.00"/>
    <x v="157"/>
    <x v="3"/>
    <x v="0"/>
    <s v="RIOBAMBA"/>
    <s v="LIZARZABURU"/>
    <x v="0"/>
    <x v="0"/>
    <x v="1"/>
  </r>
  <r>
    <n v="1001080"/>
    <s v="MATRIZ"/>
    <s v="VALDEZ MOROCHO FAUSTO CESAR"/>
    <n v="502995426"/>
    <n v="231001151"/>
    <s v="A"/>
    <m/>
    <n v="179"/>
    <s v="0.00"/>
    <s v="0.00"/>
    <s v="0.00"/>
    <s v="0.00"/>
    <s v="0.00"/>
    <s v="0.00"/>
    <x v="453"/>
    <x v="1"/>
    <x v="0"/>
    <s v="RIOBAMBA"/>
    <s v="CACHA (CAB EN MACHANGARA)"/>
    <x v="1"/>
    <x v="0"/>
    <x v="1"/>
  </r>
  <r>
    <n v="1001081"/>
    <s v="MATRIZ"/>
    <s v="MOROCHO JANETA NEYMAR ARIEL"/>
    <n v="606178374"/>
    <n v="231001153"/>
    <s v="A"/>
    <m/>
    <n v="15"/>
    <s v="0.00"/>
    <s v="0.00"/>
    <s v="0.00"/>
    <s v="0.00"/>
    <s v="0.00"/>
    <s v="0.00"/>
    <x v="64"/>
    <x v="0"/>
    <x v="0"/>
    <s v="RIOBAMBA"/>
    <s v="VELOZ"/>
    <x v="0"/>
    <x v="0"/>
    <x v="1"/>
  </r>
  <r>
    <n v="1001082"/>
    <s v="MATRIZ"/>
    <s v="CAYAMBE LUMBI GUADALUPE ELIZABETH"/>
    <n v="202639241"/>
    <n v="231001154"/>
    <s v="A"/>
    <m/>
    <n v="25"/>
    <s v="0.00"/>
    <s v="0.00"/>
    <s v="0.00"/>
    <s v="0.00"/>
    <s v="0.00"/>
    <s v="0.00"/>
    <x v="333"/>
    <x v="1"/>
    <x v="2"/>
    <s v="GUARANDA"/>
    <s v="SAN SIMON (YACOTO)"/>
    <x v="1"/>
    <x v="0"/>
    <x v="0"/>
  </r>
  <r>
    <n v="1001083"/>
    <s v="MATRIZ"/>
    <s v="OBANDO PILCO KATHERINE TATIANA"/>
    <n v="1726725615"/>
    <n v="231001155"/>
    <s v="A"/>
    <m/>
    <n v="15"/>
    <s v="0.00"/>
    <s v="0.00"/>
    <s v="0.00"/>
    <s v="0.00"/>
    <s v="0.00"/>
    <s v="0.00"/>
    <x v="64"/>
    <x v="1"/>
    <x v="1"/>
    <s v="QUITO"/>
    <s v="SAN ROQUE"/>
    <x v="1"/>
    <x v="1"/>
    <x v="0"/>
  </r>
  <r>
    <n v="1001084"/>
    <s v="MATRIZ"/>
    <s v="OCAÑA REZA MYRIAM JAQUELINE"/>
    <n v="1724646276"/>
    <n v="231001156"/>
    <s v="A"/>
    <m/>
    <n v="43.42"/>
    <s v="0.00"/>
    <s v="0.00"/>
    <s v="0.00"/>
    <s v="0.00"/>
    <s v="0.00"/>
    <s v="0.00"/>
    <x v="454"/>
    <x v="1"/>
    <x v="1"/>
    <s v="QUITO"/>
    <s v="COTOCOLLAO"/>
    <x v="0"/>
    <x v="0"/>
    <x v="0"/>
  </r>
  <r>
    <n v="1001085"/>
    <s v="MATRIZ"/>
    <s v="TIUPUL VALDEZ LUCAS ."/>
    <n v="602947210"/>
    <n v="231001157"/>
    <s v="A"/>
    <m/>
    <n v="182.5"/>
    <s v="0.00"/>
    <s v="0.00"/>
    <s v="0.00"/>
    <s v="0.00"/>
    <s v="0.00"/>
    <s v="0.00"/>
    <x v="455"/>
    <x v="1"/>
    <x v="0"/>
    <s v="RIOBAMBA"/>
    <s v="YARUQUIES"/>
    <x v="0"/>
    <x v="1"/>
    <x v="0"/>
  </r>
  <r>
    <n v="1001087"/>
    <s v="MATRIZ"/>
    <s v="TIPAZ RAMIREZ JESSEICA NATHALY"/>
    <n v="401920046"/>
    <n v="231001161"/>
    <s v="A"/>
    <m/>
    <n v="15"/>
    <s v="0.00"/>
    <s v="0.00"/>
    <s v="0.00"/>
    <s v="0.00"/>
    <s v="0.00"/>
    <s v="0.00"/>
    <x v="64"/>
    <x v="0"/>
    <x v="4"/>
    <s v="MONTUFAR"/>
    <s v="GONZALEZ SUAREZ"/>
    <x v="0"/>
    <x v="0"/>
    <x v="0"/>
  </r>
  <r>
    <n v="1001088"/>
    <s v="MATRIZ"/>
    <s v="SAGÑAY MALAN JOSE AMADO"/>
    <n v="603637794"/>
    <n v="231001159"/>
    <s v="A"/>
    <m/>
    <n v="112.5"/>
    <s v="0.00"/>
    <s v="0.00"/>
    <s v="0.00"/>
    <s v="0.00"/>
    <s v="0.00"/>
    <s v="0.00"/>
    <x v="456"/>
    <x v="0"/>
    <x v="0"/>
    <s v="COLTA"/>
    <s v="COLUMBE"/>
    <x v="1"/>
    <x v="0"/>
    <x v="1"/>
  </r>
  <r>
    <n v="1001089"/>
    <s v="MATRIZ"/>
    <s v="TIXI TASAMBAY CONSUELO ."/>
    <n v="602725905"/>
    <n v="231001160"/>
    <s v="A"/>
    <m/>
    <n v="773"/>
    <s v="0.00"/>
    <s v="0.00"/>
    <s v="0.00"/>
    <s v="0.00"/>
    <s v="0.00"/>
    <s v="0.00"/>
    <x v="457"/>
    <x v="1"/>
    <x v="0"/>
    <s v="RIOBAMBA"/>
    <s v="YARUQUIES"/>
    <x v="0"/>
    <x v="0"/>
    <x v="0"/>
  </r>
  <r>
    <n v="1001090"/>
    <s v="MATRIZ"/>
    <s v="AUQUILLA URQUIZO MANUEL GONZALO"/>
    <n v="1717252306"/>
    <n v="231001163"/>
    <s v="A"/>
    <m/>
    <n v="540"/>
    <s v="0.00"/>
    <s v="0.00"/>
    <s v="0.00"/>
    <s v="0.00"/>
    <s v="0.00"/>
    <s v="0.00"/>
    <x v="458"/>
    <x v="1"/>
    <x v="0"/>
    <s v="RIOBAMBA"/>
    <s v="YARUQUIES"/>
    <x v="0"/>
    <x v="0"/>
    <x v="1"/>
  </r>
  <r>
    <n v="1001091"/>
    <s v="MATRIZ"/>
    <s v="MINAGUA CUÑAS LIGIA ROCIO"/>
    <n v="605516129"/>
    <n v="231001164"/>
    <s v="A"/>
    <m/>
    <n v="1"/>
    <s v="0.00"/>
    <s v="0.00"/>
    <s v="0.00"/>
    <s v="0.00"/>
    <s v="0.00"/>
    <s v="0.00"/>
    <x v="157"/>
    <x v="1"/>
    <x v="0"/>
    <s v="GUAMOTE"/>
    <s v="GUAMOTE"/>
    <x v="0"/>
    <x v="0"/>
    <x v="0"/>
  </r>
  <r>
    <n v="1001092"/>
    <s v="MATRIZ"/>
    <s v="CISNEROS CASTELO JORGE LUIS"/>
    <n v="603622226"/>
    <n v="231001168"/>
    <s v="A"/>
    <m/>
    <n v="60"/>
    <s v="0.00"/>
    <s v="0.00"/>
    <s v="0.00"/>
    <s v="0.00"/>
    <s v="0.00"/>
    <s v="0.00"/>
    <x v="459"/>
    <x v="0"/>
    <x v="0"/>
    <s v="RIOBAMBA"/>
    <s v="VELOZ"/>
    <x v="0"/>
    <x v="1"/>
    <x v="1"/>
  </r>
  <r>
    <n v="1001093"/>
    <s v="MATRIZ"/>
    <s v="TOAQUIZA TIGASI BLANCA REBECA"/>
    <n v="1726663816"/>
    <n v="231001166"/>
    <s v="A"/>
    <m/>
    <n v="15"/>
    <s v="0.00"/>
    <s v="0.00"/>
    <s v="0.00"/>
    <s v="0.00"/>
    <s v="0.00"/>
    <s v="0.00"/>
    <x v="64"/>
    <x v="1"/>
    <x v="11"/>
    <s v="SAQUISILI"/>
    <s v="SAQUISILI"/>
    <x v="0"/>
    <x v="0"/>
    <x v="0"/>
  </r>
  <r>
    <n v="1001094"/>
    <s v="MATRIZ"/>
    <s v="CARRASCO ROJAS SWANNY AIMEE"/>
    <n v="1752135689"/>
    <n v="231001167"/>
    <s v="A"/>
    <m/>
    <n v="15"/>
    <s v="0.00"/>
    <s v="0.00"/>
    <s v="0.00"/>
    <s v="0.00"/>
    <s v="0.00"/>
    <s v="0.00"/>
    <x v="64"/>
    <x v="1"/>
    <x v="1"/>
    <s v="QUITO"/>
    <s v="LA MAGDALENA"/>
    <x v="0"/>
    <x v="1"/>
    <x v="0"/>
  </r>
  <r>
    <n v="1001095"/>
    <s v="MATRIZ"/>
    <s v="QUIRANTES FERNANDEZ FRANK DAVID"/>
    <n v="1758477382"/>
    <n v="231001169"/>
    <s v="A"/>
    <m/>
    <n v="15"/>
    <s v="0.00"/>
    <s v="0.00"/>
    <s v="0.00"/>
    <s v="0.00"/>
    <s v="0.00"/>
    <s v="0.00"/>
    <x v="64"/>
    <x v="1"/>
    <x v="12"/>
    <s v="CUENCA"/>
    <s v="EL VECINO"/>
    <x v="0"/>
    <x v="1"/>
    <x v="0"/>
  </r>
  <r>
    <n v="1001096"/>
    <s v="MATRIZ"/>
    <s v="MAILA QUEZADA MARIO EFREN"/>
    <n v="1706682273"/>
    <n v="231001170"/>
    <s v="A"/>
    <m/>
    <n v="64.34"/>
    <s v="0.00"/>
    <s v="0.00"/>
    <s v="0.00"/>
    <s v="0.00"/>
    <s v="0.00"/>
    <s v="0.00"/>
    <x v="460"/>
    <x v="3"/>
    <x v="1"/>
    <s v="QUITO"/>
    <s v="COCHAPAMBA"/>
    <x v="1"/>
    <x v="1"/>
    <x v="1"/>
  </r>
  <r>
    <n v="1001097"/>
    <s v="MATRIZ"/>
    <s v="URQUIZO URQUIZO ANGEL ENRIQUE"/>
    <n v="603744756"/>
    <n v="231001171"/>
    <s v="A"/>
    <m/>
    <n v="30.13"/>
    <s v="0.00"/>
    <s v="0.00"/>
    <s v="0.00"/>
    <s v="0.00"/>
    <s v="0.00"/>
    <s v="0.00"/>
    <x v="461"/>
    <x v="1"/>
    <x v="0"/>
    <s v="RIOBAMBA"/>
    <s v="YARUQUIES"/>
    <x v="0"/>
    <x v="0"/>
    <x v="1"/>
  </r>
  <r>
    <n v="1001099"/>
    <s v="MATRIZ"/>
    <s v="AUQUILLA BUÑAY MARIA MANUELA"/>
    <n v="602441917"/>
    <n v="231001173"/>
    <s v="A"/>
    <m/>
    <n v="140"/>
    <s v="0.00"/>
    <s v="0.00"/>
    <s v="0.00"/>
    <s v="0.00"/>
    <s v="0.00"/>
    <s v="0.00"/>
    <x v="122"/>
    <x v="1"/>
    <x v="1"/>
    <s v="QUITO"/>
    <s v="COTOCOLLAO"/>
    <x v="0"/>
    <x v="1"/>
    <x v="0"/>
  </r>
  <r>
    <n v="1001101"/>
    <s v="MATRIZ"/>
    <s v="MUÑOZ PILLAJO ANA MARIA"/>
    <n v="1705239026"/>
    <n v="231001174"/>
    <s v="A"/>
    <m/>
    <n v="15"/>
    <s v="0.00"/>
    <s v="0.00"/>
    <s v="0.00"/>
    <s v="0.00"/>
    <s v="0.00"/>
    <s v="0.00"/>
    <x v="64"/>
    <x v="0"/>
    <x v="1"/>
    <s v="QUITO"/>
    <s v="ZAMBIZA"/>
    <x v="1"/>
    <x v="1"/>
    <x v="0"/>
  </r>
  <r>
    <n v="1001102"/>
    <s v="MATRIZ"/>
    <s v="SANMARTIN ERRAES JENNY ANDREA"/>
    <n v="106108566"/>
    <n v="231001176"/>
    <s v="A"/>
    <m/>
    <n v="15"/>
    <s v="0.00"/>
    <s v="0.00"/>
    <s v="0.00"/>
    <s v="0.00"/>
    <s v="0.00"/>
    <s v="0.00"/>
    <x v="64"/>
    <x v="0"/>
    <x v="12"/>
    <s v="NABON"/>
    <s v="EL PROGRESO (CAB EN ZHOTA)"/>
    <x v="1"/>
    <x v="0"/>
    <x v="0"/>
  </r>
  <r>
    <n v="1001103"/>
    <s v="MATRIZ"/>
    <s v="PEREZ PALACIOS VICTOR MANUEL"/>
    <n v="502081078"/>
    <n v="231001177"/>
    <s v="A"/>
    <m/>
    <n v="15"/>
    <s v="0.00"/>
    <s v="0.00"/>
    <s v="0.00"/>
    <s v="0.00"/>
    <s v="0.00"/>
    <s v="0.00"/>
    <x v="64"/>
    <x v="1"/>
    <x v="11"/>
    <s v="LATACUNGA"/>
    <s v="MULALO"/>
    <x v="1"/>
    <x v="0"/>
    <x v="0"/>
  </r>
  <r>
    <n v="1001104"/>
    <s v="MATRIZ"/>
    <s v="OBANDO NENGER JOSSELYN TATIANA"/>
    <n v="1721602272"/>
    <n v="231001178"/>
    <s v="A"/>
    <m/>
    <n v="15"/>
    <s v="0.00"/>
    <s v="0.00"/>
    <s v="0.00"/>
    <s v="0.00"/>
    <s v="0.00"/>
    <s v="0.00"/>
    <x v="64"/>
    <x v="1"/>
    <x v="1"/>
    <s v="QUITO"/>
    <s v="COTOCOLLAO"/>
    <x v="0"/>
    <x v="1"/>
    <x v="0"/>
  </r>
  <r>
    <n v="1001105"/>
    <s v="MATRIZ"/>
    <s v="BALCAZAR ALVARADO EDUARDO JOSUE"/>
    <n v="1721648002"/>
    <n v="231001179"/>
    <s v="A"/>
    <m/>
    <n v="15"/>
    <s v="0.00"/>
    <s v="0.00"/>
    <s v="0.00"/>
    <s v="0.00"/>
    <s v="0.00"/>
    <s v="0.00"/>
    <x v="64"/>
    <x v="0"/>
    <x v="1"/>
    <s v="QUITO"/>
    <s v="LA ARGELIA"/>
    <x v="0"/>
    <x v="1"/>
    <x v="0"/>
  </r>
  <r>
    <n v="1001106"/>
    <s v="MATRIZ"/>
    <s v="SIERRA . JOSE ELIAS"/>
    <n v="1707609127"/>
    <n v="231001180"/>
    <s v="A"/>
    <m/>
    <n v="15"/>
    <s v="0.00"/>
    <s v="0.00"/>
    <s v="0.00"/>
    <s v="0.00"/>
    <s v="0.00"/>
    <s v="0.00"/>
    <x v="64"/>
    <x v="1"/>
    <x v="1"/>
    <s v="QUITO"/>
    <s v="POMASQUI"/>
    <x v="1"/>
    <x v="1"/>
    <x v="1"/>
  </r>
  <r>
    <n v="1001107"/>
    <s v="MATRIZ"/>
    <s v="SIERRA TOAPAXI WILLIAM FABRICIO"/>
    <n v="1715116578"/>
    <n v="231001181"/>
    <s v="A"/>
    <m/>
    <n v="15"/>
    <s v="0.00"/>
    <s v="0.00"/>
    <s v="0.00"/>
    <s v="0.00"/>
    <s v="0.00"/>
    <s v="0.00"/>
    <x v="64"/>
    <x v="0"/>
    <x v="1"/>
    <s v="QUITO"/>
    <s v="LA MAGDALENA"/>
    <x v="0"/>
    <x v="1"/>
    <x v="1"/>
  </r>
  <r>
    <n v="1001108"/>
    <s v="MATRIZ"/>
    <s v="CUMIÑA GUARACA MARTHA TERESA"/>
    <n v="1723599625"/>
    <n v="231001182"/>
    <s v="A"/>
    <m/>
    <n v="315"/>
    <s v="0.00"/>
    <s v="0.00"/>
    <s v="0.00"/>
    <s v="0.00"/>
    <s v="0.00"/>
    <s v="0.00"/>
    <x v="444"/>
    <x v="1"/>
    <x v="1"/>
    <s v="QUITO"/>
    <s v="LA LIBERTAD"/>
    <x v="1"/>
    <x v="1"/>
    <x v="0"/>
  </r>
  <r>
    <n v="1001109"/>
    <s v="MATRIZ"/>
    <s v="QUISHPI TENENUELA PAULINA VERONICA"/>
    <n v="1725834210"/>
    <n v="231001183"/>
    <s v="A"/>
    <m/>
    <n v="315"/>
    <s v="0.00"/>
    <s v="0.00"/>
    <s v="0.00"/>
    <s v="0.00"/>
    <s v="0.00"/>
    <s v="0.00"/>
    <x v="444"/>
    <x v="1"/>
    <x v="0"/>
    <s v="RIOBAMBA"/>
    <s v="PUNGALA"/>
    <x v="1"/>
    <x v="1"/>
    <x v="0"/>
  </r>
  <r>
    <n v="1001110"/>
    <s v="MATRIZ"/>
    <s v="GRANIZO HEREDIA MELANIE KHERLY"/>
    <n v="1726863499"/>
    <n v="231001184"/>
    <s v="A"/>
    <m/>
    <n v="15"/>
    <s v="0.00"/>
    <s v="0.00"/>
    <s v="0.00"/>
    <s v="0.00"/>
    <s v="0.00"/>
    <s v="0.00"/>
    <x v="64"/>
    <x v="5"/>
    <x v="1"/>
    <s v="QUITO"/>
    <s v="COTOCOLLAO"/>
    <x v="0"/>
    <x v="1"/>
    <x v="0"/>
  </r>
  <r>
    <n v="1001111"/>
    <s v="MATRIZ"/>
    <s v="SINALUISA TASAMBAY DEBORA ABIGAIL"/>
    <n v="650180524"/>
    <n v="231001185"/>
    <s v="A"/>
    <m/>
    <n v="17.649999999999999"/>
    <s v="0.00"/>
    <s v="0.00"/>
    <s v="0.00"/>
    <s v="0.00"/>
    <s v="0.00"/>
    <s v="0.00"/>
    <x v="462"/>
    <x v="0"/>
    <x v="0"/>
    <s v="RIOBAMBA"/>
    <s v="VELASCO"/>
    <x v="0"/>
    <x v="0"/>
    <x v="0"/>
  </r>
  <r>
    <n v="1001112"/>
    <s v="MATRIZ"/>
    <s v="CRUZ PALAQUIBAY JHONNY MANOLO"/>
    <n v="1722534219"/>
    <n v="231001186"/>
    <s v="A"/>
    <m/>
    <n v="350"/>
    <s v="0.00"/>
    <s v="0.00"/>
    <s v="0.00"/>
    <s v="0.00"/>
    <s v="0.00"/>
    <s v="0.00"/>
    <x v="397"/>
    <x v="0"/>
    <x v="1"/>
    <s v="SAN MIGUEL DE LOS BANCOS"/>
    <s v="SAN MIGUEL DE LOS BANCOS"/>
    <x v="0"/>
    <x v="1"/>
    <x v="1"/>
  </r>
  <r>
    <n v="1001113"/>
    <s v="MATRIZ"/>
    <s v="QUISHPI GUAMAN ALFONSO ."/>
    <n v="1714130539"/>
    <n v="231001187"/>
    <s v="A"/>
    <m/>
    <n v="170.2"/>
    <s v="0.00"/>
    <s v="0.00"/>
    <s v="0.00"/>
    <s v="0.00"/>
    <s v="0.00"/>
    <s v="0.00"/>
    <x v="463"/>
    <x v="1"/>
    <x v="0"/>
    <s v="COLTA"/>
    <s v="CAJABAMBA"/>
    <x v="0"/>
    <x v="0"/>
    <x v="1"/>
  </r>
  <r>
    <n v="1001114"/>
    <s v="MATRIZ"/>
    <s v="LEINES GUALPA VANESSA RUTH"/>
    <n v="1721838421"/>
    <n v="231001188"/>
    <s v="A"/>
    <m/>
    <n v="42.25"/>
    <s v="0.00"/>
    <s v="0.00"/>
    <s v="0.00"/>
    <s v="0.00"/>
    <s v="0.00"/>
    <s v="0.00"/>
    <x v="464"/>
    <x v="0"/>
    <x v="1"/>
    <s v="QUITO"/>
    <s v="COTOCOLLAO"/>
    <x v="0"/>
    <x v="1"/>
    <x v="0"/>
  </r>
  <r>
    <n v="1001115"/>
    <s v="MATRIZ"/>
    <s v="PIEDRA MUELA LUIS PATRICIO"/>
    <n v="1723015853"/>
    <n v="231001189"/>
    <s v="A"/>
    <m/>
    <n v="15"/>
    <s v="0.00"/>
    <s v="0.00"/>
    <s v="0.00"/>
    <s v="0.00"/>
    <s v="0.00"/>
    <s v="0.00"/>
    <x v="64"/>
    <x v="1"/>
    <x v="1"/>
    <s v="QUITO"/>
    <s v="SAN ANTONIO"/>
    <x v="1"/>
    <x v="1"/>
    <x v="1"/>
  </r>
  <r>
    <n v="1001116"/>
    <s v="MATRIZ"/>
    <s v="SIERRA TOAPAXI CRISTHIAN DAVID"/>
    <n v="1719105072"/>
    <n v="231001190"/>
    <s v="A"/>
    <m/>
    <n v="15"/>
    <s v="0.00"/>
    <s v="0.00"/>
    <s v="0.00"/>
    <s v="0.00"/>
    <s v="0.00"/>
    <s v="0.00"/>
    <x v="64"/>
    <x v="1"/>
    <x v="1"/>
    <s v="QUITO"/>
    <s v="AMAGUAÑA"/>
    <x v="1"/>
    <x v="1"/>
    <x v="0"/>
  </r>
  <r>
    <n v="1001117"/>
    <s v="MATRIZ"/>
    <s v="TIUPUL URQUIZO JERONIMO ."/>
    <n v="601129232"/>
    <n v="231001191"/>
    <s v="A"/>
    <m/>
    <n v="155"/>
    <s v="0.00"/>
    <s v="0.00"/>
    <s v="0.00"/>
    <s v="0.00"/>
    <s v="0.00"/>
    <s v="0.00"/>
    <x v="393"/>
    <x v="1"/>
    <x v="0"/>
    <s v="RIOBAMBA"/>
    <s v="YARUQUIES"/>
    <x v="0"/>
    <x v="1"/>
    <x v="0"/>
  </r>
  <r>
    <n v="1001118"/>
    <s v="MATRIZ"/>
    <s v="URQUIZO PADILLA BRUNO DAVID"/>
    <n v="1717375446"/>
    <n v="231001192"/>
    <s v="A"/>
    <m/>
    <n v="3"/>
    <s v="0.00"/>
    <s v="0.00"/>
    <s v="0.00"/>
    <s v="0.00"/>
    <s v="0.00"/>
    <s v="0.00"/>
    <x v="191"/>
    <x v="0"/>
    <x v="1"/>
    <s v="QUITO"/>
    <s v="EL INCA"/>
    <x v="0"/>
    <x v="0"/>
    <x v="1"/>
  </r>
  <r>
    <n v="1001119"/>
    <s v="MATRIZ"/>
    <s v="GUARACA MOROCHO NICOLAS "/>
    <n v="600773105"/>
    <n v="231001194"/>
    <s v="A"/>
    <m/>
    <n v="3"/>
    <s v="0.00"/>
    <s v="0.00"/>
    <s v="0.00"/>
    <s v="0.00"/>
    <s v="0.00"/>
    <s v="0.00"/>
    <x v="191"/>
    <x v="1"/>
    <x v="0"/>
    <s v="RIOBAMBA"/>
    <s v="CACHA (CAB EN MACHANGARA)"/>
    <x v="1"/>
    <x v="0"/>
    <x v="0"/>
  </r>
  <r>
    <n v="1001120"/>
    <s v="MATRIZ"/>
    <s v="HERNANDEZ TAQUES ROBERTO DAVID"/>
    <n v="401417142"/>
    <n v="231001193"/>
    <s v="A"/>
    <m/>
    <n v="200"/>
    <s v="0.00"/>
    <s v="0.00"/>
    <s v="0.00"/>
    <s v="0.00"/>
    <s v="0.00"/>
    <s v="0.00"/>
    <x v="123"/>
    <x v="0"/>
    <x v="1"/>
    <s v="QUITO"/>
    <s v="SAN BARTOLO"/>
    <x v="0"/>
    <x v="0"/>
    <x v="1"/>
  </r>
  <r>
    <n v="1001121"/>
    <s v="MATRIZ"/>
    <s v="PANCHEZ PUEBLA NANCY PIEDAD"/>
    <n v="1710131176"/>
    <n v="231001195"/>
    <s v="A"/>
    <m/>
    <n v="33"/>
    <s v="0.00"/>
    <s v="0.00"/>
    <s v="0.00"/>
    <s v="0.00"/>
    <s v="0.00"/>
    <s v="0.00"/>
    <x v="318"/>
    <x v="0"/>
    <x v="14"/>
    <s v="SANTO DOMINGO"/>
    <s v="SANTO DOMINGO DE LOS COLORADOS"/>
    <x v="0"/>
    <x v="0"/>
    <x v="0"/>
  </r>
  <r>
    <n v="1001122"/>
    <s v="MATRIZ"/>
    <s v="TIXI TASAMBAY LUIS ALBERTO"/>
    <n v="604403741"/>
    <n v="231001196"/>
    <s v="A"/>
    <m/>
    <n v="3"/>
    <s v="0.00"/>
    <s v="0.00"/>
    <s v="0.00"/>
    <s v="0.00"/>
    <s v="0.00"/>
    <s v="0.00"/>
    <x v="191"/>
    <x v="0"/>
    <x v="0"/>
    <s v="RIOBAMBA"/>
    <s v="CACHA (CAB EN MACHANGARA)"/>
    <x v="1"/>
    <x v="0"/>
    <x v="1"/>
  </r>
  <r>
    <n v="1001123"/>
    <s v="MATRIZ"/>
    <s v="PEÑALOZA PACHECO MONICA ALEJANDRINA"/>
    <n v="2100052527"/>
    <n v="231001197"/>
    <s v="A"/>
    <m/>
    <n v="20"/>
    <s v="0.00"/>
    <s v="0.00"/>
    <s v="0.00"/>
    <s v="0.00"/>
    <s v="0.00"/>
    <s v="0.00"/>
    <x v="184"/>
    <x v="0"/>
    <x v="20"/>
    <s v="LAGO AGRIO"/>
    <s v="NUEVA LOJA"/>
    <x v="0"/>
    <x v="1"/>
    <x v="0"/>
  </r>
  <r>
    <n v="1001124"/>
    <s v="MATRIZ"/>
    <s v="PADILLA VACACELA MARIA CRISTINA"/>
    <n v="1726469503"/>
    <n v="231001198"/>
    <s v="A"/>
    <m/>
    <n v="175"/>
    <s v="0.00"/>
    <s v="0.00"/>
    <s v="0.00"/>
    <s v="0.00"/>
    <s v="0.00"/>
    <s v="0.00"/>
    <x v="224"/>
    <x v="1"/>
    <x v="1"/>
    <s v="QUITO"/>
    <s v="COTOCOLLAO"/>
    <x v="0"/>
    <x v="0"/>
    <x v="0"/>
  </r>
  <r>
    <n v="1001125"/>
    <s v="MATRIZ"/>
    <s v="COMUNIDAD SAN FRANCISCO DE LATURUN "/>
    <n v="1719935312"/>
    <n v="231001199"/>
    <s v="A"/>
    <m/>
    <n v="15"/>
    <s v="0.00"/>
    <s v="0.00"/>
    <s v="0.00"/>
    <s v="0.00"/>
    <s v="0.00"/>
    <s v="0.00"/>
    <x v="64"/>
    <x v="3"/>
    <x v="0"/>
    <s v="RIOBAMBA"/>
    <s v="LIZARZABURU"/>
    <x v="0"/>
    <x v="0"/>
    <x v="1"/>
  </r>
  <r>
    <n v="1001126"/>
    <s v="MATRIZ"/>
    <s v="LUMBI MANOBANDA SEGUNDO ESTUARDO"/>
    <n v="1722902309"/>
    <n v="231001200"/>
    <s v="A"/>
    <m/>
    <n v="30"/>
    <s v="0.00"/>
    <s v="0.00"/>
    <s v="0.00"/>
    <s v="0.00"/>
    <s v="0.00"/>
    <s v="0.00"/>
    <x v="276"/>
    <x v="1"/>
    <x v="1"/>
    <s v="QUITO"/>
    <s v="COTOCOLLAO"/>
    <x v="0"/>
    <x v="0"/>
    <x v="1"/>
  </r>
  <r>
    <n v="1001127"/>
    <s v="MATRIZ"/>
    <s v="VACACELA AUQUILLA NATALIA SILVANA"/>
    <n v="1756155832"/>
    <n v="231001201"/>
    <s v="A"/>
    <m/>
    <n v="158.6"/>
    <s v="0.00"/>
    <s v="0.00"/>
    <s v="0.00"/>
    <s v="0.00"/>
    <s v="0.00"/>
    <s v="0.00"/>
    <x v="465"/>
    <x v="0"/>
    <x v="1"/>
    <s v="QUITO"/>
    <s v="LA MAGDALENA"/>
    <x v="0"/>
    <x v="0"/>
    <x v="0"/>
  </r>
  <r>
    <n v="1001128"/>
    <s v="MATRIZ"/>
    <s v="TIUPUL TIUPUL MARIA CECILIA"/>
    <n v="605531870"/>
    <n v="231001203"/>
    <s v="A"/>
    <m/>
    <n v="40"/>
    <s v="0.00"/>
    <s v="0.00"/>
    <s v="0.00"/>
    <s v="0.00"/>
    <s v="0.00"/>
    <s v="0.00"/>
    <x v="85"/>
    <x v="0"/>
    <x v="0"/>
    <s v="RIOBAMBA"/>
    <s v="CACHA (CAB EN MACHANGARA)"/>
    <x v="1"/>
    <x v="0"/>
    <x v="0"/>
  </r>
  <r>
    <n v="1001129"/>
    <s v="MATRIZ"/>
    <s v="BUÑAY CARRILLO MARIA ANA"/>
    <n v="602952004"/>
    <n v="231001204"/>
    <s v="A"/>
    <m/>
    <n v="6"/>
    <s v="0.00"/>
    <s v="0.00"/>
    <s v="0.00"/>
    <s v="0.00"/>
    <s v="0.00"/>
    <s v="0.00"/>
    <x v="159"/>
    <x v="1"/>
    <x v="0"/>
    <s v="RIOBAMBA"/>
    <s v="YARUQUIES"/>
    <x v="0"/>
    <x v="0"/>
    <x v="0"/>
  </r>
  <r>
    <n v="1001130"/>
    <s v="MATRIZ"/>
    <s v="GALARZA SANGUANO JESUS FRANCISCO"/>
    <n v="1708705387"/>
    <n v="231001205"/>
    <s v="A"/>
    <m/>
    <n v="30.12"/>
    <s v="0.00"/>
    <s v="0.00"/>
    <s v="0.00"/>
    <s v="0.00"/>
    <s v="0.00"/>
    <s v="0.00"/>
    <x v="466"/>
    <x v="1"/>
    <x v="1"/>
    <s v="QUITO"/>
    <s v="COTOCOLLAO"/>
    <x v="0"/>
    <x v="1"/>
    <x v="1"/>
  </r>
  <r>
    <n v="1001131"/>
    <s v="MATRIZ"/>
    <s v="PEREZ PEÑALOZA JENNY RUBI"/>
    <n v="2100559661"/>
    <n v="231001206"/>
    <s v="A"/>
    <m/>
    <n v="42.5"/>
    <s v="0.00"/>
    <s v="0.00"/>
    <s v="0.00"/>
    <s v="0.00"/>
    <s v="0.00"/>
    <s v="0.00"/>
    <x v="161"/>
    <x v="0"/>
    <x v="20"/>
    <s v="LAGO AGRIO"/>
    <s v="NUEVA LOJA"/>
    <x v="0"/>
    <x v="0"/>
    <x v="0"/>
  </r>
  <r>
    <n v="1001132"/>
    <s v="MATRIZ"/>
    <s v="CUJILEMA NAULA ACHIC PRESENTACION"/>
    <n v="650199607"/>
    <n v="231001207"/>
    <s v="A"/>
    <m/>
    <n v="157"/>
    <s v="0.00"/>
    <s v="0.00"/>
    <s v="0.00"/>
    <s v="0.00"/>
    <s v="0.00"/>
    <s v="0.00"/>
    <x v="467"/>
    <x v="2"/>
    <x v="0"/>
    <s v="GUAMOTE"/>
    <s v="GUAMOTE"/>
    <x v="0"/>
    <x v="0"/>
    <x v="0"/>
  </r>
  <r>
    <n v="1001134"/>
    <s v="MATRIZ"/>
    <s v="ANDRADE ENRIQUEZ JESSICA ABIGAIL"/>
    <n v="1725053803"/>
    <n v="231001209"/>
    <s v="A"/>
    <m/>
    <n v="20"/>
    <s v="0.00"/>
    <s v="0.00"/>
    <s v="0.00"/>
    <s v="0.00"/>
    <s v="0.00"/>
    <s v="0.00"/>
    <x v="184"/>
    <x v="0"/>
    <x v="1"/>
    <s v="QUITO"/>
    <s v="COTOCOLLAO"/>
    <x v="0"/>
    <x v="0"/>
    <x v="0"/>
  </r>
  <r>
    <n v="1001135"/>
    <s v="MATRIZ"/>
    <s v="TIXI TASAMBAY LUIS ENRIQUE"/>
    <n v="604158832"/>
    <n v="231001210"/>
    <s v="A"/>
    <m/>
    <n v="192.6"/>
    <s v="0.00"/>
    <s v="0.00"/>
    <s v="0.00"/>
    <s v="0.00"/>
    <s v="0.00"/>
    <s v="0.00"/>
    <x v="468"/>
    <x v="1"/>
    <x v="0"/>
    <s v="RIOBAMBA"/>
    <s v="CACHA (CAB EN MACHANGARA)"/>
    <x v="1"/>
    <x v="0"/>
    <x v="1"/>
  </r>
  <r>
    <n v="1001136"/>
    <s v="MATRIZ"/>
    <s v="QUINCHIMBLA MOLINA LEONARDO DAVID"/>
    <n v="1752738011"/>
    <n v="231001211"/>
    <s v="A"/>
    <m/>
    <n v="15"/>
    <s v="0.00"/>
    <s v="0.00"/>
    <s v="0.00"/>
    <s v="0.00"/>
    <s v="0.00"/>
    <s v="0.00"/>
    <x v="64"/>
    <x v="0"/>
    <x v="1"/>
    <s v="QUITO"/>
    <s v="COTOCOLLAO"/>
    <x v="0"/>
    <x v="1"/>
    <x v="1"/>
  </r>
  <r>
    <n v="1001137"/>
    <s v="MATRIZ"/>
    <s v="GUALLICHICO PULUPA NORMA JACQUELINE"/>
    <n v="1714190178"/>
    <n v="231001212"/>
    <s v="A"/>
    <m/>
    <n v="20"/>
    <s v="0.00"/>
    <s v="0.00"/>
    <s v="0.00"/>
    <s v="0.00"/>
    <s v="0.00"/>
    <s v="0.00"/>
    <x v="184"/>
    <x v="0"/>
    <x v="1"/>
    <s v="QUITO"/>
    <s v="EL INCA"/>
    <x v="0"/>
    <x v="1"/>
    <x v="0"/>
  </r>
  <r>
    <n v="1001139"/>
    <s v="MATRIZ"/>
    <s v="JANETA AULLA MARIA ANTONIA"/>
    <n v="603630997"/>
    <n v="231001214"/>
    <s v="A"/>
    <m/>
    <n v="850"/>
    <s v="0.00"/>
    <s v="0.00"/>
    <s v="0.00"/>
    <s v="0.00"/>
    <s v="0.00"/>
    <s v="0.00"/>
    <x v="469"/>
    <x v="0"/>
    <x v="0"/>
    <s v="RIOBAMBA"/>
    <s v="CACHA (CAB EN MACHANGARA)"/>
    <x v="1"/>
    <x v="0"/>
    <x v="0"/>
  </r>
  <r>
    <n v="1001140"/>
    <s v="MATRIZ"/>
    <s v="VILLAMARIN VIZCAINO KIMBERLY ANAHI"/>
    <n v="1726417585"/>
    <n v="231001224"/>
    <s v="A"/>
    <m/>
    <n v="15"/>
    <s v="0.00"/>
    <s v="0.00"/>
    <s v="0.00"/>
    <s v="0.00"/>
    <s v="0.00"/>
    <s v="0.00"/>
    <x v="64"/>
    <x v="0"/>
    <x v="1"/>
    <s v="QUITO"/>
    <s v="COTOCOLLAO"/>
    <x v="0"/>
    <x v="1"/>
    <x v="0"/>
  </r>
  <r>
    <n v="1001141"/>
    <s v="MATRIZ"/>
    <s v="TUITISE PILATASI LUIS ENSO"/>
    <n v="1751325273"/>
    <n v="231001217"/>
    <s v="A"/>
    <m/>
    <n v="30"/>
    <s v="0.00"/>
    <s v="0.00"/>
    <s v="0.00"/>
    <s v="0.00"/>
    <s v="0.00"/>
    <s v="0.00"/>
    <x v="276"/>
    <x v="0"/>
    <x v="11"/>
    <s v="SIGCHOS"/>
    <s v="CHUGCHILLAN"/>
    <x v="1"/>
    <x v="1"/>
    <x v="0"/>
  </r>
  <r>
    <n v="1001142"/>
    <s v="MATRIZ"/>
    <s v="PLATAFORMA LA OFELIA GIRO PAPAS "/>
    <n v="1712019965001"/>
    <n v="231001218"/>
    <s v="A"/>
    <m/>
    <n v="70"/>
    <s v="0.00"/>
    <s v="0.00"/>
    <s v="0.00"/>
    <s v="0.00"/>
    <s v="0.00"/>
    <s v="0.00"/>
    <x v="287"/>
    <x v="1"/>
    <x v="0"/>
    <s v="RIOBAMBA"/>
    <s v="LIZARZABURU"/>
    <x v="0"/>
    <x v="0"/>
    <x v="1"/>
  </r>
  <r>
    <n v="1001143"/>
    <s v="MATRIZ"/>
    <s v="FLORES MEDIAVILLA EDISON DANIEL"/>
    <n v="1715985444"/>
    <n v="231001221"/>
    <s v="A"/>
    <m/>
    <n v="30"/>
    <s v="0.00"/>
    <s v="0.00"/>
    <s v="0.00"/>
    <s v="0.00"/>
    <s v="0.00"/>
    <s v="0.00"/>
    <x v="276"/>
    <x v="1"/>
    <x v="10"/>
    <s v="COTACACHI"/>
    <s v="SAGRARIO"/>
    <x v="0"/>
    <x v="0"/>
    <x v="1"/>
  </r>
  <r>
    <n v="1001144"/>
    <s v="MATRIZ"/>
    <s v="VIZCAINO VILLAMARIN RONALD ISAAC"/>
    <n v="1722249859"/>
    <n v="231001222"/>
    <s v="A"/>
    <m/>
    <n v="53.75"/>
    <s v="0.00"/>
    <s v="0.00"/>
    <s v="0.00"/>
    <s v="0.00"/>
    <s v="0.00"/>
    <s v="0.00"/>
    <x v="470"/>
    <x v="0"/>
    <x v="1"/>
    <s v="QUITO"/>
    <s v="COTOCOLLAO"/>
    <x v="0"/>
    <x v="1"/>
    <x v="1"/>
  </r>
  <r>
    <n v="1001145"/>
    <s v="MATRIZ"/>
    <s v="VALENTI YUNGAN MARIA TRANSITO"/>
    <n v="1720383957"/>
    <n v="231001223"/>
    <s v="A"/>
    <m/>
    <n v="402.76"/>
    <s v="0.00"/>
    <s v="0.00"/>
    <s v="0.00"/>
    <s v="0.00"/>
    <s v="0.00"/>
    <s v="0.00"/>
    <x v="471"/>
    <x v="1"/>
    <x v="0"/>
    <s v="COLTA"/>
    <s v="COLUMBE"/>
    <x v="1"/>
    <x v="0"/>
    <x v="0"/>
  </r>
  <r>
    <n v="1001146"/>
    <s v="MATRIZ"/>
    <s v="AULLA AGUAGALLO SEGUNDO ROBERTO"/>
    <n v="605163179"/>
    <n v="231001225"/>
    <s v="A"/>
    <m/>
    <n v="235"/>
    <s v="0.00"/>
    <s v="0.00"/>
    <s v="0.00"/>
    <s v="0.00"/>
    <s v="0.00"/>
    <s v="0.00"/>
    <x v="472"/>
    <x v="0"/>
    <x v="0"/>
    <s v="RIOBAMBA"/>
    <s v="CACHA (CAB EN MACHANGARA)"/>
    <x v="1"/>
    <x v="0"/>
    <x v="0"/>
  </r>
  <r>
    <n v="1001147"/>
    <s v="MATRIZ"/>
    <s v="SANUNGA RUIZ MARISOL ."/>
    <n v="1710417476"/>
    <n v="231001226"/>
    <s v="A"/>
    <m/>
    <n v="374.2"/>
    <s v="0.00"/>
    <s v="0.00"/>
    <s v="0.00"/>
    <s v="0.00"/>
    <s v="0.00"/>
    <s v="0.00"/>
    <x v="473"/>
    <x v="1"/>
    <x v="0"/>
    <s v="RIOBAMBA"/>
    <s v="QUIMIAG"/>
    <x v="1"/>
    <x v="0"/>
    <x v="0"/>
  </r>
  <r>
    <n v="1001148"/>
    <s v="MATRIZ"/>
    <s v="URQUIZO PADILLA MARIA ."/>
    <n v="602471914"/>
    <n v="231001227"/>
    <s v="A"/>
    <m/>
    <n v="160"/>
    <s v="0.00"/>
    <s v="0.00"/>
    <s v="0.00"/>
    <s v="0.00"/>
    <s v="0.00"/>
    <s v="0.00"/>
    <x v="349"/>
    <x v="1"/>
    <x v="1"/>
    <s v="QUITO"/>
    <s v="COTOCOLLAO"/>
    <x v="0"/>
    <x v="0"/>
    <x v="1"/>
  </r>
  <r>
    <n v="1001149"/>
    <s v="MATRIZ"/>
    <s v="URQUIZO VALDEZ ANA MARIA"/>
    <n v="1717314098"/>
    <n v="231001228"/>
    <s v="A"/>
    <m/>
    <n v="347"/>
    <s v="0.00"/>
    <s v="0.00"/>
    <s v="0.00"/>
    <s v="0.00"/>
    <s v="0.00"/>
    <s v="0.00"/>
    <x v="474"/>
    <x v="0"/>
    <x v="0"/>
    <s v="RIOBAMBA"/>
    <s v="CACHA (CAB EN MACHANGARA)"/>
    <x v="1"/>
    <x v="0"/>
    <x v="0"/>
  </r>
  <r>
    <n v="1001150"/>
    <s v="MATRIZ"/>
    <s v="VEGA CAISAGUANO OLGA BEATRIZ"/>
    <n v="502841166"/>
    <n v="231001229"/>
    <s v="A"/>
    <m/>
    <n v="230"/>
    <s v="0.00"/>
    <s v="0.00"/>
    <s v="0.00"/>
    <s v="0.00"/>
    <s v="0.00"/>
    <s v="0.00"/>
    <x v="475"/>
    <x v="1"/>
    <x v="11"/>
    <s v="PUJILI"/>
    <s v="GUANGAJE"/>
    <x v="1"/>
    <x v="0"/>
    <x v="0"/>
  </r>
  <r>
    <n v="1001151"/>
    <s v="MATRIZ"/>
    <s v="PONCE LUNA MARTHA BEATRIZ"/>
    <n v="1000989275"/>
    <n v="231001230"/>
    <s v="A"/>
    <m/>
    <n v="25"/>
    <s v="0.00"/>
    <s v="0.00"/>
    <s v="0.00"/>
    <s v="0.00"/>
    <s v="0.00"/>
    <s v="0.00"/>
    <x v="333"/>
    <x v="1"/>
    <x v="10"/>
    <s v="IBARRA"/>
    <s v="SAGRARIO"/>
    <x v="0"/>
    <x v="0"/>
    <x v="0"/>
  </r>
  <r>
    <n v="1001152"/>
    <s v="MATRIZ"/>
    <s v="GUERRERO AREVALO DIEGO BLADIMIR"/>
    <n v="1711415511"/>
    <n v="231001231"/>
    <s v="A"/>
    <m/>
    <s v="1,266,25"/>
    <s v="0.00"/>
    <s v="0.00"/>
    <s v="0.00"/>
    <s v="0.00"/>
    <s v="0.00"/>
    <s v="0.00"/>
    <x v="476"/>
    <x v="2"/>
    <x v="1"/>
    <s v="QUITO"/>
    <s v="LA MAGDALENA"/>
    <x v="0"/>
    <x v="1"/>
    <x v="1"/>
  </r>
  <r>
    <n v="1001153"/>
    <s v="MATRIZ"/>
    <s v="MASALEMA CAZA CARLOS FERNANDO"/>
    <n v="603059510"/>
    <n v="231001232"/>
    <s v="A"/>
    <m/>
    <n v="115"/>
    <s v="0.00"/>
    <s v="0.00"/>
    <s v="0.00"/>
    <s v="0.00"/>
    <s v="0.00"/>
    <s v="0.00"/>
    <x v="141"/>
    <x v="5"/>
    <x v="0"/>
    <s v="RIOBAMBA"/>
    <s v="VELOZ"/>
    <x v="0"/>
    <x v="1"/>
    <x v="0"/>
  </r>
  <r>
    <n v="1001154"/>
    <s v="MATRIZ"/>
    <s v="TREJO SIMBAÑA CARMEN SUSANA"/>
    <n v="1705194163"/>
    <n v="231001233"/>
    <s v="A"/>
    <m/>
    <n v="7"/>
    <s v="0.00"/>
    <s v="0.00"/>
    <s v="0.00"/>
    <s v="0.00"/>
    <s v="0.00"/>
    <s v="0.00"/>
    <x v="267"/>
    <x v="0"/>
    <x v="1"/>
    <s v="QUITO"/>
    <s v="COTOCOLLAO"/>
    <x v="0"/>
    <x v="1"/>
    <x v="0"/>
  </r>
  <r>
    <n v="1001155"/>
    <s v="MATRIZ"/>
    <s v="RUIZ ORTA LUIS DAMIAN"/>
    <n v="650278484"/>
    <n v="231001234"/>
    <s v="A"/>
    <m/>
    <n v="100"/>
    <s v="0.00"/>
    <s v="0.00"/>
    <s v="0.00"/>
    <s v="0.00"/>
    <s v="0.00"/>
    <s v="0.00"/>
    <x v="92"/>
    <x v="0"/>
    <x v="1"/>
    <s v="QUITO"/>
    <s v="COTOCOLLAO"/>
    <x v="0"/>
    <x v="0"/>
    <x v="1"/>
  </r>
  <r>
    <n v="1001156"/>
    <s v="MATRIZ"/>
    <s v="MOROCHO HUILCAREMA CARLOS ALBERTO "/>
    <n v="604288266"/>
    <n v="231001235"/>
    <s v="A"/>
    <m/>
    <n v="100"/>
    <s v="0.00"/>
    <s v="0.00"/>
    <s v="0.00"/>
    <s v="0.00"/>
    <s v="0.00"/>
    <s v="0.00"/>
    <x v="92"/>
    <x v="0"/>
    <x v="1"/>
    <s v="QUITO"/>
    <s v="COTOCOLLAO"/>
    <x v="0"/>
    <x v="0"/>
    <x v="1"/>
  </r>
  <r>
    <n v="1001157"/>
    <s v="MATRIZ"/>
    <s v="GARCIA GALLEGOS JOSSELYN LIZBETH"/>
    <n v="1755054887"/>
    <n v="231001236"/>
    <s v="A"/>
    <m/>
    <n v="6"/>
    <s v="0.00"/>
    <s v="0.00"/>
    <s v="0.00"/>
    <s v="0.00"/>
    <s v="0.00"/>
    <s v="0.00"/>
    <x v="159"/>
    <x v="0"/>
    <x v="1"/>
    <s v="QUITO"/>
    <s v="COTOCOLLAO"/>
    <x v="0"/>
    <x v="1"/>
    <x v="0"/>
  </r>
  <r>
    <n v="1001158"/>
    <s v="MATRIZ"/>
    <s v="PEREZ VEGA JAIME SANTIAGO"/>
    <n v="1712255619"/>
    <n v="231001237"/>
    <s v="A"/>
    <m/>
    <n v="15"/>
    <s v="0.00"/>
    <s v="0.00"/>
    <s v="0.00"/>
    <s v="0.00"/>
    <s v="0.00"/>
    <s v="0.00"/>
    <x v="64"/>
    <x v="0"/>
    <x v="1"/>
    <s v="QUITO"/>
    <s v="COTOCOLLAO"/>
    <x v="0"/>
    <x v="1"/>
    <x v="1"/>
  </r>
  <r>
    <n v="1001159"/>
    <s v="MATRIZ"/>
    <s v="GUAMAN GUARANGA JUAN CARLOS"/>
    <n v="1722874656"/>
    <n v="231001239"/>
    <s v="A"/>
    <m/>
    <n v="315"/>
    <s v="0.00"/>
    <s v="0.00"/>
    <s v="0.00"/>
    <s v="0.00"/>
    <s v="0.00"/>
    <s v="0.00"/>
    <x v="444"/>
    <x v="1"/>
    <x v="1"/>
    <s v="QUITO"/>
    <s v="COTOCOLLAO"/>
    <x v="0"/>
    <x v="1"/>
    <x v="1"/>
  </r>
  <r>
    <n v="1001160"/>
    <s v="MATRIZ"/>
    <s v="BONILLA BUÑAY DIEGO FERNANDO"/>
    <n v="1250512009"/>
    <n v="231001238"/>
    <s v="A"/>
    <m/>
    <n v="25"/>
    <s v="0.00"/>
    <s v="0.00"/>
    <s v="0.00"/>
    <s v="0.00"/>
    <s v="0.00"/>
    <s v="0.00"/>
    <x v="333"/>
    <x v="1"/>
    <x v="0"/>
    <s v="RIOBAMBA"/>
    <s v="CACHA (CAB EN MACHANGARA)"/>
    <x v="1"/>
    <x v="0"/>
    <x v="1"/>
  </r>
  <r>
    <n v="1001161"/>
    <s v="MATRIZ"/>
    <s v="ALAVA CEDEÑO ARELIS YOMAIRA"/>
    <n v="1721266870"/>
    <n v="231001240"/>
    <s v="A"/>
    <m/>
    <n v="385.58"/>
    <s v="0.00"/>
    <s v="0.00"/>
    <s v="0.00"/>
    <s v="0.00"/>
    <s v="0.00"/>
    <s v="0.00"/>
    <x v="477"/>
    <x v="0"/>
    <x v="5"/>
    <s v="EL EMPALME"/>
    <s v="EL ROSARIO"/>
    <x v="1"/>
    <x v="1"/>
    <x v="0"/>
  </r>
  <r>
    <n v="1001162"/>
    <s v="MATRIZ"/>
    <s v="AULLA BEJARANO JOSE ANTONIO"/>
    <n v="603322975"/>
    <n v="231001241"/>
    <s v="A"/>
    <m/>
    <n v="214.88"/>
    <s v="0.00"/>
    <s v="0.00"/>
    <s v="0.00"/>
    <s v="0.00"/>
    <s v="0.00"/>
    <s v="0.00"/>
    <x v="478"/>
    <x v="0"/>
    <x v="0"/>
    <s v="RIOBAMBA"/>
    <s v="CACHA (CAB EN MACHANGARA)"/>
    <x v="1"/>
    <x v="0"/>
    <x v="1"/>
  </r>
  <r>
    <n v="1001163"/>
    <s v="MATRIZ"/>
    <s v="DURAZNO YANDUN GENESSIS YESSENIA"/>
    <n v="1727168823"/>
    <n v="231001242"/>
    <s v="A"/>
    <m/>
    <n v="25"/>
    <s v="0.00"/>
    <s v="0.00"/>
    <s v="0.00"/>
    <s v="0.00"/>
    <s v="0.00"/>
    <s v="0.00"/>
    <x v="333"/>
    <x v="5"/>
    <x v="4"/>
    <s v="TULCAN"/>
    <s v="TULCAN"/>
    <x v="0"/>
    <x v="1"/>
    <x v="1"/>
  </r>
  <r>
    <n v="1001164"/>
    <s v="MATRIZ"/>
    <s v="ROLDAN PACA SEGUNDO PATRICIO"/>
    <n v="604564310"/>
    <n v="231001243"/>
    <s v="A"/>
    <m/>
    <n v="25"/>
    <s v="0.00"/>
    <s v="0.00"/>
    <s v="0.00"/>
    <s v="0.00"/>
    <s v="0.00"/>
    <s v="0.00"/>
    <x v="333"/>
    <x v="0"/>
    <x v="0"/>
    <s v="GUAMOTE"/>
    <s v="PALMIRA"/>
    <x v="1"/>
    <x v="0"/>
    <x v="1"/>
  </r>
  <r>
    <n v="1001165"/>
    <s v="MATRIZ"/>
    <s v="ROLDAN PACA MARIA PETRONA"/>
    <n v="604477893"/>
    <n v="231001244"/>
    <s v="A"/>
    <m/>
    <n v="7"/>
    <s v="0.00"/>
    <s v="0.00"/>
    <s v="0.00"/>
    <s v="0.00"/>
    <s v="0.00"/>
    <s v="0.00"/>
    <x v="267"/>
    <x v="1"/>
    <x v="0"/>
    <s v="GUAMOTE"/>
    <s v="PALMIRA"/>
    <x v="1"/>
    <x v="0"/>
    <x v="0"/>
  </r>
  <r>
    <n v="1001166"/>
    <s v="MATRIZ"/>
    <s v="YUCAILLA YUCAILLA ROSA ELIZABETH"/>
    <n v="604564856"/>
    <n v="231001245"/>
    <s v="A"/>
    <m/>
    <n v="25"/>
    <s v="0.00"/>
    <s v="0.00"/>
    <s v="0.00"/>
    <s v="0.00"/>
    <s v="0.00"/>
    <s v="0.00"/>
    <x v="333"/>
    <x v="1"/>
    <x v="0"/>
    <s v="COLTA"/>
    <s v="COLUMBE"/>
    <x v="1"/>
    <x v="0"/>
    <x v="0"/>
  </r>
  <r>
    <n v="1001167"/>
    <s v="MATRIZ"/>
    <s v="GALLARDO QUINGATUÑA FRANKLIN EDMUNDO"/>
    <n v="602763641"/>
    <n v="231001653"/>
    <s v="A"/>
    <m/>
    <n v="295"/>
    <s v="0.00"/>
    <s v="0.00"/>
    <s v="0.00"/>
    <s v="0.00"/>
    <s v="0.00"/>
    <s v="0.00"/>
    <x v="106"/>
    <x v="4"/>
    <x v="0"/>
    <s v="RIOBAMBA"/>
    <s v="LIZARZABURU"/>
    <x v="0"/>
    <x v="1"/>
    <x v="1"/>
  </r>
  <r>
    <n v="1001168"/>
    <s v="MATRIZ"/>
    <s v="YUMISEBA URQUIZO EVELYN ELIZABETH"/>
    <n v="1726763236"/>
    <n v="231001247"/>
    <s v="A"/>
    <m/>
    <n v="27.5"/>
    <s v="0.00"/>
    <s v="0.00"/>
    <s v="0.00"/>
    <s v="0.00"/>
    <s v="0.00"/>
    <s v="0.00"/>
    <x v="419"/>
    <x v="0"/>
    <x v="1"/>
    <s v="QUITO"/>
    <s v="SAN SEBASTIAN"/>
    <x v="0"/>
    <x v="0"/>
    <x v="0"/>
  </r>
  <r>
    <n v="1001169"/>
    <s v="MATRIZ"/>
    <s v="TORRES TOAPAXI JOSSELYN PAMELA"/>
    <n v="1729155703"/>
    <n v="231001248"/>
    <s v="A"/>
    <m/>
    <n v="41.67"/>
    <s v="0.00"/>
    <s v="0.00"/>
    <s v="0.00"/>
    <s v="0.00"/>
    <s v="0.00"/>
    <s v="0.00"/>
    <x v="30"/>
    <x v="0"/>
    <x v="1"/>
    <s v="QUITO"/>
    <s v="COTOCOLLAO"/>
    <x v="0"/>
    <x v="1"/>
    <x v="0"/>
  </r>
  <r>
    <n v="1001170"/>
    <s v="MATRIZ"/>
    <s v="AUQUILLA CARRILLO EVELYN CAROLINA "/>
    <n v="1725210023"/>
    <n v="231001249"/>
    <s v="A"/>
    <m/>
    <n v="125"/>
    <s v="0.00"/>
    <s v="0.00"/>
    <s v="0.00"/>
    <s v="0.00"/>
    <s v="0.00"/>
    <s v="0.00"/>
    <x v="435"/>
    <x v="0"/>
    <x v="1"/>
    <s v="QUITO"/>
    <s v="CHILLOGALLO"/>
    <x v="0"/>
    <x v="0"/>
    <x v="0"/>
  </r>
  <r>
    <n v="1001171"/>
    <s v="MATRIZ"/>
    <s v="USHCA CHIMBOLEMA ANA MARIA"/>
    <n v="1716154479"/>
    <n v="231001250"/>
    <s v="A"/>
    <m/>
    <n v="25"/>
    <s v="0.00"/>
    <s v="0.00"/>
    <s v="0.00"/>
    <s v="0.00"/>
    <s v="0.00"/>
    <s v="0.00"/>
    <x v="333"/>
    <x v="0"/>
    <x v="0"/>
    <s v="COLTA"/>
    <s v="SICALPA"/>
    <x v="0"/>
    <x v="0"/>
    <x v="0"/>
  </r>
  <r>
    <n v="1001172"/>
    <s v="MATRIZ"/>
    <s v="AULLA CAYAMBE SISA ARLETH"/>
    <n v="1759374372"/>
    <n v="231001305"/>
    <s v="A"/>
    <m/>
    <n v="2"/>
    <s v="0.00"/>
    <s v="0.00"/>
    <s v="0.00"/>
    <s v="0.00"/>
    <s v="0.00"/>
    <s v="0.00"/>
    <x v="145"/>
    <x v="3"/>
    <x v="1"/>
    <s v="QUITO"/>
    <s v="LLANO CHICO"/>
    <x v="1"/>
    <x v="0"/>
    <x v="0"/>
  </r>
  <r>
    <n v="1001173"/>
    <s v="MATRIZ"/>
    <s v="IGLESIA CATOLICA AMULA CASALOMA"/>
    <n v="602107716001"/>
    <n v="231001269"/>
    <s v="A"/>
    <m/>
    <n v="15"/>
    <s v="0.00"/>
    <s v="0.00"/>
    <s v="0.00"/>
    <s v="0.00"/>
    <s v="0.00"/>
    <s v="0.00"/>
    <x v="64"/>
    <x v="1"/>
    <x v="0"/>
    <s v="RIOBAMBA"/>
    <s v="CACHA (CAB EN MACHANGARA)"/>
    <x v="1"/>
    <x v="0"/>
    <x v="1"/>
  </r>
  <r>
    <n v="1001174"/>
    <s v="MATRIZ"/>
    <s v="ERAZO SERRANO YAJAIRA ELIZABETH"/>
    <n v="1716337124"/>
    <n v="231001252"/>
    <s v="A"/>
    <m/>
    <n v="15"/>
    <s v="0.00"/>
    <s v="0.00"/>
    <s v="0.00"/>
    <s v="0.00"/>
    <s v="0.00"/>
    <s v="0.00"/>
    <x v="64"/>
    <x v="0"/>
    <x v="0"/>
    <s v="RIOBAMBA"/>
    <s v="SAN JUAN"/>
    <x v="1"/>
    <x v="1"/>
    <x v="0"/>
  </r>
  <r>
    <n v="1001175"/>
    <s v="MATRIZ"/>
    <s v="YAMBAY BUÑAY MARIA CRISTINA"/>
    <n v="1722876214"/>
    <n v="231001253"/>
    <s v="A"/>
    <m/>
    <n v="65"/>
    <s v="0.00"/>
    <s v="0.00"/>
    <s v="0.00"/>
    <s v="0.00"/>
    <s v="0.00"/>
    <s v="0.00"/>
    <x v="177"/>
    <x v="1"/>
    <x v="1"/>
    <s v="QUITO"/>
    <s v="LA LIBERTAD"/>
    <x v="1"/>
    <x v="0"/>
    <x v="0"/>
  </r>
  <r>
    <n v="1001176"/>
    <s v="MATRIZ"/>
    <s v="LUCERO FAJARDO ANGEL GUMERCINDO "/>
    <n v="1801995646"/>
    <n v="231001254"/>
    <s v="A"/>
    <m/>
    <n v="15"/>
    <s v="0.00"/>
    <s v="0.00"/>
    <s v="0.00"/>
    <s v="0.00"/>
    <s v="0.00"/>
    <s v="0.00"/>
    <x v="64"/>
    <x v="0"/>
    <x v="12"/>
    <s v="CUENCA"/>
    <s v="PACCHA"/>
    <x v="1"/>
    <x v="1"/>
    <x v="1"/>
  </r>
  <r>
    <n v="1001177"/>
    <s v="MATRIZ"/>
    <s v="VIZCAINO VILLAMARIN DYLAN OMAR"/>
    <n v="1723029615"/>
    <n v="231001255"/>
    <s v="A"/>
    <m/>
    <n v="35"/>
    <s v="0.00"/>
    <s v="0.00"/>
    <s v="0.00"/>
    <s v="0.00"/>
    <s v="0.00"/>
    <s v="0.00"/>
    <x v="314"/>
    <x v="0"/>
    <x v="1"/>
    <s v="QUITO"/>
    <s v="COTOCOLLAO"/>
    <x v="0"/>
    <x v="1"/>
    <x v="0"/>
  </r>
  <r>
    <n v="1001178"/>
    <s v="MATRIZ"/>
    <s v="PALAQUIBAY LLIVIRUMBAY CARMEN HORTENCIA"/>
    <n v="1705193835"/>
    <n v="231001256"/>
    <s v="A"/>
    <m/>
    <n v="530"/>
    <s v="0.00"/>
    <s v="0.00"/>
    <s v="0.00"/>
    <s v="0.00"/>
    <s v="0.00"/>
    <s v="0.00"/>
    <x v="479"/>
    <x v="1"/>
    <x v="1"/>
    <s v="QUITO"/>
    <s v="COTOCOLLAO"/>
    <x v="0"/>
    <x v="1"/>
    <x v="0"/>
  </r>
  <r>
    <n v="1001179"/>
    <s v="MATRIZ"/>
    <s v="VELASCO TAQUIRES VANESSA LIZETH"/>
    <n v="1727318816"/>
    <n v="231001257"/>
    <s v="A"/>
    <m/>
    <n v="20"/>
    <s v="0.00"/>
    <s v="0.00"/>
    <s v="0.00"/>
    <s v="0.00"/>
    <s v="0.00"/>
    <s v="0.00"/>
    <x v="184"/>
    <x v="0"/>
    <x v="1"/>
    <s v="QUITO"/>
    <s v="CONOCOTO"/>
    <x v="1"/>
    <x v="1"/>
    <x v="0"/>
  </r>
  <r>
    <n v="1001180"/>
    <s v="MATRIZ"/>
    <s v="TOAPANTA PATAJALO DIANA MARIELA"/>
    <n v="1753718889"/>
    <n v="231001258"/>
    <s v="A"/>
    <m/>
    <n v="55"/>
    <s v="0.00"/>
    <s v="0.00"/>
    <s v="0.00"/>
    <s v="0.00"/>
    <s v="0.00"/>
    <s v="0.00"/>
    <x v="117"/>
    <x v="0"/>
    <x v="1"/>
    <s v="QUITO"/>
    <s v="LA ARGELIA"/>
    <x v="0"/>
    <x v="0"/>
    <x v="0"/>
  </r>
  <r>
    <n v="1001181"/>
    <s v="MATRIZ"/>
    <s v="MONTENEGRO ZAMBRANO VERONICA ELIZABETH"/>
    <n v="1600418881"/>
    <n v="231001259"/>
    <s v="A"/>
    <m/>
    <n v="145"/>
    <s v="0.00"/>
    <s v="0.00"/>
    <s v="0.00"/>
    <s v="0.00"/>
    <s v="0.00"/>
    <s v="0.00"/>
    <x v="207"/>
    <x v="0"/>
    <x v="1"/>
    <s v="QUITO"/>
    <s v="CHILLOGALLO"/>
    <x v="0"/>
    <x v="1"/>
    <x v="0"/>
  </r>
  <r>
    <n v="1001182"/>
    <s v="MATRIZ"/>
    <s v="GUAYAMA CEPA MARIA SUSANA"/>
    <n v="201105814"/>
    <n v="231001260"/>
    <s v="A"/>
    <m/>
    <n v="25"/>
    <s v="0.00"/>
    <s v="0.00"/>
    <s v="0.00"/>
    <s v="0.00"/>
    <s v="0.00"/>
    <s v="0.00"/>
    <x v="333"/>
    <x v="0"/>
    <x v="2"/>
    <s v="GUARANDA"/>
    <s v="SAN LORENZO (BOLIVAR)"/>
    <x v="1"/>
    <x v="0"/>
    <x v="0"/>
  </r>
  <r>
    <n v="1001183"/>
    <s v="MATRIZ"/>
    <s v="LEMA GUAILLA MARIA ."/>
    <n v="603403718"/>
    <n v="231001261"/>
    <s v="A"/>
    <m/>
    <n v="70"/>
    <s v="0.00"/>
    <s v="0.00"/>
    <s v="0.00"/>
    <s v="0.00"/>
    <s v="0.00"/>
    <s v="0.00"/>
    <x v="287"/>
    <x v="1"/>
    <x v="1"/>
    <s v="QUITO"/>
    <s v="COTOCOLLAO"/>
    <x v="0"/>
    <x v="0"/>
    <x v="0"/>
  </r>
  <r>
    <n v="1001184"/>
    <s v="MATRIZ"/>
    <s v="BETUN YUQUILEMA BEATRIZ NICOLASA"/>
    <n v="1727012138"/>
    <n v="231001262"/>
    <s v="A"/>
    <m/>
    <n v="20"/>
    <s v="0.00"/>
    <s v="0.00"/>
    <s v="0.00"/>
    <s v="0.00"/>
    <s v="0.00"/>
    <s v="0.00"/>
    <x v="184"/>
    <x v="1"/>
    <x v="0"/>
    <s v="RIOBAMBA"/>
    <s v="PUNIN"/>
    <x v="1"/>
    <x v="0"/>
    <x v="0"/>
  </r>
  <r>
    <n v="1001185"/>
    <s v="MATRIZ"/>
    <s v="CARRILLO NIAMA SEGUNDO ALFREDO"/>
    <n v="604518035"/>
    <n v="231001266"/>
    <s v="A"/>
    <m/>
    <n v="34.5"/>
    <s v="0.00"/>
    <s v="0.00"/>
    <s v="0.00"/>
    <s v="0.00"/>
    <s v="0.00"/>
    <s v="0.00"/>
    <x v="480"/>
    <x v="0"/>
    <x v="0"/>
    <s v="RIOBAMBA"/>
    <s v="CACHA (CAB EN MACHANGARA)"/>
    <x v="1"/>
    <x v="0"/>
    <x v="1"/>
  </r>
  <r>
    <n v="1001186"/>
    <s v="MATRIZ"/>
    <s v="CARRILLO NIAMA SARA BELEN"/>
    <n v="1756876734"/>
    <n v="231001263"/>
    <s v="A"/>
    <m/>
    <n v="5"/>
    <s v="0.00"/>
    <s v="0.00"/>
    <s v="0.00"/>
    <s v="0.00"/>
    <s v="0.00"/>
    <s v="0.00"/>
    <x v="135"/>
    <x v="1"/>
    <x v="1"/>
    <s v="QUITO"/>
    <s v="EL BATAN"/>
    <x v="0"/>
    <x v="0"/>
    <x v="0"/>
  </r>
  <r>
    <n v="1001187"/>
    <s v="MATRIZ"/>
    <s v="NIAMA PADILLA JOSEFINA ."/>
    <n v="604584060"/>
    <n v="231001264"/>
    <s v="A"/>
    <m/>
    <n v="210"/>
    <s v="0.00"/>
    <s v="0.00"/>
    <s v="0.00"/>
    <s v="0.00"/>
    <s v="0.00"/>
    <s v="0.00"/>
    <x v="350"/>
    <x v="1"/>
    <x v="0"/>
    <s v="RIOBAMBA"/>
    <s v="CACHA (CAB EN MACHANGARA)"/>
    <x v="1"/>
    <x v="0"/>
    <x v="0"/>
  </r>
  <r>
    <n v="1001188"/>
    <s v="MATRIZ"/>
    <s v="CARRILLO NIAMA ALEX DAVID"/>
    <n v="1750057307"/>
    <n v="231001268"/>
    <s v="A"/>
    <m/>
    <n v="15"/>
    <s v="0.00"/>
    <s v="0.00"/>
    <s v="0.00"/>
    <s v="0.00"/>
    <s v="0.00"/>
    <s v="0.00"/>
    <x v="64"/>
    <x v="1"/>
    <x v="1"/>
    <s v="QUITO"/>
    <s v="LLANO CHICO"/>
    <x v="1"/>
    <x v="0"/>
    <x v="0"/>
  </r>
  <r>
    <n v="1001189"/>
    <s v="MATRIZ"/>
    <s v="CARRILLO NIAMA LIZETH ANAHY"/>
    <n v="1757932619"/>
    <n v="231001265"/>
    <s v="A"/>
    <m/>
    <n v="2"/>
    <s v="0.00"/>
    <s v="0.00"/>
    <s v="0.00"/>
    <s v="0.00"/>
    <s v="0.00"/>
    <s v="0.00"/>
    <x v="145"/>
    <x v="1"/>
    <x v="1"/>
    <s v="QUITO"/>
    <s v="LLANO CHICO"/>
    <x v="1"/>
    <x v="0"/>
    <x v="1"/>
  </r>
  <r>
    <n v="1001190"/>
    <s v="MATRIZ"/>
    <s v="URQUIZO YUNGAN LUIS ABRAHAN"/>
    <n v="1725418485"/>
    <n v="231001267"/>
    <s v="A"/>
    <m/>
    <n v="6"/>
    <s v="0.00"/>
    <s v="0.00"/>
    <s v="0.00"/>
    <s v="0.00"/>
    <s v="0.00"/>
    <s v="0.00"/>
    <x v="159"/>
    <x v="0"/>
    <x v="1"/>
    <s v="QUITO"/>
    <s v="COTOCOLLAO"/>
    <x v="0"/>
    <x v="0"/>
    <x v="1"/>
  </r>
  <r>
    <n v="1001191"/>
    <s v="MATRIZ"/>
    <s v="CAYAMBE CRIOLLO LUZ MARIA"/>
    <n v="604337675"/>
    <n v="231001270"/>
    <s v="A"/>
    <m/>
    <n v="240"/>
    <s v="0.00"/>
    <s v="0.00"/>
    <s v="0.00"/>
    <s v="0.00"/>
    <s v="0.00"/>
    <s v="0.00"/>
    <x v="124"/>
    <x v="1"/>
    <x v="0"/>
    <s v="RIOBAMBA"/>
    <s v="CACHA (CAB EN MACHANGARA)"/>
    <x v="1"/>
    <x v="0"/>
    <x v="0"/>
  </r>
  <r>
    <n v="1001192"/>
    <s v="MATRIZ"/>
    <s v="CEDEÑO MARTINEZ LUCILA MONSERRAT"/>
    <n v="1715922843"/>
    <n v="231001271"/>
    <s v="A"/>
    <m/>
    <n v="40"/>
    <s v="0.00"/>
    <s v="0.00"/>
    <s v="0.00"/>
    <s v="0.00"/>
    <s v="0.00"/>
    <s v="0.00"/>
    <x v="85"/>
    <x v="0"/>
    <x v="1"/>
    <s v="QUITO"/>
    <s v="COTOCOLLAO"/>
    <x v="0"/>
    <x v="1"/>
    <x v="0"/>
  </r>
  <r>
    <n v="1001193"/>
    <s v="MATRIZ"/>
    <s v="CASTILLO BONILLA LUIS EDUARDO"/>
    <n v="1751689777"/>
    <n v="231001272"/>
    <s v="A"/>
    <m/>
    <n v="5"/>
    <s v="0.00"/>
    <s v="0.00"/>
    <s v="0.00"/>
    <s v="0.00"/>
    <s v="0.00"/>
    <s v="0.00"/>
    <x v="135"/>
    <x v="1"/>
    <x v="1"/>
    <s v="QUITO"/>
    <s v="CARCELEN"/>
    <x v="0"/>
    <x v="1"/>
    <x v="1"/>
  </r>
  <r>
    <n v="1001194"/>
    <s v="MATRIZ"/>
    <s v="MOSQUERA QUIROZ SEGUNDO GALO"/>
    <n v="1701359794"/>
    <n v="231001273"/>
    <s v="A"/>
    <m/>
    <n v="15"/>
    <s v="0.00"/>
    <s v="0.00"/>
    <s v="0.00"/>
    <s v="0.00"/>
    <s v="0.00"/>
    <s v="0.00"/>
    <x v="64"/>
    <x v="1"/>
    <x v="1"/>
    <s v="QUITO"/>
    <s v="CARCELEN"/>
    <x v="0"/>
    <x v="1"/>
    <x v="0"/>
  </r>
  <r>
    <n v="1001195"/>
    <s v="MATRIZ"/>
    <s v="MORALES ANANGONO HECTOR ARTURO"/>
    <n v="1001324902"/>
    <n v="231001274"/>
    <s v="A"/>
    <m/>
    <n v="20"/>
    <s v="0.00"/>
    <s v="0.00"/>
    <s v="0.00"/>
    <s v="0.00"/>
    <s v="0.00"/>
    <s v="0.00"/>
    <x v="184"/>
    <x v="1"/>
    <x v="1"/>
    <s v="QUITO"/>
    <s v="COTOCOLLAO"/>
    <x v="0"/>
    <x v="1"/>
    <x v="0"/>
  </r>
  <r>
    <n v="1001196"/>
    <s v="MATRIZ"/>
    <s v="CAIZA USHIÑA JOSE DANIEL"/>
    <n v="1715511810"/>
    <n v="231001275"/>
    <s v="A"/>
    <m/>
    <n v="43.75"/>
    <s v="0.00"/>
    <s v="0.00"/>
    <s v="0.00"/>
    <s v="0.00"/>
    <s v="0.00"/>
    <s v="0.00"/>
    <x v="115"/>
    <x v="1"/>
    <x v="1"/>
    <s v="QUITO"/>
    <s v="GUAMANI"/>
    <x v="0"/>
    <x v="1"/>
    <x v="1"/>
  </r>
  <r>
    <n v="1001197"/>
    <s v="MATRIZ"/>
    <s v="NIAMA JANETA CAMILA ELIZABETH"/>
    <n v="1751641828"/>
    <n v="231001276"/>
    <s v="A"/>
    <m/>
    <n v="2"/>
    <s v="0.00"/>
    <s v="0.00"/>
    <s v="0.00"/>
    <s v="0.00"/>
    <s v="0.00"/>
    <s v="0.00"/>
    <x v="145"/>
    <x v="1"/>
    <x v="1"/>
    <s v="QUITO"/>
    <s v="LLANO CHICO"/>
    <x v="1"/>
    <x v="1"/>
    <x v="1"/>
  </r>
  <r>
    <n v="1001198"/>
    <s v="MATRIZ"/>
    <s v="CARMILEMA SIMBAÑA LUIS MIGUEL"/>
    <n v="1726834508"/>
    <n v="231001277"/>
    <s v="A"/>
    <m/>
    <n v="15"/>
    <s v="0.00"/>
    <s v="0.00"/>
    <s v="0.00"/>
    <s v="0.00"/>
    <s v="0.00"/>
    <s v="0.00"/>
    <x v="64"/>
    <x v="0"/>
    <x v="1"/>
    <s v="QUITO"/>
    <s v="COTOCOLLAO"/>
    <x v="0"/>
    <x v="1"/>
    <x v="1"/>
  </r>
  <r>
    <n v="1001199"/>
    <s v="MATRIZ"/>
    <s v="COLES COLES ANGEL ROBERTO"/>
    <n v="202683512"/>
    <n v="231001278"/>
    <s v="A"/>
    <m/>
    <n v="30"/>
    <s v="0.00"/>
    <s v="0.00"/>
    <s v="0.00"/>
    <s v="0.00"/>
    <s v="0.00"/>
    <s v="0.00"/>
    <x v="276"/>
    <x v="1"/>
    <x v="2"/>
    <s v="GUARANDA"/>
    <s v="SANTAFE (SANTA FE)"/>
    <x v="1"/>
    <x v="0"/>
    <x v="1"/>
  </r>
  <r>
    <n v="1001200"/>
    <s v="MATRIZ"/>
    <s v="URQUIZO TIUPUL JERONIMO ."/>
    <n v="1708538465"/>
    <n v="231001279"/>
    <s v="A"/>
    <m/>
    <n v="30"/>
    <s v="0.00"/>
    <s v="0.00"/>
    <s v="0.00"/>
    <s v="0.00"/>
    <s v="0.00"/>
    <s v="0.00"/>
    <x v="276"/>
    <x v="1"/>
    <x v="0"/>
    <s v="RIOBAMBA"/>
    <s v="YARUQUIES"/>
    <x v="0"/>
    <x v="0"/>
    <x v="0"/>
  </r>
  <r>
    <n v="1001202"/>
    <s v="MATRIZ"/>
    <s v="VIZCAINO PALACIOS ANA MARIA"/>
    <n v="1719185736"/>
    <n v="231001280"/>
    <s v="A"/>
    <m/>
    <n v="199.5"/>
    <s v="0.00"/>
    <s v="0.00"/>
    <s v="0.00"/>
    <s v="0.00"/>
    <s v="0.00"/>
    <s v="0.00"/>
    <x v="481"/>
    <x v="0"/>
    <x v="1"/>
    <s v="QUITO"/>
    <s v="COTOCOLLAO"/>
    <x v="0"/>
    <x v="1"/>
    <x v="0"/>
  </r>
  <r>
    <n v="1001203"/>
    <s v="MATRIZ"/>
    <s v="CEPEDA GUACHO ALEX ALEXANDER"/>
    <n v="604774588"/>
    <n v="231001281"/>
    <s v="A"/>
    <m/>
    <n v="107"/>
    <s v="0.00"/>
    <s v="0.00"/>
    <s v="0.00"/>
    <s v="0.00"/>
    <s v="0.00"/>
    <s v="0.00"/>
    <x v="482"/>
    <x v="0"/>
    <x v="1"/>
    <s v="QUITO"/>
    <s v="CHILIBULO"/>
    <x v="0"/>
    <x v="0"/>
    <x v="0"/>
  </r>
  <r>
    <n v="1001204"/>
    <s v="MATRIZ"/>
    <s v="CALDERON NAVARRO JOSE ARTURO"/>
    <n v="1714444773"/>
    <n v="231001282"/>
    <s v="A"/>
    <m/>
    <n v="45"/>
    <s v="0.00"/>
    <s v="0.00"/>
    <s v="0.00"/>
    <s v="0.00"/>
    <s v="0.00"/>
    <s v="0.00"/>
    <x v="80"/>
    <x v="1"/>
    <x v="1"/>
    <s v="QUITO"/>
    <s v="NONO"/>
    <x v="1"/>
    <x v="1"/>
    <x v="1"/>
  </r>
  <r>
    <n v="1001205"/>
    <s v="MATRIZ"/>
    <s v="GUACHO CEPEDA RUTH MARISOL"/>
    <n v="1719296764"/>
    <n v="231001284"/>
    <s v="A"/>
    <m/>
    <n v="607.5"/>
    <s v="0.00"/>
    <s v="0.00"/>
    <s v="0.00"/>
    <s v="0.00"/>
    <s v="0.00"/>
    <s v="0.00"/>
    <x v="483"/>
    <x v="2"/>
    <x v="1"/>
    <s v="QUITO"/>
    <s v="COTOCOLLAO"/>
    <x v="0"/>
    <x v="0"/>
    <x v="0"/>
  </r>
  <r>
    <n v="1001206"/>
    <s v="MATRIZ"/>
    <s v="MULLO PADILLA PEDRO ."/>
    <n v="1715782593"/>
    <n v="231001283"/>
    <s v="A"/>
    <m/>
    <n v="225"/>
    <s v="0.00"/>
    <s v="0.00"/>
    <s v="0.00"/>
    <s v="0.00"/>
    <s v="0.00"/>
    <s v="0.00"/>
    <x v="427"/>
    <x v="1"/>
    <x v="0"/>
    <s v="RIOBAMBA"/>
    <s v="CACHA (CAB EN MACHANGARA)"/>
    <x v="1"/>
    <x v="0"/>
    <x v="1"/>
  </r>
  <r>
    <n v="1001207"/>
    <s v="MATRIZ"/>
    <s v="FONDO SOLIDARIO PURUWA PLAYERS"/>
    <n v="1722317656001"/>
    <n v="231001285"/>
    <s v="A"/>
    <m/>
    <n v="3"/>
    <s v="0.00"/>
    <s v="0.00"/>
    <s v="0.00"/>
    <s v="0.00"/>
    <s v="0.00"/>
    <s v="0.00"/>
    <x v="191"/>
    <x v="5"/>
    <x v="1"/>
    <s v="QUITO"/>
    <s v="COTOCOLLAO"/>
    <x v="0"/>
    <x v="0"/>
    <x v="1"/>
  </r>
  <r>
    <n v="1001208"/>
    <s v="MATRIZ"/>
    <s v="ROMAN TREJO JOSE FRANCISCO"/>
    <n v="401524574"/>
    <n v="231001286"/>
    <s v="A"/>
    <m/>
    <n v="78.33"/>
    <s v="0.00"/>
    <s v="0.00"/>
    <s v="0.00"/>
    <s v="0.00"/>
    <s v="0.00"/>
    <s v="0.00"/>
    <x v="484"/>
    <x v="1"/>
    <x v="4"/>
    <s v="MONTUFAR"/>
    <s v="GONZALEZ SUAREZ"/>
    <x v="0"/>
    <x v="1"/>
    <x v="1"/>
  </r>
  <r>
    <n v="1001209"/>
    <s v="MATRIZ"/>
    <s v="CONDO ALVAREZ KATHERINE PATRICIA "/>
    <n v="605056282"/>
    <n v="231001287"/>
    <s v="A"/>
    <m/>
    <n v="135"/>
    <s v="0.00"/>
    <s v="0.00"/>
    <s v="0.00"/>
    <s v="0.00"/>
    <s v="0.00"/>
    <s v="0.00"/>
    <x v="323"/>
    <x v="0"/>
    <x v="0"/>
    <s v="RIOBAMBA"/>
    <s v="LIZARZABURU"/>
    <x v="0"/>
    <x v="1"/>
    <x v="0"/>
  </r>
  <r>
    <n v="1001212"/>
    <s v="MATRIZ"/>
    <s v="TOASO GOMEZ ALEX PAUL"/>
    <n v="1722373394"/>
    <n v="231001289"/>
    <s v="A"/>
    <m/>
    <n v="20"/>
    <s v="0.00"/>
    <s v="0.00"/>
    <s v="0.00"/>
    <s v="0.00"/>
    <s v="0.00"/>
    <s v="0.00"/>
    <x v="184"/>
    <x v="0"/>
    <x v="1"/>
    <s v="QUITO"/>
    <s v="COTOCOLLAO"/>
    <x v="0"/>
    <x v="0"/>
    <x v="1"/>
  </r>
  <r>
    <n v="1001213"/>
    <s v="MATRIZ"/>
    <s v="GIRALDO SIMONS JOHANA CAMILA"/>
    <n v="1726364191"/>
    <n v="231001290"/>
    <s v="A"/>
    <m/>
    <n v="25"/>
    <s v="0.00"/>
    <s v="0.00"/>
    <s v="0.00"/>
    <s v="0.00"/>
    <s v="0.00"/>
    <s v="0.00"/>
    <x v="333"/>
    <x v="0"/>
    <x v="1"/>
    <s v="QUITO"/>
    <s v="COTOCOLLAO"/>
    <x v="0"/>
    <x v="1"/>
    <x v="0"/>
  </r>
  <r>
    <n v="1001214"/>
    <s v="MATRIZ"/>
    <s v="PATAJALO YEPEZ MARIA LORENZA"/>
    <n v="602348252"/>
    <n v="231001291"/>
    <s v="A"/>
    <m/>
    <n v="142"/>
    <s v="0.00"/>
    <s v="0.00"/>
    <s v="0.00"/>
    <s v="0.00"/>
    <s v="0.00"/>
    <s v="0.00"/>
    <x v="485"/>
    <x v="1"/>
    <x v="0"/>
    <s v="COLTA"/>
    <s v="SICALPA"/>
    <x v="0"/>
    <x v="0"/>
    <x v="0"/>
  </r>
  <r>
    <n v="1001215"/>
    <s v="MATRIZ"/>
    <s v="PALLO CAJAS LILIA JANETH"/>
    <n v="1718891623"/>
    <n v="231001292"/>
    <s v="A"/>
    <m/>
    <n v="15"/>
    <s v="0.00"/>
    <s v="0.00"/>
    <s v="0.00"/>
    <s v="0.00"/>
    <s v="0.00"/>
    <s v="0.00"/>
    <x v="64"/>
    <x v="1"/>
    <x v="1"/>
    <s v="QUITO"/>
    <s v="CALACALI"/>
    <x v="1"/>
    <x v="1"/>
    <x v="0"/>
  </r>
  <r>
    <n v="1001216"/>
    <s v="MATRIZ"/>
    <s v="VEGA TIXE DANIELA VIVIANA "/>
    <n v="504754193"/>
    <n v="231001293"/>
    <s v="A"/>
    <m/>
    <n v="140"/>
    <s v="0.00"/>
    <s v="0.00"/>
    <s v="0.00"/>
    <s v="0.00"/>
    <s v="0.00"/>
    <s v="0.00"/>
    <x v="122"/>
    <x v="0"/>
    <x v="1"/>
    <s v="QUITO"/>
    <s v="COTOCOLLAO"/>
    <x v="0"/>
    <x v="1"/>
    <x v="0"/>
  </r>
  <r>
    <n v="1001217"/>
    <s v="MATRIZ"/>
    <s v="GAVILEMA CHANALUISA MARIA LUCRECIA"/>
    <n v="502259476"/>
    <n v="231001294"/>
    <s v="A"/>
    <m/>
    <n v="41.67"/>
    <s v="0.00"/>
    <s v="0.00"/>
    <s v="0.00"/>
    <s v="0.00"/>
    <s v="0.00"/>
    <s v="0.00"/>
    <x v="30"/>
    <x v="1"/>
    <x v="11"/>
    <s v="PUJILI"/>
    <s v="PUJILI"/>
    <x v="0"/>
    <x v="1"/>
    <x v="0"/>
  </r>
  <r>
    <n v="1001218"/>
    <s v="MATRIZ"/>
    <s v="QUISHPI GUAPI MARIA LAURA"/>
    <n v="1719683722"/>
    <n v="231001295"/>
    <s v="A"/>
    <m/>
    <n v="32.409999999999997"/>
    <s v="0.00"/>
    <s v="0.00"/>
    <s v="0.00"/>
    <s v="0.00"/>
    <s v="0.00"/>
    <s v="0.00"/>
    <x v="486"/>
    <x v="1"/>
    <x v="0"/>
    <s v="COLTA"/>
    <s v="CAJABAMBA"/>
    <x v="0"/>
    <x v="1"/>
    <x v="0"/>
  </r>
  <r>
    <n v="1001219"/>
    <s v="MATRIZ"/>
    <s v="SHI . JIN ."/>
    <n v="1759581935"/>
    <n v="231001296"/>
    <s v="A"/>
    <m/>
    <n v="15"/>
    <s v="0.00"/>
    <s v="0.00"/>
    <s v="0.00"/>
    <s v="0.00"/>
    <s v="0.00"/>
    <s v="0.00"/>
    <x v="64"/>
    <x v="2"/>
    <x v="1"/>
    <s v="QUITO"/>
    <s v="IÑAQUITO"/>
    <x v="0"/>
    <x v="6"/>
    <x v="0"/>
  </r>
  <r>
    <n v="1001220"/>
    <s v="MATRIZ"/>
    <s v="XIAO HONG "/>
    <s v="E99786810"/>
    <n v="231001297"/>
    <s v="A"/>
    <m/>
    <n v="15"/>
    <s v="0.00"/>
    <s v="0.00"/>
    <s v="0.00"/>
    <s v="0.00"/>
    <s v="0.00"/>
    <s v="0.00"/>
    <x v="64"/>
    <x v="0"/>
    <x v="1"/>
    <s v="QUITO"/>
    <s v="IÑAQUITO"/>
    <x v="0"/>
    <x v="6"/>
    <x v="0"/>
  </r>
  <r>
    <n v="1001221"/>
    <s v="MATRIZ"/>
    <s v="MOSQUERA HERRERA JACINTA DE FATIMA"/>
    <n v="1705227047"/>
    <n v="231001298"/>
    <s v="A"/>
    <m/>
    <n v="25"/>
    <s v="0.00"/>
    <s v="0.00"/>
    <s v="0.00"/>
    <s v="0.00"/>
    <s v="0.00"/>
    <s v="0.00"/>
    <x v="333"/>
    <x v="0"/>
    <x v="1"/>
    <s v="QUITO"/>
    <s v="COTOCOLLAO"/>
    <x v="0"/>
    <x v="1"/>
    <x v="0"/>
  </r>
  <r>
    <n v="1001222"/>
    <s v="MATRIZ"/>
    <s v="GUERRA CHACON MIRIAN ESPERANZA"/>
    <n v="1714025754"/>
    <n v="231001299"/>
    <s v="A"/>
    <m/>
    <n v="25"/>
    <s v="0.00"/>
    <s v="0.00"/>
    <s v="0.00"/>
    <s v="0.00"/>
    <s v="0.00"/>
    <s v="0.00"/>
    <x v="333"/>
    <x v="0"/>
    <x v="21"/>
    <s v="ORELLANA"/>
    <s v="SAN LUIS DE ARMENIA"/>
    <x v="1"/>
    <x v="1"/>
    <x v="0"/>
  </r>
  <r>
    <n v="1001224"/>
    <s v="MATRIZ"/>
    <s v="MONDRAGON BALLADARES JOSE FRANCISCO"/>
    <n v="1703465151"/>
    <n v="231001300"/>
    <s v="A"/>
    <m/>
    <n v="45"/>
    <s v="0.00"/>
    <s v="0.00"/>
    <s v="0.00"/>
    <s v="0.00"/>
    <s v="0.00"/>
    <s v="0.00"/>
    <x v="80"/>
    <x v="0"/>
    <x v="3"/>
    <s v="AMBATO"/>
    <s v="MATRIZ"/>
    <x v="0"/>
    <x v="1"/>
    <x v="1"/>
  </r>
  <r>
    <n v="1001225"/>
    <s v="MATRIZ"/>
    <s v="PARCO GAVILANEZ WILLAN DUBERLI"/>
    <n v="201647237"/>
    <n v="231001301"/>
    <s v="A"/>
    <m/>
    <n v="280"/>
    <s v="0.00"/>
    <s v="0.00"/>
    <s v="0.00"/>
    <s v="0.00"/>
    <s v="0.00"/>
    <s v="0.00"/>
    <x v="376"/>
    <x v="0"/>
    <x v="2"/>
    <s v="SAN MIGUEL"/>
    <s v="SAN PABLO (SAN PABLO DE ATENAS)"/>
    <x v="1"/>
    <x v="1"/>
    <x v="1"/>
  </r>
  <r>
    <n v="1001226"/>
    <s v="MATRIZ"/>
    <s v="SANGOQUIZA FERNANDEZ MICHAEL ALEXANDER"/>
    <n v="1726149964"/>
    <n v="231001302"/>
    <s v="A"/>
    <m/>
    <n v="15"/>
    <s v="0.00"/>
    <s v="0.00"/>
    <s v="0.00"/>
    <s v="0.00"/>
    <s v="0.00"/>
    <s v="0.00"/>
    <x v="64"/>
    <x v="1"/>
    <x v="1"/>
    <s v="QUITO"/>
    <s v="IÑAQUITO"/>
    <x v="0"/>
    <x v="1"/>
    <x v="1"/>
  </r>
  <r>
    <n v="1001227"/>
    <s v="MATRIZ"/>
    <s v="GUAYPACHA URQUIZO FRANCISCO ."/>
    <n v="1715757280"/>
    <n v="231001303"/>
    <s v="A"/>
    <m/>
    <n v="510"/>
    <s v="0.00"/>
    <s v="0.00"/>
    <s v="0.00"/>
    <s v="0.00"/>
    <s v="0.00"/>
    <s v="0.00"/>
    <x v="487"/>
    <x v="1"/>
    <x v="0"/>
    <s v="RIOBAMBA"/>
    <s v="YARUQUIES"/>
    <x v="0"/>
    <x v="0"/>
    <x v="1"/>
  </r>
  <r>
    <n v="1001228"/>
    <s v="MATRIZ"/>
    <s v="JIMENEZ VIVAS FERNANDA ESTEFANIA"/>
    <n v="1722774013"/>
    <n v="231001304"/>
    <s v="A"/>
    <m/>
    <n v="47.5"/>
    <s v="0.00"/>
    <s v="0.00"/>
    <s v="0.00"/>
    <s v="0.00"/>
    <s v="0.00"/>
    <s v="0.00"/>
    <x v="183"/>
    <x v="0"/>
    <x v="1"/>
    <s v="QUITO"/>
    <s v="LA MAGDALENA"/>
    <x v="0"/>
    <x v="1"/>
    <x v="0"/>
  </r>
  <r>
    <n v="1001229"/>
    <s v="MATRIZ"/>
    <s v="ALAVA CEDEÑO JENIFFER LISSETH"/>
    <n v="1724944184"/>
    <n v="231001306"/>
    <s v="A"/>
    <m/>
    <n v="364.17"/>
    <s v="0.00"/>
    <s v="0.00"/>
    <s v="0.00"/>
    <s v="0.00"/>
    <s v="0.00"/>
    <s v="0.00"/>
    <x v="488"/>
    <x v="0"/>
    <x v="5"/>
    <s v="EL EMPALME"/>
    <s v="EL ROSARIO"/>
    <x v="1"/>
    <x v="1"/>
    <x v="0"/>
  </r>
  <r>
    <n v="1001230"/>
    <s v="MATRIZ"/>
    <s v="MORALES BARAJA DANIELA JOHANNA"/>
    <n v="2100677737"/>
    <n v="231001307"/>
    <s v="A"/>
    <m/>
    <n v="38.630000000000003"/>
    <s v="0.00"/>
    <s v="0.00"/>
    <s v="0.00"/>
    <s v="0.00"/>
    <s v="0.00"/>
    <s v="0.00"/>
    <x v="489"/>
    <x v="5"/>
    <x v="1"/>
    <s v="QUITO"/>
    <s v="IÑAQUITO"/>
    <x v="0"/>
    <x v="1"/>
    <x v="0"/>
  </r>
  <r>
    <n v="1001231"/>
    <s v="MATRIZ"/>
    <s v="SIMBAÑA AREVALO BRYAN STALIN"/>
    <n v="1723259832"/>
    <n v="231001308"/>
    <s v="A"/>
    <m/>
    <n v="15"/>
    <s v="0.00"/>
    <s v="0.00"/>
    <s v="0.00"/>
    <s v="0.00"/>
    <s v="0.00"/>
    <s v="0.00"/>
    <x v="64"/>
    <x v="0"/>
    <x v="1"/>
    <s v="QUITO"/>
    <s v="COTOCOLLAO"/>
    <x v="0"/>
    <x v="1"/>
    <x v="1"/>
  </r>
  <r>
    <n v="1001232"/>
    <s v="MATRIZ"/>
    <s v="GUAIPACHA YUMICEBA MARIA ANTONIA"/>
    <n v="1751565506"/>
    <n v="231001309"/>
    <s v="A"/>
    <m/>
    <n v="65"/>
    <s v="0.00"/>
    <s v="0.00"/>
    <s v="0.00"/>
    <s v="0.00"/>
    <s v="0.00"/>
    <s v="0.00"/>
    <x v="177"/>
    <x v="1"/>
    <x v="0"/>
    <s v="RIOBAMBA"/>
    <s v="CACHA (CAB EN MACHANGARA)"/>
    <x v="1"/>
    <x v="0"/>
    <x v="0"/>
  </r>
  <r>
    <n v="1001233"/>
    <s v="MATRIZ"/>
    <s v="JIMENEZ JIMENEZ MERY FABIOLA"/>
    <n v="1103427124"/>
    <n v="231001310"/>
    <s v="A"/>
    <m/>
    <n v="30"/>
    <s v="0.00"/>
    <s v="0.00"/>
    <s v="0.00"/>
    <s v="0.00"/>
    <s v="0.00"/>
    <s v="0.00"/>
    <x v="276"/>
    <x v="0"/>
    <x v="9"/>
    <s v="SOZORANGA"/>
    <s v="SOZORANGA"/>
    <x v="0"/>
    <x v="0"/>
    <x v="0"/>
  </r>
  <r>
    <n v="1001234"/>
    <s v="MATRIZ"/>
    <s v="NIAMA JANETA JOSE ELIAS"/>
    <n v="1753295821"/>
    <n v="231001316"/>
    <s v="A"/>
    <m/>
    <n v="2"/>
    <s v="0.00"/>
    <s v="0.00"/>
    <s v="0.00"/>
    <s v="0.00"/>
    <s v="0.00"/>
    <s v="0.00"/>
    <x v="145"/>
    <x v="1"/>
    <x v="1"/>
    <s v="QUITO"/>
    <s v="KENNEDY"/>
    <x v="0"/>
    <x v="0"/>
    <x v="1"/>
  </r>
  <r>
    <n v="1001235"/>
    <s v="MATRIZ"/>
    <s v="SHEN DONGSHI "/>
    <s v="EG1884576"/>
    <n v="231001317"/>
    <s v="A"/>
    <m/>
    <n v="15"/>
    <s v="0.00"/>
    <s v="0.00"/>
    <s v="0.00"/>
    <s v="0.00"/>
    <s v="0.00"/>
    <s v="0.00"/>
    <x v="64"/>
    <x v="2"/>
    <x v="1"/>
    <s v="QUITO"/>
    <s v="IÑAQUITO"/>
    <x v="0"/>
    <x v="7"/>
    <x v="0"/>
  </r>
  <r>
    <n v="1001236"/>
    <s v="MATRIZ"/>
    <s v="CASAGALLO CASAGALLO CARLOS RAMIRO"/>
    <n v="1704171998"/>
    <n v="231001311"/>
    <s v="A"/>
    <m/>
    <n v="25"/>
    <s v="0.00"/>
    <s v="0.00"/>
    <s v="0.00"/>
    <s v="0.00"/>
    <s v="0.00"/>
    <s v="0.00"/>
    <x v="333"/>
    <x v="1"/>
    <x v="1"/>
    <s v="QUITO"/>
    <s v="LA CONCEPCION"/>
    <x v="0"/>
    <x v="1"/>
    <x v="1"/>
  </r>
  <r>
    <n v="1001237"/>
    <s v="MATRIZ"/>
    <s v="MINIGUANO CHISAGUANO NORMA ISABEL"/>
    <n v="1720316320"/>
    <n v="231001312"/>
    <s v="A"/>
    <m/>
    <n v="37.5"/>
    <s v="0.00"/>
    <s v="0.00"/>
    <s v="0.00"/>
    <s v="0.00"/>
    <s v="0.00"/>
    <s v="0.00"/>
    <x v="316"/>
    <x v="1"/>
    <x v="1"/>
    <s v="QUITO"/>
    <s v="COTOCOLLAO"/>
    <x v="0"/>
    <x v="1"/>
    <x v="0"/>
  </r>
  <r>
    <n v="1001238"/>
    <s v="MATRIZ"/>
    <s v="PAEZ VIVAS SEBASTIAN ANDRES"/>
    <n v="1724804636"/>
    <n v="231001313"/>
    <s v="A"/>
    <m/>
    <n v="145"/>
    <s v="0.00"/>
    <s v="0.00"/>
    <s v="0.00"/>
    <s v="0.00"/>
    <s v="0.00"/>
    <s v="0.00"/>
    <x v="207"/>
    <x v="2"/>
    <x v="1"/>
    <s v="QUITO"/>
    <s v="COTOCOLLAO"/>
    <x v="0"/>
    <x v="1"/>
    <x v="1"/>
  </r>
  <r>
    <n v="1001239"/>
    <s v="MATRIZ"/>
    <s v="AIMACAÑA PAUJI LUZ MARIA"/>
    <n v="1751171313"/>
    <n v="231001314"/>
    <s v="A"/>
    <m/>
    <n v="195"/>
    <s v="0.00"/>
    <s v="0.00"/>
    <s v="0.00"/>
    <s v="0.00"/>
    <s v="0.00"/>
    <s v="0.00"/>
    <x v="490"/>
    <x v="0"/>
    <x v="1"/>
    <s v="QUITO"/>
    <s v="COTOCOLLAO"/>
    <x v="0"/>
    <x v="1"/>
    <x v="0"/>
  </r>
  <r>
    <n v="1001240"/>
    <s v="MATRIZ"/>
    <s v="URQUIZO PADILLA MARTHA CECILIA"/>
    <n v="1720707700"/>
    <n v="231001315"/>
    <s v="A"/>
    <m/>
    <n v="142.62"/>
    <s v="0.00"/>
    <s v="0.00"/>
    <s v="0.00"/>
    <s v="0.00"/>
    <s v="0.00"/>
    <s v="0.00"/>
    <x v="491"/>
    <x v="1"/>
    <x v="1"/>
    <s v="QUITO"/>
    <s v="LLANO CHICO"/>
    <x v="1"/>
    <x v="0"/>
    <x v="0"/>
  </r>
  <r>
    <n v="1001241"/>
    <s v="MATRIZ"/>
    <s v="TASAMBAY VALDEZ JOSEFA ."/>
    <n v="601256308"/>
    <n v="231001318"/>
    <s v="A"/>
    <m/>
    <n v="0.5"/>
    <s v="0.00"/>
    <s v="0.00"/>
    <s v="0.00"/>
    <s v="0.00"/>
    <s v="0.00"/>
    <s v="0.00"/>
    <x v="196"/>
    <x v="1"/>
    <x v="1"/>
    <s v="QUITO"/>
    <s v="COTOCOLLAO"/>
    <x v="0"/>
    <x v="0"/>
    <x v="0"/>
  </r>
  <r>
    <n v="1001242"/>
    <s v="MATRIZ"/>
    <s v="QUINATOA QUINATOA JOSEFA GEORGINA "/>
    <n v="201059417"/>
    <n v="231001319"/>
    <s v="A"/>
    <m/>
    <n v="56.5"/>
    <s v="0.00"/>
    <s v="0.00"/>
    <s v="0.00"/>
    <s v="0.00"/>
    <s v="0.00"/>
    <s v="0.00"/>
    <x v="492"/>
    <x v="1"/>
    <x v="1"/>
    <s v="QUITO"/>
    <s v="COCHAPAMBA"/>
    <x v="1"/>
    <x v="1"/>
    <x v="0"/>
  </r>
  <r>
    <n v="1001243"/>
    <s v="MATRIZ"/>
    <s v="VIVAS MOSQUERA MARIA LUCIANA"/>
    <n v="1718015264"/>
    <n v="231001320"/>
    <s v="A"/>
    <m/>
    <n v="35"/>
    <s v="0.00"/>
    <s v="0.00"/>
    <s v="0.00"/>
    <s v="0.00"/>
    <s v="0.00"/>
    <s v="0.00"/>
    <x v="314"/>
    <x v="0"/>
    <x v="1"/>
    <s v="QUITO"/>
    <s v="COTOCOLLAO"/>
    <x v="0"/>
    <x v="1"/>
    <x v="0"/>
  </r>
  <r>
    <n v="1001244"/>
    <s v="MATRIZ"/>
    <s v="PARCO GAVILANEZ CHRISTIAN ALCIBAR"/>
    <n v="201780624"/>
    <n v="231001321"/>
    <s v="A"/>
    <m/>
    <n v="425"/>
    <s v="0.00"/>
    <s v="0.00"/>
    <s v="0.00"/>
    <s v="0.00"/>
    <s v="0.00"/>
    <s v="0.00"/>
    <x v="493"/>
    <x v="0"/>
    <x v="2"/>
    <s v="SAN MIGUEL"/>
    <s v="BILOVAN"/>
    <x v="1"/>
    <x v="1"/>
    <x v="1"/>
  </r>
  <r>
    <n v="1001245"/>
    <s v="MATRIZ"/>
    <s v="PATIN BAYAS MARIA CECILIA "/>
    <n v="201993458"/>
    <n v="231001322"/>
    <s v="A"/>
    <m/>
    <n v="15"/>
    <s v="0.00"/>
    <s v="0.00"/>
    <s v="0.00"/>
    <s v="0.00"/>
    <s v="0.00"/>
    <s v="0.00"/>
    <x v="64"/>
    <x v="2"/>
    <x v="2"/>
    <s v="GUARANDA"/>
    <s v="ANGEL POLIBIO CHAVES"/>
    <x v="0"/>
    <x v="0"/>
    <x v="0"/>
  </r>
  <r>
    <n v="1001246"/>
    <s v="MATRIZ"/>
    <s v="NUÑEZ CHITAN TANIA PAOLA"/>
    <n v="1724408370"/>
    <n v="231001323"/>
    <s v="A"/>
    <m/>
    <n v="25"/>
    <s v="0.00"/>
    <s v="0.00"/>
    <s v="0.00"/>
    <s v="0.00"/>
    <s v="0.00"/>
    <s v="0.00"/>
    <x v="333"/>
    <x v="1"/>
    <x v="4"/>
    <s v="TULCAN"/>
    <s v="TULCAN"/>
    <x v="0"/>
    <x v="1"/>
    <x v="0"/>
  </r>
  <r>
    <n v="1001247"/>
    <s v="MATRIZ"/>
    <s v="TOAPANTA CABASCANGO VICENTE ."/>
    <n v="1000648640"/>
    <n v="231001324"/>
    <s v="A"/>
    <m/>
    <n v="50"/>
    <s v="0.00"/>
    <s v="0.00"/>
    <s v="0.00"/>
    <s v="0.00"/>
    <s v="0.00"/>
    <s v="0.00"/>
    <x v="2"/>
    <x v="1"/>
    <x v="10"/>
    <s v="OTAVALO"/>
    <s v="JORDAN"/>
    <x v="0"/>
    <x v="1"/>
    <x v="1"/>
  </r>
  <r>
    <n v="1001248"/>
    <s v="MATRIZ"/>
    <s v="TASAMBAY URQUIZO MARIA GLADYS "/>
    <n v="1718230079"/>
    <n v="231001325"/>
    <s v="A"/>
    <m/>
    <n v="186.8"/>
    <s v="0.00"/>
    <s v="0.00"/>
    <s v="0.00"/>
    <s v="0.00"/>
    <s v="0.00"/>
    <s v="0.00"/>
    <x v="494"/>
    <x v="1"/>
    <x v="1"/>
    <s v="QUITO"/>
    <s v="COTOCOLLAO"/>
    <x v="0"/>
    <x v="0"/>
    <x v="0"/>
  </r>
  <r>
    <n v="1001249"/>
    <s v="MATRIZ"/>
    <s v="ROJAS PINTO EDFREN SULLIVAN"/>
    <n v="1760268100"/>
    <n v="231001326"/>
    <s v="A"/>
    <m/>
    <n v="25"/>
    <s v="0.00"/>
    <s v="0.00"/>
    <s v="0.00"/>
    <s v="0.00"/>
    <s v="0.00"/>
    <s v="0.00"/>
    <x v="333"/>
    <x v="0"/>
    <x v="1"/>
    <s v="QUITO"/>
    <s v="COTOCOLLAO"/>
    <x v="0"/>
    <x v="4"/>
    <x v="1"/>
  </r>
  <r>
    <n v="1001250"/>
    <s v="MATRIZ"/>
    <s v="MUZO SARABINO BRIAN ANDRES"/>
    <n v="1726871906"/>
    <n v="231001327"/>
    <s v="A"/>
    <m/>
    <n v="43"/>
    <s v="0.00"/>
    <s v="0.00"/>
    <s v="0.00"/>
    <s v="0.00"/>
    <s v="0.00"/>
    <s v="0.00"/>
    <x v="165"/>
    <x v="2"/>
    <x v="1"/>
    <s v="QUITO"/>
    <s v="LLANO CHICO"/>
    <x v="1"/>
    <x v="1"/>
    <x v="1"/>
  </r>
  <r>
    <n v="1001251"/>
    <s v="MATRIZ"/>
    <s v="MEJÍA PÉREZ ANA BELÉN"/>
    <n v="603877499"/>
    <n v="231001328"/>
    <s v="A"/>
    <m/>
    <n v="115"/>
    <s v="0.00"/>
    <s v="0.00"/>
    <s v="0.00"/>
    <s v="0.00"/>
    <s v="0.00"/>
    <s v="0.00"/>
    <x v="141"/>
    <x v="4"/>
    <x v="0"/>
    <s v="RIOBAMBA"/>
    <s v="LIZARZABURU"/>
    <x v="0"/>
    <x v="1"/>
    <x v="0"/>
  </r>
  <r>
    <n v="1001252"/>
    <s v="MATRIZ"/>
    <s v="JANETA AULLA MARIA ANGELA"/>
    <n v="602993149"/>
    <n v="231001329"/>
    <s v="A"/>
    <m/>
    <n v="277.29000000000002"/>
    <s v="0.00"/>
    <s v="0.00"/>
    <s v="0.00"/>
    <s v="0.00"/>
    <s v="0.00"/>
    <s v="0.00"/>
    <x v="495"/>
    <x v="1"/>
    <x v="0"/>
    <s v="RIOBAMBA"/>
    <s v="YARUQUIES"/>
    <x v="0"/>
    <x v="0"/>
    <x v="0"/>
  </r>
  <r>
    <n v="1001253"/>
    <s v="MATRIZ"/>
    <s v="CEDEÑO MACIAS RODOLFO ATILIO"/>
    <n v="1310547417"/>
    <n v="231001330"/>
    <s v="A"/>
    <m/>
    <n v="45"/>
    <s v="0.00"/>
    <s v="0.00"/>
    <s v="0.00"/>
    <s v="0.00"/>
    <s v="0.00"/>
    <s v="0.00"/>
    <x v="80"/>
    <x v="1"/>
    <x v="13"/>
    <s v="CHONE"/>
    <s v="CHONE"/>
    <x v="0"/>
    <x v="1"/>
    <x v="0"/>
  </r>
  <r>
    <n v="1001254"/>
    <s v="MATRIZ"/>
    <s v="AUQUILLA TAZAMBAY JOSE ."/>
    <n v="601122385"/>
    <n v="231001331"/>
    <s v="A"/>
    <m/>
    <n v="220"/>
    <s v="0.00"/>
    <s v="0.00"/>
    <s v="0.00"/>
    <s v="0.00"/>
    <s v="0.00"/>
    <s v="0.00"/>
    <x v="496"/>
    <x v="1"/>
    <x v="0"/>
    <s v="RIOBAMBA"/>
    <s v="YARUQUIES"/>
    <x v="0"/>
    <x v="0"/>
    <x v="0"/>
  </r>
  <r>
    <n v="1001255"/>
    <s v="MATRIZ"/>
    <s v="GUO . SHIMING "/>
    <s v="E41121079"/>
    <n v="231001333"/>
    <s v="A"/>
    <m/>
    <n v="15"/>
    <s v="0.00"/>
    <s v="0.00"/>
    <s v="0.00"/>
    <s v="0.00"/>
    <s v="0.00"/>
    <s v="0.00"/>
    <x v="64"/>
    <x v="2"/>
    <x v="1"/>
    <s v="QUITO"/>
    <s v="IÑAQUITO"/>
    <x v="0"/>
    <x v="6"/>
    <x v="0"/>
  </r>
  <r>
    <n v="1001256"/>
    <s v="MATRIZ"/>
    <s v="PAUCAR PINCHAO MATEO SEBASTIAN"/>
    <n v="1753749736"/>
    <n v="231001332"/>
    <s v="A"/>
    <m/>
    <n v="65"/>
    <s v="0.00"/>
    <s v="0.00"/>
    <s v="0.00"/>
    <s v="0.00"/>
    <s v="0.00"/>
    <s v="0.00"/>
    <x v="177"/>
    <x v="1"/>
    <x v="1"/>
    <s v="QUITO"/>
    <s v="COTOCOLLAO"/>
    <x v="0"/>
    <x v="1"/>
    <x v="0"/>
  </r>
  <r>
    <n v="1001257"/>
    <s v="MATRIZ"/>
    <s v="QUINCHE SANCHEZ FEBE GUISSELA"/>
    <n v="1752079861"/>
    <n v="231001334"/>
    <s v="A"/>
    <m/>
    <n v="25"/>
    <s v="0.00"/>
    <s v="0.00"/>
    <s v="0.00"/>
    <s v="0.00"/>
    <s v="0.00"/>
    <s v="0.00"/>
    <x v="333"/>
    <x v="1"/>
    <x v="10"/>
    <s v="OTAVALO"/>
    <s v="SAN RAFAEL"/>
    <x v="1"/>
    <x v="0"/>
    <x v="0"/>
  </r>
  <r>
    <n v="1001259"/>
    <s v="MATRIZ"/>
    <s v="BAYAS QUINATOA EDWIN DAVID "/>
    <n v="202276374"/>
    <n v="231001336"/>
    <s v="A"/>
    <m/>
    <n v="75"/>
    <s v="0.00"/>
    <s v="0.00"/>
    <s v="0.00"/>
    <s v="0.00"/>
    <s v="0.00"/>
    <s v="0.00"/>
    <x v="402"/>
    <x v="0"/>
    <x v="2"/>
    <s v="GUARANDA"/>
    <s v="ANGEL POLIBIO CHAVES"/>
    <x v="0"/>
    <x v="0"/>
    <x v="1"/>
  </r>
  <r>
    <n v="1001260"/>
    <s v="MATRIZ"/>
    <s v="AIMACAÑA PAUJI EDWIN MIGUEL "/>
    <n v="1727175216"/>
    <n v="231001337"/>
    <s v="A"/>
    <m/>
    <n v="100"/>
    <s v="0.00"/>
    <s v="0.00"/>
    <s v="0.00"/>
    <s v="0.00"/>
    <s v="0.00"/>
    <s v="0.00"/>
    <x v="92"/>
    <x v="1"/>
    <x v="1"/>
    <s v="QUITO"/>
    <s v="COTOCOLLAO"/>
    <x v="0"/>
    <x v="0"/>
    <x v="1"/>
  </r>
  <r>
    <n v="1001261"/>
    <s v="MATRIZ"/>
    <s v="PAUCAR PINCHAO LUIS XAVIER"/>
    <n v="1725347106"/>
    <n v="231001338"/>
    <s v="A"/>
    <m/>
    <n v="30"/>
    <s v="0.00"/>
    <s v="0.00"/>
    <s v="0.00"/>
    <s v="0.00"/>
    <s v="0.00"/>
    <s v="0.00"/>
    <x v="276"/>
    <x v="0"/>
    <x v="1"/>
    <s v="QUITO"/>
    <s v="COTOCOLLAO"/>
    <x v="0"/>
    <x v="1"/>
    <x v="0"/>
  </r>
  <r>
    <n v="1001262"/>
    <s v="MATRIZ"/>
    <s v="ARCOS FIERRO HANDERSON ROMARIO"/>
    <n v="401442496"/>
    <n v="231001339"/>
    <s v="A"/>
    <m/>
    <n v="140"/>
    <s v="0.00"/>
    <s v="0.00"/>
    <s v="0.00"/>
    <s v="0.00"/>
    <s v="0.00"/>
    <s v="0.00"/>
    <x v="122"/>
    <x v="2"/>
    <x v="4"/>
    <s v="TULCAN"/>
    <s v="TULCAN"/>
    <x v="0"/>
    <x v="0"/>
    <x v="1"/>
  </r>
  <r>
    <n v="1001263"/>
    <s v="MATRIZ"/>
    <s v="GAVILANES . JUAN MANUEL"/>
    <n v="1705550893"/>
    <n v="231001340"/>
    <s v="A"/>
    <m/>
    <n v="111.66"/>
    <s v="0.00"/>
    <s v="0.00"/>
    <s v="0.00"/>
    <s v="0.00"/>
    <s v="0.00"/>
    <s v="0.00"/>
    <x v="497"/>
    <x v="0"/>
    <x v="2"/>
    <s v="SAN MIGUEL"/>
    <s v="BILOVAN"/>
    <x v="1"/>
    <x v="0"/>
    <x v="0"/>
  </r>
  <r>
    <n v="1001264"/>
    <s v="MATRIZ"/>
    <s v="HU . ZHENGUO "/>
    <s v="E58968292"/>
    <n v="231001341"/>
    <s v="A"/>
    <m/>
    <n v="15"/>
    <s v="0.00"/>
    <s v="0.00"/>
    <s v="0.00"/>
    <s v="0.00"/>
    <s v="0.00"/>
    <s v="0.00"/>
    <x v="64"/>
    <x v="2"/>
    <x v="1"/>
    <s v="QUITO"/>
    <s v="IÑAQUITO"/>
    <x v="0"/>
    <x v="6"/>
    <x v="0"/>
  </r>
  <r>
    <n v="1001265"/>
    <s v="MATRIZ"/>
    <s v="ILAQUICHE QUINDIGALLI JORGE GUSTAVO"/>
    <n v="502072556"/>
    <n v="231001342"/>
    <s v="A"/>
    <m/>
    <n v="589.01"/>
    <s v="0.00"/>
    <s v="0.00"/>
    <s v="0.00"/>
    <s v="0.00"/>
    <s v="0.00"/>
    <s v="0.00"/>
    <x v="498"/>
    <x v="0"/>
    <x v="11"/>
    <s v="PUJILI"/>
    <s v="GUANGAJE"/>
    <x v="1"/>
    <x v="0"/>
    <x v="1"/>
  </r>
  <r>
    <n v="1001266"/>
    <s v="MATRIZ"/>
    <s v="COLIMBA CUASQUE TANIA ESTEFANY"/>
    <n v="1725165227"/>
    <n v="231001343"/>
    <s v="A"/>
    <m/>
    <n v="152.83000000000001"/>
    <s v="0.00"/>
    <s v="0.00"/>
    <s v="0.00"/>
    <s v="0.00"/>
    <s v="0.00"/>
    <s v="0.00"/>
    <x v="499"/>
    <x v="1"/>
    <x v="1"/>
    <s v="QUITO"/>
    <s v="LLANO CHICO"/>
    <x v="1"/>
    <x v="1"/>
    <x v="0"/>
  </r>
  <r>
    <n v="1001267"/>
    <s v="MATRIZ"/>
    <s v="MONTESDEOCA TEHANGA PAUL DAMIAN"/>
    <n v="1713260170"/>
    <n v="231001344"/>
    <s v="A"/>
    <m/>
    <n v="30"/>
    <s v="0.00"/>
    <s v="0.00"/>
    <s v="0.00"/>
    <s v="0.00"/>
    <s v="0.00"/>
    <s v="0.00"/>
    <x v="276"/>
    <x v="0"/>
    <x v="10"/>
    <s v="OTAVALO"/>
    <s v="JORDAN"/>
    <x v="0"/>
    <x v="1"/>
    <x v="1"/>
  </r>
  <r>
    <n v="1001268"/>
    <s v="MATRIZ"/>
    <s v="LARCO PANCHEZ JHON JAIRO "/>
    <n v="1753562568"/>
    <n v="231001345"/>
    <s v="A"/>
    <m/>
    <n v="31"/>
    <s v="0.00"/>
    <s v="0.00"/>
    <s v="0.00"/>
    <s v="0.00"/>
    <s v="0.00"/>
    <s v="0.00"/>
    <x v="425"/>
    <x v="0"/>
    <x v="1"/>
    <s v="QUITO"/>
    <s v="COCHAPAMBA"/>
    <x v="1"/>
    <x v="1"/>
    <x v="1"/>
  </r>
  <r>
    <n v="1001269"/>
    <s v="MATRIZ"/>
    <s v="TOAZO LEINES ALEJANDRO RENAN"/>
    <n v="1719364786"/>
    <n v="231001346"/>
    <s v="A"/>
    <m/>
    <s v="1,330,01"/>
    <s v="0.00"/>
    <s v="0.00"/>
    <s v="0.00"/>
    <s v="0.00"/>
    <s v="0.00"/>
    <s v="0.00"/>
    <x v="500"/>
    <x v="0"/>
    <x v="1"/>
    <s v="QUITO"/>
    <s v="COTOCOLLAO"/>
    <x v="0"/>
    <x v="1"/>
    <x v="1"/>
  </r>
  <r>
    <n v="1001271"/>
    <s v="MATRIZ"/>
    <s v="JIMENEZ VIVAS KEVIN FERNANDO"/>
    <n v="1723667075"/>
    <n v="231001348"/>
    <s v="A"/>
    <m/>
    <n v="80"/>
    <s v="0.00"/>
    <s v="0.00"/>
    <s v="0.00"/>
    <s v="0.00"/>
    <s v="0.00"/>
    <s v="0.00"/>
    <x v="501"/>
    <x v="5"/>
    <x v="1"/>
    <s v="QUITO"/>
    <s v="COTOCOLLAO"/>
    <x v="0"/>
    <x v="1"/>
    <x v="1"/>
  </r>
  <r>
    <n v="1001272"/>
    <s v="MATRIZ"/>
    <s v="COLEGIO DE INGENIEROS ZOOTECNISTAS DE CHIMBORAZO"/>
    <n v="603008632"/>
    <n v="231001349"/>
    <s v="A"/>
    <m/>
    <n v="15"/>
    <s v="0.00"/>
    <s v="0.00"/>
    <s v="0.00"/>
    <s v="0.00"/>
    <s v="0.00"/>
    <s v="0.00"/>
    <x v="64"/>
    <x v="0"/>
    <x v="0"/>
    <s v="PENIPE"/>
    <s v="SAN ANTONIO DE BAYUSHIG"/>
    <x v="1"/>
    <x v="1"/>
    <x v="0"/>
  </r>
  <r>
    <n v="1001273"/>
    <s v="MATRIZ"/>
    <s v="BAYAS QUINATOA DELIA LUCINDA"/>
    <n v="202644498"/>
    <n v="231001350"/>
    <s v="A"/>
    <m/>
    <n v="25"/>
    <s v="0.00"/>
    <s v="0.00"/>
    <s v="0.00"/>
    <s v="0.00"/>
    <s v="0.00"/>
    <s v="0.00"/>
    <x v="333"/>
    <x v="3"/>
    <x v="2"/>
    <s v="GUARANDA"/>
    <s v="ANGEL POLIBIO CHAVES"/>
    <x v="0"/>
    <x v="0"/>
    <x v="0"/>
  </r>
  <r>
    <n v="1001274"/>
    <s v="MATRIZ"/>
    <s v="ACHIG QUISAGUANO JUAN PABLO"/>
    <n v="1725959389"/>
    <n v="231001351"/>
    <s v="A"/>
    <m/>
    <n v="35"/>
    <s v="0.00"/>
    <s v="0.00"/>
    <s v="0.00"/>
    <s v="0.00"/>
    <s v="0.00"/>
    <s v="0.00"/>
    <x v="314"/>
    <x v="1"/>
    <x v="1"/>
    <s v="QUITO"/>
    <s v="COTOCOLLAO"/>
    <x v="0"/>
    <x v="1"/>
    <x v="1"/>
  </r>
  <r>
    <n v="1001275"/>
    <s v="MATRIZ"/>
    <s v="MORILLO LOPEZ MARIA YOLANDA"/>
    <n v="1706821897"/>
    <n v="231001352"/>
    <s v="A"/>
    <m/>
    <n v="40.83"/>
    <s v="0.00"/>
    <s v="0.00"/>
    <s v="0.00"/>
    <s v="0.00"/>
    <s v="0.00"/>
    <s v="0.00"/>
    <x v="502"/>
    <x v="0"/>
    <x v="1"/>
    <s v="QUITO"/>
    <s v="IÑAQUITO"/>
    <x v="0"/>
    <x v="1"/>
    <x v="0"/>
  </r>
  <r>
    <n v="1001276"/>
    <s v="MATRIZ"/>
    <s v="BERNAL GARCIA GLORIA SELENA"/>
    <n v="1711578037"/>
    <n v="231001353"/>
    <s v="A"/>
    <m/>
    <n v="180"/>
    <s v="0.00"/>
    <s v="0.00"/>
    <s v="0.00"/>
    <s v="0.00"/>
    <s v="0.00"/>
    <s v="0.00"/>
    <x v="204"/>
    <x v="0"/>
    <x v="1"/>
    <s v="QUITO"/>
    <s v="COTOCOLLAO"/>
    <x v="0"/>
    <x v="1"/>
    <x v="0"/>
  </r>
  <r>
    <n v="1001277"/>
    <s v="MATRIZ"/>
    <s v="GUAIPACHA MOROCHO JUAN SEBASTIAN"/>
    <n v="1752906568"/>
    <n v="231001356"/>
    <s v="A"/>
    <m/>
    <s v="1,001,00"/>
    <s v="0.00"/>
    <s v="0.00"/>
    <s v="0.00"/>
    <s v="0.00"/>
    <s v="0.00"/>
    <s v="0.00"/>
    <x v="503"/>
    <x v="0"/>
    <x v="1"/>
    <s v="QUITO"/>
    <s v="COTOCOLLAO"/>
    <x v="0"/>
    <x v="1"/>
    <x v="1"/>
  </r>
  <r>
    <n v="1001278"/>
    <s v="MATRIZ"/>
    <s v="GUAIPACHA PADILLA MANUEL HUMBERTO"/>
    <n v="1723012942"/>
    <n v="231001355"/>
    <s v="A"/>
    <m/>
    <s v="1,001,00"/>
    <s v="0.00"/>
    <s v="0.00"/>
    <s v="0.00"/>
    <s v="0.00"/>
    <s v="0.00"/>
    <s v="0.00"/>
    <x v="503"/>
    <x v="2"/>
    <x v="1"/>
    <s v="QUITO"/>
    <s v="LLANO CHICO"/>
    <x v="1"/>
    <x v="0"/>
    <x v="1"/>
  </r>
  <r>
    <n v="1001279"/>
    <s v="MATRIZ"/>
    <s v="GUARANDA MONTERO CARLOS JONATHAN"/>
    <n v="1720293610"/>
    <n v="231001354"/>
    <s v="A"/>
    <m/>
    <n v="63"/>
    <s v="0.00"/>
    <s v="0.00"/>
    <s v="0.00"/>
    <s v="0.00"/>
    <s v="0.00"/>
    <s v="0.00"/>
    <x v="504"/>
    <x v="0"/>
    <x v="1"/>
    <s v="QUITO"/>
    <s v="CENTRO HISTORICO"/>
    <x v="0"/>
    <x v="1"/>
    <x v="1"/>
  </r>
  <r>
    <n v="1001280"/>
    <s v="MATRIZ"/>
    <s v="QUISAGUANO ALBAN MONICA PATRICIA"/>
    <n v="1718584871"/>
    <n v="231001357"/>
    <s v="A"/>
    <m/>
    <n v="20"/>
    <s v="0.00"/>
    <s v="0.00"/>
    <s v="0.00"/>
    <s v="0.00"/>
    <s v="0.00"/>
    <s v="0.00"/>
    <x v="184"/>
    <x v="0"/>
    <x v="1"/>
    <s v="QUITO"/>
    <s v="CENTRO HISTORICO"/>
    <x v="0"/>
    <x v="1"/>
    <x v="0"/>
  </r>
  <r>
    <n v="1001281"/>
    <s v="MATRIZ"/>
    <s v="SANTOS MOLINA MANUEL ALEJANDRO"/>
    <n v="1312718289"/>
    <n v="231001358"/>
    <s v="A"/>
    <m/>
    <n v="30"/>
    <s v="0.00"/>
    <s v="0.00"/>
    <s v="0.00"/>
    <s v="0.00"/>
    <s v="0.00"/>
    <s v="0.00"/>
    <x v="276"/>
    <x v="0"/>
    <x v="13"/>
    <s v="CHONE"/>
    <s v="CHONE"/>
    <x v="0"/>
    <x v="1"/>
    <x v="0"/>
  </r>
  <r>
    <n v="1001282"/>
    <s v="MATRIZ"/>
    <s v="SUAREZ SUAREZ ADELMO ."/>
    <n v="1757679400"/>
    <n v="231001359"/>
    <s v="A"/>
    <m/>
    <n v="96.17"/>
    <s v="0.00"/>
    <s v="0.00"/>
    <s v="0.00"/>
    <s v="0.00"/>
    <s v="0.00"/>
    <s v="0.00"/>
    <x v="505"/>
    <x v="1"/>
    <x v="1"/>
    <s v="QUITO"/>
    <s v="COTOCOLLAO"/>
    <x v="0"/>
    <x v="1"/>
    <x v="1"/>
  </r>
  <r>
    <n v="1001284"/>
    <s v="MATRIZ"/>
    <s v="JIMENEZ NARVAEZ NELSON FERNANDO"/>
    <n v="1709494023"/>
    <n v="231001360"/>
    <s v="A"/>
    <m/>
    <n v="35"/>
    <s v="0.00"/>
    <s v="0.00"/>
    <s v="0.00"/>
    <s v="0.00"/>
    <s v="0.00"/>
    <s v="0.00"/>
    <x v="314"/>
    <x v="0"/>
    <x v="1"/>
    <s v="QUITO"/>
    <s v="LA MAGDALENA"/>
    <x v="0"/>
    <x v="1"/>
    <x v="0"/>
  </r>
  <r>
    <n v="1001285"/>
    <s v="MATRIZ"/>
    <s v="VIVAS MOSQUERA SULMA GUADALUPE"/>
    <n v="1712141694"/>
    <n v="231001361"/>
    <s v="A"/>
    <m/>
    <n v="2"/>
    <s v="0.00"/>
    <s v="0.00"/>
    <s v="0.00"/>
    <s v="0.00"/>
    <s v="0.00"/>
    <s v="0.00"/>
    <x v="145"/>
    <x v="0"/>
    <x v="1"/>
    <s v="QUITO"/>
    <s v="COTOCOLLAO"/>
    <x v="0"/>
    <x v="1"/>
    <x v="0"/>
  </r>
  <r>
    <n v="1001286"/>
    <s v="MATRIZ"/>
    <s v="CHICAIZA PULIOTAXI ENMA MARINA"/>
    <n v="1716503832"/>
    <n v="231001362"/>
    <s v="A"/>
    <m/>
    <n v="163.75"/>
    <s v="0.00"/>
    <s v="0.00"/>
    <s v="0.00"/>
    <s v="0.00"/>
    <s v="0.00"/>
    <s v="0.00"/>
    <x v="506"/>
    <x v="0"/>
    <x v="1"/>
    <s v="QUITO"/>
    <s v="COTOCOLLAO"/>
    <x v="0"/>
    <x v="1"/>
    <x v="0"/>
  </r>
  <r>
    <n v="1001287"/>
    <s v="MATRIZ"/>
    <s v="MULLO ESTRELLA PEDRO DAVID"/>
    <n v="1728588284"/>
    <n v="231001363"/>
    <s v="A"/>
    <m/>
    <n v="75"/>
    <s v="0.00"/>
    <s v="0.00"/>
    <s v="0.00"/>
    <s v="0.00"/>
    <s v="0.00"/>
    <s v="0.00"/>
    <x v="402"/>
    <x v="0"/>
    <x v="1"/>
    <s v="QUITO"/>
    <s v="LLANO CHICO"/>
    <x v="1"/>
    <x v="1"/>
    <x v="1"/>
  </r>
  <r>
    <n v="1001288"/>
    <s v="MATRIZ"/>
    <s v="YUNGAN NINA JUAN MARCOS "/>
    <n v="1804296091"/>
    <n v="231001364"/>
    <s v="A"/>
    <m/>
    <n v="265"/>
    <s v="0.00"/>
    <s v="0.00"/>
    <s v="0.00"/>
    <s v="0.00"/>
    <s v="0.00"/>
    <s v="0.00"/>
    <x v="507"/>
    <x v="3"/>
    <x v="0"/>
    <s v="RIOBAMBA"/>
    <s v="CACHA (CAB EN MACHANGARA)"/>
    <x v="1"/>
    <x v="0"/>
    <x v="1"/>
  </r>
  <r>
    <n v="1001289"/>
    <s v="MATRIZ"/>
    <s v="YAMBAY BUÑAY LUIS JAVIER"/>
    <n v="1722335229"/>
    <n v="231001366"/>
    <s v="A"/>
    <m/>
    <n v="65"/>
    <s v="0.00"/>
    <s v="0.00"/>
    <s v="0.00"/>
    <s v="0.00"/>
    <s v="0.00"/>
    <s v="0.00"/>
    <x v="177"/>
    <x v="1"/>
    <x v="1"/>
    <s v="QUITO"/>
    <s v="COTOCOLLAO"/>
    <x v="0"/>
    <x v="1"/>
    <x v="1"/>
  </r>
  <r>
    <n v="1001290"/>
    <s v="MATRIZ"/>
    <s v="CRIOLLO CARRILLO MANUELA ."/>
    <n v="602741852"/>
    <n v="231001367"/>
    <s v="A"/>
    <m/>
    <n v="81"/>
    <s v="0.00"/>
    <s v="0.00"/>
    <s v="0.00"/>
    <s v="0.00"/>
    <s v="0.00"/>
    <s v="0.00"/>
    <x v="508"/>
    <x v="1"/>
    <x v="0"/>
    <s v="RIOBAMBA"/>
    <s v="YARUQUIES"/>
    <x v="0"/>
    <x v="0"/>
    <x v="0"/>
  </r>
  <r>
    <n v="1001291"/>
    <s v="MATRIZ"/>
    <s v="CASHUG SAYA JOSE ALBERTO"/>
    <n v="1803207834"/>
    <n v="231001368"/>
    <s v="A"/>
    <m/>
    <n v="230.67"/>
    <s v="0.00"/>
    <s v="0.00"/>
    <s v="0.00"/>
    <s v="0.00"/>
    <s v="0.00"/>
    <s v="0.00"/>
    <x v="509"/>
    <x v="1"/>
    <x v="0"/>
    <s v="RIOBAMBA"/>
    <s v="YARUQUIES"/>
    <x v="0"/>
    <x v="0"/>
    <x v="1"/>
  </r>
  <r>
    <n v="1001292"/>
    <s v="MATRIZ"/>
    <s v="MEJIA ROLDAN MARIA FRANCISCA"/>
    <n v="605868363"/>
    <n v="231001369"/>
    <s v="A"/>
    <m/>
    <n v="35"/>
    <s v="0.00"/>
    <s v="0.00"/>
    <s v="0.00"/>
    <s v="0.00"/>
    <s v="0.00"/>
    <s v="0.00"/>
    <x v="314"/>
    <x v="1"/>
    <x v="0"/>
    <s v="GUAMOTE"/>
    <s v="PALMIRA"/>
    <x v="1"/>
    <x v="1"/>
    <x v="0"/>
  </r>
  <r>
    <n v="1001293"/>
    <s v="MATRIZ"/>
    <s v="SINALUISA CARRILLO ROSA MARIA"/>
    <n v="604969592"/>
    <n v="231001472"/>
    <s v="A"/>
    <m/>
    <s v="1,505,00"/>
    <s v="0.00"/>
    <s v="0.00"/>
    <s v="0.00"/>
    <s v="0.00"/>
    <s v="0.00"/>
    <s v="0.00"/>
    <x v="510"/>
    <x v="2"/>
    <x v="0"/>
    <s v="RIOBAMBA"/>
    <s v="LIZARZABURU"/>
    <x v="0"/>
    <x v="0"/>
    <x v="0"/>
  </r>
  <r>
    <n v="1001294"/>
    <s v="MATRIZ"/>
    <s v="RIVERA URBANO JOHANNA TERESA"/>
    <n v="1724320112"/>
    <n v="231001371"/>
    <s v="A"/>
    <m/>
    <n v="140"/>
    <s v="0.00"/>
    <s v="0.00"/>
    <s v="0.00"/>
    <s v="0.00"/>
    <s v="0.00"/>
    <s v="0.00"/>
    <x v="122"/>
    <x v="0"/>
    <x v="1"/>
    <s v="QUITO"/>
    <s v="CHILLOGALLO"/>
    <x v="0"/>
    <x v="1"/>
    <x v="0"/>
  </r>
  <r>
    <n v="1001295"/>
    <s v="MATRIZ"/>
    <s v="UNAUCHO CHANALUISA VILMA NARCISA"/>
    <n v="1717176083"/>
    <n v="231001374"/>
    <s v="A"/>
    <m/>
    <n v="30"/>
    <s v="0.00"/>
    <s v="0.00"/>
    <s v="0.00"/>
    <s v="0.00"/>
    <s v="0.00"/>
    <s v="0.00"/>
    <x v="276"/>
    <x v="1"/>
    <x v="11"/>
    <s v="SAQUISILI"/>
    <s v="SAQUISILI"/>
    <x v="0"/>
    <x v="1"/>
    <x v="0"/>
  </r>
  <r>
    <n v="1001296"/>
    <s v="MATRIZ"/>
    <s v="CASHUG CARRILLO MARIA ROSA"/>
    <n v="1718617960"/>
    <n v="231001372"/>
    <s v="A"/>
    <m/>
    <n v="50"/>
    <s v="0.00"/>
    <s v="0.00"/>
    <s v="0.00"/>
    <s v="0.00"/>
    <s v="0.00"/>
    <s v="0.00"/>
    <x v="2"/>
    <x v="1"/>
    <x v="0"/>
    <s v="RIOBAMBA"/>
    <s v="CACHA (CAB EN MACHANGARA)"/>
    <x v="1"/>
    <x v="0"/>
    <x v="0"/>
  </r>
  <r>
    <n v="1001297"/>
    <s v="MATRIZ"/>
    <s v="ESPINOZA ACARO HOLGUER SANTIAGO"/>
    <n v="1726563776"/>
    <n v="231001373"/>
    <s v="A"/>
    <m/>
    <n v="170"/>
    <s v="0.00"/>
    <s v="0.00"/>
    <s v="0.00"/>
    <s v="0.00"/>
    <s v="0.00"/>
    <s v="0.00"/>
    <x v="511"/>
    <x v="0"/>
    <x v="3"/>
    <s v="AMBATO"/>
    <s v="LA MERCED"/>
    <x v="1"/>
    <x v="1"/>
    <x v="1"/>
  </r>
  <r>
    <n v="1001298"/>
    <s v="MATRIZ"/>
    <s v="COOPERATIVA DE AHORRO Y CREDITO MARIA INMACULADA LTDA"/>
    <n v="691728404001"/>
    <n v="231001375"/>
    <s v="A"/>
    <m/>
    <s v="5,000,00"/>
    <s v="0.00"/>
    <s v="0.00"/>
    <s v="0.00"/>
    <s v="0.00"/>
    <s v="0.00"/>
    <s v="0.00"/>
    <x v="428"/>
    <x v="2"/>
    <x v="0"/>
    <s v="RIOBAMBA"/>
    <s v="SAN LUIS"/>
    <x v="1"/>
    <x v="1"/>
    <x v="0"/>
  </r>
  <r>
    <n v="1001299"/>
    <s v="MATRIZ"/>
    <s v="LARCO POZO DORIS ANABEL"/>
    <n v="1720255734"/>
    <n v="231001376"/>
    <s v="A"/>
    <m/>
    <n v="15"/>
    <s v="0.00"/>
    <s v="0.00"/>
    <s v="0.00"/>
    <s v="0.00"/>
    <s v="0.00"/>
    <s v="0.00"/>
    <x v="64"/>
    <x v="2"/>
    <x v="1"/>
    <s v="QUITO"/>
    <s v="ELOY ALFARO"/>
    <x v="1"/>
    <x v="1"/>
    <x v="0"/>
  </r>
  <r>
    <n v="1001300"/>
    <s v="MATRIZ"/>
    <s v="GUARACA AUQUILLA MANUELA ."/>
    <n v="604361337"/>
    <n v="231001377"/>
    <s v="A"/>
    <m/>
    <n v="105"/>
    <s v="0.00"/>
    <s v="0.00"/>
    <s v="0.00"/>
    <s v="0.00"/>
    <s v="0.00"/>
    <s v="0.00"/>
    <x v="446"/>
    <x v="1"/>
    <x v="0"/>
    <s v="RIOBAMBA"/>
    <s v="YARUQUIES"/>
    <x v="0"/>
    <x v="0"/>
    <x v="0"/>
  </r>
  <r>
    <n v="1001301"/>
    <s v="MATRIZ"/>
    <s v="CHIRIBOGA LUNA BRYAN NICOLAS"/>
    <n v="1723305833"/>
    <n v="231001378"/>
    <s v="A"/>
    <m/>
    <n v="260"/>
    <s v="0.00"/>
    <s v="0.00"/>
    <s v="0.00"/>
    <s v="0.00"/>
    <s v="0.00"/>
    <s v="0.00"/>
    <x v="512"/>
    <x v="1"/>
    <x v="1"/>
    <s v="QUITO"/>
    <s v="COTOCOLLAO"/>
    <x v="0"/>
    <x v="1"/>
    <x v="1"/>
  </r>
  <r>
    <n v="1001302"/>
    <s v="MATRIZ"/>
    <s v="TOASO GOMEZ EDISON ANDRES"/>
    <n v="1722104963"/>
    <n v="231001379"/>
    <s v="A"/>
    <m/>
    <n v="2"/>
    <s v="0.00"/>
    <s v="0.00"/>
    <s v="0.00"/>
    <s v="0.00"/>
    <s v="0.00"/>
    <s v="0.00"/>
    <x v="145"/>
    <x v="0"/>
    <x v="1"/>
    <s v="QUITO"/>
    <s v="COTOCOLLAO"/>
    <x v="0"/>
    <x v="1"/>
    <x v="1"/>
  </r>
  <r>
    <n v="1001303"/>
    <s v="MATRIZ"/>
    <s v="OBANDO ROBLES KEVIN GEOVANNY"/>
    <n v="1004469811"/>
    <n v="231001380"/>
    <s v="A"/>
    <m/>
    <n v="30"/>
    <s v="0.00"/>
    <s v="0.00"/>
    <s v="0.00"/>
    <s v="0.00"/>
    <s v="0.00"/>
    <s v="0.00"/>
    <x v="276"/>
    <x v="0"/>
    <x v="10"/>
    <s v="IBARRA"/>
    <s v="SAGRARIO"/>
    <x v="0"/>
    <x v="1"/>
    <x v="1"/>
  </r>
  <r>
    <n v="1001304"/>
    <s v="MATRIZ"/>
    <s v="COOPERATIVA DE AHORRO Y CREDITO LLACTA PURA"/>
    <n v="690075881001"/>
    <n v="231001381"/>
    <s v="A"/>
    <m/>
    <s v="5,000,00"/>
    <s v="0.00"/>
    <s v="0.00"/>
    <s v="0.00"/>
    <s v="0.00"/>
    <s v="0.00"/>
    <s v="0.00"/>
    <x v="428"/>
    <x v="2"/>
    <x v="0"/>
    <s v="RIOBAMBA"/>
    <s v="LIZARZABURU"/>
    <x v="0"/>
    <x v="1"/>
    <x v="0"/>
  </r>
  <r>
    <n v="1001305"/>
    <s v="MATRIZ"/>
    <s v="GUAMAN GUARANGA CESAR ENRIQUE"/>
    <n v="1713745741"/>
    <n v="231001382"/>
    <s v="A"/>
    <m/>
    <s v="1,045,00"/>
    <s v="0.00"/>
    <s v="0.00"/>
    <s v="0.00"/>
    <s v="0.00"/>
    <s v="0.00"/>
    <s v="0.00"/>
    <x v="513"/>
    <x v="1"/>
    <x v="0"/>
    <s v="RIOBAMBA"/>
    <s v="PUNIN"/>
    <x v="1"/>
    <x v="0"/>
    <x v="0"/>
  </r>
  <r>
    <n v="1001306"/>
    <s v="MATRIZ"/>
    <s v="PANCHEZ PUEBLA MARIA CECILIA "/>
    <n v="1708836265"/>
    <n v="231001383"/>
    <s v="A"/>
    <m/>
    <n v="15"/>
    <s v="0.00"/>
    <s v="0.00"/>
    <s v="0.00"/>
    <s v="0.00"/>
    <s v="0.00"/>
    <s v="0.00"/>
    <x v="64"/>
    <x v="3"/>
    <x v="1"/>
    <s v="QUITO"/>
    <s v="COCHAPAMBA"/>
    <x v="1"/>
    <x v="1"/>
    <x v="0"/>
  </r>
  <r>
    <n v="1001307"/>
    <s v="MATRIZ"/>
    <s v="GARZON VALLEJO PATRICIA KARINA "/>
    <n v="1717275281"/>
    <n v="231001384"/>
    <s v="A"/>
    <m/>
    <n v="40"/>
    <s v="0.00"/>
    <s v="0.00"/>
    <s v="0.00"/>
    <s v="0.00"/>
    <s v="0.00"/>
    <s v="0.00"/>
    <x v="85"/>
    <x v="0"/>
    <x v="1"/>
    <s v="QUITO"/>
    <s v="EL INCA"/>
    <x v="0"/>
    <x v="1"/>
    <x v="0"/>
  </r>
  <r>
    <n v="1001308"/>
    <s v="MATRIZ"/>
    <s v="CHIMBOLEMA LEMA CARLOS ALFREDO"/>
    <n v="1724190432"/>
    <n v="231001385"/>
    <s v="A"/>
    <m/>
    <n v="130"/>
    <s v="0.00"/>
    <s v="0.00"/>
    <s v="0.00"/>
    <s v="0.00"/>
    <s v="0.00"/>
    <s v="0.00"/>
    <x v="375"/>
    <x v="1"/>
    <x v="1"/>
    <s v="QUITO"/>
    <s v="IÑAQUITO"/>
    <x v="0"/>
    <x v="1"/>
    <x v="1"/>
  </r>
  <r>
    <n v="1001309"/>
    <s v="MATRIZ"/>
    <s v="BUÑAY NIAMA OLGA BEATRIZ"/>
    <n v="650522873"/>
    <n v="231001387"/>
    <s v="A"/>
    <m/>
    <n v="25"/>
    <s v="0.00"/>
    <s v="0.00"/>
    <s v="0.00"/>
    <s v="0.00"/>
    <s v="0.00"/>
    <s v="0.00"/>
    <x v="333"/>
    <x v="1"/>
    <x v="0"/>
    <s v="RIOBAMBA"/>
    <s v="CACHA (CAB EN MACHANGARA)"/>
    <x v="1"/>
    <x v="0"/>
    <x v="0"/>
  </r>
  <r>
    <n v="1001310"/>
    <s v="MATRIZ"/>
    <s v="AREVALO SAMANIEGO BELGICA BERTHA"/>
    <n v="1703357499"/>
    <n v="231001386"/>
    <s v="A"/>
    <m/>
    <n v="162"/>
    <s v="0.00"/>
    <s v="0.00"/>
    <s v="0.00"/>
    <s v="0.00"/>
    <s v="0.00"/>
    <s v="0.00"/>
    <x v="514"/>
    <x v="1"/>
    <x v="1"/>
    <s v="QUITO"/>
    <s v="ITCHIMBIA"/>
    <x v="0"/>
    <x v="1"/>
    <x v="0"/>
  </r>
  <r>
    <n v="1001311"/>
    <s v="MATRIZ"/>
    <s v="CURICAMA BARRIGAS EDISON DAVID"/>
    <n v="1714761507"/>
    <n v="231001388"/>
    <s v="A"/>
    <m/>
    <n v="560"/>
    <s v="0.00"/>
    <s v="0.00"/>
    <s v="0.00"/>
    <s v="0.00"/>
    <s v="0.00"/>
    <s v="0.00"/>
    <x v="515"/>
    <x v="1"/>
    <x v="1"/>
    <s v="QUITO"/>
    <s v="LA CONCEPCION"/>
    <x v="0"/>
    <x v="1"/>
    <x v="1"/>
  </r>
  <r>
    <n v="1001312"/>
    <s v="MATRIZ"/>
    <s v="SINCHE TIUPUL MARIA MICAELA "/>
    <n v="601895881"/>
    <n v="231001389"/>
    <s v="A"/>
    <m/>
    <n v="15"/>
    <s v="0.00"/>
    <s v="0.00"/>
    <s v="0.00"/>
    <s v="0.00"/>
    <s v="0.00"/>
    <s v="0.00"/>
    <x v="64"/>
    <x v="3"/>
    <x v="0"/>
    <s v="RIOBAMBA"/>
    <s v="YARUQUIES"/>
    <x v="0"/>
    <x v="1"/>
    <x v="0"/>
  </r>
  <r>
    <n v="1001313"/>
    <s v="MATRIZ"/>
    <s v="JANETA AULLA ROSA ."/>
    <n v="602982498"/>
    <n v="231001390"/>
    <s v="A"/>
    <m/>
    <n v="845"/>
    <s v="0.00"/>
    <s v="0.00"/>
    <s v="0.00"/>
    <s v="0.00"/>
    <s v="0.00"/>
    <s v="0.00"/>
    <x v="516"/>
    <x v="1"/>
    <x v="0"/>
    <s v="RIOBAMBA"/>
    <s v="CACHA (CAB EN MACHANGARA)"/>
    <x v="1"/>
    <x v="0"/>
    <x v="0"/>
  </r>
  <r>
    <n v="1001314"/>
    <s v="MATRIZ"/>
    <s v="JANETA JANETA ANGEL DANIEL "/>
    <n v="1757376049"/>
    <n v="231001391"/>
    <s v="A"/>
    <m/>
    <n v="2"/>
    <s v="0.00"/>
    <s v="0.00"/>
    <s v="0.00"/>
    <s v="0.00"/>
    <s v="0.00"/>
    <s v="0.00"/>
    <x v="145"/>
    <x v="3"/>
    <x v="1"/>
    <s v="QUITO"/>
    <s v="POMASQUI"/>
    <x v="1"/>
    <x v="0"/>
    <x v="0"/>
  </r>
  <r>
    <n v="1001315"/>
    <s v="MATRIZ"/>
    <s v="NIAMA PADILLA MARIA ."/>
    <n v="603462417"/>
    <n v="231001392"/>
    <s v="A"/>
    <m/>
    <n v="2.5"/>
    <s v="0.00"/>
    <s v="0.00"/>
    <s v="0.00"/>
    <s v="0.00"/>
    <s v="0.00"/>
    <s v="0.00"/>
    <x v="517"/>
    <x v="1"/>
    <x v="0"/>
    <s v="RIOBAMBA"/>
    <s v="CACHA (CAB EN MACHANGARA)"/>
    <x v="1"/>
    <x v="0"/>
    <x v="0"/>
  </r>
  <r>
    <n v="1001316"/>
    <s v="MATRIZ"/>
    <s v="VEGA CUSCO LUIS FERNANDO"/>
    <n v="502768492"/>
    <n v="231001393"/>
    <s v="A"/>
    <m/>
    <n v="85"/>
    <s v="0.00"/>
    <s v="0.00"/>
    <s v="0.00"/>
    <s v="0.00"/>
    <s v="0.00"/>
    <s v="0.00"/>
    <x v="518"/>
    <x v="1"/>
    <x v="11"/>
    <s v="PUJILI"/>
    <s v="ZUMBAHUA"/>
    <x v="1"/>
    <x v="0"/>
    <x v="1"/>
  </r>
  <r>
    <n v="1001317"/>
    <s v="MATRIZ"/>
    <s v="LASO GUAYPACHA JAIME ORLANDO "/>
    <n v="201772852"/>
    <n v="231001394"/>
    <s v="A"/>
    <m/>
    <n v="42.5"/>
    <s v="0.00"/>
    <s v="0.00"/>
    <s v="0.00"/>
    <s v="0.00"/>
    <s v="0.00"/>
    <s v="0.00"/>
    <x v="161"/>
    <x v="1"/>
    <x v="2"/>
    <s v="GUARANDA"/>
    <s v="JULIO E. MORENO (CATANAHUAN GRANDE)"/>
    <x v="1"/>
    <x v="1"/>
    <x v="1"/>
  </r>
  <r>
    <n v="1001318"/>
    <s v="MATRIZ"/>
    <s v="VIVAS MOSQUERA GEOVANNY ROBERTO "/>
    <n v="1711917458"/>
    <n v="231001395"/>
    <s v="A"/>
    <m/>
    <n v="160"/>
    <s v="0.00"/>
    <s v="0.00"/>
    <s v="0.00"/>
    <s v="0.00"/>
    <s v="0.00"/>
    <s v="0.00"/>
    <x v="349"/>
    <x v="0"/>
    <x v="1"/>
    <s v="QUITO"/>
    <s v="COTOCOLLAO"/>
    <x v="0"/>
    <x v="1"/>
    <x v="1"/>
  </r>
  <r>
    <n v="1001319"/>
    <s v="MATRIZ"/>
    <s v="CRIOLLO NIAMA MARIA ."/>
    <n v="603704719"/>
    <n v="231001396"/>
    <s v="A"/>
    <m/>
    <n v="145"/>
    <s v="0.00"/>
    <s v="0.00"/>
    <s v="0.00"/>
    <s v="0.00"/>
    <s v="0.00"/>
    <s v="0.00"/>
    <x v="207"/>
    <x v="1"/>
    <x v="1"/>
    <s v="QUITO"/>
    <s v="QUITUMBE"/>
    <x v="0"/>
    <x v="1"/>
    <x v="0"/>
  </r>
  <r>
    <n v="1001320"/>
    <s v="MATRIZ"/>
    <s v="PAÑO CUMIÑA JOSE FERNANDO "/>
    <n v="1728688951"/>
    <n v="231001397"/>
    <s v="A"/>
    <m/>
    <n v="25"/>
    <s v="0.00"/>
    <s v="0.00"/>
    <s v="0.00"/>
    <s v="0.00"/>
    <s v="0.00"/>
    <s v="0.00"/>
    <x v="333"/>
    <x v="1"/>
    <x v="1"/>
    <s v="QUITO"/>
    <s v="COTOCOLLAO"/>
    <x v="0"/>
    <x v="0"/>
    <x v="0"/>
  </r>
  <r>
    <n v="1001321"/>
    <s v="MATRIZ"/>
    <s v="GUAMAN USHCA RAMONA ."/>
    <n v="912585031"/>
    <n v="231001398"/>
    <s v="A"/>
    <m/>
    <n v="30"/>
    <s v="0.00"/>
    <s v="0.00"/>
    <s v="0.00"/>
    <s v="0.00"/>
    <s v="0.00"/>
    <s v="0.00"/>
    <x v="276"/>
    <x v="1"/>
    <x v="0"/>
    <s v="COLTA"/>
    <s v="CAJABAMBA"/>
    <x v="0"/>
    <x v="0"/>
    <x v="0"/>
  </r>
  <r>
    <n v="1001322"/>
    <s v="MATRIZ"/>
    <s v="IBAÑEZ CHIPANTASI MARIA BELEN"/>
    <n v="1753514098"/>
    <n v="231001399"/>
    <s v="A"/>
    <m/>
    <n v="95"/>
    <s v="0.00"/>
    <s v="0.00"/>
    <s v="0.00"/>
    <s v="0.00"/>
    <s v="0.00"/>
    <s v="0.00"/>
    <x v="519"/>
    <x v="0"/>
    <x v="1"/>
    <s v="QUITO"/>
    <s v="POMASQUI"/>
    <x v="1"/>
    <x v="1"/>
    <x v="0"/>
  </r>
  <r>
    <n v="1001323"/>
    <s v="MATRIZ"/>
    <s v="HERRERA FLORES HENRRY PATRICIO"/>
    <n v="1710111590"/>
    <n v="231001400"/>
    <s v="A"/>
    <m/>
    <n v="69.25"/>
    <s v="0.00"/>
    <s v="0.00"/>
    <s v="0.00"/>
    <s v="0.00"/>
    <s v="0.00"/>
    <s v="0.00"/>
    <x v="520"/>
    <x v="5"/>
    <x v="1"/>
    <s v="QUITO"/>
    <s v="LA CONCEPCION"/>
    <x v="0"/>
    <x v="1"/>
    <x v="1"/>
  </r>
  <r>
    <n v="1001324"/>
    <s v="MATRIZ"/>
    <s v="NIAMA PADILLA JUANA MARIANA "/>
    <n v="603453374"/>
    <n v="231001401"/>
    <s v="A"/>
    <m/>
    <n v="114.17"/>
    <s v="0.00"/>
    <s v="0.00"/>
    <s v="0.00"/>
    <s v="0.00"/>
    <s v="0.00"/>
    <s v="0.00"/>
    <x v="521"/>
    <x v="1"/>
    <x v="0"/>
    <s v="RIOBAMBA"/>
    <s v="CACHA (CAB EN MACHANGARA)"/>
    <x v="1"/>
    <x v="0"/>
    <x v="0"/>
  </r>
  <r>
    <n v="1001325"/>
    <s v="MATRIZ"/>
    <s v="RUIZ ACOSTA DIEGO PATRICIO"/>
    <n v="1714989413"/>
    <n v="231001402"/>
    <s v="A"/>
    <m/>
    <n v="450"/>
    <s v="0.00"/>
    <s v="0.00"/>
    <s v="0.00"/>
    <s v="0.00"/>
    <s v="0.00"/>
    <s v="0.00"/>
    <x v="522"/>
    <x v="0"/>
    <x v="1"/>
    <s v="QUITO"/>
    <s v="LA CONCEPCION"/>
    <x v="0"/>
    <x v="1"/>
    <x v="1"/>
  </r>
  <r>
    <n v="1001326"/>
    <s v="MATRIZ"/>
    <s v="VIRACOCHA TOAZO BRITHANY ALEXANDRA "/>
    <n v="1752279453"/>
    <n v="231001403"/>
    <s v="A"/>
    <m/>
    <n v="15"/>
    <s v="0.00"/>
    <s v="0.00"/>
    <s v="0.00"/>
    <s v="0.00"/>
    <s v="0.00"/>
    <s v="0.00"/>
    <x v="64"/>
    <x v="0"/>
    <x v="1"/>
    <s v="QUITO"/>
    <s v="COTOCOLLAO"/>
    <x v="0"/>
    <x v="1"/>
    <x v="0"/>
  </r>
  <r>
    <n v="1001327"/>
    <s v="MATRIZ"/>
    <s v="CARRANZA HERRERA YESICA MARIUXI "/>
    <n v="1717112120"/>
    <n v="231001404"/>
    <s v="A"/>
    <m/>
    <n v="2"/>
    <s v="0.00"/>
    <s v="0.00"/>
    <s v="0.00"/>
    <s v="0.00"/>
    <s v="0.00"/>
    <s v="0.00"/>
    <x v="145"/>
    <x v="1"/>
    <x v="1"/>
    <s v="QUITO"/>
    <s v="COTOCOLLAO"/>
    <x v="0"/>
    <x v="1"/>
    <x v="0"/>
  </r>
  <r>
    <n v="1001328"/>
    <s v="MATRIZ"/>
    <s v="TOAQUIZA ILAQUICHE MELIDA CRISTINA"/>
    <n v="1756194054"/>
    <n v="231001405"/>
    <s v="A"/>
    <m/>
    <n v="175"/>
    <s v="0.00"/>
    <s v="0.00"/>
    <s v="0.00"/>
    <s v="0.00"/>
    <s v="0.00"/>
    <s v="0.00"/>
    <x v="224"/>
    <x v="0"/>
    <x v="11"/>
    <s v="LATACUNGA"/>
    <s v="LA MATRIZ"/>
    <x v="0"/>
    <x v="0"/>
    <x v="0"/>
  </r>
  <r>
    <n v="1001329"/>
    <s v="MATRIZ"/>
    <s v="LOPEZ BARREZUETA CESAR XAVIER"/>
    <n v="1722211354"/>
    <n v="231001406"/>
    <s v="A"/>
    <m/>
    <n v="60"/>
    <s v="0.00"/>
    <s v="0.00"/>
    <s v="0.00"/>
    <s v="0.00"/>
    <s v="0.00"/>
    <s v="0.00"/>
    <x v="459"/>
    <x v="0"/>
    <x v="15"/>
    <s v="ESMERALDAS"/>
    <s v="ESMERALDAS"/>
    <x v="0"/>
    <x v="1"/>
    <x v="1"/>
  </r>
  <r>
    <n v="1001330"/>
    <s v="MATRIZ"/>
    <s v="GUADALUPE VELOZ ELSA ROCIO"/>
    <n v="604123828"/>
    <n v="231001407"/>
    <s v="A"/>
    <m/>
    <n v="15"/>
    <s v="0.00"/>
    <s v="0.00"/>
    <s v="0.00"/>
    <s v="0.00"/>
    <s v="0.00"/>
    <s v="0.00"/>
    <x v="64"/>
    <x v="2"/>
    <x v="0"/>
    <s v="RIOBAMBA"/>
    <s v="VELOZ"/>
    <x v="0"/>
    <x v="1"/>
    <x v="0"/>
  </r>
  <r>
    <n v="1001331"/>
    <s v="MATRIZ"/>
    <s v="MONTESDEOCA CHAVEZ PAUL ROMULO"/>
    <n v="1754366282"/>
    <n v="231001408"/>
    <s v="A"/>
    <m/>
    <n v="70"/>
    <s v="0.00"/>
    <s v="0.00"/>
    <s v="0.00"/>
    <s v="0.00"/>
    <s v="0.00"/>
    <s v="0.00"/>
    <x v="287"/>
    <x v="0"/>
    <x v="1"/>
    <s v="QUITO"/>
    <s v="LA CONCEPCION"/>
    <x v="0"/>
    <x v="1"/>
    <x v="1"/>
  </r>
  <r>
    <n v="1001332"/>
    <s v="MATRIZ"/>
    <s v="PADILLA AUQUILLA MARCO VINICIO"/>
    <n v="605143528"/>
    <n v="231001409"/>
    <s v="A"/>
    <m/>
    <n v="30"/>
    <s v="0.00"/>
    <s v="0.00"/>
    <s v="0.00"/>
    <s v="0.00"/>
    <s v="0.00"/>
    <s v="0.00"/>
    <x v="276"/>
    <x v="0"/>
    <x v="0"/>
    <s v="RIOBAMBA"/>
    <s v="CACHA (CAB EN MACHANGARA)"/>
    <x v="1"/>
    <x v="1"/>
    <x v="1"/>
  </r>
  <r>
    <n v="1001333"/>
    <s v="MATRIZ"/>
    <s v="EVAS EVAS OLMEDO ISRAEL"/>
    <n v="605896190"/>
    <n v="231001410"/>
    <s v="A"/>
    <m/>
    <n v="15"/>
    <s v="0.00"/>
    <s v="0.00"/>
    <s v="0.00"/>
    <s v="0.00"/>
    <s v="0.00"/>
    <s v="0.00"/>
    <x v="64"/>
    <x v="0"/>
    <x v="0"/>
    <s v="ALAUSI"/>
    <s v="TIXAN"/>
    <x v="1"/>
    <x v="0"/>
    <x v="1"/>
  </r>
  <r>
    <n v="1001334"/>
    <s v="MATRIZ"/>
    <s v="CONGACHA MULLO MARIA ANTONIA"/>
    <n v="1714668926"/>
    <n v="231001411"/>
    <s v="A"/>
    <m/>
    <n v="110.5"/>
    <s v="0.00"/>
    <s v="0.00"/>
    <s v="0.00"/>
    <s v="0.00"/>
    <s v="0.00"/>
    <s v="0.00"/>
    <x v="523"/>
    <x v="1"/>
    <x v="0"/>
    <s v="RIOBAMBA"/>
    <s v="YARUQUIES"/>
    <x v="0"/>
    <x v="0"/>
    <x v="0"/>
  </r>
  <r>
    <n v="1001335"/>
    <s v="MATRIZ"/>
    <s v="COLIMBA PERUGACHI MILTON VINICIO"/>
    <n v="1002641213"/>
    <n v="231001412"/>
    <s v="A"/>
    <m/>
    <n v="130"/>
    <s v="0.00"/>
    <s v="0.00"/>
    <s v="0.00"/>
    <s v="0.00"/>
    <s v="0.00"/>
    <s v="0.00"/>
    <x v="375"/>
    <x v="0"/>
    <x v="10"/>
    <s v="IBARRA"/>
    <s v="ANGOCHAGUA"/>
    <x v="1"/>
    <x v="0"/>
    <x v="1"/>
  </r>
  <r>
    <n v="1001336"/>
    <s v="MATRIZ"/>
    <s v="PADILLA LEMACHE EDISON SERGIO"/>
    <n v="1754043014"/>
    <n v="231001413"/>
    <s v="A"/>
    <m/>
    <n v="75"/>
    <s v="0.00"/>
    <s v="0.00"/>
    <s v="0.00"/>
    <s v="0.00"/>
    <s v="0.00"/>
    <s v="0.00"/>
    <x v="402"/>
    <x v="0"/>
    <x v="1"/>
    <s v="QUITO"/>
    <s v="LA MAGDALENA"/>
    <x v="0"/>
    <x v="1"/>
    <x v="1"/>
  </r>
  <r>
    <n v="1001337"/>
    <s v="MATRIZ"/>
    <s v="TIPANTUÑA VEGA EDWIN ROLANDO "/>
    <n v="503443210"/>
    <n v="231001414"/>
    <s v="A"/>
    <m/>
    <n v="130"/>
    <s v="0.00"/>
    <s v="0.00"/>
    <s v="0.00"/>
    <s v="0.00"/>
    <s v="0.00"/>
    <s v="0.00"/>
    <x v="375"/>
    <x v="0"/>
    <x v="1"/>
    <s v="QUITO"/>
    <s v="COTOCOLLAO"/>
    <x v="0"/>
    <x v="1"/>
    <x v="1"/>
  </r>
  <r>
    <n v="1001338"/>
    <s v="MATRIZ"/>
    <s v="LANCHIMBA BURGA MARIA ESTHELA"/>
    <n v="1003784376"/>
    <n v="231001415"/>
    <s v="A"/>
    <m/>
    <n v="28"/>
    <s v="0.00"/>
    <s v="0.00"/>
    <s v="0.00"/>
    <s v="0.00"/>
    <s v="0.00"/>
    <s v="0.00"/>
    <x v="291"/>
    <x v="1"/>
    <x v="1"/>
    <s v="QUITO"/>
    <s v="COTOCOLLAO"/>
    <x v="0"/>
    <x v="0"/>
    <x v="0"/>
  </r>
  <r>
    <n v="1001339"/>
    <s v="MATRIZ"/>
    <s v="QUIROLA MONDRAGON JERLY DAVID"/>
    <n v="1724812977"/>
    <n v="231001416"/>
    <s v="A"/>
    <m/>
    <n v="105"/>
    <s v="0.00"/>
    <s v="0.00"/>
    <s v="0.00"/>
    <s v="0.00"/>
    <s v="0.00"/>
    <s v="0.00"/>
    <x v="446"/>
    <x v="0"/>
    <x v="1"/>
    <s v="QUITO"/>
    <s v="COTOCOLLAO"/>
    <x v="0"/>
    <x v="1"/>
    <x v="1"/>
  </r>
  <r>
    <n v="1001340"/>
    <s v="MATRIZ"/>
    <s v="IBARRA SOLIS EDWIN HERNAN"/>
    <n v="603808502"/>
    <n v="231001417"/>
    <s v="A"/>
    <m/>
    <n v="190"/>
    <s v="0.00"/>
    <s v="0.00"/>
    <s v="0.00"/>
    <s v="0.00"/>
    <s v="0.00"/>
    <s v="0.00"/>
    <x v="524"/>
    <x v="0"/>
    <x v="0"/>
    <s v="CUMANDA"/>
    <s v="CUMANDA"/>
    <x v="0"/>
    <x v="0"/>
    <x v="1"/>
  </r>
  <r>
    <n v="1001341"/>
    <s v="MATRIZ"/>
    <s v="DE LA CRUZ AYALA KARINA FERNANDA"/>
    <n v="1727272500"/>
    <n v="231001418"/>
    <s v="A"/>
    <m/>
    <n v="38.75"/>
    <s v="0.00"/>
    <s v="0.00"/>
    <s v="0.00"/>
    <s v="0.00"/>
    <s v="0.00"/>
    <s v="0.00"/>
    <x v="525"/>
    <x v="0"/>
    <x v="1"/>
    <s v="QUITO"/>
    <s v="COTOCOLLAO"/>
    <x v="0"/>
    <x v="1"/>
    <x v="0"/>
  </r>
  <r>
    <n v="1001342"/>
    <s v="MATRIZ"/>
    <s v="URQUIZO SINALUISA JUAN DIEGO"/>
    <n v="1753741451"/>
    <n v="231001419"/>
    <s v="A"/>
    <m/>
    <n v="2"/>
    <s v="0.00"/>
    <s v="0.00"/>
    <s v="0.00"/>
    <s v="0.00"/>
    <s v="0.00"/>
    <s v="0.00"/>
    <x v="145"/>
    <x v="1"/>
    <x v="1"/>
    <s v="QUITO"/>
    <s v="COTOCOLLAO"/>
    <x v="0"/>
    <x v="0"/>
    <x v="0"/>
  </r>
  <r>
    <n v="1001344"/>
    <s v="MATRIZ"/>
    <s v="CACHUMBA CAIZA SEGUNDO PEDRO "/>
    <n v="1711289551"/>
    <n v="231001421"/>
    <s v="A"/>
    <m/>
    <n v="42.5"/>
    <s v="0.00"/>
    <s v="0.00"/>
    <s v="0.00"/>
    <s v="0.00"/>
    <s v="0.00"/>
    <s v="0.00"/>
    <x v="161"/>
    <x v="0"/>
    <x v="1"/>
    <s v="QUITO"/>
    <s v="COTOCOLLAO"/>
    <x v="0"/>
    <x v="1"/>
    <x v="0"/>
  </r>
  <r>
    <n v="1001345"/>
    <s v="MATRIZ"/>
    <s v="URQUIZO VALDEZ MARIA ROSA"/>
    <n v="1716460884"/>
    <n v="231001422"/>
    <s v="A"/>
    <m/>
    <n v="205"/>
    <s v="0.00"/>
    <s v="0.00"/>
    <s v="0.00"/>
    <s v="0.00"/>
    <s v="0.00"/>
    <s v="0.00"/>
    <x v="306"/>
    <x v="1"/>
    <x v="0"/>
    <s v="RIOBAMBA"/>
    <s v="YARUQUIES"/>
    <x v="0"/>
    <x v="0"/>
    <x v="0"/>
  </r>
  <r>
    <n v="1001347"/>
    <s v="MATRIZ"/>
    <s v="TOGLLA BANSHUY LORENZO ."/>
    <n v="602133472"/>
    <n v="231001424"/>
    <s v="A"/>
    <m/>
    <n v="30"/>
    <s v="0.00"/>
    <s v="0.00"/>
    <s v="0.00"/>
    <s v="0.00"/>
    <s v="0.00"/>
    <s v="0.00"/>
    <x v="276"/>
    <x v="1"/>
    <x v="0"/>
    <s v="RIOBAMBA"/>
    <s v="YARUQUIES"/>
    <x v="0"/>
    <x v="0"/>
    <x v="0"/>
  </r>
  <r>
    <n v="1001348"/>
    <s v="MATRIZ"/>
    <s v="VIVAS MORETA ZOILA AMADA "/>
    <n v="1703711596"/>
    <n v="231001425"/>
    <s v="A"/>
    <m/>
    <n v="42.5"/>
    <s v="0.00"/>
    <s v="0.00"/>
    <s v="0.00"/>
    <s v="0.00"/>
    <s v="0.00"/>
    <s v="0.00"/>
    <x v="161"/>
    <x v="0"/>
    <x v="1"/>
    <s v="QUITO"/>
    <s v="COTOCOLLAO"/>
    <x v="0"/>
    <x v="1"/>
    <x v="0"/>
  </r>
  <r>
    <n v="1001349"/>
    <s v="MATRIZ"/>
    <s v="GARCIA VIVAS JHOJANA LORENA "/>
    <n v="1713157392"/>
    <n v="231001426"/>
    <s v="A"/>
    <m/>
    <n v="2"/>
    <s v="0.00"/>
    <s v="0.00"/>
    <s v="0.00"/>
    <s v="0.00"/>
    <s v="0.00"/>
    <s v="0.00"/>
    <x v="145"/>
    <x v="0"/>
    <x v="1"/>
    <s v="QUITO"/>
    <s v="COTOCOLLAO"/>
    <x v="0"/>
    <x v="1"/>
    <x v="0"/>
  </r>
  <r>
    <n v="1001350"/>
    <s v="MATRIZ"/>
    <s v="QUISHPE HEREDIA JOSSELIN MARIBEL"/>
    <n v="1753100740"/>
    <n v="231001427"/>
    <s v="A"/>
    <m/>
    <n v="140"/>
    <s v="0.00"/>
    <s v="0.00"/>
    <s v="0.00"/>
    <s v="0.00"/>
    <s v="0.00"/>
    <s v="0.00"/>
    <x v="122"/>
    <x v="2"/>
    <x v="1"/>
    <s v="QUITO"/>
    <s v="COTOCOLLAO"/>
    <x v="0"/>
    <x v="1"/>
    <x v="0"/>
  </r>
  <r>
    <n v="1001351"/>
    <s v="MATRIZ"/>
    <s v="IBARRA GAIBOR MONICA DEL PILAR "/>
    <n v="1711357044"/>
    <n v="231001428"/>
    <s v="A"/>
    <m/>
    <n v="135"/>
    <s v="0.00"/>
    <s v="0.00"/>
    <s v="0.00"/>
    <s v="0.00"/>
    <s v="0.00"/>
    <s v="0.00"/>
    <x v="323"/>
    <x v="0"/>
    <x v="1"/>
    <s v="QUITO"/>
    <s v="CHIMBACALLE"/>
    <x v="0"/>
    <x v="1"/>
    <x v="0"/>
  </r>
  <r>
    <n v="1001352"/>
    <s v="MATRIZ"/>
    <s v="TIUPUL MOROCHO MARCO VINICIO "/>
    <n v="604604116"/>
    <n v="231001429"/>
    <s v="A"/>
    <m/>
    <n v="336"/>
    <s v="0.00"/>
    <s v="0.00"/>
    <s v="0.00"/>
    <s v="0.00"/>
    <s v="0.00"/>
    <s v="0.00"/>
    <x v="526"/>
    <x v="0"/>
    <x v="0"/>
    <s v="RIOBAMBA"/>
    <s v="CACHA (CAB EN MACHANGARA)"/>
    <x v="1"/>
    <x v="0"/>
    <x v="1"/>
  </r>
  <r>
    <n v="1001353"/>
    <s v="MATRIZ"/>
    <s v="CHICAIZA CEPEDA EFRAIN ."/>
    <n v="603815234"/>
    <n v="231001430"/>
    <s v="A"/>
    <m/>
    <n v="110"/>
    <s v="0.00"/>
    <s v="0.00"/>
    <s v="0.00"/>
    <s v="0.00"/>
    <s v="0.00"/>
    <s v="0.00"/>
    <x v="527"/>
    <x v="1"/>
    <x v="0"/>
    <s v="COLTA"/>
    <s v="COLUMBE"/>
    <x v="1"/>
    <x v="1"/>
    <x v="1"/>
  </r>
  <r>
    <n v="1001354"/>
    <s v="MATRIZ"/>
    <s v="MACAS LEMA SILVIA MARIBEL "/>
    <n v="605600618"/>
    <n v="231001431"/>
    <s v="A"/>
    <m/>
    <n v="230"/>
    <s v="0.00"/>
    <s v="0.00"/>
    <s v="0.00"/>
    <s v="0.00"/>
    <s v="0.00"/>
    <s v="0.00"/>
    <x v="475"/>
    <x v="0"/>
    <x v="0"/>
    <s v="COLTA"/>
    <s v="CAJABAMBA"/>
    <x v="0"/>
    <x v="0"/>
    <x v="0"/>
  </r>
  <r>
    <n v="1001355"/>
    <s v="MATRIZ"/>
    <s v="URQUIZO URQUIZO JUAN ."/>
    <n v="602701732"/>
    <n v="231001433"/>
    <s v="A"/>
    <m/>
    <n v="15"/>
    <s v="0.00"/>
    <s v="0.00"/>
    <s v="0.00"/>
    <s v="0.00"/>
    <s v="0.00"/>
    <s v="0.00"/>
    <x v="64"/>
    <x v="1"/>
    <x v="0"/>
    <s v="COLTA"/>
    <s v="CAJABAMBA"/>
    <x v="0"/>
    <x v="0"/>
    <x v="1"/>
  </r>
  <r>
    <n v="1001356"/>
    <s v="MATRIZ"/>
    <s v="GUAYPACHA GUALACEO JOEL ESTALIN "/>
    <n v="1728865096"/>
    <n v="231001432"/>
    <s v="A"/>
    <m/>
    <n v="15"/>
    <s v="0.00"/>
    <s v="0.00"/>
    <s v="0.00"/>
    <s v="0.00"/>
    <s v="0.00"/>
    <s v="0.00"/>
    <x v="64"/>
    <x v="1"/>
    <x v="1"/>
    <s v="QUITO"/>
    <s v="COTOCOLLAO"/>
    <x v="0"/>
    <x v="0"/>
    <x v="1"/>
  </r>
  <r>
    <n v="1001357"/>
    <s v="MATRIZ"/>
    <s v="ACOSTA TUTASIG DAVID FERNANDO"/>
    <n v="1723188213"/>
    <n v="231001434"/>
    <s v="A"/>
    <m/>
    <n v="105"/>
    <s v="0.00"/>
    <s v="0.00"/>
    <s v="0.00"/>
    <s v="0.00"/>
    <s v="0.00"/>
    <s v="0.00"/>
    <x v="446"/>
    <x v="0"/>
    <x v="1"/>
    <s v="QUITO"/>
    <s v="COTOCOLLAO"/>
    <x v="0"/>
    <x v="1"/>
    <x v="1"/>
  </r>
  <r>
    <n v="1001358"/>
    <s v="MATRIZ"/>
    <s v="GUAIPACHA CARRILLO MARCO VINICIO "/>
    <n v="1750296186"/>
    <n v="231001437"/>
    <s v="A"/>
    <m/>
    <n v="6"/>
    <s v="0.00"/>
    <s v="0.00"/>
    <s v="0.00"/>
    <s v="0.00"/>
    <s v="0.00"/>
    <s v="0.00"/>
    <x v="159"/>
    <x v="0"/>
    <x v="1"/>
    <s v="QUITO"/>
    <s v="QUITUMBE"/>
    <x v="0"/>
    <x v="1"/>
    <x v="0"/>
  </r>
  <r>
    <n v="1001359"/>
    <s v="MATRIZ"/>
    <s v="DOMINGUEZ VERA ALFREDO EDUARDO"/>
    <n v="1308712601"/>
    <n v="231001435"/>
    <s v="A"/>
    <m/>
    <n v="60.33"/>
    <s v="0.00"/>
    <s v="0.00"/>
    <s v="0.00"/>
    <s v="0.00"/>
    <s v="0.00"/>
    <s v="0.00"/>
    <x v="528"/>
    <x v="0"/>
    <x v="1"/>
    <s v="QUITO"/>
    <s v="COTOCOLLAO"/>
    <x v="0"/>
    <x v="1"/>
    <x v="1"/>
  </r>
  <r>
    <n v="1001360"/>
    <s v="MATRIZ"/>
    <s v="REMACHE CAIZA WILSON EDUARDO "/>
    <n v="1711420610"/>
    <n v="231001436"/>
    <s v="A"/>
    <m/>
    <n v="54"/>
    <s v="0.00"/>
    <s v="0.00"/>
    <s v="0.00"/>
    <s v="0.00"/>
    <s v="0.00"/>
    <s v="0.00"/>
    <x v="182"/>
    <x v="0"/>
    <x v="1"/>
    <s v="QUITO"/>
    <s v="COTOCOLLAO"/>
    <x v="0"/>
    <x v="1"/>
    <x v="1"/>
  </r>
  <r>
    <n v="1001361"/>
    <s v="MATRIZ"/>
    <s v="PAZMIÑO TOAPANTA YUSET YAMILET "/>
    <n v="1752322493"/>
    <n v="231001438"/>
    <s v="A"/>
    <m/>
    <n v="6"/>
    <s v="0.00"/>
    <s v="0.00"/>
    <s v="0.00"/>
    <s v="0.00"/>
    <s v="0.00"/>
    <s v="0.00"/>
    <x v="159"/>
    <x v="1"/>
    <x v="1"/>
    <s v="QUITO"/>
    <s v="COTOCOLLAO"/>
    <x v="0"/>
    <x v="1"/>
    <x v="0"/>
  </r>
  <r>
    <n v="1001362"/>
    <s v="MATRIZ"/>
    <s v="MUÑOZ TOAPANTA JHOSTIN ALEXIS "/>
    <n v="1753031325"/>
    <n v="231001439"/>
    <s v="A"/>
    <m/>
    <n v="6"/>
    <s v="0.00"/>
    <s v="0.00"/>
    <s v="0.00"/>
    <s v="0.00"/>
    <s v="0.00"/>
    <s v="0.00"/>
    <x v="159"/>
    <x v="0"/>
    <x v="1"/>
    <s v="QUITO"/>
    <s v="COTOCOLLAO"/>
    <x v="0"/>
    <x v="1"/>
    <x v="1"/>
  </r>
  <r>
    <n v="1001363"/>
    <s v="MATRIZ"/>
    <s v="TARABATA IMBAQUINGO LUIS MEDARDO"/>
    <n v="1718054966"/>
    <n v="231001440"/>
    <s v="A"/>
    <m/>
    <n v="15"/>
    <s v="0.00"/>
    <s v="0.00"/>
    <s v="0.00"/>
    <s v="0.00"/>
    <s v="0.00"/>
    <s v="0.00"/>
    <x v="64"/>
    <x v="1"/>
    <x v="1"/>
    <s v="CAYAMBE"/>
    <s v="OLMEDO"/>
    <x v="0"/>
    <x v="1"/>
    <x v="1"/>
  </r>
  <r>
    <n v="1001364"/>
    <s v="MATRIZ"/>
    <s v="GUALAN APUGLLON MARIA JUANA"/>
    <n v="603708520"/>
    <n v="231001441"/>
    <s v="A"/>
    <m/>
    <n v="15"/>
    <s v="0.00"/>
    <s v="0.00"/>
    <s v="0.00"/>
    <s v="0.00"/>
    <s v="0.00"/>
    <s v="0.00"/>
    <x v="64"/>
    <x v="1"/>
    <x v="0"/>
    <s v="RIOBAMBA"/>
    <s v="LIZARZABURU"/>
    <x v="0"/>
    <x v="0"/>
    <x v="0"/>
  </r>
  <r>
    <n v="1001365"/>
    <s v="MATRIZ"/>
    <s v="HERRERA POZO ADRIANA PAOLA "/>
    <n v="1600661415"/>
    <n v="231001442"/>
    <s v="A"/>
    <m/>
    <n v="40"/>
    <s v="0.00"/>
    <s v="0.00"/>
    <s v="0.00"/>
    <s v="0.00"/>
    <s v="0.00"/>
    <s v="0.00"/>
    <x v="85"/>
    <x v="2"/>
    <x v="0"/>
    <s v="RIOBAMBA"/>
    <s v="VELOZ"/>
    <x v="0"/>
    <x v="1"/>
    <x v="0"/>
  </r>
  <r>
    <n v="1001366"/>
    <s v="MATRIZ"/>
    <s v="GAVELA PEREZ GABRIELA INES"/>
    <n v="1718249145"/>
    <n v="231001443"/>
    <s v="A"/>
    <m/>
    <n v="146.66999999999999"/>
    <s v="0.00"/>
    <s v="0.00"/>
    <s v="0.00"/>
    <s v="0.00"/>
    <s v="0.00"/>
    <s v="0.00"/>
    <x v="529"/>
    <x v="0"/>
    <x v="1"/>
    <s v="QUITO"/>
    <s v="COTOCOLLAO"/>
    <x v="0"/>
    <x v="1"/>
    <x v="0"/>
  </r>
  <r>
    <n v="1001367"/>
    <s v="MATRIZ"/>
    <s v="TUTILLO GUAÑA LAURA SUSANA "/>
    <n v="1705808911"/>
    <n v="231001444"/>
    <s v="A"/>
    <m/>
    <n v="18"/>
    <s v="0.00"/>
    <s v="0.00"/>
    <s v="0.00"/>
    <s v="0.00"/>
    <s v="0.00"/>
    <s v="0.00"/>
    <x v="300"/>
    <x v="1"/>
    <x v="1"/>
    <s v="QUITO"/>
    <s v="COTOCOLLAO"/>
    <x v="0"/>
    <x v="1"/>
    <x v="0"/>
  </r>
  <r>
    <n v="1001368"/>
    <s v="MATRIZ"/>
    <s v="HUARACA URQUIZO FANNY YOLANDA"/>
    <n v="1721865564"/>
    <n v="231001445"/>
    <s v="A"/>
    <m/>
    <n v="31"/>
    <s v="0.00"/>
    <s v="0.00"/>
    <s v="0.00"/>
    <s v="0.00"/>
    <s v="0.00"/>
    <s v="0.00"/>
    <x v="425"/>
    <x v="0"/>
    <x v="0"/>
    <s v="RIOBAMBA"/>
    <s v="CACHA (CAB EN MACHANGARA)"/>
    <x v="1"/>
    <x v="0"/>
    <x v="0"/>
  </r>
  <r>
    <n v="1001370"/>
    <s v="MATRIZ"/>
    <s v="GUAIPACHA YUMICEBA MARIA ANA"/>
    <n v="1723855860"/>
    <n v="231001447"/>
    <s v="A"/>
    <m/>
    <n v="15"/>
    <s v="0.00"/>
    <s v="0.00"/>
    <s v="0.00"/>
    <s v="0.00"/>
    <s v="0.00"/>
    <s v="0.00"/>
    <x v="64"/>
    <x v="1"/>
    <x v="0"/>
    <s v="RIOBAMBA"/>
    <s v="CACHA (CAB EN MACHANGARA)"/>
    <x v="1"/>
    <x v="1"/>
    <x v="0"/>
  </r>
  <r>
    <n v="1001371"/>
    <s v="MATRIZ"/>
    <s v="MASAPANTA GUANOLUISA JULIO ERNESTO "/>
    <n v="1712136033"/>
    <n v="231001448"/>
    <s v="A"/>
    <m/>
    <n v="1"/>
    <s v="0.00"/>
    <s v="0.00"/>
    <s v="0.00"/>
    <s v="0.00"/>
    <s v="0.00"/>
    <s v="0.00"/>
    <x v="157"/>
    <x v="1"/>
    <x v="11"/>
    <s v="LATACUNGA"/>
    <s v="BELISARIO QUEVEDO (GUANAILIN)"/>
    <x v="1"/>
    <x v="1"/>
    <x v="0"/>
  </r>
  <r>
    <n v="1001372"/>
    <s v="MATRIZ"/>
    <s v="GUAYPACHA GUALACEO VERONICA ESTEFANIA "/>
    <n v="1727384271"/>
    <n v="231001449"/>
    <s v="A"/>
    <m/>
    <n v="15"/>
    <s v="0.00"/>
    <s v="0.00"/>
    <s v="0.00"/>
    <s v="0.00"/>
    <s v="0.00"/>
    <s v="0.00"/>
    <x v="64"/>
    <x v="3"/>
    <x v="1"/>
    <s v="QUITO"/>
    <s v="COTOCOLLAO"/>
    <x v="0"/>
    <x v="1"/>
    <x v="1"/>
  </r>
  <r>
    <n v="1001373"/>
    <s v="MATRIZ"/>
    <s v="MONTESDEOCA NOBOA ESTHELA PASTORIZA "/>
    <n v="603785197"/>
    <n v="231001450"/>
    <s v="A"/>
    <m/>
    <n v="180"/>
    <s v="0.00"/>
    <s v="0.00"/>
    <s v="0.00"/>
    <s v="0.00"/>
    <s v="0.00"/>
    <s v="0.00"/>
    <x v="204"/>
    <x v="0"/>
    <x v="0"/>
    <s v="RIOBAMBA"/>
    <s v="LIZARZABURU"/>
    <x v="0"/>
    <x v="1"/>
    <x v="0"/>
  </r>
  <r>
    <n v="1001374"/>
    <s v="MATRIZ"/>
    <s v="CACUANGO AUQUILLA JENNY ALEJANDRA"/>
    <n v="1756031975"/>
    <n v="231001451"/>
    <s v="A"/>
    <m/>
    <n v="2"/>
    <s v="0.00"/>
    <s v="0.00"/>
    <s v="0.00"/>
    <s v="0.00"/>
    <s v="0.00"/>
    <s v="0.00"/>
    <x v="145"/>
    <x v="0"/>
    <x v="1"/>
    <s v="QUITO"/>
    <s v="LA MAGDALENA"/>
    <x v="0"/>
    <x v="1"/>
    <x v="1"/>
  </r>
  <r>
    <n v="1001375"/>
    <s v="MATRIZ"/>
    <s v="SARABINO CUICHAN BRYAN BENJAMIN "/>
    <n v="1722319645"/>
    <n v="231001452"/>
    <s v="A"/>
    <m/>
    <n v="235"/>
    <s v="0.00"/>
    <s v="0.00"/>
    <s v="0.00"/>
    <s v="0.00"/>
    <s v="0.00"/>
    <s v="0.00"/>
    <x v="472"/>
    <x v="0"/>
    <x v="1"/>
    <s v="QUITO"/>
    <s v="COTOCOLLAO"/>
    <x v="0"/>
    <x v="1"/>
    <x v="0"/>
  </r>
  <r>
    <n v="1001376"/>
    <s v="MATRIZ"/>
    <s v="ANDRADE MORA PATRICIO ALEXANDER "/>
    <n v="1711613016"/>
    <n v="231001453"/>
    <s v="A"/>
    <m/>
    <n v="110"/>
    <s v="0.00"/>
    <s v="0.00"/>
    <s v="0.00"/>
    <s v="0.00"/>
    <s v="0.00"/>
    <s v="0.00"/>
    <x v="527"/>
    <x v="2"/>
    <x v="1"/>
    <s v="QUITO"/>
    <s v="COTOCOLLAO"/>
    <x v="0"/>
    <x v="1"/>
    <x v="1"/>
  </r>
  <r>
    <n v="1001377"/>
    <s v="MATRIZ"/>
    <s v="AUQUILLA CARRILLO DANIEL ELIAS"/>
    <n v="604859397"/>
    <n v="231001456"/>
    <s v="A"/>
    <m/>
    <n v="15"/>
    <s v="0.00"/>
    <s v="0.00"/>
    <s v="0.00"/>
    <s v="0.00"/>
    <s v="0.00"/>
    <s v="0.00"/>
    <x v="64"/>
    <x v="0"/>
    <x v="0"/>
    <s v="RIOBAMBA"/>
    <s v="YARUQUIES"/>
    <x v="0"/>
    <x v="0"/>
    <x v="1"/>
  </r>
  <r>
    <n v="1001378"/>
    <s v="MATRIZ"/>
    <s v="TASAMBAY VALDEZ ALBERTO "/>
    <n v="600891345"/>
    <n v="231001454"/>
    <s v="A"/>
    <m/>
    <n v="62.5"/>
    <s v="0.00"/>
    <s v="0.00"/>
    <s v="0.00"/>
    <s v="0.00"/>
    <s v="0.00"/>
    <s v="0.00"/>
    <x v="530"/>
    <x v="1"/>
    <x v="0"/>
    <s v="RIOBAMBA"/>
    <s v="YARUQUIES"/>
    <x v="0"/>
    <x v="0"/>
    <x v="1"/>
  </r>
  <r>
    <n v="1001379"/>
    <s v="MATRIZ"/>
    <s v="CABEZAS PUENTE ALEXIS XAVIER "/>
    <n v="1723421929"/>
    <n v="231001457"/>
    <s v="A"/>
    <m/>
    <n v="30"/>
    <s v="0.00"/>
    <s v="0.00"/>
    <s v="0.00"/>
    <s v="0.00"/>
    <s v="0.00"/>
    <s v="0.00"/>
    <x v="276"/>
    <x v="0"/>
    <x v="1"/>
    <s v="QUITO"/>
    <s v="COTOCOLLAO"/>
    <x v="0"/>
    <x v="1"/>
    <x v="1"/>
  </r>
  <r>
    <n v="1001380"/>
    <s v="MATRIZ"/>
    <s v="PEREZ DAQUILEMA VALERIO ."/>
    <n v="603349499"/>
    <n v="231001458"/>
    <s v="A"/>
    <m/>
    <n v="69"/>
    <s v="0.00"/>
    <s v="0.00"/>
    <s v="0.00"/>
    <s v="0.00"/>
    <s v="0.00"/>
    <s v="0.00"/>
    <x v="531"/>
    <x v="1"/>
    <x v="0"/>
    <s v="GUAMOTE"/>
    <s v="PALMIRA"/>
    <x v="1"/>
    <x v="1"/>
    <x v="1"/>
  </r>
  <r>
    <n v="1001381"/>
    <s v="MATRIZ"/>
    <s v="PADILLA CARRILLO MARIA ROSA "/>
    <n v="1719884445"/>
    <n v="231001459"/>
    <s v="A"/>
    <m/>
    <n v="65"/>
    <s v="0.00"/>
    <s v="0.00"/>
    <s v="0.00"/>
    <s v="0.00"/>
    <s v="0.00"/>
    <s v="0.00"/>
    <x v="177"/>
    <x v="1"/>
    <x v="1"/>
    <s v="QUITO"/>
    <s v="SAN ROQUE"/>
    <x v="1"/>
    <x v="0"/>
    <x v="0"/>
  </r>
  <r>
    <n v="1001382"/>
    <s v="MATRIZ"/>
    <s v="CAMPOVERDE YAGUACHI GLENDA YADIRA "/>
    <n v="1711680379"/>
    <n v="231001460"/>
    <s v="A"/>
    <m/>
    <n v="595"/>
    <s v="0.00"/>
    <s v="0.00"/>
    <s v="0.00"/>
    <s v="0.00"/>
    <s v="0.00"/>
    <s v="0.00"/>
    <x v="532"/>
    <x v="0"/>
    <x v="1"/>
    <s v="QUITO"/>
    <s v="CARCELEN"/>
    <x v="0"/>
    <x v="1"/>
    <x v="0"/>
  </r>
  <r>
    <n v="1001383"/>
    <s v="MATRIZ"/>
    <s v="MALAN MUÑOZ JOSE BASILIO"/>
    <n v="602849960"/>
    <n v="231001462"/>
    <s v="A"/>
    <m/>
    <n v="80"/>
    <s v="0.00"/>
    <s v="0.00"/>
    <s v="0.00"/>
    <s v="0.00"/>
    <s v="0.00"/>
    <s v="0.00"/>
    <x v="501"/>
    <x v="0"/>
    <x v="0"/>
    <s v="GUAMOTE"/>
    <s v="PALMIRA"/>
    <x v="1"/>
    <x v="0"/>
    <x v="1"/>
  </r>
  <r>
    <n v="1001384"/>
    <s v="MATRIZ"/>
    <s v="CUICHAN HURTADO VICTOR MANUEL"/>
    <n v="1705942033"/>
    <n v="231001463"/>
    <s v="A"/>
    <m/>
    <n v="420"/>
    <s v="0.00"/>
    <s v="0.00"/>
    <s v="0.00"/>
    <s v="0.00"/>
    <s v="0.00"/>
    <s v="0.00"/>
    <x v="533"/>
    <x v="0"/>
    <x v="1"/>
    <s v="QUITO"/>
    <s v="COTOCOLLAO"/>
    <x v="0"/>
    <x v="1"/>
    <x v="1"/>
  </r>
  <r>
    <n v="1001385"/>
    <s v="MATRIZ"/>
    <s v="GOMEZ GAVILEMA EVELIN TATIANA "/>
    <n v="1729196244"/>
    <n v="231001464"/>
    <s v="A"/>
    <m/>
    <n v="64.17"/>
    <s v="0.00"/>
    <s v="0.00"/>
    <s v="0.00"/>
    <s v="0.00"/>
    <s v="0.00"/>
    <s v="0.00"/>
    <x v="534"/>
    <x v="0"/>
    <x v="1"/>
    <s v="QUITO"/>
    <s v="COTOCOLLAO"/>
    <x v="0"/>
    <x v="1"/>
    <x v="0"/>
  </r>
  <r>
    <n v="1001386"/>
    <s v="MATRIZ"/>
    <s v="MENENDEZ ALVARADO KARINA GEOMARA "/>
    <n v="1313347633"/>
    <n v="231001465"/>
    <s v="A"/>
    <m/>
    <n v="30"/>
    <s v="0.00"/>
    <s v="0.00"/>
    <s v="0.00"/>
    <s v="0.00"/>
    <s v="0.00"/>
    <s v="0.00"/>
    <x v="276"/>
    <x v="0"/>
    <x v="13"/>
    <s v="PORTOVIEJO"/>
    <s v="PORTOVIEJO"/>
    <x v="0"/>
    <x v="1"/>
    <x v="0"/>
  </r>
  <r>
    <n v="1001387"/>
    <s v="MATRIZ"/>
    <s v="SANCHEZ PILLAJO JIMENA DEL CARMEN "/>
    <n v="1714032370"/>
    <n v="231001466"/>
    <s v="A"/>
    <m/>
    <n v="15"/>
    <s v="0.00"/>
    <s v="0.00"/>
    <s v="0.00"/>
    <s v="0.00"/>
    <s v="0.00"/>
    <s v="0.00"/>
    <x v="64"/>
    <x v="1"/>
    <x v="1"/>
    <s v="QUITO"/>
    <s v="COTOCOLLAO"/>
    <x v="0"/>
    <x v="1"/>
    <x v="0"/>
  </r>
  <r>
    <n v="1001388"/>
    <s v="MATRIZ"/>
    <s v="TORRES PEREZ JOSE DAVID "/>
    <n v="1714550520"/>
    <n v="231001467"/>
    <s v="A"/>
    <m/>
    <s v="1,000,50"/>
    <s v="0.00"/>
    <s v="0.00"/>
    <s v="0.00"/>
    <s v="0.00"/>
    <s v="0.00"/>
    <s v="0.00"/>
    <x v="535"/>
    <x v="3"/>
    <x v="1"/>
    <s v="QUITO"/>
    <s v="COTOCOLLAO"/>
    <x v="0"/>
    <x v="1"/>
    <x v="1"/>
  </r>
  <r>
    <n v="1001389"/>
    <s v="MATRIZ"/>
    <s v="LARCO PANCHEZ JONATHAN ALEXANDER "/>
    <n v="1715691240"/>
    <n v="231001468"/>
    <s v="A"/>
    <m/>
    <n v="15"/>
    <s v="0.00"/>
    <s v="0.00"/>
    <s v="0.00"/>
    <s v="0.00"/>
    <s v="0.00"/>
    <s v="0.00"/>
    <x v="64"/>
    <x v="0"/>
    <x v="1"/>
    <s v="QUITO"/>
    <s v="COCHAPAMBA"/>
    <x v="1"/>
    <x v="1"/>
    <x v="1"/>
  </r>
  <r>
    <n v="1001390"/>
    <s v="MATRIZ"/>
    <s v="ÑAMO PADILLA JOSE ALBERTO "/>
    <n v="922829882"/>
    <n v="231001469"/>
    <s v="A"/>
    <m/>
    <n v="430"/>
    <s v="0.00"/>
    <s v="0.00"/>
    <s v="0.00"/>
    <s v="0.00"/>
    <s v="0.00"/>
    <s v="0.00"/>
    <x v="536"/>
    <x v="1"/>
    <x v="0"/>
    <s v="COLTA"/>
    <s v="CAJABAMBA"/>
    <x v="0"/>
    <x v="0"/>
    <x v="1"/>
  </r>
  <r>
    <n v="1001391"/>
    <s v="MATRIZ"/>
    <s v="VIRACOCHA TOAZO LENIN BOLIVAR "/>
    <n v="1718058322"/>
    <n v="231001470"/>
    <s v="A"/>
    <m/>
    <n v="15"/>
    <s v="0.00"/>
    <s v="0.00"/>
    <s v="0.00"/>
    <s v="0.00"/>
    <s v="0.00"/>
    <s v="0.00"/>
    <x v="64"/>
    <x v="0"/>
    <x v="1"/>
    <s v="QUITO"/>
    <s v="COTOCOLLAO"/>
    <x v="0"/>
    <x v="1"/>
    <x v="1"/>
  </r>
  <r>
    <n v="1001392"/>
    <s v="MATRIZ"/>
    <s v="REALPE ROJAS ANA BELEN "/>
    <n v="1727030239"/>
    <n v="231001471"/>
    <s v="A"/>
    <m/>
    <n v="25"/>
    <s v="0.00"/>
    <s v="0.00"/>
    <s v="0.00"/>
    <s v="0.00"/>
    <s v="0.00"/>
    <s v="0.00"/>
    <x v="333"/>
    <x v="2"/>
    <x v="1"/>
    <s v="QUITO"/>
    <s v="COTOCOLLAO"/>
    <x v="0"/>
    <x v="1"/>
    <x v="0"/>
  </r>
  <r>
    <n v="1001393"/>
    <s v="MATRIZ"/>
    <s v="COLLAGUAZO GUACHAMIN SONIA ELIZABETH"/>
    <n v="1719733444"/>
    <n v="231001474"/>
    <s v="A"/>
    <m/>
    <n v="158.76"/>
    <s v="0.00"/>
    <s v="0.00"/>
    <s v="0.00"/>
    <s v="0.00"/>
    <s v="0.00"/>
    <s v="0.00"/>
    <x v="537"/>
    <x v="2"/>
    <x v="1"/>
    <s v="QUITO"/>
    <s v="COTOCOLLAO"/>
    <x v="0"/>
    <x v="1"/>
    <x v="0"/>
  </r>
  <r>
    <n v="1001394"/>
    <s v="MATRIZ"/>
    <s v="LLASAG LOZADA JUAN CARLOS "/>
    <n v="1720777786"/>
    <n v="231001475"/>
    <s v="A"/>
    <m/>
    <n v="75"/>
    <s v="0.00"/>
    <s v="0.00"/>
    <s v="0.00"/>
    <s v="0.00"/>
    <s v="0.00"/>
    <s v="0.00"/>
    <x v="402"/>
    <x v="0"/>
    <x v="1"/>
    <s v="QUITO"/>
    <s v="COTOCOLLAO"/>
    <x v="0"/>
    <x v="1"/>
    <x v="1"/>
  </r>
  <r>
    <n v="1001395"/>
    <s v="MATRIZ"/>
    <s v="VIRACOCHA TOAZO GRACE ESTEFANIA"/>
    <n v="1752279396"/>
    <n v="231001476"/>
    <s v="A"/>
    <m/>
    <n v="128"/>
    <s v="0.00"/>
    <s v="0.00"/>
    <s v="0.00"/>
    <s v="0.00"/>
    <s v="0.00"/>
    <s v="0.00"/>
    <x v="538"/>
    <x v="1"/>
    <x v="1"/>
    <s v="QUITO"/>
    <s v="COTOCOLLAO"/>
    <x v="0"/>
    <x v="1"/>
    <x v="0"/>
  </r>
  <r>
    <n v="1001396"/>
    <s v="MATRIZ"/>
    <s v="PALLO . MARCO VINICIO"/>
    <n v="1709629784"/>
    <n v="231001477"/>
    <s v="A"/>
    <m/>
    <n v="27.5"/>
    <s v="0.00"/>
    <s v="0.00"/>
    <s v="0.00"/>
    <s v="0.00"/>
    <s v="0.00"/>
    <s v="0.00"/>
    <x v="419"/>
    <x v="0"/>
    <x v="1"/>
    <s v="QUITO"/>
    <s v="LA CONCEPCION"/>
    <x v="0"/>
    <x v="1"/>
    <x v="1"/>
  </r>
  <r>
    <n v="1001397"/>
    <s v="MATRIZ"/>
    <s v="URQUIZO RUMIÑAHUI MARIA AUGUSTA"/>
    <n v="1721001053"/>
    <n v="231001478"/>
    <s v="A"/>
    <m/>
    <n v="30"/>
    <s v="0.00"/>
    <s v="0.00"/>
    <s v="0.00"/>
    <s v="0.00"/>
    <s v="0.00"/>
    <s v="0.00"/>
    <x v="276"/>
    <x v="1"/>
    <x v="0"/>
    <s v="RIOBAMBA"/>
    <s v="YARUQUIES"/>
    <x v="0"/>
    <x v="0"/>
    <x v="0"/>
  </r>
  <r>
    <n v="1001398"/>
    <s v="MATRIZ"/>
    <s v="TARCO CORO LAURA ROCIO"/>
    <n v="1754354213"/>
    <n v="231001479"/>
    <s v="A"/>
    <m/>
    <n v="88.5"/>
    <s v="0.00"/>
    <s v="0.00"/>
    <s v="0.00"/>
    <s v="0.00"/>
    <s v="0.00"/>
    <s v="0.00"/>
    <x v="539"/>
    <x v="1"/>
    <x v="1"/>
    <s v="QUITO"/>
    <s v="POMASQUI"/>
    <x v="1"/>
    <x v="1"/>
    <x v="0"/>
  </r>
  <r>
    <n v="1001399"/>
    <s v="MATRIZ"/>
    <s v="CAIZA HIPO EDWIN ALBERTO"/>
    <n v="604954347"/>
    <n v="231001480"/>
    <s v="A"/>
    <m/>
    <n v="61"/>
    <s v="0.00"/>
    <s v="0.00"/>
    <s v="0.00"/>
    <s v="0.00"/>
    <s v="0.00"/>
    <s v="0.00"/>
    <x v="193"/>
    <x v="0"/>
    <x v="0"/>
    <s v="RIOBAMBA"/>
    <s v="PUNIN"/>
    <x v="1"/>
    <x v="0"/>
    <x v="1"/>
  </r>
  <r>
    <n v="1001400"/>
    <s v="MATRIZ"/>
    <s v="AUQUILLA CARRILLO JUAN PABLO"/>
    <n v="605920867"/>
    <n v="231001481"/>
    <s v="A"/>
    <m/>
    <n v="58"/>
    <s v="0.00"/>
    <s v="0.00"/>
    <s v="0.00"/>
    <s v="0.00"/>
    <s v="0.00"/>
    <s v="0.00"/>
    <x v="319"/>
    <x v="0"/>
    <x v="0"/>
    <s v="RIOBAMBA"/>
    <s v="CACHA (CAB EN MACHANGARA)"/>
    <x v="1"/>
    <x v="0"/>
    <x v="1"/>
  </r>
  <r>
    <n v="1001401"/>
    <s v="MATRIZ"/>
    <s v="CARRILLO NIAMA JORGE MANUEL "/>
    <n v="604740381"/>
    <n v="231001483"/>
    <s v="A"/>
    <m/>
    <n v="250"/>
    <s v="0.00"/>
    <s v="0.00"/>
    <s v="0.00"/>
    <s v="0.00"/>
    <s v="0.00"/>
    <s v="0.00"/>
    <x v="118"/>
    <x v="0"/>
    <x v="0"/>
    <s v="RIOBAMBA"/>
    <s v="CACHA (CAB EN MACHANGARA)"/>
    <x v="1"/>
    <x v="0"/>
    <x v="1"/>
  </r>
  <r>
    <n v="1001402"/>
    <s v="MATRIZ"/>
    <s v="YUNGAN SHUISHI KEVIN ISMAEL "/>
    <n v="1729419166"/>
    <n v="231001482"/>
    <s v="A"/>
    <m/>
    <n v="2"/>
    <s v="0.00"/>
    <s v="0.00"/>
    <s v="0.00"/>
    <s v="0.00"/>
    <s v="0.00"/>
    <s v="0.00"/>
    <x v="145"/>
    <x v="1"/>
    <x v="1"/>
    <s v="QUITO"/>
    <s v="COTOCOLLAO"/>
    <x v="0"/>
    <x v="0"/>
    <x v="1"/>
  </r>
  <r>
    <n v="1001403"/>
    <s v="MATRIZ"/>
    <s v="BUÑAY NIAMA JUANA GLADYS "/>
    <n v="605619295"/>
    <n v="231001485"/>
    <s v="A"/>
    <m/>
    <n v="2"/>
    <s v="0.00"/>
    <s v="0.00"/>
    <s v="0.00"/>
    <s v="0.00"/>
    <s v="0.00"/>
    <s v="0.00"/>
    <x v="145"/>
    <x v="1"/>
    <x v="0"/>
    <s v="RIOBAMBA"/>
    <s v="CACHA (CAB EN MACHANGARA)"/>
    <x v="1"/>
    <x v="0"/>
    <x v="0"/>
  </r>
  <r>
    <n v="1001404"/>
    <s v="MATRIZ"/>
    <s v="PARRA YEPEZ FAUSTO JAVIER "/>
    <n v="1753787900"/>
    <n v="231001484"/>
    <s v="A"/>
    <m/>
    <n v="30"/>
    <s v="0.00"/>
    <s v="0.00"/>
    <s v="0.00"/>
    <s v="0.00"/>
    <s v="0.00"/>
    <s v="0.00"/>
    <x v="276"/>
    <x v="0"/>
    <x v="1"/>
    <s v="QUITO"/>
    <s v="COTOCOLLAO"/>
    <x v="0"/>
    <x v="1"/>
    <x v="0"/>
  </r>
  <r>
    <n v="1001405"/>
    <s v="MATRIZ"/>
    <s v="BAÑO PILALUMBO JILSON IVAN "/>
    <n v="503724247"/>
    <n v="231001486"/>
    <s v="A"/>
    <m/>
    <n v="165.01"/>
    <s v="0.00"/>
    <s v="0.00"/>
    <s v="0.00"/>
    <s v="0.00"/>
    <s v="0.00"/>
    <s v="0.00"/>
    <x v="385"/>
    <x v="1"/>
    <x v="11"/>
    <s v="PUJILI"/>
    <s v="ZUMBAHUA"/>
    <x v="1"/>
    <x v="0"/>
    <x v="1"/>
  </r>
  <r>
    <n v="1001406"/>
    <s v="MATRIZ"/>
    <s v="ARAMBULO PONCE NEPTALI ELICEO"/>
    <n v="1308709409"/>
    <n v="231001487"/>
    <s v="A"/>
    <m/>
    <n v="15"/>
    <s v="0.00"/>
    <s v="0.00"/>
    <s v="0.00"/>
    <s v="0.00"/>
    <s v="0.00"/>
    <s v="0.00"/>
    <x v="64"/>
    <x v="1"/>
    <x v="13"/>
    <s v="24 DE MAYO"/>
    <s v="SUCRE"/>
    <x v="0"/>
    <x v="1"/>
    <x v="1"/>
  </r>
  <r>
    <n v="1001407"/>
    <s v="MATRIZ"/>
    <s v="ILAQUICHE ILAQUICHE JESSICA MARISOL "/>
    <n v="504711987"/>
    <n v="231001488"/>
    <s v="A"/>
    <m/>
    <n v="15"/>
    <s v="0.00"/>
    <s v="0.00"/>
    <s v="0.00"/>
    <s v="0.00"/>
    <s v="0.00"/>
    <s v="0.00"/>
    <x v="64"/>
    <x v="0"/>
    <x v="11"/>
    <s v="LATACUNGA"/>
    <s v="IGNACIO FLORES (PARQUE FLORES)"/>
    <x v="0"/>
    <x v="0"/>
    <x v="0"/>
  </r>
  <r>
    <n v="1001409"/>
    <s v="MATRIZ"/>
    <s v="FUERES PERUGACHI SEGUNDO JUAN"/>
    <n v="1709847865"/>
    <n v="231001490"/>
    <s v="A"/>
    <m/>
    <n v="42"/>
    <s v="0.00"/>
    <s v="0.00"/>
    <s v="0.00"/>
    <s v="0.00"/>
    <s v="0.00"/>
    <s v="0.00"/>
    <x v="163"/>
    <x v="1"/>
    <x v="1"/>
    <s v="QUITO"/>
    <s v="SAN JOSE DE MINAS"/>
    <x v="1"/>
    <x v="1"/>
    <x v="0"/>
  </r>
  <r>
    <n v="1001410"/>
    <s v="MATRIZ"/>
    <s v="DIAZ HERNANDEZ MARITZA OLIVA "/>
    <n v="1712632114"/>
    <n v="231001491"/>
    <s v="A"/>
    <m/>
    <n v="137.1"/>
    <s v="0.00"/>
    <s v="0.00"/>
    <s v="0.00"/>
    <s v="0.00"/>
    <s v="0.00"/>
    <s v="0.00"/>
    <x v="540"/>
    <x v="1"/>
    <x v="1"/>
    <s v="QUITO"/>
    <s v="COTOCOLLAO"/>
    <x v="0"/>
    <x v="1"/>
    <x v="0"/>
  </r>
  <r>
    <n v="1001411"/>
    <s v="MATRIZ"/>
    <s v="AUQUILLA YUMICEBA ANA LUCIA"/>
    <n v="604437947"/>
    <n v="231001492"/>
    <s v="A"/>
    <m/>
    <n v="190"/>
    <s v="0.00"/>
    <s v="0.00"/>
    <s v="0.00"/>
    <s v="0.00"/>
    <s v="0.00"/>
    <s v="0.00"/>
    <x v="524"/>
    <x v="1"/>
    <x v="1"/>
    <s v="QUITO"/>
    <s v="COTOCOLLAO"/>
    <x v="0"/>
    <x v="0"/>
    <x v="0"/>
  </r>
  <r>
    <n v="1001413"/>
    <s v="MATRIZ"/>
    <s v="ZAMBRANO LOOR JOSE FLORESMILO"/>
    <n v="1305581462"/>
    <n v="231001494"/>
    <s v="A"/>
    <m/>
    <n v="58"/>
    <s v="0.00"/>
    <s v="0.00"/>
    <s v="0.00"/>
    <s v="0.00"/>
    <s v="0.00"/>
    <s v="0.00"/>
    <x v="319"/>
    <x v="0"/>
    <x v="13"/>
    <s v="CHONE"/>
    <s v="CHONE"/>
    <x v="0"/>
    <x v="1"/>
    <x v="1"/>
  </r>
  <r>
    <n v="1001415"/>
    <s v="MATRIZ"/>
    <s v="VEINTIMILLA SANCHEZ DAMARIS ESTEFANIA "/>
    <n v="1725977050"/>
    <n v="231001496"/>
    <s v="A"/>
    <m/>
    <n v="2"/>
    <s v="0.00"/>
    <s v="0.00"/>
    <s v="0.00"/>
    <s v="0.00"/>
    <s v="0.00"/>
    <s v="0.00"/>
    <x v="145"/>
    <x v="3"/>
    <x v="1"/>
    <s v="QUITO"/>
    <s v="COTOCOLLAO"/>
    <x v="0"/>
    <x v="1"/>
    <x v="0"/>
  </r>
  <r>
    <n v="1001416"/>
    <s v="MATRIZ"/>
    <s v="DIAZ QUINATOA GUISSELA ANAHI "/>
    <n v="1753657541"/>
    <n v="231001497"/>
    <s v="A"/>
    <m/>
    <n v="2"/>
    <s v="0.00"/>
    <s v="0.00"/>
    <s v="0.00"/>
    <s v="0.00"/>
    <s v="0.00"/>
    <s v="0.00"/>
    <x v="145"/>
    <x v="1"/>
    <x v="1"/>
    <s v="QUITO"/>
    <s v="COTOCOLLAO"/>
    <x v="0"/>
    <x v="1"/>
    <x v="0"/>
  </r>
  <r>
    <n v="1001417"/>
    <s v="MATRIZ"/>
    <s v="QUINATOA ALOMOTO MARIA CARMEN"/>
    <n v="1708149214"/>
    <n v="231001498"/>
    <s v="A"/>
    <m/>
    <n v="255"/>
    <s v="0.00"/>
    <s v="0.00"/>
    <s v="0.00"/>
    <s v="0.00"/>
    <s v="0.00"/>
    <s v="0.00"/>
    <x v="541"/>
    <x v="1"/>
    <x v="11"/>
    <s v="LATACUNGA"/>
    <s v="TANICUCHI"/>
    <x v="1"/>
    <x v="1"/>
    <x v="0"/>
  </r>
  <r>
    <n v="1001419"/>
    <s v="MATRIZ"/>
    <s v="YAULEMA ZAVALA EVELYN CAROLINA"/>
    <n v="604499285"/>
    <n v="231001500"/>
    <s v="A"/>
    <m/>
    <n v="15"/>
    <s v="0.00"/>
    <s v="0.00"/>
    <s v="0.00"/>
    <s v="0.00"/>
    <s v="0.00"/>
    <s v="0.00"/>
    <x v="64"/>
    <x v="2"/>
    <x v="0"/>
    <s v="RIOBAMBA"/>
    <s v="VELOZ"/>
    <x v="0"/>
    <x v="1"/>
    <x v="0"/>
  </r>
  <r>
    <n v="1001420"/>
    <s v="MATRIZ"/>
    <s v="RUIZ CHILUIZA GLORIA INES "/>
    <n v="929002822"/>
    <n v="231001501"/>
    <s v="A"/>
    <m/>
    <n v="74.2"/>
    <s v="0.00"/>
    <s v="0.00"/>
    <s v="0.00"/>
    <s v="0.00"/>
    <s v="0.00"/>
    <s v="0.00"/>
    <x v="542"/>
    <x v="0"/>
    <x v="2"/>
    <s v="CHILLANES"/>
    <s v="CHILLANES"/>
    <x v="0"/>
    <x v="0"/>
    <x v="0"/>
  </r>
  <r>
    <n v="1001421"/>
    <s v="MATRIZ"/>
    <s v="LEMACHE TIXE MARIA MYRIAM "/>
    <n v="604414482"/>
    <n v="231001502"/>
    <s v="A"/>
    <m/>
    <n v="105"/>
    <s v="0.00"/>
    <s v="0.00"/>
    <s v="0.00"/>
    <s v="0.00"/>
    <s v="0.00"/>
    <s v="0.00"/>
    <x v="446"/>
    <x v="0"/>
    <x v="0"/>
    <s v="RIOBAMBA"/>
    <s v="CACHA (CAB EN MACHANGARA)"/>
    <x v="1"/>
    <x v="0"/>
    <x v="0"/>
  </r>
  <r>
    <n v="1001422"/>
    <s v="MATRIZ"/>
    <s v="YUNGAN TASAMBAY MARIA ."/>
    <n v="602959173"/>
    <n v="231001503"/>
    <s v="A"/>
    <m/>
    <n v="27.92"/>
    <s v="0.00"/>
    <s v="0.00"/>
    <s v="0.00"/>
    <s v="0.00"/>
    <s v="0.00"/>
    <s v="0.00"/>
    <x v="543"/>
    <x v="1"/>
    <x v="0"/>
    <s v="RIOBAMBA"/>
    <s v="YARUQUIES"/>
    <x v="0"/>
    <x v="1"/>
    <x v="0"/>
  </r>
  <r>
    <n v="1001423"/>
    <s v="MATRIZ"/>
    <s v="TOAPANTA PATAJALO VANESSA ESTEFANIA"/>
    <n v="1753719044"/>
    <n v="231001504"/>
    <s v="A"/>
    <m/>
    <n v="41.25"/>
    <s v="0.00"/>
    <s v="0.00"/>
    <s v="0.00"/>
    <s v="0.00"/>
    <s v="0.00"/>
    <s v="0.00"/>
    <x v="327"/>
    <x v="0"/>
    <x v="0"/>
    <s v="COLTA"/>
    <s v="SICALPA"/>
    <x v="0"/>
    <x v="0"/>
    <x v="0"/>
  </r>
  <r>
    <n v="1001424"/>
    <s v="MATRIZ"/>
    <s v="SAYAY GUACHO MARCOS CARLOS "/>
    <n v="603148305"/>
    <n v="231001505"/>
    <s v="A"/>
    <m/>
    <n v="119.5"/>
    <s v="0.00"/>
    <s v="0.00"/>
    <s v="0.00"/>
    <s v="0.00"/>
    <s v="0.00"/>
    <s v="0.00"/>
    <x v="544"/>
    <x v="0"/>
    <x v="0"/>
    <s v="COLTA"/>
    <s v="COLUMBE"/>
    <x v="1"/>
    <x v="0"/>
    <x v="0"/>
  </r>
  <r>
    <n v="1001425"/>
    <s v="MATRIZ"/>
    <s v="PACA CUMIÑA JUAN CARLOS "/>
    <n v="1727241224"/>
    <n v="231001506"/>
    <s v="A"/>
    <m/>
    <n v="15"/>
    <s v="0.00"/>
    <s v="0.00"/>
    <s v="0.00"/>
    <s v="0.00"/>
    <s v="0.00"/>
    <s v="0.00"/>
    <x v="64"/>
    <x v="1"/>
    <x v="1"/>
    <s v="QUITO"/>
    <s v="COTOCOLLAO"/>
    <x v="0"/>
    <x v="0"/>
    <x v="0"/>
  </r>
  <r>
    <n v="1001426"/>
    <s v="MATRIZ"/>
    <s v="CHUGCHILAN VEGA SONIA LISSETH"/>
    <n v="1725562233"/>
    <n v="231001507"/>
    <s v="A"/>
    <m/>
    <n v="30"/>
    <s v="0.00"/>
    <s v="0.00"/>
    <s v="0.00"/>
    <s v="0.00"/>
    <s v="0.00"/>
    <s v="0.00"/>
    <x v="276"/>
    <x v="3"/>
    <x v="11"/>
    <s v="PUJILI"/>
    <s v="PUJILI"/>
    <x v="0"/>
    <x v="1"/>
    <x v="0"/>
  </r>
  <r>
    <n v="1001427"/>
    <s v="MATRIZ"/>
    <s v="CHIPANTIZA CHICAIZA GLORIA JADIRA"/>
    <n v="1720500915"/>
    <n v="231001508"/>
    <s v="A"/>
    <m/>
    <n v="66.92"/>
    <s v="0.00"/>
    <s v="0.00"/>
    <s v="0.00"/>
    <s v="0.00"/>
    <s v="0.00"/>
    <s v="0.00"/>
    <x v="545"/>
    <x v="0"/>
    <x v="1"/>
    <s v="QUITO"/>
    <s v="COTOCOLLAO"/>
    <x v="0"/>
    <x v="1"/>
    <x v="0"/>
  </r>
  <r>
    <n v="1001429"/>
    <s v="MATRIZ"/>
    <s v="TUPIZA QUILACHAMIN LUIS RODRIGO "/>
    <n v="1709890170"/>
    <n v="231001509"/>
    <s v="A"/>
    <m/>
    <n v="15"/>
    <s v="0.00"/>
    <s v="0.00"/>
    <s v="0.00"/>
    <s v="0.00"/>
    <s v="0.00"/>
    <s v="0.00"/>
    <x v="64"/>
    <x v="1"/>
    <x v="1"/>
    <s v="QUITO"/>
    <s v="ZAMBIZA"/>
    <x v="1"/>
    <x v="1"/>
    <x v="1"/>
  </r>
  <r>
    <n v="1001430"/>
    <s v="MATRIZ"/>
    <s v="ALAVA VERA ERIKA ALEXANDRA"/>
    <n v="1205940818"/>
    <n v="231001510"/>
    <s v="A"/>
    <m/>
    <n v="25"/>
    <s v="0.00"/>
    <s v="0.00"/>
    <s v="0.00"/>
    <s v="0.00"/>
    <s v="0.00"/>
    <s v="0.00"/>
    <x v="333"/>
    <x v="0"/>
    <x v="5"/>
    <s v="EL EMPALME"/>
    <s v="EL ROSARIO"/>
    <x v="1"/>
    <x v="1"/>
    <x v="0"/>
  </r>
  <r>
    <n v="1001431"/>
    <s v="MATRIZ"/>
    <s v="TIUPUL GUARACA JHON GERONIMO"/>
    <n v="1728209204"/>
    <n v="231001511"/>
    <s v="A"/>
    <m/>
    <n v="105"/>
    <s v="0.00"/>
    <s v="0.00"/>
    <s v="0.00"/>
    <s v="0.00"/>
    <s v="0.00"/>
    <s v="0.00"/>
    <x v="446"/>
    <x v="0"/>
    <x v="0"/>
    <s v="RIOBAMBA"/>
    <s v="CACHA (CAB EN MACHANGARA)"/>
    <x v="1"/>
    <x v="0"/>
    <x v="1"/>
  </r>
  <r>
    <n v="1001432"/>
    <s v="MATRIZ"/>
    <s v="FUENTES HURTADO MAYRA ALEJANDRA "/>
    <n v="1723306898"/>
    <n v="231001512"/>
    <s v="A"/>
    <m/>
    <n v="27.5"/>
    <s v="0.00"/>
    <s v="0.00"/>
    <s v="0.00"/>
    <s v="0.00"/>
    <s v="0.00"/>
    <s v="0.00"/>
    <x v="419"/>
    <x v="0"/>
    <x v="0"/>
    <s v="ALAUSI"/>
    <s v="ALAUSI"/>
    <x v="0"/>
    <x v="1"/>
    <x v="0"/>
  </r>
  <r>
    <n v="1001433"/>
    <s v="MATRIZ"/>
    <s v="CONDOR HERNANDEZ CARLOS MANUEL "/>
    <n v="1704347374"/>
    <n v="231001513"/>
    <s v="A"/>
    <m/>
    <n v="90"/>
    <s v="0.00"/>
    <s v="0.00"/>
    <s v="0.00"/>
    <s v="0.00"/>
    <s v="0.00"/>
    <s v="0.00"/>
    <x v="546"/>
    <x v="0"/>
    <x v="1"/>
    <s v="QUITO"/>
    <s v="COTOCOLLAO"/>
    <x v="0"/>
    <x v="1"/>
    <x v="0"/>
  </r>
  <r>
    <n v="1001434"/>
    <s v="MATRIZ"/>
    <s v="BAÑO QUISHPE JULIO FERNANDO"/>
    <n v="502292279"/>
    <n v="231001514"/>
    <s v="A"/>
    <m/>
    <n v="222"/>
    <s v="0.00"/>
    <s v="0.00"/>
    <s v="0.00"/>
    <s v="0.00"/>
    <s v="0.00"/>
    <s v="0.00"/>
    <x v="547"/>
    <x v="3"/>
    <x v="11"/>
    <s v="PUJILI"/>
    <s v="ZUMBAHUA"/>
    <x v="1"/>
    <x v="1"/>
    <x v="1"/>
  </r>
  <r>
    <n v="1001435"/>
    <s v="MATRIZ"/>
    <s v="ACEVEDO RIVADENEIRA LEIDY GRACIELA"/>
    <n v="1752670172"/>
    <n v="231001515"/>
    <s v="A"/>
    <m/>
    <n v="45.77"/>
    <s v="0.00"/>
    <s v="0.00"/>
    <s v="0.00"/>
    <s v="0.00"/>
    <s v="0.00"/>
    <s v="0.00"/>
    <x v="548"/>
    <x v="0"/>
    <x v="2"/>
    <s v="CHILLANES"/>
    <s v="CHILLANES"/>
    <x v="0"/>
    <x v="1"/>
    <x v="0"/>
  </r>
  <r>
    <n v="1001436"/>
    <s v="MATRIZ"/>
    <s v="CUMIÑA RUIZ LILIANA ELIZABETH"/>
    <n v="1726511684"/>
    <n v="231001516"/>
    <s v="A"/>
    <m/>
    <n v="55"/>
    <s v="0.00"/>
    <s v="0.00"/>
    <s v="0.00"/>
    <s v="0.00"/>
    <s v="0.00"/>
    <s v="0.00"/>
    <x v="117"/>
    <x v="1"/>
    <x v="1"/>
    <s v="QUITO"/>
    <s v="COTOCOLLAO"/>
    <x v="0"/>
    <x v="1"/>
    <x v="0"/>
  </r>
  <r>
    <n v="1001437"/>
    <s v="MATRIZ"/>
    <s v="USIÑA USIÑA EDISON PATRICIO"/>
    <n v="401017892"/>
    <n v="231001517"/>
    <s v="A"/>
    <m/>
    <n v="160"/>
    <s v="0.00"/>
    <s v="0.00"/>
    <s v="0.00"/>
    <s v="0.00"/>
    <s v="0.00"/>
    <s v="0.00"/>
    <x v="349"/>
    <x v="0"/>
    <x v="4"/>
    <s v="MONTUFAR"/>
    <s v="CRISTOBAL COLON"/>
    <x v="1"/>
    <x v="1"/>
    <x v="1"/>
  </r>
  <r>
    <n v="1001438"/>
    <s v="MATRIZ"/>
    <s v="TENESACA CAGUANA JULIO CESAR"/>
    <n v="603358136"/>
    <n v="231001518"/>
    <s v="A"/>
    <m/>
    <n v="140"/>
    <s v="0.00"/>
    <s v="0.00"/>
    <s v="0.00"/>
    <s v="0.00"/>
    <s v="0.00"/>
    <s v="0.00"/>
    <x v="122"/>
    <x v="2"/>
    <x v="0"/>
    <s v="GUAMOTE"/>
    <s v="GUAMOTE"/>
    <x v="0"/>
    <x v="0"/>
    <x v="1"/>
  </r>
  <r>
    <n v="1001439"/>
    <s v="MATRIZ"/>
    <s v="TORRES PEREZ CARLOS ROBERTO "/>
    <n v="1711670081"/>
    <n v="231001519"/>
    <s v="A"/>
    <m/>
    <n v="340"/>
    <s v="0.00"/>
    <s v="0.00"/>
    <s v="0.00"/>
    <s v="0.00"/>
    <s v="0.00"/>
    <s v="0.00"/>
    <x v="270"/>
    <x v="3"/>
    <x v="1"/>
    <s v="QUITO"/>
    <s v="COTOCOLLAO"/>
    <x v="0"/>
    <x v="1"/>
    <x v="1"/>
  </r>
  <r>
    <n v="1001440"/>
    <s v="MATRIZ"/>
    <s v="ROLDAN VELASCO JAVIER ALEJANDRO"/>
    <n v="605402965"/>
    <n v="231001531"/>
    <s v="A"/>
    <m/>
    <n v="15"/>
    <s v="0.00"/>
    <s v="0.00"/>
    <s v="0.00"/>
    <s v="0.00"/>
    <s v="0.00"/>
    <s v="0.00"/>
    <x v="64"/>
    <x v="1"/>
    <x v="0"/>
    <s v="GUAMOTE"/>
    <s v="PALMIRA"/>
    <x v="1"/>
    <x v="0"/>
    <x v="1"/>
  </r>
  <r>
    <n v="1001441"/>
    <s v="MATRIZ"/>
    <s v="CARANQUI CHICAIZA MANUEL VICTOR"/>
    <n v="602146565"/>
    <n v="231001520"/>
    <s v="A"/>
    <m/>
    <n v="121"/>
    <s v="0.00"/>
    <s v="0.00"/>
    <s v="0.00"/>
    <s v="0.00"/>
    <s v="0.00"/>
    <s v="0.00"/>
    <x v="354"/>
    <x v="1"/>
    <x v="0"/>
    <s v="GUAMOTE"/>
    <s v="GUAMOTE"/>
    <x v="0"/>
    <x v="0"/>
    <x v="1"/>
  </r>
  <r>
    <n v="1001442"/>
    <s v="MATRIZ"/>
    <s v="BONILLA PADILLA VICTOR ELIAS"/>
    <n v="1727213850"/>
    <n v="231001521"/>
    <s v="A"/>
    <m/>
    <n v="195"/>
    <s v="0.00"/>
    <s v="0.00"/>
    <s v="0.00"/>
    <s v="0.00"/>
    <s v="0.00"/>
    <s v="0.00"/>
    <x v="490"/>
    <x v="1"/>
    <x v="2"/>
    <s v="SAN MIGUEL"/>
    <s v="SAN PABLO (SAN PABLO DE ATENAS)"/>
    <x v="1"/>
    <x v="0"/>
    <x v="1"/>
  </r>
  <r>
    <n v="1001443"/>
    <s v="MATRIZ"/>
    <s v="LOVATO CHALACAN WILSON RAFAEL "/>
    <n v="401191143"/>
    <n v="231001522"/>
    <s v="A"/>
    <m/>
    <n v="30"/>
    <s v="0.00"/>
    <s v="0.00"/>
    <s v="0.00"/>
    <s v="0.00"/>
    <s v="0.00"/>
    <s v="0.00"/>
    <x v="276"/>
    <x v="0"/>
    <x v="4"/>
    <s v="TULCAN"/>
    <s v="MALDONADO"/>
    <x v="1"/>
    <x v="1"/>
    <x v="0"/>
  </r>
  <r>
    <n v="1001444"/>
    <s v="MATRIZ"/>
    <s v="SHUGULI CONDOR LESLIE DAYANA "/>
    <n v="1752601920"/>
    <n v="231001523"/>
    <s v="A"/>
    <m/>
    <n v="300"/>
    <s v="0.00"/>
    <s v="0.00"/>
    <s v="0.00"/>
    <s v="0.00"/>
    <s v="0.00"/>
    <s v="0.00"/>
    <x v="549"/>
    <x v="0"/>
    <x v="1"/>
    <s v="QUITO"/>
    <s v="COTOCOLLAO"/>
    <x v="0"/>
    <x v="1"/>
    <x v="0"/>
  </r>
  <r>
    <n v="1001445"/>
    <s v="MATRIZ"/>
    <s v="TOAQUIZA TIGASI GABRIELA CRISTINA "/>
    <n v="1754735957"/>
    <n v="231001524"/>
    <s v="A"/>
    <m/>
    <n v="145"/>
    <s v="0.00"/>
    <s v="0.00"/>
    <s v="0.00"/>
    <s v="0.00"/>
    <s v="0.00"/>
    <s v="0.00"/>
    <x v="207"/>
    <x v="3"/>
    <x v="11"/>
    <s v="SAQUISILI"/>
    <s v="SAQUISILI"/>
    <x v="0"/>
    <x v="0"/>
    <x v="0"/>
  </r>
  <r>
    <n v="1001446"/>
    <s v="MATRIZ"/>
    <s v="TENENUELA GUAMAN HILARIO ."/>
    <n v="1707276992"/>
    <n v="231001525"/>
    <s v="A"/>
    <m/>
    <n v="70.2"/>
    <s v="0.00"/>
    <s v="0.00"/>
    <s v="0.00"/>
    <s v="0.00"/>
    <s v="0.00"/>
    <s v="0.00"/>
    <x v="550"/>
    <x v="1"/>
    <x v="0"/>
    <s v="COLTA"/>
    <s v="CAJABAMBA"/>
    <x v="0"/>
    <x v="0"/>
    <x v="1"/>
  </r>
  <r>
    <n v="1001447"/>
    <s v="MATRIZ"/>
    <s v="AUCANCELA PINCAY JHON JAIRO "/>
    <n v="1721046900"/>
    <n v="231001526"/>
    <s v="A"/>
    <m/>
    <n v="37"/>
    <s v="0.00"/>
    <s v="0.00"/>
    <s v="0.00"/>
    <s v="0.00"/>
    <s v="0.00"/>
    <s v="0.00"/>
    <x v="320"/>
    <x v="2"/>
    <x v="1"/>
    <s v="QUITO"/>
    <s v="LA MAGDALENA"/>
    <x v="0"/>
    <x v="1"/>
    <x v="1"/>
  </r>
  <r>
    <n v="1001448"/>
    <s v="MATRIZ"/>
    <s v="REMACHE PAREDES LUIS MIGUEL"/>
    <n v="1719141077"/>
    <n v="231001527"/>
    <s v="A"/>
    <m/>
    <n v="222.5"/>
    <s v="0.00"/>
    <s v="0.00"/>
    <s v="0.00"/>
    <s v="0.00"/>
    <s v="0.00"/>
    <s v="0.00"/>
    <x v="551"/>
    <x v="1"/>
    <x v="1"/>
    <s v="QUITO"/>
    <s v="COTOCOLLAO"/>
    <x v="0"/>
    <x v="1"/>
    <x v="1"/>
  </r>
  <r>
    <n v="1001449"/>
    <s v="MATRIZ"/>
    <s v="ÑAMO AUQUILLA MARIA MANUELA "/>
    <n v="602217226"/>
    <n v="231001528"/>
    <s v="A"/>
    <m/>
    <n v="142.65"/>
    <s v="0.00"/>
    <s v="0.00"/>
    <s v="0.00"/>
    <s v="0.00"/>
    <s v="0.00"/>
    <s v="0.00"/>
    <x v="552"/>
    <x v="0"/>
    <x v="0"/>
    <s v="RIOBAMBA"/>
    <s v="YARUQUIES"/>
    <x v="0"/>
    <x v="0"/>
    <x v="0"/>
  </r>
  <r>
    <n v="1001450"/>
    <s v="MATRIZ"/>
    <s v="ASQUI MAJI JENIFFER MICHELLE"/>
    <n v="605743483"/>
    <n v="231001529"/>
    <s v="A"/>
    <m/>
    <n v="20"/>
    <s v="0.00"/>
    <s v="0.00"/>
    <s v="0.00"/>
    <s v="0.00"/>
    <s v="0.00"/>
    <s v="0.00"/>
    <x v="184"/>
    <x v="0"/>
    <x v="1"/>
    <s v="QUITO"/>
    <s v="SAN SEBASTIAN"/>
    <x v="0"/>
    <x v="0"/>
    <x v="0"/>
  </r>
  <r>
    <n v="1001451"/>
    <s v="MATRIZ"/>
    <s v="PUENTE CARRION BYRON MARCELO "/>
    <n v="2100988076"/>
    <n v="231001530"/>
    <s v="A"/>
    <m/>
    <n v="30"/>
    <s v="0.00"/>
    <s v="0.00"/>
    <s v="0.00"/>
    <s v="0.00"/>
    <s v="0.00"/>
    <s v="0.00"/>
    <x v="276"/>
    <x v="0"/>
    <x v="15"/>
    <s v="ESMERALDAS"/>
    <s v="ESMERALDAS"/>
    <x v="0"/>
    <x v="1"/>
    <x v="1"/>
  </r>
  <r>
    <n v="1001452"/>
    <s v="MATRIZ"/>
    <s v="DAVILA ORTIZ JENNIFER LIZETH"/>
    <n v="1724022783"/>
    <n v="231001532"/>
    <s v="A"/>
    <m/>
    <n v="70"/>
    <s v="0.00"/>
    <s v="0.00"/>
    <s v="0.00"/>
    <s v="0.00"/>
    <s v="0.00"/>
    <s v="0.00"/>
    <x v="287"/>
    <x v="3"/>
    <x v="1"/>
    <s v="QUITO"/>
    <s v="COTOCOLLAO"/>
    <x v="0"/>
    <x v="1"/>
    <x v="0"/>
  </r>
  <r>
    <n v="1001453"/>
    <s v="MATRIZ"/>
    <s v="GUACHAMBALA MASAQUIZA STALIN ALEXANDER"/>
    <n v="1805197033"/>
    <n v="231001533"/>
    <s v="A"/>
    <m/>
    <n v="70"/>
    <s v="0.00"/>
    <s v="0.00"/>
    <s v="0.00"/>
    <s v="0.00"/>
    <s v="0.00"/>
    <s v="0.00"/>
    <x v="287"/>
    <x v="0"/>
    <x v="3"/>
    <s v="SAN PEDRO DE PELILEO"/>
    <s v="PELILEO"/>
    <x v="0"/>
    <x v="1"/>
    <x v="1"/>
  </r>
  <r>
    <n v="1001454"/>
    <s v="MATRIZ"/>
    <s v="AUQUI CULLISPUMA ANGEL SEBASTIAN"/>
    <n v="1756435572"/>
    <n v="231001538"/>
    <s v="A"/>
    <m/>
    <n v="135"/>
    <s v="0.00"/>
    <s v="0.00"/>
    <s v="0.00"/>
    <s v="0.00"/>
    <s v="0.00"/>
    <s v="0.00"/>
    <x v="323"/>
    <x v="1"/>
    <x v="1"/>
    <s v="QUITO"/>
    <s v="COTOCOLLAO"/>
    <x v="0"/>
    <x v="1"/>
    <x v="1"/>
  </r>
  <r>
    <n v="1001455"/>
    <s v="MATRIZ"/>
    <s v="AUQUILLA ASQUI ROCIO MARIBEL"/>
    <n v="1753115268"/>
    <n v="231001534"/>
    <s v="A"/>
    <m/>
    <n v="60"/>
    <s v="0.00"/>
    <s v="0.00"/>
    <s v="0.00"/>
    <s v="0.00"/>
    <s v="0.00"/>
    <s v="0.00"/>
    <x v="459"/>
    <x v="0"/>
    <x v="1"/>
    <s v="QUITO"/>
    <s v="CHILLOGALLO"/>
    <x v="0"/>
    <x v="1"/>
    <x v="0"/>
  </r>
  <r>
    <n v="1001456"/>
    <s v="MATRIZ"/>
    <s v="VILLAMARIN GALARZA RICARDO ALFREDO"/>
    <n v="1715002349"/>
    <n v="231001537"/>
    <s v="A"/>
    <m/>
    <n v="57.5"/>
    <s v="0.00"/>
    <s v="0.00"/>
    <s v="0.00"/>
    <s v="0.00"/>
    <s v="0.00"/>
    <s v="0.00"/>
    <x v="268"/>
    <x v="0"/>
    <x v="1"/>
    <s v="QUITO"/>
    <s v="CHILLOGALLO"/>
    <x v="0"/>
    <x v="1"/>
    <x v="0"/>
  </r>
  <r>
    <n v="1001457"/>
    <s v="MATRIZ"/>
    <s v="FLORES FLORES ALBERTO FERNANDO"/>
    <n v="1706780697"/>
    <n v="231001542"/>
    <s v="A"/>
    <m/>
    <n v="65"/>
    <s v="0.00"/>
    <s v="0.00"/>
    <s v="0.00"/>
    <s v="0.00"/>
    <s v="0.00"/>
    <s v="0.00"/>
    <x v="177"/>
    <x v="0"/>
    <x v="1"/>
    <s v="QUITO"/>
    <s v="CHILLOGALLO"/>
    <x v="0"/>
    <x v="1"/>
    <x v="0"/>
  </r>
  <r>
    <n v="1001458"/>
    <s v="MATRIZ"/>
    <s v="TORRES LARCO ODALIS IVONNE"/>
    <n v="1752701993"/>
    <n v="231001540"/>
    <s v="A"/>
    <m/>
    <n v="15"/>
    <s v="0.00"/>
    <s v="0.00"/>
    <s v="0.00"/>
    <s v="0.00"/>
    <s v="0.00"/>
    <s v="0.00"/>
    <x v="64"/>
    <x v="0"/>
    <x v="1"/>
    <s v="QUITO"/>
    <s v="LA MAGDALENA"/>
    <x v="0"/>
    <x v="1"/>
    <x v="0"/>
  </r>
  <r>
    <n v="1001459"/>
    <s v="MATRIZ"/>
    <s v="PADILLA YUNGAN JUAN ."/>
    <n v="601808579"/>
    <n v="231001541"/>
    <s v="A"/>
    <m/>
    <n v="30"/>
    <s v="0.00"/>
    <s v="0.00"/>
    <s v="0.00"/>
    <s v="0.00"/>
    <s v="0.00"/>
    <s v="0.00"/>
    <x v="276"/>
    <x v="1"/>
    <x v="0"/>
    <s v="RIOBAMBA"/>
    <s v="YARUQUIES"/>
    <x v="0"/>
    <x v="1"/>
    <x v="0"/>
  </r>
  <r>
    <n v="1001460"/>
    <s v="MATRIZ"/>
    <s v="AUQUILLA CRIOLLO SEGUNDO MANUEL"/>
    <n v="1720144433"/>
    <n v="231001543"/>
    <s v="A"/>
    <m/>
    <n v="40"/>
    <s v="0.00"/>
    <s v="0.00"/>
    <s v="0.00"/>
    <s v="0.00"/>
    <s v="0.00"/>
    <s v="0.00"/>
    <x v="85"/>
    <x v="0"/>
    <x v="0"/>
    <s v="RIOBAMBA"/>
    <s v="CACHA (CAB EN MACHANGARA)"/>
    <x v="1"/>
    <x v="1"/>
    <x v="1"/>
  </r>
  <r>
    <n v="1001461"/>
    <s v="MATRIZ"/>
    <s v="TUFIÑO CALDERON ADRIAN EDUARDO"/>
    <n v="1719266999"/>
    <n v="231001544"/>
    <s v="A"/>
    <m/>
    <n v="30"/>
    <s v="0.00"/>
    <s v="0.00"/>
    <s v="0.00"/>
    <s v="0.00"/>
    <s v="0.00"/>
    <s v="0.00"/>
    <x v="276"/>
    <x v="2"/>
    <x v="1"/>
    <s v="QUITO"/>
    <s v="LA CONCEPCION"/>
    <x v="0"/>
    <x v="1"/>
    <x v="0"/>
  </r>
  <r>
    <n v="1001462"/>
    <s v="MATRIZ"/>
    <s v="MOROCHO URQUIZO JEFERSON JOSUE"/>
    <n v="1725542342"/>
    <n v="231001545"/>
    <s v="A"/>
    <m/>
    <n v="49"/>
    <s v="0.00"/>
    <s v="0.00"/>
    <s v="0.00"/>
    <s v="0.00"/>
    <s v="0.00"/>
    <s v="0.00"/>
    <x v="114"/>
    <x v="0"/>
    <x v="1"/>
    <s v="QUITO"/>
    <s v="CONDADO"/>
    <x v="0"/>
    <x v="1"/>
    <x v="1"/>
  </r>
  <r>
    <n v="1001463"/>
    <s v="MATRIZ"/>
    <s v="CONDOR TREJO ELSA LILIANA"/>
    <n v="1714216536"/>
    <n v="231001546"/>
    <s v="A"/>
    <m/>
    <n v="152.5"/>
    <s v="0.00"/>
    <s v="0.00"/>
    <s v="0.00"/>
    <s v="0.00"/>
    <s v="0.00"/>
    <s v="0.00"/>
    <x v="176"/>
    <x v="0"/>
    <x v="1"/>
    <s v="QUITO"/>
    <s v="COMITE DEL PUEBLO"/>
    <x v="0"/>
    <x v="1"/>
    <x v="0"/>
  </r>
  <r>
    <n v="1001464"/>
    <s v="MATRIZ"/>
    <s v="RIVAS MERO RAMONA DEL CARMEN"/>
    <n v="1201966593"/>
    <n v="231001547"/>
    <s v="A"/>
    <m/>
    <n v="255"/>
    <s v="0.00"/>
    <s v="0.00"/>
    <s v="0.00"/>
    <s v="0.00"/>
    <s v="0.00"/>
    <s v="0.00"/>
    <x v="541"/>
    <x v="1"/>
    <x v="13"/>
    <s v="SANTA ANA"/>
    <s v="HONORATO VASQUEZ (CAB. EN VASQUEZ)"/>
    <x v="1"/>
    <x v="1"/>
    <x v="0"/>
  </r>
  <r>
    <n v="1001465"/>
    <s v="MATRIZ"/>
    <s v="MORALES BEDOYA MARIA DEL CARMEN"/>
    <n v="1707663181"/>
    <n v="231001555"/>
    <s v="A"/>
    <m/>
    <n v="2"/>
    <s v="0.00"/>
    <s v="0.00"/>
    <s v="0.00"/>
    <s v="0.00"/>
    <s v="0.00"/>
    <s v="0.00"/>
    <x v="145"/>
    <x v="0"/>
    <x v="1"/>
    <s v="QUITO"/>
    <s v="COMITE DEL PUEBLO"/>
    <x v="0"/>
    <x v="1"/>
    <x v="1"/>
  </r>
  <r>
    <n v="1001466"/>
    <s v="MATRIZ"/>
    <s v="TREJO SIMBAÑA MARIA ALICIA"/>
    <n v="1705416111"/>
    <n v="231001554"/>
    <s v="A"/>
    <m/>
    <n v="2"/>
    <s v="0.00"/>
    <s v="0.00"/>
    <s v="0.00"/>
    <s v="0.00"/>
    <s v="0.00"/>
    <s v="0.00"/>
    <x v="145"/>
    <x v="1"/>
    <x v="1"/>
    <s v="QUITO"/>
    <s v="COTOCOLLAO"/>
    <x v="0"/>
    <x v="1"/>
    <x v="0"/>
  </r>
  <r>
    <n v="1001467"/>
    <s v="MATRIZ"/>
    <s v="HUARACA ESTRELLA MARIA MANUELA"/>
    <n v="602637480"/>
    <n v="231001550"/>
    <s v="A"/>
    <m/>
    <n v="850"/>
    <s v="0.00"/>
    <s v="0.00"/>
    <s v="0.00"/>
    <s v="0.00"/>
    <s v="0.00"/>
    <s v="0.00"/>
    <x v="469"/>
    <x v="1"/>
    <x v="0"/>
    <s v="RIOBAMBA"/>
    <s v="YARUQUIES"/>
    <x v="0"/>
    <x v="1"/>
    <x v="0"/>
  </r>
  <r>
    <n v="1001468"/>
    <s v="MATRIZ"/>
    <s v="CONDOR TREJO GRACIELA ALEXANDRA"/>
    <n v="1716586548"/>
    <n v="231001551"/>
    <s v="A"/>
    <m/>
    <n v="448.18"/>
    <s v="0.00"/>
    <s v="0.00"/>
    <s v="0.00"/>
    <s v="0.00"/>
    <s v="0.00"/>
    <s v="0.00"/>
    <x v="553"/>
    <x v="0"/>
    <x v="1"/>
    <s v="QUITO"/>
    <s v="CHIMBACALLE"/>
    <x v="0"/>
    <x v="1"/>
    <x v="0"/>
  </r>
  <r>
    <n v="1001469"/>
    <s v="MATRIZ"/>
    <s v="MARQUEZ CORDOVA JULIANY YOMAR"/>
    <n v="1317145231"/>
    <n v="231001552"/>
    <s v="A"/>
    <m/>
    <n v="70"/>
    <s v="0.00"/>
    <s v="0.00"/>
    <s v="0.00"/>
    <s v="0.00"/>
    <s v="0.00"/>
    <s v="0.00"/>
    <x v="287"/>
    <x v="0"/>
    <x v="13"/>
    <s v="SUCRE"/>
    <s v="SAN ISIDRO"/>
    <x v="1"/>
    <x v="1"/>
    <x v="1"/>
  </r>
  <r>
    <n v="1001470"/>
    <s v="MATRIZ"/>
    <s v="CORO ATUPAÑA SEGUNDO ATAHUALPA"/>
    <n v="606091536"/>
    <n v="231001553"/>
    <s v="A"/>
    <m/>
    <n v="58.6"/>
    <s v="0.00"/>
    <s v="0.00"/>
    <s v="0.00"/>
    <s v="0.00"/>
    <s v="0.00"/>
    <s v="0.00"/>
    <x v="554"/>
    <x v="4"/>
    <x v="0"/>
    <s v="COLTA"/>
    <s v="COLUMBE"/>
    <x v="1"/>
    <x v="1"/>
    <x v="1"/>
  </r>
  <r>
    <n v="1001471"/>
    <s v="MATRIZ"/>
    <s v="LLANGARI GUAMAN RICHARD PAUL"/>
    <n v="1722883871"/>
    <n v="231001556"/>
    <s v="A"/>
    <m/>
    <n v="30"/>
    <s v="0.00"/>
    <s v="0.00"/>
    <s v="0.00"/>
    <s v="0.00"/>
    <s v="0.00"/>
    <s v="0.00"/>
    <x v="276"/>
    <x v="0"/>
    <x v="0"/>
    <s v="RIOBAMBA"/>
    <s v="CACHA (CAB EN MACHANGARA)"/>
    <x v="1"/>
    <x v="0"/>
    <x v="1"/>
  </r>
  <r>
    <n v="1001472"/>
    <s v="MATRIZ"/>
    <s v="CEPEDA GUACHO VLADIMIR ANTHONY"/>
    <n v="650486053"/>
    <n v="231001557"/>
    <s v="A"/>
    <m/>
    <n v="110"/>
    <s v="0.00"/>
    <s v="0.00"/>
    <s v="0.00"/>
    <s v="0.00"/>
    <s v="0.00"/>
    <s v="0.00"/>
    <x v="527"/>
    <x v="1"/>
    <x v="0"/>
    <s v="COLTA"/>
    <s v="SICALPA"/>
    <x v="0"/>
    <x v="1"/>
    <x v="1"/>
  </r>
  <r>
    <n v="1001473"/>
    <s v="MATRIZ"/>
    <s v="BALLA GUAMAN LUIS ARTURO"/>
    <n v="604181388"/>
    <n v="231001558"/>
    <s v="A"/>
    <m/>
    <n v="90"/>
    <s v="0.00"/>
    <s v="0.00"/>
    <s v="0.00"/>
    <s v="0.00"/>
    <s v="0.00"/>
    <s v="0.00"/>
    <x v="546"/>
    <x v="0"/>
    <x v="0"/>
    <s v="COLTA"/>
    <s v="SICALPA"/>
    <x v="0"/>
    <x v="1"/>
    <x v="1"/>
  </r>
  <r>
    <n v="1001474"/>
    <s v="MATRIZ"/>
    <s v="GUARACA MOROCHO MARIA BELGICA"/>
    <n v="604213298"/>
    <n v="231001559"/>
    <s v="A"/>
    <m/>
    <n v="2"/>
    <s v="0.00"/>
    <s v="0.00"/>
    <s v="0.00"/>
    <s v="0.00"/>
    <s v="0.00"/>
    <s v="0.00"/>
    <x v="145"/>
    <x v="0"/>
    <x v="1"/>
    <s v="QUITO"/>
    <s v="CHILLOGALLO"/>
    <x v="0"/>
    <x v="1"/>
    <x v="0"/>
  </r>
  <r>
    <n v="1001475"/>
    <s v="MATRIZ"/>
    <s v="PEREZ MONTESDEOCA DARLA PAOLA"/>
    <n v="1752906774"/>
    <n v="231001577"/>
    <s v="A"/>
    <m/>
    <n v="2"/>
    <s v="0.00"/>
    <s v="0.00"/>
    <s v="0.00"/>
    <s v="0.00"/>
    <s v="0.00"/>
    <s v="0.00"/>
    <x v="145"/>
    <x v="1"/>
    <x v="1"/>
    <s v="QUITO"/>
    <s v="COTOCOLLAO"/>
    <x v="0"/>
    <x v="1"/>
    <x v="0"/>
  </r>
  <r>
    <n v="1001476"/>
    <s v="MATRIZ"/>
    <s v="PEREZ MONTESDEOCA JEFERSON MATHIAS"/>
    <n v="1752906857"/>
    <n v="231001576"/>
    <s v="A"/>
    <m/>
    <n v="2"/>
    <s v="0.00"/>
    <s v="0.00"/>
    <s v="0.00"/>
    <s v="0.00"/>
    <s v="0.00"/>
    <s v="0.00"/>
    <x v="145"/>
    <x v="1"/>
    <x v="1"/>
    <s v="QUITO"/>
    <s v="COTOCOLLAO"/>
    <x v="0"/>
    <x v="1"/>
    <x v="0"/>
  </r>
  <r>
    <n v="1001477"/>
    <s v="MATRIZ"/>
    <s v="AGUAGALLO VALDEZ MARIA ROSA"/>
    <n v="601184419"/>
    <n v="231001563"/>
    <s v="A"/>
    <m/>
    <n v="7.75"/>
    <s v="0.00"/>
    <s v="0.00"/>
    <s v="0.00"/>
    <s v="0.00"/>
    <s v="0.00"/>
    <s v="0.00"/>
    <x v="555"/>
    <x v="3"/>
    <x v="0"/>
    <s v="RIOBAMBA"/>
    <s v="CACHA (CAB EN MACHANGARA)"/>
    <x v="1"/>
    <x v="0"/>
    <x v="0"/>
  </r>
  <r>
    <n v="1001478"/>
    <s v="MATRIZ"/>
    <s v="PINTO RODRIGUEZ MARIA DE LOS ANGELES"/>
    <n v="1705766705"/>
    <n v="231001564"/>
    <s v="A"/>
    <m/>
    <n v="37.5"/>
    <s v="0.00"/>
    <s v="0.00"/>
    <s v="0.00"/>
    <s v="0.00"/>
    <s v="0.00"/>
    <s v="0.00"/>
    <x v="316"/>
    <x v="1"/>
    <x v="1"/>
    <s v="QUITO"/>
    <s v="PUELLARO"/>
    <x v="1"/>
    <x v="1"/>
    <x v="0"/>
  </r>
  <r>
    <n v="1001479"/>
    <s v="MATRIZ"/>
    <s v="URQUIZO CONGACHA DANNY PATRICIO"/>
    <n v="1725342958"/>
    <n v="231001566"/>
    <s v="A"/>
    <m/>
    <n v="95"/>
    <s v="0.00"/>
    <s v="0.00"/>
    <s v="0.00"/>
    <s v="0.00"/>
    <s v="0.00"/>
    <s v="0.00"/>
    <x v="519"/>
    <x v="0"/>
    <x v="1"/>
    <s v="QUITO"/>
    <s v="COTOCOLLAO"/>
    <x v="0"/>
    <x v="0"/>
    <x v="1"/>
  </r>
  <r>
    <n v="1001480"/>
    <s v="MATRIZ"/>
    <s v="AYALA GUANOQUIZA JUAN ."/>
    <n v="502157787"/>
    <n v="231001569"/>
    <s v="A"/>
    <m/>
    <n v="190"/>
    <s v="0.00"/>
    <s v="0.00"/>
    <s v="0.00"/>
    <s v="0.00"/>
    <s v="0.00"/>
    <s v="0.00"/>
    <x v="524"/>
    <x v="1"/>
    <x v="1"/>
    <s v="QUITO"/>
    <s v="GUAMANI"/>
    <x v="0"/>
    <x v="1"/>
    <x v="1"/>
  </r>
  <r>
    <n v="1001482"/>
    <s v="MATRIZ"/>
    <s v="YAGUACHI GUAMAN JOHN ALEXANDER"/>
    <n v="1755053624"/>
    <n v="231001588"/>
    <s v="A"/>
    <m/>
    <n v="250"/>
    <s v="0.00"/>
    <s v="0.00"/>
    <s v="0.00"/>
    <s v="0.00"/>
    <s v="0.00"/>
    <s v="0.00"/>
    <x v="118"/>
    <x v="0"/>
    <x v="1"/>
    <s v="QUITO"/>
    <s v="CHILLOGALLO"/>
    <x v="0"/>
    <x v="1"/>
    <x v="1"/>
  </r>
  <r>
    <n v="1001483"/>
    <s v="MATRIZ"/>
    <s v="GUERRERO TACO PABLO VINICIO"/>
    <n v="1720804192"/>
    <n v="231001572"/>
    <s v="A"/>
    <m/>
    <n v="64.25"/>
    <s v="0.00"/>
    <s v="0.00"/>
    <s v="0.00"/>
    <s v="0.00"/>
    <s v="0.00"/>
    <s v="0.00"/>
    <x v="556"/>
    <x v="0"/>
    <x v="1"/>
    <s v="QUITO"/>
    <s v="EL INCA"/>
    <x v="0"/>
    <x v="1"/>
    <x v="1"/>
  </r>
  <r>
    <n v="1001484"/>
    <s v="MATRIZ"/>
    <s v="CURAY QUISPE MARIA ANGELA"/>
    <n v="1801064310"/>
    <n v="231001573"/>
    <s v="A"/>
    <m/>
    <n v="55"/>
    <s v="0.00"/>
    <s v="0.00"/>
    <s v="0.00"/>
    <s v="0.00"/>
    <s v="0.00"/>
    <s v="0.00"/>
    <x v="117"/>
    <x v="1"/>
    <x v="1"/>
    <s v="QUITO"/>
    <s v="COTOCOLLAO"/>
    <x v="0"/>
    <x v="1"/>
    <x v="0"/>
  </r>
  <r>
    <n v="1001485"/>
    <s v="MATRIZ"/>
    <s v="MONTENEGRO SUQUILLO MARTHA NARCISA"/>
    <n v="1716644982"/>
    <n v="231001574"/>
    <s v="A"/>
    <m/>
    <n v="30"/>
    <s v="0.00"/>
    <s v="0.00"/>
    <s v="0.00"/>
    <s v="0.00"/>
    <s v="0.00"/>
    <s v="0.00"/>
    <x v="276"/>
    <x v="1"/>
    <x v="1"/>
    <s v="QUITO"/>
    <s v="CHILLOGALLO"/>
    <x v="0"/>
    <x v="1"/>
    <x v="0"/>
  </r>
  <r>
    <n v="1001486"/>
    <s v="MATRIZ"/>
    <s v="HUARACA URQUIZO OLGA MARIA"/>
    <n v="1720381357"/>
    <n v="231001575"/>
    <s v="A"/>
    <m/>
    <n v="6"/>
    <s v="0.00"/>
    <s v="0.00"/>
    <s v="0.00"/>
    <s v="0.00"/>
    <s v="0.00"/>
    <s v="0.00"/>
    <x v="159"/>
    <x v="0"/>
    <x v="0"/>
    <s v="RIOBAMBA"/>
    <s v="PUNIN"/>
    <x v="1"/>
    <x v="1"/>
    <x v="0"/>
  </r>
  <r>
    <n v="1001487"/>
    <s v="MATRIZ"/>
    <s v="MORALES GUAMAN JEFFERSON OMAR"/>
    <n v="1723965297"/>
    <n v="231001580"/>
    <s v="A"/>
    <m/>
    <n v="30"/>
    <s v="0.00"/>
    <s v="0.00"/>
    <s v="0.00"/>
    <s v="0.00"/>
    <s v="0.00"/>
    <s v="0.00"/>
    <x v="276"/>
    <x v="2"/>
    <x v="1"/>
    <s v="QUITO"/>
    <s v="LA ARGELIA"/>
    <x v="0"/>
    <x v="1"/>
    <x v="1"/>
  </r>
  <r>
    <n v="1001488"/>
    <s v="MATRIZ"/>
    <s v="PUEDMAG BAIZA EDISON RENATO"/>
    <n v="1718016080"/>
    <n v="231001581"/>
    <s v="A"/>
    <m/>
    <n v="154.25"/>
    <s v="0.00"/>
    <s v="0.00"/>
    <s v="0.00"/>
    <s v="0.00"/>
    <s v="0.00"/>
    <s v="0.00"/>
    <x v="557"/>
    <x v="0"/>
    <x v="1"/>
    <s v="QUITO"/>
    <s v="LA MAGDALENA"/>
    <x v="0"/>
    <x v="1"/>
    <x v="1"/>
  </r>
  <r>
    <n v="1001489"/>
    <s v="MATRIZ"/>
    <s v="TIUPUL GUAMAN CRISTHIAN DAVID"/>
    <n v="1727947515"/>
    <n v="231001582"/>
    <s v="A"/>
    <m/>
    <n v="40.83"/>
    <s v="0.00"/>
    <s v="0.00"/>
    <s v="0.00"/>
    <s v="0.00"/>
    <s v="0.00"/>
    <s v="0.00"/>
    <x v="502"/>
    <x v="1"/>
    <x v="1"/>
    <s v="QUITO"/>
    <s v="COTOCOLLAO"/>
    <x v="0"/>
    <x v="1"/>
    <x v="1"/>
  </r>
  <r>
    <n v="1001490"/>
    <s v="MATRIZ"/>
    <s v="LOPEZ VELASCO TANNIA MARISOL"/>
    <n v="1720214178"/>
    <n v="231001583"/>
    <s v="A"/>
    <m/>
    <n v="50"/>
    <s v="0.00"/>
    <s v="0.00"/>
    <s v="0.00"/>
    <s v="0.00"/>
    <s v="0.00"/>
    <s v="0.00"/>
    <x v="2"/>
    <x v="1"/>
    <x v="11"/>
    <s v="SALCEDO"/>
    <s v="SAN MIGUEL"/>
    <x v="0"/>
    <x v="1"/>
    <x v="0"/>
  </r>
  <r>
    <n v="1001491"/>
    <s v="MATRIZ"/>
    <s v="MALDONADO CERON ANA VERONICA"/>
    <n v="1718537036"/>
    <n v="231001584"/>
    <s v="A"/>
    <m/>
    <n v="6"/>
    <s v="0.00"/>
    <s v="0.00"/>
    <s v="0.00"/>
    <s v="0.00"/>
    <s v="0.00"/>
    <s v="0.00"/>
    <x v="159"/>
    <x v="0"/>
    <x v="1"/>
    <s v="QUITO"/>
    <s v="SAN ANTONIO"/>
    <x v="1"/>
    <x v="1"/>
    <x v="0"/>
  </r>
  <r>
    <n v="1001492"/>
    <s v="MATRIZ"/>
    <s v="YEPEZ MORETA JESSICA MARIELA"/>
    <n v="1002324380"/>
    <n v="231001585"/>
    <s v="A"/>
    <m/>
    <n v="20"/>
    <s v="0.00"/>
    <s v="0.00"/>
    <s v="0.00"/>
    <s v="0.00"/>
    <s v="0.00"/>
    <s v="0.00"/>
    <x v="184"/>
    <x v="0"/>
    <x v="10"/>
    <s v="IBARRA"/>
    <s v="SAN FRANCISCO"/>
    <x v="0"/>
    <x v="1"/>
    <x v="0"/>
  </r>
  <r>
    <n v="1001493"/>
    <s v="MATRIZ"/>
    <s v="MARTINEZ SACON MILAGROS MONSERRATE"/>
    <n v="800721656"/>
    <n v="231001586"/>
    <s v="A"/>
    <m/>
    <n v="25"/>
    <s v="0.00"/>
    <s v="0.00"/>
    <s v="0.00"/>
    <s v="0.00"/>
    <s v="0.00"/>
    <s v="0.00"/>
    <x v="333"/>
    <x v="0"/>
    <x v="15"/>
    <s v="ESMERALDAS"/>
    <s v="5 DE AGOSTO"/>
    <x v="0"/>
    <x v="1"/>
    <x v="0"/>
  </r>
  <r>
    <n v="1001494"/>
    <s v="MATRIZ"/>
    <s v="ALAVA YEPEZ DEL POZO DAVID ANDRES"/>
    <n v="1750820340"/>
    <n v="231001587"/>
    <s v="A"/>
    <m/>
    <n v="50"/>
    <s v="0.00"/>
    <s v="0.00"/>
    <s v="0.00"/>
    <s v="0.00"/>
    <s v="0.00"/>
    <s v="0.00"/>
    <x v="2"/>
    <x v="0"/>
    <x v="1"/>
    <s v="QUITO"/>
    <s v="EL INCA"/>
    <x v="0"/>
    <x v="1"/>
    <x v="1"/>
  </r>
  <r>
    <n v="1001495"/>
    <s v="MATRIZ"/>
    <s v="TIUPUL URQUIZO CARMEN YOLANDA"/>
    <n v="604298703"/>
    <n v="231001589"/>
    <s v="A"/>
    <m/>
    <n v="2"/>
    <s v="0.00"/>
    <s v="0.00"/>
    <s v="0.00"/>
    <s v="0.00"/>
    <s v="0.00"/>
    <s v="0.00"/>
    <x v="145"/>
    <x v="2"/>
    <x v="0"/>
    <s v="RIOBAMBA"/>
    <s v="CACHA (CAB EN MACHANGARA)"/>
    <x v="1"/>
    <x v="0"/>
    <x v="0"/>
  </r>
  <r>
    <n v="1001496"/>
    <s v="MATRIZ"/>
    <s v="CEPEDA GUACHO JIMENA ISABEL "/>
    <n v="1725681850"/>
    <n v="231001590"/>
    <s v="A"/>
    <m/>
    <n v="2"/>
    <s v="0.00"/>
    <s v="0.00"/>
    <s v="0.00"/>
    <s v="0.00"/>
    <s v="0.00"/>
    <s v="0.00"/>
    <x v="145"/>
    <x v="0"/>
    <x v="0"/>
    <s v="COLTA"/>
    <s v="COLUMBE"/>
    <x v="1"/>
    <x v="1"/>
    <x v="0"/>
  </r>
  <r>
    <n v="1001497"/>
    <s v="MATRIZ"/>
    <s v="VERA MENDOZA DIANA VERONICA"/>
    <n v="1725125940"/>
    <n v="231001591"/>
    <s v="A"/>
    <m/>
    <n v="54"/>
    <s v="0.00"/>
    <s v="0.00"/>
    <s v="0.00"/>
    <s v="0.00"/>
    <s v="0.00"/>
    <s v="0.00"/>
    <x v="182"/>
    <x v="1"/>
    <x v="9"/>
    <s v="MACARA"/>
    <s v="LARAMA"/>
    <x v="1"/>
    <x v="1"/>
    <x v="0"/>
  </r>
  <r>
    <n v="1001498"/>
    <s v="MATRIZ"/>
    <s v="PALTAN ORTIZ MARCO VINICIO"/>
    <n v="1726523390"/>
    <n v="231001592"/>
    <s v="A"/>
    <m/>
    <n v="60"/>
    <s v="0.00"/>
    <s v="0.00"/>
    <s v="0.00"/>
    <s v="0.00"/>
    <s v="0.00"/>
    <s v="0.00"/>
    <x v="459"/>
    <x v="0"/>
    <x v="1"/>
    <s v="QUITO"/>
    <s v="LA MAGDALENA"/>
    <x v="0"/>
    <x v="1"/>
    <x v="1"/>
  </r>
  <r>
    <n v="1001499"/>
    <s v="MATRIZ"/>
    <s v="ESPINOZA RIVADENEIRA EVELYN VANESSA"/>
    <n v="1750107730"/>
    <n v="231001593"/>
    <s v="A"/>
    <m/>
    <n v="60"/>
    <s v="0.00"/>
    <s v="0.00"/>
    <s v="0.00"/>
    <s v="0.00"/>
    <s v="0.00"/>
    <s v="0.00"/>
    <x v="459"/>
    <x v="0"/>
    <x v="1"/>
    <s v="QUITO"/>
    <s v="COCHAPAMBA"/>
    <x v="1"/>
    <x v="1"/>
    <x v="0"/>
  </r>
  <r>
    <n v="1001500"/>
    <s v="MATRIZ"/>
    <s v="PAGUAY GIRON MIRTHA GERMANIA"/>
    <n v="605352202"/>
    <n v="231001594"/>
    <s v="A"/>
    <m/>
    <n v="128.75"/>
    <s v="0.00"/>
    <s v="0.00"/>
    <s v="0.00"/>
    <s v="0.00"/>
    <s v="0.00"/>
    <s v="0.00"/>
    <x v="558"/>
    <x v="5"/>
    <x v="0"/>
    <s v="RIOBAMBA"/>
    <s v="VELOZ"/>
    <x v="0"/>
    <x v="1"/>
    <x v="0"/>
  </r>
  <r>
    <n v="1001501"/>
    <s v="MATRIZ"/>
    <s v="GUILCAPI BONILLA JORDAN RAÚL"/>
    <n v="605183672"/>
    <n v="231001595"/>
    <s v="A"/>
    <m/>
    <n v="99"/>
    <s v="0.00"/>
    <s v="0.00"/>
    <s v="0.00"/>
    <s v="0.00"/>
    <s v="0.00"/>
    <s v="0.00"/>
    <x v="559"/>
    <x v="2"/>
    <x v="0"/>
    <s v="RIOBAMBA"/>
    <s v="VELOZ"/>
    <x v="0"/>
    <x v="0"/>
    <x v="1"/>
  </r>
  <r>
    <n v="1001502"/>
    <s v="MATRIZ"/>
    <s v="GUALAN YUMBO JESSICA ALEXANDRA"/>
    <n v="1754361812"/>
    <n v="231001596"/>
    <s v="A"/>
    <m/>
    <n v="72"/>
    <s v="0.00"/>
    <s v="0.00"/>
    <s v="0.00"/>
    <s v="0.00"/>
    <s v="0.00"/>
    <s v="0.00"/>
    <x v="315"/>
    <x v="1"/>
    <x v="1"/>
    <s v="QUITO"/>
    <s v="CHILLOGALLO"/>
    <x v="0"/>
    <x v="1"/>
    <x v="0"/>
  </r>
  <r>
    <n v="1001503"/>
    <s v="MATRIZ"/>
    <s v="QUISHPE HEREDIA CINTHIA ARACELY"/>
    <n v="1753100674"/>
    <n v="231001597"/>
    <s v="A"/>
    <m/>
    <n v="70"/>
    <s v="0.00"/>
    <s v="0.00"/>
    <s v="0.00"/>
    <s v="0.00"/>
    <s v="0.00"/>
    <s v="0.00"/>
    <x v="287"/>
    <x v="3"/>
    <x v="1"/>
    <s v="QUITO"/>
    <s v="LA MAGDALENA"/>
    <x v="0"/>
    <x v="1"/>
    <x v="0"/>
  </r>
  <r>
    <n v="1001504"/>
    <s v="MATRIZ"/>
    <s v="CORO ATUPAÑA PACHA SISA"/>
    <n v="604452458"/>
    <n v="231001598"/>
    <s v="A"/>
    <m/>
    <n v="90"/>
    <s v="0.00"/>
    <s v="0.00"/>
    <s v="0.00"/>
    <s v="0.00"/>
    <s v="0.00"/>
    <s v="0.00"/>
    <x v="546"/>
    <x v="0"/>
    <x v="1"/>
    <s v="QUITO"/>
    <s v="CONDADO"/>
    <x v="0"/>
    <x v="1"/>
    <x v="0"/>
  </r>
  <r>
    <n v="1001505"/>
    <s v="MATRIZ"/>
    <s v="CARRILLO DE LA CRUZ KAREN VANESSA"/>
    <n v="1750812008"/>
    <n v="231001599"/>
    <s v="A"/>
    <m/>
    <n v="110"/>
    <s v="0.00"/>
    <s v="0.00"/>
    <s v="0.00"/>
    <s v="0.00"/>
    <s v="0.00"/>
    <s v="0.00"/>
    <x v="527"/>
    <x v="1"/>
    <x v="1"/>
    <s v="QUITO"/>
    <s v="SAN ANTONIO"/>
    <x v="1"/>
    <x v="1"/>
    <x v="0"/>
  </r>
  <r>
    <n v="1001506"/>
    <s v="MATRIZ"/>
    <s v="TIPANTUÑA VEGA EDGAR ALBERTO"/>
    <n v="504761321"/>
    <n v="231001600"/>
    <s v="A"/>
    <m/>
    <n v="2"/>
    <s v="0.00"/>
    <s v="0.00"/>
    <s v="0.00"/>
    <s v="0.00"/>
    <s v="0.00"/>
    <s v="0.00"/>
    <x v="145"/>
    <x v="0"/>
    <x v="1"/>
    <s v="QUITO"/>
    <s v="COTOCOLLAO"/>
    <x v="0"/>
    <x v="1"/>
    <x v="1"/>
  </r>
  <r>
    <n v="1001507"/>
    <s v="MATRIZ"/>
    <s v="NUÑEZ GUALLASAMIN CRISTIAN EDUARDO"/>
    <n v="1724637259"/>
    <n v="231001601"/>
    <s v="A"/>
    <m/>
    <n v="110"/>
    <s v="0.00"/>
    <s v="0.00"/>
    <s v="0.00"/>
    <s v="0.00"/>
    <s v="0.00"/>
    <s v="0.00"/>
    <x v="527"/>
    <x v="0"/>
    <x v="1"/>
    <s v="RUMIÑAHUI"/>
    <s v="SANGOLQUI"/>
    <x v="0"/>
    <x v="1"/>
    <x v="1"/>
  </r>
  <r>
    <n v="1001508"/>
    <s v="MATRIZ"/>
    <s v="MORENO LUNA ALEX MATEO "/>
    <n v="1753710985"/>
    <n v="231001602"/>
    <s v="A"/>
    <m/>
    <n v="30"/>
    <s v="0.00"/>
    <s v="0.00"/>
    <s v="0.00"/>
    <s v="0.00"/>
    <s v="0.00"/>
    <s v="0.00"/>
    <x v="276"/>
    <x v="0"/>
    <x v="1"/>
    <s v="QUITO"/>
    <s v="COTOCOLLAO"/>
    <x v="0"/>
    <x v="1"/>
    <x v="1"/>
  </r>
  <r>
    <n v="1001509"/>
    <s v="MATRIZ"/>
    <s v="TOAPANTA YAMBERLA RONAL STEVE"/>
    <n v="1729220671"/>
    <n v="231001603"/>
    <s v="A"/>
    <m/>
    <n v="30"/>
    <s v="0.00"/>
    <s v="0.00"/>
    <s v="0.00"/>
    <s v="0.00"/>
    <s v="0.00"/>
    <s v="0.00"/>
    <x v="276"/>
    <x v="0"/>
    <x v="1"/>
    <s v="QUITO"/>
    <s v="COCHAPAMBA"/>
    <x v="1"/>
    <x v="1"/>
    <x v="1"/>
  </r>
  <r>
    <n v="1001510"/>
    <s v="MATRIZ"/>
    <s v="YUQUILEMA CASHUG JHOFRE IVAN"/>
    <n v="606464709"/>
    <n v="231001604"/>
    <s v="A"/>
    <m/>
    <n v="62"/>
    <s v="0.00"/>
    <s v="0.00"/>
    <s v="0.00"/>
    <s v="0.00"/>
    <s v="0.00"/>
    <s v="0.00"/>
    <x v="560"/>
    <x v="1"/>
    <x v="0"/>
    <s v="RIOBAMBA"/>
    <s v="CACHA (CAB EN MACHANGARA)"/>
    <x v="1"/>
    <x v="1"/>
    <x v="1"/>
  </r>
  <r>
    <n v="1001511"/>
    <s v="MATRIZ"/>
    <s v="CEPEDA GUACHO AZUCENA BELEN"/>
    <n v="605993252"/>
    <n v="231001606"/>
    <s v="A"/>
    <m/>
    <n v="150"/>
    <s v="0.00"/>
    <s v="0.00"/>
    <s v="0.00"/>
    <s v="0.00"/>
    <s v="0.00"/>
    <s v="0.00"/>
    <x v="561"/>
    <x v="1"/>
    <x v="0"/>
    <s v="COLTA"/>
    <s v="SICALPA"/>
    <x v="0"/>
    <x v="1"/>
    <x v="0"/>
  </r>
  <r>
    <n v="1001512"/>
    <s v="MATRIZ"/>
    <s v="VELEZ MOREIRA BETZI ELIZABETH"/>
    <n v="1205525197"/>
    <n v="231001607"/>
    <s v="A"/>
    <m/>
    <n v="130"/>
    <s v="0.00"/>
    <s v="0.00"/>
    <s v="0.00"/>
    <s v="0.00"/>
    <s v="0.00"/>
    <s v="0.00"/>
    <x v="375"/>
    <x v="0"/>
    <x v="5"/>
    <s v="EL EMPALME"/>
    <s v="EL ROSARIO"/>
    <x v="1"/>
    <x v="1"/>
    <x v="0"/>
  </r>
  <r>
    <n v="1001513"/>
    <s v="MATRIZ"/>
    <s v="SEVILLANO MOREJON VICTOR ALFREDO"/>
    <n v="1709223869"/>
    <n v="231001608"/>
    <s v="A"/>
    <m/>
    <n v="57"/>
    <s v="0.00"/>
    <s v="0.00"/>
    <s v="0.00"/>
    <s v="0.00"/>
    <s v="0.00"/>
    <s v="0.00"/>
    <x v="84"/>
    <x v="0"/>
    <x v="1"/>
    <s v="QUITO"/>
    <s v="CENTRO HISTORICO"/>
    <x v="0"/>
    <x v="1"/>
    <x v="0"/>
  </r>
  <r>
    <n v="1001514"/>
    <s v="MATRIZ"/>
    <s v="PACHITO CASCO LUIS ALBERTO"/>
    <n v="1001928405"/>
    <n v="231001609"/>
    <s v="A"/>
    <m/>
    <n v="2"/>
    <s v="0.00"/>
    <s v="0.00"/>
    <s v="0.00"/>
    <s v="0.00"/>
    <s v="0.00"/>
    <s v="0.00"/>
    <x v="145"/>
    <x v="1"/>
    <x v="1"/>
    <s v="QUITO"/>
    <s v="LLANO CHICO"/>
    <x v="1"/>
    <x v="1"/>
    <x v="1"/>
  </r>
  <r>
    <n v="1001515"/>
    <s v="MATRIZ"/>
    <s v="HERNANDEZ ENCALADA CESAR DARWIN"/>
    <n v="1712652898"/>
    <n v="231001610"/>
    <s v="A"/>
    <m/>
    <n v="111.67"/>
    <s v="0.00"/>
    <s v="0.00"/>
    <s v="0.00"/>
    <s v="0.00"/>
    <s v="0.00"/>
    <s v="0.00"/>
    <x v="562"/>
    <x v="0"/>
    <x v="1"/>
    <s v="QUITO"/>
    <s v="CENTRO HISTORICO"/>
    <x v="0"/>
    <x v="1"/>
    <x v="0"/>
  </r>
  <r>
    <n v="1001516"/>
    <s v="MATRIZ"/>
    <s v="YUNGAN URQUIZO PATRICIA VANESSA"/>
    <n v="1725027609"/>
    <n v="231001611"/>
    <s v="A"/>
    <m/>
    <n v="50"/>
    <s v="0.00"/>
    <s v="0.00"/>
    <s v="0.00"/>
    <s v="0.00"/>
    <s v="0.00"/>
    <s v="0.00"/>
    <x v="2"/>
    <x v="1"/>
    <x v="1"/>
    <s v="QUITO"/>
    <s v="EL INCA"/>
    <x v="0"/>
    <x v="1"/>
    <x v="0"/>
  </r>
  <r>
    <n v="1001517"/>
    <s v="MATRIZ"/>
    <s v="GALVEZ VERA ANDRES ESTEBAN"/>
    <n v="1719051235"/>
    <n v="231001612"/>
    <s v="A"/>
    <m/>
    <n v="70"/>
    <s v="0.00"/>
    <s v="0.00"/>
    <s v="0.00"/>
    <s v="0.00"/>
    <s v="0.00"/>
    <s v="0.00"/>
    <x v="287"/>
    <x v="1"/>
    <x v="1"/>
    <s v="QUITO"/>
    <s v="CHIMBACALLE"/>
    <x v="0"/>
    <x v="1"/>
    <x v="1"/>
  </r>
  <r>
    <n v="1001518"/>
    <s v="MATRIZ"/>
    <s v="CUZCO GUAMAN GLORIA STEFANY"/>
    <n v="1723437826"/>
    <n v="231001613"/>
    <s v="A"/>
    <m/>
    <n v="79"/>
    <s v="0.00"/>
    <s v="0.00"/>
    <s v="0.00"/>
    <s v="0.00"/>
    <s v="0.00"/>
    <s v="0.00"/>
    <x v="82"/>
    <x v="1"/>
    <x v="1"/>
    <s v="QUITO"/>
    <s v="COTOCOLLAO"/>
    <x v="0"/>
    <x v="1"/>
    <x v="0"/>
  </r>
  <r>
    <n v="1001519"/>
    <s v="MATRIZ"/>
    <s v="DIAZ MIRANDA JANETH MARCELA "/>
    <n v="1600279267"/>
    <n v="231001614"/>
    <s v="A"/>
    <m/>
    <n v="255"/>
    <s v="0.00"/>
    <s v="0.00"/>
    <s v="0.00"/>
    <s v="0.00"/>
    <s v="0.00"/>
    <s v="0.00"/>
    <x v="541"/>
    <x v="0"/>
    <x v="3"/>
    <s v="BAÑOS DE AGUA SANTA"/>
    <s v="BAÑOS DE AGUA SANTA"/>
    <x v="0"/>
    <x v="1"/>
    <x v="0"/>
  </r>
  <r>
    <n v="1001520"/>
    <s v="MATRIZ"/>
    <s v="LEON TREJO MARIA GABRIELA"/>
    <n v="1718929431"/>
    <n v="231001615"/>
    <s v="A"/>
    <m/>
    <n v="6"/>
    <s v="0.00"/>
    <s v="0.00"/>
    <s v="0.00"/>
    <s v="0.00"/>
    <s v="0.00"/>
    <s v="0.00"/>
    <x v="159"/>
    <x v="1"/>
    <x v="1"/>
    <s v="QUITO"/>
    <s v="COTOCOLLAO"/>
    <x v="0"/>
    <x v="1"/>
    <x v="0"/>
  </r>
  <r>
    <n v="1001521"/>
    <s v="MATRIZ"/>
    <s v="TOAPANTA TREJO STALIN DAVID"/>
    <n v="1719739763"/>
    <n v="231001616"/>
    <s v="A"/>
    <m/>
    <n v="90"/>
    <s v="0.00"/>
    <s v="0.00"/>
    <s v="0.00"/>
    <s v="0.00"/>
    <s v="0.00"/>
    <s v="0.00"/>
    <x v="546"/>
    <x v="1"/>
    <x v="1"/>
    <s v="QUITO"/>
    <s v="CENTRO HISTORICO"/>
    <x v="0"/>
    <x v="1"/>
    <x v="1"/>
  </r>
  <r>
    <n v="1001522"/>
    <s v="MATRIZ"/>
    <s v="CABEZAS GUAMANARCA JULIO ANIBAL"/>
    <n v="1715366611"/>
    <n v="231001617"/>
    <s v="A"/>
    <m/>
    <n v="42.5"/>
    <s v="0.00"/>
    <s v="0.00"/>
    <s v="0.00"/>
    <s v="0.00"/>
    <s v="0.00"/>
    <s v="0.00"/>
    <x v="161"/>
    <x v="0"/>
    <x v="1"/>
    <s v="QUITO"/>
    <s v="COMITE DEL PUEBLO"/>
    <x v="0"/>
    <x v="1"/>
    <x v="1"/>
  </r>
  <r>
    <n v="1001524"/>
    <s v="MATRIZ"/>
    <s v="AIMACAÑA PAUJI NORMA ALEJANDRINA"/>
    <n v="1751171701"/>
    <n v="231001620"/>
    <s v="A"/>
    <m/>
    <n v="45"/>
    <s v="0.00"/>
    <s v="0.00"/>
    <s v="0.00"/>
    <s v="0.00"/>
    <s v="0.00"/>
    <s v="0.00"/>
    <x v="80"/>
    <x v="0"/>
    <x v="1"/>
    <s v="QUITO"/>
    <s v="COTOCOLLAO"/>
    <x v="0"/>
    <x v="1"/>
    <x v="0"/>
  </r>
  <r>
    <n v="1001525"/>
    <s v="MATRIZ"/>
    <s v="BALLADARES CRUZ ANGELA MARÍA "/>
    <n v="603035528"/>
    <n v="231001624"/>
    <s v="A"/>
    <m/>
    <n v="60"/>
    <s v="0.00"/>
    <s v="0.00"/>
    <s v="0.00"/>
    <s v="0.00"/>
    <s v="0.00"/>
    <s v="0.00"/>
    <x v="459"/>
    <x v="2"/>
    <x v="0"/>
    <s v="RIOBAMBA"/>
    <s v="VELOZ"/>
    <x v="0"/>
    <x v="0"/>
    <x v="0"/>
  </r>
  <r>
    <n v="1001527"/>
    <s v="MATRIZ"/>
    <s v="AVILEZ MINA GISSELA ALEXANDRA"/>
    <n v="1720014701"/>
    <n v="231001622"/>
    <s v="A"/>
    <m/>
    <n v="174"/>
    <s v="0.00"/>
    <s v="0.00"/>
    <s v="0.00"/>
    <s v="0.00"/>
    <s v="0.00"/>
    <s v="0.00"/>
    <x v="563"/>
    <x v="1"/>
    <x v="1"/>
    <s v="QUITO"/>
    <s v="LA ARGELIA"/>
    <x v="0"/>
    <x v="1"/>
    <x v="0"/>
  </r>
  <r>
    <n v="1001528"/>
    <s v="MATRIZ"/>
    <s v="ASADOBAY ESCOBAR SONIA MARITZA"/>
    <n v="602636284"/>
    <n v="231001623"/>
    <s v="A"/>
    <m/>
    <n v="183.33"/>
    <s v="0.00"/>
    <s v="0.00"/>
    <s v="0.00"/>
    <s v="0.00"/>
    <s v="0.00"/>
    <s v="0.00"/>
    <x v="564"/>
    <x v="0"/>
    <x v="0"/>
    <s v="RIOBAMBA"/>
    <s v="CALPI"/>
    <x v="1"/>
    <x v="1"/>
    <x v="0"/>
  </r>
  <r>
    <n v="1001529"/>
    <s v="MATRIZ"/>
    <s v="SAGÑAY EVAS SONIA MARISOL"/>
    <n v="1716368111"/>
    <n v="231001625"/>
    <s v="A"/>
    <m/>
    <n v="30"/>
    <s v="0.00"/>
    <s v="0.00"/>
    <s v="0.00"/>
    <s v="0.00"/>
    <s v="0.00"/>
    <s v="0.00"/>
    <x v="276"/>
    <x v="0"/>
    <x v="1"/>
    <s v="QUITO"/>
    <s v="COTOCOLLAO"/>
    <x v="0"/>
    <x v="1"/>
    <x v="0"/>
  </r>
  <r>
    <n v="1001530"/>
    <s v="MATRIZ"/>
    <s v="SAGÑAY EVAS CHRISTIAN PATRICIO"/>
    <n v="1714146121"/>
    <n v="231001626"/>
    <s v="A"/>
    <m/>
    <n v="30"/>
    <s v="0.00"/>
    <s v="0.00"/>
    <s v="0.00"/>
    <s v="0.00"/>
    <s v="0.00"/>
    <s v="0.00"/>
    <x v="276"/>
    <x v="3"/>
    <x v="1"/>
    <s v="QUITO"/>
    <s v="CHILLOGALLO"/>
    <x v="0"/>
    <x v="1"/>
    <x v="0"/>
  </r>
  <r>
    <n v="1001531"/>
    <s v="MATRIZ"/>
    <s v="PUCACHAQUI SIGCHA ROSA ELVIRA"/>
    <n v="1705003851"/>
    <n v="231001627"/>
    <s v="A"/>
    <m/>
    <n v="15"/>
    <s v="0.00"/>
    <s v="0.00"/>
    <s v="0.00"/>
    <s v="0.00"/>
    <s v="0.00"/>
    <s v="0.00"/>
    <x v="64"/>
    <x v="1"/>
    <x v="1"/>
    <s v="QUITO"/>
    <s v="COTOCOLLAO"/>
    <x v="0"/>
    <x v="1"/>
    <x v="0"/>
  </r>
  <r>
    <n v="1001532"/>
    <s v="MATRIZ"/>
    <s v="RUIZ CUICHAN ERICK ALEJANDRO"/>
    <n v="1755160361"/>
    <n v="231001628"/>
    <s v="A"/>
    <m/>
    <n v="2"/>
    <s v="0.00"/>
    <s v="0.00"/>
    <s v="0.00"/>
    <s v="0.00"/>
    <s v="0.00"/>
    <s v="0.00"/>
    <x v="145"/>
    <x v="1"/>
    <x v="1"/>
    <s v="QUITO"/>
    <s v="EL INCA"/>
    <x v="0"/>
    <x v="1"/>
    <x v="0"/>
  </r>
  <r>
    <n v="1001533"/>
    <s v="MATRIZ"/>
    <s v="SANDOVAL TAPIA MARCO ANTONIO"/>
    <n v="1720489424"/>
    <n v="231001629"/>
    <s v="A"/>
    <m/>
    <n v="20"/>
    <s v="0.00"/>
    <s v="0.00"/>
    <s v="0.00"/>
    <s v="0.00"/>
    <s v="0.00"/>
    <s v="0.00"/>
    <x v="184"/>
    <x v="0"/>
    <x v="1"/>
    <s v="QUITO"/>
    <s v="COCHAPAMBA"/>
    <x v="1"/>
    <x v="1"/>
    <x v="0"/>
  </r>
  <r>
    <n v="1001534"/>
    <s v="MATRIZ"/>
    <s v="PEREZ ARROYO RUBEN ANTONIO"/>
    <n v="1710424357"/>
    <n v="231001630"/>
    <s v="A"/>
    <m/>
    <n v="30"/>
    <s v="0.00"/>
    <s v="0.00"/>
    <s v="0.00"/>
    <s v="0.00"/>
    <s v="0.00"/>
    <s v="0.00"/>
    <x v="276"/>
    <x v="1"/>
    <x v="1"/>
    <s v="QUITO"/>
    <s v="COMITE DEL PUEBLO"/>
    <x v="0"/>
    <x v="1"/>
    <x v="1"/>
  </r>
  <r>
    <n v="1001535"/>
    <s v="MATRIZ"/>
    <s v="SAYAY NAULA MARIA ROSARIO "/>
    <n v="602713737"/>
    <n v="231001631"/>
    <s v="A"/>
    <m/>
    <n v="35"/>
    <s v="0.00"/>
    <s v="0.00"/>
    <s v="0.00"/>
    <s v="0.00"/>
    <s v="0.00"/>
    <s v="0.00"/>
    <x v="314"/>
    <x v="3"/>
    <x v="0"/>
    <s v="RIOBAMBA"/>
    <s v="PUNIN"/>
    <x v="1"/>
    <x v="0"/>
    <x v="0"/>
  </r>
  <r>
    <n v="1001536"/>
    <s v="MATRIZ"/>
    <s v="BURBANO DAQUILEMA SEGUNDA CONSOLACION"/>
    <n v="901335869"/>
    <n v="231001632"/>
    <s v="A"/>
    <m/>
    <n v="30"/>
    <s v="0.00"/>
    <s v="0.00"/>
    <s v="0.00"/>
    <s v="0.00"/>
    <s v="0.00"/>
    <s v="0.00"/>
    <x v="276"/>
    <x v="0"/>
    <x v="1"/>
    <s v="QUITO"/>
    <s v="COTOCOLLAO"/>
    <x v="0"/>
    <x v="1"/>
    <x v="0"/>
  </r>
  <r>
    <n v="1001537"/>
    <s v="MATRIZ"/>
    <s v="PEREZ MUÑOZ MARIA JUANA"/>
    <n v="605307438"/>
    <n v="231001633"/>
    <s v="A"/>
    <m/>
    <n v="74"/>
    <s v="0.00"/>
    <s v="0.00"/>
    <s v="0.00"/>
    <s v="0.00"/>
    <s v="0.00"/>
    <s v="0.00"/>
    <x v="565"/>
    <x v="1"/>
    <x v="0"/>
    <s v="ALAUSI"/>
    <s v="TIXAN"/>
    <x v="1"/>
    <x v="1"/>
    <x v="0"/>
  </r>
  <r>
    <n v="1001538"/>
    <s v="MATRIZ"/>
    <s v="CARRILLO CARRILLO EMANUEL "/>
    <n v="605393339"/>
    <n v="231001634"/>
    <s v="A"/>
    <m/>
    <n v="145"/>
    <s v="0.00"/>
    <s v="0.00"/>
    <s v="0.00"/>
    <s v="0.00"/>
    <s v="0.00"/>
    <s v="0.00"/>
    <x v="207"/>
    <x v="0"/>
    <x v="0"/>
    <s v="RIOBAMBA"/>
    <s v="LIZARZABURU"/>
    <x v="0"/>
    <x v="0"/>
    <x v="1"/>
  </r>
  <r>
    <n v="1001539"/>
    <s v="MATRIZ"/>
    <s v="SHUGULI PUCACHAQUI MONICA PILAR"/>
    <n v="1714303326"/>
    <n v="231001635"/>
    <s v="A"/>
    <m/>
    <n v="20"/>
    <s v="0.00"/>
    <s v="0.00"/>
    <s v="0.00"/>
    <s v="0.00"/>
    <s v="0.00"/>
    <s v="0.00"/>
    <x v="184"/>
    <x v="0"/>
    <x v="1"/>
    <s v="QUITO"/>
    <s v="COTOCOLLAO"/>
    <x v="0"/>
    <x v="1"/>
    <x v="0"/>
  </r>
  <r>
    <n v="1001540"/>
    <s v="MATRIZ"/>
    <s v="LEMA HUARACA ANGEL GUSTAVO "/>
    <n v="605285667"/>
    <n v="231001636"/>
    <s v="A"/>
    <m/>
    <n v="139"/>
    <s v="0.00"/>
    <s v="0.00"/>
    <s v="0.00"/>
    <s v="0.00"/>
    <s v="0.00"/>
    <s v="0.00"/>
    <x v="566"/>
    <x v="0"/>
    <x v="0"/>
    <s v="GUAMOTE"/>
    <s v="GUAMOTE"/>
    <x v="0"/>
    <x v="0"/>
    <x v="1"/>
  </r>
  <r>
    <n v="1001541"/>
    <s v="MATRIZ"/>
    <s v="OYOS ORTEGA DIEGO JAVIER"/>
    <n v="504283086"/>
    <n v="231001637"/>
    <s v="A"/>
    <m/>
    <n v="205"/>
    <s v="0.00"/>
    <s v="0.00"/>
    <s v="0.00"/>
    <s v="0.00"/>
    <s v="0.00"/>
    <s v="0.00"/>
    <x v="306"/>
    <x v="0"/>
    <x v="1"/>
    <s v="QUITO"/>
    <s v="CHILLOGALLO"/>
    <x v="0"/>
    <x v="1"/>
    <x v="1"/>
  </r>
  <r>
    <n v="1001542"/>
    <s v="MATRIZ"/>
    <s v="CAPUZ LLANGANATE MARTHA ELENA"/>
    <n v="1803106218"/>
    <n v="231001638"/>
    <s v="A"/>
    <m/>
    <n v="130"/>
    <s v="0.00"/>
    <s v="0.00"/>
    <s v="0.00"/>
    <s v="0.00"/>
    <s v="0.00"/>
    <s v="0.00"/>
    <x v="375"/>
    <x v="1"/>
    <x v="3"/>
    <s v="AMBATO"/>
    <s v="PISHILATA"/>
    <x v="0"/>
    <x v="1"/>
    <x v="0"/>
  </r>
  <r>
    <n v="1001543"/>
    <s v="MATRIZ"/>
    <s v="VACACELA SINALUISA ROSA MARGARITA"/>
    <n v="604763508"/>
    <n v="231001639"/>
    <s v="A"/>
    <m/>
    <n v="2"/>
    <s v="0.00"/>
    <s v="0.00"/>
    <s v="0.00"/>
    <s v="0.00"/>
    <s v="0.00"/>
    <s v="0.00"/>
    <x v="145"/>
    <x v="0"/>
    <x v="0"/>
    <s v="RIOBAMBA"/>
    <s v="LICAN"/>
    <x v="1"/>
    <x v="0"/>
    <x v="0"/>
  </r>
  <r>
    <n v="1001544"/>
    <s v="MATRIZ"/>
    <s v="QUISHPE GANCINO ALEXANDRA MARISOL"/>
    <n v="1727079988"/>
    <n v="231001640"/>
    <s v="A"/>
    <m/>
    <n v="245"/>
    <s v="0.00"/>
    <s v="0.00"/>
    <s v="0.00"/>
    <s v="0.00"/>
    <s v="0.00"/>
    <s v="0.00"/>
    <x v="225"/>
    <x v="0"/>
    <x v="1"/>
    <s v="QUITO"/>
    <s v="CHILLOGALLO"/>
    <x v="0"/>
    <x v="1"/>
    <x v="0"/>
  </r>
  <r>
    <n v="1001545"/>
    <s v="MATRIZ"/>
    <s v="GUAMAN GUAMAN ROSA MARIA"/>
    <n v="1701797407"/>
    <n v="231001642"/>
    <s v="A"/>
    <m/>
    <n v="30"/>
    <s v="0.00"/>
    <s v="0.00"/>
    <s v="0.00"/>
    <s v="0.00"/>
    <s v="0.00"/>
    <s v="0.00"/>
    <x v="276"/>
    <x v="1"/>
    <x v="1"/>
    <s v="QUITO"/>
    <s v="COTOCOLLAO"/>
    <x v="0"/>
    <x v="1"/>
    <x v="0"/>
  </r>
  <r>
    <n v="1001546"/>
    <s v="MATRIZ"/>
    <s v="TITUAÑA USHIÑA SEGUNDO MIGUEL"/>
    <n v="1717552796"/>
    <n v="231001641"/>
    <s v="A"/>
    <m/>
    <n v="49"/>
    <s v="0.00"/>
    <s v="0.00"/>
    <s v="0.00"/>
    <s v="0.00"/>
    <s v="0.00"/>
    <s v="0.00"/>
    <x v="114"/>
    <x v="0"/>
    <x v="1"/>
    <s v="QUITO"/>
    <s v="SAN SEBASTIAN"/>
    <x v="0"/>
    <x v="1"/>
    <x v="1"/>
  </r>
  <r>
    <n v="1001547"/>
    <s v="MATRIZ"/>
    <s v="CARRILLO DE LA CRUZ NICOLE MISHELL"/>
    <n v="1753511847"/>
    <n v="231001643"/>
    <s v="A"/>
    <m/>
    <n v="130"/>
    <s v="0.00"/>
    <s v="0.00"/>
    <s v="0.00"/>
    <s v="0.00"/>
    <s v="0.00"/>
    <s v="0.00"/>
    <x v="375"/>
    <x v="0"/>
    <x v="1"/>
    <s v="QUITO"/>
    <s v="COTOCOLLAO"/>
    <x v="0"/>
    <x v="1"/>
    <x v="0"/>
  </r>
  <r>
    <n v="1001548"/>
    <s v="MATRIZ"/>
    <s v="POTOSI CARLOSAMA EDISON PABEL"/>
    <n v="1725756827"/>
    <n v="231001654"/>
    <s v="A"/>
    <m/>
    <n v="185"/>
    <s v="0.00"/>
    <s v="0.00"/>
    <s v="0.00"/>
    <s v="0.00"/>
    <s v="0.00"/>
    <s v="0.00"/>
    <x v="567"/>
    <x v="0"/>
    <x v="1"/>
    <s v="QUITO"/>
    <s v="CHIMBACALLE"/>
    <x v="0"/>
    <x v="1"/>
    <x v="0"/>
  </r>
  <r>
    <n v="1001549"/>
    <s v="MATRIZ"/>
    <s v="ROMERO TACO GUILLERMO FABIAN"/>
    <n v="1707518419"/>
    <n v="231001671"/>
    <s v="A"/>
    <m/>
    <n v="30"/>
    <s v="0.00"/>
    <s v="0.00"/>
    <s v="0.00"/>
    <s v="0.00"/>
    <s v="0.00"/>
    <s v="0.00"/>
    <x v="276"/>
    <x v="1"/>
    <x v="1"/>
    <s v="QUITO"/>
    <s v="COTOCOLLAO"/>
    <x v="0"/>
    <x v="1"/>
    <x v="0"/>
  </r>
  <r>
    <n v="1001550"/>
    <s v="MATRIZ"/>
    <s v="DIAZ QUINTANA PATRICIO JAVIER"/>
    <n v="1002991048"/>
    <n v="231001666"/>
    <s v="A"/>
    <m/>
    <n v="30"/>
    <s v="0.00"/>
    <s v="0.00"/>
    <s v="0.00"/>
    <s v="0.00"/>
    <s v="0.00"/>
    <s v="0.00"/>
    <x v="276"/>
    <x v="1"/>
    <x v="1"/>
    <s v="QUITO"/>
    <s v="COTOCOLLAO"/>
    <x v="0"/>
    <x v="1"/>
    <x v="0"/>
  </r>
  <r>
    <n v="1001552"/>
    <s v="MATRIZ"/>
    <s v="ARROBO CELI ALMIDES RAUL"/>
    <n v="1711830123"/>
    <n v="231001669"/>
    <s v="A"/>
    <m/>
    <n v="50"/>
    <s v="0.00"/>
    <s v="0.00"/>
    <s v="0.00"/>
    <s v="0.00"/>
    <s v="0.00"/>
    <s v="0.00"/>
    <x v="2"/>
    <x v="0"/>
    <x v="9"/>
    <s v="SOZORANGA"/>
    <s v="SOZORANGA"/>
    <x v="0"/>
    <x v="1"/>
    <x v="1"/>
  </r>
  <r>
    <n v="1001553"/>
    <s v="MATRIZ"/>
    <s v="JANETA URQUIZO JHON ANTHONY"/>
    <n v="1751492826"/>
    <n v="231001649"/>
    <s v="A"/>
    <m/>
    <n v="445"/>
    <s v="0.00"/>
    <s v="0.00"/>
    <s v="0.00"/>
    <s v="0.00"/>
    <s v="0.00"/>
    <s v="0.00"/>
    <x v="410"/>
    <x v="0"/>
    <x v="1"/>
    <s v="QUITO"/>
    <s v="COTOCOLLAO"/>
    <x v="0"/>
    <x v="1"/>
    <x v="1"/>
  </r>
  <r>
    <n v="1001556"/>
    <s v="MATRIZ"/>
    <s v="SHUGULI CONDOR KEVIN ALEXANDER"/>
    <n v="1722853908"/>
    <n v="231001652"/>
    <s v="A"/>
    <m/>
    <n v="126.25"/>
    <s v="0.00"/>
    <s v="0.00"/>
    <s v="0.00"/>
    <s v="0.00"/>
    <s v="0.00"/>
    <s v="0.00"/>
    <x v="568"/>
    <x v="0"/>
    <x v="1"/>
    <s v="QUITO"/>
    <s v="CENTRO HISTORICO"/>
    <x v="0"/>
    <x v="1"/>
    <x v="1"/>
  </r>
  <r>
    <n v="1001557"/>
    <s v="MATRIZ"/>
    <s v="PADILLA PADILLA MARCELO ."/>
    <n v="601290620"/>
    <n v="231001655"/>
    <s v="A"/>
    <m/>
    <n v="70"/>
    <s v="0.00"/>
    <s v="0.00"/>
    <s v="0.00"/>
    <s v="0.00"/>
    <s v="0.00"/>
    <s v="0.00"/>
    <x v="287"/>
    <x v="0"/>
    <x v="1"/>
    <s v="QUITO"/>
    <s v="LA CONCEPCION"/>
    <x v="0"/>
    <x v="1"/>
    <x v="1"/>
  </r>
  <r>
    <n v="1001558"/>
    <s v="MATRIZ"/>
    <s v="PANCHO CRUZ MARIA BELEN"/>
    <n v="1720384906"/>
    <n v="231001659"/>
    <s v="A"/>
    <m/>
    <n v="15"/>
    <s v="0.00"/>
    <s v="0.00"/>
    <s v="0.00"/>
    <s v="0.00"/>
    <s v="0.00"/>
    <s v="0.00"/>
    <x v="64"/>
    <x v="1"/>
    <x v="1"/>
    <s v="QUITO"/>
    <s v="COCHAPAMBA"/>
    <x v="1"/>
    <x v="1"/>
    <x v="0"/>
  </r>
  <r>
    <n v="1001559"/>
    <s v="MATRIZ"/>
    <s v="GUAMAN ASQUI JUAN AURELIO"/>
    <n v="602818262"/>
    <n v="231001656"/>
    <s v="A"/>
    <m/>
    <s v="1,025,00"/>
    <s v="0.00"/>
    <s v="0.00"/>
    <s v="0.00"/>
    <s v="0.00"/>
    <s v="0.00"/>
    <s v="0.00"/>
    <x v="569"/>
    <x v="0"/>
    <x v="1"/>
    <s v="QUITO"/>
    <s v="QUITUMBE"/>
    <x v="0"/>
    <x v="1"/>
    <x v="1"/>
  </r>
  <r>
    <n v="1001560"/>
    <s v="MATRIZ"/>
    <s v="GUANOTUÑA ORTIZ PACO ENRIQUE"/>
    <n v="501760839"/>
    <n v="231001657"/>
    <s v="A"/>
    <m/>
    <n v="90"/>
    <s v="0.00"/>
    <s v="0.00"/>
    <s v="0.00"/>
    <s v="0.00"/>
    <s v="0.00"/>
    <s v="0.00"/>
    <x v="546"/>
    <x v="1"/>
    <x v="11"/>
    <s v="PUJILI"/>
    <s v="ANGAMARCA"/>
    <x v="1"/>
    <x v="1"/>
    <x v="1"/>
  </r>
  <r>
    <n v="1001561"/>
    <s v="MATRIZ"/>
    <s v="CHENRUI . ZHAO ."/>
    <n v="1001561"/>
    <n v="231001658"/>
    <s v="A"/>
    <m/>
    <n v="5"/>
    <s v="0.00"/>
    <s v="0.00"/>
    <s v="0.00"/>
    <s v="0.00"/>
    <s v="0.00"/>
    <s v="0.00"/>
    <x v="135"/>
    <x v="0"/>
    <x v="1"/>
    <s v="QUITO"/>
    <s v="CHILLOGALLO"/>
    <x v="0"/>
    <x v="6"/>
    <x v="1"/>
  </r>
  <r>
    <n v="1001562"/>
    <s v="MATRIZ"/>
    <s v="CHUMAÑA CHUMAÑA GLORIA CRISTINA"/>
    <n v="1713797536"/>
    <n v="231001660"/>
    <s v="A"/>
    <m/>
    <n v="15"/>
    <s v="0.00"/>
    <s v="0.00"/>
    <s v="0.00"/>
    <s v="0.00"/>
    <s v="0.00"/>
    <s v="0.00"/>
    <x v="64"/>
    <x v="1"/>
    <x v="1"/>
    <s v="QUITO"/>
    <s v="CONOCOTO"/>
    <x v="1"/>
    <x v="1"/>
    <x v="0"/>
  </r>
  <r>
    <n v="1001563"/>
    <s v="MATRIZ"/>
    <s v="GUARACA ROLDAN MARIA PIEDAD"/>
    <n v="605356138"/>
    <n v="231001661"/>
    <s v="A"/>
    <m/>
    <n v="45.17"/>
    <s v="0.00"/>
    <s v="0.00"/>
    <s v="0.00"/>
    <s v="0.00"/>
    <s v="0.00"/>
    <s v="0.00"/>
    <x v="570"/>
    <x v="1"/>
    <x v="0"/>
    <s v="GUAMOTE"/>
    <s v="PALMIRA"/>
    <x v="1"/>
    <x v="1"/>
    <x v="0"/>
  </r>
  <r>
    <n v="1001564"/>
    <s v="MATRIZ"/>
    <s v="MOGROVEJO BRAVO DAVID EDUARDO"/>
    <n v="1714866322"/>
    <n v="231001662"/>
    <s v="A"/>
    <m/>
    <n v="42.5"/>
    <s v="0.00"/>
    <s v="0.00"/>
    <s v="0.00"/>
    <s v="0.00"/>
    <s v="0.00"/>
    <s v="0.00"/>
    <x v="161"/>
    <x v="2"/>
    <x v="1"/>
    <s v="QUITO"/>
    <s v="COTOCOLLAO"/>
    <x v="0"/>
    <x v="1"/>
    <x v="1"/>
  </r>
  <r>
    <n v="1001565"/>
    <s v="MATRIZ"/>
    <s v="VILLACIS . AIDA IMELDA"/>
    <n v="1707910939"/>
    <n v="231001663"/>
    <s v="A"/>
    <m/>
    <n v="145"/>
    <s v="0.00"/>
    <s v="0.00"/>
    <s v="0.00"/>
    <s v="0.00"/>
    <s v="0.00"/>
    <s v="0.00"/>
    <x v="207"/>
    <x v="0"/>
    <x v="1"/>
    <s v="QUITO"/>
    <s v="COTOCOLLAO"/>
    <x v="0"/>
    <x v="1"/>
    <x v="0"/>
  </r>
  <r>
    <n v="1001566"/>
    <s v="MATRIZ"/>
    <s v="MOLINA UMAGINGA CARLOS ANIBAL"/>
    <n v="1718682295"/>
    <n v="231001664"/>
    <s v="A"/>
    <m/>
    <n v="99"/>
    <s v="0.00"/>
    <s v="0.00"/>
    <s v="0.00"/>
    <s v="0.00"/>
    <s v="0.00"/>
    <s v="0.00"/>
    <x v="559"/>
    <x v="1"/>
    <x v="1"/>
    <s v="QUITO"/>
    <s v="GUAMANI"/>
    <x v="0"/>
    <x v="1"/>
    <x v="0"/>
  </r>
  <r>
    <n v="1001568"/>
    <s v="MATRIZ"/>
    <s v="TREJO SIMBAÑA LAURA BEATRIZ"/>
    <n v="1709818502"/>
    <n v="231001668"/>
    <s v="A"/>
    <m/>
    <n v="2"/>
    <s v="0.00"/>
    <s v="0.00"/>
    <s v="0.00"/>
    <s v="0.00"/>
    <s v="0.00"/>
    <s v="0.00"/>
    <x v="145"/>
    <x v="0"/>
    <x v="1"/>
    <s v="QUITO"/>
    <s v="LA CONCEPCION"/>
    <x v="0"/>
    <x v="1"/>
    <x v="0"/>
  </r>
  <r>
    <n v="1001570"/>
    <s v="MATRIZ"/>
    <s v="QUISHPE BARAHONA WILLIAM MARCELO"/>
    <n v="1710250398"/>
    <n v="231001672"/>
    <s v="A"/>
    <m/>
    <n v="80"/>
    <s v="0.00"/>
    <s v="0.00"/>
    <s v="0.00"/>
    <s v="0.00"/>
    <s v="0.00"/>
    <s v="0.00"/>
    <x v="501"/>
    <x v="0"/>
    <x v="1"/>
    <s v="QUITO"/>
    <s v="CENTRO HISTORICO"/>
    <x v="0"/>
    <x v="1"/>
    <x v="0"/>
  </r>
  <r>
    <n v="1001571"/>
    <s v="MATRIZ"/>
    <s v="CAIZA SANCHEZ LUIS FERNANDO"/>
    <n v="1713315487"/>
    <n v="231001687"/>
    <s v="A"/>
    <m/>
    <n v="30"/>
    <s v="0.00"/>
    <s v="0.00"/>
    <s v="0.00"/>
    <s v="0.00"/>
    <s v="0.00"/>
    <s v="0.00"/>
    <x v="276"/>
    <x v="1"/>
    <x v="1"/>
    <s v="QUITO"/>
    <s v="COTOCOLLAO"/>
    <x v="0"/>
    <x v="1"/>
    <x v="0"/>
  </r>
  <r>
    <n v="1001572"/>
    <s v="MATRIZ"/>
    <s v="CONDOR TREJO CARLA MELISSA"/>
    <n v="1720433786"/>
    <n v="231001675"/>
    <s v="A"/>
    <m/>
    <n v="2"/>
    <s v="0.00"/>
    <s v="0.00"/>
    <s v="0.00"/>
    <s v="0.00"/>
    <s v="0.00"/>
    <s v="0.00"/>
    <x v="145"/>
    <x v="0"/>
    <x v="1"/>
    <s v="QUITO"/>
    <s v="CENTRO HISTORICO"/>
    <x v="0"/>
    <x v="1"/>
    <x v="0"/>
  </r>
  <r>
    <n v="1001573"/>
    <s v="MATRIZ"/>
    <s v="QUINZO ILIJAMA ZOILA MARISOL"/>
    <n v="650009483"/>
    <n v="231001676"/>
    <s v="A"/>
    <m/>
    <n v="42"/>
    <s v="0.00"/>
    <s v="0.00"/>
    <s v="0.00"/>
    <s v="0.00"/>
    <s v="0.00"/>
    <s v="0.00"/>
    <x v="163"/>
    <x v="0"/>
    <x v="0"/>
    <s v="RIOBAMBA"/>
    <s v="SAN JUAN"/>
    <x v="1"/>
    <x v="0"/>
    <x v="0"/>
  </r>
  <r>
    <n v="1001574"/>
    <s v="MATRIZ"/>
    <s v="SAA SILVA AMPARO DE LOURDES"/>
    <n v="1705438651"/>
    <n v="231001677"/>
    <s v="A"/>
    <m/>
    <n v="164.54"/>
    <s v="0.00"/>
    <s v="0.00"/>
    <s v="0.00"/>
    <s v="0.00"/>
    <s v="0.00"/>
    <s v="0.00"/>
    <x v="571"/>
    <x v="1"/>
    <x v="1"/>
    <s v="QUITO"/>
    <s v="COMITE DEL PUEBLO"/>
    <x v="0"/>
    <x v="1"/>
    <x v="0"/>
  </r>
  <r>
    <n v="1001575"/>
    <s v="MATRIZ"/>
    <s v="ANANGONO HERNANDEZ WILLIMAN VINICIO"/>
    <n v="1711965580"/>
    <n v="231001678"/>
    <s v="A"/>
    <m/>
    <n v="222"/>
    <s v="0.00"/>
    <s v="0.00"/>
    <s v="0.00"/>
    <s v="0.00"/>
    <s v="0.00"/>
    <s v="0.00"/>
    <x v="547"/>
    <x v="1"/>
    <x v="10"/>
    <s v="COTACACHI"/>
    <s v="SAN FRANCISCO"/>
    <x v="0"/>
    <x v="1"/>
    <x v="0"/>
  </r>
  <r>
    <n v="1001576"/>
    <s v="MATRIZ"/>
    <s v="CASHUG CARRILLO MANUEL ."/>
    <n v="1719527846"/>
    <n v="231001679"/>
    <s v="A"/>
    <m/>
    <n v="30"/>
    <s v="0.00"/>
    <s v="0.00"/>
    <s v="0.00"/>
    <s v="0.00"/>
    <s v="0.00"/>
    <s v="0.00"/>
    <x v="276"/>
    <x v="3"/>
    <x v="1"/>
    <s v="QUITO"/>
    <s v="COTOCOLLAO"/>
    <x v="0"/>
    <x v="1"/>
    <x v="1"/>
  </r>
  <r>
    <n v="1001577"/>
    <s v="MATRIZ"/>
    <s v="VILLA PAGUAY ROSA ELENA"/>
    <n v="603455791"/>
    <n v="231001680"/>
    <s v="A"/>
    <m/>
    <n v="30"/>
    <s v="0.00"/>
    <s v="0.00"/>
    <s v="0.00"/>
    <s v="0.00"/>
    <s v="0.00"/>
    <s v="0.00"/>
    <x v="276"/>
    <x v="0"/>
    <x v="1"/>
    <s v="QUITO"/>
    <s v="EL INCA"/>
    <x v="0"/>
    <x v="1"/>
    <x v="0"/>
  </r>
  <r>
    <n v="1001578"/>
    <s v="MATRIZ"/>
    <s v="MALAN VILLA MIRIAM VERONICA"/>
    <n v="606275287"/>
    <n v="231001681"/>
    <s v="A"/>
    <m/>
    <n v="30"/>
    <s v="0.00"/>
    <s v="0.00"/>
    <s v="0.00"/>
    <s v="0.00"/>
    <s v="0.00"/>
    <s v="0.00"/>
    <x v="276"/>
    <x v="0"/>
    <x v="0"/>
    <s v="PALLATANGA"/>
    <s v="PALLATANGA"/>
    <x v="0"/>
    <x v="1"/>
    <x v="0"/>
  </r>
  <r>
    <n v="1001579"/>
    <s v="MATRIZ"/>
    <s v="CALVA ALVAREZ RICARDO RENAN "/>
    <n v="1900526326"/>
    <n v="231001682"/>
    <s v="A"/>
    <m/>
    <n v="35"/>
    <s v="0.00"/>
    <s v="0.00"/>
    <s v="0.00"/>
    <s v="0.00"/>
    <s v="0.00"/>
    <s v="0.00"/>
    <x v="314"/>
    <x v="0"/>
    <x v="20"/>
    <s v="SUCUMBIOS"/>
    <s v="ROSA FLORIDA"/>
    <x v="1"/>
    <x v="1"/>
    <x v="1"/>
  </r>
  <r>
    <n v="1001580"/>
    <s v="MATRIZ"/>
    <s v="YASACA BUÑAY NORMA ISABEL "/>
    <n v="604036046"/>
    <n v="231001683"/>
    <s v="A"/>
    <m/>
    <n v="70"/>
    <s v="0.00"/>
    <s v="0.00"/>
    <s v="0.00"/>
    <s v="0.00"/>
    <s v="0.00"/>
    <s v="0.00"/>
    <x v="287"/>
    <x v="1"/>
    <x v="0"/>
    <s v="GUAMOTE"/>
    <s v="GUAMOTE"/>
    <x v="0"/>
    <x v="0"/>
    <x v="0"/>
  </r>
  <r>
    <n v="1001581"/>
    <s v="MATRIZ"/>
    <s v="QUINCHIMBA ALBAN CARLOS GUSTAVO"/>
    <n v="1716984917"/>
    <n v="231001684"/>
    <s v="A"/>
    <m/>
    <n v="42.5"/>
    <s v="0.00"/>
    <s v="0.00"/>
    <s v="0.00"/>
    <s v="0.00"/>
    <s v="0.00"/>
    <s v="0.00"/>
    <x v="161"/>
    <x v="0"/>
    <x v="1"/>
    <s v="QUITO"/>
    <s v="COTOCOLLAO"/>
    <x v="0"/>
    <x v="1"/>
    <x v="1"/>
  </r>
  <r>
    <n v="1001582"/>
    <s v="MATRIZ"/>
    <s v="ROJAS SOLORZANO RODY RONALDO"/>
    <n v="1722827506"/>
    <n v="231001685"/>
    <s v="A"/>
    <m/>
    <n v="48.73"/>
    <s v="0.00"/>
    <s v="0.00"/>
    <s v="0.00"/>
    <s v="0.00"/>
    <s v="0.00"/>
    <s v="0.00"/>
    <x v="572"/>
    <x v="1"/>
    <x v="1"/>
    <s v="QUITO"/>
    <s v="COTOCOLLAO"/>
    <x v="0"/>
    <x v="1"/>
    <x v="1"/>
  </r>
  <r>
    <n v="1001585"/>
    <s v="MATRIZ"/>
    <s v="CARRO BOLLETTA HUGO WALDEMAR"/>
    <n v="1754665691"/>
    <n v="231001688"/>
    <s v="A"/>
    <m/>
    <n v="5"/>
    <s v="0.00"/>
    <s v="0.00"/>
    <s v="0.00"/>
    <s v="0.00"/>
    <s v="0.00"/>
    <s v="0.00"/>
    <x v="135"/>
    <x v="0"/>
    <x v="1"/>
    <s v="QUITO"/>
    <s v="LA CONCEPCION"/>
    <x v="0"/>
    <x v="1"/>
    <x v="1"/>
  </r>
  <r>
    <n v="1001586"/>
    <s v="MATRIZ"/>
    <s v="RUGEL CARRERA EVELIN SOLANGE"/>
    <n v="604669846"/>
    <n v="231001689"/>
    <s v="A"/>
    <m/>
    <n v="70"/>
    <s v="0.00"/>
    <s v="0.00"/>
    <s v="0.00"/>
    <s v="0.00"/>
    <s v="0.00"/>
    <s v="0.00"/>
    <x v="287"/>
    <x v="2"/>
    <x v="0"/>
    <s v="CUMANDA"/>
    <s v="CUMANDA"/>
    <x v="0"/>
    <x v="1"/>
    <x v="0"/>
  </r>
  <r>
    <n v="1001587"/>
    <s v="MATRIZ"/>
    <s v="EVAS GUARACA ANA LUCIA"/>
    <n v="605676337"/>
    <n v="231001690"/>
    <s v="A"/>
    <m/>
    <n v="70"/>
    <s v="0.00"/>
    <s v="0.00"/>
    <s v="0.00"/>
    <s v="0.00"/>
    <s v="0.00"/>
    <s v="0.00"/>
    <x v="287"/>
    <x v="1"/>
    <x v="0"/>
    <s v="GUAMOTE"/>
    <s v="PALMIRA"/>
    <x v="1"/>
    <x v="1"/>
    <x v="0"/>
  </r>
  <r>
    <n v="1001588"/>
    <s v="MATRIZ"/>
    <s v="SANCHEZ ORTIZ DAVID JAVIER"/>
    <n v="1719758672"/>
    <n v="231001691"/>
    <s v="A"/>
    <m/>
    <n v="30"/>
    <s v="0.00"/>
    <s v="0.00"/>
    <s v="0.00"/>
    <s v="0.00"/>
    <s v="0.00"/>
    <s v="0.00"/>
    <x v="276"/>
    <x v="1"/>
    <x v="1"/>
    <s v="QUITO"/>
    <s v="SAN ANTONIO"/>
    <x v="1"/>
    <x v="1"/>
    <x v="0"/>
  </r>
  <r>
    <n v="1001589"/>
    <s v="MATRIZ"/>
    <s v="CHIMBA CHISAGUANO JOSE ."/>
    <n v="1711917482"/>
    <n v="231001692"/>
    <s v="A"/>
    <m/>
    <n v="975"/>
    <s v="0.00"/>
    <s v="0.00"/>
    <s v="0.00"/>
    <s v="0.00"/>
    <s v="0.00"/>
    <s v="0.00"/>
    <x v="573"/>
    <x v="1"/>
    <x v="1"/>
    <s v="QUITO"/>
    <s v="CHILLOGALLO"/>
    <x v="0"/>
    <x v="1"/>
    <x v="1"/>
  </r>
  <r>
    <n v="1001590"/>
    <s v="MATRIZ"/>
    <s v="MONTENEGRO GUZMAN ALFREDO VICENTE"/>
    <n v="1700012089"/>
    <n v="231001693"/>
    <s v="A"/>
    <m/>
    <n v="30"/>
    <s v="0.00"/>
    <s v="0.00"/>
    <s v="0.00"/>
    <s v="0.00"/>
    <s v="0.00"/>
    <s v="0.00"/>
    <x v="276"/>
    <x v="0"/>
    <x v="1"/>
    <s v="QUITO"/>
    <s v="COTOCOLLAO"/>
    <x v="0"/>
    <x v="1"/>
    <x v="1"/>
  </r>
  <r>
    <n v="1001591"/>
    <s v="MATRIZ"/>
    <s v="ROSADO MERA RAMON IGNACIO"/>
    <n v="1721950937"/>
    <n v="231001694"/>
    <s v="A"/>
    <m/>
    <n v="30"/>
    <s v="0.00"/>
    <s v="0.00"/>
    <s v="0.00"/>
    <s v="0.00"/>
    <s v="0.00"/>
    <s v="0.00"/>
    <x v="276"/>
    <x v="1"/>
    <x v="1"/>
    <s v="QUITO"/>
    <s v="COTOCOLLAO"/>
    <x v="0"/>
    <x v="1"/>
    <x v="1"/>
  </r>
  <r>
    <n v="1001592"/>
    <s v="MATRIZ"/>
    <s v="JARAMILLO PAZMIÑO GABRIEL OMAR"/>
    <n v="1710528686"/>
    <n v="231001695"/>
    <s v="A"/>
    <m/>
    <n v="35"/>
    <s v="0.00"/>
    <s v="0.00"/>
    <s v="0.00"/>
    <s v="0.00"/>
    <s v="0.00"/>
    <s v="0.00"/>
    <x v="314"/>
    <x v="1"/>
    <x v="1"/>
    <s v="QUITO"/>
    <s v="COTOCOLLAO"/>
    <x v="0"/>
    <x v="1"/>
    <x v="1"/>
  </r>
  <r>
    <n v="1001593"/>
    <s v="MATRIZ"/>
    <s v="LOPEZ TOLEDO GLORIA MARINA"/>
    <n v="1801278209"/>
    <n v="231001696"/>
    <s v="A"/>
    <m/>
    <n v="346.25"/>
    <s v="0.00"/>
    <s v="0.00"/>
    <s v="0.00"/>
    <s v="0.00"/>
    <s v="0.00"/>
    <s v="0.00"/>
    <x v="574"/>
    <x v="0"/>
    <x v="3"/>
    <s v="SAN PEDRO DE PELILEO"/>
    <s v="PELILEO"/>
    <x v="0"/>
    <x v="1"/>
    <x v="0"/>
  </r>
  <r>
    <n v="1001594"/>
    <s v="MATRIZ"/>
    <s v="MAILA CHILUIZA SARUK RIK"/>
    <n v="1718655036"/>
    <n v="231001697"/>
    <s v="A"/>
    <m/>
    <n v="15"/>
    <s v="0.00"/>
    <s v="0.00"/>
    <s v="0.00"/>
    <s v="0.00"/>
    <s v="0.00"/>
    <s v="0.00"/>
    <x v="64"/>
    <x v="2"/>
    <x v="1"/>
    <s v="QUITO"/>
    <s v="PUENGASI"/>
    <x v="0"/>
    <x v="1"/>
    <x v="1"/>
  </r>
  <r>
    <n v="1001595"/>
    <s v="MATRIZ"/>
    <s v="ERAZO PAGUAY STIVEEN VINICIO"/>
    <n v="1724258189"/>
    <n v="231001698"/>
    <s v="A"/>
    <m/>
    <n v="70"/>
    <s v="0.00"/>
    <s v="0.00"/>
    <s v="0.00"/>
    <s v="0.00"/>
    <s v="0.00"/>
    <s v="0.00"/>
    <x v="287"/>
    <x v="1"/>
    <x v="1"/>
    <s v="QUITO"/>
    <s v="COTOCOLLAO"/>
    <x v="0"/>
    <x v="1"/>
    <x v="1"/>
  </r>
  <r>
    <n v="1001596"/>
    <s v="MATRIZ"/>
    <s v="SANTAFE CHIMBORAZO WILSON EDUARDO"/>
    <n v="2100164637"/>
    <n v="231001699"/>
    <s v="A"/>
    <m/>
    <n v="6"/>
    <s v="0.00"/>
    <s v="0.00"/>
    <s v="0.00"/>
    <s v="0.00"/>
    <s v="0.00"/>
    <s v="0.00"/>
    <x v="159"/>
    <x v="1"/>
    <x v="1"/>
    <s v="QUITO"/>
    <s v="COTOCOLLAO"/>
    <x v="0"/>
    <x v="1"/>
    <x v="1"/>
  </r>
  <r>
    <n v="1001597"/>
    <s v="MATRIZ"/>
    <s v="MARTINEZ PANCHI CESAR AUGUSTO"/>
    <n v="1710972371"/>
    <n v="231001700"/>
    <s v="A"/>
    <m/>
    <n v="2"/>
    <s v="0.00"/>
    <s v="0.00"/>
    <s v="0.00"/>
    <s v="0.00"/>
    <s v="0.00"/>
    <s v="0.00"/>
    <x v="145"/>
    <x v="1"/>
    <x v="11"/>
    <s v="LATACUNGA"/>
    <s v="LA MATRIZ"/>
    <x v="0"/>
    <x v="1"/>
    <x v="1"/>
  </r>
  <r>
    <n v="1001598"/>
    <s v="MATRIZ"/>
    <s v="MIÑO RECALDE JIMENA DE LOS ANGELES"/>
    <n v="1710356948"/>
    <n v="231001701"/>
    <s v="A"/>
    <m/>
    <n v="33.200000000000003"/>
    <s v="0.00"/>
    <s v="0.00"/>
    <s v="0.00"/>
    <s v="0.00"/>
    <s v="0.00"/>
    <s v="0.00"/>
    <x v="575"/>
    <x v="1"/>
    <x v="1"/>
    <s v="QUITO"/>
    <s v="COTOCOLLAO"/>
    <x v="0"/>
    <x v="1"/>
    <x v="0"/>
  </r>
  <r>
    <n v="1001599"/>
    <s v="MATRIZ"/>
    <s v="TOAPANTA TOCTAGUANO LUIS ALFONSO"/>
    <n v="1707717946"/>
    <n v="231001702"/>
    <s v="A"/>
    <m/>
    <n v="140"/>
    <s v="0.00"/>
    <s v="0.00"/>
    <s v="0.00"/>
    <s v="0.00"/>
    <s v="0.00"/>
    <s v="0.00"/>
    <x v="122"/>
    <x v="1"/>
    <x v="1"/>
    <s v="QUITO"/>
    <s v="CHILLOGALLO"/>
    <x v="0"/>
    <x v="1"/>
    <x v="1"/>
  </r>
  <r>
    <n v="1001600"/>
    <s v="MATRIZ"/>
    <s v="RAMIREZ GUACHAMIN SERGIO ANDRES"/>
    <n v="1751494640"/>
    <n v="231001703"/>
    <s v="A"/>
    <m/>
    <n v="30"/>
    <s v="0.00"/>
    <s v="0.00"/>
    <s v="0.00"/>
    <s v="0.00"/>
    <s v="0.00"/>
    <s v="0.00"/>
    <x v="276"/>
    <x v="0"/>
    <x v="1"/>
    <s v="QUITO"/>
    <s v="COTOCOLLAO"/>
    <x v="0"/>
    <x v="1"/>
    <x v="1"/>
  </r>
  <r>
    <n v="1001601"/>
    <s v="MATRIZ"/>
    <s v="MOCHA GOMEZ DINA ELIZABETH"/>
    <n v="1717279580"/>
    <n v="231001704"/>
    <s v="A"/>
    <m/>
    <n v="85"/>
    <s v="0.00"/>
    <s v="0.00"/>
    <s v="0.00"/>
    <s v="0.00"/>
    <s v="0.00"/>
    <s v="0.00"/>
    <x v="518"/>
    <x v="0"/>
    <x v="1"/>
    <s v="QUITO"/>
    <s v="SAN ROQUE"/>
    <x v="1"/>
    <x v="1"/>
    <x v="0"/>
  </r>
  <r>
    <n v="1001602"/>
    <s v="MATRIZ"/>
    <s v="ROMERO VENEGAS SANDRA LISBETH"/>
    <n v="1717326365"/>
    <n v="231001705"/>
    <s v="A"/>
    <m/>
    <n v="130"/>
    <s v="0.00"/>
    <s v="0.00"/>
    <s v="0.00"/>
    <s v="0.00"/>
    <s v="0.00"/>
    <s v="0.00"/>
    <x v="375"/>
    <x v="0"/>
    <x v="1"/>
    <s v="QUITO"/>
    <s v="COTOCOLLAO"/>
    <x v="0"/>
    <x v="1"/>
    <x v="0"/>
  </r>
  <r>
    <n v="1001603"/>
    <s v="MATRIZ"/>
    <s v="SALAME GUZMAN JESICA ELIZABETH"/>
    <n v="1751496538"/>
    <n v="231001706"/>
    <s v="A"/>
    <m/>
    <n v="70"/>
    <s v="0.00"/>
    <s v="0.00"/>
    <s v="0.00"/>
    <s v="0.00"/>
    <s v="0.00"/>
    <s v="0.00"/>
    <x v="287"/>
    <x v="1"/>
    <x v="1"/>
    <s v="QUITO"/>
    <s v="CHILLOGALLO"/>
    <x v="0"/>
    <x v="1"/>
    <x v="0"/>
  </r>
  <r>
    <n v="1001604"/>
    <s v="MATRIZ"/>
    <s v="CHOCA ASAS LUZ ETELVINA"/>
    <n v="201225760"/>
    <n v="231001707"/>
    <s v="A"/>
    <m/>
    <n v="6"/>
    <s v="0.00"/>
    <s v="0.00"/>
    <s v="0.00"/>
    <s v="0.00"/>
    <s v="0.00"/>
    <s v="0.00"/>
    <x v="159"/>
    <x v="1"/>
    <x v="1"/>
    <s v="QUITO"/>
    <s v="COCHAPAMBA"/>
    <x v="1"/>
    <x v="1"/>
    <x v="0"/>
  </r>
  <r>
    <n v="1001605"/>
    <s v="MATRIZ"/>
    <s v="DUCHICELA SACA RUBY DE ROCIO"/>
    <n v="1717737298"/>
    <n v="231001708"/>
    <s v="A"/>
    <m/>
    <n v="95"/>
    <s v="0.00"/>
    <s v="0.00"/>
    <s v="0.00"/>
    <s v="0.00"/>
    <s v="0.00"/>
    <s v="0.00"/>
    <x v="519"/>
    <x v="0"/>
    <x v="17"/>
    <s v="PORTOVELO"/>
    <s v="SALATI"/>
    <x v="1"/>
    <x v="1"/>
    <x v="0"/>
  </r>
  <r>
    <n v="1001606"/>
    <s v="MATRIZ"/>
    <s v="MANYA LOGACHO GICELA DEL CONSUELO"/>
    <n v="1712998770"/>
    <n v="231001709"/>
    <s v="A"/>
    <m/>
    <n v="30"/>
    <s v="0.00"/>
    <s v="0.00"/>
    <s v="0.00"/>
    <s v="0.00"/>
    <s v="0.00"/>
    <s v="0.00"/>
    <x v="276"/>
    <x v="1"/>
    <x v="1"/>
    <s v="QUITO"/>
    <s v="CHIMBACALLE"/>
    <x v="0"/>
    <x v="1"/>
    <x v="0"/>
  </r>
  <r>
    <n v="1001607"/>
    <s v="MATRIZ"/>
    <s v="BASTIDAS BASTIDAS MYRIAM ALEXANDRA"/>
    <n v="1720305679"/>
    <n v="231001710"/>
    <s v="A"/>
    <m/>
    <n v="457"/>
    <s v="0.00"/>
    <s v="0.00"/>
    <s v="0.00"/>
    <s v="0.00"/>
    <s v="0.00"/>
    <s v="0.00"/>
    <x v="576"/>
    <x v="0"/>
    <x v="1"/>
    <s v="QUITO"/>
    <s v="CENTRO HISTORICO"/>
    <x v="0"/>
    <x v="1"/>
    <x v="0"/>
  </r>
  <r>
    <n v="1001609"/>
    <s v="MATRIZ"/>
    <s v="OBANDO VELASTEGUI JONATHAN FABRICIO"/>
    <n v="1720600103"/>
    <n v="231001712"/>
    <s v="A"/>
    <m/>
    <n v="450"/>
    <s v="0.00"/>
    <s v="0.00"/>
    <s v="0.00"/>
    <s v="0.00"/>
    <s v="0.00"/>
    <s v="0.00"/>
    <x v="522"/>
    <x v="0"/>
    <x v="1"/>
    <s v="QUITO"/>
    <s v="LA MAGDALENA"/>
    <x v="0"/>
    <x v="1"/>
    <x v="1"/>
  </r>
  <r>
    <n v="1001610"/>
    <s v="MATRIZ"/>
    <s v="ALMEIDA . YAIMARA DEL MILAGRO "/>
    <n v="1760563021"/>
    <n v="231001713"/>
    <s v="A"/>
    <m/>
    <n v="50"/>
    <s v="0.00"/>
    <s v="0.00"/>
    <s v="0.00"/>
    <s v="0.00"/>
    <s v="0.00"/>
    <s v="0.00"/>
    <x v="2"/>
    <x v="1"/>
    <x v="1"/>
    <s v="QUITO"/>
    <s v="SOLANDA"/>
    <x v="0"/>
    <x v="4"/>
    <x v="0"/>
  </r>
  <r>
    <n v="1001611"/>
    <s v="MATRIZ"/>
    <s v="ALBAN MAGALLANES MAYRA DEL PILAR"/>
    <n v="1204115784"/>
    <n v="231001714"/>
    <s v="A"/>
    <m/>
    <n v="30"/>
    <s v="0.00"/>
    <s v="0.00"/>
    <s v="0.00"/>
    <s v="0.00"/>
    <s v="0.00"/>
    <s v="0.00"/>
    <x v="276"/>
    <x v="2"/>
    <x v="1"/>
    <s v="QUITO"/>
    <s v="SAN ROQUE"/>
    <x v="1"/>
    <x v="1"/>
    <x v="0"/>
  </r>
  <r>
    <n v="1001612"/>
    <s v="MATRIZ"/>
    <s v="TOAPANTA TREJO RICARDO RAFAEL"/>
    <n v="1714111190"/>
    <n v="231001715"/>
    <s v="A"/>
    <m/>
    <n v="62"/>
    <s v="0.00"/>
    <s v="0.00"/>
    <s v="0.00"/>
    <s v="0.00"/>
    <s v="0.00"/>
    <s v="0.00"/>
    <x v="560"/>
    <x v="2"/>
    <x v="1"/>
    <s v="QUITO"/>
    <s v="CARCELEN"/>
    <x v="0"/>
    <x v="1"/>
    <x v="1"/>
  </r>
  <r>
    <n v="1001613"/>
    <s v="MATRIZ"/>
    <s v="LI . XIAOBEI ."/>
    <n v="1001613"/>
    <n v="231001717"/>
    <s v="A"/>
    <m/>
    <n v="15"/>
    <s v="0.00"/>
    <s v="0.00"/>
    <s v="0.00"/>
    <s v="0.00"/>
    <s v="0.00"/>
    <s v="0.00"/>
    <x v="64"/>
    <x v="2"/>
    <x v="1"/>
    <s v="QUITO"/>
    <s v="COMITE DEL PUEBLO"/>
    <x v="0"/>
    <x v="6"/>
    <x v="1"/>
  </r>
  <r>
    <n v="1001614"/>
    <s v="MATRIZ"/>
    <s v="LLAMBO MASABANDA SEGUNDO JOSE"/>
    <n v="1803254042"/>
    <n v="231001716"/>
    <s v="A"/>
    <m/>
    <n v="235"/>
    <s v="0.00"/>
    <s v="0.00"/>
    <s v="0.00"/>
    <s v="0.00"/>
    <s v="0.00"/>
    <s v="0.00"/>
    <x v="472"/>
    <x v="1"/>
    <x v="3"/>
    <s v="AMBATO"/>
    <s v="PISHILATA"/>
    <x v="0"/>
    <x v="1"/>
    <x v="1"/>
  </r>
  <r>
    <n v="1001615"/>
    <s v="MATRIZ"/>
    <s v="CEDEÑO MACIAS JOSE ROBINSON"/>
    <n v="1312763830"/>
    <n v="231001718"/>
    <s v="A"/>
    <m/>
    <n v="60"/>
    <s v="0.00"/>
    <s v="0.00"/>
    <s v="0.00"/>
    <s v="0.00"/>
    <s v="0.00"/>
    <s v="0.00"/>
    <x v="459"/>
    <x v="1"/>
    <x v="13"/>
    <s v="CHONE"/>
    <s v="CHONE"/>
    <x v="0"/>
    <x v="1"/>
    <x v="1"/>
  </r>
  <r>
    <n v="1001616"/>
    <s v="MATRIZ"/>
    <s v="TELLO QUINTEROS NELLY WILFB"/>
    <n v="1700647538"/>
    <n v="231001719"/>
    <s v="A"/>
    <m/>
    <n v="39"/>
    <s v="0.00"/>
    <s v="0.00"/>
    <s v="0.00"/>
    <s v="0.00"/>
    <s v="0.00"/>
    <s v="0.00"/>
    <x v="136"/>
    <x v="0"/>
    <x v="1"/>
    <s v="QUITO"/>
    <s v="COCHAPAMBA"/>
    <x v="1"/>
    <x v="1"/>
    <x v="0"/>
  </r>
  <r>
    <n v="1001617"/>
    <s v="MATRIZ"/>
    <s v="PEREZ MUÑOZ MARIA REBECA"/>
    <n v="604168427"/>
    <n v="231001720"/>
    <s v="A"/>
    <m/>
    <n v="80"/>
    <s v="0.00"/>
    <s v="0.00"/>
    <s v="0.00"/>
    <s v="0.00"/>
    <s v="0.00"/>
    <s v="0.00"/>
    <x v="501"/>
    <x v="1"/>
    <x v="11"/>
    <s v="LATACUNGA"/>
    <s v="LA MATRIZ"/>
    <x v="0"/>
    <x v="1"/>
    <x v="0"/>
  </r>
  <r>
    <n v="1001618"/>
    <s v="MATRIZ"/>
    <s v="XU . XU ."/>
    <n v="1001618"/>
    <n v="231001721"/>
    <s v="A"/>
    <m/>
    <n v="15"/>
    <s v="0.00"/>
    <s v="0.00"/>
    <s v="0.00"/>
    <s v="0.00"/>
    <s v="0.00"/>
    <s v="0.00"/>
    <x v="64"/>
    <x v="2"/>
    <x v="1"/>
    <s v="QUITO"/>
    <s v="IÑAQUITO"/>
    <x v="0"/>
    <x v="6"/>
    <x v="1"/>
  </r>
  <r>
    <n v="1001619"/>
    <s v="MATRIZ"/>
    <s v="PARRA PARRA ANA FABIOLA "/>
    <n v="601862212"/>
    <n v="231001722"/>
    <s v="A"/>
    <m/>
    <n v="15"/>
    <s v="0.00"/>
    <s v="0.00"/>
    <s v="0.00"/>
    <s v="0.00"/>
    <s v="0.00"/>
    <s v="0.00"/>
    <x v="64"/>
    <x v="0"/>
    <x v="0"/>
    <s v="CHAMBO"/>
    <s v="CHAMBO"/>
    <x v="0"/>
    <x v="1"/>
    <x v="0"/>
  </r>
  <r>
    <n v="1001620"/>
    <s v="MATRIZ"/>
    <s v="QUINAPALLO TOAQUIZA TANIA ESTEFANIA"/>
    <n v="1756004279"/>
    <n v="231001723"/>
    <s v="A"/>
    <m/>
    <n v="50"/>
    <s v="0.00"/>
    <s v="0.00"/>
    <s v="0.00"/>
    <s v="0.00"/>
    <s v="0.00"/>
    <s v="0.00"/>
    <x v="2"/>
    <x v="1"/>
    <x v="1"/>
    <s v="QUITO"/>
    <s v="COTOCOLLAO"/>
    <x v="0"/>
    <x v="1"/>
    <x v="0"/>
  </r>
  <r>
    <n v="1001621"/>
    <s v="MATRIZ"/>
    <s v="ESTRELLA MOROCHO JOSE LUIS"/>
    <n v="1722459466"/>
    <n v="231001724"/>
    <s v="A"/>
    <m/>
    <n v="85"/>
    <s v="0.00"/>
    <s v="0.00"/>
    <s v="0.00"/>
    <s v="0.00"/>
    <s v="0.00"/>
    <s v="0.00"/>
    <x v="518"/>
    <x v="1"/>
    <x v="0"/>
    <s v="RIOBAMBA"/>
    <s v="CACHA (CAB EN MACHANGARA)"/>
    <x v="1"/>
    <x v="1"/>
    <x v="1"/>
  </r>
  <r>
    <n v="1001622"/>
    <s v="MATRIZ"/>
    <s v="BUÑAY YASACA MARIA INES"/>
    <n v="603533118"/>
    <n v="231001725"/>
    <s v="A"/>
    <m/>
    <n v="25"/>
    <s v="0.00"/>
    <s v="0.00"/>
    <s v="0.00"/>
    <s v="0.00"/>
    <s v="0.00"/>
    <s v="0.00"/>
    <x v="333"/>
    <x v="1"/>
    <x v="0"/>
    <s v="GUAMOTE"/>
    <s v="GUAMOTE"/>
    <x v="0"/>
    <x v="0"/>
    <x v="0"/>
  </r>
  <r>
    <n v="1001623"/>
    <s v="MATRIZ"/>
    <s v="MARCILLO ORTIZ DAYSI TATIANA"/>
    <n v="1722660766"/>
    <n v="231001726"/>
    <s v="A"/>
    <m/>
    <n v="6"/>
    <s v="0.00"/>
    <s v="0.00"/>
    <s v="0.00"/>
    <s v="0.00"/>
    <s v="0.00"/>
    <s v="0.00"/>
    <x v="159"/>
    <x v="0"/>
    <x v="1"/>
    <s v="QUITO"/>
    <s v="CENTRO HISTORICO"/>
    <x v="0"/>
    <x v="1"/>
    <x v="0"/>
  </r>
  <r>
    <n v="1001624"/>
    <s v="MATRIZ"/>
    <s v="TENE TENE JOSE LUIS"/>
    <n v="1711539831"/>
    <n v="231001727"/>
    <s v="A"/>
    <m/>
    <n v="60"/>
    <s v="0.00"/>
    <s v="0.00"/>
    <s v="0.00"/>
    <s v="0.00"/>
    <s v="0.00"/>
    <s v="0.00"/>
    <x v="459"/>
    <x v="0"/>
    <x v="0"/>
    <s v="COLTA"/>
    <s v="CAJABAMBA"/>
    <x v="0"/>
    <x v="0"/>
    <x v="1"/>
  </r>
  <r>
    <n v="1001625"/>
    <s v="MATRIZ"/>
    <s v="YAZACA APUGLLON ANGEL MIGUEL"/>
    <n v="1707211981"/>
    <n v="231001731"/>
    <s v="A"/>
    <m/>
    <n v="65"/>
    <s v="0.00"/>
    <s v="0.00"/>
    <s v="0.00"/>
    <s v="0.00"/>
    <s v="0.00"/>
    <s v="0.00"/>
    <x v="177"/>
    <x v="0"/>
    <x v="0"/>
    <s v="GUAMOTE"/>
    <s v="GUAMOTE"/>
    <x v="0"/>
    <x v="0"/>
    <x v="1"/>
  </r>
  <r>
    <n v="1001626"/>
    <s v="MATRIZ"/>
    <s v="ALBARAN CABASCANGO LUIS GERARDO"/>
    <n v="1723258495"/>
    <n v="231001729"/>
    <s v="A"/>
    <m/>
    <n v="40"/>
    <s v="0.00"/>
    <s v="0.00"/>
    <s v="0.00"/>
    <s v="0.00"/>
    <s v="0.00"/>
    <s v="0.00"/>
    <x v="85"/>
    <x v="0"/>
    <x v="1"/>
    <s v="QUITO"/>
    <s v="LA CONCEPCION"/>
    <x v="0"/>
    <x v="1"/>
    <x v="0"/>
  </r>
  <r>
    <n v="1001627"/>
    <s v="MATRIZ"/>
    <s v="GUANULEMA CHANGO BRAYAN JOHAO"/>
    <n v="1753922234"/>
    <n v="231001730"/>
    <s v="A"/>
    <m/>
    <n v="45"/>
    <s v="0.00"/>
    <s v="0.00"/>
    <s v="0.00"/>
    <s v="0.00"/>
    <s v="0.00"/>
    <s v="0.00"/>
    <x v="80"/>
    <x v="0"/>
    <x v="1"/>
    <s v="QUITO"/>
    <s v="COCHAPAMBA"/>
    <x v="1"/>
    <x v="1"/>
    <x v="1"/>
  </r>
  <r>
    <n v="1001628"/>
    <s v="MATRIZ"/>
    <s v="RODRIGUEZ VILLACIS LUIS RUBEN"/>
    <n v="1707024566"/>
    <n v="231001732"/>
    <s v="A"/>
    <m/>
    <n v="40"/>
    <s v="0.00"/>
    <s v="0.00"/>
    <s v="0.00"/>
    <s v="0.00"/>
    <s v="0.00"/>
    <s v="0.00"/>
    <x v="85"/>
    <x v="1"/>
    <x v="11"/>
    <s v="PUJILI"/>
    <s v="TINGO"/>
    <x v="1"/>
    <x v="1"/>
    <x v="1"/>
  </r>
  <r>
    <n v="1001629"/>
    <s v="MATRIZ"/>
    <s v="CHICA TINOCO AMANDA MARIETA"/>
    <n v="1707224232"/>
    <n v="231001733"/>
    <s v="A"/>
    <m/>
    <n v="27.5"/>
    <s v="0.00"/>
    <s v="0.00"/>
    <s v="0.00"/>
    <s v="0.00"/>
    <s v="0.00"/>
    <s v="0.00"/>
    <x v="419"/>
    <x v="1"/>
    <x v="17"/>
    <s v="ATAHUALPA"/>
    <s v="PACCHA"/>
    <x v="1"/>
    <x v="1"/>
    <x v="0"/>
  </r>
  <r>
    <n v="1001630"/>
    <s v="MATRIZ"/>
    <s v="PADILLA YUMICEBA CONSOLACION ."/>
    <n v="600827638"/>
    <n v="231001734"/>
    <s v="A"/>
    <m/>
    <n v="40"/>
    <s v="0.00"/>
    <s v="0.00"/>
    <s v="0.00"/>
    <s v="0.00"/>
    <s v="0.00"/>
    <s v="0.00"/>
    <x v="85"/>
    <x v="3"/>
    <x v="1"/>
    <s v="QUITO"/>
    <s v="CONDADO"/>
    <x v="0"/>
    <x v="1"/>
    <x v="0"/>
  </r>
  <r>
    <n v="1001631"/>
    <s v="MATRIZ"/>
    <s v="ALVAREZ TORRES LUIS ALBERTO"/>
    <n v="705011120"/>
    <n v="231001735"/>
    <s v="A"/>
    <m/>
    <n v="30"/>
    <s v="0.00"/>
    <s v="0.00"/>
    <s v="0.00"/>
    <s v="0.00"/>
    <s v="0.00"/>
    <s v="0.00"/>
    <x v="276"/>
    <x v="0"/>
    <x v="1"/>
    <s v="QUITO"/>
    <s v="COTOCOLLAO"/>
    <x v="0"/>
    <x v="1"/>
    <x v="0"/>
  </r>
  <r>
    <n v="1001632"/>
    <s v="MATRIZ"/>
    <s v="DIAZ RIOS YUMARIS CAROLINA"/>
    <n v="1760101715"/>
    <n v="231001736"/>
    <s v="A"/>
    <m/>
    <n v="136.5"/>
    <s v="0.00"/>
    <s v="0.00"/>
    <s v="0.00"/>
    <s v="0.00"/>
    <s v="0.00"/>
    <s v="0.00"/>
    <x v="577"/>
    <x v="1"/>
    <x v="1"/>
    <s v="QUITO"/>
    <s v="COMITE DEL PUEBLO"/>
    <x v="0"/>
    <x v="4"/>
    <x v="0"/>
  </r>
  <r>
    <n v="1001633"/>
    <s v="MATRIZ"/>
    <s v="ESTRELLA SILVA JOSE GABRIEL"/>
    <n v="1714777651"/>
    <n v="231001737"/>
    <s v="A"/>
    <m/>
    <n v="60"/>
    <s v="0.00"/>
    <s v="0.00"/>
    <s v="0.00"/>
    <s v="0.00"/>
    <s v="0.00"/>
    <s v="0.00"/>
    <x v="459"/>
    <x v="0"/>
    <x v="1"/>
    <s v="QUITO"/>
    <s v="CONOCOTO"/>
    <x v="1"/>
    <x v="1"/>
    <x v="0"/>
  </r>
  <r>
    <n v="1001634"/>
    <s v="MATRIZ"/>
    <s v="TASAMBAY VALDEZ MARTHA CECILIA"/>
    <n v="2100393384"/>
    <n v="231001738"/>
    <s v="A"/>
    <m/>
    <n v="237.3"/>
    <s v="0.00"/>
    <s v="0.00"/>
    <s v="0.00"/>
    <s v="0.00"/>
    <s v="0.00"/>
    <s v="0.00"/>
    <x v="578"/>
    <x v="1"/>
    <x v="0"/>
    <s v="RIOBAMBA"/>
    <s v="CACHA (CAB EN MACHANGARA)"/>
    <x v="1"/>
    <x v="1"/>
    <x v="0"/>
  </r>
  <r>
    <n v="1001635"/>
    <s v="MATRIZ"/>
    <s v="CUMIÑA GUARACA FRANKLIN DAVID"/>
    <n v="1725529810"/>
    <n v="231001739"/>
    <s v="A"/>
    <m/>
    <n v="130"/>
    <s v="0.00"/>
    <s v="0.00"/>
    <s v="0.00"/>
    <s v="0.00"/>
    <s v="0.00"/>
    <s v="0.00"/>
    <x v="375"/>
    <x v="5"/>
    <x v="1"/>
    <s v="QUITO"/>
    <s v="SAN ROQUE"/>
    <x v="1"/>
    <x v="1"/>
    <x v="1"/>
  </r>
  <r>
    <n v="1001636"/>
    <s v="MATRIZ"/>
    <s v="URQUIZO CONGACHA MARCO ANTHONY"/>
    <n v="1750954354"/>
    <n v="231001740"/>
    <s v="A"/>
    <m/>
    <n v="490"/>
    <s v="0.00"/>
    <s v="0.00"/>
    <s v="0.00"/>
    <s v="0.00"/>
    <s v="0.00"/>
    <s v="0.00"/>
    <x v="579"/>
    <x v="0"/>
    <x v="1"/>
    <s v="QUITO"/>
    <s v="COTOCOLLAO"/>
    <x v="0"/>
    <x v="1"/>
    <x v="1"/>
  </r>
  <r>
    <n v="1001637"/>
    <s v="MATRIZ"/>
    <s v="CARRERE SUAREZ BEATRIZ ELISA"/>
    <n v="1760625432"/>
    <n v="231001741"/>
    <s v="A"/>
    <m/>
    <n v="40.33"/>
    <s v="0.00"/>
    <s v="0.00"/>
    <s v="0.00"/>
    <s v="0.00"/>
    <s v="0.00"/>
    <s v="0.00"/>
    <x v="580"/>
    <x v="1"/>
    <x v="1"/>
    <s v="QUITO"/>
    <s v="POMASQUI"/>
    <x v="1"/>
    <x v="1"/>
    <x v="0"/>
  </r>
  <r>
    <n v="1001638"/>
    <s v="MATRIZ"/>
    <s v="TOASO GOMEZ MARIA DEL CARMEN"/>
    <n v="1713263307"/>
    <n v="231001742"/>
    <s v="A"/>
    <m/>
    <n v="125"/>
    <s v="0.00"/>
    <s v="0.00"/>
    <s v="0.00"/>
    <s v="0.00"/>
    <s v="0.00"/>
    <s v="0.00"/>
    <x v="435"/>
    <x v="0"/>
    <x v="1"/>
    <s v="QUITO"/>
    <s v="CENTRO HISTORICO"/>
    <x v="0"/>
    <x v="1"/>
    <x v="0"/>
  </r>
  <r>
    <n v="1001639"/>
    <s v="MATRIZ"/>
    <s v="DELGADO TELLO TANYA JACKELINE"/>
    <n v="1709196834"/>
    <n v="231001743"/>
    <s v="A"/>
    <m/>
    <n v="30"/>
    <s v="0.00"/>
    <s v="0.00"/>
    <s v="0.00"/>
    <s v="0.00"/>
    <s v="0.00"/>
    <s v="0.00"/>
    <x v="276"/>
    <x v="0"/>
    <x v="1"/>
    <s v="QUITO"/>
    <s v="COTOCOLLAO"/>
    <x v="0"/>
    <x v="1"/>
    <x v="0"/>
  </r>
  <r>
    <n v="1001640"/>
    <s v="MATRIZ"/>
    <s v="CISNEROS MORALES JENNIFER CAROLINA"/>
    <n v="1717346033"/>
    <n v="231001744"/>
    <s v="A"/>
    <m/>
    <n v="64.400000000000006"/>
    <s v="0.00"/>
    <s v="0.00"/>
    <s v="0.00"/>
    <s v="0.00"/>
    <s v="0.00"/>
    <s v="0.00"/>
    <x v="581"/>
    <x v="3"/>
    <x v="1"/>
    <s v="QUITO"/>
    <s v="MARISCAL SUCRE"/>
    <x v="1"/>
    <x v="1"/>
    <x v="0"/>
  </r>
  <r>
    <n v="1001641"/>
    <s v="MATRIZ"/>
    <s v="SERVICIOS INTEGRALES DE CONSULTORIA, ASESORIA Y CAPACITACION TOPPEOPLEEC S.A.S."/>
    <n v="1793135374001"/>
    <n v="231001745"/>
    <s v="A"/>
    <m/>
    <n v="30"/>
    <s v="0.00"/>
    <s v="0.00"/>
    <s v="0.00"/>
    <s v="0.00"/>
    <s v="0.00"/>
    <s v="0.00"/>
    <x v="276"/>
    <x v="2"/>
    <x v="1"/>
    <s v="QUITO"/>
    <s v="CARCELEN"/>
    <x v="0"/>
    <x v="1"/>
    <x v="1"/>
  </r>
  <r>
    <n v="1001642"/>
    <s v="MATRIZ"/>
    <s v="AUCANCELA PINCAY VERONICA LIZETH"/>
    <n v="1722640628"/>
    <n v="231001746"/>
    <s v="A"/>
    <m/>
    <n v="50"/>
    <s v="0.00"/>
    <s v="0.00"/>
    <s v="0.00"/>
    <s v="0.00"/>
    <s v="0.00"/>
    <s v="0.00"/>
    <x v="2"/>
    <x v="0"/>
    <x v="1"/>
    <s v="QUITO"/>
    <s v="LA LIBERTAD"/>
    <x v="1"/>
    <x v="1"/>
    <x v="1"/>
  </r>
  <r>
    <n v="1001643"/>
    <s v="MATRIZ"/>
    <s v="CHICAIZA CUTIA JOSE ESTEBAN"/>
    <n v="606327567"/>
    <n v="231001747"/>
    <s v="A"/>
    <m/>
    <n v="30"/>
    <s v="0.00"/>
    <s v="0.00"/>
    <s v="0.00"/>
    <s v="0.00"/>
    <s v="0.00"/>
    <s v="0.00"/>
    <x v="276"/>
    <x v="0"/>
    <x v="0"/>
    <s v="COLTA"/>
    <s v="COLUMBE"/>
    <x v="1"/>
    <x v="1"/>
    <x v="1"/>
  </r>
  <r>
    <n v="1001644"/>
    <s v="MATRIZ"/>
    <s v="SANTOS PUELLES SANDRA ."/>
    <n v="1725238412"/>
    <n v="231001751"/>
    <s v="A"/>
    <m/>
    <n v="5"/>
    <s v="0.00"/>
    <s v="0.00"/>
    <s v="0.00"/>
    <s v="0.00"/>
    <s v="0.00"/>
    <s v="0.00"/>
    <x v="135"/>
    <x v="0"/>
    <x v="1"/>
    <s v="QUITO"/>
    <s v="LA CONCEPCION"/>
    <x v="0"/>
    <x v="1"/>
    <x v="0"/>
  </r>
  <r>
    <n v="1001645"/>
    <s v="MATRIZ"/>
    <s v="DOMINGUEZ FREIRE MARIA REBECA"/>
    <n v="1700128828"/>
    <n v="231001748"/>
    <s v="A"/>
    <m/>
    <n v="15"/>
    <s v="0.00"/>
    <s v="0.00"/>
    <s v="0.00"/>
    <s v="0.00"/>
    <s v="0.00"/>
    <s v="0.00"/>
    <x v="64"/>
    <x v="0"/>
    <x v="1"/>
    <s v="QUITO"/>
    <s v="COTOCOLLAO"/>
    <x v="0"/>
    <x v="1"/>
    <x v="0"/>
  </r>
  <r>
    <n v="1001646"/>
    <s v="MATRIZ"/>
    <s v="MORENO FRANCO KEVIN ALBERTO"/>
    <n v="2200502884"/>
    <n v="231001749"/>
    <s v="A"/>
    <m/>
    <n v="60"/>
    <s v="0.00"/>
    <s v="0.00"/>
    <s v="0.00"/>
    <s v="0.00"/>
    <s v="0.00"/>
    <s v="0.00"/>
    <x v="459"/>
    <x v="0"/>
    <x v="21"/>
    <s v="LA JOYA DE LOS SACHAS"/>
    <s v="LA JOYA DE LOS SACHAS"/>
    <x v="0"/>
    <x v="1"/>
    <x v="1"/>
  </r>
  <r>
    <n v="1001648"/>
    <s v="MATRIZ"/>
    <s v="LEMACHE GUALACEO MANUEL SEGUNDO"/>
    <n v="1707452205"/>
    <n v="231001750"/>
    <s v="A"/>
    <m/>
    <n v="50"/>
    <s v="0.00"/>
    <s v="0.00"/>
    <s v="0.00"/>
    <s v="0.00"/>
    <s v="0.00"/>
    <s v="0.00"/>
    <x v="2"/>
    <x v="1"/>
    <x v="0"/>
    <s v="ALAUSI"/>
    <s v="ALAUSI"/>
    <x v="0"/>
    <x v="1"/>
    <x v="1"/>
  </r>
  <r>
    <n v="1001649"/>
    <s v="MATRIZ"/>
    <s v="BALLA YUMBO PETRONA ."/>
    <n v="601646094"/>
    <n v="231001752"/>
    <s v="A"/>
    <m/>
    <n v="7"/>
    <s v="0.00"/>
    <s v="0.00"/>
    <s v="0.00"/>
    <s v="0.00"/>
    <s v="0.00"/>
    <s v="0.00"/>
    <x v="267"/>
    <x v="1"/>
    <x v="0"/>
    <s v="COLTA"/>
    <s v="SICALPA"/>
    <x v="0"/>
    <x v="1"/>
    <x v="0"/>
  </r>
  <r>
    <n v="1001650"/>
    <s v="MATRIZ"/>
    <s v="MUJICA BETANCOURT RUBEN DARIO"/>
    <n v="1757961402"/>
    <n v="231001753"/>
    <s v="A"/>
    <m/>
    <n v="30"/>
    <s v="0.00"/>
    <s v="0.00"/>
    <s v="0.00"/>
    <s v="0.00"/>
    <s v="0.00"/>
    <s v="0.00"/>
    <x v="276"/>
    <x v="2"/>
    <x v="1"/>
    <s v="QUITO"/>
    <s v="MARISCAL SUCRE"/>
    <x v="1"/>
    <x v="1"/>
    <x v="1"/>
  </r>
  <r>
    <n v="1001651"/>
    <s v="MATRIZ"/>
    <s v="UNAUCHO CHANALUISA MAYRA GUADALUPE"/>
    <n v="1723598890"/>
    <n v="231001786"/>
    <s v="A"/>
    <m/>
    <n v="30"/>
    <s v="0.00"/>
    <s v="0.00"/>
    <s v="0.00"/>
    <s v="0.00"/>
    <s v="0.00"/>
    <s v="0.00"/>
    <x v="276"/>
    <x v="1"/>
    <x v="1"/>
    <s v="QUITO"/>
    <s v="POMASQUI"/>
    <x v="1"/>
    <x v="1"/>
    <x v="1"/>
  </r>
  <r>
    <n v="1001652"/>
    <s v="MATRIZ"/>
    <s v="ROMERO AZQUI MARIA AZUCENA"/>
    <n v="602018244"/>
    <n v="231001754"/>
    <s v="A"/>
    <m/>
    <n v="28.25"/>
    <s v="0.00"/>
    <s v="0.00"/>
    <s v="0.00"/>
    <s v="0.00"/>
    <s v="0.00"/>
    <s v="0.00"/>
    <x v="582"/>
    <x v="0"/>
    <x v="0"/>
    <s v="ALAUSI"/>
    <s v="ALAUSI"/>
    <x v="0"/>
    <x v="1"/>
    <x v="0"/>
  </r>
  <r>
    <n v="1001653"/>
    <s v="MATRIZ"/>
    <s v="ZAMBRANO VALLE LEONARDO DANIEL"/>
    <n v="1724090384"/>
    <n v="231001755"/>
    <s v="A"/>
    <m/>
    <n v="30"/>
    <s v="0.00"/>
    <s v="0.00"/>
    <s v="0.00"/>
    <s v="0.00"/>
    <s v="0.00"/>
    <s v="0.00"/>
    <x v="276"/>
    <x v="0"/>
    <x v="14"/>
    <s v="SANTO DOMINGO"/>
    <s v="SANTO DOMINGO DE LOS COLORADOS"/>
    <x v="0"/>
    <x v="1"/>
    <x v="1"/>
  </r>
  <r>
    <n v="1001654"/>
    <s v="MATRIZ"/>
    <s v="USHCA TIUMA FRANCISCA ."/>
    <n v="601831894"/>
    <n v="231001757"/>
    <s v="A"/>
    <m/>
    <n v="28.75"/>
    <s v="0.00"/>
    <s v="0.00"/>
    <s v="0.00"/>
    <s v="0.00"/>
    <s v="0.00"/>
    <s v="0.00"/>
    <x v="583"/>
    <x v="1"/>
    <x v="0"/>
    <s v="RIOBAMBA"/>
    <s v="LICTO"/>
    <x v="1"/>
    <x v="1"/>
    <x v="0"/>
  </r>
  <r>
    <n v="1001655"/>
    <s v="MATRIZ"/>
    <s v="GUARACA URQUIZO SEGUNDO ANGEL"/>
    <n v="1718560111"/>
    <n v="231001756"/>
    <s v="A"/>
    <m/>
    <n v="118"/>
    <s v="0.00"/>
    <s v="0.00"/>
    <s v="0.00"/>
    <s v="0.00"/>
    <s v="0.00"/>
    <s v="0.00"/>
    <x v="584"/>
    <x v="0"/>
    <x v="1"/>
    <s v="QUITO"/>
    <s v="LA LIBERTAD"/>
    <x v="1"/>
    <x v="1"/>
    <x v="1"/>
  </r>
  <r>
    <n v="1001656"/>
    <s v="MATRIZ"/>
    <s v="TUPIZA SANGUCHO ANDREA MICHELLE"/>
    <n v="1726589920"/>
    <n v="231001758"/>
    <s v="A"/>
    <m/>
    <n v="27.6"/>
    <s v="0.00"/>
    <s v="0.00"/>
    <s v="0.00"/>
    <s v="0.00"/>
    <s v="0.00"/>
    <s v="0.00"/>
    <x v="585"/>
    <x v="1"/>
    <x v="1"/>
    <s v="QUITO"/>
    <s v="LA MAGDALENA"/>
    <x v="0"/>
    <x v="1"/>
    <x v="0"/>
  </r>
  <r>
    <n v="1001657"/>
    <s v="MATRIZ"/>
    <s v="QUILACHAMIN . RULFO ANIBAL"/>
    <n v="1702100395"/>
    <n v="231001759"/>
    <s v="A"/>
    <m/>
    <n v="1"/>
    <s v="0.00"/>
    <s v="0.00"/>
    <s v="0.00"/>
    <s v="0.00"/>
    <s v="0.00"/>
    <s v="0.00"/>
    <x v="157"/>
    <x v="0"/>
    <x v="1"/>
    <s v="QUITO"/>
    <s v="EL INCA"/>
    <x v="0"/>
    <x v="1"/>
    <x v="1"/>
  </r>
  <r>
    <n v="1001658"/>
    <s v="MATRIZ"/>
    <s v="CEDEÑO CORREA OYUKY JUVIXA"/>
    <n v="2200615140"/>
    <n v="231001760"/>
    <s v="A"/>
    <m/>
    <n v="96"/>
    <s v="0.00"/>
    <s v="0.00"/>
    <s v="0.00"/>
    <s v="0.00"/>
    <s v="0.00"/>
    <s v="0.00"/>
    <x v="586"/>
    <x v="2"/>
    <x v="21"/>
    <s v="ORELLANA"/>
    <s v="COCA"/>
    <x v="0"/>
    <x v="1"/>
    <x v="0"/>
  </r>
  <r>
    <n v="1001659"/>
    <s v="MATRIZ"/>
    <s v="LOOR VALENCIA GENESIS AMADA"/>
    <n v="1725850315"/>
    <n v="231001761"/>
    <s v="A"/>
    <m/>
    <n v="42.5"/>
    <s v="0.00"/>
    <s v="0.00"/>
    <s v="0.00"/>
    <s v="0.00"/>
    <s v="0.00"/>
    <s v="0.00"/>
    <x v="161"/>
    <x v="0"/>
    <x v="1"/>
    <s v="QUITO"/>
    <s v="COTOCOLLAO"/>
    <x v="0"/>
    <x v="1"/>
    <x v="0"/>
  </r>
  <r>
    <n v="1001660"/>
    <s v="MATRIZ"/>
    <s v="CHIQUITO CLAVON PAOLA MONSERRATTE"/>
    <n v="1720948734"/>
    <n v="231001762"/>
    <s v="A"/>
    <m/>
    <n v="180"/>
    <s v="0.00"/>
    <s v="0.00"/>
    <s v="0.00"/>
    <s v="0.00"/>
    <s v="0.00"/>
    <s v="0.00"/>
    <x v="204"/>
    <x v="2"/>
    <x v="1"/>
    <s v="QUITO"/>
    <s v="LA CONCEPCION"/>
    <x v="0"/>
    <x v="1"/>
    <x v="0"/>
  </r>
  <r>
    <n v="1001661"/>
    <s v="MATRIZ"/>
    <s v="SAGÑAY EVAS MARIA SANDRA"/>
    <n v="1717628059"/>
    <n v="231001763"/>
    <s v="A"/>
    <m/>
    <n v="70"/>
    <s v="0.00"/>
    <s v="0.00"/>
    <s v="0.00"/>
    <s v="0.00"/>
    <s v="0.00"/>
    <s v="0.00"/>
    <x v="287"/>
    <x v="0"/>
    <x v="0"/>
    <s v="RIOBAMBA"/>
    <s v="PUNIN"/>
    <x v="1"/>
    <x v="1"/>
    <x v="0"/>
  </r>
  <r>
    <n v="1001662"/>
    <s v="MATRIZ"/>
    <s v="JARA CHILLOGALLO OSCAR WLADIMIR"/>
    <n v="1726569245"/>
    <n v="231001764"/>
    <s v="A"/>
    <m/>
    <n v="50"/>
    <s v="0.00"/>
    <s v="0.00"/>
    <s v="0.00"/>
    <s v="0.00"/>
    <s v="0.00"/>
    <s v="0.00"/>
    <x v="2"/>
    <x v="0"/>
    <x v="1"/>
    <s v="QUITO"/>
    <s v="COTOCOLLAO"/>
    <x v="0"/>
    <x v="1"/>
    <x v="0"/>
  </r>
  <r>
    <n v="1001663"/>
    <s v="MATRIZ"/>
    <s v="ASOCIACION DE PROCUCCION AGROPECUARIA DEL CENTRO DE ACOPIO LA LIBERTAD ASOPROCALI"/>
    <n v="701308512"/>
    <n v="231001768"/>
    <s v="A"/>
    <m/>
    <n v="45"/>
    <s v="0.00"/>
    <s v="0.00"/>
    <s v="0.00"/>
    <s v="0.00"/>
    <s v="0.00"/>
    <s v="0.00"/>
    <x v="80"/>
    <x v="0"/>
    <x v="6"/>
    <s v="VINCES"/>
    <s v="VINCES"/>
    <x v="0"/>
    <x v="1"/>
    <x v="1"/>
  </r>
  <r>
    <n v="1001664"/>
    <s v="MATRIZ"/>
    <s v="TOAPANTA TREJO EMILIO VLADIMIR"/>
    <n v="1716792948"/>
    <n v="231001765"/>
    <s v="A"/>
    <m/>
    <n v="30"/>
    <s v="0.00"/>
    <s v="0.00"/>
    <s v="0.00"/>
    <s v="0.00"/>
    <s v="0.00"/>
    <s v="0.00"/>
    <x v="276"/>
    <x v="0"/>
    <x v="1"/>
    <s v="QUITO"/>
    <s v="COTOCOLLAO"/>
    <x v="0"/>
    <x v="1"/>
    <x v="1"/>
  </r>
  <r>
    <n v="1001665"/>
    <s v="MATRIZ"/>
    <s v="ROLDAN ROLDAN EUCEBIA ."/>
    <n v="602726457"/>
    <n v="231001766"/>
    <s v="A"/>
    <m/>
    <n v="120"/>
    <s v="0.00"/>
    <s v="0.00"/>
    <s v="0.00"/>
    <s v="0.00"/>
    <s v="0.00"/>
    <s v="0.00"/>
    <x v="226"/>
    <x v="0"/>
    <x v="0"/>
    <s v="PALLATANGA"/>
    <s v="PALLATANGA"/>
    <x v="0"/>
    <x v="0"/>
    <x v="0"/>
  </r>
  <r>
    <n v="1001666"/>
    <s v="MATRIZ"/>
    <s v="JARA CHILLOGALLO ANA JACQUELINE"/>
    <n v="1717345225"/>
    <n v="231001767"/>
    <s v="A"/>
    <m/>
    <n v="70"/>
    <s v="0.00"/>
    <s v="0.00"/>
    <s v="0.00"/>
    <s v="0.00"/>
    <s v="0.00"/>
    <s v="0.00"/>
    <x v="287"/>
    <x v="0"/>
    <x v="12"/>
    <s v="GIRON"/>
    <s v="GIRON"/>
    <x v="0"/>
    <x v="1"/>
    <x v="0"/>
  </r>
  <r>
    <n v="1001667"/>
    <s v="MATRIZ"/>
    <s v="TOABANDA JUELA ROSA AMELIA"/>
    <n v="604571067"/>
    <n v="231001769"/>
    <s v="A"/>
    <m/>
    <n v="230"/>
    <s v="0.00"/>
    <s v="0.00"/>
    <s v="0.00"/>
    <s v="0.00"/>
    <s v="0.00"/>
    <s v="0.00"/>
    <x v="475"/>
    <x v="0"/>
    <x v="0"/>
    <s v="RIOBAMBA"/>
    <s v="CACHA (CAB EN MACHANGARA)"/>
    <x v="1"/>
    <x v="0"/>
    <x v="0"/>
  </r>
  <r>
    <n v="1001668"/>
    <s v="MATRIZ"/>
    <s v="LUNA GRIJALVA TATIANA DOMENICA"/>
    <n v="1725295024"/>
    <n v="231001770"/>
    <s v="A"/>
    <m/>
    <n v="42.5"/>
    <s v="0.00"/>
    <s v="0.00"/>
    <s v="0.00"/>
    <s v="0.00"/>
    <s v="0.00"/>
    <s v="0.00"/>
    <x v="161"/>
    <x v="5"/>
    <x v="1"/>
    <s v="QUITO"/>
    <s v="COTOCOLLAO"/>
    <x v="0"/>
    <x v="1"/>
    <x v="0"/>
  </r>
  <r>
    <n v="1001669"/>
    <s v="MATRIZ"/>
    <s v="TERAN NIETO JAIME RAMIRO"/>
    <n v="1705563268"/>
    <n v="231001771"/>
    <s v="A"/>
    <m/>
    <n v="80"/>
    <s v="0.00"/>
    <s v="0.00"/>
    <s v="0.00"/>
    <s v="0.00"/>
    <s v="0.00"/>
    <s v="0.00"/>
    <x v="501"/>
    <x v="2"/>
    <x v="1"/>
    <s v="QUITO"/>
    <s v="LA CONCEPCION"/>
    <x v="0"/>
    <x v="1"/>
    <x v="0"/>
  </r>
  <r>
    <n v="1001670"/>
    <s v="MATRIZ"/>
    <s v="CAYAMBE MOROCHO MERCEDES ."/>
    <n v="1714662473"/>
    <n v="231001772"/>
    <s v="A"/>
    <m/>
    <n v="2"/>
    <s v="0.00"/>
    <s v="0.00"/>
    <s v="0.00"/>
    <s v="0.00"/>
    <s v="0.00"/>
    <s v="0.00"/>
    <x v="145"/>
    <x v="1"/>
    <x v="0"/>
    <s v="RIOBAMBA"/>
    <s v="CACHA (CAB EN MACHANGARA)"/>
    <x v="1"/>
    <x v="0"/>
    <x v="0"/>
  </r>
  <r>
    <n v="1001671"/>
    <s v="MATRIZ"/>
    <s v="SIMBAÑA PALTAN MARIA MANUELA"/>
    <n v="604715524"/>
    <n v="231001774"/>
    <s v="A"/>
    <m/>
    <n v="90"/>
    <s v="0.00"/>
    <s v="0.00"/>
    <s v="0.00"/>
    <s v="0.00"/>
    <s v="0.00"/>
    <s v="0.00"/>
    <x v="546"/>
    <x v="1"/>
    <x v="0"/>
    <s v="GUAMOTE"/>
    <s v="GUAMOTE"/>
    <x v="0"/>
    <x v="1"/>
    <x v="0"/>
  </r>
  <r>
    <n v="1001673"/>
    <s v="MATRIZ"/>
    <s v="GARCIA ZURITA ANDRES FERNANDO"/>
    <n v="1724059694"/>
    <n v="231001775"/>
    <s v="A"/>
    <m/>
    <n v="6"/>
    <s v="0.00"/>
    <s v="0.00"/>
    <s v="0.00"/>
    <s v="0.00"/>
    <s v="0.00"/>
    <s v="0.00"/>
    <x v="159"/>
    <x v="5"/>
    <x v="1"/>
    <s v="QUITO"/>
    <s v="LA MAGDALENA"/>
    <x v="0"/>
    <x v="1"/>
    <x v="1"/>
  </r>
  <r>
    <n v="1001674"/>
    <s v="MATRIZ"/>
    <s v="ALBAURA LECHON JOSE FELIX"/>
    <n v="1712140753"/>
    <n v="231001776"/>
    <s v="A"/>
    <m/>
    <n v="30"/>
    <s v="0.00"/>
    <s v="0.00"/>
    <s v="0.00"/>
    <s v="0.00"/>
    <s v="0.00"/>
    <s v="0.00"/>
    <x v="276"/>
    <x v="1"/>
    <x v="1"/>
    <s v="CAYAMBE"/>
    <s v="OLMEDO"/>
    <x v="0"/>
    <x v="1"/>
    <x v="1"/>
  </r>
  <r>
    <n v="1001675"/>
    <s v="MATRIZ"/>
    <s v="ÑAMO PADILLA JUAN CARLOS"/>
    <n v="926210345"/>
    <n v="231001777"/>
    <s v="A"/>
    <m/>
    <n v="30"/>
    <s v="0.00"/>
    <s v="0.00"/>
    <s v="0.00"/>
    <s v="0.00"/>
    <s v="0.00"/>
    <s v="0.00"/>
    <x v="276"/>
    <x v="1"/>
    <x v="0"/>
    <s v="COLTA"/>
    <s v="CAJABAMBA"/>
    <x v="0"/>
    <x v="1"/>
    <x v="1"/>
  </r>
  <r>
    <n v="1001676"/>
    <s v="MATRIZ"/>
    <s v="GUALOTO ANDRADE LIZ BEATRIZ"/>
    <n v="1710647627"/>
    <n v="231001778"/>
    <s v="A"/>
    <m/>
    <n v="30"/>
    <s v="0.00"/>
    <s v="0.00"/>
    <s v="0.00"/>
    <s v="0.00"/>
    <s v="0.00"/>
    <s v="0.00"/>
    <x v="276"/>
    <x v="1"/>
    <x v="1"/>
    <s v="QUITO"/>
    <s v="CONDADO"/>
    <x v="0"/>
    <x v="1"/>
    <x v="0"/>
  </r>
  <r>
    <n v="1001677"/>
    <s v="MATRIZ"/>
    <s v="GUANOLEMA CURICAMA CESAR ."/>
    <n v="602314361"/>
    <n v="231001779"/>
    <s v="A"/>
    <m/>
    <n v="165"/>
    <s v="0.00"/>
    <s v="0.00"/>
    <s v="0.00"/>
    <s v="0.00"/>
    <s v="0.00"/>
    <s v="0.00"/>
    <x v="246"/>
    <x v="1"/>
    <x v="1"/>
    <s v="QUITO"/>
    <s v="CHILLOGALLO"/>
    <x v="0"/>
    <x v="1"/>
    <x v="0"/>
  </r>
  <r>
    <n v="1001678"/>
    <s v="MATRIZ"/>
    <s v="URQUIZO YUMICEBA MARCO VINICIO "/>
    <n v="1723354476"/>
    <n v="231001780"/>
    <s v="A"/>
    <m/>
    <n v="6"/>
    <s v="0.00"/>
    <s v="0.00"/>
    <s v="0.00"/>
    <s v="0.00"/>
    <s v="0.00"/>
    <s v="0.00"/>
    <x v="159"/>
    <x v="2"/>
    <x v="1"/>
    <s v="QUITO"/>
    <s v="COTOCOLLAO"/>
    <x v="0"/>
    <x v="1"/>
    <x v="1"/>
  </r>
  <r>
    <n v="1001679"/>
    <s v="MATRIZ"/>
    <s v="JAMA ESPINOZA JENIFER LILIANA"/>
    <n v="1717518565"/>
    <n v="231001781"/>
    <s v="A"/>
    <m/>
    <n v="30"/>
    <s v="0.00"/>
    <s v="0.00"/>
    <s v="0.00"/>
    <s v="0.00"/>
    <s v="0.00"/>
    <s v="0.00"/>
    <x v="276"/>
    <x v="0"/>
    <x v="1"/>
    <s v="QUITO"/>
    <s v="COTOCOLLAO"/>
    <x v="0"/>
    <x v="1"/>
    <x v="0"/>
  </r>
  <r>
    <n v="1001680"/>
    <s v="MATRIZ"/>
    <s v="PINTO VACA GUSTAVO RAUL"/>
    <n v="1713205019"/>
    <n v="231001782"/>
    <s v="A"/>
    <m/>
    <n v="230"/>
    <s v="0.00"/>
    <s v="0.00"/>
    <s v="0.00"/>
    <s v="0.00"/>
    <s v="0.00"/>
    <s v="0.00"/>
    <x v="475"/>
    <x v="2"/>
    <x v="1"/>
    <s v="QUITO"/>
    <s v="POMASQUI"/>
    <x v="1"/>
    <x v="1"/>
    <x v="1"/>
  </r>
  <r>
    <n v="1001681"/>
    <s v="MATRIZ"/>
    <s v="VASCONEZ MANOSALVAS CRISTINA ALEJANDRA"/>
    <n v="1714042817"/>
    <n v="231001783"/>
    <s v="A"/>
    <m/>
    <n v="96"/>
    <s v="0.00"/>
    <s v="0.00"/>
    <s v="0.00"/>
    <s v="0.00"/>
    <s v="0.00"/>
    <s v="0.00"/>
    <x v="586"/>
    <x v="2"/>
    <x v="1"/>
    <s v="QUITO"/>
    <s v="COTOCOLLAO"/>
    <x v="0"/>
    <x v="1"/>
    <x v="0"/>
  </r>
  <r>
    <n v="1001684"/>
    <s v="MATRIZ"/>
    <s v="LAGLA LAGLA BLANCA MATILDE"/>
    <n v="1714242748"/>
    <n v="231001787"/>
    <s v="A"/>
    <m/>
    <n v="118"/>
    <s v="0.00"/>
    <s v="0.00"/>
    <s v="0.00"/>
    <s v="0.00"/>
    <s v="0.00"/>
    <s v="0.00"/>
    <x v="584"/>
    <x v="0"/>
    <x v="11"/>
    <s v="LATACUNGA"/>
    <s v="ELOY ALFARO (SAN FELIPE)"/>
    <x v="0"/>
    <x v="1"/>
    <x v="0"/>
  </r>
  <r>
    <n v="1001685"/>
    <s v="MATRIZ"/>
    <s v="URQUIZO VALDEZ JOSE ANTONIO"/>
    <n v="1718235631"/>
    <n v="231001788"/>
    <s v="A"/>
    <m/>
    <n v="250"/>
    <s v="0.00"/>
    <s v="0.00"/>
    <s v="0.00"/>
    <s v="0.00"/>
    <s v="0.00"/>
    <s v="0.00"/>
    <x v="118"/>
    <x v="1"/>
    <x v="0"/>
    <s v="RIOBAMBA"/>
    <s v="CACHA (CAB EN MACHANGARA)"/>
    <x v="1"/>
    <x v="1"/>
    <x v="1"/>
  </r>
  <r>
    <n v="1001686"/>
    <s v="MATRIZ"/>
    <s v="GUAMAN LINCANGO MYRIAM YOLANDA"/>
    <n v="1715273502"/>
    <n v="231001789"/>
    <s v="A"/>
    <m/>
    <n v="30"/>
    <s v="0.00"/>
    <s v="0.00"/>
    <s v="0.00"/>
    <s v="0.00"/>
    <s v="0.00"/>
    <s v="0.00"/>
    <x v="276"/>
    <x v="1"/>
    <x v="1"/>
    <s v="QUITO"/>
    <s v="LLANO CHICO"/>
    <x v="1"/>
    <x v="1"/>
    <x v="0"/>
  </r>
  <r>
    <n v="1001687"/>
    <s v="MATRIZ"/>
    <s v="YUMICEBA CARRILLO MARTHA REBECA"/>
    <n v="1850284512"/>
    <n v="231001790"/>
    <s v="A"/>
    <m/>
    <n v="15"/>
    <s v="0.00"/>
    <s v="0.00"/>
    <s v="0.00"/>
    <s v="0.00"/>
    <s v="0.00"/>
    <s v="0.00"/>
    <x v="64"/>
    <x v="0"/>
    <x v="3"/>
    <s v="AMBATO"/>
    <s v="PISHILATA"/>
    <x v="0"/>
    <x v="0"/>
    <x v="0"/>
  </r>
  <r>
    <n v="1001689"/>
    <s v="MATRIZ"/>
    <s v="YUNGAN GUACHO ADRIAN MISAEL"/>
    <n v="1758140105"/>
    <n v="231001797"/>
    <s v="A"/>
    <m/>
    <n v="2"/>
    <s v="0.00"/>
    <s v="0.00"/>
    <s v="0.00"/>
    <s v="0.00"/>
    <s v="0.00"/>
    <s v="0.00"/>
    <x v="145"/>
    <x v="3"/>
    <x v="1"/>
    <s v="QUITO"/>
    <s v="CHILIBULO"/>
    <x v="0"/>
    <x v="1"/>
    <x v="1"/>
  </r>
  <r>
    <n v="1001690"/>
    <s v="MATRIZ"/>
    <s v="AGUAGALLO JANETA LOURDES MARIBEL"/>
    <n v="603631110"/>
    <n v="231001791"/>
    <s v="A"/>
    <m/>
    <n v="580"/>
    <s v="0.00"/>
    <s v="0.00"/>
    <s v="0.00"/>
    <s v="0.00"/>
    <s v="0.00"/>
    <s v="0.00"/>
    <x v="587"/>
    <x v="1"/>
    <x v="0"/>
    <s v="RIOBAMBA"/>
    <s v="CACHA (CAB EN MACHANGARA)"/>
    <x v="1"/>
    <x v="0"/>
    <x v="0"/>
  </r>
  <r>
    <n v="1001691"/>
    <s v="MATRIZ"/>
    <s v="CARRILLO CARRILLO MARIA ROSA"/>
    <n v="602137846"/>
    <n v="231001792"/>
    <s v="A"/>
    <m/>
    <n v="15"/>
    <s v="0.00"/>
    <s v="0.00"/>
    <s v="0.00"/>
    <s v="0.00"/>
    <s v="0.00"/>
    <s v="0.00"/>
    <x v="64"/>
    <x v="1"/>
    <x v="0"/>
    <s v="RIOBAMBA"/>
    <s v="YARUQUIES"/>
    <x v="0"/>
    <x v="0"/>
    <x v="0"/>
  </r>
  <r>
    <n v="1001692"/>
    <s v="MATRIZ"/>
    <s v="MENDEZ QUINGALOMBO JOSE LUIS"/>
    <n v="1719142331"/>
    <n v="231001793"/>
    <s v="A"/>
    <m/>
    <n v="30"/>
    <s v="0.00"/>
    <s v="0.00"/>
    <s v="0.00"/>
    <s v="0.00"/>
    <s v="0.00"/>
    <s v="0.00"/>
    <x v="276"/>
    <x v="0"/>
    <x v="1"/>
    <s v="QUITO"/>
    <s v="COTOCOLLAO"/>
    <x v="0"/>
    <x v="1"/>
    <x v="1"/>
  </r>
  <r>
    <n v="1001693"/>
    <s v="MATRIZ"/>
    <s v="NAVARRETE NAVARRETE MILTON SANTIAGO"/>
    <n v="1717318370"/>
    <n v="231001794"/>
    <s v="A"/>
    <m/>
    <n v="25"/>
    <s v="0.00"/>
    <s v="0.00"/>
    <s v="0.00"/>
    <s v="0.00"/>
    <s v="0.00"/>
    <s v="0.00"/>
    <x v="333"/>
    <x v="3"/>
    <x v="1"/>
    <s v="QUITO"/>
    <s v="COTOCOLLAO"/>
    <x v="0"/>
    <x v="1"/>
    <x v="1"/>
  </r>
  <r>
    <n v="1001694"/>
    <s v="MATRIZ"/>
    <s v="BANSHUY ROLDAN NELLY ESPERANZA"/>
    <n v="1720962321"/>
    <n v="231001795"/>
    <s v="A"/>
    <m/>
    <n v="30"/>
    <s v="0.00"/>
    <s v="0.00"/>
    <s v="0.00"/>
    <s v="0.00"/>
    <s v="0.00"/>
    <s v="0.00"/>
    <x v="276"/>
    <x v="3"/>
    <x v="1"/>
    <s v="QUITO"/>
    <s v="TURUBAMBA"/>
    <x v="0"/>
    <x v="1"/>
    <x v="1"/>
  </r>
  <r>
    <n v="1001695"/>
    <s v="MATRIZ"/>
    <s v="CABRERA BARRE PAOLA EULALIA"/>
    <n v="1715721294"/>
    <n v="231001796"/>
    <s v="A"/>
    <m/>
    <n v="7"/>
    <s v="0.00"/>
    <s v="0.00"/>
    <s v="0.00"/>
    <s v="0.00"/>
    <s v="0.00"/>
    <s v="0.00"/>
    <x v="267"/>
    <x v="1"/>
    <x v="5"/>
    <s v="BALZAR"/>
    <s v="BALZAR"/>
    <x v="0"/>
    <x v="1"/>
    <x v="0"/>
  </r>
  <r>
    <n v="1001696"/>
    <s v="MATRIZ"/>
    <s v="AIFENG . YANG ."/>
    <n v="1001696"/>
    <n v="231001798"/>
    <s v="A"/>
    <m/>
    <n v="15"/>
    <s v="0.00"/>
    <s v="0.00"/>
    <s v="0.00"/>
    <s v="0.00"/>
    <s v="0.00"/>
    <s v="0.00"/>
    <x v="64"/>
    <x v="2"/>
    <x v="1"/>
    <s v="QUITO"/>
    <s v="COTOCOLLAO"/>
    <x v="0"/>
    <x v="6"/>
    <x v="1"/>
  </r>
  <r>
    <n v="1001697"/>
    <s v="MATRIZ"/>
    <s v="XUJUAN . LIU ."/>
    <n v="1001697"/>
    <n v="231001799"/>
    <s v="A"/>
    <m/>
    <n v="15"/>
    <s v="0.00"/>
    <s v="0.00"/>
    <s v="0.00"/>
    <s v="0.00"/>
    <s v="0.00"/>
    <s v="0.00"/>
    <x v="64"/>
    <x v="2"/>
    <x v="1"/>
    <s v="QUITO"/>
    <s v="COTOCOLLAO"/>
    <x v="0"/>
    <x v="6"/>
    <x v="0"/>
  </r>
  <r>
    <n v="1001698"/>
    <s v="MATRIZ"/>
    <s v="FANG . WEI ."/>
    <n v="1001698"/>
    <n v="231001800"/>
    <s v="A"/>
    <m/>
    <n v="15"/>
    <s v="0.00"/>
    <s v="0.00"/>
    <s v="0.00"/>
    <s v="0.00"/>
    <s v="0.00"/>
    <s v="0.00"/>
    <x v="64"/>
    <x v="2"/>
    <x v="1"/>
    <s v="QUITO"/>
    <s v="COTOCOLLAO"/>
    <x v="0"/>
    <x v="6"/>
    <x v="0"/>
  </r>
  <r>
    <n v="1001699"/>
    <s v="MATRIZ"/>
    <s v="XIANGJIANG . LIU ."/>
    <s v="E0954422"/>
    <n v="231001801"/>
    <s v="A"/>
    <m/>
    <n v="15"/>
    <s v="0.00"/>
    <s v="0.00"/>
    <s v="0.00"/>
    <s v="0.00"/>
    <s v="0.00"/>
    <s v="0.00"/>
    <x v="64"/>
    <x v="2"/>
    <x v="1"/>
    <s v="QUITO"/>
    <s v="COTOCOLLAO"/>
    <x v="0"/>
    <x v="6"/>
    <x v="1"/>
  </r>
  <r>
    <n v="1001700"/>
    <s v="MATRIZ"/>
    <s v="WANG . SEN ."/>
    <n v="1001700"/>
    <n v="231001802"/>
    <s v="A"/>
    <m/>
    <n v="15"/>
    <s v="0.00"/>
    <s v="0.00"/>
    <s v="0.00"/>
    <s v="0.00"/>
    <s v="0.00"/>
    <s v="0.00"/>
    <x v="64"/>
    <x v="0"/>
    <x v="1"/>
    <s v="QUITO"/>
    <s v="IÑAQUITO"/>
    <x v="0"/>
    <x v="6"/>
    <x v="0"/>
  </r>
  <r>
    <n v="1001701"/>
    <s v="MATRIZ"/>
    <s v="QIANGGUO . WANG ."/>
    <n v="1001701"/>
    <n v="231001803"/>
    <s v="A"/>
    <m/>
    <n v="15"/>
    <s v="0.00"/>
    <s v="0.00"/>
    <s v="0.00"/>
    <s v="0.00"/>
    <s v="0.00"/>
    <s v="0.00"/>
    <x v="64"/>
    <x v="2"/>
    <x v="1"/>
    <s v="QUITO"/>
    <s v="COTOCOLLAO"/>
    <x v="0"/>
    <x v="6"/>
    <x v="1"/>
  </r>
  <r>
    <n v="1001702"/>
    <s v="MATRIZ"/>
    <s v="HANPING . WU ."/>
    <n v="1001702"/>
    <n v="231001804"/>
    <s v="A"/>
    <m/>
    <n v="15"/>
    <s v="0.00"/>
    <s v="0.00"/>
    <s v="0.00"/>
    <s v="0.00"/>
    <s v="0.00"/>
    <s v="0.00"/>
    <x v="64"/>
    <x v="2"/>
    <x v="1"/>
    <s v="QUITO"/>
    <s v="COTOCOLLAO"/>
    <x v="0"/>
    <x v="6"/>
    <x v="0"/>
  </r>
  <r>
    <n v="1001703"/>
    <s v="MATRIZ"/>
    <s v="ALVEAR VILLARUEL PABLO RAMIRO"/>
    <n v="1714558119"/>
    <n v="231001805"/>
    <s v="A"/>
    <m/>
    <n v="130"/>
    <s v="0.00"/>
    <s v="0.00"/>
    <s v="0.00"/>
    <s v="0.00"/>
    <s v="0.00"/>
    <s v="0.00"/>
    <x v="375"/>
    <x v="3"/>
    <x v="1"/>
    <s v="QUITO"/>
    <s v="BELISARIO QUEVEDO"/>
    <x v="0"/>
    <x v="1"/>
    <x v="1"/>
  </r>
  <r>
    <n v="1001704"/>
    <s v="MATRIZ"/>
    <s v="ARCOS QUIROLA HUGO MARCELO"/>
    <n v="1717175663"/>
    <n v="231001806"/>
    <s v="A"/>
    <m/>
    <n v="188"/>
    <s v="0.00"/>
    <s v="0.00"/>
    <s v="0.00"/>
    <s v="0.00"/>
    <s v="0.00"/>
    <s v="0.00"/>
    <x v="588"/>
    <x v="1"/>
    <x v="1"/>
    <s v="QUITO"/>
    <s v="CONOCOTO"/>
    <x v="1"/>
    <x v="1"/>
    <x v="1"/>
  </r>
  <r>
    <n v="1001705"/>
    <s v="MATRIZ"/>
    <s v="ROMO POZO DEYSY MARISOL"/>
    <n v="1723629265"/>
    <n v="231001807"/>
    <s v="A"/>
    <m/>
    <n v="130"/>
    <s v="0.00"/>
    <s v="0.00"/>
    <s v="0.00"/>
    <s v="0.00"/>
    <s v="0.00"/>
    <s v="0.00"/>
    <x v="375"/>
    <x v="3"/>
    <x v="1"/>
    <s v="QUITO"/>
    <s v="CHILLOGALLO"/>
    <x v="0"/>
    <x v="1"/>
    <x v="0"/>
  </r>
  <r>
    <n v="1001707"/>
    <s v="MATRIZ"/>
    <s v="LATORRE CHANALUISA GILBERTO ."/>
    <n v="1706848940"/>
    <n v="231001808"/>
    <s v="A"/>
    <m/>
    <n v="15"/>
    <s v="0.00"/>
    <s v="0.00"/>
    <s v="0.00"/>
    <s v="0.00"/>
    <s v="0.00"/>
    <s v="0.00"/>
    <x v="64"/>
    <x v="1"/>
    <x v="1"/>
    <s v="QUITO"/>
    <s v="COTOCOLLAO"/>
    <x v="0"/>
    <x v="1"/>
    <x v="1"/>
  </r>
  <r>
    <n v="1001708"/>
    <s v="MATRIZ"/>
    <s v="URQUIZO HUARACA NAYELI ELIZABETH"/>
    <n v="1726468745"/>
    <n v="231001809"/>
    <s v="A"/>
    <m/>
    <n v="159"/>
    <s v="0.00"/>
    <s v="0.00"/>
    <s v="0.00"/>
    <s v="0.00"/>
    <s v="0.00"/>
    <s v="0.00"/>
    <x v="589"/>
    <x v="0"/>
    <x v="1"/>
    <s v="QUITO"/>
    <s v="LLANO CHICO"/>
    <x v="1"/>
    <x v="0"/>
    <x v="0"/>
  </r>
  <r>
    <n v="1001710"/>
    <s v="MATRIZ"/>
    <s v="CAIZA TOAPANTA CRISTINA MIKAELA"/>
    <n v="1754303830"/>
    <n v="231001810"/>
    <s v="A"/>
    <m/>
    <n v="52"/>
    <s v="0.00"/>
    <s v="0.00"/>
    <s v="0.00"/>
    <s v="0.00"/>
    <s v="0.00"/>
    <s v="0.00"/>
    <x v="93"/>
    <x v="0"/>
    <x v="1"/>
    <s v="QUITO"/>
    <s v="CENTRO HISTORICO"/>
    <x v="0"/>
    <x v="1"/>
    <x v="0"/>
  </r>
  <r>
    <n v="1001712"/>
    <s v="MATRIZ"/>
    <s v="GUAMAN GUARANGA LUIS ARTURO"/>
    <n v="1715334676"/>
    <n v="231001812"/>
    <s v="A"/>
    <m/>
    <n v="155"/>
    <s v="0.00"/>
    <s v="0.00"/>
    <s v="0.00"/>
    <s v="0.00"/>
    <s v="0.00"/>
    <s v="0.00"/>
    <x v="393"/>
    <x v="0"/>
    <x v="0"/>
    <s v="RIOBAMBA"/>
    <s v="PUNIN"/>
    <x v="1"/>
    <x v="0"/>
    <x v="1"/>
  </r>
  <r>
    <n v="1001713"/>
    <s v="MATRIZ"/>
    <s v="SIERRA PILICITA MARIA CRISTINA"/>
    <n v="1720940301"/>
    <n v="231001813"/>
    <s v="A"/>
    <m/>
    <n v="190"/>
    <s v="0.00"/>
    <s v="0.00"/>
    <s v="0.00"/>
    <s v="0.00"/>
    <s v="0.00"/>
    <s v="0.00"/>
    <x v="524"/>
    <x v="5"/>
    <x v="1"/>
    <s v="QUITO"/>
    <s v="COTOCOLLAO"/>
    <x v="0"/>
    <x v="0"/>
    <x v="0"/>
  </r>
  <r>
    <n v="1001714"/>
    <s v="MATRIZ"/>
    <s v="SAGÑAY QUISHPE ROSENDO ."/>
    <n v="1704745791"/>
    <n v="231001814"/>
    <s v="A"/>
    <m/>
    <n v="50"/>
    <s v="0.00"/>
    <s v="0.00"/>
    <s v="0.00"/>
    <s v="0.00"/>
    <s v="0.00"/>
    <s v="0.00"/>
    <x v="2"/>
    <x v="1"/>
    <x v="0"/>
    <s v="COLTA"/>
    <s v="COLUMBE"/>
    <x v="1"/>
    <x v="0"/>
    <x v="1"/>
  </r>
  <r>
    <n v="1001715"/>
    <s v="MATRIZ"/>
    <s v="PAEZ JIMENEZ ALFREDO MARCELO"/>
    <n v="1706262910"/>
    <n v="231001815"/>
    <s v="A"/>
    <m/>
    <n v="30"/>
    <s v="0.00"/>
    <s v="0.00"/>
    <s v="0.00"/>
    <s v="0.00"/>
    <s v="0.00"/>
    <s v="0.00"/>
    <x v="276"/>
    <x v="0"/>
    <x v="1"/>
    <s v="QUITO"/>
    <s v="COTOCOLLAO"/>
    <x v="0"/>
    <x v="1"/>
    <x v="0"/>
  </r>
  <r>
    <n v="1001716"/>
    <s v="MATRIZ"/>
    <s v="TOCTE TOAPANTA ANDERSON ISAIAS"/>
    <n v="504745787"/>
    <n v="231001816"/>
    <s v="A"/>
    <m/>
    <n v="30"/>
    <s v="0.00"/>
    <s v="0.00"/>
    <s v="0.00"/>
    <s v="0.00"/>
    <s v="0.00"/>
    <s v="0.00"/>
    <x v="276"/>
    <x v="0"/>
    <x v="1"/>
    <s v="QUITO"/>
    <s v="PONCEANO"/>
    <x v="0"/>
    <x v="1"/>
    <x v="1"/>
  </r>
  <r>
    <n v="1001717"/>
    <s v="MATRIZ"/>
    <s v="CUJILEMA ESTRELLA RENE JAVIER"/>
    <n v="604305037"/>
    <n v="231001817"/>
    <s v="A"/>
    <m/>
    <n v="35"/>
    <s v="0.00"/>
    <s v="0.00"/>
    <s v="0.00"/>
    <s v="0.00"/>
    <s v="0.00"/>
    <s v="0.00"/>
    <x v="314"/>
    <x v="0"/>
    <x v="0"/>
    <s v="RIOBAMBA"/>
    <s v="LIZARZABURU"/>
    <x v="0"/>
    <x v="1"/>
    <x v="1"/>
  </r>
  <r>
    <n v="1001718"/>
    <s v="MATRIZ"/>
    <s v="PADILLA YUMICEBA JOSEFA ."/>
    <n v="601513849"/>
    <n v="231001818"/>
    <s v="A"/>
    <m/>
    <n v="15"/>
    <s v="0.00"/>
    <s v="0.00"/>
    <s v="0.00"/>
    <s v="0.00"/>
    <s v="0.00"/>
    <s v="0.00"/>
    <x v="64"/>
    <x v="3"/>
    <x v="1"/>
    <s v="QUITO"/>
    <s v="COTOCOLLAO"/>
    <x v="0"/>
    <x v="1"/>
    <x v="0"/>
  </r>
  <r>
    <n v="1001721"/>
    <s v="MATRIZ"/>
    <s v="PACA TAYUPANDA JHON HENRY"/>
    <n v="1726894676"/>
    <n v="231001821"/>
    <s v="A"/>
    <m/>
    <n v="30"/>
    <s v="0.00"/>
    <s v="0.00"/>
    <s v="0.00"/>
    <s v="0.00"/>
    <s v="0.00"/>
    <s v="0.00"/>
    <x v="276"/>
    <x v="0"/>
    <x v="0"/>
    <s v="RIOBAMBA"/>
    <s v="CALPI"/>
    <x v="1"/>
    <x v="1"/>
    <x v="1"/>
  </r>
  <r>
    <n v="1001722"/>
    <s v="MATRIZ"/>
    <s v="GUAMANGALLO BOLAGAY BLANCA FRANCISCA DEL ROCIO"/>
    <n v="1707962849"/>
    <n v="231001823"/>
    <s v="A"/>
    <m/>
    <n v="30"/>
    <s v="0.00"/>
    <s v="0.00"/>
    <s v="0.00"/>
    <s v="0.00"/>
    <s v="0.00"/>
    <s v="0.00"/>
    <x v="276"/>
    <x v="0"/>
    <x v="1"/>
    <s v="QUITO"/>
    <s v="SAN BARTOLO"/>
    <x v="0"/>
    <x v="1"/>
    <x v="0"/>
  </r>
  <r>
    <n v="1001723"/>
    <s v="MATRIZ"/>
    <s v="SIGUENCIA DELGADO CARLOS ALFREDO"/>
    <n v="1750048454"/>
    <n v="231001824"/>
    <s v="A"/>
    <m/>
    <n v="30"/>
    <s v="0.00"/>
    <s v="0.00"/>
    <s v="0.00"/>
    <s v="0.00"/>
    <s v="0.00"/>
    <s v="0.00"/>
    <x v="276"/>
    <x v="5"/>
    <x v="1"/>
    <s v="QUITO"/>
    <s v="CONDADO"/>
    <x v="0"/>
    <x v="1"/>
    <x v="1"/>
  </r>
  <r>
    <n v="1001724"/>
    <s v="MATRIZ"/>
    <s v="GUISHCA CHUSIN SONIA MERCEDES"/>
    <n v="503676272"/>
    <n v="231001825"/>
    <s v="A"/>
    <m/>
    <n v="70"/>
    <s v="0.00"/>
    <s v="0.00"/>
    <s v="0.00"/>
    <s v="0.00"/>
    <s v="0.00"/>
    <s v="0.00"/>
    <x v="287"/>
    <x v="3"/>
    <x v="11"/>
    <s v="LA MANA"/>
    <s v="PUCAYACU"/>
    <x v="1"/>
    <x v="1"/>
    <x v="0"/>
  </r>
  <r>
    <n v="1001725"/>
    <s v="MATRIZ"/>
    <s v="TARCO CORO NEYRA ."/>
    <n v="1712706785"/>
    <n v="231001826"/>
    <s v="A"/>
    <m/>
    <n v="30"/>
    <s v="0.00"/>
    <s v="0.00"/>
    <s v="0.00"/>
    <s v="0.00"/>
    <s v="0.00"/>
    <s v="0.00"/>
    <x v="276"/>
    <x v="1"/>
    <x v="1"/>
    <s v="QUITO"/>
    <s v="SAN ROQUE"/>
    <x v="1"/>
    <x v="1"/>
    <x v="0"/>
  </r>
  <r>
    <n v="1001726"/>
    <s v="MATRIZ"/>
    <s v="BRAVO SIMBAÑA MARIA EUSTOLIA"/>
    <n v="1703461457"/>
    <n v="231001827"/>
    <s v="A"/>
    <m/>
    <n v="190"/>
    <s v="0.00"/>
    <s v="0.00"/>
    <s v="0.00"/>
    <s v="0.00"/>
    <s v="0.00"/>
    <s v="0.00"/>
    <x v="524"/>
    <x v="1"/>
    <x v="1"/>
    <s v="QUITO"/>
    <s v="PINTAG"/>
    <x v="1"/>
    <x v="1"/>
    <x v="0"/>
  </r>
  <r>
    <n v="1001727"/>
    <s v="MATRIZ"/>
    <s v="QUINZO NOBOA ANGEL DAVID"/>
    <n v="602554024"/>
    <n v="231001828"/>
    <s v="A"/>
    <m/>
    <n v="90"/>
    <s v="0.00"/>
    <s v="0.00"/>
    <s v="0.00"/>
    <s v="0.00"/>
    <s v="0.00"/>
    <s v="0.00"/>
    <x v="546"/>
    <x v="0"/>
    <x v="0"/>
    <s v="GUANO"/>
    <s v="SAN ANDRES"/>
    <x v="1"/>
    <x v="1"/>
    <x v="1"/>
  </r>
  <r>
    <n v="1001728"/>
    <s v="MATRIZ"/>
    <s v="CHILUISA PALLO FANNY BELEN"/>
    <n v="604112193"/>
    <n v="231001829"/>
    <s v="A"/>
    <m/>
    <n v="65"/>
    <s v="0.00"/>
    <s v="0.00"/>
    <s v="0.00"/>
    <s v="0.00"/>
    <s v="0.00"/>
    <s v="0.00"/>
    <x v="177"/>
    <x v="0"/>
    <x v="3"/>
    <s v="BAÑOS DE AGUA SANTA"/>
    <s v="BAÑOS DE AGUA SANTA"/>
    <x v="0"/>
    <x v="1"/>
    <x v="0"/>
  </r>
  <r>
    <n v="1001729"/>
    <s v="MATRIZ"/>
    <s v="FUERTE GONZALEZ MARIA VIRGINIA"/>
    <n v="923396576"/>
    <n v="231001831"/>
    <s v="A"/>
    <m/>
    <n v="235"/>
    <s v="0.00"/>
    <s v="0.00"/>
    <s v="0.00"/>
    <s v="0.00"/>
    <s v="0.00"/>
    <s v="0.00"/>
    <x v="472"/>
    <x v="0"/>
    <x v="22"/>
    <s v="SANTA ELENA"/>
    <s v="COLONCHE"/>
    <x v="1"/>
    <x v="1"/>
    <x v="0"/>
  </r>
  <r>
    <n v="1001730"/>
    <s v="MATRIZ"/>
    <s v="JACHO FARINANGO KEVIN PATRICIO"/>
    <n v="1752704344"/>
    <n v="231001830"/>
    <s v="A"/>
    <m/>
    <n v="170"/>
    <s v="0.00"/>
    <s v="0.00"/>
    <s v="0.00"/>
    <s v="0.00"/>
    <s v="0.00"/>
    <s v="0.00"/>
    <x v="511"/>
    <x v="0"/>
    <x v="1"/>
    <s v="QUITO"/>
    <s v="YARUQUI"/>
    <x v="1"/>
    <x v="1"/>
    <x v="1"/>
  </r>
  <r>
    <n v="1001731"/>
    <s v="MATRIZ"/>
    <s v="COOPERATIVA DE AHORRO Y CREDITO CREDI FACIL LTDA "/>
    <n v="1891724787001"/>
    <n v="231001832"/>
    <s v="A"/>
    <m/>
    <s v="5,000,00"/>
    <s v="0.00"/>
    <s v="0.00"/>
    <s v="0.00"/>
    <s v="0.00"/>
    <s v="0.00"/>
    <s v="0.00"/>
    <x v="428"/>
    <x v="3"/>
    <x v="3"/>
    <s v="AMBATO"/>
    <s v="MATRIZ"/>
    <x v="0"/>
    <x v="1"/>
    <x v="0"/>
  </r>
  <r>
    <n v="1001733"/>
    <s v="MATRIZ"/>
    <s v="LEMACHE CACUANGO SEGUNDO FREDDY"/>
    <n v="1720317781"/>
    <n v="231001834"/>
    <s v="A"/>
    <m/>
    <n v="70"/>
    <s v="0.00"/>
    <s v="0.00"/>
    <s v="0.00"/>
    <s v="0.00"/>
    <s v="0.00"/>
    <s v="0.00"/>
    <x v="287"/>
    <x v="1"/>
    <x v="0"/>
    <s v="RIOBAMBA"/>
    <s v="CACHA (CAB EN MACHANGARA)"/>
    <x v="1"/>
    <x v="1"/>
    <x v="1"/>
  </r>
  <r>
    <n v="1001734"/>
    <s v="MATRIZ"/>
    <s v="TOIRAC LEGRA ONEIDA ."/>
    <n v="1759029620"/>
    <n v="231001835"/>
    <s v="A"/>
    <m/>
    <n v="447"/>
    <s v="0.00"/>
    <s v="0.00"/>
    <s v="0.00"/>
    <s v="0.00"/>
    <s v="0.00"/>
    <s v="0.00"/>
    <x v="590"/>
    <x v="2"/>
    <x v="1"/>
    <s v="QUITO"/>
    <s v="COTOCOLLAO"/>
    <x v="0"/>
    <x v="1"/>
    <x v="0"/>
  </r>
  <r>
    <n v="1001735"/>
    <s v="MATRIZ"/>
    <s v="CRIOLLO CRIOLLO JUAN "/>
    <n v="600832950"/>
    <n v="231001837"/>
    <s v="A"/>
    <m/>
    <n v="7"/>
    <s v="0.00"/>
    <s v="0.00"/>
    <s v="0.00"/>
    <s v="0.00"/>
    <s v="0.00"/>
    <s v="0.00"/>
    <x v="267"/>
    <x v="3"/>
    <x v="0"/>
    <s v="RIOBAMBA"/>
    <s v="YARUQUIES"/>
    <x v="0"/>
    <x v="0"/>
    <x v="1"/>
  </r>
  <r>
    <n v="1001736"/>
    <s v="MATRIZ"/>
    <s v="CHOCA DUTAN JAVIER RODRIGO"/>
    <n v="604870949"/>
    <n v="231001838"/>
    <s v="A"/>
    <m/>
    <n v="145"/>
    <s v="0.00"/>
    <s v="0.00"/>
    <s v="0.00"/>
    <s v="0.00"/>
    <s v="0.00"/>
    <s v="0.00"/>
    <x v="207"/>
    <x v="0"/>
    <x v="0"/>
    <s v="PALLATANGA"/>
    <s v="PALLATANGA"/>
    <x v="0"/>
    <x v="1"/>
    <x v="1"/>
  </r>
  <r>
    <n v="1001737"/>
    <s v="MATRIZ"/>
    <s v="ROLDAN ROLDAN JOSE MANUEL"/>
    <n v="603287129"/>
    <n v="231001839"/>
    <s v="A"/>
    <m/>
    <n v="90"/>
    <s v="0.00"/>
    <s v="0.00"/>
    <s v="0.00"/>
    <s v="0.00"/>
    <s v="0.00"/>
    <s v="0.00"/>
    <x v="546"/>
    <x v="1"/>
    <x v="1"/>
    <s v="QUITO"/>
    <s v="CONDADO"/>
    <x v="0"/>
    <x v="1"/>
    <x v="1"/>
  </r>
  <r>
    <n v="1001738"/>
    <s v="MATRIZ"/>
    <s v="GUAPI PILCO MARIA ."/>
    <n v="602987570"/>
    <n v="231001840"/>
    <s v="A"/>
    <m/>
    <n v="250"/>
    <s v="0.00"/>
    <s v="0.00"/>
    <s v="0.00"/>
    <s v="0.00"/>
    <s v="0.00"/>
    <s v="0.00"/>
    <x v="118"/>
    <x v="1"/>
    <x v="0"/>
    <s v="RIOBAMBA"/>
    <s v="LIZARZABURU"/>
    <x v="0"/>
    <x v="0"/>
    <x v="0"/>
  </r>
  <r>
    <n v="1001739"/>
    <s v="MATRIZ"/>
    <s v="COOPERATIVA DE AHORRO Y CREDITO 1 DE JULIO"/>
    <n v="1891706347001"/>
    <n v="231001841"/>
    <s v="A"/>
    <m/>
    <s v="8,000,00"/>
    <s v="0.00"/>
    <s v="0.00"/>
    <s v="0.00"/>
    <s v="0.00"/>
    <s v="0.00"/>
    <s v="0.00"/>
    <x v="591"/>
    <x v="3"/>
    <x v="3"/>
    <s v="AMBATO"/>
    <s v="SANTA ROSA"/>
    <x v="0"/>
    <x v="1"/>
    <x v="1"/>
  </r>
  <r>
    <n v="1001740"/>
    <s v="MATRIZ"/>
    <s v="CUASQUER QUELAL CRUZ ELENA "/>
    <n v="1001630217"/>
    <n v="231001842"/>
    <s v="A"/>
    <m/>
    <n v="30"/>
    <s v="0.00"/>
    <s v="0.00"/>
    <s v="0.00"/>
    <s v="0.00"/>
    <s v="0.00"/>
    <s v="0.00"/>
    <x v="276"/>
    <x v="3"/>
    <x v="4"/>
    <s v="ESPEJO"/>
    <s v="EL ANGEL"/>
    <x v="0"/>
    <x v="1"/>
    <x v="0"/>
  </r>
  <r>
    <n v="1001741"/>
    <s v="MATRIZ"/>
    <s v="YUMICEBA ESTRELLA KELLY MARIBID"/>
    <n v="1727454132"/>
    <n v="231001844"/>
    <s v="A"/>
    <m/>
    <n v="5"/>
    <s v="0.00"/>
    <s v="0.00"/>
    <s v="0.00"/>
    <s v="0.00"/>
    <s v="0.00"/>
    <s v="0.00"/>
    <x v="135"/>
    <x v="0"/>
    <x v="1"/>
    <s v="QUITO"/>
    <s v="LA MAGDALENA"/>
    <x v="0"/>
    <x v="1"/>
    <x v="0"/>
  </r>
  <r>
    <n v="1001742"/>
    <s v="MATRIZ"/>
    <s v="CARRERA GUAMAN SONIA DEL PILAR "/>
    <n v="1706538483"/>
    <n v="231001845"/>
    <s v="A"/>
    <m/>
    <n v="30"/>
    <s v="0.00"/>
    <s v="0.00"/>
    <s v="0.00"/>
    <s v="0.00"/>
    <s v="0.00"/>
    <s v="0.00"/>
    <x v="276"/>
    <x v="2"/>
    <x v="1"/>
    <s v="QUITO"/>
    <s v="LLANO CHICO"/>
    <x v="1"/>
    <x v="1"/>
    <x v="0"/>
  </r>
  <r>
    <n v="1001744"/>
    <s v="MATRIZ"/>
    <s v="CUASQUER QUELAL AURA ELINA "/>
    <n v="1716347230"/>
    <n v="231001847"/>
    <s v="A"/>
    <m/>
    <n v="50"/>
    <s v="0.00"/>
    <s v="0.00"/>
    <s v="0.00"/>
    <s v="0.00"/>
    <s v="0.00"/>
    <s v="0.00"/>
    <x v="2"/>
    <x v="0"/>
    <x v="4"/>
    <s v="ESPEJO"/>
    <s v="EL ANGEL"/>
    <x v="0"/>
    <x v="1"/>
    <x v="0"/>
  </r>
  <r>
    <n v="1001745"/>
    <s v="MATRIZ"/>
    <s v="DONOSO OSCURIO DANIELA MICAELA"/>
    <n v="1721121059"/>
    <n v="231001848"/>
    <s v="A"/>
    <m/>
    <n v="27.5"/>
    <s v="0.00"/>
    <s v="0.00"/>
    <s v="0.00"/>
    <s v="0.00"/>
    <s v="0.00"/>
    <s v="0.00"/>
    <x v="419"/>
    <x v="3"/>
    <x v="1"/>
    <s v="QUITO"/>
    <s v="SAN SEBASTIAN"/>
    <x v="0"/>
    <x v="1"/>
    <x v="0"/>
  </r>
  <r>
    <n v="1001746"/>
    <s v="MATRIZ"/>
    <s v="VINLASACA COPA KEVIN MATEO "/>
    <n v="1726857228"/>
    <n v="231001849"/>
    <s v="A"/>
    <m/>
    <n v="157.5"/>
    <s v="0.00"/>
    <s v="0.00"/>
    <s v="0.00"/>
    <s v="0.00"/>
    <s v="0.00"/>
    <s v="0.00"/>
    <x v="592"/>
    <x v="3"/>
    <x v="1"/>
    <s v="QUITO"/>
    <s v="CENTRO HISTORICO"/>
    <x v="0"/>
    <x v="1"/>
    <x v="1"/>
  </r>
  <r>
    <n v="1001747"/>
    <s v="MATRIZ"/>
    <s v="AYALA JACHO ELSA VERONICA "/>
    <n v="1728404003"/>
    <n v="231001850"/>
    <s v="A"/>
    <m/>
    <n v="340"/>
    <s v="0.00"/>
    <s v="0.00"/>
    <s v="0.00"/>
    <s v="0.00"/>
    <s v="0.00"/>
    <s v="0.00"/>
    <x v="270"/>
    <x v="1"/>
    <x v="11"/>
    <s v="SAQUISILI"/>
    <s v="SAQUISILI"/>
    <x v="0"/>
    <x v="1"/>
    <x v="0"/>
  </r>
  <r>
    <n v="1001748"/>
    <s v="MATRIZ"/>
    <s v="ROMERO MATUTE ERICK BENJAMIN"/>
    <n v="1752439370"/>
    <n v="231001851"/>
    <s v="A"/>
    <m/>
    <n v="30"/>
    <s v="0.00"/>
    <s v="0.00"/>
    <s v="0.00"/>
    <s v="0.00"/>
    <s v="0.00"/>
    <s v="0.00"/>
    <x v="276"/>
    <x v="3"/>
    <x v="1"/>
    <s v="QUITO"/>
    <s v="COTOCOLLAO"/>
    <x v="0"/>
    <x v="1"/>
    <x v="1"/>
  </r>
  <r>
    <n v="1001750"/>
    <s v="MATRIZ"/>
    <s v="TACURI CABRERA ANA ELOISA"/>
    <n v="1709416083"/>
    <n v="231001854"/>
    <s v="A"/>
    <m/>
    <n v="6"/>
    <s v="0.00"/>
    <s v="0.00"/>
    <s v="0.00"/>
    <s v="0.00"/>
    <s v="0.00"/>
    <s v="0.00"/>
    <x v="159"/>
    <x v="1"/>
    <x v="12"/>
    <s v="GUALACEO"/>
    <s v="ZHIDMAD"/>
    <x v="1"/>
    <x v="0"/>
    <x v="0"/>
  </r>
  <r>
    <n v="1001751"/>
    <s v="MATRIZ"/>
    <s v="CUICHAN TACURI JHOSUE ARIEL"/>
    <n v="1750770503"/>
    <n v="231001855"/>
    <s v="A"/>
    <m/>
    <n v="6"/>
    <s v="0.00"/>
    <s v="0.00"/>
    <s v="0.00"/>
    <s v="0.00"/>
    <s v="0.00"/>
    <s v="0.00"/>
    <x v="159"/>
    <x v="5"/>
    <x v="1"/>
    <s v="QUITO"/>
    <s v="COTOCOLLAO"/>
    <x v="0"/>
    <x v="1"/>
    <x v="1"/>
  </r>
  <r>
    <n v="1001753"/>
    <s v="MATRIZ"/>
    <s v="ROJAS PALAQUIBAY GABRIELA CAROLINA "/>
    <n v="1721148086"/>
    <n v="231001858"/>
    <s v="A"/>
    <m/>
    <n v="25"/>
    <s v="0.00"/>
    <s v="0.00"/>
    <s v="0.00"/>
    <s v="0.00"/>
    <s v="0.00"/>
    <s v="0.00"/>
    <x v="333"/>
    <x v="0"/>
    <x v="1"/>
    <s v="QUITO"/>
    <s v="CENTRO HISTORICO"/>
    <x v="0"/>
    <x v="1"/>
    <x v="0"/>
  </r>
  <r>
    <n v="1001754"/>
    <s v="MATRIZ"/>
    <s v="QUEZADA GUANUCHI ALFREDO ALADINO"/>
    <n v="802769513"/>
    <n v="231001859"/>
    <s v="A"/>
    <m/>
    <n v="25"/>
    <s v="0.00"/>
    <s v="0.00"/>
    <s v="0.00"/>
    <s v="0.00"/>
    <s v="0.00"/>
    <s v="0.00"/>
    <x v="333"/>
    <x v="0"/>
    <x v="15"/>
    <s v="QUININDE"/>
    <s v="ROSA ZARATE (QUINDE)"/>
    <x v="0"/>
    <x v="1"/>
    <x v="1"/>
  </r>
  <r>
    <n v="1001756"/>
    <s v="MATRIZ"/>
    <s v="ANDRADE ERAZO MARIA ISABEL"/>
    <n v="1724284375"/>
    <n v="231001863"/>
    <s v="A"/>
    <m/>
    <n v="735"/>
    <s v="0.00"/>
    <s v="0.00"/>
    <s v="0.00"/>
    <s v="0.00"/>
    <s v="0.00"/>
    <s v="0.00"/>
    <x v="593"/>
    <x v="0"/>
    <x v="4"/>
    <s v="TULCAN"/>
    <s v="SANTA MARTHA DE CUBA"/>
    <x v="1"/>
    <x v="1"/>
    <x v="0"/>
  </r>
  <r>
    <n v="1001758"/>
    <s v="MATRIZ"/>
    <s v="QUISHPI TENELANDA PAULINA ASUNCION "/>
    <n v="603125659"/>
    <n v="231001864"/>
    <s v="A"/>
    <m/>
    <n v="14.5"/>
    <s v="0.00"/>
    <s v="0.00"/>
    <s v="0.00"/>
    <s v="0.00"/>
    <s v="0.00"/>
    <s v="0.00"/>
    <x v="362"/>
    <x v="0"/>
    <x v="0"/>
    <s v="RIOBAMBA"/>
    <s v="PUNIN"/>
    <x v="1"/>
    <x v="1"/>
    <x v="0"/>
  </r>
  <r>
    <n v="1001759"/>
    <s v="MATRIZ"/>
    <s v="ALBARRASIN CHICAIZA DANIELA INES"/>
    <n v="1726358045"/>
    <n v="231001865"/>
    <s v="A"/>
    <m/>
    <n v="5"/>
    <s v="0.00"/>
    <s v="0.00"/>
    <s v="0.00"/>
    <s v="0.00"/>
    <s v="0.00"/>
    <s v="0.00"/>
    <x v="135"/>
    <x v="0"/>
    <x v="1"/>
    <s v="QUITO"/>
    <s v="COTOCOLLAO"/>
    <x v="0"/>
    <x v="1"/>
    <x v="0"/>
  </r>
  <r>
    <n v="1001760"/>
    <s v="MATRIZ"/>
    <s v="MOROCHO REA JOSELIN MARIBEL"/>
    <n v="1751064591"/>
    <n v="231001866"/>
    <s v="A"/>
    <m/>
    <n v="160"/>
    <s v="0.00"/>
    <s v="0.00"/>
    <s v="0.00"/>
    <s v="0.00"/>
    <s v="0.00"/>
    <s v="0.00"/>
    <x v="349"/>
    <x v="2"/>
    <x v="0"/>
    <s v="RIOBAMBA"/>
    <s v="VELOZ"/>
    <x v="0"/>
    <x v="1"/>
    <x v="0"/>
  </r>
  <r>
    <n v="1001761"/>
    <s v="MATRIZ"/>
    <s v="YUMISACA GUEVARA DANNY DANIEL"/>
    <n v="603743113"/>
    <n v="231001867"/>
    <s v="A"/>
    <m/>
    <n v="185"/>
    <s v="0.00"/>
    <s v="0.00"/>
    <s v="0.00"/>
    <s v="0.00"/>
    <s v="0.00"/>
    <s v="0.00"/>
    <x v="567"/>
    <x v="0"/>
    <x v="0"/>
    <s v="RIOBAMBA"/>
    <s v="VELOZ"/>
    <x v="0"/>
    <x v="1"/>
    <x v="0"/>
  </r>
  <r>
    <n v="1001762"/>
    <s v="MATRIZ"/>
    <s v="GUAYANAY BERMUDEZ CRISTIAN GONZALO"/>
    <n v="1721252268"/>
    <n v="231001868"/>
    <s v="A"/>
    <m/>
    <n v="49"/>
    <s v="0.00"/>
    <s v="0.00"/>
    <s v="0.00"/>
    <s v="0.00"/>
    <s v="0.00"/>
    <s v="0.00"/>
    <x v="114"/>
    <x v="0"/>
    <x v="1"/>
    <s v="QUITO"/>
    <s v="COTOCOLLAO"/>
    <x v="0"/>
    <x v="1"/>
    <x v="0"/>
  </r>
  <r>
    <n v="1001763"/>
    <s v="MATRIZ"/>
    <s v="AVALOS YANCHALIQUIN VICTOR ANIBAL"/>
    <n v="502619968"/>
    <n v="231001869"/>
    <s v="A"/>
    <m/>
    <n v="15"/>
    <s v="0.00"/>
    <s v="0.00"/>
    <s v="0.00"/>
    <s v="0.00"/>
    <s v="0.00"/>
    <s v="0.00"/>
    <x v="64"/>
    <x v="0"/>
    <x v="11"/>
    <s v="PANGUA"/>
    <s v="EL CORAZON"/>
    <x v="0"/>
    <x v="1"/>
    <x v="1"/>
  </r>
  <r>
    <n v="1001764"/>
    <s v="MATRIZ"/>
    <s v="CHAVISNAN TANDAYAMO WILMER ANTONIO"/>
    <n v="1723420426"/>
    <n v="231001870"/>
    <s v="A"/>
    <m/>
    <n v="150"/>
    <s v="0.00"/>
    <s v="0.00"/>
    <s v="0.00"/>
    <s v="0.00"/>
    <s v="0.00"/>
    <s v="0.00"/>
    <x v="561"/>
    <x v="0"/>
    <x v="1"/>
    <s v="QUITO"/>
    <s v="CENTRO HISTORICO"/>
    <x v="0"/>
    <x v="1"/>
    <x v="1"/>
  </r>
  <r>
    <n v="1001765"/>
    <s v="MATRIZ"/>
    <s v="VALDEZ PAUCAR LUIS ALFREDO"/>
    <n v="1720429677"/>
    <n v="231001871"/>
    <s v="A"/>
    <m/>
    <n v="5"/>
    <s v="0.00"/>
    <s v="0.00"/>
    <s v="0.00"/>
    <s v="0.00"/>
    <s v="0.00"/>
    <s v="0.00"/>
    <x v="135"/>
    <x v="1"/>
    <x v="1"/>
    <s v="QUITO"/>
    <s v="MARISCAL SUCRE"/>
    <x v="1"/>
    <x v="1"/>
    <x v="1"/>
  </r>
  <r>
    <n v="1001766"/>
    <s v="MATRIZ"/>
    <s v="TORRES CARVAJAL NATALI ROCIO"/>
    <n v="1721094058"/>
    <n v="231001872"/>
    <s v="A"/>
    <m/>
    <n v="193"/>
    <s v="0.00"/>
    <s v="0.00"/>
    <s v="0.00"/>
    <s v="0.00"/>
    <s v="0.00"/>
    <s v="0.00"/>
    <x v="594"/>
    <x v="0"/>
    <x v="1"/>
    <s v="QUITO"/>
    <s v="COTOCOLLAO"/>
    <x v="0"/>
    <x v="1"/>
    <x v="0"/>
  </r>
  <r>
    <n v="1001767"/>
    <s v="MATRIZ"/>
    <s v="TOAPANTA PATAJALO GENESIS VALERIA"/>
    <n v="1751938851"/>
    <n v="231001873"/>
    <s v="A"/>
    <m/>
    <n v="2"/>
    <s v="0.00"/>
    <s v="0.00"/>
    <s v="0.00"/>
    <s v="0.00"/>
    <s v="0.00"/>
    <s v="0.00"/>
    <x v="145"/>
    <x v="1"/>
    <x v="1"/>
    <s v="QUITO"/>
    <s v="CENTRO HISTORICO"/>
    <x v="0"/>
    <x v="1"/>
    <x v="0"/>
  </r>
  <r>
    <n v="1001768"/>
    <s v="MATRIZ"/>
    <s v="TOAPANTA PATAJALO JEANNETH CAROLINA"/>
    <n v="1723722862"/>
    <n v="231001874"/>
    <s v="A"/>
    <m/>
    <n v="3"/>
    <s v="0.00"/>
    <s v="0.00"/>
    <s v="0.00"/>
    <s v="0.00"/>
    <s v="0.00"/>
    <s v="0.00"/>
    <x v="191"/>
    <x v="1"/>
    <x v="1"/>
    <s v="QUITO"/>
    <s v="CENTRO HISTORICO"/>
    <x v="0"/>
    <x v="1"/>
    <x v="0"/>
  </r>
  <r>
    <n v="1001769"/>
    <s v="MATRIZ"/>
    <s v="CEPEDA GUACHO JHONNY SAUL"/>
    <n v="605638063"/>
    <n v="231001881"/>
    <s v="A"/>
    <m/>
    <n v="715"/>
    <s v="0.00"/>
    <s v="0.00"/>
    <s v="0.00"/>
    <s v="0.00"/>
    <s v="0.00"/>
    <s v="0.00"/>
    <x v="595"/>
    <x v="1"/>
    <x v="0"/>
    <s v="COLTA"/>
    <s v="SICALPA"/>
    <x v="0"/>
    <x v="0"/>
    <x v="1"/>
  </r>
  <r>
    <n v="1001770"/>
    <s v="MATRIZ"/>
    <s v="PINCAY BAJAÑA JESSICA JOHANA"/>
    <n v="916082803"/>
    <n v="231001877"/>
    <s v="A"/>
    <m/>
    <n v="30"/>
    <s v="0.00"/>
    <s v="0.00"/>
    <s v="0.00"/>
    <s v="0.00"/>
    <s v="0.00"/>
    <s v="0.00"/>
    <x v="276"/>
    <x v="1"/>
    <x v="5"/>
    <s v="SALITRE"/>
    <s v="BOCANA"/>
    <x v="0"/>
    <x v="1"/>
    <x v="0"/>
  </r>
  <r>
    <n v="1001771"/>
    <s v="MATRIZ"/>
    <s v="JANETA ASHQUI JOSE MANUEL"/>
    <n v="602328650"/>
    <n v="231001878"/>
    <s v="A"/>
    <m/>
    <n v="205"/>
    <s v="0.00"/>
    <s v="0.00"/>
    <s v="0.00"/>
    <s v="0.00"/>
    <s v="0.00"/>
    <s v="0.00"/>
    <x v="306"/>
    <x v="1"/>
    <x v="0"/>
    <s v="RIOBAMBA"/>
    <s v="CACHA (CAB EN MACHANGARA)"/>
    <x v="1"/>
    <x v="0"/>
    <x v="1"/>
  </r>
  <r>
    <n v="1001772"/>
    <s v="MATRIZ"/>
    <s v="LINCANGO UYANA LUIS MARCO"/>
    <n v="1710252204"/>
    <n v="231001879"/>
    <s v="A"/>
    <m/>
    <n v="110"/>
    <s v="0.00"/>
    <s v="0.00"/>
    <s v="0.00"/>
    <s v="0.00"/>
    <s v="0.00"/>
    <s v="0.00"/>
    <x v="527"/>
    <x v="1"/>
    <x v="1"/>
    <s v="QUITO"/>
    <s v="LLANO CHICO"/>
    <x v="1"/>
    <x v="1"/>
    <x v="1"/>
  </r>
  <r>
    <n v="1001773"/>
    <s v="MATRIZ"/>
    <s v="BUÑAY NIAMA MANUEL ."/>
    <n v="602371460"/>
    <n v="231001880"/>
    <s v="A"/>
    <m/>
    <n v="150"/>
    <s v="0.00"/>
    <s v="0.00"/>
    <s v="0.00"/>
    <s v="0.00"/>
    <s v="0.00"/>
    <s v="0.00"/>
    <x v="561"/>
    <x v="1"/>
    <x v="0"/>
    <s v="RIOBAMBA"/>
    <s v="CACHA (CAB EN MACHANGARA)"/>
    <x v="1"/>
    <x v="0"/>
    <x v="1"/>
  </r>
  <r>
    <n v="1001774"/>
    <s v="MATRIZ"/>
    <s v="DUCHICELA SACA JUDITH MARIELA"/>
    <n v="1717737306"/>
    <n v="231001882"/>
    <s v="A"/>
    <m/>
    <n v="180"/>
    <s v="0.00"/>
    <s v="0.00"/>
    <s v="0.00"/>
    <s v="0.00"/>
    <s v="0.00"/>
    <s v="0.00"/>
    <x v="204"/>
    <x v="0"/>
    <x v="17"/>
    <s v="PORTOVELO"/>
    <s v="SALATI"/>
    <x v="1"/>
    <x v="1"/>
    <x v="0"/>
  </r>
  <r>
    <n v="1001776"/>
    <s v="MATRIZ"/>
    <s v="CARVAJAL MUÑOZ MARTHA CECILIA"/>
    <n v="1714250626"/>
    <n v="231001883"/>
    <s v="A"/>
    <m/>
    <n v="330"/>
    <s v="0.00"/>
    <s v="0.00"/>
    <s v="0.00"/>
    <s v="0.00"/>
    <s v="0.00"/>
    <s v="0.00"/>
    <x v="596"/>
    <x v="0"/>
    <x v="1"/>
    <s v="QUITO"/>
    <s v="SAN ANTONIO"/>
    <x v="1"/>
    <x v="1"/>
    <x v="0"/>
  </r>
  <r>
    <n v="1001777"/>
    <s v="MATRIZ"/>
    <s v="PRUNA LOGACHO KATTYA ANABEL"/>
    <n v="1752233187"/>
    <n v="231001884"/>
    <s v="A"/>
    <m/>
    <n v="10"/>
    <s v="0.00"/>
    <s v="0.00"/>
    <s v="0.00"/>
    <s v="0.00"/>
    <s v="0.00"/>
    <s v="0.00"/>
    <x v="227"/>
    <x v="0"/>
    <x v="1"/>
    <s v="QUITO"/>
    <s v="COTOCOLLAO"/>
    <x v="0"/>
    <x v="1"/>
    <x v="0"/>
  </r>
  <r>
    <n v="1001778"/>
    <s v="MATRIZ"/>
    <s v="BENITEZ CORREA LUIS ALFREDO"/>
    <n v="1709209645"/>
    <n v="231001885"/>
    <s v="A"/>
    <m/>
    <n v="80"/>
    <s v="0.00"/>
    <s v="0.00"/>
    <s v="0.00"/>
    <s v="0.00"/>
    <s v="0.00"/>
    <s v="0.00"/>
    <x v="501"/>
    <x v="1"/>
    <x v="1"/>
    <s v="QUITO"/>
    <s v="COTOCOLLAO"/>
    <x v="0"/>
    <x v="1"/>
    <x v="1"/>
  </r>
  <r>
    <n v="1001779"/>
    <s v="MATRIZ"/>
    <s v="VALDES GUARACA LISBETH NOEMI"/>
    <n v="1728735380"/>
    <n v="231001886"/>
    <s v="A"/>
    <m/>
    <n v="305"/>
    <s v="0.00"/>
    <s v="0.00"/>
    <s v="0.00"/>
    <s v="0.00"/>
    <s v="0.00"/>
    <s v="0.00"/>
    <x v="597"/>
    <x v="0"/>
    <x v="1"/>
    <s v="QUITO"/>
    <s v="LA MAGDALENA"/>
    <x v="0"/>
    <x v="0"/>
    <x v="0"/>
  </r>
  <r>
    <n v="1001780"/>
    <s v="MATRIZ"/>
    <s v="SANCHEZ TUPIZA LUIS ALBERTO"/>
    <n v="1703788453"/>
    <n v="231001887"/>
    <s v="A"/>
    <m/>
    <n v="30"/>
    <s v="0.00"/>
    <s v="0.00"/>
    <s v="0.00"/>
    <s v="0.00"/>
    <s v="0.00"/>
    <s v="0.00"/>
    <x v="276"/>
    <x v="0"/>
    <x v="1"/>
    <s v="QUITO"/>
    <s v="COTOCOLLAO"/>
    <x v="0"/>
    <x v="1"/>
    <x v="1"/>
  </r>
  <r>
    <n v="1001781"/>
    <s v="MATRIZ"/>
    <s v="BALDERRAMO INTRIAGO IVONNY ESTELA"/>
    <n v="801691577"/>
    <n v="231001888"/>
    <s v="A"/>
    <m/>
    <n v="5"/>
    <s v="0.00"/>
    <s v="0.00"/>
    <s v="0.00"/>
    <s v="0.00"/>
    <s v="0.00"/>
    <s v="0.00"/>
    <x v="135"/>
    <x v="1"/>
    <x v="1"/>
    <s v="QUITO"/>
    <s v="PONCEANO"/>
    <x v="0"/>
    <x v="1"/>
    <x v="0"/>
  </r>
  <r>
    <n v="1001782"/>
    <s v="MATRIZ"/>
    <s v="AYALA JACHO LUIS ARMANDO"/>
    <n v="550083810"/>
    <n v="231001890"/>
    <s v="A"/>
    <m/>
    <n v="330"/>
    <s v="0.00"/>
    <s v="0.00"/>
    <s v="0.00"/>
    <s v="0.00"/>
    <s v="0.00"/>
    <s v="0.00"/>
    <x v="596"/>
    <x v="1"/>
    <x v="1"/>
    <s v="QUITO"/>
    <s v="CHILLOGALLO"/>
    <x v="0"/>
    <x v="1"/>
    <x v="1"/>
  </r>
  <r>
    <n v="1001783"/>
    <s v="MATRIZ"/>
    <s v="CONDOY CHICA XIMENA ALEJANDRA"/>
    <n v="1717761769"/>
    <n v="231001889"/>
    <s v="A"/>
    <m/>
    <n v="35"/>
    <s v="0.00"/>
    <s v="0.00"/>
    <s v="0.00"/>
    <s v="0.00"/>
    <s v="0.00"/>
    <s v="0.00"/>
    <x v="314"/>
    <x v="5"/>
    <x v="1"/>
    <s v="QUITO"/>
    <s v="IÑAQUITO"/>
    <x v="0"/>
    <x v="1"/>
    <x v="0"/>
  </r>
  <r>
    <n v="1001784"/>
    <s v="MATRIZ"/>
    <s v="OLMEDO ERAZO KEVIN SALOMON"/>
    <n v="940310923"/>
    <n v="231001891"/>
    <s v="A"/>
    <m/>
    <n v="172"/>
    <s v="0.00"/>
    <s v="0.00"/>
    <s v="0.00"/>
    <s v="0.00"/>
    <s v="0.00"/>
    <s v="0.00"/>
    <x v="598"/>
    <x v="1"/>
    <x v="0"/>
    <s v="PALLATANGA"/>
    <s v="PALLATANGA"/>
    <x v="0"/>
    <x v="0"/>
    <x v="1"/>
  </r>
  <r>
    <n v="1001785"/>
    <s v="MATRIZ"/>
    <s v="RIOFRIO ALCOSER MARTHA PIEDAD"/>
    <n v="602124018"/>
    <n v="231001892"/>
    <s v="A"/>
    <m/>
    <n v="102"/>
    <s v="0.00"/>
    <s v="0.00"/>
    <s v="0.00"/>
    <s v="0.00"/>
    <s v="0.00"/>
    <s v="0.00"/>
    <x v="599"/>
    <x v="0"/>
    <x v="0"/>
    <s v="RIOBAMBA"/>
    <s v="VELOZ"/>
    <x v="0"/>
    <x v="1"/>
    <x v="0"/>
  </r>
  <r>
    <n v="1001786"/>
    <s v="MATRIZ"/>
    <s v="VILEMA CAUJA SHIRLEY VALERIA "/>
    <n v="604418665"/>
    <n v="231001893"/>
    <s v="A"/>
    <m/>
    <n v="35"/>
    <s v="0.00"/>
    <s v="0.00"/>
    <s v="0.00"/>
    <s v="0.00"/>
    <s v="0.00"/>
    <s v="0.00"/>
    <x v="314"/>
    <x v="0"/>
    <x v="0"/>
    <s v="GUANO"/>
    <s v="LA MATRIZ"/>
    <x v="0"/>
    <x v="1"/>
    <x v="0"/>
  </r>
  <r>
    <n v="1001787"/>
    <s v="MATRIZ"/>
    <s v="AMAGUAYA VILLA MARIA GRIMANESA"/>
    <n v="602159410"/>
    <n v="231001894"/>
    <s v="A"/>
    <m/>
    <n v="15.75"/>
    <s v="0.00"/>
    <s v="0.00"/>
    <s v="0.00"/>
    <s v="0.00"/>
    <s v="0.00"/>
    <s v="0.00"/>
    <x v="600"/>
    <x v="1"/>
    <x v="0"/>
    <s v="GUANO"/>
    <s v="LA MATRIZ"/>
    <x v="0"/>
    <x v="0"/>
    <x v="0"/>
  </r>
  <r>
    <n v="1001788"/>
    <s v="MATRIZ"/>
    <s v="VARGAS NEGRETE MARIA HILDA"/>
    <n v="503164428"/>
    <n v="231001895"/>
    <s v="A"/>
    <m/>
    <n v="55"/>
    <s v="0.00"/>
    <s v="0.00"/>
    <s v="0.00"/>
    <s v="0.00"/>
    <s v="0.00"/>
    <s v="0.00"/>
    <x v="117"/>
    <x v="1"/>
    <x v="1"/>
    <s v="QUITO"/>
    <s v="COTOCOLLAO"/>
    <x v="0"/>
    <x v="0"/>
    <x v="0"/>
  </r>
  <r>
    <n v="1001789"/>
    <s v="MATRIZ"/>
    <s v="YANDUN GUZMAN MARIZA FABIOLA"/>
    <n v="401384698"/>
    <n v="231001896"/>
    <s v="A"/>
    <m/>
    <n v="100"/>
    <s v="0.00"/>
    <s v="0.00"/>
    <s v="0.00"/>
    <s v="0.00"/>
    <s v="0.00"/>
    <s v="0.00"/>
    <x v="92"/>
    <x v="0"/>
    <x v="4"/>
    <s v="TULCAN"/>
    <s v="TUFIÑO"/>
    <x v="1"/>
    <x v="1"/>
    <x v="0"/>
  </r>
  <r>
    <n v="1001790"/>
    <s v="MATRIZ"/>
    <s v="ORDOÑEZ MORILLO KARINA PAOLA"/>
    <n v="1716072234"/>
    <n v="231001897"/>
    <s v="A"/>
    <m/>
    <n v="42"/>
    <s v="0.00"/>
    <s v="0.00"/>
    <s v="0.00"/>
    <s v="0.00"/>
    <s v="0.00"/>
    <s v="0.00"/>
    <x v="163"/>
    <x v="5"/>
    <x v="1"/>
    <s v="QUITO"/>
    <s v="IÑAQUITO"/>
    <x v="0"/>
    <x v="1"/>
    <x v="0"/>
  </r>
  <r>
    <n v="1001791"/>
    <s v="MATRIZ"/>
    <s v="LEMACHE LOPEZ FREDY PATRICIO"/>
    <n v="602982514"/>
    <n v="231001898"/>
    <s v="A"/>
    <m/>
    <n v="72"/>
    <s v="0.00"/>
    <s v="0.00"/>
    <s v="0.00"/>
    <s v="0.00"/>
    <s v="0.00"/>
    <s v="0.00"/>
    <x v="315"/>
    <x v="0"/>
    <x v="0"/>
    <s v="RIOBAMBA"/>
    <s v="YARUQUIES"/>
    <x v="0"/>
    <x v="0"/>
    <x v="1"/>
  </r>
  <r>
    <n v="1001792"/>
    <s v="MATRIZ"/>
    <s v="SIGCHA SIGCHA NANCY ESTELA"/>
    <n v="1707221238"/>
    <n v="231001899"/>
    <s v="A"/>
    <m/>
    <n v="70"/>
    <s v="0.00"/>
    <s v="0.00"/>
    <s v="0.00"/>
    <s v="0.00"/>
    <s v="0.00"/>
    <s v="0.00"/>
    <x v="287"/>
    <x v="1"/>
    <x v="1"/>
    <s v="QUITO"/>
    <s v="COTOCOLLAO"/>
    <x v="0"/>
    <x v="1"/>
    <x v="0"/>
  </r>
  <r>
    <n v="1001793"/>
    <s v="MATRIZ"/>
    <s v="CONGO BORGA MARIA JOSE"/>
    <n v="1750547489"/>
    <n v="231001900"/>
    <s v="A"/>
    <m/>
    <n v="5"/>
    <s v="0.00"/>
    <s v="0.00"/>
    <s v="0.00"/>
    <s v="0.00"/>
    <s v="0.00"/>
    <s v="0.00"/>
    <x v="135"/>
    <x v="1"/>
    <x v="1"/>
    <s v="QUITO"/>
    <s v="COMITE DEL PUEBLO"/>
    <x v="0"/>
    <x v="1"/>
    <x v="0"/>
  </r>
  <r>
    <n v="1001794"/>
    <s v="MATRIZ"/>
    <s v="PASTUÑA PASTUÑA FANY CELIA"/>
    <n v="503653164"/>
    <n v="231001901"/>
    <s v="A"/>
    <m/>
    <n v="5"/>
    <s v="0.00"/>
    <s v="0.00"/>
    <s v="0.00"/>
    <s v="0.00"/>
    <s v="0.00"/>
    <s v="0.00"/>
    <x v="135"/>
    <x v="1"/>
    <x v="11"/>
    <s v="PUJILI"/>
    <s v="GUANGAJE"/>
    <x v="1"/>
    <x v="1"/>
    <x v="0"/>
  </r>
  <r>
    <n v="1001795"/>
    <s v="MATRIZ"/>
    <s v="QUILO QUILO SILVIA CAROLINA"/>
    <n v="1724348790"/>
    <n v="231001967"/>
    <s v="A"/>
    <m/>
    <n v="2"/>
    <s v="0.00"/>
    <s v="0.00"/>
    <s v="0.00"/>
    <s v="0.00"/>
    <s v="0.00"/>
    <s v="0.00"/>
    <x v="145"/>
    <x v="2"/>
    <x v="1"/>
    <s v="QUITO"/>
    <s v="LLANO CHICO"/>
    <x v="1"/>
    <x v="0"/>
    <x v="0"/>
  </r>
  <r>
    <n v="1001796"/>
    <s v="MATRIZ"/>
    <s v="PEÑAFIEL BENAVIDES ANA LUCIA"/>
    <n v="401057708"/>
    <n v="231001903"/>
    <s v="A"/>
    <m/>
    <n v="57.5"/>
    <s v="0.00"/>
    <s v="0.00"/>
    <s v="0.00"/>
    <s v="0.00"/>
    <s v="0.00"/>
    <s v="0.00"/>
    <x v="268"/>
    <x v="1"/>
    <x v="1"/>
    <s v="QUITO"/>
    <s v="COTOCOLLAO"/>
    <x v="0"/>
    <x v="1"/>
    <x v="0"/>
  </r>
  <r>
    <n v="1001797"/>
    <s v="MATRIZ"/>
    <s v="REINOSO PIÑA ZOILA GERARDINA"/>
    <n v="301107413"/>
    <n v="231001904"/>
    <s v="A"/>
    <m/>
    <n v="6"/>
    <s v="0.00"/>
    <s v="0.00"/>
    <s v="0.00"/>
    <s v="0.00"/>
    <s v="0.00"/>
    <s v="0.00"/>
    <x v="159"/>
    <x v="1"/>
    <x v="19"/>
    <s v="CAÑAR"/>
    <s v="GENERAL MORALES (SOCARTE)"/>
    <x v="1"/>
    <x v="1"/>
    <x v="0"/>
  </r>
  <r>
    <n v="1001798"/>
    <s v="MATRIZ"/>
    <s v="SANCHEZ RAMOS VICTOR RAMIRO"/>
    <n v="1706889761"/>
    <n v="231001905"/>
    <s v="A"/>
    <m/>
    <n v="40"/>
    <s v="0.00"/>
    <s v="0.00"/>
    <s v="0.00"/>
    <s v="0.00"/>
    <s v="0.00"/>
    <s v="0.00"/>
    <x v="85"/>
    <x v="0"/>
    <x v="1"/>
    <s v="QUITO"/>
    <s v="CENTRO HISTORICO"/>
    <x v="0"/>
    <x v="1"/>
    <x v="1"/>
  </r>
  <r>
    <n v="1001799"/>
    <s v="MATRIZ"/>
    <s v="CARRILLO NIAMA MARIA SUSANA"/>
    <n v="650050669"/>
    <n v="231001906"/>
    <s v="A"/>
    <m/>
    <n v="5"/>
    <s v="0.00"/>
    <s v="0.00"/>
    <s v="0.00"/>
    <s v="0.00"/>
    <s v="0.00"/>
    <s v="0.00"/>
    <x v="135"/>
    <x v="0"/>
    <x v="1"/>
    <s v="QUITO"/>
    <s v="KENNEDY"/>
    <x v="0"/>
    <x v="1"/>
    <x v="0"/>
  </r>
  <r>
    <n v="1001800"/>
    <s v="MATRIZ"/>
    <s v="GUTIERREZ VACA MILTON MARCELO"/>
    <n v="1724728744"/>
    <n v="231001907"/>
    <s v="A"/>
    <m/>
    <n v="50"/>
    <s v="0.00"/>
    <s v="0.00"/>
    <s v="0.00"/>
    <s v="0.00"/>
    <s v="0.00"/>
    <s v="0.00"/>
    <x v="2"/>
    <x v="0"/>
    <x v="1"/>
    <s v="QUITO"/>
    <s v="COTOCOLLAO"/>
    <x v="0"/>
    <x v="1"/>
    <x v="0"/>
  </r>
  <r>
    <n v="1001801"/>
    <s v="MATRIZ"/>
    <s v="PACA DUCHI EDY GEOVANNY"/>
    <n v="1722416847"/>
    <n v="231001909"/>
    <s v="A"/>
    <m/>
    <n v="55"/>
    <s v="0.00"/>
    <s v="0.00"/>
    <s v="0.00"/>
    <s v="0.00"/>
    <s v="0.00"/>
    <s v="0.00"/>
    <x v="117"/>
    <x v="1"/>
    <x v="1"/>
    <s v="QUITO"/>
    <s v="COTOCOLLAO"/>
    <x v="0"/>
    <x v="1"/>
    <x v="0"/>
  </r>
  <r>
    <n v="1001802"/>
    <s v="MATRIZ"/>
    <s v="MOROCHO CARRILLO SARA ESTHEFANIA"/>
    <n v="1725632069"/>
    <n v="231001910"/>
    <s v="A"/>
    <m/>
    <n v="30"/>
    <s v="0.00"/>
    <s v="0.00"/>
    <s v="0.00"/>
    <s v="0.00"/>
    <s v="0.00"/>
    <s v="0.00"/>
    <x v="276"/>
    <x v="0"/>
    <x v="0"/>
    <s v="RIOBAMBA"/>
    <s v="CACHA (CAB EN MACHANGARA)"/>
    <x v="1"/>
    <x v="0"/>
    <x v="0"/>
  </r>
  <r>
    <n v="1001803"/>
    <s v="MATRIZ"/>
    <s v="CHAVARREA PILCO SABRINA NATALI"/>
    <n v="603899915"/>
    <n v="231001911"/>
    <s v="A"/>
    <m/>
    <n v="62"/>
    <s v="0.00"/>
    <s v="0.00"/>
    <s v="0.00"/>
    <s v="0.00"/>
    <s v="0.00"/>
    <s v="0.00"/>
    <x v="560"/>
    <x v="2"/>
    <x v="0"/>
    <s v="GUANO"/>
    <s v="LA MATRIZ"/>
    <x v="0"/>
    <x v="1"/>
    <x v="0"/>
  </r>
  <r>
    <n v="1001804"/>
    <s v="MATRIZ"/>
    <s v="CEPEDA LEMA JONATHAN ISRAEL"/>
    <n v="606049385"/>
    <n v="231001912"/>
    <s v="A"/>
    <m/>
    <n v="282"/>
    <s v="0.00"/>
    <s v="0.00"/>
    <s v="0.00"/>
    <s v="0.00"/>
    <s v="0.00"/>
    <s v="0.00"/>
    <x v="601"/>
    <x v="0"/>
    <x v="0"/>
    <s v="RIOBAMBA"/>
    <s v="LIZARZABURU"/>
    <x v="0"/>
    <x v="0"/>
    <x v="0"/>
  </r>
  <r>
    <n v="1001805"/>
    <s v="MATRIZ"/>
    <s v="NARANJO TUCUNANGO MARCO VINICIO"/>
    <n v="603366204"/>
    <n v="231001913"/>
    <s v="A"/>
    <m/>
    <n v="222"/>
    <s v="0.00"/>
    <s v="0.00"/>
    <s v="0.00"/>
    <s v="0.00"/>
    <s v="0.00"/>
    <s v="0.00"/>
    <x v="547"/>
    <x v="2"/>
    <x v="0"/>
    <s v="RIOBAMBA"/>
    <s v="LIZARZABURU"/>
    <x v="0"/>
    <x v="1"/>
    <x v="1"/>
  </r>
  <r>
    <n v="1001806"/>
    <s v="MATRIZ"/>
    <s v="BAYAS CHIMBO MARIA CECILIA"/>
    <n v="201305422"/>
    <n v="231001914"/>
    <s v="A"/>
    <m/>
    <n v="340"/>
    <s v="0.00"/>
    <s v="0.00"/>
    <s v="0.00"/>
    <s v="0.00"/>
    <s v="0.00"/>
    <s v="0.00"/>
    <x v="270"/>
    <x v="1"/>
    <x v="1"/>
    <s v="QUITO"/>
    <s v="COTOCOLLAO"/>
    <x v="0"/>
    <x v="1"/>
    <x v="0"/>
  </r>
  <r>
    <n v="1001807"/>
    <s v="MATRIZ"/>
    <s v="SHIGLA COPA LUIS ALFREDO"/>
    <n v="1720340528"/>
    <n v="231001915"/>
    <s v="A"/>
    <m/>
    <n v="252"/>
    <s v="0.00"/>
    <s v="0.00"/>
    <s v="0.00"/>
    <s v="0.00"/>
    <s v="0.00"/>
    <s v="0.00"/>
    <x v="432"/>
    <x v="0"/>
    <x v="1"/>
    <s v="QUITO"/>
    <s v="CENTRO HISTORICO"/>
    <x v="0"/>
    <x v="1"/>
    <x v="1"/>
  </r>
  <r>
    <n v="1001808"/>
    <s v="MATRIZ"/>
    <s v="SHUGULI SIMBAÑA GABRIELA FERNANDA"/>
    <n v="1719295873"/>
    <n v="231001916"/>
    <s v="A"/>
    <m/>
    <n v="515"/>
    <s v="0.00"/>
    <s v="0.00"/>
    <s v="0.00"/>
    <s v="0.00"/>
    <s v="0.00"/>
    <s v="0.00"/>
    <x v="418"/>
    <x v="0"/>
    <x v="1"/>
    <s v="QUITO"/>
    <s v="COTOCOLLAO"/>
    <x v="0"/>
    <x v="1"/>
    <x v="0"/>
  </r>
  <r>
    <n v="1001809"/>
    <s v="MATRIZ"/>
    <s v="SIMBAÑA BAZAN MARIA MAGDALENA"/>
    <n v="1705167995"/>
    <n v="231001917"/>
    <s v="A"/>
    <m/>
    <n v="35"/>
    <s v="0.00"/>
    <s v="0.00"/>
    <s v="0.00"/>
    <s v="0.00"/>
    <s v="0.00"/>
    <s v="0.00"/>
    <x v="314"/>
    <x v="1"/>
    <x v="1"/>
    <s v="QUITO"/>
    <s v="LLANO CHICO"/>
    <x v="1"/>
    <x v="1"/>
    <x v="0"/>
  </r>
  <r>
    <n v="1001810"/>
    <s v="MATRIZ"/>
    <s v="XU , JIANKUN ."/>
    <n v="1001810"/>
    <n v="231001922"/>
    <s v="A"/>
    <m/>
    <n v="20"/>
    <s v="0.00"/>
    <s v="0.00"/>
    <s v="0.00"/>
    <s v="0.00"/>
    <s v="0.00"/>
    <s v="0.00"/>
    <x v="184"/>
    <x v="5"/>
    <x v="1"/>
    <s v="QUITO"/>
    <s v="IÑAQUITO"/>
    <x v="0"/>
    <x v="6"/>
    <x v="1"/>
  </r>
  <r>
    <n v="1001812"/>
    <s v="MATRIZ"/>
    <s v="NAVAS ESPINOZA GLADYS LUCIA"/>
    <n v="1704626058"/>
    <n v="231001919"/>
    <s v="A"/>
    <m/>
    <n v="30"/>
    <s v="0.00"/>
    <s v="0.00"/>
    <s v="0.00"/>
    <s v="0.00"/>
    <s v="0.00"/>
    <s v="0.00"/>
    <x v="276"/>
    <x v="1"/>
    <x v="10"/>
    <s v="IBARRA"/>
    <s v="LITA"/>
    <x v="1"/>
    <x v="1"/>
    <x v="0"/>
  </r>
  <r>
    <n v="1001813"/>
    <s v="MATRIZ"/>
    <s v="GUERRERO ORTIZ CESAR EDUARDO"/>
    <n v="1706883699"/>
    <n v="231001920"/>
    <s v="A"/>
    <m/>
    <n v="30.58"/>
    <s v="0.00"/>
    <s v="0.00"/>
    <s v="0.00"/>
    <s v="0.00"/>
    <s v="0.00"/>
    <s v="0.00"/>
    <x v="365"/>
    <x v="0"/>
    <x v="1"/>
    <s v="QUITO"/>
    <s v="SAN ANTONIO"/>
    <x v="1"/>
    <x v="1"/>
    <x v="1"/>
  </r>
  <r>
    <n v="1001814"/>
    <s v="MATRIZ"/>
    <s v="URQUIZO TIXI JUAN ISRAEL"/>
    <n v="1728471200"/>
    <n v="231001921"/>
    <s v="A"/>
    <m/>
    <n v="96"/>
    <s v="0.00"/>
    <s v="0.00"/>
    <s v="0.00"/>
    <s v="0.00"/>
    <s v="0.00"/>
    <s v="0.00"/>
    <x v="586"/>
    <x v="1"/>
    <x v="1"/>
    <s v="QUITO"/>
    <s v="LLANO CHICO"/>
    <x v="1"/>
    <x v="1"/>
    <x v="1"/>
  </r>
  <r>
    <n v="1001815"/>
    <s v="MATRIZ"/>
    <s v="YANZA ALBAN GLADYS GEORGINA"/>
    <n v="601773484"/>
    <n v="231001927"/>
    <s v="A"/>
    <m/>
    <n v="1"/>
    <s v="0.00"/>
    <s v="0.00"/>
    <s v="0.00"/>
    <s v="0.00"/>
    <s v="0.00"/>
    <s v="0.00"/>
    <x v="157"/>
    <x v="0"/>
    <x v="0"/>
    <s v="GUANO"/>
    <s v="LA MATRIZ"/>
    <x v="0"/>
    <x v="1"/>
    <x v="0"/>
  </r>
  <r>
    <n v="1001816"/>
    <s v="MATRIZ"/>
    <s v="YUNGAN LEMA HERNAN RAMIRO"/>
    <n v="604280362"/>
    <n v="231001923"/>
    <s v="A"/>
    <m/>
    <n v="132"/>
    <s v="0.00"/>
    <s v="0.00"/>
    <s v="0.00"/>
    <s v="0.00"/>
    <s v="0.00"/>
    <s v="0.00"/>
    <x v="602"/>
    <x v="0"/>
    <x v="0"/>
    <s v="RIOBAMBA"/>
    <s v="FLORES"/>
    <x v="1"/>
    <x v="0"/>
    <x v="0"/>
  </r>
  <r>
    <n v="1001817"/>
    <s v="MATRIZ"/>
    <s v="MOROCHO HUILCAREMA GLADYS MARIBEL"/>
    <n v="606132777"/>
    <n v="231001924"/>
    <s v="A"/>
    <m/>
    <n v="42"/>
    <s v="0.00"/>
    <s v="0.00"/>
    <s v="0.00"/>
    <s v="0.00"/>
    <s v="0.00"/>
    <s v="0.00"/>
    <x v="163"/>
    <x v="2"/>
    <x v="0"/>
    <s v="RIOBAMBA"/>
    <s v="CACHA (CAB EN MACHANGARA)"/>
    <x v="1"/>
    <x v="0"/>
    <x v="0"/>
  </r>
  <r>
    <n v="1001818"/>
    <s v="MATRIZ"/>
    <s v="PARRA YANZA KATHERINE LIZBETH"/>
    <n v="604064279"/>
    <n v="231001925"/>
    <s v="A"/>
    <m/>
    <n v="80.33"/>
    <s v="0.00"/>
    <s v="0.00"/>
    <s v="0.00"/>
    <s v="0.00"/>
    <s v="0.00"/>
    <s v="0.00"/>
    <x v="603"/>
    <x v="0"/>
    <x v="0"/>
    <s v="RIOBAMBA"/>
    <s v="LIZARZABURU"/>
    <x v="0"/>
    <x v="1"/>
    <x v="0"/>
  </r>
  <r>
    <n v="1001819"/>
    <s v="MATRIZ"/>
    <s v="BIÑAN OCAÑA KEVIN EDUARDO"/>
    <n v="605563923"/>
    <n v="231001926"/>
    <s v="A"/>
    <m/>
    <n v="32"/>
    <s v="0.00"/>
    <s v="0.00"/>
    <s v="0.00"/>
    <s v="0.00"/>
    <s v="0.00"/>
    <s v="0.00"/>
    <x v="329"/>
    <x v="0"/>
    <x v="0"/>
    <s v="RIOBAMBA"/>
    <s v="VELOZ"/>
    <x v="0"/>
    <x v="1"/>
    <x v="1"/>
  </r>
  <r>
    <n v="1001820"/>
    <s v="MATRIZ"/>
    <s v="CONDOR COLLAGUAZO WILSON FABIAN"/>
    <n v="1720415692"/>
    <n v="231001945"/>
    <s v="A"/>
    <m/>
    <n v="157"/>
    <s v="0.00"/>
    <s v="0.00"/>
    <s v="0.00"/>
    <s v="0.00"/>
    <s v="0.00"/>
    <s v="0.00"/>
    <x v="467"/>
    <x v="1"/>
    <x v="1"/>
    <s v="QUITO"/>
    <s v="LLANO CHICO"/>
    <x v="1"/>
    <x v="1"/>
    <x v="1"/>
  </r>
  <r>
    <n v="1001821"/>
    <s v="MATRIZ"/>
    <s v="TASAMBAY TASAMBAY MANUELA "/>
    <n v="602350209"/>
    <n v="231001929"/>
    <s v="A"/>
    <m/>
    <n v="502"/>
    <s v="0.00"/>
    <s v="0.00"/>
    <s v="0.00"/>
    <s v="0.00"/>
    <s v="0.00"/>
    <s v="0.00"/>
    <x v="604"/>
    <x v="1"/>
    <x v="0"/>
    <s v="RIOBAMBA"/>
    <s v="CACHA (CAB EN MACHANGARA)"/>
    <x v="1"/>
    <x v="0"/>
    <x v="0"/>
  </r>
  <r>
    <n v="1001822"/>
    <s v="MATRIZ"/>
    <s v="NARVAEZ MANCERO AIDA MARGARITA"/>
    <n v="1705436952"/>
    <n v="231001930"/>
    <s v="A"/>
    <m/>
    <n v="60"/>
    <s v="0.00"/>
    <s v="0.00"/>
    <s v="0.00"/>
    <s v="0.00"/>
    <s v="0.00"/>
    <s v="0.00"/>
    <x v="459"/>
    <x v="0"/>
    <x v="1"/>
    <s v="QUITO"/>
    <s v="COTOCOLLAO"/>
    <x v="0"/>
    <x v="1"/>
    <x v="0"/>
  </r>
  <r>
    <n v="1001824"/>
    <s v="MATRIZ"/>
    <s v="YELA . MARIA AURA NELLY"/>
    <n v="1709483299"/>
    <n v="231001931"/>
    <s v="A"/>
    <m/>
    <n v="30"/>
    <s v="0.00"/>
    <s v="0.00"/>
    <s v="0.00"/>
    <s v="0.00"/>
    <s v="0.00"/>
    <s v="0.00"/>
    <x v="276"/>
    <x v="1"/>
    <x v="1"/>
    <s v="QUITO"/>
    <s v="COCHAPAMBA"/>
    <x v="1"/>
    <x v="1"/>
    <x v="0"/>
  </r>
  <r>
    <n v="1001825"/>
    <s v="MATRIZ"/>
    <s v="CABRERA TOAPANTA BLANCA FABIOLA"/>
    <n v="1708929656"/>
    <n v="231001933"/>
    <s v="A"/>
    <m/>
    <n v="5"/>
    <s v="0.00"/>
    <s v="0.00"/>
    <s v="0.00"/>
    <s v="0.00"/>
    <s v="0.00"/>
    <s v="0.00"/>
    <x v="135"/>
    <x v="1"/>
    <x v="1"/>
    <s v="QUITO"/>
    <s v="LA CONCEPCION"/>
    <x v="0"/>
    <x v="1"/>
    <x v="0"/>
  </r>
  <r>
    <n v="1001826"/>
    <s v="MATRIZ"/>
    <s v="ZAMBRANO PANEZO JENNY MARIELA"/>
    <n v="803255801"/>
    <n v="231001934"/>
    <s v="A"/>
    <m/>
    <n v="70"/>
    <s v="0.00"/>
    <s v="0.00"/>
    <s v="0.00"/>
    <s v="0.00"/>
    <s v="0.00"/>
    <s v="0.00"/>
    <x v="287"/>
    <x v="0"/>
    <x v="15"/>
    <s v="RIOVERDE"/>
    <s v="ROCAFUERTE"/>
    <x v="1"/>
    <x v="1"/>
    <x v="0"/>
  </r>
  <r>
    <n v="1001827"/>
    <s v="MATRIZ"/>
    <s v="TOCA CONDOR WILMER DANIEL"/>
    <n v="1719057521"/>
    <n v="231001935"/>
    <s v="A"/>
    <m/>
    <n v="5"/>
    <s v="0.00"/>
    <s v="0.00"/>
    <s v="0.00"/>
    <s v="0.00"/>
    <s v="0.00"/>
    <s v="0.00"/>
    <x v="135"/>
    <x v="0"/>
    <x v="1"/>
    <s v="QUITO"/>
    <s v="COTOCOLLAO"/>
    <x v="0"/>
    <x v="1"/>
    <x v="0"/>
  </r>
  <r>
    <n v="1001828"/>
    <s v="MATRIZ"/>
    <s v="SEMANATE PALLO MARIA PETRONA"/>
    <n v="1704961851"/>
    <n v="231001937"/>
    <s v="A"/>
    <m/>
    <n v="2"/>
    <s v="0.00"/>
    <s v="0.00"/>
    <s v="0.00"/>
    <s v="0.00"/>
    <s v="0.00"/>
    <s v="0.00"/>
    <x v="145"/>
    <x v="1"/>
    <x v="1"/>
    <s v="QUITO"/>
    <s v="COTOCOLLAO"/>
    <x v="0"/>
    <x v="1"/>
    <x v="0"/>
  </r>
  <r>
    <n v="1001829"/>
    <s v="MATRIZ"/>
    <s v="LLANGARI CAIZALUISA VERONICA ALEXANDRA"/>
    <n v="1717872426"/>
    <n v="231001936"/>
    <s v="A"/>
    <m/>
    <n v="142.5"/>
    <s v="0.00"/>
    <s v="0.00"/>
    <s v="0.00"/>
    <s v="0.00"/>
    <s v="0.00"/>
    <s v="0.00"/>
    <x v="252"/>
    <x v="1"/>
    <x v="1"/>
    <s v="QUITO"/>
    <s v="COTOCOLLAO"/>
    <x v="0"/>
    <x v="1"/>
    <x v="0"/>
  </r>
  <r>
    <n v="1001830"/>
    <s v="MATRIZ"/>
    <s v="GUERRERO GUANIN BRYAN DAVID"/>
    <n v="1718326000"/>
    <n v="231001938"/>
    <s v="A"/>
    <m/>
    <n v="190.01"/>
    <s v="0.00"/>
    <s v="0.00"/>
    <s v="0.00"/>
    <s v="0.00"/>
    <s v="0.00"/>
    <s v="0.00"/>
    <x v="605"/>
    <x v="2"/>
    <x v="1"/>
    <s v="QUITO"/>
    <s v="LA MENA"/>
    <x v="0"/>
    <x v="1"/>
    <x v="1"/>
  </r>
  <r>
    <n v="1001831"/>
    <s v="MATRIZ"/>
    <s v="VALAREZO AGUILAR WILLMER ANTONIO"/>
    <n v="1206547794"/>
    <n v="231001939"/>
    <s v="A"/>
    <m/>
    <n v="230"/>
    <s v="0.00"/>
    <s v="0.00"/>
    <s v="0.00"/>
    <s v="0.00"/>
    <s v="0.00"/>
    <s v="0.00"/>
    <x v="475"/>
    <x v="1"/>
    <x v="6"/>
    <s v="MONTALVO"/>
    <s v="MONTALVO"/>
    <x v="0"/>
    <x v="1"/>
    <x v="1"/>
  </r>
  <r>
    <n v="1001832"/>
    <s v="MATRIZ"/>
    <s v="TORRES GARCES AMBAR ELIZABETH"/>
    <n v="1756247241"/>
    <n v="231001940"/>
    <s v="A"/>
    <m/>
    <n v="30"/>
    <s v="0.00"/>
    <s v="0.00"/>
    <s v="0.00"/>
    <s v="0.00"/>
    <s v="0.00"/>
    <s v="0.00"/>
    <x v="276"/>
    <x v="2"/>
    <x v="1"/>
    <s v="QUITO"/>
    <s v="SAN ANTONIO"/>
    <x v="1"/>
    <x v="1"/>
    <x v="0"/>
  </r>
  <r>
    <n v="1001833"/>
    <s v="MATRIZ"/>
    <s v="TOCTAGUANO IZA MARIA MERCEDES"/>
    <n v="1714536586"/>
    <n v="231001941"/>
    <s v="A"/>
    <m/>
    <n v="30"/>
    <s v="0.00"/>
    <s v="0.00"/>
    <s v="0.00"/>
    <s v="0.00"/>
    <s v="0.00"/>
    <s v="0.00"/>
    <x v="276"/>
    <x v="1"/>
    <x v="11"/>
    <s v="LATACUNGA"/>
    <s v="TANICUCHI"/>
    <x v="1"/>
    <x v="1"/>
    <x v="0"/>
  </r>
  <r>
    <n v="1001834"/>
    <s v="MATRIZ"/>
    <s v="PARRA RAMOS CARLOS EFRAIN"/>
    <n v="1704707569"/>
    <n v="231001942"/>
    <s v="A"/>
    <m/>
    <n v="2"/>
    <s v="0.00"/>
    <s v="0.00"/>
    <s v="0.00"/>
    <s v="0.00"/>
    <s v="0.00"/>
    <s v="0.00"/>
    <x v="145"/>
    <x v="1"/>
    <x v="1"/>
    <s v="QUITO"/>
    <s v="POMASQUI"/>
    <x v="1"/>
    <x v="1"/>
    <x v="1"/>
  </r>
  <r>
    <n v="1001835"/>
    <s v="MATRIZ"/>
    <s v="PARRA PAREDES POMPEYO PERICLES"/>
    <n v="601051345"/>
    <n v="231001943"/>
    <s v="A"/>
    <m/>
    <n v="182"/>
    <s v="0.00"/>
    <s v="0.00"/>
    <s v="0.00"/>
    <s v="0.00"/>
    <s v="0.00"/>
    <s v="0.00"/>
    <x v="415"/>
    <x v="3"/>
    <x v="0"/>
    <s v="GUANO"/>
    <s v="ILAPO"/>
    <x v="1"/>
    <x v="0"/>
    <x v="1"/>
  </r>
  <r>
    <n v="1001836"/>
    <s v="MATRIZ"/>
    <s v="SHIGLA CHUTO LUIS DANIEL"/>
    <n v="605239284"/>
    <n v="231001944"/>
    <s v="A"/>
    <m/>
    <n v="40"/>
    <s v="0.00"/>
    <s v="0.00"/>
    <s v="0.00"/>
    <s v="0.00"/>
    <s v="0.00"/>
    <s v="0.00"/>
    <x v="85"/>
    <x v="0"/>
    <x v="0"/>
    <s v="PALLATANGA"/>
    <s v="PALLATANGA"/>
    <x v="0"/>
    <x v="1"/>
    <x v="0"/>
  </r>
  <r>
    <n v="1001837"/>
    <s v="MATRIZ"/>
    <s v="VIZCAINO DEL CASTILLO SANTIAGO WLADIMIR"/>
    <n v="1711679058"/>
    <n v="231001946"/>
    <s v="A"/>
    <m/>
    <n v="194.4"/>
    <s v="0.00"/>
    <s v="0.00"/>
    <s v="0.00"/>
    <s v="0.00"/>
    <s v="0.00"/>
    <s v="0.00"/>
    <x v="606"/>
    <x v="0"/>
    <x v="1"/>
    <s v="QUITO"/>
    <s v="CENTRO HISTORICO"/>
    <x v="0"/>
    <x v="1"/>
    <x v="0"/>
  </r>
  <r>
    <n v="1001838"/>
    <s v="MATRIZ"/>
    <s v="DE LA CRUZ DE LA CRUZ VILMA BETTY"/>
    <n v="1710198332"/>
    <n v="231001947"/>
    <s v="A"/>
    <m/>
    <n v="230"/>
    <s v="0.00"/>
    <s v="0.00"/>
    <s v="0.00"/>
    <s v="0.00"/>
    <s v="0.00"/>
    <s v="0.00"/>
    <x v="475"/>
    <x v="0"/>
    <x v="4"/>
    <s v="MONTUFAR"/>
    <s v="FERNANDEZ SALVADOR"/>
    <x v="1"/>
    <x v="1"/>
    <x v="0"/>
  </r>
  <r>
    <n v="1001839"/>
    <s v="MATRIZ"/>
    <s v="YAGUACHI SALAME CHRISTOPHER SHIRED"/>
    <n v="1758223885"/>
    <n v="231001952"/>
    <s v="A"/>
    <m/>
    <n v="2"/>
    <s v="0.00"/>
    <s v="0.00"/>
    <s v="0.00"/>
    <s v="0.00"/>
    <s v="0.00"/>
    <s v="0.00"/>
    <x v="145"/>
    <x v="1"/>
    <x v="1"/>
    <s v="QUITO"/>
    <s v="CARCELEN"/>
    <x v="0"/>
    <x v="1"/>
    <x v="0"/>
  </r>
  <r>
    <n v="1001840"/>
    <s v="MATRIZ"/>
    <s v="DAVILA FLORES MARIA GUADALUPE"/>
    <n v="1709874307"/>
    <n v="231001949"/>
    <s v="A"/>
    <m/>
    <n v="53.33"/>
    <s v="0.00"/>
    <s v="0.00"/>
    <s v="0.00"/>
    <s v="0.00"/>
    <s v="0.00"/>
    <s v="0.00"/>
    <x v="607"/>
    <x v="0"/>
    <x v="1"/>
    <s v="QUITO"/>
    <s v="SAN JOSE DE MINAS"/>
    <x v="1"/>
    <x v="1"/>
    <x v="0"/>
  </r>
  <r>
    <n v="1001841"/>
    <s v="MATRIZ"/>
    <s v="BETUI CAIZA ANGELA EDELINA"/>
    <n v="1708392640"/>
    <n v="231001951"/>
    <s v="A"/>
    <m/>
    <n v="170"/>
    <s v="0.00"/>
    <s v="0.00"/>
    <s v="0.00"/>
    <s v="0.00"/>
    <s v="0.00"/>
    <s v="0.00"/>
    <x v="511"/>
    <x v="1"/>
    <x v="1"/>
    <s v="QUITO"/>
    <s v="LA LIBERTAD"/>
    <x v="1"/>
    <x v="1"/>
    <x v="0"/>
  </r>
  <r>
    <n v="1001842"/>
    <s v="MATRIZ"/>
    <s v="TAYUPANTA MASALEMA DENIS JOYMAN"/>
    <n v="604957837"/>
    <n v="231001953"/>
    <s v="A"/>
    <m/>
    <n v="42"/>
    <s v="0.00"/>
    <s v="0.00"/>
    <s v="0.00"/>
    <s v="0.00"/>
    <s v="0.00"/>
    <s v="0.00"/>
    <x v="163"/>
    <x v="0"/>
    <x v="0"/>
    <s v="RIOBAMBA"/>
    <s v="VELOZ"/>
    <x v="0"/>
    <x v="1"/>
    <x v="0"/>
  </r>
  <r>
    <n v="1001843"/>
    <s v="MATRIZ"/>
    <s v="ROJAS PRATO EDINZON MOISES"/>
    <n v="1001843"/>
    <n v="231001954"/>
    <s v="A"/>
    <m/>
    <n v="2"/>
    <s v="0.00"/>
    <s v="0.00"/>
    <s v="0.00"/>
    <s v="0.00"/>
    <s v="0.00"/>
    <s v="0.00"/>
    <x v="145"/>
    <x v="0"/>
    <x v="1"/>
    <s v="QUITO"/>
    <s v="COTOCOLLAO"/>
    <x v="0"/>
    <x v="4"/>
    <x v="0"/>
  </r>
  <r>
    <n v="1001844"/>
    <s v="MATRIZ"/>
    <s v="GUARACA URQUIZO YULIETH ANAHI"/>
    <n v="1757774375"/>
    <n v="231001955"/>
    <s v="A"/>
    <m/>
    <n v="2"/>
    <s v="0.00"/>
    <s v="0.00"/>
    <s v="0.00"/>
    <s v="0.00"/>
    <s v="0.00"/>
    <s v="0.00"/>
    <x v="145"/>
    <x v="3"/>
    <x v="1"/>
    <s v="QUITO"/>
    <s v="COTOCOLLAO"/>
    <x v="0"/>
    <x v="1"/>
    <x v="0"/>
  </r>
  <r>
    <n v="1001845"/>
    <s v="MATRIZ"/>
    <s v="GUARACA URQUIZO SEBASTIAN ALEJANDRO"/>
    <n v="1759164120"/>
    <n v="231001957"/>
    <s v="A"/>
    <m/>
    <n v="2"/>
    <s v="0.00"/>
    <s v="0.00"/>
    <s v="0.00"/>
    <s v="0.00"/>
    <s v="0.00"/>
    <s v="0.00"/>
    <x v="145"/>
    <x v="3"/>
    <x v="1"/>
    <s v="QUITO"/>
    <s v="COTOCOLLAO"/>
    <x v="0"/>
    <x v="0"/>
    <x v="0"/>
  </r>
  <r>
    <n v="1001846"/>
    <s v="MATRIZ"/>
    <s v="CACUANGO IMBA NANCY ELIZABETH"/>
    <n v="1725775900"/>
    <n v="231001956"/>
    <s v="A"/>
    <m/>
    <n v="2"/>
    <s v="0.00"/>
    <s v="0.00"/>
    <s v="0.00"/>
    <s v="0.00"/>
    <s v="0.00"/>
    <s v="0.00"/>
    <x v="145"/>
    <x v="0"/>
    <x v="1"/>
    <s v="QUITO"/>
    <s v="COTOCOLLAO"/>
    <x v="0"/>
    <x v="1"/>
    <x v="0"/>
  </r>
  <r>
    <n v="1001847"/>
    <s v="MATRIZ"/>
    <s v="TOASA YUNGAN LIZBETH SARAHI"/>
    <n v="650821770"/>
    <n v="231001958"/>
    <s v="A"/>
    <m/>
    <n v="2"/>
    <s v="0.00"/>
    <s v="0.00"/>
    <s v="0.00"/>
    <s v="0.00"/>
    <s v="0.00"/>
    <s v="0.00"/>
    <x v="145"/>
    <x v="3"/>
    <x v="0"/>
    <s v="RIOBAMBA"/>
    <s v="VELOZ"/>
    <x v="0"/>
    <x v="0"/>
    <x v="0"/>
  </r>
  <r>
    <n v="1001848"/>
    <s v="MATRIZ"/>
    <s v="JURADO GARCIA AMY VALENTINA"/>
    <n v="1757374473"/>
    <n v="231001959"/>
    <s v="A"/>
    <m/>
    <n v="2"/>
    <s v="0.00"/>
    <s v="0.00"/>
    <s v="0.00"/>
    <s v="0.00"/>
    <s v="0.00"/>
    <s v="0.00"/>
    <x v="145"/>
    <x v="3"/>
    <x v="1"/>
    <s v="QUITO"/>
    <s v="COTOCOLLAO"/>
    <x v="0"/>
    <x v="1"/>
    <x v="1"/>
  </r>
  <r>
    <n v="1001849"/>
    <s v="MATRIZ"/>
    <s v="CUICHAN TATAYO MARIA RAFAELA"/>
    <n v="1708935257"/>
    <n v="231001969"/>
    <s v="A"/>
    <m/>
    <n v="2"/>
    <s v="0.00"/>
    <s v="0.00"/>
    <s v="0.00"/>
    <s v="0.00"/>
    <s v="0.00"/>
    <s v="0.00"/>
    <x v="145"/>
    <x v="1"/>
    <x v="1"/>
    <s v="QUITO"/>
    <s v="COTOCOLLAO"/>
    <x v="0"/>
    <x v="1"/>
    <x v="0"/>
  </r>
  <r>
    <n v="1001850"/>
    <s v="MATRIZ"/>
    <s v="ESCOBAR LARA LIZANDRA NOEMI"/>
    <n v="1500420318"/>
    <n v="231001960"/>
    <s v="A"/>
    <m/>
    <n v="20"/>
    <s v="0.00"/>
    <s v="0.00"/>
    <s v="0.00"/>
    <s v="0.00"/>
    <s v="0.00"/>
    <s v="0.00"/>
    <x v="184"/>
    <x v="0"/>
    <x v="0"/>
    <s v="RIOBAMBA"/>
    <s v="MALDONADO"/>
    <x v="1"/>
    <x v="1"/>
    <x v="0"/>
  </r>
  <r>
    <n v="1001852"/>
    <s v="MATRIZ"/>
    <s v="PABON SIERRA ELIUD SMITH"/>
    <n v="1001852"/>
    <n v="231001970"/>
    <s v="A"/>
    <m/>
    <n v="2"/>
    <s v="0.00"/>
    <s v="0.00"/>
    <s v="0.00"/>
    <s v="0.00"/>
    <s v="0.00"/>
    <s v="0.00"/>
    <x v="145"/>
    <x v="1"/>
    <x v="1"/>
    <s v="QUITO"/>
    <s v="COTOCOLLAO"/>
    <x v="0"/>
    <x v="4"/>
    <x v="1"/>
  </r>
  <r>
    <n v="1001853"/>
    <s v="MATRIZ"/>
    <s v="LEON BASTIDAS LUZ VIVIANA"/>
    <n v="603631441"/>
    <n v="231001962"/>
    <s v="A"/>
    <m/>
    <n v="195"/>
    <s v="0.00"/>
    <s v="0.00"/>
    <s v="0.00"/>
    <s v="0.00"/>
    <s v="0.00"/>
    <s v="0.00"/>
    <x v="490"/>
    <x v="0"/>
    <x v="1"/>
    <s v="QUITO"/>
    <s v="COTOCOLLAO"/>
    <x v="0"/>
    <x v="1"/>
    <x v="0"/>
  </r>
  <r>
    <n v="1001855"/>
    <s v="MATRIZ"/>
    <s v="VIRACOCHA TOAZO EDGAR ROLANDO"/>
    <n v="1710529189"/>
    <n v="231001963"/>
    <s v="A"/>
    <m/>
    <n v="176"/>
    <s v="0.00"/>
    <s v="0.00"/>
    <s v="0.00"/>
    <s v="0.00"/>
    <s v="0.00"/>
    <s v="0.00"/>
    <x v="608"/>
    <x v="5"/>
    <x v="1"/>
    <s v="QUITO"/>
    <s v="COTOCOLLAO"/>
    <x v="0"/>
    <x v="1"/>
    <x v="0"/>
  </r>
  <r>
    <n v="1001856"/>
    <s v="MATRIZ"/>
    <s v="MENDEZ JUIÑA VICTOR ALCIDES"/>
    <n v="1707267439"/>
    <n v="231001964"/>
    <s v="A"/>
    <m/>
    <n v="70"/>
    <s v="0.00"/>
    <s v="0.00"/>
    <s v="0.00"/>
    <s v="0.00"/>
    <s v="0.00"/>
    <s v="0.00"/>
    <x v="287"/>
    <x v="0"/>
    <x v="1"/>
    <s v="QUITO"/>
    <s v="COTOCOLLAO"/>
    <x v="0"/>
    <x v="1"/>
    <x v="1"/>
  </r>
  <r>
    <n v="1001857"/>
    <s v="MATRIZ"/>
    <s v="TORO LEMA WALTER BRYAN"/>
    <n v="604198671"/>
    <n v="231001965"/>
    <s v="A"/>
    <m/>
    <n v="20"/>
    <s v="0.00"/>
    <s v="0.00"/>
    <s v="0.00"/>
    <s v="0.00"/>
    <s v="0.00"/>
    <s v="0.00"/>
    <x v="184"/>
    <x v="2"/>
    <x v="0"/>
    <s v="RIOBAMBA"/>
    <s v="LIZARZABURU"/>
    <x v="0"/>
    <x v="1"/>
    <x v="0"/>
  </r>
  <r>
    <n v="1001858"/>
    <s v="MATRIZ"/>
    <s v="SERRANO CANTOS KATHERINE JHOSMARY"/>
    <n v="605522051"/>
    <n v="231001966"/>
    <s v="A"/>
    <m/>
    <n v="20"/>
    <s v="0.00"/>
    <s v="0.00"/>
    <s v="0.00"/>
    <s v="0.00"/>
    <s v="0.00"/>
    <s v="0.00"/>
    <x v="184"/>
    <x v="2"/>
    <x v="0"/>
    <s v="CHUNCHI"/>
    <s v="CHUNCHI"/>
    <x v="0"/>
    <x v="1"/>
    <x v="0"/>
  </r>
  <r>
    <n v="1001859"/>
    <s v="MATRIZ"/>
    <s v="CUICHAN TACURI RICHARD ISRAEL "/>
    <n v="1723072755"/>
    <n v="231001968"/>
    <s v="A"/>
    <m/>
    <n v="60"/>
    <s v="0.00"/>
    <s v="0.00"/>
    <s v="0.00"/>
    <s v="0.00"/>
    <s v="0.00"/>
    <s v="0.00"/>
    <x v="459"/>
    <x v="2"/>
    <x v="1"/>
    <s v="QUITO"/>
    <s v="COTOCOLLAO"/>
    <x v="0"/>
    <x v="1"/>
    <x v="0"/>
  </r>
  <r>
    <n v="1001860"/>
    <s v="MATRIZ"/>
    <s v="VARGAS CORDOBA SANTIAGO JAVIER"/>
    <n v="1717473985"/>
    <n v="231001971"/>
    <s v="A"/>
    <m/>
    <n v="30"/>
    <s v="0.00"/>
    <s v="0.00"/>
    <s v="0.00"/>
    <s v="0.00"/>
    <s v="0.00"/>
    <s v="0.00"/>
    <x v="276"/>
    <x v="1"/>
    <x v="1"/>
    <s v="QUITO"/>
    <s v="IÑAQUITO"/>
    <x v="0"/>
    <x v="1"/>
    <x v="1"/>
  </r>
  <r>
    <n v="1001861"/>
    <s v="MATRIZ"/>
    <s v="AGUALSACA HIERBABUENA VICTOR ISIDRO"/>
    <n v="605051671"/>
    <n v="231001972"/>
    <s v="A"/>
    <m/>
    <n v="34.5"/>
    <s v="0.00"/>
    <s v="0.00"/>
    <s v="0.00"/>
    <s v="0.00"/>
    <s v="0.00"/>
    <s v="0.00"/>
    <x v="480"/>
    <x v="0"/>
    <x v="0"/>
    <s v="RIOBAMBA"/>
    <s v="VELOZ"/>
    <x v="0"/>
    <x v="1"/>
    <x v="1"/>
  </r>
  <r>
    <n v="1001862"/>
    <s v="MATRIZ"/>
    <s v="MADRID BARRENO MARCELA LILIANA"/>
    <n v="602355885"/>
    <n v="231001974"/>
    <s v="A"/>
    <m/>
    <n v="40"/>
    <s v="0.00"/>
    <s v="0.00"/>
    <s v="0.00"/>
    <s v="0.00"/>
    <s v="0.00"/>
    <s v="0.00"/>
    <x v="85"/>
    <x v="2"/>
    <x v="5"/>
    <s v="GUAYAQUIL"/>
    <s v="CARBO (CONCEPCION)"/>
    <x v="0"/>
    <x v="1"/>
    <x v="0"/>
  </r>
  <r>
    <n v="1001864"/>
    <s v="MATRIZ"/>
    <s v="PASMAY LLAMUCA SEGUNDO MANUEL "/>
    <n v="600078703"/>
    <n v="231001975"/>
    <s v="A"/>
    <m/>
    <n v="20"/>
    <s v="0.00"/>
    <s v="0.00"/>
    <s v="0.00"/>
    <s v="0.00"/>
    <s v="0.00"/>
    <s v="0.00"/>
    <x v="184"/>
    <x v="3"/>
    <x v="0"/>
    <s v="RIOBAMBA"/>
    <s v="LIZARZABURU"/>
    <x v="0"/>
    <x v="0"/>
    <x v="1"/>
  </r>
  <r>
    <n v="1001865"/>
    <s v="MATRIZ"/>
    <s v="MANZANO TIPAN NELSON RAMIRO"/>
    <n v="1727880807"/>
    <n v="231001976"/>
    <s v="A"/>
    <m/>
    <n v="250"/>
    <s v="0.00"/>
    <s v="0.00"/>
    <s v="0.00"/>
    <s v="0.00"/>
    <s v="0.00"/>
    <s v="0.00"/>
    <x v="118"/>
    <x v="0"/>
    <x v="1"/>
    <s v="QUITO"/>
    <s v="COTOCOLLAO"/>
    <x v="0"/>
    <x v="1"/>
    <x v="0"/>
  </r>
  <r>
    <n v="1001866"/>
    <s v="MATRIZ"/>
    <s v="CAIZA HIPO ANGEL ROLANDO "/>
    <n v="605153485"/>
    <n v="231001977"/>
    <s v="A"/>
    <m/>
    <n v="20"/>
    <s v="0.00"/>
    <s v="0.00"/>
    <s v="0.00"/>
    <s v="0.00"/>
    <s v="0.00"/>
    <s v="0.00"/>
    <x v="184"/>
    <x v="3"/>
    <x v="0"/>
    <s v="RIOBAMBA"/>
    <s v="CACHA (CAB EN MACHANGARA)"/>
    <x v="1"/>
    <x v="0"/>
    <x v="0"/>
  </r>
  <r>
    <n v="1001867"/>
    <s v="MATRIZ"/>
    <s v="CHITO PAGALO ROSA LUZMILA "/>
    <n v="603853763"/>
    <n v="231001978"/>
    <s v="A"/>
    <m/>
    <n v="40"/>
    <s v="0.00"/>
    <s v="0.00"/>
    <s v="0.00"/>
    <s v="0.00"/>
    <s v="0.00"/>
    <s v="0.00"/>
    <x v="85"/>
    <x v="0"/>
    <x v="0"/>
    <s v="RIOBAMBA"/>
    <s v="CALPI"/>
    <x v="1"/>
    <x v="1"/>
    <x v="0"/>
  </r>
  <r>
    <n v="1001868"/>
    <s v="MATRIZ"/>
    <s v="ASHQUI HUILCAREMA JUAN VAROTH"/>
    <n v="603630286"/>
    <n v="231001980"/>
    <s v="A"/>
    <m/>
    <n v="325"/>
    <s v="0.00"/>
    <s v="0.00"/>
    <s v="0.00"/>
    <s v="0.00"/>
    <s v="0.00"/>
    <s v="0.00"/>
    <x v="609"/>
    <x v="0"/>
    <x v="0"/>
    <s v="RIOBAMBA"/>
    <s v="CACHA (CAB EN MACHANGARA)"/>
    <x v="1"/>
    <x v="0"/>
    <x v="0"/>
  </r>
  <r>
    <n v="1001869"/>
    <s v="MATRIZ"/>
    <s v="TIUPUL SALAO FABIAN GONZALO"/>
    <n v="603568957"/>
    <n v="231001981"/>
    <s v="A"/>
    <m/>
    <n v="225"/>
    <s v="0.00"/>
    <s v="0.00"/>
    <s v="0.00"/>
    <s v="0.00"/>
    <s v="0.00"/>
    <s v="0.00"/>
    <x v="427"/>
    <x v="2"/>
    <x v="0"/>
    <s v="RIOBAMBA"/>
    <s v="VELASCO"/>
    <x v="0"/>
    <x v="0"/>
    <x v="1"/>
  </r>
  <r>
    <n v="1001870"/>
    <s v="MATRIZ"/>
    <s v="SIMBAÑA MORALES JUAN ANGEL"/>
    <n v="1715960967"/>
    <n v="231001982"/>
    <s v="A"/>
    <m/>
    <n v="141.01"/>
    <s v="0.00"/>
    <s v="0.00"/>
    <s v="0.00"/>
    <s v="0.00"/>
    <s v="0.00"/>
    <s v="0.00"/>
    <x v="610"/>
    <x v="0"/>
    <x v="1"/>
    <s v="QUITO"/>
    <s v="LA MAGDALENA"/>
    <x v="0"/>
    <x v="1"/>
    <x v="1"/>
  </r>
  <r>
    <n v="1001871"/>
    <s v="MATRIZ"/>
    <s v="BUS CATAR N82"/>
    <n v="1708857527001"/>
    <n v="231001983"/>
    <s v="A"/>
    <m/>
    <n v="15"/>
    <s v="0.00"/>
    <s v="0.00"/>
    <s v="0.00"/>
    <s v="0.00"/>
    <s v="0.00"/>
    <s v="0.00"/>
    <x v="64"/>
    <x v="1"/>
    <x v="1"/>
    <s v="QUITO"/>
    <s v="COTOCOLLAO"/>
    <x v="0"/>
    <x v="1"/>
    <x v="1"/>
  </r>
  <r>
    <n v="1001873"/>
    <s v="MATRIZ"/>
    <s v="CAMPAÑA GUAITA LAURA MARIA"/>
    <n v="503015976"/>
    <n v="231001986"/>
    <s v="A"/>
    <m/>
    <n v="152"/>
    <s v="0.00"/>
    <s v="0.00"/>
    <s v="0.00"/>
    <s v="0.00"/>
    <s v="0.00"/>
    <s v="0.00"/>
    <x v="611"/>
    <x v="0"/>
    <x v="1"/>
    <s v="QUITO"/>
    <s v="COTOCOLLAO"/>
    <x v="0"/>
    <x v="1"/>
    <x v="0"/>
  </r>
  <r>
    <n v="1001874"/>
    <s v="MATRIZ"/>
    <s v="MONTALVAN TOMALA HECTOR ISMAEL"/>
    <n v="2450946906"/>
    <n v="231001987"/>
    <s v="A"/>
    <m/>
    <n v="20"/>
    <s v="0.00"/>
    <s v="0.00"/>
    <s v="0.00"/>
    <s v="0.00"/>
    <s v="0.00"/>
    <s v="0.00"/>
    <x v="184"/>
    <x v="0"/>
    <x v="22"/>
    <s v="LA LIBERTAD"/>
    <s v="LA LIBERTAD"/>
    <x v="1"/>
    <x v="1"/>
    <x v="1"/>
  </r>
  <r>
    <n v="1001875"/>
    <s v="MATRIZ"/>
    <s v="ESPINOZA QUISHPE ALEXANDRA PATRICIA"/>
    <n v="1719682765"/>
    <n v="231001990"/>
    <s v="A"/>
    <m/>
    <n v="6"/>
    <s v="0.00"/>
    <s v="0.00"/>
    <s v="0.00"/>
    <s v="0.00"/>
    <s v="0.00"/>
    <s v="0.00"/>
    <x v="159"/>
    <x v="0"/>
    <x v="1"/>
    <s v="QUITO"/>
    <s v="COTOCOLLAO"/>
    <x v="0"/>
    <x v="1"/>
    <x v="0"/>
  </r>
  <r>
    <n v="1001876"/>
    <s v="MATRIZ"/>
    <s v="CEPEDA PASMAY EVELYN MISHELL"/>
    <n v="605322320"/>
    <n v="231001991"/>
    <s v="A"/>
    <m/>
    <n v="14.5"/>
    <s v="0.00"/>
    <s v="0.00"/>
    <s v="0.00"/>
    <s v="0.00"/>
    <s v="0.00"/>
    <s v="0.00"/>
    <x v="362"/>
    <x v="0"/>
    <x v="0"/>
    <s v="GUANO"/>
    <s v="EL ROSARIO"/>
    <x v="1"/>
    <x v="1"/>
    <x v="0"/>
  </r>
  <r>
    <n v="1001877"/>
    <s v="MATRIZ"/>
    <s v="MORA AYALA LIDIA BIBIANA"/>
    <n v="1723309884"/>
    <n v="231001992"/>
    <s v="A"/>
    <m/>
    <n v="194"/>
    <s v="0.00"/>
    <s v="0.00"/>
    <s v="0.00"/>
    <s v="0.00"/>
    <s v="0.00"/>
    <s v="0.00"/>
    <x v="612"/>
    <x v="1"/>
    <x v="1"/>
    <s v="QUITO"/>
    <s v="COTOCOLLAO"/>
    <x v="0"/>
    <x v="1"/>
    <x v="0"/>
  </r>
  <r>
    <n v="1001878"/>
    <s v="MATRIZ"/>
    <s v="LEON GUALAN ANA LUZMILA"/>
    <n v="604638528"/>
    <n v="231001993"/>
    <s v="A"/>
    <m/>
    <n v="36.92"/>
    <s v="0.00"/>
    <s v="0.00"/>
    <s v="0.00"/>
    <s v="0.00"/>
    <s v="0.00"/>
    <s v="0.00"/>
    <x v="613"/>
    <x v="0"/>
    <x v="0"/>
    <s v="RIOBAMBA"/>
    <s v="CACHA (CAB EN MACHANGARA)"/>
    <x v="1"/>
    <x v="0"/>
    <x v="0"/>
  </r>
  <r>
    <n v="1001879"/>
    <s v="MATRIZ"/>
    <s v="YUMICEBA YUNGAN FABIAN VICENTE"/>
    <n v="1756195382"/>
    <n v="231001994"/>
    <s v="A"/>
    <m/>
    <n v="320"/>
    <s v="0.00"/>
    <s v="0.00"/>
    <s v="0.00"/>
    <s v="0.00"/>
    <s v="0.00"/>
    <s v="0.00"/>
    <x v="452"/>
    <x v="0"/>
    <x v="0"/>
    <s v="RIOBAMBA"/>
    <s v="CACHA (CAB EN MACHANGARA)"/>
    <x v="1"/>
    <x v="1"/>
    <x v="1"/>
  </r>
  <r>
    <n v="1001880"/>
    <s v="MATRIZ"/>
    <s v="JACOME MACIAS BRYAN ALEJANDRO"/>
    <n v="1755411301"/>
    <n v="231001995"/>
    <s v="A"/>
    <m/>
    <n v="40"/>
    <s v="0.00"/>
    <s v="0.00"/>
    <s v="0.00"/>
    <s v="0.00"/>
    <s v="0.00"/>
    <s v="0.00"/>
    <x v="85"/>
    <x v="0"/>
    <x v="1"/>
    <s v="QUITO"/>
    <s v="COTOCOLLAO"/>
    <x v="0"/>
    <x v="1"/>
    <x v="1"/>
  </r>
  <r>
    <n v="1001881"/>
    <s v="MATRIZ"/>
    <s v="BARRIONUEVO ALVARADO DIEGO DANILO"/>
    <n v="603918293"/>
    <n v="231001996"/>
    <s v="A"/>
    <m/>
    <n v="162"/>
    <s v="0.00"/>
    <s v="0.00"/>
    <s v="0.00"/>
    <s v="0.00"/>
    <s v="0.00"/>
    <s v="0.00"/>
    <x v="514"/>
    <x v="1"/>
    <x v="0"/>
    <s v="RIOBAMBA"/>
    <s v="VELOZ"/>
    <x v="0"/>
    <x v="1"/>
    <x v="1"/>
  </r>
  <r>
    <n v="1001882"/>
    <s v="MATRIZ"/>
    <s v="TALLANA TALLANA JOSE MANUEL"/>
    <n v="1715723761"/>
    <n v="231001997"/>
    <s v="A"/>
    <m/>
    <n v="170"/>
    <s v="0.00"/>
    <s v="0.00"/>
    <s v="0.00"/>
    <s v="0.00"/>
    <s v="0.00"/>
    <s v="0.00"/>
    <x v="511"/>
    <x v="1"/>
    <x v="1"/>
    <s v="QUITO"/>
    <s v="CENTRO HISTORICO"/>
    <x v="0"/>
    <x v="1"/>
    <x v="1"/>
  </r>
  <r>
    <n v="1001883"/>
    <s v="MATRIZ"/>
    <s v="CHAVARREA PILCO DEYSI PRICILA"/>
    <n v="604211250"/>
    <n v="231001998"/>
    <s v="A"/>
    <m/>
    <n v="60"/>
    <s v="0.00"/>
    <s v="0.00"/>
    <s v="0.00"/>
    <s v="0.00"/>
    <s v="0.00"/>
    <s v="0.00"/>
    <x v="459"/>
    <x v="0"/>
    <x v="0"/>
    <s v="RIOBAMBA"/>
    <s v="LIZARZABURU"/>
    <x v="0"/>
    <x v="1"/>
    <x v="0"/>
  </r>
  <r>
    <n v="1001884"/>
    <s v="MATRIZ"/>
    <s v="ACHINA CALUGUILLIN LUIS ALBERTO"/>
    <n v="1709851842"/>
    <n v="231001999"/>
    <s v="A"/>
    <m/>
    <n v="30"/>
    <s v="0.00"/>
    <s v="0.00"/>
    <s v="0.00"/>
    <s v="0.00"/>
    <s v="0.00"/>
    <s v="0.00"/>
    <x v="276"/>
    <x v="1"/>
    <x v="1"/>
    <s v="QUITO"/>
    <s v="CENTRO HISTORICO"/>
    <x v="0"/>
    <x v="1"/>
    <x v="0"/>
  </r>
  <r>
    <n v="1001885"/>
    <s v="MATRIZ"/>
    <s v="BECERRA MARCILLO CINTHIA CAROLINA"/>
    <n v="1724264260"/>
    <n v="231002000"/>
    <s v="A"/>
    <m/>
    <n v="230"/>
    <s v="0.00"/>
    <s v="0.00"/>
    <s v="0.00"/>
    <s v="0.00"/>
    <s v="0.00"/>
    <s v="0.00"/>
    <x v="475"/>
    <x v="0"/>
    <x v="1"/>
    <s v="QUITO"/>
    <s v="CENTRO HISTORICO"/>
    <x v="0"/>
    <x v="1"/>
    <x v="1"/>
  </r>
  <r>
    <n v="1001886"/>
    <s v="MATRIZ"/>
    <s v="AGUALSACA GUALLAN MARIA HERMIDA"/>
    <n v="604413518"/>
    <n v="231002001"/>
    <s v="A"/>
    <m/>
    <n v="40"/>
    <s v="0.00"/>
    <s v="0.00"/>
    <s v="0.00"/>
    <s v="0.00"/>
    <s v="0.00"/>
    <s v="0.00"/>
    <x v="85"/>
    <x v="3"/>
    <x v="0"/>
    <s v="RIOBAMBA"/>
    <s v="PUNGALA"/>
    <x v="1"/>
    <x v="0"/>
    <x v="0"/>
  </r>
  <r>
    <n v="1001887"/>
    <s v="MATRIZ"/>
    <s v="MOYANO QUISHPI ROOSVELT SANTIAGO "/>
    <n v="650501935"/>
    <n v="231002002"/>
    <s v="A"/>
    <m/>
    <s v="0.00"/>
    <s v="0.00"/>
    <s v="0.00"/>
    <s v="0.00"/>
    <s v="0.00"/>
    <s v="0.00"/>
    <s v="0.00"/>
    <x v="25"/>
    <x v="1"/>
    <x v="0"/>
    <s v="RIOBAMBA"/>
    <s v="VELOZ"/>
    <x v="0"/>
    <x v="0"/>
    <x v="0"/>
  </r>
  <r>
    <n v="1001888"/>
    <s v="MATRIZ"/>
    <s v="ROLDAN DUQUILEMA MERCEDES "/>
    <n v="1712227568"/>
    <n v="231002003"/>
    <s v="A"/>
    <m/>
    <n v="0.5"/>
    <s v="0.00"/>
    <s v="0.00"/>
    <s v="0.00"/>
    <s v="0.00"/>
    <s v="0.00"/>
    <s v="0.00"/>
    <x v="196"/>
    <x v="1"/>
    <x v="0"/>
    <s v="GUAMOTE"/>
    <s v="PALMIRA"/>
    <x v="1"/>
    <x v="1"/>
    <x v="0"/>
  </r>
  <r>
    <n v="1001889"/>
    <s v="MATRIZ"/>
    <s v="ROBALINO FALCONI ANIBAL JAVIER"/>
    <n v="603225095"/>
    <n v="231002004"/>
    <s v="A"/>
    <m/>
    <n v="235"/>
    <s v="0.00"/>
    <s v="0.00"/>
    <s v="0.00"/>
    <s v="0.00"/>
    <s v="0.00"/>
    <s v="0.00"/>
    <x v="472"/>
    <x v="0"/>
    <x v="0"/>
    <s v="RIOBAMBA"/>
    <s v="LIZARZABURU"/>
    <x v="0"/>
    <x v="1"/>
    <x v="1"/>
  </r>
  <r>
    <n v="1001890"/>
    <s v="MATRIZ"/>
    <s v="YUQUILEMA GUARACA ROSA INES"/>
    <n v="605114941"/>
    <n v="231002005"/>
    <s v="A"/>
    <m/>
    <n v="170"/>
    <s v="0.00"/>
    <s v="0.00"/>
    <s v="0.00"/>
    <s v="0.00"/>
    <s v="0.00"/>
    <s v="0.00"/>
    <x v="511"/>
    <x v="1"/>
    <x v="0"/>
    <s v="GUAMOTE"/>
    <s v="PALMIRA"/>
    <x v="1"/>
    <x v="1"/>
    <x v="0"/>
  </r>
  <r>
    <n v="1001891"/>
    <s v="MATRIZ"/>
    <s v="PONTON LUNA MARIA VERONICA"/>
    <n v="603005661"/>
    <n v="231002006"/>
    <s v="A"/>
    <m/>
    <n v="225"/>
    <s v="0.00"/>
    <s v="0.00"/>
    <s v="0.00"/>
    <s v="0.00"/>
    <s v="0.00"/>
    <s v="0.00"/>
    <x v="427"/>
    <x v="2"/>
    <x v="0"/>
    <s v="RIOBAMBA"/>
    <s v="VELOZ"/>
    <x v="0"/>
    <x v="1"/>
    <x v="0"/>
  </r>
  <r>
    <n v="1001892"/>
    <s v="MATRIZ"/>
    <s v="LEMACHE CACUANGO ANGEL MOISES"/>
    <n v="1729089712"/>
    <n v="231002007"/>
    <s v="A"/>
    <m/>
    <n v="150.01"/>
    <s v="0.00"/>
    <s v="0.00"/>
    <s v="0.00"/>
    <s v="0.00"/>
    <s v="0.00"/>
    <s v="0.00"/>
    <x v="614"/>
    <x v="0"/>
    <x v="1"/>
    <s v="QUITO"/>
    <s v="LA MAGDALENA"/>
    <x v="0"/>
    <x v="1"/>
    <x v="1"/>
  </r>
  <r>
    <n v="1001893"/>
    <s v="MATRIZ"/>
    <s v="YAUCAN YAGLOA MARIA YOLANDA "/>
    <n v="603552407"/>
    <n v="231002008"/>
    <s v="A"/>
    <m/>
    <n v="180"/>
    <s v="0.00"/>
    <s v="0.00"/>
    <s v="0.00"/>
    <s v="0.00"/>
    <s v="0.00"/>
    <s v="0.00"/>
    <x v="204"/>
    <x v="0"/>
    <x v="0"/>
    <s v="RIOBAMBA"/>
    <s v="LICTO"/>
    <x v="1"/>
    <x v="0"/>
    <x v="0"/>
  </r>
  <r>
    <n v="1001894"/>
    <s v="MATRIZ"/>
    <s v="ARMAS BRITO ANGEL VINICIO"/>
    <n v="603892704"/>
    <n v="231002009"/>
    <s v="A"/>
    <m/>
    <n v="133"/>
    <s v="0.00"/>
    <s v="0.00"/>
    <s v="0.00"/>
    <s v="0.00"/>
    <s v="0.00"/>
    <s v="0.00"/>
    <x v="615"/>
    <x v="0"/>
    <x v="0"/>
    <s v="RIOBAMBA"/>
    <s v="LIZARZABURU"/>
    <x v="0"/>
    <x v="1"/>
    <x v="1"/>
  </r>
  <r>
    <n v="1001895"/>
    <s v="MATRIZ"/>
    <s v="PUCACHAQUI SIGCHA SEGUNDO JULIAN"/>
    <n v="1705961355"/>
    <n v="231002010"/>
    <s v="A"/>
    <m/>
    <n v="770"/>
    <s v="0.00"/>
    <s v="0.00"/>
    <s v="0.00"/>
    <s v="0.00"/>
    <s v="0.00"/>
    <s v="0.00"/>
    <x v="616"/>
    <x v="1"/>
    <x v="1"/>
    <s v="QUITO"/>
    <s v="COTOCOLLAO"/>
    <x v="0"/>
    <x v="1"/>
    <x v="0"/>
  </r>
  <r>
    <n v="1001896"/>
    <s v="MATRIZ"/>
    <s v="PALLO SHUGULI LUIS GONZALO"/>
    <n v="1712174083"/>
    <n v="231002011"/>
    <s v="A"/>
    <m/>
    <n v="30"/>
    <s v="0.00"/>
    <s v="0.00"/>
    <s v="0.00"/>
    <s v="0.00"/>
    <s v="0.00"/>
    <s v="0.00"/>
    <x v="276"/>
    <x v="0"/>
    <x v="1"/>
    <s v="QUITO"/>
    <s v="COTOCOLLAO"/>
    <x v="0"/>
    <x v="1"/>
    <x v="0"/>
  </r>
  <r>
    <n v="1001897"/>
    <s v="MATRIZ"/>
    <s v="BAGUA ATI ALEX CHRISTIAN"/>
    <n v="603963463"/>
    <n v="231002012"/>
    <s v="A"/>
    <m/>
    <n v="15"/>
    <s v="0.00"/>
    <s v="0.00"/>
    <s v="0.00"/>
    <s v="0.00"/>
    <s v="0.00"/>
    <s v="0.00"/>
    <x v="64"/>
    <x v="0"/>
    <x v="0"/>
    <s v="COLTA"/>
    <s v="SICALPA"/>
    <x v="0"/>
    <x v="0"/>
    <x v="0"/>
  </r>
  <r>
    <n v="1001898"/>
    <s v="MATRIZ"/>
    <s v="ROSERO MARCILLO DANIELA ELIZABETH"/>
    <n v="1727335190"/>
    <n v="231002013"/>
    <s v="A"/>
    <m/>
    <n v="30"/>
    <s v="0.00"/>
    <s v="0.00"/>
    <s v="0.00"/>
    <s v="0.00"/>
    <s v="0.00"/>
    <s v="0.00"/>
    <x v="276"/>
    <x v="0"/>
    <x v="1"/>
    <s v="QUITO"/>
    <s v="CENTRO HISTORICO"/>
    <x v="0"/>
    <x v="1"/>
    <x v="0"/>
  </r>
  <r>
    <n v="1001899"/>
    <s v="MATRIZ"/>
    <s v="TOABANDA TUABANDA LAURA PATRICIA"/>
    <n v="605141639"/>
    <n v="231002014"/>
    <s v="A"/>
    <m/>
    <n v="180"/>
    <s v="0.00"/>
    <s v="0.00"/>
    <s v="0.00"/>
    <s v="0.00"/>
    <s v="0.00"/>
    <s v="0.00"/>
    <x v="204"/>
    <x v="0"/>
    <x v="0"/>
    <s v="RIOBAMBA"/>
    <s v="CACHA (CAB EN MACHANGARA)"/>
    <x v="1"/>
    <x v="0"/>
    <x v="0"/>
  </r>
  <r>
    <n v="1001900"/>
    <s v="MATRIZ"/>
    <s v="CARRILLO CARRILLO JUAN "/>
    <n v="604046912"/>
    <n v="231002015"/>
    <s v="A"/>
    <m/>
    <n v="121"/>
    <s v="0.00"/>
    <s v="0.00"/>
    <s v="0.00"/>
    <s v="0.00"/>
    <s v="0.00"/>
    <s v="0.00"/>
    <x v="354"/>
    <x v="1"/>
    <x v="0"/>
    <s v="RIOBAMBA"/>
    <s v="YARUQUIES"/>
    <x v="0"/>
    <x v="0"/>
    <x v="1"/>
  </r>
  <r>
    <n v="1001901"/>
    <s v="MATRIZ"/>
    <s v="FEDERACIÓN DE PUEBLOS INDIGENAS DE LA NACION PURUHA CACHA "/>
    <n v="691708527001"/>
    <n v="231002016"/>
    <s v="A"/>
    <m/>
    <n v="7"/>
    <s v="0.00"/>
    <s v="0.00"/>
    <s v="0.00"/>
    <s v="0.00"/>
    <s v="0.00"/>
    <s v="0.00"/>
    <x v="267"/>
    <x v="1"/>
    <x v="0"/>
    <s v="RIOBAMBA"/>
    <s v="CACHA (CAB EN MACHANGARA)"/>
    <x v="1"/>
    <x v="0"/>
    <x v="1"/>
  </r>
  <r>
    <n v="1001902"/>
    <s v="MATRIZ"/>
    <s v="NEGRETE COCHA NELLY MARGOTH"/>
    <n v="1755018148"/>
    <n v="231002017"/>
    <s v="A"/>
    <m/>
    <n v="30"/>
    <s v="0.00"/>
    <s v="0.00"/>
    <s v="0.00"/>
    <s v="0.00"/>
    <s v="0.00"/>
    <s v="0.00"/>
    <x v="276"/>
    <x v="0"/>
    <x v="11"/>
    <s v="SAQUISILI"/>
    <s v="SAQUISILI"/>
    <x v="0"/>
    <x v="1"/>
    <x v="0"/>
  </r>
  <r>
    <n v="1001903"/>
    <s v="MATRIZ"/>
    <s v="CICLóN FAMILIAR"/>
    <n v="603748021001"/>
    <n v="231002018"/>
    <s v="A"/>
    <m/>
    <n v="6"/>
    <s v="0.00"/>
    <s v="0.00"/>
    <s v="0.00"/>
    <s v="0.00"/>
    <s v="0.00"/>
    <s v="0.00"/>
    <x v="159"/>
    <x v="1"/>
    <x v="1"/>
    <s v="QUITO"/>
    <s v="EL INCA"/>
    <x v="0"/>
    <x v="1"/>
    <x v="1"/>
  </r>
  <r>
    <n v="1001906"/>
    <s v="MATRIZ"/>
    <s v="NAZATE MUEPAS KAREN ELIANA"/>
    <n v="401949839"/>
    <n v="231002021"/>
    <s v="A"/>
    <m/>
    <n v="240"/>
    <s v="0.00"/>
    <s v="0.00"/>
    <s v="0.00"/>
    <s v="0.00"/>
    <s v="0.00"/>
    <s v="0.00"/>
    <x v="124"/>
    <x v="1"/>
    <x v="1"/>
    <s v="QUITO"/>
    <s v="COTOCOLLAO"/>
    <x v="0"/>
    <x v="1"/>
    <x v="0"/>
  </r>
  <r>
    <n v="1001907"/>
    <s v="MATRIZ"/>
    <s v="CAMPO GUAJAN JOSE MANUEL"/>
    <n v="1712634276"/>
    <n v="231002022"/>
    <s v="A"/>
    <m/>
    <n v="20"/>
    <s v="0.00"/>
    <s v="0.00"/>
    <s v="0.00"/>
    <s v="0.00"/>
    <s v="0.00"/>
    <s v="0.00"/>
    <x v="184"/>
    <x v="1"/>
    <x v="10"/>
    <s v="OTAVALO"/>
    <s v="JORDAN"/>
    <x v="0"/>
    <x v="1"/>
    <x v="1"/>
  </r>
  <r>
    <n v="1001912"/>
    <s v="MATRIZ"/>
    <s v="BASTIDAS BASTIDAS FRANCISCO JAVIER"/>
    <n v="1717726010"/>
    <n v="231002023"/>
    <s v="A"/>
    <m/>
    <n v="30"/>
    <s v="0.00"/>
    <s v="0.00"/>
    <s v="0.00"/>
    <s v="0.00"/>
    <s v="0.00"/>
    <s v="0.00"/>
    <x v="276"/>
    <x v="0"/>
    <x v="1"/>
    <s v="QUITO"/>
    <s v="COTOCOLLAO"/>
    <x v="0"/>
    <x v="1"/>
    <x v="0"/>
  </r>
  <r>
    <n v="1001913"/>
    <s v="MATRIZ"/>
    <s v="VIZCAINO GARCIA KEVIN FERNANDO"/>
    <n v="1728183110"/>
    <n v="231002024"/>
    <s v="A"/>
    <m/>
    <n v="30"/>
    <s v="0.00"/>
    <s v="0.00"/>
    <s v="0.00"/>
    <s v="0.00"/>
    <s v="0.00"/>
    <s v="0.00"/>
    <x v="276"/>
    <x v="0"/>
    <x v="1"/>
    <s v="QUITO"/>
    <s v="PIFO"/>
    <x v="1"/>
    <x v="1"/>
    <x v="1"/>
  </r>
  <r>
    <n v="1001914"/>
    <s v="MATRIZ"/>
    <s v="GRANDA ZAMBRANO MAYRA ELIZABETH"/>
    <n v="603980368"/>
    <n v="231002025"/>
    <s v="A"/>
    <m/>
    <n v="122"/>
    <s v="0.00"/>
    <s v="0.00"/>
    <s v="0.00"/>
    <s v="0.00"/>
    <s v="0.00"/>
    <s v="0.00"/>
    <x v="617"/>
    <x v="0"/>
    <x v="0"/>
    <s v="RIOBAMBA"/>
    <s v="VELOZ"/>
    <x v="0"/>
    <x v="1"/>
    <x v="0"/>
  </r>
  <r>
    <n v="1001915"/>
    <s v="MATRIZ"/>
    <s v="ESPINOZA GAVIN HILDA ALICIA"/>
    <n v="605184274"/>
    <n v="231002026"/>
    <s v="A"/>
    <m/>
    <n v="22"/>
    <s v="0.00"/>
    <s v="0.00"/>
    <s v="0.00"/>
    <s v="0.00"/>
    <s v="0.00"/>
    <s v="0.00"/>
    <x v="297"/>
    <x v="1"/>
    <x v="0"/>
    <s v="RIOBAMBA"/>
    <s v="SAN JUAN"/>
    <x v="1"/>
    <x v="1"/>
    <x v="0"/>
  </r>
  <r>
    <n v="1001916"/>
    <s v="MATRIZ"/>
    <s v="PALLO PISUÑA OSCAR SANTIAGO"/>
    <n v="1752483659"/>
    <n v="231002027"/>
    <s v="A"/>
    <m/>
    <n v="30"/>
    <s v="0.00"/>
    <s v="0.00"/>
    <s v="0.00"/>
    <s v="0.00"/>
    <s v="0.00"/>
    <s v="0.00"/>
    <x v="276"/>
    <x v="0"/>
    <x v="1"/>
    <s v="QUITO"/>
    <s v="POMASQUI"/>
    <x v="1"/>
    <x v="1"/>
    <x v="0"/>
  </r>
  <r>
    <n v="1001917"/>
    <s v="MATRIZ"/>
    <s v="CANDO HERRERA ALEXIS FERNANDO"/>
    <n v="604607317"/>
    <n v="231002028"/>
    <s v="A"/>
    <m/>
    <n v="200"/>
    <s v="0.00"/>
    <s v="0.00"/>
    <s v="0.00"/>
    <s v="0.00"/>
    <s v="0.00"/>
    <s v="0.00"/>
    <x v="123"/>
    <x v="0"/>
    <x v="0"/>
    <s v="RIOBAMBA"/>
    <s v="LIZARZABURU"/>
    <x v="0"/>
    <x v="1"/>
    <x v="1"/>
  </r>
  <r>
    <n v="1001918"/>
    <s v="MATRIZ"/>
    <s v="YAGUARSHUNGO MAIGUA MARIA HILDA"/>
    <n v="603422122"/>
    <n v="231002029"/>
    <s v="A"/>
    <m/>
    <n v="20"/>
    <s v="0.00"/>
    <s v="0.00"/>
    <s v="0.00"/>
    <s v="0.00"/>
    <s v="0.00"/>
    <s v="0.00"/>
    <x v="184"/>
    <x v="1"/>
    <x v="0"/>
    <s v="RIOBAMBA"/>
    <s v="FLORES"/>
    <x v="1"/>
    <x v="0"/>
    <x v="0"/>
  </r>
  <r>
    <n v="1001919"/>
    <s v="MATRIZ"/>
    <s v="TENEMAZA GONZALEZ CARLOTA DOLORES "/>
    <n v="603019456"/>
    <n v="231002030"/>
    <s v="A"/>
    <m/>
    <n v="20"/>
    <s v="0.00"/>
    <s v="0.00"/>
    <s v="0.00"/>
    <s v="0.00"/>
    <s v="0.00"/>
    <s v="0.00"/>
    <x v="184"/>
    <x v="2"/>
    <x v="1"/>
    <s v="QUITO"/>
    <s v="PIFO"/>
    <x v="1"/>
    <x v="1"/>
    <x v="0"/>
  </r>
  <r>
    <n v="1001920"/>
    <s v="MATRIZ"/>
    <s v="BALSECA OLIVO DANNY KLINGER"/>
    <n v="602260572"/>
    <n v="231002031"/>
    <s v="A"/>
    <m/>
    <n v="20"/>
    <s v="0.00"/>
    <s v="0.00"/>
    <s v="0.00"/>
    <s v="0.00"/>
    <s v="0.00"/>
    <s v="0.00"/>
    <x v="184"/>
    <x v="2"/>
    <x v="0"/>
    <s v="PENIPE"/>
    <s v="EL ALTAR"/>
    <x v="1"/>
    <x v="1"/>
    <x v="0"/>
  </r>
  <r>
    <n v="1001921"/>
    <s v="MATRIZ"/>
    <s v="BANCO COMUNAL DE APOYO"/>
    <n v="1792863708001"/>
    <n v="231002032"/>
    <s v="A"/>
    <m/>
    <n v="30"/>
    <s v="0.00"/>
    <s v="0.00"/>
    <s v="0.00"/>
    <s v="0.00"/>
    <s v="0.00"/>
    <s v="0.00"/>
    <x v="276"/>
    <x v="3"/>
    <x v="1"/>
    <s v="QUITO"/>
    <s v="CHILLOGALLO"/>
    <x v="0"/>
    <x v="0"/>
    <x v="1"/>
  </r>
  <r>
    <n v="1001922"/>
    <s v="MATRIZ"/>
    <s v="VILLACIS SIGCHA KELLY ALAHIS"/>
    <n v="1751384247"/>
    <n v="231002033"/>
    <s v="A"/>
    <m/>
    <n v="150"/>
    <s v="0.00"/>
    <s v="0.00"/>
    <s v="0.00"/>
    <s v="0.00"/>
    <s v="0.00"/>
    <s v="0.00"/>
    <x v="561"/>
    <x v="0"/>
    <x v="1"/>
    <s v="QUITO"/>
    <s v="COTOCOLLAO"/>
    <x v="0"/>
    <x v="1"/>
    <x v="0"/>
  </r>
  <r>
    <n v="1001923"/>
    <s v="MATRIZ"/>
    <s v="SHUGULI SIMBAÑA WASHINGTON GEOVANNY"/>
    <n v="1716138712"/>
    <n v="231002034"/>
    <s v="A"/>
    <m/>
    <n v="862"/>
    <s v="0.00"/>
    <s v="0.00"/>
    <s v="0.00"/>
    <s v="0.00"/>
    <s v="0.00"/>
    <s v="0.00"/>
    <x v="618"/>
    <x v="5"/>
    <x v="1"/>
    <s v="QUITO"/>
    <s v="COTOCOLLAO"/>
    <x v="0"/>
    <x v="1"/>
    <x v="1"/>
  </r>
  <r>
    <n v="1001924"/>
    <s v="MATRIZ"/>
    <s v="GUAMAN DAQUILEMA ANA LUISA"/>
    <n v="602692782"/>
    <n v="231002035"/>
    <s v="A"/>
    <m/>
    <n v="42"/>
    <s v="0.00"/>
    <s v="0.00"/>
    <s v="0.00"/>
    <s v="0.00"/>
    <s v="0.00"/>
    <s v="0.00"/>
    <x v="163"/>
    <x v="1"/>
    <x v="0"/>
    <s v="GUAMOTE"/>
    <s v="PALMIRA"/>
    <x v="1"/>
    <x v="0"/>
    <x v="0"/>
  </r>
  <r>
    <n v="1001926"/>
    <s v="MATRIZ"/>
    <s v="CAIÑO LLAGSHA MICHELLE ALEXANDRA"/>
    <n v="107865123"/>
    <n v="231002036"/>
    <s v="A"/>
    <m/>
    <n v="380"/>
    <s v="0.00"/>
    <s v="0.00"/>
    <s v="0.00"/>
    <s v="0.00"/>
    <s v="0.00"/>
    <s v="0.00"/>
    <x v="619"/>
    <x v="0"/>
    <x v="1"/>
    <s v="QUITO"/>
    <s v="COTOCOLLAO"/>
    <x v="0"/>
    <x v="1"/>
    <x v="0"/>
  </r>
  <r>
    <n v="1001927"/>
    <s v="MATRIZ"/>
    <s v="CAYAMBE AGUALSACA ROSA ELENA"/>
    <n v="606350619"/>
    <n v="231002037"/>
    <s v="A"/>
    <m/>
    <n v="53.75"/>
    <s v="0.00"/>
    <s v="0.00"/>
    <s v="0.00"/>
    <s v="0.00"/>
    <s v="0.00"/>
    <s v="0.00"/>
    <x v="470"/>
    <x v="0"/>
    <x v="0"/>
    <s v="RIOBAMBA"/>
    <s v="CACHA (CAB EN MACHANGARA)"/>
    <x v="1"/>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271B653-CDAA-4ED8-9C70-7C0647B8C1BF}" name="TablaDinámica8"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B208:C217" firstHeaderRow="1" firstDataRow="1" firstDataCol="1"/>
  <pivotFields count="23">
    <pivotField showAll="0"/>
    <pivotField showAll="0"/>
    <pivotField showAll="0"/>
    <pivotField showAll="0"/>
    <pivotField axis="axisRow" dataField="1" showAll="0">
      <items count="11">
        <item x="7"/>
        <item x="6"/>
        <item x="3"/>
        <item x="0"/>
        <item x="1"/>
        <item m="1" x="9"/>
        <item x="2"/>
        <item x="5"/>
        <item x="4"/>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9">
    <i>
      <x/>
    </i>
    <i>
      <x v="1"/>
    </i>
    <i>
      <x v="2"/>
    </i>
    <i>
      <x v="3"/>
    </i>
    <i>
      <x v="4"/>
    </i>
    <i>
      <x v="6"/>
    </i>
    <i>
      <x v="7"/>
    </i>
    <i>
      <x v="8"/>
    </i>
    <i t="grand">
      <x/>
    </i>
  </rowItems>
  <colItems count="1">
    <i/>
  </colItems>
  <dataFields count="1">
    <dataField name="Cuenta de NACIONALIDAD" fld="4" subtotal="count" baseField="0" baseItem="0"/>
  </dataFields>
  <formats count="14">
    <format dxfId="97">
      <pivotArea type="all" dataOnly="0" outline="0" fieldPosition="0"/>
    </format>
    <format dxfId="96">
      <pivotArea outline="0" collapsedLevelsAreSubtotals="1" fieldPosition="0"/>
    </format>
    <format dxfId="95">
      <pivotArea field="4" type="button" dataOnly="0" labelOnly="1" outline="0" axis="axisRow" fieldPosition="0"/>
    </format>
    <format dxfId="94">
      <pivotArea dataOnly="0" labelOnly="1" fieldPosition="0">
        <references count="1">
          <reference field="4" count="0"/>
        </references>
      </pivotArea>
    </format>
    <format dxfId="93">
      <pivotArea dataOnly="0" labelOnly="1" grandRow="1" outline="0" fieldPosition="0"/>
    </format>
    <format dxfId="92">
      <pivotArea dataOnly="0" labelOnly="1" outline="0" axis="axisValues" fieldPosition="0"/>
    </format>
    <format dxfId="91">
      <pivotArea field="4" type="button" dataOnly="0" labelOnly="1" outline="0" axis="axisRow" fieldPosition="0"/>
    </format>
    <format dxfId="90">
      <pivotArea dataOnly="0" labelOnly="1" outline="0" axis="axisValues" fieldPosition="0"/>
    </format>
    <format dxfId="89">
      <pivotArea field="4" type="button" dataOnly="0" labelOnly="1" outline="0" axis="axisRow" fieldPosition="0"/>
    </format>
    <format dxfId="88">
      <pivotArea dataOnly="0" labelOnly="1" outline="0" axis="axisValues" fieldPosition="0"/>
    </format>
    <format dxfId="87">
      <pivotArea grandRow="1" outline="0" collapsedLevelsAreSubtotals="1" fieldPosition="0"/>
    </format>
    <format dxfId="86">
      <pivotArea dataOnly="0" labelOnly="1" grandRow="1" outline="0" fieldPosition="0"/>
    </format>
    <format dxfId="85">
      <pivotArea grandRow="1" outline="0" collapsedLevelsAreSubtotals="1" fieldPosition="0"/>
    </format>
    <format dxfId="84">
      <pivotArea dataOnly="0" labelOnly="1" grandRow="1" outline="0" fieldPosition="0"/>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2DECCA3-C88F-486A-B945-E607690ECAA9}" name="Nacionalidad"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8">
  <location ref="B15:C21" firstHeaderRow="1" firstDataRow="1" firstDataCol="1"/>
  <pivotFields count="33">
    <pivotField showAll="0"/>
    <pivotField showAll="0"/>
    <pivotField numFmtId="164" showAll="0"/>
    <pivotField numFmtId="1"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2"/>
        <item x="0"/>
        <item x="1"/>
        <item x="3"/>
        <item x="4"/>
        <item t="default"/>
      </items>
    </pivotField>
    <pivotField showAll="0"/>
    <pivotField showAll="0">
      <items count="21">
        <item x="15"/>
        <item x="4"/>
        <item x="8"/>
        <item x="10"/>
        <item x="0"/>
        <item x="5"/>
        <item x="16"/>
        <item x="6"/>
        <item x="7"/>
        <item x="2"/>
        <item x="14"/>
        <item x="19"/>
        <item x="3"/>
        <item x="11"/>
        <item x="1"/>
        <item x="17"/>
        <item x="9"/>
        <item x="13"/>
        <item x="12"/>
        <item x="18"/>
        <item t="default"/>
      </items>
    </pivotField>
    <pivotField showAll="0"/>
    <pivotField showAll="0"/>
    <pivotField showAll="0">
      <items count="4">
        <item x="1"/>
        <item x="0"/>
        <item x="2"/>
        <item t="default"/>
      </items>
    </pivotField>
  </pivotFields>
  <rowFields count="1">
    <field x="27"/>
  </rowFields>
  <rowItems count="6">
    <i>
      <x/>
    </i>
    <i>
      <x v="1"/>
    </i>
    <i>
      <x v="2"/>
    </i>
    <i>
      <x v="3"/>
    </i>
    <i>
      <x v="4"/>
    </i>
    <i t="grand">
      <x/>
    </i>
  </rowItems>
  <colItems count="1">
    <i/>
  </colItems>
  <dataFields count="1">
    <dataField name="Suma de Saldo Préstamo" fld="15" baseField="27" baseItem="0" numFmtId="44"/>
  </dataFields>
  <formats count="15">
    <format dxfId="213">
      <pivotArea field="27" type="button" dataOnly="0" labelOnly="1" outline="0" axis="axisRow" fieldPosition="0"/>
    </format>
    <format dxfId="212">
      <pivotArea dataOnly="0" labelOnly="1" outline="0" axis="axisValues" fieldPosition="0"/>
    </format>
    <format dxfId="211">
      <pivotArea field="27" type="button" dataOnly="0" labelOnly="1" outline="0" axis="axisRow" fieldPosition="0"/>
    </format>
    <format dxfId="210">
      <pivotArea dataOnly="0" labelOnly="1" outline="0" axis="axisValues" fieldPosition="0"/>
    </format>
    <format dxfId="209">
      <pivotArea grandRow="1" outline="0" collapsedLevelsAreSubtotals="1" fieldPosition="0"/>
    </format>
    <format dxfId="208">
      <pivotArea dataOnly="0" labelOnly="1" grandRow="1" outline="0" fieldPosition="0"/>
    </format>
    <format dxfId="207">
      <pivotArea grandRow="1" outline="0" collapsedLevelsAreSubtotals="1" fieldPosition="0"/>
    </format>
    <format dxfId="206">
      <pivotArea dataOnly="0" labelOnly="1" grandRow="1" outline="0" fieldPosition="0"/>
    </format>
    <format dxfId="205">
      <pivotArea outline="0" collapsedLevelsAreSubtotals="1" fieldPosition="0"/>
    </format>
    <format dxfId="204">
      <pivotArea type="all" dataOnly="0" outline="0" fieldPosition="0"/>
    </format>
    <format dxfId="203">
      <pivotArea outline="0" collapsedLevelsAreSubtotals="1" fieldPosition="0"/>
    </format>
    <format dxfId="202">
      <pivotArea field="27" type="button" dataOnly="0" labelOnly="1" outline="0" axis="axisRow" fieldPosition="0"/>
    </format>
    <format dxfId="201">
      <pivotArea dataOnly="0" labelOnly="1" fieldPosition="0">
        <references count="1">
          <reference field="27" count="0"/>
        </references>
      </pivotArea>
    </format>
    <format dxfId="200">
      <pivotArea dataOnly="0" labelOnly="1" grandRow="1" outline="0" fieldPosition="0"/>
    </format>
    <format dxfId="199">
      <pivotArea dataOnly="0" labelOnly="1" outline="0" axis="axisValues" fieldPosition="0"/>
    </format>
  </formats>
  <chartFormats count="6">
    <chartFormat chart="5" format="85" series="1">
      <pivotArea type="data" outline="0" fieldPosition="0">
        <references count="1">
          <reference field="4294967294" count="1" selected="0">
            <x v="0"/>
          </reference>
        </references>
      </pivotArea>
    </chartFormat>
    <chartFormat chart="5" format="86">
      <pivotArea type="data" outline="0" fieldPosition="0">
        <references count="2">
          <reference field="4294967294" count="1" selected="0">
            <x v="0"/>
          </reference>
          <reference field="27" count="1" selected="0">
            <x v="0"/>
          </reference>
        </references>
      </pivotArea>
    </chartFormat>
    <chartFormat chart="5" format="87">
      <pivotArea type="data" outline="0" fieldPosition="0">
        <references count="2">
          <reference field="4294967294" count="1" selected="0">
            <x v="0"/>
          </reference>
          <reference field="27" count="1" selected="0">
            <x v="1"/>
          </reference>
        </references>
      </pivotArea>
    </chartFormat>
    <chartFormat chart="5" format="88">
      <pivotArea type="data" outline="0" fieldPosition="0">
        <references count="2">
          <reference field="4294967294" count="1" selected="0">
            <x v="0"/>
          </reference>
          <reference field="27" count="1" selected="0">
            <x v="2"/>
          </reference>
        </references>
      </pivotArea>
    </chartFormat>
    <chartFormat chart="5" format="89">
      <pivotArea type="data" outline="0" fieldPosition="0">
        <references count="2">
          <reference field="4294967294" count="1" selected="0">
            <x v="0"/>
          </reference>
          <reference field="27" count="1" selected="0">
            <x v="3"/>
          </reference>
        </references>
      </pivotArea>
    </chartFormat>
    <chartFormat chart="5" format="90">
      <pivotArea type="data" outline="0" fieldPosition="0">
        <references count="2">
          <reference field="4294967294" count="1" selected="0">
            <x v="0"/>
          </reference>
          <reference field="27" count="1" selected="0">
            <x v="4"/>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1360D3F-7C7C-4DB2-AF54-66C71D484150}" name="TablaDinámica13"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253:C341" firstHeaderRow="1" firstDataRow="1" firstDataCol="1"/>
  <pivotFields count="33">
    <pivotField showAll="0"/>
    <pivotField axis="axisRow" dataField="1" showAll="0">
      <items count="88">
        <item x="31"/>
        <item x="3"/>
        <item x="56"/>
        <item x="48"/>
        <item x="25"/>
        <item x="36"/>
        <item x="59"/>
        <item x="29"/>
        <item x="60"/>
        <item x="20"/>
        <item x="4"/>
        <item x="16"/>
        <item x="77"/>
        <item x="70"/>
        <item x="78"/>
        <item x="86"/>
        <item x="23"/>
        <item x="53"/>
        <item x="84"/>
        <item x="74"/>
        <item x="80"/>
        <item x="54"/>
        <item x="83"/>
        <item x="10"/>
        <item x="21"/>
        <item x="7"/>
        <item x="85"/>
        <item x="41"/>
        <item x="40"/>
        <item x="8"/>
        <item x="27"/>
        <item x="26"/>
        <item x="0"/>
        <item x="1"/>
        <item x="33"/>
        <item x="28"/>
        <item x="67"/>
        <item x="22"/>
        <item x="47"/>
        <item x="13"/>
        <item x="62"/>
        <item x="44"/>
        <item x="82"/>
        <item x="30"/>
        <item x="61"/>
        <item x="46"/>
        <item x="65"/>
        <item x="32"/>
        <item x="2"/>
        <item x="5"/>
        <item x="6"/>
        <item x="35"/>
        <item x="9"/>
        <item x="11"/>
        <item x="12"/>
        <item x="38"/>
        <item x="15"/>
        <item x="14"/>
        <item x="42"/>
        <item x="66"/>
        <item x="18"/>
        <item x="17"/>
        <item x="64"/>
        <item x="34"/>
        <item x="50"/>
        <item x="19"/>
        <item x="24"/>
        <item x="63"/>
        <item x="37"/>
        <item x="39"/>
        <item x="43"/>
        <item x="49"/>
        <item x="72"/>
        <item x="52"/>
        <item x="55"/>
        <item x="51"/>
        <item x="57"/>
        <item x="73"/>
        <item x="71"/>
        <item x="58"/>
        <item x="45"/>
        <item x="69"/>
        <item x="68"/>
        <item x="76"/>
        <item x="75"/>
        <item x="79"/>
        <item x="81"/>
        <item t="default"/>
      </items>
    </pivotField>
    <pivotField showAll="0"/>
    <pivotField showAll="0"/>
    <pivotField showAll="0"/>
    <pivotField showAll="0"/>
    <pivotField showAll="0">
      <items count="3">
        <item x="1"/>
        <item x="0"/>
        <item t="default"/>
      </items>
    </pivotField>
    <pivotField showAll="0"/>
    <pivotField showAll="0"/>
    <pivotField showAll="0">
      <items count="10">
        <item x="7"/>
        <item x="4"/>
        <item x="1"/>
        <item x="8"/>
        <item x="2"/>
        <item x="3"/>
        <item x="5"/>
        <item x="0"/>
        <item x="6"/>
        <item t="default"/>
      </items>
    </pivotField>
    <pivotField showAll="0"/>
    <pivotField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t="grand">
      <x/>
    </i>
  </rowItems>
  <colItems count="1">
    <i/>
  </colItems>
  <dataFields count="1">
    <dataField name="Cuenta de Código" fld="1" subtotal="count" baseField="1" baseItem="0"/>
  </dataFields>
  <formats count="7">
    <format dxfId="220">
      <pivotArea type="all" dataOnly="0" outline="0" fieldPosition="0"/>
    </format>
    <format dxfId="219">
      <pivotArea outline="0" collapsedLevelsAreSubtotals="1" fieldPosition="0"/>
    </format>
    <format dxfId="218">
      <pivotArea field="1" type="button" dataOnly="0" labelOnly="1" outline="0" axis="axisRow" fieldPosition="0"/>
    </format>
    <format dxfId="21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16">
      <pivotArea dataOnly="0" labelOnly="1" fieldPosition="0">
        <references count="1">
          <reference field="1" count="37">
            <x v="50"/>
            <x v="51"/>
            <x v="52"/>
            <x v="53"/>
            <x v="54"/>
            <x v="55"/>
            <x v="56"/>
            <x v="57"/>
            <x v="58"/>
            <x v="59"/>
            <x v="60"/>
            <x v="61"/>
            <x v="62"/>
            <x v="63"/>
            <x v="64"/>
            <x v="65"/>
            <x v="66"/>
            <x v="67"/>
            <x v="68"/>
            <x v="69"/>
            <x v="70"/>
            <x v="71"/>
            <x v="72"/>
            <x v="73"/>
            <x v="74"/>
            <x v="75"/>
            <x v="76"/>
            <x v="77"/>
            <x v="78"/>
            <x v="79"/>
            <x v="80"/>
            <x v="81"/>
            <x v="82"/>
            <x v="83"/>
            <x v="84"/>
            <x v="85"/>
            <x v="86"/>
          </reference>
        </references>
      </pivotArea>
    </format>
    <format dxfId="215">
      <pivotArea dataOnly="0" labelOnly="1" grandRow="1" outline="0" fieldPosition="0"/>
    </format>
    <format dxfId="214">
      <pivotArea dataOnly="0" labelOnly="1" outline="0" axis="axisValues" fieldPosition="0"/>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DF7F2B9-EA8A-4CA1-8375-810E3A685422}" name="Nacionalidad inversiones"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6">
  <location ref="B246:C249" firstHeaderRow="1" firstDataRow="1" firstDataCol="1"/>
  <pivotFields count="33">
    <pivotField showAll="0"/>
    <pivotField showAll="0"/>
    <pivotField showAll="0"/>
    <pivotField showAll="0"/>
    <pivotField showAll="0"/>
    <pivotField showAll="0"/>
    <pivotField showAll="0">
      <items count="3">
        <item x="1"/>
        <item x="0"/>
        <item t="default"/>
      </items>
    </pivotField>
    <pivotField axis="axisRow" showAll="0">
      <items count="3">
        <item x="1"/>
        <item x="0"/>
        <item t="default"/>
      </items>
    </pivotField>
    <pivotField showAll="0"/>
    <pivotField showAll="0">
      <items count="10">
        <item x="7"/>
        <item x="4"/>
        <item x="1"/>
        <item x="8"/>
        <item x="2"/>
        <item x="3"/>
        <item x="5"/>
        <item x="0"/>
        <item x="6"/>
        <item t="default"/>
      </items>
    </pivotField>
    <pivotField showAll="0"/>
    <pivotField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7"/>
  </rowFields>
  <rowItems count="3">
    <i>
      <x/>
    </i>
    <i>
      <x v="1"/>
    </i>
    <i t="grand">
      <x/>
    </i>
  </rowItems>
  <colItems count="1">
    <i/>
  </colItems>
  <dataFields count="1">
    <dataField name="Suma de Monto" fld="30" baseField="0" baseItem="0" numFmtId="44"/>
  </dataFields>
  <formats count="1">
    <format dxfId="221">
      <pivotArea outline="0" collapsedLevelsAreSubtotals="1" fieldPosition="0">
        <references count="1">
          <reference field="4294967294" count="1" selected="0">
            <x v="0"/>
          </reference>
        </references>
      </pivotArea>
    </format>
  </formats>
  <chartFormats count="3">
    <chartFormat chart="5" format="17" series="1">
      <pivotArea type="data" outline="0" fieldPosition="0">
        <references count="1">
          <reference field="4294967294" count="1" selected="0">
            <x v="0"/>
          </reference>
        </references>
      </pivotArea>
    </chartFormat>
    <chartFormat chart="5" format="18">
      <pivotArea type="data" outline="0" fieldPosition="0">
        <references count="2">
          <reference field="4294967294" count="1" selected="0">
            <x v="0"/>
          </reference>
          <reference field="7" count="1" selected="0">
            <x v="0"/>
          </reference>
        </references>
      </pivotArea>
    </chartFormat>
    <chartFormat chart="5" format="19">
      <pivotArea type="data" outline="0" fieldPosition="0">
        <references count="2">
          <reference field="4294967294" count="1" selected="0">
            <x v="0"/>
          </reference>
          <reference field="7" count="1" selected="0">
            <x v="1"/>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3EE747B-4909-4CE2-BBA5-1404C20B7800}" name="Actvidad Económica destino del Cliente"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9">
  <location ref="B68:M70" firstHeaderRow="1" firstDataRow="2" firstDataCol="1"/>
  <pivotFields count="33">
    <pivotField showAll="0"/>
    <pivotField showAll="0"/>
    <pivotField numFmtId="164" showAll="0"/>
    <pivotField numFmtId="1"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axis="axisCol" dataField="1" showAll="0" measureFilter="1">
      <items count="212">
        <item x="154"/>
        <item x="70"/>
        <item x="100"/>
        <item x="145"/>
        <item x="180"/>
        <item x="27"/>
        <item x="99"/>
        <item x="106"/>
        <item x="139"/>
        <item x="54"/>
        <item x="50"/>
        <item x="132"/>
        <item x="120"/>
        <item x="69"/>
        <item x="108"/>
        <item x="1"/>
        <item x="178"/>
        <item x="74"/>
        <item x="126"/>
        <item x="43"/>
        <item x="166"/>
        <item x="97"/>
        <item x="170"/>
        <item x="62"/>
        <item x="11"/>
        <item x="133"/>
        <item x="68"/>
        <item x="151"/>
        <item x="124"/>
        <item x="34"/>
        <item x="15"/>
        <item x="110"/>
        <item x="48"/>
        <item x="77"/>
        <item x="104"/>
        <item x="149"/>
        <item x="90"/>
        <item x="88"/>
        <item x="119"/>
        <item x="38"/>
        <item x="29"/>
        <item x="197"/>
        <item x="89"/>
        <item x="83"/>
        <item x="135"/>
        <item x="188"/>
        <item x="130"/>
        <item x="107"/>
        <item x="41"/>
        <item x="49"/>
        <item x="53"/>
        <item x="209"/>
        <item x="35"/>
        <item x="75"/>
        <item x="105"/>
        <item x="161"/>
        <item x="179"/>
        <item x="61"/>
        <item x="85"/>
        <item x="2"/>
        <item x="173"/>
        <item x="127"/>
        <item x="116"/>
        <item x="92"/>
        <item x="148"/>
        <item x="32"/>
        <item x="94"/>
        <item x="46"/>
        <item x="191"/>
        <item x="18"/>
        <item x="183"/>
        <item x="45"/>
        <item x="193"/>
        <item x="72"/>
        <item x="115"/>
        <item x="144"/>
        <item x="177"/>
        <item x="123"/>
        <item x="186"/>
        <item x="182"/>
        <item x="19"/>
        <item x="33"/>
        <item x="208"/>
        <item x="60"/>
        <item x="206"/>
        <item x="40"/>
        <item x="141"/>
        <item x="64"/>
        <item x="95"/>
        <item x="131"/>
        <item x="137"/>
        <item x="201"/>
        <item x="26"/>
        <item x="39"/>
        <item x="134"/>
        <item x="199"/>
        <item x="142"/>
        <item x="156"/>
        <item x="146"/>
        <item x="20"/>
        <item x="47"/>
        <item x="136"/>
        <item x="16"/>
        <item x="0"/>
        <item x="160"/>
        <item x="198"/>
        <item x="121"/>
        <item x="167"/>
        <item x="205"/>
        <item x="51"/>
        <item x="190"/>
        <item x="176"/>
        <item x="73"/>
        <item x="147"/>
        <item x="98"/>
        <item x="184"/>
        <item x="196"/>
        <item x="152"/>
        <item x="114"/>
        <item x="117"/>
        <item x="58"/>
        <item x="78"/>
        <item x="158"/>
        <item x="13"/>
        <item x="9"/>
        <item x="81"/>
        <item x="86"/>
        <item x="171"/>
        <item x="67"/>
        <item x="80"/>
        <item x="12"/>
        <item x="153"/>
        <item x="109"/>
        <item x="118"/>
        <item x="5"/>
        <item x="101"/>
        <item x="93"/>
        <item x="164"/>
        <item x="82"/>
        <item x="42"/>
        <item x="14"/>
        <item x="122"/>
        <item x="4"/>
        <item x="102"/>
        <item x="165"/>
        <item x="155"/>
        <item x="112"/>
        <item x="57"/>
        <item x="140"/>
        <item x="138"/>
        <item x="22"/>
        <item x="37"/>
        <item x="31"/>
        <item x="207"/>
        <item x="84"/>
        <item x="111"/>
        <item x="204"/>
        <item x="189"/>
        <item x="128"/>
        <item x="87"/>
        <item x="187"/>
        <item x="59"/>
        <item x="66"/>
        <item x="143"/>
        <item x="96"/>
        <item x="30"/>
        <item x="71"/>
        <item x="21"/>
        <item x="8"/>
        <item x="52"/>
        <item x="200"/>
        <item x="175"/>
        <item x="174"/>
        <item x="6"/>
        <item x="63"/>
        <item x="17"/>
        <item x="91"/>
        <item x="36"/>
        <item x="44"/>
        <item x="113"/>
        <item x="79"/>
        <item x="103"/>
        <item x="28"/>
        <item x="125"/>
        <item x="185"/>
        <item x="56"/>
        <item x="181"/>
        <item x="172"/>
        <item x="163"/>
        <item x="202"/>
        <item x="162"/>
        <item x="159"/>
        <item x="10"/>
        <item x="24"/>
        <item x="169"/>
        <item x="25"/>
        <item x="203"/>
        <item x="192"/>
        <item x="195"/>
        <item x="3"/>
        <item x="7"/>
        <item x="65"/>
        <item x="23"/>
        <item x="168"/>
        <item x="210"/>
        <item x="157"/>
        <item x="76"/>
        <item x="150"/>
        <item x="194"/>
        <item x="129"/>
        <item x="55"/>
        <item t="default"/>
      </items>
    </pivotField>
    <pivotField showAll="0"/>
    <pivotField showAll="0"/>
    <pivotField showAll="0"/>
    <pivotField showAll="0"/>
    <pivotField showAll="0"/>
    <pivotField showAll="0"/>
    <pivotField showAll="0"/>
    <pivotField showAll="0"/>
    <pivotField showAll="0"/>
    <pivotField showAll="0"/>
    <pivotField showAll="0">
      <items count="21">
        <item x="15"/>
        <item x="4"/>
        <item x="8"/>
        <item x="10"/>
        <item x="0"/>
        <item x="5"/>
        <item x="16"/>
        <item x="6"/>
        <item x="7"/>
        <item x="2"/>
        <item x="14"/>
        <item x="19"/>
        <item x="3"/>
        <item x="11"/>
        <item x="1"/>
        <item x="17"/>
        <item x="9"/>
        <item x="13"/>
        <item x="12"/>
        <item x="18"/>
        <item t="default"/>
      </items>
    </pivotField>
    <pivotField showAll="0"/>
    <pivotField showAll="0"/>
    <pivotField showAll="0">
      <items count="4">
        <item x="1"/>
        <item x="0"/>
        <item x="2"/>
        <item t="default"/>
      </items>
    </pivotField>
  </pivotFields>
  <rowItems count="1">
    <i/>
  </rowItems>
  <colFields count="1">
    <field x="18"/>
  </colFields>
  <colItems count="11">
    <i>
      <x v="69"/>
    </i>
    <i>
      <x v="103"/>
    </i>
    <i>
      <x v="124"/>
    </i>
    <i>
      <x v="142"/>
    </i>
    <i>
      <x v="152"/>
    </i>
    <i>
      <x v="162"/>
    </i>
    <i>
      <x v="165"/>
    </i>
    <i>
      <x v="167"/>
    </i>
    <i>
      <x v="175"/>
    </i>
    <i>
      <x v="192"/>
    </i>
    <i t="grand">
      <x/>
    </i>
  </colItems>
  <dataFields count="1">
    <dataField name="Cuenta de Actividad Ecónomica destino cliente" fld="18" subtotal="count" baseField="0" baseItem="0"/>
  </dataFields>
  <formats count="9">
    <format dxfId="230">
      <pivotArea type="all" dataOnly="0" outline="0" fieldPosition="0"/>
    </format>
    <format dxfId="229">
      <pivotArea outline="0" collapsedLevelsAreSubtotals="1" fieldPosition="0"/>
    </format>
    <format dxfId="228">
      <pivotArea type="origin" dataOnly="0" labelOnly="1" outline="0" fieldPosition="0"/>
    </format>
    <format dxfId="227">
      <pivotArea dataOnly="0" labelOnly="1" outline="0" axis="axisValues" fieldPosition="0"/>
    </format>
    <format dxfId="226">
      <pivotArea field="18" type="button" dataOnly="0" labelOnly="1" outline="0" axis="axisCol" fieldPosition="0"/>
    </format>
    <format dxfId="225">
      <pivotArea type="topRight" dataOnly="0" labelOnly="1" outline="0" fieldPosition="0"/>
    </format>
    <format dxfId="224">
      <pivotArea dataOnly="0" labelOnly="1" fieldPosition="0">
        <references count="1">
          <reference field="18" count="1">
            <x v="152"/>
          </reference>
        </references>
      </pivotArea>
    </format>
    <format dxfId="223">
      <pivotArea field="18" type="button" dataOnly="0" labelOnly="1" outline="0" axis="axisCol" fieldPosition="0"/>
    </format>
    <format dxfId="222">
      <pivotArea dataOnly="0" labelOnly="1" fieldPosition="0">
        <references count="1">
          <reference field="18" count="1">
            <x v="69"/>
          </reference>
        </references>
      </pivotArea>
    </format>
  </formats>
  <chartFormats count="49">
    <chartFormat chart="12" format="457" series="1">
      <pivotArea type="data" outline="0" fieldPosition="0">
        <references count="2">
          <reference field="4294967294" count="1" selected="0">
            <x v="0"/>
          </reference>
          <reference field="18" count="1" selected="0">
            <x v="69"/>
          </reference>
        </references>
      </pivotArea>
    </chartFormat>
    <chartFormat chart="12" format="458">
      <pivotArea type="data" outline="0" fieldPosition="0">
        <references count="2">
          <reference field="4294967294" count="1" selected="0">
            <x v="0"/>
          </reference>
          <reference field="18" count="1" selected="0">
            <x v="69"/>
          </reference>
        </references>
      </pivotArea>
    </chartFormat>
    <chartFormat chart="12" format="459" series="1">
      <pivotArea type="data" outline="0" fieldPosition="0">
        <references count="2">
          <reference field="4294967294" count="1" selected="0">
            <x v="0"/>
          </reference>
          <reference field="18" count="1" selected="0">
            <x v="103"/>
          </reference>
        </references>
      </pivotArea>
    </chartFormat>
    <chartFormat chart="12" format="460" series="1">
      <pivotArea type="data" outline="0" fieldPosition="0">
        <references count="2">
          <reference field="4294967294" count="1" selected="0">
            <x v="0"/>
          </reference>
          <reference field="18" count="1" selected="0">
            <x v="124"/>
          </reference>
        </references>
      </pivotArea>
    </chartFormat>
    <chartFormat chart="12" format="461" series="1">
      <pivotArea type="data" outline="0" fieldPosition="0">
        <references count="2">
          <reference field="4294967294" count="1" selected="0">
            <x v="0"/>
          </reference>
          <reference field="18" count="1" selected="0">
            <x v="142"/>
          </reference>
        </references>
      </pivotArea>
    </chartFormat>
    <chartFormat chart="12" format="462" series="1">
      <pivotArea type="data" outline="0" fieldPosition="0">
        <references count="2">
          <reference field="4294967294" count="1" selected="0">
            <x v="0"/>
          </reference>
          <reference field="18" count="1" selected="0">
            <x v="152"/>
          </reference>
        </references>
      </pivotArea>
    </chartFormat>
    <chartFormat chart="12" format="463" series="1">
      <pivotArea type="data" outline="0" fieldPosition="0">
        <references count="2">
          <reference field="4294967294" count="1" selected="0">
            <x v="0"/>
          </reference>
          <reference field="18" count="1" selected="0">
            <x v="162"/>
          </reference>
        </references>
      </pivotArea>
    </chartFormat>
    <chartFormat chart="12" format="464" series="1">
      <pivotArea type="data" outline="0" fieldPosition="0">
        <references count="2">
          <reference field="4294967294" count="1" selected="0">
            <x v="0"/>
          </reference>
          <reference field="18" count="1" selected="0">
            <x v="165"/>
          </reference>
        </references>
      </pivotArea>
    </chartFormat>
    <chartFormat chart="12" format="465" series="1">
      <pivotArea type="data" outline="0" fieldPosition="0">
        <references count="2">
          <reference field="4294967294" count="1" selected="0">
            <x v="0"/>
          </reference>
          <reference field="18" count="1" selected="0">
            <x v="167"/>
          </reference>
        </references>
      </pivotArea>
    </chartFormat>
    <chartFormat chart="12" format="466" series="1">
      <pivotArea type="data" outline="0" fieldPosition="0">
        <references count="2">
          <reference field="4294967294" count="1" selected="0">
            <x v="0"/>
          </reference>
          <reference field="18" count="1" selected="0">
            <x v="175"/>
          </reference>
        </references>
      </pivotArea>
    </chartFormat>
    <chartFormat chart="12" format="467" series="1">
      <pivotArea type="data" outline="0" fieldPosition="0">
        <references count="2">
          <reference field="4294967294" count="1" selected="0">
            <x v="0"/>
          </reference>
          <reference field="18" count="1" selected="0">
            <x v="192"/>
          </reference>
        </references>
      </pivotArea>
    </chartFormat>
    <chartFormat chart="12" format="468" series="1">
      <pivotArea type="data" outline="0" fieldPosition="0">
        <references count="2">
          <reference field="4294967294" count="1" selected="0">
            <x v="0"/>
          </reference>
          <reference field="18" count="1" selected="0">
            <x v="121"/>
          </reference>
        </references>
      </pivotArea>
    </chartFormat>
    <chartFormat chart="12" format="469" series="1">
      <pivotArea type="data" outline="0" fieldPosition="0">
        <references count="2">
          <reference field="4294967294" count="1" selected="0">
            <x v="0"/>
          </reference>
          <reference field="18" count="1" selected="0">
            <x v="174"/>
          </reference>
        </references>
      </pivotArea>
    </chartFormat>
    <chartFormat chart="12" format="470" series="1">
      <pivotArea type="data" outline="0" fieldPosition="0">
        <references count="2">
          <reference field="4294967294" count="1" selected="0">
            <x v="0"/>
          </reference>
          <reference field="18" count="1" selected="0">
            <x v="24"/>
          </reference>
        </references>
      </pivotArea>
    </chartFormat>
    <chartFormat chart="12" format="471" series="1">
      <pivotArea type="data" outline="0" fieldPosition="0">
        <references count="2">
          <reference field="4294967294" count="1" selected="0">
            <x v="0"/>
          </reference>
          <reference field="18" count="1" selected="0">
            <x v="123"/>
          </reference>
        </references>
      </pivotArea>
    </chartFormat>
    <chartFormat chart="12" format="472" series="1">
      <pivotArea type="data" outline="0" fieldPosition="0">
        <references count="2">
          <reference field="4294967294" count="1" selected="0">
            <x v="0"/>
          </reference>
          <reference field="18" count="1" selected="0">
            <x v="199"/>
          </reference>
        </references>
      </pivotArea>
    </chartFormat>
    <chartFormat chart="12" format="473" series="1">
      <pivotArea type="data" outline="0" fieldPosition="0">
        <references count="2">
          <reference field="4294967294" count="1" selected="0">
            <x v="0"/>
          </reference>
          <reference field="18" count="1" selected="0">
            <x v="9"/>
          </reference>
        </references>
      </pivotArea>
    </chartFormat>
    <chartFormat chart="12" format="474" series="1">
      <pivotArea type="data" outline="0" fieldPosition="0">
        <references count="2">
          <reference field="4294967294" count="1" selected="0">
            <x v="0"/>
          </reference>
          <reference field="18" count="1" selected="0">
            <x v="81"/>
          </reference>
        </references>
      </pivotArea>
    </chartFormat>
    <chartFormat chart="12" format="475" series="1">
      <pivotArea type="data" outline="0" fieldPosition="0">
        <references count="2">
          <reference field="4294967294" count="1" selected="0">
            <x v="0"/>
          </reference>
          <reference field="18" count="1" selected="0">
            <x v="57"/>
          </reference>
        </references>
      </pivotArea>
    </chartFormat>
    <chartFormat chart="12" format="476" series="1">
      <pivotArea type="data" outline="0" fieldPosition="0">
        <references count="2">
          <reference field="4294967294" count="1" selected="0">
            <x v="0"/>
          </reference>
          <reference field="18" count="1" selected="0">
            <x v="102"/>
          </reference>
        </references>
      </pivotArea>
    </chartFormat>
    <chartFormat chart="12" format="477" series="1">
      <pivotArea type="data" outline="0" fieldPosition="0">
        <references count="2">
          <reference field="4294967294" count="1" selected="0">
            <x v="0"/>
          </reference>
          <reference field="18" count="1" selected="0">
            <x v="151"/>
          </reference>
        </references>
      </pivotArea>
    </chartFormat>
    <chartFormat chart="12" format="478" series="1">
      <pivotArea type="data" outline="0" fieldPosition="0">
        <references count="2">
          <reference field="4294967294" count="1" selected="0">
            <x v="0"/>
          </reference>
          <reference field="18" count="1" selected="0">
            <x v="164"/>
          </reference>
        </references>
      </pivotArea>
    </chartFormat>
    <chartFormat chart="12" format="479" series="1">
      <pivotArea type="data" outline="0" fieldPosition="0">
        <references count="2">
          <reference field="4294967294" count="1" selected="0">
            <x v="0"/>
          </reference>
          <reference field="18" count="1" selected="0">
            <x v="210"/>
          </reference>
        </references>
      </pivotArea>
    </chartFormat>
    <chartFormat chart="12" format="480" series="1">
      <pivotArea type="data" outline="0" fieldPosition="0">
        <references count="2">
          <reference field="4294967294" count="1" selected="0">
            <x v="0"/>
          </reference>
          <reference field="18" count="1" selected="0">
            <x v="33"/>
          </reference>
        </references>
      </pivotArea>
    </chartFormat>
    <chartFormat chart="12" format="481" series="1">
      <pivotArea type="data" outline="0" fieldPosition="0">
        <references count="2">
          <reference field="4294967294" count="1" selected="0">
            <x v="0"/>
          </reference>
          <reference field="18" count="1" selected="0">
            <x v="39"/>
          </reference>
        </references>
      </pivotArea>
    </chartFormat>
    <chartFormat chart="12" format="482" series="1">
      <pivotArea type="data" outline="0" fieldPosition="0">
        <references count="2">
          <reference field="4294967294" count="1" selected="0">
            <x v="0"/>
          </reference>
          <reference field="18" count="1" selected="0">
            <x v="48"/>
          </reference>
        </references>
      </pivotArea>
    </chartFormat>
    <chartFormat chart="12" format="483" series="1">
      <pivotArea type="data" outline="0" fieldPosition="0">
        <references count="2">
          <reference field="4294967294" count="1" selected="0">
            <x v="0"/>
          </reference>
          <reference field="18" count="1" selected="0">
            <x v="65"/>
          </reference>
        </references>
      </pivotArea>
    </chartFormat>
    <chartFormat chart="12" format="484" series="1">
      <pivotArea type="data" outline="0" fieldPosition="0">
        <references count="2">
          <reference field="4294967294" count="1" selected="0">
            <x v="0"/>
          </reference>
          <reference field="18" count="1" selected="0">
            <x v="109"/>
          </reference>
        </references>
      </pivotArea>
    </chartFormat>
    <chartFormat chart="12" format="485" series="1">
      <pivotArea type="data" outline="0" fieldPosition="0">
        <references count="2">
          <reference field="4294967294" count="1" selected="0">
            <x v="0"/>
          </reference>
          <reference field="18" count="1" selected="0">
            <x v="96"/>
          </reference>
        </references>
      </pivotArea>
    </chartFormat>
    <chartFormat chart="12" format="486" series="1">
      <pivotArea type="data" outline="0" fieldPosition="0">
        <references count="2">
          <reference field="4294967294" count="1" selected="0">
            <x v="0"/>
          </reference>
          <reference field="18" count="1" selected="0">
            <x v="111"/>
          </reference>
        </references>
      </pivotArea>
    </chartFormat>
    <chartFormat chart="12" format="487" series="1">
      <pivotArea type="data" outline="0" fieldPosition="0">
        <references count="2">
          <reference field="4294967294" count="1" selected="0">
            <x v="0"/>
          </reference>
          <reference field="18" count="1" selected="0">
            <x v="120"/>
          </reference>
        </references>
      </pivotArea>
    </chartFormat>
    <chartFormat chart="12" format="488" series="1">
      <pivotArea type="data" outline="0" fieldPosition="0">
        <references count="2">
          <reference field="4294967294" count="1" selected="0">
            <x v="0"/>
          </reference>
          <reference field="18" count="1" selected="0">
            <x v="138"/>
          </reference>
        </references>
      </pivotArea>
    </chartFormat>
    <chartFormat chart="12" format="489" series="1">
      <pivotArea type="data" outline="0" fieldPosition="0">
        <references count="2">
          <reference field="4294967294" count="1" selected="0">
            <x v="0"/>
          </reference>
          <reference field="18" count="1" selected="0">
            <x v="169"/>
          </reference>
        </references>
      </pivotArea>
    </chartFormat>
    <chartFormat chart="12" format="490" series="1">
      <pivotArea type="data" outline="0" fieldPosition="0">
        <references count="2">
          <reference field="4294967294" count="1" selected="0">
            <x v="0"/>
          </reference>
          <reference field="18" count="1" selected="0">
            <x v="181"/>
          </reference>
        </references>
      </pivotArea>
    </chartFormat>
    <chartFormat chart="12" format="491" series="1">
      <pivotArea type="data" outline="0" fieldPosition="0">
        <references count="2">
          <reference field="4294967294" count="1" selected="0">
            <x v="0"/>
          </reference>
          <reference field="18" count="1" selected="0">
            <x v="184"/>
          </reference>
        </references>
      </pivotArea>
    </chartFormat>
    <chartFormat chart="12" format="492" series="1">
      <pivotArea type="data" outline="0" fieldPosition="0">
        <references count="2">
          <reference field="4294967294" count="1" selected="0">
            <x v="0"/>
          </reference>
          <reference field="18" count="1" selected="0">
            <x v="190"/>
          </reference>
        </references>
      </pivotArea>
    </chartFormat>
    <chartFormat chart="12" format="493" series="1">
      <pivotArea type="data" outline="0" fieldPosition="0">
        <references count="2">
          <reference field="4294967294" count="1" selected="0">
            <x v="0"/>
          </reference>
          <reference field="18" count="1" selected="0">
            <x v="193"/>
          </reference>
        </references>
      </pivotArea>
    </chartFormat>
    <chartFormat chart="12" format="494" series="1">
      <pivotArea type="data" outline="0" fieldPosition="0">
        <references count="2">
          <reference field="4294967294" count="1" selected="0">
            <x v="0"/>
          </reference>
          <reference field="18" count="1" selected="0">
            <x v="198"/>
          </reference>
        </references>
      </pivotArea>
    </chartFormat>
    <chartFormat chart="12" format="495" series="1">
      <pivotArea type="data" outline="0" fieldPosition="0">
        <references count="2">
          <reference field="4294967294" count="1" selected="0">
            <x v="0"/>
          </reference>
          <reference field="18" count="1" selected="0">
            <x v="10"/>
          </reference>
        </references>
      </pivotArea>
    </chartFormat>
    <chartFormat chart="12" format="496" series="1">
      <pivotArea type="data" outline="0" fieldPosition="0">
        <references count="2">
          <reference field="4294967294" count="1" selected="0">
            <x v="0"/>
          </reference>
          <reference field="18" count="1" selected="0">
            <x v="17"/>
          </reference>
        </references>
      </pivotArea>
    </chartFormat>
    <chartFormat chart="12" format="497" series="1">
      <pivotArea type="data" outline="0" fieldPosition="0">
        <references count="2">
          <reference field="4294967294" count="1" selected="0">
            <x v="0"/>
          </reference>
          <reference field="18" count="1" selected="0">
            <x v="20"/>
          </reference>
        </references>
      </pivotArea>
    </chartFormat>
    <chartFormat chart="12" format="498" series="1">
      <pivotArea type="data" outline="0" fieldPosition="0">
        <references count="2">
          <reference field="4294967294" count="1" selected="0">
            <x v="0"/>
          </reference>
          <reference field="18" count="1" selected="0">
            <x v="22"/>
          </reference>
        </references>
      </pivotArea>
    </chartFormat>
    <chartFormat chart="12" format="499" series="1">
      <pivotArea type="data" outline="0" fieldPosition="0">
        <references count="2">
          <reference field="4294967294" count="1" selected="0">
            <x v="0"/>
          </reference>
          <reference field="18" count="1" selected="0">
            <x v="26"/>
          </reference>
        </references>
      </pivotArea>
    </chartFormat>
    <chartFormat chart="12" format="500" series="1">
      <pivotArea type="data" outline="0" fieldPosition="0">
        <references count="2">
          <reference field="4294967294" count="1" selected="0">
            <x v="0"/>
          </reference>
          <reference field="18" count="1" selected="0">
            <x v="28"/>
          </reference>
        </references>
      </pivotArea>
    </chartFormat>
    <chartFormat chart="12" format="501" series="1">
      <pivotArea type="data" outline="0" fieldPosition="0">
        <references count="2">
          <reference field="4294967294" count="1" selected="0">
            <x v="0"/>
          </reference>
          <reference field="18" count="1" selected="0">
            <x v="35"/>
          </reference>
        </references>
      </pivotArea>
    </chartFormat>
    <chartFormat chart="12" format="502" series="1">
      <pivotArea type="data" outline="0" fieldPosition="0">
        <references count="2">
          <reference field="4294967294" count="1" selected="0">
            <x v="0"/>
          </reference>
          <reference field="18" count="1" selected="0">
            <x v="36"/>
          </reference>
        </references>
      </pivotArea>
    </chartFormat>
    <chartFormat chart="12" format="503" series="1">
      <pivotArea type="data" outline="0" fieldPosition="0">
        <references count="2">
          <reference field="4294967294" count="1" selected="0">
            <x v="0"/>
          </reference>
          <reference field="18" count="1" selected="0">
            <x v="47"/>
          </reference>
        </references>
      </pivotArea>
    </chartFormat>
    <chartFormat chart="12" format="504" series="1">
      <pivotArea type="data" outline="0" fieldPosition="0">
        <references count="2">
          <reference field="4294967294" count="1" selected="0">
            <x v="0"/>
          </reference>
          <reference field="18" count="1" selected="0">
            <x v="49"/>
          </reference>
        </references>
      </pivotArea>
    </chartFormat>
    <chartFormat chart="12" format="505" series="1">
      <pivotArea type="data" outline="0" fieldPosition="0">
        <references count="2">
          <reference field="4294967294" count="1" selected="0">
            <x v="0"/>
          </reference>
          <reference field="18" count="1" selected="0">
            <x v="87"/>
          </reference>
        </references>
      </pivotArea>
    </chartFormat>
  </chartFormats>
  <pivotTableStyleInfo name="Estilo de tabla dinámica 1" showRowHeaders="1" showColHeaders="1" showRowStripes="0" showColStripes="0" showLastColumn="1"/>
  <filters count="1">
    <filter fld="18"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68234E8-B8E7-4A62-A28C-9A535E972943}" name="TablaDinámica3"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0">
  <location ref="B116:C124" firstHeaderRow="1" firstDataRow="1" firstDataCol="1"/>
  <pivotFields count="33">
    <pivotField showAll="0"/>
    <pivotField showAll="0"/>
    <pivotField numFmtId="164" showAll="0"/>
    <pivotField numFmtId="1"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m="1" x="7"/>
        <item x="6"/>
        <item x="0"/>
        <item x="1"/>
        <item x="2"/>
        <item x="3"/>
        <item x="4"/>
        <item x="5"/>
        <item t="default"/>
      </items>
    </pivotField>
    <pivotField showAll="0"/>
    <pivotField showAll="0"/>
    <pivotField showAll="0"/>
    <pivotField showAll="0"/>
  </pivotFields>
  <rowFields count="1">
    <field x="28"/>
  </rowFields>
  <rowItems count="8">
    <i>
      <x v="1"/>
    </i>
    <i>
      <x v="2"/>
    </i>
    <i>
      <x v="3"/>
    </i>
    <i>
      <x v="4"/>
    </i>
    <i>
      <x v="5"/>
    </i>
    <i>
      <x v="6"/>
    </i>
    <i>
      <x v="7"/>
    </i>
    <i t="grand">
      <x/>
    </i>
  </rowItems>
  <colItems count="1">
    <i/>
  </colItems>
  <dataFields count="1">
    <dataField name="Cuenta de Nivel Académico" fld="28" subtotal="count" baseField="0" baseItem="0"/>
  </dataFields>
  <formats count="20">
    <format dxfId="250">
      <pivotArea type="all" dataOnly="0" outline="0" fieldPosition="0"/>
    </format>
    <format dxfId="249">
      <pivotArea outline="0" collapsedLevelsAreSubtotals="1" fieldPosition="0"/>
    </format>
    <format dxfId="248">
      <pivotArea field="28" type="button" dataOnly="0" labelOnly="1" outline="0" axis="axisRow" fieldPosition="0"/>
    </format>
    <format dxfId="247">
      <pivotArea dataOnly="0" labelOnly="1" fieldPosition="0">
        <references count="1">
          <reference field="28" count="0"/>
        </references>
      </pivotArea>
    </format>
    <format dxfId="246">
      <pivotArea dataOnly="0" labelOnly="1" grandRow="1" outline="0" fieldPosition="0"/>
    </format>
    <format dxfId="245">
      <pivotArea dataOnly="0" labelOnly="1" outline="0" axis="axisValues" fieldPosition="0"/>
    </format>
    <format dxfId="244">
      <pivotArea field="28" type="button" dataOnly="0" labelOnly="1" outline="0" axis="axisRow" fieldPosition="0"/>
    </format>
    <format dxfId="243">
      <pivotArea dataOnly="0" labelOnly="1" outline="0" axis="axisValues" fieldPosition="0"/>
    </format>
    <format dxfId="242">
      <pivotArea field="28" type="button" dataOnly="0" labelOnly="1" outline="0" axis="axisRow" fieldPosition="0"/>
    </format>
    <format dxfId="241">
      <pivotArea dataOnly="0" labelOnly="1" outline="0" axis="axisValues" fieldPosition="0"/>
    </format>
    <format dxfId="240">
      <pivotArea grandRow="1" outline="0" collapsedLevelsAreSubtotals="1" fieldPosition="0"/>
    </format>
    <format dxfId="239">
      <pivotArea dataOnly="0" labelOnly="1" grandRow="1" outline="0" fieldPosition="0"/>
    </format>
    <format dxfId="238">
      <pivotArea grandRow="1" outline="0" collapsedLevelsAreSubtotals="1" fieldPosition="0"/>
    </format>
    <format dxfId="237">
      <pivotArea dataOnly="0" labelOnly="1" grandRow="1" outline="0" fieldPosition="0"/>
    </format>
    <format dxfId="236">
      <pivotArea type="all" dataOnly="0" outline="0" fieldPosition="0"/>
    </format>
    <format dxfId="235">
      <pivotArea outline="0" collapsedLevelsAreSubtotals="1" fieldPosition="0"/>
    </format>
    <format dxfId="234">
      <pivotArea field="28" type="button" dataOnly="0" labelOnly="1" outline="0" axis="axisRow" fieldPosition="0"/>
    </format>
    <format dxfId="233">
      <pivotArea dataOnly="0" labelOnly="1" fieldPosition="0">
        <references count="1">
          <reference field="28" count="0"/>
        </references>
      </pivotArea>
    </format>
    <format dxfId="232">
      <pivotArea dataOnly="0" labelOnly="1" grandRow="1" outline="0" fieldPosition="0"/>
    </format>
    <format dxfId="231">
      <pivotArea dataOnly="0" labelOnly="1" outline="0" axis="axisValues" fieldPosition="0"/>
    </format>
  </formats>
  <chartFormats count="8">
    <chartFormat chart="7" format="85" series="1">
      <pivotArea type="data" outline="0" fieldPosition="0">
        <references count="1">
          <reference field="4294967294" count="1" selected="0">
            <x v="0"/>
          </reference>
        </references>
      </pivotArea>
    </chartFormat>
    <chartFormat chart="7" format="86">
      <pivotArea type="data" outline="0" fieldPosition="0">
        <references count="2">
          <reference field="4294967294" count="1" selected="0">
            <x v="0"/>
          </reference>
          <reference field="28" count="1" selected="0">
            <x v="1"/>
          </reference>
        </references>
      </pivotArea>
    </chartFormat>
    <chartFormat chart="7" format="87">
      <pivotArea type="data" outline="0" fieldPosition="0">
        <references count="2">
          <reference field="4294967294" count="1" selected="0">
            <x v="0"/>
          </reference>
          <reference field="28" count="1" selected="0">
            <x v="2"/>
          </reference>
        </references>
      </pivotArea>
    </chartFormat>
    <chartFormat chart="7" format="88">
      <pivotArea type="data" outline="0" fieldPosition="0">
        <references count="2">
          <reference field="4294967294" count="1" selected="0">
            <x v="0"/>
          </reference>
          <reference field="28" count="1" selected="0">
            <x v="3"/>
          </reference>
        </references>
      </pivotArea>
    </chartFormat>
    <chartFormat chart="7" format="89">
      <pivotArea type="data" outline="0" fieldPosition="0">
        <references count="2">
          <reference field="4294967294" count="1" selected="0">
            <x v="0"/>
          </reference>
          <reference field="28" count="1" selected="0">
            <x v="4"/>
          </reference>
        </references>
      </pivotArea>
    </chartFormat>
    <chartFormat chart="7" format="90">
      <pivotArea type="data" outline="0" fieldPosition="0">
        <references count="2">
          <reference field="4294967294" count="1" selected="0">
            <x v="0"/>
          </reference>
          <reference field="28" count="1" selected="0">
            <x v="5"/>
          </reference>
        </references>
      </pivotArea>
    </chartFormat>
    <chartFormat chart="7" format="91">
      <pivotArea type="data" outline="0" fieldPosition="0">
        <references count="2">
          <reference field="4294967294" count="1" selected="0">
            <x v="0"/>
          </reference>
          <reference field="28" count="1" selected="0">
            <x v="6"/>
          </reference>
        </references>
      </pivotArea>
    </chartFormat>
    <chartFormat chart="7" format="92">
      <pivotArea type="data" outline="0" fieldPosition="0">
        <references count="2">
          <reference field="4294967294" count="1" selected="0">
            <x v="0"/>
          </reference>
          <reference field="28" count="1" selected="0">
            <x v="7"/>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EAA980B-7F86-4274-BC47-AE40DEF16CA1}" name="TablaDinámica7"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2">
  <location ref="B7:C10" firstHeaderRow="1" firstDataRow="1" firstDataCol="1" rowPageCount="1" colPageCount="1"/>
  <pivotFields count="33">
    <pivotField showAll="0"/>
    <pivotField showAll="0"/>
    <pivotField numFmtId="164" showAll="0"/>
    <pivotField numFmtId="1" showAll="0"/>
    <pivotField axis="axisRow" multipleItemSelectionAllowed="1" showAll="0">
      <items count="3">
        <item x="1"/>
        <item x="0"/>
        <item t="default"/>
      </items>
    </pivotField>
    <pivotField axis="axisPage" dataField="1" showAll="0">
      <items count="1011">
        <item x="0"/>
        <item x="1"/>
        <item x="2"/>
        <item x="3"/>
        <item x="4"/>
        <item x="5"/>
        <item x="6"/>
        <item x="7"/>
        <item x="8"/>
        <item x="9"/>
        <item x="10"/>
        <item x="11"/>
        <item x="12"/>
        <item x="13"/>
        <item x="14"/>
        <item x="15"/>
        <item x="16"/>
        <item x="17"/>
        <item x="18"/>
        <item x="19"/>
        <item x="20"/>
        <item x="21"/>
        <item x="22"/>
        <item x="23"/>
        <item x="25"/>
        <item x="24"/>
        <item x="26"/>
        <item x="28"/>
        <item x="27"/>
        <item x="30"/>
        <item x="29"/>
        <item x="31"/>
        <item x="32"/>
        <item x="33"/>
        <item x="34"/>
        <item x="35"/>
        <item x="36"/>
        <item x="37"/>
        <item x="38"/>
        <item x="39"/>
        <item x="41"/>
        <item x="40"/>
        <item x="42"/>
        <item x="43"/>
        <item x="44"/>
        <item x="46"/>
        <item x="45"/>
        <item x="48"/>
        <item x="47"/>
        <item x="50"/>
        <item x="49"/>
        <item x="51"/>
        <item x="52"/>
        <item x="53"/>
        <item x="55"/>
        <item x="54"/>
        <item x="56"/>
        <item x="57"/>
        <item x="58"/>
        <item x="59"/>
        <item x="62"/>
        <item x="61"/>
        <item x="60"/>
        <item x="63"/>
        <item x="64"/>
        <item x="65"/>
        <item x="66"/>
        <item x="67"/>
        <item x="68"/>
        <item x="69"/>
        <item x="71"/>
        <item x="70"/>
        <item x="72"/>
        <item x="73"/>
        <item x="74"/>
        <item x="75"/>
        <item x="76"/>
        <item x="77"/>
        <item x="79"/>
        <item x="78"/>
        <item x="80"/>
        <item x="82"/>
        <item x="81"/>
        <item x="83"/>
        <item x="84"/>
        <item x="85"/>
        <item x="86"/>
        <item x="87"/>
        <item x="88"/>
        <item x="89"/>
        <item x="90"/>
        <item x="91"/>
        <item x="92"/>
        <item x="93"/>
        <item x="94"/>
        <item x="95"/>
        <item x="96"/>
        <item x="97"/>
        <item x="98"/>
        <item x="99"/>
        <item x="100"/>
        <item x="101"/>
        <item x="102"/>
        <item x="103"/>
        <item x="104"/>
        <item x="105"/>
        <item x="106"/>
        <item x="108"/>
        <item x="107"/>
        <item x="109"/>
        <item x="111"/>
        <item x="110"/>
        <item x="112"/>
        <item x="113"/>
        <item x="114"/>
        <item x="115"/>
        <item x="116"/>
        <item x="118"/>
        <item x="117"/>
        <item x="119"/>
        <item x="120"/>
        <item x="121"/>
        <item x="122"/>
        <item x="123"/>
        <item x="124"/>
        <item x="125"/>
        <item x="126"/>
        <item x="127"/>
        <item x="130"/>
        <item x="129"/>
        <item x="128"/>
        <item x="131"/>
        <item x="134"/>
        <item x="133"/>
        <item x="132"/>
        <item x="136"/>
        <item x="135"/>
        <item x="139"/>
        <item x="137"/>
        <item x="138"/>
        <item x="140"/>
        <item x="142"/>
        <item x="141"/>
        <item x="145"/>
        <item x="144"/>
        <item x="143"/>
        <item x="146"/>
        <item x="147"/>
        <item x="148"/>
        <item x="149"/>
        <item x="150"/>
        <item x="153"/>
        <item x="154"/>
        <item x="151"/>
        <item x="152"/>
        <item x="155"/>
        <item x="156"/>
        <item x="157"/>
        <item x="158"/>
        <item x="159"/>
        <item x="161"/>
        <item x="160"/>
        <item x="162"/>
        <item x="163"/>
        <item x="164"/>
        <item x="165"/>
        <item x="166"/>
        <item x="168"/>
        <item x="167"/>
        <item x="170"/>
        <item x="169"/>
        <item x="171"/>
        <item x="175"/>
        <item x="172"/>
        <item x="176"/>
        <item x="173"/>
        <item x="174"/>
        <item x="177"/>
        <item x="179"/>
        <item x="178"/>
        <item x="182"/>
        <item x="181"/>
        <item x="180"/>
        <item x="183"/>
        <item x="188"/>
        <item x="186"/>
        <item x="185"/>
        <item x="187"/>
        <item x="184"/>
        <item x="189"/>
        <item x="190"/>
        <item x="192"/>
        <item x="191"/>
        <item x="194"/>
        <item x="195"/>
        <item x="193"/>
        <item x="196"/>
        <item x="199"/>
        <item x="198"/>
        <item x="197"/>
        <item x="201"/>
        <item x="203"/>
        <item x="202"/>
        <item x="200"/>
        <item x="206"/>
        <item x="204"/>
        <item x="205"/>
        <item x="207"/>
        <item x="208"/>
        <item x="210"/>
        <item x="209"/>
        <item x="212"/>
        <item x="211"/>
        <item x="213"/>
        <item x="214"/>
        <item x="216"/>
        <item x="215"/>
        <item x="217"/>
        <item x="218"/>
        <item x="219"/>
        <item x="225"/>
        <item x="222"/>
        <item x="220"/>
        <item x="223"/>
        <item x="224"/>
        <item x="221"/>
        <item x="226"/>
        <item x="227"/>
        <item x="228"/>
        <item x="229"/>
        <item x="230"/>
        <item x="231"/>
        <item x="232"/>
        <item x="235"/>
        <item x="233"/>
        <item x="236"/>
        <item x="234"/>
        <item x="240"/>
        <item x="237"/>
        <item x="241"/>
        <item x="238"/>
        <item x="239"/>
        <item x="243"/>
        <item x="242"/>
        <item x="244"/>
        <item x="245"/>
        <item x="246"/>
        <item x="250"/>
        <item x="249"/>
        <item x="247"/>
        <item x="248"/>
        <item x="252"/>
        <item x="251"/>
        <item x="253"/>
        <item x="254"/>
        <item x="260"/>
        <item x="257"/>
        <item x="258"/>
        <item x="255"/>
        <item x="256"/>
        <item x="259"/>
        <item x="261"/>
        <item x="262"/>
        <item x="265"/>
        <item x="264"/>
        <item x="263"/>
        <item x="267"/>
        <item x="266"/>
        <item x="268"/>
        <item x="269"/>
        <item x="274"/>
        <item x="271"/>
        <item x="270"/>
        <item x="273"/>
        <item x="272"/>
        <item x="275"/>
        <item x="277"/>
        <item x="276"/>
        <item x="279"/>
        <item x="278"/>
        <item x="280"/>
        <item x="281"/>
        <item x="282"/>
        <item x="283"/>
        <item x="284"/>
        <item x="286"/>
        <item x="287"/>
        <item x="285"/>
        <item x="289"/>
        <item x="288"/>
        <item x="290"/>
        <item x="293"/>
        <item x="294"/>
        <item x="292"/>
        <item x="291"/>
        <item x="295"/>
        <item x="297"/>
        <item x="296"/>
        <item x="298"/>
        <item x="299"/>
        <item x="301"/>
        <item x="300"/>
        <item x="304"/>
        <item x="302"/>
        <item x="303"/>
        <item x="305"/>
        <item x="306"/>
        <item x="310"/>
        <item x="307"/>
        <item x="309"/>
        <item x="308"/>
        <item x="312"/>
        <item x="313"/>
        <item x="311"/>
        <item x="315"/>
        <item x="314"/>
        <item x="316"/>
        <item x="317"/>
        <item x="318"/>
        <item x="319"/>
        <item x="320"/>
        <item x="322"/>
        <item x="321"/>
        <item x="323"/>
        <item x="326"/>
        <item x="324"/>
        <item x="325"/>
        <item x="327"/>
        <item x="329"/>
        <item x="328"/>
        <item x="332"/>
        <item x="331"/>
        <item x="330"/>
        <item x="337"/>
        <item x="335"/>
        <item x="336"/>
        <item x="334"/>
        <item x="333"/>
        <item x="338"/>
        <item x="339"/>
        <item x="340"/>
        <item x="343"/>
        <item x="344"/>
        <item x="341"/>
        <item x="342"/>
        <item x="345"/>
        <item x="349"/>
        <item x="350"/>
        <item x="347"/>
        <item x="346"/>
        <item x="348"/>
        <item x="351"/>
        <item x="354"/>
        <item x="352"/>
        <item x="355"/>
        <item x="353"/>
        <item x="361"/>
        <item x="360"/>
        <item x="359"/>
        <item x="357"/>
        <item x="358"/>
        <item x="356"/>
        <item x="362"/>
        <item x="363"/>
        <item x="364"/>
        <item x="365"/>
        <item x="370"/>
        <item x="366"/>
        <item x="368"/>
        <item x="369"/>
        <item x="367"/>
        <item x="371"/>
        <item x="372"/>
        <item x="373"/>
        <item x="376"/>
        <item x="375"/>
        <item x="374"/>
        <item x="379"/>
        <item x="377"/>
        <item x="378"/>
        <item x="382"/>
        <item x="381"/>
        <item x="380"/>
        <item x="388"/>
        <item x="389"/>
        <item x="385"/>
        <item x="387"/>
        <item x="386"/>
        <item x="383"/>
        <item x="384"/>
        <item x="391"/>
        <item x="390"/>
        <item x="392"/>
        <item x="394"/>
        <item x="393"/>
        <item x="399"/>
        <item x="400"/>
        <item x="396"/>
        <item x="397"/>
        <item x="395"/>
        <item x="398"/>
        <item x="407"/>
        <item x="403"/>
        <item x="406"/>
        <item x="404"/>
        <item x="401"/>
        <item x="405"/>
        <item x="402"/>
        <item x="409"/>
        <item x="410"/>
        <item x="408"/>
        <item x="412"/>
        <item x="411"/>
        <item x="413"/>
        <item x="417"/>
        <item x="416"/>
        <item x="415"/>
        <item x="414"/>
        <item x="418"/>
        <item x="419"/>
        <item x="420"/>
        <item x="422"/>
        <item x="421"/>
        <item x="425"/>
        <item x="423"/>
        <item x="424"/>
        <item x="427"/>
        <item x="426"/>
        <item x="428"/>
        <item x="429"/>
        <item x="435"/>
        <item x="431"/>
        <item x="433"/>
        <item x="430"/>
        <item x="434"/>
        <item x="432"/>
        <item x="437"/>
        <item x="436"/>
        <item x="438"/>
        <item x="439"/>
        <item x="442"/>
        <item x="440"/>
        <item x="441"/>
        <item x="444"/>
        <item x="446"/>
        <item x="445"/>
        <item x="443"/>
        <item x="450"/>
        <item x="448"/>
        <item x="447"/>
        <item x="449"/>
        <item x="451"/>
        <item x="452"/>
        <item x="453"/>
        <item x="454"/>
        <item x="455"/>
        <item x="461"/>
        <item x="464"/>
        <item x="462"/>
        <item x="463"/>
        <item x="458"/>
        <item x="457"/>
        <item x="456"/>
        <item x="459"/>
        <item x="460"/>
        <item x="467"/>
        <item x="465"/>
        <item x="466"/>
        <item x="470"/>
        <item x="469"/>
        <item x="471"/>
        <item x="468"/>
        <item x="472"/>
        <item x="473"/>
        <item x="475"/>
        <item x="474"/>
        <item x="476"/>
        <item x="477"/>
        <item x="481"/>
        <item x="482"/>
        <item x="483"/>
        <item x="480"/>
        <item x="478"/>
        <item x="484"/>
        <item x="485"/>
        <item x="486"/>
        <item x="479"/>
        <item x="488"/>
        <item x="492"/>
        <item x="493"/>
        <item x="487"/>
        <item x="494"/>
        <item x="491"/>
        <item x="490"/>
        <item x="489"/>
        <item x="495"/>
        <item x="498"/>
        <item x="497"/>
        <item x="496"/>
        <item x="506"/>
        <item x="501"/>
        <item x="508"/>
        <item x="500"/>
        <item x="499"/>
        <item x="505"/>
        <item x="503"/>
        <item x="502"/>
        <item x="504"/>
        <item x="507"/>
        <item x="509"/>
        <item x="511"/>
        <item x="510"/>
        <item x="512"/>
        <item x="513"/>
        <item x="514"/>
        <item x="516"/>
        <item x="515"/>
        <item x="518"/>
        <item x="517"/>
        <item x="520"/>
        <item x="519"/>
        <item x="525"/>
        <item x="522"/>
        <item x="523"/>
        <item x="524"/>
        <item x="521"/>
        <item x="527"/>
        <item x="528"/>
        <item x="526"/>
        <item x="529"/>
        <item x="530"/>
        <item x="531"/>
        <item x="532"/>
        <item x="533"/>
        <item x="534"/>
        <item x="535"/>
        <item x="537"/>
        <item x="538"/>
        <item x="536"/>
        <item x="546"/>
        <item x="541"/>
        <item x="547"/>
        <item x="539"/>
        <item x="540"/>
        <item x="543"/>
        <item x="544"/>
        <item x="542"/>
        <item x="545"/>
        <item x="548"/>
        <item x="549"/>
        <item x="550"/>
        <item x="551"/>
        <item x="553"/>
        <item x="552"/>
        <item x="556"/>
        <item x="554"/>
        <item x="555"/>
        <item x="557"/>
        <item x="560"/>
        <item x="559"/>
        <item x="558"/>
        <item x="563"/>
        <item x="562"/>
        <item x="561"/>
        <item x="565"/>
        <item x="564"/>
        <item x="566"/>
        <item x="567"/>
        <item x="570"/>
        <item x="569"/>
        <item x="568"/>
        <item x="574"/>
        <item x="576"/>
        <item x="577"/>
        <item x="573"/>
        <item x="571"/>
        <item x="578"/>
        <item x="572"/>
        <item x="575"/>
        <item x="587"/>
        <item x="588"/>
        <item x="589"/>
        <item x="586"/>
        <item x="585"/>
        <item x="579"/>
        <item x="580"/>
        <item x="581"/>
        <item x="583"/>
        <item x="590"/>
        <item x="582"/>
        <item x="584"/>
        <item x="591"/>
        <item x="594"/>
        <item x="595"/>
        <item x="593"/>
        <item x="592"/>
        <item x="597"/>
        <item x="596"/>
        <item x="598"/>
        <item x="599"/>
        <item x="600"/>
        <item x="601"/>
        <item x="603"/>
        <item x="602"/>
        <item x="610"/>
        <item x="604"/>
        <item x="609"/>
        <item x="605"/>
        <item x="606"/>
        <item x="611"/>
        <item x="607"/>
        <item x="608"/>
        <item x="612"/>
        <item x="614"/>
        <item x="613"/>
        <item x="616"/>
        <item x="615"/>
        <item x="617"/>
        <item x="619"/>
        <item x="618"/>
        <item x="620"/>
        <item x="630"/>
        <item x="627"/>
        <item x="631"/>
        <item x="629"/>
        <item x="623"/>
        <item x="624"/>
        <item x="626"/>
        <item x="625"/>
        <item x="628"/>
        <item x="621"/>
        <item x="622"/>
        <item x="632"/>
        <item x="637"/>
        <item x="636"/>
        <item x="634"/>
        <item x="638"/>
        <item x="639"/>
        <item x="633"/>
        <item x="635"/>
        <item x="643"/>
        <item x="646"/>
        <item x="644"/>
        <item x="642"/>
        <item x="645"/>
        <item x="641"/>
        <item x="640"/>
        <item x="647"/>
        <item x="648"/>
        <item x="649"/>
        <item x="650"/>
        <item x="653"/>
        <item x="652"/>
        <item x="655"/>
        <item x="651"/>
        <item x="654"/>
        <item x="656"/>
        <item x="658"/>
        <item x="663"/>
        <item x="666"/>
        <item x="665"/>
        <item x="660"/>
        <item x="664"/>
        <item x="657"/>
        <item x="659"/>
        <item x="661"/>
        <item x="662"/>
        <item x="669"/>
        <item x="671"/>
        <item x="670"/>
        <item x="668"/>
        <item x="673"/>
        <item x="667"/>
        <item x="678"/>
        <item x="672"/>
        <item x="674"/>
        <item x="677"/>
        <item x="676"/>
        <item x="675"/>
        <item x="689"/>
        <item x="685"/>
        <item x="684"/>
        <item x="683"/>
        <item x="682"/>
        <item x="681"/>
        <item x="688"/>
        <item x="687"/>
        <item x="686"/>
        <item x="680"/>
        <item x="679"/>
        <item x="690"/>
        <item x="692"/>
        <item x="691"/>
        <item x="697"/>
        <item x="696"/>
        <item x="693"/>
        <item x="694"/>
        <item x="695"/>
        <item x="698"/>
        <item x="699"/>
        <item x="700"/>
        <item x="702"/>
        <item x="701"/>
        <item x="705"/>
        <item x="703"/>
        <item x="704"/>
        <item x="710"/>
        <item x="706"/>
        <item x="708"/>
        <item x="709"/>
        <item x="707"/>
        <item x="711"/>
        <item x="714"/>
        <item x="712"/>
        <item x="713"/>
        <item x="717"/>
        <item x="716"/>
        <item x="715"/>
        <item x="718"/>
        <item x="719"/>
        <item x="721"/>
        <item x="723"/>
        <item x="720"/>
        <item x="722"/>
        <item x="724"/>
        <item x="725"/>
        <item x="726"/>
        <item x="730"/>
        <item x="729"/>
        <item x="728"/>
        <item x="727"/>
        <item x="736"/>
        <item x="733"/>
        <item x="735"/>
        <item x="738"/>
        <item x="737"/>
        <item x="731"/>
        <item x="732"/>
        <item x="739"/>
        <item x="740"/>
        <item x="734"/>
        <item x="748"/>
        <item x="749"/>
        <item x="747"/>
        <item x="744"/>
        <item x="741"/>
        <item x="743"/>
        <item x="742"/>
        <item x="745"/>
        <item x="746"/>
        <item x="750"/>
        <item x="754"/>
        <item x="751"/>
        <item x="752"/>
        <item x="753"/>
        <item x="756"/>
        <item x="755"/>
        <item x="757"/>
        <item x="762"/>
        <item x="760"/>
        <item x="758"/>
        <item x="761"/>
        <item x="759"/>
        <item x="763"/>
        <item x="764"/>
        <item x="765"/>
        <item x="767"/>
        <item x="770"/>
        <item x="768"/>
        <item x="769"/>
        <item x="766"/>
        <item x="772"/>
        <item x="771"/>
        <item x="773"/>
        <item x="775"/>
        <item x="774"/>
        <item x="776"/>
        <item x="777"/>
        <item x="778"/>
        <item x="779"/>
        <item x="780"/>
        <item x="781"/>
        <item x="787"/>
        <item x="789"/>
        <item x="783"/>
        <item x="785"/>
        <item x="786"/>
        <item x="790"/>
        <item x="784"/>
        <item x="788"/>
        <item x="782"/>
        <item x="792"/>
        <item x="791"/>
        <item x="793"/>
        <item x="794"/>
        <item x="801"/>
        <item x="802"/>
        <item x="799"/>
        <item x="795"/>
        <item x="798"/>
        <item x="796"/>
        <item x="797"/>
        <item x="800"/>
        <item x="803"/>
        <item x="805"/>
        <item x="810"/>
        <item x="811"/>
        <item x="808"/>
        <item x="804"/>
        <item x="806"/>
        <item x="807"/>
        <item x="809"/>
        <item x="812"/>
        <item x="814"/>
        <item x="815"/>
        <item x="813"/>
        <item x="824"/>
        <item x="819"/>
        <item x="820"/>
        <item x="826"/>
        <item x="825"/>
        <item x="821"/>
        <item x="823"/>
        <item x="818"/>
        <item x="822"/>
        <item x="816"/>
        <item x="827"/>
        <item x="817"/>
        <item x="831"/>
        <item x="830"/>
        <item x="829"/>
        <item x="828"/>
        <item x="834"/>
        <item x="835"/>
        <item x="837"/>
        <item x="836"/>
        <item x="833"/>
        <item x="832"/>
        <item x="840"/>
        <item x="841"/>
        <item x="838"/>
        <item x="842"/>
        <item x="839"/>
        <item x="850"/>
        <item x="849"/>
        <item x="843"/>
        <item x="845"/>
        <item x="844"/>
        <item x="846"/>
        <item x="848"/>
        <item x="847"/>
        <item x="857"/>
        <item x="853"/>
        <item x="854"/>
        <item x="855"/>
        <item x="852"/>
        <item x="851"/>
        <item x="858"/>
        <item x="856"/>
        <item x="863"/>
        <item x="860"/>
        <item x="862"/>
        <item x="859"/>
        <item x="861"/>
        <item x="864"/>
        <item x="867"/>
        <item x="868"/>
        <item x="871"/>
        <item x="866"/>
        <item x="870"/>
        <item x="865"/>
        <item x="869"/>
        <item x="874"/>
        <item x="873"/>
        <item x="872"/>
        <item x="875"/>
        <item x="876"/>
        <item x="877"/>
        <item x="878"/>
        <item x="882"/>
        <item x="880"/>
        <item x="885"/>
        <item x="881"/>
        <item x="883"/>
        <item x="879"/>
        <item x="886"/>
        <item x="884"/>
        <item x="888"/>
        <item x="887"/>
        <item x="890"/>
        <item x="889"/>
        <item x="891"/>
        <item x="895"/>
        <item x="896"/>
        <item x="892"/>
        <item x="897"/>
        <item x="894"/>
        <item x="893"/>
        <item x="900"/>
        <item x="905"/>
        <item x="899"/>
        <item x="906"/>
        <item x="903"/>
        <item x="901"/>
        <item x="902"/>
        <item x="898"/>
        <item x="904"/>
        <item x="914"/>
        <item x="908"/>
        <item x="907"/>
        <item x="909"/>
        <item x="912"/>
        <item x="911"/>
        <item x="910"/>
        <item x="913"/>
        <item x="915"/>
        <item x="917"/>
        <item x="918"/>
        <item x="916"/>
        <item x="924"/>
        <item x="921"/>
        <item x="923"/>
        <item x="925"/>
        <item x="919"/>
        <item x="920"/>
        <item x="922"/>
        <item x="926"/>
        <item x="927"/>
        <item x="934"/>
        <item x="929"/>
        <item x="932"/>
        <item x="928"/>
        <item x="930"/>
        <item x="933"/>
        <item x="931"/>
        <item x="935"/>
        <item x="936"/>
        <item x="939"/>
        <item x="937"/>
        <item x="938"/>
        <item x="943"/>
        <item x="941"/>
        <item x="942"/>
        <item x="940"/>
        <item x="948"/>
        <item x="947"/>
        <item x="946"/>
        <item x="949"/>
        <item x="944"/>
        <item x="945"/>
        <item x="950"/>
        <item x="954"/>
        <item x="952"/>
        <item x="953"/>
        <item x="951"/>
        <item x="961"/>
        <item x="955"/>
        <item x="960"/>
        <item x="958"/>
        <item x="957"/>
        <item x="956"/>
        <item x="962"/>
        <item x="959"/>
        <item x="964"/>
        <item x="963"/>
        <item x="965"/>
        <item x="966"/>
        <item x="967"/>
        <item x="979"/>
        <item x="971"/>
        <item x="977"/>
        <item x="976"/>
        <item x="968"/>
        <item x="980"/>
        <item x="974"/>
        <item x="973"/>
        <item x="975"/>
        <item x="978"/>
        <item x="972"/>
        <item x="969"/>
        <item x="970"/>
        <item x="988"/>
        <item x="981"/>
        <item x="986"/>
        <item x="987"/>
        <item x="989"/>
        <item x="982"/>
        <item x="984"/>
        <item x="985"/>
        <item x="990"/>
        <item x="983"/>
        <item x="991"/>
        <item x="993"/>
        <item x="996"/>
        <item x="998"/>
        <item x="994"/>
        <item x="999"/>
        <item x="1000"/>
        <item x="992"/>
        <item x="1001"/>
        <item x="995"/>
        <item x="997"/>
        <item x="1002"/>
        <item x="1003"/>
        <item x="1006"/>
        <item x="1004"/>
        <item x="1008"/>
        <item x="1007"/>
        <item x="1009"/>
        <item x="1005"/>
        <item t="default"/>
      </items>
    </pivotField>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5" hier="-1"/>
  </pageFields>
  <dataFields count="1">
    <dataField name="Cuenta de Número de Operación" fld="5" subtotal="count" baseField="4" baseItem="0"/>
  </dataFields>
  <formats count="14">
    <format dxfId="264">
      <pivotArea type="all" dataOnly="0" outline="0" fieldPosition="0"/>
    </format>
    <format dxfId="263">
      <pivotArea outline="0" collapsedLevelsAreSubtotals="1" fieldPosition="0"/>
    </format>
    <format dxfId="262">
      <pivotArea field="4" type="button" dataOnly="0" labelOnly="1" outline="0" axis="axisRow" fieldPosition="0"/>
    </format>
    <format dxfId="261">
      <pivotArea dataOnly="0" labelOnly="1" fieldPosition="0">
        <references count="1">
          <reference field="4" count="0"/>
        </references>
      </pivotArea>
    </format>
    <format dxfId="260">
      <pivotArea dataOnly="0" labelOnly="1" grandRow="1" outline="0" fieldPosition="0"/>
    </format>
    <format dxfId="259">
      <pivotArea dataOnly="0" labelOnly="1" outline="0" axis="axisValues" fieldPosition="0"/>
    </format>
    <format dxfId="258">
      <pivotArea field="4" type="button" dataOnly="0" labelOnly="1" outline="0" axis="axisRow" fieldPosition="0"/>
    </format>
    <format dxfId="257">
      <pivotArea dataOnly="0" labelOnly="1" outline="0" axis="axisValues" fieldPosition="0"/>
    </format>
    <format dxfId="256">
      <pivotArea field="4" type="button" dataOnly="0" labelOnly="1" outline="0" axis="axisRow" fieldPosition="0"/>
    </format>
    <format dxfId="255">
      <pivotArea dataOnly="0" labelOnly="1" outline="0" axis="axisValues" fieldPosition="0"/>
    </format>
    <format dxfId="254">
      <pivotArea grandRow="1" outline="0" collapsedLevelsAreSubtotals="1" fieldPosition="0"/>
    </format>
    <format dxfId="253">
      <pivotArea dataOnly="0" labelOnly="1" grandRow="1" outline="0" fieldPosition="0"/>
    </format>
    <format dxfId="252">
      <pivotArea grandRow="1" outline="0" collapsedLevelsAreSubtotals="1" fieldPosition="0"/>
    </format>
    <format dxfId="251">
      <pivotArea dataOnly="0" labelOnly="1" grandRow="1" outline="0" fieldPosition="0"/>
    </format>
  </formats>
  <chartFormats count="3">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4" count="1" selected="0">
            <x v="0"/>
          </reference>
        </references>
      </pivotArea>
    </chartFormat>
    <chartFormat chart="9" format="12">
      <pivotArea type="data" outline="0" fieldPosition="0">
        <references count="2">
          <reference field="4294967294" count="1" selected="0">
            <x v="0"/>
          </reference>
          <reference field="4" count="1" selected="0">
            <x v="1"/>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E2B3350-B952-4C4A-9CDA-8C9D13EB5A0F}" name="nacionalidad especifico inversiones"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356:C362" firstHeaderRow="1" firstDataRow="1" firstDataCol="1"/>
  <pivotFields count="33">
    <pivotField showAll="0"/>
    <pivotField showAll="0"/>
    <pivotField showAll="0"/>
    <pivotField showAll="0"/>
    <pivotField axis="axisRow" showAll="0">
      <items count="6">
        <item x="4"/>
        <item x="3"/>
        <item x="0"/>
        <item x="2"/>
        <item x="1"/>
        <item t="default"/>
      </items>
    </pivotField>
    <pivotField showAll="0"/>
    <pivotField showAll="0">
      <items count="3">
        <item x="1"/>
        <item x="0"/>
        <item t="default"/>
      </items>
    </pivotField>
    <pivotField showAll="0"/>
    <pivotField showAll="0"/>
    <pivotField showAll="0">
      <items count="10">
        <item x="7"/>
        <item x="4"/>
        <item x="1"/>
        <item x="8"/>
        <item x="2"/>
        <item x="3"/>
        <item x="5"/>
        <item x="0"/>
        <item x="6"/>
        <item t="default"/>
      </items>
    </pivotField>
    <pivotField showAll="0"/>
    <pivotField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4"/>
  </rowFields>
  <rowItems count="6">
    <i>
      <x/>
    </i>
    <i>
      <x v="1"/>
    </i>
    <i>
      <x v="2"/>
    </i>
    <i>
      <x v="3"/>
    </i>
    <i>
      <x v="4"/>
    </i>
    <i t="grand">
      <x/>
    </i>
  </rowItems>
  <colItems count="1">
    <i/>
  </colItems>
  <dataFields count="1">
    <dataField name="Suma de Monto" fld="30" baseField="0" baseItem="0" numFmtId="44"/>
  </dataFields>
  <formats count="7">
    <format dxfId="271">
      <pivotArea type="all" dataOnly="0" outline="0" fieldPosition="0"/>
    </format>
    <format dxfId="270">
      <pivotArea outline="0" collapsedLevelsAreSubtotals="1" fieldPosition="0"/>
    </format>
    <format dxfId="269">
      <pivotArea field="4" type="button" dataOnly="0" labelOnly="1" outline="0" axis="axisRow" fieldPosition="0"/>
    </format>
    <format dxfId="268">
      <pivotArea dataOnly="0" labelOnly="1" fieldPosition="0">
        <references count="1">
          <reference field="4" count="0"/>
        </references>
      </pivotArea>
    </format>
    <format dxfId="267">
      <pivotArea dataOnly="0" labelOnly="1" grandRow="1" outline="0" fieldPosition="0"/>
    </format>
    <format dxfId="266">
      <pivotArea dataOnly="0" labelOnly="1" outline="0" axis="axisValues" fieldPosition="0"/>
    </format>
    <format dxfId="265">
      <pivotArea outline="0" collapsedLevelsAreSubtotals="1" fieldPosition="0"/>
    </format>
  </formats>
  <chartFormats count="6">
    <chartFormat chart="4" format="86" series="1">
      <pivotArea type="data" outline="0" fieldPosition="0">
        <references count="1">
          <reference field="4294967294" count="1" selected="0">
            <x v="0"/>
          </reference>
        </references>
      </pivotArea>
    </chartFormat>
    <chartFormat chart="4" format="87">
      <pivotArea type="data" outline="0" fieldPosition="0">
        <references count="2">
          <reference field="4294967294" count="1" selected="0">
            <x v="0"/>
          </reference>
          <reference field="4" count="1" selected="0">
            <x v="0"/>
          </reference>
        </references>
      </pivotArea>
    </chartFormat>
    <chartFormat chart="4" format="88">
      <pivotArea type="data" outline="0" fieldPosition="0">
        <references count="2">
          <reference field="4294967294" count="1" selected="0">
            <x v="0"/>
          </reference>
          <reference field="4" count="1" selected="0">
            <x v="1"/>
          </reference>
        </references>
      </pivotArea>
    </chartFormat>
    <chartFormat chart="4" format="89">
      <pivotArea type="data" outline="0" fieldPosition="0">
        <references count="2">
          <reference field="4294967294" count="1" selected="0">
            <x v="0"/>
          </reference>
          <reference field="4" count="1" selected="0">
            <x v="2"/>
          </reference>
        </references>
      </pivotArea>
    </chartFormat>
    <chartFormat chart="4" format="90">
      <pivotArea type="data" outline="0" fieldPosition="0">
        <references count="2">
          <reference field="4294967294" count="1" selected="0">
            <x v="0"/>
          </reference>
          <reference field="4" count="1" selected="0">
            <x v="3"/>
          </reference>
        </references>
      </pivotArea>
    </chartFormat>
    <chartFormat chart="4" format="91">
      <pivotArea type="data" outline="0" fieldPosition="0">
        <references count="2">
          <reference field="4294967294" count="1" selected="0">
            <x v="0"/>
          </reference>
          <reference field="4" count="1" selected="0">
            <x v="4"/>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5F56EF9-8AB5-46DC-8A4C-CCC3605FA07B}" name="Calificación Cartera"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7">
  <location ref="B42:C52" firstHeaderRow="1" firstDataRow="1" firstDataCol="1"/>
  <pivotFields count="33">
    <pivotField showAll="0"/>
    <pivotField showAll="0"/>
    <pivotField numFmtId="164" showAll="0"/>
    <pivotField numFmtId="1" showAll="0"/>
    <pivotField showAll="0">
      <items count="3">
        <item x="1"/>
        <item x="0"/>
        <item t="default"/>
      </items>
    </pivotField>
    <pivotField showAll="0"/>
    <pivotField showAll="0"/>
    <pivotField showAll="0"/>
    <pivotField axis="axisRow" showAll="0">
      <items count="10">
        <item x="1"/>
        <item x="2"/>
        <item x="3"/>
        <item x="7"/>
        <item x="8"/>
        <item x="4"/>
        <item x="6"/>
        <item x="5"/>
        <item x="0"/>
        <item t="default"/>
      </items>
    </pivotField>
    <pivotField showAll="0"/>
    <pivotField showAll="0"/>
    <pivotField numFmtId="14" showAll="0"/>
    <pivotField numFmtId="14"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1">
        <item x="15"/>
        <item x="4"/>
        <item x="8"/>
        <item x="10"/>
        <item x="0"/>
        <item x="5"/>
        <item x="16"/>
        <item x="6"/>
        <item x="7"/>
        <item x="2"/>
        <item x="14"/>
        <item x="19"/>
        <item x="3"/>
        <item x="11"/>
        <item x="1"/>
        <item x="17"/>
        <item x="9"/>
        <item x="13"/>
        <item x="12"/>
        <item x="18"/>
        <item t="default"/>
      </items>
    </pivotField>
    <pivotField showAll="0"/>
    <pivotField showAll="0"/>
    <pivotField showAll="0">
      <items count="4">
        <item x="1"/>
        <item x="0"/>
        <item x="2"/>
        <item t="default"/>
      </items>
    </pivotField>
  </pivotFields>
  <rowFields count="1">
    <field x="8"/>
  </rowFields>
  <rowItems count="10">
    <i>
      <x/>
    </i>
    <i>
      <x v="1"/>
    </i>
    <i>
      <x v="2"/>
    </i>
    <i>
      <x v="3"/>
    </i>
    <i>
      <x v="4"/>
    </i>
    <i>
      <x v="5"/>
    </i>
    <i>
      <x v="6"/>
    </i>
    <i>
      <x v="7"/>
    </i>
    <i>
      <x v="8"/>
    </i>
    <i t="grand">
      <x/>
    </i>
  </rowItems>
  <colItems count="1">
    <i/>
  </colItems>
  <dataFields count="1">
    <dataField name="Suma de Saldo Préstamo" fld="15" baseField="8" baseItem="0" numFmtId="44"/>
  </dataFields>
  <formats count="1">
    <format dxfId="272">
      <pivotArea outline="0" collapsedLevelsAreSubtotals="1" fieldPosition="0"/>
    </format>
  </formats>
  <chartFormats count="10">
    <chartFormat chart="4" format="75" series="1">
      <pivotArea type="data" outline="0" fieldPosition="0">
        <references count="1">
          <reference field="4294967294" count="1" selected="0">
            <x v="0"/>
          </reference>
        </references>
      </pivotArea>
    </chartFormat>
    <chartFormat chart="4" format="76">
      <pivotArea type="data" outline="0" fieldPosition="0">
        <references count="2">
          <reference field="4294967294" count="1" selected="0">
            <x v="0"/>
          </reference>
          <reference field="8" count="1" selected="0">
            <x v="0"/>
          </reference>
        </references>
      </pivotArea>
    </chartFormat>
    <chartFormat chart="4" format="77">
      <pivotArea type="data" outline="0" fieldPosition="0">
        <references count="2">
          <reference field="4294967294" count="1" selected="0">
            <x v="0"/>
          </reference>
          <reference field="8" count="1" selected="0">
            <x v="1"/>
          </reference>
        </references>
      </pivotArea>
    </chartFormat>
    <chartFormat chart="4" format="78">
      <pivotArea type="data" outline="0" fieldPosition="0">
        <references count="2">
          <reference field="4294967294" count="1" selected="0">
            <x v="0"/>
          </reference>
          <reference field="8" count="1" selected="0">
            <x v="2"/>
          </reference>
        </references>
      </pivotArea>
    </chartFormat>
    <chartFormat chart="4" format="79">
      <pivotArea type="data" outline="0" fieldPosition="0">
        <references count="2">
          <reference field="4294967294" count="1" selected="0">
            <x v="0"/>
          </reference>
          <reference field="8" count="1" selected="0">
            <x v="3"/>
          </reference>
        </references>
      </pivotArea>
    </chartFormat>
    <chartFormat chart="4" format="80">
      <pivotArea type="data" outline="0" fieldPosition="0">
        <references count="2">
          <reference field="4294967294" count="1" selected="0">
            <x v="0"/>
          </reference>
          <reference field="8" count="1" selected="0">
            <x v="4"/>
          </reference>
        </references>
      </pivotArea>
    </chartFormat>
    <chartFormat chart="4" format="81">
      <pivotArea type="data" outline="0" fieldPosition="0">
        <references count="2">
          <reference field="4294967294" count="1" selected="0">
            <x v="0"/>
          </reference>
          <reference field="8" count="1" selected="0">
            <x v="5"/>
          </reference>
        </references>
      </pivotArea>
    </chartFormat>
    <chartFormat chart="4" format="82">
      <pivotArea type="data" outline="0" fieldPosition="0">
        <references count="2">
          <reference field="4294967294" count="1" selected="0">
            <x v="0"/>
          </reference>
          <reference field="8" count="1" selected="0">
            <x v="6"/>
          </reference>
        </references>
      </pivotArea>
    </chartFormat>
    <chartFormat chart="4" format="83">
      <pivotArea type="data" outline="0" fieldPosition="0">
        <references count="2">
          <reference field="4294967294" count="1" selected="0">
            <x v="0"/>
          </reference>
          <reference field="8" count="1" selected="0">
            <x v="7"/>
          </reference>
        </references>
      </pivotArea>
    </chartFormat>
    <chartFormat chart="4" format="84">
      <pivotArea type="data" outline="0" fieldPosition="0">
        <references count="2">
          <reference field="4294967294" count="1" selected="0">
            <x v="0"/>
          </reference>
          <reference field="8" count="1" selected="0">
            <x v="8"/>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B91DE2C-04E9-43B3-9484-6CA9D8BAB5D2}" name="cuenta inclusión" cacheId="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1">
  <location ref="B134:C163" firstHeaderRow="1" firstDataRow="1" firstDataCol="1"/>
  <pivotFields count="2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623">
        <item h="1" x="25"/>
        <item h="1" x="253"/>
        <item h="1" x="275"/>
        <item h="1" x="280"/>
        <item h="1" x="196"/>
        <item h="1" x="89"/>
        <item h="1" x="364"/>
        <item h="1" x="265"/>
        <item x="157"/>
        <item x="209"/>
        <item x="271"/>
        <item x="256"/>
        <item x="145"/>
        <item x="232"/>
        <item x="517"/>
        <item m="1" x="621"/>
        <item x="191"/>
        <item x="144"/>
        <item x="317"/>
        <item x="155"/>
        <item x="135"/>
        <item x="411"/>
        <item x="281"/>
        <item x="185"/>
        <item x="344"/>
        <item x="339"/>
        <item x="159"/>
        <item x="240"/>
        <item x="353"/>
        <item x="267"/>
        <item x="247"/>
        <item x="555"/>
        <item x="120"/>
        <item x="119"/>
        <item x="363"/>
        <item x="351"/>
        <item x="227"/>
        <item h="1" x="138"/>
        <item h="1" x="121"/>
        <item h="1" x="421"/>
        <item h="1" x="194"/>
        <item h="1" x="83"/>
        <item h="1" x="217"/>
        <item h="1" x="273"/>
        <item h="1" x="288"/>
        <item h="1" x="128"/>
        <item h="1" x="295"/>
        <item h="1" x="211"/>
        <item h="1" x="343"/>
        <item h="1" x="362"/>
        <item h="1" x="357"/>
        <item h="1" x="293"/>
        <item h="1" x="394"/>
        <item h="1" x="64"/>
        <item h="1" x="347"/>
        <item h="1" x="600"/>
        <item h="1" x="285"/>
        <item h="1" x="172"/>
        <item h="1" x="372"/>
        <item h="1" x="294"/>
        <item h="1" x="292"/>
        <item h="1" x="462"/>
        <item h="1" x="300"/>
        <item h="1" x="236"/>
        <item h="1" x="154"/>
        <item h="1" x="396"/>
        <item h="1" x="304"/>
        <item h="1" x="279"/>
        <item h="1" x="212"/>
        <item h="1" x="431"/>
        <item h="1" x="184"/>
        <item h="1" x="370"/>
        <item h="1" x="239"/>
        <item h="1" x="95"/>
        <item h="1" x="342"/>
        <item h="1" x="174"/>
        <item h="1" x="416"/>
        <item h="1" x="91"/>
        <item h="1" x="282"/>
        <item h="1" x="297"/>
        <item h="1" x="149"/>
        <item h="1" x="242"/>
        <item h="1" x="186"/>
        <item h="1" x="214"/>
        <item h="1" x="200"/>
        <item h="1" x="206"/>
        <item h="1" x="269"/>
        <item h="1" x="259"/>
        <item h="1" x="243"/>
        <item h="1" x="223"/>
        <item h="1" x="356"/>
        <item h="1" x="290"/>
        <item h="1" x="333"/>
        <item h="1" x="408"/>
        <item h="1" x="346"/>
        <item h="1" x="307"/>
        <item h="1" x="14"/>
        <item h="1" x="391"/>
        <item h="1" x="302"/>
        <item h="1" x="15"/>
        <item h="1" x="166"/>
        <item h="1" x="16"/>
        <item h="1" x="233"/>
        <item h="1" x="66"/>
        <item h="1" x="419"/>
        <item h="1" x="13"/>
        <item h="1" x="585"/>
        <item h="1" x="543"/>
        <item h="1" x="291"/>
        <item h="1" x="582"/>
        <item h="1" x="420"/>
        <item h="1" x="583"/>
        <item h="1" x="311"/>
        <item h="1" x="276"/>
        <item h="1" x="466"/>
        <item h="1" x="461"/>
        <item h="1" x="181"/>
        <item h="1" x="178"/>
        <item h="1" x="345"/>
        <item h="1" x="365"/>
        <item h="1" x="425"/>
        <item h="1" x="170"/>
        <item h="1" x="169"/>
        <item h="1" x="187"/>
        <item h="1" x="245"/>
        <item h="1" x="329"/>
        <item h="1" x="160"/>
        <item h="1" x="486"/>
        <item h="1" x="318"/>
        <item h="1" x="575"/>
        <item h="1" x="308"/>
        <item h="1" x="147"/>
        <item h="1" x="321"/>
        <item h="1" x="480"/>
        <item h="1" x="314"/>
        <item h="1" x="31"/>
        <item h="1" x="392"/>
        <item h="1" x="412"/>
        <item h="1" x="0"/>
        <item h="1" x="264"/>
        <item h="1" x="63"/>
        <item h="1" x="23"/>
        <item h="1" x="79"/>
        <item h="1" x="613"/>
        <item h="1" x="320"/>
        <item h="1" x="244"/>
        <item h="1" x="334"/>
        <item h="1" x="78"/>
        <item h="1" x="316"/>
        <item h="1" x="272"/>
        <item h="1" x="57"/>
        <item h="1" x="41"/>
        <item h="1" x="299"/>
        <item h="1" x="489"/>
        <item h="1" x="525"/>
        <item h="1" x="6"/>
        <item h="1" x="263"/>
        <item h="1" x="136"/>
        <item h="1" x="59"/>
        <item h="1" x="85"/>
        <item h="1" x="580"/>
        <item h="1" x="68"/>
        <item h="1" x="502"/>
        <item h="1" x="61"/>
        <item h="1" x="327"/>
        <item h="1" x="360"/>
        <item h="1" x="30"/>
        <item h="1" x="163"/>
        <item h="1" x="464"/>
        <item h="1" x="355"/>
        <item h="1" x="161"/>
        <item h="1" x="283"/>
        <item h="1" x="258"/>
        <item h="1" x="165"/>
        <item h="1" x="202"/>
        <item h="1" x="454"/>
        <item h="1" x="75"/>
        <item h="1" x="36"/>
        <item h="1" x="115"/>
        <item h="1" x="426"/>
        <item h="1" x="139"/>
        <item h="1" x="65"/>
        <item h="1" x="330"/>
        <item h="1" x="358"/>
        <item h="1" x="248"/>
        <item h="1" x="80"/>
        <item h="1" x="570"/>
        <item h="1" x="548"/>
        <item h="1" x="39"/>
        <item h="1" x="235"/>
        <item h="1" x="73"/>
        <item h="1" x="448"/>
        <item h="1" x="34"/>
        <item h="1" x="37"/>
        <item h="1" x="183"/>
        <item h="1" x="105"/>
        <item h="1" x="44"/>
        <item h="1" x="45"/>
        <item h="1" x="572"/>
        <item h="1" x="114"/>
        <item h="1" x="38"/>
        <item h="1" m="1" x="620"/>
        <item h="1" x="409"/>
        <item h="1" x="2"/>
        <item h="1" x="445"/>
        <item h="1" x="7"/>
        <item h="1" x="19"/>
        <item h="1" x="3"/>
        <item h="1" x="26"/>
        <item h="1" x="24"/>
        <item h="1" x="274"/>
        <item h="1" x="93"/>
        <item h="1" x="324"/>
        <item h="1" x="51"/>
        <item h="1" x="433"/>
        <item h="1" x="395"/>
        <item h="1" x="607"/>
        <item h="1" x="470"/>
        <item h="1" x="40"/>
        <item h="1" x="22"/>
        <item h="1" x="182"/>
        <item h="1" x="437"/>
        <item h="1" x="9"/>
        <item h="1" x="69"/>
        <item h="1" x="117"/>
        <item h="1" x="74"/>
        <item h="1" x="43"/>
        <item h="1" x="492"/>
        <item h="1" x="231"/>
        <item h="1" x="47"/>
        <item h="1" x="84"/>
        <item h="1" x="268"/>
        <item h="1" x="319"/>
        <item h="1" x="554"/>
        <item h="1" x="94"/>
        <item h="1" x="459"/>
        <item h="1" x="528"/>
        <item h="1" x="442"/>
        <item h="1" x="46"/>
        <item h="1" x="193"/>
        <item h="1" x="449"/>
        <item h="1" x="560"/>
        <item h="1" x="530"/>
        <item h="1" x="1"/>
        <item h="1" x="504"/>
        <item h="1" x="220"/>
        <item h="1" x="534"/>
        <item h="1" x="556"/>
        <item h="1" x="460"/>
        <item h="1" x="581"/>
        <item h="1" x="27"/>
        <item h="1" x="177"/>
        <item h="1" x="545"/>
        <item h="1" x="88"/>
        <item h="1" x="108"/>
        <item h="1" x="221"/>
        <item h="1" x="531"/>
        <item h="1" x="219"/>
        <item h="1" x="520"/>
        <item h="1" x="287"/>
        <item h="1" x="550"/>
        <item h="1" x="137"/>
        <item h="1" x="134"/>
        <item h="1" x="53"/>
        <item h="1" x="17"/>
        <item h="1" x="315"/>
        <item h="1" x="60"/>
        <item h="1" x="52"/>
        <item h="1" x="417"/>
        <item h="1" x="250"/>
        <item h="1" x="565"/>
        <item h="1" x="542"/>
        <item h="1" x="20"/>
        <item h="1" x="402"/>
        <item h="1" x="70"/>
        <item h="1" x="430"/>
        <item h="1" x="18"/>
        <item h="1" x="152"/>
        <item h="1" x="484"/>
        <item h="1" x="82"/>
        <item h="1" x="62"/>
        <item h="1" x="501"/>
        <item h="1" x="603"/>
        <item h="1" x="508"/>
        <item h="1" x="175"/>
        <item h="1" x="260"/>
        <item h="1" x="359"/>
        <item h="1" x="28"/>
        <item h="1" x="237"/>
        <item h="1" x="434"/>
        <item h="1" x="289"/>
        <item h="1" x="42"/>
        <item h="1" x="518"/>
        <item h="1" x="254"/>
        <item h="1" x="179"/>
        <item h="1" x="208"/>
        <item h="1" x="539"/>
        <item h="1" x="71"/>
        <item h="1" x="151"/>
        <item h="1" x="546"/>
        <item h="1" x="35"/>
        <item h="1" x="116"/>
        <item h="1" x="97"/>
        <item h="1" x="12"/>
        <item h="1" x="158"/>
        <item h="1" x="422"/>
        <item h="1" x="249"/>
        <item h="1" x="81"/>
        <item h="1" x="519"/>
        <item h="1" x="586"/>
        <item h="1" x="505"/>
        <item h="1" x="222"/>
        <item h="1" x="440"/>
        <item h="1" x="424"/>
        <item h="1" x="50"/>
        <item h="1" x="559"/>
        <item h="1" x="92"/>
        <item h="1" x="29"/>
        <item h="1" x="21"/>
        <item h="1" x="599"/>
        <item h="1" x="441"/>
        <item h="1" x="312"/>
        <item h="1" x="438"/>
        <item h="1" x="446"/>
        <item h="1" x="156"/>
        <item h="1" x="111"/>
        <item h="1" x="386"/>
        <item h="1" x="56"/>
        <item h="1" x="96"/>
        <item h="1" x="482"/>
        <item h="1" x="527"/>
        <item h="1" x="523"/>
        <item h="1" x="32"/>
        <item h="1" x="497"/>
        <item h="1" x="562"/>
        <item h="1" x="148"/>
        <item h="1" x="373"/>
        <item h="1" x="456"/>
        <item h="1" x="90"/>
        <item h="1" x="76"/>
        <item h="1" x="521"/>
        <item h="1" x="141"/>
        <item h="1" x="87"/>
        <item h="1" x="11"/>
        <item h="1" x="584"/>
        <item h="1" x="544"/>
        <item h="1" x="226"/>
        <item h="1" x="168"/>
        <item h="1" x="99"/>
        <item h="1" x="354"/>
        <item h="1" x="617"/>
        <item h="1" x="398"/>
        <item h="1" x="10"/>
        <item h="1" x="435"/>
        <item h="1" x="568"/>
        <item h="1" x="338"/>
        <item h="1" x="538"/>
        <item h="1" x="205"/>
        <item h="1" x="296"/>
        <item h="1" x="558"/>
        <item h="1" x="54"/>
        <item h="1" x="49"/>
        <item h="1" x="375"/>
        <item h="1" x="55"/>
        <item h="1" x="602"/>
        <item h="1" x="615"/>
        <item h="1" x="77"/>
        <item h="1" x="98"/>
        <item h="1" x="323"/>
        <item h="1" x="335"/>
        <item h="1" x="328"/>
        <item h="1" x="195"/>
        <item h="1" x="577"/>
        <item h="1" x="540"/>
        <item h="1" x="286"/>
        <item h="1" x="369"/>
        <item h="1" x="566"/>
        <item h="1" x="122"/>
        <item h="1" x="610"/>
        <item h="1" x="485"/>
        <item h="1" x="252"/>
        <item h="1" x="491"/>
        <item h="1" x="552"/>
        <item h="1" x="450"/>
        <item h="1" x="390"/>
        <item h="1" x="207"/>
        <item h="1" x="439"/>
        <item h="1" x="529"/>
        <item h="1" x="298"/>
        <item h="1" x="216"/>
        <item h="1" x="561"/>
        <item h="1" x="614"/>
        <item h="1" x="611"/>
        <item h="1" x="176"/>
        <item h="1" x="499"/>
        <item h="1" x="284"/>
        <item h="1" x="557"/>
        <item h="1" x="393"/>
        <item h="1" x="467"/>
        <item h="1" x="592"/>
        <item h="1" x="465"/>
        <item h="1" x="537"/>
        <item h="1" x="589"/>
        <item h="1" x="349"/>
        <item h="1" x="413"/>
        <item h="1" x="514"/>
        <item h="1" x="4"/>
        <item h="1" x="313"/>
        <item h="1" x="197"/>
        <item h="1" x="506"/>
        <item h="1" x="571"/>
        <item h="1" x="246"/>
        <item h="1" x="385"/>
        <item h="1" x="241"/>
        <item h="1" x="429"/>
        <item h="1" x="511"/>
        <item h="1" x="463"/>
        <item h="1" x="598"/>
        <item h="1" x="563"/>
        <item h="1" x="224"/>
        <item h="1" x="608"/>
        <item h="1" x="332"/>
        <item h="1" x="210"/>
        <item h="1" x="453"/>
        <item h="1" x="204"/>
        <item h="1" x="415"/>
        <item h="1" x="455"/>
        <item h="1" x="564"/>
        <item h="1" x="567"/>
        <item h="1" x="494"/>
        <item h="1" x="215"/>
        <item h="1" x="588"/>
        <item h="1" x="524"/>
        <item h="1" x="605"/>
        <item h="1" x="468"/>
        <item h="1" x="594"/>
        <item h="1" x="612"/>
        <item h="1" x="606"/>
        <item h="1" x="125"/>
        <item h="1" x="490"/>
        <item h="1" x="303"/>
        <item h="1" x="48"/>
        <item h="1" x="67"/>
        <item h="1" x="481"/>
        <item h="1" x="123"/>
        <item h="1" x="251"/>
        <item h="1" x="277"/>
        <item h="1" x="306"/>
        <item h="1" x="58"/>
        <item h="1" x="381"/>
        <item h="1" x="350"/>
        <item h="1" x="228"/>
        <item h="1" x="403"/>
        <item h="1" x="162"/>
        <item h="1" x="266"/>
        <item h="1" x="189"/>
        <item h="1" x="340"/>
        <item h="1" x="478"/>
        <item h="1" x="366"/>
        <item h="1" x="496"/>
        <item h="1" x="547"/>
        <item h="1" x="551"/>
        <item h="1" x="427"/>
        <item h="1" x="475"/>
        <item h="1" x="509"/>
        <item h="1" x="171"/>
        <item h="1" x="86"/>
        <item h="1" x="472"/>
        <item h="1" x="33"/>
        <item h="1" x="578"/>
        <item h="1" x="331"/>
        <item h="1" x="326"/>
        <item h="1" x="124"/>
        <item h="1" x="199"/>
        <item h="1" x="225"/>
        <item h="1" x="387"/>
        <item h="1" x="118"/>
        <item h="1" x="388"/>
        <item h="1" x="432"/>
        <item h="1" x="371"/>
        <item h="1" x="541"/>
        <item h="1" x="361"/>
        <item h="1" x="512"/>
        <item h="1" x="507"/>
        <item h="1" x="198"/>
        <item h="1" x="261"/>
        <item h="1" x="203"/>
        <item h="1" x="400"/>
        <item h="1" x="495"/>
        <item h="1" x="112"/>
        <item h="1" x="348"/>
        <item h="1" x="376"/>
        <item h="1" x="341"/>
        <item h="1" x="601"/>
        <item h="1" x="379"/>
        <item h="1" x="377"/>
        <item h="1" x="447"/>
        <item h="1" x="72"/>
        <item h="1" x="167"/>
        <item h="1" x="337"/>
        <item h="1" x="234"/>
        <item h="1" x="143"/>
        <item h="1" x="106"/>
        <item h="1" x="549"/>
        <item h="1" x="597"/>
        <item h="1" x="142"/>
        <item h="1" x="278"/>
        <item h="1" x="213"/>
        <item h="1" x="444"/>
        <item h="1" x="452"/>
        <item h="1" x="609"/>
        <item h="1" x="596"/>
        <item h="1" x="443"/>
        <item h="1" x="526"/>
        <item h="1" x="201"/>
        <item h="1" x="325"/>
        <item h="1" x="5"/>
        <item h="1" x="270"/>
        <item h="1" x="173"/>
        <item h="1" x="574"/>
        <item h="1" x="474"/>
        <item h="1" x="397"/>
        <item h="1" x="130"/>
        <item h="1" x="262"/>
        <item h="1" x="218"/>
        <item h="1" x="309"/>
        <item h="1" x="488"/>
        <item h="1" x="423"/>
        <item h="1" x="473"/>
        <item h="1" x="414"/>
        <item h="1" x="619"/>
        <item h="1" x="367"/>
        <item h="1" x="477"/>
        <item h="1" x="322"/>
        <item h="1" x="451"/>
        <item h="1" x="471"/>
        <item h="1" x="406"/>
        <item h="1" x="533"/>
        <item h="1" x="493"/>
        <item h="1" x="536"/>
        <item h="1" x="383"/>
        <item h="1" x="104"/>
        <item h="1" x="410"/>
        <item h="1" x="590"/>
        <item h="1" x="389"/>
        <item h="1" x="553"/>
        <item h="1" x="522"/>
        <item h="1" x="352"/>
        <item h="1" x="576"/>
        <item h="1" x="164"/>
        <item h="1" x="399"/>
        <item h="1" x="255"/>
        <item h="1" x="579"/>
        <item h="1" x="188"/>
        <item h="1" x="229"/>
        <item h="1" x="604"/>
        <item h="1" x="487"/>
        <item h="1" x="418"/>
        <item h="1" x="140"/>
        <item h="1" x="479"/>
        <item h="1" x="368"/>
        <item h="1" x="458"/>
        <item h="1" x="515"/>
        <item h="1" x="378"/>
        <item h="1" x="436"/>
        <item h="1" x="587"/>
        <item h="1" x="498"/>
        <item h="1" x="190"/>
        <item h="1" x="532"/>
        <item h="1" x="102"/>
        <item h="1" x="483"/>
        <item h="1" x="146"/>
        <item h="1" x="110"/>
        <item h="1" x="384"/>
        <item h="1" x="132"/>
        <item h="1" x="127"/>
        <item h="1" x="113"/>
        <item h="1" x="382"/>
        <item h="1" x="153"/>
        <item h="1" x="100"/>
        <item h="1" x="380"/>
        <item h="1" x="8"/>
        <item h="1" x="301"/>
        <item h="1" x="595"/>
        <item h="1" x="593"/>
        <item h="1" x="616"/>
        <item h="1" x="457"/>
        <item h="1" x="404"/>
        <item h="1" x="133"/>
        <item h="1" x="101"/>
        <item h="1" x="407"/>
        <item h="1" x="516"/>
        <item h="1" x="469"/>
        <item h="1" x="238"/>
        <item h="1" x="618"/>
        <item h="1" x="126"/>
        <item h="1" x="109"/>
        <item h="1" x="192"/>
        <item h="1" x="573"/>
        <item h="1" x="535"/>
        <item h="1" x="503"/>
        <item h="1" x="180"/>
        <item h="1" x="103"/>
        <item h="1" x="230"/>
        <item h="1" x="310"/>
        <item h="1" x="569"/>
        <item h="1" x="336"/>
        <item h="1" x="513"/>
        <item h="1" x="107"/>
        <item h="1" x="129"/>
        <item h="1" x="374"/>
        <item h="1" x="257"/>
        <item h="1" x="131"/>
        <item h="1" x="305"/>
        <item h="1" x="150"/>
        <item h="1" x="476"/>
        <item h="1" x="401"/>
        <item h="1" x="500"/>
        <item h="1" x="405"/>
        <item h="1" x="510"/>
        <item h="1" x="428"/>
        <item h="1" x="591"/>
        <item t="default"/>
      </items>
    </pivotField>
    <pivotField showAll="0"/>
    <pivotField showAll="0">
      <items count="25">
        <item x="12"/>
        <item x="2"/>
        <item x="19"/>
        <item x="4"/>
        <item x="0"/>
        <item x="11"/>
        <item x="17"/>
        <item x="15"/>
        <item x="5"/>
        <item x="10"/>
        <item x="9"/>
        <item x="6"/>
        <item x="13"/>
        <item x="18"/>
        <item x="16"/>
        <item x="21"/>
        <item x="7"/>
        <item x="1"/>
        <item x="22"/>
        <item x="14"/>
        <item x="20"/>
        <item x="3"/>
        <item x="8"/>
        <item m="1" x="23"/>
        <item t="default"/>
      </items>
    </pivotField>
    <pivotField showAll="0"/>
    <pivotField showAll="0"/>
    <pivotField showAll="0">
      <items count="4">
        <item x="1"/>
        <item x="0"/>
        <item m="1" x="2"/>
        <item t="default"/>
      </items>
    </pivotField>
    <pivotField showAll="0"/>
    <pivotField showAll="0">
      <items count="3">
        <item x="0"/>
        <item x="1"/>
        <item t="default"/>
      </items>
    </pivotField>
  </pivotFields>
  <rowFields count="1">
    <field x="14"/>
  </rowFields>
  <rowItems count="29">
    <i>
      <x v="8"/>
    </i>
    <i>
      <x v="9"/>
    </i>
    <i>
      <x v="10"/>
    </i>
    <i>
      <x v="11"/>
    </i>
    <i>
      <x v="12"/>
    </i>
    <i>
      <x v="13"/>
    </i>
    <i>
      <x v="14"/>
    </i>
    <i>
      <x v="16"/>
    </i>
    <i>
      <x v="17"/>
    </i>
    <i>
      <x v="18"/>
    </i>
    <i>
      <x v="19"/>
    </i>
    <i>
      <x v="20"/>
    </i>
    <i>
      <x v="21"/>
    </i>
    <i>
      <x v="22"/>
    </i>
    <i>
      <x v="23"/>
    </i>
    <i>
      <x v="24"/>
    </i>
    <i>
      <x v="25"/>
    </i>
    <i>
      <x v="26"/>
    </i>
    <i>
      <x v="27"/>
    </i>
    <i>
      <x v="28"/>
    </i>
    <i>
      <x v="29"/>
    </i>
    <i>
      <x v="30"/>
    </i>
    <i>
      <x v="31"/>
    </i>
    <i>
      <x v="32"/>
    </i>
    <i>
      <x v="33"/>
    </i>
    <i>
      <x v="34"/>
    </i>
    <i>
      <x v="35"/>
    </i>
    <i>
      <x v="36"/>
    </i>
    <i t="grand">
      <x/>
    </i>
  </rowItems>
  <colItems count="1">
    <i/>
  </colItems>
  <dataFields count="1">
    <dataField name="Cuenta de Código" fld="0" subtotal="count" baseField="14" baseItem="8"/>
  </dataFields>
  <chartFormats count="1">
    <chartFormat chart="10" format="5" series="1">
      <pivotArea type="data" outline="0" fieldPosition="0">
        <references count="1">
          <reference field="4294967294" count="1" selected="0">
            <x v="0"/>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666BF59-E2A6-445D-AA2F-FC5074A7E948}" name="Edad"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8">
  <location ref="B25:E27" firstHeaderRow="1" firstDataRow="2" firstDataCol="1" rowPageCount="1" colPageCount="1"/>
  <pivotFields count="33">
    <pivotField showAll="0"/>
    <pivotField showAll="0"/>
    <pivotField numFmtId="164" showAll="0"/>
    <pivotField axis="axisPage" numFmtId="1" multipleItemSelectionAllowed="1" showAll="0">
      <items count="62">
        <item x="45"/>
        <item x="42"/>
        <item x="49"/>
        <item x="30"/>
        <item x="33"/>
        <item x="13"/>
        <item x="14"/>
        <item x="15"/>
        <item x="47"/>
        <item x="27"/>
        <item x="22"/>
        <item h="1" x="7"/>
        <item h="1" x="2"/>
        <item h="1" x="44"/>
        <item h="1" x="8"/>
        <item h="1" x="20"/>
        <item h="1" x="25"/>
        <item h="1" x="21"/>
        <item h="1" x="29"/>
        <item h="1" x="6"/>
        <item h="1" x="5"/>
        <item h="1" x="35"/>
        <item h="1" x="12"/>
        <item h="1" x="46"/>
        <item h="1" x="41"/>
        <item h="1" x="28"/>
        <item h="1" x="3"/>
        <item h="1" x="1"/>
        <item h="1" x="39"/>
        <item h="1" x="10"/>
        <item h="1" x="32"/>
        <item h="1" x="11"/>
        <item h="1" x="18"/>
        <item h="1" x="0"/>
        <item h="1" x="4"/>
        <item h="1" x="17"/>
        <item h="1" x="37"/>
        <item h="1" x="36"/>
        <item h="1" x="19"/>
        <item h="1" x="16"/>
        <item h="1" x="24"/>
        <item h="1" x="26"/>
        <item h="1" x="53"/>
        <item h="1" x="48"/>
        <item h="1" x="52"/>
        <item h="1" x="31"/>
        <item h="1" x="38"/>
        <item h="1" x="9"/>
        <item h="1" x="50"/>
        <item h="1" x="23"/>
        <item h="1" x="55"/>
        <item h="1" x="34"/>
        <item h="1" x="54"/>
        <item h="1" x="43"/>
        <item h="1" x="51"/>
        <item h="1" x="40"/>
        <item h="1" x="60"/>
        <item h="1" x="56"/>
        <item h="1" x="58"/>
        <item h="1" x="59"/>
        <item h="1" x="57"/>
        <item t="default"/>
      </items>
    </pivotField>
    <pivotField showAll="0">
      <items count="3">
        <item x="1"/>
        <item x="0"/>
        <item t="default"/>
      </items>
    </pivotField>
    <pivotField showAll="0"/>
    <pivotField showAll="0"/>
    <pivotField showAll="0"/>
    <pivotField showAll="0"/>
    <pivotField axis="axisCol" showAll="0">
      <items count="3">
        <item x="0"/>
        <item x="1"/>
        <item t="default"/>
      </items>
    </pivotField>
    <pivotField showAll="0"/>
    <pivotField numFmtId="14" showAll="0"/>
    <pivotField numFmtId="14"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1">
        <item x="15"/>
        <item x="4"/>
        <item x="8"/>
        <item x="10"/>
        <item x="0"/>
        <item x="5"/>
        <item x="16"/>
        <item x="6"/>
        <item x="7"/>
        <item x="2"/>
        <item x="14"/>
        <item x="19"/>
        <item x="3"/>
        <item x="11"/>
        <item x="1"/>
        <item x="17"/>
        <item x="9"/>
        <item x="13"/>
        <item x="12"/>
        <item x="18"/>
        <item t="default"/>
      </items>
    </pivotField>
    <pivotField showAll="0"/>
    <pivotField showAll="0"/>
    <pivotField showAll="0">
      <items count="4">
        <item x="1"/>
        <item x="0"/>
        <item x="2"/>
        <item t="default"/>
      </items>
    </pivotField>
  </pivotFields>
  <rowItems count="1">
    <i/>
  </rowItems>
  <colFields count="1">
    <field x="9"/>
  </colFields>
  <colItems count="3">
    <i>
      <x/>
    </i>
    <i>
      <x v="1"/>
    </i>
    <i t="grand">
      <x/>
    </i>
  </colItems>
  <pageFields count="1">
    <pageField fld="3" hier="-1"/>
  </pageFields>
  <dataFields count="1">
    <dataField name="Suma de Saldo Préstamo" fld="15" baseField="3" baseItem="0" numFmtId="44"/>
  </dataFields>
  <formats count="18">
    <format dxfId="290">
      <pivotArea type="all" dataOnly="0" outline="0" fieldPosition="0"/>
    </format>
    <format dxfId="289">
      <pivotArea outline="0" collapsedLevelsAreSubtotals="1" fieldPosition="0"/>
    </format>
    <format dxfId="288">
      <pivotArea type="origin" dataOnly="0" labelOnly="1" outline="0" fieldPosition="0"/>
    </format>
    <format dxfId="287">
      <pivotArea field="9" type="button" dataOnly="0" labelOnly="1" outline="0" axis="axisCol" fieldPosition="0"/>
    </format>
    <format dxfId="286">
      <pivotArea type="topRight" dataOnly="0" labelOnly="1" outline="0" fieldPosition="0"/>
    </format>
    <format dxfId="285">
      <pivotArea field="3" type="button" dataOnly="0" labelOnly="1" outline="0" axis="axisPage" fieldPosition="0"/>
    </format>
    <format dxfId="284">
      <pivotArea dataOnly="0" labelOnly="1" fieldPosition="0">
        <references count="1">
          <reference field="3" count="0"/>
        </references>
      </pivotArea>
    </format>
    <format dxfId="283">
      <pivotArea dataOnly="0" labelOnly="1" grandRow="1" outline="0" fieldPosition="0"/>
    </format>
    <format dxfId="282">
      <pivotArea dataOnly="0" labelOnly="1" fieldPosition="0">
        <references count="1">
          <reference field="9" count="0"/>
        </references>
      </pivotArea>
    </format>
    <format dxfId="281">
      <pivotArea dataOnly="0" labelOnly="1" grandCol="1" outline="0" fieldPosition="0"/>
    </format>
    <format dxfId="280">
      <pivotArea outline="0" collapsedLevelsAreSubtotals="1" fieldPosition="0"/>
    </format>
    <format dxfId="279">
      <pivotArea field="9" dataOnly="0" labelOnly="1" grandCol="1" outline="0" axis="axisCol" fieldPosition="0">
        <references count="1">
          <reference field="4294967294" count="1" selected="0">
            <x v="0"/>
          </reference>
        </references>
      </pivotArea>
    </format>
    <format dxfId="278">
      <pivotArea type="all" dataOnly="0" outline="0" fieldPosition="0"/>
    </format>
    <format dxfId="277">
      <pivotArea outline="0" collapsedLevelsAreSubtotals="1" fieldPosition="0"/>
    </format>
    <format dxfId="276">
      <pivotArea type="origin" dataOnly="0" labelOnly="1" outline="0" fieldPosition="0"/>
    </format>
    <format dxfId="275">
      <pivotArea dataOnly="0" labelOnly="1" outline="0" axis="axisValues" fieldPosition="0"/>
    </format>
    <format dxfId="274">
      <pivotArea field="9" type="button" dataOnly="0" labelOnly="1" outline="0" axis="axisCol" fieldPosition="0"/>
    </format>
    <format dxfId="273">
      <pivotArea type="topRight" dataOnly="0" labelOnly="1" outline="0" fieldPosition="0"/>
    </format>
  </formats>
  <chartFormats count="18">
    <chartFormat chart="5" format="46" series="1">
      <pivotArea type="data" outline="0" fieldPosition="0">
        <references count="2">
          <reference field="4294967294" count="1" selected="0">
            <x v="0"/>
          </reference>
          <reference field="9" count="1" selected="0">
            <x v="0"/>
          </reference>
        </references>
      </pivotArea>
    </chartFormat>
    <chartFormat chart="5" format="47">
      <pivotArea type="data" outline="0" fieldPosition="0">
        <references count="3">
          <reference field="4294967294" count="1" selected="0">
            <x v="0"/>
          </reference>
          <reference field="3" count="1" selected="0">
            <x v="0"/>
          </reference>
          <reference field="9" count="1" selected="0">
            <x v="0"/>
          </reference>
        </references>
      </pivotArea>
    </chartFormat>
    <chartFormat chart="5" format="48">
      <pivotArea type="data" outline="0" fieldPosition="0">
        <references count="3">
          <reference field="4294967294" count="1" selected="0">
            <x v="0"/>
          </reference>
          <reference field="3" count="1" selected="0">
            <x v="1"/>
          </reference>
          <reference field="9" count="1" selected="0">
            <x v="0"/>
          </reference>
        </references>
      </pivotArea>
    </chartFormat>
    <chartFormat chart="5" format="49">
      <pivotArea type="data" outline="0" fieldPosition="0">
        <references count="3">
          <reference field="4294967294" count="1" selected="0">
            <x v="0"/>
          </reference>
          <reference field="3" count="1" selected="0">
            <x v="2"/>
          </reference>
          <reference field="9" count="1" selected="0">
            <x v="0"/>
          </reference>
        </references>
      </pivotArea>
    </chartFormat>
    <chartFormat chart="5" format="50" series="1">
      <pivotArea type="data" outline="0" fieldPosition="0">
        <references count="2">
          <reference field="4294967294" count="1" selected="0">
            <x v="0"/>
          </reference>
          <reference field="9" count="1" selected="0">
            <x v="1"/>
          </reference>
        </references>
      </pivotArea>
    </chartFormat>
    <chartFormat chart="5" format="51">
      <pivotArea type="data" outline="0" fieldPosition="0">
        <references count="3">
          <reference field="4294967294" count="1" selected="0">
            <x v="0"/>
          </reference>
          <reference field="3" count="1" selected="0">
            <x v="0"/>
          </reference>
          <reference field="9" count="1" selected="0">
            <x v="1"/>
          </reference>
        </references>
      </pivotArea>
    </chartFormat>
    <chartFormat chart="5" format="52">
      <pivotArea type="data" outline="0" fieldPosition="0">
        <references count="3">
          <reference field="4294967294" count="1" selected="0">
            <x v="0"/>
          </reference>
          <reference field="3" count="1" selected="0">
            <x v="1"/>
          </reference>
          <reference field="9" count="1" selected="0">
            <x v="1"/>
          </reference>
        </references>
      </pivotArea>
    </chartFormat>
    <chartFormat chart="5" format="53">
      <pivotArea type="data" outline="0" fieldPosition="0">
        <references count="3">
          <reference field="4294967294" count="1" selected="0">
            <x v="0"/>
          </reference>
          <reference field="3" count="1" selected="0">
            <x v="2"/>
          </reference>
          <reference field="9" count="1" selected="0">
            <x v="1"/>
          </reference>
        </references>
      </pivotArea>
    </chartFormat>
    <chartFormat chart="5" format="54">
      <pivotArea type="data" outline="0" fieldPosition="0">
        <references count="3">
          <reference field="4294967294" count="1" selected="0">
            <x v="0"/>
          </reference>
          <reference field="3" count="1" selected="0">
            <x v="3"/>
          </reference>
          <reference field="9" count="1" selected="0">
            <x v="1"/>
          </reference>
        </references>
      </pivotArea>
    </chartFormat>
    <chartFormat chart="5" format="55">
      <pivotArea type="data" outline="0" fieldPosition="0">
        <references count="3">
          <reference field="4294967294" count="1" selected="0">
            <x v="0"/>
          </reference>
          <reference field="3" count="1" selected="0">
            <x v="4"/>
          </reference>
          <reference field="9" count="1" selected="0">
            <x v="1"/>
          </reference>
        </references>
      </pivotArea>
    </chartFormat>
    <chartFormat chart="5" format="56">
      <pivotArea type="data" outline="0" fieldPosition="0">
        <references count="3">
          <reference field="4294967294" count="1" selected="0">
            <x v="0"/>
          </reference>
          <reference field="3" count="1" selected="0">
            <x v="5"/>
          </reference>
          <reference field="9" count="1" selected="0">
            <x v="1"/>
          </reference>
        </references>
      </pivotArea>
    </chartFormat>
    <chartFormat chart="5" format="57">
      <pivotArea type="data" outline="0" fieldPosition="0">
        <references count="3">
          <reference field="4294967294" count="1" selected="0">
            <x v="0"/>
          </reference>
          <reference field="3" count="1" selected="0">
            <x v="6"/>
          </reference>
          <reference field="9" count="1" selected="0">
            <x v="1"/>
          </reference>
        </references>
      </pivotArea>
    </chartFormat>
    <chartFormat chart="5" format="58">
      <pivotArea type="data" outline="0" fieldPosition="0">
        <references count="3">
          <reference field="4294967294" count="1" selected="0">
            <x v="0"/>
          </reference>
          <reference field="3" count="1" selected="0">
            <x v="7"/>
          </reference>
          <reference field="9" count="1" selected="0">
            <x v="1"/>
          </reference>
        </references>
      </pivotArea>
    </chartFormat>
    <chartFormat chart="5" format="59">
      <pivotArea type="data" outline="0" fieldPosition="0">
        <references count="3">
          <reference field="4294967294" count="1" selected="0">
            <x v="0"/>
          </reference>
          <reference field="3" count="1" selected="0">
            <x v="8"/>
          </reference>
          <reference field="9" count="1" selected="0">
            <x v="1"/>
          </reference>
        </references>
      </pivotArea>
    </chartFormat>
    <chartFormat chart="5" format="66">
      <pivotArea type="data" outline="0" fieldPosition="0">
        <references count="2">
          <reference field="4294967294" count="1" selected="0">
            <x v="0"/>
          </reference>
          <reference field="9" count="1" selected="0">
            <x v="1"/>
          </reference>
        </references>
      </pivotArea>
    </chartFormat>
    <chartFormat chart="5" format="67">
      <pivotArea type="data" outline="0" fieldPosition="0">
        <references count="2">
          <reference field="4294967294" count="1" selected="0">
            <x v="0"/>
          </reference>
          <reference field="9" count="1" selected="0">
            <x v="0"/>
          </reference>
        </references>
      </pivotArea>
    </chartFormat>
    <chartFormat chart="5" format="72" series="1">
      <pivotArea type="data" grandCol="1" outline="0" fieldPosition="0">
        <references count="1">
          <reference field="4294967294" count="1" selected="0">
            <x v="0"/>
          </reference>
        </references>
      </pivotArea>
    </chartFormat>
    <chartFormat chart="5" format="74" series="1">
      <pivotArea type="data" outline="0" fieldPosition="0">
        <references count="1">
          <reference field="4294967294" count="1" selected="0">
            <x v="0"/>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09F6883-9332-4A4F-902D-B2C3D47C8802}" name="Nivel de educación cuenta inclusión" cacheId="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6">
  <location ref="B169:C17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5"/>
        <item x="3"/>
        <item x="4"/>
        <item x="1"/>
        <item x="0"/>
        <item x="2"/>
        <item m="1" x="6"/>
        <item t="default"/>
      </items>
    </pivotField>
    <pivotField showAll="0">
      <items count="25">
        <item x="12"/>
        <item x="2"/>
        <item x="19"/>
        <item x="4"/>
        <item x="0"/>
        <item x="11"/>
        <item x="17"/>
        <item x="15"/>
        <item x="5"/>
        <item x="10"/>
        <item x="9"/>
        <item x="6"/>
        <item x="13"/>
        <item x="18"/>
        <item x="16"/>
        <item x="21"/>
        <item x="7"/>
        <item x="1"/>
        <item x="22"/>
        <item x="14"/>
        <item x="20"/>
        <item x="3"/>
        <item x="8"/>
        <item m="1" x="23"/>
        <item t="default"/>
      </items>
    </pivotField>
    <pivotField showAll="0"/>
    <pivotField showAll="0"/>
    <pivotField showAll="0">
      <items count="4">
        <item x="1"/>
        <item x="0"/>
        <item m="1" x="2"/>
        <item t="default"/>
      </items>
    </pivotField>
    <pivotField showAll="0"/>
    <pivotField showAll="0">
      <items count="3">
        <item x="0"/>
        <item x="1"/>
        <item t="default"/>
      </items>
    </pivotField>
  </pivotFields>
  <rowFields count="1">
    <field x="15"/>
  </rowFields>
  <rowItems count="7">
    <i>
      <x/>
    </i>
    <i>
      <x v="1"/>
    </i>
    <i>
      <x v="2"/>
    </i>
    <i>
      <x v="3"/>
    </i>
    <i>
      <x v="4"/>
    </i>
    <i>
      <x v="5"/>
    </i>
    <i t="grand">
      <x/>
    </i>
  </rowItems>
  <colItems count="1">
    <i/>
  </colItems>
  <dataFields count="1">
    <dataField name="Cuenta de Nivel de educación" fld="15" subtotal="count" baseField="0" baseItem="0"/>
  </dataFields>
  <formats count="4">
    <format dxfId="101">
      <pivotArea field="15" type="button" dataOnly="0" labelOnly="1" outline="0" axis="axisRow" fieldPosition="0"/>
    </format>
    <format dxfId="100">
      <pivotArea dataOnly="0" labelOnly="1" outline="0" axis="axisValues" fieldPosition="0"/>
    </format>
    <format dxfId="99">
      <pivotArea grandRow="1" outline="0" collapsedLevelsAreSubtotals="1" fieldPosition="0"/>
    </format>
    <format dxfId="98">
      <pivotArea dataOnly="0" labelOnly="1" grandRow="1" outline="0" fieldPosition="0"/>
    </format>
  </formats>
  <chartFormats count="16">
    <chartFormat chart="0" format="1" series="1">
      <pivotArea type="data" outline="0" fieldPosition="0">
        <references count="1">
          <reference field="4294967294" count="1" selected="0">
            <x v="0"/>
          </reference>
        </references>
      </pivotArea>
    </chartFormat>
    <chartFormat chart="1" format="55" series="1">
      <pivotArea type="data" outline="0" fieldPosition="0">
        <references count="1">
          <reference field="4294967294" count="1" selected="0">
            <x v="0"/>
          </reference>
        </references>
      </pivotArea>
    </chartFormat>
    <chartFormat chart="1" format="56">
      <pivotArea type="data" outline="0" fieldPosition="0">
        <references count="2">
          <reference field="4294967294" count="1" selected="0">
            <x v="0"/>
          </reference>
          <reference field="15" count="1" selected="0">
            <x v="0"/>
          </reference>
        </references>
      </pivotArea>
    </chartFormat>
    <chartFormat chart="1" format="57">
      <pivotArea type="data" outline="0" fieldPosition="0">
        <references count="2">
          <reference field="4294967294" count="1" selected="0">
            <x v="0"/>
          </reference>
          <reference field="15" count="1" selected="0">
            <x v="1"/>
          </reference>
        </references>
      </pivotArea>
    </chartFormat>
    <chartFormat chart="1" format="58">
      <pivotArea type="data" outline="0" fieldPosition="0">
        <references count="2">
          <reference field="4294967294" count="1" selected="0">
            <x v="0"/>
          </reference>
          <reference field="15" count="1" selected="0">
            <x v="2"/>
          </reference>
        </references>
      </pivotArea>
    </chartFormat>
    <chartFormat chart="1" format="59">
      <pivotArea type="data" outline="0" fieldPosition="0">
        <references count="2">
          <reference field="4294967294" count="1" selected="0">
            <x v="0"/>
          </reference>
          <reference field="15" count="1" selected="0">
            <x v="3"/>
          </reference>
        </references>
      </pivotArea>
    </chartFormat>
    <chartFormat chart="1" format="60">
      <pivotArea type="data" outline="0" fieldPosition="0">
        <references count="2">
          <reference field="4294967294" count="1" selected="0">
            <x v="0"/>
          </reference>
          <reference field="15" count="1" selected="0">
            <x v="4"/>
          </reference>
        </references>
      </pivotArea>
    </chartFormat>
    <chartFormat chart="1" format="61">
      <pivotArea type="data" outline="0" fieldPosition="0">
        <references count="2">
          <reference field="4294967294" count="1" selected="0">
            <x v="0"/>
          </reference>
          <reference field="15" count="1" selected="0">
            <x v="5"/>
          </reference>
        </references>
      </pivotArea>
    </chartFormat>
    <chartFormat chart="1" format="62">
      <pivotArea type="data" outline="0" fieldPosition="0">
        <references count="2">
          <reference field="4294967294" count="1" selected="0">
            <x v="0"/>
          </reference>
          <reference field="15" count="1" selected="0">
            <x v="6"/>
          </reference>
        </references>
      </pivotArea>
    </chartFormat>
    <chartFormat chart="5" format="85" series="1">
      <pivotArea type="data" outline="0" fieldPosition="0">
        <references count="1">
          <reference field="4294967294" count="1" selected="0">
            <x v="0"/>
          </reference>
        </references>
      </pivotArea>
    </chartFormat>
    <chartFormat chart="5" format="86">
      <pivotArea type="data" outline="0" fieldPosition="0">
        <references count="2">
          <reference field="4294967294" count="1" selected="0">
            <x v="0"/>
          </reference>
          <reference field="15" count="1" selected="0">
            <x v="0"/>
          </reference>
        </references>
      </pivotArea>
    </chartFormat>
    <chartFormat chart="5" format="87">
      <pivotArea type="data" outline="0" fieldPosition="0">
        <references count="2">
          <reference field="4294967294" count="1" selected="0">
            <x v="0"/>
          </reference>
          <reference field="15" count="1" selected="0">
            <x v="1"/>
          </reference>
        </references>
      </pivotArea>
    </chartFormat>
    <chartFormat chart="5" format="88">
      <pivotArea type="data" outline="0" fieldPosition="0">
        <references count="2">
          <reference field="4294967294" count="1" selected="0">
            <x v="0"/>
          </reference>
          <reference field="15" count="1" selected="0">
            <x v="2"/>
          </reference>
        </references>
      </pivotArea>
    </chartFormat>
    <chartFormat chart="5" format="89">
      <pivotArea type="data" outline="0" fieldPosition="0">
        <references count="2">
          <reference field="4294967294" count="1" selected="0">
            <x v="0"/>
          </reference>
          <reference field="15" count="1" selected="0">
            <x v="3"/>
          </reference>
        </references>
      </pivotArea>
    </chartFormat>
    <chartFormat chart="5" format="90">
      <pivotArea type="data" outline="0" fieldPosition="0">
        <references count="2">
          <reference field="4294967294" count="1" selected="0">
            <x v="0"/>
          </reference>
          <reference field="15" count="1" selected="0">
            <x v="4"/>
          </reference>
        </references>
      </pivotArea>
    </chartFormat>
    <chartFormat chart="5" format="91">
      <pivotArea type="data" outline="0" fieldPosition="0">
        <references count="2">
          <reference field="4294967294" count="1" selected="0">
            <x v="0"/>
          </reference>
          <reference field="15" count="1" selected="0">
            <x v="5"/>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6C7EBA66-1A73-4044-BE1B-2833DC187AF6}" name="TablaDinámica10"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236:C239" firstHeaderRow="1" firstDataRow="1" firstDataCol="1"/>
  <pivotFields count="23">
    <pivotField showAll="0"/>
    <pivotField showAll="0"/>
    <pivotField showAll="0"/>
    <pivotField showAll="0"/>
    <pivotField showAll="0"/>
    <pivotField showAll="0"/>
    <pivotField axis="axisRow" dataField="1"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3">
    <i>
      <x/>
    </i>
    <i>
      <x v="1"/>
    </i>
    <i t="grand">
      <x/>
    </i>
  </rowItems>
  <colItems count="1">
    <i/>
  </colItems>
  <dataFields count="1">
    <dataField name="Cuenta de NACIONALIDAD ORIGEN" fld="6" subtotal="count" baseField="0" baseItem="0"/>
  </dataFields>
  <formats count="6">
    <format dxfId="296">
      <pivotArea type="all" dataOnly="0" outline="0" fieldPosition="0"/>
    </format>
    <format dxfId="295">
      <pivotArea outline="0" collapsedLevelsAreSubtotals="1" fieldPosition="0"/>
    </format>
    <format dxfId="294">
      <pivotArea field="6" type="button" dataOnly="0" labelOnly="1" outline="0" axis="axisRow" fieldPosition="0"/>
    </format>
    <format dxfId="293">
      <pivotArea dataOnly="0" labelOnly="1" fieldPosition="0">
        <references count="1">
          <reference field="6" count="0"/>
        </references>
      </pivotArea>
    </format>
    <format dxfId="292">
      <pivotArea dataOnly="0" labelOnly="1" grandRow="1" outline="0" fieldPosition="0"/>
    </format>
    <format dxfId="291">
      <pivotArea dataOnly="0" labelOnly="1" outline="0" axis="axisValues" fieldPosition="0"/>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FDF04B4-942B-48E4-A536-FDC87385C3BC}" name="TablaDinámica1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57" firstHeaderRow="0" firstDataRow="0" firstDataCol="0" rowPageCount="1" colPageCount="1"/>
  <pivotFields count="33">
    <pivotField showAll="0"/>
    <pivotField showAll="0"/>
    <pivotField numFmtId="164" showAll="0"/>
    <pivotField numFmtId="1" showAll="0"/>
    <pivotField showAll="0"/>
    <pivotField showAll="0"/>
    <pivotField showAll="0"/>
    <pivotField showAll="0"/>
    <pivotField showAll="0"/>
    <pivotField showAll="0"/>
    <pivotField axis="axisPage" multipleItemSelectionAllowed="1" showAll="0">
      <items count="3">
        <item x="1"/>
        <item x="0"/>
        <item t="default"/>
      </items>
    </pivotField>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0" hier="-1"/>
  </pageField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5964499-0943-4D3E-9FBE-BFD27F5359B4}" name="TablaDinámica6"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201:C204" firstHeaderRow="1" firstDataRow="1" firstDataCol="1"/>
  <pivotFields count="23">
    <pivotField showAll="0"/>
    <pivotField showAll="0"/>
    <pivotField showAll="0"/>
    <pivotField showAll="0"/>
    <pivotField showAll="0"/>
    <pivotField showAll="0">
      <items count="4">
        <item x="1"/>
        <item x="0"/>
        <item m="1" x="2"/>
        <item t="default"/>
      </items>
    </pivotField>
    <pivotField showAll="0"/>
    <pivotField showAll="0"/>
    <pivotField showAll="0">
      <items count="25">
        <item x="12"/>
        <item x="0"/>
        <item x="19"/>
        <item x="4"/>
        <item x="2"/>
        <item x="11"/>
        <item x="17"/>
        <item x="15"/>
        <item x="5"/>
        <item x="7"/>
        <item x="8"/>
        <item x="6"/>
        <item x="13"/>
        <item x="18"/>
        <item x="16"/>
        <item x="21"/>
        <item x="9"/>
        <item x="1"/>
        <item x="22"/>
        <item x="14"/>
        <item x="20"/>
        <item x="10"/>
        <item x="3"/>
        <item m="1" x="23"/>
        <item t="default"/>
      </items>
    </pivotField>
    <pivotField showAll="0"/>
    <pivotField showAll="0"/>
    <pivotField showAll="0">
      <items count="4">
        <item x="0"/>
        <item x="1"/>
        <item m="1" x="2"/>
        <item t="default"/>
      </items>
    </pivotField>
    <pivotField showAll="0"/>
    <pivotField axis="axisRow" dataField="1" showAll="0">
      <items count="5">
        <item m="1" x="2"/>
        <item m="1" x="3"/>
        <item x="0"/>
        <item x="1"/>
        <item t="default"/>
      </items>
    </pivotField>
    <pivotField showAll="0"/>
    <pivotField showAll="0"/>
    <pivotField showAll="0"/>
    <pivotField showAll="0"/>
    <pivotField showAll="0"/>
    <pivotField showAll="0"/>
    <pivotField showAll="0"/>
    <pivotField showAll="0"/>
    <pivotField showAll="0"/>
  </pivotFields>
  <rowFields count="1">
    <field x="13"/>
  </rowFields>
  <rowItems count="3">
    <i>
      <x v="2"/>
    </i>
    <i>
      <x v="3"/>
    </i>
    <i t="grand">
      <x/>
    </i>
  </rowItems>
  <colItems count="1">
    <i/>
  </colItems>
  <dataFields count="1">
    <dataField name="Cuenta de Est." fld="13" subtotal="count" baseField="0" baseItem="0"/>
  </dataFields>
  <formats count="20">
    <format dxfId="121">
      <pivotArea type="all" dataOnly="0" outline="0" fieldPosition="0"/>
    </format>
    <format dxfId="120">
      <pivotArea outline="0" collapsedLevelsAreSubtotals="1" fieldPosition="0"/>
    </format>
    <format dxfId="119">
      <pivotArea field="13" type="button" dataOnly="0" labelOnly="1" outline="0" axis="axisRow" fieldPosition="0"/>
    </format>
    <format dxfId="118">
      <pivotArea dataOnly="0" labelOnly="1" fieldPosition="0">
        <references count="1">
          <reference field="13" count="0"/>
        </references>
      </pivotArea>
    </format>
    <format dxfId="117">
      <pivotArea dataOnly="0" labelOnly="1" grandRow="1" outline="0" fieldPosition="0"/>
    </format>
    <format dxfId="116">
      <pivotArea dataOnly="0" labelOnly="1" outline="0" axis="axisValues" fieldPosition="0"/>
    </format>
    <format dxfId="115">
      <pivotArea field="13" type="button" dataOnly="0" labelOnly="1" outline="0" axis="axisRow" fieldPosition="0"/>
    </format>
    <format dxfId="114">
      <pivotArea dataOnly="0" labelOnly="1" outline="0" axis="axisValues" fieldPosition="0"/>
    </format>
    <format dxfId="113">
      <pivotArea field="13" type="button" dataOnly="0" labelOnly="1" outline="0" axis="axisRow" fieldPosition="0"/>
    </format>
    <format dxfId="112">
      <pivotArea dataOnly="0" labelOnly="1" outline="0" axis="axisValues" fieldPosition="0"/>
    </format>
    <format dxfId="111">
      <pivotArea grandRow="1" outline="0" collapsedLevelsAreSubtotals="1" fieldPosition="0"/>
    </format>
    <format dxfId="110">
      <pivotArea dataOnly="0" labelOnly="1" grandRow="1" outline="0" fieldPosition="0"/>
    </format>
    <format dxfId="109">
      <pivotArea grandRow="1" outline="0" collapsedLevelsAreSubtotals="1" fieldPosition="0"/>
    </format>
    <format dxfId="108">
      <pivotArea dataOnly="0" labelOnly="1" grandRow="1" outline="0" fieldPosition="0"/>
    </format>
    <format dxfId="107">
      <pivotArea type="all" dataOnly="0" outline="0" fieldPosition="0"/>
    </format>
    <format dxfId="106">
      <pivotArea outline="0" collapsedLevelsAreSubtotals="1" fieldPosition="0"/>
    </format>
    <format dxfId="105">
      <pivotArea field="13" type="button" dataOnly="0" labelOnly="1" outline="0" axis="axisRow" fieldPosition="0"/>
    </format>
    <format dxfId="104">
      <pivotArea dataOnly="0" labelOnly="1" fieldPosition="0">
        <references count="1">
          <reference field="13" count="0"/>
        </references>
      </pivotArea>
    </format>
    <format dxfId="103">
      <pivotArea dataOnly="0" labelOnly="1" grandRow="1" outline="0" fieldPosition="0"/>
    </format>
    <format dxfId="102">
      <pivotArea dataOnly="0" labelOnly="1" outline="0" axis="axisValues" fieldPosition="0"/>
    </format>
  </formats>
  <chartFormats count="3">
    <chartFormat chart="4" format="51" series="1">
      <pivotArea type="data" outline="0" fieldPosition="0">
        <references count="1">
          <reference field="4294967294" count="1" selected="0">
            <x v="0"/>
          </reference>
        </references>
      </pivotArea>
    </chartFormat>
    <chartFormat chart="4" format="52">
      <pivotArea type="data" outline="0" fieldPosition="0">
        <references count="2">
          <reference field="4294967294" count="1" selected="0">
            <x v="0"/>
          </reference>
          <reference field="13" count="1" selected="0">
            <x v="2"/>
          </reference>
        </references>
      </pivotArea>
    </chartFormat>
    <chartFormat chart="4" format="53">
      <pivotArea type="data" outline="0" fieldPosition="0">
        <references count="2">
          <reference field="4294967294" count="1" selected="0">
            <x v="0"/>
          </reference>
          <reference field="13" count="1" selected="0">
            <x v="3"/>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770D78-1DCB-434D-B820-741396F0115D}" name="TablaDinámica9"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224:C231" firstHeaderRow="1" firstDataRow="1" firstDataCol="1"/>
  <pivotFields count="23">
    <pivotField showAll="0"/>
    <pivotField showAll="0"/>
    <pivotField showAll="0"/>
    <pivotField showAll="0"/>
    <pivotField showAll="0"/>
    <pivotField showAll="0"/>
    <pivotField showAll="0"/>
    <pivotField axis="axisRow" dataField="1" showAll="0">
      <items count="9">
        <item m="1" x="7"/>
        <item m="1" x="6"/>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
    <i>
      <x v="2"/>
    </i>
    <i>
      <x v="3"/>
    </i>
    <i>
      <x v="4"/>
    </i>
    <i>
      <x v="5"/>
    </i>
    <i>
      <x v="6"/>
    </i>
    <i>
      <x v="7"/>
    </i>
    <i t="grand">
      <x/>
    </i>
  </rowItems>
  <colItems count="1">
    <i/>
  </colItems>
  <dataFields count="1">
    <dataField name="Cuenta de NIVEL ACADEMICO" fld="7" subtotal="count" baseField="0" baseItem="0"/>
  </dataFields>
  <formats count="20">
    <format dxfId="141">
      <pivotArea type="all" dataOnly="0" outline="0" fieldPosition="0"/>
    </format>
    <format dxfId="140">
      <pivotArea outline="0" collapsedLevelsAreSubtotals="1" fieldPosition="0"/>
    </format>
    <format dxfId="139">
      <pivotArea field="7" type="button" dataOnly="0" labelOnly="1" outline="0" axis="axisRow" fieldPosition="0"/>
    </format>
    <format dxfId="138">
      <pivotArea dataOnly="0" labelOnly="1" fieldPosition="0">
        <references count="1">
          <reference field="7" count="0"/>
        </references>
      </pivotArea>
    </format>
    <format dxfId="137">
      <pivotArea dataOnly="0" labelOnly="1" grandRow="1" outline="0" fieldPosition="0"/>
    </format>
    <format dxfId="136">
      <pivotArea dataOnly="0" labelOnly="1" outline="0" axis="axisValues" fieldPosition="0"/>
    </format>
    <format dxfId="135">
      <pivotArea field="7" type="button" dataOnly="0" labelOnly="1" outline="0" axis="axisRow" fieldPosition="0"/>
    </format>
    <format dxfId="134">
      <pivotArea dataOnly="0" labelOnly="1" outline="0" axis="axisValues" fieldPosition="0"/>
    </format>
    <format dxfId="133">
      <pivotArea field="7" type="button" dataOnly="0" labelOnly="1" outline="0" axis="axisRow" fieldPosition="0"/>
    </format>
    <format dxfId="132">
      <pivotArea dataOnly="0" labelOnly="1" outline="0" axis="axisValues" fieldPosition="0"/>
    </format>
    <format dxfId="131">
      <pivotArea grandRow="1" outline="0" collapsedLevelsAreSubtotals="1" fieldPosition="0"/>
    </format>
    <format dxfId="130">
      <pivotArea dataOnly="0" labelOnly="1" grandRow="1" outline="0" fieldPosition="0"/>
    </format>
    <format dxfId="129">
      <pivotArea grandRow="1" outline="0" collapsedLevelsAreSubtotals="1" fieldPosition="0"/>
    </format>
    <format dxfId="128">
      <pivotArea dataOnly="0" labelOnly="1" grandRow="1" outline="0" fieldPosition="0"/>
    </format>
    <format dxfId="127">
      <pivotArea type="all" dataOnly="0" outline="0" fieldPosition="0"/>
    </format>
    <format dxfId="126">
      <pivotArea outline="0" collapsedLevelsAreSubtotals="1" fieldPosition="0"/>
    </format>
    <format dxfId="125">
      <pivotArea field="7" type="button" dataOnly="0" labelOnly="1" outline="0" axis="axisRow" fieldPosition="0"/>
    </format>
    <format dxfId="124">
      <pivotArea dataOnly="0" labelOnly="1" fieldPosition="0">
        <references count="1">
          <reference field="7" count="0"/>
        </references>
      </pivotArea>
    </format>
    <format dxfId="123">
      <pivotArea dataOnly="0" labelOnly="1" grandRow="1" outline="0" fieldPosition="0"/>
    </format>
    <format dxfId="122">
      <pivotArea dataOnly="0" labelOnly="1" outline="0" axis="axisValues" fieldPosition="0"/>
    </format>
  </formats>
  <chartFormats count="7">
    <chartFormat chart="4" format="70" series="1">
      <pivotArea type="data" outline="0" fieldPosition="0">
        <references count="1">
          <reference field="4294967294" count="1" selected="0">
            <x v="0"/>
          </reference>
        </references>
      </pivotArea>
    </chartFormat>
    <chartFormat chart="4" format="71">
      <pivotArea type="data" outline="0" fieldPosition="0">
        <references count="2">
          <reference field="4294967294" count="1" selected="0">
            <x v="0"/>
          </reference>
          <reference field="7" count="1" selected="0">
            <x v="2"/>
          </reference>
        </references>
      </pivotArea>
    </chartFormat>
    <chartFormat chart="4" format="72">
      <pivotArea type="data" outline="0" fieldPosition="0">
        <references count="2">
          <reference field="4294967294" count="1" selected="0">
            <x v="0"/>
          </reference>
          <reference field="7" count="1" selected="0">
            <x v="3"/>
          </reference>
        </references>
      </pivotArea>
    </chartFormat>
    <chartFormat chart="4" format="73">
      <pivotArea type="data" outline="0" fieldPosition="0">
        <references count="2">
          <reference field="4294967294" count="1" selected="0">
            <x v="0"/>
          </reference>
          <reference field="7" count="1" selected="0">
            <x v="4"/>
          </reference>
        </references>
      </pivotArea>
    </chartFormat>
    <chartFormat chart="4" format="74">
      <pivotArea type="data" outline="0" fieldPosition="0">
        <references count="2">
          <reference field="4294967294" count="1" selected="0">
            <x v="0"/>
          </reference>
          <reference field="7" count="1" selected="0">
            <x v="5"/>
          </reference>
        </references>
      </pivotArea>
    </chartFormat>
    <chartFormat chart="4" format="75">
      <pivotArea type="data" outline="0" fieldPosition="0">
        <references count="2">
          <reference field="4294967294" count="1" selected="0">
            <x v="0"/>
          </reference>
          <reference field="7" count="1" selected="0">
            <x v="6"/>
          </reference>
        </references>
      </pivotArea>
    </chartFormat>
    <chartFormat chart="4" format="76">
      <pivotArea type="data" outline="0" fieldPosition="0">
        <references count="2">
          <reference field="4294967294" count="1" selected="0">
            <x v="0"/>
          </reference>
          <reference field="7" count="1" selected="0">
            <x v="7"/>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97535F9-F81F-44A7-BB6D-404F42832CFE}" name="nivel de educacion inversiones"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346:C353" firstHeaderRow="1" firstDataRow="1" firstDataCol="1"/>
  <pivotFields count="33">
    <pivotField showAll="0"/>
    <pivotField showAll="0"/>
    <pivotField showAll="0"/>
    <pivotField showAll="0"/>
    <pivotField showAll="0"/>
    <pivotField showAll="0"/>
    <pivotField showAll="0">
      <items count="3">
        <item x="1"/>
        <item x="0"/>
        <item t="default"/>
      </items>
    </pivotField>
    <pivotField showAll="0"/>
    <pivotField axis="axisRow" dataField="1" showAll="0">
      <items count="7">
        <item x="3"/>
        <item x="4"/>
        <item x="5"/>
        <item x="1"/>
        <item x="0"/>
        <item x="2"/>
        <item t="default"/>
      </items>
    </pivotField>
    <pivotField showAll="0">
      <items count="10">
        <item x="7"/>
        <item x="4"/>
        <item x="1"/>
        <item x="8"/>
        <item x="2"/>
        <item x="3"/>
        <item x="5"/>
        <item x="0"/>
        <item x="6"/>
        <item t="default"/>
      </items>
    </pivotField>
    <pivotField showAll="0"/>
    <pivotField showAll="0"/>
    <pivotField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7">
    <i>
      <x/>
    </i>
    <i>
      <x v="1"/>
    </i>
    <i>
      <x v="2"/>
    </i>
    <i>
      <x v="3"/>
    </i>
    <i>
      <x v="4"/>
    </i>
    <i>
      <x v="5"/>
    </i>
    <i t="grand">
      <x/>
    </i>
  </rowItems>
  <colItems count="1">
    <i/>
  </colItems>
  <dataFields count="1">
    <dataField name="Cuenta de NIVEL ACADEMICO" fld="8" subtotal="count" baseField="0" baseItem="0"/>
  </dataFields>
  <formats count="12">
    <format dxfId="153">
      <pivotArea type="all" dataOnly="0" outline="0" fieldPosition="0"/>
    </format>
    <format dxfId="152">
      <pivotArea outline="0" collapsedLevelsAreSubtotals="1" fieldPosition="0"/>
    </format>
    <format dxfId="151">
      <pivotArea field="8" type="button" dataOnly="0" labelOnly="1" outline="0" axis="axisRow"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outline="0" axis="axisValues" fieldPosition="0"/>
    </format>
    <format dxfId="147">
      <pivotArea type="all" dataOnly="0" outline="0" fieldPosition="0"/>
    </format>
    <format dxfId="146">
      <pivotArea outline="0" collapsedLevelsAreSubtotals="1" fieldPosition="0"/>
    </format>
    <format dxfId="145">
      <pivotArea field="8" type="button" dataOnly="0" labelOnly="1" outline="0" axis="axisRow" fieldPosition="0"/>
    </format>
    <format dxfId="144">
      <pivotArea dataOnly="0" labelOnly="1" fieldPosition="0">
        <references count="1">
          <reference field="8" count="0"/>
        </references>
      </pivotArea>
    </format>
    <format dxfId="143">
      <pivotArea dataOnly="0" labelOnly="1" grandRow="1" outline="0" fieldPosition="0"/>
    </format>
    <format dxfId="142">
      <pivotArea dataOnly="0" labelOnly="1" outline="0" axis="axisValues" fieldPosition="0"/>
    </format>
  </formats>
  <chartFormats count="7">
    <chartFormat chart="4" format="83" series="1">
      <pivotArea type="data" outline="0" fieldPosition="0">
        <references count="1">
          <reference field="4294967294" count="1" selected="0">
            <x v="0"/>
          </reference>
        </references>
      </pivotArea>
    </chartFormat>
    <chartFormat chart="4" format="84">
      <pivotArea type="data" outline="0" fieldPosition="0">
        <references count="2">
          <reference field="4294967294" count="1" selected="0">
            <x v="0"/>
          </reference>
          <reference field="8" count="1" selected="0">
            <x v="0"/>
          </reference>
        </references>
      </pivotArea>
    </chartFormat>
    <chartFormat chart="4" format="85">
      <pivotArea type="data" outline="0" fieldPosition="0">
        <references count="2">
          <reference field="4294967294" count="1" selected="0">
            <x v="0"/>
          </reference>
          <reference field="8" count="1" selected="0">
            <x v="1"/>
          </reference>
        </references>
      </pivotArea>
    </chartFormat>
    <chartFormat chart="4" format="86">
      <pivotArea type="data" outline="0" fieldPosition="0">
        <references count="2">
          <reference field="4294967294" count="1" selected="0">
            <x v="0"/>
          </reference>
          <reference field="8" count="1" selected="0">
            <x v="2"/>
          </reference>
        </references>
      </pivotArea>
    </chartFormat>
    <chartFormat chart="4" format="87">
      <pivotArea type="data" outline="0" fieldPosition="0">
        <references count="2">
          <reference field="4294967294" count="1" selected="0">
            <x v="0"/>
          </reference>
          <reference field="8" count="1" selected="0">
            <x v="3"/>
          </reference>
        </references>
      </pivotArea>
    </chartFormat>
    <chartFormat chart="4" format="88">
      <pivotArea type="data" outline="0" fieldPosition="0">
        <references count="2">
          <reference field="4294967294" count="1" selected="0">
            <x v="0"/>
          </reference>
          <reference field="8" count="1" selected="0">
            <x v="4"/>
          </reference>
        </references>
      </pivotArea>
    </chartFormat>
    <chartFormat chart="4" format="89">
      <pivotArea type="data" outline="0" fieldPosition="0">
        <references count="2">
          <reference field="4294967294" count="1" selected="0">
            <x v="0"/>
          </reference>
          <reference field="8" count="1" selected="0">
            <x v="5"/>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64C54AE-C23B-43F3-AE47-EE6728715B00}" name="TablaDinámica4"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7">
  <location ref="O7:P10" firstHeaderRow="1" firstDataRow="1" firstDataCol="1"/>
  <pivotFields count="33">
    <pivotField showAll="0"/>
    <pivotField showAll="0"/>
    <pivotField numFmtId="164" showAll="0"/>
    <pivotField numFmtId="1" showAll="0"/>
    <pivotField axis="axisRow"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dataFields count="1">
    <dataField name="Suma de Monto préstamo" fld="14" baseField="0" baseItem="0" numFmtId="44"/>
  </dataFields>
  <formats count="9">
    <format dxfId="162">
      <pivotArea outline="0" collapsedLevelsAreSubtotals="1" fieldPosition="0"/>
    </format>
    <format dxfId="161">
      <pivotArea field="4" type="button" dataOnly="0" labelOnly="1" outline="0" axis="axisRow" fieldPosition="0"/>
    </format>
    <format dxfId="160">
      <pivotArea dataOnly="0" labelOnly="1" outline="0" axis="axisValues" fieldPosition="0"/>
    </format>
    <format dxfId="159">
      <pivotArea field="4" type="button" dataOnly="0" labelOnly="1" outline="0" axis="axisRow" fieldPosition="0"/>
    </format>
    <format dxfId="158">
      <pivotArea dataOnly="0" labelOnly="1" outline="0" axis="axisValues" fieldPosition="0"/>
    </format>
    <format dxfId="157">
      <pivotArea grandRow="1" outline="0" collapsedLevelsAreSubtotals="1" fieldPosition="0"/>
    </format>
    <format dxfId="156">
      <pivotArea dataOnly="0" labelOnly="1" grandRow="1" outline="0" fieldPosition="0"/>
    </format>
    <format dxfId="155">
      <pivotArea grandRow="1" outline="0" collapsedLevelsAreSubtotals="1" fieldPosition="0"/>
    </format>
    <format dxfId="154">
      <pivotArea dataOnly="0" labelOnly="1" grandRow="1" outline="0" fieldPosition="0"/>
    </format>
  </formats>
  <chartFormats count="3">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4" count="1" selected="0">
            <x v="0"/>
          </reference>
        </references>
      </pivotArea>
    </chartFormat>
    <chartFormat chart="4" format="12">
      <pivotArea type="data" outline="0" fieldPosition="0">
        <references count="2">
          <reference field="4294967294" count="1" selected="0">
            <x v="0"/>
          </reference>
          <reference field="4" count="1" selected="0">
            <x v="1"/>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F153E52-5106-4130-ACEC-2B7E2625F64A}" name="Linea de crédito"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1">
  <location ref="B58:C61" firstHeaderRow="1" firstDataRow="1" firstDataCol="1"/>
  <pivotFields count="33">
    <pivotField showAll="0"/>
    <pivotField showAll="0"/>
    <pivotField numFmtId="164" showAll="0"/>
    <pivotField numFmtId="1" showAll="0"/>
    <pivotField showAll="0">
      <items count="3">
        <item x="1"/>
        <item x="0"/>
        <item t="default"/>
      </items>
    </pivotField>
    <pivotField showAll="0"/>
    <pivotField showAll="0"/>
    <pivotField showAll="0"/>
    <pivotField showAll="0"/>
    <pivotField showAll="0"/>
    <pivotField axis="axisRow" showAll="0">
      <items count="3">
        <item x="1"/>
        <item x="0"/>
        <item t="default"/>
      </items>
    </pivotField>
    <pivotField numFmtId="14" showAll="0"/>
    <pivotField numFmtId="14"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1">
        <item x="15"/>
        <item x="4"/>
        <item x="8"/>
        <item x="10"/>
        <item x="0"/>
        <item x="5"/>
        <item x="16"/>
        <item x="6"/>
        <item x="7"/>
        <item x="2"/>
        <item x="14"/>
        <item x="19"/>
        <item x="3"/>
        <item x="11"/>
        <item x="1"/>
        <item x="17"/>
        <item x="9"/>
        <item x="13"/>
        <item x="12"/>
        <item x="18"/>
        <item t="default"/>
      </items>
    </pivotField>
    <pivotField showAll="0"/>
    <pivotField showAll="0"/>
    <pivotField showAll="0">
      <items count="4">
        <item x="1"/>
        <item x="0"/>
        <item x="2"/>
        <item t="default"/>
      </items>
    </pivotField>
  </pivotFields>
  <rowFields count="1">
    <field x="10"/>
  </rowFields>
  <rowItems count="3">
    <i>
      <x/>
    </i>
    <i>
      <x v="1"/>
    </i>
    <i t="grand">
      <x/>
    </i>
  </rowItems>
  <colItems count="1">
    <i/>
  </colItems>
  <dataFields count="1">
    <dataField name="Suma de Monto préstamo" fld="14" baseField="10" baseItem="0" numFmtId="44"/>
  </dataFields>
  <formats count="1">
    <format dxfId="163">
      <pivotArea outline="0" collapsedLevelsAreSubtotals="1" fieldPosition="0"/>
    </format>
  </formats>
  <chartFormats count="3">
    <chartFormat chart="8" format="20" series="1">
      <pivotArea type="data" outline="0" fieldPosition="0">
        <references count="1">
          <reference field="4294967294" count="1" selected="0">
            <x v="0"/>
          </reference>
        </references>
      </pivotArea>
    </chartFormat>
    <chartFormat chart="8" format="21">
      <pivotArea type="data" outline="0" fieldPosition="0">
        <references count="2">
          <reference field="4294967294" count="1" selected="0">
            <x v="0"/>
          </reference>
          <reference field="10" count="1" selected="0">
            <x v="0"/>
          </reference>
        </references>
      </pivotArea>
    </chartFormat>
    <chartFormat chart="8" format="22">
      <pivotArea type="data" outline="0" fieldPosition="0">
        <references count="2">
          <reference field="4294967294" count="1" selected="0">
            <x v="0"/>
          </reference>
          <reference field="10" count="1" selected="0">
            <x v="1"/>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4DB0CE8-9A1D-4885-BFE8-ADE15A7E17F2}" name="TablaDinámica5"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T7:U10" firstHeaderRow="1" firstDataRow="1" firstDataCol="1"/>
  <pivotFields count="33">
    <pivotField showAll="0"/>
    <pivotField showAll="0"/>
    <pivotField numFmtId="164" showAll="0"/>
    <pivotField numFmtId="1" showAll="0"/>
    <pivotField axis="axisRow" showAll="0">
      <items count="3">
        <item x="1"/>
        <item x="0"/>
        <item t="default"/>
      </items>
    </pivotField>
    <pivotField showAll="0"/>
    <pivotField showAll="0"/>
    <pivotField showAll="0"/>
    <pivotField showAll="0"/>
    <pivotField showAll="0"/>
    <pivotField showAll="0"/>
    <pivotField numFmtId="14" showAll="0"/>
    <pivotField numFmtId="14"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dataFields count="1">
    <dataField name="Suma de Saldo Préstamo" fld="15" baseField="4" baseItem="0" numFmtId="44"/>
  </dataFields>
  <formats count="19">
    <format dxfId="182">
      <pivotArea type="all" dataOnly="0" outline="0" fieldPosition="0"/>
    </format>
    <format dxfId="181">
      <pivotArea outline="0" collapsedLevelsAreSubtotals="1" fieldPosition="0"/>
    </format>
    <format dxfId="180">
      <pivotArea field="4" type="button" dataOnly="0" labelOnly="1" outline="0" axis="axisRow" fieldPosition="0"/>
    </format>
    <format dxfId="179">
      <pivotArea dataOnly="0" labelOnly="1" fieldPosition="0">
        <references count="1">
          <reference field="4" count="0"/>
        </references>
      </pivotArea>
    </format>
    <format dxfId="178">
      <pivotArea dataOnly="0" labelOnly="1" grandRow="1" outline="0" fieldPosition="0"/>
    </format>
    <format dxfId="177">
      <pivotArea dataOnly="0" labelOnly="1" outline="0" axis="axisValues" fieldPosition="0"/>
    </format>
    <format dxfId="176">
      <pivotArea field="4" type="button" dataOnly="0" labelOnly="1" outline="0" axis="axisRow" fieldPosition="0"/>
    </format>
    <format dxfId="175">
      <pivotArea dataOnly="0" labelOnly="1" outline="0" axis="axisValues" fieldPosition="0"/>
    </format>
    <format dxfId="174">
      <pivotArea field="4" type="button" dataOnly="0" labelOnly="1" outline="0" axis="axisRow" fieldPosition="0"/>
    </format>
    <format dxfId="173">
      <pivotArea dataOnly="0" labelOnly="1" outline="0" axis="axisValues" fieldPosition="0"/>
    </format>
    <format dxfId="172">
      <pivotArea dataOnly="0" grandRow="1" fieldPosition="0"/>
    </format>
    <format dxfId="171">
      <pivotArea dataOnly="0" grandRow="1" fieldPosition="0"/>
    </format>
    <format dxfId="170">
      <pivotArea outline="0" collapsedLevelsAreSubtotals="1" fieldPosition="0"/>
    </format>
    <format dxfId="169">
      <pivotArea type="all" dataOnly="0" outline="0" fieldPosition="0"/>
    </format>
    <format dxfId="168">
      <pivotArea outline="0" collapsedLevelsAreSubtotals="1" fieldPosition="0"/>
    </format>
    <format dxfId="167">
      <pivotArea field="4" type="button" dataOnly="0" labelOnly="1" outline="0" axis="axisRow" fieldPosition="0"/>
    </format>
    <format dxfId="166">
      <pivotArea dataOnly="0" labelOnly="1" fieldPosition="0">
        <references count="1">
          <reference field="4" count="0"/>
        </references>
      </pivotArea>
    </format>
    <format dxfId="165">
      <pivotArea dataOnly="0" labelOnly="1" grandRow="1" outline="0" fieldPosition="0"/>
    </format>
    <format dxfId="164">
      <pivotArea dataOnly="0" labelOnly="1" outline="0" axis="axisValues" fieldPosition="0"/>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49B2B0D-F6D8-4922-A3BB-1F15A095B06C}" name="Nacionalidad cuenta inclusión" cacheId="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B181:C190"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5">
        <item x="12"/>
        <item x="2"/>
        <item x="19"/>
        <item x="4"/>
        <item x="0"/>
        <item x="11"/>
        <item x="17"/>
        <item x="15"/>
        <item x="5"/>
        <item x="10"/>
        <item x="9"/>
        <item x="6"/>
        <item x="13"/>
        <item x="18"/>
        <item x="16"/>
        <item x="21"/>
        <item x="7"/>
        <item x="1"/>
        <item x="22"/>
        <item x="14"/>
        <item x="20"/>
        <item x="3"/>
        <item x="8"/>
        <item m="1" x="23"/>
        <item t="default"/>
      </items>
    </pivotField>
    <pivotField showAll="0"/>
    <pivotField showAll="0"/>
    <pivotField showAll="0">
      <items count="4">
        <item x="1"/>
        <item x="0"/>
        <item m="1" x="2"/>
        <item t="default"/>
      </items>
    </pivotField>
    <pivotField axis="axisRow" dataField="1" showAll="0">
      <items count="11">
        <item x="7"/>
        <item x="6"/>
        <item x="3"/>
        <item x="1"/>
        <item x="0"/>
        <item m="1" x="9"/>
        <item x="2"/>
        <item x="5"/>
        <item x="4"/>
        <item m="1" x="8"/>
        <item t="default"/>
      </items>
    </pivotField>
    <pivotField showAll="0">
      <items count="3">
        <item x="0"/>
        <item x="1"/>
        <item t="default"/>
      </items>
    </pivotField>
  </pivotFields>
  <rowFields count="1">
    <field x="20"/>
  </rowFields>
  <rowItems count="9">
    <i>
      <x/>
    </i>
    <i>
      <x v="1"/>
    </i>
    <i>
      <x v="2"/>
    </i>
    <i>
      <x v="3"/>
    </i>
    <i>
      <x v="4"/>
    </i>
    <i>
      <x v="6"/>
    </i>
    <i>
      <x v="7"/>
    </i>
    <i>
      <x v="8"/>
    </i>
    <i t="grand">
      <x/>
    </i>
  </rowItems>
  <colItems count="1">
    <i/>
  </colItems>
  <dataFields count="1">
    <dataField name="Cuenta de Nacionalidad" fld="20" subtotal="count" baseField="0" baseItem="0"/>
  </dataFields>
  <formats count="16">
    <format dxfId="198">
      <pivotArea type="all" dataOnly="0" outline="0" fieldPosition="0"/>
    </format>
    <format dxfId="197">
      <pivotArea outline="0" collapsedLevelsAreSubtotals="1" fieldPosition="0"/>
    </format>
    <format dxfId="196">
      <pivotArea field="20" type="button" dataOnly="0" labelOnly="1" outline="0" axis="axisRow" fieldPosition="0"/>
    </format>
    <format dxfId="195">
      <pivotArea dataOnly="0" labelOnly="1" fieldPosition="0">
        <references count="1">
          <reference field="20" count="0"/>
        </references>
      </pivotArea>
    </format>
    <format dxfId="194">
      <pivotArea dataOnly="0" labelOnly="1" grandRow="1" outline="0" fieldPosition="0"/>
    </format>
    <format dxfId="193">
      <pivotArea dataOnly="0" labelOnly="1" outline="0" axis="axisValues" fieldPosition="0"/>
    </format>
    <format dxfId="192">
      <pivotArea field="20" type="button" dataOnly="0" labelOnly="1" outline="0" axis="axisRow" fieldPosition="0"/>
    </format>
    <format dxfId="191">
      <pivotArea dataOnly="0" labelOnly="1" outline="0" axis="axisValues" fieldPosition="0"/>
    </format>
    <format dxfId="190">
      <pivotArea grandRow="1" outline="0" collapsedLevelsAreSubtotals="1" fieldPosition="0"/>
    </format>
    <format dxfId="189">
      <pivotArea dataOnly="0" labelOnly="1" grandRow="1" outline="0" fieldPosition="0"/>
    </format>
    <format dxfId="188">
      <pivotArea type="all" dataOnly="0" outline="0" fieldPosition="0"/>
    </format>
    <format dxfId="187">
      <pivotArea outline="0" collapsedLevelsAreSubtotals="1" fieldPosition="0"/>
    </format>
    <format dxfId="186">
      <pivotArea field="20" type="button" dataOnly="0" labelOnly="1" outline="0" axis="axisRow" fieldPosition="0"/>
    </format>
    <format dxfId="185">
      <pivotArea dataOnly="0" labelOnly="1" fieldPosition="0">
        <references count="1">
          <reference field="20" count="0"/>
        </references>
      </pivotArea>
    </format>
    <format dxfId="184">
      <pivotArea dataOnly="0" labelOnly="1" grandRow="1" outline="0" fieldPosition="0"/>
    </format>
    <format dxfId="183">
      <pivotArea dataOnly="0" labelOnly="1" outline="0" axis="axisValues" fieldPosition="0"/>
    </format>
  </formats>
  <chartFormats count="30">
    <chartFormat chart="0" format="55" series="1">
      <pivotArea type="data" outline="0" fieldPosition="0">
        <references count="1">
          <reference field="4294967294" count="1" selected="0">
            <x v="0"/>
          </reference>
        </references>
      </pivotArea>
    </chartFormat>
    <chartFormat chart="0" format="56">
      <pivotArea type="data" outline="0" fieldPosition="0">
        <references count="2">
          <reference field="4294967294" count="1" selected="0">
            <x v="0"/>
          </reference>
          <reference field="20" count="1" selected="0">
            <x v="0"/>
          </reference>
        </references>
      </pivotArea>
    </chartFormat>
    <chartFormat chart="0" format="57">
      <pivotArea type="data" outline="0" fieldPosition="0">
        <references count="2">
          <reference field="4294967294" count="1" selected="0">
            <x v="0"/>
          </reference>
          <reference field="20" count="1" selected="0">
            <x v="1"/>
          </reference>
        </references>
      </pivotArea>
    </chartFormat>
    <chartFormat chart="0" format="58">
      <pivotArea type="data" outline="0" fieldPosition="0">
        <references count="2">
          <reference field="4294967294" count="1" selected="0">
            <x v="0"/>
          </reference>
          <reference field="20" count="1" selected="0">
            <x v="2"/>
          </reference>
        </references>
      </pivotArea>
    </chartFormat>
    <chartFormat chart="0" format="59">
      <pivotArea type="data" outline="0" fieldPosition="0">
        <references count="2">
          <reference field="4294967294" count="1" selected="0">
            <x v="0"/>
          </reference>
          <reference field="20" count="1" selected="0">
            <x v="3"/>
          </reference>
        </references>
      </pivotArea>
    </chartFormat>
    <chartFormat chart="0" format="60">
      <pivotArea type="data" outline="0" fieldPosition="0">
        <references count="2">
          <reference field="4294967294" count="1" selected="0">
            <x v="0"/>
          </reference>
          <reference field="20" count="1" selected="0">
            <x v="4"/>
          </reference>
        </references>
      </pivotArea>
    </chartFormat>
    <chartFormat chart="0" format="61">
      <pivotArea type="data" outline="0" fieldPosition="0">
        <references count="2">
          <reference field="4294967294" count="1" selected="0">
            <x v="0"/>
          </reference>
          <reference field="20" count="1" selected="0">
            <x v="5"/>
          </reference>
        </references>
      </pivotArea>
    </chartFormat>
    <chartFormat chart="0" format="62">
      <pivotArea type="data" outline="0" fieldPosition="0">
        <references count="2">
          <reference field="4294967294" count="1" selected="0">
            <x v="0"/>
          </reference>
          <reference field="20" count="1" selected="0">
            <x v="6"/>
          </reference>
        </references>
      </pivotArea>
    </chartFormat>
    <chartFormat chart="0" format="63">
      <pivotArea type="data" outline="0" fieldPosition="0">
        <references count="2">
          <reference field="4294967294" count="1" selected="0">
            <x v="0"/>
          </reference>
          <reference field="20" count="1" selected="0">
            <x v="7"/>
          </reference>
        </references>
      </pivotArea>
    </chartFormat>
    <chartFormat chart="0" format="64">
      <pivotArea type="data" outline="0" fieldPosition="0">
        <references count="2">
          <reference field="4294967294" count="1" selected="0">
            <x v="0"/>
          </reference>
          <reference field="20" count="1" selected="0">
            <x v="8"/>
          </reference>
        </references>
      </pivotArea>
    </chartFormat>
    <chartFormat chart="1" format="65" series="1">
      <pivotArea type="data" outline="0" fieldPosition="0">
        <references count="1">
          <reference field="4294967294" count="1" selected="0">
            <x v="0"/>
          </reference>
        </references>
      </pivotArea>
    </chartFormat>
    <chartFormat chart="1" format="66">
      <pivotArea type="data" outline="0" fieldPosition="0">
        <references count="2">
          <reference field="4294967294" count="1" selected="0">
            <x v="0"/>
          </reference>
          <reference field="20" count="1" selected="0">
            <x v="0"/>
          </reference>
        </references>
      </pivotArea>
    </chartFormat>
    <chartFormat chart="1" format="67">
      <pivotArea type="data" outline="0" fieldPosition="0">
        <references count="2">
          <reference field="4294967294" count="1" selected="0">
            <x v="0"/>
          </reference>
          <reference field="20" count="1" selected="0">
            <x v="1"/>
          </reference>
        </references>
      </pivotArea>
    </chartFormat>
    <chartFormat chart="1" format="68">
      <pivotArea type="data" outline="0" fieldPosition="0">
        <references count="2">
          <reference field="4294967294" count="1" selected="0">
            <x v="0"/>
          </reference>
          <reference field="20" count="1" selected="0">
            <x v="2"/>
          </reference>
        </references>
      </pivotArea>
    </chartFormat>
    <chartFormat chart="1" format="69">
      <pivotArea type="data" outline="0" fieldPosition="0">
        <references count="2">
          <reference field="4294967294" count="1" selected="0">
            <x v="0"/>
          </reference>
          <reference field="20" count="1" selected="0">
            <x v="3"/>
          </reference>
        </references>
      </pivotArea>
    </chartFormat>
    <chartFormat chart="1" format="70">
      <pivotArea type="data" outline="0" fieldPosition="0">
        <references count="2">
          <reference field="4294967294" count="1" selected="0">
            <x v="0"/>
          </reference>
          <reference field="20" count="1" selected="0">
            <x v="4"/>
          </reference>
        </references>
      </pivotArea>
    </chartFormat>
    <chartFormat chart="1" format="71">
      <pivotArea type="data" outline="0" fieldPosition="0">
        <references count="2">
          <reference field="4294967294" count="1" selected="0">
            <x v="0"/>
          </reference>
          <reference field="20" count="1" selected="0">
            <x v="5"/>
          </reference>
        </references>
      </pivotArea>
    </chartFormat>
    <chartFormat chart="1" format="72">
      <pivotArea type="data" outline="0" fieldPosition="0">
        <references count="2">
          <reference field="4294967294" count="1" selected="0">
            <x v="0"/>
          </reference>
          <reference field="20" count="1" selected="0">
            <x v="6"/>
          </reference>
        </references>
      </pivotArea>
    </chartFormat>
    <chartFormat chart="1" format="73">
      <pivotArea type="data" outline="0" fieldPosition="0">
        <references count="2">
          <reference field="4294967294" count="1" selected="0">
            <x v="0"/>
          </reference>
          <reference field="20" count="1" selected="0">
            <x v="7"/>
          </reference>
        </references>
      </pivotArea>
    </chartFormat>
    <chartFormat chart="1" format="74">
      <pivotArea type="data" outline="0" fieldPosition="0">
        <references count="2">
          <reference field="4294967294" count="1" selected="0">
            <x v="0"/>
          </reference>
          <reference field="20" count="1" selected="0">
            <x v="8"/>
          </reference>
        </references>
      </pivotArea>
    </chartFormat>
    <chartFormat chart="4" format="96" series="1">
      <pivotArea type="data" outline="0" fieldPosition="0">
        <references count="1">
          <reference field="4294967294" count="1" selected="0">
            <x v="0"/>
          </reference>
        </references>
      </pivotArea>
    </chartFormat>
    <chartFormat chart="4" format="97">
      <pivotArea type="data" outline="0" fieldPosition="0">
        <references count="2">
          <reference field="4294967294" count="1" selected="0">
            <x v="0"/>
          </reference>
          <reference field="20" count="1" selected="0">
            <x v="0"/>
          </reference>
        </references>
      </pivotArea>
    </chartFormat>
    <chartFormat chart="4" format="98">
      <pivotArea type="data" outline="0" fieldPosition="0">
        <references count="2">
          <reference field="4294967294" count="1" selected="0">
            <x v="0"/>
          </reference>
          <reference field="20" count="1" selected="0">
            <x v="1"/>
          </reference>
        </references>
      </pivotArea>
    </chartFormat>
    <chartFormat chart="4" format="99">
      <pivotArea type="data" outline="0" fieldPosition="0">
        <references count="2">
          <reference field="4294967294" count="1" selected="0">
            <x v="0"/>
          </reference>
          <reference field="20" count="1" selected="0">
            <x v="2"/>
          </reference>
        </references>
      </pivotArea>
    </chartFormat>
    <chartFormat chart="4" format="100">
      <pivotArea type="data" outline="0" fieldPosition="0">
        <references count="2">
          <reference field="4294967294" count="1" selected="0">
            <x v="0"/>
          </reference>
          <reference field="20" count="1" selected="0">
            <x v="3"/>
          </reference>
        </references>
      </pivotArea>
    </chartFormat>
    <chartFormat chart="4" format="101">
      <pivotArea type="data" outline="0" fieldPosition="0">
        <references count="2">
          <reference field="4294967294" count="1" selected="0">
            <x v="0"/>
          </reference>
          <reference field="20" count="1" selected="0">
            <x v="4"/>
          </reference>
        </references>
      </pivotArea>
    </chartFormat>
    <chartFormat chart="4" format="102">
      <pivotArea type="data" outline="0" fieldPosition="0">
        <references count="2">
          <reference field="4294967294" count="1" selected="0">
            <x v="0"/>
          </reference>
          <reference field="20" count="1" selected="0">
            <x v="5"/>
          </reference>
        </references>
      </pivotArea>
    </chartFormat>
    <chartFormat chart="4" format="103">
      <pivotArea type="data" outline="0" fieldPosition="0">
        <references count="2">
          <reference field="4294967294" count="1" selected="0">
            <x v="0"/>
          </reference>
          <reference field="20" count="1" selected="0">
            <x v="6"/>
          </reference>
        </references>
      </pivotArea>
    </chartFormat>
    <chartFormat chart="4" format="104">
      <pivotArea type="data" outline="0" fieldPosition="0">
        <references count="2">
          <reference field="4294967294" count="1" selected="0">
            <x v="0"/>
          </reference>
          <reference field="20" count="1" selected="0">
            <x v="7"/>
          </reference>
        </references>
      </pivotArea>
    </chartFormat>
    <chartFormat chart="4" format="105">
      <pivotArea type="data" outline="0" fieldPosition="0">
        <references count="2">
          <reference field="4294967294" count="1" selected="0">
            <x v="0"/>
          </reference>
          <reference field="20" count="1" selected="0">
            <x v="8"/>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Zona" xr10:uid="{40AE65C8-0636-478A-9390-07EB7092C059}" sourceName="Zona">
  <pivotTables>
    <pivotTable tabId="11" name="Linea de crédito"/>
    <pivotTable tabId="11" name="Calificación Cartera"/>
    <pivotTable tabId="11" name="Edad"/>
    <pivotTable tabId="11" name="Nacionalidad"/>
  </pivotTables>
  <data>
    <tabular pivotCacheId="519295956">
      <items count="3">
        <i x="1" s="1"/>
        <i x="0"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ZONA3" xr10:uid="{E8490143-A442-4FAB-8B13-AD264F3AEE2B}" sourceName="ZONA">
  <pivotTables>
    <pivotTable tabId="11" name="TablaDinámica6"/>
  </pivotTables>
  <data>
    <tabular pivotCacheId="213938187">
      <items count="3">
        <i x="0" s="1"/>
        <i x="1" s="1"/>
        <i x="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3" xr10:uid="{2EAFB213-154B-4E40-95C0-49F4896395F8}" sourceName="PROVINCIA">
  <pivotTables>
    <pivotTable tabId="11" name="TablaDinámica6"/>
  </pivotTables>
  <data>
    <tabular pivotCacheId="213938187">
      <items count="24">
        <i x="12" s="1"/>
        <i x="0" s="1"/>
        <i x="19" s="1"/>
        <i x="4" s="1"/>
        <i x="2" s="1"/>
        <i x="11" s="1"/>
        <i x="17" s="1"/>
        <i x="15" s="1"/>
        <i x="5" s="1"/>
        <i x="7" s="1"/>
        <i x="8" s="1"/>
        <i x="6" s="1"/>
        <i x="13" s="1"/>
        <i x="18" s="1"/>
        <i x="16" s="1"/>
        <i x="21" s="1"/>
        <i x="9" s="1"/>
        <i x="1" s="1"/>
        <i x="22" s="1"/>
        <i x="14" s="1"/>
        <i x="20" s="1"/>
        <i x="10" s="1"/>
        <i x="3" s="1"/>
        <i x="2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4" xr10:uid="{32C41D53-ABDF-4DD3-AF9F-DE99C9C091E5}" sourceName="GÉNERO">
  <pivotTables>
    <pivotTable tabId="11" name="nacionalidad especifico inversiones"/>
    <pivotTable tabId="11" name="Nacionalidad inversiones"/>
    <pivotTable tabId="11" name="nivel de educacion inversiones"/>
    <pivotTable tabId="11" name="TablaDinámica13"/>
  </pivotTables>
  <data>
    <tabular pivotCacheId="16580137">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ZONA4" xr10:uid="{C40DE82E-28A0-4678-AC45-F45063B72A10}" sourceName="ZONA">
  <pivotTables>
    <pivotTable tabId="11" name="nacionalidad especifico inversiones"/>
    <pivotTable tabId="11" name="Nacionalidad inversiones"/>
    <pivotTable tabId="11" name="nivel de educacion inversiones"/>
    <pivotTable tabId="11" name="TablaDinámica13"/>
  </pivotTables>
  <data>
    <tabular pivotCacheId="16580137">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4" xr10:uid="{05D433E6-F6FB-4B62-820F-40B7949709A2}" sourceName="PROVINCIA">
  <pivotTables>
    <pivotTable tabId="11" name="nacionalidad especifico inversiones"/>
    <pivotTable tabId="11" name="Nacionalidad inversiones"/>
    <pivotTable tabId="11" name="nivel de educacion inversiones"/>
    <pivotTable tabId="11" name="TablaDinámica13"/>
  </pivotTables>
  <data>
    <tabular pivotCacheId="16580137">
      <items count="9">
        <i x="7" s="1"/>
        <i x="4" s="1"/>
        <i x="1" s="1"/>
        <i x="8" s="1"/>
        <i x="2" s="1"/>
        <i x="3" s="1"/>
        <i x="5" s="1"/>
        <i x="0" s="1"/>
        <i x="6"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5" xr10:uid="{1FD433AB-242F-4939-81D2-8C94150AE5D8}" sourceName="Género">
  <pivotTables>
    <pivotTable tabId="11" name="TablaDinámica3"/>
    <pivotTable tabId="11" name="Nacionalidad"/>
    <pivotTable tabId="11" name="Linea de crédito"/>
    <pivotTable tabId="11" name="Calificación Cartera"/>
    <pivotTable tabId="11" name="Edad"/>
  </pivotTables>
  <data>
    <tabular pivotCacheId="519295956">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 xr10:uid="{F7A0C2CC-68D3-44F7-BCC2-766AC396B217}" sourceName="Provincia">
  <pivotTables>
    <pivotTable tabId="11" name="Calificación Cartera"/>
    <pivotTable tabId="11" name="Edad"/>
    <pivotTable tabId="11" name="Linea de crédito"/>
    <pivotTable tabId="11" name="Nacionalidad"/>
  </pivotTables>
  <data>
    <tabular pivotCacheId="519295956">
      <items count="20">
        <i x="15" s="1"/>
        <i x="4" s="1"/>
        <i x="8" s="1"/>
        <i x="10" s="1"/>
        <i x="0" s="1"/>
        <i x="5" s="1"/>
        <i x="16" s="1"/>
        <i x="6" s="1"/>
        <i x="7" s="1"/>
        <i x="2" s="1"/>
        <i x="14" s="1"/>
        <i x="19" s="1"/>
        <i x="3" s="1"/>
        <i x="11" s="1"/>
        <i x="1" s="1"/>
        <i x="17" s="1"/>
        <i x="9" s="1"/>
        <i x="13" s="1"/>
        <i x="12" s="1"/>
        <i x="1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1" xr10:uid="{C24FD404-FABF-40C0-A48C-49A529B5D404}" sourceName="Género">
  <pivotTables>
    <pivotTable tabId="11" name="Actvidad Económica destino del Cliente"/>
  </pivotTables>
  <data>
    <tabular pivotCacheId="519295956">
      <items count="2">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Zona1" xr10:uid="{3AAE8FCB-A1CF-437B-981C-4DB903C3D103}" sourceName="Zona">
  <pivotTables>
    <pivotTable tabId="11" name="Actvidad Económica destino del Cliente"/>
  </pivotTables>
  <data>
    <tabular pivotCacheId="519295956">
      <items count="3">
        <i x="1"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1" xr10:uid="{9AFD26DF-4DB7-42F8-A8A8-0AB8AFB93FE9}" sourceName="Provincia">
  <pivotTables>
    <pivotTable tabId="11" name="Actvidad Económica destino del Cliente"/>
  </pivotTables>
  <data>
    <tabular pivotCacheId="519295956">
      <items count="20">
        <i x="15" s="1"/>
        <i x="4" s="1"/>
        <i x="8" s="1"/>
        <i x="10" s="1"/>
        <i x="0" s="1"/>
        <i x="5" s="1"/>
        <i x="16" s="1"/>
        <i x="6" s="1"/>
        <i x="7" s="1"/>
        <i x="2" s="1"/>
        <i x="14" s="1"/>
        <i x="19" s="1"/>
        <i x="3" s="1"/>
        <i x="11" s="1"/>
        <i x="1" s="1"/>
        <i x="17" s="1"/>
        <i x="9" s="1"/>
        <i x="13" s="1"/>
        <i x="12" s="1"/>
        <i x="18"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2" xr10:uid="{833DBC54-854B-469B-A935-A7FF268A77E1}" sourceName="Género">
  <pivotTables>
    <pivotTable tabId="11" name="cuenta inclusión"/>
    <pivotTable tabId="11" name="Nacionalidad cuenta inclusión"/>
    <pivotTable tabId="11" name="Nivel de educación cuenta inclusión"/>
  </pivotTables>
  <data>
    <tabular pivotCacheId="1628898141">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Zona2" xr10:uid="{AC30D067-B78F-45D6-A167-C09A30766A49}" sourceName="Zona">
  <pivotTables>
    <pivotTable tabId="11" name="cuenta inclusión"/>
    <pivotTable tabId="11" name="Nacionalidad cuenta inclusión"/>
    <pivotTable tabId="11" name="Nivel de educación cuenta inclusión"/>
  </pivotTables>
  <data>
    <tabular pivotCacheId="1628898141">
      <items count="3">
        <i x="1" s="1"/>
        <i x="0" s="1"/>
        <i x="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2" xr10:uid="{8D222FEA-EAF3-4299-ADA2-26CC436283FC}" sourceName="Provincia">
  <pivotTables>
    <pivotTable tabId="11" name="cuenta inclusión"/>
    <pivotTable tabId="11" name="Nacionalidad cuenta inclusión"/>
    <pivotTable tabId="11" name="Nivel de educación cuenta inclusión"/>
  </pivotTables>
  <data>
    <tabular pivotCacheId="1628898141">
      <items count="24">
        <i x="12" s="1"/>
        <i x="2" s="1"/>
        <i x="19" s="1"/>
        <i x="4" s="1"/>
        <i x="0" s="1"/>
        <i x="11" s="1"/>
        <i x="17" s="1"/>
        <i x="15" s="1"/>
        <i x="5" s="1"/>
        <i x="10" s="1"/>
        <i x="9" s="1"/>
        <i x="6" s="1"/>
        <i x="13" s="1"/>
        <i x="18" s="1"/>
        <i x="16" s="1"/>
        <i x="21" s="1"/>
        <i x="7" s="1"/>
        <i x="1" s="1"/>
        <i x="22" s="1"/>
        <i x="14" s="1"/>
        <i x="20" s="1"/>
        <i x="3" s="1"/>
        <i x="8" s="1"/>
        <i x="23"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3" xr10:uid="{7DBD12A7-3DA9-49A6-8A09-FA650E888E65}" sourceName="GÉNERO">
  <pivotTables>
    <pivotTable tabId="11" name="TablaDinámica6"/>
  </pivotTables>
  <data>
    <tabular pivotCacheId="213938187">
      <items count="3">
        <i x="1" s="1"/>
        <i x="0" s="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Zona" xr10:uid="{5E5FBA77-36F6-4E5A-946E-D8EF8E7D3D34}" cache="SegmentaciónDeDatos_Zona" caption="Zona" showCaption="0" style="Estilo de segmentación de datos 1" rowHeight="144000"/>
  <slicer name="Provincia" xr10:uid="{BDA81465-4F22-4CBF-9D1F-1DD1CFBF63EC}" cache="SegmentaciónDeDatos_Provincia" caption="Provincia" showCaption="0" style="Estilo de segmentación de datos 1" rowHeight="144000"/>
  <slicer name="Género" xr10:uid="{7A49BB20-DDE1-463B-A8A9-DF32EA7BAD3C}" cache="SegmentaciónDeDatos_Género5" caption="Género" columnCount="2" showCaption="0" style="Estilo de segmentación de datos 1" rowHeight="144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énero 1" xr10:uid="{E25A59EA-E0B0-440E-A1F9-7F3BB4B62608}" cache="SegmentaciónDeDatos_Género1" caption="Género" columnCount="2" showCaption="0" style="Estilo de segmentación de datos 1" rowHeight="144000"/>
  <slicer name="Zona 1" xr10:uid="{3C4C6E56-45D5-4285-8E91-EEFA83993B4A}" cache="SegmentaciónDeDatos_Zona1" caption="Zona" showCaption="0" style="Estilo de segmentación de datos 1" rowHeight="144000"/>
  <slicer name="Provincia 1" xr10:uid="{B2AEB71A-14D9-4CD0-B091-FE3E2025B0D3}" cache="SegmentaciónDeDatos_Provincia1" caption="Provincia" showCaption="0" style="Estilo de segmentación de datos 1" rowHeight="144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énero 2" xr10:uid="{15C6C610-D602-49AD-989F-9F8A480223F3}" cache="SegmentaciónDeDatos_Género2" caption="Género" columnCount="2" showCaption="0" style="Estilo de segmentación de datos 1" rowHeight="144000"/>
  <slicer name="Zona 2" xr10:uid="{133FFBB4-2742-40C6-B6BE-968DB76527CA}" cache="SegmentaciónDeDatos_Zona2" caption="Zona" showCaption="0" style="Estilo de segmentación de datos 1" rowHeight="144000"/>
  <slicer name="Provincia 2" xr10:uid="{DE13287B-ACB7-40AE-9201-CA74E5EFE66B}" cache="SegmentaciónDeDatos_Provincia2" caption="Provincia" showCaption="0" style="Estilo de segmentación de datos 1" rowHeight="144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ÉNERO 4" xr10:uid="{F94724E7-0AC9-414A-AD6A-CF20C0F9AE2C}" cache="SegmentaciónDeDatos_GÉNERO4" caption="GÉNERO" columnCount="2" showCaption="0" style="Estilo de segmentación de datos 1" rowHeight="144000"/>
  <slicer name="ZONA 4" xr10:uid="{8FD018D6-0756-4F60-83BD-254A426284F3}" cache="SegmentaciónDeDatos_ZONA4" caption="ZONA" showCaption="0" style="Estilo de segmentación de datos 1" rowHeight="144000"/>
  <slicer name="PROVINCIA 4" xr10:uid="{1CD2A922-F07E-4794-A39A-D4534A37FC52}" cache="SegmentaciónDeDatos_PROVINCIA4" caption="PROVINCIA" showCaption="0" style="Estilo de segmentación de datos 1" rowHeight="144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ÉNERO 3" xr10:uid="{FA5C63A7-6634-45B2-A0D0-2CA3C5B3A3CD}" cache="SegmentaciónDeDatos_GÉNERO3" caption="GÉNERO" columnCount="2" showCaption="0" style="Estilo de segmentación de datos 1" rowHeight="144000"/>
  <slicer name="ZONA 3" xr10:uid="{98EED5C2-FA3F-4E04-A159-12C615C8B70F}" cache="SegmentaciónDeDatos_ZONA3" caption="ZONA" columnCount="2" showCaption="0" style="Estilo de segmentación de datos 1" rowHeight="144000"/>
  <slicer name="PROVINCIA 3" xr10:uid="{D08F6719-36B1-41AC-80DA-A61524D89036}" cache="SegmentaciónDeDatos_PROVINCIA3" caption="PROVINCIA" columnCount="2" showCaption="0" style="Estilo de segmentación de datos 1" rowHeight="144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22AD67-C218-494A-81E5-9BC5FDAF7E76}" name="Reporte" displayName="Reporte" ref="A1:AG1961" totalsRowShown="0" headerRowDxfId="341" dataDxfId="340">
  <autoFilter ref="A1:AG1961" xr:uid="{D522AD67-C218-494A-81E5-9BC5FDAF7E76}"/>
  <tableColumns count="33">
    <tableColumn id="1" xr3:uid="{344A3C01-0322-4F6E-AD4B-C602AD43371A}" name="CODIGO" dataDxfId="339"/>
    <tableColumn id="2" xr3:uid="{79600757-35E1-4985-8FBA-EA7E5D2EEFF5}" name="TIPO DE INDENTIFICACION" dataDxfId="338"/>
    <tableColumn id="3" xr3:uid="{E31514EB-EEFC-4898-B4A9-06617C558D86}" name="NUMERO DE CEDULA/RUC" dataDxfId="337"/>
    <tableColumn id="4" xr3:uid="{641A9C91-BF0F-48EC-9465-77FAD1B1F72D}" name="INGRESOS" dataDxfId="336"/>
    <tableColumn id="5" xr3:uid="{5C2F4EAB-1FA3-41C6-B288-21DF1BEEACCA}" name="NACIONALIDAD" dataDxfId="335"/>
    <tableColumn id="6" xr3:uid="{DF48A9A4-A720-4A61-821D-9F47F758DF2E}" name="NACIONADAD ORIGEN" dataDxfId="334"/>
    <tableColumn id="7" xr3:uid="{2FE30B02-2D57-4EF6-ADE1-F18A598A3C25}" name="NATURALEZA" dataDxfId="333"/>
    <tableColumn id="8" xr3:uid="{14FE851B-1CAB-4AF5-B898-C1E09F402F50}" name="NOMBRES" dataDxfId="332"/>
    <tableColumn id="9" xr3:uid="{B198CDD7-984C-4124-8DAD-F669D107A356}" name="APELLIDOS" dataDxfId="331"/>
    <tableColumn id="10" xr3:uid="{26F50584-EDC4-40D9-ACE1-B8D4BB31DBCB}" name="NUMERO DE DOCUMENTO" dataDxfId="330"/>
    <tableColumn id="11" xr3:uid="{EBF71780-D1C6-48AF-9162-5E4D6AB6FADD}" name="CAUSAL DE VINCULACION" dataDxfId="329"/>
    <tableColumn id="12" xr3:uid="{52A2D927-AA35-4FB2-A5F8-0B8D65B2BF63}" name="TELEFONO DOMICILIO" dataDxfId="328"/>
    <tableColumn id="13" xr3:uid="{C1A6721A-0624-44A9-9CBF-8F5A1FF10CB7}" name="TELEFONO CELULAR" dataDxfId="327"/>
    <tableColumn id="14" xr3:uid="{3B83A586-EF8D-4027-9300-9D477B9D51EB}" name="CORREO ELECTRONICO" dataDxfId="326"/>
    <tableColumn id="15" xr3:uid="{99A0007D-15AE-4C99-86F1-5EE32855F62E}" name="DIRECCION DOMICILIO" dataDxfId="325"/>
    <tableColumn id="16" xr3:uid="{58742900-2209-4E7C-BA22-C4DD73B20EA7}" name="FECHA DE NACIMIENTO" dataDxfId="324"/>
    <tableColumn id="17" xr3:uid="{0A5C6C89-CAA6-4FCB-9A5D-CBDD2613BF2E}" name="ESTADO CIVIL" dataDxfId="323"/>
    <tableColumn id="18" xr3:uid="{BBF17357-EE00-409A-822A-D8BCB84CD3F7}" name="SEXO" dataDxfId="322"/>
    <tableColumn id="19" xr3:uid="{15D516E1-79BE-436A-B940-5EDFB4D79C68}" name="ACTIVIDAD ECONOMICA" dataDxfId="321"/>
    <tableColumn id="20" xr3:uid="{FBCBBEC9-61EC-4C4F-8614-14C3464FB626}" name="Clasificadas" dataDxfId="320"/>
    <tableColumn id="21" xr3:uid="{CC7501C8-7BA6-4C29-AF80-B807950BD967}" name="LUGAR DE TRABAJO" dataDxfId="319"/>
    <tableColumn id="22" xr3:uid="{CF109A57-E083-4F0F-A4A2-EF672C459DA5}" name="TELEFONO DE TRABAJO" dataDxfId="318"/>
    <tableColumn id="23" xr3:uid="{E8E2CC6D-EDE5-49DA-95CE-48E77C6DF16C}" name="DIRECCION DE TRABAJO" dataDxfId="317"/>
    <tableColumn id="24" xr3:uid="{D4245512-7CBF-4CC4-A420-23CB92EED731}" name="AFILIADO" dataDxfId="316"/>
    <tableColumn id="25" xr3:uid="{FE66587D-27A7-4B4E-822D-A56ABE01B7F1}" name="CARGAS FAMILIARES" dataDxfId="315"/>
    <tableColumn id="26" xr3:uid="{7EC7CC46-4112-4674-BA77-07A9EC01289D}" name="USUARIO DE CREACION" dataDxfId="314"/>
    <tableColumn id="27" xr3:uid="{336C621F-86A9-4554-9B1E-229EA6E38971}" name="USUAROS DE MODIFICACION" dataDxfId="313"/>
    <tableColumn id="28" xr3:uid="{BD3D01A6-7935-4402-9FC2-08E002181738}" name="FECHA ULTIMA DE MODIFICACION" dataDxfId="312"/>
    <tableColumn id="29" xr3:uid="{88E3BDCD-58CE-4A42-9FF6-7A4297671D7A}" name="TIPO DE CLIENTE" dataDxfId="311"/>
    <tableColumn id="30" xr3:uid="{11F10C96-1A56-4F18-9721-CA1C0E34A782}" name="NIVEL ACADEMICO" dataDxfId="310"/>
    <tableColumn id="31" xr3:uid="{7671F84E-600D-416A-9739-D722DF85376F}" name="PROVINCIA" dataDxfId="309"/>
    <tableColumn id="32" xr3:uid="{549114C9-6E49-495A-BB62-2B98A8A6EE00}" name="CANTON" dataDxfId="308"/>
    <tableColumn id="33" xr3:uid="{DC7A70C9-1773-456D-9095-36EA07182E49}" name="CIUDAD" dataDxfId="307"/>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739ABC-DE81-4A4B-9BF9-784431A3FD61}" name="Provincias" displayName="Provincias" ref="A1:G1171" totalsRowShown="0" headerRowDxfId="305" dataDxfId="304">
  <autoFilter ref="A1:G1171" xr:uid="{3B212519-6085-4BE8-BB46-B5E5C841CEA1}">
    <filterColumn colId="3">
      <filters>
        <filter val="PICHINCHA"/>
      </filters>
    </filterColumn>
    <filterColumn colId="4">
      <filters>
        <filter val="QUITO"/>
      </filters>
    </filterColumn>
  </autoFilter>
  <tableColumns count="7">
    <tableColumn id="1" xr3:uid="{5C2E24A7-A816-4FAA-869B-00F161AB3F80}" name="Código_x000a_Provincia" dataDxfId="303"/>
    <tableColumn id="2" xr3:uid="{73C030BF-2BCD-4D88-B58B-6E6C49C0A1D0}" name="Código_x000a_Cantón" dataDxfId="302"/>
    <tableColumn id="3" xr3:uid="{C24FDBE9-129D-4ECA-AF89-E73D4950B3A9}" name="Código_x000a_Parroquia" dataDxfId="301"/>
    <tableColumn id="4" xr3:uid="{C571AEBF-FA8F-47A0-92E0-A824A2C9EAD4}" name="Nombre de la_x000a_Provincia" dataDxfId="300"/>
    <tableColumn id="5" xr3:uid="{C7671FCA-560F-4CD2-861F-4C51E0B8F7BE}" name="Nombre del_x000a_Cantón" dataDxfId="299"/>
    <tableColumn id="6" xr3:uid="{F4371419-4412-4E7B-ACC9-CC891255736D}" name="Nombre de la Parroquia" dataDxfId="298"/>
    <tableColumn id="7" xr3:uid="{9026C8D7-8DC6-437D-A2C0-B63FA18FF719}" name="ZONA" dataDxfId="297"/>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F103E7-36A3-41B6-8CE1-05B26A4FFC0D}" name="CertifcadodeAportacion" displayName="CertifcadodeAportacion" ref="A1:V1769" totalsRowShown="0" headerRowDxfId="83" dataDxfId="82">
  <autoFilter ref="A1:V1769" xr:uid="{05F103E7-36A3-41B6-8CE1-05B26A4FFC0D}"/>
  <tableColumns count="22">
    <tableColumn id="1" xr3:uid="{7C66A11C-8240-4EE7-A7B1-77EBE1C63AEB}" name="Código" dataDxfId="81"/>
    <tableColumn id="2" xr3:uid="{517B3C36-95F3-427E-8F62-417618B7B345}" name="Agencia" dataDxfId="80"/>
    <tableColumn id="3" xr3:uid="{865E4E90-A16A-470C-8330-3E8906023333}" name="Nombre" dataDxfId="79"/>
    <tableColumn id="4" xr3:uid="{4413017D-70B2-4593-81B8-A0F88E50720E}" name="Identificación" dataDxfId="78"/>
    <tableColumn id="5" xr3:uid="{CDC3AD0B-01FC-439B-BD14-E38D299EB735}" name="Cuenta" dataDxfId="77"/>
    <tableColumn id="6" xr3:uid="{E3A200FF-1689-4482-9E8C-85819C50069A}" name="Estado" dataDxfId="76"/>
    <tableColumn id="7" xr3:uid="{1521BDBC-A08F-48C3-A4CB-854DAD0683E0}" name="Fecha Inactivacion." dataDxfId="75"/>
    <tableColumn id="8" xr3:uid="{7FAB9882-059E-46AE-9324-E9ED3A1F7281}" name="Cert Aportación," dataDxfId="74"/>
    <tableColumn id="9" xr3:uid="{8372D346-6E7F-4979-B015-B58E77C1101B}" name="Reten." dataDxfId="73"/>
    <tableColumn id="10" xr3:uid="{E52065A0-D296-42E1-AC9A-149B94EC1D10}" name="Bloq. Promoción" dataDxfId="72"/>
    <tableColumn id="11" xr3:uid="{BFCA5AB3-82AF-45DF-BC3D-17F49B26A080}" name="Bloq. Prest" dataDxfId="71"/>
    <tableColumn id="12" xr3:uid="{F97A06E0-1E85-47CD-BAB4-895D87AF5CD8}" name="Comunes Bloq." dataDxfId="70"/>
    <tableColumn id="13" xr3:uid="{D7228DD7-AB65-4925-A896-DD43F32DDD9D}" name="Pend. Débito" dataDxfId="69"/>
    <tableColumn id="14" xr3:uid="{B3527B6A-E823-4AAD-B666-62C71D601C69}" name="Interés" dataDxfId="68"/>
    <tableColumn id="15" xr3:uid="{B113FE83-8FE4-4590-8F99-AF05AC2EE1BB}" name="Cuenta Inclusión" dataDxfId="67"/>
    <tableColumn id="16" xr3:uid="{97FAF421-3C48-4045-B095-FD901DDA45D8}" name="Nivel de educación" dataDxfId="66">
      <calculatedColumnFormula>VLOOKUP(A2,'REPORTE'!$A$1:$AG$1961,30,0)</calculatedColumnFormula>
    </tableColumn>
    <tableColumn id="17" xr3:uid="{47EE46E7-05EB-40F4-BCCB-ADB53A30CD8A}" name="Provincia" dataDxfId="65">
      <calculatedColumnFormula>VLOOKUP(A2,'REPORTE'!$A$1:$AG$1961,31,0)</calculatedColumnFormula>
    </tableColumn>
    <tableColumn id="18" xr3:uid="{0767208C-0DAE-4477-BA51-4F6A96B31C1E}" name="Cantón" dataDxfId="64">
      <calculatedColumnFormula>VLOOKUP(A2,'REPORTE'!$A$1:$AG$1961,32,0)</calculatedColumnFormula>
    </tableColumn>
    <tableColumn id="19" xr3:uid="{5FA03415-6F65-4D22-AE4C-DA6364523D39}" name="Ciudad" dataDxfId="63">
      <calculatedColumnFormula>VLOOKUP(A2,'REPORTE'!$A$1:$AG$1961,33,0)</calculatedColumnFormula>
    </tableColumn>
    <tableColumn id="20" xr3:uid="{CBF36AB4-7C30-45D9-A4FA-AA15DB928393}" name="Zona" dataDxfId="62">
      <calculatedColumnFormula>VLOOKUP(S2,PROVINCIAS!$F$1:$G$1171,2,0)</calculatedColumnFormula>
    </tableColumn>
    <tableColumn id="21" xr3:uid="{F4F3F8C6-DFD6-4175-BEF7-156D859B0FC2}" name="Nacionalidad" dataDxfId="61">
      <calculatedColumnFormula>VLOOKUP(A2,'REPORTE'!$A$1:$AG$1961,5,0)</calculatedColumnFormula>
    </tableColumn>
    <tableColumn id="22" xr3:uid="{51BD482E-2AB3-4C0B-8D93-759C8B395B38}" name="Género" dataDxfId="60">
      <calculatedColumnFormula>VLOOKUP(A2,'REPORTE'!$A$1:$AG$1961,18,0)</calculatedColumnFormula>
    </tableColumn>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A3AF95-EB32-414C-A836-810A02ED4E93}" name="Ahorros" displayName="Ahorros" ref="A1:W1790" totalsRowShown="0" headerRowDxfId="59" dataDxfId="58">
  <autoFilter ref="A1:W1790" xr:uid="{ACA3AF95-EB32-414C-A836-810A02ED4E93}"/>
  <tableColumns count="23">
    <tableColumn id="1" xr3:uid="{8B1416A7-FBD6-43B0-8009-42EB7BFE3F3C}" name="Código" dataDxfId="57"/>
    <tableColumn id="2" xr3:uid="{7993A69C-A39E-40F6-8D99-BF13729BEB6E}" name="Agencia" dataDxfId="56"/>
    <tableColumn id="3" xr3:uid="{4FFA7138-B24A-4D77-8C89-C2FB28FBC1B7}" name="Nombre" dataDxfId="55"/>
    <tableColumn id="4" xr3:uid="{E7501DEC-1FE1-49D6-A3FD-69C63FDEB909}" name="Identificación" dataDxfId="54"/>
    <tableColumn id="5" xr3:uid="{F18F0E77-84DA-45D2-8140-7ABD51126962}" name="NACIONALIDAD" dataDxfId="53">
      <calculatedColumnFormula>VLOOKUP(A2,'REPORTE'!$A$1:$AG$1961,5,0)</calculatedColumnFormula>
    </tableColumn>
    <tableColumn id="6" xr3:uid="{E18507BF-0F5A-4CEE-9C13-0BBB7863AD3E}" name="GÉNERO" dataDxfId="52">
      <calculatedColumnFormula>VLOOKUP(A2,'REPORTE'!$A$1:$AG$1961,18,0)</calculatedColumnFormula>
    </tableColumn>
    <tableColumn id="7" xr3:uid="{D60E3CD7-2DA6-46AB-93B1-751CEFCCD04D}" name="NACIONALIDAD ORIGEN" dataDxfId="51">
      <calculatedColumnFormula>VLOOKUP(A2,'REPORTE'!$A$1:$AG$1961,6,0)</calculatedColumnFormula>
    </tableColumn>
    <tableColumn id="8" xr3:uid="{AA60AEC2-7B35-4D0F-A0B6-56B3CE4631C7}" name="NIVEL ACADEMICO" dataDxfId="50">
      <calculatedColumnFormula>VLOOKUP(A2,'REPORTE'!$A$1:$AG$1961,30,0)</calculatedColumnFormula>
    </tableColumn>
    <tableColumn id="9" xr3:uid="{21FB539A-CC2F-46A5-AF55-6AB594AE7742}" name="PROVINCIA" dataDxfId="49">
      <calculatedColumnFormula>VLOOKUP(A2,'REPORTE'!$A$1:$AG$1961,31,0)</calculatedColumnFormula>
    </tableColumn>
    <tableColumn id="10" xr3:uid="{B6E5CFF4-29F9-4F68-8783-C2C30669AC17}" name="CANTON" dataDxfId="48">
      <calculatedColumnFormula>VLOOKUP(A2,'REPORTE'!$A$1:$AG$1961,32,0)</calculatedColumnFormula>
    </tableColumn>
    <tableColumn id="11" xr3:uid="{B94330EA-F43C-431F-9E37-D94DF1070317}" name="CIUDAD" dataDxfId="47">
      <calculatedColumnFormula>VLOOKUP(A2,'REPORTE'!$A$1:$AG$1961,33,0)</calculatedColumnFormula>
    </tableColumn>
    <tableColumn id="12" xr3:uid="{53405457-DFDE-4393-B7DB-FDC624A5B9DD}" name="ZONA" dataDxfId="46">
      <calculatedColumnFormula>VLOOKUP(K2,PROVINCIAS!$F$1:$G$1171,2,0)</calculatedColumnFormula>
    </tableColumn>
    <tableColumn id="13" xr3:uid="{6AFFFC69-ED91-474A-9863-6D4F22C50FDD}" name="Cuenta" dataDxfId="45"/>
    <tableColumn id="14" xr3:uid="{237CC5A2-BD0E-4DA7-8AD7-327B6D99B29F}" name="Est." dataDxfId="44"/>
    <tableColumn id="15" xr3:uid="{346AF793-4B0E-4BB5-8C6E-541F0EE8E86E}" name="Fecha Inactivacion." dataDxfId="43"/>
    <tableColumn id="16" xr3:uid="{C889ED14-4BC2-4CDB-8E4E-FF3034F34B15}" name="Dispon," dataDxfId="42"/>
    <tableColumn id="17" xr3:uid="{DC1481E6-E3AF-4F07-94B8-58725CE870F2}" name="Reten." dataDxfId="41"/>
    <tableColumn id="18" xr3:uid="{8B8C9E91-26DB-46CF-82F2-413D2A826432}" name="Bloq. Promoción" dataDxfId="40"/>
    <tableColumn id="19" xr3:uid="{26947624-90BD-45A0-B11D-764163D5C38D}" name="Bloq. Prest" dataDxfId="39"/>
    <tableColumn id="20" xr3:uid="{6D307C5A-F94F-4B22-AB25-AA99E221B5AE}" name="Otros Bloq." dataDxfId="38"/>
    <tableColumn id="21" xr3:uid="{7AC34766-EC48-4888-9592-3210A7D12E4E}" name="Pend. Débito" dataDxfId="37"/>
    <tableColumn id="22" xr3:uid="{F1987E20-269E-454F-8BFA-B70589E4514A}" name="Interés" dataDxfId="36"/>
    <tableColumn id="23" xr3:uid="{34CE4824-857D-4EE8-B44F-98C350EDF6A1}" name="TOTAL" dataDxfId="35"/>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B2B3F9E-0136-4177-8EB4-E67523806F40}" name="DPF" displayName="DPF" ref="A1:AG117" totalsRowShown="0" headerRowDxfId="34" dataDxfId="33">
  <autoFilter ref="A1:AG117" xr:uid="{141A9E4B-4C1A-4D23-A1F8-7E67E3680A41}"/>
  <tableColumns count="33">
    <tableColumn id="1" xr3:uid="{052A0244-117E-43F2-8BC7-5EA4BB1A0F76}" name="Agencia" dataDxfId="32"/>
    <tableColumn id="2" xr3:uid="{B4A3C5C7-2F3F-4E72-BD95-1F22F4E292F5}" name="Código" dataDxfId="31"/>
    <tableColumn id="3" xr3:uid="{C2BA8553-43D8-4635-B1EA-F383523511F2}" name="N° Cuenta" dataDxfId="30"/>
    <tableColumn id="4" xr3:uid="{EDD9110C-12D0-4AC4-8B1E-32DB863FF16C}" name="Nombre" dataDxfId="29"/>
    <tableColumn id="5" xr3:uid="{19CDAD15-6F79-4C3F-97C7-ED4B2584CD32}" name="NACIONALIDAD" dataDxfId="28">
      <calculatedColumnFormula>VLOOKUP(B2,'REPORTE'!$A$1:$AG$1961,5,0)</calculatedColumnFormula>
    </tableColumn>
    <tableColumn id="6" xr3:uid="{63311006-AE48-4763-A1C1-12B049F2F9A8}" name="Identificacion" dataDxfId="27"/>
    <tableColumn id="7" xr3:uid="{00E3AB4C-4D0E-4A4A-A4E7-8DC4F56915C5}" name="GÉNERO" dataDxfId="26">
      <calculatedColumnFormula>VLOOKUP(B2,'REPORTE'!$A$1:$AG$1961,18,0)</calculatedColumnFormula>
    </tableColumn>
    <tableColumn id="8" xr3:uid="{C0D455D8-C32C-4136-9667-69AE5A9A91E5}" name="NACIONALIDAD ORIGEN" dataDxfId="25">
      <calculatedColumnFormula>VLOOKUP(B2,'REPORTE'!$A$1:$AG$1961,6,0)</calculatedColumnFormula>
    </tableColumn>
    <tableColumn id="9" xr3:uid="{BC77697E-771F-462F-A443-551EED765927}" name="NIVEL ACADEMICO" dataDxfId="24">
      <calculatedColumnFormula>VLOOKUP(B2,'REPORTE'!$A$1:$AG$1961,30,0)</calculatedColumnFormula>
    </tableColumn>
    <tableColumn id="10" xr3:uid="{7D5B330D-DA56-4E7C-A508-05E9B363DB85}" name="PROVINCIA" dataDxfId="23">
      <calculatedColumnFormula>VLOOKUP(B2,'REPORTE'!$A$1:$AG$1961,31,0)</calculatedColumnFormula>
    </tableColumn>
    <tableColumn id="11" xr3:uid="{A3C88977-5A40-412E-A7AA-D85B78EEDCE7}" name="CANTON" dataDxfId="22">
      <calculatedColumnFormula>VLOOKUP(B2,'REPORTE'!$A$1:$AG$1961,32,0)</calculatedColumnFormula>
    </tableColumn>
    <tableColumn id="12" xr3:uid="{A4329F44-A568-4E47-904C-CF955C302D31}" name="CIUDAD" dataDxfId="21">
      <calculatedColumnFormula>VLOOKUP(B2,'REPORTE'!$A$1:$AG$1961,33,0)</calculatedColumnFormula>
    </tableColumn>
    <tableColumn id="13" xr3:uid="{03658C11-20B5-411E-B1B1-43FD189100F6}" name="ZONA" dataDxfId="20">
      <calculatedColumnFormula>VLOOKUP(L2,PROVINCIAS!$F$1:$G$1171,2,0)</calculatedColumnFormula>
    </tableColumn>
    <tableColumn id="14" xr3:uid="{00714B1F-1E5D-44A7-B5B4-38D5078766BF}" name="Tipo Dep." dataDxfId="19"/>
    <tableColumn id="15" xr3:uid="{D2764931-30FB-408F-89F2-790BEE2F98D6}" name="Depósito" dataDxfId="18"/>
    <tableColumn id="16" xr3:uid="{E92327CA-E43A-49AD-AEFC-FFA2340C3FFE}" name="Núm. Días" dataDxfId="17"/>
    <tableColumn id="17" xr3:uid="{9F3EDE0D-91D0-4A7C-A105-662A89BCACF5}" name="Estado" dataDxfId="16"/>
    <tableColumn id="18" xr3:uid="{6B080813-EB26-492B-853C-5353E75F928E}" name="Tipo Interes " dataDxfId="15"/>
    <tableColumn id="19" xr3:uid="{C6E5A836-FC6A-4249-866C-B1E6261A2B4E}" name="Días Por Vencer" dataDxfId="14"/>
    <tableColumn id="20" xr3:uid="{A9068E4A-49AF-413D-8277-44EEB10E991C}" name="Fecha de Activación" dataDxfId="13"/>
    <tableColumn id="21" xr3:uid="{107B00E3-76A0-4CE9-A8E3-AA599C3000A3}" name="Fecha de Vencimiento" dataDxfId="12"/>
    <tableColumn id="22" xr3:uid="{10398088-A33A-43BF-A962-E863976E6BC9}" name="Edad" dataDxfId="11"/>
    <tableColumn id="23" xr3:uid="{07910CBB-2F58-4F60-8106-FE3DBA369C92}" name="Factor." dataDxfId="10"/>
    <tableColumn id="24" xr3:uid="{27D0FA2D-0DC3-4B59-B27E-CFFDB0526645}" name="% Retención." dataDxfId="9"/>
    <tableColumn id="25" xr3:uid="{A3486073-B5E5-40DA-883A-A1E28D971B34}" name="Int.Anual(%)" dataDxfId="8"/>
    <tableColumn id="26" xr3:uid="{0781AC5F-B424-4303-85EA-F73D2F9E053F}" name="Interés Diario" dataDxfId="7"/>
    <tableColumn id="27" xr3:uid="{E34B7AB1-312D-4B8A-A06C-C69DEB34A221}" name="Int.Vencimiento" dataDxfId="6"/>
    <tableColumn id="28" xr3:uid="{89D656CC-97C5-4634-974A-F37D6AD6827F}" name="Interés Pagado" dataDxfId="5"/>
    <tableColumn id="29" xr3:uid="{173B3E76-4208-4E97-9781-CB9D1D1127CE}" name="Interés Anticipado" dataDxfId="4"/>
    <tableColumn id="30" xr3:uid="{5017A9B6-67F2-4FB3-A794-0CA1286C508F}" name="Interés Provisionado" dataDxfId="3"/>
    <tableColumn id="33" xr3:uid="{48FF922E-453C-40E2-96D5-1BA8BA2BF8DA}" name="Monto" dataDxfId="2"/>
    <tableColumn id="31" xr3:uid="{830188AF-3CA7-413B-86F0-54691A338329}" name="Retención por Pagar" dataDxfId="1"/>
    <tableColumn id="32" xr3:uid="{EBB6C59F-7569-400E-9F0C-5176D2C1A402}" name="Valor a Pagar"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1E5E-7771-4726-BFFB-C3D7AAC61BD3}">
  <sheetPr codeName="Hoja1"/>
  <dimension ref="A1:Z46"/>
  <sheetViews>
    <sheetView tabSelected="1" zoomScale="43" zoomScaleNormal="43" workbookViewId="0">
      <selection activeCell="Z1" sqref="Z1"/>
    </sheetView>
  </sheetViews>
  <sheetFormatPr baseColWidth="10" defaultColWidth="0" defaultRowHeight="14.25" zeroHeight="1" x14ac:dyDescent="0.45"/>
  <cols>
    <col min="1" max="20" width="11.3984375" customWidth="1"/>
    <col min="21" max="21" width="11.1328125" customWidth="1"/>
    <col min="22" max="26" width="11.3984375" customWidth="1"/>
    <col min="27" max="16384" width="11.3984375" hidden="1"/>
  </cols>
  <sheetData>
    <row r="1" x14ac:dyDescent="0.45"/>
    <row r="2" x14ac:dyDescent="0.45"/>
    <row r="3" x14ac:dyDescent="0.45"/>
    <row r="4" x14ac:dyDescent="0.45"/>
    <row r="5" x14ac:dyDescent="0.45"/>
    <row r="6" x14ac:dyDescent="0.45"/>
    <row r="7" x14ac:dyDescent="0.45"/>
    <row r="8" x14ac:dyDescent="0.45"/>
    <row r="9" x14ac:dyDescent="0.45"/>
    <row r="10" x14ac:dyDescent="0.45"/>
    <row r="11" x14ac:dyDescent="0.45"/>
    <row r="12" x14ac:dyDescent="0.45"/>
    <row r="13" x14ac:dyDescent="0.45"/>
    <row r="14" x14ac:dyDescent="0.45"/>
    <row r="15" x14ac:dyDescent="0.45"/>
    <row r="16" x14ac:dyDescent="0.45"/>
    <row r="17" x14ac:dyDescent="0.45"/>
    <row r="18" x14ac:dyDescent="0.45"/>
    <row r="19" x14ac:dyDescent="0.45"/>
    <row r="20" x14ac:dyDescent="0.45"/>
    <row r="21" x14ac:dyDescent="0.45"/>
    <row r="22" x14ac:dyDescent="0.45"/>
    <row r="23" x14ac:dyDescent="0.45"/>
    <row r="24" x14ac:dyDescent="0.45"/>
    <row r="25" x14ac:dyDescent="0.45"/>
    <row r="26" x14ac:dyDescent="0.45"/>
    <row r="27" x14ac:dyDescent="0.45"/>
    <row r="28" x14ac:dyDescent="0.45"/>
    <row r="29" x14ac:dyDescent="0.45"/>
    <row r="30" x14ac:dyDescent="0.45"/>
    <row r="31" x14ac:dyDescent="0.45"/>
    <row r="32" x14ac:dyDescent="0.45"/>
    <row r="33" x14ac:dyDescent="0.45"/>
    <row r="34" x14ac:dyDescent="0.45"/>
    <row r="35" x14ac:dyDescent="0.45"/>
    <row r="36" x14ac:dyDescent="0.45"/>
    <row r="37" x14ac:dyDescent="0.45"/>
    <row r="38" ht="16.5" customHeight="1" x14ac:dyDescent="0.45"/>
    <row r="39" x14ac:dyDescent="0.45"/>
    <row r="40" x14ac:dyDescent="0.45"/>
    <row r="41" x14ac:dyDescent="0.45"/>
    <row r="42" x14ac:dyDescent="0.45"/>
    <row r="43" x14ac:dyDescent="0.45"/>
    <row r="44" x14ac:dyDescent="0.45"/>
    <row r="45" x14ac:dyDescent="0.45"/>
    <row r="46" x14ac:dyDescent="0.45"/>
  </sheetData>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6C10-5CDC-4E79-A6C5-7E2935BFBCA8}">
  <sheetPr codeName="Hoja10"/>
  <dimension ref="A1:V1769"/>
  <sheetViews>
    <sheetView topLeftCell="J1" workbookViewId="0">
      <selection activeCell="J1" sqref="A1:XFD1048576"/>
    </sheetView>
  </sheetViews>
  <sheetFormatPr baseColWidth="10" defaultColWidth="11.3984375" defaultRowHeight="14.25" x14ac:dyDescent="0.45"/>
  <cols>
    <col min="1" max="2" width="11.3984375" style="21"/>
    <col min="3" max="3" width="38.59765625" style="21" customWidth="1"/>
    <col min="4" max="4" width="15.265625" style="21" customWidth="1"/>
    <col min="5" max="6" width="11.3984375" style="21"/>
    <col min="7" max="7" width="19.86328125" style="21" customWidth="1"/>
    <col min="8" max="8" width="17.59765625" style="21" customWidth="1"/>
    <col min="9" max="9" width="11.3984375" style="21"/>
    <col min="10" max="10" width="17.73046875" style="21" customWidth="1"/>
    <col min="11" max="11" width="12.73046875" style="21" customWidth="1"/>
    <col min="12" max="12" width="16.3984375" style="21" customWidth="1"/>
    <col min="13" max="13" width="14.73046875" style="21" customWidth="1"/>
    <col min="14" max="14" width="11.3984375" style="21"/>
    <col min="15" max="15" width="17.86328125" style="21" customWidth="1"/>
    <col min="16" max="16" width="20" style="21" customWidth="1"/>
    <col min="17" max="17" width="13.265625" style="21" customWidth="1"/>
    <col min="18" max="20" width="11.3984375" style="21"/>
    <col min="21" max="21" width="18" style="21" customWidth="1"/>
    <col min="22" max="22" width="11.3984375" style="21"/>
    <col min="23" max="16384" width="11.3984375" style="17"/>
  </cols>
  <sheetData>
    <row r="1" spans="1:22" s="26" customFormat="1" x14ac:dyDescent="0.45">
      <c r="A1" s="25" t="s">
        <v>13569</v>
      </c>
      <c r="B1" s="25" t="s">
        <v>13570</v>
      </c>
      <c r="C1" s="25" t="s">
        <v>13571</v>
      </c>
      <c r="D1" s="25" t="s">
        <v>13572</v>
      </c>
      <c r="E1" s="25" t="s">
        <v>13573</v>
      </c>
      <c r="F1" s="25" t="s">
        <v>10997</v>
      </c>
      <c r="G1" s="25" t="s">
        <v>13575</v>
      </c>
      <c r="H1" s="25" t="s">
        <v>14575</v>
      </c>
      <c r="I1" s="25" t="s">
        <v>13576</v>
      </c>
      <c r="J1" s="25" t="s">
        <v>13577</v>
      </c>
      <c r="K1" s="25" t="s">
        <v>13578</v>
      </c>
      <c r="L1" s="25" t="s">
        <v>13579</v>
      </c>
      <c r="M1" s="25" t="s">
        <v>13580</v>
      </c>
      <c r="N1" s="25" t="s">
        <v>13581</v>
      </c>
      <c r="O1" s="25" t="s">
        <v>15365</v>
      </c>
      <c r="P1" s="25" t="s">
        <v>15367</v>
      </c>
      <c r="Q1" s="25" t="s">
        <v>15267</v>
      </c>
      <c r="R1" s="25" t="s">
        <v>15268</v>
      </c>
      <c r="S1" s="25" t="s">
        <v>15270</v>
      </c>
      <c r="T1" s="25" t="s">
        <v>15271</v>
      </c>
      <c r="U1" s="25" t="s">
        <v>15266</v>
      </c>
      <c r="V1" s="25" t="s">
        <v>15275</v>
      </c>
    </row>
    <row r="2" spans="1:22" x14ac:dyDescent="0.45">
      <c r="A2" s="20">
        <v>1000001</v>
      </c>
      <c r="B2" s="20" t="s">
        <v>9431</v>
      </c>
      <c r="C2" s="20" t="s">
        <v>13583</v>
      </c>
      <c r="D2" s="20">
        <v>602339368</v>
      </c>
      <c r="E2" s="20">
        <v>231000090</v>
      </c>
      <c r="F2" s="20" t="s">
        <v>11139</v>
      </c>
      <c r="G2" s="20"/>
      <c r="H2" s="20">
        <v>36.19</v>
      </c>
      <c r="I2" s="20" t="s">
        <v>11150</v>
      </c>
      <c r="J2" s="20" t="s">
        <v>11150</v>
      </c>
      <c r="K2" s="20" t="s">
        <v>11150</v>
      </c>
      <c r="L2" s="20" t="s">
        <v>11150</v>
      </c>
      <c r="M2" s="20" t="s">
        <v>11150</v>
      </c>
      <c r="N2" s="20" t="s">
        <v>11150</v>
      </c>
      <c r="O2" s="20">
        <v>36.19</v>
      </c>
      <c r="P2" s="20" t="str">
        <f>VLOOKUP(A2,'REPORTE'!$A$1:$AG$1961,30,0)</f>
        <v>Secundaria</v>
      </c>
      <c r="Q2" s="20" t="str">
        <f>VLOOKUP(A2,'REPORTE'!$A$1:$AG$1961,31,0)</f>
        <v>CHIMBORAZO</v>
      </c>
      <c r="R2" s="20" t="str">
        <f>VLOOKUP(A2,'REPORTE'!$A$1:$AG$1961,32,0)</f>
        <v>RIOBAMBA</v>
      </c>
      <c r="S2" s="20" t="str">
        <f>VLOOKUP(A2,'REPORTE'!$A$1:$AG$1961,33,0)</f>
        <v>YARUQUIES</v>
      </c>
      <c r="T2" s="20" t="str">
        <f>VLOOKUP(S2,PROVINCIAS!$F$1:$G$1171,2,0)</f>
        <v>URBANA</v>
      </c>
      <c r="U2" s="20" t="str">
        <f>VLOOKUP(A2,'REPORTE'!$A$1:$AG$1961,5,0)</f>
        <v>ECUATORIANO(A) INDIGENA</v>
      </c>
      <c r="V2" s="20" t="str">
        <f>VLOOKUP(A2,'REPORTE'!$A$1:$AG$1961,18,0)</f>
        <v>F</v>
      </c>
    </row>
    <row r="3" spans="1:22" x14ac:dyDescent="0.45">
      <c r="A3" s="20">
        <v>1000002</v>
      </c>
      <c r="B3" s="20" t="s">
        <v>9431</v>
      </c>
      <c r="C3" s="20" t="s">
        <v>13584</v>
      </c>
      <c r="D3" s="20">
        <v>602669905</v>
      </c>
      <c r="E3" s="20">
        <v>231000200</v>
      </c>
      <c r="F3" s="20" t="s">
        <v>11139</v>
      </c>
      <c r="G3" s="20"/>
      <c r="H3" s="20">
        <v>62.55</v>
      </c>
      <c r="I3" s="20" t="s">
        <v>11150</v>
      </c>
      <c r="J3" s="20" t="s">
        <v>11150</v>
      </c>
      <c r="K3" s="20" t="s">
        <v>11150</v>
      </c>
      <c r="L3" s="20" t="s">
        <v>11150</v>
      </c>
      <c r="M3" s="20" t="s">
        <v>11150</v>
      </c>
      <c r="N3" s="20" t="s">
        <v>11150</v>
      </c>
      <c r="O3" s="20">
        <v>62.55</v>
      </c>
      <c r="P3" s="20" t="str">
        <f>VLOOKUP(A3,'REPORTE'!$A$1:$AG$1961,30,0)</f>
        <v>Primaria</v>
      </c>
      <c r="Q3" s="20" t="str">
        <f>VLOOKUP(A3,'REPORTE'!$A$1:$AG$1961,31,0)</f>
        <v>CHIMBORAZO</v>
      </c>
      <c r="R3" s="20" t="str">
        <f>VLOOKUP(A3,'REPORTE'!$A$1:$AG$1961,32,0)</f>
        <v>RIOBAMBA</v>
      </c>
      <c r="S3" s="20" t="str">
        <f>VLOOKUP(A3,'REPORTE'!$A$1:$AG$1961,33,0)</f>
        <v>YARUQUIES</v>
      </c>
      <c r="T3" s="20" t="str">
        <f>VLOOKUP(S3,PROVINCIAS!$F$1:$G$1171,2,0)</f>
        <v>URBANA</v>
      </c>
      <c r="U3" s="20" t="str">
        <f>VLOOKUP(A3,'REPORTE'!$A$1:$AG$1961,5,0)</f>
        <v>ECUATORIANO(A) INDIGENA</v>
      </c>
      <c r="V3" s="20" t="str">
        <f>VLOOKUP(A3,'REPORTE'!$A$1:$AG$1961,18,0)</f>
        <v>F</v>
      </c>
    </row>
    <row r="4" spans="1:22" x14ac:dyDescent="0.45">
      <c r="A4" s="20">
        <v>1000003</v>
      </c>
      <c r="B4" s="20" t="s">
        <v>9431</v>
      </c>
      <c r="C4" s="20" t="s">
        <v>13585</v>
      </c>
      <c r="D4" s="20">
        <v>603913674</v>
      </c>
      <c r="E4" s="20">
        <v>231000157</v>
      </c>
      <c r="F4" s="20" t="s">
        <v>11139</v>
      </c>
      <c r="G4" s="20"/>
      <c r="H4" s="20">
        <v>50</v>
      </c>
      <c r="I4" s="20" t="s">
        <v>11150</v>
      </c>
      <c r="J4" s="20" t="s">
        <v>11150</v>
      </c>
      <c r="K4" s="20" t="s">
        <v>11150</v>
      </c>
      <c r="L4" s="20" t="s">
        <v>11150</v>
      </c>
      <c r="M4" s="20" t="s">
        <v>11150</v>
      </c>
      <c r="N4" s="20" t="s">
        <v>11150</v>
      </c>
      <c r="O4" s="20">
        <v>50</v>
      </c>
      <c r="P4" s="20" t="str">
        <f>VLOOKUP(A4,'REPORTE'!$A$1:$AG$1961,30,0)</f>
        <v>Universitaria</v>
      </c>
      <c r="Q4" s="20" t="str">
        <f>VLOOKUP(A4,'REPORTE'!$A$1:$AG$1961,31,0)</f>
        <v>CHIMBORAZO</v>
      </c>
      <c r="R4" s="20" t="str">
        <f>VLOOKUP(A4,'REPORTE'!$A$1:$AG$1961,32,0)</f>
        <v>GUANO</v>
      </c>
      <c r="S4" s="20" t="str">
        <f>VLOOKUP(A4,'REPORTE'!$A$1:$AG$1961,33,0)</f>
        <v>LA MATRIZ</v>
      </c>
      <c r="T4" s="20" t="str">
        <f>VLOOKUP(S4,PROVINCIAS!$F$1:$G$1171,2,0)</f>
        <v>URBANA</v>
      </c>
      <c r="U4" s="20" t="str">
        <f>VLOOKUP(A4,'REPORTE'!$A$1:$AG$1961,5,0)</f>
        <v>ECUATORIANO(A) INDIGENA</v>
      </c>
      <c r="V4" s="20" t="str">
        <f>VLOOKUP(A4,'REPORTE'!$A$1:$AG$1961,18,0)</f>
        <v>F</v>
      </c>
    </row>
    <row r="5" spans="1:22" x14ac:dyDescent="0.45">
      <c r="A5" s="20">
        <v>1000005</v>
      </c>
      <c r="B5" s="20" t="s">
        <v>9431</v>
      </c>
      <c r="C5" s="20" t="s">
        <v>9633</v>
      </c>
      <c r="D5" s="20">
        <v>602774945</v>
      </c>
      <c r="E5" s="20">
        <v>231000129</v>
      </c>
      <c r="F5" s="20" t="s">
        <v>11139</v>
      </c>
      <c r="G5" s="20"/>
      <c r="H5" s="20">
        <v>50.86</v>
      </c>
      <c r="I5" s="20" t="s">
        <v>11150</v>
      </c>
      <c r="J5" s="20" t="s">
        <v>11150</v>
      </c>
      <c r="K5" s="20" t="s">
        <v>11150</v>
      </c>
      <c r="L5" s="20" t="s">
        <v>11150</v>
      </c>
      <c r="M5" s="20" t="s">
        <v>11150</v>
      </c>
      <c r="N5" s="20" t="s">
        <v>11150</v>
      </c>
      <c r="O5" s="20">
        <v>50.86</v>
      </c>
      <c r="P5" s="20" t="str">
        <f>VLOOKUP(A5,'REPORTE'!$A$1:$AG$1961,30,0)</f>
        <v>Secundaria</v>
      </c>
      <c r="Q5" s="20" t="str">
        <f>VLOOKUP(A5,'REPORTE'!$A$1:$AG$1961,31,0)</f>
        <v>CHIMBORAZO</v>
      </c>
      <c r="R5" s="20" t="str">
        <f>VLOOKUP(A5,'REPORTE'!$A$1:$AG$1961,32,0)</f>
        <v>RIOBAMBA</v>
      </c>
      <c r="S5" s="20" t="str">
        <f>VLOOKUP(A5,'REPORTE'!$A$1:$AG$1961,33,0)</f>
        <v>VELASCO</v>
      </c>
      <c r="T5" s="20" t="str">
        <f>VLOOKUP(S5,PROVINCIAS!$F$1:$G$1171,2,0)</f>
        <v>URBANA</v>
      </c>
      <c r="U5" s="20" t="str">
        <f>VLOOKUP(A5,'REPORTE'!$A$1:$AG$1961,5,0)</f>
        <v>ECUATORIANO(A) INDIGENA</v>
      </c>
      <c r="V5" s="20" t="str">
        <f>VLOOKUP(A5,'REPORTE'!$A$1:$AG$1961,18,0)</f>
        <v>F</v>
      </c>
    </row>
    <row r="6" spans="1:22" x14ac:dyDescent="0.45">
      <c r="A6" s="20">
        <v>1000006</v>
      </c>
      <c r="B6" s="20" t="s">
        <v>9431</v>
      </c>
      <c r="C6" s="20" t="s">
        <v>13586</v>
      </c>
      <c r="D6" s="20">
        <v>603589912</v>
      </c>
      <c r="E6" s="20">
        <v>231000130</v>
      </c>
      <c r="F6" s="20" t="s">
        <v>11139</v>
      </c>
      <c r="G6" s="20"/>
      <c r="H6" s="20">
        <v>162.41</v>
      </c>
      <c r="I6" s="20" t="s">
        <v>11150</v>
      </c>
      <c r="J6" s="20" t="s">
        <v>11150</v>
      </c>
      <c r="K6" s="20" t="s">
        <v>11150</v>
      </c>
      <c r="L6" s="20" t="s">
        <v>11150</v>
      </c>
      <c r="M6" s="20" t="s">
        <v>11150</v>
      </c>
      <c r="N6" s="20" t="s">
        <v>11150</v>
      </c>
      <c r="O6" s="20">
        <v>162.41</v>
      </c>
      <c r="P6" s="20" t="str">
        <f>VLOOKUP(A6,'REPORTE'!$A$1:$AG$1961,30,0)</f>
        <v>Secundaria</v>
      </c>
      <c r="Q6" s="20" t="str">
        <f>VLOOKUP(A6,'REPORTE'!$A$1:$AG$1961,31,0)</f>
        <v>CHIMBORAZO</v>
      </c>
      <c r="R6" s="20" t="str">
        <f>VLOOKUP(A6,'REPORTE'!$A$1:$AG$1961,32,0)</f>
        <v>RIOBAMBA</v>
      </c>
      <c r="S6" s="20" t="str">
        <f>VLOOKUP(A6,'REPORTE'!$A$1:$AG$1961,33,0)</f>
        <v>LIZARZABURU</v>
      </c>
      <c r="T6" s="20" t="str">
        <f>VLOOKUP(S6,PROVINCIAS!$F$1:$G$1171,2,0)</f>
        <v>URBANA</v>
      </c>
      <c r="U6" s="20" t="str">
        <f>VLOOKUP(A6,'REPORTE'!$A$1:$AG$1961,5,0)</f>
        <v>ECUATORIANO(A) INDIGENA</v>
      </c>
      <c r="V6" s="20" t="str">
        <f>VLOOKUP(A6,'REPORTE'!$A$1:$AG$1961,18,0)</f>
        <v>F</v>
      </c>
    </row>
    <row r="7" spans="1:22" x14ac:dyDescent="0.45">
      <c r="A7" s="20">
        <v>1000007</v>
      </c>
      <c r="B7" s="20" t="s">
        <v>9431</v>
      </c>
      <c r="C7" s="20" t="s">
        <v>10264</v>
      </c>
      <c r="D7" s="20">
        <v>1704024932</v>
      </c>
      <c r="E7" s="20">
        <v>231000005</v>
      </c>
      <c r="F7" s="20" t="s">
        <v>11139</v>
      </c>
      <c r="G7" s="20"/>
      <c r="H7" s="20">
        <v>339.99</v>
      </c>
      <c r="I7" s="20" t="s">
        <v>11150</v>
      </c>
      <c r="J7" s="20" t="s">
        <v>11150</v>
      </c>
      <c r="K7" s="20" t="s">
        <v>11150</v>
      </c>
      <c r="L7" s="20" t="s">
        <v>11150</v>
      </c>
      <c r="M7" s="20" t="s">
        <v>11150</v>
      </c>
      <c r="N7" s="20" t="s">
        <v>11150</v>
      </c>
      <c r="O7" s="20">
        <v>339.99</v>
      </c>
      <c r="P7" s="20" t="str">
        <f>VLOOKUP(A7,'REPORTE'!$A$1:$AG$1961,30,0)</f>
        <v>Secundaria</v>
      </c>
      <c r="Q7" s="20" t="str">
        <f>VLOOKUP(A7,'REPORTE'!$A$1:$AG$1961,31,0)</f>
        <v>PICHINCHA</v>
      </c>
      <c r="R7" s="20" t="str">
        <f>VLOOKUP(A7,'REPORTE'!$A$1:$AG$1961,32,0)</f>
        <v>QUITO</v>
      </c>
      <c r="S7" s="20" t="str">
        <f>VLOOKUP(A7,'REPORTE'!$A$1:$AG$1961,33,0)</f>
        <v>GONZALEZ SUAREZ</v>
      </c>
      <c r="T7" s="20" t="str">
        <f>VLOOKUP(S7,PROVINCIAS!$F$1:$G$1171,2,0)</f>
        <v>URBANA</v>
      </c>
      <c r="U7" s="20" t="str">
        <f>VLOOKUP(A7,'REPORTE'!$A$1:$AG$1961,5,0)</f>
        <v>ECUATORIANO(A)</v>
      </c>
      <c r="V7" s="20" t="str">
        <f>VLOOKUP(A7,'REPORTE'!$A$1:$AG$1961,18,0)</f>
        <v>M</v>
      </c>
    </row>
    <row r="8" spans="1:22" x14ac:dyDescent="0.45">
      <c r="A8" s="20">
        <v>1000008</v>
      </c>
      <c r="B8" s="20" t="s">
        <v>9431</v>
      </c>
      <c r="C8" s="20" t="s">
        <v>13587</v>
      </c>
      <c r="D8" s="20">
        <v>604023788</v>
      </c>
      <c r="E8" s="20">
        <v>231000055</v>
      </c>
      <c r="F8" s="20" t="s">
        <v>11139</v>
      </c>
      <c r="G8" s="20"/>
      <c r="H8" s="20">
        <v>38.86</v>
      </c>
      <c r="I8" s="20" t="s">
        <v>11150</v>
      </c>
      <c r="J8" s="20" t="s">
        <v>11150</v>
      </c>
      <c r="K8" s="20" t="s">
        <v>11150</v>
      </c>
      <c r="L8" s="20" t="s">
        <v>11150</v>
      </c>
      <c r="M8" s="20" t="s">
        <v>11150</v>
      </c>
      <c r="N8" s="20" t="s">
        <v>11150</v>
      </c>
      <c r="O8" s="20">
        <v>38.86</v>
      </c>
      <c r="P8" s="20" t="str">
        <f>VLOOKUP(A8,'REPORTE'!$A$1:$AG$1961,30,0)</f>
        <v>Secundaria</v>
      </c>
      <c r="Q8" s="20" t="str">
        <f>VLOOKUP(A8,'REPORTE'!$A$1:$AG$1961,31,0)</f>
        <v>CHIMBORAZO</v>
      </c>
      <c r="R8" s="20" t="str">
        <f>VLOOKUP(A8,'REPORTE'!$A$1:$AG$1961,32,0)</f>
        <v>RIOBAMBA</v>
      </c>
      <c r="S8" s="20" t="str">
        <f>VLOOKUP(A8,'REPORTE'!$A$1:$AG$1961,33,0)</f>
        <v>VELOZ</v>
      </c>
      <c r="T8" s="20" t="str">
        <f>VLOOKUP(S8,PROVINCIAS!$F$1:$G$1171,2,0)</f>
        <v>URBANA</v>
      </c>
      <c r="U8" s="20" t="str">
        <f>VLOOKUP(A8,'REPORTE'!$A$1:$AG$1961,5,0)</f>
        <v>ECUATORIANO(A) INDIGENA</v>
      </c>
      <c r="V8" s="20" t="str">
        <f>VLOOKUP(A8,'REPORTE'!$A$1:$AG$1961,18,0)</f>
        <v>M</v>
      </c>
    </row>
    <row r="9" spans="1:22" x14ac:dyDescent="0.45">
      <c r="A9" s="20">
        <v>1000009</v>
      </c>
      <c r="B9" s="20" t="s">
        <v>9431</v>
      </c>
      <c r="C9" s="20" t="s">
        <v>13588</v>
      </c>
      <c r="D9" s="20">
        <v>601197239</v>
      </c>
      <c r="E9" s="20">
        <v>231000220</v>
      </c>
      <c r="F9" s="20" t="s">
        <v>11139</v>
      </c>
      <c r="G9" s="20"/>
      <c r="H9" s="20">
        <v>50.26</v>
      </c>
      <c r="I9" s="20" t="s">
        <v>11150</v>
      </c>
      <c r="J9" s="20" t="s">
        <v>11150</v>
      </c>
      <c r="K9" s="20" t="s">
        <v>11150</v>
      </c>
      <c r="L9" s="20" t="s">
        <v>11150</v>
      </c>
      <c r="M9" s="20" t="s">
        <v>11150</v>
      </c>
      <c r="N9" s="20" t="s">
        <v>11150</v>
      </c>
      <c r="O9" s="20">
        <v>50.26</v>
      </c>
      <c r="P9" s="20" t="str">
        <f>VLOOKUP(A9,'REPORTE'!$A$1:$AG$1961,30,0)</f>
        <v>Secundaria</v>
      </c>
      <c r="Q9" s="20" t="str">
        <f>VLOOKUP(A9,'REPORTE'!$A$1:$AG$1961,31,0)</f>
        <v>CHIMBORAZO</v>
      </c>
      <c r="R9" s="20" t="str">
        <f>VLOOKUP(A9,'REPORTE'!$A$1:$AG$1961,32,0)</f>
        <v>RIOBAMBA</v>
      </c>
      <c r="S9" s="20" t="str">
        <f>VLOOKUP(A9,'REPORTE'!$A$1:$AG$1961,33,0)</f>
        <v>RIOBAMBA</v>
      </c>
      <c r="T9" s="20" t="str">
        <f>VLOOKUP(S9,PROVINCIAS!$F$1:$G$1171,2,0)</f>
        <v>URBANA</v>
      </c>
      <c r="U9" s="20" t="str">
        <f>VLOOKUP(A9,'REPORTE'!$A$1:$AG$1961,5,0)</f>
        <v>ECUATORIANO(A)</v>
      </c>
      <c r="V9" s="20" t="str">
        <f>VLOOKUP(A9,'REPORTE'!$A$1:$AG$1961,18,0)</f>
        <v>M</v>
      </c>
    </row>
    <row r="10" spans="1:22" x14ac:dyDescent="0.45">
      <c r="A10" s="20">
        <v>1000010</v>
      </c>
      <c r="B10" s="20" t="s">
        <v>9431</v>
      </c>
      <c r="C10" s="20" t="s">
        <v>13589</v>
      </c>
      <c r="D10" s="20">
        <v>200467926</v>
      </c>
      <c r="E10" s="20">
        <v>231000001</v>
      </c>
      <c r="F10" s="20" t="s">
        <v>11139</v>
      </c>
      <c r="G10" s="20"/>
      <c r="H10" s="20">
        <v>686.41</v>
      </c>
      <c r="I10" s="20" t="s">
        <v>11150</v>
      </c>
      <c r="J10" s="20" t="s">
        <v>11150</v>
      </c>
      <c r="K10" s="20" t="s">
        <v>11150</v>
      </c>
      <c r="L10" s="20" t="s">
        <v>11150</v>
      </c>
      <c r="M10" s="20" t="s">
        <v>11150</v>
      </c>
      <c r="N10" s="20" t="s">
        <v>11150</v>
      </c>
      <c r="O10" s="20">
        <v>686.41</v>
      </c>
      <c r="P10" s="20" t="str">
        <f>VLOOKUP(A10,'REPORTE'!$A$1:$AG$1961,30,0)</f>
        <v>Universitaria</v>
      </c>
      <c r="Q10" s="20" t="str">
        <f>VLOOKUP(A10,'REPORTE'!$A$1:$AG$1961,31,0)</f>
        <v>BOLIVAR</v>
      </c>
      <c r="R10" s="20" t="str">
        <f>VLOOKUP(A10,'REPORTE'!$A$1:$AG$1961,32,0)</f>
        <v>GUARANDA</v>
      </c>
      <c r="S10" s="20" t="str">
        <f>VLOOKUP(A10,'REPORTE'!$A$1:$AG$1961,33,0)</f>
        <v>SAN LORENZO (BOLIVAR)</v>
      </c>
      <c r="T10" s="20" t="str">
        <f>VLOOKUP(S10,PROVINCIAS!$F$1:$G$1171,2,0)</f>
        <v>RURAL</v>
      </c>
      <c r="U10" s="20" t="str">
        <f>VLOOKUP(A10,'REPORTE'!$A$1:$AG$1961,5,0)</f>
        <v>ECUATORIANO(A)</v>
      </c>
      <c r="V10" s="20" t="str">
        <f>VLOOKUP(A10,'REPORTE'!$A$1:$AG$1961,18,0)</f>
        <v>M</v>
      </c>
    </row>
    <row r="11" spans="1:22" x14ac:dyDescent="0.45">
      <c r="A11" s="20">
        <v>1000011</v>
      </c>
      <c r="B11" s="20" t="s">
        <v>9431</v>
      </c>
      <c r="C11" s="20" t="s">
        <v>13590</v>
      </c>
      <c r="D11" s="20">
        <v>1900089473</v>
      </c>
      <c r="E11" s="20">
        <v>231000007</v>
      </c>
      <c r="F11" s="20" t="s">
        <v>11139</v>
      </c>
      <c r="G11" s="20"/>
      <c r="H11" s="20">
        <v>54.69</v>
      </c>
      <c r="I11" s="20" t="s">
        <v>11150</v>
      </c>
      <c r="J11" s="20" t="s">
        <v>11150</v>
      </c>
      <c r="K11" s="20" t="s">
        <v>11150</v>
      </c>
      <c r="L11" s="20" t="s">
        <v>11150</v>
      </c>
      <c r="M11" s="20" t="s">
        <v>11150</v>
      </c>
      <c r="N11" s="20" t="s">
        <v>11150</v>
      </c>
      <c r="O11" s="20">
        <v>54.69</v>
      </c>
      <c r="P11" s="20" t="str">
        <f>VLOOKUP(A11,'REPORTE'!$A$1:$AG$1961,30,0)</f>
        <v>Primaria</v>
      </c>
      <c r="Q11" s="20" t="str">
        <f>VLOOKUP(A11,'REPORTE'!$A$1:$AG$1961,31,0)</f>
        <v>CHIMBORAZO</v>
      </c>
      <c r="R11" s="20" t="str">
        <f>VLOOKUP(A11,'REPORTE'!$A$1:$AG$1961,32,0)</f>
        <v>RIOBAMBA</v>
      </c>
      <c r="S11" s="20" t="str">
        <f>VLOOKUP(A11,'REPORTE'!$A$1:$AG$1961,33,0)</f>
        <v>RIOBAMBA</v>
      </c>
      <c r="T11" s="20" t="str">
        <f>VLOOKUP(S11,PROVINCIAS!$F$1:$G$1171,2,0)</f>
        <v>URBANA</v>
      </c>
      <c r="U11" s="20" t="str">
        <f>VLOOKUP(A11,'REPORTE'!$A$1:$AG$1961,5,0)</f>
        <v>ECUATORIANO(A)</v>
      </c>
      <c r="V11" s="20" t="str">
        <f>VLOOKUP(A11,'REPORTE'!$A$1:$AG$1961,18,0)</f>
        <v>M</v>
      </c>
    </row>
    <row r="12" spans="1:22" x14ac:dyDescent="0.45">
      <c r="A12" s="20">
        <v>1000012</v>
      </c>
      <c r="B12" s="20" t="s">
        <v>9431</v>
      </c>
      <c r="C12" s="20" t="s">
        <v>13591</v>
      </c>
      <c r="D12" s="20">
        <v>601198856</v>
      </c>
      <c r="E12" s="20">
        <v>231000230</v>
      </c>
      <c r="F12" s="20" t="s">
        <v>11139</v>
      </c>
      <c r="G12" s="20"/>
      <c r="H12" s="20">
        <v>124.36</v>
      </c>
      <c r="I12" s="20" t="s">
        <v>11150</v>
      </c>
      <c r="J12" s="20" t="s">
        <v>11150</v>
      </c>
      <c r="K12" s="20" t="s">
        <v>11150</v>
      </c>
      <c r="L12" s="20" t="s">
        <v>11150</v>
      </c>
      <c r="M12" s="20" t="s">
        <v>11150</v>
      </c>
      <c r="N12" s="20" t="s">
        <v>11150</v>
      </c>
      <c r="O12" s="20">
        <v>124.36</v>
      </c>
      <c r="P12" s="20" t="str">
        <f>VLOOKUP(A12,'REPORTE'!$A$1:$AG$1961,30,0)</f>
        <v>Secundaria</v>
      </c>
      <c r="Q12" s="20" t="str">
        <f>VLOOKUP(A12,'REPORTE'!$A$1:$AG$1961,31,0)</f>
        <v>CHIMBORAZO</v>
      </c>
      <c r="R12" s="20" t="str">
        <f>VLOOKUP(A12,'REPORTE'!$A$1:$AG$1961,32,0)</f>
        <v>RIOBAMBA</v>
      </c>
      <c r="S12" s="20" t="str">
        <f>VLOOKUP(A12,'REPORTE'!$A$1:$AG$1961,33,0)</f>
        <v>RIOBAMBA</v>
      </c>
      <c r="T12" s="20" t="str">
        <f>VLOOKUP(S12,PROVINCIAS!$F$1:$G$1171,2,0)</f>
        <v>URBANA</v>
      </c>
      <c r="U12" s="20" t="str">
        <f>VLOOKUP(A12,'REPORTE'!$A$1:$AG$1961,5,0)</f>
        <v>ECUATORIANO(A)</v>
      </c>
      <c r="V12" s="20" t="str">
        <f>VLOOKUP(A12,'REPORTE'!$A$1:$AG$1961,18,0)</f>
        <v>M</v>
      </c>
    </row>
    <row r="13" spans="1:22" x14ac:dyDescent="0.45">
      <c r="A13" s="20">
        <v>1000013</v>
      </c>
      <c r="B13" s="20" t="s">
        <v>9431</v>
      </c>
      <c r="C13" s="20" t="s">
        <v>13592</v>
      </c>
      <c r="D13" s="20">
        <v>1102578182</v>
      </c>
      <c r="E13" s="20">
        <v>231000011</v>
      </c>
      <c r="F13" s="20" t="s">
        <v>11139</v>
      </c>
      <c r="G13" s="20"/>
      <c r="H13" s="20">
        <v>54.69</v>
      </c>
      <c r="I13" s="20" t="s">
        <v>11150</v>
      </c>
      <c r="J13" s="20" t="s">
        <v>11150</v>
      </c>
      <c r="K13" s="20" t="s">
        <v>11150</v>
      </c>
      <c r="L13" s="20" t="s">
        <v>11150</v>
      </c>
      <c r="M13" s="20" t="s">
        <v>11150</v>
      </c>
      <c r="N13" s="20" t="s">
        <v>11150</v>
      </c>
      <c r="O13" s="20">
        <v>54.69</v>
      </c>
      <c r="P13" s="20" t="str">
        <f>VLOOKUP(A13,'REPORTE'!$A$1:$AG$1961,30,0)</f>
        <v>Primaria</v>
      </c>
      <c r="Q13" s="20" t="str">
        <f>VLOOKUP(A13,'REPORTE'!$A$1:$AG$1961,31,0)</f>
        <v>CHIMBORAZO</v>
      </c>
      <c r="R13" s="20" t="str">
        <f>VLOOKUP(A13,'REPORTE'!$A$1:$AG$1961,32,0)</f>
        <v>RIOBAMBA</v>
      </c>
      <c r="S13" s="20" t="str">
        <f>VLOOKUP(A13,'REPORTE'!$A$1:$AG$1961,33,0)</f>
        <v>LIZARZABURU</v>
      </c>
      <c r="T13" s="20" t="str">
        <f>VLOOKUP(S13,PROVINCIAS!$F$1:$G$1171,2,0)</f>
        <v>URBANA</v>
      </c>
      <c r="U13" s="20" t="str">
        <f>VLOOKUP(A13,'REPORTE'!$A$1:$AG$1961,5,0)</f>
        <v>ECUATORIANO(A)</v>
      </c>
      <c r="V13" s="20" t="str">
        <f>VLOOKUP(A13,'REPORTE'!$A$1:$AG$1961,18,0)</f>
        <v>M</v>
      </c>
    </row>
    <row r="14" spans="1:22" x14ac:dyDescent="0.45">
      <c r="A14" s="20">
        <v>1000014</v>
      </c>
      <c r="B14" s="20" t="s">
        <v>9431</v>
      </c>
      <c r="C14" s="20" t="s">
        <v>13593</v>
      </c>
      <c r="D14" s="20">
        <v>601385438</v>
      </c>
      <c r="E14" s="20">
        <v>231000236</v>
      </c>
      <c r="F14" s="20" t="s">
        <v>11139</v>
      </c>
      <c r="G14" s="20"/>
      <c r="H14" s="20">
        <v>117.79</v>
      </c>
      <c r="I14" s="20" t="s">
        <v>11150</v>
      </c>
      <c r="J14" s="20" t="s">
        <v>11150</v>
      </c>
      <c r="K14" s="20" t="s">
        <v>11150</v>
      </c>
      <c r="L14" s="20" t="s">
        <v>11150</v>
      </c>
      <c r="M14" s="20" t="s">
        <v>11150</v>
      </c>
      <c r="N14" s="20" t="s">
        <v>11150</v>
      </c>
      <c r="O14" s="20">
        <v>117.79</v>
      </c>
      <c r="P14" s="20" t="str">
        <f>VLOOKUP(A14,'REPORTE'!$A$1:$AG$1961,30,0)</f>
        <v>Secundaria</v>
      </c>
      <c r="Q14" s="20" t="str">
        <f>VLOOKUP(A14,'REPORTE'!$A$1:$AG$1961,31,0)</f>
        <v>CHIMBORAZO</v>
      </c>
      <c r="R14" s="20" t="str">
        <f>VLOOKUP(A14,'REPORTE'!$A$1:$AG$1961,32,0)</f>
        <v>RIOBAMBA</v>
      </c>
      <c r="S14" s="20" t="str">
        <f>VLOOKUP(A14,'REPORTE'!$A$1:$AG$1961,33,0)</f>
        <v>LIZARZABURU</v>
      </c>
      <c r="T14" s="20" t="str">
        <f>VLOOKUP(S14,PROVINCIAS!$F$1:$G$1171,2,0)</f>
        <v>URBANA</v>
      </c>
      <c r="U14" s="20" t="str">
        <f>VLOOKUP(A14,'REPORTE'!$A$1:$AG$1961,5,0)</f>
        <v>ECUATORIANO(A)</v>
      </c>
      <c r="V14" s="20" t="str">
        <f>VLOOKUP(A14,'REPORTE'!$A$1:$AG$1961,18,0)</f>
        <v>M</v>
      </c>
    </row>
    <row r="15" spans="1:22" x14ac:dyDescent="0.45">
      <c r="A15" s="20">
        <v>1000015</v>
      </c>
      <c r="B15" s="20" t="s">
        <v>9431</v>
      </c>
      <c r="C15" s="20" t="s">
        <v>13594</v>
      </c>
      <c r="D15" s="20">
        <v>601638240</v>
      </c>
      <c r="E15" s="20">
        <v>231000237</v>
      </c>
      <c r="F15" s="20" t="s">
        <v>11139</v>
      </c>
      <c r="G15" s="20"/>
      <c r="H15" s="20">
        <v>92.25</v>
      </c>
      <c r="I15" s="20" t="s">
        <v>11150</v>
      </c>
      <c r="J15" s="20" t="s">
        <v>11150</v>
      </c>
      <c r="K15" s="20" t="s">
        <v>11150</v>
      </c>
      <c r="L15" s="20" t="s">
        <v>11150</v>
      </c>
      <c r="M15" s="20" t="s">
        <v>11150</v>
      </c>
      <c r="N15" s="20" t="s">
        <v>11150</v>
      </c>
      <c r="O15" s="20">
        <v>92.25</v>
      </c>
      <c r="P15" s="20" t="str">
        <f>VLOOKUP(A15,'REPORTE'!$A$1:$AG$1961,30,0)</f>
        <v>Secundaria</v>
      </c>
      <c r="Q15" s="20" t="str">
        <f>VLOOKUP(A15,'REPORTE'!$A$1:$AG$1961,31,0)</f>
        <v>CHIMBORAZO</v>
      </c>
      <c r="R15" s="20" t="str">
        <f>VLOOKUP(A15,'REPORTE'!$A$1:$AG$1961,32,0)</f>
        <v>RIOBAMBA</v>
      </c>
      <c r="S15" s="20" t="str">
        <f>VLOOKUP(A15,'REPORTE'!$A$1:$AG$1961,33,0)</f>
        <v>RIOBAMBA</v>
      </c>
      <c r="T15" s="20" t="str">
        <f>VLOOKUP(S15,PROVINCIAS!$F$1:$G$1171,2,0)</f>
        <v>URBANA</v>
      </c>
      <c r="U15" s="20" t="str">
        <f>VLOOKUP(A15,'REPORTE'!$A$1:$AG$1961,5,0)</f>
        <v>ECUATORIANO(A)</v>
      </c>
      <c r="V15" s="20" t="str">
        <f>VLOOKUP(A15,'REPORTE'!$A$1:$AG$1961,18,0)</f>
        <v>M</v>
      </c>
    </row>
    <row r="16" spans="1:22" x14ac:dyDescent="0.45">
      <c r="A16" s="20">
        <v>1000016</v>
      </c>
      <c r="B16" s="20" t="s">
        <v>9431</v>
      </c>
      <c r="C16" s="20" t="s">
        <v>13595</v>
      </c>
      <c r="D16" s="20">
        <v>602084394</v>
      </c>
      <c r="E16" s="20">
        <v>231000024</v>
      </c>
      <c r="F16" s="20" t="s">
        <v>11139</v>
      </c>
      <c r="G16" s="20"/>
      <c r="H16" s="20">
        <v>27.57</v>
      </c>
      <c r="I16" s="20" t="s">
        <v>11150</v>
      </c>
      <c r="J16" s="20" t="s">
        <v>11150</v>
      </c>
      <c r="K16" s="20" t="s">
        <v>11150</v>
      </c>
      <c r="L16" s="20" t="s">
        <v>11150</v>
      </c>
      <c r="M16" s="20" t="s">
        <v>11150</v>
      </c>
      <c r="N16" s="20" t="s">
        <v>11150</v>
      </c>
      <c r="O16" s="20">
        <v>27.57</v>
      </c>
      <c r="P16" s="20" t="str">
        <f>VLOOKUP(A16,'REPORTE'!$A$1:$AG$1961,30,0)</f>
        <v>Universitaria</v>
      </c>
      <c r="Q16" s="20" t="str">
        <f>VLOOKUP(A16,'REPORTE'!$A$1:$AG$1961,31,0)</f>
        <v>CHIMBORAZO</v>
      </c>
      <c r="R16" s="20" t="str">
        <f>VLOOKUP(A16,'REPORTE'!$A$1:$AG$1961,32,0)</f>
        <v>RIOBAMBA</v>
      </c>
      <c r="S16" s="20" t="str">
        <f>VLOOKUP(A16,'REPORTE'!$A$1:$AG$1961,33,0)</f>
        <v>RIOBAMBA</v>
      </c>
      <c r="T16" s="20" t="str">
        <f>VLOOKUP(S16,PROVINCIAS!$F$1:$G$1171,2,0)</f>
        <v>URBANA</v>
      </c>
      <c r="U16" s="20" t="str">
        <f>VLOOKUP(A16,'REPORTE'!$A$1:$AG$1961,5,0)</f>
        <v>ECUATORIANO(A)</v>
      </c>
      <c r="V16" s="20" t="str">
        <f>VLOOKUP(A16,'REPORTE'!$A$1:$AG$1961,18,0)</f>
        <v>F</v>
      </c>
    </row>
    <row r="17" spans="1:22" x14ac:dyDescent="0.45">
      <c r="A17" s="20">
        <v>1000017</v>
      </c>
      <c r="B17" s="20" t="s">
        <v>9431</v>
      </c>
      <c r="C17" s="20" t="s">
        <v>13596</v>
      </c>
      <c r="D17" s="20">
        <v>602611071</v>
      </c>
      <c r="E17" s="20">
        <v>231000218</v>
      </c>
      <c r="F17" s="20" t="s">
        <v>11139</v>
      </c>
      <c r="G17" s="20"/>
      <c r="H17" s="20">
        <v>25.84</v>
      </c>
      <c r="I17" s="20" t="s">
        <v>11150</v>
      </c>
      <c r="J17" s="20" t="s">
        <v>11150</v>
      </c>
      <c r="K17" s="20" t="s">
        <v>11150</v>
      </c>
      <c r="L17" s="20" t="s">
        <v>11150</v>
      </c>
      <c r="M17" s="20" t="s">
        <v>11150</v>
      </c>
      <c r="N17" s="20" t="s">
        <v>11150</v>
      </c>
      <c r="O17" s="20">
        <v>25.84</v>
      </c>
      <c r="P17" s="20" t="str">
        <f>VLOOKUP(A17,'REPORTE'!$A$1:$AG$1961,30,0)</f>
        <v>Secundaria</v>
      </c>
      <c r="Q17" s="20" t="str">
        <f>VLOOKUP(A17,'REPORTE'!$A$1:$AG$1961,31,0)</f>
        <v>CHIMBORAZO</v>
      </c>
      <c r="R17" s="20" t="str">
        <f>VLOOKUP(A17,'REPORTE'!$A$1:$AG$1961,32,0)</f>
        <v>RIOBAMBA</v>
      </c>
      <c r="S17" s="20" t="str">
        <f>VLOOKUP(A17,'REPORTE'!$A$1:$AG$1961,33,0)</f>
        <v>RIOBAMBA</v>
      </c>
      <c r="T17" s="20" t="str">
        <f>VLOOKUP(S17,PROVINCIAS!$F$1:$G$1171,2,0)</f>
        <v>URBANA</v>
      </c>
      <c r="U17" s="20" t="str">
        <f>VLOOKUP(A17,'REPORTE'!$A$1:$AG$1961,5,0)</f>
        <v>ECUATORIANO(A)</v>
      </c>
      <c r="V17" s="20" t="str">
        <f>VLOOKUP(A17,'REPORTE'!$A$1:$AG$1961,18,0)</f>
        <v>M</v>
      </c>
    </row>
    <row r="18" spans="1:22" x14ac:dyDescent="0.45">
      <c r="A18" s="20">
        <v>1000018</v>
      </c>
      <c r="B18" s="20" t="s">
        <v>9431</v>
      </c>
      <c r="C18" s="20" t="s">
        <v>13597</v>
      </c>
      <c r="D18" s="20">
        <v>1701357970</v>
      </c>
      <c r="E18" s="20">
        <v>231000018</v>
      </c>
      <c r="F18" s="20" t="s">
        <v>11139</v>
      </c>
      <c r="G18" s="20"/>
      <c r="H18" s="20">
        <v>26.39</v>
      </c>
      <c r="I18" s="20" t="s">
        <v>11150</v>
      </c>
      <c r="J18" s="20" t="s">
        <v>11150</v>
      </c>
      <c r="K18" s="20" t="s">
        <v>11150</v>
      </c>
      <c r="L18" s="20" t="s">
        <v>11150</v>
      </c>
      <c r="M18" s="20" t="s">
        <v>11150</v>
      </c>
      <c r="N18" s="20" t="s">
        <v>11150</v>
      </c>
      <c r="O18" s="20">
        <v>26.39</v>
      </c>
      <c r="P18" s="20" t="str">
        <f>VLOOKUP(A18,'REPORTE'!$A$1:$AG$1961,30,0)</f>
        <v>Primaria</v>
      </c>
      <c r="Q18" s="20" t="str">
        <f>VLOOKUP(A18,'REPORTE'!$A$1:$AG$1961,31,0)</f>
        <v>CHIMBORAZO</v>
      </c>
      <c r="R18" s="20" t="str">
        <f>VLOOKUP(A18,'REPORTE'!$A$1:$AG$1961,32,0)</f>
        <v>RIOBAMBA</v>
      </c>
      <c r="S18" s="20" t="str">
        <f>VLOOKUP(A18,'REPORTE'!$A$1:$AG$1961,33,0)</f>
        <v>LICAN</v>
      </c>
      <c r="T18" s="20" t="str">
        <f>VLOOKUP(S18,PROVINCIAS!$F$1:$G$1171,2,0)</f>
        <v>RURAL</v>
      </c>
      <c r="U18" s="20" t="str">
        <f>VLOOKUP(A18,'REPORTE'!$A$1:$AG$1961,5,0)</f>
        <v>ECUATORIANO(A)</v>
      </c>
      <c r="V18" s="20" t="str">
        <f>VLOOKUP(A18,'REPORTE'!$A$1:$AG$1961,18,0)</f>
        <v>M</v>
      </c>
    </row>
    <row r="19" spans="1:22" x14ac:dyDescent="0.45">
      <c r="A19" s="20">
        <v>1000019</v>
      </c>
      <c r="B19" s="20" t="s">
        <v>9431</v>
      </c>
      <c r="C19" s="20" t="s">
        <v>13598</v>
      </c>
      <c r="D19" s="20">
        <v>1801302462</v>
      </c>
      <c r="E19" s="20">
        <v>231000206</v>
      </c>
      <c r="F19" s="20" t="s">
        <v>11139</v>
      </c>
      <c r="G19" s="20"/>
      <c r="H19" s="20">
        <v>26.93</v>
      </c>
      <c r="I19" s="20" t="s">
        <v>11150</v>
      </c>
      <c r="J19" s="20" t="s">
        <v>11150</v>
      </c>
      <c r="K19" s="20" t="s">
        <v>11150</v>
      </c>
      <c r="L19" s="20" t="s">
        <v>11150</v>
      </c>
      <c r="M19" s="20" t="s">
        <v>11150</v>
      </c>
      <c r="N19" s="20" t="s">
        <v>11150</v>
      </c>
      <c r="O19" s="20">
        <v>26.93</v>
      </c>
      <c r="P19" s="20" t="str">
        <f>VLOOKUP(A19,'REPORTE'!$A$1:$AG$1961,30,0)</f>
        <v>Secundaria</v>
      </c>
      <c r="Q19" s="20" t="str">
        <f>VLOOKUP(A19,'REPORTE'!$A$1:$AG$1961,31,0)</f>
        <v>TUNGURAHUA</v>
      </c>
      <c r="R19" s="20" t="str">
        <f>VLOOKUP(A19,'REPORTE'!$A$1:$AG$1961,32,0)</f>
        <v>AMBATO</v>
      </c>
      <c r="S19" s="20" t="str">
        <f>VLOOKUP(A19,'REPORTE'!$A$1:$AG$1961,33,0)</f>
        <v>AMBATO</v>
      </c>
      <c r="T19" s="20" t="str">
        <f>VLOOKUP(S19,PROVINCIAS!$F$1:$G$1171,2,0)</f>
        <v>URBANA</v>
      </c>
      <c r="U19" s="20" t="str">
        <f>VLOOKUP(A19,'REPORTE'!$A$1:$AG$1961,5,0)</f>
        <v>ECUATORIANO(A)</v>
      </c>
      <c r="V19" s="20" t="str">
        <f>VLOOKUP(A19,'REPORTE'!$A$1:$AG$1961,18,0)</f>
        <v>F</v>
      </c>
    </row>
    <row r="20" spans="1:22" x14ac:dyDescent="0.45">
      <c r="A20" s="20">
        <v>1000020</v>
      </c>
      <c r="B20" s="20" t="s">
        <v>9431</v>
      </c>
      <c r="C20" s="20" t="s">
        <v>13599</v>
      </c>
      <c r="D20" s="20">
        <v>602934325</v>
      </c>
      <c r="E20" s="20">
        <v>231000207</v>
      </c>
      <c r="F20" s="20" t="s">
        <v>11139</v>
      </c>
      <c r="G20" s="20"/>
      <c r="H20" s="20">
        <v>71.569999999999993</v>
      </c>
      <c r="I20" s="20" t="s">
        <v>11150</v>
      </c>
      <c r="J20" s="20" t="s">
        <v>11150</v>
      </c>
      <c r="K20" s="20" t="s">
        <v>11150</v>
      </c>
      <c r="L20" s="20" t="s">
        <v>11150</v>
      </c>
      <c r="M20" s="20" t="s">
        <v>11150</v>
      </c>
      <c r="N20" s="20" t="s">
        <v>11150</v>
      </c>
      <c r="O20" s="20">
        <v>71.569999999999993</v>
      </c>
      <c r="P20" s="20" t="str">
        <f>VLOOKUP(A20,'REPORTE'!$A$1:$AG$1961,30,0)</f>
        <v>Secundaria</v>
      </c>
      <c r="Q20" s="20" t="str">
        <f>VLOOKUP(A20,'REPORTE'!$A$1:$AG$1961,31,0)</f>
        <v>CHIMBORAZO</v>
      </c>
      <c r="R20" s="20" t="str">
        <f>VLOOKUP(A20,'REPORTE'!$A$1:$AG$1961,32,0)</f>
        <v>RIOBAMBA</v>
      </c>
      <c r="S20" s="20" t="str">
        <f>VLOOKUP(A20,'REPORTE'!$A$1:$AG$1961,33,0)</f>
        <v>LIZARZABURU</v>
      </c>
      <c r="T20" s="20" t="str">
        <f>VLOOKUP(S20,PROVINCIAS!$F$1:$G$1171,2,0)</f>
        <v>URBANA</v>
      </c>
      <c r="U20" s="20" t="str">
        <f>VLOOKUP(A20,'REPORTE'!$A$1:$AG$1961,5,0)</f>
        <v>ECUATORIANO(A) INDIGENA</v>
      </c>
      <c r="V20" s="20" t="str">
        <f>VLOOKUP(A20,'REPORTE'!$A$1:$AG$1961,18,0)</f>
        <v>M</v>
      </c>
    </row>
    <row r="21" spans="1:22" x14ac:dyDescent="0.45">
      <c r="A21" s="20">
        <v>1000021</v>
      </c>
      <c r="B21" s="20" t="s">
        <v>9431</v>
      </c>
      <c r="C21" s="20" t="s">
        <v>13600</v>
      </c>
      <c r="D21" s="20">
        <v>201312410</v>
      </c>
      <c r="E21" s="20">
        <v>231000208</v>
      </c>
      <c r="F21" s="20" t="s">
        <v>11139</v>
      </c>
      <c r="G21" s="20"/>
      <c r="H21" s="20">
        <v>77.959999999999994</v>
      </c>
      <c r="I21" s="20" t="s">
        <v>11150</v>
      </c>
      <c r="J21" s="20" t="s">
        <v>11150</v>
      </c>
      <c r="K21" s="20" t="s">
        <v>11150</v>
      </c>
      <c r="L21" s="20" t="s">
        <v>11150</v>
      </c>
      <c r="M21" s="20" t="s">
        <v>11150</v>
      </c>
      <c r="N21" s="20" t="s">
        <v>11150</v>
      </c>
      <c r="O21" s="20">
        <v>77.959999999999994</v>
      </c>
      <c r="P21" s="20" t="str">
        <f>VLOOKUP(A21,'REPORTE'!$A$1:$AG$1961,30,0)</f>
        <v>Secundaria</v>
      </c>
      <c r="Q21" s="20" t="str">
        <f>VLOOKUP(A21,'REPORTE'!$A$1:$AG$1961,31,0)</f>
        <v>CHIMBORAZO</v>
      </c>
      <c r="R21" s="20" t="str">
        <f>VLOOKUP(A21,'REPORTE'!$A$1:$AG$1961,32,0)</f>
        <v>RIOBAMBA</v>
      </c>
      <c r="S21" s="20" t="str">
        <f>VLOOKUP(A21,'REPORTE'!$A$1:$AG$1961,33,0)</f>
        <v>RIOBAMBA</v>
      </c>
      <c r="T21" s="20" t="str">
        <f>VLOOKUP(S21,PROVINCIAS!$F$1:$G$1171,2,0)</f>
        <v>URBANA</v>
      </c>
      <c r="U21" s="20" t="str">
        <f>VLOOKUP(A21,'REPORTE'!$A$1:$AG$1961,5,0)</f>
        <v>ECUATORIANO(A)</v>
      </c>
      <c r="V21" s="20" t="str">
        <f>VLOOKUP(A21,'REPORTE'!$A$1:$AG$1961,18,0)</f>
        <v>M</v>
      </c>
    </row>
    <row r="22" spans="1:22" x14ac:dyDescent="0.45">
      <c r="A22" s="20">
        <v>1000022</v>
      </c>
      <c r="B22" s="20" t="s">
        <v>9431</v>
      </c>
      <c r="C22" s="20" t="s">
        <v>13601</v>
      </c>
      <c r="D22" s="20">
        <v>200902427</v>
      </c>
      <c r="E22" s="20">
        <v>231000209</v>
      </c>
      <c r="F22" s="20" t="s">
        <v>11139</v>
      </c>
      <c r="G22" s="20"/>
      <c r="H22" s="20">
        <v>50.74</v>
      </c>
      <c r="I22" s="20" t="s">
        <v>11150</v>
      </c>
      <c r="J22" s="20" t="s">
        <v>11150</v>
      </c>
      <c r="K22" s="20" t="s">
        <v>11150</v>
      </c>
      <c r="L22" s="20" t="s">
        <v>11150</v>
      </c>
      <c r="M22" s="20" t="s">
        <v>11150</v>
      </c>
      <c r="N22" s="20" t="s">
        <v>11150</v>
      </c>
      <c r="O22" s="20">
        <v>50.74</v>
      </c>
      <c r="P22" s="20" t="str">
        <f>VLOOKUP(A22,'REPORTE'!$A$1:$AG$1961,30,0)</f>
        <v>Secundaria</v>
      </c>
      <c r="Q22" s="20" t="str">
        <f>VLOOKUP(A22,'REPORTE'!$A$1:$AG$1961,31,0)</f>
        <v>BOLIVAR</v>
      </c>
      <c r="R22" s="20" t="str">
        <f>VLOOKUP(A22,'REPORTE'!$A$1:$AG$1961,32,0)</f>
        <v>GUARANDA</v>
      </c>
      <c r="S22" s="20" t="str">
        <f>VLOOKUP(A22,'REPORTE'!$A$1:$AG$1961,33,0)</f>
        <v>SAN LORENZO (BOLIVAR)</v>
      </c>
      <c r="T22" s="20" t="str">
        <f>VLOOKUP(S22,PROVINCIAS!$F$1:$G$1171,2,0)</f>
        <v>RURAL</v>
      </c>
      <c r="U22" s="20" t="str">
        <f>VLOOKUP(A22,'REPORTE'!$A$1:$AG$1961,5,0)</f>
        <v>ECUATORIANO(A) INDIGENA</v>
      </c>
      <c r="V22" s="20" t="str">
        <f>VLOOKUP(A22,'REPORTE'!$A$1:$AG$1961,18,0)</f>
        <v>M</v>
      </c>
    </row>
    <row r="23" spans="1:22" x14ac:dyDescent="0.45">
      <c r="A23" s="20">
        <v>1000023</v>
      </c>
      <c r="B23" s="20" t="s">
        <v>9431</v>
      </c>
      <c r="C23" s="20" t="s">
        <v>13602</v>
      </c>
      <c r="D23" s="20">
        <v>601317563</v>
      </c>
      <c r="E23" s="20">
        <v>231000214</v>
      </c>
      <c r="F23" s="20" t="s">
        <v>11139</v>
      </c>
      <c r="G23" s="20"/>
      <c r="H23" s="20">
        <v>74.819999999999993</v>
      </c>
      <c r="I23" s="20" t="s">
        <v>11150</v>
      </c>
      <c r="J23" s="20" t="s">
        <v>11150</v>
      </c>
      <c r="K23" s="20" t="s">
        <v>11150</v>
      </c>
      <c r="L23" s="20" t="s">
        <v>11150</v>
      </c>
      <c r="M23" s="20" t="s">
        <v>11150</v>
      </c>
      <c r="N23" s="20" t="s">
        <v>11150</v>
      </c>
      <c r="O23" s="20">
        <v>74.819999999999993</v>
      </c>
      <c r="P23" s="20" t="str">
        <f>VLOOKUP(A23,'REPORTE'!$A$1:$AG$1961,30,0)</f>
        <v>Secundaria</v>
      </c>
      <c r="Q23" s="20" t="str">
        <f>VLOOKUP(A23,'REPORTE'!$A$1:$AG$1961,31,0)</f>
        <v>CHIMBORAZO</v>
      </c>
      <c r="R23" s="20" t="str">
        <f>VLOOKUP(A23,'REPORTE'!$A$1:$AG$1961,32,0)</f>
        <v>RIOBAMBA</v>
      </c>
      <c r="S23" s="20" t="str">
        <f>VLOOKUP(A23,'REPORTE'!$A$1:$AG$1961,33,0)</f>
        <v>RIOBAMBA</v>
      </c>
      <c r="T23" s="20" t="str">
        <f>VLOOKUP(S23,PROVINCIAS!$F$1:$G$1171,2,0)</f>
        <v>URBANA</v>
      </c>
      <c r="U23" s="20" t="str">
        <f>VLOOKUP(A23,'REPORTE'!$A$1:$AG$1961,5,0)</f>
        <v>ECUATORIANO(A)</v>
      </c>
      <c r="V23" s="20" t="str">
        <f>VLOOKUP(A23,'REPORTE'!$A$1:$AG$1961,18,0)</f>
        <v>F</v>
      </c>
    </row>
    <row r="24" spans="1:22" x14ac:dyDescent="0.45">
      <c r="A24" s="20">
        <v>1000024</v>
      </c>
      <c r="B24" s="20" t="s">
        <v>9431</v>
      </c>
      <c r="C24" s="20" t="s">
        <v>13603</v>
      </c>
      <c r="D24" s="20">
        <v>1101498432</v>
      </c>
      <c r="E24" s="20">
        <v>231000217</v>
      </c>
      <c r="F24" s="20" t="s">
        <v>11139</v>
      </c>
      <c r="G24" s="20"/>
      <c r="H24" s="20">
        <v>100.96</v>
      </c>
      <c r="I24" s="20" t="s">
        <v>11150</v>
      </c>
      <c r="J24" s="20" t="s">
        <v>11150</v>
      </c>
      <c r="K24" s="20" t="s">
        <v>11150</v>
      </c>
      <c r="L24" s="20" t="s">
        <v>11150</v>
      </c>
      <c r="M24" s="20" t="s">
        <v>11150</v>
      </c>
      <c r="N24" s="20" t="s">
        <v>11150</v>
      </c>
      <c r="O24" s="20">
        <v>100.96</v>
      </c>
      <c r="P24" s="20" t="str">
        <f>VLOOKUP(A24,'REPORTE'!$A$1:$AG$1961,30,0)</f>
        <v>Secundaria</v>
      </c>
      <c r="Q24" s="20" t="str">
        <f>VLOOKUP(A24,'REPORTE'!$A$1:$AG$1961,31,0)</f>
        <v>CHIMBORAZO</v>
      </c>
      <c r="R24" s="20" t="str">
        <f>VLOOKUP(A24,'REPORTE'!$A$1:$AG$1961,32,0)</f>
        <v>RIOBAMBA</v>
      </c>
      <c r="S24" s="20" t="str">
        <f>VLOOKUP(A24,'REPORTE'!$A$1:$AG$1961,33,0)</f>
        <v>LIZARZABURU</v>
      </c>
      <c r="T24" s="20" t="str">
        <f>VLOOKUP(S24,PROVINCIAS!$F$1:$G$1171,2,0)</f>
        <v>URBANA</v>
      </c>
      <c r="U24" s="20" t="str">
        <f>VLOOKUP(A24,'REPORTE'!$A$1:$AG$1961,5,0)</f>
        <v>ECUATORIANO(A)</v>
      </c>
      <c r="V24" s="20" t="str">
        <f>VLOOKUP(A24,'REPORTE'!$A$1:$AG$1961,18,0)</f>
        <v>M</v>
      </c>
    </row>
    <row r="25" spans="1:22" x14ac:dyDescent="0.45">
      <c r="A25" s="20">
        <v>1000025</v>
      </c>
      <c r="B25" s="20" t="s">
        <v>9431</v>
      </c>
      <c r="C25" s="20" t="s">
        <v>13604</v>
      </c>
      <c r="D25" s="20">
        <v>601271083</v>
      </c>
      <c r="E25" s="20">
        <v>231000228</v>
      </c>
      <c r="F25" s="20" t="s">
        <v>11139</v>
      </c>
      <c r="G25" s="20"/>
      <c r="H25" s="20">
        <v>53.99</v>
      </c>
      <c r="I25" s="20" t="s">
        <v>11150</v>
      </c>
      <c r="J25" s="20" t="s">
        <v>11150</v>
      </c>
      <c r="K25" s="20" t="s">
        <v>11150</v>
      </c>
      <c r="L25" s="20" t="s">
        <v>11150</v>
      </c>
      <c r="M25" s="20" t="s">
        <v>11150</v>
      </c>
      <c r="N25" s="20" t="s">
        <v>11150</v>
      </c>
      <c r="O25" s="20">
        <v>53.99</v>
      </c>
      <c r="P25" s="20" t="str">
        <f>VLOOKUP(A25,'REPORTE'!$A$1:$AG$1961,30,0)</f>
        <v>Primaria</v>
      </c>
      <c r="Q25" s="20" t="str">
        <f>VLOOKUP(A25,'REPORTE'!$A$1:$AG$1961,31,0)</f>
        <v>CHIMBORAZO</v>
      </c>
      <c r="R25" s="20" t="str">
        <f>VLOOKUP(A25,'REPORTE'!$A$1:$AG$1961,32,0)</f>
        <v>RIOBAMBA</v>
      </c>
      <c r="S25" s="20" t="str">
        <f>VLOOKUP(A25,'REPORTE'!$A$1:$AG$1961,33,0)</f>
        <v>LIZARZABURU</v>
      </c>
      <c r="T25" s="20" t="str">
        <f>VLOOKUP(S25,PROVINCIAS!$F$1:$G$1171,2,0)</f>
        <v>URBANA</v>
      </c>
      <c r="U25" s="20" t="str">
        <f>VLOOKUP(A25,'REPORTE'!$A$1:$AG$1961,5,0)</f>
        <v>ECUATORIANO(A) INDIGENA</v>
      </c>
      <c r="V25" s="20" t="str">
        <f>VLOOKUP(A25,'REPORTE'!$A$1:$AG$1961,18,0)</f>
        <v>M</v>
      </c>
    </row>
    <row r="26" spans="1:22" x14ac:dyDescent="0.45">
      <c r="A26" s="20">
        <v>1000026</v>
      </c>
      <c r="B26" s="20" t="s">
        <v>9431</v>
      </c>
      <c r="C26" s="20" t="s">
        <v>13605</v>
      </c>
      <c r="D26" s="20">
        <v>602933376</v>
      </c>
      <c r="E26" s="20">
        <v>231000231</v>
      </c>
      <c r="F26" s="20" t="s">
        <v>11139</v>
      </c>
      <c r="G26" s="20"/>
      <c r="H26" s="20">
        <v>36.71</v>
      </c>
      <c r="I26" s="20" t="s">
        <v>11150</v>
      </c>
      <c r="J26" s="20" t="s">
        <v>11150</v>
      </c>
      <c r="K26" s="20" t="s">
        <v>11150</v>
      </c>
      <c r="L26" s="20" t="s">
        <v>11150</v>
      </c>
      <c r="M26" s="20" t="s">
        <v>11150</v>
      </c>
      <c r="N26" s="20" t="s">
        <v>11150</v>
      </c>
      <c r="O26" s="20">
        <v>36.71</v>
      </c>
      <c r="P26" s="20" t="str">
        <f>VLOOKUP(A26,'REPORTE'!$A$1:$AG$1961,30,0)</f>
        <v>Secundaria</v>
      </c>
      <c r="Q26" s="20" t="str">
        <f>VLOOKUP(A26,'REPORTE'!$A$1:$AG$1961,31,0)</f>
        <v>CHIMBORAZO</v>
      </c>
      <c r="R26" s="20" t="str">
        <f>VLOOKUP(A26,'REPORTE'!$A$1:$AG$1961,32,0)</f>
        <v>RIOBAMBA</v>
      </c>
      <c r="S26" s="20" t="str">
        <f>VLOOKUP(A26,'REPORTE'!$A$1:$AG$1961,33,0)</f>
        <v>RIOBAMBA</v>
      </c>
      <c r="T26" s="20" t="str">
        <f>VLOOKUP(S26,PROVINCIAS!$F$1:$G$1171,2,0)</f>
        <v>URBANA</v>
      </c>
      <c r="U26" s="20" t="str">
        <f>VLOOKUP(A26,'REPORTE'!$A$1:$AG$1961,5,0)</f>
        <v>ECUATORIANO(A)</v>
      </c>
      <c r="V26" s="20" t="str">
        <f>VLOOKUP(A26,'REPORTE'!$A$1:$AG$1961,18,0)</f>
        <v>M</v>
      </c>
    </row>
    <row r="27" spans="1:22" x14ac:dyDescent="0.45">
      <c r="A27" s="20">
        <v>1000027</v>
      </c>
      <c r="B27" s="20" t="s">
        <v>9431</v>
      </c>
      <c r="C27" s="20" t="s">
        <v>13606</v>
      </c>
      <c r="D27" s="20">
        <v>1711390086</v>
      </c>
      <c r="E27" s="20">
        <v>231000232</v>
      </c>
      <c r="F27" s="20" t="s">
        <v>11139</v>
      </c>
      <c r="G27" s="20"/>
      <c r="H27" s="20">
        <v>51.16</v>
      </c>
      <c r="I27" s="20" t="s">
        <v>11150</v>
      </c>
      <c r="J27" s="20" t="s">
        <v>11150</v>
      </c>
      <c r="K27" s="20" t="s">
        <v>11150</v>
      </c>
      <c r="L27" s="20" t="s">
        <v>11150</v>
      </c>
      <c r="M27" s="20" t="s">
        <v>11150</v>
      </c>
      <c r="N27" s="20" t="s">
        <v>11150</v>
      </c>
      <c r="O27" s="20">
        <v>51.16</v>
      </c>
      <c r="P27" s="20" t="str">
        <f>VLOOKUP(A27,'REPORTE'!$A$1:$AG$1961,30,0)</f>
        <v>Secundaria</v>
      </c>
      <c r="Q27" s="20" t="str">
        <f>VLOOKUP(A27,'REPORTE'!$A$1:$AG$1961,31,0)</f>
        <v>PICHINCHA</v>
      </c>
      <c r="R27" s="20" t="str">
        <f>VLOOKUP(A27,'REPORTE'!$A$1:$AG$1961,32,0)</f>
        <v>QUITO</v>
      </c>
      <c r="S27" s="20" t="str">
        <f>VLOOKUP(A27,'REPORTE'!$A$1:$AG$1961,33,0)</f>
        <v>CARCELEN</v>
      </c>
      <c r="T27" s="20" t="str">
        <f>VLOOKUP(S27,PROVINCIAS!$F$1:$G$1171,2,0)</f>
        <v>URBANA</v>
      </c>
      <c r="U27" s="20" t="str">
        <f>VLOOKUP(A27,'REPORTE'!$A$1:$AG$1961,5,0)</f>
        <v>ECUATORIANO(A) INDIGENA</v>
      </c>
      <c r="V27" s="20" t="str">
        <f>VLOOKUP(A27,'REPORTE'!$A$1:$AG$1961,18,0)</f>
        <v>M</v>
      </c>
    </row>
    <row r="28" spans="1:22" x14ac:dyDescent="0.45">
      <c r="A28" s="20">
        <v>1000028</v>
      </c>
      <c r="B28" s="20" t="s">
        <v>9431</v>
      </c>
      <c r="C28" s="20" t="s">
        <v>13607</v>
      </c>
      <c r="D28" s="20">
        <v>1703162337</v>
      </c>
      <c r="E28" s="20">
        <v>231000036</v>
      </c>
      <c r="F28" s="20" t="s">
        <v>11139</v>
      </c>
      <c r="G28" s="20"/>
      <c r="H28" s="20" t="s">
        <v>11150</v>
      </c>
      <c r="I28" s="20" t="s">
        <v>11150</v>
      </c>
      <c r="J28" s="20" t="s">
        <v>11150</v>
      </c>
      <c r="K28" s="20" t="s">
        <v>11150</v>
      </c>
      <c r="L28" s="20" t="s">
        <v>11150</v>
      </c>
      <c r="M28" s="20" t="s">
        <v>11150</v>
      </c>
      <c r="N28" s="20" t="s">
        <v>11150</v>
      </c>
      <c r="O28" s="20">
        <v>0</v>
      </c>
      <c r="P28" s="20" t="str">
        <f>VLOOKUP(A28,'REPORTE'!$A$1:$AG$1961,30,0)</f>
        <v>Secundaria</v>
      </c>
      <c r="Q28" s="20" t="str">
        <f>VLOOKUP(A28,'REPORTE'!$A$1:$AG$1961,31,0)</f>
        <v>PICHINCHA</v>
      </c>
      <c r="R28" s="20" t="str">
        <f>VLOOKUP(A28,'REPORTE'!$A$1:$AG$1961,32,0)</f>
        <v>QUITO</v>
      </c>
      <c r="S28" s="20" t="str">
        <f>VLOOKUP(A28,'REPORTE'!$A$1:$AG$1961,33,0)</f>
        <v>COTOCOLLAO</v>
      </c>
      <c r="T28" s="20" t="str">
        <f>VLOOKUP(S28,PROVINCIAS!$F$1:$G$1171,2,0)</f>
        <v>URBANA</v>
      </c>
      <c r="U28" s="20" t="str">
        <f>VLOOKUP(A28,'REPORTE'!$A$1:$AG$1961,5,0)</f>
        <v>ECUATORIANO(A)</v>
      </c>
      <c r="V28" s="20" t="str">
        <f>VLOOKUP(A28,'REPORTE'!$A$1:$AG$1961,18,0)</f>
        <v>M</v>
      </c>
    </row>
    <row r="29" spans="1:22" x14ac:dyDescent="0.45">
      <c r="A29" s="20">
        <v>1000029</v>
      </c>
      <c r="B29" s="20" t="s">
        <v>9431</v>
      </c>
      <c r="C29" s="20" t="s">
        <v>13608</v>
      </c>
      <c r="D29" s="20">
        <v>602518714</v>
      </c>
      <c r="E29" s="20">
        <v>231000210</v>
      </c>
      <c r="F29" s="20" t="s">
        <v>11139</v>
      </c>
      <c r="G29" s="20"/>
      <c r="H29" s="20">
        <v>51.14</v>
      </c>
      <c r="I29" s="20" t="s">
        <v>11150</v>
      </c>
      <c r="J29" s="20" t="s">
        <v>11150</v>
      </c>
      <c r="K29" s="20" t="s">
        <v>11150</v>
      </c>
      <c r="L29" s="20" t="s">
        <v>11150</v>
      </c>
      <c r="M29" s="20" t="s">
        <v>11150</v>
      </c>
      <c r="N29" s="20" t="s">
        <v>11150</v>
      </c>
      <c r="O29" s="20">
        <v>51.14</v>
      </c>
      <c r="P29" s="20" t="str">
        <f>VLOOKUP(A29,'REPORTE'!$A$1:$AG$1961,30,0)</f>
        <v>Secundaria</v>
      </c>
      <c r="Q29" s="20" t="str">
        <f>VLOOKUP(A29,'REPORTE'!$A$1:$AG$1961,31,0)</f>
        <v>CHIMBORAZO</v>
      </c>
      <c r="R29" s="20" t="str">
        <f>VLOOKUP(A29,'REPORTE'!$A$1:$AG$1961,32,0)</f>
        <v>RIOBAMBA</v>
      </c>
      <c r="S29" s="20" t="str">
        <f>VLOOKUP(A29,'REPORTE'!$A$1:$AG$1961,33,0)</f>
        <v>RIOBAMBA</v>
      </c>
      <c r="T29" s="20" t="str">
        <f>VLOOKUP(S29,PROVINCIAS!$F$1:$G$1171,2,0)</f>
        <v>URBANA</v>
      </c>
      <c r="U29" s="20" t="str">
        <f>VLOOKUP(A29,'REPORTE'!$A$1:$AG$1961,5,0)</f>
        <v>ECUATORIANO(A)</v>
      </c>
      <c r="V29" s="20" t="str">
        <f>VLOOKUP(A29,'REPORTE'!$A$1:$AG$1961,18,0)</f>
        <v>M</v>
      </c>
    </row>
    <row r="30" spans="1:22" x14ac:dyDescent="0.45">
      <c r="A30" s="20">
        <v>1000030</v>
      </c>
      <c r="B30" s="20" t="s">
        <v>9431</v>
      </c>
      <c r="C30" s="20" t="s">
        <v>13609</v>
      </c>
      <c r="D30" s="20">
        <v>602208134</v>
      </c>
      <c r="E30" s="20">
        <v>231000223</v>
      </c>
      <c r="F30" s="20" t="s">
        <v>11139</v>
      </c>
      <c r="G30" s="20"/>
      <c r="H30" s="20">
        <v>64.42</v>
      </c>
      <c r="I30" s="20" t="s">
        <v>11150</v>
      </c>
      <c r="J30" s="20" t="s">
        <v>11150</v>
      </c>
      <c r="K30" s="20" t="s">
        <v>11150</v>
      </c>
      <c r="L30" s="20" t="s">
        <v>11150</v>
      </c>
      <c r="M30" s="20" t="s">
        <v>11150</v>
      </c>
      <c r="N30" s="20" t="s">
        <v>11150</v>
      </c>
      <c r="O30" s="20">
        <v>64.42</v>
      </c>
      <c r="P30" s="20" t="str">
        <f>VLOOKUP(A30,'REPORTE'!$A$1:$AG$1961,30,0)</f>
        <v>Secundaria</v>
      </c>
      <c r="Q30" s="20" t="str">
        <f>VLOOKUP(A30,'REPORTE'!$A$1:$AG$1961,31,0)</f>
        <v>CHIMBORAZO</v>
      </c>
      <c r="R30" s="20" t="str">
        <f>VLOOKUP(A30,'REPORTE'!$A$1:$AG$1961,32,0)</f>
        <v>RIOBAMBA</v>
      </c>
      <c r="S30" s="20" t="str">
        <f>VLOOKUP(A30,'REPORTE'!$A$1:$AG$1961,33,0)</f>
        <v>RIOBAMBA</v>
      </c>
      <c r="T30" s="20" t="str">
        <f>VLOOKUP(S30,PROVINCIAS!$F$1:$G$1171,2,0)</f>
        <v>URBANA</v>
      </c>
      <c r="U30" s="20" t="str">
        <f>VLOOKUP(A30,'REPORTE'!$A$1:$AG$1961,5,0)</f>
        <v>ECUATORIANO(A)</v>
      </c>
      <c r="V30" s="20" t="str">
        <f>VLOOKUP(A30,'REPORTE'!$A$1:$AG$1961,18,0)</f>
        <v>M</v>
      </c>
    </row>
    <row r="31" spans="1:22" x14ac:dyDescent="0.45">
      <c r="A31" s="20">
        <v>1000031</v>
      </c>
      <c r="B31" s="20" t="s">
        <v>9431</v>
      </c>
      <c r="C31" s="20" t="s">
        <v>13610</v>
      </c>
      <c r="D31" s="20">
        <v>400768867</v>
      </c>
      <c r="E31" s="20">
        <v>231000227</v>
      </c>
      <c r="F31" s="20" t="s">
        <v>11139</v>
      </c>
      <c r="G31" s="20"/>
      <c r="H31" s="20">
        <v>83.85</v>
      </c>
      <c r="I31" s="20" t="s">
        <v>11150</v>
      </c>
      <c r="J31" s="20" t="s">
        <v>11150</v>
      </c>
      <c r="K31" s="20" t="s">
        <v>11150</v>
      </c>
      <c r="L31" s="20" t="s">
        <v>11150</v>
      </c>
      <c r="M31" s="20" t="s">
        <v>11150</v>
      </c>
      <c r="N31" s="20" t="s">
        <v>11150</v>
      </c>
      <c r="O31" s="20">
        <v>83.85</v>
      </c>
      <c r="P31" s="20" t="str">
        <f>VLOOKUP(A31,'REPORTE'!$A$1:$AG$1961,30,0)</f>
        <v>Secundaria</v>
      </c>
      <c r="Q31" s="20" t="str">
        <f>VLOOKUP(A31,'REPORTE'!$A$1:$AG$1961,31,0)</f>
        <v>CHIMBORAZO</v>
      </c>
      <c r="R31" s="20" t="str">
        <f>VLOOKUP(A31,'REPORTE'!$A$1:$AG$1961,32,0)</f>
        <v>RIOBAMBA</v>
      </c>
      <c r="S31" s="20" t="str">
        <f>VLOOKUP(A31,'REPORTE'!$A$1:$AG$1961,33,0)</f>
        <v>RIOBAMBA</v>
      </c>
      <c r="T31" s="20" t="str">
        <f>VLOOKUP(S31,PROVINCIAS!$F$1:$G$1171,2,0)</f>
        <v>URBANA</v>
      </c>
      <c r="U31" s="20" t="str">
        <f>VLOOKUP(A31,'REPORTE'!$A$1:$AG$1961,5,0)</f>
        <v>ECUATORIANO(A)</v>
      </c>
      <c r="V31" s="20" t="str">
        <f>VLOOKUP(A31,'REPORTE'!$A$1:$AG$1961,18,0)</f>
        <v>M</v>
      </c>
    </row>
    <row r="32" spans="1:22" x14ac:dyDescent="0.45">
      <c r="A32" s="20">
        <v>1000032</v>
      </c>
      <c r="B32" s="20" t="s">
        <v>9431</v>
      </c>
      <c r="C32" s="20" t="s">
        <v>13611</v>
      </c>
      <c r="D32" s="20">
        <v>600614671</v>
      </c>
      <c r="E32" s="20">
        <v>231000028</v>
      </c>
      <c r="F32" s="20" t="s">
        <v>11139</v>
      </c>
      <c r="G32" s="20"/>
      <c r="H32" s="20">
        <v>100.57</v>
      </c>
      <c r="I32" s="20" t="s">
        <v>11150</v>
      </c>
      <c r="J32" s="20" t="s">
        <v>11150</v>
      </c>
      <c r="K32" s="20" t="s">
        <v>11150</v>
      </c>
      <c r="L32" s="20" t="s">
        <v>11150</v>
      </c>
      <c r="M32" s="20" t="s">
        <v>11150</v>
      </c>
      <c r="N32" s="20" t="s">
        <v>11150</v>
      </c>
      <c r="O32" s="20">
        <v>100.57</v>
      </c>
      <c r="P32" s="20" t="str">
        <f>VLOOKUP(A32,'REPORTE'!$A$1:$AG$1961,30,0)</f>
        <v>Secundaria</v>
      </c>
      <c r="Q32" s="20" t="str">
        <f>VLOOKUP(A32,'REPORTE'!$A$1:$AG$1961,31,0)</f>
        <v>CHIMBORAZO</v>
      </c>
      <c r="R32" s="20" t="str">
        <f>VLOOKUP(A32,'REPORTE'!$A$1:$AG$1961,32,0)</f>
        <v>RIOBAMBA</v>
      </c>
      <c r="S32" s="20" t="str">
        <f>VLOOKUP(A32,'REPORTE'!$A$1:$AG$1961,33,0)</f>
        <v>RIOBAMBA</v>
      </c>
      <c r="T32" s="20" t="str">
        <f>VLOOKUP(S32,PROVINCIAS!$F$1:$G$1171,2,0)</f>
        <v>URBANA</v>
      </c>
      <c r="U32" s="20" t="str">
        <f>VLOOKUP(A32,'REPORTE'!$A$1:$AG$1961,5,0)</f>
        <v>ECUATORIANO(A)</v>
      </c>
      <c r="V32" s="20" t="str">
        <f>VLOOKUP(A32,'REPORTE'!$A$1:$AG$1961,18,0)</f>
        <v>F</v>
      </c>
    </row>
    <row r="33" spans="1:22" x14ac:dyDescent="0.45">
      <c r="A33" s="20">
        <v>1000033</v>
      </c>
      <c r="B33" s="20" t="s">
        <v>9431</v>
      </c>
      <c r="C33" s="20" t="s">
        <v>13612</v>
      </c>
      <c r="D33" s="20">
        <v>602502411</v>
      </c>
      <c r="E33" s="20">
        <v>231000221</v>
      </c>
      <c r="F33" s="20" t="s">
        <v>11139</v>
      </c>
      <c r="G33" s="20"/>
      <c r="H33" s="20">
        <v>41.67</v>
      </c>
      <c r="I33" s="20" t="s">
        <v>11150</v>
      </c>
      <c r="J33" s="20" t="s">
        <v>11150</v>
      </c>
      <c r="K33" s="20" t="s">
        <v>11150</v>
      </c>
      <c r="L33" s="20" t="s">
        <v>11150</v>
      </c>
      <c r="M33" s="20" t="s">
        <v>11150</v>
      </c>
      <c r="N33" s="20" t="s">
        <v>11150</v>
      </c>
      <c r="O33" s="20">
        <v>41.67</v>
      </c>
      <c r="P33" s="20" t="str">
        <f>VLOOKUP(A33,'REPORTE'!$A$1:$AG$1961,30,0)</f>
        <v>Secundaria</v>
      </c>
      <c r="Q33" s="20" t="str">
        <f>VLOOKUP(A33,'REPORTE'!$A$1:$AG$1961,31,0)</f>
        <v>CHIMBORAZO</v>
      </c>
      <c r="R33" s="20" t="str">
        <f>VLOOKUP(A33,'REPORTE'!$A$1:$AG$1961,32,0)</f>
        <v>RIOBAMBA</v>
      </c>
      <c r="S33" s="20" t="str">
        <f>VLOOKUP(A33,'REPORTE'!$A$1:$AG$1961,33,0)</f>
        <v>RIOBAMBA</v>
      </c>
      <c r="T33" s="20" t="str">
        <f>VLOOKUP(S33,PROVINCIAS!$F$1:$G$1171,2,0)</f>
        <v>URBANA</v>
      </c>
      <c r="U33" s="20" t="str">
        <f>VLOOKUP(A33,'REPORTE'!$A$1:$AG$1961,5,0)</f>
        <v>ECUATORIANO(A) INDIGENA</v>
      </c>
      <c r="V33" s="20" t="str">
        <f>VLOOKUP(A33,'REPORTE'!$A$1:$AG$1961,18,0)</f>
        <v>M</v>
      </c>
    </row>
    <row r="34" spans="1:22" x14ac:dyDescent="0.45">
      <c r="A34" s="20">
        <v>1000034</v>
      </c>
      <c r="B34" s="20" t="s">
        <v>9431</v>
      </c>
      <c r="C34" s="20" t="s">
        <v>13613</v>
      </c>
      <c r="D34" s="20">
        <v>601868599</v>
      </c>
      <c r="E34" s="20">
        <v>231000224</v>
      </c>
      <c r="F34" s="20" t="s">
        <v>11139</v>
      </c>
      <c r="G34" s="20"/>
      <c r="H34" s="20">
        <v>35.17</v>
      </c>
      <c r="I34" s="20" t="s">
        <v>11150</v>
      </c>
      <c r="J34" s="20" t="s">
        <v>11150</v>
      </c>
      <c r="K34" s="20" t="s">
        <v>11150</v>
      </c>
      <c r="L34" s="20" t="s">
        <v>11150</v>
      </c>
      <c r="M34" s="20" t="s">
        <v>11150</v>
      </c>
      <c r="N34" s="20" t="s">
        <v>11150</v>
      </c>
      <c r="O34" s="20">
        <v>35.17</v>
      </c>
      <c r="P34" s="20" t="str">
        <f>VLOOKUP(A34,'REPORTE'!$A$1:$AG$1961,30,0)</f>
        <v>Secundaria</v>
      </c>
      <c r="Q34" s="20" t="str">
        <f>VLOOKUP(A34,'REPORTE'!$A$1:$AG$1961,31,0)</f>
        <v>CHIMBORAZO</v>
      </c>
      <c r="R34" s="20" t="str">
        <f>VLOOKUP(A34,'REPORTE'!$A$1:$AG$1961,32,0)</f>
        <v>RIOBAMBA</v>
      </c>
      <c r="S34" s="20" t="str">
        <f>VLOOKUP(A34,'REPORTE'!$A$1:$AG$1961,33,0)</f>
        <v>RIOBAMBA</v>
      </c>
      <c r="T34" s="20" t="str">
        <f>VLOOKUP(S34,PROVINCIAS!$F$1:$G$1171,2,0)</f>
        <v>URBANA</v>
      </c>
      <c r="U34" s="20" t="str">
        <f>VLOOKUP(A34,'REPORTE'!$A$1:$AG$1961,5,0)</f>
        <v>ECUATORIANO(A)</v>
      </c>
      <c r="V34" s="20" t="str">
        <f>VLOOKUP(A34,'REPORTE'!$A$1:$AG$1961,18,0)</f>
        <v>M</v>
      </c>
    </row>
    <row r="35" spans="1:22" x14ac:dyDescent="0.45">
      <c r="A35" s="20">
        <v>1000035</v>
      </c>
      <c r="B35" s="20" t="s">
        <v>9431</v>
      </c>
      <c r="C35" s="20" t="s">
        <v>13614</v>
      </c>
      <c r="D35" s="20">
        <v>601902232</v>
      </c>
      <c r="E35" s="20">
        <v>231000241</v>
      </c>
      <c r="F35" s="20" t="s">
        <v>11139</v>
      </c>
      <c r="G35" s="20"/>
      <c r="H35" s="20">
        <v>110.59</v>
      </c>
      <c r="I35" s="20" t="s">
        <v>11150</v>
      </c>
      <c r="J35" s="20" t="s">
        <v>11150</v>
      </c>
      <c r="K35" s="20" t="s">
        <v>11150</v>
      </c>
      <c r="L35" s="20" t="s">
        <v>11150</v>
      </c>
      <c r="M35" s="20" t="s">
        <v>11150</v>
      </c>
      <c r="N35" s="20" t="s">
        <v>11150</v>
      </c>
      <c r="O35" s="20">
        <v>110.59</v>
      </c>
      <c r="P35" s="20" t="str">
        <f>VLOOKUP(A35,'REPORTE'!$A$1:$AG$1961,30,0)</f>
        <v>Secundaria</v>
      </c>
      <c r="Q35" s="20" t="str">
        <f>VLOOKUP(A35,'REPORTE'!$A$1:$AG$1961,31,0)</f>
        <v>CHIMBORAZO</v>
      </c>
      <c r="R35" s="20" t="str">
        <f>VLOOKUP(A35,'REPORTE'!$A$1:$AG$1961,32,0)</f>
        <v>RIOBAMBA</v>
      </c>
      <c r="S35" s="20" t="str">
        <f>VLOOKUP(A35,'REPORTE'!$A$1:$AG$1961,33,0)</f>
        <v>RIOBAMBA</v>
      </c>
      <c r="T35" s="20" t="str">
        <f>VLOOKUP(S35,PROVINCIAS!$F$1:$G$1171,2,0)</f>
        <v>URBANA</v>
      </c>
      <c r="U35" s="20" t="str">
        <f>VLOOKUP(A35,'REPORTE'!$A$1:$AG$1961,5,0)</f>
        <v>ECUATORIANO(A)</v>
      </c>
      <c r="V35" s="20" t="str">
        <f>VLOOKUP(A35,'REPORTE'!$A$1:$AG$1961,18,0)</f>
        <v>F</v>
      </c>
    </row>
    <row r="36" spans="1:22" x14ac:dyDescent="0.45">
      <c r="A36" s="20">
        <v>1000036</v>
      </c>
      <c r="B36" s="20" t="s">
        <v>9431</v>
      </c>
      <c r="C36" s="20" t="s">
        <v>9907</v>
      </c>
      <c r="D36" s="20">
        <v>600036321</v>
      </c>
      <c r="E36" s="20">
        <v>231000039</v>
      </c>
      <c r="F36" s="20" t="s">
        <v>11139</v>
      </c>
      <c r="G36" s="20"/>
      <c r="H36" s="20">
        <v>236.12</v>
      </c>
      <c r="I36" s="20" t="s">
        <v>11150</v>
      </c>
      <c r="J36" s="20" t="s">
        <v>11150</v>
      </c>
      <c r="K36" s="20" t="s">
        <v>11150</v>
      </c>
      <c r="L36" s="20" t="s">
        <v>11150</v>
      </c>
      <c r="M36" s="20" t="s">
        <v>11150</v>
      </c>
      <c r="N36" s="20" t="s">
        <v>11150</v>
      </c>
      <c r="O36" s="20">
        <v>236.12</v>
      </c>
      <c r="P36" s="20" t="str">
        <f>VLOOKUP(A36,'REPORTE'!$A$1:$AG$1961,30,0)</f>
        <v>Secundaria</v>
      </c>
      <c r="Q36" s="20" t="str">
        <f>VLOOKUP(A36,'REPORTE'!$A$1:$AG$1961,31,0)</f>
        <v>CHIMBORAZO</v>
      </c>
      <c r="R36" s="20" t="str">
        <f>VLOOKUP(A36,'REPORTE'!$A$1:$AG$1961,32,0)</f>
        <v>RIOBAMBA</v>
      </c>
      <c r="S36" s="20" t="str">
        <f>VLOOKUP(A36,'REPORTE'!$A$1:$AG$1961,33,0)</f>
        <v>QUIMIAG</v>
      </c>
      <c r="T36" s="20" t="str">
        <f>VLOOKUP(S36,PROVINCIAS!$F$1:$G$1171,2,0)</f>
        <v>RURAL</v>
      </c>
      <c r="U36" s="20" t="str">
        <f>VLOOKUP(A36,'REPORTE'!$A$1:$AG$1961,5,0)</f>
        <v>ECUATORIANO(A)</v>
      </c>
      <c r="V36" s="20" t="str">
        <f>VLOOKUP(A36,'REPORTE'!$A$1:$AG$1961,18,0)</f>
        <v>M</v>
      </c>
    </row>
    <row r="37" spans="1:22" x14ac:dyDescent="0.45">
      <c r="A37" s="20">
        <v>1000037</v>
      </c>
      <c r="B37" s="20" t="s">
        <v>9431</v>
      </c>
      <c r="C37" s="20" t="s">
        <v>13615</v>
      </c>
      <c r="D37" s="20">
        <v>602094344</v>
      </c>
      <c r="E37" s="20">
        <v>231000044</v>
      </c>
      <c r="F37" s="20" t="s">
        <v>11139</v>
      </c>
      <c r="G37" s="20"/>
      <c r="H37" s="20">
        <v>47.04</v>
      </c>
      <c r="I37" s="20" t="s">
        <v>11150</v>
      </c>
      <c r="J37" s="20" t="s">
        <v>11150</v>
      </c>
      <c r="K37" s="20" t="s">
        <v>11150</v>
      </c>
      <c r="L37" s="20" t="s">
        <v>11150</v>
      </c>
      <c r="M37" s="20" t="s">
        <v>11150</v>
      </c>
      <c r="N37" s="20" t="s">
        <v>11150</v>
      </c>
      <c r="O37" s="20">
        <v>47.04</v>
      </c>
      <c r="P37" s="20" t="str">
        <f>VLOOKUP(A37,'REPORTE'!$A$1:$AG$1961,30,0)</f>
        <v>Secundaria</v>
      </c>
      <c r="Q37" s="20" t="str">
        <f>VLOOKUP(A37,'REPORTE'!$A$1:$AG$1961,31,0)</f>
        <v>CHIMBORAZO</v>
      </c>
      <c r="R37" s="20" t="str">
        <f>VLOOKUP(A37,'REPORTE'!$A$1:$AG$1961,32,0)</f>
        <v>RIOBAMBA</v>
      </c>
      <c r="S37" s="20" t="str">
        <f>VLOOKUP(A37,'REPORTE'!$A$1:$AG$1961,33,0)</f>
        <v>RIOBAMBA</v>
      </c>
      <c r="T37" s="20" t="str">
        <f>VLOOKUP(S37,PROVINCIAS!$F$1:$G$1171,2,0)</f>
        <v>URBANA</v>
      </c>
      <c r="U37" s="20" t="str">
        <f>VLOOKUP(A37,'REPORTE'!$A$1:$AG$1961,5,0)</f>
        <v>ECUATORIANO(A)</v>
      </c>
      <c r="V37" s="20" t="str">
        <f>VLOOKUP(A37,'REPORTE'!$A$1:$AG$1961,18,0)</f>
        <v>F</v>
      </c>
    </row>
    <row r="38" spans="1:22" x14ac:dyDescent="0.45">
      <c r="A38" s="20">
        <v>1000038</v>
      </c>
      <c r="B38" s="20" t="s">
        <v>9431</v>
      </c>
      <c r="C38" s="20" t="s">
        <v>13616</v>
      </c>
      <c r="D38" s="20">
        <v>601930746</v>
      </c>
      <c r="E38" s="20">
        <v>231000229</v>
      </c>
      <c r="F38" s="20" t="s">
        <v>11139</v>
      </c>
      <c r="G38" s="20"/>
      <c r="H38" s="20">
        <v>91.08</v>
      </c>
      <c r="I38" s="20" t="s">
        <v>11150</v>
      </c>
      <c r="J38" s="20" t="s">
        <v>11150</v>
      </c>
      <c r="K38" s="20" t="s">
        <v>11150</v>
      </c>
      <c r="L38" s="20" t="s">
        <v>11150</v>
      </c>
      <c r="M38" s="20" t="s">
        <v>11150</v>
      </c>
      <c r="N38" s="20" t="s">
        <v>11150</v>
      </c>
      <c r="O38" s="20">
        <v>91.08</v>
      </c>
      <c r="P38" s="20" t="str">
        <f>VLOOKUP(A38,'REPORTE'!$A$1:$AG$1961,30,0)</f>
        <v>Secundaria</v>
      </c>
      <c r="Q38" s="20" t="str">
        <f>VLOOKUP(A38,'REPORTE'!$A$1:$AG$1961,31,0)</f>
        <v>CHIMBORAZO</v>
      </c>
      <c r="R38" s="20" t="str">
        <f>VLOOKUP(A38,'REPORTE'!$A$1:$AG$1961,32,0)</f>
        <v>RIOBAMBA</v>
      </c>
      <c r="S38" s="20" t="str">
        <f>VLOOKUP(A38,'REPORTE'!$A$1:$AG$1961,33,0)</f>
        <v>RIOBAMBA</v>
      </c>
      <c r="T38" s="20" t="str">
        <f>VLOOKUP(S38,PROVINCIAS!$F$1:$G$1171,2,0)</f>
        <v>URBANA</v>
      </c>
      <c r="U38" s="20" t="str">
        <f>VLOOKUP(A38,'REPORTE'!$A$1:$AG$1961,5,0)</f>
        <v>ECUATORIANO(A)</v>
      </c>
      <c r="V38" s="20" t="str">
        <f>VLOOKUP(A38,'REPORTE'!$A$1:$AG$1961,18,0)</f>
        <v>M</v>
      </c>
    </row>
    <row r="39" spans="1:22" x14ac:dyDescent="0.45">
      <c r="A39" s="20">
        <v>1000039</v>
      </c>
      <c r="B39" s="20" t="s">
        <v>9431</v>
      </c>
      <c r="C39" s="20" t="s">
        <v>13617</v>
      </c>
      <c r="D39" s="20">
        <v>601813835</v>
      </c>
      <c r="E39" s="20">
        <v>231000235</v>
      </c>
      <c r="F39" s="20" t="s">
        <v>11139</v>
      </c>
      <c r="G39" s="20"/>
      <c r="H39" s="20">
        <v>43.73</v>
      </c>
      <c r="I39" s="20" t="s">
        <v>11150</v>
      </c>
      <c r="J39" s="20" t="s">
        <v>11150</v>
      </c>
      <c r="K39" s="20" t="s">
        <v>11150</v>
      </c>
      <c r="L39" s="20" t="s">
        <v>11150</v>
      </c>
      <c r="M39" s="20" t="s">
        <v>11150</v>
      </c>
      <c r="N39" s="20" t="s">
        <v>11150</v>
      </c>
      <c r="O39" s="20">
        <v>43.73</v>
      </c>
      <c r="P39" s="20" t="str">
        <f>VLOOKUP(A39,'REPORTE'!$A$1:$AG$1961,30,0)</f>
        <v>Secundaria</v>
      </c>
      <c r="Q39" s="20" t="str">
        <f>VLOOKUP(A39,'REPORTE'!$A$1:$AG$1961,31,0)</f>
        <v>CHIMBORAZO</v>
      </c>
      <c r="R39" s="20" t="str">
        <f>VLOOKUP(A39,'REPORTE'!$A$1:$AG$1961,32,0)</f>
        <v>RIOBAMBA</v>
      </c>
      <c r="S39" s="20" t="str">
        <f>VLOOKUP(A39,'REPORTE'!$A$1:$AG$1961,33,0)</f>
        <v>LIZARZABURU</v>
      </c>
      <c r="T39" s="20" t="str">
        <f>VLOOKUP(S39,PROVINCIAS!$F$1:$G$1171,2,0)</f>
        <v>URBANA</v>
      </c>
      <c r="U39" s="20" t="str">
        <f>VLOOKUP(A39,'REPORTE'!$A$1:$AG$1961,5,0)</f>
        <v>ECUATORIANO(A)</v>
      </c>
      <c r="V39" s="20" t="str">
        <f>VLOOKUP(A39,'REPORTE'!$A$1:$AG$1961,18,0)</f>
        <v>F</v>
      </c>
    </row>
    <row r="40" spans="1:22" x14ac:dyDescent="0.45">
      <c r="A40" s="20">
        <v>1000040</v>
      </c>
      <c r="B40" s="20" t="s">
        <v>9431</v>
      </c>
      <c r="C40" s="20" t="s">
        <v>13618</v>
      </c>
      <c r="D40" s="20">
        <v>601881444</v>
      </c>
      <c r="E40" s="20">
        <v>231000225</v>
      </c>
      <c r="F40" s="20" t="s">
        <v>11139</v>
      </c>
      <c r="G40" s="20"/>
      <c r="H40" s="20">
        <v>47.3</v>
      </c>
      <c r="I40" s="20" t="s">
        <v>11150</v>
      </c>
      <c r="J40" s="20" t="s">
        <v>11150</v>
      </c>
      <c r="K40" s="20" t="s">
        <v>11150</v>
      </c>
      <c r="L40" s="20" t="s">
        <v>11150</v>
      </c>
      <c r="M40" s="20" t="s">
        <v>11150</v>
      </c>
      <c r="N40" s="20" t="s">
        <v>11150</v>
      </c>
      <c r="O40" s="20">
        <v>47.3</v>
      </c>
      <c r="P40" s="20" t="str">
        <f>VLOOKUP(A40,'REPORTE'!$A$1:$AG$1961,30,0)</f>
        <v>Secundaria</v>
      </c>
      <c r="Q40" s="20" t="str">
        <f>VLOOKUP(A40,'REPORTE'!$A$1:$AG$1961,31,0)</f>
        <v>CHIMBORAZO</v>
      </c>
      <c r="R40" s="20" t="str">
        <f>VLOOKUP(A40,'REPORTE'!$A$1:$AG$1961,32,0)</f>
        <v>RIOBAMBA</v>
      </c>
      <c r="S40" s="20" t="str">
        <f>VLOOKUP(A40,'REPORTE'!$A$1:$AG$1961,33,0)</f>
        <v>RIOBAMBA</v>
      </c>
      <c r="T40" s="20" t="str">
        <f>VLOOKUP(S40,PROVINCIAS!$F$1:$G$1171,2,0)</f>
        <v>URBANA</v>
      </c>
      <c r="U40" s="20" t="str">
        <f>VLOOKUP(A40,'REPORTE'!$A$1:$AG$1961,5,0)</f>
        <v>ECUATORIANO(A)</v>
      </c>
      <c r="V40" s="20" t="str">
        <f>VLOOKUP(A40,'REPORTE'!$A$1:$AG$1961,18,0)</f>
        <v>F</v>
      </c>
    </row>
    <row r="41" spans="1:22" x14ac:dyDescent="0.45">
      <c r="A41" s="20">
        <v>1000041</v>
      </c>
      <c r="B41" s="20" t="s">
        <v>9431</v>
      </c>
      <c r="C41" s="20" t="s">
        <v>9710</v>
      </c>
      <c r="D41" s="20">
        <v>602612319</v>
      </c>
      <c r="E41" s="20">
        <v>231000047</v>
      </c>
      <c r="F41" s="20" t="s">
        <v>11139</v>
      </c>
      <c r="G41" s="20"/>
      <c r="H41" s="20">
        <v>49.13</v>
      </c>
      <c r="I41" s="20" t="s">
        <v>11150</v>
      </c>
      <c r="J41" s="20" t="s">
        <v>11150</v>
      </c>
      <c r="K41" s="20" t="s">
        <v>11150</v>
      </c>
      <c r="L41" s="20" t="s">
        <v>11150</v>
      </c>
      <c r="M41" s="20" t="s">
        <v>11150</v>
      </c>
      <c r="N41" s="20" t="s">
        <v>11150</v>
      </c>
      <c r="O41" s="20">
        <v>49.13</v>
      </c>
      <c r="P41" s="20" t="str">
        <f>VLOOKUP(A41,'REPORTE'!$A$1:$AG$1961,30,0)</f>
        <v>Secundaria</v>
      </c>
      <c r="Q41" s="20" t="str">
        <f>VLOOKUP(A41,'REPORTE'!$A$1:$AG$1961,31,0)</f>
        <v>CHIMBORAZO</v>
      </c>
      <c r="R41" s="20" t="str">
        <f>VLOOKUP(A41,'REPORTE'!$A$1:$AG$1961,32,0)</f>
        <v>RIOBAMBA</v>
      </c>
      <c r="S41" s="20" t="str">
        <f>VLOOKUP(A41,'REPORTE'!$A$1:$AG$1961,33,0)</f>
        <v>LIZARZABURU</v>
      </c>
      <c r="T41" s="20" t="str">
        <f>VLOOKUP(S41,PROVINCIAS!$F$1:$G$1171,2,0)</f>
        <v>URBANA</v>
      </c>
      <c r="U41" s="20" t="str">
        <f>VLOOKUP(A41,'REPORTE'!$A$1:$AG$1961,5,0)</f>
        <v>ECUATORIANO(A)</v>
      </c>
      <c r="V41" s="20" t="str">
        <f>VLOOKUP(A41,'REPORTE'!$A$1:$AG$1961,18,0)</f>
        <v>M</v>
      </c>
    </row>
    <row r="42" spans="1:22" x14ac:dyDescent="0.45">
      <c r="A42" s="20">
        <v>1000042</v>
      </c>
      <c r="B42" s="20" t="s">
        <v>9431</v>
      </c>
      <c r="C42" s="20" t="s">
        <v>10457</v>
      </c>
      <c r="D42" s="20">
        <v>1002688578</v>
      </c>
      <c r="E42" s="20">
        <v>231000053</v>
      </c>
      <c r="F42" s="20" t="s">
        <v>11139</v>
      </c>
      <c r="G42" s="20"/>
      <c r="H42" s="20">
        <v>45.87</v>
      </c>
      <c r="I42" s="20" t="s">
        <v>11150</v>
      </c>
      <c r="J42" s="20" t="s">
        <v>11150</v>
      </c>
      <c r="K42" s="20" t="s">
        <v>11150</v>
      </c>
      <c r="L42" s="20" t="s">
        <v>11150</v>
      </c>
      <c r="M42" s="20" t="s">
        <v>11150</v>
      </c>
      <c r="N42" s="20" t="s">
        <v>11150</v>
      </c>
      <c r="O42" s="20">
        <v>45.87</v>
      </c>
      <c r="P42" s="20" t="str">
        <f>VLOOKUP(A42,'REPORTE'!$A$1:$AG$1961,30,0)</f>
        <v>Secundaria</v>
      </c>
      <c r="Q42" s="20" t="str">
        <f>VLOOKUP(A42,'REPORTE'!$A$1:$AG$1961,31,0)</f>
        <v>CHIMBORAZO</v>
      </c>
      <c r="R42" s="20" t="str">
        <f>VLOOKUP(A42,'REPORTE'!$A$1:$AG$1961,32,0)</f>
        <v>RIOBAMBA</v>
      </c>
      <c r="S42" s="20" t="str">
        <f>VLOOKUP(A42,'REPORTE'!$A$1:$AG$1961,33,0)</f>
        <v>YARUQUIES</v>
      </c>
      <c r="T42" s="20" t="str">
        <f>VLOOKUP(S42,PROVINCIAS!$F$1:$G$1171,2,0)</f>
        <v>URBANA</v>
      </c>
      <c r="U42" s="20" t="str">
        <f>VLOOKUP(A42,'REPORTE'!$A$1:$AG$1961,5,0)</f>
        <v>ECUATORIANO(A)</v>
      </c>
      <c r="V42" s="20" t="str">
        <f>VLOOKUP(A42,'REPORTE'!$A$1:$AG$1961,18,0)</f>
        <v>M</v>
      </c>
    </row>
    <row r="43" spans="1:22" x14ac:dyDescent="0.45">
      <c r="A43" s="20">
        <v>1000044</v>
      </c>
      <c r="B43" s="20" t="s">
        <v>9431</v>
      </c>
      <c r="C43" s="20" t="s">
        <v>13619</v>
      </c>
      <c r="D43" s="20">
        <v>602752511</v>
      </c>
      <c r="E43" s="20">
        <v>231000216</v>
      </c>
      <c r="F43" s="20" t="s">
        <v>11139</v>
      </c>
      <c r="G43" s="20"/>
      <c r="H43" s="20">
        <v>53.76</v>
      </c>
      <c r="I43" s="20" t="s">
        <v>11150</v>
      </c>
      <c r="J43" s="20" t="s">
        <v>11150</v>
      </c>
      <c r="K43" s="20" t="s">
        <v>11150</v>
      </c>
      <c r="L43" s="20" t="s">
        <v>11150</v>
      </c>
      <c r="M43" s="20" t="s">
        <v>11150</v>
      </c>
      <c r="N43" s="20" t="s">
        <v>11150</v>
      </c>
      <c r="O43" s="20">
        <v>53.76</v>
      </c>
      <c r="P43" s="20" t="str">
        <f>VLOOKUP(A43,'REPORTE'!$A$1:$AG$1961,30,0)</f>
        <v>Secundaria</v>
      </c>
      <c r="Q43" s="20" t="str">
        <f>VLOOKUP(A43,'REPORTE'!$A$1:$AG$1961,31,0)</f>
        <v>CHIMBORAZO</v>
      </c>
      <c r="R43" s="20" t="str">
        <f>VLOOKUP(A43,'REPORTE'!$A$1:$AG$1961,32,0)</f>
        <v>RIOBAMBA</v>
      </c>
      <c r="S43" s="20" t="str">
        <f>VLOOKUP(A43,'REPORTE'!$A$1:$AG$1961,33,0)</f>
        <v>RIOBAMBA</v>
      </c>
      <c r="T43" s="20" t="str">
        <f>VLOOKUP(S43,PROVINCIAS!$F$1:$G$1171,2,0)</f>
        <v>URBANA</v>
      </c>
      <c r="U43" s="20" t="str">
        <f>VLOOKUP(A43,'REPORTE'!$A$1:$AG$1961,5,0)</f>
        <v>ECUATORIANO(A)</v>
      </c>
      <c r="V43" s="20" t="str">
        <f>VLOOKUP(A43,'REPORTE'!$A$1:$AG$1961,18,0)</f>
        <v>M</v>
      </c>
    </row>
    <row r="44" spans="1:22" x14ac:dyDescent="0.45">
      <c r="A44" s="20">
        <v>1000045</v>
      </c>
      <c r="B44" s="20" t="s">
        <v>9431</v>
      </c>
      <c r="C44" s="20" t="s">
        <v>13620</v>
      </c>
      <c r="D44" s="20">
        <v>1001470358</v>
      </c>
      <c r="E44" s="20">
        <v>231000233</v>
      </c>
      <c r="F44" s="20" t="s">
        <v>11139</v>
      </c>
      <c r="G44" s="20"/>
      <c r="H44" s="20">
        <v>38.39</v>
      </c>
      <c r="I44" s="20" t="s">
        <v>11150</v>
      </c>
      <c r="J44" s="20" t="s">
        <v>11150</v>
      </c>
      <c r="K44" s="20" t="s">
        <v>11150</v>
      </c>
      <c r="L44" s="20" t="s">
        <v>11150</v>
      </c>
      <c r="M44" s="20" t="s">
        <v>11150</v>
      </c>
      <c r="N44" s="20" t="s">
        <v>11150</v>
      </c>
      <c r="O44" s="20">
        <v>38.39</v>
      </c>
      <c r="P44" s="20" t="str">
        <f>VLOOKUP(A44,'REPORTE'!$A$1:$AG$1961,30,0)</f>
        <v>Secundaria</v>
      </c>
      <c r="Q44" s="20" t="str">
        <f>VLOOKUP(A44,'REPORTE'!$A$1:$AG$1961,31,0)</f>
        <v>CHIMBORAZO</v>
      </c>
      <c r="R44" s="20" t="str">
        <f>VLOOKUP(A44,'REPORTE'!$A$1:$AG$1961,32,0)</f>
        <v>RIOBAMBA</v>
      </c>
      <c r="S44" s="20" t="str">
        <f>VLOOKUP(A44,'REPORTE'!$A$1:$AG$1961,33,0)</f>
        <v>RIOBAMBA</v>
      </c>
      <c r="T44" s="20" t="str">
        <f>VLOOKUP(S44,PROVINCIAS!$F$1:$G$1171,2,0)</f>
        <v>URBANA</v>
      </c>
      <c r="U44" s="20" t="str">
        <f>VLOOKUP(A44,'REPORTE'!$A$1:$AG$1961,5,0)</f>
        <v>ECUATORIANO(A)</v>
      </c>
      <c r="V44" s="20" t="str">
        <f>VLOOKUP(A44,'REPORTE'!$A$1:$AG$1961,18,0)</f>
        <v>M</v>
      </c>
    </row>
    <row r="45" spans="1:22" x14ac:dyDescent="0.45">
      <c r="A45" s="20">
        <v>1000046</v>
      </c>
      <c r="B45" s="20" t="s">
        <v>9431</v>
      </c>
      <c r="C45" s="20" t="s">
        <v>13621</v>
      </c>
      <c r="D45" s="20">
        <v>201094232</v>
      </c>
      <c r="E45" s="20">
        <v>231000201</v>
      </c>
      <c r="F45" s="20" t="s">
        <v>11139</v>
      </c>
      <c r="G45" s="20"/>
      <c r="H45" s="20">
        <v>84.81</v>
      </c>
      <c r="I45" s="20" t="s">
        <v>11150</v>
      </c>
      <c r="J45" s="20" t="s">
        <v>11150</v>
      </c>
      <c r="K45" s="20" t="s">
        <v>11150</v>
      </c>
      <c r="L45" s="20" t="s">
        <v>11150</v>
      </c>
      <c r="M45" s="20" t="s">
        <v>11150</v>
      </c>
      <c r="N45" s="20" t="s">
        <v>11150</v>
      </c>
      <c r="O45" s="20">
        <v>84.81</v>
      </c>
      <c r="P45" s="20" t="str">
        <f>VLOOKUP(A45,'REPORTE'!$A$1:$AG$1961,30,0)</f>
        <v>Primaria</v>
      </c>
      <c r="Q45" s="20" t="str">
        <f>VLOOKUP(A45,'REPORTE'!$A$1:$AG$1961,31,0)</f>
        <v>BOLIVAR</v>
      </c>
      <c r="R45" s="20" t="str">
        <f>VLOOKUP(A45,'REPORTE'!$A$1:$AG$1961,32,0)</f>
        <v>GUARANDA</v>
      </c>
      <c r="S45" s="20" t="str">
        <f>VLOOKUP(A45,'REPORTE'!$A$1:$AG$1961,33,0)</f>
        <v>GUARANDA</v>
      </c>
      <c r="T45" s="20" t="str">
        <f>VLOOKUP(S45,PROVINCIAS!$F$1:$G$1171,2,0)</f>
        <v>URBANA</v>
      </c>
      <c r="U45" s="20" t="str">
        <f>VLOOKUP(A45,'REPORTE'!$A$1:$AG$1961,5,0)</f>
        <v>ECUATORIANO(A)</v>
      </c>
      <c r="V45" s="20" t="str">
        <f>VLOOKUP(A45,'REPORTE'!$A$1:$AG$1961,18,0)</f>
        <v>M</v>
      </c>
    </row>
    <row r="46" spans="1:22" x14ac:dyDescent="0.45">
      <c r="A46" s="20">
        <v>1000047</v>
      </c>
      <c r="B46" s="20" t="s">
        <v>9431</v>
      </c>
      <c r="C46" s="20" t="s">
        <v>13622</v>
      </c>
      <c r="D46" s="20">
        <v>602456410</v>
      </c>
      <c r="E46" s="20">
        <v>231000204</v>
      </c>
      <c r="F46" s="20" t="s">
        <v>11139</v>
      </c>
      <c r="G46" s="20"/>
      <c r="H46" s="20">
        <v>56.49</v>
      </c>
      <c r="I46" s="20" t="s">
        <v>11150</v>
      </c>
      <c r="J46" s="20" t="s">
        <v>11150</v>
      </c>
      <c r="K46" s="20" t="s">
        <v>11150</v>
      </c>
      <c r="L46" s="20" t="s">
        <v>11150</v>
      </c>
      <c r="M46" s="20" t="s">
        <v>11150</v>
      </c>
      <c r="N46" s="20" t="s">
        <v>11150</v>
      </c>
      <c r="O46" s="20">
        <v>56.49</v>
      </c>
      <c r="P46" s="20" t="str">
        <f>VLOOKUP(A46,'REPORTE'!$A$1:$AG$1961,30,0)</f>
        <v>Secundaria</v>
      </c>
      <c r="Q46" s="20" t="str">
        <f>VLOOKUP(A46,'REPORTE'!$A$1:$AG$1961,31,0)</f>
        <v>CHIMBORAZO</v>
      </c>
      <c r="R46" s="20" t="str">
        <f>VLOOKUP(A46,'REPORTE'!$A$1:$AG$1961,32,0)</f>
        <v>RIOBAMBA</v>
      </c>
      <c r="S46" s="20" t="str">
        <f>VLOOKUP(A46,'REPORTE'!$A$1:$AG$1961,33,0)</f>
        <v>RIOBAMBA</v>
      </c>
      <c r="T46" s="20" t="str">
        <f>VLOOKUP(S46,PROVINCIAS!$F$1:$G$1171,2,0)</f>
        <v>URBANA</v>
      </c>
      <c r="U46" s="20" t="str">
        <f>VLOOKUP(A46,'REPORTE'!$A$1:$AG$1961,5,0)</f>
        <v>ECUATORIANO(A)</v>
      </c>
      <c r="V46" s="20" t="str">
        <f>VLOOKUP(A46,'REPORTE'!$A$1:$AG$1961,18,0)</f>
        <v>M</v>
      </c>
    </row>
    <row r="47" spans="1:22" x14ac:dyDescent="0.45">
      <c r="A47" s="20">
        <v>1000048</v>
      </c>
      <c r="B47" s="20" t="s">
        <v>9431</v>
      </c>
      <c r="C47" s="20" t="s">
        <v>13623</v>
      </c>
      <c r="D47" s="20">
        <v>602135972</v>
      </c>
      <c r="E47" s="20">
        <v>231000215</v>
      </c>
      <c r="F47" s="20" t="s">
        <v>11139</v>
      </c>
      <c r="G47" s="20"/>
      <c r="H47" s="20">
        <v>48.47</v>
      </c>
      <c r="I47" s="20" t="s">
        <v>11150</v>
      </c>
      <c r="J47" s="20" t="s">
        <v>11150</v>
      </c>
      <c r="K47" s="20" t="s">
        <v>11150</v>
      </c>
      <c r="L47" s="20" t="s">
        <v>11150</v>
      </c>
      <c r="M47" s="20" t="s">
        <v>11150</v>
      </c>
      <c r="N47" s="20" t="s">
        <v>11150</v>
      </c>
      <c r="O47" s="20">
        <v>48.47</v>
      </c>
      <c r="P47" s="20" t="str">
        <f>VLOOKUP(A47,'REPORTE'!$A$1:$AG$1961,30,0)</f>
        <v>Secundaria</v>
      </c>
      <c r="Q47" s="20" t="str">
        <f>VLOOKUP(A47,'REPORTE'!$A$1:$AG$1961,31,0)</f>
        <v>CHIMBORAZO</v>
      </c>
      <c r="R47" s="20" t="str">
        <f>VLOOKUP(A47,'REPORTE'!$A$1:$AG$1961,32,0)</f>
        <v>RIOBAMBA</v>
      </c>
      <c r="S47" s="20" t="str">
        <f>VLOOKUP(A47,'REPORTE'!$A$1:$AG$1961,33,0)</f>
        <v>RIOBAMBA</v>
      </c>
      <c r="T47" s="20" t="str">
        <f>VLOOKUP(S47,PROVINCIAS!$F$1:$G$1171,2,0)</f>
        <v>URBANA</v>
      </c>
      <c r="U47" s="20" t="str">
        <f>VLOOKUP(A47,'REPORTE'!$A$1:$AG$1961,5,0)</f>
        <v>ESPANOLA</v>
      </c>
      <c r="V47" s="20" t="str">
        <f>VLOOKUP(A47,'REPORTE'!$A$1:$AG$1961,18,0)</f>
        <v>F</v>
      </c>
    </row>
    <row r="48" spans="1:22" x14ac:dyDescent="0.45">
      <c r="A48" s="20">
        <v>1000049</v>
      </c>
      <c r="B48" s="20" t="s">
        <v>9431</v>
      </c>
      <c r="C48" s="20" t="s">
        <v>10059</v>
      </c>
      <c r="D48" s="20">
        <v>602311086</v>
      </c>
      <c r="E48" s="20">
        <v>231000061</v>
      </c>
      <c r="F48" s="20" t="s">
        <v>11139</v>
      </c>
      <c r="G48" s="20"/>
      <c r="H48" s="20">
        <v>48.54</v>
      </c>
      <c r="I48" s="20" t="s">
        <v>11150</v>
      </c>
      <c r="J48" s="20" t="s">
        <v>11150</v>
      </c>
      <c r="K48" s="20" t="s">
        <v>11150</v>
      </c>
      <c r="L48" s="20" t="s">
        <v>11150</v>
      </c>
      <c r="M48" s="20" t="s">
        <v>11150</v>
      </c>
      <c r="N48" s="20" t="s">
        <v>11150</v>
      </c>
      <c r="O48" s="20">
        <v>48.54</v>
      </c>
      <c r="P48" s="20" t="str">
        <f>VLOOKUP(A48,'REPORTE'!$A$1:$AG$1961,30,0)</f>
        <v>Secundaria</v>
      </c>
      <c r="Q48" s="20" t="str">
        <f>VLOOKUP(A48,'REPORTE'!$A$1:$AG$1961,31,0)</f>
        <v>CHIMBORAZO</v>
      </c>
      <c r="R48" s="20" t="str">
        <f>VLOOKUP(A48,'REPORTE'!$A$1:$AG$1961,32,0)</f>
        <v>RIOBAMBA</v>
      </c>
      <c r="S48" s="20" t="str">
        <f>VLOOKUP(A48,'REPORTE'!$A$1:$AG$1961,33,0)</f>
        <v>RIOBAMBA</v>
      </c>
      <c r="T48" s="20" t="str">
        <f>VLOOKUP(S48,PROVINCIAS!$F$1:$G$1171,2,0)</f>
        <v>URBANA</v>
      </c>
      <c r="U48" s="20" t="str">
        <f>VLOOKUP(A48,'REPORTE'!$A$1:$AG$1961,5,0)</f>
        <v>ECUATORIANO(A)</v>
      </c>
      <c r="V48" s="20" t="str">
        <f>VLOOKUP(A48,'REPORTE'!$A$1:$AG$1961,18,0)</f>
        <v>M</v>
      </c>
    </row>
    <row r="49" spans="1:22" x14ac:dyDescent="0.45">
      <c r="A49" s="20">
        <v>1000050</v>
      </c>
      <c r="B49" s="20" t="s">
        <v>9431</v>
      </c>
      <c r="C49" s="20" t="s">
        <v>13624</v>
      </c>
      <c r="D49" s="20">
        <v>602190472</v>
      </c>
      <c r="E49" s="20">
        <v>231000219</v>
      </c>
      <c r="F49" s="20" t="s">
        <v>11139</v>
      </c>
      <c r="G49" s="20"/>
      <c r="H49" s="20">
        <v>60.74</v>
      </c>
      <c r="I49" s="20" t="s">
        <v>11150</v>
      </c>
      <c r="J49" s="20" t="s">
        <v>11150</v>
      </c>
      <c r="K49" s="20" t="s">
        <v>11150</v>
      </c>
      <c r="L49" s="20" t="s">
        <v>11150</v>
      </c>
      <c r="M49" s="20" t="s">
        <v>11150</v>
      </c>
      <c r="N49" s="20" t="s">
        <v>11150</v>
      </c>
      <c r="O49" s="20">
        <v>60.74</v>
      </c>
      <c r="P49" s="20" t="str">
        <f>VLOOKUP(A49,'REPORTE'!$A$1:$AG$1961,30,0)</f>
        <v>Primaria</v>
      </c>
      <c r="Q49" s="20" t="str">
        <f>VLOOKUP(A49,'REPORTE'!$A$1:$AG$1961,31,0)</f>
        <v>CHIMBORAZO</v>
      </c>
      <c r="R49" s="20" t="str">
        <f>VLOOKUP(A49,'REPORTE'!$A$1:$AG$1961,32,0)</f>
        <v>RIOBAMBA</v>
      </c>
      <c r="S49" s="20" t="str">
        <f>VLOOKUP(A49,'REPORTE'!$A$1:$AG$1961,33,0)</f>
        <v>RIOBAMBA</v>
      </c>
      <c r="T49" s="20" t="str">
        <f>VLOOKUP(S49,PROVINCIAS!$F$1:$G$1171,2,0)</f>
        <v>URBANA</v>
      </c>
      <c r="U49" s="20" t="str">
        <f>VLOOKUP(A49,'REPORTE'!$A$1:$AG$1961,5,0)</f>
        <v>ECUATORIANO(A)</v>
      </c>
      <c r="V49" s="20" t="str">
        <f>VLOOKUP(A49,'REPORTE'!$A$1:$AG$1961,18,0)</f>
        <v>F</v>
      </c>
    </row>
    <row r="50" spans="1:22" x14ac:dyDescent="0.45">
      <c r="A50" s="20">
        <v>1000051</v>
      </c>
      <c r="B50" s="20" t="s">
        <v>9431</v>
      </c>
      <c r="C50" s="20" t="s">
        <v>9599</v>
      </c>
      <c r="D50" s="20">
        <v>602114399</v>
      </c>
      <c r="E50" s="20">
        <v>231000234</v>
      </c>
      <c r="F50" s="20" t="s">
        <v>11139</v>
      </c>
      <c r="G50" s="20"/>
      <c r="H50" s="20">
        <v>56.77</v>
      </c>
      <c r="I50" s="20" t="s">
        <v>11150</v>
      </c>
      <c r="J50" s="20" t="s">
        <v>11150</v>
      </c>
      <c r="K50" s="20" t="s">
        <v>11150</v>
      </c>
      <c r="L50" s="20" t="s">
        <v>11150</v>
      </c>
      <c r="M50" s="20" t="s">
        <v>11150</v>
      </c>
      <c r="N50" s="20" t="s">
        <v>11150</v>
      </c>
      <c r="O50" s="20">
        <v>56.77</v>
      </c>
      <c r="P50" s="20" t="str">
        <f>VLOOKUP(A50,'REPORTE'!$A$1:$AG$1961,30,0)</f>
        <v>Secundaria</v>
      </c>
      <c r="Q50" s="20" t="str">
        <f>VLOOKUP(A50,'REPORTE'!$A$1:$AG$1961,31,0)</f>
        <v>CHIMBORAZO</v>
      </c>
      <c r="R50" s="20" t="str">
        <f>VLOOKUP(A50,'REPORTE'!$A$1:$AG$1961,32,0)</f>
        <v>RIOBAMBA</v>
      </c>
      <c r="S50" s="20" t="str">
        <f>VLOOKUP(A50,'REPORTE'!$A$1:$AG$1961,33,0)</f>
        <v>RIOBAMBA</v>
      </c>
      <c r="T50" s="20" t="str">
        <f>VLOOKUP(S50,PROVINCIAS!$F$1:$G$1171,2,0)</f>
        <v>URBANA</v>
      </c>
      <c r="U50" s="20" t="str">
        <f>VLOOKUP(A50,'REPORTE'!$A$1:$AG$1961,5,0)</f>
        <v>ECUATORIANO(A)</v>
      </c>
      <c r="V50" s="20" t="str">
        <f>VLOOKUP(A50,'REPORTE'!$A$1:$AG$1961,18,0)</f>
        <v>M</v>
      </c>
    </row>
    <row r="51" spans="1:22" x14ac:dyDescent="0.45">
      <c r="A51" s="20">
        <v>1000052</v>
      </c>
      <c r="B51" s="20" t="s">
        <v>9431</v>
      </c>
      <c r="C51" s="20" t="s">
        <v>13625</v>
      </c>
      <c r="D51" s="20">
        <v>602266272</v>
      </c>
      <c r="E51" s="20">
        <v>231000205</v>
      </c>
      <c r="F51" s="20" t="s">
        <v>11139</v>
      </c>
      <c r="G51" s="20"/>
      <c r="H51" s="20">
        <v>197.98</v>
      </c>
      <c r="I51" s="20" t="s">
        <v>11150</v>
      </c>
      <c r="J51" s="20" t="s">
        <v>11150</v>
      </c>
      <c r="K51" s="20" t="s">
        <v>11150</v>
      </c>
      <c r="L51" s="20" t="s">
        <v>11150</v>
      </c>
      <c r="M51" s="20" t="s">
        <v>11150</v>
      </c>
      <c r="N51" s="20" t="s">
        <v>11150</v>
      </c>
      <c r="O51" s="20">
        <v>197.98</v>
      </c>
      <c r="P51" s="20" t="str">
        <f>VLOOKUP(A51,'REPORTE'!$A$1:$AG$1961,30,0)</f>
        <v>Secundaria</v>
      </c>
      <c r="Q51" s="20" t="str">
        <f>VLOOKUP(A51,'REPORTE'!$A$1:$AG$1961,31,0)</f>
        <v>CHIMBORAZO</v>
      </c>
      <c r="R51" s="20" t="str">
        <f>VLOOKUP(A51,'REPORTE'!$A$1:$AG$1961,32,0)</f>
        <v>RIOBAMBA</v>
      </c>
      <c r="S51" s="20" t="str">
        <f>VLOOKUP(A51,'REPORTE'!$A$1:$AG$1961,33,0)</f>
        <v>RIOBAMBA</v>
      </c>
      <c r="T51" s="20" t="str">
        <f>VLOOKUP(S51,PROVINCIAS!$F$1:$G$1171,2,0)</f>
        <v>URBANA</v>
      </c>
      <c r="U51" s="20" t="str">
        <f>VLOOKUP(A51,'REPORTE'!$A$1:$AG$1961,5,0)</f>
        <v>ECUATORIANO(A)</v>
      </c>
      <c r="V51" s="20" t="str">
        <f>VLOOKUP(A51,'REPORTE'!$A$1:$AG$1961,18,0)</f>
        <v>M</v>
      </c>
    </row>
    <row r="52" spans="1:22" x14ac:dyDescent="0.45">
      <c r="A52" s="20">
        <v>1000053</v>
      </c>
      <c r="B52" s="20" t="s">
        <v>9431</v>
      </c>
      <c r="C52" s="20" t="s">
        <v>13626</v>
      </c>
      <c r="D52" s="20">
        <v>602195778</v>
      </c>
      <c r="E52" s="20">
        <v>231000068</v>
      </c>
      <c r="F52" s="20" t="s">
        <v>11139</v>
      </c>
      <c r="G52" s="20"/>
      <c r="H52" s="20">
        <v>129.81</v>
      </c>
      <c r="I52" s="20" t="s">
        <v>11150</v>
      </c>
      <c r="J52" s="20" t="s">
        <v>11150</v>
      </c>
      <c r="K52" s="20" t="s">
        <v>11150</v>
      </c>
      <c r="L52" s="20" t="s">
        <v>11150</v>
      </c>
      <c r="M52" s="20" t="s">
        <v>11150</v>
      </c>
      <c r="N52" s="20" t="s">
        <v>11150</v>
      </c>
      <c r="O52" s="20">
        <v>129.81</v>
      </c>
      <c r="P52" s="20" t="str">
        <f>VLOOKUP(A52,'REPORTE'!$A$1:$AG$1961,30,0)</f>
        <v>Secundaria</v>
      </c>
      <c r="Q52" s="20" t="str">
        <f>VLOOKUP(A52,'REPORTE'!$A$1:$AG$1961,31,0)</f>
        <v>CHIMBORAZO</v>
      </c>
      <c r="R52" s="20" t="str">
        <f>VLOOKUP(A52,'REPORTE'!$A$1:$AG$1961,32,0)</f>
        <v>RIOBAMBA</v>
      </c>
      <c r="S52" s="20" t="str">
        <f>VLOOKUP(A52,'REPORTE'!$A$1:$AG$1961,33,0)</f>
        <v>LICAN</v>
      </c>
      <c r="T52" s="20" t="str">
        <f>VLOOKUP(S52,PROVINCIAS!$F$1:$G$1171,2,0)</f>
        <v>RURAL</v>
      </c>
      <c r="U52" s="20" t="str">
        <f>VLOOKUP(A52,'REPORTE'!$A$1:$AG$1961,5,0)</f>
        <v>ECUATORIANO(A)</v>
      </c>
      <c r="V52" s="20" t="str">
        <f>VLOOKUP(A52,'REPORTE'!$A$1:$AG$1961,18,0)</f>
        <v>M</v>
      </c>
    </row>
    <row r="53" spans="1:22" x14ac:dyDescent="0.45">
      <c r="A53" s="20">
        <v>1000054</v>
      </c>
      <c r="B53" s="20" t="s">
        <v>9431</v>
      </c>
      <c r="C53" s="20" t="s">
        <v>13627</v>
      </c>
      <c r="D53" s="20">
        <v>602248569</v>
      </c>
      <c r="E53" s="20">
        <v>231000069</v>
      </c>
      <c r="F53" s="20" t="s">
        <v>11139</v>
      </c>
      <c r="G53" s="20"/>
      <c r="H53" s="20">
        <v>98.57</v>
      </c>
      <c r="I53" s="20" t="s">
        <v>11150</v>
      </c>
      <c r="J53" s="20" t="s">
        <v>11150</v>
      </c>
      <c r="K53" s="20" t="s">
        <v>11150</v>
      </c>
      <c r="L53" s="20" t="s">
        <v>11150</v>
      </c>
      <c r="M53" s="20" t="s">
        <v>11150</v>
      </c>
      <c r="N53" s="20" t="s">
        <v>11150</v>
      </c>
      <c r="O53" s="20">
        <v>98.57</v>
      </c>
      <c r="P53" s="20" t="str">
        <f>VLOOKUP(A53,'REPORTE'!$A$1:$AG$1961,30,0)</f>
        <v>Secundaria</v>
      </c>
      <c r="Q53" s="20" t="str">
        <f>VLOOKUP(A53,'REPORTE'!$A$1:$AG$1961,31,0)</f>
        <v>CHIMBORAZO</v>
      </c>
      <c r="R53" s="20" t="str">
        <f>VLOOKUP(A53,'REPORTE'!$A$1:$AG$1961,32,0)</f>
        <v>RIOBAMBA</v>
      </c>
      <c r="S53" s="20" t="str">
        <f>VLOOKUP(A53,'REPORTE'!$A$1:$AG$1961,33,0)</f>
        <v>RIOBAMBA</v>
      </c>
      <c r="T53" s="20" t="str">
        <f>VLOOKUP(S53,PROVINCIAS!$F$1:$G$1171,2,0)</f>
        <v>URBANA</v>
      </c>
      <c r="U53" s="20" t="str">
        <f>VLOOKUP(A53,'REPORTE'!$A$1:$AG$1961,5,0)</f>
        <v>ECUATORIANO(A)</v>
      </c>
      <c r="V53" s="20" t="str">
        <f>VLOOKUP(A53,'REPORTE'!$A$1:$AG$1961,18,0)</f>
        <v>M</v>
      </c>
    </row>
    <row r="54" spans="1:22" x14ac:dyDescent="0.45">
      <c r="A54" s="20">
        <v>1000055</v>
      </c>
      <c r="B54" s="20" t="s">
        <v>9431</v>
      </c>
      <c r="C54" s="20" t="s">
        <v>9945</v>
      </c>
      <c r="D54" s="20">
        <v>601023534</v>
      </c>
      <c r="E54" s="20">
        <v>231000070</v>
      </c>
      <c r="F54" s="20" t="s">
        <v>11139</v>
      </c>
      <c r="G54" s="20"/>
      <c r="H54" s="20">
        <v>52.35</v>
      </c>
      <c r="I54" s="20" t="s">
        <v>11150</v>
      </c>
      <c r="J54" s="20" t="s">
        <v>11150</v>
      </c>
      <c r="K54" s="20" t="s">
        <v>11150</v>
      </c>
      <c r="L54" s="20" t="s">
        <v>11150</v>
      </c>
      <c r="M54" s="20" t="s">
        <v>11150</v>
      </c>
      <c r="N54" s="20" t="s">
        <v>11150</v>
      </c>
      <c r="O54" s="20">
        <v>52.35</v>
      </c>
      <c r="P54" s="20" t="str">
        <f>VLOOKUP(A54,'REPORTE'!$A$1:$AG$1961,30,0)</f>
        <v>Universitaria</v>
      </c>
      <c r="Q54" s="20" t="str">
        <f>VLOOKUP(A54,'REPORTE'!$A$1:$AG$1961,31,0)</f>
        <v>CHIMBORAZO</v>
      </c>
      <c r="R54" s="20" t="str">
        <f>VLOOKUP(A54,'REPORTE'!$A$1:$AG$1961,32,0)</f>
        <v>GUANO</v>
      </c>
      <c r="S54" s="20" t="str">
        <f>VLOOKUP(A54,'REPORTE'!$A$1:$AG$1961,33,0)</f>
        <v>LA MATRIZ</v>
      </c>
      <c r="T54" s="20" t="str">
        <f>VLOOKUP(S54,PROVINCIAS!$F$1:$G$1171,2,0)</f>
        <v>URBANA</v>
      </c>
      <c r="U54" s="20" t="str">
        <f>VLOOKUP(A54,'REPORTE'!$A$1:$AG$1961,5,0)</f>
        <v>ECUATORIANO(A)</v>
      </c>
      <c r="V54" s="20" t="str">
        <f>VLOOKUP(A54,'REPORTE'!$A$1:$AG$1961,18,0)</f>
        <v>M</v>
      </c>
    </row>
    <row r="55" spans="1:22" x14ac:dyDescent="0.45">
      <c r="A55" s="20">
        <v>1000056</v>
      </c>
      <c r="B55" s="20" t="s">
        <v>9431</v>
      </c>
      <c r="C55" s="20" t="s">
        <v>13628</v>
      </c>
      <c r="D55" s="20">
        <v>601977143</v>
      </c>
      <c r="E55" s="20">
        <v>231000242</v>
      </c>
      <c r="F55" s="20" t="s">
        <v>11139</v>
      </c>
      <c r="G55" s="20"/>
      <c r="H55" s="20">
        <v>72.819999999999993</v>
      </c>
      <c r="I55" s="20" t="s">
        <v>11150</v>
      </c>
      <c r="J55" s="20" t="s">
        <v>11150</v>
      </c>
      <c r="K55" s="20" t="s">
        <v>11150</v>
      </c>
      <c r="L55" s="20" t="s">
        <v>11150</v>
      </c>
      <c r="M55" s="20" t="s">
        <v>11150</v>
      </c>
      <c r="N55" s="20" t="s">
        <v>11150</v>
      </c>
      <c r="O55" s="20">
        <v>72.819999999999993</v>
      </c>
      <c r="P55" s="20" t="str">
        <f>VLOOKUP(A55,'REPORTE'!$A$1:$AG$1961,30,0)</f>
        <v>Primaria</v>
      </c>
      <c r="Q55" s="20" t="str">
        <f>VLOOKUP(A55,'REPORTE'!$A$1:$AG$1961,31,0)</f>
        <v>CHIMBORAZO</v>
      </c>
      <c r="R55" s="20" t="str">
        <f>VLOOKUP(A55,'REPORTE'!$A$1:$AG$1961,32,0)</f>
        <v>RIOBAMBA</v>
      </c>
      <c r="S55" s="20" t="str">
        <f>VLOOKUP(A55,'REPORTE'!$A$1:$AG$1961,33,0)</f>
        <v>RIOBAMBA</v>
      </c>
      <c r="T55" s="20" t="str">
        <f>VLOOKUP(S55,PROVINCIAS!$F$1:$G$1171,2,0)</f>
        <v>URBANA</v>
      </c>
      <c r="U55" s="20" t="str">
        <f>VLOOKUP(A55,'REPORTE'!$A$1:$AG$1961,5,0)</f>
        <v>ECUATORIANO(A)</v>
      </c>
      <c r="V55" s="20" t="str">
        <f>VLOOKUP(A55,'REPORTE'!$A$1:$AG$1961,18,0)</f>
        <v>M</v>
      </c>
    </row>
    <row r="56" spans="1:22" x14ac:dyDescent="0.45">
      <c r="A56" s="20">
        <v>1000057</v>
      </c>
      <c r="B56" s="20" t="s">
        <v>9431</v>
      </c>
      <c r="C56" s="20" t="s">
        <v>13629</v>
      </c>
      <c r="D56" s="20">
        <v>602353641</v>
      </c>
      <c r="E56" s="20">
        <v>231000096</v>
      </c>
      <c r="F56" s="20" t="s">
        <v>11139</v>
      </c>
      <c r="G56" s="20"/>
      <c r="H56" s="20">
        <v>71</v>
      </c>
      <c r="I56" s="20" t="s">
        <v>11150</v>
      </c>
      <c r="J56" s="20" t="s">
        <v>11150</v>
      </c>
      <c r="K56" s="20" t="s">
        <v>11150</v>
      </c>
      <c r="L56" s="20" t="s">
        <v>11150</v>
      </c>
      <c r="M56" s="20" t="s">
        <v>11150</v>
      </c>
      <c r="N56" s="20" t="s">
        <v>11150</v>
      </c>
      <c r="O56" s="20">
        <v>71</v>
      </c>
      <c r="P56" s="20" t="str">
        <f>VLOOKUP(A56,'REPORTE'!$A$1:$AG$1961,30,0)</f>
        <v>Secundaria</v>
      </c>
      <c r="Q56" s="20" t="str">
        <f>VLOOKUP(A56,'REPORTE'!$A$1:$AG$1961,31,0)</f>
        <v>CHIMBORAZO</v>
      </c>
      <c r="R56" s="20" t="str">
        <f>VLOOKUP(A56,'REPORTE'!$A$1:$AG$1961,32,0)</f>
        <v>RIOBAMBA</v>
      </c>
      <c r="S56" s="20" t="str">
        <f>VLOOKUP(A56,'REPORTE'!$A$1:$AG$1961,33,0)</f>
        <v>RIOBAMBA</v>
      </c>
      <c r="T56" s="20" t="str">
        <f>VLOOKUP(S56,PROVINCIAS!$F$1:$G$1171,2,0)</f>
        <v>URBANA</v>
      </c>
      <c r="U56" s="20" t="str">
        <f>VLOOKUP(A56,'REPORTE'!$A$1:$AG$1961,5,0)</f>
        <v>ECUATORIANO(A)</v>
      </c>
      <c r="V56" s="20" t="str">
        <f>VLOOKUP(A56,'REPORTE'!$A$1:$AG$1961,18,0)</f>
        <v>F</v>
      </c>
    </row>
    <row r="57" spans="1:22" x14ac:dyDescent="0.45">
      <c r="A57" s="20">
        <v>1000058</v>
      </c>
      <c r="B57" s="20" t="s">
        <v>9431</v>
      </c>
      <c r="C57" s="20" t="s">
        <v>9725</v>
      </c>
      <c r="D57" s="20">
        <v>400818217</v>
      </c>
      <c r="E57" s="20">
        <v>231000089</v>
      </c>
      <c r="F57" s="20" t="s">
        <v>11139</v>
      </c>
      <c r="G57" s="20"/>
      <c r="H57" s="20">
        <v>129.57</v>
      </c>
      <c r="I57" s="20" t="s">
        <v>11150</v>
      </c>
      <c r="J57" s="20" t="s">
        <v>11150</v>
      </c>
      <c r="K57" s="20" t="s">
        <v>11150</v>
      </c>
      <c r="L57" s="20" t="s">
        <v>11150</v>
      </c>
      <c r="M57" s="20" t="s">
        <v>11150</v>
      </c>
      <c r="N57" s="20" t="s">
        <v>11150</v>
      </c>
      <c r="O57" s="20">
        <v>129.57</v>
      </c>
      <c r="P57" s="20" t="str">
        <f>VLOOKUP(A57,'REPORTE'!$A$1:$AG$1961,30,0)</f>
        <v>Secundaria</v>
      </c>
      <c r="Q57" s="20" t="str">
        <f>VLOOKUP(A57,'REPORTE'!$A$1:$AG$1961,31,0)</f>
        <v>CARCHI</v>
      </c>
      <c r="R57" s="20" t="str">
        <f>VLOOKUP(A57,'REPORTE'!$A$1:$AG$1961,32,0)</f>
        <v>ESPEJO</v>
      </c>
      <c r="S57" s="20" t="str">
        <f>VLOOKUP(A57,'REPORTE'!$A$1:$AG$1961,33,0)</f>
        <v>EL ANGEL</v>
      </c>
      <c r="T57" s="20" t="str">
        <f>VLOOKUP(S57,PROVINCIAS!$F$1:$G$1171,2,0)</f>
        <v>URBANA</v>
      </c>
      <c r="U57" s="20" t="str">
        <f>VLOOKUP(A57,'REPORTE'!$A$1:$AG$1961,5,0)</f>
        <v>ECUATORIANO(A)</v>
      </c>
      <c r="V57" s="20" t="str">
        <f>VLOOKUP(A57,'REPORTE'!$A$1:$AG$1961,18,0)</f>
        <v>F</v>
      </c>
    </row>
    <row r="58" spans="1:22" x14ac:dyDescent="0.45">
      <c r="A58" s="20">
        <v>1000059</v>
      </c>
      <c r="B58" s="20" t="s">
        <v>9431</v>
      </c>
      <c r="C58" s="20" t="s">
        <v>13630</v>
      </c>
      <c r="D58" s="20">
        <v>603015520</v>
      </c>
      <c r="E58" s="20">
        <v>231000079</v>
      </c>
      <c r="F58" s="20" t="s">
        <v>11139</v>
      </c>
      <c r="G58" s="20"/>
      <c r="H58" s="20">
        <v>130.44999999999999</v>
      </c>
      <c r="I58" s="20" t="s">
        <v>11150</v>
      </c>
      <c r="J58" s="20" t="s">
        <v>11150</v>
      </c>
      <c r="K58" s="20" t="s">
        <v>11150</v>
      </c>
      <c r="L58" s="20" t="s">
        <v>11150</v>
      </c>
      <c r="M58" s="20" t="s">
        <v>11150</v>
      </c>
      <c r="N58" s="20" t="s">
        <v>11150</v>
      </c>
      <c r="O58" s="20">
        <v>130.44999999999999</v>
      </c>
      <c r="P58" s="20" t="str">
        <f>VLOOKUP(A58,'REPORTE'!$A$1:$AG$1961,30,0)</f>
        <v>Secundaria</v>
      </c>
      <c r="Q58" s="20" t="str">
        <f>VLOOKUP(A58,'REPORTE'!$A$1:$AG$1961,31,0)</f>
        <v>CHIMBORAZO</v>
      </c>
      <c r="R58" s="20" t="str">
        <f>VLOOKUP(A58,'REPORTE'!$A$1:$AG$1961,32,0)</f>
        <v>RIOBAMBA</v>
      </c>
      <c r="S58" s="20" t="str">
        <f>VLOOKUP(A58,'REPORTE'!$A$1:$AG$1961,33,0)</f>
        <v>RIOBAMBA</v>
      </c>
      <c r="T58" s="20" t="str">
        <f>VLOOKUP(S58,PROVINCIAS!$F$1:$G$1171,2,0)</f>
        <v>URBANA</v>
      </c>
      <c r="U58" s="20" t="str">
        <f>VLOOKUP(A58,'REPORTE'!$A$1:$AG$1961,5,0)</f>
        <v>ECUATORIANO(A)</v>
      </c>
      <c r="V58" s="20" t="str">
        <f>VLOOKUP(A58,'REPORTE'!$A$1:$AG$1961,18,0)</f>
        <v>F</v>
      </c>
    </row>
    <row r="59" spans="1:22" x14ac:dyDescent="0.45">
      <c r="A59" s="20">
        <v>1000060</v>
      </c>
      <c r="B59" s="20" t="s">
        <v>9431</v>
      </c>
      <c r="C59" s="20" t="s">
        <v>13631</v>
      </c>
      <c r="D59" s="20">
        <v>602071706</v>
      </c>
      <c r="E59" s="20">
        <v>231000212</v>
      </c>
      <c r="F59" s="20" t="s">
        <v>11139</v>
      </c>
      <c r="G59" s="20"/>
      <c r="H59" s="20">
        <v>105.6</v>
      </c>
      <c r="I59" s="20" t="s">
        <v>11150</v>
      </c>
      <c r="J59" s="20" t="s">
        <v>11150</v>
      </c>
      <c r="K59" s="20" t="s">
        <v>11150</v>
      </c>
      <c r="L59" s="20" t="s">
        <v>11150</v>
      </c>
      <c r="M59" s="20" t="s">
        <v>11150</v>
      </c>
      <c r="N59" s="20" t="s">
        <v>11150</v>
      </c>
      <c r="O59" s="20">
        <v>105.6</v>
      </c>
      <c r="P59" s="20" t="str">
        <f>VLOOKUP(A59,'REPORTE'!$A$1:$AG$1961,30,0)</f>
        <v>Secundaria</v>
      </c>
      <c r="Q59" s="20" t="str">
        <f>VLOOKUP(A59,'REPORTE'!$A$1:$AG$1961,31,0)</f>
        <v>CHIMBORAZO</v>
      </c>
      <c r="R59" s="20" t="str">
        <f>VLOOKUP(A59,'REPORTE'!$A$1:$AG$1961,32,0)</f>
        <v>RIOBAMBA</v>
      </c>
      <c r="S59" s="20" t="str">
        <f>VLOOKUP(A59,'REPORTE'!$A$1:$AG$1961,33,0)</f>
        <v>RIOBAMBA</v>
      </c>
      <c r="T59" s="20" t="str">
        <f>VLOOKUP(S59,PROVINCIAS!$F$1:$G$1171,2,0)</f>
        <v>URBANA</v>
      </c>
      <c r="U59" s="20" t="str">
        <f>VLOOKUP(A59,'REPORTE'!$A$1:$AG$1961,5,0)</f>
        <v>ECUATORIANO(A)</v>
      </c>
      <c r="V59" s="20" t="str">
        <f>VLOOKUP(A59,'REPORTE'!$A$1:$AG$1961,18,0)</f>
        <v>M</v>
      </c>
    </row>
    <row r="60" spans="1:22" x14ac:dyDescent="0.45">
      <c r="A60" s="20">
        <v>1000061</v>
      </c>
      <c r="B60" s="20" t="s">
        <v>9431</v>
      </c>
      <c r="C60" s="20" t="s">
        <v>13632</v>
      </c>
      <c r="D60" s="20">
        <v>601210412</v>
      </c>
      <c r="E60" s="20">
        <v>231000078</v>
      </c>
      <c r="F60" s="20" t="s">
        <v>11139</v>
      </c>
      <c r="G60" s="20"/>
      <c r="H60" s="20">
        <v>38.35</v>
      </c>
      <c r="I60" s="20" t="s">
        <v>11150</v>
      </c>
      <c r="J60" s="20" t="s">
        <v>11150</v>
      </c>
      <c r="K60" s="20" t="s">
        <v>11150</v>
      </c>
      <c r="L60" s="20" t="s">
        <v>11150</v>
      </c>
      <c r="M60" s="20" t="s">
        <v>11150</v>
      </c>
      <c r="N60" s="20" t="s">
        <v>11150</v>
      </c>
      <c r="O60" s="20">
        <v>38.35</v>
      </c>
      <c r="P60" s="20" t="str">
        <f>VLOOKUP(A60,'REPORTE'!$A$1:$AG$1961,30,0)</f>
        <v>Secundaria</v>
      </c>
      <c r="Q60" s="20" t="str">
        <f>VLOOKUP(A60,'REPORTE'!$A$1:$AG$1961,31,0)</f>
        <v>CHIMBORAZO</v>
      </c>
      <c r="R60" s="20" t="str">
        <f>VLOOKUP(A60,'REPORTE'!$A$1:$AG$1961,32,0)</f>
        <v>RIOBAMBA</v>
      </c>
      <c r="S60" s="20" t="str">
        <f>VLOOKUP(A60,'REPORTE'!$A$1:$AG$1961,33,0)</f>
        <v>LIZARZABURU</v>
      </c>
      <c r="T60" s="20" t="str">
        <f>VLOOKUP(S60,PROVINCIAS!$F$1:$G$1171,2,0)</f>
        <v>URBANA</v>
      </c>
      <c r="U60" s="20" t="str">
        <f>VLOOKUP(A60,'REPORTE'!$A$1:$AG$1961,5,0)</f>
        <v>ECUATORIANO(A)</v>
      </c>
      <c r="V60" s="20" t="str">
        <f>VLOOKUP(A60,'REPORTE'!$A$1:$AG$1961,18,0)</f>
        <v>F</v>
      </c>
    </row>
    <row r="61" spans="1:22" x14ac:dyDescent="0.45">
      <c r="A61" s="20">
        <v>1000062</v>
      </c>
      <c r="B61" s="20" t="s">
        <v>9431</v>
      </c>
      <c r="C61" s="20" t="s">
        <v>10375</v>
      </c>
      <c r="D61" s="20">
        <v>907507693</v>
      </c>
      <c r="E61" s="20">
        <v>231000099</v>
      </c>
      <c r="F61" s="20" t="s">
        <v>11139</v>
      </c>
      <c r="G61" s="20"/>
      <c r="H61" s="20">
        <v>205.51</v>
      </c>
      <c r="I61" s="20" t="s">
        <v>11150</v>
      </c>
      <c r="J61" s="20" t="s">
        <v>11150</v>
      </c>
      <c r="K61" s="20" t="s">
        <v>11150</v>
      </c>
      <c r="L61" s="20" t="s">
        <v>11150</v>
      </c>
      <c r="M61" s="20" t="s">
        <v>11150</v>
      </c>
      <c r="N61" s="20" t="s">
        <v>11150</v>
      </c>
      <c r="O61" s="20">
        <v>205.51</v>
      </c>
      <c r="P61" s="20" t="str">
        <f>VLOOKUP(A61,'REPORTE'!$A$1:$AG$1961,30,0)</f>
        <v>Secundaria</v>
      </c>
      <c r="Q61" s="20" t="str">
        <f>VLOOKUP(A61,'REPORTE'!$A$1:$AG$1961,31,0)</f>
        <v>GUAYAS</v>
      </c>
      <c r="R61" s="20" t="str">
        <f>VLOOKUP(A61,'REPORTE'!$A$1:$AG$1961,32,0)</f>
        <v>GUAYAQUIL</v>
      </c>
      <c r="S61" s="20" t="str">
        <f>VLOOKUP(A61,'REPORTE'!$A$1:$AG$1961,33,0)</f>
        <v>GUAYAQUIL</v>
      </c>
      <c r="T61" s="20" t="str">
        <f>VLOOKUP(S61,PROVINCIAS!$F$1:$G$1171,2,0)</f>
        <v>URBANA</v>
      </c>
      <c r="U61" s="20" t="str">
        <f>VLOOKUP(A61,'REPORTE'!$A$1:$AG$1961,5,0)</f>
        <v>ECUATORIANO(A)</v>
      </c>
      <c r="V61" s="20" t="str">
        <f>VLOOKUP(A61,'REPORTE'!$A$1:$AG$1961,18,0)</f>
        <v>M</v>
      </c>
    </row>
    <row r="62" spans="1:22" x14ac:dyDescent="0.45">
      <c r="A62" s="20">
        <v>1000063</v>
      </c>
      <c r="B62" s="20" t="s">
        <v>9431</v>
      </c>
      <c r="C62" s="20" t="s">
        <v>9667</v>
      </c>
      <c r="D62" s="20">
        <v>604274910</v>
      </c>
      <c r="E62" s="20">
        <v>231000086</v>
      </c>
      <c r="F62" s="20" t="s">
        <v>11139</v>
      </c>
      <c r="G62" s="20"/>
      <c r="H62" s="20">
        <v>39.01</v>
      </c>
      <c r="I62" s="20" t="s">
        <v>11150</v>
      </c>
      <c r="J62" s="20" t="s">
        <v>11150</v>
      </c>
      <c r="K62" s="20" t="s">
        <v>11150</v>
      </c>
      <c r="L62" s="20" t="s">
        <v>11150</v>
      </c>
      <c r="M62" s="20" t="s">
        <v>11150</v>
      </c>
      <c r="N62" s="20" t="s">
        <v>11150</v>
      </c>
      <c r="O62" s="20">
        <v>39.01</v>
      </c>
      <c r="P62" s="20" t="str">
        <f>VLOOKUP(A62,'REPORTE'!$A$1:$AG$1961,30,0)</f>
        <v>Primaria</v>
      </c>
      <c r="Q62" s="20" t="str">
        <f>VLOOKUP(A62,'REPORTE'!$A$1:$AG$1961,31,0)</f>
        <v>CHIMBORAZO</v>
      </c>
      <c r="R62" s="20" t="str">
        <f>VLOOKUP(A62,'REPORTE'!$A$1:$AG$1961,32,0)</f>
        <v>RIOBAMBA</v>
      </c>
      <c r="S62" s="20" t="str">
        <f>VLOOKUP(A62,'REPORTE'!$A$1:$AG$1961,33,0)</f>
        <v>LIZARZABURU</v>
      </c>
      <c r="T62" s="20" t="str">
        <f>VLOOKUP(S62,PROVINCIAS!$F$1:$G$1171,2,0)</f>
        <v>URBANA</v>
      </c>
      <c r="U62" s="20" t="str">
        <f>VLOOKUP(A62,'REPORTE'!$A$1:$AG$1961,5,0)</f>
        <v>ECUATORIANO(A) INDIGENA</v>
      </c>
      <c r="V62" s="20" t="str">
        <f>VLOOKUP(A62,'REPORTE'!$A$1:$AG$1961,18,0)</f>
        <v>F</v>
      </c>
    </row>
    <row r="63" spans="1:22" x14ac:dyDescent="0.45">
      <c r="A63" s="20">
        <v>1000064</v>
      </c>
      <c r="B63" s="20" t="s">
        <v>9431</v>
      </c>
      <c r="C63" s="20" t="s">
        <v>13633</v>
      </c>
      <c r="D63" s="20">
        <v>602485575</v>
      </c>
      <c r="E63" s="20">
        <v>231000088</v>
      </c>
      <c r="F63" s="20" t="s">
        <v>11139</v>
      </c>
      <c r="G63" s="20"/>
      <c r="H63" s="20">
        <v>72.28</v>
      </c>
      <c r="I63" s="20" t="s">
        <v>11150</v>
      </c>
      <c r="J63" s="20" t="s">
        <v>11150</v>
      </c>
      <c r="K63" s="20" t="s">
        <v>11150</v>
      </c>
      <c r="L63" s="20" t="s">
        <v>11150</v>
      </c>
      <c r="M63" s="20" t="s">
        <v>11150</v>
      </c>
      <c r="N63" s="20" t="s">
        <v>11150</v>
      </c>
      <c r="O63" s="20">
        <v>72.28</v>
      </c>
      <c r="P63" s="20" t="str">
        <f>VLOOKUP(A63,'REPORTE'!$A$1:$AG$1961,30,0)</f>
        <v>Secundaria</v>
      </c>
      <c r="Q63" s="20" t="str">
        <f>VLOOKUP(A63,'REPORTE'!$A$1:$AG$1961,31,0)</f>
        <v>CHIMBORAZO</v>
      </c>
      <c r="R63" s="20" t="str">
        <f>VLOOKUP(A63,'REPORTE'!$A$1:$AG$1961,32,0)</f>
        <v>RIOBAMBA</v>
      </c>
      <c r="S63" s="20" t="str">
        <f>VLOOKUP(A63,'REPORTE'!$A$1:$AG$1961,33,0)</f>
        <v>RIOBAMBA</v>
      </c>
      <c r="T63" s="20" t="str">
        <f>VLOOKUP(S63,PROVINCIAS!$F$1:$G$1171,2,0)</f>
        <v>URBANA</v>
      </c>
      <c r="U63" s="20" t="str">
        <f>VLOOKUP(A63,'REPORTE'!$A$1:$AG$1961,5,0)</f>
        <v>ECUATORIANO(A)</v>
      </c>
      <c r="V63" s="20" t="str">
        <f>VLOOKUP(A63,'REPORTE'!$A$1:$AG$1961,18,0)</f>
        <v>F</v>
      </c>
    </row>
    <row r="64" spans="1:22" x14ac:dyDescent="0.45">
      <c r="A64" s="20">
        <v>1000065</v>
      </c>
      <c r="B64" s="20" t="s">
        <v>9431</v>
      </c>
      <c r="C64" s="20" t="s">
        <v>13634</v>
      </c>
      <c r="D64" s="20">
        <v>602772386</v>
      </c>
      <c r="E64" s="20">
        <v>231000222</v>
      </c>
      <c r="F64" s="20" t="s">
        <v>11139</v>
      </c>
      <c r="G64" s="20"/>
      <c r="H64" s="20">
        <v>41.08</v>
      </c>
      <c r="I64" s="20" t="s">
        <v>11150</v>
      </c>
      <c r="J64" s="20" t="s">
        <v>11150</v>
      </c>
      <c r="K64" s="20" t="s">
        <v>11150</v>
      </c>
      <c r="L64" s="20" t="s">
        <v>11150</v>
      </c>
      <c r="M64" s="20" t="s">
        <v>11150</v>
      </c>
      <c r="N64" s="20" t="s">
        <v>11150</v>
      </c>
      <c r="O64" s="20">
        <v>41.08</v>
      </c>
      <c r="P64" s="20" t="str">
        <f>VLOOKUP(A64,'REPORTE'!$A$1:$AG$1961,30,0)</f>
        <v>Secundaria</v>
      </c>
      <c r="Q64" s="20" t="str">
        <f>VLOOKUP(A64,'REPORTE'!$A$1:$AG$1961,31,0)</f>
        <v>CHIMBORAZO</v>
      </c>
      <c r="R64" s="20" t="str">
        <f>VLOOKUP(A64,'REPORTE'!$A$1:$AG$1961,32,0)</f>
        <v>RIOBAMBA</v>
      </c>
      <c r="S64" s="20" t="str">
        <f>VLOOKUP(A64,'REPORTE'!$A$1:$AG$1961,33,0)</f>
        <v>RIOBAMBA</v>
      </c>
      <c r="T64" s="20" t="str">
        <f>VLOOKUP(S64,PROVINCIAS!$F$1:$G$1171,2,0)</f>
        <v>URBANA</v>
      </c>
      <c r="U64" s="20" t="str">
        <f>VLOOKUP(A64,'REPORTE'!$A$1:$AG$1961,5,0)</f>
        <v>ECUATORIANO(A)</v>
      </c>
      <c r="V64" s="20" t="str">
        <f>VLOOKUP(A64,'REPORTE'!$A$1:$AG$1961,18,0)</f>
        <v>F</v>
      </c>
    </row>
    <row r="65" spans="1:22" x14ac:dyDescent="0.45">
      <c r="A65" s="20">
        <v>1000066</v>
      </c>
      <c r="B65" s="20" t="s">
        <v>9431</v>
      </c>
      <c r="C65" s="20" t="s">
        <v>10300</v>
      </c>
      <c r="D65" s="20">
        <v>1201797741</v>
      </c>
      <c r="E65" s="20">
        <v>231000104</v>
      </c>
      <c r="F65" s="20" t="s">
        <v>11139</v>
      </c>
      <c r="G65" s="20"/>
      <c r="H65" s="20">
        <v>79.010000000000005</v>
      </c>
      <c r="I65" s="20" t="s">
        <v>11150</v>
      </c>
      <c r="J65" s="20" t="s">
        <v>11150</v>
      </c>
      <c r="K65" s="20" t="s">
        <v>11150</v>
      </c>
      <c r="L65" s="20" t="s">
        <v>11150</v>
      </c>
      <c r="M65" s="20" t="s">
        <v>11150</v>
      </c>
      <c r="N65" s="20" t="s">
        <v>11150</v>
      </c>
      <c r="O65" s="20">
        <v>79.010000000000005</v>
      </c>
      <c r="P65" s="20" t="str">
        <f>VLOOKUP(A65,'REPORTE'!$A$1:$AG$1961,30,0)</f>
        <v>Secundaria</v>
      </c>
      <c r="Q65" s="20" t="str">
        <f>VLOOKUP(A65,'REPORTE'!$A$1:$AG$1961,31,0)</f>
        <v>LOS RIOS</v>
      </c>
      <c r="R65" s="20" t="str">
        <f>VLOOKUP(A65,'REPORTE'!$A$1:$AG$1961,32,0)</f>
        <v>BABAHOYO</v>
      </c>
      <c r="S65" s="20" t="str">
        <f>VLOOKUP(A65,'REPORTE'!$A$1:$AG$1961,33,0)</f>
        <v>BABAHOYO</v>
      </c>
      <c r="T65" s="20" t="str">
        <f>VLOOKUP(S65,PROVINCIAS!$F$1:$G$1171,2,0)</f>
        <v>URBANA</v>
      </c>
      <c r="U65" s="20" t="str">
        <f>VLOOKUP(A65,'REPORTE'!$A$1:$AG$1961,5,0)</f>
        <v>ECUATORIANO(A)</v>
      </c>
      <c r="V65" s="20" t="str">
        <f>VLOOKUP(A65,'REPORTE'!$A$1:$AG$1961,18,0)</f>
        <v>M</v>
      </c>
    </row>
    <row r="66" spans="1:22" x14ac:dyDescent="0.45">
      <c r="A66" s="20">
        <v>1000067</v>
      </c>
      <c r="B66" s="20" t="s">
        <v>9431</v>
      </c>
      <c r="C66" s="20" t="s">
        <v>13635</v>
      </c>
      <c r="D66" s="20">
        <v>603346230</v>
      </c>
      <c r="E66" s="20">
        <v>231000085</v>
      </c>
      <c r="F66" s="20" t="s">
        <v>11139</v>
      </c>
      <c r="G66" s="20"/>
      <c r="H66" s="20">
        <v>36.409999999999997</v>
      </c>
      <c r="I66" s="20" t="s">
        <v>11150</v>
      </c>
      <c r="J66" s="20" t="s">
        <v>11150</v>
      </c>
      <c r="K66" s="20" t="s">
        <v>11150</v>
      </c>
      <c r="L66" s="20" t="s">
        <v>11150</v>
      </c>
      <c r="M66" s="20" t="s">
        <v>11150</v>
      </c>
      <c r="N66" s="20" t="s">
        <v>11150</v>
      </c>
      <c r="O66" s="20">
        <v>36.409999999999997</v>
      </c>
      <c r="P66" s="20" t="str">
        <f>VLOOKUP(A66,'REPORTE'!$A$1:$AG$1961,30,0)</f>
        <v>Secundaria</v>
      </c>
      <c r="Q66" s="20" t="str">
        <f>VLOOKUP(A66,'REPORTE'!$A$1:$AG$1961,31,0)</f>
        <v>CHIMBORAZO</v>
      </c>
      <c r="R66" s="20" t="str">
        <f>VLOOKUP(A66,'REPORTE'!$A$1:$AG$1961,32,0)</f>
        <v>RIOBAMBA</v>
      </c>
      <c r="S66" s="20" t="str">
        <f>VLOOKUP(A66,'REPORTE'!$A$1:$AG$1961,33,0)</f>
        <v>RIOBAMBA</v>
      </c>
      <c r="T66" s="20" t="str">
        <f>VLOOKUP(S66,PROVINCIAS!$F$1:$G$1171,2,0)</f>
        <v>URBANA</v>
      </c>
      <c r="U66" s="20" t="str">
        <f>VLOOKUP(A66,'REPORTE'!$A$1:$AG$1961,5,0)</f>
        <v>ECUATORIANO(A)</v>
      </c>
      <c r="V66" s="20" t="str">
        <f>VLOOKUP(A66,'REPORTE'!$A$1:$AG$1961,18,0)</f>
        <v>M</v>
      </c>
    </row>
    <row r="67" spans="1:22" x14ac:dyDescent="0.45">
      <c r="A67" s="20">
        <v>1000068</v>
      </c>
      <c r="B67" s="20" t="s">
        <v>9431</v>
      </c>
      <c r="C67" s="20" t="s">
        <v>13636</v>
      </c>
      <c r="D67" s="20">
        <v>601581952</v>
      </c>
      <c r="E67" s="20">
        <v>231000583</v>
      </c>
      <c r="F67" s="20" t="s">
        <v>11139</v>
      </c>
      <c r="G67" s="20"/>
      <c r="H67" s="20">
        <v>15</v>
      </c>
      <c r="I67" s="20" t="s">
        <v>11150</v>
      </c>
      <c r="J67" s="20" t="s">
        <v>11150</v>
      </c>
      <c r="K67" s="20" t="s">
        <v>11150</v>
      </c>
      <c r="L67" s="20" t="s">
        <v>11150</v>
      </c>
      <c r="M67" s="20" t="s">
        <v>11150</v>
      </c>
      <c r="N67" s="20" t="s">
        <v>11150</v>
      </c>
      <c r="O67" s="20">
        <v>15</v>
      </c>
      <c r="P67" s="20" t="str">
        <f>VLOOKUP(A67,'REPORTE'!$A$1:$AG$1961,30,0)</f>
        <v>Secundaria</v>
      </c>
      <c r="Q67" s="20" t="str">
        <f>VLOOKUP(A67,'REPORTE'!$A$1:$AG$1961,31,0)</f>
        <v>CHIMBORAZO</v>
      </c>
      <c r="R67" s="20" t="str">
        <f>VLOOKUP(A67,'REPORTE'!$A$1:$AG$1961,32,0)</f>
        <v>ALAUSI</v>
      </c>
      <c r="S67" s="20" t="str">
        <f>VLOOKUP(A67,'REPORTE'!$A$1:$AG$1961,33,0)</f>
        <v>TIXAN</v>
      </c>
      <c r="T67" s="20" t="str">
        <f>VLOOKUP(S67,PROVINCIAS!$F$1:$G$1171,2,0)</f>
        <v>RURAL</v>
      </c>
      <c r="U67" s="20" t="str">
        <f>VLOOKUP(A67,'REPORTE'!$A$1:$AG$1961,5,0)</f>
        <v>ECUATORIANO(A)</v>
      </c>
      <c r="V67" s="20" t="str">
        <f>VLOOKUP(A67,'REPORTE'!$A$1:$AG$1961,18,0)</f>
        <v>F</v>
      </c>
    </row>
    <row r="68" spans="1:22" x14ac:dyDescent="0.45">
      <c r="A68" s="20">
        <v>1000069</v>
      </c>
      <c r="B68" s="20" t="s">
        <v>9431</v>
      </c>
      <c r="C68" s="20" t="s">
        <v>10025</v>
      </c>
      <c r="D68" s="20">
        <v>905754610</v>
      </c>
      <c r="E68" s="20">
        <v>231000092</v>
      </c>
      <c r="F68" s="20" t="s">
        <v>11139</v>
      </c>
      <c r="G68" s="20"/>
      <c r="H68" s="20">
        <v>44.04</v>
      </c>
      <c r="I68" s="20" t="s">
        <v>11150</v>
      </c>
      <c r="J68" s="20" t="s">
        <v>11150</v>
      </c>
      <c r="K68" s="20" t="s">
        <v>11150</v>
      </c>
      <c r="L68" s="20" t="s">
        <v>11150</v>
      </c>
      <c r="M68" s="20" t="s">
        <v>11150</v>
      </c>
      <c r="N68" s="20" t="s">
        <v>11150</v>
      </c>
      <c r="O68" s="20">
        <v>44.04</v>
      </c>
      <c r="P68" s="20" t="str">
        <f>VLOOKUP(A68,'REPORTE'!$A$1:$AG$1961,30,0)</f>
        <v>Primaria</v>
      </c>
      <c r="Q68" s="20" t="str">
        <f>VLOOKUP(A68,'REPORTE'!$A$1:$AG$1961,31,0)</f>
        <v>CHIMBORAZO</v>
      </c>
      <c r="R68" s="20" t="str">
        <f>VLOOKUP(A68,'REPORTE'!$A$1:$AG$1961,32,0)</f>
        <v>GUANO</v>
      </c>
      <c r="S68" s="20" t="str">
        <f>VLOOKUP(A68,'REPORTE'!$A$1:$AG$1961,33,0)</f>
        <v>LA MATRIZ</v>
      </c>
      <c r="T68" s="20" t="str">
        <f>VLOOKUP(S68,PROVINCIAS!$F$1:$G$1171,2,0)</f>
        <v>URBANA</v>
      </c>
      <c r="U68" s="20" t="str">
        <f>VLOOKUP(A68,'REPORTE'!$A$1:$AG$1961,5,0)</f>
        <v>ECUATORIANO(A) INDIGENA</v>
      </c>
      <c r="V68" s="20" t="str">
        <f>VLOOKUP(A68,'REPORTE'!$A$1:$AG$1961,18,0)</f>
        <v>M</v>
      </c>
    </row>
    <row r="69" spans="1:22" x14ac:dyDescent="0.45">
      <c r="A69" s="20">
        <v>1000070</v>
      </c>
      <c r="B69" s="20" t="s">
        <v>9431</v>
      </c>
      <c r="C69" s="20" t="s">
        <v>13637</v>
      </c>
      <c r="D69" s="20">
        <v>601397862</v>
      </c>
      <c r="E69" s="20">
        <v>231000093</v>
      </c>
      <c r="F69" s="20" t="s">
        <v>11139</v>
      </c>
      <c r="G69" s="20"/>
      <c r="H69" s="20">
        <v>27.34</v>
      </c>
      <c r="I69" s="20" t="s">
        <v>11150</v>
      </c>
      <c r="J69" s="20" t="s">
        <v>11150</v>
      </c>
      <c r="K69" s="20" t="s">
        <v>11150</v>
      </c>
      <c r="L69" s="20" t="s">
        <v>11150</v>
      </c>
      <c r="M69" s="20" t="s">
        <v>11150</v>
      </c>
      <c r="N69" s="20" t="s">
        <v>11150</v>
      </c>
      <c r="O69" s="20">
        <v>27.34</v>
      </c>
      <c r="P69" s="20" t="str">
        <f>VLOOKUP(A69,'REPORTE'!$A$1:$AG$1961,30,0)</f>
        <v>Secundaria</v>
      </c>
      <c r="Q69" s="20" t="str">
        <f>VLOOKUP(A69,'REPORTE'!$A$1:$AG$1961,31,0)</f>
        <v>CHIMBORAZO</v>
      </c>
      <c r="R69" s="20" t="str">
        <f>VLOOKUP(A69,'REPORTE'!$A$1:$AG$1961,32,0)</f>
        <v>RIOBAMBA</v>
      </c>
      <c r="S69" s="20" t="str">
        <f>VLOOKUP(A69,'REPORTE'!$A$1:$AG$1961,33,0)</f>
        <v>VELASCO</v>
      </c>
      <c r="T69" s="20" t="str">
        <f>VLOOKUP(S69,PROVINCIAS!$F$1:$G$1171,2,0)</f>
        <v>URBANA</v>
      </c>
      <c r="U69" s="20" t="str">
        <f>VLOOKUP(A69,'REPORTE'!$A$1:$AG$1961,5,0)</f>
        <v>ECUATORIANO(A) INDIGENA</v>
      </c>
      <c r="V69" s="20" t="str">
        <f>VLOOKUP(A69,'REPORTE'!$A$1:$AG$1961,18,0)</f>
        <v>M</v>
      </c>
    </row>
    <row r="70" spans="1:22" x14ac:dyDescent="0.45">
      <c r="A70" s="20">
        <v>1000071</v>
      </c>
      <c r="B70" s="20" t="s">
        <v>9431</v>
      </c>
      <c r="C70" s="20" t="s">
        <v>10185</v>
      </c>
      <c r="D70" s="20">
        <v>602493041</v>
      </c>
      <c r="E70" s="20">
        <v>231000075</v>
      </c>
      <c r="F70" s="20" t="s">
        <v>11139</v>
      </c>
      <c r="G70" s="20"/>
      <c r="H70" s="20">
        <v>198.72</v>
      </c>
      <c r="I70" s="20" t="s">
        <v>11150</v>
      </c>
      <c r="J70" s="20" t="s">
        <v>11150</v>
      </c>
      <c r="K70" s="20" t="s">
        <v>11150</v>
      </c>
      <c r="L70" s="20" t="s">
        <v>11150</v>
      </c>
      <c r="M70" s="20" t="s">
        <v>11150</v>
      </c>
      <c r="N70" s="20" t="s">
        <v>11150</v>
      </c>
      <c r="O70" s="20">
        <v>198.72</v>
      </c>
      <c r="P70" s="20" t="str">
        <f>VLOOKUP(A70,'REPORTE'!$A$1:$AG$1961,30,0)</f>
        <v>Secundaria</v>
      </c>
      <c r="Q70" s="20" t="str">
        <f>VLOOKUP(A70,'REPORTE'!$A$1:$AG$1961,31,0)</f>
        <v>CHIMBORAZO</v>
      </c>
      <c r="R70" s="20" t="str">
        <f>VLOOKUP(A70,'REPORTE'!$A$1:$AG$1961,32,0)</f>
        <v>RIOBAMBA</v>
      </c>
      <c r="S70" s="20" t="str">
        <f>VLOOKUP(A70,'REPORTE'!$A$1:$AG$1961,33,0)</f>
        <v>RIOBAMBA</v>
      </c>
      <c r="T70" s="20" t="str">
        <f>VLOOKUP(S70,PROVINCIAS!$F$1:$G$1171,2,0)</f>
        <v>URBANA</v>
      </c>
      <c r="U70" s="20" t="str">
        <f>VLOOKUP(A70,'REPORTE'!$A$1:$AG$1961,5,0)</f>
        <v>ECUATORIANO(A)</v>
      </c>
      <c r="V70" s="20" t="str">
        <f>VLOOKUP(A70,'REPORTE'!$A$1:$AG$1961,18,0)</f>
        <v>F</v>
      </c>
    </row>
    <row r="71" spans="1:22" x14ac:dyDescent="0.45">
      <c r="A71" s="20">
        <v>1000072</v>
      </c>
      <c r="B71" s="20" t="s">
        <v>9431</v>
      </c>
      <c r="C71" s="20" t="s">
        <v>13638</v>
      </c>
      <c r="D71" s="20">
        <v>1600325490</v>
      </c>
      <c r="E71" s="20">
        <v>231000203</v>
      </c>
      <c r="F71" s="20" t="s">
        <v>11139</v>
      </c>
      <c r="G71" s="20"/>
      <c r="H71" s="20">
        <v>40.67</v>
      </c>
      <c r="I71" s="20" t="s">
        <v>11150</v>
      </c>
      <c r="J71" s="20" t="s">
        <v>11150</v>
      </c>
      <c r="K71" s="20" t="s">
        <v>11150</v>
      </c>
      <c r="L71" s="20" t="s">
        <v>11150</v>
      </c>
      <c r="M71" s="20" t="s">
        <v>11150</v>
      </c>
      <c r="N71" s="20" t="s">
        <v>11150</v>
      </c>
      <c r="O71" s="20">
        <v>40.67</v>
      </c>
      <c r="P71" s="20" t="str">
        <f>VLOOKUP(A71,'REPORTE'!$A$1:$AG$1961,30,0)</f>
        <v>Secundaria</v>
      </c>
      <c r="Q71" s="20" t="str">
        <f>VLOOKUP(A71,'REPORTE'!$A$1:$AG$1961,31,0)</f>
        <v>PASTAZA</v>
      </c>
      <c r="R71" s="20" t="str">
        <f>VLOOKUP(A71,'REPORTE'!$A$1:$AG$1961,32,0)</f>
        <v>PASTAZA</v>
      </c>
      <c r="S71" s="20" t="str">
        <f>VLOOKUP(A71,'REPORTE'!$A$1:$AG$1961,33,0)</f>
        <v>PUYO</v>
      </c>
      <c r="T71" s="20" t="str">
        <f>VLOOKUP(S71,PROVINCIAS!$F$1:$G$1171,2,0)</f>
        <v>URBANA</v>
      </c>
      <c r="U71" s="20" t="str">
        <f>VLOOKUP(A71,'REPORTE'!$A$1:$AG$1961,5,0)</f>
        <v>ECUATORIANO(A)</v>
      </c>
      <c r="V71" s="20" t="str">
        <f>VLOOKUP(A71,'REPORTE'!$A$1:$AG$1961,18,0)</f>
        <v>M</v>
      </c>
    </row>
    <row r="72" spans="1:22" x14ac:dyDescent="0.45">
      <c r="A72" s="20">
        <v>1000073</v>
      </c>
      <c r="B72" s="20" t="s">
        <v>9431</v>
      </c>
      <c r="C72" s="20" t="s">
        <v>10225</v>
      </c>
      <c r="D72" s="20">
        <v>1708990096</v>
      </c>
      <c r="E72" s="20">
        <v>231000105</v>
      </c>
      <c r="F72" s="20" t="s">
        <v>11139</v>
      </c>
      <c r="G72" s="20"/>
      <c r="H72" s="20">
        <v>54.72</v>
      </c>
      <c r="I72" s="20" t="s">
        <v>11150</v>
      </c>
      <c r="J72" s="20" t="s">
        <v>11150</v>
      </c>
      <c r="K72" s="20" t="s">
        <v>11150</v>
      </c>
      <c r="L72" s="20" t="s">
        <v>11150</v>
      </c>
      <c r="M72" s="20" t="s">
        <v>11150</v>
      </c>
      <c r="N72" s="20" t="s">
        <v>11150</v>
      </c>
      <c r="O72" s="20">
        <v>54.72</v>
      </c>
      <c r="P72" s="20" t="str">
        <f>VLOOKUP(A72,'REPORTE'!$A$1:$AG$1961,30,0)</f>
        <v>Secundaria</v>
      </c>
      <c r="Q72" s="20" t="str">
        <f>VLOOKUP(A72,'REPORTE'!$A$1:$AG$1961,31,0)</f>
        <v>PICHINCHA</v>
      </c>
      <c r="R72" s="20" t="str">
        <f>VLOOKUP(A72,'REPORTE'!$A$1:$AG$1961,32,0)</f>
        <v>QUITO</v>
      </c>
      <c r="S72" s="20" t="str">
        <f>VLOOKUP(A72,'REPORTE'!$A$1:$AG$1961,33,0)</f>
        <v>COTOCOLLAO</v>
      </c>
      <c r="T72" s="20" t="str">
        <f>VLOOKUP(S72,PROVINCIAS!$F$1:$G$1171,2,0)</f>
        <v>URBANA</v>
      </c>
      <c r="U72" s="20" t="str">
        <f>VLOOKUP(A72,'REPORTE'!$A$1:$AG$1961,5,0)</f>
        <v>ECUATORIANO(A)</v>
      </c>
      <c r="V72" s="20" t="str">
        <f>VLOOKUP(A72,'REPORTE'!$A$1:$AG$1961,18,0)</f>
        <v>F</v>
      </c>
    </row>
    <row r="73" spans="1:22" x14ac:dyDescent="0.45">
      <c r="A73" s="20">
        <v>1000074</v>
      </c>
      <c r="B73" s="20" t="s">
        <v>9431</v>
      </c>
      <c r="C73" s="20" t="s">
        <v>13639</v>
      </c>
      <c r="D73" s="20">
        <v>601883788</v>
      </c>
      <c r="E73" s="20">
        <v>231000211</v>
      </c>
      <c r="F73" s="20" t="s">
        <v>11139</v>
      </c>
      <c r="G73" s="20"/>
      <c r="H73" s="20">
        <v>76.19</v>
      </c>
      <c r="I73" s="20" t="s">
        <v>11150</v>
      </c>
      <c r="J73" s="20" t="s">
        <v>11150</v>
      </c>
      <c r="K73" s="20" t="s">
        <v>11150</v>
      </c>
      <c r="L73" s="20" t="s">
        <v>11150</v>
      </c>
      <c r="M73" s="20" t="s">
        <v>11150</v>
      </c>
      <c r="N73" s="20" t="s">
        <v>11150</v>
      </c>
      <c r="O73" s="20">
        <v>76.19</v>
      </c>
      <c r="P73" s="20" t="str">
        <f>VLOOKUP(A73,'REPORTE'!$A$1:$AG$1961,30,0)</f>
        <v>Primaria</v>
      </c>
      <c r="Q73" s="20" t="str">
        <f>VLOOKUP(A73,'REPORTE'!$A$1:$AG$1961,31,0)</f>
        <v>CHIMBORAZO</v>
      </c>
      <c r="R73" s="20" t="str">
        <f>VLOOKUP(A73,'REPORTE'!$A$1:$AG$1961,32,0)</f>
        <v>RIOBAMBA</v>
      </c>
      <c r="S73" s="20" t="str">
        <f>VLOOKUP(A73,'REPORTE'!$A$1:$AG$1961,33,0)</f>
        <v>RIOBAMBA</v>
      </c>
      <c r="T73" s="20" t="str">
        <f>VLOOKUP(S73,PROVINCIAS!$F$1:$G$1171,2,0)</f>
        <v>URBANA</v>
      </c>
      <c r="U73" s="20" t="str">
        <f>VLOOKUP(A73,'REPORTE'!$A$1:$AG$1961,5,0)</f>
        <v>ECUATORIANO(A)</v>
      </c>
      <c r="V73" s="20" t="str">
        <f>VLOOKUP(A73,'REPORTE'!$A$1:$AG$1961,18,0)</f>
        <v>M</v>
      </c>
    </row>
    <row r="74" spans="1:22" x14ac:dyDescent="0.45">
      <c r="A74" s="20">
        <v>1000075</v>
      </c>
      <c r="B74" s="20" t="s">
        <v>9431</v>
      </c>
      <c r="C74" s="20" t="s">
        <v>13640</v>
      </c>
      <c r="D74" s="20">
        <v>603568973</v>
      </c>
      <c r="E74" s="20">
        <v>231000106</v>
      </c>
      <c r="F74" s="20" t="s">
        <v>11139</v>
      </c>
      <c r="G74" s="20"/>
      <c r="H74" s="20">
        <v>89.21</v>
      </c>
      <c r="I74" s="20" t="s">
        <v>11150</v>
      </c>
      <c r="J74" s="20" t="s">
        <v>11150</v>
      </c>
      <c r="K74" s="20" t="s">
        <v>11150</v>
      </c>
      <c r="L74" s="20" t="s">
        <v>11150</v>
      </c>
      <c r="M74" s="20" t="s">
        <v>11150</v>
      </c>
      <c r="N74" s="20" t="s">
        <v>11150</v>
      </c>
      <c r="O74" s="20">
        <v>89.21</v>
      </c>
      <c r="P74" s="20" t="str">
        <f>VLOOKUP(A74,'REPORTE'!$A$1:$AG$1961,30,0)</f>
        <v>Secundaria</v>
      </c>
      <c r="Q74" s="20" t="str">
        <f>VLOOKUP(A74,'REPORTE'!$A$1:$AG$1961,31,0)</f>
        <v>CHIMBORAZO</v>
      </c>
      <c r="R74" s="20" t="str">
        <f>VLOOKUP(A74,'REPORTE'!$A$1:$AG$1961,32,0)</f>
        <v>RIOBAMBA</v>
      </c>
      <c r="S74" s="20" t="str">
        <f>VLOOKUP(A74,'REPORTE'!$A$1:$AG$1961,33,0)</f>
        <v>RIOBAMBA</v>
      </c>
      <c r="T74" s="20" t="str">
        <f>VLOOKUP(S74,PROVINCIAS!$F$1:$G$1171,2,0)</f>
        <v>URBANA</v>
      </c>
      <c r="U74" s="20" t="str">
        <f>VLOOKUP(A74,'REPORTE'!$A$1:$AG$1961,5,0)</f>
        <v>ECUATORIANO(A)</v>
      </c>
      <c r="V74" s="20" t="str">
        <f>VLOOKUP(A74,'REPORTE'!$A$1:$AG$1961,18,0)</f>
        <v>M</v>
      </c>
    </row>
    <row r="75" spans="1:22" x14ac:dyDescent="0.45">
      <c r="A75" s="20">
        <v>1000076</v>
      </c>
      <c r="B75" s="20" t="s">
        <v>9431</v>
      </c>
      <c r="C75" s="20" t="s">
        <v>13641</v>
      </c>
      <c r="D75" s="20">
        <v>602122533</v>
      </c>
      <c r="E75" s="20">
        <v>231000108</v>
      </c>
      <c r="F75" s="20" t="s">
        <v>11139</v>
      </c>
      <c r="G75" s="20"/>
      <c r="H75" s="20">
        <v>285.75</v>
      </c>
      <c r="I75" s="20" t="s">
        <v>11150</v>
      </c>
      <c r="J75" s="20" t="s">
        <v>11150</v>
      </c>
      <c r="K75" s="20" t="s">
        <v>11150</v>
      </c>
      <c r="L75" s="20" t="s">
        <v>11150</v>
      </c>
      <c r="M75" s="20" t="s">
        <v>11150</v>
      </c>
      <c r="N75" s="20" t="s">
        <v>11150</v>
      </c>
      <c r="O75" s="20">
        <v>285.75</v>
      </c>
      <c r="P75" s="20" t="str">
        <f>VLOOKUP(A75,'REPORTE'!$A$1:$AG$1961,30,0)</f>
        <v>Secundaria</v>
      </c>
      <c r="Q75" s="20" t="str">
        <f>VLOOKUP(A75,'REPORTE'!$A$1:$AG$1961,31,0)</f>
        <v>CHIMBORAZO</v>
      </c>
      <c r="R75" s="20" t="str">
        <f>VLOOKUP(A75,'REPORTE'!$A$1:$AG$1961,32,0)</f>
        <v>RIOBAMBA</v>
      </c>
      <c r="S75" s="20" t="str">
        <f>VLOOKUP(A75,'REPORTE'!$A$1:$AG$1961,33,0)</f>
        <v>RIOBAMBA</v>
      </c>
      <c r="T75" s="20" t="str">
        <f>VLOOKUP(S75,PROVINCIAS!$F$1:$G$1171,2,0)</f>
        <v>URBANA</v>
      </c>
      <c r="U75" s="20" t="str">
        <f>VLOOKUP(A75,'REPORTE'!$A$1:$AG$1961,5,0)</f>
        <v>ECUATORIANO(A)</v>
      </c>
      <c r="V75" s="20" t="str">
        <f>VLOOKUP(A75,'REPORTE'!$A$1:$AG$1961,18,0)</f>
        <v>F</v>
      </c>
    </row>
    <row r="76" spans="1:22" x14ac:dyDescent="0.45">
      <c r="A76" s="20">
        <v>1000077</v>
      </c>
      <c r="B76" s="20" t="s">
        <v>9431</v>
      </c>
      <c r="C76" s="20" t="s">
        <v>13642</v>
      </c>
      <c r="D76" s="20">
        <v>603877507</v>
      </c>
      <c r="E76" s="20">
        <v>231000084</v>
      </c>
      <c r="F76" s="20" t="s">
        <v>11139</v>
      </c>
      <c r="G76" s="20"/>
      <c r="H76" s="20">
        <v>46.29</v>
      </c>
      <c r="I76" s="20" t="s">
        <v>11150</v>
      </c>
      <c r="J76" s="20" t="s">
        <v>11150</v>
      </c>
      <c r="K76" s="20" t="s">
        <v>11150</v>
      </c>
      <c r="L76" s="20" t="s">
        <v>11150</v>
      </c>
      <c r="M76" s="20" t="s">
        <v>11150</v>
      </c>
      <c r="N76" s="20" t="s">
        <v>11150</v>
      </c>
      <c r="O76" s="20">
        <v>46.29</v>
      </c>
      <c r="P76" s="20" t="str">
        <f>VLOOKUP(A76,'REPORTE'!$A$1:$AG$1961,30,0)</f>
        <v>Secundaria</v>
      </c>
      <c r="Q76" s="20" t="str">
        <f>VLOOKUP(A76,'REPORTE'!$A$1:$AG$1961,31,0)</f>
        <v>CHIMBORAZO</v>
      </c>
      <c r="R76" s="20" t="str">
        <f>VLOOKUP(A76,'REPORTE'!$A$1:$AG$1961,32,0)</f>
        <v>RIOBAMBA</v>
      </c>
      <c r="S76" s="20" t="str">
        <f>VLOOKUP(A76,'REPORTE'!$A$1:$AG$1961,33,0)</f>
        <v>RIOBAMBA</v>
      </c>
      <c r="T76" s="20" t="str">
        <f>VLOOKUP(S76,PROVINCIAS!$F$1:$G$1171,2,0)</f>
        <v>URBANA</v>
      </c>
      <c r="U76" s="20" t="str">
        <f>VLOOKUP(A76,'REPORTE'!$A$1:$AG$1961,5,0)</f>
        <v>ECUATORIANO(A)</v>
      </c>
      <c r="V76" s="20" t="str">
        <f>VLOOKUP(A76,'REPORTE'!$A$1:$AG$1961,18,0)</f>
        <v>M</v>
      </c>
    </row>
    <row r="77" spans="1:22" x14ac:dyDescent="0.45">
      <c r="A77" s="20">
        <v>1000078</v>
      </c>
      <c r="B77" s="20" t="s">
        <v>9431</v>
      </c>
      <c r="C77" s="20" t="s">
        <v>13643</v>
      </c>
      <c r="D77" s="20">
        <v>603067638</v>
      </c>
      <c r="E77" s="20">
        <v>231000067</v>
      </c>
      <c r="F77" s="20" t="s">
        <v>11139</v>
      </c>
      <c r="G77" s="20"/>
      <c r="H77" s="20">
        <v>46.29</v>
      </c>
      <c r="I77" s="20" t="s">
        <v>11150</v>
      </c>
      <c r="J77" s="20" t="s">
        <v>11150</v>
      </c>
      <c r="K77" s="20" t="s">
        <v>11150</v>
      </c>
      <c r="L77" s="20" t="s">
        <v>11150</v>
      </c>
      <c r="M77" s="20" t="s">
        <v>11150</v>
      </c>
      <c r="N77" s="20" t="s">
        <v>11150</v>
      </c>
      <c r="O77" s="20">
        <v>46.29</v>
      </c>
      <c r="P77" s="20" t="str">
        <f>VLOOKUP(A77,'REPORTE'!$A$1:$AG$1961,30,0)</f>
        <v>Secundaria</v>
      </c>
      <c r="Q77" s="20" t="str">
        <f>VLOOKUP(A77,'REPORTE'!$A$1:$AG$1961,31,0)</f>
        <v>CHIMBORAZO</v>
      </c>
      <c r="R77" s="20" t="str">
        <f>VLOOKUP(A77,'REPORTE'!$A$1:$AG$1961,32,0)</f>
        <v>RIOBAMBA</v>
      </c>
      <c r="S77" s="20" t="str">
        <f>VLOOKUP(A77,'REPORTE'!$A$1:$AG$1961,33,0)</f>
        <v>RIOBAMBA</v>
      </c>
      <c r="T77" s="20" t="str">
        <f>VLOOKUP(S77,PROVINCIAS!$F$1:$G$1171,2,0)</f>
        <v>URBANA</v>
      </c>
      <c r="U77" s="20" t="str">
        <f>VLOOKUP(A77,'REPORTE'!$A$1:$AG$1961,5,0)</f>
        <v>ECUATORIANO(A)</v>
      </c>
      <c r="V77" s="20" t="str">
        <f>VLOOKUP(A77,'REPORTE'!$A$1:$AG$1961,18,0)</f>
        <v>M</v>
      </c>
    </row>
    <row r="78" spans="1:22" x14ac:dyDescent="0.45">
      <c r="A78" s="20">
        <v>1000079</v>
      </c>
      <c r="B78" s="20" t="s">
        <v>9431</v>
      </c>
      <c r="C78" s="20" t="s">
        <v>13644</v>
      </c>
      <c r="D78" s="20">
        <v>601512718</v>
      </c>
      <c r="E78" s="20">
        <v>231000045</v>
      </c>
      <c r="F78" s="20" t="s">
        <v>11139</v>
      </c>
      <c r="G78" s="20"/>
      <c r="H78" s="20">
        <v>46.29</v>
      </c>
      <c r="I78" s="20" t="s">
        <v>11150</v>
      </c>
      <c r="J78" s="20" t="s">
        <v>11150</v>
      </c>
      <c r="K78" s="20" t="s">
        <v>11150</v>
      </c>
      <c r="L78" s="20" t="s">
        <v>11150</v>
      </c>
      <c r="M78" s="20" t="s">
        <v>11150</v>
      </c>
      <c r="N78" s="20" t="s">
        <v>11150</v>
      </c>
      <c r="O78" s="20">
        <v>46.29</v>
      </c>
      <c r="P78" s="20" t="str">
        <f>VLOOKUP(A78,'REPORTE'!$A$1:$AG$1961,30,0)</f>
        <v>Universitaria</v>
      </c>
      <c r="Q78" s="20" t="str">
        <f>VLOOKUP(A78,'REPORTE'!$A$1:$AG$1961,31,0)</f>
        <v>CHIMBORAZO</v>
      </c>
      <c r="R78" s="20" t="str">
        <f>VLOOKUP(A78,'REPORTE'!$A$1:$AG$1961,32,0)</f>
        <v>RIOBAMBA</v>
      </c>
      <c r="S78" s="20" t="str">
        <f>VLOOKUP(A78,'REPORTE'!$A$1:$AG$1961,33,0)</f>
        <v>RIOBAMBA</v>
      </c>
      <c r="T78" s="20" t="str">
        <f>VLOOKUP(S78,PROVINCIAS!$F$1:$G$1171,2,0)</f>
        <v>URBANA</v>
      </c>
      <c r="U78" s="20" t="str">
        <f>VLOOKUP(A78,'REPORTE'!$A$1:$AG$1961,5,0)</f>
        <v>ECUATORIANO(A)</v>
      </c>
      <c r="V78" s="20" t="str">
        <f>VLOOKUP(A78,'REPORTE'!$A$1:$AG$1961,18,0)</f>
        <v>M</v>
      </c>
    </row>
    <row r="79" spans="1:22" x14ac:dyDescent="0.45">
      <c r="A79" s="20">
        <v>1000080</v>
      </c>
      <c r="B79" s="20" t="s">
        <v>9431</v>
      </c>
      <c r="C79" s="20" t="s">
        <v>13645</v>
      </c>
      <c r="D79" s="20">
        <v>1706751391</v>
      </c>
      <c r="E79" s="20">
        <v>231000199</v>
      </c>
      <c r="F79" s="20" t="s">
        <v>11139</v>
      </c>
      <c r="G79" s="20"/>
      <c r="H79" s="20">
        <v>56.12</v>
      </c>
      <c r="I79" s="20" t="s">
        <v>11150</v>
      </c>
      <c r="J79" s="20" t="s">
        <v>11150</v>
      </c>
      <c r="K79" s="20" t="s">
        <v>11150</v>
      </c>
      <c r="L79" s="20" t="s">
        <v>11150</v>
      </c>
      <c r="M79" s="20" t="s">
        <v>11150</v>
      </c>
      <c r="N79" s="20" t="s">
        <v>11150</v>
      </c>
      <c r="O79" s="20">
        <v>56.12</v>
      </c>
      <c r="P79" s="20" t="str">
        <f>VLOOKUP(A79,'REPORTE'!$A$1:$AG$1961,30,0)</f>
        <v>Secundaria</v>
      </c>
      <c r="Q79" s="20" t="str">
        <f>VLOOKUP(A79,'REPORTE'!$A$1:$AG$1961,31,0)</f>
        <v>PICHINCHA</v>
      </c>
      <c r="R79" s="20" t="str">
        <f>VLOOKUP(A79,'REPORTE'!$A$1:$AG$1961,32,0)</f>
        <v>QUITO</v>
      </c>
      <c r="S79" s="20" t="str">
        <f>VLOOKUP(A79,'REPORTE'!$A$1:$AG$1961,33,0)</f>
        <v>ALFARO</v>
      </c>
      <c r="T79" s="20" t="str">
        <f>VLOOKUP(S79,PROVINCIAS!$F$1:$G$1171,2,0)</f>
        <v>URBANA</v>
      </c>
      <c r="U79" s="20" t="str">
        <f>VLOOKUP(A79,'REPORTE'!$A$1:$AG$1961,5,0)</f>
        <v>ECUATORIANO(A)</v>
      </c>
      <c r="V79" s="20" t="str">
        <f>VLOOKUP(A79,'REPORTE'!$A$1:$AG$1961,18,0)</f>
        <v>M</v>
      </c>
    </row>
    <row r="80" spans="1:22" x14ac:dyDescent="0.45">
      <c r="A80" s="20">
        <v>1000081</v>
      </c>
      <c r="B80" s="20" t="s">
        <v>9431</v>
      </c>
      <c r="C80" s="20" t="s">
        <v>9600</v>
      </c>
      <c r="D80" s="20">
        <v>603043449</v>
      </c>
      <c r="E80" s="20">
        <v>231000102</v>
      </c>
      <c r="F80" s="20" t="s">
        <v>11139</v>
      </c>
      <c r="G80" s="20"/>
      <c r="H80" s="20">
        <v>43.67</v>
      </c>
      <c r="I80" s="20" t="s">
        <v>11150</v>
      </c>
      <c r="J80" s="20" t="s">
        <v>11150</v>
      </c>
      <c r="K80" s="20" t="s">
        <v>11150</v>
      </c>
      <c r="L80" s="20" t="s">
        <v>11150</v>
      </c>
      <c r="M80" s="20" t="s">
        <v>11150</v>
      </c>
      <c r="N80" s="20" t="s">
        <v>11150</v>
      </c>
      <c r="O80" s="20">
        <v>43.67</v>
      </c>
      <c r="P80" s="20" t="str">
        <f>VLOOKUP(A80,'REPORTE'!$A$1:$AG$1961,30,0)</f>
        <v>Secundaria</v>
      </c>
      <c r="Q80" s="20" t="str">
        <f>VLOOKUP(A80,'REPORTE'!$A$1:$AG$1961,31,0)</f>
        <v>CHIMBORAZO</v>
      </c>
      <c r="R80" s="20" t="str">
        <f>VLOOKUP(A80,'REPORTE'!$A$1:$AG$1961,32,0)</f>
        <v>RIOBAMBA</v>
      </c>
      <c r="S80" s="20" t="str">
        <f>VLOOKUP(A80,'REPORTE'!$A$1:$AG$1961,33,0)</f>
        <v>RIOBAMBA</v>
      </c>
      <c r="T80" s="20" t="str">
        <f>VLOOKUP(S80,PROVINCIAS!$F$1:$G$1171,2,0)</f>
        <v>URBANA</v>
      </c>
      <c r="U80" s="20" t="str">
        <f>VLOOKUP(A80,'REPORTE'!$A$1:$AG$1961,5,0)</f>
        <v>ECUATORIANO(A)</v>
      </c>
      <c r="V80" s="20" t="str">
        <f>VLOOKUP(A80,'REPORTE'!$A$1:$AG$1961,18,0)</f>
        <v>M</v>
      </c>
    </row>
    <row r="81" spans="1:22" x14ac:dyDescent="0.45">
      <c r="A81" s="20">
        <v>1000082</v>
      </c>
      <c r="B81" s="20" t="s">
        <v>9431</v>
      </c>
      <c r="C81" s="20" t="s">
        <v>10170</v>
      </c>
      <c r="D81" s="20">
        <v>601824881</v>
      </c>
      <c r="E81" s="20">
        <v>231000098</v>
      </c>
      <c r="F81" s="20" t="s">
        <v>11139</v>
      </c>
      <c r="G81" s="20"/>
      <c r="H81" s="20">
        <v>113.67</v>
      </c>
      <c r="I81" s="20" t="s">
        <v>11150</v>
      </c>
      <c r="J81" s="20" t="s">
        <v>11150</v>
      </c>
      <c r="K81" s="20" t="s">
        <v>11150</v>
      </c>
      <c r="L81" s="20" t="s">
        <v>11150</v>
      </c>
      <c r="M81" s="20" t="s">
        <v>11150</v>
      </c>
      <c r="N81" s="20" t="s">
        <v>11150</v>
      </c>
      <c r="O81" s="20">
        <v>113.67</v>
      </c>
      <c r="P81" s="20" t="str">
        <f>VLOOKUP(A81,'REPORTE'!$A$1:$AG$1961,30,0)</f>
        <v>Secundaria</v>
      </c>
      <c r="Q81" s="20" t="str">
        <f>VLOOKUP(A81,'REPORTE'!$A$1:$AG$1961,31,0)</f>
        <v>CHIMBORAZO</v>
      </c>
      <c r="R81" s="20" t="str">
        <f>VLOOKUP(A81,'REPORTE'!$A$1:$AG$1961,32,0)</f>
        <v>RIOBAMBA</v>
      </c>
      <c r="S81" s="20" t="str">
        <f>VLOOKUP(A81,'REPORTE'!$A$1:$AG$1961,33,0)</f>
        <v>LIZARZABURU</v>
      </c>
      <c r="T81" s="20" t="str">
        <f>VLOOKUP(S81,PROVINCIAS!$F$1:$G$1171,2,0)</f>
        <v>URBANA</v>
      </c>
      <c r="U81" s="20" t="str">
        <f>VLOOKUP(A81,'REPORTE'!$A$1:$AG$1961,5,0)</f>
        <v>ECUATORIANO(A)</v>
      </c>
      <c r="V81" s="20" t="str">
        <f>VLOOKUP(A81,'REPORTE'!$A$1:$AG$1961,18,0)</f>
        <v>F</v>
      </c>
    </row>
    <row r="82" spans="1:22" x14ac:dyDescent="0.45">
      <c r="A82" s="20">
        <v>1000083</v>
      </c>
      <c r="B82" s="20" t="s">
        <v>9431</v>
      </c>
      <c r="C82" s="20" t="s">
        <v>13646</v>
      </c>
      <c r="D82" s="20">
        <v>603360843</v>
      </c>
      <c r="E82" s="20">
        <v>231000052</v>
      </c>
      <c r="F82" s="20" t="s">
        <v>11139</v>
      </c>
      <c r="G82" s="20"/>
      <c r="H82" s="20">
        <v>133.37</v>
      </c>
      <c r="I82" s="20" t="s">
        <v>11150</v>
      </c>
      <c r="J82" s="20" t="s">
        <v>11150</v>
      </c>
      <c r="K82" s="20" t="s">
        <v>11150</v>
      </c>
      <c r="L82" s="20" t="s">
        <v>11150</v>
      </c>
      <c r="M82" s="20" t="s">
        <v>11150</v>
      </c>
      <c r="N82" s="20" t="s">
        <v>11150</v>
      </c>
      <c r="O82" s="20">
        <v>133.37</v>
      </c>
      <c r="P82" s="20" t="str">
        <f>VLOOKUP(A82,'REPORTE'!$A$1:$AG$1961,30,0)</f>
        <v>Secundaria</v>
      </c>
      <c r="Q82" s="20" t="str">
        <f>VLOOKUP(A82,'REPORTE'!$A$1:$AG$1961,31,0)</f>
        <v>CHIMBORAZO</v>
      </c>
      <c r="R82" s="20" t="str">
        <f>VLOOKUP(A82,'REPORTE'!$A$1:$AG$1961,32,0)</f>
        <v>RIOBAMBA</v>
      </c>
      <c r="S82" s="20" t="str">
        <f>VLOOKUP(A82,'REPORTE'!$A$1:$AG$1961,33,0)</f>
        <v>RIOBAMBA</v>
      </c>
      <c r="T82" s="20" t="str">
        <f>VLOOKUP(S82,PROVINCIAS!$F$1:$G$1171,2,0)</f>
        <v>URBANA</v>
      </c>
      <c r="U82" s="20" t="str">
        <f>VLOOKUP(A82,'REPORTE'!$A$1:$AG$1961,5,0)</f>
        <v>ECUATORIANO(A)</v>
      </c>
      <c r="V82" s="20" t="str">
        <f>VLOOKUP(A82,'REPORTE'!$A$1:$AG$1961,18,0)</f>
        <v>M</v>
      </c>
    </row>
    <row r="83" spans="1:22" x14ac:dyDescent="0.45">
      <c r="A83" s="20">
        <v>1000084</v>
      </c>
      <c r="B83" s="20" t="s">
        <v>9431</v>
      </c>
      <c r="C83" s="20" t="s">
        <v>13647</v>
      </c>
      <c r="D83" s="20">
        <v>601803752</v>
      </c>
      <c r="E83" s="20">
        <v>231000077</v>
      </c>
      <c r="F83" s="20" t="s">
        <v>11139</v>
      </c>
      <c r="G83" s="20"/>
      <c r="H83" s="20">
        <v>43.67</v>
      </c>
      <c r="I83" s="20" t="s">
        <v>11150</v>
      </c>
      <c r="J83" s="20" t="s">
        <v>11150</v>
      </c>
      <c r="K83" s="20" t="s">
        <v>11150</v>
      </c>
      <c r="L83" s="20" t="s">
        <v>11150</v>
      </c>
      <c r="M83" s="20" t="s">
        <v>11150</v>
      </c>
      <c r="N83" s="20" t="s">
        <v>11150</v>
      </c>
      <c r="O83" s="20">
        <v>43.67</v>
      </c>
      <c r="P83" s="20" t="str">
        <f>VLOOKUP(A83,'REPORTE'!$A$1:$AG$1961,30,0)</f>
        <v>Secundaria</v>
      </c>
      <c r="Q83" s="20" t="str">
        <f>VLOOKUP(A83,'REPORTE'!$A$1:$AG$1961,31,0)</f>
        <v>CHIMBORAZO</v>
      </c>
      <c r="R83" s="20" t="str">
        <f>VLOOKUP(A83,'REPORTE'!$A$1:$AG$1961,32,0)</f>
        <v>RIOBAMBA</v>
      </c>
      <c r="S83" s="20" t="str">
        <f>VLOOKUP(A83,'REPORTE'!$A$1:$AG$1961,33,0)</f>
        <v>RIOBAMBA</v>
      </c>
      <c r="T83" s="20" t="str">
        <f>VLOOKUP(S83,PROVINCIAS!$F$1:$G$1171,2,0)</f>
        <v>URBANA</v>
      </c>
      <c r="U83" s="20" t="str">
        <f>VLOOKUP(A83,'REPORTE'!$A$1:$AG$1961,5,0)</f>
        <v>ECUATORIANO(A)</v>
      </c>
      <c r="V83" s="20" t="str">
        <f>VLOOKUP(A83,'REPORTE'!$A$1:$AG$1961,18,0)</f>
        <v>F</v>
      </c>
    </row>
    <row r="84" spans="1:22" x14ac:dyDescent="0.45">
      <c r="A84" s="20">
        <v>1000085</v>
      </c>
      <c r="B84" s="20" t="s">
        <v>9431</v>
      </c>
      <c r="C84" s="20" t="s">
        <v>13648</v>
      </c>
      <c r="D84" s="20">
        <v>603780024</v>
      </c>
      <c r="E84" s="20">
        <v>231000202</v>
      </c>
      <c r="F84" s="20" t="s">
        <v>11139</v>
      </c>
      <c r="G84" s="20"/>
      <c r="H84" s="20">
        <v>37.42</v>
      </c>
      <c r="I84" s="20" t="s">
        <v>11150</v>
      </c>
      <c r="J84" s="20" t="s">
        <v>11150</v>
      </c>
      <c r="K84" s="20" t="s">
        <v>11150</v>
      </c>
      <c r="L84" s="20" t="s">
        <v>11150</v>
      </c>
      <c r="M84" s="20" t="s">
        <v>11150</v>
      </c>
      <c r="N84" s="20" t="s">
        <v>11150</v>
      </c>
      <c r="O84" s="20">
        <v>37.42</v>
      </c>
      <c r="P84" s="20" t="str">
        <f>VLOOKUP(A84,'REPORTE'!$A$1:$AG$1961,30,0)</f>
        <v>Secundaria</v>
      </c>
      <c r="Q84" s="20" t="str">
        <f>VLOOKUP(A84,'REPORTE'!$A$1:$AG$1961,31,0)</f>
        <v>CHIMBORAZO</v>
      </c>
      <c r="R84" s="20" t="str">
        <f>VLOOKUP(A84,'REPORTE'!$A$1:$AG$1961,32,0)</f>
        <v>RIOBAMBA</v>
      </c>
      <c r="S84" s="20" t="str">
        <f>VLOOKUP(A84,'REPORTE'!$A$1:$AG$1961,33,0)</f>
        <v>RIOBAMBA</v>
      </c>
      <c r="T84" s="20" t="str">
        <f>VLOOKUP(S84,PROVINCIAS!$F$1:$G$1171,2,0)</f>
        <v>URBANA</v>
      </c>
      <c r="U84" s="20" t="str">
        <f>VLOOKUP(A84,'REPORTE'!$A$1:$AG$1961,5,0)</f>
        <v>ECUATORIANO(A)</v>
      </c>
      <c r="V84" s="20" t="str">
        <f>VLOOKUP(A84,'REPORTE'!$A$1:$AG$1961,18,0)</f>
        <v>M</v>
      </c>
    </row>
    <row r="85" spans="1:22" x14ac:dyDescent="0.45">
      <c r="A85" s="20">
        <v>1000086</v>
      </c>
      <c r="B85" s="20" t="s">
        <v>9431</v>
      </c>
      <c r="C85" s="20" t="s">
        <v>13649</v>
      </c>
      <c r="D85" s="20">
        <v>1702936582</v>
      </c>
      <c r="E85" s="20">
        <v>231000072</v>
      </c>
      <c r="F85" s="20" t="s">
        <v>11139</v>
      </c>
      <c r="G85" s="20"/>
      <c r="H85" s="20">
        <v>36.81</v>
      </c>
      <c r="I85" s="20" t="s">
        <v>11150</v>
      </c>
      <c r="J85" s="20" t="s">
        <v>11150</v>
      </c>
      <c r="K85" s="20" t="s">
        <v>11150</v>
      </c>
      <c r="L85" s="20" t="s">
        <v>11150</v>
      </c>
      <c r="M85" s="20" t="s">
        <v>11150</v>
      </c>
      <c r="N85" s="20" t="s">
        <v>11150</v>
      </c>
      <c r="O85" s="20">
        <v>36.81</v>
      </c>
      <c r="P85" s="20" t="str">
        <f>VLOOKUP(A85,'REPORTE'!$A$1:$AG$1961,30,0)</f>
        <v>Universitaria</v>
      </c>
      <c r="Q85" s="20" t="str">
        <f>VLOOKUP(A85,'REPORTE'!$A$1:$AG$1961,31,0)</f>
        <v>ZAMORA</v>
      </c>
      <c r="R85" s="20" t="str">
        <f>VLOOKUP(A85,'REPORTE'!$A$1:$AG$1961,32,0)</f>
        <v>CHINCHIPE</v>
      </c>
      <c r="S85" s="20" t="str">
        <f>VLOOKUP(A85,'REPORTE'!$A$1:$AG$1961,33,0)</f>
        <v>ZUMBA</v>
      </c>
      <c r="T85" s="20" t="str">
        <f>VLOOKUP(S85,PROVINCIAS!$F$1:$G$1171,2,0)</f>
        <v>URBANA</v>
      </c>
      <c r="U85" s="20" t="str">
        <f>VLOOKUP(A85,'REPORTE'!$A$1:$AG$1961,5,0)</f>
        <v>ECUATORIANO(A)</v>
      </c>
      <c r="V85" s="20" t="str">
        <f>VLOOKUP(A85,'REPORTE'!$A$1:$AG$1961,18,0)</f>
        <v>F</v>
      </c>
    </row>
    <row r="86" spans="1:22" x14ac:dyDescent="0.45">
      <c r="A86" s="20">
        <v>1000087</v>
      </c>
      <c r="B86" s="20" t="s">
        <v>9431</v>
      </c>
      <c r="C86" s="20" t="s">
        <v>13650</v>
      </c>
      <c r="D86" s="20">
        <v>603046905</v>
      </c>
      <c r="E86" s="20">
        <v>231000097</v>
      </c>
      <c r="F86" s="20" t="s">
        <v>11139</v>
      </c>
      <c r="G86" s="20"/>
      <c r="H86" s="20">
        <v>45</v>
      </c>
      <c r="I86" s="20" t="s">
        <v>11150</v>
      </c>
      <c r="J86" s="20" t="s">
        <v>11150</v>
      </c>
      <c r="K86" s="20" t="s">
        <v>11150</v>
      </c>
      <c r="L86" s="20" t="s">
        <v>11150</v>
      </c>
      <c r="M86" s="20" t="s">
        <v>11150</v>
      </c>
      <c r="N86" s="20" t="s">
        <v>11150</v>
      </c>
      <c r="O86" s="20">
        <v>45</v>
      </c>
      <c r="P86" s="20" t="str">
        <f>VLOOKUP(A86,'REPORTE'!$A$1:$AG$1961,30,0)</f>
        <v>Secundaria</v>
      </c>
      <c r="Q86" s="20" t="str">
        <f>VLOOKUP(A86,'REPORTE'!$A$1:$AG$1961,31,0)</f>
        <v>CHIMBORAZO</v>
      </c>
      <c r="R86" s="20" t="str">
        <f>VLOOKUP(A86,'REPORTE'!$A$1:$AG$1961,32,0)</f>
        <v>RIOBAMBA</v>
      </c>
      <c r="S86" s="20" t="str">
        <f>VLOOKUP(A86,'REPORTE'!$A$1:$AG$1961,33,0)</f>
        <v>LICAN</v>
      </c>
      <c r="T86" s="20" t="str">
        <f>VLOOKUP(S86,PROVINCIAS!$F$1:$G$1171,2,0)</f>
        <v>RURAL</v>
      </c>
      <c r="U86" s="20" t="str">
        <f>VLOOKUP(A86,'REPORTE'!$A$1:$AG$1961,5,0)</f>
        <v>ECUATORIANO(A) INDIGENA</v>
      </c>
      <c r="V86" s="20" t="str">
        <f>VLOOKUP(A86,'REPORTE'!$A$1:$AG$1961,18,0)</f>
        <v>F</v>
      </c>
    </row>
    <row r="87" spans="1:22" x14ac:dyDescent="0.45">
      <c r="A87" s="20">
        <v>1000089</v>
      </c>
      <c r="B87" s="20" t="s">
        <v>9431</v>
      </c>
      <c r="C87" s="20" t="s">
        <v>13652</v>
      </c>
      <c r="D87" s="20">
        <v>930614607</v>
      </c>
      <c r="E87" s="20">
        <v>231000101</v>
      </c>
      <c r="F87" s="20" t="s">
        <v>11139</v>
      </c>
      <c r="G87" s="20"/>
      <c r="H87" s="20">
        <v>94.65</v>
      </c>
      <c r="I87" s="20" t="s">
        <v>11150</v>
      </c>
      <c r="J87" s="20" t="s">
        <v>11150</v>
      </c>
      <c r="K87" s="20" t="s">
        <v>11150</v>
      </c>
      <c r="L87" s="20" t="s">
        <v>11150</v>
      </c>
      <c r="M87" s="20" t="s">
        <v>11150</v>
      </c>
      <c r="N87" s="20" t="s">
        <v>11150</v>
      </c>
      <c r="O87" s="20">
        <v>94.65</v>
      </c>
      <c r="P87" s="20" t="str">
        <f>VLOOKUP(A87,'REPORTE'!$A$1:$AG$1961,30,0)</f>
        <v>Ninguna</v>
      </c>
      <c r="Q87" s="20" t="str">
        <f>VLOOKUP(A87,'REPORTE'!$A$1:$AG$1961,31,0)</f>
        <v>GUAYAS</v>
      </c>
      <c r="R87" s="20" t="str">
        <f>VLOOKUP(A87,'REPORTE'!$A$1:$AG$1961,32,0)</f>
        <v>GUAYAQUIL</v>
      </c>
      <c r="S87" s="20" t="str">
        <f>VLOOKUP(A87,'REPORTE'!$A$1:$AG$1961,33,0)</f>
        <v>GUAYAQUIL</v>
      </c>
      <c r="T87" s="20" t="str">
        <f>VLOOKUP(S87,PROVINCIAS!$F$1:$G$1171,2,0)</f>
        <v>URBANA</v>
      </c>
      <c r="U87" s="20" t="str">
        <f>VLOOKUP(A87,'REPORTE'!$A$1:$AG$1961,5,0)</f>
        <v>ECUATORIANO(A)</v>
      </c>
      <c r="V87" s="20" t="str">
        <f>VLOOKUP(A87,'REPORTE'!$A$1:$AG$1961,18,0)</f>
        <v>F</v>
      </c>
    </row>
    <row r="88" spans="1:22" x14ac:dyDescent="0.45">
      <c r="A88" s="20">
        <v>1000090</v>
      </c>
      <c r="B88" s="20" t="s">
        <v>9431</v>
      </c>
      <c r="C88" s="20" t="s">
        <v>13653</v>
      </c>
      <c r="D88" s="20">
        <v>604177188</v>
      </c>
      <c r="E88" s="20">
        <v>231000100</v>
      </c>
      <c r="F88" s="20" t="s">
        <v>11139</v>
      </c>
      <c r="G88" s="20"/>
      <c r="H88" s="20">
        <v>45</v>
      </c>
      <c r="I88" s="20" t="s">
        <v>11150</v>
      </c>
      <c r="J88" s="20" t="s">
        <v>11150</v>
      </c>
      <c r="K88" s="20" t="s">
        <v>11150</v>
      </c>
      <c r="L88" s="20" t="s">
        <v>11150</v>
      </c>
      <c r="M88" s="20" t="s">
        <v>11150</v>
      </c>
      <c r="N88" s="20" t="s">
        <v>11150</v>
      </c>
      <c r="O88" s="20">
        <v>45</v>
      </c>
      <c r="P88" s="20" t="str">
        <f>VLOOKUP(A88,'REPORTE'!$A$1:$AG$1961,30,0)</f>
        <v>Universitaria</v>
      </c>
      <c r="Q88" s="20" t="str">
        <f>VLOOKUP(A88,'REPORTE'!$A$1:$AG$1961,31,0)</f>
        <v>CHIMBORAZO</v>
      </c>
      <c r="R88" s="20" t="str">
        <f>VLOOKUP(A88,'REPORTE'!$A$1:$AG$1961,32,0)</f>
        <v>RIOBAMBA</v>
      </c>
      <c r="S88" s="20" t="str">
        <f>VLOOKUP(A88,'REPORTE'!$A$1:$AG$1961,33,0)</f>
        <v>LIZARZABURU</v>
      </c>
      <c r="T88" s="20" t="str">
        <f>VLOOKUP(S88,PROVINCIAS!$F$1:$G$1171,2,0)</f>
        <v>URBANA</v>
      </c>
      <c r="U88" s="20" t="str">
        <f>VLOOKUP(A88,'REPORTE'!$A$1:$AG$1961,5,0)</f>
        <v>ECUATORIANO(A) INDIGENA</v>
      </c>
      <c r="V88" s="20" t="str">
        <f>VLOOKUP(A88,'REPORTE'!$A$1:$AG$1961,18,0)</f>
        <v>F</v>
      </c>
    </row>
    <row r="89" spans="1:22" x14ac:dyDescent="0.45">
      <c r="A89" s="20">
        <v>1000091</v>
      </c>
      <c r="B89" s="20" t="s">
        <v>9431</v>
      </c>
      <c r="C89" s="20" t="s">
        <v>13654</v>
      </c>
      <c r="D89" s="20">
        <v>200854719</v>
      </c>
      <c r="E89" s="20">
        <v>231000087</v>
      </c>
      <c r="F89" s="20" t="s">
        <v>11139</v>
      </c>
      <c r="G89" s="20"/>
      <c r="H89" s="20">
        <v>45</v>
      </c>
      <c r="I89" s="20" t="s">
        <v>11150</v>
      </c>
      <c r="J89" s="20" t="s">
        <v>11150</v>
      </c>
      <c r="K89" s="20" t="s">
        <v>11150</v>
      </c>
      <c r="L89" s="20" t="s">
        <v>11150</v>
      </c>
      <c r="M89" s="20" t="s">
        <v>11150</v>
      </c>
      <c r="N89" s="20" t="s">
        <v>11150</v>
      </c>
      <c r="O89" s="20">
        <v>45</v>
      </c>
      <c r="P89" s="20" t="str">
        <f>VLOOKUP(A89,'REPORTE'!$A$1:$AG$1961,30,0)</f>
        <v>Secundaria</v>
      </c>
      <c r="Q89" s="20" t="str">
        <f>VLOOKUP(A89,'REPORTE'!$A$1:$AG$1961,31,0)</f>
        <v>BOLIVAR</v>
      </c>
      <c r="R89" s="20" t="str">
        <f>VLOOKUP(A89,'REPORTE'!$A$1:$AG$1961,32,0)</f>
        <v>GUARANDA</v>
      </c>
      <c r="S89" s="20" t="str">
        <f>VLOOKUP(A89,'REPORTE'!$A$1:$AG$1961,33,0)</f>
        <v>GUARANDA</v>
      </c>
      <c r="T89" s="20" t="str">
        <f>VLOOKUP(S89,PROVINCIAS!$F$1:$G$1171,2,0)</f>
        <v>URBANA</v>
      </c>
      <c r="U89" s="20" t="str">
        <f>VLOOKUP(A89,'REPORTE'!$A$1:$AG$1961,5,0)</f>
        <v>ECUATORIANO(A)</v>
      </c>
      <c r="V89" s="20" t="str">
        <f>VLOOKUP(A89,'REPORTE'!$A$1:$AG$1961,18,0)</f>
        <v>M</v>
      </c>
    </row>
    <row r="90" spans="1:22" x14ac:dyDescent="0.45">
      <c r="A90" s="20">
        <v>1000092</v>
      </c>
      <c r="B90" s="20" t="s">
        <v>9431</v>
      </c>
      <c r="C90" s="20" t="s">
        <v>13655</v>
      </c>
      <c r="D90" s="20">
        <v>603994609</v>
      </c>
      <c r="E90" s="20">
        <v>231000114</v>
      </c>
      <c r="F90" s="20" t="s">
        <v>11139</v>
      </c>
      <c r="G90" s="20"/>
      <c r="H90" s="20">
        <v>45</v>
      </c>
      <c r="I90" s="20" t="s">
        <v>11150</v>
      </c>
      <c r="J90" s="20" t="s">
        <v>11150</v>
      </c>
      <c r="K90" s="20" t="s">
        <v>11150</v>
      </c>
      <c r="L90" s="20" t="s">
        <v>11150</v>
      </c>
      <c r="M90" s="20" t="s">
        <v>11150</v>
      </c>
      <c r="N90" s="20" t="s">
        <v>11150</v>
      </c>
      <c r="O90" s="20">
        <v>45</v>
      </c>
      <c r="P90" s="20" t="str">
        <f>VLOOKUP(A90,'REPORTE'!$A$1:$AG$1961,30,0)</f>
        <v>Secundaria</v>
      </c>
      <c r="Q90" s="20" t="str">
        <f>VLOOKUP(A90,'REPORTE'!$A$1:$AG$1961,31,0)</f>
        <v>CHIMBORAZO</v>
      </c>
      <c r="R90" s="20" t="str">
        <f>VLOOKUP(A90,'REPORTE'!$A$1:$AG$1961,32,0)</f>
        <v>RIOBAMBA</v>
      </c>
      <c r="S90" s="20" t="str">
        <f>VLOOKUP(A90,'REPORTE'!$A$1:$AG$1961,33,0)</f>
        <v>RIOBAMBA</v>
      </c>
      <c r="T90" s="20" t="str">
        <f>VLOOKUP(S90,PROVINCIAS!$F$1:$G$1171,2,0)</f>
        <v>URBANA</v>
      </c>
      <c r="U90" s="20" t="str">
        <f>VLOOKUP(A90,'REPORTE'!$A$1:$AG$1961,5,0)</f>
        <v>ECUATORIANO(A)</v>
      </c>
      <c r="V90" s="20" t="str">
        <f>VLOOKUP(A90,'REPORTE'!$A$1:$AG$1961,18,0)</f>
        <v>F</v>
      </c>
    </row>
    <row r="91" spans="1:22" x14ac:dyDescent="0.45">
      <c r="A91" s="20">
        <v>1000093</v>
      </c>
      <c r="B91" s="20" t="s">
        <v>9431</v>
      </c>
      <c r="C91" s="20" t="s">
        <v>9666</v>
      </c>
      <c r="D91" s="20">
        <v>602047862</v>
      </c>
      <c r="E91" s="20">
        <v>231000116</v>
      </c>
      <c r="F91" s="20" t="s">
        <v>11139</v>
      </c>
      <c r="G91" s="20"/>
      <c r="H91" s="20">
        <v>79</v>
      </c>
      <c r="I91" s="20" t="s">
        <v>11150</v>
      </c>
      <c r="J91" s="20" t="s">
        <v>11150</v>
      </c>
      <c r="K91" s="20" t="s">
        <v>11150</v>
      </c>
      <c r="L91" s="20" t="s">
        <v>11150</v>
      </c>
      <c r="M91" s="20" t="s">
        <v>11150</v>
      </c>
      <c r="N91" s="20" t="s">
        <v>11150</v>
      </c>
      <c r="O91" s="20">
        <v>79</v>
      </c>
      <c r="P91" s="20" t="str">
        <f>VLOOKUP(A91,'REPORTE'!$A$1:$AG$1961,30,0)</f>
        <v>Secundaria</v>
      </c>
      <c r="Q91" s="20" t="str">
        <f>VLOOKUP(A91,'REPORTE'!$A$1:$AG$1961,31,0)</f>
        <v>CHIMBORAZO</v>
      </c>
      <c r="R91" s="20" t="str">
        <f>VLOOKUP(A91,'REPORTE'!$A$1:$AG$1961,32,0)</f>
        <v>RIOBAMBA</v>
      </c>
      <c r="S91" s="20" t="str">
        <f>VLOOKUP(A91,'REPORTE'!$A$1:$AG$1961,33,0)</f>
        <v>SAN JUAN</v>
      </c>
      <c r="T91" s="20" t="str">
        <f>VLOOKUP(S91,PROVINCIAS!$F$1:$G$1171,2,0)</f>
        <v>RURAL</v>
      </c>
      <c r="U91" s="20" t="str">
        <f>VLOOKUP(A91,'REPORTE'!$A$1:$AG$1961,5,0)</f>
        <v>ECUATORIANO(A) INDIGENA</v>
      </c>
      <c r="V91" s="20" t="str">
        <f>VLOOKUP(A91,'REPORTE'!$A$1:$AG$1961,18,0)</f>
        <v>M</v>
      </c>
    </row>
    <row r="92" spans="1:22" x14ac:dyDescent="0.45">
      <c r="A92" s="20">
        <v>1000094</v>
      </c>
      <c r="B92" s="20" t="s">
        <v>9431</v>
      </c>
      <c r="C92" s="20" t="s">
        <v>13657</v>
      </c>
      <c r="D92" s="20">
        <v>603987934</v>
      </c>
      <c r="E92" s="20">
        <v>231000117</v>
      </c>
      <c r="F92" s="20" t="s">
        <v>11139</v>
      </c>
      <c r="G92" s="20"/>
      <c r="H92" s="20">
        <v>12.11</v>
      </c>
      <c r="I92" s="20" t="s">
        <v>11150</v>
      </c>
      <c r="J92" s="20" t="s">
        <v>11150</v>
      </c>
      <c r="K92" s="20" t="s">
        <v>11150</v>
      </c>
      <c r="L92" s="20" t="s">
        <v>11150</v>
      </c>
      <c r="M92" s="20" t="s">
        <v>11150</v>
      </c>
      <c r="N92" s="20" t="s">
        <v>11150</v>
      </c>
      <c r="O92" s="20">
        <v>12.11</v>
      </c>
      <c r="P92" s="20" t="str">
        <f>VLOOKUP(A92,'REPORTE'!$A$1:$AG$1961,30,0)</f>
        <v>Primaria</v>
      </c>
      <c r="Q92" s="20" t="str">
        <f>VLOOKUP(A92,'REPORTE'!$A$1:$AG$1961,31,0)</f>
        <v>CHIMBORAZO</v>
      </c>
      <c r="R92" s="20" t="str">
        <f>VLOOKUP(A92,'REPORTE'!$A$1:$AG$1961,32,0)</f>
        <v>RIOBAMBA</v>
      </c>
      <c r="S92" s="20" t="str">
        <f>VLOOKUP(A92,'REPORTE'!$A$1:$AG$1961,33,0)</f>
        <v>RIOBAMBA</v>
      </c>
      <c r="T92" s="20" t="str">
        <f>VLOOKUP(S92,PROVINCIAS!$F$1:$G$1171,2,0)</f>
        <v>URBANA</v>
      </c>
      <c r="U92" s="20" t="str">
        <f>VLOOKUP(A92,'REPORTE'!$A$1:$AG$1961,5,0)</f>
        <v>ECUATORIANO(A)</v>
      </c>
      <c r="V92" s="20" t="str">
        <f>VLOOKUP(A92,'REPORTE'!$A$1:$AG$1961,18,0)</f>
        <v>M</v>
      </c>
    </row>
    <row r="93" spans="1:22" x14ac:dyDescent="0.45">
      <c r="A93" s="20">
        <v>1000095</v>
      </c>
      <c r="B93" s="20" t="s">
        <v>9431</v>
      </c>
      <c r="C93" s="20" t="s">
        <v>13658</v>
      </c>
      <c r="D93" s="20">
        <v>1201026380</v>
      </c>
      <c r="E93" s="20">
        <v>231000112</v>
      </c>
      <c r="F93" s="20" t="s">
        <v>11139</v>
      </c>
      <c r="G93" s="20"/>
      <c r="H93" s="20">
        <v>45</v>
      </c>
      <c r="I93" s="20" t="s">
        <v>11150</v>
      </c>
      <c r="J93" s="20" t="s">
        <v>11150</v>
      </c>
      <c r="K93" s="20" t="s">
        <v>11150</v>
      </c>
      <c r="L93" s="20" t="s">
        <v>11150</v>
      </c>
      <c r="M93" s="20" t="s">
        <v>11150</v>
      </c>
      <c r="N93" s="20" t="s">
        <v>11150</v>
      </c>
      <c r="O93" s="20">
        <v>45</v>
      </c>
      <c r="P93" s="20" t="str">
        <f>VLOOKUP(A93,'REPORTE'!$A$1:$AG$1961,30,0)</f>
        <v>Secundaria</v>
      </c>
      <c r="Q93" s="20" t="str">
        <f>VLOOKUP(A93,'REPORTE'!$A$1:$AG$1961,31,0)</f>
        <v>GUAYAS</v>
      </c>
      <c r="R93" s="20" t="str">
        <f>VLOOKUP(A93,'REPORTE'!$A$1:$AG$1961,32,0)</f>
        <v>MILAGRO</v>
      </c>
      <c r="S93" s="20" t="str">
        <f>VLOOKUP(A93,'REPORTE'!$A$1:$AG$1961,33,0)</f>
        <v>CHOBO</v>
      </c>
      <c r="T93" s="20" t="str">
        <f>VLOOKUP(S93,PROVINCIAS!$F$1:$G$1171,2,0)</f>
        <v>RURAL</v>
      </c>
      <c r="U93" s="20" t="str">
        <f>VLOOKUP(A93,'REPORTE'!$A$1:$AG$1961,5,0)</f>
        <v>ECUATORIANO(A)</v>
      </c>
      <c r="V93" s="20" t="str">
        <f>VLOOKUP(A93,'REPORTE'!$A$1:$AG$1961,18,0)</f>
        <v>M</v>
      </c>
    </row>
    <row r="94" spans="1:22" x14ac:dyDescent="0.45">
      <c r="A94" s="20">
        <v>1000096</v>
      </c>
      <c r="B94" s="20" t="s">
        <v>9431</v>
      </c>
      <c r="C94" s="20" t="s">
        <v>13659</v>
      </c>
      <c r="D94" s="20">
        <v>400899985</v>
      </c>
      <c r="E94" s="20">
        <v>231000113</v>
      </c>
      <c r="F94" s="20" t="s">
        <v>11139</v>
      </c>
      <c r="G94" s="20"/>
      <c r="H94" s="20">
        <v>57</v>
      </c>
      <c r="I94" s="20" t="s">
        <v>11150</v>
      </c>
      <c r="J94" s="20" t="s">
        <v>11150</v>
      </c>
      <c r="K94" s="20" t="s">
        <v>11150</v>
      </c>
      <c r="L94" s="20" t="s">
        <v>11150</v>
      </c>
      <c r="M94" s="20" t="s">
        <v>11150</v>
      </c>
      <c r="N94" s="20" t="s">
        <v>11150</v>
      </c>
      <c r="O94" s="20">
        <v>57</v>
      </c>
      <c r="P94" s="20" t="str">
        <f>VLOOKUP(A94,'REPORTE'!$A$1:$AG$1961,30,0)</f>
        <v>Secundaria</v>
      </c>
      <c r="Q94" s="20" t="str">
        <f>VLOOKUP(A94,'REPORTE'!$A$1:$AG$1961,31,0)</f>
        <v>CARCHI</v>
      </c>
      <c r="R94" s="20" t="str">
        <f>VLOOKUP(A94,'REPORTE'!$A$1:$AG$1961,32,0)</f>
        <v>MONTUFAR</v>
      </c>
      <c r="S94" s="20" t="str">
        <f>VLOOKUP(A94,'REPORTE'!$A$1:$AG$1961,33,0)</f>
        <v>GONZALEZ SUAREZ</v>
      </c>
      <c r="T94" s="20" t="str">
        <f>VLOOKUP(S94,PROVINCIAS!$F$1:$G$1171,2,0)</f>
        <v>URBANA</v>
      </c>
      <c r="U94" s="20" t="str">
        <f>VLOOKUP(A94,'REPORTE'!$A$1:$AG$1961,5,0)</f>
        <v>ECUATORIANO(A) INDIGENA</v>
      </c>
      <c r="V94" s="20" t="str">
        <f>VLOOKUP(A94,'REPORTE'!$A$1:$AG$1961,18,0)</f>
        <v>M</v>
      </c>
    </row>
    <row r="95" spans="1:22" x14ac:dyDescent="0.45">
      <c r="A95" s="20">
        <v>1000097</v>
      </c>
      <c r="B95" s="20" t="s">
        <v>9431</v>
      </c>
      <c r="C95" s="20" t="s">
        <v>13661</v>
      </c>
      <c r="D95" s="20">
        <v>603481508</v>
      </c>
      <c r="E95" s="20">
        <v>231000111</v>
      </c>
      <c r="F95" s="20" t="s">
        <v>11139</v>
      </c>
      <c r="G95" s="20"/>
      <c r="H95" s="20">
        <v>40</v>
      </c>
      <c r="I95" s="20" t="s">
        <v>11150</v>
      </c>
      <c r="J95" s="20" t="s">
        <v>11150</v>
      </c>
      <c r="K95" s="20" t="s">
        <v>11150</v>
      </c>
      <c r="L95" s="20" t="s">
        <v>11150</v>
      </c>
      <c r="M95" s="20" t="s">
        <v>11150</v>
      </c>
      <c r="N95" s="20" t="s">
        <v>11150</v>
      </c>
      <c r="O95" s="20">
        <v>40</v>
      </c>
      <c r="P95" s="20" t="str">
        <f>VLOOKUP(A95,'REPORTE'!$A$1:$AG$1961,30,0)</f>
        <v>Universitaria</v>
      </c>
      <c r="Q95" s="20" t="str">
        <f>VLOOKUP(A95,'REPORTE'!$A$1:$AG$1961,31,0)</f>
        <v>CHIMBORAZO</v>
      </c>
      <c r="R95" s="20" t="str">
        <f>VLOOKUP(A95,'REPORTE'!$A$1:$AG$1961,32,0)</f>
        <v>RIOBAMBA</v>
      </c>
      <c r="S95" s="20" t="str">
        <f>VLOOKUP(A95,'REPORTE'!$A$1:$AG$1961,33,0)</f>
        <v>VELASCO</v>
      </c>
      <c r="T95" s="20" t="str">
        <f>VLOOKUP(S95,PROVINCIAS!$F$1:$G$1171,2,0)</f>
        <v>URBANA</v>
      </c>
      <c r="U95" s="20" t="str">
        <f>VLOOKUP(A95,'REPORTE'!$A$1:$AG$1961,5,0)</f>
        <v>ECUATORIANO(A)</v>
      </c>
      <c r="V95" s="20" t="str">
        <f>VLOOKUP(A95,'REPORTE'!$A$1:$AG$1961,18,0)</f>
        <v>F</v>
      </c>
    </row>
    <row r="96" spans="1:22" x14ac:dyDescent="0.45">
      <c r="A96" s="20">
        <v>1000098</v>
      </c>
      <c r="B96" s="20" t="s">
        <v>9431</v>
      </c>
      <c r="C96" s="20" t="s">
        <v>13663</v>
      </c>
      <c r="D96" s="20">
        <v>601991870</v>
      </c>
      <c r="E96" s="20">
        <v>231000109</v>
      </c>
      <c r="F96" s="20" t="s">
        <v>11139</v>
      </c>
      <c r="G96" s="20"/>
      <c r="H96" s="20">
        <v>234.6</v>
      </c>
      <c r="I96" s="20" t="s">
        <v>11150</v>
      </c>
      <c r="J96" s="20" t="s">
        <v>11150</v>
      </c>
      <c r="K96" s="20" t="s">
        <v>11150</v>
      </c>
      <c r="L96" s="20" t="s">
        <v>11150</v>
      </c>
      <c r="M96" s="20" t="s">
        <v>11150</v>
      </c>
      <c r="N96" s="20" t="s">
        <v>11150</v>
      </c>
      <c r="O96" s="20">
        <v>234.6</v>
      </c>
      <c r="P96" s="20" t="str">
        <f>VLOOKUP(A96,'REPORTE'!$A$1:$AG$1961,30,0)</f>
        <v>Secundaria</v>
      </c>
      <c r="Q96" s="20" t="str">
        <f>VLOOKUP(A96,'REPORTE'!$A$1:$AG$1961,31,0)</f>
        <v>CHIMBORAZO</v>
      </c>
      <c r="R96" s="20" t="str">
        <f>VLOOKUP(A96,'REPORTE'!$A$1:$AG$1961,32,0)</f>
        <v>PENIPE</v>
      </c>
      <c r="S96" s="20" t="str">
        <f>VLOOKUP(A96,'REPORTE'!$A$1:$AG$1961,33,0)</f>
        <v>MATUS</v>
      </c>
      <c r="T96" s="20" t="str">
        <f>VLOOKUP(S96,PROVINCIAS!$F$1:$G$1171,2,0)</f>
        <v>RURAL</v>
      </c>
      <c r="U96" s="20" t="str">
        <f>VLOOKUP(A96,'REPORTE'!$A$1:$AG$1961,5,0)</f>
        <v>ECUATORIANO(A)</v>
      </c>
      <c r="V96" s="20" t="str">
        <f>VLOOKUP(A96,'REPORTE'!$A$1:$AG$1961,18,0)</f>
        <v>F</v>
      </c>
    </row>
    <row r="97" spans="1:22" x14ac:dyDescent="0.45">
      <c r="A97" s="20">
        <v>1000099</v>
      </c>
      <c r="B97" s="20" t="s">
        <v>9431</v>
      </c>
      <c r="C97" s="20" t="s">
        <v>13664</v>
      </c>
      <c r="D97" s="20">
        <v>602769093</v>
      </c>
      <c r="E97" s="20">
        <v>231000123</v>
      </c>
      <c r="F97" s="20" t="s">
        <v>11139</v>
      </c>
      <c r="G97" s="20"/>
      <c r="H97" s="20">
        <v>117</v>
      </c>
      <c r="I97" s="20" t="s">
        <v>11150</v>
      </c>
      <c r="J97" s="20" t="s">
        <v>11150</v>
      </c>
      <c r="K97" s="20" t="s">
        <v>11150</v>
      </c>
      <c r="L97" s="20" t="s">
        <v>11150</v>
      </c>
      <c r="M97" s="20" t="s">
        <v>11150</v>
      </c>
      <c r="N97" s="20" t="s">
        <v>11150</v>
      </c>
      <c r="O97" s="20">
        <v>117</v>
      </c>
      <c r="P97" s="20" t="str">
        <f>VLOOKUP(A97,'REPORTE'!$A$1:$AG$1961,30,0)</f>
        <v>Secundaria</v>
      </c>
      <c r="Q97" s="20" t="str">
        <f>VLOOKUP(A97,'REPORTE'!$A$1:$AG$1961,31,0)</f>
        <v>CHIMBORAZO</v>
      </c>
      <c r="R97" s="20" t="str">
        <f>VLOOKUP(A97,'REPORTE'!$A$1:$AG$1961,32,0)</f>
        <v>RIOBAMBA</v>
      </c>
      <c r="S97" s="20" t="str">
        <f>VLOOKUP(A97,'REPORTE'!$A$1:$AG$1961,33,0)</f>
        <v>RIOBAMBA</v>
      </c>
      <c r="T97" s="20" t="str">
        <f>VLOOKUP(S97,PROVINCIAS!$F$1:$G$1171,2,0)</f>
        <v>URBANA</v>
      </c>
      <c r="U97" s="20" t="str">
        <f>VLOOKUP(A97,'REPORTE'!$A$1:$AG$1961,5,0)</f>
        <v>ECUATORIANO(A)</v>
      </c>
      <c r="V97" s="20" t="str">
        <f>VLOOKUP(A97,'REPORTE'!$A$1:$AG$1961,18,0)</f>
        <v>F</v>
      </c>
    </row>
    <row r="98" spans="1:22" x14ac:dyDescent="0.45">
      <c r="A98" s="20">
        <v>1000100</v>
      </c>
      <c r="B98" s="20" t="s">
        <v>9431</v>
      </c>
      <c r="C98" s="20" t="s">
        <v>13666</v>
      </c>
      <c r="D98" s="20">
        <v>603048794</v>
      </c>
      <c r="E98" s="20">
        <v>231000122</v>
      </c>
      <c r="F98" s="20" t="s">
        <v>11139</v>
      </c>
      <c r="G98" s="20"/>
      <c r="H98" s="20">
        <v>45</v>
      </c>
      <c r="I98" s="20" t="s">
        <v>11150</v>
      </c>
      <c r="J98" s="20" t="s">
        <v>11150</v>
      </c>
      <c r="K98" s="20" t="s">
        <v>11150</v>
      </c>
      <c r="L98" s="20" t="s">
        <v>11150</v>
      </c>
      <c r="M98" s="20" t="s">
        <v>11150</v>
      </c>
      <c r="N98" s="20" t="s">
        <v>11150</v>
      </c>
      <c r="O98" s="20">
        <v>45</v>
      </c>
      <c r="P98" s="20" t="str">
        <f>VLOOKUP(A98,'REPORTE'!$A$1:$AG$1961,30,0)</f>
        <v>Secundaria</v>
      </c>
      <c r="Q98" s="20" t="str">
        <f>VLOOKUP(A98,'REPORTE'!$A$1:$AG$1961,31,0)</f>
        <v>CHIMBORAZO</v>
      </c>
      <c r="R98" s="20" t="str">
        <f>VLOOKUP(A98,'REPORTE'!$A$1:$AG$1961,32,0)</f>
        <v>RIOBAMBA</v>
      </c>
      <c r="S98" s="20" t="str">
        <f>VLOOKUP(A98,'REPORTE'!$A$1:$AG$1961,33,0)</f>
        <v>VELOZ</v>
      </c>
      <c r="T98" s="20" t="str">
        <f>VLOOKUP(S98,PROVINCIAS!$F$1:$G$1171,2,0)</f>
        <v>URBANA</v>
      </c>
      <c r="U98" s="20" t="str">
        <f>VLOOKUP(A98,'REPORTE'!$A$1:$AG$1961,5,0)</f>
        <v>ECUATORIANO(A) INDIGENA</v>
      </c>
      <c r="V98" s="20" t="str">
        <f>VLOOKUP(A98,'REPORTE'!$A$1:$AG$1961,18,0)</f>
        <v>M</v>
      </c>
    </row>
    <row r="99" spans="1:22" x14ac:dyDescent="0.45">
      <c r="A99" s="20">
        <v>1000103</v>
      </c>
      <c r="B99" s="20" t="s">
        <v>9431</v>
      </c>
      <c r="C99" s="20" t="s">
        <v>13667</v>
      </c>
      <c r="D99" s="20">
        <v>1720476397</v>
      </c>
      <c r="E99" s="20">
        <v>231000127</v>
      </c>
      <c r="F99" s="20" t="s">
        <v>11139</v>
      </c>
      <c r="G99" s="20"/>
      <c r="H99" s="20">
        <v>67.14</v>
      </c>
      <c r="I99" s="20" t="s">
        <v>11150</v>
      </c>
      <c r="J99" s="20" t="s">
        <v>11150</v>
      </c>
      <c r="K99" s="20" t="s">
        <v>11150</v>
      </c>
      <c r="L99" s="20" t="s">
        <v>11150</v>
      </c>
      <c r="M99" s="20" t="s">
        <v>11150</v>
      </c>
      <c r="N99" s="20" t="s">
        <v>11150</v>
      </c>
      <c r="O99" s="20">
        <v>67.14</v>
      </c>
      <c r="P99" s="20" t="str">
        <f>VLOOKUP(A99,'REPORTE'!$A$1:$AG$1961,30,0)</f>
        <v>Secundaria</v>
      </c>
      <c r="Q99" s="20" t="str">
        <f>VLOOKUP(A99,'REPORTE'!$A$1:$AG$1961,31,0)</f>
        <v>PICHINCHA</v>
      </c>
      <c r="R99" s="20" t="str">
        <f>VLOOKUP(A99,'REPORTE'!$A$1:$AG$1961,32,0)</f>
        <v>QUITO</v>
      </c>
      <c r="S99" s="20" t="str">
        <f>VLOOKUP(A99,'REPORTE'!$A$1:$AG$1961,33,0)</f>
        <v>COTOCOLLAO</v>
      </c>
      <c r="T99" s="20" t="str">
        <f>VLOOKUP(S99,PROVINCIAS!$F$1:$G$1171,2,0)</f>
        <v>URBANA</v>
      </c>
      <c r="U99" s="20" t="str">
        <f>VLOOKUP(A99,'REPORTE'!$A$1:$AG$1961,5,0)</f>
        <v>ECUATORIANO(A)</v>
      </c>
      <c r="V99" s="20" t="str">
        <f>VLOOKUP(A99,'REPORTE'!$A$1:$AG$1961,18,0)</f>
        <v>F</v>
      </c>
    </row>
    <row r="100" spans="1:22" x14ac:dyDescent="0.45">
      <c r="A100" s="20">
        <v>1000106</v>
      </c>
      <c r="B100" s="20" t="s">
        <v>9431</v>
      </c>
      <c r="C100" s="20" t="s">
        <v>13668</v>
      </c>
      <c r="D100" s="20">
        <v>602531287</v>
      </c>
      <c r="E100" s="20">
        <v>231000132</v>
      </c>
      <c r="F100" s="20" t="s">
        <v>11139</v>
      </c>
      <c r="G100" s="20"/>
      <c r="H100" s="20">
        <v>45</v>
      </c>
      <c r="I100" s="20" t="s">
        <v>11150</v>
      </c>
      <c r="J100" s="20" t="s">
        <v>11150</v>
      </c>
      <c r="K100" s="20" t="s">
        <v>11150</v>
      </c>
      <c r="L100" s="20" t="s">
        <v>11150</v>
      </c>
      <c r="M100" s="20" t="s">
        <v>11150</v>
      </c>
      <c r="N100" s="20" t="s">
        <v>11150</v>
      </c>
      <c r="O100" s="20">
        <v>45</v>
      </c>
      <c r="P100" s="20" t="str">
        <f>VLOOKUP(A100,'REPORTE'!$A$1:$AG$1961,30,0)</f>
        <v>Secundaria</v>
      </c>
      <c r="Q100" s="20" t="str">
        <f>VLOOKUP(A100,'REPORTE'!$A$1:$AG$1961,31,0)</f>
        <v>CHIMBORAZO</v>
      </c>
      <c r="R100" s="20" t="str">
        <f>VLOOKUP(A100,'REPORTE'!$A$1:$AG$1961,32,0)</f>
        <v>RIOBAMBA</v>
      </c>
      <c r="S100" s="20" t="str">
        <f>VLOOKUP(A100,'REPORTE'!$A$1:$AG$1961,33,0)</f>
        <v>RIOBAMBA</v>
      </c>
      <c r="T100" s="20" t="str">
        <f>VLOOKUP(S100,PROVINCIAS!$F$1:$G$1171,2,0)</f>
        <v>URBANA</v>
      </c>
      <c r="U100" s="20" t="str">
        <f>VLOOKUP(A100,'REPORTE'!$A$1:$AG$1961,5,0)</f>
        <v>ECUATORIANO(A)</v>
      </c>
      <c r="V100" s="20" t="str">
        <f>VLOOKUP(A100,'REPORTE'!$A$1:$AG$1961,18,0)</f>
        <v>F</v>
      </c>
    </row>
    <row r="101" spans="1:22" x14ac:dyDescent="0.45">
      <c r="A101" s="20">
        <v>1000108</v>
      </c>
      <c r="B101" s="20" t="s">
        <v>9431</v>
      </c>
      <c r="C101" s="20" t="s">
        <v>9615</v>
      </c>
      <c r="D101" s="20">
        <v>604268870</v>
      </c>
      <c r="E101" s="20">
        <v>231000136</v>
      </c>
      <c r="F101" s="20" t="s">
        <v>11139</v>
      </c>
      <c r="G101" s="20"/>
      <c r="H101" s="20">
        <v>0.65</v>
      </c>
      <c r="I101" s="20" t="s">
        <v>11150</v>
      </c>
      <c r="J101" s="20" t="s">
        <v>11150</v>
      </c>
      <c r="K101" s="20" t="s">
        <v>11150</v>
      </c>
      <c r="L101" s="20" t="s">
        <v>11150</v>
      </c>
      <c r="M101" s="20" t="s">
        <v>11150</v>
      </c>
      <c r="N101" s="20" t="s">
        <v>11150</v>
      </c>
      <c r="O101" s="20">
        <v>0.65</v>
      </c>
      <c r="P101" s="20" t="str">
        <f>VLOOKUP(A101,'REPORTE'!$A$1:$AG$1961,30,0)</f>
        <v>Secundaria</v>
      </c>
      <c r="Q101" s="20" t="str">
        <f>VLOOKUP(A101,'REPORTE'!$A$1:$AG$1961,31,0)</f>
        <v>CHIMBORAZO</v>
      </c>
      <c r="R101" s="20" t="str">
        <f>VLOOKUP(A101,'REPORTE'!$A$1:$AG$1961,32,0)</f>
        <v>RIOBAMBA</v>
      </c>
      <c r="S101" s="20" t="str">
        <f>VLOOKUP(A101,'REPORTE'!$A$1:$AG$1961,33,0)</f>
        <v>RIOBAMBA</v>
      </c>
      <c r="T101" s="20" t="str">
        <f>VLOOKUP(S101,PROVINCIAS!$F$1:$G$1171,2,0)</f>
        <v>URBANA</v>
      </c>
      <c r="U101" s="20" t="str">
        <f>VLOOKUP(A101,'REPORTE'!$A$1:$AG$1961,5,0)</f>
        <v>ECUATORIANO(A)</v>
      </c>
      <c r="V101" s="20" t="str">
        <f>VLOOKUP(A101,'REPORTE'!$A$1:$AG$1961,18,0)</f>
        <v>F</v>
      </c>
    </row>
    <row r="102" spans="1:22" x14ac:dyDescent="0.45">
      <c r="A102" s="20">
        <v>1000109</v>
      </c>
      <c r="B102" s="20" t="s">
        <v>9431</v>
      </c>
      <c r="C102" s="20" t="s">
        <v>13669</v>
      </c>
      <c r="D102" s="20">
        <v>605193291</v>
      </c>
      <c r="E102" s="20">
        <v>231000135</v>
      </c>
      <c r="F102" s="20" t="s">
        <v>11139</v>
      </c>
      <c r="G102" s="20"/>
      <c r="H102" s="20">
        <v>113.05</v>
      </c>
      <c r="I102" s="20" t="s">
        <v>11150</v>
      </c>
      <c r="J102" s="20" t="s">
        <v>11150</v>
      </c>
      <c r="K102" s="20" t="s">
        <v>11150</v>
      </c>
      <c r="L102" s="20" t="s">
        <v>11150</v>
      </c>
      <c r="M102" s="20" t="s">
        <v>11150</v>
      </c>
      <c r="N102" s="20" t="s">
        <v>11150</v>
      </c>
      <c r="O102" s="20">
        <v>113.05</v>
      </c>
      <c r="P102" s="20" t="str">
        <f>VLOOKUP(A102,'REPORTE'!$A$1:$AG$1961,30,0)</f>
        <v>Primaria</v>
      </c>
      <c r="Q102" s="20" t="str">
        <f>VLOOKUP(A102,'REPORTE'!$A$1:$AG$1961,31,0)</f>
        <v>CHIMBORAZO</v>
      </c>
      <c r="R102" s="20" t="str">
        <f>VLOOKUP(A102,'REPORTE'!$A$1:$AG$1961,32,0)</f>
        <v>RIOBAMBA</v>
      </c>
      <c r="S102" s="20" t="str">
        <f>VLOOKUP(A102,'REPORTE'!$A$1:$AG$1961,33,0)</f>
        <v>RIOBAMBA</v>
      </c>
      <c r="T102" s="20" t="str">
        <f>VLOOKUP(S102,PROVINCIAS!$F$1:$G$1171,2,0)</f>
        <v>URBANA</v>
      </c>
      <c r="U102" s="20" t="str">
        <f>VLOOKUP(A102,'REPORTE'!$A$1:$AG$1961,5,0)</f>
        <v>ECUATORIANO(A)</v>
      </c>
      <c r="V102" s="20" t="str">
        <f>VLOOKUP(A102,'REPORTE'!$A$1:$AG$1961,18,0)</f>
        <v>F</v>
      </c>
    </row>
    <row r="103" spans="1:22" x14ac:dyDescent="0.45">
      <c r="A103" s="20">
        <v>1000110</v>
      </c>
      <c r="B103" s="20" t="s">
        <v>9431</v>
      </c>
      <c r="C103" s="20" t="s">
        <v>13670</v>
      </c>
      <c r="D103" s="20">
        <v>602021982</v>
      </c>
      <c r="E103" s="20">
        <v>231000124</v>
      </c>
      <c r="F103" s="20" t="s">
        <v>11139</v>
      </c>
      <c r="G103" s="20"/>
      <c r="H103" s="20" t="s">
        <v>11150</v>
      </c>
      <c r="I103" s="20" t="s">
        <v>11150</v>
      </c>
      <c r="J103" s="20" t="s">
        <v>11150</v>
      </c>
      <c r="K103" s="20" t="s">
        <v>11150</v>
      </c>
      <c r="L103" s="20" t="s">
        <v>11150</v>
      </c>
      <c r="M103" s="20" t="s">
        <v>11150</v>
      </c>
      <c r="N103" s="20" t="s">
        <v>11150</v>
      </c>
      <c r="O103" s="20">
        <v>0</v>
      </c>
      <c r="P103" s="20" t="str">
        <f>VLOOKUP(A103,'REPORTE'!$A$1:$AG$1961,30,0)</f>
        <v>Secundaria</v>
      </c>
      <c r="Q103" s="20" t="str">
        <f>VLOOKUP(A103,'REPORTE'!$A$1:$AG$1961,31,0)</f>
        <v>CHIMBORAZO</v>
      </c>
      <c r="R103" s="20" t="str">
        <f>VLOOKUP(A103,'REPORTE'!$A$1:$AG$1961,32,0)</f>
        <v>RIOBAMBA</v>
      </c>
      <c r="S103" s="20" t="str">
        <f>VLOOKUP(A103,'REPORTE'!$A$1:$AG$1961,33,0)</f>
        <v>VELASCO</v>
      </c>
      <c r="T103" s="20" t="str">
        <f>VLOOKUP(S103,PROVINCIAS!$F$1:$G$1171,2,0)</f>
        <v>URBANA</v>
      </c>
      <c r="U103" s="20" t="str">
        <f>VLOOKUP(A103,'REPORTE'!$A$1:$AG$1961,5,0)</f>
        <v>ECUATORIANO(A)</v>
      </c>
      <c r="V103" s="20" t="str">
        <f>VLOOKUP(A103,'REPORTE'!$A$1:$AG$1961,18,0)</f>
        <v>F</v>
      </c>
    </row>
    <row r="104" spans="1:22" x14ac:dyDescent="0.45">
      <c r="A104" s="20">
        <v>1000112</v>
      </c>
      <c r="B104" s="20" t="s">
        <v>9431</v>
      </c>
      <c r="C104" s="20" t="s">
        <v>13671</v>
      </c>
      <c r="D104" s="20">
        <v>603670464</v>
      </c>
      <c r="E104" s="20">
        <v>231000138</v>
      </c>
      <c r="F104" s="20" t="s">
        <v>11139</v>
      </c>
      <c r="G104" s="20"/>
      <c r="H104" s="20">
        <v>45</v>
      </c>
      <c r="I104" s="20" t="s">
        <v>11150</v>
      </c>
      <c r="J104" s="20" t="s">
        <v>11150</v>
      </c>
      <c r="K104" s="20" t="s">
        <v>11150</v>
      </c>
      <c r="L104" s="20" t="s">
        <v>11150</v>
      </c>
      <c r="M104" s="20" t="s">
        <v>11150</v>
      </c>
      <c r="N104" s="20" t="s">
        <v>11150</v>
      </c>
      <c r="O104" s="20">
        <v>45</v>
      </c>
      <c r="P104" s="20" t="str">
        <f>VLOOKUP(A104,'REPORTE'!$A$1:$AG$1961,30,0)</f>
        <v>Secundaria</v>
      </c>
      <c r="Q104" s="20" t="str">
        <f>VLOOKUP(A104,'REPORTE'!$A$1:$AG$1961,31,0)</f>
        <v>CHIMBORAZO</v>
      </c>
      <c r="R104" s="20" t="str">
        <f>VLOOKUP(A104,'REPORTE'!$A$1:$AG$1961,32,0)</f>
        <v>RIOBAMBA</v>
      </c>
      <c r="S104" s="20" t="str">
        <f>VLOOKUP(A104,'REPORTE'!$A$1:$AG$1961,33,0)</f>
        <v>LIZARZABURU</v>
      </c>
      <c r="T104" s="20" t="str">
        <f>VLOOKUP(S104,PROVINCIAS!$F$1:$G$1171,2,0)</f>
        <v>URBANA</v>
      </c>
      <c r="U104" s="20" t="str">
        <f>VLOOKUP(A104,'REPORTE'!$A$1:$AG$1961,5,0)</f>
        <v>ECUATORIANO(A) INDIGENA</v>
      </c>
      <c r="V104" s="20" t="str">
        <f>VLOOKUP(A104,'REPORTE'!$A$1:$AG$1961,18,0)</f>
        <v>F</v>
      </c>
    </row>
    <row r="105" spans="1:22" x14ac:dyDescent="0.45">
      <c r="A105" s="20">
        <v>1000113</v>
      </c>
      <c r="B105" s="20" t="s">
        <v>9431</v>
      </c>
      <c r="C105" s="20" t="s">
        <v>9630</v>
      </c>
      <c r="D105" s="20">
        <v>600826192</v>
      </c>
      <c r="E105" s="20">
        <v>231000142</v>
      </c>
      <c r="F105" s="20" t="s">
        <v>11139</v>
      </c>
      <c r="G105" s="20"/>
      <c r="H105" s="20">
        <v>21.25</v>
      </c>
      <c r="I105" s="20" t="s">
        <v>11150</v>
      </c>
      <c r="J105" s="20" t="s">
        <v>11150</v>
      </c>
      <c r="K105" s="20" t="s">
        <v>11150</v>
      </c>
      <c r="L105" s="20" t="s">
        <v>11150</v>
      </c>
      <c r="M105" s="20" t="s">
        <v>11150</v>
      </c>
      <c r="N105" s="20" t="s">
        <v>11150</v>
      </c>
      <c r="O105" s="20">
        <v>21.25</v>
      </c>
      <c r="P105" s="20" t="str">
        <f>VLOOKUP(A105,'REPORTE'!$A$1:$AG$1961,30,0)</f>
        <v>Primaria</v>
      </c>
      <c r="Q105" s="20" t="str">
        <f>VLOOKUP(A105,'REPORTE'!$A$1:$AG$1961,31,0)</f>
        <v>CHIMBORAZO</v>
      </c>
      <c r="R105" s="20" t="str">
        <f>VLOOKUP(A105,'REPORTE'!$A$1:$AG$1961,32,0)</f>
        <v>RIOBAMBA</v>
      </c>
      <c r="S105" s="20" t="str">
        <f>VLOOKUP(A105,'REPORTE'!$A$1:$AG$1961,33,0)</f>
        <v>LIZARZABURU</v>
      </c>
      <c r="T105" s="20" t="str">
        <f>VLOOKUP(S105,PROVINCIAS!$F$1:$G$1171,2,0)</f>
        <v>URBANA</v>
      </c>
      <c r="U105" s="20" t="str">
        <f>VLOOKUP(A105,'REPORTE'!$A$1:$AG$1961,5,0)</f>
        <v>ECUATORIANO(A) INDIGENA</v>
      </c>
      <c r="V105" s="20" t="str">
        <f>VLOOKUP(A105,'REPORTE'!$A$1:$AG$1961,18,0)</f>
        <v>F</v>
      </c>
    </row>
    <row r="106" spans="1:22" x14ac:dyDescent="0.45">
      <c r="A106" s="20">
        <v>1000114</v>
      </c>
      <c r="B106" s="20" t="s">
        <v>9431</v>
      </c>
      <c r="C106" s="20" t="s">
        <v>13672</v>
      </c>
      <c r="D106" s="20">
        <v>603156837</v>
      </c>
      <c r="E106" s="20">
        <v>231000141</v>
      </c>
      <c r="F106" s="20" t="s">
        <v>11139</v>
      </c>
      <c r="G106" s="20"/>
      <c r="H106" s="20">
        <v>50</v>
      </c>
      <c r="I106" s="20" t="s">
        <v>11150</v>
      </c>
      <c r="J106" s="20" t="s">
        <v>11150</v>
      </c>
      <c r="K106" s="20" t="s">
        <v>11150</v>
      </c>
      <c r="L106" s="20" t="s">
        <v>11150</v>
      </c>
      <c r="M106" s="20" t="s">
        <v>11150</v>
      </c>
      <c r="N106" s="20" t="s">
        <v>11150</v>
      </c>
      <c r="O106" s="20">
        <v>50</v>
      </c>
      <c r="P106" s="20" t="str">
        <f>VLOOKUP(A106,'REPORTE'!$A$1:$AG$1961,30,0)</f>
        <v>Secundaria</v>
      </c>
      <c r="Q106" s="20" t="str">
        <f>VLOOKUP(A106,'REPORTE'!$A$1:$AG$1961,31,0)</f>
        <v>CHIMBORAZO</v>
      </c>
      <c r="R106" s="20" t="str">
        <f>VLOOKUP(A106,'REPORTE'!$A$1:$AG$1961,32,0)</f>
        <v>RIOBAMBA</v>
      </c>
      <c r="S106" s="20" t="str">
        <f>VLOOKUP(A106,'REPORTE'!$A$1:$AG$1961,33,0)</f>
        <v>VELOZ</v>
      </c>
      <c r="T106" s="20" t="str">
        <f>VLOOKUP(S106,PROVINCIAS!$F$1:$G$1171,2,0)</f>
        <v>URBANA</v>
      </c>
      <c r="U106" s="20" t="str">
        <f>VLOOKUP(A106,'REPORTE'!$A$1:$AG$1961,5,0)</f>
        <v>ECUATORIANO(A)</v>
      </c>
      <c r="V106" s="20" t="str">
        <f>VLOOKUP(A106,'REPORTE'!$A$1:$AG$1961,18,0)</f>
        <v>M</v>
      </c>
    </row>
    <row r="107" spans="1:22" x14ac:dyDescent="0.45">
      <c r="A107" s="20">
        <v>1000115</v>
      </c>
      <c r="B107" s="20" t="s">
        <v>9431</v>
      </c>
      <c r="C107" s="20" t="s">
        <v>13673</v>
      </c>
      <c r="D107" s="20">
        <v>601388564</v>
      </c>
      <c r="E107" s="20">
        <v>231000139</v>
      </c>
      <c r="F107" s="20" t="s">
        <v>11139</v>
      </c>
      <c r="G107" s="20"/>
      <c r="H107" s="20">
        <v>100</v>
      </c>
      <c r="I107" s="20" t="s">
        <v>11150</v>
      </c>
      <c r="J107" s="20" t="s">
        <v>11150</v>
      </c>
      <c r="K107" s="20" t="s">
        <v>11150</v>
      </c>
      <c r="L107" s="20" t="s">
        <v>11150</v>
      </c>
      <c r="M107" s="20" t="s">
        <v>11150</v>
      </c>
      <c r="N107" s="20" t="s">
        <v>11150</v>
      </c>
      <c r="O107" s="20">
        <v>100</v>
      </c>
      <c r="P107" s="20" t="str">
        <f>VLOOKUP(A107,'REPORTE'!$A$1:$AG$1961,30,0)</f>
        <v>Secundaria</v>
      </c>
      <c r="Q107" s="20" t="str">
        <f>VLOOKUP(A107,'REPORTE'!$A$1:$AG$1961,31,0)</f>
        <v>GUAYAS</v>
      </c>
      <c r="R107" s="20" t="str">
        <f>VLOOKUP(A107,'REPORTE'!$A$1:$AG$1961,32,0)</f>
        <v>GUAYAQUIL</v>
      </c>
      <c r="S107" s="20" t="str">
        <f>VLOOKUP(A107,'REPORTE'!$A$1:$AG$1961,33,0)</f>
        <v>CARBO (CONCEPCION)</v>
      </c>
      <c r="T107" s="20" t="str">
        <f>VLOOKUP(S107,PROVINCIAS!$F$1:$G$1171,2,0)</f>
        <v>URBANA</v>
      </c>
      <c r="U107" s="20" t="str">
        <f>VLOOKUP(A107,'REPORTE'!$A$1:$AG$1961,5,0)</f>
        <v>ECUATORIANO(A)</v>
      </c>
      <c r="V107" s="20" t="str">
        <f>VLOOKUP(A107,'REPORTE'!$A$1:$AG$1961,18,0)</f>
        <v>F</v>
      </c>
    </row>
    <row r="108" spans="1:22" x14ac:dyDescent="0.45">
      <c r="A108" s="20">
        <v>1000116</v>
      </c>
      <c r="B108" s="20" t="s">
        <v>9431</v>
      </c>
      <c r="C108" s="20" t="s">
        <v>13674</v>
      </c>
      <c r="D108" s="20">
        <v>601544398</v>
      </c>
      <c r="E108" s="20">
        <v>231000143</v>
      </c>
      <c r="F108" s="20" t="s">
        <v>11139</v>
      </c>
      <c r="G108" s="20"/>
      <c r="H108" s="20">
        <v>50</v>
      </c>
      <c r="I108" s="20" t="s">
        <v>11150</v>
      </c>
      <c r="J108" s="20" t="s">
        <v>11150</v>
      </c>
      <c r="K108" s="20" t="s">
        <v>11150</v>
      </c>
      <c r="L108" s="20" t="s">
        <v>11150</v>
      </c>
      <c r="M108" s="20" t="s">
        <v>11150</v>
      </c>
      <c r="N108" s="20" t="s">
        <v>11150</v>
      </c>
      <c r="O108" s="20">
        <v>50</v>
      </c>
      <c r="P108" s="20" t="str">
        <f>VLOOKUP(A108,'REPORTE'!$A$1:$AG$1961,30,0)</f>
        <v>Primaria</v>
      </c>
      <c r="Q108" s="20" t="str">
        <f>VLOOKUP(A108,'REPORTE'!$A$1:$AG$1961,31,0)</f>
        <v>CHIMBORAZO</v>
      </c>
      <c r="R108" s="20" t="str">
        <f>VLOOKUP(A108,'REPORTE'!$A$1:$AG$1961,32,0)</f>
        <v>ALAUSI</v>
      </c>
      <c r="S108" s="20" t="str">
        <f>VLOOKUP(A108,'REPORTE'!$A$1:$AG$1961,33,0)</f>
        <v>HUIGRA</v>
      </c>
      <c r="T108" s="20" t="str">
        <f>VLOOKUP(S108,PROVINCIAS!$F$1:$G$1171,2,0)</f>
        <v>RURAL</v>
      </c>
      <c r="U108" s="20" t="str">
        <f>VLOOKUP(A108,'REPORTE'!$A$1:$AG$1961,5,0)</f>
        <v>ECUATORIANO(A)</v>
      </c>
      <c r="V108" s="20" t="str">
        <f>VLOOKUP(A108,'REPORTE'!$A$1:$AG$1961,18,0)</f>
        <v>M</v>
      </c>
    </row>
    <row r="109" spans="1:22" x14ac:dyDescent="0.45">
      <c r="A109" s="20">
        <v>1000117</v>
      </c>
      <c r="B109" s="20" t="s">
        <v>9431</v>
      </c>
      <c r="C109" s="20" t="s">
        <v>13675</v>
      </c>
      <c r="D109" s="20">
        <v>605836071</v>
      </c>
      <c r="E109" s="20">
        <v>231000149</v>
      </c>
      <c r="F109" s="20" t="s">
        <v>11139</v>
      </c>
      <c r="G109" s="20"/>
      <c r="H109" s="20">
        <v>52</v>
      </c>
      <c r="I109" s="20" t="s">
        <v>11150</v>
      </c>
      <c r="J109" s="20" t="s">
        <v>11150</v>
      </c>
      <c r="K109" s="20" t="s">
        <v>11150</v>
      </c>
      <c r="L109" s="20" t="s">
        <v>11150</v>
      </c>
      <c r="M109" s="20" t="s">
        <v>11150</v>
      </c>
      <c r="N109" s="20" t="s">
        <v>11150</v>
      </c>
      <c r="O109" s="20">
        <v>52</v>
      </c>
      <c r="P109" s="20" t="str">
        <f>VLOOKUP(A109,'REPORTE'!$A$1:$AG$1961,30,0)</f>
        <v>Secundaria</v>
      </c>
      <c r="Q109" s="20" t="str">
        <f>VLOOKUP(A109,'REPORTE'!$A$1:$AG$1961,31,0)</f>
        <v>CHIMBORAZO</v>
      </c>
      <c r="R109" s="20" t="str">
        <f>VLOOKUP(A109,'REPORTE'!$A$1:$AG$1961,32,0)</f>
        <v>RIOBAMBA</v>
      </c>
      <c r="S109" s="20" t="str">
        <f>VLOOKUP(A109,'REPORTE'!$A$1:$AG$1961,33,0)</f>
        <v>RIOBAMBA</v>
      </c>
      <c r="T109" s="20" t="str">
        <f>VLOOKUP(S109,PROVINCIAS!$F$1:$G$1171,2,0)</f>
        <v>URBANA</v>
      </c>
      <c r="U109" s="20" t="str">
        <f>VLOOKUP(A109,'REPORTE'!$A$1:$AG$1961,5,0)</f>
        <v>ECUATORIANO(A)</v>
      </c>
      <c r="V109" s="20" t="str">
        <f>VLOOKUP(A109,'REPORTE'!$A$1:$AG$1961,18,0)</f>
        <v>F</v>
      </c>
    </row>
    <row r="110" spans="1:22" x14ac:dyDescent="0.45">
      <c r="A110" s="20">
        <v>1000118</v>
      </c>
      <c r="B110" s="20" t="s">
        <v>9431</v>
      </c>
      <c r="C110" s="20" t="s">
        <v>10060</v>
      </c>
      <c r="D110" s="20">
        <v>602154239</v>
      </c>
      <c r="E110" s="20">
        <v>231000145</v>
      </c>
      <c r="F110" s="20" t="s">
        <v>11139</v>
      </c>
      <c r="G110" s="20"/>
      <c r="H110" s="20">
        <v>59.75</v>
      </c>
      <c r="I110" s="20" t="s">
        <v>11150</v>
      </c>
      <c r="J110" s="20" t="s">
        <v>11150</v>
      </c>
      <c r="K110" s="20" t="s">
        <v>11150</v>
      </c>
      <c r="L110" s="20" t="s">
        <v>11150</v>
      </c>
      <c r="M110" s="20" t="s">
        <v>11150</v>
      </c>
      <c r="N110" s="20" t="s">
        <v>11150</v>
      </c>
      <c r="O110" s="20">
        <v>59.75</v>
      </c>
      <c r="P110" s="20" t="str">
        <f>VLOOKUP(A110,'REPORTE'!$A$1:$AG$1961,30,0)</f>
        <v>Secundaria</v>
      </c>
      <c r="Q110" s="20" t="str">
        <f>VLOOKUP(A110,'REPORTE'!$A$1:$AG$1961,31,0)</f>
        <v>CHIMBORAZO</v>
      </c>
      <c r="R110" s="20" t="str">
        <f>VLOOKUP(A110,'REPORTE'!$A$1:$AG$1961,32,0)</f>
        <v>GUANO</v>
      </c>
      <c r="S110" s="20" t="str">
        <f>VLOOKUP(A110,'REPORTE'!$A$1:$AG$1961,33,0)</f>
        <v>EL ROSARIO</v>
      </c>
      <c r="T110" s="20" t="str">
        <f>VLOOKUP(S110,PROVINCIAS!$F$1:$G$1171,2,0)</f>
        <v>RURAL</v>
      </c>
      <c r="U110" s="20" t="str">
        <f>VLOOKUP(A110,'REPORTE'!$A$1:$AG$1961,5,0)</f>
        <v>ECUATORIANO(A)</v>
      </c>
      <c r="V110" s="20" t="str">
        <f>VLOOKUP(A110,'REPORTE'!$A$1:$AG$1961,18,0)</f>
        <v>M</v>
      </c>
    </row>
    <row r="111" spans="1:22" x14ac:dyDescent="0.45">
      <c r="A111" s="20">
        <v>1000119</v>
      </c>
      <c r="B111" s="20" t="s">
        <v>9431</v>
      </c>
      <c r="C111" s="20" t="s">
        <v>13676</v>
      </c>
      <c r="D111" s="20">
        <v>602604332</v>
      </c>
      <c r="E111" s="20">
        <v>231000151</v>
      </c>
      <c r="F111" s="20" t="s">
        <v>11139</v>
      </c>
      <c r="G111" s="20"/>
      <c r="H111" s="20">
        <v>20.9</v>
      </c>
      <c r="I111" s="20" t="s">
        <v>11150</v>
      </c>
      <c r="J111" s="20" t="s">
        <v>11150</v>
      </c>
      <c r="K111" s="20" t="s">
        <v>11150</v>
      </c>
      <c r="L111" s="20" t="s">
        <v>11150</v>
      </c>
      <c r="M111" s="20" t="s">
        <v>11150</v>
      </c>
      <c r="N111" s="20" t="s">
        <v>11150</v>
      </c>
      <c r="O111" s="20">
        <v>20.9</v>
      </c>
      <c r="P111" s="20" t="str">
        <f>VLOOKUP(A111,'REPORTE'!$A$1:$AG$1961,30,0)</f>
        <v>Secundaria</v>
      </c>
      <c r="Q111" s="20" t="str">
        <f>VLOOKUP(A111,'REPORTE'!$A$1:$AG$1961,31,0)</f>
        <v>CHIMBORAZO</v>
      </c>
      <c r="R111" s="20" t="str">
        <f>VLOOKUP(A111,'REPORTE'!$A$1:$AG$1961,32,0)</f>
        <v>RIOBAMBA</v>
      </c>
      <c r="S111" s="20" t="str">
        <f>VLOOKUP(A111,'REPORTE'!$A$1:$AG$1961,33,0)</f>
        <v>PUNGALA</v>
      </c>
      <c r="T111" s="20" t="str">
        <f>VLOOKUP(S111,PROVINCIAS!$F$1:$G$1171,2,0)</f>
        <v>RURAL</v>
      </c>
      <c r="U111" s="20" t="str">
        <f>VLOOKUP(A111,'REPORTE'!$A$1:$AG$1961,5,0)</f>
        <v>ECUATORIANO(A)</v>
      </c>
      <c r="V111" s="20" t="str">
        <f>VLOOKUP(A111,'REPORTE'!$A$1:$AG$1961,18,0)</f>
        <v>F</v>
      </c>
    </row>
    <row r="112" spans="1:22" x14ac:dyDescent="0.45">
      <c r="A112" s="20">
        <v>1000120</v>
      </c>
      <c r="B112" s="20" t="s">
        <v>9431</v>
      </c>
      <c r="C112" s="20" t="s">
        <v>9756</v>
      </c>
      <c r="D112" s="20">
        <v>602281784</v>
      </c>
      <c r="E112" s="20">
        <v>231000150</v>
      </c>
      <c r="F112" s="20" t="s">
        <v>11139</v>
      </c>
      <c r="G112" s="20"/>
      <c r="H112" s="20">
        <v>50</v>
      </c>
      <c r="I112" s="20" t="s">
        <v>11150</v>
      </c>
      <c r="J112" s="20" t="s">
        <v>11150</v>
      </c>
      <c r="K112" s="20" t="s">
        <v>11150</v>
      </c>
      <c r="L112" s="20" t="s">
        <v>11150</v>
      </c>
      <c r="M112" s="20" t="s">
        <v>11150</v>
      </c>
      <c r="N112" s="20" t="s">
        <v>11150</v>
      </c>
      <c r="O112" s="20">
        <v>50</v>
      </c>
      <c r="P112" s="20" t="str">
        <f>VLOOKUP(A112,'REPORTE'!$A$1:$AG$1961,30,0)</f>
        <v>Secundaria</v>
      </c>
      <c r="Q112" s="20" t="str">
        <f>VLOOKUP(A112,'REPORTE'!$A$1:$AG$1961,31,0)</f>
        <v>CHIMBORAZO</v>
      </c>
      <c r="R112" s="20" t="str">
        <f>VLOOKUP(A112,'REPORTE'!$A$1:$AG$1961,32,0)</f>
        <v>GUANO</v>
      </c>
      <c r="S112" s="20" t="str">
        <f>VLOOKUP(A112,'REPORTE'!$A$1:$AG$1961,33,0)</f>
        <v>LA MATRIZ</v>
      </c>
      <c r="T112" s="20" t="str">
        <f>VLOOKUP(S112,PROVINCIAS!$F$1:$G$1171,2,0)</f>
        <v>URBANA</v>
      </c>
      <c r="U112" s="20" t="str">
        <f>VLOOKUP(A112,'REPORTE'!$A$1:$AG$1961,5,0)</f>
        <v>ECUATORIANO(A)</v>
      </c>
      <c r="V112" s="20" t="str">
        <f>VLOOKUP(A112,'REPORTE'!$A$1:$AG$1961,18,0)</f>
        <v>F</v>
      </c>
    </row>
    <row r="113" spans="1:22" x14ac:dyDescent="0.45">
      <c r="A113" s="20">
        <v>1000121</v>
      </c>
      <c r="B113" s="20" t="s">
        <v>9431</v>
      </c>
      <c r="C113" s="20" t="s">
        <v>13677</v>
      </c>
      <c r="D113" s="20">
        <v>600874325</v>
      </c>
      <c r="E113" s="20">
        <v>231000147</v>
      </c>
      <c r="F113" s="20" t="s">
        <v>11139</v>
      </c>
      <c r="G113" s="20"/>
      <c r="H113" s="20">
        <v>100</v>
      </c>
      <c r="I113" s="20" t="s">
        <v>11150</v>
      </c>
      <c r="J113" s="20" t="s">
        <v>11150</v>
      </c>
      <c r="K113" s="20" t="s">
        <v>11150</v>
      </c>
      <c r="L113" s="20" t="s">
        <v>11150</v>
      </c>
      <c r="M113" s="20" t="s">
        <v>11150</v>
      </c>
      <c r="N113" s="20" t="s">
        <v>11150</v>
      </c>
      <c r="O113" s="20">
        <v>100</v>
      </c>
      <c r="P113" s="20" t="str">
        <f>VLOOKUP(A113,'REPORTE'!$A$1:$AG$1961,30,0)</f>
        <v>Secundaria</v>
      </c>
      <c r="Q113" s="20" t="str">
        <f>VLOOKUP(A113,'REPORTE'!$A$1:$AG$1961,31,0)</f>
        <v>CHIMBORAZO</v>
      </c>
      <c r="R113" s="20" t="str">
        <f>VLOOKUP(A113,'REPORTE'!$A$1:$AG$1961,32,0)</f>
        <v>RIOBAMBA</v>
      </c>
      <c r="S113" s="20" t="str">
        <f>VLOOKUP(A113,'REPORTE'!$A$1:$AG$1961,33,0)</f>
        <v>RIOBAMBA</v>
      </c>
      <c r="T113" s="20" t="str">
        <f>VLOOKUP(S113,PROVINCIAS!$F$1:$G$1171,2,0)</f>
        <v>URBANA</v>
      </c>
      <c r="U113" s="20" t="str">
        <f>VLOOKUP(A113,'REPORTE'!$A$1:$AG$1961,5,0)</f>
        <v>ECUATORIANO(A)</v>
      </c>
      <c r="V113" s="20" t="str">
        <f>VLOOKUP(A113,'REPORTE'!$A$1:$AG$1961,18,0)</f>
        <v>M</v>
      </c>
    </row>
    <row r="114" spans="1:22" x14ac:dyDescent="0.45">
      <c r="A114" s="20">
        <v>1000122</v>
      </c>
      <c r="B114" s="20" t="s">
        <v>9431</v>
      </c>
      <c r="C114" s="20" t="s">
        <v>9668</v>
      </c>
      <c r="D114" s="20">
        <v>604313320</v>
      </c>
      <c r="E114" s="20">
        <v>231000153</v>
      </c>
      <c r="F114" s="20" t="s">
        <v>11139</v>
      </c>
      <c r="G114" s="20"/>
      <c r="H114" s="20">
        <v>40</v>
      </c>
      <c r="I114" s="20" t="s">
        <v>11150</v>
      </c>
      <c r="J114" s="20" t="s">
        <v>11150</v>
      </c>
      <c r="K114" s="20" t="s">
        <v>11150</v>
      </c>
      <c r="L114" s="20" t="s">
        <v>11150</v>
      </c>
      <c r="M114" s="20" t="s">
        <v>11150</v>
      </c>
      <c r="N114" s="20" t="s">
        <v>11150</v>
      </c>
      <c r="O114" s="20">
        <v>40</v>
      </c>
      <c r="P114" s="20" t="str">
        <f>VLOOKUP(A114,'REPORTE'!$A$1:$AG$1961,30,0)</f>
        <v>Secundaria</v>
      </c>
      <c r="Q114" s="20" t="str">
        <f>VLOOKUP(A114,'REPORTE'!$A$1:$AG$1961,31,0)</f>
        <v>CHIMBORAZO</v>
      </c>
      <c r="R114" s="20" t="str">
        <f>VLOOKUP(A114,'REPORTE'!$A$1:$AG$1961,32,0)</f>
        <v>RIOBAMBA</v>
      </c>
      <c r="S114" s="20" t="str">
        <f>VLOOKUP(A114,'REPORTE'!$A$1:$AG$1961,33,0)</f>
        <v>VELOZ</v>
      </c>
      <c r="T114" s="20" t="str">
        <f>VLOOKUP(S114,PROVINCIAS!$F$1:$G$1171,2,0)</f>
        <v>URBANA</v>
      </c>
      <c r="U114" s="20" t="str">
        <f>VLOOKUP(A114,'REPORTE'!$A$1:$AG$1961,5,0)</f>
        <v>ECUATORIANO(A) INDIGENA</v>
      </c>
      <c r="V114" s="20" t="str">
        <f>VLOOKUP(A114,'REPORTE'!$A$1:$AG$1961,18,0)</f>
        <v>F</v>
      </c>
    </row>
    <row r="115" spans="1:22" x14ac:dyDescent="0.45">
      <c r="A115" s="20">
        <v>1000123</v>
      </c>
      <c r="B115" s="20" t="s">
        <v>9431</v>
      </c>
      <c r="C115" s="20" t="s">
        <v>9602</v>
      </c>
      <c r="D115" s="20">
        <v>602747628</v>
      </c>
      <c r="E115" s="20">
        <v>231000154</v>
      </c>
      <c r="F115" s="20" t="s">
        <v>11139</v>
      </c>
      <c r="G115" s="20"/>
      <c r="H115" s="20">
        <v>50</v>
      </c>
      <c r="I115" s="20" t="s">
        <v>11150</v>
      </c>
      <c r="J115" s="20" t="s">
        <v>11150</v>
      </c>
      <c r="K115" s="20" t="s">
        <v>11150</v>
      </c>
      <c r="L115" s="20" t="s">
        <v>11150</v>
      </c>
      <c r="M115" s="20" t="s">
        <v>11150</v>
      </c>
      <c r="N115" s="20" t="s">
        <v>11150</v>
      </c>
      <c r="O115" s="20">
        <v>50</v>
      </c>
      <c r="P115" s="20" t="str">
        <f>VLOOKUP(A115,'REPORTE'!$A$1:$AG$1961,30,0)</f>
        <v>Primaria</v>
      </c>
      <c r="Q115" s="20" t="str">
        <f>VLOOKUP(A115,'REPORTE'!$A$1:$AG$1961,31,0)</f>
        <v>CHIMBORAZO</v>
      </c>
      <c r="R115" s="20" t="str">
        <f>VLOOKUP(A115,'REPORTE'!$A$1:$AG$1961,32,0)</f>
        <v>RIOBAMBA</v>
      </c>
      <c r="S115" s="20" t="str">
        <f>VLOOKUP(A115,'REPORTE'!$A$1:$AG$1961,33,0)</f>
        <v>VELOZ</v>
      </c>
      <c r="T115" s="20" t="str">
        <f>VLOOKUP(S115,PROVINCIAS!$F$1:$G$1171,2,0)</f>
        <v>URBANA</v>
      </c>
      <c r="U115" s="20" t="str">
        <f>VLOOKUP(A115,'REPORTE'!$A$1:$AG$1961,5,0)</f>
        <v>ECUATORIANO(A) INDIGENA</v>
      </c>
      <c r="V115" s="20" t="str">
        <f>VLOOKUP(A115,'REPORTE'!$A$1:$AG$1961,18,0)</f>
        <v>F</v>
      </c>
    </row>
    <row r="116" spans="1:22" x14ac:dyDescent="0.45">
      <c r="A116" s="20">
        <v>1000124</v>
      </c>
      <c r="B116" s="20" t="s">
        <v>9431</v>
      </c>
      <c r="C116" s="20" t="s">
        <v>10026</v>
      </c>
      <c r="D116" s="20">
        <v>602725012</v>
      </c>
      <c r="E116" s="20">
        <v>231000152</v>
      </c>
      <c r="F116" s="20" t="s">
        <v>11139</v>
      </c>
      <c r="G116" s="20"/>
      <c r="H116" s="20">
        <v>106.5</v>
      </c>
      <c r="I116" s="20" t="s">
        <v>11150</v>
      </c>
      <c r="J116" s="20" t="s">
        <v>11150</v>
      </c>
      <c r="K116" s="20" t="s">
        <v>11150</v>
      </c>
      <c r="L116" s="20" t="s">
        <v>11150</v>
      </c>
      <c r="M116" s="20" t="s">
        <v>11150</v>
      </c>
      <c r="N116" s="20" t="s">
        <v>11150</v>
      </c>
      <c r="O116" s="20">
        <v>106.5</v>
      </c>
      <c r="P116" s="20" t="str">
        <f>VLOOKUP(A116,'REPORTE'!$A$1:$AG$1961,30,0)</f>
        <v>Primaria</v>
      </c>
      <c r="Q116" s="20" t="str">
        <f>VLOOKUP(A116,'REPORTE'!$A$1:$AG$1961,31,0)</f>
        <v>CHIMBORAZO</v>
      </c>
      <c r="R116" s="20" t="str">
        <f>VLOOKUP(A116,'REPORTE'!$A$1:$AG$1961,32,0)</f>
        <v>GUANO</v>
      </c>
      <c r="S116" s="20" t="str">
        <f>VLOOKUP(A116,'REPORTE'!$A$1:$AG$1961,33,0)</f>
        <v>SAN ANDRES</v>
      </c>
      <c r="T116" s="20" t="str">
        <f>VLOOKUP(S116,PROVINCIAS!$F$1:$G$1171,2,0)</f>
        <v>RURAL</v>
      </c>
      <c r="U116" s="20" t="str">
        <f>VLOOKUP(A116,'REPORTE'!$A$1:$AG$1961,5,0)</f>
        <v>ECUATORIANO(A)</v>
      </c>
      <c r="V116" s="20" t="str">
        <f>VLOOKUP(A116,'REPORTE'!$A$1:$AG$1961,18,0)</f>
        <v>F</v>
      </c>
    </row>
    <row r="117" spans="1:22" x14ac:dyDescent="0.45">
      <c r="A117" s="20">
        <v>1000126</v>
      </c>
      <c r="B117" s="20" t="s">
        <v>9431</v>
      </c>
      <c r="C117" s="20" t="s">
        <v>13678</v>
      </c>
      <c r="D117" s="20">
        <v>604694869</v>
      </c>
      <c r="E117" s="20">
        <v>231000161</v>
      </c>
      <c r="F117" s="20" t="s">
        <v>11139</v>
      </c>
      <c r="G117" s="20"/>
      <c r="H117" s="20">
        <v>91.7</v>
      </c>
      <c r="I117" s="20" t="s">
        <v>11150</v>
      </c>
      <c r="J117" s="20" t="s">
        <v>11150</v>
      </c>
      <c r="K117" s="20" t="s">
        <v>11150</v>
      </c>
      <c r="L117" s="20" t="s">
        <v>11150</v>
      </c>
      <c r="M117" s="20" t="s">
        <v>11150</v>
      </c>
      <c r="N117" s="20" t="s">
        <v>11150</v>
      </c>
      <c r="O117" s="20">
        <v>91.7</v>
      </c>
      <c r="P117" s="20" t="str">
        <f>VLOOKUP(A117,'REPORTE'!$A$1:$AG$1961,30,0)</f>
        <v>Secundaria</v>
      </c>
      <c r="Q117" s="20" t="str">
        <f>VLOOKUP(A117,'REPORTE'!$A$1:$AG$1961,31,0)</f>
        <v>CHIMBORAZO</v>
      </c>
      <c r="R117" s="20" t="str">
        <f>VLOOKUP(A117,'REPORTE'!$A$1:$AG$1961,32,0)</f>
        <v>GUANO</v>
      </c>
      <c r="S117" s="20" t="str">
        <f>VLOOKUP(A117,'REPORTE'!$A$1:$AG$1961,33,0)</f>
        <v>SAN ANDRES</v>
      </c>
      <c r="T117" s="20" t="str">
        <f>VLOOKUP(S117,PROVINCIAS!$F$1:$G$1171,2,0)</f>
        <v>RURAL</v>
      </c>
      <c r="U117" s="20" t="str">
        <f>VLOOKUP(A117,'REPORTE'!$A$1:$AG$1961,5,0)</f>
        <v>ECUATORIANO(A)</v>
      </c>
      <c r="V117" s="20" t="str">
        <f>VLOOKUP(A117,'REPORTE'!$A$1:$AG$1961,18,0)</f>
        <v>M</v>
      </c>
    </row>
    <row r="118" spans="1:22" x14ac:dyDescent="0.45">
      <c r="A118" s="20">
        <v>1000128</v>
      </c>
      <c r="B118" s="20" t="s">
        <v>9431</v>
      </c>
      <c r="C118" s="20" t="s">
        <v>13679</v>
      </c>
      <c r="D118" s="20">
        <v>1709392771</v>
      </c>
      <c r="E118" s="20">
        <v>231000144</v>
      </c>
      <c r="F118" s="20" t="s">
        <v>11139</v>
      </c>
      <c r="G118" s="20"/>
      <c r="H118" s="20">
        <v>134.5</v>
      </c>
      <c r="I118" s="20" t="s">
        <v>11150</v>
      </c>
      <c r="J118" s="20" t="s">
        <v>11150</v>
      </c>
      <c r="K118" s="20" t="s">
        <v>11150</v>
      </c>
      <c r="L118" s="20" t="s">
        <v>11150</v>
      </c>
      <c r="M118" s="20" t="s">
        <v>11150</v>
      </c>
      <c r="N118" s="20" t="s">
        <v>11150</v>
      </c>
      <c r="O118" s="20">
        <v>134.5</v>
      </c>
      <c r="P118" s="20" t="str">
        <f>VLOOKUP(A118,'REPORTE'!$A$1:$AG$1961,30,0)</f>
        <v>Secundaria</v>
      </c>
      <c r="Q118" s="20" t="str">
        <f>VLOOKUP(A118,'REPORTE'!$A$1:$AG$1961,31,0)</f>
        <v>CHIMBORAZO</v>
      </c>
      <c r="R118" s="20" t="str">
        <f>VLOOKUP(A118,'REPORTE'!$A$1:$AG$1961,32,0)</f>
        <v>RIOBAMBA</v>
      </c>
      <c r="S118" s="20" t="str">
        <f>VLOOKUP(A118,'REPORTE'!$A$1:$AG$1961,33,0)</f>
        <v>RIOBAMBA</v>
      </c>
      <c r="T118" s="20" t="str">
        <f>VLOOKUP(S118,PROVINCIAS!$F$1:$G$1171,2,0)</f>
        <v>URBANA</v>
      </c>
      <c r="U118" s="20" t="str">
        <f>VLOOKUP(A118,'REPORTE'!$A$1:$AG$1961,5,0)</f>
        <v>ECUATORIANO(A)</v>
      </c>
      <c r="V118" s="20" t="str">
        <f>VLOOKUP(A118,'REPORTE'!$A$1:$AG$1961,18,0)</f>
        <v>M</v>
      </c>
    </row>
    <row r="119" spans="1:22" x14ac:dyDescent="0.45">
      <c r="A119" s="20">
        <v>1000129</v>
      </c>
      <c r="B119" s="20" t="s">
        <v>9431</v>
      </c>
      <c r="C119" s="20" t="s">
        <v>13680</v>
      </c>
      <c r="D119" s="20">
        <v>602254013</v>
      </c>
      <c r="E119" s="20">
        <v>231000156</v>
      </c>
      <c r="F119" s="20" t="s">
        <v>11139</v>
      </c>
      <c r="G119" s="20"/>
      <c r="H119" s="20">
        <v>120.4</v>
      </c>
      <c r="I119" s="20" t="s">
        <v>11150</v>
      </c>
      <c r="J119" s="20" t="s">
        <v>11150</v>
      </c>
      <c r="K119" s="20" t="s">
        <v>11150</v>
      </c>
      <c r="L119" s="20" t="s">
        <v>11150</v>
      </c>
      <c r="M119" s="20" t="s">
        <v>11150</v>
      </c>
      <c r="N119" s="20" t="s">
        <v>11150</v>
      </c>
      <c r="O119" s="20">
        <v>120.4</v>
      </c>
      <c r="P119" s="20" t="str">
        <f>VLOOKUP(A119,'REPORTE'!$A$1:$AG$1961,30,0)</f>
        <v>Secundaria</v>
      </c>
      <c r="Q119" s="20" t="str">
        <f>VLOOKUP(A119,'REPORTE'!$A$1:$AG$1961,31,0)</f>
        <v>CHIMBORAZO</v>
      </c>
      <c r="R119" s="20" t="str">
        <f>VLOOKUP(A119,'REPORTE'!$A$1:$AG$1961,32,0)</f>
        <v>RIOBAMBA</v>
      </c>
      <c r="S119" s="20" t="str">
        <f>VLOOKUP(A119,'REPORTE'!$A$1:$AG$1961,33,0)</f>
        <v>RIOBAMBA</v>
      </c>
      <c r="T119" s="20" t="str">
        <f>VLOOKUP(S119,PROVINCIAS!$F$1:$G$1171,2,0)</f>
        <v>URBANA</v>
      </c>
      <c r="U119" s="20" t="str">
        <f>VLOOKUP(A119,'REPORTE'!$A$1:$AG$1961,5,0)</f>
        <v>ECUATORIANO(A)</v>
      </c>
      <c r="V119" s="20" t="str">
        <f>VLOOKUP(A119,'REPORTE'!$A$1:$AG$1961,18,0)</f>
        <v>F</v>
      </c>
    </row>
    <row r="120" spans="1:22" x14ac:dyDescent="0.45">
      <c r="A120" s="20">
        <v>1000130</v>
      </c>
      <c r="B120" s="20" t="s">
        <v>9431</v>
      </c>
      <c r="C120" s="20" t="s">
        <v>13681</v>
      </c>
      <c r="D120" s="20">
        <v>604765867</v>
      </c>
      <c r="E120" s="20">
        <v>231000166</v>
      </c>
      <c r="F120" s="20" t="s">
        <v>11139</v>
      </c>
      <c r="G120" s="20"/>
      <c r="H120" s="20">
        <v>50</v>
      </c>
      <c r="I120" s="20" t="s">
        <v>11150</v>
      </c>
      <c r="J120" s="20" t="s">
        <v>11150</v>
      </c>
      <c r="K120" s="20" t="s">
        <v>11150</v>
      </c>
      <c r="L120" s="20" t="s">
        <v>11150</v>
      </c>
      <c r="M120" s="20" t="s">
        <v>11150</v>
      </c>
      <c r="N120" s="20" t="s">
        <v>11150</v>
      </c>
      <c r="O120" s="20">
        <v>50</v>
      </c>
      <c r="P120" s="20" t="str">
        <f>VLOOKUP(A120,'REPORTE'!$A$1:$AG$1961,30,0)</f>
        <v>Secundaria</v>
      </c>
      <c r="Q120" s="20" t="str">
        <f>VLOOKUP(A120,'REPORTE'!$A$1:$AG$1961,31,0)</f>
        <v>CHIMBORAZO</v>
      </c>
      <c r="R120" s="20" t="str">
        <f>VLOOKUP(A120,'REPORTE'!$A$1:$AG$1961,32,0)</f>
        <v>RIOBAMBA</v>
      </c>
      <c r="S120" s="20" t="str">
        <f>VLOOKUP(A120,'REPORTE'!$A$1:$AG$1961,33,0)</f>
        <v>PUNIN</v>
      </c>
      <c r="T120" s="20" t="str">
        <f>VLOOKUP(S120,PROVINCIAS!$F$1:$G$1171,2,0)</f>
        <v>RURAL</v>
      </c>
      <c r="U120" s="20" t="str">
        <f>VLOOKUP(A120,'REPORTE'!$A$1:$AG$1961,5,0)</f>
        <v>ECUATORIANO(A) INDIGENA</v>
      </c>
      <c r="V120" s="20" t="str">
        <f>VLOOKUP(A120,'REPORTE'!$A$1:$AG$1961,18,0)</f>
        <v>M</v>
      </c>
    </row>
    <row r="121" spans="1:22" x14ac:dyDescent="0.45">
      <c r="A121" s="20">
        <v>1000131</v>
      </c>
      <c r="B121" s="20" t="s">
        <v>9431</v>
      </c>
      <c r="C121" s="20" t="s">
        <v>13682</v>
      </c>
      <c r="D121" s="20">
        <v>602089518</v>
      </c>
      <c r="E121" s="20">
        <v>231000162</v>
      </c>
      <c r="F121" s="20" t="s">
        <v>11139</v>
      </c>
      <c r="G121" s="20"/>
      <c r="H121" s="20">
        <v>50</v>
      </c>
      <c r="I121" s="20" t="s">
        <v>11150</v>
      </c>
      <c r="J121" s="20" t="s">
        <v>11150</v>
      </c>
      <c r="K121" s="20" t="s">
        <v>11150</v>
      </c>
      <c r="L121" s="20" t="s">
        <v>11150</v>
      </c>
      <c r="M121" s="20" t="s">
        <v>11150</v>
      </c>
      <c r="N121" s="20" t="s">
        <v>11150</v>
      </c>
      <c r="O121" s="20">
        <v>50</v>
      </c>
      <c r="P121" s="20" t="str">
        <f>VLOOKUP(A121,'REPORTE'!$A$1:$AG$1961,30,0)</f>
        <v>Secundaria</v>
      </c>
      <c r="Q121" s="20" t="str">
        <f>VLOOKUP(A121,'REPORTE'!$A$1:$AG$1961,31,0)</f>
        <v>CHIMBORAZO</v>
      </c>
      <c r="R121" s="20" t="str">
        <f>VLOOKUP(A121,'REPORTE'!$A$1:$AG$1961,32,0)</f>
        <v>RIOBAMBA</v>
      </c>
      <c r="S121" s="20" t="str">
        <f>VLOOKUP(A121,'REPORTE'!$A$1:$AG$1961,33,0)</f>
        <v>LIZARZABURU</v>
      </c>
      <c r="T121" s="20" t="str">
        <f>VLOOKUP(S121,PROVINCIAS!$F$1:$G$1171,2,0)</f>
        <v>URBANA</v>
      </c>
      <c r="U121" s="20" t="str">
        <f>VLOOKUP(A121,'REPORTE'!$A$1:$AG$1961,5,0)</f>
        <v>ECUATORIANO(A)</v>
      </c>
      <c r="V121" s="20" t="str">
        <f>VLOOKUP(A121,'REPORTE'!$A$1:$AG$1961,18,0)</f>
        <v>M</v>
      </c>
    </row>
    <row r="122" spans="1:22" x14ac:dyDescent="0.45">
      <c r="A122" s="20">
        <v>1000132</v>
      </c>
      <c r="B122" s="20" t="s">
        <v>9431</v>
      </c>
      <c r="C122" s="20" t="s">
        <v>9638</v>
      </c>
      <c r="D122" s="20">
        <v>605076470</v>
      </c>
      <c r="E122" s="20">
        <v>231000163</v>
      </c>
      <c r="F122" s="20" t="s">
        <v>11139</v>
      </c>
      <c r="G122" s="20"/>
      <c r="H122" s="20">
        <v>50</v>
      </c>
      <c r="I122" s="20" t="s">
        <v>11150</v>
      </c>
      <c r="J122" s="20" t="s">
        <v>11150</v>
      </c>
      <c r="K122" s="20" t="s">
        <v>11150</v>
      </c>
      <c r="L122" s="20" t="s">
        <v>11150</v>
      </c>
      <c r="M122" s="20" t="s">
        <v>11150</v>
      </c>
      <c r="N122" s="20" t="s">
        <v>11150</v>
      </c>
      <c r="O122" s="20">
        <v>50</v>
      </c>
      <c r="P122" s="20" t="str">
        <f>VLOOKUP(A122,'REPORTE'!$A$1:$AG$1961,30,0)</f>
        <v>Secundaria</v>
      </c>
      <c r="Q122" s="20" t="str">
        <f>VLOOKUP(A122,'REPORTE'!$A$1:$AG$1961,31,0)</f>
        <v>CHIMBORAZO</v>
      </c>
      <c r="R122" s="20" t="str">
        <f>VLOOKUP(A122,'REPORTE'!$A$1:$AG$1961,32,0)</f>
        <v>GUANO</v>
      </c>
      <c r="S122" s="20" t="str">
        <f>VLOOKUP(A122,'REPORTE'!$A$1:$AG$1961,33,0)</f>
        <v>SAN ANDRES</v>
      </c>
      <c r="T122" s="20" t="str">
        <f>VLOOKUP(S122,PROVINCIAS!$F$1:$G$1171,2,0)</f>
        <v>RURAL</v>
      </c>
      <c r="U122" s="20" t="str">
        <f>VLOOKUP(A122,'REPORTE'!$A$1:$AG$1961,5,0)</f>
        <v>ECUATORIANO(A)</v>
      </c>
      <c r="V122" s="20" t="str">
        <f>VLOOKUP(A122,'REPORTE'!$A$1:$AG$1961,18,0)</f>
        <v>F</v>
      </c>
    </row>
    <row r="123" spans="1:22" x14ac:dyDescent="0.45">
      <c r="A123" s="20">
        <v>1000133</v>
      </c>
      <c r="B123" s="20" t="s">
        <v>9431</v>
      </c>
      <c r="C123" s="20" t="s">
        <v>9646</v>
      </c>
      <c r="D123" s="20">
        <v>603054081</v>
      </c>
      <c r="E123" s="20">
        <v>231000168</v>
      </c>
      <c r="F123" s="20" t="s">
        <v>11139</v>
      </c>
      <c r="G123" s="20"/>
      <c r="H123" s="20">
        <v>40</v>
      </c>
      <c r="I123" s="20" t="s">
        <v>11150</v>
      </c>
      <c r="J123" s="20" t="s">
        <v>11150</v>
      </c>
      <c r="K123" s="20" t="s">
        <v>11150</v>
      </c>
      <c r="L123" s="20" t="s">
        <v>11150</v>
      </c>
      <c r="M123" s="20" t="s">
        <v>11150</v>
      </c>
      <c r="N123" s="20" t="s">
        <v>11150</v>
      </c>
      <c r="O123" s="20">
        <v>40</v>
      </c>
      <c r="P123" s="20" t="str">
        <f>VLOOKUP(A123,'REPORTE'!$A$1:$AG$1961,30,0)</f>
        <v>Secundaria</v>
      </c>
      <c r="Q123" s="20" t="str">
        <f>VLOOKUP(A123,'REPORTE'!$A$1:$AG$1961,31,0)</f>
        <v>CHIMBORAZO</v>
      </c>
      <c r="R123" s="20" t="str">
        <f>VLOOKUP(A123,'REPORTE'!$A$1:$AG$1961,32,0)</f>
        <v>ALAUSI</v>
      </c>
      <c r="S123" s="20" t="str">
        <f>VLOOKUP(A123,'REPORTE'!$A$1:$AG$1961,33,0)</f>
        <v>SIBAMBE</v>
      </c>
      <c r="T123" s="20" t="str">
        <f>VLOOKUP(S123,PROVINCIAS!$F$1:$G$1171,2,0)</f>
        <v>RURAL</v>
      </c>
      <c r="U123" s="20" t="str">
        <f>VLOOKUP(A123,'REPORTE'!$A$1:$AG$1961,5,0)</f>
        <v>ECUATORIANO(A)</v>
      </c>
      <c r="V123" s="20" t="str">
        <f>VLOOKUP(A123,'REPORTE'!$A$1:$AG$1961,18,0)</f>
        <v>F</v>
      </c>
    </row>
    <row r="124" spans="1:22" x14ac:dyDescent="0.45">
      <c r="A124" s="20">
        <v>1000134</v>
      </c>
      <c r="B124" s="20" t="s">
        <v>9431</v>
      </c>
      <c r="C124" s="20" t="s">
        <v>13683</v>
      </c>
      <c r="D124" s="20">
        <v>1712490372</v>
      </c>
      <c r="E124" s="20">
        <v>231000167</v>
      </c>
      <c r="F124" s="20" t="s">
        <v>11139</v>
      </c>
      <c r="G124" s="20"/>
      <c r="H124" s="20">
        <v>50</v>
      </c>
      <c r="I124" s="20" t="s">
        <v>11150</v>
      </c>
      <c r="J124" s="20" t="s">
        <v>11150</v>
      </c>
      <c r="K124" s="20" t="s">
        <v>11150</v>
      </c>
      <c r="L124" s="20" t="s">
        <v>11150</v>
      </c>
      <c r="M124" s="20" t="s">
        <v>11150</v>
      </c>
      <c r="N124" s="20" t="s">
        <v>11150</v>
      </c>
      <c r="O124" s="20">
        <v>50</v>
      </c>
      <c r="P124" s="20" t="str">
        <f>VLOOKUP(A124,'REPORTE'!$A$1:$AG$1961,30,0)</f>
        <v>Secundaria</v>
      </c>
      <c r="Q124" s="20" t="str">
        <f>VLOOKUP(A124,'REPORTE'!$A$1:$AG$1961,31,0)</f>
        <v>CHIMBORAZO</v>
      </c>
      <c r="R124" s="20" t="str">
        <f>VLOOKUP(A124,'REPORTE'!$A$1:$AG$1961,32,0)</f>
        <v>RIOBAMBA</v>
      </c>
      <c r="S124" s="20" t="str">
        <f>VLOOKUP(A124,'REPORTE'!$A$1:$AG$1961,33,0)</f>
        <v>MALDONADO</v>
      </c>
      <c r="T124" s="20" t="str">
        <f>VLOOKUP(S124,PROVINCIAS!$F$1:$G$1171,2,0)</f>
        <v>RURAL</v>
      </c>
      <c r="U124" s="20" t="str">
        <f>VLOOKUP(A124,'REPORTE'!$A$1:$AG$1961,5,0)</f>
        <v>ECUATORIANO(A)</v>
      </c>
      <c r="V124" s="20" t="str">
        <f>VLOOKUP(A124,'REPORTE'!$A$1:$AG$1961,18,0)</f>
        <v>F</v>
      </c>
    </row>
    <row r="125" spans="1:22" x14ac:dyDescent="0.45">
      <c r="A125" s="20">
        <v>1000136</v>
      </c>
      <c r="B125" s="20" t="s">
        <v>9431</v>
      </c>
      <c r="C125" s="20" t="s">
        <v>13684</v>
      </c>
      <c r="D125" s="20">
        <v>604011122</v>
      </c>
      <c r="E125" s="20">
        <v>231000181</v>
      </c>
      <c r="F125" s="20" t="s">
        <v>11139</v>
      </c>
      <c r="G125" s="20"/>
      <c r="H125" s="20">
        <v>670.75</v>
      </c>
      <c r="I125" s="20" t="s">
        <v>11150</v>
      </c>
      <c r="J125" s="20" t="s">
        <v>11150</v>
      </c>
      <c r="K125" s="20" t="s">
        <v>11150</v>
      </c>
      <c r="L125" s="20" t="s">
        <v>11150</v>
      </c>
      <c r="M125" s="20" t="s">
        <v>11150</v>
      </c>
      <c r="N125" s="20" t="s">
        <v>11150</v>
      </c>
      <c r="O125" s="20">
        <v>670.75</v>
      </c>
      <c r="P125" s="20" t="str">
        <f>VLOOKUP(A125,'REPORTE'!$A$1:$AG$1961,30,0)</f>
        <v>Secundaria</v>
      </c>
      <c r="Q125" s="20" t="str">
        <f>VLOOKUP(A125,'REPORTE'!$A$1:$AG$1961,31,0)</f>
        <v>CHIMBORAZO</v>
      </c>
      <c r="R125" s="20" t="str">
        <f>VLOOKUP(A125,'REPORTE'!$A$1:$AG$1961,32,0)</f>
        <v>RIOBAMBA</v>
      </c>
      <c r="S125" s="20" t="str">
        <f>VLOOKUP(A125,'REPORTE'!$A$1:$AG$1961,33,0)</f>
        <v>YARUQUIES</v>
      </c>
      <c r="T125" s="20" t="str">
        <f>VLOOKUP(S125,PROVINCIAS!$F$1:$G$1171,2,0)</f>
        <v>URBANA</v>
      </c>
      <c r="U125" s="20" t="str">
        <f>VLOOKUP(A125,'REPORTE'!$A$1:$AG$1961,5,0)</f>
        <v>ECUATORIANO(A) INDIGENA</v>
      </c>
      <c r="V125" s="20" t="str">
        <f>VLOOKUP(A125,'REPORTE'!$A$1:$AG$1961,18,0)</f>
        <v>M</v>
      </c>
    </row>
    <row r="126" spans="1:22" x14ac:dyDescent="0.45">
      <c r="A126" s="20">
        <v>1000137</v>
      </c>
      <c r="B126" s="20" t="s">
        <v>9431</v>
      </c>
      <c r="C126" s="20" t="s">
        <v>9765</v>
      </c>
      <c r="D126" s="20">
        <v>604465039</v>
      </c>
      <c r="E126" s="20">
        <v>231000192</v>
      </c>
      <c r="F126" s="20" t="s">
        <v>11139</v>
      </c>
      <c r="G126" s="20"/>
      <c r="H126" s="20">
        <v>40</v>
      </c>
      <c r="I126" s="20" t="s">
        <v>11150</v>
      </c>
      <c r="J126" s="20" t="s">
        <v>11150</v>
      </c>
      <c r="K126" s="20" t="s">
        <v>11150</v>
      </c>
      <c r="L126" s="20" t="s">
        <v>11150</v>
      </c>
      <c r="M126" s="20" t="s">
        <v>11150</v>
      </c>
      <c r="N126" s="20" t="s">
        <v>11150</v>
      </c>
      <c r="O126" s="20">
        <v>40</v>
      </c>
      <c r="P126" s="20" t="str">
        <f>VLOOKUP(A126,'REPORTE'!$A$1:$AG$1961,30,0)</f>
        <v>Secundaria</v>
      </c>
      <c r="Q126" s="20" t="str">
        <f>VLOOKUP(A126,'REPORTE'!$A$1:$AG$1961,31,0)</f>
        <v>CHIMBORAZO</v>
      </c>
      <c r="R126" s="20" t="str">
        <f>VLOOKUP(A126,'REPORTE'!$A$1:$AG$1961,32,0)</f>
        <v>RIOBAMBA</v>
      </c>
      <c r="S126" s="20" t="str">
        <f>VLOOKUP(A126,'REPORTE'!$A$1:$AG$1961,33,0)</f>
        <v>YARUQUIES</v>
      </c>
      <c r="T126" s="20" t="str">
        <f>VLOOKUP(S126,PROVINCIAS!$F$1:$G$1171,2,0)</f>
        <v>URBANA</v>
      </c>
      <c r="U126" s="20" t="str">
        <f>VLOOKUP(A126,'REPORTE'!$A$1:$AG$1961,5,0)</f>
        <v>ECUATORIANO(A) INDIGENA</v>
      </c>
      <c r="V126" s="20" t="str">
        <f>VLOOKUP(A126,'REPORTE'!$A$1:$AG$1961,18,0)</f>
        <v>F</v>
      </c>
    </row>
    <row r="127" spans="1:22" x14ac:dyDescent="0.45">
      <c r="A127" s="20">
        <v>1000138</v>
      </c>
      <c r="B127" s="20" t="s">
        <v>9431</v>
      </c>
      <c r="C127" s="20" t="s">
        <v>9748</v>
      </c>
      <c r="D127" s="20">
        <v>603132978</v>
      </c>
      <c r="E127" s="20">
        <v>231000191</v>
      </c>
      <c r="F127" s="20" t="s">
        <v>11139</v>
      </c>
      <c r="G127" s="20"/>
      <c r="H127" s="20">
        <v>790.01</v>
      </c>
      <c r="I127" s="20" t="s">
        <v>11150</v>
      </c>
      <c r="J127" s="20" t="s">
        <v>11150</v>
      </c>
      <c r="K127" s="20" t="s">
        <v>11150</v>
      </c>
      <c r="L127" s="20" t="s">
        <v>11150</v>
      </c>
      <c r="M127" s="20" t="s">
        <v>11150</v>
      </c>
      <c r="N127" s="20" t="s">
        <v>11150</v>
      </c>
      <c r="O127" s="20">
        <v>790.01</v>
      </c>
      <c r="P127" s="20" t="str">
        <f>VLOOKUP(A127,'REPORTE'!$A$1:$AG$1961,30,0)</f>
        <v>Secundaria</v>
      </c>
      <c r="Q127" s="20" t="str">
        <f>VLOOKUP(A127,'REPORTE'!$A$1:$AG$1961,31,0)</f>
        <v>CHIMBORAZO</v>
      </c>
      <c r="R127" s="20" t="str">
        <f>VLOOKUP(A127,'REPORTE'!$A$1:$AG$1961,32,0)</f>
        <v>RIOBAMBA</v>
      </c>
      <c r="S127" s="20" t="str">
        <f>VLOOKUP(A127,'REPORTE'!$A$1:$AG$1961,33,0)</f>
        <v>YARUQUIES</v>
      </c>
      <c r="T127" s="20" t="str">
        <f>VLOOKUP(S127,PROVINCIAS!$F$1:$G$1171,2,0)</f>
        <v>URBANA</v>
      </c>
      <c r="U127" s="20" t="str">
        <f>VLOOKUP(A127,'REPORTE'!$A$1:$AG$1961,5,0)</f>
        <v>ECUATORIANO(A) INDIGENA</v>
      </c>
      <c r="V127" s="20" t="str">
        <f>VLOOKUP(A127,'REPORTE'!$A$1:$AG$1961,18,0)</f>
        <v>M</v>
      </c>
    </row>
    <row r="128" spans="1:22" x14ac:dyDescent="0.45">
      <c r="A128" s="20">
        <v>1000140</v>
      </c>
      <c r="B128" s="20" t="s">
        <v>9431</v>
      </c>
      <c r="C128" s="20" t="s">
        <v>13685</v>
      </c>
      <c r="D128" s="20">
        <v>1102153747</v>
      </c>
      <c r="E128" s="20">
        <v>231000170</v>
      </c>
      <c r="F128" s="20" t="s">
        <v>11139</v>
      </c>
      <c r="G128" s="20"/>
      <c r="H128" s="20">
        <v>100</v>
      </c>
      <c r="I128" s="20" t="s">
        <v>11150</v>
      </c>
      <c r="J128" s="20" t="s">
        <v>11150</v>
      </c>
      <c r="K128" s="20" t="s">
        <v>11150</v>
      </c>
      <c r="L128" s="20" t="s">
        <v>11150</v>
      </c>
      <c r="M128" s="20" t="s">
        <v>11150</v>
      </c>
      <c r="N128" s="20" t="s">
        <v>11150</v>
      </c>
      <c r="O128" s="20">
        <v>100</v>
      </c>
      <c r="P128" s="20" t="str">
        <f>VLOOKUP(A128,'REPORTE'!$A$1:$AG$1961,30,0)</f>
        <v>Secundaria</v>
      </c>
      <c r="Q128" s="20" t="str">
        <f>VLOOKUP(A128,'REPORTE'!$A$1:$AG$1961,31,0)</f>
        <v>LOJA</v>
      </c>
      <c r="R128" s="20" t="str">
        <f>VLOOKUP(A128,'REPORTE'!$A$1:$AG$1961,32,0)</f>
        <v>LOJA</v>
      </c>
      <c r="S128" s="20" t="str">
        <f>VLOOKUP(A128,'REPORTE'!$A$1:$AG$1961,33,0)</f>
        <v>LOJA</v>
      </c>
      <c r="T128" s="20" t="str">
        <f>VLOOKUP(S128,PROVINCIAS!$F$1:$G$1171,2,0)</f>
        <v>URBANA</v>
      </c>
      <c r="U128" s="20" t="str">
        <f>VLOOKUP(A128,'REPORTE'!$A$1:$AG$1961,5,0)</f>
        <v>ECUATORIANO(A)</v>
      </c>
      <c r="V128" s="20" t="str">
        <f>VLOOKUP(A128,'REPORTE'!$A$1:$AG$1961,18,0)</f>
        <v>M</v>
      </c>
    </row>
    <row r="129" spans="1:22" x14ac:dyDescent="0.45">
      <c r="A129" s="20">
        <v>1000141</v>
      </c>
      <c r="B129" s="20" t="s">
        <v>9431</v>
      </c>
      <c r="C129" s="20" t="s">
        <v>9752</v>
      </c>
      <c r="D129" s="20">
        <v>1717055204</v>
      </c>
      <c r="E129" s="20">
        <v>231000188</v>
      </c>
      <c r="F129" s="20" t="s">
        <v>11139</v>
      </c>
      <c r="G129" s="20"/>
      <c r="H129" s="20">
        <v>599.5</v>
      </c>
      <c r="I129" s="20" t="s">
        <v>11150</v>
      </c>
      <c r="J129" s="20" t="s">
        <v>11150</v>
      </c>
      <c r="K129" s="20" t="s">
        <v>11150</v>
      </c>
      <c r="L129" s="20" t="s">
        <v>11150</v>
      </c>
      <c r="M129" s="20" t="s">
        <v>11150</v>
      </c>
      <c r="N129" s="20" t="s">
        <v>11150</v>
      </c>
      <c r="O129" s="20">
        <v>599.5</v>
      </c>
      <c r="P129" s="20" t="str">
        <f>VLOOKUP(A129,'REPORTE'!$A$1:$AG$1961,30,0)</f>
        <v>Secundaria</v>
      </c>
      <c r="Q129" s="20" t="str">
        <f>VLOOKUP(A129,'REPORTE'!$A$1:$AG$1961,31,0)</f>
        <v>PICHINCHA</v>
      </c>
      <c r="R129" s="20" t="str">
        <f>VLOOKUP(A129,'REPORTE'!$A$1:$AG$1961,32,0)</f>
        <v>QUITO</v>
      </c>
      <c r="S129" s="20" t="str">
        <f>VLOOKUP(A129,'REPORTE'!$A$1:$AG$1961,33,0)</f>
        <v>COTOCOLLAO</v>
      </c>
      <c r="T129" s="20" t="str">
        <f>VLOOKUP(S129,PROVINCIAS!$F$1:$G$1171,2,0)</f>
        <v>URBANA</v>
      </c>
      <c r="U129" s="20" t="str">
        <f>VLOOKUP(A129,'REPORTE'!$A$1:$AG$1961,5,0)</f>
        <v>ECUATORIANO(A) INDIGENA</v>
      </c>
      <c r="V129" s="20" t="str">
        <f>VLOOKUP(A129,'REPORTE'!$A$1:$AG$1961,18,0)</f>
        <v>M</v>
      </c>
    </row>
    <row r="130" spans="1:22" x14ac:dyDescent="0.45">
      <c r="A130" s="20">
        <v>1000142</v>
      </c>
      <c r="B130" s="20" t="s">
        <v>9431</v>
      </c>
      <c r="C130" s="20" t="s">
        <v>9892</v>
      </c>
      <c r="D130" s="20">
        <v>1716211931</v>
      </c>
      <c r="E130" s="20">
        <v>231000187</v>
      </c>
      <c r="F130" s="20" t="s">
        <v>11139</v>
      </c>
      <c r="G130" s="20"/>
      <c r="H130" s="20" t="s">
        <v>14553</v>
      </c>
      <c r="I130" s="20" t="s">
        <v>11150</v>
      </c>
      <c r="J130" s="20" t="s">
        <v>11150</v>
      </c>
      <c r="K130" s="20" t="s">
        <v>11150</v>
      </c>
      <c r="L130" s="20" t="s">
        <v>11150</v>
      </c>
      <c r="M130" s="20" t="s">
        <v>11150</v>
      </c>
      <c r="N130" s="20" t="s">
        <v>11150</v>
      </c>
      <c r="O130" s="20" t="s">
        <v>14553</v>
      </c>
      <c r="P130" s="20" t="str">
        <f>VLOOKUP(A130,'REPORTE'!$A$1:$AG$1961,30,0)</f>
        <v>Secundaria</v>
      </c>
      <c r="Q130" s="20" t="str">
        <f>VLOOKUP(A130,'REPORTE'!$A$1:$AG$1961,31,0)</f>
        <v>PICHINCHA</v>
      </c>
      <c r="R130" s="20" t="str">
        <f>VLOOKUP(A130,'REPORTE'!$A$1:$AG$1961,32,0)</f>
        <v>QUITO</v>
      </c>
      <c r="S130" s="20" t="str">
        <f>VLOOKUP(A130,'REPORTE'!$A$1:$AG$1961,33,0)</f>
        <v>COTOCOLLAO</v>
      </c>
      <c r="T130" s="20" t="str">
        <f>VLOOKUP(S130,PROVINCIAS!$F$1:$G$1171,2,0)</f>
        <v>URBANA</v>
      </c>
      <c r="U130" s="20" t="str">
        <f>VLOOKUP(A130,'REPORTE'!$A$1:$AG$1961,5,0)</f>
        <v>ECUATORIANO(A) INDIGENA</v>
      </c>
      <c r="V130" s="20" t="str">
        <f>VLOOKUP(A130,'REPORTE'!$A$1:$AG$1961,18,0)</f>
        <v>M</v>
      </c>
    </row>
    <row r="131" spans="1:22" x14ac:dyDescent="0.45">
      <c r="A131" s="20">
        <v>1000143</v>
      </c>
      <c r="B131" s="20" t="s">
        <v>9431</v>
      </c>
      <c r="C131" s="20" t="s">
        <v>10417</v>
      </c>
      <c r="D131" s="20">
        <v>1713016739</v>
      </c>
      <c r="E131" s="20">
        <v>231000190</v>
      </c>
      <c r="F131" s="20" t="s">
        <v>11139</v>
      </c>
      <c r="G131" s="20"/>
      <c r="H131" s="20">
        <v>443.85</v>
      </c>
      <c r="I131" s="20" t="s">
        <v>11150</v>
      </c>
      <c r="J131" s="20" t="s">
        <v>11150</v>
      </c>
      <c r="K131" s="20" t="s">
        <v>11150</v>
      </c>
      <c r="L131" s="20" t="s">
        <v>11150</v>
      </c>
      <c r="M131" s="20" t="s">
        <v>11150</v>
      </c>
      <c r="N131" s="20" t="s">
        <v>11150</v>
      </c>
      <c r="O131" s="20">
        <v>443.85</v>
      </c>
      <c r="P131" s="20" t="str">
        <f>VLOOKUP(A131,'REPORTE'!$A$1:$AG$1961,30,0)</f>
        <v>Secundaria</v>
      </c>
      <c r="Q131" s="20" t="str">
        <f>VLOOKUP(A131,'REPORTE'!$A$1:$AG$1961,31,0)</f>
        <v>PICHINCHA</v>
      </c>
      <c r="R131" s="20" t="str">
        <f>VLOOKUP(A131,'REPORTE'!$A$1:$AG$1961,32,0)</f>
        <v>QUITO</v>
      </c>
      <c r="S131" s="20" t="str">
        <f>VLOOKUP(A131,'REPORTE'!$A$1:$AG$1961,33,0)</f>
        <v>COTOCOLLAO</v>
      </c>
      <c r="T131" s="20" t="str">
        <f>VLOOKUP(S131,PROVINCIAS!$F$1:$G$1171,2,0)</f>
        <v>URBANA</v>
      </c>
      <c r="U131" s="20" t="str">
        <f>VLOOKUP(A131,'REPORTE'!$A$1:$AG$1961,5,0)</f>
        <v>ECUATORIANO(A) INDIGENA</v>
      </c>
      <c r="V131" s="20" t="str">
        <f>VLOOKUP(A131,'REPORTE'!$A$1:$AG$1961,18,0)</f>
        <v>M</v>
      </c>
    </row>
    <row r="132" spans="1:22" x14ac:dyDescent="0.45">
      <c r="A132" s="20">
        <v>1000144</v>
      </c>
      <c r="B132" s="20" t="s">
        <v>9431</v>
      </c>
      <c r="C132" s="20" t="s">
        <v>9738</v>
      </c>
      <c r="D132" s="20">
        <v>602107716</v>
      </c>
      <c r="E132" s="20">
        <v>231000178</v>
      </c>
      <c r="F132" s="20" t="s">
        <v>11139</v>
      </c>
      <c r="G132" s="20"/>
      <c r="H132" s="20">
        <v>48</v>
      </c>
      <c r="I132" s="20" t="s">
        <v>11150</v>
      </c>
      <c r="J132" s="20" t="s">
        <v>11150</v>
      </c>
      <c r="K132" s="20" t="s">
        <v>11150</v>
      </c>
      <c r="L132" s="20" t="s">
        <v>11150</v>
      </c>
      <c r="M132" s="20" t="s">
        <v>11150</v>
      </c>
      <c r="N132" s="20" t="s">
        <v>11150</v>
      </c>
      <c r="O132" s="20">
        <v>48</v>
      </c>
      <c r="P132" s="20" t="str">
        <f>VLOOKUP(A132,'REPORTE'!$A$1:$AG$1961,30,0)</f>
        <v>Secundaria</v>
      </c>
      <c r="Q132" s="20" t="str">
        <f>VLOOKUP(A132,'REPORTE'!$A$1:$AG$1961,31,0)</f>
        <v>CHIMBORAZO</v>
      </c>
      <c r="R132" s="20" t="str">
        <f>VLOOKUP(A132,'REPORTE'!$A$1:$AG$1961,32,0)</f>
        <v>RIOBAMBA</v>
      </c>
      <c r="S132" s="20" t="str">
        <f>VLOOKUP(A132,'REPORTE'!$A$1:$AG$1961,33,0)</f>
        <v>YARUQUIES</v>
      </c>
      <c r="T132" s="20" t="str">
        <f>VLOOKUP(S132,PROVINCIAS!$F$1:$G$1171,2,0)</f>
        <v>URBANA</v>
      </c>
      <c r="U132" s="20" t="str">
        <f>VLOOKUP(A132,'REPORTE'!$A$1:$AG$1961,5,0)</f>
        <v>ECUATORIANO(A) INDIGENA</v>
      </c>
      <c r="V132" s="20" t="str">
        <f>VLOOKUP(A132,'REPORTE'!$A$1:$AG$1961,18,0)</f>
        <v>M</v>
      </c>
    </row>
    <row r="133" spans="1:22" x14ac:dyDescent="0.45">
      <c r="A133" s="20">
        <v>1000145</v>
      </c>
      <c r="B133" s="20" t="s">
        <v>9431</v>
      </c>
      <c r="C133" s="20" t="s">
        <v>9820</v>
      </c>
      <c r="D133" s="20">
        <v>1712019965</v>
      </c>
      <c r="E133" s="20">
        <v>231000189</v>
      </c>
      <c r="F133" s="20" t="s">
        <v>11139</v>
      </c>
      <c r="G133" s="20"/>
      <c r="H133" s="20">
        <v>295</v>
      </c>
      <c r="I133" s="20" t="s">
        <v>11150</v>
      </c>
      <c r="J133" s="20" t="s">
        <v>11150</v>
      </c>
      <c r="K133" s="20" t="s">
        <v>11150</v>
      </c>
      <c r="L133" s="20" t="s">
        <v>11150</v>
      </c>
      <c r="M133" s="20" t="s">
        <v>11150</v>
      </c>
      <c r="N133" s="20" t="s">
        <v>11150</v>
      </c>
      <c r="O133" s="20">
        <v>295</v>
      </c>
      <c r="P133" s="20" t="str">
        <f>VLOOKUP(A133,'REPORTE'!$A$1:$AG$1961,30,0)</f>
        <v>Primaria</v>
      </c>
      <c r="Q133" s="20" t="str">
        <f>VLOOKUP(A133,'REPORTE'!$A$1:$AG$1961,31,0)</f>
        <v>CHIMBORAZO</v>
      </c>
      <c r="R133" s="20" t="str">
        <f>VLOOKUP(A133,'REPORTE'!$A$1:$AG$1961,32,0)</f>
        <v>RIOBAMBA</v>
      </c>
      <c r="S133" s="20" t="str">
        <f>VLOOKUP(A133,'REPORTE'!$A$1:$AG$1961,33,0)</f>
        <v>YARUQUIES</v>
      </c>
      <c r="T133" s="20" t="str">
        <f>VLOOKUP(S133,PROVINCIAS!$F$1:$G$1171,2,0)</f>
        <v>URBANA</v>
      </c>
      <c r="U133" s="20" t="str">
        <f>VLOOKUP(A133,'REPORTE'!$A$1:$AG$1961,5,0)</f>
        <v>ECUATORIANO(A) INDIGENA</v>
      </c>
      <c r="V133" s="20" t="str">
        <f>VLOOKUP(A133,'REPORTE'!$A$1:$AG$1961,18,0)</f>
        <v>M</v>
      </c>
    </row>
    <row r="134" spans="1:22" x14ac:dyDescent="0.45">
      <c r="A134" s="20">
        <v>1000146</v>
      </c>
      <c r="B134" s="20" t="s">
        <v>9431</v>
      </c>
      <c r="C134" s="20" t="s">
        <v>10027</v>
      </c>
      <c r="D134" s="20">
        <v>1710170232</v>
      </c>
      <c r="E134" s="20">
        <v>231000179</v>
      </c>
      <c r="F134" s="20" t="s">
        <v>11139</v>
      </c>
      <c r="G134" s="20"/>
      <c r="H134" s="20" t="s">
        <v>14554</v>
      </c>
      <c r="I134" s="20" t="s">
        <v>11150</v>
      </c>
      <c r="J134" s="20" t="s">
        <v>11150</v>
      </c>
      <c r="K134" s="20" t="s">
        <v>11150</v>
      </c>
      <c r="L134" s="20" t="s">
        <v>11150</v>
      </c>
      <c r="M134" s="20" t="s">
        <v>11150</v>
      </c>
      <c r="N134" s="20" t="s">
        <v>11150</v>
      </c>
      <c r="O134" s="20" t="s">
        <v>14554</v>
      </c>
      <c r="P134" s="20" t="str">
        <f>VLOOKUP(A134,'REPORTE'!$A$1:$AG$1961,30,0)</f>
        <v>Secundaria</v>
      </c>
      <c r="Q134" s="20" t="str">
        <f>VLOOKUP(A134,'REPORTE'!$A$1:$AG$1961,31,0)</f>
        <v>PICHINCHA</v>
      </c>
      <c r="R134" s="20" t="str">
        <f>VLOOKUP(A134,'REPORTE'!$A$1:$AG$1961,32,0)</f>
        <v>QUITO</v>
      </c>
      <c r="S134" s="20" t="str">
        <f>VLOOKUP(A134,'REPORTE'!$A$1:$AG$1961,33,0)</f>
        <v>COTOCOLLAO</v>
      </c>
      <c r="T134" s="20" t="str">
        <f>VLOOKUP(S134,PROVINCIAS!$F$1:$G$1171,2,0)</f>
        <v>URBANA</v>
      </c>
      <c r="U134" s="20" t="str">
        <f>VLOOKUP(A134,'REPORTE'!$A$1:$AG$1961,5,0)</f>
        <v>ECUATORIANO(A) INDIGENA</v>
      </c>
      <c r="V134" s="20" t="str">
        <f>VLOOKUP(A134,'REPORTE'!$A$1:$AG$1961,18,0)</f>
        <v>M</v>
      </c>
    </row>
    <row r="135" spans="1:22" x14ac:dyDescent="0.45">
      <c r="A135" s="20">
        <v>1000147</v>
      </c>
      <c r="B135" s="20" t="s">
        <v>9431</v>
      </c>
      <c r="C135" s="20" t="s">
        <v>13687</v>
      </c>
      <c r="D135" s="20">
        <v>1714474622</v>
      </c>
      <c r="E135" s="20">
        <v>231000239</v>
      </c>
      <c r="F135" s="20" t="s">
        <v>11139</v>
      </c>
      <c r="G135" s="20"/>
      <c r="H135" s="20">
        <v>40</v>
      </c>
      <c r="I135" s="20" t="s">
        <v>11150</v>
      </c>
      <c r="J135" s="20" t="s">
        <v>11150</v>
      </c>
      <c r="K135" s="20" t="s">
        <v>11150</v>
      </c>
      <c r="L135" s="20" t="s">
        <v>11150</v>
      </c>
      <c r="M135" s="20" t="s">
        <v>11150</v>
      </c>
      <c r="N135" s="20" t="s">
        <v>11150</v>
      </c>
      <c r="O135" s="20">
        <v>40</v>
      </c>
      <c r="P135" s="20" t="str">
        <f>VLOOKUP(A135,'REPORTE'!$A$1:$AG$1961,30,0)</f>
        <v>Secundaria</v>
      </c>
      <c r="Q135" s="20" t="str">
        <f>VLOOKUP(A135,'REPORTE'!$A$1:$AG$1961,31,0)</f>
        <v>PICHINCHA</v>
      </c>
      <c r="R135" s="20" t="str">
        <f>VLOOKUP(A135,'REPORTE'!$A$1:$AG$1961,32,0)</f>
        <v>QUITO</v>
      </c>
      <c r="S135" s="20" t="str">
        <f>VLOOKUP(A135,'REPORTE'!$A$1:$AG$1961,33,0)</f>
        <v>COTOCOLLAO</v>
      </c>
      <c r="T135" s="20" t="str">
        <f>VLOOKUP(S135,PROVINCIAS!$F$1:$G$1171,2,0)</f>
        <v>URBANA</v>
      </c>
      <c r="U135" s="20" t="str">
        <f>VLOOKUP(A135,'REPORTE'!$A$1:$AG$1961,5,0)</f>
        <v>ECUATORIANO(A) INDIGENA</v>
      </c>
      <c r="V135" s="20" t="str">
        <f>VLOOKUP(A135,'REPORTE'!$A$1:$AG$1961,18,0)</f>
        <v>M</v>
      </c>
    </row>
    <row r="136" spans="1:22" x14ac:dyDescent="0.45">
      <c r="A136" s="20">
        <v>1000148</v>
      </c>
      <c r="B136" s="20" t="s">
        <v>9431</v>
      </c>
      <c r="C136" s="20" t="s">
        <v>13688</v>
      </c>
      <c r="D136" s="20">
        <v>1710963693</v>
      </c>
      <c r="E136" s="20">
        <v>231000238</v>
      </c>
      <c r="F136" s="20" t="s">
        <v>11139</v>
      </c>
      <c r="G136" s="20"/>
      <c r="H136" s="20">
        <v>67.38</v>
      </c>
      <c r="I136" s="20" t="s">
        <v>11150</v>
      </c>
      <c r="J136" s="20" t="s">
        <v>11150</v>
      </c>
      <c r="K136" s="20" t="s">
        <v>11150</v>
      </c>
      <c r="L136" s="20" t="s">
        <v>11150</v>
      </c>
      <c r="M136" s="20" t="s">
        <v>11150</v>
      </c>
      <c r="N136" s="20" t="s">
        <v>11150</v>
      </c>
      <c r="O136" s="20">
        <v>67.38</v>
      </c>
      <c r="P136" s="20" t="str">
        <f>VLOOKUP(A136,'REPORTE'!$A$1:$AG$1961,30,0)</f>
        <v>Secundaria</v>
      </c>
      <c r="Q136" s="20" t="str">
        <f>VLOOKUP(A136,'REPORTE'!$A$1:$AG$1961,31,0)</f>
        <v>PICHINCHA</v>
      </c>
      <c r="R136" s="20" t="str">
        <f>VLOOKUP(A136,'REPORTE'!$A$1:$AG$1961,32,0)</f>
        <v>QUITO</v>
      </c>
      <c r="S136" s="20" t="str">
        <f>VLOOKUP(A136,'REPORTE'!$A$1:$AG$1961,33,0)</f>
        <v>COTOCOLLAO</v>
      </c>
      <c r="T136" s="20" t="str">
        <f>VLOOKUP(S136,PROVINCIAS!$F$1:$G$1171,2,0)</f>
        <v>URBANA</v>
      </c>
      <c r="U136" s="20" t="str">
        <f>VLOOKUP(A136,'REPORTE'!$A$1:$AG$1961,5,0)</f>
        <v>ECUATORIANO(A) INDIGENA</v>
      </c>
      <c r="V136" s="20" t="str">
        <f>VLOOKUP(A136,'REPORTE'!$A$1:$AG$1961,18,0)</f>
        <v>M</v>
      </c>
    </row>
    <row r="137" spans="1:22" x14ac:dyDescent="0.45">
      <c r="A137" s="20">
        <v>1000149</v>
      </c>
      <c r="B137" s="20" t="s">
        <v>9431</v>
      </c>
      <c r="C137" s="20" t="s">
        <v>10176</v>
      </c>
      <c r="D137" s="20">
        <v>1718838350</v>
      </c>
      <c r="E137" s="20">
        <v>231000185</v>
      </c>
      <c r="F137" s="20" t="s">
        <v>11139</v>
      </c>
      <c r="G137" s="20"/>
      <c r="H137" s="20">
        <v>904.42</v>
      </c>
      <c r="I137" s="20" t="s">
        <v>11150</v>
      </c>
      <c r="J137" s="20" t="s">
        <v>11150</v>
      </c>
      <c r="K137" s="20" t="s">
        <v>11150</v>
      </c>
      <c r="L137" s="20" t="s">
        <v>11150</v>
      </c>
      <c r="M137" s="20" t="s">
        <v>11150</v>
      </c>
      <c r="N137" s="20" t="s">
        <v>11150</v>
      </c>
      <c r="O137" s="20">
        <v>904.42</v>
      </c>
      <c r="P137" s="20" t="str">
        <f>VLOOKUP(A137,'REPORTE'!$A$1:$AG$1961,30,0)</f>
        <v>Postgrado</v>
      </c>
      <c r="Q137" s="20" t="str">
        <f>VLOOKUP(A137,'REPORTE'!$A$1:$AG$1961,31,0)</f>
        <v>PICHINCHA</v>
      </c>
      <c r="R137" s="20" t="str">
        <f>VLOOKUP(A137,'REPORTE'!$A$1:$AG$1961,32,0)</f>
        <v>QUITO</v>
      </c>
      <c r="S137" s="20" t="str">
        <f>VLOOKUP(A137,'REPORTE'!$A$1:$AG$1961,33,0)</f>
        <v>COTOCOLLAO</v>
      </c>
      <c r="T137" s="20" t="str">
        <f>VLOOKUP(S137,PROVINCIAS!$F$1:$G$1171,2,0)</f>
        <v>URBANA</v>
      </c>
      <c r="U137" s="20" t="str">
        <f>VLOOKUP(A137,'REPORTE'!$A$1:$AG$1961,5,0)</f>
        <v>ECUATORIANO(A) INDIGENA</v>
      </c>
      <c r="V137" s="20" t="str">
        <f>VLOOKUP(A137,'REPORTE'!$A$1:$AG$1961,18,0)</f>
        <v>M</v>
      </c>
    </row>
    <row r="138" spans="1:22" x14ac:dyDescent="0.45">
      <c r="A138" s="20">
        <v>1000150</v>
      </c>
      <c r="B138" s="20" t="s">
        <v>9431</v>
      </c>
      <c r="C138" s="20" t="s">
        <v>9714</v>
      </c>
      <c r="D138" s="20">
        <v>1716330954</v>
      </c>
      <c r="E138" s="20">
        <v>231000183</v>
      </c>
      <c r="F138" s="20" t="s">
        <v>11139</v>
      </c>
      <c r="G138" s="20"/>
      <c r="H138" s="20">
        <v>615</v>
      </c>
      <c r="I138" s="20" t="s">
        <v>11150</v>
      </c>
      <c r="J138" s="20" t="s">
        <v>11150</v>
      </c>
      <c r="K138" s="20" t="s">
        <v>11150</v>
      </c>
      <c r="L138" s="20" t="s">
        <v>11150</v>
      </c>
      <c r="M138" s="20" t="s">
        <v>11150</v>
      </c>
      <c r="N138" s="20" t="s">
        <v>11150</v>
      </c>
      <c r="O138" s="20">
        <v>615</v>
      </c>
      <c r="P138" s="20" t="str">
        <f>VLOOKUP(A138,'REPORTE'!$A$1:$AG$1961,30,0)</f>
        <v>Secundaria</v>
      </c>
      <c r="Q138" s="20" t="str">
        <f>VLOOKUP(A138,'REPORTE'!$A$1:$AG$1961,31,0)</f>
        <v>CHIMBORAZO</v>
      </c>
      <c r="R138" s="20" t="str">
        <f>VLOOKUP(A138,'REPORTE'!$A$1:$AG$1961,32,0)</f>
        <v>RIOBAMBA</v>
      </c>
      <c r="S138" s="20" t="str">
        <f>VLOOKUP(A138,'REPORTE'!$A$1:$AG$1961,33,0)</f>
        <v>YARUQUIES</v>
      </c>
      <c r="T138" s="20" t="str">
        <f>VLOOKUP(S138,PROVINCIAS!$F$1:$G$1171,2,0)</f>
        <v>URBANA</v>
      </c>
      <c r="U138" s="20" t="str">
        <f>VLOOKUP(A138,'REPORTE'!$A$1:$AG$1961,5,0)</f>
        <v>ECUATORIANO(A) INDIGENA</v>
      </c>
      <c r="V138" s="20" t="str">
        <f>VLOOKUP(A138,'REPORTE'!$A$1:$AG$1961,18,0)</f>
        <v>M</v>
      </c>
    </row>
    <row r="139" spans="1:22" x14ac:dyDescent="0.45">
      <c r="A139" s="20">
        <v>1000151</v>
      </c>
      <c r="B139" s="20" t="s">
        <v>9431</v>
      </c>
      <c r="C139" s="20" t="s">
        <v>13689</v>
      </c>
      <c r="D139" s="20">
        <v>602110983</v>
      </c>
      <c r="E139" s="20">
        <v>231000180</v>
      </c>
      <c r="F139" s="20" t="s">
        <v>11139</v>
      </c>
      <c r="G139" s="20"/>
      <c r="H139" s="20">
        <v>105.35</v>
      </c>
      <c r="I139" s="20" t="s">
        <v>11150</v>
      </c>
      <c r="J139" s="20" t="s">
        <v>11150</v>
      </c>
      <c r="K139" s="20" t="s">
        <v>11150</v>
      </c>
      <c r="L139" s="20" t="s">
        <v>11150</v>
      </c>
      <c r="M139" s="20" t="s">
        <v>11150</v>
      </c>
      <c r="N139" s="20" t="s">
        <v>11150</v>
      </c>
      <c r="O139" s="20">
        <v>105.35</v>
      </c>
      <c r="P139" s="20" t="str">
        <f>VLOOKUP(A139,'REPORTE'!$A$1:$AG$1961,30,0)</f>
        <v>Secundaria</v>
      </c>
      <c r="Q139" s="20" t="str">
        <f>VLOOKUP(A139,'REPORTE'!$A$1:$AG$1961,31,0)</f>
        <v>CHIMBORAZO</v>
      </c>
      <c r="R139" s="20" t="str">
        <f>VLOOKUP(A139,'REPORTE'!$A$1:$AG$1961,32,0)</f>
        <v>CHAMBO</v>
      </c>
      <c r="S139" s="20" t="str">
        <f>VLOOKUP(A139,'REPORTE'!$A$1:$AG$1961,33,0)</f>
        <v>CHAMBO</v>
      </c>
      <c r="T139" s="20" t="str">
        <f>VLOOKUP(S139,PROVINCIAS!$F$1:$G$1171,2,0)</f>
        <v>URBANA</v>
      </c>
      <c r="U139" s="20" t="str">
        <f>VLOOKUP(A139,'REPORTE'!$A$1:$AG$1961,5,0)</f>
        <v>ECUATORIANO(A) INDIGENA</v>
      </c>
      <c r="V139" s="20" t="str">
        <f>VLOOKUP(A139,'REPORTE'!$A$1:$AG$1961,18,0)</f>
        <v>M</v>
      </c>
    </row>
    <row r="140" spans="1:22" x14ac:dyDescent="0.45">
      <c r="A140" s="20">
        <v>1000152</v>
      </c>
      <c r="B140" s="20" t="s">
        <v>9431</v>
      </c>
      <c r="C140" s="20" t="s">
        <v>10376</v>
      </c>
      <c r="D140" s="20">
        <v>1717542581</v>
      </c>
      <c r="E140" s="20">
        <v>231000182</v>
      </c>
      <c r="F140" s="20" t="s">
        <v>11139</v>
      </c>
      <c r="G140" s="20"/>
      <c r="H140" s="20">
        <v>277.5</v>
      </c>
      <c r="I140" s="20" t="s">
        <v>11150</v>
      </c>
      <c r="J140" s="20" t="s">
        <v>11150</v>
      </c>
      <c r="K140" s="20" t="s">
        <v>11150</v>
      </c>
      <c r="L140" s="20" t="s">
        <v>11150</v>
      </c>
      <c r="M140" s="20" t="s">
        <v>11150</v>
      </c>
      <c r="N140" s="20" t="s">
        <v>11150</v>
      </c>
      <c r="O140" s="20">
        <v>277.5</v>
      </c>
      <c r="P140" s="20" t="str">
        <f>VLOOKUP(A140,'REPORTE'!$A$1:$AG$1961,30,0)</f>
        <v>Secundaria</v>
      </c>
      <c r="Q140" s="20" t="str">
        <f>VLOOKUP(A140,'REPORTE'!$A$1:$AG$1961,31,0)</f>
        <v>PICHINCHA</v>
      </c>
      <c r="R140" s="20" t="str">
        <f>VLOOKUP(A140,'REPORTE'!$A$1:$AG$1961,32,0)</f>
        <v>QUITO</v>
      </c>
      <c r="S140" s="20" t="str">
        <f>VLOOKUP(A140,'REPORTE'!$A$1:$AG$1961,33,0)</f>
        <v>COTOCOLLAO</v>
      </c>
      <c r="T140" s="20" t="str">
        <f>VLOOKUP(S140,PROVINCIAS!$F$1:$G$1171,2,0)</f>
        <v>URBANA</v>
      </c>
      <c r="U140" s="20" t="str">
        <f>VLOOKUP(A140,'REPORTE'!$A$1:$AG$1961,5,0)</f>
        <v>ECUATORIANO(A) INDIGENA</v>
      </c>
      <c r="V140" s="20" t="str">
        <f>VLOOKUP(A140,'REPORTE'!$A$1:$AG$1961,18,0)</f>
        <v>M</v>
      </c>
    </row>
    <row r="141" spans="1:22" x14ac:dyDescent="0.45">
      <c r="A141" s="20">
        <v>1000153</v>
      </c>
      <c r="B141" s="20" t="s">
        <v>9431</v>
      </c>
      <c r="C141" s="20" t="s">
        <v>9908</v>
      </c>
      <c r="D141" s="20">
        <v>602344921</v>
      </c>
      <c r="E141" s="20">
        <v>231000193</v>
      </c>
      <c r="F141" s="20" t="s">
        <v>11139</v>
      </c>
      <c r="G141" s="20"/>
      <c r="H141" s="20">
        <v>653.71</v>
      </c>
      <c r="I141" s="20" t="s">
        <v>11150</v>
      </c>
      <c r="J141" s="20" t="s">
        <v>11150</v>
      </c>
      <c r="K141" s="20" t="s">
        <v>11150</v>
      </c>
      <c r="L141" s="20" t="s">
        <v>11150</v>
      </c>
      <c r="M141" s="20" t="s">
        <v>11150</v>
      </c>
      <c r="N141" s="20" t="s">
        <v>11150</v>
      </c>
      <c r="O141" s="20">
        <v>653.71</v>
      </c>
      <c r="P141" s="20" t="str">
        <f>VLOOKUP(A141,'REPORTE'!$A$1:$AG$1961,30,0)</f>
        <v>Secundaria</v>
      </c>
      <c r="Q141" s="20" t="str">
        <f>VLOOKUP(A141,'REPORTE'!$A$1:$AG$1961,31,0)</f>
        <v>CHIMBORAZO</v>
      </c>
      <c r="R141" s="20" t="str">
        <f>VLOOKUP(A141,'REPORTE'!$A$1:$AG$1961,32,0)</f>
        <v>RIOBAMBA</v>
      </c>
      <c r="S141" s="20" t="str">
        <f>VLOOKUP(A141,'REPORTE'!$A$1:$AG$1961,33,0)</f>
        <v>YARUQUIES</v>
      </c>
      <c r="T141" s="20" t="str">
        <f>VLOOKUP(S141,PROVINCIAS!$F$1:$G$1171,2,0)</f>
        <v>URBANA</v>
      </c>
      <c r="U141" s="20" t="str">
        <f>VLOOKUP(A141,'REPORTE'!$A$1:$AG$1961,5,0)</f>
        <v>ECUATORIANO(A) INDIGENA</v>
      </c>
      <c r="V141" s="20" t="str">
        <f>VLOOKUP(A141,'REPORTE'!$A$1:$AG$1961,18,0)</f>
        <v>M</v>
      </c>
    </row>
    <row r="142" spans="1:22" x14ac:dyDescent="0.45">
      <c r="A142" s="20">
        <v>1000155</v>
      </c>
      <c r="B142" s="20" t="s">
        <v>9431</v>
      </c>
      <c r="C142" s="20" t="s">
        <v>13690</v>
      </c>
      <c r="D142" s="20">
        <v>602188567</v>
      </c>
      <c r="E142" s="20">
        <v>231000197</v>
      </c>
      <c r="F142" s="20" t="s">
        <v>11139</v>
      </c>
      <c r="G142" s="20"/>
      <c r="H142" s="20">
        <v>49</v>
      </c>
      <c r="I142" s="20" t="s">
        <v>11150</v>
      </c>
      <c r="J142" s="20" t="s">
        <v>11150</v>
      </c>
      <c r="K142" s="20" t="s">
        <v>11150</v>
      </c>
      <c r="L142" s="20" t="s">
        <v>11150</v>
      </c>
      <c r="M142" s="20" t="s">
        <v>11150</v>
      </c>
      <c r="N142" s="20" t="s">
        <v>11150</v>
      </c>
      <c r="O142" s="20">
        <v>49</v>
      </c>
      <c r="P142" s="20" t="str">
        <f>VLOOKUP(A142,'REPORTE'!$A$1:$AG$1961,30,0)</f>
        <v>Universitaria</v>
      </c>
      <c r="Q142" s="20" t="str">
        <f>VLOOKUP(A142,'REPORTE'!$A$1:$AG$1961,31,0)</f>
        <v>CHIMBORAZO</v>
      </c>
      <c r="R142" s="20" t="str">
        <f>VLOOKUP(A142,'REPORTE'!$A$1:$AG$1961,32,0)</f>
        <v>RIOBAMBA</v>
      </c>
      <c r="S142" s="20" t="str">
        <f>VLOOKUP(A142,'REPORTE'!$A$1:$AG$1961,33,0)</f>
        <v>CALPI</v>
      </c>
      <c r="T142" s="20" t="str">
        <f>VLOOKUP(S142,PROVINCIAS!$F$1:$G$1171,2,0)</f>
        <v>RURAL</v>
      </c>
      <c r="U142" s="20" t="str">
        <f>VLOOKUP(A142,'REPORTE'!$A$1:$AG$1961,5,0)</f>
        <v>ECUATORIANO(A)</v>
      </c>
      <c r="V142" s="20" t="str">
        <f>VLOOKUP(A142,'REPORTE'!$A$1:$AG$1961,18,0)</f>
        <v>M</v>
      </c>
    </row>
    <row r="143" spans="1:22" x14ac:dyDescent="0.45">
      <c r="A143" s="20">
        <v>1000157</v>
      </c>
      <c r="B143" s="20" t="s">
        <v>9431</v>
      </c>
      <c r="C143" s="20" t="s">
        <v>13691</v>
      </c>
      <c r="D143" s="20">
        <v>602541500</v>
      </c>
      <c r="E143" s="20">
        <v>231000133</v>
      </c>
      <c r="F143" s="20" t="s">
        <v>11139</v>
      </c>
      <c r="G143" s="20"/>
      <c r="H143" s="20">
        <v>15</v>
      </c>
      <c r="I143" s="20" t="s">
        <v>11150</v>
      </c>
      <c r="J143" s="20" t="s">
        <v>11150</v>
      </c>
      <c r="K143" s="20" t="s">
        <v>11150</v>
      </c>
      <c r="L143" s="20" t="s">
        <v>11150</v>
      </c>
      <c r="M143" s="20" t="s">
        <v>11150</v>
      </c>
      <c r="N143" s="20" t="s">
        <v>11150</v>
      </c>
      <c r="O143" s="20">
        <v>15</v>
      </c>
      <c r="P143" s="20" t="str">
        <f>VLOOKUP(A143,'REPORTE'!$A$1:$AG$1961,30,0)</f>
        <v>Primaria</v>
      </c>
      <c r="Q143" s="20" t="str">
        <f>VLOOKUP(A143,'REPORTE'!$A$1:$AG$1961,31,0)</f>
        <v>CHIMBORAZO</v>
      </c>
      <c r="R143" s="20" t="str">
        <f>VLOOKUP(A143,'REPORTE'!$A$1:$AG$1961,32,0)</f>
        <v>CHAMBO</v>
      </c>
      <c r="S143" s="20" t="str">
        <f>VLOOKUP(A143,'REPORTE'!$A$1:$AG$1961,33,0)</f>
        <v>CHAMBO</v>
      </c>
      <c r="T143" s="20" t="str">
        <f>VLOOKUP(S143,PROVINCIAS!$F$1:$G$1171,2,0)</f>
        <v>URBANA</v>
      </c>
      <c r="U143" s="20" t="str">
        <f>VLOOKUP(A143,'REPORTE'!$A$1:$AG$1961,5,0)</f>
        <v>ECUATORIANO(A)</v>
      </c>
      <c r="V143" s="20" t="str">
        <f>VLOOKUP(A143,'REPORTE'!$A$1:$AG$1961,18,0)</f>
        <v>M</v>
      </c>
    </row>
    <row r="144" spans="1:22" x14ac:dyDescent="0.45">
      <c r="A144" s="20">
        <v>1000158</v>
      </c>
      <c r="B144" s="20" t="s">
        <v>9431</v>
      </c>
      <c r="C144" s="20" t="s">
        <v>13692</v>
      </c>
      <c r="D144" s="20">
        <v>602596496</v>
      </c>
      <c r="E144" s="20">
        <v>231000195</v>
      </c>
      <c r="F144" s="20" t="s">
        <v>11139</v>
      </c>
      <c r="G144" s="20"/>
      <c r="H144" s="20">
        <v>43.75</v>
      </c>
      <c r="I144" s="20" t="s">
        <v>11150</v>
      </c>
      <c r="J144" s="20" t="s">
        <v>11150</v>
      </c>
      <c r="K144" s="20" t="s">
        <v>11150</v>
      </c>
      <c r="L144" s="20" t="s">
        <v>11150</v>
      </c>
      <c r="M144" s="20" t="s">
        <v>11150</v>
      </c>
      <c r="N144" s="20" t="s">
        <v>11150</v>
      </c>
      <c r="O144" s="20">
        <v>43.75</v>
      </c>
      <c r="P144" s="20" t="str">
        <f>VLOOKUP(A144,'REPORTE'!$A$1:$AG$1961,30,0)</f>
        <v>Ninguna</v>
      </c>
      <c r="Q144" s="20" t="str">
        <f>VLOOKUP(A144,'REPORTE'!$A$1:$AG$1961,31,0)</f>
        <v>GUAYAS</v>
      </c>
      <c r="R144" s="20" t="str">
        <f>VLOOKUP(A144,'REPORTE'!$A$1:$AG$1961,32,0)</f>
        <v>GUAYAQUIL</v>
      </c>
      <c r="S144" s="20" t="str">
        <f>VLOOKUP(A144,'REPORTE'!$A$1:$AG$1961,33,0)</f>
        <v>CARBO (CONCEPCION)</v>
      </c>
      <c r="T144" s="20" t="str">
        <f>VLOOKUP(S144,PROVINCIAS!$F$1:$G$1171,2,0)</f>
        <v>URBANA</v>
      </c>
      <c r="U144" s="20" t="str">
        <f>VLOOKUP(A144,'REPORTE'!$A$1:$AG$1961,5,0)</f>
        <v>ECUATORIANO(A)</v>
      </c>
      <c r="V144" s="20" t="str">
        <f>VLOOKUP(A144,'REPORTE'!$A$1:$AG$1961,18,0)</f>
        <v>F</v>
      </c>
    </row>
    <row r="145" spans="1:22" x14ac:dyDescent="0.45">
      <c r="A145" s="20">
        <v>1000161</v>
      </c>
      <c r="B145" s="20" t="s">
        <v>9431</v>
      </c>
      <c r="C145" s="20" t="s">
        <v>13693</v>
      </c>
      <c r="D145" s="20">
        <v>603352279</v>
      </c>
      <c r="E145" s="20">
        <v>231000160</v>
      </c>
      <c r="F145" s="20" t="s">
        <v>11139</v>
      </c>
      <c r="G145" s="20"/>
      <c r="H145" s="20">
        <v>91.3</v>
      </c>
      <c r="I145" s="20" t="s">
        <v>11150</v>
      </c>
      <c r="J145" s="20" t="s">
        <v>11150</v>
      </c>
      <c r="K145" s="20" t="s">
        <v>11150</v>
      </c>
      <c r="L145" s="20" t="s">
        <v>11150</v>
      </c>
      <c r="M145" s="20" t="s">
        <v>11150</v>
      </c>
      <c r="N145" s="20" t="s">
        <v>11150</v>
      </c>
      <c r="O145" s="20">
        <v>91.3</v>
      </c>
      <c r="P145" s="20" t="str">
        <f>VLOOKUP(A145,'REPORTE'!$A$1:$AG$1961,30,0)</f>
        <v>Ninguna</v>
      </c>
      <c r="Q145" s="20" t="str">
        <f>VLOOKUP(A145,'REPORTE'!$A$1:$AG$1961,31,0)</f>
        <v>PICHINCHA</v>
      </c>
      <c r="R145" s="20" t="str">
        <f>VLOOKUP(A145,'REPORTE'!$A$1:$AG$1961,32,0)</f>
        <v>QUITO</v>
      </c>
      <c r="S145" s="20" t="str">
        <f>VLOOKUP(A145,'REPORTE'!$A$1:$AG$1961,33,0)</f>
        <v>COTOCOLLAO</v>
      </c>
      <c r="T145" s="20" t="str">
        <f>VLOOKUP(S145,PROVINCIAS!$F$1:$G$1171,2,0)</f>
        <v>URBANA</v>
      </c>
      <c r="U145" s="20" t="str">
        <f>VLOOKUP(A145,'REPORTE'!$A$1:$AG$1961,5,0)</f>
        <v>ECUATORIANO(A)</v>
      </c>
      <c r="V145" s="20" t="str">
        <f>VLOOKUP(A145,'REPORTE'!$A$1:$AG$1961,18,0)</f>
        <v>M</v>
      </c>
    </row>
    <row r="146" spans="1:22" x14ac:dyDescent="0.45">
      <c r="A146" s="20">
        <v>1000163</v>
      </c>
      <c r="B146" s="20" t="s">
        <v>9431</v>
      </c>
      <c r="C146" s="20" t="s">
        <v>13694</v>
      </c>
      <c r="D146" s="20">
        <v>201627155</v>
      </c>
      <c r="E146" s="20">
        <v>231000177</v>
      </c>
      <c r="F146" s="20" t="s">
        <v>11139</v>
      </c>
      <c r="G146" s="20"/>
      <c r="H146" s="20">
        <v>55</v>
      </c>
      <c r="I146" s="20" t="s">
        <v>11150</v>
      </c>
      <c r="J146" s="20" t="s">
        <v>11150</v>
      </c>
      <c r="K146" s="20" t="s">
        <v>11150</v>
      </c>
      <c r="L146" s="20" t="s">
        <v>11150</v>
      </c>
      <c r="M146" s="20" t="s">
        <v>11150</v>
      </c>
      <c r="N146" s="20" t="s">
        <v>11150</v>
      </c>
      <c r="O146" s="20">
        <v>55</v>
      </c>
      <c r="P146" s="20" t="str">
        <f>VLOOKUP(A146,'REPORTE'!$A$1:$AG$1961,30,0)</f>
        <v>Secundaria</v>
      </c>
      <c r="Q146" s="20" t="str">
        <f>VLOOKUP(A146,'REPORTE'!$A$1:$AG$1961,31,0)</f>
        <v>BOLIVAR</v>
      </c>
      <c r="R146" s="20" t="str">
        <f>VLOOKUP(A146,'REPORTE'!$A$1:$AG$1961,32,0)</f>
        <v>CALUMA</v>
      </c>
      <c r="S146" s="20" t="str">
        <f>VLOOKUP(A146,'REPORTE'!$A$1:$AG$1961,33,0)</f>
        <v>CALUMA</v>
      </c>
      <c r="T146" s="20" t="str">
        <f>VLOOKUP(S146,PROVINCIAS!$F$1:$G$1171,2,0)</f>
        <v>URBANA</v>
      </c>
      <c r="U146" s="20" t="str">
        <f>VLOOKUP(A146,'REPORTE'!$A$1:$AG$1961,5,0)</f>
        <v>ECUATORIANO(A)</v>
      </c>
      <c r="V146" s="20" t="str">
        <f>VLOOKUP(A146,'REPORTE'!$A$1:$AG$1961,18,0)</f>
        <v>M</v>
      </c>
    </row>
    <row r="147" spans="1:22" x14ac:dyDescent="0.45">
      <c r="A147" s="20">
        <v>1000166</v>
      </c>
      <c r="B147" s="20" t="s">
        <v>9431</v>
      </c>
      <c r="C147" s="20" t="s">
        <v>13696</v>
      </c>
      <c r="D147" s="20">
        <v>601530504</v>
      </c>
      <c r="E147" s="20">
        <v>231000198</v>
      </c>
      <c r="F147" s="20" t="s">
        <v>11139</v>
      </c>
      <c r="G147" s="20"/>
      <c r="H147" s="20">
        <v>250</v>
      </c>
      <c r="I147" s="20" t="s">
        <v>11150</v>
      </c>
      <c r="J147" s="20" t="s">
        <v>11150</v>
      </c>
      <c r="K147" s="20" t="s">
        <v>11150</v>
      </c>
      <c r="L147" s="20" t="s">
        <v>11150</v>
      </c>
      <c r="M147" s="20" t="s">
        <v>11150</v>
      </c>
      <c r="N147" s="20" t="s">
        <v>11150</v>
      </c>
      <c r="O147" s="20">
        <v>250</v>
      </c>
      <c r="P147" s="20" t="str">
        <f>VLOOKUP(A147,'REPORTE'!$A$1:$AG$1961,30,0)</f>
        <v>Ninguna</v>
      </c>
      <c r="Q147" s="20" t="str">
        <f>VLOOKUP(A147,'REPORTE'!$A$1:$AG$1961,31,0)</f>
        <v>PICHINCHA</v>
      </c>
      <c r="R147" s="20" t="str">
        <f>VLOOKUP(A147,'REPORTE'!$A$1:$AG$1961,32,0)</f>
        <v>QUITO</v>
      </c>
      <c r="S147" s="20" t="str">
        <f>VLOOKUP(A147,'REPORTE'!$A$1:$AG$1961,33,0)</f>
        <v>COTOCOLLAO</v>
      </c>
      <c r="T147" s="20" t="str">
        <f>VLOOKUP(S147,PROVINCIAS!$F$1:$G$1171,2,0)</f>
        <v>URBANA</v>
      </c>
      <c r="U147" s="20" t="str">
        <f>VLOOKUP(A147,'REPORTE'!$A$1:$AG$1961,5,0)</f>
        <v>ECUATORIANO(A) INDIGENA</v>
      </c>
      <c r="V147" s="20" t="str">
        <f>VLOOKUP(A147,'REPORTE'!$A$1:$AG$1961,18,0)</f>
        <v>M</v>
      </c>
    </row>
    <row r="148" spans="1:22" x14ac:dyDescent="0.45">
      <c r="A148" s="20">
        <v>1000167</v>
      </c>
      <c r="B148" s="20" t="s">
        <v>9431</v>
      </c>
      <c r="C148" s="20" t="s">
        <v>13698</v>
      </c>
      <c r="D148" s="20">
        <v>601728199</v>
      </c>
      <c r="E148" s="20">
        <v>231000175</v>
      </c>
      <c r="F148" s="20" t="s">
        <v>11139</v>
      </c>
      <c r="G148" s="20"/>
      <c r="H148" s="20">
        <v>50</v>
      </c>
      <c r="I148" s="20" t="s">
        <v>11150</v>
      </c>
      <c r="J148" s="20" t="s">
        <v>11150</v>
      </c>
      <c r="K148" s="20" t="s">
        <v>11150</v>
      </c>
      <c r="L148" s="20" t="s">
        <v>11150</v>
      </c>
      <c r="M148" s="20" t="s">
        <v>11150</v>
      </c>
      <c r="N148" s="20" t="s">
        <v>11150</v>
      </c>
      <c r="O148" s="20">
        <v>50</v>
      </c>
      <c r="P148" s="20" t="str">
        <f>VLOOKUP(A148,'REPORTE'!$A$1:$AG$1961,30,0)</f>
        <v>Ninguna</v>
      </c>
      <c r="Q148" s="20" t="str">
        <f>VLOOKUP(A148,'REPORTE'!$A$1:$AG$1961,31,0)</f>
        <v>PICHINCHA</v>
      </c>
      <c r="R148" s="20" t="str">
        <f>VLOOKUP(A148,'REPORTE'!$A$1:$AG$1961,32,0)</f>
        <v>QUITO</v>
      </c>
      <c r="S148" s="20" t="str">
        <f>VLOOKUP(A148,'REPORTE'!$A$1:$AG$1961,33,0)</f>
        <v>COTOCOLLAO</v>
      </c>
      <c r="T148" s="20" t="str">
        <f>VLOOKUP(S148,PROVINCIAS!$F$1:$G$1171,2,0)</f>
        <v>URBANA</v>
      </c>
      <c r="U148" s="20" t="str">
        <f>VLOOKUP(A148,'REPORTE'!$A$1:$AG$1961,5,0)</f>
        <v>ECUATORIANO(A)</v>
      </c>
      <c r="V148" s="20" t="str">
        <f>VLOOKUP(A148,'REPORTE'!$A$1:$AG$1961,18,0)</f>
        <v>M</v>
      </c>
    </row>
    <row r="149" spans="1:22" x14ac:dyDescent="0.45">
      <c r="A149" s="20">
        <v>1000168</v>
      </c>
      <c r="B149" s="20" t="s">
        <v>9431</v>
      </c>
      <c r="C149" s="20" t="s">
        <v>13699</v>
      </c>
      <c r="D149" s="20">
        <v>601923659</v>
      </c>
      <c r="E149" s="20">
        <v>231000128</v>
      </c>
      <c r="F149" s="20" t="s">
        <v>11139</v>
      </c>
      <c r="G149" s="20"/>
      <c r="H149" s="20">
        <v>8.75</v>
      </c>
      <c r="I149" s="20" t="s">
        <v>11150</v>
      </c>
      <c r="J149" s="20" t="s">
        <v>11150</v>
      </c>
      <c r="K149" s="20" t="s">
        <v>11150</v>
      </c>
      <c r="L149" s="20" t="s">
        <v>11150</v>
      </c>
      <c r="M149" s="20" t="s">
        <v>11150</v>
      </c>
      <c r="N149" s="20" t="s">
        <v>11150</v>
      </c>
      <c r="O149" s="20">
        <v>8.75</v>
      </c>
      <c r="P149" s="20" t="str">
        <f>VLOOKUP(A149,'REPORTE'!$A$1:$AG$1961,30,0)</f>
        <v>Secundaria</v>
      </c>
      <c r="Q149" s="20" t="str">
        <f>VLOOKUP(A149,'REPORTE'!$A$1:$AG$1961,31,0)</f>
        <v>CHIMBORAZO</v>
      </c>
      <c r="R149" s="20" t="str">
        <f>VLOOKUP(A149,'REPORTE'!$A$1:$AG$1961,32,0)</f>
        <v>RIOBAMBA</v>
      </c>
      <c r="S149" s="20" t="str">
        <f>VLOOKUP(A149,'REPORTE'!$A$1:$AG$1961,33,0)</f>
        <v>LICAN</v>
      </c>
      <c r="T149" s="20" t="str">
        <f>VLOOKUP(S149,PROVINCIAS!$F$1:$G$1171,2,0)</f>
        <v>RURAL</v>
      </c>
      <c r="U149" s="20" t="str">
        <f>VLOOKUP(A149,'REPORTE'!$A$1:$AG$1961,5,0)</f>
        <v>ECUATORIANO(A) INDIGENA</v>
      </c>
      <c r="V149" s="20" t="str">
        <f>VLOOKUP(A149,'REPORTE'!$A$1:$AG$1961,18,0)</f>
        <v>M</v>
      </c>
    </row>
    <row r="150" spans="1:22" x14ac:dyDescent="0.45">
      <c r="A150" s="20">
        <v>1000169</v>
      </c>
      <c r="B150" s="20" t="s">
        <v>9431</v>
      </c>
      <c r="C150" s="20" t="s">
        <v>9620</v>
      </c>
      <c r="D150" s="20">
        <v>602218646</v>
      </c>
      <c r="E150" s="20">
        <v>231000148</v>
      </c>
      <c r="F150" s="20" t="s">
        <v>11139</v>
      </c>
      <c r="G150" s="20"/>
      <c r="H150" s="20">
        <v>8</v>
      </c>
      <c r="I150" s="20" t="s">
        <v>11150</v>
      </c>
      <c r="J150" s="20" t="s">
        <v>11150</v>
      </c>
      <c r="K150" s="20" t="s">
        <v>11150</v>
      </c>
      <c r="L150" s="20" t="s">
        <v>11150</v>
      </c>
      <c r="M150" s="20" t="s">
        <v>11150</v>
      </c>
      <c r="N150" s="20" t="s">
        <v>11150</v>
      </c>
      <c r="O150" s="20">
        <v>8</v>
      </c>
      <c r="P150" s="20" t="str">
        <f>VLOOKUP(A150,'REPORTE'!$A$1:$AG$1961,30,0)</f>
        <v>Ninguna</v>
      </c>
      <c r="Q150" s="20" t="str">
        <f>VLOOKUP(A150,'REPORTE'!$A$1:$AG$1961,31,0)</f>
        <v>PICHINCHA</v>
      </c>
      <c r="R150" s="20" t="str">
        <f>VLOOKUP(A150,'REPORTE'!$A$1:$AG$1961,32,0)</f>
        <v>QUITO</v>
      </c>
      <c r="S150" s="20" t="str">
        <f>VLOOKUP(A150,'REPORTE'!$A$1:$AG$1961,33,0)</f>
        <v>COTOCOLLAO</v>
      </c>
      <c r="T150" s="20" t="str">
        <f>VLOOKUP(S150,PROVINCIAS!$F$1:$G$1171,2,0)</f>
        <v>URBANA</v>
      </c>
      <c r="U150" s="20" t="str">
        <f>VLOOKUP(A150,'REPORTE'!$A$1:$AG$1961,5,0)</f>
        <v>ECUATORIANO(A)</v>
      </c>
      <c r="V150" s="20" t="str">
        <f>VLOOKUP(A150,'REPORTE'!$A$1:$AG$1961,18,0)</f>
        <v>F</v>
      </c>
    </row>
    <row r="151" spans="1:22" x14ac:dyDescent="0.45">
      <c r="A151" s="20">
        <v>1000174</v>
      </c>
      <c r="B151" s="20" t="s">
        <v>9431</v>
      </c>
      <c r="C151" s="20" t="s">
        <v>10229</v>
      </c>
      <c r="D151" s="20">
        <v>604490573</v>
      </c>
      <c r="E151" s="20">
        <v>231000196</v>
      </c>
      <c r="F151" s="20" t="s">
        <v>11139</v>
      </c>
      <c r="G151" s="20"/>
      <c r="H151" s="20">
        <v>100</v>
      </c>
      <c r="I151" s="20" t="s">
        <v>11150</v>
      </c>
      <c r="J151" s="20" t="s">
        <v>11150</v>
      </c>
      <c r="K151" s="20" t="s">
        <v>11150</v>
      </c>
      <c r="L151" s="20" t="s">
        <v>11150</v>
      </c>
      <c r="M151" s="20" t="s">
        <v>11150</v>
      </c>
      <c r="N151" s="20" t="s">
        <v>11150</v>
      </c>
      <c r="O151" s="20">
        <v>100</v>
      </c>
      <c r="P151" s="20" t="str">
        <f>VLOOKUP(A151,'REPORTE'!$A$1:$AG$1961,30,0)</f>
        <v>Primaria</v>
      </c>
      <c r="Q151" s="20" t="str">
        <f>VLOOKUP(A151,'REPORTE'!$A$1:$AG$1961,31,0)</f>
        <v>CHIMBORAZO</v>
      </c>
      <c r="R151" s="20" t="str">
        <f>VLOOKUP(A151,'REPORTE'!$A$1:$AG$1961,32,0)</f>
        <v>RIOBAMBA</v>
      </c>
      <c r="S151" s="20" t="str">
        <f>VLOOKUP(A151,'REPORTE'!$A$1:$AG$1961,33,0)</f>
        <v>VELOZ</v>
      </c>
      <c r="T151" s="20" t="str">
        <f>VLOOKUP(S151,PROVINCIAS!$F$1:$G$1171,2,0)</f>
        <v>URBANA</v>
      </c>
      <c r="U151" s="20" t="str">
        <f>VLOOKUP(A151,'REPORTE'!$A$1:$AG$1961,5,0)</f>
        <v>ECUATORIANO(A)</v>
      </c>
      <c r="V151" s="20" t="str">
        <f>VLOOKUP(A151,'REPORTE'!$A$1:$AG$1961,18,0)</f>
        <v>M</v>
      </c>
    </row>
    <row r="152" spans="1:22" x14ac:dyDescent="0.45">
      <c r="A152" s="20">
        <v>1000175</v>
      </c>
      <c r="B152" s="20" t="s">
        <v>9431</v>
      </c>
      <c r="C152" s="20" t="s">
        <v>13700</v>
      </c>
      <c r="D152" s="20">
        <v>604999862</v>
      </c>
      <c r="E152" s="20">
        <v>231000146</v>
      </c>
      <c r="F152" s="20" t="s">
        <v>11139</v>
      </c>
      <c r="G152" s="20"/>
      <c r="H152" s="20">
        <v>11.12</v>
      </c>
      <c r="I152" s="20" t="s">
        <v>11150</v>
      </c>
      <c r="J152" s="20" t="s">
        <v>11150</v>
      </c>
      <c r="K152" s="20" t="s">
        <v>11150</v>
      </c>
      <c r="L152" s="20" t="s">
        <v>11150</v>
      </c>
      <c r="M152" s="20" t="s">
        <v>11150</v>
      </c>
      <c r="N152" s="20" t="s">
        <v>11150</v>
      </c>
      <c r="O152" s="20">
        <v>11.12</v>
      </c>
      <c r="P152" s="20" t="str">
        <f>VLOOKUP(A152,'REPORTE'!$A$1:$AG$1961,30,0)</f>
        <v>Ninguna</v>
      </c>
      <c r="Q152" s="20" t="str">
        <f>VLOOKUP(A152,'REPORTE'!$A$1:$AG$1961,31,0)</f>
        <v>PICHINCHA</v>
      </c>
      <c r="R152" s="20" t="str">
        <f>VLOOKUP(A152,'REPORTE'!$A$1:$AG$1961,32,0)</f>
        <v>QUITO</v>
      </c>
      <c r="S152" s="20" t="str">
        <f>VLOOKUP(A152,'REPORTE'!$A$1:$AG$1961,33,0)</f>
        <v>COTOCOLLAO</v>
      </c>
      <c r="T152" s="20" t="str">
        <f>VLOOKUP(S152,PROVINCIAS!$F$1:$G$1171,2,0)</f>
        <v>URBANA</v>
      </c>
      <c r="U152" s="20" t="str">
        <f>VLOOKUP(A152,'REPORTE'!$A$1:$AG$1961,5,0)</f>
        <v>ECUATORIANO(A)</v>
      </c>
      <c r="V152" s="20" t="str">
        <f>VLOOKUP(A152,'REPORTE'!$A$1:$AG$1961,18,0)</f>
        <v>M</v>
      </c>
    </row>
    <row r="153" spans="1:22" x14ac:dyDescent="0.45">
      <c r="A153" s="20">
        <v>1000176</v>
      </c>
      <c r="B153" s="20" t="s">
        <v>9431</v>
      </c>
      <c r="C153" s="20" t="s">
        <v>13701</v>
      </c>
      <c r="D153" s="20">
        <v>701475659</v>
      </c>
      <c r="E153" s="20">
        <v>231000171</v>
      </c>
      <c r="F153" s="20" t="s">
        <v>11139</v>
      </c>
      <c r="G153" s="20"/>
      <c r="H153" s="20">
        <v>50</v>
      </c>
      <c r="I153" s="20" t="s">
        <v>11150</v>
      </c>
      <c r="J153" s="20" t="s">
        <v>11150</v>
      </c>
      <c r="K153" s="20" t="s">
        <v>11150</v>
      </c>
      <c r="L153" s="20" t="s">
        <v>11150</v>
      </c>
      <c r="M153" s="20" t="s">
        <v>11150</v>
      </c>
      <c r="N153" s="20" t="s">
        <v>11150</v>
      </c>
      <c r="O153" s="20">
        <v>50</v>
      </c>
      <c r="P153" s="20" t="str">
        <f>VLOOKUP(A153,'REPORTE'!$A$1:$AG$1961,30,0)</f>
        <v>Ninguna</v>
      </c>
      <c r="Q153" s="20" t="str">
        <f>VLOOKUP(A153,'REPORTE'!$A$1:$AG$1961,31,0)</f>
        <v>PICHINCHA</v>
      </c>
      <c r="R153" s="20" t="str">
        <f>VLOOKUP(A153,'REPORTE'!$A$1:$AG$1961,32,0)</f>
        <v>QUITO</v>
      </c>
      <c r="S153" s="20" t="str">
        <f>VLOOKUP(A153,'REPORTE'!$A$1:$AG$1961,33,0)</f>
        <v>COTOCOLLAO</v>
      </c>
      <c r="T153" s="20" t="str">
        <f>VLOOKUP(S153,PROVINCIAS!$F$1:$G$1171,2,0)</f>
        <v>URBANA</v>
      </c>
      <c r="U153" s="20" t="str">
        <f>VLOOKUP(A153,'REPORTE'!$A$1:$AG$1961,5,0)</f>
        <v>ECUATORIANO(A)</v>
      </c>
      <c r="V153" s="20" t="str">
        <f>VLOOKUP(A153,'REPORTE'!$A$1:$AG$1961,18,0)</f>
        <v>M</v>
      </c>
    </row>
    <row r="154" spans="1:22" x14ac:dyDescent="0.45">
      <c r="A154" s="20">
        <v>1000180</v>
      </c>
      <c r="B154" s="20" t="s">
        <v>9431</v>
      </c>
      <c r="C154" s="20" t="s">
        <v>13702</v>
      </c>
      <c r="D154" s="20">
        <v>200643740</v>
      </c>
      <c r="E154" s="20">
        <v>231000226</v>
      </c>
      <c r="F154" s="20" t="s">
        <v>11139</v>
      </c>
      <c r="G154" s="20"/>
      <c r="H154" s="20">
        <v>45</v>
      </c>
      <c r="I154" s="20" t="s">
        <v>11150</v>
      </c>
      <c r="J154" s="20" t="s">
        <v>11150</v>
      </c>
      <c r="K154" s="20" t="s">
        <v>11150</v>
      </c>
      <c r="L154" s="20" t="s">
        <v>11150</v>
      </c>
      <c r="M154" s="20" t="s">
        <v>11150</v>
      </c>
      <c r="N154" s="20" t="s">
        <v>11150</v>
      </c>
      <c r="O154" s="20">
        <v>45</v>
      </c>
      <c r="P154" s="20" t="str">
        <f>VLOOKUP(A154,'REPORTE'!$A$1:$AG$1961,30,0)</f>
        <v>Ninguna</v>
      </c>
      <c r="Q154" s="20" t="str">
        <f>VLOOKUP(A154,'REPORTE'!$A$1:$AG$1961,31,0)</f>
        <v>PICHINCHA</v>
      </c>
      <c r="R154" s="20" t="str">
        <f>VLOOKUP(A154,'REPORTE'!$A$1:$AG$1961,32,0)</f>
        <v>QUITO</v>
      </c>
      <c r="S154" s="20" t="str">
        <f>VLOOKUP(A154,'REPORTE'!$A$1:$AG$1961,33,0)</f>
        <v>QUITO</v>
      </c>
      <c r="T154" s="20" t="str">
        <f>VLOOKUP(S154,PROVINCIAS!$F$1:$G$1171,2,0)</f>
        <v>URBANA</v>
      </c>
      <c r="U154" s="20" t="str">
        <f>VLOOKUP(A154,'REPORTE'!$A$1:$AG$1961,5,0)</f>
        <v>ECUATORIANO(A)</v>
      </c>
      <c r="V154" s="20" t="str">
        <f>VLOOKUP(A154,'REPORTE'!$A$1:$AG$1961,18,0)</f>
        <v>F</v>
      </c>
    </row>
    <row r="155" spans="1:22" x14ac:dyDescent="0.45">
      <c r="A155" s="20">
        <v>1000181</v>
      </c>
      <c r="B155" s="20" t="s">
        <v>9431</v>
      </c>
      <c r="C155" s="20" t="s">
        <v>9758</v>
      </c>
      <c r="D155" s="20">
        <v>1723702575</v>
      </c>
      <c r="E155" s="20">
        <v>231000246</v>
      </c>
      <c r="F155" s="20" t="s">
        <v>11139</v>
      </c>
      <c r="G155" s="20"/>
      <c r="H155" s="20">
        <v>140</v>
      </c>
      <c r="I155" s="20" t="s">
        <v>11150</v>
      </c>
      <c r="J155" s="20" t="s">
        <v>11150</v>
      </c>
      <c r="K155" s="20" t="s">
        <v>11150</v>
      </c>
      <c r="L155" s="20" t="s">
        <v>11150</v>
      </c>
      <c r="M155" s="20" t="s">
        <v>11150</v>
      </c>
      <c r="N155" s="20" t="s">
        <v>11150</v>
      </c>
      <c r="O155" s="20">
        <v>140</v>
      </c>
      <c r="P155" s="20" t="str">
        <f>VLOOKUP(A155,'REPORTE'!$A$1:$AG$1961,30,0)</f>
        <v>Secundaria</v>
      </c>
      <c r="Q155" s="20" t="str">
        <f>VLOOKUP(A155,'REPORTE'!$A$1:$AG$1961,31,0)</f>
        <v>CHIMBORAZO</v>
      </c>
      <c r="R155" s="20" t="str">
        <f>VLOOKUP(A155,'REPORTE'!$A$1:$AG$1961,32,0)</f>
        <v>RIOBAMBA</v>
      </c>
      <c r="S155" s="20" t="str">
        <f>VLOOKUP(A155,'REPORTE'!$A$1:$AG$1961,33,0)</f>
        <v>CACHA (CAB EN MACHANGARA)</v>
      </c>
      <c r="T155" s="20" t="str">
        <f>VLOOKUP(S155,PROVINCIAS!$F$1:$G$1171,2,0)</f>
        <v>RURAL</v>
      </c>
      <c r="U155" s="20" t="str">
        <f>VLOOKUP(A155,'REPORTE'!$A$1:$AG$1961,5,0)</f>
        <v>ECUATORIANO(A) INDIGENA</v>
      </c>
      <c r="V155" s="20" t="str">
        <f>VLOOKUP(A155,'REPORTE'!$A$1:$AG$1961,18,0)</f>
        <v>M</v>
      </c>
    </row>
    <row r="156" spans="1:22" x14ac:dyDescent="0.45">
      <c r="A156" s="20">
        <v>1000182</v>
      </c>
      <c r="B156" s="20" t="s">
        <v>9431</v>
      </c>
      <c r="C156" s="20" t="s">
        <v>9705</v>
      </c>
      <c r="D156" s="20">
        <v>604321232</v>
      </c>
      <c r="E156" s="20">
        <v>231000244</v>
      </c>
      <c r="F156" s="20" t="s">
        <v>11139</v>
      </c>
      <c r="G156" s="20"/>
      <c r="H156" s="20">
        <v>200</v>
      </c>
      <c r="I156" s="20" t="s">
        <v>11150</v>
      </c>
      <c r="J156" s="20" t="s">
        <v>11150</v>
      </c>
      <c r="K156" s="20" t="s">
        <v>11150</v>
      </c>
      <c r="L156" s="20" t="s">
        <v>11150</v>
      </c>
      <c r="M156" s="20" t="s">
        <v>11150</v>
      </c>
      <c r="N156" s="20" t="s">
        <v>11150</v>
      </c>
      <c r="O156" s="20">
        <v>200</v>
      </c>
      <c r="P156" s="20" t="str">
        <f>VLOOKUP(A156,'REPORTE'!$A$1:$AG$1961,30,0)</f>
        <v>Universitaria</v>
      </c>
      <c r="Q156" s="20" t="str">
        <f>VLOOKUP(A156,'REPORTE'!$A$1:$AG$1961,31,0)</f>
        <v>PICHINCHA</v>
      </c>
      <c r="R156" s="20" t="str">
        <f>VLOOKUP(A156,'REPORTE'!$A$1:$AG$1961,32,0)</f>
        <v>QUITO</v>
      </c>
      <c r="S156" s="20" t="str">
        <f>VLOOKUP(A156,'REPORTE'!$A$1:$AG$1961,33,0)</f>
        <v>COTOCOLLAO</v>
      </c>
      <c r="T156" s="20" t="str">
        <f>VLOOKUP(S156,PROVINCIAS!$F$1:$G$1171,2,0)</f>
        <v>URBANA</v>
      </c>
      <c r="U156" s="20" t="str">
        <f>VLOOKUP(A156,'REPORTE'!$A$1:$AG$1961,5,0)</f>
        <v>ECUATORIANO(A) INDIGENA</v>
      </c>
      <c r="V156" s="20" t="str">
        <f>VLOOKUP(A156,'REPORTE'!$A$1:$AG$1961,18,0)</f>
        <v>M</v>
      </c>
    </row>
    <row r="157" spans="1:22" x14ac:dyDescent="0.45">
      <c r="A157" s="20">
        <v>1000183</v>
      </c>
      <c r="B157" s="20" t="s">
        <v>9431</v>
      </c>
      <c r="C157" s="20" t="s">
        <v>10294</v>
      </c>
      <c r="D157" s="20">
        <v>1726689134</v>
      </c>
      <c r="E157" s="20">
        <v>231000245</v>
      </c>
      <c r="F157" s="20" t="s">
        <v>11139</v>
      </c>
      <c r="G157" s="20"/>
      <c r="H157" s="20">
        <v>240</v>
      </c>
      <c r="I157" s="20" t="s">
        <v>11150</v>
      </c>
      <c r="J157" s="20" t="s">
        <v>11150</v>
      </c>
      <c r="K157" s="20" t="s">
        <v>11150</v>
      </c>
      <c r="L157" s="20" t="s">
        <v>11150</v>
      </c>
      <c r="M157" s="20" t="s">
        <v>11150</v>
      </c>
      <c r="N157" s="20" t="s">
        <v>11150</v>
      </c>
      <c r="O157" s="20">
        <v>240</v>
      </c>
      <c r="P157" s="20" t="str">
        <f>VLOOKUP(A157,'REPORTE'!$A$1:$AG$1961,30,0)</f>
        <v>Secundaria</v>
      </c>
      <c r="Q157" s="20" t="str">
        <f>VLOOKUP(A157,'REPORTE'!$A$1:$AG$1961,31,0)</f>
        <v>PICHINCHA</v>
      </c>
      <c r="R157" s="20" t="str">
        <f>VLOOKUP(A157,'REPORTE'!$A$1:$AG$1961,32,0)</f>
        <v>QUITO</v>
      </c>
      <c r="S157" s="20" t="str">
        <f>VLOOKUP(A157,'REPORTE'!$A$1:$AG$1961,33,0)</f>
        <v>COTOCOLLAO</v>
      </c>
      <c r="T157" s="20" t="str">
        <f>VLOOKUP(S157,PROVINCIAS!$F$1:$G$1171,2,0)</f>
        <v>URBANA</v>
      </c>
      <c r="U157" s="20" t="str">
        <f>VLOOKUP(A157,'REPORTE'!$A$1:$AG$1961,5,0)</f>
        <v>ECUATORIANO(A) INDIGENA</v>
      </c>
      <c r="V157" s="20" t="str">
        <f>VLOOKUP(A157,'REPORTE'!$A$1:$AG$1961,18,0)</f>
        <v>M</v>
      </c>
    </row>
    <row r="158" spans="1:22" x14ac:dyDescent="0.45">
      <c r="A158" s="20">
        <v>1000184</v>
      </c>
      <c r="B158" s="20" t="s">
        <v>9431</v>
      </c>
      <c r="C158" s="20" t="s">
        <v>13705</v>
      </c>
      <c r="D158" s="20">
        <v>1712404084</v>
      </c>
      <c r="E158" s="20">
        <v>231000247</v>
      </c>
      <c r="F158" s="20" t="s">
        <v>11139</v>
      </c>
      <c r="G158" s="20"/>
      <c r="H158" s="20">
        <v>40</v>
      </c>
      <c r="I158" s="20" t="s">
        <v>11150</v>
      </c>
      <c r="J158" s="20" t="s">
        <v>11150</v>
      </c>
      <c r="K158" s="20" t="s">
        <v>11150</v>
      </c>
      <c r="L158" s="20" t="s">
        <v>11150</v>
      </c>
      <c r="M158" s="20" t="s">
        <v>11150</v>
      </c>
      <c r="N158" s="20" t="s">
        <v>11150</v>
      </c>
      <c r="O158" s="20">
        <v>40</v>
      </c>
      <c r="P158" s="20" t="str">
        <f>VLOOKUP(A158,'REPORTE'!$A$1:$AG$1961,30,0)</f>
        <v>Primaria</v>
      </c>
      <c r="Q158" s="20" t="str">
        <f>VLOOKUP(A158,'REPORTE'!$A$1:$AG$1961,31,0)</f>
        <v>CHIMBORAZO</v>
      </c>
      <c r="R158" s="20" t="str">
        <f>VLOOKUP(A158,'REPORTE'!$A$1:$AG$1961,32,0)</f>
        <v>RIOBAMBA</v>
      </c>
      <c r="S158" s="20" t="str">
        <f>VLOOKUP(A158,'REPORTE'!$A$1:$AG$1961,33,0)</f>
        <v>CACHA (CAB EN MACHANGARA)</v>
      </c>
      <c r="T158" s="20" t="str">
        <f>VLOOKUP(S158,PROVINCIAS!$F$1:$G$1171,2,0)</f>
        <v>RURAL</v>
      </c>
      <c r="U158" s="20" t="str">
        <f>VLOOKUP(A158,'REPORTE'!$A$1:$AG$1961,5,0)</f>
        <v>ECUATORIANO(A) INDIGENA</v>
      </c>
      <c r="V158" s="20" t="str">
        <f>VLOOKUP(A158,'REPORTE'!$A$1:$AG$1961,18,0)</f>
        <v>M</v>
      </c>
    </row>
    <row r="159" spans="1:22" x14ac:dyDescent="0.45">
      <c r="A159" s="20">
        <v>1000185</v>
      </c>
      <c r="B159" s="20" t="s">
        <v>9431</v>
      </c>
      <c r="C159" s="20" t="s">
        <v>9880</v>
      </c>
      <c r="D159" s="20">
        <v>604287805</v>
      </c>
      <c r="E159" s="20">
        <v>231000248</v>
      </c>
      <c r="F159" s="20" t="s">
        <v>11139</v>
      </c>
      <c r="G159" s="20"/>
      <c r="H159" s="20">
        <v>194.58</v>
      </c>
      <c r="I159" s="20" t="s">
        <v>11150</v>
      </c>
      <c r="J159" s="20" t="s">
        <v>11150</v>
      </c>
      <c r="K159" s="20" t="s">
        <v>11150</v>
      </c>
      <c r="L159" s="20" t="s">
        <v>11150</v>
      </c>
      <c r="M159" s="20" t="s">
        <v>11150</v>
      </c>
      <c r="N159" s="20" t="s">
        <v>11150</v>
      </c>
      <c r="O159" s="20">
        <v>194.58</v>
      </c>
      <c r="P159" s="20" t="str">
        <f>VLOOKUP(A159,'REPORTE'!$A$1:$AG$1961,30,0)</f>
        <v>Primaria</v>
      </c>
      <c r="Q159" s="20" t="str">
        <f>VLOOKUP(A159,'REPORTE'!$A$1:$AG$1961,31,0)</f>
        <v>CHIMBORAZO</v>
      </c>
      <c r="R159" s="20" t="str">
        <f>VLOOKUP(A159,'REPORTE'!$A$1:$AG$1961,32,0)</f>
        <v>RIOBAMBA</v>
      </c>
      <c r="S159" s="20" t="str">
        <f>VLOOKUP(A159,'REPORTE'!$A$1:$AG$1961,33,0)</f>
        <v>YARUQUIES</v>
      </c>
      <c r="T159" s="20" t="str">
        <f>VLOOKUP(S159,PROVINCIAS!$F$1:$G$1171,2,0)</f>
        <v>URBANA</v>
      </c>
      <c r="U159" s="20" t="str">
        <f>VLOOKUP(A159,'REPORTE'!$A$1:$AG$1961,5,0)</f>
        <v>ECUATORIANO(A) INDIGENA</v>
      </c>
      <c r="V159" s="20" t="str">
        <f>VLOOKUP(A159,'REPORTE'!$A$1:$AG$1961,18,0)</f>
        <v>M</v>
      </c>
    </row>
    <row r="160" spans="1:22" x14ac:dyDescent="0.45">
      <c r="A160" s="20">
        <v>1000186</v>
      </c>
      <c r="B160" s="20" t="s">
        <v>9431</v>
      </c>
      <c r="C160" s="20" t="s">
        <v>9814</v>
      </c>
      <c r="D160" s="20">
        <v>604584045</v>
      </c>
      <c r="E160" s="20">
        <v>231000249</v>
      </c>
      <c r="F160" s="20" t="s">
        <v>11139</v>
      </c>
      <c r="G160" s="20"/>
      <c r="H160" s="20">
        <v>879.04</v>
      </c>
      <c r="I160" s="20" t="s">
        <v>11150</v>
      </c>
      <c r="J160" s="20" t="s">
        <v>11150</v>
      </c>
      <c r="K160" s="20" t="s">
        <v>11150</v>
      </c>
      <c r="L160" s="20" t="s">
        <v>11150</v>
      </c>
      <c r="M160" s="20" t="s">
        <v>11150</v>
      </c>
      <c r="N160" s="20" t="s">
        <v>11150</v>
      </c>
      <c r="O160" s="20">
        <v>879.04</v>
      </c>
      <c r="P160" s="20" t="str">
        <f>VLOOKUP(A160,'REPORTE'!$A$1:$AG$1961,30,0)</f>
        <v>Primaria</v>
      </c>
      <c r="Q160" s="20" t="str">
        <f>VLOOKUP(A160,'REPORTE'!$A$1:$AG$1961,31,0)</f>
        <v>PICHINCHA</v>
      </c>
      <c r="R160" s="20" t="str">
        <f>VLOOKUP(A160,'REPORTE'!$A$1:$AG$1961,32,0)</f>
        <v>QUITO</v>
      </c>
      <c r="S160" s="20" t="str">
        <f>VLOOKUP(A160,'REPORTE'!$A$1:$AG$1961,33,0)</f>
        <v>KENNEDY</v>
      </c>
      <c r="T160" s="20" t="str">
        <f>VLOOKUP(S160,PROVINCIAS!$F$1:$G$1171,2,0)</f>
        <v>URBANA</v>
      </c>
      <c r="U160" s="20" t="str">
        <f>VLOOKUP(A160,'REPORTE'!$A$1:$AG$1961,5,0)</f>
        <v>ECUATORIANO(A) INDIGENA</v>
      </c>
      <c r="V160" s="20" t="str">
        <f>VLOOKUP(A160,'REPORTE'!$A$1:$AG$1961,18,0)</f>
        <v>M</v>
      </c>
    </row>
    <row r="161" spans="1:22" x14ac:dyDescent="0.45">
      <c r="A161" s="20">
        <v>1000187</v>
      </c>
      <c r="B161" s="20" t="s">
        <v>9431</v>
      </c>
      <c r="C161" s="20" t="s">
        <v>9845</v>
      </c>
      <c r="D161" s="20">
        <v>603446238</v>
      </c>
      <c r="E161" s="20">
        <v>231000250</v>
      </c>
      <c r="F161" s="20" t="s">
        <v>11139</v>
      </c>
      <c r="G161" s="20"/>
      <c r="H161" s="20">
        <v>645.29999999999995</v>
      </c>
      <c r="I161" s="20" t="s">
        <v>11150</v>
      </c>
      <c r="J161" s="20" t="s">
        <v>11150</v>
      </c>
      <c r="K161" s="20" t="s">
        <v>11150</v>
      </c>
      <c r="L161" s="20" t="s">
        <v>11150</v>
      </c>
      <c r="M161" s="20" t="s">
        <v>11150</v>
      </c>
      <c r="N161" s="20" t="s">
        <v>11150</v>
      </c>
      <c r="O161" s="20">
        <v>645.29999999999995</v>
      </c>
      <c r="P161" s="20" t="str">
        <f>VLOOKUP(A161,'REPORTE'!$A$1:$AG$1961,30,0)</f>
        <v>Primaria</v>
      </c>
      <c r="Q161" s="20" t="str">
        <f>VLOOKUP(A161,'REPORTE'!$A$1:$AG$1961,31,0)</f>
        <v>PICHINCHA</v>
      </c>
      <c r="R161" s="20" t="str">
        <f>VLOOKUP(A161,'REPORTE'!$A$1:$AG$1961,32,0)</f>
        <v>QUITO</v>
      </c>
      <c r="S161" s="20" t="str">
        <f>VLOOKUP(A161,'REPORTE'!$A$1:$AG$1961,33,0)</f>
        <v>KENNEDY</v>
      </c>
      <c r="T161" s="20" t="str">
        <f>VLOOKUP(S161,PROVINCIAS!$F$1:$G$1171,2,0)</f>
        <v>URBANA</v>
      </c>
      <c r="U161" s="20" t="str">
        <f>VLOOKUP(A161,'REPORTE'!$A$1:$AG$1961,5,0)</f>
        <v>ECUATORIANO(A) INDIGENA</v>
      </c>
      <c r="V161" s="20" t="str">
        <f>VLOOKUP(A161,'REPORTE'!$A$1:$AG$1961,18,0)</f>
        <v>M</v>
      </c>
    </row>
    <row r="162" spans="1:22" x14ac:dyDescent="0.45">
      <c r="A162" s="20">
        <v>1000188</v>
      </c>
      <c r="B162" s="20" t="s">
        <v>9431</v>
      </c>
      <c r="C162" s="20" t="s">
        <v>9642</v>
      </c>
      <c r="D162" s="20">
        <v>1725198715</v>
      </c>
      <c r="E162" s="20">
        <v>231000251</v>
      </c>
      <c r="F162" s="20" t="s">
        <v>11139</v>
      </c>
      <c r="G162" s="20"/>
      <c r="H162" s="20">
        <v>13</v>
      </c>
      <c r="I162" s="20" t="s">
        <v>11150</v>
      </c>
      <c r="J162" s="20" t="s">
        <v>11150</v>
      </c>
      <c r="K162" s="20" t="s">
        <v>11150</v>
      </c>
      <c r="L162" s="20" t="s">
        <v>11150</v>
      </c>
      <c r="M162" s="20" t="s">
        <v>11150</v>
      </c>
      <c r="N162" s="20" t="s">
        <v>11150</v>
      </c>
      <c r="O162" s="20">
        <v>13</v>
      </c>
      <c r="P162" s="20" t="str">
        <f>VLOOKUP(A162,'REPORTE'!$A$1:$AG$1961,30,0)</f>
        <v>Formación Técnica (Intermedia)</v>
      </c>
      <c r="Q162" s="20" t="str">
        <f>VLOOKUP(A162,'REPORTE'!$A$1:$AG$1961,31,0)</f>
        <v>CHIMBORAZO</v>
      </c>
      <c r="R162" s="20" t="str">
        <f>VLOOKUP(A162,'REPORTE'!$A$1:$AG$1961,32,0)</f>
        <v>RIOBAMBA</v>
      </c>
      <c r="S162" s="20" t="str">
        <f>VLOOKUP(A162,'REPORTE'!$A$1:$AG$1961,33,0)</f>
        <v>CACHA (CAB EN MACHANGARA)</v>
      </c>
      <c r="T162" s="20" t="str">
        <f>VLOOKUP(S162,PROVINCIAS!$F$1:$G$1171,2,0)</f>
        <v>RURAL</v>
      </c>
      <c r="U162" s="20" t="str">
        <f>VLOOKUP(A162,'REPORTE'!$A$1:$AG$1961,5,0)</f>
        <v>ECUATORIANO(A) INDIGENA</v>
      </c>
      <c r="V162" s="20" t="str">
        <f>VLOOKUP(A162,'REPORTE'!$A$1:$AG$1961,18,0)</f>
        <v>F</v>
      </c>
    </row>
    <row r="163" spans="1:22" x14ac:dyDescent="0.45">
      <c r="A163" s="20">
        <v>1000189</v>
      </c>
      <c r="B163" s="20" t="s">
        <v>9431</v>
      </c>
      <c r="C163" s="20" t="s">
        <v>10246</v>
      </c>
      <c r="D163" s="20">
        <v>604318212</v>
      </c>
      <c r="E163" s="20">
        <v>231000252</v>
      </c>
      <c r="F163" s="20" t="s">
        <v>11139</v>
      </c>
      <c r="G163" s="20"/>
      <c r="H163" s="20" t="s">
        <v>14555</v>
      </c>
      <c r="I163" s="20" t="s">
        <v>11150</v>
      </c>
      <c r="J163" s="20" t="s">
        <v>11150</v>
      </c>
      <c r="K163" s="20" t="s">
        <v>11150</v>
      </c>
      <c r="L163" s="20" t="s">
        <v>11150</v>
      </c>
      <c r="M163" s="20" t="s">
        <v>11150</v>
      </c>
      <c r="N163" s="20" t="s">
        <v>11150</v>
      </c>
      <c r="O163" s="20" t="s">
        <v>14555</v>
      </c>
      <c r="P163" s="20" t="str">
        <f>VLOOKUP(A163,'REPORTE'!$A$1:$AG$1961,30,0)</f>
        <v>Secundaria</v>
      </c>
      <c r="Q163" s="20" t="str">
        <f>VLOOKUP(A163,'REPORTE'!$A$1:$AG$1961,31,0)</f>
        <v>PICHINCHA</v>
      </c>
      <c r="R163" s="20" t="str">
        <f>VLOOKUP(A163,'REPORTE'!$A$1:$AG$1961,32,0)</f>
        <v>QUITO</v>
      </c>
      <c r="S163" s="20" t="str">
        <f>VLOOKUP(A163,'REPORTE'!$A$1:$AG$1961,33,0)</f>
        <v>KENNEDY</v>
      </c>
      <c r="T163" s="20" t="str">
        <f>VLOOKUP(S163,PROVINCIAS!$F$1:$G$1171,2,0)</f>
        <v>URBANA</v>
      </c>
      <c r="U163" s="20" t="str">
        <f>VLOOKUP(A163,'REPORTE'!$A$1:$AG$1961,5,0)</f>
        <v>ECUATORIANO(A) INDIGENA</v>
      </c>
      <c r="V163" s="20" t="str">
        <f>VLOOKUP(A163,'REPORTE'!$A$1:$AG$1961,18,0)</f>
        <v>M</v>
      </c>
    </row>
    <row r="164" spans="1:22" x14ac:dyDescent="0.45">
      <c r="A164" s="20">
        <v>1000190</v>
      </c>
      <c r="B164" s="20" t="s">
        <v>9431</v>
      </c>
      <c r="C164" s="20" t="s">
        <v>10372</v>
      </c>
      <c r="D164" s="20">
        <v>602349169</v>
      </c>
      <c r="E164" s="20">
        <v>231000264</v>
      </c>
      <c r="F164" s="20" t="s">
        <v>11139</v>
      </c>
      <c r="G164" s="20"/>
      <c r="H164" s="20">
        <v>352.33</v>
      </c>
      <c r="I164" s="20" t="s">
        <v>11150</v>
      </c>
      <c r="J164" s="20" t="s">
        <v>11150</v>
      </c>
      <c r="K164" s="20" t="s">
        <v>11150</v>
      </c>
      <c r="L164" s="20" t="s">
        <v>11150</v>
      </c>
      <c r="M164" s="20" t="s">
        <v>11150</v>
      </c>
      <c r="N164" s="20" t="s">
        <v>11150</v>
      </c>
      <c r="O164" s="20">
        <v>352.33</v>
      </c>
      <c r="P164" s="20" t="str">
        <f>VLOOKUP(A164,'REPORTE'!$A$1:$AG$1961,30,0)</f>
        <v>Primaria</v>
      </c>
      <c r="Q164" s="20" t="str">
        <f>VLOOKUP(A164,'REPORTE'!$A$1:$AG$1961,31,0)</f>
        <v>PICHINCHA</v>
      </c>
      <c r="R164" s="20" t="str">
        <f>VLOOKUP(A164,'REPORTE'!$A$1:$AG$1961,32,0)</f>
        <v>QUITO</v>
      </c>
      <c r="S164" s="20" t="str">
        <f>VLOOKUP(A164,'REPORTE'!$A$1:$AG$1961,33,0)</f>
        <v>COTOCOLLAO</v>
      </c>
      <c r="T164" s="20" t="str">
        <f>VLOOKUP(S164,PROVINCIAS!$F$1:$G$1171,2,0)</f>
        <v>URBANA</v>
      </c>
      <c r="U164" s="20" t="str">
        <f>VLOOKUP(A164,'REPORTE'!$A$1:$AG$1961,5,0)</f>
        <v>ECUATORIANO(A) INDIGENA</v>
      </c>
      <c r="V164" s="20" t="str">
        <f>VLOOKUP(A164,'REPORTE'!$A$1:$AG$1961,18,0)</f>
        <v>F</v>
      </c>
    </row>
    <row r="165" spans="1:22" x14ac:dyDescent="0.45">
      <c r="A165" s="20">
        <v>1000191</v>
      </c>
      <c r="B165" s="20" t="s">
        <v>9431</v>
      </c>
      <c r="C165" s="20" t="s">
        <v>13706</v>
      </c>
      <c r="D165" s="20">
        <v>602112674</v>
      </c>
      <c r="E165" s="20">
        <v>231000253</v>
      </c>
      <c r="F165" s="20" t="s">
        <v>11139</v>
      </c>
      <c r="G165" s="20"/>
      <c r="H165" s="20">
        <v>15</v>
      </c>
      <c r="I165" s="20" t="s">
        <v>11150</v>
      </c>
      <c r="J165" s="20" t="s">
        <v>11150</v>
      </c>
      <c r="K165" s="20" t="s">
        <v>11150</v>
      </c>
      <c r="L165" s="20" t="s">
        <v>11150</v>
      </c>
      <c r="M165" s="20" t="s">
        <v>11150</v>
      </c>
      <c r="N165" s="20" t="s">
        <v>11150</v>
      </c>
      <c r="O165" s="20">
        <v>15</v>
      </c>
      <c r="P165" s="20" t="str">
        <f>VLOOKUP(A165,'REPORTE'!$A$1:$AG$1961,30,0)</f>
        <v>Secundaria</v>
      </c>
      <c r="Q165" s="20" t="str">
        <f>VLOOKUP(A165,'REPORTE'!$A$1:$AG$1961,31,0)</f>
        <v>PICHINCHA</v>
      </c>
      <c r="R165" s="20" t="str">
        <f>VLOOKUP(A165,'REPORTE'!$A$1:$AG$1961,32,0)</f>
        <v>QUITO</v>
      </c>
      <c r="S165" s="20" t="str">
        <f>VLOOKUP(A165,'REPORTE'!$A$1:$AG$1961,33,0)</f>
        <v>COTOCOLLAO</v>
      </c>
      <c r="T165" s="20" t="str">
        <f>VLOOKUP(S165,PROVINCIAS!$F$1:$G$1171,2,0)</f>
        <v>URBANA</v>
      </c>
      <c r="U165" s="20" t="str">
        <f>VLOOKUP(A165,'REPORTE'!$A$1:$AG$1961,5,0)</f>
        <v>ECUATORIANO(A) INDIGENA</v>
      </c>
      <c r="V165" s="20" t="str">
        <f>VLOOKUP(A165,'REPORTE'!$A$1:$AG$1961,18,0)</f>
        <v>M</v>
      </c>
    </row>
    <row r="166" spans="1:22" x14ac:dyDescent="0.45">
      <c r="A166" s="20">
        <v>1000192</v>
      </c>
      <c r="B166" s="20" t="s">
        <v>9431</v>
      </c>
      <c r="C166" s="20" t="s">
        <v>13707</v>
      </c>
      <c r="D166" s="20">
        <v>603239500</v>
      </c>
      <c r="E166" s="20">
        <v>231000254</v>
      </c>
      <c r="F166" s="20" t="s">
        <v>11139</v>
      </c>
      <c r="G166" s="20"/>
      <c r="H166" s="20">
        <v>40</v>
      </c>
      <c r="I166" s="20" t="s">
        <v>11150</v>
      </c>
      <c r="J166" s="20" t="s">
        <v>11150</v>
      </c>
      <c r="K166" s="20" t="s">
        <v>11150</v>
      </c>
      <c r="L166" s="20" t="s">
        <v>11150</v>
      </c>
      <c r="M166" s="20" t="s">
        <v>11150</v>
      </c>
      <c r="N166" s="20" t="s">
        <v>11150</v>
      </c>
      <c r="O166" s="20">
        <v>40</v>
      </c>
      <c r="P166" s="20" t="str">
        <f>VLOOKUP(A166,'REPORTE'!$A$1:$AG$1961,30,0)</f>
        <v>Primaria</v>
      </c>
      <c r="Q166" s="20" t="str">
        <f>VLOOKUP(A166,'REPORTE'!$A$1:$AG$1961,31,0)</f>
        <v>PICHINCHA</v>
      </c>
      <c r="R166" s="20" t="str">
        <f>VLOOKUP(A166,'REPORTE'!$A$1:$AG$1961,32,0)</f>
        <v>QUITO</v>
      </c>
      <c r="S166" s="20" t="str">
        <f>VLOOKUP(A166,'REPORTE'!$A$1:$AG$1961,33,0)</f>
        <v>KENNEDY</v>
      </c>
      <c r="T166" s="20" t="str">
        <f>VLOOKUP(S166,PROVINCIAS!$F$1:$G$1171,2,0)</f>
        <v>URBANA</v>
      </c>
      <c r="U166" s="20" t="str">
        <f>VLOOKUP(A166,'REPORTE'!$A$1:$AG$1961,5,0)</f>
        <v>ECUATORIANO(A) INDIGENA</v>
      </c>
      <c r="V166" s="20" t="str">
        <f>VLOOKUP(A166,'REPORTE'!$A$1:$AG$1961,18,0)</f>
        <v>M</v>
      </c>
    </row>
    <row r="167" spans="1:22" x14ac:dyDescent="0.45">
      <c r="A167" s="20">
        <v>1000193</v>
      </c>
      <c r="B167" s="20" t="s">
        <v>9431</v>
      </c>
      <c r="C167" s="20" t="s">
        <v>9821</v>
      </c>
      <c r="D167" s="20">
        <v>604250399</v>
      </c>
      <c r="E167" s="20">
        <v>231000255</v>
      </c>
      <c r="F167" s="20" t="s">
        <v>11139</v>
      </c>
      <c r="G167" s="20"/>
      <c r="H167" s="20" t="s">
        <v>14556</v>
      </c>
      <c r="I167" s="20" t="s">
        <v>11150</v>
      </c>
      <c r="J167" s="20" t="s">
        <v>11150</v>
      </c>
      <c r="K167" s="20" t="s">
        <v>11150</v>
      </c>
      <c r="L167" s="20" t="s">
        <v>11150</v>
      </c>
      <c r="M167" s="20" t="s">
        <v>11150</v>
      </c>
      <c r="N167" s="20" t="s">
        <v>11150</v>
      </c>
      <c r="O167" s="20" t="s">
        <v>14556</v>
      </c>
      <c r="P167" s="20" t="str">
        <f>VLOOKUP(A167,'REPORTE'!$A$1:$AG$1961,30,0)</f>
        <v>Primaria</v>
      </c>
      <c r="Q167" s="20" t="str">
        <f>VLOOKUP(A167,'REPORTE'!$A$1:$AG$1961,31,0)</f>
        <v>PICHINCHA</v>
      </c>
      <c r="R167" s="20" t="str">
        <f>VLOOKUP(A167,'REPORTE'!$A$1:$AG$1961,32,0)</f>
        <v>QUITO</v>
      </c>
      <c r="S167" s="20" t="str">
        <f>VLOOKUP(A167,'REPORTE'!$A$1:$AG$1961,33,0)</f>
        <v>KENNEDY</v>
      </c>
      <c r="T167" s="20" t="str">
        <f>VLOOKUP(S167,PROVINCIAS!$F$1:$G$1171,2,0)</f>
        <v>URBANA</v>
      </c>
      <c r="U167" s="20" t="str">
        <f>VLOOKUP(A167,'REPORTE'!$A$1:$AG$1961,5,0)</f>
        <v>ECUATORIANO(A) INDIGENA</v>
      </c>
      <c r="V167" s="20" t="str">
        <f>VLOOKUP(A167,'REPORTE'!$A$1:$AG$1961,18,0)</f>
        <v>M</v>
      </c>
    </row>
    <row r="168" spans="1:22" x14ac:dyDescent="0.45">
      <c r="A168" s="20">
        <v>1000194</v>
      </c>
      <c r="B168" s="20" t="s">
        <v>9431</v>
      </c>
      <c r="C168" s="20" t="s">
        <v>13708</v>
      </c>
      <c r="D168" s="20">
        <v>604289652</v>
      </c>
      <c r="E168" s="20">
        <v>231000256</v>
      </c>
      <c r="F168" s="20" t="s">
        <v>11139</v>
      </c>
      <c r="G168" s="20"/>
      <c r="H168" s="20">
        <v>40</v>
      </c>
      <c r="I168" s="20" t="s">
        <v>11150</v>
      </c>
      <c r="J168" s="20" t="s">
        <v>11150</v>
      </c>
      <c r="K168" s="20" t="s">
        <v>11150</v>
      </c>
      <c r="L168" s="20" t="s">
        <v>11150</v>
      </c>
      <c r="M168" s="20" t="s">
        <v>11150</v>
      </c>
      <c r="N168" s="20" t="s">
        <v>11150</v>
      </c>
      <c r="O168" s="20">
        <v>40</v>
      </c>
      <c r="P168" s="20" t="str">
        <f>VLOOKUP(A168,'REPORTE'!$A$1:$AG$1961,30,0)</f>
        <v>Universitaria</v>
      </c>
      <c r="Q168" s="20" t="str">
        <f>VLOOKUP(A168,'REPORTE'!$A$1:$AG$1961,31,0)</f>
        <v>CHIMBORAZO</v>
      </c>
      <c r="R168" s="20" t="str">
        <f>VLOOKUP(A168,'REPORTE'!$A$1:$AG$1961,32,0)</f>
        <v>RIOBAMBA</v>
      </c>
      <c r="S168" s="20" t="str">
        <f>VLOOKUP(A168,'REPORTE'!$A$1:$AG$1961,33,0)</f>
        <v>YARUQUIES</v>
      </c>
      <c r="T168" s="20" t="str">
        <f>VLOOKUP(S168,PROVINCIAS!$F$1:$G$1171,2,0)</f>
        <v>URBANA</v>
      </c>
      <c r="U168" s="20" t="str">
        <f>VLOOKUP(A168,'REPORTE'!$A$1:$AG$1961,5,0)</f>
        <v>ECUATORIANO(A) INDIGENA</v>
      </c>
      <c r="V168" s="20" t="str">
        <f>VLOOKUP(A168,'REPORTE'!$A$1:$AG$1961,18,0)</f>
        <v>M</v>
      </c>
    </row>
    <row r="169" spans="1:22" x14ac:dyDescent="0.45">
      <c r="A169" s="20">
        <v>1000195</v>
      </c>
      <c r="B169" s="20" t="s">
        <v>9431</v>
      </c>
      <c r="C169" s="20" t="s">
        <v>9928</v>
      </c>
      <c r="D169" s="20">
        <v>104435128</v>
      </c>
      <c r="E169" s="20">
        <v>231000257</v>
      </c>
      <c r="F169" s="20" t="s">
        <v>11139</v>
      </c>
      <c r="G169" s="20"/>
      <c r="H169" s="20">
        <v>638.25</v>
      </c>
      <c r="I169" s="20" t="s">
        <v>11150</v>
      </c>
      <c r="J169" s="20" t="s">
        <v>11150</v>
      </c>
      <c r="K169" s="20" t="s">
        <v>11150</v>
      </c>
      <c r="L169" s="20" t="s">
        <v>11150</v>
      </c>
      <c r="M169" s="20" t="s">
        <v>11150</v>
      </c>
      <c r="N169" s="20" t="s">
        <v>11150</v>
      </c>
      <c r="O169" s="20">
        <v>638.25</v>
      </c>
      <c r="P169" s="20" t="str">
        <f>VLOOKUP(A169,'REPORTE'!$A$1:$AG$1961,30,0)</f>
        <v>Primaria</v>
      </c>
      <c r="Q169" s="20" t="str">
        <f>VLOOKUP(A169,'REPORTE'!$A$1:$AG$1961,31,0)</f>
        <v>PICHINCHA</v>
      </c>
      <c r="R169" s="20" t="str">
        <f>VLOOKUP(A169,'REPORTE'!$A$1:$AG$1961,32,0)</f>
        <v>QUITO</v>
      </c>
      <c r="S169" s="20" t="str">
        <f>VLOOKUP(A169,'REPORTE'!$A$1:$AG$1961,33,0)</f>
        <v>COTOCOLLAO</v>
      </c>
      <c r="T169" s="20" t="str">
        <f>VLOOKUP(S169,PROVINCIAS!$F$1:$G$1171,2,0)</f>
        <v>URBANA</v>
      </c>
      <c r="U169" s="20" t="str">
        <f>VLOOKUP(A169,'REPORTE'!$A$1:$AG$1961,5,0)</f>
        <v>ECUATORIANO(A) INDIGENA</v>
      </c>
      <c r="V169" s="20" t="str">
        <f>VLOOKUP(A169,'REPORTE'!$A$1:$AG$1961,18,0)</f>
        <v>M</v>
      </c>
    </row>
    <row r="170" spans="1:22" x14ac:dyDescent="0.45">
      <c r="A170" s="20">
        <v>1000196</v>
      </c>
      <c r="B170" s="20" t="s">
        <v>9431</v>
      </c>
      <c r="C170" s="20" t="s">
        <v>9783</v>
      </c>
      <c r="D170" s="20">
        <v>1722317656</v>
      </c>
      <c r="E170" s="20">
        <v>231000259</v>
      </c>
      <c r="F170" s="20" t="s">
        <v>11139</v>
      </c>
      <c r="G170" s="20"/>
      <c r="H170" s="20">
        <v>781.51</v>
      </c>
      <c r="I170" s="20" t="s">
        <v>11150</v>
      </c>
      <c r="J170" s="20" t="s">
        <v>11150</v>
      </c>
      <c r="K170" s="20" t="s">
        <v>11150</v>
      </c>
      <c r="L170" s="20" t="s">
        <v>11150</v>
      </c>
      <c r="M170" s="20" t="s">
        <v>11150</v>
      </c>
      <c r="N170" s="20" t="s">
        <v>11150</v>
      </c>
      <c r="O170" s="20">
        <v>781.51</v>
      </c>
      <c r="P170" s="20" t="str">
        <f>VLOOKUP(A170,'REPORTE'!$A$1:$AG$1961,30,0)</f>
        <v>Universitaria</v>
      </c>
      <c r="Q170" s="20" t="str">
        <f>VLOOKUP(A170,'REPORTE'!$A$1:$AG$1961,31,0)</f>
        <v>PICHINCHA</v>
      </c>
      <c r="R170" s="20" t="str">
        <f>VLOOKUP(A170,'REPORTE'!$A$1:$AG$1961,32,0)</f>
        <v>QUITO</v>
      </c>
      <c r="S170" s="20" t="str">
        <f>VLOOKUP(A170,'REPORTE'!$A$1:$AG$1961,33,0)</f>
        <v>COTOCOLLAO</v>
      </c>
      <c r="T170" s="20" t="str">
        <f>VLOOKUP(S170,PROVINCIAS!$F$1:$G$1171,2,0)</f>
        <v>URBANA</v>
      </c>
      <c r="U170" s="20" t="str">
        <f>VLOOKUP(A170,'REPORTE'!$A$1:$AG$1961,5,0)</f>
        <v>ECUATORIANO(A) INDIGENA</v>
      </c>
      <c r="V170" s="20" t="str">
        <f>VLOOKUP(A170,'REPORTE'!$A$1:$AG$1961,18,0)</f>
        <v>M</v>
      </c>
    </row>
    <row r="171" spans="1:22" x14ac:dyDescent="0.45">
      <c r="A171" s="20">
        <v>1000197</v>
      </c>
      <c r="B171" s="20" t="s">
        <v>9431</v>
      </c>
      <c r="C171" s="20" t="s">
        <v>13709</v>
      </c>
      <c r="D171" s="20">
        <v>201794070</v>
      </c>
      <c r="E171" s="20">
        <v>231000260</v>
      </c>
      <c r="F171" s="20" t="s">
        <v>11139</v>
      </c>
      <c r="G171" s="20"/>
      <c r="H171" s="20">
        <v>55</v>
      </c>
      <c r="I171" s="20" t="s">
        <v>11150</v>
      </c>
      <c r="J171" s="20" t="s">
        <v>11150</v>
      </c>
      <c r="K171" s="20" t="s">
        <v>11150</v>
      </c>
      <c r="L171" s="20" t="s">
        <v>11150</v>
      </c>
      <c r="M171" s="20" t="s">
        <v>11150</v>
      </c>
      <c r="N171" s="20" t="s">
        <v>11150</v>
      </c>
      <c r="O171" s="20">
        <v>55</v>
      </c>
      <c r="P171" s="20" t="str">
        <f>VLOOKUP(A171,'REPORTE'!$A$1:$AG$1961,30,0)</f>
        <v>Primaria</v>
      </c>
      <c r="Q171" s="20" t="str">
        <f>VLOOKUP(A171,'REPORTE'!$A$1:$AG$1961,31,0)</f>
        <v>GUAYAS</v>
      </c>
      <c r="R171" s="20" t="str">
        <f>VLOOKUP(A171,'REPORTE'!$A$1:$AG$1961,32,0)</f>
        <v>GUAYAQUIL</v>
      </c>
      <c r="S171" s="20" t="str">
        <f>VLOOKUP(A171,'REPORTE'!$A$1:$AG$1961,33,0)</f>
        <v>PASCUALES</v>
      </c>
      <c r="T171" s="20" t="str">
        <f>VLOOKUP(S171,PROVINCIAS!$F$1:$G$1171,2,0)</f>
        <v>URBANA</v>
      </c>
      <c r="U171" s="20" t="str">
        <f>VLOOKUP(A171,'REPORTE'!$A$1:$AG$1961,5,0)</f>
        <v>ECUATORIANO(A) INDIGENA</v>
      </c>
      <c r="V171" s="20" t="str">
        <f>VLOOKUP(A171,'REPORTE'!$A$1:$AG$1961,18,0)</f>
        <v>M</v>
      </c>
    </row>
    <row r="172" spans="1:22" x14ac:dyDescent="0.45">
      <c r="A172" s="20">
        <v>1000198</v>
      </c>
      <c r="B172" s="20" t="s">
        <v>9431</v>
      </c>
      <c r="C172" s="20" t="s">
        <v>10458</v>
      </c>
      <c r="D172" s="20">
        <v>200930576</v>
      </c>
      <c r="E172" s="20">
        <v>231000258</v>
      </c>
      <c r="F172" s="20" t="s">
        <v>11139</v>
      </c>
      <c r="G172" s="20"/>
      <c r="H172" s="20">
        <v>70.86</v>
      </c>
      <c r="I172" s="20" t="s">
        <v>11150</v>
      </c>
      <c r="J172" s="20" t="s">
        <v>11150</v>
      </c>
      <c r="K172" s="20" t="s">
        <v>11150</v>
      </c>
      <c r="L172" s="20" t="s">
        <v>11150</v>
      </c>
      <c r="M172" s="20" t="s">
        <v>11150</v>
      </c>
      <c r="N172" s="20" t="s">
        <v>11150</v>
      </c>
      <c r="O172" s="20">
        <v>70.86</v>
      </c>
      <c r="P172" s="20" t="str">
        <f>VLOOKUP(A172,'REPORTE'!$A$1:$AG$1961,30,0)</f>
        <v>Primaria</v>
      </c>
      <c r="Q172" s="20" t="str">
        <f>VLOOKUP(A172,'REPORTE'!$A$1:$AG$1961,31,0)</f>
        <v>PICHINCHA</v>
      </c>
      <c r="R172" s="20" t="str">
        <f>VLOOKUP(A172,'REPORTE'!$A$1:$AG$1961,32,0)</f>
        <v>QUITO</v>
      </c>
      <c r="S172" s="20" t="str">
        <f>VLOOKUP(A172,'REPORTE'!$A$1:$AG$1961,33,0)</f>
        <v>COTOCOLLAO</v>
      </c>
      <c r="T172" s="20" t="str">
        <f>VLOOKUP(S172,PROVINCIAS!$F$1:$G$1171,2,0)</f>
        <v>URBANA</v>
      </c>
      <c r="U172" s="20" t="str">
        <f>VLOOKUP(A172,'REPORTE'!$A$1:$AG$1961,5,0)</f>
        <v>ECUATORIANO(A) INDIGENA</v>
      </c>
      <c r="V172" s="20" t="str">
        <f>VLOOKUP(A172,'REPORTE'!$A$1:$AG$1961,18,0)</f>
        <v>M</v>
      </c>
    </row>
    <row r="173" spans="1:22" x14ac:dyDescent="0.45">
      <c r="A173" s="20">
        <v>1000199</v>
      </c>
      <c r="B173" s="20" t="s">
        <v>9431</v>
      </c>
      <c r="C173" s="20" t="s">
        <v>13710</v>
      </c>
      <c r="D173" s="20">
        <v>603523879</v>
      </c>
      <c r="E173" s="20">
        <v>231000261</v>
      </c>
      <c r="F173" s="20" t="s">
        <v>11139</v>
      </c>
      <c r="G173" s="20"/>
      <c r="H173" s="20">
        <v>5</v>
      </c>
      <c r="I173" s="20" t="s">
        <v>11150</v>
      </c>
      <c r="J173" s="20" t="s">
        <v>11150</v>
      </c>
      <c r="K173" s="20" t="s">
        <v>11150</v>
      </c>
      <c r="L173" s="20" t="s">
        <v>11150</v>
      </c>
      <c r="M173" s="20" t="s">
        <v>11150</v>
      </c>
      <c r="N173" s="20" t="s">
        <v>11150</v>
      </c>
      <c r="O173" s="20">
        <v>5</v>
      </c>
      <c r="P173" s="20" t="str">
        <f>VLOOKUP(A173,'REPORTE'!$A$1:$AG$1961,30,0)</f>
        <v>Secundaria</v>
      </c>
      <c r="Q173" s="20" t="str">
        <f>VLOOKUP(A173,'REPORTE'!$A$1:$AG$1961,31,0)</f>
        <v>CHIMBORAZO</v>
      </c>
      <c r="R173" s="20" t="str">
        <f>VLOOKUP(A173,'REPORTE'!$A$1:$AG$1961,32,0)</f>
        <v>RIOBAMBA</v>
      </c>
      <c r="S173" s="20" t="str">
        <f>VLOOKUP(A173,'REPORTE'!$A$1:$AG$1961,33,0)</f>
        <v>LIZARZABURU</v>
      </c>
      <c r="T173" s="20" t="str">
        <f>VLOOKUP(S173,PROVINCIAS!$F$1:$G$1171,2,0)</f>
        <v>URBANA</v>
      </c>
      <c r="U173" s="20" t="str">
        <f>VLOOKUP(A173,'REPORTE'!$A$1:$AG$1961,5,0)</f>
        <v>ECUATORIANO(A)</v>
      </c>
      <c r="V173" s="20" t="str">
        <f>VLOOKUP(A173,'REPORTE'!$A$1:$AG$1961,18,0)</f>
        <v>M</v>
      </c>
    </row>
    <row r="174" spans="1:22" x14ac:dyDescent="0.45">
      <c r="A174" s="20">
        <v>1000201</v>
      </c>
      <c r="B174" s="20" t="s">
        <v>9431</v>
      </c>
      <c r="C174" s="20" t="s">
        <v>9656</v>
      </c>
      <c r="D174" s="20">
        <v>1753750130</v>
      </c>
      <c r="E174" s="20">
        <v>231000263</v>
      </c>
      <c r="F174" s="20" t="s">
        <v>11139</v>
      </c>
      <c r="G174" s="20"/>
      <c r="H174" s="20" t="s">
        <v>11150</v>
      </c>
      <c r="I174" s="20" t="s">
        <v>11150</v>
      </c>
      <c r="J174" s="20" t="s">
        <v>11150</v>
      </c>
      <c r="K174" s="20" t="s">
        <v>11150</v>
      </c>
      <c r="L174" s="20" t="s">
        <v>11150</v>
      </c>
      <c r="M174" s="20" t="s">
        <v>11150</v>
      </c>
      <c r="N174" s="20" t="s">
        <v>11150</v>
      </c>
      <c r="O174" s="20">
        <v>0</v>
      </c>
      <c r="P174" s="20" t="str">
        <f>VLOOKUP(A174,'REPORTE'!$A$1:$AG$1961,30,0)</f>
        <v>Ninguna</v>
      </c>
      <c r="Q174" s="20" t="str">
        <f>VLOOKUP(A174,'REPORTE'!$A$1:$AG$1961,31,0)</f>
        <v>IMBABURA</v>
      </c>
      <c r="R174" s="20" t="str">
        <f>VLOOKUP(A174,'REPORTE'!$A$1:$AG$1961,32,0)</f>
        <v>IBARRA</v>
      </c>
      <c r="S174" s="20" t="str">
        <f>VLOOKUP(A174,'REPORTE'!$A$1:$AG$1961,33,0)</f>
        <v>IBARRA</v>
      </c>
      <c r="T174" s="20" t="str">
        <f>VLOOKUP(S174,PROVINCIAS!$F$1:$G$1171,2,0)</f>
        <v>URBANA</v>
      </c>
      <c r="U174" s="20" t="str">
        <f>VLOOKUP(A174,'REPORTE'!$A$1:$AG$1961,5,0)</f>
        <v>ECUATORIANO(A)</v>
      </c>
      <c r="V174" s="20" t="str">
        <f>VLOOKUP(A174,'REPORTE'!$A$1:$AG$1961,18,0)</f>
        <v>F</v>
      </c>
    </row>
    <row r="175" spans="1:22" x14ac:dyDescent="0.45">
      <c r="A175" s="20">
        <v>1000202</v>
      </c>
      <c r="B175" s="20" t="s">
        <v>9431</v>
      </c>
      <c r="C175" s="20" t="s">
        <v>9808</v>
      </c>
      <c r="D175" s="20">
        <v>105811210</v>
      </c>
      <c r="E175" s="20">
        <v>231000393</v>
      </c>
      <c r="F175" s="20" t="s">
        <v>11139</v>
      </c>
      <c r="G175" s="20"/>
      <c r="H175" s="20">
        <v>39</v>
      </c>
      <c r="I175" s="20" t="s">
        <v>11150</v>
      </c>
      <c r="J175" s="20" t="s">
        <v>11150</v>
      </c>
      <c r="K175" s="20" t="s">
        <v>11150</v>
      </c>
      <c r="L175" s="20" t="s">
        <v>11150</v>
      </c>
      <c r="M175" s="20" t="s">
        <v>11150</v>
      </c>
      <c r="N175" s="20" t="s">
        <v>11150</v>
      </c>
      <c r="O175" s="20">
        <v>39</v>
      </c>
      <c r="P175" s="20" t="str">
        <f>VLOOKUP(A175,'REPORTE'!$A$1:$AG$1961,30,0)</f>
        <v>Universitaria</v>
      </c>
      <c r="Q175" s="20" t="str">
        <f>VLOOKUP(A175,'REPORTE'!$A$1:$AG$1961,31,0)</f>
        <v>CHIMBORAZO</v>
      </c>
      <c r="R175" s="20" t="str">
        <f>VLOOKUP(A175,'REPORTE'!$A$1:$AG$1961,32,0)</f>
        <v>RIOBAMBA</v>
      </c>
      <c r="S175" s="20" t="str">
        <f>VLOOKUP(A175,'REPORTE'!$A$1:$AG$1961,33,0)</f>
        <v>YARUQUIES</v>
      </c>
      <c r="T175" s="20" t="str">
        <f>VLOOKUP(S175,PROVINCIAS!$F$1:$G$1171,2,0)</f>
        <v>URBANA</v>
      </c>
      <c r="U175" s="20" t="str">
        <f>VLOOKUP(A175,'REPORTE'!$A$1:$AG$1961,5,0)</f>
        <v>ECUATORIANO(A) INDIGENA</v>
      </c>
      <c r="V175" s="20" t="str">
        <f>VLOOKUP(A175,'REPORTE'!$A$1:$AG$1961,18,0)</f>
        <v>F</v>
      </c>
    </row>
    <row r="176" spans="1:22" x14ac:dyDescent="0.45">
      <c r="A176" s="20">
        <v>1000203</v>
      </c>
      <c r="B176" s="20" t="s">
        <v>9431</v>
      </c>
      <c r="C176" s="20" t="s">
        <v>10242</v>
      </c>
      <c r="D176" s="20">
        <v>605472133</v>
      </c>
      <c r="E176" s="20">
        <v>231000265</v>
      </c>
      <c r="F176" s="20" t="s">
        <v>11139</v>
      </c>
      <c r="G176" s="20"/>
      <c r="H176" s="20">
        <v>70.75</v>
      </c>
      <c r="I176" s="20" t="s">
        <v>11150</v>
      </c>
      <c r="J176" s="20" t="s">
        <v>11150</v>
      </c>
      <c r="K176" s="20" t="s">
        <v>11150</v>
      </c>
      <c r="L176" s="20" t="s">
        <v>11150</v>
      </c>
      <c r="M176" s="20" t="s">
        <v>11150</v>
      </c>
      <c r="N176" s="20" t="s">
        <v>11150</v>
      </c>
      <c r="O176" s="20">
        <v>70.75</v>
      </c>
      <c r="P176" s="20" t="str">
        <f>VLOOKUP(A176,'REPORTE'!$A$1:$AG$1961,30,0)</f>
        <v>Secundaria</v>
      </c>
      <c r="Q176" s="20" t="str">
        <f>VLOOKUP(A176,'REPORTE'!$A$1:$AG$1961,31,0)</f>
        <v>CHIMBORAZO</v>
      </c>
      <c r="R176" s="20" t="str">
        <f>VLOOKUP(A176,'REPORTE'!$A$1:$AG$1961,32,0)</f>
        <v>CHUNCHI</v>
      </c>
      <c r="S176" s="20" t="str">
        <f>VLOOKUP(A176,'REPORTE'!$A$1:$AG$1961,33,0)</f>
        <v>CHUNCHI</v>
      </c>
      <c r="T176" s="20" t="str">
        <f>VLOOKUP(S176,PROVINCIAS!$F$1:$G$1171,2,0)</f>
        <v>URBANA</v>
      </c>
      <c r="U176" s="20" t="str">
        <f>VLOOKUP(A176,'REPORTE'!$A$1:$AG$1961,5,0)</f>
        <v>ECUATORIANO(A)</v>
      </c>
      <c r="V176" s="20" t="str">
        <f>VLOOKUP(A176,'REPORTE'!$A$1:$AG$1961,18,0)</f>
        <v>M</v>
      </c>
    </row>
    <row r="177" spans="1:22" x14ac:dyDescent="0.45">
      <c r="A177" s="20">
        <v>1000204</v>
      </c>
      <c r="B177" s="20" t="s">
        <v>9431</v>
      </c>
      <c r="C177" s="20" t="s">
        <v>9601</v>
      </c>
      <c r="D177" s="20">
        <v>1723601694</v>
      </c>
      <c r="E177" s="20">
        <v>231000266</v>
      </c>
      <c r="F177" s="20" t="s">
        <v>11139</v>
      </c>
      <c r="G177" s="20"/>
      <c r="H177" s="20">
        <v>11.1</v>
      </c>
      <c r="I177" s="20" t="s">
        <v>11150</v>
      </c>
      <c r="J177" s="20" t="s">
        <v>11150</v>
      </c>
      <c r="K177" s="20" t="s">
        <v>11150</v>
      </c>
      <c r="L177" s="20" t="s">
        <v>11150</v>
      </c>
      <c r="M177" s="20" t="s">
        <v>11150</v>
      </c>
      <c r="N177" s="20" t="s">
        <v>11150</v>
      </c>
      <c r="O177" s="20">
        <v>11.1</v>
      </c>
      <c r="P177" s="20" t="str">
        <f>VLOOKUP(A177,'REPORTE'!$A$1:$AG$1961,30,0)</f>
        <v>Secundaria</v>
      </c>
      <c r="Q177" s="20" t="str">
        <f>VLOOKUP(A177,'REPORTE'!$A$1:$AG$1961,31,0)</f>
        <v>PICHINCHA</v>
      </c>
      <c r="R177" s="20" t="str">
        <f>VLOOKUP(A177,'REPORTE'!$A$1:$AG$1961,32,0)</f>
        <v>QUITO</v>
      </c>
      <c r="S177" s="20" t="str">
        <f>VLOOKUP(A177,'REPORTE'!$A$1:$AG$1961,33,0)</f>
        <v>COTOCOLLAO</v>
      </c>
      <c r="T177" s="20" t="str">
        <f>VLOOKUP(S177,PROVINCIAS!$F$1:$G$1171,2,0)</f>
        <v>URBANA</v>
      </c>
      <c r="U177" s="20" t="str">
        <f>VLOOKUP(A177,'REPORTE'!$A$1:$AG$1961,5,0)</f>
        <v>ECUATORIANO(A)</v>
      </c>
      <c r="V177" s="20" t="str">
        <f>VLOOKUP(A177,'REPORTE'!$A$1:$AG$1961,18,0)</f>
        <v>F</v>
      </c>
    </row>
    <row r="178" spans="1:22" x14ac:dyDescent="0.45">
      <c r="A178" s="20">
        <v>1000205</v>
      </c>
      <c r="B178" s="20" t="s">
        <v>9431</v>
      </c>
      <c r="C178" s="20" t="s">
        <v>9929</v>
      </c>
      <c r="D178" s="20">
        <v>1709359341</v>
      </c>
      <c r="E178" s="20">
        <v>231000267</v>
      </c>
      <c r="F178" s="20" t="s">
        <v>11139</v>
      </c>
      <c r="G178" s="20"/>
      <c r="H178" s="20">
        <v>44</v>
      </c>
      <c r="I178" s="20" t="s">
        <v>11150</v>
      </c>
      <c r="J178" s="20" t="s">
        <v>11150</v>
      </c>
      <c r="K178" s="20" t="s">
        <v>11150</v>
      </c>
      <c r="L178" s="20" t="s">
        <v>11150</v>
      </c>
      <c r="M178" s="20" t="s">
        <v>11150</v>
      </c>
      <c r="N178" s="20" t="s">
        <v>11150</v>
      </c>
      <c r="O178" s="20">
        <v>44</v>
      </c>
      <c r="P178" s="20" t="str">
        <f>VLOOKUP(A178,'REPORTE'!$A$1:$AG$1961,30,0)</f>
        <v>Primaria</v>
      </c>
      <c r="Q178" s="20" t="str">
        <f>VLOOKUP(A178,'REPORTE'!$A$1:$AG$1961,31,0)</f>
        <v>PICHINCHA</v>
      </c>
      <c r="R178" s="20" t="str">
        <f>VLOOKUP(A178,'REPORTE'!$A$1:$AG$1961,32,0)</f>
        <v>QUITO</v>
      </c>
      <c r="S178" s="20" t="str">
        <f>VLOOKUP(A178,'REPORTE'!$A$1:$AG$1961,33,0)</f>
        <v>GONZALEZ SUAREZ</v>
      </c>
      <c r="T178" s="20" t="str">
        <f>VLOOKUP(S178,PROVINCIAS!$F$1:$G$1171,2,0)</f>
        <v>URBANA</v>
      </c>
      <c r="U178" s="20" t="str">
        <f>VLOOKUP(A178,'REPORTE'!$A$1:$AG$1961,5,0)</f>
        <v>ECUATORIANO(A) INDIGENA</v>
      </c>
      <c r="V178" s="20" t="str">
        <f>VLOOKUP(A178,'REPORTE'!$A$1:$AG$1961,18,0)</f>
        <v>M</v>
      </c>
    </row>
    <row r="179" spans="1:22" x14ac:dyDescent="0.45">
      <c r="A179" s="20">
        <v>1000206</v>
      </c>
      <c r="B179" s="20" t="s">
        <v>9431</v>
      </c>
      <c r="C179" s="20" t="s">
        <v>9704</v>
      </c>
      <c r="D179" s="20">
        <v>600827372</v>
      </c>
      <c r="E179" s="20">
        <v>231000268</v>
      </c>
      <c r="F179" s="20" t="s">
        <v>11139</v>
      </c>
      <c r="G179" s="20"/>
      <c r="H179" s="20">
        <v>523.75</v>
      </c>
      <c r="I179" s="20" t="s">
        <v>11150</v>
      </c>
      <c r="J179" s="20" t="s">
        <v>11150</v>
      </c>
      <c r="K179" s="20" t="s">
        <v>11150</v>
      </c>
      <c r="L179" s="20" t="s">
        <v>11150</v>
      </c>
      <c r="M179" s="20" t="s">
        <v>11150</v>
      </c>
      <c r="N179" s="20" t="s">
        <v>11150</v>
      </c>
      <c r="O179" s="20">
        <v>523.75</v>
      </c>
      <c r="P179" s="20" t="str">
        <f>VLOOKUP(A179,'REPORTE'!$A$1:$AG$1961,30,0)</f>
        <v>Primaria</v>
      </c>
      <c r="Q179" s="20" t="str">
        <f>VLOOKUP(A179,'REPORTE'!$A$1:$AG$1961,31,0)</f>
        <v>CHIMBORAZO</v>
      </c>
      <c r="R179" s="20" t="str">
        <f>VLOOKUP(A179,'REPORTE'!$A$1:$AG$1961,32,0)</f>
        <v>RIOBAMBA</v>
      </c>
      <c r="S179" s="20" t="str">
        <f>VLOOKUP(A179,'REPORTE'!$A$1:$AG$1961,33,0)</f>
        <v>YARUQUIES</v>
      </c>
      <c r="T179" s="20" t="str">
        <f>VLOOKUP(S179,PROVINCIAS!$F$1:$G$1171,2,0)</f>
        <v>URBANA</v>
      </c>
      <c r="U179" s="20" t="str">
        <f>VLOOKUP(A179,'REPORTE'!$A$1:$AG$1961,5,0)</f>
        <v>ECUATORIANO(A) INDIGENA</v>
      </c>
      <c r="V179" s="20" t="str">
        <f>VLOOKUP(A179,'REPORTE'!$A$1:$AG$1961,18,0)</f>
        <v>M</v>
      </c>
    </row>
    <row r="180" spans="1:22" x14ac:dyDescent="0.45">
      <c r="A180" s="20">
        <v>1000207</v>
      </c>
      <c r="B180" s="20" t="s">
        <v>9431</v>
      </c>
      <c r="C180" s="20" t="s">
        <v>9778</v>
      </c>
      <c r="D180" s="20">
        <v>1720272911</v>
      </c>
      <c r="E180" s="20">
        <v>231000269</v>
      </c>
      <c r="F180" s="20" t="s">
        <v>11139</v>
      </c>
      <c r="G180" s="20"/>
      <c r="H180" s="20">
        <v>115</v>
      </c>
      <c r="I180" s="20" t="s">
        <v>11150</v>
      </c>
      <c r="J180" s="20" t="s">
        <v>11150</v>
      </c>
      <c r="K180" s="20" t="s">
        <v>11150</v>
      </c>
      <c r="L180" s="20" t="s">
        <v>11150</v>
      </c>
      <c r="M180" s="20" t="s">
        <v>11150</v>
      </c>
      <c r="N180" s="20" t="s">
        <v>11150</v>
      </c>
      <c r="O180" s="20">
        <v>115</v>
      </c>
      <c r="P180" s="20" t="str">
        <f>VLOOKUP(A180,'REPORTE'!$A$1:$AG$1961,30,0)</f>
        <v>Secundaria</v>
      </c>
      <c r="Q180" s="20" t="str">
        <f>VLOOKUP(A180,'REPORTE'!$A$1:$AG$1961,31,0)</f>
        <v>PICHINCHA</v>
      </c>
      <c r="R180" s="20" t="str">
        <f>VLOOKUP(A180,'REPORTE'!$A$1:$AG$1961,32,0)</f>
        <v>QUITO</v>
      </c>
      <c r="S180" s="20" t="str">
        <f>VLOOKUP(A180,'REPORTE'!$A$1:$AG$1961,33,0)</f>
        <v>COTOCOLLAO</v>
      </c>
      <c r="T180" s="20" t="str">
        <f>VLOOKUP(S180,PROVINCIAS!$F$1:$G$1171,2,0)</f>
        <v>URBANA</v>
      </c>
      <c r="U180" s="20" t="str">
        <f>VLOOKUP(A180,'REPORTE'!$A$1:$AG$1961,5,0)</f>
        <v>ECUATORIANO(A) INDIGENA</v>
      </c>
      <c r="V180" s="20" t="str">
        <f>VLOOKUP(A180,'REPORTE'!$A$1:$AG$1961,18,0)</f>
        <v>F</v>
      </c>
    </row>
    <row r="181" spans="1:22" x14ac:dyDescent="0.45">
      <c r="A181" s="20">
        <v>1000208</v>
      </c>
      <c r="B181" s="20" t="s">
        <v>9431</v>
      </c>
      <c r="C181" s="20" t="s">
        <v>13713</v>
      </c>
      <c r="D181" s="20">
        <v>1719298885</v>
      </c>
      <c r="E181" s="20">
        <v>231000270</v>
      </c>
      <c r="F181" s="20" t="s">
        <v>11139</v>
      </c>
      <c r="G181" s="20"/>
      <c r="H181" s="20">
        <v>15</v>
      </c>
      <c r="I181" s="20" t="s">
        <v>11150</v>
      </c>
      <c r="J181" s="20" t="s">
        <v>11150</v>
      </c>
      <c r="K181" s="20" t="s">
        <v>11150</v>
      </c>
      <c r="L181" s="20" t="s">
        <v>11150</v>
      </c>
      <c r="M181" s="20" t="s">
        <v>11150</v>
      </c>
      <c r="N181" s="20" t="s">
        <v>11150</v>
      </c>
      <c r="O181" s="20">
        <v>15</v>
      </c>
      <c r="P181" s="20" t="str">
        <f>VLOOKUP(A181,'REPORTE'!$A$1:$AG$1961,30,0)</f>
        <v>Primaria</v>
      </c>
      <c r="Q181" s="20" t="str">
        <f>VLOOKUP(A181,'REPORTE'!$A$1:$AG$1961,31,0)</f>
        <v>PICHINCHA</v>
      </c>
      <c r="R181" s="20" t="str">
        <f>VLOOKUP(A181,'REPORTE'!$A$1:$AG$1961,32,0)</f>
        <v>QUITO</v>
      </c>
      <c r="S181" s="20" t="str">
        <f>VLOOKUP(A181,'REPORTE'!$A$1:$AG$1961,33,0)</f>
        <v>COTOCOLLAO</v>
      </c>
      <c r="T181" s="20" t="str">
        <f>VLOOKUP(S181,PROVINCIAS!$F$1:$G$1171,2,0)</f>
        <v>URBANA</v>
      </c>
      <c r="U181" s="20" t="str">
        <f>VLOOKUP(A181,'REPORTE'!$A$1:$AG$1961,5,0)</f>
        <v>ECUATORIANO(A) INDIGENA</v>
      </c>
      <c r="V181" s="20" t="str">
        <f>VLOOKUP(A181,'REPORTE'!$A$1:$AG$1961,18,0)</f>
        <v>F</v>
      </c>
    </row>
    <row r="182" spans="1:22" x14ac:dyDescent="0.45">
      <c r="A182" s="20">
        <v>1000209</v>
      </c>
      <c r="B182" s="20" t="s">
        <v>9431</v>
      </c>
      <c r="C182" s="20" t="s">
        <v>13714</v>
      </c>
      <c r="D182" s="20">
        <v>603719139</v>
      </c>
      <c r="E182" s="20">
        <v>231000271</v>
      </c>
      <c r="F182" s="20" t="s">
        <v>11139</v>
      </c>
      <c r="G182" s="20"/>
      <c r="H182" s="20">
        <v>15</v>
      </c>
      <c r="I182" s="20" t="s">
        <v>11150</v>
      </c>
      <c r="J182" s="20" t="s">
        <v>11150</v>
      </c>
      <c r="K182" s="20" t="s">
        <v>11150</v>
      </c>
      <c r="L182" s="20" t="s">
        <v>11150</v>
      </c>
      <c r="M182" s="20" t="s">
        <v>11150</v>
      </c>
      <c r="N182" s="20" t="s">
        <v>11150</v>
      </c>
      <c r="O182" s="20">
        <v>15</v>
      </c>
      <c r="P182" s="20" t="str">
        <f>VLOOKUP(A182,'REPORTE'!$A$1:$AG$1961,30,0)</f>
        <v>Universitaria</v>
      </c>
      <c r="Q182" s="20" t="str">
        <f>VLOOKUP(A182,'REPORTE'!$A$1:$AG$1961,31,0)</f>
        <v>CHIMBORAZO</v>
      </c>
      <c r="R182" s="20" t="str">
        <f>VLOOKUP(A182,'REPORTE'!$A$1:$AG$1961,32,0)</f>
        <v>RIOBAMBA</v>
      </c>
      <c r="S182" s="20" t="str">
        <f>VLOOKUP(A182,'REPORTE'!$A$1:$AG$1961,33,0)</f>
        <v>CACHA (CAB EN MACHANGARA)</v>
      </c>
      <c r="T182" s="20" t="str">
        <f>VLOOKUP(S182,PROVINCIAS!$F$1:$G$1171,2,0)</f>
        <v>RURAL</v>
      </c>
      <c r="U182" s="20" t="str">
        <f>VLOOKUP(A182,'REPORTE'!$A$1:$AG$1961,5,0)</f>
        <v>ECUATORIANO(A) INDIGENA</v>
      </c>
      <c r="V182" s="20" t="str">
        <f>VLOOKUP(A182,'REPORTE'!$A$1:$AG$1961,18,0)</f>
        <v>M</v>
      </c>
    </row>
    <row r="183" spans="1:22" x14ac:dyDescent="0.45">
      <c r="A183" s="20">
        <v>1000210</v>
      </c>
      <c r="B183" s="20" t="s">
        <v>9431</v>
      </c>
      <c r="C183" s="20" t="s">
        <v>13715</v>
      </c>
      <c r="D183" s="20">
        <v>1708157316</v>
      </c>
      <c r="E183" s="20">
        <v>231000272</v>
      </c>
      <c r="F183" s="20" t="s">
        <v>11139</v>
      </c>
      <c r="G183" s="20"/>
      <c r="H183" s="20">
        <v>15</v>
      </c>
      <c r="I183" s="20" t="s">
        <v>11150</v>
      </c>
      <c r="J183" s="20" t="s">
        <v>11150</v>
      </c>
      <c r="K183" s="20" t="s">
        <v>11150</v>
      </c>
      <c r="L183" s="20" t="s">
        <v>11150</v>
      </c>
      <c r="M183" s="20" t="s">
        <v>11150</v>
      </c>
      <c r="N183" s="20" t="s">
        <v>11150</v>
      </c>
      <c r="O183" s="20">
        <v>15</v>
      </c>
      <c r="P183" s="20" t="str">
        <f>VLOOKUP(A183,'REPORTE'!$A$1:$AG$1961,30,0)</f>
        <v>Secundaria</v>
      </c>
      <c r="Q183" s="20" t="str">
        <f>VLOOKUP(A183,'REPORTE'!$A$1:$AG$1961,31,0)</f>
        <v>PICHINCHA</v>
      </c>
      <c r="R183" s="20" t="str">
        <f>VLOOKUP(A183,'REPORTE'!$A$1:$AG$1961,32,0)</f>
        <v>QUITO</v>
      </c>
      <c r="S183" s="20" t="str">
        <f>VLOOKUP(A183,'REPORTE'!$A$1:$AG$1961,33,0)</f>
        <v>COTOCOLLAO</v>
      </c>
      <c r="T183" s="20" t="str">
        <f>VLOOKUP(S183,PROVINCIAS!$F$1:$G$1171,2,0)</f>
        <v>URBANA</v>
      </c>
      <c r="U183" s="20" t="str">
        <f>VLOOKUP(A183,'REPORTE'!$A$1:$AG$1961,5,0)</f>
        <v>ECUATORIANO(A) INDIGENA</v>
      </c>
      <c r="V183" s="20" t="str">
        <f>VLOOKUP(A183,'REPORTE'!$A$1:$AG$1961,18,0)</f>
        <v>F</v>
      </c>
    </row>
    <row r="184" spans="1:22" x14ac:dyDescent="0.45">
      <c r="A184" s="20">
        <v>1000211</v>
      </c>
      <c r="B184" s="20" t="s">
        <v>9431</v>
      </c>
      <c r="C184" s="20" t="s">
        <v>10459</v>
      </c>
      <c r="D184" s="20">
        <v>1705941001</v>
      </c>
      <c r="E184" s="20">
        <v>231000273</v>
      </c>
      <c r="F184" s="20" t="s">
        <v>11139</v>
      </c>
      <c r="G184" s="20"/>
      <c r="H184" s="20">
        <v>309.58</v>
      </c>
      <c r="I184" s="20" t="s">
        <v>11150</v>
      </c>
      <c r="J184" s="20" t="s">
        <v>11150</v>
      </c>
      <c r="K184" s="20" t="s">
        <v>11150</v>
      </c>
      <c r="L184" s="20" t="s">
        <v>11150</v>
      </c>
      <c r="M184" s="20" t="s">
        <v>11150</v>
      </c>
      <c r="N184" s="20" t="s">
        <v>11150</v>
      </c>
      <c r="O184" s="20">
        <v>309.58</v>
      </c>
      <c r="P184" s="20" t="str">
        <f>VLOOKUP(A184,'REPORTE'!$A$1:$AG$1961,30,0)</f>
        <v>Secundaria</v>
      </c>
      <c r="Q184" s="20" t="str">
        <f>VLOOKUP(A184,'REPORTE'!$A$1:$AG$1961,31,0)</f>
        <v>PICHINCHA</v>
      </c>
      <c r="R184" s="20" t="str">
        <f>VLOOKUP(A184,'REPORTE'!$A$1:$AG$1961,32,0)</f>
        <v>QUITO</v>
      </c>
      <c r="S184" s="20" t="str">
        <f>VLOOKUP(A184,'REPORTE'!$A$1:$AG$1961,33,0)</f>
        <v>COTOCOLLAO</v>
      </c>
      <c r="T184" s="20" t="str">
        <f>VLOOKUP(S184,PROVINCIAS!$F$1:$G$1171,2,0)</f>
        <v>URBANA</v>
      </c>
      <c r="U184" s="20" t="str">
        <f>VLOOKUP(A184,'REPORTE'!$A$1:$AG$1961,5,0)</f>
        <v>ECUATORIANO(A) INDIGENA</v>
      </c>
      <c r="V184" s="20" t="str">
        <f>VLOOKUP(A184,'REPORTE'!$A$1:$AG$1961,18,0)</f>
        <v>M</v>
      </c>
    </row>
    <row r="185" spans="1:22" x14ac:dyDescent="0.45">
      <c r="A185" s="20">
        <v>1000212</v>
      </c>
      <c r="B185" s="20" t="s">
        <v>9431</v>
      </c>
      <c r="C185" s="20" t="s">
        <v>13716</v>
      </c>
      <c r="D185" s="20">
        <v>600749451</v>
      </c>
      <c r="E185" s="20">
        <v>231000275</v>
      </c>
      <c r="F185" s="20" t="s">
        <v>11139</v>
      </c>
      <c r="G185" s="20"/>
      <c r="H185" s="20">
        <v>15</v>
      </c>
      <c r="I185" s="20" t="s">
        <v>11150</v>
      </c>
      <c r="J185" s="20" t="s">
        <v>11150</v>
      </c>
      <c r="K185" s="20" t="s">
        <v>11150</v>
      </c>
      <c r="L185" s="20" t="s">
        <v>11150</v>
      </c>
      <c r="M185" s="20" t="s">
        <v>11150</v>
      </c>
      <c r="N185" s="20" t="s">
        <v>11150</v>
      </c>
      <c r="O185" s="20">
        <v>15</v>
      </c>
      <c r="P185" s="20" t="str">
        <f>VLOOKUP(A185,'REPORTE'!$A$1:$AG$1961,30,0)</f>
        <v>Secundaria</v>
      </c>
      <c r="Q185" s="20" t="str">
        <f>VLOOKUP(A185,'REPORTE'!$A$1:$AG$1961,31,0)</f>
        <v>PICHINCHA</v>
      </c>
      <c r="R185" s="20" t="str">
        <f>VLOOKUP(A185,'REPORTE'!$A$1:$AG$1961,32,0)</f>
        <v>QUITO</v>
      </c>
      <c r="S185" s="20" t="str">
        <f>VLOOKUP(A185,'REPORTE'!$A$1:$AG$1961,33,0)</f>
        <v>COTOCOLLAO</v>
      </c>
      <c r="T185" s="20" t="str">
        <f>VLOOKUP(S185,PROVINCIAS!$F$1:$G$1171,2,0)</f>
        <v>URBANA</v>
      </c>
      <c r="U185" s="20" t="str">
        <f>VLOOKUP(A185,'REPORTE'!$A$1:$AG$1961,5,0)</f>
        <v>ECUATORIANO(A) INDIGENA</v>
      </c>
      <c r="V185" s="20" t="str">
        <f>VLOOKUP(A185,'REPORTE'!$A$1:$AG$1961,18,0)</f>
        <v>F</v>
      </c>
    </row>
    <row r="186" spans="1:22" x14ac:dyDescent="0.45">
      <c r="A186" s="20">
        <v>1000213</v>
      </c>
      <c r="B186" s="20" t="s">
        <v>9431</v>
      </c>
      <c r="C186" s="20" t="s">
        <v>13717</v>
      </c>
      <c r="D186" s="20">
        <v>1750770586</v>
      </c>
      <c r="E186" s="20">
        <v>231000276</v>
      </c>
      <c r="F186" s="20" t="s">
        <v>11139</v>
      </c>
      <c r="G186" s="20"/>
      <c r="H186" s="20">
        <v>15</v>
      </c>
      <c r="I186" s="20" t="s">
        <v>11150</v>
      </c>
      <c r="J186" s="20" t="s">
        <v>11150</v>
      </c>
      <c r="K186" s="20" t="s">
        <v>11150</v>
      </c>
      <c r="L186" s="20" t="s">
        <v>11150</v>
      </c>
      <c r="M186" s="20" t="s">
        <v>11150</v>
      </c>
      <c r="N186" s="20" t="s">
        <v>11150</v>
      </c>
      <c r="O186" s="20">
        <v>15</v>
      </c>
      <c r="P186" s="20" t="str">
        <f>VLOOKUP(A186,'REPORTE'!$A$1:$AG$1961,30,0)</f>
        <v>Secundaria</v>
      </c>
      <c r="Q186" s="20" t="str">
        <f>VLOOKUP(A186,'REPORTE'!$A$1:$AG$1961,31,0)</f>
        <v>PICHINCHA</v>
      </c>
      <c r="R186" s="20" t="str">
        <f>VLOOKUP(A186,'REPORTE'!$A$1:$AG$1961,32,0)</f>
        <v>QUITO</v>
      </c>
      <c r="S186" s="20" t="str">
        <f>VLOOKUP(A186,'REPORTE'!$A$1:$AG$1961,33,0)</f>
        <v>COTOCOLLAO</v>
      </c>
      <c r="T186" s="20" t="str">
        <f>VLOOKUP(S186,PROVINCIAS!$F$1:$G$1171,2,0)</f>
        <v>URBANA</v>
      </c>
      <c r="U186" s="20" t="str">
        <f>VLOOKUP(A186,'REPORTE'!$A$1:$AG$1961,5,0)</f>
        <v>ECUATORIANO(A) INDIGENA</v>
      </c>
      <c r="V186" s="20" t="str">
        <f>VLOOKUP(A186,'REPORTE'!$A$1:$AG$1961,18,0)</f>
        <v>M</v>
      </c>
    </row>
    <row r="187" spans="1:22" x14ac:dyDescent="0.45">
      <c r="A187" s="20">
        <v>1000214</v>
      </c>
      <c r="B187" s="20" t="s">
        <v>9431</v>
      </c>
      <c r="C187" s="20" t="s">
        <v>9641</v>
      </c>
      <c r="D187" s="20">
        <v>601662570</v>
      </c>
      <c r="E187" s="20">
        <v>231000277</v>
      </c>
      <c r="F187" s="20" t="s">
        <v>11139</v>
      </c>
      <c r="G187" s="20"/>
      <c r="H187" s="20">
        <v>293.57</v>
      </c>
      <c r="I187" s="20" t="s">
        <v>11150</v>
      </c>
      <c r="J187" s="20" t="s">
        <v>11150</v>
      </c>
      <c r="K187" s="20" t="s">
        <v>11150</v>
      </c>
      <c r="L187" s="20" t="s">
        <v>11150</v>
      </c>
      <c r="M187" s="20" t="s">
        <v>11150</v>
      </c>
      <c r="N187" s="20" t="s">
        <v>11150</v>
      </c>
      <c r="O187" s="20">
        <v>293.57</v>
      </c>
      <c r="P187" s="20" t="str">
        <f>VLOOKUP(A187,'REPORTE'!$A$1:$AG$1961,30,0)</f>
        <v>Secundaria</v>
      </c>
      <c r="Q187" s="20" t="str">
        <f>VLOOKUP(A187,'REPORTE'!$A$1:$AG$1961,31,0)</f>
        <v>PICHINCHA</v>
      </c>
      <c r="R187" s="20" t="str">
        <f>VLOOKUP(A187,'REPORTE'!$A$1:$AG$1961,32,0)</f>
        <v>QUITO</v>
      </c>
      <c r="S187" s="20" t="str">
        <f>VLOOKUP(A187,'REPORTE'!$A$1:$AG$1961,33,0)</f>
        <v>COTOCOLLAO</v>
      </c>
      <c r="T187" s="20" t="str">
        <f>VLOOKUP(S187,PROVINCIAS!$F$1:$G$1171,2,0)</f>
        <v>URBANA</v>
      </c>
      <c r="U187" s="20" t="str">
        <f>VLOOKUP(A187,'REPORTE'!$A$1:$AG$1961,5,0)</f>
        <v>ECUATORIANO(A) INDIGENA</v>
      </c>
      <c r="V187" s="20" t="str">
        <f>VLOOKUP(A187,'REPORTE'!$A$1:$AG$1961,18,0)</f>
        <v>M</v>
      </c>
    </row>
    <row r="188" spans="1:22" x14ac:dyDescent="0.45">
      <c r="A188" s="20">
        <v>1000215</v>
      </c>
      <c r="B188" s="20" t="s">
        <v>9431</v>
      </c>
      <c r="C188" s="20" t="s">
        <v>13718</v>
      </c>
      <c r="D188" s="20">
        <v>1726811001</v>
      </c>
      <c r="E188" s="20">
        <v>231000278</v>
      </c>
      <c r="F188" s="20" t="s">
        <v>11139</v>
      </c>
      <c r="G188" s="20"/>
      <c r="H188" s="20">
        <v>3.62</v>
      </c>
      <c r="I188" s="20" t="s">
        <v>11150</v>
      </c>
      <c r="J188" s="20" t="s">
        <v>11150</v>
      </c>
      <c r="K188" s="20" t="s">
        <v>11150</v>
      </c>
      <c r="L188" s="20" t="s">
        <v>11150</v>
      </c>
      <c r="M188" s="20" t="s">
        <v>11150</v>
      </c>
      <c r="N188" s="20" t="s">
        <v>11150</v>
      </c>
      <c r="O188" s="20">
        <v>3.62</v>
      </c>
      <c r="P188" s="20" t="str">
        <f>VLOOKUP(A188,'REPORTE'!$A$1:$AG$1961,30,0)</f>
        <v>Secundaria</v>
      </c>
      <c r="Q188" s="20" t="str">
        <f>VLOOKUP(A188,'REPORTE'!$A$1:$AG$1961,31,0)</f>
        <v>PICHINCHA</v>
      </c>
      <c r="R188" s="20" t="str">
        <f>VLOOKUP(A188,'REPORTE'!$A$1:$AG$1961,32,0)</f>
        <v>QUITO</v>
      </c>
      <c r="S188" s="20" t="str">
        <f>VLOOKUP(A188,'REPORTE'!$A$1:$AG$1961,33,0)</f>
        <v>COTOCOLLAO</v>
      </c>
      <c r="T188" s="20" t="str">
        <f>VLOOKUP(S188,PROVINCIAS!$F$1:$G$1171,2,0)</f>
        <v>URBANA</v>
      </c>
      <c r="U188" s="20" t="str">
        <f>VLOOKUP(A188,'REPORTE'!$A$1:$AG$1961,5,0)</f>
        <v>ECUATORIANO(A) INDIGENA</v>
      </c>
      <c r="V188" s="20" t="str">
        <f>VLOOKUP(A188,'REPORTE'!$A$1:$AG$1961,18,0)</f>
        <v>M</v>
      </c>
    </row>
    <row r="189" spans="1:22" x14ac:dyDescent="0.45">
      <c r="A189" s="20">
        <v>1000216</v>
      </c>
      <c r="B189" s="20" t="s">
        <v>9431</v>
      </c>
      <c r="C189" s="20" t="s">
        <v>13719</v>
      </c>
      <c r="D189" s="20">
        <v>600245898</v>
      </c>
      <c r="E189" s="20">
        <v>231000279</v>
      </c>
      <c r="F189" s="20" t="s">
        <v>11139</v>
      </c>
      <c r="G189" s="20"/>
      <c r="H189" s="20">
        <v>2</v>
      </c>
      <c r="I189" s="20" t="s">
        <v>11150</v>
      </c>
      <c r="J189" s="20" t="s">
        <v>11150</v>
      </c>
      <c r="K189" s="20" t="s">
        <v>11150</v>
      </c>
      <c r="L189" s="20" t="s">
        <v>11150</v>
      </c>
      <c r="M189" s="20" t="s">
        <v>11150</v>
      </c>
      <c r="N189" s="20" t="s">
        <v>11150</v>
      </c>
      <c r="O189" s="20">
        <v>2</v>
      </c>
      <c r="P189" s="20" t="str">
        <f>VLOOKUP(A189,'REPORTE'!$A$1:$AG$1961,30,0)</f>
        <v>Secundaria</v>
      </c>
      <c r="Q189" s="20" t="str">
        <f>VLOOKUP(A189,'REPORTE'!$A$1:$AG$1961,31,0)</f>
        <v>PICHINCHA</v>
      </c>
      <c r="R189" s="20" t="str">
        <f>VLOOKUP(A189,'REPORTE'!$A$1:$AG$1961,32,0)</f>
        <v>QUITO</v>
      </c>
      <c r="S189" s="20" t="str">
        <f>VLOOKUP(A189,'REPORTE'!$A$1:$AG$1961,33,0)</f>
        <v>COTOCOLLAO</v>
      </c>
      <c r="T189" s="20" t="str">
        <f>VLOOKUP(S189,PROVINCIAS!$F$1:$G$1171,2,0)</f>
        <v>URBANA</v>
      </c>
      <c r="U189" s="20" t="str">
        <f>VLOOKUP(A189,'REPORTE'!$A$1:$AG$1961,5,0)</f>
        <v>ECUATORIANO(A) INDIGENA</v>
      </c>
      <c r="V189" s="20" t="str">
        <f>VLOOKUP(A189,'REPORTE'!$A$1:$AG$1961,18,0)</f>
        <v>M</v>
      </c>
    </row>
    <row r="190" spans="1:22" x14ac:dyDescent="0.45">
      <c r="A190" s="20">
        <v>1000217</v>
      </c>
      <c r="B190" s="20" t="s">
        <v>9431</v>
      </c>
      <c r="C190" s="20" t="s">
        <v>13720</v>
      </c>
      <c r="D190" s="20">
        <v>1208044626</v>
      </c>
      <c r="E190" s="20">
        <v>231000280</v>
      </c>
      <c r="F190" s="20" t="s">
        <v>11139</v>
      </c>
      <c r="G190" s="20"/>
      <c r="H190" s="20">
        <v>15</v>
      </c>
      <c r="I190" s="20" t="s">
        <v>11150</v>
      </c>
      <c r="J190" s="20" t="s">
        <v>11150</v>
      </c>
      <c r="K190" s="20" t="s">
        <v>11150</v>
      </c>
      <c r="L190" s="20" t="s">
        <v>11150</v>
      </c>
      <c r="M190" s="20" t="s">
        <v>11150</v>
      </c>
      <c r="N190" s="20" t="s">
        <v>11150</v>
      </c>
      <c r="O190" s="20">
        <v>15</v>
      </c>
      <c r="P190" s="20" t="str">
        <f>VLOOKUP(A190,'REPORTE'!$A$1:$AG$1961,30,0)</f>
        <v>Secundaria</v>
      </c>
      <c r="Q190" s="20" t="str">
        <f>VLOOKUP(A190,'REPORTE'!$A$1:$AG$1961,31,0)</f>
        <v>BOLIVAR</v>
      </c>
      <c r="R190" s="20" t="str">
        <f>VLOOKUP(A190,'REPORTE'!$A$1:$AG$1961,32,0)</f>
        <v>GUARANDA</v>
      </c>
      <c r="S190" s="20" t="str">
        <f>VLOOKUP(A190,'REPORTE'!$A$1:$AG$1961,33,0)</f>
        <v>JULIO E. MORENO (CATANAHUAN GRANDE)</v>
      </c>
      <c r="T190" s="20" t="str">
        <f>VLOOKUP(S190,PROVINCIAS!$F$1:$G$1171,2,0)</f>
        <v>RURAL</v>
      </c>
      <c r="U190" s="20" t="str">
        <f>VLOOKUP(A190,'REPORTE'!$A$1:$AG$1961,5,0)</f>
        <v>ECUATORIANO(A) INDIGENA</v>
      </c>
      <c r="V190" s="20" t="str">
        <f>VLOOKUP(A190,'REPORTE'!$A$1:$AG$1961,18,0)</f>
        <v>M</v>
      </c>
    </row>
    <row r="191" spans="1:22" x14ac:dyDescent="0.45">
      <c r="A191" s="20">
        <v>1000218</v>
      </c>
      <c r="B191" s="20" t="s">
        <v>9431</v>
      </c>
      <c r="C191" s="20" t="s">
        <v>13721</v>
      </c>
      <c r="D191" s="20">
        <v>1750376319</v>
      </c>
      <c r="E191" s="20">
        <v>231000281</v>
      </c>
      <c r="F191" s="20" t="s">
        <v>11139</v>
      </c>
      <c r="G191" s="20"/>
      <c r="H191" s="20">
        <v>15</v>
      </c>
      <c r="I191" s="20" t="s">
        <v>11150</v>
      </c>
      <c r="J191" s="20" t="s">
        <v>11150</v>
      </c>
      <c r="K191" s="20" t="s">
        <v>11150</v>
      </c>
      <c r="L191" s="20" t="s">
        <v>11150</v>
      </c>
      <c r="M191" s="20" t="s">
        <v>11150</v>
      </c>
      <c r="N191" s="20" t="s">
        <v>11150</v>
      </c>
      <c r="O191" s="20">
        <v>15</v>
      </c>
      <c r="P191" s="20" t="str">
        <f>VLOOKUP(A191,'REPORTE'!$A$1:$AG$1961,30,0)</f>
        <v>Primaria</v>
      </c>
      <c r="Q191" s="20" t="str">
        <f>VLOOKUP(A191,'REPORTE'!$A$1:$AG$1961,31,0)</f>
        <v>BOLIVAR</v>
      </c>
      <c r="R191" s="20" t="str">
        <f>VLOOKUP(A191,'REPORTE'!$A$1:$AG$1961,32,0)</f>
        <v>GUARANDA</v>
      </c>
      <c r="S191" s="20" t="str">
        <f>VLOOKUP(A191,'REPORTE'!$A$1:$AG$1961,33,0)</f>
        <v>JULIO E. MORENO (CATANAHUAN GRANDE)</v>
      </c>
      <c r="T191" s="20" t="str">
        <f>VLOOKUP(S191,PROVINCIAS!$F$1:$G$1171,2,0)</f>
        <v>RURAL</v>
      </c>
      <c r="U191" s="20" t="str">
        <f>VLOOKUP(A191,'REPORTE'!$A$1:$AG$1961,5,0)</f>
        <v>ECUATORIANO(A) INDIGENA</v>
      </c>
      <c r="V191" s="20" t="str">
        <f>VLOOKUP(A191,'REPORTE'!$A$1:$AG$1961,18,0)</f>
        <v>F</v>
      </c>
    </row>
    <row r="192" spans="1:22" x14ac:dyDescent="0.45">
      <c r="A192" s="20">
        <v>1000219</v>
      </c>
      <c r="B192" s="20" t="s">
        <v>9431</v>
      </c>
      <c r="C192" s="20" t="s">
        <v>9941</v>
      </c>
      <c r="D192" s="20">
        <v>1710938604</v>
      </c>
      <c r="E192" s="20">
        <v>231000282</v>
      </c>
      <c r="F192" s="20" t="s">
        <v>11139</v>
      </c>
      <c r="G192" s="20"/>
      <c r="H192" s="20">
        <v>609.71</v>
      </c>
      <c r="I192" s="20" t="s">
        <v>11150</v>
      </c>
      <c r="J192" s="20" t="s">
        <v>11150</v>
      </c>
      <c r="K192" s="20" t="s">
        <v>11150</v>
      </c>
      <c r="L192" s="20" t="s">
        <v>11150</v>
      </c>
      <c r="M192" s="20" t="s">
        <v>11150</v>
      </c>
      <c r="N192" s="20" t="s">
        <v>11150</v>
      </c>
      <c r="O192" s="20">
        <v>609.71</v>
      </c>
      <c r="P192" s="20" t="str">
        <f>VLOOKUP(A192,'REPORTE'!$A$1:$AG$1961,30,0)</f>
        <v>Primaria</v>
      </c>
      <c r="Q192" s="20" t="str">
        <f>VLOOKUP(A192,'REPORTE'!$A$1:$AG$1961,31,0)</f>
        <v>PICHINCHA</v>
      </c>
      <c r="R192" s="20" t="str">
        <f>VLOOKUP(A192,'REPORTE'!$A$1:$AG$1961,32,0)</f>
        <v>QUITO</v>
      </c>
      <c r="S192" s="20" t="str">
        <f>VLOOKUP(A192,'REPORTE'!$A$1:$AG$1961,33,0)</f>
        <v>COTOCOLLAO</v>
      </c>
      <c r="T192" s="20" t="str">
        <f>VLOOKUP(S192,PROVINCIAS!$F$1:$G$1171,2,0)</f>
        <v>URBANA</v>
      </c>
      <c r="U192" s="20" t="str">
        <f>VLOOKUP(A192,'REPORTE'!$A$1:$AG$1961,5,0)</f>
        <v>ECUATORIANO(A) INDIGENA</v>
      </c>
      <c r="V192" s="20" t="str">
        <f>VLOOKUP(A192,'REPORTE'!$A$1:$AG$1961,18,0)</f>
        <v>F</v>
      </c>
    </row>
    <row r="193" spans="1:22" x14ac:dyDescent="0.45">
      <c r="A193" s="20">
        <v>1000220</v>
      </c>
      <c r="B193" s="20" t="s">
        <v>9431</v>
      </c>
      <c r="C193" s="20" t="s">
        <v>9740</v>
      </c>
      <c r="D193" s="20">
        <v>601304918</v>
      </c>
      <c r="E193" s="20">
        <v>231000284</v>
      </c>
      <c r="F193" s="20" t="s">
        <v>11139</v>
      </c>
      <c r="G193" s="20"/>
      <c r="H193" s="20">
        <v>15</v>
      </c>
      <c r="I193" s="20" t="s">
        <v>11150</v>
      </c>
      <c r="J193" s="20" t="s">
        <v>11150</v>
      </c>
      <c r="K193" s="20" t="s">
        <v>11150</v>
      </c>
      <c r="L193" s="20" t="s">
        <v>11150</v>
      </c>
      <c r="M193" s="20" t="s">
        <v>11150</v>
      </c>
      <c r="N193" s="20" t="s">
        <v>11150</v>
      </c>
      <c r="O193" s="20">
        <v>15</v>
      </c>
      <c r="P193" s="20" t="str">
        <f>VLOOKUP(A193,'REPORTE'!$A$1:$AG$1961,30,0)</f>
        <v>Ninguna</v>
      </c>
      <c r="Q193" s="20" t="str">
        <f>VLOOKUP(A193,'REPORTE'!$A$1:$AG$1961,31,0)</f>
        <v>PICHINCHA</v>
      </c>
      <c r="R193" s="20" t="str">
        <f>VLOOKUP(A193,'REPORTE'!$A$1:$AG$1961,32,0)</f>
        <v>QUITO</v>
      </c>
      <c r="S193" s="20" t="str">
        <f>VLOOKUP(A193,'REPORTE'!$A$1:$AG$1961,33,0)</f>
        <v>COTOCOLLAO</v>
      </c>
      <c r="T193" s="20" t="str">
        <f>VLOOKUP(S193,PROVINCIAS!$F$1:$G$1171,2,0)</f>
        <v>URBANA</v>
      </c>
      <c r="U193" s="20" t="str">
        <f>VLOOKUP(A193,'REPORTE'!$A$1:$AG$1961,5,0)</f>
        <v>ECUATORIANO(A) INDIGENA</v>
      </c>
      <c r="V193" s="20" t="str">
        <f>VLOOKUP(A193,'REPORTE'!$A$1:$AG$1961,18,0)</f>
        <v>F</v>
      </c>
    </row>
    <row r="194" spans="1:22" x14ac:dyDescent="0.45">
      <c r="A194" s="20">
        <v>1000221</v>
      </c>
      <c r="B194" s="20" t="s">
        <v>9431</v>
      </c>
      <c r="C194" s="20" t="s">
        <v>13722</v>
      </c>
      <c r="D194" s="20">
        <v>1706251582</v>
      </c>
      <c r="E194" s="20">
        <v>231000285</v>
      </c>
      <c r="F194" s="20" t="s">
        <v>11139</v>
      </c>
      <c r="G194" s="20"/>
      <c r="H194" s="20">
        <v>34</v>
      </c>
      <c r="I194" s="20" t="s">
        <v>11150</v>
      </c>
      <c r="J194" s="20" t="s">
        <v>11150</v>
      </c>
      <c r="K194" s="20" t="s">
        <v>11150</v>
      </c>
      <c r="L194" s="20" t="s">
        <v>11150</v>
      </c>
      <c r="M194" s="20" t="s">
        <v>11150</v>
      </c>
      <c r="N194" s="20" t="s">
        <v>11150</v>
      </c>
      <c r="O194" s="20">
        <v>34</v>
      </c>
      <c r="P194" s="20" t="str">
        <f>VLOOKUP(A194,'REPORTE'!$A$1:$AG$1961,30,0)</f>
        <v>Secundaria</v>
      </c>
      <c r="Q194" s="20" t="str">
        <f>VLOOKUP(A194,'REPORTE'!$A$1:$AG$1961,31,0)</f>
        <v>PICHINCHA</v>
      </c>
      <c r="R194" s="20" t="str">
        <f>VLOOKUP(A194,'REPORTE'!$A$1:$AG$1961,32,0)</f>
        <v>QUITO</v>
      </c>
      <c r="S194" s="20" t="str">
        <f>VLOOKUP(A194,'REPORTE'!$A$1:$AG$1961,33,0)</f>
        <v>COTOCOLLAO</v>
      </c>
      <c r="T194" s="20" t="str">
        <f>VLOOKUP(S194,PROVINCIAS!$F$1:$G$1171,2,0)</f>
        <v>URBANA</v>
      </c>
      <c r="U194" s="20" t="str">
        <f>VLOOKUP(A194,'REPORTE'!$A$1:$AG$1961,5,0)</f>
        <v>ECUATORIANO(A) INDIGENA</v>
      </c>
      <c r="V194" s="20" t="str">
        <f>VLOOKUP(A194,'REPORTE'!$A$1:$AG$1961,18,0)</f>
        <v>M</v>
      </c>
    </row>
    <row r="195" spans="1:22" x14ac:dyDescent="0.45">
      <c r="A195" s="20">
        <v>1000222</v>
      </c>
      <c r="B195" s="20" t="s">
        <v>9431</v>
      </c>
      <c r="C195" s="20" t="s">
        <v>10311</v>
      </c>
      <c r="D195" s="20">
        <v>550575781</v>
      </c>
      <c r="E195" s="20">
        <v>231000286</v>
      </c>
      <c r="F195" s="20" t="s">
        <v>11139</v>
      </c>
      <c r="G195" s="20"/>
      <c r="H195" s="20">
        <v>111.98</v>
      </c>
      <c r="I195" s="20" t="s">
        <v>11150</v>
      </c>
      <c r="J195" s="20" t="s">
        <v>11150</v>
      </c>
      <c r="K195" s="20" t="s">
        <v>11150</v>
      </c>
      <c r="L195" s="20" t="s">
        <v>11150</v>
      </c>
      <c r="M195" s="20" t="s">
        <v>11150</v>
      </c>
      <c r="N195" s="20" t="s">
        <v>11150</v>
      </c>
      <c r="O195" s="20">
        <v>111.98</v>
      </c>
      <c r="P195" s="20" t="str">
        <f>VLOOKUP(A195,'REPORTE'!$A$1:$AG$1961,30,0)</f>
        <v>Primaria</v>
      </c>
      <c r="Q195" s="20" t="str">
        <f>VLOOKUP(A195,'REPORTE'!$A$1:$AG$1961,31,0)</f>
        <v>COTOPAXI</v>
      </c>
      <c r="R195" s="20" t="str">
        <f>VLOOKUP(A195,'REPORTE'!$A$1:$AG$1961,32,0)</f>
        <v>PUJILI</v>
      </c>
      <c r="S195" s="20" t="str">
        <f>VLOOKUP(A195,'REPORTE'!$A$1:$AG$1961,33,0)</f>
        <v>PUJILI</v>
      </c>
      <c r="T195" s="20" t="str">
        <f>VLOOKUP(S195,PROVINCIAS!$F$1:$G$1171,2,0)</f>
        <v>URBANA</v>
      </c>
      <c r="U195" s="20" t="str">
        <f>VLOOKUP(A195,'REPORTE'!$A$1:$AG$1961,5,0)</f>
        <v>ECUATORIANO(A) INDIGENA</v>
      </c>
      <c r="V195" s="20" t="str">
        <f>VLOOKUP(A195,'REPORTE'!$A$1:$AG$1961,18,0)</f>
        <v>F</v>
      </c>
    </row>
    <row r="196" spans="1:22" x14ac:dyDescent="0.45">
      <c r="A196" s="20">
        <v>1000223</v>
      </c>
      <c r="B196" s="20" t="s">
        <v>9431</v>
      </c>
      <c r="C196" s="20" t="s">
        <v>13723</v>
      </c>
      <c r="D196" s="20">
        <v>603010836</v>
      </c>
      <c r="E196" s="20">
        <v>231000287</v>
      </c>
      <c r="F196" s="20" t="s">
        <v>11139</v>
      </c>
      <c r="G196" s="20"/>
      <c r="H196" s="20">
        <v>15</v>
      </c>
      <c r="I196" s="20" t="s">
        <v>11150</v>
      </c>
      <c r="J196" s="20" t="s">
        <v>11150</v>
      </c>
      <c r="K196" s="20" t="s">
        <v>11150</v>
      </c>
      <c r="L196" s="20" t="s">
        <v>11150</v>
      </c>
      <c r="M196" s="20" t="s">
        <v>11150</v>
      </c>
      <c r="N196" s="20" t="s">
        <v>11150</v>
      </c>
      <c r="O196" s="20">
        <v>15</v>
      </c>
      <c r="P196" s="20" t="str">
        <f>VLOOKUP(A196,'REPORTE'!$A$1:$AG$1961,30,0)</f>
        <v>Universitaria</v>
      </c>
      <c r="Q196" s="20" t="str">
        <f>VLOOKUP(A196,'REPORTE'!$A$1:$AG$1961,31,0)</f>
        <v>CHIMBORAZO</v>
      </c>
      <c r="R196" s="20" t="str">
        <f>VLOOKUP(A196,'REPORTE'!$A$1:$AG$1961,32,0)</f>
        <v>RIOBAMBA</v>
      </c>
      <c r="S196" s="20" t="str">
        <f>VLOOKUP(A196,'REPORTE'!$A$1:$AG$1961,33,0)</f>
        <v>VELOZ</v>
      </c>
      <c r="T196" s="20" t="str">
        <f>VLOOKUP(S196,PROVINCIAS!$F$1:$G$1171,2,0)</f>
        <v>URBANA</v>
      </c>
      <c r="U196" s="20" t="str">
        <f>VLOOKUP(A196,'REPORTE'!$A$1:$AG$1961,5,0)</f>
        <v>ECUATORIANO(A)</v>
      </c>
      <c r="V196" s="20" t="str">
        <f>VLOOKUP(A196,'REPORTE'!$A$1:$AG$1961,18,0)</f>
        <v>M</v>
      </c>
    </row>
    <row r="197" spans="1:22" x14ac:dyDescent="0.45">
      <c r="A197" s="20">
        <v>1000224</v>
      </c>
      <c r="B197" s="20" t="s">
        <v>9431</v>
      </c>
      <c r="C197" s="20" t="s">
        <v>13724</v>
      </c>
      <c r="D197" s="20">
        <v>600683726</v>
      </c>
      <c r="E197" s="20">
        <v>231000325</v>
      </c>
      <c r="F197" s="20" t="s">
        <v>11139</v>
      </c>
      <c r="G197" s="20"/>
      <c r="H197" s="20" t="s">
        <v>11150</v>
      </c>
      <c r="I197" s="20" t="s">
        <v>11150</v>
      </c>
      <c r="J197" s="20" t="s">
        <v>11150</v>
      </c>
      <c r="K197" s="20" t="s">
        <v>11150</v>
      </c>
      <c r="L197" s="20" t="s">
        <v>11150</v>
      </c>
      <c r="M197" s="20" t="s">
        <v>11150</v>
      </c>
      <c r="N197" s="20" t="s">
        <v>11150</v>
      </c>
      <c r="O197" s="20">
        <v>0</v>
      </c>
      <c r="P197" s="20" t="str">
        <f>VLOOKUP(A197,'REPORTE'!$A$1:$AG$1961,30,0)</f>
        <v>Primaria</v>
      </c>
      <c r="Q197" s="20" t="str">
        <f>VLOOKUP(A197,'REPORTE'!$A$1:$AG$1961,31,0)</f>
        <v>CHIMBORAZO</v>
      </c>
      <c r="R197" s="20" t="str">
        <f>VLOOKUP(A197,'REPORTE'!$A$1:$AG$1961,32,0)</f>
        <v>RIOBAMBA</v>
      </c>
      <c r="S197" s="20" t="str">
        <f>VLOOKUP(A197,'REPORTE'!$A$1:$AG$1961,33,0)</f>
        <v>CACHA (CAB EN MACHANGARA)</v>
      </c>
      <c r="T197" s="20" t="str">
        <f>VLOOKUP(S197,PROVINCIAS!$F$1:$G$1171,2,0)</f>
        <v>RURAL</v>
      </c>
      <c r="U197" s="20" t="str">
        <f>VLOOKUP(A197,'REPORTE'!$A$1:$AG$1961,5,0)</f>
        <v>ECUATORIANO(A) INDIGENA</v>
      </c>
      <c r="V197" s="20" t="str">
        <f>VLOOKUP(A197,'REPORTE'!$A$1:$AG$1961,18,0)</f>
        <v>M</v>
      </c>
    </row>
    <row r="198" spans="1:22" x14ac:dyDescent="0.45">
      <c r="A198" s="20">
        <v>1000225</v>
      </c>
      <c r="B198" s="20" t="s">
        <v>9431</v>
      </c>
      <c r="C198" s="20" t="s">
        <v>13725</v>
      </c>
      <c r="D198" s="20">
        <v>1716028202</v>
      </c>
      <c r="E198" s="20">
        <v>231000288</v>
      </c>
      <c r="F198" s="20" t="s">
        <v>11139</v>
      </c>
      <c r="G198" s="20"/>
      <c r="H198" s="20">
        <v>22.25</v>
      </c>
      <c r="I198" s="20" t="s">
        <v>11150</v>
      </c>
      <c r="J198" s="20" t="s">
        <v>11150</v>
      </c>
      <c r="K198" s="20" t="s">
        <v>11150</v>
      </c>
      <c r="L198" s="20" t="s">
        <v>11150</v>
      </c>
      <c r="M198" s="20" t="s">
        <v>11150</v>
      </c>
      <c r="N198" s="20" t="s">
        <v>11150</v>
      </c>
      <c r="O198" s="20">
        <v>22.25</v>
      </c>
      <c r="P198" s="20" t="str">
        <f>VLOOKUP(A198,'REPORTE'!$A$1:$AG$1961,30,0)</f>
        <v>Primaria</v>
      </c>
      <c r="Q198" s="20" t="str">
        <f>VLOOKUP(A198,'REPORTE'!$A$1:$AG$1961,31,0)</f>
        <v>PICHINCHA</v>
      </c>
      <c r="R198" s="20" t="str">
        <f>VLOOKUP(A198,'REPORTE'!$A$1:$AG$1961,32,0)</f>
        <v>QUITO</v>
      </c>
      <c r="S198" s="20" t="str">
        <f>VLOOKUP(A198,'REPORTE'!$A$1:$AG$1961,33,0)</f>
        <v>COTOCOLLAO</v>
      </c>
      <c r="T198" s="20" t="str">
        <f>VLOOKUP(S198,PROVINCIAS!$F$1:$G$1171,2,0)</f>
        <v>URBANA</v>
      </c>
      <c r="U198" s="20" t="str">
        <f>VLOOKUP(A198,'REPORTE'!$A$1:$AG$1961,5,0)</f>
        <v>ECUATORIANO(A) INDIGENA</v>
      </c>
      <c r="V198" s="20" t="str">
        <f>VLOOKUP(A198,'REPORTE'!$A$1:$AG$1961,18,0)</f>
        <v>M</v>
      </c>
    </row>
    <row r="199" spans="1:22" x14ac:dyDescent="0.45">
      <c r="A199" s="20">
        <v>1000226</v>
      </c>
      <c r="B199" s="20" t="s">
        <v>9431</v>
      </c>
      <c r="C199" s="20" t="s">
        <v>13726</v>
      </c>
      <c r="D199" s="20">
        <v>1720420700</v>
      </c>
      <c r="E199" s="20">
        <v>231000832</v>
      </c>
      <c r="F199" s="20" t="s">
        <v>11139</v>
      </c>
      <c r="G199" s="20"/>
      <c r="H199" s="20">
        <v>15</v>
      </c>
      <c r="I199" s="20" t="s">
        <v>11150</v>
      </c>
      <c r="J199" s="20" t="s">
        <v>11150</v>
      </c>
      <c r="K199" s="20" t="s">
        <v>11150</v>
      </c>
      <c r="L199" s="20" t="s">
        <v>11150</v>
      </c>
      <c r="M199" s="20" t="s">
        <v>11150</v>
      </c>
      <c r="N199" s="20" t="s">
        <v>11150</v>
      </c>
      <c r="O199" s="20">
        <v>15</v>
      </c>
      <c r="P199" s="20" t="str">
        <f>VLOOKUP(A199,'REPORTE'!$A$1:$AG$1961,30,0)</f>
        <v>Primaria</v>
      </c>
      <c r="Q199" s="20" t="str">
        <f>VLOOKUP(A199,'REPORTE'!$A$1:$AG$1961,31,0)</f>
        <v>PICHINCHA</v>
      </c>
      <c r="R199" s="20" t="str">
        <f>VLOOKUP(A199,'REPORTE'!$A$1:$AG$1961,32,0)</f>
        <v>QUITO</v>
      </c>
      <c r="S199" s="20" t="str">
        <f>VLOOKUP(A199,'REPORTE'!$A$1:$AG$1961,33,0)</f>
        <v>COTOCOLLAO</v>
      </c>
      <c r="T199" s="20" t="str">
        <f>VLOOKUP(S199,PROVINCIAS!$F$1:$G$1171,2,0)</f>
        <v>URBANA</v>
      </c>
      <c r="U199" s="20" t="str">
        <f>VLOOKUP(A199,'REPORTE'!$A$1:$AG$1961,5,0)</f>
        <v>ECUATORIANO(A) INDIGENA</v>
      </c>
      <c r="V199" s="20" t="str">
        <f>VLOOKUP(A199,'REPORTE'!$A$1:$AG$1961,18,0)</f>
        <v>F</v>
      </c>
    </row>
    <row r="200" spans="1:22" x14ac:dyDescent="0.45">
      <c r="A200" s="20">
        <v>1000227</v>
      </c>
      <c r="B200" s="20" t="s">
        <v>9431</v>
      </c>
      <c r="C200" s="20" t="s">
        <v>10252</v>
      </c>
      <c r="D200" s="20">
        <v>1710963792</v>
      </c>
      <c r="E200" s="20">
        <v>231000293</v>
      </c>
      <c r="F200" s="20" t="s">
        <v>11139</v>
      </c>
      <c r="G200" s="20"/>
      <c r="H200" s="20" t="s">
        <v>14557</v>
      </c>
      <c r="I200" s="20" t="s">
        <v>11150</v>
      </c>
      <c r="J200" s="20" t="s">
        <v>11150</v>
      </c>
      <c r="K200" s="20" t="s">
        <v>11150</v>
      </c>
      <c r="L200" s="20" t="s">
        <v>11150</v>
      </c>
      <c r="M200" s="20" t="s">
        <v>11150</v>
      </c>
      <c r="N200" s="20" t="s">
        <v>11150</v>
      </c>
      <c r="O200" s="20" t="s">
        <v>14557</v>
      </c>
      <c r="P200" s="20" t="str">
        <f>VLOOKUP(A200,'REPORTE'!$A$1:$AG$1961,30,0)</f>
        <v>Ninguna</v>
      </c>
      <c r="Q200" s="20" t="str">
        <f>VLOOKUP(A200,'REPORTE'!$A$1:$AG$1961,31,0)</f>
        <v>PICHINCHA</v>
      </c>
      <c r="R200" s="20" t="str">
        <f>VLOOKUP(A200,'REPORTE'!$A$1:$AG$1961,32,0)</f>
        <v>QUITO</v>
      </c>
      <c r="S200" s="20" t="str">
        <f>VLOOKUP(A200,'REPORTE'!$A$1:$AG$1961,33,0)</f>
        <v>COTOCOLLAO</v>
      </c>
      <c r="T200" s="20" t="str">
        <f>VLOOKUP(S200,PROVINCIAS!$F$1:$G$1171,2,0)</f>
        <v>URBANA</v>
      </c>
      <c r="U200" s="20" t="str">
        <f>VLOOKUP(A200,'REPORTE'!$A$1:$AG$1961,5,0)</f>
        <v>ECUATORIANO(A) INDIGENA</v>
      </c>
      <c r="V200" s="20" t="str">
        <f>VLOOKUP(A200,'REPORTE'!$A$1:$AG$1961,18,0)</f>
        <v>M</v>
      </c>
    </row>
    <row r="201" spans="1:22" x14ac:dyDescent="0.45">
      <c r="A201" s="20">
        <v>1000228</v>
      </c>
      <c r="B201" s="20" t="s">
        <v>9431</v>
      </c>
      <c r="C201" s="20" t="s">
        <v>13727</v>
      </c>
      <c r="D201" s="20">
        <v>1716241326</v>
      </c>
      <c r="E201" s="20">
        <v>231000289</v>
      </c>
      <c r="F201" s="20" t="s">
        <v>11139</v>
      </c>
      <c r="G201" s="20"/>
      <c r="H201" s="20">
        <v>40</v>
      </c>
      <c r="I201" s="20" t="s">
        <v>11150</v>
      </c>
      <c r="J201" s="20" t="s">
        <v>11150</v>
      </c>
      <c r="K201" s="20" t="s">
        <v>11150</v>
      </c>
      <c r="L201" s="20" t="s">
        <v>11150</v>
      </c>
      <c r="M201" s="20" t="s">
        <v>11150</v>
      </c>
      <c r="N201" s="20" t="s">
        <v>11150</v>
      </c>
      <c r="O201" s="20">
        <v>40</v>
      </c>
      <c r="P201" s="20" t="str">
        <f>VLOOKUP(A201,'REPORTE'!$A$1:$AG$1961,30,0)</f>
        <v>Secundaria</v>
      </c>
      <c r="Q201" s="20" t="str">
        <f>VLOOKUP(A201,'REPORTE'!$A$1:$AG$1961,31,0)</f>
        <v>PICHINCHA</v>
      </c>
      <c r="R201" s="20" t="str">
        <f>VLOOKUP(A201,'REPORTE'!$A$1:$AG$1961,32,0)</f>
        <v>QUITO</v>
      </c>
      <c r="S201" s="20" t="str">
        <f>VLOOKUP(A201,'REPORTE'!$A$1:$AG$1961,33,0)</f>
        <v>COTOCOLLAO</v>
      </c>
      <c r="T201" s="20" t="str">
        <f>VLOOKUP(S201,PROVINCIAS!$F$1:$G$1171,2,0)</f>
        <v>URBANA</v>
      </c>
      <c r="U201" s="20" t="str">
        <f>VLOOKUP(A201,'REPORTE'!$A$1:$AG$1961,5,0)</f>
        <v>ECUATORIANO(A) INDIGENA</v>
      </c>
      <c r="V201" s="20" t="str">
        <f>VLOOKUP(A201,'REPORTE'!$A$1:$AG$1961,18,0)</f>
        <v>M</v>
      </c>
    </row>
    <row r="202" spans="1:22" x14ac:dyDescent="0.45">
      <c r="A202" s="20">
        <v>1000229</v>
      </c>
      <c r="B202" s="20" t="s">
        <v>9431</v>
      </c>
      <c r="C202" s="20" t="s">
        <v>9711</v>
      </c>
      <c r="D202" s="20">
        <v>602713042</v>
      </c>
      <c r="E202" s="20">
        <v>231000290</v>
      </c>
      <c r="F202" s="20" t="s">
        <v>11139</v>
      </c>
      <c r="G202" s="20"/>
      <c r="H202" s="20">
        <v>89.95</v>
      </c>
      <c r="I202" s="20" t="s">
        <v>11150</v>
      </c>
      <c r="J202" s="20" t="s">
        <v>11150</v>
      </c>
      <c r="K202" s="20" t="s">
        <v>11150</v>
      </c>
      <c r="L202" s="20" t="s">
        <v>11150</v>
      </c>
      <c r="M202" s="20" t="s">
        <v>11150</v>
      </c>
      <c r="N202" s="20" t="s">
        <v>11150</v>
      </c>
      <c r="O202" s="20">
        <v>89.95</v>
      </c>
      <c r="P202" s="20" t="str">
        <f>VLOOKUP(A202,'REPORTE'!$A$1:$AG$1961,30,0)</f>
        <v>Primaria</v>
      </c>
      <c r="Q202" s="20" t="str">
        <f>VLOOKUP(A202,'REPORTE'!$A$1:$AG$1961,31,0)</f>
        <v>PICHINCHA</v>
      </c>
      <c r="R202" s="20" t="str">
        <f>VLOOKUP(A202,'REPORTE'!$A$1:$AG$1961,32,0)</f>
        <v>QUITO</v>
      </c>
      <c r="S202" s="20" t="str">
        <f>VLOOKUP(A202,'REPORTE'!$A$1:$AG$1961,33,0)</f>
        <v>COTOCOLLAO</v>
      </c>
      <c r="T202" s="20" t="str">
        <f>VLOOKUP(S202,PROVINCIAS!$F$1:$G$1171,2,0)</f>
        <v>URBANA</v>
      </c>
      <c r="U202" s="20" t="str">
        <f>VLOOKUP(A202,'REPORTE'!$A$1:$AG$1961,5,0)</f>
        <v>ECUATORIANO(A)</v>
      </c>
      <c r="V202" s="20" t="str">
        <f>VLOOKUP(A202,'REPORTE'!$A$1:$AG$1961,18,0)</f>
        <v>F</v>
      </c>
    </row>
    <row r="203" spans="1:22" x14ac:dyDescent="0.45">
      <c r="A203" s="20">
        <v>1000230</v>
      </c>
      <c r="B203" s="20" t="s">
        <v>9431</v>
      </c>
      <c r="C203" s="20" t="s">
        <v>9722</v>
      </c>
      <c r="D203" s="20">
        <v>1714985940</v>
      </c>
      <c r="E203" s="20">
        <v>231000291</v>
      </c>
      <c r="F203" s="20" t="s">
        <v>11139</v>
      </c>
      <c r="G203" s="20"/>
      <c r="H203" s="20">
        <v>78.150000000000006</v>
      </c>
      <c r="I203" s="20" t="s">
        <v>11150</v>
      </c>
      <c r="J203" s="20" t="s">
        <v>11150</v>
      </c>
      <c r="K203" s="20" t="s">
        <v>11150</v>
      </c>
      <c r="L203" s="20" t="s">
        <v>11150</v>
      </c>
      <c r="M203" s="20" t="s">
        <v>11150</v>
      </c>
      <c r="N203" s="20" t="s">
        <v>11150</v>
      </c>
      <c r="O203" s="20">
        <v>78.150000000000006</v>
      </c>
      <c r="P203" s="20" t="str">
        <f>VLOOKUP(A203,'REPORTE'!$A$1:$AG$1961,30,0)</f>
        <v>Primaria</v>
      </c>
      <c r="Q203" s="20" t="str">
        <f>VLOOKUP(A203,'REPORTE'!$A$1:$AG$1961,31,0)</f>
        <v>PICHINCHA</v>
      </c>
      <c r="R203" s="20" t="str">
        <f>VLOOKUP(A203,'REPORTE'!$A$1:$AG$1961,32,0)</f>
        <v>QUITO</v>
      </c>
      <c r="S203" s="20" t="str">
        <f>VLOOKUP(A203,'REPORTE'!$A$1:$AG$1961,33,0)</f>
        <v>COTOCOLLAO</v>
      </c>
      <c r="T203" s="20" t="str">
        <f>VLOOKUP(S203,PROVINCIAS!$F$1:$G$1171,2,0)</f>
        <v>URBANA</v>
      </c>
      <c r="U203" s="20" t="str">
        <f>VLOOKUP(A203,'REPORTE'!$A$1:$AG$1961,5,0)</f>
        <v>ECUATORIANO(A) INDIGENA</v>
      </c>
      <c r="V203" s="20" t="str">
        <f>VLOOKUP(A203,'REPORTE'!$A$1:$AG$1961,18,0)</f>
        <v>M</v>
      </c>
    </row>
    <row r="204" spans="1:22" x14ac:dyDescent="0.45">
      <c r="A204" s="20">
        <v>1000231</v>
      </c>
      <c r="B204" s="20" t="s">
        <v>9431</v>
      </c>
      <c r="C204" s="20" t="s">
        <v>13728</v>
      </c>
      <c r="D204" s="20">
        <v>1723473110</v>
      </c>
      <c r="E204" s="20">
        <v>231000292</v>
      </c>
      <c r="F204" s="20" t="s">
        <v>11139</v>
      </c>
      <c r="G204" s="20"/>
      <c r="H204" s="20">
        <v>15</v>
      </c>
      <c r="I204" s="20" t="s">
        <v>11150</v>
      </c>
      <c r="J204" s="20" t="s">
        <v>11150</v>
      </c>
      <c r="K204" s="20" t="s">
        <v>11150</v>
      </c>
      <c r="L204" s="20" t="s">
        <v>11150</v>
      </c>
      <c r="M204" s="20" t="s">
        <v>11150</v>
      </c>
      <c r="N204" s="20" t="s">
        <v>11150</v>
      </c>
      <c r="O204" s="20">
        <v>15</v>
      </c>
      <c r="P204" s="20" t="str">
        <f>VLOOKUP(A204,'REPORTE'!$A$1:$AG$1961,30,0)</f>
        <v>Secundaria</v>
      </c>
      <c r="Q204" s="20" t="str">
        <f>VLOOKUP(A204,'REPORTE'!$A$1:$AG$1961,31,0)</f>
        <v>PICHINCHA</v>
      </c>
      <c r="R204" s="20" t="str">
        <f>VLOOKUP(A204,'REPORTE'!$A$1:$AG$1961,32,0)</f>
        <v>QUITO</v>
      </c>
      <c r="S204" s="20" t="str">
        <f>VLOOKUP(A204,'REPORTE'!$A$1:$AG$1961,33,0)</f>
        <v>COTOCOLLAO</v>
      </c>
      <c r="T204" s="20" t="str">
        <f>VLOOKUP(S204,PROVINCIAS!$F$1:$G$1171,2,0)</f>
        <v>URBANA</v>
      </c>
      <c r="U204" s="20" t="str">
        <f>VLOOKUP(A204,'REPORTE'!$A$1:$AG$1961,5,0)</f>
        <v>ECUATORIANO(A) INDIGENA</v>
      </c>
      <c r="V204" s="20" t="str">
        <f>VLOOKUP(A204,'REPORTE'!$A$1:$AG$1961,18,0)</f>
        <v>F</v>
      </c>
    </row>
    <row r="205" spans="1:22" x14ac:dyDescent="0.45">
      <c r="A205" s="20">
        <v>1000232</v>
      </c>
      <c r="B205" s="20" t="s">
        <v>9431</v>
      </c>
      <c r="C205" s="20" t="s">
        <v>9702</v>
      </c>
      <c r="D205" s="20">
        <v>1721746418</v>
      </c>
      <c r="E205" s="20">
        <v>231000294</v>
      </c>
      <c r="F205" s="20" t="s">
        <v>11139</v>
      </c>
      <c r="G205" s="20"/>
      <c r="H205" s="20">
        <v>665</v>
      </c>
      <c r="I205" s="20" t="s">
        <v>11150</v>
      </c>
      <c r="J205" s="20" t="s">
        <v>11150</v>
      </c>
      <c r="K205" s="20" t="s">
        <v>11150</v>
      </c>
      <c r="L205" s="20" t="s">
        <v>11150</v>
      </c>
      <c r="M205" s="20" t="s">
        <v>11150</v>
      </c>
      <c r="N205" s="20" t="s">
        <v>11150</v>
      </c>
      <c r="O205" s="20">
        <v>665</v>
      </c>
      <c r="P205" s="20" t="str">
        <f>VLOOKUP(A205,'REPORTE'!$A$1:$AG$1961,30,0)</f>
        <v>Secundaria</v>
      </c>
      <c r="Q205" s="20" t="str">
        <f>VLOOKUP(A205,'REPORTE'!$A$1:$AG$1961,31,0)</f>
        <v>PICHINCHA</v>
      </c>
      <c r="R205" s="20" t="str">
        <f>VLOOKUP(A205,'REPORTE'!$A$1:$AG$1961,32,0)</f>
        <v>QUITO</v>
      </c>
      <c r="S205" s="20" t="str">
        <f>VLOOKUP(A205,'REPORTE'!$A$1:$AG$1961,33,0)</f>
        <v>COTOCOLLAO</v>
      </c>
      <c r="T205" s="20" t="str">
        <f>VLOOKUP(S205,PROVINCIAS!$F$1:$G$1171,2,0)</f>
        <v>URBANA</v>
      </c>
      <c r="U205" s="20" t="str">
        <f>VLOOKUP(A205,'REPORTE'!$A$1:$AG$1961,5,0)</f>
        <v>ECUATORIANO(A) INDIGENA</v>
      </c>
      <c r="V205" s="20" t="str">
        <f>VLOOKUP(A205,'REPORTE'!$A$1:$AG$1961,18,0)</f>
        <v>F</v>
      </c>
    </row>
    <row r="206" spans="1:22" x14ac:dyDescent="0.45">
      <c r="A206" s="20">
        <v>1000233</v>
      </c>
      <c r="B206" s="20" t="s">
        <v>9431</v>
      </c>
      <c r="C206" s="20" t="s">
        <v>13729</v>
      </c>
      <c r="D206" s="20">
        <v>1751207604</v>
      </c>
      <c r="E206" s="20">
        <v>231000295</v>
      </c>
      <c r="F206" s="20" t="s">
        <v>11139</v>
      </c>
      <c r="G206" s="20"/>
      <c r="H206" s="20">
        <v>15</v>
      </c>
      <c r="I206" s="20" t="s">
        <v>11150</v>
      </c>
      <c r="J206" s="20" t="s">
        <v>11150</v>
      </c>
      <c r="K206" s="20" t="s">
        <v>11150</v>
      </c>
      <c r="L206" s="20" t="s">
        <v>11150</v>
      </c>
      <c r="M206" s="20" t="s">
        <v>11150</v>
      </c>
      <c r="N206" s="20" t="s">
        <v>11150</v>
      </c>
      <c r="O206" s="20">
        <v>15</v>
      </c>
      <c r="P206" s="20" t="str">
        <f>VLOOKUP(A206,'REPORTE'!$A$1:$AG$1961,30,0)</f>
        <v>Primaria</v>
      </c>
      <c r="Q206" s="20" t="str">
        <f>VLOOKUP(A206,'REPORTE'!$A$1:$AG$1961,31,0)</f>
        <v>PICHINCHA</v>
      </c>
      <c r="R206" s="20" t="str">
        <f>VLOOKUP(A206,'REPORTE'!$A$1:$AG$1961,32,0)</f>
        <v>QUITO</v>
      </c>
      <c r="S206" s="20" t="str">
        <f>VLOOKUP(A206,'REPORTE'!$A$1:$AG$1961,33,0)</f>
        <v>COTOCOLLAO</v>
      </c>
      <c r="T206" s="20" t="str">
        <f>VLOOKUP(S206,PROVINCIAS!$F$1:$G$1171,2,0)</f>
        <v>URBANA</v>
      </c>
      <c r="U206" s="20" t="str">
        <f>VLOOKUP(A206,'REPORTE'!$A$1:$AG$1961,5,0)</f>
        <v>ECUATORIANO(A) INDIGENA</v>
      </c>
      <c r="V206" s="20" t="str">
        <f>VLOOKUP(A206,'REPORTE'!$A$1:$AG$1961,18,0)</f>
        <v>M</v>
      </c>
    </row>
    <row r="207" spans="1:22" x14ac:dyDescent="0.45">
      <c r="A207" s="20">
        <v>1000234</v>
      </c>
      <c r="B207" s="20" t="s">
        <v>9431</v>
      </c>
      <c r="C207" s="20" t="s">
        <v>9643</v>
      </c>
      <c r="D207" s="20">
        <v>1716044928</v>
      </c>
      <c r="E207" s="20">
        <v>231000298</v>
      </c>
      <c r="F207" s="20" t="s">
        <v>11139</v>
      </c>
      <c r="G207" s="20"/>
      <c r="H207" s="20">
        <v>18.510000000000002</v>
      </c>
      <c r="I207" s="20" t="s">
        <v>11150</v>
      </c>
      <c r="J207" s="20" t="s">
        <v>11150</v>
      </c>
      <c r="K207" s="20" t="s">
        <v>11150</v>
      </c>
      <c r="L207" s="20" t="s">
        <v>11150</v>
      </c>
      <c r="M207" s="20" t="s">
        <v>11150</v>
      </c>
      <c r="N207" s="20" t="s">
        <v>11150</v>
      </c>
      <c r="O207" s="20">
        <v>18.510000000000002</v>
      </c>
      <c r="P207" s="20" t="str">
        <f>VLOOKUP(A207,'REPORTE'!$A$1:$AG$1961,30,0)</f>
        <v>Primaria</v>
      </c>
      <c r="Q207" s="20" t="str">
        <f>VLOOKUP(A207,'REPORTE'!$A$1:$AG$1961,31,0)</f>
        <v>PICHINCHA</v>
      </c>
      <c r="R207" s="20" t="str">
        <f>VLOOKUP(A207,'REPORTE'!$A$1:$AG$1961,32,0)</f>
        <v>QUITO</v>
      </c>
      <c r="S207" s="20" t="str">
        <f>VLOOKUP(A207,'REPORTE'!$A$1:$AG$1961,33,0)</f>
        <v>COTOCOLLAO</v>
      </c>
      <c r="T207" s="20" t="str">
        <f>VLOOKUP(S207,PROVINCIAS!$F$1:$G$1171,2,0)</f>
        <v>URBANA</v>
      </c>
      <c r="U207" s="20" t="str">
        <f>VLOOKUP(A207,'REPORTE'!$A$1:$AG$1961,5,0)</f>
        <v>ECUATORIANO(A)</v>
      </c>
      <c r="V207" s="20" t="str">
        <f>VLOOKUP(A207,'REPORTE'!$A$1:$AG$1961,18,0)</f>
        <v>F</v>
      </c>
    </row>
    <row r="208" spans="1:22" x14ac:dyDescent="0.45">
      <c r="A208" s="20">
        <v>1000235</v>
      </c>
      <c r="B208" s="20" t="s">
        <v>9431</v>
      </c>
      <c r="C208" s="20" t="s">
        <v>9625</v>
      </c>
      <c r="D208" s="20">
        <v>1722862487</v>
      </c>
      <c r="E208" s="20">
        <v>231000297</v>
      </c>
      <c r="F208" s="20" t="s">
        <v>11139</v>
      </c>
      <c r="G208" s="20"/>
      <c r="H208" s="20">
        <v>4</v>
      </c>
      <c r="I208" s="20" t="s">
        <v>11150</v>
      </c>
      <c r="J208" s="20" t="s">
        <v>11150</v>
      </c>
      <c r="K208" s="20" t="s">
        <v>11150</v>
      </c>
      <c r="L208" s="20" t="s">
        <v>11150</v>
      </c>
      <c r="M208" s="20" t="s">
        <v>11150</v>
      </c>
      <c r="N208" s="20" t="s">
        <v>11150</v>
      </c>
      <c r="O208" s="20">
        <v>4</v>
      </c>
      <c r="P208" s="20" t="str">
        <f>VLOOKUP(A208,'REPORTE'!$A$1:$AG$1961,30,0)</f>
        <v>Secundaria</v>
      </c>
      <c r="Q208" s="20" t="str">
        <f>VLOOKUP(A208,'REPORTE'!$A$1:$AG$1961,31,0)</f>
        <v>PICHINCHA</v>
      </c>
      <c r="R208" s="20" t="str">
        <f>VLOOKUP(A208,'REPORTE'!$A$1:$AG$1961,32,0)</f>
        <v>QUITO</v>
      </c>
      <c r="S208" s="20" t="str">
        <f>VLOOKUP(A208,'REPORTE'!$A$1:$AG$1961,33,0)</f>
        <v>COTOCOLLAO</v>
      </c>
      <c r="T208" s="20" t="str">
        <f>VLOOKUP(S208,PROVINCIAS!$F$1:$G$1171,2,0)</f>
        <v>URBANA</v>
      </c>
      <c r="U208" s="20" t="str">
        <f>VLOOKUP(A208,'REPORTE'!$A$1:$AG$1961,5,0)</f>
        <v>ECUATORIANO(A)</v>
      </c>
      <c r="V208" s="20" t="str">
        <f>VLOOKUP(A208,'REPORTE'!$A$1:$AG$1961,18,0)</f>
        <v>F</v>
      </c>
    </row>
    <row r="209" spans="1:22" x14ac:dyDescent="0.45">
      <c r="A209" s="20">
        <v>1000236</v>
      </c>
      <c r="B209" s="20" t="s">
        <v>9431</v>
      </c>
      <c r="C209" s="20" t="s">
        <v>13730</v>
      </c>
      <c r="D209" s="20">
        <v>1716044936</v>
      </c>
      <c r="E209" s="20">
        <v>231000296</v>
      </c>
      <c r="F209" s="20" t="s">
        <v>11139</v>
      </c>
      <c r="G209" s="20"/>
      <c r="H209" s="20">
        <v>15</v>
      </c>
      <c r="I209" s="20" t="s">
        <v>11150</v>
      </c>
      <c r="J209" s="20" t="s">
        <v>11150</v>
      </c>
      <c r="K209" s="20" t="s">
        <v>11150</v>
      </c>
      <c r="L209" s="20" t="s">
        <v>11150</v>
      </c>
      <c r="M209" s="20" t="s">
        <v>11150</v>
      </c>
      <c r="N209" s="20" t="s">
        <v>11150</v>
      </c>
      <c r="O209" s="20">
        <v>15</v>
      </c>
      <c r="P209" s="20" t="str">
        <f>VLOOKUP(A209,'REPORTE'!$A$1:$AG$1961,30,0)</f>
        <v>Secundaria</v>
      </c>
      <c r="Q209" s="20" t="str">
        <f>VLOOKUP(A209,'REPORTE'!$A$1:$AG$1961,31,0)</f>
        <v>PICHINCHA</v>
      </c>
      <c r="R209" s="20" t="str">
        <f>VLOOKUP(A209,'REPORTE'!$A$1:$AG$1961,32,0)</f>
        <v>QUITO</v>
      </c>
      <c r="S209" s="20" t="str">
        <f>VLOOKUP(A209,'REPORTE'!$A$1:$AG$1961,33,0)</f>
        <v>QUITUMBE</v>
      </c>
      <c r="T209" s="20" t="str">
        <f>VLOOKUP(S209,PROVINCIAS!$F$1:$G$1171,2,0)</f>
        <v>URBANA</v>
      </c>
      <c r="U209" s="20" t="str">
        <f>VLOOKUP(A209,'REPORTE'!$A$1:$AG$1961,5,0)</f>
        <v>ECUATORIANO(A)</v>
      </c>
      <c r="V209" s="20" t="str">
        <f>VLOOKUP(A209,'REPORTE'!$A$1:$AG$1961,18,0)</f>
        <v>M</v>
      </c>
    </row>
    <row r="210" spans="1:22" x14ac:dyDescent="0.45">
      <c r="A210" s="20">
        <v>1000237</v>
      </c>
      <c r="B210" s="20" t="s">
        <v>9431</v>
      </c>
      <c r="C210" s="20" t="s">
        <v>10207</v>
      </c>
      <c r="D210" s="20">
        <v>1723889984</v>
      </c>
      <c r="E210" s="20">
        <v>231000299</v>
      </c>
      <c r="F210" s="20" t="s">
        <v>11139</v>
      </c>
      <c r="G210" s="20"/>
      <c r="H210" s="20">
        <v>105.13</v>
      </c>
      <c r="I210" s="20" t="s">
        <v>11150</v>
      </c>
      <c r="J210" s="20" t="s">
        <v>11150</v>
      </c>
      <c r="K210" s="20" t="s">
        <v>11150</v>
      </c>
      <c r="L210" s="20" t="s">
        <v>11150</v>
      </c>
      <c r="M210" s="20" t="s">
        <v>11150</v>
      </c>
      <c r="N210" s="20" t="s">
        <v>11150</v>
      </c>
      <c r="O210" s="20">
        <v>105.13</v>
      </c>
      <c r="P210" s="20" t="str">
        <f>VLOOKUP(A210,'REPORTE'!$A$1:$AG$1961,30,0)</f>
        <v>Primaria</v>
      </c>
      <c r="Q210" s="20" t="str">
        <f>VLOOKUP(A210,'REPORTE'!$A$1:$AG$1961,31,0)</f>
        <v>PICHINCHA</v>
      </c>
      <c r="R210" s="20" t="str">
        <f>VLOOKUP(A210,'REPORTE'!$A$1:$AG$1961,32,0)</f>
        <v>QUITO</v>
      </c>
      <c r="S210" s="20" t="str">
        <f>VLOOKUP(A210,'REPORTE'!$A$1:$AG$1961,33,0)</f>
        <v>COTOCOLLAO</v>
      </c>
      <c r="T210" s="20" t="str">
        <f>VLOOKUP(S210,PROVINCIAS!$F$1:$G$1171,2,0)</f>
        <v>URBANA</v>
      </c>
      <c r="U210" s="20" t="str">
        <f>VLOOKUP(A210,'REPORTE'!$A$1:$AG$1961,5,0)</f>
        <v>ECUATORIANO(A) INDIGENA</v>
      </c>
      <c r="V210" s="20" t="str">
        <f>VLOOKUP(A210,'REPORTE'!$A$1:$AG$1961,18,0)</f>
        <v>F</v>
      </c>
    </row>
    <row r="211" spans="1:22" x14ac:dyDescent="0.45">
      <c r="A211" s="20">
        <v>1000238</v>
      </c>
      <c r="B211" s="20" t="s">
        <v>9431</v>
      </c>
      <c r="C211" s="20" t="s">
        <v>13731</v>
      </c>
      <c r="D211" s="20">
        <v>1751642263</v>
      </c>
      <c r="E211" s="20">
        <v>231000300</v>
      </c>
      <c r="F211" s="20" t="s">
        <v>11139</v>
      </c>
      <c r="G211" s="20"/>
      <c r="H211" s="20">
        <v>15</v>
      </c>
      <c r="I211" s="20" t="s">
        <v>11150</v>
      </c>
      <c r="J211" s="20" t="s">
        <v>11150</v>
      </c>
      <c r="K211" s="20" t="s">
        <v>11150</v>
      </c>
      <c r="L211" s="20" t="s">
        <v>11150</v>
      </c>
      <c r="M211" s="20" t="s">
        <v>11150</v>
      </c>
      <c r="N211" s="20" t="s">
        <v>11150</v>
      </c>
      <c r="O211" s="20">
        <v>15</v>
      </c>
      <c r="P211" s="20" t="str">
        <f>VLOOKUP(A211,'REPORTE'!$A$1:$AG$1961,30,0)</f>
        <v>Secundaria</v>
      </c>
      <c r="Q211" s="20" t="str">
        <f>VLOOKUP(A211,'REPORTE'!$A$1:$AG$1961,31,0)</f>
        <v>PICHINCHA</v>
      </c>
      <c r="R211" s="20" t="str">
        <f>VLOOKUP(A211,'REPORTE'!$A$1:$AG$1961,32,0)</f>
        <v>QUITO</v>
      </c>
      <c r="S211" s="20" t="str">
        <f>VLOOKUP(A211,'REPORTE'!$A$1:$AG$1961,33,0)</f>
        <v>COTOCOLLAO</v>
      </c>
      <c r="T211" s="20" t="str">
        <f>VLOOKUP(S211,PROVINCIAS!$F$1:$G$1171,2,0)</f>
        <v>URBANA</v>
      </c>
      <c r="U211" s="20" t="str">
        <f>VLOOKUP(A211,'REPORTE'!$A$1:$AG$1961,5,0)</f>
        <v>ECUATORIANO(A) INDIGENA</v>
      </c>
      <c r="V211" s="20" t="str">
        <f>VLOOKUP(A211,'REPORTE'!$A$1:$AG$1961,18,0)</f>
        <v>M</v>
      </c>
    </row>
    <row r="212" spans="1:22" x14ac:dyDescent="0.45">
      <c r="A212" s="20">
        <v>1000239</v>
      </c>
      <c r="B212" s="20" t="s">
        <v>9431</v>
      </c>
      <c r="C212" s="20" t="s">
        <v>13732</v>
      </c>
      <c r="D212" s="20">
        <v>1727565507</v>
      </c>
      <c r="E212" s="20">
        <v>231000301</v>
      </c>
      <c r="F212" s="20" t="s">
        <v>11139</v>
      </c>
      <c r="G212" s="20"/>
      <c r="H212" s="20">
        <v>1</v>
      </c>
      <c r="I212" s="20" t="s">
        <v>11150</v>
      </c>
      <c r="J212" s="20" t="s">
        <v>11150</v>
      </c>
      <c r="K212" s="20" t="s">
        <v>11150</v>
      </c>
      <c r="L212" s="20" t="s">
        <v>11150</v>
      </c>
      <c r="M212" s="20" t="s">
        <v>11150</v>
      </c>
      <c r="N212" s="20" t="s">
        <v>11150</v>
      </c>
      <c r="O212" s="20">
        <v>1</v>
      </c>
      <c r="P212" s="20" t="str">
        <f>VLOOKUP(A212,'REPORTE'!$A$1:$AG$1961,30,0)</f>
        <v>Primaria</v>
      </c>
      <c r="Q212" s="20" t="str">
        <f>VLOOKUP(A212,'REPORTE'!$A$1:$AG$1961,31,0)</f>
        <v>PICHINCHA</v>
      </c>
      <c r="R212" s="20" t="str">
        <f>VLOOKUP(A212,'REPORTE'!$A$1:$AG$1961,32,0)</f>
        <v>QUITO</v>
      </c>
      <c r="S212" s="20" t="str">
        <f>VLOOKUP(A212,'REPORTE'!$A$1:$AG$1961,33,0)</f>
        <v>COTOCOLLAO</v>
      </c>
      <c r="T212" s="20" t="str">
        <f>VLOOKUP(S212,PROVINCIAS!$F$1:$G$1171,2,0)</f>
        <v>URBANA</v>
      </c>
      <c r="U212" s="20" t="str">
        <f>VLOOKUP(A212,'REPORTE'!$A$1:$AG$1961,5,0)</f>
        <v>ECUATORIANO(A) INDIGENA</v>
      </c>
      <c r="V212" s="20" t="str">
        <f>VLOOKUP(A212,'REPORTE'!$A$1:$AG$1961,18,0)</f>
        <v>M</v>
      </c>
    </row>
    <row r="213" spans="1:22" x14ac:dyDescent="0.45">
      <c r="A213" s="20">
        <v>1000240</v>
      </c>
      <c r="B213" s="20" t="s">
        <v>9431</v>
      </c>
      <c r="C213" s="20" t="s">
        <v>13733</v>
      </c>
      <c r="D213" s="20">
        <v>602528663</v>
      </c>
      <c r="E213" s="20">
        <v>231000302</v>
      </c>
      <c r="F213" s="20" t="s">
        <v>11139</v>
      </c>
      <c r="G213" s="20"/>
      <c r="H213" s="20">
        <v>15</v>
      </c>
      <c r="I213" s="20" t="s">
        <v>11150</v>
      </c>
      <c r="J213" s="20" t="s">
        <v>11150</v>
      </c>
      <c r="K213" s="20" t="s">
        <v>11150</v>
      </c>
      <c r="L213" s="20" t="s">
        <v>11150</v>
      </c>
      <c r="M213" s="20" t="s">
        <v>11150</v>
      </c>
      <c r="N213" s="20" t="s">
        <v>11150</v>
      </c>
      <c r="O213" s="20">
        <v>15</v>
      </c>
      <c r="P213" s="20" t="str">
        <f>VLOOKUP(A213,'REPORTE'!$A$1:$AG$1961,30,0)</f>
        <v>Primaria</v>
      </c>
      <c r="Q213" s="20" t="str">
        <f>VLOOKUP(A213,'REPORTE'!$A$1:$AG$1961,31,0)</f>
        <v>PICHINCHA</v>
      </c>
      <c r="R213" s="20" t="str">
        <f>VLOOKUP(A213,'REPORTE'!$A$1:$AG$1961,32,0)</f>
        <v>QUITO</v>
      </c>
      <c r="S213" s="20" t="str">
        <f>VLOOKUP(A213,'REPORTE'!$A$1:$AG$1961,33,0)</f>
        <v>COTOCOLLAO</v>
      </c>
      <c r="T213" s="20" t="str">
        <f>VLOOKUP(S213,PROVINCIAS!$F$1:$G$1171,2,0)</f>
        <v>URBANA</v>
      </c>
      <c r="U213" s="20" t="str">
        <f>VLOOKUP(A213,'REPORTE'!$A$1:$AG$1961,5,0)</f>
        <v>ECUATORIANO(A) INDIGENA</v>
      </c>
      <c r="V213" s="20" t="str">
        <f>VLOOKUP(A213,'REPORTE'!$A$1:$AG$1961,18,0)</f>
        <v>M</v>
      </c>
    </row>
    <row r="214" spans="1:22" x14ac:dyDescent="0.45">
      <c r="A214" s="20">
        <v>1000241</v>
      </c>
      <c r="B214" s="20" t="s">
        <v>9431</v>
      </c>
      <c r="C214" s="20" t="s">
        <v>13734</v>
      </c>
      <c r="D214" s="20">
        <v>602868234</v>
      </c>
      <c r="E214" s="20">
        <v>231001131</v>
      </c>
      <c r="F214" s="20" t="s">
        <v>11139</v>
      </c>
      <c r="G214" s="20"/>
      <c r="H214" s="20">
        <v>50</v>
      </c>
      <c r="I214" s="20" t="s">
        <v>11150</v>
      </c>
      <c r="J214" s="20" t="s">
        <v>11150</v>
      </c>
      <c r="K214" s="20" t="s">
        <v>11150</v>
      </c>
      <c r="L214" s="20" t="s">
        <v>11150</v>
      </c>
      <c r="M214" s="20" t="s">
        <v>11150</v>
      </c>
      <c r="N214" s="20" t="s">
        <v>11150</v>
      </c>
      <c r="O214" s="20">
        <v>50</v>
      </c>
      <c r="P214" s="20" t="str">
        <f>VLOOKUP(A214,'REPORTE'!$A$1:$AG$1961,30,0)</f>
        <v>Universitaria</v>
      </c>
      <c r="Q214" s="20" t="str">
        <f>VLOOKUP(A214,'REPORTE'!$A$1:$AG$1961,31,0)</f>
        <v>CHIMBORAZO</v>
      </c>
      <c r="R214" s="20" t="str">
        <f>VLOOKUP(A214,'REPORTE'!$A$1:$AG$1961,32,0)</f>
        <v>GUANO</v>
      </c>
      <c r="S214" s="20" t="str">
        <f>VLOOKUP(A214,'REPORTE'!$A$1:$AG$1961,33,0)</f>
        <v>LA MATRIZ</v>
      </c>
      <c r="T214" s="20" t="str">
        <f>VLOOKUP(S214,PROVINCIAS!$F$1:$G$1171,2,0)</f>
        <v>URBANA</v>
      </c>
      <c r="U214" s="20" t="str">
        <f>VLOOKUP(A214,'REPORTE'!$A$1:$AG$1961,5,0)</f>
        <v>ECUATORIANO(A)</v>
      </c>
      <c r="V214" s="20" t="str">
        <f>VLOOKUP(A214,'REPORTE'!$A$1:$AG$1961,18,0)</f>
        <v>F</v>
      </c>
    </row>
    <row r="215" spans="1:22" x14ac:dyDescent="0.45">
      <c r="A215" s="20">
        <v>1000243</v>
      </c>
      <c r="B215" s="20" t="s">
        <v>9431</v>
      </c>
      <c r="C215" s="20" t="s">
        <v>10276</v>
      </c>
      <c r="D215" s="20">
        <v>604321240</v>
      </c>
      <c r="E215" s="20">
        <v>231000304</v>
      </c>
      <c r="F215" s="20" t="s">
        <v>11139</v>
      </c>
      <c r="G215" s="20"/>
      <c r="H215" s="20">
        <v>92.5</v>
      </c>
      <c r="I215" s="20" t="s">
        <v>11150</v>
      </c>
      <c r="J215" s="20" t="s">
        <v>11150</v>
      </c>
      <c r="K215" s="20" t="s">
        <v>11150</v>
      </c>
      <c r="L215" s="20" t="s">
        <v>11150</v>
      </c>
      <c r="M215" s="20" t="s">
        <v>11150</v>
      </c>
      <c r="N215" s="20" t="s">
        <v>11150</v>
      </c>
      <c r="O215" s="20">
        <v>92.5</v>
      </c>
      <c r="P215" s="20" t="str">
        <f>VLOOKUP(A215,'REPORTE'!$A$1:$AG$1961,30,0)</f>
        <v>Secundaria</v>
      </c>
      <c r="Q215" s="20" t="str">
        <f>VLOOKUP(A215,'REPORTE'!$A$1:$AG$1961,31,0)</f>
        <v>PICHINCHA</v>
      </c>
      <c r="R215" s="20" t="str">
        <f>VLOOKUP(A215,'REPORTE'!$A$1:$AG$1961,32,0)</f>
        <v>QUITO</v>
      </c>
      <c r="S215" s="20" t="str">
        <f>VLOOKUP(A215,'REPORTE'!$A$1:$AG$1961,33,0)</f>
        <v>COTOCOLLAO</v>
      </c>
      <c r="T215" s="20" t="str">
        <f>VLOOKUP(S215,PROVINCIAS!$F$1:$G$1171,2,0)</f>
        <v>URBANA</v>
      </c>
      <c r="U215" s="20" t="str">
        <f>VLOOKUP(A215,'REPORTE'!$A$1:$AG$1961,5,0)</f>
        <v>ECUATORIANO(A) INDIGENA</v>
      </c>
      <c r="V215" s="20" t="str">
        <f>VLOOKUP(A215,'REPORTE'!$A$1:$AG$1961,18,0)</f>
        <v>F</v>
      </c>
    </row>
    <row r="216" spans="1:22" x14ac:dyDescent="0.45">
      <c r="A216" s="20">
        <v>1000244</v>
      </c>
      <c r="B216" s="20" t="s">
        <v>9431</v>
      </c>
      <c r="C216" s="20" t="s">
        <v>13735</v>
      </c>
      <c r="D216" s="20">
        <v>603730102</v>
      </c>
      <c r="E216" s="20">
        <v>231000303</v>
      </c>
      <c r="F216" s="20" t="s">
        <v>11139</v>
      </c>
      <c r="G216" s="20"/>
      <c r="H216" s="20">
        <v>6</v>
      </c>
      <c r="I216" s="20" t="s">
        <v>11150</v>
      </c>
      <c r="J216" s="20" t="s">
        <v>11150</v>
      </c>
      <c r="K216" s="20" t="s">
        <v>11150</v>
      </c>
      <c r="L216" s="20" t="s">
        <v>11150</v>
      </c>
      <c r="M216" s="20" t="s">
        <v>11150</v>
      </c>
      <c r="N216" s="20" t="s">
        <v>11150</v>
      </c>
      <c r="O216" s="20">
        <v>6</v>
      </c>
      <c r="P216" s="20" t="str">
        <f>VLOOKUP(A216,'REPORTE'!$A$1:$AG$1961,30,0)</f>
        <v>Secundaria</v>
      </c>
      <c r="Q216" s="20" t="str">
        <f>VLOOKUP(A216,'REPORTE'!$A$1:$AG$1961,31,0)</f>
        <v>PICHINCHA</v>
      </c>
      <c r="R216" s="20" t="str">
        <f>VLOOKUP(A216,'REPORTE'!$A$1:$AG$1961,32,0)</f>
        <v>QUITO</v>
      </c>
      <c r="S216" s="20" t="str">
        <f>VLOOKUP(A216,'REPORTE'!$A$1:$AG$1961,33,0)</f>
        <v>COTOCOLLAO</v>
      </c>
      <c r="T216" s="20" t="str">
        <f>VLOOKUP(S216,PROVINCIAS!$F$1:$G$1171,2,0)</f>
        <v>URBANA</v>
      </c>
      <c r="U216" s="20" t="str">
        <f>VLOOKUP(A216,'REPORTE'!$A$1:$AG$1961,5,0)</f>
        <v>ECUATORIANO(A) INDIGENA</v>
      </c>
      <c r="V216" s="20" t="str">
        <f>VLOOKUP(A216,'REPORTE'!$A$1:$AG$1961,18,0)</f>
        <v>M</v>
      </c>
    </row>
    <row r="217" spans="1:22" x14ac:dyDescent="0.45">
      <c r="A217" s="20">
        <v>1000245</v>
      </c>
      <c r="B217" s="20" t="s">
        <v>9431</v>
      </c>
      <c r="C217" s="20" t="s">
        <v>13737</v>
      </c>
      <c r="D217" s="20">
        <v>1705566816</v>
      </c>
      <c r="E217" s="20">
        <v>231000305</v>
      </c>
      <c r="F217" s="20" t="s">
        <v>11139</v>
      </c>
      <c r="G217" s="20"/>
      <c r="H217" s="20">
        <v>32.130000000000003</v>
      </c>
      <c r="I217" s="20" t="s">
        <v>11150</v>
      </c>
      <c r="J217" s="20" t="s">
        <v>11150</v>
      </c>
      <c r="K217" s="20" t="s">
        <v>11150</v>
      </c>
      <c r="L217" s="20" t="s">
        <v>11150</v>
      </c>
      <c r="M217" s="20" t="s">
        <v>11150</v>
      </c>
      <c r="N217" s="20" t="s">
        <v>11150</v>
      </c>
      <c r="O217" s="20">
        <v>32.130000000000003</v>
      </c>
      <c r="P217" s="20" t="str">
        <f>VLOOKUP(A217,'REPORTE'!$A$1:$AG$1961,30,0)</f>
        <v>Primaria</v>
      </c>
      <c r="Q217" s="20" t="str">
        <f>VLOOKUP(A217,'REPORTE'!$A$1:$AG$1961,31,0)</f>
        <v>PICHINCHA</v>
      </c>
      <c r="R217" s="20" t="str">
        <f>VLOOKUP(A217,'REPORTE'!$A$1:$AG$1961,32,0)</f>
        <v>QUITO</v>
      </c>
      <c r="S217" s="20" t="str">
        <f>VLOOKUP(A217,'REPORTE'!$A$1:$AG$1961,33,0)</f>
        <v>GONZALEZ SUAREZ</v>
      </c>
      <c r="T217" s="20" t="str">
        <f>VLOOKUP(S217,PROVINCIAS!$F$1:$G$1171,2,0)</f>
        <v>URBANA</v>
      </c>
      <c r="U217" s="20" t="str">
        <f>VLOOKUP(A217,'REPORTE'!$A$1:$AG$1961,5,0)</f>
        <v>ECUATORIANO(A) INDIGENA</v>
      </c>
      <c r="V217" s="20" t="str">
        <f>VLOOKUP(A217,'REPORTE'!$A$1:$AG$1961,18,0)</f>
        <v>M</v>
      </c>
    </row>
    <row r="218" spans="1:22" x14ac:dyDescent="0.45">
      <c r="A218" s="20">
        <v>1000246</v>
      </c>
      <c r="B218" s="20" t="s">
        <v>9431</v>
      </c>
      <c r="C218" s="20" t="s">
        <v>13738</v>
      </c>
      <c r="D218" s="20">
        <v>2100167671</v>
      </c>
      <c r="E218" s="20">
        <v>231000306</v>
      </c>
      <c r="F218" s="20" t="s">
        <v>11139</v>
      </c>
      <c r="G218" s="20"/>
      <c r="H218" s="20">
        <v>42.5</v>
      </c>
      <c r="I218" s="20" t="s">
        <v>11150</v>
      </c>
      <c r="J218" s="20" t="s">
        <v>11150</v>
      </c>
      <c r="K218" s="20" t="s">
        <v>11150</v>
      </c>
      <c r="L218" s="20" t="s">
        <v>11150</v>
      </c>
      <c r="M218" s="20" t="s">
        <v>11150</v>
      </c>
      <c r="N218" s="20" t="s">
        <v>11150</v>
      </c>
      <c r="O218" s="20">
        <v>42.5</v>
      </c>
      <c r="P218" s="20" t="str">
        <f>VLOOKUP(A218,'REPORTE'!$A$1:$AG$1961,30,0)</f>
        <v>Primaria</v>
      </c>
      <c r="Q218" s="20" t="str">
        <f>VLOOKUP(A218,'REPORTE'!$A$1:$AG$1961,31,0)</f>
        <v>PICHINCHA</v>
      </c>
      <c r="R218" s="20" t="str">
        <f>VLOOKUP(A218,'REPORTE'!$A$1:$AG$1961,32,0)</f>
        <v>QUITO</v>
      </c>
      <c r="S218" s="20" t="str">
        <f>VLOOKUP(A218,'REPORTE'!$A$1:$AG$1961,33,0)</f>
        <v>CONOCOTO</v>
      </c>
      <c r="T218" s="20" t="str">
        <f>VLOOKUP(S218,PROVINCIAS!$F$1:$G$1171,2,0)</f>
        <v>RURAL</v>
      </c>
      <c r="U218" s="20" t="str">
        <f>VLOOKUP(A218,'REPORTE'!$A$1:$AG$1961,5,0)</f>
        <v>ECUATORIANO(A) INDIGENA</v>
      </c>
      <c r="V218" s="20" t="str">
        <f>VLOOKUP(A218,'REPORTE'!$A$1:$AG$1961,18,0)</f>
        <v>M</v>
      </c>
    </row>
    <row r="219" spans="1:22" x14ac:dyDescent="0.45">
      <c r="A219" s="20">
        <v>1000247</v>
      </c>
      <c r="B219" s="20" t="s">
        <v>9431</v>
      </c>
      <c r="C219" s="20" t="s">
        <v>10354</v>
      </c>
      <c r="D219" s="20">
        <v>602114258</v>
      </c>
      <c r="E219" s="20">
        <v>231000307</v>
      </c>
      <c r="F219" s="20" t="s">
        <v>11139</v>
      </c>
      <c r="G219" s="20"/>
      <c r="H219" s="20">
        <v>212.51</v>
      </c>
      <c r="I219" s="20" t="s">
        <v>11150</v>
      </c>
      <c r="J219" s="20" t="s">
        <v>11150</v>
      </c>
      <c r="K219" s="20" t="s">
        <v>11150</v>
      </c>
      <c r="L219" s="20" t="s">
        <v>11150</v>
      </c>
      <c r="M219" s="20" t="s">
        <v>11150</v>
      </c>
      <c r="N219" s="20" t="s">
        <v>11150</v>
      </c>
      <c r="O219" s="20">
        <v>212.51</v>
      </c>
      <c r="P219" s="20" t="str">
        <f>VLOOKUP(A219,'REPORTE'!$A$1:$AG$1961,30,0)</f>
        <v>Primaria</v>
      </c>
      <c r="Q219" s="20" t="str">
        <f>VLOOKUP(A219,'REPORTE'!$A$1:$AG$1961,31,0)</f>
        <v>PICHINCHA</v>
      </c>
      <c r="R219" s="20" t="str">
        <f>VLOOKUP(A219,'REPORTE'!$A$1:$AG$1961,32,0)</f>
        <v>QUITO</v>
      </c>
      <c r="S219" s="20" t="str">
        <f>VLOOKUP(A219,'REPORTE'!$A$1:$AG$1961,33,0)</f>
        <v>COTOCOLLAO</v>
      </c>
      <c r="T219" s="20" t="str">
        <f>VLOOKUP(S219,PROVINCIAS!$F$1:$G$1171,2,0)</f>
        <v>URBANA</v>
      </c>
      <c r="U219" s="20" t="str">
        <f>VLOOKUP(A219,'REPORTE'!$A$1:$AG$1961,5,0)</f>
        <v>ECUATORIANO(A) INDIGENA</v>
      </c>
      <c r="V219" s="20" t="str">
        <f>VLOOKUP(A219,'REPORTE'!$A$1:$AG$1961,18,0)</f>
        <v>M</v>
      </c>
    </row>
    <row r="220" spans="1:22" x14ac:dyDescent="0.45">
      <c r="A220" s="20">
        <v>1000248</v>
      </c>
      <c r="B220" s="20" t="s">
        <v>9431</v>
      </c>
      <c r="C220" s="20" t="s">
        <v>13739</v>
      </c>
      <c r="D220" s="20">
        <v>1707560502</v>
      </c>
      <c r="E220" s="20">
        <v>231000308</v>
      </c>
      <c r="F220" s="20" t="s">
        <v>11139</v>
      </c>
      <c r="G220" s="20"/>
      <c r="H220" s="20">
        <v>42</v>
      </c>
      <c r="I220" s="20" t="s">
        <v>11150</v>
      </c>
      <c r="J220" s="20" t="s">
        <v>11150</v>
      </c>
      <c r="K220" s="20" t="s">
        <v>11150</v>
      </c>
      <c r="L220" s="20" t="s">
        <v>11150</v>
      </c>
      <c r="M220" s="20" t="s">
        <v>11150</v>
      </c>
      <c r="N220" s="20" t="s">
        <v>11150</v>
      </c>
      <c r="O220" s="20">
        <v>42</v>
      </c>
      <c r="P220" s="20" t="str">
        <f>VLOOKUP(A220,'REPORTE'!$A$1:$AG$1961,30,0)</f>
        <v>Secundaria</v>
      </c>
      <c r="Q220" s="20" t="str">
        <f>VLOOKUP(A220,'REPORTE'!$A$1:$AG$1961,31,0)</f>
        <v>PICHINCHA</v>
      </c>
      <c r="R220" s="20" t="str">
        <f>VLOOKUP(A220,'REPORTE'!$A$1:$AG$1961,32,0)</f>
        <v>QUITO</v>
      </c>
      <c r="S220" s="20" t="str">
        <f>VLOOKUP(A220,'REPORTE'!$A$1:$AG$1961,33,0)</f>
        <v>IÑAQUITO</v>
      </c>
      <c r="T220" s="20" t="str">
        <f>VLOOKUP(S220,PROVINCIAS!$F$1:$G$1171,2,0)</f>
        <v>URBANA</v>
      </c>
      <c r="U220" s="20" t="str">
        <f>VLOOKUP(A220,'REPORTE'!$A$1:$AG$1961,5,0)</f>
        <v>ECUATORIANO(A)</v>
      </c>
      <c r="V220" s="20" t="str">
        <f>VLOOKUP(A220,'REPORTE'!$A$1:$AG$1961,18,0)</f>
        <v>F</v>
      </c>
    </row>
    <row r="221" spans="1:22" x14ac:dyDescent="0.45">
      <c r="A221" s="20">
        <v>1000249</v>
      </c>
      <c r="B221" s="20" t="s">
        <v>9431</v>
      </c>
      <c r="C221" s="20" t="s">
        <v>9706</v>
      </c>
      <c r="D221" s="20">
        <v>1723521777</v>
      </c>
      <c r="E221" s="20">
        <v>231000421</v>
      </c>
      <c r="F221" s="20" t="s">
        <v>11139</v>
      </c>
      <c r="G221" s="20"/>
      <c r="H221" s="20">
        <v>470</v>
      </c>
      <c r="I221" s="20" t="s">
        <v>11150</v>
      </c>
      <c r="J221" s="20" t="s">
        <v>11150</v>
      </c>
      <c r="K221" s="20" t="s">
        <v>11150</v>
      </c>
      <c r="L221" s="20" t="s">
        <v>11150</v>
      </c>
      <c r="M221" s="20" t="s">
        <v>11150</v>
      </c>
      <c r="N221" s="20" t="s">
        <v>11150</v>
      </c>
      <c r="O221" s="20">
        <v>470</v>
      </c>
      <c r="P221" s="20" t="str">
        <f>VLOOKUP(A221,'REPORTE'!$A$1:$AG$1961,30,0)</f>
        <v>Universitaria</v>
      </c>
      <c r="Q221" s="20" t="str">
        <f>VLOOKUP(A221,'REPORTE'!$A$1:$AG$1961,31,0)</f>
        <v>PICHINCHA</v>
      </c>
      <c r="R221" s="20" t="str">
        <f>VLOOKUP(A221,'REPORTE'!$A$1:$AG$1961,32,0)</f>
        <v>QUITO</v>
      </c>
      <c r="S221" s="20" t="str">
        <f>VLOOKUP(A221,'REPORTE'!$A$1:$AG$1961,33,0)</f>
        <v>COTOCOLLAO</v>
      </c>
      <c r="T221" s="20" t="str">
        <f>VLOOKUP(S221,PROVINCIAS!$F$1:$G$1171,2,0)</f>
        <v>URBANA</v>
      </c>
      <c r="U221" s="20" t="str">
        <f>VLOOKUP(A221,'REPORTE'!$A$1:$AG$1961,5,0)</f>
        <v>ECUATORIANO(A) INDIGENA</v>
      </c>
      <c r="V221" s="20" t="str">
        <f>VLOOKUP(A221,'REPORTE'!$A$1:$AG$1961,18,0)</f>
        <v>F</v>
      </c>
    </row>
    <row r="222" spans="1:22" x14ac:dyDescent="0.45">
      <c r="A222" s="20">
        <v>1000250</v>
      </c>
      <c r="B222" s="20" t="s">
        <v>9431</v>
      </c>
      <c r="C222" s="20" t="s">
        <v>10301</v>
      </c>
      <c r="D222" s="20">
        <v>1718373721</v>
      </c>
      <c r="E222" s="20">
        <v>231000309</v>
      </c>
      <c r="F222" s="20" t="s">
        <v>11139</v>
      </c>
      <c r="G222" s="20"/>
      <c r="H222" s="20">
        <v>43</v>
      </c>
      <c r="I222" s="20" t="s">
        <v>11150</v>
      </c>
      <c r="J222" s="20" t="s">
        <v>11150</v>
      </c>
      <c r="K222" s="20" t="s">
        <v>11150</v>
      </c>
      <c r="L222" s="20" t="s">
        <v>11150</v>
      </c>
      <c r="M222" s="20" t="s">
        <v>11150</v>
      </c>
      <c r="N222" s="20" t="s">
        <v>11150</v>
      </c>
      <c r="O222" s="20">
        <v>43</v>
      </c>
      <c r="P222" s="20" t="str">
        <f>VLOOKUP(A222,'REPORTE'!$A$1:$AG$1961,30,0)</f>
        <v>Universitaria</v>
      </c>
      <c r="Q222" s="20" t="str">
        <f>VLOOKUP(A222,'REPORTE'!$A$1:$AG$1961,31,0)</f>
        <v>PICHINCHA</v>
      </c>
      <c r="R222" s="20" t="str">
        <f>VLOOKUP(A222,'REPORTE'!$A$1:$AG$1961,32,0)</f>
        <v>QUITO</v>
      </c>
      <c r="S222" s="20" t="str">
        <f>VLOOKUP(A222,'REPORTE'!$A$1:$AG$1961,33,0)</f>
        <v>LA MENA</v>
      </c>
      <c r="T222" s="20" t="str">
        <f>VLOOKUP(S222,PROVINCIAS!$F$1:$G$1171,2,0)</f>
        <v>URBANA</v>
      </c>
      <c r="U222" s="20" t="str">
        <f>VLOOKUP(A222,'REPORTE'!$A$1:$AG$1961,5,0)</f>
        <v>ECUATORIANO(A)</v>
      </c>
      <c r="V222" s="20" t="str">
        <f>VLOOKUP(A222,'REPORTE'!$A$1:$AG$1961,18,0)</f>
        <v>F</v>
      </c>
    </row>
    <row r="223" spans="1:22" x14ac:dyDescent="0.45">
      <c r="A223" s="20">
        <v>1000251</v>
      </c>
      <c r="B223" s="20" t="s">
        <v>9431</v>
      </c>
      <c r="C223" s="20" t="s">
        <v>13742</v>
      </c>
      <c r="D223" s="20">
        <v>1713996385</v>
      </c>
      <c r="E223" s="20">
        <v>231000311</v>
      </c>
      <c r="F223" s="20" t="s">
        <v>11139</v>
      </c>
      <c r="G223" s="20"/>
      <c r="H223" s="20">
        <v>15</v>
      </c>
      <c r="I223" s="20" t="s">
        <v>11150</v>
      </c>
      <c r="J223" s="20" t="s">
        <v>11150</v>
      </c>
      <c r="K223" s="20" t="s">
        <v>11150</v>
      </c>
      <c r="L223" s="20" t="s">
        <v>11150</v>
      </c>
      <c r="M223" s="20" t="s">
        <v>11150</v>
      </c>
      <c r="N223" s="20" t="s">
        <v>11150</v>
      </c>
      <c r="O223" s="20">
        <v>15</v>
      </c>
      <c r="P223" s="20" t="str">
        <f>VLOOKUP(A223,'REPORTE'!$A$1:$AG$1961,30,0)</f>
        <v>Primaria</v>
      </c>
      <c r="Q223" s="20" t="str">
        <f>VLOOKUP(A223,'REPORTE'!$A$1:$AG$1961,31,0)</f>
        <v>PICHINCHA</v>
      </c>
      <c r="R223" s="20" t="str">
        <f>VLOOKUP(A223,'REPORTE'!$A$1:$AG$1961,32,0)</f>
        <v>QUITO</v>
      </c>
      <c r="S223" s="20" t="str">
        <f>VLOOKUP(A223,'REPORTE'!$A$1:$AG$1961,33,0)</f>
        <v>GONZALEZ SUAREZ</v>
      </c>
      <c r="T223" s="20" t="str">
        <f>VLOOKUP(S223,PROVINCIAS!$F$1:$G$1171,2,0)</f>
        <v>URBANA</v>
      </c>
      <c r="U223" s="20" t="str">
        <f>VLOOKUP(A223,'REPORTE'!$A$1:$AG$1961,5,0)</f>
        <v>ECUATORIANO(A)</v>
      </c>
      <c r="V223" s="20" t="str">
        <f>VLOOKUP(A223,'REPORTE'!$A$1:$AG$1961,18,0)</f>
        <v>F</v>
      </c>
    </row>
    <row r="224" spans="1:22" x14ac:dyDescent="0.45">
      <c r="A224" s="20">
        <v>1000252</v>
      </c>
      <c r="B224" s="20" t="s">
        <v>9431</v>
      </c>
      <c r="C224" s="20" t="s">
        <v>13743</v>
      </c>
      <c r="D224" s="20">
        <v>1750248484</v>
      </c>
      <c r="E224" s="20">
        <v>231000312</v>
      </c>
      <c r="F224" s="20" t="s">
        <v>11139</v>
      </c>
      <c r="G224" s="20"/>
      <c r="H224" s="20">
        <v>26.5</v>
      </c>
      <c r="I224" s="20" t="s">
        <v>11150</v>
      </c>
      <c r="J224" s="20" t="s">
        <v>11150</v>
      </c>
      <c r="K224" s="20" t="s">
        <v>11150</v>
      </c>
      <c r="L224" s="20" t="s">
        <v>11150</v>
      </c>
      <c r="M224" s="20" t="s">
        <v>11150</v>
      </c>
      <c r="N224" s="20" t="s">
        <v>11150</v>
      </c>
      <c r="O224" s="20">
        <v>26.5</v>
      </c>
      <c r="P224" s="20" t="str">
        <f>VLOOKUP(A224,'REPORTE'!$A$1:$AG$1961,30,0)</f>
        <v>Primaria</v>
      </c>
      <c r="Q224" s="20" t="str">
        <f>VLOOKUP(A224,'REPORTE'!$A$1:$AG$1961,31,0)</f>
        <v>PICHINCHA</v>
      </c>
      <c r="R224" s="20" t="str">
        <f>VLOOKUP(A224,'REPORTE'!$A$1:$AG$1961,32,0)</f>
        <v>QUITO</v>
      </c>
      <c r="S224" s="20" t="str">
        <f>VLOOKUP(A224,'REPORTE'!$A$1:$AG$1961,33,0)</f>
        <v>COTOCOLLAO</v>
      </c>
      <c r="T224" s="20" t="str">
        <f>VLOOKUP(S224,PROVINCIAS!$F$1:$G$1171,2,0)</f>
        <v>URBANA</v>
      </c>
      <c r="U224" s="20" t="str">
        <f>VLOOKUP(A224,'REPORTE'!$A$1:$AG$1961,5,0)</f>
        <v>ECUATORIANO(A) INDIGENA</v>
      </c>
      <c r="V224" s="20" t="str">
        <f>VLOOKUP(A224,'REPORTE'!$A$1:$AG$1961,18,0)</f>
        <v>F</v>
      </c>
    </row>
    <row r="225" spans="1:22" x14ac:dyDescent="0.45">
      <c r="A225" s="20">
        <v>1000253</v>
      </c>
      <c r="B225" s="20" t="s">
        <v>9431</v>
      </c>
      <c r="C225" s="20" t="s">
        <v>10325</v>
      </c>
      <c r="D225" s="20">
        <v>1712725868</v>
      </c>
      <c r="E225" s="20">
        <v>231001857</v>
      </c>
      <c r="F225" s="20" t="s">
        <v>11139</v>
      </c>
      <c r="G225" s="20"/>
      <c r="H225" s="20">
        <v>292</v>
      </c>
      <c r="I225" s="20" t="s">
        <v>11150</v>
      </c>
      <c r="J225" s="20" t="s">
        <v>11150</v>
      </c>
      <c r="K225" s="20" t="s">
        <v>11150</v>
      </c>
      <c r="L225" s="20" t="s">
        <v>11150</v>
      </c>
      <c r="M225" s="20" t="s">
        <v>11150</v>
      </c>
      <c r="N225" s="20" t="s">
        <v>11150</v>
      </c>
      <c r="O225" s="20">
        <v>292</v>
      </c>
      <c r="P225" s="20" t="str">
        <f>VLOOKUP(A225,'REPORTE'!$A$1:$AG$1961,30,0)</f>
        <v>Primaria</v>
      </c>
      <c r="Q225" s="20" t="str">
        <f>VLOOKUP(A225,'REPORTE'!$A$1:$AG$1961,31,0)</f>
        <v>PICHINCHA</v>
      </c>
      <c r="R225" s="20" t="str">
        <f>VLOOKUP(A225,'REPORTE'!$A$1:$AG$1961,32,0)</f>
        <v>QUITO</v>
      </c>
      <c r="S225" s="20" t="str">
        <f>VLOOKUP(A225,'REPORTE'!$A$1:$AG$1961,33,0)</f>
        <v>COTOCOLLAO</v>
      </c>
      <c r="T225" s="20" t="str">
        <f>VLOOKUP(S225,PROVINCIAS!$F$1:$G$1171,2,0)</f>
        <v>URBANA</v>
      </c>
      <c r="U225" s="20" t="str">
        <f>VLOOKUP(A225,'REPORTE'!$A$1:$AG$1961,5,0)</f>
        <v>ECUATORIANO(A) INDIGENA</v>
      </c>
      <c r="V225" s="20" t="str">
        <f>VLOOKUP(A225,'REPORTE'!$A$1:$AG$1961,18,0)</f>
        <v>M</v>
      </c>
    </row>
    <row r="226" spans="1:22" x14ac:dyDescent="0.45">
      <c r="A226" s="20">
        <v>1000254</v>
      </c>
      <c r="B226" s="20" t="s">
        <v>9431</v>
      </c>
      <c r="C226" s="20" t="s">
        <v>9772</v>
      </c>
      <c r="D226" s="20">
        <v>1712574704</v>
      </c>
      <c r="E226" s="20">
        <v>231000313</v>
      </c>
      <c r="F226" s="20" t="s">
        <v>11139</v>
      </c>
      <c r="G226" s="20"/>
      <c r="H226" s="20">
        <v>106.5</v>
      </c>
      <c r="I226" s="20" t="s">
        <v>11150</v>
      </c>
      <c r="J226" s="20" t="s">
        <v>11150</v>
      </c>
      <c r="K226" s="20" t="s">
        <v>11150</v>
      </c>
      <c r="L226" s="20" t="s">
        <v>11150</v>
      </c>
      <c r="M226" s="20" t="s">
        <v>11150</v>
      </c>
      <c r="N226" s="20" t="s">
        <v>11150</v>
      </c>
      <c r="O226" s="20">
        <v>106.5</v>
      </c>
      <c r="P226" s="20" t="str">
        <f>VLOOKUP(A226,'REPORTE'!$A$1:$AG$1961,30,0)</f>
        <v>Secundaria</v>
      </c>
      <c r="Q226" s="20" t="str">
        <f>VLOOKUP(A226,'REPORTE'!$A$1:$AG$1961,31,0)</f>
        <v>PICHINCHA</v>
      </c>
      <c r="R226" s="20" t="str">
        <f>VLOOKUP(A226,'REPORTE'!$A$1:$AG$1961,32,0)</f>
        <v>QUITO</v>
      </c>
      <c r="S226" s="20" t="str">
        <f>VLOOKUP(A226,'REPORTE'!$A$1:$AG$1961,33,0)</f>
        <v>COTOCOLLAO</v>
      </c>
      <c r="T226" s="20" t="str">
        <f>VLOOKUP(S226,PROVINCIAS!$F$1:$G$1171,2,0)</f>
        <v>URBANA</v>
      </c>
      <c r="U226" s="20" t="str">
        <f>VLOOKUP(A226,'REPORTE'!$A$1:$AG$1961,5,0)</f>
        <v>ECUATORIANO(A)</v>
      </c>
      <c r="V226" s="20" t="str">
        <f>VLOOKUP(A226,'REPORTE'!$A$1:$AG$1961,18,0)</f>
        <v>M</v>
      </c>
    </row>
    <row r="227" spans="1:22" x14ac:dyDescent="0.45">
      <c r="A227" s="20">
        <v>1000255</v>
      </c>
      <c r="B227" s="20" t="s">
        <v>9431</v>
      </c>
      <c r="C227" s="20" t="s">
        <v>9901</v>
      </c>
      <c r="D227" s="20">
        <v>1702119536</v>
      </c>
      <c r="E227" s="20">
        <v>231000314</v>
      </c>
      <c r="F227" s="20" t="s">
        <v>11139</v>
      </c>
      <c r="G227" s="20"/>
      <c r="H227" s="20">
        <v>120.25</v>
      </c>
      <c r="I227" s="20" t="s">
        <v>11150</v>
      </c>
      <c r="J227" s="20" t="s">
        <v>11150</v>
      </c>
      <c r="K227" s="20" t="s">
        <v>11150</v>
      </c>
      <c r="L227" s="20" t="s">
        <v>11150</v>
      </c>
      <c r="M227" s="20" t="s">
        <v>11150</v>
      </c>
      <c r="N227" s="20" t="s">
        <v>11150</v>
      </c>
      <c r="O227" s="20">
        <v>120.25</v>
      </c>
      <c r="P227" s="20" t="str">
        <f>VLOOKUP(A227,'REPORTE'!$A$1:$AG$1961,30,0)</f>
        <v>Primaria</v>
      </c>
      <c r="Q227" s="20" t="str">
        <f>VLOOKUP(A227,'REPORTE'!$A$1:$AG$1961,31,0)</f>
        <v>PICHINCHA</v>
      </c>
      <c r="R227" s="20" t="str">
        <f>VLOOKUP(A227,'REPORTE'!$A$1:$AG$1961,32,0)</f>
        <v>QUITO</v>
      </c>
      <c r="S227" s="20" t="str">
        <f>VLOOKUP(A227,'REPORTE'!$A$1:$AG$1961,33,0)</f>
        <v>COTOCOLLAO</v>
      </c>
      <c r="T227" s="20" t="str">
        <f>VLOOKUP(S227,PROVINCIAS!$F$1:$G$1171,2,0)</f>
        <v>URBANA</v>
      </c>
      <c r="U227" s="20" t="str">
        <f>VLOOKUP(A227,'REPORTE'!$A$1:$AG$1961,5,0)</f>
        <v>ECUATORIANO(A) INDIGENA</v>
      </c>
      <c r="V227" s="20" t="str">
        <f>VLOOKUP(A227,'REPORTE'!$A$1:$AG$1961,18,0)</f>
        <v>F</v>
      </c>
    </row>
    <row r="228" spans="1:22" x14ac:dyDescent="0.45">
      <c r="A228" s="20">
        <v>1000256</v>
      </c>
      <c r="B228" s="20" t="s">
        <v>9431</v>
      </c>
      <c r="C228" s="20" t="s">
        <v>9621</v>
      </c>
      <c r="D228" s="20">
        <v>1712170081</v>
      </c>
      <c r="E228" s="20">
        <v>231000315</v>
      </c>
      <c r="F228" s="20" t="s">
        <v>11139</v>
      </c>
      <c r="G228" s="20"/>
      <c r="H228" s="20">
        <v>31.75</v>
      </c>
      <c r="I228" s="20" t="s">
        <v>11150</v>
      </c>
      <c r="J228" s="20" t="s">
        <v>11150</v>
      </c>
      <c r="K228" s="20" t="s">
        <v>11150</v>
      </c>
      <c r="L228" s="20" t="s">
        <v>11150</v>
      </c>
      <c r="M228" s="20" t="s">
        <v>11150</v>
      </c>
      <c r="N228" s="20" t="s">
        <v>11150</v>
      </c>
      <c r="O228" s="20">
        <v>31.75</v>
      </c>
      <c r="P228" s="20" t="str">
        <f>VLOOKUP(A228,'REPORTE'!$A$1:$AG$1961,30,0)</f>
        <v>Secundaria</v>
      </c>
      <c r="Q228" s="20" t="str">
        <f>VLOOKUP(A228,'REPORTE'!$A$1:$AG$1961,31,0)</f>
        <v>PICHINCHA</v>
      </c>
      <c r="R228" s="20" t="str">
        <f>VLOOKUP(A228,'REPORTE'!$A$1:$AG$1961,32,0)</f>
        <v>QUITO</v>
      </c>
      <c r="S228" s="20" t="str">
        <f>VLOOKUP(A228,'REPORTE'!$A$1:$AG$1961,33,0)</f>
        <v>COTOCOLLAO</v>
      </c>
      <c r="T228" s="20" t="str">
        <f>VLOOKUP(S228,PROVINCIAS!$F$1:$G$1171,2,0)</f>
        <v>URBANA</v>
      </c>
      <c r="U228" s="20" t="str">
        <f>VLOOKUP(A228,'REPORTE'!$A$1:$AG$1961,5,0)</f>
        <v>ECUATORIANO(A) INDIGENA</v>
      </c>
      <c r="V228" s="20" t="str">
        <f>VLOOKUP(A228,'REPORTE'!$A$1:$AG$1961,18,0)</f>
        <v>F</v>
      </c>
    </row>
    <row r="229" spans="1:22" x14ac:dyDescent="0.45">
      <c r="A229" s="20">
        <v>1000257</v>
      </c>
      <c r="B229" s="20" t="s">
        <v>9431</v>
      </c>
      <c r="C229" s="20" t="s">
        <v>13744</v>
      </c>
      <c r="D229" s="20">
        <v>1726439373</v>
      </c>
      <c r="E229" s="20">
        <v>231000316</v>
      </c>
      <c r="F229" s="20" t="s">
        <v>11139</v>
      </c>
      <c r="G229" s="20"/>
      <c r="H229" s="20">
        <v>15</v>
      </c>
      <c r="I229" s="20" t="s">
        <v>11150</v>
      </c>
      <c r="J229" s="20" t="s">
        <v>11150</v>
      </c>
      <c r="K229" s="20" t="s">
        <v>11150</v>
      </c>
      <c r="L229" s="20" t="s">
        <v>11150</v>
      </c>
      <c r="M229" s="20" t="s">
        <v>11150</v>
      </c>
      <c r="N229" s="20" t="s">
        <v>11150</v>
      </c>
      <c r="O229" s="20">
        <v>15</v>
      </c>
      <c r="P229" s="20" t="str">
        <f>VLOOKUP(A229,'REPORTE'!$A$1:$AG$1961,30,0)</f>
        <v>Secundaria</v>
      </c>
      <c r="Q229" s="20" t="str">
        <f>VLOOKUP(A229,'REPORTE'!$A$1:$AG$1961,31,0)</f>
        <v>CHIMBORAZO</v>
      </c>
      <c r="R229" s="20" t="str">
        <f>VLOOKUP(A229,'REPORTE'!$A$1:$AG$1961,32,0)</f>
        <v>COLTA</v>
      </c>
      <c r="S229" s="20" t="str">
        <f>VLOOKUP(A229,'REPORTE'!$A$1:$AG$1961,33,0)</f>
        <v>SANTIAGO DE QUITO (CAB EN SAN ANTONIO DE</v>
      </c>
      <c r="T229" s="20" t="str">
        <f>VLOOKUP(S229,PROVINCIAS!$F$1:$G$1171,2,0)</f>
        <v>RURAL</v>
      </c>
      <c r="U229" s="20" t="str">
        <f>VLOOKUP(A229,'REPORTE'!$A$1:$AG$1961,5,0)</f>
        <v>ECUATORIANO(A) INDIGENA</v>
      </c>
      <c r="V229" s="20" t="str">
        <f>VLOOKUP(A229,'REPORTE'!$A$1:$AG$1961,18,0)</f>
        <v>F</v>
      </c>
    </row>
    <row r="230" spans="1:22" x14ac:dyDescent="0.45">
      <c r="A230" s="20">
        <v>1000258</v>
      </c>
      <c r="B230" s="20" t="s">
        <v>9431</v>
      </c>
      <c r="C230" s="20" t="s">
        <v>13745</v>
      </c>
      <c r="D230" s="20">
        <v>1104534738</v>
      </c>
      <c r="E230" s="20">
        <v>231000317</v>
      </c>
      <c r="F230" s="20" t="s">
        <v>11139</v>
      </c>
      <c r="G230" s="20"/>
      <c r="H230" s="20">
        <v>15</v>
      </c>
      <c r="I230" s="20" t="s">
        <v>11150</v>
      </c>
      <c r="J230" s="20" t="s">
        <v>11150</v>
      </c>
      <c r="K230" s="20" t="s">
        <v>11150</v>
      </c>
      <c r="L230" s="20" t="s">
        <v>11150</v>
      </c>
      <c r="M230" s="20" t="s">
        <v>11150</v>
      </c>
      <c r="N230" s="20" t="s">
        <v>11150</v>
      </c>
      <c r="O230" s="20">
        <v>15</v>
      </c>
      <c r="P230" s="20" t="str">
        <f>VLOOKUP(A230,'REPORTE'!$A$1:$AG$1961,30,0)</f>
        <v>Secundaria</v>
      </c>
      <c r="Q230" s="20" t="str">
        <f>VLOOKUP(A230,'REPORTE'!$A$1:$AG$1961,31,0)</f>
        <v>PICHINCHA</v>
      </c>
      <c r="R230" s="20" t="str">
        <f>VLOOKUP(A230,'REPORTE'!$A$1:$AG$1961,32,0)</f>
        <v>QUITO</v>
      </c>
      <c r="S230" s="20" t="str">
        <f>VLOOKUP(A230,'REPORTE'!$A$1:$AG$1961,33,0)</f>
        <v>COMITE DEL PUEBLO</v>
      </c>
      <c r="T230" s="20" t="str">
        <f>VLOOKUP(S230,PROVINCIAS!$F$1:$G$1171,2,0)</f>
        <v>URBANA</v>
      </c>
      <c r="U230" s="20" t="str">
        <f>VLOOKUP(A230,'REPORTE'!$A$1:$AG$1961,5,0)</f>
        <v>ECUATORIANO(A) INDIGENA</v>
      </c>
      <c r="V230" s="20" t="str">
        <f>VLOOKUP(A230,'REPORTE'!$A$1:$AG$1961,18,0)</f>
        <v>F</v>
      </c>
    </row>
    <row r="231" spans="1:22" x14ac:dyDescent="0.45">
      <c r="A231" s="20">
        <v>1000259</v>
      </c>
      <c r="B231" s="20" t="s">
        <v>9431</v>
      </c>
      <c r="C231" s="20" t="s">
        <v>13746</v>
      </c>
      <c r="D231" s="20">
        <v>350014072</v>
      </c>
      <c r="E231" s="20">
        <v>231000318</v>
      </c>
      <c r="F231" s="20" t="s">
        <v>11139</v>
      </c>
      <c r="G231" s="20"/>
      <c r="H231" s="20">
        <v>15</v>
      </c>
      <c r="I231" s="20" t="s">
        <v>11150</v>
      </c>
      <c r="J231" s="20" t="s">
        <v>11150</v>
      </c>
      <c r="K231" s="20" t="s">
        <v>11150</v>
      </c>
      <c r="L231" s="20" t="s">
        <v>11150</v>
      </c>
      <c r="M231" s="20" t="s">
        <v>11150</v>
      </c>
      <c r="N231" s="20" t="s">
        <v>11150</v>
      </c>
      <c r="O231" s="20">
        <v>15</v>
      </c>
      <c r="P231" s="20" t="str">
        <f>VLOOKUP(A231,'REPORTE'!$A$1:$AG$1961,30,0)</f>
        <v>Secundaria</v>
      </c>
      <c r="Q231" s="20" t="str">
        <f>VLOOKUP(A231,'REPORTE'!$A$1:$AG$1961,31,0)</f>
        <v>PICHINCHA</v>
      </c>
      <c r="R231" s="20" t="str">
        <f>VLOOKUP(A231,'REPORTE'!$A$1:$AG$1961,32,0)</f>
        <v>QUITO</v>
      </c>
      <c r="S231" s="20" t="str">
        <f>VLOOKUP(A231,'REPORTE'!$A$1:$AG$1961,33,0)</f>
        <v>COTOCOLLAO</v>
      </c>
      <c r="T231" s="20" t="str">
        <f>VLOOKUP(S231,PROVINCIAS!$F$1:$G$1171,2,0)</f>
        <v>URBANA</v>
      </c>
      <c r="U231" s="20" t="str">
        <f>VLOOKUP(A231,'REPORTE'!$A$1:$AG$1961,5,0)</f>
        <v>ECUATORIANO(A)</v>
      </c>
      <c r="V231" s="20" t="str">
        <f>VLOOKUP(A231,'REPORTE'!$A$1:$AG$1961,18,0)</f>
        <v>M</v>
      </c>
    </row>
    <row r="232" spans="1:22" x14ac:dyDescent="0.45">
      <c r="A232" s="20">
        <v>1000261</v>
      </c>
      <c r="B232" s="20" t="s">
        <v>9431</v>
      </c>
      <c r="C232" s="20" t="s">
        <v>13747</v>
      </c>
      <c r="D232" s="20">
        <v>602138166</v>
      </c>
      <c r="E232" s="20">
        <v>231000319</v>
      </c>
      <c r="F232" s="20" t="s">
        <v>11139</v>
      </c>
      <c r="G232" s="20"/>
      <c r="H232" s="20">
        <v>15</v>
      </c>
      <c r="I232" s="20" t="s">
        <v>11150</v>
      </c>
      <c r="J232" s="20" t="s">
        <v>11150</v>
      </c>
      <c r="K232" s="20" t="s">
        <v>11150</v>
      </c>
      <c r="L232" s="20" t="s">
        <v>11150</v>
      </c>
      <c r="M232" s="20" t="s">
        <v>11150</v>
      </c>
      <c r="N232" s="20" t="s">
        <v>11150</v>
      </c>
      <c r="O232" s="20">
        <v>15</v>
      </c>
      <c r="P232" s="20" t="str">
        <f>VLOOKUP(A232,'REPORTE'!$A$1:$AG$1961,30,0)</f>
        <v>Primaria</v>
      </c>
      <c r="Q232" s="20" t="str">
        <f>VLOOKUP(A232,'REPORTE'!$A$1:$AG$1961,31,0)</f>
        <v>CHIMBORAZO</v>
      </c>
      <c r="R232" s="20" t="str">
        <f>VLOOKUP(A232,'REPORTE'!$A$1:$AG$1961,32,0)</f>
        <v>RIOBAMBA</v>
      </c>
      <c r="S232" s="20" t="str">
        <f>VLOOKUP(A232,'REPORTE'!$A$1:$AG$1961,33,0)</f>
        <v>YARUQUIES</v>
      </c>
      <c r="T232" s="20" t="str">
        <f>VLOOKUP(S232,PROVINCIAS!$F$1:$G$1171,2,0)</f>
        <v>URBANA</v>
      </c>
      <c r="U232" s="20" t="str">
        <f>VLOOKUP(A232,'REPORTE'!$A$1:$AG$1961,5,0)</f>
        <v>ECUATORIANO(A) INDIGENA</v>
      </c>
      <c r="V232" s="20" t="str">
        <f>VLOOKUP(A232,'REPORTE'!$A$1:$AG$1961,18,0)</f>
        <v>M</v>
      </c>
    </row>
    <row r="233" spans="1:22" x14ac:dyDescent="0.45">
      <c r="A233" s="20">
        <v>1000262</v>
      </c>
      <c r="B233" s="20" t="s">
        <v>9431</v>
      </c>
      <c r="C233" s="20" t="s">
        <v>13748</v>
      </c>
      <c r="D233" s="20">
        <v>1151001813</v>
      </c>
      <c r="E233" s="20">
        <v>231000320</v>
      </c>
      <c r="F233" s="20" t="s">
        <v>11139</v>
      </c>
      <c r="G233" s="20"/>
      <c r="H233" s="20">
        <v>31.25</v>
      </c>
      <c r="I233" s="20" t="s">
        <v>11150</v>
      </c>
      <c r="J233" s="20" t="s">
        <v>11150</v>
      </c>
      <c r="K233" s="20" t="s">
        <v>11150</v>
      </c>
      <c r="L233" s="20" t="s">
        <v>11150</v>
      </c>
      <c r="M233" s="20" t="s">
        <v>11150</v>
      </c>
      <c r="N233" s="20" t="s">
        <v>11150</v>
      </c>
      <c r="O233" s="20">
        <v>31.25</v>
      </c>
      <c r="P233" s="20" t="str">
        <f>VLOOKUP(A233,'REPORTE'!$A$1:$AG$1961,30,0)</f>
        <v>Secundaria</v>
      </c>
      <c r="Q233" s="20" t="str">
        <f>VLOOKUP(A233,'REPORTE'!$A$1:$AG$1961,31,0)</f>
        <v>PICHINCHA</v>
      </c>
      <c r="R233" s="20" t="str">
        <f>VLOOKUP(A233,'REPORTE'!$A$1:$AG$1961,32,0)</f>
        <v>QUITO</v>
      </c>
      <c r="S233" s="20" t="str">
        <f>VLOOKUP(A233,'REPORTE'!$A$1:$AG$1961,33,0)</f>
        <v>GONZALEZ SUAREZ</v>
      </c>
      <c r="T233" s="20" t="str">
        <f>VLOOKUP(S233,PROVINCIAS!$F$1:$G$1171,2,0)</f>
        <v>URBANA</v>
      </c>
      <c r="U233" s="20" t="str">
        <f>VLOOKUP(A233,'REPORTE'!$A$1:$AG$1961,5,0)</f>
        <v>ECUATORIANO(A)</v>
      </c>
      <c r="V233" s="20" t="str">
        <f>VLOOKUP(A233,'REPORTE'!$A$1:$AG$1961,18,0)</f>
        <v>M</v>
      </c>
    </row>
    <row r="234" spans="1:22" x14ac:dyDescent="0.45">
      <c r="A234" s="20">
        <v>1000263</v>
      </c>
      <c r="B234" s="20" t="s">
        <v>9431</v>
      </c>
      <c r="C234" s="20" t="s">
        <v>13749</v>
      </c>
      <c r="D234" s="20">
        <v>1150817151</v>
      </c>
      <c r="E234" s="20">
        <v>231000321</v>
      </c>
      <c r="F234" s="20" t="s">
        <v>11139</v>
      </c>
      <c r="G234" s="20"/>
      <c r="H234" s="20">
        <v>15</v>
      </c>
      <c r="I234" s="20" t="s">
        <v>11150</v>
      </c>
      <c r="J234" s="20" t="s">
        <v>11150</v>
      </c>
      <c r="K234" s="20" t="s">
        <v>11150</v>
      </c>
      <c r="L234" s="20" t="s">
        <v>11150</v>
      </c>
      <c r="M234" s="20" t="s">
        <v>11150</v>
      </c>
      <c r="N234" s="20" t="s">
        <v>11150</v>
      </c>
      <c r="O234" s="20">
        <v>15</v>
      </c>
      <c r="P234" s="20" t="str">
        <f>VLOOKUP(A234,'REPORTE'!$A$1:$AG$1961,30,0)</f>
        <v>Secundaria</v>
      </c>
      <c r="Q234" s="20" t="str">
        <f>VLOOKUP(A234,'REPORTE'!$A$1:$AG$1961,31,0)</f>
        <v>LOJA</v>
      </c>
      <c r="R234" s="20" t="str">
        <f>VLOOKUP(A234,'REPORTE'!$A$1:$AG$1961,32,0)</f>
        <v>PALTAS</v>
      </c>
      <c r="S234" s="20" t="str">
        <f>VLOOKUP(A234,'REPORTE'!$A$1:$AG$1961,33,0)</f>
        <v>CATACOCHA</v>
      </c>
      <c r="T234" s="20" t="str">
        <f>VLOOKUP(S234,PROVINCIAS!$F$1:$G$1171,2,0)</f>
        <v>URBANA</v>
      </c>
      <c r="U234" s="20" t="str">
        <f>VLOOKUP(A234,'REPORTE'!$A$1:$AG$1961,5,0)</f>
        <v>ECUATORIANO(A)</v>
      </c>
      <c r="V234" s="20" t="str">
        <f>VLOOKUP(A234,'REPORTE'!$A$1:$AG$1961,18,0)</f>
        <v>M</v>
      </c>
    </row>
    <row r="235" spans="1:22" x14ac:dyDescent="0.45">
      <c r="A235" s="20">
        <v>1000264</v>
      </c>
      <c r="B235" s="20" t="s">
        <v>9431</v>
      </c>
      <c r="C235" s="20" t="s">
        <v>13750</v>
      </c>
      <c r="D235" s="20">
        <v>1150428751</v>
      </c>
      <c r="E235" s="20">
        <v>231000322</v>
      </c>
      <c r="F235" s="20" t="s">
        <v>11139</v>
      </c>
      <c r="G235" s="20"/>
      <c r="H235" s="20">
        <v>15</v>
      </c>
      <c r="I235" s="20" t="s">
        <v>11150</v>
      </c>
      <c r="J235" s="20" t="s">
        <v>11150</v>
      </c>
      <c r="K235" s="20" t="s">
        <v>11150</v>
      </c>
      <c r="L235" s="20" t="s">
        <v>11150</v>
      </c>
      <c r="M235" s="20" t="s">
        <v>11150</v>
      </c>
      <c r="N235" s="20" t="s">
        <v>11150</v>
      </c>
      <c r="O235" s="20">
        <v>15</v>
      </c>
      <c r="P235" s="20" t="str">
        <f>VLOOKUP(A235,'REPORTE'!$A$1:$AG$1961,30,0)</f>
        <v>Secundaria</v>
      </c>
      <c r="Q235" s="20" t="str">
        <f>VLOOKUP(A235,'REPORTE'!$A$1:$AG$1961,31,0)</f>
        <v>LOJA</v>
      </c>
      <c r="R235" s="20" t="str">
        <f>VLOOKUP(A235,'REPORTE'!$A$1:$AG$1961,32,0)</f>
        <v>PALTAS</v>
      </c>
      <c r="S235" s="20" t="str">
        <f>VLOOKUP(A235,'REPORTE'!$A$1:$AG$1961,33,0)</f>
        <v>CATACOCHA</v>
      </c>
      <c r="T235" s="20" t="str">
        <f>VLOOKUP(S235,PROVINCIAS!$F$1:$G$1171,2,0)</f>
        <v>URBANA</v>
      </c>
      <c r="U235" s="20" t="str">
        <f>VLOOKUP(A235,'REPORTE'!$A$1:$AG$1961,5,0)</f>
        <v>ECUATORIANO(A)</v>
      </c>
      <c r="V235" s="20" t="str">
        <f>VLOOKUP(A235,'REPORTE'!$A$1:$AG$1961,18,0)</f>
        <v>F</v>
      </c>
    </row>
    <row r="236" spans="1:22" x14ac:dyDescent="0.45">
      <c r="A236" s="20">
        <v>1000265</v>
      </c>
      <c r="B236" s="20" t="s">
        <v>9431</v>
      </c>
      <c r="C236" s="20" t="s">
        <v>13751</v>
      </c>
      <c r="D236" s="20">
        <v>603056292</v>
      </c>
      <c r="E236" s="20">
        <v>231000323</v>
      </c>
      <c r="F236" s="20" t="s">
        <v>11139</v>
      </c>
      <c r="G236" s="20"/>
      <c r="H236" s="20">
        <v>15</v>
      </c>
      <c r="I236" s="20" t="s">
        <v>11150</v>
      </c>
      <c r="J236" s="20" t="s">
        <v>11150</v>
      </c>
      <c r="K236" s="20" t="s">
        <v>11150</v>
      </c>
      <c r="L236" s="20" t="s">
        <v>11150</v>
      </c>
      <c r="M236" s="20" t="s">
        <v>11150</v>
      </c>
      <c r="N236" s="20" t="s">
        <v>11150</v>
      </c>
      <c r="O236" s="20">
        <v>15</v>
      </c>
      <c r="P236" s="20" t="str">
        <f>VLOOKUP(A236,'REPORTE'!$A$1:$AG$1961,30,0)</f>
        <v>Primaria</v>
      </c>
      <c r="Q236" s="20" t="str">
        <f>VLOOKUP(A236,'REPORTE'!$A$1:$AG$1961,31,0)</f>
        <v>CHIMBORAZO</v>
      </c>
      <c r="R236" s="20" t="str">
        <f>VLOOKUP(A236,'REPORTE'!$A$1:$AG$1961,32,0)</f>
        <v>RIOBAMBA</v>
      </c>
      <c r="S236" s="20" t="str">
        <f>VLOOKUP(A236,'REPORTE'!$A$1:$AG$1961,33,0)</f>
        <v>YARUQUIES</v>
      </c>
      <c r="T236" s="20" t="str">
        <f>VLOOKUP(S236,PROVINCIAS!$F$1:$G$1171,2,0)</f>
        <v>URBANA</v>
      </c>
      <c r="U236" s="20" t="str">
        <f>VLOOKUP(A236,'REPORTE'!$A$1:$AG$1961,5,0)</f>
        <v>ECUATORIANO(A) INDIGENA</v>
      </c>
      <c r="V236" s="20" t="str">
        <f>VLOOKUP(A236,'REPORTE'!$A$1:$AG$1961,18,0)</f>
        <v>F</v>
      </c>
    </row>
    <row r="237" spans="1:22" x14ac:dyDescent="0.45">
      <c r="A237" s="20">
        <v>1000266</v>
      </c>
      <c r="B237" s="20" t="s">
        <v>9431</v>
      </c>
      <c r="C237" s="20" t="s">
        <v>13752</v>
      </c>
      <c r="D237" s="20">
        <v>1725298374</v>
      </c>
      <c r="E237" s="20">
        <v>231000324</v>
      </c>
      <c r="F237" s="20" t="s">
        <v>11139</v>
      </c>
      <c r="G237" s="20"/>
      <c r="H237" s="20">
        <v>40</v>
      </c>
      <c r="I237" s="20" t="s">
        <v>11150</v>
      </c>
      <c r="J237" s="20" t="s">
        <v>11150</v>
      </c>
      <c r="K237" s="20" t="s">
        <v>11150</v>
      </c>
      <c r="L237" s="20" t="s">
        <v>11150</v>
      </c>
      <c r="M237" s="20" t="s">
        <v>11150</v>
      </c>
      <c r="N237" s="20" t="s">
        <v>11150</v>
      </c>
      <c r="O237" s="20">
        <v>40</v>
      </c>
      <c r="P237" s="20" t="str">
        <f>VLOOKUP(A237,'REPORTE'!$A$1:$AG$1961,30,0)</f>
        <v>Secundaria</v>
      </c>
      <c r="Q237" s="20" t="str">
        <f>VLOOKUP(A237,'REPORTE'!$A$1:$AG$1961,31,0)</f>
        <v>PICHINCHA</v>
      </c>
      <c r="R237" s="20" t="str">
        <f>VLOOKUP(A237,'REPORTE'!$A$1:$AG$1961,32,0)</f>
        <v>QUITO</v>
      </c>
      <c r="S237" s="20" t="str">
        <f>VLOOKUP(A237,'REPORTE'!$A$1:$AG$1961,33,0)</f>
        <v>COTOCOLLAO</v>
      </c>
      <c r="T237" s="20" t="str">
        <f>VLOOKUP(S237,PROVINCIAS!$F$1:$G$1171,2,0)</f>
        <v>URBANA</v>
      </c>
      <c r="U237" s="20" t="str">
        <f>VLOOKUP(A237,'REPORTE'!$A$1:$AG$1961,5,0)</f>
        <v>ECUATORIANO(A) INDIGENA</v>
      </c>
      <c r="V237" s="20" t="str">
        <f>VLOOKUP(A237,'REPORTE'!$A$1:$AG$1961,18,0)</f>
        <v>F</v>
      </c>
    </row>
    <row r="238" spans="1:22" x14ac:dyDescent="0.45">
      <c r="A238" s="20">
        <v>1000267</v>
      </c>
      <c r="B238" s="20" t="s">
        <v>9431</v>
      </c>
      <c r="C238" s="20" t="s">
        <v>13753</v>
      </c>
      <c r="D238" s="20">
        <v>1716962046</v>
      </c>
      <c r="E238" s="20">
        <v>231000326</v>
      </c>
      <c r="F238" s="20" t="s">
        <v>11139</v>
      </c>
      <c r="G238" s="20"/>
      <c r="H238" s="20">
        <v>232.25</v>
      </c>
      <c r="I238" s="20" t="s">
        <v>11150</v>
      </c>
      <c r="J238" s="20" t="s">
        <v>11150</v>
      </c>
      <c r="K238" s="20" t="s">
        <v>11150</v>
      </c>
      <c r="L238" s="20" t="s">
        <v>11150</v>
      </c>
      <c r="M238" s="20" t="s">
        <v>11150</v>
      </c>
      <c r="N238" s="20" t="s">
        <v>11150</v>
      </c>
      <c r="O238" s="20">
        <v>232.25</v>
      </c>
      <c r="P238" s="20" t="str">
        <f>VLOOKUP(A238,'REPORTE'!$A$1:$AG$1961,30,0)</f>
        <v>Secundaria</v>
      </c>
      <c r="Q238" s="20" t="str">
        <f>VLOOKUP(A238,'REPORTE'!$A$1:$AG$1961,31,0)</f>
        <v>CHIMBORAZO</v>
      </c>
      <c r="R238" s="20" t="str">
        <f>VLOOKUP(A238,'REPORTE'!$A$1:$AG$1961,32,0)</f>
        <v>RIOBAMBA</v>
      </c>
      <c r="S238" s="20" t="str">
        <f>VLOOKUP(A238,'REPORTE'!$A$1:$AG$1961,33,0)</f>
        <v>YARUQUIES</v>
      </c>
      <c r="T238" s="20" t="str">
        <f>VLOOKUP(S238,PROVINCIAS!$F$1:$G$1171,2,0)</f>
        <v>URBANA</v>
      </c>
      <c r="U238" s="20" t="str">
        <f>VLOOKUP(A238,'REPORTE'!$A$1:$AG$1961,5,0)</f>
        <v>ECUATORIANO(A) INDIGENA</v>
      </c>
      <c r="V238" s="20" t="str">
        <f>VLOOKUP(A238,'REPORTE'!$A$1:$AG$1961,18,0)</f>
        <v>F</v>
      </c>
    </row>
    <row r="239" spans="1:22" x14ac:dyDescent="0.45">
      <c r="A239" s="20">
        <v>1000268</v>
      </c>
      <c r="B239" s="20" t="s">
        <v>9431</v>
      </c>
      <c r="C239" s="20" t="s">
        <v>13754</v>
      </c>
      <c r="D239" s="20">
        <v>1729120152</v>
      </c>
      <c r="E239" s="20">
        <v>231000327</v>
      </c>
      <c r="F239" s="20" t="s">
        <v>11139</v>
      </c>
      <c r="G239" s="20"/>
      <c r="H239" s="20">
        <v>1</v>
      </c>
      <c r="I239" s="20" t="s">
        <v>11150</v>
      </c>
      <c r="J239" s="20" t="s">
        <v>11150</v>
      </c>
      <c r="K239" s="20" t="s">
        <v>11150</v>
      </c>
      <c r="L239" s="20" t="s">
        <v>11150</v>
      </c>
      <c r="M239" s="20" t="s">
        <v>11150</v>
      </c>
      <c r="N239" s="20" t="s">
        <v>11150</v>
      </c>
      <c r="O239" s="20">
        <v>1</v>
      </c>
      <c r="P239" s="20" t="str">
        <f>VLOOKUP(A239,'REPORTE'!$A$1:$AG$1961,30,0)</f>
        <v>Secundaria</v>
      </c>
      <c r="Q239" s="20" t="str">
        <f>VLOOKUP(A239,'REPORTE'!$A$1:$AG$1961,31,0)</f>
        <v>PICHINCHA</v>
      </c>
      <c r="R239" s="20" t="str">
        <f>VLOOKUP(A239,'REPORTE'!$A$1:$AG$1961,32,0)</f>
        <v>QUITO</v>
      </c>
      <c r="S239" s="20" t="str">
        <f>VLOOKUP(A239,'REPORTE'!$A$1:$AG$1961,33,0)</f>
        <v>COTOCOLLAO</v>
      </c>
      <c r="T239" s="20" t="str">
        <f>VLOOKUP(S239,PROVINCIAS!$F$1:$G$1171,2,0)</f>
        <v>URBANA</v>
      </c>
      <c r="U239" s="20" t="str">
        <f>VLOOKUP(A239,'REPORTE'!$A$1:$AG$1961,5,0)</f>
        <v>ECUATORIANO(A) INDIGENA</v>
      </c>
      <c r="V239" s="20" t="str">
        <f>VLOOKUP(A239,'REPORTE'!$A$1:$AG$1961,18,0)</f>
        <v>F</v>
      </c>
    </row>
    <row r="240" spans="1:22" x14ac:dyDescent="0.45">
      <c r="A240" s="20">
        <v>1000269</v>
      </c>
      <c r="B240" s="20" t="s">
        <v>9431</v>
      </c>
      <c r="C240" s="20" t="s">
        <v>13755</v>
      </c>
      <c r="D240" s="20">
        <v>604025841</v>
      </c>
      <c r="E240" s="20">
        <v>231000328</v>
      </c>
      <c r="F240" s="20" t="s">
        <v>11139</v>
      </c>
      <c r="G240" s="20"/>
      <c r="H240" s="20">
        <v>1</v>
      </c>
      <c r="I240" s="20" t="s">
        <v>11150</v>
      </c>
      <c r="J240" s="20" t="s">
        <v>11150</v>
      </c>
      <c r="K240" s="20" t="s">
        <v>11150</v>
      </c>
      <c r="L240" s="20" t="s">
        <v>11150</v>
      </c>
      <c r="M240" s="20" t="s">
        <v>11150</v>
      </c>
      <c r="N240" s="20" t="s">
        <v>11150</v>
      </c>
      <c r="O240" s="20">
        <v>1</v>
      </c>
      <c r="P240" s="20" t="str">
        <f>VLOOKUP(A240,'REPORTE'!$A$1:$AG$1961,30,0)</f>
        <v>Secundaria</v>
      </c>
      <c r="Q240" s="20" t="str">
        <f>VLOOKUP(A240,'REPORTE'!$A$1:$AG$1961,31,0)</f>
        <v>CHIMBORAZO</v>
      </c>
      <c r="R240" s="20" t="str">
        <f>VLOOKUP(A240,'REPORTE'!$A$1:$AG$1961,32,0)</f>
        <v>RIOBAMBA</v>
      </c>
      <c r="S240" s="20" t="str">
        <f>VLOOKUP(A240,'REPORTE'!$A$1:$AG$1961,33,0)</f>
        <v>LIZARZABURU</v>
      </c>
      <c r="T240" s="20" t="str">
        <f>VLOOKUP(S240,PROVINCIAS!$F$1:$G$1171,2,0)</f>
        <v>URBANA</v>
      </c>
      <c r="U240" s="20" t="str">
        <f>VLOOKUP(A240,'REPORTE'!$A$1:$AG$1961,5,0)</f>
        <v>ECUATORIANO(A) INDIGENA</v>
      </c>
      <c r="V240" s="20" t="str">
        <f>VLOOKUP(A240,'REPORTE'!$A$1:$AG$1961,18,0)</f>
        <v>M</v>
      </c>
    </row>
    <row r="241" spans="1:22" x14ac:dyDescent="0.45">
      <c r="A241" s="20">
        <v>1000270</v>
      </c>
      <c r="B241" s="20" t="s">
        <v>9431</v>
      </c>
      <c r="C241" s="20" t="s">
        <v>13756</v>
      </c>
      <c r="D241" s="20">
        <v>1708595838</v>
      </c>
      <c r="E241" s="20">
        <v>231000329</v>
      </c>
      <c r="F241" s="20" t="s">
        <v>11139</v>
      </c>
      <c r="G241" s="20"/>
      <c r="H241" s="20">
        <v>16</v>
      </c>
      <c r="I241" s="20" t="s">
        <v>11150</v>
      </c>
      <c r="J241" s="20" t="s">
        <v>11150</v>
      </c>
      <c r="K241" s="20" t="s">
        <v>11150</v>
      </c>
      <c r="L241" s="20" t="s">
        <v>11150</v>
      </c>
      <c r="M241" s="20" t="s">
        <v>11150</v>
      </c>
      <c r="N241" s="20" t="s">
        <v>11150</v>
      </c>
      <c r="O241" s="20">
        <v>16</v>
      </c>
      <c r="P241" s="20" t="str">
        <f>VLOOKUP(A241,'REPORTE'!$A$1:$AG$1961,30,0)</f>
        <v>Primaria</v>
      </c>
      <c r="Q241" s="20" t="str">
        <f>VLOOKUP(A241,'REPORTE'!$A$1:$AG$1961,31,0)</f>
        <v>CHIMBORAZO</v>
      </c>
      <c r="R241" s="20" t="str">
        <f>VLOOKUP(A241,'REPORTE'!$A$1:$AG$1961,32,0)</f>
        <v>RIOBAMBA</v>
      </c>
      <c r="S241" s="20" t="str">
        <f>VLOOKUP(A241,'REPORTE'!$A$1:$AG$1961,33,0)</f>
        <v>YARUQUIES</v>
      </c>
      <c r="T241" s="20" t="str">
        <f>VLOOKUP(S241,PROVINCIAS!$F$1:$G$1171,2,0)</f>
        <v>URBANA</v>
      </c>
      <c r="U241" s="20" t="str">
        <f>VLOOKUP(A241,'REPORTE'!$A$1:$AG$1961,5,0)</f>
        <v>ECUATORIANO(A) INDIGENA</v>
      </c>
      <c r="V241" s="20" t="str">
        <f>VLOOKUP(A241,'REPORTE'!$A$1:$AG$1961,18,0)</f>
        <v>M</v>
      </c>
    </row>
    <row r="242" spans="1:22" x14ac:dyDescent="0.45">
      <c r="A242" s="20">
        <v>1000271</v>
      </c>
      <c r="B242" s="20" t="s">
        <v>9431</v>
      </c>
      <c r="C242" s="20" t="s">
        <v>10028</v>
      </c>
      <c r="D242" s="20">
        <v>1706766985</v>
      </c>
      <c r="E242" s="20">
        <v>231000330</v>
      </c>
      <c r="F242" s="20" t="s">
        <v>11139</v>
      </c>
      <c r="G242" s="20"/>
      <c r="H242" s="20">
        <v>345.17</v>
      </c>
      <c r="I242" s="20" t="s">
        <v>11150</v>
      </c>
      <c r="J242" s="20" t="s">
        <v>11150</v>
      </c>
      <c r="K242" s="20" t="s">
        <v>11150</v>
      </c>
      <c r="L242" s="20" t="s">
        <v>11150</v>
      </c>
      <c r="M242" s="20" t="s">
        <v>11150</v>
      </c>
      <c r="N242" s="20" t="s">
        <v>11150</v>
      </c>
      <c r="O242" s="20">
        <v>345.17</v>
      </c>
      <c r="P242" s="20" t="str">
        <f>VLOOKUP(A242,'REPORTE'!$A$1:$AG$1961,30,0)</f>
        <v>Secundaria</v>
      </c>
      <c r="Q242" s="20" t="str">
        <f>VLOOKUP(A242,'REPORTE'!$A$1:$AG$1961,31,0)</f>
        <v>PICHINCHA</v>
      </c>
      <c r="R242" s="20" t="str">
        <f>VLOOKUP(A242,'REPORTE'!$A$1:$AG$1961,32,0)</f>
        <v>QUITO</v>
      </c>
      <c r="S242" s="20" t="str">
        <f>VLOOKUP(A242,'REPORTE'!$A$1:$AG$1961,33,0)</f>
        <v>ZAMBIZA</v>
      </c>
      <c r="T242" s="20" t="str">
        <f>VLOOKUP(S242,PROVINCIAS!$F$1:$G$1171,2,0)</f>
        <v>RURAL</v>
      </c>
      <c r="U242" s="20" t="str">
        <f>VLOOKUP(A242,'REPORTE'!$A$1:$AG$1961,5,0)</f>
        <v>ECUATORIANO(A) INDIGENA</v>
      </c>
      <c r="V242" s="20" t="str">
        <f>VLOOKUP(A242,'REPORTE'!$A$1:$AG$1961,18,0)</f>
        <v>M</v>
      </c>
    </row>
    <row r="243" spans="1:22" x14ac:dyDescent="0.45">
      <c r="A243" s="20">
        <v>1000273</v>
      </c>
      <c r="B243" s="20" t="s">
        <v>9431</v>
      </c>
      <c r="C243" s="20" t="s">
        <v>13757</v>
      </c>
      <c r="D243" s="20">
        <v>1719586446</v>
      </c>
      <c r="E243" s="20">
        <v>231000333</v>
      </c>
      <c r="F243" s="20" t="s">
        <v>11139</v>
      </c>
      <c r="G243" s="20"/>
      <c r="H243" s="20">
        <v>15</v>
      </c>
      <c r="I243" s="20" t="s">
        <v>11150</v>
      </c>
      <c r="J243" s="20" t="s">
        <v>11150</v>
      </c>
      <c r="K243" s="20" t="s">
        <v>11150</v>
      </c>
      <c r="L243" s="20" t="s">
        <v>11150</v>
      </c>
      <c r="M243" s="20" t="s">
        <v>11150</v>
      </c>
      <c r="N243" s="20" t="s">
        <v>11150</v>
      </c>
      <c r="O243" s="20">
        <v>15</v>
      </c>
      <c r="P243" s="20" t="str">
        <f>VLOOKUP(A243,'REPORTE'!$A$1:$AG$1961,30,0)</f>
        <v>Secundaria</v>
      </c>
      <c r="Q243" s="20" t="str">
        <f>VLOOKUP(A243,'REPORTE'!$A$1:$AG$1961,31,0)</f>
        <v>IMBABURA</v>
      </c>
      <c r="R243" s="20" t="str">
        <f>VLOOKUP(A243,'REPORTE'!$A$1:$AG$1961,32,0)</f>
        <v>IBARRA</v>
      </c>
      <c r="S243" s="20" t="str">
        <f>VLOOKUP(A243,'REPORTE'!$A$1:$AG$1961,33,0)</f>
        <v>CARANQUI</v>
      </c>
      <c r="T243" s="20" t="str">
        <f>VLOOKUP(S243,PROVINCIAS!$F$1:$G$1171,2,0)</f>
        <v>URBANA</v>
      </c>
      <c r="U243" s="20" t="str">
        <f>VLOOKUP(A243,'REPORTE'!$A$1:$AG$1961,5,0)</f>
        <v>ECUATORIANO(A) INDIGENA</v>
      </c>
      <c r="V243" s="20" t="str">
        <f>VLOOKUP(A243,'REPORTE'!$A$1:$AG$1961,18,0)</f>
        <v>M</v>
      </c>
    </row>
    <row r="244" spans="1:22" x14ac:dyDescent="0.45">
      <c r="A244" s="20">
        <v>1000274</v>
      </c>
      <c r="B244" s="20" t="s">
        <v>9431</v>
      </c>
      <c r="C244" s="20" t="s">
        <v>13758</v>
      </c>
      <c r="D244" s="20">
        <v>1704806155</v>
      </c>
      <c r="E244" s="20">
        <v>231000334</v>
      </c>
      <c r="F244" s="20" t="s">
        <v>11139</v>
      </c>
      <c r="G244" s="20"/>
      <c r="H244" s="20">
        <v>15</v>
      </c>
      <c r="I244" s="20" t="s">
        <v>11150</v>
      </c>
      <c r="J244" s="20" t="s">
        <v>11150</v>
      </c>
      <c r="K244" s="20" t="s">
        <v>11150</v>
      </c>
      <c r="L244" s="20" t="s">
        <v>11150</v>
      </c>
      <c r="M244" s="20" t="s">
        <v>11150</v>
      </c>
      <c r="N244" s="20" t="s">
        <v>11150</v>
      </c>
      <c r="O244" s="20">
        <v>15</v>
      </c>
      <c r="P244" s="20" t="str">
        <f>VLOOKUP(A244,'REPORTE'!$A$1:$AG$1961,30,0)</f>
        <v>Ninguna</v>
      </c>
      <c r="Q244" s="20" t="str">
        <f>VLOOKUP(A244,'REPORTE'!$A$1:$AG$1961,31,0)</f>
        <v>CHIMBORAZO</v>
      </c>
      <c r="R244" s="20" t="str">
        <f>VLOOKUP(A244,'REPORTE'!$A$1:$AG$1961,32,0)</f>
        <v>RIOBAMBA</v>
      </c>
      <c r="S244" s="20" t="str">
        <f>VLOOKUP(A244,'REPORTE'!$A$1:$AG$1961,33,0)</f>
        <v>YARUQUIES</v>
      </c>
      <c r="T244" s="20" t="str">
        <f>VLOOKUP(S244,PROVINCIAS!$F$1:$G$1171,2,0)</f>
        <v>URBANA</v>
      </c>
      <c r="U244" s="20" t="str">
        <f>VLOOKUP(A244,'REPORTE'!$A$1:$AG$1961,5,0)</f>
        <v>ECUATORIANO(A) INDIGENA</v>
      </c>
      <c r="V244" s="20" t="str">
        <f>VLOOKUP(A244,'REPORTE'!$A$1:$AG$1961,18,0)</f>
        <v>F</v>
      </c>
    </row>
    <row r="245" spans="1:22" x14ac:dyDescent="0.45">
      <c r="A245" s="20">
        <v>1000275</v>
      </c>
      <c r="B245" s="20" t="s">
        <v>9431</v>
      </c>
      <c r="C245" s="20" t="s">
        <v>13759</v>
      </c>
      <c r="D245" s="20">
        <v>1755796073</v>
      </c>
      <c r="E245" s="20">
        <v>231000337</v>
      </c>
      <c r="F245" s="20" t="s">
        <v>11139</v>
      </c>
      <c r="G245" s="20"/>
      <c r="H245" s="20">
        <v>1</v>
      </c>
      <c r="I245" s="20" t="s">
        <v>11150</v>
      </c>
      <c r="J245" s="20" t="s">
        <v>11150</v>
      </c>
      <c r="K245" s="20" t="s">
        <v>11150</v>
      </c>
      <c r="L245" s="20" t="s">
        <v>11150</v>
      </c>
      <c r="M245" s="20" t="s">
        <v>11150</v>
      </c>
      <c r="N245" s="20" t="s">
        <v>11150</v>
      </c>
      <c r="O245" s="20">
        <v>1</v>
      </c>
      <c r="P245" s="20" t="str">
        <f>VLOOKUP(A245,'REPORTE'!$A$1:$AG$1961,30,0)</f>
        <v>Primaria</v>
      </c>
      <c r="Q245" s="20" t="str">
        <f>VLOOKUP(A245,'REPORTE'!$A$1:$AG$1961,31,0)</f>
        <v>PICHINCHA</v>
      </c>
      <c r="R245" s="20" t="str">
        <f>VLOOKUP(A245,'REPORTE'!$A$1:$AG$1961,32,0)</f>
        <v>QUITO</v>
      </c>
      <c r="S245" s="20" t="str">
        <f>VLOOKUP(A245,'REPORTE'!$A$1:$AG$1961,33,0)</f>
        <v>COTOCOLLAO</v>
      </c>
      <c r="T245" s="20" t="str">
        <f>VLOOKUP(S245,PROVINCIAS!$F$1:$G$1171,2,0)</f>
        <v>URBANA</v>
      </c>
      <c r="U245" s="20" t="str">
        <f>VLOOKUP(A245,'REPORTE'!$A$1:$AG$1961,5,0)</f>
        <v>ECUATORIANO(A) INDIGENA</v>
      </c>
      <c r="V245" s="20" t="str">
        <f>VLOOKUP(A245,'REPORTE'!$A$1:$AG$1961,18,0)</f>
        <v>F</v>
      </c>
    </row>
    <row r="246" spans="1:22" x14ac:dyDescent="0.45">
      <c r="A246" s="20">
        <v>1000276</v>
      </c>
      <c r="B246" s="20" t="s">
        <v>9431</v>
      </c>
      <c r="C246" s="20" t="s">
        <v>9603</v>
      </c>
      <c r="D246" s="20">
        <v>1718677998</v>
      </c>
      <c r="E246" s="20">
        <v>231000335</v>
      </c>
      <c r="F246" s="20" t="s">
        <v>11139</v>
      </c>
      <c r="G246" s="20"/>
      <c r="H246" s="20">
        <v>21.13</v>
      </c>
      <c r="I246" s="20" t="s">
        <v>11150</v>
      </c>
      <c r="J246" s="20" t="s">
        <v>11150</v>
      </c>
      <c r="K246" s="20" t="s">
        <v>11150</v>
      </c>
      <c r="L246" s="20" t="s">
        <v>11150</v>
      </c>
      <c r="M246" s="20" t="s">
        <v>11150</v>
      </c>
      <c r="N246" s="20" t="s">
        <v>11150</v>
      </c>
      <c r="O246" s="20">
        <v>21.13</v>
      </c>
      <c r="P246" s="20" t="str">
        <f>VLOOKUP(A246,'REPORTE'!$A$1:$AG$1961,30,0)</f>
        <v>Ninguna</v>
      </c>
      <c r="Q246" s="20" t="str">
        <f>VLOOKUP(A246,'REPORTE'!$A$1:$AG$1961,31,0)</f>
        <v>IMBABURA</v>
      </c>
      <c r="R246" s="20" t="str">
        <f>VLOOKUP(A246,'REPORTE'!$A$1:$AG$1961,32,0)</f>
        <v>OTAVALO</v>
      </c>
      <c r="S246" s="20" t="str">
        <f>VLOOKUP(A246,'REPORTE'!$A$1:$AG$1961,33,0)</f>
        <v>SAN JUAN DE ILUMAN</v>
      </c>
      <c r="T246" s="20" t="str">
        <f>VLOOKUP(S246,PROVINCIAS!$F$1:$G$1171,2,0)</f>
        <v>RURAL</v>
      </c>
      <c r="U246" s="20" t="str">
        <f>VLOOKUP(A246,'REPORTE'!$A$1:$AG$1961,5,0)</f>
        <v>ECUATORIANO(A) INDIGENA</v>
      </c>
      <c r="V246" s="20" t="str">
        <f>VLOOKUP(A246,'REPORTE'!$A$1:$AG$1961,18,0)</f>
        <v>F</v>
      </c>
    </row>
    <row r="247" spans="1:22" x14ac:dyDescent="0.45">
      <c r="A247" s="20">
        <v>1000277</v>
      </c>
      <c r="B247" s="20" t="s">
        <v>9431</v>
      </c>
      <c r="C247" s="20" t="s">
        <v>13760</v>
      </c>
      <c r="D247" s="20">
        <v>1719817445</v>
      </c>
      <c r="E247" s="20">
        <v>231000336</v>
      </c>
      <c r="F247" s="20" t="s">
        <v>11139</v>
      </c>
      <c r="G247" s="20"/>
      <c r="H247" s="20">
        <v>40</v>
      </c>
      <c r="I247" s="20" t="s">
        <v>11150</v>
      </c>
      <c r="J247" s="20" t="s">
        <v>11150</v>
      </c>
      <c r="K247" s="20" t="s">
        <v>11150</v>
      </c>
      <c r="L247" s="20" t="s">
        <v>11150</v>
      </c>
      <c r="M247" s="20" t="s">
        <v>11150</v>
      </c>
      <c r="N247" s="20" t="s">
        <v>11150</v>
      </c>
      <c r="O247" s="20">
        <v>40</v>
      </c>
      <c r="P247" s="20" t="str">
        <f>VLOOKUP(A247,'REPORTE'!$A$1:$AG$1961,30,0)</f>
        <v>Secundaria</v>
      </c>
      <c r="Q247" s="20" t="str">
        <f>VLOOKUP(A247,'REPORTE'!$A$1:$AG$1961,31,0)</f>
        <v>CHIMBORAZO</v>
      </c>
      <c r="R247" s="20" t="str">
        <f>VLOOKUP(A247,'REPORTE'!$A$1:$AG$1961,32,0)</f>
        <v>COLTA</v>
      </c>
      <c r="S247" s="20" t="str">
        <f>VLOOKUP(A247,'REPORTE'!$A$1:$AG$1961,33,0)</f>
        <v>CAJABAMBA</v>
      </c>
      <c r="T247" s="20" t="str">
        <f>VLOOKUP(S247,PROVINCIAS!$F$1:$G$1171,2,0)</f>
        <v>URBANA</v>
      </c>
      <c r="U247" s="20" t="str">
        <f>VLOOKUP(A247,'REPORTE'!$A$1:$AG$1961,5,0)</f>
        <v>ECUATORIANO(A) INDIGENA</v>
      </c>
      <c r="V247" s="20" t="str">
        <f>VLOOKUP(A247,'REPORTE'!$A$1:$AG$1961,18,0)</f>
        <v>F</v>
      </c>
    </row>
    <row r="248" spans="1:22" x14ac:dyDescent="0.45">
      <c r="A248" s="20">
        <v>1000278</v>
      </c>
      <c r="B248" s="20" t="s">
        <v>9431</v>
      </c>
      <c r="C248" s="20" t="s">
        <v>13761</v>
      </c>
      <c r="D248" s="20">
        <v>1728633130</v>
      </c>
      <c r="E248" s="20">
        <v>231000338</v>
      </c>
      <c r="F248" s="20" t="s">
        <v>11139</v>
      </c>
      <c r="G248" s="20"/>
      <c r="H248" s="20">
        <v>1</v>
      </c>
      <c r="I248" s="20" t="s">
        <v>11150</v>
      </c>
      <c r="J248" s="20" t="s">
        <v>11150</v>
      </c>
      <c r="K248" s="20" t="s">
        <v>11150</v>
      </c>
      <c r="L248" s="20" t="s">
        <v>11150</v>
      </c>
      <c r="M248" s="20" t="s">
        <v>11150</v>
      </c>
      <c r="N248" s="20" t="s">
        <v>11150</v>
      </c>
      <c r="O248" s="20">
        <v>1</v>
      </c>
      <c r="P248" s="20" t="str">
        <f>VLOOKUP(A248,'REPORTE'!$A$1:$AG$1961,30,0)</f>
        <v>Primaria</v>
      </c>
      <c r="Q248" s="20" t="str">
        <f>VLOOKUP(A248,'REPORTE'!$A$1:$AG$1961,31,0)</f>
        <v>PICHINCHA</v>
      </c>
      <c r="R248" s="20" t="str">
        <f>VLOOKUP(A248,'REPORTE'!$A$1:$AG$1961,32,0)</f>
        <v>QUITO</v>
      </c>
      <c r="S248" s="20" t="str">
        <f>VLOOKUP(A248,'REPORTE'!$A$1:$AG$1961,33,0)</f>
        <v>COTOCOLLAO</v>
      </c>
      <c r="T248" s="20" t="str">
        <f>VLOOKUP(S248,PROVINCIAS!$F$1:$G$1171,2,0)</f>
        <v>URBANA</v>
      </c>
      <c r="U248" s="20" t="str">
        <f>VLOOKUP(A248,'REPORTE'!$A$1:$AG$1961,5,0)</f>
        <v>ECUATORIANO(A) INDIGENA</v>
      </c>
      <c r="V248" s="20" t="str">
        <f>VLOOKUP(A248,'REPORTE'!$A$1:$AG$1961,18,0)</f>
        <v>F</v>
      </c>
    </row>
    <row r="249" spans="1:22" x14ac:dyDescent="0.45">
      <c r="A249" s="20">
        <v>1000279</v>
      </c>
      <c r="B249" s="20" t="s">
        <v>9431</v>
      </c>
      <c r="C249" s="20" t="s">
        <v>13762</v>
      </c>
      <c r="D249" s="20">
        <v>1751558006</v>
      </c>
      <c r="E249" s="20">
        <v>231000339</v>
      </c>
      <c r="F249" s="20" t="s">
        <v>11139</v>
      </c>
      <c r="G249" s="20"/>
      <c r="H249" s="20">
        <v>1</v>
      </c>
      <c r="I249" s="20" t="s">
        <v>11150</v>
      </c>
      <c r="J249" s="20" t="s">
        <v>11150</v>
      </c>
      <c r="K249" s="20" t="s">
        <v>11150</v>
      </c>
      <c r="L249" s="20" t="s">
        <v>11150</v>
      </c>
      <c r="M249" s="20" t="s">
        <v>11150</v>
      </c>
      <c r="N249" s="20" t="s">
        <v>11150</v>
      </c>
      <c r="O249" s="20">
        <v>1</v>
      </c>
      <c r="P249" s="20" t="str">
        <f>VLOOKUP(A249,'REPORTE'!$A$1:$AG$1961,30,0)</f>
        <v>Primaria</v>
      </c>
      <c r="Q249" s="20" t="str">
        <f>VLOOKUP(A249,'REPORTE'!$A$1:$AG$1961,31,0)</f>
        <v>PICHINCHA</v>
      </c>
      <c r="R249" s="20" t="str">
        <f>VLOOKUP(A249,'REPORTE'!$A$1:$AG$1961,32,0)</f>
        <v>QUITO</v>
      </c>
      <c r="S249" s="20" t="str">
        <f>VLOOKUP(A249,'REPORTE'!$A$1:$AG$1961,33,0)</f>
        <v>SAN BLAS</v>
      </c>
      <c r="T249" s="20" t="str">
        <f>VLOOKUP(S249,PROVINCIAS!$F$1:$G$1171,2,0)</f>
        <v>URBANA</v>
      </c>
      <c r="U249" s="20" t="str">
        <f>VLOOKUP(A249,'REPORTE'!$A$1:$AG$1961,5,0)</f>
        <v>ECUATORIANO(A) INDIGENA</v>
      </c>
      <c r="V249" s="20" t="str">
        <f>VLOOKUP(A249,'REPORTE'!$A$1:$AG$1961,18,0)</f>
        <v>F</v>
      </c>
    </row>
    <row r="250" spans="1:22" x14ac:dyDescent="0.45">
      <c r="A250" s="20">
        <v>1000280</v>
      </c>
      <c r="B250" s="20" t="s">
        <v>9431</v>
      </c>
      <c r="C250" s="20" t="s">
        <v>9852</v>
      </c>
      <c r="D250" s="20">
        <v>1715690655</v>
      </c>
      <c r="E250" s="20">
        <v>231000340</v>
      </c>
      <c r="F250" s="20" t="s">
        <v>11139</v>
      </c>
      <c r="G250" s="20"/>
      <c r="H250" s="20">
        <v>81.75</v>
      </c>
      <c r="I250" s="20" t="s">
        <v>11150</v>
      </c>
      <c r="J250" s="20" t="s">
        <v>11150</v>
      </c>
      <c r="K250" s="20" t="s">
        <v>11150</v>
      </c>
      <c r="L250" s="20" t="s">
        <v>11150</v>
      </c>
      <c r="M250" s="20" t="s">
        <v>11150</v>
      </c>
      <c r="N250" s="20" t="s">
        <v>11150</v>
      </c>
      <c r="O250" s="20">
        <v>81.75</v>
      </c>
      <c r="P250" s="20" t="str">
        <f>VLOOKUP(A250,'REPORTE'!$A$1:$AG$1961,30,0)</f>
        <v>Primaria</v>
      </c>
      <c r="Q250" s="20" t="str">
        <f>VLOOKUP(A250,'REPORTE'!$A$1:$AG$1961,31,0)</f>
        <v>PICHINCHA</v>
      </c>
      <c r="R250" s="20" t="str">
        <f>VLOOKUP(A250,'REPORTE'!$A$1:$AG$1961,32,0)</f>
        <v>QUITO</v>
      </c>
      <c r="S250" s="20" t="str">
        <f>VLOOKUP(A250,'REPORTE'!$A$1:$AG$1961,33,0)</f>
        <v>GUALEA</v>
      </c>
      <c r="T250" s="20" t="str">
        <f>VLOOKUP(S250,PROVINCIAS!$F$1:$G$1171,2,0)</f>
        <v>RURAL</v>
      </c>
      <c r="U250" s="20" t="str">
        <f>VLOOKUP(A250,'REPORTE'!$A$1:$AG$1961,5,0)</f>
        <v>ECUATORIANO(A)</v>
      </c>
      <c r="V250" s="20" t="str">
        <f>VLOOKUP(A250,'REPORTE'!$A$1:$AG$1961,18,0)</f>
        <v>M</v>
      </c>
    </row>
    <row r="251" spans="1:22" x14ac:dyDescent="0.45">
      <c r="A251" s="20">
        <v>1000281</v>
      </c>
      <c r="B251" s="20" t="s">
        <v>9431</v>
      </c>
      <c r="C251" s="20" t="s">
        <v>9920</v>
      </c>
      <c r="D251" s="20">
        <v>1704133584</v>
      </c>
      <c r="E251" s="20">
        <v>231000341</v>
      </c>
      <c r="F251" s="20" t="s">
        <v>11139</v>
      </c>
      <c r="G251" s="20"/>
      <c r="H251" s="20">
        <v>200</v>
      </c>
      <c r="I251" s="20" t="s">
        <v>11150</v>
      </c>
      <c r="J251" s="20" t="s">
        <v>11150</v>
      </c>
      <c r="K251" s="20" t="s">
        <v>11150</v>
      </c>
      <c r="L251" s="20" t="s">
        <v>11150</v>
      </c>
      <c r="M251" s="20" t="s">
        <v>11150</v>
      </c>
      <c r="N251" s="20" t="s">
        <v>11150</v>
      </c>
      <c r="O251" s="20">
        <v>200</v>
      </c>
      <c r="P251" s="20" t="str">
        <f>VLOOKUP(A251,'REPORTE'!$A$1:$AG$1961,30,0)</f>
        <v>Primaria</v>
      </c>
      <c r="Q251" s="20" t="str">
        <f>VLOOKUP(A251,'REPORTE'!$A$1:$AG$1961,31,0)</f>
        <v>PICHINCHA</v>
      </c>
      <c r="R251" s="20" t="str">
        <f>VLOOKUP(A251,'REPORTE'!$A$1:$AG$1961,32,0)</f>
        <v>QUITO</v>
      </c>
      <c r="S251" s="20" t="str">
        <f>VLOOKUP(A251,'REPORTE'!$A$1:$AG$1961,33,0)</f>
        <v>COTOCOLLAO</v>
      </c>
      <c r="T251" s="20" t="str">
        <f>VLOOKUP(S251,PROVINCIAS!$F$1:$G$1171,2,0)</f>
        <v>URBANA</v>
      </c>
      <c r="U251" s="20" t="str">
        <f>VLOOKUP(A251,'REPORTE'!$A$1:$AG$1961,5,0)</f>
        <v>ECUATORIANO(A)</v>
      </c>
      <c r="V251" s="20" t="str">
        <f>VLOOKUP(A251,'REPORTE'!$A$1:$AG$1961,18,0)</f>
        <v>F</v>
      </c>
    </row>
    <row r="252" spans="1:22" x14ac:dyDescent="0.45">
      <c r="A252" s="20">
        <v>1000283</v>
      </c>
      <c r="B252" s="20" t="s">
        <v>9431</v>
      </c>
      <c r="C252" s="20" t="s">
        <v>9917</v>
      </c>
      <c r="D252" s="20">
        <v>1702942861</v>
      </c>
      <c r="E252" s="20">
        <v>231000343</v>
      </c>
      <c r="F252" s="20" t="s">
        <v>11139</v>
      </c>
      <c r="G252" s="20"/>
      <c r="H252" s="20">
        <v>152.5</v>
      </c>
      <c r="I252" s="20" t="s">
        <v>11150</v>
      </c>
      <c r="J252" s="20" t="s">
        <v>11150</v>
      </c>
      <c r="K252" s="20" t="s">
        <v>11150</v>
      </c>
      <c r="L252" s="20" t="s">
        <v>11150</v>
      </c>
      <c r="M252" s="20" t="s">
        <v>11150</v>
      </c>
      <c r="N252" s="20" t="s">
        <v>11150</v>
      </c>
      <c r="O252" s="20">
        <v>152.5</v>
      </c>
      <c r="P252" s="20" t="str">
        <f>VLOOKUP(A252,'REPORTE'!$A$1:$AG$1961,30,0)</f>
        <v>Primaria</v>
      </c>
      <c r="Q252" s="20" t="str">
        <f>VLOOKUP(A252,'REPORTE'!$A$1:$AG$1961,31,0)</f>
        <v>PICHINCHA</v>
      </c>
      <c r="R252" s="20" t="str">
        <f>VLOOKUP(A252,'REPORTE'!$A$1:$AG$1961,32,0)</f>
        <v>QUITO</v>
      </c>
      <c r="S252" s="20" t="str">
        <f>VLOOKUP(A252,'REPORTE'!$A$1:$AG$1961,33,0)</f>
        <v>COTOCOLLAO</v>
      </c>
      <c r="T252" s="20" t="str">
        <f>VLOOKUP(S252,PROVINCIAS!$F$1:$G$1171,2,0)</f>
        <v>URBANA</v>
      </c>
      <c r="U252" s="20" t="str">
        <f>VLOOKUP(A252,'REPORTE'!$A$1:$AG$1961,5,0)</f>
        <v>ECUATORIANO(A)</v>
      </c>
      <c r="V252" s="20" t="str">
        <f>VLOOKUP(A252,'REPORTE'!$A$1:$AG$1961,18,0)</f>
        <v>F</v>
      </c>
    </row>
    <row r="253" spans="1:22" x14ac:dyDescent="0.45">
      <c r="A253" s="20">
        <v>1000284</v>
      </c>
      <c r="B253" s="20" t="s">
        <v>9431</v>
      </c>
      <c r="C253" s="20" t="s">
        <v>13763</v>
      </c>
      <c r="D253" s="20">
        <v>1721235198</v>
      </c>
      <c r="E253" s="20">
        <v>231000344</v>
      </c>
      <c r="F253" s="20" t="s">
        <v>11139</v>
      </c>
      <c r="G253" s="20"/>
      <c r="H253" s="20">
        <v>15</v>
      </c>
      <c r="I253" s="20" t="s">
        <v>11150</v>
      </c>
      <c r="J253" s="20" t="s">
        <v>11150</v>
      </c>
      <c r="K253" s="20" t="s">
        <v>11150</v>
      </c>
      <c r="L253" s="20" t="s">
        <v>11150</v>
      </c>
      <c r="M253" s="20" t="s">
        <v>11150</v>
      </c>
      <c r="N253" s="20" t="s">
        <v>11150</v>
      </c>
      <c r="O253" s="20">
        <v>15</v>
      </c>
      <c r="P253" s="20" t="str">
        <f>VLOOKUP(A253,'REPORTE'!$A$1:$AG$1961,30,0)</f>
        <v>Secundaria</v>
      </c>
      <c r="Q253" s="20" t="str">
        <f>VLOOKUP(A253,'REPORTE'!$A$1:$AG$1961,31,0)</f>
        <v>PICHINCHA</v>
      </c>
      <c r="R253" s="20" t="str">
        <f>VLOOKUP(A253,'REPORTE'!$A$1:$AG$1961,32,0)</f>
        <v>QUITO</v>
      </c>
      <c r="S253" s="20" t="str">
        <f>VLOOKUP(A253,'REPORTE'!$A$1:$AG$1961,33,0)</f>
        <v>COTOCOLLAO</v>
      </c>
      <c r="T253" s="20" t="str">
        <f>VLOOKUP(S253,PROVINCIAS!$F$1:$G$1171,2,0)</f>
        <v>URBANA</v>
      </c>
      <c r="U253" s="20" t="str">
        <f>VLOOKUP(A253,'REPORTE'!$A$1:$AG$1961,5,0)</f>
        <v>ECUATORIANO(A) INDIGENA</v>
      </c>
      <c r="V253" s="20" t="str">
        <f>VLOOKUP(A253,'REPORTE'!$A$1:$AG$1961,18,0)</f>
        <v>F</v>
      </c>
    </row>
    <row r="254" spans="1:22" x14ac:dyDescent="0.45">
      <c r="A254" s="20">
        <v>1000285</v>
      </c>
      <c r="B254" s="20" t="s">
        <v>9431</v>
      </c>
      <c r="C254" s="20" t="s">
        <v>13764</v>
      </c>
      <c r="D254" s="20">
        <v>801600727</v>
      </c>
      <c r="E254" s="20">
        <v>231000345</v>
      </c>
      <c r="F254" s="20" t="s">
        <v>11139</v>
      </c>
      <c r="G254" s="20"/>
      <c r="H254" s="20">
        <v>15</v>
      </c>
      <c r="I254" s="20" t="s">
        <v>11150</v>
      </c>
      <c r="J254" s="20" t="s">
        <v>11150</v>
      </c>
      <c r="K254" s="20" t="s">
        <v>11150</v>
      </c>
      <c r="L254" s="20" t="s">
        <v>11150</v>
      </c>
      <c r="M254" s="20" t="s">
        <v>11150</v>
      </c>
      <c r="N254" s="20" t="s">
        <v>11150</v>
      </c>
      <c r="O254" s="20">
        <v>15</v>
      </c>
      <c r="P254" s="20" t="str">
        <f>VLOOKUP(A254,'REPORTE'!$A$1:$AG$1961,30,0)</f>
        <v>Secundaria</v>
      </c>
      <c r="Q254" s="20" t="str">
        <f>VLOOKUP(A254,'REPORTE'!$A$1:$AG$1961,31,0)</f>
        <v>PICHINCHA</v>
      </c>
      <c r="R254" s="20" t="str">
        <f>VLOOKUP(A254,'REPORTE'!$A$1:$AG$1961,32,0)</f>
        <v>QUITO</v>
      </c>
      <c r="S254" s="20" t="str">
        <f>VLOOKUP(A254,'REPORTE'!$A$1:$AG$1961,33,0)</f>
        <v>COTOCOLLAO</v>
      </c>
      <c r="T254" s="20" t="str">
        <f>VLOOKUP(S254,PROVINCIAS!$F$1:$G$1171,2,0)</f>
        <v>URBANA</v>
      </c>
      <c r="U254" s="20" t="str">
        <f>VLOOKUP(A254,'REPORTE'!$A$1:$AG$1961,5,0)</f>
        <v>ECUATORIANO(A) INDIGENA</v>
      </c>
      <c r="V254" s="20" t="str">
        <f>VLOOKUP(A254,'REPORTE'!$A$1:$AG$1961,18,0)</f>
        <v>M</v>
      </c>
    </row>
    <row r="255" spans="1:22" x14ac:dyDescent="0.45">
      <c r="A255" s="20">
        <v>1000286</v>
      </c>
      <c r="B255" s="20" t="s">
        <v>9431</v>
      </c>
      <c r="C255" s="20" t="s">
        <v>9779</v>
      </c>
      <c r="D255" s="20">
        <v>603728585</v>
      </c>
      <c r="E255" s="20">
        <v>231000346</v>
      </c>
      <c r="F255" s="20" t="s">
        <v>11139</v>
      </c>
      <c r="G255" s="20"/>
      <c r="H255" s="20">
        <v>65</v>
      </c>
      <c r="I255" s="20" t="s">
        <v>11150</v>
      </c>
      <c r="J255" s="20" t="s">
        <v>11150</v>
      </c>
      <c r="K255" s="20" t="s">
        <v>11150</v>
      </c>
      <c r="L255" s="20" t="s">
        <v>11150</v>
      </c>
      <c r="M255" s="20" t="s">
        <v>11150</v>
      </c>
      <c r="N255" s="20" t="s">
        <v>11150</v>
      </c>
      <c r="O255" s="20">
        <v>65</v>
      </c>
      <c r="P255" s="20" t="str">
        <f>VLOOKUP(A255,'REPORTE'!$A$1:$AG$1961,30,0)</f>
        <v>Secundaria</v>
      </c>
      <c r="Q255" s="20" t="str">
        <f>VLOOKUP(A255,'REPORTE'!$A$1:$AG$1961,31,0)</f>
        <v>CHIMBORAZO</v>
      </c>
      <c r="R255" s="20" t="str">
        <f>VLOOKUP(A255,'REPORTE'!$A$1:$AG$1961,32,0)</f>
        <v>GUANO</v>
      </c>
      <c r="S255" s="20" t="str">
        <f>VLOOKUP(A255,'REPORTE'!$A$1:$AG$1961,33,0)</f>
        <v>SAN ANDRES</v>
      </c>
      <c r="T255" s="20" t="str">
        <f>VLOOKUP(S255,PROVINCIAS!$F$1:$G$1171,2,0)</f>
        <v>RURAL</v>
      </c>
      <c r="U255" s="20" t="str">
        <f>VLOOKUP(A255,'REPORTE'!$A$1:$AG$1961,5,0)</f>
        <v>ECUATORIANO(A)</v>
      </c>
      <c r="V255" s="20" t="str">
        <f>VLOOKUP(A255,'REPORTE'!$A$1:$AG$1961,18,0)</f>
        <v>F</v>
      </c>
    </row>
    <row r="256" spans="1:22" x14ac:dyDescent="0.45">
      <c r="A256" s="20">
        <v>1000287</v>
      </c>
      <c r="B256" s="20" t="s">
        <v>9431</v>
      </c>
      <c r="C256" s="20" t="s">
        <v>9647</v>
      </c>
      <c r="D256" s="20">
        <v>1725770208</v>
      </c>
      <c r="E256" s="20">
        <v>231000347</v>
      </c>
      <c r="F256" s="20" t="s">
        <v>11139</v>
      </c>
      <c r="G256" s="20"/>
      <c r="H256" s="20">
        <v>30.4</v>
      </c>
      <c r="I256" s="20" t="s">
        <v>11150</v>
      </c>
      <c r="J256" s="20" t="s">
        <v>11150</v>
      </c>
      <c r="K256" s="20" t="s">
        <v>11150</v>
      </c>
      <c r="L256" s="20" t="s">
        <v>11150</v>
      </c>
      <c r="M256" s="20" t="s">
        <v>11150</v>
      </c>
      <c r="N256" s="20" t="s">
        <v>11150</v>
      </c>
      <c r="O256" s="20">
        <v>30.4</v>
      </c>
      <c r="P256" s="20" t="str">
        <f>VLOOKUP(A256,'REPORTE'!$A$1:$AG$1961,30,0)</f>
        <v>Primaria</v>
      </c>
      <c r="Q256" s="20" t="str">
        <f>VLOOKUP(A256,'REPORTE'!$A$1:$AG$1961,31,0)</f>
        <v>BOLIVAR</v>
      </c>
      <c r="R256" s="20" t="str">
        <f>VLOOKUP(A256,'REPORTE'!$A$1:$AG$1961,32,0)</f>
        <v>GUARANDA</v>
      </c>
      <c r="S256" s="20" t="str">
        <f>VLOOKUP(A256,'REPORTE'!$A$1:$AG$1961,33,0)</f>
        <v>SAN SIMON (YACOTO)</v>
      </c>
      <c r="T256" s="20" t="str">
        <f>VLOOKUP(S256,PROVINCIAS!$F$1:$G$1171,2,0)</f>
        <v>RURAL</v>
      </c>
      <c r="U256" s="20" t="str">
        <f>VLOOKUP(A256,'REPORTE'!$A$1:$AG$1961,5,0)</f>
        <v>ECUATORIANO(A)</v>
      </c>
      <c r="V256" s="20" t="str">
        <f>VLOOKUP(A256,'REPORTE'!$A$1:$AG$1961,18,0)</f>
        <v>F</v>
      </c>
    </row>
    <row r="257" spans="1:22" x14ac:dyDescent="0.45">
      <c r="A257" s="20">
        <v>1000288</v>
      </c>
      <c r="B257" s="20" t="s">
        <v>9431</v>
      </c>
      <c r="C257" s="20" t="s">
        <v>13765</v>
      </c>
      <c r="D257" s="20">
        <v>1723785240</v>
      </c>
      <c r="E257" s="20">
        <v>231000348</v>
      </c>
      <c r="F257" s="20" t="s">
        <v>11139</v>
      </c>
      <c r="G257" s="20"/>
      <c r="H257" s="20">
        <v>6</v>
      </c>
      <c r="I257" s="20" t="s">
        <v>11150</v>
      </c>
      <c r="J257" s="20" t="s">
        <v>11150</v>
      </c>
      <c r="K257" s="20" t="s">
        <v>11150</v>
      </c>
      <c r="L257" s="20" t="s">
        <v>11150</v>
      </c>
      <c r="M257" s="20" t="s">
        <v>11150</v>
      </c>
      <c r="N257" s="20" t="s">
        <v>11150</v>
      </c>
      <c r="O257" s="20">
        <v>6</v>
      </c>
      <c r="P257" s="20" t="str">
        <f>VLOOKUP(A257,'REPORTE'!$A$1:$AG$1961,30,0)</f>
        <v>Secundaria</v>
      </c>
      <c r="Q257" s="20" t="str">
        <f>VLOOKUP(A257,'REPORTE'!$A$1:$AG$1961,31,0)</f>
        <v>PICHINCHA</v>
      </c>
      <c r="R257" s="20" t="str">
        <f>VLOOKUP(A257,'REPORTE'!$A$1:$AG$1961,32,0)</f>
        <v>QUITO</v>
      </c>
      <c r="S257" s="20" t="str">
        <f>VLOOKUP(A257,'REPORTE'!$A$1:$AG$1961,33,0)</f>
        <v>COTOCOLLAO</v>
      </c>
      <c r="T257" s="20" t="str">
        <f>VLOOKUP(S257,PROVINCIAS!$F$1:$G$1171,2,0)</f>
        <v>URBANA</v>
      </c>
      <c r="U257" s="20" t="str">
        <f>VLOOKUP(A257,'REPORTE'!$A$1:$AG$1961,5,0)</f>
        <v>ECUATORIANO(A)</v>
      </c>
      <c r="V257" s="20" t="str">
        <f>VLOOKUP(A257,'REPORTE'!$A$1:$AG$1961,18,0)</f>
        <v>F</v>
      </c>
    </row>
    <row r="258" spans="1:22" x14ac:dyDescent="0.45">
      <c r="A258" s="20">
        <v>1000289</v>
      </c>
      <c r="B258" s="20" t="s">
        <v>9431</v>
      </c>
      <c r="C258" s="20" t="s">
        <v>13766</v>
      </c>
      <c r="D258" s="20">
        <v>1726544487</v>
      </c>
      <c r="E258" s="20">
        <v>231000349</v>
      </c>
      <c r="F258" s="20" t="s">
        <v>11139</v>
      </c>
      <c r="G258" s="20"/>
      <c r="H258" s="20">
        <v>15</v>
      </c>
      <c r="I258" s="20" t="s">
        <v>11150</v>
      </c>
      <c r="J258" s="20" t="s">
        <v>11150</v>
      </c>
      <c r="K258" s="20" t="s">
        <v>11150</v>
      </c>
      <c r="L258" s="20" t="s">
        <v>11150</v>
      </c>
      <c r="M258" s="20" t="s">
        <v>11150</v>
      </c>
      <c r="N258" s="20" t="s">
        <v>11150</v>
      </c>
      <c r="O258" s="20">
        <v>15</v>
      </c>
      <c r="P258" s="20" t="str">
        <f>VLOOKUP(A258,'REPORTE'!$A$1:$AG$1961,30,0)</f>
        <v>Secundaria</v>
      </c>
      <c r="Q258" s="20" t="str">
        <f>VLOOKUP(A258,'REPORTE'!$A$1:$AG$1961,31,0)</f>
        <v>PICHINCHA</v>
      </c>
      <c r="R258" s="20" t="str">
        <f>VLOOKUP(A258,'REPORTE'!$A$1:$AG$1961,32,0)</f>
        <v>QUITO</v>
      </c>
      <c r="S258" s="20" t="str">
        <f>VLOOKUP(A258,'REPORTE'!$A$1:$AG$1961,33,0)</f>
        <v>COTOCOLLAO</v>
      </c>
      <c r="T258" s="20" t="str">
        <f>VLOOKUP(S258,PROVINCIAS!$F$1:$G$1171,2,0)</f>
        <v>URBANA</v>
      </c>
      <c r="U258" s="20" t="str">
        <f>VLOOKUP(A258,'REPORTE'!$A$1:$AG$1961,5,0)</f>
        <v>ECUATORIANO(A) INDIGENA</v>
      </c>
      <c r="V258" s="20" t="str">
        <f>VLOOKUP(A258,'REPORTE'!$A$1:$AG$1961,18,0)</f>
        <v>F</v>
      </c>
    </row>
    <row r="259" spans="1:22" x14ac:dyDescent="0.45">
      <c r="A259" s="20">
        <v>1000291</v>
      </c>
      <c r="B259" s="20" t="s">
        <v>9431</v>
      </c>
      <c r="C259" s="20" t="s">
        <v>9985</v>
      </c>
      <c r="D259" s="20">
        <v>1725522963</v>
      </c>
      <c r="E259" s="20">
        <v>231000351</v>
      </c>
      <c r="F259" s="20" t="s">
        <v>11139</v>
      </c>
      <c r="G259" s="20"/>
      <c r="H259" s="20">
        <v>87</v>
      </c>
      <c r="I259" s="20" t="s">
        <v>11150</v>
      </c>
      <c r="J259" s="20" t="s">
        <v>11150</v>
      </c>
      <c r="K259" s="20" t="s">
        <v>11150</v>
      </c>
      <c r="L259" s="20" t="s">
        <v>11150</v>
      </c>
      <c r="M259" s="20" t="s">
        <v>11150</v>
      </c>
      <c r="N259" s="20" t="s">
        <v>11150</v>
      </c>
      <c r="O259" s="20">
        <v>87</v>
      </c>
      <c r="P259" s="20" t="str">
        <f>VLOOKUP(A259,'REPORTE'!$A$1:$AG$1961,30,0)</f>
        <v>Secundaria</v>
      </c>
      <c r="Q259" s="20" t="str">
        <f>VLOOKUP(A259,'REPORTE'!$A$1:$AG$1961,31,0)</f>
        <v>PICHINCHA</v>
      </c>
      <c r="R259" s="20" t="str">
        <f>VLOOKUP(A259,'REPORTE'!$A$1:$AG$1961,32,0)</f>
        <v>QUITO</v>
      </c>
      <c r="S259" s="20" t="str">
        <f>VLOOKUP(A259,'REPORTE'!$A$1:$AG$1961,33,0)</f>
        <v>COTOCOLLAO</v>
      </c>
      <c r="T259" s="20" t="str">
        <f>VLOOKUP(S259,PROVINCIAS!$F$1:$G$1171,2,0)</f>
        <v>URBANA</v>
      </c>
      <c r="U259" s="20" t="str">
        <f>VLOOKUP(A259,'REPORTE'!$A$1:$AG$1961,5,0)</f>
        <v>ECUATORIANO(A) INDIGENA</v>
      </c>
      <c r="V259" s="20" t="str">
        <f>VLOOKUP(A259,'REPORTE'!$A$1:$AG$1961,18,0)</f>
        <v>F</v>
      </c>
    </row>
    <row r="260" spans="1:22" x14ac:dyDescent="0.45">
      <c r="A260" s="20">
        <v>1000292</v>
      </c>
      <c r="B260" s="20" t="s">
        <v>9431</v>
      </c>
      <c r="C260" s="20" t="s">
        <v>9708</v>
      </c>
      <c r="D260" s="20">
        <v>603174632</v>
      </c>
      <c r="E260" s="20">
        <v>231000353</v>
      </c>
      <c r="F260" s="20" t="s">
        <v>11139</v>
      </c>
      <c r="G260" s="20"/>
      <c r="H260" s="20" t="s">
        <v>14558</v>
      </c>
      <c r="I260" s="20" t="s">
        <v>11150</v>
      </c>
      <c r="J260" s="20" t="s">
        <v>11150</v>
      </c>
      <c r="K260" s="20" t="s">
        <v>11150</v>
      </c>
      <c r="L260" s="20" t="s">
        <v>11150</v>
      </c>
      <c r="M260" s="20" t="s">
        <v>11150</v>
      </c>
      <c r="N260" s="20" t="s">
        <v>11150</v>
      </c>
      <c r="O260" s="20" t="s">
        <v>14558</v>
      </c>
      <c r="P260" s="20" t="str">
        <f>VLOOKUP(A260,'REPORTE'!$A$1:$AG$1961,30,0)</f>
        <v>Secundaria</v>
      </c>
      <c r="Q260" s="20" t="str">
        <f>VLOOKUP(A260,'REPORTE'!$A$1:$AG$1961,31,0)</f>
        <v>PICHINCHA</v>
      </c>
      <c r="R260" s="20" t="str">
        <f>VLOOKUP(A260,'REPORTE'!$A$1:$AG$1961,32,0)</f>
        <v>QUITO</v>
      </c>
      <c r="S260" s="20" t="str">
        <f>VLOOKUP(A260,'REPORTE'!$A$1:$AG$1961,33,0)</f>
        <v>COTOCOLLAO</v>
      </c>
      <c r="T260" s="20" t="str">
        <f>VLOOKUP(S260,PROVINCIAS!$F$1:$G$1171,2,0)</f>
        <v>URBANA</v>
      </c>
      <c r="U260" s="20" t="str">
        <f>VLOOKUP(A260,'REPORTE'!$A$1:$AG$1961,5,0)</f>
        <v>ECUATORIANO(A) INDIGENA</v>
      </c>
      <c r="V260" s="20" t="str">
        <f>VLOOKUP(A260,'REPORTE'!$A$1:$AG$1961,18,0)</f>
        <v>M</v>
      </c>
    </row>
    <row r="261" spans="1:22" x14ac:dyDescent="0.45">
      <c r="A261" s="20">
        <v>1000293</v>
      </c>
      <c r="B261" s="20" t="s">
        <v>9431</v>
      </c>
      <c r="C261" s="20" t="s">
        <v>9889</v>
      </c>
      <c r="D261" s="20">
        <v>201767332</v>
      </c>
      <c r="E261" s="20">
        <v>231000354</v>
      </c>
      <c r="F261" s="20" t="s">
        <v>11139</v>
      </c>
      <c r="G261" s="20"/>
      <c r="H261" s="20">
        <v>30.25</v>
      </c>
      <c r="I261" s="20" t="s">
        <v>11150</v>
      </c>
      <c r="J261" s="20" t="s">
        <v>11150</v>
      </c>
      <c r="K261" s="20" t="s">
        <v>11150</v>
      </c>
      <c r="L261" s="20" t="s">
        <v>11150</v>
      </c>
      <c r="M261" s="20" t="s">
        <v>11150</v>
      </c>
      <c r="N261" s="20" t="s">
        <v>11150</v>
      </c>
      <c r="O261" s="20">
        <v>30.25</v>
      </c>
      <c r="P261" s="20" t="str">
        <f>VLOOKUP(A261,'REPORTE'!$A$1:$AG$1961,30,0)</f>
        <v>Primaria</v>
      </c>
      <c r="Q261" s="20" t="str">
        <f>VLOOKUP(A261,'REPORTE'!$A$1:$AG$1961,31,0)</f>
        <v>BOLIVAR</v>
      </c>
      <c r="R261" s="20" t="str">
        <f>VLOOKUP(A261,'REPORTE'!$A$1:$AG$1961,32,0)</f>
        <v>GUARANDA</v>
      </c>
      <c r="S261" s="20" t="str">
        <f>VLOOKUP(A261,'REPORTE'!$A$1:$AG$1961,33,0)</f>
        <v>JULIO E. MORENO (CATANAHUAN GRANDE)</v>
      </c>
      <c r="T261" s="20" t="str">
        <f>VLOOKUP(S261,PROVINCIAS!$F$1:$G$1171,2,0)</f>
        <v>RURAL</v>
      </c>
      <c r="U261" s="20" t="str">
        <f>VLOOKUP(A261,'REPORTE'!$A$1:$AG$1961,5,0)</f>
        <v>ECUATORIANO(A) INDIGENA</v>
      </c>
      <c r="V261" s="20" t="str">
        <f>VLOOKUP(A261,'REPORTE'!$A$1:$AG$1961,18,0)</f>
        <v>F</v>
      </c>
    </row>
    <row r="262" spans="1:22" x14ac:dyDescent="0.45">
      <c r="A262" s="20">
        <v>1000294</v>
      </c>
      <c r="B262" s="20" t="s">
        <v>9431</v>
      </c>
      <c r="C262" s="20" t="s">
        <v>9846</v>
      </c>
      <c r="D262" s="20">
        <v>200290161</v>
      </c>
      <c r="E262" s="20">
        <v>231000355</v>
      </c>
      <c r="F262" s="20" t="s">
        <v>11139</v>
      </c>
      <c r="G262" s="20"/>
      <c r="H262" s="20">
        <v>54</v>
      </c>
      <c r="I262" s="20" t="s">
        <v>11150</v>
      </c>
      <c r="J262" s="20" t="s">
        <v>11150</v>
      </c>
      <c r="K262" s="20" t="s">
        <v>11150</v>
      </c>
      <c r="L262" s="20" t="s">
        <v>11150</v>
      </c>
      <c r="M262" s="20" t="s">
        <v>11150</v>
      </c>
      <c r="N262" s="20" t="s">
        <v>11150</v>
      </c>
      <c r="O262" s="20">
        <v>54</v>
      </c>
      <c r="P262" s="20" t="str">
        <f>VLOOKUP(A262,'REPORTE'!$A$1:$AG$1961,30,0)</f>
        <v>Ninguna</v>
      </c>
      <c r="Q262" s="20" t="str">
        <f>VLOOKUP(A262,'REPORTE'!$A$1:$AG$1961,31,0)</f>
        <v>BOLIVAR</v>
      </c>
      <c r="R262" s="20" t="str">
        <f>VLOOKUP(A262,'REPORTE'!$A$1:$AG$1961,32,0)</f>
        <v>GUARANDA</v>
      </c>
      <c r="S262" s="20" t="str">
        <f>VLOOKUP(A262,'REPORTE'!$A$1:$AG$1961,33,0)</f>
        <v>JULIO E. MORENO (CATANAHUAN GRANDE)</v>
      </c>
      <c r="T262" s="20" t="str">
        <f>VLOOKUP(S262,PROVINCIAS!$F$1:$G$1171,2,0)</f>
        <v>RURAL</v>
      </c>
      <c r="U262" s="20" t="str">
        <f>VLOOKUP(A262,'REPORTE'!$A$1:$AG$1961,5,0)</f>
        <v>ECUATORIANO(A) INDIGENA</v>
      </c>
      <c r="V262" s="20" t="str">
        <f>VLOOKUP(A262,'REPORTE'!$A$1:$AG$1961,18,0)</f>
        <v>F</v>
      </c>
    </row>
    <row r="263" spans="1:22" x14ac:dyDescent="0.45">
      <c r="A263" s="20">
        <v>1000296</v>
      </c>
      <c r="B263" s="20" t="s">
        <v>9431</v>
      </c>
      <c r="C263" s="20" t="s">
        <v>13767</v>
      </c>
      <c r="D263" s="20">
        <v>603386202</v>
      </c>
      <c r="E263" s="20">
        <v>231000356</v>
      </c>
      <c r="F263" s="20" t="s">
        <v>11139</v>
      </c>
      <c r="G263" s="20"/>
      <c r="H263" s="20">
        <v>47.5</v>
      </c>
      <c r="I263" s="20" t="s">
        <v>11150</v>
      </c>
      <c r="J263" s="20" t="s">
        <v>11150</v>
      </c>
      <c r="K263" s="20" t="s">
        <v>11150</v>
      </c>
      <c r="L263" s="20" t="s">
        <v>11150</v>
      </c>
      <c r="M263" s="20" t="s">
        <v>11150</v>
      </c>
      <c r="N263" s="20" t="s">
        <v>11150</v>
      </c>
      <c r="O263" s="20">
        <v>47.5</v>
      </c>
      <c r="P263" s="20" t="str">
        <f>VLOOKUP(A263,'REPORTE'!$A$1:$AG$1961,30,0)</f>
        <v>Secundaria</v>
      </c>
      <c r="Q263" s="20" t="str">
        <f>VLOOKUP(A263,'REPORTE'!$A$1:$AG$1961,31,0)</f>
        <v>PICHINCHA</v>
      </c>
      <c r="R263" s="20" t="str">
        <f>VLOOKUP(A263,'REPORTE'!$A$1:$AG$1961,32,0)</f>
        <v>QUITO</v>
      </c>
      <c r="S263" s="20" t="str">
        <f>VLOOKUP(A263,'REPORTE'!$A$1:$AG$1961,33,0)</f>
        <v>COTOCOLLAO</v>
      </c>
      <c r="T263" s="20" t="str">
        <f>VLOOKUP(S263,PROVINCIAS!$F$1:$G$1171,2,0)</f>
        <v>URBANA</v>
      </c>
      <c r="U263" s="20" t="str">
        <f>VLOOKUP(A263,'REPORTE'!$A$1:$AG$1961,5,0)</f>
        <v>ECUATORIANO(A) INDIGENA</v>
      </c>
      <c r="V263" s="20" t="str">
        <f>VLOOKUP(A263,'REPORTE'!$A$1:$AG$1961,18,0)</f>
        <v>M</v>
      </c>
    </row>
    <row r="264" spans="1:22" x14ac:dyDescent="0.45">
      <c r="A264" s="20">
        <v>1000297</v>
      </c>
      <c r="B264" s="20" t="s">
        <v>9431</v>
      </c>
      <c r="C264" s="20" t="s">
        <v>13768</v>
      </c>
      <c r="D264" s="20">
        <v>1751189844</v>
      </c>
      <c r="E264" s="20">
        <v>231000441</v>
      </c>
      <c r="F264" s="20" t="s">
        <v>11139</v>
      </c>
      <c r="G264" s="20"/>
      <c r="H264" s="20">
        <v>20</v>
      </c>
      <c r="I264" s="20" t="s">
        <v>11150</v>
      </c>
      <c r="J264" s="20" t="s">
        <v>11150</v>
      </c>
      <c r="K264" s="20" t="s">
        <v>11150</v>
      </c>
      <c r="L264" s="20" t="s">
        <v>11150</v>
      </c>
      <c r="M264" s="20" t="s">
        <v>11150</v>
      </c>
      <c r="N264" s="20" t="s">
        <v>11150</v>
      </c>
      <c r="O264" s="20">
        <v>20</v>
      </c>
      <c r="P264" s="20" t="str">
        <f>VLOOKUP(A264,'REPORTE'!$A$1:$AG$1961,30,0)</f>
        <v>Secundaria</v>
      </c>
      <c r="Q264" s="20" t="str">
        <f>VLOOKUP(A264,'REPORTE'!$A$1:$AG$1961,31,0)</f>
        <v>PICHINCHA</v>
      </c>
      <c r="R264" s="20" t="str">
        <f>VLOOKUP(A264,'REPORTE'!$A$1:$AG$1961,32,0)</f>
        <v>QUITO</v>
      </c>
      <c r="S264" s="20" t="str">
        <f>VLOOKUP(A264,'REPORTE'!$A$1:$AG$1961,33,0)</f>
        <v>COTOCOLLAO</v>
      </c>
      <c r="T264" s="20" t="str">
        <f>VLOOKUP(S264,PROVINCIAS!$F$1:$G$1171,2,0)</f>
        <v>URBANA</v>
      </c>
      <c r="U264" s="20" t="str">
        <f>VLOOKUP(A264,'REPORTE'!$A$1:$AG$1961,5,0)</f>
        <v>ECUATORIANO(A) INDIGENA</v>
      </c>
      <c r="V264" s="20" t="str">
        <f>VLOOKUP(A264,'REPORTE'!$A$1:$AG$1961,18,0)</f>
        <v>M</v>
      </c>
    </row>
    <row r="265" spans="1:22" x14ac:dyDescent="0.45">
      <c r="A265" s="20">
        <v>1000298</v>
      </c>
      <c r="B265" s="20" t="s">
        <v>9431</v>
      </c>
      <c r="C265" s="20" t="s">
        <v>13770</v>
      </c>
      <c r="D265" s="20">
        <v>1751553031</v>
      </c>
      <c r="E265" s="20">
        <v>231000357</v>
      </c>
      <c r="F265" s="20" t="s">
        <v>11139</v>
      </c>
      <c r="G265" s="20"/>
      <c r="H265" s="20">
        <v>5.75</v>
      </c>
      <c r="I265" s="20" t="s">
        <v>11150</v>
      </c>
      <c r="J265" s="20" t="s">
        <v>11150</v>
      </c>
      <c r="K265" s="20" t="s">
        <v>11150</v>
      </c>
      <c r="L265" s="20" t="s">
        <v>11150</v>
      </c>
      <c r="M265" s="20" t="s">
        <v>11150</v>
      </c>
      <c r="N265" s="20" t="s">
        <v>11150</v>
      </c>
      <c r="O265" s="20">
        <v>5.75</v>
      </c>
      <c r="P265" s="20" t="str">
        <f>VLOOKUP(A265,'REPORTE'!$A$1:$AG$1961,30,0)</f>
        <v>Primaria</v>
      </c>
      <c r="Q265" s="20" t="str">
        <f>VLOOKUP(A265,'REPORTE'!$A$1:$AG$1961,31,0)</f>
        <v>PICHINCHA</v>
      </c>
      <c r="R265" s="20" t="str">
        <f>VLOOKUP(A265,'REPORTE'!$A$1:$AG$1961,32,0)</f>
        <v>QUITO</v>
      </c>
      <c r="S265" s="20" t="str">
        <f>VLOOKUP(A265,'REPORTE'!$A$1:$AG$1961,33,0)</f>
        <v>COTOCOLLAO</v>
      </c>
      <c r="T265" s="20" t="str">
        <f>VLOOKUP(S265,PROVINCIAS!$F$1:$G$1171,2,0)</f>
        <v>URBANA</v>
      </c>
      <c r="U265" s="20" t="str">
        <f>VLOOKUP(A265,'REPORTE'!$A$1:$AG$1961,5,0)</f>
        <v>ECUATORIANO(A) INDIGENA</v>
      </c>
      <c r="V265" s="20" t="str">
        <f>VLOOKUP(A265,'REPORTE'!$A$1:$AG$1961,18,0)</f>
        <v>F</v>
      </c>
    </row>
    <row r="266" spans="1:22" x14ac:dyDescent="0.45">
      <c r="A266" s="20">
        <v>1000299</v>
      </c>
      <c r="B266" s="20" t="s">
        <v>9431</v>
      </c>
      <c r="C266" s="20" t="s">
        <v>13771</v>
      </c>
      <c r="D266" s="20">
        <v>2100458252</v>
      </c>
      <c r="E266" s="20">
        <v>231000358</v>
      </c>
      <c r="F266" s="20" t="s">
        <v>11139</v>
      </c>
      <c r="G266" s="20"/>
      <c r="H266" s="20">
        <v>115</v>
      </c>
      <c r="I266" s="20" t="s">
        <v>11150</v>
      </c>
      <c r="J266" s="20" t="s">
        <v>11150</v>
      </c>
      <c r="K266" s="20" t="s">
        <v>11150</v>
      </c>
      <c r="L266" s="20" t="s">
        <v>11150</v>
      </c>
      <c r="M266" s="20" t="s">
        <v>11150</v>
      </c>
      <c r="N266" s="20" t="s">
        <v>11150</v>
      </c>
      <c r="O266" s="20">
        <v>115</v>
      </c>
      <c r="P266" s="20" t="str">
        <f>VLOOKUP(A266,'REPORTE'!$A$1:$AG$1961,30,0)</f>
        <v>Secundaria</v>
      </c>
      <c r="Q266" s="20" t="str">
        <f>VLOOKUP(A266,'REPORTE'!$A$1:$AG$1961,31,0)</f>
        <v>LOJA</v>
      </c>
      <c r="R266" s="20" t="str">
        <f>VLOOKUP(A266,'REPORTE'!$A$1:$AG$1961,32,0)</f>
        <v>QUILANGA</v>
      </c>
      <c r="S266" s="20" t="str">
        <f>VLOOKUP(A266,'REPORTE'!$A$1:$AG$1961,33,0)</f>
        <v>FUNDOCHAMBA</v>
      </c>
      <c r="T266" s="20" t="str">
        <f>VLOOKUP(S266,PROVINCIAS!$F$1:$G$1171,2,0)</f>
        <v>RURAL</v>
      </c>
      <c r="U266" s="20" t="str">
        <f>VLOOKUP(A266,'REPORTE'!$A$1:$AG$1961,5,0)</f>
        <v>ECUATORIANO(A)</v>
      </c>
      <c r="V266" s="20" t="str">
        <f>VLOOKUP(A266,'REPORTE'!$A$1:$AG$1961,18,0)</f>
        <v>M</v>
      </c>
    </row>
    <row r="267" spans="1:22" x14ac:dyDescent="0.45">
      <c r="A267" s="20">
        <v>1000301</v>
      </c>
      <c r="B267" s="20" t="s">
        <v>9431</v>
      </c>
      <c r="C267" s="20" t="s">
        <v>13772</v>
      </c>
      <c r="D267" s="20">
        <v>1700793969</v>
      </c>
      <c r="E267" s="20">
        <v>231000361</v>
      </c>
      <c r="F267" s="20" t="s">
        <v>11139</v>
      </c>
      <c r="G267" s="20"/>
      <c r="H267" s="20">
        <v>22.53</v>
      </c>
      <c r="I267" s="20" t="s">
        <v>11150</v>
      </c>
      <c r="J267" s="20" t="s">
        <v>11150</v>
      </c>
      <c r="K267" s="20" t="s">
        <v>11150</v>
      </c>
      <c r="L267" s="20" t="s">
        <v>11150</v>
      </c>
      <c r="M267" s="20" t="s">
        <v>11150</v>
      </c>
      <c r="N267" s="20" t="s">
        <v>11150</v>
      </c>
      <c r="O267" s="20">
        <v>22.53</v>
      </c>
      <c r="P267" s="20" t="str">
        <f>VLOOKUP(A267,'REPORTE'!$A$1:$AG$1961,30,0)</f>
        <v>Primaria</v>
      </c>
      <c r="Q267" s="20" t="str">
        <f>VLOOKUP(A267,'REPORTE'!$A$1:$AG$1961,31,0)</f>
        <v>PICHINCHA</v>
      </c>
      <c r="R267" s="20" t="str">
        <f>VLOOKUP(A267,'REPORTE'!$A$1:$AG$1961,32,0)</f>
        <v>QUITO</v>
      </c>
      <c r="S267" s="20" t="str">
        <f>VLOOKUP(A267,'REPORTE'!$A$1:$AG$1961,33,0)</f>
        <v>GONZALEZ SUAREZ</v>
      </c>
      <c r="T267" s="20" t="str">
        <f>VLOOKUP(S267,PROVINCIAS!$F$1:$G$1171,2,0)</f>
        <v>URBANA</v>
      </c>
      <c r="U267" s="20" t="str">
        <f>VLOOKUP(A267,'REPORTE'!$A$1:$AG$1961,5,0)</f>
        <v>ECUATORIANO(A) INDIGENA</v>
      </c>
      <c r="V267" s="20" t="str">
        <f>VLOOKUP(A267,'REPORTE'!$A$1:$AG$1961,18,0)</f>
        <v>M</v>
      </c>
    </row>
    <row r="268" spans="1:22" x14ac:dyDescent="0.45">
      <c r="A268" s="20">
        <v>1000302</v>
      </c>
      <c r="B268" s="20" t="s">
        <v>9431</v>
      </c>
      <c r="C268" s="20" t="s">
        <v>10329</v>
      </c>
      <c r="D268" s="20">
        <v>1701339986</v>
      </c>
      <c r="E268" s="20">
        <v>231000362</v>
      </c>
      <c r="F268" s="20" t="s">
        <v>11139</v>
      </c>
      <c r="G268" s="20"/>
      <c r="H268" s="20">
        <v>31.9</v>
      </c>
      <c r="I268" s="20" t="s">
        <v>11150</v>
      </c>
      <c r="J268" s="20" t="s">
        <v>11150</v>
      </c>
      <c r="K268" s="20" t="s">
        <v>11150</v>
      </c>
      <c r="L268" s="20" t="s">
        <v>11150</v>
      </c>
      <c r="M268" s="20" t="s">
        <v>11150</v>
      </c>
      <c r="N268" s="20" t="s">
        <v>11150</v>
      </c>
      <c r="O268" s="20">
        <v>31.9</v>
      </c>
      <c r="P268" s="20" t="str">
        <f>VLOOKUP(A268,'REPORTE'!$A$1:$AG$1961,30,0)</f>
        <v>Ninguna</v>
      </c>
      <c r="Q268" s="20" t="str">
        <f>VLOOKUP(A268,'REPORTE'!$A$1:$AG$1961,31,0)</f>
        <v>PICHINCHA</v>
      </c>
      <c r="R268" s="20" t="str">
        <f>VLOOKUP(A268,'REPORTE'!$A$1:$AG$1961,32,0)</f>
        <v>QUITO</v>
      </c>
      <c r="S268" s="20" t="str">
        <f>VLOOKUP(A268,'REPORTE'!$A$1:$AG$1961,33,0)</f>
        <v>GONZALEZ SUAREZ</v>
      </c>
      <c r="T268" s="20" t="str">
        <f>VLOOKUP(S268,PROVINCIAS!$F$1:$G$1171,2,0)</f>
        <v>URBANA</v>
      </c>
      <c r="U268" s="20" t="str">
        <f>VLOOKUP(A268,'REPORTE'!$A$1:$AG$1961,5,0)</f>
        <v>ECUATORIANO(A) INDIGENA</v>
      </c>
      <c r="V268" s="20" t="str">
        <f>VLOOKUP(A268,'REPORTE'!$A$1:$AG$1961,18,0)</f>
        <v>M</v>
      </c>
    </row>
    <row r="269" spans="1:22" x14ac:dyDescent="0.45">
      <c r="A269" s="20">
        <v>1000303</v>
      </c>
      <c r="B269" s="20" t="s">
        <v>9431</v>
      </c>
      <c r="C269" s="20" t="s">
        <v>13773</v>
      </c>
      <c r="D269" s="20">
        <v>550126130</v>
      </c>
      <c r="E269" s="20">
        <v>231000363</v>
      </c>
      <c r="F269" s="20" t="s">
        <v>11139</v>
      </c>
      <c r="G269" s="20"/>
      <c r="H269" s="20">
        <v>15</v>
      </c>
      <c r="I269" s="20" t="s">
        <v>11150</v>
      </c>
      <c r="J269" s="20" t="s">
        <v>11150</v>
      </c>
      <c r="K269" s="20" t="s">
        <v>11150</v>
      </c>
      <c r="L269" s="20" t="s">
        <v>11150</v>
      </c>
      <c r="M269" s="20" t="s">
        <v>11150</v>
      </c>
      <c r="N269" s="20" t="s">
        <v>11150</v>
      </c>
      <c r="O269" s="20">
        <v>15</v>
      </c>
      <c r="P269" s="20" t="str">
        <f>VLOOKUP(A269,'REPORTE'!$A$1:$AG$1961,30,0)</f>
        <v>Secundaria</v>
      </c>
      <c r="Q269" s="20" t="str">
        <f>VLOOKUP(A269,'REPORTE'!$A$1:$AG$1961,31,0)</f>
        <v>COTOPAXI</v>
      </c>
      <c r="R269" s="20" t="str">
        <f>VLOOKUP(A269,'REPORTE'!$A$1:$AG$1961,32,0)</f>
        <v>PUJILI</v>
      </c>
      <c r="S269" s="20" t="str">
        <f>VLOOKUP(A269,'REPORTE'!$A$1:$AG$1961,33,0)</f>
        <v>PUJILI</v>
      </c>
      <c r="T269" s="20" t="str">
        <f>VLOOKUP(S269,PROVINCIAS!$F$1:$G$1171,2,0)</f>
        <v>URBANA</v>
      </c>
      <c r="U269" s="20" t="str">
        <f>VLOOKUP(A269,'REPORTE'!$A$1:$AG$1961,5,0)</f>
        <v>ECUATORIANO(A)</v>
      </c>
      <c r="V269" s="20" t="str">
        <f>VLOOKUP(A269,'REPORTE'!$A$1:$AG$1961,18,0)</f>
        <v>M</v>
      </c>
    </row>
    <row r="270" spans="1:22" x14ac:dyDescent="0.45">
      <c r="A270" s="20">
        <v>1000304</v>
      </c>
      <c r="B270" s="20" t="s">
        <v>9431</v>
      </c>
      <c r="C270" s="20" t="s">
        <v>10061</v>
      </c>
      <c r="D270" s="20">
        <v>601442544</v>
      </c>
      <c r="E270" s="20">
        <v>231000364</v>
      </c>
      <c r="F270" s="20" t="s">
        <v>11139</v>
      </c>
      <c r="G270" s="20"/>
      <c r="H270" s="20">
        <v>492.8</v>
      </c>
      <c r="I270" s="20" t="s">
        <v>11150</v>
      </c>
      <c r="J270" s="20" t="s">
        <v>11150</v>
      </c>
      <c r="K270" s="20" t="s">
        <v>11150</v>
      </c>
      <c r="L270" s="20" t="s">
        <v>11150</v>
      </c>
      <c r="M270" s="20" t="s">
        <v>11150</v>
      </c>
      <c r="N270" s="20" t="s">
        <v>11150</v>
      </c>
      <c r="O270" s="20">
        <v>492.8</v>
      </c>
      <c r="P270" s="20" t="str">
        <f>VLOOKUP(A270,'REPORTE'!$A$1:$AG$1961,30,0)</f>
        <v>Primaria</v>
      </c>
      <c r="Q270" s="20" t="str">
        <f>VLOOKUP(A270,'REPORTE'!$A$1:$AG$1961,31,0)</f>
        <v>CHIMBORAZO</v>
      </c>
      <c r="R270" s="20" t="str">
        <f>VLOOKUP(A270,'REPORTE'!$A$1:$AG$1961,32,0)</f>
        <v>RIOBAMBA</v>
      </c>
      <c r="S270" s="20" t="str">
        <f>VLOOKUP(A270,'REPORTE'!$A$1:$AG$1961,33,0)</f>
        <v>YARUQUIES</v>
      </c>
      <c r="T270" s="20" t="str">
        <f>VLOOKUP(S270,PROVINCIAS!$F$1:$G$1171,2,0)</f>
        <v>URBANA</v>
      </c>
      <c r="U270" s="20" t="str">
        <f>VLOOKUP(A270,'REPORTE'!$A$1:$AG$1961,5,0)</f>
        <v>ECUATORIANO(A) INDIGENA</v>
      </c>
      <c r="V270" s="20" t="str">
        <f>VLOOKUP(A270,'REPORTE'!$A$1:$AG$1961,18,0)</f>
        <v>M</v>
      </c>
    </row>
    <row r="271" spans="1:22" x14ac:dyDescent="0.45">
      <c r="A271" s="20">
        <v>1000305</v>
      </c>
      <c r="B271" s="20" t="s">
        <v>9431</v>
      </c>
      <c r="C271" s="20" t="s">
        <v>9921</v>
      </c>
      <c r="D271" s="20">
        <v>1757621204</v>
      </c>
      <c r="E271" s="20">
        <v>231000365</v>
      </c>
      <c r="F271" s="20" t="s">
        <v>11139</v>
      </c>
      <c r="G271" s="20"/>
      <c r="H271" s="20">
        <v>213.86</v>
      </c>
      <c r="I271" s="20" t="s">
        <v>11150</v>
      </c>
      <c r="J271" s="20" t="s">
        <v>11150</v>
      </c>
      <c r="K271" s="20" t="s">
        <v>11150</v>
      </c>
      <c r="L271" s="20" t="s">
        <v>11150</v>
      </c>
      <c r="M271" s="20" t="s">
        <v>11150</v>
      </c>
      <c r="N271" s="20" t="s">
        <v>11150</v>
      </c>
      <c r="O271" s="20">
        <v>213.86</v>
      </c>
      <c r="P271" s="20" t="str">
        <f>VLOOKUP(A271,'REPORTE'!$A$1:$AG$1961,30,0)</f>
        <v>Primaria</v>
      </c>
      <c r="Q271" s="20" t="str">
        <f>VLOOKUP(A271,'REPORTE'!$A$1:$AG$1961,31,0)</f>
        <v>PICHINCHA</v>
      </c>
      <c r="R271" s="20" t="str">
        <f>VLOOKUP(A271,'REPORTE'!$A$1:$AG$1961,32,0)</f>
        <v>QUITO</v>
      </c>
      <c r="S271" s="20" t="str">
        <f>VLOOKUP(A271,'REPORTE'!$A$1:$AG$1961,33,0)</f>
        <v>COTOCOLLAO</v>
      </c>
      <c r="T271" s="20" t="str">
        <f>VLOOKUP(S271,PROVINCIAS!$F$1:$G$1171,2,0)</f>
        <v>URBANA</v>
      </c>
      <c r="U271" s="20" t="str">
        <f>VLOOKUP(A271,'REPORTE'!$A$1:$AG$1961,5,0)</f>
        <v>CUBANO(A)</v>
      </c>
      <c r="V271" s="20" t="str">
        <f>VLOOKUP(A271,'REPORTE'!$A$1:$AG$1961,18,0)</f>
        <v>F</v>
      </c>
    </row>
    <row r="272" spans="1:22" x14ac:dyDescent="0.45">
      <c r="A272" s="20">
        <v>1000307</v>
      </c>
      <c r="B272" s="20" t="s">
        <v>9431</v>
      </c>
      <c r="C272" s="20" t="s">
        <v>10079</v>
      </c>
      <c r="D272" s="20">
        <v>1751607332</v>
      </c>
      <c r="E272" s="20">
        <v>231000367</v>
      </c>
      <c r="F272" s="20" t="s">
        <v>11139</v>
      </c>
      <c r="G272" s="20"/>
      <c r="H272" s="20">
        <v>593.33000000000004</v>
      </c>
      <c r="I272" s="20" t="s">
        <v>11150</v>
      </c>
      <c r="J272" s="20" t="s">
        <v>11150</v>
      </c>
      <c r="K272" s="20" t="s">
        <v>11150</v>
      </c>
      <c r="L272" s="20" t="s">
        <v>11150</v>
      </c>
      <c r="M272" s="20" t="s">
        <v>11150</v>
      </c>
      <c r="N272" s="20" t="s">
        <v>11150</v>
      </c>
      <c r="O272" s="20">
        <v>593.33000000000004</v>
      </c>
      <c r="P272" s="20" t="str">
        <f>VLOOKUP(A272,'REPORTE'!$A$1:$AG$1961,30,0)</f>
        <v>Secundaria</v>
      </c>
      <c r="Q272" s="20" t="str">
        <f>VLOOKUP(A272,'REPORTE'!$A$1:$AG$1961,31,0)</f>
        <v>PICHINCHA</v>
      </c>
      <c r="R272" s="20" t="str">
        <f>VLOOKUP(A272,'REPORTE'!$A$1:$AG$1961,32,0)</f>
        <v>QUITO</v>
      </c>
      <c r="S272" s="20" t="str">
        <f>VLOOKUP(A272,'REPORTE'!$A$1:$AG$1961,33,0)</f>
        <v>COTOCOLLAO</v>
      </c>
      <c r="T272" s="20" t="str">
        <f>VLOOKUP(S272,PROVINCIAS!$F$1:$G$1171,2,0)</f>
        <v>URBANA</v>
      </c>
      <c r="U272" s="20" t="str">
        <f>VLOOKUP(A272,'REPORTE'!$A$1:$AG$1961,5,0)</f>
        <v>ECUATORIANO(A) INDIGENA</v>
      </c>
      <c r="V272" s="20" t="str">
        <f>VLOOKUP(A272,'REPORTE'!$A$1:$AG$1961,18,0)</f>
        <v>M</v>
      </c>
    </row>
    <row r="273" spans="1:22" x14ac:dyDescent="0.45">
      <c r="A273" s="20">
        <v>1000308</v>
      </c>
      <c r="B273" s="20" t="s">
        <v>9431</v>
      </c>
      <c r="C273" s="20" t="s">
        <v>13774</v>
      </c>
      <c r="D273" s="20">
        <v>1722807094</v>
      </c>
      <c r="E273" s="20">
        <v>231000368</v>
      </c>
      <c r="F273" s="20" t="s">
        <v>11139</v>
      </c>
      <c r="G273" s="20"/>
      <c r="H273" s="20" t="s">
        <v>11150</v>
      </c>
      <c r="I273" s="20" t="s">
        <v>11150</v>
      </c>
      <c r="J273" s="20" t="s">
        <v>11150</v>
      </c>
      <c r="K273" s="20" t="s">
        <v>11150</v>
      </c>
      <c r="L273" s="20" t="s">
        <v>11150</v>
      </c>
      <c r="M273" s="20" t="s">
        <v>11150</v>
      </c>
      <c r="N273" s="20" t="s">
        <v>11150</v>
      </c>
      <c r="O273" s="20">
        <v>0</v>
      </c>
      <c r="P273" s="20" t="str">
        <f>VLOOKUP(A273,'REPORTE'!$A$1:$AG$1961,30,0)</f>
        <v>Primaria</v>
      </c>
      <c r="Q273" s="20" t="str">
        <f>VLOOKUP(A273,'REPORTE'!$A$1:$AG$1961,31,0)</f>
        <v>PICHINCHA</v>
      </c>
      <c r="R273" s="20" t="str">
        <f>VLOOKUP(A273,'REPORTE'!$A$1:$AG$1961,32,0)</f>
        <v>QUITO</v>
      </c>
      <c r="S273" s="20" t="str">
        <f>VLOOKUP(A273,'REPORTE'!$A$1:$AG$1961,33,0)</f>
        <v>COMITE DEL PUEBLO</v>
      </c>
      <c r="T273" s="20" t="str">
        <f>VLOOKUP(S273,PROVINCIAS!$F$1:$G$1171,2,0)</f>
        <v>URBANA</v>
      </c>
      <c r="U273" s="20" t="str">
        <f>VLOOKUP(A273,'REPORTE'!$A$1:$AG$1961,5,0)</f>
        <v>ECUATORIANO(A)</v>
      </c>
      <c r="V273" s="20" t="str">
        <f>VLOOKUP(A273,'REPORTE'!$A$1:$AG$1961,18,0)</f>
        <v>M</v>
      </c>
    </row>
    <row r="274" spans="1:22" x14ac:dyDescent="0.45">
      <c r="A274" s="20">
        <v>1000309</v>
      </c>
      <c r="B274" s="20" t="s">
        <v>9431</v>
      </c>
      <c r="C274" s="20" t="s">
        <v>13775</v>
      </c>
      <c r="D274" s="20">
        <v>1750654400</v>
      </c>
      <c r="E274" s="20">
        <v>231000369</v>
      </c>
      <c r="F274" s="20" t="s">
        <v>11139</v>
      </c>
      <c r="G274" s="20"/>
      <c r="H274" s="20">
        <v>1</v>
      </c>
      <c r="I274" s="20" t="s">
        <v>11150</v>
      </c>
      <c r="J274" s="20" t="s">
        <v>11150</v>
      </c>
      <c r="K274" s="20" t="s">
        <v>11150</v>
      </c>
      <c r="L274" s="20" t="s">
        <v>11150</v>
      </c>
      <c r="M274" s="20" t="s">
        <v>11150</v>
      </c>
      <c r="N274" s="20" t="s">
        <v>11150</v>
      </c>
      <c r="O274" s="20">
        <v>1</v>
      </c>
      <c r="P274" s="20" t="str">
        <f>VLOOKUP(A274,'REPORTE'!$A$1:$AG$1961,30,0)</f>
        <v>Secundaria</v>
      </c>
      <c r="Q274" s="20" t="str">
        <f>VLOOKUP(A274,'REPORTE'!$A$1:$AG$1961,31,0)</f>
        <v>PICHINCHA</v>
      </c>
      <c r="R274" s="20" t="str">
        <f>VLOOKUP(A274,'REPORTE'!$A$1:$AG$1961,32,0)</f>
        <v>QUITO</v>
      </c>
      <c r="S274" s="20" t="str">
        <f>VLOOKUP(A274,'REPORTE'!$A$1:$AG$1961,33,0)</f>
        <v>COTOCOLLAO</v>
      </c>
      <c r="T274" s="20" t="str">
        <f>VLOOKUP(S274,PROVINCIAS!$F$1:$G$1171,2,0)</f>
        <v>URBANA</v>
      </c>
      <c r="U274" s="20" t="str">
        <f>VLOOKUP(A274,'REPORTE'!$A$1:$AG$1961,5,0)</f>
        <v>ECUATORIANO(A)</v>
      </c>
      <c r="V274" s="20" t="str">
        <f>VLOOKUP(A274,'REPORTE'!$A$1:$AG$1961,18,0)</f>
        <v>F</v>
      </c>
    </row>
    <row r="275" spans="1:22" x14ac:dyDescent="0.45">
      <c r="A275" s="20">
        <v>1000310</v>
      </c>
      <c r="B275" s="20" t="s">
        <v>9431</v>
      </c>
      <c r="C275" s="20" t="s">
        <v>13776</v>
      </c>
      <c r="D275" s="20">
        <v>602883902</v>
      </c>
      <c r="E275" s="20">
        <v>231000370</v>
      </c>
      <c r="F275" s="20" t="s">
        <v>11139</v>
      </c>
      <c r="G275" s="20"/>
      <c r="H275" s="20">
        <v>3</v>
      </c>
      <c r="I275" s="20" t="s">
        <v>11150</v>
      </c>
      <c r="J275" s="20" t="s">
        <v>11150</v>
      </c>
      <c r="K275" s="20" t="s">
        <v>11150</v>
      </c>
      <c r="L275" s="20" t="s">
        <v>11150</v>
      </c>
      <c r="M275" s="20" t="s">
        <v>11150</v>
      </c>
      <c r="N275" s="20" t="s">
        <v>11150</v>
      </c>
      <c r="O275" s="20">
        <v>3</v>
      </c>
      <c r="P275" s="20" t="str">
        <f>VLOOKUP(A275,'REPORTE'!$A$1:$AG$1961,30,0)</f>
        <v>Primaria</v>
      </c>
      <c r="Q275" s="20" t="str">
        <f>VLOOKUP(A275,'REPORTE'!$A$1:$AG$1961,31,0)</f>
        <v>CHIMBORAZO</v>
      </c>
      <c r="R275" s="20" t="str">
        <f>VLOOKUP(A275,'REPORTE'!$A$1:$AG$1961,32,0)</f>
        <v>RIOBAMBA</v>
      </c>
      <c r="S275" s="20" t="str">
        <f>VLOOKUP(A275,'REPORTE'!$A$1:$AG$1961,33,0)</f>
        <v>YARUQUIES</v>
      </c>
      <c r="T275" s="20" t="str">
        <f>VLOOKUP(S275,PROVINCIAS!$F$1:$G$1171,2,0)</f>
        <v>URBANA</v>
      </c>
      <c r="U275" s="20" t="str">
        <f>VLOOKUP(A275,'REPORTE'!$A$1:$AG$1961,5,0)</f>
        <v>ECUATORIANO(A) INDIGENA</v>
      </c>
      <c r="V275" s="20" t="str">
        <f>VLOOKUP(A275,'REPORTE'!$A$1:$AG$1961,18,0)</f>
        <v>M</v>
      </c>
    </row>
    <row r="276" spans="1:22" x14ac:dyDescent="0.45">
      <c r="A276" s="20">
        <v>1000311</v>
      </c>
      <c r="B276" s="20" t="s">
        <v>9431</v>
      </c>
      <c r="C276" s="20" t="s">
        <v>13777</v>
      </c>
      <c r="D276" s="20">
        <v>1722865175</v>
      </c>
      <c r="E276" s="20">
        <v>231000371</v>
      </c>
      <c r="F276" s="20" t="s">
        <v>11139</v>
      </c>
      <c r="G276" s="20"/>
      <c r="H276" s="20">
        <v>15</v>
      </c>
      <c r="I276" s="20" t="s">
        <v>11150</v>
      </c>
      <c r="J276" s="20" t="s">
        <v>11150</v>
      </c>
      <c r="K276" s="20" t="s">
        <v>11150</v>
      </c>
      <c r="L276" s="20" t="s">
        <v>11150</v>
      </c>
      <c r="M276" s="20" t="s">
        <v>11150</v>
      </c>
      <c r="N276" s="20" t="s">
        <v>11150</v>
      </c>
      <c r="O276" s="20">
        <v>15</v>
      </c>
      <c r="P276" s="20" t="str">
        <f>VLOOKUP(A276,'REPORTE'!$A$1:$AG$1961,30,0)</f>
        <v>Secundaria</v>
      </c>
      <c r="Q276" s="20" t="str">
        <f>VLOOKUP(A276,'REPORTE'!$A$1:$AG$1961,31,0)</f>
        <v>PICHINCHA</v>
      </c>
      <c r="R276" s="20" t="str">
        <f>VLOOKUP(A276,'REPORTE'!$A$1:$AG$1961,32,0)</f>
        <v>QUITO</v>
      </c>
      <c r="S276" s="20" t="str">
        <f>VLOOKUP(A276,'REPORTE'!$A$1:$AG$1961,33,0)</f>
        <v>SAN BLAS</v>
      </c>
      <c r="T276" s="20" t="str">
        <f>VLOOKUP(S276,PROVINCIAS!$F$1:$G$1171,2,0)</f>
        <v>URBANA</v>
      </c>
      <c r="U276" s="20" t="str">
        <f>VLOOKUP(A276,'REPORTE'!$A$1:$AG$1961,5,0)</f>
        <v>ECUATORIANO(A)</v>
      </c>
      <c r="V276" s="20" t="str">
        <f>VLOOKUP(A276,'REPORTE'!$A$1:$AG$1961,18,0)</f>
        <v>F</v>
      </c>
    </row>
    <row r="277" spans="1:22" x14ac:dyDescent="0.45">
      <c r="A277" s="20">
        <v>1000312</v>
      </c>
      <c r="B277" s="20" t="s">
        <v>9431</v>
      </c>
      <c r="C277" s="20" t="s">
        <v>13778</v>
      </c>
      <c r="D277" s="20">
        <v>1725915860</v>
      </c>
      <c r="E277" s="20">
        <v>231000372</v>
      </c>
      <c r="F277" s="20" t="s">
        <v>11139</v>
      </c>
      <c r="G277" s="20"/>
      <c r="H277" s="20">
        <v>15</v>
      </c>
      <c r="I277" s="20" t="s">
        <v>11150</v>
      </c>
      <c r="J277" s="20" t="s">
        <v>11150</v>
      </c>
      <c r="K277" s="20" t="s">
        <v>11150</v>
      </c>
      <c r="L277" s="20" t="s">
        <v>11150</v>
      </c>
      <c r="M277" s="20" t="s">
        <v>11150</v>
      </c>
      <c r="N277" s="20" t="s">
        <v>11150</v>
      </c>
      <c r="O277" s="20">
        <v>15</v>
      </c>
      <c r="P277" s="20" t="str">
        <f>VLOOKUP(A277,'REPORTE'!$A$1:$AG$1961,30,0)</f>
        <v>Secundaria</v>
      </c>
      <c r="Q277" s="20" t="str">
        <f>VLOOKUP(A277,'REPORTE'!$A$1:$AG$1961,31,0)</f>
        <v>PICHINCHA</v>
      </c>
      <c r="R277" s="20" t="str">
        <f>VLOOKUP(A277,'REPORTE'!$A$1:$AG$1961,32,0)</f>
        <v>QUITO</v>
      </c>
      <c r="S277" s="20" t="str">
        <f>VLOOKUP(A277,'REPORTE'!$A$1:$AG$1961,33,0)</f>
        <v>CALDERON (CARAPUNGO)</v>
      </c>
      <c r="T277" s="20" t="str">
        <f>VLOOKUP(S277,PROVINCIAS!$F$1:$G$1171,2,0)</f>
        <v>RURAL</v>
      </c>
      <c r="U277" s="20" t="str">
        <f>VLOOKUP(A277,'REPORTE'!$A$1:$AG$1961,5,0)</f>
        <v>ECUATORIANO(A) INDIGENA</v>
      </c>
      <c r="V277" s="20" t="str">
        <f>VLOOKUP(A277,'REPORTE'!$A$1:$AG$1961,18,0)</f>
        <v>M</v>
      </c>
    </row>
    <row r="278" spans="1:22" x14ac:dyDescent="0.45">
      <c r="A278" s="20">
        <v>1000313</v>
      </c>
      <c r="B278" s="20" t="s">
        <v>9431</v>
      </c>
      <c r="C278" s="20" t="s">
        <v>13779</v>
      </c>
      <c r="D278" s="20">
        <v>1716583990</v>
      </c>
      <c r="E278" s="20">
        <v>231000373</v>
      </c>
      <c r="F278" s="20" t="s">
        <v>11139</v>
      </c>
      <c r="G278" s="20"/>
      <c r="H278" s="20">
        <v>15</v>
      </c>
      <c r="I278" s="20" t="s">
        <v>11150</v>
      </c>
      <c r="J278" s="20" t="s">
        <v>11150</v>
      </c>
      <c r="K278" s="20" t="s">
        <v>11150</v>
      </c>
      <c r="L278" s="20" t="s">
        <v>11150</v>
      </c>
      <c r="M278" s="20" t="s">
        <v>11150</v>
      </c>
      <c r="N278" s="20" t="s">
        <v>11150</v>
      </c>
      <c r="O278" s="20">
        <v>15</v>
      </c>
      <c r="P278" s="20" t="str">
        <f>VLOOKUP(A278,'REPORTE'!$A$1:$AG$1961,30,0)</f>
        <v>Primaria</v>
      </c>
      <c r="Q278" s="20" t="str">
        <f>VLOOKUP(A278,'REPORTE'!$A$1:$AG$1961,31,0)</f>
        <v>PICHINCHA</v>
      </c>
      <c r="R278" s="20" t="str">
        <f>VLOOKUP(A278,'REPORTE'!$A$1:$AG$1961,32,0)</f>
        <v>QUITO</v>
      </c>
      <c r="S278" s="20" t="str">
        <f>VLOOKUP(A278,'REPORTE'!$A$1:$AG$1961,33,0)</f>
        <v>CALDERON (CARAPUNGO)</v>
      </c>
      <c r="T278" s="20" t="str">
        <f>VLOOKUP(S278,PROVINCIAS!$F$1:$G$1171,2,0)</f>
        <v>RURAL</v>
      </c>
      <c r="U278" s="20" t="str">
        <f>VLOOKUP(A278,'REPORTE'!$A$1:$AG$1961,5,0)</f>
        <v>ECUATORIANO(A)</v>
      </c>
      <c r="V278" s="20" t="str">
        <f>VLOOKUP(A278,'REPORTE'!$A$1:$AG$1961,18,0)</f>
        <v>M</v>
      </c>
    </row>
    <row r="279" spans="1:22" x14ac:dyDescent="0.45">
      <c r="A279" s="20">
        <v>1000314</v>
      </c>
      <c r="B279" s="20" t="s">
        <v>9431</v>
      </c>
      <c r="C279" s="20" t="s">
        <v>9640</v>
      </c>
      <c r="D279" s="20">
        <v>603138207</v>
      </c>
      <c r="E279" s="20">
        <v>231000374</v>
      </c>
      <c r="F279" s="20" t="s">
        <v>11139</v>
      </c>
      <c r="G279" s="20"/>
      <c r="H279" s="20">
        <v>15</v>
      </c>
      <c r="I279" s="20" t="s">
        <v>11150</v>
      </c>
      <c r="J279" s="20" t="s">
        <v>11150</v>
      </c>
      <c r="K279" s="20" t="s">
        <v>11150</v>
      </c>
      <c r="L279" s="20" t="s">
        <v>11150</v>
      </c>
      <c r="M279" s="20" t="s">
        <v>11150</v>
      </c>
      <c r="N279" s="20" t="s">
        <v>11150</v>
      </c>
      <c r="O279" s="20">
        <v>15</v>
      </c>
      <c r="P279" s="20" t="str">
        <f>VLOOKUP(A279,'REPORTE'!$A$1:$AG$1961,30,0)</f>
        <v>Secundaria</v>
      </c>
      <c r="Q279" s="20" t="str">
        <f>VLOOKUP(A279,'REPORTE'!$A$1:$AG$1961,31,0)</f>
        <v>CHIMBORAZO</v>
      </c>
      <c r="R279" s="20" t="str">
        <f>VLOOKUP(A279,'REPORTE'!$A$1:$AG$1961,32,0)</f>
        <v>RIOBAMBA</v>
      </c>
      <c r="S279" s="20" t="str">
        <f>VLOOKUP(A279,'REPORTE'!$A$1:$AG$1961,33,0)</f>
        <v>SAN LUIS</v>
      </c>
      <c r="T279" s="20" t="str">
        <f>VLOOKUP(S279,PROVINCIAS!$F$1:$G$1171,2,0)</f>
        <v>RURAL</v>
      </c>
      <c r="U279" s="20" t="str">
        <f>VLOOKUP(A279,'REPORTE'!$A$1:$AG$1961,5,0)</f>
        <v>ECUATORIANO(A) INDIGENA</v>
      </c>
      <c r="V279" s="20" t="str">
        <f>VLOOKUP(A279,'REPORTE'!$A$1:$AG$1961,18,0)</f>
        <v>F</v>
      </c>
    </row>
    <row r="280" spans="1:22" x14ac:dyDescent="0.45">
      <c r="A280" s="20">
        <v>1000315</v>
      </c>
      <c r="B280" s="20" t="s">
        <v>9431</v>
      </c>
      <c r="C280" s="20" t="s">
        <v>10051</v>
      </c>
      <c r="D280" s="20">
        <v>1708920374</v>
      </c>
      <c r="E280" s="20">
        <v>231000375</v>
      </c>
      <c r="F280" s="20" t="s">
        <v>11139</v>
      </c>
      <c r="G280" s="20"/>
      <c r="H280" s="20">
        <v>50</v>
      </c>
      <c r="I280" s="20" t="s">
        <v>11150</v>
      </c>
      <c r="J280" s="20" t="s">
        <v>11150</v>
      </c>
      <c r="K280" s="20" t="s">
        <v>11150</v>
      </c>
      <c r="L280" s="20" t="s">
        <v>11150</v>
      </c>
      <c r="M280" s="20" t="s">
        <v>11150</v>
      </c>
      <c r="N280" s="20" t="s">
        <v>11150</v>
      </c>
      <c r="O280" s="20">
        <v>50</v>
      </c>
      <c r="P280" s="20" t="str">
        <f>VLOOKUP(A280,'REPORTE'!$A$1:$AG$1961,30,0)</f>
        <v>Universitaria</v>
      </c>
      <c r="Q280" s="20" t="str">
        <f>VLOOKUP(A280,'REPORTE'!$A$1:$AG$1961,31,0)</f>
        <v>LOJA</v>
      </c>
      <c r="R280" s="20" t="str">
        <f>VLOOKUP(A280,'REPORTE'!$A$1:$AG$1961,32,0)</f>
        <v>LOJA</v>
      </c>
      <c r="S280" s="20" t="str">
        <f>VLOOKUP(A280,'REPORTE'!$A$1:$AG$1961,33,0)</f>
        <v>EL SAGRARIO</v>
      </c>
      <c r="T280" s="20" t="str">
        <f>VLOOKUP(S280,PROVINCIAS!$F$1:$G$1171,2,0)</f>
        <v>URBANA</v>
      </c>
      <c r="U280" s="20" t="str">
        <f>VLOOKUP(A280,'REPORTE'!$A$1:$AG$1961,5,0)</f>
        <v>ECUATORIANO(A)</v>
      </c>
      <c r="V280" s="20" t="str">
        <f>VLOOKUP(A280,'REPORTE'!$A$1:$AG$1961,18,0)</f>
        <v>F</v>
      </c>
    </row>
    <row r="281" spans="1:22" x14ac:dyDescent="0.45">
      <c r="A281" s="20">
        <v>1000316</v>
      </c>
      <c r="B281" s="20" t="s">
        <v>9431</v>
      </c>
      <c r="C281" s="20" t="s">
        <v>13780</v>
      </c>
      <c r="D281" s="20">
        <v>601130842</v>
      </c>
      <c r="E281" s="20">
        <v>231000376</v>
      </c>
      <c r="F281" s="20" t="s">
        <v>11139</v>
      </c>
      <c r="G281" s="20"/>
      <c r="H281" s="20">
        <v>40</v>
      </c>
      <c r="I281" s="20" t="s">
        <v>11150</v>
      </c>
      <c r="J281" s="20" t="s">
        <v>11150</v>
      </c>
      <c r="K281" s="20" t="s">
        <v>11150</v>
      </c>
      <c r="L281" s="20" t="s">
        <v>11150</v>
      </c>
      <c r="M281" s="20" t="s">
        <v>11150</v>
      </c>
      <c r="N281" s="20" t="s">
        <v>11150</v>
      </c>
      <c r="O281" s="20">
        <v>40</v>
      </c>
      <c r="P281" s="20" t="str">
        <f>VLOOKUP(A281,'REPORTE'!$A$1:$AG$1961,30,0)</f>
        <v>Primaria</v>
      </c>
      <c r="Q281" s="20" t="str">
        <f>VLOOKUP(A281,'REPORTE'!$A$1:$AG$1961,31,0)</f>
        <v>CHIMBORAZO</v>
      </c>
      <c r="R281" s="20" t="str">
        <f>VLOOKUP(A281,'REPORTE'!$A$1:$AG$1961,32,0)</f>
        <v>RIOBAMBA</v>
      </c>
      <c r="S281" s="20" t="str">
        <f>VLOOKUP(A281,'REPORTE'!$A$1:$AG$1961,33,0)</f>
        <v>YARUQUIES</v>
      </c>
      <c r="T281" s="20" t="str">
        <f>VLOOKUP(S281,PROVINCIAS!$F$1:$G$1171,2,0)</f>
        <v>URBANA</v>
      </c>
      <c r="U281" s="20" t="str">
        <f>VLOOKUP(A281,'REPORTE'!$A$1:$AG$1961,5,0)</f>
        <v>ECUATORIANO(A) INDIGENA</v>
      </c>
      <c r="V281" s="20" t="str">
        <f>VLOOKUP(A281,'REPORTE'!$A$1:$AG$1961,18,0)</f>
        <v>M</v>
      </c>
    </row>
    <row r="282" spans="1:22" x14ac:dyDescent="0.45">
      <c r="A282" s="20">
        <v>1000317</v>
      </c>
      <c r="B282" s="20" t="s">
        <v>9431</v>
      </c>
      <c r="C282" s="20" t="s">
        <v>10283</v>
      </c>
      <c r="D282" s="20">
        <v>1721075552</v>
      </c>
      <c r="E282" s="20">
        <v>231000377</v>
      </c>
      <c r="F282" s="20" t="s">
        <v>11139</v>
      </c>
      <c r="G282" s="20"/>
      <c r="H282" s="20">
        <v>935</v>
      </c>
      <c r="I282" s="20" t="s">
        <v>11150</v>
      </c>
      <c r="J282" s="20" t="s">
        <v>11150</v>
      </c>
      <c r="K282" s="20" t="s">
        <v>11150</v>
      </c>
      <c r="L282" s="20" t="s">
        <v>11150</v>
      </c>
      <c r="M282" s="20" t="s">
        <v>11150</v>
      </c>
      <c r="N282" s="20" t="s">
        <v>11150</v>
      </c>
      <c r="O282" s="20">
        <v>935</v>
      </c>
      <c r="P282" s="20" t="str">
        <f>VLOOKUP(A282,'REPORTE'!$A$1:$AG$1961,30,0)</f>
        <v>Primaria</v>
      </c>
      <c r="Q282" s="20" t="str">
        <f>VLOOKUP(A282,'REPORTE'!$A$1:$AG$1961,31,0)</f>
        <v>PICHINCHA</v>
      </c>
      <c r="R282" s="20" t="str">
        <f>VLOOKUP(A282,'REPORTE'!$A$1:$AG$1961,32,0)</f>
        <v>QUITO</v>
      </c>
      <c r="S282" s="20" t="str">
        <f>VLOOKUP(A282,'REPORTE'!$A$1:$AG$1961,33,0)</f>
        <v>COTOCOLLAO</v>
      </c>
      <c r="T282" s="20" t="str">
        <f>VLOOKUP(S282,PROVINCIAS!$F$1:$G$1171,2,0)</f>
        <v>URBANA</v>
      </c>
      <c r="U282" s="20" t="str">
        <f>VLOOKUP(A282,'REPORTE'!$A$1:$AG$1961,5,0)</f>
        <v>ECUATORIANO(A) INDIGENA</v>
      </c>
      <c r="V282" s="20" t="str">
        <f>VLOOKUP(A282,'REPORTE'!$A$1:$AG$1961,18,0)</f>
        <v>M</v>
      </c>
    </row>
    <row r="283" spans="1:22" x14ac:dyDescent="0.45">
      <c r="A283" s="20">
        <v>1000318</v>
      </c>
      <c r="B283" s="20" t="s">
        <v>9431</v>
      </c>
      <c r="C283" s="20" t="s">
        <v>10284</v>
      </c>
      <c r="D283" s="20">
        <v>1751590892</v>
      </c>
      <c r="E283" s="20">
        <v>231000378</v>
      </c>
      <c r="F283" s="20" t="s">
        <v>11139</v>
      </c>
      <c r="G283" s="20"/>
      <c r="H283" s="20">
        <v>61</v>
      </c>
      <c r="I283" s="20" t="s">
        <v>11150</v>
      </c>
      <c r="J283" s="20" t="s">
        <v>11150</v>
      </c>
      <c r="K283" s="20" t="s">
        <v>11150</v>
      </c>
      <c r="L283" s="20" t="s">
        <v>11150</v>
      </c>
      <c r="M283" s="20" t="s">
        <v>11150</v>
      </c>
      <c r="N283" s="20" t="s">
        <v>11150</v>
      </c>
      <c r="O283" s="20">
        <v>61</v>
      </c>
      <c r="P283" s="20" t="str">
        <f>VLOOKUP(A283,'REPORTE'!$A$1:$AG$1961,30,0)</f>
        <v>Secundaria</v>
      </c>
      <c r="Q283" s="20" t="str">
        <f>VLOOKUP(A283,'REPORTE'!$A$1:$AG$1961,31,0)</f>
        <v>PICHINCHA</v>
      </c>
      <c r="R283" s="20" t="str">
        <f>VLOOKUP(A283,'REPORTE'!$A$1:$AG$1961,32,0)</f>
        <v>QUITO</v>
      </c>
      <c r="S283" s="20" t="str">
        <f>VLOOKUP(A283,'REPORTE'!$A$1:$AG$1961,33,0)</f>
        <v>COTOCOLLAO</v>
      </c>
      <c r="T283" s="20" t="str">
        <f>VLOOKUP(S283,PROVINCIAS!$F$1:$G$1171,2,0)</f>
        <v>URBANA</v>
      </c>
      <c r="U283" s="20" t="str">
        <f>VLOOKUP(A283,'REPORTE'!$A$1:$AG$1961,5,0)</f>
        <v>ECUATORIANO(A) INDIGENA</v>
      </c>
      <c r="V283" s="20" t="str">
        <f>VLOOKUP(A283,'REPORTE'!$A$1:$AG$1961,18,0)</f>
        <v>M</v>
      </c>
    </row>
    <row r="284" spans="1:22" x14ac:dyDescent="0.45">
      <c r="A284" s="20">
        <v>1000319</v>
      </c>
      <c r="B284" s="20" t="s">
        <v>9431</v>
      </c>
      <c r="C284" s="20" t="s">
        <v>9623</v>
      </c>
      <c r="D284" s="20">
        <v>1715456529</v>
      </c>
      <c r="E284" s="20">
        <v>231000380</v>
      </c>
      <c r="F284" s="20" t="s">
        <v>11139</v>
      </c>
      <c r="G284" s="20"/>
      <c r="H284" s="20">
        <v>12</v>
      </c>
      <c r="I284" s="20" t="s">
        <v>11150</v>
      </c>
      <c r="J284" s="20" t="s">
        <v>11150</v>
      </c>
      <c r="K284" s="20" t="s">
        <v>11150</v>
      </c>
      <c r="L284" s="20" t="s">
        <v>11150</v>
      </c>
      <c r="M284" s="20" t="s">
        <v>11150</v>
      </c>
      <c r="N284" s="20" t="s">
        <v>11150</v>
      </c>
      <c r="O284" s="20">
        <v>12</v>
      </c>
      <c r="P284" s="20" t="str">
        <f>VLOOKUP(A284,'REPORTE'!$A$1:$AG$1961,30,0)</f>
        <v>Ninguna</v>
      </c>
      <c r="Q284" s="20" t="str">
        <f>VLOOKUP(A284,'REPORTE'!$A$1:$AG$1961,31,0)</f>
        <v>PICHINCHA</v>
      </c>
      <c r="R284" s="20" t="str">
        <f>VLOOKUP(A284,'REPORTE'!$A$1:$AG$1961,32,0)</f>
        <v>QUITO</v>
      </c>
      <c r="S284" s="20" t="str">
        <f>VLOOKUP(A284,'REPORTE'!$A$1:$AG$1961,33,0)</f>
        <v>COTOCOLLAO</v>
      </c>
      <c r="T284" s="20" t="str">
        <f>VLOOKUP(S284,PROVINCIAS!$F$1:$G$1171,2,0)</f>
        <v>URBANA</v>
      </c>
      <c r="U284" s="20" t="str">
        <f>VLOOKUP(A284,'REPORTE'!$A$1:$AG$1961,5,0)</f>
        <v>ECUATORIANO(A) INDIGENA</v>
      </c>
      <c r="V284" s="20" t="str">
        <f>VLOOKUP(A284,'REPORTE'!$A$1:$AG$1961,18,0)</f>
        <v>F</v>
      </c>
    </row>
    <row r="285" spans="1:22" x14ac:dyDescent="0.45">
      <c r="A285" s="20">
        <v>1000320</v>
      </c>
      <c r="B285" s="20" t="s">
        <v>9431</v>
      </c>
      <c r="C285" s="20" t="s">
        <v>10208</v>
      </c>
      <c r="D285" s="20">
        <v>601442536</v>
      </c>
      <c r="E285" s="20">
        <v>231000381</v>
      </c>
      <c r="F285" s="20" t="s">
        <v>11139</v>
      </c>
      <c r="G285" s="20"/>
      <c r="H285" s="20">
        <v>135.99</v>
      </c>
      <c r="I285" s="20" t="s">
        <v>11150</v>
      </c>
      <c r="J285" s="20" t="s">
        <v>11150</v>
      </c>
      <c r="K285" s="20" t="s">
        <v>11150</v>
      </c>
      <c r="L285" s="20" t="s">
        <v>11150</v>
      </c>
      <c r="M285" s="20" t="s">
        <v>11150</v>
      </c>
      <c r="N285" s="20" t="s">
        <v>11150</v>
      </c>
      <c r="O285" s="20">
        <v>135.99</v>
      </c>
      <c r="P285" s="20" t="str">
        <f>VLOOKUP(A285,'REPORTE'!$A$1:$AG$1961,30,0)</f>
        <v>Primaria</v>
      </c>
      <c r="Q285" s="20" t="str">
        <f>VLOOKUP(A285,'REPORTE'!$A$1:$AG$1961,31,0)</f>
        <v>PICHINCHA</v>
      </c>
      <c r="R285" s="20" t="str">
        <f>VLOOKUP(A285,'REPORTE'!$A$1:$AG$1961,32,0)</f>
        <v>QUITO</v>
      </c>
      <c r="S285" s="20" t="str">
        <f>VLOOKUP(A285,'REPORTE'!$A$1:$AG$1961,33,0)</f>
        <v>COTOCOLLAO</v>
      </c>
      <c r="T285" s="20" t="str">
        <f>VLOOKUP(S285,PROVINCIAS!$F$1:$G$1171,2,0)</f>
        <v>URBANA</v>
      </c>
      <c r="U285" s="20" t="str">
        <f>VLOOKUP(A285,'REPORTE'!$A$1:$AG$1961,5,0)</f>
        <v>ECUATORIANO(A) INDIGENA</v>
      </c>
      <c r="V285" s="20" t="str">
        <f>VLOOKUP(A285,'REPORTE'!$A$1:$AG$1961,18,0)</f>
        <v>F</v>
      </c>
    </row>
    <row r="286" spans="1:22" x14ac:dyDescent="0.45">
      <c r="A286" s="20">
        <v>1000321</v>
      </c>
      <c r="B286" s="20" t="s">
        <v>9431</v>
      </c>
      <c r="C286" s="20" t="s">
        <v>13781</v>
      </c>
      <c r="D286" s="20">
        <v>1722401203</v>
      </c>
      <c r="E286" s="20">
        <v>231000382</v>
      </c>
      <c r="F286" s="20" t="s">
        <v>11139</v>
      </c>
      <c r="G286" s="20"/>
      <c r="H286" s="20">
        <v>1</v>
      </c>
      <c r="I286" s="20" t="s">
        <v>11150</v>
      </c>
      <c r="J286" s="20" t="s">
        <v>11150</v>
      </c>
      <c r="K286" s="20" t="s">
        <v>11150</v>
      </c>
      <c r="L286" s="20" t="s">
        <v>11150</v>
      </c>
      <c r="M286" s="20" t="s">
        <v>11150</v>
      </c>
      <c r="N286" s="20" t="s">
        <v>11150</v>
      </c>
      <c r="O286" s="20">
        <v>1</v>
      </c>
      <c r="P286" s="20" t="str">
        <f>VLOOKUP(A286,'REPORTE'!$A$1:$AG$1961,30,0)</f>
        <v>Primaria</v>
      </c>
      <c r="Q286" s="20" t="str">
        <f>VLOOKUP(A286,'REPORTE'!$A$1:$AG$1961,31,0)</f>
        <v>PICHINCHA</v>
      </c>
      <c r="R286" s="20" t="str">
        <f>VLOOKUP(A286,'REPORTE'!$A$1:$AG$1961,32,0)</f>
        <v>QUITO</v>
      </c>
      <c r="S286" s="20" t="str">
        <f>VLOOKUP(A286,'REPORTE'!$A$1:$AG$1961,33,0)</f>
        <v>CHILLOGALLO</v>
      </c>
      <c r="T286" s="20" t="str">
        <f>VLOOKUP(S286,PROVINCIAS!$F$1:$G$1171,2,0)</f>
        <v>URBANA</v>
      </c>
      <c r="U286" s="20" t="str">
        <f>VLOOKUP(A286,'REPORTE'!$A$1:$AG$1961,5,0)</f>
        <v>ECUATORIANO(A) INDIGENA</v>
      </c>
      <c r="V286" s="20" t="str">
        <f>VLOOKUP(A286,'REPORTE'!$A$1:$AG$1961,18,0)</f>
        <v>F</v>
      </c>
    </row>
    <row r="287" spans="1:22" x14ac:dyDescent="0.45">
      <c r="A287" s="20">
        <v>1000322</v>
      </c>
      <c r="B287" s="20" t="s">
        <v>9431</v>
      </c>
      <c r="C287" s="20" t="s">
        <v>13782</v>
      </c>
      <c r="D287" s="20">
        <v>600764286</v>
      </c>
      <c r="E287" s="20">
        <v>231000384</v>
      </c>
      <c r="F287" s="20" t="s">
        <v>11139</v>
      </c>
      <c r="G287" s="20"/>
      <c r="H287" s="20">
        <v>3</v>
      </c>
      <c r="I287" s="20" t="s">
        <v>11150</v>
      </c>
      <c r="J287" s="20" t="s">
        <v>11150</v>
      </c>
      <c r="K287" s="20" t="s">
        <v>11150</v>
      </c>
      <c r="L287" s="20" t="s">
        <v>11150</v>
      </c>
      <c r="M287" s="20" t="s">
        <v>11150</v>
      </c>
      <c r="N287" s="20" t="s">
        <v>11150</v>
      </c>
      <c r="O287" s="20">
        <v>3</v>
      </c>
      <c r="P287" s="20" t="str">
        <f>VLOOKUP(A287,'REPORTE'!$A$1:$AG$1961,30,0)</f>
        <v>Primaria</v>
      </c>
      <c r="Q287" s="20" t="str">
        <f>VLOOKUP(A287,'REPORTE'!$A$1:$AG$1961,31,0)</f>
        <v>PICHINCHA</v>
      </c>
      <c r="R287" s="20" t="str">
        <f>VLOOKUP(A287,'REPORTE'!$A$1:$AG$1961,32,0)</f>
        <v>QUITO</v>
      </c>
      <c r="S287" s="20" t="str">
        <f>VLOOKUP(A287,'REPORTE'!$A$1:$AG$1961,33,0)</f>
        <v>COTOCOLLAO</v>
      </c>
      <c r="T287" s="20" t="str">
        <f>VLOOKUP(S287,PROVINCIAS!$F$1:$G$1171,2,0)</f>
        <v>URBANA</v>
      </c>
      <c r="U287" s="20" t="str">
        <f>VLOOKUP(A287,'REPORTE'!$A$1:$AG$1961,5,0)</f>
        <v>ECUATORIANO(A) INDIGENA</v>
      </c>
      <c r="V287" s="20" t="str">
        <f>VLOOKUP(A287,'REPORTE'!$A$1:$AG$1961,18,0)</f>
        <v>F</v>
      </c>
    </row>
    <row r="288" spans="1:22" x14ac:dyDescent="0.45">
      <c r="A288" s="20">
        <v>1000323</v>
      </c>
      <c r="B288" s="20" t="s">
        <v>9431</v>
      </c>
      <c r="C288" s="20" t="s">
        <v>13783</v>
      </c>
      <c r="D288" s="20">
        <v>501742357</v>
      </c>
      <c r="E288" s="20">
        <v>231000387</v>
      </c>
      <c r="F288" s="20" t="s">
        <v>11139</v>
      </c>
      <c r="G288" s="20"/>
      <c r="H288" s="20">
        <v>0.5</v>
      </c>
      <c r="I288" s="20" t="s">
        <v>11150</v>
      </c>
      <c r="J288" s="20" t="s">
        <v>11150</v>
      </c>
      <c r="K288" s="20" t="s">
        <v>11150</v>
      </c>
      <c r="L288" s="20" t="s">
        <v>11150</v>
      </c>
      <c r="M288" s="20" t="s">
        <v>11150</v>
      </c>
      <c r="N288" s="20" t="s">
        <v>11150</v>
      </c>
      <c r="O288" s="20">
        <v>0.5</v>
      </c>
      <c r="P288" s="20" t="str">
        <f>VLOOKUP(A288,'REPORTE'!$A$1:$AG$1961,30,0)</f>
        <v>Primaria</v>
      </c>
      <c r="Q288" s="20" t="str">
        <f>VLOOKUP(A288,'REPORTE'!$A$1:$AG$1961,31,0)</f>
        <v>PICHINCHA</v>
      </c>
      <c r="R288" s="20" t="str">
        <f>VLOOKUP(A288,'REPORTE'!$A$1:$AG$1961,32,0)</f>
        <v>QUITO</v>
      </c>
      <c r="S288" s="20" t="str">
        <f>VLOOKUP(A288,'REPORTE'!$A$1:$AG$1961,33,0)</f>
        <v>COTOCOLLAO</v>
      </c>
      <c r="T288" s="20" t="str">
        <f>VLOOKUP(S288,PROVINCIAS!$F$1:$G$1171,2,0)</f>
        <v>URBANA</v>
      </c>
      <c r="U288" s="20" t="str">
        <f>VLOOKUP(A288,'REPORTE'!$A$1:$AG$1961,5,0)</f>
        <v>ECUATORIANO(A) INDIGENA</v>
      </c>
      <c r="V288" s="20" t="str">
        <f>VLOOKUP(A288,'REPORTE'!$A$1:$AG$1961,18,0)</f>
        <v>F</v>
      </c>
    </row>
    <row r="289" spans="1:22" x14ac:dyDescent="0.45">
      <c r="A289" s="20">
        <v>1000324</v>
      </c>
      <c r="B289" s="20" t="s">
        <v>9431</v>
      </c>
      <c r="C289" s="20" t="s">
        <v>9815</v>
      </c>
      <c r="D289" s="20">
        <v>500403811</v>
      </c>
      <c r="E289" s="20">
        <v>231000385</v>
      </c>
      <c r="F289" s="20" t="s">
        <v>11139</v>
      </c>
      <c r="G289" s="20"/>
      <c r="H289" s="20">
        <v>163.5</v>
      </c>
      <c r="I289" s="20" t="s">
        <v>11150</v>
      </c>
      <c r="J289" s="20" t="s">
        <v>11150</v>
      </c>
      <c r="K289" s="20" t="s">
        <v>11150</v>
      </c>
      <c r="L289" s="20" t="s">
        <v>11150</v>
      </c>
      <c r="M289" s="20" t="s">
        <v>11150</v>
      </c>
      <c r="N289" s="20" t="s">
        <v>11150</v>
      </c>
      <c r="O289" s="20">
        <v>163.5</v>
      </c>
      <c r="P289" s="20" t="str">
        <f>VLOOKUP(A289,'REPORTE'!$A$1:$AG$1961,30,0)</f>
        <v>Primaria</v>
      </c>
      <c r="Q289" s="20" t="str">
        <f>VLOOKUP(A289,'REPORTE'!$A$1:$AG$1961,31,0)</f>
        <v>PICHINCHA</v>
      </c>
      <c r="R289" s="20" t="str">
        <f>VLOOKUP(A289,'REPORTE'!$A$1:$AG$1961,32,0)</f>
        <v>QUITO</v>
      </c>
      <c r="S289" s="20" t="str">
        <f>VLOOKUP(A289,'REPORTE'!$A$1:$AG$1961,33,0)</f>
        <v>COTOCOLLAO</v>
      </c>
      <c r="T289" s="20" t="str">
        <f>VLOOKUP(S289,PROVINCIAS!$F$1:$G$1171,2,0)</f>
        <v>URBANA</v>
      </c>
      <c r="U289" s="20" t="str">
        <f>VLOOKUP(A289,'REPORTE'!$A$1:$AG$1961,5,0)</f>
        <v>ECUATORIANO(A) INDIGENA</v>
      </c>
      <c r="V289" s="20" t="str">
        <f>VLOOKUP(A289,'REPORTE'!$A$1:$AG$1961,18,0)</f>
        <v>F</v>
      </c>
    </row>
    <row r="290" spans="1:22" x14ac:dyDescent="0.45">
      <c r="A290" s="20">
        <v>1000325</v>
      </c>
      <c r="B290" s="20" t="s">
        <v>9431</v>
      </c>
      <c r="C290" s="20" t="s">
        <v>10046</v>
      </c>
      <c r="D290" s="20">
        <v>601705254</v>
      </c>
      <c r="E290" s="20">
        <v>231000386</v>
      </c>
      <c r="F290" s="20" t="s">
        <v>11139</v>
      </c>
      <c r="G290" s="20"/>
      <c r="H290" s="20">
        <v>15</v>
      </c>
      <c r="I290" s="20" t="s">
        <v>11150</v>
      </c>
      <c r="J290" s="20" t="s">
        <v>11150</v>
      </c>
      <c r="K290" s="20" t="s">
        <v>11150</v>
      </c>
      <c r="L290" s="20" t="s">
        <v>11150</v>
      </c>
      <c r="M290" s="20" t="s">
        <v>11150</v>
      </c>
      <c r="N290" s="20" t="s">
        <v>11150</v>
      </c>
      <c r="O290" s="20">
        <v>15</v>
      </c>
      <c r="P290" s="20" t="str">
        <f>VLOOKUP(A290,'REPORTE'!$A$1:$AG$1961,30,0)</f>
        <v>Ninguna</v>
      </c>
      <c r="Q290" s="20" t="str">
        <f>VLOOKUP(A290,'REPORTE'!$A$1:$AG$1961,31,0)</f>
        <v>PICHINCHA</v>
      </c>
      <c r="R290" s="20" t="str">
        <f>VLOOKUP(A290,'REPORTE'!$A$1:$AG$1961,32,0)</f>
        <v>QUITO</v>
      </c>
      <c r="S290" s="20" t="str">
        <f>VLOOKUP(A290,'REPORTE'!$A$1:$AG$1961,33,0)</f>
        <v>COTOCOLLAO</v>
      </c>
      <c r="T290" s="20" t="str">
        <f>VLOOKUP(S290,PROVINCIAS!$F$1:$G$1171,2,0)</f>
        <v>URBANA</v>
      </c>
      <c r="U290" s="20" t="str">
        <f>VLOOKUP(A290,'REPORTE'!$A$1:$AG$1961,5,0)</f>
        <v>ECUATORIANO(A) INDIGENA</v>
      </c>
      <c r="V290" s="20" t="str">
        <f>VLOOKUP(A290,'REPORTE'!$A$1:$AG$1961,18,0)</f>
        <v>F</v>
      </c>
    </row>
    <row r="291" spans="1:22" x14ac:dyDescent="0.45">
      <c r="A291" s="20">
        <v>1000326</v>
      </c>
      <c r="B291" s="20" t="s">
        <v>9431</v>
      </c>
      <c r="C291" s="20" t="s">
        <v>13785</v>
      </c>
      <c r="D291" s="20">
        <v>601522907</v>
      </c>
      <c r="E291" s="20">
        <v>231000383</v>
      </c>
      <c r="F291" s="20" t="s">
        <v>11139</v>
      </c>
      <c r="G291" s="20"/>
      <c r="H291" s="20">
        <v>3</v>
      </c>
      <c r="I291" s="20" t="s">
        <v>11150</v>
      </c>
      <c r="J291" s="20" t="s">
        <v>11150</v>
      </c>
      <c r="K291" s="20" t="s">
        <v>11150</v>
      </c>
      <c r="L291" s="20" t="s">
        <v>11150</v>
      </c>
      <c r="M291" s="20" t="s">
        <v>11150</v>
      </c>
      <c r="N291" s="20" t="s">
        <v>11150</v>
      </c>
      <c r="O291" s="20">
        <v>3</v>
      </c>
      <c r="P291" s="20" t="str">
        <f>VLOOKUP(A291,'REPORTE'!$A$1:$AG$1961,30,0)</f>
        <v>Primaria</v>
      </c>
      <c r="Q291" s="20" t="str">
        <f>VLOOKUP(A291,'REPORTE'!$A$1:$AG$1961,31,0)</f>
        <v>PICHINCHA</v>
      </c>
      <c r="R291" s="20" t="str">
        <f>VLOOKUP(A291,'REPORTE'!$A$1:$AG$1961,32,0)</f>
        <v>QUITO</v>
      </c>
      <c r="S291" s="20" t="str">
        <f>VLOOKUP(A291,'REPORTE'!$A$1:$AG$1961,33,0)</f>
        <v>COTOCOLLAO</v>
      </c>
      <c r="T291" s="20" t="str">
        <f>VLOOKUP(S291,PROVINCIAS!$F$1:$G$1171,2,0)</f>
        <v>URBANA</v>
      </c>
      <c r="U291" s="20" t="str">
        <f>VLOOKUP(A291,'REPORTE'!$A$1:$AG$1961,5,0)</f>
        <v>ECUATORIANO(A) INDIGENA</v>
      </c>
      <c r="V291" s="20" t="str">
        <f>VLOOKUP(A291,'REPORTE'!$A$1:$AG$1961,18,0)</f>
        <v>F</v>
      </c>
    </row>
    <row r="292" spans="1:22" x14ac:dyDescent="0.45">
      <c r="A292" s="20">
        <v>1000327</v>
      </c>
      <c r="B292" s="20" t="s">
        <v>9431</v>
      </c>
      <c r="C292" s="20" t="s">
        <v>13786</v>
      </c>
      <c r="D292" s="20">
        <v>1727984377</v>
      </c>
      <c r="E292" s="20">
        <v>231000379</v>
      </c>
      <c r="F292" s="20" t="s">
        <v>11139</v>
      </c>
      <c r="G292" s="20"/>
      <c r="H292" s="20">
        <v>15</v>
      </c>
      <c r="I292" s="20" t="s">
        <v>11150</v>
      </c>
      <c r="J292" s="20" t="s">
        <v>11150</v>
      </c>
      <c r="K292" s="20" t="s">
        <v>11150</v>
      </c>
      <c r="L292" s="20" t="s">
        <v>11150</v>
      </c>
      <c r="M292" s="20" t="s">
        <v>11150</v>
      </c>
      <c r="N292" s="20" t="s">
        <v>11150</v>
      </c>
      <c r="O292" s="20">
        <v>15</v>
      </c>
      <c r="P292" s="20" t="str">
        <f>VLOOKUP(A292,'REPORTE'!$A$1:$AG$1961,30,0)</f>
        <v>Primaria</v>
      </c>
      <c r="Q292" s="20" t="str">
        <f>VLOOKUP(A292,'REPORTE'!$A$1:$AG$1961,31,0)</f>
        <v>PICHINCHA</v>
      </c>
      <c r="R292" s="20" t="str">
        <f>VLOOKUP(A292,'REPORTE'!$A$1:$AG$1961,32,0)</f>
        <v>QUITO</v>
      </c>
      <c r="S292" s="20" t="str">
        <f>VLOOKUP(A292,'REPORTE'!$A$1:$AG$1961,33,0)</f>
        <v>COTOCOLLAO</v>
      </c>
      <c r="T292" s="20" t="str">
        <f>VLOOKUP(S292,PROVINCIAS!$F$1:$G$1171,2,0)</f>
        <v>URBANA</v>
      </c>
      <c r="U292" s="20" t="str">
        <f>VLOOKUP(A292,'REPORTE'!$A$1:$AG$1961,5,0)</f>
        <v>ECUATORIANO(A)</v>
      </c>
      <c r="V292" s="20" t="str">
        <f>VLOOKUP(A292,'REPORTE'!$A$1:$AG$1961,18,0)</f>
        <v>M</v>
      </c>
    </row>
    <row r="293" spans="1:22" x14ac:dyDescent="0.45">
      <c r="A293" s="20">
        <v>1000328</v>
      </c>
      <c r="B293" s="20" t="s">
        <v>9431</v>
      </c>
      <c r="C293" s="20" t="s">
        <v>13787</v>
      </c>
      <c r="D293" s="20">
        <v>1717312837</v>
      </c>
      <c r="E293" s="20">
        <v>231000388</v>
      </c>
      <c r="F293" s="20" t="s">
        <v>11139</v>
      </c>
      <c r="G293" s="20"/>
      <c r="H293" s="20">
        <v>1</v>
      </c>
      <c r="I293" s="20" t="s">
        <v>11150</v>
      </c>
      <c r="J293" s="20" t="s">
        <v>11150</v>
      </c>
      <c r="K293" s="20" t="s">
        <v>11150</v>
      </c>
      <c r="L293" s="20" t="s">
        <v>11150</v>
      </c>
      <c r="M293" s="20" t="s">
        <v>11150</v>
      </c>
      <c r="N293" s="20" t="s">
        <v>11150</v>
      </c>
      <c r="O293" s="20">
        <v>1</v>
      </c>
      <c r="P293" s="20" t="str">
        <f>VLOOKUP(A293,'REPORTE'!$A$1:$AG$1961,30,0)</f>
        <v>Primaria</v>
      </c>
      <c r="Q293" s="20" t="str">
        <f>VLOOKUP(A293,'REPORTE'!$A$1:$AG$1961,31,0)</f>
        <v>CHIMBORAZO</v>
      </c>
      <c r="R293" s="20" t="str">
        <f>VLOOKUP(A293,'REPORTE'!$A$1:$AG$1961,32,0)</f>
        <v>RIOBAMBA</v>
      </c>
      <c r="S293" s="20" t="str">
        <f>VLOOKUP(A293,'REPORTE'!$A$1:$AG$1961,33,0)</f>
        <v>YARUQUIES</v>
      </c>
      <c r="T293" s="20" t="str">
        <f>VLOOKUP(S293,PROVINCIAS!$F$1:$G$1171,2,0)</f>
        <v>URBANA</v>
      </c>
      <c r="U293" s="20" t="str">
        <f>VLOOKUP(A293,'REPORTE'!$A$1:$AG$1961,5,0)</f>
        <v>ECUATORIANO(A) INDIGENA</v>
      </c>
      <c r="V293" s="20" t="str">
        <f>VLOOKUP(A293,'REPORTE'!$A$1:$AG$1961,18,0)</f>
        <v>F</v>
      </c>
    </row>
    <row r="294" spans="1:22" x14ac:dyDescent="0.45">
      <c r="A294" s="20">
        <v>1000329</v>
      </c>
      <c r="B294" s="20" t="s">
        <v>9431</v>
      </c>
      <c r="C294" s="20" t="s">
        <v>10149</v>
      </c>
      <c r="D294" s="20">
        <v>1711741940</v>
      </c>
      <c r="E294" s="20">
        <v>231000389</v>
      </c>
      <c r="F294" s="20" t="s">
        <v>11139</v>
      </c>
      <c r="G294" s="20"/>
      <c r="H294" s="20">
        <v>266</v>
      </c>
      <c r="I294" s="20" t="s">
        <v>11150</v>
      </c>
      <c r="J294" s="20" t="s">
        <v>11150</v>
      </c>
      <c r="K294" s="20" t="s">
        <v>11150</v>
      </c>
      <c r="L294" s="20" t="s">
        <v>11150</v>
      </c>
      <c r="M294" s="20" t="s">
        <v>11150</v>
      </c>
      <c r="N294" s="20" t="s">
        <v>11150</v>
      </c>
      <c r="O294" s="20">
        <v>266</v>
      </c>
      <c r="P294" s="20" t="str">
        <f>VLOOKUP(A294,'REPORTE'!$A$1:$AG$1961,30,0)</f>
        <v>Primaria</v>
      </c>
      <c r="Q294" s="20" t="str">
        <f>VLOOKUP(A294,'REPORTE'!$A$1:$AG$1961,31,0)</f>
        <v>CHIMBORAZO</v>
      </c>
      <c r="R294" s="20" t="str">
        <f>VLOOKUP(A294,'REPORTE'!$A$1:$AG$1961,32,0)</f>
        <v>RIOBAMBA</v>
      </c>
      <c r="S294" s="20" t="str">
        <f>VLOOKUP(A294,'REPORTE'!$A$1:$AG$1961,33,0)</f>
        <v>YARUQUIES</v>
      </c>
      <c r="T294" s="20" t="str">
        <f>VLOOKUP(S294,PROVINCIAS!$F$1:$G$1171,2,0)</f>
        <v>URBANA</v>
      </c>
      <c r="U294" s="20" t="str">
        <f>VLOOKUP(A294,'REPORTE'!$A$1:$AG$1961,5,0)</f>
        <v>ECUATORIANO(A) INDIGENA</v>
      </c>
      <c r="V294" s="20" t="str">
        <f>VLOOKUP(A294,'REPORTE'!$A$1:$AG$1961,18,0)</f>
        <v>M</v>
      </c>
    </row>
    <row r="295" spans="1:22" x14ac:dyDescent="0.45">
      <c r="A295" s="20">
        <v>1000330</v>
      </c>
      <c r="B295" s="20" t="s">
        <v>9431</v>
      </c>
      <c r="C295" s="20" t="s">
        <v>13788</v>
      </c>
      <c r="D295" s="20">
        <v>1203939838</v>
      </c>
      <c r="E295" s="20">
        <v>231000390</v>
      </c>
      <c r="F295" s="20" t="s">
        <v>11139</v>
      </c>
      <c r="G295" s="20"/>
      <c r="H295" s="20">
        <v>1</v>
      </c>
      <c r="I295" s="20" t="s">
        <v>11150</v>
      </c>
      <c r="J295" s="20" t="s">
        <v>11150</v>
      </c>
      <c r="K295" s="20" t="s">
        <v>11150</v>
      </c>
      <c r="L295" s="20" t="s">
        <v>11150</v>
      </c>
      <c r="M295" s="20" t="s">
        <v>11150</v>
      </c>
      <c r="N295" s="20" t="s">
        <v>11150</v>
      </c>
      <c r="O295" s="20">
        <v>1</v>
      </c>
      <c r="P295" s="20" t="str">
        <f>VLOOKUP(A295,'REPORTE'!$A$1:$AG$1961,30,0)</f>
        <v>Primaria</v>
      </c>
      <c r="Q295" s="20" t="str">
        <f>VLOOKUP(A295,'REPORTE'!$A$1:$AG$1961,31,0)</f>
        <v>PICHINCHA</v>
      </c>
      <c r="R295" s="20" t="str">
        <f>VLOOKUP(A295,'REPORTE'!$A$1:$AG$1961,32,0)</f>
        <v>QUITO</v>
      </c>
      <c r="S295" s="20" t="str">
        <f>VLOOKUP(A295,'REPORTE'!$A$1:$AG$1961,33,0)</f>
        <v>COTOCOLLAO</v>
      </c>
      <c r="T295" s="20" t="str">
        <f>VLOOKUP(S295,PROVINCIAS!$F$1:$G$1171,2,0)</f>
        <v>URBANA</v>
      </c>
      <c r="U295" s="20" t="str">
        <f>VLOOKUP(A295,'REPORTE'!$A$1:$AG$1961,5,0)</f>
        <v>ECUATORIANO(A)</v>
      </c>
      <c r="V295" s="20" t="str">
        <f>VLOOKUP(A295,'REPORTE'!$A$1:$AG$1961,18,0)</f>
        <v>F</v>
      </c>
    </row>
    <row r="296" spans="1:22" x14ac:dyDescent="0.45">
      <c r="A296" s="20">
        <v>1000331</v>
      </c>
      <c r="B296" s="20" t="s">
        <v>9431</v>
      </c>
      <c r="C296" s="20" t="s">
        <v>13789</v>
      </c>
      <c r="D296" s="20">
        <v>603404989</v>
      </c>
      <c r="E296" s="20">
        <v>231000391</v>
      </c>
      <c r="F296" s="20" t="s">
        <v>11139</v>
      </c>
      <c r="G296" s="20"/>
      <c r="H296" s="20">
        <v>1</v>
      </c>
      <c r="I296" s="20" t="s">
        <v>11150</v>
      </c>
      <c r="J296" s="20" t="s">
        <v>11150</v>
      </c>
      <c r="K296" s="20" t="s">
        <v>11150</v>
      </c>
      <c r="L296" s="20" t="s">
        <v>11150</v>
      </c>
      <c r="M296" s="20" t="s">
        <v>11150</v>
      </c>
      <c r="N296" s="20" t="s">
        <v>11150</v>
      </c>
      <c r="O296" s="20">
        <v>1</v>
      </c>
      <c r="P296" s="20" t="str">
        <f>VLOOKUP(A296,'REPORTE'!$A$1:$AG$1961,30,0)</f>
        <v>Primaria</v>
      </c>
      <c r="Q296" s="20" t="str">
        <f>VLOOKUP(A296,'REPORTE'!$A$1:$AG$1961,31,0)</f>
        <v>CHIMBORAZO</v>
      </c>
      <c r="R296" s="20" t="str">
        <f>VLOOKUP(A296,'REPORTE'!$A$1:$AG$1961,32,0)</f>
        <v>COLTA</v>
      </c>
      <c r="S296" s="20" t="str">
        <f>VLOOKUP(A296,'REPORTE'!$A$1:$AG$1961,33,0)</f>
        <v>SICALPA</v>
      </c>
      <c r="T296" s="20" t="str">
        <f>VLOOKUP(S296,PROVINCIAS!$F$1:$G$1171,2,0)</f>
        <v>URBANA</v>
      </c>
      <c r="U296" s="20" t="str">
        <f>VLOOKUP(A296,'REPORTE'!$A$1:$AG$1961,5,0)</f>
        <v>ECUATORIANO(A) INDIGENA</v>
      </c>
      <c r="V296" s="20" t="str">
        <f>VLOOKUP(A296,'REPORTE'!$A$1:$AG$1961,18,0)</f>
        <v>M</v>
      </c>
    </row>
    <row r="297" spans="1:22" x14ac:dyDescent="0.45">
      <c r="A297" s="20">
        <v>1000332</v>
      </c>
      <c r="B297" s="20" t="s">
        <v>9431</v>
      </c>
      <c r="C297" s="20" t="s">
        <v>9836</v>
      </c>
      <c r="D297" s="20">
        <v>602571788</v>
      </c>
      <c r="E297" s="20">
        <v>231000502</v>
      </c>
      <c r="F297" s="20" t="s">
        <v>11139</v>
      </c>
      <c r="G297" s="20"/>
      <c r="H297" s="20">
        <v>241</v>
      </c>
      <c r="I297" s="20" t="s">
        <v>11150</v>
      </c>
      <c r="J297" s="20" t="s">
        <v>11150</v>
      </c>
      <c r="K297" s="20" t="s">
        <v>11150</v>
      </c>
      <c r="L297" s="20" t="s">
        <v>11150</v>
      </c>
      <c r="M297" s="20" t="s">
        <v>11150</v>
      </c>
      <c r="N297" s="20" t="s">
        <v>11150</v>
      </c>
      <c r="O297" s="20">
        <v>241</v>
      </c>
      <c r="P297" s="20" t="str">
        <f>VLOOKUP(A297,'REPORTE'!$A$1:$AG$1961,30,0)</f>
        <v>Primaria</v>
      </c>
      <c r="Q297" s="20" t="str">
        <f>VLOOKUP(A297,'REPORTE'!$A$1:$AG$1961,31,0)</f>
        <v>CHIMBORAZO</v>
      </c>
      <c r="R297" s="20" t="str">
        <f>VLOOKUP(A297,'REPORTE'!$A$1:$AG$1961,32,0)</f>
        <v>RIOBAMBA</v>
      </c>
      <c r="S297" s="20" t="str">
        <f>VLOOKUP(A297,'REPORTE'!$A$1:$AG$1961,33,0)</f>
        <v>YARUQUIES</v>
      </c>
      <c r="T297" s="20" t="str">
        <f>VLOOKUP(S297,PROVINCIAS!$F$1:$G$1171,2,0)</f>
        <v>URBANA</v>
      </c>
      <c r="U297" s="20" t="str">
        <f>VLOOKUP(A297,'REPORTE'!$A$1:$AG$1961,5,0)</f>
        <v>ECUATORIANO(A) INDIGENA</v>
      </c>
      <c r="V297" s="20" t="str">
        <f>VLOOKUP(A297,'REPORTE'!$A$1:$AG$1961,18,0)</f>
        <v>M</v>
      </c>
    </row>
    <row r="298" spans="1:22" x14ac:dyDescent="0.45">
      <c r="A298" s="20">
        <v>1000333</v>
      </c>
      <c r="B298" s="20" t="s">
        <v>9431</v>
      </c>
      <c r="C298" s="20" t="s">
        <v>9606</v>
      </c>
      <c r="D298" s="20">
        <v>1717175416</v>
      </c>
      <c r="E298" s="20">
        <v>231000392</v>
      </c>
      <c r="F298" s="20" t="s">
        <v>11139</v>
      </c>
      <c r="G298" s="20"/>
      <c r="H298" s="20">
        <v>23.24</v>
      </c>
      <c r="I298" s="20" t="s">
        <v>11150</v>
      </c>
      <c r="J298" s="20" t="s">
        <v>11150</v>
      </c>
      <c r="K298" s="20" t="s">
        <v>11150</v>
      </c>
      <c r="L298" s="20" t="s">
        <v>11150</v>
      </c>
      <c r="M298" s="20" t="s">
        <v>11150</v>
      </c>
      <c r="N298" s="20" t="s">
        <v>11150</v>
      </c>
      <c r="O298" s="20">
        <v>23.24</v>
      </c>
      <c r="P298" s="20" t="str">
        <f>VLOOKUP(A298,'REPORTE'!$A$1:$AG$1961,30,0)</f>
        <v>Secundaria</v>
      </c>
      <c r="Q298" s="20" t="str">
        <f>VLOOKUP(A298,'REPORTE'!$A$1:$AG$1961,31,0)</f>
        <v>PICHINCHA</v>
      </c>
      <c r="R298" s="20" t="str">
        <f>VLOOKUP(A298,'REPORTE'!$A$1:$AG$1961,32,0)</f>
        <v>QUITO</v>
      </c>
      <c r="S298" s="20" t="str">
        <f>VLOOKUP(A298,'REPORTE'!$A$1:$AG$1961,33,0)</f>
        <v>QUITO</v>
      </c>
      <c r="T298" s="20" t="str">
        <f>VLOOKUP(S298,PROVINCIAS!$F$1:$G$1171,2,0)</f>
        <v>URBANA</v>
      </c>
      <c r="U298" s="20" t="str">
        <f>VLOOKUP(A298,'REPORTE'!$A$1:$AG$1961,5,0)</f>
        <v>ECUATORIANO(A) INDIGENA</v>
      </c>
      <c r="V298" s="20" t="str">
        <f>VLOOKUP(A298,'REPORTE'!$A$1:$AG$1961,18,0)</f>
        <v>M</v>
      </c>
    </row>
    <row r="299" spans="1:22" x14ac:dyDescent="0.45">
      <c r="A299" s="20">
        <v>1000334</v>
      </c>
      <c r="B299" s="20" t="s">
        <v>9431</v>
      </c>
      <c r="C299" s="20" t="s">
        <v>9715</v>
      </c>
      <c r="D299" s="20">
        <v>1706975446</v>
      </c>
      <c r="E299" s="20">
        <v>231000394</v>
      </c>
      <c r="F299" s="20" t="s">
        <v>11139</v>
      </c>
      <c r="G299" s="20"/>
      <c r="H299" s="20">
        <v>337</v>
      </c>
      <c r="I299" s="20" t="s">
        <v>11150</v>
      </c>
      <c r="J299" s="20" t="s">
        <v>11150</v>
      </c>
      <c r="K299" s="20" t="s">
        <v>11150</v>
      </c>
      <c r="L299" s="20" t="s">
        <v>11150</v>
      </c>
      <c r="M299" s="20" t="s">
        <v>11150</v>
      </c>
      <c r="N299" s="20" t="s">
        <v>11150</v>
      </c>
      <c r="O299" s="20">
        <v>337</v>
      </c>
      <c r="P299" s="20" t="str">
        <f>VLOOKUP(A299,'REPORTE'!$A$1:$AG$1961,30,0)</f>
        <v>Primaria</v>
      </c>
      <c r="Q299" s="20" t="str">
        <f>VLOOKUP(A299,'REPORTE'!$A$1:$AG$1961,31,0)</f>
        <v>PICHINCHA</v>
      </c>
      <c r="R299" s="20" t="str">
        <f>VLOOKUP(A299,'REPORTE'!$A$1:$AG$1961,32,0)</f>
        <v>QUITO</v>
      </c>
      <c r="S299" s="20" t="str">
        <f>VLOOKUP(A299,'REPORTE'!$A$1:$AG$1961,33,0)</f>
        <v>COTOCOLLAO</v>
      </c>
      <c r="T299" s="20" t="str">
        <f>VLOOKUP(S299,PROVINCIAS!$F$1:$G$1171,2,0)</f>
        <v>URBANA</v>
      </c>
      <c r="U299" s="20" t="str">
        <f>VLOOKUP(A299,'REPORTE'!$A$1:$AG$1961,5,0)</f>
        <v>ECUATORIANO(A)</v>
      </c>
      <c r="V299" s="20" t="str">
        <f>VLOOKUP(A299,'REPORTE'!$A$1:$AG$1961,18,0)</f>
        <v>F</v>
      </c>
    </row>
    <row r="300" spans="1:22" x14ac:dyDescent="0.45">
      <c r="A300" s="20">
        <v>1000335</v>
      </c>
      <c r="B300" s="20" t="s">
        <v>9431</v>
      </c>
      <c r="C300" s="20" t="s">
        <v>13790</v>
      </c>
      <c r="D300" s="20">
        <v>600837629</v>
      </c>
      <c r="E300" s="20">
        <v>231000395</v>
      </c>
      <c r="F300" s="20" t="s">
        <v>11139</v>
      </c>
      <c r="G300" s="20"/>
      <c r="H300" s="20">
        <v>15</v>
      </c>
      <c r="I300" s="20" t="s">
        <v>11150</v>
      </c>
      <c r="J300" s="20" t="s">
        <v>11150</v>
      </c>
      <c r="K300" s="20" t="s">
        <v>11150</v>
      </c>
      <c r="L300" s="20" t="s">
        <v>11150</v>
      </c>
      <c r="M300" s="20" t="s">
        <v>11150</v>
      </c>
      <c r="N300" s="20" t="s">
        <v>11150</v>
      </c>
      <c r="O300" s="20">
        <v>15</v>
      </c>
      <c r="P300" s="20" t="str">
        <f>VLOOKUP(A300,'REPORTE'!$A$1:$AG$1961,30,0)</f>
        <v>Primaria</v>
      </c>
      <c r="Q300" s="20" t="str">
        <f>VLOOKUP(A300,'REPORTE'!$A$1:$AG$1961,31,0)</f>
        <v>CHIMBORAZO</v>
      </c>
      <c r="R300" s="20" t="str">
        <f>VLOOKUP(A300,'REPORTE'!$A$1:$AG$1961,32,0)</f>
        <v>RIOBAMBA</v>
      </c>
      <c r="S300" s="20" t="str">
        <f>VLOOKUP(A300,'REPORTE'!$A$1:$AG$1961,33,0)</f>
        <v>YARUQUIES</v>
      </c>
      <c r="T300" s="20" t="str">
        <f>VLOOKUP(S300,PROVINCIAS!$F$1:$G$1171,2,0)</f>
        <v>URBANA</v>
      </c>
      <c r="U300" s="20" t="str">
        <f>VLOOKUP(A300,'REPORTE'!$A$1:$AG$1961,5,0)</f>
        <v>ECUATORIANO(A) INDIGENA</v>
      </c>
      <c r="V300" s="20" t="str">
        <f>VLOOKUP(A300,'REPORTE'!$A$1:$AG$1961,18,0)</f>
        <v>M</v>
      </c>
    </row>
    <row r="301" spans="1:22" x14ac:dyDescent="0.45">
      <c r="A301" s="20">
        <v>1000336</v>
      </c>
      <c r="B301" s="20" t="s">
        <v>9431</v>
      </c>
      <c r="C301" s="20" t="s">
        <v>9938</v>
      </c>
      <c r="D301" s="20">
        <v>1708529639</v>
      </c>
      <c r="E301" s="20">
        <v>231000396</v>
      </c>
      <c r="F301" s="20" t="s">
        <v>11139</v>
      </c>
      <c r="G301" s="20"/>
      <c r="H301" s="20">
        <v>43.3</v>
      </c>
      <c r="I301" s="20" t="s">
        <v>11150</v>
      </c>
      <c r="J301" s="20" t="s">
        <v>11150</v>
      </c>
      <c r="K301" s="20" t="s">
        <v>11150</v>
      </c>
      <c r="L301" s="20" t="s">
        <v>11150</v>
      </c>
      <c r="M301" s="20" t="s">
        <v>11150</v>
      </c>
      <c r="N301" s="20" t="s">
        <v>11150</v>
      </c>
      <c r="O301" s="20">
        <v>43.3</v>
      </c>
      <c r="P301" s="20" t="str">
        <f>VLOOKUP(A301,'REPORTE'!$A$1:$AG$1961,30,0)</f>
        <v>Primaria</v>
      </c>
      <c r="Q301" s="20" t="str">
        <f>VLOOKUP(A301,'REPORTE'!$A$1:$AG$1961,31,0)</f>
        <v>PICHINCHA</v>
      </c>
      <c r="R301" s="20" t="str">
        <f>VLOOKUP(A301,'REPORTE'!$A$1:$AG$1961,32,0)</f>
        <v>QUITO</v>
      </c>
      <c r="S301" s="20" t="str">
        <f>VLOOKUP(A301,'REPORTE'!$A$1:$AG$1961,33,0)</f>
        <v>COTOCOLLAO</v>
      </c>
      <c r="T301" s="20" t="str">
        <f>VLOOKUP(S301,PROVINCIAS!$F$1:$G$1171,2,0)</f>
        <v>URBANA</v>
      </c>
      <c r="U301" s="20" t="str">
        <f>VLOOKUP(A301,'REPORTE'!$A$1:$AG$1961,5,0)</f>
        <v>ECUATORIANO(A)</v>
      </c>
      <c r="V301" s="20" t="str">
        <f>VLOOKUP(A301,'REPORTE'!$A$1:$AG$1961,18,0)</f>
        <v>M</v>
      </c>
    </row>
    <row r="302" spans="1:22" x14ac:dyDescent="0.45">
      <c r="A302" s="20">
        <v>1000337</v>
      </c>
      <c r="B302" s="20" t="s">
        <v>9431</v>
      </c>
      <c r="C302" s="20" t="s">
        <v>9966</v>
      </c>
      <c r="D302" s="20">
        <v>1714111208</v>
      </c>
      <c r="E302" s="20">
        <v>231000398</v>
      </c>
      <c r="F302" s="20" t="s">
        <v>11139</v>
      </c>
      <c r="G302" s="20"/>
      <c r="H302" s="20">
        <v>273.5</v>
      </c>
      <c r="I302" s="20" t="s">
        <v>11150</v>
      </c>
      <c r="J302" s="20" t="s">
        <v>11150</v>
      </c>
      <c r="K302" s="20" t="s">
        <v>11150</v>
      </c>
      <c r="L302" s="20" t="s">
        <v>11150</v>
      </c>
      <c r="M302" s="20" t="s">
        <v>11150</v>
      </c>
      <c r="N302" s="20" t="s">
        <v>11150</v>
      </c>
      <c r="O302" s="20">
        <v>273.5</v>
      </c>
      <c r="P302" s="20" t="str">
        <f>VLOOKUP(A302,'REPORTE'!$A$1:$AG$1961,30,0)</f>
        <v>Secundaria</v>
      </c>
      <c r="Q302" s="20" t="str">
        <f>VLOOKUP(A302,'REPORTE'!$A$1:$AG$1961,31,0)</f>
        <v>PICHINCHA</v>
      </c>
      <c r="R302" s="20" t="str">
        <f>VLOOKUP(A302,'REPORTE'!$A$1:$AG$1961,32,0)</f>
        <v>QUITO</v>
      </c>
      <c r="S302" s="20" t="str">
        <f>VLOOKUP(A302,'REPORTE'!$A$1:$AG$1961,33,0)</f>
        <v>QUITO</v>
      </c>
      <c r="T302" s="20" t="str">
        <f>VLOOKUP(S302,PROVINCIAS!$F$1:$G$1171,2,0)</f>
        <v>URBANA</v>
      </c>
      <c r="U302" s="20" t="str">
        <f>VLOOKUP(A302,'REPORTE'!$A$1:$AG$1961,5,0)</f>
        <v>ECUATORIANO(A)</v>
      </c>
      <c r="V302" s="20" t="str">
        <f>VLOOKUP(A302,'REPORTE'!$A$1:$AG$1961,18,0)</f>
        <v>M</v>
      </c>
    </row>
    <row r="303" spans="1:22" x14ac:dyDescent="0.45">
      <c r="A303" s="20">
        <v>1000338</v>
      </c>
      <c r="B303" s="20" t="s">
        <v>9431</v>
      </c>
      <c r="C303" s="20" t="s">
        <v>13791</v>
      </c>
      <c r="D303" s="20">
        <v>1002362349</v>
      </c>
      <c r="E303" s="20">
        <v>231000399</v>
      </c>
      <c r="F303" s="20" t="s">
        <v>11139</v>
      </c>
      <c r="G303" s="20"/>
      <c r="H303" s="20">
        <v>15</v>
      </c>
      <c r="I303" s="20" t="s">
        <v>11150</v>
      </c>
      <c r="J303" s="20" t="s">
        <v>11150</v>
      </c>
      <c r="K303" s="20" t="s">
        <v>11150</v>
      </c>
      <c r="L303" s="20" t="s">
        <v>11150</v>
      </c>
      <c r="M303" s="20" t="s">
        <v>11150</v>
      </c>
      <c r="N303" s="20" t="s">
        <v>11150</v>
      </c>
      <c r="O303" s="20">
        <v>15</v>
      </c>
      <c r="P303" s="20" t="str">
        <f>VLOOKUP(A303,'REPORTE'!$A$1:$AG$1961,30,0)</f>
        <v>Secundaria</v>
      </c>
      <c r="Q303" s="20" t="str">
        <f>VLOOKUP(A303,'REPORTE'!$A$1:$AG$1961,31,0)</f>
        <v>IMBABURA</v>
      </c>
      <c r="R303" s="20" t="str">
        <f>VLOOKUP(A303,'REPORTE'!$A$1:$AG$1961,32,0)</f>
        <v>IBARRA</v>
      </c>
      <c r="S303" s="20" t="str">
        <f>VLOOKUP(A303,'REPORTE'!$A$1:$AG$1961,33,0)</f>
        <v>SAN ANTONIO</v>
      </c>
      <c r="T303" s="20" t="str">
        <f>VLOOKUP(S303,PROVINCIAS!$F$1:$G$1171,2,0)</f>
        <v>RURAL</v>
      </c>
      <c r="U303" s="20" t="str">
        <f>VLOOKUP(A303,'REPORTE'!$A$1:$AG$1961,5,0)</f>
        <v>ECUATORIANO(A)</v>
      </c>
      <c r="V303" s="20" t="str">
        <f>VLOOKUP(A303,'REPORTE'!$A$1:$AG$1961,18,0)</f>
        <v>M</v>
      </c>
    </row>
    <row r="304" spans="1:22" x14ac:dyDescent="0.45">
      <c r="A304" s="20">
        <v>1000339</v>
      </c>
      <c r="B304" s="20" t="s">
        <v>9431</v>
      </c>
      <c r="C304" s="20" t="s">
        <v>9825</v>
      </c>
      <c r="D304" s="20">
        <v>1706770441</v>
      </c>
      <c r="E304" s="20">
        <v>231000400</v>
      </c>
      <c r="F304" s="20" t="s">
        <v>11139</v>
      </c>
      <c r="G304" s="20"/>
      <c r="H304" s="20">
        <v>180</v>
      </c>
      <c r="I304" s="20" t="s">
        <v>11150</v>
      </c>
      <c r="J304" s="20" t="s">
        <v>11150</v>
      </c>
      <c r="K304" s="20" t="s">
        <v>11150</v>
      </c>
      <c r="L304" s="20" t="s">
        <v>11150</v>
      </c>
      <c r="M304" s="20" t="s">
        <v>11150</v>
      </c>
      <c r="N304" s="20" t="s">
        <v>11150</v>
      </c>
      <c r="O304" s="20">
        <v>180</v>
      </c>
      <c r="P304" s="20" t="str">
        <f>VLOOKUP(A304,'REPORTE'!$A$1:$AG$1961,30,0)</f>
        <v>Primaria</v>
      </c>
      <c r="Q304" s="20" t="str">
        <f>VLOOKUP(A304,'REPORTE'!$A$1:$AG$1961,31,0)</f>
        <v>PICHINCHA</v>
      </c>
      <c r="R304" s="20" t="str">
        <f>VLOOKUP(A304,'REPORTE'!$A$1:$AG$1961,32,0)</f>
        <v>QUITO</v>
      </c>
      <c r="S304" s="20" t="str">
        <f>VLOOKUP(A304,'REPORTE'!$A$1:$AG$1961,33,0)</f>
        <v>LLOA</v>
      </c>
      <c r="T304" s="20" t="str">
        <f>VLOOKUP(S304,PROVINCIAS!$F$1:$G$1171,2,0)</f>
        <v>RURAL</v>
      </c>
      <c r="U304" s="20" t="str">
        <f>VLOOKUP(A304,'REPORTE'!$A$1:$AG$1961,5,0)</f>
        <v>ECUATORIANO(A)</v>
      </c>
      <c r="V304" s="20" t="str">
        <f>VLOOKUP(A304,'REPORTE'!$A$1:$AG$1961,18,0)</f>
        <v>M</v>
      </c>
    </row>
    <row r="305" spans="1:22" x14ac:dyDescent="0.45">
      <c r="A305" s="20">
        <v>1000340</v>
      </c>
      <c r="B305" s="20" t="s">
        <v>9431</v>
      </c>
      <c r="C305" s="20" t="s">
        <v>13793</v>
      </c>
      <c r="D305" s="20">
        <v>1705879508</v>
      </c>
      <c r="E305" s="20">
        <v>231000401</v>
      </c>
      <c r="F305" s="20" t="s">
        <v>11139</v>
      </c>
      <c r="G305" s="20"/>
      <c r="H305" s="20">
        <v>128.4</v>
      </c>
      <c r="I305" s="20" t="s">
        <v>11150</v>
      </c>
      <c r="J305" s="20" t="s">
        <v>11150</v>
      </c>
      <c r="K305" s="20" t="s">
        <v>11150</v>
      </c>
      <c r="L305" s="20" t="s">
        <v>11150</v>
      </c>
      <c r="M305" s="20" t="s">
        <v>11150</v>
      </c>
      <c r="N305" s="20" t="s">
        <v>11150</v>
      </c>
      <c r="O305" s="20">
        <v>128.4</v>
      </c>
      <c r="P305" s="20" t="str">
        <f>VLOOKUP(A305,'REPORTE'!$A$1:$AG$1961,30,0)</f>
        <v>Primaria</v>
      </c>
      <c r="Q305" s="20" t="str">
        <f>VLOOKUP(A305,'REPORTE'!$A$1:$AG$1961,31,0)</f>
        <v>PICHINCHA</v>
      </c>
      <c r="R305" s="20" t="str">
        <f>VLOOKUP(A305,'REPORTE'!$A$1:$AG$1961,32,0)</f>
        <v>QUITO</v>
      </c>
      <c r="S305" s="20" t="str">
        <f>VLOOKUP(A305,'REPORTE'!$A$1:$AG$1961,33,0)</f>
        <v>GONZALEZ SUAREZ</v>
      </c>
      <c r="T305" s="20" t="str">
        <f>VLOOKUP(S305,PROVINCIAS!$F$1:$G$1171,2,0)</f>
        <v>URBANA</v>
      </c>
      <c r="U305" s="20" t="str">
        <f>VLOOKUP(A305,'REPORTE'!$A$1:$AG$1961,5,0)</f>
        <v>ECUATORIANO(A)</v>
      </c>
      <c r="V305" s="20" t="str">
        <f>VLOOKUP(A305,'REPORTE'!$A$1:$AG$1961,18,0)</f>
        <v>F</v>
      </c>
    </row>
    <row r="306" spans="1:22" x14ac:dyDescent="0.45">
      <c r="A306" s="20">
        <v>1000341</v>
      </c>
      <c r="B306" s="20" t="s">
        <v>9431</v>
      </c>
      <c r="C306" s="20" t="s">
        <v>13794</v>
      </c>
      <c r="D306" s="20">
        <v>1728303486</v>
      </c>
      <c r="E306" s="20">
        <v>231000402</v>
      </c>
      <c r="F306" s="20" t="s">
        <v>11139</v>
      </c>
      <c r="G306" s="20"/>
      <c r="H306" s="20">
        <v>15</v>
      </c>
      <c r="I306" s="20" t="s">
        <v>11150</v>
      </c>
      <c r="J306" s="20" t="s">
        <v>11150</v>
      </c>
      <c r="K306" s="20" t="s">
        <v>11150</v>
      </c>
      <c r="L306" s="20" t="s">
        <v>11150</v>
      </c>
      <c r="M306" s="20" t="s">
        <v>11150</v>
      </c>
      <c r="N306" s="20" t="s">
        <v>11150</v>
      </c>
      <c r="O306" s="20">
        <v>15</v>
      </c>
      <c r="P306" s="20" t="str">
        <f>VLOOKUP(A306,'REPORTE'!$A$1:$AG$1961,30,0)</f>
        <v>Primaria</v>
      </c>
      <c r="Q306" s="20" t="str">
        <f>VLOOKUP(A306,'REPORTE'!$A$1:$AG$1961,31,0)</f>
        <v>PICHINCHA</v>
      </c>
      <c r="R306" s="20" t="str">
        <f>VLOOKUP(A306,'REPORTE'!$A$1:$AG$1961,32,0)</f>
        <v>QUITO</v>
      </c>
      <c r="S306" s="20" t="str">
        <f>VLOOKUP(A306,'REPORTE'!$A$1:$AG$1961,33,0)</f>
        <v>COTOCOLLAO</v>
      </c>
      <c r="T306" s="20" t="str">
        <f>VLOOKUP(S306,PROVINCIAS!$F$1:$G$1171,2,0)</f>
        <v>URBANA</v>
      </c>
      <c r="U306" s="20" t="str">
        <f>VLOOKUP(A306,'REPORTE'!$A$1:$AG$1961,5,0)</f>
        <v>ECUATORIANO(A) INDIGENA</v>
      </c>
      <c r="V306" s="20" t="str">
        <f>VLOOKUP(A306,'REPORTE'!$A$1:$AG$1961,18,0)</f>
        <v>F</v>
      </c>
    </row>
    <row r="307" spans="1:22" x14ac:dyDescent="0.45">
      <c r="A307" s="20">
        <v>1000342</v>
      </c>
      <c r="B307" s="20" t="s">
        <v>9431</v>
      </c>
      <c r="C307" s="20" t="s">
        <v>13795</v>
      </c>
      <c r="D307" s="20">
        <v>1720436938</v>
      </c>
      <c r="E307" s="20">
        <v>231000403</v>
      </c>
      <c r="F307" s="20" t="s">
        <v>11139</v>
      </c>
      <c r="G307" s="20"/>
      <c r="H307" s="20">
        <v>23.25</v>
      </c>
      <c r="I307" s="20" t="s">
        <v>11150</v>
      </c>
      <c r="J307" s="20" t="s">
        <v>11150</v>
      </c>
      <c r="K307" s="20" t="s">
        <v>11150</v>
      </c>
      <c r="L307" s="20" t="s">
        <v>11150</v>
      </c>
      <c r="M307" s="20" t="s">
        <v>11150</v>
      </c>
      <c r="N307" s="20" t="s">
        <v>11150</v>
      </c>
      <c r="O307" s="20">
        <v>23.25</v>
      </c>
      <c r="P307" s="20" t="str">
        <f>VLOOKUP(A307,'REPORTE'!$A$1:$AG$1961,30,0)</f>
        <v>Secundaria</v>
      </c>
      <c r="Q307" s="20" t="str">
        <f>VLOOKUP(A307,'REPORTE'!$A$1:$AG$1961,31,0)</f>
        <v>PICHINCHA</v>
      </c>
      <c r="R307" s="20" t="str">
        <f>VLOOKUP(A307,'REPORTE'!$A$1:$AG$1961,32,0)</f>
        <v>QUITO</v>
      </c>
      <c r="S307" s="20" t="str">
        <f>VLOOKUP(A307,'REPORTE'!$A$1:$AG$1961,33,0)</f>
        <v>GONZALEZ SUAREZ</v>
      </c>
      <c r="T307" s="20" t="str">
        <f>VLOOKUP(S307,PROVINCIAS!$F$1:$G$1171,2,0)</f>
        <v>URBANA</v>
      </c>
      <c r="U307" s="20" t="str">
        <f>VLOOKUP(A307,'REPORTE'!$A$1:$AG$1961,5,0)</f>
        <v>ECUATORIANO(A)</v>
      </c>
      <c r="V307" s="20" t="str">
        <f>VLOOKUP(A307,'REPORTE'!$A$1:$AG$1961,18,0)</f>
        <v>M</v>
      </c>
    </row>
    <row r="308" spans="1:22" x14ac:dyDescent="0.45">
      <c r="A308" s="20">
        <v>1000343</v>
      </c>
      <c r="B308" s="20" t="s">
        <v>9431</v>
      </c>
      <c r="C308" s="20" t="s">
        <v>9609</v>
      </c>
      <c r="D308" s="20">
        <v>1703776433</v>
      </c>
      <c r="E308" s="20">
        <v>231000404</v>
      </c>
      <c r="F308" s="20" t="s">
        <v>11139</v>
      </c>
      <c r="G308" s="20"/>
      <c r="H308" s="20">
        <v>2</v>
      </c>
      <c r="I308" s="20" t="s">
        <v>11150</v>
      </c>
      <c r="J308" s="20" t="s">
        <v>11150</v>
      </c>
      <c r="K308" s="20" t="s">
        <v>11150</v>
      </c>
      <c r="L308" s="20" t="s">
        <v>11150</v>
      </c>
      <c r="M308" s="20" t="s">
        <v>11150</v>
      </c>
      <c r="N308" s="20" t="s">
        <v>11150</v>
      </c>
      <c r="O308" s="20">
        <v>2</v>
      </c>
      <c r="P308" s="20" t="str">
        <f>VLOOKUP(A308,'REPORTE'!$A$1:$AG$1961,30,0)</f>
        <v>Primaria</v>
      </c>
      <c r="Q308" s="20" t="str">
        <f>VLOOKUP(A308,'REPORTE'!$A$1:$AG$1961,31,0)</f>
        <v>PICHINCHA</v>
      </c>
      <c r="R308" s="20" t="str">
        <f>VLOOKUP(A308,'REPORTE'!$A$1:$AG$1961,32,0)</f>
        <v>QUITO</v>
      </c>
      <c r="S308" s="20" t="str">
        <f>VLOOKUP(A308,'REPORTE'!$A$1:$AG$1961,33,0)</f>
        <v>GONZALEZ SUAREZ</v>
      </c>
      <c r="T308" s="20" t="str">
        <f>VLOOKUP(S308,PROVINCIAS!$F$1:$G$1171,2,0)</f>
        <v>URBANA</v>
      </c>
      <c r="U308" s="20" t="str">
        <f>VLOOKUP(A308,'REPORTE'!$A$1:$AG$1961,5,0)</f>
        <v>ECUATORIANO(A)</v>
      </c>
      <c r="V308" s="20" t="str">
        <f>VLOOKUP(A308,'REPORTE'!$A$1:$AG$1961,18,0)</f>
        <v>F</v>
      </c>
    </row>
    <row r="309" spans="1:22" x14ac:dyDescent="0.45">
      <c r="A309" s="20">
        <v>1000344</v>
      </c>
      <c r="B309" s="20" t="s">
        <v>9431</v>
      </c>
      <c r="C309" s="20" t="s">
        <v>13796</v>
      </c>
      <c r="D309" s="20">
        <v>1753445780</v>
      </c>
      <c r="E309" s="20">
        <v>231000405</v>
      </c>
      <c r="F309" s="20" t="s">
        <v>11139</v>
      </c>
      <c r="G309" s="20"/>
      <c r="H309" s="20">
        <v>15</v>
      </c>
      <c r="I309" s="20" t="s">
        <v>11150</v>
      </c>
      <c r="J309" s="20" t="s">
        <v>11150</v>
      </c>
      <c r="K309" s="20" t="s">
        <v>11150</v>
      </c>
      <c r="L309" s="20" t="s">
        <v>11150</v>
      </c>
      <c r="M309" s="20" t="s">
        <v>11150</v>
      </c>
      <c r="N309" s="20" t="s">
        <v>11150</v>
      </c>
      <c r="O309" s="20">
        <v>15</v>
      </c>
      <c r="P309" s="20" t="str">
        <f>VLOOKUP(A309,'REPORTE'!$A$1:$AG$1961,30,0)</f>
        <v>Secundaria</v>
      </c>
      <c r="Q309" s="20" t="str">
        <f>VLOOKUP(A309,'REPORTE'!$A$1:$AG$1961,31,0)</f>
        <v>PICHINCHA</v>
      </c>
      <c r="R309" s="20" t="str">
        <f>VLOOKUP(A309,'REPORTE'!$A$1:$AG$1961,32,0)</f>
        <v>QUITO</v>
      </c>
      <c r="S309" s="20" t="str">
        <f>VLOOKUP(A309,'REPORTE'!$A$1:$AG$1961,33,0)</f>
        <v>QUITO</v>
      </c>
      <c r="T309" s="20" t="str">
        <f>VLOOKUP(S309,PROVINCIAS!$F$1:$G$1171,2,0)</f>
        <v>URBANA</v>
      </c>
      <c r="U309" s="20" t="str">
        <f>VLOOKUP(A309,'REPORTE'!$A$1:$AG$1961,5,0)</f>
        <v>CUBANO(A)</v>
      </c>
      <c r="V309" s="20" t="str">
        <f>VLOOKUP(A309,'REPORTE'!$A$1:$AG$1961,18,0)</f>
        <v>F</v>
      </c>
    </row>
    <row r="310" spans="1:22" x14ac:dyDescent="0.45">
      <c r="A310" s="20">
        <v>1000345</v>
      </c>
      <c r="B310" s="20" t="s">
        <v>9431</v>
      </c>
      <c r="C310" s="20" t="s">
        <v>13797</v>
      </c>
      <c r="D310" s="20">
        <v>1712420114</v>
      </c>
      <c r="E310" s="20">
        <v>231000406</v>
      </c>
      <c r="F310" s="20" t="s">
        <v>11139</v>
      </c>
      <c r="G310" s="20"/>
      <c r="H310" s="20">
        <v>15</v>
      </c>
      <c r="I310" s="20" t="s">
        <v>11150</v>
      </c>
      <c r="J310" s="20" t="s">
        <v>11150</v>
      </c>
      <c r="K310" s="20" t="s">
        <v>11150</v>
      </c>
      <c r="L310" s="20" t="s">
        <v>11150</v>
      </c>
      <c r="M310" s="20" t="s">
        <v>11150</v>
      </c>
      <c r="N310" s="20" t="s">
        <v>11150</v>
      </c>
      <c r="O310" s="20">
        <v>15</v>
      </c>
      <c r="P310" s="20" t="str">
        <f>VLOOKUP(A310,'REPORTE'!$A$1:$AG$1961,30,0)</f>
        <v>Primaria</v>
      </c>
      <c r="Q310" s="20" t="str">
        <f>VLOOKUP(A310,'REPORTE'!$A$1:$AG$1961,31,0)</f>
        <v>PICHINCHA</v>
      </c>
      <c r="R310" s="20" t="str">
        <f>VLOOKUP(A310,'REPORTE'!$A$1:$AG$1961,32,0)</f>
        <v>QUITO</v>
      </c>
      <c r="S310" s="20" t="str">
        <f>VLOOKUP(A310,'REPORTE'!$A$1:$AG$1961,33,0)</f>
        <v>CHILLOGALLO</v>
      </c>
      <c r="T310" s="20" t="str">
        <f>VLOOKUP(S310,PROVINCIAS!$F$1:$G$1171,2,0)</f>
        <v>URBANA</v>
      </c>
      <c r="U310" s="20" t="str">
        <f>VLOOKUP(A310,'REPORTE'!$A$1:$AG$1961,5,0)</f>
        <v>ECUATORIANO(A) INDIGENA</v>
      </c>
      <c r="V310" s="20" t="str">
        <f>VLOOKUP(A310,'REPORTE'!$A$1:$AG$1961,18,0)</f>
        <v>M</v>
      </c>
    </row>
    <row r="311" spans="1:22" x14ac:dyDescent="0.45">
      <c r="A311" s="20">
        <v>1000346</v>
      </c>
      <c r="B311" s="20" t="s">
        <v>9431</v>
      </c>
      <c r="C311" s="20" t="s">
        <v>13798</v>
      </c>
      <c r="D311" s="20">
        <v>1708683907</v>
      </c>
      <c r="E311" s="20">
        <v>231000407</v>
      </c>
      <c r="F311" s="20" t="s">
        <v>11139</v>
      </c>
      <c r="G311" s="20"/>
      <c r="H311" s="20">
        <v>6</v>
      </c>
      <c r="I311" s="20" t="s">
        <v>11150</v>
      </c>
      <c r="J311" s="20" t="s">
        <v>11150</v>
      </c>
      <c r="K311" s="20" t="s">
        <v>11150</v>
      </c>
      <c r="L311" s="20" t="s">
        <v>11150</v>
      </c>
      <c r="M311" s="20" t="s">
        <v>11150</v>
      </c>
      <c r="N311" s="20" t="s">
        <v>11150</v>
      </c>
      <c r="O311" s="20">
        <v>6</v>
      </c>
      <c r="P311" s="20" t="str">
        <f>VLOOKUP(A311,'REPORTE'!$A$1:$AG$1961,30,0)</f>
        <v>Primaria</v>
      </c>
      <c r="Q311" s="20" t="str">
        <f>VLOOKUP(A311,'REPORTE'!$A$1:$AG$1961,31,0)</f>
        <v>PICHINCHA</v>
      </c>
      <c r="R311" s="20" t="str">
        <f>VLOOKUP(A311,'REPORTE'!$A$1:$AG$1961,32,0)</f>
        <v>QUITO</v>
      </c>
      <c r="S311" s="20" t="str">
        <f>VLOOKUP(A311,'REPORTE'!$A$1:$AG$1961,33,0)</f>
        <v>SAN BLAS</v>
      </c>
      <c r="T311" s="20" t="str">
        <f>VLOOKUP(S311,PROVINCIAS!$F$1:$G$1171,2,0)</f>
        <v>URBANA</v>
      </c>
      <c r="U311" s="20" t="str">
        <f>VLOOKUP(A311,'REPORTE'!$A$1:$AG$1961,5,0)</f>
        <v>ECUATORIANO(A) INDIGENA</v>
      </c>
      <c r="V311" s="20" t="str">
        <f>VLOOKUP(A311,'REPORTE'!$A$1:$AG$1961,18,0)</f>
        <v>F</v>
      </c>
    </row>
    <row r="312" spans="1:22" x14ac:dyDescent="0.45">
      <c r="A312" s="20">
        <v>1000348</v>
      </c>
      <c r="B312" s="20" t="s">
        <v>9431</v>
      </c>
      <c r="C312" s="20" t="s">
        <v>13799</v>
      </c>
      <c r="D312" s="20">
        <v>1715315568</v>
      </c>
      <c r="E312" s="20">
        <v>231000413</v>
      </c>
      <c r="F312" s="20" t="s">
        <v>11139</v>
      </c>
      <c r="G312" s="20"/>
      <c r="H312" s="20">
        <v>15</v>
      </c>
      <c r="I312" s="20" t="s">
        <v>11150</v>
      </c>
      <c r="J312" s="20" t="s">
        <v>11150</v>
      </c>
      <c r="K312" s="20" t="s">
        <v>11150</v>
      </c>
      <c r="L312" s="20" t="s">
        <v>11150</v>
      </c>
      <c r="M312" s="20" t="s">
        <v>11150</v>
      </c>
      <c r="N312" s="20" t="s">
        <v>11150</v>
      </c>
      <c r="O312" s="20">
        <v>15</v>
      </c>
      <c r="P312" s="20" t="str">
        <f>VLOOKUP(A312,'REPORTE'!$A$1:$AG$1961,30,0)</f>
        <v>Secundaria</v>
      </c>
      <c r="Q312" s="20" t="str">
        <f>VLOOKUP(A312,'REPORTE'!$A$1:$AG$1961,31,0)</f>
        <v>PICHINCHA</v>
      </c>
      <c r="R312" s="20" t="str">
        <f>VLOOKUP(A312,'REPORTE'!$A$1:$AG$1961,32,0)</f>
        <v>QUITO</v>
      </c>
      <c r="S312" s="20" t="str">
        <f>VLOOKUP(A312,'REPORTE'!$A$1:$AG$1961,33,0)</f>
        <v>COTOCOLLAO</v>
      </c>
      <c r="T312" s="20" t="str">
        <f>VLOOKUP(S312,PROVINCIAS!$F$1:$G$1171,2,0)</f>
        <v>URBANA</v>
      </c>
      <c r="U312" s="20" t="str">
        <f>VLOOKUP(A312,'REPORTE'!$A$1:$AG$1961,5,0)</f>
        <v>ECUATORIANO(A) INDIGENA</v>
      </c>
      <c r="V312" s="20" t="str">
        <f>VLOOKUP(A312,'REPORTE'!$A$1:$AG$1961,18,0)</f>
        <v>F</v>
      </c>
    </row>
    <row r="313" spans="1:22" x14ac:dyDescent="0.45">
      <c r="A313" s="20">
        <v>1000349</v>
      </c>
      <c r="B313" s="20" t="s">
        <v>9431</v>
      </c>
      <c r="C313" s="20" t="s">
        <v>10090</v>
      </c>
      <c r="D313" s="20">
        <v>1715921233</v>
      </c>
      <c r="E313" s="20">
        <v>231000409</v>
      </c>
      <c r="F313" s="20" t="s">
        <v>11139</v>
      </c>
      <c r="G313" s="20"/>
      <c r="H313" s="20">
        <v>145</v>
      </c>
      <c r="I313" s="20" t="s">
        <v>11150</v>
      </c>
      <c r="J313" s="20" t="s">
        <v>11150</v>
      </c>
      <c r="K313" s="20" t="s">
        <v>11150</v>
      </c>
      <c r="L313" s="20" t="s">
        <v>11150</v>
      </c>
      <c r="M313" s="20" t="s">
        <v>11150</v>
      </c>
      <c r="N313" s="20" t="s">
        <v>11150</v>
      </c>
      <c r="O313" s="20">
        <v>145</v>
      </c>
      <c r="P313" s="20" t="str">
        <f>VLOOKUP(A313,'REPORTE'!$A$1:$AG$1961,30,0)</f>
        <v>Primaria</v>
      </c>
      <c r="Q313" s="20" t="str">
        <f>VLOOKUP(A313,'REPORTE'!$A$1:$AG$1961,31,0)</f>
        <v>PICHINCHA</v>
      </c>
      <c r="R313" s="20" t="str">
        <f>VLOOKUP(A313,'REPORTE'!$A$1:$AG$1961,32,0)</f>
        <v>QUITO</v>
      </c>
      <c r="S313" s="20" t="str">
        <f>VLOOKUP(A313,'REPORTE'!$A$1:$AG$1961,33,0)</f>
        <v>COTOCOLLAO</v>
      </c>
      <c r="T313" s="20" t="str">
        <f>VLOOKUP(S313,PROVINCIAS!$F$1:$G$1171,2,0)</f>
        <v>URBANA</v>
      </c>
      <c r="U313" s="20" t="str">
        <f>VLOOKUP(A313,'REPORTE'!$A$1:$AG$1961,5,0)</f>
        <v>ECUATORIANO(A) INDIGENA</v>
      </c>
      <c r="V313" s="20" t="str">
        <f>VLOOKUP(A313,'REPORTE'!$A$1:$AG$1961,18,0)</f>
        <v>F</v>
      </c>
    </row>
    <row r="314" spans="1:22" x14ac:dyDescent="0.45">
      <c r="A314" s="20">
        <v>1000350</v>
      </c>
      <c r="B314" s="20" t="s">
        <v>9431</v>
      </c>
      <c r="C314" s="20" t="s">
        <v>9751</v>
      </c>
      <c r="D314" s="20">
        <v>1725566903</v>
      </c>
      <c r="E314" s="20">
        <v>231000410</v>
      </c>
      <c r="F314" s="20" t="s">
        <v>11139</v>
      </c>
      <c r="G314" s="20"/>
      <c r="H314" s="20">
        <v>87.5</v>
      </c>
      <c r="I314" s="20" t="s">
        <v>11150</v>
      </c>
      <c r="J314" s="20" t="s">
        <v>11150</v>
      </c>
      <c r="K314" s="20" t="s">
        <v>11150</v>
      </c>
      <c r="L314" s="20" t="s">
        <v>11150</v>
      </c>
      <c r="M314" s="20" t="s">
        <v>11150</v>
      </c>
      <c r="N314" s="20" t="s">
        <v>11150</v>
      </c>
      <c r="O314" s="20">
        <v>87.5</v>
      </c>
      <c r="P314" s="20" t="str">
        <f>VLOOKUP(A314,'REPORTE'!$A$1:$AG$1961,30,0)</f>
        <v>Secundaria</v>
      </c>
      <c r="Q314" s="20" t="str">
        <f>VLOOKUP(A314,'REPORTE'!$A$1:$AG$1961,31,0)</f>
        <v>PICHINCHA</v>
      </c>
      <c r="R314" s="20" t="str">
        <f>VLOOKUP(A314,'REPORTE'!$A$1:$AG$1961,32,0)</f>
        <v>QUITO</v>
      </c>
      <c r="S314" s="20" t="str">
        <f>VLOOKUP(A314,'REPORTE'!$A$1:$AG$1961,33,0)</f>
        <v>COTOCOLLAO</v>
      </c>
      <c r="T314" s="20" t="str">
        <f>VLOOKUP(S314,PROVINCIAS!$F$1:$G$1171,2,0)</f>
        <v>URBANA</v>
      </c>
      <c r="U314" s="20" t="str">
        <f>VLOOKUP(A314,'REPORTE'!$A$1:$AG$1961,5,0)</f>
        <v>ECUATORIANO(A) INDIGENA</v>
      </c>
      <c r="V314" s="20" t="str">
        <f>VLOOKUP(A314,'REPORTE'!$A$1:$AG$1961,18,0)</f>
        <v>F</v>
      </c>
    </row>
    <row r="315" spans="1:22" x14ac:dyDescent="0.45">
      <c r="A315" s="20">
        <v>1000351</v>
      </c>
      <c r="B315" s="20" t="s">
        <v>9431</v>
      </c>
      <c r="C315" s="20" t="s">
        <v>13801</v>
      </c>
      <c r="D315" s="20">
        <v>1722174818</v>
      </c>
      <c r="E315" s="20">
        <v>231000411</v>
      </c>
      <c r="F315" s="20" t="s">
        <v>11139</v>
      </c>
      <c r="G315" s="20"/>
      <c r="H315" s="20">
        <v>15</v>
      </c>
      <c r="I315" s="20" t="s">
        <v>11150</v>
      </c>
      <c r="J315" s="20" t="s">
        <v>11150</v>
      </c>
      <c r="K315" s="20" t="s">
        <v>11150</v>
      </c>
      <c r="L315" s="20" t="s">
        <v>11150</v>
      </c>
      <c r="M315" s="20" t="s">
        <v>11150</v>
      </c>
      <c r="N315" s="20" t="s">
        <v>11150</v>
      </c>
      <c r="O315" s="20">
        <v>15</v>
      </c>
      <c r="P315" s="20" t="str">
        <f>VLOOKUP(A315,'REPORTE'!$A$1:$AG$1961,30,0)</f>
        <v>Primaria</v>
      </c>
      <c r="Q315" s="20" t="str">
        <f>VLOOKUP(A315,'REPORTE'!$A$1:$AG$1961,31,0)</f>
        <v>CHIMBORAZO</v>
      </c>
      <c r="R315" s="20" t="str">
        <f>VLOOKUP(A315,'REPORTE'!$A$1:$AG$1961,32,0)</f>
        <v>RIOBAMBA</v>
      </c>
      <c r="S315" s="20" t="str">
        <f>VLOOKUP(A315,'REPORTE'!$A$1:$AG$1961,33,0)</f>
        <v>CACHA (CAB EN MACHANGARA)</v>
      </c>
      <c r="T315" s="20" t="str">
        <f>VLOOKUP(S315,PROVINCIAS!$F$1:$G$1171,2,0)</f>
        <v>RURAL</v>
      </c>
      <c r="U315" s="20" t="str">
        <f>VLOOKUP(A315,'REPORTE'!$A$1:$AG$1961,5,0)</f>
        <v>ECUATORIANO(A) INDIGENA</v>
      </c>
      <c r="V315" s="20" t="str">
        <f>VLOOKUP(A315,'REPORTE'!$A$1:$AG$1961,18,0)</f>
        <v>F</v>
      </c>
    </row>
    <row r="316" spans="1:22" x14ac:dyDescent="0.45">
      <c r="A316" s="20">
        <v>1000352</v>
      </c>
      <c r="B316" s="20" t="s">
        <v>9431</v>
      </c>
      <c r="C316" s="20" t="s">
        <v>9939</v>
      </c>
      <c r="D316" s="20">
        <v>1720594132</v>
      </c>
      <c r="E316" s="20">
        <v>231000412</v>
      </c>
      <c r="F316" s="20" t="s">
        <v>11139</v>
      </c>
      <c r="G316" s="20"/>
      <c r="H316" s="20">
        <v>1.25</v>
      </c>
      <c r="I316" s="20" t="s">
        <v>11150</v>
      </c>
      <c r="J316" s="20" t="s">
        <v>11150</v>
      </c>
      <c r="K316" s="20" t="s">
        <v>11150</v>
      </c>
      <c r="L316" s="20" t="s">
        <v>11150</v>
      </c>
      <c r="M316" s="20" t="s">
        <v>11150</v>
      </c>
      <c r="N316" s="20" t="s">
        <v>11150</v>
      </c>
      <c r="O316" s="20">
        <v>1.25</v>
      </c>
      <c r="P316" s="20" t="str">
        <f>VLOOKUP(A316,'REPORTE'!$A$1:$AG$1961,30,0)</f>
        <v>Primaria</v>
      </c>
      <c r="Q316" s="20" t="str">
        <f>VLOOKUP(A316,'REPORTE'!$A$1:$AG$1961,31,0)</f>
        <v>PICHINCHA</v>
      </c>
      <c r="R316" s="20" t="str">
        <f>VLOOKUP(A316,'REPORTE'!$A$1:$AG$1961,32,0)</f>
        <v>QUITO</v>
      </c>
      <c r="S316" s="20" t="str">
        <f>VLOOKUP(A316,'REPORTE'!$A$1:$AG$1961,33,0)</f>
        <v>COTOCOLLAO</v>
      </c>
      <c r="T316" s="20" t="str">
        <f>VLOOKUP(S316,PROVINCIAS!$F$1:$G$1171,2,0)</f>
        <v>URBANA</v>
      </c>
      <c r="U316" s="20" t="str">
        <f>VLOOKUP(A316,'REPORTE'!$A$1:$AG$1961,5,0)</f>
        <v>ECUATORIANO(A)</v>
      </c>
      <c r="V316" s="20" t="str">
        <f>VLOOKUP(A316,'REPORTE'!$A$1:$AG$1961,18,0)</f>
        <v>F</v>
      </c>
    </row>
    <row r="317" spans="1:22" x14ac:dyDescent="0.45">
      <c r="A317" s="20">
        <v>1000353</v>
      </c>
      <c r="B317" s="20" t="s">
        <v>9431</v>
      </c>
      <c r="C317" s="20" t="s">
        <v>13802</v>
      </c>
      <c r="D317" s="20">
        <v>1710411339</v>
      </c>
      <c r="E317" s="20">
        <v>231000414</v>
      </c>
      <c r="F317" s="20" t="s">
        <v>11139</v>
      </c>
      <c r="G317" s="20"/>
      <c r="H317" s="20">
        <v>177.5</v>
      </c>
      <c r="I317" s="20" t="s">
        <v>11150</v>
      </c>
      <c r="J317" s="20" t="s">
        <v>11150</v>
      </c>
      <c r="K317" s="20" t="s">
        <v>11150</v>
      </c>
      <c r="L317" s="20" t="s">
        <v>11150</v>
      </c>
      <c r="M317" s="20" t="s">
        <v>11150</v>
      </c>
      <c r="N317" s="20" t="s">
        <v>11150</v>
      </c>
      <c r="O317" s="20">
        <v>177.5</v>
      </c>
      <c r="P317" s="20" t="str">
        <f>VLOOKUP(A317,'REPORTE'!$A$1:$AG$1961,30,0)</f>
        <v>Primaria</v>
      </c>
      <c r="Q317" s="20" t="str">
        <f>VLOOKUP(A317,'REPORTE'!$A$1:$AG$1961,31,0)</f>
        <v>PICHINCHA</v>
      </c>
      <c r="R317" s="20" t="str">
        <f>VLOOKUP(A317,'REPORTE'!$A$1:$AG$1961,32,0)</f>
        <v>QUITO</v>
      </c>
      <c r="S317" s="20" t="str">
        <f>VLOOKUP(A317,'REPORTE'!$A$1:$AG$1961,33,0)</f>
        <v>COTOCOLLAO</v>
      </c>
      <c r="T317" s="20" t="str">
        <f>VLOOKUP(S317,PROVINCIAS!$F$1:$G$1171,2,0)</f>
        <v>URBANA</v>
      </c>
      <c r="U317" s="20" t="str">
        <f>VLOOKUP(A317,'REPORTE'!$A$1:$AG$1961,5,0)</f>
        <v>ECUATORIANO(A) INDIGENA</v>
      </c>
      <c r="V317" s="20" t="str">
        <f>VLOOKUP(A317,'REPORTE'!$A$1:$AG$1961,18,0)</f>
        <v>F</v>
      </c>
    </row>
    <row r="318" spans="1:22" x14ac:dyDescent="0.45">
      <c r="A318" s="20">
        <v>1000354</v>
      </c>
      <c r="B318" s="20" t="s">
        <v>9431</v>
      </c>
      <c r="C318" s="20" t="s">
        <v>13803</v>
      </c>
      <c r="D318" s="20">
        <v>603567256</v>
      </c>
      <c r="E318" s="20">
        <v>231000415</v>
      </c>
      <c r="F318" s="20" t="s">
        <v>11139</v>
      </c>
      <c r="G318" s="20"/>
      <c r="H318" s="20">
        <v>14</v>
      </c>
      <c r="I318" s="20" t="s">
        <v>11150</v>
      </c>
      <c r="J318" s="20" t="s">
        <v>11150</v>
      </c>
      <c r="K318" s="20" t="s">
        <v>11150</v>
      </c>
      <c r="L318" s="20" t="s">
        <v>11150</v>
      </c>
      <c r="M318" s="20" t="s">
        <v>11150</v>
      </c>
      <c r="N318" s="20" t="s">
        <v>11150</v>
      </c>
      <c r="O318" s="20">
        <v>14</v>
      </c>
      <c r="P318" s="20" t="str">
        <f>VLOOKUP(A318,'REPORTE'!$A$1:$AG$1961,30,0)</f>
        <v>Secundaria</v>
      </c>
      <c r="Q318" s="20" t="str">
        <f>VLOOKUP(A318,'REPORTE'!$A$1:$AG$1961,31,0)</f>
        <v>CHIMBORAZO</v>
      </c>
      <c r="R318" s="20" t="str">
        <f>VLOOKUP(A318,'REPORTE'!$A$1:$AG$1961,32,0)</f>
        <v>RIOBAMBA</v>
      </c>
      <c r="S318" s="20" t="str">
        <f>VLOOKUP(A318,'REPORTE'!$A$1:$AG$1961,33,0)</f>
        <v>LIZARZABURU</v>
      </c>
      <c r="T318" s="20" t="str">
        <f>VLOOKUP(S318,PROVINCIAS!$F$1:$G$1171,2,0)</f>
        <v>URBANA</v>
      </c>
      <c r="U318" s="20" t="str">
        <f>VLOOKUP(A318,'REPORTE'!$A$1:$AG$1961,5,0)</f>
        <v>ECUATORIANO(A)</v>
      </c>
      <c r="V318" s="20" t="str">
        <f>VLOOKUP(A318,'REPORTE'!$A$1:$AG$1961,18,0)</f>
        <v>F</v>
      </c>
    </row>
    <row r="319" spans="1:22" x14ac:dyDescent="0.45">
      <c r="A319" s="20">
        <v>1000355</v>
      </c>
      <c r="B319" s="20" t="s">
        <v>9431</v>
      </c>
      <c r="C319" s="20" t="s">
        <v>13804</v>
      </c>
      <c r="D319" s="20">
        <v>604796201</v>
      </c>
      <c r="E319" s="20">
        <v>231000416</v>
      </c>
      <c r="F319" s="20" t="s">
        <v>11139</v>
      </c>
      <c r="G319" s="20"/>
      <c r="H319" s="20">
        <v>15</v>
      </c>
      <c r="I319" s="20" t="s">
        <v>11150</v>
      </c>
      <c r="J319" s="20" t="s">
        <v>11150</v>
      </c>
      <c r="K319" s="20" t="s">
        <v>11150</v>
      </c>
      <c r="L319" s="20" t="s">
        <v>11150</v>
      </c>
      <c r="M319" s="20" t="s">
        <v>11150</v>
      </c>
      <c r="N319" s="20" t="s">
        <v>11150</v>
      </c>
      <c r="O319" s="20">
        <v>15</v>
      </c>
      <c r="P319" s="20" t="str">
        <f>VLOOKUP(A319,'REPORTE'!$A$1:$AG$1961,30,0)</f>
        <v>Secundaria</v>
      </c>
      <c r="Q319" s="20" t="str">
        <f>VLOOKUP(A319,'REPORTE'!$A$1:$AG$1961,31,0)</f>
        <v>CHIMBORAZO</v>
      </c>
      <c r="R319" s="20" t="str">
        <f>VLOOKUP(A319,'REPORTE'!$A$1:$AG$1961,32,0)</f>
        <v>RIOBAMBA</v>
      </c>
      <c r="S319" s="20" t="str">
        <f>VLOOKUP(A319,'REPORTE'!$A$1:$AG$1961,33,0)</f>
        <v>LIZARZABURU</v>
      </c>
      <c r="T319" s="20" t="str">
        <f>VLOOKUP(S319,PROVINCIAS!$F$1:$G$1171,2,0)</f>
        <v>URBANA</v>
      </c>
      <c r="U319" s="20" t="str">
        <f>VLOOKUP(A319,'REPORTE'!$A$1:$AG$1961,5,0)</f>
        <v>ECUATORIANO(A) INDIGENA</v>
      </c>
      <c r="V319" s="20" t="str">
        <f>VLOOKUP(A319,'REPORTE'!$A$1:$AG$1961,18,0)</f>
        <v>F</v>
      </c>
    </row>
    <row r="320" spans="1:22" x14ac:dyDescent="0.45">
      <c r="A320" s="20">
        <v>1000356</v>
      </c>
      <c r="B320" s="20" t="s">
        <v>9431</v>
      </c>
      <c r="C320" s="20" t="s">
        <v>13805</v>
      </c>
      <c r="D320" s="20">
        <v>1714061825</v>
      </c>
      <c r="E320" s="20">
        <v>231000417</v>
      </c>
      <c r="F320" s="20" t="s">
        <v>11139</v>
      </c>
      <c r="G320" s="20"/>
      <c r="H320" s="20">
        <v>1</v>
      </c>
      <c r="I320" s="20" t="s">
        <v>11150</v>
      </c>
      <c r="J320" s="20" t="s">
        <v>11150</v>
      </c>
      <c r="K320" s="20" t="s">
        <v>11150</v>
      </c>
      <c r="L320" s="20" t="s">
        <v>11150</v>
      </c>
      <c r="M320" s="20" t="s">
        <v>11150</v>
      </c>
      <c r="N320" s="20" t="s">
        <v>11150</v>
      </c>
      <c r="O320" s="20">
        <v>1</v>
      </c>
      <c r="P320" s="20" t="str">
        <f>VLOOKUP(A320,'REPORTE'!$A$1:$AG$1961,30,0)</f>
        <v>Primaria</v>
      </c>
      <c r="Q320" s="20" t="str">
        <f>VLOOKUP(A320,'REPORTE'!$A$1:$AG$1961,31,0)</f>
        <v>PICHINCHA</v>
      </c>
      <c r="R320" s="20" t="str">
        <f>VLOOKUP(A320,'REPORTE'!$A$1:$AG$1961,32,0)</f>
        <v>QUITO</v>
      </c>
      <c r="S320" s="20" t="str">
        <f>VLOOKUP(A320,'REPORTE'!$A$1:$AG$1961,33,0)</f>
        <v>COTOCOLLAO</v>
      </c>
      <c r="T320" s="20" t="str">
        <f>VLOOKUP(S320,PROVINCIAS!$F$1:$G$1171,2,0)</f>
        <v>URBANA</v>
      </c>
      <c r="U320" s="20" t="str">
        <f>VLOOKUP(A320,'REPORTE'!$A$1:$AG$1961,5,0)</f>
        <v>ECUATORIANO(A)</v>
      </c>
      <c r="V320" s="20" t="str">
        <f>VLOOKUP(A320,'REPORTE'!$A$1:$AG$1961,18,0)</f>
        <v>F</v>
      </c>
    </row>
    <row r="321" spans="1:22" x14ac:dyDescent="0.45">
      <c r="A321" s="20">
        <v>1000357</v>
      </c>
      <c r="B321" s="20" t="s">
        <v>9431</v>
      </c>
      <c r="C321" s="20" t="s">
        <v>13806</v>
      </c>
      <c r="D321" s="20">
        <v>501080436</v>
      </c>
      <c r="E321" s="20">
        <v>231000418</v>
      </c>
      <c r="F321" s="20" t="s">
        <v>11139</v>
      </c>
      <c r="G321" s="20"/>
      <c r="H321" s="20">
        <v>19.88</v>
      </c>
      <c r="I321" s="20" t="s">
        <v>11150</v>
      </c>
      <c r="J321" s="20" t="s">
        <v>11150</v>
      </c>
      <c r="K321" s="20" t="s">
        <v>11150</v>
      </c>
      <c r="L321" s="20" t="s">
        <v>11150</v>
      </c>
      <c r="M321" s="20" t="s">
        <v>11150</v>
      </c>
      <c r="N321" s="20" t="s">
        <v>11150</v>
      </c>
      <c r="O321" s="20">
        <v>19.88</v>
      </c>
      <c r="P321" s="20" t="str">
        <f>VLOOKUP(A321,'REPORTE'!$A$1:$AG$1961,30,0)</f>
        <v>Primaria</v>
      </c>
      <c r="Q321" s="20" t="str">
        <f>VLOOKUP(A321,'REPORTE'!$A$1:$AG$1961,31,0)</f>
        <v>PICHINCHA</v>
      </c>
      <c r="R321" s="20" t="str">
        <f>VLOOKUP(A321,'REPORTE'!$A$1:$AG$1961,32,0)</f>
        <v>QUITO</v>
      </c>
      <c r="S321" s="20" t="str">
        <f>VLOOKUP(A321,'REPORTE'!$A$1:$AG$1961,33,0)</f>
        <v>COTOCOLLAO</v>
      </c>
      <c r="T321" s="20" t="str">
        <f>VLOOKUP(S321,PROVINCIAS!$F$1:$G$1171,2,0)</f>
        <v>URBANA</v>
      </c>
      <c r="U321" s="20" t="str">
        <f>VLOOKUP(A321,'REPORTE'!$A$1:$AG$1961,5,0)</f>
        <v>ECUATORIANO(A)</v>
      </c>
      <c r="V321" s="20" t="str">
        <f>VLOOKUP(A321,'REPORTE'!$A$1:$AG$1961,18,0)</f>
        <v>F</v>
      </c>
    </row>
    <row r="322" spans="1:22" x14ac:dyDescent="0.45">
      <c r="A322" s="20">
        <v>1000358</v>
      </c>
      <c r="B322" s="20" t="s">
        <v>9431</v>
      </c>
      <c r="C322" s="20" t="s">
        <v>13807</v>
      </c>
      <c r="D322" s="20">
        <v>1753452919</v>
      </c>
      <c r="E322" s="20">
        <v>231000419</v>
      </c>
      <c r="F322" s="20" t="s">
        <v>11139</v>
      </c>
      <c r="G322" s="20"/>
      <c r="H322" s="20">
        <v>1</v>
      </c>
      <c r="I322" s="20" t="s">
        <v>11150</v>
      </c>
      <c r="J322" s="20" t="s">
        <v>11150</v>
      </c>
      <c r="K322" s="20" t="s">
        <v>11150</v>
      </c>
      <c r="L322" s="20" t="s">
        <v>11150</v>
      </c>
      <c r="M322" s="20" t="s">
        <v>11150</v>
      </c>
      <c r="N322" s="20" t="s">
        <v>11150</v>
      </c>
      <c r="O322" s="20">
        <v>1</v>
      </c>
      <c r="P322" s="20" t="str">
        <f>VLOOKUP(A322,'REPORTE'!$A$1:$AG$1961,30,0)</f>
        <v>Primaria</v>
      </c>
      <c r="Q322" s="20" t="str">
        <f>VLOOKUP(A322,'REPORTE'!$A$1:$AG$1961,31,0)</f>
        <v>PICHINCHA</v>
      </c>
      <c r="R322" s="20" t="str">
        <f>VLOOKUP(A322,'REPORTE'!$A$1:$AG$1961,32,0)</f>
        <v>QUITO</v>
      </c>
      <c r="S322" s="20" t="str">
        <f>VLOOKUP(A322,'REPORTE'!$A$1:$AG$1961,33,0)</f>
        <v>COTOCOLLAO</v>
      </c>
      <c r="T322" s="20" t="str">
        <f>VLOOKUP(S322,PROVINCIAS!$F$1:$G$1171,2,0)</f>
        <v>URBANA</v>
      </c>
      <c r="U322" s="20" t="str">
        <f>VLOOKUP(A322,'REPORTE'!$A$1:$AG$1961,5,0)</f>
        <v>ECUATORIANO(A) INDIGENA</v>
      </c>
      <c r="V322" s="20" t="str">
        <f>VLOOKUP(A322,'REPORTE'!$A$1:$AG$1961,18,0)</f>
        <v>F</v>
      </c>
    </row>
    <row r="323" spans="1:22" x14ac:dyDescent="0.45">
      <c r="A323" s="20">
        <v>1000359</v>
      </c>
      <c r="B323" s="20" t="s">
        <v>9431</v>
      </c>
      <c r="C323" s="20" t="s">
        <v>10100</v>
      </c>
      <c r="D323" s="20">
        <v>1724821416</v>
      </c>
      <c r="E323" s="20">
        <v>231000422</v>
      </c>
      <c r="F323" s="20" t="s">
        <v>11139</v>
      </c>
      <c r="G323" s="20"/>
      <c r="H323" s="20">
        <v>313.75</v>
      </c>
      <c r="I323" s="20" t="s">
        <v>11150</v>
      </c>
      <c r="J323" s="20" t="s">
        <v>11150</v>
      </c>
      <c r="K323" s="20" t="s">
        <v>11150</v>
      </c>
      <c r="L323" s="20" t="s">
        <v>11150</v>
      </c>
      <c r="M323" s="20" t="s">
        <v>11150</v>
      </c>
      <c r="N323" s="20" t="s">
        <v>11150</v>
      </c>
      <c r="O323" s="20">
        <v>313.75</v>
      </c>
      <c r="P323" s="20" t="str">
        <f>VLOOKUP(A323,'REPORTE'!$A$1:$AG$1961,30,0)</f>
        <v>Primaria</v>
      </c>
      <c r="Q323" s="20" t="str">
        <f>VLOOKUP(A323,'REPORTE'!$A$1:$AG$1961,31,0)</f>
        <v>PICHINCHA</v>
      </c>
      <c r="R323" s="20" t="str">
        <f>VLOOKUP(A323,'REPORTE'!$A$1:$AG$1961,32,0)</f>
        <v>QUITO</v>
      </c>
      <c r="S323" s="20" t="str">
        <f>VLOOKUP(A323,'REPORTE'!$A$1:$AG$1961,33,0)</f>
        <v>COTOCOLLAO</v>
      </c>
      <c r="T323" s="20" t="str">
        <f>VLOOKUP(S323,PROVINCIAS!$F$1:$G$1171,2,0)</f>
        <v>URBANA</v>
      </c>
      <c r="U323" s="20" t="str">
        <f>VLOOKUP(A323,'REPORTE'!$A$1:$AG$1961,5,0)</f>
        <v>ECUATORIANO(A) INDIGENA</v>
      </c>
      <c r="V323" s="20" t="str">
        <f>VLOOKUP(A323,'REPORTE'!$A$1:$AG$1961,18,0)</f>
        <v>M</v>
      </c>
    </row>
    <row r="324" spans="1:22" x14ac:dyDescent="0.45">
      <c r="A324" s="20">
        <v>1000361</v>
      </c>
      <c r="B324" s="20" t="s">
        <v>9431</v>
      </c>
      <c r="C324" s="20" t="s">
        <v>13808</v>
      </c>
      <c r="D324" s="20">
        <v>1719390054</v>
      </c>
      <c r="E324" s="20">
        <v>231000424</v>
      </c>
      <c r="F324" s="20" t="s">
        <v>11139</v>
      </c>
      <c r="G324" s="20"/>
      <c r="H324" s="20">
        <v>23</v>
      </c>
      <c r="I324" s="20" t="s">
        <v>11150</v>
      </c>
      <c r="J324" s="20" t="s">
        <v>11150</v>
      </c>
      <c r="K324" s="20" t="s">
        <v>11150</v>
      </c>
      <c r="L324" s="20" t="s">
        <v>11150</v>
      </c>
      <c r="M324" s="20" t="s">
        <v>11150</v>
      </c>
      <c r="N324" s="20" t="s">
        <v>11150</v>
      </c>
      <c r="O324" s="20">
        <v>23</v>
      </c>
      <c r="P324" s="20" t="str">
        <f>VLOOKUP(A324,'REPORTE'!$A$1:$AG$1961,30,0)</f>
        <v>Postgrado</v>
      </c>
      <c r="Q324" s="20" t="str">
        <f>VLOOKUP(A324,'REPORTE'!$A$1:$AG$1961,31,0)</f>
        <v>PICHINCHA</v>
      </c>
      <c r="R324" s="20" t="str">
        <f>VLOOKUP(A324,'REPORTE'!$A$1:$AG$1961,32,0)</f>
        <v>QUITO</v>
      </c>
      <c r="S324" s="20" t="str">
        <f>VLOOKUP(A324,'REPORTE'!$A$1:$AG$1961,33,0)</f>
        <v>COTOCOLLAO</v>
      </c>
      <c r="T324" s="20" t="str">
        <f>VLOOKUP(S324,PROVINCIAS!$F$1:$G$1171,2,0)</f>
        <v>URBANA</v>
      </c>
      <c r="U324" s="20" t="str">
        <f>VLOOKUP(A324,'REPORTE'!$A$1:$AG$1961,5,0)</f>
        <v>ECUATORIANO(A)</v>
      </c>
      <c r="V324" s="20" t="str">
        <f>VLOOKUP(A324,'REPORTE'!$A$1:$AG$1961,18,0)</f>
        <v>F</v>
      </c>
    </row>
    <row r="325" spans="1:22" x14ac:dyDescent="0.45">
      <c r="A325" s="20">
        <v>1000362</v>
      </c>
      <c r="B325" s="20" t="s">
        <v>9431</v>
      </c>
      <c r="C325" s="20" t="s">
        <v>10350</v>
      </c>
      <c r="D325" s="20">
        <v>604393876</v>
      </c>
      <c r="E325" s="20">
        <v>231000425</v>
      </c>
      <c r="F325" s="20" t="s">
        <v>11139</v>
      </c>
      <c r="G325" s="20"/>
      <c r="H325" s="20">
        <v>187.86</v>
      </c>
      <c r="I325" s="20" t="s">
        <v>11150</v>
      </c>
      <c r="J325" s="20" t="s">
        <v>11150</v>
      </c>
      <c r="K325" s="20" t="s">
        <v>11150</v>
      </c>
      <c r="L325" s="20" t="s">
        <v>11150</v>
      </c>
      <c r="M325" s="20" t="s">
        <v>11150</v>
      </c>
      <c r="N325" s="20" t="s">
        <v>11150</v>
      </c>
      <c r="O325" s="20">
        <v>187.86</v>
      </c>
      <c r="P325" s="20" t="str">
        <f>VLOOKUP(A325,'REPORTE'!$A$1:$AG$1961,30,0)</f>
        <v>Primaria</v>
      </c>
      <c r="Q325" s="20" t="str">
        <f>VLOOKUP(A325,'REPORTE'!$A$1:$AG$1961,31,0)</f>
        <v>CHIMBORAZO</v>
      </c>
      <c r="R325" s="20" t="str">
        <f>VLOOKUP(A325,'REPORTE'!$A$1:$AG$1961,32,0)</f>
        <v>COLTA</v>
      </c>
      <c r="S325" s="20" t="str">
        <f>VLOOKUP(A325,'REPORTE'!$A$1:$AG$1961,33,0)</f>
        <v>COLUMBE</v>
      </c>
      <c r="T325" s="20" t="str">
        <f>VLOOKUP(S325,PROVINCIAS!$F$1:$G$1171,2,0)</f>
        <v>RURAL</v>
      </c>
      <c r="U325" s="20" t="str">
        <f>VLOOKUP(A325,'REPORTE'!$A$1:$AG$1961,5,0)</f>
        <v>ECUATORIANO(A) INDIGENA</v>
      </c>
      <c r="V325" s="20" t="str">
        <f>VLOOKUP(A325,'REPORTE'!$A$1:$AG$1961,18,0)</f>
        <v>F</v>
      </c>
    </row>
    <row r="326" spans="1:22" x14ac:dyDescent="0.45">
      <c r="A326" s="20">
        <v>1000363</v>
      </c>
      <c r="B326" s="20" t="s">
        <v>9431</v>
      </c>
      <c r="C326" s="20" t="s">
        <v>13809</v>
      </c>
      <c r="D326" s="20">
        <v>602683401</v>
      </c>
      <c r="E326" s="20">
        <v>231000426</v>
      </c>
      <c r="F326" s="20" t="s">
        <v>11139</v>
      </c>
      <c r="G326" s="20"/>
      <c r="H326" s="20">
        <v>15</v>
      </c>
      <c r="I326" s="20" t="s">
        <v>11150</v>
      </c>
      <c r="J326" s="20" t="s">
        <v>11150</v>
      </c>
      <c r="K326" s="20" t="s">
        <v>11150</v>
      </c>
      <c r="L326" s="20" t="s">
        <v>11150</v>
      </c>
      <c r="M326" s="20" t="s">
        <v>11150</v>
      </c>
      <c r="N326" s="20" t="s">
        <v>11150</v>
      </c>
      <c r="O326" s="20">
        <v>15</v>
      </c>
      <c r="P326" s="20" t="str">
        <f>VLOOKUP(A326,'REPORTE'!$A$1:$AG$1961,30,0)</f>
        <v>Postgrado</v>
      </c>
      <c r="Q326" s="20" t="str">
        <f>VLOOKUP(A326,'REPORTE'!$A$1:$AG$1961,31,0)</f>
        <v>CHIMBORAZO</v>
      </c>
      <c r="R326" s="20" t="str">
        <f>VLOOKUP(A326,'REPORTE'!$A$1:$AG$1961,32,0)</f>
        <v>RIOBAMBA</v>
      </c>
      <c r="S326" s="20" t="str">
        <f>VLOOKUP(A326,'REPORTE'!$A$1:$AG$1961,33,0)</f>
        <v>VELOZ</v>
      </c>
      <c r="T326" s="20" t="str">
        <f>VLOOKUP(S326,PROVINCIAS!$F$1:$G$1171,2,0)</f>
        <v>URBANA</v>
      </c>
      <c r="U326" s="20" t="str">
        <f>VLOOKUP(A326,'REPORTE'!$A$1:$AG$1961,5,0)</f>
        <v>ECUATORIANO(A)</v>
      </c>
      <c r="V326" s="20" t="str">
        <f>VLOOKUP(A326,'REPORTE'!$A$1:$AG$1961,18,0)</f>
        <v>M</v>
      </c>
    </row>
    <row r="327" spans="1:22" x14ac:dyDescent="0.45">
      <c r="A327" s="20">
        <v>1000364</v>
      </c>
      <c r="B327" s="20" t="s">
        <v>9431</v>
      </c>
      <c r="C327" s="20" t="s">
        <v>13810</v>
      </c>
      <c r="D327" s="20">
        <v>1729115863</v>
      </c>
      <c r="E327" s="20">
        <v>231000427</v>
      </c>
      <c r="F327" s="20" t="s">
        <v>11139</v>
      </c>
      <c r="G327" s="20"/>
      <c r="H327" s="20">
        <v>1</v>
      </c>
      <c r="I327" s="20" t="s">
        <v>11150</v>
      </c>
      <c r="J327" s="20" t="s">
        <v>11150</v>
      </c>
      <c r="K327" s="20" t="s">
        <v>11150</v>
      </c>
      <c r="L327" s="20" t="s">
        <v>11150</v>
      </c>
      <c r="M327" s="20" t="s">
        <v>11150</v>
      </c>
      <c r="N327" s="20" t="s">
        <v>11150</v>
      </c>
      <c r="O327" s="20">
        <v>1</v>
      </c>
      <c r="P327" s="20" t="str">
        <f>VLOOKUP(A327,'REPORTE'!$A$1:$AG$1961,30,0)</f>
        <v>Secundaria</v>
      </c>
      <c r="Q327" s="20" t="str">
        <f>VLOOKUP(A327,'REPORTE'!$A$1:$AG$1961,31,0)</f>
        <v>PICHINCHA</v>
      </c>
      <c r="R327" s="20" t="str">
        <f>VLOOKUP(A327,'REPORTE'!$A$1:$AG$1961,32,0)</f>
        <v>QUITO</v>
      </c>
      <c r="S327" s="20" t="str">
        <f>VLOOKUP(A327,'REPORTE'!$A$1:$AG$1961,33,0)</f>
        <v>COTOCOLLAO</v>
      </c>
      <c r="T327" s="20" t="str">
        <f>VLOOKUP(S327,PROVINCIAS!$F$1:$G$1171,2,0)</f>
        <v>URBANA</v>
      </c>
      <c r="U327" s="20" t="str">
        <f>VLOOKUP(A327,'REPORTE'!$A$1:$AG$1961,5,0)</f>
        <v>ECUATORIANO(A) INDIGENA</v>
      </c>
      <c r="V327" s="20" t="str">
        <f>VLOOKUP(A327,'REPORTE'!$A$1:$AG$1961,18,0)</f>
        <v>F</v>
      </c>
    </row>
    <row r="328" spans="1:22" x14ac:dyDescent="0.45">
      <c r="A328" s="20">
        <v>1000365</v>
      </c>
      <c r="B328" s="20" t="s">
        <v>9431</v>
      </c>
      <c r="C328" s="20" t="s">
        <v>13811</v>
      </c>
      <c r="D328" s="20">
        <v>1721152583</v>
      </c>
      <c r="E328" s="20">
        <v>231000428</v>
      </c>
      <c r="F328" s="20" t="s">
        <v>11139</v>
      </c>
      <c r="G328" s="20"/>
      <c r="H328" s="20">
        <v>40</v>
      </c>
      <c r="I328" s="20" t="s">
        <v>11150</v>
      </c>
      <c r="J328" s="20" t="s">
        <v>11150</v>
      </c>
      <c r="K328" s="20" t="s">
        <v>11150</v>
      </c>
      <c r="L328" s="20" t="s">
        <v>11150</v>
      </c>
      <c r="M328" s="20" t="s">
        <v>11150</v>
      </c>
      <c r="N328" s="20" t="s">
        <v>11150</v>
      </c>
      <c r="O328" s="20">
        <v>40</v>
      </c>
      <c r="P328" s="20" t="str">
        <f>VLOOKUP(A328,'REPORTE'!$A$1:$AG$1961,30,0)</f>
        <v>Primaria</v>
      </c>
      <c r="Q328" s="20" t="str">
        <f>VLOOKUP(A328,'REPORTE'!$A$1:$AG$1961,31,0)</f>
        <v>PICHINCHA</v>
      </c>
      <c r="R328" s="20" t="str">
        <f>VLOOKUP(A328,'REPORTE'!$A$1:$AG$1961,32,0)</f>
        <v>QUITO</v>
      </c>
      <c r="S328" s="20" t="str">
        <f>VLOOKUP(A328,'REPORTE'!$A$1:$AG$1961,33,0)</f>
        <v>COTOCOLLAO</v>
      </c>
      <c r="T328" s="20" t="str">
        <f>VLOOKUP(S328,PROVINCIAS!$F$1:$G$1171,2,0)</f>
        <v>URBANA</v>
      </c>
      <c r="U328" s="20" t="str">
        <f>VLOOKUP(A328,'REPORTE'!$A$1:$AG$1961,5,0)</f>
        <v>ECUATORIANO(A) INDIGENA</v>
      </c>
      <c r="V328" s="20" t="str">
        <f>VLOOKUP(A328,'REPORTE'!$A$1:$AG$1961,18,0)</f>
        <v>F</v>
      </c>
    </row>
    <row r="329" spans="1:22" x14ac:dyDescent="0.45">
      <c r="A329" s="20">
        <v>1000366</v>
      </c>
      <c r="B329" s="20" t="s">
        <v>9431</v>
      </c>
      <c r="C329" s="20" t="s">
        <v>13812</v>
      </c>
      <c r="D329" s="20">
        <v>1707496921</v>
      </c>
      <c r="E329" s="20">
        <v>231000429</v>
      </c>
      <c r="F329" s="20" t="s">
        <v>11139</v>
      </c>
      <c r="G329" s="20"/>
      <c r="H329" s="20">
        <v>15</v>
      </c>
      <c r="I329" s="20" t="s">
        <v>11150</v>
      </c>
      <c r="J329" s="20" t="s">
        <v>11150</v>
      </c>
      <c r="K329" s="20" t="s">
        <v>11150</v>
      </c>
      <c r="L329" s="20" t="s">
        <v>11150</v>
      </c>
      <c r="M329" s="20" t="s">
        <v>11150</v>
      </c>
      <c r="N329" s="20" t="s">
        <v>11150</v>
      </c>
      <c r="O329" s="20">
        <v>15</v>
      </c>
      <c r="P329" s="20" t="str">
        <f>VLOOKUP(A329,'REPORTE'!$A$1:$AG$1961,30,0)</f>
        <v>Primaria</v>
      </c>
      <c r="Q329" s="20" t="str">
        <f>VLOOKUP(A329,'REPORTE'!$A$1:$AG$1961,31,0)</f>
        <v>PICHINCHA</v>
      </c>
      <c r="R329" s="20" t="str">
        <f>VLOOKUP(A329,'REPORTE'!$A$1:$AG$1961,32,0)</f>
        <v>QUITO</v>
      </c>
      <c r="S329" s="20" t="str">
        <f>VLOOKUP(A329,'REPORTE'!$A$1:$AG$1961,33,0)</f>
        <v>GONZALEZ SUAREZ</v>
      </c>
      <c r="T329" s="20" t="str">
        <f>VLOOKUP(S329,PROVINCIAS!$F$1:$G$1171,2,0)</f>
        <v>URBANA</v>
      </c>
      <c r="U329" s="20" t="str">
        <f>VLOOKUP(A329,'REPORTE'!$A$1:$AG$1961,5,0)</f>
        <v>ECUATORIANO(A)</v>
      </c>
      <c r="V329" s="20" t="str">
        <f>VLOOKUP(A329,'REPORTE'!$A$1:$AG$1961,18,0)</f>
        <v>M</v>
      </c>
    </row>
    <row r="330" spans="1:22" x14ac:dyDescent="0.45">
      <c r="A330" s="20">
        <v>1000367</v>
      </c>
      <c r="B330" s="20" t="s">
        <v>9431</v>
      </c>
      <c r="C330" s="20" t="s">
        <v>13813</v>
      </c>
      <c r="D330" s="20">
        <v>605736537</v>
      </c>
      <c r="E330" s="20">
        <v>231000430</v>
      </c>
      <c r="F330" s="20" t="s">
        <v>11139</v>
      </c>
      <c r="G330" s="20"/>
      <c r="H330" s="20">
        <v>15</v>
      </c>
      <c r="I330" s="20" t="s">
        <v>11150</v>
      </c>
      <c r="J330" s="20" t="s">
        <v>11150</v>
      </c>
      <c r="K330" s="20" t="s">
        <v>11150</v>
      </c>
      <c r="L330" s="20" t="s">
        <v>11150</v>
      </c>
      <c r="M330" s="20" t="s">
        <v>11150</v>
      </c>
      <c r="N330" s="20" t="s">
        <v>11150</v>
      </c>
      <c r="O330" s="20">
        <v>15</v>
      </c>
      <c r="P330" s="20" t="str">
        <f>VLOOKUP(A330,'REPORTE'!$A$1:$AG$1961,30,0)</f>
        <v>Primaria</v>
      </c>
      <c r="Q330" s="20" t="str">
        <f>VLOOKUP(A330,'REPORTE'!$A$1:$AG$1961,31,0)</f>
        <v>CHIMBORAZO</v>
      </c>
      <c r="R330" s="20" t="str">
        <f>VLOOKUP(A330,'REPORTE'!$A$1:$AG$1961,32,0)</f>
        <v>RIOBAMBA</v>
      </c>
      <c r="S330" s="20" t="str">
        <f>VLOOKUP(A330,'REPORTE'!$A$1:$AG$1961,33,0)</f>
        <v>LICAN</v>
      </c>
      <c r="T330" s="20" t="str">
        <f>VLOOKUP(S330,PROVINCIAS!$F$1:$G$1171,2,0)</f>
        <v>RURAL</v>
      </c>
      <c r="U330" s="20" t="str">
        <f>VLOOKUP(A330,'REPORTE'!$A$1:$AG$1961,5,0)</f>
        <v>ECUATORIANO(A) INDIGENA</v>
      </c>
      <c r="V330" s="20" t="str">
        <f>VLOOKUP(A330,'REPORTE'!$A$1:$AG$1961,18,0)</f>
        <v>F</v>
      </c>
    </row>
    <row r="331" spans="1:22" x14ac:dyDescent="0.45">
      <c r="A331" s="20">
        <v>1000368</v>
      </c>
      <c r="B331" s="20" t="s">
        <v>9431</v>
      </c>
      <c r="C331" s="20" t="s">
        <v>13814</v>
      </c>
      <c r="D331" s="20">
        <v>604820829</v>
      </c>
      <c r="E331" s="20">
        <v>231000431</v>
      </c>
      <c r="F331" s="20" t="s">
        <v>11139</v>
      </c>
      <c r="G331" s="20"/>
      <c r="H331" s="20">
        <v>6</v>
      </c>
      <c r="I331" s="20" t="s">
        <v>11150</v>
      </c>
      <c r="J331" s="20" t="s">
        <v>11150</v>
      </c>
      <c r="K331" s="20" t="s">
        <v>11150</v>
      </c>
      <c r="L331" s="20" t="s">
        <v>11150</v>
      </c>
      <c r="M331" s="20" t="s">
        <v>11150</v>
      </c>
      <c r="N331" s="20" t="s">
        <v>11150</v>
      </c>
      <c r="O331" s="20">
        <v>6</v>
      </c>
      <c r="P331" s="20" t="str">
        <f>VLOOKUP(A331,'REPORTE'!$A$1:$AG$1961,30,0)</f>
        <v>Primaria</v>
      </c>
      <c r="Q331" s="20" t="str">
        <f>VLOOKUP(A331,'REPORTE'!$A$1:$AG$1961,31,0)</f>
        <v>CHIMBORAZO</v>
      </c>
      <c r="R331" s="20" t="str">
        <f>VLOOKUP(A331,'REPORTE'!$A$1:$AG$1961,32,0)</f>
        <v>RIOBAMBA</v>
      </c>
      <c r="S331" s="20" t="str">
        <f>VLOOKUP(A331,'REPORTE'!$A$1:$AG$1961,33,0)</f>
        <v>VELOZ</v>
      </c>
      <c r="T331" s="20" t="str">
        <f>VLOOKUP(S331,PROVINCIAS!$F$1:$G$1171,2,0)</f>
        <v>URBANA</v>
      </c>
      <c r="U331" s="20" t="str">
        <f>VLOOKUP(A331,'REPORTE'!$A$1:$AG$1961,5,0)</f>
        <v>ECUATORIANO(A) INDIGENA</v>
      </c>
      <c r="V331" s="20" t="str">
        <f>VLOOKUP(A331,'REPORTE'!$A$1:$AG$1961,18,0)</f>
        <v>F</v>
      </c>
    </row>
    <row r="332" spans="1:22" x14ac:dyDescent="0.45">
      <c r="A332" s="20">
        <v>1000369</v>
      </c>
      <c r="B332" s="20" t="s">
        <v>9431</v>
      </c>
      <c r="C332" s="20" t="s">
        <v>9762</v>
      </c>
      <c r="D332" s="20">
        <v>1727443150</v>
      </c>
      <c r="E332" s="20">
        <v>231000432</v>
      </c>
      <c r="F332" s="20" t="s">
        <v>11139</v>
      </c>
      <c r="G332" s="20"/>
      <c r="H332" s="20">
        <v>15</v>
      </c>
      <c r="I332" s="20" t="s">
        <v>11150</v>
      </c>
      <c r="J332" s="20" t="s">
        <v>11150</v>
      </c>
      <c r="K332" s="20" t="s">
        <v>11150</v>
      </c>
      <c r="L332" s="20" t="s">
        <v>11150</v>
      </c>
      <c r="M332" s="20" t="s">
        <v>11150</v>
      </c>
      <c r="N332" s="20" t="s">
        <v>11150</v>
      </c>
      <c r="O332" s="20">
        <v>15</v>
      </c>
      <c r="P332" s="20" t="str">
        <f>VLOOKUP(A332,'REPORTE'!$A$1:$AG$1961,30,0)</f>
        <v>Universitaria</v>
      </c>
      <c r="Q332" s="20" t="str">
        <f>VLOOKUP(A332,'REPORTE'!$A$1:$AG$1961,31,0)</f>
        <v>PICHINCHA</v>
      </c>
      <c r="R332" s="20" t="str">
        <f>VLOOKUP(A332,'REPORTE'!$A$1:$AG$1961,32,0)</f>
        <v>QUITO</v>
      </c>
      <c r="S332" s="20" t="str">
        <f>VLOOKUP(A332,'REPORTE'!$A$1:$AG$1961,33,0)</f>
        <v>SAN BLAS</v>
      </c>
      <c r="T332" s="20" t="str">
        <f>VLOOKUP(S332,PROVINCIAS!$F$1:$G$1171,2,0)</f>
        <v>URBANA</v>
      </c>
      <c r="U332" s="20" t="str">
        <f>VLOOKUP(A332,'REPORTE'!$A$1:$AG$1961,5,0)</f>
        <v>ECUATORIANO(A)</v>
      </c>
      <c r="V332" s="20" t="str">
        <f>VLOOKUP(A332,'REPORTE'!$A$1:$AG$1961,18,0)</f>
        <v>F</v>
      </c>
    </row>
    <row r="333" spans="1:22" x14ac:dyDescent="0.45">
      <c r="A333" s="20">
        <v>1000370</v>
      </c>
      <c r="B333" s="20" t="s">
        <v>9431</v>
      </c>
      <c r="C333" s="20" t="s">
        <v>9986</v>
      </c>
      <c r="D333" s="20">
        <v>601245038</v>
      </c>
      <c r="E333" s="20">
        <v>231000433</v>
      </c>
      <c r="F333" s="20" t="s">
        <v>11139</v>
      </c>
      <c r="G333" s="20"/>
      <c r="H333" s="20">
        <v>149.58000000000001</v>
      </c>
      <c r="I333" s="20" t="s">
        <v>11150</v>
      </c>
      <c r="J333" s="20" t="s">
        <v>11150</v>
      </c>
      <c r="K333" s="20" t="s">
        <v>11150</v>
      </c>
      <c r="L333" s="20" t="s">
        <v>11150</v>
      </c>
      <c r="M333" s="20" t="s">
        <v>11150</v>
      </c>
      <c r="N333" s="20" t="s">
        <v>11150</v>
      </c>
      <c r="O333" s="20">
        <v>149.58000000000001</v>
      </c>
      <c r="P333" s="20" t="str">
        <f>VLOOKUP(A333,'REPORTE'!$A$1:$AG$1961,30,0)</f>
        <v>Primaria</v>
      </c>
      <c r="Q333" s="20" t="str">
        <f>VLOOKUP(A333,'REPORTE'!$A$1:$AG$1961,31,0)</f>
        <v>CHIMBORAZO</v>
      </c>
      <c r="R333" s="20" t="str">
        <f>VLOOKUP(A333,'REPORTE'!$A$1:$AG$1961,32,0)</f>
        <v>RIOBAMBA</v>
      </c>
      <c r="S333" s="20" t="str">
        <f>VLOOKUP(A333,'REPORTE'!$A$1:$AG$1961,33,0)</f>
        <v>LIZARZABURU</v>
      </c>
      <c r="T333" s="20" t="str">
        <f>VLOOKUP(S333,PROVINCIAS!$F$1:$G$1171,2,0)</f>
        <v>URBANA</v>
      </c>
      <c r="U333" s="20" t="str">
        <f>VLOOKUP(A333,'REPORTE'!$A$1:$AG$1961,5,0)</f>
        <v>ECUATORIANO(A)</v>
      </c>
      <c r="V333" s="20" t="str">
        <f>VLOOKUP(A333,'REPORTE'!$A$1:$AG$1961,18,0)</f>
        <v>M</v>
      </c>
    </row>
    <row r="334" spans="1:22" x14ac:dyDescent="0.45">
      <c r="A334" s="20">
        <v>1000371</v>
      </c>
      <c r="B334" s="20" t="s">
        <v>9431</v>
      </c>
      <c r="C334" s="20" t="s">
        <v>13815</v>
      </c>
      <c r="D334" s="20">
        <v>601899545</v>
      </c>
      <c r="E334" s="20">
        <v>231000434</v>
      </c>
      <c r="F334" s="20" t="s">
        <v>11139</v>
      </c>
      <c r="G334" s="20"/>
      <c r="H334" s="20" t="s">
        <v>11150</v>
      </c>
      <c r="I334" s="20" t="s">
        <v>11150</v>
      </c>
      <c r="J334" s="20" t="s">
        <v>11150</v>
      </c>
      <c r="K334" s="20" t="s">
        <v>11150</v>
      </c>
      <c r="L334" s="20" t="s">
        <v>11150</v>
      </c>
      <c r="M334" s="20" t="s">
        <v>11150</v>
      </c>
      <c r="N334" s="20" t="s">
        <v>11150</v>
      </c>
      <c r="O334" s="20">
        <v>0</v>
      </c>
      <c r="P334" s="20" t="str">
        <f>VLOOKUP(A334,'REPORTE'!$A$1:$AG$1961,30,0)</f>
        <v>Primaria</v>
      </c>
      <c r="Q334" s="20" t="str">
        <f>VLOOKUP(A334,'REPORTE'!$A$1:$AG$1961,31,0)</f>
        <v>CHIMBORAZO</v>
      </c>
      <c r="R334" s="20" t="str">
        <f>VLOOKUP(A334,'REPORTE'!$A$1:$AG$1961,32,0)</f>
        <v>GUANO</v>
      </c>
      <c r="S334" s="20" t="str">
        <f>VLOOKUP(A334,'REPORTE'!$A$1:$AG$1961,33,0)</f>
        <v>EL ROSARIO</v>
      </c>
      <c r="T334" s="20" t="str">
        <f>VLOOKUP(S334,PROVINCIAS!$F$1:$G$1171,2,0)</f>
        <v>RURAL</v>
      </c>
      <c r="U334" s="20" t="str">
        <f>VLOOKUP(A334,'REPORTE'!$A$1:$AG$1961,5,0)</f>
        <v>ECUATORIANO(A)</v>
      </c>
      <c r="V334" s="20" t="str">
        <f>VLOOKUP(A334,'REPORTE'!$A$1:$AG$1961,18,0)</f>
        <v>M</v>
      </c>
    </row>
    <row r="335" spans="1:22" x14ac:dyDescent="0.45">
      <c r="A335" s="20">
        <v>1000372</v>
      </c>
      <c r="B335" s="20" t="s">
        <v>9431</v>
      </c>
      <c r="C335" s="20" t="s">
        <v>13816</v>
      </c>
      <c r="D335" s="20">
        <v>1716991755</v>
      </c>
      <c r="E335" s="20">
        <v>231000435</v>
      </c>
      <c r="F335" s="20" t="s">
        <v>11139</v>
      </c>
      <c r="G335" s="20"/>
      <c r="H335" s="20">
        <v>15</v>
      </c>
      <c r="I335" s="20" t="s">
        <v>11150</v>
      </c>
      <c r="J335" s="20" t="s">
        <v>11150</v>
      </c>
      <c r="K335" s="20" t="s">
        <v>11150</v>
      </c>
      <c r="L335" s="20" t="s">
        <v>11150</v>
      </c>
      <c r="M335" s="20" t="s">
        <v>11150</v>
      </c>
      <c r="N335" s="20" t="s">
        <v>11150</v>
      </c>
      <c r="O335" s="20">
        <v>15</v>
      </c>
      <c r="P335" s="20" t="str">
        <f>VLOOKUP(A335,'REPORTE'!$A$1:$AG$1961,30,0)</f>
        <v>Secundaria</v>
      </c>
      <c r="Q335" s="20" t="str">
        <f>VLOOKUP(A335,'REPORTE'!$A$1:$AG$1961,31,0)</f>
        <v>PICHINCHA</v>
      </c>
      <c r="R335" s="20" t="str">
        <f>VLOOKUP(A335,'REPORTE'!$A$1:$AG$1961,32,0)</f>
        <v>QUITO</v>
      </c>
      <c r="S335" s="20" t="str">
        <f>VLOOKUP(A335,'REPORTE'!$A$1:$AG$1961,33,0)</f>
        <v>SAN BLAS</v>
      </c>
      <c r="T335" s="20" t="str">
        <f>VLOOKUP(S335,PROVINCIAS!$F$1:$G$1171,2,0)</f>
        <v>URBANA</v>
      </c>
      <c r="U335" s="20" t="str">
        <f>VLOOKUP(A335,'REPORTE'!$A$1:$AG$1961,5,0)</f>
        <v>ECUATORIANO(A)</v>
      </c>
      <c r="V335" s="20" t="str">
        <f>VLOOKUP(A335,'REPORTE'!$A$1:$AG$1961,18,0)</f>
        <v>F</v>
      </c>
    </row>
    <row r="336" spans="1:22" x14ac:dyDescent="0.45">
      <c r="A336" s="20">
        <v>1000373</v>
      </c>
      <c r="B336" s="20" t="s">
        <v>9431</v>
      </c>
      <c r="C336" s="20" t="s">
        <v>9838</v>
      </c>
      <c r="D336" s="20">
        <v>1726525205</v>
      </c>
      <c r="E336" s="20">
        <v>231000436</v>
      </c>
      <c r="F336" s="20" t="s">
        <v>11139</v>
      </c>
      <c r="G336" s="20"/>
      <c r="H336" s="20">
        <v>12.16</v>
      </c>
      <c r="I336" s="20" t="s">
        <v>11150</v>
      </c>
      <c r="J336" s="20" t="s">
        <v>11150</v>
      </c>
      <c r="K336" s="20" t="s">
        <v>11150</v>
      </c>
      <c r="L336" s="20" t="s">
        <v>11150</v>
      </c>
      <c r="M336" s="20" t="s">
        <v>11150</v>
      </c>
      <c r="N336" s="20" t="s">
        <v>11150</v>
      </c>
      <c r="O336" s="20">
        <v>12.16</v>
      </c>
      <c r="P336" s="20" t="str">
        <f>VLOOKUP(A336,'REPORTE'!$A$1:$AG$1961,30,0)</f>
        <v>Secundaria</v>
      </c>
      <c r="Q336" s="20" t="str">
        <f>VLOOKUP(A336,'REPORTE'!$A$1:$AG$1961,31,0)</f>
        <v>PICHINCHA</v>
      </c>
      <c r="R336" s="20" t="str">
        <f>VLOOKUP(A336,'REPORTE'!$A$1:$AG$1961,32,0)</f>
        <v>QUITO</v>
      </c>
      <c r="S336" s="20" t="str">
        <f>VLOOKUP(A336,'REPORTE'!$A$1:$AG$1961,33,0)</f>
        <v>LA LIBERTAD</v>
      </c>
      <c r="T336" s="20" t="str">
        <f>VLOOKUP(S336,PROVINCIAS!$F$1:$G$1171,2,0)</f>
        <v>RURAL</v>
      </c>
      <c r="U336" s="20" t="str">
        <f>VLOOKUP(A336,'REPORTE'!$A$1:$AG$1961,5,0)</f>
        <v>ECUATORIANO(A) INDIGENA</v>
      </c>
      <c r="V336" s="20" t="str">
        <f>VLOOKUP(A336,'REPORTE'!$A$1:$AG$1961,18,0)</f>
        <v>F</v>
      </c>
    </row>
    <row r="337" spans="1:22" x14ac:dyDescent="0.45">
      <c r="A337" s="20">
        <v>1000374</v>
      </c>
      <c r="B337" s="20" t="s">
        <v>9431</v>
      </c>
      <c r="C337" s="20" t="s">
        <v>13817</v>
      </c>
      <c r="D337" s="20">
        <v>603411000</v>
      </c>
      <c r="E337" s="20">
        <v>231000437</v>
      </c>
      <c r="F337" s="20" t="s">
        <v>11139</v>
      </c>
      <c r="G337" s="20"/>
      <c r="H337" s="20">
        <v>15</v>
      </c>
      <c r="I337" s="20" t="s">
        <v>11150</v>
      </c>
      <c r="J337" s="20" t="s">
        <v>11150</v>
      </c>
      <c r="K337" s="20" t="s">
        <v>11150</v>
      </c>
      <c r="L337" s="20" t="s">
        <v>11150</v>
      </c>
      <c r="M337" s="20" t="s">
        <v>11150</v>
      </c>
      <c r="N337" s="20" t="s">
        <v>11150</v>
      </c>
      <c r="O337" s="20">
        <v>15</v>
      </c>
      <c r="P337" s="20" t="str">
        <f>VLOOKUP(A337,'REPORTE'!$A$1:$AG$1961,30,0)</f>
        <v>Primaria</v>
      </c>
      <c r="Q337" s="20" t="str">
        <f>VLOOKUP(A337,'REPORTE'!$A$1:$AG$1961,31,0)</f>
        <v>CHIMBORAZO</v>
      </c>
      <c r="R337" s="20" t="str">
        <f>VLOOKUP(A337,'REPORTE'!$A$1:$AG$1961,32,0)</f>
        <v>RIOBAMBA</v>
      </c>
      <c r="S337" s="20" t="str">
        <f>VLOOKUP(A337,'REPORTE'!$A$1:$AG$1961,33,0)</f>
        <v>VELOZ</v>
      </c>
      <c r="T337" s="20" t="str">
        <f>VLOOKUP(S337,PROVINCIAS!$F$1:$G$1171,2,0)</f>
        <v>URBANA</v>
      </c>
      <c r="U337" s="20" t="str">
        <f>VLOOKUP(A337,'REPORTE'!$A$1:$AG$1961,5,0)</f>
        <v>ECUATORIANO(A)</v>
      </c>
      <c r="V337" s="20" t="str">
        <f>VLOOKUP(A337,'REPORTE'!$A$1:$AG$1961,18,0)</f>
        <v>M</v>
      </c>
    </row>
    <row r="338" spans="1:22" x14ac:dyDescent="0.45">
      <c r="A338" s="20">
        <v>1000376</v>
      </c>
      <c r="B338" s="20" t="s">
        <v>9431</v>
      </c>
      <c r="C338" s="20" t="s">
        <v>13818</v>
      </c>
      <c r="D338" s="20">
        <v>1708376197</v>
      </c>
      <c r="E338" s="20">
        <v>231000439</v>
      </c>
      <c r="F338" s="20" t="s">
        <v>11139</v>
      </c>
      <c r="G338" s="20"/>
      <c r="H338" s="20" t="s">
        <v>11150</v>
      </c>
      <c r="I338" s="20" t="s">
        <v>11150</v>
      </c>
      <c r="J338" s="20" t="s">
        <v>11150</v>
      </c>
      <c r="K338" s="20" t="s">
        <v>11150</v>
      </c>
      <c r="L338" s="20" t="s">
        <v>11150</v>
      </c>
      <c r="M338" s="20" t="s">
        <v>11150</v>
      </c>
      <c r="N338" s="20" t="s">
        <v>11150</v>
      </c>
      <c r="O338" s="20">
        <v>0</v>
      </c>
      <c r="P338" s="20" t="str">
        <f>VLOOKUP(A338,'REPORTE'!$A$1:$AG$1961,30,0)</f>
        <v>Primaria</v>
      </c>
      <c r="Q338" s="20" t="str">
        <f>VLOOKUP(A338,'REPORTE'!$A$1:$AG$1961,31,0)</f>
        <v>PICHINCHA</v>
      </c>
      <c r="R338" s="20" t="str">
        <f>VLOOKUP(A338,'REPORTE'!$A$1:$AG$1961,32,0)</f>
        <v>QUITO</v>
      </c>
      <c r="S338" s="20" t="str">
        <f>VLOOKUP(A338,'REPORTE'!$A$1:$AG$1961,33,0)</f>
        <v>GONZALEZ SUAREZ</v>
      </c>
      <c r="T338" s="20" t="str">
        <f>VLOOKUP(S338,PROVINCIAS!$F$1:$G$1171,2,0)</f>
        <v>URBANA</v>
      </c>
      <c r="U338" s="20" t="str">
        <f>VLOOKUP(A338,'REPORTE'!$A$1:$AG$1961,5,0)</f>
        <v>ECUATORIANO(A)</v>
      </c>
      <c r="V338" s="20" t="str">
        <f>VLOOKUP(A338,'REPORTE'!$A$1:$AG$1961,18,0)</f>
        <v>F</v>
      </c>
    </row>
    <row r="339" spans="1:22" x14ac:dyDescent="0.45">
      <c r="A339" s="20">
        <v>1000377</v>
      </c>
      <c r="B339" s="20" t="s">
        <v>9431</v>
      </c>
      <c r="C339" s="20" t="s">
        <v>10186</v>
      </c>
      <c r="D339" s="20">
        <v>601122377</v>
      </c>
      <c r="E339" s="20">
        <v>231000440</v>
      </c>
      <c r="F339" s="20" t="s">
        <v>11139</v>
      </c>
      <c r="G339" s="20"/>
      <c r="H339" s="20">
        <v>363.01</v>
      </c>
      <c r="I339" s="20" t="s">
        <v>11150</v>
      </c>
      <c r="J339" s="20" t="s">
        <v>11150</v>
      </c>
      <c r="K339" s="20" t="s">
        <v>11150</v>
      </c>
      <c r="L339" s="20" t="s">
        <v>11150</v>
      </c>
      <c r="M339" s="20" t="s">
        <v>11150</v>
      </c>
      <c r="N339" s="20" t="s">
        <v>11150</v>
      </c>
      <c r="O339" s="20">
        <v>363.01</v>
      </c>
      <c r="P339" s="20" t="str">
        <f>VLOOKUP(A339,'REPORTE'!$A$1:$AG$1961,30,0)</f>
        <v>Primaria</v>
      </c>
      <c r="Q339" s="20" t="str">
        <f>VLOOKUP(A339,'REPORTE'!$A$1:$AG$1961,31,0)</f>
        <v>CHIMBORAZO</v>
      </c>
      <c r="R339" s="20" t="str">
        <f>VLOOKUP(A339,'REPORTE'!$A$1:$AG$1961,32,0)</f>
        <v>RIOBAMBA</v>
      </c>
      <c r="S339" s="20" t="str">
        <f>VLOOKUP(A339,'REPORTE'!$A$1:$AG$1961,33,0)</f>
        <v>YARUQUIES</v>
      </c>
      <c r="T339" s="20" t="str">
        <f>VLOOKUP(S339,PROVINCIAS!$F$1:$G$1171,2,0)</f>
        <v>URBANA</v>
      </c>
      <c r="U339" s="20" t="str">
        <f>VLOOKUP(A339,'REPORTE'!$A$1:$AG$1961,5,0)</f>
        <v>ECUATORIANO(A) INDIGENA</v>
      </c>
      <c r="V339" s="20" t="str">
        <f>VLOOKUP(A339,'REPORTE'!$A$1:$AG$1961,18,0)</f>
        <v>F</v>
      </c>
    </row>
    <row r="340" spans="1:22" x14ac:dyDescent="0.45">
      <c r="A340" s="20">
        <v>1000378</v>
      </c>
      <c r="B340" s="20" t="s">
        <v>9431</v>
      </c>
      <c r="C340" s="20" t="s">
        <v>13819</v>
      </c>
      <c r="D340" s="20">
        <v>604837393</v>
      </c>
      <c r="E340" s="20">
        <v>231000993</v>
      </c>
      <c r="F340" s="20" t="s">
        <v>11139</v>
      </c>
      <c r="G340" s="20"/>
      <c r="H340" s="20">
        <v>69.239999999999995</v>
      </c>
      <c r="I340" s="20" t="s">
        <v>11150</v>
      </c>
      <c r="J340" s="20" t="s">
        <v>11150</v>
      </c>
      <c r="K340" s="20" t="s">
        <v>11150</v>
      </c>
      <c r="L340" s="20" t="s">
        <v>11150</v>
      </c>
      <c r="M340" s="20" t="s">
        <v>11150</v>
      </c>
      <c r="N340" s="20" t="s">
        <v>11150</v>
      </c>
      <c r="O340" s="20">
        <v>69.239999999999995</v>
      </c>
      <c r="P340" s="20" t="str">
        <f>VLOOKUP(A340,'REPORTE'!$A$1:$AG$1961,30,0)</f>
        <v>Primaria</v>
      </c>
      <c r="Q340" s="20" t="str">
        <f>VLOOKUP(A340,'REPORTE'!$A$1:$AG$1961,31,0)</f>
        <v>CHIMBORAZO</v>
      </c>
      <c r="R340" s="20" t="str">
        <f>VLOOKUP(A340,'REPORTE'!$A$1:$AG$1961,32,0)</f>
        <v>ALAUSI</v>
      </c>
      <c r="S340" s="20" t="str">
        <f>VLOOKUP(A340,'REPORTE'!$A$1:$AG$1961,33,0)</f>
        <v>TIXAN</v>
      </c>
      <c r="T340" s="20" t="str">
        <f>VLOOKUP(S340,PROVINCIAS!$F$1:$G$1171,2,0)</f>
        <v>RURAL</v>
      </c>
      <c r="U340" s="20" t="str">
        <f>VLOOKUP(A340,'REPORTE'!$A$1:$AG$1961,5,0)</f>
        <v>ECUATORIANO(A) INDIGENA</v>
      </c>
      <c r="V340" s="20" t="str">
        <f>VLOOKUP(A340,'REPORTE'!$A$1:$AG$1961,18,0)</f>
        <v>F</v>
      </c>
    </row>
    <row r="341" spans="1:22" x14ac:dyDescent="0.45">
      <c r="A341" s="20">
        <v>1000379</v>
      </c>
      <c r="B341" s="20" t="s">
        <v>9431</v>
      </c>
      <c r="C341" s="20" t="s">
        <v>10069</v>
      </c>
      <c r="D341" s="20">
        <v>1702999218</v>
      </c>
      <c r="E341" s="20">
        <v>231000442</v>
      </c>
      <c r="F341" s="20" t="s">
        <v>11139</v>
      </c>
      <c r="G341" s="20"/>
      <c r="H341" s="20">
        <v>64</v>
      </c>
      <c r="I341" s="20" t="s">
        <v>11150</v>
      </c>
      <c r="J341" s="20" t="s">
        <v>11150</v>
      </c>
      <c r="K341" s="20" t="s">
        <v>11150</v>
      </c>
      <c r="L341" s="20" t="s">
        <v>11150</v>
      </c>
      <c r="M341" s="20" t="s">
        <v>11150</v>
      </c>
      <c r="N341" s="20" t="s">
        <v>11150</v>
      </c>
      <c r="O341" s="20">
        <v>64</v>
      </c>
      <c r="P341" s="20" t="str">
        <f>VLOOKUP(A341,'REPORTE'!$A$1:$AG$1961,30,0)</f>
        <v>Secundaria</v>
      </c>
      <c r="Q341" s="20" t="str">
        <f>VLOOKUP(A341,'REPORTE'!$A$1:$AG$1961,31,0)</f>
        <v>PICHINCHA</v>
      </c>
      <c r="R341" s="20" t="str">
        <f>VLOOKUP(A341,'REPORTE'!$A$1:$AG$1961,32,0)</f>
        <v>QUITO</v>
      </c>
      <c r="S341" s="20" t="str">
        <f>VLOOKUP(A341,'REPORTE'!$A$1:$AG$1961,33,0)</f>
        <v>COTOCOLLAO</v>
      </c>
      <c r="T341" s="20" t="str">
        <f>VLOOKUP(S341,PROVINCIAS!$F$1:$G$1171,2,0)</f>
        <v>URBANA</v>
      </c>
      <c r="U341" s="20" t="str">
        <f>VLOOKUP(A341,'REPORTE'!$A$1:$AG$1961,5,0)</f>
        <v>ECUATORIANO(A)</v>
      </c>
      <c r="V341" s="20" t="str">
        <f>VLOOKUP(A341,'REPORTE'!$A$1:$AG$1961,18,0)</f>
        <v>M</v>
      </c>
    </row>
    <row r="342" spans="1:22" x14ac:dyDescent="0.45">
      <c r="A342" s="20">
        <v>1000380</v>
      </c>
      <c r="B342" s="20" t="s">
        <v>9431</v>
      </c>
      <c r="C342" s="20" t="s">
        <v>9624</v>
      </c>
      <c r="D342" s="20">
        <v>1711425106</v>
      </c>
      <c r="E342" s="20">
        <v>231000443</v>
      </c>
      <c r="F342" s="20" t="s">
        <v>11139</v>
      </c>
      <c r="G342" s="20"/>
      <c r="H342" s="20">
        <v>68.430000000000007</v>
      </c>
      <c r="I342" s="20" t="s">
        <v>11150</v>
      </c>
      <c r="J342" s="20" t="s">
        <v>11150</v>
      </c>
      <c r="K342" s="20" t="s">
        <v>11150</v>
      </c>
      <c r="L342" s="20" t="s">
        <v>11150</v>
      </c>
      <c r="M342" s="20" t="s">
        <v>11150</v>
      </c>
      <c r="N342" s="20" t="s">
        <v>11150</v>
      </c>
      <c r="O342" s="20">
        <v>68.430000000000007</v>
      </c>
      <c r="P342" s="20" t="str">
        <f>VLOOKUP(A342,'REPORTE'!$A$1:$AG$1961,30,0)</f>
        <v>Secundaria</v>
      </c>
      <c r="Q342" s="20" t="str">
        <f>VLOOKUP(A342,'REPORTE'!$A$1:$AG$1961,31,0)</f>
        <v>PICHINCHA</v>
      </c>
      <c r="R342" s="20" t="str">
        <f>VLOOKUP(A342,'REPORTE'!$A$1:$AG$1961,32,0)</f>
        <v>QUITO</v>
      </c>
      <c r="S342" s="20" t="str">
        <f>VLOOKUP(A342,'REPORTE'!$A$1:$AG$1961,33,0)</f>
        <v>COTOCOLLAO</v>
      </c>
      <c r="T342" s="20" t="str">
        <f>VLOOKUP(S342,PROVINCIAS!$F$1:$G$1171,2,0)</f>
        <v>URBANA</v>
      </c>
      <c r="U342" s="20" t="str">
        <f>VLOOKUP(A342,'REPORTE'!$A$1:$AG$1961,5,0)</f>
        <v>ECUATORIANO(A)</v>
      </c>
      <c r="V342" s="20" t="str">
        <f>VLOOKUP(A342,'REPORTE'!$A$1:$AG$1961,18,0)</f>
        <v>M</v>
      </c>
    </row>
    <row r="343" spans="1:22" x14ac:dyDescent="0.45">
      <c r="A343" s="20">
        <v>1000381</v>
      </c>
      <c r="B343" s="20" t="s">
        <v>9431</v>
      </c>
      <c r="C343" s="20" t="s">
        <v>9811</v>
      </c>
      <c r="D343" s="20">
        <v>1714122049</v>
      </c>
      <c r="E343" s="20">
        <v>231000444</v>
      </c>
      <c r="F343" s="20" t="s">
        <v>11139</v>
      </c>
      <c r="G343" s="20"/>
      <c r="H343" s="20">
        <v>97.05</v>
      </c>
      <c r="I343" s="20" t="s">
        <v>11150</v>
      </c>
      <c r="J343" s="20" t="s">
        <v>11150</v>
      </c>
      <c r="K343" s="20" t="s">
        <v>11150</v>
      </c>
      <c r="L343" s="20" t="s">
        <v>11150</v>
      </c>
      <c r="M343" s="20" t="s">
        <v>11150</v>
      </c>
      <c r="N343" s="20" t="s">
        <v>11150</v>
      </c>
      <c r="O343" s="20">
        <v>97.05</v>
      </c>
      <c r="P343" s="20" t="str">
        <f>VLOOKUP(A343,'REPORTE'!$A$1:$AG$1961,30,0)</f>
        <v>Secundaria</v>
      </c>
      <c r="Q343" s="20" t="str">
        <f>VLOOKUP(A343,'REPORTE'!$A$1:$AG$1961,31,0)</f>
        <v>PICHINCHA</v>
      </c>
      <c r="R343" s="20" t="str">
        <f>VLOOKUP(A343,'REPORTE'!$A$1:$AG$1961,32,0)</f>
        <v>QUITO</v>
      </c>
      <c r="S343" s="20" t="str">
        <f>VLOOKUP(A343,'REPORTE'!$A$1:$AG$1961,33,0)</f>
        <v>COTOCOLLAO</v>
      </c>
      <c r="T343" s="20" t="str">
        <f>VLOOKUP(S343,PROVINCIAS!$F$1:$G$1171,2,0)</f>
        <v>URBANA</v>
      </c>
      <c r="U343" s="20" t="str">
        <f>VLOOKUP(A343,'REPORTE'!$A$1:$AG$1961,5,0)</f>
        <v>ECUATORIANO(A)</v>
      </c>
      <c r="V343" s="20" t="str">
        <f>VLOOKUP(A343,'REPORTE'!$A$1:$AG$1961,18,0)</f>
        <v>M</v>
      </c>
    </row>
    <row r="344" spans="1:22" x14ac:dyDescent="0.45">
      <c r="A344" s="20">
        <v>1000382</v>
      </c>
      <c r="B344" s="20" t="s">
        <v>9431</v>
      </c>
      <c r="C344" s="20" t="s">
        <v>13821</v>
      </c>
      <c r="D344" s="20">
        <v>691722341001</v>
      </c>
      <c r="E344" s="20">
        <v>231001875</v>
      </c>
      <c r="F344" s="20" t="s">
        <v>11139</v>
      </c>
      <c r="G344" s="20"/>
      <c r="H344" s="20">
        <v>50</v>
      </c>
      <c r="I344" s="20" t="s">
        <v>11150</v>
      </c>
      <c r="J344" s="20" t="s">
        <v>11150</v>
      </c>
      <c r="K344" s="20" t="s">
        <v>11150</v>
      </c>
      <c r="L344" s="20" t="s">
        <v>11150</v>
      </c>
      <c r="M344" s="20" t="s">
        <v>11150</v>
      </c>
      <c r="N344" s="20" t="s">
        <v>11150</v>
      </c>
      <c r="O344" s="20">
        <v>50</v>
      </c>
      <c r="P344" s="20" t="str">
        <f>VLOOKUP(A344,'REPORTE'!$A$1:$AG$1961,30,0)</f>
        <v>Secundaria</v>
      </c>
      <c r="Q344" s="20" t="str">
        <f>VLOOKUP(A344,'REPORTE'!$A$1:$AG$1961,31,0)</f>
        <v>CHIMBORAZO</v>
      </c>
      <c r="R344" s="20" t="str">
        <f>VLOOKUP(A344,'REPORTE'!$A$1:$AG$1961,32,0)</f>
        <v>RIOBAMBA</v>
      </c>
      <c r="S344" s="20" t="str">
        <f>VLOOKUP(A344,'REPORTE'!$A$1:$AG$1961,33,0)</f>
        <v>RIOBAMBA</v>
      </c>
      <c r="T344" s="20" t="str">
        <f>VLOOKUP(S344,PROVINCIAS!$F$1:$G$1171,2,0)</f>
        <v>URBANA</v>
      </c>
      <c r="U344" s="20" t="str">
        <f>VLOOKUP(A344,'REPORTE'!$A$1:$AG$1961,5,0)</f>
        <v>ECUATORIANO(A)</v>
      </c>
      <c r="V344" s="20" t="str">
        <f>VLOOKUP(A344,'REPORTE'!$A$1:$AG$1961,18,0)</f>
        <v>M</v>
      </c>
    </row>
    <row r="345" spans="1:22" x14ac:dyDescent="0.45">
      <c r="A345" s="20">
        <v>1000383</v>
      </c>
      <c r="B345" s="20" t="s">
        <v>9431</v>
      </c>
      <c r="C345" s="20" t="s">
        <v>13822</v>
      </c>
      <c r="D345" s="20">
        <v>1702730977</v>
      </c>
      <c r="E345" s="20">
        <v>231000445</v>
      </c>
      <c r="F345" s="20" t="s">
        <v>11139</v>
      </c>
      <c r="G345" s="20"/>
      <c r="H345" s="20">
        <v>15</v>
      </c>
      <c r="I345" s="20" t="s">
        <v>11150</v>
      </c>
      <c r="J345" s="20" t="s">
        <v>11150</v>
      </c>
      <c r="K345" s="20" t="s">
        <v>11150</v>
      </c>
      <c r="L345" s="20" t="s">
        <v>11150</v>
      </c>
      <c r="M345" s="20" t="s">
        <v>11150</v>
      </c>
      <c r="N345" s="20" t="s">
        <v>11150</v>
      </c>
      <c r="O345" s="20">
        <v>15</v>
      </c>
      <c r="P345" s="20" t="str">
        <f>VLOOKUP(A345,'REPORTE'!$A$1:$AG$1961,30,0)</f>
        <v>Primaria</v>
      </c>
      <c r="Q345" s="20" t="str">
        <f>VLOOKUP(A345,'REPORTE'!$A$1:$AG$1961,31,0)</f>
        <v>PICHINCHA</v>
      </c>
      <c r="R345" s="20" t="str">
        <f>VLOOKUP(A345,'REPORTE'!$A$1:$AG$1961,32,0)</f>
        <v>QUITO</v>
      </c>
      <c r="S345" s="20" t="str">
        <f>VLOOKUP(A345,'REPORTE'!$A$1:$AG$1961,33,0)</f>
        <v>CALDERON (CARAPUNGO)</v>
      </c>
      <c r="T345" s="20" t="str">
        <f>VLOOKUP(S345,PROVINCIAS!$F$1:$G$1171,2,0)</f>
        <v>RURAL</v>
      </c>
      <c r="U345" s="20" t="str">
        <f>VLOOKUP(A345,'REPORTE'!$A$1:$AG$1961,5,0)</f>
        <v>ECUATORIANO(A)</v>
      </c>
      <c r="V345" s="20" t="str">
        <f>VLOOKUP(A345,'REPORTE'!$A$1:$AG$1961,18,0)</f>
        <v>F</v>
      </c>
    </row>
    <row r="346" spans="1:22" x14ac:dyDescent="0.45">
      <c r="A346" s="20">
        <v>1000385</v>
      </c>
      <c r="B346" s="20" t="s">
        <v>9431</v>
      </c>
      <c r="C346" s="20" t="s">
        <v>13823</v>
      </c>
      <c r="D346" s="20">
        <v>1725292807</v>
      </c>
      <c r="E346" s="20">
        <v>231000446</v>
      </c>
      <c r="F346" s="20" t="s">
        <v>11139</v>
      </c>
      <c r="G346" s="20"/>
      <c r="H346" s="20">
        <v>24.18</v>
      </c>
      <c r="I346" s="20" t="s">
        <v>11150</v>
      </c>
      <c r="J346" s="20" t="s">
        <v>11150</v>
      </c>
      <c r="K346" s="20" t="s">
        <v>11150</v>
      </c>
      <c r="L346" s="20" t="s">
        <v>11150</v>
      </c>
      <c r="M346" s="20" t="s">
        <v>11150</v>
      </c>
      <c r="N346" s="20" t="s">
        <v>11150</v>
      </c>
      <c r="O346" s="20">
        <v>24.18</v>
      </c>
      <c r="P346" s="20" t="str">
        <f>VLOOKUP(A346,'REPORTE'!$A$1:$AG$1961,30,0)</f>
        <v>Universitaria</v>
      </c>
      <c r="Q346" s="20" t="str">
        <f>VLOOKUP(A346,'REPORTE'!$A$1:$AG$1961,31,0)</f>
        <v>GUAYAS</v>
      </c>
      <c r="R346" s="20" t="str">
        <f>VLOOKUP(A346,'REPORTE'!$A$1:$AG$1961,32,0)</f>
        <v>GUAYAQUIL</v>
      </c>
      <c r="S346" s="20" t="str">
        <f>VLOOKUP(A346,'REPORTE'!$A$1:$AG$1961,33,0)</f>
        <v>CARBO (CONCEPCION)</v>
      </c>
      <c r="T346" s="20" t="str">
        <f>VLOOKUP(S346,PROVINCIAS!$F$1:$G$1171,2,0)</f>
        <v>URBANA</v>
      </c>
      <c r="U346" s="20" t="str">
        <f>VLOOKUP(A346,'REPORTE'!$A$1:$AG$1961,5,0)</f>
        <v>ECUATORIANO(A)</v>
      </c>
      <c r="V346" s="20" t="str">
        <f>VLOOKUP(A346,'REPORTE'!$A$1:$AG$1961,18,0)</f>
        <v>M</v>
      </c>
    </row>
    <row r="347" spans="1:22" x14ac:dyDescent="0.45">
      <c r="A347" s="20">
        <v>1000386</v>
      </c>
      <c r="B347" s="20" t="s">
        <v>9431</v>
      </c>
      <c r="C347" s="20" t="s">
        <v>10421</v>
      </c>
      <c r="D347" s="20">
        <v>1705416020</v>
      </c>
      <c r="E347" s="20">
        <v>231000448</v>
      </c>
      <c r="F347" s="20" t="s">
        <v>11139</v>
      </c>
      <c r="G347" s="20"/>
      <c r="H347" s="20">
        <v>175</v>
      </c>
      <c r="I347" s="20" t="s">
        <v>11150</v>
      </c>
      <c r="J347" s="20" t="s">
        <v>11150</v>
      </c>
      <c r="K347" s="20" t="s">
        <v>11150</v>
      </c>
      <c r="L347" s="20" t="s">
        <v>11150</v>
      </c>
      <c r="M347" s="20" t="s">
        <v>11150</v>
      </c>
      <c r="N347" s="20" t="s">
        <v>11150</v>
      </c>
      <c r="O347" s="20">
        <v>175</v>
      </c>
      <c r="P347" s="20" t="str">
        <f>VLOOKUP(A347,'REPORTE'!$A$1:$AG$1961,30,0)</f>
        <v>Primaria</v>
      </c>
      <c r="Q347" s="20" t="str">
        <f>VLOOKUP(A347,'REPORTE'!$A$1:$AG$1961,31,0)</f>
        <v>PICHINCHA</v>
      </c>
      <c r="R347" s="20" t="str">
        <f>VLOOKUP(A347,'REPORTE'!$A$1:$AG$1961,32,0)</f>
        <v>QUITO</v>
      </c>
      <c r="S347" s="20" t="str">
        <f>VLOOKUP(A347,'REPORTE'!$A$1:$AG$1961,33,0)</f>
        <v>COTOCOLLAO</v>
      </c>
      <c r="T347" s="20" t="str">
        <f>VLOOKUP(S347,PROVINCIAS!$F$1:$G$1171,2,0)</f>
        <v>URBANA</v>
      </c>
      <c r="U347" s="20" t="str">
        <f>VLOOKUP(A347,'REPORTE'!$A$1:$AG$1961,5,0)</f>
        <v>ECUATORIANO(A)</v>
      </c>
      <c r="V347" s="20" t="str">
        <f>VLOOKUP(A347,'REPORTE'!$A$1:$AG$1961,18,0)</f>
        <v>F</v>
      </c>
    </row>
    <row r="348" spans="1:22" x14ac:dyDescent="0.45">
      <c r="A348" s="20">
        <v>1000387</v>
      </c>
      <c r="B348" s="20" t="s">
        <v>9431</v>
      </c>
      <c r="C348" s="20" t="s">
        <v>10080</v>
      </c>
      <c r="D348" s="20">
        <v>605176312</v>
      </c>
      <c r="E348" s="20">
        <v>231000449</v>
      </c>
      <c r="F348" s="20" t="s">
        <v>11139</v>
      </c>
      <c r="G348" s="20"/>
      <c r="H348" s="20">
        <v>245</v>
      </c>
      <c r="I348" s="20" t="s">
        <v>11150</v>
      </c>
      <c r="J348" s="20" t="s">
        <v>11150</v>
      </c>
      <c r="K348" s="20" t="s">
        <v>11150</v>
      </c>
      <c r="L348" s="20" t="s">
        <v>11150</v>
      </c>
      <c r="M348" s="20" t="s">
        <v>11150</v>
      </c>
      <c r="N348" s="20" t="s">
        <v>11150</v>
      </c>
      <c r="O348" s="20">
        <v>245</v>
      </c>
      <c r="P348" s="20" t="str">
        <f>VLOOKUP(A348,'REPORTE'!$A$1:$AG$1961,30,0)</f>
        <v>Universitaria</v>
      </c>
      <c r="Q348" s="20" t="str">
        <f>VLOOKUP(A348,'REPORTE'!$A$1:$AG$1961,31,0)</f>
        <v>CHIMBORAZO</v>
      </c>
      <c r="R348" s="20" t="str">
        <f>VLOOKUP(A348,'REPORTE'!$A$1:$AG$1961,32,0)</f>
        <v>RIOBAMBA</v>
      </c>
      <c r="S348" s="20" t="str">
        <f>VLOOKUP(A348,'REPORTE'!$A$1:$AG$1961,33,0)</f>
        <v>YARUQUIES</v>
      </c>
      <c r="T348" s="20" t="str">
        <f>VLOOKUP(S348,PROVINCIAS!$F$1:$G$1171,2,0)</f>
        <v>URBANA</v>
      </c>
      <c r="U348" s="20" t="str">
        <f>VLOOKUP(A348,'REPORTE'!$A$1:$AG$1961,5,0)</f>
        <v>ECUATORIANO(A) INDIGENA</v>
      </c>
      <c r="V348" s="20" t="str">
        <f>VLOOKUP(A348,'REPORTE'!$A$1:$AG$1961,18,0)</f>
        <v>M</v>
      </c>
    </row>
    <row r="349" spans="1:22" x14ac:dyDescent="0.45">
      <c r="A349" s="20">
        <v>1000388</v>
      </c>
      <c r="B349" s="20" t="s">
        <v>9431</v>
      </c>
      <c r="C349" s="20" t="s">
        <v>13825</v>
      </c>
      <c r="D349" s="20">
        <v>604393629</v>
      </c>
      <c r="E349" s="20">
        <v>231000450</v>
      </c>
      <c r="F349" s="20" t="s">
        <v>11139</v>
      </c>
      <c r="G349" s="20"/>
      <c r="H349" s="20">
        <v>120</v>
      </c>
      <c r="I349" s="20" t="s">
        <v>11150</v>
      </c>
      <c r="J349" s="20" t="s">
        <v>11150</v>
      </c>
      <c r="K349" s="20" t="s">
        <v>11150</v>
      </c>
      <c r="L349" s="20" t="s">
        <v>11150</v>
      </c>
      <c r="M349" s="20" t="s">
        <v>11150</v>
      </c>
      <c r="N349" s="20" t="s">
        <v>11150</v>
      </c>
      <c r="O349" s="20">
        <v>120</v>
      </c>
      <c r="P349" s="20" t="str">
        <f>VLOOKUP(A349,'REPORTE'!$A$1:$AG$1961,30,0)</f>
        <v>Universitaria</v>
      </c>
      <c r="Q349" s="20" t="str">
        <f>VLOOKUP(A349,'REPORTE'!$A$1:$AG$1961,31,0)</f>
        <v>CHIMBORAZO</v>
      </c>
      <c r="R349" s="20" t="str">
        <f>VLOOKUP(A349,'REPORTE'!$A$1:$AG$1961,32,0)</f>
        <v>RIOBAMBA</v>
      </c>
      <c r="S349" s="20" t="str">
        <f>VLOOKUP(A349,'REPORTE'!$A$1:$AG$1961,33,0)</f>
        <v>YARUQUIES</v>
      </c>
      <c r="T349" s="20" t="str">
        <f>VLOOKUP(S349,PROVINCIAS!$F$1:$G$1171,2,0)</f>
        <v>URBANA</v>
      </c>
      <c r="U349" s="20" t="str">
        <f>VLOOKUP(A349,'REPORTE'!$A$1:$AG$1961,5,0)</f>
        <v>ECUATORIANO(A) INDIGENA</v>
      </c>
      <c r="V349" s="20" t="str">
        <f>VLOOKUP(A349,'REPORTE'!$A$1:$AG$1961,18,0)</f>
        <v>M</v>
      </c>
    </row>
    <row r="350" spans="1:22" x14ac:dyDescent="0.45">
      <c r="A350" s="20">
        <v>1000389</v>
      </c>
      <c r="B350" s="20" t="s">
        <v>9431</v>
      </c>
      <c r="C350" s="20" t="s">
        <v>9749</v>
      </c>
      <c r="D350" s="20">
        <v>603185588</v>
      </c>
      <c r="E350" s="20">
        <v>231000451</v>
      </c>
      <c r="F350" s="20" t="s">
        <v>11139</v>
      </c>
      <c r="G350" s="20"/>
      <c r="H350" s="20">
        <v>10</v>
      </c>
      <c r="I350" s="20" t="s">
        <v>11150</v>
      </c>
      <c r="J350" s="20" t="s">
        <v>11150</v>
      </c>
      <c r="K350" s="20" t="s">
        <v>11150</v>
      </c>
      <c r="L350" s="20" t="s">
        <v>11150</v>
      </c>
      <c r="M350" s="20" t="s">
        <v>11150</v>
      </c>
      <c r="N350" s="20" t="s">
        <v>11150</v>
      </c>
      <c r="O350" s="20">
        <v>10</v>
      </c>
      <c r="P350" s="20" t="str">
        <f>VLOOKUP(A350,'REPORTE'!$A$1:$AG$1961,30,0)</f>
        <v>Universitaria</v>
      </c>
      <c r="Q350" s="20" t="str">
        <f>VLOOKUP(A350,'REPORTE'!$A$1:$AG$1961,31,0)</f>
        <v>CHIMBORAZO</v>
      </c>
      <c r="R350" s="20" t="str">
        <f>VLOOKUP(A350,'REPORTE'!$A$1:$AG$1961,32,0)</f>
        <v>RIOBAMBA</v>
      </c>
      <c r="S350" s="20" t="str">
        <f>VLOOKUP(A350,'REPORTE'!$A$1:$AG$1961,33,0)</f>
        <v>VELOZ</v>
      </c>
      <c r="T350" s="20" t="str">
        <f>VLOOKUP(S350,PROVINCIAS!$F$1:$G$1171,2,0)</f>
        <v>URBANA</v>
      </c>
      <c r="U350" s="20" t="str">
        <f>VLOOKUP(A350,'REPORTE'!$A$1:$AG$1961,5,0)</f>
        <v>ECUATORIANO(A)</v>
      </c>
      <c r="V350" s="20" t="str">
        <f>VLOOKUP(A350,'REPORTE'!$A$1:$AG$1961,18,0)</f>
        <v>M</v>
      </c>
    </row>
    <row r="351" spans="1:22" x14ac:dyDescent="0.45">
      <c r="A351" s="20">
        <v>1000390</v>
      </c>
      <c r="B351" s="20" t="s">
        <v>9431</v>
      </c>
      <c r="C351" s="20" t="s">
        <v>13828</v>
      </c>
      <c r="D351" s="20">
        <v>1726863507</v>
      </c>
      <c r="E351" s="20">
        <v>231000452</v>
      </c>
      <c r="F351" s="20" t="s">
        <v>11139</v>
      </c>
      <c r="G351" s="20"/>
      <c r="H351" s="20">
        <v>15</v>
      </c>
      <c r="I351" s="20" t="s">
        <v>11150</v>
      </c>
      <c r="J351" s="20" t="s">
        <v>11150</v>
      </c>
      <c r="K351" s="20" t="s">
        <v>11150</v>
      </c>
      <c r="L351" s="20" t="s">
        <v>11150</v>
      </c>
      <c r="M351" s="20" t="s">
        <v>11150</v>
      </c>
      <c r="N351" s="20" t="s">
        <v>11150</v>
      </c>
      <c r="O351" s="20">
        <v>15</v>
      </c>
      <c r="P351" s="20" t="str">
        <f>VLOOKUP(A351,'REPORTE'!$A$1:$AG$1961,30,0)</f>
        <v>Secundaria</v>
      </c>
      <c r="Q351" s="20" t="str">
        <f>VLOOKUP(A351,'REPORTE'!$A$1:$AG$1961,31,0)</f>
        <v>CHIMBORAZO</v>
      </c>
      <c r="R351" s="20" t="str">
        <f>VLOOKUP(A351,'REPORTE'!$A$1:$AG$1961,32,0)</f>
        <v>RIOBAMBA</v>
      </c>
      <c r="S351" s="20" t="str">
        <f>VLOOKUP(A351,'REPORTE'!$A$1:$AG$1961,33,0)</f>
        <v>CACHA (CAB EN MACHANGARA)</v>
      </c>
      <c r="T351" s="20" t="str">
        <f>VLOOKUP(S351,PROVINCIAS!$F$1:$G$1171,2,0)</f>
        <v>RURAL</v>
      </c>
      <c r="U351" s="20" t="str">
        <f>VLOOKUP(A351,'REPORTE'!$A$1:$AG$1961,5,0)</f>
        <v>ECUATORIANO(A)</v>
      </c>
      <c r="V351" s="20" t="str">
        <f>VLOOKUP(A351,'REPORTE'!$A$1:$AG$1961,18,0)</f>
        <v>M</v>
      </c>
    </row>
    <row r="352" spans="1:22" x14ac:dyDescent="0.45">
      <c r="A352" s="20">
        <v>1000391</v>
      </c>
      <c r="B352" s="20" t="s">
        <v>9431</v>
      </c>
      <c r="C352" s="20" t="s">
        <v>9841</v>
      </c>
      <c r="D352" s="20">
        <v>1724551997</v>
      </c>
      <c r="E352" s="20">
        <v>231000453</v>
      </c>
      <c r="F352" s="20" t="s">
        <v>11139</v>
      </c>
      <c r="G352" s="20"/>
      <c r="H352" s="20">
        <v>211.92</v>
      </c>
      <c r="I352" s="20" t="s">
        <v>11150</v>
      </c>
      <c r="J352" s="20" t="s">
        <v>11150</v>
      </c>
      <c r="K352" s="20" t="s">
        <v>11150</v>
      </c>
      <c r="L352" s="20" t="s">
        <v>11150</v>
      </c>
      <c r="M352" s="20" t="s">
        <v>11150</v>
      </c>
      <c r="N352" s="20" t="s">
        <v>11150</v>
      </c>
      <c r="O352" s="20">
        <v>211.92</v>
      </c>
      <c r="P352" s="20" t="str">
        <f>VLOOKUP(A352,'REPORTE'!$A$1:$AG$1961,30,0)</f>
        <v>Secundaria</v>
      </c>
      <c r="Q352" s="20" t="str">
        <f>VLOOKUP(A352,'REPORTE'!$A$1:$AG$1961,31,0)</f>
        <v>PICHINCHA</v>
      </c>
      <c r="R352" s="20" t="str">
        <f>VLOOKUP(A352,'REPORTE'!$A$1:$AG$1961,32,0)</f>
        <v>QUITO</v>
      </c>
      <c r="S352" s="20" t="str">
        <f>VLOOKUP(A352,'REPORTE'!$A$1:$AG$1961,33,0)</f>
        <v>COTOCOLLAO</v>
      </c>
      <c r="T352" s="20" t="str">
        <f>VLOOKUP(S352,PROVINCIAS!$F$1:$G$1171,2,0)</f>
        <v>URBANA</v>
      </c>
      <c r="U352" s="20" t="str">
        <f>VLOOKUP(A352,'REPORTE'!$A$1:$AG$1961,5,0)</f>
        <v>ECUATORIANO(A) INDIGENA</v>
      </c>
      <c r="V352" s="20" t="str">
        <f>VLOOKUP(A352,'REPORTE'!$A$1:$AG$1961,18,0)</f>
        <v>F</v>
      </c>
    </row>
    <row r="353" spans="1:22" x14ac:dyDescent="0.45">
      <c r="A353" s="20">
        <v>1000392</v>
      </c>
      <c r="B353" s="20" t="s">
        <v>9431</v>
      </c>
      <c r="C353" s="20" t="s">
        <v>13829</v>
      </c>
      <c r="D353" s="20">
        <v>1001827730</v>
      </c>
      <c r="E353" s="20">
        <v>231000454</v>
      </c>
      <c r="F353" s="20" t="s">
        <v>11139</v>
      </c>
      <c r="G353" s="20"/>
      <c r="H353" s="20">
        <v>500</v>
      </c>
      <c r="I353" s="20" t="s">
        <v>11150</v>
      </c>
      <c r="J353" s="20" t="s">
        <v>11150</v>
      </c>
      <c r="K353" s="20" t="s">
        <v>11150</v>
      </c>
      <c r="L353" s="20" t="s">
        <v>11150</v>
      </c>
      <c r="M353" s="20" t="s">
        <v>11150</v>
      </c>
      <c r="N353" s="20" t="s">
        <v>11150</v>
      </c>
      <c r="O353" s="20">
        <v>500</v>
      </c>
      <c r="P353" s="20" t="str">
        <f>VLOOKUP(A353,'REPORTE'!$A$1:$AG$1961,30,0)</f>
        <v>Formación Técnica (Intermedia)</v>
      </c>
      <c r="Q353" s="20" t="str">
        <f>VLOOKUP(A353,'REPORTE'!$A$1:$AG$1961,31,0)</f>
        <v>IMBABURA</v>
      </c>
      <c r="R353" s="20" t="str">
        <f>VLOOKUP(A353,'REPORTE'!$A$1:$AG$1961,32,0)</f>
        <v>OTAVALO</v>
      </c>
      <c r="S353" s="20" t="str">
        <f>VLOOKUP(A353,'REPORTE'!$A$1:$AG$1961,33,0)</f>
        <v>GONZALEZ SUAREZ</v>
      </c>
      <c r="T353" s="20" t="str">
        <f>VLOOKUP(S353,PROVINCIAS!$F$1:$G$1171,2,0)</f>
        <v>URBANA</v>
      </c>
      <c r="U353" s="20" t="str">
        <f>VLOOKUP(A353,'REPORTE'!$A$1:$AG$1961,5,0)</f>
        <v>ECUATORIANO(A) INDIGENA</v>
      </c>
      <c r="V353" s="20" t="str">
        <f>VLOOKUP(A353,'REPORTE'!$A$1:$AG$1961,18,0)</f>
        <v>F</v>
      </c>
    </row>
    <row r="354" spans="1:22" x14ac:dyDescent="0.45">
      <c r="A354" s="20">
        <v>1000393</v>
      </c>
      <c r="B354" s="20" t="s">
        <v>9431</v>
      </c>
      <c r="C354" s="20" t="s">
        <v>13830</v>
      </c>
      <c r="D354" s="20">
        <v>1724433733</v>
      </c>
      <c r="E354" s="20">
        <v>231000455</v>
      </c>
      <c r="F354" s="20" t="s">
        <v>11139</v>
      </c>
      <c r="G354" s="20"/>
      <c r="H354" s="20" t="s">
        <v>14559</v>
      </c>
      <c r="I354" s="20" t="s">
        <v>11150</v>
      </c>
      <c r="J354" s="20" t="s">
        <v>11150</v>
      </c>
      <c r="K354" s="20" t="s">
        <v>11150</v>
      </c>
      <c r="L354" s="20" t="s">
        <v>11150</v>
      </c>
      <c r="M354" s="20" t="s">
        <v>11150</v>
      </c>
      <c r="N354" s="20" t="s">
        <v>11150</v>
      </c>
      <c r="O354" s="20" t="s">
        <v>14559</v>
      </c>
      <c r="P354" s="20" t="str">
        <f>VLOOKUP(A354,'REPORTE'!$A$1:$AG$1961,30,0)</f>
        <v>Secundaria</v>
      </c>
      <c r="Q354" s="20" t="str">
        <f>VLOOKUP(A354,'REPORTE'!$A$1:$AG$1961,31,0)</f>
        <v>PICHINCHA</v>
      </c>
      <c r="R354" s="20" t="str">
        <f>VLOOKUP(A354,'REPORTE'!$A$1:$AG$1961,32,0)</f>
        <v>QUITO</v>
      </c>
      <c r="S354" s="20" t="str">
        <f>VLOOKUP(A354,'REPORTE'!$A$1:$AG$1961,33,0)</f>
        <v>SAN BLAS</v>
      </c>
      <c r="T354" s="20" t="str">
        <f>VLOOKUP(S354,PROVINCIAS!$F$1:$G$1171,2,0)</f>
        <v>URBANA</v>
      </c>
      <c r="U354" s="20" t="str">
        <f>VLOOKUP(A354,'REPORTE'!$A$1:$AG$1961,5,0)</f>
        <v>ECUATORIANO(A) INDIGENA</v>
      </c>
      <c r="V354" s="20" t="str">
        <f>VLOOKUP(A354,'REPORTE'!$A$1:$AG$1961,18,0)</f>
        <v>F</v>
      </c>
    </row>
    <row r="355" spans="1:22" x14ac:dyDescent="0.45">
      <c r="A355" s="20">
        <v>1000394</v>
      </c>
      <c r="B355" s="20" t="s">
        <v>9431</v>
      </c>
      <c r="C355" s="20" t="s">
        <v>10077</v>
      </c>
      <c r="D355" s="20">
        <v>1719899054</v>
      </c>
      <c r="E355" s="20">
        <v>231000456</v>
      </c>
      <c r="F355" s="20" t="s">
        <v>11139</v>
      </c>
      <c r="G355" s="20"/>
      <c r="H355" s="20">
        <v>56.59</v>
      </c>
      <c r="I355" s="20" t="s">
        <v>11150</v>
      </c>
      <c r="J355" s="20" t="s">
        <v>11150</v>
      </c>
      <c r="K355" s="20" t="s">
        <v>11150</v>
      </c>
      <c r="L355" s="20" t="s">
        <v>11150</v>
      </c>
      <c r="M355" s="20" t="s">
        <v>11150</v>
      </c>
      <c r="N355" s="20" t="s">
        <v>11150</v>
      </c>
      <c r="O355" s="20">
        <v>56.59</v>
      </c>
      <c r="P355" s="20" t="str">
        <f>VLOOKUP(A355,'REPORTE'!$A$1:$AG$1961,30,0)</f>
        <v>Secundaria</v>
      </c>
      <c r="Q355" s="20" t="str">
        <f>VLOOKUP(A355,'REPORTE'!$A$1:$AG$1961,31,0)</f>
        <v>PICHINCHA</v>
      </c>
      <c r="R355" s="20" t="str">
        <f>VLOOKUP(A355,'REPORTE'!$A$1:$AG$1961,32,0)</f>
        <v>QUITO</v>
      </c>
      <c r="S355" s="20" t="str">
        <f>VLOOKUP(A355,'REPORTE'!$A$1:$AG$1961,33,0)</f>
        <v>COTOCOLLAO</v>
      </c>
      <c r="T355" s="20" t="str">
        <f>VLOOKUP(S355,PROVINCIAS!$F$1:$G$1171,2,0)</f>
        <v>URBANA</v>
      </c>
      <c r="U355" s="20" t="str">
        <f>VLOOKUP(A355,'REPORTE'!$A$1:$AG$1961,5,0)</f>
        <v>ECUATORIANO(A)</v>
      </c>
      <c r="V355" s="20" t="str">
        <f>VLOOKUP(A355,'REPORTE'!$A$1:$AG$1961,18,0)</f>
        <v>M</v>
      </c>
    </row>
    <row r="356" spans="1:22" x14ac:dyDescent="0.45">
      <c r="A356" s="20">
        <v>1000396</v>
      </c>
      <c r="B356" s="20" t="s">
        <v>9431</v>
      </c>
      <c r="C356" s="20" t="s">
        <v>13831</v>
      </c>
      <c r="D356" s="20">
        <v>1706879028</v>
      </c>
      <c r="E356" s="20">
        <v>231000457</v>
      </c>
      <c r="F356" s="20" t="s">
        <v>11139</v>
      </c>
      <c r="G356" s="20"/>
      <c r="H356" s="20">
        <v>15</v>
      </c>
      <c r="I356" s="20" t="s">
        <v>11150</v>
      </c>
      <c r="J356" s="20" t="s">
        <v>11150</v>
      </c>
      <c r="K356" s="20" t="s">
        <v>11150</v>
      </c>
      <c r="L356" s="20" t="s">
        <v>11150</v>
      </c>
      <c r="M356" s="20" t="s">
        <v>11150</v>
      </c>
      <c r="N356" s="20" t="s">
        <v>11150</v>
      </c>
      <c r="O356" s="20">
        <v>15</v>
      </c>
      <c r="P356" s="20" t="str">
        <f>VLOOKUP(A356,'REPORTE'!$A$1:$AG$1961,30,0)</f>
        <v>Primaria</v>
      </c>
      <c r="Q356" s="20" t="str">
        <f>VLOOKUP(A356,'REPORTE'!$A$1:$AG$1961,31,0)</f>
        <v>PICHINCHA</v>
      </c>
      <c r="R356" s="20" t="str">
        <f>VLOOKUP(A356,'REPORTE'!$A$1:$AG$1961,32,0)</f>
        <v>QUITO</v>
      </c>
      <c r="S356" s="20" t="str">
        <f>VLOOKUP(A356,'REPORTE'!$A$1:$AG$1961,33,0)</f>
        <v>COTOCOLLAO</v>
      </c>
      <c r="T356" s="20" t="str">
        <f>VLOOKUP(S356,PROVINCIAS!$F$1:$G$1171,2,0)</f>
        <v>URBANA</v>
      </c>
      <c r="U356" s="20" t="str">
        <f>VLOOKUP(A356,'REPORTE'!$A$1:$AG$1961,5,0)</f>
        <v>ECUATORIANO(A)</v>
      </c>
      <c r="V356" s="20" t="str">
        <f>VLOOKUP(A356,'REPORTE'!$A$1:$AG$1961,18,0)</f>
        <v>M</v>
      </c>
    </row>
    <row r="357" spans="1:22" x14ac:dyDescent="0.45">
      <c r="A357" s="20">
        <v>1000397</v>
      </c>
      <c r="B357" s="20" t="s">
        <v>9431</v>
      </c>
      <c r="C357" s="20" t="s">
        <v>13832</v>
      </c>
      <c r="D357" s="20">
        <v>603385790</v>
      </c>
      <c r="E357" s="20">
        <v>231000459</v>
      </c>
      <c r="F357" s="20" t="s">
        <v>11139</v>
      </c>
      <c r="G357" s="20"/>
      <c r="H357" s="20">
        <v>40</v>
      </c>
      <c r="I357" s="20" t="s">
        <v>11150</v>
      </c>
      <c r="J357" s="20" t="s">
        <v>11150</v>
      </c>
      <c r="K357" s="20" t="s">
        <v>11150</v>
      </c>
      <c r="L357" s="20" t="s">
        <v>11150</v>
      </c>
      <c r="M357" s="20" t="s">
        <v>11150</v>
      </c>
      <c r="N357" s="20" t="s">
        <v>11150</v>
      </c>
      <c r="O357" s="20">
        <v>40</v>
      </c>
      <c r="P357" s="20" t="str">
        <f>VLOOKUP(A357,'REPORTE'!$A$1:$AG$1961,30,0)</f>
        <v>Primaria</v>
      </c>
      <c r="Q357" s="20" t="str">
        <f>VLOOKUP(A357,'REPORTE'!$A$1:$AG$1961,31,0)</f>
        <v>PICHINCHA</v>
      </c>
      <c r="R357" s="20" t="str">
        <f>VLOOKUP(A357,'REPORTE'!$A$1:$AG$1961,32,0)</f>
        <v>QUITO</v>
      </c>
      <c r="S357" s="20" t="str">
        <f>VLOOKUP(A357,'REPORTE'!$A$1:$AG$1961,33,0)</f>
        <v>SAN BLAS</v>
      </c>
      <c r="T357" s="20" t="str">
        <f>VLOOKUP(S357,PROVINCIAS!$F$1:$G$1171,2,0)</f>
        <v>URBANA</v>
      </c>
      <c r="U357" s="20" t="str">
        <f>VLOOKUP(A357,'REPORTE'!$A$1:$AG$1961,5,0)</f>
        <v>ECUATORIANO(A) INDIGENA</v>
      </c>
      <c r="V357" s="20" t="str">
        <f>VLOOKUP(A357,'REPORTE'!$A$1:$AG$1961,18,0)</f>
        <v>F</v>
      </c>
    </row>
    <row r="358" spans="1:22" x14ac:dyDescent="0.45">
      <c r="A358" s="20">
        <v>1000398</v>
      </c>
      <c r="B358" s="20" t="s">
        <v>9431</v>
      </c>
      <c r="C358" s="20" t="s">
        <v>13833</v>
      </c>
      <c r="D358" s="20">
        <v>1716037989</v>
      </c>
      <c r="E358" s="20">
        <v>231000460</v>
      </c>
      <c r="F358" s="20" t="s">
        <v>11139</v>
      </c>
      <c r="G358" s="20"/>
      <c r="H358" s="20">
        <v>2.0499999999999998</v>
      </c>
      <c r="I358" s="20" t="s">
        <v>11150</v>
      </c>
      <c r="J358" s="20" t="s">
        <v>11150</v>
      </c>
      <c r="K358" s="20" t="s">
        <v>11150</v>
      </c>
      <c r="L358" s="20" t="s">
        <v>11150</v>
      </c>
      <c r="M358" s="20" t="s">
        <v>11150</v>
      </c>
      <c r="N358" s="20" t="s">
        <v>11150</v>
      </c>
      <c r="O358" s="20">
        <v>2.0499999999999998</v>
      </c>
      <c r="P358" s="20" t="str">
        <f>VLOOKUP(A358,'REPORTE'!$A$1:$AG$1961,30,0)</f>
        <v>Secundaria</v>
      </c>
      <c r="Q358" s="20" t="str">
        <f>VLOOKUP(A358,'REPORTE'!$A$1:$AG$1961,31,0)</f>
        <v>PICHINCHA</v>
      </c>
      <c r="R358" s="20" t="str">
        <f>VLOOKUP(A358,'REPORTE'!$A$1:$AG$1961,32,0)</f>
        <v>QUITO</v>
      </c>
      <c r="S358" s="20" t="str">
        <f>VLOOKUP(A358,'REPORTE'!$A$1:$AG$1961,33,0)</f>
        <v>COTOCOLLAO</v>
      </c>
      <c r="T358" s="20" t="str">
        <f>VLOOKUP(S358,PROVINCIAS!$F$1:$G$1171,2,0)</f>
        <v>URBANA</v>
      </c>
      <c r="U358" s="20" t="str">
        <f>VLOOKUP(A358,'REPORTE'!$A$1:$AG$1961,5,0)</f>
        <v>ECUATORIANO(A)</v>
      </c>
      <c r="V358" s="20" t="str">
        <f>VLOOKUP(A358,'REPORTE'!$A$1:$AG$1961,18,0)</f>
        <v>M</v>
      </c>
    </row>
    <row r="359" spans="1:22" x14ac:dyDescent="0.45">
      <c r="A359" s="20">
        <v>1000399</v>
      </c>
      <c r="B359" s="20" t="s">
        <v>9431</v>
      </c>
      <c r="C359" s="20" t="s">
        <v>13834</v>
      </c>
      <c r="D359" s="20">
        <v>1759015215</v>
      </c>
      <c r="E359" s="20">
        <v>231000461</v>
      </c>
      <c r="F359" s="20" t="s">
        <v>11139</v>
      </c>
      <c r="G359" s="20"/>
      <c r="H359" s="20">
        <v>27.25</v>
      </c>
      <c r="I359" s="20" t="s">
        <v>11150</v>
      </c>
      <c r="J359" s="20" t="s">
        <v>11150</v>
      </c>
      <c r="K359" s="20" t="s">
        <v>11150</v>
      </c>
      <c r="L359" s="20" t="s">
        <v>11150</v>
      </c>
      <c r="M359" s="20" t="s">
        <v>11150</v>
      </c>
      <c r="N359" s="20" t="s">
        <v>11150</v>
      </c>
      <c r="O359" s="20">
        <v>27.25</v>
      </c>
      <c r="P359" s="20" t="str">
        <f>VLOOKUP(A359,'REPORTE'!$A$1:$AG$1961,30,0)</f>
        <v>Universitaria</v>
      </c>
      <c r="Q359" s="20" t="str">
        <f>VLOOKUP(A359,'REPORTE'!$A$1:$AG$1961,31,0)</f>
        <v>CHIMBORAZO</v>
      </c>
      <c r="R359" s="20" t="str">
        <f>VLOOKUP(A359,'REPORTE'!$A$1:$AG$1961,32,0)</f>
        <v>RIOBAMBA</v>
      </c>
      <c r="S359" s="20" t="str">
        <f>VLOOKUP(A359,'REPORTE'!$A$1:$AG$1961,33,0)</f>
        <v>LIZARZABURU</v>
      </c>
      <c r="T359" s="20" t="str">
        <f>VLOOKUP(S359,PROVINCIAS!$F$1:$G$1171,2,0)</f>
        <v>URBANA</v>
      </c>
      <c r="U359" s="20" t="str">
        <f>VLOOKUP(A359,'REPORTE'!$A$1:$AG$1961,5,0)</f>
        <v>VENEZOLANO(A)</v>
      </c>
      <c r="V359" s="20" t="str">
        <f>VLOOKUP(A359,'REPORTE'!$A$1:$AG$1961,18,0)</f>
        <v>M</v>
      </c>
    </row>
    <row r="360" spans="1:22" x14ac:dyDescent="0.45">
      <c r="A360" s="20">
        <v>1000400</v>
      </c>
      <c r="B360" s="20" t="s">
        <v>9431</v>
      </c>
      <c r="C360" s="20" t="s">
        <v>9634</v>
      </c>
      <c r="D360" s="20">
        <v>602634636</v>
      </c>
      <c r="E360" s="20">
        <v>231000462</v>
      </c>
      <c r="F360" s="20" t="s">
        <v>11139</v>
      </c>
      <c r="G360" s="20"/>
      <c r="H360" s="20">
        <v>15</v>
      </c>
      <c r="I360" s="20" t="s">
        <v>11150</v>
      </c>
      <c r="J360" s="20" t="s">
        <v>11150</v>
      </c>
      <c r="K360" s="20" t="s">
        <v>11150</v>
      </c>
      <c r="L360" s="20" t="s">
        <v>11150</v>
      </c>
      <c r="M360" s="20" t="s">
        <v>11150</v>
      </c>
      <c r="N360" s="20" t="s">
        <v>11150</v>
      </c>
      <c r="O360" s="20">
        <v>15</v>
      </c>
      <c r="P360" s="20" t="str">
        <f>VLOOKUP(A360,'REPORTE'!$A$1:$AG$1961,30,0)</f>
        <v>Primaria</v>
      </c>
      <c r="Q360" s="20" t="str">
        <f>VLOOKUP(A360,'REPORTE'!$A$1:$AG$1961,31,0)</f>
        <v>CHIMBORAZO</v>
      </c>
      <c r="R360" s="20" t="str">
        <f>VLOOKUP(A360,'REPORTE'!$A$1:$AG$1961,32,0)</f>
        <v>GUAMOTE</v>
      </c>
      <c r="S360" s="20" t="str">
        <f>VLOOKUP(A360,'REPORTE'!$A$1:$AG$1961,33,0)</f>
        <v>GUAMOTE</v>
      </c>
      <c r="T360" s="20" t="str">
        <f>VLOOKUP(S360,PROVINCIAS!$F$1:$G$1171,2,0)</f>
        <v>URBANA</v>
      </c>
      <c r="U360" s="20" t="str">
        <f>VLOOKUP(A360,'REPORTE'!$A$1:$AG$1961,5,0)</f>
        <v>ECUATORIANO(A) INDIGENA</v>
      </c>
      <c r="V360" s="20" t="str">
        <f>VLOOKUP(A360,'REPORTE'!$A$1:$AG$1961,18,0)</f>
        <v>F</v>
      </c>
    </row>
    <row r="361" spans="1:22" x14ac:dyDescent="0.45">
      <c r="A361" s="20">
        <v>1000401</v>
      </c>
      <c r="B361" s="20" t="s">
        <v>9431</v>
      </c>
      <c r="C361" s="20" t="s">
        <v>13835</v>
      </c>
      <c r="D361" s="20">
        <v>604846097</v>
      </c>
      <c r="E361" s="20">
        <v>231000463</v>
      </c>
      <c r="F361" s="20" t="s">
        <v>11139</v>
      </c>
      <c r="G361" s="20"/>
      <c r="H361" s="20">
        <v>15</v>
      </c>
      <c r="I361" s="20" t="s">
        <v>11150</v>
      </c>
      <c r="J361" s="20" t="s">
        <v>11150</v>
      </c>
      <c r="K361" s="20" t="s">
        <v>11150</v>
      </c>
      <c r="L361" s="20" t="s">
        <v>11150</v>
      </c>
      <c r="M361" s="20" t="s">
        <v>11150</v>
      </c>
      <c r="N361" s="20" t="s">
        <v>11150</v>
      </c>
      <c r="O361" s="20">
        <v>15</v>
      </c>
      <c r="P361" s="20" t="str">
        <f>VLOOKUP(A361,'REPORTE'!$A$1:$AG$1961,30,0)</f>
        <v>Primaria</v>
      </c>
      <c r="Q361" s="20" t="str">
        <f>VLOOKUP(A361,'REPORTE'!$A$1:$AG$1961,31,0)</f>
        <v>CHIMBORAZO</v>
      </c>
      <c r="R361" s="20" t="str">
        <f>VLOOKUP(A361,'REPORTE'!$A$1:$AG$1961,32,0)</f>
        <v>GUAMOTE</v>
      </c>
      <c r="S361" s="20" t="str">
        <f>VLOOKUP(A361,'REPORTE'!$A$1:$AG$1961,33,0)</f>
        <v>PALMIRA</v>
      </c>
      <c r="T361" s="20" t="str">
        <f>VLOOKUP(S361,PROVINCIAS!$F$1:$G$1171,2,0)</f>
        <v>RURAL</v>
      </c>
      <c r="U361" s="20" t="str">
        <f>VLOOKUP(A361,'REPORTE'!$A$1:$AG$1961,5,0)</f>
        <v>ECUATORIANO(A) INDIGENA</v>
      </c>
      <c r="V361" s="20" t="str">
        <f>VLOOKUP(A361,'REPORTE'!$A$1:$AG$1961,18,0)</f>
        <v>M</v>
      </c>
    </row>
    <row r="362" spans="1:22" x14ac:dyDescent="0.45">
      <c r="A362" s="20">
        <v>1000402</v>
      </c>
      <c r="B362" s="20" t="s">
        <v>9431</v>
      </c>
      <c r="C362" s="20" t="s">
        <v>13836</v>
      </c>
      <c r="D362" s="20">
        <v>1714087614</v>
      </c>
      <c r="E362" s="20">
        <v>231000464</v>
      </c>
      <c r="F362" s="20" t="s">
        <v>11139</v>
      </c>
      <c r="G362" s="20"/>
      <c r="H362" s="20">
        <v>15</v>
      </c>
      <c r="I362" s="20" t="s">
        <v>11150</v>
      </c>
      <c r="J362" s="20" t="s">
        <v>11150</v>
      </c>
      <c r="K362" s="20" t="s">
        <v>11150</v>
      </c>
      <c r="L362" s="20" t="s">
        <v>11150</v>
      </c>
      <c r="M362" s="20" t="s">
        <v>11150</v>
      </c>
      <c r="N362" s="20" t="s">
        <v>11150</v>
      </c>
      <c r="O362" s="20">
        <v>15</v>
      </c>
      <c r="P362" s="20" t="str">
        <f>VLOOKUP(A362,'REPORTE'!$A$1:$AG$1961,30,0)</f>
        <v>Primaria</v>
      </c>
      <c r="Q362" s="20" t="str">
        <f>VLOOKUP(A362,'REPORTE'!$A$1:$AG$1961,31,0)</f>
        <v>GUAYAS</v>
      </c>
      <c r="R362" s="20" t="str">
        <f>VLOOKUP(A362,'REPORTE'!$A$1:$AG$1961,32,0)</f>
        <v>EL EMPALME</v>
      </c>
      <c r="S362" s="20" t="str">
        <f>VLOOKUP(A362,'REPORTE'!$A$1:$AG$1961,33,0)</f>
        <v>EL ROSARIO</v>
      </c>
      <c r="T362" s="20" t="str">
        <f>VLOOKUP(S362,PROVINCIAS!$F$1:$G$1171,2,0)</f>
        <v>RURAL</v>
      </c>
      <c r="U362" s="20" t="str">
        <f>VLOOKUP(A362,'REPORTE'!$A$1:$AG$1961,5,0)</f>
        <v>ECUATORIANO(A)</v>
      </c>
      <c r="V362" s="20" t="str">
        <f>VLOOKUP(A362,'REPORTE'!$A$1:$AG$1961,18,0)</f>
        <v>M</v>
      </c>
    </row>
    <row r="363" spans="1:22" x14ac:dyDescent="0.45">
      <c r="A363" s="20">
        <v>1000403</v>
      </c>
      <c r="B363" s="20" t="s">
        <v>9431</v>
      </c>
      <c r="C363" s="20" t="s">
        <v>13837</v>
      </c>
      <c r="D363" s="20">
        <v>1714618293</v>
      </c>
      <c r="E363" s="20">
        <v>231000465</v>
      </c>
      <c r="F363" s="20" t="s">
        <v>11139</v>
      </c>
      <c r="G363" s="20"/>
      <c r="H363" s="20">
        <v>1</v>
      </c>
      <c r="I363" s="20" t="s">
        <v>11150</v>
      </c>
      <c r="J363" s="20" t="s">
        <v>11150</v>
      </c>
      <c r="K363" s="20" t="s">
        <v>11150</v>
      </c>
      <c r="L363" s="20" t="s">
        <v>11150</v>
      </c>
      <c r="M363" s="20" t="s">
        <v>11150</v>
      </c>
      <c r="N363" s="20" t="s">
        <v>11150</v>
      </c>
      <c r="O363" s="20">
        <v>1</v>
      </c>
      <c r="P363" s="20" t="str">
        <f>VLOOKUP(A363,'REPORTE'!$A$1:$AG$1961,30,0)</f>
        <v>Primaria</v>
      </c>
      <c r="Q363" s="20" t="str">
        <f>VLOOKUP(A363,'REPORTE'!$A$1:$AG$1961,31,0)</f>
        <v>PICHINCHA</v>
      </c>
      <c r="R363" s="20" t="str">
        <f>VLOOKUP(A363,'REPORTE'!$A$1:$AG$1961,32,0)</f>
        <v>QUITO</v>
      </c>
      <c r="S363" s="20" t="str">
        <f>VLOOKUP(A363,'REPORTE'!$A$1:$AG$1961,33,0)</f>
        <v>COTOCOLLAO</v>
      </c>
      <c r="T363" s="20" t="str">
        <f>VLOOKUP(S363,PROVINCIAS!$F$1:$G$1171,2,0)</f>
        <v>URBANA</v>
      </c>
      <c r="U363" s="20" t="str">
        <f>VLOOKUP(A363,'REPORTE'!$A$1:$AG$1961,5,0)</f>
        <v>ECUATORIANO(A) INDIGENA</v>
      </c>
      <c r="V363" s="20" t="str">
        <f>VLOOKUP(A363,'REPORTE'!$A$1:$AG$1961,18,0)</f>
        <v>F</v>
      </c>
    </row>
    <row r="364" spans="1:22" x14ac:dyDescent="0.45">
      <c r="A364" s="20">
        <v>1000404</v>
      </c>
      <c r="B364" s="20" t="s">
        <v>9431</v>
      </c>
      <c r="C364" s="20" t="s">
        <v>13838</v>
      </c>
      <c r="D364" s="20">
        <v>602390346</v>
      </c>
      <c r="E364" s="20">
        <v>231000466</v>
      </c>
      <c r="F364" s="20" t="s">
        <v>11139</v>
      </c>
      <c r="G364" s="20"/>
      <c r="H364" s="20">
        <v>15</v>
      </c>
      <c r="I364" s="20" t="s">
        <v>11150</v>
      </c>
      <c r="J364" s="20" t="s">
        <v>11150</v>
      </c>
      <c r="K364" s="20" t="s">
        <v>11150</v>
      </c>
      <c r="L364" s="20" t="s">
        <v>11150</v>
      </c>
      <c r="M364" s="20" t="s">
        <v>11150</v>
      </c>
      <c r="N364" s="20" t="s">
        <v>11150</v>
      </c>
      <c r="O364" s="20">
        <v>15</v>
      </c>
      <c r="P364" s="20" t="str">
        <f>VLOOKUP(A364,'REPORTE'!$A$1:$AG$1961,30,0)</f>
        <v>Universitaria</v>
      </c>
      <c r="Q364" s="20" t="str">
        <f>VLOOKUP(A364,'REPORTE'!$A$1:$AG$1961,31,0)</f>
        <v>CHIMBORAZO</v>
      </c>
      <c r="R364" s="20" t="str">
        <f>VLOOKUP(A364,'REPORTE'!$A$1:$AG$1961,32,0)</f>
        <v>RIOBAMBA</v>
      </c>
      <c r="S364" s="20" t="str">
        <f>VLOOKUP(A364,'REPORTE'!$A$1:$AG$1961,33,0)</f>
        <v>VELOZ</v>
      </c>
      <c r="T364" s="20" t="str">
        <f>VLOOKUP(S364,PROVINCIAS!$F$1:$G$1171,2,0)</f>
        <v>URBANA</v>
      </c>
      <c r="U364" s="20" t="str">
        <f>VLOOKUP(A364,'REPORTE'!$A$1:$AG$1961,5,0)</f>
        <v>ECUATORIANO(A)</v>
      </c>
      <c r="V364" s="20" t="str">
        <f>VLOOKUP(A364,'REPORTE'!$A$1:$AG$1961,18,0)</f>
        <v>F</v>
      </c>
    </row>
    <row r="365" spans="1:22" x14ac:dyDescent="0.45">
      <c r="A365" s="20">
        <v>1000405</v>
      </c>
      <c r="B365" s="20" t="s">
        <v>9431</v>
      </c>
      <c r="C365" s="20" t="s">
        <v>10377</v>
      </c>
      <c r="D365" s="20">
        <v>1704812245</v>
      </c>
      <c r="E365" s="20">
        <v>231000467</v>
      </c>
      <c r="F365" s="20" t="s">
        <v>11139</v>
      </c>
      <c r="G365" s="20"/>
      <c r="H365" s="20">
        <v>292.14</v>
      </c>
      <c r="I365" s="20" t="s">
        <v>11150</v>
      </c>
      <c r="J365" s="20" t="s">
        <v>11150</v>
      </c>
      <c r="K365" s="20" t="s">
        <v>11150</v>
      </c>
      <c r="L365" s="20" t="s">
        <v>11150</v>
      </c>
      <c r="M365" s="20" t="s">
        <v>11150</v>
      </c>
      <c r="N365" s="20" t="s">
        <v>11150</v>
      </c>
      <c r="O365" s="20">
        <v>292.14</v>
      </c>
      <c r="P365" s="20" t="str">
        <f>VLOOKUP(A365,'REPORTE'!$A$1:$AG$1961,30,0)</f>
        <v>Primaria</v>
      </c>
      <c r="Q365" s="20" t="str">
        <f>VLOOKUP(A365,'REPORTE'!$A$1:$AG$1961,31,0)</f>
        <v>PICHINCHA</v>
      </c>
      <c r="R365" s="20" t="str">
        <f>VLOOKUP(A365,'REPORTE'!$A$1:$AG$1961,32,0)</f>
        <v>QUITO</v>
      </c>
      <c r="S365" s="20" t="str">
        <f>VLOOKUP(A365,'REPORTE'!$A$1:$AG$1961,33,0)</f>
        <v>COTOCOLLAO</v>
      </c>
      <c r="T365" s="20" t="str">
        <f>VLOOKUP(S365,PROVINCIAS!$F$1:$G$1171,2,0)</f>
        <v>URBANA</v>
      </c>
      <c r="U365" s="20" t="str">
        <f>VLOOKUP(A365,'REPORTE'!$A$1:$AG$1961,5,0)</f>
        <v>ECUATORIANO(A)</v>
      </c>
      <c r="V365" s="20" t="str">
        <f>VLOOKUP(A365,'REPORTE'!$A$1:$AG$1961,18,0)</f>
        <v>F</v>
      </c>
    </row>
    <row r="366" spans="1:22" x14ac:dyDescent="0.45">
      <c r="A366" s="20">
        <v>1000406</v>
      </c>
      <c r="B366" s="20" t="s">
        <v>9431</v>
      </c>
      <c r="C366" s="20" t="s">
        <v>13839</v>
      </c>
      <c r="D366" s="20">
        <v>1721480976</v>
      </c>
      <c r="E366" s="20">
        <v>231000468</v>
      </c>
      <c r="F366" s="20" t="s">
        <v>11139</v>
      </c>
      <c r="G366" s="20"/>
      <c r="H366" s="20" t="s">
        <v>11150</v>
      </c>
      <c r="I366" s="20" t="s">
        <v>11150</v>
      </c>
      <c r="J366" s="20" t="s">
        <v>11150</v>
      </c>
      <c r="K366" s="20" t="s">
        <v>11150</v>
      </c>
      <c r="L366" s="20" t="s">
        <v>11150</v>
      </c>
      <c r="M366" s="20" t="s">
        <v>11150</v>
      </c>
      <c r="N366" s="20" t="s">
        <v>11150</v>
      </c>
      <c r="O366" s="20">
        <v>0</v>
      </c>
      <c r="P366" s="20" t="str">
        <f>VLOOKUP(A366,'REPORTE'!$A$1:$AG$1961,30,0)</f>
        <v>Primaria</v>
      </c>
      <c r="Q366" s="20" t="str">
        <f>VLOOKUP(A366,'REPORTE'!$A$1:$AG$1961,31,0)</f>
        <v>PICHINCHA</v>
      </c>
      <c r="R366" s="20" t="str">
        <f>VLOOKUP(A366,'REPORTE'!$A$1:$AG$1961,32,0)</f>
        <v>QUITO</v>
      </c>
      <c r="S366" s="20" t="str">
        <f>VLOOKUP(A366,'REPORTE'!$A$1:$AG$1961,33,0)</f>
        <v>COTOCOLLAO</v>
      </c>
      <c r="T366" s="20" t="str">
        <f>VLOOKUP(S366,PROVINCIAS!$F$1:$G$1171,2,0)</f>
        <v>URBANA</v>
      </c>
      <c r="U366" s="20" t="str">
        <f>VLOOKUP(A366,'REPORTE'!$A$1:$AG$1961,5,0)</f>
        <v>ECUATORIANO(A)</v>
      </c>
      <c r="V366" s="20" t="str">
        <f>VLOOKUP(A366,'REPORTE'!$A$1:$AG$1961,18,0)</f>
        <v>M</v>
      </c>
    </row>
    <row r="367" spans="1:22" x14ac:dyDescent="0.45">
      <c r="A367" s="20">
        <v>1000407</v>
      </c>
      <c r="B367" s="20" t="s">
        <v>9431</v>
      </c>
      <c r="C367" s="20" t="s">
        <v>13840</v>
      </c>
      <c r="D367" s="20">
        <v>1713234233</v>
      </c>
      <c r="E367" s="20">
        <v>231000469</v>
      </c>
      <c r="F367" s="20" t="s">
        <v>11139</v>
      </c>
      <c r="G367" s="20"/>
      <c r="H367" s="20">
        <v>45.94</v>
      </c>
      <c r="I367" s="20" t="s">
        <v>11150</v>
      </c>
      <c r="J367" s="20" t="s">
        <v>11150</v>
      </c>
      <c r="K367" s="20" t="s">
        <v>11150</v>
      </c>
      <c r="L367" s="20" t="s">
        <v>11150</v>
      </c>
      <c r="M367" s="20" t="s">
        <v>11150</v>
      </c>
      <c r="N367" s="20" t="s">
        <v>11150</v>
      </c>
      <c r="O367" s="20">
        <v>45.94</v>
      </c>
      <c r="P367" s="20" t="str">
        <f>VLOOKUP(A367,'REPORTE'!$A$1:$AG$1961,30,0)</f>
        <v>Primaria</v>
      </c>
      <c r="Q367" s="20" t="str">
        <f>VLOOKUP(A367,'REPORTE'!$A$1:$AG$1961,31,0)</f>
        <v>PICHINCHA</v>
      </c>
      <c r="R367" s="20" t="str">
        <f>VLOOKUP(A367,'REPORTE'!$A$1:$AG$1961,32,0)</f>
        <v>QUITO</v>
      </c>
      <c r="S367" s="20" t="str">
        <f>VLOOKUP(A367,'REPORTE'!$A$1:$AG$1961,33,0)</f>
        <v>COTOCOLLAO</v>
      </c>
      <c r="T367" s="20" t="str">
        <f>VLOOKUP(S367,PROVINCIAS!$F$1:$G$1171,2,0)</f>
        <v>URBANA</v>
      </c>
      <c r="U367" s="20" t="str">
        <f>VLOOKUP(A367,'REPORTE'!$A$1:$AG$1961,5,0)</f>
        <v>ECUATORIANO(A)</v>
      </c>
      <c r="V367" s="20" t="str">
        <f>VLOOKUP(A367,'REPORTE'!$A$1:$AG$1961,18,0)</f>
        <v>F</v>
      </c>
    </row>
    <row r="368" spans="1:22" x14ac:dyDescent="0.45">
      <c r="A368" s="20">
        <v>1000408</v>
      </c>
      <c r="B368" s="20" t="s">
        <v>9431</v>
      </c>
      <c r="C368" s="20" t="s">
        <v>10062</v>
      </c>
      <c r="D368" s="20">
        <v>1705541157</v>
      </c>
      <c r="E368" s="20">
        <v>231000471</v>
      </c>
      <c r="F368" s="20" t="s">
        <v>11139</v>
      </c>
      <c r="G368" s="20"/>
      <c r="H368" s="20">
        <v>47.5</v>
      </c>
      <c r="I368" s="20" t="s">
        <v>11150</v>
      </c>
      <c r="J368" s="20" t="s">
        <v>11150</v>
      </c>
      <c r="K368" s="20" t="s">
        <v>11150</v>
      </c>
      <c r="L368" s="20" t="s">
        <v>11150</v>
      </c>
      <c r="M368" s="20" t="s">
        <v>11150</v>
      </c>
      <c r="N368" s="20" t="s">
        <v>11150</v>
      </c>
      <c r="O368" s="20">
        <v>47.5</v>
      </c>
      <c r="P368" s="20" t="str">
        <f>VLOOKUP(A368,'REPORTE'!$A$1:$AG$1961,30,0)</f>
        <v>Primaria</v>
      </c>
      <c r="Q368" s="20" t="str">
        <f>VLOOKUP(A368,'REPORTE'!$A$1:$AG$1961,31,0)</f>
        <v>PICHINCHA</v>
      </c>
      <c r="R368" s="20" t="str">
        <f>VLOOKUP(A368,'REPORTE'!$A$1:$AG$1961,32,0)</f>
        <v>QUITO</v>
      </c>
      <c r="S368" s="20" t="str">
        <f>VLOOKUP(A368,'REPORTE'!$A$1:$AG$1961,33,0)</f>
        <v>COTOCOLLAO</v>
      </c>
      <c r="T368" s="20" t="str">
        <f>VLOOKUP(S368,PROVINCIAS!$F$1:$G$1171,2,0)</f>
        <v>URBANA</v>
      </c>
      <c r="U368" s="20" t="str">
        <f>VLOOKUP(A368,'REPORTE'!$A$1:$AG$1961,5,0)</f>
        <v>ECUATORIANO(A)</v>
      </c>
      <c r="V368" s="20" t="str">
        <f>VLOOKUP(A368,'REPORTE'!$A$1:$AG$1961,18,0)</f>
        <v>M</v>
      </c>
    </row>
    <row r="369" spans="1:22" x14ac:dyDescent="0.45">
      <c r="A369" s="20">
        <v>1000409</v>
      </c>
      <c r="B369" s="20" t="s">
        <v>9431</v>
      </c>
      <c r="C369" s="20" t="s">
        <v>13841</v>
      </c>
      <c r="D369" s="20">
        <v>1718534389</v>
      </c>
      <c r="E369" s="20">
        <v>231000472</v>
      </c>
      <c r="F369" s="20" t="s">
        <v>11139</v>
      </c>
      <c r="G369" s="20"/>
      <c r="H369" s="20">
        <v>15</v>
      </c>
      <c r="I369" s="20" t="s">
        <v>11150</v>
      </c>
      <c r="J369" s="20" t="s">
        <v>11150</v>
      </c>
      <c r="K369" s="20" t="s">
        <v>11150</v>
      </c>
      <c r="L369" s="20" t="s">
        <v>11150</v>
      </c>
      <c r="M369" s="20" t="s">
        <v>11150</v>
      </c>
      <c r="N369" s="20" t="s">
        <v>11150</v>
      </c>
      <c r="O369" s="20">
        <v>15</v>
      </c>
      <c r="P369" s="20" t="str">
        <f>VLOOKUP(A369,'REPORTE'!$A$1:$AG$1961,30,0)</f>
        <v>Secundaria</v>
      </c>
      <c r="Q369" s="20" t="str">
        <f>VLOOKUP(A369,'REPORTE'!$A$1:$AG$1961,31,0)</f>
        <v>PICHINCHA</v>
      </c>
      <c r="R369" s="20" t="str">
        <f>VLOOKUP(A369,'REPORTE'!$A$1:$AG$1961,32,0)</f>
        <v>QUITO</v>
      </c>
      <c r="S369" s="20" t="str">
        <f>VLOOKUP(A369,'REPORTE'!$A$1:$AG$1961,33,0)</f>
        <v>COTOCOLLAO</v>
      </c>
      <c r="T369" s="20" t="str">
        <f>VLOOKUP(S369,PROVINCIAS!$F$1:$G$1171,2,0)</f>
        <v>URBANA</v>
      </c>
      <c r="U369" s="20" t="str">
        <f>VLOOKUP(A369,'REPORTE'!$A$1:$AG$1961,5,0)</f>
        <v>ECUATORIANO(A) INDIGENA</v>
      </c>
      <c r="V369" s="20" t="str">
        <f>VLOOKUP(A369,'REPORTE'!$A$1:$AG$1961,18,0)</f>
        <v>F</v>
      </c>
    </row>
    <row r="370" spans="1:22" x14ac:dyDescent="0.45">
      <c r="A370" s="20">
        <v>1000410</v>
      </c>
      <c r="B370" s="20" t="s">
        <v>9431</v>
      </c>
      <c r="C370" s="20" t="s">
        <v>13842</v>
      </c>
      <c r="D370" s="20">
        <v>1703760742</v>
      </c>
      <c r="E370" s="20">
        <v>231000473</v>
      </c>
      <c r="F370" s="20" t="s">
        <v>11139</v>
      </c>
      <c r="G370" s="20"/>
      <c r="H370" s="20">
        <v>31.25</v>
      </c>
      <c r="I370" s="20" t="s">
        <v>11150</v>
      </c>
      <c r="J370" s="20" t="s">
        <v>11150</v>
      </c>
      <c r="K370" s="20" t="s">
        <v>11150</v>
      </c>
      <c r="L370" s="20" t="s">
        <v>11150</v>
      </c>
      <c r="M370" s="20" t="s">
        <v>11150</v>
      </c>
      <c r="N370" s="20" t="s">
        <v>11150</v>
      </c>
      <c r="O370" s="20">
        <v>31.25</v>
      </c>
      <c r="P370" s="20" t="str">
        <f>VLOOKUP(A370,'REPORTE'!$A$1:$AG$1961,30,0)</f>
        <v>Primaria</v>
      </c>
      <c r="Q370" s="20" t="str">
        <f>VLOOKUP(A370,'REPORTE'!$A$1:$AG$1961,31,0)</f>
        <v>PICHINCHA</v>
      </c>
      <c r="R370" s="20" t="str">
        <f>VLOOKUP(A370,'REPORTE'!$A$1:$AG$1961,32,0)</f>
        <v>QUITO</v>
      </c>
      <c r="S370" s="20" t="str">
        <f>VLOOKUP(A370,'REPORTE'!$A$1:$AG$1961,33,0)</f>
        <v>COTOCOLLAO</v>
      </c>
      <c r="T370" s="20" t="str">
        <f>VLOOKUP(S370,PROVINCIAS!$F$1:$G$1171,2,0)</f>
        <v>URBANA</v>
      </c>
      <c r="U370" s="20" t="str">
        <f>VLOOKUP(A370,'REPORTE'!$A$1:$AG$1961,5,0)</f>
        <v>ECUATORIANO(A)</v>
      </c>
      <c r="V370" s="20" t="str">
        <f>VLOOKUP(A370,'REPORTE'!$A$1:$AG$1961,18,0)</f>
        <v>F</v>
      </c>
    </row>
    <row r="371" spans="1:22" x14ac:dyDescent="0.45">
      <c r="A371" s="20">
        <v>1000411</v>
      </c>
      <c r="B371" s="20" t="s">
        <v>9431</v>
      </c>
      <c r="C371" s="20" t="s">
        <v>13843</v>
      </c>
      <c r="D371" s="20">
        <v>1714383344</v>
      </c>
      <c r="E371" s="20">
        <v>231000474</v>
      </c>
      <c r="F371" s="20" t="s">
        <v>11139</v>
      </c>
      <c r="G371" s="20"/>
      <c r="H371" s="20">
        <v>18.5</v>
      </c>
      <c r="I371" s="20" t="s">
        <v>11150</v>
      </c>
      <c r="J371" s="20" t="s">
        <v>11150</v>
      </c>
      <c r="K371" s="20" t="s">
        <v>11150</v>
      </c>
      <c r="L371" s="20" t="s">
        <v>11150</v>
      </c>
      <c r="M371" s="20" t="s">
        <v>11150</v>
      </c>
      <c r="N371" s="20" t="s">
        <v>11150</v>
      </c>
      <c r="O371" s="20">
        <v>18.5</v>
      </c>
      <c r="P371" s="20" t="str">
        <f>VLOOKUP(A371,'REPORTE'!$A$1:$AG$1961,30,0)</f>
        <v>Secundaria</v>
      </c>
      <c r="Q371" s="20" t="str">
        <f>VLOOKUP(A371,'REPORTE'!$A$1:$AG$1961,31,0)</f>
        <v>PICHINCHA</v>
      </c>
      <c r="R371" s="20" t="str">
        <f>VLOOKUP(A371,'REPORTE'!$A$1:$AG$1961,32,0)</f>
        <v>QUITO</v>
      </c>
      <c r="S371" s="20" t="str">
        <f>VLOOKUP(A371,'REPORTE'!$A$1:$AG$1961,33,0)</f>
        <v>COTOCOLLAO</v>
      </c>
      <c r="T371" s="20" t="str">
        <f>VLOOKUP(S371,PROVINCIAS!$F$1:$G$1171,2,0)</f>
        <v>URBANA</v>
      </c>
      <c r="U371" s="20" t="str">
        <f>VLOOKUP(A371,'REPORTE'!$A$1:$AG$1961,5,0)</f>
        <v>ECUATORIANO(A)</v>
      </c>
      <c r="V371" s="20" t="str">
        <f>VLOOKUP(A371,'REPORTE'!$A$1:$AG$1961,18,0)</f>
        <v>M</v>
      </c>
    </row>
    <row r="372" spans="1:22" x14ac:dyDescent="0.45">
      <c r="A372" s="20">
        <v>1000412</v>
      </c>
      <c r="B372" s="20" t="s">
        <v>9431</v>
      </c>
      <c r="C372" s="20" t="s">
        <v>9831</v>
      </c>
      <c r="D372" s="20">
        <v>1708064090</v>
      </c>
      <c r="E372" s="20">
        <v>231000475</v>
      </c>
      <c r="F372" s="20" t="s">
        <v>11139</v>
      </c>
      <c r="G372" s="20"/>
      <c r="H372" s="20">
        <v>84.38</v>
      </c>
      <c r="I372" s="20" t="s">
        <v>11150</v>
      </c>
      <c r="J372" s="20" t="s">
        <v>11150</v>
      </c>
      <c r="K372" s="20" t="s">
        <v>11150</v>
      </c>
      <c r="L372" s="20" t="s">
        <v>11150</v>
      </c>
      <c r="M372" s="20" t="s">
        <v>11150</v>
      </c>
      <c r="N372" s="20" t="s">
        <v>11150</v>
      </c>
      <c r="O372" s="20">
        <v>84.38</v>
      </c>
      <c r="P372" s="20" t="str">
        <f>VLOOKUP(A372,'REPORTE'!$A$1:$AG$1961,30,0)</f>
        <v>Primaria</v>
      </c>
      <c r="Q372" s="20" t="str">
        <f>VLOOKUP(A372,'REPORTE'!$A$1:$AG$1961,31,0)</f>
        <v>PICHINCHA</v>
      </c>
      <c r="R372" s="20" t="str">
        <f>VLOOKUP(A372,'REPORTE'!$A$1:$AG$1961,32,0)</f>
        <v>QUITO</v>
      </c>
      <c r="S372" s="20" t="str">
        <f>VLOOKUP(A372,'REPORTE'!$A$1:$AG$1961,33,0)</f>
        <v>GONZALEZ SUAREZ</v>
      </c>
      <c r="T372" s="20" t="str">
        <f>VLOOKUP(S372,PROVINCIAS!$F$1:$G$1171,2,0)</f>
        <v>URBANA</v>
      </c>
      <c r="U372" s="20" t="str">
        <f>VLOOKUP(A372,'REPORTE'!$A$1:$AG$1961,5,0)</f>
        <v>ECUATORIANO(A)</v>
      </c>
      <c r="V372" s="20" t="str">
        <f>VLOOKUP(A372,'REPORTE'!$A$1:$AG$1961,18,0)</f>
        <v>M</v>
      </c>
    </row>
    <row r="373" spans="1:22" x14ac:dyDescent="0.45">
      <c r="A373" s="20">
        <v>1000413</v>
      </c>
      <c r="B373" s="20" t="s">
        <v>9431</v>
      </c>
      <c r="C373" s="20" t="s">
        <v>10351</v>
      </c>
      <c r="D373" s="20">
        <v>1710863067</v>
      </c>
      <c r="E373" s="20">
        <v>231000476</v>
      </c>
      <c r="F373" s="20" t="s">
        <v>11139</v>
      </c>
      <c r="G373" s="20"/>
      <c r="H373" s="20">
        <v>852.32</v>
      </c>
      <c r="I373" s="20" t="s">
        <v>11150</v>
      </c>
      <c r="J373" s="20" t="s">
        <v>11150</v>
      </c>
      <c r="K373" s="20" t="s">
        <v>11150</v>
      </c>
      <c r="L373" s="20" t="s">
        <v>11150</v>
      </c>
      <c r="M373" s="20" t="s">
        <v>11150</v>
      </c>
      <c r="N373" s="20" t="s">
        <v>11150</v>
      </c>
      <c r="O373" s="20">
        <v>852.32</v>
      </c>
      <c r="P373" s="20" t="str">
        <f>VLOOKUP(A373,'REPORTE'!$A$1:$AG$1961,30,0)</f>
        <v>Ninguna</v>
      </c>
      <c r="Q373" s="20" t="str">
        <f>VLOOKUP(A373,'REPORTE'!$A$1:$AG$1961,31,0)</f>
        <v>PICHINCHA</v>
      </c>
      <c r="R373" s="20" t="str">
        <f>VLOOKUP(A373,'REPORTE'!$A$1:$AG$1961,32,0)</f>
        <v>QUITO</v>
      </c>
      <c r="S373" s="20" t="str">
        <f>VLOOKUP(A373,'REPORTE'!$A$1:$AG$1961,33,0)</f>
        <v>COTOCOLLAO</v>
      </c>
      <c r="T373" s="20" t="str">
        <f>VLOOKUP(S373,PROVINCIAS!$F$1:$G$1171,2,0)</f>
        <v>URBANA</v>
      </c>
      <c r="U373" s="20" t="str">
        <f>VLOOKUP(A373,'REPORTE'!$A$1:$AG$1961,5,0)</f>
        <v>ECUATORIANO(A)</v>
      </c>
      <c r="V373" s="20" t="str">
        <f>VLOOKUP(A373,'REPORTE'!$A$1:$AG$1961,18,0)</f>
        <v>F</v>
      </c>
    </row>
    <row r="374" spans="1:22" x14ac:dyDescent="0.45">
      <c r="A374" s="20">
        <v>1000414</v>
      </c>
      <c r="B374" s="20" t="s">
        <v>9431</v>
      </c>
      <c r="C374" s="20" t="s">
        <v>13844</v>
      </c>
      <c r="D374" s="20">
        <v>1704872405</v>
      </c>
      <c r="E374" s="20">
        <v>231000477</v>
      </c>
      <c r="F374" s="20" t="s">
        <v>11139</v>
      </c>
      <c r="G374" s="20"/>
      <c r="H374" s="20">
        <v>20.5</v>
      </c>
      <c r="I374" s="20" t="s">
        <v>11150</v>
      </c>
      <c r="J374" s="20" t="s">
        <v>11150</v>
      </c>
      <c r="K374" s="20" t="s">
        <v>11150</v>
      </c>
      <c r="L374" s="20" t="s">
        <v>11150</v>
      </c>
      <c r="M374" s="20" t="s">
        <v>11150</v>
      </c>
      <c r="N374" s="20" t="s">
        <v>11150</v>
      </c>
      <c r="O374" s="20">
        <v>20.5</v>
      </c>
      <c r="P374" s="20" t="str">
        <f>VLOOKUP(A374,'REPORTE'!$A$1:$AG$1961,30,0)</f>
        <v>Ninguna</v>
      </c>
      <c r="Q374" s="20" t="str">
        <f>VLOOKUP(A374,'REPORTE'!$A$1:$AG$1961,31,0)</f>
        <v>PICHINCHA</v>
      </c>
      <c r="R374" s="20" t="str">
        <f>VLOOKUP(A374,'REPORTE'!$A$1:$AG$1961,32,0)</f>
        <v>QUITO</v>
      </c>
      <c r="S374" s="20" t="str">
        <f>VLOOKUP(A374,'REPORTE'!$A$1:$AG$1961,33,0)</f>
        <v>LA LIBERTAD</v>
      </c>
      <c r="T374" s="20" t="str">
        <f>VLOOKUP(S374,PROVINCIAS!$F$1:$G$1171,2,0)</f>
        <v>RURAL</v>
      </c>
      <c r="U374" s="20" t="str">
        <f>VLOOKUP(A374,'REPORTE'!$A$1:$AG$1961,5,0)</f>
        <v>ECUATORIANO(A)</v>
      </c>
      <c r="V374" s="20" t="str">
        <f>VLOOKUP(A374,'REPORTE'!$A$1:$AG$1961,18,0)</f>
        <v>M</v>
      </c>
    </row>
    <row r="375" spans="1:22" x14ac:dyDescent="0.45">
      <c r="A375" s="20">
        <v>1000415</v>
      </c>
      <c r="B375" s="20" t="s">
        <v>9431</v>
      </c>
      <c r="C375" s="20" t="s">
        <v>13845</v>
      </c>
      <c r="D375" s="20">
        <v>1712723202</v>
      </c>
      <c r="E375" s="20">
        <v>231000478</v>
      </c>
      <c r="F375" s="20" t="s">
        <v>11139</v>
      </c>
      <c r="G375" s="20"/>
      <c r="H375" s="20" t="s">
        <v>11150</v>
      </c>
      <c r="I375" s="20" t="s">
        <v>11150</v>
      </c>
      <c r="J375" s="20" t="s">
        <v>11150</v>
      </c>
      <c r="K375" s="20" t="s">
        <v>11150</v>
      </c>
      <c r="L375" s="20" t="s">
        <v>11150</v>
      </c>
      <c r="M375" s="20" t="s">
        <v>11150</v>
      </c>
      <c r="N375" s="20" t="s">
        <v>11150</v>
      </c>
      <c r="O375" s="20">
        <v>0</v>
      </c>
      <c r="P375" s="20" t="str">
        <f>VLOOKUP(A375,'REPORTE'!$A$1:$AG$1961,30,0)</f>
        <v>Primaria</v>
      </c>
      <c r="Q375" s="20" t="str">
        <f>VLOOKUP(A375,'REPORTE'!$A$1:$AG$1961,31,0)</f>
        <v>CHIMBORAZO</v>
      </c>
      <c r="R375" s="20" t="str">
        <f>VLOOKUP(A375,'REPORTE'!$A$1:$AG$1961,32,0)</f>
        <v>RIOBAMBA</v>
      </c>
      <c r="S375" s="20" t="str">
        <f>VLOOKUP(A375,'REPORTE'!$A$1:$AG$1961,33,0)</f>
        <v>YARUQUIES</v>
      </c>
      <c r="T375" s="20" t="str">
        <f>VLOOKUP(S375,PROVINCIAS!$F$1:$G$1171,2,0)</f>
        <v>URBANA</v>
      </c>
      <c r="U375" s="20" t="str">
        <f>VLOOKUP(A375,'REPORTE'!$A$1:$AG$1961,5,0)</f>
        <v>ECUATORIANO(A) INDIGENA</v>
      </c>
      <c r="V375" s="20" t="str">
        <f>VLOOKUP(A375,'REPORTE'!$A$1:$AG$1961,18,0)</f>
        <v>M</v>
      </c>
    </row>
    <row r="376" spans="1:22" x14ac:dyDescent="0.45">
      <c r="A376" s="20">
        <v>1000416</v>
      </c>
      <c r="B376" s="20" t="s">
        <v>9431</v>
      </c>
      <c r="C376" s="20" t="s">
        <v>9628</v>
      </c>
      <c r="D376" s="20">
        <v>604555870</v>
      </c>
      <c r="E376" s="20">
        <v>231000479</v>
      </c>
      <c r="F376" s="20" t="s">
        <v>11139</v>
      </c>
      <c r="G376" s="20"/>
      <c r="H376" s="20">
        <v>6.3</v>
      </c>
      <c r="I376" s="20" t="s">
        <v>11150</v>
      </c>
      <c r="J376" s="20" t="s">
        <v>11150</v>
      </c>
      <c r="K376" s="20" t="s">
        <v>11150</v>
      </c>
      <c r="L376" s="20" t="s">
        <v>11150</v>
      </c>
      <c r="M376" s="20" t="s">
        <v>11150</v>
      </c>
      <c r="N376" s="20" t="s">
        <v>11150</v>
      </c>
      <c r="O376" s="20">
        <v>6.3</v>
      </c>
      <c r="P376" s="20" t="str">
        <f>VLOOKUP(A376,'REPORTE'!$A$1:$AG$1961,30,0)</f>
        <v>Secundaria</v>
      </c>
      <c r="Q376" s="20" t="str">
        <f>VLOOKUP(A376,'REPORTE'!$A$1:$AG$1961,31,0)</f>
        <v>CHIMBORAZO</v>
      </c>
      <c r="R376" s="20" t="str">
        <f>VLOOKUP(A376,'REPORTE'!$A$1:$AG$1961,32,0)</f>
        <v>CHAMBO</v>
      </c>
      <c r="S376" s="20" t="str">
        <f>VLOOKUP(A376,'REPORTE'!$A$1:$AG$1961,33,0)</f>
        <v>CHAMBO</v>
      </c>
      <c r="T376" s="20" t="str">
        <f>VLOOKUP(S376,PROVINCIAS!$F$1:$G$1171,2,0)</f>
        <v>URBANA</v>
      </c>
      <c r="U376" s="20" t="str">
        <f>VLOOKUP(A376,'REPORTE'!$A$1:$AG$1961,5,0)</f>
        <v>ECUATORIANO(A)</v>
      </c>
      <c r="V376" s="20" t="str">
        <f>VLOOKUP(A376,'REPORTE'!$A$1:$AG$1961,18,0)</f>
        <v>M</v>
      </c>
    </row>
    <row r="377" spans="1:22" x14ac:dyDescent="0.45">
      <c r="A377" s="20">
        <v>1000417</v>
      </c>
      <c r="B377" s="20" t="s">
        <v>9431</v>
      </c>
      <c r="C377" s="20" t="s">
        <v>9996</v>
      </c>
      <c r="D377" s="20">
        <v>1714490511</v>
      </c>
      <c r="E377" s="20">
        <v>231000480</v>
      </c>
      <c r="F377" s="20" t="s">
        <v>11139</v>
      </c>
      <c r="G377" s="20"/>
      <c r="H377" s="20">
        <v>166.88</v>
      </c>
      <c r="I377" s="20" t="s">
        <v>11150</v>
      </c>
      <c r="J377" s="20" t="s">
        <v>11150</v>
      </c>
      <c r="K377" s="20" t="s">
        <v>11150</v>
      </c>
      <c r="L377" s="20" t="s">
        <v>11150</v>
      </c>
      <c r="M377" s="20" t="s">
        <v>11150</v>
      </c>
      <c r="N377" s="20" t="s">
        <v>11150</v>
      </c>
      <c r="O377" s="20">
        <v>166.88</v>
      </c>
      <c r="P377" s="20" t="str">
        <f>VLOOKUP(A377,'REPORTE'!$A$1:$AG$1961,30,0)</f>
        <v>Primaria</v>
      </c>
      <c r="Q377" s="20" t="str">
        <f>VLOOKUP(A377,'REPORTE'!$A$1:$AG$1961,31,0)</f>
        <v>LOJA</v>
      </c>
      <c r="R377" s="20" t="str">
        <f>VLOOKUP(A377,'REPORTE'!$A$1:$AG$1961,32,0)</f>
        <v>CATAMAYO</v>
      </c>
      <c r="S377" s="20" t="str">
        <f>VLOOKUP(A377,'REPORTE'!$A$1:$AG$1961,33,0)</f>
        <v>CATAMAYO</v>
      </c>
      <c r="T377" s="20" t="str">
        <f>VLOOKUP(S377,PROVINCIAS!$F$1:$G$1171,2,0)</f>
        <v>URBANA</v>
      </c>
      <c r="U377" s="20" t="str">
        <f>VLOOKUP(A377,'REPORTE'!$A$1:$AG$1961,5,0)</f>
        <v>ECUATORIANO(A)</v>
      </c>
      <c r="V377" s="20" t="str">
        <f>VLOOKUP(A377,'REPORTE'!$A$1:$AG$1961,18,0)</f>
        <v>F</v>
      </c>
    </row>
    <row r="378" spans="1:22" x14ac:dyDescent="0.45">
      <c r="A378" s="20">
        <v>1000418</v>
      </c>
      <c r="B378" s="20" t="s">
        <v>9431</v>
      </c>
      <c r="C378" s="20" t="s">
        <v>13846</v>
      </c>
      <c r="D378" s="20">
        <v>1717223919</v>
      </c>
      <c r="E378" s="20">
        <v>231000481</v>
      </c>
      <c r="F378" s="20" t="s">
        <v>11139</v>
      </c>
      <c r="G378" s="20"/>
      <c r="H378" s="20">
        <v>15</v>
      </c>
      <c r="I378" s="20" t="s">
        <v>11150</v>
      </c>
      <c r="J378" s="20" t="s">
        <v>11150</v>
      </c>
      <c r="K378" s="20" t="s">
        <v>11150</v>
      </c>
      <c r="L378" s="20" t="s">
        <v>11150</v>
      </c>
      <c r="M378" s="20" t="s">
        <v>11150</v>
      </c>
      <c r="N378" s="20" t="s">
        <v>11150</v>
      </c>
      <c r="O378" s="20">
        <v>15</v>
      </c>
      <c r="P378" s="20" t="str">
        <f>VLOOKUP(A378,'REPORTE'!$A$1:$AG$1961,30,0)</f>
        <v>Secundaria</v>
      </c>
      <c r="Q378" s="20" t="str">
        <f>VLOOKUP(A378,'REPORTE'!$A$1:$AG$1961,31,0)</f>
        <v>PICHINCHA</v>
      </c>
      <c r="R378" s="20" t="str">
        <f>VLOOKUP(A378,'REPORTE'!$A$1:$AG$1961,32,0)</f>
        <v>QUITO</v>
      </c>
      <c r="S378" s="20" t="str">
        <f>VLOOKUP(A378,'REPORTE'!$A$1:$AG$1961,33,0)</f>
        <v>COTOCOLLAO</v>
      </c>
      <c r="T378" s="20" t="str">
        <f>VLOOKUP(S378,PROVINCIAS!$F$1:$G$1171,2,0)</f>
        <v>URBANA</v>
      </c>
      <c r="U378" s="20" t="str">
        <f>VLOOKUP(A378,'REPORTE'!$A$1:$AG$1961,5,0)</f>
        <v>ECUATORIANO(A)</v>
      </c>
      <c r="V378" s="20" t="str">
        <f>VLOOKUP(A378,'REPORTE'!$A$1:$AG$1961,18,0)</f>
        <v>M</v>
      </c>
    </row>
    <row r="379" spans="1:22" x14ac:dyDescent="0.45">
      <c r="A379" s="20">
        <v>1000419</v>
      </c>
      <c r="B379" s="20" t="s">
        <v>9431</v>
      </c>
      <c r="C379" s="20" t="s">
        <v>10009</v>
      </c>
      <c r="D379" s="20">
        <v>201143880</v>
      </c>
      <c r="E379" s="20">
        <v>231000482</v>
      </c>
      <c r="F379" s="20" t="s">
        <v>11139</v>
      </c>
      <c r="G379" s="20"/>
      <c r="H379" s="20">
        <v>22.5</v>
      </c>
      <c r="I379" s="20" t="s">
        <v>11150</v>
      </c>
      <c r="J379" s="20" t="s">
        <v>11150</v>
      </c>
      <c r="K379" s="20" t="s">
        <v>11150</v>
      </c>
      <c r="L379" s="20" t="s">
        <v>11150</v>
      </c>
      <c r="M379" s="20" t="s">
        <v>11150</v>
      </c>
      <c r="N379" s="20" t="s">
        <v>11150</v>
      </c>
      <c r="O379" s="20">
        <v>22.5</v>
      </c>
      <c r="P379" s="20" t="str">
        <f>VLOOKUP(A379,'REPORTE'!$A$1:$AG$1961,30,0)</f>
        <v>Primaria</v>
      </c>
      <c r="Q379" s="20" t="str">
        <f>VLOOKUP(A379,'REPORTE'!$A$1:$AG$1961,31,0)</f>
        <v>PICHINCHA</v>
      </c>
      <c r="R379" s="20" t="str">
        <f>VLOOKUP(A379,'REPORTE'!$A$1:$AG$1961,32,0)</f>
        <v>QUITO</v>
      </c>
      <c r="S379" s="20" t="str">
        <f>VLOOKUP(A379,'REPORTE'!$A$1:$AG$1961,33,0)</f>
        <v>COTOCOLLAO</v>
      </c>
      <c r="T379" s="20" t="str">
        <f>VLOOKUP(S379,PROVINCIAS!$F$1:$G$1171,2,0)</f>
        <v>URBANA</v>
      </c>
      <c r="U379" s="20" t="str">
        <f>VLOOKUP(A379,'REPORTE'!$A$1:$AG$1961,5,0)</f>
        <v>ECUATORIANO(A)</v>
      </c>
      <c r="V379" s="20" t="str">
        <f>VLOOKUP(A379,'REPORTE'!$A$1:$AG$1961,18,0)</f>
        <v>M</v>
      </c>
    </row>
    <row r="380" spans="1:22" x14ac:dyDescent="0.45">
      <c r="A380" s="20">
        <v>1000420</v>
      </c>
      <c r="B380" s="20" t="s">
        <v>9431</v>
      </c>
      <c r="C380" s="20" t="s">
        <v>9611</v>
      </c>
      <c r="D380" s="20">
        <v>602451338</v>
      </c>
      <c r="E380" s="20">
        <v>231000483</v>
      </c>
      <c r="F380" s="20" t="s">
        <v>11139</v>
      </c>
      <c r="G380" s="20"/>
      <c r="H380" s="20">
        <v>45</v>
      </c>
      <c r="I380" s="20" t="s">
        <v>11150</v>
      </c>
      <c r="J380" s="20" t="s">
        <v>11150</v>
      </c>
      <c r="K380" s="20" t="s">
        <v>11150</v>
      </c>
      <c r="L380" s="20" t="s">
        <v>11150</v>
      </c>
      <c r="M380" s="20" t="s">
        <v>11150</v>
      </c>
      <c r="N380" s="20" t="s">
        <v>11150</v>
      </c>
      <c r="O380" s="20">
        <v>45</v>
      </c>
      <c r="P380" s="20" t="str">
        <f>VLOOKUP(A380,'REPORTE'!$A$1:$AG$1961,30,0)</f>
        <v>Primaria</v>
      </c>
      <c r="Q380" s="20" t="str">
        <f>VLOOKUP(A380,'REPORTE'!$A$1:$AG$1961,31,0)</f>
        <v>CHIMBORAZO</v>
      </c>
      <c r="R380" s="20" t="str">
        <f>VLOOKUP(A380,'REPORTE'!$A$1:$AG$1961,32,0)</f>
        <v>RIOBAMBA</v>
      </c>
      <c r="S380" s="20" t="str">
        <f>VLOOKUP(A380,'REPORTE'!$A$1:$AG$1961,33,0)</f>
        <v>CALPI</v>
      </c>
      <c r="T380" s="20" t="str">
        <f>VLOOKUP(S380,PROVINCIAS!$F$1:$G$1171,2,0)</f>
        <v>RURAL</v>
      </c>
      <c r="U380" s="20" t="str">
        <f>VLOOKUP(A380,'REPORTE'!$A$1:$AG$1961,5,0)</f>
        <v>ECUATORIANO(A) INDIGENA</v>
      </c>
      <c r="V380" s="20" t="str">
        <f>VLOOKUP(A380,'REPORTE'!$A$1:$AG$1961,18,0)</f>
        <v>F</v>
      </c>
    </row>
    <row r="381" spans="1:22" x14ac:dyDescent="0.45">
      <c r="A381" s="20">
        <v>1000421</v>
      </c>
      <c r="B381" s="20" t="s">
        <v>9431</v>
      </c>
      <c r="C381" s="20" t="s">
        <v>9622</v>
      </c>
      <c r="D381" s="20">
        <v>1710617141</v>
      </c>
      <c r="E381" s="20">
        <v>231000484</v>
      </c>
      <c r="F381" s="20" t="s">
        <v>11139</v>
      </c>
      <c r="G381" s="20"/>
      <c r="H381" s="20">
        <v>23.99</v>
      </c>
      <c r="I381" s="20" t="s">
        <v>11150</v>
      </c>
      <c r="J381" s="20" t="s">
        <v>11150</v>
      </c>
      <c r="K381" s="20" t="s">
        <v>11150</v>
      </c>
      <c r="L381" s="20" t="s">
        <v>11150</v>
      </c>
      <c r="M381" s="20" t="s">
        <v>11150</v>
      </c>
      <c r="N381" s="20" t="s">
        <v>11150</v>
      </c>
      <c r="O381" s="20">
        <v>23.99</v>
      </c>
      <c r="P381" s="20" t="str">
        <f>VLOOKUP(A381,'REPORTE'!$A$1:$AG$1961,30,0)</f>
        <v>Primaria</v>
      </c>
      <c r="Q381" s="20" t="str">
        <f>VLOOKUP(A381,'REPORTE'!$A$1:$AG$1961,31,0)</f>
        <v>PICHINCHA</v>
      </c>
      <c r="R381" s="20" t="str">
        <f>VLOOKUP(A381,'REPORTE'!$A$1:$AG$1961,32,0)</f>
        <v>QUITO</v>
      </c>
      <c r="S381" s="20" t="str">
        <f>VLOOKUP(A381,'REPORTE'!$A$1:$AG$1961,33,0)</f>
        <v>GONZALEZ SUAREZ</v>
      </c>
      <c r="T381" s="20" t="str">
        <f>VLOOKUP(S381,PROVINCIAS!$F$1:$G$1171,2,0)</f>
        <v>URBANA</v>
      </c>
      <c r="U381" s="20" t="str">
        <f>VLOOKUP(A381,'REPORTE'!$A$1:$AG$1961,5,0)</f>
        <v>ECUATORIANO(A)</v>
      </c>
      <c r="V381" s="20" t="str">
        <f>VLOOKUP(A381,'REPORTE'!$A$1:$AG$1961,18,0)</f>
        <v>F</v>
      </c>
    </row>
    <row r="382" spans="1:22" x14ac:dyDescent="0.45">
      <c r="A382" s="20">
        <v>1000422</v>
      </c>
      <c r="B382" s="20" t="s">
        <v>9431</v>
      </c>
      <c r="C382" s="20" t="s">
        <v>13847</v>
      </c>
      <c r="D382" s="20">
        <v>1712218914</v>
      </c>
      <c r="E382" s="20">
        <v>231000485</v>
      </c>
      <c r="F382" s="20" t="s">
        <v>11139</v>
      </c>
      <c r="G382" s="20"/>
      <c r="H382" s="20">
        <v>15</v>
      </c>
      <c r="I382" s="20" t="s">
        <v>11150</v>
      </c>
      <c r="J382" s="20" t="s">
        <v>11150</v>
      </c>
      <c r="K382" s="20" t="s">
        <v>11150</v>
      </c>
      <c r="L382" s="20" t="s">
        <v>11150</v>
      </c>
      <c r="M382" s="20" t="s">
        <v>11150</v>
      </c>
      <c r="N382" s="20" t="s">
        <v>11150</v>
      </c>
      <c r="O382" s="20">
        <v>15</v>
      </c>
      <c r="P382" s="20" t="str">
        <f>VLOOKUP(A382,'REPORTE'!$A$1:$AG$1961,30,0)</f>
        <v>Secundaria</v>
      </c>
      <c r="Q382" s="20" t="str">
        <f>VLOOKUP(A382,'REPORTE'!$A$1:$AG$1961,31,0)</f>
        <v>PICHINCHA</v>
      </c>
      <c r="R382" s="20" t="str">
        <f>VLOOKUP(A382,'REPORTE'!$A$1:$AG$1961,32,0)</f>
        <v>QUITO</v>
      </c>
      <c r="S382" s="20" t="str">
        <f>VLOOKUP(A382,'REPORTE'!$A$1:$AG$1961,33,0)</f>
        <v>SAN BLAS</v>
      </c>
      <c r="T382" s="20" t="str">
        <f>VLOOKUP(S382,PROVINCIAS!$F$1:$G$1171,2,0)</f>
        <v>URBANA</v>
      </c>
      <c r="U382" s="20" t="str">
        <f>VLOOKUP(A382,'REPORTE'!$A$1:$AG$1961,5,0)</f>
        <v>ECUATORIANO(A)</v>
      </c>
      <c r="V382" s="20" t="str">
        <f>VLOOKUP(A382,'REPORTE'!$A$1:$AG$1961,18,0)</f>
        <v>M</v>
      </c>
    </row>
    <row r="383" spans="1:22" x14ac:dyDescent="0.45">
      <c r="A383" s="20">
        <v>1000423</v>
      </c>
      <c r="B383" s="20" t="s">
        <v>9431</v>
      </c>
      <c r="C383" s="20" t="s">
        <v>9682</v>
      </c>
      <c r="D383" s="20">
        <v>602974156</v>
      </c>
      <c r="E383" s="20">
        <v>231000486</v>
      </c>
      <c r="F383" s="20" t="s">
        <v>11139</v>
      </c>
      <c r="G383" s="20"/>
      <c r="H383" s="20">
        <v>37.25</v>
      </c>
      <c r="I383" s="20" t="s">
        <v>11150</v>
      </c>
      <c r="J383" s="20" t="s">
        <v>11150</v>
      </c>
      <c r="K383" s="20" t="s">
        <v>11150</v>
      </c>
      <c r="L383" s="20" t="s">
        <v>11150</v>
      </c>
      <c r="M383" s="20" t="s">
        <v>11150</v>
      </c>
      <c r="N383" s="20" t="s">
        <v>11150</v>
      </c>
      <c r="O383" s="20">
        <v>37.25</v>
      </c>
      <c r="P383" s="20" t="str">
        <f>VLOOKUP(A383,'REPORTE'!$A$1:$AG$1961,30,0)</f>
        <v>Primaria</v>
      </c>
      <c r="Q383" s="20" t="str">
        <f>VLOOKUP(A383,'REPORTE'!$A$1:$AG$1961,31,0)</f>
        <v>PICHINCHA</v>
      </c>
      <c r="R383" s="20" t="str">
        <f>VLOOKUP(A383,'REPORTE'!$A$1:$AG$1961,32,0)</f>
        <v>QUITO</v>
      </c>
      <c r="S383" s="20" t="str">
        <f>VLOOKUP(A383,'REPORTE'!$A$1:$AG$1961,33,0)</f>
        <v>COTOCOLLAO</v>
      </c>
      <c r="T383" s="20" t="str">
        <f>VLOOKUP(S383,PROVINCIAS!$F$1:$G$1171,2,0)</f>
        <v>URBANA</v>
      </c>
      <c r="U383" s="20" t="str">
        <f>VLOOKUP(A383,'REPORTE'!$A$1:$AG$1961,5,0)</f>
        <v>ECUATORIANO(A)</v>
      </c>
      <c r="V383" s="20" t="str">
        <f>VLOOKUP(A383,'REPORTE'!$A$1:$AG$1961,18,0)</f>
        <v>F</v>
      </c>
    </row>
    <row r="384" spans="1:22" x14ac:dyDescent="0.45">
      <c r="A384" s="20">
        <v>1000425</v>
      </c>
      <c r="B384" s="20" t="s">
        <v>9431</v>
      </c>
      <c r="C384" s="20" t="s">
        <v>10233</v>
      </c>
      <c r="D384" s="20">
        <v>1719680546</v>
      </c>
      <c r="E384" s="20">
        <v>231000488</v>
      </c>
      <c r="F384" s="20" t="s">
        <v>11139</v>
      </c>
      <c r="G384" s="20"/>
      <c r="H384" s="20">
        <v>31.92</v>
      </c>
      <c r="I384" s="20" t="s">
        <v>11150</v>
      </c>
      <c r="J384" s="20" t="s">
        <v>11150</v>
      </c>
      <c r="K384" s="20" t="s">
        <v>11150</v>
      </c>
      <c r="L384" s="20" t="s">
        <v>11150</v>
      </c>
      <c r="M384" s="20" t="s">
        <v>11150</v>
      </c>
      <c r="N384" s="20" t="s">
        <v>11150</v>
      </c>
      <c r="O384" s="20">
        <v>31.92</v>
      </c>
      <c r="P384" s="20" t="str">
        <f>VLOOKUP(A384,'REPORTE'!$A$1:$AG$1961,30,0)</f>
        <v>Primaria</v>
      </c>
      <c r="Q384" s="20" t="str">
        <f>VLOOKUP(A384,'REPORTE'!$A$1:$AG$1961,31,0)</f>
        <v>PICHINCHA</v>
      </c>
      <c r="R384" s="20" t="str">
        <f>VLOOKUP(A384,'REPORTE'!$A$1:$AG$1961,32,0)</f>
        <v>QUITO</v>
      </c>
      <c r="S384" s="20" t="str">
        <f>VLOOKUP(A384,'REPORTE'!$A$1:$AG$1961,33,0)</f>
        <v>COTOCOLLAO</v>
      </c>
      <c r="T384" s="20" t="str">
        <f>VLOOKUP(S384,PROVINCIAS!$F$1:$G$1171,2,0)</f>
        <v>URBANA</v>
      </c>
      <c r="U384" s="20" t="str">
        <f>VLOOKUP(A384,'REPORTE'!$A$1:$AG$1961,5,0)</f>
        <v>ECUATORIANO(A)</v>
      </c>
      <c r="V384" s="20" t="str">
        <f>VLOOKUP(A384,'REPORTE'!$A$1:$AG$1961,18,0)</f>
        <v>M</v>
      </c>
    </row>
    <row r="385" spans="1:22" x14ac:dyDescent="0.45">
      <c r="A385" s="20">
        <v>1000426</v>
      </c>
      <c r="B385" s="20" t="s">
        <v>9431</v>
      </c>
      <c r="C385" s="20" t="s">
        <v>9874</v>
      </c>
      <c r="D385" s="20">
        <v>1726811019</v>
      </c>
      <c r="E385" s="20">
        <v>231000489</v>
      </c>
      <c r="F385" s="20" t="s">
        <v>11139</v>
      </c>
      <c r="G385" s="20"/>
      <c r="H385" s="20">
        <v>165</v>
      </c>
      <c r="I385" s="20" t="s">
        <v>11150</v>
      </c>
      <c r="J385" s="20" t="s">
        <v>11150</v>
      </c>
      <c r="K385" s="20" t="s">
        <v>11150</v>
      </c>
      <c r="L385" s="20" t="s">
        <v>11150</v>
      </c>
      <c r="M385" s="20" t="s">
        <v>11150</v>
      </c>
      <c r="N385" s="20" t="s">
        <v>11150</v>
      </c>
      <c r="O385" s="20">
        <v>165</v>
      </c>
      <c r="P385" s="20" t="str">
        <f>VLOOKUP(A385,'REPORTE'!$A$1:$AG$1961,30,0)</f>
        <v>Primaria</v>
      </c>
      <c r="Q385" s="20" t="str">
        <f>VLOOKUP(A385,'REPORTE'!$A$1:$AG$1961,31,0)</f>
        <v>PICHINCHA</v>
      </c>
      <c r="R385" s="20" t="str">
        <f>VLOOKUP(A385,'REPORTE'!$A$1:$AG$1961,32,0)</f>
        <v>QUITO</v>
      </c>
      <c r="S385" s="20" t="str">
        <f>VLOOKUP(A385,'REPORTE'!$A$1:$AG$1961,33,0)</f>
        <v>CHILLOGALLO</v>
      </c>
      <c r="T385" s="20" t="str">
        <f>VLOOKUP(S385,PROVINCIAS!$F$1:$G$1171,2,0)</f>
        <v>URBANA</v>
      </c>
      <c r="U385" s="20" t="str">
        <f>VLOOKUP(A385,'REPORTE'!$A$1:$AG$1961,5,0)</f>
        <v>ECUATORIANO(A) INDIGENA</v>
      </c>
      <c r="V385" s="20" t="str">
        <f>VLOOKUP(A385,'REPORTE'!$A$1:$AG$1961,18,0)</f>
        <v>M</v>
      </c>
    </row>
    <row r="386" spans="1:22" x14ac:dyDescent="0.45">
      <c r="A386" s="20">
        <v>1000427</v>
      </c>
      <c r="B386" s="20" t="s">
        <v>9431</v>
      </c>
      <c r="C386" s="20" t="s">
        <v>13848</v>
      </c>
      <c r="D386" s="20">
        <v>1726838632</v>
      </c>
      <c r="E386" s="20">
        <v>231000490</v>
      </c>
      <c r="F386" s="20" t="s">
        <v>11139</v>
      </c>
      <c r="G386" s="20"/>
      <c r="H386" s="20">
        <v>1</v>
      </c>
      <c r="I386" s="20" t="s">
        <v>11150</v>
      </c>
      <c r="J386" s="20" t="s">
        <v>11150</v>
      </c>
      <c r="K386" s="20" t="s">
        <v>11150</v>
      </c>
      <c r="L386" s="20" t="s">
        <v>11150</v>
      </c>
      <c r="M386" s="20" t="s">
        <v>11150</v>
      </c>
      <c r="N386" s="20" t="s">
        <v>11150</v>
      </c>
      <c r="O386" s="20">
        <v>1</v>
      </c>
      <c r="P386" s="20" t="str">
        <f>VLOOKUP(A386,'REPORTE'!$A$1:$AG$1961,30,0)</f>
        <v>Secundaria</v>
      </c>
      <c r="Q386" s="20" t="str">
        <f>VLOOKUP(A386,'REPORTE'!$A$1:$AG$1961,31,0)</f>
        <v>PICHINCHA</v>
      </c>
      <c r="R386" s="20" t="str">
        <f>VLOOKUP(A386,'REPORTE'!$A$1:$AG$1961,32,0)</f>
        <v>QUITO</v>
      </c>
      <c r="S386" s="20" t="str">
        <f>VLOOKUP(A386,'REPORTE'!$A$1:$AG$1961,33,0)</f>
        <v>PUELLARO</v>
      </c>
      <c r="T386" s="20" t="str">
        <f>VLOOKUP(S386,PROVINCIAS!$F$1:$G$1171,2,0)</f>
        <v>RURAL</v>
      </c>
      <c r="U386" s="20" t="str">
        <f>VLOOKUP(A386,'REPORTE'!$A$1:$AG$1961,5,0)</f>
        <v>ECUATORIANO(A)</v>
      </c>
      <c r="V386" s="20" t="str">
        <f>VLOOKUP(A386,'REPORTE'!$A$1:$AG$1961,18,0)</f>
        <v>M</v>
      </c>
    </row>
    <row r="387" spans="1:22" x14ac:dyDescent="0.45">
      <c r="A387" s="20">
        <v>1000428</v>
      </c>
      <c r="B387" s="20" t="s">
        <v>9431</v>
      </c>
      <c r="C387" s="20" t="s">
        <v>9659</v>
      </c>
      <c r="D387" s="20">
        <v>602040933</v>
      </c>
      <c r="E387" s="20">
        <v>231000491</v>
      </c>
      <c r="F387" s="20" t="s">
        <v>11139</v>
      </c>
      <c r="G387" s="20"/>
      <c r="H387" s="20">
        <v>15</v>
      </c>
      <c r="I387" s="20" t="s">
        <v>11150</v>
      </c>
      <c r="J387" s="20" t="s">
        <v>11150</v>
      </c>
      <c r="K387" s="20" t="s">
        <v>11150</v>
      </c>
      <c r="L387" s="20" t="s">
        <v>11150</v>
      </c>
      <c r="M387" s="20" t="s">
        <v>11150</v>
      </c>
      <c r="N387" s="20" t="s">
        <v>11150</v>
      </c>
      <c r="O387" s="20">
        <v>15</v>
      </c>
      <c r="P387" s="20" t="str">
        <f>VLOOKUP(A387,'REPORTE'!$A$1:$AG$1961,30,0)</f>
        <v>Universitaria</v>
      </c>
      <c r="Q387" s="20" t="str">
        <f>VLOOKUP(A387,'REPORTE'!$A$1:$AG$1961,31,0)</f>
        <v>CHIMBORAZO</v>
      </c>
      <c r="R387" s="20" t="str">
        <f>VLOOKUP(A387,'REPORTE'!$A$1:$AG$1961,32,0)</f>
        <v>RIOBAMBA</v>
      </c>
      <c r="S387" s="20" t="str">
        <f>VLOOKUP(A387,'REPORTE'!$A$1:$AG$1961,33,0)</f>
        <v>RIOBAMBA</v>
      </c>
      <c r="T387" s="20" t="str">
        <f>VLOOKUP(S387,PROVINCIAS!$F$1:$G$1171,2,0)</f>
        <v>URBANA</v>
      </c>
      <c r="U387" s="20" t="str">
        <f>VLOOKUP(A387,'REPORTE'!$A$1:$AG$1961,5,0)</f>
        <v>ECUATORIANO(A)</v>
      </c>
      <c r="V387" s="20" t="str">
        <f>VLOOKUP(A387,'REPORTE'!$A$1:$AG$1961,18,0)</f>
        <v>F</v>
      </c>
    </row>
    <row r="388" spans="1:22" x14ac:dyDescent="0.45">
      <c r="A388" s="20">
        <v>1000429</v>
      </c>
      <c r="B388" s="20" t="s">
        <v>9431</v>
      </c>
      <c r="C388" s="20" t="s">
        <v>13849</v>
      </c>
      <c r="D388" s="20">
        <v>604528679</v>
      </c>
      <c r="E388" s="20">
        <v>231000492</v>
      </c>
      <c r="F388" s="20" t="s">
        <v>11139</v>
      </c>
      <c r="G388" s="20"/>
      <c r="H388" s="20">
        <v>15</v>
      </c>
      <c r="I388" s="20" t="s">
        <v>11150</v>
      </c>
      <c r="J388" s="20" t="s">
        <v>11150</v>
      </c>
      <c r="K388" s="20" t="s">
        <v>11150</v>
      </c>
      <c r="L388" s="20" t="s">
        <v>11150</v>
      </c>
      <c r="M388" s="20" t="s">
        <v>11150</v>
      </c>
      <c r="N388" s="20" t="s">
        <v>11150</v>
      </c>
      <c r="O388" s="20">
        <v>15</v>
      </c>
      <c r="P388" s="20" t="str">
        <f>VLOOKUP(A388,'REPORTE'!$A$1:$AG$1961,30,0)</f>
        <v>Universitaria</v>
      </c>
      <c r="Q388" s="20" t="str">
        <f>VLOOKUP(A388,'REPORTE'!$A$1:$AG$1961,31,0)</f>
        <v>CHIMBORAZO</v>
      </c>
      <c r="R388" s="20" t="str">
        <f>VLOOKUP(A388,'REPORTE'!$A$1:$AG$1961,32,0)</f>
        <v>ALAUSI</v>
      </c>
      <c r="S388" s="20" t="str">
        <f>VLOOKUP(A388,'REPORTE'!$A$1:$AG$1961,33,0)</f>
        <v>TIXAN</v>
      </c>
      <c r="T388" s="20" t="str">
        <f>VLOOKUP(S388,PROVINCIAS!$F$1:$G$1171,2,0)</f>
        <v>RURAL</v>
      </c>
      <c r="U388" s="20" t="str">
        <f>VLOOKUP(A388,'REPORTE'!$A$1:$AG$1961,5,0)</f>
        <v>ECUATORIANO(A)</v>
      </c>
      <c r="V388" s="20" t="str">
        <f>VLOOKUP(A388,'REPORTE'!$A$1:$AG$1961,18,0)</f>
        <v>M</v>
      </c>
    </row>
    <row r="389" spans="1:22" x14ac:dyDescent="0.45">
      <c r="A389" s="20">
        <v>1000430</v>
      </c>
      <c r="B389" s="20" t="s">
        <v>9431</v>
      </c>
      <c r="C389" s="20" t="s">
        <v>13850</v>
      </c>
      <c r="D389" s="20">
        <v>603431032</v>
      </c>
      <c r="E389" s="20">
        <v>231000493</v>
      </c>
      <c r="F389" s="20" t="s">
        <v>11139</v>
      </c>
      <c r="G389" s="20"/>
      <c r="H389" s="20">
        <v>15</v>
      </c>
      <c r="I389" s="20" t="s">
        <v>11150</v>
      </c>
      <c r="J389" s="20" t="s">
        <v>11150</v>
      </c>
      <c r="K389" s="20" t="s">
        <v>11150</v>
      </c>
      <c r="L389" s="20" t="s">
        <v>11150</v>
      </c>
      <c r="M389" s="20" t="s">
        <v>11150</v>
      </c>
      <c r="N389" s="20" t="s">
        <v>11150</v>
      </c>
      <c r="O389" s="20">
        <v>15</v>
      </c>
      <c r="P389" s="20" t="str">
        <f>VLOOKUP(A389,'REPORTE'!$A$1:$AG$1961,30,0)</f>
        <v>Primaria</v>
      </c>
      <c r="Q389" s="20" t="str">
        <f>VLOOKUP(A389,'REPORTE'!$A$1:$AG$1961,31,0)</f>
        <v>CHIMBORAZO</v>
      </c>
      <c r="R389" s="20" t="str">
        <f>VLOOKUP(A389,'REPORTE'!$A$1:$AG$1961,32,0)</f>
        <v>GUANO</v>
      </c>
      <c r="S389" s="20" t="str">
        <f>VLOOKUP(A389,'REPORTE'!$A$1:$AG$1961,33,0)</f>
        <v>SAN ANDRES</v>
      </c>
      <c r="T389" s="20" t="str">
        <f>VLOOKUP(S389,PROVINCIAS!$F$1:$G$1171,2,0)</f>
        <v>RURAL</v>
      </c>
      <c r="U389" s="20" t="str">
        <f>VLOOKUP(A389,'REPORTE'!$A$1:$AG$1961,5,0)</f>
        <v>ECUATORIANO(A)</v>
      </c>
      <c r="V389" s="20" t="str">
        <f>VLOOKUP(A389,'REPORTE'!$A$1:$AG$1961,18,0)</f>
        <v>M</v>
      </c>
    </row>
    <row r="390" spans="1:22" x14ac:dyDescent="0.45">
      <c r="A390" s="20">
        <v>1000431</v>
      </c>
      <c r="B390" s="20" t="s">
        <v>9431</v>
      </c>
      <c r="C390" s="20" t="s">
        <v>13851</v>
      </c>
      <c r="D390" s="20">
        <v>1756216345</v>
      </c>
      <c r="E390" s="20">
        <v>231000494</v>
      </c>
      <c r="F390" s="20" t="s">
        <v>11139</v>
      </c>
      <c r="G390" s="20"/>
      <c r="H390" s="20">
        <v>15</v>
      </c>
      <c r="I390" s="20" t="s">
        <v>11150</v>
      </c>
      <c r="J390" s="20" t="s">
        <v>11150</v>
      </c>
      <c r="K390" s="20" t="s">
        <v>11150</v>
      </c>
      <c r="L390" s="20" t="s">
        <v>11150</v>
      </c>
      <c r="M390" s="20" t="s">
        <v>11150</v>
      </c>
      <c r="N390" s="20" t="s">
        <v>11150</v>
      </c>
      <c r="O390" s="20">
        <v>15</v>
      </c>
      <c r="P390" s="20" t="str">
        <f>VLOOKUP(A390,'REPORTE'!$A$1:$AG$1961,30,0)</f>
        <v>Secundaria</v>
      </c>
      <c r="Q390" s="20" t="str">
        <f>VLOOKUP(A390,'REPORTE'!$A$1:$AG$1961,31,0)</f>
        <v>PICHINCHA</v>
      </c>
      <c r="R390" s="20" t="str">
        <f>VLOOKUP(A390,'REPORTE'!$A$1:$AG$1961,32,0)</f>
        <v>QUITO</v>
      </c>
      <c r="S390" s="20" t="str">
        <f>VLOOKUP(A390,'REPORTE'!$A$1:$AG$1961,33,0)</f>
        <v>COTOCOLLAO</v>
      </c>
      <c r="T390" s="20" t="str">
        <f>VLOOKUP(S390,PROVINCIAS!$F$1:$G$1171,2,0)</f>
        <v>URBANA</v>
      </c>
      <c r="U390" s="20" t="str">
        <f>VLOOKUP(A390,'REPORTE'!$A$1:$AG$1961,5,0)</f>
        <v>ECUATORIANO(A) INDIGENA</v>
      </c>
      <c r="V390" s="20" t="str">
        <f>VLOOKUP(A390,'REPORTE'!$A$1:$AG$1961,18,0)</f>
        <v>F</v>
      </c>
    </row>
    <row r="391" spans="1:22" x14ac:dyDescent="0.45">
      <c r="A391" s="20">
        <v>1000432</v>
      </c>
      <c r="B391" s="20" t="s">
        <v>9431</v>
      </c>
      <c r="C391" s="20" t="s">
        <v>10156</v>
      </c>
      <c r="D391" s="20">
        <v>1719471474</v>
      </c>
      <c r="E391" s="20">
        <v>231000495</v>
      </c>
      <c r="F391" s="20" t="s">
        <v>11139</v>
      </c>
      <c r="G391" s="20"/>
      <c r="H391" s="20">
        <v>7.5</v>
      </c>
      <c r="I391" s="20" t="s">
        <v>11150</v>
      </c>
      <c r="J391" s="20" t="s">
        <v>11150</v>
      </c>
      <c r="K391" s="20" t="s">
        <v>11150</v>
      </c>
      <c r="L391" s="20" t="s">
        <v>11150</v>
      </c>
      <c r="M391" s="20" t="s">
        <v>11150</v>
      </c>
      <c r="N391" s="20" t="s">
        <v>11150</v>
      </c>
      <c r="O391" s="20">
        <v>7.5</v>
      </c>
      <c r="P391" s="20" t="str">
        <f>VLOOKUP(A391,'REPORTE'!$A$1:$AG$1961,30,0)</f>
        <v>Secundaria</v>
      </c>
      <c r="Q391" s="20" t="str">
        <f>VLOOKUP(A391,'REPORTE'!$A$1:$AG$1961,31,0)</f>
        <v>PICHINCHA</v>
      </c>
      <c r="R391" s="20" t="str">
        <f>VLOOKUP(A391,'REPORTE'!$A$1:$AG$1961,32,0)</f>
        <v>QUITO</v>
      </c>
      <c r="S391" s="20" t="str">
        <f>VLOOKUP(A391,'REPORTE'!$A$1:$AG$1961,33,0)</f>
        <v>CALDERON (CARAPUNGO)</v>
      </c>
      <c r="T391" s="20" t="str">
        <f>VLOOKUP(S391,PROVINCIAS!$F$1:$G$1171,2,0)</f>
        <v>RURAL</v>
      </c>
      <c r="U391" s="20" t="str">
        <f>VLOOKUP(A391,'REPORTE'!$A$1:$AG$1961,5,0)</f>
        <v>ECUATORIANO(A)</v>
      </c>
      <c r="V391" s="20" t="str">
        <f>VLOOKUP(A391,'REPORTE'!$A$1:$AG$1961,18,0)</f>
        <v>F</v>
      </c>
    </row>
    <row r="392" spans="1:22" x14ac:dyDescent="0.45">
      <c r="A392" s="20">
        <v>1000433</v>
      </c>
      <c r="B392" s="20" t="s">
        <v>9431</v>
      </c>
      <c r="C392" s="20" t="s">
        <v>13852</v>
      </c>
      <c r="D392" s="20">
        <v>201933934</v>
      </c>
      <c r="E392" s="20">
        <v>231000496</v>
      </c>
      <c r="F392" s="20" t="s">
        <v>11139</v>
      </c>
      <c r="G392" s="20"/>
      <c r="H392" s="20">
        <v>15</v>
      </c>
      <c r="I392" s="20" t="s">
        <v>11150</v>
      </c>
      <c r="J392" s="20" t="s">
        <v>11150</v>
      </c>
      <c r="K392" s="20" t="s">
        <v>11150</v>
      </c>
      <c r="L392" s="20" t="s">
        <v>11150</v>
      </c>
      <c r="M392" s="20" t="s">
        <v>11150</v>
      </c>
      <c r="N392" s="20" t="s">
        <v>11150</v>
      </c>
      <c r="O392" s="20">
        <v>15</v>
      </c>
      <c r="P392" s="20" t="str">
        <f>VLOOKUP(A392,'REPORTE'!$A$1:$AG$1961,30,0)</f>
        <v>Primaria</v>
      </c>
      <c r="Q392" s="20" t="str">
        <f>VLOOKUP(A392,'REPORTE'!$A$1:$AG$1961,31,0)</f>
        <v>BOLIVAR</v>
      </c>
      <c r="R392" s="20" t="str">
        <f>VLOOKUP(A392,'REPORTE'!$A$1:$AG$1961,32,0)</f>
        <v>GUARANDA</v>
      </c>
      <c r="S392" s="20" t="str">
        <f>VLOOKUP(A392,'REPORTE'!$A$1:$AG$1961,33,0)</f>
        <v>GABRIEL IGNACIO VEINTIMILLA</v>
      </c>
      <c r="T392" s="20" t="str">
        <f>VLOOKUP(S392,PROVINCIAS!$F$1:$G$1171,2,0)</f>
        <v>URBANA</v>
      </c>
      <c r="U392" s="20" t="str">
        <f>VLOOKUP(A392,'REPORTE'!$A$1:$AG$1961,5,0)</f>
        <v>ECUATORIANO(A)</v>
      </c>
      <c r="V392" s="20" t="str">
        <f>VLOOKUP(A392,'REPORTE'!$A$1:$AG$1961,18,0)</f>
        <v>F</v>
      </c>
    </row>
    <row r="393" spans="1:22" x14ac:dyDescent="0.45">
      <c r="A393" s="20">
        <v>1000435</v>
      </c>
      <c r="B393" s="20" t="s">
        <v>9431</v>
      </c>
      <c r="C393" s="20" t="s">
        <v>9683</v>
      </c>
      <c r="D393" s="20">
        <v>603133026</v>
      </c>
      <c r="E393" s="20">
        <v>231000498</v>
      </c>
      <c r="F393" s="20" t="s">
        <v>11139</v>
      </c>
      <c r="G393" s="20"/>
      <c r="H393" s="20">
        <v>44.59</v>
      </c>
      <c r="I393" s="20" t="s">
        <v>11150</v>
      </c>
      <c r="J393" s="20" t="s">
        <v>11150</v>
      </c>
      <c r="K393" s="20" t="s">
        <v>11150</v>
      </c>
      <c r="L393" s="20" t="s">
        <v>11150</v>
      </c>
      <c r="M393" s="20" t="s">
        <v>11150</v>
      </c>
      <c r="N393" s="20" t="s">
        <v>11150</v>
      </c>
      <c r="O393" s="20">
        <v>44.59</v>
      </c>
      <c r="P393" s="20" t="str">
        <f>VLOOKUP(A393,'REPORTE'!$A$1:$AG$1961,30,0)</f>
        <v>Primaria</v>
      </c>
      <c r="Q393" s="20" t="str">
        <f>VLOOKUP(A393,'REPORTE'!$A$1:$AG$1961,31,0)</f>
        <v>PICHINCHA</v>
      </c>
      <c r="R393" s="20" t="str">
        <f>VLOOKUP(A393,'REPORTE'!$A$1:$AG$1961,32,0)</f>
        <v>QUITO</v>
      </c>
      <c r="S393" s="20" t="str">
        <f>VLOOKUP(A393,'REPORTE'!$A$1:$AG$1961,33,0)</f>
        <v>COTOCOLLAO</v>
      </c>
      <c r="T393" s="20" t="str">
        <f>VLOOKUP(S393,PROVINCIAS!$F$1:$G$1171,2,0)</f>
        <v>URBANA</v>
      </c>
      <c r="U393" s="20" t="str">
        <f>VLOOKUP(A393,'REPORTE'!$A$1:$AG$1961,5,0)</f>
        <v>ECUATORIANO(A) INDIGENA</v>
      </c>
      <c r="V393" s="20" t="str">
        <f>VLOOKUP(A393,'REPORTE'!$A$1:$AG$1961,18,0)</f>
        <v>F</v>
      </c>
    </row>
    <row r="394" spans="1:22" x14ac:dyDescent="0.45">
      <c r="A394" s="20">
        <v>1000436</v>
      </c>
      <c r="B394" s="20" t="s">
        <v>9431</v>
      </c>
      <c r="C394" s="20" t="s">
        <v>9604</v>
      </c>
      <c r="D394" s="20">
        <v>501689558</v>
      </c>
      <c r="E394" s="20">
        <v>231000499</v>
      </c>
      <c r="F394" s="20" t="s">
        <v>11139</v>
      </c>
      <c r="G394" s="20"/>
      <c r="H394" s="20" t="s">
        <v>11150</v>
      </c>
      <c r="I394" s="20" t="s">
        <v>11150</v>
      </c>
      <c r="J394" s="20" t="s">
        <v>11150</v>
      </c>
      <c r="K394" s="20" t="s">
        <v>11150</v>
      </c>
      <c r="L394" s="20" t="s">
        <v>11150</v>
      </c>
      <c r="M394" s="20" t="s">
        <v>11150</v>
      </c>
      <c r="N394" s="20" t="s">
        <v>11150</v>
      </c>
      <c r="O394" s="20">
        <v>0</v>
      </c>
      <c r="P394" s="20" t="str">
        <f>VLOOKUP(A394,'REPORTE'!$A$1:$AG$1961,30,0)</f>
        <v>Primaria</v>
      </c>
      <c r="Q394" s="20" t="str">
        <f>VLOOKUP(A394,'REPORTE'!$A$1:$AG$1961,31,0)</f>
        <v>PICHINCHA</v>
      </c>
      <c r="R394" s="20" t="str">
        <f>VLOOKUP(A394,'REPORTE'!$A$1:$AG$1961,32,0)</f>
        <v>QUITO</v>
      </c>
      <c r="S394" s="20" t="str">
        <f>VLOOKUP(A394,'REPORTE'!$A$1:$AG$1961,33,0)</f>
        <v>COTOCOLLAO</v>
      </c>
      <c r="T394" s="20" t="str">
        <f>VLOOKUP(S394,PROVINCIAS!$F$1:$G$1171,2,0)</f>
        <v>URBANA</v>
      </c>
      <c r="U394" s="20" t="str">
        <f>VLOOKUP(A394,'REPORTE'!$A$1:$AG$1961,5,0)</f>
        <v>ECUATORIANO(A)</v>
      </c>
      <c r="V394" s="20" t="str">
        <f>VLOOKUP(A394,'REPORTE'!$A$1:$AG$1961,18,0)</f>
        <v>M</v>
      </c>
    </row>
    <row r="395" spans="1:22" x14ac:dyDescent="0.45">
      <c r="A395" s="20">
        <v>1000438</v>
      </c>
      <c r="B395" s="20" t="s">
        <v>9431</v>
      </c>
      <c r="C395" s="20" t="s">
        <v>13853</v>
      </c>
      <c r="D395" s="20">
        <v>1729769735</v>
      </c>
      <c r="E395" s="20">
        <v>231000651</v>
      </c>
      <c r="F395" s="20" t="s">
        <v>11139</v>
      </c>
      <c r="G395" s="20"/>
      <c r="H395" s="20">
        <v>94</v>
      </c>
      <c r="I395" s="20" t="s">
        <v>11150</v>
      </c>
      <c r="J395" s="20" t="s">
        <v>11150</v>
      </c>
      <c r="K395" s="20" t="s">
        <v>11150</v>
      </c>
      <c r="L395" s="20" t="s">
        <v>11150</v>
      </c>
      <c r="M395" s="20" t="s">
        <v>11150</v>
      </c>
      <c r="N395" s="20" t="s">
        <v>11150</v>
      </c>
      <c r="O395" s="20">
        <v>94</v>
      </c>
      <c r="P395" s="20" t="str">
        <f>VLOOKUP(A395,'REPORTE'!$A$1:$AG$1961,30,0)</f>
        <v>Secundaria</v>
      </c>
      <c r="Q395" s="20" t="str">
        <f>VLOOKUP(A395,'REPORTE'!$A$1:$AG$1961,31,0)</f>
        <v>PICHINCHA</v>
      </c>
      <c r="R395" s="20" t="str">
        <f>VLOOKUP(A395,'REPORTE'!$A$1:$AG$1961,32,0)</f>
        <v>QUITO</v>
      </c>
      <c r="S395" s="20" t="str">
        <f>VLOOKUP(A395,'REPORTE'!$A$1:$AG$1961,33,0)</f>
        <v>COTOCOLLAO</v>
      </c>
      <c r="T395" s="20" t="str">
        <f>VLOOKUP(S395,PROVINCIAS!$F$1:$G$1171,2,0)</f>
        <v>URBANA</v>
      </c>
      <c r="U395" s="20" t="str">
        <f>VLOOKUP(A395,'REPORTE'!$A$1:$AG$1961,5,0)</f>
        <v>ECUATORIANO(A) INDIGENA</v>
      </c>
      <c r="V395" s="20" t="str">
        <f>VLOOKUP(A395,'REPORTE'!$A$1:$AG$1961,18,0)</f>
        <v>F</v>
      </c>
    </row>
    <row r="396" spans="1:22" x14ac:dyDescent="0.45">
      <c r="A396" s="20">
        <v>1000440</v>
      </c>
      <c r="B396" s="20" t="s">
        <v>9431</v>
      </c>
      <c r="C396" s="20" t="s">
        <v>13854</v>
      </c>
      <c r="D396" s="20">
        <v>604062059</v>
      </c>
      <c r="E396" s="20">
        <v>231000503</v>
      </c>
      <c r="F396" s="20" t="s">
        <v>11139</v>
      </c>
      <c r="G396" s="20"/>
      <c r="H396" s="20">
        <v>15</v>
      </c>
      <c r="I396" s="20" t="s">
        <v>11150</v>
      </c>
      <c r="J396" s="20" t="s">
        <v>11150</v>
      </c>
      <c r="K396" s="20" t="s">
        <v>11150</v>
      </c>
      <c r="L396" s="20" t="s">
        <v>11150</v>
      </c>
      <c r="M396" s="20" t="s">
        <v>11150</v>
      </c>
      <c r="N396" s="20" t="s">
        <v>11150</v>
      </c>
      <c r="O396" s="20">
        <v>15</v>
      </c>
      <c r="P396" s="20" t="str">
        <f>VLOOKUP(A396,'REPORTE'!$A$1:$AG$1961,30,0)</f>
        <v>Primaria</v>
      </c>
      <c r="Q396" s="20" t="str">
        <f>VLOOKUP(A396,'REPORTE'!$A$1:$AG$1961,31,0)</f>
        <v>CHIMBORAZO</v>
      </c>
      <c r="R396" s="20" t="str">
        <f>VLOOKUP(A396,'REPORTE'!$A$1:$AG$1961,32,0)</f>
        <v>RIOBAMBA</v>
      </c>
      <c r="S396" s="20" t="str">
        <f>VLOOKUP(A396,'REPORTE'!$A$1:$AG$1961,33,0)</f>
        <v>RIOBAMBA</v>
      </c>
      <c r="T396" s="20" t="str">
        <f>VLOOKUP(S396,PROVINCIAS!$F$1:$G$1171,2,0)</f>
        <v>URBANA</v>
      </c>
      <c r="U396" s="20" t="str">
        <f>VLOOKUP(A396,'REPORTE'!$A$1:$AG$1961,5,0)</f>
        <v>ECUATORIANO(A) INDIGENA</v>
      </c>
      <c r="V396" s="20" t="str">
        <f>VLOOKUP(A396,'REPORTE'!$A$1:$AG$1961,18,0)</f>
        <v>F</v>
      </c>
    </row>
    <row r="397" spans="1:22" x14ac:dyDescent="0.45">
      <c r="A397" s="20">
        <v>1000441</v>
      </c>
      <c r="B397" s="20" t="s">
        <v>9431</v>
      </c>
      <c r="C397" s="20" t="s">
        <v>13855</v>
      </c>
      <c r="D397" s="20">
        <v>605140953</v>
      </c>
      <c r="E397" s="20">
        <v>231000504</v>
      </c>
      <c r="F397" s="20" t="s">
        <v>11139</v>
      </c>
      <c r="G397" s="20"/>
      <c r="H397" s="20">
        <v>15</v>
      </c>
      <c r="I397" s="20" t="s">
        <v>11150</v>
      </c>
      <c r="J397" s="20" t="s">
        <v>11150</v>
      </c>
      <c r="K397" s="20" t="s">
        <v>11150</v>
      </c>
      <c r="L397" s="20" t="s">
        <v>11150</v>
      </c>
      <c r="M397" s="20" t="s">
        <v>11150</v>
      </c>
      <c r="N397" s="20" t="s">
        <v>11150</v>
      </c>
      <c r="O397" s="20">
        <v>15</v>
      </c>
      <c r="P397" s="20" t="str">
        <f>VLOOKUP(A397,'REPORTE'!$A$1:$AG$1961,30,0)</f>
        <v>Primaria</v>
      </c>
      <c r="Q397" s="20" t="str">
        <f>VLOOKUP(A397,'REPORTE'!$A$1:$AG$1961,31,0)</f>
        <v>CHIMBORAZO</v>
      </c>
      <c r="R397" s="20" t="str">
        <f>VLOOKUP(A397,'REPORTE'!$A$1:$AG$1961,32,0)</f>
        <v>RIOBAMBA</v>
      </c>
      <c r="S397" s="20" t="str">
        <f>VLOOKUP(A397,'REPORTE'!$A$1:$AG$1961,33,0)</f>
        <v>RIOBAMBA</v>
      </c>
      <c r="T397" s="20" t="str">
        <f>VLOOKUP(S397,PROVINCIAS!$F$1:$G$1171,2,0)</f>
        <v>URBANA</v>
      </c>
      <c r="U397" s="20" t="str">
        <f>VLOOKUP(A397,'REPORTE'!$A$1:$AG$1961,5,0)</f>
        <v>ECUATORIANO(A) INDIGENA</v>
      </c>
      <c r="V397" s="20" t="str">
        <f>VLOOKUP(A397,'REPORTE'!$A$1:$AG$1961,18,0)</f>
        <v>F</v>
      </c>
    </row>
    <row r="398" spans="1:22" x14ac:dyDescent="0.45">
      <c r="A398" s="20">
        <v>1000442</v>
      </c>
      <c r="B398" s="20" t="s">
        <v>9431</v>
      </c>
      <c r="C398" s="20" t="s">
        <v>13856</v>
      </c>
      <c r="D398" s="20">
        <v>1753184348</v>
      </c>
      <c r="E398" s="20">
        <v>231000517</v>
      </c>
      <c r="F398" s="20" t="s">
        <v>11139</v>
      </c>
      <c r="G398" s="20"/>
      <c r="H398" s="20">
        <v>2</v>
      </c>
      <c r="I398" s="20" t="s">
        <v>11150</v>
      </c>
      <c r="J398" s="20" t="s">
        <v>11150</v>
      </c>
      <c r="K398" s="20" t="s">
        <v>11150</v>
      </c>
      <c r="L398" s="20" t="s">
        <v>11150</v>
      </c>
      <c r="M398" s="20" t="s">
        <v>11150</v>
      </c>
      <c r="N398" s="20" t="s">
        <v>11150</v>
      </c>
      <c r="O398" s="20">
        <v>2</v>
      </c>
      <c r="P398" s="20" t="str">
        <f>VLOOKUP(A398,'REPORTE'!$A$1:$AG$1961,30,0)</f>
        <v>Primaria</v>
      </c>
      <c r="Q398" s="20" t="str">
        <f>VLOOKUP(A398,'REPORTE'!$A$1:$AG$1961,31,0)</f>
        <v>PICHINCHA</v>
      </c>
      <c r="R398" s="20" t="str">
        <f>VLOOKUP(A398,'REPORTE'!$A$1:$AG$1961,32,0)</f>
        <v>QUITO</v>
      </c>
      <c r="S398" s="20" t="str">
        <f>VLOOKUP(A398,'REPORTE'!$A$1:$AG$1961,33,0)</f>
        <v>COTOCOLLAO</v>
      </c>
      <c r="T398" s="20" t="str">
        <f>VLOOKUP(S398,PROVINCIAS!$F$1:$G$1171,2,0)</f>
        <v>URBANA</v>
      </c>
      <c r="U398" s="20" t="str">
        <f>VLOOKUP(A398,'REPORTE'!$A$1:$AG$1961,5,0)</f>
        <v>ECUATORIANO(A) INDIGENA</v>
      </c>
      <c r="V398" s="20" t="str">
        <f>VLOOKUP(A398,'REPORTE'!$A$1:$AG$1961,18,0)</f>
        <v>F</v>
      </c>
    </row>
    <row r="399" spans="1:22" x14ac:dyDescent="0.45">
      <c r="A399" s="20">
        <v>1000443</v>
      </c>
      <c r="B399" s="20" t="s">
        <v>9431</v>
      </c>
      <c r="C399" s="20" t="s">
        <v>13857</v>
      </c>
      <c r="D399" s="20">
        <v>503213597</v>
      </c>
      <c r="E399" s="20">
        <v>231000507</v>
      </c>
      <c r="F399" s="20" t="s">
        <v>11139</v>
      </c>
      <c r="G399" s="20"/>
      <c r="H399" s="20">
        <v>2</v>
      </c>
      <c r="I399" s="20" t="s">
        <v>11150</v>
      </c>
      <c r="J399" s="20" t="s">
        <v>11150</v>
      </c>
      <c r="K399" s="20" t="s">
        <v>11150</v>
      </c>
      <c r="L399" s="20" t="s">
        <v>11150</v>
      </c>
      <c r="M399" s="20" t="s">
        <v>11150</v>
      </c>
      <c r="N399" s="20" t="s">
        <v>11150</v>
      </c>
      <c r="O399" s="20">
        <v>2</v>
      </c>
      <c r="P399" s="20" t="str">
        <f>VLOOKUP(A399,'REPORTE'!$A$1:$AG$1961,30,0)</f>
        <v>Secundaria</v>
      </c>
      <c r="Q399" s="20" t="str">
        <f>VLOOKUP(A399,'REPORTE'!$A$1:$AG$1961,31,0)</f>
        <v>PICHINCHA</v>
      </c>
      <c r="R399" s="20" t="str">
        <f>VLOOKUP(A399,'REPORTE'!$A$1:$AG$1961,32,0)</f>
        <v>QUITO</v>
      </c>
      <c r="S399" s="20" t="str">
        <f>VLOOKUP(A399,'REPORTE'!$A$1:$AG$1961,33,0)</f>
        <v>COTOCOLLAO</v>
      </c>
      <c r="T399" s="20" t="str">
        <f>VLOOKUP(S399,PROVINCIAS!$F$1:$G$1171,2,0)</f>
        <v>URBANA</v>
      </c>
      <c r="U399" s="20" t="str">
        <f>VLOOKUP(A399,'REPORTE'!$A$1:$AG$1961,5,0)</f>
        <v>ECUATORIANO(A) INDIGENA</v>
      </c>
      <c r="V399" s="20" t="str">
        <f>VLOOKUP(A399,'REPORTE'!$A$1:$AG$1961,18,0)</f>
        <v>F</v>
      </c>
    </row>
    <row r="400" spans="1:22" x14ac:dyDescent="0.45">
      <c r="A400" s="20">
        <v>1000444</v>
      </c>
      <c r="B400" s="20" t="s">
        <v>9431</v>
      </c>
      <c r="C400" s="20" t="s">
        <v>10177</v>
      </c>
      <c r="D400" s="20">
        <v>1717574949</v>
      </c>
      <c r="E400" s="20">
        <v>231000508</v>
      </c>
      <c r="F400" s="20" t="s">
        <v>11139</v>
      </c>
      <c r="G400" s="20"/>
      <c r="H400" s="20">
        <v>73.13</v>
      </c>
      <c r="I400" s="20" t="s">
        <v>11150</v>
      </c>
      <c r="J400" s="20" t="s">
        <v>11150</v>
      </c>
      <c r="K400" s="20" t="s">
        <v>11150</v>
      </c>
      <c r="L400" s="20" t="s">
        <v>11150</v>
      </c>
      <c r="M400" s="20" t="s">
        <v>11150</v>
      </c>
      <c r="N400" s="20" t="s">
        <v>11150</v>
      </c>
      <c r="O400" s="20">
        <v>73.13</v>
      </c>
      <c r="P400" s="20" t="str">
        <f>VLOOKUP(A400,'REPORTE'!$A$1:$AG$1961,30,0)</f>
        <v>Primaria</v>
      </c>
      <c r="Q400" s="20" t="str">
        <f>VLOOKUP(A400,'REPORTE'!$A$1:$AG$1961,31,0)</f>
        <v>PICHINCHA</v>
      </c>
      <c r="R400" s="20" t="str">
        <f>VLOOKUP(A400,'REPORTE'!$A$1:$AG$1961,32,0)</f>
        <v>QUITO</v>
      </c>
      <c r="S400" s="20" t="str">
        <f>VLOOKUP(A400,'REPORTE'!$A$1:$AG$1961,33,0)</f>
        <v>COTOCOLLAO</v>
      </c>
      <c r="T400" s="20" t="str">
        <f>VLOOKUP(S400,PROVINCIAS!$F$1:$G$1171,2,0)</f>
        <v>URBANA</v>
      </c>
      <c r="U400" s="20" t="str">
        <f>VLOOKUP(A400,'REPORTE'!$A$1:$AG$1961,5,0)</f>
        <v>ECUATORIANO(A)</v>
      </c>
      <c r="V400" s="20" t="str">
        <f>VLOOKUP(A400,'REPORTE'!$A$1:$AG$1961,18,0)</f>
        <v>F</v>
      </c>
    </row>
    <row r="401" spans="1:22" x14ac:dyDescent="0.45">
      <c r="A401" s="20">
        <v>1000445</v>
      </c>
      <c r="B401" s="20" t="s">
        <v>9431</v>
      </c>
      <c r="C401" s="20" t="s">
        <v>13858</v>
      </c>
      <c r="D401" s="20">
        <v>605631878</v>
      </c>
      <c r="E401" s="20">
        <v>231000509</v>
      </c>
      <c r="F401" s="20" t="s">
        <v>11139</v>
      </c>
      <c r="G401" s="20"/>
      <c r="H401" s="20">
        <v>2</v>
      </c>
      <c r="I401" s="20" t="s">
        <v>11150</v>
      </c>
      <c r="J401" s="20" t="s">
        <v>11150</v>
      </c>
      <c r="K401" s="20" t="s">
        <v>11150</v>
      </c>
      <c r="L401" s="20" t="s">
        <v>11150</v>
      </c>
      <c r="M401" s="20" t="s">
        <v>11150</v>
      </c>
      <c r="N401" s="20" t="s">
        <v>11150</v>
      </c>
      <c r="O401" s="20">
        <v>2</v>
      </c>
      <c r="P401" s="20" t="str">
        <f>VLOOKUP(A401,'REPORTE'!$A$1:$AG$1961,30,0)</f>
        <v>Ninguna</v>
      </c>
      <c r="Q401" s="20" t="str">
        <f>VLOOKUP(A401,'REPORTE'!$A$1:$AG$1961,31,0)</f>
        <v>PICHINCHA</v>
      </c>
      <c r="R401" s="20" t="str">
        <f>VLOOKUP(A401,'REPORTE'!$A$1:$AG$1961,32,0)</f>
        <v>QUITO</v>
      </c>
      <c r="S401" s="20" t="str">
        <f>VLOOKUP(A401,'REPORTE'!$A$1:$AG$1961,33,0)</f>
        <v>COTOCOLLAO</v>
      </c>
      <c r="T401" s="20" t="str">
        <f>VLOOKUP(S401,PROVINCIAS!$F$1:$G$1171,2,0)</f>
        <v>URBANA</v>
      </c>
      <c r="U401" s="20" t="str">
        <f>VLOOKUP(A401,'REPORTE'!$A$1:$AG$1961,5,0)</f>
        <v>ECUATORIANO(A)</v>
      </c>
      <c r="V401" s="20" t="str">
        <f>VLOOKUP(A401,'REPORTE'!$A$1:$AG$1961,18,0)</f>
        <v>F</v>
      </c>
    </row>
    <row r="402" spans="1:22" x14ac:dyDescent="0.45">
      <c r="A402" s="20">
        <v>1000446</v>
      </c>
      <c r="B402" s="20" t="s">
        <v>9431</v>
      </c>
      <c r="C402" s="20" t="s">
        <v>9774</v>
      </c>
      <c r="D402" s="20">
        <v>1706080809</v>
      </c>
      <c r="E402" s="20">
        <v>231000512</v>
      </c>
      <c r="F402" s="20" t="s">
        <v>11139</v>
      </c>
      <c r="G402" s="20"/>
      <c r="H402" s="20">
        <v>175</v>
      </c>
      <c r="I402" s="20" t="s">
        <v>11150</v>
      </c>
      <c r="J402" s="20" t="s">
        <v>11150</v>
      </c>
      <c r="K402" s="20" t="s">
        <v>11150</v>
      </c>
      <c r="L402" s="20" t="s">
        <v>11150</v>
      </c>
      <c r="M402" s="20" t="s">
        <v>11150</v>
      </c>
      <c r="N402" s="20" t="s">
        <v>11150</v>
      </c>
      <c r="O402" s="20">
        <v>175</v>
      </c>
      <c r="P402" s="20" t="str">
        <f>VLOOKUP(A402,'REPORTE'!$A$1:$AG$1961,30,0)</f>
        <v>Primaria</v>
      </c>
      <c r="Q402" s="20" t="str">
        <f>VLOOKUP(A402,'REPORTE'!$A$1:$AG$1961,31,0)</f>
        <v>PICHINCHA</v>
      </c>
      <c r="R402" s="20" t="str">
        <f>VLOOKUP(A402,'REPORTE'!$A$1:$AG$1961,32,0)</f>
        <v>QUITO</v>
      </c>
      <c r="S402" s="20" t="str">
        <f>VLOOKUP(A402,'REPORTE'!$A$1:$AG$1961,33,0)</f>
        <v>COTOCOLLAO</v>
      </c>
      <c r="T402" s="20" t="str">
        <f>VLOOKUP(S402,PROVINCIAS!$F$1:$G$1171,2,0)</f>
        <v>URBANA</v>
      </c>
      <c r="U402" s="20" t="str">
        <f>VLOOKUP(A402,'REPORTE'!$A$1:$AG$1961,5,0)</f>
        <v>ECUATORIANO(A) INDIGENA</v>
      </c>
      <c r="V402" s="20" t="str">
        <f>VLOOKUP(A402,'REPORTE'!$A$1:$AG$1961,18,0)</f>
        <v>F</v>
      </c>
    </row>
    <row r="403" spans="1:22" x14ac:dyDescent="0.45">
      <c r="A403" s="20">
        <v>1000447</v>
      </c>
      <c r="B403" s="20" t="s">
        <v>9431</v>
      </c>
      <c r="C403" s="20" t="s">
        <v>13859</v>
      </c>
      <c r="D403" s="20">
        <v>1751909654</v>
      </c>
      <c r="E403" s="20">
        <v>231000513</v>
      </c>
      <c r="F403" s="20" t="s">
        <v>11139</v>
      </c>
      <c r="G403" s="20"/>
      <c r="H403" s="20">
        <v>2</v>
      </c>
      <c r="I403" s="20" t="s">
        <v>11150</v>
      </c>
      <c r="J403" s="20" t="s">
        <v>11150</v>
      </c>
      <c r="K403" s="20" t="s">
        <v>11150</v>
      </c>
      <c r="L403" s="20" t="s">
        <v>11150</v>
      </c>
      <c r="M403" s="20" t="s">
        <v>11150</v>
      </c>
      <c r="N403" s="20" t="s">
        <v>11150</v>
      </c>
      <c r="O403" s="20">
        <v>2</v>
      </c>
      <c r="P403" s="20" t="str">
        <f>VLOOKUP(A403,'REPORTE'!$A$1:$AG$1961,30,0)</f>
        <v>Ninguna</v>
      </c>
      <c r="Q403" s="20" t="str">
        <f>VLOOKUP(A403,'REPORTE'!$A$1:$AG$1961,31,0)</f>
        <v>PICHINCHA</v>
      </c>
      <c r="R403" s="20" t="str">
        <f>VLOOKUP(A403,'REPORTE'!$A$1:$AG$1961,32,0)</f>
        <v>QUITO</v>
      </c>
      <c r="S403" s="20" t="str">
        <f>VLOOKUP(A403,'REPORTE'!$A$1:$AG$1961,33,0)</f>
        <v>COTOCOLLAO</v>
      </c>
      <c r="T403" s="20" t="str">
        <f>VLOOKUP(S403,PROVINCIAS!$F$1:$G$1171,2,0)</f>
        <v>URBANA</v>
      </c>
      <c r="U403" s="20" t="str">
        <f>VLOOKUP(A403,'REPORTE'!$A$1:$AG$1961,5,0)</f>
        <v>ECUATORIANO(A)</v>
      </c>
      <c r="V403" s="20" t="str">
        <f>VLOOKUP(A403,'REPORTE'!$A$1:$AG$1961,18,0)</f>
        <v>F</v>
      </c>
    </row>
    <row r="404" spans="1:22" x14ac:dyDescent="0.45">
      <c r="A404" s="20">
        <v>1000448</v>
      </c>
      <c r="B404" s="20" t="s">
        <v>9431</v>
      </c>
      <c r="C404" s="20" t="s">
        <v>10247</v>
      </c>
      <c r="D404" s="20">
        <v>1725564379</v>
      </c>
      <c r="E404" s="20">
        <v>231000514</v>
      </c>
      <c r="F404" s="20" t="s">
        <v>11139</v>
      </c>
      <c r="G404" s="20"/>
      <c r="H404" s="20">
        <v>202.09</v>
      </c>
      <c r="I404" s="20" t="s">
        <v>11150</v>
      </c>
      <c r="J404" s="20" t="s">
        <v>11150</v>
      </c>
      <c r="K404" s="20" t="s">
        <v>11150</v>
      </c>
      <c r="L404" s="20" t="s">
        <v>11150</v>
      </c>
      <c r="M404" s="20" t="s">
        <v>11150</v>
      </c>
      <c r="N404" s="20" t="s">
        <v>11150</v>
      </c>
      <c r="O404" s="20">
        <v>202.09</v>
      </c>
      <c r="P404" s="20" t="str">
        <f>VLOOKUP(A404,'REPORTE'!$A$1:$AG$1961,30,0)</f>
        <v>Secundaria</v>
      </c>
      <c r="Q404" s="20" t="str">
        <f>VLOOKUP(A404,'REPORTE'!$A$1:$AG$1961,31,0)</f>
        <v>PICHINCHA</v>
      </c>
      <c r="R404" s="20" t="str">
        <f>VLOOKUP(A404,'REPORTE'!$A$1:$AG$1961,32,0)</f>
        <v>QUITO</v>
      </c>
      <c r="S404" s="20" t="str">
        <f>VLOOKUP(A404,'REPORTE'!$A$1:$AG$1961,33,0)</f>
        <v>COTOCOLLAO</v>
      </c>
      <c r="T404" s="20" t="str">
        <f>VLOOKUP(S404,PROVINCIAS!$F$1:$G$1171,2,0)</f>
        <v>URBANA</v>
      </c>
      <c r="U404" s="20" t="str">
        <f>VLOOKUP(A404,'REPORTE'!$A$1:$AG$1961,5,0)</f>
        <v>ECUATORIANO(A) INDIGENA</v>
      </c>
      <c r="V404" s="20" t="str">
        <f>VLOOKUP(A404,'REPORTE'!$A$1:$AG$1961,18,0)</f>
        <v>M</v>
      </c>
    </row>
    <row r="405" spans="1:22" x14ac:dyDescent="0.45">
      <c r="A405" s="20">
        <v>1000451</v>
      </c>
      <c r="B405" s="20" t="s">
        <v>9431</v>
      </c>
      <c r="C405" s="20" t="s">
        <v>13860</v>
      </c>
      <c r="D405" s="20">
        <v>1721535134</v>
      </c>
      <c r="E405" s="20">
        <v>231000519</v>
      </c>
      <c r="F405" s="20" t="s">
        <v>11139</v>
      </c>
      <c r="G405" s="20"/>
      <c r="H405" s="20" t="s">
        <v>11150</v>
      </c>
      <c r="I405" s="20" t="s">
        <v>11150</v>
      </c>
      <c r="J405" s="20" t="s">
        <v>11150</v>
      </c>
      <c r="K405" s="20" t="s">
        <v>11150</v>
      </c>
      <c r="L405" s="20" t="s">
        <v>11150</v>
      </c>
      <c r="M405" s="20" t="s">
        <v>11150</v>
      </c>
      <c r="N405" s="20" t="s">
        <v>11150</v>
      </c>
      <c r="O405" s="20">
        <v>0</v>
      </c>
      <c r="P405" s="20" t="str">
        <f>VLOOKUP(A405,'REPORTE'!$A$1:$AG$1961,30,0)</f>
        <v>Secundaria</v>
      </c>
      <c r="Q405" s="20" t="str">
        <f>VLOOKUP(A405,'REPORTE'!$A$1:$AG$1961,31,0)</f>
        <v>IMBABURA</v>
      </c>
      <c r="R405" s="20" t="str">
        <f>VLOOKUP(A405,'REPORTE'!$A$1:$AG$1961,32,0)</f>
        <v>IBARRA</v>
      </c>
      <c r="S405" s="20" t="str">
        <f>VLOOKUP(A405,'REPORTE'!$A$1:$AG$1961,33,0)</f>
        <v>GUAYAQUIL DE ALPACHACA</v>
      </c>
      <c r="T405" s="20" t="str">
        <f>VLOOKUP(S405,PROVINCIAS!$F$1:$G$1171,2,0)</f>
        <v>URBANA</v>
      </c>
      <c r="U405" s="20" t="str">
        <f>VLOOKUP(A405,'REPORTE'!$A$1:$AG$1961,5,0)</f>
        <v>ECUATORIANO(A)</v>
      </c>
      <c r="V405" s="20" t="str">
        <f>VLOOKUP(A405,'REPORTE'!$A$1:$AG$1961,18,0)</f>
        <v>F</v>
      </c>
    </row>
    <row r="406" spans="1:22" x14ac:dyDescent="0.45">
      <c r="A406" s="20">
        <v>1000452</v>
      </c>
      <c r="B406" s="20" t="s">
        <v>9431</v>
      </c>
      <c r="C406" s="20" t="s">
        <v>10422</v>
      </c>
      <c r="D406" s="20">
        <v>1719635540</v>
      </c>
      <c r="E406" s="20">
        <v>231000520</v>
      </c>
      <c r="F406" s="20" t="s">
        <v>11139</v>
      </c>
      <c r="G406" s="20"/>
      <c r="H406" s="20">
        <v>142.5</v>
      </c>
      <c r="I406" s="20" t="s">
        <v>11150</v>
      </c>
      <c r="J406" s="20" t="s">
        <v>11150</v>
      </c>
      <c r="K406" s="20" t="s">
        <v>11150</v>
      </c>
      <c r="L406" s="20" t="s">
        <v>11150</v>
      </c>
      <c r="M406" s="20" t="s">
        <v>11150</v>
      </c>
      <c r="N406" s="20" t="s">
        <v>11150</v>
      </c>
      <c r="O406" s="20">
        <v>142.5</v>
      </c>
      <c r="P406" s="20" t="str">
        <f>VLOOKUP(A406,'REPORTE'!$A$1:$AG$1961,30,0)</f>
        <v>Primaria</v>
      </c>
      <c r="Q406" s="20" t="str">
        <f>VLOOKUP(A406,'REPORTE'!$A$1:$AG$1961,31,0)</f>
        <v>PICHINCHA</v>
      </c>
      <c r="R406" s="20" t="str">
        <f>VLOOKUP(A406,'REPORTE'!$A$1:$AG$1961,32,0)</f>
        <v>QUITO</v>
      </c>
      <c r="S406" s="20" t="str">
        <f>VLOOKUP(A406,'REPORTE'!$A$1:$AG$1961,33,0)</f>
        <v>QUITUMBE</v>
      </c>
      <c r="T406" s="20" t="str">
        <f>VLOOKUP(S406,PROVINCIAS!$F$1:$G$1171,2,0)</f>
        <v>URBANA</v>
      </c>
      <c r="U406" s="20" t="str">
        <f>VLOOKUP(A406,'REPORTE'!$A$1:$AG$1961,5,0)</f>
        <v>ECUATORIANO(A) INDIGENA</v>
      </c>
      <c r="V406" s="20" t="str">
        <f>VLOOKUP(A406,'REPORTE'!$A$1:$AG$1961,18,0)</f>
        <v>M</v>
      </c>
    </row>
    <row r="407" spans="1:22" x14ac:dyDescent="0.45">
      <c r="A407" s="20">
        <v>1000453</v>
      </c>
      <c r="B407" s="20" t="s">
        <v>9431</v>
      </c>
      <c r="C407" s="20" t="s">
        <v>9648</v>
      </c>
      <c r="D407" s="20">
        <v>604169177</v>
      </c>
      <c r="E407" s="20">
        <v>231000521</v>
      </c>
      <c r="F407" s="20" t="s">
        <v>11139</v>
      </c>
      <c r="G407" s="20"/>
      <c r="H407" s="20">
        <v>0.05</v>
      </c>
      <c r="I407" s="20" t="s">
        <v>11150</v>
      </c>
      <c r="J407" s="20" t="s">
        <v>11150</v>
      </c>
      <c r="K407" s="20" t="s">
        <v>11150</v>
      </c>
      <c r="L407" s="20" t="s">
        <v>11150</v>
      </c>
      <c r="M407" s="20" t="s">
        <v>11150</v>
      </c>
      <c r="N407" s="20" t="s">
        <v>11150</v>
      </c>
      <c r="O407" s="20">
        <v>0.05</v>
      </c>
      <c r="P407" s="20" t="str">
        <f>VLOOKUP(A407,'REPORTE'!$A$1:$AG$1961,30,0)</f>
        <v>Primaria</v>
      </c>
      <c r="Q407" s="20" t="str">
        <f>VLOOKUP(A407,'REPORTE'!$A$1:$AG$1961,31,0)</f>
        <v>CHIMBORAZO</v>
      </c>
      <c r="R407" s="20" t="str">
        <f>VLOOKUP(A407,'REPORTE'!$A$1:$AG$1961,32,0)</f>
        <v>RIOBAMBA</v>
      </c>
      <c r="S407" s="20" t="str">
        <f>VLOOKUP(A407,'REPORTE'!$A$1:$AG$1961,33,0)</f>
        <v>CACHA (CAB EN MACHANGARA)</v>
      </c>
      <c r="T407" s="20" t="str">
        <f>VLOOKUP(S407,PROVINCIAS!$F$1:$G$1171,2,0)</f>
        <v>RURAL</v>
      </c>
      <c r="U407" s="20" t="str">
        <f>VLOOKUP(A407,'REPORTE'!$A$1:$AG$1961,5,0)</f>
        <v>ECUATORIANO(A) INDIGENA</v>
      </c>
      <c r="V407" s="20" t="str">
        <f>VLOOKUP(A407,'REPORTE'!$A$1:$AG$1961,18,0)</f>
        <v>F</v>
      </c>
    </row>
    <row r="408" spans="1:22" x14ac:dyDescent="0.45">
      <c r="A408" s="20">
        <v>1000454</v>
      </c>
      <c r="B408" s="20" t="s">
        <v>9431</v>
      </c>
      <c r="C408" s="20" t="s">
        <v>9995</v>
      </c>
      <c r="D408" s="20">
        <v>106976749</v>
      </c>
      <c r="E408" s="20">
        <v>231000522</v>
      </c>
      <c r="F408" s="20" t="s">
        <v>11139</v>
      </c>
      <c r="G408" s="20"/>
      <c r="H408" s="20">
        <v>86.66</v>
      </c>
      <c r="I408" s="20" t="s">
        <v>11150</v>
      </c>
      <c r="J408" s="20" t="s">
        <v>11150</v>
      </c>
      <c r="K408" s="20" t="s">
        <v>11150</v>
      </c>
      <c r="L408" s="20" t="s">
        <v>11150</v>
      </c>
      <c r="M408" s="20" t="s">
        <v>11150</v>
      </c>
      <c r="N408" s="20" t="s">
        <v>11150</v>
      </c>
      <c r="O408" s="20">
        <v>86.66</v>
      </c>
      <c r="P408" s="20" t="str">
        <f>VLOOKUP(A408,'REPORTE'!$A$1:$AG$1961,30,0)</f>
        <v>Secundaria</v>
      </c>
      <c r="Q408" s="20" t="str">
        <f>VLOOKUP(A408,'REPORTE'!$A$1:$AG$1961,31,0)</f>
        <v>AZUAY</v>
      </c>
      <c r="R408" s="20" t="str">
        <f>VLOOKUP(A408,'REPORTE'!$A$1:$AG$1961,32,0)</f>
        <v>CUENCA</v>
      </c>
      <c r="S408" s="20" t="str">
        <f>VLOOKUP(A408,'REPORTE'!$A$1:$AG$1961,33,0)</f>
        <v>SANTA ANA</v>
      </c>
      <c r="T408" s="20" t="str">
        <f>VLOOKUP(S408,PROVINCIAS!$F$1:$G$1171,2,0)</f>
        <v>RURAL</v>
      </c>
      <c r="U408" s="20" t="str">
        <f>VLOOKUP(A408,'REPORTE'!$A$1:$AG$1961,5,0)</f>
        <v>ECUATORIANO(A) INDIGENA</v>
      </c>
      <c r="V408" s="20" t="str">
        <f>VLOOKUP(A408,'REPORTE'!$A$1:$AG$1961,18,0)</f>
        <v>M</v>
      </c>
    </row>
    <row r="409" spans="1:22" x14ac:dyDescent="0.45">
      <c r="A409" s="20">
        <v>1000456</v>
      </c>
      <c r="B409" s="20" t="s">
        <v>9431</v>
      </c>
      <c r="C409" s="20" t="s">
        <v>13861</v>
      </c>
      <c r="D409" s="20">
        <v>1724106446</v>
      </c>
      <c r="E409" s="20">
        <v>231000524</v>
      </c>
      <c r="F409" s="20" t="s">
        <v>11139</v>
      </c>
      <c r="G409" s="20"/>
      <c r="H409" s="20">
        <v>15</v>
      </c>
      <c r="I409" s="20" t="s">
        <v>11150</v>
      </c>
      <c r="J409" s="20" t="s">
        <v>11150</v>
      </c>
      <c r="K409" s="20" t="s">
        <v>11150</v>
      </c>
      <c r="L409" s="20" t="s">
        <v>11150</v>
      </c>
      <c r="M409" s="20" t="s">
        <v>11150</v>
      </c>
      <c r="N409" s="20" t="s">
        <v>11150</v>
      </c>
      <c r="O409" s="20">
        <v>15</v>
      </c>
      <c r="P409" s="20" t="str">
        <f>VLOOKUP(A409,'REPORTE'!$A$1:$AG$1961,30,0)</f>
        <v>Secundaria</v>
      </c>
      <c r="Q409" s="20" t="str">
        <f>VLOOKUP(A409,'REPORTE'!$A$1:$AG$1961,31,0)</f>
        <v>CHIMBORAZO</v>
      </c>
      <c r="R409" s="20" t="str">
        <f>VLOOKUP(A409,'REPORTE'!$A$1:$AG$1961,32,0)</f>
        <v>RIOBAMBA</v>
      </c>
      <c r="S409" s="20" t="str">
        <f>VLOOKUP(A409,'REPORTE'!$A$1:$AG$1961,33,0)</f>
        <v>CACHA (CAB EN MACHANGARA)</v>
      </c>
      <c r="T409" s="20" t="str">
        <f>VLOOKUP(S409,PROVINCIAS!$F$1:$G$1171,2,0)</f>
        <v>RURAL</v>
      </c>
      <c r="U409" s="20" t="str">
        <f>VLOOKUP(A409,'REPORTE'!$A$1:$AG$1961,5,0)</f>
        <v>ECUATORIANO(A) INDIGENA</v>
      </c>
      <c r="V409" s="20" t="str">
        <f>VLOOKUP(A409,'REPORTE'!$A$1:$AG$1961,18,0)</f>
        <v>M</v>
      </c>
    </row>
    <row r="410" spans="1:22" x14ac:dyDescent="0.45">
      <c r="A410" s="20">
        <v>1000457</v>
      </c>
      <c r="B410" s="20" t="s">
        <v>9431</v>
      </c>
      <c r="C410" s="20" t="s">
        <v>13862</v>
      </c>
      <c r="D410" s="20">
        <v>1757569130</v>
      </c>
      <c r="E410" s="20">
        <v>231000525</v>
      </c>
      <c r="F410" s="20" t="s">
        <v>11139</v>
      </c>
      <c r="G410" s="20"/>
      <c r="H410" s="20">
        <v>15</v>
      </c>
      <c r="I410" s="20" t="s">
        <v>11150</v>
      </c>
      <c r="J410" s="20" t="s">
        <v>11150</v>
      </c>
      <c r="K410" s="20" t="s">
        <v>11150</v>
      </c>
      <c r="L410" s="20" t="s">
        <v>11150</v>
      </c>
      <c r="M410" s="20" t="s">
        <v>11150</v>
      </c>
      <c r="N410" s="20" t="s">
        <v>11150</v>
      </c>
      <c r="O410" s="20">
        <v>15</v>
      </c>
      <c r="P410" s="20" t="str">
        <f>VLOOKUP(A410,'REPORTE'!$A$1:$AG$1961,30,0)</f>
        <v>Ninguna</v>
      </c>
      <c r="Q410" s="20" t="str">
        <f>VLOOKUP(A410,'REPORTE'!$A$1:$AG$1961,31,0)</f>
        <v>PICHINCHA</v>
      </c>
      <c r="R410" s="20" t="str">
        <f>VLOOKUP(A410,'REPORTE'!$A$1:$AG$1961,32,0)</f>
        <v>QUITO</v>
      </c>
      <c r="S410" s="20" t="str">
        <f>VLOOKUP(A410,'REPORTE'!$A$1:$AG$1961,33,0)</f>
        <v>COTOCOLLAO</v>
      </c>
      <c r="T410" s="20" t="str">
        <f>VLOOKUP(S410,PROVINCIAS!$F$1:$G$1171,2,0)</f>
        <v>URBANA</v>
      </c>
      <c r="U410" s="20" t="str">
        <f>VLOOKUP(A410,'REPORTE'!$A$1:$AG$1961,5,0)</f>
        <v>CUBANO(A)</v>
      </c>
      <c r="V410" s="20" t="str">
        <f>VLOOKUP(A410,'REPORTE'!$A$1:$AG$1961,18,0)</f>
        <v>F</v>
      </c>
    </row>
    <row r="411" spans="1:22" x14ac:dyDescent="0.45">
      <c r="A411" s="20">
        <v>1000458</v>
      </c>
      <c r="B411" s="20" t="s">
        <v>9431</v>
      </c>
      <c r="C411" s="20" t="s">
        <v>13863</v>
      </c>
      <c r="D411" s="20">
        <v>600428908</v>
      </c>
      <c r="E411" s="20">
        <v>231000527</v>
      </c>
      <c r="F411" s="20" t="s">
        <v>11139</v>
      </c>
      <c r="G411" s="20"/>
      <c r="H411" s="20">
        <v>15</v>
      </c>
      <c r="I411" s="20" t="s">
        <v>11150</v>
      </c>
      <c r="J411" s="20" t="s">
        <v>11150</v>
      </c>
      <c r="K411" s="20" t="s">
        <v>11150</v>
      </c>
      <c r="L411" s="20" t="s">
        <v>11150</v>
      </c>
      <c r="M411" s="20" t="s">
        <v>11150</v>
      </c>
      <c r="N411" s="20" t="s">
        <v>11150</v>
      </c>
      <c r="O411" s="20">
        <v>15</v>
      </c>
      <c r="P411" s="20" t="str">
        <f>VLOOKUP(A411,'REPORTE'!$A$1:$AG$1961,30,0)</f>
        <v>Universitaria</v>
      </c>
      <c r="Q411" s="20" t="str">
        <f>VLOOKUP(A411,'REPORTE'!$A$1:$AG$1961,31,0)</f>
        <v>CHIMBORAZO</v>
      </c>
      <c r="R411" s="20" t="str">
        <f>VLOOKUP(A411,'REPORTE'!$A$1:$AG$1961,32,0)</f>
        <v>COLTA</v>
      </c>
      <c r="S411" s="20" t="str">
        <f>VLOOKUP(A411,'REPORTE'!$A$1:$AG$1961,33,0)</f>
        <v>JUAN DE VELASCO (PANGOR)</v>
      </c>
      <c r="T411" s="20" t="str">
        <f>VLOOKUP(S411,PROVINCIAS!$F$1:$G$1171,2,0)</f>
        <v>RURAL</v>
      </c>
      <c r="U411" s="20" t="str">
        <f>VLOOKUP(A411,'REPORTE'!$A$1:$AG$1961,5,0)</f>
        <v>ECUATORIANO(A)</v>
      </c>
      <c r="V411" s="20" t="str">
        <f>VLOOKUP(A411,'REPORTE'!$A$1:$AG$1961,18,0)</f>
        <v>M</v>
      </c>
    </row>
    <row r="412" spans="1:22" x14ac:dyDescent="0.45">
      <c r="A412" s="20">
        <v>1000460</v>
      </c>
      <c r="B412" s="20" t="s">
        <v>9431</v>
      </c>
      <c r="C412" s="20" t="s">
        <v>13864</v>
      </c>
      <c r="D412" s="20">
        <v>1726591751</v>
      </c>
      <c r="E412" s="20">
        <v>231000529</v>
      </c>
      <c r="F412" s="20" t="s">
        <v>11139</v>
      </c>
      <c r="G412" s="20"/>
      <c r="H412" s="20">
        <v>55</v>
      </c>
      <c r="I412" s="20" t="s">
        <v>11150</v>
      </c>
      <c r="J412" s="20" t="s">
        <v>11150</v>
      </c>
      <c r="K412" s="20" t="s">
        <v>11150</v>
      </c>
      <c r="L412" s="20" t="s">
        <v>11150</v>
      </c>
      <c r="M412" s="20" t="s">
        <v>11150</v>
      </c>
      <c r="N412" s="20" t="s">
        <v>11150</v>
      </c>
      <c r="O412" s="20">
        <v>55</v>
      </c>
      <c r="P412" s="20" t="str">
        <f>VLOOKUP(A412,'REPORTE'!$A$1:$AG$1961,30,0)</f>
        <v>Secundaria</v>
      </c>
      <c r="Q412" s="20" t="str">
        <f>VLOOKUP(A412,'REPORTE'!$A$1:$AG$1961,31,0)</f>
        <v>PICHINCHA</v>
      </c>
      <c r="R412" s="20" t="str">
        <f>VLOOKUP(A412,'REPORTE'!$A$1:$AG$1961,32,0)</f>
        <v>QUITO</v>
      </c>
      <c r="S412" s="20" t="str">
        <f>VLOOKUP(A412,'REPORTE'!$A$1:$AG$1961,33,0)</f>
        <v>CONOCOTO</v>
      </c>
      <c r="T412" s="20" t="str">
        <f>VLOOKUP(S412,PROVINCIAS!$F$1:$G$1171,2,0)</f>
        <v>RURAL</v>
      </c>
      <c r="U412" s="20" t="str">
        <f>VLOOKUP(A412,'REPORTE'!$A$1:$AG$1961,5,0)</f>
        <v>ECUATORIANO(A) INDIGENA</v>
      </c>
      <c r="V412" s="20" t="str">
        <f>VLOOKUP(A412,'REPORTE'!$A$1:$AG$1961,18,0)</f>
        <v>M</v>
      </c>
    </row>
    <row r="413" spans="1:22" x14ac:dyDescent="0.45">
      <c r="A413" s="20">
        <v>1000461</v>
      </c>
      <c r="B413" s="20" t="s">
        <v>9431</v>
      </c>
      <c r="C413" s="20" t="s">
        <v>10440</v>
      </c>
      <c r="D413" s="20">
        <v>1712566197</v>
      </c>
      <c r="E413" s="20">
        <v>231000531</v>
      </c>
      <c r="F413" s="20" t="s">
        <v>11139</v>
      </c>
      <c r="G413" s="20"/>
      <c r="H413" s="20">
        <v>487.2</v>
      </c>
      <c r="I413" s="20" t="s">
        <v>11150</v>
      </c>
      <c r="J413" s="20" t="s">
        <v>11150</v>
      </c>
      <c r="K413" s="20" t="s">
        <v>11150</v>
      </c>
      <c r="L413" s="20" t="s">
        <v>11150</v>
      </c>
      <c r="M413" s="20" t="s">
        <v>11150</v>
      </c>
      <c r="N413" s="20" t="s">
        <v>11150</v>
      </c>
      <c r="O413" s="20">
        <v>487.2</v>
      </c>
      <c r="P413" s="20" t="str">
        <f>VLOOKUP(A413,'REPORTE'!$A$1:$AG$1961,30,0)</f>
        <v>Primaria</v>
      </c>
      <c r="Q413" s="20" t="str">
        <f>VLOOKUP(A413,'REPORTE'!$A$1:$AG$1961,31,0)</f>
        <v>CHIMBORAZO</v>
      </c>
      <c r="R413" s="20" t="str">
        <f>VLOOKUP(A413,'REPORTE'!$A$1:$AG$1961,32,0)</f>
        <v>RIOBAMBA</v>
      </c>
      <c r="S413" s="20" t="str">
        <f>VLOOKUP(A413,'REPORTE'!$A$1:$AG$1961,33,0)</f>
        <v>YARUQUIES</v>
      </c>
      <c r="T413" s="20" t="str">
        <f>VLOOKUP(S413,PROVINCIAS!$F$1:$G$1171,2,0)</f>
        <v>URBANA</v>
      </c>
      <c r="U413" s="20" t="str">
        <f>VLOOKUP(A413,'REPORTE'!$A$1:$AG$1961,5,0)</f>
        <v>ECUATORIANO(A) INDIGENA</v>
      </c>
      <c r="V413" s="20" t="str">
        <f>VLOOKUP(A413,'REPORTE'!$A$1:$AG$1961,18,0)</f>
        <v>M</v>
      </c>
    </row>
    <row r="414" spans="1:22" x14ac:dyDescent="0.45">
      <c r="A414" s="20">
        <v>1000462</v>
      </c>
      <c r="B414" s="20" t="s">
        <v>9431</v>
      </c>
      <c r="C414" s="20" t="s">
        <v>13865</v>
      </c>
      <c r="D414" s="20">
        <v>1716207798</v>
      </c>
      <c r="E414" s="20">
        <v>231000532</v>
      </c>
      <c r="F414" s="20" t="s">
        <v>11139</v>
      </c>
      <c r="G414" s="20"/>
      <c r="H414" s="20">
        <v>15</v>
      </c>
      <c r="I414" s="20" t="s">
        <v>11150</v>
      </c>
      <c r="J414" s="20" t="s">
        <v>11150</v>
      </c>
      <c r="K414" s="20" t="s">
        <v>11150</v>
      </c>
      <c r="L414" s="20" t="s">
        <v>11150</v>
      </c>
      <c r="M414" s="20" t="s">
        <v>11150</v>
      </c>
      <c r="N414" s="20" t="s">
        <v>11150</v>
      </c>
      <c r="O414" s="20">
        <v>15</v>
      </c>
      <c r="P414" s="20" t="str">
        <f>VLOOKUP(A414,'REPORTE'!$A$1:$AG$1961,30,0)</f>
        <v>Ninguna</v>
      </c>
      <c r="Q414" s="20" t="str">
        <f>VLOOKUP(A414,'REPORTE'!$A$1:$AG$1961,31,0)</f>
        <v>PICHINCHA</v>
      </c>
      <c r="R414" s="20" t="str">
        <f>VLOOKUP(A414,'REPORTE'!$A$1:$AG$1961,32,0)</f>
        <v>QUITO</v>
      </c>
      <c r="S414" s="20" t="str">
        <f>VLOOKUP(A414,'REPORTE'!$A$1:$AG$1961,33,0)</f>
        <v>COTOCOLLAO</v>
      </c>
      <c r="T414" s="20" t="str">
        <f>VLOOKUP(S414,PROVINCIAS!$F$1:$G$1171,2,0)</f>
        <v>URBANA</v>
      </c>
      <c r="U414" s="20" t="str">
        <f>VLOOKUP(A414,'REPORTE'!$A$1:$AG$1961,5,0)</f>
        <v>ECUATORIANO(A) INDIGENA</v>
      </c>
      <c r="V414" s="20" t="str">
        <f>VLOOKUP(A414,'REPORTE'!$A$1:$AG$1961,18,0)</f>
        <v>F</v>
      </c>
    </row>
    <row r="415" spans="1:22" x14ac:dyDescent="0.45">
      <c r="A415" s="20">
        <v>1000463</v>
      </c>
      <c r="B415" s="20" t="s">
        <v>9431</v>
      </c>
      <c r="C415" s="20" t="s">
        <v>13866</v>
      </c>
      <c r="D415" s="20">
        <v>1714906193</v>
      </c>
      <c r="E415" s="20">
        <v>231000533</v>
      </c>
      <c r="F415" s="20" t="s">
        <v>11139</v>
      </c>
      <c r="G415" s="20"/>
      <c r="H415" s="20">
        <v>1.93</v>
      </c>
      <c r="I415" s="20" t="s">
        <v>11150</v>
      </c>
      <c r="J415" s="20" t="s">
        <v>11150</v>
      </c>
      <c r="K415" s="20" t="s">
        <v>11150</v>
      </c>
      <c r="L415" s="20" t="s">
        <v>11150</v>
      </c>
      <c r="M415" s="20" t="s">
        <v>11150</v>
      </c>
      <c r="N415" s="20" t="s">
        <v>11150</v>
      </c>
      <c r="O415" s="20">
        <v>1.93</v>
      </c>
      <c r="P415" s="20" t="str">
        <f>VLOOKUP(A415,'REPORTE'!$A$1:$AG$1961,30,0)</f>
        <v>Primaria</v>
      </c>
      <c r="Q415" s="20" t="str">
        <f>VLOOKUP(A415,'REPORTE'!$A$1:$AG$1961,31,0)</f>
        <v>CHIMBORAZO</v>
      </c>
      <c r="R415" s="20" t="str">
        <f>VLOOKUP(A415,'REPORTE'!$A$1:$AG$1961,32,0)</f>
        <v>RIOBAMBA</v>
      </c>
      <c r="S415" s="20" t="str">
        <f>VLOOKUP(A415,'REPORTE'!$A$1:$AG$1961,33,0)</f>
        <v>YARUQUIES</v>
      </c>
      <c r="T415" s="20" t="str">
        <f>VLOOKUP(S415,PROVINCIAS!$F$1:$G$1171,2,0)</f>
        <v>URBANA</v>
      </c>
      <c r="U415" s="20" t="str">
        <f>VLOOKUP(A415,'REPORTE'!$A$1:$AG$1961,5,0)</f>
        <v>ECUATORIANO(A) INDIGENA</v>
      </c>
      <c r="V415" s="20" t="str">
        <f>VLOOKUP(A415,'REPORTE'!$A$1:$AG$1961,18,0)</f>
        <v>F</v>
      </c>
    </row>
    <row r="416" spans="1:22" x14ac:dyDescent="0.45">
      <c r="A416" s="20">
        <v>1000464</v>
      </c>
      <c r="B416" s="20" t="s">
        <v>9431</v>
      </c>
      <c r="C416" s="20" t="s">
        <v>13867</v>
      </c>
      <c r="D416" s="20">
        <v>602659765</v>
      </c>
      <c r="E416" s="20">
        <v>231000534</v>
      </c>
      <c r="F416" s="20" t="s">
        <v>11139</v>
      </c>
      <c r="G416" s="20"/>
      <c r="H416" s="20">
        <v>3</v>
      </c>
      <c r="I416" s="20" t="s">
        <v>11150</v>
      </c>
      <c r="J416" s="20" t="s">
        <v>11150</v>
      </c>
      <c r="K416" s="20" t="s">
        <v>11150</v>
      </c>
      <c r="L416" s="20" t="s">
        <v>11150</v>
      </c>
      <c r="M416" s="20" t="s">
        <v>11150</v>
      </c>
      <c r="N416" s="20" t="s">
        <v>11150</v>
      </c>
      <c r="O416" s="20">
        <v>3</v>
      </c>
      <c r="P416" s="20" t="str">
        <f>VLOOKUP(A416,'REPORTE'!$A$1:$AG$1961,30,0)</f>
        <v>Secundaria</v>
      </c>
      <c r="Q416" s="20" t="str">
        <f>VLOOKUP(A416,'REPORTE'!$A$1:$AG$1961,31,0)</f>
        <v>CHIMBORAZO</v>
      </c>
      <c r="R416" s="20" t="str">
        <f>VLOOKUP(A416,'REPORTE'!$A$1:$AG$1961,32,0)</f>
        <v>RIOBAMBA</v>
      </c>
      <c r="S416" s="20" t="str">
        <f>VLOOKUP(A416,'REPORTE'!$A$1:$AG$1961,33,0)</f>
        <v>RIOBAMBA</v>
      </c>
      <c r="T416" s="20" t="str">
        <f>VLOOKUP(S416,PROVINCIAS!$F$1:$G$1171,2,0)</f>
        <v>URBANA</v>
      </c>
      <c r="U416" s="20" t="str">
        <f>VLOOKUP(A416,'REPORTE'!$A$1:$AG$1961,5,0)</f>
        <v>ECUATORIANO(A) INDIGENA</v>
      </c>
      <c r="V416" s="20" t="str">
        <f>VLOOKUP(A416,'REPORTE'!$A$1:$AG$1961,18,0)</f>
        <v>F</v>
      </c>
    </row>
    <row r="417" spans="1:22" x14ac:dyDescent="0.45">
      <c r="A417" s="20">
        <v>1000465</v>
      </c>
      <c r="B417" s="20" t="s">
        <v>9431</v>
      </c>
      <c r="C417" s="20" t="s">
        <v>10217</v>
      </c>
      <c r="D417" s="20">
        <v>1716850225</v>
      </c>
      <c r="E417" s="20">
        <v>231000535</v>
      </c>
      <c r="F417" s="20" t="s">
        <v>11139</v>
      </c>
      <c r="G417" s="20"/>
      <c r="H417" s="20" t="s">
        <v>14560</v>
      </c>
      <c r="I417" s="20" t="s">
        <v>11150</v>
      </c>
      <c r="J417" s="20" t="s">
        <v>11150</v>
      </c>
      <c r="K417" s="20" t="s">
        <v>11150</v>
      </c>
      <c r="L417" s="20" t="s">
        <v>11150</v>
      </c>
      <c r="M417" s="20" t="s">
        <v>11150</v>
      </c>
      <c r="N417" s="20" t="s">
        <v>11150</v>
      </c>
      <c r="O417" s="20" t="s">
        <v>14560</v>
      </c>
      <c r="P417" s="20" t="str">
        <f>VLOOKUP(A417,'REPORTE'!$A$1:$AG$1961,30,0)</f>
        <v>Ninguna</v>
      </c>
      <c r="Q417" s="20" t="str">
        <f>VLOOKUP(A417,'REPORTE'!$A$1:$AG$1961,31,0)</f>
        <v>CHIMBORAZO</v>
      </c>
      <c r="R417" s="20" t="str">
        <f>VLOOKUP(A417,'REPORTE'!$A$1:$AG$1961,32,0)</f>
        <v>RIOBAMBA</v>
      </c>
      <c r="S417" s="20" t="str">
        <f>VLOOKUP(A417,'REPORTE'!$A$1:$AG$1961,33,0)</f>
        <v>RIOBAMBA</v>
      </c>
      <c r="T417" s="20" t="str">
        <f>VLOOKUP(S417,PROVINCIAS!$F$1:$G$1171,2,0)</f>
        <v>URBANA</v>
      </c>
      <c r="U417" s="20" t="str">
        <f>VLOOKUP(A417,'REPORTE'!$A$1:$AG$1961,5,0)</f>
        <v>ECUATORIANO(A) INDIGENA</v>
      </c>
      <c r="V417" s="20" t="str">
        <f>VLOOKUP(A417,'REPORTE'!$A$1:$AG$1961,18,0)</f>
        <v>M</v>
      </c>
    </row>
    <row r="418" spans="1:22" x14ac:dyDescent="0.45">
      <c r="A418" s="20">
        <v>1000466</v>
      </c>
      <c r="B418" s="20" t="s">
        <v>9431</v>
      </c>
      <c r="C418" s="20" t="s">
        <v>13868</v>
      </c>
      <c r="D418" s="20">
        <v>1710441963</v>
      </c>
      <c r="E418" s="20">
        <v>231000536</v>
      </c>
      <c r="F418" s="20" t="s">
        <v>11139</v>
      </c>
      <c r="G418" s="20"/>
      <c r="H418" s="20">
        <v>15</v>
      </c>
      <c r="I418" s="20" t="s">
        <v>11150</v>
      </c>
      <c r="J418" s="20" t="s">
        <v>11150</v>
      </c>
      <c r="K418" s="20" t="s">
        <v>11150</v>
      </c>
      <c r="L418" s="20" t="s">
        <v>11150</v>
      </c>
      <c r="M418" s="20" t="s">
        <v>11150</v>
      </c>
      <c r="N418" s="20" t="s">
        <v>11150</v>
      </c>
      <c r="O418" s="20">
        <v>15</v>
      </c>
      <c r="P418" s="20" t="str">
        <f>VLOOKUP(A418,'REPORTE'!$A$1:$AG$1961,30,0)</f>
        <v>Primaria</v>
      </c>
      <c r="Q418" s="20" t="str">
        <f>VLOOKUP(A418,'REPORTE'!$A$1:$AG$1961,31,0)</f>
        <v>PICHINCHA</v>
      </c>
      <c r="R418" s="20" t="str">
        <f>VLOOKUP(A418,'REPORTE'!$A$1:$AG$1961,32,0)</f>
        <v>QUITO</v>
      </c>
      <c r="S418" s="20" t="str">
        <f>VLOOKUP(A418,'REPORTE'!$A$1:$AG$1961,33,0)</f>
        <v>COTOCOLLAO</v>
      </c>
      <c r="T418" s="20" t="str">
        <f>VLOOKUP(S418,PROVINCIAS!$F$1:$G$1171,2,0)</f>
        <v>URBANA</v>
      </c>
      <c r="U418" s="20" t="str">
        <f>VLOOKUP(A418,'REPORTE'!$A$1:$AG$1961,5,0)</f>
        <v>ECUATORIANO(A)</v>
      </c>
      <c r="V418" s="20" t="str">
        <f>VLOOKUP(A418,'REPORTE'!$A$1:$AG$1961,18,0)</f>
        <v>M</v>
      </c>
    </row>
    <row r="419" spans="1:22" x14ac:dyDescent="0.45">
      <c r="A419" s="20">
        <v>1000467</v>
      </c>
      <c r="B419" s="20" t="s">
        <v>9431</v>
      </c>
      <c r="C419" s="20" t="s">
        <v>13869</v>
      </c>
      <c r="D419" s="20">
        <v>401433651</v>
      </c>
      <c r="E419" s="20">
        <v>231000538</v>
      </c>
      <c r="F419" s="20" t="s">
        <v>11139</v>
      </c>
      <c r="G419" s="20"/>
      <c r="H419" s="20">
        <v>20</v>
      </c>
      <c r="I419" s="20" t="s">
        <v>11150</v>
      </c>
      <c r="J419" s="20" t="s">
        <v>11150</v>
      </c>
      <c r="K419" s="20" t="s">
        <v>11150</v>
      </c>
      <c r="L419" s="20" t="s">
        <v>11150</v>
      </c>
      <c r="M419" s="20" t="s">
        <v>11150</v>
      </c>
      <c r="N419" s="20" t="s">
        <v>11150</v>
      </c>
      <c r="O419" s="20">
        <v>20</v>
      </c>
      <c r="P419" s="20" t="str">
        <f>VLOOKUP(A419,'REPORTE'!$A$1:$AG$1961,30,0)</f>
        <v>Secundaria</v>
      </c>
      <c r="Q419" s="20" t="str">
        <f>VLOOKUP(A419,'REPORTE'!$A$1:$AG$1961,31,0)</f>
        <v>CHIMBORAZO</v>
      </c>
      <c r="R419" s="20" t="str">
        <f>VLOOKUP(A419,'REPORTE'!$A$1:$AG$1961,32,0)</f>
        <v>GUAMOTE</v>
      </c>
      <c r="S419" s="20" t="str">
        <f>VLOOKUP(A419,'REPORTE'!$A$1:$AG$1961,33,0)</f>
        <v>PALMIRA</v>
      </c>
      <c r="T419" s="20" t="str">
        <f>VLOOKUP(S419,PROVINCIAS!$F$1:$G$1171,2,0)</f>
        <v>RURAL</v>
      </c>
      <c r="U419" s="20" t="str">
        <f>VLOOKUP(A419,'REPORTE'!$A$1:$AG$1961,5,0)</f>
        <v>ECUATORIANO(A) INDIGENA</v>
      </c>
      <c r="V419" s="20" t="str">
        <f>VLOOKUP(A419,'REPORTE'!$A$1:$AG$1961,18,0)</f>
        <v>F</v>
      </c>
    </row>
    <row r="420" spans="1:22" x14ac:dyDescent="0.45">
      <c r="A420" s="20">
        <v>1000468</v>
      </c>
      <c r="B420" s="20" t="s">
        <v>9431</v>
      </c>
      <c r="C420" s="20" t="s">
        <v>13870</v>
      </c>
      <c r="D420" s="20">
        <v>1721325759</v>
      </c>
      <c r="E420" s="20">
        <v>231000539</v>
      </c>
      <c r="F420" s="20" t="s">
        <v>11139</v>
      </c>
      <c r="G420" s="20"/>
      <c r="H420" s="20">
        <v>15</v>
      </c>
      <c r="I420" s="20" t="s">
        <v>11150</v>
      </c>
      <c r="J420" s="20" t="s">
        <v>11150</v>
      </c>
      <c r="K420" s="20" t="s">
        <v>11150</v>
      </c>
      <c r="L420" s="20" t="s">
        <v>11150</v>
      </c>
      <c r="M420" s="20" t="s">
        <v>11150</v>
      </c>
      <c r="N420" s="20" t="s">
        <v>11150</v>
      </c>
      <c r="O420" s="20">
        <v>15</v>
      </c>
      <c r="P420" s="20" t="str">
        <f>VLOOKUP(A420,'REPORTE'!$A$1:$AG$1961,30,0)</f>
        <v>Primaria</v>
      </c>
      <c r="Q420" s="20" t="str">
        <f>VLOOKUP(A420,'REPORTE'!$A$1:$AG$1961,31,0)</f>
        <v>PICHINCHA</v>
      </c>
      <c r="R420" s="20" t="str">
        <f>VLOOKUP(A420,'REPORTE'!$A$1:$AG$1961,32,0)</f>
        <v>QUITO</v>
      </c>
      <c r="S420" s="20" t="str">
        <f>VLOOKUP(A420,'REPORTE'!$A$1:$AG$1961,33,0)</f>
        <v>CHILLOGALLO</v>
      </c>
      <c r="T420" s="20" t="str">
        <f>VLOOKUP(S420,PROVINCIAS!$F$1:$G$1171,2,0)</f>
        <v>URBANA</v>
      </c>
      <c r="U420" s="20" t="str">
        <f>VLOOKUP(A420,'REPORTE'!$A$1:$AG$1961,5,0)</f>
        <v>ECUATORIANO(A)</v>
      </c>
      <c r="V420" s="20" t="str">
        <f>VLOOKUP(A420,'REPORTE'!$A$1:$AG$1961,18,0)</f>
        <v>M</v>
      </c>
    </row>
    <row r="421" spans="1:22" x14ac:dyDescent="0.45">
      <c r="A421" s="20">
        <v>1000469</v>
      </c>
      <c r="B421" s="20" t="s">
        <v>9431</v>
      </c>
      <c r="C421" s="20" t="s">
        <v>9660</v>
      </c>
      <c r="D421" s="20">
        <v>1725470718</v>
      </c>
      <c r="E421" s="20">
        <v>231000540</v>
      </c>
      <c r="F421" s="20" t="s">
        <v>11139</v>
      </c>
      <c r="G421" s="20"/>
      <c r="H421" s="20">
        <v>42.98</v>
      </c>
      <c r="I421" s="20" t="s">
        <v>11150</v>
      </c>
      <c r="J421" s="20" t="s">
        <v>11150</v>
      </c>
      <c r="K421" s="20" t="s">
        <v>11150</v>
      </c>
      <c r="L421" s="20" t="s">
        <v>11150</v>
      </c>
      <c r="M421" s="20" t="s">
        <v>11150</v>
      </c>
      <c r="N421" s="20" t="s">
        <v>11150</v>
      </c>
      <c r="O421" s="20">
        <v>42.98</v>
      </c>
      <c r="P421" s="20" t="str">
        <f>VLOOKUP(A421,'REPORTE'!$A$1:$AG$1961,30,0)</f>
        <v>Secundaria</v>
      </c>
      <c r="Q421" s="20" t="str">
        <f>VLOOKUP(A421,'REPORTE'!$A$1:$AG$1961,31,0)</f>
        <v>PICHINCHA</v>
      </c>
      <c r="R421" s="20" t="str">
        <f>VLOOKUP(A421,'REPORTE'!$A$1:$AG$1961,32,0)</f>
        <v>QUITO</v>
      </c>
      <c r="S421" s="20" t="str">
        <f>VLOOKUP(A421,'REPORTE'!$A$1:$AG$1961,33,0)</f>
        <v>COTOCOLLAO</v>
      </c>
      <c r="T421" s="20" t="str">
        <f>VLOOKUP(S421,PROVINCIAS!$F$1:$G$1171,2,0)</f>
        <v>URBANA</v>
      </c>
      <c r="U421" s="20" t="str">
        <f>VLOOKUP(A421,'REPORTE'!$A$1:$AG$1961,5,0)</f>
        <v>ECUATORIANO(A) INDIGENA</v>
      </c>
      <c r="V421" s="20" t="str">
        <f>VLOOKUP(A421,'REPORTE'!$A$1:$AG$1961,18,0)</f>
        <v>M</v>
      </c>
    </row>
    <row r="422" spans="1:22" x14ac:dyDescent="0.45">
      <c r="A422" s="20">
        <v>1000470</v>
      </c>
      <c r="B422" s="20" t="s">
        <v>9431</v>
      </c>
      <c r="C422" s="20" t="s">
        <v>13871</v>
      </c>
      <c r="D422" s="20">
        <v>1709529380</v>
      </c>
      <c r="E422" s="20">
        <v>231000541</v>
      </c>
      <c r="F422" s="20" t="s">
        <v>11139</v>
      </c>
      <c r="G422" s="20"/>
      <c r="H422" s="20">
        <v>23.75</v>
      </c>
      <c r="I422" s="20" t="s">
        <v>11150</v>
      </c>
      <c r="J422" s="20" t="s">
        <v>11150</v>
      </c>
      <c r="K422" s="20" t="s">
        <v>11150</v>
      </c>
      <c r="L422" s="20" t="s">
        <v>11150</v>
      </c>
      <c r="M422" s="20" t="s">
        <v>11150</v>
      </c>
      <c r="N422" s="20" t="s">
        <v>11150</v>
      </c>
      <c r="O422" s="20">
        <v>23.75</v>
      </c>
      <c r="P422" s="20" t="str">
        <f>VLOOKUP(A422,'REPORTE'!$A$1:$AG$1961,30,0)</f>
        <v>Secundaria</v>
      </c>
      <c r="Q422" s="20" t="str">
        <f>VLOOKUP(A422,'REPORTE'!$A$1:$AG$1961,31,0)</f>
        <v>PICHINCHA</v>
      </c>
      <c r="R422" s="20" t="str">
        <f>VLOOKUP(A422,'REPORTE'!$A$1:$AG$1961,32,0)</f>
        <v>QUITO</v>
      </c>
      <c r="S422" s="20" t="str">
        <f>VLOOKUP(A422,'REPORTE'!$A$1:$AG$1961,33,0)</f>
        <v>COTOCOLLAO</v>
      </c>
      <c r="T422" s="20" t="str">
        <f>VLOOKUP(S422,PROVINCIAS!$F$1:$G$1171,2,0)</f>
        <v>URBANA</v>
      </c>
      <c r="U422" s="20" t="str">
        <f>VLOOKUP(A422,'REPORTE'!$A$1:$AG$1961,5,0)</f>
        <v>ECUATORIANO(A)</v>
      </c>
      <c r="V422" s="20" t="str">
        <f>VLOOKUP(A422,'REPORTE'!$A$1:$AG$1961,18,0)</f>
        <v>M</v>
      </c>
    </row>
    <row r="423" spans="1:22" x14ac:dyDescent="0.45">
      <c r="A423" s="20">
        <v>1000471</v>
      </c>
      <c r="B423" s="20" t="s">
        <v>9431</v>
      </c>
      <c r="C423" s="20" t="s">
        <v>9875</v>
      </c>
      <c r="D423" s="20">
        <v>1713625919</v>
      </c>
      <c r="E423" s="20">
        <v>231000542</v>
      </c>
      <c r="F423" s="20" t="s">
        <v>11139</v>
      </c>
      <c r="G423" s="20"/>
      <c r="H423" s="20">
        <v>82.5</v>
      </c>
      <c r="I423" s="20" t="s">
        <v>11150</v>
      </c>
      <c r="J423" s="20" t="s">
        <v>11150</v>
      </c>
      <c r="K423" s="20" t="s">
        <v>11150</v>
      </c>
      <c r="L423" s="20" t="s">
        <v>11150</v>
      </c>
      <c r="M423" s="20" t="s">
        <v>11150</v>
      </c>
      <c r="N423" s="20" t="s">
        <v>11150</v>
      </c>
      <c r="O423" s="20">
        <v>82.5</v>
      </c>
      <c r="P423" s="20" t="str">
        <f>VLOOKUP(A423,'REPORTE'!$A$1:$AG$1961,30,0)</f>
        <v>Secundaria</v>
      </c>
      <c r="Q423" s="20" t="str">
        <f>VLOOKUP(A423,'REPORTE'!$A$1:$AG$1961,31,0)</f>
        <v>PICHINCHA</v>
      </c>
      <c r="R423" s="20" t="str">
        <f>VLOOKUP(A423,'REPORTE'!$A$1:$AG$1961,32,0)</f>
        <v>QUITO</v>
      </c>
      <c r="S423" s="20" t="str">
        <f>VLOOKUP(A423,'REPORTE'!$A$1:$AG$1961,33,0)</f>
        <v>PONCEANO</v>
      </c>
      <c r="T423" s="20" t="str">
        <f>VLOOKUP(S423,PROVINCIAS!$F$1:$G$1171,2,0)</f>
        <v>URBANA</v>
      </c>
      <c r="U423" s="20" t="str">
        <f>VLOOKUP(A423,'REPORTE'!$A$1:$AG$1961,5,0)</f>
        <v>ECUATORIANO(A)</v>
      </c>
      <c r="V423" s="20" t="str">
        <f>VLOOKUP(A423,'REPORTE'!$A$1:$AG$1961,18,0)</f>
        <v>M</v>
      </c>
    </row>
    <row r="424" spans="1:22" x14ac:dyDescent="0.45">
      <c r="A424" s="20">
        <v>1000472</v>
      </c>
      <c r="B424" s="20" t="s">
        <v>9431</v>
      </c>
      <c r="C424" s="20" t="s">
        <v>13872</v>
      </c>
      <c r="D424" s="20">
        <v>602347825</v>
      </c>
      <c r="E424" s="20">
        <v>231000543</v>
      </c>
      <c r="F424" s="20" t="s">
        <v>11139</v>
      </c>
      <c r="G424" s="20"/>
      <c r="H424" s="20">
        <v>15</v>
      </c>
      <c r="I424" s="20" t="s">
        <v>11150</v>
      </c>
      <c r="J424" s="20" t="s">
        <v>11150</v>
      </c>
      <c r="K424" s="20" t="s">
        <v>11150</v>
      </c>
      <c r="L424" s="20" t="s">
        <v>11150</v>
      </c>
      <c r="M424" s="20" t="s">
        <v>11150</v>
      </c>
      <c r="N424" s="20" t="s">
        <v>11150</v>
      </c>
      <c r="O424" s="20">
        <v>15</v>
      </c>
      <c r="P424" s="20" t="str">
        <f>VLOOKUP(A424,'REPORTE'!$A$1:$AG$1961,30,0)</f>
        <v>Primaria</v>
      </c>
      <c r="Q424" s="20" t="str">
        <f>VLOOKUP(A424,'REPORTE'!$A$1:$AG$1961,31,0)</f>
        <v>CHIMBORAZO</v>
      </c>
      <c r="R424" s="20" t="str">
        <f>VLOOKUP(A424,'REPORTE'!$A$1:$AG$1961,32,0)</f>
        <v>GUANO</v>
      </c>
      <c r="S424" s="20" t="str">
        <f>VLOOKUP(A424,'REPORTE'!$A$1:$AG$1961,33,0)</f>
        <v>SAN ANDRES</v>
      </c>
      <c r="T424" s="20" t="str">
        <f>VLOOKUP(S424,PROVINCIAS!$F$1:$G$1171,2,0)</f>
        <v>RURAL</v>
      </c>
      <c r="U424" s="20" t="str">
        <f>VLOOKUP(A424,'REPORTE'!$A$1:$AG$1961,5,0)</f>
        <v>ECUATORIANO(A)</v>
      </c>
      <c r="V424" s="20" t="str">
        <f>VLOOKUP(A424,'REPORTE'!$A$1:$AG$1961,18,0)</f>
        <v>M</v>
      </c>
    </row>
    <row r="425" spans="1:22" x14ac:dyDescent="0.45">
      <c r="A425" s="20">
        <v>1000473</v>
      </c>
      <c r="B425" s="20" t="s">
        <v>9431</v>
      </c>
      <c r="C425" s="20" t="s">
        <v>10003</v>
      </c>
      <c r="D425" s="20">
        <v>603173725</v>
      </c>
      <c r="E425" s="20">
        <v>231000544</v>
      </c>
      <c r="F425" s="20" t="s">
        <v>11139</v>
      </c>
      <c r="G425" s="20"/>
      <c r="H425" s="20">
        <v>266.25</v>
      </c>
      <c r="I425" s="20" t="s">
        <v>11150</v>
      </c>
      <c r="J425" s="20" t="s">
        <v>11150</v>
      </c>
      <c r="K425" s="20" t="s">
        <v>11150</v>
      </c>
      <c r="L425" s="20" t="s">
        <v>11150</v>
      </c>
      <c r="M425" s="20" t="s">
        <v>11150</v>
      </c>
      <c r="N425" s="20" t="s">
        <v>11150</v>
      </c>
      <c r="O425" s="20">
        <v>266.25</v>
      </c>
      <c r="P425" s="20" t="str">
        <f>VLOOKUP(A425,'REPORTE'!$A$1:$AG$1961,30,0)</f>
        <v>Primaria</v>
      </c>
      <c r="Q425" s="20" t="str">
        <f>VLOOKUP(A425,'REPORTE'!$A$1:$AG$1961,31,0)</f>
        <v>PICHINCHA</v>
      </c>
      <c r="R425" s="20" t="str">
        <f>VLOOKUP(A425,'REPORTE'!$A$1:$AG$1961,32,0)</f>
        <v>QUITO</v>
      </c>
      <c r="S425" s="20" t="str">
        <f>VLOOKUP(A425,'REPORTE'!$A$1:$AG$1961,33,0)</f>
        <v>COTOCOLLAO</v>
      </c>
      <c r="T425" s="20" t="str">
        <f>VLOOKUP(S425,PROVINCIAS!$F$1:$G$1171,2,0)</f>
        <v>URBANA</v>
      </c>
      <c r="U425" s="20" t="str">
        <f>VLOOKUP(A425,'REPORTE'!$A$1:$AG$1961,5,0)</f>
        <v>ECUATORIANO(A) INDIGENA</v>
      </c>
      <c r="V425" s="20" t="str">
        <f>VLOOKUP(A425,'REPORTE'!$A$1:$AG$1961,18,0)</f>
        <v>F</v>
      </c>
    </row>
    <row r="426" spans="1:22" x14ac:dyDescent="0.45">
      <c r="A426" s="20">
        <v>1000474</v>
      </c>
      <c r="B426" s="20" t="s">
        <v>9431</v>
      </c>
      <c r="C426" s="20" t="s">
        <v>10248</v>
      </c>
      <c r="D426" s="20">
        <v>1709362253</v>
      </c>
      <c r="E426" s="20">
        <v>231000545</v>
      </c>
      <c r="F426" s="20" t="s">
        <v>11139</v>
      </c>
      <c r="G426" s="20"/>
      <c r="H426" s="20">
        <v>352.65</v>
      </c>
      <c r="I426" s="20" t="s">
        <v>11150</v>
      </c>
      <c r="J426" s="20" t="s">
        <v>11150</v>
      </c>
      <c r="K426" s="20" t="s">
        <v>11150</v>
      </c>
      <c r="L426" s="20" t="s">
        <v>11150</v>
      </c>
      <c r="M426" s="20" t="s">
        <v>11150</v>
      </c>
      <c r="N426" s="20" t="s">
        <v>11150</v>
      </c>
      <c r="O426" s="20">
        <v>352.65</v>
      </c>
      <c r="P426" s="20" t="str">
        <f>VLOOKUP(A426,'REPORTE'!$A$1:$AG$1961,30,0)</f>
        <v>Secundaria</v>
      </c>
      <c r="Q426" s="20" t="str">
        <f>VLOOKUP(A426,'REPORTE'!$A$1:$AG$1961,31,0)</f>
        <v>PICHINCHA</v>
      </c>
      <c r="R426" s="20" t="str">
        <f>VLOOKUP(A426,'REPORTE'!$A$1:$AG$1961,32,0)</f>
        <v>QUITO</v>
      </c>
      <c r="S426" s="20" t="str">
        <f>VLOOKUP(A426,'REPORTE'!$A$1:$AG$1961,33,0)</f>
        <v>COTOCOLLAO</v>
      </c>
      <c r="T426" s="20" t="str">
        <f>VLOOKUP(S426,PROVINCIAS!$F$1:$G$1171,2,0)</f>
        <v>URBANA</v>
      </c>
      <c r="U426" s="20" t="str">
        <f>VLOOKUP(A426,'REPORTE'!$A$1:$AG$1961,5,0)</f>
        <v>ECUATORIANO(A)</v>
      </c>
      <c r="V426" s="20" t="str">
        <f>VLOOKUP(A426,'REPORTE'!$A$1:$AG$1961,18,0)</f>
        <v>M</v>
      </c>
    </row>
    <row r="427" spans="1:22" x14ac:dyDescent="0.45">
      <c r="A427" s="20">
        <v>1000475</v>
      </c>
      <c r="B427" s="20" t="s">
        <v>9431</v>
      </c>
      <c r="C427" s="20" t="s">
        <v>13873</v>
      </c>
      <c r="D427" s="20">
        <v>1719951343</v>
      </c>
      <c r="E427" s="20">
        <v>231000546</v>
      </c>
      <c r="F427" s="20" t="s">
        <v>11139</v>
      </c>
      <c r="G427" s="20"/>
      <c r="H427" s="20">
        <v>15</v>
      </c>
      <c r="I427" s="20" t="s">
        <v>11150</v>
      </c>
      <c r="J427" s="20" t="s">
        <v>11150</v>
      </c>
      <c r="K427" s="20" t="s">
        <v>11150</v>
      </c>
      <c r="L427" s="20" t="s">
        <v>11150</v>
      </c>
      <c r="M427" s="20" t="s">
        <v>11150</v>
      </c>
      <c r="N427" s="20" t="s">
        <v>11150</v>
      </c>
      <c r="O427" s="20">
        <v>15</v>
      </c>
      <c r="P427" s="20" t="str">
        <f>VLOOKUP(A427,'REPORTE'!$A$1:$AG$1961,30,0)</f>
        <v>Primaria</v>
      </c>
      <c r="Q427" s="20" t="str">
        <f>VLOOKUP(A427,'REPORTE'!$A$1:$AG$1961,31,0)</f>
        <v>PICHINCHA</v>
      </c>
      <c r="R427" s="20" t="str">
        <f>VLOOKUP(A427,'REPORTE'!$A$1:$AG$1961,32,0)</f>
        <v>QUITO</v>
      </c>
      <c r="S427" s="20" t="str">
        <f>VLOOKUP(A427,'REPORTE'!$A$1:$AG$1961,33,0)</f>
        <v>COTOCOLLAO</v>
      </c>
      <c r="T427" s="20" t="str">
        <f>VLOOKUP(S427,PROVINCIAS!$F$1:$G$1171,2,0)</f>
        <v>URBANA</v>
      </c>
      <c r="U427" s="20" t="str">
        <f>VLOOKUP(A427,'REPORTE'!$A$1:$AG$1961,5,0)</f>
        <v>ECUATORIANO(A)</v>
      </c>
      <c r="V427" s="20" t="str">
        <f>VLOOKUP(A427,'REPORTE'!$A$1:$AG$1961,18,0)</f>
        <v>F</v>
      </c>
    </row>
    <row r="428" spans="1:22" x14ac:dyDescent="0.45">
      <c r="A428" s="20">
        <v>1000476</v>
      </c>
      <c r="B428" s="20" t="s">
        <v>9431</v>
      </c>
      <c r="C428" s="20" t="s">
        <v>9663</v>
      </c>
      <c r="D428" s="20">
        <v>1720303567</v>
      </c>
      <c r="E428" s="20">
        <v>231000547</v>
      </c>
      <c r="F428" s="20" t="s">
        <v>11139</v>
      </c>
      <c r="G428" s="20"/>
      <c r="H428" s="20">
        <v>38.880000000000003</v>
      </c>
      <c r="I428" s="20" t="s">
        <v>11150</v>
      </c>
      <c r="J428" s="20" t="s">
        <v>11150</v>
      </c>
      <c r="K428" s="20" t="s">
        <v>11150</v>
      </c>
      <c r="L428" s="20" t="s">
        <v>11150</v>
      </c>
      <c r="M428" s="20" t="s">
        <v>11150</v>
      </c>
      <c r="N428" s="20" t="s">
        <v>11150</v>
      </c>
      <c r="O428" s="20">
        <v>38.880000000000003</v>
      </c>
      <c r="P428" s="20" t="str">
        <f>VLOOKUP(A428,'REPORTE'!$A$1:$AG$1961,30,0)</f>
        <v>Secundaria</v>
      </c>
      <c r="Q428" s="20" t="str">
        <f>VLOOKUP(A428,'REPORTE'!$A$1:$AG$1961,31,0)</f>
        <v>PICHINCHA</v>
      </c>
      <c r="R428" s="20" t="str">
        <f>VLOOKUP(A428,'REPORTE'!$A$1:$AG$1961,32,0)</f>
        <v>QUITO</v>
      </c>
      <c r="S428" s="20" t="str">
        <f>VLOOKUP(A428,'REPORTE'!$A$1:$AG$1961,33,0)</f>
        <v>SAN BLAS</v>
      </c>
      <c r="T428" s="20" t="str">
        <f>VLOOKUP(S428,PROVINCIAS!$F$1:$G$1171,2,0)</f>
        <v>URBANA</v>
      </c>
      <c r="U428" s="20" t="str">
        <f>VLOOKUP(A428,'REPORTE'!$A$1:$AG$1961,5,0)</f>
        <v>ECUATORIANO(A)</v>
      </c>
      <c r="V428" s="20" t="str">
        <f>VLOOKUP(A428,'REPORTE'!$A$1:$AG$1961,18,0)</f>
        <v>F</v>
      </c>
    </row>
    <row r="429" spans="1:22" x14ac:dyDescent="0.45">
      <c r="A429" s="20">
        <v>1000478</v>
      </c>
      <c r="B429" s="20" t="s">
        <v>9431</v>
      </c>
      <c r="C429" s="20" t="s">
        <v>13874</v>
      </c>
      <c r="D429" s="20">
        <v>401628508</v>
      </c>
      <c r="E429" s="20">
        <v>231000783</v>
      </c>
      <c r="F429" s="20" t="s">
        <v>11139</v>
      </c>
      <c r="G429" s="20"/>
      <c r="H429" s="20">
        <v>21.25</v>
      </c>
      <c r="I429" s="20" t="s">
        <v>11150</v>
      </c>
      <c r="J429" s="20" t="s">
        <v>11150</v>
      </c>
      <c r="K429" s="20" t="s">
        <v>11150</v>
      </c>
      <c r="L429" s="20" t="s">
        <v>11150</v>
      </c>
      <c r="M429" s="20" t="s">
        <v>11150</v>
      </c>
      <c r="N429" s="20" t="s">
        <v>11150</v>
      </c>
      <c r="O429" s="20">
        <v>21.25</v>
      </c>
      <c r="P429" s="20" t="str">
        <f>VLOOKUP(A429,'REPORTE'!$A$1:$AG$1961,30,0)</f>
        <v>Secundaria</v>
      </c>
      <c r="Q429" s="20" t="str">
        <f>VLOOKUP(A429,'REPORTE'!$A$1:$AG$1961,31,0)</f>
        <v>CARCHI</v>
      </c>
      <c r="R429" s="20" t="str">
        <f>VLOOKUP(A429,'REPORTE'!$A$1:$AG$1961,32,0)</f>
        <v>MONTUFAR</v>
      </c>
      <c r="S429" s="20" t="str">
        <f>VLOOKUP(A429,'REPORTE'!$A$1:$AG$1961,33,0)</f>
        <v>GONZALEZ SUAREZ</v>
      </c>
      <c r="T429" s="20" t="str">
        <f>VLOOKUP(S429,PROVINCIAS!$F$1:$G$1171,2,0)</f>
        <v>URBANA</v>
      </c>
      <c r="U429" s="20" t="str">
        <f>VLOOKUP(A429,'REPORTE'!$A$1:$AG$1961,5,0)</f>
        <v>ECUATORIANO(A)</v>
      </c>
      <c r="V429" s="20" t="str">
        <f>VLOOKUP(A429,'REPORTE'!$A$1:$AG$1961,18,0)</f>
        <v>F</v>
      </c>
    </row>
    <row r="430" spans="1:22" x14ac:dyDescent="0.45">
      <c r="A430" s="20">
        <v>1000479</v>
      </c>
      <c r="B430" s="20" t="s">
        <v>9431</v>
      </c>
      <c r="C430" s="20" t="s">
        <v>13875</v>
      </c>
      <c r="D430" s="20">
        <v>603347295</v>
      </c>
      <c r="E430" s="20">
        <v>231000550</v>
      </c>
      <c r="F430" s="20" t="s">
        <v>11139</v>
      </c>
      <c r="G430" s="20"/>
      <c r="H430" s="20">
        <v>15</v>
      </c>
      <c r="I430" s="20" t="s">
        <v>11150</v>
      </c>
      <c r="J430" s="20" t="s">
        <v>11150</v>
      </c>
      <c r="K430" s="20" t="s">
        <v>11150</v>
      </c>
      <c r="L430" s="20" t="s">
        <v>11150</v>
      </c>
      <c r="M430" s="20" t="s">
        <v>11150</v>
      </c>
      <c r="N430" s="20" t="s">
        <v>11150</v>
      </c>
      <c r="O430" s="20">
        <v>15</v>
      </c>
      <c r="P430" s="20" t="str">
        <f>VLOOKUP(A430,'REPORTE'!$A$1:$AG$1961,30,0)</f>
        <v>Universitaria</v>
      </c>
      <c r="Q430" s="20" t="str">
        <f>VLOOKUP(A430,'REPORTE'!$A$1:$AG$1961,31,0)</f>
        <v>CHIMBORAZO</v>
      </c>
      <c r="R430" s="20" t="str">
        <f>VLOOKUP(A430,'REPORTE'!$A$1:$AG$1961,32,0)</f>
        <v>ALAUSI</v>
      </c>
      <c r="S430" s="20" t="str">
        <f>VLOOKUP(A430,'REPORTE'!$A$1:$AG$1961,33,0)</f>
        <v>TIXAN</v>
      </c>
      <c r="T430" s="20" t="str">
        <f>VLOOKUP(S430,PROVINCIAS!$F$1:$G$1171,2,0)</f>
        <v>RURAL</v>
      </c>
      <c r="U430" s="20" t="str">
        <f>VLOOKUP(A430,'REPORTE'!$A$1:$AG$1961,5,0)</f>
        <v>ECUATORIANO(A)</v>
      </c>
      <c r="V430" s="20" t="str">
        <f>VLOOKUP(A430,'REPORTE'!$A$1:$AG$1961,18,0)</f>
        <v>F</v>
      </c>
    </row>
    <row r="431" spans="1:22" x14ac:dyDescent="0.45">
      <c r="A431" s="20">
        <v>1000480</v>
      </c>
      <c r="B431" s="20" t="s">
        <v>9431</v>
      </c>
      <c r="C431" s="20" t="s">
        <v>13876</v>
      </c>
      <c r="D431" s="20">
        <v>603630559</v>
      </c>
      <c r="E431" s="20">
        <v>231000551</v>
      </c>
      <c r="F431" s="20" t="s">
        <v>11139</v>
      </c>
      <c r="G431" s="20"/>
      <c r="H431" s="20">
        <v>15</v>
      </c>
      <c r="I431" s="20" t="s">
        <v>11150</v>
      </c>
      <c r="J431" s="20" t="s">
        <v>11150</v>
      </c>
      <c r="K431" s="20" t="s">
        <v>11150</v>
      </c>
      <c r="L431" s="20" t="s">
        <v>11150</v>
      </c>
      <c r="M431" s="20" t="s">
        <v>11150</v>
      </c>
      <c r="N431" s="20" t="s">
        <v>11150</v>
      </c>
      <c r="O431" s="20">
        <v>15</v>
      </c>
      <c r="P431" s="20" t="str">
        <f>VLOOKUP(A431,'REPORTE'!$A$1:$AG$1961,30,0)</f>
        <v>Secundaria</v>
      </c>
      <c r="Q431" s="20" t="str">
        <f>VLOOKUP(A431,'REPORTE'!$A$1:$AG$1961,31,0)</f>
        <v>CHIMBORAZO</v>
      </c>
      <c r="R431" s="20" t="str">
        <f>VLOOKUP(A431,'REPORTE'!$A$1:$AG$1961,32,0)</f>
        <v>RIOBAMBA</v>
      </c>
      <c r="S431" s="20" t="str">
        <f>VLOOKUP(A431,'REPORTE'!$A$1:$AG$1961,33,0)</f>
        <v>CACHA (CAB EN MACHANGARA)</v>
      </c>
      <c r="T431" s="20" t="str">
        <f>VLOOKUP(S431,PROVINCIAS!$F$1:$G$1171,2,0)</f>
        <v>RURAL</v>
      </c>
      <c r="U431" s="20" t="str">
        <f>VLOOKUP(A431,'REPORTE'!$A$1:$AG$1961,5,0)</f>
        <v>ECUATORIANO(A) INDIGENA</v>
      </c>
      <c r="V431" s="20" t="str">
        <f>VLOOKUP(A431,'REPORTE'!$A$1:$AG$1961,18,0)</f>
        <v>F</v>
      </c>
    </row>
    <row r="432" spans="1:22" x14ac:dyDescent="0.45">
      <c r="A432" s="20">
        <v>1000482</v>
      </c>
      <c r="B432" s="20" t="s">
        <v>9431</v>
      </c>
      <c r="C432" s="20" t="s">
        <v>13877</v>
      </c>
      <c r="D432" s="20">
        <v>602249104</v>
      </c>
      <c r="E432" s="20">
        <v>231000552</v>
      </c>
      <c r="F432" s="20" t="s">
        <v>11139</v>
      </c>
      <c r="G432" s="20"/>
      <c r="H432" s="20">
        <v>36.35</v>
      </c>
      <c r="I432" s="20" t="s">
        <v>11150</v>
      </c>
      <c r="J432" s="20" t="s">
        <v>11150</v>
      </c>
      <c r="K432" s="20" t="s">
        <v>11150</v>
      </c>
      <c r="L432" s="20" t="s">
        <v>11150</v>
      </c>
      <c r="M432" s="20" t="s">
        <v>11150</v>
      </c>
      <c r="N432" s="20" t="s">
        <v>11150</v>
      </c>
      <c r="O432" s="20">
        <v>36.35</v>
      </c>
      <c r="P432" s="20" t="str">
        <f>VLOOKUP(A432,'REPORTE'!$A$1:$AG$1961,30,0)</f>
        <v>Secundaria</v>
      </c>
      <c r="Q432" s="20" t="str">
        <f>VLOOKUP(A432,'REPORTE'!$A$1:$AG$1961,31,0)</f>
        <v>CHIMBORAZO</v>
      </c>
      <c r="R432" s="20" t="str">
        <f>VLOOKUP(A432,'REPORTE'!$A$1:$AG$1961,32,0)</f>
        <v>RIOBAMBA</v>
      </c>
      <c r="S432" s="20" t="str">
        <f>VLOOKUP(A432,'REPORTE'!$A$1:$AG$1961,33,0)</f>
        <v>PUNIN</v>
      </c>
      <c r="T432" s="20" t="str">
        <f>VLOOKUP(S432,PROVINCIAS!$F$1:$G$1171,2,0)</f>
        <v>RURAL</v>
      </c>
      <c r="U432" s="20" t="str">
        <f>VLOOKUP(A432,'REPORTE'!$A$1:$AG$1961,5,0)</f>
        <v>ECUATORIANO(A)</v>
      </c>
      <c r="V432" s="20" t="str">
        <f>VLOOKUP(A432,'REPORTE'!$A$1:$AG$1961,18,0)</f>
        <v>M</v>
      </c>
    </row>
    <row r="433" spans="1:22" x14ac:dyDescent="0.45">
      <c r="A433" s="20">
        <v>1000483</v>
      </c>
      <c r="B433" s="20" t="s">
        <v>9431</v>
      </c>
      <c r="C433" s="20" t="s">
        <v>13878</v>
      </c>
      <c r="D433" s="20">
        <v>1724348410</v>
      </c>
      <c r="E433" s="20">
        <v>231000553</v>
      </c>
      <c r="F433" s="20" t="s">
        <v>11139</v>
      </c>
      <c r="G433" s="20"/>
      <c r="H433" s="20">
        <v>0.99</v>
      </c>
      <c r="I433" s="20" t="s">
        <v>11150</v>
      </c>
      <c r="J433" s="20" t="s">
        <v>11150</v>
      </c>
      <c r="K433" s="20" t="s">
        <v>11150</v>
      </c>
      <c r="L433" s="20" t="s">
        <v>11150</v>
      </c>
      <c r="M433" s="20" t="s">
        <v>11150</v>
      </c>
      <c r="N433" s="20" t="s">
        <v>11150</v>
      </c>
      <c r="O433" s="20">
        <v>0.99</v>
      </c>
      <c r="P433" s="20" t="str">
        <f>VLOOKUP(A433,'REPORTE'!$A$1:$AG$1961,30,0)</f>
        <v>Secundaria</v>
      </c>
      <c r="Q433" s="20" t="str">
        <f>VLOOKUP(A433,'REPORTE'!$A$1:$AG$1961,31,0)</f>
        <v>PICHINCHA</v>
      </c>
      <c r="R433" s="20" t="str">
        <f>VLOOKUP(A433,'REPORTE'!$A$1:$AG$1961,32,0)</f>
        <v>QUITO</v>
      </c>
      <c r="S433" s="20" t="str">
        <f>VLOOKUP(A433,'REPORTE'!$A$1:$AG$1961,33,0)</f>
        <v>COTOCOLLAO</v>
      </c>
      <c r="T433" s="20" t="str">
        <f>VLOOKUP(S433,PROVINCIAS!$F$1:$G$1171,2,0)</f>
        <v>URBANA</v>
      </c>
      <c r="U433" s="20" t="str">
        <f>VLOOKUP(A433,'REPORTE'!$A$1:$AG$1961,5,0)</f>
        <v>ECUATORIANO(A)</v>
      </c>
      <c r="V433" s="20" t="str">
        <f>VLOOKUP(A433,'REPORTE'!$A$1:$AG$1961,18,0)</f>
        <v>F</v>
      </c>
    </row>
    <row r="434" spans="1:22" x14ac:dyDescent="0.45">
      <c r="A434" s="20">
        <v>1000484</v>
      </c>
      <c r="B434" s="20" t="s">
        <v>9431</v>
      </c>
      <c r="C434" s="20" t="s">
        <v>13879</v>
      </c>
      <c r="D434" s="20">
        <v>604053504</v>
      </c>
      <c r="E434" s="20">
        <v>231000554</v>
      </c>
      <c r="F434" s="20" t="s">
        <v>11139</v>
      </c>
      <c r="G434" s="20"/>
      <c r="H434" s="20">
        <v>15</v>
      </c>
      <c r="I434" s="20" t="s">
        <v>11150</v>
      </c>
      <c r="J434" s="20" t="s">
        <v>11150</v>
      </c>
      <c r="K434" s="20" t="s">
        <v>11150</v>
      </c>
      <c r="L434" s="20" t="s">
        <v>11150</v>
      </c>
      <c r="M434" s="20" t="s">
        <v>11150</v>
      </c>
      <c r="N434" s="20" t="s">
        <v>11150</v>
      </c>
      <c r="O434" s="20">
        <v>15</v>
      </c>
      <c r="P434" s="20" t="str">
        <f>VLOOKUP(A434,'REPORTE'!$A$1:$AG$1961,30,0)</f>
        <v>Universitaria</v>
      </c>
      <c r="Q434" s="20" t="str">
        <f>VLOOKUP(A434,'REPORTE'!$A$1:$AG$1961,31,0)</f>
        <v>CHIMBORAZO</v>
      </c>
      <c r="R434" s="20" t="str">
        <f>VLOOKUP(A434,'REPORTE'!$A$1:$AG$1961,32,0)</f>
        <v>RIOBAMBA</v>
      </c>
      <c r="S434" s="20" t="str">
        <f>VLOOKUP(A434,'REPORTE'!$A$1:$AG$1961,33,0)</f>
        <v>LIZARZABURU</v>
      </c>
      <c r="T434" s="20" t="str">
        <f>VLOOKUP(S434,PROVINCIAS!$F$1:$G$1171,2,0)</f>
        <v>URBANA</v>
      </c>
      <c r="U434" s="20" t="str">
        <f>VLOOKUP(A434,'REPORTE'!$A$1:$AG$1961,5,0)</f>
        <v>ECUATORIANO(A)</v>
      </c>
      <c r="V434" s="20" t="str">
        <f>VLOOKUP(A434,'REPORTE'!$A$1:$AG$1961,18,0)</f>
        <v>M</v>
      </c>
    </row>
    <row r="435" spans="1:22" x14ac:dyDescent="0.45">
      <c r="A435" s="20">
        <v>1000485</v>
      </c>
      <c r="B435" s="20" t="s">
        <v>9431</v>
      </c>
      <c r="C435" s="20" t="s">
        <v>13880</v>
      </c>
      <c r="D435" s="20">
        <v>1709794901</v>
      </c>
      <c r="E435" s="20">
        <v>231000597</v>
      </c>
      <c r="F435" s="20" t="s">
        <v>11139</v>
      </c>
      <c r="G435" s="20"/>
      <c r="H435" s="20">
        <v>15</v>
      </c>
      <c r="I435" s="20" t="s">
        <v>11150</v>
      </c>
      <c r="J435" s="20" t="s">
        <v>11150</v>
      </c>
      <c r="K435" s="20" t="s">
        <v>11150</v>
      </c>
      <c r="L435" s="20" t="s">
        <v>11150</v>
      </c>
      <c r="M435" s="20" t="s">
        <v>11150</v>
      </c>
      <c r="N435" s="20" t="s">
        <v>11150</v>
      </c>
      <c r="O435" s="20">
        <v>15</v>
      </c>
      <c r="P435" s="20" t="str">
        <f>VLOOKUP(A435,'REPORTE'!$A$1:$AG$1961,30,0)</f>
        <v>Secundaria</v>
      </c>
      <c r="Q435" s="20" t="str">
        <f>VLOOKUP(A435,'REPORTE'!$A$1:$AG$1961,31,0)</f>
        <v>PICHINCHA</v>
      </c>
      <c r="R435" s="20" t="str">
        <f>VLOOKUP(A435,'REPORTE'!$A$1:$AG$1961,32,0)</f>
        <v>QUITO</v>
      </c>
      <c r="S435" s="20" t="str">
        <f>VLOOKUP(A435,'REPORTE'!$A$1:$AG$1961,33,0)</f>
        <v>COTOCOLLAO</v>
      </c>
      <c r="T435" s="20" t="str">
        <f>VLOOKUP(S435,PROVINCIAS!$F$1:$G$1171,2,0)</f>
        <v>URBANA</v>
      </c>
      <c r="U435" s="20" t="str">
        <f>VLOOKUP(A435,'REPORTE'!$A$1:$AG$1961,5,0)</f>
        <v>ECUATORIANO(A)</v>
      </c>
      <c r="V435" s="20" t="str">
        <f>VLOOKUP(A435,'REPORTE'!$A$1:$AG$1961,18,0)</f>
        <v>F</v>
      </c>
    </row>
    <row r="436" spans="1:22" x14ac:dyDescent="0.45">
      <c r="A436" s="20">
        <v>1000486</v>
      </c>
      <c r="B436" s="20" t="s">
        <v>9431</v>
      </c>
      <c r="C436" s="20" t="s">
        <v>13881</v>
      </c>
      <c r="D436" s="20">
        <v>601934920</v>
      </c>
      <c r="E436" s="20">
        <v>231000555</v>
      </c>
      <c r="F436" s="20" t="s">
        <v>11139</v>
      </c>
      <c r="G436" s="20"/>
      <c r="H436" s="20">
        <v>15</v>
      </c>
      <c r="I436" s="20" t="s">
        <v>11150</v>
      </c>
      <c r="J436" s="20" t="s">
        <v>11150</v>
      </c>
      <c r="K436" s="20" t="s">
        <v>11150</v>
      </c>
      <c r="L436" s="20" t="s">
        <v>11150</v>
      </c>
      <c r="M436" s="20" t="s">
        <v>11150</v>
      </c>
      <c r="N436" s="20" t="s">
        <v>11150</v>
      </c>
      <c r="O436" s="20">
        <v>15</v>
      </c>
      <c r="P436" s="20" t="str">
        <f>VLOOKUP(A436,'REPORTE'!$A$1:$AG$1961,30,0)</f>
        <v>Secundaria</v>
      </c>
      <c r="Q436" s="20" t="str">
        <f>VLOOKUP(A436,'REPORTE'!$A$1:$AG$1961,31,0)</f>
        <v>CHIMBORAZO</v>
      </c>
      <c r="R436" s="20" t="str">
        <f>VLOOKUP(A436,'REPORTE'!$A$1:$AG$1961,32,0)</f>
        <v>GUANO</v>
      </c>
      <c r="S436" s="20" t="str">
        <f>VLOOKUP(A436,'REPORTE'!$A$1:$AG$1961,33,0)</f>
        <v>LA PROVIDENCIA</v>
      </c>
      <c r="T436" s="20" t="str">
        <f>VLOOKUP(S436,PROVINCIAS!$F$1:$G$1171,2,0)</f>
        <v>RURAL</v>
      </c>
      <c r="U436" s="20" t="str">
        <f>VLOOKUP(A436,'REPORTE'!$A$1:$AG$1961,5,0)</f>
        <v>ECUATORIANO(A)</v>
      </c>
      <c r="V436" s="20" t="str">
        <f>VLOOKUP(A436,'REPORTE'!$A$1:$AG$1961,18,0)</f>
        <v>M</v>
      </c>
    </row>
    <row r="437" spans="1:22" x14ac:dyDescent="0.45">
      <c r="A437" s="20">
        <v>1000487</v>
      </c>
      <c r="B437" s="20" t="s">
        <v>9431</v>
      </c>
      <c r="C437" s="20" t="s">
        <v>13882</v>
      </c>
      <c r="D437" s="20">
        <v>603882994</v>
      </c>
      <c r="E437" s="20">
        <v>231000556</v>
      </c>
      <c r="F437" s="20" t="s">
        <v>11139</v>
      </c>
      <c r="G437" s="20"/>
      <c r="H437" s="20">
        <v>10</v>
      </c>
      <c r="I437" s="20" t="s">
        <v>11150</v>
      </c>
      <c r="J437" s="20" t="s">
        <v>11150</v>
      </c>
      <c r="K437" s="20" t="s">
        <v>11150</v>
      </c>
      <c r="L437" s="20" t="s">
        <v>11150</v>
      </c>
      <c r="M437" s="20" t="s">
        <v>11150</v>
      </c>
      <c r="N437" s="20" t="s">
        <v>11150</v>
      </c>
      <c r="O437" s="20">
        <v>10</v>
      </c>
      <c r="P437" s="20" t="str">
        <f>VLOOKUP(A437,'REPORTE'!$A$1:$AG$1961,30,0)</f>
        <v>Universitaria</v>
      </c>
      <c r="Q437" s="20" t="str">
        <f>VLOOKUP(A437,'REPORTE'!$A$1:$AG$1961,31,0)</f>
        <v>CHIMBORAZO</v>
      </c>
      <c r="R437" s="20" t="str">
        <f>VLOOKUP(A437,'REPORTE'!$A$1:$AG$1961,32,0)</f>
        <v>RIOBAMBA</v>
      </c>
      <c r="S437" s="20" t="str">
        <f>VLOOKUP(A437,'REPORTE'!$A$1:$AG$1961,33,0)</f>
        <v>VELOZ</v>
      </c>
      <c r="T437" s="20" t="str">
        <f>VLOOKUP(S437,PROVINCIAS!$F$1:$G$1171,2,0)</f>
        <v>URBANA</v>
      </c>
      <c r="U437" s="20" t="str">
        <f>VLOOKUP(A437,'REPORTE'!$A$1:$AG$1961,5,0)</f>
        <v>ECUATORIANO(A)</v>
      </c>
      <c r="V437" s="20" t="str">
        <f>VLOOKUP(A437,'REPORTE'!$A$1:$AG$1961,18,0)</f>
        <v>F</v>
      </c>
    </row>
    <row r="438" spans="1:22" x14ac:dyDescent="0.45">
      <c r="A438" s="20">
        <v>1000488</v>
      </c>
      <c r="B438" s="20" t="s">
        <v>9431</v>
      </c>
      <c r="C438" s="20" t="s">
        <v>13883</v>
      </c>
      <c r="D438" s="20">
        <v>1727889956</v>
      </c>
      <c r="E438" s="20">
        <v>231000557</v>
      </c>
      <c r="F438" s="20" t="s">
        <v>11139</v>
      </c>
      <c r="G438" s="20"/>
      <c r="H438" s="20">
        <v>3</v>
      </c>
      <c r="I438" s="20" t="s">
        <v>11150</v>
      </c>
      <c r="J438" s="20" t="s">
        <v>11150</v>
      </c>
      <c r="K438" s="20" t="s">
        <v>11150</v>
      </c>
      <c r="L438" s="20" t="s">
        <v>11150</v>
      </c>
      <c r="M438" s="20" t="s">
        <v>11150</v>
      </c>
      <c r="N438" s="20" t="s">
        <v>11150</v>
      </c>
      <c r="O438" s="20">
        <v>3</v>
      </c>
      <c r="P438" s="20" t="str">
        <f>VLOOKUP(A438,'REPORTE'!$A$1:$AG$1961,30,0)</f>
        <v>Secundaria</v>
      </c>
      <c r="Q438" s="20" t="str">
        <f>VLOOKUP(A438,'REPORTE'!$A$1:$AG$1961,31,0)</f>
        <v>PICHINCHA</v>
      </c>
      <c r="R438" s="20" t="str">
        <f>VLOOKUP(A438,'REPORTE'!$A$1:$AG$1961,32,0)</f>
        <v>QUITO</v>
      </c>
      <c r="S438" s="20" t="str">
        <f>VLOOKUP(A438,'REPORTE'!$A$1:$AG$1961,33,0)</f>
        <v>COTOCOLLAO</v>
      </c>
      <c r="T438" s="20" t="str">
        <f>VLOOKUP(S438,PROVINCIAS!$F$1:$G$1171,2,0)</f>
        <v>URBANA</v>
      </c>
      <c r="U438" s="20" t="str">
        <f>VLOOKUP(A438,'REPORTE'!$A$1:$AG$1961,5,0)</f>
        <v>ECUATORIANO(A)</v>
      </c>
      <c r="V438" s="20" t="str">
        <f>VLOOKUP(A438,'REPORTE'!$A$1:$AG$1961,18,0)</f>
        <v>F</v>
      </c>
    </row>
    <row r="439" spans="1:22" x14ac:dyDescent="0.45">
      <c r="A439" s="20">
        <v>1000489</v>
      </c>
      <c r="B439" s="20" t="s">
        <v>9431</v>
      </c>
      <c r="C439" s="20" t="s">
        <v>9768</v>
      </c>
      <c r="D439" s="20">
        <v>1721771200</v>
      </c>
      <c r="E439" s="20">
        <v>231000558</v>
      </c>
      <c r="F439" s="20" t="s">
        <v>11139</v>
      </c>
      <c r="G439" s="20"/>
      <c r="H439" s="20">
        <v>212.62</v>
      </c>
      <c r="I439" s="20" t="s">
        <v>11150</v>
      </c>
      <c r="J439" s="20" t="s">
        <v>11150</v>
      </c>
      <c r="K439" s="20" t="s">
        <v>11150</v>
      </c>
      <c r="L439" s="20" t="s">
        <v>11150</v>
      </c>
      <c r="M439" s="20" t="s">
        <v>11150</v>
      </c>
      <c r="N439" s="20" t="s">
        <v>11150</v>
      </c>
      <c r="O439" s="20">
        <v>212.62</v>
      </c>
      <c r="P439" s="20" t="str">
        <f>VLOOKUP(A439,'REPORTE'!$A$1:$AG$1961,30,0)</f>
        <v>Primaria</v>
      </c>
      <c r="Q439" s="20" t="str">
        <f>VLOOKUP(A439,'REPORTE'!$A$1:$AG$1961,31,0)</f>
        <v>PICHINCHA</v>
      </c>
      <c r="R439" s="20" t="str">
        <f>VLOOKUP(A439,'REPORTE'!$A$1:$AG$1961,32,0)</f>
        <v>QUITO</v>
      </c>
      <c r="S439" s="20" t="str">
        <f>VLOOKUP(A439,'REPORTE'!$A$1:$AG$1961,33,0)</f>
        <v>COTOCOLLAO</v>
      </c>
      <c r="T439" s="20" t="str">
        <f>VLOOKUP(S439,PROVINCIAS!$F$1:$G$1171,2,0)</f>
        <v>URBANA</v>
      </c>
      <c r="U439" s="20" t="str">
        <f>VLOOKUP(A439,'REPORTE'!$A$1:$AG$1961,5,0)</f>
        <v>ECUATORIANO(A)</v>
      </c>
      <c r="V439" s="20" t="str">
        <f>VLOOKUP(A439,'REPORTE'!$A$1:$AG$1961,18,0)</f>
        <v>M</v>
      </c>
    </row>
    <row r="440" spans="1:22" x14ac:dyDescent="0.45">
      <c r="A440" s="20">
        <v>1000490</v>
      </c>
      <c r="B440" s="20" t="s">
        <v>9431</v>
      </c>
      <c r="C440" s="20" t="s">
        <v>13884</v>
      </c>
      <c r="D440" s="20">
        <v>1713125563</v>
      </c>
      <c r="E440" s="20">
        <v>231000559</v>
      </c>
      <c r="F440" s="20" t="s">
        <v>11139</v>
      </c>
      <c r="G440" s="20"/>
      <c r="H440" s="20">
        <v>7</v>
      </c>
      <c r="I440" s="20" t="s">
        <v>11150</v>
      </c>
      <c r="J440" s="20" t="s">
        <v>11150</v>
      </c>
      <c r="K440" s="20" t="s">
        <v>11150</v>
      </c>
      <c r="L440" s="20" t="s">
        <v>11150</v>
      </c>
      <c r="M440" s="20" t="s">
        <v>11150</v>
      </c>
      <c r="N440" s="20" t="s">
        <v>11150</v>
      </c>
      <c r="O440" s="20">
        <v>7</v>
      </c>
      <c r="P440" s="20" t="str">
        <f>VLOOKUP(A440,'REPORTE'!$A$1:$AG$1961,30,0)</f>
        <v>Universitaria</v>
      </c>
      <c r="Q440" s="20" t="str">
        <f>VLOOKUP(A440,'REPORTE'!$A$1:$AG$1961,31,0)</f>
        <v>PICHINCHA</v>
      </c>
      <c r="R440" s="20" t="str">
        <f>VLOOKUP(A440,'REPORTE'!$A$1:$AG$1961,32,0)</f>
        <v>QUITO</v>
      </c>
      <c r="S440" s="20" t="str">
        <f>VLOOKUP(A440,'REPORTE'!$A$1:$AG$1961,33,0)</f>
        <v>COTOCOLLAO</v>
      </c>
      <c r="T440" s="20" t="str">
        <f>VLOOKUP(S440,PROVINCIAS!$F$1:$G$1171,2,0)</f>
        <v>URBANA</v>
      </c>
      <c r="U440" s="20" t="str">
        <f>VLOOKUP(A440,'REPORTE'!$A$1:$AG$1961,5,0)</f>
        <v>ECUATORIANO(A) INDIGENA</v>
      </c>
      <c r="V440" s="20" t="str">
        <f>VLOOKUP(A440,'REPORTE'!$A$1:$AG$1961,18,0)</f>
        <v>F</v>
      </c>
    </row>
    <row r="441" spans="1:22" x14ac:dyDescent="0.45">
      <c r="A441" s="20">
        <v>1000491</v>
      </c>
      <c r="B441" s="20" t="s">
        <v>9431</v>
      </c>
      <c r="C441" s="20" t="s">
        <v>10405</v>
      </c>
      <c r="D441" s="20">
        <v>1751390988</v>
      </c>
      <c r="E441" s="20">
        <v>231000560</v>
      </c>
      <c r="F441" s="20" t="s">
        <v>11139</v>
      </c>
      <c r="G441" s="20"/>
      <c r="H441" s="20">
        <v>42.5</v>
      </c>
      <c r="I441" s="20" t="s">
        <v>11150</v>
      </c>
      <c r="J441" s="20" t="s">
        <v>11150</v>
      </c>
      <c r="K441" s="20" t="s">
        <v>11150</v>
      </c>
      <c r="L441" s="20" t="s">
        <v>11150</v>
      </c>
      <c r="M441" s="20" t="s">
        <v>11150</v>
      </c>
      <c r="N441" s="20" t="s">
        <v>11150</v>
      </c>
      <c r="O441" s="20">
        <v>42.5</v>
      </c>
      <c r="P441" s="20" t="str">
        <f>VLOOKUP(A441,'REPORTE'!$A$1:$AG$1961,30,0)</f>
        <v>Secundaria</v>
      </c>
      <c r="Q441" s="20" t="str">
        <f>VLOOKUP(A441,'REPORTE'!$A$1:$AG$1961,31,0)</f>
        <v>CHIMBORAZO</v>
      </c>
      <c r="R441" s="20" t="str">
        <f>VLOOKUP(A441,'REPORTE'!$A$1:$AG$1961,32,0)</f>
        <v>RIOBAMBA</v>
      </c>
      <c r="S441" s="20" t="str">
        <f>VLOOKUP(A441,'REPORTE'!$A$1:$AG$1961,33,0)</f>
        <v>CACHA (CAB EN MACHANGARA)</v>
      </c>
      <c r="T441" s="20" t="str">
        <f>VLOOKUP(S441,PROVINCIAS!$F$1:$G$1171,2,0)</f>
        <v>RURAL</v>
      </c>
      <c r="U441" s="20" t="str">
        <f>VLOOKUP(A441,'REPORTE'!$A$1:$AG$1961,5,0)</f>
        <v>ECUATORIANO(A) INDIGENA</v>
      </c>
      <c r="V441" s="20" t="str">
        <f>VLOOKUP(A441,'REPORTE'!$A$1:$AG$1961,18,0)</f>
        <v>F</v>
      </c>
    </row>
    <row r="442" spans="1:22" x14ac:dyDescent="0.45">
      <c r="A442" s="20">
        <v>1000492</v>
      </c>
      <c r="B442" s="20" t="s">
        <v>9431</v>
      </c>
      <c r="C442" s="20" t="s">
        <v>13885</v>
      </c>
      <c r="D442" s="20">
        <v>1712698693</v>
      </c>
      <c r="E442" s="20">
        <v>231000561</v>
      </c>
      <c r="F442" s="20" t="s">
        <v>11139</v>
      </c>
      <c r="G442" s="20"/>
      <c r="H442" s="20">
        <v>57.5</v>
      </c>
      <c r="I442" s="20" t="s">
        <v>11150</v>
      </c>
      <c r="J442" s="20" t="s">
        <v>11150</v>
      </c>
      <c r="K442" s="20" t="s">
        <v>11150</v>
      </c>
      <c r="L442" s="20" t="s">
        <v>11150</v>
      </c>
      <c r="M442" s="20" t="s">
        <v>11150</v>
      </c>
      <c r="N442" s="20" t="s">
        <v>11150</v>
      </c>
      <c r="O442" s="20">
        <v>57.5</v>
      </c>
      <c r="P442" s="20" t="str">
        <f>VLOOKUP(A442,'REPORTE'!$A$1:$AG$1961,30,0)</f>
        <v>Secundaria</v>
      </c>
      <c r="Q442" s="20" t="str">
        <f>VLOOKUP(A442,'REPORTE'!$A$1:$AG$1961,31,0)</f>
        <v>PICHINCHA</v>
      </c>
      <c r="R442" s="20" t="str">
        <f>VLOOKUP(A442,'REPORTE'!$A$1:$AG$1961,32,0)</f>
        <v>QUITO</v>
      </c>
      <c r="S442" s="20" t="str">
        <f>VLOOKUP(A442,'REPORTE'!$A$1:$AG$1961,33,0)</f>
        <v>SAN BLAS</v>
      </c>
      <c r="T442" s="20" t="str">
        <f>VLOOKUP(S442,PROVINCIAS!$F$1:$G$1171,2,0)</f>
        <v>URBANA</v>
      </c>
      <c r="U442" s="20" t="str">
        <f>VLOOKUP(A442,'REPORTE'!$A$1:$AG$1961,5,0)</f>
        <v>ECUATORIANO(A)</v>
      </c>
      <c r="V442" s="20" t="str">
        <f>VLOOKUP(A442,'REPORTE'!$A$1:$AG$1961,18,0)</f>
        <v>F</v>
      </c>
    </row>
    <row r="443" spans="1:22" x14ac:dyDescent="0.45">
      <c r="A443" s="20">
        <v>1000493</v>
      </c>
      <c r="B443" s="20" t="s">
        <v>9431</v>
      </c>
      <c r="C443" s="20" t="s">
        <v>13886</v>
      </c>
      <c r="D443" s="20">
        <v>1750827998</v>
      </c>
      <c r="E443" s="20">
        <v>231000562</v>
      </c>
      <c r="F443" s="20" t="s">
        <v>11139</v>
      </c>
      <c r="G443" s="20"/>
      <c r="H443" s="20">
        <v>2</v>
      </c>
      <c r="I443" s="20" t="s">
        <v>11150</v>
      </c>
      <c r="J443" s="20" t="s">
        <v>11150</v>
      </c>
      <c r="K443" s="20" t="s">
        <v>11150</v>
      </c>
      <c r="L443" s="20" t="s">
        <v>11150</v>
      </c>
      <c r="M443" s="20" t="s">
        <v>11150</v>
      </c>
      <c r="N443" s="20" t="s">
        <v>11150</v>
      </c>
      <c r="O443" s="20">
        <v>2</v>
      </c>
      <c r="P443" s="20" t="str">
        <f>VLOOKUP(A443,'REPORTE'!$A$1:$AG$1961,30,0)</f>
        <v>Primaria</v>
      </c>
      <c r="Q443" s="20" t="str">
        <f>VLOOKUP(A443,'REPORTE'!$A$1:$AG$1961,31,0)</f>
        <v>PICHINCHA</v>
      </c>
      <c r="R443" s="20" t="str">
        <f>VLOOKUP(A443,'REPORTE'!$A$1:$AG$1961,32,0)</f>
        <v>QUITO</v>
      </c>
      <c r="S443" s="20" t="str">
        <f>VLOOKUP(A443,'REPORTE'!$A$1:$AG$1961,33,0)</f>
        <v>EL BATAN</v>
      </c>
      <c r="T443" s="20" t="str">
        <f>VLOOKUP(S443,PROVINCIAS!$F$1:$G$1171,2,0)</f>
        <v>URBANA</v>
      </c>
      <c r="U443" s="20" t="str">
        <f>VLOOKUP(A443,'REPORTE'!$A$1:$AG$1961,5,0)</f>
        <v>ECUATORIANO(A)</v>
      </c>
      <c r="V443" s="20" t="str">
        <f>VLOOKUP(A443,'REPORTE'!$A$1:$AG$1961,18,0)</f>
        <v>M</v>
      </c>
    </row>
    <row r="444" spans="1:22" x14ac:dyDescent="0.45">
      <c r="A444" s="20">
        <v>1000494</v>
      </c>
      <c r="B444" s="20" t="s">
        <v>9431</v>
      </c>
      <c r="C444" s="20" t="s">
        <v>9675</v>
      </c>
      <c r="D444" s="20">
        <v>602740037</v>
      </c>
      <c r="E444" s="20">
        <v>231000563</v>
      </c>
      <c r="F444" s="20" t="s">
        <v>11139</v>
      </c>
      <c r="G444" s="20"/>
      <c r="H444" s="20">
        <v>23.3</v>
      </c>
      <c r="I444" s="20" t="s">
        <v>11150</v>
      </c>
      <c r="J444" s="20" t="s">
        <v>11150</v>
      </c>
      <c r="K444" s="20" t="s">
        <v>11150</v>
      </c>
      <c r="L444" s="20" t="s">
        <v>11150</v>
      </c>
      <c r="M444" s="20" t="s">
        <v>11150</v>
      </c>
      <c r="N444" s="20" t="s">
        <v>11150</v>
      </c>
      <c r="O444" s="20">
        <v>23.3</v>
      </c>
      <c r="P444" s="20" t="str">
        <f>VLOOKUP(A444,'REPORTE'!$A$1:$AG$1961,30,0)</f>
        <v>Primaria</v>
      </c>
      <c r="Q444" s="20" t="str">
        <f>VLOOKUP(A444,'REPORTE'!$A$1:$AG$1961,31,0)</f>
        <v>CHIMBORAZO</v>
      </c>
      <c r="R444" s="20" t="str">
        <f>VLOOKUP(A444,'REPORTE'!$A$1:$AG$1961,32,0)</f>
        <v>RIOBAMBA</v>
      </c>
      <c r="S444" s="20" t="str">
        <f>VLOOKUP(A444,'REPORTE'!$A$1:$AG$1961,33,0)</f>
        <v>YARUQUIES</v>
      </c>
      <c r="T444" s="20" t="str">
        <f>VLOOKUP(S444,PROVINCIAS!$F$1:$G$1171,2,0)</f>
        <v>URBANA</v>
      </c>
      <c r="U444" s="20" t="str">
        <f>VLOOKUP(A444,'REPORTE'!$A$1:$AG$1961,5,0)</f>
        <v>ECUATORIANO(A) INDIGENA</v>
      </c>
      <c r="V444" s="20" t="str">
        <f>VLOOKUP(A444,'REPORTE'!$A$1:$AG$1961,18,0)</f>
        <v>M</v>
      </c>
    </row>
    <row r="445" spans="1:22" x14ac:dyDescent="0.45">
      <c r="A445" s="20">
        <v>1000495</v>
      </c>
      <c r="B445" s="20" t="s">
        <v>9431</v>
      </c>
      <c r="C445" s="20" t="s">
        <v>10189</v>
      </c>
      <c r="D445" s="20">
        <v>603203803</v>
      </c>
      <c r="E445" s="20">
        <v>231000565</v>
      </c>
      <c r="F445" s="20" t="s">
        <v>11139</v>
      </c>
      <c r="G445" s="20"/>
      <c r="H445" s="20">
        <v>340</v>
      </c>
      <c r="I445" s="20" t="s">
        <v>11150</v>
      </c>
      <c r="J445" s="20" t="s">
        <v>11150</v>
      </c>
      <c r="K445" s="20" t="s">
        <v>11150</v>
      </c>
      <c r="L445" s="20" t="s">
        <v>11150</v>
      </c>
      <c r="M445" s="20" t="s">
        <v>11150</v>
      </c>
      <c r="N445" s="20" t="s">
        <v>11150</v>
      </c>
      <c r="O445" s="20">
        <v>340</v>
      </c>
      <c r="P445" s="20" t="str">
        <f>VLOOKUP(A445,'REPORTE'!$A$1:$AG$1961,30,0)</f>
        <v>Primaria</v>
      </c>
      <c r="Q445" s="20" t="str">
        <f>VLOOKUP(A445,'REPORTE'!$A$1:$AG$1961,31,0)</f>
        <v>CHIMBORAZO</v>
      </c>
      <c r="R445" s="20" t="str">
        <f>VLOOKUP(A445,'REPORTE'!$A$1:$AG$1961,32,0)</f>
        <v>COLTA</v>
      </c>
      <c r="S445" s="20" t="str">
        <f>VLOOKUP(A445,'REPORTE'!$A$1:$AG$1961,33,0)</f>
        <v>CAJABAMBA</v>
      </c>
      <c r="T445" s="20" t="str">
        <f>VLOOKUP(S445,PROVINCIAS!$F$1:$G$1171,2,0)</f>
        <v>URBANA</v>
      </c>
      <c r="U445" s="20" t="str">
        <f>VLOOKUP(A445,'REPORTE'!$A$1:$AG$1961,5,0)</f>
        <v>ECUATORIANO(A)</v>
      </c>
      <c r="V445" s="20" t="str">
        <f>VLOOKUP(A445,'REPORTE'!$A$1:$AG$1961,18,0)</f>
        <v>M</v>
      </c>
    </row>
    <row r="446" spans="1:22" x14ac:dyDescent="0.45">
      <c r="A446" s="20">
        <v>1000496</v>
      </c>
      <c r="B446" s="20" t="s">
        <v>9431</v>
      </c>
      <c r="C446" s="20" t="s">
        <v>9605</v>
      </c>
      <c r="D446" s="20">
        <v>1713481479</v>
      </c>
      <c r="E446" s="20">
        <v>231000564</v>
      </c>
      <c r="F446" s="20" t="s">
        <v>11139</v>
      </c>
      <c r="G446" s="20"/>
      <c r="H446" s="20">
        <v>1.78</v>
      </c>
      <c r="I446" s="20" t="s">
        <v>11150</v>
      </c>
      <c r="J446" s="20" t="s">
        <v>11150</v>
      </c>
      <c r="K446" s="20" t="s">
        <v>11150</v>
      </c>
      <c r="L446" s="20" t="s">
        <v>11150</v>
      </c>
      <c r="M446" s="20" t="s">
        <v>11150</v>
      </c>
      <c r="N446" s="20" t="s">
        <v>11150</v>
      </c>
      <c r="O446" s="20">
        <v>1.78</v>
      </c>
      <c r="P446" s="20" t="str">
        <f>VLOOKUP(A446,'REPORTE'!$A$1:$AG$1961,30,0)</f>
        <v>Secundaria</v>
      </c>
      <c r="Q446" s="20" t="str">
        <f>VLOOKUP(A446,'REPORTE'!$A$1:$AG$1961,31,0)</f>
        <v>PICHINCHA</v>
      </c>
      <c r="R446" s="20" t="str">
        <f>VLOOKUP(A446,'REPORTE'!$A$1:$AG$1961,32,0)</f>
        <v>QUITO</v>
      </c>
      <c r="S446" s="20" t="str">
        <f>VLOOKUP(A446,'REPORTE'!$A$1:$AG$1961,33,0)</f>
        <v>SAN BLAS</v>
      </c>
      <c r="T446" s="20" t="str">
        <f>VLOOKUP(S446,PROVINCIAS!$F$1:$G$1171,2,0)</f>
        <v>URBANA</v>
      </c>
      <c r="U446" s="20" t="str">
        <f>VLOOKUP(A446,'REPORTE'!$A$1:$AG$1961,5,0)</f>
        <v>ECUATORIANO(A)</v>
      </c>
      <c r="V446" s="20" t="str">
        <f>VLOOKUP(A446,'REPORTE'!$A$1:$AG$1961,18,0)</f>
        <v>M</v>
      </c>
    </row>
    <row r="447" spans="1:22" x14ac:dyDescent="0.45">
      <c r="A447" s="20">
        <v>1000497</v>
      </c>
      <c r="B447" s="20" t="s">
        <v>9431</v>
      </c>
      <c r="C447" s="20" t="s">
        <v>13887</v>
      </c>
      <c r="D447" s="20">
        <v>1705340238</v>
      </c>
      <c r="E447" s="20">
        <v>231000566</v>
      </c>
      <c r="F447" s="20" t="s">
        <v>11139</v>
      </c>
      <c r="G447" s="20"/>
      <c r="H447" s="20">
        <v>37.75</v>
      </c>
      <c r="I447" s="20" t="s">
        <v>11150</v>
      </c>
      <c r="J447" s="20" t="s">
        <v>11150</v>
      </c>
      <c r="K447" s="20" t="s">
        <v>11150</v>
      </c>
      <c r="L447" s="20" t="s">
        <v>11150</v>
      </c>
      <c r="M447" s="20" t="s">
        <v>11150</v>
      </c>
      <c r="N447" s="20" t="s">
        <v>11150</v>
      </c>
      <c r="O447" s="20">
        <v>37.75</v>
      </c>
      <c r="P447" s="20" t="str">
        <f>VLOOKUP(A447,'REPORTE'!$A$1:$AG$1961,30,0)</f>
        <v>Primaria</v>
      </c>
      <c r="Q447" s="20" t="str">
        <f>VLOOKUP(A447,'REPORTE'!$A$1:$AG$1961,31,0)</f>
        <v>PICHINCHA</v>
      </c>
      <c r="R447" s="20" t="str">
        <f>VLOOKUP(A447,'REPORTE'!$A$1:$AG$1961,32,0)</f>
        <v>QUITO</v>
      </c>
      <c r="S447" s="20" t="str">
        <f>VLOOKUP(A447,'REPORTE'!$A$1:$AG$1961,33,0)</f>
        <v>CARCELEN</v>
      </c>
      <c r="T447" s="20" t="str">
        <f>VLOOKUP(S447,PROVINCIAS!$F$1:$G$1171,2,0)</f>
        <v>URBANA</v>
      </c>
      <c r="U447" s="20" t="str">
        <f>VLOOKUP(A447,'REPORTE'!$A$1:$AG$1961,5,0)</f>
        <v>ECUATORIANO(A)</v>
      </c>
      <c r="V447" s="20" t="str">
        <f>VLOOKUP(A447,'REPORTE'!$A$1:$AG$1961,18,0)</f>
        <v>F</v>
      </c>
    </row>
    <row r="448" spans="1:22" x14ac:dyDescent="0.45">
      <c r="A448" s="20">
        <v>1000499</v>
      </c>
      <c r="B448" s="20" t="s">
        <v>9431</v>
      </c>
      <c r="C448" s="20" t="s">
        <v>13888</v>
      </c>
      <c r="D448" s="20">
        <v>602888794</v>
      </c>
      <c r="E448" s="20">
        <v>231000568</v>
      </c>
      <c r="F448" s="20" t="s">
        <v>11139</v>
      </c>
      <c r="G448" s="20"/>
      <c r="H448" s="20">
        <v>12.25</v>
      </c>
      <c r="I448" s="20" t="s">
        <v>11150</v>
      </c>
      <c r="J448" s="20" t="s">
        <v>11150</v>
      </c>
      <c r="K448" s="20" t="s">
        <v>11150</v>
      </c>
      <c r="L448" s="20" t="s">
        <v>11150</v>
      </c>
      <c r="M448" s="20" t="s">
        <v>11150</v>
      </c>
      <c r="N448" s="20" t="s">
        <v>11150</v>
      </c>
      <c r="O448" s="20">
        <v>12.25</v>
      </c>
      <c r="P448" s="20" t="str">
        <f>VLOOKUP(A448,'REPORTE'!$A$1:$AG$1961,30,0)</f>
        <v>Secundaria</v>
      </c>
      <c r="Q448" s="20" t="str">
        <f>VLOOKUP(A448,'REPORTE'!$A$1:$AG$1961,31,0)</f>
        <v>CHIMBORAZO</v>
      </c>
      <c r="R448" s="20" t="str">
        <f>VLOOKUP(A448,'REPORTE'!$A$1:$AG$1961,32,0)</f>
        <v>GUAMOTE</v>
      </c>
      <c r="S448" s="20" t="str">
        <f>VLOOKUP(A448,'REPORTE'!$A$1:$AG$1961,33,0)</f>
        <v>GUAMOTE</v>
      </c>
      <c r="T448" s="20" t="str">
        <f>VLOOKUP(S448,PROVINCIAS!$F$1:$G$1171,2,0)</f>
        <v>URBANA</v>
      </c>
      <c r="U448" s="20" t="str">
        <f>VLOOKUP(A448,'REPORTE'!$A$1:$AG$1961,5,0)</f>
        <v>ECUATORIANO(A)</v>
      </c>
      <c r="V448" s="20" t="str">
        <f>VLOOKUP(A448,'REPORTE'!$A$1:$AG$1961,18,0)</f>
        <v>F</v>
      </c>
    </row>
    <row r="449" spans="1:22" x14ac:dyDescent="0.45">
      <c r="A449" s="20">
        <v>1000500</v>
      </c>
      <c r="B449" s="20" t="s">
        <v>9431</v>
      </c>
      <c r="C449" s="20" t="s">
        <v>13889</v>
      </c>
      <c r="D449" s="20">
        <v>1001920055</v>
      </c>
      <c r="E449" s="20">
        <v>231000569</v>
      </c>
      <c r="F449" s="20" t="s">
        <v>11139</v>
      </c>
      <c r="G449" s="20"/>
      <c r="H449" s="20">
        <v>15</v>
      </c>
      <c r="I449" s="20" t="s">
        <v>11150</v>
      </c>
      <c r="J449" s="20" t="s">
        <v>11150</v>
      </c>
      <c r="K449" s="20" t="s">
        <v>11150</v>
      </c>
      <c r="L449" s="20" t="s">
        <v>11150</v>
      </c>
      <c r="M449" s="20" t="s">
        <v>11150</v>
      </c>
      <c r="N449" s="20" t="s">
        <v>11150</v>
      </c>
      <c r="O449" s="20">
        <v>15</v>
      </c>
      <c r="P449" s="20" t="str">
        <f>VLOOKUP(A449,'REPORTE'!$A$1:$AG$1961,30,0)</f>
        <v>Primaria</v>
      </c>
      <c r="Q449" s="20" t="str">
        <f>VLOOKUP(A449,'REPORTE'!$A$1:$AG$1961,31,0)</f>
        <v>IMBABURA</v>
      </c>
      <c r="R449" s="20" t="str">
        <f>VLOOKUP(A449,'REPORTE'!$A$1:$AG$1961,32,0)</f>
        <v>SAN MIGUEL DE URCUQUI</v>
      </c>
      <c r="S449" s="20" t="str">
        <f>VLOOKUP(A449,'REPORTE'!$A$1:$AG$1961,33,0)</f>
        <v>PABLO ARENAS</v>
      </c>
      <c r="T449" s="20" t="str">
        <f>VLOOKUP(S449,PROVINCIAS!$F$1:$G$1171,2,0)</f>
        <v>RURAL</v>
      </c>
      <c r="U449" s="20" t="str">
        <f>VLOOKUP(A449,'REPORTE'!$A$1:$AG$1961,5,0)</f>
        <v>ECUATORIANO(A)</v>
      </c>
      <c r="V449" s="20" t="str">
        <f>VLOOKUP(A449,'REPORTE'!$A$1:$AG$1961,18,0)</f>
        <v>F</v>
      </c>
    </row>
    <row r="450" spans="1:22" x14ac:dyDescent="0.45">
      <c r="A450" s="20">
        <v>1000501</v>
      </c>
      <c r="B450" s="20" t="s">
        <v>9431</v>
      </c>
      <c r="C450" s="20" t="s">
        <v>13890</v>
      </c>
      <c r="D450" s="20">
        <v>1720241452</v>
      </c>
      <c r="E450" s="20">
        <v>231000570</v>
      </c>
      <c r="F450" s="20" t="s">
        <v>11139</v>
      </c>
      <c r="G450" s="20"/>
      <c r="H450" s="20">
        <v>15</v>
      </c>
      <c r="I450" s="20" t="s">
        <v>11150</v>
      </c>
      <c r="J450" s="20" t="s">
        <v>11150</v>
      </c>
      <c r="K450" s="20" t="s">
        <v>11150</v>
      </c>
      <c r="L450" s="20" t="s">
        <v>11150</v>
      </c>
      <c r="M450" s="20" t="s">
        <v>11150</v>
      </c>
      <c r="N450" s="20" t="s">
        <v>11150</v>
      </c>
      <c r="O450" s="20">
        <v>15</v>
      </c>
      <c r="P450" s="20" t="str">
        <f>VLOOKUP(A450,'REPORTE'!$A$1:$AG$1961,30,0)</f>
        <v>Primaria</v>
      </c>
      <c r="Q450" s="20" t="str">
        <f>VLOOKUP(A450,'REPORTE'!$A$1:$AG$1961,31,0)</f>
        <v>PICHINCHA</v>
      </c>
      <c r="R450" s="20" t="str">
        <f>VLOOKUP(A450,'REPORTE'!$A$1:$AG$1961,32,0)</f>
        <v>QUITO</v>
      </c>
      <c r="S450" s="20" t="str">
        <f>VLOOKUP(A450,'REPORTE'!$A$1:$AG$1961,33,0)</f>
        <v>COTOCOLLAO</v>
      </c>
      <c r="T450" s="20" t="str">
        <f>VLOOKUP(S450,PROVINCIAS!$F$1:$G$1171,2,0)</f>
        <v>URBANA</v>
      </c>
      <c r="U450" s="20" t="str">
        <f>VLOOKUP(A450,'REPORTE'!$A$1:$AG$1961,5,0)</f>
        <v>ECUATORIANO(A)</v>
      </c>
      <c r="V450" s="20" t="str">
        <f>VLOOKUP(A450,'REPORTE'!$A$1:$AG$1961,18,0)</f>
        <v>M</v>
      </c>
    </row>
    <row r="451" spans="1:22" x14ac:dyDescent="0.45">
      <c r="A451" s="20">
        <v>1000502</v>
      </c>
      <c r="B451" s="20" t="s">
        <v>9431</v>
      </c>
      <c r="C451" s="20" t="s">
        <v>9719</v>
      </c>
      <c r="D451" s="20">
        <v>602359358</v>
      </c>
      <c r="E451" s="20">
        <v>231000571</v>
      </c>
      <c r="F451" s="20" t="s">
        <v>11139</v>
      </c>
      <c r="G451" s="20"/>
      <c r="H451" s="20">
        <v>51.67</v>
      </c>
      <c r="I451" s="20" t="s">
        <v>11150</v>
      </c>
      <c r="J451" s="20" t="s">
        <v>11150</v>
      </c>
      <c r="K451" s="20" t="s">
        <v>11150</v>
      </c>
      <c r="L451" s="20" t="s">
        <v>11150</v>
      </c>
      <c r="M451" s="20" t="s">
        <v>11150</v>
      </c>
      <c r="N451" s="20" t="s">
        <v>11150</v>
      </c>
      <c r="O451" s="20">
        <v>51.67</v>
      </c>
      <c r="P451" s="20" t="str">
        <f>VLOOKUP(A451,'REPORTE'!$A$1:$AG$1961,30,0)</f>
        <v>Primaria</v>
      </c>
      <c r="Q451" s="20" t="str">
        <f>VLOOKUP(A451,'REPORTE'!$A$1:$AG$1961,31,0)</f>
        <v>CHIMBORAZO</v>
      </c>
      <c r="R451" s="20" t="str">
        <f>VLOOKUP(A451,'REPORTE'!$A$1:$AG$1961,32,0)</f>
        <v>RIOBAMBA</v>
      </c>
      <c r="S451" s="20" t="str">
        <f>VLOOKUP(A451,'REPORTE'!$A$1:$AG$1961,33,0)</f>
        <v>CACHA (CAB EN MACHANGARA)</v>
      </c>
      <c r="T451" s="20" t="str">
        <f>VLOOKUP(S451,PROVINCIAS!$F$1:$G$1171,2,0)</f>
        <v>RURAL</v>
      </c>
      <c r="U451" s="20" t="str">
        <f>VLOOKUP(A451,'REPORTE'!$A$1:$AG$1961,5,0)</f>
        <v>ECUATORIANO(A) INDIGENA</v>
      </c>
      <c r="V451" s="20" t="str">
        <f>VLOOKUP(A451,'REPORTE'!$A$1:$AG$1961,18,0)</f>
        <v>M</v>
      </c>
    </row>
    <row r="452" spans="1:22" x14ac:dyDescent="0.45">
      <c r="A452" s="20">
        <v>1000504</v>
      </c>
      <c r="B452" s="20" t="s">
        <v>9431</v>
      </c>
      <c r="C452" s="20" t="s">
        <v>13891</v>
      </c>
      <c r="D452" s="20">
        <v>1718410119</v>
      </c>
      <c r="E452" s="20">
        <v>231000573</v>
      </c>
      <c r="F452" s="20" t="s">
        <v>11139</v>
      </c>
      <c r="G452" s="20"/>
      <c r="H452" s="20">
        <v>15</v>
      </c>
      <c r="I452" s="20" t="s">
        <v>11150</v>
      </c>
      <c r="J452" s="20" t="s">
        <v>11150</v>
      </c>
      <c r="K452" s="20" t="s">
        <v>11150</v>
      </c>
      <c r="L452" s="20" t="s">
        <v>11150</v>
      </c>
      <c r="M452" s="20" t="s">
        <v>11150</v>
      </c>
      <c r="N452" s="20" t="s">
        <v>11150</v>
      </c>
      <c r="O452" s="20">
        <v>15</v>
      </c>
      <c r="P452" s="20" t="str">
        <f>VLOOKUP(A452,'REPORTE'!$A$1:$AG$1961,30,0)</f>
        <v>Secundaria</v>
      </c>
      <c r="Q452" s="20" t="str">
        <f>VLOOKUP(A452,'REPORTE'!$A$1:$AG$1961,31,0)</f>
        <v>PICHINCHA</v>
      </c>
      <c r="R452" s="20" t="str">
        <f>VLOOKUP(A452,'REPORTE'!$A$1:$AG$1961,32,0)</f>
        <v>QUITO</v>
      </c>
      <c r="S452" s="20" t="str">
        <f>VLOOKUP(A452,'REPORTE'!$A$1:$AG$1961,33,0)</f>
        <v>LA MAGDALENA</v>
      </c>
      <c r="T452" s="20" t="str">
        <f>VLOOKUP(S452,PROVINCIAS!$F$1:$G$1171,2,0)</f>
        <v>URBANA</v>
      </c>
      <c r="U452" s="20" t="str">
        <f>VLOOKUP(A452,'REPORTE'!$A$1:$AG$1961,5,0)</f>
        <v>ECUATORIANO(A)</v>
      </c>
      <c r="V452" s="20" t="str">
        <f>VLOOKUP(A452,'REPORTE'!$A$1:$AG$1961,18,0)</f>
        <v>M</v>
      </c>
    </row>
    <row r="453" spans="1:22" x14ac:dyDescent="0.45">
      <c r="A453" s="20">
        <v>1000505</v>
      </c>
      <c r="B453" s="20" t="s">
        <v>9431</v>
      </c>
      <c r="C453" s="20" t="s">
        <v>13892</v>
      </c>
      <c r="D453" s="20">
        <v>1702199983</v>
      </c>
      <c r="E453" s="20">
        <v>231000574</v>
      </c>
      <c r="F453" s="20" t="s">
        <v>11139</v>
      </c>
      <c r="G453" s="20"/>
      <c r="H453" s="20">
        <v>0.1</v>
      </c>
      <c r="I453" s="20" t="s">
        <v>11150</v>
      </c>
      <c r="J453" s="20" t="s">
        <v>11150</v>
      </c>
      <c r="K453" s="20" t="s">
        <v>11150</v>
      </c>
      <c r="L453" s="20" t="s">
        <v>11150</v>
      </c>
      <c r="M453" s="20" t="s">
        <v>11150</v>
      </c>
      <c r="N453" s="20" t="s">
        <v>11150</v>
      </c>
      <c r="O453" s="20">
        <v>0.1</v>
      </c>
      <c r="P453" s="20" t="str">
        <f>VLOOKUP(A453,'REPORTE'!$A$1:$AG$1961,30,0)</f>
        <v>Secundaria</v>
      </c>
      <c r="Q453" s="20" t="str">
        <f>VLOOKUP(A453,'REPORTE'!$A$1:$AG$1961,31,0)</f>
        <v>CARCHI</v>
      </c>
      <c r="R453" s="20" t="str">
        <f>VLOOKUP(A453,'REPORTE'!$A$1:$AG$1961,32,0)</f>
        <v>TULCAN</v>
      </c>
      <c r="S453" s="20" t="str">
        <f>VLOOKUP(A453,'REPORTE'!$A$1:$AG$1961,33,0)</f>
        <v>TULCAN</v>
      </c>
      <c r="T453" s="20" t="str">
        <f>VLOOKUP(S453,PROVINCIAS!$F$1:$G$1171,2,0)</f>
        <v>URBANA</v>
      </c>
      <c r="U453" s="20" t="str">
        <f>VLOOKUP(A453,'REPORTE'!$A$1:$AG$1961,5,0)</f>
        <v>ECUATORIANO(A)</v>
      </c>
      <c r="V453" s="20" t="str">
        <f>VLOOKUP(A453,'REPORTE'!$A$1:$AG$1961,18,0)</f>
        <v>M</v>
      </c>
    </row>
    <row r="454" spans="1:22" x14ac:dyDescent="0.45">
      <c r="A454" s="20">
        <v>1000506</v>
      </c>
      <c r="B454" s="20" t="s">
        <v>9431</v>
      </c>
      <c r="C454" s="20" t="s">
        <v>13893</v>
      </c>
      <c r="D454" s="20">
        <v>1721873063</v>
      </c>
      <c r="E454" s="20">
        <v>231000575</v>
      </c>
      <c r="F454" s="20" t="s">
        <v>11139</v>
      </c>
      <c r="G454" s="20"/>
      <c r="H454" s="20">
        <v>15</v>
      </c>
      <c r="I454" s="20" t="s">
        <v>11150</v>
      </c>
      <c r="J454" s="20" t="s">
        <v>11150</v>
      </c>
      <c r="K454" s="20" t="s">
        <v>11150</v>
      </c>
      <c r="L454" s="20" t="s">
        <v>11150</v>
      </c>
      <c r="M454" s="20" t="s">
        <v>11150</v>
      </c>
      <c r="N454" s="20" t="s">
        <v>11150</v>
      </c>
      <c r="O454" s="20">
        <v>15</v>
      </c>
      <c r="P454" s="20" t="str">
        <f>VLOOKUP(A454,'REPORTE'!$A$1:$AG$1961,30,0)</f>
        <v>Secundaria</v>
      </c>
      <c r="Q454" s="20" t="str">
        <f>VLOOKUP(A454,'REPORTE'!$A$1:$AG$1961,31,0)</f>
        <v>PICHINCHA</v>
      </c>
      <c r="R454" s="20" t="str">
        <f>VLOOKUP(A454,'REPORTE'!$A$1:$AG$1961,32,0)</f>
        <v>QUITO</v>
      </c>
      <c r="S454" s="20" t="str">
        <f>VLOOKUP(A454,'REPORTE'!$A$1:$AG$1961,33,0)</f>
        <v>SAN BLAS</v>
      </c>
      <c r="T454" s="20" t="str">
        <f>VLOOKUP(S454,PROVINCIAS!$F$1:$G$1171,2,0)</f>
        <v>URBANA</v>
      </c>
      <c r="U454" s="20" t="str">
        <f>VLOOKUP(A454,'REPORTE'!$A$1:$AG$1961,5,0)</f>
        <v>ECUATORIANO(A)</v>
      </c>
      <c r="V454" s="20" t="str">
        <f>VLOOKUP(A454,'REPORTE'!$A$1:$AG$1961,18,0)</f>
        <v>M</v>
      </c>
    </row>
    <row r="455" spans="1:22" x14ac:dyDescent="0.45">
      <c r="A455" s="20">
        <v>1000508</v>
      </c>
      <c r="B455" s="20" t="s">
        <v>9431</v>
      </c>
      <c r="C455" s="20" t="s">
        <v>13894</v>
      </c>
      <c r="D455" s="20">
        <v>1708755242</v>
      </c>
      <c r="E455" s="20">
        <v>231000577</v>
      </c>
      <c r="F455" s="20" t="s">
        <v>11139</v>
      </c>
      <c r="G455" s="20"/>
      <c r="H455" s="20">
        <v>15</v>
      </c>
      <c r="I455" s="20" t="s">
        <v>11150</v>
      </c>
      <c r="J455" s="20" t="s">
        <v>11150</v>
      </c>
      <c r="K455" s="20" t="s">
        <v>11150</v>
      </c>
      <c r="L455" s="20" t="s">
        <v>11150</v>
      </c>
      <c r="M455" s="20" t="s">
        <v>11150</v>
      </c>
      <c r="N455" s="20" t="s">
        <v>11150</v>
      </c>
      <c r="O455" s="20">
        <v>15</v>
      </c>
      <c r="P455" s="20" t="str">
        <f>VLOOKUP(A455,'REPORTE'!$A$1:$AG$1961,30,0)</f>
        <v>Primaria</v>
      </c>
      <c r="Q455" s="20" t="str">
        <f>VLOOKUP(A455,'REPORTE'!$A$1:$AG$1961,31,0)</f>
        <v>PICHINCHA</v>
      </c>
      <c r="R455" s="20" t="str">
        <f>VLOOKUP(A455,'REPORTE'!$A$1:$AG$1961,32,0)</f>
        <v>QUITO</v>
      </c>
      <c r="S455" s="20" t="str">
        <f>VLOOKUP(A455,'REPORTE'!$A$1:$AG$1961,33,0)</f>
        <v>IÑAQUITO</v>
      </c>
      <c r="T455" s="20" t="str">
        <f>VLOOKUP(S455,PROVINCIAS!$F$1:$G$1171,2,0)</f>
        <v>URBANA</v>
      </c>
      <c r="U455" s="20" t="str">
        <f>VLOOKUP(A455,'REPORTE'!$A$1:$AG$1961,5,0)</f>
        <v>ECUATORIANO(A)</v>
      </c>
      <c r="V455" s="20" t="str">
        <f>VLOOKUP(A455,'REPORTE'!$A$1:$AG$1961,18,0)</f>
        <v>M</v>
      </c>
    </row>
    <row r="456" spans="1:22" x14ac:dyDescent="0.45">
      <c r="A456" s="20">
        <v>1000509</v>
      </c>
      <c r="B456" s="20" t="s">
        <v>9431</v>
      </c>
      <c r="C456" s="20" t="s">
        <v>13895</v>
      </c>
      <c r="D456" s="20">
        <v>1002255022</v>
      </c>
      <c r="E456" s="20">
        <v>231000578</v>
      </c>
      <c r="F456" s="20" t="s">
        <v>11139</v>
      </c>
      <c r="G456" s="20"/>
      <c r="H456" s="20">
        <v>30</v>
      </c>
      <c r="I456" s="20" t="s">
        <v>11150</v>
      </c>
      <c r="J456" s="20" t="s">
        <v>11150</v>
      </c>
      <c r="K456" s="20" t="s">
        <v>11150</v>
      </c>
      <c r="L456" s="20" t="s">
        <v>11150</v>
      </c>
      <c r="M456" s="20" t="s">
        <v>11150</v>
      </c>
      <c r="N456" s="20" t="s">
        <v>11150</v>
      </c>
      <c r="O456" s="20">
        <v>30</v>
      </c>
      <c r="P456" s="20" t="str">
        <f>VLOOKUP(A456,'REPORTE'!$A$1:$AG$1961,30,0)</f>
        <v>Secundaria</v>
      </c>
      <c r="Q456" s="20" t="str">
        <f>VLOOKUP(A456,'REPORTE'!$A$1:$AG$1961,31,0)</f>
        <v>IMBABURA</v>
      </c>
      <c r="R456" s="20" t="str">
        <f>VLOOKUP(A456,'REPORTE'!$A$1:$AG$1961,32,0)</f>
        <v>OTAVALO</v>
      </c>
      <c r="S456" s="20" t="str">
        <f>VLOOKUP(A456,'REPORTE'!$A$1:$AG$1961,33,0)</f>
        <v>SAN RAFAEL</v>
      </c>
      <c r="T456" s="20" t="str">
        <f>VLOOKUP(S456,PROVINCIAS!$F$1:$G$1171,2,0)</f>
        <v>RURAL</v>
      </c>
      <c r="U456" s="20" t="str">
        <f>VLOOKUP(A456,'REPORTE'!$A$1:$AG$1961,5,0)</f>
        <v>ECUATORIANO(A) INDIGENA</v>
      </c>
      <c r="V456" s="20" t="str">
        <f>VLOOKUP(A456,'REPORTE'!$A$1:$AG$1961,18,0)</f>
        <v>F</v>
      </c>
    </row>
    <row r="457" spans="1:22" x14ac:dyDescent="0.45">
      <c r="A457" s="20">
        <v>1000510</v>
      </c>
      <c r="B457" s="20" t="s">
        <v>9431</v>
      </c>
      <c r="C457" s="20" t="s">
        <v>13897</v>
      </c>
      <c r="D457" s="20">
        <v>1712445418</v>
      </c>
      <c r="E457" s="20">
        <v>231000579</v>
      </c>
      <c r="F457" s="20" t="s">
        <v>11139</v>
      </c>
      <c r="G457" s="20"/>
      <c r="H457" s="20">
        <v>15</v>
      </c>
      <c r="I457" s="20" t="s">
        <v>11150</v>
      </c>
      <c r="J457" s="20" t="s">
        <v>11150</v>
      </c>
      <c r="K457" s="20" t="s">
        <v>11150</v>
      </c>
      <c r="L457" s="20" t="s">
        <v>11150</v>
      </c>
      <c r="M457" s="20" t="s">
        <v>11150</v>
      </c>
      <c r="N457" s="20" t="s">
        <v>11150</v>
      </c>
      <c r="O457" s="20">
        <v>15</v>
      </c>
      <c r="P457" s="20" t="str">
        <f>VLOOKUP(A457,'REPORTE'!$A$1:$AG$1961,30,0)</f>
        <v>Primaria</v>
      </c>
      <c r="Q457" s="20" t="str">
        <f>VLOOKUP(A457,'REPORTE'!$A$1:$AG$1961,31,0)</f>
        <v>PICHINCHA</v>
      </c>
      <c r="R457" s="20" t="str">
        <f>VLOOKUP(A457,'REPORTE'!$A$1:$AG$1961,32,0)</f>
        <v>QUITO</v>
      </c>
      <c r="S457" s="20" t="str">
        <f>VLOOKUP(A457,'REPORTE'!$A$1:$AG$1961,33,0)</f>
        <v>COTOCOLLAO</v>
      </c>
      <c r="T457" s="20" t="str">
        <f>VLOOKUP(S457,PROVINCIAS!$F$1:$G$1171,2,0)</f>
        <v>URBANA</v>
      </c>
      <c r="U457" s="20" t="str">
        <f>VLOOKUP(A457,'REPORTE'!$A$1:$AG$1961,5,0)</f>
        <v>ECUATORIANO(A)</v>
      </c>
      <c r="V457" s="20" t="str">
        <f>VLOOKUP(A457,'REPORTE'!$A$1:$AG$1961,18,0)</f>
        <v>F</v>
      </c>
    </row>
    <row r="458" spans="1:22" x14ac:dyDescent="0.45">
      <c r="A458" s="20">
        <v>1000511</v>
      </c>
      <c r="B458" s="20" t="s">
        <v>9431</v>
      </c>
      <c r="C458" s="20" t="s">
        <v>10285</v>
      </c>
      <c r="D458" s="20">
        <v>1723259824</v>
      </c>
      <c r="E458" s="20">
        <v>231000580</v>
      </c>
      <c r="F458" s="20" t="s">
        <v>11139</v>
      </c>
      <c r="G458" s="20"/>
      <c r="H458" s="20">
        <v>202.3</v>
      </c>
      <c r="I458" s="20" t="s">
        <v>11150</v>
      </c>
      <c r="J458" s="20" t="s">
        <v>11150</v>
      </c>
      <c r="K458" s="20" t="s">
        <v>11150</v>
      </c>
      <c r="L458" s="20" t="s">
        <v>11150</v>
      </c>
      <c r="M458" s="20" t="s">
        <v>11150</v>
      </c>
      <c r="N458" s="20" t="s">
        <v>11150</v>
      </c>
      <c r="O458" s="20">
        <v>202.3</v>
      </c>
      <c r="P458" s="20" t="str">
        <f>VLOOKUP(A458,'REPORTE'!$A$1:$AG$1961,30,0)</f>
        <v>Primaria</v>
      </c>
      <c r="Q458" s="20" t="str">
        <f>VLOOKUP(A458,'REPORTE'!$A$1:$AG$1961,31,0)</f>
        <v>PICHINCHA</v>
      </c>
      <c r="R458" s="20" t="str">
        <f>VLOOKUP(A458,'REPORTE'!$A$1:$AG$1961,32,0)</f>
        <v>QUITO</v>
      </c>
      <c r="S458" s="20" t="str">
        <f>VLOOKUP(A458,'REPORTE'!$A$1:$AG$1961,33,0)</f>
        <v>COTOCOLLAO</v>
      </c>
      <c r="T458" s="20" t="str">
        <f>VLOOKUP(S458,PROVINCIAS!$F$1:$G$1171,2,0)</f>
        <v>URBANA</v>
      </c>
      <c r="U458" s="20" t="str">
        <f>VLOOKUP(A458,'REPORTE'!$A$1:$AG$1961,5,0)</f>
        <v>ECUATORIANO(A)</v>
      </c>
      <c r="V458" s="20" t="str">
        <f>VLOOKUP(A458,'REPORTE'!$A$1:$AG$1961,18,0)</f>
        <v>M</v>
      </c>
    </row>
    <row r="459" spans="1:22" x14ac:dyDescent="0.45">
      <c r="A459" s="20">
        <v>1000512</v>
      </c>
      <c r="B459" s="20" t="s">
        <v>9431</v>
      </c>
      <c r="C459" s="20" t="s">
        <v>9780</v>
      </c>
      <c r="D459" s="20">
        <v>1725689036</v>
      </c>
      <c r="E459" s="20">
        <v>231000581</v>
      </c>
      <c r="F459" s="20" t="s">
        <v>11139</v>
      </c>
      <c r="G459" s="20"/>
      <c r="H459" s="20">
        <v>310.75</v>
      </c>
      <c r="I459" s="20" t="s">
        <v>11150</v>
      </c>
      <c r="J459" s="20" t="s">
        <v>11150</v>
      </c>
      <c r="K459" s="20" t="s">
        <v>11150</v>
      </c>
      <c r="L459" s="20" t="s">
        <v>11150</v>
      </c>
      <c r="M459" s="20" t="s">
        <v>11150</v>
      </c>
      <c r="N459" s="20" t="s">
        <v>11150</v>
      </c>
      <c r="O459" s="20">
        <v>310.75</v>
      </c>
      <c r="P459" s="20" t="str">
        <f>VLOOKUP(A459,'REPORTE'!$A$1:$AG$1961,30,0)</f>
        <v>Primaria</v>
      </c>
      <c r="Q459" s="20" t="str">
        <f>VLOOKUP(A459,'REPORTE'!$A$1:$AG$1961,31,0)</f>
        <v>CHIMBORAZO</v>
      </c>
      <c r="R459" s="20" t="str">
        <f>VLOOKUP(A459,'REPORTE'!$A$1:$AG$1961,32,0)</f>
        <v>RIOBAMBA</v>
      </c>
      <c r="S459" s="20" t="str">
        <f>VLOOKUP(A459,'REPORTE'!$A$1:$AG$1961,33,0)</f>
        <v>CACHA (CAB EN MACHANGARA)</v>
      </c>
      <c r="T459" s="20" t="str">
        <f>VLOOKUP(S459,PROVINCIAS!$F$1:$G$1171,2,0)</f>
        <v>RURAL</v>
      </c>
      <c r="U459" s="20" t="str">
        <f>VLOOKUP(A459,'REPORTE'!$A$1:$AG$1961,5,0)</f>
        <v>ECUATORIANO(A) INDIGENA</v>
      </c>
      <c r="V459" s="20" t="str">
        <f>VLOOKUP(A459,'REPORTE'!$A$1:$AG$1961,18,0)</f>
        <v>M</v>
      </c>
    </row>
    <row r="460" spans="1:22" x14ac:dyDescent="0.45">
      <c r="A460" s="20">
        <v>1000513</v>
      </c>
      <c r="B460" s="20" t="s">
        <v>9431</v>
      </c>
      <c r="C460" s="20" t="s">
        <v>10338</v>
      </c>
      <c r="D460" s="20">
        <v>602418337</v>
      </c>
      <c r="E460" s="20">
        <v>231000582</v>
      </c>
      <c r="F460" s="20" t="s">
        <v>11139</v>
      </c>
      <c r="G460" s="20"/>
      <c r="H460" s="20">
        <v>19.75</v>
      </c>
      <c r="I460" s="20" t="s">
        <v>11150</v>
      </c>
      <c r="J460" s="20" t="s">
        <v>11150</v>
      </c>
      <c r="K460" s="20" t="s">
        <v>11150</v>
      </c>
      <c r="L460" s="20" t="s">
        <v>11150</v>
      </c>
      <c r="M460" s="20" t="s">
        <v>11150</v>
      </c>
      <c r="N460" s="20" t="s">
        <v>11150</v>
      </c>
      <c r="O460" s="20">
        <v>19.75</v>
      </c>
      <c r="P460" s="20" t="str">
        <f>VLOOKUP(A460,'REPORTE'!$A$1:$AG$1961,30,0)</f>
        <v>Secundaria</v>
      </c>
      <c r="Q460" s="20" t="str">
        <f>VLOOKUP(A460,'REPORTE'!$A$1:$AG$1961,31,0)</f>
        <v>CHIMBORAZO</v>
      </c>
      <c r="R460" s="20" t="str">
        <f>VLOOKUP(A460,'REPORTE'!$A$1:$AG$1961,32,0)</f>
        <v>RIOBAMBA</v>
      </c>
      <c r="S460" s="20" t="str">
        <f>VLOOKUP(A460,'REPORTE'!$A$1:$AG$1961,33,0)</f>
        <v>LIZARZABURU</v>
      </c>
      <c r="T460" s="20" t="str">
        <f>VLOOKUP(S460,PROVINCIAS!$F$1:$G$1171,2,0)</f>
        <v>URBANA</v>
      </c>
      <c r="U460" s="20" t="str">
        <f>VLOOKUP(A460,'REPORTE'!$A$1:$AG$1961,5,0)</f>
        <v>ECUATORIANO(A)</v>
      </c>
      <c r="V460" s="20" t="str">
        <f>VLOOKUP(A460,'REPORTE'!$A$1:$AG$1961,18,0)</f>
        <v>F</v>
      </c>
    </row>
    <row r="461" spans="1:22" x14ac:dyDescent="0.45">
      <c r="A461" s="20">
        <v>1000514</v>
      </c>
      <c r="B461" s="20" t="s">
        <v>9431</v>
      </c>
      <c r="C461" s="20" t="s">
        <v>13898</v>
      </c>
      <c r="D461" s="20">
        <v>1715043020</v>
      </c>
      <c r="E461" s="20">
        <v>231000584</v>
      </c>
      <c r="F461" s="20" t="s">
        <v>11139</v>
      </c>
      <c r="G461" s="20"/>
      <c r="H461" s="20">
        <v>15</v>
      </c>
      <c r="I461" s="20" t="s">
        <v>11150</v>
      </c>
      <c r="J461" s="20" t="s">
        <v>11150</v>
      </c>
      <c r="K461" s="20" t="s">
        <v>11150</v>
      </c>
      <c r="L461" s="20" t="s">
        <v>11150</v>
      </c>
      <c r="M461" s="20" t="s">
        <v>11150</v>
      </c>
      <c r="N461" s="20" t="s">
        <v>11150</v>
      </c>
      <c r="O461" s="20">
        <v>15</v>
      </c>
      <c r="P461" s="20" t="str">
        <f>VLOOKUP(A461,'REPORTE'!$A$1:$AG$1961,30,0)</f>
        <v>Secundaria</v>
      </c>
      <c r="Q461" s="20" t="str">
        <f>VLOOKUP(A461,'REPORTE'!$A$1:$AG$1961,31,0)</f>
        <v>PICHINCHA</v>
      </c>
      <c r="R461" s="20" t="str">
        <f>VLOOKUP(A461,'REPORTE'!$A$1:$AG$1961,32,0)</f>
        <v>QUITO</v>
      </c>
      <c r="S461" s="20" t="str">
        <f>VLOOKUP(A461,'REPORTE'!$A$1:$AG$1961,33,0)</f>
        <v>COTOCOLLAO</v>
      </c>
      <c r="T461" s="20" t="str">
        <f>VLOOKUP(S461,PROVINCIAS!$F$1:$G$1171,2,0)</f>
        <v>URBANA</v>
      </c>
      <c r="U461" s="20" t="str">
        <f>VLOOKUP(A461,'REPORTE'!$A$1:$AG$1961,5,0)</f>
        <v>ECUATORIANO(A)</v>
      </c>
      <c r="V461" s="20" t="str">
        <f>VLOOKUP(A461,'REPORTE'!$A$1:$AG$1961,18,0)</f>
        <v>F</v>
      </c>
    </row>
    <row r="462" spans="1:22" x14ac:dyDescent="0.45">
      <c r="A462" s="20">
        <v>1000515</v>
      </c>
      <c r="B462" s="20" t="s">
        <v>9431</v>
      </c>
      <c r="C462" s="20" t="s">
        <v>13899</v>
      </c>
      <c r="D462" s="20">
        <v>601954092</v>
      </c>
      <c r="E462" s="20">
        <v>231000585</v>
      </c>
      <c r="F462" s="20" t="s">
        <v>11139</v>
      </c>
      <c r="G462" s="20"/>
      <c r="H462" s="20">
        <v>15</v>
      </c>
      <c r="I462" s="20" t="s">
        <v>11150</v>
      </c>
      <c r="J462" s="20" t="s">
        <v>11150</v>
      </c>
      <c r="K462" s="20" t="s">
        <v>11150</v>
      </c>
      <c r="L462" s="20" t="s">
        <v>11150</v>
      </c>
      <c r="M462" s="20" t="s">
        <v>11150</v>
      </c>
      <c r="N462" s="20" t="s">
        <v>11150</v>
      </c>
      <c r="O462" s="20">
        <v>15</v>
      </c>
      <c r="P462" s="20" t="str">
        <f>VLOOKUP(A462,'REPORTE'!$A$1:$AG$1961,30,0)</f>
        <v>Primaria</v>
      </c>
      <c r="Q462" s="20" t="str">
        <f>VLOOKUP(A462,'REPORTE'!$A$1:$AG$1961,31,0)</f>
        <v>CHIMBORAZO</v>
      </c>
      <c r="R462" s="20" t="str">
        <f>VLOOKUP(A462,'REPORTE'!$A$1:$AG$1961,32,0)</f>
        <v>COLTA</v>
      </c>
      <c r="S462" s="20" t="str">
        <f>VLOOKUP(A462,'REPORTE'!$A$1:$AG$1961,33,0)</f>
        <v>CAJABAMBA</v>
      </c>
      <c r="T462" s="20" t="str">
        <f>VLOOKUP(S462,PROVINCIAS!$F$1:$G$1171,2,0)</f>
        <v>URBANA</v>
      </c>
      <c r="U462" s="20" t="str">
        <f>VLOOKUP(A462,'REPORTE'!$A$1:$AG$1961,5,0)</f>
        <v>ECUATORIANO(A) INDIGENA</v>
      </c>
      <c r="V462" s="20" t="str">
        <f>VLOOKUP(A462,'REPORTE'!$A$1:$AG$1961,18,0)</f>
        <v>F</v>
      </c>
    </row>
    <row r="463" spans="1:22" x14ac:dyDescent="0.45">
      <c r="A463" s="20">
        <v>1000516</v>
      </c>
      <c r="B463" s="20" t="s">
        <v>9431</v>
      </c>
      <c r="C463" s="20" t="s">
        <v>13900</v>
      </c>
      <c r="D463" s="20">
        <v>1755834676</v>
      </c>
      <c r="E463" s="20">
        <v>231000586</v>
      </c>
      <c r="F463" s="20" t="s">
        <v>11139</v>
      </c>
      <c r="G463" s="20"/>
      <c r="H463" s="20">
        <v>2</v>
      </c>
      <c r="I463" s="20" t="s">
        <v>11150</v>
      </c>
      <c r="J463" s="20" t="s">
        <v>11150</v>
      </c>
      <c r="K463" s="20" t="s">
        <v>11150</v>
      </c>
      <c r="L463" s="20" t="s">
        <v>11150</v>
      </c>
      <c r="M463" s="20" t="s">
        <v>11150</v>
      </c>
      <c r="N463" s="20" t="s">
        <v>11150</v>
      </c>
      <c r="O463" s="20">
        <v>2</v>
      </c>
      <c r="P463" s="20" t="str">
        <f>VLOOKUP(A463,'REPORTE'!$A$1:$AG$1961,30,0)</f>
        <v>Secundaria</v>
      </c>
      <c r="Q463" s="20" t="str">
        <f>VLOOKUP(A463,'REPORTE'!$A$1:$AG$1961,31,0)</f>
        <v>PICHINCHA</v>
      </c>
      <c r="R463" s="20" t="str">
        <f>VLOOKUP(A463,'REPORTE'!$A$1:$AG$1961,32,0)</f>
        <v>QUITO</v>
      </c>
      <c r="S463" s="20" t="str">
        <f>VLOOKUP(A463,'REPORTE'!$A$1:$AG$1961,33,0)</f>
        <v>COTOCOLLAO</v>
      </c>
      <c r="T463" s="20" t="str">
        <f>VLOOKUP(S463,PROVINCIAS!$F$1:$G$1171,2,0)</f>
        <v>URBANA</v>
      </c>
      <c r="U463" s="20" t="str">
        <f>VLOOKUP(A463,'REPORTE'!$A$1:$AG$1961,5,0)</f>
        <v>ECUATORIANO(A) INDIGENA</v>
      </c>
      <c r="V463" s="20" t="str">
        <f>VLOOKUP(A463,'REPORTE'!$A$1:$AG$1961,18,0)</f>
        <v>F</v>
      </c>
    </row>
    <row r="464" spans="1:22" x14ac:dyDescent="0.45">
      <c r="A464" s="20">
        <v>1000517</v>
      </c>
      <c r="B464" s="20" t="s">
        <v>9431</v>
      </c>
      <c r="C464" s="20" t="s">
        <v>13901</v>
      </c>
      <c r="D464" s="20">
        <v>1004097356</v>
      </c>
      <c r="E464" s="20">
        <v>231000594</v>
      </c>
      <c r="F464" s="20" t="s">
        <v>11139</v>
      </c>
      <c r="G464" s="20"/>
      <c r="H464" s="20">
        <v>0.12</v>
      </c>
      <c r="I464" s="20" t="s">
        <v>11150</v>
      </c>
      <c r="J464" s="20" t="s">
        <v>11150</v>
      </c>
      <c r="K464" s="20" t="s">
        <v>11150</v>
      </c>
      <c r="L464" s="20" t="s">
        <v>11150</v>
      </c>
      <c r="M464" s="20" t="s">
        <v>11150</v>
      </c>
      <c r="N464" s="20" t="s">
        <v>11150</v>
      </c>
      <c r="O464" s="20">
        <v>0.12</v>
      </c>
      <c r="P464" s="20" t="str">
        <f>VLOOKUP(A464,'REPORTE'!$A$1:$AG$1961,30,0)</f>
        <v>Primaria</v>
      </c>
      <c r="Q464" s="20" t="str">
        <f>VLOOKUP(A464,'REPORTE'!$A$1:$AG$1961,31,0)</f>
        <v>IMBABURA</v>
      </c>
      <c r="R464" s="20" t="str">
        <f>VLOOKUP(A464,'REPORTE'!$A$1:$AG$1961,32,0)</f>
        <v>OTAVALO</v>
      </c>
      <c r="S464" s="20" t="str">
        <f>VLOOKUP(A464,'REPORTE'!$A$1:$AG$1961,33,0)</f>
        <v>SAN RAFAEL</v>
      </c>
      <c r="T464" s="20" t="str">
        <f>VLOOKUP(S464,PROVINCIAS!$F$1:$G$1171,2,0)</f>
        <v>RURAL</v>
      </c>
      <c r="U464" s="20" t="str">
        <f>VLOOKUP(A464,'REPORTE'!$A$1:$AG$1961,5,0)</f>
        <v>ECUATORIANO(A) INDIGENA</v>
      </c>
      <c r="V464" s="20" t="str">
        <f>VLOOKUP(A464,'REPORTE'!$A$1:$AG$1961,18,0)</f>
        <v>F</v>
      </c>
    </row>
    <row r="465" spans="1:22" x14ac:dyDescent="0.45">
      <c r="A465" s="20">
        <v>1000518</v>
      </c>
      <c r="B465" s="20" t="s">
        <v>9431</v>
      </c>
      <c r="C465" s="20" t="s">
        <v>9728</v>
      </c>
      <c r="D465" s="20">
        <v>1751223957</v>
      </c>
      <c r="E465" s="20">
        <v>231000587</v>
      </c>
      <c r="F465" s="20" t="s">
        <v>11139</v>
      </c>
      <c r="G465" s="20"/>
      <c r="H465" s="20">
        <v>13</v>
      </c>
      <c r="I465" s="20" t="s">
        <v>11150</v>
      </c>
      <c r="J465" s="20" t="s">
        <v>11150</v>
      </c>
      <c r="K465" s="20" t="s">
        <v>11150</v>
      </c>
      <c r="L465" s="20" t="s">
        <v>11150</v>
      </c>
      <c r="M465" s="20" t="s">
        <v>11150</v>
      </c>
      <c r="N465" s="20" t="s">
        <v>11150</v>
      </c>
      <c r="O465" s="20">
        <v>13</v>
      </c>
      <c r="P465" s="20" t="str">
        <f>VLOOKUP(A465,'REPORTE'!$A$1:$AG$1961,30,0)</f>
        <v>Secundaria</v>
      </c>
      <c r="Q465" s="20" t="str">
        <f>VLOOKUP(A465,'REPORTE'!$A$1:$AG$1961,31,0)</f>
        <v>PICHINCHA</v>
      </c>
      <c r="R465" s="20" t="str">
        <f>VLOOKUP(A465,'REPORTE'!$A$1:$AG$1961,32,0)</f>
        <v>QUITO</v>
      </c>
      <c r="S465" s="20" t="str">
        <f>VLOOKUP(A465,'REPORTE'!$A$1:$AG$1961,33,0)</f>
        <v>COTOCOLLAO</v>
      </c>
      <c r="T465" s="20" t="str">
        <f>VLOOKUP(S465,PROVINCIAS!$F$1:$G$1171,2,0)</f>
        <v>URBANA</v>
      </c>
      <c r="U465" s="20" t="str">
        <f>VLOOKUP(A465,'REPORTE'!$A$1:$AG$1961,5,0)</f>
        <v>ECUATORIANO(A)</v>
      </c>
      <c r="V465" s="20" t="str">
        <f>VLOOKUP(A465,'REPORTE'!$A$1:$AG$1961,18,0)</f>
        <v>M</v>
      </c>
    </row>
    <row r="466" spans="1:22" x14ac:dyDescent="0.45">
      <c r="A466" s="20">
        <v>1000519</v>
      </c>
      <c r="B466" s="20" t="s">
        <v>9431</v>
      </c>
      <c r="C466" s="20" t="s">
        <v>9655</v>
      </c>
      <c r="D466" s="20">
        <v>601658321</v>
      </c>
      <c r="E466" s="20">
        <v>231000588</v>
      </c>
      <c r="F466" s="20" t="s">
        <v>11139</v>
      </c>
      <c r="G466" s="20"/>
      <c r="H466" s="20">
        <v>5.64</v>
      </c>
      <c r="I466" s="20" t="s">
        <v>11150</v>
      </c>
      <c r="J466" s="20" t="s">
        <v>11150</v>
      </c>
      <c r="K466" s="20" t="s">
        <v>11150</v>
      </c>
      <c r="L466" s="20" t="s">
        <v>11150</v>
      </c>
      <c r="M466" s="20" t="s">
        <v>11150</v>
      </c>
      <c r="N466" s="20" t="s">
        <v>11150</v>
      </c>
      <c r="O466" s="20">
        <v>5.64</v>
      </c>
      <c r="P466" s="20" t="str">
        <f>VLOOKUP(A466,'REPORTE'!$A$1:$AG$1961,30,0)</f>
        <v>Primaria</v>
      </c>
      <c r="Q466" s="20" t="str">
        <f>VLOOKUP(A466,'REPORTE'!$A$1:$AG$1961,31,0)</f>
        <v>PICHINCHA</v>
      </c>
      <c r="R466" s="20" t="str">
        <f>VLOOKUP(A466,'REPORTE'!$A$1:$AG$1961,32,0)</f>
        <v>QUITO</v>
      </c>
      <c r="S466" s="20" t="str">
        <f>VLOOKUP(A466,'REPORTE'!$A$1:$AG$1961,33,0)</f>
        <v>COMITE DEL PUEBLO</v>
      </c>
      <c r="T466" s="20" t="str">
        <f>VLOOKUP(S466,PROVINCIAS!$F$1:$G$1171,2,0)</f>
        <v>URBANA</v>
      </c>
      <c r="U466" s="20" t="str">
        <f>VLOOKUP(A466,'REPORTE'!$A$1:$AG$1961,5,0)</f>
        <v>ECUATORIANO(A) INDIGENA</v>
      </c>
      <c r="V466" s="20" t="str">
        <f>VLOOKUP(A466,'REPORTE'!$A$1:$AG$1961,18,0)</f>
        <v>M</v>
      </c>
    </row>
    <row r="467" spans="1:22" x14ac:dyDescent="0.45">
      <c r="A467" s="20">
        <v>1000520</v>
      </c>
      <c r="B467" s="20" t="s">
        <v>9431</v>
      </c>
      <c r="C467" s="20" t="s">
        <v>13902</v>
      </c>
      <c r="D467" s="20">
        <v>802704395</v>
      </c>
      <c r="E467" s="20">
        <v>231000591</v>
      </c>
      <c r="F467" s="20" t="s">
        <v>11139</v>
      </c>
      <c r="G467" s="20"/>
      <c r="H467" s="20">
        <v>15</v>
      </c>
      <c r="I467" s="20" t="s">
        <v>11150</v>
      </c>
      <c r="J467" s="20" t="s">
        <v>11150</v>
      </c>
      <c r="K467" s="20" t="s">
        <v>11150</v>
      </c>
      <c r="L467" s="20" t="s">
        <v>11150</v>
      </c>
      <c r="M467" s="20" t="s">
        <v>11150</v>
      </c>
      <c r="N467" s="20" t="s">
        <v>11150</v>
      </c>
      <c r="O467" s="20">
        <v>15</v>
      </c>
      <c r="P467" s="20" t="str">
        <f>VLOOKUP(A467,'REPORTE'!$A$1:$AG$1961,30,0)</f>
        <v>Secundaria</v>
      </c>
      <c r="Q467" s="20" t="str">
        <f>VLOOKUP(A467,'REPORTE'!$A$1:$AG$1961,31,0)</f>
        <v>PICHINCHA</v>
      </c>
      <c r="R467" s="20" t="str">
        <f>VLOOKUP(A467,'REPORTE'!$A$1:$AG$1961,32,0)</f>
        <v>QUITO</v>
      </c>
      <c r="S467" s="20" t="str">
        <f>VLOOKUP(A467,'REPORTE'!$A$1:$AG$1961,33,0)</f>
        <v>BELISARIO QUEVEDO</v>
      </c>
      <c r="T467" s="20" t="str">
        <f>VLOOKUP(S467,PROVINCIAS!$F$1:$G$1171,2,0)</f>
        <v>URBANA</v>
      </c>
      <c r="U467" s="20" t="str">
        <f>VLOOKUP(A467,'REPORTE'!$A$1:$AG$1961,5,0)</f>
        <v>ECUATORIANO(A)</v>
      </c>
      <c r="V467" s="20" t="str">
        <f>VLOOKUP(A467,'REPORTE'!$A$1:$AG$1961,18,0)</f>
        <v>M</v>
      </c>
    </row>
    <row r="468" spans="1:22" x14ac:dyDescent="0.45">
      <c r="A468" s="20">
        <v>1000522</v>
      </c>
      <c r="B468" s="20" t="s">
        <v>9431</v>
      </c>
      <c r="C468" s="20" t="s">
        <v>13903</v>
      </c>
      <c r="D468" s="20">
        <v>601636178</v>
      </c>
      <c r="E468" s="20">
        <v>231000593</v>
      </c>
      <c r="F468" s="20" t="s">
        <v>11139</v>
      </c>
      <c r="G468" s="20"/>
      <c r="H468" s="20">
        <v>15</v>
      </c>
      <c r="I468" s="20" t="s">
        <v>11150</v>
      </c>
      <c r="J468" s="20" t="s">
        <v>11150</v>
      </c>
      <c r="K468" s="20" t="s">
        <v>11150</v>
      </c>
      <c r="L468" s="20" t="s">
        <v>11150</v>
      </c>
      <c r="M468" s="20" t="s">
        <v>11150</v>
      </c>
      <c r="N468" s="20" t="s">
        <v>11150</v>
      </c>
      <c r="O468" s="20">
        <v>15</v>
      </c>
      <c r="P468" s="20" t="str">
        <f>VLOOKUP(A468,'REPORTE'!$A$1:$AG$1961,30,0)</f>
        <v>Ninguna</v>
      </c>
      <c r="Q468" s="20" t="str">
        <f>VLOOKUP(A468,'REPORTE'!$A$1:$AG$1961,31,0)</f>
        <v>CHIMBORAZO</v>
      </c>
      <c r="R468" s="20" t="str">
        <f>VLOOKUP(A468,'REPORTE'!$A$1:$AG$1961,32,0)</f>
        <v>RIOBAMBA</v>
      </c>
      <c r="S468" s="20" t="str">
        <f>VLOOKUP(A468,'REPORTE'!$A$1:$AG$1961,33,0)</f>
        <v>CACHA (CAB EN MACHANGARA)</v>
      </c>
      <c r="T468" s="20" t="str">
        <f>VLOOKUP(S468,PROVINCIAS!$F$1:$G$1171,2,0)</f>
        <v>RURAL</v>
      </c>
      <c r="U468" s="20" t="str">
        <f>VLOOKUP(A468,'REPORTE'!$A$1:$AG$1961,5,0)</f>
        <v>ECUATORIANO(A) INDIGENA</v>
      </c>
      <c r="V468" s="20" t="str">
        <f>VLOOKUP(A468,'REPORTE'!$A$1:$AG$1961,18,0)</f>
        <v>F</v>
      </c>
    </row>
    <row r="469" spans="1:22" x14ac:dyDescent="0.45">
      <c r="A469" s="20">
        <v>1000523</v>
      </c>
      <c r="B469" s="20" t="s">
        <v>9431</v>
      </c>
      <c r="C469" s="20" t="s">
        <v>13904</v>
      </c>
      <c r="D469" s="20">
        <v>1710293232</v>
      </c>
      <c r="E469" s="20">
        <v>231000595</v>
      </c>
      <c r="F469" s="20" t="s">
        <v>11139</v>
      </c>
      <c r="G469" s="20"/>
      <c r="H469" s="20">
        <v>21.75</v>
      </c>
      <c r="I469" s="20" t="s">
        <v>11150</v>
      </c>
      <c r="J469" s="20" t="s">
        <v>11150</v>
      </c>
      <c r="K469" s="20" t="s">
        <v>11150</v>
      </c>
      <c r="L469" s="20" t="s">
        <v>11150</v>
      </c>
      <c r="M469" s="20" t="s">
        <v>11150</v>
      </c>
      <c r="N469" s="20" t="s">
        <v>11150</v>
      </c>
      <c r="O469" s="20">
        <v>21.75</v>
      </c>
      <c r="P469" s="20" t="str">
        <f>VLOOKUP(A469,'REPORTE'!$A$1:$AG$1961,30,0)</f>
        <v>Primaria</v>
      </c>
      <c r="Q469" s="20" t="str">
        <f>VLOOKUP(A469,'REPORTE'!$A$1:$AG$1961,31,0)</f>
        <v>PICHINCHA</v>
      </c>
      <c r="R469" s="20" t="str">
        <f>VLOOKUP(A469,'REPORTE'!$A$1:$AG$1961,32,0)</f>
        <v>QUITO</v>
      </c>
      <c r="S469" s="20" t="str">
        <f>VLOOKUP(A469,'REPORTE'!$A$1:$AG$1961,33,0)</f>
        <v>GONZALEZ SUAREZ</v>
      </c>
      <c r="T469" s="20" t="str">
        <f>VLOOKUP(S469,PROVINCIAS!$F$1:$G$1171,2,0)</f>
        <v>URBANA</v>
      </c>
      <c r="U469" s="20" t="str">
        <f>VLOOKUP(A469,'REPORTE'!$A$1:$AG$1961,5,0)</f>
        <v>ECUATORIANO(A)</v>
      </c>
      <c r="V469" s="20" t="str">
        <f>VLOOKUP(A469,'REPORTE'!$A$1:$AG$1961,18,0)</f>
        <v>F</v>
      </c>
    </row>
    <row r="470" spans="1:22" x14ac:dyDescent="0.45">
      <c r="A470" s="20">
        <v>1000524</v>
      </c>
      <c r="B470" s="20" t="s">
        <v>9431</v>
      </c>
      <c r="C470" s="20" t="s">
        <v>13905</v>
      </c>
      <c r="D470" s="20">
        <v>1716437296</v>
      </c>
      <c r="E470" s="20">
        <v>231000596</v>
      </c>
      <c r="F470" s="20" t="s">
        <v>11139</v>
      </c>
      <c r="G470" s="20"/>
      <c r="H470" s="20">
        <v>13</v>
      </c>
      <c r="I470" s="20" t="s">
        <v>11150</v>
      </c>
      <c r="J470" s="20" t="s">
        <v>11150</v>
      </c>
      <c r="K470" s="20" t="s">
        <v>11150</v>
      </c>
      <c r="L470" s="20" t="s">
        <v>11150</v>
      </c>
      <c r="M470" s="20" t="s">
        <v>11150</v>
      </c>
      <c r="N470" s="20" t="s">
        <v>11150</v>
      </c>
      <c r="O470" s="20">
        <v>13</v>
      </c>
      <c r="P470" s="20" t="str">
        <f>VLOOKUP(A470,'REPORTE'!$A$1:$AG$1961,30,0)</f>
        <v>Primaria</v>
      </c>
      <c r="Q470" s="20" t="str">
        <f>VLOOKUP(A470,'REPORTE'!$A$1:$AG$1961,31,0)</f>
        <v>PICHINCHA</v>
      </c>
      <c r="R470" s="20" t="str">
        <f>VLOOKUP(A470,'REPORTE'!$A$1:$AG$1961,32,0)</f>
        <v>QUITO</v>
      </c>
      <c r="S470" s="20" t="str">
        <f>VLOOKUP(A470,'REPORTE'!$A$1:$AG$1961,33,0)</f>
        <v>COTOCOLLAO</v>
      </c>
      <c r="T470" s="20" t="str">
        <f>VLOOKUP(S470,PROVINCIAS!$F$1:$G$1171,2,0)</f>
        <v>URBANA</v>
      </c>
      <c r="U470" s="20" t="str">
        <f>VLOOKUP(A470,'REPORTE'!$A$1:$AG$1961,5,0)</f>
        <v>ECUATORIANO(A)</v>
      </c>
      <c r="V470" s="20" t="str">
        <f>VLOOKUP(A470,'REPORTE'!$A$1:$AG$1961,18,0)</f>
        <v>F</v>
      </c>
    </row>
    <row r="471" spans="1:22" x14ac:dyDescent="0.45">
      <c r="A471" s="20">
        <v>1000525</v>
      </c>
      <c r="B471" s="20" t="s">
        <v>9431</v>
      </c>
      <c r="C471" s="20" t="s">
        <v>13906</v>
      </c>
      <c r="D471" s="20">
        <v>602138174</v>
      </c>
      <c r="E471" s="20">
        <v>231000598</v>
      </c>
      <c r="F471" s="20" t="s">
        <v>11139</v>
      </c>
      <c r="G471" s="20"/>
      <c r="H471" s="20">
        <v>2</v>
      </c>
      <c r="I471" s="20" t="s">
        <v>11150</v>
      </c>
      <c r="J471" s="20" t="s">
        <v>11150</v>
      </c>
      <c r="K471" s="20" t="s">
        <v>11150</v>
      </c>
      <c r="L471" s="20" t="s">
        <v>11150</v>
      </c>
      <c r="M471" s="20" t="s">
        <v>11150</v>
      </c>
      <c r="N471" s="20" t="s">
        <v>11150</v>
      </c>
      <c r="O471" s="20">
        <v>2</v>
      </c>
      <c r="P471" s="20" t="str">
        <f>VLOOKUP(A471,'REPORTE'!$A$1:$AG$1961,30,0)</f>
        <v>Primaria</v>
      </c>
      <c r="Q471" s="20" t="str">
        <f>VLOOKUP(A471,'REPORTE'!$A$1:$AG$1961,31,0)</f>
        <v>CHIMBORAZO</v>
      </c>
      <c r="R471" s="20" t="str">
        <f>VLOOKUP(A471,'REPORTE'!$A$1:$AG$1961,32,0)</f>
        <v>RIOBAMBA</v>
      </c>
      <c r="S471" s="20" t="str">
        <f>VLOOKUP(A471,'REPORTE'!$A$1:$AG$1961,33,0)</f>
        <v>YARUQUIES</v>
      </c>
      <c r="T471" s="20" t="str">
        <f>VLOOKUP(S471,PROVINCIAS!$F$1:$G$1171,2,0)</f>
        <v>URBANA</v>
      </c>
      <c r="U471" s="20" t="str">
        <f>VLOOKUP(A471,'REPORTE'!$A$1:$AG$1961,5,0)</f>
        <v>ECUATORIANO(A) INDIGENA</v>
      </c>
      <c r="V471" s="20" t="str">
        <f>VLOOKUP(A471,'REPORTE'!$A$1:$AG$1961,18,0)</f>
        <v>F</v>
      </c>
    </row>
    <row r="472" spans="1:22" x14ac:dyDescent="0.45">
      <c r="A472" s="20">
        <v>1000526</v>
      </c>
      <c r="B472" s="20" t="s">
        <v>9431</v>
      </c>
      <c r="C472" s="20" t="s">
        <v>13907</v>
      </c>
      <c r="D472" s="20">
        <v>1714472295</v>
      </c>
      <c r="E472" s="20">
        <v>231000599</v>
      </c>
      <c r="F472" s="20" t="s">
        <v>11139</v>
      </c>
      <c r="G472" s="20"/>
      <c r="H472" s="20">
        <v>42.73</v>
      </c>
      <c r="I472" s="20" t="s">
        <v>11150</v>
      </c>
      <c r="J472" s="20" t="s">
        <v>11150</v>
      </c>
      <c r="K472" s="20" t="s">
        <v>11150</v>
      </c>
      <c r="L472" s="20" t="s">
        <v>11150</v>
      </c>
      <c r="M472" s="20" t="s">
        <v>11150</v>
      </c>
      <c r="N472" s="20" t="s">
        <v>11150</v>
      </c>
      <c r="O472" s="20">
        <v>42.73</v>
      </c>
      <c r="P472" s="20" t="str">
        <f>VLOOKUP(A472,'REPORTE'!$A$1:$AG$1961,30,0)</f>
        <v>Primaria</v>
      </c>
      <c r="Q472" s="20" t="str">
        <f>VLOOKUP(A472,'REPORTE'!$A$1:$AG$1961,31,0)</f>
        <v>PICHINCHA</v>
      </c>
      <c r="R472" s="20" t="str">
        <f>VLOOKUP(A472,'REPORTE'!$A$1:$AG$1961,32,0)</f>
        <v>QUITO</v>
      </c>
      <c r="S472" s="20" t="str">
        <f>VLOOKUP(A472,'REPORTE'!$A$1:$AG$1961,33,0)</f>
        <v>POMASQUI</v>
      </c>
      <c r="T472" s="20" t="str">
        <f>VLOOKUP(S472,PROVINCIAS!$F$1:$G$1171,2,0)</f>
        <v>RURAL</v>
      </c>
      <c r="U472" s="20" t="str">
        <f>VLOOKUP(A472,'REPORTE'!$A$1:$AG$1961,5,0)</f>
        <v>ECUATORIANO(A)</v>
      </c>
      <c r="V472" s="20" t="str">
        <f>VLOOKUP(A472,'REPORTE'!$A$1:$AG$1961,18,0)</f>
        <v>F</v>
      </c>
    </row>
    <row r="473" spans="1:22" x14ac:dyDescent="0.45">
      <c r="A473" s="20">
        <v>1000527</v>
      </c>
      <c r="B473" s="20" t="s">
        <v>9431</v>
      </c>
      <c r="C473" s="20" t="s">
        <v>13908</v>
      </c>
      <c r="D473" s="20">
        <v>1716958200</v>
      </c>
      <c r="E473" s="20">
        <v>231000600</v>
      </c>
      <c r="F473" s="20" t="s">
        <v>11139</v>
      </c>
      <c r="G473" s="20"/>
      <c r="H473" s="20">
        <v>153.25</v>
      </c>
      <c r="I473" s="20" t="s">
        <v>11150</v>
      </c>
      <c r="J473" s="20" t="s">
        <v>11150</v>
      </c>
      <c r="K473" s="20" t="s">
        <v>11150</v>
      </c>
      <c r="L473" s="20" t="s">
        <v>11150</v>
      </c>
      <c r="M473" s="20" t="s">
        <v>11150</v>
      </c>
      <c r="N473" s="20" t="s">
        <v>11150</v>
      </c>
      <c r="O473" s="20">
        <v>153.25</v>
      </c>
      <c r="P473" s="20" t="str">
        <f>VLOOKUP(A473,'REPORTE'!$A$1:$AG$1961,30,0)</f>
        <v>Secundaria</v>
      </c>
      <c r="Q473" s="20" t="str">
        <f>VLOOKUP(A473,'REPORTE'!$A$1:$AG$1961,31,0)</f>
        <v>PICHINCHA</v>
      </c>
      <c r="R473" s="20" t="str">
        <f>VLOOKUP(A473,'REPORTE'!$A$1:$AG$1961,32,0)</f>
        <v>QUITO</v>
      </c>
      <c r="S473" s="20" t="str">
        <f>VLOOKUP(A473,'REPORTE'!$A$1:$AG$1961,33,0)</f>
        <v>CONOCOTO</v>
      </c>
      <c r="T473" s="20" t="str">
        <f>VLOOKUP(S473,PROVINCIAS!$F$1:$G$1171,2,0)</f>
        <v>RURAL</v>
      </c>
      <c r="U473" s="20" t="str">
        <f>VLOOKUP(A473,'REPORTE'!$A$1:$AG$1961,5,0)</f>
        <v>ECUATORIANO(A)</v>
      </c>
      <c r="V473" s="20" t="str">
        <f>VLOOKUP(A473,'REPORTE'!$A$1:$AG$1961,18,0)</f>
        <v>F</v>
      </c>
    </row>
    <row r="474" spans="1:22" x14ac:dyDescent="0.45">
      <c r="A474" s="20">
        <v>1000529</v>
      </c>
      <c r="B474" s="20" t="s">
        <v>9431</v>
      </c>
      <c r="C474" s="20" t="s">
        <v>9759</v>
      </c>
      <c r="D474" s="20">
        <v>1754749719</v>
      </c>
      <c r="E474" s="20">
        <v>231000602</v>
      </c>
      <c r="F474" s="20" t="s">
        <v>11139</v>
      </c>
      <c r="G474" s="20"/>
      <c r="H474" s="20">
        <v>15.88</v>
      </c>
      <c r="I474" s="20" t="s">
        <v>11150</v>
      </c>
      <c r="J474" s="20" t="s">
        <v>11150</v>
      </c>
      <c r="K474" s="20" t="s">
        <v>11150</v>
      </c>
      <c r="L474" s="20" t="s">
        <v>11150</v>
      </c>
      <c r="M474" s="20" t="s">
        <v>11150</v>
      </c>
      <c r="N474" s="20" t="s">
        <v>11150</v>
      </c>
      <c r="O474" s="20">
        <v>15.88</v>
      </c>
      <c r="P474" s="20" t="str">
        <f>VLOOKUP(A474,'REPORTE'!$A$1:$AG$1961,30,0)</f>
        <v>Secundaria</v>
      </c>
      <c r="Q474" s="20" t="str">
        <f>VLOOKUP(A474,'REPORTE'!$A$1:$AG$1961,31,0)</f>
        <v>CHIMBORAZO</v>
      </c>
      <c r="R474" s="20" t="str">
        <f>VLOOKUP(A474,'REPORTE'!$A$1:$AG$1961,32,0)</f>
        <v>RIOBAMBA</v>
      </c>
      <c r="S474" s="20" t="str">
        <f>VLOOKUP(A474,'REPORTE'!$A$1:$AG$1961,33,0)</f>
        <v>CACHA (CAB EN MACHANGARA)</v>
      </c>
      <c r="T474" s="20" t="str">
        <f>VLOOKUP(S474,PROVINCIAS!$F$1:$G$1171,2,0)</f>
        <v>RURAL</v>
      </c>
      <c r="U474" s="20" t="str">
        <f>VLOOKUP(A474,'REPORTE'!$A$1:$AG$1961,5,0)</f>
        <v>ECUATORIANO(A) INDIGENA</v>
      </c>
      <c r="V474" s="20" t="str">
        <f>VLOOKUP(A474,'REPORTE'!$A$1:$AG$1961,18,0)</f>
        <v>F</v>
      </c>
    </row>
    <row r="475" spans="1:22" x14ac:dyDescent="0.45">
      <c r="A475" s="20">
        <v>1000530</v>
      </c>
      <c r="B475" s="20" t="s">
        <v>9431</v>
      </c>
      <c r="C475" s="20" t="s">
        <v>13909</v>
      </c>
      <c r="D475" s="20">
        <v>602301798</v>
      </c>
      <c r="E475" s="20">
        <v>231000603</v>
      </c>
      <c r="F475" s="20" t="s">
        <v>11139</v>
      </c>
      <c r="G475" s="20"/>
      <c r="H475" s="20">
        <v>15</v>
      </c>
      <c r="I475" s="20" t="s">
        <v>11150</v>
      </c>
      <c r="J475" s="20" t="s">
        <v>11150</v>
      </c>
      <c r="K475" s="20" t="s">
        <v>11150</v>
      </c>
      <c r="L475" s="20" t="s">
        <v>11150</v>
      </c>
      <c r="M475" s="20" t="s">
        <v>11150</v>
      </c>
      <c r="N475" s="20" t="s">
        <v>11150</v>
      </c>
      <c r="O475" s="20">
        <v>15</v>
      </c>
      <c r="P475" s="20" t="str">
        <f>VLOOKUP(A475,'REPORTE'!$A$1:$AG$1961,30,0)</f>
        <v>Primaria</v>
      </c>
      <c r="Q475" s="20" t="str">
        <f>VLOOKUP(A475,'REPORTE'!$A$1:$AG$1961,31,0)</f>
        <v>CHIMBORAZO</v>
      </c>
      <c r="R475" s="20" t="str">
        <f>VLOOKUP(A475,'REPORTE'!$A$1:$AG$1961,32,0)</f>
        <v>RIOBAMBA</v>
      </c>
      <c r="S475" s="20" t="str">
        <f>VLOOKUP(A475,'REPORTE'!$A$1:$AG$1961,33,0)</f>
        <v>LIZARZABURU</v>
      </c>
      <c r="T475" s="20" t="str">
        <f>VLOOKUP(S475,PROVINCIAS!$F$1:$G$1171,2,0)</f>
        <v>URBANA</v>
      </c>
      <c r="U475" s="20" t="str">
        <f>VLOOKUP(A475,'REPORTE'!$A$1:$AG$1961,5,0)</f>
        <v>ECUATORIANO(A)</v>
      </c>
      <c r="V475" s="20" t="str">
        <f>VLOOKUP(A475,'REPORTE'!$A$1:$AG$1961,18,0)</f>
        <v>F</v>
      </c>
    </row>
    <row r="476" spans="1:22" x14ac:dyDescent="0.45">
      <c r="A476" s="20">
        <v>1000531</v>
      </c>
      <c r="B476" s="20" t="s">
        <v>9431</v>
      </c>
      <c r="C476" s="20" t="s">
        <v>9732</v>
      </c>
      <c r="D476" s="20">
        <v>605703032</v>
      </c>
      <c r="E476" s="20">
        <v>231000604</v>
      </c>
      <c r="F476" s="20" t="s">
        <v>11139</v>
      </c>
      <c r="G476" s="20"/>
      <c r="H476" s="20">
        <v>137.5</v>
      </c>
      <c r="I476" s="20" t="s">
        <v>11150</v>
      </c>
      <c r="J476" s="20" t="s">
        <v>11150</v>
      </c>
      <c r="K476" s="20" t="s">
        <v>11150</v>
      </c>
      <c r="L476" s="20" t="s">
        <v>11150</v>
      </c>
      <c r="M476" s="20" t="s">
        <v>11150</v>
      </c>
      <c r="N476" s="20" t="s">
        <v>11150</v>
      </c>
      <c r="O476" s="20">
        <v>137.5</v>
      </c>
      <c r="P476" s="20" t="str">
        <f>VLOOKUP(A476,'REPORTE'!$A$1:$AG$1961,30,0)</f>
        <v>Secundaria</v>
      </c>
      <c r="Q476" s="20" t="str">
        <f>VLOOKUP(A476,'REPORTE'!$A$1:$AG$1961,31,0)</f>
        <v>CHIMBORAZO</v>
      </c>
      <c r="R476" s="20" t="str">
        <f>VLOOKUP(A476,'REPORTE'!$A$1:$AG$1961,32,0)</f>
        <v>RIOBAMBA</v>
      </c>
      <c r="S476" s="20" t="str">
        <f>VLOOKUP(A476,'REPORTE'!$A$1:$AG$1961,33,0)</f>
        <v>YARUQUIES</v>
      </c>
      <c r="T476" s="20" t="str">
        <f>VLOOKUP(S476,PROVINCIAS!$F$1:$G$1171,2,0)</f>
        <v>URBANA</v>
      </c>
      <c r="U476" s="20" t="str">
        <f>VLOOKUP(A476,'REPORTE'!$A$1:$AG$1961,5,0)</f>
        <v>ECUATORIANO(A) INDIGENA</v>
      </c>
      <c r="V476" s="20" t="str">
        <f>VLOOKUP(A476,'REPORTE'!$A$1:$AG$1961,18,0)</f>
        <v>F</v>
      </c>
    </row>
    <row r="477" spans="1:22" x14ac:dyDescent="0.45">
      <c r="A477" s="20">
        <v>1000532</v>
      </c>
      <c r="B477" s="20" t="s">
        <v>9431</v>
      </c>
      <c r="C477" s="20" t="s">
        <v>10091</v>
      </c>
      <c r="D477" s="20">
        <v>1717775090</v>
      </c>
      <c r="E477" s="20">
        <v>231000605</v>
      </c>
      <c r="F477" s="20" t="s">
        <v>11139</v>
      </c>
      <c r="G477" s="20"/>
      <c r="H477" s="20">
        <v>70</v>
      </c>
      <c r="I477" s="20" t="s">
        <v>11150</v>
      </c>
      <c r="J477" s="20" t="s">
        <v>11150</v>
      </c>
      <c r="K477" s="20" t="s">
        <v>11150</v>
      </c>
      <c r="L477" s="20" t="s">
        <v>11150</v>
      </c>
      <c r="M477" s="20" t="s">
        <v>11150</v>
      </c>
      <c r="N477" s="20" t="s">
        <v>11150</v>
      </c>
      <c r="O477" s="20">
        <v>70</v>
      </c>
      <c r="P477" s="20" t="str">
        <f>VLOOKUP(A477,'REPORTE'!$A$1:$AG$1961,30,0)</f>
        <v>Primaria</v>
      </c>
      <c r="Q477" s="20" t="str">
        <f>VLOOKUP(A477,'REPORTE'!$A$1:$AG$1961,31,0)</f>
        <v>CHIMBORAZO</v>
      </c>
      <c r="R477" s="20" t="str">
        <f>VLOOKUP(A477,'REPORTE'!$A$1:$AG$1961,32,0)</f>
        <v>RIOBAMBA</v>
      </c>
      <c r="S477" s="20" t="str">
        <f>VLOOKUP(A477,'REPORTE'!$A$1:$AG$1961,33,0)</f>
        <v>YARUQUIES</v>
      </c>
      <c r="T477" s="20" t="str">
        <f>VLOOKUP(S477,PROVINCIAS!$F$1:$G$1171,2,0)</f>
        <v>URBANA</v>
      </c>
      <c r="U477" s="20" t="str">
        <f>VLOOKUP(A477,'REPORTE'!$A$1:$AG$1961,5,0)</f>
        <v>ECUATORIANO(A) INDIGENA</v>
      </c>
      <c r="V477" s="20" t="str">
        <f>VLOOKUP(A477,'REPORTE'!$A$1:$AG$1961,18,0)</f>
        <v>M</v>
      </c>
    </row>
    <row r="478" spans="1:22" x14ac:dyDescent="0.45">
      <c r="A478" s="20">
        <v>1000533</v>
      </c>
      <c r="B478" s="20" t="s">
        <v>9431</v>
      </c>
      <c r="C478" s="20" t="s">
        <v>10021</v>
      </c>
      <c r="D478" s="20">
        <v>1722486253</v>
      </c>
      <c r="E478" s="20">
        <v>231000606</v>
      </c>
      <c r="F478" s="20" t="s">
        <v>11139</v>
      </c>
      <c r="G478" s="20"/>
      <c r="H478" s="20">
        <v>12.5</v>
      </c>
      <c r="I478" s="20" t="s">
        <v>11150</v>
      </c>
      <c r="J478" s="20" t="s">
        <v>11150</v>
      </c>
      <c r="K478" s="20" t="s">
        <v>11150</v>
      </c>
      <c r="L478" s="20" t="s">
        <v>11150</v>
      </c>
      <c r="M478" s="20" t="s">
        <v>11150</v>
      </c>
      <c r="N478" s="20" t="s">
        <v>11150</v>
      </c>
      <c r="O478" s="20">
        <v>12.5</v>
      </c>
      <c r="P478" s="20" t="str">
        <f>VLOOKUP(A478,'REPORTE'!$A$1:$AG$1961,30,0)</f>
        <v>Primaria</v>
      </c>
      <c r="Q478" s="20" t="str">
        <f>VLOOKUP(A478,'REPORTE'!$A$1:$AG$1961,31,0)</f>
        <v>CHIMBORAZO</v>
      </c>
      <c r="R478" s="20" t="str">
        <f>VLOOKUP(A478,'REPORTE'!$A$1:$AG$1961,32,0)</f>
        <v>RIOBAMBA</v>
      </c>
      <c r="S478" s="20" t="str">
        <f>VLOOKUP(A478,'REPORTE'!$A$1:$AG$1961,33,0)</f>
        <v>CACHA (CAB EN MACHANGARA)</v>
      </c>
      <c r="T478" s="20" t="str">
        <f>VLOOKUP(S478,PROVINCIAS!$F$1:$G$1171,2,0)</f>
        <v>RURAL</v>
      </c>
      <c r="U478" s="20" t="str">
        <f>VLOOKUP(A478,'REPORTE'!$A$1:$AG$1961,5,0)</f>
        <v>ECUATORIANO(A) INDIGENA</v>
      </c>
      <c r="V478" s="20" t="str">
        <f>VLOOKUP(A478,'REPORTE'!$A$1:$AG$1961,18,0)</f>
        <v>M</v>
      </c>
    </row>
    <row r="479" spans="1:22" x14ac:dyDescent="0.45">
      <c r="A479" s="20">
        <v>1000535</v>
      </c>
      <c r="B479" s="20" t="s">
        <v>9431</v>
      </c>
      <c r="C479" s="20" t="s">
        <v>13911</v>
      </c>
      <c r="D479" s="20">
        <v>1709455263</v>
      </c>
      <c r="E479" s="20">
        <v>231000607</v>
      </c>
      <c r="F479" s="20" t="s">
        <v>11139</v>
      </c>
      <c r="G479" s="20"/>
      <c r="H479" s="20">
        <v>15</v>
      </c>
      <c r="I479" s="20" t="s">
        <v>11150</v>
      </c>
      <c r="J479" s="20" t="s">
        <v>11150</v>
      </c>
      <c r="K479" s="20" t="s">
        <v>11150</v>
      </c>
      <c r="L479" s="20" t="s">
        <v>11150</v>
      </c>
      <c r="M479" s="20" t="s">
        <v>11150</v>
      </c>
      <c r="N479" s="20" t="s">
        <v>11150</v>
      </c>
      <c r="O479" s="20">
        <v>15</v>
      </c>
      <c r="P479" s="20" t="str">
        <f>VLOOKUP(A479,'REPORTE'!$A$1:$AG$1961,30,0)</f>
        <v>Primaria</v>
      </c>
      <c r="Q479" s="20" t="str">
        <f>VLOOKUP(A479,'REPORTE'!$A$1:$AG$1961,31,0)</f>
        <v>COTOPAXI</v>
      </c>
      <c r="R479" s="20" t="str">
        <f>VLOOKUP(A479,'REPORTE'!$A$1:$AG$1961,32,0)</f>
        <v>LATACUNGA</v>
      </c>
      <c r="S479" s="20" t="str">
        <f>VLOOKUP(A479,'REPORTE'!$A$1:$AG$1961,33,0)</f>
        <v>ALAQUES (ALAQUEZ)</v>
      </c>
      <c r="T479" s="20" t="str">
        <f>VLOOKUP(S479,PROVINCIAS!$F$1:$G$1171,2,0)</f>
        <v>RURAL</v>
      </c>
      <c r="U479" s="20" t="str">
        <f>VLOOKUP(A479,'REPORTE'!$A$1:$AG$1961,5,0)</f>
        <v>ECUATORIANO(A)</v>
      </c>
      <c r="V479" s="20" t="str">
        <f>VLOOKUP(A479,'REPORTE'!$A$1:$AG$1961,18,0)</f>
        <v>F</v>
      </c>
    </row>
    <row r="480" spans="1:22" x14ac:dyDescent="0.45">
      <c r="A480" s="20">
        <v>1000536</v>
      </c>
      <c r="B480" s="20" t="s">
        <v>9431</v>
      </c>
      <c r="C480" s="20" t="s">
        <v>13912</v>
      </c>
      <c r="D480" s="20">
        <v>1711434751</v>
      </c>
      <c r="E480" s="20">
        <v>231000608</v>
      </c>
      <c r="F480" s="20" t="s">
        <v>11139</v>
      </c>
      <c r="G480" s="20"/>
      <c r="H480" s="20">
        <v>15</v>
      </c>
      <c r="I480" s="20" t="s">
        <v>11150</v>
      </c>
      <c r="J480" s="20" t="s">
        <v>11150</v>
      </c>
      <c r="K480" s="20" t="s">
        <v>11150</v>
      </c>
      <c r="L480" s="20" t="s">
        <v>11150</v>
      </c>
      <c r="M480" s="20" t="s">
        <v>11150</v>
      </c>
      <c r="N480" s="20" t="s">
        <v>11150</v>
      </c>
      <c r="O480" s="20">
        <v>15</v>
      </c>
      <c r="P480" s="20" t="str">
        <f>VLOOKUP(A480,'REPORTE'!$A$1:$AG$1961,30,0)</f>
        <v>Secundaria</v>
      </c>
      <c r="Q480" s="20" t="str">
        <f>VLOOKUP(A480,'REPORTE'!$A$1:$AG$1961,31,0)</f>
        <v>PICHINCHA</v>
      </c>
      <c r="R480" s="20" t="str">
        <f>VLOOKUP(A480,'REPORTE'!$A$1:$AG$1961,32,0)</f>
        <v>QUITO</v>
      </c>
      <c r="S480" s="20" t="str">
        <f>VLOOKUP(A480,'REPORTE'!$A$1:$AG$1961,33,0)</f>
        <v>SAN BLAS</v>
      </c>
      <c r="T480" s="20" t="str">
        <f>VLOOKUP(S480,PROVINCIAS!$F$1:$G$1171,2,0)</f>
        <v>URBANA</v>
      </c>
      <c r="U480" s="20" t="str">
        <f>VLOOKUP(A480,'REPORTE'!$A$1:$AG$1961,5,0)</f>
        <v>ECUATORIANO(A)</v>
      </c>
      <c r="V480" s="20" t="str">
        <f>VLOOKUP(A480,'REPORTE'!$A$1:$AG$1961,18,0)</f>
        <v>M</v>
      </c>
    </row>
    <row r="481" spans="1:22" x14ac:dyDescent="0.45">
      <c r="A481" s="20">
        <v>1000537</v>
      </c>
      <c r="B481" s="20" t="s">
        <v>9431</v>
      </c>
      <c r="C481" s="20" t="s">
        <v>13913</v>
      </c>
      <c r="D481" s="20">
        <v>1750199851</v>
      </c>
      <c r="E481" s="20">
        <v>231000609</v>
      </c>
      <c r="F481" s="20" t="s">
        <v>11139</v>
      </c>
      <c r="G481" s="20"/>
      <c r="H481" s="20">
        <v>2</v>
      </c>
      <c r="I481" s="20" t="s">
        <v>11150</v>
      </c>
      <c r="J481" s="20" t="s">
        <v>11150</v>
      </c>
      <c r="K481" s="20" t="s">
        <v>11150</v>
      </c>
      <c r="L481" s="20" t="s">
        <v>11150</v>
      </c>
      <c r="M481" s="20" t="s">
        <v>11150</v>
      </c>
      <c r="N481" s="20" t="s">
        <v>11150</v>
      </c>
      <c r="O481" s="20">
        <v>2</v>
      </c>
      <c r="P481" s="20" t="str">
        <f>VLOOKUP(A481,'REPORTE'!$A$1:$AG$1961,30,0)</f>
        <v>Universitaria</v>
      </c>
      <c r="Q481" s="20" t="str">
        <f>VLOOKUP(A481,'REPORTE'!$A$1:$AG$1961,31,0)</f>
        <v>PICHINCHA</v>
      </c>
      <c r="R481" s="20" t="str">
        <f>VLOOKUP(A481,'REPORTE'!$A$1:$AG$1961,32,0)</f>
        <v>QUITO</v>
      </c>
      <c r="S481" s="20" t="str">
        <f>VLOOKUP(A481,'REPORTE'!$A$1:$AG$1961,33,0)</f>
        <v>COTOCOLLAO</v>
      </c>
      <c r="T481" s="20" t="str">
        <f>VLOOKUP(S481,PROVINCIAS!$F$1:$G$1171,2,0)</f>
        <v>URBANA</v>
      </c>
      <c r="U481" s="20" t="str">
        <f>VLOOKUP(A481,'REPORTE'!$A$1:$AG$1961,5,0)</f>
        <v>ECUATORIANO(A) INDIGENA</v>
      </c>
      <c r="V481" s="20" t="str">
        <f>VLOOKUP(A481,'REPORTE'!$A$1:$AG$1961,18,0)</f>
        <v>F</v>
      </c>
    </row>
    <row r="482" spans="1:22" x14ac:dyDescent="0.45">
      <c r="A482" s="20">
        <v>1000538</v>
      </c>
      <c r="B482" s="20" t="s">
        <v>9431</v>
      </c>
      <c r="C482" s="20" t="s">
        <v>10094</v>
      </c>
      <c r="D482" s="20">
        <v>1705041117</v>
      </c>
      <c r="E482" s="20">
        <v>231000610</v>
      </c>
      <c r="F482" s="20" t="s">
        <v>11139</v>
      </c>
      <c r="G482" s="20"/>
      <c r="H482" s="20">
        <v>84.5</v>
      </c>
      <c r="I482" s="20" t="s">
        <v>11150</v>
      </c>
      <c r="J482" s="20" t="s">
        <v>11150</v>
      </c>
      <c r="K482" s="20" t="s">
        <v>11150</v>
      </c>
      <c r="L482" s="20" t="s">
        <v>11150</v>
      </c>
      <c r="M482" s="20" t="s">
        <v>11150</v>
      </c>
      <c r="N482" s="20" t="s">
        <v>11150</v>
      </c>
      <c r="O482" s="20">
        <v>84.5</v>
      </c>
      <c r="P482" s="20" t="str">
        <f>VLOOKUP(A482,'REPORTE'!$A$1:$AG$1961,30,0)</f>
        <v>Secundaria</v>
      </c>
      <c r="Q482" s="20" t="str">
        <f>VLOOKUP(A482,'REPORTE'!$A$1:$AG$1961,31,0)</f>
        <v>PICHINCHA</v>
      </c>
      <c r="R482" s="20" t="str">
        <f>VLOOKUP(A482,'REPORTE'!$A$1:$AG$1961,32,0)</f>
        <v>QUITO</v>
      </c>
      <c r="S482" s="20" t="str">
        <f>VLOOKUP(A482,'REPORTE'!$A$1:$AG$1961,33,0)</f>
        <v>GONZALEZ SUAREZ</v>
      </c>
      <c r="T482" s="20" t="str">
        <f>VLOOKUP(S482,PROVINCIAS!$F$1:$G$1171,2,0)</f>
        <v>URBANA</v>
      </c>
      <c r="U482" s="20" t="str">
        <f>VLOOKUP(A482,'REPORTE'!$A$1:$AG$1961,5,0)</f>
        <v>ECUATORIANO(A)</v>
      </c>
      <c r="V482" s="20" t="str">
        <f>VLOOKUP(A482,'REPORTE'!$A$1:$AG$1961,18,0)</f>
        <v>M</v>
      </c>
    </row>
    <row r="483" spans="1:22" x14ac:dyDescent="0.45">
      <c r="A483" s="20">
        <v>1000539</v>
      </c>
      <c r="B483" s="20" t="s">
        <v>9431</v>
      </c>
      <c r="C483" s="20" t="s">
        <v>13914</v>
      </c>
      <c r="D483" s="20">
        <v>1721183265</v>
      </c>
      <c r="E483" s="20">
        <v>231000611</v>
      </c>
      <c r="F483" s="20" t="s">
        <v>11139</v>
      </c>
      <c r="G483" s="20"/>
      <c r="H483" s="20">
        <v>15</v>
      </c>
      <c r="I483" s="20" t="s">
        <v>11150</v>
      </c>
      <c r="J483" s="20" t="s">
        <v>11150</v>
      </c>
      <c r="K483" s="20" t="s">
        <v>11150</v>
      </c>
      <c r="L483" s="20" t="s">
        <v>11150</v>
      </c>
      <c r="M483" s="20" t="s">
        <v>11150</v>
      </c>
      <c r="N483" s="20" t="s">
        <v>11150</v>
      </c>
      <c r="O483" s="20">
        <v>15</v>
      </c>
      <c r="P483" s="20" t="str">
        <f>VLOOKUP(A483,'REPORTE'!$A$1:$AG$1961,30,0)</f>
        <v>Primaria</v>
      </c>
      <c r="Q483" s="20" t="str">
        <f>VLOOKUP(A483,'REPORTE'!$A$1:$AG$1961,31,0)</f>
        <v>LOS RIOS</v>
      </c>
      <c r="R483" s="20" t="str">
        <f>VLOOKUP(A483,'REPORTE'!$A$1:$AG$1961,32,0)</f>
        <v>VENTANAS</v>
      </c>
      <c r="S483" s="20" t="str">
        <f>VLOOKUP(A483,'REPORTE'!$A$1:$AG$1961,33,0)</f>
        <v>VENTANAS</v>
      </c>
      <c r="T483" s="20" t="str">
        <f>VLOOKUP(S483,PROVINCIAS!$F$1:$G$1171,2,0)</f>
        <v>URBANA</v>
      </c>
      <c r="U483" s="20" t="str">
        <f>VLOOKUP(A483,'REPORTE'!$A$1:$AG$1961,5,0)</f>
        <v>ECUATORIANO(A)</v>
      </c>
      <c r="V483" s="20" t="str">
        <f>VLOOKUP(A483,'REPORTE'!$A$1:$AG$1961,18,0)</f>
        <v>F</v>
      </c>
    </row>
    <row r="484" spans="1:22" x14ac:dyDescent="0.45">
      <c r="A484" s="20">
        <v>1000540</v>
      </c>
      <c r="B484" s="20" t="s">
        <v>9431</v>
      </c>
      <c r="C484" s="20" t="s">
        <v>13915</v>
      </c>
      <c r="D484" s="20">
        <v>604472118</v>
      </c>
      <c r="E484" s="20">
        <v>231000612</v>
      </c>
      <c r="F484" s="20" t="s">
        <v>11139</v>
      </c>
      <c r="G484" s="20"/>
      <c r="H484" s="20">
        <v>15</v>
      </c>
      <c r="I484" s="20" t="s">
        <v>11150</v>
      </c>
      <c r="J484" s="20" t="s">
        <v>11150</v>
      </c>
      <c r="K484" s="20" t="s">
        <v>11150</v>
      </c>
      <c r="L484" s="20" t="s">
        <v>11150</v>
      </c>
      <c r="M484" s="20" t="s">
        <v>11150</v>
      </c>
      <c r="N484" s="20" t="s">
        <v>11150</v>
      </c>
      <c r="O484" s="20">
        <v>15</v>
      </c>
      <c r="P484" s="20" t="str">
        <f>VLOOKUP(A484,'REPORTE'!$A$1:$AG$1961,30,0)</f>
        <v>Primaria</v>
      </c>
      <c r="Q484" s="20" t="str">
        <f>VLOOKUP(A484,'REPORTE'!$A$1:$AG$1961,31,0)</f>
        <v>CHIMBORAZO</v>
      </c>
      <c r="R484" s="20" t="str">
        <f>VLOOKUP(A484,'REPORTE'!$A$1:$AG$1961,32,0)</f>
        <v>RIOBAMBA</v>
      </c>
      <c r="S484" s="20" t="str">
        <f>VLOOKUP(A484,'REPORTE'!$A$1:$AG$1961,33,0)</f>
        <v>YARUQUIES</v>
      </c>
      <c r="T484" s="20" t="str">
        <f>VLOOKUP(S484,PROVINCIAS!$F$1:$G$1171,2,0)</f>
        <v>URBANA</v>
      </c>
      <c r="U484" s="20" t="str">
        <f>VLOOKUP(A484,'REPORTE'!$A$1:$AG$1961,5,0)</f>
        <v>ECUATORIANO(A) INDIGENA</v>
      </c>
      <c r="V484" s="20" t="str">
        <f>VLOOKUP(A484,'REPORTE'!$A$1:$AG$1961,18,0)</f>
        <v>F</v>
      </c>
    </row>
    <row r="485" spans="1:22" x14ac:dyDescent="0.45">
      <c r="A485" s="20">
        <v>1000541</v>
      </c>
      <c r="B485" s="20" t="s">
        <v>9431</v>
      </c>
      <c r="C485" s="20" t="s">
        <v>13916</v>
      </c>
      <c r="D485" s="20">
        <v>602580086</v>
      </c>
      <c r="E485" s="20">
        <v>231000613</v>
      </c>
      <c r="F485" s="20" t="s">
        <v>11139</v>
      </c>
      <c r="G485" s="20"/>
      <c r="H485" s="20">
        <v>15</v>
      </c>
      <c r="I485" s="20" t="s">
        <v>11150</v>
      </c>
      <c r="J485" s="20" t="s">
        <v>11150</v>
      </c>
      <c r="K485" s="20" t="s">
        <v>11150</v>
      </c>
      <c r="L485" s="20" t="s">
        <v>11150</v>
      </c>
      <c r="M485" s="20" t="s">
        <v>11150</v>
      </c>
      <c r="N485" s="20" t="s">
        <v>11150</v>
      </c>
      <c r="O485" s="20">
        <v>15</v>
      </c>
      <c r="P485" s="20" t="str">
        <f>VLOOKUP(A485,'REPORTE'!$A$1:$AG$1961,30,0)</f>
        <v>Universitaria</v>
      </c>
      <c r="Q485" s="20" t="str">
        <f>VLOOKUP(A485,'REPORTE'!$A$1:$AG$1961,31,0)</f>
        <v>CHIMBORAZO</v>
      </c>
      <c r="R485" s="20" t="str">
        <f>VLOOKUP(A485,'REPORTE'!$A$1:$AG$1961,32,0)</f>
        <v>RIOBAMBA</v>
      </c>
      <c r="S485" s="20" t="str">
        <f>VLOOKUP(A485,'REPORTE'!$A$1:$AG$1961,33,0)</f>
        <v>VELOZ</v>
      </c>
      <c r="T485" s="20" t="str">
        <f>VLOOKUP(S485,PROVINCIAS!$F$1:$G$1171,2,0)</f>
        <v>URBANA</v>
      </c>
      <c r="U485" s="20" t="str">
        <f>VLOOKUP(A485,'REPORTE'!$A$1:$AG$1961,5,0)</f>
        <v>ECUATORIANO(A)</v>
      </c>
      <c r="V485" s="20" t="str">
        <f>VLOOKUP(A485,'REPORTE'!$A$1:$AG$1961,18,0)</f>
        <v>F</v>
      </c>
    </row>
    <row r="486" spans="1:22" x14ac:dyDescent="0.45">
      <c r="A486" s="20">
        <v>1000542</v>
      </c>
      <c r="B486" s="20" t="s">
        <v>9431</v>
      </c>
      <c r="C486" s="20" t="s">
        <v>13917</v>
      </c>
      <c r="D486" s="20">
        <v>605304971</v>
      </c>
      <c r="E486" s="20">
        <v>231000617</v>
      </c>
      <c r="F486" s="20" t="s">
        <v>11139</v>
      </c>
      <c r="G486" s="20"/>
      <c r="H486" s="20">
        <v>3</v>
      </c>
      <c r="I486" s="20" t="s">
        <v>11150</v>
      </c>
      <c r="J486" s="20" t="s">
        <v>11150</v>
      </c>
      <c r="K486" s="20" t="s">
        <v>11150</v>
      </c>
      <c r="L486" s="20" t="s">
        <v>11150</v>
      </c>
      <c r="M486" s="20" t="s">
        <v>11150</v>
      </c>
      <c r="N486" s="20" t="s">
        <v>11150</v>
      </c>
      <c r="O486" s="20">
        <v>3</v>
      </c>
      <c r="P486" s="20" t="str">
        <f>VLOOKUP(A486,'REPORTE'!$A$1:$AG$1961,30,0)</f>
        <v>Secundaria</v>
      </c>
      <c r="Q486" s="20" t="str">
        <f>VLOOKUP(A486,'REPORTE'!$A$1:$AG$1961,31,0)</f>
        <v>PICHINCHA</v>
      </c>
      <c r="R486" s="20" t="str">
        <f>VLOOKUP(A486,'REPORTE'!$A$1:$AG$1961,32,0)</f>
        <v>QUITO</v>
      </c>
      <c r="S486" s="20" t="str">
        <f>VLOOKUP(A486,'REPORTE'!$A$1:$AG$1961,33,0)</f>
        <v>COTOCOLLAO</v>
      </c>
      <c r="T486" s="20" t="str">
        <f>VLOOKUP(S486,PROVINCIAS!$F$1:$G$1171,2,0)</f>
        <v>URBANA</v>
      </c>
      <c r="U486" s="20" t="str">
        <f>VLOOKUP(A486,'REPORTE'!$A$1:$AG$1961,5,0)</f>
        <v>ECUATORIANO(A) INDIGENA</v>
      </c>
      <c r="V486" s="20" t="str">
        <f>VLOOKUP(A486,'REPORTE'!$A$1:$AG$1961,18,0)</f>
        <v>M</v>
      </c>
    </row>
    <row r="487" spans="1:22" x14ac:dyDescent="0.45">
      <c r="A487" s="20">
        <v>1000543</v>
      </c>
      <c r="B487" s="20" t="s">
        <v>9431</v>
      </c>
      <c r="C487" s="20" t="s">
        <v>9911</v>
      </c>
      <c r="D487" s="20">
        <v>601865033</v>
      </c>
      <c r="E487" s="20">
        <v>231000616</v>
      </c>
      <c r="F487" s="20" t="s">
        <v>11139</v>
      </c>
      <c r="G487" s="20"/>
      <c r="H487" s="20">
        <v>24.73</v>
      </c>
      <c r="I487" s="20" t="s">
        <v>11150</v>
      </c>
      <c r="J487" s="20" t="s">
        <v>11150</v>
      </c>
      <c r="K487" s="20" t="s">
        <v>11150</v>
      </c>
      <c r="L487" s="20" t="s">
        <v>11150</v>
      </c>
      <c r="M487" s="20" t="s">
        <v>11150</v>
      </c>
      <c r="N487" s="20" t="s">
        <v>11150</v>
      </c>
      <c r="O487" s="20">
        <v>24.73</v>
      </c>
      <c r="P487" s="20" t="str">
        <f>VLOOKUP(A487,'REPORTE'!$A$1:$AG$1961,30,0)</f>
        <v>Secundaria</v>
      </c>
      <c r="Q487" s="20" t="str">
        <f>VLOOKUP(A487,'REPORTE'!$A$1:$AG$1961,31,0)</f>
        <v>PICHINCHA</v>
      </c>
      <c r="R487" s="20" t="str">
        <f>VLOOKUP(A487,'REPORTE'!$A$1:$AG$1961,32,0)</f>
        <v>QUITO</v>
      </c>
      <c r="S487" s="20" t="str">
        <f>VLOOKUP(A487,'REPORTE'!$A$1:$AG$1961,33,0)</f>
        <v>COTOCOLLAO</v>
      </c>
      <c r="T487" s="20" t="str">
        <f>VLOOKUP(S487,PROVINCIAS!$F$1:$G$1171,2,0)</f>
        <v>URBANA</v>
      </c>
      <c r="U487" s="20" t="str">
        <f>VLOOKUP(A487,'REPORTE'!$A$1:$AG$1961,5,0)</f>
        <v>ECUATORIANO(A) INDIGENA</v>
      </c>
      <c r="V487" s="20" t="str">
        <f>VLOOKUP(A487,'REPORTE'!$A$1:$AG$1961,18,0)</f>
        <v>M</v>
      </c>
    </row>
    <row r="488" spans="1:22" x14ac:dyDescent="0.45">
      <c r="A488" s="20">
        <v>1000544</v>
      </c>
      <c r="B488" s="20" t="s">
        <v>9431</v>
      </c>
      <c r="C488" s="20" t="s">
        <v>13918</v>
      </c>
      <c r="D488" s="20">
        <v>603736232</v>
      </c>
      <c r="E488" s="20">
        <v>231000614</v>
      </c>
      <c r="F488" s="20" t="s">
        <v>11139</v>
      </c>
      <c r="G488" s="20"/>
      <c r="H488" s="20">
        <v>28</v>
      </c>
      <c r="I488" s="20" t="s">
        <v>11150</v>
      </c>
      <c r="J488" s="20" t="s">
        <v>11150</v>
      </c>
      <c r="K488" s="20" t="s">
        <v>11150</v>
      </c>
      <c r="L488" s="20" t="s">
        <v>11150</v>
      </c>
      <c r="M488" s="20" t="s">
        <v>11150</v>
      </c>
      <c r="N488" s="20" t="s">
        <v>11150</v>
      </c>
      <c r="O488" s="20">
        <v>28</v>
      </c>
      <c r="P488" s="20" t="str">
        <f>VLOOKUP(A488,'REPORTE'!$A$1:$AG$1961,30,0)</f>
        <v>Primaria</v>
      </c>
      <c r="Q488" s="20" t="str">
        <f>VLOOKUP(A488,'REPORTE'!$A$1:$AG$1961,31,0)</f>
        <v>CHIMBORAZO</v>
      </c>
      <c r="R488" s="20" t="str">
        <f>VLOOKUP(A488,'REPORTE'!$A$1:$AG$1961,32,0)</f>
        <v>GUAMOTE</v>
      </c>
      <c r="S488" s="20" t="str">
        <f>VLOOKUP(A488,'REPORTE'!$A$1:$AG$1961,33,0)</f>
        <v>PALMIRA</v>
      </c>
      <c r="T488" s="20" t="str">
        <f>VLOOKUP(S488,PROVINCIAS!$F$1:$G$1171,2,0)</f>
        <v>RURAL</v>
      </c>
      <c r="U488" s="20" t="str">
        <f>VLOOKUP(A488,'REPORTE'!$A$1:$AG$1961,5,0)</f>
        <v>ECUATORIANO(A) INDIGENA</v>
      </c>
      <c r="V488" s="20" t="str">
        <f>VLOOKUP(A488,'REPORTE'!$A$1:$AG$1961,18,0)</f>
        <v>F</v>
      </c>
    </row>
    <row r="489" spans="1:22" x14ac:dyDescent="0.45">
      <c r="A489" s="20">
        <v>1000545</v>
      </c>
      <c r="B489" s="20" t="s">
        <v>9431</v>
      </c>
      <c r="C489" s="20" t="s">
        <v>13919</v>
      </c>
      <c r="D489" s="20">
        <v>1722492327</v>
      </c>
      <c r="E489" s="20">
        <v>231000615</v>
      </c>
      <c r="F489" s="20" t="s">
        <v>11139</v>
      </c>
      <c r="G489" s="20"/>
      <c r="H489" s="20">
        <v>16.5</v>
      </c>
      <c r="I489" s="20" t="s">
        <v>11150</v>
      </c>
      <c r="J489" s="20" t="s">
        <v>11150</v>
      </c>
      <c r="K489" s="20" t="s">
        <v>11150</v>
      </c>
      <c r="L489" s="20" t="s">
        <v>11150</v>
      </c>
      <c r="M489" s="20" t="s">
        <v>11150</v>
      </c>
      <c r="N489" s="20" t="s">
        <v>11150</v>
      </c>
      <c r="O489" s="20">
        <v>16.5</v>
      </c>
      <c r="P489" s="20" t="str">
        <f>VLOOKUP(A489,'REPORTE'!$A$1:$AG$1961,30,0)</f>
        <v>Primaria</v>
      </c>
      <c r="Q489" s="20" t="str">
        <f>VLOOKUP(A489,'REPORTE'!$A$1:$AG$1961,31,0)</f>
        <v>PICHINCHA</v>
      </c>
      <c r="R489" s="20" t="str">
        <f>VLOOKUP(A489,'REPORTE'!$A$1:$AG$1961,32,0)</f>
        <v>QUITO</v>
      </c>
      <c r="S489" s="20" t="str">
        <f>VLOOKUP(A489,'REPORTE'!$A$1:$AG$1961,33,0)</f>
        <v>EL INCA</v>
      </c>
      <c r="T489" s="20" t="str">
        <f>VLOOKUP(S489,PROVINCIAS!$F$1:$G$1171,2,0)</f>
        <v>URBANA</v>
      </c>
      <c r="U489" s="20" t="str">
        <f>VLOOKUP(A489,'REPORTE'!$A$1:$AG$1961,5,0)</f>
        <v>ECUATORIANO(A) INDIGENA</v>
      </c>
      <c r="V489" s="20" t="str">
        <f>VLOOKUP(A489,'REPORTE'!$A$1:$AG$1961,18,0)</f>
        <v>M</v>
      </c>
    </row>
    <row r="490" spans="1:22" x14ac:dyDescent="0.45">
      <c r="A490" s="20">
        <v>1000546</v>
      </c>
      <c r="B490" s="20" t="s">
        <v>9431</v>
      </c>
      <c r="C490" s="20" t="s">
        <v>13920</v>
      </c>
      <c r="D490" s="20">
        <v>604321299</v>
      </c>
      <c r="E490" s="20">
        <v>231000618</v>
      </c>
      <c r="F490" s="20" t="s">
        <v>11139</v>
      </c>
      <c r="G490" s="20"/>
      <c r="H490" s="20">
        <v>15</v>
      </c>
      <c r="I490" s="20" t="s">
        <v>11150</v>
      </c>
      <c r="J490" s="20" t="s">
        <v>11150</v>
      </c>
      <c r="K490" s="20" t="s">
        <v>11150</v>
      </c>
      <c r="L490" s="20" t="s">
        <v>11150</v>
      </c>
      <c r="M490" s="20" t="s">
        <v>11150</v>
      </c>
      <c r="N490" s="20" t="s">
        <v>11150</v>
      </c>
      <c r="O490" s="20">
        <v>15</v>
      </c>
      <c r="P490" s="20" t="str">
        <f>VLOOKUP(A490,'REPORTE'!$A$1:$AG$1961,30,0)</f>
        <v>Universitaria</v>
      </c>
      <c r="Q490" s="20" t="str">
        <f>VLOOKUP(A490,'REPORTE'!$A$1:$AG$1961,31,0)</f>
        <v>PICHINCHA</v>
      </c>
      <c r="R490" s="20" t="str">
        <f>VLOOKUP(A490,'REPORTE'!$A$1:$AG$1961,32,0)</f>
        <v>QUITO</v>
      </c>
      <c r="S490" s="20" t="str">
        <f>VLOOKUP(A490,'REPORTE'!$A$1:$AG$1961,33,0)</f>
        <v>COTOCOLLAO</v>
      </c>
      <c r="T490" s="20" t="str">
        <f>VLOOKUP(S490,PROVINCIAS!$F$1:$G$1171,2,0)</f>
        <v>URBANA</v>
      </c>
      <c r="U490" s="20" t="str">
        <f>VLOOKUP(A490,'REPORTE'!$A$1:$AG$1961,5,0)</f>
        <v>ECUATORIANO(A) INDIGENA</v>
      </c>
      <c r="V490" s="20" t="str">
        <f>VLOOKUP(A490,'REPORTE'!$A$1:$AG$1961,18,0)</f>
        <v>M</v>
      </c>
    </row>
    <row r="491" spans="1:22" x14ac:dyDescent="0.45">
      <c r="A491" s="20">
        <v>1000547</v>
      </c>
      <c r="B491" s="20" t="s">
        <v>9431</v>
      </c>
      <c r="C491" s="20" t="s">
        <v>13921</v>
      </c>
      <c r="D491" s="20">
        <v>603003633</v>
      </c>
      <c r="E491" s="20">
        <v>231001097</v>
      </c>
      <c r="F491" s="20" t="s">
        <v>11139</v>
      </c>
      <c r="G491" s="20"/>
      <c r="H491" s="20">
        <v>0.5</v>
      </c>
      <c r="I491" s="20" t="s">
        <v>11150</v>
      </c>
      <c r="J491" s="20" t="s">
        <v>11150</v>
      </c>
      <c r="K491" s="20" t="s">
        <v>11150</v>
      </c>
      <c r="L491" s="20" t="s">
        <v>11150</v>
      </c>
      <c r="M491" s="20" t="s">
        <v>11150</v>
      </c>
      <c r="N491" s="20" t="s">
        <v>11150</v>
      </c>
      <c r="O491" s="20">
        <v>0.5</v>
      </c>
      <c r="P491" s="20" t="str">
        <f>VLOOKUP(A491,'REPORTE'!$A$1:$AG$1961,30,0)</f>
        <v>Primaria</v>
      </c>
      <c r="Q491" s="20" t="str">
        <f>VLOOKUP(A491,'REPORTE'!$A$1:$AG$1961,31,0)</f>
        <v>PICHINCHA</v>
      </c>
      <c r="R491" s="20" t="str">
        <f>VLOOKUP(A491,'REPORTE'!$A$1:$AG$1961,32,0)</f>
        <v>QUITO</v>
      </c>
      <c r="S491" s="20" t="str">
        <f>VLOOKUP(A491,'REPORTE'!$A$1:$AG$1961,33,0)</f>
        <v>COTOCOLLAO</v>
      </c>
      <c r="T491" s="20" t="str">
        <f>VLOOKUP(S491,PROVINCIAS!$F$1:$G$1171,2,0)</f>
        <v>URBANA</v>
      </c>
      <c r="U491" s="20" t="str">
        <f>VLOOKUP(A491,'REPORTE'!$A$1:$AG$1961,5,0)</f>
        <v>ECUATORIANO(A) INDIGENA</v>
      </c>
      <c r="V491" s="20" t="str">
        <f>VLOOKUP(A491,'REPORTE'!$A$1:$AG$1961,18,0)</f>
        <v>F</v>
      </c>
    </row>
    <row r="492" spans="1:22" x14ac:dyDescent="0.45">
      <c r="A492" s="20">
        <v>1000548</v>
      </c>
      <c r="B492" s="20" t="s">
        <v>9431</v>
      </c>
      <c r="C492" s="20" t="s">
        <v>9616</v>
      </c>
      <c r="D492" s="20">
        <v>1713660601</v>
      </c>
      <c r="E492" s="20">
        <v>231000619</v>
      </c>
      <c r="F492" s="20" t="s">
        <v>11139</v>
      </c>
      <c r="G492" s="20"/>
      <c r="H492" s="20">
        <v>14.94</v>
      </c>
      <c r="I492" s="20" t="s">
        <v>11150</v>
      </c>
      <c r="J492" s="20" t="s">
        <v>11150</v>
      </c>
      <c r="K492" s="20" t="s">
        <v>11150</v>
      </c>
      <c r="L492" s="20" t="s">
        <v>11150</v>
      </c>
      <c r="M492" s="20" t="s">
        <v>11150</v>
      </c>
      <c r="N492" s="20" t="s">
        <v>11150</v>
      </c>
      <c r="O492" s="20">
        <v>14.94</v>
      </c>
      <c r="P492" s="20" t="str">
        <f>VLOOKUP(A492,'REPORTE'!$A$1:$AG$1961,30,0)</f>
        <v>Primaria</v>
      </c>
      <c r="Q492" s="20" t="str">
        <f>VLOOKUP(A492,'REPORTE'!$A$1:$AG$1961,31,0)</f>
        <v>PICHINCHA</v>
      </c>
      <c r="R492" s="20" t="str">
        <f>VLOOKUP(A492,'REPORTE'!$A$1:$AG$1961,32,0)</f>
        <v>QUITO</v>
      </c>
      <c r="S492" s="20" t="str">
        <f>VLOOKUP(A492,'REPORTE'!$A$1:$AG$1961,33,0)</f>
        <v>COTOCOLLAO</v>
      </c>
      <c r="T492" s="20" t="str">
        <f>VLOOKUP(S492,PROVINCIAS!$F$1:$G$1171,2,0)</f>
        <v>URBANA</v>
      </c>
      <c r="U492" s="20" t="str">
        <f>VLOOKUP(A492,'REPORTE'!$A$1:$AG$1961,5,0)</f>
        <v>ECUATORIANO(A)</v>
      </c>
      <c r="V492" s="20" t="str">
        <f>VLOOKUP(A492,'REPORTE'!$A$1:$AG$1961,18,0)</f>
        <v>M</v>
      </c>
    </row>
    <row r="493" spans="1:22" x14ac:dyDescent="0.45">
      <c r="A493" s="20">
        <v>1000549</v>
      </c>
      <c r="B493" s="20" t="s">
        <v>9431</v>
      </c>
      <c r="C493" s="20" t="s">
        <v>13922</v>
      </c>
      <c r="D493" s="20">
        <v>3050187842</v>
      </c>
      <c r="E493" s="20">
        <v>231000620</v>
      </c>
      <c r="F493" s="20" t="s">
        <v>11139</v>
      </c>
      <c r="G493" s="20"/>
      <c r="H493" s="20">
        <v>2</v>
      </c>
      <c r="I493" s="20" t="s">
        <v>11150</v>
      </c>
      <c r="J493" s="20" t="s">
        <v>11150</v>
      </c>
      <c r="K493" s="20" t="s">
        <v>11150</v>
      </c>
      <c r="L493" s="20" t="s">
        <v>11150</v>
      </c>
      <c r="M493" s="20" t="s">
        <v>11150</v>
      </c>
      <c r="N493" s="20" t="s">
        <v>11150</v>
      </c>
      <c r="O493" s="20">
        <v>2</v>
      </c>
      <c r="P493" s="20" t="str">
        <f>VLOOKUP(A493,'REPORTE'!$A$1:$AG$1961,30,0)</f>
        <v>Primaria</v>
      </c>
      <c r="Q493" s="20" t="str">
        <f>VLOOKUP(A493,'REPORTE'!$A$1:$AG$1961,31,0)</f>
        <v>PICHINCHA</v>
      </c>
      <c r="R493" s="20" t="str">
        <f>VLOOKUP(A493,'REPORTE'!$A$1:$AG$1961,32,0)</f>
        <v>QUITO</v>
      </c>
      <c r="S493" s="20" t="str">
        <f>VLOOKUP(A493,'REPORTE'!$A$1:$AG$1961,33,0)</f>
        <v>COTOCOLLAO</v>
      </c>
      <c r="T493" s="20" t="str">
        <f>VLOOKUP(S493,PROVINCIAS!$F$1:$G$1171,2,0)</f>
        <v>URBANA</v>
      </c>
      <c r="U493" s="20" t="str">
        <f>VLOOKUP(A493,'REPORTE'!$A$1:$AG$1961,5,0)</f>
        <v>ESTADOUNIDENSE</v>
      </c>
      <c r="V493" s="20" t="str">
        <f>VLOOKUP(A493,'REPORTE'!$A$1:$AG$1961,18,0)</f>
        <v>F</v>
      </c>
    </row>
    <row r="494" spans="1:22" x14ac:dyDescent="0.45">
      <c r="A494" s="20">
        <v>1000550</v>
      </c>
      <c r="B494" s="20" t="s">
        <v>9431</v>
      </c>
      <c r="C494" s="20" t="s">
        <v>9610</v>
      </c>
      <c r="D494" s="20">
        <v>1002255014</v>
      </c>
      <c r="E494" s="20">
        <v>231000621</v>
      </c>
      <c r="F494" s="20" t="s">
        <v>11139</v>
      </c>
      <c r="G494" s="20"/>
      <c r="H494" s="20" t="s">
        <v>11150</v>
      </c>
      <c r="I494" s="20" t="s">
        <v>11150</v>
      </c>
      <c r="J494" s="20" t="s">
        <v>11150</v>
      </c>
      <c r="K494" s="20" t="s">
        <v>11150</v>
      </c>
      <c r="L494" s="20" t="s">
        <v>11150</v>
      </c>
      <c r="M494" s="20" t="s">
        <v>11150</v>
      </c>
      <c r="N494" s="20" t="s">
        <v>11150</v>
      </c>
      <c r="O494" s="20">
        <v>0</v>
      </c>
      <c r="P494" s="20" t="str">
        <f>VLOOKUP(A494,'REPORTE'!$A$1:$AG$1961,30,0)</f>
        <v>Primaria</v>
      </c>
      <c r="Q494" s="20" t="str">
        <f>VLOOKUP(A494,'REPORTE'!$A$1:$AG$1961,31,0)</f>
        <v>IMBABURA</v>
      </c>
      <c r="R494" s="20" t="str">
        <f>VLOOKUP(A494,'REPORTE'!$A$1:$AG$1961,32,0)</f>
        <v>OTAVALO</v>
      </c>
      <c r="S494" s="20" t="str">
        <f>VLOOKUP(A494,'REPORTE'!$A$1:$AG$1961,33,0)</f>
        <v>SAN RAFAEL</v>
      </c>
      <c r="T494" s="20" t="str">
        <f>VLOOKUP(S494,PROVINCIAS!$F$1:$G$1171,2,0)</f>
        <v>RURAL</v>
      </c>
      <c r="U494" s="20" t="str">
        <f>VLOOKUP(A494,'REPORTE'!$A$1:$AG$1961,5,0)</f>
        <v>ECUATORIANO(A)</v>
      </c>
      <c r="V494" s="20" t="str">
        <f>VLOOKUP(A494,'REPORTE'!$A$1:$AG$1961,18,0)</f>
        <v>F</v>
      </c>
    </row>
    <row r="495" spans="1:22" x14ac:dyDescent="0.45">
      <c r="A495" s="20">
        <v>1000551</v>
      </c>
      <c r="B495" s="20" t="s">
        <v>9431</v>
      </c>
      <c r="C495" s="20" t="s">
        <v>13923</v>
      </c>
      <c r="D495" s="20">
        <v>1725660524</v>
      </c>
      <c r="E495" s="20">
        <v>231000622</v>
      </c>
      <c r="F495" s="20" t="s">
        <v>11139</v>
      </c>
      <c r="G495" s="20"/>
      <c r="H495" s="20">
        <v>16.14</v>
      </c>
      <c r="I495" s="20" t="s">
        <v>11150</v>
      </c>
      <c r="J495" s="20" t="s">
        <v>11150</v>
      </c>
      <c r="K495" s="20" t="s">
        <v>11150</v>
      </c>
      <c r="L495" s="20" t="s">
        <v>11150</v>
      </c>
      <c r="M495" s="20" t="s">
        <v>11150</v>
      </c>
      <c r="N495" s="20" t="s">
        <v>11150</v>
      </c>
      <c r="O495" s="20">
        <v>16.14</v>
      </c>
      <c r="P495" s="20" t="str">
        <f>VLOOKUP(A495,'REPORTE'!$A$1:$AG$1961,30,0)</f>
        <v>Primaria</v>
      </c>
      <c r="Q495" s="20" t="str">
        <f>VLOOKUP(A495,'REPORTE'!$A$1:$AG$1961,31,0)</f>
        <v>PICHINCHA</v>
      </c>
      <c r="R495" s="20" t="str">
        <f>VLOOKUP(A495,'REPORTE'!$A$1:$AG$1961,32,0)</f>
        <v>QUITO</v>
      </c>
      <c r="S495" s="20" t="str">
        <f>VLOOKUP(A495,'REPORTE'!$A$1:$AG$1961,33,0)</f>
        <v>SAN BARTOLO</v>
      </c>
      <c r="T495" s="20" t="str">
        <f>VLOOKUP(S495,PROVINCIAS!$F$1:$G$1171,2,0)</f>
        <v>URBANA</v>
      </c>
      <c r="U495" s="20" t="str">
        <f>VLOOKUP(A495,'REPORTE'!$A$1:$AG$1961,5,0)</f>
        <v>ECUATORIANO(A)</v>
      </c>
      <c r="V495" s="20" t="str">
        <f>VLOOKUP(A495,'REPORTE'!$A$1:$AG$1961,18,0)</f>
        <v>F</v>
      </c>
    </row>
    <row r="496" spans="1:22" x14ac:dyDescent="0.45">
      <c r="A496" s="20">
        <v>1000552</v>
      </c>
      <c r="B496" s="20" t="s">
        <v>9431</v>
      </c>
      <c r="C496" s="20" t="s">
        <v>9999</v>
      </c>
      <c r="D496" s="20">
        <v>1708517642</v>
      </c>
      <c r="E496" s="20">
        <v>231000623</v>
      </c>
      <c r="F496" s="20" t="s">
        <v>11139</v>
      </c>
      <c r="G496" s="20"/>
      <c r="H496" s="20">
        <v>55</v>
      </c>
      <c r="I496" s="20" t="s">
        <v>11150</v>
      </c>
      <c r="J496" s="20" t="s">
        <v>11150</v>
      </c>
      <c r="K496" s="20" t="s">
        <v>11150</v>
      </c>
      <c r="L496" s="20" t="s">
        <v>11150</v>
      </c>
      <c r="M496" s="20" t="s">
        <v>11150</v>
      </c>
      <c r="N496" s="20" t="s">
        <v>11150</v>
      </c>
      <c r="O496" s="20">
        <v>55</v>
      </c>
      <c r="P496" s="20" t="str">
        <f>VLOOKUP(A496,'REPORTE'!$A$1:$AG$1961,30,0)</f>
        <v>Primaria</v>
      </c>
      <c r="Q496" s="20" t="str">
        <f>VLOOKUP(A496,'REPORTE'!$A$1:$AG$1961,31,0)</f>
        <v>PICHINCHA</v>
      </c>
      <c r="R496" s="20" t="str">
        <f>VLOOKUP(A496,'REPORTE'!$A$1:$AG$1961,32,0)</f>
        <v>QUITO</v>
      </c>
      <c r="S496" s="20" t="str">
        <f>VLOOKUP(A496,'REPORTE'!$A$1:$AG$1961,33,0)</f>
        <v>CARCELEN</v>
      </c>
      <c r="T496" s="20" t="str">
        <f>VLOOKUP(S496,PROVINCIAS!$F$1:$G$1171,2,0)</f>
        <v>URBANA</v>
      </c>
      <c r="U496" s="20" t="str">
        <f>VLOOKUP(A496,'REPORTE'!$A$1:$AG$1961,5,0)</f>
        <v>ECUATORIANO(A)</v>
      </c>
      <c r="V496" s="20" t="str">
        <f>VLOOKUP(A496,'REPORTE'!$A$1:$AG$1961,18,0)</f>
        <v>M</v>
      </c>
    </row>
    <row r="497" spans="1:22" x14ac:dyDescent="0.45">
      <c r="A497" s="20">
        <v>1000553</v>
      </c>
      <c r="B497" s="20" t="s">
        <v>9431</v>
      </c>
      <c r="C497" s="20" t="s">
        <v>13924</v>
      </c>
      <c r="D497" s="20">
        <v>1716135478</v>
      </c>
      <c r="E497" s="20">
        <v>231000624</v>
      </c>
      <c r="F497" s="20" t="s">
        <v>11139</v>
      </c>
      <c r="G497" s="20"/>
      <c r="H497" s="20">
        <v>13.51</v>
      </c>
      <c r="I497" s="20" t="s">
        <v>11150</v>
      </c>
      <c r="J497" s="20" t="s">
        <v>11150</v>
      </c>
      <c r="K497" s="20" t="s">
        <v>11150</v>
      </c>
      <c r="L497" s="20" t="s">
        <v>11150</v>
      </c>
      <c r="M497" s="20" t="s">
        <v>11150</v>
      </c>
      <c r="N497" s="20" t="s">
        <v>11150</v>
      </c>
      <c r="O497" s="20">
        <v>13.51</v>
      </c>
      <c r="P497" s="20" t="str">
        <f>VLOOKUP(A497,'REPORTE'!$A$1:$AG$1961,30,0)</f>
        <v>Primaria</v>
      </c>
      <c r="Q497" s="20" t="str">
        <f>VLOOKUP(A497,'REPORTE'!$A$1:$AG$1961,31,0)</f>
        <v>PICHINCHA</v>
      </c>
      <c r="R497" s="20" t="str">
        <f>VLOOKUP(A497,'REPORTE'!$A$1:$AG$1961,32,0)</f>
        <v>QUITO</v>
      </c>
      <c r="S497" s="20" t="str">
        <f>VLOOKUP(A497,'REPORTE'!$A$1:$AG$1961,33,0)</f>
        <v>NAYON</v>
      </c>
      <c r="T497" s="20" t="str">
        <f>VLOOKUP(S497,PROVINCIAS!$F$1:$G$1171,2,0)</f>
        <v>RURAL</v>
      </c>
      <c r="U497" s="20" t="str">
        <f>VLOOKUP(A497,'REPORTE'!$A$1:$AG$1961,5,0)</f>
        <v>ECUATORIANO(A)</v>
      </c>
      <c r="V497" s="20" t="str">
        <f>VLOOKUP(A497,'REPORTE'!$A$1:$AG$1961,18,0)</f>
        <v>M</v>
      </c>
    </row>
    <row r="498" spans="1:22" x14ac:dyDescent="0.45">
      <c r="A498" s="20">
        <v>1000554</v>
      </c>
      <c r="B498" s="20" t="s">
        <v>9431</v>
      </c>
      <c r="C498" s="20" t="s">
        <v>9787</v>
      </c>
      <c r="D498" s="20">
        <v>1722115985</v>
      </c>
      <c r="E498" s="20">
        <v>231000625</v>
      </c>
      <c r="F498" s="20" t="s">
        <v>11139</v>
      </c>
      <c r="G498" s="20"/>
      <c r="H498" s="20">
        <v>128.5</v>
      </c>
      <c r="I498" s="20" t="s">
        <v>11150</v>
      </c>
      <c r="J498" s="20" t="s">
        <v>11150</v>
      </c>
      <c r="K498" s="20" t="s">
        <v>11150</v>
      </c>
      <c r="L498" s="20" t="s">
        <v>11150</v>
      </c>
      <c r="M498" s="20" t="s">
        <v>11150</v>
      </c>
      <c r="N498" s="20" t="s">
        <v>11150</v>
      </c>
      <c r="O498" s="20">
        <v>128.5</v>
      </c>
      <c r="P498" s="20" t="str">
        <f>VLOOKUP(A498,'REPORTE'!$A$1:$AG$1961,30,0)</f>
        <v>Primaria</v>
      </c>
      <c r="Q498" s="20" t="str">
        <f>VLOOKUP(A498,'REPORTE'!$A$1:$AG$1961,31,0)</f>
        <v>PICHINCHA</v>
      </c>
      <c r="R498" s="20" t="str">
        <f>VLOOKUP(A498,'REPORTE'!$A$1:$AG$1961,32,0)</f>
        <v>QUITO</v>
      </c>
      <c r="S498" s="20" t="str">
        <f>VLOOKUP(A498,'REPORTE'!$A$1:$AG$1961,33,0)</f>
        <v>COTOCOLLAO</v>
      </c>
      <c r="T498" s="20" t="str">
        <f>VLOOKUP(S498,PROVINCIAS!$F$1:$G$1171,2,0)</f>
        <v>URBANA</v>
      </c>
      <c r="U498" s="20" t="str">
        <f>VLOOKUP(A498,'REPORTE'!$A$1:$AG$1961,5,0)</f>
        <v>ECUATORIANO(A)</v>
      </c>
      <c r="V498" s="20" t="str">
        <f>VLOOKUP(A498,'REPORTE'!$A$1:$AG$1961,18,0)</f>
        <v>M</v>
      </c>
    </row>
    <row r="499" spans="1:22" x14ac:dyDescent="0.45">
      <c r="A499" s="20">
        <v>1000555</v>
      </c>
      <c r="B499" s="20" t="s">
        <v>9431</v>
      </c>
      <c r="C499" s="20" t="s">
        <v>13925</v>
      </c>
      <c r="D499" s="20">
        <v>600760276</v>
      </c>
      <c r="E499" s="20">
        <v>231000626</v>
      </c>
      <c r="F499" s="20" t="s">
        <v>11139</v>
      </c>
      <c r="G499" s="20"/>
      <c r="H499" s="20">
        <v>12</v>
      </c>
      <c r="I499" s="20" t="s">
        <v>11150</v>
      </c>
      <c r="J499" s="20" t="s">
        <v>11150</v>
      </c>
      <c r="K499" s="20" t="s">
        <v>11150</v>
      </c>
      <c r="L499" s="20" t="s">
        <v>11150</v>
      </c>
      <c r="M499" s="20" t="s">
        <v>11150</v>
      </c>
      <c r="N499" s="20" t="s">
        <v>11150</v>
      </c>
      <c r="O499" s="20">
        <v>12</v>
      </c>
      <c r="P499" s="20" t="str">
        <f>VLOOKUP(A499,'REPORTE'!$A$1:$AG$1961,30,0)</f>
        <v>Ninguna</v>
      </c>
      <c r="Q499" s="20" t="str">
        <f>VLOOKUP(A499,'REPORTE'!$A$1:$AG$1961,31,0)</f>
        <v>CHIMBORAZO</v>
      </c>
      <c r="R499" s="20" t="str">
        <f>VLOOKUP(A499,'REPORTE'!$A$1:$AG$1961,32,0)</f>
        <v>RIOBAMBA</v>
      </c>
      <c r="S499" s="20" t="str">
        <f>VLOOKUP(A499,'REPORTE'!$A$1:$AG$1961,33,0)</f>
        <v>YARUQUIES</v>
      </c>
      <c r="T499" s="20" t="str">
        <f>VLOOKUP(S499,PROVINCIAS!$F$1:$G$1171,2,0)</f>
        <v>URBANA</v>
      </c>
      <c r="U499" s="20" t="str">
        <f>VLOOKUP(A499,'REPORTE'!$A$1:$AG$1961,5,0)</f>
        <v>ECUATORIANO(A) INDIGENA</v>
      </c>
      <c r="V499" s="20" t="str">
        <f>VLOOKUP(A499,'REPORTE'!$A$1:$AG$1961,18,0)</f>
        <v>M</v>
      </c>
    </row>
    <row r="500" spans="1:22" x14ac:dyDescent="0.45">
      <c r="A500" s="20">
        <v>1000556</v>
      </c>
      <c r="B500" s="20" t="s">
        <v>9431</v>
      </c>
      <c r="C500" s="20" t="s">
        <v>10253</v>
      </c>
      <c r="D500" s="20">
        <v>1723535389</v>
      </c>
      <c r="E500" s="20">
        <v>231000627</v>
      </c>
      <c r="F500" s="20" t="s">
        <v>11139</v>
      </c>
      <c r="G500" s="20"/>
      <c r="H500" s="20">
        <v>22</v>
      </c>
      <c r="I500" s="20" t="s">
        <v>11150</v>
      </c>
      <c r="J500" s="20" t="s">
        <v>11150</v>
      </c>
      <c r="K500" s="20" t="s">
        <v>11150</v>
      </c>
      <c r="L500" s="20" t="s">
        <v>11150</v>
      </c>
      <c r="M500" s="20" t="s">
        <v>11150</v>
      </c>
      <c r="N500" s="20" t="s">
        <v>11150</v>
      </c>
      <c r="O500" s="20">
        <v>22</v>
      </c>
      <c r="P500" s="20" t="str">
        <f>VLOOKUP(A500,'REPORTE'!$A$1:$AG$1961,30,0)</f>
        <v>Secundaria</v>
      </c>
      <c r="Q500" s="20" t="str">
        <f>VLOOKUP(A500,'REPORTE'!$A$1:$AG$1961,31,0)</f>
        <v>PICHINCHA</v>
      </c>
      <c r="R500" s="20" t="str">
        <f>VLOOKUP(A500,'REPORTE'!$A$1:$AG$1961,32,0)</f>
        <v>QUITO</v>
      </c>
      <c r="S500" s="20" t="str">
        <f>VLOOKUP(A500,'REPORTE'!$A$1:$AG$1961,33,0)</f>
        <v>COTOCOLLAO</v>
      </c>
      <c r="T500" s="20" t="str">
        <f>VLOOKUP(S500,PROVINCIAS!$F$1:$G$1171,2,0)</f>
        <v>URBANA</v>
      </c>
      <c r="U500" s="20" t="str">
        <f>VLOOKUP(A500,'REPORTE'!$A$1:$AG$1961,5,0)</f>
        <v>ECUATORIANO(A) INDIGENA</v>
      </c>
      <c r="V500" s="20" t="str">
        <f>VLOOKUP(A500,'REPORTE'!$A$1:$AG$1961,18,0)</f>
        <v>M</v>
      </c>
    </row>
    <row r="501" spans="1:22" x14ac:dyDescent="0.45">
      <c r="A501" s="20">
        <v>1000557</v>
      </c>
      <c r="B501" s="20" t="s">
        <v>9431</v>
      </c>
      <c r="C501" s="20" t="s">
        <v>10198</v>
      </c>
      <c r="D501" s="20">
        <v>1710042597</v>
      </c>
      <c r="E501" s="20">
        <v>231000628</v>
      </c>
      <c r="F501" s="20" t="s">
        <v>11139</v>
      </c>
      <c r="G501" s="20"/>
      <c r="H501" s="20">
        <v>148.25</v>
      </c>
      <c r="I501" s="20" t="s">
        <v>11150</v>
      </c>
      <c r="J501" s="20" t="s">
        <v>11150</v>
      </c>
      <c r="K501" s="20" t="s">
        <v>11150</v>
      </c>
      <c r="L501" s="20" t="s">
        <v>11150</v>
      </c>
      <c r="M501" s="20" t="s">
        <v>11150</v>
      </c>
      <c r="N501" s="20" t="s">
        <v>11150</v>
      </c>
      <c r="O501" s="20">
        <v>148.25</v>
      </c>
      <c r="P501" s="20" t="str">
        <f>VLOOKUP(A501,'REPORTE'!$A$1:$AG$1961,30,0)</f>
        <v>Universitaria</v>
      </c>
      <c r="Q501" s="20" t="str">
        <f>VLOOKUP(A501,'REPORTE'!$A$1:$AG$1961,31,0)</f>
        <v>CHIMBORAZO</v>
      </c>
      <c r="R501" s="20" t="str">
        <f>VLOOKUP(A501,'REPORTE'!$A$1:$AG$1961,32,0)</f>
        <v>RIOBAMBA</v>
      </c>
      <c r="S501" s="20" t="str">
        <f>VLOOKUP(A501,'REPORTE'!$A$1:$AG$1961,33,0)</f>
        <v>MALDONADO</v>
      </c>
      <c r="T501" s="20" t="str">
        <f>VLOOKUP(S501,PROVINCIAS!$F$1:$G$1171,2,0)</f>
        <v>RURAL</v>
      </c>
      <c r="U501" s="20" t="str">
        <f>VLOOKUP(A501,'REPORTE'!$A$1:$AG$1961,5,0)</f>
        <v>ECUATORIANO(A)</v>
      </c>
      <c r="V501" s="20" t="str">
        <f>VLOOKUP(A501,'REPORTE'!$A$1:$AG$1961,18,0)</f>
        <v>M</v>
      </c>
    </row>
    <row r="502" spans="1:22" x14ac:dyDescent="0.45">
      <c r="A502" s="20">
        <v>1000558</v>
      </c>
      <c r="B502" s="20" t="s">
        <v>9431</v>
      </c>
      <c r="C502" s="20" t="s">
        <v>13926</v>
      </c>
      <c r="D502" s="20">
        <v>603978883</v>
      </c>
      <c r="E502" s="20">
        <v>231000629</v>
      </c>
      <c r="F502" s="20" t="s">
        <v>11139</v>
      </c>
      <c r="G502" s="20"/>
      <c r="H502" s="20">
        <v>15</v>
      </c>
      <c r="I502" s="20" t="s">
        <v>11150</v>
      </c>
      <c r="J502" s="20" t="s">
        <v>11150</v>
      </c>
      <c r="K502" s="20" t="s">
        <v>11150</v>
      </c>
      <c r="L502" s="20" t="s">
        <v>11150</v>
      </c>
      <c r="M502" s="20" t="s">
        <v>11150</v>
      </c>
      <c r="N502" s="20" t="s">
        <v>11150</v>
      </c>
      <c r="O502" s="20">
        <v>15</v>
      </c>
      <c r="P502" s="20" t="str">
        <f>VLOOKUP(A502,'REPORTE'!$A$1:$AG$1961,30,0)</f>
        <v>Secundaria</v>
      </c>
      <c r="Q502" s="20" t="str">
        <f>VLOOKUP(A502,'REPORTE'!$A$1:$AG$1961,31,0)</f>
        <v>CHIMBORAZO</v>
      </c>
      <c r="R502" s="20" t="str">
        <f>VLOOKUP(A502,'REPORTE'!$A$1:$AG$1961,32,0)</f>
        <v>CHAMBO</v>
      </c>
      <c r="S502" s="20" t="str">
        <f>VLOOKUP(A502,'REPORTE'!$A$1:$AG$1961,33,0)</f>
        <v>CHAMBO</v>
      </c>
      <c r="T502" s="20" t="str">
        <f>VLOOKUP(S502,PROVINCIAS!$F$1:$G$1171,2,0)</f>
        <v>URBANA</v>
      </c>
      <c r="U502" s="20" t="str">
        <f>VLOOKUP(A502,'REPORTE'!$A$1:$AG$1961,5,0)</f>
        <v>ECUATORIANO(A)</v>
      </c>
      <c r="V502" s="20" t="str">
        <f>VLOOKUP(A502,'REPORTE'!$A$1:$AG$1961,18,0)</f>
        <v>F</v>
      </c>
    </row>
    <row r="503" spans="1:22" x14ac:dyDescent="0.45">
      <c r="A503" s="20">
        <v>1000559</v>
      </c>
      <c r="B503" s="20" t="s">
        <v>9431</v>
      </c>
      <c r="C503" s="20" t="s">
        <v>9669</v>
      </c>
      <c r="D503" s="20">
        <v>602214801</v>
      </c>
      <c r="E503" s="20">
        <v>231000630</v>
      </c>
      <c r="F503" s="20" t="s">
        <v>11139</v>
      </c>
      <c r="G503" s="20"/>
      <c r="H503" s="20">
        <v>15</v>
      </c>
      <c r="I503" s="20" t="s">
        <v>11150</v>
      </c>
      <c r="J503" s="20" t="s">
        <v>11150</v>
      </c>
      <c r="K503" s="20" t="s">
        <v>11150</v>
      </c>
      <c r="L503" s="20" t="s">
        <v>11150</v>
      </c>
      <c r="M503" s="20" t="s">
        <v>11150</v>
      </c>
      <c r="N503" s="20" t="s">
        <v>11150</v>
      </c>
      <c r="O503" s="20">
        <v>15</v>
      </c>
      <c r="P503" s="20" t="str">
        <f>VLOOKUP(A503,'REPORTE'!$A$1:$AG$1961,30,0)</f>
        <v>Primaria</v>
      </c>
      <c r="Q503" s="20" t="str">
        <f>VLOOKUP(A503,'REPORTE'!$A$1:$AG$1961,31,0)</f>
        <v>CHIMBORAZO</v>
      </c>
      <c r="R503" s="20" t="str">
        <f>VLOOKUP(A503,'REPORTE'!$A$1:$AG$1961,32,0)</f>
        <v>RIOBAMBA</v>
      </c>
      <c r="S503" s="20" t="str">
        <f>VLOOKUP(A503,'REPORTE'!$A$1:$AG$1961,33,0)</f>
        <v>LIZARZABURU</v>
      </c>
      <c r="T503" s="20" t="str">
        <f>VLOOKUP(S503,PROVINCIAS!$F$1:$G$1171,2,0)</f>
        <v>URBANA</v>
      </c>
      <c r="U503" s="20" t="str">
        <f>VLOOKUP(A503,'REPORTE'!$A$1:$AG$1961,5,0)</f>
        <v>ECUATORIANO(A)</v>
      </c>
      <c r="V503" s="20" t="str">
        <f>VLOOKUP(A503,'REPORTE'!$A$1:$AG$1961,18,0)</f>
        <v>M</v>
      </c>
    </row>
    <row r="504" spans="1:22" x14ac:dyDescent="0.45">
      <c r="A504" s="20">
        <v>1000560</v>
      </c>
      <c r="B504" s="20" t="s">
        <v>9431</v>
      </c>
      <c r="C504" s="20" t="s">
        <v>10254</v>
      </c>
      <c r="D504" s="20">
        <v>1707481592</v>
      </c>
      <c r="E504" s="20">
        <v>231000631</v>
      </c>
      <c r="F504" s="20" t="s">
        <v>11139</v>
      </c>
      <c r="G504" s="20"/>
      <c r="H504" s="20">
        <v>38.479999999999997</v>
      </c>
      <c r="I504" s="20" t="s">
        <v>11150</v>
      </c>
      <c r="J504" s="20" t="s">
        <v>11150</v>
      </c>
      <c r="K504" s="20" t="s">
        <v>11150</v>
      </c>
      <c r="L504" s="20" t="s">
        <v>11150</v>
      </c>
      <c r="M504" s="20" t="s">
        <v>11150</v>
      </c>
      <c r="N504" s="20" t="s">
        <v>11150</v>
      </c>
      <c r="O504" s="20">
        <v>38.479999999999997</v>
      </c>
      <c r="P504" s="20" t="str">
        <f>VLOOKUP(A504,'REPORTE'!$A$1:$AG$1961,30,0)</f>
        <v>Primaria</v>
      </c>
      <c r="Q504" s="20" t="str">
        <f>VLOOKUP(A504,'REPORTE'!$A$1:$AG$1961,31,0)</f>
        <v>PICHINCHA</v>
      </c>
      <c r="R504" s="20" t="str">
        <f>VLOOKUP(A504,'REPORTE'!$A$1:$AG$1961,32,0)</f>
        <v>QUITO</v>
      </c>
      <c r="S504" s="20" t="str">
        <f>VLOOKUP(A504,'REPORTE'!$A$1:$AG$1961,33,0)</f>
        <v>LA CONCEPCION</v>
      </c>
      <c r="T504" s="20" t="str">
        <f>VLOOKUP(S504,PROVINCIAS!$F$1:$G$1171,2,0)</f>
        <v>URBANA</v>
      </c>
      <c r="U504" s="20" t="str">
        <f>VLOOKUP(A504,'REPORTE'!$A$1:$AG$1961,5,0)</f>
        <v>ECUATORIANO(A)</v>
      </c>
      <c r="V504" s="20" t="str">
        <f>VLOOKUP(A504,'REPORTE'!$A$1:$AG$1961,18,0)</f>
        <v>F</v>
      </c>
    </row>
    <row r="505" spans="1:22" x14ac:dyDescent="0.45">
      <c r="A505" s="20">
        <v>1000561</v>
      </c>
      <c r="B505" s="20" t="s">
        <v>9431</v>
      </c>
      <c r="C505" s="20" t="s">
        <v>13927</v>
      </c>
      <c r="D505" s="20">
        <v>1753161411</v>
      </c>
      <c r="E505" s="20">
        <v>231000632</v>
      </c>
      <c r="F505" s="20" t="s">
        <v>11139</v>
      </c>
      <c r="G505" s="20"/>
      <c r="H505" s="20">
        <v>1</v>
      </c>
      <c r="I505" s="20" t="s">
        <v>11150</v>
      </c>
      <c r="J505" s="20" t="s">
        <v>11150</v>
      </c>
      <c r="K505" s="20" t="s">
        <v>11150</v>
      </c>
      <c r="L505" s="20" t="s">
        <v>11150</v>
      </c>
      <c r="M505" s="20" t="s">
        <v>11150</v>
      </c>
      <c r="N505" s="20" t="s">
        <v>11150</v>
      </c>
      <c r="O505" s="20">
        <v>1</v>
      </c>
      <c r="P505" s="20" t="str">
        <f>VLOOKUP(A505,'REPORTE'!$A$1:$AG$1961,30,0)</f>
        <v>Secundaria</v>
      </c>
      <c r="Q505" s="20" t="str">
        <f>VLOOKUP(A505,'REPORTE'!$A$1:$AG$1961,31,0)</f>
        <v>CHIMBORAZO</v>
      </c>
      <c r="R505" s="20" t="str">
        <f>VLOOKUP(A505,'REPORTE'!$A$1:$AG$1961,32,0)</f>
        <v>RIOBAMBA</v>
      </c>
      <c r="S505" s="20" t="str">
        <f>VLOOKUP(A505,'REPORTE'!$A$1:$AG$1961,33,0)</f>
        <v>CACHA (CAB EN MACHANGARA)</v>
      </c>
      <c r="T505" s="20" t="str">
        <f>VLOOKUP(S505,PROVINCIAS!$F$1:$G$1171,2,0)</f>
        <v>RURAL</v>
      </c>
      <c r="U505" s="20" t="str">
        <f>VLOOKUP(A505,'REPORTE'!$A$1:$AG$1961,5,0)</f>
        <v>ECUATORIANO(A) INDIGENA</v>
      </c>
      <c r="V505" s="20" t="str">
        <f>VLOOKUP(A505,'REPORTE'!$A$1:$AG$1961,18,0)</f>
        <v>F</v>
      </c>
    </row>
    <row r="506" spans="1:22" x14ac:dyDescent="0.45">
      <c r="A506" s="20">
        <v>1000562</v>
      </c>
      <c r="B506" s="20" t="s">
        <v>9431</v>
      </c>
      <c r="C506" s="20" t="s">
        <v>13928</v>
      </c>
      <c r="D506" s="20">
        <v>501917884</v>
      </c>
      <c r="E506" s="20">
        <v>231000633</v>
      </c>
      <c r="F506" s="20" t="s">
        <v>11139</v>
      </c>
      <c r="G506" s="20"/>
      <c r="H506" s="20">
        <v>15</v>
      </c>
      <c r="I506" s="20" t="s">
        <v>11150</v>
      </c>
      <c r="J506" s="20" t="s">
        <v>11150</v>
      </c>
      <c r="K506" s="20" t="s">
        <v>11150</v>
      </c>
      <c r="L506" s="20" t="s">
        <v>11150</v>
      </c>
      <c r="M506" s="20" t="s">
        <v>11150</v>
      </c>
      <c r="N506" s="20" t="s">
        <v>11150</v>
      </c>
      <c r="O506" s="20">
        <v>15</v>
      </c>
      <c r="P506" s="20" t="str">
        <f>VLOOKUP(A506,'REPORTE'!$A$1:$AG$1961,30,0)</f>
        <v>Primaria</v>
      </c>
      <c r="Q506" s="20" t="str">
        <f>VLOOKUP(A506,'REPORTE'!$A$1:$AG$1961,31,0)</f>
        <v>PICHINCHA</v>
      </c>
      <c r="R506" s="20" t="str">
        <f>VLOOKUP(A506,'REPORTE'!$A$1:$AG$1961,32,0)</f>
        <v>QUITO</v>
      </c>
      <c r="S506" s="20" t="str">
        <f>VLOOKUP(A506,'REPORTE'!$A$1:$AG$1961,33,0)</f>
        <v>COTOCOLLAO</v>
      </c>
      <c r="T506" s="20" t="str">
        <f>VLOOKUP(S506,PROVINCIAS!$F$1:$G$1171,2,0)</f>
        <v>URBANA</v>
      </c>
      <c r="U506" s="20" t="str">
        <f>VLOOKUP(A506,'REPORTE'!$A$1:$AG$1961,5,0)</f>
        <v>ECUATORIANO(A)</v>
      </c>
      <c r="V506" s="20" t="str">
        <f>VLOOKUP(A506,'REPORTE'!$A$1:$AG$1961,18,0)</f>
        <v>F</v>
      </c>
    </row>
    <row r="507" spans="1:22" x14ac:dyDescent="0.45">
      <c r="A507" s="20">
        <v>1000564</v>
      </c>
      <c r="B507" s="20" t="s">
        <v>9431</v>
      </c>
      <c r="C507" s="20" t="s">
        <v>13929</v>
      </c>
      <c r="D507" s="20">
        <v>1720661147</v>
      </c>
      <c r="E507" s="20">
        <v>231000635</v>
      </c>
      <c r="F507" s="20" t="s">
        <v>11139</v>
      </c>
      <c r="G507" s="20"/>
      <c r="H507" s="20">
        <v>15</v>
      </c>
      <c r="I507" s="20" t="s">
        <v>11150</v>
      </c>
      <c r="J507" s="20" t="s">
        <v>11150</v>
      </c>
      <c r="K507" s="20" t="s">
        <v>11150</v>
      </c>
      <c r="L507" s="20" t="s">
        <v>11150</v>
      </c>
      <c r="M507" s="20" t="s">
        <v>11150</v>
      </c>
      <c r="N507" s="20" t="s">
        <v>11150</v>
      </c>
      <c r="O507" s="20">
        <v>15</v>
      </c>
      <c r="P507" s="20" t="str">
        <f>VLOOKUP(A507,'REPORTE'!$A$1:$AG$1961,30,0)</f>
        <v>Primaria</v>
      </c>
      <c r="Q507" s="20" t="str">
        <f>VLOOKUP(A507,'REPORTE'!$A$1:$AG$1961,31,0)</f>
        <v>PICHINCHA</v>
      </c>
      <c r="R507" s="20" t="str">
        <f>VLOOKUP(A507,'REPORTE'!$A$1:$AG$1961,32,0)</f>
        <v>QUITO</v>
      </c>
      <c r="S507" s="20" t="str">
        <f>VLOOKUP(A507,'REPORTE'!$A$1:$AG$1961,33,0)</f>
        <v>COTOCOLLAO</v>
      </c>
      <c r="T507" s="20" t="str">
        <f>VLOOKUP(S507,PROVINCIAS!$F$1:$G$1171,2,0)</f>
        <v>URBANA</v>
      </c>
      <c r="U507" s="20" t="str">
        <f>VLOOKUP(A507,'REPORTE'!$A$1:$AG$1961,5,0)</f>
        <v>ECUATORIANO(A)</v>
      </c>
      <c r="V507" s="20" t="str">
        <f>VLOOKUP(A507,'REPORTE'!$A$1:$AG$1961,18,0)</f>
        <v>M</v>
      </c>
    </row>
    <row r="508" spans="1:22" x14ac:dyDescent="0.45">
      <c r="A508" s="20">
        <v>1000565</v>
      </c>
      <c r="B508" s="20" t="s">
        <v>9431</v>
      </c>
      <c r="C508" s="20" t="s">
        <v>13930</v>
      </c>
      <c r="D508" s="20">
        <v>1710017342</v>
      </c>
      <c r="E508" s="20">
        <v>231000636</v>
      </c>
      <c r="F508" s="20" t="s">
        <v>11139</v>
      </c>
      <c r="G508" s="20"/>
      <c r="H508" s="20">
        <v>18</v>
      </c>
      <c r="I508" s="20" t="s">
        <v>11150</v>
      </c>
      <c r="J508" s="20" t="s">
        <v>11150</v>
      </c>
      <c r="K508" s="20" t="s">
        <v>11150</v>
      </c>
      <c r="L508" s="20" t="s">
        <v>11150</v>
      </c>
      <c r="M508" s="20" t="s">
        <v>11150</v>
      </c>
      <c r="N508" s="20" t="s">
        <v>11150</v>
      </c>
      <c r="O508" s="20">
        <v>18</v>
      </c>
      <c r="P508" s="20" t="str">
        <f>VLOOKUP(A508,'REPORTE'!$A$1:$AG$1961,30,0)</f>
        <v>Formación Técnica (Intermedia)</v>
      </c>
      <c r="Q508" s="20" t="str">
        <f>VLOOKUP(A508,'REPORTE'!$A$1:$AG$1961,31,0)</f>
        <v>IMBABURA</v>
      </c>
      <c r="R508" s="20" t="str">
        <f>VLOOKUP(A508,'REPORTE'!$A$1:$AG$1961,32,0)</f>
        <v>SAN MIGUEL DE URCUQUI</v>
      </c>
      <c r="S508" s="20" t="str">
        <f>VLOOKUP(A508,'REPORTE'!$A$1:$AG$1961,33,0)</f>
        <v>URCUQUI</v>
      </c>
      <c r="T508" s="20" t="str">
        <f>VLOOKUP(S508,PROVINCIAS!$F$1:$G$1171,2,0)</f>
        <v>URBANA</v>
      </c>
      <c r="U508" s="20" t="str">
        <f>VLOOKUP(A508,'REPORTE'!$A$1:$AG$1961,5,0)</f>
        <v>ECUATORIANO(A)</v>
      </c>
      <c r="V508" s="20" t="str">
        <f>VLOOKUP(A508,'REPORTE'!$A$1:$AG$1961,18,0)</f>
        <v>F</v>
      </c>
    </row>
    <row r="509" spans="1:22" x14ac:dyDescent="0.45">
      <c r="A509" s="20">
        <v>1000567</v>
      </c>
      <c r="B509" s="20" t="s">
        <v>9431</v>
      </c>
      <c r="C509" s="20" t="s">
        <v>13931</v>
      </c>
      <c r="D509" s="20">
        <v>1714572508</v>
      </c>
      <c r="E509" s="20">
        <v>231000637</v>
      </c>
      <c r="F509" s="20" t="s">
        <v>11139</v>
      </c>
      <c r="G509" s="20"/>
      <c r="H509" s="20">
        <v>15</v>
      </c>
      <c r="I509" s="20" t="s">
        <v>11150</v>
      </c>
      <c r="J509" s="20" t="s">
        <v>11150</v>
      </c>
      <c r="K509" s="20" t="s">
        <v>11150</v>
      </c>
      <c r="L509" s="20" t="s">
        <v>11150</v>
      </c>
      <c r="M509" s="20" t="s">
        <v>11150</v>
      </c>
      <c r="N509" s="20" t="s">
        <v>11150</v>
      </c>
      <c r="O509" s="20">
        <v>15</v>
      </c>
      <c r="P509" s="20" t="str">
        <f>VLOOKUP(A509,'REPORTE'!$A$1:$AG$1961,30,0)</f>
        <v>Secundaria</v>
      </c>
      <c r="Q509" s="20" t="str">
        <f>VLOOKUP(A509,'REPORTE'!$A$1:$AG$1961,31,0)</f>
        <v>PICHINCHA</v>
      </c>
      <c r="R509" s="20" t="str">
        <f>VLOOKUP(A509,'REPORTE'!$A$1:$AG$1961,32,0)</f>
        <v>QUITO</v>
      </c>
      <c r="S509" s="20" t="str">
        <f>VLOOKUP(A509,'REPORTE'!$A$1:$AG$1961,33,0)</f>
        <v>SAN BLAS</v>
      </c>
      <c r="T509" s="20" t="str">
        <f>VLOOKUP(S509,PROVINCIAS!$F$1:$G$1171,2,0)</f>
        <v>URBANA</v>
      </c>
      <c r="U509" s="20" t="str">
        <f>VLOOKUP(A509,'REPORTE'!$A$1:$AG$1961,5,0)</f>
        <v>ECUATORIANO(A)</v>
      </c>
      <c r="V509" s="20" t="str">
        <f>VLOOKUP(A509,'REPORTE'!$A$1:$AG$1961,18,0)</f>
        <v>M</v>
      </c>
    </row>
    <row r="510" spans="1:22" x14ac:dyDescent="0.45">
      <c r="A510" s="20">
        <v>1000568</v>
      </c>
      <c r="B510" s="20" t="s">
        <v>9431</v>
      </c>
      <c r="C510" s="20" t="s">
        <v>13932</v>
      </c>
      <c r="D510" s="20">
        <v>1706822424</v>
      </c>
      <c r="E510" s="20">
        <v>231000638</v>
      </c>
      <c r="F510" s="20" t="s">
        <v>11139</v>
      </c>
      <c r="G510" s="20"/>
      <c r="H510" s="20">
        <v>15</v>
      </c>
      <c r="I510" s="20" t="s">
        <v>11150</v>
      </c>
      <c r="J510" s="20" t="s">
        <v>11150</v>
      </c>
      <c r="K510" s="20" t="s">
        <v>11150</v>
      </c>
      <c r="L510" s="20" t="s">
        <v>11150</v>
      </c>
      <c r="M510" s="20" t="s">
        <v>11150</v>
      </c>
      <c r="N510" s="20" t="s">
        <v>11150</v>
      </c>
      <c r="O510" s="20">
        <v>15</v>
      </c>
      <c r="P510" s="20" t="str">
        <f>VLOOKUP(A510,'REPORTE'!$A$1:$AG$1961,30,0)</f>
        <v>Primaria</v>
      </c>
      <c r="Q510" s="20" t="str">
        <f>VLOOKUP(A510,'REPORTE'!$A$1:$AG$1961,31,0)</f>
        <v>PICHINCHA</v>
      </c>
      <c r="R510" s="20" t="str">
        <f>VLOOKUP(A510,'REPORTE'!$A$1:$AG$1961,32,0)</f>
        <v>QUITO</v>
      </c>
      <c r="S510" s="20" t="str">
        <f>VLOOKUP(A510,'REPORTE'!$A$1:$AG$1961,33,0)</f>
        <v>COTOCOLLAO</v>
      </c>
      <c r="T510" s="20" t="str">
        <f>VLOOKUP(S510,PROVINCIAS!$F$1:$G$1171,2,0)</f>
        <v>URBANA</v>
      </c>
      <c r="U510" s="20" t="str">
        <f>VLOOKUP(A510,'REPORTE'!$A$1:$AG$1961,5,0)</f>
        <v>ECUATORIANO(A)</v>
      </c>
      <c r="V510" s="20" t="str">
        <f>VLOOKUP(A510,'REPORTE'!$A$1:$AG$1961,18,0)</f>
        <v>F</v>
      </c>
    </row>
    <row r="511" spans="1:22" x14ac:dyDescent="0.45">
      <c r="A511" s="20">
        <v>1000569</v>
      </c>
      <c r="B511" s="20" t="s">
        <v>9431</v>
      </c>
      <c r="C511" s="20" t="s">
        <v>13933</v>
      </c>
      <c r="D511" s="20">
        <v>1725919227</v>
      </c>
      <c r="E511" s="20">
        <v>231000639</v>
      </c>
      <c r="F511" s="20" t="s">
        <v>11139</v>
      </c>
      <c r="G511" s="20"/>
      <c r="H511" s="20">
        <v>15</v>
      </c>
      <c r="I511" s="20" t="s">
        <v>11150</v>
      </c>
      <c r="J511" s="20" t="s">
        <v>11150</v>
      </c>
      <c r="K511" s="20" t="s">
        <v>11150</v>
      </c>
      <c r="L511" s="20" t="s">
        <v>11150</v>
      </c>
      <c r="M511" s="20" t="s">
        <v>11150</v>
      </c>
      <c r="N511" s="20" t="s">
        <v>11150</v>
      </c>
      <c r="O511" s="20">
        <v>15</v>
      </c>
      <c r="P511" s="20" t="str">
        <f>VLOOKUP(A511,'REPORTE'!$A$1:$AG$1961,30,0)</f>
        <v>Secundaria</v>
      </c>
      <c r="Q511" s="20" t="str">
        <f>VLOOKUP(A511,'REPORTE'!$A$1:$AG$1961,31,0)</f>
        <v>PICHINCHA</v>
      </c>
      <c r="R511" s="20" t="str">
        <f>VLOOKUP(A511,'REPORTE'!$A$1:$AG$1961,32,0)</f>
        <v>QUITO</v>
      </c>
      <c r="S511" s="20" t="str">
        <f>VLOOKUP(A511,'REPORTE'!$A$1:$AG$1961,33,0)</f>
        <v>COTOCOLLAO</v>
      </c>
      <c r="T511" s="20" t="str">
        <f>VLOOKUP(S511,PROVINCIAS!$F$1:$G$1171,2,0)</f>
        <v>URBANA</v>
      </c>
      <c r="U511" s="20" t="str">
        <f>VLOOKUP(A511,'REPORTE'!$A$1:$AG$1961,5,0)</f>
        <v>ECUATORIANO(A)</v>
      </c>
      <c r="V511" s="20" t="str">
        <f>VLOOKUP(A511,'REPORTE'!$A$1:$AG$1961,18,0)</f>
        <v>F</v>
      </c>
    </row>
    <row r="512" spans="1:22" x14ac:dyDescent="0.45">
      <c r="A512" s="20">
        <v>1000570</v>
      </c>
      <c r="B512" s="20" t="s">
        <v>9431</v>
      </c>
      <c r="C512" s="20" t="s">
        <v>13934</v>
      </c>
      <c r="D512" s="20">
        <v>1726816489</v>
      </c>
      <c r="E512" s="20">
        <v>231000640</v>
      </c>
      <c r="F512" s="20" t="s">
        <v>11139</v>
      </c>
      <c r="G512" s="20"/>
      <c r="H512" s="20">
        <v>2</v>
      </c>
      <c r="I512" s="20" t="s">
        <v>11150</v>
      </c>
      <c r="J512" s="20" t="s">
        <v>11150</v>
      </c>
      <c r="K512" s="20" t="s">
        <v>11150</v>
      </c>
      <c r="L512" s="20" t="s">
        <v>11150</v>
      </c>
      <c r="M512" s="20" t="s">
        <v>11150</v>
      </c>
      <c r="N512" s="20" t="s">
        <v>11150</v>
      </c>
      <c r="O512" s="20">
        <v>2</v>
      </c>
      <c r="P512" s="20" t="str">
        <f>VLOOKUP(A512,'REPORTE'!$A$1:$AG$1961,30,0)</f>
        <v>Secundaria</v>
      </c>
      <c r="Q512" s="20" t="str">
        <f>VLOOKUP(A512,'REPORTE'!$A$1:$AG$1961,31,0)</f>
        <v>PICHINCHA</v>
      </c>
      <c r="R512" s="20" t="str">
        <f>VLOOKUP(A512,'REPORTE'!$A$1:$AG$1961,32,0)</f>
        <v>QUITO</v>
      </c>
      <c r="S512" s="20" t="str">
        <f>VLOOKUP(A512,'REPORTE'!$A$1:$AG$1961,33,0)</f>
        <v>COTOCOLLAO</v>
      </c>
      <c r="T512" s="20" t="str">
        <f>VLOOKUP(S512,PROVINCIAS!$F$1:$G$1171,2,0)</f>
        <v>URBANA</v>
      </c>
      <c r="U512" s="20" t="str">
        <f>VLOOKUP(A512,'REPORTE'!$A$1:$AG$1961,5,0)</f>
        <v>ECUATORIANO(A)</v>
      </c>
      <c r="V512" s="20" t="str">
        <f>VLOOKUP(A512,'REPORTE'!$A$1:$AG$1961,18,0)</f>
        <v>M</v>
      </c>
    </row>
    <row r="513" spans="1:22" x14ac:dyDescent="0.45">
      <c r="A513" s="20">
        <v>1000572</v>
      </c>
      <c r="B513" s="20" t="s">
        <v>9431</v>
      </c>
      <c r="C513" s="20" t="s">
        <v>10104</v>
      </c>
      <c r="D513" s="20">
        <v>1722313382</v>
      </c>
      <c r="E513" s="20">
        <v>231000642</v>
      </c>
      <c r="F513" s="20" t="s">
        <v>11139</v>
      </c>
      <c r="G513" s="20"/>
      <c r="H513" s="20">
        <v>697</v>
      </c>
      <c r="I513" s="20" t="s">
        <v>11150</v>
      </c>
      <c r="J513" s="20" t="s">
        <v>11150</v>
      </c>
      <c r="K513" s="20" t="s">
        <v>11150</v>
      </c>
      <c r="L513" s="20" t="s">
        <v>11150</v>
      </c>
      <c r="M513" s="20" t="s">
        <v>11150</v>
      </c>
      <c r="N513" s="20" t="s">
        <v>11150</v>
      </c>
      <c r="O513" s="20">
        <v>697</v>
      </c>
      <c r="P513" s="20" t="str">
        <f>VLOOKUP(A513,'REPORTE'!$A$1:$AG$1961,30,0)</f>
        <v>Ninguna</v>
      </c>
      <c r="Q513" s="20" t="str">
        <f>VLOOKUP(A513,'REPORTE'!$A$1:$AG$1961,31,0)</f>
        <v>CHIMBORAZO</v>
      </c>
      <c r="R513" s="20" t="str">
        <f>VLOOKUP(A513,'REPORTE'!$A$1:$AG$1961,32,0)</f>
        <v>RIOBAMBA</v>
      </c>
      <c r="S513" s="20" t="str">
        <f>VLOOKUP(A513,'REPORTE'!$A$1:$AG$1961,33,0)</f>
        <v>CACHA (CAB EN MACHANGARA)</v>
      </c>
      <c r="T513" s="20" t="str">
        <f>VLOOKUP(S513,PROVINCIAS!$F$1:$G$1171,2,0)</f>
        <v>RURAL</v>
      </c>
      <c r="U513" s="20" t="str">
        <f>VLOOKUP(A513,'REPORTE'!$A$1:$AG$1961,5,0)</f>
        <v>ECUATORIANO(A) INDIGENA</v>
      </c>
      <c r="V513" s="20" t="str">
        <f>VLOOKUP(A513,'REPORTE'!$A$1:$AG$1961,18,0)</f>
        <v>F</v>
      </c>
    </row>
    <row r="514" spans="1:22" x14ac:dyDescent="0.45">
      <c r="A514" s="20">
        <v>1000573</v>
      </c>
      <c r="B514" s="20" t="s">
        <v>9431</v>
      </c>
      <c r="C514" s="20" t="s">
        <v>13935</v>
      </c>
      <c r="D514" s="20">
        <v>1900179332</v>
      </c>
      <c r="E514" s="20">
        <v>231000643</v>
      </c>
      <c r="F514" s="20" t="s">
        <v>11139</v>
      </c>
      <c r="G514" s="20"/>
      <c r="H514" s="20">
        <v>26.25</v>
      </c>
      <c r="I514" s="20" t="s">
        <v>11150</v>
      </c>
      <c r="J514" s="20" t="s">
        <v>11150</v>
      </c>
      <c r="K514" s="20" t="s">
        <v>11150</v>
      </c>
      <c r="L514" s="20" t="s">
        <v>11150</v>
      </c>
      <c r="M514" s="20" t="s">
        <v>11150</v>
      </c>
      <c r="N514" s="20" t="s">
        <v>11150</v>
      </c>
      <c r="O514" s="20">
        <v>26.25</v>
      </c>
      <c r="P514" s="20" t="str">
        <f>VLOOKUP(A514,'REPORTE'!$A$1:$AG$1961,30,0)</f>
        <v>Secundaria</v>
      </c>
      <c r="Q514" s="20" t="str">
        <f>VLOOKUP(A514,'REPORTE'!$A$1:$AG$1961,31,0)</f>
        <v>ZAMORA</v>
      </c>
      <c r="R514" s="20" t="str">
        <f>VLOOKUP(A514,'REPORTE'!$A$1:$AG$1961,32,0)</f>
        <v>CHINCHIPE</v>
      </c>
      <c r="S514" s="20" t="str">
        <f>VLOOKUP(A514,'REPORTE'!$A$1:$AG$1961,33,0)</f>
        <v>ZUMBA</v>
      </c>
      <c r="T514" s="20" t="str">
        <f>VLOOKUP(S514,PROVINCIAS!$F$1:$G$1171,2,0)</f>
        <v>URBANA</v>
      </c>
      <c r="U514" s="20" t="str">
        <f>VLOOKUP(A514,'REPORTE'!$A$1:$AG$1961,5,0)</f>
        <v>ECUATORIANO(A)</v>
      </c>
      <c r="V514" s="20" t="str">
        <f>VLOOKUP(A514,'REPORTE'!$A$1:$AG$1961,18,0)</f>
        <v>M</v>
      </c>
    </row>
    <row r="515" spans="1:22" x14ac:dyDescent="0.45">
      <c r="A515" s="20">
        <v>1000574</v>
      </c>
      <c r="B515" s="20" t="s">
        <v>9431</v>
      </c>
      <c r="C515" s="20" t="s">
        <v>9755</v>
      </c>
      <c r="D515" s="20">
        <v>602539439</v>
      </c>
      <c r="E515" s="20">
        <v>231000644</v>
      </c>
      <c r="F515" s="20" t="s">
        <v>11139</v>
      </c>
      <c r="G515" s="20"/>
      <c r="H515" s="20">
        <v>197.89</v>
      </c>
      <c r="I515" s="20" t="s">
        <v>11150</v>
      </c>
      <c r="J515" s="20" t="s">
        <v>11150</v>
      </c>
      <c r="K515" s="20" t="s">
        <v>11150</v>
      </c>
      <c r="L515" s="20" t="s">
        <v>11150</v>
      </c>
      <c r="M515" s="20" t="s">
        <v>11150</v>
      </c>
      <c r="N515" s="20" t="s">
        <v>11150</v>
      </c>
      <c r="O515" s="20">
        <v>197.89</v>
      </c>
      <c r="P515" s="20" t="str">
        <f>VLOOKUP(A515,'REPORTE'!$A$1:$AG$1961,30,0)</f>
        <v>Universitaria</v>
      </c>
      <c r="Q515" s="20" t="str">
        <f>VLOOKUP(A515,'REPORTE'!$A$1:$AG$1961,31,0)</f>
        <v>CHIMBORAZO</v>
      </c>
      <c r="R515" s="20" t="str">
        <f>VLOOKUP(A515,'REPORTE'!$A$1:$AG$1961,32,0)</f>
        <v>RIOBAMBA</v>
      </c>
      <c r="S515" s="20" t="str">
        <f>VLOOKUP(A515,'REPORTE'!$A$1:$AG$1961,33,0)</f>
        <v>CACHA (CAB EN MACHANGARA)</v>
      </c>
      <c r="T515" s="20" t="str">
        <f>VLOOKUP(S515,PROVINCIAS!$F$1:$G$1171,2,0)</f>
        <v>RURAL</v>
      </c>
      <c r="U515" s="20" t="str">
        <f>VLOOKUP(A515,'REPORTE'!$A$1:$AG$1961,5,0)</f>
        <v>ECUATORIANO(A) INDIGENA</v>
      </c>
      <c r="V515" s="20" t="str">
        <f>VLOOKUP(A515,'REPORTE'!$A$1:$AG$1961,18,0)</f>
        <v>M</v>
      </c>
    </row>
    <row r="516" spans="1:22" x14ac:dyDescent="0.45">
      <c r="A516" s="20">
        <v>1000575</v>
      </c>
      <c r="B516" s="20" t="s">
        <v>9431</v>
      </c>
      <c r="C516" s="20" t="s">
        <v>9631</v>
      </c>
      <c r="D516" s="20">
        <v>602172306</v>
      </c>
      <c r="E516" s="20">
        <v>231000645</v>
      </c>
      <c r="F516" s="20" t="s">
        <v>11139</v>
      </c>
      <c r="G516" s="20"/>
      <c r="H516" s="20">
        <v>19</v>
      </c>
      <c r="I516" s="20" t="s">
        <v>11150</v>
      </c>
      <c r="J516" s="20" t="s">
        <v>11150</v>
      </c>
      <c r="K516" s="20" t="s">
        <v>11150</v>
      </c>
      <c r="L516" s="20" t="s">
        <v>11150</v>
      </c>
      <c r="M516" s="20" t="s">
        <v>11150</v>
      </c>
      <c r="N516" s="20" t="s">
        <v>11150</v>
      </c>
      <c r="O516" s="20">
        <v>19</v>
      </c>
      <c r="P516" s="20" t="str">
        <f>VLOOKUP(A516,'REPORTE'!$A$1:$AG$1961,30,0)</f>
        <v>Universitaria</v>
      </c>
      <c r="Q516" s="20" t="str">
        <f>VLOOKUP(A516,'REPORTE'!$A$1:$AG$1961,31,0)</f>
        <v>CHIMBORAZO</v>
      </c>
      <c r="R516" s="20" t="str">
        <f>VLOOKUP(A516,'REPORTE'!$A$1:$AG$1961,32,0)</f>
        <v>RIOBAMBA</v>
      </c>
      <c r="S516" s="20" t="str">
        <f>VLOOKUP(A516,'REPORTE'!$A$1:$AG$1961,33,0)</f>
        <v>LIZARZABURU</v>
      </c>
      <c r="T516" s="20" t="str">
        <f>VLOOKUP(S516,PROVINCIAS!$F$1:$G$1171,2,0)</f>
        <v>URBANA</v>
      </c>
      <c r="U516" s="20" t="str">
        <f>VLOOKUP(A516,'REPORTE'!$A$1:$AG$1961,5,0)</f>
        <v>ECUATORIANO(A)</v>
      </c>
      <c r="V516" s="20" t="str">
        <f>VLOOKUP(A516,'REPORTE'!$A$1:$AG$1961,18,0)</f>
        <v>F</v>
      </c>
    </row>
    <row r="517" spans="1:22" x14ac:dyDescent="0.45">
      <c r="A517" s="20">
        <v>1000576</v>
      </c>
      <c r="B517" s="20" t="s">
        <v>9431</v>
      </c>
      <c r="C517" s="20" t="s">
        <v>13936</v>
      </c>
      <c r="D517" s="20">
        <v>1705951810</v>
      </c>
      <c r="E517" s="20">
        <v>231000646</v>
      </c>
      <c r="F517" s="20" t="s">
        <v>11139</v>
      </c>
      <c r="G517" s="20"/>
      <c r="H517" s="20">
        <v>20</v>
      </c>
      <c r="I517" s="20" t="s">
        <v>11150</v>
      </c>
      <c r="J517" s="20" t="s">
        <v>11150</v>
      </c>
      <c r="K517" s="20" t="s">
        <v>11150</v>
      </c>
      <c r="L517" s="20" t="s">
        <v>11150</v>
      </c>
      <c r="M517" s="20" t="s">
        <v>11150</v>
      </c>
      <c r="N517" s="20" t="s">
        <v>11150</v>
      </c>
      <c r="O517" s="20">
        <v>20</v>
      </c>
      <c r="P517" s="20" t="str">
        <f>VLOOKUP(A517,'REPORTE'!$A$1:$AG$1961,30,0)</f>
        <v>Primaria</v>
      </c>
      <c r="Q517" s="20" t="str">
        <f>VLOOKUP(A517,'REPORTE'!$A$1:$AG$1961,31,0)</f>
        <v>LOJA</v>
      </c>
      <c r="R517" s="20" t="str">
        <f>VLOOKUP(A517,'REPORTE'!$A$1:$AG$1961,32,0)</f>
        <v>CALVAS</v>
      </c>
      <c r="S517" s="20" t="str">
        <f>VLOOKUP(A517,'REPORTE'!$A$1:$AG$1961,33,0)</f>
        <v>CARIAMANGA</v>
      </c>
      <c r="T517" s="20" t="str">
        <f>VLOOKUP(S517,PROVINCIAS!$F$1:$G$1171,2,0)</f>
        <v>URBANA</v>
      </c>
      <c r="U517" s="20" t="str">
        <f>VLOOKUP(A517,'REPORTE'!$A$1:$AG$1961,5,0)</f>
        <v>ECUATORIANO(A) INDIGENA</v>
      </c>
      <c r="V517" s="20" t="str">
        <f>VLOOKUP(A517,'REPORTE'!$A$1:$AG$1961,18,0)</f>
        <v>M</v>
      </c>
    </row>
    <row r="518" spans="1:22" x14ac:dyDescent="0.45">
      <c r="A518" s="20">
        <v>1000577</v>
      </c>
      <c r="B518" s="20" t="s">
        <v>9431</v>
      </c>
      <c r="C518" s="20" t="s">
        <v>9691</v>
      </c>
      <c r="D518" s="20">
        <v>1724027279</v>
      </c>
      <c r="E518" s="20">
        <v>231000647</v>
      </c>
      <c r="F518" s="20" t="s">
        <v>11139</v>
      </c>
      <c r="G518" s="20"/>
      <c r="H518" s="20" t="s">
        <v>14561</v>
      </c>
      <c r="I518" s="20" t="s">
        <v>11150</v>
      </c>
      <c r="J518" s="20" t="s">
        <v>11150</v>
      </c>
      <c r="K518" s="20" t="s">
        <v>11150</v>
      </c>
      <c r="L518" s="20" t="s">
        <v>11150</v>
      </c>
      <c r="M518" s="20" t="s">
        <v>11150</v>
      </c>
      <c r="N518" s="20" t="s">
        <v>11150</v>
      </c>
      <c r="O518" s="20" t="s">
        <v>14561</v>
      </c>
      <c r="P518" s="20" t="str">
        <f>VLOOKUP(A518,'REPORTE'!$A$1:$AG$1961,30,0)</f>
        <v>Secundaria</v>
      </c>
      <c r="Q518" s="20" t="str">
        <f>VLOOKUP(A518,'REPORTE'!$A$1:$AG$1961,31,0)</f>
        <v>CHIMBORAZO</v>
      </c>
      <c r="R518" s="20" t="str">
        <f>VLOOKUP(A518,'REPORTE'!$A$1:$AG$1961,32,0)</f>
        <v>RIOBAMBA</v>
      </c>
      <c r="S518" s="20" t="str">
        <f>VLOOKUP(A518,'REPORTE'!$A$1:$AG$1961,33,0)</f>
        <v>CACHA (CAB EN MACHANGARA)</v>
      </c>
      <c r="T518" s="20" t="str">
        <f>VLOOKUP(S518,PROVINCIAS!$F$1:$G$1171,2,0)</f>
        <v>RURAL</v>
      </c>
      <c r="U518" s="20" t="str">
        <f>VLOOKUP(A518,'REPORTE'!$A$1:$AG$1961,5,0)</f>
        <v>ECUATORIANO(A) INDIGENA</v>
      </c>
      <c r="V518" s="20" t="str">
        <f>VLOOKUP(A518,'REPORTE'!$A$1:$AG$1961,18,0)</f>
        <v>M</v>
      </c>
    </row>
    <row r="519" spans="1:22" x14ac:dyDescent="0.45">
      <c r="A519" s="20">
        <v>1000578</v>
      </c>
      <c r="B519" s="20" t="s">
        <v>9431</v>
      </c>
      <c r="C519" s="20" t="s">
        <v>10357</v>
      </c>
      <c r="D519" s="20">
        <v>603842469</v>
      </c>
      <c r="E519" s="20">
        <v>231000648</v>
      </c>
      <c r="F519" s="20" t="s">
        <v>11139</v>
      </c>
      <c r="G519" s="20"/>
      <c r="H519" s="20">
        <v>205</v>
      </c>
      <c r="I519" s="20" t="s">
        <v>11150</v>
      </c>
      <c r="J519" s="20" t="s">
        <v>11150</v>
      </c>
      <c r="K519" s="20" t="s">
        <v>11150</v>
      </c>
      <c r="L519" s="20" t="s">
        <v>11150</v>
      </c>
      <c r="M519" s="20" t="s">
        <v>11150</v>
      </c>
      <c r="N519" s="20" t="s">
        <v>11150</v>
      </c>
      <c r="O519" s="20">
        <v>205</v>
      </c>
      <c r="P519" s="20" t="str">
        <f>VLOOKUP(A519,'REPORTE'!$A$1:$AG$1961,30,0)</f>
        <v>Primaria</v>
      </c>
      <c r="Q519" s="20" t="str">
        <f>VLOOKUP(A519,'REPORTE'!$A$1:$AG$1961,31,0)</f>
        <v>CHIMBORAZO</v>
      </c>
      <c r="R519" s="20" t="str">
        <f>VLOOKUP(A519,'REPORTE'!$A$1:$AG$1961,32,0)</f>
        <v>COLTA</v>
      </c>
      <c r="S519" s="20" t="str">
        <f>VLOOKUP(A519,'REPORTE'!$A$1:$AG$1961,33,0)</f>
        <v>JUAN DE VELASCO (PANGOR)</v>
      </c>
      <c r="T519" s="20" t="str">
        <f>VLOOKUP(S519,PROVINCIAS!$F$1:$G$1171,2,0)</f>
        <v>RURAL</v>
      </c>
      <c r="U519" s="20" t="str">
        <f>VLOOKUP(A519,'REPORTE'!$A$1:$AG$1961,5,0)</f>
        <v>ECUATORIANO(A) INDIGENA</v>
      </c>
      <c r="V519" s="20" t="str">
        <f>VLOOKUP(A519,'REPORTE'!$A$1:$AG$1961,18,0)</f>
        <v>F</v>
      </c>
    </row>
    <row r="520" spans="1:22" x14ac:dyDescent="0.45">
      <c r="A520" s="20">
        <v>1000579</v>
      </c>
      <c r="B520" s="20" t="s">
        <v>9431</v>
      </c>
      <c r="C520" s="20" t="s">
        <v>13937</v>
      </c>
      <c r="D520" s="20">
        <v>201980299</v>
      </c>
      <c r="E520" s="20">
        <v>231000649</v>
      </c>
      <c r="F520" s="20" t="s">
        <v>11139</v>
      </c>
      <c r="G520" s="20"/>
      <c r="H520" s="20">
        <v>25.83</v>
      </c>
      <c r="I520" s="20" t="s">
        <v>11150</v>
      </c>
      <c r="J520" s="20" t="s">
        <v>11150</v>
      </c>
      <c r="K520" s="20" t="s">
        <v>11150</v>
      </c>
      <c r="L520" s="20" t="s">
        <v>11150</v>
      </c>
      <c r="M520" s="20" t="s">
        <v>11150</v>
      </c>
      <c r="N520" s="20" t="s">
        <v>11150</v>
      </c>
      <c r="O520" s="20">
        <v>25.83</v>
      </c>
      <c r="P520" s="20" t="str">
        <f>VLOOKUP(A520,'REPORTE'!$A$1:$AG$1961,30,0)</f>
        <v>Secundaria</v>
      </c>
      <c r="Q520" s="20" t="str">
        <f>VLOOKUP(A520,'REPORTE'!$A$1:$AG$1961,31,0)</f>
        <v>PICHINCHA</v>
      </c>
      <c r="R520" s="20" t="str">
        <f>VLOOKUP(A520,'REPORTE'!$A$1:$AG$1961,32,0)</f>
        <v>QUITO</v>
      </c>
      <c r="S520" s="20" t="str">
        <f>VLOOKUP(A520,'REPORTE'!$A$1:$AG$1961,33,0)</f>
        <v>COTOCOLLAO</v>
      </c>
      <c r="T520" s="20" t="str">
        <f>VLOOKUP(S520,PROVINCIAS!$F$1:$G$1171,2,0)</f>
        <v>URBANA</v>
      </c>
      <c r="U520" s="20" t="str">
        <f>VLOOKUP(A520,'REPORTE'!$A$1:$AG$1961,5,0)</f>
        <v>ECUATORIANO(A) INDIGENA</v>
      </c>
      <c r="V520" s="20" t="str">
        <f>VLOOKUP(A520,'REPORTE'!$A$1:$AG$1961,18,0)</f>
        <v>F</v>
      </c>
    </row>
    <row r="521" spans="1:22" x14ac:dyDescent="0.45">
      <c r="A521" s="20">
        <v>1000580</v>
      </c>
      <c r="B521" s="20" t="s">
        <v>9431</v>
      </c>
      <c r="C521" s="20" t="s">
        <v>9657</v>
      </c>
      <c r="D521" s="20">
        <v>1724355167</v>
      </c>
      <c r="E521" s="20">
        <v>231000650</v>
      </c>
      <c r="F521" s="20" t="s">
        <v>11139</v>
      </c>
      <c r="G521" s="20"/>
      <c r="H521" s="20">
        <v>21.75</v>
      </c>
      <c r="I521" s="20" t="s">
        <v>11150</v>
      </c>
      <c r="J521" s="20" t="s">
        <v>11150</v>
      </c>
      <c r="K521" s="20" t="s">
        <v>11150</v>
      </c>
      <c r="L521" s="20" t="s">
        <v>11150</v>
      </c>
      <c r="M521" s="20" t="s">
        <v>11150</v>
      </c>
      <c r="N521" s="20" t="s">
        <v>11150</v>
      </c>
      <c r="O521" s="20">
        <v>21.75</v>
      </c>
      <c r="P521" s="20" t="str">
        <f>VLOOKUP(A521,'REPORTE'!$A$1:$AG$1961,30,0)</f>
        <v>Secundaria</v>
      </c>
      <c r="Q521" s="20" t="str">
        <f>VLOOKUP(A521,'REPORTE'!$A$1:$AG$1961,31,0)</f>
        <v>PICHINCHA</v>
      </c>
      <c r="R521" s="20" t="str">
        <f>VLOOKUP(A521,'REPORTE'!$A$1:$AG$1961,32,0)</f>
        <v>QUITO</v>
      </c>
      <c r="S521" s="20" t="str">
        <f>VLOOKUP(A521,'REPORTE'!$A$1:$AG$1961,33,0)</f>
        <v>COTOCOLLAO</v>
      </c>
      <c r="T521" s="20" t="str">
        <f>VLOOKUP(S521,PROVINCIAS!$F$1:$G$1171,2,0)</f>
        <v>URBANA</v>
      </c>
      <c r="U521" s="20" t="str">
        <f>VLOOKUP(A521,'REPORTE'!$A$1:$AG$1961,5,0)</f>
        <v>ECUATORIANO(A)</v>
      </c>
      <c r="V521" s="20" t="str">
        <f>VLOOKUP(A521,'REPORTE'!$A$1:$AG$1961,18,0)</f>
        <v>F</v>
      </c>
    </row>
    <row r="522" spans="1:22" x14ac:dyDescent="0.45">
      <c r="A522" s="20">
        <v>1000581</v>
      </c>
      <c r="B522" s="20" t="s">
        <v>9431</v>
      </c>
      <c r="C522" s="20" t="s">
        <v>13938</v>
      </c>
      <c r="D522" s="20">
        <v>1714713490</v>
      </c>
      <c r="E522" s="20">
        <v>231000652</v>
      </c>
      <c r="F522" s="20" t="s">
        <v>11139</v>
      </c>
      <c r="G522" s="20"/>
      <c r="H522" s="20">
        <v>15</v>
      </c>
      <c r="I522" s="20" t="s">
        <v>11150</v>
      </c>
      <c r="J522" s="20" t="s">
        <v>11150</v>
      </c>
      <c r="K522" s="20" t="s">
        <v>11150</v>
      </c>
      <c r="L522" s="20" t="s">
        <v>11150</v>
      </c>
      <c r="M522" s="20" t="s">
        <v>11150</v>
      </c>
      <c r="N522" s="20" t="s">
        <v>11150</v>
      </c>
      <c r="O522" s="20">
        <v>15</v>
      </c>
      <c r="P522" s="20" t="str">
        <f>VLOOKUP(A522,'REPORTE'!$A$1:$AG$1961,30,0)</f>
        <v>Primaria</v>
      </c>
      <c r="Q522" s="20" t="str">
        <f>VLOOKUP(A522,'REPORTE'!$A$1:$AG$1961,31,0)</f>
        <v>PICHINCHA</v>
      </c>
      <c r="R522" s="20" t="str">
        <f>VLOOKUP(A522,'REPORTE'!$A$1:$AG$1961,32,0)</f>
        <v>QUITO</v>
      </c>
      <c r="S522" s="20" t="str">
        <f>VLOOKUP(A522,'REPORTE'!$A$1:$AG$1961,33,0)</f>
        <v>COTOCOLLAO</v>
      </c>
      <c r="T522" s="20" t="str">
        <f>VLOOKUP(S522,PROVINCIAS!$F$1:$G$1171,2,0)</f>
        <v>URBANA</v>
      </c>
      <c r="U522" s="20" t="str">
        <f>VLOOKUP(A522,'REPORTE'!$A$1:$AG$1961,5,0)</f>
        <v>ECUATORIANO(A)</v>
      </c>
      <c r="V522" s="20" t="str">
        <f>VLOOKUP(A522,'REPORTE'!$A$1:$AG$1961,18,0)</f>
        <v>F</v>
      </c>
    </row>
    <row r="523" spans="1:22" x14ac:dyDescent="0.45">
      <c r="A523" s="20">
        <v>1000582</v>
      </c>
      <c r="B523" s="20" t="s">
        <v>9431</v>
      </c>
      <c r="C523" s="20" t="s">
        <v>10391</v>
      </c>
      <c r="D523" s="20">
        <v>1716896657</v>
      </c>
      <c r="E523" s="20">
        <v>231000653</v>
      </c>
      <c r="F523" s="20" t="s">
        <v>11139</v>
      </c>
      <c r="G523" s="20"/>
      <c r="H523" s="20">
        <v>33.68</v>
      </c>
      <c r="I523" s="20" t="s">
        <v>11150</v>
      </c>
      <c r="J523" s="20" t="s">
        <v>11150</v>
      </c>
      <c r="K523" s="20" t="s">
        <v>11150</v>
      </c>
      <c r="L523" s="20" t="s">
        <v>11150</v>
      </c>
      <c r="M523" s="20" t="s">
        <v>11150</v>
      </c>
      <c r="N523" s="20" t="s">
        <v>11150</v>
      </c>
      <c r="O523" s="20">
        <v>33.68</v>
      </c>
      <c r="P523" s="20" t="str">
        <f>VLOOKUP(A523,'REPORTE'!$A$1:$AG$1961,30,0)</f>
        <v>Primaria</v>
      </c>
      <c r="Q523" s="20" t="str">
        <f>VLOOKUP(A523,'REPORTE'!$A$1:$AG$1961,31,0)</f>
        <v>PICHINCHA</v>
      </c>
      <c r="R523" s="20" t="str">
        <f>VLOOKUP(A523,'REPORTE'!$A$1:$AG$1961,32,0)</f>
        <v>QUITO</v>
      </c>
      <c r="S523" s="20" t="str">
        <f>VLOOKUP(A523,'REPORTE'!$A$1:$AG$1961,33,0)</f>
        <v>SAN BLAS</v>
      </c>
      <c r="T523" s="20" t="str">
        <f>VLOOKUP(S523,PROVINCIAS!$F$1:$G$1171,2,0)</f>
        <v>URBANA</v>
      </c>
      <c r="U523" s="20" t="str">
        <f>VLOOKUP(A523,'REPORTE'!$A$1:$AG$1961,5,0)</f>
        <v>ECUATORIANO(A)</v>
      </c>
      <c r="V523" s="20" t="str">
        <f>VLOOKUP(A523,'REPORTE'!$A$1:$AG$1961,18,0)</f>
        <v>F</v>
      </c>
    </row>
    <row r="524" spans="1:22" x14ac:dyDescent="0.45">
      <c r="A524" s="20">
        <v>1000583</v>
      </c>
      <c r="B524" s="20" t="s">
        <v>9431</v>
      </c>
      <c r="C524" s="20" t="s">
        <v>13939</v>
      </c>
      <c r="D524" s="20">
        <v>603209156</v>
      </c>
      <c r="E524" s="20">
        <v>231000654</v>
      </c>
      <c r="F524" s="20" t="s">
        <v>11139</v>
      </c>
      <c r="G524" s="20"/>
      <c r="H524" s="20">
        <v>15</v>
      </c>
      <c r="I524" s="20" t="s">
        <v>11150</v>
      </c>
      <c r="J524" s="20" t="s">
        <v>11150</v>
      </c>
      <c r="K524" s="20" t="s">
        <v>11150</v>
      </c>
      <c r="L524" s="20" t="s">
        <v>11150</v>
      </c>
      <c r="M524" s="20" t="s">
        <v>11150</v>
      </c>
      <c r="N524" s="20" t="s">
        <v>11150</v>
      </c>
      <c r="O524" s="20">
        <v>15</v>
      </c>
      <c r="P524" s="20" t="str">
        <f>VLOOKUP(A524,'REPORTE'!$A$1:$AG$1961,30,0)</f>
        <v>Universitaria</v>
      </c>
      <c r="Q524" s="20" t="str">
        <f>VLOOKUP(A524,'REPORTE'!$A$1:$AG$1961,31,0)</f>
        <v>CHIMBORAZO</v>
      </c>
      <c r="R524" s="20" t="str">
        <f>VLOOKUP(A524,'REPORTE'!$A$1:$AG$1961,32,0)</f>
        <v>RIOBAMBA</v>
      </c>
      <c r="S524" s="20" t="str">
        <f>VLOOKUP(A524,'REPORTE'!$A$1:$AG$1961,33,0)</f>
        <v>VELOZ</v>
      </c>
      <c r="T524" s="20" t="str">
        <f>VLOOKUP(S524,PROVINCIAS!$F$1:$G$1171,2,0)</f>
        <v>URBANA</v>
      </c>
      <c r="U524" s="20" t="str">
        <f>VLOOKUP(A524,'REPORTE'!$A$1:$AG$1961,5,0)</f>
        <v>ECUATORIANO(A)</v>
      </c>
      <c r="V524" s="20" t="str">
        <f>VLOOKUP(A524,'REPORTE'!$A$1:$AG$1961,18,0)</f>
        <v>M</v>
      </c>
    </row>
    <row r="525" spans="1:22" x14ac:dyDescent="0.45">
      <c r="A525" s="20">
        <v>1000584</v>
      </c>
      <c r="B525" s="20" t="s">
        <v>9431</v>
      </c>
      <c r="C525" s="20" t="s">
        <v>13940</v>
      </c>
      <c r="D525" s="20">
        <v>1718216250</v>
      </c>
      <c r="E525" s="20">
        <v>231000655</v>
      </c>
      <c r="F525" s="20" t="s">
        <v>11139</v>
      </c>
      <c r="G525" s="20"/>
      <c r="H525" s="20">
        <v>15</v>
      </c>
      <c r="I525" s="20" t="s">
        <v>11150</v>
      </c>
      <c r="J525" s="20" t="s">
        <v>11150</v>
      </c>
      <c r="K525" s="20" t="s">
        <v>11150</v>
      </c>
      <c r="L525" s="20" t="s">
        <v>11150</v>
      </c>
      <c r="M525" s="20" t="s">
        <v>11150</v>
      </c>
      <c r="N525" s="20" t="s">
        <v>11150</v>
      </c>
      <c r="O525" s="20">
        <v>15</v>
      </c>
      <c r="P525" s="20" t="str">
        <f>VLOOKUP(A525,'REPORTE'!$A$1:$AG$1961,30,0)</f>
        <v>Secundaria</v>
      </c>
      <c r="Q525" s="20" t="str">
        <f>VLOOKUP(A525,'REPORTE'!$A$1:$AG$1961,31,0)</f>
        <v>PICHINCHA</v>
      </c>
      <c r="R525" s="20" t="str">
        <f>VLOOKUP(A525,'REPORTE'!$A$1:$AG$1961,32,0)</f>
        <v>QUITO</v>
      </c>
      <c r="S525" s="20" t="str">
        <f>VLOOKUP(A525,'REPORTE'!$A$1:$AG$1961,33,0)</f>
        <v>SAN BLAS</v>
      </c>
      <c r="T525" s="20" t="str">
        <f>VLOOKUP(S525,PROVINCIAS!$F$1:$G$1171,2,0)</f>
        <v>URBANA</v>
      </c>
      <c r="U525" s="20" t="str">
        <f>VLOOKUP(A525,'REPORTE'!$A$1:$AG$1961,5,0)</f>
        <v>ECUATORIANO(A)</v>
      </c>
      <c r="V525" s="20" t="str">
        <f>VLOOKUP(A525,'REPORTE'!$A$1:$AG$1961,18,0)</f>
        <v>M</v>
      </c>
    </row>
    <row r="526" spans="1:22" x14ac:dyDescent="0.45">
      <c r="A526" s="20">
        <v>1000585</v>
      </c>
      <c r="B526" s="20" t="s">
        <v>9431</v>
      </c>
      <c r="C526" s="20" t="s">
        <v>9847</v>
      </c>
      <c r="D526" s="20">
        <v>1716990625</v>
      </c>
      <c r="E526" s="20">
        <v>231000656</v>
      </c>
      <c r="F526" s="20" t="s">
        <v>11139</v>
      </c>
      <c r="G526" s="20"/>
      <c r="H526" s="20">
        <v>363.75</v>
      </c>
      <c r="I526" s="20" t="s">
        <v>11150</v>
      </c>
      <c r="J526" s="20" t="s">
        <v>11150</v>
      </c>
      <c r="K526" s="20" t="s">
        <v>11150</v>
      </c>
      <c r="L526" s="20" t="s">
        <v>11150</v>
      </c>
      <c r="M526" s="20" t="s">
        <v>11150</v>
      </c>
      <c r="N526" s="20" t="s">
        <v>11150</v>
      </c>
      <c r="O526" s="20">
        <v>363.75</v>
      </c>
      <c r="P526" s="20" t="str">
        <f>VLOOKUP(A526,'REPORTE'!$A$1:$AG$1961,30,0)</f>
        <v>Primaria</v>
      </c>
      <c r="Q526" s="20" t="str">
        <f>VLOOKUP(A526,'REPORTE'!$A$1:$AG$1961,31,0)</f>
        <v>CHIMBORAZO</v>
      </c>
      <c r="R526" s="20" t="str">
        <f>VLOOKUP(A526,'REPORTE'!$A$1:$AG$1961,32,0)</f>
        <v>COLTA</v>
      </c>
      <c r="S526" s="20" t="str">
        <f>VLOOKUP(A526,'REPORTE'!$A$1:$AG$1961,33,0)</f>
        <v>CAJABAMBA</v>
      </c>
      <c r="T526" s="20" t="str">
        <f>VLOOKUP(S526,PROVINCIAS!$F$1:$G$1171,2,0)</f>
        <v>URBANA</v>
      </c>
      <c r="U526" s="20" t="str">
        <f>VLOOKUP(A526,'REPORTE'!$A$1:$AG$1961,5,0)</f>
        <v>ECUATORIANO(A) INDIGENA</v>
      </c>
      <c r="V526" s="20" t="str">
        <f>VLOOKUP(A526,'REPORTE'!$A$1:$AG$1961,18,0)</f>
        <v>M</v>
      </c>
    </row>
    <row r="527" spans="1:22" x14ac:dyDescent="0.45">
      <c r="A527" s="20">
        <v>1000586</v>
      </c>
      <c r="B527" s="20" t="s">
        <v>9431</v>
      </c>
      <c r="C527" s="20" t="s">
        <v>13941</v>
      </c>
      <c r="D527" s="20">
        <v>1003273479</v>
      </c>
      <c r="E527" s="20">
        <v>231000657</v>
      </c>
      <c r="F527" s="20" t="s">
        <v>11139</v>
      </c>
      <c r="G527" s="20"/>
      <c r="H527" s="20">
        <v>15</v>
      </c>
      <c r="I527" s="20" t="s">
        <v>11150</v>
      </c>
      <c r="J527" s="20" t="s">
        <v>11150</v>
      </c>
      <c r="K527" s="20" t="s">
        <v>11150</v>
      </c>
      <c r="L527" s="20" t="s">
        <v>11150</v>
      </c>
      <c r="M527" s="20" t="s">
        <v>11150</v>
      </c>
      <c r="N527" s="20" t="s">
        <v>11150</v>
      </c>
      <c r="O527" s="20">
        <v>15</v>
      </c>
      <c r="P527" s="20" t="str">
        <f>VLOOKUP(A527,'REPORTE'!$A$1:$AG$1961,30,0)</f>
        <v>Secundaria</v>
      </c>
      <c r="Q527" s="20" t="str">
        <f>VLOOKUP(A527,'REPORTE'!$A$1:$AG$1961,31,0)</f>
        <v>CARCHI</v>
      </c>
      <c r="R527" s="20" t="str">
        <f>VLOOKUP(A527,'REPORTE'!$A$1:$AG$1961,32,0)</f>
        <v>BOLIVAR</v>
      </c>
      <c r="S527" s="20" t="str">
        <f>VLOOKUP(A527,'REPORTE'!$A$1:$AG$1961,33,0)</f>
        <v>BOLIVAR</v>
      </c>
      <c r="T527" s="20" t="str">
        <f>VLOOKUP(S527,PROVINCIAS!$F$1:$G$1171,2,0)</f>
        <v>RURAL</v>
      </c>
      <c r="U527" s="20" t="str">
        <f>VLOOKUP(A527,'REPORTE'!$A$1:$AG$1961,5,0)</f>
        <v>ECUATORIANO(A) INDIGENA</v>
      </c>
      <c r="V527" s="20" t="str">
        <f>VLOOKUP(A527,'REPORTE'!$A$1:$AG$1961,18,0)</f>
        <v>M</v>
      </c>
    </row>
    <row r="528" spans="1:22" x14ac:dyDescent="0.45">
      <c r="A528" s="20">
        <v>1000587</v>
      </c>
      <c r="B528" s="20" t="s">
        <v>9431</v>
      </c>
      <c r="C528" s="20" t="s">
        <v>9629</v>
      </c>
      <c r="D528" s="20">
        <v>603987363</v>
      </c>
      <c r="E528" s="20">
        <v>231000658</v>
      </c>
      <c r="F528" s="20" t="s">
        <v>11139</v>
      </c>
      <c r="G528" s="20"/>
      <c r="H528" s="20">
        <v>8</v>
      </c>
      <c r="I528" s="20" t="s">
        <v>11150</v>
      </c>
      <c r="J528" s="20" t="s">
        <v>11150</v>
      </c>
      <c r="K528" s="20" t="s">
        <v>11150</v>
      </c>
      <c r="L528" s="20" t="s">
        <v>11150</v>
      </c>
      <c r="M528" s="20" t="s">
        <v>11150</v>
      </c>
      <c r="N528" s="20" t="s">
        <v>11150</v>
      </c>
      <c r="O528" s="20">
        <v>8</v>
      </c>
      <c r="P528" s="20" t="str">
        <f>VLOOKUP(A528,'REPORTE'!$A$1:$AG$1961,30,0)</f>
        <v>Secundaria</v>
      </c>
      <c r="Q528" s="20" t="str">
        <f>VLOOKUP(A528,'REPORTE'!$A$1:$AG$1961,31,0)</f>
        <v>CHIMBORAZO</v>
      </c>
      <c r="R528" s="20" t="str">
        <f>VLOOKUP(A528,'REPORTE'!$A$1:$AG$1961,32,0)</f>
        <v>RIOBAMBA</v>
      </c>
      <c r="S528" s="20" t="str">
        <f>VLOOKUP(A528,'REPORTE'!$A$1:$AG$1961,33,0)</f>
        <v>LIZARZABURU</v>
      </c>
      <c r="T528" s="20" t="str">
        <f>VLOOKUP(S528,PROVINCIAS!$F$1:$G$1171,2,0)</f>
        <v>URBANA</v>
      </c>
      <c r="U528" s="20" t="str">
        <f>VLOOKUP(A528,'REPORTE'!$A$1:$AG$1961,5,0)</f>
        <v>ECUATORIANO(A)</v>
      </c>
      <c r="V528" s="20" t="str">
        <f>VLOOKUP(A528,'REPORTE'!$A$1:$AG$1961,18,0)</f>
        <v>F</v>
      </c>
    </row>
    <row r="529" spans="1:22" x14ac:dyDescent="0.45">
      <c r="A529" s="20">
        <v>1000588</v>
      </c>
      <c r="B529" s="20" t="s">
        <v>9431</v>
      </c>
      <c r="C529" s="20" t="s">
        <v>9619</v>
      </c>
      <c r="D529" s="20">
        <v>601967383</v>
      </c>
      <c r="E529" s="20">
        <v>231000659</v>
      </c>
      <c r="F529" s="20" t="s">
        <v>11139</v>
      </c>
      <c r="G529" s="20"/>
      <c r="H529" s="20">
        <v>14</v>
      </c>
      <c r="I529" s="20" t="s">
        <v>11150</v>
      </c>
      <c r="J529" s="20" t="s">
        <v>11150</v>
      </c>
      <c r="K529" s="20" t="s">
        <v>11150</v>
      </c>
      <c r="L529" s="20" t="s">
        <v>11150</v>
      </c>
      <c r="M529" s="20" t="s">
        <v>11150</v>
      </c>
      <c r="N529" s="20" t="s">
        <v>11150</v>
      </c>
      <c r="O529" s="20">
        <v>14</v>
      </c>
      <c r="P529" s="20" t="str">
        <f>VLOOKUP(A529,'REPORTE'!$A$1:$AG$1961,30,0)</f>
        <v>Primaria</v>
      </c>
      <c r="Q529" s="20" t="str">
        <f>VLOOKUP(A529,'REPORTE'!$A$1:$AG$1961,31,0)</f>
        <v>CHIMBORAZO</v>
      </c>
      <c r="R529" s="20" t="str">
        <f>VLOOKUP(A529,'REPORTE'!$A$1:$AG$1961,32,0)</f>
        <v>COLTA</v>
      </c>
      <c r="S529" s="20" t="str">
        <f>VLOOKUP(A529,'REPORTE'!$A$1:$AG$1961,33,0)</f>
        <v>SICALPA</v>
      </c>
      <c r="T529" s="20" t="str">
        <f>VLOOKUP(S529,PROVINCIAS!$F$1:$G$1171,2,0)</f>
        <v>URBANA</v>
      </c>
      <c r="U529" s="20" t="str">
        <f>VLOOKUP(A529,'REPORTE'!$A$1:$AG$1961,5,0)</f>
        <v>ECUATORIANO(A)</v>
      </c>
      <c r="V529" s="20" t="str">
        <f>VLOOKUP(A529,'REPORTE'!$A$1:$AG$1961,18,0)</f>
        <v>F</v>
      </c>
    </row>
    <row r="530" spans="1:22" x14ac:dyDescent="0.45">
      <c r="A530" s="20">
        <v>1000589</v>
      </c>
      <c r="B530" s="20" t="s">
        <v>9431</v>
      </c>
      <c r="C530" s="20" t="s">
        <v>13942</v>
      </c>
      <c r="D530" s="20">
        <v>1001240306</v>
      </c>
      <c r="E530" s="20">
        <v>231000660</v>
      </c>
      <c r="F530" s="20" t="s">
        <v>11139</v>
      </c>
      <c r="G530" s="20"/>
      <c r="H530" s="20">
        <v>15</v>
      </c>
      <c r="I530" s="20" t="s">
        <v>11150</v>
      </c>
      <c r="J530" s="20" t="s">
        <v>11150</v>
      </c>
      <c r="K530" s="20" t="s">
        <v>11150</v>
      </c>
      <c r="L530" s="20" t="s">
        <v>11150</v>
      </c>
      <c r="M530" s="20" t="s">
        <v>11150</v>
      </c>
      <c r="N530" s="20" t="s">
        <v>11150</v>
      </c>
      <c r="O530" s="20">
        <v>15</v>
      </c>
      <c r="P530" s="20" t="str">
        <f>VLOOKUP(A530,'REPORTE'!$A$1:$AG$1961,30,0)</f>
        <v>Secundaria</v>
      </c>
      <c r="Q530" s="20" t="str">
        <f>VLOOKUP(A530,'REPORTE'!$A$1:$AG$1961,31,0)</f>
        <v>IMBABURA</v>
      </c>
      <c r="R530" s="20" t="str">
        <f>VLOOKUP(A530,'REPORTE'!$A$1:$AG$1961,32,0)</f>
        <v>IBARRA</v>
      </c>
      <c r="S530" s="20" t="str">
        <f>VLOOKUP(A530,'REPORTE'!$A$1:$AG$1961,33,0)</f>
        <v>SAGRARIO</v>
      </c>
      <c r="T530" s="20" t="str">
        <f>VLOOKUP(S530,PROVINCIAS!$F$1:$G$1171,2,0)</f>
        <v>URBANA</v>
      </c>
      <c r="U530" s="20" t="str">
        <f>VLOOKUP(A530,'REPORTE'!$A$1:$AG$1961,5,0)</f>
        <v>ECUATORIANO(A)</v>
      </c>
      <c r="V530" s="20" t="str">
        <f>VLOOKUP(A530,'REPORTE'!$A$1:$AG$1961,18,0)</f>
        <v>M</v>
      </c>
    </row>
    <row r="531" spans="1:22" x14ac:dyDescent="0.45">
      <c r="A531" s="20">
        <v>1000591</v>
      </c>
      <c r="B531" s="20" t="s">
        <v>9431</v>
      </c>
      <c r="C531" s="20" t="s">
        <v>13943</v>
      </c>
      <c r="D531" s="20">
        <v>1752203990</v>
      </c>
      <c r="E531" s="20">
        <v>231000662</v>
      </c>
      <c r="F531" s="20" t="s">
        <v>11139</v>
      </c>
      <c r="G531" s="20"/>
      <c r="H531" s="20">
        <v>2</v>
      </c>
      <c r="I531" s="20" t="s">
        <v>11150</v>
      </c>
      <c r="J531" s="20" t="s">
        <v>11150</v>
      </c>
      <c r="K531" s="20" t="s">
        <v>11150</v>
      </c>
      <c r="L531" s="20" t="s">
        <v>11150</v>
      </c>
      <c r="M531" s="20" t="s">
        <v>11150</v>
      </c>
      <c r="N531" s="20" t="s">
        <v>11150</v>
      </c>
      <c r="O531" s="20">
        <v>2</v>
      </c>
      <c r="P531" s="20" t="str">
        <f>VLOOKUP(A531,'REPORTE'!$A$1:$AG$1961,30,0)</f>
        <v>Secundaria</v>
      </c>
      <c r="Q531" s="20" t="str">
        <f>VLOOKUP(A531,'REPORTE'!$A$1:$AG$1961,31,0)</f>
        <v>PICHINCHA</v>
      </c>
      <c r="R531" s="20" t="str">
        <f>VLOOKUP(A531,'REPORTE'!$A$1:$AG$1961,32,0)</f>
        <v>QUITO</v>
      </c>
      <c r="S531" s="20" t="str">
        <f>VLOOKUP(A531,'REPORTE'!$A$1:$AG$1961,33,0)</f>
        <v>COTOCOLLAO</v>
      </c>
      <c r="T531" s="20" t="str">
        <f>VLOOKUP(S531,PROVINCIAS!$F$1:$G$1171,2,0)</f>
        <v>URBANA</v>
      </c>
      <c r="U531" s="20" t="str">
        <f>VLOOKUP(A531,'REPORTE'!$A$1:$AG$1961,5,0)</f>
        <v>ECUATORIANO(A)</v>
      </c>
      <c r="V531" s="20" t="str">
        <f>VLOOKUP(A531,'REPORTE'!$A$1:$AG$1961,18,0)</f>
        <v>F</v>
      </c>
    </row>
    <row r="532" spans="1:22" x14ac:dyDescent="0.45">
      <c r="A532" s="20">
        <v>1000592</v>
      </c>
      <c r="B532" s="20" t="s">
        <v>9431</v>
      </c>
      <c r="C532" s="20" t="s">
        <v>9701</v>
      </c>
      <c r="D532" s="20">
        <v>603903659</v>
      </c>
      <c r="E532" s="20">
        <v>231000663</v>
      </c>
      <c r="F532" s="20" t="s">
        <v>11139</v>
      </c>
      <c r="G532" s="20"/>
      <c r="H532" s="20" t="s">
        <v>14562</v>
      </c>
      <c r="I532" s="20" t="s">
        <v>11150</v>
      </c>
      <c r="J532" s="20" t="s">
        <v>11150</v>
      </c>
      <c r="K532" s="20" t="s">
        <v>11150</v>
      </c>
      <c r="L532" s="20" t="s">
        <v>11150</v>
      </c>
      <c r="M532" s="20" t="s">
        <v>11150</v>
      </c>
      <c r="N532" s="20" t="s">
        <v>11150</v>
      </c>
      <c r="O532" s="20" t="s">
        <v>14562</v>
      </c>
      <c r="P532" s="20" t="str">
        <f>VLOOKUP(A532,'REPORTE'!$A$1:$AG$1961,30,0)</f>
        <v>Secundaria</v>
      </c>
      <c r="Q532" s="20" t="str">
        <f>VLOOKUP(A532,'REPORTE'!$A$1:$AG$1961,31,0)</f>
        <v>CHIMBORAZO</v>
      </c>
      <c r="R532" s="20" t="str">
        <f>VLOOKUP(A532,'REPORTE'!$A$1:$AG$1961,32,0)</f>
        <v>RIOBAMBA</v>
      </c>
      <c r="S532" s="20" t="str">
        <f>VLOOKUP(A532,'REPORTE'!$A$1:$AG$1961,33,0)</f>
        <v>YARUQUIES</v>
      </c>
      <c r="T532" s="20" t="str">
        <f>VLOOKUP(S532,PROVINCIAS!$F$1:$G$1171,2,0)</f>
        <v>URBANA</v>
      </c>
      <c r="U532" s="20" t="str">
        <f>VLOOKUP(A532,'REPORTE'!$A$1:$AG$1961,5,0)</f>
        <v>ECUATORIANO(A) INDIGENA</v>
      </c>
      <c r="V532" s="20" t="str">
        <f>VLOOKUP(A532,'REPORTE'!$A$1:$AG$1961,18,0)</f>
        <v>M</v>
      </c>
    </row>
    <row r="533" spans="1:22" x14ac:dyDescent="0.45">
      <c r="A533" s="20">
        <v>1000593</v>
      </c>
      <c r="B533" s="20" t="s">
        <v>9431</v>
      </c>
      <c r="C533" s="20" t="s">
        <v>10214</v>
      </c>
      <c r="D533" s="20">
        <v>1704764453</v>
      </c>
      <c r="E533" s="20">
        <v>231000664</v>
      </c>
      <c r="F533" s="20" t="s">
        <v>11139</v>
      </c>
      <c r="G533" s="20"/>
      <c r="H533" s="20">
        <v>28.76</v>
      </c>
      <c r="I533" s="20" t="s">
        <v>11150</v>
      </c>
      <c r="J533" s="20" t="s">
        <v>11150</v>
      </c>
      <c r="K533" s="20" t="s">
        <v>11150</v>
      </c>
      <c r="L533" s="20" t="s">
        <v>11150</v>
      </c>
      <c r="M533" s="20" t="s">
        <v>11150</v>
      </c>
      <c r="N533" s="20" t="s">
        <v>11150</v>
      </c>
      <c r="O533" s="20">
        <v>28.76</v>
      </c>
      <c r="P533" s="20" t="str">
        <f>VLOOKUP(A533,'REPORTE'!$A$1:$AG$1961,30,0)</f>
        <v>Primaria</v>
      </c>
      <c r="Q533" s="20" t="str">
        <f>VLOOKUP(A533,'REPORTE'!$A$1:$AG$1961,31,0)</f>
        <v>PICHINCHA</v>
      </c>
      <c r="R533" s="20" t="str">
        <f>VLOOKUP(A533,'REPORTE'!$A$1:$AG$1961,32,0)</f>
        <v>QUITO</v>
      </c>
      <c r="S533" s="20" t="str">
        <f>VLOOKUP(A533,'REPORTE'!$A$1:$AG$1961,33,0)</f>
        <v>COTOCOLLAO</v>
      </c>
      <c r="T533" s="20" t="str">
        <f>VLOOKUP(S533,PROVINCIAS!$F$1:$G$1171,2,0)</f>
        <v>URBANA</v>
      </c>
      <c r="U533" s="20" t="str">
        <f>VLOOKUP(A533,'REPORTE'!$A$1:$AG$1961,5,0)</f>
        <v>ECUATORIANO(A)</v>
      </c>
      <c r="V533" s="20" t="str">
        <f>VLOOKUP(A533,'REPORTE'!$A$1:$AG$1961,18,0)</f>
        <v>M</v>
      </c>
    </row>
    <row r="534" spans="1:22" x14ac:dyDescent="0.45">
      <c r="A534" s="20">
        <v>1000594</v>
      </c>
      <c r="B534" s="20" t="s">
        <v>9431</v>
      </c>
      <c r="C534" s="20" t="s">
        <v>10373</v>
      </c>
      <c r="D534" s="20">
        <v>605543370</v>
      </c>
      <c r="E534" s="20">
        <v>231000665</v>
      </c>
      <c r="F534" s="20" t="s">
        <v>11139</v>
      </c>
      <c r="G534" s="20"/>
      <c r="H534" s="20">
        <v>102.75</v>
      </c>
      <c r="I534" s="20" t="s">
        <v>11150</v>
      </c>
      <c r="J534" s="20" t="s">
        <v>11150</v>
      </c>
      <c r="K534" s="20" t="s">
        <v>11150</v>
      </c>
      <c r="L534" s="20" t="s">
        <v>11150</v>
      </c>
      <c r="M534" s="20" t="s">
        <v>11150</v>
      </c>
      <c r="N534" s="20" t="s">
        <v>11150</v>
      </c>
      <c r="O534" s="20">
        <v>102.75</v>
      </c>
      <c r="P534" s="20" t="str">
        <f>VLOOKUP(A534,'REPORTE'!$A$1:$AG$1961,30,0)</f>
        <v>Secundaria</v>
      </c>
      <c r="Q534" s="20" t="str">
        <f>VLOOKUP(A534,'REPORTE'!$A$1:$AG$1961,31,0)</f>
        <v>CHIMBORAZO</v>
      </c>
      <c r="R534" s="20" t="str">
        <f>VLOOKUP(A534,'REPORTE'!$A$1:$AG$1961,32,0)</f>
        <v>RIOBAMBA</v>
      </c>
      <c r="S534" s="20" t="str">
        <f>VLOOKUP(A534,'REPORTE'!$A$1:$AG$1961,33,0)</f>
        <v>CACHA (CAB EN MACHANGARA)</v>
      </c>
      <c r="T534" s="20" t="str">
        <f>VLOOKUP(S534,PROVINCIAS!$F$1:$G$1171,2,0)</f>
        <v>RURAL</v>
      </c>
      <c r="U534" s="20" t="str">
        <f>VLOOKUP(A534,'REPORTE'!$A$1:$AG$1961,5,0)</f>
        <v>ECUATORIANO(A) INDIGENA</v>
      </c>
      <c r="V534" s="20" t="str">
        <f>VLOOKUP(A534,'REPORTE'!$A$1:$AG$1961,18,0)</f>
        <v>M</v>
      </c>
    </row>
    <row r="535" spans="1:22" x14ac:dyDescent="0.45">
      <c r="A535" s="20">
        <v>1000595</v>
      </c>
      <c r="B535" s="20" t="s">
        <v>9431</v>
      </c>
      <c r="C535" s="20" t="s">
        <v>9857</v>
      </c>
      <c r="D535" s="20">
        <v>1712087772</v>
      </c>
      <c r="E535" s="20">
        <v>231000666</v>
      </c>
      <c r="F535" s="20" t="s">
        <v>11139</v>
      </c>
      <c r="G535" s="20"/>
      <c r="H535" s="20">
        <v>162.5</v>
      </c>
      <c r="I535" s="20" t="s">
        <v>11150</v>
      </c>
      <c r="J535" s="20" t="s">
        <v>11150</v>
      </c>
      <c r="K535" s="20" t="s">
        <v>11150</v>
      </c>
      <c r="L535" s="20" t="s">
        <v>11150</v>
      </c>
      <c r="M535" s="20" t="s">
        <v>11150</v>
      </c>
      <c r="N535" s="20" t="s">
        <v>11150</v>
      </c>
      <c r="O535" s="20">
        <v>162.5</v>
      </c>
      <c r="P535" s="20" t="str">
        <f>VLOOKUP(A535,'REPORTE'!$A$1:$AG$1961,30,0)</f>
        <v>Primaria</v>
      </c>
      <c r="Q535" s="20" t="str">
        <f>VLOOKUP(A535,'REPORTE'!$A$1:$AG$1961,31,0)</f>
        <v>PICHINCHA</v>
      </c>
      <c r="R535" s="20" t="str">
        <f>VLOOKUP(A535,'REPORTE'!$A$1:$AG$1961,32,0)</f>
        <v>QUITO</v>
      </c>
      <c r="S535" s="20" t="str">
        <f>VLOOKUP(A535,'REPORTE'!$A$1:$AG$1961,33,0)</f>
        <v>COTOCOLLAO</v>
      </c>
      <c r="T535" s="20" t="str">
        <f>VLOOKUP(S535,PROVINCIAS!$F$1:$G$1171,2,0)</f>
        <v>URBANA</v>
      </c>
      <c r="U535" s="20" t="str">
        <f>VLOOKUP(A535,'REPORTE'!$A$1:$AG$1961,5,0)</f>
        <v>ECUATORIANO(A)</v>
      </c>
      <c r="V535" s="20" t="str">
        <f>VLOOKUP(A535,'REPORTE'!$A$1:$AG$1961,18,0)</f>
        <v>M</v>
      </c>
    </row>
    <row r="536" spans="1:22" x14ac:dyDescent="0.45">
      <c r="A536" s="20">
        <v>1000596</v>
      </c>
      <c r="B536" s="20" t="s">
        <v>9431</v>
      </c>
      <c r="C536" s="20" t="s">
        <v>13944</v>
      </c>
      <c r="D536" s="20">
        <v>1710513084</v>
      </c>
      <c r="E536" s="20">
        <v>231000667</v>
      </c>
      <c r="F536" s="20" t="s">
        <v>11139</v>
      </c>
      <c r="G536" s="20"/>
      <c r="H536" s="20">
        <v>15</v>
      </c>
      <c r="I536" s="20" t="s">
        <v>11150</v>
      </c>
      <c r="J536" s="20" t="s">
        <v>11150</v>
      </c>
      <c r="K536" s="20" t="s">
        <v>11150</v>
      </c>
      <c r="L536" s="20" t="s">
        <v>11150</v>
      </c>
      <c r="M536" s="20" t="s">
        <v>11150</v>
      </c>
      <c r="N536" s="20" t="s">
        <v>11150</v>
      </c>
      <c r="O536" s="20">
        <v>15</v>
      </c>
      <c r="P536" s="20" t="str">
        <f>VLOOKUP(A536,'REPORTE'!$A$1:$AG$1961,30,0)</f>
        <v>Secundaria</v>
      </c>
      <c r="Q536" s="20" t="str">
        <f>VLOOKUP(A536,'REPORTE'!$A$1:$AG$1961,31,0)</f>
        <v>PICHINCHA</v>
      </c>
      <c r="R536" s="20" t="str">
        <f>VLOOKUP(A536,'REPORTE'!$A$1:$AG$1961,32,0)</f>
        <v>QUITO</v>
      </c>
      <c r="S536" s="20" t="str">
        <f>VLOOKUP(A536,'REPORTE'!$A$1:$AG$1961,33,0)</f>
        <v>CENTRO HISTORICO</v>
      </c>
      <c r="T536" s="20" t="str">
        <f>VLOOKUP(S536,PROVINCIAS!$F$1:$G$1171,2,0)</f>
        <v>URBANA</v>
      </c>
      <c r="U536" s="20" t="str">
        <f>VLOOKUP(A536,'REPORTE'!$A$1:$AG$1961,5,0)</f>
        <v>ECUATORIANO(A)</v>
      </c>
      <c r="V536" s="20" t="str">
        <f>VLOOKUP(A536,'REPORTE'!$A$1:$AG$1961,18,0)</f>
        <v>F</v>
      </c>
    </row>
    <row r="537" spans="1:22" x14ac:dyDescent="0.45">
      <c r="A537" s="20">
        <v>1000597</v>
      </c>
      <c r="B537" s="20" t="s">
        <v>9431</v>
      </c>
      <c r="C537" s="20" t="s">
        <v>9869</v>
      </c>
      <c r="D537" s="20">
        <v>1718262361</v>
      </c>
      <c r="E537" s="20">
        <v>231000668</v>
      </c>
      <c r="F537" s="20" t="s">
        <v>11139</v>
      </c>
      <c r="G537" s="20"/>
      <c r="H537" s="20">
        <v>35</v>
      </c>
      <c r="I537" s="20" t="s">
        <v>11150</v>
      </c>
      <c r="J537" s="20" t="s">
        <v>11150</v>
      </c>
      <c r="K537" s="20" t="s">
        <v>11150</v>
      </c>
      <c r="L537" s="20" t="s">
        <v>11150</v>
      </c>
      <c r="M537" s="20" t="s">
        <v>11150</v>
      </c>
      <c r="N537" s="20" t="s">
        <v>11150</v>
      </c>
      <c r="O537" s="20">
        <v>35</v>
      </c>
      <c r="P537" s="20" t="str">
        <f>VLOOKUP(A537,'REPORTE'!$A$1:$AG$1961,30,0)</f>
        <v>Secundaria</v>
      </c>
      <c r="Q537" s="20" t="str">
        <f>VLOOKUP(A537,'REPORTE'!$A$1:$AG$1961,31,0)</f>
        <v>PICHINCHA</v>
      </c>
      <c r="R537" s="20" t="str">
        <f>VLOOKUP(A537,'REPORTE'!$A$1:$AG$1961,32,0)</f>
        <v>SAN MIGUEL DE LOS BANCOS</v>
      </c>
      <c r="S537" s="20" t="str">
        <f>VLOOKUP(A537,'REPORTE'!$A$1:$AG$1961,33,0)</f>
        <v>SAN MIGUEL DE LOS BANCOS</v>
      </c>
      <c r="T537" s="20" t="str">
        <f>VLOOKUP(S537,PROVINCIAS!$F$1:$G$1171,2,0)</f>
        <v>URBANA</v>
      </c>
      <c r="U537" s="20" t="str">
        <f>VLOOKUP(A537,'REPORTE'!$A$1:$AG$1961,5,0)</f>
        <v>ECUATORIANO(A)</v>
      </c>
      <c r="V537" s="20" t="str">
        <f>VLOOKUP(A537,'REPORTE'!$A$1:$AG$1961,18,0)</f>
        <v>F</v>
      </c>
    </row>
    <row r="538" spans="1:22" x14ac:dyDescent="0.45">
      <c r="A538" s="20">
        <v>1000598</v>
      </c>
      <c r="B538" s="20" t="s">
        <v>9431</v>
      </c>
      <c r="C538" s="20" t="s">
        <v>13945</v>
      </c>
      <c r="D538" s="20">
        <v>1720706504</v>
      </c>
      <c r="E538" s="20">
        <v>231000669</v>
      </c>
      <c r="F538" s="20" t="s">
        <v>11139</v>
      </c>
      <c r="G538" s="20"/>
      <c r="H538" s="20">
        <v>15</v>
      </c>
      <c r="I538" s="20" t="s">
        <v>11150</v>
      </c>
      <c r="J538" s="20" t="s">
        <v>11150</v>
      </c>
      <c r="K538" s="20" t="s">
        <v>11150</v>
      </c>
      <c r="L538" s="20" t="s">
        <v>11150</v>
      </c>
      <c r="M538" s="20" t="s">
        <v>11150</v>
      </c>
      <c r="N538" s="20" t="s">
        <v>11150</v>
      </c>
      <c r="O538" s="20">
        <v>15</v>
      </c>
      <c r="P538" s="20" t="str">
        <f>VLOOKUP(A538,'REPORTE'!$A$1:$AG$1961,30,0)</f>
        <v>Secundaria</v>
      </c>
      <c r="Q538" s="20" t="str">
        <f>VLOOKUP(A538,'REPORTE'!$A$1:$AG$1961,31,0)</f>
        <v>PICHINCHA</v>
      </c>
      <c r="R538" s="20" t="str">
        <f>VLOOKUP(A538,'REPORTE'!$A$1:$AG$1961,32,0)</f>
        <v>SAN MIGUEL DE LOS BANCOS</v>
      </c>
      <c r="S538" s="20" t="str">
        <f>VLOOKUP(A538,'REPORTE'!$A$1:$AG$1961,33,0)</f>
        <v>SAN MIGUEL DE LOS BANCOS</v>
      </c>
      <c r="T538" s="20" t="str">
        <f>VLOOKUP(S538,PROVINCIAS!$F$1:$G$1171,2,0)</f>
        <v>URBANA</v>
      </c>
      <c r="U538" s="20" t="str">
        <f>VLOOKUP(A538,'REPORTE'!$A$1:$AG$1961,5,0)</f>
        <v>ECUATORIANO(A)</v>
      </c>
      <c r="V538" s="20" t="str">
        <f>VLOOKUP(A538,'REPORTE'!$A$1:$AG$1961,18,0)</f>
        <v>M</v>
      </c>
    </row>
    <row r="539" spans="1:22" x14ac:dyDescent="0.45">
      <c r="A539" s="20">
        <v>1000599</v>
      </c>
      <c r="B539" s="20" t="s">
        <v>9431</v>
      </c>
      <c r="C539" s="20" t="s">
        <v>13946</v>
      </c>
      <c r="D539" s="20">
        <v>1755829940</v>
      </c>
      <c r="E539" s="20">
        <v>231000670</v>
      </c>
      <c r="F539" s="20" t="s">
        <v>11139</v>
      </c>
      <c r="G539" s="20"/>
      <c r="H539" s="20">
        <v>1</v>
      </c>
      <c r="I539" s="20" t="s">
        <v>11150</v>
      </c>
      <c r="J539" s="20" t="s">
        <v>11150</v>
      </c>
      <c r="K539" s="20" t="s">
        <v>11150</v>
      </c>
      <c r="L539" s="20" t="s">
        <v>11150</v>
      </c>
      <c r="M539" s="20" t="s">
        <v>11150</v>
      </c>
      <c r="N539" s="20" t="s">
        <v>11150</v>
      </c>
      <c r="O539" s="20">
        <v>1</v>
      </c>
      <c r="P539" s="20" t="str">
        <f>VLOOKUP(A539,'REPORTE'!$A$1:$AG$1961,30,0)</f>
        <v>Primaria</v>
      </c>
      <c r="Q539" s="20" t="str">
        <f>VLOOKUP(A539,'REPORTE'!$A$1:$AG$1961,31,0)</f>
        <v>PICHINCHA</v>
      </c>
      <c r="R539" s="20" t="str">
        <f>VLOOKUP(A539,'REPORTE'!$A$1:$AG$1961,32,0)</f>
        <v>QUITO</v>
      </c>
      <c r="S539" s="20" t="str">
        <f>VLOOKUP(A539,'REPORTE'!$A$1:$AG$1961,33,0)</f>
        <v>CENTRO HISTORICO</v>
      </c>
      <c r="T539" s="20" t="str">
        <f>VLOOKUP(S539,PROVINCIAS!$F$1:$G$1171,2,0)</f>
        <v>URBANA</v>
      </c>
      <c r="U539" s="20" t="str">
        <f>VLOOKUP(A539,'REPORTE'!$A$1:$AG$1961,5,0)</f>
        <v>ECUATORIANO(A) INDIGENA</v>
      </c>
      <c r="V539" s="20" t="str">
        <f>VLOOKUP(A539,'REPORTE'!$A$1:$AG$1961,18,0)</f>
        <v>F</v>
      </c>
    </row>
    <row r="540" spans="1:22" x14ac:dyDescent="0.45">
      <c r="A540" s="20">
        <v>1000600</v>
      </c>
      <c r="B540" s="20" t="s">
        <v>9431</v>
      </c>
      <c r="C540" s="20" t="s">
        <v>13947</v>
      </c>
      <c r="D540" s="20">
        <v>503391559</v>
      </c>
      <c r="E540" s="20">
        <v>231000671</v>
      </c>
      <c r="F540" s="20" t="s">
        <v>11139</v>
      </c>
      <c r="G540" s="20"/>
      <c r="H540" s="20">
        <v>15</v>
      </c>
      <c r="I540" s="20" t="s">
        <v>11150</v>
      </c>
      <c r="J540" s="20" t="s">
        <v>11150</v>
      </c>
      <c r="K540" s="20" t="s">
        <v>11150</v>
      </c>
      <c r="L540" s="20" t="s">
        <v>11150</v>
      </c>
      <c r="M540" s="20" t="s">
        <v>11150</v>
      </c>
      <c r="N540" s="20" t="s">
        <v>11150</v>
      </c>
      <c r="O540" s="20">
        <v>15</v>
      </c>
      <c r="P540" s="20" t="str">
        <f>VLOOKUP(A540,'REPORTE'!$A$1:$AG$1961,30,0)</f>
        <v>Secundaria</v>
      </c>
      <c r="Q540" s="20" t="str">
        <f>VLOOKUP(A540,'REPORTE'!$A$1:$AG$1961,31,0)</f>
        <v>COTOPAXI</v>
      </c>
      <c r="R540" s="20" t="str">
        <f>VLOOKUP(A540,'REPORTE'!$A$1:$AG$1961,32,0)</f>
        <v>LATACUNGA</v>
      </c>
      <c r="S540" s="20" t="str">
        <f>VLOOKUP(A540,'REPORTE'!$A$1:$AG$1961,33,0)</f>
        <v>TOACASO</v>
      </c>
      <c r="T540" s="20" t="str">
        <f>VLOOKUP(S540,PROVINCIAS!$F$1:$G$1171,2,0)</f>
        <v>RURAL</v>
      </c>
      <c r="U540" s="20" t="str">
        <f>VLOOKUP(A540,'REPORTE'!$A$1:$AG$1961,5,0)</f>
        <v>ECUATORIANO(A) INDIGENA</v>
      </c>
      <c r="V540" s="20" t="str">
        <f>VLOOKUP(A540,'REPORTE'!$A$1:$AG$1961,18,0)</f>
        <v>M</v>
      </c>
    </row>
    <row r="541" spans="1:22" x14ac:dyDescent="0.45">
      <c r="A541" s="20">
        <v>1000601</v>
      </c>
      <c r="B541" s="20" t="s">
        <v>9431</v>
      </c>
      <c r="C541" s="20" t="s">
        <v>13948</v>
      </c>
      <c r="D541" s="20">
        <v>1756385967</v>
      </c>
      <c r="E541" s="20">
        <v>231000672</v>
      </c>
      <c r="F541" s="20" t="s">
        <v>11139</v>
      </c>
      <c r="G541" s="20"/>
      <c r="H541" s="20">
        <v>2</v>
      </c>
      <c r="I541" s="20" t="s">
        <v>11150</v>
      </c>
      <c r="J541" s="20" t="s">
        <v>11150</v>
      </c>
      <c r="K541" s="20" t="s">
        <v>11150</v>
      </c>
      <c r="L541" s="20" t="s">
        <v>11150</v>
      </c>
      <c r="M541" s="20" t="s">
        <v>11150</v>
      </c>
      <c r="N541" s="20" t="s">
        <v>11150</v>
      </c>
      <c r="O541" s="20">
        <v>2</v>
      </c>
      <c r="P541" s="20" t="str">
        <f>VLOOKUP(A541,'REPORTE'!$A$1:$AG$1961,30,0)</f>
        <v>Ninguna</v>
      </c>
      <c r="Q541" s="20" t="str">
        <f>VLOOKUP(A541,'REPORTE'!$A$1:$AG$1961,31,0)</f>
        <v>PICHINCHA</v>
      </c>
      <c r="R541" s="20" t="str">
        <f>VLOOKUP(A541,'REPORTE'!$A$1:$AG$1961,32,0)</f>
        <v>QUITO</v>
      </c>
      <c r="S541" s="20" t="str">
        <f>VLOOKUP(A541,'REPORTE'!$A$1:$AG$1961,33,0)</f>
        <v>IÑAQUITO</v>
      </c>
      <c r="T541" s="20" t="str">
        <f>VLOOKUP(S541,PROVINCIAS!$F$1:$G$1171,2,0)</f>
        <v>URBANA</v>
      </c>
      <c r="U541" s="20" t="str">
        <f>VLOOKUP(A541,'REPORTE'!$A$1:$AG$1961,5,0)</f>
        <v>ECUATORIANO(A)</v>
      </c>
      <c r="V541" s="20" t="str">
        <f>VLOOKUP(A541,'REPORTE'!$A$1:$AG$1961,18,0)</f>
        <v>F</v>
      </c>
    </row>
    <row r="542" spans="1:22" x14ac:dyDescent="0.45">
      <c r="A542" s="20">
        <v>1000602</v>
      </c>
      <c r="B542" s="20" t="s">
        <v>9431</v>
      </c>
      <c r="C542" s="20" t="s">
        <v>13949</v>
      </c>
      <c r="D542" s="20">
        <v>1753037249</v>
      </c>
      <c r="E542" s="20">
        <v>231000673</v>
      </c>
      <c r="F542" s="20" t="s">
        <v>11139</v>
      </c>
      <c r="G542" s="20"/>
      <c r="H542" s="20">
        <v>2</v>
      </c>
      <c r="I542" s="20" t="s">
        <v>11150</v>
      </c>
      <c r="J542" s="20" t="s">
        <v>11150</v>
      </c>
      <c r="K542" s="20" t="s">
        <v>11150</v>
      </c>
      <c r="L542" s="20" t="s">
        <v>11150</v>
      </c>
      <c r="M542" s="20" t="s">
        <v>11150</v>
      </c>
      <c r="N542" s="20" t="s">
        <v>11150</v>
      </c>
      <c r="O542" s="20">
        <v>2</v>
      </c>
      <c r="P542" s="20" t="str">
        <f>VLOOKUP(A542,'REPORTE'!$A$1:$AG$1961,30,0)</f>
        <v>Primaria</v>
      </c>
      <c r="Q542" s="20" t="str">
        <f>VLOOKUP(A542,'REPORTE'!$A$1:$AG$1961,31,0)</f>
        <v>PICHINCHA</v>
      </c>
      <c r="R542" s="20" t="str">
        <f>VLOOKUP(A542,'REPORTE'!$A$1:$AG$1961,32,0)</f>
        <v>QUITO</v>
      </c>
      <c r="S542" s="20" t="str">
        <f>VLOOKUP(A542,'REPORTE'!$A$1:$AG$1961,33,0)</f>
        <v>COTOCOLLAO</v>
      </c>
      <c r="T542" s="20" t="str">
        <f>VLOOKUP(S542,PROVINCIAS!$F$1:$G$1171,2,0)</f>
        <v>URBANA</v>
      </c>
      <c r="U542" s="20" t="str">
        <f>VLOOKUP(A542,'REPORTE'!$A$1:$AG$1961,5,0)</f>
        <v>ECUATORIANO(A)</v>
      </c>
      <c r="V542" s="20" t="str">
        <f>VLOOKUP(A542,'REPORTE'!$A$1:$AG$1961,18,0)</f>
        <v>F</v>
      </c>
    </row>
    <row r="543" spans="1:22" x14ac:dyDescent="0.45">
      <c r="A543" s="20">
        <v>1000605</v>
      </c>
      <c r="B543" s="20" t="s">
        <v>9431</v>
      </c>
      <c r="C543" s="20" t="s">
        <v>13950</v>
      </c>
      <c r="D543" s="20">
        <v>1729329852</v>
      </c>
      <c r="E543" s="20">
        <v>231000677</v>
      </c>
      <c r="F543" s="20" t="s">
        <v>11139</v>
      </c>
      <c r="G543" s="20"/>
      <c r="H543" s="20">
        <v>15</v>
      </c>
      <c r="I543" s="20" t="s">
        <v>11150</v>
      </c>
      <c r="J543" s="20" t="s">
        <v>11150</v>
      </c>
      <c r="K543" s="20" t="s">
        <v>11150</v>
      </c>
      <c r="L543" s="20" t="s">
        <v>11150</v>
      </c>
      <c r="M543" s="20" t="s">
        <v>11150</v>
      </c>
      <c r="N543" s="20" t="s">
        <v>11150</v>
      </c>
      <c r="O543" s="20">
        <v>15</v>
      </c>
      <c r="P543" s="20" t="str">
        <f>VLOOKUP(A543,'REPORTE'!$A$1:$AG$1961,30,0)</f>
        <v>Primaria</v>
      </c>
      <c r="Q543" s="20" t="str">
        <f>VLOOKUP(A543,'REPORTE'!$A$1:$AG$1961,31,0)</f>
        <v>PICHINCHA</v>
      </c>
      <c r="R543" s="20" t="str">
        <f>VLOOKUP(A543,'REPORTE'!$A$1:$AG$1961,32,0)</f>
        <v>QUITO</v>
      </c>
      <c r="S543" s="20" t="str">
        <f>VLOOKUP(A543,'REPORTE'!$A$1:$AG$1961,33,0)</f>
        <v>COTOCOLLAO</v>
      </c>
      <c r="T543" s="20" t="str">
        <f>VLOOKUP(S543,PROVINCIAS!$F$1:$G$1171,2,0)</f>
        <v>URBANA</v>
      </c>
      <c r="U543" s="20" t="str">
        <f>VLOOKUP(A543,'REPORTE'!$A$1:$AG$1961,5,0)</f>
        <v>ECUATORIANO(A) INDIGENA</v>
      </c>
      <c r="V543" s="20" t="str">
        <f>VLOOKUP(A543,'REPORTE'!$A$1:$AG$1961,18,0)</f>
        <v>M</v>
      </c>
    </row>
    <row r="544" spans="1:22" x14ac:dyDescent="0.45">
      <c r="A544" s="20">
        <v>1000607</v>
      </c>
      <c r="B544" s="20" t="s">
        <v>9431</v>
      </c>
      <c r="C544" s="20" t="s">
        <v>13951</v>
      </c>
      <c r="D544" s="20">
        <v>1727002915</v>
      </c>
      <c r="E544" s="20">
        <v>231000678</v>
      </c>
      <c r="F544" s="20" t="s">
        <v>11139</v>
      </c>
      <c r="G544" s="20"/>
      <c r="H544" s="20">
        <v>72</v>
      </c>
      <c r="I544" s="20" t="s">
        <v>11150</v>
      </c>
      <c r="J544" s="20" t="s">
        <v>11150</v>
      </c>
      <c r="K544" s="20" t="s">
        <v>11150</v>
      </c>
      <c r="L544" s="20" t="s">
        <v>11150</v>
      </c>
      <c r="M544" s="20" t="s">
        <v>11150</v>
      </c>
      <c r="N544" s="20" t="s">
        <v>11150</v>
      </c>
      <c r="O544" s="20">
        <v>72</v>
      </c>
      <c r="P544" s="20" t="str">
        <f>VLOOKUP(A544,'REPORTE'!$A$1:$AG$1961,30,0)</f>
        <v>Primaria</v>
      </c>
      <c r="Q544" s="20" t="str">
        <f>VLOOKUP(A544,'REPORTE'!$A$1:$AG$1961,31,0)</f>
        <v>PICHINCHA</v>
      </c>
      <c r="R544" s="20" t="str">
        <f>VLOOKUP(A544,'REPORTE'!$A$1:$AG$1961,32,0)</f>
        <v>QUITO</v>
      </c>
      <c r="S544" s="20" t="str">
        <f>VLOOKUP(A544,'REPORTE'!$A$1:$AG$1961,33,0)</f>
        <v>COTOCOLLAO</v>
      </c>
      <c r="T544" s="20" t="str">
        <f>VLOOKUP(S544,PROVINCIAS!$F$1:$G$1171,2,0)</f>
        <v>URBANA</v>
      </c>
      <c r="U544" s="20" t="str">
        <f>VLOOKUP(A544,'REPORTE'!$A$1:$AG$1961,5,0)</f>
        <v>ECUATORIANO(A)</v>
      </c>
      <c r="V544" s="20" t="str">
        <f>VLOOKUP(A544,'REPORTE'!$A$1:$AG$1961,18,0)</f>
        <v>F</v>
      </c>
    </row>
    <row r="545" spans="1:22" x14ac:dyDescent="0.45">
      <c r="A545" s="20">
        <v>1000608</v>
      </c>
      <c r="B545" s="20" t="s">
        <v>9431</v>
      </c>
      <c r="C545" s="20" t="s">
        <v>13952</v>
      </c>
      <c r="D545" s="20">
        <v>1751224005</v>
      </c>
      <c r="E545" s="20">
        <v>231000679</v>
      </c>
      <c r="F545" s="20" t="s">
        <v>11139</v>
      </c>
      <c r="G545" s="20"/>
      <c r="H545" s="20">
        <v>2</v>
      </c>
      <c r="I545" s="20" t="s">
        <v>11150</v>
      </c>
      <c r="J545" s="20" t="s">
        <v>11150</v>
      </c>
      <c r="K545" s="20" t="s">
        <v>11150</v>
      </c>
      <c r="L545" s="20" t="s">
        <v>11150</v>
      </c>
      <c r="M545" s="20" t="s">
        <v>11150</v>
      </c>
      <c r="N545" s="20" t="s">
        <v>11150</v>
      </c>
      <c r="O545" s="20">
        <v>2</v>
      </c>
      <c r="P545" s="20" t="str">
        <f>VLOOKUP(A545,'REPORTE'!$A$1:$AG$1961,30,0)</f>
        <v>Primaria</v>
      </c>
      <c r="Q545" s="20" t="str">
        <f>VLOOKUP(A545,'REPORTE'!$A$1:$AG$1961,31,0)</f>
        <v>PICHINCHA</v>
      </c>
      <c r="R545" s="20" t="str">
        <f>VLOOKUP(A545,'REPORTE'!$A$1:$AG$1961,32,0)</f>
        <v>QUITO</v>
      </c>
      <c r="S545" s="20" t="str">
        <f>VLOOKUP(A545,'REPORTE'!$A$1:$AG$1961,33,0)</f>
        <v>COTOCOLLAO</v>
      </c>
      <c r="T545" s="20" t="str">
        <f>VLOOKUP(S545,PROVINCIAS!$F$1:$G$1171,2,0)</f>
        <v>URBANA</v>
      </c>
      <c r="U545" s="20" t="str">
        <f>VLOOKUP(A545,'REPORTE'!$A$1:$AG$1961,5,0)</f>
        <v>ECUATORIANO(A)</v>
      </c>
      <c r="V545" s="20" t="str">
        <f>VLOOKUP(A545,'REPORTE'!$A$1:$AG$1961,18,0)</f>
        <v>M</v>
      </c>
    </row>
    <row r="546" spans="1:22" x14ac:dyDescent="0.45">
      <c r="A546" s="20">
        <v>1000609</v>
      </c>
      <c r="B546" s="20" t="s">
        <v>9431</v>
      </c>
      <c r="C546" s="20" t="s">
        <v>10161</v>
      </c>
      <c r="D546" s="20">
        <v>604322099</v>
      </c>
      <c r="E546" s="20">
        <v>231000680</v>
      </c>
      <c r="F546" s="20" t="s">
        <v>11139</v>
      </c>
      <c r="G546" s="20"/>
      <c r="H546" s="20">
        <v>37.5</v>
      </c>
      <c r="I546" s="20" t="s">
        <v>11150</v>
      </c>
      <c r="J546" s="20" t="s">
        <v>11150</v>
      </c>
      <c r="K546" s="20" t="s">
        <v>11150</v>
      </c>
      <c r="L546" s="20" t="s">
        <v>11150</v>
      </c>
      <c r="M546" s="20" t="s">
        <v>11150</v>
      </c>
      <c r="N546" s="20" t="s">
        <v>11150</v>
      </c>
      <c r="O546" s="20">
        <v>37.5</v>
      </c>
      <c r="P546" s="20" t="str">
        <f>VLOOKUP(A546,'REPORTE'!$A$1:$AG$1961,30,0)</f>
        <v>Secundaria</v>
      </c>
      <c r="Q546" s="20" t="str">
        <f>VLOOKUP(A546,'REPORTE'!$A$1:$AG$1961,31,0)</f>
        <v>CHIMBORAZO</v>
      </c>
      <c r="R546" s="20" t="str">
        <f>VLOOKUP(A546,'REPORTE'!$A$1:$AG$1961,32,0)</f>
        <v>RIOBAMBA</v>
      </c>
      <c r="S546" s="20" t="str">
        <f>VLOOKUP(A546,'REPORTE'!$A$1:$AG$1961,33,0)</f>
        <v>CACHA (CAB EN MACHANGARA)</v>
      </c>
      <c r="T546" s="20" t="str">
        <f>VLOOKUP(S546,PROVINCIAS!$F$1:$G$1171,2,0)</f>
        <v>RURAL</v>
      </c>
      <c r="U546" s="20" t="str">
        <f>VLOOKUP(A546,'REPORTE'!$A$1:$AG$1961,5,0)</f>
        <v>ECUATORIANO(A) INDIGENA</v>
      </c>
      <c r="V546" s="20" t="str">
        <f>VLOOKUP(A546,'REPORTE'!$A$1:$AG$1961,18,0)</f>
        <v>M</v>
      </c>
    </row>
    <row r="547" spans="1:22" x14ac:dyDescent="0.45">
      <c r="A547" s="20">
        <v>1000610</v>
      </c>
      <c r="B547" s="20" t="s">
        <v>9431</v>
      </c>
      <c r="C547" s="20" t="s">
        <v>9664</v>
      </c>
      <c r="D547" s="20">
        <v>1712846425</v>
      </c>
      <c r="E547" s="20">
        <v>231000681</v>
      </c>
      <c r="F547" s="20" t="s">
        <v>11139</v>
      </c>
      <c r="G547" s="20"/>
      <c r="H547" s="20">
        <v>25.84</v>
      </c>
      <c r="I547" s="20" t="s">
        <v>11150</v>
      </c>
      <c r="J547" s="20" t="s">
        <v>11150</v>
      </c>
      <c r="K547" s="20" t="s">
        <v>11150</v>
      </c>
      <c r="L547" s="20" t="s">
        <v>11150</v>
      </c>
      <c r="M547" s="20" t="s">
        <v>11150</v>
      </c>
      <c r="N547" s="20" t="s">
        <v>11150</v>
      </c>
      <c r="O547" s="20">
        <v>25.84</v>
      </c>
      <c r="P547" s="20" t="str">
        <f>VLOOKUP(A547,'REPORTE'!$A$1:$AG$1961,30,0)</f>
        <v>Primaria</v>
      </c>
      <c r="Q547" s="20" t="str">
        <f>VLOOKUP(A547,'REPORTE'!$A$1:$AG$1961,31,0)</f>
        <v>CHIMBORAZO</v>
      </c>
      <c r="R547" s="20" t="str">
        <f>VLOOKUP(A547,'REPORTE'!$A$1:$AG$1961,32,0)</f>
        <v>RIOBAMBA</v>
      </c>
      <c r="S547" s="20" t="str">
        <f>VLOOKUP(A547,'REPORTE'!$A$1:$AG$1961,33,0)</f>
        <v>YARUQUIES</v>
      </c>
      <c r="T547" s="20" t="str">
        <f>VLOOKUP(S547,PROVINCIAS!$F$1:$G$1171,2,0)</f>
        <v>URBANA</v>
      </c>
      <c r="U547" s="20" t="str">
        <f>VLOOKUP(A547,'REPORTE'!$A$1:$AG$1961,5,0)</f>
        <v>ECUATORIANO(A) INDIGENA</v>
      </c>
      <c r="V547" s="20" t="str">
        <f>VLOOKUP(A547,'REPORTE'!$A$1:$AG$1961,18,0)</f>
        <v>M</v>
      </c>
    </row>
    <row r="548" spans="1:22" x14ac:dyDescent="0.45">
      <c r="A548" s="20">
        <v>1000611</v>
      </c>
      <c r="B548" s="20" t="s">
        <v>9431</v>
      </c>
      <c r="C548" s="20" t="s">
        <v>13954</v>
      </c>
      <c r="D548" s="20">
        <v>604522888</v>
      </c>
      <c r="E548" s="20">
        <v>231000682</v>
      </c>
      <c r="F548" s="20" t="s">
        <v>11139</v>
      </c>
      <c r="G548" s="20"/>
      <c r="H548" s="20">
        <v>70</v>
      </c>
      <c r="I548" s="20" t="s">
        <v>11150</v>
      </c>
      <c r="J548" s="20" t="s">
        <v>11150</v>
      </c>
      <c r="K548" s="20" t="s">
        <v>11150</v>
      </c>
      <c r="L548" s="20" t="s">
        <v>11150</v>
      </c>
      <c r="M548" s="20" t="s">
        <v>11150</v>
      </c>
      <c r="N548" s="20" t="s">
        <v>11150</v>
      </c>
      <c r="O548" s="20">
        <v>70</v>
      </c>
      <c r="P548" s="20" t="str">
        <f>VLOOKUP(A548,'REPORTE'!$A$1:$AG$1961,30,0)</f>
        <v>Secundaria</v>
      </c>
      <c r="Q548" s="20" t="str">
        <f>VLOOKUP(A548,'REPORTE'!$A$1:$AG$1961,31,0)</f>
        <v>CHIMBORAZO</v>
      </c>
      <c r="R548" s="20" t="str">
        <f>VLOOKUP(A548,'REPORTE'!$A$1:$AG$1961,32,0)</f>
        <v>RIOBAMBA</v>
      </c>
      <c r="S548" s="20" t="str">
        <f>VLOOKUP(A548,'REPORTE'!$A$1:$AG$1961,33,0)</f>
        <v>CACHA (CAB EN MACHANGARA)</v>
      </c>
      <c r="T548" s="20" t="str">
        <f>VLOOKUP(S548,PROVINCIAS!$F$1:$G$1171,2,0)</f>
        <v>RURAL</v>
      </c>
      <c r="U548" s="20" t="str">
        <f>VLOOKUP(A548,'REPORTE'!$A$1:$AG$1961,5,0)</f>
        <v>ECUATORIANO(A) INDIGENA</v>
      </c>
      <c r="V548" s="20" t="str">
        <f>VLOOKUP(A548,'REPORTE'!$A$1:$AG$1961,18,0)</f>
        <v>F</v>
      </c>
    </row>
    <row r="549" spans="1:22" x14ac:dyDescent="0.45">
      <c r="A549" s="20">
        <v>1000612</v>
      </c>
      <c r="B549" s="20" t="s">
        <v>9431</v>
      </c>
      <c r="C549" s="20" t="s">
        <v>13955</v>
      </c>
      <c r="D549" s="20">
        <v>1710537760</v>
      </c>
      <c r="E549" s="20">
        <v>231000683</v>
      </c>
      <c r="F549" s="20" t="s">
        <v>11139</v>
      </c>
      <c r="G549" s="20"/>
      <c r="H549" s="20">
        <v>15</v>
      </c>
      <c r="I549" s="20" t="s">
        <v>11150</v>
      </c>
      <c r="J549" s="20" t="s">
        <v>11150</v>
      </c>
      <c r="K549" s="20" t="s">
        <v>11150</v>
      </c>
      <c r="L549" s="20" t="s">
        <v>11150</v>
      </c>
      <c r="M549" s="20" t="s">
        <v>11150</v>
      </c>
      <c r="N549" s="20" t="s">
        <v>11150</v>
      </c>
      <c r="O549" s="20">
        <v>15</v>
      </c>
      <c r="P549" s="20" t="str">
        <f>VLOOKUP(A549,'REPORTE'!$A$1:$AG$1961,30,0)</f>
        <v>Secundaria</v>
      </c>
      <c r="Q549" s="20" t="str">
        <f>VLOOKUP(A549,'REPORTE'!$A$1:$AG$1961,31,0)</f>
        <v>PICHINCHA</v>
      </c>
      <c r="R549" s="20" t="str">
        <f>VLOOKUP(A549,'REPORTE'!$A$1:$AG$1961,32,0)</f>
        <v>QUITO</v>
      </c>
      <c r="S549" s="20" t="str">
        <f>VLOOKUP(A549,'REPORTE'!$A$1:$AG$1961,33,0)</f>
        <v>GONZALEZ SUAREZ</v>
      </c>
      <c r="T549" s="20" t="str">
        <f>VLOOKUP(S549,PROVINCIAS!$F$1:$G$1171,2,0)</f>
        <v>URBANA</v>
      </c>
      <c r="U549" s="20" t="str">
        <f>VLOOKUP(A549,'REPORTE'!$A$1:$AG$1961,5,0)</f>
        <v>ECUATORIANO(A)</v>
      </c>
      <c r="V549" s="20" t="str">
        <f>VLOOKUP(A549,'REPORTE'!$A$1:$AG$1961,18,0)</f>
        <v>M</v>
      </c>
    </row>
    <row r="550" spans="1:22" x14ac:dyDescent="0.45">
      <c r="A550" s="20">
        <v>1000613</v>
      </c>
      <c r="B550" s="20" t="s">
        <v>9431</v>
      </c>
      <c r="C550" s="20" t="s">
        <v>9750</v>
      </c>
      <c r="D550" s="20">
        <v>1715270037</v>
      </c>
      <c r="E550" s="20">
        <v>231000684</v>
      </c>
      <c r="F550" s="20" t="s">
        <v>11139</v>
      </c>
      <c r="G550" s="20"/>
      <c r="H550" s="20">
        <v>3.96</v>
      </c>
      <c r="I550" s="20" t="s">
        <v>11150</v>
      </c>
      <c r="J550" s="20" t="s">
        <v>11150</v>
      </c>
      <c r="K550" s="20" t="s">
        <v>11150</v>
      </c>
      <c r="L550" s="20" t="s">
        <v>11150</v>
      </c>
      <c r="M550" s="20" t="s">
        <v>11150</v>
      </c>
      <c r="N550" s="20" t="s">
        <v>11150</v>
      </c>
      <c r="O550" s="20">
        <v>3.96</v>
      </c>
      <c r="P550" s="20" t="str">
        <f>VLOOKUP(A550,'REPORTE'!$A$1:$AG$1961,30,0)</f>
        <v>Secundaria</v>
      </c>
      <c r="Q550" s="20" t="str">
        <f>VLOOKUP(A550,'REPORTE'!$A$1:$AG$1961,31,0)</f>
        <v>CHIMBORAZO</v>
      </c>
      <c r="R550" s="20" t="str">
        <f>VLOOKUP(A550,'REPORTE'!$A$1:$AG$1961,32,0)</f>
        <v>RIOBAMBA</v>
      </c>
      <c r="S550" s="20" t="str">
        <f>VLOOKUP(A550,'REPORTE'!$A$1:$AG$1961,33,0)</f>
        <v>PUNIN</v>
      </c>
      <c r="T550" s="20" t="str">
        <f>VLOOKUP(S550,PROVINCIAS!$F$1:$G$1171,2,0)</f>
        <v>RURAL</v>
      </c>
      <c r="U550" s="20" t="str">
        <f>VLOOKUP(A550,'REPORTE'!$A$1:$AG$1961,5,0)</f>
        <v>ECUATORIANO(A) INDIGENA</v>
      </c>
      <c r="V550" s="20" t="str">
        <f>VLOOKUP(A550,'REPORTE'!$A$1:$AG$1961,18,0)</f>
        <v>M</v>
      </c>
    </row>
    <row r="551" spans="1:22" x14ac:dyDescent="0.45">
      <c r="A551" s="20">
        <v>1000614</v>
      </c>
      <c r="B551" s="20" t="s">
        <v>9431</v>
      </c>
      <c r="C551" s="20" t="s">
        <v>13956</v>
      </c>
      <c r="D551" s="20">
        <v>1711032373</v>
      </c>
      <c r="E551" s="20">
        <v>231000685</v>
      </c>
      <c r="F551" s="20" t="s">
        <v>11139</v>
      </c>
      <c r="G551" s="20"/>
      <c r="H551" s="20">
        <v>18.5</v>
      </c>
      <c r="I551" s="20" t="s">
        <v>11150</v>
      </c>
      <c r="J551" s="20" t="s">
        <v>11150</v>
      </c>
      <c r="K551" s="20" t="s">
        <v>11150</v>
      </c>
      <c r="L551" s="20" t="s">
        <v>11150</v>
      </c>
      <c r="M551" s="20" t="s">
        <v>11150</v>
      </c>
      <c r="N551" s="20" t="s">
        <v>11150</v>
      </c>
      <c r="O551" s="20">
        <v>18.5</v>
      </c>
      <c r="P551" s="20" t="str">
        <f>VLOOKUP(A551,'REPORTE'!$A$1:$AG$1961,30,0)</f>
        <v>Secundaria</v>
      </c>
      <c r="Q551" s="20" t="str">
        <f>VLOOKUP(A551,'REPORTE'!$A$1:$AG$1961,31,0)</f>
        <v>IMBABURA</v>
      </c>
      <c r="R551" s="20" t="str">
        <f>VLOOKUP(A551,'REPORTE'!$A$1:$AG$1961,32,0)</f>
        <v>OTAVALO</v>
      </c>
      <c r="S551" s="20" t="str">
        <f>VLOOKUP(A551,'REPORTE'!$A$1:$AG$1961,33,0)</f>
        <v>SAN PABLO</v>
      </c>
      <c r="T551" s="20" t="str">
        <f>VLOOKUP(S551,PROVINCIAS!$F$1:$G$1171,2,0)</f>
        <v>RURAL</v>
      </c>
      <c r="U551" s="20" t="str">
        <f>VLOOKUP(A551,'REPORTE'!$A$1:$AG$1961,5,0)</f>
        <v>ECUATORIANO(A)</v>
      </c>
      <c r="V551" s="20" t="str">
        <f>VLOOKUP(A551,'REPORTE'!$A$1:$AG$1961,18,0)</f>
        <v>F</v>
      </c>
    </row>
    <row r="552" spans="1:22" x14ac:dyDescent="0.45">
      <c r="A552" s="20">
        <v>1000615</v>
      </c>
      <c r="B552" s="20" t="s">
        <v>9431</v>
      </c>
      <c r="C552" s="20" t="s">
        <v>13957</v>
      </c>
      <c r="D552" s="20">
        <v>650061369</v>
      </c>
      <c r="E552" s="20">
        <v>231000686</v>
      </c>
      <c r="F552" s="20" t="s">
        <v>11139</v>
      </c>
      <c r="G552" s="20"/>
      <c r="H552" s="20">
        <v>15</v>
      </c>
      <c r="I552" s="20" t="s">
        <v>11150</v>
      </c>
      <c r="J552" s="20" t="s">
        <v>11150</v>
      </c>
      <c r="K552" s="20" t="s">
        <v>11150</v>
      </c>
      <c r="L552" s="20" t="s">
        <v>11150</v>
      </c>
      <c r="M552" s="20" t="s">
        <v>11150</v>
      </c>
      <c r="N552" s="20" t="s">
        <v>11150</v>
      </c>
      <c r="O552" s="20">
        <v>15</v>
      </c>
      <c r="P552" s="20" t="str">
        <f>VLOOKUP(A552,'REPORTE'!$A$1:$AG$1961,30,0)</f>
        <v>Primaria</v>
      </c>
      <c r="Q552" s="20" t="str">
        <f>VLOOKUP(A552,'REPORTE'!$A$1:$AG$1961,31,0)</f>
        <v>CHIMBORAZO</v>
      </c>
      <c r="R552" s="20" t="str">
        <f>VLOOKUP(A552,'REPORTE'!$A$1:$AG$1961,32,0)</f>
        <v>RIOBAMBA</v>
      </c>
      <c r="S552" s="20" t="str">
        <f>VLOOKUP(A552,'REPORTE'!$A$1:$AG$1961,33,0)</f>
        <v>VELOZ</v>
      </c>
      <c r="T552" s="20" t="str">
        <f>VLOOKUP(S552,PROVINCIAS!$F$1:$G$1171,2,0)</f>
        <v>URBANA</v>
      </c>
      <c r="U552" s="20" t="str">
        <f>VLOOKUP(A552,'REPORTE'!$A$1:$AG$1961,5,0)</f>
        <v>ECUATORIANO(A)</v>
      </c>
      <c r="V552" s="20" t="str">
        <f>VLOOKUP(A552,'REPORTE'!$A$1:$AG$1961,18,0)</f>
        <v>M</v>
      </c>
    </row>
    <row r="553" spans="1:22" x14ac:dyDescent="0.45">
      <c r="A553" s="20">
        <v>1000616</v>
      </c>
      <c r="B553" s="20" t="s">
        <v>9431</v>
      </c>
      <c r="C553" s="20" t="s">
        <v>13958</v>
      </c>
      <c r="D553" s="20">
        <v>604904128</v>
      </c>
      <c r="E553" s="20">
        <v>231000687</v>
      </c>
      <c r="F553" s="20" t="s">
        <v>11139</v>
      </c>
      <c r="G553" s="20"/>
      <c r="H553" s="20">
        <v>15</v>
      </c>
      <c r="I553" s="20" t="s">
        <v>11150</v>
      </c>
      <c r="J553" s="20" t="s">
        <v>11150</v>
      </c>
      <c r="K553" s="20" t="s">
        <v>11150</v>
      </c>
      <c r="L553" s="20" t="s">
        <v>11150</v>
      </c>
      <c r="M553" s="20" t="s">
        <v>11150</v>
      </c>
      <c r="N553" s="20" t="s">
        <v>11150</v>
      </c>
      <c r="O553" s="20">
        <v>15</v>
      </c>
      <c r="P553" s="20" t="str">
        <f>VLOOKUP(A553,'REPORTE'!$A$1:$AG$1961,30,0)</f>
        <v>Secundaria</v>
      </c>
      <c r="Q553" s="20" t="str">
        <f>VLOOKUP(A553,'REPORTE'!$A$1:$AG$1961,31,0)</f>
        <v>CHIMBORAZO</v>
      </c>
      <c r="R553" s="20" t="str">
        <f>VLOOKUP(A553,'REPORTE'!$A$1:$AG$1961,32,0)</f>
        <v>RIOBAMBA</v>
      </c>
      <c r="S553" s="20" t="str">
        <f>VLOOKUP(A553,'REPORTE'!$A$1:$AG$1961,33,0)</f>
        <v>VELOZ</v>
      </c>
      <c r="T553" s="20" t="str">
        <f>VLOOKUP(S553,PROVINCIAS!$F$1:$G$1171,2,0)</f>
        <v>URBANA</v>
      </c>
      <c r="U553" s="20" t="str">
        <f>VLOOKUP(A553,'REPORTE'!$A$1:$AG$1961,5,0)</f>
        <v>ECUATORIANO(A)</v>
      </c>
      <c r="V553" s="20" t="str">
        <f>VLOOKUP(A553,'REPORTE'!$A$1:$AG$1961,18,0)</f>
        <v>M</v>
      </c>
    </row>
    <row r="554" spans="1:22" x14ac:dyDescent="0.45">
      <c r="A554" s="20">
        <v>1000617</v>
      </c>
      <c r="B554" s="20" t="s">
        <v>9431</v>
      </c>
      <c r="C554" s="20" t="s">
        <v>9607</v>
      </c>
      <c r="D554" s="20">
        <v>1721046603</v>
      </c>
      <c r="E554" s="20">
        <v>231000688</v>
      </c>
      <c r="F554" s="20" t="s">
        <v>11139</v>
      </c>
      <c r="G554" s="20"/>
      <c r="H554" s="20">
        <v>33</v>
      </c>
      <c r="I554" s="20" t="s">
        <v>11150</v>
      </c>
      <c r="J554" s="20" t="s">
        <v>11150</v>
      </c>
      <c r="K554" s="20" t="s">
        <v>11150</v>
      </c>
      <c r="L554" s="20" t="s">
        <v>11150</v>
      </c>
      <c r="M554" s="20" t="s">
        <v>11150</v>
      </c>
      <c r="N554" s="20" t="s">
        <v>11150</v>
      </c>
      <c r="O554" s="20">
        <v>33</v>
      </c>
      <c r="P554" s="20" t="str">
        <f>VLOOKUP(A554,'REPORTE'!$A$1:$AG$1961,30,0)</f>
        <v>Secundaria</v>
      </c>
      <c r="Q554" s="20" t="str">
        <f>VLOOKUP(A554,'REPORTE'!$A$1:$AG$1961,31,0)</f>
        <v>PICHINCHA</v>
      </c>
      <c r="R554" s="20" t="str">
        <f>VLOOKUP(A554,'REPORTE'!$A$1:$AG$1961,32,0)</f>
        <v>QUITO</v>
      </c>
      <c r="S554" s="20" t="str">
        <f>VLOOKUP(A554,'REPORTE'!$A$1:$AG$1961,33,0)</f>
        <v>COTOCOLLAO</v>
      </c>
      <c r="T554" s="20" t="str">
        <f>VLOOKUP(S554,PROVINCIAS!$F$1:$G$1171,2,0)</f>
        <v>URBANA</v>
      </c>
      <c r="U554" s="20" t="str">
        <f>VLOOKUP(A554,'REPORTE'!$A$1:$AG$1961,5,0)</f>
        <v>ECUATORIANO(A) INDIGENA</v>
      </c>
      <c r="V554" s="20" t="str">
        <f>VLOOKUP(A554,'REPORTE'!$A$1:$AG$1961,18,0)</f>
        <v>M</v>
      </c>
    </row>
    <row r="555" spans="1:22" x14ac:dyDescent="0.45">
      <c r="A555" s="20">
        <v>1000618</v>
      </c>
      <c r="B555" s="20" t="s">
        <v>9431</v>
      </c>
      <c r="C555" s="20" t="s">
        <v>13960</v>
      </c>
      <c r="D555" s="20">
        <v>1725564916</v>
      </c>
      <c r="E555" s="20">
        <v>231000689</v>
      </c>
      <c r="F555" s="20" t="s">
        <v>11139</v>
      </c>
      <c r="G555" s="20"/>
      <c r="H555" s="20">
        <v>15</v>
      </c>
      <c r="I555" s="20" t="s">
        <v>11150</v>
      </c>
      <c r="J555" s="20" t="s">
        <v>11150</v>
      </c>
      <c r="K555" s="20" t="s">
        <v>11150</v>
      </c>
      <c r="L555" s="20" t="s">
        <v>11150</v>
      </c>
      <c r="M555" s="20" t="s">
        <v>11150</v>
      </c>
      <c r="N555" s="20" t="s">
        <v>11150</v>
      </c>
      <c r="O555" s="20">
        <v>15</v>
      </c>
      <c r="P555" s="20" t="str">
        <f>VLOOKUP(A555,'REPORTE'!$A$1:$AG$1961,30,0)</f>
        <v>Secundaria</v>
      </c>
      <c r="Q555" s="20" t="str">
        <f>VLOOKUP(A555,'REPORTE'!$A$1:$AG$1961,31,0)</f>
        <v>COTOPAXI</v>
      </c>
      <c r="R555" s="20" t="str">
        <f>VLOOKUP(A555,'REPORTE'!$A$1:$AG$1961,32,0)</f>
        <v>PUJILI</v>
      </c>
      <c r="S555" s="20" t="str">
        <f>VLOOKUP(A555,'REPORTE'!$A$1:$AG$1961,33,0)</f>
        <v>ZUMBAHUA</v>
      </c>
      <c r="T555" s="20" t="str">
        <f>VLOOKUP(S555,PROVINCIAS!$F$1:$G$1171,2,0)</f>
        <v>RURAL</v>
      </c>
      <c r="U555" s="20" t="str">
        <f>VLOOKUP(A555,'REPORTE'!$A$1:$AG$1961,5,0)</f>
        <v>ECUATORIANO(A) INDIGENA</v>
      </c>
      <c r="V555" s="20" t="str">
        <f>VLOOKUP(A555,'REPORTE'!$A$1:$AG$1961,18,0)</f>
        <v>F</v>
      </c>
    </row>
    <row r="556" spans="1:22" x14ac:dyDescent="0.45">
      <c r="A556" s="20">
        <v>1000619</v>
      </c>
      <c r="B556" s="20" t="s">
        <v>9431</v>
      </c>
      <c r="C556" s="20" t="s">
        <v>9718</v>
      </c>
      <c r="D556" s="20">
        <v>602491367</v>
      </c>
      <c r="E556" s="20">
        <v>231000690</v>
      </c>
      <c r="F556" s="20" t="s">
        <v>11139</v>
      </c>
      <c r="G556" s="20"/>
      <c r="H556" s="20">
        <v>15</v>
      </c>
      <c r="I556" s="20" t="s">
        <v>11150</v>
      </c>
      <c r="J556" s="20" t="s">
        <v>11150</v>
      </c>
      <c r="K556" s="20" t="s">
        <v>11150</v>
      </c>
      <c r="L556" s="20" t="s">
        <v>11150</v>
      </c>
      <c r="M556" s="20" t="s">
        <v>11150</v>
      </c>
      <c r="N556" s="20" t="s">
        <v>11150</v>
      </c>
      <c r="O556" s="20">
        <v>15</v>
      </c>
      <c r="P556" s="20" t="str">
        <f>VLOOKUP(A556,'REPORTE'!$A$1:$AG$1961,30,0)</f>
        <v>Secundaria</v>
      </c>
      <c r="Q556" s="20" t="str">
        <f>VLOOKUP(A556,'REPORTE'!$A$1:$AG$1961,31,0)</f>
        <v>CHIMBORAZO</v>
      </c>
      <c r="R556" s="20" t="str">
        <f>VLOOKUP(A556,'REPORTE'!$A$1:$AG$1961,32,0)</f>
        <v>RIOBAMBA</v>
      </c>
      <c r="S556" s="20" t="str">
        <f>VLOOKUP(A556,'REPORTE'!$A$1:$AG$1961,33,0)</f>
        <v>VELOZ</v>
      </c>
      <c r="T556" s="20" t="str">
        <f>VLOOKUP(S556,PROVINCIAS!$F$1:$G$1171,2,0)</f>
        <v>URBANA</v>
      </c>
      <c r="U556" s="20" t="str">
        <f>VLOOKUP(A556,'REPORTE'!$A$1:$AG$1961,5,0)</f>
        <v>ECUATORIANO(A)</v>
      </c>
      <c r="V556" s="20" t="str">
        <f>VLOOKUP(A556,'REPORTE'!$A$1:$AG$1961,18,0)</f>
        <v>F</v>
      </c>
    </row>
    <row r="557" spans="1:22" x14ac:dyDescent="0.45">
      <c r="A557" s="20">
        <v>1000620</v>
      </c>
      <c r="B557" s="20" t="s">
        <v>9431</v>
      </c>
      <c r="C557" s="20" t="s">
        <v>13961</v>
      </c>
      <c r="D557" s="20">
        <v>963500806</v>
      </c>
      <c r="E557" s="20">
        <v>231000691</v>
      </c>
      <c r="F557" s="20" t="s">
        <v>11139</v>
      </c>
      <c r="G557" s="20"/>
      <c r="H557" s="20">
        <v>2</v>
      </c>
      <c r="I557" s="20" t="s">
        <v>11150</v>
      </c>
      <c r="J557" s="20" t="s">
        <v>11150</v>
      </c>
      <c r="K557" s="20" t="s">
        <v>11150</v>
      </c>
      <c r="L557" s="20" t="s">
        <v>11150</v>
      </c>
      <c r="M557" s="20" t="s">
        <v>11150</v>
      </c>
      <c r="N557" s="20" t="s">
        <v>11150</v>
      </c>
      <c r="O557" s="20">
        <v>2</v>
      </c>
      <c r="P557" s="20" t="str">
        <f>VLOOKUP(A557,'REPORTE'!$A$1:$AG$1961,30,0)</f>
        <v>Secundaria</v>
      </c>
      <c r="Q557" s="20" t="str">
        <f>VLOOKUP(A557,'REPORTE'!$A$1:$AG$1961,31,0)</f>
        <v>GUAYAS</v>
      </c>
      <c r="R557" s="20" t="str">
        <f>VLOOKUP(A557,'REPORTE'!$A$1:$AG$1961,32,0)</f>
        <v>GUAYAQUIL</v>
      </c>
      <c r="S557" s="20" t="str">
        <f>VLOOKUP(A557,'REPORTE'!$A$1:$AG$1961,33,0)</f>
        <v>BOLIVAR (SAGRARIO)</v>
      </c>
      <c r="T557" s="20" t="str">
        <f>VLOOKUP(S557,PROVINCIAS!$F$1:$G$1171,2,0)</f>
        <v>URBANA</v>
      </c>
      <c r="U557" s="20" t="str">
        <f>VLOOKUP(A557,'REPORTE'!$A$1:$AG$1961,5,0)</f>
        <v>ECUATORIANO(A) INDIGENA</v>
      </c>
      <c r="V557" s="20" t="str">
        <f>VLOOKUP(A557,'REPORTE'!$A$1:$AG$1961,18,0)</f>
        <v>M</v>
      </c>
    </row>
    <row r="558" spans="1:22" x14ac:dyDescent="0.45">
      <c r="A558" s="20">
        <v>1000622</v>
      </c>
      <c r="B558" s="20" t="s">
        <v>9431</v>
      </c>
      <c r="C558" s="20" t="s">
        <v>13962</v>
      </c>
      <c r="D558" s="20">
        <v>602759805</v>
      </c>
      <c r="E558" s="20">
        <v>231000693</v>
      </c>
      <c r="F558" s="20" t="s">
        <v>11139</v>
      </c>
      <c r="G558" s="20"/>
      <c r="H558" s="20">
        <v>58</v>
      </c>
      <c r="I558" s="20" t="s">
        <v>11150</v>
      </c>
      <c r="J558" s="20" t="s">
        <v>11150</v>
      </c>
      <c r="K558" s="20" t="s">
        <v>11150</v>
      </c>
      <c r="L558" s="20" t="s">
        <v>11150</v>
      </c>
      <c r="M558" s="20" t="s">
        <v>11150</v>
      </c>
      <c r="N558" s="20" t="s">
        <v>11150</v>
      </c>
      <c r="O558" s="20">
        <v>58</v>
      </c>
      <c r="P558" s="20" t="str">
        <f>VLOOKUP(A558,'REPORTE'!$A$1:$AG$1961,30,0)</f>
        <v>Universitaria</v>
      </c>
      <c r="Q558" s="20" t="str">
        <f>VLOOKUP(A558,'REPORTE'!$A$1:$AG$1961,31,0)</f>
        <v>CHIMBORAZO</v>
      </c>
      <c r="R558" s="20" t="str">
        <f>VLOOKUP(A558,'REPORTE'!$A$1:$AG$1961,32,0)</f>
        <v>RIOBAMBA</v>
      </c>
      <c r="S558" s="20" t="str">
        <f>VLOOKUP(A558,'REPORTE'!$A$1:$AG$1961,33,0)</f>
        <v>VELOZ</v>
      </c>
      <c r="T558" s="20" t="str">
        <f>VLOOKUP(S558,PROVINCIAS!$F$1:$G$1171,2,0)</f>
        <v>URBANA</v>
      </c>
      <c r="U558" s="20" t="str">
        <f>VLOOKUP(A558,'REPORTE'!$A$1:$AG$1961,5,0)</f>
        <v>ECUATORIANO(A)</v>
      </c>
      <c r="V558" s="20" t="str">
        <f>VLOOKUP(A558,'REPORTE'!$A$1:$AG$1961,18,0)</f>
        <v>F</v>
      </c>
    </row>
    <row r="559" spans="1:22" x14ac:dyDescent="0.45">
      <c r="A559" s="20">
        <v>1000623</v>
      </c>
      <c r="B559" s="20" t="s">
        <v>9431</v>
      </c>
      <c r="C559" s="20" t="s">
        <v>9637</v>
      </c>
      <c r="D559" s="20">
        <v>1711116879</v>
      </c>
      <c r="E559" s="20">
        <v>231000694</v>
      </c>
      <c r="F559" s="20" t="s">
        <v>11139</v>
      </c>
      <c r="G559" s="20"/>
      <c r="H559" s="20" t="s">
        <v>11150</v>
      </c>
      <c r="I559" s="20" t="s">
        <v>11150</v>
      </c>
      <c r="J559" s="20" t="s">
        <v>11150</v>
      </c>
      <c r="K559" s="20" t="s">
        <v>11150</v>
      </c>
      <c r="L559" s="20" t="s">
        <v>11150</v>
      </c>
      <c r="M559" s="20" t="s">
        <v>11150</v>
      </c>
      <c r="N559" s="20" t="s">
        <v>11150</v>
      </c>
      <c r="O559" s="20">
        <v>0</v>
      </c>
      <c r="P559" s="20" t="str">
        <f>VLOOKUP(A559,'REPORTE'!$A$1:$AG$1961,30,0)</f>
        <v>Universitaria</v>
      </c>
      <c r="Q559" s="20" t="str">
        <f>VLOOKUP(A559,'REPORTE'!$A$1:$AG$1961,31,0)</f>
        <v>PICHINCHA</v>
      </c>
      <c r="R559" s="20" t="str">
        <f>VLOOKUP(A559,'REPORTE'!$A$1:$AG$1961,32,0)</f>
        <v>QUITO</v>
      </c>
      <c r="S559" s="20" t="str">
        <f>VLOOKUP(A559,'REPORTE'!$A$1:$AG$1961,33,0)</f>
        <v>GONZALEZ SUAREZ</v>
      </c>
      <c r="T559" s="20" t="str">
        <f>VLOOKUP(S559,PROVINCIAS!$F$1:$G$1171,2,0)</f>
        <v>URBANA</v>
      </c>
      <c r="U559" s="20" t="str">
        <f>VLOOKUP(A559,'REPORTE'!$A$1:$AG$1961,5,0)</f>
        <v>ECUATORIANO(A)</v>
      </c>
      <c r="V559" s="20" t="str">
        <f>VLOOKUP(A559,'REPORTE'!$A$1:$AG$1961,18,0)</f>
        <v>F</v>
      </c>
    </row>
    <row r="560" spans="1:22" x14ac:dyDescent="0.45">
      <c r="A560" s="20">
        <v>1000624</v>
      </c>
      <c r="B560" s="20" t="s">
        <v>9431</v>
      </c>
      <c r="C560" s="20" t="s">
        <v>13963</v>
      </c>
      <c r="D560" s="20">
        <v>600899124</v>
      </c>
      <c r="E560" s="20">
        <v>231000695</v>
      </c>
      <c r="F560" s="20" t="s">
        <v>11139</v>
      </c>
      <c r="G560" s="20"/>
      <c r="H560" s="20">
        <v>15</v>
      </c>
      <c r="I560" s="20" t="s">
        <v>11150</v>
      </c>
      <c r="J560" s="20" t="s">
        <v>11150</v>
      </c>
      <c r="K560" s="20" t="s">
        <v>11150</v>
      </c>
      <c r="L560" s="20" t="s">
        <v>11150</v>
      </c>
      <c r="M560" s="20" t="s">
        <v>11150</v>
      </c>
      <c r="N560" s="20" t="s">
        <v>11150</v>
      </c>
      <c r="O560" s="20">
        <v>15</v>
      </c>
      <c r="P560" s="20" t="str">
        <f>VLOOKUP(A560,'REPORTE'!$A$1:$AG$1961,30,0)</f>
        <v>Secundaria</v>
      </c>
      <c r="Q560" s="20" t="str">
        <f>VLOOKUP(A560,'REPORTE'!$A$1:$AG$1961,31,0)</f>
        <v>CHIMBORAZO</v>
      </c>
      <c r="R560" s="20" t="str">
        <f>VLOOKUP(A560,'REPORTE'!$A$1:$AG$1961,32,0)</f>
        <v>GUANO</v>
      </c>
      <c r="S560" s="20" t="str">
        <f>VLOOKUP(A560,'REPORTE'!$A$1:$AG$1961,33,0)</f>
        <v>LA MATRIZ</v>
      </c>
      <c r="T560" s="20" t="str">
        <f>VLOOKUP(S560,PROVINCIAS!$F$1:$G$1171,2,0)</f>
        <v>URBANA</v>
      </c>
      <c r="U560" s="20" t="str">
        <f>VLOOKUP(A560,'REPORTE'!$A$1:$AG$1961,5,0)</f>
        <v>ECUATORIANO(A)</v>
      </c>
      <c r="V560" s="20" t="str">
        <f>VLOOKUP(A560,'REPORTE'!$A$1:$AG$1961,18,0)</f>
        <v>M</v>
      </c>
    </row>
    <row r="561" spans="1:22" x14ac:dyDescent="0.45">
      <c r="A561" s="20">
        <v>1000625</v>
      </c>
      <c r="B561" s="20" t="s">
        <v>9431</v>
      </c>
      <c r="C561" s="20" t="s">
        <v>13964</v>
      </c>
      <c r="D561" s="20">
        <v>1727552521</v>
      </c>
      <c r="E561" s="20">
        <v>231000696</v>
      </c>
      <c r="F561" s="20" t="s">
        <v>11139</v>
      </c>
      <c r="G561" s="20"/>
      <c r="H561" s="20">
        <v>15</v>
      </c>
      <c r="I561" s="20" t="s">
        <v>11150</v>
      </c>
      <c r="J561" s="20" t="s">
        <v>11150</v>
      </c>
      <c r="K561" s="20" t="s">
        <v>11150</v>
      </c>
      <c r="L561" s="20" t="s">
        <v>11150</v>
      </c>
      <c r="M561" s="20" t="s">
        <v>11150</v>
      </c>
      <c r="N561" s="20" t="s">
        <v>11150</v>
      </c>
      <c r="O561" s="20">
        <v>15</v>
      </c>
      <c r="P561" s="20" t="str">
        <f>VLOOKUP(A561,'REPORTE'!$A$1:$AG$1961,30,0)</f>
        <v>Secundaria</v>
      </c>
      <c r="Q561" s="20" t="str">
        <f>VLOOKUP(A561,'REPORTE'!$A$1:$AG$1961,31,0)</f>
        <v>PICHINCHA</v>
      </c>
      <c r="R561" s="20" t="str">
        <f>VLOOKUP(A561,'REPORTE'!$A$1:$AG$1961,32,0)</f>
        <v>QUITO</v>
      </c>
      <c r="S561" s="20" t="str">
        <f>VLOOKUP(A561,'REPORTE'!$A$1:$AG$1961,33,0)</f>
        <v>CHIMBACALLE</v>
      </c>
      <c r="T561" s="20" t="str">
        <f>VLOOKUP(S561,PROVINCIAS!$F$1:$G$1171,2,0)</f>
        <v>URBANA</v>
      </c>
      <c r="U561" s="20" t="str">
        <f>VLOOKUP(A561,'REPORTE'!$A$1:$AG$1961,5,0)</f>
        <v>ECUATORIANO(A)</v>
      </c>
      <c r="V561" s="20" t="str">
        <f>VLOOKUP(A561,'REPORTE'!$A$1:$AG$1961,18,0)</f>
        <v>F</v>
      </c>
    </row>
    <row r="562" spans="1:22" x14ac:dyDescent="0.45">
      <c r="A562" s="20">
        <v>1000626</v>
      </c>
      <c r="B562" s="20" t="s">
        <v>9431</v>
      </c>
      <c r="C562" s="20" t="s">
        <v>10070</v>
      </c>
      <c r="D562" s="20">
        <v>1715582555</v>
      </c>
      <c r="E562" s="20">
        <v>231000697</v>
      </c>
      <c r="F562" s="20" t="s">
        <v>11139</v>
      </c>
      <c r="G562" s="20"/>
      <c r="H562" s="20">
        <v>37</v>
      </c>
      <c r="I562" s="20" t="s">
        <v>11150</v>
      </c>
      <c r="J562" s="20" t="s">
        <v>11150</v>
      </c>
      <c r="K562" s="20" t="s">
        <v>11150</v>
      </c>
      <c r="L562" s="20" t="s">
        <v>11150</v>
      </c>
      <c r="M562" s="20" t="s">
        <v>11150</v>
      </c>
      <c r="N562" s="20" t="s">
        <v>11150</v>
      </c>
      <c r="O562" s="20">
        <v>37</v>
      </c>
      <c r="P562" s="20" t="str">
        <f>VLOOKUP(A562,'REPORTE'!$A$1:$AG$1961,30,0)</f>
        <v>Primaria</v>
      </c>
      <c r="Q562" s="20" t="str">
        <f>VLOOKUP(A562,'REPORTE'!$A$1:$AG$1961,31,0)</f>
        <v>PICHINCHA</v>
      </c>
      <c r="R562" s="20" t="str">
        <f>VLOOKUP(A562,'REPORTE'!$A$1:$AG$1961,32,0)</f>
        <v>QUITO</v>
      </c>
      <c r="S562" s="20" t="str">
        <f>VLOOKUP(A562,'REPORTE'!$A$1:$AG$1961,33,0)</f>
        <v>COTOCOLLAO</v>
      </c>
      <c r="T562" s="20" t="str">
        <f>VLOOKUP(S562,PROVINCIAS!$F$1:$G$1171,2,0)</f>
        <v>URBANA</v>
      </c>
      <c r="U562" s="20" t="str">
        <f>VLOOKUP(A562,'REPORTE'!$A$1:$AG$1961,5,0)</f>
        <v>ECUATORIANO(A) INDIGENA</v>
      </c>
      <c r="V562" s="20" t="str">
        <f>VLOOKUP(A562,'REPORTE'!$A$1:$AG$1961,18,0)</f>
        <v>F</v>
      </c>
    </row>
    <row r="563" spans="1:22" x14ac:dyDescent="0.45">
      <c r="A563" s="20">
        <v>1000627</v>
      </c>
      <c r="B563" s="20" t="s">
        <v>9431</v>
      </c>
      <c r="C563" s="20" t="s">
        <v>13965</v>
      </c>
      <c r="D563" s="20">
        <v>1724356199</v>
      </c>
      <c r="E563" s="20">
        <v>231000698</v>
      </c>
      <c r="F563" s="20" t="s">
        <v>11139</v>
      </c>
      <c r="G563" s="20"/>
      <c r="H563" s="20">
        <v>15</v>
      </c>
      <c r="I563" s="20" t="s">
        <v>11150</v>
      </c>
      <c r="J563" s="20" t="s">
        <v>11150</v>
      </c>
      <c r="K563" s="20" t="s">
        <v>11150</v>
      </c>
      <c r="L563" s="20" t="s">
        <v>11150</v>
      </c>
      <c r="M563" s="20" t="s">
        <v>11150</v>
      </c>
      <c r="N563" s="20" t="s">
        <v>11150</v>
      </c>
      <c r="O563" s="20">
        <v>15</v>
      </c>
      <c r="P563" s="20" t="str">
        <f>VLOOKUP(A563,'REPORTE'!$A$1:$AG$1961,30,0)</f>
        <v>Primaria</v>
      </c>
      <c r="Q563" s="20" t="str">
        <f>VLOOKUP(A563,'REPORTE'!$A$1:$AG$1961,31,0)</f>
        <v>PICHINCHA</v>
      </c>
      <c r="R563" s="20" t="str">
        <f>VLOOKUP(A563,'REPORTE'!$A$1:$AG$1961,32,0)</f>
        <v>QUITO</v>
      </c>
      <c r="S563" s="20" t="str">
        <f>VLOOKUP(A563,'REPORTE'!$A$1:$AG$1961,33,0)</f>
        <v>COTOCOLLAO</v>
      </c>
      <c r="T563" s="20" t="str">
        <f>VLOOKUP(S563,PROVINCIAS!$F$1:$G$1171,2,0)</f>
        <v>URBANA</v>
      </c>
      <c r="U563" s="20" t="str">
        <f>VLOOKUP(A563,'REPORTE'!$A$1:$AG$1961,5,0)</f>
        <v>ECUATORIANO(A)</v>
      </c>
      <c r="V563" s="20" t="str">
        <f>VLOOKUP(A563,'REPORTE'!$A$1:$AG$1961,18,0)</f>
        <v>M</v>
      </c>
    </row>
    <row r="564" spans="1:22" x14ac:dyDescent="0.45">
      <c r="A564" s="20">
        <v>1000628</v>
      </c>
      <c r="B564" s="20" t="s">
        <v>9431</v>
      </c>
      <c r="C564" s="20" t="s">
        <v>13966</v>
      </c>
      <c r="D564" s="20">
        <v>1801154046</v>
      </c>
      <c r="E564" s="20">
        <v>231000699</v>
      </c>
      <c r="F564" s="20" t="s">
        <v>11139</v>
      </c>
      <c r="G564" s="20"/>
      <c r="H564" s="20">
        <v>15</v>
      </c>
      <c r="I564" s="20" t="s">
        <v>11150</v>
      </c>
      <c r="J564" s="20" t="s">
        <v>11150</v>
      </c>
      <c r="K564" s="20" t="s">
        <v>11150</v>
      </c>
      <c r="L564" s="20" t="s">
        <v>11150</v>
      </c>
      <c r="M564" s="20" t="s">
        <v>11150</v>
      </c>
      <c r="N564" s="20" t="s">
        <v>11150</v>
      </c>
      <c r="O564" s="20">
        <v>15</v>
      </c>
      <c r="P564" s="20" t="str">
        <f>VLOOKUP(A564,'REPORTE'!$A$1:$AG$1961,30,0)</f>
        <v>Universitaria</v>
      </c>
      <c r="Q564" s="20" t="str">
        <f>VLOOKUP(A564,'REPORTE'!$A$1:$AG$1961,31,0)</f>
        <v>TUNGURAHUA</v>
      </c>
      <c r="R564" s="20" t="str">
        <f>VLOOKUP(A564,'REPORTE'!$A$1:$AG$1961,32,0)</f>
        <v>AMBATO</v>
      </c>
      <c r="S564" s="20" t="str">
        <f>VLOOKUP(A564,'REPORTE'!$A$1:$AG$1961,33,0)</f>
        <v>MATRIZ</v>
      </c>
      <c r="T564" s="20" t="str">
        <f>VLOOKUP(S564,PROVINCIAS!$F$1:$G$1171,2,0)</f>
        <v>URBANA</v>
      </c>
      <c r="U564" s="20" t="str">
        <f>VLOOKUP(A564,'REPORTE'!$A$1:$AG$1961,5,0)</f>
        <v>ECUATORIANO(A)</v>
      </c>
      <c r="V564" s="20" t="str">
        <f>VLOOKUP(A564,'REPORTE'!$A$1:$AG$1961,18,0)</f>
        <v>F</v>
      </c>
    </row>
    <row r="565" spans="1:22" x14ac:dyDescent="0.45">
      <c r="A565" s="20">
        <v>1000629</v>
      </c>
      <c r="B565" s="20" t="s">
        <v>9431</v>
      </c>
      <c r="C565" s="20" t="s">
        <v>13967</v>
      </c>
      <c r="D565" s="20">
        <v>1751728658</v>
      </c>
      <c r="E565" s="20">
        <v>231000700</v>
      </c>
      <c r="F565" s="20" t="s">
        <v>11139</v>
      </c>
      <c r="G565" s="20"/>
      <c r="H565" s="20">
        <v>1</v>
      </c>
      <c r="I565" s="20" t="s">
        <v>11150</v>
      </c>
      <c r="J565" s="20" t="s">
        <v>11150</v>
      </c>
      <c r="K565" s="20" t="s">
        <v>11150</v>
      </c>
      <c r="L565" s="20" t="s">
        <v>11150</v>
      </c>
      <c r="M565" s="20" t="s">
        <v>11150</v>
      </c>
      <c r="N565" s="20" t="s">
        <v>11150</v>
      </c>
      <c r="O565" s="20">
        <v>1</v>
      </c>
      <c r="P565" s="20" t="str">
        <f>VLOOKUP(A565,'REPORTE'!$A$1:$AG$1961,30,0)</f>
        <v>Secundaria</v>
      </c>
      <c r="Q565" s="20" t="str">
        <f>VLOOKUP(A565,'REPORTE'!$A$1:$AG$1961,31,0)</f>
        <v>CHIMBORAZO</v>
      </c>
      <c r="R565" s="20" t="str">
        <f>VLOOKUP(A565,'REPORTE'!$A$1:$AG$1961,32,0)</f>
        <v>RIOBAMBA</v>
      </c>
      <c r="S565" s="20" t="str">
        <f>VLOOKUP(A565,'REPORTE'!$A$1:$AG$1961,33,0)</f>
        <v>CACHA (CAB EN MACHANGARA)</v>
      </c>
      <c r="T565" s="20" t="str">
        <f>VLOOKUP(S565,PROVINCIAS!$F$1:$G$1171,2,0)</f>
        <v>RURAL</v>
      </c>
      <c r="U565" s="20" t="str">
        <f>VLOOKUP(A565,'REPORTE'!$A$1:$AG$1961,5,0)</f>
        <v>ECUATORIANO(A) INDIGENA</v>
      </c>
      <c r="V565" s="20" t="str">
        <f>VLOOKUP(A565,'REPORTE'!$A$1:$AG$1961,18,0)</f>
        <v>M</v>
      </c>
    </row>
    <row r="566" spans="1:22" x14ac:dyDescent="0.45">
      <c r="A566" s="20">
        <v>1000630</v>
      </c>
      <c r="B566" s="20" t="s">
        <v>9431</v>
      </c>
      <c r="C566" s="20" t="s">
        <v>13968</v>
      </c>
      <c r="D566" s="20">
        <v>1755383765</v>
      </c>
      <c r="E566" s="20">
        <v>231000701</v>
      </c>
      <c r="F566" s="20" t="s">
        <v>11139</v>
      </c>
      <c r="G566" s="20"/>
      <c r="H566" s="20">
        <v>15</v>
      </c>
      <c r="I566" s="20" t="s">
        <v>11150</v>
      </c>
      <c r="J566" s="20" t="s">
        <v>11150</v>
      </c>
      <c r="K566" s="20" t="s">
        <v>11150</v>
      </c>
      <c r="L566" s="20" t="s">
        <v>11150</v>
      </c>
      <c r="M566" s="20" t="s">
        <v>11150</v>
      </c>
      <c r="N566" s="20" t="s">
        <v>11150</v>
      </c>
      <c r="O566" s="20">
        <v>15</v>
      </c>
      <c r="P566" s="20" t="str">
        <f>VLOOKUP(A566,'REPORTE'!$A$1:$AG$1961,30,0)</f>
        <v>Primaria</v>
      </c>
      <c r="Q566" s="20" t="str">
        <f>VLOOKUP(A566,'REPORTE'!$A$1:$AG$1961,31,0)</f>
        <v>PICHINCHA</v>
      </c>
      <c r="R566" s="20" t="str">
        <f>VLOOKUP(A566,'REPORTE'!$A$1:$AG$1961,32,0)</f>
        <v>QUITO</v>
      </c>
      <c r="S566" s="20" t="str">
        <f>VLOOKUP(A566,'REPORTE'!$A$1:$AG$1961,33,0)</f>
        <v>COTOCOLLAO</v>
      </c>
      <c r="T566" s="20" t="str">
        <f>VLOOKUP(S566,PROVINCIAS!$F$1:$G$1171,2,0)</f>
        <v>URBANA</v>
      </c>
      <c r="U566" s="20" t="str">
        <f>VLOOKUP(A566,'REPORTE'!$A$1:$AG$1961,5,0)</f>
        <v>CUBANO(A)</v>
      </c>
      <c r="V566" s="20" t="str">
        <f>VLOOKUP(A566,'REPORTE'!$A$1:$AG$1961,18,0)</f>
        <v>F</v>
      </c>
    </row>
    <row r="567" spans="1:22" x14ac:dyDescent="0.45">
      <c r="A567" s="20">
        <v>1000631</v>
      </c>
      <c r="B567" s="20" t="s">
        <v>9431</v>
      </c>
      <c r="C567" s="20" t="s">
        <v>13969</v>
      </c>
      <c r="D567" s="20">
        <v>1707813638</v>
      </c>
      <c r="E567" s="20">
        <v>231000702</v>
      </c>
      <c r="F567" s="20" t="s">
        <v>11139</v>
      </c>
      <c r="G567" s="20"/>
      <c r="H567" s="20">
        <v>34.03</v>
      </c>
      <c r="I567" s="20" t="s">
        <v>11150</v>
      </c>
      <c r="J567" s="20" t="s">
        <v>11150</v>
      </c>
      <c r="K567" s="20" t="s">
        <v>11150</v>
      </c>
      <c r="L567" s="20" t="s">
        <v>11150</v>
      </c>
      <c r="M567" s="20" t="s">
        <v>11150</v>
      </c>
      <c r="N567" s="20" t="s">
        <v>11150</v>
      </c>
      <c r="O567" s="20">
        <v>34.03</v>
      </c>
      <c r="P567" s="20" t="str">
        <f>VLOOKUP(A567,'REPORTE'!$A$1:$AG$1961,30,0)</f>
        <v>Secundaria</v>
      </c>
      <c r="Q567" s="20" t="str">
        <f>VLOOKUP(A567,'REPORTE'!$A$1:$AG$1961,31,0)</f>
        <v>PICHINCHA</v>
      </c>
      <c r="R567" s="20" t="str">
        <f>VLOOKUP(A567,'REPORTE'!$A$1:$AG$1961,32,0)</f>
        <v>QUITO</v>
      </c>
      <c r="S567" s="20" t="str">
        <f>VLOOKUP(A567,'REPORTE'!$A$1:$AG$1961,33,0)</f>
        <v>GONZALEZ SUAREZ</v>
      </c>
      <c r="T567" s="20" t="str">
        <f>VLOOKUP(S567,PROVINCIAS!$F$1:$G$1171,2,0)</f>
        <v>URBANA</v>
      </c>
      <c r="U567" s="20" t="str">
        <f>VLOOKUP(A567,'REPORTE'!$A$1:$AG$1961,5,0)</f>
        <v>ECUATORIANO(A)</v>
      </c>
      <c r="V567" s="20" t="str">
        <f>VLOOKUP(A567,'REPORTE'!$A$1:$AG$1961,18,0)</f>
        <v>M</v>
      </c>
    </row>
    <row r="568" spans="1:22" x14ac:dyDescent="0.45">
      <c r="A568" s="20">
        <v>1000632</v>
      </c>
      <c r="B568" s="20" t="s">
        <v>9431</v>
      </c>
      <c r="C568" s="20" t="s">
        <v>9687</v>
      </c>
      <c r="D568" s="20">
        <v>602784696</v>
      </c>
      <c r="E568" s="20">
        <v>231000703</v>
      </c>
      <c r="F568" s="20" t="s">
        <v>11139</v>
      </c>
      <c r="G568" s="20"/>
      <c r="H568" s="20">
        <v>15</v>
      </c>
      <c r="I568" s="20" t="s">
        <v>11150</v>
      </c>
      <c r="J568" s="20" t="s">
        <v>11150</v>
      </c>
      <c r="K568" s="20" t="s">
        <v>11150</v>
      </c>
      <c r="L568" s="20" t="s">
        <v>11150</v>
      </c>
      <c r="M568" s="20" t="s">
        <v>11150</v>
      </c>
      <c r="N568" s="20" t="s">
        <v>11150</v>
      </c>
      <c r="O568" s="20">
        <v>15</v>
      </c>
      <c r="P568" s="20" t="str">
        <f>VLOOKUP(A568,'REPORTE'!$A$1:$AG$1961,30,0)</f>
        <v>Secundaria</v>
      </c>
      <c r="Q568" s="20" t="str">
        <f>VLOOKUP(A568,'REPORTE'!$A$1:$AG$1961,31,0)</f>
        <v>CHIMBORAZO</v>
      </c>
      <c r="R568" s="20" t="str">
        <f>VLOOKUP(A568,'REPORTE'!$A$1:$AG$1961,32,0)</f>
        <v>RIOBAMBA</v>
      </c>
      <c r="S568" s="20" t="str">
        <f>VLOOKUP(A568,'REPORTE'!$A$1:$AG$1961,33,0)</f>
        <v>SAN JUAN</v>
      </c>
      <c r="T568" s="20" t="str">
        <f>VLOOKUP(S568,PROVINCIAS!$F$1:$G$1171,2,0)</f>
        <v>RURAL</v>
      </c>
      <c r="U568" s="20" t="str">
        <f>VLOOKUP(A568,'REPORTE'!$A$1:$AG$1961,5,0)</f>
        <v>ECUATORIANO(A)</v>
      </c>
      <c r="V568" s="20" t="str">
        <f>VLOOKUP(A568,'REPORTE'!$A$1:$AG$1961,18,0)</f>
        <v>M</v>
      </c>
    </row>
    <row r="569" spans="1:22" x14ac:dyDescent="0.45">
      <c r="A569" s="20">
        <v>1000633</v>
      </c>
      <c r="B569" s="20" t="s">
        <v>9431</v>
      </c>
      <c r="C569" s="20" t="s">
        <v>9670</v>
      </c>
      <c r="D569" s="20">
        <v>603096041</v>
      </c>
      <c r="E569" s="20">
        <v>231000704</v>
      </c>
      <c r="F569" s="20" t="s">
        <v>11139</v>
      </c>
      <c r="G569" s="20"/>
      <c r="H569" s="20" t="s">
        <v>11150</v>
      </c>
      <c r="I569" s="20" t="s">
        <v>11150</v>
      </c>
      <c r="J569" s="20" t="s">
        <v>11150</v>
      </c>
      <c r="K569" s="20" t="s">
        <v>11150</v>
      </c>
      <c r="L569" s="20" t="s">
        <v>11150</v>
      </c>
      <c r="M569" s="20" t="s">
        <v>11150</v>
      </c>
      <c r="N569" s="20" t="s">
        <v>11150</v>
      </c>
      <c r="O569" s="20">
        <v>0</v>
      </c>
      <c r="P569" s="20" t="str">
        <f>VLOOKUP(A569,'REPORTE'!$A$1:$AG$1961,30,0)</f>
        <v>Primaria</v>
      </c>
      <c r="Q569" s="20" t="str">
        <f>VLOOKUP(A569,'REPORTE'!$A$1:$AG$1961,31,0)</f>
        <v>CHIMBORAZO</v>
      </c>
      <c r="R569" s="20" t="str">
        <f>VLOOKUP(A569,'REPORTE'!$A$1:$AG$1961,32,0)</f>
        <v>COLTA</v>
      </c>
      <c r="S569" s="20" t="str">
        <f>VLOOKUP(A569,'REPORTE'!$A$1:$AG$1961,33,0)</f>
        <v>CAJABAMBA</v>
      </c>
      <c r="T569" s="20" t="str">
        <f>VLOOKUP(S569,PROVINCIAS!$F$1:$G$1171,2,0)</f>
        <v>URBANA</v>
      </c>
      <c r="U569" s="20" t="str">
        <f>VLOOKUP(A569,'REPORTE'!$A$1:$AG$1961,5,0)</f>
        <v>ECUATORIANO(A) INDIGENA</v>
      </c>
      <c r="V569" s="20" t="str">
        <f>VLOOKUP(A569,'REPORTE'!$A$1:$AG$1961,18,0)</f>
        <v>F</v>
      </c>
    </row>
    <row r="570" spans="1:22" x14ac:dyDescent="0.45">
      <c r="A570" s="20">
        <v>1000634</v>
      </c>
      <c r="B570" s="20" t="s">
        <v>9431</v>
      </c>
      <c r="C570" s="20" t="s">
        <v>9842</v>
      </c>
      <c r="D570" s="20">
        <v>1703221471</v>
      </c>
      <c r="E570" s="20">
        <v>231000705</v>
      </c>
      <c r="F570" s="20" t="s">
        <v>11139</v>
      </c>
      <c r="G570" s="20"/>
      <c r="H570" s="20">
        <v>390</v>
      </c>
      <c r="I570" s="20" t="s">
        <v>11150</v>
      </c>
      <c r="J570" s="20" t="s">
        <v>11150</v>
      </c>
      <c r="K570" s="20" t="s">
        <v>11150</v>
      </c>
      <c r="L570" s="20" t="s">
        <v>11150</v>
      </c>
      <c r="M570" s="20" t="s">
        <v>11150</v>
      </c>
      <c r="N570" s="20" t="s">
        <v>11150</v>
      </c>
      <c r="O570" s="20">
        <v>390</v>
      </c>
      <c r="P570" s="20" t="str">
        <f>VLOOKUP(A570,'REPORTE'!$A$1:$AG$1961,30,0)</f>
        <v>Primaria</v>
      </c>
      <c r="Q570" s="20" t="str">
        <f>VLOOKUP(A570,'REPORTE'!$A$1:$AG$1961,31,0)</f>
        <v>CHIMBORAZO</v>
      </c>
      <c r="R570" s="20" t="str">
        <f>VLOOKUP(A570,'REPORTE'!$A$1:$AG$1961,32,0)</f>
        <v>RIOBAMBA</v>
      </c>
      <c r="S570" s="20" t="str">
        <f>VLOOKUP(A570,'REPORTE'!$A$1:$AG$1961,33,0)</f>
        <v>YARUQUIES</v>
      </c>
      <c r="T570" s="20" t="str">
        <f>VLOOKUP(S570,PROVINCIAS!$F$1:$G$1171,2,0)</f>
        <v>URBANA</v>
      </c>
      <c r="U570" s="20" t="str">
        <f>VLOOKUP(A570,'REPORTE'!$A$1:$AG$1961,5,0)</f>
        <v>ECUATORIANO(A) INDIGENA</v>
      </c>
      <c r="V570" s="20" t="str">
        <f>VLOOKUP(A570,'REPORTE'!$A$1:$AG$1961,18,0)</f>
        <v>M</v>
      </c>
    </row>
    <row r="571" spans="1:22" x14ac:dyDescent="0.45">
      <c r="A571" s="20">
        <v>1000635</v>
      </c>
      <c r="B571" s="20" t="s">
        <v>9431</v>
      </c>
      <c r="C571" s="20" t="s">
        <v>10190</v>
      </c>
      <c r="D571" s="20">
        <v>1708457286</v>
      </c>
      <c r="E571" s="20">
        <v>231000706</v>
      </c>
      <c r="F571" s="20" t="s">
        <v>11139</v>
      </c>
      <c r="G571" s="20"/>
      <c r="H571" s="20">
        <v>135</v>
      </c>
      <c r="I571" s="20" t="s">
        <v>11150</v>
      </c>
      <c r="J571" s="20" t="s">
        <v>11150</v>
      </c>
      <c r="K571" s="20" t="s">
        <v>11150</v>
      </c>
      <c r="L571" s="20" t="s">
        <v>11150</v>
      </c>
      <c r="M571" s="20" t="s">
        <v>11150</v>
      </c>
      <c r="N571" s="20" t="s">
        <v>11150</v>
      </c>
      <c r="O571" s="20">
        <v>135</v>
      </c>
      <c r="P571" s="20" t="str">
        <f>VLOOKUP(A571,'REPORTE'!$A$1:$AG$1961,30,0)</f>
        <v>Universitaria</v>
      </c>
      <c r="Q571" s="20" t="str">
        <f>VLOOKUP(A571,'REPORTE'!$A$1:$AG$1961,31,0)</f>
        <v>IMBABURA</v>
      </c>
      <c r="R571" s="20" t="str">
        <f>VLOOKUP(A571,'REPORTE'!$A$1:$AG$1961,32,0)</f>
        <v>SAN MIGUEL DE URCUQUI</v>
      </c>
      <c r="S571" s="20" t="str">
        <f>VLOOKUP(A571,'REPORTE'!$A$1:$AG$1961,33,0)</f>
        <v>PABLO ARENAS</v>
      </c>
      <c r="T571" s="20" t="str">
        <f>VLOOKUP(S571,PROVINCIAS!$F$1:$G$1171,2,0)</f>
        <v>RURAL</v>
      </c>
      <c r="U571" s="20" t="str">
        <f>VLOOKUP(A571,'REPORTE'!$A$1:$AG$1961,5,0)</f>
        <v>ECUATORIANO(A) INDIGENA</v>
      </c>
      <c r="V571" s="20" t="str">
        <f>VLOOKUP(A571,'REPORTE'!$A$1:$AG$1961,18,0)</f>
        <v>M</v>
      </c>
    </row>
    <row r="572" spans="1:22" x14ac:dyDescent="0.45">
      <c r="A572" s="20">
        <v>1000636</v>
      </c>
      <c r="B572" s="20" t="s">
        <v>9431</v>
      </c>
      <c r="C572" s="20" t="s">
        <v>10095</v>
      </c>
      <c r="D572" s="20">
        <v>1757831399</v>
      </c>
      <c r="E572" s="20">
        <v>231000707</v>
      </c>
      <c r="F572" s="20" t="s">
        <v>11139</v>
      </c>
      <c r="G572" s="20"/>
      <c r="H572" s="20">
        <v>52.15</v>
      </c>
      <c r="I572" s="20" t="s">
        <v>11150</v>
      </c>
      <c r="J572" s="20" t="s">
        <v>11150</v>
      </c>
      <c r="K572" s="20" t="s">
        <v>11150</v>
      </c>
      <c r="L572" s="20" t="s">
        <v>11150</v>
      </c>
      <c r="M572" s="20" t="s">
        <v>11150</v>
      </c>
      <c r="N572" s="20" t="s">
        <v>11150</v>
      </c>
      <c r="O572" s="20">
        <v>52.15</v>
      </c>
      <c r="P572" s="20" t="str">
        <f>VLOOKUP(A572,'REPORTE'!$A$1:$AG$1961,30,0)</f>
        <v>Primaria</v>
      </c>
      <c r="Q572" s="20" t="str">
        <f>VLOOKUP(A572,'REPORTE'!$A$1:$AG$1961,31,0)</f>
        <v>PICHINCHA</v>
      </c>
      <c r="R572" s="20" t="str">
        <f>VLOOKUP(A572,'REPORTE'!$A$1:$AG$1961,32,0)</f>
        <v>QUITO</v>
      </c>
      <c r="S572" s="20" t="str">
        <f>VLOOKUP(A572,'REPORTE'!$A$1:$AG$1961,33,0)</f>
        <v>COTOCOLLAO</v>
      </c>
      <c r="T572" s="20" t="str">
        <f>VLOOKUP(S572,PROVINCIAS!$F$1:$G$1171,2,0)</f>
        <v>URBANA</v>
      </c>
      <c r="U572" s="20" t="str">
        <f>VLOOKUP(A572,'REPORTE'!$A$1:$AG$1961,5,0)</f>
        <v>CUBANO(A)</v>
      </c>
      <c r="V572" s="20" t="str">
        <f>VLOOKUP(A572,'REPORTE'!$A$1:$AG$1961,18,0)</f>
        <v>F</v>
      </c>
    </row>
    <row r="573" spans="1:22" x14ac:dyDescent="0.45">
      <c r="A573" s="20">
        <v>1000637</v>
      </c>
      <c r="B573" s="20" t="s">
        <v>9431</v>
      </c>
      <c r="C573" s="20" t="s">
        <v>13971</v>
      </c>
      <c r="D573" s="20">
        <v>1759463449</v>
      </c>
      <c r="E573" s="20">
        <v>231000708</v>
      </c>
      <c r="F573" s="20" t="s">
        <v>11139</v>
      </c>
      <c r="G573" s="20"/>
      <c r="H573" s="20">
        <v>15</v>
      </c>
      <c r="I573" s="20" t="s">
        <v>11150</v>
      </c>
      <c r="J573" s="20" t="s">
        <v>11150</v>
      </c>
      <c r="K573" s="20" t="s">
        <v>11150</v>
      </c>
      <c r="L573" s="20" t="s">
        <v>11150</v>
      </c>
      <c r="M573" s="20" t="s">
        <v>11150</v>
      </c>
      <c r="N573" s="20" t="s">
        <v>11150</v>
      </c>
      <c r="O573" s="20">
        <v>15</v>
      </c>
      <c r="P573" s="20" t="str">
        <f>VLOOKUP(A573,'REPORTE'!$A$1:$AG$1961,30,0)</f>
        <v>Primaria</v>
      </c>
      <c r="Q573" s="20" t="str">
        <f>VLOOKUP(A573,'REPORTE'!$A$1:$AG$1961,31,0)</f>
        <v>PICHINCHA</v>
      </c>
      <c r="R573" s="20" t="str">
        <f>VLOOKUP(A573,'REPORTE'!$A$1:$AG$1961,32,0)</f>
        <v>QUITO</v>
      </c>
      <c r="S573" s="20" t="str">
        <f>VLOOKUP(A573,'REPORTE'!$A$1:$AG$1961,33,0)</f>
        <v>COTOCOLLAO</v>
      </c>
      <c r="T573" s="20" t="str">
        <f>VLOOKUP(S573,PROVINCIAS!$F$1:$G$1171,2,0)</f>
        <v>URBANA</v>
      </c>
      <c r="U573" s="20" t="str">
        <f>VLOOKUP(A573,'REPORTE'!$A$1:$AG$1961,5,0)</f>
        <v>CUBANO(A)</v>
      </c>
      <c r="V573" s="20" t="str">
        <f>VLOOKUP(A573,'REPORTE'!$A$1:$AG$1961,18,0)</f>
        <v>M</v>
      </c>
    </row>
    <row r="574" spans="1:22" x14ac:dyDescent="0.45">
      <c r="A574" s="20">
        <v>1000638</v>
      </c>
      <c r="B574" s="20" t="s">
        <v>9431</v>
      </c>
      <c r="C574" s="20" t="s">
        <v>10187</v>
      </c>
      <c r="D574" s="20">
        <v>1715233159</v>
      </c>
      <c r="E574" s="20">
        <v>231000709</v>
      </c>
      <c r="F574" s="20" t="s">
        <v>11139</v>
      </c>
      <c r="G574" s="20"/>
      <c r="H574" s="20">
        <v>337.5</v>
      </c>
      <c r="I574" s="20" t="s">
        <v>11150</v>
      </c>
      <c r="J574" s="20" t="s">
        <v>11150</v>
      </c>
      <c r="K574" s="20" t="s">
        <v>11150</v>
      </c>
      <c r="L574" s="20" t="s">
        <v>11150</v>
      </c>
      <c r="M574" s="20" t="s">
        <v>11150</v>
      </c>
      <c r="N574" s="20" t="s">
        <v>11150</v>
      </c>
      <c r="O574" s="20">
        <v>337.5</v>
      </c>
      <c r="P574" s="20" t="str">
        <f>VLOOKUP(A574,'REPORTE'!$A$1:$AG$1961,30,0)</f>
        <v>Secundaria</v>
      </c>
      <c r="Q574" s="20" t="str">
        <f>VLOOKUP(A574,'REPORTE'!$A$1:$AG$1961,31,0)</f>
        <v>PICHINCHA</v>
      </c>
      <c r="R574" s="20" t="str">
        <f>VLOOKUP(A574,'REPORTE'!$A$1:$AG$1961,32,0)</f>
        <v>QUITO</v>
      </c>
      <c r="S574" s="20" t="str">
        <f>VLOOKUP(A574,'REPORTE'!$A$1:$AG$1961,33,0)</f>
        <v>COTOCOLLAO</v>
      </c>
      <c r="T574" s="20" t="str">
        <f>VLOOKUP(S574,PROVINCIAS!$F$1:$G$1171,2,0)</f>
        <v>URBANA</v>
      </c>
      <c r="U574" s="20" t="str">
        <f>VLOOKUP(A574,'REPORTE'!$A$1:$AG$1961,5,0)</f>
        <v>ECUATORIANO(A)</v>
      </c>
      <c r="V574" s="20" t="str">
        <f>VLOOKUP(A574,'REPORTE'!$A$1:$AG$1961,18,0)</f>
        <v>F</v>
      </c>
    </row>
    <row r="575" spans="1:22" x14ac:dyDescent="0.45">
      <c r="A575" s="20">
        <v>1000639</v>
      </c>
      <c r="B575" s="20" t="s">
        <v>9431</v>
      </c>
      <c r="C575" s="20" t="s">
        <v>13972</v>
      </c>
      <c r="D575" s="20">
        <v>601981186</v>
      </c>
      <c r="E575" s="20">
        <v>231000710</v>
      </c>
      <c r="F575" s="20" t="s">
        <v>11139</v>
      </c>
      <c r="G575" s="20"/>
      <c r="H575" s="20">
        <v>15</v>
      </c>
      <c r="I575" s="20" t="s">
        <v>11150</v>
      </c>
      <c r="J575" s="20" t="s">
        <v>11150</v>
      </c>
      <c r="K575" s="20" t="s">
        <v>11150</v>
      </c>
      <c r="L575" s="20" t="s">
        <v>11150</v>
      </c>
      <c r="M575" s="20" t="s">
        <v>11150</v>
      </c>
      <c r="N575" s="20" t="s">
        <v>11150</v>
      </c>
      <c r="O575" s="20">
        <v>15</v>
      </c>
      <c r="P575" s="20" t="str">
        <f>VLOOKUP(A575,'REPORTE'!$A$1:$AG$1961,30,0)</f>
        <v>Universitaria</v>
      </c>
      <c r="Q575" s="20" t="str">
        <f>VLOOKUP(A575,'REPORTE'!$A$1:$AG$1961,31,0)</f>
        <v>CHIMBORAZO</v>
      </c>
      <c r="R575" s="20" t="str">
        <f>VLOOKUP(A575,'REPORTE'!$A$1:$AG$1961,32,0)</f>
        <v>RIOBAMBA</v>
      </c>
      <c r="S575" s="20" t="str">
        <f>VLOOKUP(A575,'REPORTE'!$A$1:$AG$1961,33,0)</f>
        <v>MALDONADO</v>
      </c>
      <c r="T575" s="20" t="str">
        <f>VLOOKUP(S575,PROVINCIAS!$F$1:$G$1171,2,0)</f>
        <v>RURAL</v>
      </c>
      <c r="U575" s="20" t="str">
        <f>VLOOKUP(A575,'REPORTE'!$A$1:$AG$1961,5,0)</f>
        <v>ECUATORIANO(A)</v>
      </c>
      <c r="V575" s="20" t="str">
        <f>VLOOKUP(A575,'REPORTE'!$A$1:$AG$1961,18,0)</f>
        <v>M</v>
      </c>
    </row>
    <row r="576" spans="1:22" x14ac:dyDescent="0.45">
      <c r="A576" s="20">
        <v>1000640</v>
      </c>
      <c r="B576" s="20" t="s">
        <v>9431</v>
      </c>
      <c r="C576" s="20" t="s">
        <v>10295</v>
      </c>
      <c r="D576" s="20">
        <v>1710632819</v>
      </c>
      <c r="E576" s="20">
        <v>231000711</v>
      </c>
      <c r="F576" s="20" t="s">
        <v>11139</v>
      </c>
      <c r="G576" s="20"/>
      <c r="H576" s="20">
        <v>239</v>
      </c>
      <c r="I576" s="20" t="s">
        <v>11150</v>
      </c>
      <c r="J576" s="20" t="s">
        <v>11150</v>
      </c>
      <c r="K576" s="20" t="s">
        <v>11150</v>
      </c>
      <c r="L576" s="20" t="s">
        <v>11150</v>
      </c>
      <c r="M576" s="20" t="s">
        <v>11150</v>
      </c>
      <c r="N576" s="20" t="s">
        <v>11150</v>
      </c>
      <c r="O576" s="20">
        <v>239</v>
      </c>
      <c r="P576" s="20" t="str">
        <f>VLOOKUP(A576,'REPORTE'!$A$1:$AG$1961,30,0)</f>
        <v>Secundaria</v>
      </c>
      <c r="Q576" s="20" t="str">
        <f>VLOOKUP(A576,'REPORTE'!$A$1:$AG$1961,31,0)</f>
        <v>PICHINCHA</v>
      </c>
      <c r="R576" s="20" t="str">
        <f>VLOOKUP(A576,'REPORTE'!$A$1:$AG$1961,32,0)</f>
        <v>QUITO</v>
      </c>
      <c r="S576" s="20" t="str">
        <f>VLOOKUP(A576,'REPORTE'!$A$1:$AG$1961,33,0)</f>
        <v>SAN BLAS</v>
      </c>
      <c r="T576" s="20" t="str">
        <f>VLOOKUP(S576,PROVINCIAS!$F$1:$G$1171,2,0)</f>
        <v>URBANA</v>
      </c>
      <c r="U576" s="20" t="str">
        <f>VLOOKUP(A576,'REPORTE'!$A$1:$AG$1961,5,0)</f>
        <v>ECUATORIANO(A)</v>
      </c>
      <c r="V576" s="20" t="str">
        <f>VLOOKUP(A576,'REPORTE'!$A$1:$AG$1961,18,0)</f>
        <v>M</v>
      </c>
    </row>
    <row r="577" spans="1:22" x14ac:dyDescent="0.45">
      <c r="A577" s="20">
        <v>1000641</v>
      </c>
      <c r="B577" s="20" t="s">
        <v>9431</v>
      </c>
      <c r="C577" s="20" t="s">
        <v>10158</v>
      </c>
      <c r="D577" s="20">
        <v>1720292034</v>
      </c>
      <c r="E577" s="20">
        <v>231000712</v>
      </c>
      <c r="F577" s="20" t="s">
        <v>11139</v>
      </c>
      <c r="G577" s="20"/>
      <c r="H577" s="20">
        <v>41.25</v>
      </c>
      <c r="I577" s="20" t="s">
        <v>11150</v>
      </c>
      <c r="J577" s="20" t="s">
        <v>11150</v>
      </c>
      <c r="K577" s="20" t="s">
        <v>11150</v>
      </c>
      <c r="L577" s="20" t="s">
        <v>11150</v>
      </c>
      <c r="M577" s="20" t="s">
        <v>11150</v>
      </c>
      <c r="N577" s="20" t="s">
        <v>11150</v>
      </c>
      <c r="O577" s="20">
        <v>41.25</v>
      </c>
      <c r="P577" s="20" t="str">
        <f>VLOOKUP(A577,'REPORTE'!$A$1:$AG$1961,30,0)</f>
        <v>Secundaria</v>
      </c>
      <c r="Q577" s="20" t="str">
        <f>VLOOKUP(A577,'REPORTE'!$A$1:$AG$1961,31,0)</f>
        <v>CHIMBORAZO</v>
      </c>
      <c r="R577" s="20" t="str">
        <f>VLOOKUP(A577,'REPORTE'!$A$1:$AG$1961,32,0)</f>
        <v>RIOBAMBA</v>
      </c>
      <c r="S577" s="20" t="str">
        <f>VLOOKUP(A577,'REPORTE'!$A$1:$AG$1961,33,0)</f>
        <v>YARUQUIES</v>
      </c>
      <c r="T577" s="20" t="str">
        <f>VLOOKUP(S577,PROVINCIAS!$F$1:$G$1171,2,0)</f>
        <v>URBANA</v>
      </c>
      <c r="U577" s="20" t="str">
        <f>VLOOKUP(A577,'REPORTE'!$A$1:$AG$1961,5,0)</f>
        <v>ECUATORIANO(A) INDIGENA</v>
      </c>
      <c r="V577" s="20" t="str">
        <f>VLOOKUP(A577,'REPORTE'!$A$1:$AG$1961,18,0)</f>
        <v>F</v>
      </c>
    </row>
    <row r="578" spans="1:22" x14ac:dyDescent="0.45">
      <c r="A578" s="20">
        <v>1000642</v>
      </c>
      <c r="B578" s="20" t="s">
        <v>9431</v>
      </c>
      <c r="C578" s="20" t="s">
        <v>13973</v>
      </c>
      <c r="D578" s="20">
        <v>1754808192</v>
      </c>
      <c r="E578" s="20">
        <v>231000713</v>
      </c>
      <c r="F578" s="20" t="s">
        <v>11139</v>
      </c>
      <c r="G578" s="20"/>
      <c r="H578" s="20">
        <v>2</v>
      </c>
      <c r="I578" s="20" t="s">
        <v>11150</v>
      </c>
      <c r="J578" s="20" t="s">
        <v>11150</v>
      </c>
      <c r="K578" s="20" t="s">
        <v>11150</v>
      </c>
      <c r="L578" s="20" t="s">
        <v>11150</v>
      </c>
      <c r="M578" s="20" t="s">
        <v>11150</v>
      </c>
      <c r="N578" s="20" t="s">
        <v>11150</v>
      </c>
      <c r="O578" s="20">
        <v>2</v>
      </c>
      <c r="P578" s="20" t="str">
        <f>VLOOKUP(A578,'REPORTE'!$A$1:$AG$1961,30,0)</f>
        <v>Secundaria</v>
      </c>
      <c r="Q578" s="20" t="str">
        <f>VLOOKUP(A578,'REPORTE'!$A$1:$AG$1961,31,0)</f>
        <v>PICHINCHA</v>
      </c>
      <c r="R578" s="20" t="str">
        <f>VLOOKUP(A578,'REPORTE'!$A$1:$AG$1961,32,0)</f>
        <v>QUITO</v>
      </c>
      <c r="S578" s="20" t="str">
        <f>VLOOKUP(A578,'REPORTE'!$A$1:$AG$1961,33,0)</f>
        <v>COTOCOLLAO</v>
      </c>
      <c r="T578" s="20" t="str">
        <f>VLOOKUP(S578,PROVINCIAS!$F$1:$G$1171,2,0)</f>
        <v>URBANA</v>
      </c>
      <c r="U578" s="20" t="str">
        <f>VLOOKUP(A578,'REPORTE'!$A$1:$AG$1961,5,0)</f>
        <v>ECUATORIANO(A)</v>
      </c>
      <c r="V578" s="20" t="str">
        <f>VLOOKUP(A578,'REPORTE'!$A$1:$AG$1961,18,0)</f>
        <v>M</v>
      </c>
    </row>
    <row r="579" spans="1:22" x14ac:dyDescent="0.45">
      <c r="A579" s="20">
        <v>1000643</v>
      </c>
      <c r="B579" s="20" t="s">
        <v>9431</v>
      </c>
      <c r="C579" s="20" t="s">
        <v>13974</v>
      </c>
      <c r="D579" s="20">
        <v>1713270310</v>
      </c>
      <c r="E579" s="20">
        <v>231000714</v>
      </c>
      <c r="F579" s="20" t="s">
        <v>11139</v>
      </c>
      <c r="G579" s="20"/>
      <c r="H579" s="20">
        <v>15</v>
      </c>
      <c r="I579" s="20" t="s">
        <v>11150</v>
      </c>
      <c r="J579" s="20" t="s">
        <v>11150</v>
      </c>
      <c r="K579" s="20" t="s">
        <v>11150</v>
      </c>
      <c r="L579" s="20" t="s">
        <v>11150</v>
      </c>
      <c r="M579" s="20" t="s">
        <v>11150</v>
      </c>
      <c r="N579" s="20" t="s">
        <v>11150</v>
      </c>
      <c r="O579" s="20">
        <v>15</v>
      </c>
      <c r="P579" s="20" t="str">
        <f>VLOOKUP(A579,'REPORTE'!$A$1:$AG$1961,30,0)</f>
        <v>Secundaria</v>
      </c>
      <c r="Q579" s="20" t="str">
        <f>VLOOKUP(A579,'REPORTE'!$A$1:$AG$1961,31,0)</f>
        <v>PICHINCHA</v>
      </c>
      <c r="R579" s="20" t="str">
        <f>VLOOKUP(A579,'REPORTE'!$A$1:$AG$1961,32,0)</f>
        <v>QUITO</v>
      </c>
      <c r="S579" s="20" t="str">
        <f>VLOOKUP(A579,'REPORTE'!$A$1:$AG$1961,33,0)</f>
        <v>COTOCOLLAO</v>
      </c>
      <c r="T579" s="20" t="str">
        <f>VLOOKUP(S579,PROVINCIAS!$F$1:$G$1171,2,0)</f>
        <v>URBANA</v>
      </c>
      <c r="U579" s="20" t="str">
        <f>VLOOKUP(A579,'REPORTE'!$A$1:$AG$1961,5,0)</f>
        <v>ECUATORIANO(A)</v>
      </c>
      <c r="V579" s="20" t="str">
        <f>VLOOKUP(A579,'REPORTE'!$A$1:$AG$1961,18,0)</f>
        <v>M</v>
      </c>
    </row>
    <row r="580" spans="1:22" x14ac:dyDescent="0.45">
      <c r="A580" s="20">
        <v>1000644</v>
      </c>
      <c r="B580" s="20" t="s">
        <v>9431</v>
      </c>
      <c r="C580" s="20" t="s">
        <v>13975</v>
      </c>
      <c r="D580" s="20">
        <v>1713125589</v>
      </c>
      <c r="E580" s="20">
        <v>231000715</v>
      </c>
      <c r="F580" s="20" t="s">
        <v>11139</v>
      </c>
      <c r="G580" s="20"/>
      <c r="H580" s="20">
        <v>15</v>
      </c>
      <c r="I580" s="20" t="s">
        <v>11150</v>
      </c>
      <c r="J580" s="20" t="s">
        <v>11150</v>
      </c>
      <c r="K580" s="20" t="s">
        <v>11150</v>
      </c>
      <c r="L580" s="20" t="s">
        <v>11150</v>
      </c>
      <c r="M580" s="20" t="s">
        <v>11150</v>
      </c>
      <c r="N580" s="20" t="s">
        <v>11150</v>
      </c>
      <c r="O580" s="20">
        <v>15</v>
      </c>
      <c r="P580" s="20" t="str">
        <f>VLOOKUP(A580,'REPORTE'!$A$1:$AG$1961,30,0)</f>
        <v>Secundaria</v>
      </c>
      <c r="Q580" s="20" t="str">
        <f>VLOOKUP(A580,'REPORTE'!$A$1:$AG$1961,31,0)</f>
        <v>PICHINCHA</v>
      </c>
      <c r="R580" s="20" t="str">
        <f>VLOOKUP(A580,'REPORTE'!$A$1:$AG$1961,32,0)</f>
        <v>QUITO</v>
      </c>
      <c r="S580" s="20" t="str">
        <f>VLOOKUP(A580,'REPORTE'!$A$1:$AG$1961,33,0)</f>
        <v>GONZALEZ SUAREZ</v>
      </c>
      <c r="T580" s="20" t="str">
        <f>VLOOKUP(S580,PROVINCIAS!$F$1:$G$1171,2,0)</f>
        <v>URBANA</v>
      </c>
      <c r="U580" s="20" t="str">
        <f>VLOOKUP(A580,'REPORTE'!$A$1:$AG$1961,5,0)</f>
        <v>ECUATORIANO(A)</v>
      </c>
      <c r="V580" s="20" t="str">
        <f>VLOOKUP(A580,'REPORTE'!$A$1:$AG$1961,18,0)</f>
        <v>M</v>
      </c>
    </row>
    <row r="581" spans="1:22" x14ac:dyDescent="0.45">
      <c r="A581" s="20">
        <v>1000646</v>
      </c>
      <c r="B581" s="20" t="s">
        <v>9431</v>
      </c>
      <c r="C581" s="20" t="s">
        <v>9788</v>
      </c>
      <c r="D581" s="20">
        <v>1723876536</v>
      </c>
      <c r="E581" s="20">
        <v>231000717</v>
      </c>
      <c r="F581" s="20" t="s">
        <v>11139</v>
      </c>
      <c r="G581" s="20"/>
      <c r="H581" s="20">
        <v>135.91</v>
      </c>
      <c r="I581" s="20" t="s">
        <v>11150</v>
      </c>
      <c r="J581" s="20" t="s">
        <v>11150</v>
      </c>
      <c r="K581" s="20" t="s">
        <v>11150</v>
      </c>
      <c r="L581" s="20" t="s">
        <v>11150</v>
      </c>
      <c r="M581" s="20" t="s">
        <v>11150</v>
      </c>
      <c r="N581" s="20" t="s">
        <v>11150</v>
      </c>
      <c r="O581" s="20">
        <v>135.91</v>
      </c>
      <c r="P581" s="20" t="str">
        <f>VLOOKUP(A581,'REPORTE'!$A$1:$AG$1961,30,0)</f>
        <v>Primaria</v>
      </c>
      <c r="Q581" s="20" t="str">
        <f>VLOOKUP(A581,'REPORTE'!$A$1:$AG$1961,31,0)</f>
        <v>CHIMBORAZO</v>
      </c>
      <c r="R581" s="20" t="str">
        <f>VLOOKUP(A581,'REPORTE'!$A$1:$AG$1961,32,0)</f>
        <v>COLTA</v>
      </c>
      <c r="S581" s="20" t="str">
        <f>VLOOKUP(A581,'REPORTE'!$A$1:$AG$1961,33,0)</f>
        <v>SICALPA</v>
      </c>
      <c r="T581" s="20" t="str">
        <f>VLOOKUP(S581,PROVINCIAS!$F$1:$G$1171,2,0)</f>
        <v>URBANA</v>
      </c>
      <c r="U581" s="20" t="str">
        <f>VLOOKUP(A581,'REPORTE'!$A$1:$AG$1961,5,0)</f>
        <v>ECUATORIANO(A)</v>
      </c>
      <c r="V581" s="20" t="str">
        <f>VLOOKUP(A581,'REPORTE'!$A$1:$AG$1961,18,0)</f>
        <v>M</v>
      </c>
    </row>
    <row r="582" spans="1:22" x14ac:dyDescent="0.45">
      <c r="A582" s="20">
        <v>1000647</v>
      </c>
      <c r="B582" s="20" t="s">
        <v>9431</v>
      </c>
      <c r="C582" s="20" t="s">
        <v>9737</v>
      </c>
      <c r="D582" s="20">
        <v>606443422</v>
      </c>
      <c r="E582" s="20">
        <v>231000718</v>
      </c>
      <c r="F582" s="20" t="s">
        <v>11139</v>
      </c>
      <c r="G582" s="20"/>
      <c r="H582" s="20">
        <v>32</v>
      </c>
      <c r="I582" s="20" t="s">
        <v>11150</v>
      </c>
      <c r="J582" s="20" t="s">
        <v>11150</v>
      </c>
      <c r="K582" s="20" t="s">
        <v>11150</v>
      </c>
      <c r="L582" s="20" t="s">
        <v>11150</v>
      </c>
      <c r="M582" s="20" t="s">
        <v>11150</v>
      </c>
      <c r="N582" s="20" t="s">
        <v>11150</v>
      </c>
      <c r="O582" s="20">
        <v>32</v>
      </c>
      <c r="P582" s="20" t="str">
        <f>VLOOKUP(A582,'REPORTE'!$A$1:$AG$1961,30,0)</f>
        <v>Primaria</v>
      </c>
      <c r="Q582" s="20" t="str">
        <f>VLOOKUP(A582,'REPORTE'!$A$1:$AG$1961,31,0)</f>
        <v>CHIMBORAZO</v>
      </c>
      <c r="R582" s="20" t="str">
        <f>VLOOKUP(A582,'REPORTE'!$A$1:$AG$1961,32,0)</f>
        <v>RIOBAMBA</v>
      </c>
      <c r="S582" s="20" t="str">
        <f>VLOOKUP(A582,'REPORTE'!$A$1:$AG$1961,33,0)</f>
        <v>CACHA (CAB EN MACHANGARA)</v>
      </c>
      <c r="T582" s="20" t="str">
        <f>VLOOKUP(S582,PROVINCIAS!$F$1:$G$1171,2,0)</f>
        <v>RURAL</v>
      </c>
      <c r="U582" s="20" t="str">
        <f>VLOOKUP(A582,'REPORTE'!$A$1:$AG$1961,5,0)</f>
        <v>ECUATORIANO(A) INDIGENA</v>
      </c>
      <c r="V582" s="20" t="str">
        <f>VLOOKUP(A582,'REPORTE'!$A$1:$AG$1961,18,0)</f>
        <v>F</v>
      </c>
    </row>
    <row r="583" spans="1:22" x14ac:dyDescent="0.45">
      <c r="A583" s="20">
        <v>1000648</v>
      </c>
      <c r="B583" s="20" t="s">
        <v>9431</v>
      </c>
      <c r="C583" s="20" t="s">
        <v>9894</v>
      </c>
      <c r="D583" s="20">
        <v>1704478112</v>
      </c>
      <c r="E583" s="20">
        <v>231000719</v>
      </c>
      <c r="F583" s="20" t="s">
        <v>11139</v>
      </c>
      <c r="G583" s="20"/>
      <c r="H583" s="20">
        <v>44.25</v>
      </c>
      <c r="I583" s="20" t="s">
        <v>11150</v>
      </c>
      <c r="J583" s="20" t="s">
        <v>11150</v>
      </c>
      <c r="K583" s="20" t="s">
        <v>11150</v>
      </c>
      <c r="L583" s="20" t="s">
        <v>11150</v>
      </c>
      <c r="M583" s="20" t="s">
        <v>11150</v>
      </c>
      <c r="N583" s="20" t="s">
        <v>11150</v>
      </c>
      <c r="O583" s="20">
        <v>44.25</v>
      </c>
      <c r="P583" s="20" t="str">
        <f>VLOOKUP(A583,'REPORTE'!$A$1:$AG$1961,30,0)</f>
        <v>Formación Técnica (Intermedia)</v>
      </c>
      <c r="Q583" s="20" t="str">
        <f>VLOOKUP(A583,'REPORTE'!$A$1:$AG$1961,31,0)</f>
        <v>PICHINCHA</v>
      </c>
      <c r="R583" s="20" t="str">
        <f>VLOOKUP(A583,'REPORTE'!$A$1:$AG$1961,32,0)</f>
        <v>QUITO</v>
      </c>
      <c r="S583" s="20" t="str">
        <f>VLOOKUP(A583,'REPORTE'!$A$1:$AG$1961,33,0)</f>
        <v>ELOY ALFARO</v>
      </c>
      <c r="T583" s="20" t="str">
        <f>VLOOKUP(S583,PROVINCIAS!$F$1:$G$1171,2,0)</f>
        <v>RURAL</v>
      </c>
      <c r="U583" s="20" t="str">
        <f>VLOOKUP(A583,'REPORTE'!$A$1:$AG$1961,5,0)</f>
        <v>ECUATORIANO(A)</v>
      </c>
      <c r="V583" s="20" t="str">
        <f>VLOOKUP(A583,'REPORTE'!$A$1:$AG$1961,18,0)</f>
        <v>M</v>
      </c>
    </row>
    <row r="584" spans="1:22" x14ac:dyDescent="0.45">
      <c r="A584" s="20">
        <v>1000649</v>
      </c>
      <c r="B584" s="20" t="s">
        <v>9431</v>
      </c>
      <c r="C584" s="20" t="s">
        <v>9926</v>
      </c>
      <c r="D584" s="20">
        <v>1707985881</v>
      </c>
      <c r="E584" s="20">
        <v>231000720</v>
      </c>
      <c r="F584" s="20" t="s">
        <v>11139</v>
      </c>
      <c r="G584" s="20"/>
      <c r="H584" s="20">
        <v>238.74</v>
      </c>
      <c r="I584" s="20" t="s">
        <v>11150</v>
      </c>
      <c r="J584" s="20" t="s">
        <v>11150</v>
      </c>
      <c r="K584" s="20" t="s">
        <v>11150</v>
      </c>
      <c r="L584" s="20" t="s">
        <v>11150</v>
      </c>
      <c r="M584" s="20" t="s">
        <v>11150</v>
      </c>
      <c r="N584" s="20" t="s">
        <v>11150</v>
      </c>
      <c r="O584" s="20">
        <v>238.74</v>
      </c>
      <c r="P584" s="20" t="str">
        <f>VLOOKUP(A584,'REPORTE'!$A$1:$AG$1961,30,0)</f>
        <v>Secundaria</v>
      </c>
      <c r="Q584" s="20" t="str">
        <f>VLOOKUP(A584,'REPORTE'!$A$1:$AG$1961,31,0)</f>
        <v>PICHINCHA</v>
      </c>
      <c r="R584" s="20" t="str">
        <f>VLOOKUP(A584,'REPORTE'!$A$1:$AG$1961,32,0)</f>
        <v>QUITO</v>
      </c>
      <c r="S584" s="20" t="str">
        <f>VLOOKUP(A584,'REPORTE'!$A$1:$AG$1961,33,0)</f>
        <v>LLANO CHICO</v>
      </c>
      <c r="T584" s="20" t="str">
        <f>VLOOKUP(S584,PROVINCIAS!$F$1:$G$1171,2,0)</f>
        <v>RURAL</v>
      </c>
      <c r="U584" s="20" t="str">
        <f>VLOOKUP(A584,'REPORTE'!$A$1:$AG$1961,5,0)</f>
        <v>ECUATORIANO(A)</v>
      </c>
      <c r="V584" s="20" t="str">
        <f>VLOOKUP(A584,'REPORTE'!$A$1:$AG$1961,18,0)</f>
        <v>M</v>
      </c>
    </row>
    <row r="585" spans="1:22" x14ac:dyDescent="0.45">
      <c r="A585" s="20">
        <v>1000650</v>
      </c>
      <c r="B585" s="20" t="s">
        <v>9431</v>
      </c>
      <c r="C585" s="20" t="s">
        <v>10361</v>
      </c>
      <c r="D585" s="20">
        <v>1702156272</v>
      </c>
      <c r="E585" s="20">
        <v>231000721</v>
      </c>
      <c r="F585" s="20" t="s">
        <v>11139</v>
      </c>
      <c r="G585" s="20"/>
      <c r="H585" s="20">
        <v>177.25</v>
      </c>
      <c r="I585" s="20" t="s">
        <v>11150</v>
      </c>
      <c r="J585" s="20" t="s">
        <v>11150</v>
      </c>
      <c r="K585" s="20" t="s">
        <v>11150</v>
      </c>
      <c r="L585" s="20" t="s">
        <v>11150</v>
      </c>
      <c r="M585" s="20" t="s">
        <v>11150</v>
      </c>
      <c r="N585" s="20" t="s">
        <v>11150</v>
      </c>
      <c r="O585" s="20">
        <v>177.25</v>
      </c>
      <c r="P585" s="20" t="str">
        <f>VLOOKUP(A585,'REPORTE'!$A$1:$AG$1961,30,0)</f>
        <v>Primaria</v>
      </c>
      <c r="Q585" s="20" t="str">
        <f>VLOOKUP(A585,'REPORTE'!$A$1:$AG$1961,31,0)</f>
        <v>PICHINCHA</v>
      </c>
      <c r="R585" s="20" t="str">
        <f>VLOOKUP(A585,'REPORTE'!$A$1:$AG$1961,32,0)</f>
        <v>QUITO</v>
      </c>
      <c r="S585" s="20" t="str">
        <f>VLOOKUP(A585,'REPORTE'!$A$1:$AG$1961,33,0)</f>
        <v>COTOCOLLAO</v>
      </c>
      <c r="T585" s="20" t="str">
        <f>VLOOKUP(S585,PROVINCIAS!$F$1:$G$1171,2,0)</f>
        <v>URBANA</v>
      </c>
      <c r="U585" s="20" t="str">
        <f>VLOOKUP(A585,'REPORTE'!$A$1:$AG$1961,5,0)</f>
        <v>ECUATORIANO(A)</v>
      </c>
      <c r="V585" s="20" t="str">
        <f>VLOOKUP(A585,'REPORTE'!$A$1:$AG$1961,18,0)</f>
        <v>F</v>
      </c>
    </row>
    <row r="586" spans="1:22" x14ac:dyDescent="0.45">
      <c r="A586" s="20">
        <v>1000651</v>
      </c>
      <c r="B586" s="20" t="s">
        <v>9431</v>
      </c>
      <c r="C586" s="20" t="s">
        <v>9789</v>
      </c>
      <c r="D586" s="20">
        <v>604694877</v>
      </c>
      <c r="E586" s="20">
        <v>231000722</v>
      </c>
      <c r="F586" s="20" t="s">
        <v>11139</v>
      </c>
      <c r="G586" s="20"/>
      <c r="H586" s="20">
        <v>45</v>
      </c>
      <c r="I586" s="20" t="s">
        <v>11150</v>
      </c>
      <c r="J586" s="20" t="s">
        <v>11150</v>
      </c>
      <c r="K586" s="20" t="s">
        <v>11150</v>
      </c>
      <c r="L586" s="20" t="s">
        <v>11150</v>
      </c>
      <c r="M586" s="20" t="s">
        <v>11150</v>
      </c>
      <c r="N586" s="20" t="s">
        <v>11150</v>
      </c>
      <c r="O586" s="20">
        <v>45</v>
      </c>
      <c r="P586" s="20" t="str">
        <f>VLOOKUP(A586,'REPORTE'!$A$1:$AG$1961,30,0)</f>
        <v>Secundaria</v>
      </c>
      <c r="Q586" s="20" t="str">
        <f>VLOOKUP(A586,'REPORTE'!$A$1:$AG$1961,31,0)</f>
        <v>CHIMBORAZO</v>
      </c>
      <c r="R586" s="20" t="str">
        <f>VLOOKUP(A586,'REPORTE'!$A$1:$AG$1961,32,0)</f>
        <v>GUANO</v>
      </c>
      <c r="S586" s="20" t="str">
        <f>VLOOKUP(A586,'REPORTE'!$A$1:$AG$1961,33,0)</f>
        <v>SAN ANDRES</v>
      </c>
      <c r="T586" s="20" t="str">
        <f>VLOOKUP(S586,PROVINCIAS!$F$1:$G$1171,2,0)</f>
        <v>RURAL</v>
      </c>
      <c r="U586" s="20" t="str">
        <f>VLOOKUP(A586,'REPORTE'!$A$1:$AG$1961,5,0)</f>
        <v>ECUATORIANO(A)</v>
      </c>
      <c r="V586" s="20" t="str">
        <f>VLOOKUP(A586,'REPORTE'!$A$1:$AG$1961,18,0)</f>
        <v>M</v>
      </c>
    </row>
    <row r="587" spans="1:22" x14ac:dyDescent="0.45">
      <c r="A587" s="20">
        <v>1000652</v>
      </c>
      <c r="B587" s="20" t="s">
        <v>9431</v>
      </c>
      <c r="C587" s="20" t="s">
        <v>13977</v>
      </c>
      <c r="D587" s="20">
        <v>605512334</v>
      </c>
      <c r="E587" s="20">
        <v>231000723</v>
      </c>
      <c r="F587" s="20" t="s">
        <v>11139</v>
      </c>
      <c r="G587" s="20"/>
      <c r="H587" s="20">
        <v>15</v>
      </c>
      <c r="I587" s="20" t="s">
        <v>11150</v>
      </c>
      <c r="J587" s="20" t="s">
        <v>11150</v>
      </c>
      <c r="K587" s="20" t="s">
        <v>11150</v>
      </c>
      <c r="L587" s="20" t="s">
        <v>11150</v>
      </c>
      <c r="M587" s="20" t="s">
        <v>11150</v>
      </c>
      <c r="N587" s="20" t="s">
        <v>11150</v>
      </c>
      <c r="O587" s="20">
        <v>15</v>
      </c>
      <c r="P587" s="20" t="str">
        <f>VLOOKUP(A587,'REPORTE'!$A$1:$AG$1961,30,0)</f>
        <v>Secundaria</v>
      </c>
      <c r="Q587" s="20" t="str">
        <f>VLOOKUP(A587,'REPORTE'!$A$1:$AG$1961,31,0)</f>
        <v>CHIMBORAZO</v>
      </c>
      <c r="R587" s="20" t="str">
        <f>VLOOKUP(A587,'REPORTE'!$A$1:$AG$1961,32,0)</f>
        <v>GUANO</v>
      </c>
      <c r="S587" s="20" t="str">
        <f>VLOOKUP(A587,'REPORTE'!$A$1:$AG$1961,33,0)</f>
        <v>LA MATRIZ</v>
      </c>
      <c r="T587" s="20" t="str">
        <f>VLOOKUP(S587,PROVINCIAS!$F$1:$G$1171,2,0)</f>
        <v>URBANA</v>
      </c>
      <c r="U587" s="20" t="str">
        <f>VLOOKUP(A587,'REPORTE'!$A$1:$AG$1961,5,0)</f>
        <v>ECUATORIANO(A)</v>
      </c>
      <c r="V587" s="20" t="str">
        <f>VLOOKUP(A587,'REPORTE'!$A$1:$AG$1961,18,0)</f>
        <v>M</v>
      </c>
    </row>
    <row r="588" spans="1:22" x14ac:dyDescent="0.45">
      <c r="A588" s="20">
        <v>1000654</v>
      </c>
      <c r="B588" s="20" t="s">
        <v>9431</v>
      </c>
      <c r="C588" s="20" t="s">
        <v>13978</v>
      </c>
      <c r="D588" s="20">
        <v>1719349035</v>
      </c>
      <c r="E588" s="20">
        <v>231000725</v>
      </c>
      <c r="F588" s="20" t="s">
        <v>11139</v>
      </c>
      <c r="G588" s="20"/>
      <c r="H588" s="20">
        <v>5</v>
      </c>
      <c r="I588" s="20" t="s">
        <v>11150</v>
      </c>
      <c r="J588" s="20" t="s">
        <v>11150</v>
      </c>
      <c r="K588" s="20" t="s">
        <v>11150</v>
      </c>
      <c r="L588" s="20" t="s">
        <v>11150</v>
      </c>
      <c r="M588" s="20" t="s">
        <v>11150</v>
      </c>
      <c r="N588" s="20" t="s">
        <v>11150</v>
      </c>
      <c r="O588" s="20">
        <v>5</v>
      </c>
      <c r="P588" s="20" t="str">
        <f>VLOOKUP(A588,'REPORTE'!$A$1:$AG$1961,30,0)</f>
        <v>Secundaria</v>
      </c>
      <c r="Q588" s="20" t="str">
        <f>VLOOKUP(A588,'REPORTE'!$A$1:$AG$1961,31,0)</f>
        <v>CHIMBORAZO</v>
      </c>
      <c r="R588" s="20" t="str">
        <f>VLOOKUP(A588,'REPORTE'!$A$1:$AG$1961,32,0)</f>
        <v>RIOBAMBA</v>
      </c>
      <c r="S588" s="20" t="str">
        <f>VLOOKUP(A588,'REPORTE'!$A$1:$AG$1961,33,0)</f>
        <v>CACHA (CAB EN MACHANGARA)</v>
      </c>
      <c r="T588" s="20" t="str">
        <f>VLOOKUP(S588,PROVINCIAS!$F$1:$G$1171,2,0)</f>
        <v>RURAL</v>
      </c>
      <c r="U588" s="20" t="str">
        <f>VLOOKUP(A588,'REPORTE'!$A$1:$AG$1961,5,0)</f>
        <v>ECUATORIANO(A) INDIGENA</v>
      </c>
      <c r="V588" s="20" t="str">
        <f>VLOOKUP(A588,'REPORTE'!$A$1:$AG$1961,18,0)</f>
        <v>M</v>
      </c>
    </row>
    <row r="589" spans="1:22" x14ac:dyDescent="0.45">
      <c r="A589" s="20">
        <v>1000655</v>
      </c>
      <c r="B589" s="20" t="s">
        <v>9431</v>
      </c>
      <c r="C589" s="20" t="s">
        <v>13979</v>
      </c>
      <c r="D589" s="20">
        <v>1704190121</v>
      </c>
      <c r="E589" s="20">
        <v>231000726</v>
      </c>
      <c r="F589" s="20" t="s">
        <v>11139</v>
      </c>
      <c r="G589" s="20"/>
      <c r="H589" s="20">
        <v>15</v>
      </c>
      <c r="I589" s="20" t="s">
        <v>11150</v>
      </c>
      <c r="J589" s="20" t="s">
        <v>11150</v>
      </c>
      <c r="K589" s="20" t="s">
        <v>11150</v>
      </c>
      <c r="L589" s="20" t="s">
        <v>11150</v>
      </c>
      <c r="M589" s="20" t="s">
        <v>11150</v>
      </c>
      <c r="N589" s="20" t="s">
        <v>11150</v>
      </c>
      <c r="O589" s="20">
        <v>15</v>
      </c>
      <c r="P589" s="20" t="str">
        <f>VLOOKUP(A589,'REPORTE'!$A$1:$AG$1961,30,0)</f>
        <v>Primaria</v>
      </c>
      <c r="Q589" s="20" t="str">
        <f>VLOOKUP(A589,'REPORTE'!$A$1:$AG$1961,31,0)</f>
        <v>PICHINCHA</v>
      </c>
      <c r="R589" s="20" t="str">
        <f>VLOOKUP(A589,'REPORTE'!$A$1:$AG$1961,32,0)</f>
        <v>QUITO</v>
      </c>
      <c r="S589" s="20" t="str">
        <f>VLOOKUP(A589,'REPORTE'!$A$1:$AG$1961,33,0)</f>
        <v>COTOCOLLAO</v>
      </c>
      <c r="T589" s="20" t="str">
        <f>VLOOKUP(S589,PROVINCIAS!$F$1:$G$1171,2,0)</f>
        <v>URBANA</v>
      </c>
      <c r="U589" s="20" t="str">
        <f>VLOOKUP(A589,'REPORTE'!$A$1:$AG$1961,5,0)</f>
        <v>ECUATORIANO(A)</v>
      </c>
      <c r="V589" s="20" t="str">
        <f>VLOOKUP(A589,'REPORTE'!$A$1:$AG$1961,18,0)</f>
        <v>M</v>
      </c>
    </row>
    <row r="590" spans="1:22" x14ac:dyDescent="0.45">
      <c r="A590" s="20">
        <v>1000657</v>
      </c>
      <c r="B590" s="20" t="s">
        <v>9431</v>
      </c>
      <c r="C590" s="20" t="s">
        <v>9608</v>
      </c>
      <c r="D590" s="20">
        <v>1722091954</v>
      </c>
      <c r="E590" s="20">
        <v>231000728</v>
      </c>
      <c r="F590" s="20" t="s">
        <v>11139</v>
      </c>
      <c r="G590" s="20"/>
      <c r="H590" s="20">
        <v>25</v>
      </c>
      <c r="I590" s="20" t="s">
        <v>11150</v>
      </c>
      <c r="J590" s="20" t="s">
        <v>11150</v>
      </c>
      <c r="K590" s="20" t="s">
        <v>11150</v>
      </c>
      <c r="L590" s="20" t="s">
        <v>11150</v>
      </c>
      <c r="M590" s="20" t="s">
        <v>11150</v>
      </c>
      <c r="N590" s="20" t="s">
        <v>11150</v>
      </c>
      <c r="O590" s="20">
        <v>25</v>
      </c>
      <c r="P590" s="20" t="str">
        <f>VLOOKUP(A590,'REPORTE'!$A$1:$AG$1961,30,0)</f>
        <v>Primaria</v>
      </c>
      <c r="Q590" s="20" t="str">
        <f>VLOOKUP(A590,'REPORTE'!$A$1:$AG$1961,31,0)</f>
        <v>PICHINCHA</v>
      </c>
      <c r="R590" s="20" t="str">
        <f>VLOOKUP(A590,'REPORTE'!$A$1:$AG$1961,32,0)</f>
        <v>SAN MIGUEL DE LOS BANCOS</v>
      </c>
      <c r="S590" s="20" t="str">
        <f>VLOOKUP(A590,'REPORTE'!$A$1:$AG$1961,33,0)</f>
        <v>SAN MIGUEL DE LOS BANCOS</v>
      </c>
      <c r="T590" s="20" t="str">
        <f>VLOOKUP(S590,PROVINCIAS!$F$1:$G$1171,2,0)</f>
        <v>URBANA</v>
      </c>
      <c r="U590" s="20" t="str">
        <f>VLOOKUP(A590,'REPORTE'!$A$1:$AG$1961,5,0)</f>
        <v>ECUATORIANO(A) INDIGENA</v>
      </c>
      <c r="V590" s="20" t="str">
        <f>VLOOKUP(A590,'REPORTE'!$A$1:$AG$1961,18,0)</f>
        <v>F</v>
      </c>
    </row>
    <row r="591" spans="1:22" x14ac:dyDescent="0.45">
      <c r="A591" s="20">
        <v>1000658</v>
      </c>
      <c r="B591" s="20" t="s">
        <v>9431</v>
      </c>
      <c r="C591" s="20" t="s">
        <v>13980</v>
      </c>
      <c r="D591" s="20">
        <v>1712019957</v>
      </c>
      <c r="E591" s="20">
        <v>231000729</v>
      </c>
      <c r="F591" s="20" t="s">
        <v>11139</v>
      </c>
      <c r="G591" s="20"/>
      <c r="H591" s="20" t="s">
        <v>11150</v>
      </c>
      <c r="I591" s="20" t="s">
        <v>11150</v>
      </c>
      <c r="J591" s="20" t="s">
        <v>11150</v>
      </c>
      <c r="K591" s="20" t="s">
        <v>11150</v>
      </c>
      <c r="L591" s="20" t="s">
        <v>11150</v>
      </c>
      <c r="M591" s="20" t="s">
        <v>11150</v>
      </c>
      <c r="N591" s="20" t="s">
        <v>11150</v>
      </c>
      <c r="O591" s="20">
        <v>0</v>
      </c>
      <c r="P591" s="20" t="str">
        <f>VLOOKUP(A591,'REPORTE'!$A$1:$AG$1961,30,0)</f>
        <v>Secundaria</v>
      </c>
      <c r="Q591" s="20" t="str">
        <f>VLOOKUP(A591,'REPORTE'!$A$1:$AG$1961,31,0)</f>
        <v>CHIMBORAZO</v>
      </c>
      <c r="R591" s="20" t="str">
        <f>VLOOKUP(A591,'REPORTE'!$A$1:$AG$1961,32,0)</f>
        <v>RIOBAMBA</v>
      </c>
      <c r="S591" s="20" t="str">
        <f>VLOOKUP(A591,'REPORTE'!$A$1:$AG$1961,33,0)</f>
        <v>YARUQUIES</v>
      </c>
      <c r="T591" s="20" t="str">
        <f>VLOOKUP(S591,PROVINCIAS!$F$1:$G$1171,2,0)</f>
        <v>URBANA</v>
      </c>
      <c r="U591" s="20" t="str">
        <f>VLOOKUP(A591,'REPORTE'!$A$1:$AG$1961,5,0)</f>
        <v>ECUATORIANO(A) INDIGENA</v>
      </c>
      <c r="V591" s="20" t="str">
        <f>VLOOKUP(A591,'REPORTE'!$A$1:$AG$1961,18,0)</f>
        <v>M</v>
      </c>
    </row>
    <row r="592" spans="1:22" x14ac:dyDescent="0.45">
      <c r="A592" s="20">
        <v>1000660</v>
      </c>
      <c r="B592" s="20" t="s">
        <v>9431</v>
      </c>
      <c r="C592" s="20" t="s">
        <v>13981</v>
      </c>
      <c r="D592" s="20">
        <v>1721788600</v>
      </c>
      <c r="E592" s="20">
        <v>231000730</v>
      </c>
      <c r="F592" s="20" t="s">
        <v>11139</v>
      </c>
      <c r="G592" s="20"/>
      <c r="H592" s="20">
        <v>15</v>
      </c>
      <c r="I592" s="20" t="s">
        <v>11150</v>
      </c>
      <c r="J592" s="20" t="s">
        <v>11150</v>
      </c>
      <c r="K592" s="20" t="s">
        <v>11150</v>
      </c>
      <c r="L592" s="20" t="s">
        <v>11150</v>
      </c>
      <c r="M592" s="20" t="s">
        <v>11150</v>
      </c>
      <c r="N592" s="20" t="s">
        <v>11150</v>
      </c>
      <c r="O592" s="20">
        <v>15</v>
      </c>
      <c r="P592" s="20" t="str">
        <f>VLOOKUP(A592,'REPORTE'!$A$1:$AG$1961,30,0)</f>
        <v>Secundaria</v>
      </c>
      <c r="Q592" s="20" t="str">
        <f>VLOOKUP(A592,'REPORTE'!$A$1:$AG$1961,31,0)</f>
        <v>PICHINCHA</v>
      </c>
      <c r="R592" s="20" t="str">
        <f>VLOOKUP(A592,'REPORTE'!$A$1:$AG$1961,32,0)</f>
        <v>QUITO</v>
      </c>
      <c r="S592" s="20" t="str">
        <f>VLOOKUP(A592,'REPORTE'!$A$1:$AG$1961,33,0)</f>
        <v>GONZALEZ SUAREZ</v>
      </c>
      <c r="T592" s="20" t="str">
        <f>VLOOKUP(S592,PROVINCIAS!$F$1:$G$1171,2,0)</f>
        <v>URBANA</v>
      </c>
      <c r="U592" s="20" t="str">
        <f>VLOOKUP(A592,'REPORTE'!$A$1:$AG$1961,5,0)</f>
        <v>ECUATORIANO(A)</v>
      </c>
      <c r="V592" s="20" t="str">
        <f>VLOOKUP(A592,'REPORTE'!$A$1:$AG$1961,18,0)</f>
        <v>F</v>
      </c>
    </row>
    <row r="593" spans="1:22" x14ac:dyDescent="0.45">
      <c r="A593" s="20">
        <v>1000661</v>
      </c>
      <c r="B593" s="20" t="s">
        <v>9431</v>
      </c>
      <c r="C593" s="20" t="s">
        <v>9665</v>
      </c>
      <c r="D593" s="20">
        <v>1717923161</v>
      </c>
      <c r="E593" s="20">
        <v>231000731</v>
      </c>
      <c r="F593" s="20" t="s">
        <v>11139</v>
      </c>
      <c r="G593" s="20"/>
      <c r="H593" s="20">
        <v>8</v>
      </c>
      <c r="I593" s="20" t="s">
        <v>11150</v>
      </c>
      <c r="J593" s="20" t="s">
        <v>11150</v>
      </c>
      <c r="K593" s="20" t="s">
        <v>11150</v>
      </c>
      <c r="L593" s="20" t="s">
        <v>11150</v>
      </c>
      <c r="M593" s="20" t="s">
        <v>11150</v>
      </c>
      <c r="N593" s="20" t="s">
        <v>11150</v>
      </c>
      <c r="O593" s="20">
        <v>8</v>
      </c>
      <c r="P593" s="20" t="str">
        <f>VLOOKUP(A593,'REPORTE'!$A$1:$AG$1961,30,0)</f>
        <v>Ninguna</v>
      </c>
      <c r="Q593" s="20" t="str">
        <f>VLOOKUP(A593,'REPORTE'!$A$1:$AG$1961,31,0)</f>
        <v>CHIMBORAZO</v>
      </c>
      <c r="R593" s="20" t="str">
        <f>VLOOKUP(A593,'REPORTE'!$A$1:$AG$1961,32,0)</f>
        <v>RIOBAMBA</v>
      </c>
      <c r="S593" s="20" t="str">
        <f>VLOOKUP(A593,'REPORTE'!$A$1:$AG$1961,33,0)</f>
        <v>YARUQUIES</v>
      </c>
      <c r="T593" s="20" t="str">
        <f>VLOOKUP(S593,PROVINCIAS!$F$1:$G$1171,2,0)</f>
        <v>URBANA</v>
      </c>
      <c r="U593" s="20" t="str">
        <f>VLOOKUP(A593,'REPORTE'!$A$1:$AG$1961,5,0)</f>
        <v>ECUATORIANO(A)</v>
      </c>
      <c r="V593" s="20" t="str">
        <f>VLOOKUP(A593,'REPORTE'!$A$1:$AG$1961,18,0)</f>
        <v>M</v>
      </c>
    </row>
    <row r="594" spans="1:22" x14ac:dyDescent="0.45">
      <c r="A594" s="20">
        <v>1000663</v>
      </c>
      <c r="B594" s="20" t="s">
        <v>9431</v>
      </c>
      <c r="C594" s="20" t="s">
        <v>13982</v>
      </c>
      <c r="D594" s="20">
        <v>502271828</v>
      </c>
      <c r="E594" s="20">
        <v>231000733</v>
      </c>
      <c r="F594" s="20" t="s">
        <v>11139</v>
      </c>
      <c r="G594" s="20"/>
      <c r="H594" s="20">
        <v>55</v>
      </c>
      <c r="I594" s="20" t="s">
        <v>11150</v>
      </c>
      <c r="J594" s="20" t="s">
        <v>11150</v>
      </c>
      <c r="K594" s="20" t="s">
        <v>11150</v>
      </c>
      <c r="L594" s="20" t="s">
        <v>11150</v>
      </c>
      <c r="M594" s="20" t="s">
        <v>11150</v>
      </c>
      <c r="N594" s="20" t="s">
        <v>11150</v>
      </c>
      <c r="O594" s="20">
        <v>55</v>
      </c>
      <c r="P594" s="20" t="str">
        <f>VLOOKUP(A594,'REPORTE'!$A$1:$AG$1961,30,0)</f>
        <v>Primaria</v>
      </c>
      <c r="Q594" s="20" t="str">
        <f>VLOOKUP(A594,'REPORTE'!$A$1:$AG$1961,31,0)</f>
        <v>COTOPAXI</v>
      </c>
      <c r="R594" s="20" t="str">
        <f>VLOOKUP(A594,'REPORTE'!$A$1:$AG$1961,32,0)</f>
        <v>SALCEDO</v>
      </c>
      <c r="S594" s="20" t="str">
        <f>VLOOKUP(A594,'REPORTE'!$A$1:$AG$1961,33,0)</f>
        <v>SAN MIGUEL</v>
      </c>
      <c r="T594" s="20" t="str">
        <f>VLOOKUP(S594,PROVINCIAS!$F$1:$G$1171,2,0)</f>
        <v>URBANA</v>
      </c>
      <c r="U594" s="20" t="str">
        <f>VLOOKUP(A594,'REPORTE'!$A$1:$AG$1961,5,0)</f>
        <v>ECUATORIANO(A) INDIGENA</v>
      </c>
      <c r="V594" s="20" t="str">
        <f>VLOOKUP(A594,'REPORTE'!$A$1:$AG$1961,18,0)</f>
        <v>M</v>
      </c>
    </row>
    <row r="595" spans="1:22" x14ac:dyDescent="0.45">
      <c r="A595" s="20">
        <v>1000664</v>
      </c>
      <c r="B595" s="20" t="s">
        <v>9431</v>
      </c>
      <c r="C595" s="20" t="s">
        <v>13983</v>
      </c>
      <c r="D595" s="20">
        <v>1721837530</v>
      </c>
      <c r="E595" s="20">
        <v>231000734</v>
      </c>
      <c r="F595" s="20" t="s">
        <v>11139</v>
      </c>
      <c r="G595" s="20"/>
      <c r="H595" s="20">
        <v>37.409999999999997</v>
      </c>
      <c r="I595" s="20" t="s">
        <v>11150</v>
      </c>
      <c r="J595" s="20" t="s">
        <v>11150</v>
      </c>
      <c r="K595" s="20" t="s">
        <v>11150</v>
      </c>
      <c r="L595" s="20" t="s">
        <v>11150</v>
      </c>
      <c r="M595" s="20" t="s">
        <v>11150</v>
      </c>
      <c r="N595" s="20" t="s">
        <v>11150</v>
      </c>
      <c r="O595" s="20">
        <v>37.409999999999997</v>
      </c>
      <c r="P595" s="20" t="str">
        <f>VLOOKUP(A595,'REPORTE'!$A$1:$AG$1961,30,0)</f>
        <v>Secundaria</v>
      </c>
      <c r="Q595" s="20" t="str">
        <f>VLOOKUP(A595,'REPORTE'!$A$1:$AG$1961,31,0)</f>
        <v>PICHINCHA</v>
      </c>
      <c r="R595" s="20" t="str">
        <f>VLOOKUP(A595,'REPORTE'!$A$1:$AG$1961,32,0)</f>
        <v>QUITO</v>
      </c>
      <c r="S595" s="20" t="str">
        <f>VLOOKUP(A595,'REPORTE'!$A$1:$AG$1961,33,0)</f>
        <v>SAN BLAS</v>
      </c>
      <c r="T595" s="20" t="str">
        <f>VLOOKUP(S595,PROVINCIAS!$F$1:$G$1171,2,0)</f>
        <v>URBANA</v>
      </c>
      <c r="U595" s="20" t="str">
        <f>VLOOKUP(A595,'REPORTE'!$A$1:$AG$1961,5,0)</f>
        <v>ECUATORIANO(A)</v>
      </c>
      <c r="V595" s="20" t="str">
        <f>VLOOKUP(A595,'REPORTE'!$A$1:$AG$1961,18,0)</f>
        <v>M</v>
      </c>
    </row>
    <row r="596" spans="1:22" x14ac:dyDescent="0.45">
      <c r="A596" s="20">
        <v>1000665</v>
      </c>
      <c r="B596" s="20" t="s">
        <v>9431</v>
      </c>
      <c r="C596" s="20" t="s">
        <v>9824</v>
      </c>
      <c r="D596" s="20">
        <v>1705554085</v>
      </c>
      <c r="E596" s="20">
        <v>231000735</v>
      </c>
      <c r="F596" s="20" t="s">
        <v>11139</v>
      </c>
      <c r="G596" s="20"/>
      <c r="H596" s="20">
        <v>135.5</v>
      </c>
      <c r="I596" s="20" t="s">
        <v>11150</v>
      </c>
      <c r="J596" s="20" t="s">
        <v>11150</v>
      </c>
      <c r="K596" s="20" t="s">
        <v>11150</v>
      </c>
      <c r="L596" s="20" t="s">
        <v>11150</v>
      </c>
      <c r="M596" s="20" t="s">
        <v>11150</v>
      </c>
      <c r="N596" s="20" t="s">
        <v>11150</v>
      </c>
      <c r="O596" s="20">
        <v>135.5</v>
      </c>
      <c r="P596" s="20" t="str">
        <f>VLOOKUP(A596,'REPORTE'!$A$1:$AG$1961,30,0)</f>
        <v>Primaria</v>
      </c>
      <c r="Q596" s="20" t="str">
        <f>VLOOKUP(A596,'REPORTE'!$A$1:$AG$1961,31,0)</f>
        <v>CHIMBORAZO</v>
      </c>
      <c r="R596" s="20" t="str">
        <f>VLOOKUP(A596,'REPORTE'!$A$1:$AG$1961,32,0)</f>
        <v>CHAMBO</v>
      </c>
      <c r="S596" s="20" t="str">
        <f>VLOOKUP(A596,'REPORTE'!$A$1:$AG$1961,33,0)</f>
        <v>CHAMBO</v>
      </c>
      <c r="T596" s="20" t="str">
        <f>VLOOKUP(S596,PROVINCIAS!$F$1:$G$1171,2,0)</f>
        <v>URBANA</v>
      </c>
      <c r="U596" s="20" t="str">
        <f>VLOOKUP(A596,'REPORTE'!$A$1:$AG$1961,5,0)</f>
        <v>ECUATORIANO(A)</v>
      </c>
      <c r="V596" s="20" t="str">
        <f>VLOOKUP(A596,'REPORTE'!$A$1:$AG$1961,18,0)</f>
        <v>M</v>
      </c>
    </row>
    <row r="597" spans="1:22" x14ac:dyDescent="0.45">
      <c r="A597" s="20">
        <v>1000666</v>
      </c>
      <c r="B597" s="20" t="s">
        <v>9431</v>
      </c>
      <c r="C597" s="20" t="s">
        <v>13984</v>
      </c>
      <c r="D597" s="20">
        <v>604500512</v>
      </c>
      <c r="E597" s="20">
        <v>231000736</v>
      </c>
      <c r="F597" s="20" t="s">
        <v>11139</v>
      </c>
      <c r="G597" s="20"/>
      <c r="H597" s="20">
        <v>18.5</v>
      </c>
      <c r="I597" s="20" t="s">
        <v>11150</v>
      </c>
      <c r="J597" s="20" t="s">
        <v>11150</v>
      </c>
      <c r="K597" s="20" t="s">
        <v>11150</v>
      </c>
      <c r="L597" s="20" t="s">
        <v>11150</v>
      </c>
      <c r="M597" s="20" t="s">
        <v>11150</v>
      </c>
      <c r="N597" s="20" t="s">
        <v>11150</v>
      </c>
      <c r="O597" s="20">
        <v>18.5</v>
      </c>
      <c r="P597" s="20" t="str">
        <f>VLOOKUP(A597,'REPORTE'!$A$1:$AG$1961,30,0)</f>
        <v>Secundaria</v>
      </c>
      <c r="Q597" s="20" t="str">
        <f>VLOOKUP(A597,'REPORTE'!$A$1:$AG$1961,31,0)</f>
        <v>CHIMBORAZO</v>
      </c>
      <c r="R597" s="20" t="str">
        <f>VLOOKUP(A597,'REPORTE'!$A$1:$AG$1961,32,0)</f>
        <v>RIOBAMBA</v>
      </c>
      <c r="S597" s="20" t="str">
        <f>VLOOKUP(A597,'REPORTE'!$A$1:$AG$1961,33,0)</f>
        <v>VELOZ</v>
      </c>
      <c r="T597" s="20" t="str">
        <f>VLOOKUP(S597,PROVINCIAS!$F$1:$G$1171,2,0)</f>
        <v>URBANA</v>
      </c>
      <c r="U597" s="20" t="str">
        <f>VLOOKUP(A597,'REPORTE'!$A$1:$AG$1961,5,0)</f>
        <v>ECUATORIANO(A)</v>
      </c>
      <c r="V597" s="20" t="str">
        <f>VLOOKUP(A597,'REPORTE'!$A$1:$AG$1961,18,0)</f>
        <v>M</v>
      </c>
    </row>
    <row r="598" spans="1:22" x14ac:dyDescent="0.45">
      <c r="A598" s="20">
        <v>1000667</v>
      </c>
      <c r="B598" s="20" t="s">
        <v>9431</v>
      </c>
      <c r="C598" s="20" t="s">
        <v>13985</v>
      </c>
      <c r="D598" s="20">
        <v>151062924</v>
      </c>
      <c r="E598" s="20">
        <v>231000737</v>
      </c>
      <c r="F598" s="20" t="s">
        <v>11139</v>
      </c>
      <c r="G598" s="20"/>
      <c r="H598" s="20">
        <v>15</v>
      </c>
      <c r="I598" s="20" t="s">
        <v>11150</v>
      </c>
      <c r="J598" s="20" t="s">
        <v>11150</v>
      </c>
      <c r="K598" s="20" t="s">
        <v>11150</v>
      </c>
      <c r="L598" s="20" t="s">
        <v>11150</v>
      </c>
      <c r="M598" s="20" t="s">
        <v>11150</v>
      </c>
      <c r="N598" s="20" t="s">
        <v>11150</v>
      </c>
      <c r="O598" s="20">
        <v>15</v>
      </c>
      <c r="P598" s="20" t="str">
        <f>VLOOKUP(A598,'REPORTE'!$A$1:$AG$1961,30,0)</f>
        <v>Ninguna</v>
      </c>
      <c r="Q598" s="20" t="str">
        <f>VLOOKUP(A598,'REPORTE'!$A$1:$AG$1961,31,0)</f>
        <v>PICHINCHA</v>
      </c>
      <c r="R598" s="20" t="str">
        <f>VLOOKUP(A598,'REPORTE'!$A$1:$AG$1961,32,0)</f>
        <v>QUITO</v>
      </c>
      <c r="S598" s="20" t="str">
        <f>VLOOKUP(A598,'REPORTE'!$A$1:$AG$1961,33,0)</f>
        <v>COTOCOLLAO</v>
      </c>
      <c r="T598" s="20" t="str">
        <f>VLOOKUP(S598,PROVINCIAS!$F$1:$G$1171,2,0)</f>
        <v>URBANA</v>
      </c>
      <c r="U598" s="20" t="str">
        <f>VLOOKUP(A598,'REPORTE'!$A$1:$AG$1961,5,0)</f>
        <v>ECUATORIANO(A)</v>
      </c>
      <c r="V598" s="20" t="str">
        <f>VLOOKUP(A598,'REPORTE'!$A$1:$AG$1961,18,0)</f>
        <v>M</v>
      </c>
    </row>
    <row r="599" spans="1:22" x14ac:dyDescent="0.45">
      <c r="A599" s="20">
        <v>1000668</v>
      </c>
      <c r="B599" s="20" t="s">
        <v>9431</v>
      </c>
      <c r="C599" s="20" t="s">
        <v>9671</v>
      </c>
      <c r="D599" s="20">
        <v>1720506334</v>
      </c>
      <c r="E599" s="20">
        <v>231000738</v>
      </c>
      <c r="F599" s="20" t="s">
        <v>11139</v>
      </c>
      <c r="G599" s="20"/>
      <c r="H599" s="20" t="s">
        <v>14563</v>
      </c>
      <c r="I599" s="20" t="s">
        <v>11150</v>
      </c>
      <c r="J599" s="20" t="s">
        <v>11150</v>
      </c>
      <c r="K599" s="20" t="s">
        <v>11150</v>
      </c>
      <c r="L599" s="20" t="s">
        <v>11150</v>
      </c>
      <c r="M599" s="20" t="s">
        <v>11150</v>
      </c>
      <c r="N599" s="20" t="s">
        <v>11150</v>
      </c>
      <c r="O599" s="20" t="s">
        <v>14563</v>
      </c>
      <c r="P599" s="20" t="str">
        <f>VLOOKUP(A599,'REPORTE'!$A$1:$AG$1961,30,0)</f>
        <v>Ninguna</v>
      </c>
      <c r="Q599" s="20" t="str">
        <f>VLOOKUP(A599,'REPORTE'!$A$1:$AG$1961,31,0)</f>
        <v>PICHINCHA</v>
      </c>
      <c r="R599" s="20" t="str">
        <f>VLOOKUP(A599,'REPORTE'!$A$1:$AG$1961,32,0)</f>
        <v>QUITO</v>
      </c>
      <c r="S599" s="20" t="str">
        <f>VLOOKUP(A599,'REPORTE'!$A$1:$AG$1961,33,0)</f>
        <v>SAN BLAS</v>
      </c>
      <c r="T599" s="20" t="str">
        <f>VLOOKUP(S599,PROVINCIAS!$F$1:$G$1171,2,0)</f>
        <v>URBANA</v>
      </c>
      <c r="U599" s="20" t="str">
        <f>VLOOKUP(A599,'REPORTE'!$A$1:$AG$1961,5,0)</f>
        <v>ECUATORIANO(A)</v>
      </c>
      <c r="V599" s="20" t="str">
        <f>VLOOKUP(A599,'REPORTE'!$A$1:$AG$1961,18,0)</f>
        <v>F</v>
      </c>
    </row>
    <row r="600" spans="1:22" x14ac:dyDescent="0.45">
      <c r="A600" s="20">
        <v>1000669</v>
      </c>
      <c r="B600" s="20" t="s">
        <v>9431</v>
      </c>
      <c r="C600" s="20" t="s">
        <v>10450</v>
      </c>
      <c r="D600" s="20">
        <v>604058982</v>
      </c>
      <c r="E600" s="20">
        <v>231000739</v>
      </c>
      <c r="F600" s="20" t="s">
        <v>11139</v>
      </c>
      <c r="G600" s="20"/>
      <c r="H600" s="20">
        <v>292.12</v>
      </c>
      <c r="I600" s="20" t="s">
        <v>11150</v>
      </c>
      <c r="J600" s="20" t="s">
        <v>11150</v>
      </c>
      <c r="K600" s="20" t="s">
        <v>11150</v>
      </c>
      <c r="L600" s="20" t="s">
        <v>11150</v>
      </c>
      <c r="M600" s="20" t="s">
        <v>11150</v>
      </c>
      <c r="N600" s="20" t="s">
        <v>11150</v>
      </c>
      <c r="O600" s="20">
        <v>292.12</v>
      </c>
      <c r="P600" s="20" t="str">
        <f>VLOOKUP(A600,'REPORTE'!$A$1:$AG$1961,30,0)</f>
        <v>Primaria</v>
      </c>
      <c r="Q600" s="20" t="str">
        <f>VLOOKUP(A600,'REPORTE'!$A$1:$AG$1961,31,0)</f>
        <v>CHIMBORAZO</v>
      </c>
      <c r="R600" s="20" t="str">
        <f>VLOOKUP(A600,'REPORTE'!$A$1:$AG$1961,32,0)</f>
        <v>RIOBAMBA</v>
      </c>
      <c r="S600" s="20" t="str">
        <f>VLOOKUP(A600,'REPORTE'!$A$1:$AG$1961,33,0)</f>
        <v>LICTO</v>
      </c>
      <c r="T600" s="20" t="str">
        <f>VLOOKUP(S600,PROVINCIAS!$F$1:$G$1171,2,0)</f>
        <v>RURAL</v>
      </c>
      <c r="U600" s="20" t="str">
        <f>VLOOKUP(A600,'REPORTE'!$A$1:$AG$1961,5,0)</f>
        <v>ECUATORIANO(A) INDIGENA</v>
      </c>
      <c r="V600" s="20" t="str">
        <f>VLOOKUP(A600,'REPORTE'!$A$1:$AG$1961,18,0)</f>
        <v>F</v>
      </c>
    </row>
    <row r="601" spans="1:22" x14ac:dyDescent="0.45">
      <c r="A601" s="20">
        <v>1000670</v>
      </c>
      <c r="B601" s="20" t="s">
        <v>9431</v>
      </c>
      <c r="C601" s="20" t="s">
        <v>13986</v>
      </c>
      <c r="D601" s="20">
        <v>1721549085</v>
      </c>
      <c r="E601" s="20">
        <v>231000740</v>
      </c>
      <c r="F601" s="20" t="s">
        <v>11139</v>
      </c>
      <c r="G601" s="20"/>
      <c r="H601" s="20">
        <v>2</v>
      </c>
      <c r="I601" s="20" t="s">
        <v>11150</v>
      </c>
      <c r="J601" s="20" t="s">
        <v>11150</v>
      </c>
      <c r="K601" s="20" t="s">
        <v>11150</v>
      </c>
      <c r="L601" s="20" t="s">
        <v>11150</v>
      </c>
      <c r="M601" s="20" t="s">
        <v>11150</v>
      </c>
      <c r="N601" s="20" t="s">
        <v>11150</v>
      </c>
      <c r="O601" s="20">
        <v>2</v>
      </c>
      <c r="P601" s="20" t="str">
        <f>VLOOKUP(A601,'REPORTE'!$A$1:$AG$1961,30,0)</f>
        <v>Secundaria</v>
      </c>
      <c r="Q601" s="20" t="str">
        <f>VLOOKUP(A601,'REPORTE'!$A$1:$AG$1961,31,0)</f>
        <v>PICHINCHA</v>
      </c>
      <c r="R601" s="20" t="str">
        <f>VLOOKUP(A601,'REPORTE'!$A$1:$AG$1961,32,0)</f>
        <v>QUITO</v>
      </c>
      <c r="S601" s="20" t="str">
        <f>VLOOKUP(A601,'REPORTE'!$A$1:$AG$1961,33,0)</f>
        <v>COTOCOLLAO</v>
      </c>
      <c r="T601" s="20" t="str">
        <f>VLOOKUP(S601,PROVINCIAS!$F$1:$G$1171,2,0)</f>
        <v>URBANA</v>
      </c>
      <c r="U601" s="20" t="str">
        <f>VLOOKUP(A601,'REPORTE'!$A$1:$AG$1961,5,0)</f>
        <v>ECUATORIANO(A) INDIGENA</v>
      </c>
      <c r="V601" s="20" t="str">
        <f>VLOOKUP(A601,'REPORTE'!$A$1:$AG$1961,18,0)</f>
        <v>F</v>
      </c>
    </row>
    <row r="602" spans="1:22" x14ac:dyDescent="0.45">
      <c r="A602" s="20">
        <v>1000671</v>
      </c>
      <c r="B602" s="20" t="s">
        <v>9431</v>
      </c>
      <c r="C602" s="20" t="s">
        <v>9677</v>
      </c>
      <c r="D602" s="20">
        <v>1725985202</v>
      </c>
      <c r="E602" s="20">
        <v>231000741</v>
      </c>
      <c r="F602" s="20" t="s">
        <v>11139</v>
      </c>
      <c r="G602" s="20"/>
      <c r="H602" s="20">
        <v>127.5</v>
      </c>
      <c r="I602" s="20" t="s">
        <v>11150</v>
      </c>
      <c r="J602" s="20" t="s">
        <v>11150</v>
      </c>
      <c r="K602" s="20" t="s">
        <v>11150</v>
      </c>
      <c r="L602" s="20" t="s">
        <v>11150</v>
      </c>
      <c r="M602" s="20" t="s">
        <v>11150</v>
      </c>
      <c r="N602" s="20" t="s">
        <v>11150</v>
      </c>
      <c r="O602" s="20">
        <v>127.5</v>
      </c>
      <c r="P602" s="20" t="str">
        <f>VLOOKUP(A602,'REPORTE'!$A$1:$AG$1961,30,0)</f>
        <v>Secundaria</v>
      </c>
      <c r="Q602" s="20" t="str">
        <f>VLOOKUP(A602,'REPORTE'!$A$1:$AG$1961,31,0)</f>
        <v>PICHINCHA</v>
      </c>
      <c r="R602" s="20" t="str">
        <f>VLOOKUP(A602,'REPORTE'!$A$1:$AG$1961,32,0)</f>
        <v>QUITO</v>
      </c>
      <c r="S602" s="20" t="str">
        <f>VLOOKUP(A602,'REPORTE'!$A$1:$AG$1961,33,0)</f>
        <v>COTOCOLLAO</v>
      </c>
      <c r="T602" s="20" t="str">
        <f>VLOOKUP(S602,PROVINCIAS!$F$1:$G$1171,2,0)</f>
        <v>URBANA</v>
      </c>
      <c r="U602" s="20" t="str">
        <f>VLOOKUP(A602,'REPORTE'!$A$1:$AG$1961,5,0)</f>
        <v>ECUATORIANO(A) INDIGENA</v>
      </c>
      <c r="V602" s="20" t="str">
        <f>VLOOKUP(A602,'REPORTE'!$A$1:$AG$1961,18,0)</f>
        <v>M</v>
      </c>
    </row>
    <row r="603" spans="1:22" x14ac:dyDescent="0.45">
      <c r="A603" s="20">
        <v>1000674</v>
      </c>
      <c r="B603" s="20" t="s">
        <v>9431</v>
      </c>
      <c r="C603" s="20" t="s">
        <v>13987</v>
      </c>
      <c r="D603" s="20">
        <v>1717635815</v>
      </c>
      <c r="E603" s="20">
        <v>231000742</v>
      </c>
      <c r="F603" s="20" t="s">
        <v>11139</v>
      </c>
      <c r="G603" s="20"/>
      <c r="H603" s="20">
        <v>5.88</v>
      </c>
      <c r="I603" s="20" t="s">
        <v>11150</v>
      </c>
      <c r="J603" s="20" t="s">
        <v>11150</v>
      </c>
      <c r="K603" s="20" t="s">
        <v>11150</v>
      </c>
      <c r="L603" s="20" t="s">
        <v>11150</v>
      </c>
      <c r="M603" s="20" t="s">
        <v>11150</v>
      </c>
      <c r="N603" s="20" t="s">
        <v>11150</v>
      </c>
      <c r="O603" s="20">
        <v>5.88</v>
      </c>
      <c r="P603" s="20" t="str">
        <f>VLOOKUP(A603,'REPORTE'!$A$1:$AG$1961,30,0)</f>
        <v>Universitaria</v>
      </c>
      <c r="Q603" s="20" t="str">
        <f>VLOOKUP(A603,'REPORTE'!$A$1:$AG$1961,31,0)</f>
        <v>PICHINCHA</v>
      </c>
      <c r="R603" s="20" t="str">
        <f>VLOOKUP(A603,'REPORTE'!$A$1:$AG$1961,32,0)</f>
        <v>QUITO</v>
      </c>
      <c r="S603" s="20" t="str">
        <f>VLOOKUP(A603,'REPORTE'!$A$1:$AG$1961,33,0)</f>
        <v>SAN BLAS</v>
      </c>
      <c r="T603" s="20" t="str">
        <f>VLOOKUP(S603,PROVINCIAS!$F$1:$G$1171,2,0)</f>
        <v>URBANA</v>
      </c>
      <c r="U603" s="20" t="str">
        <f>VLOOKUP(A603,'REPORTE'!$A$1:$AG$1961,5,0)</f>
        <v>ECUATORIANO(A)</v>
      </c>
      <c r="V603" s="20" t="str">
        <f>VLOOKUP(A603,'REPORTE'!$A$1:$AG$1961,18,0)</f>
        <v>F</v>
      </c>
    </row>
    <row r="604" spans="1:22" x14ac:dyDescent="0.45">
      <c r="A604" s="20">
        <v>1000675</v>
      </c>
      <c r="B604" s="20" t="s">
        <v>9431</v>
      </c>
      <c r="C604" s="20" t="s">
        <v>10243</v>
      </c>
      <c r="D604" s="20">
        <v>1717635823</v>
      </c>
      <c r="E604" s="20">
        <v>231001836</v>
      </c>
      <c r="F604" s="20" t="s">
        <v>11139</v>
      </c>
      <c r="G604" s="20"/>
      <c r="H604" s="20">
        <v>37</v>
      </c>
      <c r="I604" s="20" t="s">
        <v>11150</v>
      </c>
      <c r="J604" s="20" t="s">
        <v>11150</v>
      </c>
      <c r="K604" s="20" t="s">
        <v>11150</v>
      </c>
      <c r="L604" s="20" t="s">
        <v>11150</v>
      </c>
      <c r="M604" s="20" t="s">
        <v>11150</v>
      </c>
      <c r="N604" s="20" t="s">
        <v>11150</v>
      </c>
      <c r="O604" s="20">
        <v>37</v>
      </c>
      <c r="P604" s="20" t="str">
        <f>VLOOKUP(A604,'REPORTE'!$A$1:$AG$1961,30,0)</f>
        <v>Universitaria</v>
      </c>
      <c r="Q604" s="20" t="str">
        <f>VLOOKUP(A604,'REPORTE'!$A$1:$AG$1961,31,0)</f>
        <v>PICHINCHA</v>
      </c>
      <c r="R604" s="20" t="str">
        <f>VLOOKUP(A604,'REPORTE'!$A$1:$AG$1961,32,0)</f>
        <v>QUITO</v>
      </c>
      <c r="S604" s="20" t="str">
        <f>VLOOKUP(A604,'REPORTE'!$A$1:$AG$1961,33,0)</f>
        <v>CHIMBACALLE</v>
      </c>
      <c r="T604" s="20" t="str">
        <f>VLOOKUP(S604,PROVINCIAS!$F$1:$G$1171,2,0)</f>
        <v>URBANA</v>
      </c>
      <c r="U604" s="20" t="str">
        <f>VLOOKUP(A604,'REPORTE'!$A$1:$AG$1961,5,0)</f>
        <v>ECUATORIANO(A)</v>
      </c>
      <c r="V604" s="20" t="str">
        <f>VLOOKUP(A604,'REPORTE'!$A$1:$AG$1961,18,0)</f>
        <v>M</v>
      </c>
    </row>
    <row r="605" spans="1:22" x14ac:dyDescent="0.45">
      <c r="A605" s="20">
        <v>1000676</v>
      </c>
      <c r="B605" s="20" t="s">
        <v>9431</v>
      </c>
      <c r="C605" s="20" t="s">
        <v>13988</v>
      </c>
      <c r="D605" s="20">
        <v>1720504008</v>
      </c>
      <c r="E605" s="20">
        <v>231000744</v>
      </c>
      <c r="F605" s="20" t="s">
        <v>11139</v>
      </c>
      <c r="G605" s="20"/>
      <c r="H605" s="20">
        <v>6</v>
      </c>
      <c r="I605" s="20" t="s">
        <v>11150</v>
      </c>
      <c r="J605" s="20" t="s">
        <v>11150</v>
      </c>
      <c r="K605" s="20" t="s">
        <v>11150</v>
      </c>
      <c r="L605" s="20" t="s">
        <v>11150</v>
      </c>
      <c r="M605" s="20" t="s">
        <v>11150</v>
      </c>
      <c r="N605" s="20" t="s">
        <v>11150</v>
      </c>
      <c r="O605" s="20">
        <v>6</v>
      </c>
      <c r="P605" s="20" t="str">
        <f>VLOOKUP(A605,'REPORTE'!$A$1:$AG$1961,30,0)</f>
        <v>Primaria</v>
      </c>
      <c r="Q605" s="20" t="str">
        <f>VLOOKUP(A605,'REPORTE'!$A$1:$AG$1961,31,0)</f>
        <v>PICHINCHA</v>
      </c>
      <c r="R605" s="20" t="str">
        <f>VLOOKUP(A605,'REPORTE'!$A$1:$AG$1961,32,0)</f>
        <v>QUITO</v>
      </c>
      <c r="S605" s="20" t="str">
        <f>VLOOKUP(A605,'REPORTE'!$A$1:$AG$1961,33,0)</f>
        <v>COTOCOLLAO</v>
      </c>
      <c r="T605" s="20" t="str">
        <f>VLOOKUP(S605,PROVINCIAS!$F$1:$G$1171,2,0)</f>
        <v>URBANA</v>
      </c>
      <c r="U605" s="20" t="str">
        <f>VLOOKUP(A605,'REPORTE'!$A$1:$AG$1961,5,0)</f>
        <v>ECUATORIANO(A)</v>
      </c>
      <c r="V605" s="20" t="str">
        <f>VLOOKUP(A605,'REPORTE'!$A$1:$AG$1961,18,0)</f>
        <v>M</v>
      </c>
    </row>
    <row r="606" spans="1:22" x14ac:dyDescent="0.45">
      <c r="A606" s="20">
        <v>1000677</v>
      </c>
      <c r="B606" s="20" t="s">
        <v>9431</v>
      </c>
      <c r="C606" s="20" t="s">
        <v>13989</v>
      </c>
      <c r="D606" s="20">
        <v>1715400964</v>
      </c>
      <c r="E606" s="20">
        <v>231000745</v>
      </c>
      <c r="F606" s="20" t="s">
        <v>11139</v>
      </c>
      <c r="G606" s="20"/>
      <c r="H606" s="20">
        <v>2</v>
      </c>
      <c r="I606" s="20" t="s">
        <v>11150</v>
      </c>
      <c r="J606" s="20" t="s">
        <v>11150</v>
      </c>
      <c r="K606" s="20" t="s">
        <v>11150</v>
      </c>
      <c r="L606" s="20" t="s">
        <v>11150</v>
      </c>
      <c r="M606" s="20" t="s">
        <v>11150</v>
      </c>
      <c r="N606" s="20" t="s">
        <v>11150</v>
      </c>
      <c r="O606" s="20">
        <v>2</v>
      </c>
      <c r="P606" s="20" t="str">
        <f>VLOOKUP(A606,'REPORTE'!$A$1:$AG$1961,30,0)</f>
        <v>Secundaria</v>
      </c>
      <c r="Q606" s="20" t="str">
        <f>VLOOKUP(A606,'REPORTE'!$A$1:$AG$1961,31,0)</f>
        <v>PICHINCHA</v>
      </c>
      <c r="R606" s="20" t="str">
        <f>VLOOKUP(A606,'REPORTE'!$A$1:$AG$1961,32,0)</f>
        <v>QUITO</v>
      </c>
      <c r="S606" s="20" t="str">
        <f>VLOOKUP(A606,'REPORTE'!$A$1:$AG$1961,33,0)</f>
        <v>COTOCOLLAO</v>
      </c>
      <c r="T606" s="20" t="str">
        <f>VLOOKUP(S606,PROVINCIAS!$F$1:$G$1171,2,0)</f>
        <v>URBANA</v>
      </c>
      <c r="U606" s="20" t="str">
        <f>VLOOKUP(A606,'REPORTE'!$A$1:$AG$1961,5,0)</f>
        <v>ECUATORIANO(A)</v>
      </c>
      <c r="V606" s="20" t="str">
        <f>VLOOKUP(A606,'REPORTE'!$A$1:$AG$1961,18,0)</f>
        <v>M</v>
      </c>
    </row>
    <row r="607" spans="1:22" x14ac:dyDescent="0.45">
      <c r="A607" s="20">
        <v>1000678</v>
      </c>
      <c r="B607" s="20" t="s">
        <v>9431</v>
      </c>
      <c r="C607" s="20" t="s">
        <v>10209</v>
      </c>
      <c r="D607" s="20">
        <v>1720725496</v>
      </c>
      <c r="E607" s="20">
        <v>231000747</v>
      </c>
      <c r="F607" s="20" t="s">
        <v>11139</v>
      </c>
      <c r="G607" s="20"/>
      <c r="H607" s="20">
        <v>213.9</v>
      </c>
      <c r="I607" s="20" t="s">
        <v>11150</v>
      </c>
      <c r="J607" s="20" t="s">
        <v>11150</v>
      </c>
      <c r="K607" s="20" t="s">
        <v>11150</v>
      </c>
      <c r="L607" s="20" t="s">
        <v>11150</v>
      </c>
      <c r="M607" s="20" t="s">
        <v>11150</v>
      </c>
      <c r="N607" s="20" t="s">
        <v>11150</v>
      </c>
      <c r="O607" s="20">
        <v>213.9</v>
      </c>
      <c r="P607" s="20" t="str">
        <f>VLOOKUP(A607,'REPORTE'!$A$1:$AG$1961,30,0)</f>
        <v>Primaria</v>
      </c>
      <c r="Q607" s="20" t="str">
        <f>VLOOKUP(A607,'REPORTE'!$A$1:$AG$1961,31,0)</f>
        <v>PICHINCHA</v>
      </c>
      <c r="R607" s="20" t="str">
        <f>VLOOKUP(A607,'REPORTE'!$A$1:$AG$1961,32,0)</f>
        <v>QUITO</v>
      </c>
      <c r="S607" s="20" t="str">
        <f>VLOOKUP(A607,'REPORTE'!$A$1:$AG$1961,33,0)</f>
        <v>COTOCOLLAO</v>
      </c>
      <c r="T607" s="20" t="str">
        <f>VLOOKUP(S607,PROVINCIAS!$F$1:$G$1171,2,0)</f>
        <v>URBANA</v>
      </c>
      <c r="U607" s="20" t="str">
        <f>VLOOKUP(A607,'REPORTE'!$A$1:$AG$1961,5,0)</f>
        <v>ECUATORIANO(A) INDIGENA</v>
      </c>
      <c r="V607" s="20" t="str">
        <f>VLOOKUP(A607,'REPORTE'!$A$1:$AG$1961,18,0)</f>
        <v>F</v>
      </c>
    </row>
    <row r="608" spans="1:22" x14ac:dyDescent="0.45">
      <c r="A608" s="20">
        <v>1000679</v>
      </c>
      <c r="B608" s="20" t="s">
        <v>9431</v>
      </c>
      <c r="C608" s="20" t="s">
        <v>13990</v>
      </c>
      <c r="D608" s="20">
        <v>1705404414</v>
      </c>
      <c r="E608" s="20">
        <v>231000748</v>
      </c>
      <c r="F608" s="20" t="s">
        <v>11139</v>
      </c>
      <c r="G608" s="20"/>
      <c r="H608" s="20">
        <v>2</v>
      </c>
      <c r="I608" s="20" t="s">
        <v>11150</v>
      </c>
      <c r="J608" s="20" t="s">
        <v>11150</v>
      </c>
      <c r="K608" s="20" t="s">
        <v>11150</v>
      </c>
      <c r="L608" s="20" t="s">
        <v>11150</v>
      </c>
      <c r="M608" s="20" t="s">
        <v>11150</v>
      </c>
      <c r="N608" s="20" t="s">
        <v>11150</v>
      </c>
      <c r="O608" s="20">
        <v>2</v>
      </c>
      <c r="P608" s="20" t="str">
        <f>VLOOKUP(A608,'REPORTE'!$A$1:$AG$1961,30,0)</f>
        <v>Primaria</v>
      </c>
      <c r="Q608" s="20" t="str">
        <f>VLOOKUP(A608,'REPORTE'!$A$1:$AG$1961,31,0)</f>
        <v>PICHINCHA</v>
      </c>
      <c r="R608" s="20" t="str">
        <f>VLOOKUP(A608,'REPORTE'!$A$1:$AG$1961,32,0)</f>
        <v>QUITO</v>
      </c>
      <c r="S608" s="20" t="str">
        <f>VLOOKUP(A608,'REPORTE'!$A$1:$AG$1961,33,0)</f>
        <v>COTOCOLLAO</v>
      </c>
      <c r="T608" s="20" t="str">
        <f>VLOOKUP(S608,PROVINCIAS!$F$1:$G$1171,2,0)</f>
        <v>URBANA</v>
      </c>
      <c r="U608" s="20" t="str">
        <f>VLOOKUP(A608,'REPORTE'!$A$1:$AG$1961,5,0)</f>
        <v>ECUATORIANO(A)</v>
      </c>
      <c r="V608" s="20" t="str">
        <f>VLOOKUP(A608,'REPORTE'!$A$1:$AG$1961,18,0)</f>
        <v>F</v>
      </c>
    </row>
    <row r="609" spans="1:22" x14ac:dyDescent="0.45">
      <c r="A609" s="20">
        <v>1000680</v>
      </c>
      <c r="B609" s="20" t="s">
        <v>9431</v>
      </c>
      <c r="C609" s="20" t="s">
        <v>13991</v>
      </c>
      <c r="D609" s="20">
        <v>1715732382</v>
      </c>
      <c r="E609" s="20">
        <v>231000749</v>
      </c>
      <c r="F609" s="20" t="s">
        <v>11139</v>
      </c>
      <c r="G609" s="20"/>
      <c r="H609" s="20">
        <v>15</v>
      </c>
      <c r="I609" s="20" t="s">
        <v>11150</v>
      </c>
      <c r="J609" s="20" t="s">
        <v>11150</v>
      </c>
      <c r="K609" s="20" t="s">
        <v>11150</v>
      </c>
      <c r="L609" s="20" t="s">
        <v>11150</v>
      </c>
      <c r="M609" s="20" t="s">
        <v>11150</v>
      </c>
      <c r="N609" s="20" t="s">
        <v>11150</v>
      </c>
      <c r="O609" s="20">
        <v>15</v>
      </c>
      <c r="P609" s="20" t="str">
        <f>VLOOKUP(A609,'REPORTE'!$A$1:$AG$1961,30,0)</f>
        <v>Primaria</v>
      </c>
      <c r="Q609" s="20" t="str">
        <f>VLOOKUP(A609,'REPORTE'!$A$1:$AG$1961,31,0)</f>
        <v>CHIMBORAZO</v>
      </c>
      <c r="R609" s="20" t="str">
        <f>VLOOKUP(A609,'REPORTE'!$A$1:$AG$1961,32,0)</f>
        <v>COLTA</v>
      </c>
      <c r="S609" s="20" t="str">
        <f>VLOOKUP(A609,'REPORTE'!$A$1:$AG$1961,33,0)</f>
        <v>CAJABAMBA</v>
      </c>
      <c r="T609" s="20" t="str">
        <f>VLOOKUP(S609,PROVINCIAS!$F$1:$G$1171,2,0)</f>
        <v>URBANA</v>
      </c>
      <c r="U609" s="20" t="str">
        <f>VLOOKUP(A609,'REPORTE'!$A$1:$AG$1961,5,0)</f>
        <v>ECUATORIANO(A) INDIGENA</v>
      </c>
      <c r="V609" s="20" t="str">
        <f>VLOOKUP(A609,'REPORTE'!$A$1:$AG$1961,18,0)</f>
        <v>F</v>
      </c>
    </row>
    <row r="610" spans="1:22" x14ac:dyDescent="0.45">
      <c r="A610" s="20">
        <v>1000681</v>
      </c>
      <c r="B610" s="20" t="s">
        <v>9431</v>
      </c>
      <c r="C610" s="20" t="s">
        <v>13992</v>
      </c>
      <c r="D610" s="20">
        <v>401341862</v>
      </c>
      <c r="E610" s="20">
        <v>231000750</v>
      </c>
      <c r="F610" s="20" t="s">
        <v>11139</v>
      </c>
      <c r="G610" s="20"/>
      <c r="H610" s="20">
        <v>15</v>
      </c>
      <c r="I610" s="20" t="s">
        <v>11150</v>
      </c>
      <c r="J610" s="20" t="s">
        <v>11150</v>
      </c>
      <c r="K610" s="20" t="s">
        <v>11150</v>
      </c>
      <c r="L610" s="20" t="s">
        <v>11150</v>
      </c>
      <c r="M610" s="20" t="s">
        <v>11150</v>
      </c>
      <c r="N610" s="20" t="s">
        <v>11150</v>
      </c>
      <c r="O610" s="20">
        <v>15</v>
      </c>
      <c r="P610" s="20" t="str">
        <f>VLOOKUP(A610,'REPORTE'!$A$1:$AG$1961,30,0)</f>
        <v>Ninguna</v>
      </c>
      <c r="Q610" s="20" t="str">
        <f>VLOOKUP(A610,'REPORTE'!$A$1:$AG$1961,31,0)</f>
        <v>PICHINCHA</v>
      </c>
      <c r="R610" s="20" t="str">
        <f>VLOOKUP(A610,'REPORTE'!$A$1:$AG$1961,32,0)</f>
        <v>QUITO</v>
      </c>
      <c r="S610" s="20" t="str">
        <f>VLOOKUP(A610,'REPORTE'!$A$1:$AG$1961,33,0)</f>
        <v>LA FERROVIARIA</v>
      </c>
      <c r="T610" s="20" t="str">
        <f>VLOOKUP(S610,PROVINCIAS!$F$1:$G$1171,2,0)</f>
        <v>URBANA</v>
      </c>
      <c r="U610" s="20" t="str">
        <f>VLOOKUP(A610,'REPORTE'!$A$1:$AG$1961,5,0)</f>
        <v>ECUATORIANO(A)</v>
      </c>
      <c r="V610" s="20" t="str">
        <f>VLOOKUP(A610,'REPORTE'!$A$1:$AG$1961,18,0)</f>
        <v>M</v>
      </c>
    </row>
    <row r="611" spans="1:22" x14ac:dyDescent="0.45">
      <c r="A611" s="20">
        <v>1000682</v>
      </c>
      <c r="B611" s="20" t="s">
        <v>9431</v>
      </c>
      <c r="C611" s="20" t="s">
        <v>13993</v>
      </c>
      <c r="D611" s="20">
        <v>1756703532</v>
      </c>
      <c r="E611" s="20">
        <v>231000751</v>
      </c>
      <c r="F611" s="20" t="s">
        <v>11139</v>
      </c>
      <c r="G611" s="20"/>
      <c r="H611" s="20">
        <v>15</v>
      </c>
      <c r="I611" s="20" t="s">
        <v>11150</v>
      </c>
      <c r="J611" s="20" t="s">
        <v>11150</v>
      </c>
      <c r="K611" s="20" t="s">
        <v>11150</v>
      </c>
      <c r="L611" s="20" t="s">
        <v>11150</v>
      </c>
      <c r="M611" s="20" t="s">
        <v>11150</v>
      </c>
      <c r="N611" s="20" t="s">
        <v>11150</v>
      </c>
      <c r="O611" s="20">
        <v>15</v>
      </c>
      <c r="P611" s="20" t="str">
        <f>VLOOKUP(A611,'REPORTE'!$A$1:$AG$1961,30,0)</f>
        <v>Primaria</v>
      </c>
      <c r="Q611" s="20" t="str">
        <f>VLOOKUP(A611,'REPORTE'!$A$1:$AG$1961,31,0)</f>
        <v>PICHINCHA</v>
      </c>
      <c r="R611" s="20" t="str">
        <f>VLOOKUP(A611,'REPORTE'!$A$1:$AG$1961,32,0)</f>
        <v>QUITO</v>
      </c>
      <c r="S611" s="20" t="str">
        <f>VLOOKUP(A611,'REPORTE'!$A$1:$AG$1961,33,0)</f>
        <v>POMASQUI</v>
      </c>
      <c r="T611" s="20" t="str">
        <f>VLOOKUP(S611,PROVINCIAS!$F$1:$G$1171,2,0)</f>
        <v>RURAL</v>
      </c>
      <c r="U611" s="20" t="str">
        <f>VLOOKUP(A611,'REPORTE'!$A$1:$AG$1961,5,0)</f>
        <v>CUBANO(A)</v>
      </c>
      <c r="V611" s="20" t="str">
        <f>VLOOKUP(A611,'REPORTE'!$A$1:$AG$1961,18,0)</f>
        <v>F</v>
      </c>
    </row>
    <row r="612" spans="1:22" x14ac:dyDescent="0.45">
      <c r="A612" s="20">
        <v>1000683</v>
      </c>
      <c r="B612" s="20" t="s">
        <v>9431</v>
      </c>
      <c r="C612" s="20" t="s">
        <v>13994</v>
      </c>
      <c r="D612" s="20">
        <v>1709408619</v>
      </c>
      <c r="E612" s="20">
        <v>231000752</v>
      </c>
      <c r="F612" s="20" t="s">
        <v>11139</v>
      </c>
      <c r="G612" s="20"/>
      <c r="H612" s="20">
        <v>15</v>
      </c>
      <c r="I612" s="20" t="s">
        <v>11150</v>
      </c>
      <c r="J612" s="20" t="s">
        <v>11150</v>
      </c>
      <c r="K612" s="20" t="s">
        <v>11150</v>
      </c>
      <c r="L612" s="20" t="s">
        <v>11150</v>
      </c>
      <c r="M612" s="20" t="s">
        <v>11150</v>
      </c>
      <c r="N612" s="20" t="s">
        <v>11150</v>
      </c>
      <c r="O612" s="20">
        <v>15</v>
      </c>
      <c r="P612" s="20" t="str">
        <f>VLOOKUP(A612,'REPORTE'!$A$1:$AG$1961,30,0)</f>
        <v>Secundaria</v>
      </c>
      <c r="Q612" s="20" t="str">
        <f>VLOOKUP(A612,'REPORTE'!$A$1:$AG$1961,31,0)</f>
        <v>PICHINCHA</v>
      </c>
      <c r="R612" s="20" t="str">
        <f>VLOOKUP(A612,'REPORTE'!$A$1:$AG$1961,32,0)</f>
        <v>QUITO</v>
      </c>
      <c r="S612" s="20" t="str">
        <f>VLOOKUP(A612,'REPORTE'!$A$1:$AG$1961,33,0)</f>
        <v>COTOCOLLAO</v>
      </c>
      <c r="T612" s="20" t="str">
        <f>VLOOKUP(S612,PROVINCIAS!$F$1:$G$1171,2,0)</f>
        <v>URBANA</v>
      </c>
      <c r="U612" s="20" t="str">
        <f>VLOOKUP(A612,'REPORTE'!$A$1:$AG$1961,5,0)</f>
        <v>ECUATORIANO(A)</v>
      </c>
      <c r="V612" s="20" t="str">
        <f>VLOOKUP(A612,'REPORTE'!$A$1:$AG$1961,18,0)</f>
        <v>F</v>
      </c>
    </row>
    <row r="613" spans="1:22" x14ac:dyDescent="0.45">
      <c r="A613" s="20">
        <v>1000684</v>
      </c>
      <c r="B613" s="20" t="s">
        <v>9431</v>
      </c>
      <c r="C613" s="20" t="s">
        <v>10052</v>
      </c>
      <c r="D613" s="20">
        <v>1716562895</v>
      </c>
      <c r="E613" s="20">
        <v>231000753</v>
      </c>
      <c r="F613" s="20" t="s">
        <v>11139</v>
      </c>
      <c r="G613" s="20"/>
      <c r="H613" s="20">
        <v>280.14</v>
      </c>
      <c r="I613" s="20" t="s">
        <v>11150</v>
      </c>
      <c r="J613" s="20" t="s">
        <v>11150</v>
      </c>
      <c r="K613" s="20" t="s">
        <v>11150</v>
      </c>
      <c r="L613" s="20" t="s">
        <v>11150</v>
      </c>
      <c r="M613" s="20" t="s">
        <v>11150</v>
      </c>
      <c r="N613" s="20" t="s">
        <v>11150</v>
      </c>
      <c r="O613" s="20">
        <v>280.14</v>
      </c>
      <c r="P613" s="20" t="str">
        <f>VLOOKUP(A613,'REPORTE'!$A$1:$AG$1961,30,0)</f>
        <v>Secundaria</v>
      </c>
      <c r="Q613" s="20" t="str">
        <f>VLOOKUP(A613,'REPORTE'!$A$1:$AG$1961,31,0)</f>
        <v>PICHINCHA</v>
      </c>
      <c r="R613" s="20" t="str">
        <f>VLOOKUP(A613,'REPORTE'!$A$1:$AG$1961,32,0)</f>
        <v>QUITO</v>
      </c>
      <c r="S613" s="20" t="str">
        <f>VLOOKUP(A613,'REPORTE'!$A$1:$AG$1961,33,0)</f>
        <v>SAN BLAS</v>
      </c>
      <c r="T613" s="20" t="str">
        <f>VLOOKUP(S613,PROVINCIAS!$F$1:$G$1171,2,0)</f>
        <v>URBANA</v>
      </c>
      <c r="U613" s="20" t="str">
        <f>VLOOKUP(A613,'REPORTE'!$A$1:$AG$1961,5,0)</f>
        <v>ECUATORIANO(A)</v>
      </c>
      <c r="V613" s="20" t="str">
        <f>VLOOKUP(A613,'REPORTE'!$A$1:$AG$1961,18,0)</f>
        <v>M</v>
      </c>
    </row>
    <row r="614" spans="1:22" x14ac:dyDescent="0.45">
      <c r="A614" s="20">
        <v>1000686</v>
      </c>
      <c r="B614" s="20" t="s">
        <v>9431</v>
      </c>
      <c r="C614" s="20" t="s">
        <v>13995</v>
      </c>
      <c r="D614" s="20">
        <v>604270405</v>
      </c>
      <c r="E614" s="20">
        <v>231000755</v>
      </c>
      <c r="F614" s="20" t="s">
        <v>11139</v>
      </c>
      <c r="G614" s="20"/>
      <c r="H614" s="20">
        <v>15</v>
      </c>
      <c r="I614" s="20" t="s">
        <v>11150</v>
      </c>
      <c r="J614" s="20" t="s">
        <v>11150</v>
      </c>
      <c r="K614" s="20" t="s">
        <v>11150</v>
      </c>
      <c r="L614" s="20" t="s">
        <v>11150</v>
      </c>
      <c r="M614" s="20" t="s">
        <v>11150</v>
      </c>
      <c r="N614" s="20" t="s">
        <v>11150</v>
      </c>
      <c r="O614" s="20">
        <v>15</v>
      </c>
      <c r="P614" s="20" t="str">
        <f>VLOOKUP(A614,'REPORTE'!$A$1:$AG$1961,30,0)</f>
        <v>Ninguna</v>
      </c>
      <c r="Q614" s="20" t="str">
        <f>VLOOKUP(A614,'REPORTE'!$A$1:$AG$1961,31,0)</f>
        <v>CHIMBORAZO</v>
      </c>
      <c r="R614" s="20" t="str">
        <f>VLOOKUP(A614,'REPORTE'!$A$1:$AG$1961,32,0)</f>
        <v>RIOBAMBA</v>
      </c>
      <c r="S614" s="20" t="str">
        <f>VLOOKUP(A614,'REPORTE'!$A$1:$AG$1961,33,0)</f>
        <v>VELOZ</v>
      </c>
      <c r="T614" s="20" t="str">
        <f>VLOOKUP(S614,PROVINCIAS!$F$1:$G$1171,2,0)</f>
        <v>URBANA</v>
      </c>
      <c r="U614" s="20" t="str">
        <f>VLOOKUP(A614,'REPORTE'!$A$1:$AG$1961,5,0)</f>
        <v>ECUATORIANO(A)</v>
      </c>
      <c r="V614" s="20" t="str">
        <f>VLOOKUP(A614,'REPORTE'!$A$1:$AG$1961,18,0)</f>
        <v>F</v>
      </c>
    </row>
    <row r="615" spans="1:22" x14ac:dyDescent="0.45">
      <c r="A615" s="20">
        <v>1000687</v>
      </c>
      <c r="B615" s="20" t="s">
        <v>9431</v>
      </c>
      <c r="C615" s="20" t="s">
        <v>13996</v>
      </c>
      <c r="D615" s="20">
        <v>602875171</v>
      </c>
      <c r="E615" s="20">
        <v>231000756</v>
      </c>
      <c r="F615" s="20" t="s">
        <v>11139</v>
      </c>
      <c r="G615" s="20"/>
      <c r="H615" s="20" t="s">
        <v>11150</v>
      </c>
      <c r="I615" s="20" t="s">
        <v>11150</v>
      </c>
      <c r="J615" s="20" t="s">
        <v>11150</v>
      </c>
      <c r="K615" s="20" t="s">
        <v>11150</v>
      </c>
      <c r="L615" s="20" t="s">
        <v>11150</v>
      </c>
      <c r="M615" s="20" t="s">
        <v>11150</v>
      </c>
      <c r="N615" s="20" t="s">
        <v>11150</v>
      </c>
      <c r="O615" s="20">
        <v>0</v>
      </c>
      <c r="P615" s="20" t="str">
        <f>VLOOKUP(A615,'REPORTE'!$A$1:$AG$1961,30,0)</f>
        <v>Universitaria</v>
      </c>
      <c r="Q615" s="20" t="str">
        <f>VLOOKUP(A615,'REPORTE'!$A$1:$AG$1961,31,0)</f>
        <v>CHIMBORAZO</v>
      </c>
      <c r="R615" s="20" t="str">
        <f>VLOOKUP(A615,'REPORTE'!$A$1:$AG$1961,32,0)</f>
        <v>COLTA</v>
      </c>
      <c r="S615" s="20" t="str">
        <f>VLOOKUP(A615,'REPORTE'!$A$1:$AG$1961,33,0)</f>
        <v>COLUMBE</v>
      </c>
      <c r="T615" s="20" t="str">
        <f>VLOOKUP(S615,PROVINCIAS!$F$1:$G$1171,2,0)</f>
        <v>RURAL</v>
      </c>
      <c r="U615" s="20" t="str">
        <f>VLOOKUP(A615,'REPORTE'!$A$1:$AG$1961,5,0)</f>
        <v>ECUATORIANO(A)</v>
      </c>
      <c r="V615" s="20" t="str">
        <f>VLOOKUP(A615,'REPORTE'!$A$1:$AG$1961,18,0)</f>
        <v>M</v>
      </c>
    </row>
    <row r="616" spans="1:22" x14ac:dyDescent="0.45">
      <c r="A616" s="20">
        <v>1000688</v>
      </c>
      <c r="B616" s="20" t="s">
        <v>9431</v>
      </c>
      <c r="C616" s="20" t="s">
        <v>13997</v>
      </c>
      <c r="D616" s="20">
        <v>603399494</v>
      </c>
      <c r="E616" s="20">
        <v>231000757</v>
      </c>
      <c r="F616" s="20" t="s">
        <v>11139</v>
      </c>
      <c r="G616" s="20"/>
      <c r="H616" s="20">
        <v>15</v>
      </c>
      <c r="I616" s="20" t="s">
        <v>11150</v>
      </c>
      <c r="J616" s="20" t="s">
        <v>11150</v>
      </c>
      <c r="K616" s="20" t="s">
        <v>11150</v>
      </c>
      <c r="L616" s="20" t="s">
        <v>11150</v>
      </c>
      <c r="M616" s="20" t="s">
        <v>11150</v>
      </c>
      <c r="N616" s="20" t="s">
        <v>11150</v>
      </c>
      <c r="O616" s="20">
        <v>15</v>
      </c>
      <c r="P616" s="20" t="str">
        <f>VLOOKUP(A616,'REPORTE'!$A$1:$AG$1961,30,0)</f>
        <v>Primaria</v>
      </c>
      <c r="Q616" s="20" t="str">
        <f>VLOOKUP(A616,'REPORTE'!$A$1:$AG$1961,31,0)</f>
        <v>PICHINCHA</v>
      </c>
      <c r="R616" s="20" t="str">
        <f>VLOOKUP(A616,'REPORTE'!$A$1:$AG$1961,32,0)</f>
        <v>MEJIA</v>
      </c>
      <c r="S616" s="20" t="str">
        <f>VLOOKUP(A616,'REPORTE'!$A$1:$AG$1961,33,0)</f>
        <v>MACHACHI</v>
      </c>
      <c r="T616" s="20" t="str">
        <f>VLOOKUP(S616,PROVINCIAS!$F$1:$G$1171,2,0)</f>
        <v>URBANA</v>
      </c>
      <c r="U616" s="20" t="str">
        <f>VLOOKUP(A616,'REPORTE'!$A$1:$AG$1961,5,0)</f>
        <v>ECUATORIANO(A)</v>
      </c>
      <c r="V616" s="20" t="str">
        <f>VLOOKUP(A616,'REPORTE'!$A$1:$AG$1961,18,0)</f>
        <v>M</v>
      </c>
    </row>
    <row r="617" spans="1:22" x14ac:dyDescent="0.45">
      <c r="A617" s="20">
        <v>1000689</v>
      </c>
      <c r="B617" s="20" t="s">
        <v>9431</v>
      </c>
      <c r="C617" s="20" t="s">
        <v>13998</v>
      </c>
      <c r="D617" s="20">
        <v>606437895</v>
      </c>
      <c r="E617" s="20">
        <v>231000762</v>
      </c>
      <c r="F617" s="20" t="s">
        <v>11139</v>
      </c>
      <c r="G617" s="20"/>
      <c r="H617" s="20">
        <v>21</v>
      </c>
      <c r="I617" s="20" t="s">
        <v>11150</v>
      </c>
      <c r="J617" s="20" t="s">
        <v>11150</v>
      </c>
      <c r="K617" s="20" t="s">
        <v>11150</v>
      </c>
      <c r="L617" s="20" t="s">
        <v>11150</v>
      </c>
      <c r="M617" s="20" t="s">
        <v>11150</v>
      </c>
      <c r="N617" s="20" t="s">
        <v>11150</v>
      </c>
      <c r="O617" s="20">
        <v>21</v>
      </c>
      <c r="P617" s="20" t="str">
        <f>VLOOKUP(A617,'REPORTE'!$A$1:$AG$1961,30,0)</f>
        <v>Secundaria</v>
      </c>
      <c r="Q617" s="20" t="str">
        <f>VLOOKUP(A617,'REPORTE'!$A$1:$AG$1961,31,0)</f>
        <v>CHIMBORAZO</v>
      </c>
      <c r="R617" s="20" t="str">
        <f>VLOOKUP(A617,'REPORTE'!$A$1:$AG$1961,32,0)</f>
        <v>RIOBAMBA</v>
      </c>
      <c r="S617" s="20" t="str">
        <f>VLOOKUP(A617,'REPORTE'!$A$1:$AG$1961,33,0)</f>
        <v>CACHA (CAB EN MACHANGARA)</v>
      </c>
      <c r="T617" s="20" t="str">
        <f>VLOOKUP(S617,PROVINCIAS!$F$1:$G$1171,2,0)</f>
        <v>RURAL</v>
      </c>
      <c r="U617" s="20" t="str">
        <f>VLOOKUP(A617,'REPORTE'!$A$1:$AG$1961,5,0)</f>
        <v>ECUATORIANO(A) INDIGENA</v>
      </c>
      <c r="V617" s="20" t="str">
        <f>VLOOKUP(A617,'REPORTE'!$A$1:$AG$1961,18,0)</f>
        <v>F</v>
      </c>
    </row>
    <row r="618" spans="1:22" x14ac:dyDescent="0.45">
      <c r="A618" s="20">
        <v>1000691</v>
      </c>
      <c r="B618" s="20" t="s">
        <v>9431</v>
      </c>
      <c r="C618" s="20" t="s">
        <v>9940</v>
      </c>
      <c r="D618" s="20">
        <v>1726738717</v>
      </c>
      <c r="E618" s="20">
        <v>231000759</v>
      </c>
      <c r="F618" s="20" t="s">
        <v>11139</v>
      </c>
      <c r="G618" s="20"/>
      <c r="H618" s="20">
        <v>14.26</v>
      </c>
      <c r="I618" s="20" t="s">
        <v>11150</v>
      </c>
      <c r="J618" s="20" t="s">
        <v>11150</v>
      </c>
      <c r="K618" s="20" t="s">
        <v>11150</v>
      </c>
      <c r="L618" s="20" t="s">
        <v>11150</v>
      </c>
      <c r="M618" s="20" t="s">
        <v>11150</v>
      </c>
      <c r="N618" s="20" t="s">
        <v>11150</v>
      </c>
      <c r="O618" s="20">
        <v>14.26</v>
      </c>
      <c r="P618" s="20" t="str">
        <f>VLOOKUP(A618,'REPORTE'!$A$1:$AG$1961,30,0)</f>
        <v>Primaria</v>
      </c>
      <c r="Q618" s="20" t="str">
        <f>VLOOKUP(A618,'REPORTE'!$A$1:$AG$1961,31,0)</f>
        <v>COTOPAXI</v>
      </c>
      <c r="R618" s="20" t="str">
        <f>VLOOKUP(A618,'REPORTE'!$A$1:$AG$1961,32,0)</f>
        <v>SALCEDO</v>
      </c>
      <c r="S618" s="20" t="str">
        <f>VLOOKUP(A618,'REPORTE'!$A$1:$AG$1961,33,0)</f>
        <v>CUSUBAMBA</v>
      </c>
      <c r="T618" s="20" t="str">
        <f>VLOOKUP(S618,PROVINCIAS!$F$1:$G$1171,2,0)</f>
        <v>RURAL</v>
      </c>
      <c r="U618" s="20" t="str">
        <f>VLOOKUP(A618,'REPORTE'!$A$1:$AG$1961,5,0)</f>
        <v>ECUATORIANO(A)</v>
      </c>
      <c r="V618" s="20" t="str">
        <f>VLOOKUP(A618,'REPORTE'!$A$1:$AG$1961,18,0)</f>
        <v>M</v>
      </c>
    </row>
    <row r="619" spans="1:22" x14ac:dyDescent="0.45">
      <c r="A619" s="20">
        <v>1000692</v>
      </c>
      <c r="B619" s="20" t="s">
        <v>9431</v>
      </c>
      <c r="C619" s="20" t="s">
        <v>9632</v>
      </c>
      <c r="D619" s="20">
        <v>603138280</v>
      </c>
      <c r="E619" s="20">
        <v>231000760</v>
      </c>
      <c r="F619" s="20" t="s">
        <v>11139</v>
      </c>
      <c r="G619" s="20"/>
      <c r="H619" s="20">
        <v>15</v>
      </c>
      <c r="I619" s="20" t="s">
        <v>11150</v>
      </c>
      <c r="J619" s="20" t="s">
        <v>11150</v>
      </c>
      <c r="K619" s="20" t="s">
        <v>11150</v>
      </c>
      <c r="L619" s="20" t="s">
        <v>11150</v>
      </c>
      <c r="M619" s="20" t="s">
        <v>11150</v>
      </c>
      <c r="N619" s="20" t="s">
        <v>11150</v>
      </c>
      <c r="O619" s="20">
        <v>15</v>
      </c>
      <c r="P619" s="20" t="str">
        <f>VLOOKUP(A619,'REPORTE'!$A$1:$AG$1961,30,0)</f>
        <v>Primaria</v>
      </c>
      <c r="Q619" s="20" t="str">
        <f>VLOOKUP(A619,'REPORTE'!$A$1:$AG$1961,31,0)</f>
        <v>CHIMBORAZO</v>
      </c>
      <c r="R619" s="20" t="str">
        <f>VLOOKUP(A619,'REPORTE'!$A$1:$AG$1961,32,0)</f>
        <v>CHAMBO</v>
      </c>
      <c r="S619" s="20" t="str">
        <f>VLOOKUP(A619,'REPORTE'!$A$1:$AG$1961,33,0)</f>
        <v>CHAMBO</v>
      </c>
      <c r="T619" s="20" t="str">
        <f>VLOOKUP(S619,PROVINCIAS!$F$1:$G$1171,2,0)</f>
        <v>URBANA</v>
      </c>
      <c r="U619" s="20" t="str">
        <f>VLOOKUP(A619,'REPORTE'!$A$1:$AG$1961,5,0)</f>
        <v>ECUATORIANO(A)</v>
      </c>
      <c r="V619" s="20" t="str">
        <f>VLOOKUP(A619,'REPORTE'!$A$1:$AG$1961,18,0)</f>
        <v>M</v>
      </c>
    </row>
    <row r="620" spans="1:22" x14ac:dyDescent="0.45">
      <c r="A620" s="20">
        <v>1000693</v>
      </c>
      <c r="B620" s="20" t="s">
        <v>9431</v>
      </c>
      <c r="C620" s="20" t="s">
        <v>13999</v>
      </c>
      <c r="D620" s="20">
        <v>1710797075</v>
      </c>
      <c r="E620" s="20">
        <v>231000761</v>
      </c>
      <c r="F620" s="20" t="s">
        <v>11139</v>
      </c>
      <c r="G620" s="20"/>
      <c r="H620" s="20">
        <v>6</v>
      </c>
      <c r="I620" s="20" t="s">
        <v>11150</v>
      </c>
      <c r="J620" s="20" t="s">
        <v>11150</v>
      </c>
      <c r="K620" s="20" t="s">
        <v>11150</v>
      </c>
      <c r="L620" s="20" t="s">
        <v>11150</v>
      </c>
      <c r="M620" s="20" t="s">
        <v>11150</v>
      </c>
      <c r="N620" s="20" t="s">
        <v>11150</v>
      </c>
      <c r="O620" s="20">
        <v>6</v>
      </c>
      <c r="P620" s="20" t="str">
        <f>VLOOKUP(A620,'REPORTE'!$A$1:$AG$1961,30,0)</f>
        <v>Universitaria</v>
      </c>
      <c r="Q620" s="20" t="str">
        <f>VLOOKUP(A620,'REPORTE'!$A$1:$AG$1961,31,0)</f>
        <v>PICHINCHA</v>
      </c>
      <c r="R620" s="20" t="str">
        <f>VLOOKUP(A620,'REPORTE'!$A$1:$AG$1961,32,0)</f>
        <v>QUITO</v>
      </c>
      <c r="S620" s="20" t="str">
        <f>VLOOKUP(A620,'REPORTE'!$A$1:$AG$1961,33,0)</f>
        <v>COTOCOLLAO</v>
      </c>
      <c r="T620" s="20" t="str">
        <f>VLOOKUP(S620,PROVINCIAS!$F$1:$G$1171,2,0)</f>
        <v>URBANA</v>
      </c>
      <c r="U620" s="20" t="str">
        <f>VLOOKUP(A620,'REPORTE'!$A$1:$AG$1961,5,0)</f>
        <v>ECUATORIANO(A)</v>
      </c>
      <c r="V620" s="20" t="str">
        <f>VLOOKUP(A620,'REPORTE'!$A$1:$AG$1961,18,0)</f>
        <v>F</v>
      </c>
    </row>
    <row r="621" spans="1:22" x14ac:dyDescent="0.45">
      <c r="A621" s="20">
        <v>1000695</v>
      </c>
      <c r="B621" s="20" t="s">
        <v>9431</v>
      </c>
      <c r="C621" s="20" t="s">
        <v>14000</v>
      </c>
      <c r="D621" s="20">
        <v>1710821776</v>
      </c>
      <c r="E621" s="20">
        <v>231000764</v>
      </c>
      <c r="F621" s="20" t="s">
        <v>11139</v>
      </c>
      <c r="G621" s="20"/>
      <c r="H621" s="20">
        <v>5.8</v>
      </c>
      <c r="I621" s="20" t="s">
        <v>11150</v>
      </c>
      <c r="J621" s="20" t="s">
        <v>11150</v>
      </c>
      <c r="K621" s="20" t="s">
        <v>11150</v>
      </c>
      <c r="L621" s="20" t="s">
        <v>11150</v>
      </c>
      <c r="M621" s="20" t="s">
        <v>11150</v>
      </c>
      <c r="N621" s="20" t="s">
        <v>11150</v>
      </c>
      <c r="O621" s="20">
        <v>5.8</v>
      </c>
      <c r="P621" s="20" t="str">
        <f>VLOOKUP(A621,'REPORTE'!$A$1:$AG$1961,30,0)</f>
        <v>Universitaria</v>
      </c>
      <c r="Q621" s="20" t="str">
        <f>VLOOKUP(A621,'REPORTE'!$A$1:$AG$1961,31,0)</f>
        <v>PICHINCHA</v>
      </c>
      <c r="R621" s="20" t="str">
        <f>VLOOKUP(A621,'REPORTE'!$A$1:$AG$1961,32,0)</f>
        <v>QUITO</v>
      </c>
      <c r="S621" s="20" t="str">
        <f>VLOOKUP(A621,'REPORTE'!$A$1:$AG$1961,33,0)</f>
        <v>POMASQUI</v>
      </c>
      <c r="T621" s="20" t="str">
        <f>VLOOKUP(S621,PROVINCIAS!$F$1:$G$1171,2,0)</f>
        <v>RURAL</v>
      </c>
      <c r="U621" s="20" t="str">
        <f>VLOOKUP(A621,'REPORTE'!$A$1:$AG$1961,5,0)</f>
        <v>ECUATORIANO(A)</v>
      </c>
      <c r="V621" s="20" t="str">
        <f>VLOOKUP(A621,'REPORTE'!$A$1:$AG$1961,18,0)</f>
        <v>F</v>
      </c>
    </row>
    <row r="622" spans="1:22" x14ac:dyDescent="0.45">
      <c r="A622" s="20">
        <v>1000696</v>
      </c>
      <c r="B622" s="20" t="s">
        <v>9431</v>
      </c>
      <c r="C622" s="20" t="s">
        <v>9626</v>
      </c>
      <c r="D622" s="20">
        <v>1721000261</v>
      </c>
      <c r="E622" s="20">
        <v>231000765</v>
      </c>
      <c r="F622" s="20" t="s">
        <v>11139</v>
      </c>
      <c r="G622" s="20"/>
      <c r="H622" s="20">
        <v>15</v>
      </c>
      <c r="I622" s="20" t="s">
        <v>11150</v>
      </c>
      <c r="J622" s="20" t="s">
        <v>11150</v>
      </c>
      <c r="K622" s="20" t="s">
        <v>11150</v>
      </c>
      <c r="L622" s="20" t="s">
        <v>11150</v>
      </c>
      <c r="M622" s="20" t="s">
        <v>11150</v>
      </c>
      <c r="N622" s="20" t="s">
        <v>11150</v>
      </c>
      <c r="O622" s="20">
        <v>15</v>
      </c>
      <c r="P622" s="20" t="str">
        <f>VLOOKUP(A622,'REPORTE'!$A$1:$AG$1961,30,0)</f>
        <v>Universitaria</v>
      </c>
      <c r="Q622" s="20" t="str">
        <f>VLOOKUP(A622,'REPORTE'!$A$1:$AG$1961,31,0)</f>
        <v>PICHINCHA</v>
      </c>
      <c r="R622" s="20" t="str">
        <f>VLOOKUP(A622,'REPORTE'!$A$1:$AG$1961,32,0)</f>
        <v>QUITO</v>
      </c>
      <c r="S622" s="20" t="str">
        <f>VLOOKUP(A622,'REPORTE'!$A$1:$AG$1961,33,0)</f>
        <v>LA MAGDALENA</v>
      </c>
      <c r="T622" s="20" t="str">
        <f>VLOOKUP(S622,PROVINCIAS!$F$1:$G$1171,2,0)</f>
        <v>URBANA</v>
      </c>
      <c r="U622" s="20" t="str">
        <f>VLOOKUP(A622,'REPORTE'!$A$1:$AG$1961,5,0)</f>
        <v>ECUATORIANO(A)</v>
      </c>
      <c r="V622" s="20" t="str">
        <f>VLOOKUP(A622,'REPORTE'!$A$1:$AG$1961,18,0)</f>
        <v>M</v>
      </c>
    </row>
    <row r="623" spans="1:22" x14ac:dyDescent="0.45">
      <c r="A623" s="20">
        <v>1000697</v>
      </c>
      <c r="B623" s="20" t="s">
        <v>9431</v>
      </c>
      <c r="C623" s="20" t="s">
        <v>14001</v>
      </c>
      <c r="D623" s="20">
        <v>605608926</v>
      </c>
      <c r="E623" s="20">
        <v>231000766</v>
      </c>
      <c r="F623" s="20" t="s">
        <v>11139</v>
      </c>
      <c r="G623" s="20"/>
      <c r="H623" s="20">
        <v>15</v>
      </c>
      <c r="I623" s="20" t="s">
        <v>11150</v>
      </c>
      <c r="J623" s="20" t="s">
        <v>11150</v>
      </c>
      <c r="K623" s="20" t="s">
        <v>11150</v>
      </c>
      <c r="L623" s="20" t="s">
        <v>11150</v>
      </c>
      <c r="M623" s="20" t="s">
        <v>11150</v>
      </c>
      <c r="N623" s="20" t="s">
        <v>11150</v>
      </c>
      <c r="O623" s="20">
        <v>15</v>
      </c>
      <c r="P623" s="20" t="str">
        <f>VLOOKUP(A623,'REPORTE'!$A$1:$AG$1961,30,0)</f>
        <v>Secundaria</v>
      </c>
      <c r="Q623" s="20" t="str">
        <f>VLOOKUP(A623,'REPORTE'!$A$1:$AG$1961,31,0)</f>
        <v>PICHINCHA</v>
      </c>
      <c r="R623" s="20" t="str">
        <f>VLOOKUP(A623,'REPORTE'!$A$1:$AG$1961,32,0)</f>
        <v>QUITO</v>
      </c>
      <c r="S623" s="20" t="str">
        <f>VLOOKUP(A623,'REPORTE'!$A$1:$AG$1961,33,0)</f>
        <v>COTOCOLLAO</v>
      </c>
      <c r="T623" s="20" t="str">
        <f>VLOOKUP(S623,PROVINCIAS!$F$1:$G$1171,2,0)</f>
        <v>URBANA</v>
      </c>
      <c r="U623" s="20" t="str">
        <f>VLOOKUP(A623,'REPORTE'!$A$1:$AG$1961,5,0)</f>
        <v>ECUATORIANO(A) INDIGENA</v>
      </c>
      <c r="V623" s="20" t="str">
        <f>VLOOKUP(A623,'REPORTE'!$A$1:$AG$1961,18,0)</f>
        <v>F</v>
      </c>
    </row>
    <row r="624" spans="1:22" x14ac:dyDescent="0.45">
      <c r="A624" s="20">
        <v>1000698</v>
      </c>
      <c r="B624" s="20" t="s">
        <v>9431</v>
      </c>
      <c r="C624" s="20" t="s">
        <v>9790</v>
      </c>
      <c r="D624" s="20">
        <v>1727386854</v>
      </c>
      <c r="E624" s="20">
        <v>231000767</v>
      </c>
      <c r="F624" s="20" t="s">
        <v>11139</v>
      </c>
      <c r="G624" s="20"/>
      <c r="H624" s="20">
        <v>25</v>
      </c>
      <c r="I624" s="20" t="s">
        <v>11150</v>
      </c>
      <c r="J624" s="20" t="s">
        <v>11150</v>
      </c>
      <c r="K624" s="20" t="s">
        <v>11150</v>
      </c>
      <c r="L624" s="20" t="s">
        <v>11150</v>
      </c>
      <c r="M624" s="20" t="s">
        <v>11150</v>
      </c>
      <c r="N624" s="20" t="s">
        <v>11150</v>
      </c>
      <c r="O624" s="20">
        <v>25</v>
      </c>
      <c r="P624" s="20" t="str">
        <f>VLOOKUP(A624,'REPORTE'!$A$1:$AG$1961,30,0)</f>
        <v>Secundaria</v>
      </c>
      <c r="Q624" s="20" t="str">
        <f>VLOOKUP(A624,'REPORTE'!$A$1:$AG$1961,31,0)</f>
        <v>PICHINCHA</v>
      </c>
      <c r="R624" s="20" t="str">
        <f>VLOOKUP(A624,'REPORTE'!$A$1:$AG$1961,32,0)</f>
        <v>QUITO</v>
      </c>
      <c r="S624" s="20" t="str">
        <f>VLOOKUP(A624,'REPORTE'!$A$1:$AG$1961,33,0)</f>
        <v>LA MAGDALENA</v>
      </c>
      <c r="T624" s="20" t="str">
        <f>VLOOKUP(S624,PROVINCIAS!$F$1:$G$1171,2,0)</f>
        <v>URBANA</v>
      </c>
      <c r="U624" s="20" t="str">
        <f>VLOOKUP(A624,'REPORTE'!$A$1:$AG$1961,5,0)</f>
        <v>ECUATORIANO(A)</v>
      </c>
      <c r="V624" s="20" t="str">
        <f>VLOOKUP(A624,'REPORTE'!$A$1:$AG$1961,18,0)</f>
        <v>M</v>
      </c>
    </row>
    <row r="625" spans="1:22" x14ac:dyDescent="0.45">
      <c r="A625" s="20">
        <v>1000699</v>
      </c>
      <c r="B625" s="20" t="s">
        <v>9431</v>
      </c>
      <c r="C625" s="20" t="s">
        <v>9617</v>
      </c>
      <c r="D625" s="20">
        <v>604342279</v>
      </c>
      <c r="E625" s="20">
        <v>231000768</v>
      </c>
      <c r="F625" s="20" t="s">
        <v>11139</v>
      </c>
      <c r="G625" s="20"/>
      <c r="H625" s="20">
        <v>15</v>
      </c>
      <c r="I625" s="20" t="s">
        <v>11150</v>
      </c>
      <c r="J625" s="20" t="s">
        <v>11150</v>
      </c>
      <c r="K625" s="20" t="s">
        <v>11150</v>
      </c>
      <c r="L625" s="20" t="s">
        <v>11150</v>
      </c>
      <c r="M625" s="20" t="s">
        <v>11150</v>
      </c>
      <c r="N625" s="20" t="s">
        <v>11150</v>
      </c>
      <c r="O625" s="20">
        <v>15</v>
      </c>
      <c r="P625" s="20" t="str">
        <f>VLOOKUP(A625,'REPORTE'!$A$1:$AG$1961,30,0)</f>
        <v>Formación Técnica (Intermedia)</v>
      </c>
      <c r="Q625" s="20" t="str">
        <f>VLOOKUP(A625,'REPORTE'!$A$1:$AG$1961,31,0)</f>
        <v>CHIMBORAZO</v>
      </c>
      <c r="R625" s="20" t="str">
        <f>VLOOKUP(A625,'REPORTE'!$A$1:$AG$1961,32,0)</f>
        <v>RIOBAMBA</v>
      </c>
      <c r="S625" s="20" t="str">
        <f>VLOOKUP(A625,'REPORTE'!$A$1:$AG$1961,33,0)</f>
        <v>VELOZ</v>
      </c>
      <c r="T625" s="20" t="str">
        <f>VLOOKUP(S625,PROVINCIAS!$F$1:$G$1171,2,0)</f>
        <v>URBANA</v>
      </c>
      <c r="U625" s="20" t="str">
        <f>VLOOKUP(A625,'REPORTE'!$A$1:$AG$1961,5,0)</f>
        <v>ECUATORIANO(A)</v>
      </c>
      <c r="V625" s="20" t="str">
        <f>VLOOKUP(A625,'REPORTE'!$A$1:$AG$1961,18,0)</f>
        <v>M</v>
      </c>
    </row>
    <row r="626" spans="1:22" x14ac:dyDescent="0.45">
      <c r="A626" s="20">
        <v>1000700</v>
      </c>
      <c r="B626" s="20" t="s">
        <v>9431</v>
      </c>
      <c r="C626" s="20" t="s">
        <v>14002</v>
      </c>
      <c r="D626" s="20">
        <v>1712613999</v>
      </c>
      <c r="E626" s="20">
        <v>231000769</v>
      </c>
      <c r="F626" s="20" t="s">
        <v>11139</v>
      </c>
      <c r="G626" s="20"/>
      <c r="H626" s="20">
        <v>15</v>
      </c>
      <c r="I626" s="20" t="s">
        <v>11150</v>
      </c>
      <c r="J626" s="20" t="s">
        <v>11150</v>
      </c>
      <c r="K626" s="20" t="s">
        <v>11150</v>
      </c>
      <c r="L626" s="20" t="s">
        <v>11150</v>
      </c>
      <c r="M626" s="20" t="s">
        <v>11150</v>
      </c>
      <c r="N626" s="20" t="s">
        <v>11150</v>
      </c>
      <c r="O626" s="20">
        <v>15</v>
      </c>
      <c r="P626" s="20" t="str">
        <f>VLOOKUP(A626,'REPORTE'!$A$1:$AG$1961,30,0)</f>
        <v>Secundaria</v>
      </c>
      <c r="Q626" s="20" t="str">
        <f>VLOOKUP(A626,'REPORTE'!$A$1:$AG$1961,31,0)</f>
        <v>PICHINCHA</v>
      </c>
      <c r="R626" s="20" t="str">
        <f>VLOOKUP(A626,'REPORTE'!$A$1:$AG$1961,32,0)</f>
        <v>QUITO</v>
      </c>
      <c r="S626" s="20" t="str">
        <f>VLOOKUP(A626,'REPORTE'!$A$1:$AG$1961,33,0)</f>
        <v>SAN BLAS</v>
      </c>
      <c r="T626" s="20" t="str">
        <f>VLOOKUP(S626,PROVINCIAS!$F$1:$G$1171,2,0)</f>
        <v>URBANA</v>
      </c>
      <c r="U626" s="20" t="str">
        <f>VLOOKUP(A626,'REPORTE'!$A$1:$AG$1961,5,0)</f>
        <v>ECUATORIANO(A)</v>
      </c>
      <c r="V626" s="20" t="str">
        <f>VLOOKUP(A626,'REPORTE'!$A$1:$AG$1961,18,0)</f>
        <v>M</v>
      </c>
    </row>
    <row r="627" spans="1:22" x14ac:dyDescent="0.45">
      <c r="A627" s="20">
        <v>1000701</v>
      </c>
      <c r="B627" s="20" t="s">
        <v>9431</v>
      </c>
      <c r="C627" s="20" t="s">
        <v>9658</v>
      </c>
      <c r="D627" s="20">
        <v>1718572827</v>
      </c>
      <c r="E627" s="20">
        <v>231000770</v>
      </c>
      <c r="F627" s="20" t="s">
        <v>11139</v>
      </c>
      <c r="G627" s="20"/>
      <c r="H627" s="20">
        <v>30.5</v>
      </c>
      <c r="I627" s="20" t="s">
        <v>11150</v>
      </c>
      <c r="J627" s="20" t="s">
        <v>11150</v>
      </c>
      <c r="K627" s="20" t="s">
        <v>11150</v>
      </c>
      <c r="L627" s="20" t="s">
        <v>11150</v>
      </c>
      <c r="M627" s="20" t="s">
        <v>11150</v>
      </c>
      <c r="N627" s="20" t="s">
        <v>11150</v>
      </c>
      <c r="O627" s="20">
        <v>30.5</v>
      </c>
      <c r="P627" s="20" t="str">
        <f>VLOOKUP(A627,'REPORTE'!$A$1:$AG$1961,30,0)</f>
        <v>Primaria</v>
      </c>
      <c r="Q627" s="20" t="str">
        <f>VLOOKUP(A627,'REPORTE'!$A$1:$AG$1961,31,0)</f>
        <v>CHIMBORAZO</v>
      </c>
      <c r="R627" s="20" t="str">
        <f>VLOOKUP(A627,'REPORTE'!$A$1:$AG$1961,32,0)</f>
        <v>COLTA</v>
      </c>
      <c r="S627" s="20" t="str">
        <f>VLOOKUP(A627,'REPORTE'!$A$1:$AG$1961,33,0)</f>
        <v>CAJABAMBA</v>
      </c>
      <c r="T627" s="20" t="str">
        <f>VLOOKUP(S627,PROVINCIAS!$F$1:$G$1171,2,0)</f>
        <v>URBANA</v>
      </c>
      <c r="U627" s="20" t="str">
        <f>VLOOKUP(A627,'REPORTE'!$A$1:$AG$1961,5,0)</f>
        <v>ECUATORIANO(A) INDIGENA</v>
      </c>
      <c r="V627" s="20" t="str">
        <f>VLOOKUP(A627,'REPORTE'!$A$1:$AG$1961,18,0)</f>
        <v>F</v>
      </c>
    </row>
    <row r="628" spans="1:22" x14ac:dyDescent="0.45">
      <c r="A628" s="20">
        <v>1000702</v>
      </c>
      <c r="B628" s="20" t="s">
        <v>9431</v>
      </c>
      <c r="C628" s="20" t="s">
        <v>14003</v>
      </c>
      <c r="D628" s="20">
        <v>1720297843</v>
      </c>
      <c r="E628" s="20">
        <v>231000771</v>
      </c>
      <c r="F628" s="20" t="s">
        <v>11139</v>
      </c>
      <c r="G628" s="20"/>
      <c r="H628" s="20">
        <v>6</v>
      </c>
      <c r="I628" s="20" t="s">
        <v>11150</v>
      </c>
      <c r="J628" s="20" t="s">
        <v>11150</v>
      </c>
      <c r="K628" s="20" t="s">
        <v>11150</v>
      </c>
      <c r="L628" s="20" t="s">
        <v>11150</v>
      </c>
      <c r="M628" s="20" t="s">
        <v>11150</v>
      </c>
      <c r="N628" s="20" t="s">
        <v>11150</v>
      </c>
      <c r="O628" s="20">
        <v>6</v>
      </c>
      <c r="P628" s="20" t="str">
        <f>VLOOKUP(A628,'REPORTE'!$A$1:$AG$1961,30,0)</f>
        <v>Secundaria</v>
      </c>
      <c r="Q628" s="20" t="str">
        <f>VLOOKUP(A628,'REPORTE'!$A$1:$AG$1961,31,0)</f>
        <v>CHIMBORAZO</v>
      </c>
      <c r="R628" s="20" t="str">
        <f>VLOOKUP(A628,'REPORTE'!$A$1:$AG$1961,32,0)</f>
        <v>COLTA</v>
      </c>
      <c r="S628" s="20" t="str">
        <f>VLOOKUP(A628,'REPORTE'!$A$1:$AG$1961,33,0)</f>
        <v>SICALPA</v>
      </c>
      <c r="T628" s="20" t="str">
        <f>VLOOKUP(S628,PROVINCIAS!$F$1:$G$1171,2,0)</f>
        <v>URBANA</v>
      </c>
      <c r="U628" s="20" t="str">
        <f>VLOOKUP(A628,'REPORTE'!$A$1:$AG$1961,5,0)</f>
        <v>ECUATORIANO(A) INDIGENA</v>
      </c>
      <c r="V628" s="20" t="str">
        <f>VLOOKUP(A628,'REPORTE'!$A$1:$AG$1961,18,0)</f>
        <v>M</v>
      </c>
    </row>
    <row r="629" spans="1:22" x14ac:dyDescent="0.45">
      <c r="A629" s="20">
        <v>1000703</v>
      </c>
      <c r="B629" s="20" t="s">
        <v>9431</v>
      </c>
      <c r="C629" s="20" t="s">
        <v>9858</v>
      </c>
      <c r="D629" s="20">
        <v>1313434431</v>
      </c>
      <c r="E629" s="20">
        <v>231000772</v>
      </c>
      <c r="F629" s="20" t="s">
        <v>11139</v>
      </c>
      <c r="G629" s="20"/>
      <c r="H629" s="20">
        <v>25.29</v>
      </c>
      <c r="I629" s="20" t="s">
        <v>11150</v>
      </c>
      <c r="J629" s="20" t="s">
        <v>11150</v>
      </c>
      <c r="K629" s="20" t="s">
        <v>11150</v>
      </c>
      <c r="L629" s="20" t="s">
        <v>11150</v>
      </c>
      <c r="M629" s="20" t="s">
        <v>11150</v>
      </c>
      <c r="N629" s="20" t="s">
        <v>11150</v>
      </c>
      <c r="O629" s="20">
        <v>25.29</v>
      </c>
      <c r="P629" s="20" t="str">
        <f>VLOOKUP(A629,'REPORTE'!$A$1:$AG$1961,30,0)</f>
        <v>Primaria</v>
      </c>
      <c r="Q629" s="20" t="str">
        <f>VLOOKUP(A629,'REPORTE'!$A$1:$AG$1961,31,0)</f>
        <v>MANABI</v>
      </c>
      <c r="R629" s="20" t="str">
        <f>VLOOKUP(A629,'REPORTE'!$A$1:$AG$1961,32,0)</f>
        <v>CHONE</v>
      </c>
      <c r="S629" s="20" t="str">
        <f>VLOOKUP(A629,'REPORTE'!$A$1:$AG$1961,33,0)</f>
        <v>CHONE</v>
      </c>
      <c r="T629" s="20" t="str">
        <f>VLOOKUP(S629,PROVINCIAS!$F$1:$G$1171,2,0)</f>
        <v>URBANA</v>
      </c>
      <c r="U629" s="20" t="str">
        <f>VLOOKUP(A629,'REPORTE'!$A$1:$AG$1961,5,0)</f>
        <v>ECUATORIANO(A)</v>
      </c>
      <c r="V629" s="20" t="str">
        <f>VLOOKUP(A629,'REPORTE'!$A$1:$AG$1961,18,0)</f>
        <v>M</v>
      </c>
    </row>
    <row r="630" spans="1:22" x14ac:dyDescent="0.45">
      <c r="A630" s="20">
        <v>1000704</v>
      </c>
      <c r="B630" s="20" t="s">
        <v>9431</v>
      </c>
      <c r="C630" s="20" t="s">
        <v>14004</v>
      </c>
      <c r="D630" s="20">
        <v>1727454876</v>
      </c>
      <c r="E630" s="20">
        <v>231000773</v>
      </c>
      <c r="F630" s="20" t="s">
        <v>11139</v>
      </c>
      <c r="G630" s="20"/>
      <c r="H630" s="20">
        <v>15</v>
      </c>
      <c r="I630" s="20" t="s">
        <v>11150</v>
      </c>
      <c r="J630" s="20" t="s">
        <v>11150</v>
      </c>
      <c r="K630" s="20" t="s">
        <v>11150</v>
      </c>
      <c r="L630" s="20" t="s">
        <v>11150</v>
      </c>
      <c r="M630" s="20" t="s">
        <v>11150</v>
      </c>
      <c r="N630" s="20" t="s">
        <v>11150</v>
      </c>
      <c r="O630" s="20">
        <v>15</v>
      </c>
      <c r="P630" s="20" t="str">
        <f>VLOOKUP(A630,'REPORTE'!$A$1:$AG$1961,30,0)</f>
        <v>Secundaria</v>
      </c>
      <c r="Q630" s="20" t="str">
        <f>VLOOKUP(A630,'REPORTE'!$A$1:$AG$1961,31,0)</f>
        <v>PICHINCHA</v>
      </c>
      <c r="R630" s="20" t="str">
        <f>VLOOKUP(A630,'REPORTE'!$A$1:$AG$1961,32,0)</f>
        <v>QUITO</v>
      </c>
      <c r="S630" s="20" t="str">
        <f>VLOOKUP(A630,'REPORTE'!$A$1:$AG$1961,33,0)</f>
        <v>COTOCOLLAO</v>
      </c>
      <c r="T630" s="20" t="str">
        <f>VLOOKUP(S630,PROVINCIAS!$F$1:$G$1171,2,0)</f>
        <v>URBANA</v>
      </c>
      <c r="U630" s="20" t="str">
        <f>VLOOKUP(A630,'REPORTE'!$A$1:$AG$1961,5,0)</f>
        <v>ECUATORIANO(A) INDIGENA</v>
      </c>
      <c r="V630" s="20" t="str">
        <f>VLOOKUP(A630,'REPORTE'!$A$1:$AG$1961,18,0)</f>
        <v>M</v>
      </c>
    </row>
    <row r="631" spans="1:22" x14ac:dyDescent="0.45">
      <c r="A631" s="20">
        <v>1000705</v>
      </c>
      <c r="B631" s="20" t="s">
        <v>9431</v>
      </c>
      <c r="C631" s="20" t="s">
        <v>14005</v>
      </c>
      <c r="D631" s="20">
        <v>1710415462</v>
      </c>
      <c r="E631" s="20">
        <v>231000774</v>
      </c>
      <c r="F631" s="20" t="s">
        <v>11139</v>
      </c>
      <c r="G631" s="20"/>
      <c r="H631" s="20">
        <v>2</v>
      </c>
      <c r="I631" s="20" t="s">
        <v>11150</v>
      </c>
      <c r="J631" s="20" t="s">
        <v>11150</v>
      </c>
      <c r="K631" s="20" t="s">
        <v>11150</v>
      </c>
      <c r="L631" s="20" t="s">
        <v>11150</v>
      </c>
      <c r="M631" s="20" t="s">
        <v>11150</v>
      </c>
      <c r="N631" s="20" t="s">
        <v>11150</v>
      </c>
      <c r="O631" s="20">
        <v>2</v>
      </c>
      <c r="P631" s="20" t="str">
        <f>VLOOKUP(A631,'REPORTE'!$A$1:$AG$1961,30,0)</f>
        <v>Secundaria</v>
      </c>
      <c r="Q631" s="20" t="str">
        <f>VLOOKUP(A631,'REPORTE'!$A$1:$AG$1961,31,0)</f>
        <v>PICHINCHA</v>
      </c>
      <c r="R631" s="20" t="str">
        <f>VLOOKUP(A631,'REPORTE'!$A$1:$AG$1961,32,0)</f>
        <v>QUITO</v>
      </c>
      <c r="S631" s="20" t="str">
        <f>VLOOKUP(A631,'REPORTE'!$A$1:$AG$1961,33,0)</f>
        <v>CHILLOGALLO</v>
      </c>
      <c r="T631" s="20" t="str">
        <f>VLOOKUP(S631,PROVINCIAS!$F$1:$G$1171,2,0)</f>
        <v>URBANA</v>
      </c>
      <c r="U631" s="20" t="str">
        <f>VLOOKUP(A631,'REPORTE'!$A$1:$AG$1961,5,0)</f>
        <v>ECUATORIANO(A)</v>
      </c>
      <c r="V631" s="20" t="str">
        <f>VLOOKUP(A631,'REPORTE'!$A$1:$AG$1961,18,0)</f>
        <v>F</v>
      </c>
    </row>
    <row r="632" spans="1:22" x14ac:dyDescent="0.45">
      <c r="A632" s="20">
        <v>1000706</v>
      </c>
      <c r="B632" s="20" t="s">
        <v>9431</v>
      </c>
      <c r="C632" s="20" t="s">
        <v>14006</v>
      </c>
      <c r="D632" s="20">
        <v>601299985</v>
      </c>
      <c r="E632" s="20">
        <v>231000775</v>
      </c>
      <c r="F632" s="20" t="s">
        <v>11139</v>
      </c>
      <c r="G632" s="20"/>
      <c r="H632" s="20">
        <v>21.25</v>
      </c>
      <c r="I632" s="20" t="s">
        <v>11150</v>
      </c>
      <c r="J632" s="20" t="s">
        <v>11150</v>
      </c>
      <c r="K632" s="20" t="s">
        <v>11150</v>
      </c>
      <c r="L632" s="20" t="s">
        <v>11150</v>
      </c>
      <c r="M632" s="20" t="s">
        <v>11150</v>
      </c>
      <c r="N632" s="20" t="s">
        <v>11150</v>
      </c>
      <c r="O632" s="20">
        <v>21.25</v>
      </c>
      <c r="P632" s="20" t="str">
        <f>VLOOKUP(A632,'REPORTE'!$A$1:$AG$1961,30,0)</f>
        <v>Ninguna</v>
      </c>
      <c r="Q632" s="20" t="str">
        <f>VLOOKUP(A632,'REPORTE'!$A$1:$AG$1961,31,0)</f>
        <v>PICHINCHA</v>
      </c>
      <c r="R632" s="20" t="str">
        <f>VLOOKUP(A632,'REPORTE'!$A$1:$AG$1961,32,0)</f>
        <v>QUITO</v>
      </c>
      <c r="S632" s="20" t="str">
        <f>VLOOKUP(A632,'REPORTE'!$A$1:$AG$1961,33,0)</f>
        <v>COTOCOLLAO</v>
      </c>
      <c r="T632" s="20" t="str">
        <f>VLOOKUP(S632,PROVINCIAS!$F$1:$G$1171,2,0)</f>
        <v>URBANA</v>
      </c>
      <c r="U632" s="20" t="str">
        <f>VLOOKUP(A632,'REPORTE'!$A$1:$AG$1961,5,0)</f>
        <v>ECUATORIANO(A) INDIGENA</v>
      </c>
      <c r="V632" s="20" t="str">
        <f>VLOOKUP(A632,'REPORTE'!$A$1:$AG$1961,18,0)</f>
        <v>F</v>
      </c>
    </row>
    <row r="633" spans="1:22" x14ac:dyDescent="0.45">
      <c r="A633" s="20">
        <v>1000707</v>
      </c>
      <c r="B633" s="20" t="s">
        <v>9431</v>
      </c>
      <c r="C633" s="20" t="s">
        <v>9627</v>
      </c>
      <c r="D633" s="20">
        <v>1750480335</v>
      </c>
      <c r="E633" s="20">
        <v>231000776</v>
      </c>
      <c r="F633" s="20" t="s">
        <v>11139</v>
      </c>
      <c r="G633" s="20"/>
      <c r="H633" s="20">
        <v>15.09</v>
      </c>
      <c r="I633" s="20" t="s">
        <v>11150</v>
      </c>
      <c r="J633" s="20" t="s">
        <v>11150</v>
      </c>
      <c r="K633" s="20" t="s">
        <v>11150</v>
      </c>
      <c r="L633" s="20" t="s">
        <v>11150</v>
      </c>
      <c r="M633" s="20" t="s">
        <v>11150</v>
      </c>
      <c r="N633" s="20" t="s">
        <v>11150</v>
      </c>
      <c r="O633" s="20">
        <v>15.09</v>
      </c>
      <c r="P633" s="20" t="str">
        <f>VLOOKUP(A633,'REPORTE'!$A$1:$AG$1961,30,0)</f>
        <v>Primaria</v>
      </c>
      <c r="Q633" s="20" t="str">
        <f>VLOOKUP(A633,'REPORTE'!$A$1:$AG$1961,31,0)</f>
        <v>PICHINCHA</v>
      </c>
      <c r="R633" s="20" t="str">
        <f>VLOOKUP(A633,'REPORTE'!$A$1:$AG$1961,32,0)</f>
        <v>QUITO</v>
      </c>
      <c r="S633" s="20" t="str">
        <f>VLOOKUP(A633,'REPORTE'!$A$1:$AG$1961,33,0)</f>
        <v>COTOCOLLAO</v>
      </c>
      <c r="T633" s="20" t="str">
        <f>VLOOKUP(S633,PROVINCIAS!$F$1:$G$1171,2,0)</f>
        <v>URBANA</v>
      </c>
      <c r="U633" s="20" t="str">
        <f>VLOOKUP(A633,'REPORTE'!$A$1:$AG$1961,5,0)</f>
        <v>ECUATORIANO(A) INDIGENA</v>
      </c>
      <c r="V633" s="20" t="str">
        <f>VLOOKUP(A633,'REPORTE'!$A$1:$AG$1961,18,0)</f>
        <v>F</v>
      </c>
    </row>
    <row r="634" spans="1:22" x14ac:dyDescent="0.45">
      <c r="A634" s="20">
        <v>1000708</v>
      </c>
      <c r="B634" s="20" t="s">
        <v>9431</v>
      </c>
      <c r="C634" s="20" t="s">
        <v>9747</v>
      </c>
      <c r="D634" s="20">
        <v>603825308</v>
      </c>
      <c r="E634" s="20">
        <v>231000777</v>
      </c>
      <c r="F634" s="20" t="s">
        <v>11139</v>
      </c>
      <c r="G634" s="20"/>
      <c r="H634" s="20">
        <v>279</v>
      </c>
      <c r="I634" s="20" t="s">
        <v>11150</v>
      </c>
      <c r="J634" s="20" t="s">
        <v>11150</v>
      </c>
      <c r="K634" s="20" t="s">
        <v>11150</v>
      </c>
      <c r="L634" s="20" t="s">
        <v>11150</v>
      </c>
      <c r="M634" s="20" t="s">
        <v>11150</v>
      </c>
      <c r="N634" s="20" t="s">
        <v>11150</v>
      </c>
      <c r="O634" s="20">
        <v>279</v>
      </c>
      <c r="P634" s="20" t="str">
        <f>VLOOKUP(A634,'REPORTE'!$A$1:$AG$1961,30,0)</f>
        <v>Secundaria</v>
      </c>
      <c r="Q634" s="20" t="str">
        <f>VLOOKUP(A634,'REPORTE'!$A$1:$AG$1961,31,0)</f>
        <v>CHIMBORAZO</v>
      </c>
      <c r="R634" s="20" t="str">
        <f>VLOOKUP(A634,'REPORTE'!$A$1:$AG$1961,32,0)</f>
        <v>RIOBAMBA</v>
      </c>
      <c r="S634" s="20" t="str">
        <f>VLOOKUP(A634,'REPORTE'!$A$1:$AG$1961,33,0)</f>
        <v>PUNGALA</v>
      </c>
      <c r="T634" s="20" t="str">
        <f>VLOOKUP(S634,PROVINCIAS!$F$1:$G$1171,2,0)</f>
        <v>RURAL</v>
      </c>
      <c r="U634" s="20" t="str">
        <f>VLOOKUP(A634,'REPORTE'!$A$1:$AG$1961,5,0)</f>
        <v>ECUATORIANO(A) INDIGENA</v>
      </c>
      <c r="V634" s="20" t="str">
        <f>VLOOKUP(A634,'REPORTE'!$A$1:$AG$1961,18,0)</f>
        <v>F</v>
      </c>
    </row>
    <row r="635" spans="1:22" x14ac:dyDescent="0.45">
      <c r="A635" s="20">
        <v>1000710</v>
      </c>
      <c r="B635" s="20" t="s">
        <v>9431</v>
      </c>
      <c r="C635" s="20" t="s">
        <v>14007</v>
      </c>
      <c r="D635" s="20">
        <v>603334350</v>
      </c>
      <c r="E635" s="20">
        <v>231000779</v>
      </c>
      <c r="F635" s="20" t="s">
        <v>11139</v>
      </c>
      <c r="G635" s="20"/>
      <c r="H635" s="20" t="s">
        <v>11150</v>
      </c>
      <c r="I635" s="20" t="s">
        <v>11150</v>
      </c>
      <c r="J635" s="20" t="s">
        <v>11150</v>
      </c>
      <c r="K635" s="20" t="s">
        <v>11150</v>
      </c>
      <c r="L635" s="20" t="s">
        <v>11150</v>
      </c>
      <c r="M635" s="20" t="s">
        <v>11150</v>
      </c>
      <c r="N635" s="20" t="s">
        <v>11150</v>
      </c>
      <c r="O635" s="20">
        <v>0</v>
      </c>
      <c r="P635" s="20" t="str">
        <f>VLOOKUP(A635,'REPORTE'!$A$1:$AG$1961,30,0)</f>
        <v>Universitaria</v>
      </c>
      <c r="Q635" s="20" t="str">
        <f>VLOOKUP(A635,'REPORTE'!$A$1:$AG$1961,31,0)</f>
        <v>CHIMBORAZO</v>
      </c>
      <c r="R635" s="20" t="str">
        <f>VLOOKUP(A635,'REPORTE'!$A$1:$AG$1961,32,0)</f>
        <v>RIOBAMBA</v>
      </c>
      <c r="S635" s="20" t="str">
        <f>VLOOKUP(A635,'REPORTE'!$A$1:$AG$1961,33,0)</f>
        <v>YARUQUIES</v>
      </c>
      <c r="T635" s="20" t="str">
        <f>VLOOKUP(S635,PROVINCIAS!$F$1:$G$1171,2,0)</f>
        <v>URBANA</v>
      </c>
      <c r="U635" s="20" t="str">
        <f>VLOOKUP(A635,'REPORTE'!$A$1:$AG$1961,5,0)</f>
        <v>ECUATORIANO(A)</v>
      </c>
      <c r="V635" s="20" t="str">
        <f>VLOOKUP(A635,'REPORTE'!$A$1:$AG$1961,18,0)</f>
        <v>F</v>
      </c>
    </row>
    <row r="636" spans="1:22" x14ac:dyDescent="0.45">
      <c r="A636" s="20">
        <v>1000712</v>
      </c>
      <c r="B636" s="20" t="s">
        <v>9431</v>
      </c>
      <c r="C636" s="20" t="s">
        <v>9741</v>
      </c>
      <c r="D636" s="20">
        <v>1713392387</v>
      </c>
      <c r="E636" s="20">
        <v>231000781</v>
      </c>
      <c r="F636" s="20" t="s">
        <v>11139</v>
      </c>
      <c r="G636" s="20"/>
      <c r="H636" s="20">
        <v>37</v>
      </c>
      <c r="I636" s="20" t="s">
        <v>11150</v>
      </c>
      <c r="J636" s="20" t="s">
        <v>11150</v>
      </c>
      <c r="K636" s="20" t="s">
        <v>11150</v>
      </c>
      <c r="L636" s="20" t="s">
        <v>11150</v>
      </c>
      <c r="M636" s="20" t="s">
        <v>11150</v>
      </c>
      <c r="N636" s="20" t="s">
        <v>11150</v>
      </c>
      <c r="O636" s="20">
        <v>37</v>
      </c>
      <c r="P636" s="20" t="str">
        <f>VLOOKUP(A636,'REPORTE'!$A$1:$AG$1961,30,0)</f>
        <v>Universitaria</v>
      </c>
      <c r="Q636" s="20" t="str">
        <f>VLOOKUP(A636,'REPORTE'!$A$1:$AG$1961,31,0)</f>
        <v>PICHINCHA</v>
      </c>
      <c r="R636" s="20" t="str">
        <f>VLOOKUP(A636,'REPORTE'!$A$1:$AG$1961,32,0)</f>
        <v>QUITO</v>
      </c>
      <c r="S636" s="20" t="str">
        <f>VLOOKUP(A636,'REPORTE'!$A$1:$AG$1961,33,0)</f>
        <v>SAN BLAS</v>
      </c>
      <c r="T636" s="20" t="str">
        <f>VLOOKUP(S636,PROVINCIAS!$F$1:$G$1171,2,0)</f>
        <v>URBANA</v>
      </c>
      <c r="U636" s="20" t="str">
        <f>VLOOKUP(A636,'REPORTE'!$A$1:$AG$1961,5,0)</f>
        <v>ECUATORIANO(A)</v>
      </c>
      <c r="V636" s="20" t="str">
        <f>VLOOKUP(A636,'REPORTE'!$A$1:$AG$1961,18,0)</f>
        <v>F</v>
      </c>
    </row>
    <row r="637" spans="1:22" x14ac:dyDescent="0.45">
      <c r="A637" s="20">
        <v>1000713</v>
      </c>
      <c r="B637" s="20" t="s">
        <v>9431</v>
      </c>
      <c r="C637" s="20" t="s">
        <v>9912</v>
      </c>
      <c r="D637" s="20">
        <v>1719199455</v>
      </c>
      <c r="E637" s="20">
        <v>231000782</v>
      </c>
      <c r="F637" s="20" t="s">
        <v>11139</v>
      </c>
      <c r="G637" s="20"/>
      <c r="H637" s="20">
        <v>160</v>
      </c>
      <c r="I637" s="20" t="s">
        <v>11150</v>
      </c>
      <c r="J637" s="20" t="s">
        <v>11150</v>
      </c>
      <c r="K637" s="20" t="s">
        <v>11150</v>
      </c>
      <c r="L637" s="20" t="s">
        <v>11150</v>
      </c>
      <c r="M637" s="20" t="s">
        <v>11150</v>
      </c>
      <c r="N637" s="20" t="s">
        <v>11150</v>
      </c>
      <c r="O637" s="20">
        <v>160</v>
      </c>
      <c r="P637" s="20" t="str">
        <f>VLOOKUP(A637,'REPORTE'!$A$1:$AG$1961,30,0)</f>
        <v>Secundaria</v>
      </c>
      <c r="Q637" s="20" t="str">
        <f>VLOOKUP(A637,'REPORTE'!$A$1:$AG$1961,31,0)</f>
        <v>PICHINCHA</v>
      </c>
      <c r="R637" s="20" t="str">
        <f>VLOOKUP(A637,'REPORTE'!$A$1:$AG$1961,32,0)</f>
        <v>QUITO</v>
      </c>
      <c r="S637" s="20" t="str">
        <f>VLOOKUP(A637,'REPORTE'!$A$1:$AG$1961,33,0)</f>
        <v>LA LIBERTAD</v>
      </c>
      <c r="T637" s="20" t="str">
        <f>VLOOKUP(S637,PROVINCIAS!$F$1:$G$1171,2,0)</f>
        <v>RURAL</v>
      </c>
      <c r="U637" s="20" t="str">
        <f>VLOOKUP(A637,'REPORTE'!$A$1:$AG$1961,5,0)</f>
        <v>ECUATORIANO(A) INDIGENA</v>
      </c>
      <c r="V637" s="20" t="str">
        <f>VLOOKUP(A637,'REPORTE'!$A$1:$AG$1961,18,0)</f>
        <v>M</v>
      </c>
    </row>
    <row r="638" spans="1:22" x14ac:dyDescent="0.45">
      <c r="A638" s="20">
        <v>1000714</v>
      </c>
      <c r="B638" s="20" t="s">
        <v>9431</v>
      </c>
      <c r="C638" s="20" t="s">
        <v>14009</v>
      </c>
      <c r="D638" s="20">
        <v>917713232</v>
      </c>
      <c r="E638" s="20">
        <v>231000784</v>
      </c>
      <c r="F638" s="20" t="s">
        <v>11139</v>
      </c>
      <c r="G638" s="20"/>
      <c r="H638" s="20">
        <v>15</v>
      </c>
      <c r="I638" s="20" t="s">
        <v>11150</v>
      </c>
      <c r="J638" s="20" t="s">
        <v>11150</v>
      </c>
      <c r="K638" s="20" t="s">
        <v>11150</v>
      </c>
      <c r="L638" s="20" t="s">
        <v>11150</v>
      </c>
      <c r="M638" s="20" t="s">
        <v>11150</v>
      </c>
      <c r="N638" s="20" t="s">
        <v>11150</v>
      </c>
      <c r="O638" s="20">
        <v>15</v>
      </c>
      <c r="P638" s="20" t="str">
        <f>VLOOKUP(A638,'REPORTE'!$A$1:$AG$1961,30,0)</f>
        <v>Secundaria</v>
      </c>
      <c r="Q638" s="20" t="str">
        <f>VLOOKUP(A638,'REPORTE'!$A$1:$AG$1961,31,0)</f>
        <v>GUAYAS</v>
      </c>
      <c r="R638" s="20" t="str">
        <f>VLOOKUP(A638,'REPORTE'!$A$1:$AG$1961,32,0)</f>
        <v>MILAGRO</v>
      </c>
      <c r="S638" s="20" t="str">
        <f>VLOOKUP(A638,'REPORTE'!$A$1:$AG$1961,33,0)</f>
        <v>MARISCAL SUCRE</v>
      </c>
      <c r="T638" s="20" t="str">
        <f>VLOOKUP(S638,PROVINCIAS!$F$1:$G$1171,2,0)</f>
        <v>RURAL</v>
      </c>
      <c r="U638" s="20" t="str">
        <f>VLOOKUP(A638,'REPORTE'!$A$1:$AG$1961,5,0)</f>
        <v>ECUATORIANO(A)</v>
      </c>
      <c r="V638" s="20" t="str">
        <f>VLOOKUP(A638,'REPORTE'!$A$1:$AG$1961,18,0)</f>
        <v>M</v>
      </c>
    </row>
    <row r="639" spans="1:22" x14ac:dyDescent="0.45">
      <c r="A639" s="20">
        <v>1000715</v>
      </c>
      <c r="B639" s="20" t="s">
        <v>9431</v>
      </c>
      <c r="C639" s="20" t="s">
        <v>14010</v>
      </c>
      <c r="D639" s="20">
        <v>1714080700</v>
      </c>
      <c r="E639" s="20">
        <v>231000785</v>
      </c>
      <c r="F639" s="20" t="s">
        <v>11139</v>
      </c>
      <c r="G639" s="20"/>
      <c r="H639" s="20">
        <v>5</v>
      </c>
      <c r="I639" s="20" t="s">
        <v>11150</v>
      </c>
      <c r="J639" s="20" t="s">
        <v>11150</v>
      </c>
      <c r="K639" s="20" t="s">
        <v>11150</v>
      </c>
      <c r="L639" s="20" t="s">
        <v>11150</v>
      </c>
      <c r="M639" s="20" t="s">
        <v>11150</v>
      </c>
      <c r="N639" s="20" t="s">
        <v>11150</v>
      </c>
      <c r="O639" s="20">
        <v>5</v>
      </c>
      <c r="P639" s="20" t="str">
        <f>VLOOKUP(A639,'REPORTE'!$A$1:$AG$1961,30,0)</f>
        <v>Primaria</v>
      </c>
      <c r="Q639" s="20" t="str">
        <f>VLOOKUP(A639,'REPORTE'!$A$1:$AG$1961,31,0)</f>
        <v>CHIMBORAZO</v>
      </c>
      <c r="R639" s="20" t="str">
        <f>VLOOKUP(A639,'REPORTE'!$A$1:$AG$1961,32,0)</f>
        <v>RIOBAMBA</v>
      </c>
      <c r="S639" s="20" t="str">
        <f>VLOOKUP(A639,'REPORTE'!$A$1:$AG$1961,33,0)</f>
        <v>CACHA (CAB EN MACHANGARA)</v>
      </c>
      <c r="T639" s="20" t="str">
        <f>VLOOKUP(S639,PROVINCIAS!$F$1:$G$1171,2,0)</f>
        <v>RURAL</v>
      </c>
      <c r="U639" s="20" t="str">
        <f>VLOOKUP(A639,'REPORTE'!$A$1:$AG$1961,5,0)</f>
        <v>ECUATORIANO(A) INDIGENA</v>
      </c>
      <c r="V639" s="20" t="str">
        <f>VLOOKUP(A639,'REPORTE'!$A$1:$AG$1961,18,0)</f>
        <v>F</v>
      </c>
    </row>
    <row r="640" spans="1:22" x14ac:dyDescent="0.45">
      <c r="A640" s="20">
        <v>1000716</v>
      </c>
      <c r="B640" s="20" t="s">
        <v>9431</v>
      </c>
      <c r="C640" s="20" t="s">
        <v>10071</v>
      </c>
      <c r="D640" s="20">
        <v>1707169437</v>
      </c>
      <c r="E640" s="20">
        <v>231000786</v>
      </c>
      <c r="F640" s="20" t="s">
        <v>11139</v>
      </c>
      <c r="G640" s="20"/>
      <c r="H640" s="20">
        <v>210</v>
      </c>
      <c r="I640" s="20" t="s">
        <v>11150</v>
      </c>
      <c r="J640" s="20" t="s">
        <v>11150</v>
      </c>
      <c r="K640" s="20" t="s">
        <v>11150</v>
      </c>
      <c r="L640" s="20" t="s">
        <v>11150</v>
      </c>
      <c r="M640" s="20" t="s">
        <v>11150</v>
      </c>
      <c r="N640" s="20" t="s">
        <v>11150</v>
      </c>
      <c r="O640" s="20">
        <v>210</v>
      </c>
      <c r="P640" s="20" t="str">
        <f>VLOOKUP(A640,'REPORTE'!$A$1:$AG$1961,30,0)</f>
        <v>Primaria</v>
      </c>
      <c r="Q640" s="20" t="str">
        <f>VLOOKUP(A640,'REPORTE'!$A$1:$AG$1961,31,0)</f>
        <v>PICHINCHA</v>
      </c>
      <c r="R640" s="20" t="str">
        <f>VLOOKUP(A640,'REPORTE'!$A$1:$AG$1961,32,0)</f>
        <v>QUITO</v>
      </c>
      <c r="S640" s="20" t="str">
        <f>VLOOKUP(A640,'REPORTE'!$A$1:$AG$1961,33,0)</f>
        <v>POMASQUI</v>
      </c>
      <c r="T640" s="20" t="str">
        <f>VLOOKUP(S640,PROVINCIAS!$F$1:$G$1171,2,0)</f>
        <v>RURAL</v>
      </c>
      <c r="U640" s="20" t="str">
        <f>VLOOKUP(A640,'REPORTE'!$A$1:$AG$1961,5,0)</f>
        <v>ECUATORIANO(A)</v>
      </c>
      <c r="V640" s="20" t="str">
        <f>VLOOKUP(A640,'REPORTE'!$A$1:$AG$1961,18,0)</f>
        <v>F</v>
      </c>
    </row>
    <row r="641" spans="1:22" x14ac:dyDescent="0.45">
      <c r="A641" s="20">
        <v>1000717</v>
      </c>
      <c r="B641" s="20" t="s">
        <v>9431</v>
      </c>
      <c r="C641" s="20" t="s">
        <v>14011</v>
      </c>
      <c r="D641" s="20">
        <v>1724328073</v>
      </c>
      <c r="E641" s="20">
        <v>231000787</v>
      </c>
      <c r="F641" s="20" t="s">
        <v>11139</v>
      </c>
      <c r="G641" s="20"/>
      <c r="H641" s="20">
        <v>15</v>
      </c>
      <c r="I641" s="20" t="s">
        <v>11150</v>
      </c>
      <c r="J641" s="20" t="s">
        <v>11150</v>
      </c>
      <c r="K641" s="20" t="s">
        <v>11150</v>
      </c>
      <c r="L641" s="20" t="s">
        <v>11150</v>
      </c>
      <c r="M641" s="20" t="s">
        <v>11150</v>
      </c>
      <c r="N641" s="20" t="s">
        <v>11150</v>
      </c>
      <c r="O641" s="20">
        <v>15</v>
      </c>
      <c r="P641" s="20" t="str">
        <f>VLOOKUP(A641,'REPORTE'!$A$1:$AG$1961,30,0)</f>
        <v>Secundaria</v>
      </c>
      <c r="Q641" s="20" t="str">
        <f>VLOOKUP(A641,'REPORTE'!$A$1:$AG$1961,31,0)</f>
        <v>PICHINCHA</v>
      </c>
      <c r="R641" s="20" t="str">
        <f>VLOOKUP(A641,'REPORTE'!$A$1:$AG$1961,32,0)</f>
        <v>QUITO</v>
      </c>
      <c r="S641" s="20" t="str">
        <f>VLOOKUP(A641,'REPORTE'!$A$1:$AG$1961,33,0)</f>
        <v>COTOCOLLAO</v>
      </c>
      <c r="T641" s="20" t="str">
        <f>VLOOKUP(S641,PROVINCIAS!$F$1:$G$1171,2,0)</f>
        <v>URBANA</v>
      </c>
      <c r="U641" s="20" t="str">
        <f>VLOOKUP(A641,'REPORTE'!$A$1:$AG$1961,5,0)</f>
        <v>ECUATORIANO(A)</v>
      </c>
      <c r="V641" s="20" t="str">
        <f>VLOOKUP(A641,'REPORTE'!$A$1:$AG$1961,18,0)</f>
        <v>F</v>
      </c>
    </row>
    <row r="642" spans="1:22" x14ac:dyDescent="0.45">
      <c r="A642" s="20">
        <v>1000718</v>
      </c>
      <c r="B642" s="20" t="s">
        <v>9431</v>
      </c>
      <c r="C642" s="20" t="s">
        <v>14012</v>
      </c>
      <c r="D642" s="20">
        <v>1718547068</v>
      </c>
      <c r="E642" s="20">
        <v>231000788</v>
      </c>
      <c r="F642" s="20" t="s">
        <v>11139</v>
      </c>
      <c r="G642" s="20"/>
      <c r="H642" s="20">
        <v>15</v>
      </c>
      <c r="I642" s="20" t="s">
        <v>11150</v>
      </c>
      <c r="J642" s="20" t="s">
        <v>11150</v>
      </c>
      <c r="K642" s="20" t="s">
        <v>11150</v>
      </c>
      <c r="L642" s="20" t="s">
        <v>11150</v>
      </c>
      <c r="M642" s="20" t="s">
        <v>11150</v>
      </c>
      <c r="N642" s="20" t="s">
        <v>11150</v>
      </c>
      <c r="O642" s="20">
        <v>15</v>
      </c>
      <c r="P642" s="20" t="str">
        <f>VLOOKUP(A642,'REPORTE'!$A$1:$AG$1961,30,0)</f>
        <v>Secundaria</v>
      </c>
      <c r="Q642" s="20" t="str">
        <f>VLOOKUP(A642,'REPORTE'!$A$1:$AG$1961,31,0)</f>
        <v>PICHINCHA</v>
      </c>
      <c r="R642" s="20" t="str">
        <f>VLOOKUP(A642,'REPORTE'!$A$1:$AG$1961,32,0)</f>
        <v>QUITO</v>
      </c>
      <c r="S642" s="20" t="str">
        <f>VLOOKUP(A642,'REPORTE'!$A$1:$AG$1961,33,0)</f>
        <v>SAN BLAS</v>
      </c>
      <c r="T642" s="20" t="str">
        <f>VLOOKUP(S642,PROVINCIAS!$F$1:$G$1171,2,0)</f>
        <v>URBANA</v>
      </c>
      <c r="U642" s="20" t="str">
        <f>VLOOKUP(A642,'REPORTE'!$A$1:$AG$1961,5,0)</f>
        <v>ECUATORIANO(A) INDIGENA</v>
      </c>
      <c r="V642" s="20" t="str">
        <f>VLOOKUP(A642,'REPORTE'!$A$1:$AG$1961,18,0)</f>
        <v>M</v>
      </c>
    </row>
    <row r="643" spans="1:22" x14ac:dyDescent="0.45">
      <c r="A643" s="20">
        <v>1000719</v>
      </c>
      <c r="B643" s="20" t="s">
        <v>9431</v>
      </c>
      <c r="C643" s="20" t="s">
        <v>14013</v>
      </c>
      <c r="D643" s="20">
        <v>1100560117</v>
      </c>
      <c r="E643" s="20">
        <v>231000790</v>
      </c>
      <c r="F643" s="20" t="s">
        <v>11139</v>
      </c>
      <c r="G643" s="20"/>
      <c r="H643" s="20">
        <v>15</v>
      </c>
      <c r="I643" s="20" t="s">
        <v>11150</v>
      </c>
      <c r="J643" s="20" t="s">
        <v>11150</v>
      </c>
      <c r="K643" s="20" t="s">
        <v>11150</v>
      </c>
      <c r="L643" s="20" t="s">
        <v>11150</v>
      </c>
      <c r="M643" s="20" t="s">
        <v>11150</v>
      </c>
      <c r="N643" s="20" t="s">
        <v>11150</v>
      </c>
      <c r="O643" s="20">
        <v>15</v>
      </c>
      <c r="P643" s="20" t="str">
        <f>VLOOKUP(A643,'REPORTE'!$A$1:$AG$1961,30,0)</f>
        <v>Secundaria</v>
      </c>
      <c r="Q643" s="20" t="str">
        <f>VLOOKUP(A643,'REPORTE'!$A$1:$AG$1961,31,0)</f>
        <v>LOJA</v>
      </c>
      <c r="R643" s="20" t="str">
        <f>VLOOKUP(A643,'REPORTE'!$A$1:$AG$1961,32,0)</f>
        <v>CALVAS</v>
      </c>
      <c r="S643" s="20" t="str">
        <f>VLOOKUP(A643,'REPORTE'!$A$1:$AG$1961,33,0)</f>
        <v>CARIAMANGA</v>
      </c>
      <c r="T643" s="20" t="str">
        <f>VLOOKUP(S643,PROVINCIAS!$F$1:$G$1171,2,0)</f>
        <v>URBANA</v>
      </c>
      <c r="U643" s="20" t="str">
        <f>VLOOKUP(A643,'REPORTE'!$A$1:$AG$1961,5,0)</f>
        <v>ECUATORIANO(A)</v>
      </c>
      <c r="V643" s="20" t="str">
        <f>VLOOKUP(A643,'REPORTE'!$A$1:$AG$1961,18,0)</f>
        <v>M</v>
      </c>
    </row>
    <row r="644" spans="1:22" x14ac:dyDescent="0.45">
      <c r="A644" s="20">
        <v>1000720</v>
      </c>
      <c r="B644" s="20" t="s">
        <v>9431</v>
      </c>
      <c r="C644" s="20" t="s">
        <v>14014</v>
      </c>
      <c r="D644" s="20">
        <v>1709261380</v>
      </c>
      <c r="E644" s="20">
        <v>231000791</v>
      </c>
      <c r="F644" s="20" t="s">
        <v>11139</v>
      </c>
      <c r="G644" s="20"/>
      <c r="H644" s="20">
        <v>9.48</v>
      </c>
      <c r="I644" s="20" t="s">
        <v>11150</v>
      </c>
      <c r="J644" s="20" t="s">
        <v>11150</v>
      </c>
      <c r="K644" s="20" t="s">
        <v>11150</v>
      </c>
      <c r="L644" s="20" t="s">
        <v>11150</v>
      </c>
      <c r="M644" s="20" t="s">
        <v>11150</v>
      </c>
      <c r="N644" s="20" t="s">
        <v>11150</v>
      </c>
      <c r="O644" s="20">
        <v>9.48</v>
      </c>
      <c r="P644" s="20" t="str">
        <f>VLOOKUP(A644,'REPORTE'!$A$1:$AG$1961,30,0)</f>
        <v>Secundaria</v>
      </c>
      <c r="Q644" s="20" t="str">
        <f>VLOOKUP(A644,'REPORTE'!$A$1:$AG$1961,31,0)</f>
        <v>PICHINCHA</v>
      </c>
      <c r="R644" s="20" t="str">
        <f>VLOOKUP(A644,'REPORTE'!$A$1:$AG$1961,32,0)</f>
        <v>QUITO</v>
      </c>
      <c r="S644" s="20" t="str">
        <f>VLOOKUP(A644,'REPORTE'!$A$1:$AG$1961,33,0)</f>
        <v>CHIMBACALLE</v>
      </c>
      <c r="T644" s="20" t="str">
        <f>VLOOKUP(S644,PROVINCIAS!$F$1:$G$1171,2,0)</f>
        <v>URBANA</v>
      </c>
      <c r="U644" s="20" t="str">
        <f>VLOOKUP(A644,'REPORTE'!$A$1:$AG$1961,5,0)</f>
        <v>ECUATORIANO(A)</v>
      </c>
      <c r="V644" s="20" t="str">
        <f>VLOOKUP(A644,'REPORTE'!$A$1:$AG$1961,18,0)</f>
        <v>M</v>
      </c>
    </row>
    <row r="645" spans="1:22" x14ac:dyDescent="0.45">
      <c r="A645" s="20">
        <v>1000721</v>
      </c>
      <c r="B645" s="20" t="s">
        <v>9431</v>
      </c>
      <c r="C645" s="20" t="s">
        <v>14015</v>
      </c>
      <c r="D645" s="20">
        <v>1719921080</v>
      </c>
      <c r="E645" s="20">
        <v>231000792</v>
      </c>
      <c r="F645" s="20" t="s">
        <v>11139</v>
      </c>
      <c r="G645" s="20"/>
      <c r="H645" s="20">
        <v>15</v>
      </c>
      <c r="I645" s="20" t="s">
        <v>11150</v>
      </c>
      <c r="J645" s="20" t="s">
        <v>11150</v>
      </c>
      <c r="K645" s="20" t="s">
        <v>11150</v>
      </c>
      <c r="L645" s="20" t="s">
        <v>11150</v>
      </c>
      <c r="M645" s="20" t="s">
        <v>11150</v>
      </c>
      <c r="N645" s="20" t="s">
        <v>11150</v>
      </c>
      <c r="O645" s="20">
        <v>15</v>
      </c>
      <c r="P645" s="20" t="str">
        <f>VLOOKUP(A645,'REPORTE'!$A$1:$AG$1961,30,0)</f>
        <v>Secundaria</v>
      </c>
      <c r="Q645" s="20" t="str">
        <f>VLOOKUP(A645,'REPORTE'!$A$1:$AG$1961,31,0)</f>
        <v>PICHINCHA</v>
      </c>
      <c r="R645" s="20" t="str">
        <f>VLOOKUP(A645,'REPORTE'!$A$1:$AG$1961,32,0)</f>
        <v>QUITO</v>
      </c>
      <c r="S645" s="20" t="str">
        <f>VLOOKUP(A645,'REPORTE'!$A$1:$AG$1961,33,0)</f>
        <v>SAN BLAS</v>
      </c>
      <c r="T645" s="20" t="str">
        <f>VLOOKUP(S645,PROVINCIAS!$F$1:$G$1171,2,0)</f>
        <v>URBANA</v>
      </c>
      <c r="U645" s="20" t="str">
        <f>VLOOKUP(A645,'REPORTE'!$A$1:$AG$1961,5,0)</f>
        <v>ECUATORIANO(A)</v>
      </c>
      <c r="V645" s="20" t="str">
        <f>VLOOKUP(A645,'REPORTE'!$A$1:$AG$1961,18,0)</f>
        <v>M</v>
      </c>
    </row>
    <row r="646" spans="1:22" x14ac:dyDescent="0.45">
      <c r="A646" s="20">
        <v>1000722</v>
      </c>
      <c r="B646" s="20" t="s">
        <v>9431</v>
      </c>
      <c r="C646" s="20" t="s">
        <v>14016</v>
      </c>
      <c r="D646" s="20">
        <v>1755719307</v>
      </c>
      <c r="E646" s="20">
        <v>231000793</v>
      </c>
      <c r="F646" s="20" t="s">
        <v>11139</v>
      </c>
      <c r="G646" s="20"/>
      <c r="H646" s="20">
        <v>2</v>
      </c>
      <c r="I646" s="20" t="s">
        <v>11150</v>
      </c>
      <c r="J646" s="20" t="s">
        <v>11150</v>
      </c>
      <c r="K646" s="20" t="s">
        <v>11150</v>
      </c>
      <c r="L646" s="20" t="s">
        <v>11150</v>
      </c>
      <c r="M646" s="20" t="s">
        <v>11150</v>
      </c>
      <c r="N646" s="20" t="s">
        <v>11150</v>
      </c>
      <c r="O646" s="20">
        <v>2</v>
      </c>
      <c r="P646" s="20" t="str">
        <f>VLOOKUP(A646,'REPORTE'!$A$1:$AG$1961,30,0)</f>
        <v>Ninguna</v>
      </c>
      <c r="Q646" s="20" t="str">
        <f>VLOOKUP(A646,'REPORTE'!$A$1:$AG$1961,31,0)</f>
        <v>PICHINCHA</v>
      </c>
      <c r="R646" s="20" t="str">
        <f>VLOOKUP(A646,'REPORTE'!$A$1:$AG$1961,32,0)</f>
        <v>QUITO</v>
      </c>
      <c r="S646" s="20" t="str">
        <f>VLOOKUP(A646,'REPORTE'!$A$1:$AG$1961,33,0)</f>
        <v>ITCHIMBIA</v>
      </c>
      <c r="T646" s="20" t="str">
        <f>VLOOKUP(S646,PROVINCIAS!$F$1:$G$1171,2,0)</f>
        <v>URBANA</v>
      </c>
      <c r="U646" s="20" t="str">
        <f>VLOOKUP(A646,'REPORTE'!$A$1:$AG$1961,5,0)</f>
        <v>ECUATORIANO(A)</v>
      </c>
      <c r="V646" s="20" t="str">
        <f>VLOOKUP(A646,'REPORTE'!$A$1:$AG$1961,18,0)</f>
        <v>F</v>
      </c>
    </row>
    <row r="647" spans="1:22" x14ac:dyDescent="0.45">
      <c r="A647" s="20">
        <v>1000723</v>
      </c>
      <c r="B647" s="20" t="s">
        <v>9431</v>
      </c>
      <c r="C647" s="20" t="s">
        <v>14017</v>
      </c>
      <c r="D647" s="20">
        <v>1755719257</v>
      </c>
      <c r="E647" s="20">
        <v>231000794</v>
      </c>
      <c r="F647" s="20" t="s">
        <v>11139</v>
      </c>
      <c r="G647" s="20"/>
      <c r="H647" s="20">
        <v>2</v>
      </c>
      <c r="I647" s="20" t="s">
        <v>11150</v>
      </c>
      <c r="J647" s="20" t="s">
        <v>11150</v>
      </c>
      <c r="K647" s="20" t="s">
        <v>11150</v>
      </c>
      <c r="L647" s="20" t="s">
        <v>11150</v>
      </c>
      <c r="M647" s="20" t="s">
        <v>11150</v>
      </c>
      <c r="N647" s="20" t="s">
        <v>11150</v>
      </c>
      <c r="O647" s="20">
        <v>2</v>
      </c>
      <c r="P647" s="20" t="str">
        <f>VLOOKUP(A647,'REPORTE'!$A$1:$AG$1961,30,0)</f>
        <v>Ninguna</v>
      </c>
      <c r="Q647" s="20" t="str">
        <f>VLOOKUP(A647,'REPORTE'!$A$1:$AG$1961,31,0)</f>
        <v>PICHINCHA</v>
      </c>
      <c r="R647" s="20" t="str">
        <f>VLOOKUP(A647,'REPORTE'!$A$1:$AG$1961,32,0)</f>
        <v>QUITO</v>
      </c>
      <c r="S647" s="20" t="str">
        <f>VLOOKUP(A647,'REPORTE'!$A$1:$AG$1961,33,0)</f>
        <v>ITCHIMBIA</v>
      </c>
      <c r="T647" s="20" t="str">
        <f>VLOOKUP(S647,PROVINCIAS!$F$1:$G$1171,2,0)</f>
        <v>URBANA</v>
      </c>
      <c r="U647" s="20" t="str">
        <f>VLOOKUP(A647,'REPORTE'!$A$1:$AG$1961,5,0)</f>
        <v>ECUATORIANO(A)</v>
      </c>
      <c r="V647" s="20" t="str">
        <f>VLOOKUP(A647,'REPORTE'!$A$1:$AG$1961,18,0)</f>
        <v>F</v>
      </c>
    </row>
    <row r="648" spans="1:22" x14ac:dyDescent="0.45">
      <c r="A648" s="20">
        <v>1000724</v>
      </c>
      <c r="B648" s="20" t="s">
        <v>9431</v>
      </c>
      <c r="C648" s="20" t="s">
        <v>10307</v>
      </c>
      <c r="D648" s="20">
        <v>1723642409</v>
      </c>
      <c r="E648" s="20">
        <v>231000795</v>
      </c>
      <c r="F648" s="20" t="s">
        <v>11139</v>
      </c>
      <c r="G648" s="20"/>
      <c r="H648" s="20">
        <v>455</v>
      </c>
      <c r="I648" s="20" t="s">
        <v>11150</v>
      </c>
      <c r="J648" s="20" t="s">
        <v>11150</v>
      </c>
      <c r="K648" s="20" t="s">
        <v>11150</v>
      </c>
      <c r="L648" s="20" t="s">
        <v>11150</v>
      </c>
      <c r="M648" s="20" t="s">
        <v>11150</v>
      </c>
      <c r="N648" s="20" t="s">
        <v>11150</v>
      </c>
      <c r="O648" s="20">
        <v>455</v>
      </c>
      <c r="P648" s="20" t="str">
        <f>VLOOKUP(A648,'REPORTE'!$A$1:$AG$1961,30,0)</f>
        <v>Secundaria</v>
      </c>
      <c r="Q648" s="20" t="str">
        <f>VLOOKUP(A648,'REPORTE'!$A$1:$AG$1961,31,0)</f>
        <v>SANTO DOMINGO DE LOS TSACHILAS</v>
      </c>
      <c r="R648" s="20" t="str">
        <f>VLOOKUP(A648,'REPORTE'!$A$1:$AG$1961,32,0)</f>
        <v>SANTO DOMINGO</v>
      </c>
      <c r="S648" s="20" t="str">
        <f>VLOOKUP(A648,'REPORTE'!$A$1:$AG$1961,33,0)</f>
        <v>SANTO DOMINGO DE LOS COLORADOS</v>
      </c>
      <c r="T648" s="20" t="str">
        <f>VLOOKUP(S648,PROVINCIAS!$F$1:$G$1171,2,0)</f>
        <v>URBANA</v>
      </c>
      <c r="U648" s="20" t="str">
        <f>VLOOKUP(A648,'REPORTE'!$A$1:$AG$1961,5,0)</f>
        <v>ECUATORIANO(A)</v>
      </c>
      <c r="V648" s="20" t="str">
        <f>VLOOKUP(A648,'REPORTE'!$A$1:$AG$1961,18,0)</f>
        <v>F</v>
      </c>
    </row>
    <row r="649" spans="1:22" x14ac:dyDescent="0.45">
      <c r="A649" s="20">
        <v>1000726</v>
      </c>
      <c r="B649" s="20" t="s">
        <v>9431</v>
      </c>
      <c r="C649" s="20" t="s">
        <v>14018</v>
      </c>
      <c r="D649" s="20">
        <v>1707130892</v>
      </c>
      <c r="E649" s="20">
        <v>231000796</v>
      </c>
      <c r="F649" s="20" t="s">
        <v>11139</v>
      </c>
      <c r="G649" s="20"/>
      <c r="H649" s="20">
        <v>3</v>
      </c>
      <c r="I649" s="20" t="s">
        <v>11150</v>
      </c>
      <c r="J649" s="20" t="s">
        <v>11150</v>
      </c>
      <c r="K649" s="20" t="s">
        <v>11150</v>
      </c>
      <c r="L649" s="20" t="s">
        <v>11150</v>
      </c>
      <c r="M649" s="20" t="s">
        <v>11150</v>
      </c>
      <c r="N649" s="20" t="s">
        <v>11150</v>
      </c>
      <c r="O649" s="20">
        <v>3</v>
      </c>
      <c r="P649" s="20" t="str">
        <f>VLOOKUP(A649,'REPORTE'!$A$1:$AG$1961,30,0)</f>
        <v>Primaria</v>
      </c>
      <c r="Q649" s="20" t="str">
        <f>VLOOKUP(A649,'REPORTE'!$A$1:$AG$1961,31,0)</f>
        <v>PICHINCHA</v>
      </c>
      <c r="R649" s="20" t="str">
        <f>VLOOKUP(A649,'REPORTE'!$A$1:$AG$1961,32,0)</f>
        <v>QUITO</v>
      </c>
      <c r="S649" s="20" t="str">
        <f>VLOOKUP(A649,'REPORTE'!$A$1:$AG$1961,33,0)</f>
        <v>GONZALEZ SUAREZ</v>
      </c>
      <c r="T649" s="20" t="str">
        <f>VLOOKUP(S649,PROVINCIAS!$F$1:$G$1171,2,0)</f>
        <v>URBANA</v>
      </c>
      <c r="U649" s="20" t="str">
        <f>VLOOKUP(A649,'REPORTE'!$A$1:$AG$1961,5,0)</f>
        <v>ECUATORIANO(A)</v>
      </c>
      <c r="V649" s="20" t="str">
        <f>VLOOKUP(A649,'REPORTE'!$A$1:$AG$1961,18,0)</f>
        <v>F</v>
      </c>
    </row>
    <row r="650" spans="1:22" x14ac:dyDescent="0.45">
      <c r="A650" s="20">
        <v>1000727</v>
      </c>
      <c r="B650" s="20" t="s">
        <v>9431</v>
      </c>
      <c r="C650" s="20" t="s">
        <v>14019</v>
      </c>
      <c r="D650" s="20">
        <v>1709428849</v>
      </c>
      <c r="E650" s="20">
        <v>231000797</v>
      </c>
      <c r="F650" s="20" t="s">
        <v>11139</v>
      </c>
      <c r="G650" s="20"/>
      <c r="H650" s="20">
        <v>15</v>
      </c>
      <c r="I650" s="20" t="s">
        <v>11150</v>
      </c>
      <c r="J650" s="20" t="s">
        <v>11150</v>
      </c>
      <c r="K650" s="20" t="s">
        <v>11150</v>
      </c>
      <c r="L650" s="20" t="s">
        <v>11150</v>
      </c>
      <c r="M650" s="20" t="s">
        <v>11150</v>
      </c>
      <c r="N650" s="20" t="s">
        <v>11150</v>
      </c>
      <c r="O650" s="20">
        <v>15</v>
      </c>
      <c r="P650" s="20" t="str">
        <f>VLOOKUP(A650,'REPORTE'!$A$1:$AG$1961,30,0)</f>
        <v>Primaria</v>
      </c>
      <c r="Q650" s="20" t="str">
        <f>VLOOKUP(A650,'REPORTE'!$A$1:$AG$1961,31,0)</f>
        <v>PICHINCHA</v>
      </c>
      <c r="R650" s="20" t="str">
        <f>VLOOKUP(A650,'REPORTE'!$A$1:$AG$1961,32,0)</f>
        <v>QUITO</v>
      </c>
      <c r="S650" s="20" t="str">
        <f>VLOOKUP(A650,'REPORTE'!$A$1:$AG$1961,33,0)</f>
        <v>ATAHUALPA</v>
      </c>
      <c r="T650" s="20" t="str">
        <f>VLOOKUP(S650,PROVINCIAS!$F$1:$G$1171,2,0)</f>
        <v>RURAL</v>
      </c>
      <c r="U650" s="20" t="str">
        <f>VLOOKUP(A650,'REPORTE'!$A$1:$AG$1961,5,0)</f>
        <v>ECUATORIANO(A)</v>
      </c>
      <c r="V650" s="20" t="str">
        <f>VLOOKUP(A650,'REPORTE'!$A$1:$AG$1961,18,0)</f>
        <v>M</v>
      </c>
    </row>
    <row r="651" spans="1:22" x14ac:dyDescent="0.45">
      <c r="A651" s="20">
        <v>1000728</v>
      </c>
      <c r="B651" s="20" t="s">
        <v>9431</v>
      </c>
      <c r="C651" s="20" t="s">
        <v>14020</v>
      </c>
      <c r="D651" s="20">
        <v>604129106</v>
      </c>
      <c r="E651" s="20">
        <v>231000798</v>
      </c>
      <c r="F651" s="20" t="s">
        <v>11139</v>
      </c>
      <c r="G651" s="20"/>
      <c r="H651" s="20">
        <v>15</v>
      </c>
      <c r="I651" s="20" t="s">
        <v>11150</v>
      </c>
      <c r="J651" s="20" t="s">
        <v>11150</v>
      </c>
      <c r="K651" s="20" t="s">
        <v>11150</v>
      </c>
      <c r="L651" s="20" t="s">
        <v>11150</v>
      </c>
      <c r="M651" s="20" t="s">
        <v>11150</v>
      </c>
      <c r="N651" s="20" t="s">
        <v>11150</v>
      </c>
      <c r="O651" s="20">
        <v>15</v>
      </c>
      <c r="P651" s="20" t="str">
        <f>VLOOKUP(A651,'REPORTE'!$A$1:$AG$1961,30,0)</f>
        <v>Universitaria</v>
      </c>
      <c r="Q651" s="20" t="str">
        <f>VLOOKUP(A651,'REPORTE'!$A$1:$AG$1961,31,0)</f>
        <v>CHIMBORAZO</v>
      </c>
      <c r="R651" s="20" t="str">
        <f>VLOOKUP(A651,'REPORTE'!$A$1:$AG$1961,32,0)</f>
        <v>RIOBAMBA</v>
      </c>
      <c r="S651" s="20" t="str">
        <f>VLOOKUP(A651,'REPORTE'!$A$1:$AG$1961,33,0)</f>
        <v>LIZARZABURU</v>
      </c>
      <c r="T651" s="20" t="str">
        <f>VLOOKUP(S651,PROVINCIAS!$F$1:$G$1171,2,0)</f>
        <v>URBANA</v>
      </c>
      <c r="U651" s="20" t="str">
        <f>VLOOKUP(A651,'REPORTE'!$A$1:$AG$1961,5,0)</f>
        <v>ECUATORIANO(A)</v>
      </c>
      <c r="V651" s="20" t="str">
        <f>VLOOKUP(A651,'REPORTE'!$A$1:$AG$1961,18,0)</f>
        <v>F</v>
      </c>
    </row>
    <row r="652" spans="1:22" x14ac:dyDescent="0.45">
      <c r="A652" s="20">
        <v>1000729</v>
      </c>
      <c r="B652" s="20" t="s">
        <v>9431</v>
      </c>
      <c r="C652" s="20" t="s">
        <v>14021</v>
      </c>
      <c r="D652" s="20">
        <v>1706941968</v>
      </c>
      <c r="E652" s="20">
        <v>231000799</v>
      </c>
      <c r="F652" s="20" t="s">
        <v>11139</v>
      </c>
      <c r="G652" s="20"/>
      <c r="H652" s="20">
        <v>6.75</v>
      </c>
      <c r="I652" s="20" t="s">
        <v>11150</v>
      </c>
      <c r="J652" s="20" t="s">
        <v>11150</v>
      </c>
      <c r="K652" s="20" t="s">
        <v>11150</v>
      </c>
      <c r="L652" s="20" t="s">
        <v>11150</v>
      </c>
      <c r="M652" s="20" t="s">
        <v>11150</v>
      </c>
      <c r="N652" s="20" t="s">
        <v>11150</v>
      </c>
      <c r="O652" s="20">
        <v>6.75</v>
      </c>
      <c r="P652" s="20" t="str">
        <f>VLOOKUP(A652,'REPORTE'!$A$1:$AG$1961,30,0)</f>
        <v>Primaria</v>
      </c>
      <c r="Q652" s="20" t="str">
        <f>VLOOKUP(A652,'REPORTE'!$A$1:$AG$1961,31,0)</f>
        <v>PICHINCHA</v>
      </c>
      <c r="R652" s="20" t="str">
        <f>VLOOKUP(A652,'REPORTE'!$A$1:$AG$1961,32,0)</f>
        <v>QUITO</v>
      </c>
      <c r="S652" s="20" t="str">
        <f>VLOOKUP(A652,'REPORTE'!$A$1:$AG$1961,33,0)</f>
        <v>CHILLOGALLO</v>
      </c>
      <c r="T652" s="20" t="str">
        <f>VLOOKUP(S652,PROVINCIAS!$F$1:$G$1171,2,0)</f>
        <v>URBANA</v>
      </c>
      <c r="U652" s="20" t="str">
        <f>VLOOKUP(A652,'REPORTE'!$A$1:$AG$1961,5,0)</f>
        <v>ECUATORIANO(A)</v>
      </c>
      <c r="V652" s="20" t="str">
        <f>VLOOKUP(A652,'REPORTE'!$A$1:$AG$1961,18,0)</f>
        <v>F</v>
      </c>
    </row>
    <row r="653" spans="1:22" x14ac:dyDescent="0.45">
      <c r="A653" s="20">
        <v>1000730</v>
      </c>
      <c r="B653" s="20" t="s">
        <v>9431</v>
      </c>
      <c r="C653" s="20" t="s">
        <v>10001</v>
      </c>
      <c r="D653" s="20">
        <v>1719241422</v>
      </c>
      <c r="E653" s="20">
        <v>231000800</v>
      </c>
      <c r="F653" s="20" t="s">
        <v>11139</v>
      </c>
      <c r="G653" s="20"/>
      <c r="H653" s="20">
        <v>121</v>
      </c>
      <c r="I653" s="20" t="s">
        <v>11150</v>
      </c>
      <c r="J653" s="20" t="s">
        <v>11150</v>
      </c>
      <c r="K653" s="20" t="s">
        <v>11150</v>
      </c>
      <c r="L653" s="20" t="s">
        <v>11150</v>
      </c>
      <c r="M653" s="20" t="s">
        <v>11150</v>
      </c>
      <c r="N653" s="20" t="s">
        <v>11150</v>
      </c>
      <c r="O653" s="20">
        <v>121</v>
      </c>
      <c r="P653" s="20" t="str">
        <f>VLOOKUP(A653,'REPORTE'!$A$1:$AG$1961,30,0)</f>
        <v>Secundaria</v>
      </c>
      <c r="Q653" s="20" t="str">
        <f>VLOOKUP(A653,'REPORTE'!$A$1:$AG$1961,31,0)</f>
        <v>PICHINCHA</v>
      </c>
      <c r="R653" s="20" t="str">
        <f>VLOOKUP(A653,'REPORTE'!$A$1:$AG$1961,32,0)</f>
        <v>QUITO</v>
      </c>
      <c r="S653" s="20" t="str">
        <f>VLOOKUP(A653,'REPORTE'!$A$1:$AG$1961,33,0)</f>
        <v>LA MAGDALENA</v>
      </c>
      <c r="T653" s="20" t="str">
        <f>VLOOKUP(S653,PROVINCIAS!$F$1:$G$1171,2,0)</f>
        <v>URBANA</v>
      </c>
      <c r="U653" s="20" t="str">
        <f>VLOOKUP(A653,'REPORTE'!$A$1:$AG$1961,5,0)</f>
        <v>ECUATORIANO(A)</v>
      </c>
      <c r="V653" s="20" t="str">
        <f>VLOOKUP(A653,'REPORTE'!$A$1:$AG$1961,18,0)</f>
        <v>M</v>
      </c>
    </row>
    <row r="654" spans="1:22" x14ac:dyDescent="0.45">
      <c r="A654" s="20">
        <v>1000731</v>
      </c>
      <c r="B654" s="20" t="s">
        <v>9431</v>
      </c>
      <c r="C654" s="20" t="s">
        <v>14022</v>
      </c>
      <c r="D654" s="20">
        <v>1707213045</v>
      </c>
      <c r="E654" s="20">
        <v>231000801</v>
      </c>
      <c r="F654" s="20" t="s">
        <v>11139</v>
      </c>
      <c r="G654" s="20"/>
      <c r="H654" s="20">
        <v>57.5</v>
      </c>
      <c r="I654" s="20" t="s">
        <v>11150</v>
      </c>
      <c r="J654" s="20" t="s">
        <v>11150</v>
      </c>
      <c r="K654" s="20" t="s">
        <v>11150</v>
      </c>
      <c r="L654" s="20" t="s">
        <v>11150</v>
      </c>
      <c r="M654" s="20" t="s">
        <v>11150</v>
      </c>
      <c r="N654" s="20" t="s">
        <v>11150</v>
      </c>
      <c r="O654" s="20">
        <v>57.5</v>
      </c>
      <c r="P654" s="20" t="str">
        <f>VLOOKUP(A654,'REPORTE'!$A$1:$AG$1961,30,0)</f>
        <v>Primaria</v>
      </c>
      <c r="Q654" s="20" t="str">
        <f>VLOOKUP(A654,'REPORTE'!$A$1:$AG$1961,31,0)</f>
        <v>CARCHI</v>
      </c>
      <c r="R654" s="20" t="str">
        <f>VLOOKUP(A654,'REPORTE'!$A$1:$AG$1961,32,0)</f>
        <v>ESPEJO</v>
      </c>
      <c r="S654" s="20" t="str">
        <f>VLOOKUP(A654,'REPORTE'!$A$1:$AG$1961,33,0)</f>
        <v>LA LIBERTAD (ALIZO)</v>
      </c>
      <c r="T654" s="20" t="str">
        <f>VLOOKUP(S654,PROVINCIAS!$F$1:$G$1171,2,0)</f>
        <v>RURAL</v>
      </c>
      <c r="U654" s="20" t="str">
        <f>VLOOKUP(A654,'REPORTE'!$A$1:$AG$1961,5,0)</f>
        <v>ECUATORIANO(A)</v>
      </c>
      <c r="V654" s="20" t="str">
        <f>VLOOKUP(A654,'REPORTE'!$A$1:$AG$1961,18,0)</f>
        <v>M</v>
      </c>
    </row>
    <row r="655" spans="1:22" x14ac:dyDescent="0.45">
      <c r="A655" s="20">
        <v>1000732</v>
      </c>
      <c r="B655" s="20" t="s">
        <v>9431</v>
      </c>
      <c r="C655" s="20" t="s">
        <v>14023</v>
      </c>
      <c r="D655" s="20">
        <v>1718718727</v>
      </c>
      <c r="E655" s="20">
        <v>231000802</v>
      </c>
      <c r="F655" s="20" t="s">
        <v>11139</v>
      </c>
      <c r="G655" s="20"/>
      <c r="H655" s="20">
        <v>15</v>
      </c>
      <c r="I655" s="20" t="s">
        <v>11150</v>
      </c>
      <c r="J655" s="20" t="s">
        <v>11150</v>
      </c>
      <c r="K655" s="20" t="s">
        <v>11150</v>
      </c>
      <c r="L655" s="20" t="s">
        <v>11150</v>
      </c>
      <c r="M655" s="20" t="s">
        <v>11150</v>
      </c>
      <c r="N655" s="20" t="s">
        <v>11150</v>
      </c>
      <c r="O655" s="20">
        <v>15</v>
      </c>
      <c r="P655" s="20" t="str">
        <f>VLOOKUP(A655,'REPORTE'!$A$1:$AG$1961,30,0)</f>
        <v>Primaria</v>
      </c>
      <c r="Q655" s="20" t="str">
        <f>VLOOKUP(A655,'REPORTE'!$A$1:$AG$1961,31,0)</f>
        <v>CHIMBORAZO</v>
      </c>
      <c r="R655" s="20" t="str">
        <f>VLOOKUP(A655,'REPORTE'!$A$1:$AG$1961,32,0)</f>
        <v>RIOBAMBA</v>
      </c>
      <c r="S655" s="20" t="str">
        <f>VLOOKUP(A655,'REPORTE'!$A$1:$AG$1961,33,0)</f>
        <v>CACHA (CAB EN MACHANGARA)</v>
      </c>
      <c r="T655" s="20" t="str">
        <f>VLOOKUP(S655,PROVINCIAS!$F$1:$G$1171,2,0)</f>
        <v>RURAL</v>
      </c>
      <c r="U655" s="20" t="str">
        <f>VLOOKUP(A655,'REPORTE'!$A$1:$AG$1961,5,0)</f>
        <v>ECUATORIANO(A) INDIGENA</v>
      </c>
      <c r="V655" s="20" t="str">
        <f>VLOOKUP(A655,'REPORTE'!$A$1:$AG$1961,18,0)</f>
        <v>M</v>
      </c>
    </row>
    <row r="656" spans="1:22" x14ac:dyDescent="0.45">
      <c r="A656" s="20">
        <v>1000733</v>
      </c>
      <c r="B656" s="20" t="s">
        <v>9431</v>
      </c>
      <c r="C656" s="20" t="s">
        <v>14024</v>
      </c>
      <c r="D656" s="20">
        <v>1711620441</v>
      </c>
      <c r="E656" s="20">
        <v>231000803</v>
      </c>
      <c r="F656" s="20" t="s">
        <v>11139</v>
      </c>
      <c r="G656" s="20"/>
      <c r="H656" s="20">
        <v>15</v>
      </c>
      <c r="I656" s="20" t="s">
        <v>11150</v>
      </c>
      <c r="J656" s="20" t="s">
        <v>11150</v>
      </c>
      <c r="K656" s="20" t="s">
        <v>11150</v>
      </c>
      <c r="L656" s="20" t="s">
        <v>11150</v>
      </c>
      <c r="M656" s="20" t="s">
        <v>11150</v>
      </c>
      <c r="N656" s="20" t="s">
        <v>11150</v>
      </c>
      <c r="O656" s="20">
        <v>15</v>
      </c>
      <c r="P656" s="20" t="str">
        <f>VLOOKUP(A656,'REPORTE'!$A$1:$AG$1961,30,0)</f>
        <v>Secundaria</v>
      </c>
      <c r="Q656" s="20" t="str">
        <f>VLOOKUP(A656,'REPORTE'!$A$1:$AG$1961,31,0)</f>
        <v>PICHINCHA</v>
      </c>
      <c r="R656" s="20" t="str">
        <f>VLOOKUP(A656,'REPORTE'!$A$1:$AG$1961,32,0)</f>
        <v>QUITO</v>
      </c>
      <c r="S656" s="20" t="str">
        <f>VLOOKUP(A656,'REPORTE'!$A$1:$AG$1961,33,0)</f>
        <v>COTOCOLLAO</v>
      </c>
      <c r="T656" s="20" t="str">
        <f>VLOOKUP(S656,PROVINCIAS!$F$1:$G$1171,2,0)</f>
        <v>URBANA</v>
      </c>
      <c r="U656" s="20" t="str">
        <f>VLOOKUP(A656,'REPORTE'!$A$1:$AG$1961,5,0)</f>
        <v>ECUATORIANO(A)</v>
      </c>
      <c r="V656" s="20" t="str">
        <f>VLOOKUP(A656,'REPORTE'!$A$1:$AG$1961,18,0)</f>
        <v>F</v>
      </c>
    </row>
    <row r="657" spans="1:22" x14ac:dyDescent="0.45">
      <c r="A657" s="20">
        <v>1000734</v>
      </c>
      <c r="B657" s="20" t="s">
        <v>9431</v>
      </c>
      <c r="C657" s="20" t="s">
        <v>9649</v>
      </c>
      <c r="D657" s="20">
        <v>501842462</v>
      </c>
      <c r="E657" s="20">
        <v>231000804</v>
      </c>
      <c r="F657" s="20" t="s">
        <v>11139</v>
      </c>
      <c r="G657" s="20"/>
      <c r="H657" s="20">
        <v>42.27</v>
      </c>
      <c r="I657" s="20" t="s">
        <v>11150</v>
      </c>
      <c r="J657" s="20" t="s">
        <v>11150</v>
      </c>
      <c r="K657" s="20" t="s">
        <v>11150</v>
      </c>
      <c r="L657" s="20" t="s">
        <v>11150</v>
      </c>
      <c r="M657" s="20" t="s">
        <v>11150</v>
      </c>
      <c r="N657" s="20" t="s">
        <v>11150</v>
      </c>
      <c r="O657" s="20">
        <v>42.27</v>
      </c>
      <c r="P657" s="20" t="str">
        <f>VLOOKUP(A657,'REPORTE'!$A$1:$AG$1961,30,0)</f>
        <v>Primaria</v>
      </c>
      <c r="Q657" s="20" t="str">
        <f>VLOOKUP(A657,'REPORTE'!$A$1:$AG$1961,31,0)</f>
        <v>COTOPAXI</v>
      </c>
      <c r="R657" s="20" t="str">
        <f>VLOOKUP(A657,'REPORTE'!$A$1:$AG$1961,32,0)</f>
        <v>PUJILI</v>
      </c>
      <c r="S657" s="20" t="str">
        <f>VLOOKUP(A657,'REPORTE'!$A$1:$AG$1961,33,0)</f>
        <v>GUANGAJE</v>
      </c>
      <c r="T657" s="20" t="str">
        <f>VLOOKUP(S657,PROVINCIAS!$F$1:$G$1171,2,0)</f>
        <v>RURAL</v>
      </c>
      <c r="U657" s="20" t="str">
        <f>VLOOKUP(A657,'REPORTE'!$A$1:$AG$1961,5,0)</f>
        <v>ECUATORIANO(A)</v>
      </c>
      <c r="V657" s="20" t="str">
        <f>VLOOKUP(A657,'REPORTE'!$A$1:$AG$1961,18,0)</f>
        <v>M</v>
      </c>
    </row>
    <row r="658" spans="1:22" x14ac:dyDescent="0.45">
      <c r="A658" s="20">
        <v>1000735</v>
      </c>
      <c r="B658" s="20" t="s">
        <v>9431</v>
      </c>
      <c r="C658" s="20" t="s">
        <v>14025</v>
      </c>
      <c r="D658" s="20">
        <v>925389439</v>
      </c>
      <c r="E658" s="20">
        <v>231000805</v>
      </c>
      <c r="F658" s="20" t="s">
        <v>11139</v>
      </c>
      <c r="G658" s="20"/>
      <c r="H658" s="20">
        <v>140</v>
      </c>
      <c r="I658" s="20" t="s">
        <v>11150</v>
      </c>
      <c r="J658" s="20" t="s">
        <v>11150</v>
      </c>
      <c r="K658" s="20" t="s">
        <v>11150</v>
      </c>
      <c r="L658" s="20" t="s">
        <v>11150</v>
      </c>
      <c r="M658" s="20" t="s">
        <v>11150</v>
      </c>
      <c r="N658" s="20" t="s">
        <v>11150</v>
      </c>
      <c r="O658" s="20">
        <v>140</v>
      </c>
      <c r="P658" s="20" t="str">
        <f>VLOOKUP(A658,'REPORTE'!$A$1:$AG$1961,30,0)</f>
        <v>Secundaria</v>
      </c>
      <c r="Q658" s="20" t="str">
        <f>VLOOKUP(A658,'REPORTE'!$A$1:$AG$1961,31,0)</f>
        <v>GUAYAS</v>
      </c>
      <c r="R658" s="20" t="str">
        <f>VLOOKUP(A658,'REPORTE'!$A$1:$AG$1961,32,0)</f>
        <v>LOMAS DE SARGENTILLO</v>
      </c>
      <c r="S658" s="20" t="str">
        <f>VLOOKUP(A658,'REPORTE'!$A$1:$AG$1961,33,0)</f>
        <v>LOMAS DE SARGENTILLO</v>
      </c>
      <c r="T658" s="20" t="str">
        <f>VLOOKUP(S658,PROVINCIAS!$F$1:$G$1171,2,0)</f>
        <v>URBANA</v>
      </c>
      <c r="U658" s="20" t="str">
        <f>VLOOKUP(A658,'REPORTE'!$A$1:$AG$1961,5,0)</f>
        <v>ECUATORIANO(A) INDIGENA</v>
      </c>
      <c r="V658" s="20" t="str">
        <f>VLOOKUP(A658,'REPORTE'!$A$1:$AG$1961,18,0)</f>
        <v>F</v>
      </c>
    </row>
    <row r="659" spans="1:22" x14ac:dyDescent="0.45">
      <c r="A659" s="20">
        <v>1000736</v>
      </c>
      <c r="B659" s="20" t="s">
        <v>9431</v>
      </c>
      <c r="C659" s="20" t="s">
        <v>14026</v>
      </c>
      <c r="D659" s="20">
        <v>1750072413</v>
      </c>
      <c r="E659" s="20">
        <v>231000807</v>
      </c>
      <c r="F659" s="20" t="s">
        <v>11139</v>
      </c>
      <c r="G659" s="20"/>
      <c r="H659" s="20">
        <v>2</v>
      </c>
      <c r="I659" s="20" t="s">
        <v>11150</v>
      </c>
      <c r="J659" s="20" t="s">
        <v>11150</v>
      </c>
      <c r="K659" s="20" t="s">
        <v>11150</v>
      </c>
      <c r="L659" s="20" t="s">
        <v>11150</v>
      </c>
      <c r="M659" s="20" t="s">
        <v>11150</v>
      </c>
      <c r="N659" s="20" t="s">
        <v>11150</v>
      </c>
      <c r="O659" s="20">
        <v>2</v>
      </c>
      <c r="P659" s="20" t="str">
        <f>VLOOKUP(A659,'REPORTE'!$A$1:$AG$1961,30,0)</f>
        <v>Primaria</v>
      </c>
      <c r="Q659" s="20" t="str">
        <f>VLOOKUP(A659,'REPORTE'!$A$1:$AG$1961,31,0)</f>
        <v>PICHINCHA</v>
      </c>
      <c r="R659" s="20" t="str">
        <f>VLOOKUP(A659,'REPORTE'!$A$1:$AG$1961,32,0)</f>
        <v>QUITO</v>
      </c>
      <c r="S659" s="20" t="str">
        <f>VLOOKUP(A659,'REPORTE'!$A$1:$AG$1961,33,0)</f>
        <v>SAN BLAS</v>
      </c>
      <c r="T659" s="20" t="str">
        <f>VLOOKUP(S659,PROVINCIAS!$F$1:$G$1171,2,0)</f>
        <v>URBANA</v>
      </c>
      <c r="U659" s="20" t="str">
        <f>VLOOKUP(A659,'REPORTE'!$A$1:$AG$1961,5,0)</f>
        <v>ECUATORIANO(A) INDIGENA</v>
      </c>
      <c r="V659" s="20" t="str">
        <f>VLOOKUP(A659,'REPORTE'!$A$1:$AG$1961,18,0)</f>
        <v>F</v>
      </c>
    </row>
    <row r="660" spans="1:22" x14ac:dyDescent="0.45">
      <c r="A660" s="20">
        <v>1000737</v>
      </c>
      <c r="B660" s="20" t="s">
        <v>9431</v>
      </c>
      <c r="C660" s="20" t="s">
        <v>10013</v>
      </c>
      <c r="D660" s="20">
        <v>1716621352</v>
      </c>
      <c r="E660" s="20">
        <v>231000808</v>
      </c>
      <c r="F660" s="20" t="s">
        <v>11139</v>
      </c>
      <c r="G660" s="20"/>
      <c r="H660" s="20">
        <v>24.6</v>
      </c>
      <c r="I660" s="20" t="s">
        <v>11150</v>
      </c>
      <c r="J660" s="20" t="s">
        <v>11150</v>
      </c>
      <c r="K660" s="20" t="s">
        <v>11150</v>
      </c>
      <c r="L660" s="20" t="s">
        <v>11150</v>
      </c>
      <c r="M660" s="20" t="s">
        <v>11150</v>
      </c>
      <c r="N660" s="20" t="s">
        <v>11150</v>
      </c>
      <c r="O660" s="20">
        <v>24.6</v>
      </c>
      <c r="P660" s="20" t="str">
        <f>VLOOKUP(A660,'REPORTE'!$A$1:$AG$1961,30,0)</f>
        <v>Primaria</v>
      </c>
      <c r="Q660" s="20" t="str">
        <f>VLOOKUP(A660,'REPORTE'!$A$1:$AG$1961,31,0)</f>
        <v>PICHINCHA</v>
      </c>
      <c r="R660" s="20" t="str">
        <f>VLOOKUP(A660,'REPORTE'!$A$1:$AG$1961,32,0)</f>
        <v>QUITO</v>
      </c>
      <c r="S660" s="20" t="str">
        <f>VLOOKUP(A660,'REPORTE'!$A$1:$AG$1961,33,0)</f>
        <v>CHIMBACALLE</v>
      </c>
      <c r="T660" s="20" t="str">
        <f>VLOOKUP(S660,PROVINCIAS!$F$1:$G$1171,2,0)</f>
        <v>URBANA</v>
      </c>
      <c r="U660" s="20" t="str">
        <f>VLOOKUP(A660,'REPORTE'!$A$1:$AG$1961,5,0)</f>
        <v>ECUATORIANO(A)</v>
      </c>
      <c r="V660" s="20" t="str">
        <f>VLOOKUP(A660,'REPORTE'!$A$1:$AG$1961,18,0)</f>
        <v>F</v>
      </c>
    </row>
    <row r="661" spans="1:22" x14ac:dyDescent="0.45">
      <c r="A661" s="20">
        <v>1000738</v>
      </c>
      <c r="B661" s="20" t="s">
        <v>9431</v>
      </c>
      <c r="C661" s="20" t="s">
        <v>14027</v>
      </c>
      <c r="D661" s="20">
        <v>200478915</v>
      </c>
      <c r="E661" s="20">
        <v>231000809</v>
      </c>
      <c r="F661" s="20" t="s">
        <v>11139</v>
      </c>
      <c r="G661" s="20"/>
      <c r="H661" s="20">
        <v>14.9</v>
      </c>
      <c r="I661" s="20" t="s">
        <v>11150</v>
      </c>
      <c r="J661" s="20" t="s">
        <v>11150</v>
      </c>
      <c r="K661" s="20" t="s">
        <v>11150</v>
      </c>
      <c r="L661" s="20" t="s">
        <v>11150</v>
      </c>
      <c r="M661" s="20" t="s">
        <v>11150</v>
      </c>
      <c r="N661" s="20" t="s">
        <v>11150</v>
      </c>
      <c r="O661" s="20">
        <v>14.9</v>
      </c>
      <c r="P661" s="20" t="str">
        <f>VLOOKUP(A661,'REPORTE'!$A$1:$AG$1961,30,0)</f>
        <v>Ninguna</v>
      </c>
      <c r="Q661" s="20" t="str">
        <f>VLOOKUP(A661,'REPORTE'!$A$1:$AG$1961,31,0)</f>
        <v>BOLIVAR</v>
      </c>
      <c r="R661" s="20" t="str">
        <f>VLOOKUP(A661,'REPORTE'!$A$1:$AG$1961,32,0)</f>
        <v>GUARANDA</v>
      </c>
      <c r="S661" s="20" t="str">
        <f>VLOOKUP(A661,'REPORTE'!$A$1:$AG$1961,33,0)</f>
        <v>ANGEL POLIBIO CHAVES</v>
      </c>
      <c r="T661" s="20" t="str">
        <f>VLOOKUP(S661,PROVINCIAS!$F$1:$G$1171,2,0)</f>
        <v>URBANA</v>
      </c>
      <c r="U661" s="20" t="str">
        <f>VLOOKUP(A661,'REPORTE'!$A$1:$AG$1961,5,0)</f>
        <v>ECUATORIANO(A) INDIGENA</v>
      </c>
      <c r="V661" s="20" t="str">
        <f>VLOOKUP(A661,'REPORTE'!$A$1:$AG$1961,18,0)</f>
        <v>M</v>
      </c>
    </row>
    <row r="662" spans="1:22" x14ac:dyDescent="0.45">
      <c r="A662" s="20">
        <v>1000739</v>
      </c>
      <c r="B662" s="20" t="s">
        <v>9431</v>
      </c>
      <c r="C662" s="20" t="s">
        <v>14028</v>
      </c>
      <c r="D662" s="20">
        <v>1720337110</v>
      </c>
      <c r="E662" s="20">
        <v>231000810</v>
      </c>
      <c r="F662" s="20" t="s">
        <v>11139</v>
      </c>
      <c r="G662" s="20"/>
      <c r="H662" s="20">
        <v>15</v>
      </c>
      <c r="I662" s="20" t="s">
        <v>11150</v>
      </c>
      <c r="J662" s="20" t="s">
        <v>11150</v>
      </c>
      <c r="K662" s="20" t="s">
        <v>11150</v>
      </c>
      <c r="L662" s="20" t="s">
        <v>11150</v>
      </c>
      <c r="M662" s="20" t="s">
        <v>11150</v>
      </c>
      <c r="N662" s="20" t="s">
        <v>11150</v>
      </c>
      <c r="O662" s="20">
        <v>15</v>
      </c>
      <c r="P662" s="20" t="str">
        <f>VLOOKUP(A662,'REPORTE'!$A$1:$AG$1961,30,0)</f>
        <v>Primaria</v>
      </c>
      <c r="Q662" s="20" t="str">
        <f>VLOOKUP(A662,'REPORTE'!$A$1:$AG$1961,31,0)</f>
        <v>PICHINCHA</v>
      </c>
      <c r="R662" s="20" t="str">
        <f>VLOOKUP(A662,'REPORTE'!$A$1:$AG$1961,32,0)</f>
        <v>QUITO</v>
      </c>
      <c r="S662" s="20" t="str">
        <f>VLOOKUP(A662,'REPORTE'!$A$1:$AG$1961,33,0)</f>
        <v>AMAGUAÑA</v>
      </c>
      <c r="T662" s="20" t="str">
        <f>VLOOKUP(S662,PROVINCIAS!$F$1:$G$1171,2,0)</f>
        <v>RURAL</v>
      </c>
      <c r="U662" s="20" t="str">
        <f>VLOOKUP(A662,'REPORTE'!$A$1:$AG$1961,5,0)</f>
        <v>ECUATORIANO(A)</v>
      </c>
      <c r="V662" s="20" t="str">
        <f>VLOOKUP(A662,'REPORTE'!$A$1:$AG$1961,18,0)</f>
        <v>M</v>
      </c>
    </row>
    <row r="663" spans="1:22" x14ac:dyDescent="0.45">
      <c r="A663" s="20">
        <v>1000740</v>
      </c>
      <c r="B663" s="20" t="s">
        <v>9431</v>
      </c>
      <c r="C663" s="20" t="s">
        <v>14029</v>
      </c>
      <c r="D663" s="20">
        <v>1716648066</v>
      </c>
      <c r="E663" s="20">
        <v>231000814</v>
      </c>
      <c r="F663" s="20" t="s">
        <v>11139</v>
      </c>
      <c r="G663" s="20"/>
      <c r="H663" s="20">
        <v>15</v>
      </c>
      <c r="I663" s="20" t="s">
        <v>11150</v>
      </c>
      <c r="J663" s="20" t="s">
        <v>11150</v>
      </c>
      <c r="K663" s="20" t="s">
        <v>11150</v>
      </c>
      <c r="L663" s="20" t="s">
        <v>11150</v>
      </c>
      <c r="M663" s="20" t="s">
        <v>11150</v>
      </c>
      <c r="N663" s="20" t="s">
        <v>11150</v>
      </c>
      <c r="O663" s="20">
        <v>15</v>
      </c>
      <c r="P663" s="20" t="str">
        <f>VLOOKUP(A663,'REPORTE'!$A$1:$AG$1961,30,0)</f>
        <v>Universitaria</v>
      </c>
      <c r="Q663" s="20" t="str">
        <f>VLOOKUP(A663,'REPORTE'!$A$1:$AG$1961,31,0)</f>
        <v>TUNGURAHUA</v>
      </c>
      <c r="R663" s="20" t="str">
        <f>VLOOKUP(A663,'REPORTE'!$A$1:$AG$1961,32,0)</f>
        <v>AMBATO</v>
      </c>
      <c r="S663" s="20" t="str">
        <f>VLOOKUP(A663,'REPORTE'!$A$1:$AG$1961,33,0)</f>
        <v>MATRIZ</v>
      </c>
      <c r="T663" s="20" t="str">
        <f>VLOOKUP(S663,PROVINCIAS!$F$1:$G$1171,2,0)</f>
        <v>URBANA</v>
      </c>
      <c r="U663" s="20" t="str">
        <f>VLOOKUP(A663,'REPORTE'!$A$1:$AG$1961,5,0)</f>
        <v>ECUATORIANO(A)</v>
      </c>
      <c r="V663" s="20" t="str">
        <f>VLOOKUP(A663,'REPORTE'!$A$1:$AG$1961,18,0)</f>
        <v>M</v>
      </c>
    </row>
    <row r="664" spans="1:22" x14ac:dyDescent="0.45">
      <c r="A664" s="20">
        <v>1000741</v>
      </c>
      <c r="B664" s="20" t="s">
        <v>9431</v>
      </c>
      <c r="C664" s="20" t="s">
        <v>14030</v>
      </c>
      <c r="D664" s="20">
        <v>1704264744</v>
      </c>
      <c r="E664" s="20">
        <v>231000811</v>
      </c>
      <c r="F664" s="20" t="s">
        <v>11139</v>
      </c>
      <c r="G664" s="20"/>
      <c r="H664" s="20">
        <v>15</v>
      </c>
      <c r="I664" s="20" t="s">
        <v>11150</v>
      </c>
      <c r="J664" s="20" t="s">
        <v>11150</v>
      </c>
      <c r="K664" s="20" t="s">
        <v>11150</v>
      </c>
      <c r="L664" s="20" t="s">
        <v>11150</v>
      </c>
      <c r="M664" s="20" t="s">
        <v>11150</v>
      </c>
      <c r="N664" s="20" t="s">
        <v>11150</v>
      </c>
      <c r="O664" s="20">
        <v>15</v>
      </c>
      <c r="P664" s="20" t="str">
        <f>VLOOKUP(A664,'REPORTE'!$A$1:$AG$1961,30,0)</f>
        <v>Secundaria</v>
      </c>
      <c r="Q664" s="20" t="str">
        <f>VLOOKUP(A664,'REPORTE'!$A$1:$AG$1961,31,0)</f>
        <v>PICHINCHA</v>
      </c>
      <c r="R664" s="20" t="str">
        <f>VLOOKUP(A664,'REPORTE'!$A$1:$AG$1961,32,0)</f>
        <v>QUITO</v>
      </c>
      <c r="S664" s="20" t="str">
        <f>VLOOKUP(A664,'REPORTE'!$A$1:$AG$1961,33,0)</f>
        <v>CARCELEN</v>
      </c>
      <c r="T664" s="20" t="str">
        <f>VLOOKUP(S664,PROVINCIAS!$F$1:$G$1171,2,0)</f>
        <v>URBANA</v>
      </c>
      <c r="U664" s="20" t="str">
        <f>VLOOKUP(A664,'REPORTE'!$A$1:$AG$1961,5,0)</f>
        <v>ECUATORIANO(A)</v>
      </c>
      <c r="V664" s="20" t="str">
        <f>VLOOKUP(A664,'REPORTE'!$A$1:$AG$1961,18,0)</f>
        <v>M</v>
      </c>
    </row>
    <row r="665" spans="1:22" x14ac:dyDescent="0.45">
      <c r="A665" s="20">
        <v>1000742</v>
      </c>
      <c r="B665" s="20" t="s">
        <v>9431</v>
      </c>
      <c r="C665" s="20" t="s">
        <v>14031</v>
      </c>
      <c r="D665" s="20">
        <v>604591404</v>
      </c>
      <c r="E665" s="20">
        <v>231000812</v>
      </c>
      <c r="F665" s="20" t="s">
        <v>11139</v>
      </c>
      <c r="G665" s="20"/>
      <c r="H665" s="20">
        <v>21</v>
      </c>
      <c r="I665" s="20" t="s">
        <v>11150</v>
      </c>
      <c r="J665" s="20" t="s">
        <v>11150</v>
      </c>
      <c r="K665" s="20" t="s">
        <v>11150</v>
      </c>
      <c r="L665" s="20" t="s">
        <v>11150</v>
      </c>
      <c r="M665" s="20" t="s">
        <v>11150</v>
      </c>
      <c r="N665" s="20" t="s">
        <v>11150</v>
      </c>
      <c r="O665" s="20">
        <v>21</v>
      </c>
      <c r="P665" s="20" t="str">
        <f>VLOOKUP(A665,'REPORTE'!$A$1:$AG$1961,30,0)</f>
        <v>Primaria</v>
      </c>
      <c r="Q665" s="20" t="str">
        <f>VLOOKUP(A665,'REPORTE'!$A$1:$AG$1961,31,0)</f>
        <v>TUNGURAHUA</v>
      </c>
      <c r="R665" s="20" t="str">
        <f>VLOOKUP(A665,'REPORTE'!$A$1:$AG$1961,32,0)</f>
        <v>AMBATO</v>
      </c>
      <c r="S665" s="20" t="str">
        <f>VLOOKUP(A665,'REPORTE'!$A$1:$AG$1961,33,0)</f>
        <v>MATRIZ</v>
      </c>
      <c r="T665" s="20" t="str">
        <f>VLOOKUP(S665,PROVINCIAS!$F$1:$G$1171,2,0)</f>
        <v>URBANA</v>
      </c>
      <c r="U665" s="20" t="str">
        <f>VLOOKUP(A665,'REPORTE'!$A$1:$AG$1961,5,0)</f>
        <v>ECUATORIANO(A)</v>
      </c>
      <c r="V665" s="20" t="str">
        <f>VLOOKUP(A665,'REPORTE'!$A$1:$AG$1961,18,0)</f>
        <v>F</v>
      </c>
    </row>
    <row r="666" spans="1:22" x14ac:dyDescent="0.45">
      <c r="A666" s="20">
        <v>1000743</v>
      </c>
      <c r="B666" s="20" t="s">
        <v>9431</v>
      </c>
      <c r="C666" s="20" t="s">
        <v>9942</v>
      </c>
      <c r="D666" s="20">
        <v>603238114</v>
      </c>
      <c r="E666" s="20">
        <v>231000813</v>
      </c>
      <c r="F666" s="20" t="s">
        <v>11139</v>
      </c>
      <c r="G666" s="20"/>
      <c r="H666" s="20">
        <v>13</v>
      </c>
      <c r="I666" s="20" t="s">
        <v>11150</v>
      </c>
      <c r="J666" s="20" t="s">
        <v>11150</v>
      </c>
      <c r="K666" s="20" t="s">
        <v>11150</v>
      </c>
      <c r="L666" s="20" t="s">
        <v>11150</v>
      </c>
      <c r="M666" s="20" t="s">
        <v>11150</v>
      </c>
      <c r="N666" s="20" t="s">
        <v>11150</v>
      </c>
      <c r="O666" s="20">
        <v>13</v>
      </c>
      <c r="P666" s="20" t="str">
        <f>VLOOKUP(A666,'REPORTE'!$A$1:$AG$1961,30,0)</f>
        <v>Ninguna</v>
      </c>
      <c r="Q666" s="20" t="str">
        <f>VLOOKUP(A666,'REPORTE'!$A$1:$AG$1961,31,0)</f>
        <v>CHIMBORAZO</v>
      </c>
      <c r="R666" s="20" t="str">
        <f>VLOOKUP(A666,'REPORTE'!$A$1:$AG$1961,32,0)</f>
        <v>RIOBAMBA</v>
      </c>
      <c r="S666" s="20" t="str">
        <f>VLOOKUP(A666,'REPORTE'!$A$1:$AG$1961,33,0)</f>
        <v>VELOZ</v>
      </c>
      <c r="T666" s="20" t="str">
        <f>VLOOKUP(S666,PROVINCIAS!$F$1:$G$1171,2,0)</f>
        <v>URBANA</v>
      </c>
      <c r="U666" s="20" t="str">
        <f>VLOOKUP(A666,'REPORTE'!$A$1:$AG$1961,5,0)</f>
        <v>ECUATORIANO(A)</v>
      </c>
      <c r="V666" s="20" t="str">
        <f>VLOOKUP(A666,'REPORTE'!$A$1:$AG$1961,18,0)</f>
        <v>F</v>
      </c>
    </row>
    <row r="667" spans="1:22" x14ac:dyDescent="0.45">
      <c r="A667" s="20">
        <v>1000744</v>
      </c>
      <c r="B667" s="20" t="s">
        <v>9431</v>
      </c>
      <c r="C667" s="20" t="s">
        <v>10044</v>
      </c>
      <c r="D667" s="20">
        <v>605611565</v>
      </c>
      <c r="E667" s="20">
        <v>231000815</v>
      </c>
      <c r="F667" s="20" t="s">
        <v>11139</v>
      </c>
      <c r="G667" s="20"/>
      <c r="H667" s="20">
        <v>22.5</v>
      </c>
      <c r="I667" s="20" t="s">
        <v>11150</v>
      </c>
      <c r="J667" s="20" t="s">
        <v>11150</v>
      </c>
      <c r="K667" s="20" t="s">
        <v>11150</v>
      </c>
      <c r="L667" s="20" t="s">
        <v>11150</v>
      </c>
      <c r="M667" s="20" t="s">
        <v>11150</v>
      </c>
      <c r="N667" s="20" t="s">
        <v>11150</v>
      </c>
      <c r="O667" s="20">
        <v>22.5</v>
      </c>
      <c r="P667" s="20" t="str">
        <f>VLOOKUP(A667,'REPORTE'!$A$1:$AG$1961,30,0)</f>
        <v>Secundaria</v>
      </c>
      <c r="Q667" s="20" t="str">
        <f>VLOOKUP(A667,'REPORTE'!$A$1:$AG$1961,31,0)</f>
        <v>CHIMBORAZO</v>
      </c>
      <c r="R667" s="20" t="str">
        <f>VLOOKUP(A667,'REPORTE'!$A$1:$AG$1961,32,0)</f>
        <v>RIOBAMBA</v>
      </c>
      <c r="S667" s="20" t="str">
        <f>VLOOKUP(A667,'REPORTE'!$A$1:$AG$1961,33,0)</f>
        <v>LIZARZABURU</v>
      </c>
      <c r="T667" s="20" t="str">
        <f>VLOOKUP(S667,PROVINCIAS!$F$1:$G$1171,2,0)</f>
        <v>URBANA</v>
      </c>
      <c r="U667" s="20" t="str">
        <f>VLOOKUP(A667,'REPORTE'!$A$1:$AG$1961,5,0)</f>
        <v>ECUATORIANO(A) INDIGENA</v>
      </c>
      <c r="V667" s="20" t="str">
        <f>VLOOKUP(A667,'REPORTE'!$A$1:$AG$1961,18,0)</f>
        <v>F</v>
      </c>
    </row>
    <row r="668" spans="1:22" x14ac:dyDescent="0.45">
      <c r="A668" s="20">
        <v>1000745</v>
      </c>
      <c r="B668" s="20" t="s">
        <v>9431</v>
      </c>
      <c r="C668" s="20" t="s">
        <v>14032</v>
      </c>
      <c r="D668" s="20">
        <v>1003162938</v>
      </c>
      <c r="E668" s="20">
        <v>231000816</v>
      </c>
      <c r="F668" s="20" t="s">
        <v>11139</v>
      </c>
      <c r="G668" s="20"/>
      <c r="H668" s="20">
        <v>5</v>
      </c>
      <c r="I668" s="20" t="s">
        <v>11150</v>
      </c>
      <c r="J668" s="20" t="s">
        <v>11150</v>
      </c>
      <c r="K668" s="20" t="s">
        <v>11150</v>
      </c>
      <c r="L668" s="20" t="s">
        <v>11150</v>
      </c>
      <c r="M668" s="20" t="s">
        <v>11150</v>
      </c>
      <c r="N668" s="20" t="s">
        <v>11150</v>
      </c>
      <c r="O668" s="20">
        <v>5</v>
      </c>
      <c r="P668" s="20" t="str">
        <f>VLOOKUP(A668,'REPORTE'!$A$1:$AG$1961,30,0)</f>
        <v>Ninguna</v>
      </c>
      <c r="Q668" s="20" t="str">
        <f>VLOOKUP(A668,'REPORTE'!$A$1:$AG$1961,31,0)</f>
        <v>IMBABURA</v>
      </c>
      <c r="R668" s="20" t="str">
        <f>VLOOKUP(A668,'REPORTE'!$A$1:$AG$1961,32,0)</f>
        <v>OTAVALO</v>
      </c>
      <c r="S668" s="20" t="str">
        <f>VLOOKUP(A668,'REPORTE'!$A$1:$AG$1961,33,0)</f>
        <v>JORDAN</v>
      </c>
      <c r="T668" s="20" t="str">
        <f>VLOOKUP(S668,PROVINCIAS!$F$1:$G$1171,2,0)</f>
        <v>URBANA</v>
      </c>
      <c r="U668" s="20" t="str">
        <f>VLOOKUP(A668,'REPORTE'!$A$1:$AG$1961,5,0)</f>
        <v>ECUATORIANO(A) INDIGENA</v>
      </c>
      <c r="V668" s="20" t="str">
        <f>VLOOKUP(A668,'REPORTE'!$A$1:$AG$1961,18,0)</f>
        <v>F</v>
      </c>
    </row>
    <row r="669" spans="1:22" x14ac:dyDescent="0.45">
      <c r="A669" s="20">
        <v>1000746</v>
      </c>
      <c r="B669" s="20" t="s">
        <v>9431</v>
      </c>
      <c r="C669" s="20" t="s">
        <v>14033</v>
      </c>
      <c r="D669" s="20">
        <v>1724607658</v>
      </c>
      <c r="E669" s="20">
        <v>231000817</v>
      </c>
      <c r="F669" s="20" t="s">
        <v>11139</v>
      </c>
      <c r="G669" s="20"/>
      <c r="H669" s="20">
        <v>15</v>
      </c>
      <c r="I669" s="20" t="s">
        <v>11150</v>
      </c>
      <c r="J669" s="20" t="s">
        <v>11150</v>
      </c>
      <c r="K669" s="20" t="s">
        <v>11150</v>
      </c>
      <c r="L669" s="20" t="s">
        <v>11150</v>
      </c>
      <c r="M669" s="20" t="s">
        <v>11150</v>
      </c>
      <c r="N669" s="20" t="s">
        <v>11150</v>
      </c>
      <c r="O669" s="20">
        <v>15</v>
      </c>
      <c r="P669" s="20" t="str">
        <f>VLOOKUP(A669,'REPORTE'!$A$1:$AG$1961,30,0)</f>
        <v>Secundaria</v>
      </c>
      <c r="Q669" s="20" t="str">
        <f>VLOOKUP(A669,'REPORTE'!$A$1:$AG$1961,31,0)</f>
        <v>PICHINCHA</v>
      </c>
      <c r="R669" s="20" t="str">
        <f>VLOOKUP(A669,'REPORTE'!$A$1:$AG$1961,32,0)</f>
        <v>QUITO</v>
      </c>
      <c r="S669" s="20" t="str">
        <f>VLOOKUP(A669,'REPORTE'!$A$1:$AG$1961,33,0)</f>
        <v>YARUQUI</v>
      </c>
      <c r="T669" s="20" t="str">
        <f>VLOOKUP(S669,PROVINCIAS!$F$1:$G$1171,2,0)</f>
        <v>RURAL</v>
      </c>
      <c r="U669" s="20" t="str">
        <f>VLOOKUP(A669,'REPORTE'!$A$1:$AG$1961,5,0)</f>
        <v>ECUATORIANO(A)</v>
      </c>
      <c r="V669" s="20" t="str">
        <f>VLOOKUP(A669,'REPORTE'!$A$1:$AG$1961,18,0)</f>
        <v>F</v>
      </c>
    </row>
    <row r="670" spans="1:22" x14ac:dyDescent="0.45">
      <c r="A670" s="20">
        <v>1000747</v>
      </c>
      <c r="B670" s="20" t="s">
        <v>9431</v>
      </c>
      <c r="C670" s="20" t="s">
        <v>14034</v>
      </c>
      <c r="D670" s="20">
        <v>1723203251</v>
      </c>
      <c r="E670" s="20">
        <v>231000818</v>
      </c>
      <c r="F670" s="20" t="s">
        <v>11139</v>
      </c>
      <c r="G670" s="20"/>
      <c r="H670" s="20">
        <v>15</v>
      </c>
      <c r="I670" s="20" t="s">
        <v>11150</v>
      </c>
      <c r="J670" s="20" t="s">
        <v>11150</v>
      </c>
      <c r="K670" s="20" t="s">
        <v>11150</v>
      </c>
      <c r="L670" s="20" t="s">
        <v>11150</v>
      </c>
      <c r="M670" s="20" t="s">
        <v>11150</v>
      </c>
      <c r="N670" s="20" t="s">
        <v>11150</v>
      </c>
      <c r="O670" s="20">
        <v>15</v>
      </c>
      <c r="P670" s="20" t="str">
        <f>VLOOKUP(A670,'REPORTE'!$A$1:$AG$1961,30,0)</f>
        <v>Secundaria</v>
      </c>
      <c r="Q670" s="20" t="str">
        <f>VLOOKUP(A670,'REPORTE'!$A$1:$AG$1961,31,0)</f>
        <v>PICHINCHA</v>
      </c>
      <c r="R670" s="20" t="str">
        <f>VLOOKUP(A670,'REPORTE'!$A$1:$AG$1961,32,0)</f>
        <v>QUITO</v>
      </c>
      <c r="S670" s="20" t="str">
        <f>VLOOKUP(A670,'REPORTE'!$A$1:$AG$1961,33,0)</f>
        <v>CENTRO HISTORICO</v>
      </c>
      <c r="T670" s="20" t="str">
        <f>VLOOKUP(S670,PROVINCIAS!$F$1:$G$1171,2,0)</f>
        <v>URBANA</v>
      </c>
      <c r="U670" s="20" t="str">
        <f>VLOOKUP(A670,'REPORTE'!$A$1:$AG$1961,5,0)</f>
        <v>ECUATORIANO(A)</v>
      </c>
      <c r="V670" s="20" t="str">
        <f>VLOOKUP(A670,'REPORTE'!$A$1:$AG$1961,18,0)</f>
        <v>F</v>
      </c>
    </row>
    <row r="671" spans="1:22" x14ac:dyDescent="0.45">
      <c r="A671" s="20">
        <v>1000748</v>
      </c>
      <c r="B671" s="20" t="s">
        <v>9431</v>
      </c>
      <c r="C671" s="20" t="s">
        <v>9695</v>
      </c>
      <c r="D671" s="20">
        <v>1714578869</v>
      </c>
      <c r="E671" s="20">
        <v>231000819</v>
      </c>
      <c r="F671" s="20" t="s">
        <v>11139</v>
      </c>
      <c r="G671" s="20"/>
      <c r="H671" s="20">
        <v>44.5</v>
      </c>
      <c r="I671" s="20" t="s">
        <v>11150</v>
      </c>
      <c r="J671" s="20" t="s">
        <v>11150</v>
      </c>
      <c r="K671" s="20" t="s">
        <v>11150</v>
      </c>
      <c r="L671" s="20" t="s">
        <v>11150</v>
      </c>
      <c r="M671" s="20" t="s">
        <v>11150</v>
      </c>
      <c r="N671" s="20" t="s">
        <v>11150</v>
      </c>
      <c r="O671" s="20">
        <v>44.5</v>
      </c>
      <c r="P671" s="20" t="str">
        <f>VLOOKUP(A671,'REPORTE'!$A$1:$AG$1961,30,0)</f>
        <v>Primaria</v>
      </c>
      <c r="Q671" s="20" t="str">
        <f>VLOOKUP(A671,'REPORTE'!$A$1:$AG$1961,31,0)</f>
        <v>PICHINCHA</v>
      </c>
      <c r="R671" s="20" t="str">
        <f>VLOOKUP(A671,'REPORTE'!$A$1:$AG$1961,32,0)</f>
        <v>QUITO</v>
      </c>
      <c r="S671" s="20" t="str">
        <f>VLOOKUP(A671,'REPORTE'!$A$1:$AG$1961,33,0)</f>
        <v>SAN BLAS</v>
      </c>
      <c r="T671" s="20" t="str">
        <f>VLOOKUP(S671,PROVINCIAS!$F$1:$G$1171,2,0)</f>
        <v>URBANA</v>
      </c>
      <c r="U671" s="20" t="str">
        <f>VLOOKUP(A671,'REPORTE'!$A$1:$AG$1961,5,0)</f>
        <v>ECUATORIANO(A)</v>
      </c>
      <c r="V671" s="20" t="str">
        <f>VLOOKUP(A671,'REPORTE'!$A$1:$AG$1961,18,0)</f>
        <v>M</v>
      </c>
    </row>
    <row r="672" spans="1:22" x14ac:dyDescent="0.45">
      <c r="A672" s="20">
        <v>1000749</v>
      </c>
      <c r="B672" s="20" t="s">
        <v>9431</v>
      </c>
      <c r="C672" s="20" t="s">
        <v>9636</v>
      </c>
      <c r="D672" s="20">
        <v>1719769109</v>
      </c>
      <c r="E672" s="20">
        <v>231000820</v>
      </c>
      <c r="F672" s="20" t="s">
        <v>11139</v>
      </c>
      <c r="G672" s="20"/>
      <c r="H672" s="20" t="s">
        <v>11150</v>
      </c>
      <c r="I672" s="20" t="s">
        <v>11150</v>
      </c>
      <c r="J672" s="20" t="s">
        <v>11150</v>
      </c>
      <c r="K672" s="20" t="s">
        <v>11150</v>
      </c>
      <c r="L672" s="20" t="s">
        <v>11150</v>
      </c>
      <c r="M672" s="20" t="s">
        <v>11150</v>
      </c>
      <c r="N672" s="20" t="s">
        <v>11150</v>
      </c>
      <c r="O672" s="20">
        <v>0</v>
      </c>
      <c r="P672" s="20" t="str">
        <f>VLOOKUP(A672,'REPORTE'!$A$1:$AG$1961,30,0)</f>
        <v>Primaria</v>
      </c>
      <c r="Q672" s="20" t="str">
        <f>VLOOKUP(A672,'REPORTE'!$A$1:$AG$1961,31,0)</f>
        <v>PICHINCHA</v>
      </c>
      <c r="R672" s="20" t="str">
        <f>VLOOKUP(A672,'REPORTE'!$A$1:$AG$1961,32,0)</f>
        <v>QUITO</v>
      </c>
      <c r="S672" s="20" t="str">
        <f>VLOOKUP(A672,'REPORTE'!$A$1:$AG$1961,33,0)</f>
        <v>COTOCOLLAO</v>
      </c>
      <c r="T672" s="20" t="str">
        <f>VLOOKUP(S672,PROVINCIAS!$F$1:$G$1171,2,0)</f>
        <v>URBANA</v>
      </c>
      <c r="U672" s="20" t="str">
        <f>VLOOKUP(A672,'REPORTE'!$A$1:$AG$1961,5,0)</f>
        <v>ECUATORIANO(A)</v>
      </c>
      <c r="V672" s="20" t="str">
        <f>VLOOKUP(A672,'REPORTE'!$A$1:$AG$1961,18,0)</f>
        <v>F</v>
      </c>
    </row>
    <row r="673" spans="1:22" x14ac:dyDescent="0.45">
      <c r="A673" s="20">
        <v>1000750</v>
      </c>
      <c r="B673" s="20" t="s">
        <v>9431</v>
      </c>
      <c r="C673" s="20" t="s">
        <v>10230</v>
      </c>
      <c r="D673" s="20">
        <v>605227503</v>
      </c>
      <c r="E673" s="20">
        <v>231000821</v>
      </c>
      <c r="F673" s="20" t="s">
        <v>11139</v>
      </c>
      <c r="G673" s="20"/>
      <c r="H673" s="20">
        <v>83.65</v>
      </c>
      <c r="I673" s="20" t="s">
        <v>11150</v>
      </c>
      <c r="J673" s="20" t="s">
        <v>11150</v>
      </c>
      <c r="K673" s="20" t="s">
        <v>11150</v>
      </c>
      <c r="L673" s="20" t="s">
        <v>11150</v>
      </c>
      <c r="M673" s="20" t="s">
        <v>11150</v>
      </c>
      <c r="N673" s="20" t="s">
        <v>11150</v>
      </c>
      <c r="O673" s="20">
        <v>83.65</v>
      </c>
      <c r="P673" s="20" t="str">
        <f>VLOOKUP(A673,'REPORTE'!$A$1:$AG$1961,30,0)</f>
        <v>Secundaria</v>
      </c>
      <c r="Q673" s="20" t="str">
        <f>VLOOKUP(A673,'REPORTE'!$A$1:$AG$1961,31,0)</f>
        <v>CHIMBORAZO</v>
      </c>
      <c r="R673" s="20" t="str">
        <f>VLOOKUP(A673,'REPORTE'!$A$1:$AG$1961,32,0)</f>
        <v>RIOBAMBA</v>
      </c>
      <c r="S673" s="20" t="str">
        <f>VLOOKUP(A673,'REPORTE'!$A$1:$AG$1961,33,0)</f>
        <v>LICTO</v>
      </c>
      <c r="T673" s="20" t="str">
        <f>VLOOKUP(S673,PROVINCIAS!$F$1:$G$1171,2,0)</f>
        <v>RURAL</v>
      </c>
      <c r="U673" s="20" t="str">
        <f>VLOOKUP(A673,'REPORTE'!$A$1:$AG$1961,5,0)</f>
        <v>ECUATORIANO(A) INDIGENA</v>
      </c>
      <c r="V673" s="20" t="str">
        <f>VLOOKUP(A673,'REPORTE'!$A$1:$AG$1961,18,0)</f>
        <v>F</v>
      </c>
    </row>
    <row r="674" spans="1:22" x14ac:dyDescent="0.45">
      <c r="A674" s="20">
        <v>1000751</v>
      </c>
      <c r="B674" s="20" t="s">
        <v>9431</v>
      </c>
      <c r="C674" s="20" t="s">
        <v>14035</v>
      </c>
      <c r="D674" s="20">
        <v>1714906342</v>
      </c>
      <c r="E674" s="20">
        <v>231000822</v>
      </c>
      <c r="F674" s="20" t="s">
        <v>11139</v>
      </c>
      <c r="G674" s="20"/>
      <c r="H674" s="20">
        <v>15</v>
      </c>
      <c r="I674" s="20" t="s">
        <v>11150</v>
      </c>
      <c r="J674" s="20" t="s">
        <v>11150</v>
      </c>
      <c r="K674" s="20" t="s">
        <v>11150</v>
      </c>
      <c r="L674" s="20" t="s">
        <v>11150</v>
      </c>
      <c r="M674" s="20" t="s">
        <v>11150</v>
      </c>
      <c r="N674" s="20" t="s">
        <v>11150</v>
      </c>
      <c r="O674" s="20">
        <v>15</v>
      </c>
      <c r="P674" s="20" t="str">
        <f>VLOOKUP(A674,'REPORTE'!$A$1:$AG$1961,30,0)</f>
        <v>Secundaria</v>
      </c>
      <c r="Q674" s="20" t="str">
        <f>VLOOKUP(A674,'REPORTE'!$A$1:$AG$1961,31,0)</f>
        <v>PICHINCHA</v>
      </c>
      <c r="R674" s="20" t="str">
        <f>VLOOKUP(A674,'REPORTE'!$A$1:$AG$1961,32,0)</f>
        <v>QUITO</v>
      </c>
      <c r="S674" s="20" t="str">
        <f>VLOOKUP(A674,'REPORTE'!$A$1:$AG$1961,33,0)</f>
        <v>GONZALEZ SUAREZ</v>
      </c>
      <c r="T674" s="20" t="str">
        <f>VLOOKUP(S674,PROVINCIAS!$F$1:$G$1171,2,0)</f>
        <v>URBANA</v>
      </c>
      <c r="U674" s="20" t="str">
        <f>VLOOKUP(A674,'REPORTE'!$A$1:$AG$1961,5,0)</f>
        <v>ECUATORIANO(A)</v>
      </c>
      <c r="V674" s="20" t="str">
        <f>VLOOKUP(A674,'REPORTE'!$A$1:$AG$1961,18,0)</f>
        <v>F</v>
      </c>
    </row>
    <row r="675" spans="1:22" x14ac:dyDescent="0.45">
      <c r="A675" s="20">
        <v>1000752</v>
      </c>
      <c r="B675" s="20" t="s">
        <v>9431</v>
      </c>
      <c r="C675" s="20" t="s">
        <v>10279</v>
      </c>
      <c r="D675" s="20">
        <v>1711426377</v>
      </c>
      <c r="E675" s="20">
        <v>231000823</v>
      </c>
      <c r="F675" s="20" t="s">
        <v>11139</v>
      </c>
      <c r="G675" s="20"/>
      <c r="H675" s="20">
        <v>55</v>
      </c>
      <c r="I675" s="20" t="s">
        <v>11150</v>
      </c>
      <c r="J675" s="20" t="s">
        <v>11150</v>
      </c>
      <c r="K675" s="20" t="s">
        <v>11150</v>
      </c>
      <c r="L675" s="20" t="s">
        <v>11150</v>
      </c>
      <c r="M675" s="20" t="s">
        <v>11150</v>
      </c>
      <c r="N675" s="20" t="s">
        <v>11150</v>
      </c>
      <c r="O675" s="20">
        <v>55</v>
      </c>
      <c r="P675" s="20" t="str">
        <f>VLOOKUP(A675,'REPORTE'!$A$1:$AG$1961,30,0)</f>
        <v>Secundaria</v>
      </c>
      <c r="Q675" s="20" t="str">
        <f>VLOOKUP(A675,'REPORTE'!$A$1:$AG$1961,31,0)</f>
        <v>PICHINCHA</v>
      </c>
      <c r="R675" s="20" t="str">
        <f>VLOOKUP(A675,'REPORTE'!$A$1:$AG$1961,32,0)</f>
        <v>QUITO</v>
      </c>
      <c r="S675" s="20" t="str">
        <f>VLOOKUP(A675,'REPORTE'!$A$1:$AG$1961,33,0)</f>
        <v>POMASQUI</v>
      </c>
      <c r="T675" s="20" t="str">
        <f>VLOOKUP(S675,PROVINCIAS!$F$1:$G$1171,2,0)</f>
        <v>RURAL</v>
      </c>
      <c r="U675" s="20" t="str">
        <f>VLOOKUP(A675,'REPORTE'!$A$1:$AG$1961,5,0)</f>
        <v>ECUATORIANO(A)</v>
      </c>
      <c r="V675" s="20" t="str">
        <f>VLOOKUP(A675,'REPORTE'!$A$1:$AG$1961,18,0)</f>
        <v>M</v>
      </c>
    </row>
    <row r="676" spans="1:22" x14ac:dyDescent="0.45">
      <c r="A676" s="20">
        <v>1000753</v>
      </c>
      <c r="B676" s="20" t="s">
        <v>9431</v>
      </c>
      <c r="C676" s="20" t="s">
        <v>14036</v>
      </c>
      <c r="D676" s="20">
        <v>1725802159</v>
      </c>
      <c r="E676" s="20">
        <v>231000824</v>
      </c>
      <c r="F676" s="20" t="s">
        <v>11139</v>
      </c>
      <c r="G676" s="20"/>
      <c r="H676" s="20">
        <v>15</v>
      </c>
      <c r="I676" s="20" t="s">
        <v>11150</v>
      </c>
      <c r="J676" s="20" t="s">
        <v>11150</v>
      </c>
      <c r="K676" s="20" t="s">
        <v>11150</v>
      </c>
      <c r="L676" s="20" t="s">
        <v>11150</v>
      </c>
      <c r="M676" s="20" t="s">
        <v>11150</v>
      </c>
      <c r="N676" s="20" t="s">
        <v>11150</v>
      </c>
      <c r="O676" s="20">
        <v>15</v>
      </c>
      <c r="P676" s="20" t="str">
        <f>VLOOKUP(A676,'REPORTE'!$A$1:$AG$1961,30,0)</f>
        <v>Secundaria</v>
      </c>
      <c r="Q676" s="20" t="str">
        <f>VLOOKUP(A676,'REPORTE'!$A$1:$AG$1961,31,0)</f>
        <v>PICHINCHA</v>
      </c>
      <c r="R676" s="20" t="str">
        <f>VLOOKUP(A676,'REPORTE'!$A$1:$AG$1961,32,0)</f>
        <v>QUITO</v>
      </c>
      <c r="S676" s="20" t="str">
        <f>VLOOKUP(A676,'REPORTE'!$A$1:$AG$1961,33,0)</f>
        <v>COTOCOLLAO</v>
      </c>
      <c r="T676" s="20" t="str">
        <f>VLOOKUP(S676,PROVINCIAS!$F$1:$G$1171,2,0)</f>
        <v>URBANA</v>
      </c>
      <c r="U676" s="20" t="str">
        <f>VLOOKUP(A676,'REPORTE'!$A$1:$AG$1961,5,0)</f>
        <v>ECUATORIANO(A)</v>
      </c>
      <c r="V676" s="20" t="str">
        <f>VLOOKUP(A676,'REPORTE'!$A$1:$AG$1961,18,0)</f>
        <v>M</v>
      </c>
    </row>
    <row r="677" spans="1:22" x14ac:dyDescent="0.45">
      <c r="A677" s="20">
        <v>1000754</v>
      </c>
      <c r="B677" s="20" t="s">
        <v>9431</v>
      </c>
      <c r="C677" s="20" t="s">
        <v>14037</v>
      </c>
      <c r="D677" s="20">
        <v>601492853</v>
      </c>
      <c r="E677" s="20">
        <v>231000825</v>
      </c>
      <c r="F677" s="20" t="s">
        <v>11139</v>
      </c>
      <c r="G677" s="20"/>
      <c r="H677" s="20">
        <v>15</v>
      </c>
      <c r="I677" s="20" t="s">
        <v>11150</v>
      </c>
      <c r="J677" s="20" t="s">
        <v>11150</v>
      </c>
      <c r="K677" s="20" t="s">
        <v>11150</v>
      </c>
      <c r="L677" s="20" t="s">
        <v>11150</v>
      </c>
      <c r="M677" s="20" t="s">
        <v>11150</v>
      </c>
      <c r="N677" s="20" t="s">
        <v>11150</v>
      </c>
      <c r="O677" s="20">
        <v>15</v>
      </c>
      <c r="P677" s="20" t="str">
        <f>VLOOKUP(A677,'REPORTE'!$A$1:$AG$1961,30,0)</f>
        <v>Secundaria</v>
      </c>
      <c r="Q677" s="20" t="str">
        <f>VLOOKUP(A677,'REPORTE'!$A$1:$AG$1961,31,0)</f>
        <v>PICHINCHA</v>
      </c>
      <c r="R677" s="20" t="str">
        <f>VLOOKUP(A677,'REPORTE'!$A$1:$AG$1961,32,0)</f>
        <v>QUITO</v>
      </c>
      <c r="S677" s="20" t="str">
        <f>VLOOKUP(A677,'REPORTE'!$A$1:$AG$1961,33,0)</f>
        <v>GONZALEZ SUAREZ</v>
      </c>
      <c r="T677" s="20" t="str">
        <f>VLOOKUP(S677,PROVINCIAS!$F$1:$G$1171,2,0)</f>
        <v>URBANA</v>
      </c>
      <c r="U677" s="20" t="str">
        <f>VLOOKUP(A677,'REPORTE'!$A$1:$AG$1961,5,0)</f>
        <v>ECUATORIANO(A)</v>
      </c>
      <c r="V677" s="20" t="str">
        <f>VLOOKUP(A677,'REPORTE'!$A$1:$AG$1961,18,0)</f>
        <v>M</v>
      </c>
    </row>
    <row r="678" spans="1:22" x14ac:dyDescent="0.45">
      <c r="A678" s="20">
        <v>1000755</v>
      </c>
      <c r="B678" s="20" t="s">
        <v>9431</v>
      </c>
      <c r="C678" s="20" t="s">
        <v>9672</v>
      </c>
      <c r="D678" s="20">
        <v>602178170</v>
      </c>
      <c r="E678" s="20">
        <v>231000826</v>
      </c>
      <c r="F678" s="20" t="s">
        <v>11139</v>
      </c>
      <c r="G678" s="20"/>
      <c r="H678" s="20">
        <v>41.5</v>
      </c>
      <c r="I678" s="20" t="s">
        <v>11150</v>
      </c>
      <c r="J678" s="20" t="s">
        <v>11150</v>
      </c>
      <c r="K678" s="20" t="s">
        <v>11150</v>
      </c>
      <c r="L678" s="20" t="s">
        <v>11150</v>
      </c>
      <c r="M678" s="20" t="s">
        <v>11150</v>
      </c>
      <c r="N678" s="20" t="s">
        <v>11150</v>
      </c>
      <c r="O678" s="20">
        <v>41.5</v>
      </c>
      <c r="P678" s="20" t="str">
        <f>VLOOKUP(A678,'REPORTE'!$A$1:$AG$1961,30,0)</f>
        <v>Primaria</v>
      </c>
      <c r="Q678" s="20" t="str">
        <f>VLOOKUP(A678,'REPORTE'!$A$1:$AG$1961,31,0)</f>
        <v>CHIMBORAZO</v>
      </c>
      <c r="R678" s="20" t="str">
        <f>VLOOKUP(A678,'REPORTE'!$A$1:$AG$1961,32,0)</f>
        <v>COLTA</v>
      </c>
      <c r="S678" s="20" t="str">
        <f>VLOOKUP(A678,'REPORTE'!$A$1:$AG$1961,33,0)</f>
        <v>CAJABAMBA</v>
      </c>
      <c r="T678" s="20" t="str">
        <f>VLOOKUP(S678,PROVINCIAS!$F$1:$G$1171,2,0)</f>
        <v>URBANA</v>
      </c>
      <c r="U678" s="20" t="str">
        <f>VLOOKUP(A678,'REPORTE'!$A$1:$AG$1961,5,0)</f>
        <v>ECUATORIANO(A) INDIGENA</v>
      </c>
      <c r="V678" s="20" t="str">
        <f>VLOOKUP(A678,'REPORTE'!$A$1:$AG$1961,18,0)</f>
        <v>F</v>
      </c>
    </row>
    <row r="679" spans="1:22" x14ac:dyDescent="0.45">
      <c r="A679" s="20">
        <v>1000756</v>
      </c>
      <c r="B679" s="20" t="s">
        <v>9431</v>
      </c>
      <c r="C679" s="20" t="s">
        <v>14038</v>
      </c>
      <c r="D679" s="20">
        <v>501792105</v>
      </c>
      <c r="E679" s="20">
        <v>231000827</v>
      </c>
      <c r="F679" s="20" t="s">
        <v>11139</v>
      </c>
      <c r="G679" s="20"/>
      <c r="H679" s="20">
        <v>15</v>
      </c>
      <c r="I679" s="20" t="s">
        <v>11150</v>
      </c>
      <c r="J679" s="20" t="s">
        <v>11150</v>
      </c>
      <c r="K679" s="20" t="s">
        <v>11150</v>
      </c>
      <c r="L679" s="20" t="s">
        <v>11150</v>
      </c>
      <c r="M679" s="20" t="s">
        <v>11150</v>
      </c>
      <c r="N679" s="20" t="s">
        <v>11150</v>
      </c>
      <c r="O679" s="20">
        <v>15</v>
      </c>
      <c r="P679" s="20" t="str">
        <f>VLOOKUP(A679,'REPORTE'!$A$1:$AG$1961,30,0)</f>
        <v>Ninguna</v>
      </c>
      <c r="Q679" s="20" t="str">
        <f>VLOOKUP(A679,'REPORTE'!$A$1:$AG$1961,31,0)</f>
        <v>COTOPAXI</v>
      </c>
      <c r="R679" s="20" t="str">
        <f>VLOOKUP(A679,'REPORTE'!$A$1:$AG$1961,32,0)</f>
        <v>PUJILI</v>
      </c>
      <c r="S679" s="20" t="str">
        <f>VLOOKUP(A679,'REPORTE'!$A$1:$AG$1961,33,0)</f>
        <v>PUJILI</v>
      </c>
      <c r="T679" s="20" t="str">
        <f>VLOOKUP(S679,PROVINCIAS!$F$1:$G$1171,2,0)</f>
        <v>URBANA</v>
      </c>
      <c r="U679" s="20" t="str">
        <f>VLOOKUP(A679,'REPORTE'!$A$1:$AG$1961,5,0)</f>
        <v>ECUATORIANO(A)</v>
      </c>
      <c r="V679" s="20" t="str">
        <f>VLOOKUP(A679,'REPORTE'!$A$1:$AG$1961,18,0)</f>
        <v>M</v>
      </c>
    </row>
    <row r="680" spans="1:22" x14ac:dyDescent="0.45">
      <c r="A680" s="20">
        <v>1000757</v>
      </c>
      <c r="B680" s="20" t="s">
        <v>9431</v>
      </c>
      <c r="C680" s="20" t="s">
        <v>9840</v>
      </c>
      <c r="D680" s="20">
        <v>1720401569</v>
      </c>
      <c r="E680" s="20">
        <v>231000828</v>
      </c>
      <c r="F680" s="20" t="s">
        <v>11139</v>
      </c>
      <c r="G680" s="20"/>
      <c r="H680" s="20">
        <v>258.83</v>
      </c>
      <c r="I680" s="20" t="s">
        <v>11150</v>
      </c>
      <c r="J680" s="20" t="s">
        <v>11150</v>
      </c>
      <c r="K680" s="20" t="s">
        <v>11150</v>
      </c>
      <c r="L680" s="20" t="s">
        <v>11150</v>
      </c>
      <c r="M680" s="20" t="s">
        <v>11150</v>
      </c>
      <c r="N680" s="20" t="s">
        <v>11150</v>
      </c>
      <c r="O680" s="20">
        <v>258.83</v>
      </c>
      <c r="P680" s="20" t="str">
        <f>VLOOKUP(A680,'REPORTE'!$A$1:$AG$1961,30,0)</f>
        <v>Universitaria</v>
      </c>
      <c r="Q680" s="20" t="str">
        <f>VLOOKUP(A680,'REPORTE'!$A$1:$AG$1961,31,0)</f>
        <v>ESMERALDAS</v>
      </c>
      <c r="R680" s="20" t="str">
        <f>VLOOKUP(A680,'REPORTE'!$A$1:$AG$1961,32,0)</f>
        <v>QUININDE</v>
      </c>
      <c r="S680" s="20" t="str">
        <f>VLOOKUP(A680,'REPORTE'!$A$1:$AG$1961,33,0)</f>
        <v>ROSA ZARATE (QUINDE)</v>
      </c>
      <c r="T680" s="20" t="str">
        <f>VLOOKUP(S680,PROVINCIAS!$F$1:$G$1171,2,0)</f>
        <v>URBANA</v>
      </c>
      <c r="U680" s="20" t="str">
        <f>VLOOKUP(A680,'REPORTE'!$A$1:$AG$1961,5,0)</f>
        <v>ECUATORIANO(A)</v>
      </c>
      <c r="V680" s="20" t="str">
        <f>VLOOKUP(A680,'REPORTE'!$A$1:$AG$1961,18,0)</f>
        <v>F</v>
      </c>
    </row>
    <row r="681" spans="1:22" x14ac:dyDescent="0.45">
      <c r="A681" s="20">
        <v>1000758</v>
      </c>
      <c r="B681" s="20" t="s">
        <v>9431</v>
      </c>
      <c r="C681" s="20" t="s">
        <v>14039</v>
      </c>
      <c r="D681" s="20">
        <v>1500912363</v>
      </c>
      <c r="E681" s="20">
        <v>231000829</v>
      </c>
      <c r="F681" s="20" t="s">
        <v>11139</v>
      </c>
      <c r="G681" s="20"/>
      <c r="H681" s="20">
        <v>14.5</v>
      </c>
      <c r="I681" s="20" t="s">
        <v>11150</v>
      </c>
      <c r="J681" s="20" t="s">
        <v>11150</v>
      </c>
      <c r="K681" s="20" t="s">
        <v>11150</v>
      </c>
      <c r="L681" s="20" t="s">
        <v>11150</v>
      </c>
      <c r="M681" s="20" t="s">
        <v>11150</v>
      </c>
      <c r="N681" s="20" t="s">
        <v>11150</v>
      </c>
      <c r="O681" s="20">
        <v>14.5</v>
      </c>
      <c r="P681" s="20" t="str">
        <f>VLOOKUP(A681,'REPORTE'!$A$1:$AG$1961,30,0)</f>
        <v>Secundaria</v>
      </c>
      <c r="Q681" s="20" t="str">
        <f>VLOOKUP(A681,'REPORTE'!$A$1:$AG$1961,31,0)</f>
        <v>NAPO</v>
      </c>
      <c r="R681" s="20" t="str">
        <f>VLOOKUP(A681,'REPORTE'!$A$1:$AG$1961,32,0)</f>
        <v>TENA</v>
      </c>
      <c r="S681" s="20" t="str">
        <f>VLOOKUP(A681,'REPORTE'!$A$1:$AG$1961,33,0)</f>
        <v>TENA</v>
      </c>
      <c r="T681" s="20" t="str">
        <f>VLOOKUP(S681,PROVINCIAS!$F$1:$G$1171,2,0)</f>
        <v>URBANA</v>
      </c>
      <c r="U681" s="20" t="str">
        <f>VLOOKUP(A681,'REPORTE'!$A$1:$AG$1961,5,0)</f>
        <v>ECUATORIANO(A)</v>
      </c>
      <c r="V681" s="20" t="str">
        <f>VLOOKUP(A681,'REPORTE'!$A$1:$AG$1961,18,0)</f>
        <v>M</v>
      </c>
    </row>
    <row r="682" spans="1:22" x14ac:dyDescent="0.45">
      <c r="A682" s="20">
        <v>1000759</v>
      </c>
      <c r="B682" s="20" t="s">
        <v>9431</v>
      </c>
      <c r="C682" s="20" t="s">
        <v>9979</v>
      </c>
      <c r="D682" s="20">
        <v>1708857527</v>
      </c>
      <c r="E682" s="20">
        <v>231000830</v>
      </c>
      <c r="F682" s="20" t="s">
        <v>11139</v>
      </c>
      <c r="G682" s="20"/>
      <c r="H682" s="20">
        <v>277.5</v>
      </c>
      <c r="I682" s="20" t="s">
        <v>11150</v>
      </c>
      <c r="J682" s="20" t="s">
        <v>11150</v>
      </c>
      <c r="K682" s="20" t="s">
        <v>11150</v>
      </c>
      <c r="L682" s="20" t="s">
        <v>11150</v>
      </c>
      <c r="M682" s="20" t="s">
        <v>11150</v>
      </c>
      <c r="N682" s="20" t="s">
        <v>11150</v>
      </c>
      <c r="O682" s="20">
        <v>277.5</v>
      </c>
      <c r="P682" s="20" t="str">
        <f>VLOOKUP(A682,'REPORTE'!$A$1:$AG$1961,30,0)</f>
        <v>Ninguna</v>
      </c>
      <c r="Q682" s="20" t="str">
        <f>VLOOKUP(A682,'REPORTE'!$A$1:$AG$1961,31,0)</f>
        <v>PICHINCHA</v>
      </c>
      <c r="R682" s="20" t="str">
        <f>VLOOKUP(A682,'REPORTE'!$A$1:$AG$1961,32,0)</f>
        <v>QUITO</v>
      </c>
      <c r="S682" s="20" t="str">
        <f>VLOOKUP(A682,'REPORTE'!$A$1:$AG$1961,33,0)</f>
        <v>COTOCOLLAO</v>
      </c>
      <c r="T682" s="20" t="str">
        <f>VLOOKUP(S682,PROVINCIAS!$F$1:$G$1171,2,0)</f>
        <v>URBANA</v>
      </c>
      <c r="U682" s="20" t="str">
        <f>VLOOKUP(A682,'REPORTE'!$A$1:$AG$1961,5,0)</f>
        <v>ECUATORIANO(A)</v>
      </c>
      <c r="V682" s="20" t="str">
        <f>VLOOKUP(A682,'REPORTE'!$A$1:$AG$1961,18,0)</f>
        <v>M</v>
      </c>
    </row>
    <row r="683" spans="1:22" x14ac:dyDescent="0.45">
      <c r="A683" s="20">
        <v>1000760</v>
      </c>
      <c r="B683" s="20" t="s">
        <v>9431</v>
      </c>
      <c r="C683" s="20" t="s">
        <v>14040</v>
      </c>
      <c r="D683" s="20">
        <v>1724371909</v>
      </c>
      <c r="E683" s="20">
        <v>231000831</v>
      </c>
      <c r="F683" s="20" t="s">
        <v>11139</v>
      </c>
      <c r="G683" s="20"/>
      <c r="H683" s="20">
        <v>9</v>
      </c>
      <c r="I683" s="20" t="s">
        <v>11150</v>
      </c>
      <c r="J683" s="20" t="s">
        <v>11150</v>
      </c>
      <c r="K683" s="20" t="s">
        <v>11150</v>
      </c>
      <c r="L683" s="20" t="s">
        <v>11150</v>
      </c>
      <c r="M683" s="20" t="s">
        <v>11150</v>
      </c>
      <c r="N683" s="20" t="s">
        <v>11150</v>
      </c>
      <c r="O683" s="20">
        <v>9</v>
      </c>
      <c r="P683" s="20" t="str">
        <f>VLOOKUP(A683,'REPORTE'!$A$1:$AG$1961,30,0)</f>
        <v>Secundaria</v>
      </c>
      <c r="Q683" s="20" t="str">
        <f>VLOOKUP(A683,'REPORTE'!$A$1:$AG$1961,31,0)</f>
        <v>PICHINCHA</v>
      </c>
      <c r="R683" s="20" t="str">
        <f>VLOOKUP(A683,'REPORTE'!$A$1:$AG$1961,32,0)</f>
        <v>QUITO</v>
      </c>
      <c r="S683" s="20" t="str">
        <f>VLOOKUP(A683,'REPORTE'!$A$1:$AG$1961,33,0)</f>
        <v>COTOCOLLAO</v>
      </c>
      <c r="T683" s="20" t="str">
        <f>VLOOKUP(S683,PROVINCIAS!$F$1:$G$1171,2,0)</f>
        <v>URBANA</v>
      </c>
      <c r="U683" s="20" t="str">
        <f>VLOOKUP(A683,'REPORTE'!$A$1:$AG$1961,5,0)</f>
        <v>ECUATORIANO(A)</v>
      </c>
      <c r="V683" s="20" t="str">
        <f>VLOOKUP(A683,'REPORTE'!$A$1:$AG$1961,18,0)</f>
        <v>M</v>
      </c>
    </row>
    <row r="684" spans="1:22" x14ac:dyDescent="0.45">
      <c r="A684" s="20">
        <v>1000761</v>
      </c>
      <c r="B684" s="20" t="s">
        <v>9431</v>
      </c>
      <c r="C684" s="20" t="s">
        <v>9618</v>
      </c>
      <c r="D684" s="20">
        <v>602568875</v>
      </c>
      <c r="E684" s="20">
        <v>231000833</v>
      </c>
      <c r="F684" s="20" t="s">
        <v>11139</v>
      </c>
      <c r="G684" s="20"/>
      <c r="H684" s="20">
        <v>0.88</v>
      </c>
      <c r="I684" s="20" t="s">
        <v>11150</v>
      </c>
      <c r="J684" s="20" t="s">
        <v>11150</v>
      </c>
      <c r="K684" s="20" t="s">
        <v>11150</v>
      </c>
      <c r="L684" s="20" t="s">
        <v>11150</v>
      </c>
      <c r="M684" s="20" t="s">
        <v>11150</v>
      </c>
      <c r="N684" s="20" t="s">
        <v>11150</v>
      </c>
      <c r="O684" s="20">
        <v>0.88</v>
      </c>
      <c r="P684" s="20" t="str">
        <f>VLOOKUP(A684,'REPORTE'!$A$1:$AG$1961,30,0)</f>
        <v>Primaria</v>
      </c>
      <c r="Q684" s="20" t="str">
        <f>VLOOKUP(A684,'REPORTE'!$A$1:$AG$1961,31,0)</f>
        <v>CHIMBORAZO</v>
      </c>
      <c r="R684" s="20" t="str">
        <f>VLOOKUP(A684,'REPORTE'!$A$1:$AG$1961,32,0)</f>
        <v>GUANO</v>
      </c>
      <c r="S684" s="20" t="str">
        <f>VLOOKUP(A684,'REPORTE'!$A$1:$AG$1961,33,0)</f>
        <v>SAN ANDRES</v>
      </c>
      <c r="T684" s="20" t="str">
        <f>VLOOKUP(S684,PROVINCIAS!$F$1:$G$1171,2,0)</f>
        <v>RURAL</v>
      </c>
      <c r="U684" s="20" t="str">
        <f>VLOOKUP(A684,'REPORTE'!$A$1:$AG$1961,5,0)</f>
        <v>ECUATORIANO(A)</v>
      </c>
      <c r="V684" s="20" t="str">
        <f>VLOOKUP(A684,'REPORTE'!$A$1:$AG$1961,18,0)</f>
        <v>F</v>
      </c>
    </row>
    <row r="685" spans="1:22" x14ac:dyDescent="0.45">
      <c r="A685" s="20">
        <v>1000762</v>
      </c>
      <c r="B685" s="20" t="s">
        <v>9431</v>
      </c>
      <c r="C685" s="20" t="s">
        <v>9614</v>
      </c>
      <c r="D685" s="20">
        <v>1726155888</v>
      </c>
      <c r="E685" s="20">
        <v>231000834</v>
      </c>
      <c r="F685" s="20" t="s">
        <v>11139</v>
      </c>
      <c r="G685" s="20"/>
      <c r="H685" s="20">
        <v>20.5</v>
      </c>
      <c r="I685" s="20" t="s">
        <v>11150</v>
      </c>
      <c r="J685" s="20" t="s">
        <v>11150</v>
      </c>
      <c r="K685" s="20" t="s">
        <v>11150</v>
      </c>
      <c r="L685" s="20" t="s">
        <v>11150</v>
      </c>
      <c r="M685" s="20" t="s">
        <v>11150</v>
      </c>
      <c r="N685" s="20" t="s">
        <v>11150</v>
      </c>
      <c r="O685" s="20">
        <v>20.5</v>
      </c>
      <c r="P685" s="20" t="str">
        <f>VLOOKUP(A685,'REPORTE'!$A$1:$AG$1961,30,0)</f>
        <v>Secundaria</v>
      </c>
      <c r="Q685" s="20" t="str">
        <f>VLOOKUP(A685,'REPORTE'!$A$1:$AG$1961,31,0)</f>
        <v>CHIMBORAZO</v>
      </c>
      <c r="R685" s="20" t="str">
        <f>VLOOKUP(A685,'REPORTE'!$A$1:$AG$1961,32,0)</f>
        <v>RIOBAMBA</v>
      </c>
      <c r="S685" s="20" t="str">
        <f>VLOOKUP(A685,'REPORTE'!$A$1:$AG$1961,33,0)</f>
        <v>CACHA (CAB EN MACHANGARA)</v>
      </c>
      <c r="T685" s="20" t="str">
        <f>VLOOKUP(S685,PROVINCIAS!$F$1:$G$1171,2,0)</f>
        <v>RURAL</v>
      </c>
      <c r="U685" s="20" t="str">
        <f>VLOOKUP(A685,'REPORTE'!$A$1:$AG$1961,5,0)</f>
        <v>ECUATORIANO(A) INDIGENA</v>
      </c>
      <c r="V685" s="20" t="str">
        <f>VLOOKUP(A685,'REPORTE'!$A$1:$AG$1961,18,0)</f>
        <v>M</v>
      </c>
    </row>
    <row r="686" spans="1:22" x14ac:dyDescent="0.45">
      <c r="A686" s="20">
        <v>1000763</v>
      </c>
      <c r="B686" s="20" t="s">
        <v>9431</v>
      </c>
      <c r="C686" s="20" t="s">
        <v>14041</v>
      </c>
      <c r="D686" s="20">
        <v>202021325</v>
      </c>
      <c r="E686" s="20">
        <v>231000835</v>
      </c>
      <c r="F686" s="20" t="s">
        <v>11139</v>
      </c>
      <c r="G686" s="20"/>
      <c r="H686" s="20">
        <v>15</v>
      </c>
      <c r="I686" s="20" t="s">
        <v>11150</v>
      </c>
      <c r="J686" s="20" t="s">
        <v>11150</v>
      </c>
      <c r="K686" s="20" t="s">
        <v>11150</v>
      </c>
      <c r="L686" s="20" t="s">
        <v>11150</v>
      </c>
      <c r="M686" s="20" t="s">
        <v>11150</v>
      </c>
      <c r="N686" s="20" t="s">
        <v>11150</v>
      </c>
      <c r="O686" s="20">
        <v>15</v>
      </c>
      <c r="P686" s="20" t="str">
        <f>VLOOKUP(A686,'REPORTE'!$A$1:$AG$1961,30,0)</f>
        <v>Secundaria</v>
      </c>
      <c r="Q686" s="20" t="str">
        <f>VLOOKUP(A686,'REPORTE'!$A$1:$AG$1961,31,0)</f>
        <v>BOLIVAR</v>
      </c>
      <c r="R686" s="20" t="str">
        <f>VLOOKUP(A686,'REPORTE'!$A$1:$AG$1961,32,0)</f>
        <v>CHILLANES</v>
      </c>
      <c r="S686" s="20" t="str">
        <f>VLOOKUP(A686,'REPORTE'!$A$1:$AG$1961,33,0)</f>
        <v>CHILLANES</v>
      </c>
      <c r="T686" s="20" t="str">
        <f>VLOOKUP(S686,PROVINCIAS!$F$1:$G$1171,2,0)</f>
        <v>URBANA</v>
      </c>
      <c r="U686" s="20" t="str">
        <f>VLOOKUP(A686,'REPORTE'!$A$1:$AG$1961,5,0)</f>
        <v>ECUATORIANO(A)</v>
      </c>
      <c r="V686" s="20" t="str">
        <f>VLOOKUP(A686,'REPORTE'!$A$1:$AG$1961,18,0)</f>
        <v>F</v>
      </c>
    </row>
    <row r="687" spans="1:22" x14ac:dyDescent="0.45">
      <c r="A687" s="20">
        <v>1000764</v>
      </c>
      <c r="B687" s="20" t="s">
        <v>9431</v>
      </c>
      <c r="C687" s="20" t="s">
        <v>14042</v>
      </c>
      <c r="D687" s="20">
        <v>1714912902</v>
      </c>
      <c r="E687" s="20">
        <v>231001536</v>
      </c>
      <c r="F687" s="20" t="s">
        <v>11139</v>
      </c>
      <c r="G687" s="20"/>
      <c r="H687" s="20">
        <v>15</v>
      </c>
      <c r="I687" s="20" t="s">
        <v>11150</v>
      </c>
      <c r="J687" s="20" t="s">
        <v>11150</v>
      </c>
      <c r="K687" s="20" t="s">
        <v>11150</v>
      </c>
      <c r="L687" s="20" t="s">
        <v>11150</v>
      </c>
      <c r="M687" s="20" t="s">
        <v>11150</v>
      </c>
      <c r="N687" s="20" t="s">
        <v>11150</v>
      </c>
      <c r="O687" s="20">
        <v>15</v>
      </c>
      <c r="P687" s="20" t="str">
        <f>VLOOKUP(A687,'REPORTE'!$A$1:$AG$1961,30,0)</f>
        <v>Formación Técnica (Intermedia)</v>
      </c>
      <c r="Q687" s="20" t="str">
        <f>VLOOKUP(A687,'REPORTE'!$A$1:$AG$1961,31,0)</f>
        <v>PICHINCHA</v>
      </c>
      <c r="R687" s="20" t="str">
        <f>VLOOKUP(A687,'REPORTE'!$A$1:$AG$1961,32,0)</f>
        <v>QUITO</v>
      </c>
      <c r="S687" s="20" t="str">
        <f>VLOOKUP(A687,'REPORTE'!$A$1:$AG$1961,33,0)</f>
        <v>COTOCOLLAO</v>
      </c>
      <c r="T687" s="20" t="str">
        <f>VLOOKUP(S687,PROVINCIAS!$F$1:$G$1171,2,0)</f>
        <v>URBANA</v>
      </c>
      <c r="U687" s="20" t="str">
        <f>VLOOKUP(A687,'REPORTE'!$A$1:$AG$1961,5,0)</f>
        <v>ECUATORIANO(A)</v>
      </c>
      <c r="V687" s="20" t="str">
        <f>VLOOKUP(A687,'REPORTE'!$A$1:$AG$1961,18,0)</f>
        <v>F</v>
      </c>
    </row>
    <row r="688" spans="1:22" x14ac:dyDescent="0.45">
      <c r="A688" s="20">
        <v>1000765</v>
      </c>
      <c r="B688" s="20" t="s">
        <v>9431</v>
      </c>
      <c r="C688" s="20" t="s">
        <v>14043</v>
      </c>
      <c r="D688" s="20">
        <v>915429369</v>
      </c>
      <c r="E688" s="20">
        <v>231000837</v>
      </c>
      <c r="F688" s="20" t="s">
        <v>11139</v>
      </c>
      <c r="G688" s="20"/>
      <c r="H688" s="20">
        <v>15</v>
      </c>
      <c r="I688" s="20" t="s">
        <v>11150</v>
      </c>
      <c r="J688" s="20" t="s">
        <v>11150</v>
      </c>
      <c r="K688" s="20" t="s">
        <v>11150</v>
      </c>
      <c r="L688" s="20" t="s">
        <v>11150</v>
      </c>
      <c r="M688" s="20" t="s">
        <v>11150</v>
      </c>
      <c r="N688" s="20" t="s">
        <v>11150</v>
      </c>
      <c r="O688" s="20">
        <v>15</v>
      </c>
      <c r="P688" s="20" t="str">
        <f>VLOOKUP(A688,'REPORTE'!$A$1:$AG$1961,30,0)</f>
        <v>Secundaria</v>
      </c>
      <c r="Q688" s="20" t="str">
        <f>VLOOKUP(A688,'REPORTE'!$A$1:$AG$1961,31,0)</f>
        <v>GUAYAS</v>
      </c>
      <c r="R688" s="20" t="str">
        <f>VLOOKUP(A688,'REPORTE'!$A$1:$AG$1961,32,0)</f>
        <v>GUAYAQUIL</v>
      </c>
      <c r="S688" s="20" t="str">
        <f>VLOOKUP(A688,'REPORTE'!$A$1:$AG$1961,33,0)</f>
        <v>CARBO (CONCEPCION)</v>
      </c>
      <c r="T688" s="20" t="str">
        <f>VLOOKUP(S688,PROVINCIAS!$F$1:$G$1171,2,0)</f>
        <v>URBANA</v>
      </c>
      <c r="U688" s="20" t="str">
        <f>VLOOKUP(A688,'REPORTE'!$A$1:$AG$1961,5,0)</f>
        <v>ECUATORIANO(A)</v>
      </c>
      <c r="V688" s="20" t="str">
        <f>VLOOKUP(A688,'REPORTE'!$A$1:$AG$1961,18,0)</f>
        <v>M</v>
      </c>
    </row>
    <row r="689" spans="1:22" x14ac:dyDescent="0.45">
      <c r="A689" s="20">
        <v>1000766</v>
      </c>
      <c r="B689" s="20" t="s">
        <v>9431</v>
      </c>
      <c r="C689" s="20" t="s">
        <v>14044</v>
      </c>
      <c r="D689" s="20">
        <v>200865863</v>
      </c>
      <c r="E689" s="20">
        <v>231000838</v>
      </c>
      <c r="F689" s="20" t="s">
        <v>11139</v>
      </c>
      <c r="G689" s="20"/>
      <c r="H689" s="20">
        <v>15</v>
      </c>
      <c r="I689" s="20" t="s">
        <v>11150</v>
      </c>
      <c r="J689" s="20" t="s">
        <v>11150</v>
      </c>
      <c r="K689" s="20" t="s">
        <v>11150</v>
      </c>
      <c r="L689" s="20" t="s">
        <v>11150</v>
      </c>
      <c r="M689" s="20" t="s">
        <v>11150</v>
      </c>
      <c r="N689" s="20" t="s">
        <v>11150</v>
      </c>
      <c r="O689" s="20">
        <v>15</v>
      </c>
      <c r="P689" s="20" t="str">
        <f>VLOOKUP(A689,'REPORTE'!$A$1:$AG$1961,30,0)</f>
        <v>Secundaria</v>
      </c>
      <c r="Q689" s="20" t="str">
        <f>VLOOKUP(A689,'REPORTE'!$A$1:$AG$1961,31,0)</f>
        <v>BOLIVAR</v>
      </c>
      <c r="R689" s="20" t="str">
        <f>VLOOKUP(A689,'REPORTE'!$A$1:$AG$1961,32,0)</f>
        <v>CHILLANES</v>
      </c>
      <c r="S689" s="20" t="str">
        <f>VLOOKUP(A689,'REPORTE'!$A$1:$AG$1961,33,0)</f>
        <v>CHILLANES</v>
      </c>
      <c r="T689" s="20" t="str">
        <f>VLOOKUP(S689,PROVINCIAS!$F$1:$G$1171,2,0)</f>
        <v>URBANA</v>
      </c>
      <c r="U689" s="20" t="str">
        <f>VLOOKUP(A689,'REPORTE'!$A$1:$AG$1961,5,0)</f>
        <v>ECUATORIANO(A)</v>
      </c>
      <c r="V689" s="20" t="str">
        <f>VLOOKUP(A689,'REPORTE'!$A$1:$AG$1961,18,0)</f>
        <v>M</v>
      </c>
    </row>
    <row r="690" spans="1:22" x14ac:dyDescent="0.45">
      <c r="A690" s="20">
        <v>1000767</v>
      </c>
      <c r="B690" s="20" t="s">
        <v>9431</v>
      </c>
      <c r="C690" s="20" t="s">
        <v>14045</v>
      </c>
      <c r="D690" s="20">
        <v>1711590685</v>
      </c>
      <c r="E690" s="20">
        <v>231000839</v>
      </c>
      <c r="F690" s="20" t="s">
        <v>11139</v>
      </c>
      <c r="G690" s="20"/>
      <c r="H690" s="20">
        <v>15</v>
      </c>
      <c r="I690" s="20" t="s">
        <v>11150</v>
      </c>
      <c r="J690" s="20" t="s">
        <v>11150</v>
      </c>
      <c r="K690" s="20" t="s">
        <v>11150</v>
      </c>
      <c r="L690" s="20" t="s">
        <v>11150</v>
      </c>
      <c r="M690" s="20" t="s">
        <v>11150</v>
      </c>
      <c r="N690" s="20" t="s">
        <v>11150</v>
      </c>
      <c r="O690" s="20">
        <v>15</v>
      </c>
      <c r="P690" s="20" t="str">
        <f>VLOOKUP(A690,'REPORTE'!$A$1:$AG$1961,30,0)</f>
        <v>Secundaria</v>
      </c>
      <c r="Q690" s="20" t="str">
        <f>VLOOKUP(A690,'REPORTE'!$A$1:$AG$1961,31,0)</f>
        <v>LOJA</v>
      </c>
      <c r="R690" s="20" t="str">
        <f>VLOOKUP(A690,'REPORTE'!$A$1:$AG$1961,32,0)</f>
        <v>MACARA</v>
      </c>
      <c r="S690" s="20" t="str">
        <f>VLOOKUP(A690,'REPORTE'!$A$1:$AG$1961,33,0)</f>
        <v>MACARA (MANUEL ENRIQUE RENGEL SUQUILANDA</v>
      </c>
      <c r="T690" s="20" t="str">
        <f>VLOOKUP(S690,PROVINCIAS!$F$1:$G$1171,2,0)</f>
        <v>URBANA</v>
      </c>
      <c r="U690" s="20" t="str">
        <f>VLOOKUP(A690,'REPORTE'!$A$1:$AG$1961,5,0)</f>
        <v>ECUATORIANO(A)</v>
      </c>
      <c r="V690" s="20" t="str">
        <f>VLOOKUP(A690,'REPORTE'!$A$1:$AG$1961,18,0)</f>
        <v>F</v>
      </c>
    </row>
    <row r="691" spans="1:22" x14ac:dyDescent="0.45">
      <c r="A691" s="20">
        <v>1000768</v>
      </c>
      <c r="B691" s="20" t="s">
        <v>9431</v>
      </c>
      <c r="C691" s="20" t="s">
        <v>14046</v>
      </c>
      <c r="D691" s="20">
        <v>603966532</v>
      </c>
      <c r="E691" s="20">
        <v>231000840</v>
      </c>
      <c r="F691" s="20" t="s">
        <v>11139</v>
      </c>
      <c r="G691" s="20"/>
      <c r="H691" s="20">
        <v>15</v>
      </c>
      <c r="I691" s="20" t="s">
        <v>11150</v>
      </c>
      <c r="J691" s="20" t="s">
        <v>11150</v>
      </c>
      <c r="K691" s="20" t="s">
        <v>11150</v>
      </c>
      <c r="L691" s="20" t="s">
        <v>11150</v>
      </c>
      <c r="M691" s="20" t="s">
        <v>11150</v>
      </c>
      <c r="N691" s="20" t="s">
        <v>11150</v>
      </c>
      <c r="O691" s="20">
        <v>15</v>
      </c>
      <c r="P691" s="20" t="str">
        <f>VLOOKUP(A691,'REPORTE'!$A$1:$AG$1961,30,0)</f>
        <v>Universitaria</v>
      </c>
      <c r="Q691" s="20" t="str">
        <f>VLOOKUP(A691,'REPORTE'!$A$1:$AG$1961,31,0)</f>
        <v>CHIMBORAZO</v>
      </c>
      <c r="R691" s="20" t="str">
        <f>VLOOKUP(A691,'REPORTE'!$A$1:$AG$1961,32,0)</f>
        <v>RIOBAMBA</v>
      </c>
      <c r="S691" s="20" t="str">
        <f>VLOOKUP(A691,'REPORTE'!$A$1:$AG$1961,33,0)</f>
        <v>MALDONADO</v>
      </c>
      <c r="T691" s="20" t="str">
        <f>VLOOKUP(S691,PROVINCIAS!$F$1:$G$1171,2,0)</f>
        <v>RURAL</v>
      </c>
      <c r="U691" s="20" t="str">
        <f>VLOOKUP(A691,'REPORTE'!$A$1:$AG$1961,5,0)</f>
        <v>ECUATORIANO(A)</v>
      </c>
      <c r="V691" s="20" t="str">
        <f>VLOOKUP(A691,'REPORTE'!$A$1:$AG$1961,18,0)</f>
        <v>F</v>
      </c>
    </row>
    <row r="692" spans="1:22" x14ac:dyDescent="0.45">
      <c r="A692" s="20">
        <v>1000769</v>
      </c>
      <c r="B692" s="20" t="s">
        <v>9431</v>
      </c>
      <c r="C692" s="20" t="s">
        <v>14047</v>
      </c>
      <c r="D692" s="20">
        <v>606346823</v>
      </c>
      <c r="E692" s="20">
        <v>231000841</v>
      </c>
      <c r="F692" s="20" t="s">
        <v>11139</v>
      </c>
      <c r="G692" s="20"/>
      <c r="H692" s="20">
        <v>30.58</v>
      </c>
      <c r="I692" s="20" t="s">
        <v>11150</v>
      </c>
      <c r="J692" s="20" t="s">
        <v>11150</v>
      </c>
      <c r="K692" s="20" t="s">
        <v>11150</v>
      </c>
      <c r="L692" s="20" t="s">
        <v>11150</v>
      </c>
      <c r="M692" s="20" t="s">
        <v>11150</v>
      </c>
      <c r="N692" s="20" t="s">
        <v>11150</v>
      </c>
      <c r="O692" s="20">
        <v>30.58</v>
      </c>
      <c r="P692" s="20" t="str">
        <f>VLOOKUP(A692,'REPORTE'!$A$1:$AG$1961,30,0)</f>
        <v>Secundaria</v>
      </c>
      <c r="Q692" s="20" t="str">
        <f>VLOOKUP(A692,'REPORTE'!$A$1:$AG$1961,31,0)</f>
        <v>CHIMBORAZO</v>
      </c>
      <c r="R692" s="20" t="str">
        <f>VLOOKUP(A692,'REPORTE'!$A$1:$AG$1961,32,0)</f>
        <v>RIOBAMBA</v>
      </c>
      <c r="S692" s="20" t="str">
        <f>VLOOKUP(A692,'REPORTE'!$A$1:$AG$1961,33,0)</f>
        <v>CACHA (CAB EN MACHANGARA)</v>
      </c>
      <c r="T692" s="20" t="str">
        <f>VLOOKUP(S692,PROVINCIAS!$F$1:$G$1171,2,0)</f>
        <v>RURAL</v>
      </c>
      <c r="U692" s="20" t="str">
        <f>VLOOKUP(A692,'REPORTE'!$A$1:$AG$1961,5,0)</f>
        <v>ECUATORIANO(A) INDIGENA</v>
      </c>
      <c r="V692" s="20" t="str">
        <f>VLOOKUP(A692,'REPORTE'!$A$1:$AG$1961,18,0)</f>
        <v>F</v>
      </c>
    </row>
    <row r="693" spans="1:22" x14ac:dyDescent="0.45">
      <c r="A693" s="20">
        <v>1000770</v>
      </c>
      <c r="B693" s="20" t="s">
        <v>9431</v>
      </c>
      <c r="C693" s="20" t="s">
        <v>14048</v>
      </c>
      <c r="D693" s="20">
        <v>1708665326</v>
      </c>
      <c r="E693" s="20">
        <v>231000842</v>
      </c>
      <c r="F693" s="20" t="s">
        <v>11139</v>
      </c>
      <c r="G693" s="20"/>
      <c r="H693" s="20">
        <v>15</v>
      </c>
      <c r="I693" s="20" t="s">
        <v>11150</v>
      </c>
      <c r="J693" s="20" t="s">
        <v>11150</v>
      </c>
      <c r="K693" s="20" t="s">
        <v>11150</v>
      </c>
      <c r="L693" s="20" t="s">
        <v>11150</v>
      </c>
      <c r="M693" s="20" t="s">
        <v>11150</v>
      </c>
      <c r="N693" s="20" t="s">
        <v>11150</v>
      </c>
      <c r="O693" s="20">
        <v>15</v>
      </c>
      <c r="P693" s="20" t="str">
        <f>VLOOKUP(A693,'REPORTE'!$A$1:$AG$1961,30,0)</f>
        <v>Universitaria</v>
      </c>
      <c r="Q693" s="20" t="str">
        <f>VLOOKUP(A693,'REPORTE'!$A$1:$AG$1961,31,0)</f>
        <v>TUNGURAHUA</v>
      </c>
      <c r="R693" s="20" t="str">
        <f>VLOOKUP(A693,'REPORTE'!$A$1:$AG$1961,32,0)</f>
        <v>AMBATO</v>
      </c>
      <c r="S693" s="20" t="str">
        <f>VLOOKUP(A693,'REPORTE'!$A$1:$AG$1961,33,0)</f>
        <v>MATRIZ</v>
      </c>
      <c r="T693" s="20" t="str">
        <f>VLOOKUP(S693,PROVINCIAS!$F$1:$G$1171,2,0)</f>
        <v>URBANA</v>
      </c>
      <c r="U693" s="20" t="str">
        <f>VLOOKUP(A693,'REPORTE'!$A$1:$AG$1961,5,0)</f>
        <v>ECUATORIANO(A)</v>
      </c>
      <c r="V693" s="20" t="str">
        <f>VLOOKUP(A693,'REPORTE'!$A$1:$AG$1961,18,0)</f>
        <v>F</v>
      </c>
    </row>
    <row r="694" spans="1:22" x14ac:dyDescent="0.45">
      <c r="A694" s="20">
        <v>1000771</v>
      </c>
      <c r="B694" s="20" t="s">
        <v>9431</v>
      </c>
      <c r="C694" s="20" t="s">
        <v>9713</v>
      </c>
      <c r="D694" s="20">
        <v>919816074</v>
      </c>
      <c r="E694" s="20">
        <v>231000843</v>
      </c>
      <c r="F694" s="20" t="s">
        <v>11139</v>
      </c>
      <c r="G694" s="20"/>
      <c r="H694" s="20">
        <v>215</v>
      </c>
      <c r="I694" s="20" t="s">
        <v>11150</v>
      </c>
      <c r="J694" s="20" t="s">
        <v>11150</v>
      </c>
      <c r="K694" s="20" t="s">
        <v>11150</v>
      </c>
      <c r="L694" s="20" t="s">
        <v>11150</v>
      </c>
      <c r="M694" s="20" t="s">
        <v>11150</v>
      </c>
      <c r="N694" s="20" t="s">
        <v>11150</v>
      </c>
      <c r="O694" s="20">
        <v>215</v>
      </c>
      <c r="P694" s="20" t="str">
        <f>VLOOKUP(A694,'REPORTE'!$A$1:$AG$1961,30,0)</f>
        <v>Secundaria</v>
      </c>
      <c r="Q694" s="20" t="str">
        <f>VLOOKUP(A694,'REPORTE'!$A$1:$AG$1961,31,0)</f>
        <v>CHIMBORAZO</v>
      </c>
      <c r="R694" s="20" t="str">
        <f>VLOOKUP(A694,'REPORTE'!$A$1:$AG$1961,32,0)</f>
        <v>COLTA</v>
      </c>
      <c r="S694" s="20" t="str">
        <f>VLOOKUP(A694,'REPORTE'!$A$1:$AG$1961,33,0)</f>
        <v>CAJABAMBA</v>
      </c>
      <c r="T694" s="20" t="str">
        <f>VLOOKUP(S694,PROVINCIAS!$F$1:$G$1171,2,0)</f>
        <v>URBANA</v>
      </c>
      <c r="U694" s="20" t="str">
        <f>VLOOKUP(A694,'REPORTE'!$A$1:$AG$1961,5,0)</f>
        <v>ECUATORIANO(A) INDIGENA</v>
      </c>
      <c r="V694" s="20" t="str">
        <f>VLOOKUP(A694,'REPORTE'!$A$1:$AG$1961,18,0)</f>
        <v>M</v>
      </c>
    </row>
    <row r="695" spans="1:22" x14ac:dyDescent="0.45">
      <c r="A695" s="20">
        <v>1000772</v>
      </c>
      <c r="B695" s="20" t="s">
        <v>9431</v>
      </c>
      <c r="C695" s="20" t="s">
        <v>10394</v>
      </c>
      <c r="D695" s="20">
        <v>1716331788</v>
      </c>
      <c r="E695" s="20">
        <v>231000844</v>
      </c>
      <c r="F695" s="20" t="s">
        <v>11139</v>
      </c>
      <c r="G695" s="20"/>
      <c r="H695" s="20">
        <v>385.5</v>
      </c>
      <c r="I695" s="20" t="s">
        <v>11150</v>
      </c>
      <c r="J695" s="20" t="s">
        <v>11150</v>
      </c>
      <c r="K695" s="20" t="s">
        <v>11150</v>
      </c>
      <c r="L695" s="20" t="s">
        <v>11150</v>
      </c>
      <c r="M695" s="20" t="s">
        <v>11150</v>
      </c>
      <c r="N695" s="20" t="s">
        <v>11150</v>
      </c>
      <c r="O695" s="20">
        <v>385.5</v>
      </c>
      <c r="P695" s="20" t="str">
        <f>VLOOKUP(A695,'REPORTE'!$A$1:$AG$1961,30,0)</f>
        <v>Primaria</v>
      </c>
      <c r="Q695" s="20" t="str">
        <f>VLOOKUP(A695,'REPORTE'!$A$1:$AG$1961,31,0)</f>
        <v>CHIMBORAZO</v>
      </c>
      <c r="R695" s="20" t="str">
        <f>VLOOKUP(A695,'REPORTE'!$A$1:$AG$1961,32,0)</f>
        <v>RIOBAMBA</v>
      </c>
      <c r="S695" s="20" t="str">
        <f>VLOOKUP(A695,'REPORTE'!$A$1:$AG$1961,33,0)</f>
        <v>YARUQUIES</v>
      </c>
      <c r="T695" s="20" t="str">
        <f>VLOOKUP(S695,PROVINCIAS!$F$1:$G$1171,2,0)</f>
        <v>URBANA</v>
      </c>
      <c r="U695" s="20" t="str">
        <f>VLOOKUP(A695,'REPORTE'!$A$1:$AG$1961,5,0)</f>
        <v>ECUATORIANO(A) INDIGENA</v>
      </c>
      <c r="V695" s="20" t="str">
        <f>VLOOKUP(A695,'REPORTE'!$A$1:$AG$1961,18,0)</f>
        <v>M</v>
      </c>
    </row>
    <row r="696" spans="1:22" x14ac:dyDescent="0.45">
      <c r="A696" s="20">
        <v>1000773</v>
      </c>
      <c r="B696" s="20" t="s">
        <v>9431</v>
      </c>
      <c r="C696" s="20" t="s">
        <v>10352</v>
      </c>
      <c r="D696" s="20">
        <v>1725418899</v>
      </c>
      <c r="E696" s="20">
        <v>231000845</v>
      </c>
      <c r="F696" s="20" t="s">
        <v>11139</v>
      </c>
      <c r="G696" s="20"/>
      <c r="H696" s="20">
        <v>535</v>
      </c>
      <c r="I696" s="20" t="s">
        <v>11150</v>
      </c>
      <c r="J696" s="20" t="s">
        <v>11150</v>
      </c>
      <c r="K696" s="20" t="s">
        <v>11150</v>
      </c>
      <c r="L696" s="20" t="s">
        <v>11150</v>
      </c>
      <c r="M696" s="20" t="s">
        <v>11150</v>
      </c>
      <c r="N696" s="20" t="s">
        <v>11150</v>
      </c>
      <c r="O696" s="20">
        <v>535</v>
      </c>
      <c r="P696" s="20" t="str">
        <f>VLOOKUP(A696,'REPORTE'!$A$1:$AG$1961,30,0)</f>
        <v>Secundaria</v>
      </c>
      <c r="Q696" s="20" t="str">
        <f>VLOOKUP(A696,'REPORTE'!$A$1:$AG$1961,31,0)</f>
        <v>PICHINCHA</v>
      </c>
      <c r="R696" s="20" t="str">
        <f>VLOOKUP(A696,'REPORTE'!$A$1:$AG$1961,32,0)</f>
        <v>QUITO</v>
      </c>
      <c r="S696" s="20" t="str">
        <f>VLOOKUP(A696,'REPORTE'!$A$1:$AG$1961,33,0)</f>
        <v>SAN BLAS</v>
      </c>
      <c r="T696" s="20" t="str">
        <f>VLOOKUP(S696,PROVINCIAS!$F$1:$G$1171,2,0)</f>
        <v>URBANA</v>
      </c>
      <c r="U696" s="20" t="str">
        <f>VLOOKUP(A696,'REPORTE'!$A$1:$AG$1961,5,0)</f>
        <v>ECUATORIANO(A) INDIGENA</v>
      </c>
      <c r="V696" s="20" t="str">
        <f>VLOOKUP(A696,'REPORTE'!$A$1:$AG$1961,18,0)</f>
        <v>M</v>
      </c>
    </row>
    <row r="697" spans="1:22" x14ac:dyDescent="0.45">
      <c r="A697" s="20">
        <v>1000774</v>
      </c>
      <c r="B697" s="20" t="s">
        <v>9431</v>
      </c>
      <c r="C697" s="20" t="s">
        <v>9694</v>
      </c>
      <c r="D697" s="20">
        <v>1725665192</v>
      </c>
      <c r="E697" s="20">
        <v>231000846</v>
      </c>
      <c r="F697" s="20" t="s">
        <v>11139</v>
      </c>
      <c r="G697" s="20"/>
      <c r="H697" s="20">
        <v>138.75</v>
      </c>
      <c r="I697" s="20" t="s">
        <v>11150</v>
      </c>
      <c r="J697" s="20" t="s">
        <v>11150</v>
      </c>
      <c r="K697" s="20" t="s">
        <v>11150</v>
      </c>
      <c r="L697" s="20" t="s">
        <v>11150</v>
      </c>
      <c r="M697" s="20" t="s">
        <v>11150</v>
      </c>
      <c r="N697" s="20" t="s">
        <v>11150</v>
      </c>
      <c r="O697" s="20">
        <v>138.75</v>
      </c>
      <c r="P697" s="20" t="str">
        <f>VLOOKUP(A697,'REPORTE'!$A$1:$AG$1961,30,0)</f>
        <v>Secundaria</v>
      </c>
      <c r="Q697" s="20" t="str">
        <f>VLOOKUP(A697,'REPORTE'!$A$1:$AG$1961,31,0)</f>
        <v>PICHINCHA</v>
      </c>
      <c r="R697" s="20" t="str">
        <f>VLOOKUP(A697,'REPORTE'!$A$1:$AG$1961,32,0)</f>
        <v>QUITO</v>
      </c>
      <c r="S697" s="20" t="str">
        <f>VLOOKUP(A697,'REPORTE'!$A$1:$AG$1961,33,0)</f>
        <v>COTOCOLLAO</v>
      </c>
      <c r="T697" s="20" t="str">
        <f>VLOOKUP(S697,PROVINCIAS!$F$1:$G$1171,2,0)</f>
        <v>URBANA</v>
      </c>
      <c r="U697" s="20" t="str">
        <f>VLOOKUP(A697,'REPORTE'!$A$1:$AG$1961,5,0)</f>
        <v>ECUATORIANO(A) INDIGENA</v>
      </c>
      <c r="V697" s="20" t="str">
        <f>VLOOKUP(A697,'REPORTE'!$A$1:$AG$1961,18,0)</f>
        <v>M</v>
      </c>
    </row>
    <row r="698" spans="1:22" x14ac:dyDescent="0.45">
      <c r="A698" s="20">
        <v>1000775</v>
      </c>
      <c r="B698" s="20" t="s">
        <v>9431</v>
      </c>
      <c r="C698" s="20" t="s">
        <v>14049</v>
      </c>
      <c r="D698" s="20">
        <v>604192369</v>
      </c>
      <c r="E698" s="20">
        <v>231000847</v>
      </c>
      <c r="F698" s="20" t="s">
        <v>11139</v>
      </c>
      <c r="G698" s="20"/>
      <c r="H698" s="20">
        <v>15</v>
      </c>
      <c r="I698" s="20" t="s">
        <v>11150</v>
      </c>
      <c r="J698" s="20" t="s">
        <v>11150</v>
      </c>
      <c r="K698" s="20" t="s">
        <v>11150</v>
      </c>
      <c r="L698" s="20" t="s">
        <v>11150</v>
      </c>
      <c r="M698" s="20" t="s">
        <v>11150</v>
      </c>
      <c r="N698" s="20" t="s">
        <v>11150</v>
      </c>
      <c r="O698" s="20">
        <v>15</v>
      </c>
      <c r="P698" s="20" t="str">
        <f>VLOOKUP(A698,'REPORTE'!$A$1:$AG$1961,30,0)</f>
        <v>Secundaria</v>
      </c>
      <c r="Q698" s="20" t="str">
        <f>VLOOKUP(A698,'REPORTE'!$A$1:$AG$1961,31,0)</f>
        <v>CHIMBORAZO</v>
      </c>
      <c r="R698" s="20" t="str">
        <f>VLOOKUP(A698,'REPORTE'!$A$1:$AG$1961,32,0)</f>
        <v>GUANO</v>
      </c>
      <c r="S698" s="20" t="str">
        <f>VLOOKUP(A698,'REPORTE'!$A$1:$AG$1961,33,0)</f>
        <v>SAN ANDRES</v>
      </c>
      <c r="T698" s="20" t="str">
        <f>VLOOKUP(S698,PROVINCIAS!$F$1:$G$1171,2,0)</f>
        <v>RURAL</v>
      </c>
      <c r="U698" s="20" t="str">
        <f>VLOOKUP(A698,'REPORTE'!$A$1:$AG$1961,5,0)</f>
        <v>ECUATORIANO(A)</v>
      </c>
      <c r="V698" s="20" t="str">
        <f>VLOOKUP(A698,'REPORTE'!$A$1:$AG$1961,18,0)</f>
        <v>M</v>
      </c>
    </row>
    <row r="699" spans="1:22" x14ac:dyDescent="0.45">
      <c r="A699" s="20">
        <v>1000776</v>
      </c>
      <c r="B699" s="20" t="s">
        <v>9431</v>
      </c>
      <c r="C699" s="20" t="s">
        <v>14050</v>
      </c>
      <c r="D699" s="20">
        <v>1712726650</v>
      </c>
      <c r="E699" s="20">
        <v>231000848</v>
      </c>
      <c r="F699" s="20" t="s">
        <v>11139</v>
      </c>
      <c r="G699" s="20"/>
      <c r="H699" s="20">
        <v>25</v>
      </c>
      <c r="I699" s="20" t="s">
        <v>11150</v>
      </c>
      <c r="J699" s="20" t="s">
        <v>11150</v>
      </c>
      <c r="K699" s="20" t="s">
        <v>11150</v>
      </c>
      <c r="L699" s="20" t="s">
        <v>11150</v>
      </c>
      <c r="M699" s="20" t="s">
        <v>11150</v>
      </c>
      <c r="N699" s="20" t="s">
        <v>11150</v>
      </c>
      <c r="O699" s="20">
        <v>25</v>
      </c>
      <c r="P699" s="20" t="str">
        <f>VLOOKUP(A699,'REPORTE'!$A$1:$AG$1961,30,0)</f>
        <v>Primaria</v>
      </c>
      <c r="Q699" s="20" t="str">
        <f>VLOOKUP(A699,'REPORTE'!$A$1:$AG$1961,31,0)</f>
        <v>PICHINCHA</v>
      </c>
      <c r="R699" s="20" t="str">
        <f>VLOOKUP(A699,'REPORTE'!$A$1:$AG$1961,32,0)</f>
        <v>CAYAMBE</v>
      </c>
      <c r="S699" s="20" t="str">
        <f>VLOOKUP(A699,'REPORTE'!$A$1:$AG$1961,33,0)</f>
        <v>JUAN MONTALVO</v>
      </c>
      <c r="T699" s="20" t="str">
        <f>VLOOKUP(S699,PROVINCIAS!$F$1:$G$1171,2,0)</f>
        <v>URBANA</v>
      </c>
      <c r="U699" s="20" t="str">
        <f>VLOOKUP(A699,'REPORTE'!$A$1:$AG$1961,5,0)</f>
        <v>ECUATORIANO(A) INDIGENA</v>
      </c>
      <c r="V699" s="20" t="str">
        <f>VLOOKUP(A699,'REPORTE'!$A$1:$AG$1961,18,0)</f>
        <v>F</v>
      </c>
    </row>
    <row r="700" spans="1:22" x14ac:dyDescent="0.45">
      <c r="A700" s="20">
        <v>1000777</v>
      </c>
      <c r="B700" s="20" t="s">
        <v>9431</v>
      </c>
      <c r="C700" s="20" t="s">
        <v>14051</v>
      </c>
      <c r="D700" s="20">
        <v>602578643</v>
      </c>
      <c r="E700" s="20">
        <v>231000849</v>
      </c>
      <c r="F700" s="20" t="s">
        <v>11139</v>
      </c>
      <c r="G700" s="20"/>
      <c r="H700" s="20">
        <v>15</v>
      </c>
      <c r="I700" s="20" t="s">
        <v>11150</v>
      </c>
      <c r="J700" s="20" t="s">
        <v>11150</v>
      </c>
      <c r="K700" s="20" t="s">
        <v>11150</v>
      </c>
      <c r="L700" s="20" t="s">
        <v>11150</v>
      </c>
      <c r="M700" s="20" t="s">
        <v>11150</v>
      </c>
      <c r="N700" s="20" t="s">
        <v>11150</v>
      </c>
      <c r="O700" s="20">
        <v>15</v>
      </c>
      <c r="P700" s="20" t="str">
        <f>VLOOKUP(A700,'REPORTE'!$A$1:$AG$1961,30,0)</f>
        <v>Universitaria</v>
      </c>
      <c r="Q700" s="20" t="str">
        <f>VLOOKUP(A700,'REPORTE'!$A$1:$AG$1961,31,0)</f>
        <v>CHIMBORAZO</v>
      </c>
      <c r="R700" s="20" t="str">
        <f>VLOOKUP(A700,'REPORTE'!$A$1:$AG$1961,32,0)</f>
        <v>RIOBAMBA</v>
      </c>
      <c r="S700" s="20" t="str">
        <f>VLOOKUP(A700,'REPORTE'!$A$1:$AG$1961,33,0)</f>
        <v>CALPI</v>
      </c>
      <c r="T700" s="20" t="str">
        <f>VLOOKUP(S700,PROVINCIAS!$F$1:$G$1171,2,0)</f>
        <v>RURAL</v>
      </c>
      <c r="U700" s="20" t="str">
        <f>VLOOKUP(A700,'REPORTE'!$A$1:$AG$1961,5,0)</f>
        <v>ECUATORIANO(A)</v>
      </c>
      <c r="V700" s="20" t="str">
        <f>VLOOKUP(A700,'REPORTE'!$A$1:$AG$1961,18,0)</f>
        <v>F</v>
      </c>
    </row>
    <row r="701" spans="1:22" x14ac:dyDescent="0.45">
      <c r="A701" s="20">
        <v>1000778</v>
      </c>
      <c r="B701" s="20" t="s">
        <v>9431</v>
      </c>
      <c r="C701" s="20" t="s">
        <v>14052</v>
      </c>
      <c r="D701" s="20">
        <v>603974593</v>
      </c>
      <c r="E701" s="20">
        <v>231000850</v>
      </c>
      <c r="F701" s="20" t="s">
        <v>11139</v>
      </c>
      <c r="G701" s="20"/>
      <c r="H701" s="20">
        <v>20.25</v>
      </c>
      <c r="I701" s="20" t="s">
        <v>11150</v>
      </c>
      <c r="J701" s="20" t="s">
        <v>11150</v>
      </c>
      <c r="K701" s="20" t="s">
        <v>11150</v>
      </c>
      <c r="L701" s="20" t="s">
        <v>11150</v>
      </c>
      <c r="M701" s="20" t="s">
        <v>11150</v>
      </c>
      <c r="N701" s="20" t="s">
        <v>11150</v>
      </c>
      <c r="O701" s="20">
        <v>20.25</v>
      </c>
      <c r="P701" s="20" t="str">
        <f>VLOOKUP(A701,'REPORTE'!$A$1:$AG$1961,30,0)</f>
        <v>Ninguna</v>
      </c>
      <c r="Q701" s="20" t="str">
        <f>VLOOKUP(A701,'REPORTE'!$A$1:$AG$1961,31,0)</f>
        <v>CHIMBORAZO</v>
      </c>
      <c r="R701" s="20" t="str">
        <f>VLOOKUP(A701,'REPORTE'!$A$1:$AG$1961,32,0)</f>
        <v>RIOBAMBA</v>
      </c>
      <c r="S701" s="20" t="str">
        <f>VLOOKUP(A701,'REPORTE'!$A$1:$AG$1961,33,0)</f>
        <v>VELOZ</v>
      </c>
      <c r="T701" s="20" t="str">
        <f>VLOOKUP(S701,PROVINCIAS!$F$1:$G$1171,2,0)</f>
        <v>URBANA</v>
      </c>
      <c r="U701" s="20" t="str">
        <f>VLOOKUP(A701,'REPORTE'!$A$1:$AG$1961,5,0)</f>
        <v>ECUATORIANO(A)</v>
      </c>
      <c r="V701" s="20" t="str">
        <f>VLOOKUP(A701,'REPORTE'!$A$1:$AG$1961,18,0)</f>
        <v>F</v>
      </c>
    </row>
    <row r="702" spans="1:22" x14ac:dyDescent="0.45">
      <c r="A702" s="20">
        <v>1000779</v>
      </c>
      <c r="B702" s="20" t="s">
        <v>9431</v>
      </c>
      <c r="C702" s="20" t="s">
        <v>9612</v>
      </c>
      <c r="D702" s="20">
        <v>603780974</v>
      </c>
      <c r="E702" s="20">
        <v>231000851</v>
      </c>
      <c r="F702" s="20" t="s">
        <v>11139</v>
      </c>
      <c r="G702" s="20"/>
      <c r="H702" s="20">
        <v>15</v>
      </c>
      <c r="I702" s="20" t="s">
        <v>11150</v>
      </c>
      <c r="J702" s="20" t="s">
        <v>11150</v>
      </c>
      <c r="K702" s="20" t="s">
        <v>11150</v>
      </c>
      <c r="L702" s="20" t="s">
        <v>11150</v>
      </c>
      <c r="M702" s="20" t="s">
        <v>11150</v>
      </c>
      <c r="N702" s="20" t="s">
        <v>11150</v>
      </c>
      <c r="O702" s="20">
        <v>15</v>
      </c>
      <c r="P702" s="20" t="str">
        <f>VLOOKUP(A702,'REPORTE'!$A$1:$AG$1961,30,0)</f>
        <v>Primaria</v>
      </c>
      <c r="Q702" s="20" t="str">
        <f>VLOOKUP(A702,'REPORTE'!$A$1:$AG$1961,31,0)</f>
        <v>CHIMBORAZO</v>
      </c>
      <c r="R702" s="20" t="str">
        <f>VLOOKUP(A702,'REPORTE'!$A$1:$AG$1961,32,0)</f>
        <v>RIOBAMBA</v>
      </c>
      <c r="S702" s="20" t="str">
        <f>VLOOKUP(A702,'REPORTE'!$A$1:$AG$1961,33,0)</f>
        <v>YARUQUIES</v>
      </c>
      <c r="T702" s="20" t="str">
        <f>VLOOKUP(S702,PROVINCIAS!$F$1:$G$1171,2,0)</f>
        <v>URBANA</v>
      </c>
      <c r="U702" s="20" t="str">
        <f>VLOOKUP(A702,'REPORTE'!$A$1:$AG$1961,5,0)</f>
        <v>ECUATORIANO(A) INDIGENA</v>
      </c>
      <c r="V702" s="20" t="str">
        <f>VLOOKUP(A702,'REPORTE'!$A$1:$AG$1961,18,0)</f>
        <v>F</v>
      </c>
    </row>
    <row r="703" spans="1:22" x14ac:dyDescent="0.45">
      <c r="A703" s="20">
        <v>1000780</v>
      </c>
      <c r="B703" s="20" t="s">
        <v>9431</v>
      </c>
      <c r="C703" s="20" t="s">
        <v>10191</v>
      </c>
      <c r="D703" s="20">
        <v>1716928153</v>
      </c>
      <c r="E703" s="20">
        <v>231000852</v>
      </c>
      <c r="F703" s="20" t="s">
        <v>11139</v>
      </c>
      <c r="G703" s="20"/>
      <c r="H703" s="20">
        <v>254.06</v>
      </c>
      <c r="I703" s="20" t="s">
        <v>11150</v>
      </c>
      <c r="J703" s="20" t="s">
        <v>11150</v>
      </c>
      <c r="K703" s="20" t="s">
        <v>11150</v>
      </c>
      <c r="L703" s="20" t="s">
        <v>11150</v>
      </c>
      <c r="M703" s="20" t="s">
        <v>11150</v>
      </c>
      <c r="N703" s="20" t="s">
        <v>11150</v>
      </c>
      <c r="O703" s="20">
        <v>254.06</v>
      </c>
      <c r="P703" s="20" t="str">
        <f>VLOOKUP(A703,'REPORTE'!$A$1:$AG$1961,30,0)</f>
        <v>Primaria</v>
      </c>
      <c r="Q703" s="20" t="str">
        <f>VLOOKUP(A703,'REPORTE'!$A$1:$AG$1961,31,0)</f>
        <v>CHIMBORAZO</v>
      </c>
      <c r="R703" s="20" t="str">
        <f>VLOOKUP(A703,'REPORTE'!$A$1:$AG$1961,32,0)</f>
        <v>RIOBAMBA</v>
      </c>
      <c r="S703" s="20" t="str">
        <f>VLOOKUP(A703,'REPORTE'!$A$1:$AG$1961,33,0)</f>
        <v>CACHA (CAB EN MACHANGARA)</v>
      </c>
      <c r="T703" s="20" t="str">
        <f>VLOOKUP(S703,PROVINCIAS!$F$1:$G$1171,2,0)</f>
        <v>RURAL</v>
      </c>
      <c r="U703" s="20" t="str">
        <f>VLOOKUP(A703,'REPORTE'!$A$1:$AG$1961,5,0)</f>
        <v>ECUATORIANO(A) INDIGENA</v>
      </c>
      <c r="V703" s="20" t="str">
        <f>VLOOKUP(A703,'REPORTE'!$A$1:$AG$1961,18,0)</f>
        <v>M</v>
      </c>
    </row>
    <row r="704" spans="1:22" x14ac:dyDescent="0.45">
      <c r="A704" s="20">
        <v>1000781</v>
      </c>
      <c r="B704" s="20" t="s">
        <v>9431</v>
      </c>
      <c r="C704" s="20" t="s">
        <v>14053</v>
      </c>
      <c r="D704" s="20">
        <v>1752239069</v>
      </c>
      <c r="E704" s="20">
        <v>231000853</v>
      </c>
      <c r="F704" s="20" t="s">
        <v>11139</v>
      </c>
      <c r="G704" s="20"/>
      <c r="H704" s="20">
        <v>16.100000000000001</v>
      </c>
      <c r="I704" s="20" t="s">
        <v>11150</v>
      </c>
      <c r="J704" s="20" t="s">
        <v>11150</v>
      </c>
      <c r="K704" s="20" t="s">
        <v>11150</v>
      </c>
      <c r="L704" s="20" t="s">
        <v>11150</v>
      </c>
      <c r="M704" s="20" t="s">
        <v>11150</v>
      </c>
      <c r="N704" s="20" t="s">
        <v>11150</v>
      </c>
      <c r="O704" s="20">
        <v>16.100000000000001</v>
      </c>
      <c r="P704" s="20" t="str">
        <f>VLOOKUP(A704,'REPORTE'!$A$1:$AG$1961,30,0)</f>
        <v>Universitaria</v>
      </c>
      <c r="Q704" s="20" t="str">
        <f>VLOOKUP(A704,'REPORTE'!$A$1:$AG$1961,31,0)</f>
        <v>PICHINCHA</v>
      </c>
      <c r="R704" s="20" t="str">
        <f>VLOOKUP(A704,'REPORTE'!$A$1:$AG$1961,32,0)</f>
        <v>QUITO</v>
      </c>
      <c r="S704" s="20" t="str">
        <f>VLOOKUP(A704,'REPORTE'!$A$1:$AG$1961,33,0)</f>
        <v>COTOCOLLAO</v>
      </c>
      <c r="T704" s="20" t="str">
        <f>VLOOKUP(S704,PROVINCIAS!$F$1:$G$1171,2,0)</f>
        <v>URBANA</v>
      </c>
      <c r="U704" s="20" t="str">
        <f>VLOOKUP(A704,'REPORTE'!$A$1:$AG$1961,5,0)</f>
        <v>ECUATORIANO(A)</v>
      </c>
      <c r="V704" s="20" t="str">
        <f>VLOOKUP(A704,'REPORTE'!$A$1:$AG$1961,18,0)</f>
        <v>F</v>
      </c>
    </row>
    <row r="705" spans="1:22" x14ac:dyDescent="0.45">
      <c r="A705" s="20">
        <v>1000782</v>
      </c>
      <c r="B705" s="20" t="s">
        <v>9431</v>
      </c>
      <c r="C705" s="20" t="s">
        <v>10063</v>
      </c>
      <c r="D705" s="20">
        <v>1707168488</v>
      </c>
      <c r="E705" s="20">
        <v>231000854</v>
      </c>
      <c r="F705" s="20" t="s">
        <v>11139</v>
      </c>
      <c r="G705" s="20"/>
      <c r="H705" s="20">
        <v>112.03</v>
      </c>
      <c r="I705" s="20" t="s">
        <v>11150</v>
      </c>
      <c r="J705" s="20" t="s">
        <v>11150</v>
      </c>
      <c r="K705" s="20" t="s">
        <v>11150</v>
      </c>
      <c r="L705" s="20" t="s">
        <v>11150</v>
      </c>
      <c r="M705" s="20" t="s">
        <v>11150</v>
      </c>
      <c r="N705" s="20" t="s">
        <v>11150</v>
      </c>
      <c r="O705" s="20">
        <v>112.03</v>
      </c>
      <c r="P705" s="20" t="str">
        <f>VLOOKUP(A705,'REPORTE'!$A$1:$AG$1961,30,0)</f>
        <v>Primaria</v>
      </c>
      <c r="Q705" s="20" t="str">
        <f>VLOOKUP(A705,'REPORTE'!$A$1:$AG$1961,31,0)</f>
        <v>IMBABURA</v>
      </c>
      <c r="R705" s="20" t="str">
        <f>VLOOKUP(A705,'REPORTE'!$A$1:$AG$1961,32,0)</f>
        <v>COTACACHI</v>
      </c>
      <c r="S705" s="20" t="str">
        <f>VLOOKUP(A705,'REPORTE'!$A$1:$AG$1961,33,0)</f>
        <v>QUIROGA</v>
      </c>
      <c r="T705" s="20" t="str">
        <f>VLOOKUP(S705,PROVINCIAS!$F$1:$G$1171,2,0)</f>
        <v>RURAL</v>
      </c>
      <c r="U705" s="20" t="str">
        <f>VLOOKUP(A705,'REPORTE'!$A$1:$AG$1961,5,0)</f>
        <v>ECUATORIANO(A)</v>
      </c>
      <c r="V705" s="20" t="str">
        <f>VLOOKUP(A705,'REPORTE'!$A$1:$AG$1961,18,0)</f>
        <v>F</v>
      </c>
    </row>
    <row r="706" spans="1:22" x14ac:dyDescent="0.45">
      <c r="A706" s="20">
        <v>1000783</v>
      </c>
      <c r="B706" s="20" t="s">
        <v>9431</v>
      </c>
      <c r="C706" s="20" t="s">
        <v>9976</v>
      </c>
      <c r="D706" s="20">
        <v>1720302080</v>
      </c>
      <c r="E706" s="20">
        <v>231000855</v>
      </c>
      <c r="F706" s="20" t="s">
        <v>11139</v>
      </c>
      <c r="G706" s="20"/>
      <c r="H706" s="20" t="s">
        <v>14564</v>
      </c>
      <c r="I706" s="20" t="s">
        <v>11150</v>
      </c>
      <c r="J706" s="20" t="s">
        <v>11150</v>
      </c>
      <c r="K706" s="20" t="s">
        <v>11150</v>
      </c>
      <c r="L706" s="20" t="s">
        <v>11150</v>
      </c>
      <c r="M706" s="20" t="s">
        <v>11150</v>
      </c>
      <c r="N706" s="20" t="s">
        <v>11150</v>
      </c>
      <c r="O706" s="20" t="s">
        <v>14564</v>
      </c>
      <c r="P706" s="20" t="str">
        <f>VLOOKUP(A706,'REPORTE'!$A$1:$AG$1961,30,0)</f>
        <v>Primaria</v>
      </c>
      <c r="Q706" s="20" t="str">
        <f>VLOOKUP(A706,'REPORTE'!$A$1:$AG$1961,31,0)</f>
        <v>CHIMBORAZO</v>
      </c>
      <c r="R706" s="20" t="str">
        <f>VLOOKUP(A706,'REPORTE'!$A$1:$AG$1961,32,0)</f>
        <v>RIOBAMBA</v>
      </c>
      <c r="S706" s="20" t="str">
        <f>VLOOKUP(A706,'REPORTE'!$A$1:$AG$1961,33,0)</f>
        <v>CACHA (CAB EN MACHANGARA)</v>
      </c>
      <c r="T706" s="20" t="str">
        <f>VLOOKUP(S706,PROVINCIAS!$F$1:$G$1171,2,0)</f>
        <v>RURAL</v>
      </c>
      <c r="U706" s="20" t="str">
        <f>VLOOKUP(A706,'REPORTE'!$A$1:$AG$1961,5,0)</f>
        <v>ECUATORIANO(A) INDIGENA</v>
      </c>
      <c r="V706" s="20" t="str">
        <f>VLOOKUP(A706,'REPORTE'!$A$1:$AG$1961,18,0)</f>
        <v>M</v>
      </c>
    </row>
    <row r="707" spans="1:22" x14ac:dyDescent="0.45">
      <c r="A707" s="20">
        <v>1000784</v>
      </c>
      <c r="B707" s="20" t="s">
        <v>9431</v>
      </c>
      <c r="C707" s="20" t="s">
        <v>14054</v>
      </c>
      <c r="D707" s="20">
        <v>650211089</v>
      </c>
      <c r="E707" s="20">
        <v>231000856</v>
      </c>
      <c r="F707" s="20" t="s">
        <v>11139</v>
      </c>
      <c r="G707" s="20"/>
      <c r="H707" s="20">
        <v>15</v>
      </c>
      <c r="I707" s="20" t="s">
        <v>11150</v>
      </c>
      <c r="J707" s="20" t="s">
        <v>11150</v>
      </c>
      <c r="K707" s="20" t="s">
        <v>11150</v>
      </c>
      <c r="L707" s="20" t="s">
        <v>11150</v>
      </c>
      <c r="M707" s="20" t="s">
        <v>11150</v>
      </c>
      <c r="N707" s="20" t="s">
        <v>11150</v>
      </c>
      <c r="O707" s="20">
        <v>15</v>
      </c>
      <c r="P707" s="20" t="str">
        <f>VLOOKUP(A707,'REPORTE'!$A$1:$AG$1961,30,0)</f>
        <v>Secundaria</v>
      </c>
      <c r="Q707" s="20" t="str">
        <f>VLOOKUP(A707,'REPORTE'!$A$1:$AG$1961,31,0)</f>
        <v>CHIMBORAZO</v>
      </c>
      <c r="R707" s="20" t="str">
        <f>VLOOKUP(A707,'REPORTE'!$A$1:$AG$1961,32,0)</f>
        <v>RIOBAMBA</v>
      </c>
      <c r="S707" s="20" t="str">
        <f>VLOOKUP(A707,'REPORTE'!$A$1:$AG$1961,33,0)</f>
        <v>CACHA (CAB EN MACHANGARA)</v>
      </c>
      <c r="T707" s="20" t="str">
        <f>VLOOKUP(S707,PROVINCIAS!$F$1:$G$1171,2,0)</f>
        <v>RURAL</v>
      </c>
      <c r="U707" s="20" t="str">
        <f>VLOOKUP(A707,'REPORTE'!$A$1:$AG$1961,5,0)</f>
        <v>ECUATORIANO(A) INDIGENA</v>
      </c>
      <c r="V707" s="20" t="str">
        <f>VLOOKUP(A707,'REPORTE'!$A$1:$AG$1961,18,0)</f>
        <v>M</v>
      </c>
    </row>
    <row r="708" spans="1:22" x14ac:dyDescent="0.45">
      <c r="A708" s="20">
        <v>1000785</v>
      </c>
      <c r="B708" s="20" t="s">
        <v>9431</v>
      </c>
      <c r="C708" s="20" t="s">
        <v>9689</v>
      </c>
      <c r="D708" s="20">
        <v>1753857968</v>
      </c>
      <c r="E708" s="20">
        <v>231000857</v>
      </c>
      <c r="F708" s="20" t="s">
        <v>11139</v>
      </c>
      <c r="G708" s="20"/>
      <c r="H708" s="20">
        <v>40</v>
      </c>
      <c r="I708" s="20" t="s">
        <v>11150</v>
      </c>
      <c r="J708" s="20" t="s">
        <v>11150</v>
      </c>
      <c r="K708" s="20" t="s">
        <v>11150</v>
      </c>
      <c r="L708" s="20" t="s">
        <v>11150</v>
      </c>
      <c r="M708" s="20" t="s">
        <v>11150</v>
      </c>
      <c r="N708" s="20" t="s">
        <v>11150</v>
      </c>
      <c r="O708" s="20">
        <v>40</v>
      </c>
      <c r="P708" s="20" t="str">
        <f>VLOOKUP(A708,'REPORTE'!$A$1:$AG$1961,30,0)</f>
        <v>Secundaria</v>
      </c>
      <c r="Q708" s="20" t="str">
        <f>VLOOKUP(A708,'REPORTE'!$A$1:$AG$1961,31,0)</f>
        <v>PICHINCHA</v>
      </c>
      <c r="R708" s="20" t="str">
        <f>VLOOKUP(A708,'REPORTE'!$A$1:$AG$1961,32,0)</f>
        <v>QUITO</v>
      </c>
      <c r="S708" s="20" t="str">
        <f>VLOOKUP(A708,'REPORTE'!$A$1:$AG$1961,33,0)</f>
        <v>CONOCOTO</v>
      </c>
      <c r="T708" s="20" t="str">
        <f>VLOOKUP(S708,PROVINCIAS!$F$1:$G$1171,2,0)</f>
        <v>RURAL</v>
      </c>
      <c r="U708" s="20" t="str">
        <f>VLOOKUP(A708,'REPORTE'!$A$1:$AG$1961,5,0)</f>
        <v>ECUATORIANO(A)</v>
      </c>
      <c r="V708" s="20" t="str">
        <f>VLOOKUP(A708,'REPORTE'!$A$1:$AG$1961,18,0)</f>
        <v>F</v>
      </c>
    </row>
    <row r="709" spans="1:22" x14ac:dyDescent="0.45">
      <c r="A709" s="20">
        <v>1000786</v>
      </c>
      <c r="B709" s="20" t="s">
        <v>9431</v>
      </c>
      <c r="C709" s="20" t="s">
        <v>14055</v>
      </c>
      <c r="D709" s="20">
        <v>1710494236</v>
      </c>
      <c r="E709" s="20">
        <v>231000858</v>
      </c>
      <c r="F709" s="20" t="s">
        <v>11139</v>
      </c>
      <c r="G709" s="20"/>
      <c r="H709" s="20">
        <v>22.5</v>
      </c>
      <c r="I709" s="20" t="s">
        <v>11150</v>
      </c>
      <c r="J709" s="20" t="s">
        <v>11150</v>
      </c>
      <c r="K709" s="20" t="s">
        <v>11150</v>
      </c>
      <c r="L709" s="20" t="s">
        <v>11150</v>
      </c>
      <c r="M709" s="20" t="s">
        <v>11150</v>
      </c>
      <c r="N709" s="20" t="s">
        <v>11150</v>
      </c>
      <c r="O709" s="20">
        <v>22.5</v>
      </c>
      <c r="P709" s="20" t="str">
        <f>VLOOKUP(A709,'REPORTE'!$A$1:$AG$1961,30,0)</f>
        <v>Secundaria</v>
      </c>
      <c r="Q709" s="20" t="str">
        <f>VLOOKUP(A709,'REPORTE'!$A$1:$AG$1961,31,0)</f>
        <v>PICHINCHA</v>
      </c>
      <c r="R709" s="20" t="str">
        <f>VLOOKUP(A709,'REPORTE'!$A$1:$AG$1961,32,0)</f>
        <v>QUITO</v>
      </c>
      <c r="S709" s="20" t="str">
        <f>VLOOKUP(A709,'REPORTE'!$A$1:$AG$1961,33,0)</f>
        <v>LA LIBERTAD</v>
      </c>
      <c r="T709" s="20" t="str">
        <f>VLOOKUP(S709,PROVINCIAS!$F$1:$G$1171,2,0)</f>
        <v>RURAL</v>
      </c>
      <c r="U709" s="20" t="str">
        <f>VLOOKUP(A709,'REPORTE'!$A$1:$AG$1961,5,0)</f>
        <v>ECUATORIANO(A)</v>
      </c>
      <c r="V709" s="20" t="str">
        <f>VLOOKUP(A709,'REPORTE'!$A$1:$AG$1961,18,0)</f>
        <v>M</v>
      </c>
    </row>
    <row r="710" spans="1:22" x14ac:dyDescent="0.45">
      <c r="A710" s="20">
        <v>1000787</v>
      </c>
      <c r="B710" s="20" t="s">
        <v>9431</v>
      </c>
      <c r="C710" s="20" t="s">
        <v>14056</v>
      </c>
      <c r="D710" s="20">
        <v>1727193318</v>
      </c>
      <c r="E710" s="20">
        <v>231000859</v>
      </c>
      <c r="F710" s="20" t="s">
        <v>11139</v>
      </c>
      <c r="G710" s="20"/>
      <c r="H710" s="20">
        <v>15</v>
      </c>
      <c r="I710" s="20" t="s">
        <v>11150</v>
      </c>
      <c r="J710" s="20" t="s">
        <v>11150</v>
      </c>
      <c r="K710" s="20" t="s">
        <v>11150</v>
      </c>
      <c r="L710" s="20" t="s">
        <v>11150</v>
      </c>
      <c r="M710" s="20" t="s">
        <v>11150</v>
      </c>
      <c r="N710" s="20" t="s">
        <v>11150</v>
      </c>
      <c r="O710" s="20">
        <v>15</v>
      </c>
      <c r="P710" s="20" t="str">
        <f>VLOOKUP(A710,'REPORTE'!$A$1:$AG$1961,30,0)</f>
        <v>Universitaria</v>
      </c>
      <c r="Q710" s="20" t="str">
        <f>VLOOKUP(A710,'REPORTE'!$A$1:$AG$1961,31,0)</f>
        <v>PICHINCHA</v>
      </c>
      <c r="R710" s="20" t="str">
        <f>VLOOKUP(A710,'REPORTE'!$A$1:$AG$1961,32,0)</f>
        <v>QUITO</v>
      </c>
      <c r="S710" s="20" t="str">
        <f>VLOOKUP(A710,'REPORTE'!$A$1:$AG$1961,33,0)</f>
        <v>COTOCOLLAO</v>
      </c>
      <c r="T710" s="20" t="str">
        <f>VLOOKUP(S710,PROVINCIAS!$F$1:$G$1171,2,0)</f>
        <v>URBANA</v>
      </c>
      <c r="U710" s="20" t="str">
        <f>VLOOKUP(A710,'REPORTE'!$A$1:$AG$1961,5,0)</f>
        <v>ECUATORIANO(A) INDIGENA</v>
      </c>
      <c r="V710" s="20" t="str">
        <f>VLOOKUP(A710,'REPORTE'!$A$1:$AG$1961,18,0)</f>
        <v>F</v>
      </c>
    </row>
    <row r="711" spans="1:22" x14ac:dyDescent="0.45">
      <c r="A711" s="20">
        <v>1000788</v>
      </c>
      <c r="B711" s="20" t="s">
        <v>9431</v>
      </c>
      <c r="C711" s="20" t="s">
        <v>14057</v>
      </c>
      <c r="D711" s="20">
        <v>1727089896</v>
      </c>
      <c r="E711" s="20">
        <v>231000860</v>
      </c>
      <c r="F711" s="20" t="s">
        <v>11139</v>
      </c>
      <c r="G711" s="20"/>
      <c r="H711" s="20">
        <v>2</v>
      </c>
      <c r="I711" s="20" t="s">
        <v>11150</v>
      </c>
      <c r="J711" s="20" t="s">
        <v>11150</v>
      </c>
      <c r="K711" s="20" t="s">
        <v>11150</v>
      </c>
      <c r="L711" s="20" t="s">
        <v>11150</v>
      </c>
      <c r="M711" s="20" t="s">
        <v>11150</v>
      </c>
      <c r="N711" s="20" t="s">
        <v>11150</v>
      </c>
      <c r="O711" s="20">
        <v>2</v>
      </c>
      <c r="P711" s="20" t="str">
        <f>VLOOKUP(A711,'REPORTE'!$A$1:$AG$1961,30,0)</f>
        <v>Ninguna</v>
      </c>
      <c r="Q711" s="20" t="str">
        <f>VLOOKUP(A711,'REPORTE'!$A$1:$AG$1961,31,0)</f>
        <v>PICHINCHA</v>
      </c>
      <c r="R711" s="20" t="str">
        <f>VLOOKUP(A711,'REPORTE'!$A$1:$AG$1961,32,0)</f>
        <v>QUITO</v>
      </c>
      <c r="S711" s="20" t="str">
        <f>VLOOKUP(A711,'REPORTE'!$A$1:$AG$1961,33,0)</f>
        <v>LA LIBERTAD</v>
      </c>
      <c r="T711" s="20" t="str">
        <f>VLOOKUP(S711,PROVINCIAS!$F$1:$G$1171,2,0)</f>
        <v>RURAL</v>
      </c>
      <c r="U711" s="20" t="str">
        <f>VLOOKUP(A711,'REPORTE'!$A$1:$AG$1961,5,0)</f>
        <v>ECUATORIANO(A)</v>
      </c>
      <c r="V711" s="20" t="str">
        <f>VLOOKUP(A711,'REPORTE'!$A$1:$AG$1961,18,0)</f>
        <v>M</v>
      </c>
    </row>
    <row r="712" spans="1:22" x14ac:dyDescent="0.45">
      <c r="A712" s="20">
        <v>1000789</v>
      </c>
      <c r="B712" s="20" t="s">
        <v>9431</v>
      </c>
      <c r="C712" s="20" t="s">
        <v>14058</v>
      </c>
      <c r="D712" s="20">
        <v>1751798628</v>
      </c>
      <c r="E712" s="20">
        <v>231000862</v>
      </c>
      <c r="F712" s="20" t="s">
        <v>11139</v>
      </c>
      <c r="G712" s="20"/>
      <c r="H712" s="20">
        <v>2</v>
      </c>
      <c r="I712" s="20" t="s">
        <v>11150</v>
      </c>
      <c r="J712" s="20" t="s">
        <v>11150</v>
      </c>
      <c r="K712" s="20" t="s">
        <v>11150</v>
      </c>
      <c r="L712" s="20" t="s">
        <v>11150</v>
      </c>
      <c r="M712" s="20" t="s">
        <v>11150</v>
      </c>
      <c r="N712" s="20" t="s">
        <v>11150</v>
      </c>
      <c r="O712" s="20">
        <v>2</v>
      </c>
      <c r="P712" s="20" t="str">
        <f>VLOOKUP(A712,'REPORTE'!$A$1:$AG$1961,30,0)</f>
        <v>Ninguna</v>
      </c>
      <c r="Q712" s="20" t="str">
        <f>VLOOKUP(A712,'REPORTE'!$A$1:$AG$1961,31,0)</f>
        <v>PICHINCHA</v>
      </c>
      <c r="R712" s="20" t="str">
        <f>VLOOKUP(A712,'REPORTE'!$A$1:$AG$1961,32,0)</f>
        <v>QUITO</v>
      </c>
      <c r="S712" s="20" t="str">
        <f>VLOOKUP(A712,'REPORTE'!$A$1:$AG$1961,33,0)</f>
        <v>COTOCOLLAO</v>
      </c>
      <c r="T712" s="20" t="str">
        <f>VLOOKUP(S712,PROVINCIAS!$F$1:$G$1171,2,0)</f>
        <v>URBANA</v>
      </c>
      <c r="U712" s="20" t="str">
        <f>VLOOKUP(A712,'REPORTE'!$A$1:$AG$1961,5,0)</f>
        <v>ECUATORIANO(A)</v>
      </c>
      <c r="V712" s="20" t="str">
        <f>VLOOKUP(A712,'REPORTE'!$A$1:$AG$1961,18,0)</f>
        <v>F</v>
      </c>
    </row>
    <row r="713" spans="1:22" x14ac:dyDescent="0.45">
      <c r="A713" s="20">
        <v>1000790</v>
      </c>
      <c r="B713" s="20" t="s">
        <v>9431</v>
      </c>
      <c r="C713" s="20" t="s">
        <v>14059</v>
      </c>
      <c r="D713" s="20">
        <v>1752464865</v>
      </c>
      <c r="E713" s="20">
        <v>231000861</v>
      </c>
      <c r="F713" s="20" t="s">
        <v>11139</v>
      </c>
      <c r="G713" s="20"/>
      <c r="H713" s="20">
        <v>2</v>
      </c>
      <c r="I713" s="20" t="s">
        <v>11150</v>
      </c>
      <c r="J713" s="20" t="s">
        <v>11150</v>
      </c>
      <c r="K713" s="20" t="s">
        <v>11150</v>
      </c>
      <c r="L713" s="20" t="s">
        <v>11150</v>
      </c>
      <c r="M713" s="20" t="s">
        <v>11150</v>
      </c>
      <c r="N713" s="20" t="s">
        <v>11150</v>
      </c>
      <c r="O713" s="20">
        <v>2</v>
      </c>
      <c r="P713" s="20" t="str">
        <f>VLOOKUP(A713,'REPORTE'!$A$1:$AG$1961,30,0)</f>
        <v>Ninguna</v>
      </c>
      <c r="Q713" s="20" t="str">
        <f>VLOOKUP(A713,'REPORTE'!$A$1:$AG$1961,31,0)</f>
        <v>PICHINCHA</v>
      </c>
      <c r="R713" s="20" t="str">
        <f>VLOOKUP(A713,'REPORTE'!$A$1:$AG$1961,32,0)</f>
        <v>QUITO</v>
      </c>
      <c r="S713" s="20" t="str">
        <f>VLOOKUP(A713,'REPORTE'!$A$1:$AG$1961,33,0)</f>
        <v>ITCHIMBIA</v>
      </c>
      <c r="T713" s="20" t="str">
        <f>VLOOKUP(S713,PROVINCIAS!$F$1:$G$1171,2,0)</f>
        <v>URBANA</v>
      </c>
      <c r="U713" s="20" t="str">
        <f>VLOOKUP(A713,'REPORTE'!$A$1:$AG$1961,5,0)</f>
        <v>ECUATORIANO(A)</v>
      </c>
      <c r="V713" s="20" t="str">
        <f>VLOOKUP(A713,'REPORTE'!$A$1:$AG$1961,18,0)</f>
        <v>F</v>
      </c>
    </row>
    <row r="714" spans="1:22" x14ac:dyDescent="0.45">
      <c r="A714" s="20">
        <v>1000791</v>
      </c>
      <c r="B714" s="20" t="s">
        <v>9431</v>
      </c>
      <c r="C714" s="20" t="s">
        <v>14060</v>
      </c>
      <c r="D714" s="20">
        <v>601993355</v>
      </c>
      <c r="E714" s="20">
        <v>231000863</v>
      </c>
      <c r="F714" s="20" t="s">
        <v>11139</v>
      </c>
      <c r="G714" s="20"/>
      <c r="H714" s="20">
        <v>15</v>
      </c>
      <c r="I714" s="20" t="s">
        <v>11150</v>
      </c>
      <c r="J714" s="20" t="s">
        <v>11150</v>
      </c>
      <c r="K714" s="20" t="s">
        <v>11150</v>
      </c>
      <c r="L714" s="20" t="s">
        <v>11150</v>
      </c>
      <c r="M714" s="20" t="s">
        <v>11150</v>
      </c>
      <c r="N714" s="20" t="s">
        <v>11150</v>
      </c>
      <c r="O714" s="20">
        <v>15</v>
      </c>
      <c r="P714" s="20" t="str">
        <f>VLOOKUP(A714,'REPORTE'!$A$1:$AG$1961,30,0)</f>
        <v>Secundaria</v>
      </c>
      <c r="Q714" s="20" t="str">
        <f>VLOOKUP(A714,'REPORTE'!$A$1:$AG$1961,31,0)</f>
        <v>CHIMBORAZO</v>
      </c>
      <c r="R714" s="20" t="str">
        <f>VLOOKUP(A714,'REPORTE'!$A$1:$AG$1961,32,0)</f>
        <v>CHUNCHI</v>
      </c>
      <c r="S714" s="20" t="str">
        <f>VLOOKUP(A714,'REPORTE'!$A$1:$AG$1961,33,0)</f>
        <v>GONZOL</v>
      </c>
      <c r="T714" s="20" t="str">
        <f>VLOOKUP(S714,PROVINCIAS!$F$1:$G$1171,2,0)</f>
        <v>RURAL</v>
      </c>
      <c r="U714" s="20" t="str">
        <f>VLOOKUP(A714,'REPORTE'!$A$1:$AG$1961,5,0)</f>
        <v>ECUATORIANO(A) INDIGENA</v>
      </c>
      <c r="V714" s="20" t="str">
        <f>VLOOKUP(A714,'REPORTE'!$A$1:$AG$1961,18,0)</f>
        <v>M</v>
      </c>
    </row>
    <row r="715" spans="1:22" x14ac:dyDescent="0.45">
      <c r="A715" s="20">
        <v>1000792</v>
      </c>
      <c r="B715" s="20" t="s">
        <v>9431</v>
      </c>
      <c r="C715" s="20" t="s">
        <v>9864</v>
      </c>
      <c r="D715" s="20">
        <v>201267259</v>
      </c>
      <c r="E715" s="20">
        <v>231000864</v>
      </c>
      <c r="F715" s="20" t="s">
        <v>11139</v>
      </c>
      <c r="G715" s="20"/>
      <c r="H715" s="20">
        <v>140</v>
      </c>
      <c r="I715" s="20" t="s">
        <v>11150</v>
      </c>
      <c r="J715" s="20" t="s">
        <v>11150</v>
      </c>
      <c r="K715" s="20" t="s">
        <v>11150</v>
      </c>
      <c r="L715" s="20" t="s">
        <v>11150</v>
      </c>
      <c r="M715" s="20" t="s">
        <v>11150</v>
      </c>
      <c r="N715" s="20" t="s">
        <v>11150</v>
      </c>
      <c r="O715" s="20">
        <v>140</v>
      </c>
      <c r="P715" s="20" t="str">
        <f>VLOOKUP(A715,'REPORTE'!$A$1:$AG$1961,30,0)</f>
        <v>Secundaria</v>
      </c>
      <c r="Q715" s="20" t="str">
        <f>VLOOKUP(A715,'REPORTE'!$A$1:$AG$1961,31,0)</f>
        <v>BOLIVAR</v>
      </c>
      <c r="R715" s="20" t="str">
        <f>VLOOKUP(A715,'REPORTE'!$A$1:$AG$1961,32,0)</f>
        <v>CHILLANES</v>
      </c>
      <c r="S715" s="20" t="str">
        <f>VLOOKUP(A715,'REPORTE'!$A$1:$AG$1961,33,0)</f>
        <v>CHILLANES</v>
      </c>
      <c r="T715" s="20" t="str">
        <f>VLOOKUP(S715,PROVINCIAS!$F$1:$G$1171,2,0)</f>
        <v>URBANA</v>
      </c>
      <c r="U715" s="20" t="str">
        <f>VLOOKUP(A715,'REPORTE'!$A$1:$AG$1961,5,0)</f>
        <v>ECUATORIANO(A) INDIGENA</v>
      </c>
      <c r="V715" s="20" t="str">
        <f>VLOOKUP(A715,'REPORTE'!$A$1:$AG$1961,18,0)</f>
        <v>M</v>
      </c>
    </row>
    <row r="716" spans="1:22" x14ac:dyDescent="0.45">
      <c r="A716" s="20">
        <v>1000793</v>
      </c>
      <c r="B716" s="20" t="s">
        <v>9431</v>
      </c>
      <c r="C716" s="20" t="s">
        <v>14061</v>
      </c>
      <c r="D716" s="20">
        <v>1723942262</v>
      </c>
      <c r="E716" s="20">
        <v>231000865</v>
      </c>
      <c r="F716" s="20" t="s">
        <v>11139</v>
      </c>
      <c r="G716" s="20"/>
      <c r="H716" s="20">
        <v>2</v>
      </c>
      <c r="I716" s="20" t="s">
        <v>11150</v>
      </c>
      <c r="J716" s="20" t="s">
        <v>11150</v>
      </c>
      <c r="K716" s="20" t="s">
        <v>11150</v>
      </c>
      <c r="L716" s="20" t="s">
        <v>11150</v>
      </c>
      <c r="M716" s="20" t="s">
        <v>11150</v>
      </c>
      <c r="N716" s="20" t="s">
        <v>11150</v>
      </c>
      <c r="O716" s="20">
        <v>2</v>
      </c>
      <c r="P716" s="20" t="str">
        <f>VLOOKUP(A716,'REPORTE'!$A$1:$AG$1961,30,0)</f>
        <v>Primaria</v>
      </c>
      <c r="Q716" s="20" t="str">
        <f>VLOOKUP(A716,'REPORTE'!$A$1:$AG$1961,31,0)</f>
        <v>CHIMBORAZO</v>
      </c>
      <c r="R716" s="20" t="str">
        <f>VLOOKUP(A716,'REPORTE'!$A$1:$AG$1961,32,0)</f>
        <v>RIOBAMBA</v>
      </c>
      <c r="S716" s="20" t="str">
        <f>VLOOKUP(A716,'REPORTE'!$A$1:$AG$1961,33,0)</f>
        <v>CACHA (CAB EN MACHANGARA)</v>
      </c>
      <c r="T716" s="20" t="str">
        <f>VLOOKUP(S716,PROVINCIAS!$F$1:$G$1171,2,0)</f>
        <v>RURAL</v>
      </c>
      <c r="U716" s="20" t="str">
        <f>VLOOKUP(A716,'REPORTE'!$A$1:$AG$1961,5,0)</f>
        <v>ECUATORIANO(A) INDIGENA</v>
      </c>
      <c r="V716" s="20" t="str">
        <f>VLOOKUP(A716,'REPORTE'!$A$1:$AG$1961,18,0)</f>
        <v>M</v>
      </c>
    </row>
    <row r="717" spans="1:22" x14ac:dyDescent="0.45">
      <c r="A717" s="20">
        <v>1000794</v>
      </c>
      <c r="B717" s="20" t="s">
        <v>9431</v>
      </c>
      <c r="C717" s="20" t="s">
        <v>14062</v>
      </c>
      <c r="D717" s="20">
        <v>1714204342</v>
      </c>
      <c r="E717" s="20">
        <v>231000866</v>
      </c>
      <c r="F717" s="20" t="s">
        <v>11139</v>
      </c>
      <c r="G717" s="20"/>
      <c r="H717" s="20">
        <v>15</v>
      </c>
      <c r="I717" s="20" t="s">
        <v>11150</v>
      </c>
      <c r="J717" s="20" t="s">
        <v>11150</v>
      </c>
      <c r="K717" s="20" t="s">
        <v>11150</v>
      </c>
      <c r="L717" s="20" t="s">
        <v>11150</v>
      </c>
      <c r="M717" s="20" t="s">
        <v>11150</v>
      </c>
      <c r="N717" s="20" t="s">
        <v>11150</v>
      </c>
      <c r="O717" s="20">
        <v>15</v>
      </c>
      <c r="P717" s="20" t="str">
        <f>VLOOKUP(A717,'REPORTE'!$A$1:$AG$1961,30,0)</f>
        <v>Primaria</v>
      </c>
      <c r="Q717" s="20" t="str">
        <f>VLOOKUP(A717,'REPORTE'!$A$1:$AG$1961,31,0)</f>
        <v>IMBABURA</v>
      </c>
      <c r="R717" s="20" t="str">
        <f>VLOOKUP(A717,'REPORTE'!$A$1:$AG$1961,32,0)</f>
        <v>SAN MIGUEL DE URCUQUI</v>
      </c>
      <c r="S717" s="20" t="str">
        <f>VLOOKUP(A717,'REPORTE'!$A$1:$AG$1961,33,0)</f>
        <v>SAN BLAS</v>
      </c>
      <c r="T717" s="20" t="str">
        <f>VLOOKUP(S717,PROVINCIAS!$F$1:$G$1171,2,0)</f>
        <v>URBANA</v>
      </c>
      <c r="U717" s="20" t="str">
        <f>VLOOKUP(A717,'REPORTE'!$A$1:$AG$1961,5,0)</f>
        <v>ECUATORIANO(A)</v>
      </c>
      <c r="V717" s="20" t="str">
        <f>VLOOKUP(A717,'REPORTE'!$A$1:$AG$1961,18,0)</f>
        <v>M</v>
      </c>
    </row>
    <row r="718" spans="1:22" x14ac:dyDescent="0.45">
      <c r="A718" s="20">
        <v>1000795</v>
      </c>
      <c r="B718" s="20" t="s">
        <v>9431</v>
      </c>
      <c r="C718" s="20" t="s">
        <v>14063</v>
      </c>
      <c r="D718" s="20">
        <v>1101376166</v>
      </c>
      <c r="E718" s="20">
        <v>231000867</v>
      </c>
      <c r="F718" s="20" t="s">
        <v>11139</v>
      </c>
      <c r="G718" s="20"/>
      <c r="H718" s="20">
        <v>22.5</v>
      </c>
      <c r="I718" s="20" t="s">
        <v>11150</v>
      </c>
      <c r="J718" s="20" t="s">
        <v>11150</v>
      </c>
      <c r="K718" s="20" t="s">
        <v>11150</v>
      </c>
      <c r="L718" s="20" t="s">
        <v>11150</v>
      </c>
      <c r="M718" s="20" t="s">
        <v>11150</v>
      </c>
      <c r="N718" s="20" t="s">
        <v>11150</v>
      </c>
      <c r="O718" s="20">
        <v>22.5</v>
      </c>
      <c r="P718" s="20" t="str">
        <f>VLOOKUP(A718,'REPORTE'!$A$1:$AG$1961,30,0)</f>
        <v>Primaria</v>
      </c>
      <c r="Q718" s="20" t="str">
        <f>VLOOKUP(A718,'REPORTE'!$A$1:$AG$1961,31,0)</f>
        <v>LOJA</v>
      </c>
      <c r="R718" s="20" t="str">
        <f>VLOOKUP(A718,'REPORTE'!$A$1:$AG$1961,32,0)</f>
        <v>PALTAS</v>
      </c>
      <c r="S718" s="20" t="str">
        <f>VLOOKUP(A718,'REPORTE'!$A$1:$AG$1961,33,0)</f>
        <v>CANGONAMA</v>
      </c>
      <c r="T718" s="20" t="str">
        <f>VLOOKUP(S718,PROVINCIAS!$F$1:$G$1171,2,0)</f>
        <v>RURAL</v>
      </c>
      <c r="U718" s="20" t="str">
        <f>VLOOKUP(A718,'REPORTE'!$A$1:$AG$1961,5,0)</f>
        <v>ECUATORIANO(A) INDIGENA</v>
      </c>
      <c r="V718" s="20" t="str">
        <f>VLOOKUP(A718,'REPORTE'!$A$1:$AG$1961,18,0)</f>
        <v>F</v>
      </c>
    </row>
    <row r="719" spans="1:22" x14ac:dyDescent="0.45">
      <c r="A719" s="20">
        <v>1000797</v>
      </c>
      <c r="B719" s="20" t="s">
        <v>9431</v>
      </c>
      <c r="C719" s="20" t="s">
        <v>14064</v>
      </c>
      <c r="D719" s="20">
        <v>602724536</v>
      </c>
      <c r="E719" s="20">
        <v>231000868</v>
      </c>
      <c r="F719" s="20" t="s">
        <v>11139</v>
      </c>
      <c r="G719" s="20"/>
      <c r="H719" s="20">
        <v>15</v>
      </c>
      <c r="I719" s="20" t="s">
        <v>11150</v>
      </c>
      <c r="J719" s="20" t="s">
        <v>11150</v>
      </c>
      <c r="K719" s="20" t="s">
        <v>11150</v>
      </c>
      <c r="L719" s="20" t="s">
        <v>11150</v>
      </c>
      <c r="M719" s="20" t="s">
        <v>11150</v>
      </c>
      <c r="N719" s="20" t="s">
        <v>11150</v>
      </c>
      <c r="O719" s="20">
        <v>15</v>
      </c>
      <c r="P719" s="20" t="str">
        <f>VLOOKUP(A719,'REPORTE'!$A$1:$AG$1961,30,0)</f>
        <v>Primaria</v>
      </c>
      <c r="Q719" s="20" t="str">
        <f>VLOOKUP(A719,'REPORTE'!$A$1:$AG$1961,31,0)</f>
        <v>CHIMBORAZO</v>
      </c>
      <c r="R719" s="20" t="str">
        <f>VLOOKUP(A719,'REPORTE'!$A$1:$AG$1961,32,0)</f>
        <v>RIOBAMBA</v>
      </c>
      <c r="S719" s="20" t="str">
        <f>VLOOKUP(A719,'REPORTE'!$A$1:$AG$1961,33,0)</f>
        <v>CACHA (CAB EN MACHANGARA)</v>
      </c>
      <c r="T719" s="20" t="str">
        <f>VLOOKUP(S719,PROVINCIAS!$F$1:$G$1171,2,0)</f>
        <v>RURAL</v>
      </c>
      <c r="U719" s="20" t="str">
        <f>VLOOKUP(A719,'REPORTE'!$A$1:$AG$1961,5,0)</f>
        <v>ECUATORIANO(A) INDIGENA</v>
      </c>
      <c r="V719" s="20" t="str">
        <f>VLOOKUP(A719,'REPORTE'!$A$1:$AG$1961,18,0)</f>
        <v>F</v>
      </c>
    </row>
    <row r="720" spans="1:22" x14ac:dyDescent="0.45">
      <c r="A720" s="20">
        <v>1000798</v>
      </c>
      <c r="B720" s="20" t="s">
        <v>9431</v>
      </c>
      <c r="C720" s="20" t="s">
        <v>14065</v>
      </c>
      <c r="D720" s="20">
        <v>604571042</v>
      </c>
      <c r="E720" s="20">
        <v>231000869</v>
      </c>
      <c r="F720" s="20" t="s">
        <v>11139</v>
      </c>
      <c r="G720" s="20"/>
      <c r="H720" s="20">
        <v>15</v>
      </c>
      <c r="I720" s="20" t="s">
        <v>11150</v>
      </c>
      <c r="J720" s="20" t="s">
        <v>11150</v>
      </c>
      <c r="K720" s="20" t="s">
        <v>11150</v>
      </c>
      <c r="L720" s="20" t="s">
        <v>11150</v>
      </c>
      <c r="M720" s="20" t="s">
        <v>11150</v>
      </c>
      <c r="N720" s="20" t="s">
        <v>11150</v>
      </c>
      <c r="O720" s="20">
        <v>15</v>
      </c>
      <c r="P720" s="20" t="str">
        <f>VLOOKUP(A720,'REPORTE'!$A$1:$AG$1961,30,0)</f>
        <v>Primaria</v>
      </c>
      <c r="Q720" s="20" t="str">
        <f>VLOOKUP(A720,'REPORTE'!$A$1:$AG$1961,31,0)</f>
        <v>CHIMBORAZO</v>
      </c>
      <c r="R720" s="20" t="str">
        <f>VLOOKUP(A720,'REPORTE'!$A$1:$AG$1961,32,0)</f>
        <v>RIOBAMBA</v>
      </c>
      <c r="S720" s="20" t="str">
        <f>VLOOKUP(A720,'REPORTE'!$A$1:$AG$1961,33,0)</f>
        <v>MALDONADO</v>
      </c>
      <c r="T720" s="20" t="str">
        <f>VLOOKUP(S720,PROVINCIAS!$F$1:$G$1171,2,0)</f>
        <v>RURAL</v>
      </c>
      <c r="U720" s="20" t="str">
        <f>VLOOKUP(A720,'REPORTE'!$A$1:$AG$1961,5,0)</f>
        <v>ECUATORIANO(A) INDIGENA</v>
      </c>
      <c r="V720" s="20" t="str">
        <f>VLOOKUP(A720,'REPORTE'!$A$1:$AG$1961,18,0)</f>
        <v>F</v>
      </c>
    </row>
    <row r="721" spans="1:22" x14ac:dyDescent="0.45">
      <c r="A721" s="20">
        <v>1000800</v>
      </c>
      <c r="B721" s="20" t="s">
        <v>9431</v>
      </c>
      <c r="C721" s="20" t="s">
        <v>14066</v>
      </c>
      <c r="D721" s="20">
        <v>1701024836</v>
      </c>
      <c r="E721" s="20">
        <v>231000871</v>
      </c>
      <c r="F721" s="20" t="s">
        <v>11139</v>
      </c>
      <c r="G721" s="20"/>
      <c r="H721" s="20">
        <v>15</v>
      </c>
      <c r="I721" s="20" t="s">
        <v>11150</v>
      </c>
      <c r="J721" s="20" t="s">
        <v>11150</v>
      </c>
      <c r="K721" s="20" t="s">
        <v>11150</v>
      </c>
      <c r="L721" s="20" t="s">
        <v>11150</v>
      </c>
      <c r="M721" s="20" t="s">
        <v>11150</v>
      </c>
      <c r="N721" s="20" t="s">
        <v>11150</v>
      </c>
      <c r="O721" s="20">
        <v>15</v>
      </c>
      <c r="P721" s="20" t="str">
        <f>VLOOKUP(A721,'REPORTE'!$A$1:$AG$1961,30,0)</f>
        <v>Secundaria</v>
      </c>
      <c r="Q721" s="20" t="str">
        <f>VLOOKUP(A721,'REPORTE'!$A$1:$AG$1961,31,0)</f>
        <v>CARCHI</v>
      </c>
      <c r="R721" s="20" t="str">
        <f>VLOOKUP(A721,'REPORTE'!$A$1:$AG$1961,32,0)</f>
        <v>TULCAN</v>
      </c>
      <c r="S721" s="20" t="str">
        <f>VLOOKUP(A721,'REPORTE'!$A$1:$AG$1961,33,0)</f>
        <v>TULCAN</v>
      </c>
      <c r="T721" s="20" t="str">
        <f>VLOOKUP(S721,PROVINCIAS!$F$1:$G$1171,2,0)</f>
        <v>URBANA</v>
      </c>
      <c r="U721" s="20" t="str">
        <f>VLOOKUP(A721,'REPORTE'!$A$1:$AG$1961,5,0)</f>
        <v>ECUATORIANO(A)</v>
      </c>
      <c r="V721" s="20" t="str">
        <f>VLOOKUP(A721,'REPORTE'!$A$1:$AG$1961,18,0)</f>
        <v>M</v>
      </c>
    </row>
    <row r="722" spans="1:22" x14ac:dyDescent="0.45">
      <c r="A722" s="20">
        <v>1000801</v>
      </c>
      <c r="B722" s="20" t="s">
        <v>9431</v>
      </c>
      <c r="C722" s="20" t="s">
        <v>14067</v>
      </c>
      <c r="D722" s="20">
        <v>605540491</v>
      </c>
      <c r="E722" s="20">
        <v>231000872</v>
      </c>
      <c r="F722" s="20" t="s">
        <v>11139</v>
      </c>
      <c r="G722" s="20"/>
      <c r="H722" s="20">
        <v>15</v>
      </c>
      <c r="I722" s="20" t="s">
        <v>11150</v>
      </c>
      <c r="J722" s="20" t="s">
        <v>11150</v>
      </c>
      <c r="K722" s="20" t="s">
        <v>11150</v>
      </c>
      <c r="L722" s="20" t="s">
        <v>11150</v>
      </c>
      <c r="M722" s="20" t="s">
        <v>11150</v>
      </c>
      <c r="N722" s="20" t="s">
        <v>11150</v>
      </c>
      <c r="O722" s="20">
        <v>15</v>
      </c>
      <c r="P722" s="20" t="str">
        <f>VLOOKUP(A722,'REPORTE'!$A$1:$AG$1961,30,0)</f>
        <v>Secundaria</v>
      </c>
      <c r="Q722" s="20" t="str">
        <f>VLOOKUP(A722,'REPORTE'!$A$1:$AG$1961,31,0)</f>
        <v>CHIMBORAZO</v>
      </c>
      <c r="R722" s="20" t="str">
        <f>VLOOKUP(A722,'REPORTE'!$A$1:$AG$1961,32,0)</f>
        <v>RIOBAMBA</v>
      </c>
      <c r="S722" s="20" t="str">
        <f>VLOOKUP(A722,'REPORTE'!$A$1:$AG$1961,33,0)</f>
        <v>VELOZ</v>
      </c>
      <c r="T722" s="20" t="str">
        <f>VLOOKUP(S722,PROVINCIAS!$F$1:$G$1171,2,0)</f>
        <v>URBANA</v>
      </c>
      <c r="U722" s="20" t="str">
        <f>VLOOKUP(A722,'REPORTE'!$A$1:$AG$1961,5,0)</f>
        <v>ECUATORIANO(A)</v>
      </c>
      <c r="V722" s="20" t="str">
        <f>VLOOKUP(A722,'REPORTE'!$A$1:$AG$1961,18,0)</f>
        <v>F</v>
      </c>
    </row>
    <row r="723" spans="1:22" x14ac:dyDescent="0.45">
      <c r="A723" s="20">
        <v>1000803</v>
      </c>
      <c r="B723" s="20" t="s">
        <v>9431</v>
      </c>
      <c r="C723" s="20" t="s">
        <v>10108</v>
      </c>
      <c r="D723" s="20">
        <v>1709096695</v>
      </c>
      <c r="E723" s="20">
        <v>231000874</v>
      </c>
      <c r="F723" s="20" t="s">
        <v>11139</v>
      </c>
      <c r="G723" s="20"/>
      <c r="H723" s="20">
        <v>55</v>
      </c>
      <c r="I723" s="20" t="s">
        <v>11150</v>
      </c>
      <c r="J723" s="20" t="s">
        <v>11150</v>
      </c>
      <c r="K723" s="20" t="s">
        <v>11150</v>
      </c>
      <c r="L723" s="20" t="s">
        <v>11150</v>
      </c>
      <c r="M723" s="20" t="s">
        <v>11150</v>
      </c>
      <c r="N723" s="20" t="s">
        <v>11150</v>
      </c>
      <c r="O723" s="20">
        <v>55</v>
      </c>
      <c r="P723" s="20" t="str">
        <f>VLOOKUP(A723,'REPORTE'!$A$1:$AG$1961,30,0)</f>
        <v>Primaria</v>
      </c>
      <c r="Q723" s="20" t="str">
        <f>VLOOKUP(A723,'REPORTE'!$A$1:$AG$1961,31,0)</f>
        <v>PICHINCHA</v>
      </c>
      <c r="R723" s="20" t="str">
        <f>VLOOKUP(A723,'REPORTE'!$A$1:$AG$1961,32,0)</f>
        <v>QUITO</v>
      </c>
      <c r="S723" s="20" t="str">
        <f>VLOOKUP(A723,'REPORTE'!$A$1:$AG$1961,33,0)</f>
        <v>CARCELEN</v>
      </c>
      <c r="T723" s="20" t="str">
        <f>VLOOKUP(S723,PROVINCIAS!$F$1:$G$1171,2,0)</f>
        <v>URBANA</v>
      </c>
      <c r="U723" s="20" t="str">
        <f>VLOOKUP(A723,'REPORTE'!$A$1:$AG$1961,5,0)</f>
        <v>ECUATORIANO(A)</v>
      </c>
      <c r="V723" s="20" t="str">
        <f>VLOOKUP(A723,'REPORTE'!$A$1:$AG$1961,18,0)</f>
        <v>F</v>
      </c>
    </row>
    <row r="724" spans="1:22" x14ac:dyDescent="0.45">
      <c r="A724" s="20">
        <v>1000804</v>
      </c>
      <c r="B724" s="20" t="s">
        <v>9431</v>
      </c>
      <c r="C724" s="20" t="s">
        <v>9712</v>
      </c>
      <c r="D724" s="20">
        <v>1750072371</v>
      </c>
      <c r="E724" s="20">
        <v>231000875</v>
      </c>
      <c r="F724" s="20" t="s">
        <v>11139</v>
      </c>
      <c r="G724" s="20"/>
      <c r="H724" s="20">
        <v>130</v>
      </c>
      <c r="I724" s="20" t="s">
        <v>11150</v>
      </c>
      <c r="J724" s="20" t="s">
        <v>11150</v>
      </c>
      <c r="K724" s="20" t="s">
        <v>11150</v>
      </c>
      <c r="L724" s="20" t="s">
        <v>11150</v>
      </c>
      <c r="M724" s="20" t="s">
        <v>11150</v>
      </c>
      <c r="N724" s="20" t="s">
        <v>11150</v>
      </c>
      <c r="O724" s="20">
        <v>130</v>
      </c>
      <c r="P724" s="20" t="str">
        <f>VLOOKUP(A724,'REPORTE'!$A$1:$AG$1961,30,0)</f>
        <v>Primaria</v>
      </c>
      <c r="Q724" s="20" t="str">
        <f>VLOOKUP(A724,'REPORTE'!$A$1:$AG$1961,31,0)</f>
        <v>BOLIVAR</v>
      </c>
      <c r="R724" s="20" t="str">
        <f>VLOOKUP(A724,'REPORTE'!$A$1:$AG$1961,32,0)</f>
        <v>GUARANDA</v>
      </c>
      <c r="S724" s="20" t="str">
        <f>VLOOKUP(A724,'REPORTE'!$A$1:$AG$1961,33,0)</f>
        <v>ANGEL POLIBIO CHAVES</v>
      </c>
      <c r="T724" s="20" t="str">
        <f>VLOOKUP(S724,PROVINCIAS!$F$1:$G$1171,2,0)</f>
        <v>URBANA</v>
      </c>
      <c r="U724" s="20" t="str">
        <f>VLOOKUP(A724,'REPORTE'!$A$1:$AG$1961,5,0)</f>
        <v>ECUATORIANO(A) INDIGENA</v>
      </c>
      <c r="V724" s="20" t="str">
        <f>VLOOKUP(A724,'REPORTE'!$A$1:$AG$1961,18,0)</f>
        <v>F</v>
      </c>
    </row>
    <row r="725" spans="1:22" x14ac:dyDescent="0.45">
      <c r="A725" s="20">
        <v>1000805</v>
      </c>
      <c r="B725" s="20" t="s">
        <v>9431</v>
      </c>
      <c r="C725" s="20" t="s">
        <v>14069</v>
      </c>
      <c r="D725" s="20">
        <v>502719602</v>
      </c>
      <c r="E725" s="20">
        <v>231000876</v>
      </c>
      <c r="F725" s="20" t="s">
        <v>11139</v>
      </c>
      <c r="G725" s="20"/>
      <c r="H725" s="20">
        <v>15</v>
      </c>
      <c r="I725" s="20" t="s">
        <v>11150</v>
      </c>
      <c r="J725" s="20" t="s">
        <v>11150</v>
      </c>
      <c r="K725" s="20" t="s">
        <v>11150</v>
      </c>
      <c r="L725" s="20" t="s">
        <v>11150</v>
      </c>
      <c r="M725" s="20" t="s">
        <v>11150</v>
      </c>
      <c r="N725" s="20" t="s">
        <v>11150</v>
      </c>
      <c r="O725" s="20">
        <v>15</v>
      </c>
      <c r="P725" s="20" t="str">
        <f>VLOOKUP(A725,'REPORTE'!$A$1:$AG$1961,30,0)</f>
        <v>Primaria</v>
      </c>
      <c r="Q725" s="20" t="str">
        <f>VLOOKUP(A725,'REPORTE'!$A$1:$AG$1961,31,0)</f>
        <v>COTOPAXI</v>
      </c>
      <c r="R725" s="20" t="str">
        <f>VLOOKUP(A725,'REPORTE'!$A$1:$AG$1961,32,0)</f>
        <v>PUJILI</v>
      </c>
      <c r="S725" s="20" t="str">
        <f>VLOOKUP(A725,'REPORTE'!$A$1:$AG$1961,33,0)</f>
        <v>PUJILI</v>
      </c>
      <c r="T725" s="20" t="str">
        <f>VLOOKUP(S725,PROVINCIAS!$F$1:$G$1171,2,0)</f>
        <v>URBANA</v>
      </c>
      <c r="U725" s="20" t="str">
        <f>VLOOKUP(A725,'REPORTE'!$A$1:$AG$1961,5,0)</f>
        <v>ECUATORIANO(A)</v>
      </c>
      <c r="V725" s="20" t="str">
        <f>VLOOKUP(A725,'REPORTE'!$A$1:$AG$1961,18,0)</f>
        <v>F</v>
      </c>
    </row>
    <row r="726" spans="1:22" x14ac:dyDescent="0.45">
      <c r="A726" s="20">
        <v>1000806</v>
      </c>
      <c r="B726" s="20" t="s">
        <v>9431</v>
      </c>
      <c r="C726" s="20" t="s">
        <v>14070</v>
      </c>
      <c r="D726" s="20">
        <v>1701305987</v>
      </c>
      <c r="E726" s="20">
        <v>231000877</v>
      </c>
      <c r="F726" s="20" t="s">
        <v>11139</v>
      </c>
      <c r="G726" s="20"/>
      <c r="H726" s="20">
        <v>15</v>
      </c>
      <c r="I726" s="20" t="s">
        <v>11150</v>
      </c>
      <c r="J726" s="20" t="s">
        <v>11150</v>
      </c>
      <c r="K726" s="20" t="s">
        <v>11150</v>
      </c>
      <c r="L726" s="20" t="s">
        <v>11150</v>
      </c>
      <c r="M726" s="20" t="s">
        <v>11150</v>
      </c>
      <c r="N726" s="20" t="s">
        <v>11150</v>
      </c>
      <c r="O726" s="20">
        <v>15</v>
      </c>
      <c r="P726" s="20" t="str">
        <f>VLOOKUP(A726,'REPORTE'!$A$1:$AG$1961,30,0)</f>
        <v>Primaria</v>
      </c>
      <c r="Q726" s="20" t="str">
        <f>VLOOKUP(A726,'REPORTE'!$A$1:$AG$1961,31,0)</f>
        <v>PICHINCHA</v>
      </c>
      <c r="R726" s="20" t="str">
        <f>VLOOKUP(A726,'REPORTE'!$A$1:$AG$1961,32,0)</f>
        <v>QUITO</v>
      </c>
      <c r="S726" s="20" t="str">
        <f>VLOOKUP(A726,'REPORTE'!$A$1:$AG$1961,33,0)</f>
        <v>GONZALEZ SUAREZ</v>
      </c>
      <c r="T726" s="20" t="str">
        <f>VLOOKUP(S726,PROVINCIAS!$F$1:$G$1171,2,0)</f>
        <v>URBANA</v>
      </c>
      <c r="U726" s="20" t="str">
        <f>VLOOKUP(A726,'REPORTE'!$A$1:$AG$1961,5,0)</f>
        <v>ECUATORIANO(A)</v>
      </c>
      <c r="V726" s="20" t="str">
        <f>VLOOKUP(A726,'REPORTE'!$A$1:$AG$1961,18,0)</f>
        <v>F</v>
      </c>
    </row>
    <row r="727" spans="1:22" x14ac:dyDescent="0.45">
      <c r="A727" s="20">
        <v>1000807</v>
      </c>
      <c r="B727" s="20" t="s">
        <v>9431</v>
      </c>
      <c r="C727" s="20" t="s">
        <v>14071</v>
      </c>
      <c r="D727" s="20">
        <v>107623035</v>
      </c>
      <c r="E727" s="20">
        <v>231000878</v>
      </c>
      <c r="F727" s="20" t="s">
        <v>11139</v>
      </c>
      <c r="G727" s="20"/>
      <c r="H727" s="20">
        <v>15</v>
      </c>
      <c r="I727" s="20" t="s">
        <v>11150</v>
      </c>
      <c r="J727" s="20" t="s">
        <v>11150</v>
      </c>
      <c r="K727" s="20" t="s">
        <v>11150</v>
      </c>
      <c r="L727" s="20" t="s">
        <v>11150</v>
      </c>
      <c r="M727" s="20" t="s">
        <v>11150</v>
      </c>
      <c r="N727" s="20" t="s">
        <v>11150</v>
      </c>
      <c r="O727" s="20">
        <v>15</v>
      </c>
      <c r="P727" s="20" t="str">
        <f>VLOOKUP(A727,'REPORTE'!$A$1:$AG$1961,30,0)</f>
        <v>Secundaria</v>
      </c>
      <c r="Q727" s="20" t="str">
        <f>VLOOKUP(A727,'REPORTE'!$A$1:$AG$1961,31,0)</f>
        <v>CHIMBORAZO</v>
      </c>
      <c r="R727" s="20" t="str">
        <f>VLOOKUP(A727,'REPORTE'!$A$1:$AG$1961,32,0)</f>
        <v>GUANO</v>
      </c>
      <c r="S727" s="20" t="str">
        <f>VLOOKUP(A727,'REPORTE'!$A$1:$AG$1961,33,0)</f>
        <v>SAN ANDRES</v>
      </c>
      <c r="T727" s="20" t="str">
        <f>VLOOKUP(S727,PROVINCIAS!$F$1:$G$1171,2,0)</f>
        <v>RURAL</v>
      </c>
      <c r="U727" s="20" t="str">
        <f>VLOOKUP(A727,'REPORTE'!$A$1:$AG$1961,5,0)</f>
        <v>ECUATORIANO(A)</v>
      </c>
      <c r="V727" s="20" t="str">
        <f>VLOOKUP(A727,'REPORTE'!$A$1:$AG$1961,18,0)</f>
        <v>M</v>
      </c>
    </row>
    <row r="728" spans="1:22" x14ac:dyDescent="0.45">
      <c r="A728" s="20">
        <v>1000808</v>
      </c>
      <c r="B728" s="20" t="s">
        <v>9431</v>
      </c>
      <c r="C728" s="20" t="s">
        <v>14072</v>
      </c>
      <c r="D728" s="20">
        <v>1724552003</v>
      </c>
      <c r="E728" s="20">
        <v>231000879</v>
      </c>
      <c r="F728" s="20" t="s">
        <v>11139</v>
      </c>
      <c r="G728" s="20"/>
      <c r="H728" s="20">
        <v>2</v>
      </c>
      <c r="I728" s="20" t="s">
        <v>11150</v>
      </c>
      <c r="J728" s="20" t="s">
        <v>11150</v>
      </c>
      <c r="K728" s="20" t="s">
        <v>11150</v>
      </c>
      <c r="L728" s="20" t="s">
        <v>11150</v>
      </c>
      <c r="M728" s="20" t="s">
        <v>11150</v>
      </c>
      <c r="N728" s="20" t="s">
        <v>11150</v>
      </c>
      <c r="O728" s="20">
        <v>2</v>
      </c>
      <c r="P728" s="20" t="str">
        <f>VLOOKUP(A728,'REPORTE'!$A$1:$AG$1961,30,0)</f>
        <v>Secundaria</v>
      </c>
      <c r="Q728" s="20" t="str">
        <f>VLOOKUP(A728,'REPORTE'!$A$1:$AG$1961,31,0)</f>
        <v>PICHINCHA</v>
      </c>
      <c r="R728" s="20" t="str">
        <f>VLOOKUP(A728,'REPORTE'!$A$1:$AG$1961,32,0)</f>
        <v>QUITO</v>
      </c>
      <c r="S728" s="20" t="str">
        <f>VLOOKUP(A728,'REPORTE'!$A$1:$AG$1961,33,0)</f>
        <v>COTOCOLLAO</v>
      </c>
      <c r="T728" s="20" t="str">
        <f>VLOOKUP(S728,PROVINCIAS!$F$1:$G$1171,2,0)</f>
        <v>URBANA</v>
      </c>
      <c r="U728" s="20" t="str">
        <f>VLOOKUP(A728,'REPORTE'!$A$1:$AG$1961,5,0)</f>
        <v>ECUATORIANO(A) INDIGENA</v>
      </c>
      <c r="V728" s="20" t="str">
        <f>VLOOKUP(A728,'REPORTE'!$A$1:$AG$1961,18,0)</f>
        <v>M</v>
      </c>
    </row>
    <row r="729" spans="1:22" x14ac:dyDescent="0.45">
      <c r="A729" s="20">
        <v>1000809</v>
      </c>
      <c r="B729" s="20" t="s">
        <v>9431</v>
      </c>
      <c r="C729" s="20" t="s">
        <v>14073</v>
      </c>
      <c r="D729" s="20">
        <v>604561886</v>
      </c>
      <c r="E729" s="20">
        <v>231000880</v>
      </c>
      <c r="F729" s="20" t="s">
        <v>11139</v>
      </c>
      <c r="G729" s="20"/>
      <c r="H729" s="20" t="s">
        <v>11150</v>
      </c>
      <c r="I729" s="20" t="s">
        <v>11150</v>
      </c>
      <c r="J729" s="20" t="s">
        <v>11150</v>
      </c>
      <c r="K729" s="20" t="s">
        <v>11150</v>
      </c>
      <c r="L729" s="20" t="s">
        <v>11150</v>
      </c>
      <c r="M729" s="20" t="s">
        <v>11150</v>
      </c>
      <c r="N729" s="20" t="s">
        <v>11150</v>
      </c>
      <c r="O729" s="20">
        <v>0</v>
      </c>
      <c r="P729" s="20" t="str">
        <f>VLOOKUP(A729,'REPORTE'!$A$1:$AG$1961,30,0)</f>
        <v>Secundaria</v>
      </c>
      <c r="Q729" s="20" t="str">
        <f>VLOOKUP(A729,'REPORTE'!$A$1:$AG$1961,31,0)</f>
        <v>CHIMBORAZO</v>
      </c>
      <c r="R729" s="20" t="str">
        <f>VLOOKUP(A729,'REPORTE'!$A$1:$AG$1961,32,0)</f>
        <v>COLTA</v>
      </c>
      <c r="S729" s="20" t="str">
        <f>VLOOKUP(A729,'REPORTE'!$A$1:$AG$1961,33,0)</f>
        <v>CAJABAMBA</v>
      </c>
      <c r="T729" s="20" t="str">
        <f>VLOOKUP(S729,PROVINCIAS!$F$1:$G$1171,2,0)</f>
        <v>URBANA</v>
      </c>
      <c r="U729" s="20" t="str">
        <f>VLOOKUP(A729,'REPORTE'!$A$1:$AG$1961,5,0)</f>
        <v>ECUATORIANO(A)</v>
      </c>
      <c r="V729" s="20" t="str">
        <f>VLOOKUP(A729,'REPORTE'!$A$1:$AG$1961,18,0)</f>
        <v>F</v>
      </c>
    </row>
    <row r="730" spans="1:22" x14ac:dyDescent="0.45">
      <c r="A730" s="20">
        <v>1000810</v>
      </c>
      <c r="B730" s="20" t="s">
        <v>9431</v>
      </c>
      <c r="C730" s="20" t="s">
        <v>14074</v>
      </c>
      <c r="D730" s="20">
        <v>502204274</v>
      </c>
      <c r="E730" s="20">
        <v>231000881</v>
      </c>
      <c r="F730" s="20" t="s">
        <v>11139</v>
      </c>
      <c r="G730" s="20"/>
      <c r="H730" s="20">
        <v>15</v>
      </c>
      <c r="I730" s="20" t="s">
        <v>11150</v>
      </c>
      <c r="J730" s="20" t="s">
        <v>11150</v>
      </c>
      <c r="K730" s="20" t="s">
        <v>11150</v>
      </c>
      <c r="L730" s="20" t="s">
        <v>11150</v>
      </c>
      <c r="M730" s="20" t="s">
        <v>11150</v>
      </c>
      <c r="N730" s="20" t="s">
        <v>11150</v>
      </c>
      <c r="O730" s="20">
        <v>15</v>
      </c>
      <c r="P730" s="20" t="str">
        <f>VLOOKUP(A730,'REPORTE'!$A$1:$AG$1961,30,0)</f>
        <v>Secundaria</v>
      </c>
      <c r="Q730" s="20" t="str">
        <f>VLOOKUP(A730,'REPORTE'!$A$1:$AG$1961,31,0)</f>
        <v>COTOPAXI</v>
      </c>
      <c r="R730" s="20" t="str">
        <f>VLOOKUP(A730,'REPORTE'!$A$1:$AG$1961,32,0)</f>
        <v>PUJILI</v>
      </c>
      <c r="S730" s="20" t="str">
        <f>VLOOKUP(A730,'REPORTE'!$A$1:$AG$1961,33,0)</f>
        <v>LA VICTORIA</v>
      </c>
      <c r="T730" s="20" t="str">
        <f>VLOOKUP(S730,PROVINCIAS!$F$1:$G$1171,2,0)</f>
        <v>RURAL</v>
      </c>
      <c r="U730" s="20" t="str">
        <f>VLOOKUP(A730,'REPORTE'!$A$1:$AG$1961,5,0)</f>
        <v>ECUATORIANO(A) INDIGENA</v>
      </c>
      <c r="V730" s="20" t="str">
        <f>VLOOKUP(A730,'REPORTE'!$A$1:$AG$1961,18,0)</f>
        <v>M</v>
      </c>
    </row>
    <row r="731" spans="1:22" x14ac:dyDescent="0.45">
      <c r="A731" s="20">
        <v>1000811</v>
      </c>
      <c r="B731" s="20" t="s">
        <v>9431</v>
      </c>
      <c r="C731" s="20" t="s">
        <v>10004</v>
      </c>
      <c r="D731" s="20">
        <v>605283274</v>
      </c>
      <c r="E731" s="20">
        <v>231000882</v>
      </c>
      <c r="F731" s="20" t="s">
        <v>11139</v>
      </c>
      <c r="G731" s="20"/>
      <c r="H731" s="20">
        <v>280</v>
      </c>
      <c r="I731" s="20" t="s">
        <v>11150</v>
      </c>
      <c r="J731" s="20" t="s">
        <v>11150</v>
      </c>
      <c r="K731" s="20" t="s">
        <v>11150</v>
      </c>
      <c r="L731" s="20" t="s">
        <v>11150</v>
      </c>
      <c r="M731" s="20" t="s">
        <v>11150</v>
      </c>
      <c r="N731" s="20" t="s">
        <v>11150</v>
      </c>
      <c r="O731" s="20">
        <v>280</v>
      </c>
      <c r="P731" s="20" t="str">
        <f>VLOOKUP(A731,'REPORTE'!$A$1:$AG$1961,30,0)</f>
        <v>Secundaria</v>
      </c>
      <c r="Q731" s="20" t="str">
        <f>VLOOKUP(A731,'REPORTE'!$A$1:$AG$1961,31,0)</f>
        <v>CHIMBORAZO</v>
      </c>
      <c r="R731" s="20" t="str">
        <f>VLOOKUP(A731,'REPORTE'!$A$1:$AG$1961,32,0)</f>
        <v>GUAMOTE</v>
      </c>
      <c r="S731" s="20" t="str">
        <f>VLOOKUP(A731,'REPORTE'!$A$1:$AG$1961,33,0)</f>
        <v>PALMIRA</v>
      </c>
      <c r="T731" s="20" t="str">
        <f>VLOOKUP(S731,PROVINCIAS!$F$1:$G$1171,2,0)</f>
        <v>RURAL</v>
      </c>
      <c r="U731" s="20" t="str">
        <f>VLOOKUP(A731,'REPORTE'!$A$1:$AG$1961,5,0)</f>
        <v>ECUATORIANO(A) INDIGENA</v>
      </c>
      <c r="V731" s="20" t="str">
        <f>VLOOKUP(A731,'REPORTE'!$A$1:$AG$1961,18,0)</f>
        <v>F</v>
      </c>
    </row>
    <row r="732" spans="1:22" x14ac:dyDescent="0.45">
      <c r="A732" s="20">
        <v>1000812</v>
      </c>
      <c r="B732" s="20" t="s">
        <v>9431</v>
      </c>
      <c r="C732" s="20" t="s">
        <v>14075</v>
      </c>
      <c r="D732" s="20">
        <v>503782310</v>
      </c>
      <c r="E732" s="20">
        <v>231000883</v>
      </c>
      <c r="F732" s="20" t="s">
        <v>11139</v>
      </c>
      <c r="G732" s="20"/>
      <c r="H732" s="20">
        <v>15</v>
      </c>
      <c r="I732" s="20" t="s">
        <v>11150</v>
      </c>
      <c r="J732" s="20" t="s">
        <v>11150</v>
      </c>
      <c r="K732" s="20" t="s">
        <v>11150</v>
      </c>
      <c r="L732" s="20" t="s">
        <v>11150</v>
      </c>
      <c r="M732" s="20" t="s">
        <v>11150</v>
      </c>
      <c r="N732" s="20" t="s">
        <v>11150</v>
      </c>
      <c r="O732" s="20">
        <v>15</v>
      </c>
      <c r="P732" s="20" t="str">
        <f>VLOOKUP(A732,'REPORTE'!$A$1:$AG$1961,30,0)</f>
        <v>Primaria</v>
      </c>
      <c r="Q732" s="20" t="str">
        <f>VLOOKUP(A732,'REPORTE'!$A$1:$AG$1961,31,0)</f>
        <v>COTOPAXI</v>
      </c>
      <c r="R732" s="20" t="str">
        <f>VLOOKUP(A732,'REPORTE'!$A$1:$AG$1961,32,0)</f>
        <v>PUJILI</v>
      </c>
      <c r="S732" s="20" t="str">
        <f>VLOOKUP(A732,'REPORTE'!$A$1:$AG$1961,33,0)</f>
        <v>PUJILI</v>
      </c>
      <c r="T732" s="20" t="str">
        <f>VLOOKUP(S732,PROVINCIAS!$F$1:$G$1171,2,0)</f>
        <v>URBANA</v>
      </c>
      <c r="U732" s="20" t="str">
        <f>VLOOKUP(A732,'REPORTE'!$A$1:$AG$1961,5,0)</f>
        <v>ECUATORIANO(A) INDIGENA</v>
      </c>
      <c r="V732" s="20" t="str">
        <f>VLOOKUP(A732,'REPORTE'!$A$1:$AG$1961,18,0)</f>
        <v>F</v>
      </c>
    </row>
    <row r="733" spans="1:22" x14ac:dyDescent="0.45">
      <c r="A733" s="20">
        <v>1000813</v>
      </c>
      <c r="B733" s="20" t="s">
        <v>9431</v>
      </c>
      <c r="C733" s="20" t="s">
        <v>10032</v>
      </c>
      <c r="D733" s="20">
        <v>1723608160</v>
      </c>
      <c r="E733" s="20">
        <v>231000884</v>
      </c>
      <c r="F733" s="20" t="s">
        <v>11139</v>
      </c>
      <c r="G733" s="20"/>
      <c r="H733" s="20">
        <v>284.75</v>
      </c>
      <c r="I733" s="20" t="s">
        <v>11150</v>
      </c>
      <c r="J733" s="20" t="s">
        <v>11150</v>
      </c>
      <c r="K733" s="20" t="s">
        <v>11150</v>
      </c>
      <c r="L733" s="20" t="s">
        <v>11150</v>
      </c>
      <c r="M733" s="20" t="s">
        <v>11150</v>
      </c>
      <c r="N733" s="20" t="s">
        <v>11150</v>
      </c>
      <c r="O733" s="20">
        <v>284.75</v>
      </c>
      <c r="P733" s="20" t="str">
        <f>VLOOKUP(A733,'REPORTE'!$A$1:$AG$1961,30,0)</f>
        <v>Primaria</v>
      </c>
      <c r="Q733" s="20" t="str">
        <f>VLOOKUP(A733,'REPORTE'!$A$1:$AG$1961,31,0)</f>
        <v>PICHINCHA</v>
      </c>
      <c r="R733" s="20" t="str">
        <f>VLOOKUP(A733,'REPORTE'!$A$1:$AG$1961,32,0)</f>
        <v>QUITO</v>
      </c>
      <c r="S733" s="20" t="str">
        <f>VLOOKUP(A733,'REPORTE'!$A$1:$AG$1961,33,0)</f>
        <v>COTOCOLLAO</v>
      </c>
      <c r="T733" s="20" t="str">
        <f>VLOOKUP(S733,PROVINCIAS!$F$1:$G$1171,2,0)</f>
        <v>URBANA</v>
      </c>
      <c r="U733" s="20" t="str">
        <f>VLOOKUP(A733,'REPORTE'!$A$1:$AG$1961,5,0)</f>
        <v>ECUATORIANO(A) INDIGENA</v>
      </c>
      <c r="V733" s="20" t="str">
        <f>VLOOKUP(A733,'REPORTE'!$A$1:$AG$1961,18,0)</f>
        <v>M</v>
      </c>
    </row>
    <row r="734" spans="1:22" x14ac:dyDescent="0.45">
      <c r="A734" s="20">
        <v>1000814</v>
      </c>
      <c r="B734" s="20" t="s">
        <v>9431</v>
      </c>
      <c r="C734" s="20" t="s">
        <v>9746</v>
      </c>
      <c r="D734" s="20">
        <v>1714427984</v>
      </c>
      <c r="E734" s="20">
        <v>231000885</v>
      </c>
      <c r="F734" s="20" t="s">
        <v>11139</v>
      </c>
      <c r="G734" s="20"/>
      <c r="H734" s="20">
        <v>23.25</v>
      </c>
      <c r="I734" s="20" t="s">
        <v>11150</v>
      </c>
      <c r="J734" s="20" t="s">
        <v>11150</v>
      </c>
      <c r="K734" s="20" t="s">
        <v>11150</v>
      </c>
      <c r="L734" s="20" t="s">
        <v>11150</v>
      </c>
      <c r="M734" s="20" t="s">
        <v>11150</v>
      </c>
      <c r="N734" s="20" t="s">
        <v>11150</v>
      </c>
      <c r="O734" s="20">
        <v>23.25</v>
      </c>
      <c r="P734" s="20" t="str">
        <f>VLOOKUP(A734,'REPORTE'!$A$1:$AG$1961,30,0)</f>
        <v>Secundaria</v>
      </c>
      <c r="Q734" s="20" t="str">
        <f>VLOOKUP(A734,'REPORTE'!$A$1:$AG$1961,31,0)</f>
        <v>CHIMBORAZO</v>
      </c>
      <c r="R734" s="20" t="str">
        <f>VLOOKUP(A734,'REPORTE'!$A$1:$AG$1961,32,0)</f>
        <v>RIOBAMBA</v>
      </c>
      <c r="S734" s="20" t="str">
        <f>VLOOKUP(A734,'REPORTE'!$A$1:$AG$1961,33,0)</f>
        <v>CACHA (CAB EN MACHANGARA)</v>
      </c>
      <c r="T734" s="20" t="str">
        <f>VLOOKUP(S734,PROVINCIAS!$F$1:$G$1171,2,0)</f>
        <v>RURAL</v>
      </c>
      <c r="U734" s="20" t="str">
        <f>VLOOKUP(A734,'REPORTE'!$A$1:$AG$1961,5,0)</f>
        <v>ECUATORIANO(A)</v>
      </c>
      <c r="V734" s="20" t="str">
        <f>VLOOKUP(A734,'REPORTE'!$A$1:$AG$1961,18,0)</f>
        <v>F</v>
      </c>
    </row>
    <row r="735" spans="1:22" x14ac:dyDescent="0.45">
      <c r="A735" s="20">
        <v>1000815</v>
      </c>
      <c r="B735" s="20" t="s">
        <v>9431</v>
      </c>
      <c r="C735" s="20" t="s">
        <v>14076</v>
      </c>
      <c r="D735" s="20">
        <v>601542046</v>
      </c>
      <c r="E735" s="20">
        <v>231000886</v>
      </c>
      <c r="F735" s="20" t="s">
        <v>11139</v>
      </c>
      <c r="G735" s="20"/>
      <c r="H735" s="20">
        <v>115</v>
      </c>
      <c r="I735" s="20" t="s">
        <v>11150</v>
      </c>
      <c r="J735" s="20" t="s">
        <v>11150</v>
      </c>
      <c r="K735" s="20" t="s">
        <v>11150</v>
      </c>
      <c r="L735" s="20" t="s">
        <v>11150</v>
      </c>
      <c r="M735" s="20" t="s">
        <v>11150</v>
      </c>
      <c r="N735" s="20" t="s">
        <v>11150</v>
      </c>
      <c r="O735" s="20">
        <v>115</v>
      </c>
      <c r="P735" s="20" t="str">
        <f>VLOOKUP(A735,'REPORTE'!$A$1:$AG$1961,30,0)</f>
        <v>Secundaria</v>
      </c>
      <c r="Q735" s="20" t="str">
        <f>VLOOKUP(A735,'REPORTE'!$A$1:$AG$1961,31,0)</f>
        <v>CHIMBORAZO</v>
      </c>
      <c r="R735" s="20" t="str">
        <f>VLOOKUP(A735,'REPORTE'!$A$1:$AG$1961,32,0)</f>
        <v>CHAMBO</v>
      </c>
      <c r="S735" s="20" t="str">
        <f>VLOOKUP(A735,'REPORTE'!$A$1:$AG$1961,33,0)</f>
        <v>CHAMBO</v>
      </c>
      <c r="T735" s="20" t="str">
        <f>VLOOKUP(S735,PROVINCIAS!$F$1:$G$1171,2,0)</f>
        <v>URBANA</v>
      </c>
      <c r="U735" s="20" t="str">
        <f>VLOOKUP(A735,'REPORTE'!$A$1:$AG$1961,5,0)</f>
        <v>ECUATORIANO(A) INDIGENA</v>
      </c>
      <c r="V735" s="20" t="str">
        <f>VLOOKUP(A735,'REPORTE'!$A$1:$AG$1961,18,0)</f>
        <v>M</v>
      </c>
    </row>
    <row r="736" spans="1:22" x14ac:dyDescent="0.45">
      <c r="A736" s="20">
        <v>1000816</v>
      </c>
      <c r="B736" s="20" t="s">
        <v>9431</v>
      </c>
      <c r="C736" s="20" t="s">
        <v>14077</v>
      </c>
      <c r="D736" s="20">
        <v>1729315786</v>
      </c>
      <c r="E736" s="20">
        <v>231000887</v>
      </c>
      <c r="F736" s="20" t="s">
        <v>11139</v>
      </c>
      <c r="G736" s="20"/>
      <c r="H736" s="20">
        <v>20</v>
      </c>
      <c r="I736" s="20" t="s">
        <v>11150</v>
      </c>
      <c r="J736" s="20" t="s">
        <v>11150</v>
      </c>
      <c r="K736" s="20" t="s">
        <v>11150</v>
      </c>
      <c r="L736" s="20" t="s">
        <v>11150</v>
      </c>
      <c r="M736" s="20" t="s">
        <v>11150</v>
      </c>
      <c r="N736" s="20" t="s">
        <v>11150</v>
      </c>
      <c r="O736" s="20">
        <v>20</v>
      </c>
      <c r="P736" s="20" t="str">
        <f>VLOOKUP(A736,'REPORTE'!$A$1:$AG$1961,30,0)</f>
        <v>Primaria</v>
      </c>
      <c r="Q736" s="20" t="str">
        <f>VLOOKUP(A736,'REPORTE'!$A$1:$AG$1961,31,0)</f>
        <v>PICHINCHA</v>
      </c>
      <c r="R736" s="20" t="str">
        <f>VLOOKUP(A736,'REPORTE'!$A$1:$AG$1961,32,0)</f>
        <v>QUITO</v>
      </c>
      <c r="S736" s="20" t="str">
        <f>VLOOKUP(A736,'REPORTE'!$A$1:$AG$1961,33,0)</f>
        <v>COTOCOLLAO</v>
      </c>
      <c r="T736" s="20" t="str">
        <f>VLOOKUP(S736,PROVINCIAS!$F$1:$G$1171,2,0)</f>
        <v>URBANA</v>
      </c>
      <c r="U736" s="20" t="str">
        <f>VLOOKUP(A736,'REPORTE'!$A$1:$AG$1961,5,0)</f>
        <v>ESTADOUNIDENSE</v>
      </c>
      <c r="V736" s="20" t="str">
        <f>VLOOKUP(A736,'REPORTE'!$A$1:$AG$1961,18,0)</f>
        <v>F</v>
      </c>
    </row>
    <row r="737" spans="1:22" x14ac:dyDescent="0.45">
      <c r="A737" s="20">
        <v>1000817</v>
      </c>
      <c r="B737" s="20" t="s">
        <v>9431</v>
      </c>
      <c r="C737" s="20" t="s">
        <v>14078</v>
      </c>
      <c r="D737" s="20">
        <v>1729315844</v>
      </c>
      <c r="E737" s="20">
        <v>231000888</v>
      </c>
      <c r="F737" s="20" t="s">
        <v>11139</v>
      </c>
      <c r="G737" s="20"/>
      <c r="H737" s="20">
        <v>20</v>
      </c>
      <c r="I737" s="20" t="s">
        <v>11150</v>
      </c>
      <c r="J737" s="20" t="s">
        <v>11150</v>
      </c>
      <c r="K737" s="20" t="s">
        <v>11150</v>
      </c>
      <c r="L737" s="20" t="s">
        <v>11150</v>
      </c>
      <c r="M737" s="20" t="s">
        <v>11150</v>
      </c>
      <c r="N737" s="20" t="s">
        <v>11150</v>
      </c>
      <c r="O737" s="20">
        <v>20</v>
      </c>
      <c r="P737" s="20" t="str">
        <f>VLOOKUP(A737,'REPORTE'!$A$1:$AG$1961,30,0)</f>
        <v>Primaria</v>
      </c>
      <c r="Q737" s="20" t="str">
        <f>VLOOKUP(A737,'REPORTE'!$A$1:$AG$1961,31,0)</f>
        <v>PICHINCHA</v>
      </c>
      <c r="R737" s="20" t="str">
        <f>VLOOKUP(A737,'REPORTE'!$A$1:$AG$1961,32,0)</f>
        <v>QUITO</v>
      </c>
      <c r="S737" s="20" t="str">
        <f>VLOOKUP(A737,'REPORTE'!$A$1:$AG$1961,33,0)</f>
        <v>COTOCOLLAO</v>
      </c>
      <c r="T737" s="20" t="str">
        <f>VLOOKUP(S737,PROVINCIAS!$F$1:$G$1171,2,0)</f>
        <v>URBANA</v>
      </c>
      <c r="U737" s="20" t="str">
        <f>VLOOKUP(A737,'REPORTE'!$A$1:$AG$1961,5,0)</f>
        <v>ESTADOUNIDENSE</v>
      </c>
      <c r="V737" s="20" t="str">
        <f>VLOOKUP(A737,'REPORTE'!$A$1:$AG$1961,18,0)</f>
        <v>F</v>
      </c>
    </row>
    <row r="738" spans="1:22" x14ac:dyDescent="0.45">
      <c r="A738" s="20">
        <v>1000818</v>
      </c>
      <c r="B738" s="20" t="s">
        <v>9431</v>
      </c>
      <c r="C738" s="20" t="s">
        <v>9674</v>
      </c>
      <c r="D738" s="20">
        <v>601250574</v>
      </c>
      <c r="E738" s="20">
        <v>231000889</v>
      </c>
      <c r="F738" s="20" t="s">
        <v>11139</v>
      </c>
      <c r="G738" s="20"/>
      <c r="H738" s="20">
        <v>15</v>
      </c>
      <c r="I738" s="20" t="s">
        <v>11150</v>
      </c>
      <c r="J738" s="20" t="s">
        <v>11150</v>
      </c>
      <c r="K738" s="20" t="s">
        <v>11150</v>
      </c>
      <c r="L738" s="20" t="s">
        <v>11150</v>
      </c>
      <c r="M738" s="20" t="s">
        <v>11150</v>
      </c>
      <c r="N738" s="20" t="s">
        <v>11150</v>
      </c>
      <c r="O738" s="20">
        <v>15</v>
      </c>
      <c r="P738" s="20" t="str">
        <f>VLOOKUP(A738,'REPORTE'!$A$1:$AG$1961,30,0)</f>
        <v>Primaria</v>
      </c>
      <c r="Q738" s="20" t="str">
        <f>VLOOKUP(A738,'REPORTE'!$A$1:$AG$1961,31,0)</f>
        <v>CHIMBORAZO</v>
      </c>
      <c r="R738" s="20" t="str">
        <f>VLOOKUP(A738,'REPORTE'!$A$1:$AG$1961,32,0)</f>
        <v>GUANO</v>
      </c>
      <c r="S738" s="20" t="str">
        <f>VLOOKUP(A738,'REPORTE'!$A$1:$AG$1961,33,0)</f>
        <v>SAN GERARDO DE PACAICAGUAN</v>
      </c>
      <c r="T738" s="20" t="str">
        <f>VLOOKUP(S738,PROVINCIAS!$F$1:$G$1171,2,0)</f>
        <v>RURAL</v>
      </c>
      <c r="U738" s="20" t="str">
        <f>VLOOKUP(A738,'REPORTE'!$A$1:$AG$1961,5,0)</f>
        <v>ECUATORIANO(A) INDIGENA</v>
      </c>
      <c r="V738" s="20" t="str">
        <f>VLOOKUP(A738,'REPORTE'!$A$1:$AG$1961,18,0)</f>
        <v>F</v>
      </c>
    </row>
    <row r="739" spans="1:22" x14ac:dyDescent="0.45">
      <c r="A739" s="20">
        <v>1000819</v>
      </c>
      <c r="B739" s="20" t="s">
        <v>9431</v>
      </c>
      <c r="C739" s="20" t="s">
        <v>9827</v>
      </c>
      <c r="D739" s="20">
        <v>602571366</v>
      </c>
      <c r="E739" s="20">
        <v>231000890</v>
      </c>
      <c r="F739" s="20" t="s">
        <v>11139</v>
      </c>
      <c r="G739" s="20"/>
      <c r="H739" s="20">
        <v>566</v>
      </c>
      <c r="I739" s="20" t="s">
        <v>11150</v>
      </c>
      <c r="J739" s="20" t="s">
        <v>11150</v>
      </c>
      <c r="K739" s="20" t="s">
        <v>11150</v>
      </c>
      <c r="L739" s="20" t="s">
        <v>11150</v>
      </c>
      <c r="M739" s="20" t="s">
        <v>11150</v>
      </c>
      <c r="N739" s="20" t="s">
        <v>11150</v>
      </c>
      <c r="O739" s="20">
        <v>566</v>
      </c>
      <c r="P739" s="20" t="str">
        <f>VLOOKUP(A739,'REPORTE'!$A$1:$AG$1961,30,0)</f>
        <v>Primaria</v>
      </c>
      <c r="Q739" s="20" t="str">
        <f>VLOOKUP(A739,'REPORTE'!$A$1:$AG$1961,31,0)</f>
        <v>CHIMBORAZO</v>
      </c>
      <c r="R739" s="20" t="str">
        <f>VLOOKUP(A739,'REPORTE'!$A$1:$AG$1961,32,0)</f>
        <v>COLTA</v>
      </c>
      <c r="S739" s="20" t="str">
        <f>VLOOKUP(A739,'REPORTE'!$A$1:$AG$1961,33,0)</f>
        <v>CAJABAMBA</v>
      </c>
      <c r="T739" s="20" t="str">
        <f>VLOOKUP(S739,PROVINCIAS!$F$1:$G$1171,2,0)</f>
        <v>URBANA</v>
      </c>
      <c r="U739" s="20" t="str">
        <f>VLOOKUP(A739,'REPORTE'!$A$1:$AG$1961,5,0)</f>
        <v>ECUATORIANO(A) INDIGENA</v>
      </c>
      <c r="V739" s="20" t="str">
        <f>VLOOKUP(A739,'REPORTE'!$A$1:$AG$1961,18,0)</f>
        <v>F</v>
      </c>
    </row>
    <row r="740" spans="1:22" x14ac:dyDescent="0.45">
      <c r="A740" s="20">
        <v>1000820</v>
      </c>
      <c r="B740" s="20" t="s">
        <v>9431</v>
      </c>
      <c r="C740" s="20" t="s">
        <v>10260</v>
      </c>
      <c r="D740" s="20">
        <v>1751264076</v>
      </c>
      <c r="E740" s="20">
        <v>231000891</v>
      </c>
      <c r="F740" s="20" t="s">
        <v>11139</v>
      </c>
      <c r="G740" s="20"/>
      <c r="H740" s="20">
        <v>283</v>
      </c>
      <c r="I740" s="20" t="s">
        <v>11150</v>
      </c>
      <c r="J740" s="20" t="s">
        <v>11150</v>
      </c>
      <c r="K740" s="20" t="s">
        <v>11150</v>
      </c>
      <c r="L740" s="20" t="s">
        <v>11150</v>
      </c>
      <c r="M740" s="20" t="s">
        <v>11150</v>
      </c>
      <c r="N740" s="20" t="s">
        <v>11150</v>
      </c>
      <c r="O740" s="20">
        <v>283</v>
      </c>
      <c r="P740" s="20" t="str">
        <f>VLOOKUP(A740,'REPORTE'!$A$1:$AG$1961,30,0)</f>
        <v>Secundaria</v>
      </c>
      <c r="Q740" s="20" t="str">
        <f>VLOOKUP(A740,'REPORTE'!$A$1:$AG$1961,31,0)</f>
        <v>PICHINCHA</v>
      </c>
      <c r="R740" s="20" t="str">
        <f>VLOOKUP(A740,'REPORTE'!$A$1:$AG$1961,32,0)</f>
        <v>QUITO</v>
      </c>
      <c r="S740" s="20" t="str">
        <f>VLOOKUP(A740,'REPORTE'!$A$1:$AG$1961,33,0)</f>
        <v>GONZALEZ SUAREZ</v>
      </c>
      <c r="T740" s="20" t="str">
        <f>VLOOKUP(S740,PROVINCIAS!$F$1:$G$1171,2,0)</f>
        <v>URBANA</v>
      </c>
      <c r="U740" s="20" t="str">
        <f>VLOOKUP(A740,'REPORTE'!$A$1:$AG$1961,5,0)</f>
        <v>ECUATORIANO(A) INDIGENA</v>
      </c>
      <c r="V740" s="20" t="str">
        <f>VLOOKUP(A740,'REPORTE'!$A$1:$AG$1961,18,0)</f>
        <v>F</v>
      </c>
    </row>
    <row r="741" spans="1:22" x14ac:dyDescent="0.45">
      <c r="A741" s="20">
        <v>1000821</v>
      </c>
      <c r="B741" s="20" t="s">
        <v>9431</v>
      </c>
      <c r="C741" s="20" t="s">
        <v>9613</v>
      </c>
      <c r="D741" s="20">
        <v>1725449886</v>
      </c>
      <c r="E741" s="20">
        <v>231000892</v>
      </c>
      <c r="F741" s="20" t="s">
        <v>11139</v>
      </c>
      <c r="G741" s="20"/>
      <c r="H741" s="20">
        <v>671.25</v>
      </c>
      <c r="I741" s="20" t="s">
        <v>11150</v>
      </c>
      <c r="J741" s="20" t="s">
        <v>11150</v>
      </c>
      <c r="K741" s="20" t="s">
        <v>11150</v>
      </c>
      <c r="L741" s="20" t="s">
        <v>11150</v>
      </c>
      <c r="M741" s="20" t="s">
        <v>11150</v>
      </c>
      <c r="N741" s="20" t="s">
        <v>11150</v>
      </c>
      <c r="O741" s="20">
        <v>671.25</v>
      </c>
      <c r="P741" s="20" t="str">
        <f>VLOOKUP(A741,'REPORTE'!$A$1:$AG$1961,30,0)</f>
        <v>Secundaria</v>
      </c>
      <c r="Q741" s="20" t="str">
        <f>VLOOKUP(A741,'REPORTE'!$A$1:$AG$1961,31,0)</f>
        <v>CHIMBORAZO</v>
      </c>
      <c r="R741" s="20" t="str">
        <f>VLOOKUP(A741,'REPORTE'!$A$1:$AG$1961,32,0)</f>
        <v>RIOBAMBA</v>
      </c>
      <c r="S741" s="20" t="str">
        <f>VLOOKUP(A741,'REPORTE'!$A$1:$AG$1961,33,0)</f>
        <v>CACHA (CAB EN MACHANGARA)</v>
      </c>
      <c r="T741" s="20" t="str">
        <f>VLOOKUP(S741,PROVINCIAS!$F$1:$G$1171,2,0)</f>
        <v>RURAL</v>
      </c>
      <c r="U741" s="20" t="str">
        <f>VLOOKUP(A741,'REPORTE'!$A$1:$AG$1961,5,0)</f>
        <v>ECUATORIANO(A) INDIGENA</v>
      </c>
      <c r="V741" s="20" t="str">
        <f>VLOOKUP(A741,'REPORTE'!$A$1:$AG$1961,18,0)</f>
        <v>M</v>
      </c>
    </row>
    <row r="742" spans="1:22" x14ac:dyDescent="0.45">
      <c r="A742" s="20">
        <v>1000822</v>
      </c>
      <c r="B742" s="20" t="s">
        <v>9431</v>
      </c>
      <c r="C742" s="20" t="s">
        <v>10312</v>
      </c>
      <c r="D742" s="20">
        <v>1712404332</v>
      </c>
      <c r="E742" s="20">
        <v>231000893</v>
      </c>
      <c r="F742" s="20" t="s">
        <v>11139</v>
      </c>
      <c r="G742" s="20"/>
      <c r="H742" s="20">
        <v>206.61</v>
      </c>
      <c r="I742" s="20" t="s">
        <v>11150</v>
      </c>
      <c r="J742" s="20" t="s">
        <v>11150</v>
      </c>
      <c r="K742" s="20" t="s">
        <v>11150</v>
      </c>
      <c r="L742" s="20" t="s">
        <v>11150</v>
      </c>
      <c r="M742" s="20" t="s">
        <v>11150</v>
      </c>
      <c r="N742" s="20" t="s">
        <v>11150</v>
      </c>
      <c r="O742" s="20">
        <v>206.61</v>
      </c>
      <c r="P742" s="20" t="str">
        <f>VLOOKUP(A742,'REPORTE'!$A$1:$AG$1961,30,0)</f>
        <v>Primaria</v>
      </c>
      <c r="Q742" s="20" t="str">
        <f>VLOOKUP(A742,'REPORTE'!$A$1:$AG$1961,31,0)</f>
        <v>CHIMBORAZO</v>
      </c>
      <c r="R742" s="20" t="str">
        <f>VLOOKUP(A742,'REPORTE'!$A$1:$AG$1961,32,0)</f>
        <v>RIOBAMBA</v>
      </c>
      <c r="S742" s="20" t="str">
        <f>VLOOKUP(A742,'REPORTE'!$A$1:$AG$1961,33,0)</f>
        <v>YARUQUIES</v>
      </c>
      <c r="T742" s="20" t="str">
        <f>VLOOKUP(S742,PROVINCIAS!$F$1:$G$1171,2,0)</f>
        <v>URBANA</v>
      </c>
      <c r="U742" s="20" t="str">
        <f>VLOOKUP(A742,'REPORTE'!$A$1:$AG$1961,5,0)</f>
        <v>ECUATORIANO(A) INDIGENA</v>
      </c>
      <c r="V742" s="20" t="str">
        <f>VLOOKUP(A742,'REPORTE'!$A$1:$AG$1961,18,0)</f>
        <v>M</v>
      </c>
    </row>
    <row r="743" spans="1:22" x14ac:dyDescent="0.45">
      <c r="A743" s="20">
        <v>1000824</v>
      </c>
      <c r="B743" s="20" t="s">
        <v>9431</v>
      </c>
      <c r="C743" s="20" t="s">
        <v>9742</v>
      </c>
      <c r="D743" s="20">
        <v>604708958</v>
      </c>
      <c r="E743" s="20">
        <v>231000894</v>
      </c>
      <c r="F743" s="20" t="s">
        <v>11139</v>
      </c>
      <c r="G743" s="20"/>
      <c r="H743" s="20">
        <v>656.77</v>
      </c>
      <c r="I743" s="20" t="s">
        <v>11150</v>
      </c>
      <c r="J743" s="20" t="s">
        <v>11150</v>
      </c>
      <c r="K743" s="20" t="s">
        <v>11150</v>
      </c>
      <c r="L743" s="20" t="s">
        <v>11150</v>
      </c>
      <c r="M743" s="20" t="s">
        <v>11150</v>
      </c>
      <c r="N743" s="20" t="s">
        <v>11150</v>
      </c>
      <c r="O743" s="20">
        <v>656.77</v>
      </c>
      <c r="P743" s="20" t="str">
        <f>VLOOKUP(A743,'REPORTE'!$A$1:$AG$1961,30,0)</f>
        <v>Ninguna</v>
      </c>
      <c r="Q743" s="20" t="str">
        <f>VLOOKUP(A743,'REPORTE'!$A$1:$AG$1961,31,0)</f>
        <v>PICHINCHA</v>
      </c>
      <c r="R743" s="20" t="str">
        <f>VLOOKUP(A743,'REPORTE'!$A$1:$AG$1961,32,0)</f>
        <v>QUITO</v>
      </c>
      <c r="S743" s="20" t="str">
        <f>VLOOKUP(A743,'REPORTE'!$A$1:$AG$1961,33,0)</f>
        <v>COTOCOLLAO</v>
      </c>
      <c r="T743" s="20" t="str">
        <f>VLOOKUP(S743,PROVINCIAS!$F$1:$G$1171,2,0)</f>
        <v>URBANA</v>
      </c>
      <c r="U743" s="20" t="str">
        <f>VLOOKUP(A743,'REPORTE'!$A$1:$AG$1961,5,0)</f>
        <v>ECUATORIANO(A) INDIGENA</v>
      </c>
      <c r="V743" s="20" t="str">
        <f>VLOOKUP(A743,'REPORTE'!$A$1:$AG$1961,18,0)</f>
        <v>M</v>
      </c>
    </row>
    <row r="744" spans="1:22" x14ac:dyDescent="0.45">
      <c r="A744" s="20">
        <v>1000825</v>
      </c>
      <c r="B744" s="20" t="s">
        <v>9431</v>
      </c>
      <c r="C744" s="20" t="s">
        <v>14079</v>
      </c>
      <c r="D744" s="20">
        <v>603075763</v>
      </c>
      <c r="E744" s="20">
        <v>231000895</v>
      </c>
      <c r="F744" s="20" t="s">
        <v>11139</v>
      </c>
      <c r="G744" s="20"/>
      <c r="H744" s="20">
        <v>15</v>
      </c>
      <c r="I744" s="20" t="s">
        <v>11150</v>
      </c>
      <c r="J744" s="20" t="s">
        <v>11150</v>
      </c>
      <c r="K744" s="20" t="s">
        <v>11150</v>
      </c>
      <c r="L744" s="20" t="s">
        <v>11150</v>
      </c>
      <c r="M744" s="20" t="s">
        <v>11150</v>
      </c>
      <c r="N744" s="20" t="s">
        <v>11150</v>
      </c>
      <c r="O744" s="20">
        <v>15</v>
      </c>
      <c r="P744" s="20" t="str">
        <f>VLOOKUP(A744,'REPORTE'!$A$1:$AG$1961,30,0)</f>
        <v>Universitaria</v>
      </c>
      <c r="Q744" s="20" t="str">
        <f>VLOOKUP(A744,'REPORTE'!$A$1:$AG$1961,31,0)</f>
        <v>CHIMBORAZO</v>
      </c>
      <c r="R744" s="20" t="str">
        <f>VLOOKUP(A744,'REPORTE'!$A$1:$AG$1961,32,0)</f>
        <v>RIOBAMBA</v>
      </c>
      <c r="S744" s="20" t="str">
        <f>VLOOKUP(A744,'REPORTE'!$A$1:$AG$1961,33,0)</f>
        <v>VELASCO</v>
      </c>
      <c r="T744" s="20" t="str">
        <f>VLOOKUP(S744,PROVINCIAS!$F$1:$G$1171,2,0)</f>
        <v>URBANA</v>
      </c>
      <c r="U744" s="20" t="str">
        <f>VLOOKUP(A744,'REPORTE'!$A$1:$AG$1961,5,0)</f>
        <v>ECUATORIANO(A)</v>
      </c>
      <c r="V744" s="20" t="str">
        <f>VLOOKUP(A744,'REPORTE'!$A$1:$AG$1961,18,0)</f>
        <v>M</v>
      </c>
    </row>
    <row r="745" spans="1:22" x14ac:dyDescent="0.45">
      <c r="A745" s="20">
        <v>1000826</v>
      </c>
      <c r="B745" s="20" t="s">
        <v>9431</v>
      </c>
      <c r="C745" s="20" t="s">
        <v>9997</v>
      </c>
      <c r="D745" s="20">
        <v>605229293</v>
      </c>
      <c r="E745" s="20">
        <v>231000896</v>
      </c>
      <c r="F745" s="20" t="s">
        <v>11139</v>
      </c>
      <c r="G745" s="20"/>
      <c r="H745" s="20">
        <v>115</v>
      </c>
      <c r="I745" s="20" t="s">
        <v>11150</v>
      </c>
      <c r="J745" s="20" t="s">
        <v>11150</v>
      </c>
      <c r="K745" s="20" t="s">
        <v>11150</v>
      </c>
      <c r="L745" s="20" t="s">
        <v>11150</v>
      </c>
      <c r="M745" s="20" t="s">
        <v>11150</v>
      </c>
      <c r="N745" s="20" t="s">
        <v>11150</v>
      </c>
      <c r="O745" s="20">
        <v>115</v>
      </c>
      <c r="P745" s="20" t="str">
        <f>VLOOKUP(A745,'REPORTE'!$A$1:$AG$1961,30,0)</f>
        <v>Primaria</v>
      </c>
      <c r="Q745" s="20" t="str">
        <f>VLOOKUP(A745,'REPORTE'!$A$1:$AG$1961,31,0)</f>
        <v>CHIMBORAZO</v>
      </c>
      <c r="R745" s="20" t="str">
        <f>VLOOKUP(A745,'REPORTE'!$A$1:$AG$1961,32,0)</f>
        <v>COLTA</v>
      </c>
      <c r="S745" s="20" t="str">
        <f>VLOOKUP(A745,'REPORTE'!$A$1:$AG$1961,33,0)</f>
        <v>SICALPA</v>
      </c>
      <c r="T745" s="20" t="str">
        <f>VLOOKUP(S745,PROVINCIAS!$F$1:$G$1171,2,0)</f>
        <v>URBANA</v>
      </c>
      <c r="U745" s="20" t="str">
        <f>VLOOKUP(A745,'REPORTE'!$A$1:$AG$1961,5,0)</f>
        <v>ECUATORIANO(A) INDIGENA</v>
      </c>
      <c r="V745" s="20" t="str">
        <f>VLOOKUP(A745,'REPORTE'!$A$1:$AG$1961,18,0)</f>
        <v>F</v>
      </c>
    </row>
    <row r="746" spans="1:22" x14ac:dyDescent="0.45">
      <c r="A746" s="20">
        <v>1000827</v>
      </c>
      <c r="B746" s="20" t="s">
        <v>9431</v>
      </c>
      <c r="C746" s="20" t="s">
        <v>10096</v>
      </c>
      <c r="D746" s="20">
        <v>1711348589</v>
      </c>
      <c r="E746" s="20">
        <v>231000897</v>
      </c>
      <c r="F746" s="20" t="s">
        <v>11139</v>
      </c>
      <c r="G746" s="20"/>
      <c r="H746" s="20">
        <v>441.67</v>
      </c>
      <c r="I746" s="20" t="s">
        <v>11150</v>
      </c>
      <c r="J746" s="20" t="s">
        <v>11150</v>
      </c>
      <c r="K746" s="20" t="s">
        <v>11150</v>
      </c>
      <c r="L746" s="20" t="s">
        <v>11150</v>
      </c>
      <c r="M746" s="20" t="s">
        <v>11150</v>
      </c>
      <c r="N746" s="20" t="s">
        <v>11150</v>
      </c>
      <c r="O746" s="20">
        <v>441.67</v>
      </c>
      <c r="P746" s="20" t="str">
        <f>VLOOKUP(A746,'REPORTE'!$A$1:$AG$1961,30,0)</f>
        <v>Secundaria</v>
      </c>
      <c r="Q746" s="20" t="str">
        <f>VLOOKUP(A746,'REPORTE'!$A$1:$AG$1961,31,0)</f>
        <v>SANTO DOMINGO DE LOS TSACHILAS</v>
      </c>
      <c r="R746" s="20" t="str">
        <f>VLOOKUP(A746,'REPORTE'!$A$1:$AG$1961,32,0)</f>
        <v>SANTO DOMINGO</v>
      </c>
      <c r="S746" s="20" t="str">
        <f>VLOOKUP(A746,'REPORTE'!$A$1:$AG$1961,33,0)</f>
        <v>SANTO DOMINGO DE LOS COLORADOS</v>
      </c>
      <c r="T746" s="20" t="str">
        <f>VLOOKUP(S746,PROVINCIAS!$F$1:$G$1171,2,0)</f>
        <v>URBANA</v>
      </c>
      <c r="U746" s="20" t="str">
        <f>VLOOKUP(A746,'REPORTE'!$A$1:$AG$1961,5,0)</f>
        <v>ECUATORIANO(A)</v>
      </c>
      <c r="V746" s="20" t="str">
        <f>VLOOKUP(A746,'REPORTE'!$A$1:$AG$1961,18,0)</f>
        <v>F</v>
      </c>
    </row>
    <row r="747" spans="1:22" x14ac:dyDescent="0.45">
      <c r="A747" s="20">
        <v>1000828</v>
      </c>
      <c r="B747" s="20" t="s">
        <v>9431</v>
      </c>
      <c r="C747" s="20" t="s">
        <v>9697</v>
      </c>
      <c r="D747" s="20">
        <v>1708727910</v>
      </c>
      <c r="E747" s="20">
        <v>231000898</v>
      </c>
      <c r="F747" s="20" t="s">
        <v>11139</v>
      </c>
      <c r="G747" s="20"/>
      <c r="H747" s="20">
        <v>635</v>
      </c>
      <c r="I747" s="20" t="s">
        <v>11150</v>
      </c>
      <c r="J747" s="20" t="s">
        <v>11150</v>
      </c>
      <c r="K747" s="20" t="s">
        <v>11150</v>
      </c>
      <c r="L747" s="20" t="s">
        <v>11150</v>
      </c>
      <c r="M747" s="20" t="s">
        <v>11150</v>
      </c>
      <c r="N747" s="20" t="s">
        <v>11150</v>
      </c>
      <c r="O747" s="20">
        <v>635</v>
      </c>
      <c r="P747" s="20" t="str">
        <f>VLOOKUP(A747,'REPORTE'!$A$1:$AG$1961,30,0)</f>
        <v>Secundaria</v>
      </c>
      <c r="Q747" s="20" t="str">
        <f>VLOOKUP(A747,'REPORTE'!$A$1:$AG$1961,31,0)</f>
        <v>CHIMBORAZO</v>
      </c>
      <c r="R747" s="20" t="str">
        <f>VLOOKUP(A747,'REPORTE'!$A$1:$AG$1961,32,0)</f>
        <v>ALAUSI</v>
      </c>
      <c r="S747" s="20" t="str">
        <f>VLOOKUP(A747,'REPORTE'!$A$1:$AG$1961,33,0)</f>
        <v>GUASUNTOS</v>
      </c>
      <c r="T747" s="20" t="str">
        <f>VLOOKUP(S747,PROVINCIAS!$F$1:$G$1171,2,0)</f>
        <v>RURAL</v>
      </c>
      <c r="U747" s="20" t="str">
        <f>VLOOKUP(A747,'REPORTE'!$A$1:$AG$1961,5,0)</f>
        <v>ECUATORIANO(A)</v>
      </c>
      <c r="V747" s="20" t="str">
        <f>VLOOKUP(A747,'REPORTE'!$A$1:$AG$1961,18,0)</f>
        <v>F</v>
      </c>
    </row>
    <row r="748" spans="1:22" x14ac:dyDescent="0.45">
      <c r="A748" s="20">
        <v>1000829</v>
      </c>
      <c r="B748" s="20" t="s">
        <v>9431</v>
      </c>
      <c r="C748" s="20" t="s">
        <v>14080</v>
      </c>
      <c r="D748" s="20">
        <v>1755360060</v>
      </c>
      <c r="E748" s="20">
        <v>231000899</v>
      </c>
      <c r="F748" s="20" t="s">
        <v>11139</v>
      </c>
      <c r="G748" s="20"/>
      <c r="H748" s="20">
        <v>2</v>
      </c>
      <c r="I748" s="20" t="s">
        <v>11150</v>
      </c>
      <c r="J748" s="20" t="s">
        <v>11150</v>
      </c>
      <c r="K748" s="20" t="s">
        <v>11150</v>
      </c>
      <c r="L748" s="20" t="s">
        <v>11150</v>
      </c>
      <c r="M748" s="20" t="s">
        <v>11150</v>
      </c>
      <c r="N748" s="20" t="s">
        <v>11150</v>
      </c>
      <c r="O748" s="20">
        <v>2</v>
      </c>
      <c r="P748" s="20" t="str">
        <f>VLOOKUP(A748,'REPORTE'!$A$1:$AG$1961,30,0)</f>
        <v>Ninguna</v>
      </c>
      <c r="Q748" s="20" t="str">
        <f>VLOOKUP(A748,'REPORTE'!$A$1:$AG$1961,31,0)</f>
        <v>PICHINCHA</v>
      </c>
      <c r="R748" s="20" t="str">
        <f>VLOOKUP(A748,'REPORTE'!$A$1:$AG$1961,32,0)</f>
        <v>QUITO</v>
      </c>
      <c r="S748" s="20" t="str">
        <f>VLOOKUP(A748,'REPORTE'!$A$1:$AG$1961,33,0)</f>
        <v>COTOCOLLAO</v>
      </c>
      <c r="T748" s="20" t="str">
        <f>VLOOKUP(S748,PROVINCIAS!$F$1:$G$1171,2,0)</f>
        <v>URBANA</v>
      </c>
      <c r="U748" s="20" t="str">
        <f>VLOOKUP(A748,'REPORTE'!$A$1:$AG$1961,5,0)</f>
        <v>ECUATORIANO(A)</v>
      </c>
      <c r="V748" s="20" t="str">
        <f>VLOOKUP(A748,'REPORTE'!$A$1:$AG$1961,18,0)</f>
        <v>M</v>
      </c>
    </row>
    <row r="749" spans="1:22" x14ac:dyDescent="0.45">
      <c r="A749" s="20">
        <v>1000830</v>
      </c>
      <c r="B749" s="20" t="s">
        <v>9431</v>
      </c>
      <c r="C749" s="20" t="s">
        <v>14081</v>
      </c>
      <c r="D749" s="20">
        <v>1720375029</v>
      </c>
      <c r="E749" s="20">
        <v>231000900</v>
      </c>
      <c r="F749" s="20" t="s">
        <v>11139</v>
      </c>
      <c r="G749" s="20"/>
      <c r="H749" s="20">
        <v>6</v>
      </c>
      <c r="I749" s="20" t="s">
        <v>11150</v>
      </c>
      <c r="J749" s="20" t="s">
        <v>11150</v>
      </c>
      <c r="K749" s="20" t="s">
        <v>11150</v>
      </c>
      <c r="L749" s="20" t="s">
        <v>11150</v>
      </c>
      <c r="M749" s="20" t="s">
        <v>11150</v>
      </c>
      <c r="N749" s="20" t="s">
        <v>11150</v>
      </c>
      <c r="O749" s="20">
        <v>6</v>
      </c>
      <c r="P749" s="20" t="str">
        <f>VLOOKUP(A749,'REPORTE'!$A$1:$AG$1961,30,0)</f>
        <v>Ninguna</v>
      </c>
      <c r="Q749" s="20" t="str">
        <f>VLOOKUP(A749,'REPORTE'!$A$1:$AG$1961,31,0)</f>
        <v>PICHINCHA</v>
      </c>
      <c r="R749" s="20" t="str">
        <f>VLOOKUP(A749,'REPORTE'!$A$1:$AG$1961,32,0)</f>
        <v>QUITO</v>
      </c>
      <c r="S749" s="20" t="str">
        <f>VLOOKUP(A749,'REPORTE'!$A$1:$AG$1961,33,0)</f>
        <v>COTOCOLLAO</v>
      </c>
      <c r="T749" s="20" t="str">
        <f>VLOOKUP(S749,PROVINCIAS!$F$1:$G$1171,2,0)</f>
        <v>URBANA</v>
      </c>
      <c r="U749" s="20" t="str">
        <f>VLOOKUP(A749,'REPORTE'!$A$1:$AG$1961,5,0)</f>
        <v>ECUATORIANO(A)</v>
      </c>
      <c r="V749" s="20" t="str">
        <f>VLOOKUP(A749,'REPORTE'!$A$1:$AG$1961,18,0)</f>
        <v>M</v>
      </c>
    </row>
    <row r="750" spans="1:22" x14ac:dyDescent="0.45">
      <c r="A750" s="20">
        <v>1000831</v>
      </c>
      <c r="B750" s="20" t="s">
        <v>9431</v>
      </c>
      <c r="C750" s="20" t="s">
        <v>14082</v>
      </c>
      <c r="D750" s="20">
        <v>1718868456</v>
      </c>
      <c r="E750" s="20">
        <v>231000901</v>
      </c>
      <c r="F750" s="20" t="s">
        <v>11139</v>
      </c>
      <c r="G750" s="20"/>
      <c r="H750" s="20">
        <v>15</v>
      </c>
      <c r="I750" s="20" t="s">
        <v>11150</v>
      </c>
      <c r="J750" s="20" t="s">
        <v>11150</v>
      </c>
      <c r="K750" s="20" t="s">
        <v>11150</v>
      </c>
      <c r="L750" s="20" t="s">
        <v>11150</v>
      </c>
      <c r="M750" s="20" t="s">
        <v>11150</v>
      </c>
      <c r="N750" s="20" t="s">
        <v>11150</v>
      </c>
      <c r="O750" s="20">
        <v>15</v>
      </c>
      <c r="P750" s="20" t="str">
        <f>VLOOKUP(A750,'REPORTE'!$A$1:$AG$1961,30,0)</f>
        <v>Secundaria</v>
      </c>
      <c r="Q750" s="20" t="str">
        <f>VLOOKUP(A750,'REPORTE'!$A$1:$AG$1961,31,0)</f>
        <v>COTOPAXI</v>
      </c>
      <c r="R750" s="20" t="str">
        <f>VLOOKUP(A750,'REPORTE'!$A$1:$AG$1961,32,0)</f>
        <v>LATACUNGA</v>
      </c>
      <c r="S750" s="20" t="str">
        <f>VLOOKUP(A750,'REPORTE'!$A$1:$AG$1961,33,0)</f>
        <v>SAN BUENAVENTURA</v>
      </c>
      <c r="T750" s="20" t="str">
        <f>VLOOKUP(S750,PROVINCIAS!$F$1:$G$1171,2,0)</f>
        <v>URBANA</v>
      </c>
      <c r="U750" s="20" t="str">
        <f>VLOOKUP(A750,'REPORTE'!$A$1:$AG$1961,5,0)</f>
        <v>ECUATORIANO(A)</v>
      </c>
      <c r="V750" s="20" t="str">
        <f>VLOOKUP(A750,'REPORTE'!$A$1:$AG$1961,18,0)</f>
        <v>M</v>
      </c>
    </row>
    <row r="751" spans="1:22" x14ac:dyDescent="0.45">
      <c r="A751" s="20">
        <v>1000832</v>
      </c>
      <c r="B751" s="20" t="s">
        <v>9431</v>
      </c>
      <c r="C751" s="20" t="s">
        <v>14083</v>
      </c>
      <c r="D751" s="20">
        <v>603583048</v>
      </c>
      <c r="E751" s="20">
        <v>231000902</v>
      </c>
      <c r="F751" s="20" t="s">
        <v>11139</v>
      </c>
      <c r="G751" s="20"/>
      <c r="H751" s="20">
        <v>15</v>
      </c>
      <c r="I751" s="20" t="s">
        <v>11150</v>
      </c>
      <c r="J751" s="20" t="s">
        <v>11150</v>
      </c>
      <c r="K751" s="20" t="s">
        <v>11150</v>
      </c>
      <c r="L751" s="20" t="s">
        <v>11150</v>
      </c>
      <c r="M751" s="20" t="s">
        <v>11150</v>
      </c>
      <c r="N751" s="20" t="s">
        <v>11150</v>
      </c>
      <c r="O751" s="20">
        <v>15</v>
      </c>
      <c r="P751" s="20" t="str">
        <f>VLOOKUP(A751,'REPORTE'!$A$1:$AG$1961,30,0)</f>
        <v>Universitaria</v>
      </c>
      <c r="Q751" s="20" t="str">
        <f>VLOOKUP(A751,'REPORTE'!$A$1:$AG$1961,31,0)</f>
        <v>CHIMBORAZO</v>
      </c>
      <c r="R751" s="20" t="str">
        <f>VLOOKUP(A751,'REPORTE'!$A$1:$AG$1961,32,0)</f>
        <v>GUANO</v>
      </c>
      <c r="S751" s="20" t="str">
        <f>VLOOKUP(A751,'REPORTE'!$A$1:$AG$1961,33,0)</f>
        <v>LA MATRIZ</v>
      </c>
      <c r="T751" s="20" t="str">
        <f>VLOOKUP(S751,PROVINCIAS!$F$1:$G$1171,2,0)</f>
        <v>URBANA</v>
      </c>
      <c r="U751" s="20" t="str">
        <f>VLOOKUP(A751,'REPORTE'!$A$1:$AG$1961,5,0)</f>
        <v>ECUATORIANO(A)</v>
      </c>
      <c r="V751" s="20" t="str">
        <f>VLOOKUP(A751,'REPORTE'!$A$1:$AG$1961,18,0)</f>
        <v>M</v>
      </c>
    </row>
    <row r="752" spans="1:22" x14ac:dyDescent="0.45">
      <c r="A752" s="20">
        <v>1000833</v>
      </c>
      <c r="B752" s="20" t="s">
        <v>9431</v>
      </c>
      <c r="C752" s="20" t="s">
        <v>14084</v>
      </c>
      <c r="D752" s="20">
        <v>1725099251</v>
      </c>
      <c r="E752" s="20">
        <v>231000903</v>
      </c>
      <c r="F752" s="20" t="s">
        <v>11139</v>
      </c>
      <c r="G752" s="20"/>
      <c r="H752" s="20">
        <v>35</v>
      </c>
      <c r="I752" s="20" t="s">
        <v>11150</v>
      </c>
      <c r="J752" s="20" t="s">
        <v>11150</v>
      </c>
      <c r="K752" s="20" t="s">
        <v>11150</v>
      </c>
      <c r="L752" s="20" t="s">
        <v>11150</v>
      </c>
      <c r="M752" s="20" t="s">
        <v>11150</v>
      </c>
      <c r="N752" s="20" t="s">
        <v>11150</v>
      </c>
      <c r="O752" s="20">
        <v>35</v>
      </c>
      <c r="P752" s="20" t="str">
        <f>VLOOKUP(A752,'REPORTE'!$A$1:$AG$1961,30,0)</f>
        <v>Secundaria</v>
      </c>
      <c r="Q752" s="20" t="str">
        <f>VLOOKUP(A752,'REPORTE'!$A$1:$AG$1961,31,0)</f>
        <v>PICHINCHA</v>
      </c>
      <c r="R752" s="20" t="str">
        <f>VLOOKUP(A752,'REPORTE'!$A$1:$AG$1961,32,0)</f>
        <v>QUITO</v>
      </c>
      <c r="S752" s="20" t="str">
        <f>VLOOKUP(A752,'REPORTE'!$A$1:$AG$1961,33,0)</f>
        <v>COTOCOLLAO</v>
      </c>
      <c r="T752" s="20" t="str">
        <f>VLOOKUP(S752,PROVINCIAS!$F$1:$G$1171,2,0)</f>
        <v>URBANA</v>
      </c>
      <c r="U752" s="20" t="str">
        <f>VLOOKUP(A752,'REPORTE'!$A$1:$AG$1961,5,0)</f>
        <v>ECUATORIANO(A)</v>
      </c>
      <c r="V752" s="20" t="str">
        <f>VLOOKUP(A752,'REPORTE'!$A$1:$AG$1961,18,0)</f>
        <v>F</v>
      </c>
    </row>
    <row r="753" spans="1:22" x14ac:dyDescent="0.45">
      <c r="A753" s="20">
        <v>1000834</v>
      </c>
      <c r="B753" s="20" t="s">
        <v>9431</v>
      </c>
      <c r="C753" s="20" t="s">
        <v>9967</v>
      </c>
      <c r="D753" s="20">
        <v>1712486917</v>
      </c>
      <c r="E753" s="20">
        <v>231000904</v>
      </c>
      <c r="F753" s="20" t="s">
        <v>11139</v>
      </c>
      <c r="G753" s="20"/>
      <c r="H753" s="20">
        <v>165.01</v>
      </c>
      <c r="I753" s="20" t="s">
        <v>11150</v>
      </c>
      <c r="J753" s="20" t="s">
        <v>11150</v>
      </c>
      <c r="K753" s="20" t="s">
        <v>11150</v>
      </c>
      <c r="L753" s="20" t="s">
        <v>11150</v>
      </c>
      <c r="M753" s="20" t="s">
        <v>11150</v>
      </c>
      <c r="N753" s="20" t="s">
        <v>11150</v>
      </c>
      <c r="O753" s="20">
        <v>165.01</v>
      </c>
      <c r="P753" s="20" t="str">
        <f>VLOOKUP(A753,'REPORTE'!$A$1:$AG$1961,30,0)</f>
        <v>Ninguna</v>
      </c>
      <c r="Q753" s="20" t="str">
        <f>VLOOKUP(A753,'REPORTE'!$A$1:$AG$1961,31,0)</f>
        <v>PICHINCHA</v>
      </c>
      <c r="R753" s="20" t="str">
        <f>VLOOKUP(A753,'REPORTE'!$A$1:$AG$1961,32,0)</f>
        <v>QUITO</v>
      </c>
      <c r="S753" s="20" t="str">
        <f>VLOOKUP(A753,'REPORTE'!$A$1:$AG$1961,33,0)</f>
        <v>COTOCOLLAO</v>
      </c>
      <c r="T753" s="20" t="str">
        <f>VLOOKUP(S753,PROVINCIAS!$F$1:$G$1171,2,0)</f>
        <v>URBANA</v>
      </c>
      <c r="U753" s="20" t="str">
        <f>VLOOKUP(A753,'REPORTE'!$A$1:$AG$1961,5,0)</f>
        <v>ECUATORIANO(A)</v>
      </c>
      <c r="V753" s="20" t="str">
        <f>VLOOKUP(A753,'REPORTE'!$A$1:$AG$1961,18,0)</f>
        <v>F</v>
      </c>
    </row>
    <row r="754" spans="1:22" x14ac:dyDescent="0.45">
      <c r="A754" s="20">
        <v>1000835</v>
      </c>
      <c r="B754" s="20" t="s">
        <v>9431</v>
      </c>
      <c r="C754" s="20" t="s">
        <v>14085</v>
      </c>
      <c r="D754" s="20">
        <v>1722789268</v>
      </c>
      <c r="E754" s="20">
        <v>231000905</v>
      </c>
      <c r="F754" s="20" t="s">
        <v>11139</v>
      </c>
      <c r="G754" s="20"/>
      <c r="H754" s="20">
        <v>15</v>
      </c>
      <c r="I754" s="20" t="s">
        <v>11150</v>
      </c>
      <c r="J754" s="20" t="s">
        <v>11150</v>
      </c>
      <c r="K754" s="20" t="s">
        <v>11150</v>
      </c>
      <c r="L754" s="20" t="s">
        <v>11150</v>
      </c>
      <c r="M754" s="20" t="s">
        <v>11150</v>
      </c>
      <c r="N754" s="20" t="s">
        <v>11150</v>
      </c>
      <c r="O754" s="20">
        <v>15</v>
      </c>
      <c r="P754" s="20" t="str">
        <f>VLOOKUP(A754,'REPORTE'!$A$1:$AG$1961,30,0)</f>
        <v>Ninguna</v>
      </c>
      <c r="Q754" s="20" t="str">
        <f>VLOOKUP(A754,'REPORTE'!$A$1:$AG$1961,31,0)</f>
        <v>PICHINCHA</v>
      </c>
      <c r="R754" s="20" t="str">
        <f>VLOOKUP(A754,'REPORTE'!$A$1:$AG$1961,32,0)</f>
        <v>QUITO</v>
      </c>
      <c r="S754" s="20" t="str">
        <f>VLOOKUP(A754,'REPORTE'!$A$1:$AG$1961,33,0)</f>
        <v>COTOCOLLAO</v>
      </c>
      <c r="T754" s="20" t="str">
        <f>VLOOKUP(S754,PROVINCIAS!$F$1:$G$1171,2,0)</f>
        <v>URBANA</v>
      </c>
      <c r="U754" s="20" t="str">
        <f>VLOOKUP(A754,'REPORTE'!$A$1:$AG$1961,5,0)</f>
        <v>ECUATORIANO(A)</v>
      </c>
      <c r="V754" s="20" t="str">
        <f>VLOOKUP(A754,'REPORTE'!$A$1:$AG$1961,18,0)</f>
        <v>F</v>
      </c>
    </row>
    <row r="755" spans="1:22" x14ac:dyDescent="0.45">
      <c r="A755" s="20">
        <v>1000836</v>
      </c>
      <c r="B755" s="20" t="s">
        <v>9431</v>
      </c>
      <c r="C755" s="20" t="s">
        <v>14086</v>
      </c>
      <c r="D755" s="20">
        <v>1802485860</v>
      </c>
      <c r="E755" s="20">
        <v>231000906</v>
      </c>
      <c r="F755" s="20" t="s">
        <v>11139</v>
      </c>
      <c r="G755" s="20"/>
      <c r="H755" s="20">
        <v>15</v>
      </c>
      <c r="I755" s="20" t="s">
        <v>11150</v>
      </c>
      <c r="J755" s="20" t="s">
        <v>11150</v>
      </c>
      <c r="K755" s="20" t="s">
        <v>11150</v>
      </c>
      <c r="L755" s="20" t="s">
        <v>11150</v>
      </c>
      <c r="M755" s="20" t="s">
        <v>11150</v>
      </c>
      <c r="N755" s="20" t="s">
        <v>11150</v>
      </c>
      <c r="O755" s="20">
        <v>15</v>
      </c>
      <c r="P755" s="20" t="str">
        <f>VLOOKUP(A755,'REPORTE'!$A$1:$AG$1961,30,0)</f>
        <v>Secundaria</v>
      </c>
      <c r="Q755" s="20" t="str">
        <f>VLOOKUP(A755,'REPORTE'!$A$1:$AG$1961,31,0)</f>
        <v>COTOPAXI</v>
      </c>
      <c r="R755" s="20" t="str">
        <f>VLOOKUP(A755,'REPORTE'!$A$1:$AG$1961,32,0)</f>
        <v>PUJILI</v>
      </c>
      <c r="S755" s="20" t="str">
        <f>VLOOKUP(A755,'REPORTE'!$A$1:$AG$1961,33,0)</f>
        <v>ANGAMARCA</v>
      </c>
      <c r="T755" s="20" t="str">
        <f>VLOOKUP(S755,PROVINCIAS!$F$1:$G$1171,2,0)</f>
        <v>RURAL</v>
      </c>
      <c r="U755" s="20" t="str">
        <f>VLOOKUP(A755,'REPORTE'!$A$1:$AG$1961,5,0)</f>
        <v>ECUATORIANO(A) INDIGENA</v>
      </c>
      <c r="V755" s="20" t="str">
        <f>VLOOKUP(A755,'REPORTE'!$A$1:$AG$1961,18,0)</f>
        <v>F</v>
      </c>
    </row>
    <row r="756" spans="1:22" x14ac:dyDescent="0.45">
      <c r="A756" s="20">
        <v>1000837</v>
      </c>
      <c r="B756" s="20" t="s">
        <v>9431</v>
      </c>
      <c r="C756" s="20" t="s">
        <v>10210</v>
      </c>
      <c r="D756" s="20">
        <v>1721000592</v>
      </c>
      <c r="E756" s="20">
        <v>231000907</v>
      </c>
      <c r="F756" s="20" t="s">
        <v>11139</v>
      </c>
      <c r="G756" s="20"/>
      <c r="H756" s="20">
        <v>45</v>
      </c>
      <c r="I756" s="20" t="s">
        <v>11150</v>
      </c>
      <c r="J756" s="20" t="s">
        <v>11150</v>
      </c>
      <c r="K756" s="20" t="s">
        <v>11150</v>
      </c>
      <c r="L756" s="20" t="s">
        <v>11150</v>
      </c>
      <c r="M756" s="20" t="s">
        <v>11150</v>
      </c>
      <c r="N756" s="20" t="s">
        <v>11150</v>
      </c>
      <c r="O756" s="20">
        <v>45</v>
      </c>
      <c r="P756" s="20" t="str">
        <f>VLOOKUP(A756,'REPORTE'!$A$1:$AG$1961,30,0)</f>
        <v>Universitaria</v>
      </c>
      <c r="Q756" s="20" t="str">
        <f>VLOOKUP(A756,'REPORTE'!$A$1:$AG$1961,31,0)</f>
        <v>PICHINCHA</v>
      </c>
      <c r="R756" s="20" t="str">
        <f>VLOOKUP(A756,'REPORTE'!$A$1:$AG$1961,32,0)</f>
        <v>QUITO</v>
      </c>
      <c r="S756" s="20" t="str">
        <f>VLOOKUP(A756,'REPORTE'!$A$1:$AG$1961,33,0)</f>
        <v>SAN ROQUE</v>
      </c>
      <c r="T756" s="20" t="str">
        <f>VLOOKUP(S756,PROVINCIAS!$F$1:$G$1171,2,0)</f>
        <v>RURAL</v>
      </c>
      <c r="U756" s="20" t="str">
        <f>VLOOKUP(A756,'REPORTE'!$A$1:$AG$1961,5,0)</f>
        <v>ECUATORIANO(A)</v>
      </c>
      <c r="V756" s="20" t="str">
        <f>VLOOKUP(A756,'REPORTE'!$A$1:$AG$1961,18,0)</f>
        <v>M</v>
      </c>
    </row>
    <row r="757" spans="1:22" x14ac:dyDescent="0.45">
      <c r="A757" s="20">
        <v>1000838</v>
      </c>
      <c r="B757" s="20" t="s">
        <v>9431</v>
      </c>
      <c r="C757" s="20" t="s">
        <v>14087</v>
      </c>
      <c r="D757" s="20">
        <v>1723368328</v>
      </c>
      <c r="E757" s="20">
        <v>231000908</v>
      </c>
      <c r="F757" s="20" t="s">
        <v>11139</v>
      </c>
      <c r="G757" s="20"/>
      <c r="H757" s="20">
        <v>7</v>
      </c>
      <c r="I757" s="20" t="s">
        <v>11150</v>
      </c>
      <c r="J757" s="20" t="s">
        <v>11150</v>
      </c>
      <c r="K757" s="20" t="s">
        <v>11150</v>
      </c>
      <c r="L757" s="20" t="s">
        <v>11150</v>
      </c>
      <c r="M757" s="20" t="s">
        <v>11150</v>
      </c>
      <c r="N757" s="20" t="s">
        <v>11150</v>
      </c>
      <c r="O757" s="20">
        <v>7</v>
      </c>
      <c r="P757" s="20" t="str">
        <f>VLOOKUP(A757,'REPORTE'!$A$1:$AG$1961,30,0)</f>
        <v>Secundaria</v>
      </c>
      <c r="Q757" s="20" t="str">
        <f>VLOOKUP(A757,'REPORTE'!$A$1:$AG$1961,31,0)</f>
        <v>PICHINCHA</v>
      </c>
      <c r="R757" s="20" t="str">
        <f>VLOOKUP(A757,'REPORTE'!$A$1:$AG$1961,32,0)</f>
        <v>QUITO</v>
      </c>
      <c r="S757" s="20" t="str">
        <f>VLOOKUP(A757,'REPORTE'!$A$1:$AG$1961,33,0)</f>
        <v>SAN BLAS</v>
      </c>
      <c r="T757" s="20" t="str">
        <f>VLOOKUP(S757,PROVINCIAS!$F$1:$G$1171,2,0)</f>
        <v>URBANA</v>
      </c>
      <c r="U757" s="20" t="str">
        <f>VLOOKUP(A757,'REPORTE'!$A$1:$AG$1961,5,0)</f>
        <v>ECUATORIANO(A)</v>
      </c>
      <c r="V757" s="20" t="str">
        <f>VLOOKUP(A757,'REPORTE'!$A$1:$AG$1961,18,0)</f>
        <v>M</v>
      </c>
    </row>
    <row r="758" spans="1:22" x14ac:dyDescent="0.45">
      <c r="A758" s="20">
        <v>1000839</v>
      </c>
      <c r="B758" s="20" t="s">
        <v>9431</v>
      </c>
      <c r="C758" s="20" t="s">
        <v>14088</v>
      </c>
      <c r="D758" s="20">
        <v>1710162676</v>
      </c>
      <c r="E758" s="20">
        <v>231000909</v>
      </c>
      <c r="F758" s="20" t="s">
        <v>11139</v>
      </c>
      <c r="G758" s="20"/>
      <c r="H758" s="20">
        <v>15</v>
      </c>
      <c r="I758" s="20" t="s">
        <v>11150</v>
      </c>
      <c r="J758" s="20" t="s">
        <v>11150</v>
      </c>
      <c r="K758" s="20" t="s">
        <v>11150</v>
      </c>
      <c r="L758" s="20" t="s">
        <v>11150</v>
      </c>
      <c r="M758" s="20" t="s">
        <v>11150</v>
      </c>
      <c r="N758" s="20" t="s">
        <v>11150</v>
      </c>
      <c r="O758" s="20">
        <v>15</v>
      </c>
      <c r="P758" s="20" t="str">
        <f>VLOOKUP(A758,'REPORTE'!$A$1:$AG$1961,30,0)</f>
        <v>Primaria</v>
      </c>
      <c r="Q758" s="20" t="str">
        <f>VLOOKUP(A758,'REPORTE'!$A$1:$AG$1961,31,0)</f>
        <v>PICHINCHA</v>
      </c>
      <c r="R758" s="20" t="str">
        <f>VLOOKUP(A758,'REPORTE'!$A$1:$AG$1961,32,0)</f>
        <v>QUITO</v>
      </c>
      <c r="S758" s="20" t="str">
        <f>VLOOKUP(A758,'REPORTE'!$A$1:$AG$1961,33,0)</f>
        <v>SAN JOSE DE MINAS</v>
      </c>
      <c r="T758" s="20" t="str">
        <f>VLOOKUP(S758,PROVINCIAS!$F$1:$G$1171,2,0)</f>
        <v>RURAL</v>
      </c>
      <c r="U758" s="20" t="str">
        <f>VLOOKUP(A758,'REPORTE'!$A$1:$AG$1961,5,0)</f>
        <v>ECUATORIANO(A)</v>
      </c>
      <c r="V758" s="20" t="str">
        <f>VLOOKUP(A758,'REPORTE'!$A$1:$AG$1961,18,0)</f>
        <v>F</v>
      </c>
    </row>
    <row r="759" spans="1:22" x14ac:dyDescent="0.45">
      <c r="A759" s="20">
        <v>1000840</v>
      </c>
      <c r="B759" s="20" t="s">
        <v>9431</v>
      </c>
      <c r="C759" s="20" t="s">
        <v>14089</v>
      </c>
      <c r="D759" s="20">
        <v>1204421737</v>
      </c>
      <c r="E759" s="20">
        <v>231000910</v>
      </c>
      <c r="F759" s="20" t="s">
        <v>11139</v>
      </c>
      <c r="G759" s="20"/>
      <c r="H759" s="20">
        <v>15</v>
      </c>
      <c r="I759" s="20" t="s">
        <v>11150</v>
      </c>
      <c r="J759" s="20" t="s">
        <v>11150</v>
      </c>
      <c r="K759" s="20" t="s">
        <v>11150</v>
      </c>
      <c r="L759" s="20" t="s">
        <v>11150</v>
      </c>
      <c r="M759" s="20" t="s">
        <v>11150</v>
      </c>
      <c r="N759" s="20" t="s">
        <v>11150</v>
      </c>
      <c r="O759" s="20">
        <v>15</v>
      </c>
      <c r="P759" s="20" t="str">
        <f>VLOOKUP(A759,'REPORTE'!$A$1:$AG$1961,30,0)</f>
        <v>Secundaria</v>
      </c>
      <c r="Q759" s="20" t="str">
        <f>VLOOKUP(A759,'REPORTE'!$A$1:$AG$1961,31,0)</f>
        <v>LOS RIOS</v>
      </c>
      <c r="R759" s="20" t="str">
        <f>VLOOKUP(A759,'REPORTE'!$A$1:$AG$1961,32,0)</f>
        <v>QUEVEDO</v>
      </c>
      <c r="S759" s="20" t="str">
        <f>VLOOKUP(A759,'REPORTE'!$A$1:$AG$1961,33,0)</f>
        <v>QUEVEDO</v>
      </c>
      <c r="T759" s="20" t="str">
        <f>VLOOKUP(S759,PROVINCIAS!$F$1:$G$1171,2,0)</f>
        <v>URBANA</v>
      </c>
      <c r="U759" s="20" t="str">
        <f>VLOOKUP(A759,'REPORTE'!$A$1:$AG$1961,5,0)</f>
        <v>ECUATORIANO(A)</v>
      </c>
      <c r="V759" s="20" t="str">
        <f>VLOOKUP(A759,'REPORTE'!$A$1:$AG$1961,18,0)</f>
        <v>M</v>
      </c>
    </row>
    <row r="760" spans="1:22" x14ac:dyDescent="0.45">
      <c r="A760" s="20">
        <v>1000841</v>
      </c>
      <c r="B760" s="20" t="s">
        <v>9431</v>
      </c>
      <c r="C760" s="20" t="s">
        <v>14090</v>
      </c>
      <c r="D760" s="20">
        <v>1719901447</v>
      </c>
      <c r="E760" s="20">
        <v>231000911</v>
      </c>
      <c r="F760" s="20" t="s">
        <v>11139</v>
      </c>
      <c r="G760" s="20"/>
      <c r="H760" s="20">
        <v>15</v>
      </c>
      <c r="I760" s="20" t="s">
        <v>11150</v>
      </c>
      <c r="J760" s="20" t="s">
        <v>11150</v>
      </c>
      <c r="K760" s="20" t="s">
        <v>11150</v>
      </c>
      <c r="L760" s="20" t="s">
        <v>11150</v>
      </c>
      <c r="M760" s="20" t="s">
        <v>11150</v>
      </c>
      <c r="N760" s="20" t="s">
        <v>11150</v>
      </c>
      <c r="O760" s="20">
        <v>15</v>
      </c>
      <c r="P760" s="20" t="str">
        <f>VLOOKUP(A760,'REPORTE'!$A$1:$AG$1961,30,0)</f>
        <v>Secundaria</v>
      </c>
      <c r="Q760" s="20" t="str">
        <f>VLOOKUP(A760,'REPORTE'!$A$1:$AG$1961,31,0)</f>
        <v>PICHINCHA</v>
      </c>
      <c r="R760" s="20" t="str">
        <f>VLOOKUP(A760,'REPORTE'!$A$1:$AG$1961,32,0)</f>
        <v>QUITO</v>
      </c>
      <c r="S760" s="20" t="str">
        <f>VLOOKUP(A760,'REPORTE'!$A$1:$AG$1961,33,0)</f>
        <v>CHIMBACALLE</v>
      </c>
      <c r="T760" s="20" t="str">
        <f>VLOOKUP(S760,PROVINCIAS!$F$1:$G$1171,2,0)</f>
        <v>URBANA</v>
      </c>
      <c r="U760" s="20" t="str">
        <f>VLOOKUP(A760,'REPORTE'!$A$1:$AG$1961,5,0)</f>
        <v>ECUATORIANO(A)</v>
      </c>
      <c r="V760" s="20" t="str">
        <f>VLOOKUP(A760,'REPORTE'!$A$1:$AG$1961,18,0)</f>
        <v>M</v>
      </c>
    </row>
    <row r="761" spans="1:22" x14ac:dyDescent="0.45">
      <c r="A761" s="20">
        <v>1000842</v>
      </c>
      <c r="B761" s="20" t="s">
        <v>9431</v>
      </c>
      <c r="C761" s="20" t="s">
        <v>9729</v>
      </c>
      <c r="D761" s="20">
        <v>502944689</v>
      </c>
      <c r="E761" s="20">
        <v>231000912</v>
      </c>
      <c r="F761" s="20" t="s">
        <v>11139</v>
      </c>
      <c r="G761" s="20"/>
      <c r="H761" s="20">
        <v>105.5</v>
      </c>
      <c r="I761" s="20" t="s">
        <v>11150</v>
      </c>
      <c r="J761" s="20" t="s">
        <v>11150</v>
      </c>
      <c r="K761" s="20" t="s">
        <v>11150</v>
      </c>
      <c r="L761" s="20" t="s">
        <v>11150</v>
      </c>
      <c r="M761" s="20" t="s">
        <v>11150</v>
      </c>
      <c r="N761" s="20" t="s">
        <v>11150</v>
      </c>
      <c r="O761" s="20">
        <v>105.5</v>
      </c>
      <c r="P761" s="20" t="str">
        <f>VLOOKUP(A761,'REPORTE'!$A$1:$AG$1961,30,0)</f>
        <v>Secundaria</v>
      </c>
      <c r="Q761" s="20" t="str">
        <f>VLOOKUP(A761,'REPORTE'!$A$1:$AG$1961,31,0)</f>
        <v>COTOPAXI</v>
      </c>
      <c r="R761" s="20" t="str">
        <f>VLOOKUP(A761,'REPORTE'!$A$1:$AG$1961,32,0)</f>
        <v>LATACUNGA</v>
      </c>
      <c r="S761" s="20" t="str">
        <f>VLOOKUP(A761,'REPORTE'!$A$1:$AG$1961,33,0)</f>
        <v>ELOY ALFARO (SAN FELIPE)</v>
      </c>
      <c r="T761" s="20" t="str">
        <f>VLOOKUP(S761,PROVINCIAS!$F$1:$G$1171,2,0)</f>
        <v>URBANA</v>
      </c>
      <c r="U761" s="20" t="str">
        <f>VLOOKUP(A761,'REPORTE'!$A$1:$AG$1961,5,0)</f>
        <v>ECUATORIANO(A) INDIGENA</v>
      </c>
      <c r="V761" s="20" t="str">
        <f>VLOOKUP(A761,'REPORTE'!$A$1:$AG$1961,18,0)</f>
        <v>M</v>
      </c>
    </row>
    <row r="762" spans="1:22" x14ac:dyDescent="0.45">
      <c r="A762" s="20">
        <v>1000843</v>
      </c>
      <c r="B762" s="20" t="s">
        <v>9431</v>
      </c>
      <c r="C762" s="20" t="s">
        <v>14092</v>
      </c>
      <c r="D762" s="20">
        <v>501213086</v>
      </c>
      <c r="E762" s="20">
        <v>231000913</v>
      </c>
      <c r="F762" s="20" t="s">
        <v>11139</v>
      </c>
      <c r="G762" s="20"/>
      <c r="H762" s="20">
        <v>15</v>
      </c>
      <c r="I762" s="20" t="s">
        <v>11150</v>
      </c>
      <c r="J762" s="20" t="s">
        <v>11150</v>
      </c>
      <c r="K762" s="20" t="s">
        <v>11150</v>
      </c>
      <c r="L762" s="20" t="s">
        <v>11150</v>
      </c>
      <c r="M762" s="20" t="s">
        <v>11150</v>
      </c>
      <c r="N762" s="20" t="s">
        <v>11150</v>
      </c>
      <c r="O762" s="20">
        <v>15</v>
      </c>
      <c r="P762" s="20" t="str">
        <f>VLOOKUP(A762,'REPORTE'!$A$1:$AG$1961,30,0)</f>
        <v>Primaria</v>
      </c>
      <c r="Q762" s="20" t="str">
        <f>VLOOKUP(A762,'REPORTE'!$A$1:$AG$1961,31,0)</f>
        <v>COTOPAXI</v>
      </c>
      <c r="R762" s="20" t="str">
        <f>VLOOKUP(A762,'REPORTE'!$A$1:$AG$1961,32,0)</f>
        <v>LATACUNGA</v>
      </c>
      <c r="S762" s="20" t="str">
        <f>VLOOKUP(A762,'REPORTE'!$A$1:$AG$1961,33,0)</f>
        <v>LA MATRIZ</v>
      </c>
      <c r="T762" s="20" t="str">
        <f>VLOOKUP(S762,PROVINCIAS!$F$1:$G$1171,2,0)</f>
        <v>URBANA</v>
      </c>
      <c r="U762" s="20" t="str">
        <f>VLOOKUP(A762,'REPORTE'!$A$1:$AG$1961,5,0)</f>
        <v>ECUATORIANO(A) INDIGENA</v>
      </c>
      <c r="V762" s="20" t="str">
        <f>VLOOKUP(A762,'REPORTE'!$A$1:$AG$1961,18,0)</f>
        <v>M</v>
      </c>
    </row>
    <row r="763" spans="1:22" x14ac:dyDescent="0.45">
      <c r="A763" s="20">
        <v>1000844</v>
      </c>
      <c r="B763" s="20" t="s">
        <v>9431</v>
      </c>
      <c r="C763" s="20" t="s">
        <v>9861</v>
      </c>
      <c r="D763" s="20">
        <v>1723943401</v>
      </c>
      <c r="E763" s="20">
        <v>231000914</v>
      </c>
      <c r="F763" s="20" t="s">
        <v>11139</v>
      </c>
      <c r="G763" s="20"/>
      <c r="H763" s="20">
        <v>246.75</v>
      </c>
      <c r="I763" s="20" t="s">
        <v>11150</v>
      </c>
      <c r="J763" s="20" t="s">
        <v>11150</v>
      </c>
      <c r="K763" s="20" t="s">
        <v>11150</v>
      </c>
      <c r="L763" s="20" t="s">
        <v>11150</v>
      </c>
      <c r="M763" s="20" t="s">
        <v>11150</v>
      </c>
      <c r="N763" s="20" t="s">
        <v>11150</v>
      </c>
      <c r="O763" s="20">
        <v>246.75</v>
      </c>
      <c r="P763" s="20" t="str">
        <f>VLOOKUP(A763,'REPORTE'!$A$1:$AG$1961,30,0)</f>
        <v>Secundaria</v>
      </c>
      <c r="Q763" s="20" t="str">
        <f>VLOOKUP(A763,'REPORTE'!$A$1:$AG$1961,31,0)</f>
        <v>CHIMBORAZO</v>
      </c>
      <c r="R763" s="20" t="str">
        <f>VLOOKUP(A763,'REPORTE'!$A$1:$AG$1961,32,0)</f>
        <v>RIOBAMBA</v>
      </c>
      <c r="S763" s="20" t="str">
        <f>VLOOKUP(A763,'REPORTE'!$A$1:$AG$1961,33,0)</f>
        <v>CACHA (CAB EN MACHANGARA)</v>
      </c>
      <c r="T763" s="20" t="str">
        <f>VLOOKUP(S763,PROVINCIAS!$F$1:$G$1171,2,0)</f>
        <v>RURAL</v>
      </c>
      <c r="U763" s="20" t="str">
        <f>VLOOKUP(A763,'REPORTE'!$A$1:$AG$1961,5,0)</f>
        <v>ECUATORIANO(A) INDIGENA</v>
      </c>
      <c r="V763" s="20" t="str">
        <f>VLOOKUP(A763,'REPORTE'!$A$1:$AG$1961,18,0)</f>
        <v>M</v>
      </c>
    </row>
    <row r="764" spans="1:22" x14ac:dyDescent="0.45">
      <c r="A764" s="20">
        <v>1000845</v>
      </c>
      <c r="B764" s="20" t="s">
        <v>9431</v>
      </c>
      <c r="C764" s="20" t="s">
        <v>14093</v>
      </c>
      <c r="D764" s="20">
        <v>1709587933</v>
      </c>
      <c r="E764" s="20">
        <v>231000915</v>
      </c>
      <c r="F764" s="20" t="s">
        <v>11139</v>
      </c>
      <c r="G764" s="20"/>
      <c r="H764" s="20">
        <v>251</v>
      </c>
      <c r="I764" s="20" t="s">
        <v>11150</v>
      </c>
      <c r="J764" s="20" t="s">
        <v>11150</v>
      </c>
      <c r="K764" s="20" t="s">
        <v>11150</v>
      </c>
      <c r="L764" s="20" t="s">
        <v>11150</v>
      </c>
      <c r="M764" s="20" t="s">
        <v>11150</v>
      </c>
      <c r="N764" s="20" t="s">
        <v>11150</v>
      </c>
      <c r="O764" s="20">
        <v>251</v>
      </c>
      <c r="P764" s="20" t="str">
        <f>VLOOKUP(A764,'REPORTE'!$A$1:$AG$1961,30,0)</f>
        <v>Secundaria</v>
      </c>
      <c r="Q764" s="20" t="str">
        <f>VLOOKUP(A764,'REPORTE'!$A$1:$AG$1961,31,0)</f>
        <v>PICHINCHA</v>
      </c>
      <c r="R764" s="20" t="str">
        <f>VLOOKUP(A764,'REPORTE'!$A$1:$AG$1961,32,0)</f>
        <v>QUITO</v>
      </c>
      <c r="S764" s="20" t="str">
        <f>VLOOKUP(A764,'REPORTE'!$A$1:$AG$1961,33,0)</f>
        <v>COTOCOLLAO</v>
      </c>
      <c r="T764" s="20" t="str">
        <f>VLOOKUP(S764,PROVINCIAS!$F$1:$G$1171,2,0)</f>
        <v>URBANA</v>
      </c>
      <c r="U764" s="20" t="str">
        <f>VLOOKUP(A764,'REPORTE'!$A$1:$AG$1961,5,0)</f>
        <v>ECUATORIANO(A)</v>
      </c>
      <c r="V764" s="20" t="str">
        <f>VLOOKUP(A764,'REPORTE'!$A$1:$AG$1961,18,0)</f>
        <v>F</v>
      </c>
    </row>
    <row r="765" spans="1:22" x14ac:dyDescent="0.45">
      <c r="A765" s="20">
        <v>1000846</v>
      </c>
      <c r="B765" s="20" t="s">
        <v>9431</v>
      </c>
      <c r="C765" s="20" t="s">
        <v>9803</v>
      </c>
      <c r="D765" s="20">
        <v>1726295387</v>
      </c>
      <c r="E765" s="20">
        <v>231000916</v>
      </c>
      <c r="F765" s="20" t="s">
        <v>11139</v>
      </c>
      <c r="G765" s="20"/>
      <c r="H765" s="20">
        <v>447.25</v>
      </c>
      <c r="I765" s="20" t="s">
        <v>11150</v>
      </c>
      <c r="J765" s="20" t="s">
        <v>11150</v>
      </c>
      <c r="K765" s="20" t="s">
        <v>11150</v>
      </c>
      <c r="L765" s="20" t="s">
        <v>11150</v>
      </c>
      <c r="M765" s="20" t="s">
        <v>11150</v>
      </c>
      <c r="N765" s="20" t="s">
        <v>11150</v>
      </c>
      <c r="O765" s="20">
        <v>447.25</v>
      </c>
      <c r="P765" s="20" t="str">
        <f>VLOOKUP(A765,'REPORTE'!$A$1:$AG$1961,30,0)</f>
        <v>Secundaria</v>
      </c>
      <c r="Q765" s="20" t="str">
        <f>VLOOKUP(A765,'REPORTE'!$A$1:$AG$1961,31,0)</f>
        <v>PICHINCHA</v>
      </c>
      <c r="R765" s="20" t="str">
        <f>VLOOKUP(A765,'REPORTE'!$A$1:$AG$1961,32,0)</f>
        <v>QUITO</v>
      </c>
      <c r="S765" s="20" t="str">
        <f>VLOOKUP(A765,'REPORTE'!$A$1:$AG$1961,33,0)</f>
        <v>CARCELEN</v>
      </c>
      <c r="T765" s="20" t="str">
        <f>VLOOKUP(S765,PROVINCIAS!$F$1:$G$1171,2,0)</f>
        <v>URBANA</v>
      </c>
      <c r="U765" s="20" t="str">
        <f>VLOOKUP(A765,'REPORTE'!$A$1:$AG$1961,5,0)</f>
        <v>ECUATORIANO(A)</v>
      </c>
      <c r="V765" s="20" t="str">
        <f>VLOOKUP(A765,'REPORTE'!$A$1:$AG$1961,18,0)</f>
        <v>M</v>
      </c>
    </row>
    <row r="766" spans="1:22" x14ac:dyDescent="0.45">
      <c r="A766" s="20">
        <v>1000847</v>
      </c>
      <c r="B766" s="20" t="s">
        <v>9431</v>
      </c>
      <c r="C766" s="20" t="s">
        <v>14094</v>
      </c>
      <c r="D766" s="20">
        <v>1709775363</v>
      </c>
      <c r="E766" s="20">
        <v>231000917</v>
      </c>
      <c r="F766" s="20" t="s">
        <v>11139</v>
      </c>
      <c r="G766" s="20"/>
      <c r="H766" s="20">
        <v>15</v>
      </c>
      <c r="I766" s="20" t="s">
        <v>11150</v>
      </c>
      <c r="J766" s="20" t="s">
        <v>11150</v>
      </c>
      <c r="K766" s="20" t="s">
        <v>11150</v>
      </c>
      <c r="L766" s="20" t="s">
        <v>11150</v>
      </c>
      <c r="M766" s="20" t="s">
        <v>11150</v>
      </c>
      <c r="N766" s="20" t="s">
        <v>11150</v>
      </c>
      <c r="O766" s="20">
        <v>15</v>
      </c>
      <c r="P766" s="20" t="str">
        <f>VLOOKUP(A766,'REPORTE'!$A$1:$AG$1961,30,0)</f>
        <v>Primaria</v>
      </c>
      <c r="Q766" s="20" t="str">
        <f>VLOOKUP(A766,'REPORTE'!$A$1:$AG$1961,31,0)</f>
        <v>CHIMBORAZO</v>
      </c>
      <c r="R766" s="20" t="str">
        <f>VLOOKUP(A766,'REPORTE'!$A$1:$AG$1961,32,0)</f>
        <v>ALAUSI</v>
      </c>
      <c r="S766" s="20" t="str">
        <f>VLOOKUP(A766,'REPORTE'!$A$1:$AG$1961,33,0)</f>
        <v>TIXAN</v>
      </c>
      <c r="T766" s="20" t="str">
        <f>VLOOKUP(S766,PROVINCIAS!$F$1:$G$1171,2,0)</f>
        <v>RURAL</v>
      </c>
      <c r="U766" s="20" t="str">
        <f>VLOOKUP(A766,'REPORTE'!$A$1:$AG$1961,5,0)</f>
        <v>ECUATORIANO(A) INDIGENA</v>
      </c>
      <c r="V766" s="20" t="str">
        <f>VLOOKUP(A766,'REPORTE'!$A$1:$AG$1961,18,0)</f>
        <v>M</v>
      </c>
    </row>
    <row r="767" spans="1:22" x14ac:dyDescent="0.45">
      <c r="A767" s="20">
        <v>1000848</v>
      </c>
      <c r="B767" s="20" t="s">
        <v>9431</v>
      </c>
      <c r="C767" s="20" t="s">
        <v>14095</v>
      </c>
      <c r="D767" s="20">
        <v>1725353500</v>
      </c>
      <c r="E767" s="20">
        <v>231000918</v>
      </c>
      <c r="F767" s="20" t="s">
        <v>11139</v>
      </c>
      <c r="G767" s="20"/>
      <c r="H767" s="20">
        <v>25</v>
      </c>
      <c r="I767" s="20" t="s">
        <v>11150</v>
      </c>
      <c r="J767" s="20" t="s">
        <v>11150</v>
      </c>
      <c r="K767" s="20" t="s">
        <v>11150</v>
      </c>
      <c r="L767" s="20" t="s">
        <v>11150</v>
      </c>
      <c r="M767" s="20" t="s">
        <v>11150</v>
      </c>
      <c r="N767" s="20" t="s">
        <v>11150</v>
      </c>
      <c r="O767" s="20">
        <v>25</v>
      </c>
      <c r="P767" s="20" t="str">
        <f>VLOOKUP(A767,'REPORTE'!$A$1:$AG$1961,30,0)</f>
        <v>Ninguna</v>
      </c>
      <c r="Q767" s="20" t="str">
        <f>VLOOKUP(A767,'REPORTE'!$A$1:$AG$1961,31,0)</f>
        <v>CHIMBORAZO</v>
      </c>
      <c r="R767" s="20" t="str">
        <f>VLOOKUP(A767,'REPORTE'!$A$1:$AG$1961,32,0)</f>
        <v>RIOBAMBA</v>
      </c>
      <c r="S767" s="20" t="str">
        <f>VLOOKUP(A767,'REPORTE'!$A$1:$AG$1961,33,0)</f>
        <v>FLORES</v>
      </c>
      <c r="T767" s="20" t="str">
        <f>VLOOKUP(S767,PROVINCIAS!$F$1:$G$1171,2,0)</f>
        <v>RURAL</v>
      </c>
      <c r="U767" s="20" t="str">
        <f>VLOOKUP(A767,'REPORTE'!$A$1:$AG$1961,5,0)</f>
        <v>ECUATORIANO(A)</v>
      </c>
      <c r="V767" s="20" t="str">
        <f>VLOOKUP(A767,'REPORTE'!$A$1:$AG$1961,18,0)</f>
        <v>F</v>
      </c>
    </row>
    <row r="768" spans="1:22" x14ac:dyDescent="0.45">
      <c r="A768" s="20">
        <v>1000849</v>
      </c>
      <c r="B768" s="20" t="s">
        <v>9431</v>
      </c>
      <c r="C768" s="20" t="s">
        <v>9949</v>
      </c>
      <c r="D768" s="20">
        <v>201281714</v>
      </c>
      <c r="E768" s="20">
        <v>231000919</v>
      </c>
      <c r="F768" s="20" t="s">
        <v>11139</v>
      </c>
      <c r="G768" s="20"/>
      <c r="H768" s="20">
        <v>55</v>
      </c>
      <c r="I768" s="20" t="s">
        <v>11150</v>
      </c>
      <c r="J768" s="20" t="s">
        <v>11150</v>
      </c>
      <c r="K768" s="20" t="s">
        <v>11150</v>
      </c>
      <c r="L768" s="20" t="s">
        <v>11150</v>
      </c>
      <c r="M768" s="20" t="s">
        <v>11150</v>
      </c>
      <c r="N768" s="20" t="s">
        <v>11150</v>
      </c>
      <c r="O768" s="20">
        <v>55</v>
      </c>
      <c r="P768" s="20" t="str">
        <f>VLOOKUP(A768,'REPORTE'!$A$1:$AG$1961,30,0)</f>
        <v>Primaria</v>
      </c>
      <c r="Q768" s="20" t="str">
        <f>VLOOKUP(A768,'REPORTE'!$A$1:$AG$1961,31,0)</f>
        <v>BOLIVAR</v>
      </c>
      <c r="R768" s="20" t="str">
        <f>VLOOKUP(A768,'REPORTE'!$A$1:$AG$1961,32,0)</f>
        <v>CHILLANES</v>
      </c>
      <c r="S768" s="20" t="str">
        <f>VLOOKUP(A768,'REPORTE'!$A$1:$AG$1961,33,0)</f>
        <v>CHILLANES</v>
      </c>
      <c r="T768" s="20" t="str">
        <f>VLOOKUP(S768,PROVINCIAS!$F$1:$G$1171,2,0)</f>
        <v>URBANA</v>
      </c>
      <c r="U768" s="20" t="str">
        <f>VLOOKUP(A768,'REPORTE'!$A$1:$AG$1961,5,0)</f>
        <v>ECUATORIANO(A)</v>
      </c>
      <c r="V768" s="20" t="str">
        <f>VLOOKUP(A768,'REPORTE'!$A$1:$AG$1961,18,0)</f>
        <v>F</v>
      </c>
    </row>
    <row r="769" spans="1:22" x14ac:dyDescent="0.45">
      <c r="A769" s="20">
        <v>1000850</v>
      </c>
      <c r="B769" s="20" t="s">
        <v>9431</v>
      </c>
      <c r="C769" s="20" t="s">
        <v>9769</v>
      </c>
      <c r="D769" s="20">
        <v>604834226</v>
      </c>
      <c r="E769" s="20">
        <v>231000920</v>
      </c>
      <c r="F769" s="20" t="s">
        <v>11139</v>
      </c>
      <c r="G769" s="20"/>
      <c r="H769" s="20">
        <v>15</v>
      </c>
      <c r="I769" s="20" t="s">
        <v>11150</v>
      </c>
      <c r="J769" s="20" t="s">
        <v>11150</v>
      </c>
      <c r="K769" s="20" t="s">
        <v>11150</v>
      </c>
      <c r="L769" s="20" t="s">
        <v>11150</v>
      </c>
      <c r="M769" s="20" t="s">
        <v>11150</v>
      </c>
      <c r="N769" s="20" t="s">
        <v>11150</v>
      </c>
      <c r="O769" s="20">
        <v>15</v>
      </c>
      <c r="P769" s="20" t="str">
        <f>VLOOKUP(A769,'REPORTE'!$A$1:$AG$1961,30,0)</f>
        <v>Universitaria</v>
      </c>
      <c r="Q769" s="20" t="str">
        <f>VLOOKUP(A769,'REPORTE'!$A$1:$AG$1961,31,0)</f>
        <v>CHIMBORAZO</v>
      </c>
      <c r="R769" s="20" t="str">
        <f>VLOOKUP(A769,'REPORTE'!$A$1:$AG$1961,32,0)</f>
        <v>GUAMOTE</v>
      </c>
      <c r="S769" s="20" t="str">
        <f>VLOOKUP(A769,'REPORTE'!$A$1:$AG$1961,33,0)</f>
        <v>PALMIRA</v>
      </c>
      <c r="T769" s="20" t="str">
        <f>VLOOKUP(S769,PROVINCIAS!$F$1:$G$1171,2,0)</f>
        <v>RURAL</v>
      </c>
      <c r="U769" s="20" t="str">
        <f>VLOOKUP(A769,'REPORTE'!$A$1:$AG$1961,5,0)</f>
        <v>ECUATORIANO(A) INDIGENA</v>
      </c>
      <c r="V769" s="20" t="str">
        <f>VLOOKUP(A769,'REPORTE'!$A$1:$AG$1961,18,0)</f>
        <v>M</v>
      </c>
    </row>
    <row r="770" spans="1:22" x14ac:dyDescent="0.45">
      <c r="A770" s="20">
        <v>1000851</v>
      </c>
      <c r="B770" s="20" t="s">
        <v>9431</v>
      </c>
      <c r="C770" s="20" t="s">
        <v>10215</v>
      </c>
      <c r="D770" s="20">
        <v>603783473</v>
      </c>
      <c r="E770" s="20">
        <v>231000921</v>
      </c>
      <c r="F770" s="20" t="s">
        <v>11139</v>
      </c>
      <c r="G770" s="20"/>
      <c r="H770" s="20">
        <v>143.88</v>
      </c>
      <c r="I770" s="20" t="s">
        <v>11150</v>
      </c>
      <c r="J770" s="20" t="s">
        <v>11150</v>
      </c>
      <c r="K770" s="20" t="s">
        <v>11150</v>
      </c>
      <c r="L770" s="20" t="s">
        <v>11150</v>
      </c>
      <c r="M770" s="20" t="s">
        <v>11150</v>
      </c>
      <c r="N770" s="20" t="s">
        <v>11150</v>
      </c>
      <c r="O770" s="20">
        <v>143.88</v>
      </c>
      <c r="P770" s="20" t="str">
        <f>VLOOKUP(A770,'REPORTE'!$A$1:$AG$1961,30,0)</f>
        <v>Primaria</v>
      </c>
      <c r="Q770" s="20" t="str">
        <f>VLOOKUP(A770,'REPORTE'!$A$1:$AG$1961,31,0)</f>
        <v>CHIMBORAZO</v>
      </c>
      <c r="R770" s="20" t="str">
        <f>VLOOKUP(A770,'REPORTE'!$A$1:$AG$1961,32,0)</f>
        <v>RIOBAMBA</v>
      </c>
      <c r="S770" s="20" t="str">
        <f>VLOOKUP(A770,'REPORTE'!$A$1:$AG$1961,33,0)</f>
        <v>CACHA (CAB EN MACHANGARA)</v>
      </c>
      <c r="T770" s="20" t="str">
        <f>VLOOKUP(S770,PROVINCIAS!$F$1:$G$1171,2,0)</f>
        <v>RURAL</v>
      </c>
      <c r="U770" s="20" t="str">
        <f>VLOOKUP(A770,'REPORTE'!$A$1:$AG$1961,5,0)</f>
        <v>ECUATORIANO(A) INDIGENA</v>
      </c>
      <c r="V770" s="20" t="str">
        <f>VLOOKUP(A770,'REPORTE'!$A$1:$AG$1961,18,0)</f>
        <v>F</v>
      </c>
    </row>
    <row r="771" spans="1:22" x14ac:dyDescent="0.45">
      <c r="A771" s="20">
        <v>1000852</v>
      </c>
      <c r="B771" s="20" t="s">
        <v>9431</v>
      </c>
      <c r="C771" s="20" t="s">
        <v>14096</v>
      </c>
      <c r="D771" s="20">
        <v>1718048968</v>
      </c>
      <c r="E771" s="20">
        <v>231000922</v>
      </c>
      <c r="F771" s="20" t="s">
        <v>11139</v>
      </c>
      <c r="G771" s="20"/>
      <c r="H771" s="20">
        <v>6</v>
      </c>
      <c r="I771" s="20" t="s">
        <v>11150</v>
      </c>
      <c r="J771" s="20" t="s">
        <v>11150</v>
      </c>
      <c r="K771" s="20" t="s">
        <v>11150</v>
      </c>
      <c r="L771" s="20" t="s">
        <v>11150</v>
      </c>
      <c r="M771" s="20" t="s">
        <v>11150</v>
      </c>
      <c r="N771" s="20" t="s">
        <v>11150</v>
      </c>
      <c r="O771" s="20">
        <v>6</v>
      </c>
      <c r="P771" s="20" t="str">
        <f>VLOOKUP(A771,'REPORTE'!$A$1:$AG$1961,30,0)</f>
        <v>Primaria</v>
      </c>
      <c r="Q771" s="20" t="str">
        <f>VLOOKUP(A771,'REPORTE'!$A$1:$AG$1961,31,0)</f>
        <v>CHIMBORAZO</v>
      </c>
      <c r="R771" s="20" t="str">
        <f>VLOOKUP(A771,'REPORTE'!$A$1:$AG$1961,32,0)</f>
        <v>RIOBAMBA</v>
      </c>
      <c r="S771" s="20" t="str">
        <f>VLOOKUP(A771,'REPORTE'!$A$1:$AG$1961,33,0)</f>
        <v>SAN JUAN</v>
      </c>
      <c r="T771" s="20" t="str">
        <f>VLOOKUP(S771,PROVINCIAS!$F$1:$G$1171,2,0)</f>
        <v>RURAL</v>
      </c>
      <c r="U771" s="20" t="str">
        <f>VLOOKUP(A771,'REPORTE'!$A$1:$AG$1961,5,0)</f>
        <v>ECUATORIANO(A)</v>
      </c>
      <c r="V771" s="20" t="str">
        <f>VLOOKUP(A771,'REPORTE'!$A$1:$AG$1961,18,0)</f>
        <v>F</v>
      </c>
    </row>
    <row r="772" spans="1:22" x14ac:dyDescent="0.45">
      <c r="A772" s="20">
        <v>1000853</v>
      </c>
      <c r="B772" s="20" t="s">
        <v>9431</v>
      </c>
      <c r="C772" s="20" t="s">
        <v>14097</v>
      </c>
      <c r="D772" s="20">
        <v>602504607</v>
      </c>
      <c r="E772" s="20">
        <v>231000923</v>
      </c>
      <c r="F772" s="20" t="s">
        <v>11139</v>
      </c>
      <c r="G772" s="20"/>
      <c r="H772" s="20">
        <v>26</v>
      </c>
      <c r="I772" s="20" t="s">
        <v>11150</v>
      </c>
      <c r="J772" s="20" t="s">
        <v>11150</v>
      </c>
      <c r="K772" s="20" t="s">
        <v>11150</v>
      </c>
      <c r="L772" s="20" t="s">
        <v>11150</v>
      </c>
      <c r="M772" s="20" t="s">
        <v>11150</v>
      </c>
      <c r="N772" s="20" t="s">
        <v>11150</v>
      </c>
      <c r="O772" s="20">
        <v>26</v>
      </c>
      <c r="P772" s="20" t="str">
        <f>VLOOKUP(A772,'REPORTE'!$A$1:$AG$1961,30,0)</f>
        <v>Secundaria</v>
      </c>
      <c r="Q772" s="20" t="str">
        <f>VLOOKUP(A772,'REPORTE'!$A$1:$AG$1961,31,0)</f>
        <v>CHIMBORAZO</v>
      </c>
      <c r="R772" s="20" t="str">
        <f>VLOOKUP(A772,'REPORTE'!$A$1:$AG$1961,32,0)</f>
        <v>COLTA</v>
      </c>
      <c r="S772" s="20" t="str">
        <f>VLOOKUP(A772,'REPORTE'!$A$1:$AG$1961,33,0)</f>
        <v>CAJABAMBA</v>
      </c>
      <c r="T772" s="20" t="str">
        <f>VLOOKUP(S772,PROVINCIAS!$F$1:$G$1171,2,0)</f>
        <v>URBANA</v>
      </c>
      <c r="U772" s="20" t="str">
        <f>VLOOKUP(A772,'REPORTE'!$A$1:$AG$1961,5,0)</f>
        <v>ECUATORIANO(A)</v>
      </c>
      <c r="V772" s="20" t="str">
        <f>VLOOKUP(A772,'REPORTE'!$A$1:$AG$1961,18,0)</f>
        <v>M</v>
      </c>
    </row>
    <row r="773" spans="1:22" x14ac:dyDescent="0.45">
      <c r="A773" s="20">
        <v>1000854</v>
      </c>
      <c r="B773" s="20" t="s">
        <v>9431</v>
      </c>
      <c r="C773" s="20" t="s">
        <v>14098</v>
      </c>
      <c r="D773" s="20">
        <v>1711298040</v>
      </c>
      <c r="E773" s="20">
        <v>231000924</v>
      </c>
      <c r="F773" s="20" t="s">
        <v>11139</v>
      </c>
      <c r="G773" s="20"/>
      <c r="H773" s="20">
        <v>2</v>
      </c>
      <c r="I773" s="20" t="s">
        <v>11150</v>
      </c>
      <c r="J773" s="20" t="s">
        <v>11150</v>
      </c>
      <c r="K773" s="20" t="s">
        <v>11150</v>
      </c>
      <c r="L773" s="20" t="s">
        <v>11150</v>
      </c>
      <c r="M773" s="20" t="s">
        <v>11150</v>
      </c>
      <c r="N773" s="20" t="s">
        <v>11150</v>
      </c>
      <c r="O773" s="20">
        <v>2</v>
      </c>
      <c r="P773" s="20" t="str">
        <f>VLOOKUP(A773,'REPORTE'!$A$1:$AG$1961,30,0)</f>
        <v>Primaria</v>
      </c>
      <c r="Q773" s="20" t="str">
        <f>VLOOKUP(A773,'REPORTE'!$A$1:$AG$1961,31,0)</f>
        <v>PICHINCHA</v>
      </c>
      <c r="R773" s="20" t="str">
        <f>VLOOKUP(A773,'REPORTE'!$A$1:$AG$1961,32,0)</f>
        <v>QUITO</v>
      </c>
      <c r="S773" s="20" t="str">
        <f>VLOOKUP(A773,'REPORTE'!$A$1:$AG$1961,33,0)</f>
        <v>GONZALEZ SUAREZ</v>
      </c>
      <c r="T773" s="20" t="str">
        <f>VLOOKUP(S773,PROVINCIAS!$F$1:$G$1171,2,0)</f>
        <v>URBANA</v>
      </c>
      <c r="U773" s="20" t="str">
        <f>VLOOKUP(A773,'REPORTE'!$A$1:$AG$1961,5,0)</f>
        <v>ECUATORIANO(A)</v>
      </c>
      <c r="V773" s="20" t="str">
        <f>VLOOKUP(A773,'REPORTE'!$A$1:$AG$1961,18,0)</f>
        <v>M</v>
      </c>
    </row>
    <row r="774" spans="1:22" x14ac:dyDescent="0.45">
      <c r="A774" s="20">
        <v>1000855</v>
      </c>
      <c r="B774" s="20" t="s">
        <v>9431</v>
      </c>
      <c r="C774" s="20" t="s">
        <v>10344</v>
      </c>
      <c r="D774" s="20">
        <v>1712139961</v>
      </c>
      <c r="E774" s="20">
        <v>231000925</v>
      </c>
      <c r="F774" s="20" t="s">
        <v>11139</v>
      </c>
      <c r="G774" s="20"/>
      <c r="H774" s="20">
        <v>34</v>
      </c>
      <c r="I774" s="20" t="s">
        <v>11150</v>
      </c>
      <c r="J774" s="20" t="s">
        <v>11150</v>
      </c>
      <c r="K774" s="20" t="s">
        <v>11150</v>
      </c>
      <c r="L774" s="20" t="s">
        <v>11150</v>
      </c>
      <c r="M774" s="20" t="s">
        <v>11150</v>
      </c>
      <c r="N774" s="20" t="s">
        <v>11150</v>
      </c>
      <c r="O774" s="20">
        <v>34</v>
      </c>
      <c r="P774" s="20" t="str">
        <f>VLOOKUP(A774,'REPORTE'!$A$1:$AG$1961,30,0)</f>
        <v>Primaria</v>
      </c>
      <c r="Q774" s="20" t="str">
        <f>VLOOKUP(A774,'REPORTE'!$A$1:$AG$1961,31,0)</f>
        <v>PICHINCHA</v>
      </c>
      <c r="R774" s="20" t="str">
        <f>VLOOKUP(A774,'REPORTE'!$A$1:$AG$1961,32,0)</f>
        <v>QUITO</v>
      </c>
      <c r="S774" s="20" t="str">
        <f>VLOOKUP(A774,'REPORTE'!$A$1:$AG$1961,33,0)</f>
        <v>COCHAPAMBA</v>
      </c>
      <c r="T774" s="20" t="str">
        <f>VLOOKUP(S774,PROVINCIAS!$F$1:$G$1171,2,0)</f>
        <v>RURAL</v>
      </c>
      <c r="U774" s="20" t="str">
        <f>VLOOKUP(A774,'REPORTE'!$A$1:$AG$1961,5,0)</f>
        <v>ECUATORIANO(A)</v>
      </c>
      <c r="V774" s="20" t="str">
        <f>VLOOKUP(A774,'REPORTE'!$A$1:$AG$1961,18,0)</f>
        <v>F</v>
      </c>
    </row>
    <row r="775" spans="1:22" x14ac:dyDescent="0.45">
      <c r="A775" s="20">
        <v>1000856</v>
      </c>
      <c r="B775" s="20" t="s">
        <v>9431</v>
      </c>
      <c r="C775" s="20" t="s">
        <v>10313</v>
      </c>
      <c r="D775" s="20">
        <v>1711532075</v>
      </c>
      <c r="E775" s="20">
        <v>231000926</v>
      </c>
      <c r="F775" s="20" t="s">
        <v>11139</v>
      </c>
      <c r="G775" s="20"/>
      <c r="H775" s="20">
        <v>36</v>
      </c>
      <c r="I775" s="20" t="s">
        <v>11150</v>
      </c>
      <c r="J775" s="20" t="s">
        <v>11150</v>
      </c>
      <c r="K775" s="20" t="s">
        <v>11150</v>
      </c>
      <c r="L775" s="20" t="s">
        <v>11150</v>
      </c>
      <c r="M775" s="20" t="s">
        <v>11150</v>
      </c>
      <c r="N775" s="20" t="s">
        <v>11150</v>
      </c>
      <c r="O775" s="20">
        <v>36</v>
      </c>
      <c r="P775" s="20" t="str">
        <f>VLOOKUP(A775,'REPORTE'!$A$1:$AG$1961,30,0)</f>
        <v>Secundaria</v>
      </c>
      <c r="Q775" s="20" t="str">
        <f>VLOOKUP(A775,'REPORTE'!$A$1:$AG$1961,31,0)</f>
        <v>COTOPAXI</v>
      </c>
      <c r="R775" s="20" t="str">
        <f>VLOOKUP(A775,'REPORTE'!$A$1:$AG$1961,32,0)</f>
        <v>LATACUNGA</v>
      </c>
      <c r="S775" s="20" t="str">
        <f>VLOOKUP(A775,'REPORTE'!$A$1:$AG$1961,33,0)</f>
        <v>LA MATRIZ</v>
      </c>
      <c r="T775" s="20" t="str">
        <f>VLOOKUP(S775,PROVINCIAS!$F$1:$G$1171,2,0)</f>
        <v>URBANA</v>
      </c>
      <c r="U775" s="20" t="str">
        <f>VLOOKUP(A775,'REPORTE'!$A$1:$AG$1961,5,0)</f>
        <v>ECUATORIANO(A)</v>
      </c>
      <c r="V775" s="20" t="str">
        <f>VLOOKUP(A775,'REPORTE'!$A$1:$AG$1961,18,0)</f>
        <v>F</v>
      </c>
    </row>
    <row r="776" spans="1:22" x14ac:dyDescent="0.45">
      <c r="A776" s="20">
        <v>1000857</v>
      </c>
      <c r="B776" s="20" t="s">
        <v>9431</v>
      </c>
      <c r="C776" s="20" t="s">
        <v>14099</v>
      </c>
      <c r="D776" s="20">
        <v>1722244017</v>
      </c>
      <c r="E776" s="20">
        <v>231000927</v>
      </c>
      <c r="F776" s="20" t="s">
        <v>11139</v>
      </c>
      <c r="G776" s="20"/>
      <c r="H776" s="20">
        <v>6</v>
      </c>
      <c r="I776" s="20" t="s">
        <v>11150</v>
      </c>
      <c r="J776" s="20" t="s">
        <v>11150</v>
      </c>
      <c r="K776" s="20" t="s">
        <v>11150</v>
      </c>
      <c r="L776" s="20" t="s">
        <v>11150</v>
      </c>
      <c r="M776" s="20" t="s">
        <v>11150</v>
      </c>
      <c r="N776" s="20" t="s">
        <v>11150</v>
      </c>
      <c r="O776" s="20">
        <v>6</v>
      </c>
      <c r="P776" s="20" t="str">
        <f>VLOOKUP(A776,'REPORTE'!$A$1:$AG$1961,30,0)</f>
        <v>Secundaria</v>
      </c>
      <c r="Q776" s="20" t="str">
        <f>VLOOKUP(A776,'REPORTE'!$A$1:$AG$1961,31,0)</f>
        <v>GUAYAS</v>
      </c>
      <c r="R776" s="20" t="str">
        <f>VLOOKUP(A776,'REPORTE'!$A$1:$AG$1961,32,0)</f>
        <v>GUAYAQUIL</v>
      </c>
      <c r="S776" s="20" t="str">
        <f>VLOOKUP(A776,'REPORTE'!$A$1:$AG$1961,33,0)</f>
        <v>CARBO (CONCEPCION)</v>
      </c>
      <c r="T776" s="20" t="str">
        <f>VLOOKUP(S776,PROVINCIAS!$F$1:$G$1171,2,0)</f>
        <v>URBANA</v>
      </c>
      <c r="U776" s="20" t="str">
        <f>VLOOKUP(A776,'REPORTE'!$A$1:$AG$1961,5,0)</f>
        <v>ECUATORIANO(A)</v>
      </c>
      <c r="V776" s="20" t="str">
        <f>VLOOKUP(A776,'REPORTE'!$A$1:$AG$1961,18,0)</f>
        <v>M</v>
      </c>
    </row>
    <row r="777" spans="1:22" x14ac:dyDescent="0.45">
      <c r="A777" s="20">
        <v>1000858</v>
      </c>
      <c r="B777" s="20" t="s">
        <v>9431</v>
      </c>
      <c r="C777" s="20" t="s">
        <v>14100</v>
      </c>
      <c r="D777" s="20">
        <v>1751531060</v>
      </c>
      <c r="E777" s="20">
        <v>231000928</v>
      </c>
      <c r="F777" s="20" t="s">
        <v>11139</v>
      </c>
      <c r="G777" s="20"/>
      <c r="H777" s="20">
        <v>2</v>
      </c>
      <c r="I777" s="20" t="s">
        <v>11150</v>
      </c>
      <c r="J777" s="20" t="s">
        <v>11150</v>
      </c>
      <c r="K777" s="20" t="s">
        <v>11150</v>
      </c>
      <c r="L777" s="20" t="s">
        <v>11150</v>
      </c>
      <c r="M777" s="20" t="s">
        <v>11150</v>
      </c>
      <c r="N777" s="20" t="s">
        <v>11150</v>
      </c>
      <c r="O777" s="20">
        <v>2</v>
      </c>
      <c r="P777" s="20" t="str">
        <f>VLOOKUP(A777,'REPORTE'!$A$1:$AG$1961,30,0)</f>
        <v>Ninguna</v>
      </c>
      <c r="Q777" s="20" t="str">
        <f>VLOOKUP(A777,'REPORTE'!$A$1:$AG$1961,31,0)</f>
        <v>PICHINCHA</v>
      </c>
      <c r="R777" s="20" t="str">
        <f>VLOOKUP(A777,'REPORTE'!$A$1:$AG$1961,32,0)</f>
        <v>QUITO</v>
      </c>
      <c r="S777" s="20" t="str">
        <f>VLOOKUP(A777,'REPORTE'!$A$1:$AG$1961,33,0)</f>
        <v>CHILLOGALLO</v>
      </c>
      <c r="T777" s="20" t="str">
        <f>VLOOKUP(S777,PROVINCIAS!$F$1:$G$1171,2,0)</f>
        <v>URBANA</v>
      </c>
      <c r="U777" s="20" t="str">
        <f>VLOOKUP(A777,'REPORTE'!$A$1:$AG$1961,5,0)</f>
        <v>ECUATORIANO(A)</v>
      </c>
      <c r="V777" s="20" t="str">
        <f>VLOOKUP(A777,'REPORTE'!$A$1:$AG$1961,18,0)</f>
        <v>F</v>
      </c>
    </row>
    <row r="778" spans="1:22" x14ac:dyDescent="0.45">
      <c r="A778" s="20">
        <v>1000859</v>
      </c>
      <c r="B778" s="20" t="s">
        <v>9431</v>
      </c>
      <c r="C778" s="20" t="s">
        <v>14101</v>
      </c>
      <c r="D778" s="20">
        <v>604482307</v>
      </c>
      <c r="E778" s="20">
        <v>231000929</v>
      </c>
      <c r="F778" s="20" t="s">
        <v>11139</v>
      </c>
      <c r="G778" s="20"/>
      <c r="H778" s="20">
        <v>15</v>
      </c>
      <c r="I778" s="20" t="s">
        <v>11150</v>
      </c>
      <c r="J778" s="20" t="s">
        <v>11150</v>
      </c>
      <c r="K778" s="20" t="s">
        <v>11150</v>
      </c>
      <c r="L778" s="20" t="s">
        <v>11150</v>
      </c>
      <c r="M778" s="20" t="s">
        <v>11150</v>
      </c>
      <c r="N778" s="20" t="s">
        <v>11150</v>
      </c>
      <c r="O778" s="20">
        <v>15</v>
      </c>
      <c r="P778" s="20" t="str">
        <f>VLOOKUP(A778,'REPORTE'!$A$1:$AG$1961,30,0)</f>
        <v>Secundaria</v>
      </c>
      <c r="Q778" s="20" t="str">
        <f>VLOOKUP(A778,'REPORTE'!$A$1:$AG$1961,31,0)</f>
        <v>CHIMBORAZO</v>
      </c>
      <c r="R778" s="20" t="str">
        <f>VLOOKUP(A778,'REPORTE'!$A$1:$AG$1961,32,0)</f>
        <v>ALAUSI</v>
      </c>
      <c r="S778" s="20" t="str">
        <f>VLOOKUP(A778,'REPORTE'!$A$1:$AG$1961,33,0)</f>
        <v>TIXAN</v>
      </c>
      <c r="T778" s="20" t="str">
        <f>VLOOKUP(S778,PROVINCIAS!$F$1:$G$1171,2,0)</f>
        <v>RURAL</v>
      </c>
      <c r="U778" s="20" t="str">
        <f>VLOOKUP(A778,'REPORTE'!$A$1:$AG$1961,5,0)</f>
        <v>ECUATORIANO(A) INDIGENA</v>
      </c>
      <c r="V778" s="20" t="str">
        <f>VLOOKUP(A778,'REPORTE'!$A$1:$AG$1961,18,0)</f>
        <v>M</v>
      </c>
    </row>
    <row r="779" spans="1:22" x14ac:dyDescent="0.45">
      <c r="A779" s="20">
        <v>1000860</v>
      </c>
      <c r="B779" s="20" t="s">
        <v>9431</v>
      </c>
      <c r="C779" s="20" t="s">
        <v>10418</v>
      </c>
      <c r="D779" s="20">
        <v>1723880389</v>
      </c>
      <c r="E779" s="20">
        <v>231000930</v>
      </c>
      <c r="F779" s="20" t="s">
        <v>11139</v>
      </c>
      <c r="G779" s="20"/>
      <c r="H779" s="20">
        <v>155</v>
      </c>
      <c r="I779" s="20" t="s">
        <v>11150</v>
      </c>
      <c r="J779" s="20" t="s">
        <v>11150</v>
      </c>
      <c r="K779" s="20" t="s">
        <v>11150</v>
      </c>
      <c r="L779" s="20" t="s">
        <v>11150</v>
      </c>
      <c r="M779" s="20" t="s">
        <v>11150</v>
      </c>
      <c r="N779" s="20" t="s">
        <v>11150</v>
      </c>
      <c r="O779" s="20">
        <v>155</v>
      </c>
      <c r="P779" s="20" t="str">
        <f>VLOOKUP(A779,'REPORTE'!$A$1:$AG$1961,30,0)</f>
        <v>Secundaria</v>
      </c>
      <c r="Q779" s="20" t="str">
        <f>VLOOKUP(A779,'REPORTE'!$A$1:$AG$1961,31,0)</f>
        <v>PICHINCHA</v>
      </c>
      <c r="R779" s="20" t="str">
        <f>VLOOKUP(A779,'REPORTE'!$A$1:$AG$1961,32,0)</f>
        <v>QUITO</v>
      </c>
      <c r="S779" s="20" t="str">
        <f>VLOOKUP(A779,'REPORTE'!$A$1:$AG$1961,33,0)</f>
        <v>POMASQUI</v>
      </c>
      <c r="T779" s="20" t="str">
        <f>VLOOKUP(S779,PROVINCIAS!$F$1:$G$1171,2,0)</f>
        <v>RURAL</v>
      </c>
      <c r="U779" s="20" t="str">
        <f>VLOOKUP(A779,'REPORTE'!$A$1:$AG$1961,5,0)</f>
        <v>ECUATORIANO(A)</v>
      </c>
      <c r="V779" s="20" t="str">
        <f>VLOOKUP(A779,'REPORTE'!$A$1:$AG$1961,18,0)</f>
        <v>F</v>
      </c>
    </row>
    <row r="780" spans="1:22" x14ac:dyDescent="0.45">
      <c r="A780" s="20">
        <v>1000861</v>
      </c>
      <c r="B780" s="20" t="s">
        <v>9431</v>
      </c>
      <c r="C780" s="20" t="s">
        <v>14103</v>
      </c>
      <c r="D780" s="20">
        <v>1717643595</v>
      </c>
      <c r="E780" s="20">
        <v>231000931</v>
      </c>
      <c r="F780" s="20" t="s">
        <v>11139</v>
      </c>
      <c r="G780" s="20"/>
      <c r="H780" s="20">
        <v>15</v>
      </c>
      <c r="I780" s="20" t="s">
        <v>11150</v>
      </c>
      <c r="J780" s="20" t="s">
        <v>11150</v>
      </c>
      <c r="K780" s="20" t="s">
        <v>11150</v>
      </c>
      <c r="L780" s="20" t="s">
        <v>11150</v>
      </c>
      <c r="M780" s="20" t="s">
        <v>11150</v>
      </c>
      <c r="N780" s="20" t="s">
        <v>11150</v>
      </c>
      <c r="O780" s="20">
        <v>15</v>
      </c>
      <c r="P780" s="20" t="str">
        <f>VLOOKUP(A780,'REPORTE'!$A$1:$AG$1961,30,0)</f>
        <v>Primaria</v>
      </c>
      <c r="Q780" s="20" t="str">
        <f>VLOOKUP(A780,'REPORTE'!$A$1:$AG$1961,31,0)</f>
        <v>PICHINCHA</v>
      </c>
      <c r="R780" s="20" t="str">
        <f>VLOOKUP(A780,'REPORTE'!$A$1:$AG$1961,32,0)</f>
        <v>QUITO</v>
      </c>
      <c r="S780" s="20" t="str">
        <f>VLOOKUP(A780,'REPORTE'!$A$1:$AG$1961,33,0)</f>
        <v>COTOCOLLAO</v>
      </c>
      <c r="T780" s="20" t="str">
        <f>VLOOKUP(S780,PROVINCIAS!$F$1:$G$1171,2,0)</f>
        <v>URBANA</v>
      </c>
      <c r="U780" s="20" t="str">
        <f>VLOOKUP(A780,'REPORTE'!$A$1:$AG$1961,5,0)</f>
        <v>ECUATORIANO(A)</v>
      </c>
      <c r="V780" s="20" t="str">
        <f>VLOOKUP(A780,'REPORTE'!$A$1:$AG$1961,18,0)</f>
        <v>M</v>
      </c>
    </row>
    <row r="781" spans="1:22" x14ac:dyDescent="0.45">
      <c r="A781" s="20">
        <v>1000862</v>
      </c>
      <c r="B781" s="20" t="s">
        <v>9431</v>
      </c>
      <c r="C781" s="20" t="s">
        <v>14104</v>
      </c>
      <c r="D781" s="20">
        <v>603967290</v>
      </c>
      <c r="E781" s="20">
        <v>231000932</v>
      </c>
      <c r="F781" s="20" t="s">
        <v>11139</v>
      </c>
      <c r="G781" s="20"/>
      <c r="H781" s="20">
        <v>15</v>
      </c>
      <c r="I781" s="20" t="s">
        <v>11150</v>
      </c>
      <c r="J781" s="20" t="s">
        <v>11150</v>
      </c>
      <c r="K781" s="20" t="s">
        <v>11150</v>
      </c>
      <c r="L781" s="20" t="s">
        <v>11150</v>
      </c>
      <c r="M781" s="20" t="s">
        <v>11150</v>
      </c>
      <c r="N781" s="20" t="s">
        <v>11150</v>
      </c>
      <c r="O781" s="20">
        <v>15</v>
      </c>
      <c r="P781" s="20" t="str">
        <f>VLOOKUP(A781,'REPORTE'!$A$1:$AG$1961,30,0)</f>
        <v>Secundaria</v>
      </c>
      <c r="Q781" s="20" t="str">
        <f>VLOOKUP(A781,'REPORTE'!$A$1:$AG$1961,31,0)</f>
        <v>CHIMBORAZO</v>
      </c>
      <c r="R781" s="20" t="str">
        <f>VLOOKUP(A781,'REPORTE'!$A$1:$AG$1961,32,0)</f>
        <v>RIOBAMBA</v>
      </c>
      <c r="S781" s="20" t="str">
        <f>VLOOKUP(A781,'REPORTE'!$A$1:$AG$1961,33,0)</f>
        <v>VELOZ</v>
      </c>
      <c r="T781" s="20" t="str">
        <f>VLOOKUP(S781,PROVINCIAS!$F$1:$G$1171,2,0)</f>
        <v>URBANA</v>
      </c>
      <c r="U781" s="20" t="str">
        <f>VLOOKUP(A781,'REPORTE'!$A$1:$AG$1961,5,0)</f>
        <v>ECUATORIANO(A)</v>
      </c>
      <c r="V781" s="20" t="str">
        <f>VLOOKUP(A781,'REPORTE'!$A$1:$AG$1961,18,0)</f>
        <v>F</v>
      </c>
    </row>
    <row r="782" spans="1:22" x14ac:dyDescent="0.45">
      <c r="A782" s="20">
        <v>1000863</v>
      </c>
      <c r="B782" s="20" t="s">
        <v>9431</v>
      </c>
      <c r="C782" s="20" t="s">
        <v>14105</v>
      </c>
      <c r="D782" s="20">
        <v>1722827563</v>
      </c>
      <c r="E782" s="20">
        <v>231000933</v>
      </c>
      <c r="F782" s="20" t="s">
        <v>11139</v>
      </c>
      <c r="G782" s="20"/>
      <c r="H782" s="20">
        <v>15</v>
      </c>
      <c r="I782" s="20" t="s">
        <v>11150</v>
      </c>
      <c r="J782" s="20" t="s">
        <v>11150</v>
      </c>
      <c r="K782" s="20" t="s">
        <v>11150</v>
      </c>
      <c r="L782" s="20" t="s">
        <v>11150</v>
      </c>
      <c r="M782" s="20" t="s">
        <v>11150</v>
      </c>
      <c r="N782" s="20" t="s">
        <v>11150</v>
      </c>
      <c r="O782" s="20">
        <v>15</v>
      </c>
      <c r="P782" s="20" t="str">
        <f>VLOOKUP(A782,'REPORTE'!$A$1:$AG$1961,30,0)</f>
        <v>Primaria</v>
      </c>
      <c r="Q782" s="20" t="str">
        <f>VLOOKUP(A782,'REPORTE'!$A$1:$AG$1961,31,0)</f>
        <v>PICHINCHA</v>
      </c>
      <c r="R782" s="20" t="str">
        <f>VLOOKUP(A782,'REPORTE'!$A$1:$AG$1961,32,0)</f>
        <v>QUITO</v>
      </c>
      <c r="S782" s="20" t="str">
        <f>VLOOKUP(A782,'REPORTE'!$A$1:$AG$1961,33,0)</f>
        <v>LLANO CHICO</v>
      </c>
      <c r="T782" s="20" t="str">
        <f>VLOOKUP(S782,PROVINCIAS!$F$1:$G$1171,2,0)</f>
        <v>RURAL</v>
      </c>
      <c r="U782" s="20" t="str">
        <f>VLOOKUP(A782,'REPORTE'!$A$1:$AG$1961,5,0)</f>
        <v>ECUATORIANO(A)</v>
      </c>
      <c r="V782" s="20" t="str">
        <f>VLOOKUP(A782,'REPORTE'!$A$1:$AG$1961,18,0)</f>
        <v>M</v>
      </c>
    </row>
    <row r="783" spans="1:22" x14ac:dyDescent="0.45">
      <c r="A783" s="20">
        <v>1000864</v>
      </c>
      <c r="B783" s="20" t="s">
        <v>9431</v>
      </c>
      <c r="C783" s="20" t="s">
        <v>9853</v>
      </c>
      <c r="D783" s="20">
        <v>1711658664</v>
      </c>
      <c r="E783" s="20">
        <v>231000934</v>
      </c>
      <c r="F783" s="20" t="s">
        <v>11139</v>
      </c>
      <c r="G783" s="20"/>
      <c r="H783" s="20">
        <v>145</v>
      </c>
      <c r="I783" s="20" t="s">
        <v>11150</v>
      </c>
      <c r="J783" s="20" t="s">
        <v>11150</v>
      </c>
      <c r="K783" s="20" t="s">
        <v>11150</v>
      </c>
      <c r="L783" s="20" t="s">
        <v>11150</v>
      </c>
      <c r="M783" s="20" t="s">
        <v>11150</v>
      </c>
      <c r="N783" s="20" t="s">
        <v>11150</v>
      </c>
      <c r="O783" s="20">
        <v>145</v>
      </c>
      <c r="P783" s="20" t="str">
        <f>VLOOKUP(A783,'REPORTE'!$A$1:$AG$1961,30,0)</f>
        <v>Secundaria</v>
      </c>
      <c r="Q783" s="20" t="str">
        <f>VLOOKUP(A783,'REPORTE'!$A$1:$AG$1961,31,0)</f>
        <v>PICHINCHA</v>
      </c>
      <c r="R783" s="20" t="str">
        <f>VLOOKUP(A783,'REPORTE'!$A$1:$AG$1961,32,0)</f>
        <v>QUITO</v>
      </c>
      <c r="S783" s="20" t="str">
        <f>VLOOKUP(A783,'REPORTE'!$A$1:$AG$1961,33,0)</f>
        <v>SAN BLAS</v>
      </c>
      <c r="T783" s="20" t="str">
        <f>VLOOKUP(S783,PROVINCIAS!$F$1:$G$1171,2,0)</f>
        <v>URBANA</v>
      </c>
      <c r="U783" s="20" t="str">
        <f>VLOOKUP(A783,'REPORTE'!$A$1:$AG$1961,5,0)</f>
        <v>ECUATORIANO(A)</v>
      </c>
      <c r="V783" s="20" t="str">
        <f>VLOOKUP(A783,'REPORTE'!$A$1:$AG$1961,18,0)</f>
        <v>M</v>
      </c>
    </row>
    <row r="784" spans="1:22" x14ac:dyDescent="0.45">
      <c r="A784" s="20">
        <v>1000865</v>
      </c>
      <c r="B784" s="20" t="s">
        <v>9431</v>
      </c>
      <c r="C784" s="20" t="s">
        <v>14106</v>
      </c>
      <c r="D784" s="20">
        <v>1719509463</v>
      </c>
      <c r="E784" s="20">
        <v>231000935</v>
      </c>
      <c r="F784" s="20" t="s">
        <v>11139</v>
      </c>
      <c r="G784" s="20"/>
      <c r="H784" s="20">
        <v>14.97</v>
      </c>
      <c r="I784" s="20" t="s">
        <v>11150</v>
      </c>
      <c r="J784" s="20" t="s">
        <v>11150</v>
      </c>
      <c r="K784" s="20" t="s">
        <v>11150</v>
      </c>
      <c r="L784" s="20" t="s">
        <v>11150</v>
      </c>
      <c r="M784" s="20" t="s">
        <v>11150</v>
      </c>
      <c r="N784" s="20" t="s">
        <v>11150</v>
      </c>
      <c r="O784" s="20">
        <v>14.97</v>
      </c>
      <c r="P784" s="20" t="str">
        <f>VLOOKUP(A784,'REPORTE'!$A$1:$AG$1961,30,0)</f>
        <v>Universitaria</v>
      </c>
      <c r="Q784" s="20" t="str">
        <f>VLOOKUP(A784,'REPORTE'!$A$1:$AG$1961,31,0)</f>
        <v>PICHINCHA</v>
      </c>
      <c r="R784" s="20" t="str">
        <f>VLOOKUP(A784,'REPORTE'!$A$1:$AG$1961,32,0)</f>
        <v>QUITO</v>
      </c>
      <c r="S784" s="20" t="str">
        <f>VLOOKUP(A784,'REPORTE'!$A$1:$AG$1961,33,0)</f>
        <v>SAN BARTOLO</v>
      </c>
      <c r="T784" s="20" t="str">
        <f>VLOOKUP(S784,PROVINCIAS!$F$1:$G$1171,2,0)</f>
        <v>URBANA</v>
      </c>
      <c r="U784" s="20" t="str">
        <f>VLOOKUP(A784,'REPORTE'!$A$1:$AG$1961,5,0)</f>
        <v>ECUATORIANO(A)</v>
      </c>
      <c r="V784" s="20" t="str">
        <f>VLOOKUP(A784,'REPORTE'!$A$1:$AG$1961,18,0)</f>
        <v>M</v>
      </c>
    </row>
    <row r="785" spans="1:22" x14ac:dyDescent="0.45">
      <c r="A785" s="20">
        <v>1000866</v>
      </c>
      <c r="B785" s="20" t="s">
        <v>9431</v>
      </c>
      <c r="C785" s="20" t="s">
        <v>10014</v>
      </c>
      <c r="D785" s="20">
        <v>1727061218</v>
      </c>
      <c r="E785" s="20">
        <v>231000936</v>
      </c>
      <c r="F785" s="20" t="s">
        <v>11139</v>
      </c>
      <c r="G785" s="20"/>
      <c r="H785" s="20">
        <v>53.25</v>
      </c>
      <c r="I785" s="20" t="s">
        <v>11150</v>
      </c>
      <c r="J785" s="20" t="s">
        <v>11150</v>
      </c>
      <c r="K785" s="20" t="s">
        <v>11150</v>
      </c>
      <c r="L785" s="20" t="s">
        <v>11150</v>
      </c>
      <c r="M785" s="20" t="s">
        <v>11150</v>
      </c>
      <c r="N785" s="20" t="s">
        <v>11150</v>
      </c>
      <c r="O785" s="20">
        <v>53.25</v>
      </c>
      <c r="P785" s="20" t="str">
        <f>VLOOKUP(A785,'REPORTE'!$A$1:$AG$1961,30,0)</f>
        <v>Secundaria</v>
      </c>
      <c r="Q785" s="20" t="str">
        <f>VLOOKUP(A785,'REPORTE'!$A$1:$AG$1961,31,0)</f>
        <v>PICHINCHA</v>
      </c>
      <c r="R785" s="20" t="str">
        <f>VLOOKUP(A785,'REPORTE'!$A$1:$AG$1961,32,0)</f>
        <v>QUITO</v>
      </c>
      <c r="S785" s="20" t="str">
        <f>VLOOKUP(A785,'REPORTE'!$A$1:$AG$1961,33,0)</f>
        <v>NONO</v>
      </c>
      <c r="T785" s="20" t="str">
        <f>VLOOKUP(S785,PROVINCIAS!$F$1:$G$1171,2,0)</f>
        <v>RURAL</v>
      </c>
      <c r="U785" s="20" t="str">
        <f>VLOOKUP(A785,'REPORTE'!$A$1:$AG$1961,5,0)</f>
        <v>ECUATORIANO(A)</v>
      </c>
      <c r="V785" s="20" t="str">
        <f>VLOOKUP(A785,'REPORTE'!$A$1:$AG$1961,18,0)</f>
        <v>F</v>
      </c>
    </row>
    <row r="786" spans="1:22" x14ac:dyDescent="0.45">
      <c r="A786" s="20">
        <v>1000867</v>
      </c>
      <c r="B786" s="20" t="s">
        <v>9431</v>
      </c>
      <c r="C786" s="20" t="s">
        <v>9734</v>
      </c>
      <c r="D786" s="20">
        <v>1002277307</v>
      </c>
      <c r="E786" s="20">
        <v>231000937</v>
      </c>
      <c r="F786" s="20" t="s">
        <v>11139</v>
      </c>
      <c r="G786" s="20"/>
      <c r="H786" s="20">
        <v>18.75</v>
      </c>
      <c r="I786" s="20" t="s">
        <v>11150</v>
      </c>
      <c r="J786" s="20" t="s">
        <v>11150</v>
      </c>
      <c r="K786" s="20" t="s">
        <v>11150</v>
      </c>
      <c r="L786" s="20" t="s">
        <v>11150</v>
      </c>
      <c r="M786" s="20" t="s">
        <v>11150</v>
      </c>
      <c r="N786" s="20" t="s">
        <v>11150</v>
      </c>
      <c r="O786" s="20">
        <v>18.75</v>
      </c>
      <c r="P786" s="20" t="str">
        <f>VLOOKUP(A786,'REPORTE'!$A$1:$AG$1961,30,0)</f>
        <v>Primaria</v>
      </c>
      <c r="Q786" s="20" t="str">
        <f>VLOOKUP(A786,'REPORTE'!$A$1:$AG$1961,31,0)</f>
        <v>IMBABURA</v>
      </c>
      <c r="R786" s="20" t="str">
        <f>VLOOKUP(A786,'REPORTE'!$A$1:$AG$1961,32,0)</f>
        <v>IBARRA</v>
      </c>
      <c r="S786" s="20" t="str">
        <f>VLOOKUP(A786,'REPORTE'!$A$1:$AG$1961,33,0)</f>
        <v>ANGOCHAGUA</v>
      </c>
      <c r="T786" s="20" t="str">
        <f>VLOOKUP(S786,PROVINCIAS!$F$1:$G$1171,2,0)</f>
        <v>RURAL</v>
      </c>
      <c r="U786" s="20" t="str">
        <f>VLOOKUP(A786,'REPORTE'!$A$1:$AG$1961,5,0)</f>
        <v>ECUATORIANO(A)</v>
      </c>
      <c r="V786" s="20" t="str">
        <f>VLOOKUP(A786,'REPORTE'!$A$1:$AG$1961,18,0)</f>
        <v>M</v>
      </c>
    </row>
    <row r="787" spans="1:22" x14ac:dyDescent="0.45">
      <c r="A787" s="20">
        <v>1000868</v>
      </c>
      <c r="B787" s="20" t="s">
        <v>9431</v>
      </c>
      <c r="C787" s="20" t="s">
        <v>9791</v>
      </c>
      <c r="D787" s="20">
        <v>1712615028</v>
      </c>
      <c r="E787" s="20">
        <v>231000938</v>
      </c>
      <c r="F787" s="20" t="s">
        <v>11139</v>
      </c>
      <c r="G787" s="20"/>
      <c r="H787" s="20">
        <v>115</v>
      </c>
      <c r="I787" s="20" t="s">
        <v>11150</v>
      </c>
      <c r="J787" s="20" t="s">
        <v>11150</v>
      </c>
      <c r="K787" s="20" t="s">
        <v>11150</v>
      </c>
      <c r="L787" s="20" t="s">
        <v>11150</v>
      </c>
      <c r="M787" s="20" t="s">
        <v>11150</v>
      </c>
      <c r="N787" s="20" t="s">
        <v>11150</v>
      </c>
      <c r="O787" s="20">
        <v>115</v>
      </c>
      <c r="P787" s="20" t="str">
        <f>VLOOKUP(A787,'REPORTE'!$A$1:$AG$1961,30,0)</f>
        <v>Primaria</v>
      </c>
      <c r="Q787" s="20" t="str">
        <f>VLOOKUP(A787,'REPORTE'!$A$1:$AG$1961,31,0)</f>
        <v>CHIMBORAZO</v>
      </c>
      <c r="R787" s="20" t="str">
        <f>VLOOKUP(A787,'REPORTE'!$A$1:$AG$1961,32,0)</f>
        <v>RIOBAMBA</v>
      </c>
      <c r="S787" s="20" t="str">
        <f>VLOOKUP(A787,'REPORTE'!$A$1:$AG$1961,33,0)</f>
        <v>CACHA (CAB EN MACHANGARA)</v>
      </c>
      <c r="T787" s="20" t="str">
        <f>VLOOKUP(S787,PROVINCIAS!$F$1:$G$1171,2,0)</f>
        <v>RURAL</v>
      </c>
      <c r="U787" s="20" t="str">
        <f>VLOOKUP(A787,'REPORTE'!$A$1:$AG$1961,5,0)</f>
        <v>ECUATORIANO(A) INDIGENA</v>
      </c>
      <c r="V787" s="20" t="str">
        <f>VLOOKUP(A787,'REPORTE'!$A$1:$AG$1961,18,0)</f>
        <v>M</v>
      </c>
    </row>
    <row r="788" spans="1:22" x14ac:dyDescent="0.45">
      <c r="A788" s="20">
        <v>1000869</v>
      </c>
      <c r="B788" s="20" t="s">
        <v>9431</v>
      </c>
      <c r="C788" s="20" t="s">
        <v>14107</v>
      </c>
      <c r="D788" s="20">
        <v>1707811061</v>
      </c>
      <c r="E788" s="20">
        <v>231000939</v>
      </c>
      <c r="F788" s="20" t="s">
        <v>11139</v>
      </c>
      <c r="G788" s="20"/>
      <c r="H788" s="20">
        <v>15</v>
      </c>
      <c r="I788" s="20" t="s">
        <v>11150</v>
      </c>
      <c r="J788" s="20" t="s">
        <v>11150</v>
      </c>
      <c r="K788" s="20" t="s">
        <v>11150</v>
      </c>
      <c r="L788" s="20" t="s">
        <v>11150</v>
      </c>
      <c r="M788" s="20" t="s">
        <v>11150</v>
      </c>
      <c r="N788" s="20" t="s">
        <v>11150</v>
      </c>
      <c r="O788" s="20">
        <v>15</v>
      </c>
      <c r="P788" s="20" t="str">
        <f>VLOOKUP(A788,'REPORTE'!$A$1:$AG$1961,30,0)</f>
        <v>Ninguna</v>
      </c>
      <c r="Q788" s="20" t="str">
        <f>VLOOKUP(A788,'REPORTE'!$A$1:$AG$1961,31,0)</f>
        <v>CHIMBORAZO</v>
      </c>
      <c r="R788" s="20" t="str">
        <f>VLOOKUP(A788,'REPORTE'!$A$1:$AG$1961,32,0)</f>
        <v>RIOBAMBA</v>
      </c>
      <c r="S788" s="20" t="str">
        <f>VLOOKUP(A788,'REPORTE'!$A$1:$AG$1961,33,0)</f>
        <v>LIZARZABURU</v>
      </c>
      <c r="T788" s="20" t="str">
        <f>VLOOKUP(S788,PROVINCIAS!$F$1:$G$1171,2,0)</f>
        <v>URBANA</v>
      </c>
      <c r="U788" s="20" t="str">
        <f>VLOOKUP(A788,'REPORTE'!$A$1:$AG$1961,5,0)</f>
        <v>ECUATORIANO(A)</v>
      </c>
      <c r="V788" s="20" t="str">
        <f>VLOOKUP(A788,'REPORTE'!$A$1:$AG$1961,18,0)</f>
        <v>M</v>
      </c>
    </row>
    <row r="789" spans="1:22" x14ac:dyDescent="0.45">
      <c r="A789" s="20">
        <v>1000870</v>
      </c>
      <c r="B789" s="20" t="s">
        <v>9431</v>
      </c>
      <c r="C789" s="20" t="s">
        <v>9963</v>
      </c>
      <c r="D789" s="20">
        <v>1716942287</v>
      </c>
      <c r="E789" s="20">
        <v>231000940</v>
      </c>
      <c r="F789" s="20" t="s">
        <v>11139</v>
      </c>
      <c r="G789" s="20"/>
      <c r="H789" s="20">
        <v>350</v>
      </c>
      <c r="I789" s="20" t="s">
        <v>11150</v>
      </c>
      <c r="J789" s="20" t="s">
        <v>11150</v>
      </c>
      <c r="K789" s="20" t="s">
        <v>11150</v>
      </c>
      <c r="L789" s="20" t="s">
        <v>11150</v>
      </c>
      <c r="M789" s="20" t="s">
        <v>11150</v>
      </c>
      <c r="N789" s="20" t="s">
        <v>11150</v>
      </c>
      <c r="O789" s="20">
        <v>350</v>
      </c>
      <c r="P789" s="20" t="str">
        <f>VLOOKUP(A789,'REPORTE'!$A$1:$AG$1961,30,0)</f>
        <v>Primaria</v>
      </c>
      <c r="Q789" s="20" t="str">
        <f>VLOOKUP(A789,'REPORTE'!$A$1:$AG$1961,31,0)</f>
        <v>PICHINCHA</v>
      </c>
      <c r="R789" s="20" t="str">
        <f>VLOOKUP(A789,'REPORTE'!$A$1:$AG$1961,32,0)</f>
        <v>QUITO</v>
      </c>
      <c r="S789" s="20" t="str">
        <f>VLOOKUP(A789,'REPORTE'!$A$1:$AG$1961,33,0)</f>
        <v>SAN ANTONIO</v>
      </c>
      <c r="T789" s="20" t="str">
        <f>VLOOKUP(S789,PROVINCIAS!$F$1:$G$1171,2,0)</f>
        <v>RURAL</v>
      </c>
      <c r="U789" s="20" t="str">
        <f>VLOOKUP(A789,'REPORTE'!$A$1:$AG$1961,5,0)</f>
        <v>ECUATORIANO(A)</v>
      </c>
      <c r="V789" s="20" t="str">
        <f>VLOOKUP(A789,'REPORTE'!$A$1:$AG$1961,18,0)</f>
        <v>F</v>
      </c>
    </row>
    <row r="790" spans="1:22" x14ac:dyDescent="0.45">
      <c r="A790" s="20">
        <v>1000871</v>
      </c>
      <c r="B790" s="20" t="s">
        <v>9431</v>
      </c>
      <c r="C790" s="20" t="s">
        <v>10162</v>
      </c>
      <c r="D790" s="20">
        <v>605351220</v>
      </c>
      <c r="E790" s="20">
        <v>231000941</v>
      </c>
      <c r="F790" s="20" t="s">
        <v>11139</v>
      </c>
      <c r="G790" s="20"/>
      <c r="H790" s="20">
        <v>124.23</v>
      </c>
      <c r="I790" s="20" t="s">
        <v>11150</v>
      </c>
      <c r="J790" s="20" t="s">
        <v>11150</v>
      </c>
      <c r="K790" s="20" t="s">
        <v>11150</v>
      </c>
      <c r="L790" s="20" t="s">
        <v>11150</v>
      </c>
      <c r="M790" s="20" t="s">
        <v>11150</v>
      </c>
      <c r="N790" s="20" t="s">
        <v>11150</v>
      </c>
      <c r="O790" s="20">
        <v>124.23</v>
      </c>
      <c r="P790" s="20" t="str">
        <f>VLOOKUP(A790,'REPORTE'!$A$1:$AG$1961,30,0)</f>
        <v>Secundaria</v>
      </c>
      <c r="Q790" s="20" t="str">
        <f>VLOOKUP(A790,'REPORTE'!$A$1:$AG$1961,31,0)</f>
        <v>CHIMBORAZO</v>
      </c>
      <c r="R790" s="20" t="str">
        <f>VLOOKUP(A790,'REPORTE'!$A$1:$AG$1961,32,0)</f>
        <v>RIOBAMBA</v>
      </c>
      <c r="S790" s="20" t="str">
        <f>VLOOKUP(A790,'REPORTE'!$A$1:$AG$1961,33,0)</f>
        <v>CACHA (CAB EN MACHANGARA)</v>
      </c>
      <c r="T790" s="20" t="str">
        <f>VLOOKUP(S790,PROVINCIAS!$F$1:$G$1171,2,0)</f>
        <v>RURAL</v>
      </c>
      <c r="U790" s="20" t="str">
        <f>VLOOKUP(A790,'REPORTE'!$A$1:$AG$1961,5,0)</f>
        <v>ECUATORIANO(A)</v>
      </c>
      <c r="V790" s="20" t="str">
        <f>VLOOKUP(A790,'REPORTE'!$A$1:$AG$1961,18,0)</f>
        <v>F</v>
      </c>
    </row>
    <row r="791" spans="1:22" x14ac:dyDescent="0.45">
      <c r="A791" s="20">
        <v>1000872</v>
      </c>
      <c r="B791" s="20" t="s">
        <v>9431</v>
      </c>
      <c r="C791" s="20" t="s">
        <v>9828</v>
      </c>
      <c r="D791" s="20">
        <v>602228900</v>
      </c>
      <c r="E791" s="20">
        <v>231000942</v>
      </c>
      <c r="F791" s="20" t="s">
        <v>11139</v>
      </c>
      <c r="G791" s="20"/>
      <c r="H791" s="20">
        <v>55</v>
      </c>
      <c r="I791" s="20" t="s">
        <v>11150</v>
      </c>
      <c r="J791" s="20" t="s">
        <v>11150</v>
      </c>
      <c r="K791" s="20" t="s">
        <v>11150</v>
      </c>
      <c r="L791" s="20" t="s">
        <v>11150</v>
      </c>
      <c r="M791" s="20" t="s">
        <v>11150</v>
      </c>
      <c r="N791" s="20" t="s">
        <v>11150</v>
      </c>
      <c r="O791" s="20">
        <v>55</v>
      </c>
      <c r="P791" s="20" t="str">
        <f>VLOOKUP(A791,'REPORTE'!$A$1:$AG$1961,30,0)</f>
        <v>Primaria</v>
      </c>
      <c r="Q791" s="20" t="str">
        <f>VLOOKUP(A791,'REPORTE'!$A$1:$AG$1961,31,0)</f>
        <v>CHIMBORAZO</v>
      </c>
      <c r="R791" s="20" t="str">
        <f>VLOOKUP(A791,'REPORTE'!$A$1:$AG$1961,32,0)</f>
        <v>GUANO</v>
      </c>
      <c r="S791" s="20" t="str">
        <f>VLOOKUP(A791,'REPORTE'!$A$1:$AG$1961,33,0)</f>
        <v>SAN ANDRES</v>
      </c>
      <c r="T791" s="20" t="str">
        <f>VLOOKUP(S791,PROVINCIAS!$F$1:$G$1171,2,0)</f>
        <v>RURAL</v>
      </c>
      <c r="U791" s="20" t="str">
        <f>VLOOKUP(A791,'REPORTE'!$A$1:$AG$1961,5,0)</f>
        <v>ECUATORIANO(A)</v>
      </c>
      <c r="V791" s="20" t="str">
        <f>VLOOKUP(A791,'REPORTE'!$A$1:$AG$1961,18,0)</f>
        <v>F</v>
      </c>
    </row>
    <row r="792" spans="1:22" x14ac:dyDescent="0.45">
      <c r="A792" s="20">
        <v>1000873</v>
      </c>
      <c r="B792" s="20" t="s">
        <v>9431</v>
      </c>
      <c r="C792" s="20" t="s">
        <v>9775</v>
      </c>
      <c r="D792" s="20">
        <v>1750406439</v>
      </c>
      <c r="E792" s="20">
        <v>231000943</v>
      </c>
      <c r="F792" s="20" t="s">
        <v>11139</v>
      </c>
      <c r="G792" s="20"/>
      <c r="H792" s="20">
        <v>475</v>
      </c>
      <c r="I792" s="20" t="s">
        <v>11150</v>
      </c>
      <c r="J792" s="20" t="s">
        <v>11150</v>
      </c>
      <c r="K792" s="20" t="s">
        <v>11150</v>
      </c>
      <c r="L792" s="20" t="s">
        <v>11150</v>
      </c>
      <c r="M792" s="20" t="s">
        <v>11150</v>
      </c>
      <c r="N792" s="20" t="s">
        <v>11150</v>
      </c>
      <c r="O792" s="20">
        <v>475</v>
      </c>
      <c r="P792" s="20" t="str">
        <f>VLOOKUP(A792,'REPORTE'!$A$1:$AG$1961,30,0)</f>
        <v>Primaria</v>
      </c>
      <c r="Q792" s="20" t="str">
        <f>VLOOKUP(A792,'REPORTE'!$A$1:$AG$1961,31,0)</f>
        <v>PICHINCHA</v>
      </c>
      <c r="R792" s="20" t="str">
        <f>VLOOKUP(A792,'REPORTE'!$A$1:$AG$1961,32,0)</f>
        <v>QUITO</v>
      </c>
      <c r="S792" s="20" t="str">
        <f>VLOOKUP(A792,'REPORTE'!$A$1:$AG$1961,33,0)</f>
        <v>COTOCOLLAO</v>
      </c>
      <c r="T792" s="20" t="str">
        <f>VLOOKUP(S792,PROVINCIAS!$F$1:$G$1171,2,0)</f>
        <v>URBANA</v>
      </c>
      <c r="U792" s="20" t="str">
        <f>VLOOKUP(A792,'REPORTE'!$A$1:$AG$1961,5,0)</f>
        <v>ECUATORIANO(A)</v>
      </c>
      <c r="V792" s="20" t="str">
        <f>VLOOKUP(A792,'REPORTE'!$A$1:$AG$1961,18,0)</f>
        <v>M</v>
      </c>
    </row>
    <row r="793" spans="1:22" x14ac:dyDescent="0.45">
      <c r="A793" s="20">
        <v>1000874</v>
      </c>
      <c r="B793" s="20" t="s">
        <v>9431</v>
      </c>
      <c r="C793" s="20" t="s">
        <v>10029</v>
      </c>
      <c r="D793" s="20">
        <v>401128491</v>
      </c>
      <c r="E793" s="20">
        <v>231000944</v>
      </c>
      <c r="F793" s="20" t="s">
        <v>11139</v>
      </c>
      <c r="G793" s="20"/>
      <c r="H793" s="20">
        <v>275</v>
      </c>
      <c r="I793" s="20" t="s">
        <v>11150</v>
      </c>
      <c r="J793" s="20" t="s">
        <v>11150</v>
      </c>
      <c r="K793" s="20" t="s">
        <v>11150</v>
      </c>
      <c r="L793" s="20" t="s">
        <v>11150</v>
      </c>
      <c r="M793" s="20" t="s">
        <v>11150</v>
      </c>
      <c r="N793" s="20" t="s">
        <v>11150</v>
      </c>
      <c r="O793" s="20">
        <v>275</v>
      </c>
      <c r="P793" s="20" t="str">
        <f>VLOOKUP(A793,'REPORTE'!$A$1:$AG$1961,30,0)</f>
        <v>Primaria</v>
      </c>
      <c r="Q793" s="20" t="str">
        <f>VLOOKUP(A793,'REPORTE'!$A$1:$AG$1961,31,0)</f>
        <v>CARCHI</v>
      </c>
      <c r="R793" s="20" t="str">
        <f>VLOOKUP(A793,'REPORTE'!$A$1:$AG$1961,32,0)</f>
        <v>SAN PEDRO DE HUACA</v>
      </c>
      <c r="S793" s="20" t="str">
        <f>VLOOKUP(A793,'REPORTE'!$A$1:$AG$1961,33,0)</f>
        <v>HUACA</v>
      </c>
      <c r="T793" s="20" t="str">
        <f>VLOOKUP(S793,PROVINCIAS!$F$1:$G$1171,2,0)</f>
        <v>URBANA</v>
      </c>
      <c r="U793" s="20" t="str">
        <f>VLOOKUP(A793,'REPORTE'!$A$1:$AG$1961,5,0)</f>
        <v>ECUATORIANO(A)</v>
      </c>
      <c r="V793" s="20" t="str">
        <f>VLOOKUP(A793,'REPORTE'!$A$1:$AG$1961,18,0)</f>
        <v>F</v>
      </c>
    </row>
    <row r="794" spans="1:22" x14ac:dyDescent="0.45">
      <c r="A794" s="20">
        <v>1000875</v>
      </c>
      <c r="B794" s="20" t="s">
        <v>9431</v>
      </c>
      <c r="C794" s="20" t="s">
        <v>10053</v>
      </c>
      <c r="D794" s="20">
        <v>1721327284</v>
      </c>
      <c r="E794" s="20">
        <v>231000945</v>
      </c>
      <c r="F794" s="20" t="s">
        <v>11139</v>
      </c>
      <c r="G794" s="20"/>
      <c r="H794" s="20" t="s">
        <v>14565</v>
      </c>
      <c r="I794" s="20" t="s">
        <v>11150</v>
      </c>
      <c r="J794" s="20" t="s">
        <v>11150</v>
      </c>
      <c r="K794" s="20" t="s">
        <v>11150</v>
      </c>
      <c r="L794" s="20" t="s">
        <v>11150</v>
      </c>
      <c r="M794" s="20" t="s">
        <v>11150</v>
      </c>
      <c r="N794" s="20" t="s">
        <v>11150</v>
      </c>
      <c r="O794" s="20" t="s">
        <v>14565</v>
      </c>
      <c r="P794" s="20" t="str">
        <f>VLOOKUP(A794,'REPORTE'!$A$1:$AG$1961,30,0)</f>
        <v>Secundaria</v>
      </c>
      <c r="Q794" s="20" t="str">
        <f>VLOOKUP(A794,'REPORTE'!$A$1:$AG$1961,31,0)</f>
        <v>CHIMBORAZO</v>
      </c>
      <c r="R794" s="20" t="str">
        <f>VLOOKUP(A794,'REPORTE'!$A$1:$AG$1961,32,0)</f>
        <v>RIOBAMBA</v>
      </c>
      <c r="S794" s="20" t="str">
        <f>VLOOKUP(A794,'REPORTE'!$A$1:$AG$1961,33,0)</f>
        <v>CACHA (CAB EN MACHANGARA)</v>
      </c>
      <c r="T794" s="20" t="str">
        <f>VLOOKUP(S794,PROVINCIAS!$F$1:$G$1171,2,0)</f>
        <v>RURAL</v>
      </c>
      <c r="U794" s="20" t="str">
        <f>VLOOKUP(A794,'REPORTE'!$A$1:$AG$1961,5,0)</f>
        <v>ECUATORIANO(A) INDIGENA</v>
      </c>
      <c r="V794" s="20" t="str">
        <f>VLOOKUP(A794,'REPORTE'!$A$1:$AG$1961,18,0)</f>
        <v>F</v>
      </c>
    </row>
    <row r="795" spans="1:22" x14ac:dyDescent="0.45">
      <c r="A795" s="20">
        <v>1000876</v>
      </c>
      <c r="B795" s="20" t="s">
        <v>9431</v>
      </c>
      <c r="C795" s="20" t="s">
        <v>14108</v>
      </c>
      <c r="D795" s="20">
        <v>604586388</v>
      </c>
      <c r="E795" s="20">
        <v>231000946</v>
      </c>
      <c r="F795" s="20" t="s">
        <v>11139</v>
      </c>
      <c r="G795" s="20"/>
      <c r="H795" s="20">
        <v>23</v>
      </c>
      <c r="I795" s="20" t="s">
        <v>11150</v>
      </c>
      <c r="J795" s="20" t="s">
        <v>11150</v>
      </c>
      <c r="K795" s="20" t="s">
        <v>11150</v>
      </c>
      <c r="L795" s="20" t="s">
        <v>11150</v>
      </c>
      <c r="M795" s="20" t="s">
        <v>11150</v>
      </c>
      <c r="N795" s="20" t="s">
        <v>11150</v>
      </c>
      <c r="O795" s="20">
        <v>23</v>
      </c>
      <c r="P795" s="20" t="str">
        <f>VLOOKUP(A795,'REPORTE'!$A$1:$AG$1961,30,0)</f>
        <v>Secundaria</v>
      </c>
      <c r="Q795" s="20" t="str">
        <f>VLOOKUP(A795,'REPORTE'!$A$1:$AG$1961,31,0)</f>
        <v>CHIMBORAZO</v>
      </c>
      <c r="R795" s="20" t="str">
        <f>VLOOKUP(A795,'REPORTE'!$A$1:$AG$1961,32,0)</f>
        <v>GUAMOTE</v>
      </c>
      <c r="S795" s="20" t="str">
        <f>VLOOKUP(A795,'REPORTE'!$A$1:$AG$1961,33,0)</f>
        <v>GUAMOTE</v>
      </c>
      <c r="T795" s="20" t="str">
        <f>VLOOKUP(S795,PROVINCIAS!$F$1:$G$1171,2,0)</f>
        <v>URBANA</v>
      </c>
      <c r="U795" s="20" t="str">
        <f>VLOOKUP(A795,'REPORTE'!$A$1:$AG$1961,5,0)</f>
        <v>ECUATORIANO(A)</v>
      </c>
      <c r="V795" s="20" t="str">
        <f>VLOOKUP(A795,'REPORTE'!$A$1:$AG$1961,18,0)</f>
        <v>M</v>
      </c>
    </row>
    <row r="796" spans="1:22" x14ac:dyDescent="0.45">
      <c r="A796" s="20">
        <v>1000877</v>
      </c>
      <c r="B796" s="20" t="s">
        <v>9431</v>
      </c>
      <c r="C796" s="20" t="s">
        <v>10045</v>
      </c>
      <c r="D796" s="20">
        <v>603956079</v>
      </c>
      <c r="E796" s="20">
        <v>231000947</v>
      </c>
      <c r="F796" s="20" t="s">
        <v>11139</v>
      </c>
      <c r="G796" s="20"/>
      <c r="H796" s="20">
        <v>75</v>
      </c>
      <c r="I796" s="20" t="s">
        <v>11150</v>
      </c>
      <c r="J796" s="20" t="s">
        <v>11150</v>
      </c>
      <c r="K796" s="20" t="s">
        <v>11150</v>
      </c>
      <c r="L796" s="20" t="s">
        <v>11150</v>
      </c>
      <c r="M796" s="20" t="s">
        <v>11150</v>
      </c>
      <c r="N796" s="20" t="s">
        <v>11150</v>
      </c>
      <c r="O796" s="20">
        <v>75</v>
      </c>
      <c r="P796" s="20" t="str">
        <f>VLOOKUP(A796,'REPORTE'!$A$1:$AG$1961,30,0)</f>
        <v>Universitaria</v>
      </c>
      <c r="Q796" s="20" t="str">
        <f>VLOOKUP(A796,'REPORTE'!$A$1:$AG$1961,31,0)</f>
        <v>CHIMBORAZO</v>
      </c>
      <c r="R796" s="20" t="str">
        <f>VLOOKUP(A796,'REPORTE'!$A$1:$AG$1961,32,0)</f>
        <v>RIOBAMBA</v>
      </c>
      <c r="S796" s="20" t="str">
        <f>VLOOKUP(A796,'REPORTE'!$A$1:$AG$1961,33,0)</f>
        <v>VELASCO</v>
      </c>
      <c r="T796" s="20" t="str">
        <f>VLOOKUP(S796,PROVINCIAS!$F$1:$G$1171,2,0)</f>
        <v>URBANA</v>
      </c>
      <c r="U796" s="20" t="str">
        <f>VLOOKUP(A796,'REPORTE'!$A$1:$AG$1961,5,0)</f>
        <v>ECUATORIANO(A)</v>
      </c>
      <c r="V796" s="20" t="str">
        <f>VLOOKUP(A796,'REPORTE'!$A$1:$AG$1961,18,0)</f>
        <v>F</v>
      </c>
    </row>
    <row r="797" spans="1:22" x14ac:dyDescent="0.45">
      <c r="A797" s="20">
        <v>1000878</v>
      </c>
      <c r="B797" s="20" t="s">
        <v>9431</v>
      </c>
      <c r="C797" s="20" t="s">
        <v>10221</v>
      </c>
      <c r="D797" s="20">
        <v>604415562</v>
      </c>
      <c r="E797" s="20">
        <v>231000948</v>
      </c>
      <c r="F797" s="20" t="s">
        <v>11139</v>
      </c>
      <c r="G797" s="20"/>
      <c r="H797" s="20">
        <v>212.5</v>
      </c>
      <c r="I797" s="20" t="s">
        <v>11150</v>
      </c>
      <c r="J797" s="20" t="s">
        <v>11150</v>
      </c>
      <c r="K797" s="20" t="s">
        <v>11150</v>
      </c>
      <c r="L797" s="20" t="s">
        <v>11150</v>
      </c>
      <c r="M797" s="20" t="s">
        <v>11150</v>
      </c>
      <c r="N797" s="20" t="s">
        <v>11150</v>
      </c>
      <c r="O797" s="20">
        <v>212.5</v>
      </c>
      <c r="P797" s="20" t="str">
        <f>VLOOKUP(A797,'REPORTE'!$A$1:$AG$1961,30,0)</f>
        <v>Secundaria</v>
      </c>
      <c r="Q797" s="20" t="str">
        <f>VLOOKUP(A797,'REPORTE'!$A$1:$AG$1961,31,0)</f>
        <v>CHIMBORAZO</v>
      </c>
      <c r="R797" s="20" t="str">
        <f>VLOOKUP(A797,'REPORTE'!$A$1:$AG$1961,32,0)</f>
        <v>GUAMOTE</v>
      </c>
      <c r="S797" s="20" t="str">
        <f>VLOOKUP(A797,'REPORTE'!$A$1:$AG$1961,33,0)</f>
        <v>GUAMOTE</v>
      </c>
      <c r="T797" s="20" t="str">
        <f>VLOOKUP(S797,PROVINCIAS!$F$1:$G$1171,2,0)</f>
        <v>URBANA</v>
      </c>
      <c r="U797" s="20" t="str">
        <f>VLOOKUP(A797,'REPORTE'!$A$1:$AG$1961,5,0)</f>
        <v>ECUATORIANO(A) INDIGENA</v>
      </c>
      <c r="V797" s="20" t="str">
        <f>VLOOKUP(A797,'REPORTE'!$A$1:$AG$1961,18,0)</f>
        <v>F</v>
      </c>
    </row>
    <row r="798" spans="1:22" x14ac:dyDescent="0.45">
      <c r="A798" s="20">
        <v>1000880</v>
      </c>
      <c r="B798" s="20" t="s">
        <v>9431</v>
      </c>
      <c r="C798" s="20" t="s">
        <v>14110</v>
      </c>
      <c r="D798" s="20">
        <v>1724519507</v>
      </c>
      <c r="E798" s="20">
        <v>231000950</v>
      </c>
      <c r="F798" s="20" t="s">
        <v>11139</v>
      </c>
      <c r="G798" s="20"/>
      <c r="H798" s="20">
        <v>780</v>
      </c>
      <c r="I798" s="20" t="s">
        <v>11150</v>
      </c>
      <c r="J798" s="20" t="s">
        <v>11150</v>
      </c>
      <c r="K798" s="20" t="s">
        <v>11150</v>
      </c>
      <c r="L798" s="20" t="s">
        <v>11150</v>
      </c>
      <c r="M798" s="20" t="s">
        <v>11150</v>
      </c>
      <c r="N798" s="20" t="s">
        <v>11150</v>
      </c>
      <c r="O798" s="20">
        <v>780</v>
      </c>
      <c r="P798" s="20" t="str">
        <f>VLOOKUP(A798,'REPORTE'!$A$1:$AG$1961,30,0)</f>
        <v>Secundaria</v>
      </c>
      <c r="Q798" s="20" t="str">
        <f>VLOOKUP(A798,'REPORTE'!$A$1:$AG$1961,31,0)</f>
        <v>CHIMBORAZO</v>
      </c>
      <c r="R798" s="20" t="str">
        <f>VLOOKUP(A798,'REPORTE'!$A$1:$AG$1961,32,0)</f>
        <v>RIOBAMBA</v>
      </c>
      <c r="S798" s="20" t="str">
        <f>VLOOKUP(A798,'REPORTE'!$A$1:$AG$1961,33,0)</f>
        <v>CACHA (CAB EN MACHANGARA)</v>
      </c>
      <c r="T798" s="20" t="str">
        <f>VLOOKUP(S798,PROVINCIAS!$F$1:$G$1171,2,0)</f>
        <v>RURAL</v>
      </c>
      <c r="U798" s="20" t="str">
        <f>VLOOKUP(A798,'REPORTE'!$A$1:$AG$1961,5,0)</f>
        <v>ECUATORIANO(A)</v>
      </c>
      <c r="V798" s="20" t="str">
        <f>VLOOKUP(A798,'REPORTE'!$A$1:$AG$1961,18,0)</f>
        <v>M</v>
      </c>
    </row>
    <row r="799" spans="1:22" x14ac:dyDescent="0.45">
      <c r="A799" s="20">
        <v>1000881</v>
      </c>
      <c r="B799" s="20" t="s">
        <v>9431</v>
      </c>
      <c r="C799" s="20" t="s">
        <v>9794</v>
      </c>
      <c r="D799" s="20">
        <v>1718069998</v>
      </c>
      <c r="E799" s="20">
        <v>231000951</v>
      </c>
      <c r="F799" s="20" t="s">
        <v>11139</v>
      </c>
      <c r="G799" s="20"/>
      <c r="H799" s="20" t="s">
        <v>14566</v>
      </c>
      <c r="I799" s="20" t="s">
        <v>11150</v>
      </c>
      <c r="J799" s="20" t="s">
        <v>11150</v>
      </c>
      <c r="K799" s="20" t="s">
        <v>11150</v>
      </c>
      <c r="L799" s="20" t="s">
        <v>11150</v>
      </c>
      <c r="M799" s="20" t="s">
        <v>11150</v>
      </c>
      <c r="N799" s="20" t="s">
        <v>11150</v>
      </c>
      <c r="O799" s="20" t="s">
        <v>14566</v>
      </c>
      <c r="P799" s="20" t="str">
        <f>VLOOKUP(A799,'REPORTE'!$A$1:$AG$1961,30,0)</f>
        <v>Primaria</v>
      </c>
      <c r="Q799" s="20" t="str">
        <f>VLOOKUP(A799,'REPORTE'!$A$1:$AG$1961,31,0)</f>
        <v>CHIMBORAZO</v>
      </c>
      <c r="R799" s="20" t="str">
        <f>VLOOKUP(A799,'REPORTE'!$A$1:$AG$1961,32,0)</f>
        <v>RIOBAMBA</v>
      </c>
      <c r="S799" s="20" t="str">
        <f>VLOOKUP(A799,'REPORTE'!$A$1:$AG$1961,33,0)</f>
        <v>PUNIN</v>
      </c>
      <c r="T799" s="20" t="str">
        <f>VLOOKUP(S799,PROVINCIAS!$F$1:$G$1171,2,0)</f>
        <v>RURAL</v>
      </c>
      <c r="U799" s="20" t="str">
        <f>VLOOKUP(A799,'REPORTE'!$A$1:$AG$1961,5,0)</f>
        <v>ECUATORIANO(A) INDIGENA</v>
      </c>
      <c r="V799" s="20" t="str">
        <f>VLOOKUP(A799,'REPORTE'!$A$1:$AG$1961,18,0)</f>
        <v>M</v>
      </c>
    </row>
    <row r="800" spans="1:22" x14ac:dyDescent="0.45">
      <c r="A800" s="20">
        <v>1000882</v>
      </c>
      <c r="B800" s="20" t="s">
        <v>9431</v>
      </c>
      <c r="C800" s="20" t="s">
        <v>10127</v>
      </c>
      <c r="D800" s="20">
        <v>1718375908</v>
      </c>
      <c r="E800" s="20">
        <v>231000952</v>
      </c>
      <c r="F800" s="20" t="s">
        <v>11139</v>
      </c>
      <c r="G800" s="20"/>
      <c r="H800" s="20">
        <v>415</v>
      </c>
      <c r="I800" s="20" t="s">
        <v>11150</v>
      </c>
      <c r="J800" s="20" t="s">
        <v>11150</v>
      </c>
      <c r="K800" s="20" t="s">
        <v>11150</v>
      </c>
      <c r="L800" s="20" t="s">
        <v>11150</v>
      </c>
      <c r="M800" s="20" t="s">
        <v>11150</v>
      </c>
      <c r="N800" s="20" t="s">
        <v>11150</v>
      </c>
      <c r="O800" s="20">
        <v>415</v>
      </c>
      <c r="P800" s="20" t="str">
        <f>VLOOKUP(A800,'REPORTE'!$A$1:$AG$1961,30,0)</f>
        <v>Primaria</v>
      </c>
      <c r="Q800" s="20" t="str">
        <f>VLOOKUP(A800,'REPORTE'!$A$1:$AG$1961,31,0)</f>
        <v>CHIMBORAZO</v>
      </c>
      <c r="R800" s="20" t="str">
        <f>VLOOKUP(A800,'REPORTE'!$A$1:$AG$1961,32,0)</f>
        <v>RIOBAMBA</v>
      </c>
      <c r="S800" s="20" t="str">
        <f>VLOOKUP(A800,'REPORTE'!$A$1:$AG$1961,33,0)</f>
        <v>PUNIN</v>
      </c>
      <c r="T800" s="20" t="str">
        <f>VLOOKUP(S800,PROVINCIAS!$F$1:$G$1171,2,0)</f>
        <v>RURAL</v>
      </c>
      <c r="U800" s="20" t="str">
        <f>VLOOKUP(A800,'REPORTE'!$A$1:$AG$1961,5,0)</f>
        <v>ECUATORIANO(A) INDIGENA</v>
      </c>
      <c r="V800" s="20" t="str">
        <f>VLOOKUP(A800,'REPORTE'!$A$1:$AG$1961,18,0)</f>
        <v>F</v>
      </c>
    </row>
    <row r="801" spans="1:22" x14ac:dyDescent="0.45">
      <c r="A801" s="20">
        <v>1000883</v>
      </c>
      <c r="B801" s="20" t="s">
        <v>9431</v>
      </c>
      <c r="C801" s="20" t="s">
        <v>9980</v>
      </c>
      <c r="D801" s="20">
        <v>1715364012</v>
      </c>
      <c r="E801" s="20">
        <v>231000953</v>
      </c>
      <c r="F801" s="20" t="s">
        <v>11139</v>
      </c>
      <c r="G801" s="20"/>
      <c r="H801" s="20">
        <v>803.17</v>
      </c>
      <c r="I801" s="20" t="s">
        <v>11150</v>
      </c>
      <c r="J801" s="20" t="s">
        <v>11150</v>
      </c>
      <c r="K801" s="20" t="s">
        <v>11150</v>
      </c>
      <c r="L801" s="20" t="s">
        <v>11150</v>
      </c>
      <c r="M801" s="20" t="s">
        <v>11150</v>
      </c>
      <c r="N801" s="20" t="s">
        <v>11150</v>
      </c>
      <c r="O801" s="20">
        <v>803.17</v>
      </c>
      <c r="P801" s="20" t="str">
        <f>VLOOKUP(A801,'REPORTE'!$A$1:$AG$1961,30,0)</f>
        <v>Primaria</v>
      </c>
      <c r="Q801" s="20" t="str">
        <f>VLOOKUP(A801,'REPORTE'!$A$1:$AG$1961,31,0)</f>
        <v>CHIMBORAZO</v>
      </c>
      <c r="R801" s="20" t="str">
        <f>VLOOKUP(A801,'REPORTE'!$A$1:$AG$1961,32,0)</f>
        <v>RIOBAMBA</v>
      </c>
      <c r="S801" s="20" t="str">
        <f>VLOOKUP(A801,'REPORTE'!$A$1:$AG$1961,33,0)</f>
        <v>YARUQUIES</v>
      </c>
      <c r="T801" s="20" t="str">
        <f>VLOOKUP(S801,PROVINCIAS!$F$1:$G$1171,2,0)</f>
        <v>URBANA</v>
      </c>
      <c r="U801" s="20" t="str">
        <f>VLOOKUP(A801,'REPORTE'!$A$1:$AG$1961,5,0)</f>
        <v>ECUATORIANO(A)</v>
      </c>
      <c r="V801" s="20" t="str">
        <f>VLOOKUP(A801,'REPORTE'!$A$1:$AG$1961,18,0)</f>
        <v>M</v>
      </c>
    </row>
    <row r="802" spans="1:22" x14ac:dyDescent="0.45">
      <c r="A802" s="20">
        <v>1000884</v>
      </c>
      <c r="B802" s="20" t="s">
        <v>9431</v>
      </c>
      <c r="C802" s="20" t="s">
        <v>14111</v>
      </c>
      <c r="D802" s="20">
        <v>603006701</v>
      </c>
      <c r="E802" s="20">
        <v>231000954</v>
      </c>
      <c r="F802" s="20" t="s">
        <v>11139</v>
      </c>
      <c r="G802" s="20"/>
      <c r="H802" s="20">
        <v>15</v>
      </c>
      <c r="I802" s="20" t="s">
        <v>11150</v>
      </c>
      <c r="J802" s="20" t="s">
        <v>11150</v>
      </c>
      <c r="K802" s="20" t="s">
        <v>11150</v>
      </c>
      <c r="L802" s="20" t="s">
        <v>11150</v>
      </c>
      <c r="M802" s="20" t="s">
        <v>11150</v>
      </c>
      <c r="N802" s="20" t="s">
        <v>11150</v>
      </c>
      <c r="O802" s="20">
        <v>15</v>
      </c>
      <c r="P802" s="20" t="str">
        <f>VLOOKUP(A802,'REPORTE'!$A$1:$AG$1961,30,0)</f>
        <v>Primaria</v>
      </c>
      <c r="Q802" s="20" t="str">
        <f>VLOOKUP(A802,'REPORTE'!$A$1:$AG$1961,31,0)</f>
        <v>CHIMBORAZO</v>
      </c>
      <c r="R802" s="20" t="str">
        <f>VLOOKUP(A802,'REPORTE'!$A$1:$AG$1961,32,0)</f>
        <v>RIOBAMBA</v>
      </c>
      <c r="S802" s="20" t="str">
        <f>VLOOKUP(A802,'REPORTE'!$A$1:$AG$1961,33,0)</f>
        <v>YARUQUIES</v>
      </c>
      <c r="T802" s="20" t="str">
        <f>VLOOKUP(S802,PROVINCIAS!$F$1:$G$1171,2,0)</f>
        <v>URBANA</v>
      </c>
      <c r="U802" s="20" t="str">
        <f>VLOOKUP(A802,'REPORTE'!$A$1:$AG$1961,5,0)</f>
        <v>ECUATORIANO(A) INDIGENA</v>
      </c>
      <c r="V802" s="20" t="str">
        <f>VLOOKUP(A802,'REPORTE'!$A$1:$AG$1961,18,0)</f>
        <v>M</v>
      </c>
    </row>
    <row r="803" spans="1:22" x14ac:dyDescent="0.45">
      <c r="A803" s="20">
        <v>1000885</v>
      </c>
      <c r="B803" s="20" t="s">
        <v>9431</v>
      </c>
      <c r="C803" s="20" t="s">
        <v>9635</v>
      </c>
      <c r="D803" s="20">
        <v>1720839289</v>
      </c>
      <c r="E803" s="20">
        <v>231000955</v>
      </c>
      <c r="F803" s="20" t="s">
        <v>11139</v>
      </c>
      <c r="G803" s="20"/>
      <c r="H803" s="20">
        <v>15</v>
      </c>
      <c r="I803" s="20" t="s">
        <v>11150</v>
      </c>
      <c r="J803" s="20" t="s">
        <v>11150</v>
      </c>
      <c r="K803" s="20" t="s">
        <v>11150</v>
      </c>
      <c r="L803" s="20" t="s">
        <v>11150</v>
      </c>
      <c r="M803" s="20" t="s">
        <v>11150</v>
      </c>
      <c r="N803" s="20" t="s">
        <v>11150</v>
      </c>
      <c r="O803" s="20">
        <v>15</v>
      </c>
      <c r="P803" s="20" t="str">
        <f>VLOOKUP(A803,'REPORTE'!$A$1:$AG$1961,30,0)</f>
        <v>Secundaria</v>
      </c>
      <c r="Q803" s="20" t="str">
        <f>VLOOKUP(A803,'REPORTE'!$A$1:$AG$1961,31,0)</f>
        <v>MANABI</v>
      </c>
      <c r="R803" s="20" t="str">
        <f>VLOOKUP(A803,'REPORTE'!$A$1:$AG$1961,32,0)</f>
        <v>EL CARMEN</v>
      </c>
      <c r="S803" s="20" t="str">
        <f>VLOOKUP(A803,'REPORTE'!$A$1:$AG$1961,33,0)</f>
        <v>EL CARMEN</v>
      </c>
      <c r="T803" s="20" t="str">
        <f>VLOOKUP(S803,PROVINCIAS!$F$1:$G$1171,2,0)</f>
        <v>URBANA</v>
      </c>
      <c r="U803" s="20" t="str">
        <f>VLOOKUP(A803,'REPORTE'!$A$1:$AG$1961,5,0)</f>
        <v>ECUATORIANO(A)</v>
      </c>
      <c r="V803" s="20" t="str">
        <f>VLOOKUP(A803,'REPORTE'!$A$1:$AG$1961,18,0)</f>
        <v>F</v>
      </c>
    </row>
    <row r="804" spans="1:22" x14ac:dyDescent="0.45">
      <c r="A804" s="20">
        <v>1000886</v>
      </c>
      <c r="B804" s="20" t="s">
        <v>9431</v>
      </c>
      <c r="C804" s="20" t="s">
        <v>9754</v>
      </c>
      <c r="D804" s="20">
        <v>1727682922</v>
      </c>
      <c r="E804" s="20">
        <v>231000956</v>
      </c>
      <c r="F804" s="20" t="s">
        <v>11139</v>
      </c>
      <c r="G804" s="20"/>
      <c r="H804" s="20">
        <v>115</v>
      </c>
      <c r="I804" s="20" t="s">
        <v>11150</v>
      </c>
      <c r="J804" s="20" t="s">
        <v>11150</v>
      </c>
      <c r="K804" s="20" t="s">
        <v>11150</v>
      </c>
      <c r="L804" s="20" t="s">
        <v>11150</v>
      </c>
      <c r="M804" s="20" t="s">
        <v>11150</v>
      </c>
      <c r="N804" s="20" t="s">
        <v>11150</v>
      </c>
      <c r="O804" s="20">
        <v>115</v>
      </c>
      <c r="P804" s="20" t="str">
        <f>VLOOKUP(A804,'REPORTE'!$A$1:$AG$1961,30,0)</f>
        <v>Primaria</v>
      </c>
      <c r="Q804" s="20" t="str">
        <f>VLOOKUP(A804,'REPORTE'!$A$1:$AG$1961,31,0)</f>
        <v>PICHINCHA</v>
      </c>
      <c r="R804" s="20" t="str">
        <f>VLOOKUP(A804,'REPORTE'!$A$1:$AG$1961,32,0)</f>
        <v>QUITO</v>
      </c>
      <c r="S804" s="20" t="str">
        <f>VLOOKUP(A804,'REPORTE'!$A$1:$AG$1961,33,0)</f>
        <v>CONOCOTO</v>
      </c>
      <c r="T804" s="20" t="str">
        <f>VLOOKUP(S804,PROVINCIAS!$F$1:$G$1171,2,0)</f>
        <v>RURAL</v>
      </c>
      <c r="U804" s="20" t="str">
        <f>VLOOKUP(A804,'REPORTE'!$A$1:$AG$1961,5,0)</f>
        <v>ECUATORIANO(A)</v>
      </c>
      <c r="V804" s="20" t="str">
        <f>VLOOKUP(A804,'REPORTE'!$A$1:$AG$1961,18,0)</f>
        <v>F</v>
      </c>
    </row>
    <row r="805" spans="1:22" x14ac:dyDescent="0.45">
      <c r="A805" s="20">
        <v>1000887</v>
      </c>
      <c r="B805" s="20" t="s">
        <v>9431</v>
      </c>
      <c r="C805" s="20" t="s">
        <v>9760</v>
      </c>
      <c r="D805" s="20">
        <v>602923658</v>
      </c>
      <c r="E805" s="20">
        <v>231000957</v>
      </c>
      <c r="F805" s="20" t="s">
        <v>11139</v>
      </c>
      <c r="G805" s="20"/>
      <c r="H805" s="20">
        <v>15</v>
      </c>
      <c r="I805" s="20" t="s">
        <v>11150</v>
      </c>
      <c r="J805" s="20" t="s">
        <v>11150</v>
      </c>
      <c r="K805" s="20" t="s">
        <v>11150</v>
      </c>
      <c r="L805" s="20" t="s">
        <v>11150</v>
      </c>
      <c r="M805" s="20" t="s">
        <v>11150</v>
      </c>
      <c r="N805" s="20" t="s">
        <v>11150</v>
      </c>
      <c r="O805" s="20">
        <v>15</v>
      </c>
      <c r="P805" s="20" t="str">
        <f>VLOOKUP(A805,'REPORTE'!$A$1:$AG$1961,30,0)</f>
        <v>Postgrado</v>
      </c>
      <c r="Q805" s="20" t="str">
        <f>VLOOKUP(A805,'REPORTE'!$A$1:$AG$1961,31,0)</f>
        <v>CHIMBORAZO</v>
      </c>
      <c r="R805" s="20" t="str">
        <f>VLOOKUP(A805,'REPORTE'!$A$1:$AG$1961,32,0)</f>
        <v>GUANO</v>
      </c>
      <c r="S805" s="20" t="str">
        <f>VLOOKUP(A805,'REPORTE'!$A$1:$AG$1961,33,0)</f>
        <v>EL ROSARIO</v>
      </c>
      <c r="T805" s="20" t="str">
        <f>VLOOKUP(S805,PROVINCIAS!$F$1:$G$1171,2,0)</f>
        <v>RURAL</v>
      </c>
      <c r="U805" s="20" t="str">
        <f>VLOOKUP(A805,'REPORTE'!$A$1:$AG$1961,5,0)</f>
        <v>ECUATORIANO(A)</v>
      </c>
      <c r="V805" s="20" t="str">
        <f>VLOOKUP(A805,'REPORTE'!$A$1:$AG$1961,18,0)</f>
        <v>F</v>
      </c>
    </row>
    <row r="806" spans="1:22" x14ac:dyDescent="0.45">
      <c r="A806" s="20">
        <v>1000888</v>
      </c>
      <c r="B806" s="20" t="s">
        <v>9431</v>
      </c>
      <c r="C806" s="20" t="s">
        <v>14112</v>
      </c>
      <c r="D806" s="20">
        <v>1710463207</v>
      </c>
      <c r="E806" s="20">
        <v>231000958</v>
      </c>
      <c r="F806" s="20" t="s">
        <v>11139</v>
      </c>
      <c r="G806" s="20"/>
      <c r="H806" s="20">
        <v>15</v>
      </c>
      <c r="I806" s="20" t="s">
        <v>11150</v>
      </c>
      <c r="J806" s="20" t="s">
        <v>11150</v>
      </c>
      <c r="K806" s="20" t="s">
        <v>11150</v>
      </c>
      <c r="L806" s="20" t="s">
        <v>11150</v>
      </c>
      <c r="M806" s="20" t="s">
        <v>11150</v>
      </c>
      <c r="N806" s="20" t="s">
        <v>11150</v>
      </c>
      <c r="O806" s="20">
        <v>15</v>
      </c>
      <c r="P806" s="20" t="str">
        <f>VLOOKUP(A806,'REPORTE'!$A$1:$AG$1961,30,0)</f>
        <v>Primaria</v>
      </c>
      <c r="Q806" s="20" t="str">
        <f>VLOOKUP(A806,'REPORTE'!$A$1:$AG$1961,31,0)</f>
        <v>BOLIVAR</v>
      </c>
      <c r="R806" s="20" t="str">
        <f>VLOOKUP(A806,'REPORTE'!$A$1:$AG$1961,32,0)</f>
        <v>GUARANDA</v>
      </c>
      <c r="S806" s="20" t="str">
        <f>VLOOKUP(A806,'REPORTE'!$A$1:$AG$1961,33,0)</f>
        <v>FACUNDO VELA</v>
      </c>
      <c r="T806" s="20" t="str">
        <f>VLOOKUP(S806,PROVINCIAS!$F$1:$G$1171,2,0)</f>
        <v>RURAL</v>
      </c>
      <c r="U806" s="20" t="str">
        <f>VLOOKUP(A806,'REPORTE'!$A$1:$AG$1961,5,0)</f>
        <v>ECUATORIANO(A)</v>
      </c>
      <c r="V806" s="20" t="str">
        <f>VLOOKUP(A806,'REPORTE'!$A$1:$AG$1961,18,0)</f>
        <v>F</v>
      </c>
    </row>
    <row r="807" spans="1:22" x14ac:dyDescent="0.45">
      <c r="A807" s="20">
        <v>1000889</v>
      </c>
      <c r="B807" s="20" t="s">
        <v>9431</v>
      </c>
      <c r="C807" s="20" t="s">
        <v>14113</v>
      </c>
      <c r="D807" s="20">
        <v>604455469</v>
      </c>
      <c r="E807" s="20">
        <v>231000959</v>
      </c>
      <c r="F807" s="20" t="s">
        <v>11139</v>
      </c>
      <c r="G807" s="20"/>
      <c r="H807" s="20">
        <v>25.25</v>
      </c>
      <c r="I807" s="20" t="s">
        <v>11150</v>
      </c>
      <c r="J807" s="20" t="s">
        <v>11150</v>
      </c>
      <c r="K807" s="20" t="s">
        <v>11150</v>
      </c>
      <c r="L807" s="20" t="s">
        <v>11150</v>
      </c>
      <c r="M807" s="20" t="s">
        <v>11150</v>
      </c>
      <c r="N807" s="20" t="s">
        <v>11150</v>
      </c>
      <c r="O807" s="20">
        <v>25.25</v>
      </c>
      <c r="P807" s="20" t="str">
        <f>VLOOKUP(A807,'REPORTE'!$A$1:$AG$1961,30,0)</f>
        <v>Secundaria</v>
      </c>
      <c r="Q807" s="20" t="str">
        <f>VLOOKUP(A807,'REPORTE'!$A$1:$AG$1961,31,0)</f>
        <v>CHIMBORAZO</v>
      </c>
      <c r="R807" s="20" t="str">
        <f>VLOOKUP(A807,'REPORTE'!$A$1:$AG$1961,32,0)</f>
        <v>RIOBAMBA</v>
      </c>
      <c r="S807" s="20" t="str">
        <f>VLOOKUP(A807,'REPORTE'!$A$1:$AG$1961,33,0)</f>
        <v>VELOZ</v>
      </c>
      <c r="T807" s="20" t="str">
        <f>VLOOKUP(S807,PROVINCIAS!$F$1:$G$1171,2,0)</f>
        <v>URBANA</v>
      </c>
      <c r="U807" s="20" t="str">
        <f>VLOOKUP(A807,'REPORTE'!$A$1:$AG$1961,5,0)</f>
        <v>ECUATORIANO(A)</v>
      </c>
      <c r="V807" s="20" t="str">
        <f>VLOOKUP(A807,'REPORTE'!$A$1:$AG$1961,18,0)</f>
        <v>F</v>
      </c>
    </row>
    <row r="808" spans="1:22" x14ac:dyDescent="0.45">
      <c r="A808" s="20">
        <v>1000890</v>
      </c>
      <c r="B808" s="20" t="s">
        <v>9431</v>
      </c>
      <c r="C808" s="20" t="s">
        <v>9809</v>
      </c>
      <c r="D808" s="20">
        <v>1709899296</v>
      </c>
      <c r="E808" s="20">
        <v>231000960</v>
      </c>
      <c r="F808" s="20" t="s">
        <v>11139</v>
      </c>
      <c r="G808" s="20"/>
      <c r="H808" s="20">
        <v>49.88</v>
      </c>
      <c r="I808" s="20" t="s">
        <v>11150</v>
      </c>
      <c r="J808" s="20" t="s">
        <v>11150</v>
      </c>
      <c r="K808" s="20" t="s">
        <v>11150</v>
      </c>
      <c r="L808" s="20" t="s">
        <v>11150</v>
      </c>
      <c r="M808" s="20" t="s">
        <v>11150</v>
      </c>
      <c r="N808" s="20" t="s">
        <v>11150</v>
      </c>
      <c r="O808" s="20">
        <v>49.88</v>
      </c>
      <c r="P808" s="20" t="str">
        <f>VLOOKUP(A808,'REPORTE'!$A$1:$AG$1961,30,0)</f>
        <v>Primaria</v>
      </c>
      <c r="Q808" s="20" t="str">
        <f>VLOOKUP(A808,'REPORTE'!$A$1:$AG$1961,31,0)</f>
        <v>PICHINCHA</v>
      </c>
      <c r="R808" s="20" t="str">
        <f>VLOOKUP(A808,'REPORTE'!$A$1:$AG$1961,32,0)</f>
        <v>QUITO</v>
      </c>
      <c r="S808" s="20" t="str">
        <f>VLOOKUP(A808,'REPORTE'!$A$1:$AG$1961,33,0)</f>
        <v>COCHAPAMBA</v>
      </c>
      <c r="T808" s="20" t="str">
        <f>VLOOKUP(S808,PROVINCIAS!$F$1:$G$1171,2,0)</f>
        <v>RURAL</v>
      </c>
      <c r="U808" s="20" t="str">
        <f>VLOOKUP(A808,'REPORTE'!$A$1:$AG$1961,5,0)</f>
        <v>ECUATORIANO(A)</v>
      </c>
      <c r="V808" s="20" t="str">
        <f>VLOOKUP(A808,'REPORTE'!$A$1:$AG$1961,18,0)</f>
        <v>M</v>
      </c>
    </row>
    <row r="809" spans="1:22" x14ac:dyDescent="0.45">
      <c r="A809" s="20">
        <v>1000891</v>
      </c>
      <c r="B809" s="20" t="s">
        <v>9431</v>
      </c>
      <c r="C809" s="20" t="s">
        <v>9822</v>
      </c>
      <c r="D809" s="20">
        <v>1712847852</v>
      </c>
      <c r="E809" s="20">
        <v>231001365</v>
      </c>
      <c r="F809" s="20" t="s">
        <v>11139</v>
      </c>
      <c r="G809" s="20"/>
      <c r="H809" s="20">
        <v>445</v>
      </c>
      <c r="I809" s="20" t="s">
        <v>11150</v>
      </c>
      <c r="J809" s="20" t="s">
        <v>11150</v>
      </c>
      <c r="K809" s="20" t="s">
        <v>11150</v>
      </c>
      <c r="L809" s="20" t="s">
        <v>11150</v>
      </c>
      <c r="M809" s="20" t="s">
        <v>11150</v>
      </c>
      <c r="N809" s="20" t="s">
        <v>11150</v>
      </c>
      <c r="O809" s="20">
        <v>445</v>
      </c>
      <c r="P809" s="20" t="str">
        <f>VLOOKUP(A809,'REPORTE'!$A$1:$AG$1961,30,0)</f>
        <v>Secundaria</v>
      </c>
      <c r="Q809" s="20" t="str">
        <f>VLOOKUP(A809,'REPORTE'!$A$1:$AG$1961,31,0)</f>
        <v>CHIMBORAZO</v>
      </c>
      <c r="R809" s="20" t="str">
        <f>VLOOKUP(A809,'REPORTE'!$A$1:$AG$1961,32,0)</f>
        <v>RIOBAMBA</v>
      </c>
      <c r="S809" s="20" t="str">
        <f>VLOOKUP(A809,'REPORTE'!$A$1:$AG$1961,33,0)</f>
        <v>LIZARZABURU</v>
      </c>
      <c r="T809" s="20" t="str">
        <f>VLOOKUP(S809,PROVINCIAS!$F$1:$G$1171,2,0)</f>
        <v>URBANA</v>
      </c>
      <c r="U809" s="20" t="str">
        <f>VLOOKUP(A809,'REPORTE'!$A$1:$AG$1961,5,0)</f>
        <v>ECUATORIANO(A) INDIGENA</v>
      </c>
      <c r="V809" s="20" t="str">
        <f>VLOOKUP(A809,'REPORTE'!$A$1:$AG$1961,18,0)</f>
        <v>M</v>
      </c>
    </row>
    <row r="810" spans="1:22" x14ac:dyDescent="0.45">
      <c r="A810" s="20">
        <v>1000893</v>
      </c>
      <c r="B810" s="20" t="s">
        <v>9431</v>
      </c>
      <c r="C810" s="20" t="s">
        <v>10265</v>
      </c>
      <c r="D810" s="20">
        <v>1710515576</v>
      </c>
      <c r="E810" s="20">
        <v>231000962</v>
      </c>
      <c r="F810" s="20" t="s">
        <v>11139</v>
      </c>
      <c r="G810" s="20"/>
      <c r="H810" s="20">
        <v>45</v>
      </c>
      <c r="I810" s="20" t="s">
        <v>11150</v>
      </c>
      <c r="J810" s="20" t="s">
        <v>11150</v>
      </c>
      <c r="K810" s="20" t="s">
        <v>11150</v>
      </c>
      <c r="L810" s="20" t="s">
        <v>11150</v>
      </c>
      <c r="M810" s="20" t="s">
        <v>11150</v>
      </c>
      <c r="N810" s="20" t="s">
        <v>11150</v>
      </c>
      <c r="O810" s="20">
        <v>45</v>
      </c>
      <c r="P810" s="20" t="str">
        <f>VLOOKUP(A810,'REPORTE'!$A$1:$AG$1961,30,0)</f>
        <v>Secundaria</v>
      </c>
      <c r="Q810" s="20" t="str">
        <f>VLOOKUP(A810,'REPORTE'!$A$1:$AG$1961,31,0)</f>
        <v>PICHINCHA</v>
      </c>
      <c r="R810" s="20" t="str">
        <f>VLOOKUP(A810,'REPORTE'!$A$1:$AG$1961,32,0)</f>
        <v>QUITO</v>
      </c>
      <c r="S810" s="20" t="str">
        <f>VLOOKUP(A810,'REPORTE'!$A$1:$AG$1961,33,0)</f>
        <v>COTOCOLLAO</v>
      </c>
      <c r="T810" s="20" t="str">
        <f>VLOOKUP(S810,PROVINCIAS!$F$1:$G$1171,2,0)</f>
        <v>URBANA</v>
      </c>
      <c r="U810" s="20" t="str">
        <f>VLOOKUP(A810,'REPORTE'!$A$1:$AG$1961,5,0)</f>
        <v>ECUATORIANO(A)</v>
      </c>
      <c r="V810" s="20" t="str">
        <f>VLOOKUP(A810,'REPORTE'!$A$1:$AG$1961,18,0)</f>
        <v>F</v>
      </c>
    </row>
    <row r="811" spans="1:22" x14ac:dyDescent="0.45">
      <c r="A811" s="20">
        <v>1000894</v>
      </c>
      <c r="B811" s="20" t="s">
        <v>9431</v>
      </c>
      <c r="C811" s="20" t="s">
        <v>9726</v>
      </c>
      <c r="D811" s="20">
        <v>603147679</v>
      </c>
      <c r="E811" s="20">
        <v>231000963</v>
      </c>
      <c r="F811" s="20" t="s">
        <v>11139</v>
      </c>
      <c r="G811" s="20"/>
      <c r="H811" s="20">
        <v>5.19</v>
      </c>
      <c r="I811" s="20" t="s">
        <v>11150</v>
      </c>
      <c r="J811" s="20" t="s">
        <v>11150</v>
      </c>
      <c r="K811" s="20" t="s">
        <v>11150</v>
      </c>
      <c r="L811" s="20" t="s">
        <v>11150</v>
      </c>
      <c r="M811" s="20" t="s">
        <v>11150</v>
      </c>
      <c r="N811" s="20" t="s">
        <v>11150</v>
      </c>
      <c r="O811" s="20">
        <v>5.19</v>
      </c>
      <c r="P811" s="20" t="str">
        <f>VLOOKUP(A811,'REPORTE'!$A$1:$AG$1961,30,0)</f>
        <v>Primaria</v>
      </c>
      <c r="Q811" s="20" t="str">
        <f>VLOOKUP(A811,'REPORTE'!$A$1:$AG$1961,31,0)</f>
        <v>CHIMBORAZO</v>
      </c>
      <c r="R811" s="20" t="str">
        <f>VLOOKUP(A811,'REPORTE'!$A$1:$AG$1961,32,0)</f>
        <v>COLTA</v>
      </c>
      <c r="S811" s="20" t="str">
        <f>VLOOKUP(A811,'REPORTE'!$A$1:$AG$1961,33,0)</f>
        <v>COLUMBE</v>
      </c>
      <c r="T811" s="20" t="str">
        <f>VLOOKUP(S811,PROVINCIAS!$F$1:$G$1171,2,0)</f>
        <v>RURAL</v>
      </c>
      <c r="U811" s="20" t="str">
        <f>VLOOKUP(A811,'REPORTE'!$A$1:$AG$1961,5,0)</f>
        <v>ECUATORIANO(A) INDIGENA</v>
      </c>
      <c r="V811" s="20" t="str">
        <f>VLOOKUP(A811,'REPORTE'!$A$1:$AG$1961,18,0)</f>
        <v>F</v>
      </c>
    </row>
    <row r="812" spans="1:22" x14ac:dyDescent="0.45">
      <c r="A812" s="20">
        <v>1000895</v>
      </c>
      <c r="B812" s="20" t="s">
        <v>9431</v>
      </c>
      <c r="C812" s="20" t="s">
        <v>14114</v>
      </c>
      <c r="D812" s="20">
        <v>1717514747</v>
      </c>
      <c r="E812" s="20">
        <v>231000964</v>
      </c>
      <c r="F812" s="20" t="s">
        <v>11139</v>
      </c>
      <c r="G812" s="20"/>
      <c r="H812" s="20">
        <v>35</v>
      </c>
      <c r="I812" s="20" t="s">
        <v>11150</v>
      </c>
      <c r="J812" s="20" t="s">
        <v>11150</v>
      </c>
      <c r="K812" s="20" t="s">
        <v>11150</v>
      </c>
      <c r="L812" s="20" t="s">
        <v>11150</v>
      </c>
      <c r="M812" s="20" t="s">
        <v>11150</v>
      </c>
      <c r="N812" s="20" t="s">
        <v>11150</v>
      </c>
      <c r="O812" s="20">
        <v>35</v>
      </c>
      <c r="P812" s="20" t="str">
        <f>VLOOKUP(A812,'REPORTE'!$A$1:$AG$1961,30,0)</f>
        <v>Universitaria</v>
      </c>
      <c r="Q812" s="20" t="str">
        <f>VLOOKUP(A812,'REPORTE'!$A$1:$AG$1961,31,0)</f>
        <v>PICHINCHA</v>
      </c>
      <c r="R812" s="20" t="str">
        <f>VLOOKUP(A812,'REPORTE'!$A$1:$AG$1961,32,0)</f>
        <v>QUITO</v>
      </c>
      <c r="S812" s="20" t="str">
        <f>VLOOKUP(A812,'REPORTE'!$A$1:$AG$1961,33,0)</f>
        <v>COTOCOLLAO</v>
      </c>
      <c r="T812" s="20" t="str">
        <f>VLOOKUP(S812,PROVINCIAS!$F$1:$G$1171,2,0)</f>
        <v>URBANA</v>
      </c>
      <c r="U812" s="20" t="str">
        <f>VLOOKUP(A812,'REPORTE'!$A$1:$AG$1961,5,0)</f>
        <v>ECUATORIANO(A)</v>
      </c>
      <c r="V812" s="20" t="str">
        <f>VLOOKUP(A812,'REPORTE'!$A$1:$AG$1961,18,0)</f>
        <v>F</v>
      </c>
    </row>
    <row r="813" spans="1:22" x14ac:dyDescent="0.45">
      <c r="A813" s="20">
        <v>1000896</v>
      </c>
      <c r="B813" s="20" t="s">
        <v>9431</v>
      </c>
      <c r="C813" s="20" t="s">
        <v>14115</v>
      </c>
      <c r="D813" s="20">
        <v>604849638</v>
      </c>
      <c r="E813" s="20">
        <v>231000965</v>
      </c>
      <c r="F813" s="20" t="s">
        <v>11139</v>
      </c>
      <c r="G813" s="20"/>
      <c r="H813" s="20">
        <v>15</v>
      </c>
      <c r="I813" s="20" t="s">
        <v>11150</v>
      </c>
      <c r="J813" s="20" t="s">
        <v>11150</v>
      </c>
      <c r="K813" s="20" t="s">
        <v>11150</v>
      </c>
      <c r="L813" s="20" t="s">
        <v>11150</v>
      </c>
      <c r="M813" s="20" t="s">
        <v>11150</v>
      </c>
      <c r="N813" s="20" t="s">
        <v>11150</v>
      </c>
      <c r="O813" s="20">
        <v>15</v>
      </c>
      <c r="P813" s="20" t="str">
        <f>VLOOKUP(A813,'REPORTE'!$A$1:$AG$1961,30,0)</f>
        <v>Secundaria</v>
      </c>
      <c r="Q813" s="20" t="str">
        <f>VLOOKUP(A813,'REPORTE'!$A$1:$AG$1961,31,0)</f>
        <v>CHIMBORAZO</v>
      </c>
      <c r="R813" s="20" t="str">
        <f>VLOOKUP(A813,'REPORTE'!$A$1:$AG$1961,32,0)</f>
        <v>RIOBAMBA</v>
      </c>
      <c r="S813" s="20" t="str">
        <f>VLOOKUP(A813,'REPORTE'!$A$1:$AG$1961,33,0)</f>
        <v>VELOZ</v>
      </c>
      <c r="T813" s="20" t="str">
        <f>VLOOKUP(S813,PROVINCIAS!$F$1:$G$1171,2,0)</f>
        <v>URBANA</v>
      </c>
      <c r="U813" s="20" t="str">
        <f>VLOOKUP(A813,'REPORTE'!$A$1:$AG$1961,5,0)</f>
        <v>ECUATORIANO(A)</v>
      </c>
      <c r="V813" s="20" t="str">
        <f>VLOOKUP(A813,'REPORTE'!$A$1:$AG$1961,18,0)</f>
        <v>F</v>
      </c>
    </row>
    <row r="814" spans="1:22" x14ac:dyDescent="0.45">
      <c r="A814" s="20">
        <v>1000897</v>
      </c>
      <c r="B814" s="20" t="s">
        <v>9431</v>
      </c>
      <c r="C814" s="20" t="s">
        <v>14116</v>
      </c>
      <c r="D814" s="20">
        <v>1003847611</v>
      </c>
      <c r="E814" s="20">
        <v>231000966</v>
      </c>
      <c r="F814" s="20" t="s">
        <v>11139</v>
      </c>
      <c r="G814" s="20"/>
      <c r="H814" s="20">
        <v>36.1</v>
      </c>
      <c r="I814" s="20" t="s">
        <v>11150</v>
      </c>
      <c r="J814" s="20" t="s">
        <v>11150</v>
      </c>
      <c r="K814" s="20" t="s">
        <v>11150</v>
      </c>
      <c r="L814" s="20" t="s">
        <v>11150</v>
      </c>
      <c r="M814" s="20" t="s">
        <v>11150</v>
      </c>
      <c r="N814" s="20" t="s">
        <v>11150</v>
      </c>
      <c r="O814" s="20">
        <v>36.1</v>
      </c>
      <c r="P814" s="20" t="str">
        <f>VLOOKUP(A814,'REPORTE'!$A$1:$AG$1961,30,0)</f>
        <v>Primaria</v>
      </c>
      <c r="Q814" s="20" t="str">
        <f>VLOOKUP(A814,'REPORTE'!$A$1:$AG$1961,31,0)</f>
        <v>IMBABURA</v>
      </c>
      <c r="R814" s="20" t="str">
        <f>VLOOKUP(A814,'REPORTE'!$A$1:$AG$1961,32,0)</f>
        <v>OTAVALO</v>
      </c>
      <c r="S814" s="20" t="str">
        <f>VLOOKUP(A814,'REPORTE'!$A$1:$AG$1961,33,0)</f>
        <v>SAN RAFAEL</v>
      </c>
      <c r="T814" s="20" t="str">
        <f>VLOOKUP(S814,PROVINCIAS!$F$1:$G$1171,2,0)</f>
        <v>RURAL</v>
      </c>
      <c r="U814" s="20" t="str">
        <f>VLOOKUP(A814,'REPORTE'!$A$1:$AG$1961,5,0)</f>
        <v>ECUATORIANO(A) INDIGENA</v>
      </c>
      <c r="V814" s="20" t="str">
        <f>VLOOKUP(A814,'REPORTE'!$A$1:$AG$1961,18,0)</f>
        <v>M</v>
      </c>
    </row>
    <row r="815" spans="1:22" x14ac:dyDescent="0.45">
      <c r="A815" s="20">
        <v>1000898</v>
      </c>
      <c r="B815" s="20" t="s">
        <v>9431</v>
      </c>
      <c r="C815" s="20" t="s">
        <v>9703</v>
      </c>
      <c r="D815" s="20">
        <v>1721850434</v>
      </c>
      <c r="E815" s="20">
        <v>231000967</v>
      </c>
      <c r="F815" s="20" t="s">
        <v>11139</v>
      </c>
      <c r="G815" s="20"/>
      <c r="H815" s="20">
        <v>161.84</v>
      </c>
      <c r="I815" s="20" t="s">
        <v>11150</v>
      </c>
      <c r="J815" s="20" t="s">
        <v>11150</v>
      </c>
      <c r="K815" s="20" t="s">
        <v>11150</v>
      </c>
      <c r="L815" s="20" t="s">
        <v>11150</v>
      </c>
      <c r="M815" s="20" t="s">
        <v>11150</v>
      </c>
      <c r="N815" s="20" t="s">
        <v>11150</v>
      </c>
      <c r="O815" s="20">
        <v>161.84</v>
      </c>
      <c r="P815" s="20" t="str">
        <f>VLOOKUP(A815,'REPORTE'!$A$1:$AG$1961,30,0)</f>
        <v>Primaria</v>
      </c>
      <c r="Q815" s="20" t="str">
        <f>VLOOKUP(A815,'REPORTE'!$A$1:$AG$1961,31,0)</f>
        <v>PICHINCHA</v>
      </c>
      <c r="R815" s="20" t="str">
        <f>VLOOKUP(A815,'REPORTE'!$A$1:$AG$1961,32,0)</f>
        <v>QUITO</v>
      </c>
      <c r="S815" s="20" t="str">
        <f>VLOOKUP(A815,'REPORTE'!$A$1:$AG$1961,33,0)</f>
        <v>SAN BLAS</v>
      </c>
      <c r="T815" s="20" t="str">
        <f>VLOOKUP(S815,PROVINCIAS!$F$1:$G$1171,2,0)</f>
        <v>URBANA</v>
      </c>
      <c r="U815" s="20" t="str">
        <f>VLOOKUP(A815,'REPORTE'!$A$1:$AG$1961,5,0)</f>
        <v>ECUATORIANO(A)</v>
      </c>
      <c r="V815" s="20" t="str">
        <f>VLOOKUP(A815,'REPORTE'!$A$1:$AG$1961,18,0)</f>
        <v>M</v>
      </c>
    </row>
    <row r="816" spans="1:22" x14ac:dyDescent="0.45">
      <c r="A816" s="20">
        <v>1000899</v>
      </c>
      <c r="B816" s="20" t="s">
        <v>9431</v>
      </c>
      <c r="C816" s="20" t="s">
        <v>14117</v>
      </c>
      <c r="D816" s="20">
        <v>1716242746</v>
      </c>
      <c r="E816" s="20">
        <v>231000968</v>
      </c>
      <c r="F816" s="20" t="s">
        <v>11139</v>
      </c>
      <c r="G816" s="20"/>
      <c r="H816" s="20">
        <v>0.5</v>
      </c>
      <c r="I816" s="20" t="s">
        <v>11150</v>
      </c>
      <c r="J816" s="20" t="s">
        <v>11150</v>
      </c>
      <c r="K816" s="20" t="s">
        <v>11150</v>
      </c>
      <c r="L816" s="20" t="s">
        <v>11150</v>
      </c>
      <c r="M816" s="20" t="s">
        <v>11150</v>
      </c>
      <c r="N816" s="20" t="s">
        <v>11150</v>
      </c>
      <c r="O816" s="20">
        <v>0.5</v>
      </c>
      <c r="P816" s="20" t="str">
        <f>VLOOKUP(A816,'REPORTE'!$A$1:$AG$1961,30,0)</f>
        <v>Primaria</v>
      </c>
      <c r="Q816" s="20" t="str">
        <f>VLOOKUP(A816,'REPORTE'!$A$1:$AG$1961,31,0)</f>
        <v>PICHINCHA</v>
      </c>
      <c r="R816" s="20" t="str">
        <f>VLOOKUP(A816,'REPORTE'!$A$1:$AG$1961,32,0)</f>
        <v>QUITO</v>
      </c>
      <c r="S816" s="20" t="str">
        <f>VLOOKUP(A816,'REPORTE'!$A$1:$AG$1961,33,0)</f>
        <v>COTOCOLLAO</v>
      </c>
      <c r="T816" s="20" t="str">
        <f>VLOOKUP(S816,PROVINCIAS!$F$1:$G$1171,2,0)</f>
        <v>URBANA</v>
      </c>
      <c r="U816" s="20" t="str">
        <f>VLOOKUP(A816,'REPORTE'!$A$1:$AG$1961,5,0)</f>
        <v>ECUATORIANO(A) INDIGENA</v>
      </c>
      <c r="V816" s="20" t="str">
        <f>VLOOKUP(A816,'REPORTE'!$A$1:$AG$1961,18,0)</f>
        <v>F</v>
      </c>
    </row>
    <row r="817" spans="1:22" x14ac:dyDescent="0.45">
      <c r="A817" s="20">
        <v>1000900</v>
      </c>
      <c r="B817" s="20" t="s">
        <v>9431</v>
      </c>
      <c r="C817" s="20" t="s">
        <v>10428</v>
      </c>
      <c r="D817" s="20">
        <v>1756739353</v>
      </c>
      <c r="E817" s="20">
        <v>231000969</v>
      </c>
      <c r="F817" s="20" t="s">
        <v>11139</v>
      </c>
      <c r="G817" s="20"/>
      <c r="H817" s="20">
        <v>375.5</v>
      </c>
      <c r="I817" s="20" t="s">
        <v>11150</v>
      </c>
      <c r="J817" s="20" t="s">
        <v>11150</v>
      </c>
      <c r="K817" s="20" t="s">
        <v>11150</v>
      </c>
      <c r="L817" s="20" t="s">
        <v>11150</v>
      </c>
      <c r="M817" s="20" t="s">
        <v>11150</v>
      </c>
      <c r="N817" s="20" t="s">
        <v>11150</v>
      </c>
      <c r="O817" s="20">
        <v>375.5</v>
      </c>
      <c r="P817" s="20" t="str">
        <f>VLOOKUP(A817,'REPORTE'!$A$1:$AG$1961,30,0)</f>
        <v>Secundaria</v>
      </c>
      <c r="Q817" s="20" t="str">
        <f>VLOOKUP(A817,'REPORTE'!$A$1:$AG$1961,31,0)</f>
        <v>PICHINCHA</v>
      </c>
      <c r="R817" s="20" t="str">
        <f>VLOOKUP(A817,'REPORTE'!$A$1:$AG$1961,32,0)</f>
        <v>QUITO</v>
      </c>
      <c r="S817" s="20" t="str">
        <f>VLOOKUP(A817,'REPORTE'!$A$1:$AG$1961,33,0)</f>
        <v>CENTRO HISTORICO</v>
      </c>
      <c r="T817" s="20" t="str">
        <f>VLOOKUP(S817,PROVINCIAS!$F$1:$G$1171,2,0)</f>
        <v>URBANA</v>
      </c>
      <c r="U817" s="20" t="str">
        <f>VLOOKUP(A817,'REPORTE'!$A$1:$AG$1961,5,0)</f>
        <v>ECUATORIANO(A)</v>
      </c>
      <c r="V817" s="20" t="str">
        <f>VLOOKUP(A817,'REPORTE'!$A$1:$AG$1961,18,0)</f>
        <v>M</v>
      </c>
    </row>
    <row r="818" spans="1:22" x14ac:dyDescent="0.45">
      <c r="A818" s="20">
        <v>1000901</v>
      </c>
      <c r="B818" s="20" t="s">
        <v>9431</v>
      </c>
      <c r="C818" s="20" t="s">
        <v>10384</v>
      </c>
      <c r="D818" s="20">
        <v>1717556003</v>
      </c>
      <c r="E818" s="20">
        <v>231000970</v>
      </c>
      <c r="F818" s="20" t="s">
        <v>11139</v>
      </c>
      <c r="G818" s="20"/>
      <c r="H818" s="20">
        <v>182</v>
      </c>
      <c r="I818" s="20" t="s">
        <v>11150</v>
      </c>
      <c r="J818" s="20" t="s">
        <v>11150</v>
      </c>
      <c r="K818" s="20" t="s">
        <v>11150</v>
      </c>
      <c r="L818" s="20" t="s">
        <v>11150</v>
      </c>
      <c r="M818" s="20" t="s">
        <v>11150</v>
      </c>
      <c r="N818" s="20" t="s">
        <v>11150</v>
      </c>
      <c r="O818" s="20">
        <v>182</v>
      </c>
      <c r="P818" s="20" t="str">
        <f>VLOOKUP(A818,'REPORTE'!$A$1:$AG$1961,30,0)</f>
        <v>Primaria</v>
      </c>
      <c r="Q818" s="20" t="str">
        <f>VLOOKUP(A818,'REPORTE'!$A$1:$AG$1961,31,0)</f>
        <v>PICHINCHA</v>
      </c>
      <c r="R818" s="20" t="str">
        <f>VLOOKUP(A818,'REPORTE'!$A$1:$AG$1961,32,0)</f>
        <v>QUITO</v>
      </c>
      <c r="S818" s="20" t="str">
        <f>VLOOKUP(A818,'REPORTE'!$A$1:$AG$1961,33,0)</f>
        <v>POMASQUI</v>
      </c>
      <c r="T818" s="20" t="str">
        <f>VLOOKUP(S818,PROVINCIAS!$F$1:$G$1171,2,0)</f>
        <v>RURAL</v>
      </c>
      <c r="U818" s="20" t="str">
        <f>VLOOKUP(A818,'REPORTE'!$A$1:$AG$1961,5,0)</f>
        <v>ECUATORIANO(A)</v>
      </c>
      <c r="V818" s="20" t="str">
        <f>VLOOKUP(A818,'REPORTE'!$A$1:$AG$1961,18,0)</f>
        <v>F</v>
      </c>
    </row>
    <row r="819" spans="1:22" x14ac:dyDescent="0.45">
      <c r="A819" s="20">
        <v>1000902</v>
      </c>
      <c r="B819" s="20" t="s">
        <v>9431</v>
      </c>
      <c r="C819" s="20" t="s">
        <v>14118</v>
      </c>
      <c r="D819" s="20">
        <v>603342031</v>
      </c>
      <c r="E819" s="20">
        <v>231000971</v>
      </c>
      <c r="F819" s="20" t="s">
        <v>11139</v>
      </c>
      <c r="G819" s="20"/>
      <c r="H819" s="20">
        <v>15</v>
      </c>
      <c r="I819" s="20" t="s">
        <v>11150</v>
      </c>
      <c r="J819" s="20" t="s">
        <v>11150</v>
      </c>
      <c r="K819" s="20" t="s">
        <v>11150</v>
      </c>
      <c r="L819" s="20" t="s">
        <v>11150</v>
      </c>
      <c r="M819" s="20" t="s">
        <v>11150</v>
      </c>
      <c r="N819" s="20" t="s">
        <v>11150</v>
      </c>
      <c r="O819" s="20">
        <v>15</v>
      </c>
      <c r="P819" s="20" t="str">
        <f>VLOOKUP(A819,'REPORTE'!$A$1:$AG$1961,30,0)</f>
        <v>Formación Técnica (Intermedia)</v>
      </c>
      <c r="Q819" s="20" t="str">
        <f>VLOOKUP(A819,'REPORTE'!$A$1:$AG$1961,31,0)</f>
        <v>CHIMBORAZO</v>
      </c>
      <c r="R819" s="20" t="str">
        <f>VLOOKUP(A819,'REPORTE'!$A$1:$AG$1961,32,0)</f>
        <v>GUANO</v>
      </c>
      <c r="S819" s="20" t="str">
        <f>VLOOKUP(A819,'REPORTE'!$A$1:$AG$1961,33,0)</f>
        <v>LA MATRIZ</v>
      </c>
      <c r="T819" s="20" t="str">
        <f>VLOOKUP(S819,PROVINCIAS!$F$1:$G$1171,2,0)</f>
        <v>URBANA</v>
      </c>
      <c r="U819" s="20" t="str">
        <f>VLOOKUP(A819,'REPORTE'!$A$1:$AG$1961,5,0)</f>
        <v>ECUATORIANO(A) INDIGENA</v>
      </c>
      <c r="V819" s="20" t="str">
        <f>VLOOKUP(A819,'REPORTE'!$A$1:$AG$1961,18,0)</f>
        <v>F</v>
      </c>
    </row>
    <row r="820" spans="1:22" x14ac:dyDescent="0.45">
      <c r="A820" s="20">
        <v>1000903</v>
      </c>
      <c r="B820" s="20" t="s">
        <v>9431</v>
      </c>
      <c r="C820" s="20" t="s">
        <v>14119</v>
      </c>
      <c r="D820" s="20">
        <v>1720871118</v>
      </c>
      <c r="E820" s="20">
        <v>231000972</v>
      </c>
      <c r="F820" s="20" t="s">
        <v>11139</v>
      </c>
      <c r="G820" s="20"/>
      <c r="H820" s="20">
        <v>6</v>
      </c>
      <c r="I820" s="20" t="s">
        <v>11150</v>
      </c>
      <c r="J820" s="20" t="s">
        <v>11150</v>
      </c>
      <c r="K820" s="20" t="s">
        <v>11150</v>
      </c>
      <c r="L820" s="20" t="s">
        <v>11150</v>
      </c>
      <c r="M820" s="20" t="s">
        <v>11150</v>
      </c>
      <c r="N820" s="20" t="s">
        <v>11150</v>
      </c>
      <c r="O820" s="20">
        <v>6</v>
      </c>
      <c r="P820" s="20" t="str">
        <f>VLOOKUP(A820,'REPORTE'!$A$1:$AG$1961,30,0)</f>
        <v>Secundaria</v>
      </c>
      <c r="Q820" s="20" t="str">
        <f>VLOOKUP(A820,'REPORTE'!$A$1:$AG$1961,31,0)</f>
        <v>PICHINCHA</v>
      </c>
      <c r="R820" s="20" t="str">
        <f>VLOOKUP(A820,'REPORTE'!$A$1:$AG$1961,32,0)</f>
        <v>QUITO</v>
      </c>
      <c r="S820" s="20" t="str">
        <f>VLOOKUP(A820,'REPORTE'!$A$1:$AG$1961,33,0)</f>
        <v>COTOCOLLAO</v>
      </c>
      <c r="T820" s="20" t="str">
        <f>VLOOKUP(S820,PROVINCIAS!$F$1:$G$1171,2,0)</f>
        <v>URBANA</v>
      </c>
      <c r="U820" s="20" t="str">
        <f>VLOOKUP(A820,'REPORTE'!$A$1:$AG$1961,5,0)</f>
        <v>ECUATORIANO(A) INDIGENA</v>
      </c>
      <c r="V820" s="20" t="str">
        <f>VLOOKUP(A820,'REPORTE'!$A$1:$AG$1961,18,0)</f>
        <v>M</v>
      </c>
    </row>
    <row r="821" spans="1:22" x14ac:dyDescent="0.45">
      <c r="A821" s="20">
        <v>1000904</v>
      </c>
      <c r="B821" s="20" t="s">
        <v>9431</v>
      </c>
      <c r="C821" s="20" t="s">
        <v>14120</v>
      </c>
      <c r="D821" s="20">
        <v>1729241859</v>
      </c>
      <c r="E821" s="20">
        <v>231000973</v>
      </c>
      <c r="F821" s="20" t="s">
        <v>11139</v>
      </c>
      <c r="G821" s="20"/>
      <c r="H821" s="20">
        <v>1</v>
      </c>
      <c r="I821" s="20" t="s">
        <v>11150</v>
      </c>
      <c r="J821" s="20" t="s">
        <v>11150</v>
      </c>
      <c r="K821" s="20" t="s">
        <v>11150</v>
      </c>
      <c r="L821" s="20" t="s">
        <v>11150</v>
      </c>
      <c r="M821" s="20" t="s">
        <v>11150</v>
      </c>
      <c r="N821" s="20" t="s">
        <v>11150</v>
      </c>
      <c r="O821" s="20">
        <v>1</v>
      </c>
      <c r="P821" s="20" t="str">
        <f>VLOOKUP(A821,'REPORTE'!$A$1:$AG$1961,30,0)</f>
        <v>Secundaria</v>
      </c>
      <c r="Q821" s="20" t="str">
        <f>VLOOKUP(A821,'REPORTE'!$A$1:$AG$1961,31,0)</f>
        <v>PICHINCHA</v>
      </c>
      <c r="R821" s="20" t="str">
        <f>VLOOKUP(A821,'REPORTE'!$A$1:$AG$1961,32,0)</f>
        <v>QUITO</v>
      </c>
      <c r="S821" s="20" t="str">
        <f>VLOOKUP(A821,'REPORTE'!$A$1:$AG$1961,33,0)</f>
        <v>COTOCOLLAO</v>
      </c>
      <c r="T821" s="20" t="str">
        <f>VLOOKUP(S821,PROVINCIAS!$F$1:$G$1171,2,0)</f>
        <v>URBANA</v>
      </c>
      <c r="U821" s="20" t="str">
        <f>VLOOKUP(A821,'REPORTE'!$A$1:$AG$1961,5,0)</f>
        <v>ECUATORIANO(A)</v>
      </c>
      <c r="V821" s="20" t="str">
        <f>VLOOKUP(A821,'REPORTE'!$A$1:$AG$1961,18,0)</f>
        <v>F</v>
      </c>
    </row>
    <row r="822" spans="1:22" x14ac:dyDescent="0.45">
      <c r="A822" s="20">
        <v>1000905</v>
      </c>
      <c r="B822" s="20" t="s">
        <v>9431</v>
      </c>
      <c r="C822" s="20" t="s">
        <v>14121</v>
      </c>
      <c r="D822" s="20">
        <v>1753405594</v>
      </c>
      <c r="E822" s="20">
        <v>231000974</v>
      </c>
      <c r="F822" s="20" t="s">
        <v>11139</v>
      </c>
      <c r="G822" s="20"/>
      <c r="H822" s="20">
        <v>15</v>
      </c>
      <c r="I822" s="20" t="s">
        <v>11150</v>
      </c>
      <c r="J822" s="20" t="s">
        <v>11150</v>
      </c>
      <c r="K822" s="20" t="s">
        <v>11150</v>
      </c>
      <c r="L822" s="20" t="s">
        <v>11150</v>
      </c>
      <c r="M822" s="20" t="s">
        <v>11150</v>
      </c>
      <c r="N822" s="20" t="s">
        <v>11150</v>
      </c>
      <c r="O822" s="20">
        <v>15</v>
      </c>
      <c r="P822" s="20" t="str">
        <f>VLOOKUP(A822,'REPORTE'!$A$1:$AG$1961,30,0)</f>
        <v>Formación Técnica (Intermedia)</v>
      </c>
      <c r="Q822" s="20" t="str">
        <f>VLOOKUP(A822,'REPORTE'!$A$1:$AG$1961,31,0)</f>
        <v>CHIMBORAZO</v>
      </c>
      <c r="R822" s="20" t="str">
        <f>VLOOKUP(A822,'REPORTE'!$A$1:$AG$1961,32,0)</f>
        <v>RIOBAMBA</v>
      </c>
      <c r="S822" s="20" t="str">
        <f>VLOOKUP(A822,'REPORTE'!$A$1:$AG$1961,33,0)</f>
        <v>CACHA (CAB EN MACHANGARA)</v>
      </c>
      <c r="T822" s="20" t="str">
        <f>VLOOKUP(S822,PROVINCIAS!$F$1:$G$1171,2,0)</f>
        <v>RURAL</v>
      </c>
      <c r="U822" s="20" t="str">
        <f>VLOOKUP(A822,'REPORTE'!$A$1:$AG$1961,5,0)</f>
        <v>ECUATORIANO(A) INDIGENA</v>
      </c>
      <c r="V822" s="20" t="str">
        <f>VLOOKUP(A822,'REPORTE'!$A$1:$AG$1961,18,0)</f>
        <v>F</v>
      </c>
    </row>
    <row r="823" spans="1:22" x14ac:dyDescent="0.45">
      <c r="A823" s="20">
        <v>1000907</v>
      </c>
      <c r="B823" s="20" t="s">
        <v>9431</v>
      </c>
      <c r="C823" s="20" t="s">
        <v>14122</v>
      </c>
      <c r="D823" s="20">
        <v>1724800386</v>
      </c>
      <c r="E823" s="20">
        <v>231000975</v>
      </c>
      <c r="F823" s="20" t="s">
        <v>11139</v>
      </c>
      <c r="G823" s="20"/>
      <c r="H823" s="20">
        <v>15</v>
      </c>
      <c r="I823" s="20" t="s">
        <v>11150</v>
      </c>
      <c r="J823" s="20" t="s">
        <v>11150</v>
      </c>
      <c r="K823" s="20" t="s">
        <v>11150</v>
      </c>
      <c r="L823" s="20" t="s">
        <v>11150</v>
      </c>
      <c r="M823" s="20" t="s">
        <v>11150</v>
      </c>
      <c r="N823" s="20" t="s">
        <v>11150</v>
      </c>
      <c r="O823" s="20">
        <v>15</v>
      </c>
      <c r="P823" s="20" t="str">
        <f>VLOOKUP(A823,'REPORTE'!$A$1:$AG$1961,30,0)</f>
        <v>Secundaria</v>
      </c>
      <c r="Q823" s="20" t="str">
        <f>VLOOKUP(A823,'REPORTE'!$A$1:$AG$1961,31,0)</f>
        <v>PICHINCHA</v>
      </c>
      <c r="R823" s="20" t="str">
        <f>VLOOKUP(A823,'REPORTE'!$A$1:$AG$1961,32,0)</f>
        <v>QUITO</v>
      </c>
      <c r="S823" s="20" t="str">
        <f>VLOOKUP(A823,'REPORTE'!$A$1:$AG$1961,33,0)</f>
        <v>SAN ANTONIO</v>
      </c>
      <c r="T823" s="20" t="str">
        <f>VLOOKUP(S823,PROVINCIAS!$F$1:$G$1171,2,0)</f>
        <v>RURAL</v>
      </c>
      <c r="U823" s="20" t="str">
        <f>VLOOKUP(A823,'REPORTE'!$A$1:$AG$1961,5,0)</f>
        <v>ECUATORIANO(A)</v>
      </c>
      <c r="V823" s="20" t="str">
        <f>VLOOKUP(A823,'REPORTE'!$A$1:$AG$1961,18,0)</f>
        <v>M</v>
      </c>
    </row>
    <row r="824" spans="1:22" x14ac:dyDescent="0.45">
      <c r="A824" s="20">
        <v>1000908</v>
      </c>
      <c r="B824" s="20" t="s">
        <v>9431</v>
      </c>
      <c r="C824" s="20" t="s">
        <v>9770</v>
      </c>
      <c r="D824" s="20">
        <v>1722868567</v>
      </c>
      <c r="E824" s="20">
        <v>231000976</v>
      </c>
      <c r="F824" s="20" t="s">
        <v>11139</v>
      </c>
      <c r="G824" s="20"/>
      <c r="H824" s="20">
        <v>25</v>
      </c>
      <c r="I824" s="20" t="s">
        <v>11150</v>
      </c>
      <c r="J824" s="20" t="s">
        <v>11150</v>
      </c>
      <c r="K824" s="20" t="s">
        <v>11150</v>
      </c>
      <c r="L824" s="20" t="s">
        <v>11150</v>
      </c>
      <c r="M824" s="20" t="s">
        <v>11150</v>
      </c>
      <c r="N824" s="20" t="s">
        <v>11150</v>
      </c>
      <c r="O824" s="20">
        <v>25</v>
      </c>
      <c r="P824" s="20" t="str">
        <f>VLOOKUP(A824,'REPORTE'!$A$1:$AG$1961,30,0)</f>
        <v>Secundaria</v>
      </c>
      <c r="Q824" s="20" t="str">
        <f>VLOOKUP(A824,'REPORTE'!$A$1:$AG$1961,31,0)</f>
        <v>PICHINCHA</v>
      </c>
      <c r="R824" s="20" t="str">
        <f>VLOOKUP(A824,'REPORTE'!$A$1:$AG$1961,32,0)</f>
        <v>QUITO</v>
      </c>
      <c r="S824" s="20" t="str">
        <f>VLOOKUP(A824,'REPORTE'!$A$1:$AG$1961,33,0)</f>
        <v>SAN ANTONIO</v>
      </c>
      <c r="T824" s="20" t="str">
        <f>VLOOKUP(S824,PROVINCIAS!$F$1:$G$1171,2,0)</f>
        <v>RURAL</v>
      </c>
      <c r="U824" s="20" t="str">
        <f>VLOOKUP(A824,'REPORTE'!$A$1:$AG$1961,5,0)</f>
        <v>ECUATORIANO(A)</v>
      </c>
      <c r="V824" s="20" t="str">
        <f>VLOOKUP(A824,'REPORTE'!$A$1:$AG$1961,18,0)</f>
        <v>M</v>
      </c>
    </row>
    <row r="825" spans="1:22" x14ac:dyDescent="0.45">
      <c r="A825" s="20">
        <v>1000909</v>
      </c>
      <c r="B825" s="20" t="s">
        <v>9431</v>
      </c>
      <c r="C825" s="20" t="s">
        <v>14123</v>
      </c>
      <c r="D825" s="20">
        <v>1719366534</v>
      </c>
      <c r="E825" s="20">
        <v>231000977</v>
      </c>
      <c r="F825" s="20" t="s">
        <v>11139</v>
      </c>
      <c r="G825" s="20"/>
      <c r="H825" s="20">
        <v>15</v>
      </c>
      <c r="I825" s="20" t="s">
        <v>11150</v>
      </c>
      <c r="J825" s="20" t="s">
        <v>11150</v>
      </c>
      <c r="K825" s="20" t="s">
        <v>11150</v>
      </c>
      <c r="L825" s="20" t="s">
        <v>11150</v>
      </c>
      <c r="M825" s="20" t="s">
        <v>11150</v>
      </c>
      <c r="N825" s="20" t="s">
        <v>11150</v>
      </c>
      <c r="O825" s="20">
        <v>15</v>
      </c>
      <c r="P825" s="20" t="str">
        <f>VLOOKUP(A825,'REPORTE'!$A$1:$AG$1961,30,0)</f>
        <v>Universitaria</v>
      </c>
      <c r="Q825" s="20" t="str">
        <f>VLOOKUP(A825,'REPORTE'!$A$1:$AG$1961,31,0)</f>
        <v>PICHINCHA</v>
      </c>
      <c r="R825" s="20" t="str">
        <f>VLOOKUP(A825,'REPORTE'!$A$1:$AG$1961,32,0)</f>
        <v>QUITO</v>
      </c>
      <c r="S825" s="20" t="str">
        <f>VLOOKUP(A825,'REPORTE'!$A$1:$AG$1961,33,0)</f>
        <v>SAN BLAS</v>
      </c>
      <c r="T825" s="20" t="str">
        <f>VLOOKUP(S825,PROVINCIAS!$F$1:$G$1171,2,0)</f>
        <v>URBANA</v>
      </c>
      <c r="U825" s="20" t="str">
        <f>VLOOKUP(A825,'REPORTE'!$A$1:$AG$1961,5,0)</f>
        <v>ECUATORIANO(A)</v>
      </c>
      <c r="V825" s="20" t="str">
        <f>VLOOKUP(A825,'REPORTE'!$A$1:$AG$1961,18,0)</f>
        <v>M</v>
      </c>
    </row>
    <row r="826" spans="1:22" x14ac:dyDescent="0.45">
      <c r="A826" s="20">
        <v>1000910</v>
      </c>
      <c r="B826" s="20" t="s">
        <v>9431</v>
      </c>
      <c r="C826" s="20" t="s">
        <v>9843</v>
      </c>
      <c r="D826" s="20">
        <v>1703803831</v>
      </c>
      <c r="E826" s="20">
        <v>231000978</v>
      </c>
      <c r="F826" s="20" t="s">
        <v>11139</v>
      </c>
      <c r="G826" s="20"/>
      <c r="H826" s="20">
        <v>65</v>
      </c>
      <c r="I826" s="20" t="s">
        <v>11150</v>
      </c>
      <c r="J826" s="20" t="s">
        <v>11150</v>
      </c>
      <c r="K826" s="20" t="s">
        <v>11150</v>
      </c>
      <c r="L826" s="20" t="s">
        <v>11150</v>
      </c>
      <c r="M826" s="20" t="s">
        <v>11150</v>
      </c>
      <c r="N826" s="20" t="s">
        <v>11150</v>
      </c>
      <c r="O826" s="20">
        <v>65</v>
      </c>
      <c r="P826" s="20" t="str">
        <f>VLOOKUP(A826,'REPORTE'!$A$1:$AG$1961,30,0)</f>
        <v>Primaria</v>
      </c>
      <c r="Q826" s="20" t="str">
        <f>VLOOKUP(A826,'REPORTE'!$A$1:$AG$1961,31,0)</f>
        <v>CHIMBORAZO</v>
      </c>
      <c r="R826" s="20" t="str">
        <f>VLOOKUP(A826,'REPORTE'!$A$1:$AG$1961,32,0)</f>
        <v>RIOBAMBA</v>
      </c>
      <c r="S826" s="20" t="str">
        <f>VLOOKUP(A826,'REPORTE'!$A$1:$AG$1961,33,0)</f>
        <v>YARUQUIES</v>
      </c>
      <c r="T826" s="20" t="str">
        <f>VLOOKUP(S826,PROVINCIAS!$F$1:$G$1171,2,0)</f>
        <v>URBANA</v>
      </c>
      <c r="U826" s="20" t="str">
        <f>VLOOKUP(A826,'REPORTE'!$A$1:$AG$1961,5,0)</f>
        <v>ECUATORIANO(A) INDIGENA</v>
      </c>
      <c r="V826" s="20" t="str">
        <f>VLOOKUP(A826,'REPORTE'!$A$1:$AG$1961,18,0)</f>
        <v>M</v>
      </c>
    </row>
    <row r="827" spans="1:22" x14ac:dyDescent="0.45">
      <c r="A827" s="20">
        <v>1000911</v>
      </c>
      <c r="B827" s="20" t="s">
        <v>9431</v>
      </c>
      <c r="C827" s="20" t="s">
        <v>14124</v>
      </c>
      <c r="D827" s="20">
        <v>1750456517</v>
      </c>
      <c r="E827" s="20">
        <v>231000979</v>
      </c>
      <c r="F827" s="20" t="s">
        <v>11139</v>
      </c>
      <c r="G827" s="20"/>
      <c r="H827" s="20">
        <v>21.2</v>
      </c>
      <c r="I827" s="20" t="s">
        <v>11150</v>
      </c>
      <c r="J827" s="20" t="s">
        <v>11150</v>
      </c>
      <c r="K827" s="20" t="s">
        <v>11150</v>
      </c>
      <c r="L827" s="20" t="s">
        <v>11150</v>
      </c>
      <c r="M827" s="20" t="s">
        <v>11150</v>
      </c>
      <c r="N827" s="20" t="s">
        <v>11150</v>
      </c>
      <c r="O827" s="20">
        <v>21.2</v>
      </c>
      <c r="P827" s="20" t="str">
        <f>VLOOKUP(A827,'REPORTE'!$A$1:$AG$1961,30,0)</f>
        <v>Primaria</v>
      </c>
      <c r="Q827" s="20" t="str">
        <f>VLOOKUP(A827,'REPORTE'!$A$1:$AG$1961,31,0)</f>
        <v>CHIMBORAZO</v>
      </c>
      <c r="R827" s="20" t="str">
        <f>VLOOKUP(A827,'REPORTE'!$A$1:$AG$1961,32,0)</f>
        <v>RIOBAMBA</v>
      </c>
      <c r="S827" s="20" t="str">
        <f>VLOOKUP(A827,'REPORTE'!$A$1:$AG$1961,33,0)</f>
        <v>CACHA (CAB EN MACHANGARA)</v>
      </c>
      <c r="T827" s="20" t="str">
        <f>VLOOKUP(S827,PROVINCIAS!$F$1:$G$1171,2,0)</f>
        <v>RURAL</v>
      </c>
      <c r="U827" s="20" t="str">
        <f>VLOOKUP(A827,'REPORTE'!$A$1:$AG$1961,5,0)</f>
        <v>ECUATORIANO(A) INDIGENA</v>
      </c>
      <c r="V827" s="20" t="str">
        <f>VLOOKUP(A827,'REPORTE'!$A$1:$AG$1961,18,0)</f>
        <v>M</v>
      </c>
    </row>
    <row r="828" spans="1:22" x14ac:dyDescent="0.45">
      <c r="A828" s="20">
        <v>1000912</v>
      </c>
      <c r="B828" s="20" t="s">
        <v>9431</v>
      </c>
      <c r="C828" s="20" t="s">
        <v>14125</v>
      </c>
      <c r="D828" s="20">
        <v>1726284803</v>
      </c>
      <c r="E828" s="20">
        <v>231000980</v>
      </c>
      <c r="F828" s="20" t="s">
        <v>11139</v>
      </c>
      <c r="G828" s="20"/>
      <c r="H828" s="20">
        <v>15</v>
      </c>
      <c r="I828" s="20" t="s">
        <v>11150</v>
      </c>
      <c r="J828" s="20" t="s">
        <v>11150</v>
      </c>
      <c r="K828" s="20" t="s">
        <v>11150</v>
      </c>
      <c r="L828" s="20" t="s">
        <v>11150</v>
      </c>
      <c r="M828" s="20" t="s">
        <v>11150</v>
      </c>
      <c r="N828" s="20" t="s">
        <v>11150</v>
      </c>
      <c r="O828" s="20">
        <v>15</v>
      </c>
      <c r="P828" s="20" t="str">
        <f>VLOOKUP(A828,'REPORTE'!$A$1:$AG$1961,30,0)</f>
        <v>Secundaria</v>
      </c>
      <c r="Q828" s="20" t="str">
        <f>VLOOKUP(A828,'REPORTE'!$A$1:$AG$1961,31,0)</f>
        <v>PICHINCHA</v>
      </c>
      <c r="R828" s="20" t="str">
        <f>VLOOKUP(A828,'REPORTE'!$A$1:$AG$1961,32,0)</f>
        <v>QUITO</v>
      </c>
      <c r="S828" s="20" t="str">
        <f>VLOOKUP(A828,'REPORTE'!$A$1:$AG$1961,33,0)</f>
        <v>CHILLOGALLO</v>
      </c>
      <c r="T828" s="20" t="str">
        <f>VLOOKUP(S828,PROVINCIAS!$F$1:$G$1171,2,0)</f>
        <v>URBANA</v>
      </c>
      <c r="U828" s="20" t="str">
        <f>VLOOKUP(A828,'REPORTE'!$A$1:$AG$1961,5,0)</f>
        <v>ECUATORIANO(A) INDIGENA</v>
      </c>
      <c r="V828" s="20" t="str">
        <f>VLOOKUP(A828,'REPORTE'!$A$1:$AG$1961,18,0)</f>
        <v>M</v>
      </c>
    </row>
    <row r="829" spans="1:22" x14ac:dyDescent="0.45">
      <c r="A829" s="20">
        <v>1000913</v>
      </c>
      <c r="B829" s="20" t="s">
        <v>9431</v>
      </c>
      <c r="C829" s="20" t="s">
        <v>9865</v>
      </c>
      <c r="D829" s="20">
        <v>1721414090</v>
      </c>
      <c r="E829" s="20">
        <v>231000981</v>
      </c>
      <c r="F829" s="20" t="s">
        <v>11139</v>
      </c>
      <c r="G829" s="20"/>
      <c r="H829" s="20">
        <v>73</v>
      </c>
      <c r="I829" s="20" t="s">
        <v>11150</v>
      </c>
      <c r="J829" s="20" t="s">
        <v>11150</v>
      </c>
      <c r="K829" s="20" t="s">
        <v>11150</v>
      </c>
      <c r="L829" s="20" t="s">
        <v>11150</v>
      </c>
      <c r="M829" s="20" t="s">
        <v>11150</v>
      </c>
      <c r="N829" s="20" t="s">
        <v>11150</v>
      </c>
      <c r="O829" s="20">
        <v>73</v>
      </c>
      <c r="P829" s="20" t="str">
        <f>VLOOKUP(A829,'REPORTE'!$A$1:$AG$1961,30,0)</f>
        <v>Primaria</v>
      </c>
      <c r="Q829" s="20" t="str">
        <f>VLOOKUP(A829,'REPORTE'!$A$1:$AG$1961,31,0)</f>
        <v>CHIMBORAZO</v>
      </c>
      <c r="R829" s="20" t="str">
        <f>VLOOKUP(A829,'REPORTE'!$A$1:$AG$1961,32,0)</f>
        <v>RIOBAMBA</v>
      </c>
      <c r="S829" s="20" t="str">
        <f>VLOOKUP(A829,'REPORTE'!$A$1:$AG$1961,33,0)</f>
        <v>PUNIN</v>
      </c>
      <c r="T829" s="20" t="str">
        <f>VLOOKUP(S829,PROVINCIAS!$F$1:$G$1171,2,0)</f>
        <v>RURAL</v>
      </c>
      <c r="U829" s="20" t="str">
        <f>VLOOKUP(A829,'REPORTE'!$A$1:$AG$1961,5,0)</f>
        <v>ECUATORIANO(A) INDIGENA</v>
      </c>
      <c r="V829" s="20" t="str">
        <f>VLOOKUP(A829,'REPORTE'!$A$1:$AG$1961,18,0)</f>
        <v>F</v>
      </c>
    </row>
    <row r="830" spans="1:22" x14ac:dyDescent="0.45">
      <c r="A830" s="20">
        <v>1000914</v>
      </c>
      <c r="B830" s="20" t="s">
        <v>9431</v>
      </c>
      <c r="C830" s="20" t="s">
        <v>9866</v>
      </c>
      <c r="D830" s="20">
        <v>1751494558</v>
      </c>
      <c r="E830" s="20">
        <v>231000982</v>
      </c>
      <c r="F830" s="20" t="s">
        <v>11139</v>
      </c>
      <c r="G830" s="20"/>
      <c r="H830" s="20">
        <v>35</v>
      </c>
      <c r="I830" s="20" t="s">
        <v>11150</v>
      </c>
      <c r="J830" s="20" t="s">
        <v>11150</v>
      </c>
      <c r="K830" s="20" t="s">
        <v>11150</v>
      </c>
      <c r="L830" s="20" t="s">
        <v>11150</v>
      </c>
      <c r="M830" s="20" t="s">
        <v>11150</v>
      </c>
      <c r="N830" s="20" t="s">
        <v>11150</v>
      </c>
      <c r="O830" s="20">
        <v>35</v>
      </c>
      <c r="P830" s="20" t="str">
        <f>VLOOKUP(A830,'REPORTE'!$A$1:$AG$1961,30,0)</f>
        <v>Secundaria</v>
      </c>
      <c r="Q830" s="20" t="str">
        <f>VLOOKUP(A830,'REPORTE'!$A$1:$AG$1961,31,0)</f>
        <v>PICHINCHA</v>
      </c>
      <c r="R830" s="20" t="str">
        <f>VLOOKUP(A830,'REPORTE'!$A$1:$AG$1961,32,0)</f>
        <v>QUITO</v>
      </c>
      <c r="S830" s="20" t="str">
        <f>VLOOKUP(A830,'REPORTE'!$A$1:$AG$1961,33,0)</f>
        <v>SAN BLAS</v>
      </c>
      <c r="T830" s="20" t="str">
        <f>VLOOKUP(S830,PROVINCIAS!$F$1:$G$1171,2,0)</f>
        <v>URBANA</v>
      </c>
      <c r="U830" s="20" t="str">
        <f>VLOOKUP(A830,'REPORTE'!$A$1:$AG$1961,5,0)</f>
        <v>ECUATORIANO(A)</v>
      </c>
      <c r="V830" s="20" t="str">
        <f>VLOOKUP(A830,'REPORTE'!$A$1:$AG$1961,18,0)</f>
        <v>M</v>
      </c>
    </row>
    <row r="831" spans="1:22" x14ac:dyDescent="0.45">
      <c r="A831" s="20">
        <v>1000915</v>
      </c>
      <c r="B831" s="20" t="s">
        <v>9431</v>
      </c>
      <c r="C831" s="20" t="s">
        <v>9816</v>
      </c>
      <c r="D831" s="20">
        <v>1703615151</v>
      </c>
      <c r="E831" s="20">
        <v>231000983</v>
      </c>
      <c r="F831" s="20" t="s">
        <v>11139</v>
      </c>
      <c r="G831" s="20"/>
      <c r="H831" s="20">
        <v>515</v>
      </c>
      <c r="I831" s="20" t="s">
        <v>11150</v>
      </c>
      <c r="J831" s="20" t="s">
        <v>11150</v>
      </c>
      <c r="K831" s="20" t="s">
        <v>11150</v>
      </c>
      <c r="L831" s="20" t="s">
        <v>11150</v>
      </c>
      <c r="M831" s="20" t="s">
        <v>11150</v>
      </c>
      <c r="N831" s="20" t="s">
        <v>11150</v>
      </c>
      <c r="O831" s="20">
        <v>515</v>
      </c>
      <c r="P831" s="20" t="str">
        <f>VLOOKUP(A831,'REPORTE'!$A$1:$AG$1961,30,0)</f>
        <v>Primaria</v>
      </c>
      <c r="Q831" s="20" t="str">
        <f>VLOOKUP(A831,'REPORTE'!$A$1:$AG$1961,31,0)</f>
        <v>PICHINCHA</v>
      </c>
      <c r="R831" s="20" t="str">
        <f>VLOOKUP(A831,'REPORTE'!$A$1:$AG$1961,32,0)</f>
        <v>QUITO</v>
      </c>
      <c r="S831" s="20" t="str">
        <f>VLOOKUP(A831,'REPORTE'!$A$1:$AG$1961,33,0)</f>
        <v>IÑAQUITO</v>
      </c>
      <c r="T831" s="20" t="str">
        <f>VLOOKUP(S831,PROVINCIAS!$F$1:$G$1171,2,0)</f>
        <v>URBANA</v>
      </c>
      <c r="U831" s="20" t="str">
        <f>VLOOKUP(A831,'REPORTE'!$A$1:$AG$1961,5,0)</f>
        <v>ECUATORIANO(A)</v>
      </c>
      <c r="V831" s="20" t="str">
        <f>VLOOKUP(A831,'REPORTE'!$A$1:$AG$1961,18,0)</f>
        <v>F</v>
      </c>
    </row>
    <row r="832" spans="1:22" x14ac:dyDescent="0.45">
      <c r="A832" s="20">
        <v>1000916</v>
      </c>
      <c r="B832" s="20" t="s">
        <v>9431</v>
      </c>
      <c r="C832" s="20" t="s">
        <v>10147</v>
      </c>
      <c r="D832" s="20">
        <v>1002987780</v>
      </c>
      <c r="E832" s="20">
        <v>231000984</v>
      </c>
      <c r="F832" s="20" t="s">
        <v>11139</v>
      </c>
      <c r="G832" s="20"/>
      <c r="H832" s="20">
        <v>55</v>
      </c>
      <c r="I832" s="20" t="s">
        <v>11150</v>
      </c>
      <c r="J832" s="20" t="s">
        <v>11150</v>
      </c>
      <c r="K832" s="20" t="s">
        <v>11150</v>
      </c>
      <c r="L832" s="20" t="s">
        <v>11150</v>
      </c>
      <c r="M832" s="20" t="s">
        <v>11150</v>
      </c>
      <c r="N832" s="20" t="s">
        <v>11150</v>
      </c>
      <c r="O832" s="20">
        <v>55</v>
      </c>
      <c r="P832" s="20" t="str">
        <f>VLOOKUP(A832,'REPORTE'!$A$1:$AG$1961,30,0)</f>
        <v>Primaria</v>
      </c>
      <c r="Q832" s="20" t="str">
        <f>VLOOKUP(A832,'REPORTE'!$A$1:$AG$1961,31,0)</f>
        <v>IMBABURA</v>
      </c>
      <c r="R832" s="20" t="str">
        <f>VLOOKUP(A832,'REPORTE'!$A$1:$AG$1961,32,0)</f>
        <v>IBARRA</v>
      </c>
      <c r="S832" s="20" t="str">
        <f>VLOOKUP(A832,'REPORTE'!$A$1:$AG$1961,33,0)</f>
        <v>CARANQUI</v>
      </c>
      <c r="T832" s="20" t="str">
        <f>VLOOKUP(S832,PROVINCIAS!$F$1:$G$1171,2,0)</f>
        <v>URBANA</v>
      </c>
      <c r="U832" s="20" t="str">
        <f>VLOOKUP(A832,'REPORTE'!$A$1:$AG$1961,5,0)</f>
        <v>ECUATORIANO(A) INDIGENA</v>
      </c>
      <c r="V832" s="20" t="str">
        <f>VLOOKUP(A832,'REPORTE'!$A$1:$AG$1961,18,0)</f>
        <v>F</v>
      </c>
    </row>
    <row r="833" spans="1:22" x14ac:dyDescent="0.45">
      <c r="A833" s="20">
        <v>1000917</v>
      </c>
      <c r="B833" s="20" t="s">
        <v>9431</v>
      </c>
      <c r="C833" s="20" t="s">
        <v>14126</v>
      </c>
      <c r="D833" s="20">
        <v>1500857352</v>
      </c>
      <c r="E833" s="20">
        <v>231000985</v>
      </c>
      <c r="F833" s="20" t="s">
        <v>11139</v>
      </c>
      <c r="G833" s="20"/>
      <c r="H833" s="20">
        <v>27.5</v>
      </c>
      <c r="I833" s="20" t="s">
        <v>11150</v>
      </c>
      <c r="J833" s="20" t="s">
        <v>11150</v>
      </c>
      <c r="K833" s="20" t="s">
        <v>11150</v>
      </c>
      <c r="L833" s="20" t="s">
        <v>11150</v>
      </c>
      <c r="M833" s="20" t="s">
        <v>11150</v>
      </c>
      <c r="N833" s="20" t="s">
        <v>11150</v>
      </c>
      <c r="O833" s="20">
        <v>27.5</v>
      </c>
      <c r="P833" s="20" t="str">
        <f>VLOOKUP(A833,'REPORTE'!$A$1:$AG$1961,30,0)</f>
        <v>Secundaria</v>
      </c>
      <c r="Q833" s="20" t="str">
        <f>VLOOKUP(A833,'REPORTE'!$A$1:$AG$1961,31,0)</f>
        <v>NAPO</v>
      </c>
      <c r="R833" s="20" t="str">
        <f>VLOOKUP(A833,'REPORTE'!$A$1:$AG$1961,32,0)</f>
        <v>TENA</v>
      </c>
      <c r="S833" s="20" t="str">
        <f>VLOOKUP(A833,'REPORTE'!$A$1:$AG$1961,33,0)</f>
        <v>TENA</v>
      </c>
      <c r="T833" s="20" t="str">
        <f>VLOOKUP(S833,PROVINCIAS!$F$1:$G$1171,2,0)</f>
        <v>URBANA</v>
      </c>
      <c r="U833" s="20" t="str">
        <f>VLOOKUP(A833,'REPORTE'!$A$1:$AG$1961,5,0)</f>
        <v>ECUATORIANO(A)</v>
      </c>
      <c r="V833" s="20" t="str">
        <f>VLOOKUP(A833,'REPORTE'!$A$1:$AG$1961,18,0)</f>
        <v>F</v>
      </c>
    </row>
    <row r="834" spans="1:22" x14ac:dyDescent="0.45">
      <c r="A834" s="20">
        <v>1000918</v>
      </c>
      <c r="B834" s="20" t="s">
        <v>9431</v>
      </c>
      <c r="C834" s="20" t="s">
        <v>9757</v>
      </c>
      <c r="D834" s="20">
        <v>1722125174</v>
      </c>
      <c r="E834" s="20">
        <v>231000986</v>
      </c>
      <c r="F834" s="20" t="s">
        <v>11139</v>
      </c>
      <c r="G834" s="20"/>
      <c r="H834" s="20">
        <v>215</v>
      </c>
      <c r="I834" s="20" t="s">
        <v>11150</v>
      </c>
      <c r="J834" s="20" t="s">
        <v>11150</v>
      </c>
      <c r="K834" s="20" t="s">
        <v>11150</v>
      </c>
      <c r="L834" s="20" t="s">
        <v>11150</v>
      </c>
      <c r="M834" s="20" t="s">
        <v>11150</v>
      </c>
      <c r="N834" s="20" t="s">
        <v>11150</v>
      </c>
      <c r="O834" s="20">
        <v>215</v>
      </c>
      <c r="P834" s="20" t="str">
        <f>VLOOKUP(A834,'REPORTE'!$A$1:$AG$1961,30,0)</f>
        <v>Secundaria</v>
      </c>
      <c r="Q834" s="20" t="str">
        <f>VLOOKUP(A834,'REPORTE'!$A$1:$AG$1961,31,0)</f>
        <v>CHIMBORAZO</v>
      </c>
      <c r="R834" s="20" t="str">
        <f>VLOOKUP(A834,'REPORTE'!$A$1:$AG$1961,32,0)</f>
        <v>RIOBAMBA</v>
      </c>
      <c r="S834" s="20" t="str">
        <f>VLOOKUP(A834,'REPORTE'!$A$1:$AG$1961,33,0)</f>
        <v>CACHA (CAB EN MACHANGARA)</v>
      </c>
      <c r="T834" s="20" t="str">
        <f>VLOOKUP(S834,PROVINCIAS!$F$1:$G$1171,2,0)</f>
        <v>RURAL</v>
      </c>
      <c r="U834" s="20" t="str">
        <f>VLOOKUP(A834,'REPORTE'!$A$1:$AG$1961,5,0)</f>
        <v>ECUATORIANO(A) INDIGENA</v>
      </c>
      <c r="V834" s="20" t="str">
        <f>VLOOKUP(A834,'REPORTE'!$A$1:$AG$1961,18,0)</f>
        <v>F</v>
      </c>
    </row>
    <row r="835" spans="1:22" x14ac:dyDescent="0.45">
      <c r="A835" s="20">
        <v>1000919</v>
      </c>
      <c r="B835" s="20" t="s">
        <v>9431</v>
      </c>
      <c r="C835" s="20" t="s">
        <v>14127</v>
      </c>
      <c r="D835" s="20">
        <v>1725418477</v>
      </c>
      <c r="E835" s="20">
        <v>231000987</v>
      </c>
      <c r="F835" s="20" t="s">
        <v>11139</v>
      </c>
      <c r="G835" s="20"/>
      <c r="H835" s="20">
        <v>5</v>
      </c>
      <c r="I835" s="20" t="s">
        <v>11150</v>
      </c>
      <c r="J835" s="20" t="s">
        <v>11150</v>
      </c>
      <c r="K835" s="20" t="s">
        <v>11150</v>
      </c>
      <c r="L835" s="20" t="s">
        <v>11150</v>
      </c>
      <c r="M835" s="20" t="s">
        <v>11150</v>
      </c>
      <c r="N835" s="20" t="s">
        <v>11150</v>
      </c>
      <c r="O835" s="20">
        <v>5</v>
      </c>
      <c r="P835" s="20" t="str">
        <f>VLOOKUP(A835,'REPORTE'!$A$1:$AG$1961,30,0)</f>
        <v>Secundaria</v>
      </c>
      <c r="Q835" s="20" t="str">
        <f>VLOOKUP(A835,'REPORTE'!$A$1:$AG$1961,31,0)</f>
        <v>PICHINCHA</v>
      </c>
      <c r="R835" s="20" t="str">
        <f>VLOOKUP(A835,'REPORTE'!$A$1:$AG$1961,32,0)</f>
        <v>QUITO</v>
      </c>
      <c r="S835" s="20" t="str">
        <f>VLOOKUP(A835,'REPORTE'!$A$1:$AG$1961,33,0)</f>
        <v>COTOCOLLAO</v>
      </c>
      <c r="T835" s="20" t="str">
        <f>VLOOKUP(S835,PROVINCIAS!$F$1:$G$1171,2,0)</f>
        <v>URBANA</v>
      </c>
      <c r="U835" s="20" t="str">
        <f>VLOOKUP(A835,'REPORTE'!$A$1:$AG$1961,5,0)</f>
        <v>ECUATORIANO(A) INDIGENA</v>
      </c>
      <c r="V835" s="20" t="str">
        <f>VLOOKUP(A835,'REPORTE'!$A$1:$AG$1961,18,0)</f>
        <v>F</v>
      </c>
    </row>
    <row r="836" spans="1:22" x14ac:dyDescent="0.45">
      <c r="A836" s="20">
        <v>1000920</v>
      </c>
      <c r="B836" s="20" t="s">
        <v>9431</v>
      </c>
      <c r="C836" s="20" t="s">
        <v>10429</v>
      </c>
      <c r="D836" s="20">
        <v>604420893</v>
      </c>
      <c r="E836" s="20">
        <v>231000988</v>
      </c>
      <c r="F836" s="20" t="s">
        <v>11139</v>
      </c>
      <c r="G836" s="20"/>
      <c r="H836" s="20">
        <v>215</v>
      </c>
      <c r="I836" s="20" t="s">
        <v>11150</v>
      </c>
      <c r="J836" s="20" t="s">
        <v>11150</v>
      </c>
      <c r="K836" s="20" t="s">
        <v>11150</v>
      </c>
      <c r="L836" s="20" t="s">
        <v>11150</v>
      </c>
      <c r="M836" s="20" t="s">
        <v>11150</v>
      </c>
      <c r="N836" s="20" t="s">
        <v>11150</v>
      </c>
      <c r="O836" s="20">
        <v>215</v>
      </c>
      <c r="P836" s="20" t="str">
        <f>VLOOKUP(A836,'REPORTE'!$A$1:$AG$1961,30,0)</f>
        <v>Primaria</v>
      </c>
      <c r="Q836" s="20" t="str">
        <f>VLOOKUP(A836,'REPORTE'!$A$1:$AG$1961,31,0)</f>
        <v>CHIMBORAZO</v>
      </c>
      <c r="R836" s="20" t="str">
        <f>VLOOKUP(A836,'REPORTE'!$A$1:$AG$1961,32,0)</f>
        <v>RIOBAMBA</v>
      </c>
      <c r="S836" s="20" t="str">
        <f>VLOOKUP(A836,'REPORTE'!$A$1:$AG$1961,33,0)</f>
        <v>CACHA (CAB EN MACHANGARA)</v>
      </c>
      <c r="T836" s="20" t="str">
        <f>VLOOKUP(S836,PROVINCIAS!$F$1:$G$1171,2,0)</f>
        <v>RURAL</v>
      </c>
      <c r="U836" s="20" t="str">
        <f>VLOOKUP(A836,'REPORTE'!$A$1:$AG$1961,5,0)</f>
        <v>ECUATORIANO(A) INDIGENA</v>
      </c>
      <c r="V836" s="20" t="str">
        <f>VLOOKUP(A836,'REPORTE'!$A$1:$AG$1961,18,0)</f>
        <v>M</v>
      </c>
    </row>
    <row r="837" spans="1:22" x14ac:dyDescent="0.45">
      <c r="A837" s="20">
        <v>1000921</v>
      </c>
      <c r="B837" s="20" t="s">
        <v>9431</v>
      </c>
      <c r="C837" s="20" t="s">
        <v>14128</v>
      </c>
      <c r="D837" s="20">
        <v>1720492881</v>
      </c>
      <c r="E837" s="20">
        <v>231000989</v>
      </c>
      <c r="F837" s="20" t="s">
        <v>11139</v>
      </c>
      <c r="G837" s="20"/>
      <c r="H837" s="20">
        <v>15</v>
      </c>
      <c r="I837" s="20" t="s">
        <v>11150</v>
      </c>
      <c r="J837" s="20" t="s">
        <v>11150</v>
      </c>
      <c r="K837" s="20" t="s">
        <v>11150</v>
      </c>
      <c r="L837" s="20" t="s">
        <v>11150</v>
      </c>
      <c r="M837" s="20" t="s">
        <v>11150</v>
      </c>
      <c r="N837" s="20" t="s">
        <v>11150</v>
      </c>
      <c r="O837" s="20">
        <v>15</v>
      </c>
      <c r="P837" s="20" t="str">
        <f>VLOOKUP(A837,'REPORTE'!$A$1:$AG$1961,30,0)</f>
        <v>Primaria</v>
      </c>
      <c r="Q837" s="20" t="str">
        <f>VLOOKUP(A837,'REPORTE'!$A$1:$AG$1961,31,0)</f>
        <v>CHIMBORAZO</v>
      </c>
      <c r="R837" s="20" t="str">
        <f>VLOOKUP(A837,'REPORTE'!$A$1:$AG$1961,32,0)</f>
        <v>RIOBAMBA</v>
      </c>
      <c r="S837" s="20" t="str">
        <f>VLOOKUP(A837,'REPORTE'!$A$1:$AG$1961,33,0)</f>
        <v>CACHA (CAB EN MACHANGARA)</v>
      </c>
      <c r="T837" s="20" t="str">
        <f>VLOOKUP(S837,PROVINCIAS!$F$1:$G$1171,2,0)</f>
        <v>RURAL</v>
      </c>
      <c r="U837" s="20" t="str">
        <f>VLOOKUP(A837,'REPORTE'!$A$1:$AG$1961,5,0)</f>
        <v>ECUATORIANO(A) INDIGENA</v>
      </c>
      <c r="V837" s="20" t="str">
        <f>VLOOKUP(A837,'REPORTE'!$A$1:$AG$1961,18,0)</f>
        <v>F</v>
      </c>
    </row>
    <row r="838" spans="1:22" x14ac:dyDescent="0.45">
      <c r="A838" s="20">
        <v>1000922</v>
      </c>
      <c r="B838" s="20" t="s">
        <v>9431</v>
      </c>
      <c r="C838" s="20" t="s">
        <v>9801</v>
      </c>
      <c r="D838" s="20">
        <v>604137877</v>
      </c>
      <c r="E838" s="20">
        <v>231000990</v>
      </c>
      <c r="F838" s="20" t="s">
        <v>11139</v>
      </c>
      <c r="G838" s="20"/>
      <c r="H838" s="20">
        <v>28.5</v>
      </c>
      <c r="I838" s="20" t="s">
        <v>11150</v>
      </c>
      <c r="J838" s="20" t="s">
        <v>11150</v>
      </c>
      <c r="K838" s="20" t="s">
        <v>11150</v>
      </c>
      <c r="L838" s="20" t="s">
        <v>11150</v>
      </c>
      <c r="M838" s="20" t="s">
        <v>11150</v>
      </c>
      <c r="N838" s="20" t="s">
        <v>11150</v>
      </c>
      <c r="O838" s="20">
        <v>28.5</v>
      </c>
      <c r="P838" s="20" t="str">
        <f>VLOOKUP(A838,'REPORTE'!$A$1:$AG$1961,30,0)</f>
        <v>Ninguna</v>
      </c>
      <c r="Q838" s="20" t="str">
        <f>VLOOKUP(A838,'REPORTE'!$A$1:$AG$1961,31,0)</f>
        <v>CHIMBORAZO</v>
      </c>
      <c r="R838" s="20" t="str">
        <f>VLOOKUP(A838,'REPORTE'!$A$1:$AG$1961,32,0)</f>
        <v>GUANO</v>
      </c>
      <c r="S838" s="20" t="str">
        <f>VLOOKUP(A838,'REPORTE'!$A$1:$AG$1961,33,0)</f>
        <v>SAN ANDRES</v>
      </c>
      <c r="T838" s="20" t="str">
        <f>VLOOKUP(S838,PROVINCIAS!$F$1:$G$1171,2,0)</f>
        <v>RURAL</v>
      </c>
      <c r="U838" s="20" t="str">
        <f>VLOOKUP(A838,'REPORTE'!$A$1:$AG$1961,5,0)</f>
        <v>ECUATORIANO(A)</v>
      </c>
      <c r="V838" s="20" t="str">
        <f>VLOOKUP(A838,'REPORTE'!$A$1:$AG$1961,18,0)</f>
        <v>F</v>
      </c>
    </row>
    <row r="839" spans="1:22" x14ac:dyDescent="0.45">
      <c r="A839" s="20">
        <v>1000924</v>
      </c>
      <c r="B839" s="20" t="s">
        <v>9431</v>
      </c>
      <c r="C839" s="20" t="s">
        <v>9650</v>
      </c>
      <c r="D839" s="20">
        <v>1723733497</v>
      </c>
      <c r="E839" s="20">
        <v>231000992</v>
      </c>
      <c r="F839" s="20" t="s">
        <v>11139</v>
      </c>
      <c r="G839" s="20"/>
      <c r="H839" s="20">
        <v>11.5</v>
      </c>
      <c r="I839" s="20" t="s">
        <v>11150</v>
      </c>
      <c r="J839" s="20" t="s">
        <v>11150</v>
      </c>
      <c r="K839" s="20" t="s">
        <v>11150</v>
      </c>
      <c r="L839" s="20" t="s">
        <v>11150</v>
      </c>
      <c r="M839" s="20" t="s">
        <v>11150</v>
      </c>
      <c r="N839" s="20" t="s">
        <v>11150</v>
      </c>
      <c r="O839" s="20">
        <v>11.5</v>
      </c>
      <c r="P839" s="20" t="str">
        <f>VLOOKUP(A839,'REPORTE'!$A$1:$AG$1961,30,0)</f>
        <v>Secundaria</v>
      </c>
      <c r="Q839" s="20" t="str">
        <f>VLOOKUP(A839,'REPORTE'!$A$1:$AG$1961,31,0)</f>
        <v>PICHINCHA</v>
      </c>
      <c r="R839" s="20" t="str">
        <f>VLOOKUP(A839,'REPORTE'!$A$1:$AG$1961,32,0)</f>
        <v>QUITO</v>
      </c>
      <c r="S839" s="20" t="str">
        <f>VLOOKUP(A839,'REPORTE'!$A$1:$AG$1961,33,0)</f>
        <v>COTOCOLLAO</v>
      </c>
      <c r="T839" s="20" t="str">
        <f>VLOOKUP(S839,PROVINCIAS!$F$1:$G$1171,2,0)</f>
        <v>URBANA</v>
      </c>
      <c r="U839" s="20" t="str">
        <f>VLOOKUP(A839,'REPORTE'!$A$1:$AG$1961,5,0)</f>
        <v>ECUATORIANO(A)</v>
      </c>
      <c r="V839" s="20" t="str">
        <f>VLOOKUP(A839,'REPORTE'!$A$1:$AG$1961,18,0)</f>
        <v>M</v>
      </c>
    </row>
    <row r="840" spans="1:22" x14ac:dyDescent="0.45">
      <c r="A840" s="20">
        <v>1000925</v>
      </c>
      <c r="B840" s="20" t="s">
        <v>9431</v>
      </c>
      <c r="C840" s="20" t="s">
        <v>9890</v>
      </c>
      <c r="D840" s="20">
        <v>1720231412</v>
      </c>
      <c r="E840" s="20">
        <v>231000994</v>
      </c>
      <c r="F840" s="20" t="s">
        <v>11139</v>
      </c>
      <c r="G840" s="20"/>
      <c r="H840" s="20">
        <v>210</v>
      </c>
      <c r="I840" s="20" t="s">
        <v>11150</v>
      </c>
      <c r="J840" s="20" t="s">
        <v>11150</v>
      </c>
      <c r="K840" s="20" t="s">
        <v>11150</v>
      </c>
      <c r="L840" s="20" t="s">
        <v>11150</v>
      </c>
      <c r="M840" s="20" t="s">
        <v>11150</v>
      </c>
      <c r="N840" s="20" t="s">
        <v>11150</v>
      </c>
      <c r="O840" s="20">
        <v>210</v>
      </c>
      <c r="P840" s="20" t="str">
        <f>VLOOKUP(A840,'REPORTE'!$A$1:$AG$1961,30,0)</f>
        <v>Secundaria</v>
      </c>
      <c r="Q840" s="20" t="str">
        <f>VLOOKUP(A840,'REPORTE'!$A$1:$AG$1961,31,0)</f>
        <v>PICHINCHA</v>
      </c>
      <c r="R840" s="20" t="str">
        <f>VLOOKUP(A840,'REPORTE'!$A$1:$AG$1961,32,0)</f>
        <v>QUITO</v>
      </c>
      <c r="S840" s="20" t="str">
        <f>VLOOKUP(A840,'REPORTE'!$A$1:$AG$1961,33,0)</f>
        <v>CHIMBACALLE</v>
      </c>
      <c r="T840" s="20" t="str">
        <f>VLOOKUP(S840,PROVINCIAS!$F$1:$G$1171,2,0)</f>
        <v>URBANA</v>
      </c>
      <c r="U840" s="20" t="str">
        <f>VLOOKUP(A840,'REPORTE'!$A$1:$AG$1961,5,0)</f>
        <v>ECUATORIANO(A)</v>
      </c>
      <c r="V840" s="20" t="str">
        <f>VLOOKUP(A840,'REPORTE'!$A$1:$AG$1961,18,0)</f>
        <v>M</v>
      </c>
    </row>
    <row r="841" spans="1:22" x14ac:dyDescent="0.45">
      <c r="A841" s="20">
        <v>1000927</v>
      </c>
      <c r="B841" s="20" t="s">
        <v>9431</v>
      </c>
      <c r="C841" s="20" t="s">
        <v>9653</v>
      </c>
      <c r="D841" s="20">
        <v>1725522989</v>
      </c>
      <c r="E841" s="20">
        <v>231000995</v>
      </c>
      <c r="F841" s="20" t="s">
        <v>11139</v>
      </c>
      <c r="G841" s="20"/>
      <c r="H841" s="20">
        <v>40</v>
      </c>
      <c r="I841" s="20" t="s">
        <v>11150</v>
      </c>
      <c r="J841" s="20" t="s">
        <v>11150</v>
      </c>
      <c r="K841" s="20" t="s">
        <v>11150</v>
      </c>
      <c r="L841" s="20" t="s">
        <v>11150</v>
      </c>
      <c r="M841" s="20" t="s">
        <v>11150</v>
      </c>
      <c r="N841" s="20" t="s">
        <v>11150</v>
      </c>
      <c r="O841" s="20">
        <v>40</v>
      </c>
      <c r="P841" s="20" t="str">
        <f>VLOOKUP(A841,'REPORTE'!$A$1:$AG$1961,30,0)</f>
        <v>Ninguna</v>
      </c>
      <c r="Q841" s="20" t="str">
        <f>VLOOKUP(A841,'REPORTE'!$A$1:$AG$1961,31,0)</f>
        <v>PICHINCHA</v>
      </c>
      <c r="R841" s="20" t="str">
        <f>VLOOKUP(A841,'REPORTE'!$A$1:$AG$1961,32,0)</f>
        <v>QUITO</v>
      </c>
      <c r="S841" s="20" t="str">
        <f>VLOOKUP(A841,'REPORTE'!$A$1:$AG$1961,33,0)</f>
        <v>CHILLOGALLO</v>
      </c>
      <c r="T841" s="20" t="str">
        <f>VLOOKUP(S841,PROVINCIAS!$F$1:$G$1171,2,0)</f>
        <v>URBANA</v>
      </c>
      <c r="U841" s="20" t="str">
        <f>VLOOKUP(A841,'REPORTE'!$A$1:$AG$1961,5,0)</f>
        <v>ECUATORIANO(A)</v>
      </c>
      <c r="V841" s="20" t="str">
        <f>VLOOKUP(A841,'REPORTE'!$A$1:$AG$1961,18,0)</f>
        <v>M</v>
      </c>
    </row>
    <row r="842" spans="1:22" x14ac:dyDescent="0.45">
      <c r="A842" s="20">
        <v>1000928</v>
      </c>
      <c r="B842" s="20" t="s">
        <v>9431</v>
      </c>
      <c r="C842" s="20" t="s">
        <v>9644</v>
      </c>
      <c r="D842" s="20">
        <v>1717474231</v>
      </c>
      <c r="E842" s="20">
        <v>231000996</v>
      </c>
      <c r="F842" s="20" t="s">
        <v>11139</v>
      </c>
      <c r="G842" s="20"/>
      <c r="H842" s="20">
        <v>15</v>
      </c>
      <c r="I842" s="20" t="s">
        <v>11150</v>
      </c>
      <c r="J842" s="20" t="s">
        <v>11150</v>
      </c>
      <c r="K842" s="20" t="s">
        <v>11150</v>
      </c>
      <c r="L842" s="20" t="s">
        <v>11150</v>
      </c>
      <c r="M842" s="20" t="s">
        <v>11150</v>
      </c>
      <c r="N842" s="20" t="s">
        <v>11150</v>
      </c>
      <c r="O842" s="20">
        <v>15</v>
      </c>
      <c r="P842" s="20" t="str">
        <f>VLOOKUP(A842,'REPORTE'!$A$1:$AG$1961,30,0)</f>
        <v>Ninguna</v>
      </c>
      <c r="Q842" s="20" t="str">
        <f>VLOOKUP(A842,'REPORTE'!$A$1:$AG$1961,31,0)</f>
        <v>PICHINCHA</v>
      </c>
      <c r="R842" s="20" t="str">
        <f>VLOOKUP(A842,'REPORTE'!$A$1:$AG$1961,32,0)</f>
        <v>QUITO</v>
      </c>
      <c r="S842" s="20" t="str">
        <f>VLOOKUP(A842,'REPORTE'!$A$1:$AG$1961,33,0)</f>
        <v>EL QUINCHE</v>
      </c>
      <c r="T842" s="20" t="str">
        <f>VLOOKUP(S842,PROVINCIAS!$F$1:$G$1171,2,0)</f>
        <v>RURAL</v>
      </c>
      <c r="U842" s="20" t="str">
        <f>VLOOKUP(A842,'REPORTE'!$A$1:$AG$1961,5,0)</f>
        <v>ECUATORIANO(A) INDIGENA</v>
      </c>
      <c r="V842" s="20" t="str">
        <f>VLOOKUP(A842,'REPORTE'!$A$1:$AG$1961,18,0)</f>
        <v>F</v>
      </c>
    </row>
    <row r="843" spans="1:22" x14ac:dyDescent="0.45">
      <c r="A843" s="20">
        <v>1000929</v>
      </c>
      <c r="B843" s="20" t="s">
        <v>9431</v>
      </c>
      <c r="C843" s="20" t="s">
        <v>9977</v>
      </c>
      <c r="D843" s="20">
        <v>1710462043</v>
      </c>
      <c r="E843" s="20">
        <v>231000997</v>
      </c>
      <c r="F843" s="20" t="s">
        <v>11139</v>
      </c>
      <c r="G843" s="20"/>
      <c r="H843" s="20">
        <v>55</v>
      </c>
      <c r="I843" s="20" t="s">
        <v>11150</v>
      </c>
      <c r="J843" s="20" t="s">
        <v>11150</v>
      </c>
      <c r="K843" s="20" t="s">
        <v>11150</v>
      </c>
      <c r="L843" s="20" t="s">
        <v>11150</v>
      </c>
      <c r="M843" s="20" t="s">
        <v>11150</v>
      </c>
      <c r="N843" s="20" t="s">
        <v>11150</v>
      </c>
      <c r="O843" s="20">
        <v>55</v>
      </c>
      <c r="P843" s="20" t="str">
        <f>VLOOKUP(A843,'REPORTE'!$A$1:$AG$1961,30,0)</f>
        <v>Universitaria</v>
      </c>
      <c r="Q843" s="20" t="str">
        <f>VLOOKUP(A843,'REPORTE'!$A$1:$AG$1961,31,0)</f>
        <v>PICHINCHA</v>
      </c>
      <c r="R843" s="20" t="str">
        <f>VLOOKUP(A843,'REPORTE'!$A$1:$AG$1961,32,0)</f>
        <v>QUITO</v>
      </c>
      <c r="S843" s="20" t="str">
        <f>VLOOKUP(A843,'REPORTE'!$A$1:$AG$1961,33,0)</f>
        <v>LA MAGDALENA</v>
      </c>
      <c r="T843" s="20" t="str">
        <f>VLOOKUP(S843,PROVINCIAS!$F$1:$G$1171,2,0)</f>
        <v>URBANA</v>
      </c>
      <c r="U843" s="20" t="str">
        <f>VLOOKUP(A843,'REPORTE'!$A$1:$AG$1961,5,0)</f>
        <v>ECUATORIANO(A)</v>
      </c>
      <c r="V843" s="20" t="str">
        <f>VLOOKUP(A843,'REPORTE'!$A$1:$AG$1961,18,0)</f>
        <v>F</v>
      </c>
    </row>
    <row r="844" spans="1:22" x14ac:dyDescent="0.45">
      <c r="A844" s="20">
        <v>1000930</v>
      </c>
      <c r="B844" s="20" t="s">
        <v>9431</v>
      </c>
      <c r="C844" s="20" t="s">
        <v>9645</v>
      </c>
      <c r="D844" s="20">
        <v>605181270</v>
      </c>
      <c r="E844" s="20">
        <v>231000999</v>
      </c>
      <c r="F844" s="20" t="s">
        <v>11139</v>
      </c>
      <c r="G844" s="20"/>
      <c r="H844" s="20">
        <v>15</v>
      </c>
      <c r="I844" s="20" t="s">
        <v>11150</v>
      </c>
      <c r="J844" s="20" t="s">
        <v>11150</v>
      </c>
      <c r="K844" s="20" t="s">
        <v>11150</v>
      </c>
      <c r="L844" s="20" t="s">
        <v>11150</v>
      </c>
      <c r="M844" s="20" t="s">
        <v>11150</v>
      </c>
      <c r="N844" s="20" t="s">
        <v>11150</v>
      </c>
      <c r="O844" s="20">
        <v>15</v>
      </c>
      <c r="P844" s="20" t="str">
        <f>VLOOKUP(A844,'REPORTE'!$A$1:$AG$1961,30,0)</f>
        <v>Secundaria</v>
      </c>
      <c r="Q844" s="20" t="str">
        <f>VLOOKUP(A844,'REPORTE'!$A$1:$AG$1961,31,0)</f>
        <v>CHIMBORAZO</v>
      </c>
      <c r="R844" s="20" t="str">
        <f>VLOOKUP(A844,'REPORTE'!$A$1:$AG$1961,32,0)</f>
        <v>GUANO</v>
      </c>
      <c r="S844" s="20" t="str">
        <f>VLOOKUP(A844,'REPORTE'!$A$1:$AG$1961,33,0)</f>
        <v>LA MATRIZ</v>
      </c>
      <c r="T844" s="20" t="str">
        <f>VLOOKUP(S844,PROVINCIAS!$F$1:$G$1171,2,0)</f>
        <v>URBANA</v>
      </c>
      <c r="U844" s="20" t="str">
        <f>VLOOKUP(A844,'REPORTE'!$A$1:$AG$1961,5,0)</f>
        <v>ECUATORIANO(A)</v>
      </c>
      <c r="V844" s="20" t="str">
        <f>VLOOKUP(A844,'REPORTE'!$A$1:$AG$1961,18,0)</f>
        <v>F</v>
      </c>
    </row>
    <row r="845" spans="1:22" x14ac:dyDescent="0.45">
      <c r="A845" s="20">
        <v>1000932</v>
      </c>
      <c r="B845" s="20" t="s">
        <v>9431</v>
      </c>
      <c r="C845" s="20" t="s">
        <v>9651</v>
      </c>
      <c r="D845" s="20">
        <v>604165209</v>
      </c>
      <c r="E845" s="20">
        <v>231001000</v>
      </c>
      <c r="F845" s="20" t="s">
        <v>11139</v>
      </c>
      <c r="G845" s="20"/>
      <c r="H845" s="20">
        <v>15</v>
      </c>
      <c r="I845" s="20" t="s">
        <v>11150</v>
      </c>
      <c r="J845" s="20" t="s">
        <v>11150</v>
      </c>
      <c r="K845" s="20" t="s">
        <v>11150</v>
      </c>
      <c r="L845" s="20" t="s">
        <v>11150</v>
      </c>
      <c r="M845" s="20" t="s">
        <v>11150</v>
      </c>
      <c r="N845" s="20" t="s">
        <v>11150</v>
      </c>
      <c r="O845" s="20">
        <v>15</v>
      </c>
      <c r="P845" s="20" t="str">
        <f>VLOOKUP(A845,'REPORTE'!$A$1:$AG$1961,30,0)</f>
        <v>Ninguna</v>
      </c>
      <c r="Q845" s="20" t="str">
        <f>VLOOKUP(A845,'REPORTE'!$A$1:$AG$1961,31,0)</f>
        <v>CHIMBORAZO</v>
      </c>
      <c r="R845" s="20" t="str">
        <f>VLOOKUP(A845,'REPORTE'!$A$1:$AG$1961,32,0)</f>
        <v>RIOBAMBA</v>
      </c>
      <c r="S845" s="20" t="str">
        <f>VLOOKUP(A845,'REPORTE'!$A$1:$AG$1961,33,0)</f>
        <v>CACHA (CAB EN MACHANGARA)</v>
      </c>
      <c r="T845" s="20" t="str">
        <f>VLOOKUP(S845,PROVINCIAS!$F$1:$G$1171,2,0)</f>
        <v>RURAL</v>
      </c>
      <c r="U845" s="20" t="str">
        <f>VLOOKUP(A845,'REPORTE'!$A$1:$AG$1961,5,0)</f>
        <v>ECUATORIANO(A)</v>
      </c>
      <c r="V845" s="20" t="str">
        <f>VLOOKUP(A845,'REPORTE'!$A$1:$AG$1961,18,0)</f>
        <v>F</v>
      </c>
    </row>
    <row r="846" spans="1:22" x14ac:dyDescent="0.45">
      <c r="A846" s="20">
        <v>1000933</v>
      </c>
      <c r="B846" s="20" t="s">
        <v>9431</v>
      </c>
      <c r="C846" s="20" t="s">
        <v>14130</v>
      </c>
      <c r="D846" s="20">
        <v>1714906201</v>
      </c>
      <c r="E846" s="20">
        <v>231001001</v>
      </c>
      <c r="F846" s="20" t="s">
        <v>11139</v>
      </c>
      <c r="G846" s="20"/>
      <c r="H846" s="20">
        <v>15</v>
      </c>
      <c r="I846" s="20" t="s">
        <v>11150</v>
      </c>
      <c r="J846" s="20" t="s">
        <v>11150</v>
      </c>
      <c r="K846" s="20" t="s">
        <v>11150</v>
      </c>
      <c r="L846" s="20" t="s">
        <v>11150</v>
      </c>
      <c r="M846" s="20" t="s">
        <v>11150</v>
      </c>
      <c r="N846" s="20" t="s">
        <v>11150</v>
      </c>
      <c r="O846" s="20">
        <v>15</v>
      </c>
      <c r="P846" s="20" t="str">
        <f>VLOOKUP(A846,'REPORTE'!$A$1:$AG$1961,30,0)</f>
        <v>Ninguna</v>
      </c>
      <c r="Q846" s="20" t="str">
        <f>VLOOKUP(A846,'REPORTE'!$A$1:$AG$1961,31,0)</f>
        <v>PICHINCHA</v>
      </c>
      <c r="R846" s="20" t="str">
        <f>VLOOKUP(A846,'REPORTE'!$A$1:$AG$1961,32,0)</f>
        <v>QUITO</v>
      </c>
      <c r="S846" s="20" t="str">
        <f>VLOOKUP(A846,'REPORTE'!$A$1:$AG$1961,33,0)</f>
        <v>COTOCOLLAO</v>
      </c>
      <c r="T846" s="20" t="str">
        <f>VLOOKUP(S846,PROVINCIAS!$F$1:$G$1171,2,0)</f>
        <v>URBANA</v>
      </c>
      <c r="U846" s="20" t="str">
        <f>VLOOKUP(A846,'REPORTE'!$A$1:$AG$1961,5,0)</f>
        <v>ECUATORIANO(A)</v>
      </c>
      <c r="V846" s="20" t="str">
        <f>VLOOKUP(A846,'REPORTE'!$A$1:$AG$1961,18,0)</f>
        <v>F</v>
      </c>
    </row>
    <row r="847" spans="1:22" x14ac:dyDescent="0.45">
      <c r="A847" s="20">
        <v>1000934</v>
      </c>
      <c r="B847" s="20" t="s">
        <v>9431</v>
      </c>
      <c r="C847" s="20" t="s">
        <v>14131</v>
      </c>
      <c r="D847" s="20">
        <v>1714979737</v>
      </c>
      <c r="E847" s="20">
        <v>231001002</v>
      </c>
      <c r="F847" s="20" t="s">
        <v>11139</v>
      </c>
      <c r="G847" s="20"/>
      <c r="H847" s="20">
        <v>15</v>
      </c>
      <c r="I847" s="20" t="s">
        <v>11150</v>
      </c>
      <c r="J847" s="20" t="s">
        <v>11150</v>
      </c>
      <c r="K847" s="20" t="s">
        <v>11150</v>
      </c>
      <c r="L847" s="20" t="s">
        <v>11150</v>
      </c>
      <c r="M847" s="20" t="s">
        <v>11150</v>
      </c>
      <c r="N847" s="20" t="s">
        <v>11150</v>
      </c>
      <c r="O847" s="20">
        <v>15</v>
      </c>
      <c r="P847" s="20" t="str">
        <f>VLOOKUP(A847,'REPORTE'!$A$1:$AG$1961,30,0)</f>
        <v>Ninguna</v>
      </c>
      <c r="Q847" s="20" t="str">
        <f>VLOOKUP(A847,'REPORTE'!$A$1:$AG$1961,31,0)</f>
        <v>PICHINCHA</v>
      </c>
      <c r="R847" s="20" t="str">
        <f>VLOOKUP(A847,'REPORTE'!$A$1:$AG$1961,32,0)</f>
        <v>QUITO</v>
      </c>
      <c r="S847" s="20" t="str">
        <f>VLOOKUP(A847,'REPORTE'!$A$1:$AG$1961,33,0)</f>
        <v>SAN ANTONIO</v>
      </c>
      <c r="T847" s="20" t="str">
        <f>VLOOKUP(S847,PROVINCIAS!$F$1:$G$1171,2,0)</f>
        <v>RURAL</v>
      </c>
      <c r="U847" s="20" t="str">
        <f>VLOOKUP(A847,'REPORTE'!$A$1:$AG$1961,5,0)</f>
        <v>ECUATORIANO(A)</v>
      </c>
      <c r="V847" s="20" t="str">
        <f>VLOOKUP(A847,'REPORTE'!$A$1:$AG$1961,18,0)</f>
        <v>F</v>
      </c>
    </row>
    <row r="848" spans="1:22" x14ac:dyDescent="0.45">
      <c r="A848" s="20">
        <v>1000935</v>
      </c>
      <c r="B848" s="20" t="s">
        <v>9431</v>
      </c>
      <c r="C848" s="20" t="s">
        <v>10226</v>
      </c>
      <c r="D848" s="20">
        <v>503143836</v>
      </c>
      <c r="E848" s="20">
        <v>231001003</v>
      </c>
      <c r="F848" s="20" t="s">
        <v>11139</v>
      </c>
      <c r="G848" s="20"/>
      <c r="H848" s="20">
        <v>92.57</v>
      </c>
      <c r="I848" s="20" t="s">
        <v>11150</v>
      </c>
      <c r="J848" s="20" t="s">
        <v>11150</v>
      </c>
      <c r="K848" s="20" t="s">
        <v>11150</v>
      </c>
      <c r="L848" s="20" t="s">
        <v>11150</v>
      </c>
      <c r="M848" s="20" t="s">
        <v>11150</v>
      </c>
      <c r="N848" s="20" t="s">
        <v>11150</v>
      </c>
      <c r="O848" s="20">
        <v>92.57</v>
      </c>
      <c r="P848" s="20" t="str">
        <f>VLOOKUP(A848,'REPORTE'!$A$1:$AG$1961,30,0)</f>
        <v>Secundaria</v>
      </c>
      <c r="Q848" s="20" t="str">
        <f>VLOOKUP(A848,'REPORTE'!$A$1:$AG$1961,31,0)</f>
        <v>COTOPAXI</v>
      </c>
      <c r="R848" s="20" t="str">
        <f>VLOOKUP(A848,'REPORTE'!$A$1:$AG$1961,32,0)</f>
        <v>PUJILI</v>
      </c>
      <c r="S848" s="20" t="str">
        <f>VLOOKUP(A848,'REPORTE'!$A$1:$AG$1961,33,0)</f>
        <v>ZUMBAHUA</v>
      </c>
      <c r="T848" s="20" t="str">
        <f>VLOOKUP(S848,PROVINCIAS!$F$1:$G$1171,2,0)</f>
        <v>RURAL</v>
      </c>
      <c r="U848" s="20" t="str">
        <f>VLOOKUP(A848,'REPORTE'!$A$1:$AG$1961,5,0)</f>
        <v>ECUATORIANO(A) INDIGENA</v>
      </c>
      <c r="V848" s="20" t="str">
        <f>VLOOKUP(A848,'REPORTE'!$A$1:$AG$1961,18,0)</f>
        <v>F</v>
      </c>
    </row>
    <row r="849" spans="1:22" x14ac:dyDescent="0.45">
      <c r="A849" s="20">
        <v>1000936</v>
      </c>
      <c r="B849" s="20" t="s">
        <v>9431</v>
      </c>
      <c r="C849" s="20" t="s">
        <v>14132</v>
      </c>
      <c r="D849" s="20">
        <v>1752497857</v>
      </c>
      <c r="E849" s="20">
        <v>231001004</v>
      </c>
      <c r="F849" s="20" t="s">
        <v>11139</v>
      </c>
      <c r="G849" s="20"/>
      <c r="H849" s="20">
        <v>2</v>
      </c>
      <c r="I849" s="20" t="s">
        <v>11150</v>
      </c>
      <c r="J849" s="20" t="s">
        <v>11150</v>
      </c>
      <c r="K849" s="20" t="s">
        <v>11150</v>
      </c>
      <c r="L849" s="20" t="s">
        <v>11150</v>
      </c>
      <c r="M849" s="20" t="s">
        <v>11150</v>
      </c>
      <c r="N849" s="20" t="s">
        <v>11150</v>
      </c>
      <c r="O849" s="20">
        <v>2</v>
      </c>
      <c r="P849" s="20" t="str">
        <f>VLOOKUP(A849,'REPORTE'!$A$1:$AG$1961,30,0)</f>
        <v>Formación Técnica (Intermedia)</v>
      </c>
      <c r="Q849" s="20" t="str">
        <f>VLOOKUP(A849,'REPORTE'!$A$1:$AG$1961,31,0)</f>
        <v>PICHINCHA</v>
      </c>
      <c r="R849" s="20" t="str">
        <f>VLOOKUP(A849,'REPORTE'!$A$1:$AG$1961,32,0)</f>
        <v>QUITO</v>
      </c>
      <c r="S849" s="20" t="str">
        <f>VLOOKUP(A849,'REPORTE'!$A$1:$AG$1961,33,0)</f>
        <v>COTOCOLLAO</v>
      </c>
      <c r="T849" s="20" t="str">
        <f>VLOOKUP(S849,PROVINCIAS!$F$1:$G$1171,2,0)</f>
        <v>URBANA</v>
      </c>
      <c r="U849" s="20" t="str">
        <f>VLOOKUP(A849,'REPORTE'!$A$1:$AG$1961,5,0)</f>
        <v>ECUATORIANO(A) INDIGENA</v>
      </c>
      <c r="V849" s="20" t="str">
        <f>VLOOKUP(A849,'REPORTE'!$A$1:$AG$1961,18,0)</f>
        <v>F</v>
      </c>
    </row>
    <row r="850" spans="1:22" x14ac:dyDescent="0.45">
      <c r="A850" s="20">
        <v>1000937</v>
      </c>
      <c r="B850" s="20" t="s">
        <v>9431</v>
      </c>
      <c r="C850" s="20" t="s">
        <v>9720</v>
      </c>
      <c r="D850" s="20">
        <v>1717926131</v>
      </c>
      <c r="E850" s="20">
        <v>231001005</v>
      </c>
      <c r="F850" s="20" t="s">
        <v>11139</v>
      </c>
      <c r="G850" s="20"/>
      <c r="H850" s="20">
        <v>70</v>
      </c>
      <c r="I850" s="20" t="s">
        <v>11150</v>
      </c>
      <c r="J850" s="20" t="s">
        <v>11150</v>
      </c>
      <c r="K850" s="20" t="s">
        <v>11150</v>
      </c>
      <c r="L850" s="20" t="s">
        <v>11150</v>
      </c>
      <c r="M850" s="20" t="s">
        <v>11150</v>
      </c>
      <c r="N850" s="20" t="s">
        <v>11150</v>
      </c>
      <c r="O850" s="20">
        <v>70</v>
      </c>
      <c r="P850" s="20" t="str">
        <f>VLOOKUP(A850,'REPORTE'!$A$1:$AG$1961,30,0)</f>
        <v>Ninguna</v>
      </c>
      <c r="Q850" s="20" t="str">
        <f>VLOOKUP(A850,'REPORTE'!$A$1:$AG$1961,31,0)</f>
        <v>CHIMBORAZO</v>
      </c>
      <c r="R850" s="20" t="str">
        <f>VLOOKUP(A850,'REPORTE'!$A$1:$AG$1961,32,0)</f>
        <v>RIOBAMBA</v>
      </c>
      <c r="S850" s="20" t="str">
        <f>VLOOKUP(A850,'REPORTE'!$A$1:$AG$1961,33,0)</f>
        <v>CACHA (CAB EN MACHANGARA)</v>
      </c>
      <c r="T850" s="20" t="str">
        <f>VLOOKUP(S850,PROVINCIAS!$F$1:$G$1171,2,0)</f>
        <v>RURAL</v>
      </c>
      <c r="U850" s="20" t="str">
        <f>VLOOKUP(A850,'REPORTE'!$A$1:$AG$1961,5,0)</f>
        <v>ECUATORIANO(A)</v>
      </c>
      <c r="V850" s="20" t="str">
        <f>VLOOKUP(A850,'REPORTE'!$A$1:$AG$1961,18,0)</f>
        <v>M</v>
      </c>
    </row>
    <row r="851" spans="1:22" x14ac:dyDescent="0.45">
      <c r="A851" s="20">
        <v>1000938</v>
      </c>
      <c r="B851" s="20" t="s">
        <v>9431</v>
      </c>
      <c r="C851" s="20" t="s">
        <v>10054</v>
      </c>
      <c r="D851" s="20">
        <v>1726050204</v>
      </c>
      <c r="E851" s="20">
        <v>231001006</v>
      </c>
      <c r="F851" s="20" t="s">
        <v>11139</v>
      </c>
      <c r="G851" s="20"/>
      <c r="H851" s="20">
        <v>372.8</v>
      </c>
      <c r="I851" s="20" t="s">
        <v>11150</v>
      </c>
      <c r="J851" s="20" t="s">
        <v>11150</v>
      </c>
      <c r="K851" s="20" t="s">
        <v>11150</v>
      </c>
      <c r="L851" s="20" t="s">
        <v>11150</v>
      </c>
      <c r="M851" s="20" t="s">
        <v>11150</v>
      </c>
      <c r="N851" s="20" t="s">
        <v>11150</v>
      </c>
      <c r="O851" s="20">
        <v>372.8</v>
      </c>
      <c r="P851" s="20" t="str">
        <f>VLOOKUP(A851,'REPORTE'!$A$1:$AG$1961,30,0)</f>
        <v>Ninguna</v>
      </c>
      <c r="Q851" s="20" t="str">
        <f>VLOOKUP(A851,'REPORTE'!$A$1:$AG$1961,31,0)</f>
        <v>PICHINCHA</v>
      </c>
      <c r="R851" s="20" t="str">
        <f>VLOOKUP(A851,'REPORTE'!$A$1:$AG$1961,32,0)</f>
        <v>QUITO</v>
      </c>
      <c r="S851" s="20" t="str">
        <f>VLOOKUP(A851,'REPORTE'!$A$1:$AG$1961,33,0)</f>
        <v>COTOCOLLAO</v>
      </c>
      <c r="T851" s="20" t="str">
        <f>VLOOKUP(S851,PROVINCIAS!$F$1:$G$1171,2,0)</f>
        <v>URBANA</v>
      </c>
      <c r="U851" s="20" t="str">
        <f>VLOOKUP(A851,'REPORTE'!$A$1:$AG$1961,5,0)</f>
        <v>ECUATORIANO(A)</v>
      </c>
      <c r="V851" s="20" t="str">
        <f>VLOOKUP(A851,'REPORTE'!$A$1:$AG$1961,18,0)</f>
        <v>F</v>
      </c>
    </row>
    <row r="852" spans="1:22" x14ac:dyDescent="0.45">
      <c r="A852" s="20">
        <v>1000940</v>
      </c>
      <c r="B852" s="20" t="s">
        <v>9431</v>
      </c>
      <c r="C852" s="20" t="s">
        <v>9784</v>
      </c>
      <c r="D852" s="20">
        <v>502574072</v>
      </c>
      <c r="E852" s="20">
        <v>231001008</v>
      </c>
      <c r="F852" s="20" t="s">
        <v>11139</v>
      </c>
      <c r="G852" s="20"/>
      <c r="H852" s="20">
        <v>275</v>
      </c>
      <c r="I852" s="20" t="s">
        <v>11150</v>
      </c>
      <c r="J852" s="20" t="s">
        <v>11150</v>
      </c>
      <c r="K852" s="20" t="s">
        <v>11150</v>
      </c>
      <c r="L852" s="20" t="s">
        <v>11150</v>
      </c>
      <c r="M852" s="20" t="s">
        <v>11150</v>
      </c>
      <c r="N852" s="20" t="s">
        <v>11150</v>
      </c>
      <c r="O852" s="20">
        <v>275</v>
      </c>
      <c r="P852" s="20" t="str">
        <f>VLOOKUP(A852,'REPORTE'!$A$1:$AG$1961,30,0)</f>
        <v>Primaria</v>
      </c>
      <c r="Q852" s="20" t="str">
        <f>VLOOKUP(A852,'REPORTE'!$A$1:$AG$1961,31,0)</f>
        <v>COTOPAXI</v>
      </c>
      <c r="R852" s="20" t="str">
        <f>VLOOKUP(A852,'REPORTE'!$A$1:$AG$1961,32,0)</f>
        <v>PUJILI</v>
      </c>
      <c r="S852" s="20" t="str">
        <f>VLOOKUP(A852,'REPORTE'!$A$1:$AG$1961,33,0)</f>
        <v>GUANGAJE</v>
      </c>
      <c r="T852" s="20" t="str">
        <f>VLOOKUP(S852,PROVINCIAS!$F$1:$G$1171,2,0)</f>
        <v>RURAL</v>
      </c>
      <c r="U852" s="20" t="str">
        <f>VLOOKUP(A852,'REPORTE'!$A$1:$AG$1961,5,0)</f>
        <v>ECUATORIANO(A) INDIGENA</v>
      </c>
      <c r="V852" s="20" t="str">
        <f>VLOOKUP(A852,'REPORTE'!$A$1:$AG$1961,18,0)</f>
        <v>F</v>
      </c>
    </row>
    <row r="853" spans="1:22" x14ac:dyDescent="0.45">
      <c r="A853" s="20">
        <v>1000941</v>
      </c>
      <c r="B853" s="20" t="s">
        <v>9431</v>
      </c>
      <c r="C853" s="20" t="s">
        <v>14133</v>
      </c>
      <c r="D853" s="20">
        <v>1724519499</v>
      </c>
      <c r="E853" s="20">
        <v>231001009</v>
      </c>
      <c r="F853" s="20" t="s">
        <v>11139</v>
      </c>
      <c r="G853" s="20"/>
      <c r="H853" s="20">
        <v>15</v>
      </c>
      <c r="I853" s="20" t="s">
        <v>11150</v>
      </c>
      <c r="J853" s="20" t="s">
        <v>11150</v>
      </c>
      <c r="K853" s="20" t="s">
        <v>11150</v>
      </c>
      <c r="L853" s="20" t="s">
        <v>11150</v>
      </c>
      <c r="M853" s="20" t="s">
        <v>11150</v>
      </c>
      <c r="N853" s="20" t="s">
        <v>11150</v>
      </c>
      <c r="O853" s="20">
        <v>15</v>
      </c>
      <c r="P853" s="20" t="str">
        <f>VLOOKUP(A853,'REPORTE'!$A$1:$AG$1961,30,0)</f>
        <v>Secundaria</v>
      </c>
      <c r="Q853" s="20" t="str">
        <f>VLOOKUP(A853,'REPORTE'!$A$1:$AG$1961,31,0)</f>
        <v>CHIMBORAZO</v>
      </c>
      <c r="R853" s="20" t="str">
        <f>VLOOKUP(A853,'REPORTE'!$A$1:$AG$1961,32,0)</f>
        <v>RIOBAMBA</v>
      </c>
      <c r="S853" s="20" t="str">
        <f>VLOOKUP(A853,'REPORTE'!$A$1:$AG$1961,33,0)</f>
        <v>CACHA (CAB EN MACHANGARA)</v>
      </c>
      <c r="T853" s="20" t="str">
        <f>VLOOKUP(S853,PROVINCIAS!$F$1:$G$1171,2,0)</f>
        <v>RURAL</v>
      </c>
      <c r="U853" s="20" t="str">
        <f>VLOOKUP(A853,'REPORTE'!$A$1:$AG$1961,5,0)</f>
        <v>ECUATORIANO(A) INDIGENA</v>
      </c>
      <c r="V853" s="20" t="str">
        <f>VLOOKUP(A853,'REPORTE'!$A$1:$AG$1961,18,0)</f>
        <v>F</v>
      </c>
    </row>
    <row r="854" spans="1:22" x14ac:dyDescent="0.45">
      <c r="A854" s="20">
        <v>1000942</v>
      </c>
      <c r="B854" s="20" t="s">
        <v>9431</v>
      </c>
      <c r="C854" s="20" t="s">
        <v>9679</v>
      </c>
      <c r="D854" s="20">
        <v>1721472049</v>
      </c>
      <c r="E854" s="20">
        <v>231001010</v>
      </c>
      <c r="F854" s="20" t="s">
        <v>11139</v>
      </c>
      <c r="G854" s="20"/>
      <c r="H854" s="20">
        <v>98.25</v>
      </c>
      <c r="I854" s="20" t="s">
        <v>11150</v>
      </c>
      <c r="J854" s="20" t="s">
        <v>11150</v>
      </c>
      <c r="K854" s="20" t="s">
        <v>11150</v>
      </c>
      <c r="L854" s="20" t="s">
        <v>11150</v>
      </c>
      <c r="M854" s="20" t="s">
        <v>11150</v>
      </c>
      <c r="N854" s="20" t="s">
        <v>11150</v>
      </c>
      <c r="O854" s="20">
        <v>98.25</v>
      </c>
      <c r="P854" s="20" t="str">
        <f>VLOOKUP(A854,'REPORTE'!$A$1:$AG$1961,30,0)</f>
        <v>Ninguna</v>
      </c>
      <c r="Q854" s="20" t="str">
        <f>VLOOKUP(A854,'REPORTE'!$A$1:$AG$1961,31,0)</f>
        <v>CHIMBORAZO</v>
      </c>
      <c r="R854" s="20" t="str">
        <f>VLOOKUP(A854,'REPORTE'!$A$1:$AG$1961,32,0)</f>
        <v>RIOBAMBA</v>
      </c>
      <c r="S854" s="20" t="str">
        <f>VLOOKUP(A854,'REPORTE'!$A$1:$AG$1961,33,0)</f>
        <v>CACHA (CAB EN MACHANGARA)</v>
      </c>
      <c r="T854" s="20" t="str">
        <f>VLOOKUP(S854,PROVINCIAS!$F$1:$G$1171,2,0)</f>
        <v>RURAL</v>
      </c>
      <c r="U854" s="20" t="str">
        <f>VLOOKUP(A854,'REPORTE'!$A$1:$AG$1961,5,0)</f>
        <v>ECUATORIANO(A)</v>
      </c>
      <c r="V854" s="20" t="str">
        <f>VLOOKUP(A854,'REPORTE'!$A$1:$AG$1961,18,0)</f>
        <v>M</v>
      </c>
    </row>
    <row r="855" spans="1:22" x14ac:dyDescent="0.45">
      <c r="A855" s="20">
        <v>1000943</v>
      </c>
      <c r="B855" s="20" t="s">
        <v>9431</v>
      </c>
      <c r="C855" s="20" t="s">
        <v>10119</v>
      </c>
      <c r="D855" s="20">
        <v>1715363972</v>
      </c>
      <c r="E855" s="20">
        <v>231001011</v>
      </c>
      <c r="F855" s="20" t="s">
        <v>11139</v>
      </c>
      <c r="G855" s="20"/>
      <c r="H855" s="20">
        <v>215</v>
      </c>
      <c r="I855" s="20" t="s">
        <v>11150</v>
      </c>
      <c r="J855" s="20" t="s">
        <v>11150</v>
      </c>
      <c r="K855" s="20" t="s">
        <v>11150</v>
      </c>
      <c r="L855" s="20" t="s">
        <v>11150</v>
      </c>
      <c r="M855" s="20" t="s">
        <v>11150</v>
      </c>
      <c r="N855" s="20" t="s">
        <v>11150</v>
      </c>
      <c r="O855" s="20">
        <v>215</v>
      </c>
      <c r="P855" s="20" t="str">
        <f>VLOOKUP(A855,'REPORTE'!$A$1:$AG$1961,30,0)</f>
        <v>Secundaria</v>
      </c>
      <c r="Q855" s="20" t="str">
        <f>VLOOKUP(A855,'REPORTE'!$A$1:$AG$1961,31,0)</f>
        <v>CHIMBORAZO</v>
      </c>
      <c r="R855" s="20" t="str">
        <f>VLOOKUP(A855,'REPORTE'!$A$1:$AG$1961,32,0)</f>
        <v>RIOBAMBA</v>
      </c>
      <c r="S855" s="20" t="str">
        <f>VLOOKUP(A855,'REPORTE'!$A$1:$AG$1961,33,0)</f>
        <v>YARUQUIES</v>
      </c>
      <c r="T855" s="20" t="str">
        <f>VLOOKUP(S855,PROVINCIAS!$F$1:$G$1171,2,0)</f>
        <v>URBANA</v>
      </c>
      <c r="U855" s="20" t="str">
        <f>VLOOKUP(A855,'REPORTE'!$A$1:$AG$1961,5,0)</f>
        <v>ECUATORIANO(A)</v>
      </c>
      <c r="V855" s="20" t="str">
        <f>VLOOKUP(A855,'REPORTE'!$A$1:$AG$1961,18,0)</f>
        <v>M</v>
      </c>
    </row>
    <row r="856" spans="1:22" x14ac:dyDescent="0.45">
      <c r="A856" s="20">
        <v>1000944</v>
      </c>
      <c r="B856" s="20" t="s">
        <v>9431</v>
      </c>
      <c r="C856" s="20" t="s">
        <v>9804</v>
      </c>
      <c r="D856" s="20">
        <v>1717170391</v>
      </c>
      <c r="E856" s="20">
        <v>231001012</v>
      </c>
      <c r="F856" s="20" t="s">
        <v>11139</v>
      </c>
      <c r="G856" s="20"/>
      <c r="H856" s="20">
        <v>515</v>
      </c>
      <c r="I856" s="20" t="s">
        <v>11150</v>
      </c>
      <c r="J856" s="20" t="s">
        <v>11150</v>
      </c>
      <c r="K856" s="20" t="s">
        <v>11150</v>
      </c>
      <c r="L856" s="20" t="s">
        <v>11150</v>
      </c>
      <c r="M856" s="20" t="s">
        <v>11150</v>
      </c>
      <c r="N856" s="20" t="s">
        <v>11150</v>
      </c>
      <c r="O856" s="20">
        <v>515</v>
      </c>
      <c r="P856" s="20" t="str">
        <f>VLOOKUP(A856,'REPORTE'!$A$1:$AG$1961,30,0)</f>
        <v>Primaria</v>
      </c>
      <c r="Q856" s="20" t="str">
        <f>VLOOKUP(A856,'REPORTE'!$A$1:$AG$1961,31,0)</f>
        <v>COTOPAXI</v>
      </c>
      <c r="R856" s="20" t="str">
        <f>VLOOKUP(A856,'REPORTE'!$A$1:$AG$1961,32,0)</f>
        <v>SAQUISILI</v>
      </c>
      <c r="S856" s="20" t="str">
        <f>VLOOKUP(A856,'REPORTE'!$A$1:$AG$1961,33,0)</f>
        <v>SAQUISILI</v>
      </c>
      <c r="T856" s="20" t="str">
        <f>VLOOKUP(S856,PROVINCIAS!$F$1:$G$1171,2,0)</f>
        <v>URBANA</v>
      </c>
      <c r="U856" s="20" t="str">
        <f>VLOOKUP(A856,'REPORTE'!$A$1:$AG$1961,5,0)</f>
        <v>ECUATORIANO(A)</v>
      </c>
      <c r="V856" s="20" t="str">
        <f>VLOOKUP(A856,'REPORTE'!$A$1:$AG$1961,18,0)</f>
        <v>F</v>
      </c>
    </row>
    <row r="857" spans="1:22" x14ac:dyDescent="0.45">
      <c r="A857" s="20">
        <v>1000945</v>
      </c>
      <c r="B857" s="20" t="s">
        <v>9431</v>
      </c>
      <c r="C857" s="20" t="s">
        <v>10022</v>
      </c>
      <c r="D857" s="20">
        <v>1712381613</v>
      </c>
      <c r="E857" s="20">
        <v>231001015</v>
      </c>
      <c r="F857" s="20" t="s">
        <v>11139</v>
      </c>
      <c r="G857" s="20"/>
      <c r="H857" s="20">
        <v>215</v>
      </c>
      <c r="I857" s="20" t="s">
        <v>11150</v>
      </c>
      <c r="J857" s="20" t="s">
        <v>11150</v>
      </c>
      <c r="K857" s="20" t="s">
        <v>11150</v>
      </c>
      <c r="L857" s="20" t="s">
        <v>11150</v>
      </c>
      <c r="M857" s="20" t="s">
        <v>11150</v>
      </c>
      <c r="N857" s="20" t="s">
        <v>11150</v>
      </c>
      <c r="O857" s="20">
        <v>215</v>
      </c>
      <c r="P857" s="20" t="str">
        <f>VLOOKUP(A857,'REPORTE'!$A$1:$AG$1961,30,0)</f>
        <v>Secundaria</v>
      </c>
      <c r="Q857" s="20" t="str">
        <f>VLOOKUP(A857,'REPORTE'!$A$1:$AG$1961,31,0)</f>
        <v>PICHINCHA</v>
      </c>
      <c r="R857" s="20" t="str">
        <f>VLOOKUP(A857,'REPORTE'!$A$1:$AG$1961,32,0)</f>
        <v>QUITO</v>
      </c>
      <c r="S857" s="20" t="str">
        <f>VLOOKUP(A857,'REPORTE'!$A$1:$AG$1961,33,0)</f>
        <v>COTOCOLLAO</v>
      </c>
      <c r="T857" s="20" t="str">
        <f>VLOOKUP(S857,PROVINCIAS!$F$1:$G$1171,2,0)</f>
        <v>URBANA</v>
      </c>
      <c r="U857" s="20" t="str">
        <f>VLOOKUP(A857,'REPORTE'!$A$1:$AG$1961,5,0)</f>
        <v>ECUATORIANO(A)</v>
      </c>
      <c r="V857" s="20" t="str">
        <f>VLOOKUP(A857,'REPORTE'!$A$1:$AG$1961,18,0)</f>
        <v>F</v>
      </c>
    </row>
    <row r="858" spans="1:22" x14ac:dyDescent="0.45">
      <c r="A858" s="20">
        <v>1000946</v>
      </c>
      <c r="B858" s="20" t="s">
        <v>9431</v>
      </c>
      <c r="C858" s="20" t="s">
        <v>9661</v>
      </c>
      <c r="D858" s="20">
        <v>500628912</v>
      </c>
      <c r="E858" s="20">
        <v>231001016</v>
      </c>
      <c r="F858" s="20" t="s">
        <v>11139</v>
      </c>
      <c r="G858" s="20"/>
      <c r="H858" s="20">
        <v>15</v>
      </c>
      <c r="I858" s="20" t="s">
        <v>11150</v>
      </c>
      <c r="J858" s="20" t="s">
        <v>11150</v>
      </c>
      <c r="K858" s="20" t="s">
        <v>11150</v>
      </c>
      <c r="L858" s="20" t="s">
        <v>11150</v>
      </c>
      <c r="M858" s="20" t="s">
        <v>11150</v>
      </c>
      <c r="N858" s="20" t="s">
        <v>11150</v>
      </c>
      <c r="O858" s="20">
        <v>15</v>
      </c>
      <c r="P858" s="20" t="str">
        <f>VLOOKUP(A858,'REPORTE'!$A$1:$AG$1961,30,0)</f>
        <v>Primaria</v>
      </c>
      <c r="Q858" s="20" t="str">
        <f>VLOOKUP(A858,'REPORTE'!$A$1:$AG$1961,31,0)</f>
        <v>COTOPAXI</v>
      </c>
      <c r="R858" s="20" t="str">
        <f>VLOOKUP(A858,'REPORTE'!$A$1:$AG$1961,32,0)</f>
        <v>SALCEDO</v>
      </c>
      <c r="S858" s="20" t="str">
        <f>VLOOKUP(A858,'REPORTE'!$A$1:$AG$1961,33,0)</f>
        <v>SAN MIGUEL</v>
      </c>
      <c r="T858" s="20" t="str">
        <f>VLOOKUP(S858,PROVINCIAS!$F$1:$G$1171,2,0)</f>
        <v>URBANA</v>
      </c>
      <c r="U858" s="20" t="str">
        <f>VLOOKUP(A858,'REPORTE'!$A$1:$AG$1961,5,0)</f>
        <v>ECUATORIANO(A)</v>
      </c>
      <c r="V858" s="20" t="str">
        <f>VLOOKUP(A858,'REPORTE'!$A$1:$AG$1961,18,0)</f>
        <v>F</v>
      </c>
    </row>
    <row r="859" spans="1:22" x14ac:dyDescent="0.45">
      <c r="A859" s="20">
        <v>1000947</v>
      </c>
      <c r="B859" s="20" t="s">
        <v>9431</v>
      </c>
      <c r="C859" s="20" t="s">
        <v>14134</v>
      </c>
      <c r="D859" s="20">
        <v>605815620</v>
      </c>
      <c r="E859" s="20">
        <v>231001017</v>
      </c>
      <c r="F859" s="20" t="s">
        <v>11139</v>
      </c>
      <c r="G859" s="20"/>
      <c r="H859" s="20">
        <v>15</v>
      </c>
      <c r="I859" s="20" t="s">
        <v>11150</v>
      </c>
      <c r="J859" s="20" t="s">
        <v>11150</v>
      </c>
      <c r="K859" s="20" t="s">
        <v>11150</v>
      </c>
      <c r="L859" s="20" t="s">
        <v>11150</v>
      </c>
      <c r="M859" s="20" t="s">
        <v>11150</v>
      </c>
      <c r="N859" s="20" t="s">
        <v>11150</v>
      </c>
      <c r="O859" s="20">
        <v>15</v>
      </c>
      <c r="P859" s="20" t="str">
        <f>VLOOKUP(A859,'REPORTE'!$A$1:$AG$1961,30,0)</f>
        <v>Universitaria</v>
      </c>
      <c r="Q859" s="20" t="str">
        <f>VLOOKUP(A859,'REPORTE'!$A$1:$AG$1961,31,0)</f>
        <v>CHIMBORAZO</v>
      </c>
      <c r="R859" s="20" t="str">
        <f>VLOOKUP(A859,'REPORTE'!$A$1:$AG$1961,32,0)</f>
        <v>RIOBAMBA</v>
      </c>
      <c r="S859" s="20" t="str">
        <f>VLOOKUP(A859,'REPORTE'!$A$1:$AG$1961,33,0)</f>
        <v>YARUQUIES</v>
      </c>
      <c r="T859" s="20" t="str">
        <f>VLOOKUP(S859,PROVINCIAS!$F$1:$G$1171,2,0)</f>
        <v>URBANA</v>
      </c>
      <c r="U859" s="20" t="str">
        <f>VLOOKUP(A859,'REPORTE'!$A$1:$AG$1961,5,0)</f>
        <v>ECUATORIANO(A)</v>
      </c>
      <c r="V859" s="20" t="str">
        <f>VLOOKUP(A859,'REPORTE'!$A$1:$AG$1961,18,0)</f>
        <v>F</v>
      </c>
    </row>
    <row r="860" spans="1:22" x14ac:dyDescent="0.45">
      <c r="A860" s="20">
        <v>1000948</v>
      </c>
      <c r="B860" s="20" t="s">
        <v>9431</v>
      </c>
      <c r="C860" s="20" t="s">
        <v>9950</v>
      </c>
      <c r="D860" s="20">
        <v>1711540078</v>
      </c>
      <c r="E860" s="20">
        <v>231001018</v>
      </c>
      <c r="F860" s="20" t="s">
        <v>11139</v>
      </c>
      <c r="G860" s="20"/>
      <c r="H860" s="20">
        <v>31</v>
      </c>
      <c r="I860" s="20" t="s">
        <v>11150</v>
      </c>
      <c r="J860" s="20" t="s">
        <v>11150</v>
      </c>
      <c r="K860" s="20" t="s">
        <v>11150</v>
      </c>
      <c r="L860" s="20" t="s">
        <v>11150</v>
      </c>
      <c r="M860" s="20" t="s">
        <v>11150</v>
      </c>
      <c r="N860" s="20" t="s">
        <v>11150</v>
      </c>
      <c r="O860" s="20">
        <v>31</v>
      </c>
      <c r="P860" s="20" t="str">
        <f>VLOOKUP(A860,'REPORTE'!$A$1:$AG$1961,30,0)</f>
        <v>Ninguna</v>
      </c>
      <c r="Q860" s="20" t="str">
        <f>VLOOKUP(A860,'REPORTE'!$A$1:$AG$1961,31,0)</f>
        <v>BOLIVAR</v>
      </c>
      <c r="R860" s="20" t="str">
        <f>VLOOKUP(A860,'REPORTE'!$A$1:$AG$1961,32,0)</f>
        <v>GUARANDA</v>
      </c>
      <c r="S860" s="20" t="str">
        <f>VLOOKUP(A860,'REPORTE'!$A$1:$AG$1961,33,0)</f>
        <v>GABRIEL IGNACIO VEINTIMILLA</v>
      </c>
      <c r="T860" s="20" t="str">
        <f>VLOOKUP(S860,PROVINCIAS!$F$1:$G$1171,2,0)</f>
        <v>URBANA</v>
      </c>
      <c r="U860" s="20" t="str">
        <f>VLOOKUP(A860,'REPORTE'!$A$1:$AG$1961,5,0)</f>
        <v>ECUATORIANO(A)</v>
      </c>
      <c r="V860" s="20" t="str">
        <f>VLOOKUP(A860,'REPORTE'!$A$1:$AG$1961,18,0)</f>
        <v>F</v>
      </c>
    </row>
    <row r="861" spans="1:22" x14ac:dyDescent="0.45">
      <c r="A861" s="20">
        <v>1000949</v>
      </c>
      <c r="B861" s="20" t="s">
        <v>9431</v>
      </c>
      <c r="C861" s="20" t="s">
        <v>9652</v>
      </c>
      <c r="D861" s="20">
        <v>605458496</v>
      </c>
      <c r="E861" s="20">
        <v>231001019</v>
      </c>
      <c r="F861" s="20" t="s">
        <v>11139</v>
      </c>
      <c r="G861" s="20"/>
      <c r="H861" s="20">
        <v>15</v>
      </c>
      <c r="I861" s="20" t="s">
        <v>11150</v>
      </c>
      <c r="J861" s="20" t="s">
        <v>11150</v>
      </c>
      <c r="K861" s="20" t="s">
        <v>11150</v>
      </c>
      <c r="L861" s="20" t="s">
        <v>11150</v>
      </c>
      <c r="M861" s="20" t="s">
        <v>11150</v>
      </c>
      <c r="N861" s="20" t="s">
        <v>11150</v>
      </c>
      <c r="O861" s="20">
        <v>15</v>
      </c>
      <c r="P861" s="20" t="str">
        <f>VLOOKUP(A861,'REPORTE'!$A$1:$AG$1961,30,0)</f>
        <v>Universitaria</v>
      </c>
      <c r="Q861" s="20" t="str">
        <f>VLOOKUP(A861,'REPORTE'!$A$1:$AG$1961,31,0)</f>
        <v>CHIMBORAZO</v>
      </c>
      <c r="R861" s="20" t="str">
        <f>VLOOKUP(A861,'REPORTE'!$A$1:$AG$1961,32,0)</f>
        <v>RIOBAMBA</v>
      </c>
      <c r="S861" s="20" t="str">
        <f>VLOOKUP(A861,'REPORTE'!$A$1:$AG$1961,33,0)</f>
        <v>VELASCO</v>
      </c>
      <c r="T861" s="20" t="str">
        <f>VLOOKUP(S861,PROVINCIAS!$F$1:$G$1171,2,0)</f>
        <v>URBANA</v>
      </c>
      <c r="U861" s="20" t="str">
        <f>VLOOKUP(A861,'REPORTE'!$A$1:$AG$1961,5,0)</f>
        <v>ECUATORIANO(A)</v>
      </c>
      <c r="V861" s="20" t="str">
        <f>VLOOKUP(A861,'REPORTE'!$A$1:$AG$1961,18,0)</f>
        <v>F</v>
      </c>
    </row>
    <row r="862" spans="1:22" x14ac:dyDescent="0.45">
      <c r="A862" s="20">
        <v>1000950</v>
      </c>
      <c r="B862" s="20" t="s">
        <v>9431</v>
      </c>
      <c r="C862" s="20" t="s">
        <v>9871</v>
      </c>
      <c r="D862" s="20">
        <v>503849937</v>
      </c>
      <c r="E862" s="20">
        <v>231001020</v>
      </c>
      <c r="F862" s="20" t="s">
        <v>11139</v>
      </c>
      <c r="G862" s="20"/>
      <c r="H862" s="20">
        <v>25</v>
      </c>
      <c r="I862" s="20" t="s">
        <v>11150</v>
      </c>
      <c r="J862" s="20" t="s">
        <v>11150</v>
      </c>
      <c r="K862" s="20" t="s">
        <v>11150</v>
      </c>
      <c r="L862" s="20" t="s">
        <v>11150</v>
      </c>
      <c r="M862" s="20" t="s">
        <v>11150</v>
      </c>
      <c r="N862" s="20" t="s">
        <v>11150</v>
      </c>
      <c r="O862" s="20">
        <v>25</v>
      </c>
      <c r="P862" s="20" t="str">
        <f>VLOOKUP(A862,'REPORTE'!$A$1:$AG$1961,30,0)</f>
        <v>Primaria</v>
      </c>
      <c r="Q862" s="20" t="str">
        <f>VLOOKUP(A862,'REPORTE'!$A$1:$AG$1961,31,0)</f>
        <v>PICHINCHA</v>
      </c>
      <c r="R862" s="20" t="str">
        <f>VLOOKUP(A862,'REPORTE'!$A$1:$AG$1961,32,0)</f>
        <v>QUITO</v>
      </c>
      <c r="S862" s="20" t="str">
        <f>VLOOKUP(A862,'REPORTE'!$A$1:$AG$1961,33,0)</f>
        <v>LA ARGELIA</v>
      </c>
      <c r="T862" s="20" t="str">
        <f>VLOOKUP(S862,PROVINCIAS!$F$1:$G$1171,2,0)</f>
        <v>URBANA</v>
      </c>
      <c r="U862" s="20" t="str">
        <f>VLOOKUP(A862,'REPORTE'!$A$1:$AG$1961,5,0)</f>
        <v>ECUATORIANO(A) INDIGENA</v>
      </c>
      <c r="V862" s="20" t="str">
        <f>VLOOKUP(A862,'REPORTE'!$A$1:$AG$1961,18,0)</f>
        <v>M</v>
      </c>
    </row>
    <row r="863" spans="1:22" x14ac:dyDescent="0.45">
      <c r="A863" s="20">
        <v>1000951</v>
      </c>
      <c r="B863" s="20" t="s">
        <v>9431</v>
      </c>
      <c r="C863" s="20" t="s">
        <v>9654</v>
      </c>
      <c r="D863" s="20">
        <v>1724459902</v>
      </c>
      <c r="E863" s="20">
        <v>231001021</v>
      </c>
      <c r="F863" s="20" t="s">
        <v>11139</v>
      </c>
      <c r="G863" s="20"/>
      <c r="H863" s="20">
        <v>15</v>
      </c>
      <c r="I863" s="20" t="s">
        <v>11150</v>
      </c>
      <c r="J863" s="20" t="s">
        <v>11150</v>
      </c>
      <c r="K863" s="20" t="s">
        <v>11150</v>
      </c>
      <c r="L863" s="20" t="s">
        <v>11150</v>
      </c>
      <c r="M863" s="20" t="s">
        <v>11150</v>
      </c>
      <c r="N863" s="20" t="s">
        <v>11150</v>
      </c>
      <c r="O863" s="20">
        <v>15</v>
      </c>
      <c r="P863" s="20" t="str">
        <f>VLOOKUP(A863,'REPORTE'!$A$1:$AG$1961,30,0)</f>
        <v>Ninguna</v>
      </c>
      <c r="Q863" s="20" t="str">
        <f>VLOOKUP(A863,'REPORTE'!$A$1:$AG$1961,31,0)</f>
        <v>PICHINCHA</v>
      </c>
      <c r="R863" s="20" t="str">
        <f>VLOOKUP(A863,'REPORTE'!$A$1:$AG$1961,32,0)</f>
        <v>QUITO</v>
      </c>
      <c r="S863" s="20" t="str">
        <f>VLOOKUP(A863,'REPORTE'!$A$1:$AG$1961,33,0)</f>
        <v>CHILLOGALLO</v>
      </c>
      <c r="T863" s="20" t="str">
        <f>VLOOKUP(S863,PROVINCIAS!$F$1:$G$1171,2,0)</f>
        <v>URBANA</v>
      </c>
      <c r="U863" s="20" t="str">
        <f>VLOOKUP(A863,'REPORTE'!$A$1:$AG$1961,5,0)</f>
        <v>ECUATORIANO(A)</v>
      </c>
      <c r="V863" s="20" t="str">
        <f>VLOOKUP(A863,'REPORTE'!$A$1:$AG$1961,18,0)</f>
        <v>F</v>
      </c>
    </row>
    <row r="864" spans="1:22" x14ac:dyDescent="0.45">
      <c r="A864" s="20">
        <v>1000952</v>
      </c>
      <c r="B864" s="20" t="s">
        <v>9431</v>
      </c>
      <c r="C864" s="20" t="s">
        <v>14135</v>
      </c>
      <c r="D864" s="20">
        <v>1756181069</v>
      </c>
      <c r="E864" s="20">
        <v>231001022</v>
      </c>
      <c r="F864" s="20" t="s">
        <v>11139</v>
      </c>
      <c r="G864" s="20"/>
      <c r="H864" s="20">
        <v>15</v>
      </c>
      <c r="I864" s="20" t="s">
        <v>11150</v>
      </c>
      <c r="J864" s="20" t="s">
        <v>11150</v>
      </c>
      <c r="K864" s="20" t="s">
        <v>11150</v>
      </c>
      <c r="L864" s="20" t="s">
        <v>11150</v>
      </c>
      <c r="M864" s="20" t="s">
        <v>11150</v>
      </c>
      <c r="N864" s="20" t="s">
        <v>11150</v>
      </c>
      <c r="O864" s="20">
        <v>15</v>
      </c>
      <c r="P864" s="20" t="str">
        <f>VLOOKUP(A864,'REPORTE'!$A$1:$AG$1961,30,0)</f>
        <v>Secundaria</v>
      </c>
      <c r="Q864" s="20" t="str">
        <f>VLOOKUP(A864,'REPORTE'!$A$1:$AG$1961,31,0)</f>
        <v>PICHINCHA</v>
      </c>
      <c r="R864" s="20" t="str">
        <f>VLOOKUP(A864,'REPORTE'!$A$1:$AG$1961,32,0)</f>
        <v>QUITO</v>
      </c>
      <c r="S864" s="20" t="str">
        <f>VLOOKUP(A864,'REPORTE'!$A$1:$AG$1961,33,0)</f>
        <v>SAN BARTOLO</v>
      </c>
      <c r="T864" s="20" t="str">
        <f>VLOOKUP(S864,PROVINCIAS!$F$1:$G$1171,2,0)</f>
        <v>URBANA</v>
      </c>
      <c r="U864" s="20" t="str">
        <f>VLOOKUP(A864,'REPORTE'!$A$1:$AG$1961,5,0)</f>
        <v>ECUATORIANO(A)</v>
      </c>
      <c r="V864" s="20" t="str">
        <f>VLOOKUP(A864,'REPORTE'!$A$1:$AG$1961,18,0)</f>
        <v>F</v>
      </c>
    </row>
    <row r="865" spans="1:22" x14ac:dyDescent="0.45">
      <c r="A865" s="20">
        <v>1000953</v>
      </c>
      <c r="B865" s="20" t="s">
        <v>9431</v>
      </c>
      <c r="C865" s="20" t="s">
        <v>14136</v>
      </c>
      <c r="D865" s="20">
        <v>605775501</v>
      </c>
      <c r="E865" s="20">
        <v>231001023</v>
      </c>
      <c r="F865" s="20" t="s">
        <v>11139</v>
      </c>
      <c r="G865" s="20"/>
      <c r="H865" s="20">
        <v>15</v>
      </c>
      <c r="I865" s="20" t="s">
        <v>11150</v>
      </c>
      <c r="J865" s="20" t="s">
        <v>11150</v>
      </c>
      <c r="K865" s="20" t="s">
        <v>11150</v>
      </c>
      <c r="L865" s="20" t="s">
        <v>11150</v>
      </c>
      <c r="M865" s="20" t="s">
        <v>11150</v>
      </c>
      <c r="N865" s="20" t="s">
        <v>11150</v>
      </c>
      <c r="O865" s="20">
        <v>15</v>
      </c>
      <c r="P865" s="20" t="str">
        <f>VLOOKUP(A865,'REPORTE'!$A$1:$AG$1961,30,0)</f>
        <v>Secundaria</v>
      </c>
      <c r="Q865" s="20" t="str">
        <f>VLOOKUP(A865,'REPORTE'!$A$1:$AG$1961,31,0)</f>
        <v>CHIMBORAZO</v>
      </c>
      <c r="R865" s="20" t="str">
        <f>VLOOKUP(A865,'REPORTE'!$A$1:$AG$1961,32,0)</f>
        <v>RIOBAMBA</v>
      </c>
      <c r="S865" s="20" t="str">
        <f>VLOOKUP(A865,'REPORTE'!$A$1:$AG$1961,33,0)</f>
        <v>CACHA (CAB EN MACHANGARA)</v>
      </c>
      <c r="T865" s="20" t="str">
        <f>VLOOKUP(S865,PROVINCIAS!$F$1:$G$1171,2,0)</f>
        <v>RURAL</v>
      </c>
      <c r="U865" s="20" t="str">
        <f>VLOOKUP(A865,'REPORTE'!$A$1:$AG$1961,5,0)</f>
        <v>ECUATORIANO(A) INDIGENA</v>
      </c>
      <c r="V865" s="20" t="str">
        <f>VLOOKUP(A865,'REPORTE'!$A$1:$AG$1961,18,0)</f>
        <v>F</v>
      </c>
    </row>
    <row r="866" spans="1:22" x14ac:dyDescent="0.45">
      <c r="A866" s="20">
        <v>1000954</v>
      </c>
      <c r="B866" s="20" t="s">
        <v>9431</v>
      </c>
      <c r="C866" s="20" t="s">
        <v>14137</v>
      </c>
      <c r="D866" s="20">
        <v>601499577</v>
      </c>
      <c r="E866" s="20">
        <v>231001024</v>
      </c>
      <c r="F866" s="20" t="s">
        <v>11139</v>
      </c>
      <c r="G866" s="20"/>
      <c r="H866" s="20">
        <v>40</v>
      </c>
      <c r="I866" s="20" t="s">
        <v>11150</v>
      </c>
      <c r="J866" s="20" t="s">
        <v>11150</v>
      </c>
      <c r="K866" s="20" t="s">
        <v>11150</v>
      </c>
      <c r="L866" s="20" t="s">
        <v>11150</v>
      </c>
      <c r="M866" s="20" t="s">
        <v>11150</v>
      </c>
      <c r="N866" s="20" t="s">
        <v>11150</v>
      </c>
      <c r="O866" s="20">
        <v>40</v>
      </c>
      <c r="P866" s="20" t="str">
        <f>VLOOKUP(A866,'REPORTE'!$A$1:$AG$1961,30,0)</f>
        <v>Ninguna</v>
      </c>
      <c r="Q866" s="20" t="str">
        <f>VLOOKUP(A866,'REPORTE'!$A$1:$AG$1961,31,0)</f>
        <v>CHIMBORAZO</v>
      </c>
      <c r="R866" s="20" t="str">
        <f>VLOOKUP(A866,'REPORTE'!$A$1:$AG$1961,32,0)</f>
        <v>RIOBAMBA</v>
      </c>
      <c r="S866" s="20" t="str">
        <f>VLOOKUP(A866,'REPORTE'!$A$1:$AG$1961,33,0)</f>
        <v>LIZARZABURU</v>
      </c>
      <c r="T866" s="20" t="str">
        <f>VLOOKUP(S866,PROVINCIAS!$F$1:$G$1171,2,0)</f>
        <v>URBANA</v>
      </c>
      <c r="U866" s="20" t="str">
        <f>VLOOKUP(A866,'REPORTE'!$A$1:$AG$1961,5,0)</f>
        <v>ECUATORIANO(A) INDIGENA</v>
      </c>
      <c r="V866" s="20" t="str">
        <f>VLOOKUP(A866,'REPORTE'!$A$1:$AG$1961,18,0)</f>
        <v>M</v>
      </c>
    </row>
    <row r="867" spans="1:22" x14ac:dyDescent="0.45">
      <c r="A867" s="20">
        <v>1000955</v>
      </c>
      <c r="B867" s="20" t="s">
        <v>9431</v>
      </c>
      <c r="C867" s="20" t="s">
        <v>10015</v>
      </c>
      <c r="D867" s="20">
        <v>605141282</v>
      </c>
      <c r="E867" s="20">
        <v>231001025</v>
      </c>
      <c r="F867" s="20" t="s">
        <v>11139</v>
      </c>
      <c r="G867" s="20"/>
      <c r="H867" s="20">
        <v>115</v>
      </c>
      <c r="I867" s="20" t="s">
        <v>11150</v>
      </c>
      <c r="J867" s="20" t="s">
        <v>11150</v>
      </c>
      <c r="K867" s="20" t="s">
        <v>11150</v>
      </c>
      <c r="L867" s="20" t="s">
        <v>11150</v>
      </c>
      <c r="M867" s="20" t="s">
        <v>11150</v>
      </c>
      <c r="N867" s="20" t="s">
        <v>11150</v>
      </c>
      <c r="O867" s="20">
        <v>115</v>
      </c>
      <c r="P867" s="20" t="str">
        <f>VLOOKUP(A867,'REPORTE'!$A$1:$AG$1961,30,0)</f>
        <v>Secundaria</v>
      </c>
      <c r="Q867" s="20" t="str">
        <f>VLOOKUP(A867,'REPORTE'!$A$1:$AG$1961,31,0)</f>
        <v>CHIMBORAZO</v>
      </c>
      <c r="R867" s="20" t="str">
        <f>VLOOKUP(A867,'REPORTE'!$A$1:$AG$1961,32,0)</f>
        <v>RIOBAMBA</v>
      </c>
      <c r="S867" s="20" t="str">
        <f>VLOOKUP(A867,'REPORTE'!$A$1:$AG$1961,33,0)</f>
        <v>VELOZ</v>
      </c>
      <c r="T867" s="20" t="str">
        <f>VLOOKUP(S867,PROVINCIAS!$F$1:$G$1171,2,0)</f>
        <v>URBANA</v>
      </c>
      <c r="U867" s="20" t="str">
        <f>VLOOKUP(A867,'REPORTE'!$A$1:$AG$1961,5,0)</f>
        <v>ECUATORIANO(A)</v>
      </c>
      <c r="V867" s="20" t="str">
        <f>VLOOKUP(A867,'REPORTE'!$A$1:$AG$1961,18,0)</f>
        <v>M</v>
      </c>
    </row>
    <row r="868" spans="1:22" x14ac:dyDescent="0.45">
      <c r="A868" s="20">
        <v>1000956</v>
      </c>
      <c r="B868" s="20" t="s">
        <v>9431</v>
      </c>
      <c r="C868" s="20" t="s">
        <v>14138</v>
      </c>
      <c r="D868" s="20">
        <v>606305696</v>
      </c>
      <c r="E868" s="20">
        <v>231001026</v>
      </c>
      <c r="F868" s="20" t="s">
        <v>11139</v>
      </c>
      <c r="G868" s="20"/>
      <c r="H868" s="20">
        <v>22.5</v>
      </c>
      <c r="I868" s="20" t="s">
        <v>11150</v>
      </c>
      <c r="J868" s="20" t="s">
        <v>11150</v>
      </c>
      <c r="K868" s="20" t="s">
        <v>11150</v>
      </c>
      <c r="L868" s="20" t="s">
        <v>11150</v>
      </c>
      <c r="M868" s="20" t="s">
        <v>11150</v>
      </c>
      <c r="N868" s="20" t="s">
        <v>11150</v>
      </c>
      <c r="O868" s="20">
        <v>22.5</v>
      </c>
      <c r="P868" s="20" t="str">
        <f>VLOOKUP(A868,'REPORTE'!$A$1:$AG$1961,30,0)</f>
        <v>Primaria</v>
      </c>
      <c r="Q868" s="20" t="str">
        <f>VLOOKUP(A868,'REPORTE'!$A$1:$AG$1961,31,0)</f>
        <v>PICHINCHA</v>
      </c>
      <c r="R868" s="20" t="str">
        <f>VLOOKUP(A868,'REPORTE'!$A$1:$AG$1961,32,0)</f>
        <v>QUITO</v>
      </c>
      <c r="S868" s="20" t="str">
        <f>VLOOKUP(A868,'REPORTE'!$A$1:$AG$1961,33,0)</f>
        <v>CARCELEN</v>
      </c>
      <c r="T868" s="20" t="str">
        <f>VLOOKUP(S868,PROVINCIAS!$F$1:$G$1171,2,0)</f>
        <v>URBANA</v>
      </c>
      <c r="U868" s="20" t="str">
        <f>VLOOKUP(A868,'REPORTE'!$A$1:$AG$1961,5,0)</f>
        <v>ECUATORIANO(A) INDIGENA</v>
      </c>
      <c r="V868" s="20" t="str">
        <f>VLOOKUP(A868,'REPORTE'!$A$1:$AG$1961,18,0)</f>
        <v>M</v>
      </c>
    </row>
    <row r="869" spans="1:22" x14ac:dyDescent="0.45">
      <c r="A869" s="20">
        <v>1000958</v>
      </c>
      <c r="B869" s="20" t="s">
        <v>9431</v>
      </c>
      <c r="C869" s="20" t="s">
        <v>10020</v>
      </c>
      <c r="D869" s="20">
        <v>1756793822</v>
      </c>
      <c r="E869" s="20">
        <v>231001028</v>
      </c>
      <c r="F869" s="20" t="s">
        <v>11139</v>
      </c>
      <c r="G869" s="20"/>
      <c r="H869" s="20">
        <v>75</v>
      </c>
      <c r="I869" s="20" t="s">
        <v>11150</v>
      </c>
      <c r="J869" s="20" t="s">
        <v>11150</v>
      </c>
      <c r="K869" s="20" t="s">
        <v>11150</v>
      </c>
      <c r="L869" s="20" t="s">
        <v>11150</v>
      </c>
      <c r="M869" s="20" t="s">
        <v>11150</v>
      </c>
      <c r="N869" s="20" t="s">
        <v>11150</v>
      </c>
      <c r="O869" s="20">
        <v>75</v>
      </c>
      <c r="P869" s="20" t="str">
        <f>VLOOKUP(A869,'REPORTE'!$A$1:$AG$1961,30,0)</f>
        <v>Universitaria</v>
      </c>
      <c r="Q869" s="20" t="str">
        <f>VLOOKUP(A869,'REPORTE'!$A$1:$AG$1961,31,0)</f>
        <v>PICHINCHA</v>
      </c>
      <c r="R869" s="20" t="str">
        <f>VLOOKUP(A869,'REPORTE'!$A$1:$AG$1961,32,0)</f>
        <v>QUITO</v>
      </c>
      <c r="S869" s="20" t="str">
        <f>VLOOKUP(A869,'REPORTE'!$A$1:$AG$1961,33,0)</f>
        <v>COMITE DEL PUEBLO</v>
      </c>
      <c r="T869" s="20" t="str">
        <f>VLOOKUP(S869,PROVINCIAS!$F$1:$G$1171,2,0)</f>
        <v>URBANA</v>
      </c>
      <c r="U869" s="20" t="str">
        <f>VLOOKUP(A869,'REPORTE'!$A$1:$AG$1961,5,0)</f>
        <v>CUBANO(A)</v>
      </c>
      <c r="V869" s="20" t="str">
        <f>VLOOKUP(A869,'REPORTE'!$A$1:$AG$1961,18,0)</f>
        <v>M</v>
      </c>
    </row>
    <row r="870" spans="1:22" x14ac:dyDescent="0.45">
      <c r="A870" s="20">
        <v>1000959</v>
      </c>
      <c r="B870" s="20" t="s">
        <v>9431</v>
      </c>
      <c r="C870" s="20" t="s">
        <v>14139</v>
      </c>
      <c r="D870" s="20">
        <v>1717278061</v>
      </c>
      <c r="E870" s="20">
        <v>231001029</v>
      </c>
      <c r="F870" s="20" t="s">
        <v>11139</v>
      </c>
      <c r="G870" s="20"/>
      <c r="H870" s="20">
        <v>15</v>
      </c>
      <c r="I870" s="20" t="s">
        <v>11150</v>
      </c>
      <c r="J870" s="20" t="s">
        <v>11150</v>
      </c>
      <c r="K870" s="20" t="s">
        <v>11150</v>
      </c>
      <c r="L870" s="20" t="s">
        <v>11150</v>
      </c>
      <c r="M870" s="20" t="s">
        <v>11150</v>
      </c>
      <c r="N870" s="20" t="s">
        <v>11150</v>
      </c>
      <c r="O870" s="20">
        <v>15</v>
      </c>
      <c r="P870" s="20" t="str">
        <f>VLOOKUP(A870,'REPORTE'!$A$1:$AG$1961,30,0)</f>
        <v>Primaria</v>
      </c>
      <c r="Q870" s="20" t="str">
        <f>VLOOKUP(A870,'REPORTE'!$A$1:$AG$1961,31,0)</f>
        <v>PICHINCHA</v>
      </c>
      <c r="R870" s="20" t="str">
        <f>VLOOKUP(A870,'REPORTE'!$A$1:$AG$1961,32,0)</f>
        <v>QUITO</v>
      </c>
      <c r="S870" s="20" t="str">
        <f>VLOOKUP(A870,'REPORTE'!$A$1:$AG$1961,33,0)</f>
        <v>SAN BARTOLO</v>
      </c>
      <c r="T870" s="20" t="str">
        <f>VLOOKUP(S870,PROVINCIAS!$F$1:$G$1171,2,0)</f>
        <v>URBANA</v>
      </c>
      <c r="U870" s="20" t="str">
        <f>VLOOKUP(A870,'REPORTE'!$A$1:$AG$1961,5,0)</f>
        <v>ECUATORIANO(A)</v>
      </c>
      <c r="V870" s="20" t="str">
        <f>VLOOKUP(A870,'REPORTE'!$A$1:$AG$1961,18,0)</f>
        <v>F</v>
      </c>
    </row>
    <row r="871" spans="1:22" x14ac:dyDescent="0.45">
      <c r="A871" s="20">
        <v>1000960</v>
      </c>
      <c r="B871" s="20" t="s">
        <v>9431</v>
      </c>
      <c r="C871" s="20" t="s">
        <v>14140</v>
      </c>
      <c r="D871" s="20">
        <v>1724541220</v>
      </c>
      <c r="E871" s="20">
        <v>231001030</v>
      </c>
      <c r="F871" s="20" t="s">
        <v>11139</v>
      </c>
      <c r="G871" s="20"/>
      <c r="H871" s="20">
        <v>15</v>
      </c>
      <c r="I871" s="20" t="s">
        <v>11150</v>
      </c>
      <c r="J871" s="20" t="s">
        <v>11150</v>
      </c>
      <c r="K871" s="20" t="s">
        <v>11150</v>
      </c>
      <c r="L871" s="20" t="s">
        <v>11150</v>
      </c>
      <c r="M871" s="20" t="s">
        <v>11150</v>
      </c>
      <c r="N871" s="20" t="s">
        <v>11150</v>
      </c>
      <c r="O871" s="20">
        <v>15</v>
      </c>
      <c r="P871" s="20" t="str">
        <f>VLOOKUP(A871,'REPORTE'!$A$1:$AG$1961,30,0)</f>
        <v>Ninguna</v>
      </c>
      <c r="Q871" s="20" t="str">
        <f>VLOOKUP(A871,'REPORTE'!$A$1:$AG$1961,31,0)</f>
        <v>BOLIVAR</v>
      </c>
      <c r="R871" s="20" t="str">
        <f>VLOOKUP(A871,'REPORTE'!$A$1:$AG$1961,32,0)</f>
        <v>GUARANDA</v>
      </c>
      <c r="S871" s="20" t="str">
        <f>VLOOKUP(A871,'REPORTE'!$A$1:$AG$1961,33,0)</f>
        <v>JULIO E. MORENO (CATANAHUAN GRANDE)</v>
      </c>
      <c r="T871" s="20" t="str">
        <f>VLOOKUP(S871,PROVINCIAS!$F$1:$G$1171,2,0)</f>
        <v>RURAL</v>
      </c>
      <c r="U871" s="20" t="str">
        <f>VLOOKUP(A871,'REPORTE'!$A$1:$AG$1961,5,0)</f>
        <v>ECUATORIANO(A)</v>
      </c>
      <c r="V871" s="20" t="str">
        <f>VLOOKUP(A871,'REPORTE'!$A$1:$AG$1961,18,0)</f>
        <v>F</v>
      </c>
    </row>
    <row r="872" spans="1:22" x14ac:dyDescent="0.45">
      <c r="A872" s="20">
        <v>1000961</v>
      </c>
      <c r="B872" s="20" t="s">
        <v>9431</v>
      </c>
      <c r="C872" s="20" t="s">
        <v>9753</v>
      </c>
      <c r="D872" s="20">
        <v>604832246</v>
      </c>
      <c r="E872" s="20">
        <v>231001031</v>
      </c>
      <c r="F872" s="20" t="s">
        <v>11139</v>
      </c>
      <c r="G872" s="20"/>
      <c r="H872" s="20">
        <v>37.5</v>
      </c>
      <c r="I872" s="20" t="s">
        <v>11150</v>
      </c>
      <c r="J872" s="20" t="s">
        <v>11150</v>
      </c>
      <c r="K872" s="20" t="s">
        <v>11150</v>
      </c>
      <c r="L872" s="20" t="s">
        <v>11150</v>
      </c>
      <c r="M872" s="20" t="s">
        <v>11150</v>
      </c>
      <c r="N872" s="20" t="s">
        <v>11150</v>
      </c>
      <c r="O872" s="20">
        <v>37.5</v>
      </c>
      <c r="P872" s="20" t="str">
        <f>VLOOKUP(A872,'REPORTE'!$A$1:$AG$1961,30,0)</f>
        <v>Universitaria</v>
      </c>
      <c r="Q872" s="20" t="str">
        <f>VLOOKUP(A872,'REPORTE'!$A$1:$AG$1961,31,0)</f>
        <v>CHIMBORAZO</v>
      </c>
      <c r="R872" s="20" t="str">
        <f>VLOOKUP(A872,'REPORTE'!$A$1:$AG$1961,32,0)</f>
        <v>RIOBAMBA</v>
      </c>
      <c r="S872" s="20" t="str">
        <f>VLOOKUP(A872,'REPORTE'!$A$1:$AG$1961,33,0)</f>
        <v>LIZARZABURU</v>
      </c>
      <c r="T872" s="20" t="str">
        <f>VLOOKUP(S872,PROVINCIAS!$F$1:$G$1171,2,0)</f>
        <v>URBANA</v>
      </c>
      <c r="U872" s="20" t="str">
        <f>VLOOKUP(A872,'REPORTE'!$A$1:$AG$1961,5,0)</f>
        <v>ECUATORIANO(A)</v>
      </c>
      <c r="V872" s="20" t="str">
        <f>VLOOKUP(A872,'REPORTE'!$A$1:$AG$1961,18,0)</f>
        <v>M</v>
      </c>
    </row>
    <row r="873" spans="1:22" x14ac:dyDescent="0.45">
      <c r="A873" s="20">
        <v>1000962</v>
      </c>
      <c r="B873" s="20" t="s">
        <v>9431</v>
      </c>
      <c r="C873" s="20" t="s">
        <v>14141</v>
      </c>
      <c r="D873" s="20">
        <v>200425064</v>
      </c>
      <c r="E873" s="20">
        <v>231001032</v>
      </c>
      <c r="F873" s="20" t="s">
        <v>11139</v>
      </c>
      <c r="G873" s="20"/>
      <c r="H873" s="20">
        <v>15</v>
      </c>
      <c r="I873" s="20" t="s">
        <v>11150</v>
      </c>
      <c r="J873" s="20" t="s">
        <v>11150</v>
      </c>
      <c r="K873" s="20" t="s">
        <v>11150</v>
      </c>
      <c r="L873" s="20" t="s">
        <v>11150</v>
      </c>
      <c r="M873" s="20" t="s">
        <v>11150</v>
      </c>
      <c r="N873" s="20" t="s">
        <v>11150</v>
      </c>
      <c r="O873" s="20">
        <v>15</v>
      </c>
      <c r="P873" s="20" t="str">
        <f>VLOOKUP(A873,'REPORTE'!$A$1:$AG$1961,30,0)</f>
        <v>Ninguna</v>
      </c>
      <c r="Q873" s="20" t="str">
        <f>VLOOKUP(A873,'REPORTE'!$A$1:$AG$1961,31,0)</f>
        <v>BOLIVAR</v>
      </c>
      <c r="R873" s="20" t="str">
        <f>VLOOKUP(A873,'REPORTE'!$A$1:$AG$1961,32,0)</f>
        <v>GUARANDA</v>
      </c>
      <c r="S873" s="20" t="str">
        <f>VLOOKUP(A873,'REPORTE'!$A$1:$AG$1961,33,0)</f>
        <v>SIMIATUG</v>
      </c>
      <c r="T873" s="20" t="str">
        <f>VLOOKUP(S873,PROVINCIAS!$F$1:$G$1171,2,0)</f>
        <v>RURAL</v>
      </c>
      <c r="U873" s="20" t="str">
        <f>VLOOKUP(A873,'REPORTE'!$A$1:$AG$1961,5,0)</f>
        <v>ECUATORIANO(A)</v>
      </c>
      <c r="V873" s="20" t="str">
        <f>VLOOKUP(A873,'REPORTE'!$A$1:$AG$1961,18,0)</f>
        <v>M</v>
      </c>
    </row>
    <row r="874" spans="1:22" x14ac:dyDescent="0.45">
      <c r="A874" s="20">
        <v>1000963</v>
      </c>
      <c r="B874" s="20" t="s">
        <v>9431</v>
      </c>
      <c r="C874" s="20" t="s">
        <v>9680</v>
      </c>
      <c r="D874" s="20">
        <v>954652558</v>
      </c>
      <c r="E874" s="20">
        <v>231001033</v>
      </c>
      <c r="F874" s="20" t="s">
        <v>11139</v>
      </c>
      <c r="G874" s="20"/>
      <c r="H874" s="20">
        <v>15</v>
      </c>
      <c r="I874" s="20" t="s">
        <v>11150</v>
      </c>
      <c r="J874" s="20" t="s">
        <v>11150</v>
      </c>
      <c r="K874" s="20" t="s">
        <v>11150</v>
      </c>
      <c r="L874" s="20" t="s">
        <v>11150</v>
      </c>
      <c r="M874" s="20" t="s">
        <v>11150</v>
      </c>
      <c r="N874" s="20" t="s">
        <v>11150</v>
      </c>
      <c r="O874" s="20">
        <v>15</v>
      </c>
      <c r="P874" s="20" t="str">
        <f>VLOOKUP(A874,'REPORTE'!$A$1:$AG$1961,30,0)</f>
        <v>Secundaria</v>
      </c>
      <c r="Q874" s="20" t="str">
        <f>VLOOKUP(A874,'REPORTE'!$A$1:$AG$1961,31,0)</f>
        <v>GUAYAS</v>
      </c>
      <c r="R874" s="20" t="str">
        <f>VLOOKUP(A874,'REPORTE'!$A$1:$AG$1961,32,0)</f>
        <v>GUAYAQUIL</v>
      </c>
      <c r="S874" s="20" t="str">
        <f>VLOOKUP(A874,'REPORTE'!$A$1:$AG$1961,33,0)</f>
        <v>TARQUI</v>
      </c>
      <c r="T874" s="20" t="str">
        <f>VLOOKUP(S874,PROVINCIAS!$F$1:$G$1171,2,0)</f>
        <v>RURAL</v>
      </c>
      <c r="U874" s="20" t="str">
        <f>VLOOKUP(A874,'REPORTE'!$A$1:$AG$1961,5,0)</f>
        <v>ECUATORIANO(A)</v>
      </c>
      <c r="V874" s="20" t="str">
        <f>VLOOKUP(A874,'REPORTE'!$A$1:$AG$1961,18,0)</f>
        <v>M</v>
      </c>
    </row>
    <row r="875" spans="1:22" x14ac:dyDescent="0.45">
      <c r="A875" s="20">
        <v>1000964</v>
      </c>
      <c r="B875" s="20" t="s">
        <v>9431</v>
      </c>
      <c r="C875" s="20" t="s">
        <v>14142</v>
      </c>
      <c r="D875" s="20">
        <v>1801781020</v>
      </c>
      <c r="E875" s="20">
        <v>231001034</v>
      </c>
      <c r="F875" s="20" t="s">
        <v>11139</v>
      </c>
      <c r="G875" s="20"/>
      <c r="H875" s="20">
        <v>15</v>
      </c>
      <c r="I875" s="20" t="s">
        <v>11150</v>
      </c>
      <c r="J875" s="20" t="s">
        <v>11150</v>
      </c>
      <c r="K875" s="20" t="s">
        <v>11150</v>
      </c>
      <c r="L875" s="20" t="s">
        <v>11150</v>
      </c>
      <c r="M875" s="20" t="s">
        <v>11150</v>
      </c>
      <c r="N875" s="20" t="s">
        <v>11150</v>
      </c>
      <c r="O875" s="20">
        <v>15</v>
      </c>
      <c r="P875" s="20" t="str">
        <f>VLOOKUP(A875,'REPORTE'!$A$1:$AG$1961,30,0)</f>
        <v>Primaria</v>
      </c>
      <c r="Q875" s="20" t="str">
        <f>VLOOKUP(A875,'REPORTE'!$A$1:$AG$1961,31,0)</f>
        <v>TUNGURAHUA</v>
      </c>
      <c r="R875" s="20" t="str">
        <f>VLOOKUP(A875,'REPORTE'!$A$1:$AG$1961,32,0)</f>
        <v>AMBATO</v>
      </c>
      <c r="S875" s="20" t="str">
        <f>VLOOKUP(A875,'REPORTE'!$A$1:$AG$1961,33,0)</f>
        <v>PISHILATA</v>
      </c>
      <c r="T875" s="20" t="str">
        <f>VLOOKUP(S875,PROVINCIAS!$F$1:$G$1171,2,0)</f>
        <v>URBANA</v>
      </c>
      <c r="U875" s="20" t="str">
        <f>VLOOKUP(A875,'REPORTE'!$A$1:$AG$1961,5,0)</f>
        <v>ECUATORIANO(A)</v>
      </c>
      <c r="V875" s="20" t="str">
        <f>VLOOKUP(A875,'REPORTE'!$A$1:$AG$1961,18,0)</f>
        <v>M</v>
      </c>
    </row>
    <row r="876" spans="1:22" x14ac:dyDescent="0.45">
      <c r="A876" s="20">
        <v>1000965</v>
      </c>
      <c r="B876" s="20" t="s">
        <v>9431</v>
      </c>
      <c r="C876" s="20" t="s">
        <v>14143</v>
      </c>
      <c r="D876" s="20">
        <v>550581102</v>
      </c>
      <c r="E876" s="20">
        <v>231001035</v>
      </c>
      <c r="F876" s="20" t="s">
        <v>11139</v>
      </c>
      <c r="G876" s="20"/>
      <c r="H876" s="20">
        <v>15</v>
      </c>
      <c r="I876" s="20" t="s">
        <v>11150</v>
      </c>
      <c r="J876" s="20" t="s">
        <v>11150</v>
      </c>
      <c r="K876" s="20" t="s">
        <v>11150</v>
      </c>
      <c r="L876" s="20" t="s">
        <v>11150</v>
      </c>
      <c r="M876" s="20" t="s">
        <v>11150</v>
      </c>
      <c r="N876" s="20" t="s">
        <v>11150</v>
      </c>
      <c r="O876" s="20">
        <v>15</v>
      </c>
      <c r="P876" s="20" t="str">
        <f>VLOOKUP(A876,'REPORTE'!$A$1:$AG$1961,30,0)</f>
        <v>Secundaria</v>
      </c>
      <c r="Q876" s="20" t="str">
        <f>VLOOKUP(A876,'REPORTE'!$A$1:$AG$1961,31,0)</f>
        <v>COTOPAXI</v>
      </c>
      <c r="R876" s="20" t="str">
        <f>VLOOKUP(A876,'REPORTE'!$A$1:$AG$1961,32,0)</f>
        <v>PUJILI</v>
      </c>
      <c r="S876" s="20" t="str">
        <f>VLOOKUP(A876,'REPORTE'!$A$1:$AG$1961,33,0)</f>
        <v>PUJILI</v>
      </c>
      <c r="T876" s="20" t="str">
        <f>VLOOKUP(S876,PROVINCIAS!$F$1:$G$1171,2,0)</f>
        <v>URBANA</v>
      </c>
      <c r="U876" s="20" t="str">
        <f>VLOOKUP(A876,'REPORTE'!$A$1:$AG$1961,5,0)</f>
        <v>ECUATORIANO(A) INDIGENA</v>
      </c>
      <c r="V876" s="20" t="str">
        <f>VLOOKUP(A876,'REPORTE'!$A$1:$AG$1961,18,0)</f>
        <v>F</v>
      </c>
    </row>
    <row r="877" spans="1:22" x14ac:dyDescent="0.45">
      <c r="A877" s="20">
        <v>1000966</v>
      </c>
      <c r="B877" s="20" t="s">
        <v>9431</v>
      </c>
      <c r="C877" s="20" t="s">
        <v>14144</v>
      </c>
      <c r="D877" s="20">
        <v>1716453459</v>
      </c>
      <c r="E877" s="20">
        <v>231001036</v>
      </c>
      <c r="F877" s="20" t="s">
        <v>11139</v>
      </c>
      <c r="G877" s="20"/>
      <c r="H877" s="20">
        <v>43.88</v>
      </c>
      <c r="I877" s="20" t="s">
        <v>11150</v>
      </c>
      <c r="J877" s="20" t="s">
        <v>11150</v>
      </c>
      <c r="K877" s="20" t="s">
        <v>11150</v>
      </c>
      <c r="L877" s="20" t="s">
        <v>11150</v>
      </c>
      <c r="M877" s="20" t="s">
        <v>11150</v>
      </c>
      <c r="N877" s="20" t="s">
        <v>11150</v>
      </c>
      <c r="O877" s="20">
        <v>43.88</v>
      </c>
      <c r="P877" s="20" t="str">
        <f>VLOOKUP(A877,'REPORTE'!$A$1:$AG$1961,30,0)</f>
        <v>Primaria</v>
      </c>
      <c r="Q877" s="20" t="str">
        <f>VLOOKUP(A877,'REPORTE'!$A$1:$AG$1961,31,0)</f>
        <v>CHIMBORAZO</v>
      </c>
      <c r="R877" s="20" t="str">
        <f>VLOOKUP(A877,'REPORTE'!$A$1:$AG$1961,32,0)</f>
        <v>RIOBAMBA</v>
      </c>
      <c r="S877" s="20" t="str">
        <f>VLOOKUP(A877,'REPORTE'!$A$1:$AG$1961,33,0)</f>
        <v>CACHA (CAB EN MACHANGARA)</v>
      </c>
      <c r="T877" s="20" t="str">
        <f>VLOOKUP(S877,PROVINCIAS!$F$1:$G$1171,2,0)</f>
        <v>RURAL</v>
      </c>
      <c r="U877" s="20" t="str">
        <f>VLOOKUP(A877,'REPORTE'!$A$1:$AG$1961,5,0)</f>
        <v>ECUATORIANO(A) INDIGENA</v>
      </c>
      <c r="V877" s="20" t="str">
        <f>VLOOKUP(A877,'REPORTE'!$A$1:$AG$1961,18,0)</f>
        <v>M</v>
      </c>
    </row>
    <row r="878" spans="1:22" x14ac:dyDescent="0.45">
      <c r="A878" s="20">
        <v>1000967</v>
      </c>
      <c r="B878" s="20" t="s">
        <v>9431</v>
      </c>
      <c r="C878" s="20" t="s">
        <v>14145</v>
      </c>
      <c r="D878" s="20">
        <v>605541101</v>
      </c>
      <c r="E878" s="20">
        <v>231001037</v>
      </c>
      <c r="F878" s="20" t="s">
        <v>11139</v>
      </c>
      <c r="G878" s="20"/>
      <c r="H878" s="20">
        <v>15</v>
      </c>
      <c r="I878" s="20" t="s">
        <v>11150</v>
      </c>
      <c r="J878" s="20" t="s">
        <v>11150</v>
      </c>
      <c r="K878" s="20" t="s">
        <v>11150</v>
      </c>
      <c r="L878" s="20" t="s">
        <v>11150</v>
      </c>
      <c r="M878" s="20" t="s">
        <v>11150</v>
      </c>
      <c r="N878" s="20" t="s">
        <v>11150</v>
      </c>
      <c r="O878" s="20">
        <v>15</v>
      </c>
      <c r="P878" s="20" t="str">
        <f>VLOOKUP(A878,'REPORTE'!$A$1:$AG$1961,30,0)</f>
        <v>Primaria</v>
      </c>
      <c r="Q878" s="20" t="str">
        <f>VLOOKUP(A878,'REPORTE'!$A$1:$AG$1961,31,0)</f>
        <v>CHIMBORAZO</v>
      </c>
      <c r="R878" s="20" t="str">
        <f>VLOOKUP(A878,'REPORTE'!$A$1:$AG$1961,32,0)</f>
        <v>RIOBAMBA</v>
      </c>
      <c r="S878" s="20" t="str">
        <f>VLOOKUP(A878,'REPORTE'!$A$1:$AG$1961,33,0)</f>
        <v>PUNIN</v>
      </c>
      <c r="T878" s="20" t="str">
        <f>VLOOKUP(S878,PROVINCIAS!$F$1:$G$1171,2,0)</f>
        <v>RURAL</v>
      </c>
      <c r="U878" s="20" t="str">
        <f>VLOOKUP(A878,'REPORTE'!$A$1:$AG$1961,5,0)</f>
        <v>ECUATORIANO(A) INDIGENA</v>
      </c>
      <c r="V878" s="20" t="str">
        <f>VLOOKUP(A878,'REPORTE'!$A$1:$AG$1961,18,0)</f>
        <v>M</v>
      </c>
    </row>
    <row r="879" spans="1:22" x14ac:dyDescent="0.45">
      <c r="A879" s="20">
        <v>1000968</v>
      </c>
      <c r="B879" s="20" t="s">
        <v>9431</v>
      </c>
      <c r="C879" s="20" t="s">
        <v>9730</v>
      </c>
      <c r="D879" s="20">
        <v>1720041944</v>
      </c>
      <c r="E879" s="20">
        <v>231001038</v>
      </c>
      <c r="F879" s="20" t="s">
        <v>11139</v>
      </c>
      <c r="G879" s="20"/>
      <c r="H879" s="20">
        <v>18</v>
      </c>
      <c r="I879" s="20" t="s">
        <v>11150</v>
      </c>
      <c r="J879" s="20" t="s">
        <v>11150</v>
      </c>
      <c r="K879" s="20" t="s">
        <v>11150</v>
      </c>
      <c r="L879" s="20" t="s">
        <v>11150</v>
      </c>
      <c r="M879" s="20" t="s">
        <v>11150</v>
      </c>
      <c r="N879" s="20" t="s">
        <v>11150</v>
      </c>
      <c r="O879" s="20">
        <v>18</v>
      </c>
      <c r="P879" s="20" t="str">
        <f>VLOOKUP(A879,'REPORTE'!$A$1:$AG$1961,30,0)</f>
        <v>Primaria</v>
      </c>
      <c r="Q879" s="20" t="str">
        <f>VLOOKUP(A879,'REPORTE'!$A$1:$AG$1961,31,0)</f>
        <v>PICHINCHA</v>
      </c>
      <c r="R879" s="20" t="str">
        <f>VLOOKUP(A879,'REPORTE'!$A$1:$AG$1961,32,0)</f>
        <v>QUITO</v>
      </c>
      <c r="S879" s="20" t="str">
        <f>VLOOKUP(A879,'REPORTE'!$A$1:$AG$1961,33,0)</f>
        <v>LA CONCEPCION</v>
      </c>
      <c r="T879" s="20" t="str">
        <f>VLOOKUP(S879,PROVINCIAS!$F$1:$G$1171,2,0)</f>
        <v>URBANA</v>
      </c>
      <c r="U879" s="20" t="str">
        <f>VLOOKUP(A879,'REPORTE'!$A$1:$AG$1961,5,0)</f>
        <v>ECUATORIANO(A)</v>
      </c>
      <c r="V879" s="20" t="str">
        <f>VLOOKUP(A879,'REPORTE'!$A$1:$AG$1961,18,0)</f>
        <v>F</v>
      </c>
    </row>
    <row r="880" spans="1:22" x14ac:dyDescent="0.45">
      <c r="A880" s="20">
        <v>1000969</v>
      </c>
      <c r="B880" s="20" t="s">
        <v>9431</v>
      </c>
      <c r="C880" s="20" t="s">
        <v>10441</v>
      </c>
      <c r="D880" s="20">
        <v>1718138256</v>
      </c>
      <c r="E880" s="20">
        <v>231001039</v>
      </c>
      <c r="F880" s="20" t="s">
        <v>11139</v>
      </c>
      <c r="G880" s="20"/>
      <c r="H880" s="20">
        <v>225</v>
      </c>
      <c r="I880" s="20" t="s">
        <v>11150</v>
      </c>
      <c r="J880" s="20" t="s">
        <v>11150</v>
      </c>
      <c r="K880" s="20" t="s">
        <v>11150</v>
      </c>
      <c r="L880" s="20" t="s">
        <v>11150</v>
      </c>
      <c r="M880" s="20" t="s">
        <v>11150</v>
      </c>
      <c r="N880" s="20" t="s">
        <v>11150</v>
      </c>
      <c r="O880" s="20">
        <v>225</v>
      </c>
      <c r="P880" s="20" t="str">
        <f>VLOOKUP(A880,'REPORTE'!$A$1:$AG$1961,30,0)</f>
        <v>Primaria</v>
      </c>
      <c r="Q880" s="20" t="str">
        <f>VLOOKUP(A880,'REPORTE'!$A$1:$AG$1961,31,0)</f>
        <v>CHIMBORAZO</v>
      </c>
      <c r="R880" s="20" t="str">
        <f>VLOOKUP(A880,'REPORTE'!$A$1:$AG$1961,32,0)</f>
        <v>GUAMOTE</v>
      </c>
      <c r="S880" s="20" t="str">
        <f>VLOOKUP(A880,'REPORTE'!$A$1:$AG$1961,33,0)</f>
        <v>PALMIRA</v>
      </c>
      <c r="T880" s="20" t="str">
        <f>VLOOKUP(S880,PROVINCIAS!$F$1:$G$1171,2,0)</f>
        <v>RURAL</v>
      </c>
      <c r="U880" s="20" t="str">
        <f>VLOOKUP(A880,'REPORTE'!$A$1:$AG$1961,5,0)</f>
        <v>ECUATORIANO(A) INDIGENA</v>
      </c>
      <c r="V880" s="20" t="str">
        <f>VLOOKUP(A880,'REPORTE'!$A$1:$AG$1961,18,0)</f>
        <v>F</v>
      </c>
    </row>
    <row r="881" spans="1:22" x14ac:dyDescent="0.45">
      <c r="A881" s="20">
        <v>1000970</v>
      </c>
      <c r="B881" s="20" t="s">
        <v>9431</v>
      </c>
      <c r="C881" s="20" t="s">
        <v>14146</v>
      </c>
      <c r="D881" s="20">
        <v>1703474963</v>
      </c>
      <c r="E881" s="20">
        <v>231001040</v>
      </c>
      <c r="F881" s="20" t="s">
        <v>11139</v>
      </c>
      <c r="G881" s="20"/>
      <c r="H881" s="20">
        <v>21.25</v>
      </c>
      <c r="I881" s="20" t="s">
        <v>11150</v>
      </c>
      <c r="J881" s="20" t="s">
        <v>11150</v>
      </c>
      <c r="K881" s="20" t="s">
        <v>11150</v>
      </c>
      <c r="L881" s="20" t="s">
        <v>11150</v>
      </c>
      <c r="M881" s="20" t="s">
        <v>11150</v>
      </c>
      <c r="N881" s="20" t="s">
        <v>11150</v>
      </c>
      <c r="O881" s="20">
        <v>21.25</v>
      </c>
      <c r="P881" s="20" t="str">
        <f>VLOOKUP(A881,'REPORTE'!$A$1:$AG$1961,30,0)</f>
        <v>Primaria</v>
      </c>
      <c r="Q881" s="20" t="str">
        <f>VLOOKUP(A881,'REPORTE'!$A$1:$AG$1961,31,0)</f>
        <v>PICHINCHA</v>
      </c>
      <c r="R881" s="20" t="str">
        <f>VLOOKUP(A881,'REPORTE'!$A$1:$AG$1961,32,0)</f>
        <v>QUITO</v>
      </c>
      <c r="S881" s="20" t="str">
        <f>VLOOKUP(A881,'REPORTE'!$A$1:$AG$1961,33,0)</f>
        <v>COTOCOLLAO</v>
      </c>
      <c r="T881" s="20" t="str">
        <f>VLOOKUP(S881,PROVINCIAS!$F$1:$G$1171,2,0)</f>
        <v>URBANA</v>
      </c>
      <c r="U881" s="20" t="str">
        <f>VLOOKUP(A881,'REPORTE'!$A$1:$AG$1961,5,0)</f>
        <v>ECUATORIANO(A)</v>
      </c>
      <c r="V881" s="20" t="str">
        <f>VLOOKUP(A881,'REPORTE'!$A$1:$AG$1961,18,0)</f>
        <v>F</v>
      </c>
    </row>
    <row r="882" spans="1:22" x14ac:dyDescent="0.45">
      <c r="A882" s="20">
        <v>1000971</v>
      </c>
      <c r="B882" s="20" t="s">
        <v>9431</v>
      </c>
      <c r="C882" s="20" t="s">
        <v>9662</v>
      </c>
      <c r="D882" s="20">
        <v>1720523016</v>
      </c>
      <c r="E882" s="20">
        <v>231001041</v>
      </c>
      <c r="F882" s="20" t="s">
        <v>11139</v>
      </c>
      <c r="G882" s="20"/>
      <c r="H882" s="20">
        <v>40</v>
      </c>
      <c r="I882" s="20" t="s">
        <v>11150</v>
      </c>
      <c r="J882" s="20" t="s">
        <v>11150</v>
      </c>
      <c r="K882" s="20" t="s">
        <v>11150</v>
      </c>
      <c r="L882" s="20" t="s">
        <v>11150</v>
      </c>
      <c r="M882" s="20" t="s">
        <v>11150</v>
      </c>
      <c r="N882" s="20" t="s">
        <v>11150</v>
      </c>
      <c r="O882" s="20">
        <v>40</v>
      </c>
      <c r="P882" s="20" t="str">
        <f>VLOOKUP(A882,'REPORTE'!$A$1:$AG$1961,30,0)</f>
        <v>Secundaria</v>
      </c>
      <c r="Q882" s="20" t="str">
        <f>VLOOKUP(A882,'REPORTE'!$A$1:$AG$1961,31,0)</f>
        <v>CHIMBORAZO</v>
      </c>
      <c r="R882" s="20" t="str">
        <f>VLOOKUP(A882,'REPORTE'!$A$1:$AG$1961,32,0)</f>
        <v>RIOBAMBA</v>
      </c>
      <c r="S882" s="20" t="str">
        <f>VLOOKUP(A882,'REPORTE'!$A$1:$AG$1961,33,0)</f>
        <v>CACHA (CAB EN MACHANGARA)</v>
      </c>
      <c r="T882" s="20" t="str">
        <f>VLOOKUP(S882,PROVINCIAS!$F$1:$G$1171,2,0)</f>
        <v>RURAL</v>
      </c>
      <c r="U882" s="20" t="str">
        <f>VLOOKUP(A882,'REPORTE'!$A$1:$AG$1961,5,0)</f>
        <v>ECUATORIANO(A) INDIGENA</v>
      </c>
      <c r="V882" s="20" t="str">
        <f>VLOOKUP(A882,'REPORTE'!$A$1:$AG$1961,18,0)</f>
        <v>M</v>
      </c>
    </row>
    <row r="883" spans="1:22" x14ac:dyDescent="0.45">
      <c r="A883" s="20">
        <v>1000972</v>
      </c>
      <c r="B883" s="20" t="s">
        <v>9431</v>
      </c>
      <c r="C883" s="20" t="s">
        <v>14147</v>
      </c>
      <c r="D883" s="20">
        <v>650849045</v>
      </c>
      <c r="E883" s="20">
        <v>231001042</v>
      </c>
      <c r="F883" s="20" t="s">
        <v>11139</v>
      </c>
      <c r="G883" s="20"/>
      <c r="H883" s="20">
        <v>3</v>
      </c>
      <c r="I883" s="20" t="s">
        <v>11150</v>
      </c>
      <c r="J883" s="20" t="s">
        <v>11150</v>
      </c>
      <c r="K883" s="20" t="s">
        <v>11150</v>
      </c>
      <c r="L883" s="20" t="s">
        <v>11150</v>
      </c>
      <c r="M883" s="20" t="s">
        <v>11150</v>
      </c>
      <c r="N883" s="20" t="s">
        <v>11150</v>
      </c>
      <c r="O883" s="20">
        <v>3</v>
      </c>
      <c r="P883" s="20" t="str">
        <f>VLOOKUP(A883,'REPORTE'!$A$1:$AG$1961,30,0)</f>
        <v>Ninguna</v>
      </c>
      <c r="Q883" s="20" t="str">
        <f>VLOOKUP(A883,'REPORTE'!$A$1:$AG$1961,31,0)</f>
        <v>CHIMBORAZO</v>
      </c>
      <c r="R883" s="20" t="str">
        <f>VLOOKUP(A883,'REPORTE'!$A$1:$AG$1961,32,0)</f>
        <v>RIOBAMBA</v>
      </c>
      <c r="S883" s="20" t="str">
        <f>VLOOKUP(A883,'REPORTE'!$A$1:$AG$1961,33,0)</f>
        <v>LIZARZABURU</v>
      </c>
      <c r="T883" s="20" t="str">
        <f>VLOOKUP(S883,PROVINCIAS!$F$1:$G$1171,2,0)</f>
        <v>URBANA</v>
      </c>
      <c r="U883" s="20" t="str">
        <f>VLOOKUP(A883,'REPORTE'!$A$1:$AG$1961,5,0)</f>
        <v>ECUATORIANO(A)</v>
      </c>
      <c r="V883" s="20" t="str">
        <f>VLOOKUP(A883,'REPORTE'!$A$1:$AG$1961,18,0)</f>
        <v>F</v>
      </c>
    </row>
    <row r="884" spans="1:22" x14ac:dyDescent="0.45">
      <c r="A884" s="20">
        <v>1000973</v>
      </c>
      <c r="B884" s="20" t="s">
        <v>9431</v>
      </c>
      <c r="C884" s="20" t="s">
        <v>10395</v>
      </c>
      <c r="D884" s="20">
        <v>603384926</v>
      </c>
      <c r="E884" s="20">
        <v>231001043</v>
      </c>
      <c r="F884" s="20" t="s">
        <v>11139</v>
      </c>
      <c r="G884" s="20"/>
      <c r="H884" s="20">
        <v>215</v>
      </c>
      <c r="I884" s="20" t="s">
        <v>11150</v>
      </c>
      <c r="J884" s="20" t="s">
        <v>11150</v>
      </c>
      <c r="K884" s="20" t="s">
        <v>11150</v>
      </c>
      <c r="L884" s="20" t="s">
        <v>11150</v>
      </c>
      <c r="M884" s="20" t="s">
        <v>11150</v>
      </c>
      <c r="N884" s="20" t="s">
        <v>11150</v>
      </c>
      <c r="O884" s="20">
        <v>215</v>
      </c>
      <c r="P884" s="20" t="str">
        <f>VLOOKUP(A884,'REPORTE'!$A$1:$AG$1961,30,0)</f>
        <v>Universitaria</v>
      </c>
      <c r="Q884" s="20" t="str">
        <f>VLOOKUP(A884,'REPORTE'!$A$1:$AG$1961,31,0)</f>
        <v>AZUAY</v>
      </c>
      <c r="R884" s="20" t="str">
        <f>VLOOKUP(A884,'REPORTE'!$A$1:$AG$1961,32,0)</f>
        <v>CUENCA</v>
      </c>
      <c r="S884" s="20" t="str">
        <f>VLOOKUP(A884,'REPORTE'!$A$1:$AG$1961,33,0)</f>
        <v>HUAYNACAPAC</v>
      </c>
      <c r="T884" s="20" t="str">
        <f>VLOOKUP(S884,PROVINCIAS!$F$1:$G$1171,2,0)</f>
        <v>URBANA</v>
      </c>
      <c r="U884" s="20" t="str">
        <f>VLOOKUP(A884,'REPORTE'!$A$1:$AG$1961,5,0)</f>
        <v>ECUATORIANO(A)</v>
      </c>
      <c r="V884" s="20" t="str">
        <f>VLOOKUP(A884,'REPORTE'!$A$1:$AG$1961,18,0)</f>
        <v>F</v>
      </c>
    </row>
    <row r="885" spans="1:22" x14ac:dyDescent="0.45">
      <c r="A885" s="20">
        <v>1000974</v>
      </c>
      <c r="B885" s="20" t="s">
        <v>9431</v>
      </c>
      <c r="C885" s="20" t="s">
        <v>14148</v>
      </c>
      <c r="D885" s="20">
        <v>1891707610001</v>
      </c>
      <c r="E885" s="20">
        <v>231001843</v>
      </c>
      <c r="F885" s="20" t="s">
        <v>11139</v>
      </c>
      <c r="G885" s="20"/>
      <c r="H885" s="20" t="s">
        <v>10911</v>
      </c>
      <c r="I885" s="20" t="s">
        <v>11150</v>
      </c>
      <c r="J885" s="20" t="s">
        <v>11150</v>
      </c>
      <c r="K885" s="20" t="s">
        <v>11150</v>
      </c>
      <c r="L885" s="20" t="s">
        <v>11150</v>
      </c>
      <c r="M885" s="20" t="s">
        <v>11150</v>
      </c>
      <c r="N885" s="20" t="s">
        <v>11150</v>
      </c>
      <c r="O885" s="20" t="s">
        <v>10911</v>
      </c>
      <c r="P885" s="20" t="str">
        <f>VLOOKUP(A885,'REPORTE'!$A$1:$AG$1961,30,0)</f>
        <v>Ninguna</v>
      </c>
      <c r="Q885" s="20" t="str">
        <f>VLOOKUP(A885,'REPORTE'!$A$1:$AG$1961,31,0)</f>
        <v>TUNGURAHUA</v>
      </c>
      <c r="R885" s="20" t="str">
        <f>VLOOKUP(A885,'REPORTE'!$A$1:$AG$1961,32,0)</f>
        <v>SAN PEDRO DE PELILEO</v>
      </c>
      <c r="S885" s="20" t="str">
        <f>VLOOKUP(A885,'REPORTE'!$A$1:$AG$1961,33,0)</f>
        <v>GUAMBALO</v>
      </c>
      <c r="T885" s="20" t="str">
        <f>VLOOKUP(S885,PROVINCIAS!$F$1:$G$1171,2,0)</f>
        <v>RURAL</v>
      </c>
      <c r="U885" s="20" t="str">
        <f>VLOOKUP(A885,'REPORTE'!$A$1:$AG$1961,5,0)</f>
        <v>ECUATORIANO(A)</v>
      </c>
      <c r="V885" s="20" t="str">
        <f>VLOOKUP(A885,'REPORTE'!$A$1:$AG$1961,18,0)</f>
        <v>F</v>
      </c>
    </row>
    <row r="886" spans="1:22" x14ac:dyDescent="0.45">
      <c r="A886" s="20">
        <v>1000975</v>
      </c>
      <c r="B886" s="20" t="s">
        <v>9431</v>
      </c>
      <c r="C886" s="20" t="s">
        <v>14149</v>
      </c>
      <c r="D886" s="20">
        <v>1725346405</v>
      </c>
      <c r="E886" s="20">
        <v>231001044</v>
      </c>
      <c r="F886" s="20" t="s">
        <v>11139</v>
      </c>
      <c r="G886" s="20"/>
      <c r="H886" s="20">
        <v>15</v>
      </c>
      <c r="I886" s="20" t="s">
        <v>11150</v>
      </c>
      <c r="J886" s="20" t="s">
        <v>11150</v>
      </c>
      <c r="K886" s="20" t="s">
        <v>11150</v>
      </c>
      <c r="L886" s="20" t="s">
        <v>11150</v>
      </c>
      <c r="M886" s="20" t="s">
        <v>11150</v>
      </c>
      <c r="N886" s="20" t="s">
        <v>11150</v>
      </c>
      <c r="O886" s="20">
        <v>15</v>
      </c>
      <c r="P886" s="20" t="str">
        <f>VLOOKUP(A886,'REPORTE'!$A$1:$AG$1961,30,0)</f>
        <v>Ninguna</v>
      </c>
      <c r="Q886" s="20" t="str">
        <f>VLOOKUP(A886,'REPORTE'!$A$1:$AG$1961,31,0)</f>
        <v>PICHINCHA</v>
      </c>
      <c r="R886" s="20" t="str">
        <f>VLOOKUP(A886,'REPORTE'!$A$1:$AG$1961,32,0)</f>
        <v>QUITO</v>
      </c>
      <c r="S886" s="20" t="str">
        <f>VLOOKUP(A886,'REPORTE'!$A$1:$AG$1961,33,0)</f>
        <v>COCHAPAMBA</v>
      </c>
      <c r="T886" s="20" t="str">
        <f>VLOOKUP(S886,PROVINCIAS!$F$1:$G$1171,2,0)</f>
        <v>RURAL</v>
      </c>
      <c r="U886" s="20" t="str">
        <f>VLOOKUP(A886,'REPORTE'!$A$1:$AG$1961,5,0)</f>
        <v>ECUATORIANO(A)</v>
      </c>
      <c r="V886" s="20" t="str">
        <f>VLOOKUP(A886,'REPORTE'!$A$1:$AG$1961,18,0)</f>
        <v>M</v>
      </c>
    </row>
    <row r="887" spans="1:22" x14ac:dyDescent="0.45">
      <c r="A887" s="20">
        <v>1000976</v>
      </c>
      <c r="B887" s="20" t="s">
        <v>9431</v>
      </c>
      <c r="C887" s="20" t="s">
        <v>14150</v>
      </c>
      <c r="D887" s="20">
        <v>603183229</v>
      </c>
      <c r="E887" s="20">
        <v>231001045</v>
      </c>
      <c r="F887" s="20" t="s">
        <v>11139</v>
      </c>
      <c r="G887" s="20"/>
      <c r="H887" s="20">
        <v>15</v>
      </c>
      <c r="I887" s="20" t="s">
        <v>11150</v>
      </c>
      <c r="J887" s="20" t="s">
        <v>11150</v>
      </c>
      <c r="K887" s="20" t="s">
        <v>11150</v>
      </c>
      <c r="L887" s="20" t="s">
        <v>11150</v>
      </c>
      <c r="M887" s="20" t="s">
        <v>11150</v>
      </c>
      <c r="N887" s="20" t="s">
        <v>11150</v>
      </c>
      <c r="O887" s="20">
        <v>15</v>
      </c>
      <c r="P887" s="20" t="str">
        <f>VLOOKUP(A887,'REPORTE'!$A$1:$AG$1961,30,0)</f>
        <v>Secundaria</v>
      </c>
      <c r="Q887" s="20" t="str">
        <f>VLOOKUP(A887,'REPORTE'!$A$1:$AG$1961,31,0)</f>
        <v>CHIMBORAZO</v>
      </c>
      <c r="R887" s="20" t="str">
        <f>VLOOKUP(A887,'REPORTE'!$A$1:$AG$1961,32,0)</f>
        <v>GUANO</v>
      </c>
      <c r="S887" s="20" t="str">
        <f>VLOOKUP(A887,'REPORTE'!$A$1:$AG$1961,33,0)</f>
        <v>LA PROVIDENCIA</v>
      </c>
      <c r="T887" s="20" t="str">
        <f>VLOOKUP(S887,PROVINCIAS!$F$1:$G$1171,2,0)</f>
        <v>RURAL</v>
      </c>
      <c r="U887" s="20" t="str">
        <f>VLOOKUP(A887,'REPORTE'!$A$1:$AG$1961,5,0)</f>
        <v>ECUATORIANO(A)</v>
      </c>
      <c r="V887" s="20" t="str">
        <f>VLOOKUP(A887,'REPORTE'!$A$1:$AG$1961,18,0)</f>
        <v>F</v>
      </c>
    </row>
    <row r="888" spans="1:22" x14ac:dyDescent="0.45">
      <c r="A888" s="20">
        <v>1000977</v>
      </c>
      <c r="B888" s="20" t="s">
        <v>9431</v>
      </c>
      <c r="C888" s="20" t="s">
        <v>14151</v>
      </c>
      <c r="D888" s="20">
        <v>1703929685</v>
      </c>
      <c r="E888" s="20">
        <v>231001046</v>
      </c>
      <c r="F888" s="20" t="s">
        <v>11139</v>
      </c>
      <c r="G888" s="20"/>
      <c r="H888" s="20">
        <v>15</v>
      </c>
      <c r="I888" s="20" t="s">
        <v>11150</v>
      </c>
      <c r="J888" s="20" t="s">
        <v>11150</v>
      </c>
      <c r="K888" s="20" t="s">
        <v>11150</v>
      </c>
      <c r="L888" s="20" t="s">
        <v>11150</v>
      </c>
      <c r="M888" s="20" t="s">
        <v>11150</v>
      </c>
      <c r="N888" s="20" t="s">
        <v>11150</v>
      </c>
      <c r="O888" s="20">
        <v>15</v>
      </c>
      <c r="P888" s="20" t="str">
        <f>VLOOKUP(A888,'REPORTE'!$A$1:$AG$1961,30,0)</f>
        <v>Ninguna</v>
      </c>
      <c r="Q888" s="20" t="str">
        <f>VLOOKUP(A888,'REPORTE'!$A$1:$AG$1961,31,0)</f>
        <v>PICHINCHA</v>
      </c>
      <c r="R888" s="20" t="str">
        <f>VLOOKUP(A888,'REPORTE'!$A$1:$AG$1961,32,0)</f>
        <v>QUITO</v>
      </c>
      <c r="S888" s="20" t="str">
        <f>VLOOKUP(A888,'REPORTE'!$A$1:$AG$1961,33,0)</f>
        <v>CARCELEN</v>
      </c>
      <c r="T888" s="20" t="str">
        <f>VLOOKUP(S888,PROVINCIAS!$F$1:$G$1171,2,0)</f>
        <v>URBANA</v>
      </c>
      <c r="U888" s="20" t="str">
        <f>VLOOKUP(A888,'REPORTE'!$A$1:$AG$1961,5,0)</f>
        <v>ECUATORIANO(A)</v>
      </c>
      <c r="V888" s="20" t="str">
        <f>VLOOKUP(A888,'REPORTE'!$A$1:$AG$1961,18,0)</f>
        <v>F</v>
      </c>
    </row>
    <row r="889" spans="1:22" x14ac:dyDescent="0.45">
      <c r="A889" s="20">
        <v>1000978</v>
      </c>
      <c r="B889" s="20" t="s">
        <v>9431</v>
      </c>
      <c r="C889" s="20" t="s">
        <v>14152</v>
      </c>
      <c r="D889" s="20">
        <v>1707039721</v>
      </c>
      <c r="E889" s="20">
        <v>231001047</v>
      </c>
      <c r="F889" s="20" t="s">
        <v>11139</v>
      </c>
      <c r="G889" s="20"/>
      <c r="H889" s="20">
        <v>2</v>
      </c>
      <c r="I889" s="20" t="s">
        <v>11150</v>
      </c>
      <c r="J889" s="20" t="s">
        <v>11150</v>
      </c>
      <c r="K889" s="20" t="s">
        <v>11150</v>
      </c>
      <c r="L889" s="20" t="s">
        <v>11150</v>
      </c>
      <c r="M889" s="20" t="s">
        <v>11150</v>
      </c>
      <c r="N889" s="20" t="s">
        <v>11150</v>
      </c>
      <c r="O889" s="20">
        <v>2</v>
      </c>
      <c r="P889" s="20" t="str">
        <f>VLOOKUP(A889,'REPORTE'!$A$1:$AG$1961,30,0)</f>
        <v>Primaria</v>
      </c>
      <c r="Q889" s="20" t="str">
        <f>VLOOKUP(A889,'REPORTE'!$A$1:$AG$1961,31,0)</f>
        <v>PICHINCHA</v>
      </c>
      <c r="R889" s="20" t="str">
        <f>VLOOKUP(A889,'REPORTE'!$A$1:$AG$1961,32,0)</f>
        <v>QUITO</v>
      </c>
      <c r="S889" s="20" t="str">
        <f>VLOOKUP(A889,'REPORTE'!$A$1:$AG$1961,33,0)</f>
        <v>EL QUINCHE</v>
      </c>
      <c r="T889" s="20" t="str">
        <f>VLOOKUP(S889,PROVINCIAS!$F$1:$G$1171,2,0)</f>
        <v>RURAL</v>
      </c>
      <c r="U889" s="20" t="str">
        <f>VLOOKUP(A889,'REPORTE'!$A$1:$AG$1961,5,0)</f>
        <v>ECUATORIANO(A) INDIGENA</v>
      </c>
      <c r="V889" s="20" t="str">
        <f>VLOOKUP(A889,'REPORTE'!$A$1:$AG$1961,18,0)</f>
        <v>F</v>
      </c>
    </row>
    <row r="890" spans="1:22" x14ac:dyDescent="0.45">
      <c r="A890" s="20">
        <v>1000980</v>
      </c>
      <c r="B890" s="20" t="s">
        <v>9431</v>
      </c>
      <c r="C890" s="20" t="s">
        <v>14153</v>
      </c>
      <c r="D890" s="20">
        <v>1750246009</v>
      </c>
      <c r="E890" s="20">
        <v>231001049</v>
      </c>
      <c r="F890" s="20" t="s">
        <v>11139</v>
      </c>
      <c r="G890" s="20"/>
      <c r="H890" s="20">
        <v>15</v>
      </c>
      <c r="I890" s="20" t="s">
        <v>11150</v>
      </c>
      <c r="J890" s="20" t="s">
        <v>11150</v>
      </c>
      <c r="K890" s="20" t="s">
        <v>11150</v>
      </c>
      <c r="L890" s="20" t="s">
        <v>11150</v>
      </c>
      <c r="M890" s="20" t="s">
        <v>11150</v>
      </c>
      <c r="N890" s="20" t="s">
        <v>11150</v>
      </c>
      <c r="O890" s="20">
        <v>15</v>
      </c>
      <c r="P890" s="20" t="str">
        <f>VLOOKUP(A890,'REPORTE'!$A$1:$AG$1961,30,0)</f>
        <v>Secundaria</v>
      </c>
      <c r="Q890" s="20" t="str">
        <f>VLOOKUP(A890,'REPORTE'!$A$1:$AG$1961,31,0)</f>
        <v>PICHINCHA</v>
      </c>
      <c r="R890" s="20" t="str">
        <f>VLOOKUP(A890,'REPORTE'!$A$1:$AG$1961,32,0)</f>
        <v>QUITO</v>
      </c>
      <c r="S890" s="20" t="str">
        <f>VLOOKUP(A890,'REPORTE'!$A$1:$AG$1961,33,0)</f>
        <v>LLANO CHICO</v>
      </c>
      <c r="T890" s="20" t="str">
        <f>VLOOKUP(S890,PROVINCIAS!$F$1:$G$1171,2,0)</f>
        <v>RURAL</v>
      </c>
      <c r="U890" s="20" t="str">
        <f>VLOOKUP(A890,'REPORTE'!$A$1:$AG$1961,5,0)</f>
        <v>ECUATORIANO(A)</v>
      </c>
      <c r="V890" s="20" t="str">
        <f>VLOOKUP(A890,'REPORTE'!$A$1:$AG$1961,18,0)</f>
        <v>F</v>
      </c>
    </row>
    <row r="891" spans="1:22" x14ac:dyDescent="0.45">
      <c r="A891" s="20">
        <v>1000981</v>
      </c>
      <c r="B891" s="20" t="s">
        <v>9431</v>
      </c>
      <c r="C891" s="20" t="s">
        <v>14154</v>
      </c>
      <c r="D891" s="20">
        <v>604472142</v>
      </c>
      <c r="E891" s="20">
        <v>231001050</v>
      </c>
      <c r="F891" s="20" t="s">
        <v>11139</v>
      </c>
      <c r="G891" s="20"/>
      <c r="H891" s="20">
        <v>15</v>
      </c>
      <c r="I891" s="20" t="s">
        <v>11150</v>
      </c>
      <c r="J891" s="20" t="s">
        <v>11150</v>
      </c>
      <c r="K891" s="20" t="s">
        <v>11150</v>
      </c>
      <c r="L891" s="20" t="s">
        <v>11150</v>
      </c>
      <c r="M891" s="20" t="s">
        <v>11150</v>
      </c>
      <c r="N891" s="20" t="s">
        <v>11150</v>
      </c>
      <c r="O891" s="20">
        <v>15</v>
      </c>
      <c r="P891" s="20" t="str">
        <f>VLOOKUP(A891,'REPORTE'!$A$1:$AG$1961,30,0)</f>
        <v>Primaria</v>
      </c>
      <c r="Q891" s="20" t="str">
        <f>VLOOKUP(A891,'REPORTE'!$A$1:$AG$1961,31,0)</f>
        <v>CHIMBORAZO</v>
      </c>
      <c r="R891" s="20" t="str">
        <f>VLOOKUP(A891,'REPORTE'!$A$1:$AG$1961,32,0)</f>
        <v>RIOBAMBA</v>
      </c>
      <c r="S891" s="20" t="str">
        <f>VLOOKUP(A891,'REPORTE'!$A$1:$AG$1961,33,0)</f>
        <v>YARUQUIES</v>
      </c>
      <c r="T891" s="20" t="str">
        <f>VLOOKUP(S891,PROVINCIAS!$F$1:$G$1171,2,0)</f>
        <v>URBANA</v>
      </c>
      <c r="U891" s="20" t="str">
        <f>VLOOKUP(A891,'REPORTE'!$A$1:$AG$1961,5,0)</f>
        <v>ECUATORIANO(A) INDIGENA</v>
      </c>
      <c r="V891" s="20" t="str">
        <f>VLOOKUP(A891,'REPORTE'!$A$1:$AG$1961,18,0)</f>
        <v>F</v>
      </c>
    </row>
    <row r="892" spans="1:22" x14ac:dyDescent="0.45">
      <c r="A892" s="20">
        <v>1000982</v>
      </c>
      <c r="B892" s="20" t="s">
        <v>9431</v>
      </c>
      <c r="C892" s="20" t="s">
        <v>10072</v>
      </c>
      <c r="D892" s="20">
        <v>603824103</v>
      </c>
      <c r="E892" s="20">
        <v>231001051</v>
      </c>
      <c r="F892" s="20" t="s">
        <v>11139</v>
      </c>
      <c r="G892" s="20"/>
      <c r="H892" s="20">
        <v>167</v>
      </c>
      <c r="I892" s="20" t="s">
        <v>11150</v>
      </c>
      <c r="J892" s="20" t="s">
        <v>11150</v>
      </c>
      <c r="K892" s="20" t="s">
        <v>11150</v>
      </c>
      <c r="L892" s="20" t="s">
        <v>11150</v>
      </c>
      <c r="M892" s="20" t="s">
        <v>11150</v>
      </c>
      <c r="N892" s="20" t="s">
        <v>11150</v>
      </c>
      <c r="O892" s="20">
        <v>167</v>
      </c>
      <c r="P892" s="20" t="str">
        <f>VLOOKUP(A892,'REPORTE'!$A$1:$AG$1961,30,0)</f>
        <v>Primaria</v>
      </c>
      <c r="Q892" s="20" t="str">
        <f>VLOOKUP(A892,'REPORTE'!$A$1:$AG$1961,31,0)</f>
        <v>CHIMBORAZO</v>
      </c>
      <c r="R892" s="20" t="str">
        <f>VLOOKUP(A892,'REPORTE'!$A$1:$AG$1961,32,0)</f>
        <v>GUAMOTE</v>
      </c>
      <c r="S892" s="20" t="str">
        <f>VLOOKUP(A892,'REPORTE'!$A$1:$AG$1961,33,0)</f>
        <v>PALMIRA</v>
      </c>
      <c r="T892" s="20" t="str">
        <f>VLOOKUP(S892,PROVINCIAS!$F$1:$G$1171,2,0)</f>
        <v>RURAL</v>
      </c>
      <c r="U892" s="20" t="str">
        <f>VLOOKUP(A892,'REPORTE'!$A$1:$AG$1961,5,0)</f>
        <v>ECUATORIANO(A) INDIGENA</v>
      </c>
      <c r="V892" s="20" t="str">
        <f>VLOOKUP(A892,'REPORTE'!$A$1:$AG$1961,18,0)</f>
        <v>F</v>
      </c>
    </row>
    <row r="893" spans="1:22" x14ac:dyDescent="0.45">
      <c r="A893" s="20">
        <v>1000983</v>
      </c>
      <c r="B893" s="20" t="s">
        <v>9431</v>
      </c>
      <c r="C893" s="20" t="s">
        <v>14155</v>
      </c>
      <c r="D893" s="20">
        <v>201179389</v>
      </c>
      <c r="E893" s="20">
        <v>231001052</v>
      </c>
      <c r="F893" s="20" t="s">
        <v>11139</v>
      </c>
      <c r="G893" s="20"/>
      <c r="H893" s="20">
        <v>15</v>
      </c>
      <c r="I893" s="20" t="s">
        <v>11150</v>
      </c>
      <c r="J893" s="20" t="s">
        <v>11150</v>
      </c>
      <c r="K893" s="20" t="s">
        <v>11150</v>
      </c>
      <c r="L893" s="20" t="s">
        <v>11150</v>
      </c>
      <c r="M893" s="20" t="s">
        <v>11150</v>
      </c>
      <c r="N893" s="20" t="s">
        <v>11150</v>
      </c>
      <c r="O893" s="20">
        <v>15</v>
      </c>
      <c r="P893" s="20" t="str">
        <f>VLOOKUP(A893,'REPORTE'!$A$1:$AG$1961,30,0)</f>
        <v>Secundaria</v>
      </c>
      <c r="Q893" s="20" t="str">
        <f>VLOOKUP(A893,'REPORTE'!$A$1:$AG$1961,31,0)</f>
        <v>BOLIVAR</v>
      </c>
      <c r="R893" s="20" t="str">
        <f>VLOOKUP(A893,'REPORTE'!$A$1:$AG$1961,32,0)</f>
        <v>SAN MIGUEL</v>
      </c>
      <c r="S893" s="20" t="str">
        <f>VLOOKUP(A893,'REPORTE'!$A$1:$AG$1961,33,0)</f>
        <v>SAN PABLO (SAN PABLO DE ATENAS)</v>
      </c>
      <c r="T893" s="20" t="str">
        <f>VLOOKUP(S893,PROVINCIAS!$F$1:$G$1171,2,0)</f>
        <v>RURAL</v>
      </c>
      <c r="U893" s="20" t="str">
        <f>VLOOKUP(A893,'REPORTE'!$A$1:$AG$1961,5,0)</f>
        <v>ECUATORIANO(A) INDIGENA</v>
      </c>
      <c r="V893" s="20" t="str">
        <f>VLOOKUP(A893,'REPORTE'!$A$1:$AG$1961,18,0)</f>
        <v>M</v>
      </c>
    </row>
    <row r="894" spans="1:22" x14ac:dyDescent="0.45">
      <c r="A894" s="20">
        <v>1000984</v>
      </c>
      <c r="B894" s="20" t="s">
        <v>9431</v>
      </c>
      <c r="C894" s="20" t="s">
        <v>9867</v>
      </c>
      <c r="D894" s="20">
        <v>1723872261</v>
      </c>
      <c r="E894" s="20">
        <v>231001053</v>
      </c>
      <c r="F894" s="20" t="s">
        <v>11139</v>
      </c>
      <c r="G894" s="20"/>
      <c r="H894" s="20">
        <v>54</v>
      </c>
      <c r="I894" s="20" t="s">
        <v>11150</v>
      </c>
      <c r="J894" s="20" t="s">
        <v>11150</v>
      </c>
      <c r="K894" s="20" t="s">
        <v>11150</v>
      </c>
      <c r="L894" s="20" t="s">
        <v>11150</v>
      </c>
      <c r="M894" s="20" t="s">
        <v>11150</v>
      </c>
      <c r="N894" s="20" t="s">
        <v>11150</v>
      </c>
      <c r="O894" s="20">
        <v>54</v>
      </c>
      <c r="P894" s="20" t="str">
        <f>VLOOKUP(A894,'REPORTE'!$A$1:$AG$1961,30,0)</f>
        <v>Secundaria</v>
      </c>
      <c r="Q894" s="20" t="str">
        <f>VLOOKUP(A894,'REPORTE'!$A$1:$AG$1961,31,0)</f>
        <v>PICHINCHA</v>
      </c>
      <c r="R894" s="20" t="str">
        <f>VLOOKUP(A894,'REPORTE'!$A$1:$AG$1961,32,0)</f>
        <v>QUITO</v>
      </c>
      <c r="S894" s="20" t="str">
        <f>VLOOKUP(A894,'REPORTE'!$A$1:$AG$1961,33,0)</f>
        <v>ELOY ALFARO</v>
      </c>
      <c r="T894" s="20" t="str">
        <f>VLOOKUP(S894,PROVINCIAS!$F$1:$G$1171,2,0)</f>
        <v>RURAL</v>
      </c>
      <c r="U894" s="20" t="str">
        <f>VLOOKUP(A894,'REPORTE'!$A$1:$AG$1961,5,0)</f>
        <v>ECUATORIANO(A)</v>
      </c>
      <c r="V894" s="20" t="str">
        <f>VLOOKUP(A894,'REPORTE'!$A$1:$AG$1961,18,0)</f>
        <v>M</v>
      </c>
    </row>
    <row r="895" spans="1:22" x14ac:dyDescent="0.45">
      <c r="A895" s="20">
        <v>1000985</v>
      </c>
      <c r="B895" s="20" t="s">
        <v>9431</v>
      </c>
      <c r="C895" s="20" t="s">
        <v>14156</v>
      </c>
      <c r="D895" s="20">
        <v>1758358392</v>
      </c>
      <c r="E895" s="20">
        <v>231001054</v>
      </c>
      <c r="F895" s="20" t="s">
        <v>11139</v>
      </c>
      <c r="G895" s="20"/>
      <c r="H895" s="20">
        <v>1</v>
      </c>
      <c r="I895" s="20" t="s">
        <v>11150</v>
      </c>
      <c r="J895" s="20" t="s">
        <v>11150</v>
      </c>
      <c r="K895" s="20" t="s">
        <v>11150</v>
      </c>
      <c r="L895" s="20" t="s">
        <v>11150</v>
      </c>
      <c r="M895" s="20" t="s">
        <v>11150</v>
      </c>
      <c r="N895" s="20" t="s">
        <v>11150</v>
      </c>
      <c r="O895" s="20">
        <v>1</v>
      </c>
      <c r="P895" s="20" t="str">
        <f>VLOOKUP(A895,'REPORTE'!$A$1:$AG$1961,30,0)</f>
        <v>Primaria</v>
      </c>
      <c r="Q895" s="20" t="str">
        <f>VLOOKUP(A895,'REPORTE'!$A$1:$AG$1961,31,0)</f>
        <v>PICHINCHA</v>
      </c>
      <c r="R895" s="20" t="str">
        <f>VLOOKUP(A895,'REPORTE'!$A$1:$AG$1961,32,0)</f>
        <v>QUITO</v>
      </c>
      <c r="S895" s="20" t="str">
        <f>VLOOKUP(A895,'REPORTE'!$A$1:$AG$1961,33,0)</f>
        <v>COTOCOLLAO</v>
      </c>
      <c r="T895" s="20" t="str">
        <f>VLOOKUP(S895,PROVINCIAS!$F$1:$G$1171,2,0)</f>
        <v>URBANA</v>
      </c>
      <c r="U895" s="20" t="str">
        <f>VLOOKUP(A895,'REPORTE'!$A$1:$AG$1961,5,0)</f>
        <v>ECUATORIANO(A)</v>
      </c>
      <c r="V895" s="20" t="str">
        <f>VLOOKUP(A895,'REPORTE'!$A$1:$AG$1961,18,0)</f>
        <v>F</v>
      </c>
    </row>
    <row r="896" spans="1:22" x14ac:dyDescent="0.45">
      <c r="A896" s="20">
        <v>1000986</v>
      </c>
      <c r="B896" s="20" t="s">
        <v>9431</v>
      </c>
      <c r="C896" s="20" t="s">
        <v>14157</v>
      </c>
      <c r="D896" s="20">
        <v>603693490</v>
      </c>
      <c r="E896" s="20">
        <v>231001055</v>
      </c>
      <c r="F896" s="20" t="s">
        <v>11139</v>
      </c>
      <c r="G896" s="20"/>
      <c r="H896" s="20">
        <v>2</v>
      </c>
      <c r="I896" s="20" t="s">
        <v>11150</v>
      </c>
      <c r="J896" s="20" t="s">
        <v>11150</v>
      </c>
      <c r="K896" s="20" t="s">
        <v>11150</v>
      </c>
      <c r="L896" s="20" t="s">
        <v>11150</v>
      </c>
      <c r="M896" s="20" t="s">
        <v>11150</v>
      </c>
      <c r="N896" s="20" t="s">
        <v>11150</v>
      </c>
      <c r="O896" s="20">
        <v>2</v>
      </c>
      <c r="P896" s="20" t="str">
        <f>VLOOKUP(A896,'REPORTE'!$A$1:$AG$1961,30,0)</f>
        <v>Primaria</v>
      </c>
      <c r="Q896" s="20" t="str">
        <f>VLOOKUP(A896,'REPORTE'!$A$1:$AG$1961,31,0)</f>
        <v>CHIMBORAZO</v>
      </c>
      <c r="R896" s="20" t="str">
        <f>VLOOKUP(A896,'REPORTE'!$A$1:$AG$1961,32,0)</f>
        <v>COLTA</v>
      </c>
      <c r="S896" s="20" t="str">
        <f>VLOOKUP(A896,'REPORTE'!$A$1:$AG$1961,33,0)</f>
        <v>COLUMBE</v>
      </c>
      <c r="T896" s="20" t="str">
        <f>VLOOKUP(S896,PROVINCIAS!$F$1:$G$1171,2,0)</f>
        <v>RURAL</v>
      </c>
      <c r="U896" s="20" t="str">
        <f>VLOOKUP(A896,'REPORTE'!$A$1:$AG$1961,5,0)</f>
        <v>ECUATORIANO(A) INDIGENA</v>
      </c>
      <c r="V896" s="20" t="str">
        <f>VLOOKUP(A896,'REPORTE'!$A$1:$AG$1961,18,0)</f>
        <v>F</v>
      </c>
    </row>
    <row r="897" spans="1:22" x14ac:dyDescent="0.45">
      <c r="A897" s="20">
        <v>1000987</v>
      </c>
      <c r="B897" s="20" t="s">
        <v>9431</v>
      </c>
      <c r="C897" s="20" t="s">
        <v>9805</v>
      </c>
      <c r="D897" s="20">
        <v>604012070</v>
      </c>
      <c r="E897" s="20">
        <v>231001056</v>
      </c>
      <c r="F897" s="20" t="s">
        <v>11139</v>
      </c>
      <c r="G897" s="20"/>
      <c r="H897" s="20">
        <v>77.069999999999993</v>
      </c>
      <c r="I897" s="20" t="s">
        <v>11150</v>
      </c>
      <c r="J897" s="20" t="s">
        <v>11150</v>
      </c>
      <c r="K897" s="20" t="s">
        <v>11150</v>
      </c>
      <c r="L897" s="20" t="s">
        <v>11150</v>
      </c>
      <c r="M897" s="20" t="s">
        <v>11150</v>
      </c>
      <c r="N897" s="20" t="s">
        <v>11150</v>
      </c>
      <c r="O897" s="20">
        <v>77.069999999999993</v>
      </c>
      <c r="P897" s="20" t="str">
        <f>VLOOKUP(A897,'REPORTE'!$A$1:$AG$1961,30,0)</f>
        <v>Universitaria</v>
      </c>
      <c r="Q897" s="20" t="str">
        <f>VLOOKUP(A897,'REPORTE'!$A$1:$AG$1961,31,0)</f>
        <v>CHIMBORAZO</v>
      </c>
      <c r="R897" s="20" t="str">
        <f>VLOOKUP(A897,'REPORTE'!$A$1:$AG$1961,32,0)</f>
        <v>RIOBAMBA</v>
      </c>
      <c r="S897" s="20" t="str">
        <f>VLOOKUP(A897,'REPORTE'!$A$1:$AG$1961,33,0)</f>
        <v>VELOZ</v>
      </c>
      <c r="T897" s="20" t="str">
        <f>VLOOKUP(S897,PROVINCIAS!$F$1:$G$1171,2,0)</f>
        <v>URBANA</v>
      </c>
      <c r="U897" s="20" t="str">
        <f>VLOOKUP(A897,'REPORTE'!$A$1:$AG$1961,5,0)</f>
        <v>ECUATORIANO(A) INDIGENA</v>
      </c>
      <c r="V897" s="20" t="str">
        <f>VLOOKUP(A897,'REPORTE'!$A$1:$AG$1961,18,0)</f>
        <v>F</v>
      </c>
    </row>
    <row r="898" spans="1:22" x14ac:dyDescent="0.45">
      <c r="A898" s="20">
        <v>1000988</v>
      </c>
      <c r="B898" s="20" t="s">
        <v>9431</v>
      </c>
      <c r="C898" s="20" t="s">
        <v>10111</v>
      </c>
      <c r="D898" s="20">
        <v>602583494</v>
      </c>
      <c r="E898" s="20">
        <v>231001057</v>
      </c>
      <c r="F898" s="20" t="s">
        <v>11139</v>
      </c>
      <c r="G898" s="20"/>
      <c r="H898" s="20">
        <v>19.95</v>
      </c>
      <c r="I898" s="20" t="s">
        <v>11150</v>
      </c>
      <c r="J898" s="20" t="s">
        <v>11150</v>
      </c>
      <c r="K898" s="20" t="s">
        <v>11150</v>
      </c>
      <c r="L898" s="20" t="s">
        <v>11150</v>
      </c>
      <c r="M898" s="20" t="s">
        <v>11150</v>
      </c>
      <c r="N898" s="20" t="s">
        <v>11150</v>
      </c>
      <c r="O898" s="20">
        <v>19.95</v>
      </c>
      <c r="P898" s="20" t="str">
        <f>VLOOKUP(A898,'REPORTE'!$A$1:$AG$1961,30,0)</f>
        <v>Ninguna</v>
      </c>
      <c r="Q898" s="20" t="str">
        <f>VLOOKUP(A898,'REPORTE'!$A$1:$AG$1961,31,0)</f>
        <v>CHIMBORAZO</v>
      </c>
      <c r="R898" s="20" t="str">
        <f>VLOOKUP(A898,'REPORTE'!$A$1:$AG$1961,32,0)</f>
        <v>RIOBAMBA</v>
      </c>
      <c r="S898" s="20" t="str">
        <f>VLOOKUP(A898,'REPORTE'!$A$1:$AG$1961,33,0)</f>
        <v>LIZARZABURU</v>
      </c>
      <c r="T898" s="20" t="str">
        <f>VLOOKUP(S898,PROVINCIAS!$F$1:$G$1171,2,0)</f>
        <v>URBANA</v>
      </c>
      <c r="U898" s="20" t="str">
        <f>VLOOKUP(A898,'REPORTE'!$A$1:$AG$1961,5,0)</f>
        <v>ECUATORIANO(A)</v>
      </c>
      <c r="V898" s="20" t="str">
        <f>VLOOKUP(A898,'REPORTE'!$A$1:$AG$1961,18,0)</f>
        <v>F</v>
      </c>
    </row>
    <row r="899" spans="1:22" x14ac:dyDescent="0.45">
      <c r="A899" s="20">
        <v>1000989</v>
      </c>
      <c r="B899" s="20" t="s">
        <v>9431</v>
      </c>
      <c r="C899" s="20" t="s">
        <v>10112</v>
      </c>
      <c r="D899" s="20">
        <v>1102897582</v>
      </c>
      <c r="E899" s="20">
        <v>231001058</v>
      </c>
      <c r="F899" s="20" t="s">
        <v>11139</v>
      </c>
      <c r="G899" s="20"/>
      <c r="H899" s="20">
        <v>252</v>
      </c>
      <c r="I899" s="20" t="s">
        <v>11150</v>
      </c>
      <c r="J899" s="20" t="s">
        <v>11150</v>
      </c>
      <c r="K899" s="20" t="s">
        <v>11150</v>
      </c>
      <c r="L899" s="20" t="s">
        <v>11150</v>
      </c>
      <c r="M899" s="20" t="s">
        <v>11150</v>
      </c>
      <c r="N899" s="20" t="s">
        <v>11150</v>
      </c>
      <c r="O899" s="20">
        <v>252</v>
      </c>
      <c r="P899" s="20" t="str">
        <f>VLOOKUP(A899,'REPORTE'!$A$1:$AG$1961,30,0)</f>
        <v>Secundaria</v>
      </c>
      <c r="Q899" s="20" t="str">
        <f>VLOOKUP(A899,'REPORTE'!$A$1:$AG$1961,31,0)</f>
        <v>LOJA</v>
      </c>
      <c r="R899" s="20" t="str">
        <f>VLOOKUP(A899,'REPORTE'!$A$1:$AG$1961,32,0)</f>
        <v>PALTAS</v>
      </c>
      <c r="S899" s="20" t="str">
        <f>VLOOKUP(A899,'REPORTE'!$A$1:$AG$1961,33,0)</f>
        <v>CATACOCHA</v>
      </c>
      <c r="T899" s="20" t="str">
        <f>VLOOKUP(S899,PROVINCIAS!$F$1:$G$1171,2,0)</f>
        <v>URBANA</v>
      </c>
      <c r="U899" s="20" t="str">
        <f>VLOOKUP(A899,'REPORTE'!$A$1:$AG$1961,5,0)</f>
        <v>ECUATORIANO(A) INDIGENA</v>
      </c>
      <c r="V899" s="20" t="str">
        <f>VLOOKUP(A899,'REPORTE'!$A$1:$AG$1961,18,0)</f>
        <v>F</v>
      </c>
    </row>
    <row r="900" spans="1:22" x14ac:dyDescent="0.45">
      <c r="A900" s="20">
        <v>1000990</v>
      </c>
      <c r="B900" s="20" t="s">
        <v>9431</v>
      </c>
      <c r="C900" s="20" t="s">
        <v>10046</v>
      </c>
      <c r="D900" s="20">
        <v>1724723323</v>
      </c>
      <c r="E900" s="20">
        <v>231001059</v>
      </c>
      <c r="F900" s="20" t="s">
        <v>11139</v>
      </c>
      <c r="G900" s="20"/>
      <c r="H900" s="20">
        <v>280</v>
      </c>
      <c r="I900" s="20" t="s">
        <v>11150</v>
      </c>
      <c r="J900" s="20" t="s">
        <v>11150</v>
      </c>
      <c r="K900" s="20" t="s">
        <v>11150</v>
      </c>
      <c r="L900" s="20" t="s">
        <v>11150</v>
      </c>
      <c r="M900" s="20" t="s">
        <v>11150</v>
      </c>
      <c r="N900" s="20" t="s">
        <v>11150</v>
      </c>
      <c r="O900" s="20">
        <v>280</v>
      </c>
      <c r="P900" s="20" t="str">
        <f>VLOOKUP(A900,'REPORTE'!$A$1:$AG$1961,30,0)</f>
        <v>Secundaria</v>
      </c>
      <c r="Q900" s="20" t="str">
        <f>VLOOKUP(A900,'REPORTE'!$A$1:$AG$1961,31,0)</f>
        <v>CHIMBORAZO</v>
      </c>
      <c r="R900" s="20" t="str">
        <f>VLOOKUP(A900,'REPORTE'!$A$1:$AG$1961,32,0)</f>
        <v>RIOBAMBA</v>
      </c>
      <c r="S900" s="20" t="str">
        <f>VLOOKUP(A900,'REPORTE'!$A$1:$AG$1961,33,0)</f>
        <v>CACHA (CAB EN MACHANGARA)</v>
      </c>
      <c r="T900" s="20" t="str">
        <f>VLOOKUP(S900,PROVINCIAS!$F$1:$G$1171,2,0)</f>
        <v>RURAL</v>
      </c>
      <c r="U900" s="20" t="str">
        <f>VLOOKUP(A900,'REPORTE'!$A$1:$AG$1961,5,0)</f>
        <v>ECUATORIANO(A) INDIGENA</v>
      </c>
      <c r="V900" s="20" t="str">
        <f>VLOOKUP(A900,'REPORTE'!$A$1:$AG$1961,18,0)</f>
        <v>F</v>
      </c>
    </row>
    <row r="901" spans="1:22" x14ac:dyDescent="0.45">
      <c r="A901" s="20">
        <v>1000991</v>
      </c>
      <c r="B901" s="20" t="s">
        <v>9431</v>
      </c>
      <c r="C901" s="20" t="s">
        <v>14158</v>
      </c>
      <c r="D901" s="20">
        <v>1758052037</v>
      </c>
      <c r="E901" s="20">
        <v>231001060</v>
      </c>
      <c r="F901" s="20" t="s">
        <v>11139</v>
      </c>
      <c r="G901" s="20"/>
      <c r="H901" s="20">
        <v>7</v>
      </c>
      <c r="I901" s="20" t="s">
        <v>11150</v>
      </c>
      <c r="J901" s="20" t="s">
        <v>11150</v>
      </c>
      <c r="K901" s="20" t="s">
        <v>11150</v>
      </c>
      <c r="L901" s="20" t="s">
        <v>11150</v>
      </c>
      <c r="M901" s="20" t="s">
        <v>11150</v>
      </c>
      <c r="N901" s="20" t="s">
        <v>11150</v>
      </c>
      <c r="O901" s="20">
        <v>7</v>
      </c>
      <c r="P901" s="20" t="str">
        <f>VLOOKUP(A901,'REPORTE'!$A$1:$AG$1961,30,0)</f>
        <v>Primaria</v>
      </c>
      <c r="Q901" s="20" t="str">
        <f>VLOOKUP(A901,'REPORTE'!$A$1:$AG$1961,31,0)</f>
        <v>PICHINCHA</v>
      </c>
      <c r="R901" s="20" t="str">
        <f>VLOOKUP(A901,'REPORTE'!$A$1:$AG$1961,32,0)</f>
        <v>QUITO</v>
      </c>
      <c r="S901" s="20" t="str">
        <f>VLOOKUP(A901,'REPORTE'!$A$1:$AG$1961,33,0)</f>
        <v>KENNEDY</v>
      </c>
      <c r="T901" s="20" t="str">
        <f>VLOOKUP(S901,PROVINCIAS!$F$1:$G$1171,2,0)</f>
        <v>URBANA</v>
      </c>
      <c r="U901" s="20" t="str">
        <f>VLOOKUP(A901,'REPORTE'!$A$1:$AG$1961,5,0)</f>
        <v>ECUATORIANO(A) INDIGENA</v>
      </c>
      <c r="V901" s="20" t="str">
        <f>VLOOKUP(A901,'REPORTE'!$A$1:$AG$1961,18,0)</f>
        <v>F</v>
      </c>
    </row>
    <row r="902" spans="1:22" x14ac:dyDescent="0.45">
      <c r="A902" s="20">
        <v>1000992</v>
      </c>
      <c r="B902" s="20" t="s">
        <v>9431</v>
      </c>
      <c r="C902" s="20" t="s">
        <v>14159</v>
      </c>
      <c r="D902" s="20">
        <v>1727172155</v>
      </c>
      <c r="E902" s="20">
        <v>231001061</v>
      </c>
      <c r="F902" s="20" t="s">
        <v>11139</v>
      </c>
      <c r="G902" s="20"/>
      <c r="H902" s="20">
        <v>15</v>
      </c>
      <c r="I902" s="20" t="s">
        <v>11150</v>
      </c>
      <c r="J902" s="20" t="s">
        <v>11150</v>
      </c>
      <c r="K902" s="20" t="s">
        <v>11150</v>
      </c>
      <c r="L902" s="20" t="s">
        <v>11150</v>
      </c>
      <c r="M902" s="20" t="s">
        <v>11150</v>
      </c>
      <c r="N902" s="20" t="s">
        <v>11150</v>
      </c>
      <c r="O902" s="20">
        <v>15</v>
      </c>
      <c r="P902" s="20" t="str">
        <f>VLOOKUP(A902,'REPORTE'!$A$1:$AG$1961,30,0)</f>
        <v>Primaria</v>
      </c>
      <c r="Q902" s="20" t="str">
        <f>VLOOKUP(A902,'REPORTE'!$A$1:$AG$1961,31,0)</f>
        <v>CHIMBORAZO</v>
      </c>
      <c r="R902" s="20" t="str">
        <f>VLOOKUP(A902,'REPORTE'!$A$1:$AG$1961,32,0)</f>
        <v>RIOBAMBA</v>
      </c>
      <c r="S902" s="20" t="str">
        <f>VLOOKUP(A902,'REPORTE'!$A$1:$AG$1961,33,0)</f>
        <v>CACHA (CAB EN MACHANGARA)</v>
      </c>
      <c r="T902" s="20" t="str">
        <f>VLOOKUP(S902,PROVINCIAS!$F$1:$G$1171,2,0)</f>
        <v>RURAL</v>
      </c>
      <c r="U902" s="20" t="str">
        <f>VLOOKUP(A902,'REPORTE'!$A$1:$AG$1961,5,0)</f>
        <v>ECUATORIANO(A) INDIGENA</v>
      </c>
      <c r="V902" s="20" t="str">
        <f>VLOOKUP(A902,'REPORTE'!$A$1:$AG$1961,18,0)</f>
        <v>M</v>
      </c>
    </row>
    <row r="903" spans="1:22" x14ac:dyDescent="0.45">
      <c r="A903" s="20">
        <v>1000993</v>
      </c>
      <c r="B903" s="20" t="s">
        <v>9431</v>
      </c>
      <c r="C903" s="20" t="s">
        <v>14160</v>
      </c>
      <c r="D903" s="20">
        <v>605149897</v>
      </c>
      <c r="E903" s="20">
        <v>231001062</v>
      </c>
      <c r="F903" s="20" t="s">
        <v>11139</v>
      </c>
      <c r="G903" s="20"/>
      <c r="H903" s="20">
        <v>15</v>
      </c>
      <c r="I903" s="20" t="s">
        <v>11150</v>
      </c>
      <c r="J903" s="20" t="s">
        <v>11150</v>
      </c>
      <c r="K903" s="20" t="s">
        <v>11150</v>
      </c>
      <c r="L903" s="20" t="s">
        <v>11150</v>
      </c>
      <c r="M903" s="20" t="s">
        <v>11150</v>
      </c>
      <c r="N903" s="20" t="s">
        <v>11150</v>
      </c>
      <c r="O903" s="20">
        <v>15</v>
      </c>
      <c r="P903" s="20" t="str">
        <f>VLOOKUP(A903,'REPORTE'!$A$1:$AG$1961,30,0)</f>
        <v>Secundaria</v>
      </c>
      <c r="Q903" s="20" t="str">
        <f>VLOOKUP(A903,'REPORTE'!$A$1:$AG$1961,31,0)</f>
        <v>CHIMBORAZO</v>
      </c>
      <c r="R903" s="20" t="str">
        <f>VLOOKUP(A903,'REPORTE'!$A$1:$AG$1961,32,0)</f>
        <v>COLTA</v>
      </c>
      <c r="S903" s="20" t="str">
        <f>VLOOKUP(A903,'REPORTE'!$A$1:$AG$1961,33,0)</f>
        <v>CAJABAMBA</v>
      </c>
      <c r="T903" s="20" t="str">
        <f>VLOOKUP(S903,PROVINCIAS!$F$1:$G$1171,2,0)</f>
        <v>URBANA</v>
      </c>
      <c r="U903" s="20" t="str">
        <f>VLOOKUP(A903,'REPORTE'!$A$1:$AG$1961,5,0)</f>
        <v>ECUATORIANO(A) INDIGENA</v>
      </c>
      <c r="V903" s="20" t="str">
        <f>VLOOKUP(A903,'REPORTE'!$A$1:$AG$1961,18,0)</f>
        <v>F</v>
      </c>
    </row>
    <row r="904" spans="1:22" x14ac:dyDescent="0.45">
      <c r="A904" s="20">
        <v>1000994</v>
      </c>
      <c r="B904" s="20" t="s">
        <v>9431</v>
      </c>
      <c r="C904" s="20" t="s">
        <v>10222</v>
      </c>
      <c r="D904" s="20">
        <v>1721820817</v>
      </c>
      <c r="E904" s="20">
        <v>231001063</v>
      </c>
      <c r="F904" s="20" t="s">
        <v>11139</v>
      </c>
      <c r="G904" s="20"/>
      <c r="H904" s="20">
        <v>115</v>
      </c>
      <c r="I904" s="20" t="s">
        <v>11150</v>
      </c>
      <c r="J904" s="20" t="s">
        <v>11150</v>
      </c>
      <c r="K904" s="20" t="s">
        <v>11150</v>
      </c>
      <c r="L904" s="20" t="s">
        <v>11150</v>
      </c>
      <c r="M904" s="20" t="s">
        <v>11150</v>
      </c>
      <c r="N904" s="20" t="s">
        <v>11150</v>
      </c>
      <c r="O904" s="20">
        <v>115</v>
      </c>
      <c r="P904" s="20" t="str">
        <f>VLOOKUP(A904,'REPORTE'!$A$1:$AG$1961,30,0)</f>
        <v>Primaria</v>
      </c>
      <c r="Q904" s="20" t="str">
        <f>VLOOKUP(A904,'REPORTE'!$A$1:$AG$1961,31,0)</f>
        <v>PICHINCHA</v>
      </c>
      <c r="R904" s="20" t="str">
        <f>VLOOKUP(A904,'REPORTE'!$A$1:$AG$1961,32,0)</f>
        <v>QUITO</v>
      </c>
      <c r="S904" s="20" t="str">
        <f>VLOOKUP(A904,'REPORTE'!$A$1:$AG$1961,33,0)</f>
        <v>EL BATAN</v>
      </c>
      <c r="T904" s="20" t="str">
        <f>VLOOKUP(S904,PROVINCIAS!$F$1:$G$1171,2,0)</f>
        <v>URBANA</v>
      </c>
      <c r="U904" s="20" t="str">
        <f>VLOOKUP(A904,'REPORTE'!$A$1:$AG$1961,5,0)</f>
        <v>ECUATORIANO(A)</v>
      </c>
      <c r="V904" s="20" t="str">
        <f>VLOOKUP(A904,'REPORTE'!$A$1:$AG$1961,18,0)</f>
        <v>F</v>
      </c>
    </row>
    <row r="905" spans="1:22" x14ac:dyDescent="0.45">
      <c r="A905" s="20">
        <v>1000995</v>
      </c>
      <c r="B905" s="20" t="s">
        <v>9431</v>
      </c>
      <c r="C905" s="20" t="s">
        <v>9673</v>
      </c>
      <c r="D905" s="20">
        <v>601844046</v>
      </c>
      <c r="E905" s="20">
        <v>231001064</v>
      </c>
      <c r="F905" s="20" t="s">
        <v>11139</v>
      </c>
      <c r="G905" s="20"/>
      <c r="H905" s="20">
        <v>15</v>
      </c>
      <c r="I905" s="20" t="s">
        <v>11150</v>
      </c>
      <c r="J905" s="20" t="s">
        <v>11150</v>
      </c>
      <c r="K905" s="20" t="s">
        <v>11150</v>
      </c>
      <c r="L905" s="20" t="s">
        <v>11150</v>
      </c>
      <c r="M905" s="20" t="s">
        <v>11150</v>
      </c>
      <c r="N905" s="20" t="s">
        <v>11150</v>
      </c>
      <c r="O905" s="20">
        <v>15</v>
      </c>
      <c r="P905" s="20" t="str">
        <f>VLOOKUP(A905,'REPORTE'!$A$1:$AG$1961,30,0)</f>
        <v>Primaria</v>
      </c>
      <c r="Q905" s="20" t="str">
        <f>VLOOKUP(A905,'REPORTE'!$A$1:$AG$1961,31,0)</f>
        <v>CHIMBORAZO</v>
      </c>
      <c r="R905" s="20" t="str">
        <f>VLOOKUP(A905,'REPORTE'!$A$1:$AG$1961,32,0)</f>
        <v>RIOBAMBA</v>
      </c>
      <c r="S905" s="20" t="str">
        <f>VLOOKUP(A905,'REPORTE'!$A$1:$AG$1961,33,0)</f>
        <v>YARUQUIES</v>
      </c>
      <c r="T905" s="20" t="str">
        <f>VLOOKUP(S905,PROVINCIAS!$F$1:$G$1171,2,0)</f>
        <v>URBANA</v>
      </c>
      <c r="U905" s="20" t="str">
        <f>VLOOKUP(A905,'REPORTE'!$A$1:$AG$1961,5,0)</f>
        <v>ECUATORIANO(A) INDIGENA</v>
      </c>
      <c r="V905" s="20" t="str">
        <f>VLOOKUP(A905,'REPORTE'!$A$1:$AG$1961,18,0)</f>
        <v>F</v>
      </c>
    </row>
    <row r="906" spans="1:22" x14ac:dyDescent="0.45">
      <c r="A906" s="20">
        <v>1000996</v>
      </c>
      <c r="B906" s="20" t="s">
        <v>9431</v>
      </c>
      <c r="C906" s="20" t="s">
        <v>10378</v>
      </c>
      <c r="D906" s="20">
        <v>201773561</v>
      </c>
      <c r="E906" s="20">
        <v>231001065</v>
      </c>
      <c r="F906" s="20" t="s">
        <v>11139</v>
      </c>
      <c r="G906" s="20"/>
      <c r="H906" s="20">
        <v>155</v>
      </c>
      <c r="I906" s="20" t="s">
        <v>11150</v>
      </c>
      <c r="J906" s="20" t="s">
        <v>11150</v>
      </c>
      <c r="K906" s="20" t="s">
        <v>11150</v>
      </c>
      <c r="L906" s="20" t="s">
        <v>11150</v>
      </c>
      <c r="M906" s="20" t="s">
        <v>11150</v>
      </c>
      <c r="N906" s="20" t="s">
        <v>11150</v>
      </c>
      <c r="O906" s="20">
        <v>155</v>
      </c>
      <c r="P906" s="20" t="str">
        <f>VLOOKUP(A906,'REPORTE'!$A$1:$AG$1961,30,0)</f>
        <v>Primaria</v>
      </c>
      <c r="Q906" s="20" t="str">
        <f>VLOOKUP(A906,'REPORTE'!$A$1:$AG$1961,31,0)</f>
        <v>BOLIVAR</v>
      </c>
      <c r="R906" s="20" t="str">
        <f>VLOOKUP(A906,'REPORTE'!$A$1:$AG$1961,32,0)</f>
        <v>GUARANDA</v>
      </c>
      <c r="S906" s="20" t="str">
        <f>VLOOKUP(A906,'REPORTE'!$A$1:$AG$1961,33,0)</f>
        <v>GABRIEL IGNACIO VEINTIMILLA</v>
      </c>
      <c r="T906" s="20" t="str">
        <f>VLOOKUP(S906,PROVINCIAS!$F$1:$G$1171,2,0)</f>
        <v>URBANA</v>
      </c>
      <c r="U906" s="20" t="str">
        <f>VLOOKUP(A906,'REPORTE'!$A$1:$AG$1961,5,0)</f>
        <v>ECUATORIANO(A) INDIGENA</v>
      </c>
      <c r="V906" s="20" t="str">
        <f>VLOOKUP(A906,'REPORTE'!$A$1:$AG$1961,18,0)</f>
        <v>M</v>
      </c>
    </row>
    <row r="907" spans="1:22" x14ac:dyDescent="0.45">
      <c r="A907" s="20">
        <v>1000997</v>
      </c>
      <c r="B907" s="20" t="s">
        <v>9431</v>
      </c>
      <c r="C907" s="20" t="s">
        <v>10109</v>
      </c>
      <c r="D907" s="20">
        <v>1716347164</v>
      </c>
      <c r="E907" s="20">
        <v>231001066</v>
      </c>
      <c r="F907" s="20" t="s">
        <v>11139</v>
      </c>
      <c r="G907" s="20"/>
      <c r="H907" s="20">
        <v>45</v>
      </c>
      <c r="I907" s="20" t="s">
        <v>11150</v>
      </c>
      <c r="J907" s="20" t="s">
        <v>11150</v>
      </c>
      <c r="K907" s="20" t="s">
        <v>11150</v>
      </c>
      <c r="L907" s="20" t="s">
        <v>11150</v>
      </c>
      <c r="M907" s="20" t="s">
        <v>11150</v>
      </c>
      <c r="N907" s="20" t="s">
        <v>11150</v>
      </c>
      <c r="O907" s="20">
        <v>45</v>
      </c>
      <c r="P907" s="20" t="str">
        <f>VLOOKUP(A907,'REPORTE'!$A$1:$AG$1961,30,0)</f>
        <v>Primaria</v>
      </c>
      <c r="Q907" s="20" t="str">
        <f>VLOOKUP(A907,'REPORTE'!$A$1:$AG$1961,31,0)</f>
        <v>EL ORO</v>
      </c>
      <c r="R907" s="20" t="str">
        <f>VLOOKUP(A907,'REPORTE'!$A$1:$AG$1961,32,0)</f>
        <v>MACHALA</v>
      </c>
      <c r="S907" s="20" t="str">
        <f>VLOOKUP(A907,'REPORTE'!$A$1:$AG$1961,33,0)</f>
        <v>MACHALA</v>
      </c>
      <c r="T907" s="20" t="str">
        <f>VLOOKUP(S907,PROVINCIAS!$F$1:$G$1171,2,0)</f>
        <v>URBANA</v>
      </c>
      <c r="U907" s="20" t="str">
        <f>VLOOKUP(A907,'REPORTE'!$A$1:$AG$1961,5,0)</f>
        <v>ECUATORIANO(A)</v>
      </c>
      <c r="V907" s="20" t="str">
        <f>VLOOKUP(A907,'REPORTE'!$A$1:$AG$1961,18,0)</f>
        <v>M</v>
      </c>
    </row>
    <row r="908" spans="1:22" x14ac:dyDescent="0.45">
      <c r="A908" s="20">
        <v>1000998</v>
      </c>
      <c r="B908" s="20" t="s">
        <v>9431</v>
      </c>
      <c r="C908" s="20" t="s">
        <v>10442</v>
      </c>
      <c r="D908" s="20">
        <v>604267856</v>
      </c>
      <c r="E908" s="20">
        <v>231001067</v>
      </c>
      <c r="F908" s="20" t="s">
        <v>11139</v>
      </c>
      <c r="G908" s="20"/>
      <c r="H908" s="20">
        <v>43.75</v>
      </c>
      <c r="I908" s="20" t="s">
        <v>11150</v>
      </c>
      <c r="J908" s="20" t="s">
        <v>11150</v>
      </c>
      <c r="K908" s="20" t="s">
        <v>11150</v>
      </c>
      <c r="L908" s="20" t="s">
        <v>11150</v>
      </c>
      <c r="M908" s="20" t="s">
        <v>11150</v>
      </c>
      <c r="N908" s="20" t="s">
        <v>11150</v>
      </c>
      <c r="O908" s="20">
        <v>43.75</v>
      </c>
      <c r="P908" s="20" t="str">
        <f>VLOOKUP(A908,'REPORTE'!$A$1:$AG$1961,30,0)</f>
        <v>Primaria</v>
      </c>
      <c r="Q908" s="20" t="str">
        <f>VLOOKUP(A908,'REPORTE'!$A$1:$AG$1961,31,0)</f>
        <v>CHIMBORAZO</v>
      </c>
      <c r="R908" s="20" t="str">
        <f>VLOOKUP(A908,'REPORTE'!$A$1:$AG$1961,32,0)</f>
        <v>RIOBAMBA</v>
      </c>
      <c r="S908" s="20" t="str">
        <f>VLOOKUP(A908,'REPORTE'!$A$1:$AG$1961,33,0)</f>
        <v>CACHA (CAB EN MACHANGARA)</v>
      </c>
      <c r="T908" s="20" t="str">
        <f>VLOOKUP(S908,PROVINCIAS!$F$1:$G$1171,2,0)</f>
        <v>RURAL</v>
      </c>
      <c r="U908" s="20" t="str">
        <f>VLOOKUP(A908,'REPORTE'!$A$1:$AG$1961,5,0)</f>
        <v>ECUATORIANO(A) INDIGENA</v>
      </c>
      <c r="V908" s="20" t="str">
        <f>VLOOKUP(A908,'REPORTE'!$A$1:$AG$1961,18,0)</f>
        <v>M</v>
      </c>
    </row>
    <row r="909" spans="1:22" x14ac:dyDescent="0.45">
      <c r="A909" s="20">
        <v>1000999</v>
      </c>
      <c r="B909" s="20" t="s">
        <v>9431</v>
      </c>
      <c r="C909" s="20" t="s">
        <v>14161</v>
      </c>
      <c r="D909" s="20">
        <v>602198186</v>
      </c>
      <c r="E909" s="20">
        <v>231001068</v>
      </c>
      <c r="F909" s="20" t="s">
        <v>11139</v>
      </c>
      <c r="G909" s="20"/>
      <c r="H909" s="20">
        <v>15</v>
      </c>
      <c r="I909" s="20" t="s">
        <v>11150</v>
      </c>
      <c r="J909" s="20" t="s">
        <v>11150</v>
      </c>
      <c r="K909" s="20" t="s">
        <v>11150</v>
      </c>
      <c r="L909" s="20" t="s">
        <v>11150</v>
      </c>
      <c r="M909" s="20" t="s">
        <v>11150</v>
      </c>
      <c r="N909" s="20" t="s">
        <v>11150</v>
      </c>
      <c r="O909" s="20">
        <v>15</v>
      </c>
      <c r="P909" s="20" t="str">
        <f>VLOOKUP(A909,'REPORTE'!$A$1:$AG$1961,30,0)</f>
        <v>Primaria</v>
      </c>
      <c r="Q909" s="20" t="str">
        <f>VLOOKUP(A909,'REPORTE'!$A$1:$AG$1961,31,0)</f>
        <v>CHIMBORAZO</v>
      </c>
      <c r="R909" s="20" t="str">
        <f>VLOOKUP(A909,'REPORTE'!$A$1:$AG$1961,32,0)</f>
        <v>RIOBAMBA</v>
      </c>
      <c r="S909" s="20" t="str">
        <f>VLOOKUP(A909,'REPORTE'!$A$1:$AG$1961,33,0)</f>
        <v>YARUQUIES</v>
      </c>
      <c r="T909" s="20" t="str">
        <f>VLOOKUP(S909,PROVINCIAS!$F$1:$G$1171,2,0)</f>
        <v>URBANA</v>
      </c>
      <c r="U909" s="20" t="str">
        <f>VLOOKUP(A909,'REPORTE'!$A$1:$AG$1961,5,0)</f>
        <v>ECUATORIANO(A) INDIGENA</v>
      </c>
      <c r="V909" s="20" t="str">
        <f>VLOOKUP(A909,'REPORTE'!$A$1:$AG$1961,18,0)</f>
        <v>M</v>
      </c>
    </row>
    <row r="910" spans="1:22" x14ac:dyDescent="0.45">
      <c r="A910" s="20">
        <v>1001000</v>
      </c>
      <c r="B910" s="20" t="s">
        <v>9431</v>
      </c>
      <c r="C910" s="20" t="s">
        <v>9763</v>
      </c>
      <c r="D910" s="20">
        <v>1706508403</v>
      </c>
      <c r="E910" s="20">
        <v>231001069</v>
      </c>
      <c r="F910" s="20" t="s">
        <v>11139</v>
      </c>
      <c r="G910" s="20"/>
      <c r="H910" s="20">
        <v>52.79</v>
      </c>
      <c r="I910" s="20" t="s">
        <v>11150</v>
      </c>
      <c r="J910" s="20" t="s">
        <v>11150</v>
      </c>
      <c r="K910" s="20" t="s">
        <v>11150</v>
      </c>
      <c r="L910" s="20" t="s">
        <v>11150</v>
      </c>
      <c r="M910" s="20" t="s">
        <v>11150</v>
      </c>
      <c r="N910" s="20" t="s">
        <v>11150</v>
      </c>
      <c r="O910" s="20">
        <v>52.79</v>
      </c>
      <c r="P910" s="20" t="str">
        <f>VLOOKUP(A910,'REPORTE'!$A$1:$AG$1961,30,0)</f>
        <v>Primaria</v>
      </c>
      <c r="Q910" s="20" t="str">
        <f>VLOOKUP(A910,'REPORTE'!$A$1:$AG$1961,31,0)</f>
        <v>PICHINCHA</v>
      </c>
      <c r="R910" s="20" t="str">
        <f>VLOOKUP(A910,'REPORTE'!$A$1:$AG$1961,32,0)</f>
        <v>QUITO</v>
      </c>
      <c r="S910" s="20" t="str">
        <f>VLOOKUP(A910,'REPORTE'!$A$1:$AG$1961,33,0)</f>
        <v>LA LIBERTAD</v>
      </c>
      <c r="T910" s="20" t="str">
        <f>VLOOKUP(S910,PROVINCIAS!$F$1:$G$1171,2,0)</f>
        <v>RURAL</v>
      </c>
      <c r="U910" s="20" t="str">
        <f>VLOOKUP(A910,'REPORTE'!$A$1:$AG$1961,5,0)</f>
        <v>ECUATORIANO(A)</v>
      </c>
      <c r="V910" s="20" t="str">
        <f>VLOOKUP(A910,'REPORTE'!$A$1:$AG$1961,18,0)</f>
        <v>F</v>
      </c>
    </row>
    <row r="911" spans="1:22" x14ac:dyDescent="0.45">
      <c r="A911" s="20">
        <v>1001001</v>
      </c>
      <c r="B911" s="20" t="s">
        <v>9431</v>
      </c>
      <c r="C911" s="20" t="s">
        <v>14162</v>
      </c>
      <c r="D911" s="20">
        <v>1751060292</v>
      </c>
      <c r="E911" s="20">
        <v>231001070</v>
      </c>
      <c r="F911" s="20" t="s">
        <v>11139</v>
      </c>
      <c r="G911" s="20"/>
      <c r="H911" s="20">
        <v>84.44</v>
      </c>
      <c r="I911" s="20" t="s">
        <v>11150</v>
      </c>
      <c r="J911" s="20" t="s">
        <v>11150</v>
      </c>
      <c r="K911" s="20" t="s">
        <v>11150</v>
      </c>
      <c r="L911" s="20" t="s">
        <v>11150</v>
      </c>
      <c r="M911" s="20" t="s">
        <v>11150</v>
      </c>
      <c r="N911" s="20" t="s">
        <v>11150</v>
      </c>
      <c r="O911" s="20">
        <v>84.44</v>
      </c>
      <c r="P911" s="20" t="str">
        <f>VLOOKUP(A911,'REPORTE'!$A$1:$AG$1961,30,0)</f>
        <v>Secundaria</v>
      </c>
      <c r="Q911" s="20" t="str">
        <f>VLOOKUP(A911,'REPORTE'!$A$1:$AG$1961,31,0)</f>
        <v>PICHINCHA</v>
      </c>
      <c r="R911" s="20" t="str">
        <f>VLOOKUP(A911,'REPORTE'!$A$1:$AG$1961,32,0)</f>
        <v>QUITO</v>
      </c>
      <c r="S911" s="20" t="str">
        <f>VLOOKUP(A911,'REPORTE'!$A$1:$AG$1961,33,0)</f>
        <v>POMASQUI</v>
      </c>
      <c r="T911" s="20" t="str">
        <f>VLOOKUP(S911,PROVINCIAS!$F$1:$G$1171,2,0)</f>
        <v>RURAL</v>
      </c>
      <c r="U911" s="20" t="str">
        <f>VLOOKUP(A911,'REPORTE'!$A$1:$AG$1961,5,0)</f>
        <v>ECUATORIANO(A)</v>
      </c>
      <c r="V911" s="20" t="str">
        <f>VLOOKUP(A911,'REPORTE'!$A$1:$AG$1961,18,0)</f>
        <v>M</v>
      </c>
    </row>
    <row r="912" spans="1:22" x14ac:dyDescent="0.45">
      <c r="A912" s="20">
        <v>1001003</v>
      </c>
      <c r="B912" s="20" t="s">
        <v>9431</v>
      </c>
      <c r="C912" s="20" t="s">
        <v>9909</v>
      </c>
      <c r="D912" s="20">
        <v>604786533</v>
      </c>
      <c r="E912" s="20">
        <v>231001072</v>
      </c>
      <c r="F912" s="20" t="s">
        <v>11139</v>
      </c>
      <c r="G912" s="20"/>
      <c r="H912" s="20">
        <v>125</v>
      </c>
      <c r="I912" s="20" t="s">
        <v>11150</v>
      </c>
      <c r="J912" s="20" t="s">
        <v>11150</v>
      </c>
      <c r="K912" s="20" t="s">
        <v>11150</v>
      </c>
      <c r="L912" s="20" t="s">
        <v>11150</v>
      </c>
      <c r="M912" s="20" t="s">
        <v>11150</v>
      </c>
      <c r="N912" s="20" t="s">
        <v>11150</v>
      </c>
      <c r="O912" s="20">
        <v>125</v>
      </c>
      <c r="P912" s="20" t="str">
        <f>VLOOKUP(A912,'REPORTE'!$A$1:$AG$1961,30,0)</f>
        <v>Secundaria</v>
      </c>
      <c r="Q912" s="20" t="str">
        <f>VLOOKUP(A912,'REPORTE'!$A$1:$AG$1961,31,0)</f>
        <v>CHIMBORAZO</v>
      </c>
      <c r="R912" s="20" t="str">
        <f>VLOOKUP(A912,'REPORTE'!$A$1:$AG$1961,32,0)</f>
        <v>RIOBAMBA</v>
      </c>
      <c r="S912" s="20" t="str">
        <f>VLOOKUP(A912,'REPORTE'!$A$1:$AG$1961,33,0)</f>
        <v>LIZARZABURU</v>
      </c>
      <c r="T912" s="20" t="str">
        <f>VLOOKUP(S912,PROVINCIAS!$F$1:$G$1171,2,0)</f>
        <v>URBANA</v>
      </c>
      <c r="U912" s="20" t="str">
        <f>VLOOKUP(A912,'REPORTE'!$A$1:$AG$1961,5,0)</f>
        <v>ECUATORIANO(A)</v>
      </c>
      <c r="V912" s="20" t="str">
        <f>VLOOKUP(A912,'REPORTE'!$A$1:$AG$1961,18,0)</f>
        <v>F</v>
      </c>
    </row>
    <row r="913" spans="1:22" x14ac:dyDescent="0.45">
      <c r="A913" s="20">
        <v>1001004</v>
      </c>
      <c r="B913" s="20" t="s">
        <v>9431</v>
      </c>
      <c r="C913" s="20" t="s">
        <v>10451</v>
      </c>
      <c r="D913" s="20">
        <v>1708260441</v>
      </c>
      <c r="E913" s="20">
        <v>231001073</v>
      </c>
      <c r="F913" s="20" t="s">
        <v>11139</v>
      </c>
      <c r="G913" s="20"/>
      <c r="H913" s="20">
        <v>577.15</v>
      </c>
      <c r="I913" s="20" t="s">
        <v>11150</v>
      </c>
      <c r="J913" s="20" t="s">
        <v>11150</v>
      </c>
      <c r="K913" s="20" t="s">
        <v>11150</v>
      </c>
      <c r="L913" s="20" t="s">
        <v>11150</v>
      </c>
      <c r="M913" s="20" t="s">
        <v>11150</v>
      </c>
      <c r="N913" s="20" t="s">
        <v>11150</v>
      </c>
      <c r="O913" s="20">
        <v>577.15</v>
      </c>
      <c r="P913" s="20" t="str">
        <f>VLOOKUP(A913,'REPORTE'!$A$1:$AG$1961,30,0)</f>
        <v>Secundaria</v>
      </c>
      <c r="Q913" s="20" t="str">
        <f>VLOOKUP(A913,'REPORTE'!$A$1:$AG$1961,31,0)</f>
        <v>PICHINCHA</v>
      </c>
      <c r="R913" s="20" t="str">
        <f>VLOOKUP(A913,'REPORTE'!$A$1:$AG$1961,32,0)</f>
        <v>QUITO</v>
      </c>
      <c r="S913" s="20" t="str">
        <f>VLOOKUP(A913,'REPORTE'!$A$1:$AG$1961,33,0)</f>
        <v>CHIMBACALLE</v>
      </c>
      <c r="T913" s="20" t="str">
        <f>VLOOKUP(S913,PROVINCIAS!$F$1:$G$1171,2,0)</f>
        <v>URBANA</v>
      </c>
      <c r="U913" s="20" t="str">
        <f>VLOOKUP(A913,'REPORTE'!$A$1:$AG$1961,5,0)</f>
        <v>ECUATORIANO(A)</v>
      </c>
      <c r="V913" s="20" t="str">
        <f>VLOOKUP(A913,'REPORTE'!$A$1:$AG$1961,18,0)</f>
        <v>M</v>
      </c>
    </row>
    <row r="914" spans="1:22" x14ac:dyDescent="0.45">
      <c r="A914" s="20">
        <v>1001005</v>
      </c>
      <c r="B914" s="20" t="s">
        <v>9431</v>
      </c>
      <c r="C914" s="20" t="s">
        <v>10141</v>
      </c>
      <c r="D914" s="20">
        <v>605394451</v>
      </c>
      <c r="E914" s="20">
        <v>231001074</v>
      </c>
      <c r="F914" s="20" t="s">
        <v>11139</v>
      </c>
      <c r="G914" s="20"/>
      <c r="H914" s="20">
        <v>40</v>
      </c>
      <c r="I914" s="20" t="s">
        <v>11150</v>
      </c>
      <c r="J914" s="20" t="s">
        <v>11150</v>
      </c>
      <c r="K914" s="20" t="s">
        <v>11150</v>
      </c>
      <c r="L914" s="20" t="s">
        <v>11150</v>
      </c>
      <c r="M914" s="20" t="s">
        <v>11150</v>
      </c>
      <c r="N914" s="20" t="s">
        <v>11150</v>
      </c>
      <c r="O914" s="20">
        <v>40</v>
      </c>
      <c r="P914" s="20" t="str">
        <f>VLOOKUP(A914,'REPORTE'!$A$1:$AG$1961,30,0)</f>
        <v>Secundaria</v>
      </c>
      <c r="Q914" s="20" t="str">
        <f>VLOOKUP(A914,'REPORTE'!$A$1:$AG$1961,31,0)</f>
        <v>CHIMBORAZO</v>
      </c>
      <c r="R914" s="20" t="str">
        <f>VLOOKUP(A914,'REPORTE'!$A$1:$AG$1961,32,0)</f>
        <v>RIOBAMBA</v>
      </c>
      <c r="S914" s="20" t="str">
        <f>VLOOKUP(A914,'REPORTE'!$A$1:$AG$1961,33,0)</f>
        <v>CACHA (CAB EN MACHANGARA)</v>
      </c>
      <c r="T914" s="20" t="str">
        <f>VLOOKUP(S914,PROVINCIAS!$F$1:$G$1171,2,0)</f>
        <v>RURAL</v>
      </c>
      <c r="U914" s="20" t="str">
        <f>VLOOKUP(A914,'REPORTE'!$A$1:$AG$1961,5,0)</f>
        <v>ECUATORIANO(A) INDIGENA</v>
      </c>
      <c r="V914" s="20" t="str">
        <f>VLOOKUP(A914,'REPORTE'!$A$1:$AG$1961,18,0)</f>
        <v>F</v>
      </c>
    </row>
    <row r="915" spans="1:22" x14ac:dyDescent="0.45">
      <c r="A915" s="20">
        <v>1001007</v>
      </c>
      <c r="B915" s="20" t="s">
        <v>9431</v>
      </c>
      <c r="C915" s="20" t="s">
        <v>10218</v>
      </c>
      <c r="D915" s="20">
        <v>1722214531</v>
      </c>
      <c r="E915" s="20">
        <v>231001077</v>
      </c>
      <c r="F915" s="20" t="s">
        <v>11139</v>
      </c>
      <c r="G915" s="20"/>
      <c r="H915" s="20">
        <v>26.25</v>
      </c>
      <c r="I915" s="20" t="s">
        <v>11150</v>
      </c>
      <c r="J915" s="20" t="s">
        <v>11150</v>
      </c>
      <c r="K915" s="20" t="s">
        <v>11150</v>
      </c>
      <c r="L915" s="20" t="s">
        <v>11150</v>
      </c>
      <c r="M915" s="20" t="s">
        <v>11150</v>
      </c>
      <c r="N915" s="20" t="s">
        <v>11150</v>
      </c>
      <c r="O915" s="20">
        <v>26.25</v>
      </c>
      <c r="P915" s="20" t="str">
        <f>VLOOKUP(A915,'REPORTE'!$A$1:$AG$1961,30,0)</f>
        <v>Primaria</v>
      </c>
      <c r="Q915" s="20" t="str">
        <f>VLOOKUP(A915,'REPORTE'!$A$1:$AG$1961,31,0)</f>
        <v>TUNGURAHUA</v>
      </c>
      <c r="R915" s="20" t="str">
        <f>VLOOKUP(A915,'REPORTE'!$A$1:$AG$1961,32,0)</f>
        <v>AMBATO</v>
      </c>
      <c r="S915" s="20" t="str">
        <f>VLOOKUP(A915,'REPORTE'!$A$1:$AG$1961,33,0)</f>
        <v>PICAIGUA</v>
      </c>
      <c r="T915" s="20" t="str">
        <f>VLOOKUP(S915,PROVINCIAS!$F$1:$G$1171,2,0)</f>
        <v>RURAL</v>
      </c>
      <c r="U915" s="20" t="str">
        <f>VLOOKUP(A915,'REPORTE'!$A$1:$AG$1961,5,0)</f>
        <v>ECUATORIANO(A) INDIGENA</v>
      </c>
      <c r="V915" s="20" t="str">
        <f>VLOOKUP(A915,'REPORTE'!$A$1:$AG$1961,18,0)</f>
        <v>F</v>
      </c>
    </row>
    <row r="916" spans="1:22" x14ac:dyDescent="0.45">
      <c r="A916" s="20">
        <v>1001008</v>
      </c>
      <c r="B916" s="20" t="s">
        <v>9431</v>
      </c>
      <c r="C916" s="20" t="s">
        <v>9676</v>
      </c>
      <c r="D916" s="20">
        <v>1714567789</v>
      </c>
      <c r="E916" s="20">
        <v>231001078</v>
      </c>
      <c r="F916" s="20" t="s">
        <v>11139</v>
      </c>
      <c r="G916" s="20"/>
      <c r="H916" s="20">
        <v>15</v>
      </c>
      <c r="I916" s="20" t="s">
        <v>11150</v>
      </c>
      <c r="J916" s="20" t="s">
        <v>11150</v>
      </c>
      <c r="K916" s="20" t="s">
        <v>11150</v>
      </c>
      <c r="L916" s="20" t="s">
        <v>11150</v>
      </c>
      <c r="M916" s="20" t="s">
        <v>11150</v>
      </c>
      <c r="N916" s="20" t="s">
        <v>11150</v>
      </c>
      <c r="O916" s="20">
        <v>15</v>
      </c>
      <c r="P916" s="20" t="str">
        <f>VLOOKUP(A916,'REPORTE'!$A$1:$AG$1961,30,0)</f>
        <v>Primaria</v>
      </c>
      <c r="Q916" s="20" t="str">
        <f>VLOOKUP(A916,'REPORTE'!$A$1:$AG$1961,31,0)</f>
        <v>ESMERALDAS</v>
      </c>
      <c r="R916" s="20" t="str">
        <f>VLOOKUP(A916,'REPORTE'!$A$1:$AG$1961,32,0)</f>
        <v>SAN LORENZO</v>
      </c>
      <c r="S916" s="20" t="str">
        <f>VLOOKUP(A916,'REPORTE'!$A$1:$AG$1961,33,0)</f>
        <v>ALTO TAMBO (CAB EN GUADUAL)</v>
      </c>
      <c r="T916" s="20" t="str">
        <f>VLOOKUP(S916,PROVINCIAS!$F$1:$G$1171,2,0)</f>
        <v>RURAL</v>
      </c>
      <c r="U916" s="20" t="str">
        <f>VLOOKUP(A916,'REPORTE'!$A$1:$AG$1961,5,0)</f>
        <v>ECUATORIANO(A)</v>
      </c>
      <c r="V916" s="20" t="str">
        <f>VLOOKUP(A916,'REPORTE'!$A$1:$AG$1961,18,0)</f>
        <v>M</v>
      </c>
    </row>
    <row r="917" spans="1:22" x14ac:dyDescent="0.45">
      <c r="A917" s="20">
        <v>1001009</v>
      </c>
      <c r="B917" s="20" t="s">
        <v>9431</v>
      </c>
      <c r="C917" s="20" t="s">
        <v>14163</v>
      </c>
      <c r="D917" s="20">
        <v>606452050</v>
      </c>
      <c r="E917" s="20">
        <v>231001079</v>
      </c>
      <c r="F917" s="20" t="s">
        <v>11139</v>
      </c>
      <c r="G917" s="20"/>
      <c r="H917" s="20">
        <v>2</v>
      </c>
      <c r="I917" s="20" t="s">
        <v>11150</v>
      </c>
      <c r="J917" s="20" t="s">
        <v>11150</v>
      </c>
      <c r="K917" s="20" t="s">
        <v>11150</v>
      </c>
      <c r="L917" s="20" t="s">
        <v>11150</v>
      </c>
      <c r="M917" s="20" t="s">
        <v>11150</v>
      </c>
      <c r="N917" s="20" t="s">
        <v>11150</v>
      </c>
      <c r="O917" s="20">
        <v>2</v>
      </c>
      <c r="P917" s="20" t="str">
        <f>VLOOKUP(A917,'REPORTE'!$A$1:$AG$1961,30,0)</f>
        <v>Primaria</v>
      </c>
      <c r="Q917" s="20" t="str">
        <f>VLOOKUP(A917,'REPORTE'!$A$1:$AG$1961,31,0)</f>
        <v>CHIMBORAZO</v>
      </c>
      <c r="R917" s="20" t="str">
        <f>VLOOKUP(A917,'REPORTE'!$A$1:$AG$1961,32,0)</f>
        <v>RIOBAMBA</v>
      </c>
      <c r="S917" s="20" t="str">
        <f>VLOOKUP(A917,'REPORTE'!$A$1:$AG$1961,33,0)</f>
        <v>LIZARZABURU</v>
      </c>
      <c r="T917" s="20" t="str">
        <f>VLOOKUP(S917,PROVINCIAS!$F$1:$G$1171,2,0)</f>
        <v>URBANA</v>
      </c>
      <c r="U917" s="20" t="str">
        <f>VLOOKUP(A917,'REPORTE'!$A$1:$AG$1961,5,0)</f>
        <v>ECUATORIANO(A) INDIGENA</v>
      </c>
      <c r="V917" s="20" t="str">
        <f>VLOOKUP(A917,'REPORTE'!$A$1:$AG$1961,18,0)</f>
        <v>M</v>
      </c>
    </row>
    <row r="918" spans="1:22" x14ac:dyDescent="0.45">
      <c r="A918" s="20">
        <v>1001010</v>
      </c>
      <c r="B918" s="20" t="s">
        <v>9431</v>
      </c>
      <c r="C918" s="20" t="s">
        <v>14164</v>
      </c>
      <c r="D918" s="20">
        <v>602731069</v>
      </c>
      <c r="E918" s="20">
        <v>231001080</v>
      </c>
      <c r="F918" s="20" t="s">
        <v>11139</v>
      </c>
      <c r="G918" s="20"/>
      <c r="H918" s="20">
        <v>54.17</v>
      </c>
      <c r="I918" s="20" t="s">
        <v>11150</v>
      </c>
      <c r="J918" s="20" t="s">
        <v>11150</v>
      </c>
      <c r="K918" s="20" t="s">
        <v>11150</v>
      </c>
      <c r="L918" s="20" t="s">
        <v>11150</v>
      </c>
      <c r="M918" s="20" t="s">
        <v>11150</v>
      </c>
      <c r="N918" s="20" t="s">
        <v>11150</v>
      </c>
      <c r="O918" s="20">
        <v>54.17</v>
      </c>
      <c r="P918" s="20" t="str">
        <f>VLOOKUP(A918,'REPORTE'!$A$1:$AG$1961,30,0)</f>
        <v>Secundaria</v>
      </c>
      <c r="Q918" s="20" t="str">
        <f>VLOOKUP(A918,'REPORTE'!$A$1:$AG$1961,31,0)</f>
        <v>CHIMBORAZO</v>
      </c>
      <c r="R918" s="20" t="str">
        <f>VLOOKUP(A918,'REPORTE'!$A$1:$AG$1961,32,0)</f>
        <v>RIOBAMBA</v>
      </c>
      <c r="S918" s="20" t="str">
        <f>VLOOKUP(A918,'REPORTE'!$A$1:$AG$1961,33,0)</f>
        <v>YARUQUIES</v>
      </c>
      <c r="T918" s="20" t="str">
        <f>VLOOKUP(S918,PROVINCIAS!$F$1:$G$1171,2,0)</f>
        <v>URBANA</v>
      </c>
      <c r="U918" s="20" t="str">
        <f>VLOOKUP(A918,'REPORTE'!$A$1:$AG$1961,5,0)</f>
        <v>ECUATORIANO(A) INDIGENA</v>
      </c>
      <c r="V918" s="20" t="str">
        <f>VLOOKUP(A918,'REPORTE'!$A$1:$AG$1961,18,0)</f>
        <v>M</v>
      </c>
    </row>
    <row r="919" spans="1:22" x14ac:dyDescent="0.45">
      <c r="A919" s="20">
        <v>1001011</v>
      </c>
      <c r="B919" s="20" t="s">
        <v>9431</v>
      </c>
      <c r="C919" s="20" t="s">
        <v>14165</v>
      </c>
      <c r="D919" s="20">
        <v>401198080</v>
      </c>
      <c r="E919" s="20">
        <v>231001081</v>
      </c>
      <c r="F919" s="20" t="s">
        <v>11139</v>
      </c>
      <c r="G919" s="20"/>
      <c r="H919" s="20">
        <v>15</v>
      </c>
      <c r="I919" s="20" t="s">
        <v>11150</v>
      </c>
      <c r="J919" s="20" t="s">
        <v>11150</v>
      </c>
      <c r="K919" s="20" t="s">
        <v>11150</v>
      </c>
      <c r="L919" s="20" t="s">
        <v>11150</v>
      </c>
      <c r="M919" s="20" t="s">
        <v>11150</v>
      </c>
      <c r="N919" s="20" t="s">
        <v>11150</v>
      </c>
      <c r="O919" s="20">
        <v>15</v>
      </c>
      <c r="P919" s="20" t="str">
        <f>VLOOKUP(A919,'REPORTE'!$A$1:$AG$1961,30,0)</f>
        <v>Primaria</v>
      </c>
      <c r="Q919" s="20" t="str">
        <f>VLOOKUP(A919,'REPORTE'!$A$1:$AG$1961,31,0)</f>
        <v>CARCHI</v>
      </c>
      <c r="R919" s="20" t="str">
        <f>VLOOKUP(A919,'REPORTE'!$A$1:$AG$1961,32,0)</f>
        <v>TULCAN</v>
      </c>
      <c r="S919" s="20" t="str">
        <f>VLOOKUP(A919,'REPORTE'!$A$1:$AG$1961,33,0)</f>
        <v>JULIO ANDRADE (OREJUELA)</v>
      </c>
      <c r="T919" s="20" t="str">
        <f>VLOOKUP(S919,PROVINCIAS!$F$1:$G$1171,2,0)</f>
        <v>RURAL</v>
      </c>
      <c r="U919" s="20" t="str">
        <f>VLOOKUP(A919,'REPORTE'!$A$1:$AG$1961,5,0)</f>
        <v>ECUATORIANO(A) INDIGENA</v>
      </c>
      <c r="V919" s="20" t="str">
        <f>VLOOKUP(A919,'REPORTE'!$A$1:$AG$1961,18,0)</f>
        <v>F</v>
      </c>
    </row>
    <row r="920" spans="1:22" x14ac:dyDescent="0.45">
      <c r="A920" s="20">
        <v>1001012</v>
      </c>
      <c r="B920" s="20" t="s">
        <v>9431</v>
      </c>
      <c r="C920" s="20" t="s">
        <v>10084</v>
      </c>
      <c r="D920" s="20">
        <v>1724088115</v>
      </c>
      <c r="E920" s="20">
        <v>231001082</v>
      </c>
      <c r="F920" s="20" t="s">
        <v>11139</v>
      </c>
      <c r="G920" s="20"/>
      <c r="H920" s="20">
        <v>105.5</v>
      </c>
      <c r="I920" s="20" t="s">
        <v>11150</v>
      </c>
      <c r="J920" s="20" t="s">
        <v>11150</v>
      </c>
      <c r="K920" s="20" t="s">
        <v>11150</v>
      </c>
      <c r="L920" s="20" t="s">
        <v>11150</v>
      </c>
      <c r="M920" s="20" t="s">
        <v>11150</v>
      </c>
      <c r="N920" s="20" t="s">
        <v>11150</v>
      </c>
      <c r="O920" s="20">
        <v>105.5</v>
      </c>
      <c r="P920" s="20" t="str">
        <f>VLOOKUP(A920,'REPORTE'!$A$1:$AG$1961,30,0)</f>
        <v>Secundaria</v>
      </c>
      <c r="Q920" s="20" t="str">
        <f>VLOOKUP(A920,'REPORTE'!$A$1:$AG$1961,31,0)</f>
        <v>PICHINCHA</v>
      </c>
      <c r="R920" s="20" t="str">
        <f>VLOOKUP(A920,'REPORTE'!$A$1:$AG$1961,32,0)</f>
        <v>QUITO</v>
      </c>
      <c r="S920" s="20" t="str">
        <f>VLOOKUP(A920,'REPORTE'!$A$1:$AG$1961,33,0)</f>
        <v>COCHAPAMBA</v>
      </c>
      <c r="T920" s="20" t="str">
        <f>VLOOKUP(S920,PROVINCIAS!$F$1:$G$1171,2,0)</f>
        <v>RURAL</v>
      </c>
      <c r="U920" s="20" t="str">
        <f>VLOOKUP(A920,'REPORTE'!$A$1:$AG$1961,5,0)</f>
        <v>ECUATORIANO(A) INDIGENA</v>
      </c>
      <c r="V920" s="20" t="str">
        <f>VLOOKUP(A920,'REPORTE'!$A$1:$AG$1961,18,0)</f>
        <v>F</v>
      </c>
    </row>
    <row r="921" spans="1:22" x14ac:dyDescent="0.45">
      <c r="A921" s="20">
        <v>1001013</v>
      </c>
      <c r="B921" s="20" t="s">
        <v>9431</v>
      </c>
      <c r="C921" s="20" t="s">
        <v>14166</v>
      </c>
      <c r="D921" s="20">
        <v>600959167</v>
      </c>
      <c r="E921" s="20">
        <v>231001861</v>
      </c>
      <c r="F921" s="20" t="s">
        <v>11139</v>
      </c>
      <c r="G921" s="20"/>
      <c r="H921" s="20">
        <v>15</v>
      </c>
      <c r="I921" s="20" t="s">
        <v>11150</v>
      </c>
      <c r="J921" s="20" t="s">
        <v>11150</v>
      </c>
      <c r="K921" s="20" t="s">
        <v>11150</v>
      </c>
      <c r="L921" s="20" t="s">
        <v>11150</v>
      </c>
      <c r="M921" s="20" t="s">
        <v>11150</v>
      </c>
      <c r="N921" s="20" t="s">
        <v>11150</v>
      </c>
      <c r="O921" s="20">
        <v>15</v>
      </c>
      <c r="P921" s="20" t="str">
        <f>VLOOKUP(A921,'REPORTE'!$A$1:$AG$1961,30,0)</f>
        <v>Universitaria</v>
      </c>
      <c r="Q921" s="20" t="str">
        <f>VLOOKUP(A921,'REPORTE'!$A$1:$AG$1961,31,0)</f>
        <v>CHIMBORAZO</v>
      </c>
      <c r="R921" s="20" t="str">
        <f>VLOOKUP(A921,'REPORTE'!$A$1:$AG$1961,32,0)</f>
        <v>RIOBAMBA</v>
      </c>
      <c r="S921" s="20" t="str">
        <f>VLOOKUP(A921,'REPORTE'!$A$1:$AG$1961,33,0)</f>
        <v>PUNGALA</v>
      </c>
      <c r="T921" s="20" t="str">
        <f>VLOOKUP(S921,PROVINCIAS!$F$1:$G$1171,2,0)</f>
        <v>RURAL</v>
      </c>
      <c r="U921" s="20" t="str">
        <f>VLOOKUP(A921,'REPORTE'!$A$1:$AG$1961,5,0)</f>
        <v>ECUATORIANO(A)</v>
      </c>
      <c r="V921" s="20" t="str">
        <f>VLOOKUP(A921,'REPORTE'!$A$1:$AG$1961,18,0)</f>
        <v>F</v>
      </c>
    </row>
    <row r="922" spans="1:22" x14ac:dyDescent="0.45">
      <c r="A922" s="20">
        <v>1001014</v>
      </c>
      <c r="B922" s="20" t="s">
        <v>9431</v>
      </c>
      <c r="C922" s="20" t="s">
        <v>10249</v>
      </c>
      <c r="D922" s="20">
        <v>1725082372</v>
      </c>
      <c r="E922" s="20">
        <v>231001083</v>
      </c>
      <c r="F922" s="20" t="s">
        <v>11139</v>
      </c>
      <c r="G922" s="20"/>
      <c r="H922" s="20">
        <v>103.17</v>
      </c>
      <c r="I922" s="20" t="s">
        <v>11150</v>
      </c>
      <c r="J922" s="20" t="s">
        <v>11150</v>
      </c>
      <c r="K922" s="20" t="s">
        <v>11150</v>
      </c>
      <c r="L922" s="20" t="s">
        <v>11150</v>
      </c>
      <c r="M922" s="20" t="s">
        <v>11150</v>
      </c>
      <c r="N922" s="20" t="s">
        <v>11150</v>
      </c>
      <c r="O922" s="20">
        <v>103.17</v>
      </c>
      <c r="P922" s="20" t="str">
        <f>VLOOKUP(A922,'REPORTE'!$A$1:$AG$1961,30,0)</f>
        <v>Secundaria</v>
      </c>
      <c r="Q922" s="20" t="str">
        <f>VLOOKUP(A922,'REPORTE'!$A$1:$AG$1961,31,0)</f>
        <v>PICHINCHA</v>
      </c>
      <c r="R922" s="20" t="str">
        <f>VLOOKUP(A922,'REPORTE'!$A$1:$AG$1961,32,0)</f>
        <v>QUITO</v>
      </c>
      <c r="S922" s="20" t="str">
        <f>VLOOKUP(A922,'REPORTE'!$A$1:$AG$1961,33,0)</f>
        <v>COTOCOLLAO</v>
      </c>
      <c r="T922" s="20" t="str">
        <f>VLOOKUP(S922,PROVINCIAS!$F$1:$G$1171,2,0)</f>
        <v>URBANA</v>
      </c>
      <c r="U922" s="20" t="str">
        <f>VLOOKUP(A922,'REPORTE'!$A$1:$AG$1961,5,0)</f>
        <v>ECUATORIANO(A)</v>
      </c>
      <c r="V922" s="20" t="str">
        <f>VLOOKUP(A922,'REPORTE'!$A$1:$AG$1961,18,0)</f>
        <v>F</v>
      </c>
    </row>
    <row r="923" spans="1:22" x14ac:dyDescent="0.45">
      <c r="A923" s="20">
        <v>1001015</v>
      </c>
      <c r="B923" s="20" t="s">
        <v>9431</v>
      </c>
      <c r="C923" s="20" t="s">
        <v>14167</v>
      </c>
      <c r="D923" s="20">
        <v>1400523039</v>
      </c>
      <c r="E923" s="20">
        <v>231001084</v>
      </c>
      <c r="F923" s="20" t="s">
        <v>11139</v>
      </c>
      <c r="G923" s="20"/>
      <c r="H923" s="20">
        <v>26.25</v>
      </c>
      <c r="I923" s="20" t="s">
        <v>11150</v>
      </c>
      <c r="J923" s="20" t="s">
        <v>11150</v>
      </c>
      <c r="K923" s="20" t="s">
        <v>11150</v>
      </c>
      <c r="L923" s="20" t="s">
        <v>11150</v>
      </c>
      <c r="M923" s="20" t="s">
        <v>11150</v>
      </c>
      <c r="N923" s="20" t="s">
        <v>11150</v>
      </c>
      <c r="O923" s="20">
        <v>26.25</v>
      </c>
      <c r="P923" s="20" t="str">
        <f>VLOOKUP(A923,'REPORTE'!$A$1:$AG$1961,30,0)</f>
        <v>Primaria</v>
      </c>
      <c r="Q923" s="20" t="str">
        <f>VLOOKUP(A923,'REPORTE'!$A$1:$AG$1961,31,0)</f>
        <v>MORONA</v>
      </c>
      <c r="R923" s="20" t="str">
        <f>VLOOKUP(A923,'REPORTE'!$A$1:$AG$1961,32,0)</f>
        <v>SUCUA</v>
      </c>
      <c r="S923" s="20" t="str">
        <f>VLOOKUP(A923,'REPORTE'!$A$1:$AG$1961,33,0)</f>
        <v>HUAMBI</v>
      </c>
      <c r="T923" s="20" t="str">
        <f>VLOOKUP(S923,PROVINCIAS!$F$1:$G$1171,2,0)</f>
        <v>RURAL</v>
      </c>
      <c r="U923" s="20" t="str">
        <f>VLOOKUP(A923,'REPORTE'!$A$1:$AG$1961,5,0)</f>
        <v>ECUATORIANO(A) INDIGENA</v>
      </c>
      <c r="V923" s="20" t="str">
        <f>VLOOKUP(A923,'REPORTE'!$A$1:$AG$1961,18,0)</f>
        <v>F</v>
      </c>
    </row>
    <row r="924" spans="1:22" x14ac:dyDescent="0.45">
      <c r="A924" s="20">
        <v>1001016</v>
      </c>
      <c r="B924" s="20" t="s">
        <v>9431</v>
      </c>
      <c r="C924" s="20" t="s">
        <v>14168</v>
      </c>
      <c r="D924" s="20">
        <v>1207890573</v>
      </c>
      <c r="E924" s="20">
        <v>231001085</v>
      </c>
      <c r="F924" s="20" t="s">
        <v>11139</v>
      </c>
      <c r="G924" s="20"/>
      <c r="H924" s="20">
        <v>15</v>
      </c>
      <c r="I924" s="20" t="s">
        <v>11150</v>
      </c>
      <c r="J924" s="20" t="s">
        <v>11150</v>
      </c>
      <c r="K924" s="20" t="s">
        <v>11150</v>
      </c>
      <c r="L924" s="20" t="s">
        <v>11150</v>
      </c>
      <c r="M924" s="20" t="s">
        <v>11150</v>
      </c>
      <c r="N924" s="20" t="s">
        <v>11150</v>
      </c>
      <c r="O924" s="20">
        <v>15</v>
      </c>
      <c r="P924" s="20" t="str">
        <f>VLOOKUP(A924,'REPORTE'!$A$1:$AG$1961,30,0)</f>
        <v>Secundaria</v>
      </c>
      <c r="Q924" s="20" t="str">
        <f>VLOOKUP(A924,'REPORTE'!$A$1:$AG$1961,31,0)</f>
        <v>LOS RIOS</v>
      </c>
      <c r="R924" s="20" t="str">
        <f>VLOOKUP(A924,'REPORTE'!$A$1:$AG$1961,32,0)</f>
        <v>QUEVEDO</v>
      </c>
      <c r="S924" s="20" t="str">
        <f>VLOOKUP(A924,'REPORTE'!$A$1:$AG$1961,33,0)</f>
        <v>QUEVEDO</v>
      </c>
      <c r="T924" s="20" t="str">
        <f>VLOOKUP(S924,PROVINCIAS!$F$1:$G$1171,2,0)</f>
        <v>URBANA</v>
      </c>
      <c r="U924" s="20" t="str">
        <f>VLOOKUP(A924,'REPORTE'!$A$1:$AG$1961,5,0)</f>
        <v>ECUATORIANO(A)</v>
      </c>
      <c r="V924" s="20" t="str">
        <f>VLOOKUP(A924,'REPORTE'!$A$1:$AG$1961,18,0)</f>
        <v>F</v>
      </c>
    </row>
    <row r="925" spans="1:22" x14ac:dyDescent="0.45">
      <c r="A925" s="20">
        <v>1001017</v>
      </c>
      <c r="B925" s="20" t="s">
        <v>9431</v>
      </c>
      <c r="C925" s="20" t="s">
        <v>9678</v>
      </c>
      <c r="D925" s="20">
        <v>602738866</v>
      </c>
      <c r="E925" s="20">
        <v>231001087</v>
      </c>
      <c r="F925" s="20" t="s">
        <v>11139</v>
      </c>
      <c r="G925" s="20"/>
      <c r="H925" s="20">
        <v>15</v>
      </c>
      <c r="I925" s="20" t="s">
        <v>11150</v>
      </c>
      <c r="J925" s="20" t="s">
        <v>11150</v>
      </c>
      <c r="K925" s="20" t="s">
        <v>11150</v>
      </c>
      <c r="L925" s="20" t="s">
        <v>11150</v>
      </c>
      <c r="M925" s="20" t="s">
        <v>11150</v>
      </c>
      <c r="N925" s="20" t="s">
        <v>11150</v>
      </c>
      <c r="O925" s="20">
        <v>15</v>
      </c>
      <c r="P925" s="20" t="str">
        <f>VLOOKUP(A925,'REPORTE'!$A$1:$AG$1961,30,0)</f>
        <v>Universitaria</v>
      </c>
      <c r="Q925" s="20" t="str">
        <f>VLOOKUP(A925,'REPORTE'!$A$1:$AG$1961,31,0)</f>
        <v>CHIMBORAZO</v>
      </c>
      <c r="R925" s="20" t="str">
        <f>VLOOKUP(A925,'REPORTE'!$A$1:$AG$1961,32,0)</f>
        <v>RIOBAMBA</v>
      </c>
      <c r="S925" s="20" t="str">
        <f>VLOOKUP(A925,'REPORTE'!$A$1:$AG$1961,33,0)</f>
        <v>VELOZ</v>
      </c>
      <c r="T925" s="20" t="str">
        <f>VLOOKUP(S925,PROVINCIAS!$F$1:$G$1171,2,0)</f>
        <v>URBANA</v>
      </c>
      <c r="U925" s="20" t="str">
        <f>VLOOKUP(A925,'REPORTE'!$A$1:$AG$1961,5,0)</f>
        <v>ECUATORIANO(A)</v>
      </c>
      <c r="V925" s="20" t="str">
        <f>VLOOKUP(A925,'REPORTE'!$A$1:$AG$1961,18,0)</f>
        <v>F</v>
      </c>
    </row>
    <row r="926" spans="1:22" x14ac:dyDescent="0.45">
      <c r="A926" s="20">
        <v>1001018</v>
      </c>
      <c r="B926" s="20" t="s">
        <v>9431</v>
      </c>
      <c r="C926" s="20" t="s">
        <v>10314</v>
      </c>
      <c r="D926" s="20">
        <v>1713509972</v>
      </c>
      <c r="E926" s="20">
        <v>231001088</v>
      </c>
      <c r="F926" s="20" t="s">
        <v>11139</v>
      </c>
      <c r="G926" s="20"/>
      <c r="H926" s="20">
        <v>146.33000000000001</v>
      </c>
      <c r="I926" s="20" t="s">
        <v>11150</v>
      </c>
      <c r="J926" s="20" t="s">
        <v>11150</v>
      </c>
      <c r="K926" s="20" t="s">
        <v>11150</v>
      </c>
      <c r="L926" s="20" t="s">
        <v>11150</v>
      </c>
      <c r="M926" s="20" t="s">
        <v>11150</v>
      </c>
      <c r="N926" s="20" t="s">
        <v>11150</v>
      </c>
      <c r="O926" s="20">
        <v>146.33000000000001</v>
      </c>
      <c r="P926" s="20" t="str">
        <f>VLOOKUP(A926,'REPORTE'!$A$1:$AG$1961,30,0)</f>
        <v>Primaria</v>
      </c>
      <c r="Q926" s="20" t="str">
        <f>VLOOKUP(A926,'REPORTE'!$A$1:$AG$1961,31,0)</f>
        <v>PICHINCHA</v>
      </c>
      <c r="R926" s="20" t="str">
        <f>VLOOKUP(A926,'REPORTE'!$A$1:$AG$1961,32,0)</f>
        <v>QUITO</v>
      </c>
      <c r="S926" s="20" t="str">
        <f>VLOOKUP(A926,'REPORTE'!$A$1:$AG$1961,33,0)</f>
        <v>POMASQUI</v>
      </c>
      <c r="T926" s="20" t="str">
        <f>VLOOKUP(S926,PROVINCIAS!$F$1:$G$1171,2,0)</f>
        <v>RURAL</v>
      </c>
      <c r="U926" s="20" t="str">
        <f>VLOOKUP(A926,'REPORTE'!$A$1:$AG$1961,5,0)</f>
        <v>ECUATORIANO(A)</v>
      </c>
      <c r="V926" s="20" t="str">
        <f>VLOOKUP(A926,'REPORTE'!$A$1:$AG$1961,18,0)</f>
        <v>M</v>
      </c>
    </row>
    <row r="927" spans="1:22" x14ac:dyDescent="0.45">
      <c r="A927" s="20">
        <v>1001019</v>
      </c>
      <c r="B927" s="20" t="s">
        <v>9431</v>
      </c>
      <c r="C927" s="20" t="s">
        <v>10452</v>
      </c>
      <c r="D927" s="20">
        <v>1727270454</v>
      </c>
      <c r="E927" s="20">
        <v>231001089</v>
      </c>
      <c r="F927" s="20" t="s">
        <v>11139</v>
      </c>
      <c r="G927" s="20"/>
      <c r="H927" s="20">
        <v>130</v>
      </c>
      <c r="I927" s="20" t="s">
        <v>11150</v>
      </c>
      <c r="J927" s="20" t="s">
        <v>11150</v>
      </c>
      <c r="K927" s="20" t="s">
        <v>11150</v>
      </c>
      <c r="L927" s="20" t="s">
        <v>11150</v>
      </c>
      <c r="M927" s="20" t="s">
        <v>11150</v>
      </c>
      <c r="N927" s="20" t="s">
        <v>11150</v>
      </c>
      <c r="O927" s="20">
        <v>130</v>
      </c>
      <c r="P927" s="20" t="str">
        <f>VLOOKUP(A927,'REPORTE'!$A$1:$AG$1961,30,0)</f>
        <v>Secundaria</v>
      </c>
      <c r="Q927" s="20" t="str">
        <f>VLOOKUP(A927,'REPORTE'!$A$1:$AG$1961,31,0)</f>
        <v>PICHINCHA</v>
      </c>
      <c r="R927" s="20" t="str">
        <f>VLOOKUP(A927,'REPORTE'!$A$1:$AG$1961,32,0)</f>
        <v>QUITO</v>
      </c>
      <c r="S927" s="20" t="str">
        <f>VLOOKUP(A927,'REPORTE'!$A$1:$AG$1961,33,0)</f>
        <v>LA LIBERTAD</v>
      </c>
      <c r="T927" s="20" t="str">
        <f>VLOOKUP(S927,PROVINCIAS!$F$1:$G$1171,2,0)</f>
        <v>RURAL</v>
      </c>
      <c r="U927" s="20" t="str">
        <f>VLOOKUP(A927,'REPORTE'!$A$1:$AG$1961,5,0)</f>
        <v>ECUATORIANO(A)</v>
      </c>
      <c r="V927" s="20" t="str">
        <f>VLOOKUP(A927,'REPORTE'!$A$1:$AG$1961,18,0)</f>
        <v>M</v>
      </c>
    </row>
    <row r="928" spans="1:22" x14ac:dyDescent="0.45">
      <c r="A928" s="20">
        <v>1001020</v>
      </c>
      <c r="B928" s="20" t="s">
        <v>9431</v>
      </c>
      <c r="C928" s="20" t="s">
        <v>9862</v>
      </c>
      <c r="D928" s="20">
        <v>1311443475</v>
      </c>
      <c r="E928" s="20">
        <v>231001090</v>
      </c>
      <c r="F928" s="20" t="s">
        <v>11139</v>
      </c>
      <c r="G928" s="20"/>
      <c r="H928" s="20">
        <v>48</v>
      </c>
      <c r="I928" s="20" t="s">
        <v>11150</v>
      </c>
      <c r="J928" s="20" t="s">
        <v>11150</v>
      </c>
      <c r="K928" s="20" t="s">
        <v>11150</v>
      </c>
      <c r="L928" s="20" t="s">
        <v>11150</v>
      </c>
      <c r="M928" s="20" t="s">
        <v>11150</v>
      </c>
      <c r="N928" s="20" t="s">
        <v>11150</v>
      </c>
      <c r="O928" s="20">
        <v>48</v>
      </c>
      <c r="P928" s="20" t="str">
        <f>VLOOKUP(A928,'REPORTE'!$A$1:$AG$1961,30,0)</f>
        <v>Primaria</v>
      </c>
      <c r="Q928" s="20" t="str">
        <f>VLOOKUP(A928,'REPORTE'!$A$1:$AG$1961,31,0)</f>
        <v>MANABI</v>
      </c>
      <c r="R928" s="20" t="str">
        <f>VLOOKUP(A928,'REPORTE'!$A$1:$AG$1961,32,0)</f>
        <v>CHONE</v>
      </c>
      <c r="S928" s="20" t="str">
        <f>VLOOKUP(A928,'REPORTE'!$A$1:$AG$1961,33,0)</f>
        <v>CHONE</v>
      </c>
      <c r="T928" s="20" t="str">
        <f>VLOOKUP(S928,PROVINCIAS!$F$1:$G$1171,2,0)</f>
        <v>URBANA</v>
      </c>
      <c r="U928" s="20" t="str">
        <f>VLOOKUP(A928,'REPORTE'!$A$1:$AG$1961,5,0)</f>
        <v>ECUATORIANO(A)</v>
      </c>
      <c r="V928" s="20" t="str">
        <f>VLOOKUP(A928,'REPORTE'!$A$1:$AG$1961,18,0)</f>
        <v>M</v>
      </c>
    </row>
    <row r="929" spans="1:22" x14ac:dyDescent="0.45">
      <c r="A929" s="20">
        <v>1001021</v>
      </c>
      <c r="B929" s="20" t="s">
        <v>9431</v>
      </c>
      <c r="C929" s="20" t="s">
        <v>9684</v>
      </c>
      <c r="D929" s="20">
        <v>503820920</v>
      </c>
      <c r="E929" s="20">
        <v>231001091</v>
      </c>
      <c r="F929" s="20" t="s">
        <v>11139</v>
      </c>
      <c r="G929" s="20"/>
      <c r="H929" s="20">
        <v>15</v>
      </c>
      <c r="I929" s="20" t="s">
        <v>11150</v>
      </c>
      <c r="J929" s="20" t="s">
        <v>11150</v>
      </c>
      <c r="K929" s="20" t="s">
        <v>11150</v>
      </c>
      <c r="L929" s="20" t="s">
        <v>11150</v>
      </c>
      <c r="M929" s="20" t="s">
        <v>11150</v>
      </c>
      <c r="N929" s="20" t="s">
        <v>11150</v>
      </c>
      <c r="O929" s="20">
        <v>15</v>
      </c>
      <c r="P929" s="20" t="str">
        <f>VLOOKUP(A929,'REPORTE'!$A$1:$AG$1961,30,0)</f>
        <v>Primaria</v>
      </c>
      <c r="Q929" s="20" t="str">
        <f>VLOOKUP(A929,'REPORTE'!$A$1:$AG$1961,31,0)</f>
        <v>COTOPAXI</v>
      </c>
      <c r="R929" s="20" t="str">
        <f>VLOOKUP(A929,'REPORTE'!$A$1:$AG$1961,32,0)</f>
        <v>PUJILI</v>
      </c>
      <c r="S929" s="20" t="str">
        <f>VLOOKUP(A929,'REPORTE'!$A$1:$AG$1961,33,0)</f>
        <v>PUJILI</v>
      </c>
      <c r="T929" s="20" t="str">
        <f>VLOOKUP(S929,PROVINCIAS!$F$1:$G$1171,2,0)</f>
        <v>URBANA</v>
      </c>
      <c r="U929" s="20" t="str">
        <f>VLOOKUP(A929,'REPORTE'!$A$1:$AG$1961,5,0)</f>
        <v>ECUATORIANO(A) INDIGENA</v>
      </c>
      <c r="V929" s="20" t="str">
        <f>VLOOKUP(A929,'REPORTE'!$A$1:$AG$1961,18,0)</f>
        <v>F</v>
      </c>
    </row>
    <row r="930" spans="1:22" x14ac:dyDescent="0.45">
      <c r="A930" s="20">
        <v>1001022</v>
      </c>
      <c r="B930" s="20" t="s">
        <v>9431</v>
      </c>
      <c r="C930" s="20" t="s">
        <v>10192</v>
      </c>
      <c r="D930" s="20">
        <v>602481525</v>
      </c>
      <c r="E930" s="20">
        <v>231001092</v>
      </c>
      <c r="F930" s="20" t="s">
        <v>11139</v>
      </c>
      <c r="G930" s="20"/>
      <c r="H930" s="20">
        <v>35</v>
      </c>
      <c r="I930" s="20" t="s">
        <v>11150</v>
      </c>
      <c r="J930" s="20" t="s">
        <v>11150</v>
      </c>
      <c r="K930" s="20" t="s">
        <v>11150</v>
      </c>
      <c r="L930" s="20" t="s">
        <v>11150</v>
      </c>
      <c r="M930" s="20" t="s">
        <v>11150</v>
      </c>
      <c r="N930" s="20" t="s">
        <v>11150</v>
      </c>
      <c r="O930" s="20">
        <v>35</v>
      </c>
      <c r="P930" s="20" t="str">
        <f>VLOOKUP(A930,'REPORTE'!$A$1:$AG$1961,30,0)</f>
        <v>Primaria</v>
      </c>
      <c r="Q930" s="20" t="str">
        <f>VLOOKUP(A930,'REPORTE'!$A$1:$AG$1961,31,0)</f>
        <v>CHIMBORAZO</v>
      </c>
      <c r="R930" s="20" t="str">
        <f>VLOOKUP(A930,'REPORTE'!$A$1:$AG$1961,32,0)</f>
        <v>RIOBAMBA</v>
      </c>
      <c r="S930" s="20" t="str">
        <f>VLOOKUP(A930,'REPORTE'!$A$1:$AG$1961,33,0)</f>
        <v>YARUQUIES</v>
      </c>
      <c r="T930" s="20" t="str">
        <f>VLOOKUP(S930,PROVINCIAS!$F$1:$G$1171,2,0)</f>
        <v>URBANA</v>
      </c>
      <c r="U930" s="20" t="str">
        <f>VLOOKUP(A930,'REPORTE'!$A$1:$AG$1961,5,0)</f>
        <v>ECUATORIANO(A) INDIGENA</v>
      </c>
      <c r="V930" s="20" t="str">
        <f>VLOOKUP(A930,'REPORTE'!$A$1:$AG$1961,18,0)</f>
        <v>M</v>
      </c>
    </row>
    <row r="931" spans="1:22" x14ac:dyDescent="0.45">
      <c r="A931" s="20">
        <v>1001023</v>
      </c>
      <c r="B931" s="20" t="s">
        <v>9431</v>
      </c>
      <c r="C931" s="20" t="s">
        <v>14169</v>
      </c>
      <c r="D931" s="20">
        <v>1703870137</v>
      </c>
      <c r="E931" s="20">
        <v>231001093</v>
      </c>
      <c r="F931" s="20" t="s">
        <v>11139</v>
      </c>
      <c r="G931" s="20"/>
      <c r="H931" s="20">
        <v>97.67</v>
      </c>
      <c r="I931" s="20" t="s">
        <v>11150</v>
      </c>
      <c r="J931" s="20" t="s">
        <v>11150</v>
      </c>
      <c r="K931" s="20" t="s">
        <v>11150</v>
      </c>
      <c r="L931" s="20" t="s">
        <v>11150</v>
      </c>
      <c r="M931" s="20" t="s">
        <v>11150</v>
      </c>
      <c r="N931" s="20" t="s">
        <v>11150</v>
      </c>
      <c r="O931" s="20">
        <v>97.67</v>
      </c>
      <c r="P931" s="20" t="str">
        <f>VLOOKUP(A931,'REPORTE'!$A$1:$AG$1961,30,0)</f>
        <v>Primaria</v>
      </c>
      <c r="Q931" s="20" t="str">
        <f>VLOOKUP(A931,'REPORTE'!$A$1:$AG$1961,31,0)</f>
        <v>PICHINCHA</v>
      </c>
      <c r="R931" s="20" t="str">
        <f>VLOOKUP(A931,'REPORTE'!$A$1:$AG$1961,32,0)</f>
        <v>QUITO</v>
      </c>
      <c r="S931" s="20" t="str">
        <f>VLOOKUP(A931,'REPORTE'!$A$1:$AG$1961,33,0)</f>
        <v>IÑAQUITO</v>
      </c>
      <c r="T931" s="20" t="str">
        <f>VLOOKUP(S931,PROVINCIAS!$F$1:$G$1171,2,0)</f>
        <v>URBANA</v>
      </c>
      <c r="U931" s="20" t="str">
        <f>VLOOKUP(A931,'REPORTE'!$A$1:$AG$1961,5,0)</f>
        <v>ECUATORIANO(A)</v>
      </c>
      <c r="V931" s="20" t="str">
        <f>VLOOKUP(A931,'REPORTE'!$A$1:$AG$1961,18,0)</f>
        <v>F</v>
      </c>
    </row>
    <row r="932" spans="1:22" x14ac:dyDescent="0.45">
      <c r="A932" s="20">
        <v>1001024</v>
      </c>
      <c r="B932" s="20" t="s">
        <v>9431</v>
      </c>
      <c r="C932" s="20" t="s">
        <v>14170</v>
      </c>
      <c r="D932" s="20">
        <v>1717420325</v>
      </c>
      <c r="E932" s="20">
        <v>231001094</v>
      </c>
      <c r="F932" s="20" t="s">
        <v>11139</v>
      </c>
      <c r="G932" s="20"/>
      <c r="H932" s="20">
        <v>15</v>
      </c>
      <c r="I932" s="20" t="s">
        <v>11150</v>
      </c>
      <c r="J932" s="20" t="s">
        <v>11150</v>
      </c>
      <c r="K932" s="20" t="s">
        <v>11150</v>
      </c>
      <c r="L932" s="20" t="s">
        <v>11150</v>
      </c>
      <c r="M932" s="20" t="s">
        <v>11150</v>
      </c>
      <c r="N932" s="20" t="s">
        <v>11150</v>
      </c>
      <c r="O932" s="20">
        <v>15</v>
      </c>
      <c r="P932" s="20" t="str">
        <f>VLOOKUP(A932,'REPORTE'!$A$1:$AG$1961,30,0)</f>
        <v>Primaria</v>
      </c>
      <c r="Q932" s="20" t="str">
        <f>VLOOKUP(A932,'REPORTE'!$A$1:$AG$1961,31,0)</f>
        <v>CHIMBORAZO</v>
      </c>
      <c r="R932" s="20" t="str">
        <f>VLOOKUP(A932,'REPORTE'!$A$1:$AG$1961,32,0)</f>
        <v>RIOBAMBA</v>
      </c>
      <c r="S932" s="20" t="str">
        <f>VLOOKUP(A932,'REPORTE'!$A$1:$AG$1961,33,0)</f>
        <v>CACHA (CAB EN MACHANGARA)</v>
      </c>
      <c r="T932" s="20" t="str">
        <f>VLOOKUP(S932,PROVINCIAS!$F$1:$G$1171,2,0)</f>
        <v>RURAL</v>
      </c>
      <c r="U932" s="20" t="str">
        <f>VLOOKUP(A932,'REPORTE'!$A$1:$AG$1961,5,0)</f>
        <v>ECUATORIANO(A) INDIGENA</v>
      </c>
      <c r="V932" s="20" t="str">
        <f>VLOOKUP(A932,'REPORTE'!$A$1:$AG$1961,18,0)</f>
        <v>M</v>
      </c>
    </row>
    <row r="933" spans="1:22" x14ac:dyDescent="0.45">
      <c r="A933" s="20">
        <v>1001025</v>
      </c>
      <c r="B933" s="20" t="s">
        <v>9431</v>
      </c>
      <c r="C933" s="20" t="s">
        <v>10092</v>
      </c>
      <c r="D933" s="20">
        <v>1001991619</v>
      </c>
      <c r="E933" s="20">
        <v>231001095</v>
      </c>
      <c r="F933" s="20" t="s">
        <v>11139</v>
      </c>
      <c r="G933" s="20"/>
      <c r="H933" s="20">
        <v>102.14</v>
      </c>
      <c r="I933" s="20" t="s">
        <v>11150</v>
      </c>
      <c r="J933" s="20" t="s">
        <v>11150</v>
      </c>
      <c r="K933" s="20" t="s">
        <v>11150</v>
      </c>
      <c r="L933" s="20" t="s">
        <v>11150</v>
      </c>
      <c r="M933" s="20" t="s">
        <v>11150</v>
      </c>
      <c r="N933" s="20" t="s">
        <v>11150</v>
      </c>
      <c r="O933" s="20">
        <v>102.14</v>
      </c>
      <c r="P933" s="20" t="str">
        <f>VLOOKUP(A933,'REPORTE'!$A$1:$AG$1961,30,0)</f>
        <v>Primaria</v>
      </c>
      <c r="Q933" s="20" t="str">
        <f>VLOOKUP(A933,'REPORTE'!$A$1:$AG$1961,31,0)</f>
        <v>IMBABURA</v>
      </c>
      <c r="R933" s="20" t="str">
        <f>VLOOKUP(A933,'REPORTE'!$A$1:$AG$1961,32,0)</f>
        <v>COTACACHI</v>
      </c>
      <c r="S933" s="20" t="str">
        <f>VLOOKUP(A933,'REPORTE'!$A$1:$AG$1961,33,0)</f>
        <v>QUIROGA</v>
      </c>
      <c r="T933" s="20" t="str">
        <f>VLOOKUP(S933,PROVINCIAS!$F$1:$G$1171,2,0)</f>
        <v>RURAL</v>
      </c>
      <c r="U933" s="20" t="str">
        <f>VLOOKUP(A933,'REPORTE'!$A$1:$AG$1961,5,0)</f>
        <v>ECUATORIANO(A) INDIGENA</v>
      </c>
      <c r="V933" s="20" t="str">
        <f>VLOOKUP(A933,'REPORTE'!$A$1:$AG$1961,18,0)</f>
        <v>F</v>
      </c>
    </row>
    <row r="934" spans="1:22" x14ac:dyDescent="0.45">
      <c r="A934" s="20">
        <v>1001026</v>
      </c>
      <c r="B934" s="20" t="s">
        <v>9431</v>
      </c>
      <c r="C934" s="20" t="s">
        <v>9992</v>
      </c>
      <c r="D934" s="20">
        <v>1706637293</v>
      </c>
      <c r="E934" s="20">
        <v>231001096</v>
      </c>
      <c r="F934" s="20" t="s">
        <v>11139</v>
      </c>
      <c r="G934" s="20"/>
      <c r="H934" s="20">
        <v>60.45</v>
      </c>
      <c r="I934" s="20" t="s">
        <v>11150</v>
      </c>
      <c r="J934" s="20" t="s">
        <v>11150</v>
      </c>
      <c r="K934" s="20" t="s">
        <v>11150</v>
      </c>
      <c r="L934" s="20" t="s">
        <v>11150</v>
      </c>
      <c r="M934" s="20" t="s">
        <v>11150</v>
      </c>
      <c r="N934" s="20" t="s">
        <v>11150</v>
      </c>
      <c r="O934" s="20">
        <v>60.45</v>
      </c>
      <c r="P934" s="20" t="str">
        <f>VLOOKUP(A934,'REPORTE'!$A$1:$AG$1961,30,0)</f>
        <v>Ninguna</v>
      </c>
      <c r="Q934" s="20" t="str">
        <f>VLOOKUP(A934,'REPORTE'!$A$1:$AG$1961,31,0)</f>
        <v>PICHINCHA</v>
      </c>
      <c r="R934" s="20" t="str">
        <f>VLOOKUP(A934,'REPORTE'!$A$1:$AG$1961,32,0)</f>
        <v>QUITO</v>
      </c>
      <c r="S934" s="20" t="str">
        <f>VLOOKUP(A934,'REPORTE'!$A$1:$AG$1961,33,0)</f>
        <v>NONO</v>
      </c>
      <c r="T934" s="20" t="str">
        <f>VLOOKUP(S934,PROVINCIAS!$F$1:$G$1171,2,0)</f>
        <v>RURAL</v>
      </c>
      <c r="U934" s="20" t="str">
        <f>VLOOKUP(A934,'REPORTE'!$A$1:$AG$1961,5,0)</f>
        <v>ECUATORIANO(A)</v>
      </c>
      <c r="V934" s="20" t="str">
        <f>VLOOKUP(A934,'REPORTE'!$A$1:$AG$1961,18,0)</f>
        <v>F</v>
      </c>
    </row>
    <row r="935" spans="1:22" x14ac:dyDescent="0.45">
      <c r="A935" s="20">
        <v>1001027</v>
      </c>
      <c r="B935" s="20" t="s">
        <v>9431</v>
      </c>
      <c r="C935" s="20" t="s">
        <v>14171</v>
      </c>
      <c r="D935" s="20">
        <v>1721789988</v>
      </c>
      <c r="E935" s="20">
        <v>231001098</v>
      </c>
      <c r="F935" s="20" t="s">
        <v>11139</v>
      </c>
      <c r="G935" s="20"/>
      <c r="H935" s="20">
        <v>15</v>
      </c>
      <c r="I935" s="20" t="s">
        <v>11150</v>
      </c>
      <c r="J935" s="20" t="s">
        <v>11150</v>
      </c>
      <c r="K935" s="20" t="s">
        <v>11150</v>
      </c>
      <c r="L935" s="20" t="s">
        <v>11150</v>
      </c>
      <c r="M935" s="20" t="s">
        <v>11150</v>
      </c>
      <c r="N935" s="20" t="s">
        <v>11150</v>
      </c>
      <c r="O935" s="20">
        <v>15</v>
      </c>
      <c r="P935" s="20" t="str">
        <f>VLOOKUP(A935,'REPORTE'!$A$1:$AG$1961,30,0)</f>
        <v>Ninguna</v>
      </c>
      <c r="Q935" s="20" t="str">
        <f>VLOOKUP(A935,'REPORTE'!$A$1:$AG$1961,31,0)</f>
        <v>PICHINCHA</v>
      </c>
      <c r="R935" s="20" t="str">
        <f>VLOOKUP(A935,'REPORTE'!$A$1:$AG$1961,32,0)</f>
        <v>QUITO</v>
      </c>
      <c r="S935" s="20" t="str">
        <f>VLOOKUP(A935,'REPORTE'!$A$1:$AG$1961,33,0)</f>
        <v>COTOCOLLAO</v>
      </c>
      <c r="T935" s="20" t="str">
        <f>VLOOKUP(S935,PROVINCIAS!$F$1:$G$1171,2,0)</f>
        <v>URBANA</v>
      </c>
      <c r="U935" s="20" t="str">
        <f>VLOOKUP(A935,'REPORTE'!$A$1:$AG$1961,5,0)</f>
        <v>ECUATORIANO(A)</v>
      </c>
      <c r="V935" s="20" t="str">
        <f>VLOOKUP(A935,'REPORTE'!$A$1:$AG$1961,18,0)</f>
        <v>F</v>
      </c>
    </row>
    <row r="936" spans="1:22" x14ac:dyDescent="0.45">
      <c r="A936" s="20">
        <v>1001028</v>
      </c>
      <c r="B936" s="20" t="s">
        <v>9431</v>
      </c>
      <c r="C936" s="20" t="s">
        <v>9812</v>
      </c>
      <c r="D936" s="20">
        <v>604406975</v>
      </c>
      <c r="E936" s="20">
        <v>231001099</v>
      </c>
      <c r="F936" s="20" t="s">
        <v>11139</v>
      </c>
      <c r="G936" s="20"/>
      <c r="H936" s="20">
        <v>335</v>
      </c>
      <c r="I936" s="20" t="s">
        <v>11150</v>
      </c>
      <c r="J936" s="20" t="s">
        <v>11150</v>
      </c>
      <c r="K936" s="20" t="s">
        <v>11150</v>
      </c>
      <c r="L936" s="20" t="s">
        <v>11150</v>
      </c>
      <c r="M936" s="20" t="s">
        <v>11150</v>
      </c>
      <c r="N936" s="20" t="s">
        <v>11150</v>
      </c>
      <c r="O936" s="20">
        <v>335</v>
      </c>
      <c r="P936" s="20" t="str">
        <f>VLOOKUP(A936,'REPORTE'!$A$1:$AG$1961,30,0)</f>
        <v>Primaria</v>
      </c>
      <c r="Q936" s="20" t="str">
        <f>VLOOKUP(A936,'REPORTE'!$A$1:$AG$1961,31,0)</f>
        <v>CHIMBORAZO</v>
      </c>
      <c r="R936" s="20" t="str">
        <f>VLOOKUP(A936,'REPORTE'!$A$1:$AG$1961,32,0)</f>
        <v>RIOBAMBA</v>
      </c>
      <c r="S936" s="20" t="str">
        <f>VLOOKUP(A936,'REPORTE'!$A$1:$AG$1961,33,0)</f>
        <v>CACHA (CAB EN MACHANGARA)</v>
      </c>
      <c r="T936" s="20" t="str">
        <f>VLOOKUP(S936,PROVINCIAS!$F$1:$G$1171,2,0)</f>
        <v>RURAL</v>
      </c>
      <c r="U936" s="20" t="str">
        <f>VLOOKUP(A936,'REPORTE'!$A$1:$AG$1961,5,0)</f>
        <v>ECUATORIANO(A) INDIGENA</v>
      </c>
      <c r="V936" s="20" t="str">
        <f>VLOOKUP(A936,'REPORTE'!$A$1:$AG$1961,18,0)</f>
        <v>M</v>
      </c>
    </row>
    <row r="937" spans="1:22" x14ac:dyDescent="0.45">
      <c r="A937" s="20">
        <v>1001029</v>
      </c>
      <c r="B937" s="20" t="s">
        <v>9431</v>
      </c>
      <c r="C937" s="20" t="s">
        <v>10120</v>
      </c>
      <c r="D937" s="20">
        <v>1723288633</v>
      </c>
      <c r="E937" s="20">
        <v>231001104</v>
      </c>
      <c r="F937" s="20" t="s">
        <v>11139</v>
      </c>
      <c r="G937" s="20"/>
      <c r="H937" s="20">
        <v>315</v>
      </c>
      <c r="I937" s="20" t="s">
        <v>11150</v>
      </c>
      <c r="J937" s="20" t="s">
        <v>11150</v>
      </c>
      <c r="K937" s="20" t="s">
        <v>11150</v>
      </c>
      <c r="L937" s="20" t="s">
        <v>11150</v>
      </c>
      <c r="M937" s="20" t="s">
        <v>11150</v>
      </c>
      <c r="N937" s="20" t="s">
        <v>11150</v>
      </c>
      <c r="O937" s="20">
        <v>315</v>
      </c>
      <c r="P937" s="20" t="str">
        <f>VLOOKUP(A937,'REPORTE'!$A$1:$AG$1961,30,0)</f>
        <v>Primaria</v>
      </c>
      <c r="Q937" s="20" t="str">
        <f>VLOOKUP(A937,'REPORTE'!$A$1:$AG$1961,31,0)</f>
        <v>PICHINCHA</v>
      </c>
      <c r="R937" s="20" t="str">
        <f>VLOOKUP(A937,'REPORTE'!$A$1:$AG$1961,32,0)</f>
        <v>QUITO</v>
      </c>
      <c r="S937" s="20" t="str">
        <f>VLOOKUP(A937,'REPORTE'!$A$1:$AG$1961,33,0)</f>
        <v>EL BATAN</v>
      </c>
      <c r="T937" s="20" t="str">
        <f>VLOOKUP(S937,PROVINCIAS!$F$1:$G$1171,2,0)</f>
        <v>URBANA</v>
      </c>
      <c r="U937" s="20" t="str">
        <f>VLOOKUP(A937,'REPORTE'!$A$1:$AG$1961,5,0)</f>
        <v>ECUATORIANO(A)</v>
      </c>
      <c r="V937" s="20" t="str">
        <f>VLOOKUP(A937,'REPORTE'!$A$1:$AG$1961,18,0)</f>
        <v>F</v>
      </c>
    </row>
    <row r="938" spans="1:22" x14ac:dyDescent="0.45">
      <c r="A938" s="20">
        <v>1001030</v>
      </c>
      <c r="B938" s="20" t="s">
        <v>9431</v>
      </c>
      <c r="C938" s="20" t="s">
        <v>9957</v>
      </c>
      <c r="D938" s="20">
        <v>605224781</v>
      </c>
      <c r="E938" s="20">
        <v>231001100</v>
      </c>
      <c r="F938" s="20" t="s">
        <v>11139</v>
      </c>
      <c r="G938" s="20"/>
      <c r="H938" s="20">
        <v>50.08</v>
      </c>
      <c r="I938" s="20" t="s">
        <v>11150</v>
      </c>
      <c r="J938" s="20" t="s">
        <v>11150</v>
      </c>
      <c r="K938" s="20" t="s">
        <v>11150</v>
      </c>
      <c r="L938" s="20" t="s">
        <v>11150</v>
      </c>
      <c r="M938" s="20" t="s">
        <v>11150</v>
      </c>
      <c r="N938" s="20" t="s">
        <v>11150</v>
      </c>
      <c r="O938" s="20">
        <v>50.08</v>
      </c>
      <c r="P938" s="20" t="str">
        <f>VLOOKUP(A938,'REPORTE'!$A$1:$AG$1961,30,0)</f>
        <v>Primaria</v>
      </c>
      <c r="Q938" s="20" t="str">
        <f>VLOOKUP(A938,'REPORTE'!$A$1:$AG$1961,31,0)</f>
        <v>CHIMBORAZO</v>
      </c>
      <c r="R938" s="20" t="str">
        <f>VLOOKUP(A938,'REPORTE'!$A$1:$AG$1961,32,0)</f>
        <v>COLTA</v>
      </c>
      <c r="S938" s="20" t="str">
        <f>VLOOKUP(A938,'REPORTE'!$A$1:$AG$1961,33,0)</f>
        <v>COLUMBE</v>
      </c>
      <c r="T938" s="20" t="str">
        <f>VLOOKUP(S938,PROVINCIAS!$F$1:$G$1171,2,0)</f>
        <v>RURAL</v>
      </c>
      <c r="U938" s="20" t="str">
        <f>VLOOKUP(A938,'REPORTE'!$A$1:$AG$1961,5,0)</f>
        <v>ECUATORIANO(A)</v>
      </c>
      <c r="V938" s="20" t="str">
        <f>VLOOKUP(A938,'REPORTE'!$A$1:$AG$1961,18,0)</f>
        <v>M</v>
      </c>
    </row>
    <row r="939" spans="1:22" x14ac:dyDescent="0.45">
      <c r="A939" s="20">
        <v>1001031</v>
      </c>
      <c r="B939" s="20" t="s">
        <v>9431</v>
      </c>
      <c r="C939" s="20" t="s">
        <v>14173</v>
      </c>
      <c r="D939" s="20">
        <v>1717321820</v>
      </c>
      <c r="E939" s="20">
        <v>231001101</v>
      </c>
      <c r="F939" s="20" t="s">
        <v>11139</v>
      </c>
      <c r="G939" s="20"/>
      <c r="H939" s="20">
        <v>15</v>
      </c>
      <c r="I939" s="20" t="s">
        <v>11150</v>
      </c>
      <c r="J939" s="20" t="s">
        <v>11150</v>
      </c>
      <c r="K939" s="20" t="s">
        <v>11150</v>
      </c>
      <c r="L939" s="20" t="s">
        <v>11150</v>
      </c>
      <c r="M939" s="20" t="s">
        <v>11150</v>
      </c>
      <c r="N939" s="20" t="s">
        <v>11150</v>
      </c>
      <c r="O939" s="20">
        <v>15</v>
      </c>
      <c r="P939" s="20" t="str">
        <f>VLOOKUP(A939,'REPORTE'!$A$1:$AG$1961,30,0)</f>
        <v>Primaria</v>
      </c>
      <c r="Q939" s="20" t="str">
        <f>VLOOKUP(A939,'REPORTE'!$A$1:$AG$1961,31,0)</f>
        <v>LOJA</v>
      </c>
      <c r="R939" s="20" t="str">
        <f>VLOOKUP(A939,'REPORTE'!$A$1:$AG$1961,32,0)</f>
        <v>SOZORANGA</v>
      </c>
      <c r="S939" s="20" t="str">
        <f>VLOOKUP(A939,'REPORTE'!$A$1:$AG$1961,33,0)</f>
        <v>SOZORANGA</v>
      </c>
      <c r="T939" s="20" t="str">
        <f>VLOOKUP(S939,PROVINCIAS!$F$1:$G$1171,2,0)</f>
        <v>URBANA</v>
      </c>
      <c r="U939" s="20" t="str">
        <f>VLOOKUP(A939,'REPORTE'!$A$1:$AG$1961,5,0)</f>
        <v>ECUATORIANO(A) INDIGENA</v>
      </c>
      <c r="V939" s="20" t="str">
        <f>VLOOKUP(A939,'REPORTE'!$A$1:$AG$1961,18,0)</f>
        <v>F</v>
      </c>
    </row>
    <row r="940" spans="1:22" x14ac:dyDescent="0.45">
      <c r="A940" s="20">
        <v>1001032</v>
      </c>
      <c r="B940" s="20" t="s">
        <v>9431</v>
      </c>
      <c r="C940" s="20" t="s">
        <v>9681</v>
      </c>
      <c r="D940" s="20">
        <v>501612675</v>
      </c>
      <c r="E940" s="20">
        <v>231001102</v>
      </c>
      <c r="F940" s="20" t="s">
        <v>11139</v>
      </c>
      <c r="G940" s="20"/>
      <c r="H940" s="20">
        <v>14</v>
      </c>
      <c r="I940" s="20" t="s">
        <v>11150</v>
      </c>
      <c r="J940" s="20" t="s">
        <v>11150</v>
      </c>
      <c r="K940" s="20" t="s">
        <v>11150</v>
      </c>
      <c r="L940" s="20" t="s">
        <v>11150</v>
      </c>
      <c r="M940" s="20" t="s">
        <v>11150</v>
      </c>
      <c r="N940" s="20" t="s">
        <v>11150</v>
      </c>
      <c r="O940" s="20">
        <v>14</v>
      </c>
      <c r="P940" s="20" t="str">
        <f>VLOOKUP(A940,'REPORTE'!$A$1:$AG$1961,30,0)</f>
        <v>Primaria</v>
      </c>
      <c r="Q940" s="20" t="str">
        <f>VLOOKUP(A940,'REPORTE'!$A$1:$AG$1961,31,0)</f>
        <v>COTOPAXI</v>
      </c>
      <c r="R940" s="20" t="str">
        <f>VLOOKUP(A940,'REPORTE'!$A$1:$AG$1961,32,0)</f>
        <v>LATACUNGA</v>
      </c>
      <c r="S940" s="20" t="str">
        <f>VLOOKUP(A940,'REPORTE'!$A$1:$AG$1961,33,0)</f>
        <v>BELISARIO QUEVEDO (GUANAILIN)</v>
      </c>
      <c r="T940" s="20" t="str">
        <f>VLOOKUP(S940,PROVINCIAS!$F$1:$G$1171,2,0)</f>
        <v>RURAL</v>
      </c>
      <c r="U940" s="20" t="str">
        <f>VLOOKUP(A940,'REPORTE'!$A$1:$AG$1961,5,0)</f>
        <v>ECUATORIANO(A) INDIGENA</v>
      </c>
      <c r="V940" s="20" t="str">
        <f>VLOOKUP(A940,'REPORTE'!$A$1:$AG$1961,18,0)</f>
        <v>F</v>
      </c>
    </row>
    <row r="941" spans="1:22" x14ac:dyDescent="0.45">
      <c r="A941" s="20">
        <v>1001033</v>
      </c>
      <c r="B941" s="20" t="s">
        <v>9431</v>
      </c>
      <c r="C941" s="20" t="s">
        <v>9958</v>
      </c>
      <c r="D941" s="20">
        <v>1713667770</v>
      </c>
      <c r="E941" s="20">
        <v>231001103</v>
      </c>
      <c r="F941" s="20" t="s">
        <v>11139</v>
      </c>
      <c r="G941" s="20"/>
      <c r="H941" s="20">
        <v>75</v>
      </c>
      <c r="I941" s="20" t="s">
        <v>11150</v>
      </c>
      <c r="J941" s="20" t="s">
        <v>11150</v>
      </c>
      <c r="K941" s="20" t="s">
        <v>11150</v>
      </c>
      <c r="L941" s="20" t="s">
        <v>11150</v>
      </c>
      <c r="M941" s="20" t="s">
        <v>11150</v>
      </c>
      <c r="N941" s="20" t="s">
        <v>11150</v>
      </c>
      <c r="O941" s="20">
        <v>75</v>
      </c>
      <c r="P941" s="20" t="str">
        <f>VLOOKUP(A941,'REPORTE'!$A$1:$AG$1961,30,0)</f>
        <v>Universitaria</v>
      </c>
      <c r="Q941" s="20" t="str">
        <f>VLOOKUP(A941,'REPORTE'!$A$1:$AG$1961,31,0)</f>
        <v>PICHINCHA</v>
      </c>
      <c r="R941" s="20" t="str">
        <f>VLOOKUP(A941,'REPORTE'!$A$1:$AG$1961,32,0)</f>
        <v>QUITO</v>
      </c>
      <c r="S941" s="20" t="str">
        <f>VLOOKUP(A941,'REPORTE'!$A$1:$AG$1961,33,0)</f>
        <v>GUAMANI</v>
      </c>
      <c r="T941" s="20" t="str">
        <f>VLOOKUP(S941,PROVINCIAS!$F$1:$G$1171,2,0)</f>
        <v>URBANA</v>
      </c>
      <c r="U941" s="20" t="str">
        <f>VLOOKUP(A941,'REPORTE'!$A$1:$AG$1961,5,0)</f>
        <v>ECUATORIANO(A)</v>
      </c>
      <c r="V941" s="20" t="str">
        <f>VLOOKUP(A941,'REPORTE'!$A$1:$AG$1961,18,0)</f>
        <v>F</v>
      </c>
    </row>
    <row r="942" spans="1:22" x14ac:dyDescent="0.45">
      <c r="A942" s="20">
        <v>1001034</v>
      </c>
      <c r="B942" s="20" t="s">
        <v>9431</v>
      </c>
      <c r="C942" s="20" t="s">
        <v>9685</v>
      </c>
      <c r="D942" s="20">
        <v>602343410</v>
      </c>
      <c r="E942" s="20">
        <v>231001105</v>
      </c>
      <c r="F942" s="20" t="s">
        <v>11139</v>
      </c>
      <c r="G942" s="20"/>
      <c r="H942" s="20">
        <v>15</v>
      </c>
      <c r="I942" s="20" t="s">
        <v>11150</v>
      </c>
      <c r="J942" s="20" t="s">
        <v>11150</v>
      </c>
      <c r="K942" s="20" t="s">
        <v>11150</v>
      </c>
      <c r="L942" s="20" t="s">
        <v>11150</v>
      </c>
      <c r="M942" s="20" t="s">
        <v>11150</v>
      </c>
      <c r="N942" s="20" t="s">
        <v>11150</v>
      </c>
      <c r="O942" s="20">
        <v>15</v>
      </c>
      <c r="P942" s="20" t="str">
        <f>VLOOKUP(A942,'REPORTE'!$A$1:$AG$1961,30,0)</f>
        <v>Ninguna</v>
      </c>
      <c r="Q942" s="20" t="str">
        <f>VLOOKUP(A942,'REPORTE'!$A$1:$AG$1961,31,0)</f>
        <v>CHIMBORAZO</v>
      </c>
      <c r="R942" s="20" t="str">
        <f>VLOOKUP(A942,'REPORTE'!$A$1:$AG$1961,32,0)</f>
        <v>COLTA</v>
      </c>
      <c r="S942" s="20" t="str">
        <f>VLOOKUP(A942,'REPORTE'!$A$1:$AG$1961,33,0)</f>
        <v>COLUMBE</v>
      </c>
      <c r="T942" s="20" t="str">
        <f>VLOOKUP(S942,PROVINCIAS!$F$1:$G$1171,2,0)</f>
        <v>RURAL</v>
      </c>
      <c r="U942" s="20" t="str">
        <f>VLOOKUP(A942,'REPORTE'!$A$1:$AG$1961,5,0)</f>
        <v>ECUATORIANO(A)</v>
      </c>
      <c r="V942" s="20" t="str">
        <f>VLOOKUP(A942,'REPORTE'!$A$1:$AG$1961,18,0)</f>
        <v>M</v>
      </c>
    </row>
    <row r="943" spans="1:22" x14ac:dyDescent="0.45">
      <c r="A943" s="20">
        <v>1001035</v>
      </c>
      <c r="B943" s="20" t="s">
        <v>9431</v>
      </c>
      <c r="C943" s="20" t="s">
        <v>14174</v>
      </c>
      <c r="D943" s="20">
        <v>606295392</v>
      </c>
      <c r="E943" s="20">
        <v>231001106</v>
      </c>
      <c r="F943" s="20" t="s">
        <v>11139</v>
      </c>
      <c r="G943" s="20"/>
      <c r="H943" s="20">
        <v>15</v>
      </c>
      <c r="I943" s="20" t="s">
        <v>11150</v>
      </c>
      <c r="J943" s="20" t="s">
        <v>11150</v>
      </c>
      <c r="K943" s="20" t="s">
        <v>11150</v>
      </c>
      <c r="L943" s="20" t="s">
        <v>11150</v>
      </c>
      <c r="M943" s="20" t="s">
        <v>11150</v>
      </c>
      <c r="N943" s="20" t="s">
        <v>11150</v>
      </c>
      <c r="O943" s="20">
        <v>15</v>
      </c>
      <c r="P943" s="20" t="str">
        <f>VLOOKUP(A943,'REPORTE'!$A$1:$AG$1961,30,0)</f>
        <v>Primaria</v>
      </c>
      <c r="Q943" s="20" t="str">
        <f>VLOOKUP(A943,'REPORTE'!$A$1:$AG$1961,31,0)</f>
        <v>CHIMBORAZO</v>
      </c>
      <c r="R943" s="20" t="str">
        <f>VLOOKUP(A943,'REPORTE'!$A$1:$AG$1961,32,0)</f>
        <v>GUAMOTE</v>
      </c>
      <c r="S943" s="20" t="str">
        <f>VLOOKUP(A943,'REPORTE'!$A$1:$AG$1961,33,0)</f>
        <v>PALMIRA</v>
      </c>
      <c r="T943" s="20" t="str">
        <f>VLOOKUP(S943,PROVINCIAS!$F$1:$G$1171,2,0)</f>
        <v>RURAL</v>
      </c>
      <c r="U943" s="20" t="str">
        <f>VLOOKUP(A943,'REPORTE'!$A$1:$AG$1961,5,0)</f>
        <v>ECUATORIANO(A) INDIGENA</v>
      </c>
      <c r="V943" s="20" t="str">
        <f>VLOOKUP(A943,'REPORTE'!$A$1:$AG$1961,18,0)</f>
        <v>M</v>
      </c>
    </row>
    <row r="944" spans="1:22" x14ac:dyDescent="0.45">
      <c r="A944" s="20">
        <v>1001036</v>
      </c>
      <c r="B944" s="20" t="s">
        <v>9431</v>
      </c>
      <c r="C944" s="20" t="s">
        <v>14175</v>
      </c>
      <c r="D944" s="20">
        <v>1726767443</v>
      </c>
      <c r="E944" s="20">
        <v>231001107</v>
      </c>
      <c r="F944" s="20" t="s">
        <v>11139</v>
      </c>
      <c r="G944" s="20"/>
      <c r="H944" s="20">
        <v>15</v>
      </c>
      <c r="I944" s="20" t="s">
        <v>11150</v>
      </c>
      <c r="J944" s="20" t="s">
        <v>11150</v>
      </c>
      <c r="K944" s="20" t="s">
        <v>11150</v>
      </c>
      <c r="L944" s="20" t="s">
        <v>11150</v>
      </c>
      <c r="M944" s="20" t="s">
        <v>11150</v>
      </c>
      <c r="N944" s="20" t="s">
        <v>11150</v>
      </c>
      <c r="O944" s="20">
        <v>15</v>
      </c>
      <c r="P944" s="20" t="str">
        <f>VLOOKUP(A944,'REPORTE'!$A$1:$AG$1961,30,0)</f>
        <v>Primaria</v>
      </c>
      <c r="Q944" s="20" t="str">
        <f>VLOOKUP(A944,'REPORTE'!$A$1:$AG$1961,31,0)</f>
        <v>PICHINCHA</v>
      </c>
      <c r="R944" s="20" t="str">
        <f>VLOOKUP(A944,'REPORTE'!$A$1:$AG$1961,32,0)</f>
        <v>QUITO</v>
      </c>
      <c r="S944" s="20" t="str">
        <f>VLOOKUP(A944,'REPORTE'!$A$1:$AG$1961,33,0)</f>
        <v>LA MAGDALENA</v>
      </c>
      <c r="T944" s="20" t="str">
        <f>VLOOKUP(S944,PROVINCIAS!$F$1:$G$1171,2,0)</f>
        <v>URBANA</v>
      </c>
      <c r="U944" s="20" t="str">
        <f>VLOOKUP(A944,'REPORTE'!$A$1:$AG$1961,5,0)</f>
        <v>ECUATORIANO(A)</v>
      </c>
      <c r="V944" s="20" t="str">
        <f>VLOOKUP(A944,'REPORTE'!$A$1:$AG$1961,18,0)</f>
        <v>F</v>
      </c>
    </row>
    <row r="945" spans="1:22" x14ac:dyDescent="0.45">
      <c r="A945" s="20">
        <v>1001037</v>
      </c>
      <c r="B945" s="20" t="s">
        <v>9431</v>
      </c>
      <c r="C945" s="20" t="s">
        <v>14176</v>
      </c>
      <c r="D945" s="20">
        <v>604797811</v>
      </c>
      <c r="E945" s="20">
        <v>231001108</v>
      </c>
      <c r="F945" s="20" t="s">
        <v>11139</v>
      </c>
      <c r="G945" s="20"/>
      <c r="H945" s="20">
        <v>20</v>
      </c>
      <c r="I945" s="20" t="s">
        <v>11150</v>
      </c>
      <c r="J945" s="20" t="s">
        <v>11150</v>
      </c>
      <c r="K945" s="20" t="s">
        <v>11150</v>
      </c>
      <c r="L945" s="20" t="s">
        <v>11150</v>
      </c>
      <c r="M945" s="20" t="s">
        <v>11150</v>
      </c>
      <c r="N945" s="20" t="s">
        <v>11150</v>
      </c>
      <c r="O945" s="20">
        <v>20</v>
      </c>
      <c r="P945" s="20" t="str">
        <f>VLOOKUP(A945,'REPORTE'!$A$1:$AG$1961,30,0)</f>
        <v>Ninguna</v>
      </c>
      <c r="Q945" s="20" t="str">
        <f>VLOOKUP(A945,'REPORTE'!$A$1:$AG$1961,31,0)</f>
        <v>CHIMBORAZO</v>
      </c>
      <c r="R945" s="20" t="str">
        <f>VLOOKUP(A945,'REPORTE'!$A$1:$AG$1961,32,0)</f>
        <v>GUAMOTE</v>
      </c>
      <c r="S945" s="20" t="str">
        <f>VLOOKUP(A945,'REPORTE'!$A$1:$AG$1961,33,0)</f>
        <v>GUAMOTE</v>
      </c>
      <c r="T945" s="20" t="str">
        <f>VLOOKUP(S945,PROVINCIAS!$F$1:$G$1171,2,0)</f>
        <v>URBANA</v>
      </c>
      <c r="U945" s="20" t="str">
        <f>VLOOKUP(A945,'REPORTE'!$A$1:$AG$1961,5,0)</f>
        <v>ECUATORIANO(A) INDIGENA</v>
      </c>
      <c r="V945" s="20" t="str">
        <f>VLOOKUP(A945,'REPORTE'!$A$1:$AG$1961,18,0)</f>
        <v>F</v>
      </c>
    </row>
    <row r="946" spans="1:22" x14ac:dyDescent="0.45">
      <c r="A946" s="20">
        <v>1001038</v>
      </c>
      <c r="B946" s="20" t="s">
        <v>9431</v>
      </c>
      <c r="C946" s="20" t="s">
        <v>14177</v>
      </c>
      <c r="D946" s="20">
        <v>605370246</v>
      </c>
      <c r="E946" s="20">
        <v>231001109</v>
      </c>
      <c r="F946" s="20" t="s">
        <v>11139</v>
      </c>
      <c r="G946" s="20"/>
      <c r="H946" s="20">
        <v>20</v>
      </c>
      <c r="I946" s="20" t="s">
        <v>11150</v>
      </c>
      <c r="J946" s="20" t="s">
        <v>11150</v>
      </c>
      <c r="K946" s="20" t="s">
        <v>11150</v>
      </c>
      <c r="L946" s="20" t="s">
        <v>11150</v>
      </c>
      <c r="M946" s="20" t="s">
        <v>11150</v>
      </c>
      <c r="N946" s="20" t="s">
        <v>11150</v>
      </c>
      <c r="O946" s="20">
        <v>20</v>
      </c>
      <c r="P946" s="20" t="str">
        <f>VLOOKUP(A946,'REPORTE'!$A$1:$AG$1961,30,0)</f>
        <v>Secundaria</v>
      </c>
      <c r="Q946" s="20" t="str">
        <f>VLOOKUP(A946,'REPORTE'!$A$1:$AG$1961,31,0)</f>
        <v>CHIMBORAZO</v>
      </c>
      <c r="R946" s="20" t="str">
        <f>VLOOKUP(A946,'REPORTE'!$A$1:$AG$1961,32,0)</f>
        <v>GUAMOTE</v>
      </c>
      <c r="S946" s="20" t="str">
        <f>VLOOKUP(A946,'REPORTE'!$A$1:$AG$1961,33,0)</f>
        <v>GUAMOTE</v>
      </c>
      <c r="T946" s="20" t="str">
        <f>VLOOKUP(S946,PROVINCIAS!$F$1:$G$1171,2,0)</f>
        <v>URBANA</v>
      </c>
      <c r="U946" s="20" t="str">
        <f>VLOOKUP(A946,'REPORTE'!$A$1:$AG$1961,5,0)</f>
        <v>ECUATORIANO(A) INDIGENA</v>
      </c>
      <c r="V946" s="20" t="str">
        <f>VLOOKUP(A946,'REPORTE'!$A$1:$AG$1961,18,0)</f>
        <v>F</v>
      </c>
    </row>
    <row r="947" spans="1:22" x14ac:dyDescent="0.45">
      <c r="A947" s="20">
        <v>1001039</v>
      </c>
      <c r="B947" s="20" t="s">
        <v>9431</v>
      </c>
      <c r="C947" s="20" t="s">
        <v>14178</v>
      </c>
      <c r="D947" s="20">
        <v>1726487125</v>
      </c>
      <c r="E947" s="20">
        <v>231001110</v>
      </c>
      <c r="F947" s="20" t="s">
        <v>11139</v>
      </c>
      <c r="G947" s="20"/>
      <c r="H947" s="20">
        <v>27.5</v>
      </c>
      <c r="I947" s="20" t="s">
        <v>11150</v>
      </c>
      <c r="J947" s="20" t="s">
        <v>11150</v>
      </c>
      <c r="K947" s="20" t="s">
        <v>11150</v>
      </c>
      <c r="L947" s="20" t="s">
        <v>11150</v>
      </c>
      <c r="M947" s="20" t="s">
        <v>11150</v>
      </c>
      <c r="N947" s="20" t="s">
        <v>11150</v>
      </c>
      <c r="O947" s="20">
        <v>27.5</v>
      </c>
      <c r="P947" s="20" t="str">
        <f>VLOOKUP(A947,'REPORTE'!$A$1:$AG$1961,30,0)</f>
        <v>Secundaria</v>
      </c>
      <c r="Q947" s="20" t="str">
        <f>VLOOKUP(A947,'REPORTE'!$A$1:$AG$1961,31,0)</f>
        <v>PICHINCHA</v>
      </c>
      <c r="R947" s="20" t="str">
        <f>VLOOKUP(A947,'REPORTE'!$A$1:$AG$1961,32,0)</f>
        <v>QUITO</v>
      </c>
      <c r="S947" s="20" t="str">
        <f>VLOOKUP(A947,'REPORTE'!$A$1:$AG$1961,33,0)</f>
        <v>BELISARIO QUEVEDO</v>
      </c>
      <c r="T947" s="20" t="str">
        <f>VLOOKUP(S947,PROVINCIAS!$F$1:$G$1171,2,0)</f>
        <v>URBANA</v>
      </c>
      <c r="U947" s="20" t="str">
        <f>VLOOKUP(A947,'REPORTE'!$A$1:$AG$1961,5,0)</f>
        <v>ECUATORIANO(A)</v>
      </c>
      <c r="V947" s="20" t="str">
        <f>VLOOKUP(A947,'REPORTE'!$A$1:$AG$1961,18,0)</f>
        <v>F</v>
      </c>
    </row>
    <row r="948" spans="1:22" x14ac:dyDescent="0.45">
      <c r="A948" s="20">
        <v>1001040</v>
      </c>
      <c r="B948" s="20" t="s">
        <v>9431</v>
      </c>
      <c r="C948" s="20" t="s">
        <v>14179</v>
      </c>
      <c r="D948" s="20">
        <v>605664085</v>
      </c>
      <c r="E948" s="20">
        <v>231001111</v>
      </c>
      <c r="F948" s="20" t="s">
        <v>11139</v>
      </c>
      <c r="G948" s="20"/>
      <c r="H948" s="20">
        <v>20</v>
      </c>
      <c r="I948" s="20" t="s">
        <v>11150</v>
      </c>
      <c r="J948" s="20" t="s">
        <v>11150</v>
      </c>
      <c r="K948" s="20" t="s">
        <v>11150</v>
      </c>
      <c r="L948" s="20" t="s">
        <v>11150</v>
      </c>
      <c r="M948" s="20" t="s">
        <v>11150</v>
      </c>
      <c r="N948" s="20" t="s">
        <v>11150</v>
      </c>
      <c r="O948" s="20">
        <v>20</v>
      </c>
      <c r="P948" s="20" t="str">
        <f>VLOOKUP(A948,'REPORTE'!$A$1:$AG$1961,30,0)</f>
        <v>Secundaria</v>
      </c>
      <c r="Q948" s="20" t="str">
        <f>VLOOKUP(A948,'REPORTE'!$A$1:$AG$1961,31,0)</f>
        <v>CHIMBORAZO</v>
      </c>
      <c r="R948" s="20" t="str">
        <f>VLOOKUP(A948,'REPORTE'!$A$1:$AG$1961,32,0)</f>
        <v>GUAMOTE</v>
      </c>
      <c r="S948" s="20" t="str">
        <f>VLOOKUP(A948,'REPORTE'!$A$1:$AG$1961,33,0)</f>
        <v>GUAMOTE</v>
      </c>
      <c r="T948" s="20" t="str">
        <f>VLOOKUP(S948,PROVINCIAS!$F$1:$G$1171,2,0)</f>
        <v>URBANA</v>
      </c>
      <c r="U948" s="20" t="str">
        <f>VLOOKUP(A948,'REPORTE'!$A$1:$AG$1961,5,0)</f>
        <v>ECUATORIANO(A)</v>
      </c>
      <c r="V948" s="20" t="str">
        <f>VLOOKUP(A948,'REPORTE'!$A$1:$AG$1961,18,0)</f>
        <v>F</v>
      </c>
    </row>
    <row r="949" spans="1:22" x14ac:dyDescent="0.45">
      <c r="A949" s="20">
        <v>1001041</v>
      </c>
      <c r="B949" s="20" t="s">
        <v>9431</v>
      </c>
      <c r="C949" s="20" t="s">
        <v>14180</v>
      </c>
      <c r="D949" s="20">
        <v>605284041</v>
      </c>
      <c r="E949" s="20">
        <v>231001112</v>
      </c>
      <c r="F949" s="20" t="s">
        <v>11139</v>
      </c>
      <c r="G949" s="20"/>
      <c r="H949" s="20">
        <v>20</v>
      </c>
      <c r="I949" s="20" t="s">
        <v>11150</v>
      </c>
      <c r="J949" s="20" t="s">
        <v>11150</v>
      </c>
      <c r="K949" s="20" t="s">
        <v>11150</v>
      </c>
      <c r="L949" s="20" t="s">
        <v>11150</v>
      </c>
      <c r="M949" s="20" t="s">
        <v>11150</v>
      </c>
      <c r="N949" s="20" t="s">
        <v>11150</v>
      </c>
      <c r="O949" s="20">
        <v>20</v>
      </c>
      <c r="P949" s="20" t="str">
        <f>VLOOKUP(A949,'REPORTE'!$A$1:$AG$1961,30,0)</f>
        <v>Secundaria</v>
      </c>
      <c r="Q949" s="20" t="str">
        <f>VLOOKUP(A949,'REPORTE'!$A$1:$AG$1961,31,0)</f>
        <v>CHIMBORAZO</v>
      </c>
      <c r="R949" s="20" t="str">
        <f>VLOOKUP(A949,'REPORTE'!$A$1:$AG$1961,32,0)</f>
        <v>GUAMOTE</v>
      </c>
      <c r="S949" s="20" t="str">
        <f>VLOOKUP(A949,'REPORTE'!$A$1:$AG$1961,33,0)</f>
        <v>PALMIRA</v>
      </c>
      <c r="T949" s="20" t="str">
        <f>VLOOKUP(S949,PROVINCIAS!$F$1:$G$1171,2,0)</f>
        <v>RURAL</v>
      </c>
      <c r="U949" s="20" t="str">
        <f>VLOOKUP(A949,'REPORTE'!$A$1:$AG$1961,5,0)</f>
        <v>ECUATORIANO(A) INDIGENA</v>
      </c>
      <c r="V949" s="20" t="str">
        <f>VLOOKUP(A949,'REPORTE'!$A$1:$AG$1961,18,0)</f>
        <v>F</v>
      </c>
    </row>
    <row r="950" spans="1:22" x14ac:dyDescent="0.45">
      <c r="A950" s="20">
        <v>1001042</v>
      </c>
      <c r="B950" s="20" t="s">
        <v>9431</v>
      </c>
      <c r="C950" s="20" t="s">
        <v>14181</v>
      </c>
      <c r="D950" s="20">
        <v>1708894066</v>
      </c>
      <c r="E950" s="20">
        <v>231001113</v>
      </c>
      <c r="F950" s="20" t="s">
        <v>11139</v>
      </c>
      <c r="G950" s="20"/>
      <c r="H950" s="20">
        <v>20</v>
      </c>
      <c r="I950" s="20" t="s">
        <v>11150</v>
      </c>
      <c r="J950" s="20" t="s">
        <v>11150</v>
      </c>
      <c r="K950" s="20" t="s">
        <v>11150</v>
      </c>
      <c r="L950" s="20" t="s">
        <v>11150</v>
      </c>
      <c r="M950" s="20" t="s">
        <v>11150</v>
      </c>
      <c r="N950" s="20" t="s">
        <v>11150</v>
      </c>
      <c r="O950" s="20">
        <v>20</v>
      </c>
      <c r="P950" s="20" t="str">
        <f>VLOOKUP(A950,'REPORTE'!$A$1:$AG$1961,30,0)</f>
        <v>Primaria</v>
      </c>
      <c r="Q950" s="20" t="str">
        <f>VLOOKUP(A950,'REPORTE'!$A$1:$AG$1961,31,0)</f>
        <v>CHIMBORAZO</v>
      </c>
      <c r="R950" s="20" t="str">
        <f>VLOOKUP(A950,'REPORTE'!$A$1:$AG$1961,32,0)</f>
        <v>GUAMOTE</v>
      </c>
      <c r="S950" s="20" t="str">
        <f>VLOOKUP(A950,'REPORTE'!$A$1:$AG$1961,33,0)</f>
        <v>PALMIRA</v>
      </c>
      <c r="T950" s="20" t="str">
        <f>VLOOKUP(S950,PROVINCIAS!$F$1:$G$1171,2,0)</f>
        <v>RURAL</v>
      </c>
      <c r="U950" s="20" t="str">
        <f>VLOOKUP(A950,'REPORTE'!$A$1:$AG$1961,5,0)</f>
        <v>ECUATORIANO(A) INDIGENA</v>
      </c>
      <c r="V950" s="20" t="str">
        <f>VLOOKUP(A950,'REPORTE'!$A$1:$AG$1961,18,0)</f>
        <v>M</v>
      </c>
    </row>
    <row r="951" spans="1:22" x14ac:dyDescent="0.45">
      <c r="A951" s="20">
        <v>1001043</v>
      </c>
      <c r="B951" s="20" t="s">
        <v>9431</v>
      </c>
      <c r="C951" s="20" t="s">
        <v>14182</v>
      </c>
      <c r="D951" s="20">
        <v>602855843</v>
      </c>
      <c r="E951" s="20">
        <v>231001114</v>
      </c>
      <c r="F951" s="20" t="s">
        <v>11139</v>
      </c>
      <c r="G951" s="20"/>
      <c r="H951" s="20">
        <v>15</v>
      </c>
      <c r="I951" s="20" t="s">
        <v>11150</v>
      </c>
      <c r="J951" s="20" t="s">
        <v>11150</v>
      </c>
      <c r="K951" s="20" t="s">
        <v>11150</v>
      </c>
      <c r="L951" s="20" t="s">
        <v>11150</v>
      </c>
      <c r="M951" s="20" t="s">
        <v>11150</v>
      </c>
      <c r="N951" s="20" t="s">
        <v>11150</v>
      </c>
      <c r="O951" s="20">
        <v>15</v>
      </c>
      <c r="P951" s="20" t="str">
        <f>VLOOKUP(A951,'REPORTE'!$A$1:$AG$1961,30,0)</f>
        <v>Universitaria</v>
      </c>
      <c r="Q951" s="20" t="str">
        <f>VLOOKUP(A951,'REPORTE'!$A$1:$AG$1961,31,0)</f>
        <v>CHIMBORAZO</v>
      </c>
      <c r="R951" s="20" t="str">
        <f>VLOOKUP(A951,'REPORTE'!$A$1:$AG$1961,32,0)</f>
        <v>GUAMOTE</v>
      </c>
      <c r="S951" s="20" t="str">
        <f>VLOOKUP(A951,'REPORTE'!$A$1:$AG$1961,33,0)</f>
        <v>GUAMOTE</v>
      </c>
      <c r="T951" s="20" t="str">
        <f>VLOOKUP(S951,PROVINCIAS!$F$1:$G$1171,2,0)</f>
        <v>URBANA</v>
      </c>
      <c r="U951" s="20" t="str">
        <f>VLOOKUP(A951,'REPORTE'!$A$1:$AG$1961,5,0)</f>
        <v>ECUATORIANO(A) INDIGENA</v>
      </c>
      <c r="V951" s="20" t="str">
        <f>VLOOKUP(A951,'REPORTE'!$A$1:$AG$1961,18,0)</f>
        <v>F</v>
      </c>
    </row>
    <row r="952" spans="1:22" x14ac:dyDescent="0.45">
      <c r="A952" s="20">
        <v>1001044</v>
      </c>
      <c r="B952" s="20" t="s">
        <v>9431</v>
      </c>
      <c r="C952" s="20" t="s">
        <v>9922</v>
      </c>
      <c r="D952" s="20">
        <v>603671140</v>
      </c>
      <c r="E952" s="20">
        <v>231001115</v>
      </c>
      <c r="F952" s="20" t="s">
        <v>11139</v>
      </c>
      <c r="G952" s="20"/>
      <c r="H952" s="20">
        <v>105</v>
      </c>
      <c r="I952" s="20" t="s">
        <v>11150</v>
      </c>
      <c r="J952" s="20" t="s">
        <v>11150</v>
      </c>
      <c r="K952" s="20" t="s">
        <v>11150</v>
      </c>
      <c r="L952" s="20" t="s">
        <v>11150</v>
      </c>
      <c r="M952" s="20" t="s">
        <v>11150</v>
      </c>
      <c r="N952" s="20" t="s">
        <v>11150</v>
      </c>
      <c r="O952" s="20">
        <v>105</v>
      </c>
      <c r="P952" s="20" t="str">
        <f>VLOOKUP(A952,'REPORTE'!$A$1:$AG$1961,30,0)</f>
        <v>Secundaria</v>
      </c>
      <c r="Q952" s="20" t="str">
        <f>VLOOKUP(A952,'REPORTE'!$A$1:$AG$1961,31,0)</f>
        <v>CHIMBORAZO</v>
      </c>
      <c r="R952" s="20" t="str">
        <f>VLOOKUP(A952,'REPORTE'!$A$1:$AG$1961,32,0)</f>
        <v>COLTA</v>
      </c>
      <c r="S952" s="20" t="str">
        <f>VLOOKUP(A952,'REPORTE'!$A$1:$AG$1961,33,0)</f>
        <v>COLUMBE</v>
      </c>
      <c r="T952" s="20" t="str">
        <f>VLOOKUP(S952,PROVINCIAS!$F$1:$G$1171,2,0)</f>
        <v>RURAL</v>
      </c>
      <c r="U952" s="20" t="str">
        <f>VLOOKUP(A952,'REPORTE'!$A$1:$AG$1961,5,0)</f>
        <v>ECUATORIANO(A) INDIGENA</v>
      </c>
      <c r="V952" s="20" t="str">
        <f>VLOOKUP(A952,'REPORTE'!$A$1:$AG$1961,18,0)</f>
        <v>M</v>
      </c>
    </row>
    <row r="953" spans="1:22" x14ac:dyDescent="0.45">
      <c r="A953" s="20">
        <v>1001045</v>
      </c>
      <c r="B953" s="20" t="s">
        <v>9431</v>
      </c>
      <c r="C953" s="20" t="s">
        <v>10315</v>
      </c>
      <c r="D953" s="20">
        <v>1721926036</v>
      </c>
      <c r="E953" s="20">
        <v>231001116</v>
      </c>
      <c r="F953" s="20" t="s">
        <v>11139</v>
      </c>
      <c r="G953" s="20"/>
      <c r="H953" s="20">
        <v>285</v>
      </c>
      <c r="I953" s="20" t="s">
        <v>11150</v>
      </c>
      <c r="J953" s="20" t="s">
        <v>11150</v>
      </c>
      <c r="K953" s="20" t="s">
        <v>11150</v>
      </c>
      <c r="L953" s="20" t="s">
        <v>11150</v>
      </c>
      <c r="M953" s="20" t="s">
        <v>11150</v>
      </c>
      <c r="N953" s="20" t="s">
        <v>11150</v>
      </c>
      <c r="O953" s="20">
        <v>285</v>
      </c>
      <c r="P953" s="20" t="str">
        <f>VLOOKUP(A953,'REPORTE'!$A$1:$AG$1961,30,0)</f>
        <v>Primaria</v>
      </c>
      <c r="Q953" s="20" t="str">
        <f>VLOOKUP(A953,'REPORTE'!$A$1:$AG$1961,31,0)</f>
        <v>PICHINCHA</v>
      </c>
      <c r="R953" s="20" t="str">
        <f>VLOOKUP(A953,'REPORTE'!$A$1:$AG$1961,32,0)</f>
        <v>QUITO</v>
      </c>
      <c r="S953" s="20" t="str">
        <f>VLOOKUP(A953,'REPORTE'!$A$1:$AG$1961,33,0)</f>
        <v>LA CONCEPCION</v>
      </c>
      <c r="T953" s="20" t="str">
        <f>VLOOKUP(S953,PROVINCIAS!$F$1:$G$1171,2,0)</f>
        <v>URBANA</v>
      </c>
      <c r="U953" s="20" t="str">
        <f>VLOOKUP(A953,'REPORTE'!$A$1:$AG$1961,5,0)</f>
        <v>ECUATORIANO(A)</v>
      </c>
      <c r="V953" s="20" t="str">
        <f>VLOOKUP(A953,'REPORTE'!$A$1:$AG$1961,18,0)</f>
        <v>M</v>
      </c>
    </row>
    <row r="954" spans="1:22" x14ac:dyDescent="0.45">
      <c r="A954" s="20">
        <v>1001046</v>
      </c>
      <c r="B954" s="20" t="s">
        <v>9431</v>
      </c>
      <c r="C954" s="20" t="s">
        <v>14185</v>
      </c>
      <c r="D954" s="20">
        <v>604012237</v>
      </c>
      <c r="E954" s="20">
        <v>231001117</v>
      </c>
      <c r="F954" s="20" t="s">
        <v>11139</v>
      </c>
      <c r="G954" s="20"/>
      <c r="H954" s="20">
        <v>40</v>
      </c>
      <c r="I954" s="20" t="s">
        <v>11150</v>
      </c>
      <c r="J954" s="20" t="s">
        <v>11150</v>
      </c>
      <c r="K954" s="20" t="s">
        <v>11150</v>
      </c>
      <c r="L954" s="20" t="s">
        <v>11150</v>
      </c>
      <c r="M954" s="20" t="s">
        <v>11150</v>
      </c>
      <c r="N954" s="20" t="s">
        <v>11150</v>
      </c>
      <c r="O954" s="20">
        <v>40</v>
      </c>
      <c r="P954" s="20" t="str">
        <f>VLOOKUP(A954,'REPORTE'!$A$1:$AG$1961,30,0)</f>
        <v>Secundaria</v>
      </c>
      <c r="Q954" s="20" t="str">
        <f>VLOOKUP(A954,'REPORTE'!$A$1:$AG$1961,31,0)</f>
        <v>CHIMBORAZO</v>
      </c>
      <c r="R954" s="20" t="str">
        <f>VLOOKUP(A954,'REPORTE'!$A$1:$AG$1961,32,0)</f>
        <v>RIOBAMBA</v>
      </c>
      <c r="S954" s="20" t="str">
        <f>VLOOKUP(A954,'REPORTE'!$A$1:$AG$1961,33,0)</f>
        <v>CACHA (CAB EN MACHANGARA)</v>
      </c>
      <c r="T954" s="20" t="str">
        <f>VLOOKUP(S954,PROVINCIAS!$F$1:$G$1171,2,0)</f>
        <v>RURAL</v>
      </c>
      <c r="U954" s="20" t="str">
        <f>VLOOKUP(A954,'REPORTE'!$A$1:$AG$1961,5,0)</f>
        <v>ECUATORIANO(A) INDIGENA</v>
      </c>
      <c r="V954" s="20" t="str">
        <f>VLOOKUP(A954,'REPORTE'!$A$1:$AG$1961,18,0)</f>
        <v>M</v>
      </c>
    </row>
    <row r="955" spans="1:22" x14ac:dyDescent="0.45">
      <c r="A955" s="20">
        <v>1001047</v>
      </c>
      <c r="B955" s="20" t="s">
        <v>9431</v>
      </c>
      <c r="C955" s="20" t="s">
        <v>14186</v>
      </c>
      <c r="D955" s="20">
        <v>605370147</v>
      </c>
      <c r="E955" s="20">
        <v>231001118</v>
      </c>
      <c r="F955" s="20" t="s">
        <v>11139</v>
      </c>
      <c r="G955" s="20"/>
      <c r="H955" s="20">
        <v>15</v>
      </c>
      <c r="I955" s="20" t="s">
        <v>11150</v>
      </c>
      <c r="J955" s="20" t="s">
        <v>11150</v>
      </c>
      <c r="K955" s="20" t="s">
        <v>11150</v>
      </c>
      <c r="L955" s="20" t="s">
        <v>11150</v>
      </c>
      <c r="M955" s="20" t="s">
        <v>11150</v>
      </c>
      <c r="N955" s="20" t="s">
        <v>11150</v>
      </c>
      <c r="O955" s="20">
        <v>15</v>
      </c>
      <c r="P955" s="20" t="str">
        <f>VLOOKUP(A955,'REPORTE'!$A$1:$AG$1961,30,0)</f>
        <v>Secundaria</v>
      </c>
      <c r="Q955" s="20" t="str">
        <f>VLOOKUP(A955,'REPORTE'!$A$1:$AG$1961,31,0)</f>
        <v>CHIMBORAZO</v>
      </c>
      <c r="R955" s="20" t="str">
        <f>VLOOKUP(A955,'REPORTE'!$A$1:$AG$1961,32,0)</f>
        <v>GUAMOTE</v>
      </c>
      <c r="S955" s="20" t="str">
        <f>VLOOKUP(A955,'REPORTE'!$A$1:$AG$1961,33,0)</f>
        <v>GUAMOTE</v>
      </c>
      <c r="T955" s="20" t="str">
        <f>VLOOKUP(S955,PROVINCIAS!$F$1:$G$1171,2,0)</f>
        <v>URBANA</v>
      </c>
      <c r="U955" s="20" t="str">
        <f>VLOOKUP(A955,'REPORTE'!$A$1:$AG$1961,5,0)</f>
        <v>ECUATORIANO(A) INDIGENA</v>
      </c>
      <c r="V955" s="20" t="str">
        <f>VLOOKUP(A955,'REPORTE'!$A$1:$AG$1961,18,0)</f>
        <v>M</v>
      </c>
    </row>
    <row r="956" spans="1:22" x14ac:dyDescent="0.45">
      <c r="A956" s="20">
        <v>1001048</v>
      </c>
      <c r="B956" s="20" t="s">
        <v>9431</v>
      </c>
      <c r="C956" s="20" t="s">
        <v>14187</v>
      </c>
      <c r="D956" s="20">
        <v>605370055</v>
      </c>
      <c r="E956" s="20">
        <v>231001119</v>
      </c>
      <c r="F956" s="20" t="s">
        <v>11139</v>
      </c>
      <c r="G956" s="20"/>
      <c r="H956" s="20">
        <v>15</v>
      </c>
      <c r="I956" s="20" t="s">
        <v>11150</v>
      </c>
      <c r="J956" s="20" t="s">
        <v>11150</v>
      </c>
      <c r="K956" s="20" t="s">
        <v>11150</v>
      </c>
      <c r="L956" s="20" t="s">
        <v>11150</v>
      </c>
      <c r="M956" s="20" t="s">
        <v>11150</v>
      </c>
      <c r="N956" s="20" t="s">
        <v>11150</v>
      </c>
      <c r="O956" s="20">
        <v>15</v>
      </c>
      <c r="P956" s="20" t="str">
        <f>VLOOKUP(A956,'REPORTE'!$A$1:$AG$1961,30,0)</f>
        <v>Secundaria</v>
      </c>
      <c r="Q956" s="20" t="str">
        <f>VLOOKUP(A956,'REPORTE'!$A$1:$AG$1961,31,0)</f>
        <v>CHIMBORAZO</v>
      </c>
      <c r="R956" s="20" t="str">
        <f>VLOOKUP(A956,'REPORTE'!$A$1:$AG$1961,32,0)</f>
        <v>GUAMOTE</v>
      </c>
      <c r="S956" s="20" t="str">
        <f>VLOOKUP(A956,'REPORTE'!$A$1:$AG$1961,33,0)</f>
        <v>GUAMOTE</v>
      </c>
      <c r="T956" s="20" t="str">
        <f>VLOOKUP(S956,PROVINCIAS!$F$1:$G$1171,2,0)</f>
        <v>URBANA</v>
      </c>
      <c r="U956" s="20" t="str">
        <f>VLOOKUP(A956,'REPORTE'!$A$1:$AG$1961,5,0)</f>
        <v>ECUATORIANO(A) INDIGENA</v>
      </c>
      <c r="V956" s="20" t="str">
        <f>VLOOKUP(A956,'REPORTE'!$A$1:$AG$1961,18,0)</f>
        <v>M</v>
      </c>
    </row>
    <row r="957" spans="1:22" x14ac:dyDescent="0.45">
      <c r="A957" s="20">
        <v>1001049</v>
      </c>
      <c r="B957" s="20" t="s">
        <v>9431</v>
      </c>
      <c r="C957" s="20" t="s">
        <v>9688</v>
      </c>
      <c r="D957" s="20">
        <v>601369424</v>
      </c>
      <c r="E957" s="20">
        <v>231001120</v>
      </c>
      <c r="F957" s="20" t="s">
        <v>11139</v>
      </c>
      <c r="G957" s="20"/>
      <c r="H957" s="20">
        <v>15</v>
      </c>
      <c r="I957" s="20" t="s">
        <v>11150</v>
      </c>
      <c r="J957" s="20" t="s">
        <v>11150</v>
      </c>
      <c r="K957" s="20" t="s">
        <v>11150</v>
      </c>
      <c r="L957" s="20" t="s">
        <v>11150</v>
      </c>
      <c r="M957" s="20" t="s">
        <v>11150</v>
      </c>
      <c r="N957" s="20" t="s">
        <v>11150</v>
      </c>
      <c r="O957" s="20">
        <v>15</v>
      </c>
      <c r="P957" s="20" t="str">
        <f>VLOOKUP(A957,'REPORTE'!$A$1:$AG$1961,30,0)</f>
        <v>Secundaria</v>
      </c>
      <c r="Q957" s="20" t="str">
        <f>VLOOKUP(A957,'REPORTE'!$A$1:$AG$1961,31,0)</f>
        <v>CAÑAR</v>
      </c>
      <c r="R957" s="20" t="str">
        <f>VLOOKUP(A957,'REPORTE'!$A$1:$AG$1961,32,0)</f>
        <v>CAÑAR</v>
      </c>
      <c r="S957" s="20" t="str">
        <f>VLOOKUP(A957,'REPORTE'!$A$1:$AG$1961,33,0)</f>
        <v>GUALLETURO</v>
      </c>
      <c r="T957" s="20" t="str">
        <f>VLOOKUP(S957,PROVINCIAS!$F$1:$G$1171,2,0)</f>
        <v>RURAL</v>
      </c>
      <c r="U957" s="20" t="str">
        <f>VLOOKUP(A957,'REPORTE'!$A$1:$AG$1961,5,0)</f>
        <v>ECUATORIANO(A)</v>
      </c>
      <c r="V957" s="20" t="str">
        <f>VLOOKUP(A957,'REPORTE'!$A$1:$AG$1961,18,0)</f>
        <v>M</v>
      </c>
    </row>
    <row r="958" spans="1:22" x14ac:dyDescent="0.45">
      <c r="A958" s="20">
        <v>1001050</v>
      </c>
      <c r="B958" s="20" t="s">
        <v>9431</v>
      </c>
      <c r="C958" s="20" t="s">
        <v>14188</v>
      </c>
      <c r="D958" s="20">
        <v>602771198</v>
      </c>
      <c r="E958" s="20">
        <v>231001121</v>
      </c>
      <c r="F958" s="20" t="s">
        <v>11139</v>
      </c>
      <c r="G958" s="20"/>
      <c r="H958" s="20">
        <v>15</v>
      </c>
      <c r="I958" s="20" t="s">
        <v>11150</v>
      </c>
      <c r="J958" s="20" t="s">
        <v>11150</v>
      </c>
      <c r="K958" s="20" t="s">
        <v>11150</v>
      </c>
      <c r="L958" s="20" t="s">
        <v>11150</v>
      </c>
      <c r="M958" s="20" t="s">
        <v>11150</v>
      </c>
      <c r="N958" s="20" t="s">
        <v>11150</v>
      </c>
      <c r="O958" s="20">
        <v>15</v>
      </c>
      <c r="P958" s="20" t="str">
        <f>VLOOKUP(A958,'REPORTE'!$A$1:$AG$1961,30,0)</f>
        <v>Ninguna</v>
      </c>
      <c r="Q958" s="20" t="str">
        <f>VLOOKUP(A958,'REPORTE'!$A$1:$AG$1961,31,0)</f>
        <v>CHIMBORAZO</v>
      </c>
      <c r="R958" s="20" t="str">
        <f>VLOOKUP(A958,'REPORTE'!$A$1:$AG$1961,32,0)</f>
        <v>GUAMOTE</v>
      </c>
      <c r="S958" s="20" t="str">
        <f>VLOOKUP(A958,'REPORTE'!$A$1:$AG$1961,33,0)</f>
        <v>GUAMOTE</v>
      </c>
      <c r="T958" s="20" t="str">
        <f>VLOOKUP(S958,PROVINCIAS!$F$1:$G$1171,2,0)</f>
        <v>URBANA</v>
      </c>
      <c r="U958" s="20" t="str">
        <f>VLOOKUP(A958,'REPORTE'!$A$1:$AG$1961,5,0)</f>
        <v>ECUATORIANO(A)</v>
      </c>
      <c r="V958" s="20" t="str">
        <f>VLOOKUP(A958,'REPORTE'!$A$1:$AG$1961,18,0)</f>
        <v>F</v>
      </c>
    </row>
    <row r="959" spans="1:22" x14ac:dyDescent="0.45">
      <c r="A959" s="20">
        <v>1001051</v>
      </c>
      <c r="B959" s="20" t="s">
        <v>9431</v>
      </c>
      <c r="C959" s="20" t="s">
        <v>9686</v>
      </c>
      <c r="D959" s="20">
        <v>600695043</v>
      </c>
      <c r="E959" s="20">
        <v>231001122</v>
      </c>
      <c r="F959" s="20" t="s">
        <v>11139</v>
      </c>
      <c r="G959" s="20"/>
      <c r="H959" s="20">
        <v>15</v>
      </c>
      <c r="I959" s="20" t="s">
        <v>11150</v>
      </c>
      <c r="J959" s="20" t="s">
        <v>11150</v>
      </c>
      <c r="K959" s="20" t="s">
        <v>11150</v>
      </c>
      <c r="L959" s="20" t="s">
        <v>11150</v>
      </c>
      <c r="M959" s="20" t="s">
        <v>11150</v>
      </c>
      <c r="N959" s="20" t="s">
        <v>11150</v>
      </c>
      <c r="O959" s="20">
        <v>15</v>
      </c>
      <c r="P959" s="20" t="str">
        <f>VLOOKUP(A959,'REPORTE'!$A$1:$AG$1961,30,0)</f>
        <v>Ninguna</v>
      </c>
      <c r="Q959" s="20" t="str">
        <f>VLOOKUP(A959,'REPORTE'!$A$1:$AG$1961,31,0)</f>
        <v>CHIMBORAZO</v>
      </c>
      <c r="R959" s="20" t="str">
        <f>VLOOKUP(A959,'REPORTE'!$A$1:$AG$1961,32,0)</f>
        <v>RIOBAMBA</v>
      </c>
      <c r="S959" s="20" t="str">
        <f>VLOOKUP(A959,'REPORTE'!$A$1:$AG$1961,33,0)</f>
        <v>CACHA (CAB EN MACHANGARA)</v>
      </c>
      <c r="T959" s="20" t="str">
        <f>VLOOKUP(S959,PROVINCIAS!$F$1:$G$1171,2,0)</f>
        <v>RURAL</v>
      </c>
      <c r="U959" s="20" t="str">
        <f>VLOOKUP(A959,'REPORTE'!$A$1:$AG$1961,5,0)</f>
        <v>ECUATORIANO(A) INDIGENA</v>
      </c>
      <c r="V959" s="20" t="str">
        <f>VLOOKUP(A959,'REPORTE'!$A$1:$AG$1961,18,0)</f>
        <v>F</v>
      </c>
    </row>
    <row r="960" spans="1:22" x14ac:dyDescent="0.45">
      <c r="A960" s="20">
        <v>1001052</v>
      </c>
      <c r="B960" s="20" t="s">
        <v>9431</v>
      </c>
      <c r="C960" s="20" t="s">
        <v>14189</v>
      </c>
      <c r="D960" s="20">
        <v>605307446</v>
      </c>
      <c r="E960" s="20">
        <v>231001123</v>
      </c>
      <c r="F960" s="20" t="s">
        <v>11139</v>
      </c>
      <c r="G960" s="20"/>
      <c r="H960" s="20">
        <v>15</v>
      </c>
      <c r="I960" s="20" t="s">
        <v>11150</v>
      </c>
      <c r="J960" s="20" t="s">
        <v>11150</v>
      </c>
      <c r="K960" s="20" t="s">
        <v>11150</v>
      </c>
      <c r="L960" s="20" t="s">
        <v>11150</v>
      </c>
      <c r="M960" s="20" t="s">
        <v>11150</v>
      </c>
      <c r="N960" s="20" t="s">
        <v>11150</v>
      </c>
      <c r="O960" s="20">
        <v>15</v>
      </c>
      <c r="P960" s="20" t="str">
        <f>VLOOKUP(A960,'REPORTE'!$A$1:$AG$1961,30,0)</f>
        <v>Primaria</v>
      </c>
      <c r="Q960" s="20" t="str">
        <f>VLOOKUP(A960,'REPORTE'!$A$1:$AG$1961,31,0)</f>
        <v>CHIMBORAZO</v>
      </c>
      <c r="R960" s="20" t="str">
        <f>VLOOKUP(A960,'REPORTE'!$A$1:$AG$1961,32,0)</f>
        <v>ALAUSI</v>
      </c>
      <c r="S960" s="20" t="str">
        <f>VLOOKUP(A960,'REPORTE'!$A$1:$AG$1961,33,0)</f>
        <v>TIXAN</v>
      </c>
      <c r="T960" s="20" t="str">
        <f>VLOOKUP(S960,PROVINCIAS!$F$1:$G$1171,2,0)</f>
        <v>RURAL</v>
      </c>
      <c r="U960" s="20" t="str">
        <f>VLOOKUP(A960,'REPORTE'!$A$1:$AG$1961,5,0)</f>
        <v>ECUATORIANO(A) INDIGENA</v>
      </c>
      <c r="V960" s="20" t="str">
        <f>VLOOKUP(A960,'REPORTE'!$A$1:$AG$1961,18,0)</f>
        <v>F</v>
      </c>
    </row>
    <row r="961" spans="1:22" x14ac:dyDescent="0.45">
      <c r="A961" s="20">
        <v>1001053</v>
      </c>
      <c r="B961" s="20" t="s">
        <v>9431</v>
      </c>
      <c r="C961" s="20" t="s">
        <v>14190</v>
      </c>
      <c r="D961" s="20">
        <v>1711738516</v>
      </c>
      <c r="E961" s="20">
        <v>231001124</v>
      </c>
      <c r="F961" s="20" t="s">
        <v>11139</v>
      </c>
      <c r="G961" s="20"/>
      <c r="H961" s="20">
        <v>21</v>
      </c>
      <c r="I961" s="20" t="s">
        <v>11150</v>
      </c>
      <c r="J961" s="20" t="s">
        <v>11150</v>
      </c>
      <c r="K961" s="20" t="s">
        <v>11150</v>
      </c>
      <c r="L961" s="20" t="s">
        <v>11150</v>
      </c>
      <c r="M961" s="20" t="s">
        <v>11150</v>
      </c>
      <c r="N961" s="20" t="s">
        <v>11150</v>
      </c>
      <c r="O961" s="20">
        <v>21</v>
      </c>
      <c r="P961" s="20" t="str">
        <f>VLOOKUP(A961,'REPORTE'!$A$1:$AG$1961,30,0)</f>
        <v>Formación Técnica (Intermedia)</v>
      </c>
      <c r="Q961" s="20" t="str">
        <f>VLOOKUP(A961,'REPORTE'!$A$1:$AG$1961,31,0)</f>
        <v>PICHINCHA</v>
      </c>
      <c r="R961" s="20" t="str">
        <f>VLOOKUP(A961,'REPORTE'!$A$1:$AG$1961,32,0)</f>
        <v>PEDRO MONCAYO</v>
      </c>
      <c r="S961" s="20" t="str">
        <f>VLOOKUP(A961,'REPORTE'!$A$1:$AG$1961,33,0)</f>
        <v>TOCACHI</v>
      </c>
      <c r="T961" s="20" t="str">
        <f>VLOOKUP(S961,PROVINCIAS!$F$1:$G$1171,2,0)</f>
        <v>RURAL</v>
      </c>
      <c r="U961" s="20" t="str">
        <f>VLOOKUP(A961,'REPORTE'!$A$1:$AG$1961,5,0)</f>
        <v>ECUATORIANO(A)</v>
      </c>
      <c r="V961" s="20" t="str">
        <f>VLOOKUP(A961,'REPORTE'!$A$1:$AG$1961,18,0)</f>
        <v>F</v>
      </c>
    </row>
    <row r="962" spans="1:22" x14ac:dyDescent="0.45">
      <c r="A962" s="20">
        <v>1001054</v>
      </c>
      <c r="B962" s="20" t="s">
        <v>9431</v>
      </c>
      <c r="C962" s="20" t="s">
        <v>14191</v>
      </c>
      <c r="D962" s="20">
        <v>605592617</v>
      </c>
      <c r="E962" s="20">
        <v>231001125</v>
      </c>
      <c r="F962" s="20" t="s">
        <v>11139</v>
      </c>
      <c r="G962" s="20"/>
      <c r="H962" s="20">
        <v>15</v>
      </c>
      <c r="I962" s="20" t="s">
        <v>11150</v>
      </c>
      <c r="J962" s="20" t="s">
        <v>11150</v>
      </c>
      <c r="K962" s="20" t="s">
        <v>11150</v>
      </c>
      <c r="L962" s="20" t="s">
        <v>11150</v>
      </c>
      <c r="M962" s="20" t="s">
        <v>11150</v>
      </c>
      <c r="N962" s="20" t="s">
        <v>11150</v>
      </c>
      <c r="O962" s="20">
        <v>15</v>
      </c>
      <c r="P962" s="20" t="str">
        <f>VLOOKUP(A962,'REPORTE'!$A$1:$AG$1961,30,0)</f>
        <v>Secundaria</v>
      </c>
      <c r="Q962" s="20" t="str">
        <f>VLOOKUP(A962,'REPORTE'!$A$1:$AG$1961,31,0)</f>
        <v>CHIMBORAZO</v>
      </c>
      <c r="R962" s="20" t="str">
        <f>VLOOKUP(A962,'REPORTE'!$A$1:$AG$1961,32,0)</f>
        <v>GUAMOTE</v>
      </c>
      <c r="S962" s="20" t="str">
        <f>VLOOKUP(A962,'REPORTE'!$A$1:$AG$1961,33,0)</f>
        <v>GUAMOTE</v>
      </c>
      <c r="T962" s="20" t="str">
        <f>VLOOKUP(S962,PROVINCIAS!$F$1:$G$1171,2,0)</f>
        <v>URBANA</v>
      </c>
      <c r="U962" s="20" t="str">
        <f>VLOOKUP(A962,'REPORTE'!$A$1:$AG$1961,5,0)</f>
        <v>ECUATORIANO(A) INDIGENA</v>
      </c>
      <c r="V962" s="20" t="str">
        <f>VLOOKUP(A962,'REPORTE'!$A$1:$AG$1961,18,0)</f>
        <v>M</v>
      </c>
    </row>
    <row r="963" spans="1:22" x14ac:dyDescent="0.45">
      <c r="A963" s="20">
        <v>1001055</v>
      </c>
      <c r="B963" s="20" t="s">
        <v>9431</v>
      </c>
      <c r="C963" s="20" t="s">
        <v>14192</v>
      </c>
      <c r="D963" s="20">
        <v>605388206</v>
      </c>
      <c r="E963" s="20">
        <v>231001126</v>
      </c>
      <c r="F963" s="20" t="s">
        <v>11139</v>
      </c>
      <c r="G963" s="20"/>
      <c r="H963" s="20">
        <v>15</v>
      </c>
      <c r="I963" s="20" t="s">
        <v>11150</v>
      </c>
      <c r="J963" s="20" t="s">
        <v>11150</v>
      </c>
      <c r="K963" s="20" t="s">
        <v>11150</v>
      </c>
      <c r="L963" s="20" t="s">
        <v>11150</v>
      </c>
      <c r="M963" s="20" t="s">
        <v>11150</v>
      </c>
      <c r="N963" s="20" t="s">
        <v>11150</v>
      </c>
      <c r="O963" s="20">
        <v>15</v>
      </c>
      <c r="P963" s="20" t="str">
        <f>VLOOKUP(A963,'REPORTE'!$A$1:$AG$1961,30,0)</f>
        <v>Ninguna</v>
      </c>
      <c r="Q963" s="20" t="str">
        <f>VLOOKUP(A963,'REPORTE'!$A$1:$AG$1961,31,0)</f>
        <v>CHIMBORAZO</v>
      </c>
      <c r="R963" s="20" t="str">
        <f>VLOOKUP(A963,'REPORTE'!$A$1:$AG$1961,32,0)</f>
        <v>GUAMOTE</v>
      </c>
      <c r="S963" s="20" t="str">
        <f>VLOOKUP(A963,'REPORTE'!$A$1:$AG$1961,33,0)</f>
        <v>GUAMOTE</v>
      </c>
      <c r="T963" s="20" t="str">
        <f>VLOOKUP(S963,PROVINCIAS!$F$1:$G$1171,2,0)</f>
        <v>URBANA</v>
      </c>
      <c r="U963" s="20" t="str">
        <f>VLOOKUP(A963,'REPORTE'!$A$1:$AG$1961,5,0)</f>
        <v>ECUATORIANO(A) INDIGENA</v>
      </c>
      <c r="V963" s="20" t="str">
        <f>VLOOKUP(A963,'REPORTE'!$A$1:$AG$1961,18,0)</f>
        <v>F</v>
      </c>
    </row>
    <row r="964" spans="1:22" x14ac:dyDescent="0.45">
      <c r="A964" s="20">
        <v>1001056</v>
      </c>
      <c r="B964" s="20" t="s">
        <v>9431</v>
      </c>
      <c r="C964" s="20" t="s">
        <v>14193</v>
      </c>
      <c r="D964" s="20">
        <v>602566713</v>
      </c>
      <c r="E964" s="20">
        <v>231001127</v>
      </c>
      <c r="F964" s="20" t="s">
        <v>11139</v>
      </c>
      <c r="G964" s="20"/>
      <c r="H964" s="20">
        <v>15</v>
      </c>
      <c r="I964" s="20" t="s">
        <v>11150</v>
      </c>
      <c r="J964" s="20" t="s">
        <v>11150</v>
      </c>
      <c r="K964" s="20" t="s">
        <v>11150</v>
      </c>
      <c r="L964" s="20" t="s">
        <v>11150</v>
      </c>
      <c r="M964" s="20" t="s">
        <v>11150</v>
      </c>
      <c r="N964" s="20" t="s">
        <v>11150</v>
      </c>
      <c r="O964" s="20">
        <v>15</v>
      </c>
      <c r="P964" s="20" t="str">
        <f>VLOOKUP(A964,'REPORTE'!$A$1:$AG$1961,30,0)</f>
        <v>Ninguna</v>
      </c>
      <c r="Q964" s="20" t="str">
        <f>VLOOKUP(A964,'REPORTE'!$A$1:$AG$1961,31,0)</f>
        <v>CHIMBORAZO</v>
      </c>
      <c r="R964" s="20" t="str">
        <f>VLOOKUP(A964,'REPORTE'!$A$1:$AG$1961,32,0)</f>
        <v>GUAMOTE</v>
      </c>
      <c r="S964" s="20" t="str">
        <f>VLOOKUP(A964,'REPORTE'!$A$1:$AG$1961,33,0)</f>
        <v>GUAMOTE</v>
      </c>
      <c r="T964" s="20" t="str">
        <f>VLOOKUP(S964,PROVINCIAS!$F$1:$G$1171,2,0)</f>
        <v>URBANA</v>
      </c>
      <c r="U964" s="20" t="str">
        <f>VLOOKUP(A964,'REPORTE'!$A$1:$AG$1961,5,0)</f>
        <v>ECUATORIANO(A) INDIGENA</v>
      </c>
      <c r="V964" s="20" t="str">
        <f>VLOOKUP(A964,'REPORTE'!$A$1:$AG$1961,18,0)</f>
        <v>F</v>
      </c>
    </row>
    <row r="965" spans="1:22" x14ac:dyDescent="0.45">
      <c r="A965" s="20">
        <v>1001057</v>
      </c>
      <c r="B965" s="20" t="s">
        <v>9431</v>
      </c>
      <c r="C965" s="20" t="s">
        <v>14194</v>
      </c>
      <c r="D965" s="20">
        <v>604982777</v>
      </c>
      <c r="E965" s="20">
        <v>231001128</v>
      </c>
      <c r="F965" s="20" t="s">
        <v>11139</v>
      </c>
      <c r="G965" s="20"/>
      <c r="H965" s="20">
        <v>15</v>
      </c>
      <c r="I965" s="20" t="s">
        <v>11150</v>
      </c>
      <c r="J965" s="20" t="s">
        <v>11150</v>
      </c>
      <c r="K965" s="20" t="s">
        <v>11150</v>
      </c>
      <c r="L965" s="20" t="s">
        <v>11150</v>
      </c>
      <c r="M965" s="20" t="s">
        <v>11150</v>
      </c>
      <c r="N965" s="20" t="s">
        <v>11150</v>
      </c>
      <c r="O965" s="20">
        <v>15</v>
      </c>
      <c r="P965" s="20" t="str">
        <f>VLOOKUP(A965,'REPORTE'!$A$1:$AG$1961,30,0)</f>
        <v>Secundaria</v>
      </c>
      <c r="Q965" s="20" t="str">
        <f>VLOOKUP(A965,'REPORTE'!$A$1:$AG$1961,31,0)</f>
        <v>CHIMBORAZO</v>
      </c>
      <c r="R965" s="20" t="str">
        <f>VLOOKUP(A965,'REPORTE'!$A$1:$AG$1961,32,0)</f>
        <v>GUAMOTE</v>
      </c>
      <c r="S965" s="20" t="str">
        <f>VLOOKUP(A965,'REPORTE'!$A$1:$AG$1961,33,0)</f>
        <v>PALMIRA</v>
      </c>
      <c r="T965" s="20" t="str">
        <f>VLOOKUP(S965,PROVINCIAS!$F$1:$G$1171,2,0)</f>
        <v>RURAL</v>
      </c>
      <c r="U965" s="20" t="str">
        <f>VLOOKUP(A965,'REPORTE'!$A$1:$AG$1961,5,0)</f>
        <v>ECUATORIANO(A)</v>
      </c>
      <c r="V965" s="20" t="str">
        <f>VLOOKUP(A965,'REPORTE'!$A$1:$AG$1961,18,0)</f>
        <v>M</v>
      </c>
    </row>
    <row r="966" spans="1:22" x14ac:dyDescent="0.45">
      <c r="A966" s="20">
        <v>1001058</v>
      </c>
      <c r="B966" s="20" t="s">
        <v>9431</v>
      </c>
      <c r="C966" s="20" t="s">
        <v>14195</v>
      </c>
      <c r="D966" s="20">
        <v>1716233513</v>
      </c>
      <c r="E966" s="20">
        <v>231001129</v>
      </c>
      <c r="F966" s="20" t="s">
        <v>11139</v>
      </c>
      <c r="G966" s="20"/>
      <c r="H966" s="20">
        <v>2</v>
      </c>
      <c r="I966" s="20" t="s">
        <v>11150</v>
      </c>
      <c r="J966" s="20" t="s">
        <v>11150</v>
      </c>
      <c r="K966" s="20" t="s">
        <v>11150</v>
      </c>
      <c r="L966" s="20" t="s">
        <v>11150</v>
      </c>
      <c r="M966" s="20" t="s">
        <v>11150</v>
      </c>
      <c r="N966" s="20" t="s">
        <v>11150</v>
      </c>
      <c r="O966" s="20">
        <v>2</v>
      </c>
      <c r="P966" s="20" t="str">
        <f>VLOOKUP(A966,'REPORTE'!$A$1:$AG$1961,30,0)</f>
        <v>Secundaria</v>
      </c>
      <c r="Q966" s="20" t="str">
        <f>VLOOKUP(A966,'REPORTE'!$A$1:$AG$1961,31,0)</f>
        <v>PICHINCHA</v>
      </c>
      <c r="R966" s="20" t="str">
        <f>VLOOKUP(A966,'REPORTE'!$A$1:$AG$1961,32,0)</f>
        <v>QUITO</v>
      </c>
      <c r="S966" s="20" t="str">
        <f>VLOOKUP(A966,'REPORTE'!$A$1:$AG$1961,33,0)</f>
        <v>CHILIBULO</v>
      </c>
      <c r="T966" s="20" t="str">
        <f>VLOOKUP(S966,PROVINCIAS!$F$1:$G$1171,2,0)</f>
        <v>URBANA</v>
      </c>
      <c r="U966" s="20" t="str">
        <f>VLOOKUP(A966,'REPORTE'!$A$1:$AG$1961,5,0)</f>
        <v>ECUATORIANO(A)</v>
      </c>
      <c r="V966" s="20" t="str">
        <f>VLOOKUP(A966,'REPORTE'!$A$1:$AG$1961,18,0)</f>
        <v>F</v>
      </c>
    </row>
    <row r="967" spans="1:22" x14ac:dyDescent="0.45">
      <c r="A967" s="20">
        <v>1001059</v>
      </c>
      <c r="B967" s="20" t="s">
        <v>9431</v>
      </c>
      <c r="C967" s="20" t="s">
        <v>10321</v>
      </c>
      <c r="D967" s="20">
        <v>1722861109</v>
      </c>
      <c r="E967" s="20">
        <v>231001130</v>
      </c>
      <c r="F967" s="20" t="s">
        <v>11139</v>
      </c>
      <c r="G967" s="20"/>
      <c r="H967" s="20">
        <v>47</v>
      </c>
      <c r="I967" s="20" t="s">
        <v>11150</v>
      </c>
      <c r="J967" s="20" t="s">
        <v>11150</v>
      </c>
      <c r="K967" s="20" t="s">
        <v>11150</v>
      </c>
      <c r="L967" s="20" t="s">
        <v>11150</v>
      </c>
      <c r="M967" s="20" t="s">
        <v>11150</v>
      </c>
      <c r="N967" s="20" t="s">
        <v>11150</v>
      </c>
      <c r="O967" s="20">
        <v>47</v>
      </c>
      <c r="P967" s="20" t="str">
        <f>VLOOKUP(A967,'REPORTE'!$A$1:$AG$1961,30,0)</f>
        <v>Formación Técnica (Intermedia)</v>
      </c>
      <c r="Q967" s="20" t="str">
        <f>VLOOKUP(A967,'REPORTE'!$A$1:$AG$1961,31,0)</f>
        <v>PICHINCHA</v>
      </c>
      <c r="R967" s="20" t="str">
        <f>VLOOKUP(A967,'REPORTE'!$A$1:$AG$1961,32,0)</f>
        <v>QUITO</v>
      </c>
      <c r="S967" s="20" t="str">
        <f>VLOOKUP(A967,'REPORTE'!$A$1:$AG$1961,33,0)</f>
        <v>CHIMBACALLE</v>
      </c>
      <c r="T967" s="20" t="str">
        <f>VLOOKUP(S967,PROVINCIAS!$F$1:$G$1171,2,0)</f>
        <v>URBANA</v>
      </c>
      <c r="U967" s="20" t="str">
        <f>VLOOKUP(A967,'REPORTE'!$A$1:$AG$1961,5,0)</f>
        <v>ECUATORIANO(A)</v>
      </c>
      <c r="V967" s="20" t="str">
        <f>VLOOKUP(A967,'REPORTE'!$A$1:$AG$1961,18,0)</f>
        <v>F</v>
      </c>
    </row>
    <row r="968" spans="1:22" x14ac:dyDescent="0.45">
      <c r="A968" s="20">
        <v>1001060</v>
      </c>
      <c r="B968" s="20" t="s">
        <v>9431</v>
      </c>
      <c r="C968" s="20" t="s">
        <v>10223</v>
      </c>
      <c r="D968" s="20">
        <v>602984734</v>
      </c>
      <c r="E968" s="20">
        <v>231001132</v>
      </c>
      <c r="F968" s="20" t="s">
        <v>11139</v>
      </c>
      <c r="G968" s="20"/>
      <c r="H968" s="20">
        <v>61.7</v>
      </c>
      <c r="I968" s="20" t="s">
        <v>11150</v>
      </c>
      <c r="J968" s="20" t="s">
        <v>11150</v>
      </c>
      <c r="K968" s="20" t="s">
        <v>11150</v>
      </c>
      <c r="L968" s="20" t="s">
        <v>11150</v>
      </c>
      <c r="M968" s="20" t="s">
        <v>11150</v>
      </c>
      <c r="N968" s="20" t="s">
        <v>11150</v>
      </c>
      <c r="O968" s="20">
        <v>61.7</v>
      </c>
      <c r="P968" s="20" t="str">
        <f>VLOOKUP(A968,'REPORTE'!$A$1:$AG$1961,30,0)</f>
        <v>Primaria</v>
      </c>
      <c r="Q968" s="20" t="str">
        <f>VLOOKUP(A968,'REPORTE'!$A$1:$AG$1961,31,0)</f>
        <v>CHIMBORAZO</v>
      </c>
      <c r="R968" s="20" t="str">
        <f>VLOOKUP(A968,'REPORTE'!$A$1:$AG$1961,32,0)</f>
        <v>RIOBAMBA</v>
      </c>
      <c r="S968" s="20" t="str">
        <f>VLOOKUP(A968,'REPORTE'!$A$1:$AG$1961,33,0)</f>
        <v>YARUQUIES</v>
      </c>
      <c r="T968" s="20" t="str">
        <f>VLOOKUP(S968,PROVINCIAS!$F$1:$G$1171,2,0)</f>
        <v>URBANA</v>
      </c>
      <c r="U968" s="20" t="str">
        <f>VLOOKUP(A968,'REPORTE'!$A$1:$AG$1961,5,0)</f>
        <v>ECUATORIANO(A) INDIGENA</v>
      </c>
      <c r="V968" s="20" t="str">
        <f>VLOOKUP(A968,'REPORTE'!$A$1:$AG$1961,18,0)</f>
        <v>M</v>
      </c>
    </row>
    <row r="969" spans="1:22" x14ac:dyDescent="0.45">
      <c r="A969" s="20">
        <v>1001061</v>
      </c>
      <c r="B969" s="20" t="s">
        <v>9431</v>
      </c>
      <c r="C969" s="20" t="s">
        <v>10270</v>
      </c>
      <c r="D969" s="20">
        <v>1727493205</v>
      </c>
      <c r="E969" s="20">
        <v>231001133</v>
      </c>
      <c r="F969" s="20" t="s">
        <v>11139</v>
      </c>
      <c r="G969" s="20"/>
      <c r="H969" s="20">
        <v>315</v>
      </c>
      <c r="I969" s="20" t="s">
        <v>11150</v>
      </c>
      <c r="J969" s="20" t="s">
        <v>11150</v>
      </c>
      <c r="K969" s="20" t="s">
        <v>11150</v>
      </c>
      <c r="L969" s="20" t="s">
        <v>11150</v>
      </c>
      <c r="M969" s="20" t="s">
        <v>11150</v>
      </c>
      <c r="N969" s="20" t="s">
        <v>11150</v>
      </c>
      <c r="O969" s="20">
        <v>315</v>
      </c>
      <c r="P969" s="20" t="str">
        <f>VLOOKUP(A969,'REPORTE'!$A$1:$AG$1961,30,0)</f>
        <v>Secundaria</v>
      </c>
      <c r="Q969" s="20" t="str">
        <f>VLOOKUP(A969,'REPORTE'!$A$1:$AG$1961,31,0)</f>
        <v>CHIMBORAZO</v>
      </c>
      <c r="R969" s="20" t="str">
        <f>VLOOKUP(A969,'REPORTE'!$A$1:$AG$1961,32,0)</f>
        <v>RIOBAMBA</v>
      </c>
      <c r="S969" s="20" t="str">
        <f>VLOOKUP(A969,'REPORTE'!$A$1:$AG$1961,33,0)</f>
        <v>CACHA (CAB EN MACHANGARA)</v>
      </c>
      <c r="T969" s="20" t="str">
        <f>VLOOKUP(S969,PROVINCIAS!$F$1:$G$1171,2,0)</f>
        <v>RURAL</v>
      </c>
      <c r="U969" s="20" t="str">
        <f>VLOOKUP(A969,'REPORTE'!$A$1:$AG$1961,5,0)</f>
        <v>ECUATORIANO(A) INDIGENA</v>
      </c>
      <c r="V969" s="20" t="str">
        <f>VLOOKUP(A969,'REPORTE'!$A$1:$AG$1961,18,0)</f>
        <v>M</v>
      </c>
    </row>
    <row r="970" spans="1:22" x14ac:dyDescent="0.45">
      <c r="A970" s="20">
        <v>1001063</v>
      </c>
      <c r="B970" s="20" t="s">
        <v>9431</v>
      </c>
      <c r="C970" s="20" t="s">
        <v>14196</v>
      </c>
      <c r="D970" s="20">
        <v>1750744375</v>
      </c>
      <c r="E970" s="20">
        <v>231001135</v>
      </c>
      <c r="F970" s="20" t="s">
        <v>11139</v>
      </c>
      <c r="G970" s="20"/>
      <c r="H970" s="20">
        <v>6</v>
      </c>
      <c r="I970" s="20" t="s">
        <v>11150</v>
      </c>
      <c r="J970" s="20" t="s">
        <v>11150</v>
      </c>
      <c r="K970" s="20" t="s">
        <v>11150</v>
      </c>
      <c r="L970" s="20" t="s">
        <v>11150</v>
      </c>
      <c r="M970" s="20" t="s">
        <v>11150</v>
      </c>
      <c r="N970" s="20" t="s">
        <v>11150</v>
      </c>
      <c r="O970" s="20">
        <v>6</v>
      </c>
      <c r="P970" s="20" t="str">
        <f>VLOOKUP(A970,'REPORTE'!$A$1:$AG$1961,30,0)</f>
        <v>Secundaria</v>
      </c>
      <c r="Q970" s="20" t="str">
        <f>VLOOKUP(A970,'REPORTE'!$A$1:$AG$1961,31,0)</f>
        <v>PICHINCHA</v>
      </c>
      <c r="R970" s="20" t="str">
        <f>VLOOKUP(A970,'REPORTE'!$A$1:$AG$1961,32,0)</f>
        <v>QUITO</v>
      </c>
      <c r="S970" s="20" t="str">
        <f>VLOOKUP(A970,'REPORTE'!$A$1:$AG$1961,33,0)</f>
        <v>COTOCOLLAO</v>
      </c>
      <c r="T970" s="20" t="str">
        <f>VLOOKUP(S970,PROVINCIAS!$F$1:$G$1171,2,0)</f>
        <v>URBANA</v>
      </c>
      <c r="U970" s="20" t="str">
        <f>VLOOKUP(A970,'REPORTE'!$A$1:$AG$1961,5,0)</f>
        <v>ECUATORIANO(A)</v>
      </c>
      <c r="V970" s="20" t="str">
        <f>VLOOKUP(A970,'REPORTE'!$A$1:$AG$1961,18,0)</f>
        <v>M</v>
      </c>
    </row>
    <row r="971" spans="1:22" x14ac:dyDescent="0.45">
      <c r="A971" s="20">
        <v>1001064</v>
      </c>
      <c r="B971" s="20" t="s">
        <v>9431</v>
      </c>
      <c r="C971" s="20" t="s">
        <v>10255</v>
      </c>
      <c r="D971" s="20">
        <v>1713084422</v>
      </c>
      <c r="E971" s="20">
        <v>231001136</v>
      </c>
      <c r="F971" s="20" t="s">
        <v>11139</v>
      </c>
      <c r="G971" s="20"/>
      <c r="H971" s="20">
        <v>143.5</v>
      </c>
      <c r="I971" s="20" t="s">
        <v>11150</v>
      </c>
      <c r="J971" s="20" t="s">
        <v>11150</v>
      </c>
      <c r="K971" s="20" t="s">
        <v>11150</v>
      </c>
      <c r="L971" s="20" t="s">
        <v>11150</v>
      </c>
      <c r="M971" s="20" t="s">
        <v>11150</v>
      </c>
      <c r="N971" s="20" t="s">
        <v>11150</v>
      </c>
      <c r="O971" s="20">
        <v>143.5</v>
      </c>
      <c r="P971" s="20" t="str">
        <f>VLOOKUP(A971,'REPORTE'!$A$1:$AG$1961,30,0)</f>
        <v>Secundaria</v>
      </c>
      <c r="Q971" s="20" t="str">
        <f>VLOOKUP(A971,'REPORTE'!$A$1:$AG$1961,31,0)</f>
        <v>PICHINCHA</v>
      </c>
      <c r="R971" s="20" t="str">
        <f>VLOOKUP(A971,'REPORTE'!$A$1:$AG$1961,32,0)</f>
        <v>QUITO</v>
      </c>
      <c r="S971" s="20" t="str">
        <f>VLOOKUP(A971,'REPORTE'!$A$1:$AG$1961,33,0)</f>
        <v>COTOCOLLAO</v>
      </c>
      <c r="T971" s="20" t="str">
        <f>VLOOKUP(S971,PROVINCIAS!$F$1:$G$1171,2,0)</f>
        <v>URBANA</v>
      </c>
      <c r="U971" s="20" t="str">
        <f>VLOOKUP(A971,'REPORTE'!$A$1:$AG$1961,5,0)</f>
        <v>ECUATORIANO(A)</v>
      </c>
      <c r="V971" s="20" t="str">
        <f>VLOOKUP(A971,'REPORTE'!$A$1:$AG$1961,18,0)</f>
        <v>F</v>
      </c>
    </row>
    <row r="972" spans="1:22" x14ac:dyDescent="0.45">
      <c r="A972" s="20">
        <v>1001066</v>
      </c>
      <c r="B972" s="20" t="s">
        <v>9431</v>
      </c>
      <c r="C972" s="20" t="s">
        <v>14197</v>
      </c>
      <c r="D972" s="20">
        <v>1718622499</v>
      </c>
      <c r="E972" s="20">
        <v>231001138</v>
      </c>
      <c r="F972" s="20" t="s">
        <v>11139</v>
      </c>
      <c r="G972" s="20"/>
      <c r="H972" s="20">
        <v>15</v>
      </c>
      <c r="I972" s="20" t="s">
        <v>11150</v>
      </c>
      <c r="J972" s="20" t="s">
        <v>11150</v>
      </c>
      <c r="K972" s="20" t="s">
        <v>11150</v>
      </c>
      <c r="L972" s="20" t="s">
        <v>11150</v>
      </c>
      <c r="M972" s="20" t="s">
        <v>11150</v>
      </c>
      <c r="N972" s="20" t="s">
        <v>11150</v>
      </c>
      <c r="O972" s="20">
        <v>15</v>
      </c>
      <c r="P972" s="20" t="str">
        <f>VLOOKUP(A972,'REPORTE'!$A$1:$AG$1961,30,0)</f>
        <v>Secundaria</v>
      </c>
      <c r="Q972" s="20" t="str">
        <f>VLOOKUP(A972,'REPORTE'!$A$1:$AG$1961,31,0)</f>
        <v>CHIMBORAZO</v>
      </c>
      <c r="R972" s="20" t="str">
        <f>VLOOKUP(A972,'REPORTE'!$A$1:$AG$1961,32,0)</f>
        <v>RIOBAMBA</v>
      </c>
      <c r="S972" s="20" t="str">
        <f>VLOOKUP(A972,'REPORTE'!$A$1:$AG$1961,33,0)</f>
        <v>YARUQUIES</v>
      </c>
      <c r="T972" s="20" t="str">
        <f>VLOOKUP(S972,PROVINCIAS!$F$1:$G$1171,2,0)</f>
        <v>URBANA</v>
      </c>
      <c r="U972" s="20" t="str">
        <f>VLOOKUP(A972,'REPORTE'!$A$1:$AG$1961,5,0)</f>
        <v>ECUATORIANO(A) INDIGENA</v>
      </c>
      <c r="V972" s="20" t="str">
        <f>VLOOKUP(A972,'REPORTE'!$A$1:$AG$1961,18,0)</f>
        <v>M</v>
      </c>
    </row>
    <row r="973" spans="1:22" x14ac:dyDescent="0.45">
      <c r="A973" s="20">
        <v>1001068</v>
      </c>
      <c r="B973" s="20" t="s">
        <v>9431</v>
      </c>
      <c r="C973" s="20" t="s">
        <v>9914</v>
      </c>
      <c r="D973" s="20">
        <v>1755695820</v>
      </c>
      <c r="E973" s="20">
        <v>231001140</v>
      </c>
      <c r="F973" s="20" t="s">
        <v>11139</v>
      </c>
      <c r="G973" s="20"/>
      <c r="H973" s="20">
        <v>393.75</v>
      </c>
      <c r="I973" s="20" t="s">
        <v>11150</v>
      </c>
      <c r="J973" s="20" t="s">
        <v>11150</v>
      </c>
      <c r="K973" s="20" t="s">
        <v>11150</v>
      </c>
      <c r="L973" s="20" t="s">
        <v>11150</v>
      </c>
      <c r="M973" s="20" t="s">
        <v>11150</v>
      </c>
      <c r="N973" s="20" t="s">
        <v>11150</v>
      </c>
      <c r="O973" s="20">
        <v>393.75</v>
      </c>
      <c r="P973" s="20" t="str">
        <f>VLOOKUP(A973,'REPORTE'!$A$1:$AG$1961,30,0)</f>
        <v>Secundaria</v>
      </c>
      <c r="Q973" s="20" t="str">
        <f>VLOOKUP(A973,'REPORTE'!$A$1:$AG$1961,31,0)</f>
        <v>COTOPAXI</v>
      </c>
      <c r="R973" s="20" t="str">
        <f>VLOOKUP(A973,'REPORTE'!$A$1:$AG$1961,32,0)</f>
        <v>PUJILI</v>
      </c>
      <c r="S973" s="20" t="str">
        <f>VLOOKUP(A973,'REPORTE'!$A$1:$AG$1961,33,0)</f>
        <v>ZUMBAHUA</v>
      </c>
      <c r="T973" s="20" t="str">
        <f>VLOOKUP(S973,PROVINCIAS!$F$1:$G$1171,2,0)</f>
        <v>RURAL</v>
      </c>
      <c r="U973" s="20" t="str">
        <f>VLOOKUP(A973,'REPORTE'!$A$1:$AG$1961,5,0)</f>
        <v>ECUATORIANO(A) INDIGENA</v>
      </c>
      <c r="V973" s="20" t="str">
        <f>VLOOKUP(A973,'REPORTE'!$A$1:$AG$1961,18,0)</f>
        <v>M</v>
      </c>
    </row>
    <row r="974" spans="1:22" x14ac:dyDescent="0.45">
      <c r="A974" s="20">
        <v>1001069</v>
      </c>
      <c r="B974" s="20" t="s">
        <v>9431</v>
      </c>
      <c r="C974" s="20" t="s">
        <v>9707</v>
      </c>
      <c r="D974" s="20">
        <v>1713882999</v>
      </c>
      <c r="E974" s="20">
        <v>231001141</v>
      </c>
      <c r="F974" s="20" t="s">
        <v>11139</v>
      </c>
      <c r="G974" s="20"/>
      <c r="H974" s="20">
        <v>15</v>
      </c>
      <c r="I974" s="20" t="s">
        <v>11150</v>
      </c>
      <c r="J974" s="20" t="s">
        <v>11150</v>
      </c>
      <c r="K974" s="20" t="s">
        <v>11150</v>
      </c>
      <c r="L974" s="20" t="s">
        <v>11150</v>
      </c>
      <c r="M974" s="20" t="s">
        <v>11150</v>
      </c>
      <c r="N974" s="20" t="s">
        <v>11150</v>
      </c>
      <c r="O974" s="20">
        <v>15</v>
      </c>
      <c r="P974" s="20" t="str">
        <f>VLOOKUP(A974,'REPORTE'!$A$1:$AG$1961,30,0)</f>
        <v>Secundaria</v>
      </c>
      <c r="Q974" s="20" t="str">
        <f>VLOOKUP(A974,'REPORTE'!$A$1:$AG$1961,31,0)</f>
        <v>PICHINCHA</v>
      </c>
      <c r="R974" s="20" t="str">
        <f>VLOOKUP(A974,'REPORTE'!$A$1:$AG$1961,32,0)</f>
        <v>QUITO</v>
      </c>
      <c r="S974" s="20" t="str">
        <f>VLOOKUP(A974,'REPORTE'!$A$1:$AG$1961,33,0)</f>
        <v>COCHAPAMBA</v>
      </c>
      <c r="T974" s="20" t="str">
        <f>VLOOKUP(S974,PROVINCIAS!$F$1:$G$1171,2,0)</f>
        <v>RURAL</v>
      </c>
      <c r="U974" s="20" t="str">
        <f>VLOOKUP(A974,'REPORTE'!$A$1:$AG$1961,5,0)</f>
        <v>ECUATORIANO(A)</v>
      </c>
      <c r="V974" s="20" t="str">
        <f>VLOOKUP(A974,'REPORTE'!$A$1:$AG$1961,18,0)</f>
        <v>F</v>
      </c>
    </row>
    <row r="975" spans="1:22" x14ac:dyDescent="0.45">
      <c r="A975" s="20">
        <v>1001070</v>
      </c>
      <c r="B975" s="20" t="s">
        <v>9431</v>
      </c>
      <c r="C975" s="20" t="s">
        <v>14198</v>
      </c>
      <c r="D975" s="20">
        <v>1706748512</v>
      </c>
      <c r="E975" s="20">
        <v>231001142</v>
      </c>
      <c r="F975" s="20" t="s">
        <v>11139</v>
      </c>
      <c r="G975" s="20"/>
      <c r="H975" s="20">
        <v>15</v>
      </c>
      <c r="I975" s="20" t="s">
        <v>11150</v>
      </c>
      <c r="J975" s="20" t="s">
        <v>11150</v>
      </c>
      <c r="K975" s="20" t="s">
        <v>11150</v>
      </c>
      <c r="L975" s="20" t="s">
        <v>11150</v>
      </c>
      <c r="M975" s="20" t="s">
        <v>11150</v>
      </c>
      <c r="N975" s="20" t="s">
        <v>11150</v>
      </c>
      <c r="O975" s="20">
        <v>15</v>
      </c>
      <c r="P975" s="20" t="str">
        <f>VLOOKUP(A975,'REPORTE'!$A$1:$AG$1961,30,0)</f>
        <v>Ninguna</v>
      </c>
      <c r="Q975" s="20" t="str">
        <f>VLOOKUP(A975,'REPORTE'!$A$1:$AG$1961,31,0)</f>
        <v>PICHINCHA</v>
      </c>
      <c r="R975" s="20" t="str">
        <f>VLOOKUP(A975,'REPORTE'!$A$1:$AG$1961,32,0)</f>
        <v>QUITO</v>
      </c>
      <c r="S975" s="20" t="str">
        <f>VLOOKUP(A975,'REPORTE'!$A$1:$AG$1961,33,0)</f>
        <v>COTOCOLLAO</v>
      </c>
      <c r="T975" s="20" t="str">
        <f>VLOOKUP(S975,PROVINCIAS!$F$1:$G$1171,2,0)</f>
        <v>URBANA</v>
      </c>
      <c r="U975" s="20" t="str">
        <f>VLOOKUP(A975,'REPORTE'!$A$1:$AG$1961,5,0)</f>
        <v>ECUATORIANO(A)</v>
      </c>
      <c r="V975" s="20" t="str">
        <f>VLOOKUP(A975,'REPORTE'!$A$1:$AG$1961,18,0)</f>
        <v>F</v>
      </c>
    </row>
    <row r="976" spans="1:22" x14ac:dyDescent="0.45">
      <c r="A976" s="20">
        <v>1001071</v>
      </c>
      <c r="B976" s="20" t="s">
        <v>9431</v>
      </c>
      <c r="C976" s="20" t="s">
        <v>14199</v>
      </c>
      <c r="D976" s="20">
        <v>1720886777</v>
      </c>
      <c r="E976" s="20">
        <v>231001143</v>
      </c>
      <c r="F976" s="20" t="s">
        <v>11139</v>
      </c>
      <c r="G976" s="20"/>
      <c r="H976" s="20">
        <v>15</v>
      </c>
      <c r="I976" s="20" t="s">
        <v>11150</v>
      </c>
      <c r="J976" s="20" t="s">
        <v>11150</v>
      </c>
      <c r="K976" s="20" t="s">
        <v>11150</v>
      </c>
      <c r="L976" s="20" t="s">
        <v>11150</v>
      </c>
      <c r="M976" s="20" t="s">
        <v>11150</v>
      </c>
      <c r="N976" s="20" t="s">
        <v>11150</v>
      </c>
      <c r="O976" s="20">
        <v>15</v>
      </c>
      <c r="P976" s="20" t="str">
        <f>VLOOKUP(A976,'REPORTE'!$A$1:$AG$1961,30,0)</f>
        <v>Primaria</v>
      </c>
      <c r="Q976" s="20" t="str">
        <f>VLOOKUP(A976,'REPORTE'!$A$1:$AG$1961,31,0)</f>
        <v>COTOPAXI</v>
      </c>
      <c r="R976" s="20" t="str">
        <f>VLOOKUP(A976,'REPORTE'!$A$1:$AG$1961,32,0)</f>
        <v>LATACUNGA</v>
      </c>
      <c r="S976" s="20" t="str">
        <f>VLOOKUP(A976,'REPORTE'!$A$1:$AG$1961,33,0)</f>
        <v>LA MATRIZ</v>
      </c>
      <c r="T976" s="20" t="str">
        <f>VLOOKUP(S976,PROVINCIAS!$F$1:$G$1171,2,0)</f>
        <v>URBANA</v>
      </c>
      <c r="U976" s="20" t="str">
        <f>VLOOKUP(A976,'REPORTE'!$A$1:$AG$1961,5,0)</f>
        <v>ECUATORIANO(A) INDIGENA</v>
      </c>
      <c r="V976" s="20" t="str">
        <f>VLOOKUP(A976,'REPORTE'!$A$1:$AG$1961,18,0)</f>
        <v>F</v>
      </c>
    </row>
    <row r="977" spans="1:22" x14ac:dyDescent="0.45">
      <c r="A977" s="20">
        <v>1001073</v>
      </c>
      <c r="B977" s="20" t="s">
        <v>9431</v>
      </c>
      <c r="C977" s="20" t="s">
        <v>14200</v>
      </c>
      <c r="D977" s="20">
        <v>1718492190</v>
      </c>
      <c r="E977" s="20">
        <v>231001145</v>
      </c>
      <c r="F977" s="20" t="s">
        <v>11139</v>
      </c>
      <c r="G977" s="20"/>
      <c r="H977" s="20">
        <v>15</v>
      </c>
      <c r="I977" s="20" t="s">
        <v>11150</v>
      </c>
      <c r="J977" s="20" t="s">
        <v>11150</v>
      </c>
      <c r="K977" s="20" t="s">
        <v>11150</v>
      </c>
      <c r="L977" s="20" t="s">
        <v>11150</v>
      </c>
      <c r="M977" s="20" t="s">
        <v>11150</v>
      </c>
      <c r="N977" s="20" t="s">
        <v>11150</v>
      </c>
      <c r="O977" s="20">
        <v>15</v>
      </c>
      <c r="P977" s="20" t="str">
        <f>VLOOKUP(A977,'REPORTE'!$A$1:$AG$1961,30,0)</f>
        <v>Primaria</v>
      </c>
      <c r="Q977" s="20" t="str">
        <f>VLOOKUP(A977,'REPORTE'!$A$1:$AG$1961,31,0)</f>
        <v>PICHINCHA</v>
      </c>
      <c r="R977" s="20" t="str">
        <f>VLOOKUP(A977,'REPORTE'!$A$1:$AG$1961,32,0)</f>
        <v>QUITO</v>
      </c>
      <c r="S977" s="20" t="str">
        <f>VLOOKUP(A977,'REPORTE'!$A$1:$AG$1961,33,0)</f>
        <v>NAYON</v>
      </c>
      <c r="T977" s="20" t="str">
        <f>VLOOKUP(S977,PROVINCIAS!$F$1:$G$1171,2,0)</f>
        <v>RURAL</v>
      </c>
      <c r="U977" s="20" t="str">
        <f>VLOOKUP(A977,'REPORTE'!$A$1:$AG$1961,5,0)</f>
        <v>ECUATORIANO(A)</v>
      </c>
      <c r="V977" s="20" t="str">
        <f>VLOOKUP(A977,'REPORTE'!$A$1:$AG$1961,18,0)</f>
        <v>F</v>
      </c>
    </row>
    <row r="978" spans="1:22" x14ac:dyDescent="0.45">
      <c r="A978" s="20">
        <v>1001075</v>
      </c>
      <c r="B978" s="20" t="s">
        <v>9431</v>
      </c>
      <c r="C978" s="20" t="s">
        <v>14201</v>
      </c>
      <c r="D978" s="20">
        <v>1704974193</v>
      </c>
      <c r="E978" s="20">
        <v>231001147</v>
      </c>
      <c r="F978" s="20" t="s">
        <v>11139</v>
      </c>
      <c r="G978" s="20"/>
      <c r="H978" s="20">
        <v>15</v>
      </c>
      <c r="I978" s="20" t="s">
        <v>11150</v>
      </c>
      <c r="J978" s="20" t="s">
        <v>11150</v>
      </c>
      <c r="K978" s="20" t="s">
        <v>11150</v>
      </c>
      <c r="L978" s="20" t="s">
        <v>11150</v>
      </c>
      <c r="M978" s="20" t="s">
        <v>11150</v>
      </c>
      <c r="N978" s="20" t="s">
        <v>11150</v>
      </c>
      <c r="O978" s="20">
        <v>15</v>
      </c>
      <c r="P978" s="20" t="str">
        <f>VLOOKUP(A978,'REPORTE'!$A$1:$AG$1961,30,0)</f>
        <v>Formación Técnica (Intermedia)</v>
      </c>
      <c r="Q978" s="20" t="str">
        <f>VLOOKUP(A978,'REPORTE'!$A$1:$AG$1961,31,0)</f>
        <v>PICHINCHA</v>
      </c>
      <c r="R978" s="20" t="str">
        <f>VLOOKUP(A978,'REPORTE'!$A$1:$AG$1961,32,0)</f>
        <v>QUITO</v>
      </c>
      <c r="S978" s="20" t="str">
        <f>VLOOKUP(A978,'REPORTE'!$A$1:$AG$1961,33,0)</f>
        <v>LA CONCEPCION</v>
      </c>
      <c r="T978" s="20" t="str">
        <f>VLOOKUP(S978,PROVINCIAS!$F$1:$G$1171,2,0)</f>
        <v>URBANA</v>
      </c>
      <c r="U978" s="20" t="str">
        <f>VLOOKUP(A978,'REPORTE'!$A$1:$AG$1961,5,0)</f>
        <v>ECUATORIANO(A)</v>
      </c>
      <c r="V978" s="20" t="str">
        <f>VLOOKUP(A978,'REPORTE'!$A$1:$AG$1961,18,0)</f>
        <v>F</v>
      </c>
    </row>
    <row r="979" spans="1:22" x14ac:dyDescent="0.45">
      <c r="A979" s="20">
        <v>1001076</v>
      </c>
      <c r="B979" s="20" t="s">
        <v>9431</v>
      </c>
      <c r="C979" s="20" t="s">
        <v>14202</v>
      </c>
      <c r="D979" s="20">
        <v>1001982022</v>
      </c>
      <c r="E979" s="20">
        <v>231001148</v>
      </c>
      <c r="F979" s="20" t="s">
        <v>11139</v>
      </c>
      <c r="G979" s="20"/>
      <c r="H979" s="20">
        <v>15</v>
      </c>
      <c r="I979" s="20" t="s">
        <v>11150</v>
      </c>
      <c r="J979" s="20" t="s">
        <v>11150</v>
      </c>
      <c r="K979" s="20" t="s">
        <v>11150</v>
      </c>
      <c r="L979" s="20" t="s">
        <v>11150</v>
      </c>
      <c r="M979" s="20" t="s">
        <v>11150</v>
      </c>
      <c r="N979" s="20" t="s">
        <v>11150</v>
      </c>
      <c r="O979" s="20">
        <v>15</v>
      </c>
      <c r="P979" s="20" t="str">
        <f>VLOOKUP(A979,'REPORTE'!$A$1:$AG$1961,30,0)</f>
        <v>Primaria</v>
      </c>
      <c r="Q979" s="20" t="str">
        <f>VLOOKUP(A979,'REPORTE'!$A$1:$AG$1961,31,0)</f>
        <v>IMBABURA</v>
      </c>
      <c r="R979" s="20" t="str">
        <f>VLOOKUP(A979,'REPORTE'!$A$1:$AG$1961,32,0)</f>
        <v>COTACACHI</v>
      </c>
      <c r="S979" s="20" t="str">
        <f>VLOOKUP(A979,'REPORTE'!$A$1:$AG$1961,33,0)</f>
        <v>SAGRARIO</v>
      </c>
      <c r="T979" s="20" t="str">
        <f>VLOOKUP(S979,PROVINCIAS!$F$1:$G$1171,2,0)</f>
        <v>URBANA</v>
      </c>
      <c r="U979" s="20" t="str">
        <f>VLOOKUP(A979,'REPORTE'!$A$1:$AG$1961,5,0)</f>
        <v>ECUATORIANO(A) INDIGENA</v>
      </c>
      <c r="V979" s="20" t="str">
        <f>VLOOKUP(A979,'REPORTE'!$A$1:$AG$1961,18,0)</f>
        <v>F</v>
      </c>
    </row>
    <row r="980" spans="1:22" x14ac:dyDescent="0.45">
      <c r="A980" s="20">
        <v>1001077</v>
      </c>
      <c r="B980" s="20" t="s">
        <v>9431</v>
      </c>
      <c r="C980" s="20" t="s">
        <v>14203</v>
      </c>
      <c r="D980" s="20">
        <v>1725254468</v>
      </c>
      <c r="E980" s="20">
        <v>231001149</v>
      </c>
      <c r="F980" s="20" t="s">
        <v>11139</v>
      </c>
      <c r="G980" s="20"/>
      <c r="H980" s="20">
        <v>40</v>
      </c>
      <c r="I980" s="20" t="s">
        <v>11150</v>
      </c>
      <c r="J980" s="20" t="s">
        <v>11150</v>
      </c>
      <c r="K980" s="20" t="s">
        <v>11150</v>
      </c>
      <c r="L980" s="20" t="s">
        <v>11150</v>
      </c>
      <c r="M980" s="20" t="s">
        <v>11150</v>
      </c>
      <c r="N980" s="20" t="s">
        <v>11150</v>
      </c>
      <c r="O980" s="20">
        <v>40</v>
      </c>
      <c r="P980" s="20" t="str">
        <f>VLOOKUP(A980,'REPORTE'!$A$1:$AG$1961,30,0)</f>
        <v>Secundaria</v>
      </c>
      <c r="Q980" s="20" t="str">
        <f>VLOOKUP(A980,'REPORTE'!$A$1:$AG$1961,31,0)</f>
        <v>PICHINCHA</v>
      </c>
      <c r="R980" s="20" t="str">
        <f>VLOOKUP(A980,'REPORTE'!$A$1:$AG$1961,32,0)</f>
        <v>QUITO</v>
      </c>
      <c r="S980" s="20" t="str">
        <f>VLOOKUP(A980,'REPORTE'!$A$1:$AG$1961,33,0)</f>
        <v>CONDADO</v>
      </c>
      <c r="T980" s="20" t="str">
        <f>VLOOKUP(S980,PROVINCIAS!$F$1:$G$1171,2,0)</f>
        <v>URBANA</v>
      </c>
      <c r="U980" s="20" t="str">
        <f>VLOOKUP(A980,'REPORTE'!$A$1:$AG$1961,5,0)</f>
        <v>ECUATORIANO(A) INDIGENA</v>
      </c>
      <c r="V980" s="20" t="str">
        <f>VLOOKUP(A980,'REPORTE'!$A$1:$AG$1961,18,0)</f>
        <v>M</v>
      </c>
    </row>
    <row r="981" spans="1:22" x14ac:dyDescent="0.45">
      <c r="A981" s="20">
        <v>1001078</v>
      </c>
      <c r="B981" s="20" t="s">
        <v>9431</v>
      </c>
      <c r="C981" s="20" t="s">
        <v>9817</v>
      </c>
      <c r="D981" s="20">
        <v>605307305</v>
      </c>
      <c r="E981" s="20">
        <v>231001150</v>
      </c>
      <c r="F981" s="20" t="s">
        <v>11139</v>
      </c>
      <c r="G981" s="20"/>
      <c r="H981" s="20">
        <v>320</v>
      </c>
      <c r="I981" s="20" t="s">
        <v>11150</v>
      </c>
      <c r="J981" s="20" t="s">
        <v>11150</v>
      </c>
      <c r="K981" s="20" t="s">
        <v>11150</v>
      </c>
      <c r="L981" s="20" t="s">
        <v>11150</v>
      </c>
      <c r="M981" s="20" t="s">
        <v>11150</v>
      </c>
      <c r="N981" s="20" t="s">
        <v>11150</v>
      </c>
      <c r="O981" s="20">
        <v>320</v>
      </c>
      <c r="P981" s="20" t="str">
        <f>VLOOKUP(A981,'REPORTE'!$A$1:$AG$1961,30,0)</f>
        <v>Secundaria</v>
      </c>
      <c r="Q981" s="20" t="str">
        <f>VLOOKUP(A981,'REPORTE'!$A$1:$AG$1961,31,0)</f>
        <v>CHIMBORAZO</v>
      </c>
      <c r="R981" s="20" t="str">
        <f>VLOOKUP(A981,'REPORTE'!$A$1:$AG$1961,32,0)</f>
        <v>GUAMOTE</v>
      </c>
      <c r="S981" s="20" t="str">
        <f>VLOOKUP(A981,'REPORTE'!$A$1:$AG$1961,33,0)</f>
        <v>PALMIRA</v>
      </c>
      <c r="T981" s="20" t="str">
        <f>VLOOKUP(S981,PROVINCIAS!$F$1:$G$1171,2,0)</f>
        <v>RURAL</v>
      </c>
      <c r="U981" s="20" t="str">
        <f>VLOOKUP(A981,'REPORTE'!$A$1:$AG$1961,5,0)</f>
        <v>ECUATORIANO(A) INDIGENA</v>
      </c>
      <c r="V981" s="20" t="str">
        <f>VLOOKUP(A981,'REPORTE'!$A$1:$AG$1961,18,0)</f>
        <v>M</v>
      </c>
    </row>
    <row r="982" spans="1:22" x14ac:dyDescent="0.45">
      <c r="A982" s="20">
        <v>1001079</v>
      </c>
      <c r="B982" s="20" t="s">
        <v>9431</v>
      </c>
      <c r="C982" s="20" t="s">
        <v>14204</v>
      </c>
      <c r="D982" s="20">
        <v>1717542581001</v>
      </c>
      <c r="E982" s="20">
        <v>231001152</v>
      </c>
      <c r="F982" s="20" t="s">
        <v>11139</v>
      </c>
      <c r="G982" s="20"/>
      <c r="H982" s="20">
        <v>1</v>
      </c>
      <c r="I982" s="20" t="s">
        <v>11150</v>
      </c>
      <c r="J982" s="20" t="s">
        <v>11150</v>
      </c>
      <c r="K982" s="20" t="s">
        <v>11150</v>
      </c>
      <c r="L982" s="20" t="s">
        <v>11150</v>
      </c>
      <c r="M982" s="20" t="s">
        <v>11150</v>
      </c>
      <c r="N982" s="20" t="s">
        <v>11150</v>
      </c>
      <c r="O982" s="20">
        <v>1</v>
      </c>
      <c r="P982" s="20" t="str">
        <f>VLOOKUP(A982,'REPORTE'!$A$1:$AG$1961,30,0)</f>
        <v>Ninguna</v>
      </c>
      <c r="Q982" s="20" t="str">
        <f>VLOOKUP(A982,'REPORTE'!$A$1:$AG$1961,31,0)</f>
        <v>CHIMBORAZO</v>
      </c>
      <c r="R982" s="20" t="str">
        <f>VLOOKUP(A982,'REPORTE'!$A$1:$AG$1961,32,0)</f>
        <v>RIOBAMBA</v>
      </c>
      <c r="S982" s="20" t="str">
        <f>VLOOKUP(A982,'REPORTE'!$A$1:$AG$1961,33,0)</f>
        <v>LIZARZABURU</v>
      </c>
      <c r="T982" s="20" t="str">
        <f>VLOOKUP(S982,PROVINCIAS!$F$1:$G$1171,2,0)</f>
        <v>URBANA</v>
      </c>
      <c r="U982" s="20" t="str">
        <f>VLOOKUP(A982,'REPORTE'!$A$1:$AG$1961,5,0)</f>
        <v>ECUATORIANO(A) INDIGENA</v>
      </c>
      <c r="V982" s="20" t="str">
        <f>VLOOKUP(A982,'REPORTE'!$A$1:$AG$1961,18,0)</f>
        <v>M</v>
      </c>
    </row>
    <row r="983" spans="1:22" x14ac:dyDescent="0.45">
      <c r="A983" s="20">
        <v>1001080</v>
      </c>
      <c r="B983" s="20" t="s">
        <v>9431</v>
      </c>
      <c r="C983" s="20" t="s">
        <v>10047</v>
      </c>
      <c r="D983" s="20">
        <v>502995426</v>
      </c>
      <c r="E983" s="20">
        <v>231001151</v>
      </c>
      <c r="F983" s="20" t="s">
        <v>11139</v>
      </c>
      <c r="G983" s="20"/>
      <c r="H983" s="20">
        <v>179</v>
      </c>
      <c r="I983" s="20" t="s">
        <v>11150</v>
      </c>
      <c r="J983" s="20" t="s">
        <v>11150</v>
      </c>
      <c r="K983" s="20" t="s">
        <v>11150</v>
      </c>
      <c r="L983" s="20" t="s">
        <v>11150</v>
      </c>
      <c r="M983" s="20" t="s">
        <v>11150</v>
      </c>
      <c r="N983" s="20" t="s">
        <v>11150</v>
      </c>
      <c r="O983" s="20">
        <v>179</v>
      </c>
      <c r="P983" s="20" t="str">
        <f>VLOOKUP(A983,'REPORTE'!$A$1:$AG$1961,30,0)</f>
        <v>Primaria</v>
      </c>
      <c r="Q983" s="20" t="str">
        <f>VLOOKUP(A983,'REPORTE'!$A$1:$AG$1961,31,0)</f>
        <v>CHIMBORAZO</v>
      </c>
      <c r="R983" s="20" t="str">
        <f>VLOOKUP(A983,'REPORTE'!$A$1:$AG$1961,32,0)</f>
        <v>RIOBAMBA</v>
      </c>
      <c r="S983" s="20" t="str">
        <f>VLOOKUP(A983,'REPORTE'!$A$1:$AG$1961,33,0)</f>
        <v>CACHA (CAB EN MACHANGARA)</v>
      </c>
      <c r="T983" s="20" t="str">
        <f>VLOOKUP(S983,PROVINCIAS!$F$1:$G$1171,2,0)</f>
        <v>RURAL</v>
      </c>
      <c r="U983" s="20" t="str">
        <f>VLOOKUP(A983,'REPORTE'!$A$1:$AG$1961,5,0)</f>
        <v>ECUATORIANO(A) INDIGENA</v>
      </c>
      <c r="V983" s="20" t="str">
        <f>VLOOKUP(A983,'REPORTE'!$A$1:$AG$1961,18,0)</f>
        <v>M</v>
      </c>
    </row>
    <row r="984" spans="1:22" x14ac:dyDescent="0.45">
      <c r="A984" s="20">
        <v>1001081</v>
      </c>
      <c r="B984" s="20" t="s">
        <v>9431</v>
      </c>
      <c r="C984" s="20" t="s">
        <v>9698</v>
      </c>
      <c r="D984" s="20">
        <v>606178374</v>
      </c>
      <c r="E984" s="20">
        <v>231001153</v>
      </c>
      <c r="F984" s="20" t="s">
        <v>11139</v>
      </c>
      <c r="G984" s="20"/>
      <c r="H984" s="20">
        <v>15</v>
      </c>
      <c r="I984" s="20" t="s">
        <v>11150</v>
      </c>
      <c r="J984" s="20" t="s">
        <v>11150</v>
      </c>
      <c r="K984" s="20" t="s">
        <v>11150</v>
      </c>
      <c r="L984" s="20" t="s">
        <v>11150</v>
      </c>
      <c r="M984" s="20" t="s">
        <v>11150</v>
      </c>
      <c r="N984" s="20" t="s">
        <v>11150</v>
      </c>
      <c r="O984" s="20">
        <v>15</v>
      </c>
      <c r="P984" s="20" t="str">
        <f>VLOOKUP(A984,'REPORTE'!$A$1:$AG$1961,30,0)</f>
        <v>Secundaria</v>
      </c>
      <c r="Q984" s="20" t="str">
        <f>VLOOKUP(A984,'REPORTE'!$A$1:$AG$1961,31,0)</f>
        <v>CHIMBORAZO</v>
      </c>
      <c r="R984" s="20" t="str">
        <f>VLOOKUP(A984,'REPORTE'!$A$1:$AG$1961,32,0)</f>
        <v>RIOBAMBA</v>
      </c>
      <c r="S984" s="20" t="str">
        <f>VLOOKUP(A984,'REPORTE'!$A$1:$AG$1961,33,0)</f>
        <v>VELOZ</v>
      </c>
      <c r="T984" s="20" t="str">
        <f>VLOOKUP(S984,PROVINCIAS!$F$1:$G$1171,2,0)</f>
        <v>URBANA</v>
      </c>
      <c r="U984" s="20" t="str">
        <f>VLOOKUP(A984,'REPORTE'!$A$1:$AG$1961,5,0)</f>
        <v>ECUATORIANO(A) INDIGENA</v>
      </c>
      <c r="V984" s="20" t="str">
        <f>VLOOKUP(A984,'REPORTE'!$A$1:$AG$1961,18,0)</f>
        <v>M</v>
      </c>
    </row>
    <row r="985" spans="1:22" x14ac:dyDescent="0.45">
      <c r="A985" s="20">
        <v>1001082</v>
      </c>
      <c r="B985" s="20" t="s">
        <v>9431</v>
      </c>
      <c r="C985" s="20" t="s">
        <v>9696</v>
      </c>
      <c r="D985" s="20">
        <v>202639241</v>
      </c>
      <c r="E985" s="20">
        <v>231001154</v>
      </c>
      <c r="F985" s="20" t="s">
        <v>11139</v>
      </c>
      <c r="G985" s="20"/>
      <c r="H985" s="20">
        <v>25</v>
      </c>
      <c r="I985" s="20" t="s">
        <v>11150</v>
      </c>
      <c r="J985" s="20" t="s">
        <v>11150</v>
      </c>
      <c r="K985" s="20" t="s">
        <v>11150</v>
      </c>
      <c r="L985" s="20" t="s">
        <v>11150</v>
      </c>
      <c r="M985" s="20" t="s">
        <v>11150</v>
      </c>
      <c r="N985" s="20" t="s">
        <v>11150</v>
      </c>
      <c r="O985" s="20">
        <v>25</v>
      </c>
      <c r="P985" s="20" t="str">
        <f>VLOOKUP(A985,'REPORTE'!$A$1:$AG$1961,30,0)</f>
        <v>Primaria</v>
      </c>
      <c r="Q985" s="20" t="str">
        <f>VLOOKUP(A985,'REPORTE'!$A$1:$AG$1961,31,0)</f>
        <v>BOLIVAR</v>
      </c>
      <c r="R985" s="20" t="str">
        <f>VLOOKUP(A985,'REPORTE'!$A$1:$AG$1961,32,0)</f>
        <v>GUARANDA</v>
      </c>
      <c r="S985" s="20" t="str">
        <f>VLOOKUP(A985,'REPORTE'!$A$1:$AG$1961,33,0)</f>
        <v>SAN SIMON (YACOTO)</v>
      </c>
      <c r="T985" s="20" t="str">
        <f>VLOOKUP(S985,PROVINCIAS!$F$1:$G$1171,2,0)</f>
        <v>RURAL</v>
      </c>
      <c r="U985" s="20" t="str">
        <f>VLOOKUP(A985,'REPORTE'!$A$1:$AG$1961,5,0)</f>
        <v>ECUATORIANO(A) INDIGENA</v>
      </c>
      <c r="V985" s="20" t="str">
        <f>VLOOKUP(A985,'REPORTE'!$A$1:$AG$1961,18,0)</f>
        <v>F</v>
      </c>
    </row>
    <row r="986" spans="1:22" x14ac:dyDescent="0.45">
      <c r="A986" s="20">
        <v>1001083</v>
      </c>
      <c r="B986" s="20" t="s">
        <v>9431</v>
      </c>
      <c r="C986" s="20" t="s">
        <v>9690</v>
      </c>
      <c r="D986" s="20">
        <v>1726725615</v>
      </c>
      <c r="E986" s="20">
        <v>231001155</v>
      </c>
      <c r="F986" s="20" t="s">
        <v>11139</v>
      </c>
      <c r="G986" s="20"/>
      <c r="H986" s="20">
        <v>15</v>
      </c>
      <c r="I986" s="20" t="s">
        <v>11150</v>
      </c>
      <c r="J986" s="20" t="s">
        <v>11150</v>
      </c>
      <c r="K986" s="20" t="s">
        <v>11150</v>
      </c>
      <c r="L986" s="20" t="s">
        <v>11150</v>
      </c>
      <c r="M986" s="20" t="s">
        <v>11150</v>
      </c>
      <c r="N986" s="20" t="s">
        <v>11150</v>
      </c>
      <c r="O986" s="20">
        <v>15</v>
      </c>
      <c r="P986" s="20" t="str">
        <f>VLOOKUP(A986,'REPORTE'!$A$1:$AG$1961,30,0)</f>
        <v>Primaria</v>
      </c>
      <c r="Q986" s="20" t="str">
        <f>VLOOKUP(A986,'REPORTE'!$A$1:$AG$1961,31,0)</f>
        <v>PICHINCHA</v>
      </c>
      <c r="R986" s="20" t="str">
        <f>VLOOKUP(A986,'REPORTE'!$A$1:$AG$1961,32,0)</f>
        <v>QUITO</v>
      </c>
      <c r="S986" s="20" t="str">
        <f>VLOOKUP(A986,'REPORTE'!$A$1:$AG$1961,33,0)</f>
        <v>SAN ROQUE</v>
      </c>
      <c r="T986" s="20" t="str">
        <f>VLOOKUP(S986,PROVINCIAS!$F$1:$G$1171,2,0)</f>
        <v>RURAL</v>
      </c>
      <c r="U986" s="20" t="str">
        <f>VLOOKUP(A986,'REPORTE'!$A$1:$AG$1961,5,0)</f>
        <v>ECUATORIANO(A)</v>
      </c>
      <c r="V986" s="20" t="str">
        <f>VLOOKUP(A986,'REPORTE'!$A$1:$AG$1961,18,0)</f>
        <v>F</v>
      </c>
    </row>
    <row r="987" spans="1:22" x14ac:dyDescent="0.45">
      <c r="A987" s="20">
        <v>1001084</v>
      </c>
      <c r="B987" s="20" t="s">
        <v>9431</v>
      </c>
      <c r="C987" s="20" t="s">
        <v>10256</v>
      </c>
      <c r="D987" s="20">
        <v>1724646276</v>
      </c>
      <c r="E987" s="20">
        <v>231001156</v>
      </c>
      <c r="F987" s="20" t="s">
        <v>11139</v>
      </c>
      <c r="G987" s="20"/>
      <c r="H987" s="20">
        <v>43.42</v>
      </c>
      <c r="I987" s="20" t="s">
        <v>11150</v>
      </c>
      <c r="J987" s="20" t="s">
        <v>11150</v>
      </c>
      <c r="K987" s="20" t="s">
        <v>11150</v>
      </c>
      <c r="L987" s="20" t="s">
        <v>11150</v>
      </c>
      <c r="M987" s="20" t="s">
        <v>11150</v>
      </c>
      <c r="N987" s="20" t="s">
        <v>11150</v>
      </c>
      <c r="O987" s="20">
        <v>43.42</v>
      </c>
      <c r="P987" s="20" t="str">
        <f>VLOOKUP(A987,'REPORTE'!$A$1:$AG$1961,30,0)</f>
        <v>Primaria</v>
      </c>
      <c r="Q987" s="20" t="str">
        <f>VLOOKUP(A987,'REPORTE'!$A$1:$AG$1961,31,0)</f>
        <v>PICHINCHA</v>
      </c>
      <c r="R987" s="20" t="str">
        <f>VLOOKUP(A987,'REPORTE'!$A$1:$AG$1961,32,0)</f>
        <v>QUITO</v>
      </c>
      <c r="S987" s="20" t="str">
        <f>VLOOKUP(A987,'REPORTE'!$A$1:$AG$1961,33,0)</f>
        <v>COTOCOLLAO</v>
      </c>
      <c r="T987" s="20" t="str">
        <f>VLOOKUP(S987,PROVINCIAS!$F$1:$G$1171,2,0)</f>
        <v>URBANA</v>
      </c>
      <c r="U987" s="20" t="str">
        <f>VLOOKUP(A987,'REPORTE'!$A$1:$AG$1961,5,0)</f>
        <v>ECUATORIANO(A) INDIGENA</v>
      </c>
      <c r="V987" s="20" t="str">
        <f>VLOOKUP(A987,'REPORTE'!$A$1:$AG$1961,18,0)</f>
        <v>F</v>
      </c>
    </row>
    <row r="988" spans="1:22" x14ac:dyDescent="0.45">
      <c r="A988" s="20">
        <v>1001085</v>
      </c>
      <c r="B988" s="20" t="s">
        <v>9431</v>
      </c>
      <c r="C988" s="20" t="s">
        <v>9923</v>
      </c>
      <c r="D988" s="20">
        <v>602947210</v>
      </c>
      <c r="E988" s="20">
        <v>231001157</v>
      </c>
      <c r="F988" s="20" t="s">
        <v>11139</v>
      </c>
      <c r="G988" s="20"/>
      <c r="H988" s="20">
        <v>182.5</v>
      </c>
      <c r="I988" s="20" t="s">
        <v>11150</v>
      </c>
      <c r="J988" s="20" t="s">
        <v>11150</v>
      </c>
      <c r="K988" s="20" t="s">
        <v>11150</v>
      </c>
      <c r="L988" s="20" t="s">
        <v>11150</v>
      </c>
      <c r="M988" s="20" t="s">
        <v>11150</v>
      </c>
      <c r="N988" s="20" t="s">
        <v>11150</v>
      </c>
      <c r="O988" s="20">
        <v>182.5</v>
      </c>
      <c r="P988" s="20" t="str">
        <f>VLOOKUP(A988,'REPORTE'!$A$1:$AG$1961,30,0)</f>
        <v>Primaria</v>
      </c>
      <c r="Q988" s="20" t="str">
        <f>VLOOKUP(A988,'REPORTE'!$A$1:$AG$1961,31,0)</f>
        <v>CHIMBORAZO</v>
      </c>
      <c r="R988" s="20" t="str">
        <f>VLOOKUP(A988,'REPORTE'!$A$1:$AG$1961,32,0)</f>
        <v>RIOBAMBA</v>
      </c>
      <c r="S988" s="20" t="str">
        <f>VLOOKUP(A988,'REPORTE'!$A$1:$AG$1961,33,0)</f>
        <v>YARUQUIES</v>
      </c>
      <c r="T988" s="20" t="str">
        <f>VLOOKUP(S988,PROVINCIAS!$F$1:$G$1171,2,0)</f>
        <v>URBANA</v>
      </c>
      <c r="U988" s="20" t="str">
        <f>VLOOKUP(A988,'REPORTE'!$A$1:$AG$1961,5,0)</f>
        <v>ECUATORIANO(A)</v>
      </c>
      <c r="V988" s="20" t="str">
        <f>VLOOKUP(A988,'REPORTE'!$A$1:$AG$1961,18,0)</f>
        <v>F</v>
      </c>
    </row>
    <row r="989" spans="1:22" x14ac:dyDescent="0.45">
      <c r="A989" s="20">
        <v>1001087</v>
      </c>
      <c r="B989" s="20" t="s">
        <v>9431</v>
      </c>
      <c r="C989" s="20" t="s">
        <v>14205</v>
      </c>
      <c r="D989" s="20">
        <v>401920046</v>
      </c>
      <c r="E989" s="20">
        <v>231001161</v>
      </c>
      <c r="F989" s="20" t="s">
        <v>11139</v>
      </c>
      <c r="G989" s="20"/>
      <c r="H989" s="20">
        <v>15</v>
      </c>
      <c r="I989" s="20" t="s">
        <v>11150</v>
      </c>
      <c r="J989" s="20" t="s">
        <v>11150</v>
      </c>
      <c r="K989" s="20" t="s">
        <v>11150</v>
      </c>
      <c r="L989" s="20" t="s">
        <v>11150</v>
      </c>
      <c r="M989" s="20" t="s">
        <v>11150</v>
      </c>
      <c r="N989" s="20" t="s">
        <v>11150</v>
      </c>
      <c r="O989" s="20">
        <v>15</v>
      </c>
      <c r="P989" s="20" t="str">
        <f>VLOOKUP(A989,'REPORTE'!$A$1:$AG$1961,30,0)</f>
        <v>Secundaria</v>
      </c>
      <c r="Q989" s="20" t="str">
        <f>VLOOKUP(A989,'REPORTE'!$A$1:$AG$1961,31,0)</f>
        <v>CARCHI</v>
      </c>
      <c r="R989" s="20" t="str">
        <f>VLOOKUP(A989,'REPORTE'!$A$1:$AG$1961,32,0)</f>
        <v>MONTUFAR</v>
      </c>
      <c r="S989" s="20" t="str">
        <f>VLOOKUP(A989,'REPORTE'!$A$1:$AG$1961,33,0)</f>
        <v>GONZALEZ SUAREZ</v>
      </c>
      <c r="T989" s="20" t="str">
        <f>VLOOKUP(S989,PROVINCIAS!$F$1:$G$1171,2,0)</f>
        <v>URBANA</v>
      </c>
      <c r="U989" s="20" t="str">
        <f>VLOOKUP(A989,'REPORTE'!$A$1:$AG$1961,5,0)</f>
        <v>ECUATORIANO(A) INDIGENA</v>
      </c>
      <c r="V989" s="20" t="str">
        <f>VLOOKUP(A989,'REPORTE'!$A$1:$AG$1961,18,0)</f>
        <v>F</v>
      </c>
    </row>
    <row r="990" spans="1:22" x14ac:dyDescent="0.45">
      <c r="A990" s="20">
        <v>1001088</v>
      </c>
      <c r="B990" s="20" t="s">
        <v>9431</v>
      </c>
      <c r="C990" s="20" t="s">
        <v>9981</v>
      </c>
      <c r="D990" s="20">
        <v>603637794</v>
      </c>
      <c r="E990" s="20">
        <v>231001159</v>
      </c>
      <c r="F990" s="20" t="s">
        <v>11139</v>
      </c>
      <c r="G990" s="20"/>
      <c r="H990" s="20">
        <v>112.5</v>
      </c>
      <c r="I990" s="20" t="s">
        <v>11150</v>
      </c>
      <c r="J990" s="20" t="s">
        <v>11150</v>
      </c>
      <c r="K990" s="20" t="s">
        <v>11150</v>
      </c>
      <c r="L990" s="20" t="s">
        <v>11150</v>
      </c>
      <c r="M990" s="20" t="s">
        <v>11150</v>
      </c>
      <c r="N990" s="20" t="s">
        <v>11150</v>
      </c>
      <c r="O990" s="20">
        <v>112.5</v>
      </c>
      <c r="P990" s="20" t="str">
        <f>VLOOKUP(A990,'REPORTE'!$A$1:$AG$1961,30,0)</f>
        <v>Secundaria</v>
      </c>
      <c r="Q990" s="20" t="str">
        <f>VLOOKUP(A990,'REPORTE'!$A$1:$AG$1961,31,0)</f>
        <v>CHIMBORAZO</v>
      </c>
      <c r="R990" s="20" t="str">
        <f>VLOOKUP(A990,'REPORTE'!$A$1:$AG$1961,32,0)</f>
        <v>COLTA</v>
      </c>
      <c r="S990" s="20" t="str">
        <f>VLOOKUP(A990,'REPORTE'!$A$1:$AG$1961,33,0)</f>
        <v>COLUMBE</v>
      </c>
      <c r="T990" s="20" t="str">
        <f>VLOOKUP(S990,PROVINCIAS!$F$1:$G$1171,2,0)</f>
        <v>RURAL</v>
      </c>
      <c r="U990" s="20" t="str">
        <f>VLOOKUP(A990,'REPORTE'!$A$1:$AG$1961,5,0)</f>
        <v>ECUATORIANO(A) INDIGENA</v>
      </c>
      <c r="V990" s="20" t="str">
        <f>VLOOKUP(A990,'REPORTE'!$A$1:$AG$1961,18,0)</f>
        <v>M</v>
      </c>
    </row>
    <row r="991" spans="1:22" x14ac:dyDescent="0.45">
      <c r="A991" s="20">
        <v>1001089</v>
      </c>
      <c r="B991" s="20" t="s">
        <v>9431</v>
      </c>
      <c r="C991" s="20" t="s">
        <v>10286</v>
      </c>
      <c r="D991" s="20">
        <v>602725905</v>
      </c>
      <c r="E991" s="20">
        <v>231001160</v>
      </c>
      <c r="F991" s="20" t="s">
        <v>11139</v>
      </c>
      <c r="G991" s="20"/>
      <c r="H991" s="20">
        <v>773</v>
      </c>
      <c r="I991" s="20" t="s">
        <v>11150</v>
      </c>
      <c r="J991" s="20" t="s">
        <v>11150</v>
      </c>
      <c r="K991" s="20" t="s">
        <v>11150</v>
      </c>
      <c r="L991" s="20" t="s">
        <v>11150</v>
      </c>
      <c r="M991" s="20" t="s">
        <v>11150</v>
      </c>
      <c r="N991" s="20" t="s">
        <v>11150</v>
      </c>
      <c r="O991" s="20">
        <v>773</v>
      </c>
      <c r="P991" s="20" t="str">
        <f>VLOOKUP(A991,'REPORTE'!$A$1:$AG$1961,30,0)</f>
        <v>Primaria</v>
      </c>
      <c r="Q991" s="20" t="str">
        <f>VLOOKUP(A991,'REPORTE'!$A$1:$AG$1961,31,0)</f>
        <v>CHIMBORAZO</v>
      </c>
      <c r="R991" s="20" t="str">
        <f>VLOOKUP(A991,'REPORTE'!$A$1:$AG$1961,32,0)</f>
        <v>RIOBAMBA</v>
      </c>
      <c r="S991" s="20" t="str">
        <f>VLOOKUP(A991,'REPORTE'!$A$1:$AG$1961,33,0)</f>
        <v>YARUQUIES</v>
      </c>
      <c r="T991" s="20" t="str">
        <f>VLOOKUP(S991,PROVINCIAS!$F$1:$G$1171,2,0)</f>
        <v>URBANA</v>
      </c>
      <c r="U991" s="20" t="str">
        <f>VLOOKUP(A991,'REPORTE'!$A$1:$AG$1961,5,0)</f>
        <v>ECUATORIANO(A) INDIGENA</v>
      </c>
      <c r="V991" s="20" t="str">
        <f>VLOOKUP(A991,'REPORTE'!$A$1:$AG$1961,18,0)</f>
        <v>F</v>
      </c>
    </row>
    <row r="992" spans="1:22" x14ac:dyDescent="0.45">
      <c r="A992" s="20">
        <v>1001090</v>
      </c>
      <c r="B992" s="20" t="s">
        <v>9431</v>
      </c>
      <c r="C992" s="20" t="s">
        <v>9692</v>
      </c>
      <c r="D992" s="20">
        <v>1717252306</v>
      </c>
      <c r="E992" s="20">
        <v>231001163</v>
      </c>
      <c r="F992" s="20" t="s">
        <v>11139</v>
      </c>
      <c r="G992" s="20"/>
      <c r="H992" s="20">
        <v>540</v>
      </c>
      <c r="I992" s="20" t="s">
        <v>11150</v>
      </c>
      <c r="J992" s="20" t="s">
        <v>11150</v>
      </c>
      <c r="K992" s="20" t="s">
        <v>11150</v>
      </c>
      <c r="L992" s="20" t="s">
        <v>11150</v>
      </c>
      <c r="M992" s="20" t="s">
        <v>11150</v>
      </c>
      <c r="N992" s="20" t="s">
        <v>11150</v>
      </c>
      <c r="O992" s="20">
        <v>540</v>
      </c>
      <c r="P992" s="20" t="str">
        <f>VLOOKUP(A992,'REPORTE'!$A$1:$AG$1961,30,0)</f>
        <v>Primaria</v>
      </c>
      <c r="Q992" s="20" t="str">
        <f>VLOOKUP(A992,'REPORTE'!$A$1:$AG$1961,31,0)</f>
        <v>CHIMBORAZO</v>
      </c>
      <c r="R992" s="20" t="str">
        <f>VLOOKUP(A992,'REPORTE'!$A$1:$AG$1961,32,0)</f>
        <v>RIOBAMBA</v>
      </c>
      <c r="S992" s="20" t="str">
        <f>VLOOKUP(A992,'REPORTE'!$A$1:$AG$1961,33,0)</f>
        <v>YARUQUIES</v>
      </c>
      <c r="T992" s="20" t="str">
        <f>VLOOKUP(S992,PROVINCIAS!$F$1:$G$1171,2,0)</f>
        <v>URBANA</v>
      </c>
      <c r="U992" s="20" t="str">
        <f>VLOOKUP(A992,'REPORTE'!$A$1:$AG$1961,5,0)</f>
        <v>ECUATORIANO(A) INDIGENA</v>
      </c>
      <c r="V992" s="20" t="str">
        <f>VLOOKUP(A992,'REPORTE'!$A$1:$AG$1961,18,0)</f>
        <v>M</v>
      </c>
    </row>
    <row r="993" spans="1:22" x14ac:dyDescent="0.45">
      <c r="A993" s="20">
        <v>1001091</v>
      </c>
      <c r="B993" s="20" t="s">
        <v>9431</v>
      </c>
      <c r="C993" s="20" t="s">
        <v>14206</v>
      </c>
      <c r="D993" s="20">
        <v>605516129</v>
      </c>
      <c r="E993" s="20">
        <v>231001164</v>
      </c>
      <c r="F993" s="20" t="s">
        <v>11139</v>
      </c>
      <c r="G993" s="20"/>
      <c r="H993" s="20">
        <v>1</v>
      </c>
      <c r="I993" s="20" t="s">
        <v>11150</v>
      </c>
      <c r="J993" s="20" t="s">
        <v>11150</v>
      </c>
      <c r="K993" s="20" t="s">
        <v>11150</v>
      </c>
      <c r="L993" s="20" t="s">
        <v>11150</v>
      </c>
      <c r="M993" s="20" t="s">
        <v>11150</v>
      </c>
      <c r="N993" s="20" t="s">
        <v>11150</v>
      </c>
      <c r="O993" s="20">
        <v>1</v>
      </c>
      <c r="P993" s="20" t="str">
        <f>VLOOKUP(A993,'REPORTE'!$A$1:$AG$1961,30,0)</f>
        <v>Primaria</v>
      </c>
      <c r="Q993" s="20" t="str">
        <f>VLOOKUP(A993,'REPORTE'!$A$1:$AG$1961,31,0)</f>
        <v>CHIMBORAZO</v>
      </c>
      <c r="R993" s="20" t="str">
        <f>VLOOKUP(A993,'REPORTE'!$A$1:$AG$1961,32,0)</f>
        <v>GUAMOTE</v>
      </c>
      <c r="S993" s="20" t="str">
        <f>VLOOKUP(A993,'REPORTE'!$A$1:$AG$1961,33,0)</f>
        <v>GUAMOTE</v>
      </c>
      <c r="T993" s="20" t="str">
        <f>VLOOKUP(S993,PROVINCIAS!$F$1:$G$1171,2,0)</f>
        <v>URBANA</v>
      </c>
      <c r="U993" s="20" t="str">
        <f>VLOOKUP(A993,'REPORTE'!$A$1:$AG$1961,5,0)</f>
        <v>ECUATORIANO(A) INDIGENA</v>
      </c>
      <c r="V993" s="20" t="str">
        <f>VLOOKUP(A993,'REPORTE'!$A$1:$AG$1961,18,0)</f>
        <v>F</v>
      </c>
    </row>
    <row r="994" spans="1:22" x14ac:dyDescent="0.45">
      <c r="A994" s="20">
        <v>1001092</v>
      </c>
      <c r="B994" s="20" t="s">
        <v>9431</v>
      </c>
      <c r="C994" s="20" t="s">
        <v>10163</v>
      </c>
      <c r="D994" s="20">
        <v>603622226</v>
      </c>
      <c r="E994" s="20">
        <v>231001168</v>
      </c>
      <c r="F994" s="20" t="s">
        <v>11139</v>
      </c>
      <c r="G994" s="20"/>
      <c r="H994" s="20">
        <v>60</v>
      </c>
      <c r="I994" s="20" t="s">
        <v>11150</v>
      </c>
      <c r="J994" s="20" t="s">
        <v>11150</v>
      </c>
      <c r="K994" s="20" t="s">
        <v>11150</v>
      </c>
      <c r="L994" s="20" t="s">
        <v>11150</v>
      </c>
      <c r="M994" s="20" t="s">
        <v>11150</v>
      </c>
      <c r="N994" s="20" t="s">
        <v>11150</v>
      </c>
      <c r="O994" s="20">
        <v>60</v>
      </c>
      <c r="P994" s="20" t="str">
        <f>VLOOKUP(A994,'REPORTE'!$A$1:$AG$1961,30,0)</f>
        <v>Secundaria</v>
      </c>
      <c r="Q994" s="20" t="str">
        <f>VLOOKUP(A994,'REPORTE'!$A$1:$AG$1961,31,0)</f>
        <v>CHIMBORAZO</v>
      </c>
      <c r="R994" s="20" t="str">
        <f>VLOOKUP(A994,'REPORTE'!$A$1:$AG$1961,32,0)</f>
        <v>RIOBAMBA</v>
      </c>
      <c r="S994" s="20" t="str">
        <f>VLOOKUP(A994,'REPORTE'!$A$1:$AG$1961,33,0)</f>
        <v>VELOZ</v>
      </c>
      <c r="T994" s="20" t="str">
        <f>VLOOKUP(S994,PROVINCIAS!$F$1:$G$1171,2,0)</f>
        <v>URBANA</v>
      </c>
      <c r="U994" s="20" t="str">
        <f>VLOOKUP(A994,'REPORTE'!$A$1:$AG$1961,5,0)</f>
        <v>ECUATORIANO(A)</v>
      </c>
      <c r="V994" s="20" t="str">
        <f>VLOOKUP(A994,'REPORTE'!$A$1:$AG$1961,18,0)</f>
        <v>M</v>
      </c>
    </row>
    <row r="995" spans="1:22" x14ac:dyDescent="0.45">
      <c r="A995" s="20">
        <v>1001093</v>
      </c>
      <c r="B995" s="20" t="s">
        <v>9431</v>
      </c>
      <c r="C995" s="20" t="s">
        <v>9693</v>
      </c>
      <c r="D995" s="20">
        <v>1726663816</v>
      </c>
      <c r="E995" s="20">
        <v>231001166</v>
      </c>
      <c r="F995" s="20" t="s">
        <v>11139</v>
      </c>
      <c r="G995" s="20"/>
      <c r="H995" s="20">
        <v>15</v>
      </c>
      <c r="I995" s="20" t="s">
        <v>11150</v>
      </c>
      <c r="J995" s="20" t="s">
        <v>11150</v>
      </c>
      <c r="K995" s="20" t="s">
        <v>11150</v>
      </c>
      <c r="L995" s="20" t="s">
        <v>11150</v>
      </c>
      <c r="M995" s="20" t="s">
        <v>11150</v>
      </c>
      <c r="N995" s="20" t="s">
        <v>11150</v>
      </c>
      <c r="O995" s="20">
        <v>15</v>
      </c>
      <c r="P995" s="20" t="str">
        <f>VLOOKUP(A995,'REPORTE'!$A$1:$AG$1961,30,0)</f>
        <v>Primaria</v>
      </c>
      <c r="Q995" s="20" t="str">
        <f>VLOOKUP(A995,'REPORTE'!$A$1:$AG$1961,31,0)</f>
        <v>COTOPAXI</v>
      </c>
      <c r="R995" s="20" t="str">
        <f>VLOOKUP(A995,'REPORTE'!$A$1:$AG$1961,32,0)</f>
        <v>SAQUISILI</v>
      </c>
      <c r="S995" s="20" t="str">
        <f>VLOOKUP(A995,'REPORTE'!$A$1:$AG$1961,33,0)</f>
        <v>SAQUISILI</v>
      </c>
      <c r="T995" s="20" t="str">
        <f>VLOOKUP(S995,PROVINCIAS!$F$1:$G$1171,2,0)</f>
        <v>URBANA</v>
      </c>
      <c r="U995" s="20" t="str">
        <f>VLOOKUP(A995,'REPORTE'!$A$1:$AG$1961,5,0)</f>
        <v>ECUATORIANO(A) INDIGENA</v>
      </c>
      <c r="V995" s="20" t="str">
        <f>VLOOKUP(A995,'REPORTE'!$A$1:$AG$1961,18,0)</f>
        <v>F</v>
      </c>
    </row>
    <row r="996" spans="1:22" x14ac:dyDescent="0.45">
      <c r="A996" s="20">
        <v>1001094</v>
      </c>
      <c r="B996" s="20" t="s">
        <v>9431</v>
      </c>
      <c r="C996" s="20" t="s">
        <v>14208</v>
      </c>
      <c r="D996" s="20">
        <v>1752135689</v>
      </c>
      <c r="E996" s="20">
        <v>231001167</v>
      </c>
      <c r="F996" s="20" t="s">
        <v>11139</v>
      </c>
      <c r="G996" s="20"/>
      <c r="H996" s="20">
        <v>15</v>
      </c>
      <c r="I996" s="20" t="s">
        <v>11150</v>
      </c>
      <c r="J996" s="20" t="s">
        <v>11150</v>
      </c>
      <c r="K996" s="20" t="s">
        <v>11150</v>
      </c>
      <c r="L996" s="20" t="s">
        <v>11150</v>
      </c>
      <c r="M996" s="20" t="s">
        <v>11150</v>
      </c>
      <c r="N996" s="20" t="s">
        <v>11150</v>
      </c>
      <c r="O996" s="20">
        <v>15</v>
      </c>
      <c r="P996" s="20" t="str">
        <f>VLOOKUP(A996,'REPORTE'!$A$1:$AG$1961,30,0)</f>
        <v>Primaria</v>
      </c>
      <c r="Q996" s="20" t="str">
        <f>VLOOKUP(A996,'REPORTE'!$A$1:$AG$1961,31,0)</f>
        <v>PICHINCHA</v>
      </c>
      <c r="R996" s="20" t="str">
        <f>VLOOKUP(A996,'REPORTE'!$A$1:$AG$1961,32,0)</f>
        <v>QUITO</v>
      </c>
      <c r="S996" s="20" t="str">
        <f>VLOOKUP(A996,'REPORTE'!$A$1:$AG$1961,33,0)</f>
        <v>LA MAGDALENA</v>
      </c>
      <c r="T996" s="20" t="str">
        <f>VLOOKUP(S996,PROVINCIAS!$F$1:$G$1171,2,0)</f>
        <v>URBANA</v>
      </c>
      <c r="U996" s="20" t="str">
        <f>VLOOKUP(A996,'REPORTE'!$A$1:$AG$1961,5,0)</f>
        <v>ECUATORIANO(A)</v>
      </c>
      <c r="V996" s="20" t="str">
        <f>VLOOKUP(A996,'REPORTE'!$A$1:$AG$1961,18,0)</f>
        <v>F</v>
      </c>
    </row>
    <row r="997" spans="1:22" x14ac:dyDescent="0.45">
      <c r="A997" s="20">
        <v>1001095</v>
      </c>
      <c r="B997" s="20" t="s">
        <v>9431</v>
      </c>
      <c r="C997" s="20" t="s">
        <v>14209</v>
      </c>
      <c r="D997" s="20">
        <v>1758477382</v>
      </c>
      <c r="E997" s="20">
        <v>231001169</v>
      </c>
      <c r="F997" s="20" t="s">
        <v>11139</v>
      </c>
      <c r="G997" s="20"/>
      <c r="H997" s="20">
        <v>15</v>
      </c>
      <c r="I997" s="20" t="s">
        <v>11150</v>
      </c>
      <c r="J997" s="20" t="s">
        <v>11150</v>
      </c>
      <c r="K997" s="20" t="s">
        <v>11150</v>
      </c>
      <c r="L997" s="20" t="s">
        <v>11150</v>
      </c>
      <c r="M997" s="20" t="s">
        <v>11150</v>
      </c>
      <c r="N997" s="20" t="s">
        <v>11150</v>
      </c>
      <c r="O997" s="20">
        <v>15</v>
      </c>
      <c r="P997" s="20" t="str">
        <f>VLOOKUP(A997,'REPORTE'!$A$1:$AG$1961,30,0)</f>
        <v>Primaria</v>
      </c>
      <c r="Q997" s="20" t="str">
        <f>VLOOKUP(A997,'REPORTE'!$A$1:$AG$1961,31,0)</f>
        <v>AZUAY</v>
      </c>
      <c r="R997" s="20" t="str">
        <f>VLOOKUP(A997,'REPORTE'!$A$1:$AG$1961,32,0)</f>
        <v>CUENCA</v>
      </c>
      <c r="S997" s="20" t="str">
        <f>VLOOKUP(A997,'REPORTE'!$A$1:$AG$1961,33,0)</f>
        <v>EL VECINO</v>
      </c>
      <c r="T997" s="20" t="str">
        <f>VLOOKUP(S997,PROVINCIAS!$F$1:$G$1171,2,0)</f>
        <v>URBANA</v>
      </c>
      <c r="U997" s="20" t="str">
        <f>VLOOKUP(A997,'REPORTE'!$A$1:$AG$1961,5,0)</f>
        <v>ECUATORIANO(A)</v>
      </c>
      <c r="V997" s="20" t="str">
        <f>VLOOKUP(A997,'REPORTE'!$A$1:$AG$1961,18,0)</f>
        <v>F</v>
      </c>
    </row>
    <row r="998" spans="1:22" x14ac:dyDescent="0.45">
      <c r="A998" s="20">
        <v>1001096</v>
      </c>
      <c r="B998" s="20" t="s">
        <v>9431</v>
      </c>
      <c r="C998" s="20" t="s">
        <v>9832</v>
      </c>
      <c r="D998" s="20">
        <v>1706682273</v>
      </c>
      <c r="E998" s="20">
        <v>231001170</v>
      </c>
      <c r="F998" s="20" t="s">
        <v>11139</v>
      </c>
      <c r="G998" s="20"/>
      <c r="H998" s="20">
        <v>64.34</v>
      </c>
      <c r="I998" s="20" t="s">
        <v>11150</v>
      </c>
      <c r="J998" s="20" t="s">
        <v>11150</v>
      </c>
      <c r="K998" s="20" t="s">
        <v>11150</v>
      </c>
      <c r="L998" s="20" t="s">
        <v>11150</v>
      </c>
      <c r="M998" s="20" t="s">
        <v>11150</v>
      </c>
      <c r="N998" s="20" t="s">
        <v>11150</v>
      </c>
      <c r="O998" s="20">
        <v>64.34</v>
      </c>
      <c r="P998" s="20" t="str">
        <f>VLOOKUP(A998,'REPORTE'!$A$1:$AG$1961,30,0)</f>
        <v>Ninguna</v>
      </c>
      <c r="Q998" s="20" t="str">
        <f>VLOOKUP(A998,'REPORTE'!$A$1:$AG$1961,31,0)</f>
        <v>PICHINCHA</v>
      </c>
      <c r="R998" s="20" t="str">
        <f>VLOOKUP(A998,'REPORTE'!$A$1:$AG$1961,32,0)</f>
        <v>QUITO</v>
      </c>
      <c r="S998" s="20" t="str">
        <f>VLOOKUP(A998,'REPORTE'!$A$1:$AG$1961,33,0)</f>
        <v>COCHAPAMBA</v>
      </c>
      <c r="T998" s="20" t="str">
        <f>VLOOKUP(S998,PROVINCIAS!$F$1:$G$1171,2,0)</f>
        <v>RURAL</v>
      </c>
      <c r="U998" s="20" t="str">
        <f>VLOOKUP(A998,'REPORTE'!$A$1:$AG$1961,5,0)</f>
        <v>ECUATORIANO(A)</v>
      </c>
      <c r="V998" s="20" t="str">
        <f>VLOOKUP(A998,'REPORTE'!$A$1:$AG$1961,18,0)</f>
        <v>M</v>
      </c>
    </row>
    <row r="999" spans="1:22" x14ac:dyDescent="0.45">
      <c r="A999" s="20">
        <v>1001097</v>
      </c>
      <c r="B999" s="20" t="s">
        <v>9431</v>
      </c>
      <c r="C999" s="20" t="s">
        <v>14210</v>
      </c>
      <c r="D999" s="20">
        <v>603744756</v>
      </c>
      <c r="E999" s="20">
        <v>231001171</v>
      </c>
      <c r="F999" s="20" t="s">
        <v>11139</v>
      </c>
      <c r="G999" s="20"/>
      <c r="H999" s="20">
        <v>30.13</v>
      </c>
      <c r="I999" s="20" t="s">
        <v>11150</v>
      </c>
      <c r="J999" s="20" t="s">
        <v>11150</v>
      </c>
      <c r="K999" s="20" t="s">
        <v>11150</v>
      </c>
      <c r="L999" s="20" t="s">
        <v>11150</v>
      </c>
      <c r="M999" s="20" t="s">
        <v>11150</v>
      </c>
      <c r="N999" s="20" t="s">
        <v>11150</v>
      </c>
      <c r="O999" s="20">
        <v>30.13</v>
      </c>
      <c r="P999" s="20" t="str">
        <f>VLOOKUP(A999,'REPORTE'!$A$1:$AG$1961,30,0)</f>
        <v>Primaria</v>
      </c>
      <c r="Q999" s="20" t="str">
        <f>VLOOKUP(A999,'REPORTE'!$A$1:$AG$1961,31,0)</f>
        <v>CHIMBORAZO</v>
      </c>
      <c r="R999" s="20" t="str">
        <f>VLOOKUP(A999,'REPORTE'!$A$1:$AG$1961,32,0)</f>
        <v>RIOBAMBA</v>
      </c>
      <c r="S999" s="20" t="str">
        <f>VLOOKUP(A999,'REPORTE'!$A$1:$AG$1961,33,0)</f>
        <v>YARUQUIES</v>
      </c>
      <c r="T999" s="20" t="str">
        <f>VLOOKUP(S999,PROVINCIAS!$F$1:$G$1171,2,0)</f>
        <v>URBANA</v>
      </c>
      <c r="U999" s="20" t="str">
        <f>VLOOKUP(A999,'REPORTE'!$A$1:$AG$1961,5,0)</f>
        <v>ECUATORIANO(A) INDIGENA</v>
      </c>
      <c r="V999" s="20" t="str">
        <f>VLOOKUP(A999,'REPORTE'!$A$1:$AG$1961,18,0)</f>
        <v>M</v>
      </c>
    </row>
    <row r="1000" spans="1:22" x14ac:dyDescent="0.45">
      <c r="A1000" s="20">
        <v>1001099</v>
      </c>
      <c r="B1000" s="20" t="s">
        <v>9431</v>
      </c>
      <c r="C1000" s="20" t="s">
        <v>9924</v>
      </c>
      <c r="D1000" s="20">
        <v>602441917</v>
      </c>
      <c r="E1000" s="20">
        <v>231001173</v>
      </c>
      <c r="F1000" s="20" t="s">
        <v>11139</v>
      </c>
      <c r="G1000" s="20"/>
      <c r="H1000" s="20">
        <v>140</v>
      </c>
      <c r="I1000" s="20" t="s">
        <v>11150</v>
      </c>
      <c r="J1000" s="20" t="s">
        <v>11150</v>
      </c>
      <c r="K1000" s="20" t="s">
        <v>11150</v>
      </c>
      <c r="L1000" s="20" t="s">
        <v>11150</v>
      </c>
      <c r="M1000" s="20" t="s">
        <v>11150</v>
      </c>
      <c r="N1000" s="20" t="s">
        <v>11150</v>
      </c>
      <c r="O1000" s="20">
        <v>140</v>
      </c>
      <c r="P1000" s="20" t="str">
        <f>VLOOKUP(A1000,'REPORTE'!$A$1:$AG$1961,30,0)</f>
        <v>Primaria</v>
      </c>
      <c r="Q1000" s="20" t="str">
        <f>VLOOKUP(A1000,'REPORTE'!$A$1:$AG$1961,31,0)</f>
        <v>PICHINCHA</v>
      </c>
      <c r="R1000" s="20" t="str">
        <f>VLOOKUP(A1000,'REPORTE'!$A$1:$AG$1961,32,0)</f>
        <v>QUITO</v>
      </c>
      <c r="S1000" s="20" t="str">
        <f>VLOOKUP(A1000,'REPORTE'!$A$1:$AG$1961,33,0)</f>
        <v>COTOCOLLAO</v>
      </c>
      <c r="T1000" s="20" t="str">
        <f>VLOOKUP(S1000,PROVINCIAS!$F$1:$G$1171,2,0)</f>
        <v>URBANA</v>
      </c>
      <c r="U1000" s="20" t="str">
        <f>VLOOKUP(A1000,'REPORTE'!$A$1:$AG$1961,5,0)</f>
        <v>ECUATORIANO(A)</v>
      </c>
      <c r="V1000" s="20" t="str">
        <f>VLOOKUP(A1000,'REPORTE'!$A$1:$AG$1961,18,0)</f>
        <v>F</v>
      </c>
    </row>
    <row r="1001" spans="1:22" x14ac:dyDescent="0.45">
      <c r="A1001" s="20">
        <v>1001101</v>
      </c>
      <c r="B1001" s="20" t="s">
        <v>9431</v>
      </c>
      <c r="C1001" s="20" t="s">
        <v>14211</v>
      </c>
      <c r="D1001" s="20">
        <v>1705239026</v>
      </c>
      <c r="E1001" s="20">
        <v>231001174</v>
      </c>
      <c r="F1001" s="20" t="s">
        <v>11139</v>
      </c>
      <c r="G1001" s="20"/>
      <c r="H1001" s="20">
        <v>15</v>
      </c>
      <c r="I1001" s="20" t="s">
        <v>11150</v>
      </c>
      <c r="J1001" s="20" t="s">
        <v>11150</v>
      </c>
      <c r="K1001" s="20" t="s">
        <v>11150</v>
      </c>
      <c r="L1001" s="20" t="s">
        <v>11150</v>
      </c>
      <c r="M1001" s="20" t="s">
        <v>11150</v>
      </c>
      <c r="N1001" s="20" t="s">
        <v>11150</v>
      </c>
      <c r="O1001" s="20">
        <v>15</v>
      </c>
      <c r="P1001" s="20" t="str">
        <f>VLOOKUP(A1001,'REPORTE'!$A$1:$AG$1961,30,0)</f>
        <v>Secundaria</v>
      </c>
      <c r="Q1001" s="20" t="str">
        <f>VLOOKUP(A1001,'REPORTE'!$A$1:$AG$1961,31,0)</f>
        <v>PICHINCHA</v>
      </c>
      <c r="R1001" s="20" t="str">
        <f>VLOOKUP(A1001,'REPORTE'!$A$1:$AG$1961,32,0)</f>
        <v>QUITO</v>
      </c>
      <c r="S1001" s="20" t="str">
        <f>VLOOKUP(A1001,'REPORTE'!$A$1:$AG$1961,33,0)</f>
        <v>ZAMBIZA</v>
      </c>
      <c r="T1001" s="20" t="str">
        <f>VLOOKUP(S1001,PROVINCIAS!$F$1:$G$1171,2,0)</f>
        <v>RURAL</v>
      </c>
      <c r="U1001" s="20" t="str">
        <f>VLOOKUP(A1001,'REPORTE'!$A$1:$AG$1961,5,0)</f>
        <v>ECUATORIANO(A)</v>
      </c>
      <c r="V1001" s="20" t="str">
        <f>VLOOKUP(A1001,'REPORTE'!$A$1:$AG$1961,18,0)</f>
        <v>F</v>
      </c>
    </row>
    <row r="1002" spans="1:22" x14ac:dyDescent="0.45">
      <c r="A1002" s="20">
        <v>1001102</v>
      </c>
      <c r="B1002" s="20" t="s">
        <v>9431</v>
      </c>
      <c r="C1002" s="20" t="s">
        <v>14212</v>
      </c>
      <c r="D1002" s="20">
        <v>106108566</v>
      </c>
      <c r="E1002" s="20">
        <v>231001176</v>
      </c>
      <c r="F1002" s="20" t="s">
        <v>11139</v>
      </c>
      <c r="G1002" s="20"/>
      <c r="H1002" s="20">
        <v>15</v>
      </c>
      <c r="I1002" s="20" t="s">
        <v>11150</v>
      </c>
      <c r="J1002" s="20" t="s">
        <v>11150</v>
      </c>
      <c r="K1002" s="20" t="s">
        <v>11150</v>
      </c>
      <c r="L1002" s="20" t="s">
        <v>11150</v>
      </c>
      <c r="M1002" s="20" t="s">
        <v>11150</v>
      </c>
      <c r="N1002" s="20" t="s">
        <v>11150</v>
      </c>
      <c r="O1002" s="20">
        <v>15</v>
      </c>
      <c r="P1002" s="20" t="str">
        <f>VLOOKUP(A1002,'REPORTE'!$A$1:$AG$1961,30,0)</f>
        <v>Secundaria</v>
      </c>
      <c r="Q1002" s="20" t="str">
        <f>VLOOKUP(A1002,'REPORTE'!$A$1:$AG$1961,31,0)</f>
        <v>AZUAY</v>
      </c>
      <c r="R1002" s="20" t="str">
        <f>VLOOKUP(A1002,'REPORTE'!$A$1:$AG$1961,32,0)</f>
        <v>NABON</v>
      </c>
      <c r="S1002" s="20" t="str">
        <f>VLOOKUP(A1002,'REPORTE'!$A$1:$AG$1961,33,0)</f>
        <v>EL PROGRESO (CAB EN ZHOTA)</v>
      </c>
      <c r="T1002" s="20" t="str">
        <f>VLOOKUP(S1002,PROVINCIAS!$F$1:$G$1171,2,0)</f>
        <v>RURAL</v>
      </c>
      <c r="U1002" s="20" t="str">
        <f>VLOOKUP(A1002,'REPORTE'!$A$1:$AG$1961,5,0)</f>
        <v>ECUATORIANO(A) INDIGENA</v>
      </c>
      <c r="V1002" s="20" t="str">
        <f>VLOOKUP(A1002,'REPORTE'!$A$1:$AG$1961,18,0)</f>
        <v>F</v>
      </c>
    </row>
    <row r="1003" spans="1:22" x14ac:dyDescent="0.45">
      <c r="A1003" s="20">
        <v>1001103</v>
      </c>
      <c r="B1003" s="20" t="s">
        <v>9431</v>
      </c>
      <c r="C1003" s="20" t="s">
        <v>14213</v>
      </c>
      <c r="D1003" s="20">
        <v>502081078</v>
      </c>
      <c r="E1003" s="20">
        <v>231001177</v>
      </c>
      <c r="F1003" s="20" t="s">
        <v>11139</v>
      </c>
      <c r="G1003" s="20"/>
      <c r="H1003" s="20">
        <v>15</v>
      </c>
      <c r="I1003" s="20" t="s">
        <v>11150</v>
      </c>
      <c r="J1003" s="20" t="s">
        <v>11150</v>
      </c>
      <c r="K1003" s="20" t="s">
        <v>11150</v>
      </c>
      <c r="L1003" s="20" t="s">
        <v>11150</v>
      </c>
      <c r="M1003" s="20" t="s">
        <v>11150</v>
      </c>
      <c r="N1003" s="20" t="s">
        <v>11150</v>
      </c>
      <c r="O1003" s="20">
        <v>15</v>
      </c>
      <c r="P1003" s="20" t="str">
        <f>VLOOKUP(A1003,'REPORTE'!$A$1:$AG$1961,30,0)</f>
        <v>Primaria</v>
      </c>
      <c r="Q1003" s="20" t="str">
        <f>VLOOKUP(A1003,'REPORTE'!$A$1:$AG$1961,31,0)</f>
        <v>COTOPAXI</v>
      </c>
      <c r="R1003" s="20" t="str">
        <f>VLOOKUP(A1003,'REPORTE'!$A$1:$AG$1961,32,0)</f>
        <v>LATACUNGA</v>
      </c>
      <c r="S1003" s="20" t="str">
        <f>VLOOKUP(A1003,'REPORTE'!$A$1:$AG$1961,33,0)</f>
        <v>MULALO</v>
      </c>
      <c r="T1003" s="20" t="str">
        <f>VLOOKUP(S1003,PROVINCIAS!$F$1:$G$1171,2,0)</f>
        <v>RURAL</v>
      </c>
      <c r="U1003" s="20" t="str">
        <f>VLOOKUP(A1003,'REPORTE'!$A$1:$AG$1961,5,0)</f>
        <v>ECUATORIANO(A) INDIGENA</v>
      </c>
      <c r="V1003" s="20" t="str">
        <f>VLOOKUP(A1003,'REPORTE'!$A$1:$AG$1961,18,0)</f>
        <v>F</v>
      </c>
    </row>
    <row r="1004" spans="1:22" x14ac:dyDescent="0.45">
      <c r="A1004" s="20">
        <v>1001104</v>
      </c>
      <c r="B1004" s="20" t="s">
        <v>9431</v>
      </c>
      <c r="C1004" s="20" t="s">
        <v>14214</v>
      </c>
      <c r="D1004" s="20">
        <v>1721602272</v>
      </c>
      <c r="E1004" s="20">
        <v>231001178</v>
      </c>
      <c r="F1004" s="20" t="s">
        <v>11139</v>
      </c>
      <c r="G1004" s="20"/>
      <c r="H1004" s="20">
        <v>15</v>
      </c>
      <c r="I1004" s="20" t="s">
        <v>11150</v>
      </c>
      <c r="J1004" s="20" t="s">
        <v>11150</v>
      </c>
      <c r="K1004" s="20" t="s">
        <v>11150</v>
      </c>
      <c r="L1004" s="20" t="s">
        <v>11150</v>
      </c>
      <c r="M1004" s="20" t="s">
        <v>11150</v>
      </c>
      <c r="N1004" s="20" t="s">
        <v>11150</v>
      </c>
      <c r="O1004" s="20">
        <v>15</v>
      </c>
      <c r="P1004" s="20" t="str">
        <f>VLOOKUP(A1004,'REPORTE'!$A$1:$AG$1961,30,0)</f>
        <v>Primaria</v>
      </c>
      <c r="Q1004" s="20" t="str">
        <f>VLOOKUP(A1004,'REPORTE'!$A$1:$AG$1961,31,0)</f>
        <v>PICHINCHA</v>
      </c>
      <c r="R1004" s="20" t="str">
        <f>VLOOKUP(A1004,'REPORTE'!$A$1:$AG$1961,32,0)</f>
        <v>QUITO</v>
      </c>
      <c r="S1004" s="20" t="str">
        <f>VLOOKUP(A1004,'REPORTE'!$A$1:$AG$1961,33,0)</f>
        <v>COTOCOLLAO</v>
      </c>
      <c r="T1004" s="20" t="str">
        <f>VLOOKUP(S1004,PROVINCIAS!$F$1:$G$1171,2,0)</f>
        <v>URBANA</v>
      </c>
      <c r="U1004" s="20" t="str">
        <f>VLOOKUP(A1004,'REPORTE'!$A$1:$AG$1961,5,0)</f>
        <v>ECUATORIANO(A)</v>
      </c>
      <c r="V1004" s="20" t="str">
        <f>VLOOKUP(A1004,'REPORTE'!$A$1:$AG$1961,18,0)</f>
        <v>F</v>
      </c>
    </row>
    <row r="1005" spans="1:22" x14ac:dyDescent="0.45">
      <c r="A1005" s="20">
        <v>1001105</v>
      </c>
      <c r="B1005" s="20" t="s">
        <v>9431</v>
      </c>
      <c r="C1005" s="20" t="s">
        <v>14215</v>
      </c>
      <c r="D1005" s="20">
        <v>1721648002</v>
      </c>
      <c r="E1005" s="20">
        <v>231001179</v>
      </c>
      <c r="F1005" s="20" t="s">
        <v>11139</v>
      </c>
      <c r="G1005" s="20"/>
      <c r="H1005" s="20">
        <v>15</v>
      </c>
      <c r="I1005" s="20" t="s">
        <v>11150</v>
      </c>
      <c r="J1005" s="20" t="s">
        <v>11150</v>
      </c>
      <c r="K1005" s="20" t="s">
        <v>11150</v>
      </c>
      <c r="L1005" s="20" t="s">
        <v>11150</v>
      </c>
      <c r="M1005" s="20" t="s">
        <v>11150</v>
      </c>
      <c r="N1005" s="20" t="s">
        <v>11150</v>
      </c>
      <c r="O1005" s="20">
        <v>15</v>
      </c>
      <c r="P1005" s="20" t="str">
        <f>VLOOKUP(A1005,'REPORTE'!$A$1:$AG$1961,30,0)</f>
        <v>Secundaria</v>
      </c>
      <c r="Q1005" s="20" t="str">
        <f>VLOOKUP(A1005,'REPORTE'!$A$1:$AG$1961,31,0)</f>
        <v>PICHINCHA</v>
      </c>
      <c r="R1005" s="20" t="str">
        <f>VLOOKUP(A1005,'REPORTE'!$A$1:$AG$1961,32,0)</f>
        <v>QUITO</v>
      </c>
      <c r="S1005" s="20" t="str">
        <f>VLOOKUP(A1005,'REPORTE'!$A$1:$AG$1961,33,0)</f>
        <v>LA ARGELIA</v>
      </c>
      <c r="T1005" s="20" t="str">
        <f>VLOOKUP(S1005,PROVINCIAS!$F$1:$G$1171,2,0)</f>
        <v>URBANA</v>
      </c>
      <c r="U1005" s="20" t="str">
        <f>VLOOKUP(A1005,'REPORTE'!$A$1:$AG$1961,5,0)</f>
        <v>ECUATORIANO(A)</v>
      </c>
      <c r="V1005" s="20" t="str">
        <f>VLOOKUP(A1005,'REPORTE'!$A$1:$AG$1961,18,0)</f>
        <v>F</v>
      </c>
    </row>
    <row r="1006" spans="1:22" x14ac:dyDescent="0.45">
      <c r="A1006" s="20">
        <v>1001106</v>
      </c>
      <c r="B1006" s="20" t="s">
        <v>9431</v>
      </c>
      <c r="C1006" s="20" t="s">
        <v>9733</v>
      </c>
      <c r="D1006" s="20">
        <v>1707609127</v>
      </c>
      <c r="E1006" s="20">
        <v>231001180</v>
      </c>
      <c r="F1006" s="20" t="s">
        <v>11139</v>
      </c>
      <c r="G1006" s="20"/>
      <c r="H1006" s="20">
        <v>15</v>
      </c>
      <c r="I1006" s="20" t="s">
        <v>11150</v>
      </c>
      <c r="J1006" s="20" t="s">
        <v>11150</v>
      </c>
      <c r="K1006" s="20" t="s">
        <v>11150</v>
      </c>
      <c r="L1006" s="20" t="s">
        <v>11150</v>
      </c>
      <c r="M1006" s="20" t="s">
        <v>11150</v>
      </c>
      <c r="N1006" s="20" t="s">
        <v>11150</v>
      </c>
      <c r="O1006" s="20">
        <v>15</v>
      </c>
      <c r="P1006" s="20" t="str">
        <f>VLOOKUP(A1006,'REPORTE'!$A$1:$AG$1961,30,0)</f>
        <v>Primaria</v>
      </c>
      <c r="Q1006" s="20" t="str">
        <f>VLOOKUP(A1006,'REPORTE'!$A$1:$AG$1961,31,0)</f>
        <v>PICHINCHA</v>
      </c>
      <c r="R1006" s="20" t="str">
        <f>VLOOKUP(A1006,'REPORTE'!$A$1:$AG$1961,32,0)</f>
        <v>QUITO</v>
      </c>
      <c r="S1006" s="20" t="str">
        <f>VLOOKUP(A1006,'REPORTE'!$A$1:$AG$1961,33,0)</f>
        <v>POMASQUI</v>
      </c>
      <c r="T1006" s="20" t="str">
        <f>VLOOKUP(S1006,PROVINCIAS!$F$1:$G$1171,2,0)</f>
        <v>RURAL</v>
      </c>
      <c r="U1006" s="20" t="str">
        <f>VLOOKUP(A1006,'REPORTE'!$A$1:$AG$1961,5,0)</f>
        <v>ECUATORIANO(A)</v>
      </c>
      <c r="V1006" s="20" t="str">
        <f>VLOOKUP(A1006,'REPORTE'!$A$1:$AG$1961,18,0)</f>
        <v>M</v>
      </c>
    </row>
    <row r="1007" spans="1:22" x14ac:dyDescent="0.45">
      <c r="A1007" s="20">
        <v>1001107</v>
      </c>
      <c r="B1007" s="20" t="s">
        <v>9431</v>
      </c>
      <c r="C1007" s="20" t="s">
        <v>14216</v>
      </c>
      <c r="D1007" s="20">
        <v>1715116578</v>
      </c>
      <c r="E1007" s="20">
        <v>231001181</v>
      </c>
      <c r="F1007" s="20" t="s">
        <v>11139</v>
      </c>
      <c r="G1007" s="20"/>
      <c r="H1007" s="20">
        <v>15</v>
      </c>
      <c r="I1007" s="20" t="s">
        <v>11150</v>
      </c>
      <c r="J1007" s="20" t="s">
        <v>11150</v>
      </c>
      <c r="K1007" s="20" t="s">
        <v>11150</v>
      </c>
      <c r="L1007" s="20" t="s">
        <v>11150</v>
      </c>
      <c r="M1007" s="20" t="s">
        <v>11150</v>
      </c>
      <c r="N1007" s="20" t="s">
        <v>11150</v>
      </c>
      <c r="O1007" s="20">
        <v>15</v>
      </c>
      <c r="P1007" s="20" t="str">
        <f>VLOOKUP(A1007,'REPORTE'!$A$1:$AG$1961,30,0)</f>
        <v>Secundaria</v>
      </c>
      <c r="Q1007" s="20" t="str">
        <f>VLOOKUP(A1007,'REPORTE'!$A$1:$AG$1961,31,0)</f>
        <v>PICHINCHA</v>
      </c>
      <c r="R1007" s="20" t="str">
        <f>VLOOKUP(A1007,'REPORTE'!$A$1:$AG$1961,32,0)</f>
        <v>QUITO</v>
      </c>
      <c r="S1007" s="20" t="str">
        <f>VLOOKUP(A1007,'REPORTE'!$A$1:$AG$1961,33,0)</f>
        <v>LA MAGDALENA</v>
      </c>
      <c r="T1007" s="20" t="str">
        <f>VLOOKUP(S1007,PROVINCIAS!$F$1:$G$1171,2,0)</f>
        <v>URBANA</v>
      </c>
      <c r="U1007" s="20" t="str">
        <f>VLOOKUP(A1007,'REPORTE'!$A$1:$AG$1961,5,0)</f>
        <v>ECUATORIANO(A)</v>
      </c>
      <c r="V1007" s="20" t="str">
        <f>VLOOKUP(A1007,'REPORTE'!$A$1:$AG$1961,18,0)</f>
        <v>M</v>
      </c>
    </row>
    <row r="1008" spans="1:22" x14ac:dyDescent="0.45">
      <c r="A1008" s="20">
        <v>1001108</v>
      </c>
      <c r="B1008" s="20" t="s">
        <v>9431</v>
      </c>
      <c r="C1008" s="20" t="s">
        <v>9700</v>
      </c>
      <c r="D1008" s="20">
        <v>1723599625</v>
      </c>
      <c r="E1008" s="20">
        <v>231001182</v>
      </c>
      <c r="F1008" s="20" t="s">
        <v>11139</v>
      </c>
      <c r="G1008" s="20"/>
      <c r="H1008" s="20">
        <v>315</v>
      </c>
      <c r="I1008" s="20" t="s">
        <v>11150</v>
      </c>
      <c r="J1008" s="20" t="s">
        <v>11150</v>
      </c>
      <c r="K1008" s="20" t="s">
        <v>11150</v>
      </c>
      <c r="L1008" s="20" t="s">
        <v>11150</v>
      </c>
      <c r="M1008" s="20" t="s">
        <v>11150</v>
      </c>
      <c r="N1008" s="20" t="s">
        <v>11150</v>
      </c>
      <c r="O1008" s="20">
        <v>315</v>
      </c>
      <c r="P1008" s="20" t="str">
        <f>VLOOKUP(A1008,'REPORTE'!$A$1:$AG$1961,30,0)</f>
        <v>Primaria</v>
      </c>
      <c r="Q1008" s="20" t="str">
        <f>VLOOKUP(A1008,'REPORTE'!$A$1:$AG$1961,31,0)</f>
        <v>PICHINCHA</v>
      </c>
      <c r="R1008" s="20" t="str">
        <f>VLOOKUP(A1008,'REPORTE'!$A$1:$AG$1961,32,0)</f>
        <v>QUITO</v>
      </c>
      <c r="S1008" s="20" t="str">
        <f>VLOOKUP(A1008,'REPORTE'!$A$1:$AG$1961,33,0)</f>
        <v>LA LIBERTAD</v>
      </c>
      <c r="T1008" s="20" t="str">
        <f>VLOOKUP(S1008,PROVINCIAS!$F$1:$G$1171,2,0)</f>
        <v>RURAL</v>
      </c>
      <c r="U1008" s="20" t="str">
        <f>VLOOKUP(A1008,'REPORTE'!$A$1:$AG$1961,5,0)</f>
        <v>ECUATORIANO(A)</v>
      </c>
      <c r="V1008" s="20" t="str">
        <f>VLOOKUP(A1008,'REPORTE'!$A$1:$AG$1961,18,0)</f>
        <v>F</v>
      </c>
    </row>
    <row r="1009" spans="1:22" x14ac:dyDescent="0.45">
      <c r="A1009" s="20">
        <v>1001109</v>
      </c>
      <c r="B1009" s="20" t="s">
        <v>9431</v>
      </c>
      <c r="C1009" s="20" t="s">
        <v>9721</v>
      </c>
      <c r="D1009" s="20">
        <v>1725834210</v>
      </c>
      <c r="E1009" s="20">
        <v>231001183</v>
      </c>
      <c r="F1009" s="20" t="s">
        <v>11139</v>
      </c>
      <c r="G1009" s="20"/>
      <c r="H1009" s="20">
        <v>315</v>
      </c>
      <c r="I1009" s="20" t="s">
        <v>11150</v>
      </c>
      <c r="J1009" s="20" t="s">
        <v>11150</v>
      </c>
      <c r="K1009" s="20" t="s">
        <v>11150</v>
      </c>
      <c r="L1009" s="20" t="s">
        <v>11150</v>
      </c>
      <c r="M1009" s="20" t="s">
        <v>11150</v>
      </c>
      <c r="N1009" s="20" t="s">
        <v>11150</v>
      </c>
      <c r="O1009" s="20">
        <v>315</v>
      </c>
      <c r="P1009" s="20" t="str">
        <f>VLOOKUP(A1009,'REPORTE'!$A$1:$AG$1961,30,0)</f>
        <v>Primaria</v>
      </c>
      <c r="Q1009" s="20" t="str">
        <f>VLOOKUP(A1009,'REPORTE'!$A$1:$AG$1961,31,0)</f>
        <v>CHIMBORAZO</v>
      </c>
      <c r="R1009" s="20" t="str">
        <f>VLOOKUP(A1009,'REPORTE'!$A$1:$AG$1961,32,0)</f>
        <v>RIOBAMBA</v>
      </c>
      <c r="S1009" s="20" t="str">
        <f>VLOOKUP(A1009,'REPORTE'!$A$1:$AG$1961,33,0)</f>
        <v>PUNGALA</v>
      </c>
      <c r="T1009" s="20" t="str">
        <f>VLOOKUP(S1009,PROVINCIAS!$F$1:$G$1171,2,0)</f>
        <v>RURAL</v>
      </c>
      <c r="U1009" s="20" t="str">
        <f>VLOOKUP(A1009,'REPORTE'!$A$1:$AG$1961,5,0)</f>
        <v>ECUATORIANO(A)</v>
      </c>
      <c r="V1009" s="20" t="str">
        <f>VLOOKUP(A1009,'REPORTE'!$A$1:$AG$1961,18,0)</f>
        <v>F</v>
      </c>
    </row>
    <row r="1010" spans="1:22" x14ac:dyDescent="0.45">
      <c r="A1010" s="20">
        <v>1001110</v>
      </c>
      <c r="B1010" s="20" t="s">
        <v>9431</v>
      </c>
      <c r="C1010" s="20" t="s">
        <v>14217</v>
      </c>
      <c r="D1010" s="20">
        <v>1726863499</v>
      </c>
      <c r="E1010" s="20">
        <v>231001184</v>
      </c>
      <c r="F1010" s="20" t="s">
        <v>11139</v>
      </c>
      <c r="G1010" s="20"/>
      <c r="H1010" s="20">
        <v>15</v>
      </c>
      <c r="I1010" s="20" t="s">
        <v>11150</v>
      </c>
      <c r="J1010" s="20" t="s">
        <v>11150</v>
      </c>
      <c r="K1010" s="20" t="s">
        <v>11150</v>
      </c>
      <c r="L1010" s="20" t="s">
        <v>11150</v>
      </c>
      <c r="M1010" s="20" t="s">
        <v>11150</v>
      </c>
      <c r="N1010" s="20" t="s">
        <v>11150</v>
      </c>
      <c r="O1010" s="20">
        <v>15</v>
      </c>
      <c r="P1010" s="20" t="str">
        <f>VLOOKUP(A1010,'REPORTE'!$A$1:$AG$1961,30,0)</f>
        <v>Formación Técnica (Intermedia)</v>
      </c>
      <c r="Q1010" s="20" t="str">
        <f>VLOOKUP(A1010,'REPORTE'!$A$1:$AG$1961,31,0)</f>
        <v>PICHINCHA</v>
      </c>
      <c r="R1010" s="20" t="str">
        <f>VLOOKUP(A1010,'REPORTE'!$A$1:$AG$1961,32,0)</f>
        <v>QUITO</v>
      </c>
      <c r="S1010" s="20" t="str">
        <f>VLOOKUP(A1010,'REPORTE'!$A$1:$AG$1961,33,0)</f>
        <v>COTOCOLLAO</v>
      </c>
      <c r="T1010" s="20" t="str">
        <f>VLOOKUP(S1010,PROVINCIAS!$F$1:$G$1171,2,0)</f>
        <v>URBANA</v>
      </c>
      <c r="U1010" s="20" t="str">
        <f>VLOOKUP(A1010,'REPORTE'!$A$1:$AG$1961,5,0)</f>
        <v>ECUATORIANO(A)</v>
      </c>
      <c r="V1010" s="20" t="str">
        <f>VLOOKUP(A1010,'REPORTE'!$A$1:$AG$1961,18,0)</f>
        <v>F</v>
      </c>
    </row>
    <row r="1011" spans="1:22" x14ac:dyDescent="0.45">
      <c r="A1011" s="20">
        <v>1001111</v>
      </c>
      <c r="B1011" s="20" t="s">
        <v>9431</v>
      </c>
      <c r="C1011" s="20" t="s">
        <v>14218</v>
      </c>
      <c r="D1011" s="20">
        <v>650180524</v>
      </c>
      <c r="E1011" s="20">
        <v>231001185</v>
      </c>
      <c r="F1011" s="20" t="s">
        <v>11139</v>
      </c>
      <c r="G1011" s="20"/>
      <c r="H1011" s="20">
        <v>17.649999999999999</v>
      </c>
      <c r="I1011" s="20" t="s">
        <v>11150</v>
      </c>
      <c r="J1011" s="20" t="s">
        <v>11150</v>
      </c>
      <c r="K1011" s="20" t="s">
        <v>11150</v>
      </c>
      <c r="L1011" s="20" t="s">
        <v>11150</v>
      </c>
      <c r="M1011" s="20" t="s">
        <v>11150</v>
      </c>
      <c r="N1011" s="20" t="s">
        <v>11150</v>
      </c>
      <c r="O1011" s="20">
        <v>17.649999999999999</v>
      </c>
      <c r="P1011" s="20" t="str">
        <f>VLOOKUP(A1011,'REPORTE'!$A$1:$AG$1961,30,0)</f>
        <v>Secundaria</v>
      </c>
      <c r="Q1011" s="20" t="str">
        <f>VLOOKUP(A1011,'REPORTE'!$A$1:$AG$1961,31,0)</f>
        <v>CHIMBORAZO</v>
      </c>
      <c r="R1011" s="20" t="str">
        <f>VLOOKUP(A1011,'REPORTE'!$A$1:$AG$1961,32,0)</f>
        <v>RIOBAMBA</v>
      </c>
      <c r="S1011" s="20" t="str">
        <f>VLOOKUP(A1011,'REPORTE'!$A$1:$AG$1961,33,0)</f>
        <v>VELASCO</v>
      </c>
      <c r="T1011" s="20" t="str">
        <f>VLOOKUP(S1011,PROVINCIAS!$F$1:$G$1171,2,0)</f>
        <v>URBANA</v>
      </c>
      <c r="U1011" s="20" t="str">
        <f>VLOOKUP(A1011,'REPORTE'!$A$1:$AG$1961,5,0)</f>
        <v>ECUATORIANO(A) INDIGENA</v>
      </c>
      <c r="V1011" s="20" t="str">
        <f>VLOOKUP(A1011,'REPORTE'!$A$1:$AG$1961,18,0)</f>
        <v>F</v>
      </c>
    </row>
    <row r="1012" spans="1:22" x14ac:dyDescent="0.45">
      <c r="A1012" s="20">
        <v>1001112</v>
      </c>
      <c r="B1012" s="20" t="s">
        <v>9431</v>
      </c>
      <c r="C1012" s="20" t="s">
        <v>10326</v>
      </c>
      <c r="D1012" s="20">
        <v>1722534219</v>
      </c>
      <c r="E1012" s="20">
        <v>231001186</v>
      </c>
      <c r="F1012" s="20" t="s">
        <v>11139</v>
      </c>
      <c r="G1012" s="20"/>
      <c r="H1012" s="20">
        <v>350</v>
      </c>
      <c r="I1012" s="20" t="s">
        <v>11150</v>
      </c>
      <c r="J1012" s="20" t="s">
        <v>11150</v>
      </c>
      <c r="K1012" s="20" t="s">
        <v>11150</v>
      </c>
      <c r="L1012" s="20" t="s">
        <v>11150</v>
      </c>
      <c r="M1012" s="20" t="s">
        <v>11150</v>
      </c>
      <c r="N1012" s="20" t="s">
        <v>11150</v>
      </c>
      <c r="O1012" s="20">
        <v>350</v>
      </c>
      <c r="P1012" s="20" t="str">
        <f>VLOOKUP(A1012,'REPORTE'!$A$1:$AG$1961,30,0)</f>
        <v>Secundaria</v>
      </c>
      <c r="Q1012" s="20" t="str">
        <f>VLOOKUP(A1012,'REPORTE'!$A$1:$AG$1961,31,0)</f>
        <v>PICHINCHA</v>
      </c>
      <c r="R1012" s="20" t="str">
        <f>VLOOKUP(A1012,'REPORTE'!$A$1:$AG$1961,32,0)</f>
        <v>SAN MIGUEL DE LOS BANCOS</v>
      </c>
      <c r="S1012" s="20" t="str">
        <f>VLOOKUP(A1012,'REPORTE'!$A$1:$AG$1961,33,0)</f>
        <v>SAN MIGUEL DE LOS BANCOS</v>
      </c>
      <c r="T1012" s="20" t="str">
        <f>VLOOKUP(S1012,PROVINCIAS!$F$1:$G$1171,2,0)</f>
        <v>URBANA</v>
      </c>
      <c r="U1012" s="20" t="str">
        <f>VLOOKUP(A1012,'REPORTE'!$A$1:$AG$1961,5,0)</f>
        <v>ECUATORIANO(A)</v>
      </c>
      <c r="V1012" s="20" t="str">
        <f>VLOOKUP(A1012,'REPORTE'!$A$1:$AG$1961,18,0)</f>
        <v>M</v>
      </c>
    </row>
    <row r="1013" spans="1:22" x14ac:dyDescent="0.45">
      <c r="A1013" s="20">
        <v>1001113</v>
      </c>
      <c r="B1013" s="20" t="s">
        <v>9431</v>
      </c>
      <c r="C1013" s="20" t="s">
        <v>9848</v>
      </c>
      <c r="D1013" s="20">
        <v>1714130539</v>
      </c>
      <c r="E1013" s="20">
        <v>231001187</v>
      </c>
      <c r="F1013" s="20" t="s">
        <v>11139</v>
      </c>
      <c r="G1013" s="20"/>
      <c r="H1013" s="20">
        <v>170.2</v>
      </c>
      <c r="I1013" s="20" t="s">
        <v>11150</v>
      </c>
      <c r="J1013" s="20" t="s">
        <v>11150</v>
      </c>
      <c r="K1013" s="20" t="s">
        <v>11150</v>
      </c>
      <c r="L1013" s="20" t="s">
        <v>11150</v>
      </c>
      <c r="M1013" s="20" t="s">
        <v>11150</v>
      </c>
      <c r="N1013" s="20" t="s">
        <v>11150</v>
      </c>
      <c r="O1013" s="20">
        <v>170.2</v>
      </c>
      <c r="P1013" s="20" t="str">
        <f>VLOOKUP(A1013,'REPORTE'!$A$1:$AG$1961,30,0)</f>
        <v>Primaria</v>
      </c>
      <c r="Q1013" s="20" t="str">
        <f>VLOOKUP(A1013,'REPORTE'!$A$1:$AG$1961,31,0)</f>
        <v>CHIMBORAZO</v>
      </c>
      <c r="R1013" s="20" t="str">
        <f>VLOOKUP(A1013,'REPORTE'!$A$1:$AG$1961,32,0)</f>
        <v>COLTA</v>
      </c>
      <c r="S1013" s="20" t="str">
        <f>VLOOKUP(A1013,'REPORTE'!$A$1:$AG$1961,33,0)</f>
        <v>CAJABAMBA</v>
      </c>
      <c r="T1013" s="20" t="str">
        <f>VLOOKUP(S1013,PROVINCIAS!$F$1:$G$1171,2,0)</f>
        <v>URBANA</v>
      </c>
      <c r="U1013" s="20" t="str">
        <f>VLOOKUP(A1013,'REPORTE'!$A$1:$AG$1961,5,0)</f>
        <v>ECUATORIANO(A) INDIGENA</v>
      </c>
      <c r="V1013" s="20" t="str">
        <f>VLOOKUP(A1013,'REPORTE'!$A$1:$AG$1961,18,0)</f>
        <v>M</v>
      </c>
    </row>
    <row r="1014" spans="1:22" x14ac:dyDescent="0.45">
      <c r="A1014" s="20">
        <v>1001114</v>
      </c>
      <c r="B1014" s="20" t="s">
        <v>9431</v>
      </c>
      <c r="C1014" s="20" t="s">
        <v>10005</v>
      </c>
      <c r="D1014" s="20">
        <v>1721838421</v>
      </c>
      <c r="E1014" s="20">
        <v>231001188</v>
      </c>
      <c r="F1014" s="20" t="s">
        <v>11139</v>
      </c>
      <c r="G1014" s="20"/>
      <c r="H1014" s="20">
        <v>42.25</v>
      </c>
      <c r="I1014" s="20" t="s">
        <v>11150</v>
      </c>
      <c r="J1014" s="20" t="s">
        <v>11150</v>
      </c>
      <c r="K1014" s="20" t="s">
        <v>11150</v>
      </c>
      <c r="L1014" s="20" t="s">
        <v>11150</v>
      </c>
      <c r="M1014" s="20" t="s">
        <v>11150</v>
      </c>
      <c r="N1014" s="20" t="s">
        <v>11150</v>
      </c>
      <c r="O1014" s="20">
        <v>42.25</v>
      </c>
      <c r="P1014" s="20" t="str">
        <f>VLOOKUP(A1014,'REPORTE'!$A$1:$AG$1961,30,0)</f>
        <v>Secundaria</v>
      </c>
      <c r="Q1014" s="20" t="str">
        <f>VLOOKUP(A1014,'REPORTE'!$A$1:$AG$1961,31,0)</f>
        <v>PICHINCHA</v>
      </c>
      <c r="R1014" s="20" t="str">
        <f>VLOOKUP(A1014,'REPORTE'!$A$1:$AG$1961,32,0)</f>
        <v>QUITO</v>
      </c>
      <c r="S1014" s="20" t="str">
        <f>VLOOKUP(A1014,'REPORTE'!$A$1:$AG$1961,33,0)</f>
        <v>COTOCOLLAO</v>
      </c>
      <c r="T1014" s="20" t="str">
        <f>VLOOKUP(S1014,PROVINCIAS!$F$1:$G$1171,2,0)</f>
        <v>URBANA</v>
      </c>
      <c r="U1014" s="20" t="str">
        <f>VLOOKUP(A1014,'REPORTE'!$A$1:$AG$1961,5,0)</f>
        <v>ECUATORIANO(A)</v>
      </c>
      <c r="V1014" s="20" t="str">
        <f>VLOOKUP(A1014,'REPORTE'!$A$1:$AG$1961,18,0)</f>
        <v>F</v>
      </c>
    </row>
    <row r="1015" spans="1:22" x14ac:dyDescent="0.45">
      <c r="A1015" s="20">
        <v>1001115</v>
      </c>
      <c r="B1015" s="20" t="s">
        <v>9431</v>
      </c>
      <c r="C1015" s="20" t="s">
        <v>9699</v>
      </c>
      <c r="D1015" s="20">
        <v>1723015853</v>
      </c>
      <c r="E1015" s="20">
        <v>231001189</v>
      </c>
      <c r="F1015" s="20" t="s">
        <v>11139</v>
      </c>
      <c r="G1015" s="20"/>
      <c r="H1015" s="20">
        <v>15</v>
      </c>
      <c r="I1015" s="20" t="s">
        <v>11150</v>
      </c>
      <c r="J1015" s="20" t="s">
        <v>11150</v>
      </c>
      <c r="K1015" s="20" t="s">
        <v>11150</v>
      </c>
      <c r="L1015" s="20" t="s">
        <v>11150</v>
      </c>
      <c r="M1015" s="20" t="s">
        <v>11150</v>
      </c>
      <c r="N1015" s="20" t="s">
        <v>11150</v>
      </c>
      <c r="O1015" s="20">
        <v>15</v>
      </c>
      <c r="P1015" s="20" t="str">
        <f>VLOOKUP(A1015,'REPORTE'!$A$1:$AG$1961,30,0)</f>
        <v>Primaria</v>
      </c>
      <c r="Q1015" s="20" t="str">
        <f>VLOOKUP(A1015,'REPORTE'!$A$1:$AG$1961,31,0)</f>
        <v>PICHINCHA</v>
      </c>
      <c r="R1015" s="20" t="str">
        <f>VLOOKUP(A1015,'REPORTE'!$A$1:$AG$1961,32,0)</f>
        <v>QUITO</v>
      </c>
      <c r="S1015" s="20" t="str">
        <f>VLOOKUP(A1015,'REPORTE'!$A$1:$AG$1961,33,0)</f>
        <v>SAN ANTONIO</v>
      </c>
      <c r="T1015" s="20" t="str">
        <f>VLOOKUP(S1015,PROVINCIAS!$F$1:$G$1171,2,0)</f>
        <v>RURAL</v>
      </c>
      <c r="U1015" s="20" t="str">
        <f>VLOOKUP(A1015,'REPORTE'!$A$1:$AG$1961,5,0)</f>
        <v>ECUATORIANO(A)</v>
      </c>
      <c r="V1015" s="20" t="str">
        <f>VLOOKUP(A1015,'REPORTE'!$A$1:$AG$1961,18,0)</f>
        <v>M</v>
      </c>
    </row>
    <row r="1016" spans="1:22" x14ac:dyDescent="0.45">
      <c r="A1016" s="20">
        <v>1001116</v>
      </c>
      <c r="B1016" s="20" t="s">
        <v>9431</v>
      </c>
      <c r="C1016" s="20" t="s">
        <v>14219</v>
      </c>
      <c r="D1016" s="20">
        <v>1719105072</v>
      </c>
      <c r="E1016" s="20">
        <v>231001190</v>
      </c>
      <c r="F1016" s="20" t="s">
        <v>11139</v>
      </c>
      <c r="G1016" s="20"/>
      <c r="H1016" s="20">
        <v>15</v>
      </c>
      <c r="I1016" s="20" t="s">
        <v>11150</v>
      </c>
      <c r="J1016" s="20" t="s">
        <v>11150</v>
      </c>
      <c r="K1016" s="20" t="s">
        <v>11150</v>
      </c>
      <c r="L1016" s="20" t="s">
        <v>11150</v>
      </c>
      <c r="M1016" s="20" t="s">
        <v>11150</v>
      </c>
      <c r="N1016" s="20" t="s">
        <v>11150</v>
      </c>
      <c r="O1016" s="20">
        <v>15</v>
      </c>
      <c r="P1016" s="20" t="str">
        <f>VLOOKUP(A1016,'REPORTE'!$A$1:$AG$1961,30,0)</f>
        <v>Primaria</v>
      </c>
      <c r="Q1016" s="20" t="str">
        <f>VLOOKUP(A1016,'REPORTE'!$A$1:$AG$1961,31,0)</f>
        <v>PICHINCHA</v>
      </c>
      <c r="R1016" s="20" t="str">
        <f>VLOOKUP(A1016,'REPORTE'!$A$1:$AG$1961,32,0)</f>
        <v>QUITO</v>
      </c>
      <c r="S1016" s="20" t="str">
        <f>VLOOKUP(A1016,'REPORTE'!$A$1:$AG$1961,33,0)</f>
        <v>AMAGUAÑA</v>
      </c>
      <c r="T1016" s="20" t="str">
        <f>VLOOKUP(S1016,PROVINCIAS!$F$1:$G$1171,2,0)</f>
        <v>RURAL</v>
      </c>
      <c r="U1016" s="20" t="str">
        <f>VLOOKUP(A1016,'REPORTE'!$A$1:$AG$1961,5,0)</f>
        <v>ECUATORIANO(A)</v>
      </c>
      <c r="V1016" s="20" t="str">
        <f>VLOOKUP(A1016,'REPORTE'!$A$1:$AG$1961,18,0)</f>
        <v>F</v>
      </c>
    </row>
    <row r="1017" spans="1:22" x14ac:dyDescent="0.45">
      <c r="A1017" s="20">
        <v>1001117</v>
      </c>
      <c r="B1017" s="20" t="s">
        <v>9431</v>
      </c>
      <c r="C1017" s="20" t="s">
        <v>9870</v>
      </c>
      <c r="D1017" s="20">
        <v>601129232</v>
      </c>
      <c r="E1017" s="20">
        <v>231001191</v>
      </c>
      <c r="F1017" s="20" t="s">
        <v>11139</v>
      </c>
      <c r="G1017" s="20"/>
      <c r="H1017" s="20">
        <v>155</v>
      </c>
      <c r="I1017" s="20" t="s">
        <v>11150</v>
      </c>
      <c r="J1017" s="20" t="s">
        <v>11150</v>
      </c>
      <c r="K1017" s="20" t="s">
        <v>11150</v>
      </c>
      <c r="L1017" s="20" t="s">
        <v>11150</v>
      </c>
      <c r="M1017" s="20" t="s">
        <v>11150</v>
      </c>
      <c r="N1017" s="20" t="s">
        <v>11150</v>
      </c>
      <c r="O1017" s="20">
        <v>155</v>
      </c>
      <c r="P1017" s="20" t="str">
        <f>VLOOKUP(A1017,'REPORTE'!$A$1:$AG$1961,30,0)</f>
        <v>Primaria</v>
      </c>
      <c r="Q1017" s="20" t="str">
        <f>VLOOKUP(A1017,'REPORTE'!$A$1:$AG$1961,31,0)</f>
        <v>CHIMBORAZO</v>
      </c>
      <c r="R1017" s="20" t="str">
        <f>VLOOKUP(A1017,'REPORTE'!$A$1:$AG$1961,32,0)</f>
        <v>RIOBAMBA</v>
      </c>
      <c r="S1017" s="20" t="str">
        <f>VLOOKUP(A1017,'REPORTE'!$A$1:$AG$1961,33,0)</f>
        <v>YARUQUIES</v>
      </c>
      <c r="T1017" s="20" t="str">
        <f>VLOOKUP(S1017,PROVINCIAS!$F$1:$G$1171,2,0)</f>
        <v>URBANA</v>
      </c>
      <c r="U1017" s="20" t="str">
        <f>VLOOKUP(A1017,'REPORTE'!$A$1:$AG$1961,5,0)</f>
        <v>ECUATORIANO(A)</v>
      </c>
      <c r="V1017" s="20" t="str">
        <f>VLOOKUP(A1017,'REPORTE'!$A$1:$AG$1961,18,0)</f>
        <v>F</v>
      </c>
    </row>
    <row r="1018" spans="1:22" x14ac:dyDescent="0.45">
      <c r="A1018" s="20">
        <v>1001118</v>
      </c>
      <c r="B1018" s="20" t="s">
        <v>9431</v>
      </c>
      <c r="C1018" s="20" t="s">
        <v>14220</v>
      </c>
      <c r="D1018" s="20">
        <v>1717375446</v>
      </c>
      <c r="E1018" s="20">
        <v>231001192</v>
      </c>
      <c r="F1018" s="20" t="s">
        <v>11139</v>
      </c>
      <c r="G1018" s="20"/>
      <c r="H1018" s="20">
        <v>3</v>
      </c>
      <c r="I1018" s="20" t="s">
        <v>11150</v>
      </c>
      <c r="J1018" s="20" t="s">
        <v>11150</v>
      </c>
      <c r="K1018" s="20" t="s">
        <v>11150</v>
      </c>
      <c r="L1018" s="20" t="s">
        <v>11150</v>
      </c>
      <c r="M1018" s="20" t="s">
        <v>11150</v>
      </c>
      <c r="N1018" s="20" t="s">
        <v>11150</v>
      </c>
      <c r="O1018" s="20">
        <v>3</v>
      </c>
      <c r="P1018" s="20" t="str">
        <f>VLOOKUP(A1018,'REPORTE'!$A$1:$AG$1961,30,0)</f>
        <v>Secundaria</v>
      </c>
      <c r="Q1018" s="20" t="str">
        <f>VLOOKUP(A1018,'REPORTE'!$A$1:$AG$1961,31,0)</f>
        <v>PICHINCHA</v>
      </c>
      <c r="R1018" s="20" t="str">
        <f>VLOOKUP(A1018,'REPORTE'!$A$1:$AG$1961,32,0)</f>
        <v>QUITO</v>
      </c>
      <c r="S1018" s="20" t="str">
        <f>VLOOKUP(A1018,'REPORTE'!$A$1:$AG$1961,33,0)</f>
        <v>EL INCA</v>
      </c>
      <c r="T1018" s="20" t="str">
        <f>VLOOKUP(S1018,PROVINCIAS!$F$1:$G$1171,2,0)</f>
        <v>URBANA</v>
      </c>
      <c r="U1018" s="20" t="str">
        <f>VLOOKUP(A1018,'REPORTE'!$A$1:$AG$1961,5,0)</f>
        <v>ECUATORIANO(A) INDIGENA</v>
      </c>
      <c r="V1018" s="20" t="str">
        <f>VLOOKUP(A1018,'REPORTE'!$A$1:$AG$1961,18,0)</f>
        <v>M</v>
      </c>
    </row>
    <row r="1019" spans="1:22" x14ac:dyDescent="0.45">
      <c r="A1019" s="20">
        <v>1001119</v>
      </c>
      <c r="B1019" s="20" t="s">
        <v>9431</v>
      </c>
      <c r="C1019" s="20" t="s">
        <v>14221</v>
      </c>
      <c r="D1019" s="20">
        <v>600773105</v>
      </c>
      <c r="E1019" s="20">
        <v>231001194</v>
      </c>
      <c r="F1019" s="20" t="s">
        <v>11139</v>
      </c>
      <c r="G1019" s="20"/>
      <c r="H1019" s="20">
        <v>3</v>
      </c>
      <c r="I1019" s="20" t="s">
        <v>11150</v>
      </c>
      <c r="J1019" s="20" t="s">
        <v>11150</v>
      </c>
      <c r="K1019" s="20" t="s">
        <v>11150</v>
      </c>
      <c r="L1019" s="20" t="s">
        <v>11150</v>
      </c>
      <c r="M1019" s="20" t="s">
        <v>11150</v>
      </c>
      <c r="N1019" s="20" t="s">
        <v>11150</v>
      </c>
      <c r="O1019" s="20">
        <v>3</v>
      </c>
      <c r="P1019" s="20" t="str">
        <f>VLOOKUP(A1019,'REPORTE'!$A$1:$AG$1961,30,0)</f>
        <v>Primaria</v>
      </c>
      <c r="Q1019" s="20" t="str">
        <f>VLOOKUP(A1019,'REPORTE'!$A$1:$AG$1961,31,0)</f>
        <v>CHIMBORAZO</v>
      </c>
      <c r="R1019" s="20" t="str">
        <f>VLOOKUP(A1019,'REPORTE'!$A$1:$AG$1961,32,0)</f>
        <v>RIOBAMBA</v>
      </c>
      <c r="S1019" s="20" t="str">
        <f>VLOOKUP(A1019,'REPORTE'!$A$1:$AG$1961,33,0)</f>
        <v>CACHA (CAB EN MACHANGARA)</v>
      </c>
      <c r="T1019" s="20" t="str">
        <f>VLOOKUP(S1019,PROVINCIAS!$F$1:$G$1171,2,0)</f>
        <v>RURAL</v>
      </c>
      <c r="U1019" s="20" t="str">
        <f>VLOOKUP(A1019,'REPORTE'!$A$1:$AG$1961,5,0)</f>
        <v>ECUATORIANO(A) INDIGENA</v>
      </c>
      <c r="V1019" s="20" t="str">
        <f>VLOOKUP(A1019,'REPORTE'!$A$1:$AG$1961,18,0)</f>
        <v>F</v>
      </c>
    </row>
    <row r="1020" spans="1:22" x14ac:dyDescent="0.45">
      <c r="A1020" s="20">
        <v>1001120</v>
      </c>
      <c r="B1020" s="20" t="s">
        <v>9431</v>
      </c>
      <c r="C1020" s="20" t="s">
        <v>9898</v>
      </c>
      <c r="D1020" s="20">
        <v>401417142</v>
      </c>
      <c r="E1020" s="20">
        <v>231001193</v>
      </c>
      <c r="F1020" s="20" t="s">
        <v>11139</v>
      </c>
      <c r="G1020" s="20"/>
      <c r="H1020" s="20">
        <v>200</v>
      </c>
      <c r="I1020" s="20" t="s">
        <v>11150</v>
      </c>
      <c r="J1020" s="20" t="s">
        <v>11150</v>
      </c>
      <c r="K1020" s="20" t="s">
        <v>11150</v>
      </c>
      <c r="L1020" s="20" t="s">
        <v>11150</v>
      </c>
      <c r="M1020" s="20" t="s">
        <v>11150</v>
      </c>
      <c r="N1020" s="20" t="s">
        <v>11150</v>
      </c>
      <c r="O1020" s="20">
        <v>200</v>
      </c>
      <c r="P1020" s="20" t="str">
        <f>VLOOKUP(A1020,'REPORTE'!$A$1:$AG$1961,30,0)</f>
        <v>Secundaria</v>
      </c>
      <c r="Q1020" s="20" t="str">
        <f>VLOOKUP(A1020,'REPORTE'!$A$1:$AG$1961,31,0)</f>
        <v>PICHINCHA</v>
      </c>
      <c r="R1020" s="20" t="str">
        <f>VLOOKUP(A1020,'REPORTE'!$A$1:$AG$1961,32,0)</f>
        <v>QUITO</v>
      </c>
      <c r="S1020" s="20" t="str">
        <f>VLOOKUP(A1020,'REPORTE'!$A$1:$AG$1961,33,0)</f>
        <v>SAN BARTOLO</v>
      </c>
      <c r="T1020" s="20" t="str">
        <f>VLOOKUP(S1020,PROVINCIAS!$F$1:$G$1171,2,0)</f>
        <v>URBANA</v>
      </c>
      <c r="U1020" s="20" t="str">
        <f>VLOOKUP(A1020,'REPORTE'!$A$1:$AG$1961,5,0)</f>
        <v>ECUATORIANO(A) INDIGENA</v>
      </c>
      <c r="V1020" s="20" t="str">
        <f>VLOOKUP(A1020,'REPORTE'!$A$1:$AG$1961,18,0)</f>
        <v>M</v>
      </c>
    </row>
    <row r="1021" spans="1:22" x14ac:dyDescent="0.45">
      <c r="A1021" s="20">
        <v>1001121</v>
      </c>
      <c r="B1021" s="20" t="s">
        <v>9431</v>
      </c>
      <c r="C1021" s="20" t="s">
        <v>9717</v>
      </c>
      <c r="D1021" s="20">
        <v>1710131176</v>
      </c>
      <c r="E1021" s="20">
        <v>231001195</v>
      </c>
      <c r="F1021" s="20" t="s">
        <v>11139</v>
      </c>
      <c r="G1021" s="20"/>
      <c r="H1021" s="20">
        <v>33</v>
      </c>
      <c r="I1021" s="20" t="s">
        <v>11150</v>
      </c>
      <c r="J1021" s="20" t="s">
        <v>11150</v>
      </c>
      <c r="K1021" s="20" t="s">
        <v>11150</v>
      </c>
      <c r="L1021" s="20" t="s">
        <v>11150</v>
      </c>
      <c r="M1021" s="20" t="s">
        <v>11150</v>
      </c>
      <c r="N1021" s="20" t="s">
        <v>11150</v>
      </c>
      <c r="O1021" s="20">
        <v>33</v>
      </c>
      <c r="P1021" s="20" t="str">
        <f>VLOOKUP(A1021,'REPORTE'!$A$1:$AG$1961,30,0)</f>
        <v>Secundaria</v>
      </c>
      <c r="Q1021" s="20" t="str">
        <f>VLOOKUP(A1021,'REPORTE'!$A$1:$AG$1961,31,0)</f>
        <v>SANTO DOMINGO DE LOS TSACHILAS</v>
      </c>
      <c r="R1021" s="20" t="str">
        <f>VLOOKUP(A1021,'REPORTE'!$A$1:$AG$1961,32,0)</f>
        <v>SANTO DOMINGO</v>
      </c>
      <c r="S1021" s="20" t="str">
        <f>VLOOKUP(A1021,'REPORTE'!$A$1:$AG$1961,33,0)</f>
        <v>SANTO DOMINGO DE LOS COLORADOS</v>
      </c>
      <c r="T1021" s="20" t="str">
        <f>VLOOKUP(S1021,PROVINCIAS!$F$1:$G$1171,2,0)</f>
        <v>URBANA</v>
      </c>
      <c r="U1021" s="20" t="str">
        <f>VLOOKUP(A1021,'REPORTE'!$A$1:$AG$1961,5,0)</f>
        <v>ECUATORIANO(A) INDIGENA</v>
      </c>
      <c r="V1021" s="20" t="str">
        <f>VLOOKUP(A1021,'REPORTE'!$A$1:$AG$1961,18,0)</f>
        <v>F</v>
      </c>
    </row>
    <row r="1022" spans="1:22" x14ac:dyDescent="0.45">
      <c r="A1022" s="20">
        <v>1001122</v>
      </c>
      <c r="B1022" s="20" t="s">
        <v>9431</v>
      </c>
      <c r="C1022" s="20" t="s">
        <v>14222</v>
      </c>
      <c r="D1022" s="20">
        <v>604403741</v>
      </c>
      <c r="E1022" s="20">
        <v>231001196</v>
      </c>
      <c r="F1022" s="20" t="s">
        <v>11139</v>
      </c>
      <c r="G1022" s="20"/>
      <c r="H1022" s="20">
        <v>3</v>
      </c>
      <c r="I1022" s="20" t="s">
        <v>11150</v>
      </c>
      <c r="J1022" s="20" t="s">
        <v>11150</v>
      </c>
      <c r="K1022" s="20" t="s">
        <v>11150</v>
      </c>
      <c r="L1022" s="20" t="s">
        <v>11150</v>
      </c>
      <c r="M1022" s="20" t="s">
        <v>11150</v>
      </c>
      <c r="N1022" s="20" t="s">
        <v>11150</v>
      </c>
      <c r="O1022" s="20">
        <v>3</v>
      </c>
      <c r="P1022" s="20" t="str">
        <f>VLOOKUP(A1022,'REPORTE'!$A$1:$AG$1961,30,0)</f>
        <v>Secundaria</v>
      </c>
      <c r="Q1022" s="20" t="str">
        <f>VLOOKUP(A1022,'REPORTE'!$A$1:$AG$1961,31,0)</f>
        <v>CHIMBORAZO</v>
      </c>
      <c r="R1022" s="20" t="str">
        <f>VLOOKUP(A1022,'REPORTE'!$A$1:$AG$1961,32,0)</f>
        <v>RIOBAMBA</v>
      </c>
      <c r="S1022" s="20" t="str">
        <f>VLOOKUP(A1022,'REPORTE'!$A$1:$AG$1961,33,0)</f>
        <v>CACHA (CAB EN MACHANGARA)</v>
      </c>
      <c r="T1022" s="20" t="str">
        <f>VLOOKUP(S1022,PROVINCIAS!$F$1:$G$1171,2,0)</f>
        <v>RURAL</v>
      </c>
      <c r="U1022" s="20" t="str">
        <f>VLOOKUP(A1022,'REPORTE'!$A$1:$AG$1961,5,0)</f>
        <v>ECUATORIANO(A) INDIGENA</v>
      </c>
      <c r="V1022" s="20" t="str">
        <f>VLOOKUP(A1022,'REPORTE'!$A$1:$AG$1961,18,0)</f>
        <v>M</v>
      </c>
    </row>
    <row r="1023" spans="1:22" x14ac:dyDescent="0.45">
      <c r="A1023" s="20">
        <v>1001123</v>
      </c>
      <c r="B1023" s="20" t="s">
        <v>9431</v>
      </c>
      <c r="C1023" s="20" t="s">
        <v>14223</v>
      </c>
      <c r="D1023" s="20">
        <v>2100052527</v>
      </c>
      <c r="E1023" s="20">
        <v>231001197</v>
      </c>
      <c r="F1023" s="20" t="s">
        <v>11139</v>
      </c>
      <c r="G1023" s="20"/>
      <c r="H1023" s="20">
        <v>20</v>
      </c>
      <c r="I1023" s="20" t="s">
        <v>11150</v>
      </c>
      <c r="J1023" s="20" t="s">
        <v>11150</v>
      </c>
      <c r="K1023" s="20" t="s">
        <v>11150</v>
      </c>
      <c r="L1023" s="20" t="s">
        <v>11150</v>
      </c>
      <c r="M1023" s="20" t="s">
        <v>11150</v>
      </c>
      <c r="N1023" s="20" t="s">
        <v>11150</v>
      </c>
      <c r="O1023" s="20">
        <v>20</v>
      </c>
      <c r="P1023" s="20" t="str">
        <f>VLOOKUP(A1023,'REPORTE'!$A$1:$AG$1961,30,0)</f>
        <v>Secundaria</v>
      </c>
      <c r="Q1023" s="20" t="str">
        <f>VLOOKUP(A1023,'REPORTE'!$A$1:$AG$1961,31,0)</f>
        <v>SUCUMBIOS</v>
      </c>
      <c r="R1023" s="20" t="str">
        <f>VLOOKUP(A1023,'REPORTE'!$A$1:$AG$1961,32,0)</f>
        <v>LAGO AGRIO</v>
      </c>
      <c r="S1023" s="20" t="str">
        <f>VLOOKUP(A1023,'REPORTE'!$A$1:$AG$1961,33,0)</f>
        <v>NUEVA LOJA</v>
      </c>
      <c r="T1023" s="20" t="str">
        <f>VLOOKUP(S1023,PROVINCIAS!$F$1:$G$1171,2,0)</f>
        <v>URBANA</v>
      </c>
      <c r="U1023" s="20" t="str">
        <f>VLOOKUP(A1023,'REPORTE'!$A$1:$AG$1961,5,0)</f>
        <v>ECUATORIANO(A)</v>
      </c>
      <c r="V1023" s="20" t="str">
        <f>VLOOKUP(A1023,'REPORTE'!$A$1:$AG$1961,18,0)</f>
        <v>F</v>
      </c>
    </row>
    <row r="1024" spans="1:22" x14ac:dyDescent="0.45">
      <c r="A1024" s="20">
        <v>1001124</v>
      </c>
      <c r="B1024" s="20" t="s">
        <v>9431</v>
      </c>
      <c r="C1024" s="20" t="s">
        <v>9946</v>
      </c>
      <c r="D1024" s="20">
        <v>1726469503</v>
      </c>
      <c r="E1024" s="20">
        <v>231001198</v>
      </c>
      <c r="F1024" s="20" t="s">
        <v>11139</v>
      </c>
      <c r="G1024" s="20"/>
      <c r="H1024" s="20">
        <v>175</v>
      </c>
      <c r="I1024" s="20" t="s">
        <v>11150</v>
      </c>
      <c r="J1024" s="20" t="s">
        <v>11150</v>
      </c>
      <c r="K1024" s="20" t="s">
        <v>11150</v>
      </c>
      <c r="L1024" s="20" t="s">
        <v>11150</v>
      </c>
      <c r="M1024" s="20" t="s">
        <v>11150</v>
      </c>
      <c r="N1024" s="20" t="s">
        <v>11150</v>
      </c>
      <c r="O1024" s="20">
        <v>175</v>
      </c>
      <c r="P1024" s="20" t="str">
        <f>VLOOKUP(A1024,'REPORTE'!$A$1:$AG$1961,30,0)</f>
        <v>Primaria</v>
      </c>
      <c r="Q1024" s="20" t="str">
        <f>VLOOKUP(A1024,'REPORTE'!$A$1:$AG$1961,31,0)</f>
        <v>PICHINCHA</v>
      </c>
      <c r="R1024" s="20" t="str">
        <f>VLOOKUP(A1024,'REPORTE'!$A$1:$AG$1961,32,0)</f>
        <v>QUITO</v>
      </c>
      <c r="S1024" s="20" t="str">
        <f>VLOOKUP(A1024,'REPORTE'!$A$1:$AG$1961,33,0)</f>
        <v>COTOCOLLAO</v>
      </c>
      <c r="T1024" s="20" t="str">
        <f>VLOOKUP(S1024,PROVINCIAS!$F$1:$G$1171,2,0)</f>
        <v>URBANA</v>
      </c>
      <c r="U1024" s="20" t="str">
        <f>VLOOKUP(A1024,'REPORTE'!$A$1:$AG$1961,5,0)</f>
        <v>ECUATORIANO(A) INDIGENA</v>
      </c>
      <c r="V1024" s="20" t="str">
        <f>VLOOKUP(A1024,'REPORTE'!$A$1:$AG$1961,18,0)</f>
        <v>F</v>
      </c>
    </row>
    <row r="1025" spans="1:22" x14ac:dyDescent="0.45">
      <c r="A1025" s="20">
        <v>1001125</v>
      </c>
      <c r="B1025" s="20" t="s">
        <v>9431</v>
      </c>
      <c r="C1025" s="20" t="s">
        <v>14224</v>
      </c>
      <c r="D1025" s="20">
        <v>1719935312</v>
      </c>
      <c r="E1025" s="20">
        <v>231001199</v>
      </c>
      <c r="F1025" s="20" t="s">
        <v>11139</v>
      </c>
      <c r="G1025" s="20"/>
      <c r="H1025" s="20">
        <v>15</v>
      </c>
      <c r="I1025" s="20" t="s">
        <v>11150</v>
      </c>
      <c r="J1025" s="20" t="s">
        <v>11150</v>
      </c>
      <c r="K1025" s="20" t="s">
        <v>11150</v>
      </c>
      <c r="L1025" s="20" t="s">
        <v>11150</v>
      </c>
      <c r="M1025" s="20" t="s">
        <v>11150</v>
      </c>
      <c r="N1025" s="20" t="s">
        <v>11150</v>
      </c>
      <c r="O1025" s="20">
        <v>15</v>
      </c>
      <c r="P1025" s="20" t="str">
        <f>VLOOKUP(A1025,'REPORTE'!$A$1:$AG$1961,30,0)</f>
        <v>Ninguna</v>
      </c>
      <c r="Q1025" s="20" t="str">
        <f>VLOOKUP(A1025,'REPORTE'!$A$1:$AG$1961,31,0)</f>
        <v>CHIMBORAZO</v>
      </c>
      <c r="R1025" s="20" t="str">
        <f>VLOOKUP(A1025,'REPORTE'!$A$1:$AG$1961,32,0)</f>
        <v>RIOBAMBA</v>
      </c>
      <c r="S1025" s="20" t="str">
        <f>VLOOKUP(A1025,'REPORTE'!$A$1:$AG$1961,33,0)</f>
        <v>LIZARZABURU</v>
      </c>
      <c r="T1025" s="20" t="str">
        <f>VLOOKUP(S1025,PROVINCIAS!$F$1:$G$1171,2,0)</f>
        <v>URBANA</v>
      </c>
      <c r="U1025" s="20" t="str">
        <f>VLOOKUP(A1025,'REPORTE'!$A$1:$AG$1961,5,0)</f>
        <v>ECUATORIANO(A) INDIGENA</v>
      </c>
      <c r="V1025" s="20" t="str">
        <f>VLOOKUP(A1025,'REPORTE'!$A$1:$AG$1961,18,0)</f>
        <v>M</v>
      </c>
    </row>
    <row r="1026" spans="1:22" x14ac:dyDescent="0.45">
      <c r="A1026" s="20">
        <v>1001126</v>
      </c>
      <c r="B1026" s="20" t="s">
        <v>9431</v>
      </c>
      <c r="C1026" s="20" t="s">
        <v>9716</v>
      </c>
      <c r="D1026" s="20">
        <v>1722902309</v>
      </c>
      <c r="E1026" s="20">
        <v>231001200</v>
      </c>
      <c r="F1026" s="20" t="s">
        <v>11139</v>
      </c>
      <c r="G1026" s="20"/>
      <c r="H1026" s="20">
        <v>30</v>
      </c>
      <c r="I1026" s="20" t="s">
        <v>11150</v>
      </c>
      <c r="J1026" s="20" t="s">
        <v>11150</v>
      </c>
      <c r="K1026" s="20" t="s">
        <v>11150</v>
      </c>
      <c r="L1026" s="20" t="s">
        <v>11150</v>
      </c>
      <c r="M1026" s="20" t="s">
        <v>11150</v>
      </c>
      <c r="N1026" s="20" t="s">
        <v>11150</v>
      </c>
      <c r="O1026" s="20">
        <v>30</v>
      </c>
      <c r="P1026" s="20" t="str">
        <f>VLOOKUP(A1026,'REPORTE'!$A$1:$AG$1961,30,0)</f>
        <v>Primaria</v>
      </c>
      <c r="Q1026" s="20" t="str">
        <f>VLOOKUP(A1026,'REPORTE'!$A$1:$AG$1961,31,0)</f>
        <v>PICHINCHA</v>
      </c>
      <c r="R1026" s="20" t="str">
        <f>VLOOKUP(A1026,'REPORTE'!$A$1:$AG$1961,32,0)</f>
        <v>QUITO</v>
      </c>
      <c r="S1026" s="20" t="str">
        <f>VLOOKUP(A1026,'REPORTE'!$A$1:$AG$1961,33,0)</f>
        <v>COTOCOLLAO</v>
      </c>
      <c r="T1026" s="20" t="str">
        <f>VLOOKUP(S1026,PROVINCIAS!$F$1:$G$1171,2,0)</f>
        <v>URBANA</v>
      </c>
      <c r="U1026" s="20" t="str">
        <f>VLOOKUP(A1026,'REPORTE'!$A$1:$AG$1961,5,0)</f>
        <v>ECUATORIANO(A) INDIGENA</v>
      </c>
      <c r="V1026" s="20" t="str">
        <f>VLOOKUP(A1026,'REPORTE'!$A$1:$AG$1961,18,0)</f>
        <v>M</v>
      </c>
    </row>
    <row r="1027" spans="1:22" x14ac:dyDescent="0.45">
      <c r="A1027" s="20">
        <v>1001127</v>
      </c>
      <c r="B1027" s="20" t="s">
        <v>9431</v>
      </c>
      <c r="C1027" s="20" t="s">
        <v>10322</v>
      </c>
      <c r="D1027" s="20">
        <v>1756155832</v>
      </c>
      <c r="E1027" s="20">
        <v>231001201</v>
      </c>
      <c r="F1027" s="20" t="s">
        <v>11139</v>
      </c>
      <c r="G1027" s="20"/>
      <c r="H1027" s="20">
        <v>158.6</v>
      </c>
      <c r="I1027" s="20" t="s">
        <v>11150</v>
      </c>
      <c r="J1027" s="20" t="s">
        <v>11150</v>
      </c>
      <c r="K1027" s="20" t="s">
        <v>11150</v>
      </c>
      <c r="L1027" s="20" t="s">
        <v>11150</v>
      </c>
      <c r="M1027" s="20" t="s">
        <v>11150</v>
      </c>
      <c r="N1027" s="20" t="s">
        <v>11150</v>
      </c>
      <c r="O1027" s="20">
        <v>158.6</v>
      </c>
      <c r="P1027" s="20" t="str">
        <f>VLOOKUP(A1027,'REPORTE'!$A$1:$AG$1961,30,0)</f>
        <v>Secundaria</v>
      </c>
      <c r="Q1027" s="20" t="str">
        <f>VLOOKUP(A1027,'REPORTE'!$A$1:$AG$1961,31,0)</f>
        <v>PICHINCHA</v>
      </c>
      <c r="R1027" s="20" t="str">
        <f>VLOOKUP(A1027,'REPORTE'!$A$1:$AG$1961,32,0)</f>
        <v>QUITO</v>
      </c>
      <c r="S1027" s="20" t="str">
        <f>VLOOKUP(A1027,'REPORTE'!$A$1:$AG$1961,33,0)</f>
        <v>LA MAGDALENA</v>
      </c>
      <c r="T1027" s="20" t="str">
        <f>VLOOKUP(S1027,PROVINCIAS!$F$1:$G$1171,2,0)</f>
        <v>URBANA</v>
      </c>
      <c r="U1027" s="20" t="str">
        <f>VLOOKUP(A1027,'REPORTE'!$A$1:$AG$1961,5,0)</f>
        <v>ECUATORIANO(A) INDIGENA</v>
      </c>
      <c r="V1027" s="20" t="str">
        <f>VLOOKUP(A1027,'REPORTE'!$A$1:$AG$1961,18,0)</f>
        <v>F</v>
      </c>
    </row>
    <row r="1028" spans="1:22" x14ac:dyDescent="0.45">
      <c r="A1028" s="20">
        <v>1001128</v>
      </c>
      <c r="B1028" s="20" t="s">
        <v>9431</v>
      </c>
      <c r="C1028" s="20" t="s">
        <v>9709</v>
      </c>
      <c r="D1028" s="20">
        <v>605531870</v>
      </c>
      <c r="E1028" s="20">
        <v>231001203</v>
      </c>
      <c r="F1028" s="20" t="s">
        <v>11139</v>
      </c>
      <c r="G1028" s="20"/>
      <c r="H1028" s="20">
        <v>40</v>
      </c>
      <c r="I1028" s="20" t="s">
        <v>11150</v>
      </c>
      <c r="J1028" s="20" t="s">
        <v>11150</v>
      </c>
      <c r="K1028" s="20" t="s">
        <v>11150</v>
      </c>
      <c r="L1028" s="20" t="s">
        <v>11150</v>
      </c>
      <c r="M1028" s="20" t="s">
        <v>11150</v>
      </c>
      <c r="N1028" s="20" t="s">
        <v>11150</v>
      </c>
      <c r="O1028" s="20">
        <v>40</v>
      </c>
      <c r="P1028" s="20" t="str">
        <f>VLOOKUP(A1028,'REPORTE'!$A$1:$AG$1961,30,0)</f>
        <v>Secundaria</v>
      </c>
      <c r="Q1028" s="20" t="str">
        <f>VLOOKUP(A1028,'REPORTE'!$A$1:$AG$1961,31,0)</f>
        <v>CHIMBORAZO</v>
      </c>
      <c r="R1028" s="20" t="str">
        <f>VLOOKUP(A1028,'REPORTE'!$A$1:$AG$1961,32,0)</f>
        <v>RIOBAMBA</v>
      </c>
      <c r="S1028" s="20" t="str">
        <f>VLOOKUP(A1028,'REPORTE'!$A$1:$AG$1961,33,0)</f>
        <v>CACHA (CAB EN MACHANGARA)</v>
      </c>
      <c r="T1028" s="20" t="str">
        <f>VLOOKUP(S1028,PROVINCIAS!$F$1:$G$1171,2,0)</f>
        <v>RURAL</v>
      </c>
      <c r="U1028" s="20" t="str">
        <f>VLOOKUP(A1028,'REPORTE'!$A$1:$AG$1961,5,0)</f>
        <v>ECUATORIANO(A) INDIGENA</v>
      </c>
      <c r="V1028" s="20" t="str">
        <f>VLOOKUP(A1028,'REPORTE'!$A$1:$AG$1961,18,0)</f>
        <v>F</v>
      </c>
    </row>
    <row r="1029" spans="1:22" x14ac:dyDescent="0.45">
      <c r="A1029" s="20">
        <v>1001129</v>
      </c>
      <c r="B1029" s="20" t="s">
        <v>9431</v>
      </c>
      <c r="C1029" s="20" t="s">
        <v>14225</v>
      </c>
      <c r="D1029" s="20">
        <v>602952004</v>
      </c>
      <c r="E1029" s="20">
        <v>231001204</v>
      </c>
      <c r="F1029" s="20" t="s">
        <v>11139</v>
      </c>
      <c r="G1029" s="20"/>
      <c r="H1029" s="20">
        <v>6</v>
      </c>
      <c r="I1029" s="20" t="s">
        <v>11150</v>
      </c>
      <c r="J1029" s="20" t="s">
        <v>11150</v>
      </c>
      <c r="K1029" s="20" t="s">
        <v>11150</v>
      </c>
      <c r="L1029" s="20" t="s">
        <v>11150</v>
      </c>
      <c r="M1029" s="20" t="s">
        <v>11150</v>
      </c>
      <c r="N1029" s="20" t="s">
        <v>11150</v>
      </c>
      <c r="O1029" s="20">
        <v>6</v>
      </c>
      <c r="P1029" s="20" t="str">
        <f>VLOOKUP(A1029,'REPORTE'!$A$1:$AG$1961,30,0)</f>
        <v>Primaria</v>
      </c>
      <c r="Q1029" s="20" t="str">
        <f>VLOOKUP(A1029,'REPORTE'!$A$1:$AG$1961,31,0)</f>
        <v>CHIMBORAZO</v>
      </c>
      <c r="R1029" s="20" t="str">
        <f>VLOOKUP(A1029,'REPORTE'!$A$1:$AG$1961,32,0)</f>
        <v>RIOBAMBA</v>
      </c>
      <c r="S1029" s="20" t="str">
        <f>VLOOKUP(A1029,'REPORTE'!$A$1:$AG$1961,33,0)</f>
        <v>YARUQUIES</v>
      </c>
      <c r="T1029" s="20" t="str">
        <f>VLOOKUP(S1029,PROVINCIAS!$F$1:$G$1171,2,0)</f>
        <v>URBANA</v>
      </c>
      <c r="U1029" s="20" t="str">
        <f>VLOOKUP(A1029,'REPORTE'!$A$1:$AG$1961,5,0)</f>
        <v>ECUATORIANO(A) INDIGENA</v>
      </c>
      <c r="V1029" s="20" t="str">
        <f>VLOOKUP(A1029,'REPORTE'!$A$1:$AG$1961,18,0)</f>
        <v>F</v>
      </c>
    </row>
    <row r="1030" spans="1:22" x14ac:dyDescent="0.45">
      <c r="A1030" s="20">
        <v>1001130</v>
      </c>
      <c r="B1030" s="20" t="s">
        <v>9431</v>
      </c>
      <c r="C1030" s="20" t="s">
        <v>10081</v>
      </c>
      <c r="D1030" s="20">
        <v>1708705387</v>
      </c>
      <c r="E1030" s="20">
        <v>231001205</v>
      </c>
      <c r="F1030" s="20" t="s">
        <v>11139</v>
      </c>
      <c r="G1030" s="20"/>
      <c r="H1030" s="20">
        <v>30.12</v>
      </c>
      <c r="I1030" s="20" t="s">
        <v>11150</v>
      </c>
      <c r="J1030" s="20" t="s">
        <v>11150</v>
      </c>
      <c r="K1030" s="20" t="s">
        <v>11150</v>
      </c>
      <c r="L1030" s="20" t="s">
        <v>11150</v>
      </c>
      <c r="M1030" s="20" t="s">
        <v>11150</v>
      </c>
      <c r="N1030" s="20" t="s">
        <v>11150</v>
      </c>
      <c r="O1030" s="20">
        <v>30.12</v>
      </c>
      <c r="P1030" s="20" t="str">
        <f>VLOOKUP(A1030,'REPORTE'!$A$1:$AG$1961,30,0)</f>
        <v>Primaria</v>
      </c>
      <c r="Q1030" s="20" t="str">
        <f>VLOOKUP(A1030,'REPORTE'!$A$1:$AG$1961,31,0)</f>
        <v>PICHINCHA</v>
      </c>
      <c r="R1030" s="20" t="str">
        <f>VLOOKUP(A1030,'REPORTE'!$A$1:$AG$1961,32,0)</f>
        <v>QUITO</v>
      </c>
      <c r="S1030" s="20" t="str">
        <f>VLOOKUP(A1030,'REPORTE'!$A$1:$AG$1961,33,0)</f>
        <v>COTOCOLLAO</v>
      </c>
      <c r="T1030" s="20" t="str">
        <f>VLOOKUP(S1030,PROVINCIAS!$F$1:$G$1171,2,0)</f>
        <v>URBANA</v>
      </c>
      <c r="U1030" s="20" t="str">
        <f>VLOOKUP(A1030,'REPORTE'!$A$1:$AG$1961,5,0)</f>
        <v>ECUATORIANO(A)</v>
      </c>
      <c r="V1030" s="20" t="str">
        <f>VLOOKUP(A1030,'REPORTE'!$A$1:$AG$1961,18,0)</f>
        <v>M</v>
      </c>
    </row>
    <row r="1031" spans="1:22" x14ac:dyDescent="0.45">
      <c r="A1031" s="20">
        <v>1001131</v>
      </c>
      <c r="B1031" s="20" t="s">
        <v>9431</v>
      </c>
      <c r="C1031" s="20" t="s">
        <v>9899</v>
      </c>
      <c r="D1031" s="20">
        <v>2100559661</v>
      </c>
      <c r="E1031" s="20">
        <v>231001206</v>
      </c>
      <c r="F1031" s="20" t="s">
        <v>11139</v>
      </c>
      <c r="G1031" s="20"/>
      <c r="H1031" s="20">
        <v>42.5</v>
      </c>
      <c r="I1031" s="20" t="s">
        <v>11150</v>
      </c>
      <c r="J1031" s="20" t="s">
        <v>11150</v>
      </c>
      <c r="K1031" s="20" t="s">
        <v>11150</v>
      </c>
      <c r="L1031" s="20" t="s">
        <v>11150</v>
      </c>
      <c r="M1031" s="20" t="s">
        <v>11150</v>
      </c>
      <c r="N1031" s="20" t="s">
        <v>11150</v>
      </c>
      <c r="O1031" s="20">
        <v>42.5</v>
      </c>
      <c r="P1031" s="20" t="str">
        <f>VLOOKUP(A1031,'REPORTE'!$A$1:$AG$1961,30,0)</f>
        <v>Secundaria</v>
      </c>
      <c r="Q1031" s="20" t="str">
        <f>VLOOKUP(A1031,'REPORTE'!$A$1:$AG$1961,31,0)</f>
        <v>SUCUMBIOS</v>
      </c>
      <c r="R1031" s="20" t="str">
        <f>VLOOKUP(A1031,'REPORTE'!$A$1:$AG$1961,32,0)</f>
        <v>LAGO AGRIO</v>
      </c>
      <c r="S1031" s="20" t="str">
        <f>VLOOKUP(A1031,'REPORTE'!$A$1:$AG$1961,33,0)</f>
        <v>NUEVA LOJA</v>
      </c>
      <c r="T1031" s="20" t="str">
        <f>VLOOKUP(S1031,PROVINCIAS!$F$1:$G$1171,2,0)</f>
        <v>URBANA</v>
      </c>
      <c r="U1031" s="20" t="str">
        <f>VLOOKUP(A1031,'REPORTE'!$A$1:$AG$1961,5,0)</f>
        <v>ECUATORIANO(A) INDIGENA</v>
      </c>
      <c r="V1031" s="20" t="str">
        <f>VLOOKUP(A1031,'REPORTE'!$A$1:$AG$1961,18,0)</f>
        <v>F</v>
      </c>
    </row>
    <row r="1032" spans="1:22" x14ac:dyDescent="0.45">
      <c r="A1032" s="20">
        <v>1001132</v>
      </c>
      <c r="B1032" s="20" t="s">
        <v>9431</v>
      </c>
      <c r="C1032" s="20" t="s">
        <v>10271</v>
      </c>
      <c r="D1032" s="20">
        <v>650199607</v>
      </c>
      <c r="E1032" s="20">
        <v>231001207</v>
      </c>
      <c r="F1032" s="20" t="s">
        <v>11139</v>
      </c>
      <c r="G1032" s="20"/>
      <c r="H1032" s="20">
        <v>157</v>
      </c>
      <c r="I1032" s="20" t="s">
        <v>11150</v>
      </c>
      <c r="J1032" s="20" t="s">
        <v>11150</v>
      </c>
      <c r="K1032" s="20" t="s">
        <v>11150</v>
      </c>
      <c r="L1032" s="20" t="s">
        <v>11150</v>
      </c>
      <c r="M1032" s="20" t="s">
        <v>11150</v>
      </c>
      <c r="N1032" s="20" t="s">
        <v>11150</v>
      </c>
      <c r="O1032" s="20">
        <v>157</v>
      </c>
      <c r="P1032" s="20" t="str">
        <f>VLOOKUP(A1032,'REPORTE'!$A$1:$AG$1961,30,0)</f>
        <v>Universitaria</v>
      </c>
      <c r="Q1032" s="20" t="str">
        <f>VLOOKUP(A1032,'REPORTE'!$A$1:$AG$1961,31,0)</f>
        <v>CHIMBORAZO</v>
      </c>
      <c r="R1032" s="20" t="str">
        <f>VLOOKUP(A1032,'REPORTE'!$A$1:$AG$1961,32,0)</f>
        <v>GUAMOTE</v>
      </c>
      <c r="S1032" s="20" t="str">
        <f>VLOOKUP(A1032,'REPORTE'!$A$1:$AG$1961,33,0)</f>
        <v>GUAMOTE</v>
      </c>
      <c r="T1032" s="20" t="str">
        <f>VLOOKUP(S1032,PROVINCIAS!$F$1:$G$1171,2,0)</f>
        <v>URBANA</v>
      </c>
      <c r="U1032" s="20" t="str">
        <f>VLOOKUP(A1032,'REPORTE'!$A$1:$AG$1961,5,0)</f>
        <v>ECUATORIANO(A) INDIGENA</v>
      </c>
      <c r="V1032" s="20" t="str">
        <f>VLOOKUP(A1032,'REPORTE'!$A$1:$AG$1961,18,0)</f>
        <v>F</v>
      </c>
    </row>
    <row r="1033" spans="1:22" x14ac:dyDescent="0.45">
      <c r="A1033" s="20">
        <v>1001134</v>
      </c>
      <c r="B1033" s="20" t="s">
        <v>9431</v>
      </c>
      <c r="C1033" s="20" t="s">
        <v>14227</v>
      </c>
      <c r="D1033" s="20">
        <v>1725053803</v>
      </c>
      <c r="E1033" s="20">
        <v>231001209</v>
      </c>
      <c r="F1033" s="20" t="s">
        <v>11139</v>
      </c>
      <c r="G1033" s="20"/>
      <c r="H1033" s="20">
        <v>20</v>
      </c>
      <c r="I1033" s="20" t="s">
        <v>11150</v>
      </c>
      <c r="J1033" s="20" t="s">
        <v>11150</v>
      </c>
      <c r="K1033" s="20" t="s">
        <v>11150</v>
      </c>
      <c r="L1033" s="20" t="s">
        <v>11150</v>
      </c>
      <c r="M1033" s="20" t="s">
        <v>11150</v>
      </c>
      <c r="N1033" s="20" t="s">
        <v>11150</v>
      </c>
      <c r="O1033" s="20">
        <v>20</v>
      </c>
      <c r="P1033" s="20" t="str">
        <f>VLOOKUP(A1033,'REPORTE'!$A$1:$AG$1961,30,0)</f>
        <v>Secundaria</v>
      </c>
      <c r="Q1033" s="20" t="str">
        <f>VLOOKUP(A1033,'REPORTE'!$A$1:$AG$1961,31,0)</f>
        <v>PICHINCHA</v>
      </c>
      <c r="R1033" s="20" t="str">
        <f>VLOOKUP(A1033,'REPORTE'!$A$1:$AG$1961,32,0)</f>
        <v>QUITO</v>
      </c>
      <c r="S1033" s="20" t="str">
        <f>VLOOKUP(A1033,'REPORTE'!$A$1:$AG$1961,33,0)</f>
        <v>COTOCOLLAO</v>
      </c>
      <c r="T1033" s="20" t="str">
        <f>VLOOKUP(S1033,PROVINCIAS!$F$1:$G$1171,2,0)</f>
        <v>URBANA</v>
      </c>
      <c r="U1033" s="20" t="str">
        <f>VLOOKUP(A1033,'REPORTE'!$A$1:$AG$1961,5,0)</f>
        <v>ECUATORIANO(A) INDIGENA</v>
      </c>
      <c r="V1033" s="20" t="str">
        <f>VLOOKUP(A1033,'REPORTE'!$A$1:$AG$1961,18,0)</f>
        <v>F</v>
      </c>
    </row>
    <row r="1034" spans="1:22" x14ac:dyDescent="0.45">
      <c r="A1034" s="20">
        <v>1001135</v>
      </c>
      <c r="B1034" s="20" t="s">
        <v>9431</v>
      </c>
      <c r="C1034" s="20" t="s">
        <v>10227</v>
      </c>
      <c r="D1034" s="20">
        <v>604158832</v>
      </c>
      <c r="E1034" s="20">
        <v>231001210</v>
      </c>
      <c r="F1034" s="20" t="s">
        <v>11139</v>
      </c>
      <c r="G1034" s="20"/>
      <c r="H1034" s="20">
        <v>192.6</v>
      </c>
      <c r="I1034" s="20" t="s">
        <v>11150</v>
      </c>
      <c r="J1034" s="20" t="s">
        <v>11150</v>
      </c>
      <c r="K1034" s="20" t="s">
        <v>11150</v>
      </c>
      <c r="L1034" s="20" t="s">
        <v>11150</v>
      </c>
      <c r="M1034" s="20" t="s">
        <v>11150</v>
      </c>
      <c r="N1034" s="20" t="s">
        <v>11150</v>
      </c>
      <c r="O1034" s="20">
        <v>192.6</v>
      </c>
      <c r="P1034" s="20" t="str">
        <f>VLOOKUP(A1034,'REPORTE'!$A$1:$AG$1961,30,0)</f>
        <v>Primaria</v>
      </c>
      <c r="Q1034" s="20" t="str">
        <f>VLOOKUP(A1034,'REPORTE'!$A$1:$AG$1961,31,0)</f>
        <v>CHIMBORAZO</v>
      </c>
      <c r="R1034" s="20" t="str">
        <f>VLOOKUP(A1034,'REPORTE'!$A$1:$AG$1961,32,0)</f>
        <v>RIOBAMBA</v>
      </c>
      <c r="S1034" s="20" t="str">
        <f>VLOOKUP(A1034,'REPORTE'!$A$1:$AG$1961,33,0)</f>
        <v>CACHA (CAB EN MACHANGARA)</v>
      </c>
      <c r="T1034" s="20" t="str">
        <f>VLOOKUP(S1034,PROVINCIAS!$F$1:$G$1171,2,0)</f>
        <v>RURAL</v>
      </c>
      <c r="U1034" s="20" t="str">
        <f>VLOOKUP(A1034,'REPORTE'!$A$1:$AG$1961,5,0)</f>
        <v>ECUATORIANO(A) INDIGENA</v>
      </c>
      <c r="V1034" s="20" t="str">
        <f>VLOOKUP(A1034,'REPORTE'!$A$1:$AG$1961,18,0)</f>
        <v>M</v>
      </c>
    </row>
    <row r="1035" spans="1:22" x14ac:dyDescent="0.45">
      <c r="A1035" s="20">
        <v>1001136</v>
      </c>
      <c r="B1035" s="20" t="s">
        <v>9431</v>
      </c>
      <c r="C1035" s="20" t="s">
        <v>14228</v>
      </c>
      <c r="D1035" s="20">
        <v>1752738011</v>
      </c>
      <c r="E1035" s="20">
        <v>231001211</v>
      </c>
      <c r="F1035" s="20" t="s">
        <v>11139</v>
      </c>
      <c r="G1035" s="20"/>
      <c r="H1035" s="20">
        <v>15</v>
      </c>
      <c r="I1035" s="20" t="s">
        <v>11150</v>
      </c>
      <c r="J1035" s="20" t="s">
        <v>11150</v>
      </c>
      <c r="K1035" s="20" t="s">
        <v>11150</v>
      </c>
      <c r="L1035" s="20" t="s">
        <v>11150</v>
      </c>
      <c r="M1035" s="20" t="s">
        <v>11150</v>
      </c>
      <c r="N1035" s="20" t="s">
        <v>11150</v>
      </c>
      <c r="O1035" s="20">
        <v>15</v>
      </c>
      <c r="P1035" s="20" t="str">
        <f>VLOOKUP(A1035,'REPORTE'!$A$1:$AG$1961,30,0)</f>
        <v>Secundaria</v>
      </c>
      <c r="Q1035" s="20" t="str">
        <f>VLOOKUP(A1035,'REPORTE'!$A$1:$AG$1961,31,0)</f>
        <v>PICHINCHA</v>
      </c>
      <c r="R1035" s="20" t="str">
        <f>VLOOKUP(A1035,'REPORTE'!$A$1:$AG$1961,32,0)</f>
        <v>QUITO</v>
      </c>
      <c r="S1035" s="20" t="str">
        <f>VLOOKUP(A1035,'REPORTE'!$A$1:$AG$1961,33,0)</f>
        <v>COTOCOLLAO</v>
      </c>
      <c r="T1035" s="20" t="str">
        <f>VLOOKUP(S1035,PROVINCIAS!$F$1:$G$1171,2,0)</f>
        <v>URBANA</v>
      </c>
      <c r="U1035" s="20" t="str">
        <f>VLOOKUP(A1035,'REPORTE'!$A$1:$AG$1961,5,0)</f>
        <v>ECUATORIANO(A)</v>
      </c>
      <c r="V1035" s="20" t="str">
        <f>VLOOKUP(A1035,'REPORTE'!$A$1:$AG$1961,18,0)</f>
        <v>M</v>
      </c>
    </row>
    <row r="1036" spans="1:22" x14ac:dyDescent="0.45">
      <c r="A1036" s="20">
        <v>1001137</v>
      </c>
      <c r="B1036" s="20" t="s">
        <v>9431</v>
      </c>
      <c r="C1036" s="20" t="s">
        <v>14229</v>
      </c>
      <c r="D1036" s="20">
        <v>1714190178</v>
      </c>
      <c r="E1036" s="20">
        <v>231001212</v>
      </c>
      <c r="F1036" s="20" t="s">
        <v>11139</v>
      </c>
      <c r="G1036" s="20"/>
      <c r="H1036" s="20">
        <v>20</v>
      </c>
      <c r="I1036" s="20" t="s">
        <v>11150</v>
      </c>
      <c r="J1036" s="20" t="s">
        <v>11150</v>
      </c>
      <c r="K1036" s="20" t="s">
        <v>11150</v>
      </c>
      <c r="L1036" s="20" t="s">
        <v>11150</v>
      </c>
      <c r="M1036" s="20" t="s">
        <v>11150</v>
      </c>
      <c r="N1036" s="20" t="s">
        <v>11150</v>
      </c>
      <c r="O1036" s="20">
        <v>20</v>
      </c>
      <c r="P1036" s="20" t="str">
        <f>VLOOKUP(A1036,'REPORTE'!$A$1:$AG$1961,30,0)</f>
        <v>Secundaria</v>
      </c>
      <c r="Q1036" s="20" t="str">
        <f>VLOOKUP(A1036,'REPORTE'!$A$1:$AG$1961,31,0)</f>
        <v>PICHINCHA</v>
      </c>
      <c r="R1036" s="20" t="str">
        <f>VLOOKUP(A1036,'REPORTE'!$A$1:$AG$1961,32,0)</f>
        <v>QUITO</v>
      </c>
      <c r="S1036" s="20" t="str">
        <f>VLOOKUP(A1036,'REPORTE'!$A$1:$AG$1961,33,0)</f>
        <v>EL INCA</v>
      </c>
      <c r="T1036" s="20" t="str">
        <f>VLOOKUP(S1036,PROVINCIAS!$F$1:$G$1171,2,0)</f>
        <v>URBANA</v>
      </c>
      <c r="U1036" s="20" t="str">
        <f>VLOOKUP(A1036,'REPORTE'!$A$1:$AG$1961,5,0)</f>
        <v>ECUATORIANO(A)</v>
      </c>
      <c r="V1036" s="20" t="str">
        <f>VLOOKUP(A1036,'REPORTE'!$A$1:$AG$1961,18,0)</f>
        <v>F</v>
      </c>
    </row>
    <row r="1037" spans="1:22" x14ac:dyDescent="0.45">
      <c r="A1037" s="20">
        <v>1001139</v>
      </c>
      <c r="B1037" s="20" t="s">
        <v>9431</v>
      </c>
      <c r="C1037" s="20" t="s">
        <v>9735</v>
      </c>
      <c r="D1037" s="20">
        <v>603630997</v>
      </c>
      <c r="E1037" s="20">
        <v>231001214</v>
      </c>
      <c r="F1037" s="20" t="s">
        <v>11139</v>
      </c>
      <c r="G1037" s="20"/>
      <c r="H1037" s="20">
        <v>850</v>
      </c>
      <c r="I1037" s="20" t="s">
        <v>11150</v>
      </c>
      <c r="J1037" s="20" t="s">
        <v>11150</v>
      </c>
      <c r="K1037" s="20" t="s">
        <v>11150</v>
      </c>
      <c r="L1037" s="20" t="s">
        <v>11150</v>
      </c>
      <c r="M1037" s="20" t="s">
        <v>11150</v>
      </c>
      <c r="N1037" s="20" t="s">
        <v>11150</v>
      </c>
      <c r="O1037" s="20">
        <v>850</v>
      </c>
      <c r="P1037" s="20" t="str">
        <f>VLOOKUP(A1037,'REPORTE'!$A$1:$AG$1961,30,0)</f>
        <v>Secundaria</v>
      </c>
      <c r="Q1037" s="20" t="str">
        <f>VLOOKUP(A1037,'REPORTE'!$A$1:$AG$1961,31,0)</f>
        <v>CHIMBORAZO</v>
      </c>
      <c r="R1037" s="20" t="str">
        <f>VLOOKUP(A1037,'REPORTE'!$A$1:$AG$1961,32,0)</f>
        <v>RIOBAMBA</v>
      </c>
      <c r="S1037" s="20" t="str">
        <f>VLOOKUP(A1037,'REPORTE'!$A$1:$AG$1961,33,0)</f>
        <v>CACHA (CAB EN MACHANGARA)</v>
      </c>
      <c r="T1037" s="20" t="str">
        <f>VLOOKUP(S1037,PROVINCIAS!$F$1:$G$1171,2,0)</f>
        <v>RURAL</v>
      </c>
      <c r="U1037" s="20" t="str">
        <f>VLOOKUP(A1037,'REPORTE'!$A$1:$AG$1961,5,0)</f>
        <v>ECUATORIANO(A) INDIGENA</v>
      </c>
      <c r="V1037" s="20" t="str">
        <f>VLOOKUP(A1037,'REPORTE'!$A$1:$AG$1961,18,0)</f>
        <v>F</v>
      </c>
    </row>
    <row r="1038" spans="1:22" x14ac:dyDescent="0.45">
      <c r="A1038" s="20">
        <v>1001140</v>
      </c>
      <c r="B1038" s="20" t="s">
        <v>9431</v>
      </c>
      <c r="C1038" s="20" t="s">
        <v>14230</v>
      </c>
      <c r="D1038" s="20">
        <v>1726417585</v>
      </c>
      <c r="E1038" s="20">
        <v>231001224</v>
      </c>
      <c r="F1038" s="20" t="s">
        <v>11139</v>
      </c>
      <c r="G1038" s="20"/>
      <c r="H1038" s="20">
        <v>15</v>
      </c>
      <c r="I1038" s="20" t="s">
        <v>11150</v>
      </c>
      <c r="J1038" s="20" t="s">
        <v>11150</v>
      </c>
      <c r="K1038" s="20" t="s">
        <v>11150</v>
      </c>
      <c r="L1038" s="20" t="s">
        <v>11150</v>
      </c>
      <c r="M1038" s="20" t="s">
        <v>11150</v>
      </c>
      <c r="N1038" s="20" t="s">
        <v>11150</v>
      </c>
      <c r="O1038" s="20">
        <v>15</v>
      </c>
      <c r="P1038" s="20" t="str">
        <f>VLOOKUP(A1038,'REPORTE'!$A$1:$AG$1961,30,0)</f>
        <v>Secundaria</v>
      </c>
      <c r="Q1038" s="20" t="str">
        <f>VLOOKUP(A1038,'REPORTE'!$A$1:$AG$1961,31,0)</f>
        <v>PICHINCHA</v>
      </c>
      <c r="R1038" s="20" t="str">
        <f>VLOOKUP(A1038,'REPORTE'!$A$1:$AG$1961,32,0)</f>
        <v>QUITO</v>
      </c>
      <c r="S1038" s="20" t="str">
        <f>VLOOKUP(A1038,'REPORTE'!$A$1:$AG$1961,33,0)</f>
        <v>COTOCOLLAO</v>
      </c>
      <c r="T1038" s="20" t="str">
        <f>VLOOKUP(S1038,PROVINCIAS!$F$1:$G$1171,2,0)</f>
        <v>URBANA</v>
      </c>
      <c r="U1038" s="20" t="str">
        <f>VLOOKUP(A1038,'REPORTE'!$A$1:$AG$1961,5,0)</f>
        <v>ECUATORIANO(A)</v>
      </c>
      <c r="V1038" s="20" t="str">
        <f>VLOOKUP(A1038,'REPORTE'!$A$1:$AG$1961,18,0)</f>
        <v>F</v>
      </c>
    </row>
    <row r="1039" spans="1:22" x14ac:dyDescent="0.45">
      <c r="A1039" s="20">
        <v>1001141</v>
      </c>
      <c r="B1039" s="20" t="s">
        <v>9431</v>
      </c>
      <c r="C1039" s="20" t="s">
        <v>14231</v>
      </c>
      <c r="D1039" s="20">
        <v>1751325273</v>
      </c>
      <c r="E1039" s="20">
        <v>231001217</v>
      </c>
      <c r="F1039" s="20" t="s">
        <v>11139</v>
      </c>
      <c r="G1039" s="20"/>
      <c r="H1039" s="20">
        <v>30</v>
      </c>
      <c r="I1039" s="20" t="s">
        <v>11150</v>
      </c>
      <c r="J1039" s="20" t="s">
        <v>11150</v>
      </c>
      <c r="K1039" s="20" t="s">
        <v>11150</v>
      </c>
      <c r="L1039" s="20" t="s">
        <v>11150</v>
      </c>
      <c r="M1039" s="20" t="s">
        <v>11150</v>
      </c>
      <c r="N1039" s="20" t="s">
        <v>11150</v>
      </c>
      <c r="O1039" s="20">
        <v>30</v>
      </c>
      <c r="P1039" s="20" t="str">
        <f>VLOOKUP(A1039,'REPORTE'!$A$1:$AG$1961,30,0)</f>
        <v>Secundaria</v>
      </c>
      <c r="Q1039" s="20" t="str">
        <f>VLOOKUP(A1039,'REPORTE'!$A$1:$AG$1961,31,0)</f>
        <v>COTOPAXI</v>
      </c>
      <c r="R1039" s="20" t="str">
        <f>VLOOKUP(A1039,'REPORTE'!$A$1:$AG$1961,32,0)</f>
        <v>SIGCHOS</v>
      </c>
      <c r="S1039" s="20" t="str">
        <f>VLOOKUP(A1039,'REPORTE'!$A$1:$AG$1961,33,0)</f>
        <v>CHUGCHILLAN</v>
      </c>
      <c r="T1039" s="20" t="str">
        <f>VLOOKUP(S1039,PROVINCIAS!$F$1:$G$1171,2,0)</f>
        <v>RURAL</v>
      </c>
      <c r="U1039" s="20" t="str">
        <f>VLOOKUP(A1039,'REPORTE'!$A$1:$AG$1961,5,0)</f>
        <v>ECUATORIANO(A)</v>
      </c>
      <c r="V1039" s="20" t="str">
        <f>VLOOKUP(A1039,'REPORTE'!$A$1:$AG$1961,18,0)</f>
        <v>F</v>
      </c>
    </row>
    <row r="1040" spans="1:22" x14ac:dyDescent="0.45">
      <c r="A1040" s="20">
        <v>1001142</v>
      </c>
      <c r="B1040" s="20" t="s">
        <v>9431</v>
      </c>
      <c r="C1040" s="20" t="s">
        <v>14232</v>
      </c>
      <c r="D1040" s="20">
        <v>1712019965001</v>
      </c>
      <c r="E1040" s="20">
        <v>231001218</v>
      </c>
      <c r="F1040" s="20" t="s">
        <v>11139</v>
      </c>
      <c r="G1040" s="20"/>
      <c r="H1040" s="20">
        <v>70</v>
      </c>
      <c r="I1040" s="20" t="s">
        <v>11150</v>
      </c>
      <c r="J1040" s="20" t="s">
        <v>11150</v>
      </c>
      <c r="K1040" s="20" t="s">
        <v>11150</v>
      </c>
      <c r="L1040" s="20" t="s">
        <v>11150</v>
      </c>
      <c r="M1040" s="20" t="s">
        <v>11150</v>
      </c>
      <c r="N1040" s="20" t="s">
        <v>11150</v>
      </c>
      <c r="O1040" s="20">
        <v>70</v>
      </c>
      <c r="P1040" s="20" t="str">
        <f>VLOOKUP(A1040,'REPORTE'!$A$1:$AG$1961,30,0)</f>
        <v>Primaria</v>
      </c>
      <c r="Q1040" s="20" t="str">
        <f>VLOOKUP(A1040,'REPORTE'!$A$1:$AG$1961,31,0)</f>
        <v>CHIMBORAZO</v>
      </c>
      <c r="R1040" s="20" t="str">
        <f>VLOOKUP(A1040,'REPORTE'!$A$1:$AG$1961,32,0)</f>
        <v>RIOBAMBA</v>
      </c>
      <c r="S1040" s="20" t="str">
        <f>VLOOKUP(A1040,'REPORTE'!$A$1:$AG$1961,33,0)</f>
        <v>LIZARZABURU</v>
      </c>
      <c r="T1040" s="20" t="str">
        <f>VLOOKUP(S1040,PROVINCIAS!$F$1:$G$1171,2,0)</f>
        <v>URBANA</v>
      </c>
      <c r="U1040" s="20" t="str">
        <f>VLOOKUP(A1040,'REPORTE'!$A$1:$AG$1961,5,0)</f>
        <v>ECUATORIANO(A) INDIGENA</v>
      </c>
      <c r="V1040" s="20" t="str">
        <f>VLOOKUP(A1040,'REPORTE'!$A$1:$AG$1961,18,0)</f>
        <v>M</v>
      </c>
    </row>
    <row r="1041" spans="1:22" x14ac:dyDescent="0.45">
      <c r="A1041" s="20">
        <v>1001143</v>
      </c>
      <c r="B1041" s="20" t="s">
        <v>9431</v>
      </c>
      <c r="C1041" s="20" t="s">
        <v>14233</v>
      </c>
      <c r="D1041" s="20">
        <v>1715985444</v>
      </c>
      <c r="E1041" s="20">
        <v>231001221</v>
      </c>
      <c r="F1041" s="20" t="s">
        <v>11139</v>
      </c>
      <c r="G1041" s="20"/>
      <c r="H1041" s="20">
        <v>30</v>
      </c>
      <c r="I1041" s="20" t="s">
        <v>11150</v>
      </c>
      <c r="J1041" s="20" t="s">
        <v>11150</v>
      </c>
      <c r="K1041" s="20" t="s">
        <v>11150</v>
      </c>
      <c r="L1041" s="20" t="s">
        <v>11150</v>
      </c>
      <c r="M1041" s="20" t="s">
        <v>11150</v>
      </c>
      <c r="N1041" s="20" t="s">
        <v>11150</v>
      </c>
      <c r="O1041" s="20">
        <v>30</v>
      </c>
      <c r="P1041" s="20" t="str">
        <f>VLOOKUP(A1041,'REPORTE'!$A$1:$AG$1961,30,0)</f>
        <v>Primaria</v>
      </c>
      <c r="Q1041" s="20" t="str">
        <f>VLOOKUP(A1041,'REPORTE'!$A$1:$AG$1961,31,0)</f>
        <v>IMBABURA</v>
      </c>
      <c r="R1041" s="20" t="str">
        <f>VLOOKUP(A1041,'REPORTE'!$A$1:$AG$1961,32,0)</f>
        <v>COTACACHI</v>
      </c>
      <c r="S1041" s="20" t="str">
        <f>VLOOKUP(A1041,'REPORTE'!$A$1:$AG$1961,33,0)</f>
        <v>SAGRARIO</v>
      </c>
      <c r="T1041" s="20" t="str">
        <f>VLOOKUP(S1041,PROVINCIAS!$F$1:$G$1171,2,0)</f>
        <v>URBANA</v>
      </c>
      <c r="U1041" s="20" t="str">
        <f>VLOOKUP(A1041,'REPORTE'!$A$1:$AG$1961,5,0)</f>
        <v>ECUATORIANO(A) INDIGENA</v>
      </c>
      <c r="V1041" s="20" t="str">
        <f>VLOOKUP(A1041,'REPORTE'!$A$1:$AG$1961,18,0)</f>
        <v>M</v>
      </c>
    </row>
    <row r="1042" spans="1:22" x14ac:dyDescent="0.45">
      <c r="A1042" s="20">
        <v>1001144</v>
      </c>
      <c r="B1042" s="20" t="s">
        <v>9431</v>
      </c>
      <c r="C1042" s="20" t="s">
        <v>9987</v>
      </c>
      <c r="D1042" s="20">
        <v>1722249859</v>
      </c>
      <c r="E1042" s="20">
        <v>231001222</v>
      </c>
      <c r="F1042" s="20" t="s">
        <v>11139</v>
      </c>
      <c r="G1042" s="20"/>
      <c r="H1042" s="20">
        <v>53.75</v>
      </c>
      <c r="I1042" s="20" t="s">
        <v>11150</v>
      </c>
      <c r="J1042" s="20" t="s">
        <v>11150</v>
      </c>
      <c r="K1042" s="20" t="s">
        <v>11150</v>
      </c>
      <c r="L1042" s="20" t="s">
        <v>11150</v>
      </c>
      <c r="M1042" s="20" t="s">
        <v>11150</v>
      </c>
      <c r="N1042" s="20" t="s">
        <v>11150</v>
      </c>
      <c r="O1042" s="20">
        <v>53.75</v>
      </c>
      <c r="P1042" s="20" t="str">
        <f>VLOOKUP(A1042,'REPORTE'!$A$1:$AG$1961,30,0)</f>
        <v>Secundaria</v>
      </c>
      <c r="Q1042" s="20" t="str">
        <f>VLOOKUP(A1042,'REPORTE'!$A$1:$AG$1961,31,0)</f>
        <v>PICHINCHA</v>
      </c>
      <c r="R1042" s="20" t="str">
        <f>VLOOKUP(A1042,'REPORTE'!$A$1:$AG$1961,32,0)</f>
        <v>QUITO</v>
      </c>
      <c r="S1042" s="20" t="str">
        <f>VLOOKUP(A1042,'REPORTE'!$A$1:$AG$1961,33,0)</f>
        <v>COTOCOLLAO</v>
      </c>
      <c r="T1042" s="20" t="str">
        <f>VLOOKUP(S1042,PROVINCIAS!$F$1:$G$1171,2,0)</f>
        <v>URBANA</v>
      </c>
      <c r="U1042" s="20" t="str">
        <f>VLOOKUP(A1042,'REPORTE'!$A$1:$AG$1961,5,0)</f>
        <v>ECUATORIANO(A)</v>
      </c>
      <c r="V1042" s="20" t="str">
        <f>VLOOKUP(A1042,'REPORTE'!$A$1:$AG$1961,18,0)</f>
        <v>M</v>
      </c>
    </row>
    <row r="1043" spans="1:22" x14ac:dyDescent="0.45">
      <c r="A1043" s="20">
        <v>1001145</v>
      </c>
      <c r="B1043" s="20" t="s">
        <v>9431</v>
      </c>
      <c r="C1043" s="20" t="s">
        <v>10419</v>
      </c>
      <c r="D1043" s="20">
        <v>1720383957</v>
      </c>
      <c r="E1043" s="20">
        <v>231001223</v>
      </c>
      <c r="F1043" s="20" t="s">
        <v>11139</v>
      </c>
      <c r="G1043" s="20"/>
      <c r="H1043" s="20">
        <v>402.76</v>
      </c>
      <c r="I1043" s="20" t="s">
        <v>11150</v>
      </c>
      <c r="J1043" s="20" t="s">
        <v>11150</v>
      </c>
      <c r="K1043" s="20" t="s">
        <v>11150</v>
      </c>
      <c r="L1043" s="20" t="s">
        <v>11150</v>
      </c>
      <c r="M1043" s="20" t="s">
        <v>11150</v>
      </c>
      <c r="N1043" s="20" t="s">
        <v>11150</v>
      </c>
      <c r="O1043" s="20">
        <v>402.76</v>
      </c>
      <c r="P1043" s="20" t="str">
        <f>VLOOKUP(A1043,'REPORTE'!$A$1:$AG$1961,30,0)</f>
        <v>Primaria</v>
      </c>
      <c r="Q1043" s="20" t="str">
        <f>VLOOKUP(A1043,'REPORTE'!$A$1:$AG$1961,31,0)</f>
        <v>CHIMBORAZO</v>
      </c>
      <c r="R1043" s="20" t="str">
        <f>VLOOKUP(A1043,'REPORTE'!$A$1:$AG$1961,32,0)</f>
        <v>COLTA</v>
      </c>
      <c r="S1043" s="20" t="str">
        <f>VLOOKUP(A1043,'REPORTE'!$A$1:$AG$1961,33,0)</f>
        <v>COLUMBE</v>
      </c>
      <c r="T1043" s="20" t="str">
        <f>VLOOKUP(S1043,PROVINCIAS!$F$1:$G$1171,2,0)</f>
        <v>RURAL</v>
      </c>
      <c r="U1043" s="20" t="str">
        <f>VLOOKUP(A1043,'REPORTE'!$A$1:$AG$1961,5,0)</f>
        <v>ECUATORIANO(A) INDIGENA</v>
      </c>
      <c r="V1043" s="20" t="str">
        <f>VLOOKUP(A1043,'REPORTE'!$A$1:$AG$1961,18,0)</f>
        <v>F</v>
      </c>
    </row>
    <row r="1044" spans="1:22" x14ac:dyDescent="0.45">
      <c r="A1044" s="20">
        <v>1001146</v>
      </c>
      <c r="B1044" s="20" t="s">
        <v>9431</v>
      </c>
      <c r="C1044" s="20" t="s">
        <v>10184</v>
      </c>
      <c r="D1044" s="20">
        <v>605163179</v>
      </c>
      <c r="E1044" s="20">
        <v>231001225</v>
      </c>
      <c r="F1044" s="20" t="s">
        <v>11139</v>
      </c>
      <c r="G1044" s="20"/>
      <c r="H1044" s="20">
        <v>235</v>
      </c>
      <c r="I1044" s="20" t="s">
        <v>11150</v>
      </c>
      <c r="J1044" s="20" t="s">
        <v>11150</v>
      </c>
      <c r="K1044" s="20" t="s">
        <v>11150</v>
      </c>
      <c r="L1044" s="20" t="s">
        <v>11150</v>
      </c>
      <c r="M1044" s="20" t="s">
        <v>11150</v>
      </c>
      <c r="N1044" s="20" t="s">
        <v>11150</v>
      </c>
      <c r="O1044" s="20">
        <v>235</v>
      </c>
      <c r="P1044" s="20" t="str">
        <f>VLOOKUP(A1044,'REPORTE'!$A$1:$AG$1961,30,0)</f>
        <v>Secundaria</v>
      </c>
      <c r="Q1044" s="20" t="str">
        <f>VLOOKUP(A1044,'REPORTE'!$A$1:$AG$1961,31,0)</f>
        <v>CHIMBORAZO</v>
      </c>
      <c r="R1044" s="20" t="str">
        <f>VLOOKUP(A1044,'REPORTE'!$A$1:$AG$1961,32,0)</f>
        <v>RIOBAMBA</v>
      </c>
      <c r="S1044" s="20" t="str">
        <f>VLOOKUP(A1044,'REPORTE'!$A$1:$AG$1961,33,0)</f>
        <v>CACHA (CAB EN MACHANGARA)</v>
      </c>
      <c r="T1044" s="20" t="str">
        <f>VLOOKUP(S1044,PROVINCIAS!$F$1:$G$1171,2,0)</f>
        <v>RURAL</v>
      </c>
      <c r="U1044" s="20" t="str">
        <f>VLOOKUP(A1044,'REPORTE'!$A$1:$AG$1961,5,0)</f>
        <v>ECUATORIANO(A) INDIGENA</v>
      </c>
      <c r="V1044" s="20" t="str">
        <f>VLOOKUP(A1044,'REPORTE'!$A$1:$AG$1961,18,0)</f>
        <v>F</v>
      </c>
    </row>
    <row r="1045" spans="1:22" x14ac:dyDescent="0.45">
      <c r="A1045" s="20">
        <v>1001147</v>
      </c>
      <c r="B1045" s="20" t="s">
        <v>9431</v>
      </c>
      <c r="C1045" s="20" t="s">
        <v>10287</v>
      </c>
      <c r="D1045" s="20">
        <v>1710417476</v>
      </c>
      <c r="E1045" s="20">
        <v>231001226</v>
      </c>
      <c r="F1045" s="20" t="s">
        <v>11139</v>
      </c>
      <c r="G1045" s="20"/>
      <c r="H1045" s="20">
        <v>374.2</v>
      </c>
      <c r="I1045" s="20" t="s">
        <v>11150</v>
      </c>
      <c r="J1045" s="20" t="s">
        <v>11150</v>
      </c>
      <c r="K1045" s="20" t="s">
        <v>11150</v>
      </c>
      <c r="L1045" s="20" t="s">
        <v>11150</v>
      </c>
      <c r="M1045" s="20" t="s">
        <v>11150</v>
      </c>
      <c r="N1045" s="20" t="s">
        <v>11150</v>
      </c>
      <c r="O1045" s="20">
        <v>374.2</v>
      </c>
      <c r="P1045" s="20" t="str">
        <f>VLOOKUP(A1045,'REPORTE'!$A$1:$AG$1961,30,0)</f>
        <v>Primaria</v>
      </c>
      <c r="Q1045" s="20" t="str">
        <f>VLOOKUP(A1045,'REPORTE'!$A$1:$AG$1961,31,0)</f>
        <v>CHIMBORAZO</v>
      </c>
      <c r="R1045" s="20" t="str">
        <f>VLOOKUP(A1045,'REPORTE'!$A$1:$AG$1961,32,0)</f>
        <v>RIOBAMBA</v>
      </c>
      <c r="S1045" s="20" t="str">
        <f>VLOOKUP(A1045,'REPORTE'!$A$1:$AG$1961,33,0)</f>
        <v>QUIMIAG</v>
      </c>
      <c r="T1045" s="20" t="str">
        <f>VLOOKUP(S1045,PROVINCIAS!$F$1:$G$1171,2,0)</f>
        <v>RURAL</v>
      </c>
      <c r="U1045" s="20" t="str">
        <f>VLOOKUP(A1045,'REPORTE'!$A$1:$AG$1961,5,0)</f>
        <v>ECUATORIANO(A) INDIGENA</v>
      </c>
      <c r="V1045" s="20" t="str">
        <f>VLOOKUP(A1045,'REPORTE'!$A$1:$AG$1961,18,0)</f>
        <v>F</v>
      </c>
    </row>
    <row r="1046" spans="1:22" x14ac:dyDescent="0.45">
      <c r="A1046" s="20">
        <v>1001148</v>
      </c>
      <c r="B1046" s="20" t="s">
        <v>9431</v>
      </c>
      <c r="C1046" s="20" t="s">
        <v>14235</v>
      </c>
      <c r="D1046" s="20">
        <v>602471914</v>
      </c>
      <c r="E1046" s="20">
        <v>231001227</v>
      </c>
      <c r="F1046" s="20" t="s">
        <v>11139</v>
      </c>
      <c r="G1046" s="20"/>
      <c r="H1046" s="20">
        <v>160</v>
      </c>
      <c r="I1046" s="20" t="s">
        <v>11150</v>
      </c>
      <c r="J1046" s="20" t="s">
        <v>11150</v>
      </c>
      <c r="K1046" s="20" t="s">
        <v>11150</v>
      </c>
      <c r="L1046" s="20" t="s">
        <v>11150</v>
      </c>
      <c r="M1046" s="20" t="s">
        <v>11150</v>
      </c>
      <c r="N1046" s="20" t="s">
        <v>11150</v>
      </c>
      <c r="O1046" s="20">
        <v>160</v>
      </c>
      <c r="P1046" s="20" t="str">
        <f>VLOOKUP(A1046,'REPORTE'!$A$1:$AG$1961,30,0)</f>
        <v>Primaria</v>
      </c>
      <c r="Q1046" s="20" t="str">
        <f>VLOOKUP(A1046,'REPORTE'!$A$1:$AG$1961,31,0)</f>
        <v>PICHINCHA</v>
      </c>
      <c r="R1046" s="20" t="str">
        <f>VLOOKUP(A1046,'REPORTE'!$A$1:$AG$1961,32,0)</f>
        <v>QUITO</v>
      </c>
      <c r="S1046" s="20" t="str">
        <f>VLOOKUP(A1046,'REPORTE'!$A$1:$AG$1961,33,0)</f>
        <v>COTOCOLLAO</v>
      </c>
      <c r="T1046" s="20" t="str">
        <f>VLOOKUP(S1046,PROVINCIAS!$F$1:$G$1171,2,0)</f>
        <v>URBANA</v>
      </c>
      <c r="U1046" s="20" t="str">
        <f>VLOOKUP(A1046,'REPORTE'!$A$1:$AG$1961,5,0)</f>
        <v>ECUATORIANO(A) INDIGENA</v>
      </c>
      <c r="V1046" s="20" t="str">
        <f>VLOOKUP(A1046,'REPORTE'!$A$1:$AG$1961,18,0)</f>
        <v>M</v>
      </c>
    </row>
    <row r="1047" spans="1:22" x14ac:dyDescent="0.45">
      <c r="A1047" s="20">
        <v>1001149</v>
      </c>
      <c r="B1047" s="20" t="s">
        <v>9431</v>
      </c>
      <c r="C1047" s="20" t="s">
        <v>10409</v>
      </c>
      <c r="D1047" s="20">
        <v>1717314098</v>
      </c>
      <c r="E1047" s="20">
        <v>231001228</v>
      </c>
      <c r="F1047" s="20" t="s">
        <v>11139</v>
      </c>
      <c r="G1047" s="20"/>
      <c r="H1047" s="20">
        <v>347</v>
      </c>
      <c r="I1047" s="20" t="s">
        <v>11150</v>
      </c>
      <c r="J1047" s="20" t="s">
        <v>11150</v>
      </c>
      <c r="K1047" s="20" t="s">
        <v>11150</v>
      </c>
      <c r="L1047" s="20" t="s">
        <v>11150</v>
      </c>
      <c r="M1047" s="20" t="s">
        <v>11150</v>
      </c>
      <c r="N1047" s="20" t="s">
        <v>11150</v>
      </c>
      <c r="O1047" s="20">
        <v>347</v>
      </c>
      <c r="P1047" s="20" t="str">
        <f>VLOOKUP(A1047,'REPORTE'!$A$1:$AG$1961,30,0)</f>
        <v>Secundaria</v>
      </c>
      <c r="Q1047" s="20" t="str">
        <f>VLOOKUP(A1047,'REPORTE'!$A$1:$AG$1961,31,0)</f>
        <v>CHIMBORAZO</v>
      </c>
      <c r="R1047" s="20" t="str">
        <f>VLOOKUP(A1047,'REPORTE'!$A$1:$AG$1961,32,0)</f>
        <v>RIOBAMBA</v>
      </c>
      <c r="S1047" s="20" t="str">
        <f>VLOOKUP(A1047,'REPORTE'!$A$1:$AG$1961,33,0)</f>
        <v>CACHA (CAB EN MACHANGARA)</v>
      </c>
      <c r="T1047" s="20" t="str">
        <f>VLOOKUP(S1047,PROVINCIAS!$F$1:$G$1171,2,0)</f>
        <v>RURAL</v>
      </c>
      <c r="U1047" s="20" t="str">
        <f>VLOOKUP(A1047,'REPORTE'!$A$1:$AG$1961,5,0)</f>
        <v>ECUATORIANO(A) INDIGENA</v>
      </c>
      <c r="V1047" s="20" t="str">
        <f>VLOOKUP(A1047,'REPORTE'!$A$1:$AG$1961,18,0)</f>
        <v>F</v>
      </c>
    </row>
    <row r="1048" spans="1:22" x14ac:dyDescent="0.45">
      <c r="A1048" s="20">
        <v>1001150</v>
      </c>
      <c r="B1048" s="20" t="s">
        <v>9431</v>
      </c>
      <c r="C1048" s="20" t="s">
        <v>10117</v>
      </c>
      <c r="D1048" s="20">
        <v>502841166</v>
      </c>
      <c r="E1048" s="20">
        <v>231001229</v>
      </c>
      <c r="F1048" s="20" t="s">
        <v>11139</v>
      </c>
      <c r="G1048" s="20"/>
      <c r="H1048" s="20">
        <v>230</v>
      </c>
      <c r="I1048" s="20" t="s">
        <v>11150</v>
      </c>
      <c r="J1048" s="20" t="s">
        <v>11150</v>
      </c>
      <c r="K1048" s="20" t="s">
        <v>11150</v>
      </c>
      <c r="L1048" s="20" t="s">
        <v>11150</v>
      </c>
      <c r="M1048" s="20" t="s">
        <v>11150</v>
      </c>
      <c r="N1048" s="20" t="s">
        <v>11150</v>
      </c>
      <c r="O1048" s="20">
        <v>230</v>
      </c>
      <c r="P1048" s="20" t="str">
        <f>VLOOKUP(A1048,'REPORTE'!$A$1:$AG$1961,30,0)</f>
        <v>Primaria</v>
      </c>
      <c r="Q1048" s="20" t="str">
        <f>VLOOKUP(A1048,'REPORTE'!$A$1:$AG$1961,31,0)</f>
        <v>COTOPAXI</v>
      </c>
      <c r="R1048" s="20" t="str">
        <f>VLOOKUP(A1048,'REPORTE'!$A$1:$AG$1961,32,0)</f>
        <v>PUJILI</v>
      </c>
      <c r="S1048" s="20" t="str">
        <f>VLOOKUP(A1048,'REPORTE'!$A$1:$AG$1961,33,0)</f>
        <v>GUANGAJE</v>
      </c>
      <c r="T1048" s="20" t="str">
        <f>VLOOKUP(S1048,PROVINCIAS!$F$1:$G$1171,2,0)</f>
        <v>RURAL</v>
      </c>
      <c r="U1048" s="20" t="str">
        <f>VLOOKUP(A1048,'REPORTE'!$A$1:$AG$1961,5,0)</f>
        <v>ECUATORIANO(A) INDIGENA</v>
      </c>
      <c r="V1048" s="20" t="str">
        <f>VLOOKUP(A1048,'REPORTE'!$A$1:$AG$1961,18,0)</f>
        <v>F</v>
      </c>
    </row>
    <row r="1049" spans="1:22" x14ac:dyDescent="0.45">
      <c r="A1049" s="20">
        <v>1001151</v>
      </c>
      <c r="B1049" s="20" t="s">
        <v>9431</v>
      </c>
      <c r="C1049" s="20" t="s">
        <v>14237</v>
      </c>
      <c r="D1049" s="20">
        <v>1000989275</v>
      </c>
      <c r="E1049" s="20">
        <v>231001230</v>
      </c>
      <c r="F1049" s="20" t="s">
        <v>11139</v>
      </c>
      <c r="G1049" s="20"/>
      <c r="H1049" s="20">
        <v>25</v>
      </c>
      <c r="I1049" s="20" t="s">
        <v>11150</v>
      </c>
      <c r="J1049" s="20" t="s">
        <v>11150</v>
      </c>
      <c r="K1049" s="20" t="s">
        <v>11150</v>
      </c>
      <c r="L1049" s="20" t="s">
        <v>11150</v>
      </c>
      <c r="M1049" s="20" t="s">
        <v>11150</v>
      </c>
      <c r="N1049" s="20" t="s">
        <v>11150</v>
      </c>
      <c r="O1049" s="20">
        <v>25</v>
      </c>
      <c r="P1049" s="20" t="str">
        <f>VLOOKUP(A1049,'REPORTE'!$A$1:$AG$1961,30,0)</f>
        <v>Primaria</v>
      </c>
      <c r="Q1049" s="20" t="str">
        <f>VLOOKUP(A1049,'REPORTE'!$A$1:$AG$1961,31,0)</f>
        <v>IMBABURA</v>
      </c>
      <c r="R1049" s="20" t="str">
        <f>VLOOKUP(A1049,'REPORTE'!$A$1:$AG$1961,32,0)</f>
        <v>IBARRA</v>
      </c>
      <c r="S1049" s="20" t="str">
        <f>VLOOKUP(A1049,'REPORTE'!$A$1:$AG$1961,33,0)</f>
        <v>SAGRARIO</v>
      </c>
      <c r="T1049" s="20" t="str">
        <f>VLOOKUP(S1049,PROVINCIAS!$F$1:$G$1171,2,0)</f>
        <v>URBANA</v>
      </c>
      <c r="U1049" s="20" t="str">
        <f>VLOOKUP(A1049,'REPORTE'!$A$1:$AG$1961,5,0)</f>
        <v>ECUATORIANO(A) INDIGENA</v>
      </c>
      <c r="V1049" s="20" t="str">
        <f>VLOOKUP(A1049,'REPORTE'!$A$1:$AG$1961,18,0)</f>
        <v>F</v>
      </c>
    </row>
    <row r="1050" spans="1:22" x14ac:dyDescent="0.45">
      <c r="A1050" s="20">
        <v>1001152</v>
      </c>
      <c r="B1050" s="20" t="s">
        <v>9431</v>
      </c>
      <c r="C1050" s="20" t="s">
        <v>10150</v>
      </c>
      <c r="D1050" s="20">
        <v>1711415511</v>
      </c>
      <c r="E1050" s="20">
        <v>231001231</v>
      </c>
      <c r="F1050" s="20" t="s">
        <v>11139</v>
      </c>
      <c r="G1050" s="20"/>
      <c r="H1050" s="20" t="s">
        <v>14567</v>
      </c>
      <c r="I1050" s="20" t="s">
        <v>11150</v>
      </c>
      <c r="J1050" s="20" t="s">
        <v>11150</v>
      </c>
      <c r="K1050" s="20" t="s">
        <v>11150</v>
      </c>
      <c r="L1050" s="20" t="s">
        <v>11150</v>
      </c>
      <c r="M1050" s="20" t="s">
        <v>11150</v>
      </c>
      <c r="N1050" s="20" t="s">
        <v>11150</v>
      </c>
      <c r="O1050" s="20" t="s">
        <v>14567</v>
      </c>
      <c r="P1050" s="20" t="str">
        <f>VLOOKUP(A1050,'REPORTE'!$A$1:$AG$1961,30,0)</f>
        <v>Universitaria</v>
      </c>
      <c r="Q1050" s="20" t="str">
        <f>VLOOKUP(A1050,'REPORTE'!$A$1:$AG$1961,31,0)</f>
        <v>PICHINCHA</v>
      </c>
      <c r="R1050" s="20" t="str">
        <f>VLOOKUP(A1050,'REPORTE'!$A$1:$AG$1961,32,0)</f>
        <v>QUITO</v>
      </c>
      <c r="S1050" s="20" t="str">
        <f>VLOOKUP(A1050,'REPORTE'!$A$1:$AG$1961,33,0)</f>
        <v>LA MAGDALENA</v>
      </c>
      <c r="T1050" s="20" t="str">
        <f>VLOOKUP(S1050,PROVINCIAS!$F$1:$G$1171,2,0)</f>
        <v>URBANA</v>
      </c>
      <c r="U1050" s="20" t="str">
        <f>VLOOKUP(A1050,'REPORTE'!$A$1:$AG$1961,5,0)</f>
        <v>ECUATORIANO(A)</v>
      </c>
      <c r="V1050" s="20" t="str">
        <f>VLOOKUP(A1050,'REPORTE'!$A$1:$AG$1961,18,0)</f>
        <v>M</v>
      </c>
    </row>
    <row r="1051" spans="1:22" x14ac:dyDescent="0.45">
      <c r="A1051" s="20">
        <v>1001153</v>
      </c>
      <c r="B1051" s="20" t="s">
        <v>9431</v>
      </c>
      <c r="C1051" s="20" t="s">
        <v>9723</v>
      </c>
      <c r="D1051" s="20">
        <v>603059510</v>
      </c>
      <c r="E1051" s="20">
        <v>231001232</v>
      </c>
      <c r="F1051" s="20" t="s">
        <v>11139</v>
      </c>
      <c r="G1051" s="20"/>
      <c r="H1051" s="20">
        <v>115</v>
      </c>
      <c r="I1051" s="20" t="s">
        <v>11150</v>
      </c>
      <c r="J1051" s="20" t="s">
        <v>11150</v>
      </c>
      <c r="K1051" s="20" t="s">
        <v>11150</v>
      </c>
      <c r="L1051" s="20" t="s">
        <v>11150</v>
      </c>
      <c r="M1051" s="20" t="s">
        <v>11150</v>
      </c>
      <c r="N1051" s="20" t="s">
        <v>11150</v>
      </c>
      <c r="O1051" s="20">
        <v>115</v>
      </c>
      <c r="P1051" s="20" t="str">
        <f>VLOOKUP(A1051,'REPORTE'!$A$1:$AG$1961,30,0)</f>
        <v>Formación Técnica (Intermedia)</v>
      </c>
      <c r="Q1051" s="20" t="str">
        <f>VLOOKUP(A1051,'REPORTE'!$A$1:$AG$1961,31,0)</f>
        <v>CHIMBORAZO</v>
      </c>
      <c r="R1051" s="20" t="str">
        <f>VLOOKUP(A1051,'REPORTE'!$A$1:$AG$1961,32,0)</f>
        <v>RIOBAMBA</v>
      </c>
      <c r="S1051" s="20" t="str">
        <f>VLOOKUP(A1051,'REPORTE'!$A$1:$AG$1961,33,0)</f>
        <v>VELOZ</v>
      </c>
      <c r="T1051" s="20" t="str">
        <f>VLOOKUP(S1051,PROVINCIAS!$F$1:$G$1171,2,0)</f>
        <v>URBANA</v>
      </c>
      <c r="U1051" s="20" t="str">
        <f>VLOOKUP(A1051,'REPORTE'!$A$1:$AG$1961,5,0)</f>
        <v>ECUATORIANO(A)</v>
      </c>
      <c r="V1051" s="20" t="str">
        <f>VLOOKUP(A1051,'REPORTE'!$A$1:$AG$1961,18,0)</f>
        <v>F</v>
      </c>
    </row>
    <row r="1052" spans="1:22" x14ac:dyDescent="0.45">
      <c r="A1052" s="20">
        <v>1001154</v>
      </c>
      <c r="B1052" s="20" t="s">
        <v>9431</v>
      </c>
      <c r="C1052" s="20" t="s">
        <v>14238</v>
      </c>
      <c r="D1052" s="20">
        <v>1705194163</v>
      </c>
      <c r="E1052" s="20">
        <v>231001233</v>
      </c>
      <c r="F1052" s="20" t="s">
        <v>11139</v>
      </c>
      <c r="G1052" s="20"/>
      <c r="H1052" s="20">
        <v>7</v>
      </c>
      <c r="I1052" s="20" t="s">
        <v>11150</v>
      </c>
      <c r="J1052" s="20" t="s">
        <v>11150</v>
      </c>
      <c r="K1052" s="20" t="s">
        <v>11150</v>
      </c>
      <c r="L1052" s="20" t="s">
        <v>11150</v>
      </c>
      <c r="M1052" s="20" t="s">
        <v>11150</v>
      </c>
      <c r="N1052" s="20" t="s">
        <v>11150</v>
      </c>
      <c r="O1052" s="20">
        <v>7</v>
      </c>
      <c r="P1052" s="20" t="str">
        <f>VLOOKUP(A1052,'REPORTE'!$A$1:$AG$1961,30,0)</f>
        <v>Secundaria</v>
      </c>
      <c r="Q1052" s="20" t="str">
        <f>VLOOKUP(A1052,'REPORTE'!$A$1:$AG$1961,31,0)</f>
        <v>PICHINCHA</v>
      </c>
      <c r="R1052" s="20" t="str">
        <f>VLOOKUP(A1052,'REPORTE'!$A$1:$AG$1961,32,0)</f>
        <v>QUITO</v>
      </c>
      <c r="S1052" s="20" t="str">
        <f>VLOOKUP(A1052,'REPORTE'!$A$1:$AG$1961,33,0)</f>
        <v>COTOCOLLAO</v>
      </c>
      <c r="T1052" s="20" t="str">
        <f>VLOOKUP(S1052,PROVINCIAS!$F$1:$G$1171,2,0)</f>
        <v>URBANA</v>
      </c>
      <c r="U1052" s="20" t="str">
        <f>VLOOKUP(A1052,'REPORTE'!$A$1:$AG$1961,5,0)</f>
        <v>ECUATORIANO(A)</v>
      </c>
      <c r="V1052" s="20" t="str">
        <f>VLOOKUP(A1052,'REPORTE'!$A$1:$AG$1961,18,0)</f>
        <v>F</v>
      </c>
    </row>
    <row r="1053" spans="1:22" x14ac:dyDescent="0.45">
      <c r="A1053" s="20">
        <v>1001155</v>
      </c>
      <c r="B1053" s="20" t="s">
        <v>9431</v>
      </c>
      <c r="C1053" s="20" t="s">
        <v>14239</v>
      </c>
      <c r="D1053" s="20">
        <v>650278484</v>
      </c>
      <c r="E1053" s="20">
        <v>231001234</v>
      </c>
      <c r="F1053" s="20" t="s">
        <v>11139</v>
      </c>
      <c r="G1053" s="20"/>
      <c r="H1053" s="20">
        <v>100</v>
      </c>
      <c r="I1053" s="20" t="s">
        <v>11150</v>
      </c>
      <c r="J1053" s="20" t="s">
        <v>11150</v>
      </c>
      <c r="K1053" s="20" t="s">
        <v>11150</v>
      </c>
      <c r="L1053" s="20" t="s">
        <v>11150</v>
      </c>
      <c r="M1053" s="20" t="s">
        <v>11150</v>
      </c>
      <c r="N1053" s="20" t="s">
        <v>11150</v>
      </c>
      <c r="O1053" s="20">
        <v>100</v>
      </c>
      <c r="P1053" s="20" t="str">
        <f>VLOOKUP(A1053,'REPORTE'!$A$1:$AG$1961,30,0)</f>
        <v>Secundaria</v>
      </c>
      <c r="Q1053" s="20" t="str">
        <f>VLOOKUP(A1053,'REPORTE'!$A$1:$AG$1961,31,0)</f>
        <v>PICHINCHA</v>
      </c>
      <c r="R1053" s="20" t="str">
        <f>VLOOKUP(A1053,'REPORTE'!$A$1:$AG$1961,32,0)</f>
        <v>QUITO</v>
      </c>
      <c r="S1053" s="20" t="str">
        <f>VLOOKUP(A1053,'REPORTE'!$A$1:$AG$1961,33,0)</f>
        <v>COTOCOLLAO</v>
      </c>
      <c r="T1053" s="20" t="str">
        <f>VLOOKUP(S1053,PROVINCIAS!$F$1:$G$1171,2,0)</f>
        <v>URBANA</v>
      </c>
      <c r="U1053" s="20" t="str">
        <f>VLOOKUP(A1053,'REPORTE'!$A$1:$AG$1961,5,0)</f>
        <v>ECUATORIANO(A) INDIGENA</v>
      </c>
      <c r="V1053" s="20" t="str">
        <f>VLOOKUP(A1053,'REPORTE'!$A$1:$AG$1961,18,0)</f>
        <v>M</v>
      </c>
    </row>
    <row r="1054" spans="1:22" x14ac:dyDescent="0.45">
      <c r="A1054" s="20">
        <v>1001156</v>
      </c>
      <c r="B1054" s="20" t="s">
        <v>9431</v>
      </c>
      <c r="C1054" s="20" t="s">
        <v>9724</v>
      </c>
      <c r="D1054" s="20">
        <v>604288266</v>
      </c>
      <c r="E1054" s="20">
        <v>231001235</v>
      </c>
      <c r="F1054" s="20" t="s">
        <v>11139</v>
      </c>
      <c r="G1054" s="20"/>
      <c r="H1054" s="20">
        <v>100</v>
      </c>
      <c r="I1054" s="20" t="s">
        <v>11150</v>
      </c>
      <c r="J1054" s="20" t="s">
        <v>11150</v>
      </c>
      <c r="K1054" s="20" t="s">
        <v>11150</v>
      </c>
      <c r="L1054" s="20" t="s">
        <v>11150</v>
      </c>
      <c r="M1054" s="20" t="s">
        <v>11150</v>
      </c>
      <c r="N1054" s="20" t="s">
        <v>11150</v>
      </c>
      <c r="O1054" s="20">
        <v>100</v>
      </c>
      <c r="P1054" s="20" t="str">
        <f>VLOOKUP(A1054,'REPORTE'!$A$1:$AG$1961,30,0)</f>
        <v>Secundaria</v>
      </c>
      <c r="Q1054" s="20" t="str">
        <f>VLOOKUP(A1054,'REPORTE'!$A$1:$AG$1961,31,0)</f>
        <v>PICHINCHA</v>
      </c>
      <c r="R1054" s="20" t="str">
        <f>VLOOKUP(A1054,'REPORTE'!$A$1:$AG$1961,32,0)</f>
        <v>QUITO</v>
      </c>
      <c r="S1054" s="20" t="str">
        <f>VLOOKUP(A1054,'REPORTE'!$A$1:$AG$1961,33,0)</f>
        <v>COTOCOLLAO</v>
      </c>
      <c r="T1054" s="20" t="str">
        <f>VLOOKUP(S1054,PROVINCIAS!$F$1:$G$1171,2,0)</f>
        <v>URBANA</v>
      </c>
      <c r="U1054" s="20" t="str">
        <f>VLOOKUP(A1054,'REPORTE'!$A$1:$AG$1961,5,0)</f>
        <v>ECUATORIANO(A) INDIGENA</v>
      </c>
      <c r="V1054" s="20" t="str">
        <f>VLOOKUP(A1054,'REPORTE'!$A$1:$AG$1961,18,0)</f>
        <v>M</v>
      </c>
    </row>
    <row r="1055" spans="1:22" x14ac:dyDescent="0.45">
      <c r="A1055" s="20">
        <v>1001157</v>
      </c>
      <c r="B1055" s="20" t="s">
        <v>9431</v>
      </c>
      <c r="C1055" s="20" t="s">
        <v>14240</v>
      </c>
      <c r="D1055" s="20">
        <v>1755054887</v>
      </c>
      <c r="E1055" s="20">
        <v>231001236</v>
      </c>
      <c r="F1055" s="20" t="s">
        <v>11139</v>
      </c>
      <c r="G1055" s="20"/>
      <c r="H1055" s="20">
        <v>6</v>
      </c>
      <c r="I1055" s="20" t="s">
        <v>11150</v>
      </c>
      <c r="J1055" s="20" t="s">
        <v>11150</v>
      </c>
      <c r="K1055" s="20" t="s">
        <v>11150</v>
      </c>
      <c r="L1055" s="20" t="s">
        <v>11150</v>
      </c>
      <c r="M1055" s="20" t="s">
        <v>11150</v>
      </c>
      <c r="N1055" s="20" t="s">
        <v>11150</v>
      </c>
      <c r="O1055" s="20">
        <v>6</v>
      </c>
      <c r="P1055" s="20" t="str">
        <f>VLOOKUP(A1055,'REPORTE'!$A$1:$AG$1961,30,0)</f>
        <v>Secundaria</v>
      </c>
      <c r="Q1055" s="20" t="str">
        <f>VLOOKUP(A1055,'REPORTE'!$A$1:$AG$1961,31,0)</f>
        <v>PICHINCHA</v>
      </c>
      <c r="R1055" s="20" t="str">
        <f>VLOOKUP(A1055,'REPORTE'!$A$1:$AG$1961,32,0)</f>
        <v>QUITO</v>
      </c>
      <c r="S1055" s="20" t="str">
        <f>VLOOKUP(A1055,'REPORTE'!$A$1:$AG$1961,33,0)</f>
        <v>COTOCOLLAO</v>
      </c>
      <c r="T1055" s="20" t="str">
        <f>VLOOKUP(S1055,PROVINCIAS!$F$1:$G$1171,2,0)</f>
        <v>URBANA</v>
      </c>
      <c r="U1055" s="20" t="str">
        <f>VLOOKUP(A1055,'REPORTE'!$A$1:$AG$1961,5,0)</f>
        <v>ECUATORIANO(A)</v>
      </c>
      <c r="V1055" s="20" t="str">
        <f>VLOOKUP(A1055,'REPORTE'!$A$1:$AG$1961,18,0)</f>
        <v>F</v>
      </c>
    </row>
    <row r="1056" spans="1:22" x14ac:dyDescent="0.45">
      <c r="A1056" s="20">
        <v>1001158</v>
      </c>
      <c r="B1056" s="20" t="s">
        <v>9431</v>
      </c>
      <c r="C1056" s="20" t="s">
        <v>9743</v>
      </c>
      <c r="D1056" s="20">
        <v>1712255619</v>
      </c>
      <c r="E1056" s="20">
        <v>231001237</v>
      </c>
      <c r="F1056" s="20" t="s">
        <v>11139</v>
      </c>
      <c r="G1056" s="20"/>
      <c r="H1056" s="20">
        <v>15</v>
      </c>
      <c r="I1056" s="20" t="s">
        <v>11150</v>
      </c>
      <c r="J1056" s="20" t="s">
        <v>11150</v>
      </c>
      <c r="K1056" s="20" t="s">
        <v>11150</v>
      </c>
      <c r="L1056" s="20" t="s">
        <v>11150</v>
      </c>
      <c r="M1056" s="20" t="s">
        <v>11150</v>
      </c>
      <c r="N1056" s="20" t="s">
        <v>11150</v>
      </c>
      <c r="O1056" s="20">
        <v>15</v>
      </c>
      <c r="P1056" s="20" t="str">
        <f>VLOOKUP(A1056,'REPORTE'!$A$1:$AG$1961,30,0)</f>
        <v>Secundaria</v>
      </c>
      <c r="Q1056" s="20" t="str">
        <f>VLOOKUP(A1056,'REPORTE'!$A$1:$AG$1961,31,0)</f>
        <v>PICHINCHA</v>
      </c>
      <c r="R1056" s="20" t="str">
        <f>VLOOKUP(A1056,'REPORTE'!$A$1:$AG$1961,32,0)</f>
        <v>QUITO</v>
      </c>
      <c r="S1056" s="20" t="str">
        <f>VLOOKUP(A1056,'REPORTE'!$A$1:$AG$1961,33,0)</f>
        <v>COTOCOLLAO</v>
      </c>
      <c r="T1056" s="20" t="str">
        <f>VLOOKUP(S1056,PROVINCIAS!$F$1:$G$1171,2,0)</f>
        <v>URBANA</v>
      </c>
      <c r="U1056" s="20" t="str">
        <f>VLOOKUP(A1056,'REPORTE'!$A$1:$AG$1961,5,0)</f>
        <v>ECUATORIANO(A)</v>
      </c>
      <c r="V1056" s="20" t="str">
        <f>VLOOKUP(A1056,'REPORTE'!$A$1:$AG$1961,18,0)</f>
        <v>M</v>
      </c>
    </row>
    <row r="1057" spans="1:22" x14ac:dyDescent="0.45">
      <c r="A1057" s="20">
        <v>1001159</v>
      </c>
      <c r="B1057" s="20" t="s">
        <v>9431</v>
      </c>
      <c r="C1057" s="20" t="s">
        <v>9727</v>
      </c>
      <c r="D1057" s="20">
        <v>1722874656</v>
      </c>
      <c r="E1057" s="20">
        <v>231001239</v>
      </c>
      <c r="F1057" s="20" t="s">
        <v>11139</v>
      </c>
      <c r="G1057" s="20"/>
      <c r="H1057" s="20">
        <v>315</v>
      </c>
      <c r="I1057" s="20" t="s">
        <v>11150</v>
      </c>
      <c r="J1057" s="20" t="s">
        <v>11150</v>
      </c>
      <c r="K1057" s="20" t="s">
        <v>11150</v>
      </c>
      <c r="L1057" s="20" t="s">
        <v>11150</v>
      </c>
      <c r="M1057" s="20" t="s">
        <v>11150</v>
      </c>
      <c r="N1057" s="20" t="s">
        <v>11150</v>
      </c>
      <c r="O1057" s="20">
        <v>315</v>
      </c>
      <c r="P1057" s="20" t="str">
        <f>VLOOKUP(A1057,'REPORTE'!$A$1:$AG$1961,30,0)</f>
        <v>Primaria</v>
      </c>
      <c r="Q1057" s="20" t="str">
        <f>VLOOKUP(A1057,'REPORTE'!$A$1:$AG$1961,31,0)</f>
        <v>PICHINCHA</v>
      </c>
      <c r="R1057" s="20" t="str">
        <f>VLOOKUP(A1057,'REPORTE'!$A$1:$AG$1961,32,0)</f>
        <v>QUITO</v>
      </c>
      <c r="S1057" s="20" t="str">
        <f>VLOOKUP(A1057,'REPORTE'!$A$1:$AG$1961,33,0)</f>
        <v>COTOCOLLAO</v>
      </c>
      <c r="T1057" s="20" t="str">
        <f>VLOOKUP(S1057,PROVINCIAS!$F$1:$G$1171,2,0)</f>
        <v>URBANA</v>
      </c>
      <c r="U1057" s="20" t="str">
        <f>VLOOKUP(A1057,'REPORTE'!$A$1:$AG$1961,5,0)</f>
        <v>ECUATORIANO(A)</v>
      </c>
      <c r="V1057" s="20" t="str">
        <f>VLOOKUP(A1057,'REPORTE'!$A$1:$AG$1961,18,0)</f>
        <v>M</v>
      </c>
    </row>
    <row r="1058" spans="1:22" x14ac:dyDescent="0.45">
      <c r="A1058" s="20">
        <v>1001160</v>
      </c>
      <c r="B1058" s="20" t="s">
        <v>9431</v>
      </c>
      <c r="C1058" s="20" t="s">
        <v>9736</v>
      </c>
      <c r="D1058" s="20">
        <v>1250512009</v>
      </c>
      <c r="E1058" s="20">
        <v>231001238</v>
      </c>
      <c r="F1058" s="20" t="s">
        <v>11139</v>
      </c>
      <c r="G1058" s="20"/>
      <c r="H1058" s="20">
        <v>25</v>
      </c>
      <c r="I1058" s="20" t="s">
        <v>11150</v>
      </c>
      <c r="J1058" s="20" t="s">
        <v>11150</v>
      </c>
      <c r="K1058" s="20" t="s">
        <v>11150</v>
      </c>
      <c r="L1058" s="20" t="s">
        <v>11150</v>
      </c>
      <c r="M1058" s="20" t="s">
        <v>11150</v>
      </c>
      <c r="N1058" s="20" t="s">
        <v>11150</v>
      </c>
      <c r="O1058" s="20">
        <v>25</v>
      </c>
      <c r="P1058" s="20" t="str">
        <f>VLOOKUP(A1058,'REPORTE'!$A$1:$AG$1961,30,0)</f>
        <v>Primaria</v>
      </c>
      <c r="Q1058" s="20" t="str">
        <f>VLOOKUP(A1058,'REPORTE'!$A$1:$AG$1961,31,0)</f>
        <v>CHIMBORAZO</v>
      </c>
      <c r="R1058" s="20" t="str">
        <f>VLOOKUP(A1058,'REPORTE'!$A$1:$AG$1961,32,0)</f>
        <v>RIOBAMBA</v>
      </c>
      <c r="S1058" s="20" t="str">
        <f>VLOOKUP(A1058,'REPORTE'!$A$1:$AG$1961,33,0)</f>
        <v>CACHA (CAB EN MACHANGARA)</v>
      </c>
      <c r="T1058" s="20" t="str">
        <f>VLOOKUP(S1058,PROVINCIAS!$F$1:$G$1171,2,0)</f>
        <v>RURAL</v>
      </c>
      <c r="U1058" s="20" t="str">
        <f>VLOOKUP(A1058,'REPORTE'!$A$1:$AG$1961,5,0)</f>
        <v>ECUATORIANO(A) INDIGENA</v>
      </c>
      <c r="V1058" s="20" t="str">
        <f>VLOOKUP(A1058,'REPORTE'!$A$1:$AG$1961,18,0)</f>
        <v>M</v>
      </c>
    </row>
    <row r="1059" spans="1:22" x14ac:dyDescent="0.45">
      <c r="A1059" s="20">
        <v>1001161</v>
      </c>
      <c r="B1059" s="20" t="s">
        <v>9431</v>
      </c>
      <c r="C1059" s="20" t="s">
        <v>10402</v>
      </c>
      <c r="D1059" s="20">
        <v>1721266870</v>
      </c>
      <c r="E1059" s="20">
        <v>231001240</v>
      </c>
      <c r="F1059" s="20" t="s">
        <v>11139</v>
      </c>
      <c r="G1059" s="20"/>
      <c r="H1059" s="20">
        <v>385.58</v>
      </c>
      <c r="I1059" s="20" t="s">
        <v>11150</v>
      </c>
      <c r="J1059" s="20" t="s">
        <v>11150</v>
      </c>
      <c r="K1059" s="20" t="s">
        <v>11150</v>
      </c>
      <c r="L1059" s="20" t="s">
        <v>11150</v>
      </c>
      <c r="M1059" s="20" t="s">
        <v>11150</v>
      </c>
      <c r="N1059" s="20" t="s">
        <v>11150</v>
      </c>
      <c r="O1059" s="20">
        <v>385.58</v>
      </c>
      <c r="P1059" s="20" t="str">
        <f>VLOOKUP(A1059,'REPORTE'!$A$1:$AG$1961,30,0)</f>
        <v>Secundaria</v>
      </c>
      <c r="Q1059" s="20" t="str">
        <f>VLOOKUP(A1059,'REPORTE'!$A$1:$AG$1961,31,0)</f>
        <v>GUAYAS</v>
      </c>
      <c r="R1059" s="20" t="str">
        <f>VLOOKUP(A1059,'REPORTE'!$A$1:$AG$1961,32,0)</f>
        <v>EL EMPALME</v>
      </c>
      <c r="S1059" s="20" t="str">
        <f>VLOOKUP(A1059,'REPORTE'!$A$1:$AG$1961,33,0)</f>
        <v>EL ROSARIO</v>
      </c>
      <c r="T1059" s="20" t="str">
        <f>VLOOKUP(S1059,PROVINCIAS!$F$1:$G$1171,2,0)</f>
        <v>RURAL</v>
      </c>
      <c r="U1059" s="20" t="str">
        <f>VLOOKUP(A1059,'REPORTE'!$A$1:$AG$1961,5,0)</f>
        <v>ECUATORIANO(A)</v>
      </c>
      <c r="V1059" s="20" t="str">
        <f>VLOOKUP(A1059,'REPORTE'!$A$1:$AG$1961,18,0)</f>
        <v>F</v>
      </c>
    </row>
    <row r="1060" spans="1:22" x14ac:dyDescent="0.45">
      <c r="A1060" s="20">
        <v>1001162</v>
      </c>
      <c r="B1060" s="20" t="s">
        <v>9431</v>
      </c>
      <c r="C1060" s="20" t="s">
        <v>10244</v>
      </c>
      <c r="D1060" s="20">
        <v>603322975</v>
      </c>
      <c r="E1060" s="20">
        <v>231001241</v>
      </c>
      <c r="F1060" s="20" t="s">
        <v>11139</v>
      </c>
      <c r="G1060" s="20"/>
      <c r="H1060" s="20">
        <v>214.88</v>
      </c>
      <c r="I1060" s="20" t="s">
        <v>11150</v>
      </c>
      <c r="J1060" s="20" t="s">
        <v>11150</v>
      </c>
      <c r="K1060" s="20" t="s">
        <v>11150</v>
      </c>
      <c r="L1060" s="20" t="s">
        <v>11150</v>
      </c>
      <c r="M1060" s="20" t="s">
        <v>11150</v>
      </c>
      <c r="N1060" s="20" t="s">
        <v>11150</v>
      </c>
      <c r="O1060" s="20">
        <v>214.88</v>
      </c>
      <c r="P1060" s="20" t="str">
        <f>VLOOKUP(A1060,'REPORTE'!$A$1:$AG$1961,30,0)</f>
        <v>Secundaria</v>
      </c>
      <c r="Q1060" s="20" t="str">
        <f>VLOOKUP(A1060,'REPORTE'!$A$1:$AG$1961,31,0)</f>
        <v>CHIMBORAZO</v>
      </c>
      <c r="R1060" s="20" t="str">
        <f>VLOOKUP(A1060,'REPORTE'!$A$1:$AG$1961,32,0)</f>
        <v>RIOBAMBA</v>
      </c>
      <c r="S1060" s="20" t="str">
        <f>VLOOKUP(A1060,'REPORTE'!$A$1:$AG$1961,33,0)</f>
        <v>CACHA (CAB EN MACHANGARA)</v>
      </c>
      <c r="T1060" s="20" t="str">
        <f>VLOOKUP(S1060,PROVINCIAS!$F$1:$G$1171,2,0)</f>
        <v>RURAL</v>
      </c>
      <c r="U1060" s="20" t="str">
        <f>VLOOKUP(A1060,'REPORTE'!$A$1:$AG$1961,5,0)</f>
        <v>ECUATORIANO(A) INDIGENA</v>
      </c>
      <c r="V1060" s="20" t="str">
        <f>VLOOKUP(A1060,'REPORTE'!$A$1:$AG$1961,18,0)</f>
        <v>M</v>
      </c>
    </row>
    <row r="1061" spans="1:22" x14ac:dyDescent="0.45">
      <c r="A1061" s="20">
        <v>1001163</v>
      </c>
      <c r="B1061" s="20" t="s">
        <v>9431</v>
      </c>
      <c r="C1061" s="20" t="s">
        <v>9731</v>
      </c>
      <c r="D1061" s="20">
        <v>1727168823</v>
      </c>
      <c r="E1061" s="20">
        <v>231001242</v>
      </c>
      <c r="F1061" s="20" t="s">
        <v>11139</v>
      </c>
      <c r="G1061" s="20"/>
      <c r="H1061" s="20">
        <v>25</v>
      </c>
      <c r="I1061" s="20" t="s">
        <v>11150</v>
      </c>
      <c r="J1061" s="20" t="s">
        <v>11150</v>
      </c>
      <c r="K1061" s="20" t="s">
        <v>11150</v>
      </c>
      <c r="L1061" s="20" t="s">
        <v>11150</v>
      </c>
      <c r="M1061" s="20" t="s">
        <v>11150</v>
      </c>
      <c r="N1061" s="20" t="s">
        <v>11150</v>
      </c>
      <c r="O1061" s="20">
        <v>25</v>
      </c>
      <c r="P1061" s="20" t="str">
        <f>VLOOKUP(A1061,'REPORTE'!$A$1:$AG$1961,30,0)</f>
        <v>Formación Técnica (Intermedia)</v>
      </c>
      <c r="Q1061" s="20" t="str">
        <f>VLOOKUP(A1061,'REPORTE'!$A$1:$AG$1961,31,0)</f>
        <v>CARCHI</v>
      </c>
      <c r="R1061" s="20" t="str">
        <f>VLOOKUP(A1061,'REPORTE'!$A$1:$AG$1961,32,0)</f>
        <v>TULCAN</v>
      </c>
      <c r="S1061" s="20" t="str">
        <f>VLOOKUP(A1061,'REPORTE'!$A$1:$AG$1961,33,0)</f>
        <v>TULCAN</v>
      </c>
      <c r="T1061" s="20" t="str">
        <f>VLOOKUP(S1061,PROVINCIAS!$F$1:$G$1171,2,0)</f>
        <v>URBANA</v>
      </c>
      <c r="U1061" s="20" t="str">
        <f>VLOOKUP(A1061,'REPORTE'!$A$1:$AG$1961,5,0)</f>
        <v>ECUATORIANO(A)</v>
      </c>
      <c r="V1061" s="20" t="str">
        <f>VLOOKUP(A1061,'REPORTE'!$A$1:$AG$1961,18,0)</f>
        <v>M</v>
      </c>
    </row>
    <row r="1062" spans="1:22" x14ac:dyDescent="0.45">
      <c r="A1062" s="20">
        <v>1001164</v>
      </c>
      <c r="B1062" s="20" t="s">
        <v>9431</v>
      </c>
      <c r="C1062" s="20" t="s">
        <v>14241</v>
      </c>
      <c r="D1062" s="20">
        <v>604564310</v>
      </c>
      <c r="E1062" s="20">
        <v>231001243</v>
      </c>
      <c r="F1062" s="20" t="s">
        <v>11139</v>
      </c>
      <c r="G1062" s="20"/>
      <c r="H1062" s="20">
        <v>25</v>
      </c>
      <c r="I1062" s="20" t="s">
        <v>11150</v>
      </c>
      <c r="J1062" s="20" t="s">
        <v>11150</v>
      </c>
      <c r="K1062" s="20" t="s">
        <v>11150</v>
      </c>
      <c r="L1062" s="20" t="s">
        <v>11150</v>
      </c>
      <c r="M1062" s="20" t="s">
        <v>11150</v>
      </c>
      <c r="N1062" s="20" t="s">
        <v>11150</v>
      </c>
      <c r="O1062" s="20">
        <v>25</v>
      </c>
      <c r="P1062" s="20" t="str">
        <f>VLOOKUP(A1062,'REPORTE'!$A$1:$AG$1961,30,0)</f>
        <v>Secundaria</v>
      </c>
      <c r="Q1062" s="20" t="str">
        <f>VLOOKUP(A1062,'REPORTE'!$A$1:$AG$1961,31,0)</f>
        <v>CHIMBORAZO</v>
      </c>
      <c r="R1062" s="20" t="str">
        <f>VLOOKUP(A1062,'REPORTE'!$A$1:$AG$1961,32,0)</f>
        <v>GUAMOTE</v>
      </c>
      <c r="S1062" s="20" t="str">
        <f>VLOOKUP(A1062,'REPORTE'!$A$1:$AG$1961,33,0)</f>
        <v>PALMIRA</v>
      </c>
      <c r="T1062" s="20" t="str">
        <f>VLOOKUP(S1062,PROVINCIAS!$F$1:$G$1171,2,0)</f>
        <v>RURAL</v>
      </c>
      <c r="U1062" s="20" t="str">
        <f>VLOOKUP(A1062,'REPORTE'!$A$1:$AG$1961,5,0)</f>
        <v>ECUATORIANO(A) INDIGENA</v>
      </c>
      <c r="V1062" s="20" t="str">
        <f>VLOOKUP(A1062,'REPORTE'!$A$1:$AG$1961,18,0)</f>
        <v>M</v>
      </c>
    </row>
    <row r="1063" spans="1:22" x14ac:dyDescent="0.45">
      <c r="A1063" s="20">
        <v>1001165</v>
      </c>
      <c r="B1063" s="20" t="s">
        <v>9431</v>
      </c>
      <c r="C1063" s="20" t="s">
        <v>14242</v>
      </c>
      <c r="D1063" s="20">
        <v>604477893</v>
      </c>
      <c r="E1063" s="20">
        <v>231001244</v>
      </c>
      <c r="F1063" s="20" t="s">
        <v>11139</v>
      </c>
      <c r="G1063" s="20"/>
      <c r="H1063" s="20">
        <v>7</v>
      </c>
      <c r="I1063" s="20" t="s">
        <v>11150</v>
      </c>
      <c r="J1063" s="20" t="s">
        <v>11150</v>
      </c>
      <c r="K1063" s="20" t="s">
        <v>11150</v>
      </c>
      <c r="L1063" s="20" t="s">
        <v>11150</v>
      </c>
      <c r="M1063" s="20" t="s">
        <v>11150</v>
      </c>
      <c r="N1063" s="20" t="s">
        <v>11150</v>
      </c>
      <c r="O1063" s="20">
        <v>7</v>
      </c>
      <c r="P1063" s="20" t="str">
        <f>VLOOKUP(A1063,'REPORTE'!$A$1:$AG$1961,30,0)</f>
        <v>Primaria</v>
      </c>
      <c r="Q1063" s="20" t="str">
        <f>VLOOKUP(A1063,'REPORTE'!$A$1:$AG$1961,31,0)</f>
        <v>CHIMBORAZO</v>
      </c>
      <c r="R1063" s="20" t="str">
        <f>VLOOKUP(A1063,'REPORTE'!$A$1:$AG$1961,32,0)</f>
        <v>GUAMOTE</v>
      </c>
      <c r="S1063" s="20" t="str">
        <f>VLOOKUP(A1063,'REPORTE'!$A$1:$AG$1961,33,0)</f>
        <v>PALMIRA</v>
      </c>
      <c r="T1063" s="20" t="str">
        <f>VLOOKUP(S1063,PROVINCIAS!$F$1:$G$1171,2,0)</f>
        <v>RURAL</v>
      </c>
      <c r="U1063" s="20" t="str">
        <f>VLOOKUP(A1063,'REPORTE'!$A$1:$AG$1961,5,0)</f>
        <v>ECUATORIANO(A) INDIGENA</v>
      </c>
      <c r="V1063" s="20" t="str">
        <f>VLOOKUP(A1063,'REPORTE'!$A$1:$AG$1961,18,0)</f>
        <v>F</v>
      </c>
    </row>
    <row r="1064" spans="1:22" x14ac:dyDescent="0.45">
      <c r="A1064" s="20">
        <v>1001166</v>
      </c>
      <c r="B1064" s="20" t="s">
        <v>9431</v>
      </c>
      <c r="C1064" s="20" t="s">
        <v>14243</v>
      </c>
      <c r="D1064" s="20">
        <v>604564856</v>
      </c>
      <c r="E1064" s="20">
        <v>231001245</v>
      </c>
      <c r="F1064" s="20" t="s">
        <v>11139</v>
      </c>
      <c r="G1064" s="20"/>
      <c r="H1064" s="20">
        <v>25</v>
      </c>
      <c r="I1064" s="20" t="s">
        <v>11150</v>
      </c>
      <c r="J1064" s="20" t="s">
        <v>11150</v>
      </c>
      <c r="K1064" s="20" t="s">
        <v>11150</v>
      </c>
      <c r="L1064" s="20" t="s">
        <v>11150</v>
      </c>
      <c r="M1064" s="20" t="s">
        <v>11150</v>
      </c>
      <c r="N1064" s="20" t="s">
        <v>11150</v>
      </c>
      <c r="O1064" s="20">
        <v>25</v>
      </c>
      <c r="P1064" s="20" t="str">
        <f>VLOOKUP(A1064,'REPORTE'!$A$1:$AG$1961,30,0)</f>
        <v>Primaria</v>
      </c>
      <c r="Q1064" s="20" t="str">
        <f>VLOOKUP(A1064,'REPORTE'!$A$1:$AG$1961,31,0)</f>
        <v>CHIMBORAZO</v>
      </c>
      <c r="R1064" s="20" t="str">
        <f>VLOOKUP(A1064,'REPORTE'!$A$1:$AG$1961,32,0)</f>
        <v>COLTA</v>
      </c>
      <c r="S1064" s="20" t="str">
        <f>VLOOKUP(A1064,'REPORTE'!$A$1:$AG$1961,33,0)</f>
        <v>COLUMBE</v>
      </c>
      <c r="T1064" s="20" t="str">
        <f>VLOOKUP(S1064,PROVINCIAS!$F$1:$G$1171,2,0)</f>
        <v>RURAL</v>
      </c>
      <c r="U1064" s="20" t="str">
        <f>VLOOKUP(A1064,'REPORTE'!$A$1:$AG$1961,5,0)</f>
        <v>ECUATORIANO(A) INDIGENA</v>
      </c>
      <c r="V1064" s="20" t="str">
        <f>VLOOKUP(A1064,'REPORTE'!$A$1:$AG$1961,18,0)</f>
        <v>F</v>
      </c>
    </row>
    <row r="1065" spans="1:22" x14ac:dyDescent="0.45">
      <c r="A1065" s="20">
        <v>1001167</v>
      </c>
      <c r="B1065" s="20" t="s">
        <v>9431</v>
      </c>
      <c r="C1065" s="20" t="s">
        <v>10048</v>
      </c>
      <c r="D1065" s="20">
        <v>602763641</v>
      </c>
      <c r="E1065" s="20">
        <v>231001653</v>
      </c>
      <c r="F1065" s="20" t="s">
        <v>11139</v>
      </c>
      <c r="G1065" s="20"/>
      <c r="H1065" s="20">
        <v>295</v>
      </c>
      <c r="I1065" s="20" t="s">
        <v>11150</v>
      </c>
      <c r="J1065" s="20" t="s">
        <v>11150</v>
      </c>
      <c r="K1065" s="20" t="s">
        <v>11150</v>
      </c>
      <c r="L1065" s="20" t="s">
        <v>11150</v>
      </c>
      <c r="M1065" s="20" t="s">
        <v>11150</v>
      </c>
      <c r="N1065" s="20" t="s">
        <v>11150</v>
      </c>
      <c r="O1065" s="20">
        <v>295</v>
      </c>
      <c r="P1065" s="20" t="str">
        <f>VLOOKUP(A1065,'REPORTE'!$A$1:$AG$1961,30,0)</f>
        <v>Postgrado</v>
      </c>
      <c r="Q1065" s="20" t="str">
        <f>VLOOKUP(A1065,'REPORTE'!$A$1:$AG$1961,31,0)</f>
        <v>CHIMBORAZO</v>
      </c>
      <c r="R1065" s="20" t="str">
        <f>VLOOKUP(A1065,'REPORTE'!$A$1:$AG$1961,32,0)</f>
        <v>RIOBAMBA</v>
      </c>
      <c r="S1065" s="20" t="str">
        <f>VLOOKUP(A1065,'REPORTE'!$A$1:$AG$1961,33,0)</f>
        <v>LIZARZABURU</v>
      </c>
      <c r="T1065" s="20" t="str">
        <f>VLOOKUP(S1065,PROVINCIAS!$F$1:$G$1171,2,0)</f>
        <v>URBANA</v>
      </c>
      <c r="U1065" s="20" t="str">
        <f>VLOOKUP(A1065,'REPORTE'!$A$1:$AG$1961,5,0)</f>
        <v>ECUATORIANO(A)</v>
      </c>
      <c r="V1065" s="20" t="str">
        <f>VLOOKUP(A1065,'REPORTE'!$A$1:$AG$1961,18,0)</f>
        <v>M</v>
      </c>
    </row>
    <row r="1066" spans="1:22" x14ac:dyDescent="0.45">
      <c r="A1066" s="20">
        <v>1001168</v>
      </c>
      <c r="B1066" s="20" t="s">
        <v>9431</v>
      </c>
      <c r="C1066" s="20" t="s">
        <v>10379</v>
      </c>
      <c r="D1066" s="20">
        <v>1726763236</v>
      </c>
      <c r="E1066" s="20">
        <v>231001247</v>
      </c>
      <c r="F1066" s="20" t="s">
        <v>11139</v>
      </c>
      <c r="G1066" s="20"/>
      <c r="H1066" s="20">
        <v>27.5</v>
      </c>
      <c r="I1066" s="20" t="s">
        <v>11150</v>
      </c>
      <c r="J1066" s="20" t="s">
        <v>11150</v>
      </c>
      <c r="K1066" s="20" t="s">
        <v>11150</v>
      </c>
      <c r="L1066" s="20" t="s">
        <v>11150</v>
      </c>
      <c r="M1066" s="20" t="s">
        <v>11150</v>
      </c>
      <c r="N1066" s="20" t="s">
        <v>11150</v>
      </c>
      <c r="O1066" s="20">
        <v>27.5</v>
      </c>
      <c r="P1066" s="20" t="str">
        <f>VLOOKUP(A1066,'REPORTE'!$A$1:$AG$1961,30,0)</f>
        <v>Secundaria</v>
      </c>
      <c r="Q1066" s="20" t="str">
        <f>VLOOKUP(A1066,'REPORTE'!$A$1:$AG$1961,31,0)</f>
        <v>PICHINCHA</v>
      </c>
      <c r="R1066" s="20" t="str">
        <f>VLOOKUP(A1066,'REPORTE'!$A$1:$AG$1961,32,0)</f>
        <v>QUITO</v>
      </c>
      <c r="S1066" s="20" t="str">
        <f>VLOOKUP(A1066,'REPORTE'!$A$1:$AG$1961,33,0)</f>
        <v>SAN SEBASTIAN</v>
      </c>
      <c r="T1066" s="20" t="str">
        <f>VLOOKUP(S1066,PROVINCIAS!$F$1:$G$1171,2,0)</f>
        <v>URBANA</v>
      </c>
      <c r="U1066" s="20" t="str">
        <f>VLOOKUP(A1066,'REPORTE'!$A$1:$AG$1961,5,0)</f>
        <v>ECUATORIANO(A) INDIGENA</v>
      </c>
      <c r="V1066" s="20" t="str">
        <f>VLOOKUP(A1066,'REPORTE'!$A$1:$AG$1961,18,0)</f>
        <v>F</v>
      </c>
    </row>
    <row r="1067" spans="1:22" x14ac:dyDescent="0.45">
      <c r="A1067" s="20">
        <v>1001169</v>
      </c>
      <c r="B1067" s="20" t="s">
        <v>9431</v>
      </c>
      <c r="C1067" s="20" t="s">
        <v>9975</v>
      </c>
      <c r="D1067" s="20">
        <v>1729155703</v>
      </c>
      <c r="E1067" s="20">
        <v>231001248</v>
      </c>
      <c r="F1067" s="20" t="s">
        <v>11139</v>
      </c>
      <c r="G1067" s="20"/>
      <c r="H1067" s="20">
        <v>41.67</v>
      </c>
      <c r="I1067" s="20" t="s">
        <v>11150</v>
      </c>
      <c r="J1067" s="20" t="s">
        <v>11150</v>
      </c>
      <c r="K1067" s="20" t="s">
        <v>11150</v>
      </c>
      <c r="L1067" s="20" t="s">
        <v>11150</v>
      </c>
      <c r="M1067" s="20" t="s">
        <v>11150</v>
      </c>
      <c r="N1067" s="20" t="s">
        <v>11150</v>
      </c>
      <c r="O1067" s="20">
        <v>41.67</v>
      </c>
      <c r="P1067" s="20" t="str">
        <f>VLOOKUP(A1067,'REPORTE'!$A$1:$AG$1961,30,0)</f>
        <v>Secundaria</v>
      </c>
      <c r="Q1067" s="20" t="str">
        <f>VLOOKUP(A1067,'REPORTE'!$A$1:$AG$1961,31,0)</f>
        <v>PICHINCHA</v>
      </c>
      <c r="R1067" s="20" t="str">
        <f>VLOOKUP(A1067,'REPORTE'!$A$1:$AG$1961,32,0)</f>
        <v>QUITO</v>
      </c>
      <c r="S1067" s="20" t="str">
        <f>VLOOKUP(A1067,'REPORTE'!$A$1:$AG$1961,33,0)</f>
        <v>COTOCOLLAO</v>
      </c>
      <c r="T1067" s="20" t="str">
        <f>VLOOKUP(S1067,PROVINCIAS!$F$1:$G$1171,2,0)</f>
        <v>URBANA</v>
      </c>
      <c r="U1067" s="20" t="str">
        <f>VLOOKUP(A1067,'REPORTE'!$A$1:$AG$1961,5,0)</f>
        <v>ECUATORIANO(A)</v>
      </c>
      <c r="V1067" s="20" t="str">
        <f>VLOOKUP(A1067,'REPORTE'!$A$1:$AG$1961,18,0)</f>
        <v>F</v>
      </c>
    </row>
    <row r="1068" spans="1:22" x14ac:dyDescent="0.45">
      <c r="A1068" s="20">
        <v>1001170</v>
      </c>
      <c r="B1068" s="20" t="s">
        <v>9431</v>
      </c>
      <c r="C1068" s="20" t="s">
        <v>9745</v>
      </c>
      <c r="D1068" s="20">
        <v>1725210023</v>
      </c>
      <c r="E1068" s="20">
        <v>231001249</v>
      </c>
      <c r="F1068" s="20" t="s">
        <v>11139</v>
      </c>
      <c r="G1068" s="20"/>
      <c r="H1068" s="20">
        <v>125</v>
      </c>
      <c r="I1068" s="20" t="s">
        <v>11150</v>
      </c>
      <c r="J1068" s="20" t="s">
        <v>11150</v>
      </c>
      <c r="K1068" s="20" t="s">
        <v>11150</v>
      </c>
      <c r="L1068" s="20" t="s">
        <v>11150</v>
      </c>
      <c r="M1068" s="20" t="s">
        <v>11150</v>
      </c>
      <c r="N1068" s="20" t="s">
        <v>11150</v>
      </c>
      <c r="O1068" s="20">
        <v>125</v>
      </c>
      <c r="P1068" s="20" t="str">
        <f>VLOOKUP(A1068,'REPORTE'!$A$1:$AG$1961,30,0)</f>
        <v>Secundaria</v>
      </c>
      <c r="Q1068" s="20" t="str">
        <f>VLOOKUP(A1068,'REPORTE'!$A$1:$AG$1961,31,0)</f>
        <v>PICHINCHA</v>
      </c>
      <c r="R1068" s="20" t="str">
        <f>VLOOKUP(A1068,'REPORTE'!$A$1:$AG$1961,32,0)</f>
        <v>QUITO</v>
      </c>
      <c r="S1068" s="20" t="str">
        <f>VLOOKUP(A1068,'REPORTE'!$A$1:$AG$1961,33,0)</f>
        <v>CHILLOGALLO</v>
      </c>
      <c r="T1068" s="20" t="str">
        <f>VLOOKUP(S1068,PROVINCIAS!$F$1:$G$1171,2,0)</f>
        <v>URBANA</v>
      </c>
      <c r="U1068" s="20" t="str">
        <f>VLOOKUP(A1068,'REPORTE'!$A$1:$AG$1961,5,0)</f>
        <v>ECUATORIANO(A) INDIGENA</v>
      </c>
      <c r="V1068" s="20" t="str">
        <f>VLOOKUP(A1068,'REPORTE'!$A$1:$AG$1961,18,0)</f>
        <v>F</v>
      </c>
    </row>
    <row r="1069" spans="1:22" x14ac:dyDescent="0.45">
      <c r="A1069" s="20">
        <v>1001171</v>
      </c>
      <c r="B1069" s="20" t="s">
        <v>9431</v>
      </c>
      <c r="C1069" s="20" t="s">
        <v>9744</v>
      </c>
      <c r="D1069" s="20">
        <v>1716154479</v>
      </c>
      <c r="E1069" s="20">
        <v>231001250</v>
      </c>
      <c r="F1069" s="20" t="s">
        <v>11139</v>
      </c>
      <c r="G1069" s="20"/>
      <c r="H1069" s="20">
        <v>25</v>
      </c>
      <c r="I1069" s="20" t="s">
        <v>11150</v>
      </c>
      <c r="J1069" s="20" t="s">
        <v>11150</v>
      </c>
      <c r="K1069" s="20" t="s">
        <v>11150</v>
      </c>
      <c r="L1069" s="20" t="s">
        <v>11150</v>
      </c>
      <c r="M1069" s="20" t="s">
        <v>11150</v>
      </c>
      <c r="N1069" s="20" t="s">
        <v>11150</v>
      </c>
      <c r="O1069" s="20">
        <v>25</v>
      </c>
      <c r="P1069" s="20" t="str">
        <f>VLOOKUP(A1069,'REPORTE'!$A$1:$AG$1961,30,0)</f>
        <v>Secundaria</v>
      </c>
      <c r="Q1069" s="20" t="str">
        <f>VLOOKUP(A1069,'REPORTE'!$A$1:$AG$1961,31,0)</f>
        <v>CHIMBORAZO</v>
      </c>
      <c r="R1069" s="20" t="str">
        <f>VLOOKUP(A1069,'REPORTE'!$A$1:$AG$1961,32,0)</f>
        <v>COLTA</v>
      </c>
      <c r="S1069" s="20" t="str">
        <f>VLOOKUP(A1069,'REPORTE'!$A$1:$AG$1961,33,0)</f>
        <v>SICALPA</v>
      </c>
      <c r="T1069" s="20" t="str">
        <f>VLOOKUP(S1069,PROVINCIAS!$F$1:$G$1171,2,0)</f>
        <v>URBANA</v>
      </c>
      <c r="U1069" s="20" t="str">
        <f>VLOOKUP(A1069,'REPORTE'!$A$1:$AG$1961,5,0)</f>
        <v>ECUATORIANO(A) INDIGENA</v>
      </c>
      <c r="V1069" s="20" t="str">
        <f>VLOOKUP(A1069,'REPORTE'!$A$1:$AG$1961,18,0)</f>
        <v>F</v>
      </c>
    </row>
    <row r="1070" spans="1:22" x14ac:dyDescent="0.45">
      <c r="A1070" s="20">
        <v>1001172</v>
      </c>
      <c r="B1070" s="20" t="s">
        <v>9431</v>
      </c>
      <c r="C1070" s="20" t="s">
        <v>14244</v>
      </c>
      <c r="D1070" s="20">
        <v>1759374372</v>
      </c>
      <c r="E1070" s="20">
        <v>231001305</v>
      </c>
      <c r="F1070" s="20" t="s">
        <v>11139</v>
      </c>
      <c r="G1070" s="20"/>
      <c r="H1070" s="20">
        <v>2</v>
      </c>
      <c r="I1070" s="20" t="s">
        <v>11150</v>
      </c>
      <c r="J1070" s="20" t="s">
        <v>11150</v>
      </c>
      <c r="K1070" s="20" t="s">
        <v>11150</v>
      </c>
      <c r="L1070" s="20" t="s">
        <v>11150</v>
      </c>
      <c r="M1070" s="20" t="s">
        <v>11150</v>
      </c>
      <c r="N1070" s="20" t="s">
        <v>11150</v>
      </c>
      <c r="O1070" s="20">
        <v>2</v>
      </c>
      <c r="P1070" s="20" t="str">
        <f>VLOOKUP(A1070,'REPORTE'!$A$1:$AG$1961,30,0)</f>
        <v>Ninguna</v>
      </c>
      <c r="Q1070" s="20" t="str">
        <f>VLOOKUP(A1070,'REPORTE'!$A$1:$AG$1961,31,0)</f>
        <v>PICHINCHA</v>
      </c>
      <c r="R1070" s="20" t="str">
        <f>VLOOKUP(A1070,'REPORTE'!$A$1:$AG$1961,32,0)</f>
        <v>QUITO</v>
      </c>
      <c r="S1070" s="20" t="str">
        <f>VLOOKUP(A1070,'REPORTE'!$A$1:$AG$1961,33,0)</f>
        <v>LLANO CHICO</v>
      </c>
      <c r="T1070" s="20" t="str">
        <f>VLOOKUP(S1070,PROVINCIAS!$F$1:$G$1171,2,0)</f>
        <v>RURAL</v>
      </c>
      <c r="U1070" s="20" t="str">
        <f>VLOOKUP(A1070,'REPORTE'!$A$1:$AG$1961,5,0)</f>
        <v>ECUATORIANO(A) INDIGENA</v>
      </c>
      <c r="V1070" s="20" t="str">
        <f>VLOOKUP(A1070,'REPORTE'!$A$1:$AG$1961,18,0)</f>
        <v>F</v>
      </c>
    </row>
    <row r="1071" spans="1:22" x14ac:dyDescent="0.45">
      <c r="A1071" s="20">
        <v>1001173</v>
      </c>
      <c r="B1071" s="20" t="s">
        <v>9431</v>
      </c>
      <c r="C1071" s="20" t="s">
        <v>14245</v>
      </c>
      <c r="D1071" s="20">
        <v>602107716001</v>
      </c>
      <c r="E1071" s="20">
        <v>231001269</v>
      </c>
      <c r="F1071" s="20" t="s">
        <v>11139</v>
      </c>
      <c r="G1071" s="20"/>
      <c r="H1071" s="20">
        <v>15</v>
      </c>
      <c r="I1071" s="20" t="s">
        <v>11150</v>
      </c>
      <c r="J1071" s="20" t="s">
        <v>11150</v>
      </c>
      <c r="K1071" s="20" t="s">
        <v>11150</v>
      </c>
      <c r="L1071" s="20" t="s">
        <v>11150</v>
      </c>
      <c r="M1071" s="20" t="s">
        <v>11150</v>
      </c>
      <c r="N1071" s="20" t="s">
        <v>11150</v>
      </c>
      <c r="O1071" s="20">
        <v>15</v>
      </c>
      <c r="P1071" s="20" t="str">
        <f>VLOOKUP(A1071,'REPORTE'!$A$1:$AG$1961,30,0)</f>
        <v>Primaria</v>
      </c>
      <c r="Q1071" s="20" t="str">
        <f>VLOOKUP(A1071,'REPORTE'!$A$1:$AG$1961,31,0)</f>
        <v>CHIMBORAZO</v>
      </c>
      <c r="R1071" s="20" t="str">
        <f>VLOOKUP(A1071,'REPORTE'!$A$1:$AG$1961,32,0)</f>
        <v>RIOBAMBA</v>
      </c>
      <c r="S1071" s="20" t="str">
        <f>VLOOKUP(A1071,'REPORTE'!$A$1:$AG$1961,33,0)</f>
        <v>CACHA (CAB EN MACHANGARA)</v>
      </c>
      <c r="T1071" s="20" t="str">
        <f>VLOOKUP(S1071,PROVINCIAS!$F$1:$G$1171,2,0)</f>
        <v>RURAL</v>
      </c>
      <c r="U1071" s="20" t="str">
        <f>VLOOKUP(A1071,'REPORTE'!$A$1:$AG$1961,5,0)</f>
        <v>ECUATORIANO(A) INDIGENA</v>
      </c>
      <c r="V1071" s="20" t="str">
        <f>VLOOKUP(A1071,'REPORTE'!$A$1:$AG$1961,18,0)</f>
        <v>M</v>
      </c>
    </row>
    <row r="1072" spans="1:22" x14ac:dyDescent="0.45">
      <c r="A1072" s="20">
        <v>1001174</v>
      </c>
      <c r="B1072" s="20" t="s">
        <v>9431</v>
      </c>
      <c r="C1072" s="20" t="s">
        <v>9739</v>
      </c>
      <c r="D1072" s="20">
        <v>1716337124</v>
      </c>
      <c r="E1072" s="20">
        <v>231001252</v>
      </c>
      <c r="F1072" s="20" t="s">
        <v>11139</v>
      </c>
      <c r="G1072" s="20"/>
      <c r="H1072" s="20">
        <v>15</v>
      </c>
      <c r="I1072" s="20" t="s">
        <v>11150</v>
      </c>
      <c r="J1072" s="20" t="s">
        <v>11150</v>
      </c>
      <c r="K1072" s="20" t="s">
        <v>11150</v>
      </c>
      <c r="L1072" s="20" t="s">
        <v>11150</v>
      </c>
      <c r="M1072" s="20" t="s">
        <v>11150</v>
      </c>
      <c r="N1072" s="20" t="s">
        <v>11150</v>
      </c>
      <c r="O1072" s="20">
        <v>15</v>
      </c>
      <c r="P1072" s="20" t="str">
        <f>VLOOKUP(A1072,'REPORTE'!$A$1:$AG$1961,30,0)</f>
        <v>Secundaria</v>
      </c>
      <c r="Q1072" s="20" t="str">
        <f>VLOOKUP(A1072,'REPORTE'!$A$1:$AG$1961,31,0)</f>
        <v>CHIMBORAZO</v>
      </c>
      <c r="R1072" s="20" t="str">
        <f>VLOOKUP(A1072,'REPORTE'!$A$1:$AG$1961,32,0)</f>
        <v>RIOBAMBA</v>
      </c>
      <c r="S1072" s="20" t="str">
        <f>VLOOKUP(A1072,'REPORTE'!$A$1:$AG$1961,33,0)</f>
        <v>SAN JUAN</v>
      </c>
      <c r="T1072" s="20" t="str">
        <f>VLOOKUP(S1072,PROVINCIAS!$F$1:$G$1171,2,0)</f>
        <v>RURAL</v>
      </c>
      <c r="U1072" s="20" t="str">
        <f>VLOOKUP(A1072,'REPORTE'!$A$1:$AG$1961,5,0)</f>
        <v>ECUATORIANO(A)</v>
      </c>
      <c r="V1072" s="20" t="str">
        <f>VLOOKUP(A1072,'REPORTE'!$A$1:$AG$1961,18,0)</f>
        <v>F</v>
      </c>
    </row>
    <row r="1073" spans="1:22" x14ac:dyDescent="0.45">
      <c r="A1073" s="20">
        <v>1001175</v>
      </c>
      <c r="B1073" s="20" t="s">
        <v>9431</v>
      </c>
      <c r="C1073" s="20" t="s">
        <v>9885</v>
      </c>
      <c r="D1073" s="20">
        <v>1722876214</v>
      </c>
      <c r="E1073" s="20">
        <v>231001253</v>
      </c>
      <c r="F1073" s="20" t="s">
        <v>11139</v>
      </c>
      <c r="G1073" s="20"/>
      <c r="H1073" s="20">
        <v>65</v>
      </c>
      <c r="I1073" s="20" t="s">
        <v>11150</v>
      </c>
      <c r="J1073" s="20" t="s">
        <v>11150</v>
      </c>
      <c r="K1073" s="20" t="s">
        <v>11150</v>
      </c>
      <c r="L1073" s="20" t="s">
        <v>11150</v>
      </c>
      <c r="M1073" s="20" t="s">
        <v>11150</v>
      </c>
      <c r="N1073" s="20" t="s">
        <v>11150</v>
      </c>
      <c r="O1073" s="20">
        <v>65</v>
      </c>
      <c r="P1073" s="20" t="str">
        <f>VLOOKUP(A1073,'REPORTE'!$A$1:$AG$1961,30,0)</f>
        <v>Primaria</v>
      </c>
      <c r="Q1073" s="20" t="str">
        <f>VLOOKUP(A1073,'REPORTE'!$A$1:$AG$1961,31,0)</f>
        <v>PICHINCHA</v>
      </c>
      <c r="R1073" s="20" t="str">
        <f>VLOOKUP(A1073,'REPORTE'!$A$1:$AG$1961,32,0)</f>
        <v>QUITO</v>
      </c>
      <c r="S1073" s="20" t="str">
        <f>VLOOKUP(A1073,'REPORTE'!$A$1:$AG$1961,33,0)</f>
        <v>LA LIBERTAD</v>
      </c>
      <c r="T1073" s="20" t="str">
        <f>VLOOKUP(S1073,PROVINCIAS!$F$1:$G$1171,2,0)</f>
        <v>RURAL</v>
      </c>
      <c r="U1073" s="20" t="str">
        <f>VLOOKUP(A1073,'REPORTE'!$A$1:$AG$1961,5,0)</f>
        <v>ECUATORIANO(A) INDIGENA</v>
      </c>
      <c r="V1073" s="20" t="str">
        <f>VLOOKUP(A1073,'REPORTE'!$A$1:$AG$1961,18,0)</f>
        <v>F</v>
      </c>
    </row>
    <row r="1074" spans="1:22" x14ac:dyDescent="0.45">
      <c r="A1074" s="20">
        <v>1001176</v>
      </c>
      <c r="B1074" s="20" t="s">
        <v>9431</v>
      </c>
      <c r="C1074" s="20" t="s">
        <v>14246</v>
      </c>
      <c r="D1074" s="20">
        <v>1801995646</v>
      </c>
      <c r="E1074" s="20">
        <v>231001254</v>
      </c>
      <c r="F1074" s="20" t="s">
        <v>11139</v>
      </c>
      <c r="G1074" s="20"/>
      <c r="H1074" s="20">
        <v>15</v>
      </c>
      <c r="I1074" s="20" t="s">
        <v>11150</v>
      </c>
      <c r="J1074" s="20" t="s">
        <v>11150</v>
      </c>
      <c r="K1074" s="20" t="s">
        <v>11150</v>
      </c>
      <c r="L1074" s="20" t="s">
        <v>11150</v>
      </c>
      <c r="M1074" s="20" t="s">
        <v>11150</v>
      </c>
      <c r="N1074" s="20" t="s">
        <v>11150</v>
      </c>
      <c r="O1074" s="20">
        <v>15</v>
      </c>
      <c r="P1074" s="20" t="str">
        <f>VLOOKUP(A1074,'REPORTE'!$A$1:$AG$1961,30,0)</f>
        <v>Secundaria</v>
      </c>
      <c r="Q1074" s="20" t="str">
        <f>VLOOKUP(A1074,'REPORTE'!$A$1:$AG$1961,31,0)</f>
        <v>AZUAY</v>
      </c>
      <c r="R1074" s="20" t="str">
        <f>VLOOKUP(A1074,'REPORTE'!$A$1:$AG$1961,32,0)</f>
        <v>CUENCA</v>
      </c>
      <c r="S1074" s="20" t="str">
        <f>VLOOKUP(A1074,'REPORTE'!$A$1:$AG$1961,33,0)</f>
        <v>PACCHA</v>
      </c>
      <c r="T1074" s="20" t="str">
        <f>VLOOKUP(S1074,PROVINCIAS!$F$1:$G$1171,2,0)</f>
        <v>RURAL</v>
      </c>
      <c r="U1074" s="20" t="str">
        <f>VLOOKUP(A1074,'REPORTE'!$A$1:$AG$1961,5,0)</f>
        <v>ECUATORIANO(A)</v>
      </c>
      <c r="V1074" s="20" t="str">
        <f>VLOOKUP(A1074,'REPORTE'!$A$1:$AG$1961,18,0)</f>
        <v>M</v>
      </c>
    </row>
    <row r="1075" spans="1:22" x14ac:dyDescent="0.45">
      <c r="A1075" s="20">
        <v>1001177</v>
      </c>
      <c r="B1075" s="20" t="s">
        <v>9431</v>
      </c>
      <c r="C1075" s="20" t="s">
        <v>10110</v>
      </c>
      <c r="D1075" s="20">
        <v>1723029615</v>
      </c>
      <c r="E1075" s="20">
        <v>231001255</v>
      </c>
      <c r="F1075" s="20" t="s">
        <v>11139</v>
      </c>
      <c r="G1075" s="20"/>
      <c r="H1075" s="20">
        <v>35</v>
      </c>
      <c r="I1075" s="20" t="s">
        <v>11150</v>
      </c>
      <c r="J1075" s="20" t="s">
        <v>11150</v>
      </c>
      <c r="K1075" s="20" t="s">
        <v>11150</v>
      </c>
      <c r="L1075" s="20" t="s">
        <v>11150</v>
      </c>
      <c r="M1075" s="20" t="s">
        <v>11150</v>
      </c>
      <c r="N1075" s="20" t="s">
        <v>11150</v>
      </c>
      <c r="O1075" s="20">
        <v>35</v>
      </c>
      <c r="P1075" s="20" t="str">
        <f>VLOOKUP(A1075,'REPORTE'!$A$1:$AG$1961,30,0)</f>
        <v>Secundaria</v>
      </c>
      <c r="Q1075" s="20" t="str">
        <f>VLOOKUP(A1075,'REPORTE'!$A$1:$AG$1961,31,0)</f>
        <v>PICHINCHA</v>
      </c>
      <c r="R1075" s="20" t="str">
        <f>VLOOKUP(A1075,'REPORTE'!$A$1:$AG$1961,32,0)</f>
        <v>QUITO</v>
      </c>
      <c r="S1075" s="20" t="str">
        <f>VLOOKUP(A1075,'REPORTE'!$A$1:$AG$1961,33,0)</f>
        <v>COTOCOLLAO</v>
      </c>
      <c r="T1075" s="20" t="str">
        <f>VLOOKUP(S1075,PROVINCIAS!$F$1:$G$1171,2,0)</f>
        <v>URBANA</v>
      </c>
      <c r="U1075" s="20" t="str">
        <f>VLOOKUP(A1075,'REPORTE'!$A$1:$AG$1961,5,0)</f>
        <v>ECUATORIANO(A)</v>
      </c>
      <c r="V1075" s="20" t="str">
        <f>VLOOKUP(A1075,'REPORTE'!$A$1:$AG$1961,18,0)</f>
        <v>F</v>
      </c>
    </row>
    <row r="1076" spans="1:22" x14ac:dyDescent="0.45">
      <c r="A1076" s="20">
        <v>1001178</v>
      </c>
      <c r="B1076" s="20" t="s">
        <v>9431</v>
      </c>
      <c r="C1076" s="20" t="s">
        <v>10093</v>
      </c>
      <c r="D1076" s="20">
        <v>1705193835</v>
      </c>
      <c r="E1076" s="20">
        <v>231001256</v>
      </c>
      <c r="F1076" s="20" t="s">
        <v>11139</v>
      </c>
      <c r="G1076" s="20"/>
      <c r="H1076" s="20">
        <v>530</v>
      </c>
      <c r="I1076" s="20" t="s">
        <v>11150</v>
      </c>
      <c r="J1076" s="20" t="s">
        <v>11150</v>
      </c>
      <c r="K1076" s="20" t="s">
        <v>11150</v>
      </c>
      <c r="L1076" s="20" t="s">
        <v>11150</v>
      </c>
      <c r="M1076" s="20" t="s">
        <v>11150</v>
      </c>
      <c r="N1076" s="20" t="s">
        <v>11150</v>
      </c>
      <c r="O1076" s="20">
        <v>530</v>
      </c>
      <c r="P1076" s="20" t="str">
        <f>VLOOKUP(A1076,'REPORTE'!$A$1:$AG$1961,30,0)</f>
        <v>Primaria</v>
      </c>
      <c r="Q1076" s="20" t="str">
        <f>VLOOKUP(A1076,'REPORTE'!$A$1:$AG$1961,31,0)</f>
        <v>PICHINCHA</v>
      </c>
      <c r="R1076" s="20" t="str">
        <f>VLOOKUP(A1076,'REPORTE'!$A$1:$AG$1961,32,0)</f>
        <v>QUITO</v>
      </c>
      <c r="S1076" s="20" t="str">
        <f>VLOOKUP(A1076,'REPORTE'!$A$1:$AG$1961,33,0)</f>
        <v>COTOCOLLAO</v>
      </c>
      <c r="T1076" s="20" t="str">
        <f>VLOOKUP(S1076,PROVINCIAS!$F$1:$G$1171,2,0)</f>
        <v>URBANA</v>
      </c>
      <c r="U1076" s="20" t="str">
        <f>VLOOKUP(A1076,'REPORTE'!$A$1:$AG$1961,5,0)</f>
        <v>ECUATORIANO(A)</v>
      </c>
      <c r="V1076" s="20" t="str">
        <f>VLOOKUP(A1076,'REPORTE'!$A$1:$AG$1961,18,0)</f>
        <v>F</v>
      </c>
    </row>
    <row r="1077" spans="1:22" x14ac:dyDescent="0.45">
      <c r="A1077" s="20">
        <v>1001179</v>
      </c>
      <c r="B1077" s="20" t="s">
        <v>9431</v>
      </c>
      <c r="C1077" s="20" t="s">
        <v>14247</v>
      </c>
      <c r="D1077" s="20">
        <v>1727318816</v>
      </c>
      <c r="E1077" s="20">
        <v>231001257</v>
      </c>
      <c r="F1077" s="20" t="s">
        <v>11139</v>
      </c>
      <c r="G1077" s="20"/>
      <c r="H1077" s="20">
        <v>20</v>
      </c>
      <c r="I1077" s="20" t="s">
        <v>11150</v>
      </c>
      <c r="J1077" s="20" t="s">
        <v>11150</v>
      </c>
      <c r="K1077" s="20" t="s">
        <v>11150</v>
      </c>
      <c r="L1077" s="20" t="s">
        <v>11150</v>
      </c>
      <c r="M1077" s="20" t="s">
        <v>11150</v>
      </c>
      <c r="N1077" s="20" t="s">
        <v>11150</v>
      </c>
      <c r="O1077" s="20">
        <v>20</v>
      </c>
      <c r="P1077" s="20" t="str">
        <f>VLOOKUP(A1077,'REPORTE'!$A$1:$AG$1961,30,0)</f>
        <v>Secundaria</v>
      </c>
      <c r="Q1077" s="20" t="str">
        <f>VLOOKUP(A1077,'REPORTE'!$A$1:$AG$1961,31,0)</f>
        <v>PICHINCHA</v>
      </c>
      <c r="R1077" s="20" t="str">
        <f>VLOOKUP(A1077,'REPORTE'!$A$1:$AG$1961,32,0)</f>
        <v>QUITO</v>
      </c>
      <c r="S1077" s="20" t="str">
        <f>VLOOKUP(A1077,'REPORTE'!$A$1:$AG$1961,33,0)</f>
        <v>CONOCOTO</v>
      </c>
      <c r="T1077" s="20" t="str">
        <f>VLOOKUP(S1077,PROVINCIAS!$F$1:$G$1171,2,0)</f>
        <v>RURAL</v>
      </c>
      <c r="U1077" s="20" t="str">
        <f>VLOOKUP(A1077,'REPORTE'!$A$1:$AG$1961,5,0)</f>
        <v>ECUATORIANO(A)</v>
      </c>
      <c r="V1077" s="20" t="str">
        <f>VLOOKUP(A1077,'REPORTE'!$A$1:$AG$1961,18,0)</f>
        <v>F</v>
      </c>
    </row>
    <row r="1078" spans="1:22" x14ac:dyDescent="0.45">
      <c r="A1078" s="20">
        <v>1001180</v>
      </c>
      <c r="B1078" s="20" t="s">
        <v>9431</v>
      </c>
      <c r="C1078" s="20" t="s">
        <v>9943</v>
      </c>
      <c r="D1078" s="20">
        <v>1753718889</v>
      </c>
      <c r="E1078" s="20">
        <v>231001258</v>
      </c>
      <c r="F1078" s="20" t="s">
        <v>11139</v>
      </c>
      <c r="G1078" s="20"/>
      <c r="H1078" s="20">
        <v>55</v>
      </c>
      <c r="I1078" s="20" t="s">
        <v>11150</v>
      </c>
      <c r="J1078" s="20" t="s">
        <v>11150</v>
      </c>
      <c r="K1078" s="20" t="s">
        <v>11150</v>
      </c>
      <c r="L1078" s="20" t="s">
        <v>11150</v>
      </c>
      <c r="M1078" s="20" t="s">
        <v>11150</v>
      </c>
      <c r="N1078" s="20" t="s">
        <v>11150</v>
      </c>
      <c r="O1078" s="20">
        <v>55</v>
      </c>
      <c r="P1078" s="20" t="str">
        <f>VLOOKUP(A1078,'REPORTE'!$A$1:$AG$1961,30,0)</f>
        <v>Secundaria</v>
      </c>
      <c r="Q1078" s="20" t="str">
        <f>VLOOKUP(A1078,'REPORTE'!$A$1:$AG$1961,31,0)</f>
        <v>PICHINCHA</v>
      </c>
      <c r="R1078" s="20" t="str">
        <f>VLOOKUP(A1078,'REPORTE'!$A$1:$AG$1961,32,0)</f>
        <v>QUITO</v>
      </c>
      <c r="S1078" s="20" t="str">
        <f>VLOOKUP(A1078,'REPORTE'!$A$1:$AG$1961,33,0)</f>
        <v>LA ARGELIA</v>
      </c>
      <c r="T1078" s="20" t="str">
        <f>VLOOKUP(S1078,PROVINCIAS!$F$1:$G$1171,2,0)</f>
        <v>URBANA</v>
      </c>
      <c r="U1078" s="20" t="str">
        <f>VLOOKUP(A1078,'REPORTE'!$A$1:$AG$1961,5,0)</f>
        <v>ECUATORIANO(A) INDIGENA</v>
      </c>
      <c r="V1078" s="20" t="str">
        <f>VLOOKUP(A1078,'REPORTE'!$A$1:$AG$1961,18,0)</f>
        <v>F</v>
      </c>
    </row>
    <row r="1079" spans="1:22" x14ac:dyDescent="0.45">
      <c r="A1079" s="20">
        <v>1001181</v>
      </c>
      <c r="B1079" s="20" t="s">
        <v>9431</v>
      </c>
      <c r="C1079" s="20" t="s">
        <v>9776</v>
      </c>
      <c r="D1079" s="20">
        <v>1600418881</v>
      </c>
      <c r="E1079" s="20">
        <v>231001259</v>
      </c>
      <c r="F1079" s="20" t="s">
        <v>11139</v>
      </c>
      <c r="G1079" s="20"/>
      <c r="H1079" s="20">
        <v>145</v>
      </c>
      <c r="I1079" s="20" t="s">
        <v>11150</v>
      </c>
      <c r="J1079" s="20" t="s">
        <v>11150</v>
      </c>
      <c r="K1079" s="20" t="s">
        <v>11150</v>
      </c>
      <c r="L1079" s="20" t="s">
        <v>11150</v>
      </c>
      <c r="M1079" s="20" t="s">
        <v>11150</v>
      </c>
      <c r="N1079" s="20" t="s">
        <v>11150</v>
      </c>
      <c r="O1079" s="20">
        <v>145</v>
      </c>
      <c r="P1079" s="20" t="str">
        <f>VLOOKUP(A1079,'REPORTE'!$A$1:$AG$1961,30,0)</f>
        <v>Secundaria</v>
      </c>
      <c r="Q1079" s="20" t="str">
        <f>VLOOKUP(A1079,'REPORTE'!$A$1:$AG$1961,31,0)</f>
        <v>PICHINCHA</v>
      </c>
      <c r="R1079" s="20" t="str">
        <f>VLOOKUP(A1079,'REPORTE'!$A$1:$AG$1961,32,0)</f>
        <v>QUITO</v>
      </c>
      <c r="S1079" s="20" t="str">
        <f>VLOOKUP(A1079,'REPORTE'!$A$1:$AG$1961,33,0)</f>
        <v>CHILLOGALLO</v>
      </c>
      <c r="T1079" s="20" t="str">
        <f>VLOOKUP(S1079,PROVINCIAS!$F$1:$G$1171,2,0)</f>
        <v>URBANA</v>
      </c>
      <c r="U1079" s="20" t="str">
        <f>VLOOKUP(A1079,'REPORTE'!$A$1:$AG$1961,5,0)</f>
        <v>ECUATORIANO(A)</v>
      </c>
      <c r="V1079" s="20" t="str">
        <f>VLOOKUP(A1079,'REPORTE'!$A$1:$AG$1961,18,0)</f>
        <v>F</v>
      </c>
    </row>
    <row r="1080" spans="1:22" x14ac:dyDescent="0.45">
      <c r="A1080" s="20">
        <v>1001182</v>
      </c>
      <c r="B1080" s="20" t="s">
        <v>9431</v>
      </c>
      <c r="C1080" s="20" t="s">
        <v>14248</v>
      </c>
      <c r="D1080" s="20">
        <v>201105814</v>
      </c>
      <c r="E1080" s="20">
        <v>231001260</v>
      </c>
      <c r="F1080" s="20" t="s">
        <v>11139</v>
      </c>
      <c r="G1080" s="20"/>
      <c r="H1080" s="20">
        <v>25</v>
      </c>
      <c r="I1080" s="20" t="s">
        <v>11150</v>
      </c>
      <c r="J1080" s="20" t="s">
        <v>11150</v>
      </c>
      <c r="K1080" s="20" t="s">
        <v>11150</v>
      </c>
      <c r="L1080" s="20" t="s">
        <v>11150</v>
      </c>
      <c r="M1080" s="20" t="s">
        <v>11150</v>
      </c>
      <c r="N1080" s="20" t="s">
        <v>11150</v>
      </c>
      <c r="O1080" s="20">
        <v>25</v>
      </c>
      <c r="P1080" s="20" t="str">
        <f>VLOOKUP(A1080,'REPORTE'!$A$1:$AG$1961,30,0)</f>
        <v>Secundaria</v>
      </c>
      <c r="Q1080" s="20" t="str">
        <f>VLOOKUP(A1080,'REPORTE'!$A$1:$AG$1961,31,0)</f>
        <v>BOLIVAR</v>
      </c>
      <c r="R1080" s="20" t="str">
        <f>VLOOKUP(A1080,'REPORTE'!$A$1:$AG$1961,32,0)</f>
        <v>GUARANDA</v>
      </c>
      <c r="S1080" s="20" t="str">
        <f>VLOOKUP(A1080,'REPORTE'!$A$1:$AG$1961,33,0)</f>
        <v>SAN LORENZO (BOLIVAR)</v>
      </c>
      <c r="T1080" s="20" t="str">
        <f>VLOOKUP(S1080,PROVINCIAS!$F$1:$G$1171,2,0)</f>
        <v>RURAL</v>
      </c>
      <c r="U1080" s="20" t="str">
        <f>VLOOKUP(A1080,'REPORTE'!$A$1:$AG$1961,5,0)</f>
        <v>ECUATORIANO(A) INDIGENA</v>
      </c>
      <c r="V1080" s="20" t="str">
        <f>VLOOKUP(A1080,'REPORTE'!$A$1:$AG$1961,18,0)</f>
        <v>F</v>
      </c>
    </row>
    <row r="1081" spans="1:22" x14ac:dyDescent="0.45">
      <c r="A1081" s="20">
        <v>1001183</v>
      </c>
      <c r="B1081" s="20" t="s">
        <v>9431</v>
      </c>
      <c r="C1081" s="20" t="s">
        <v>10277</v>
      </c>
      <c r="D1081" s="20">
        <v>603403718</v>
      </c>
      <c r="E1081" s="20">
        <v>231001261</v>
      </c>
      <c r="F1081" s="20" t="s">
        <v>11139</v>
      </c>
      <c r="G1081" s="20"/>
      <c r="H1081" s="20">
        <v>70</v>
      </c>
      <c r="I1081" s="20" t="s">
        <v>11150</v>
      </c>
      <c r="J1081" s="20" t="s">
        <v>11150</v>
      </c>
      <c r="K1081" s="20" t="s">
        <v>11150</v>
      </c>
      <c r="L1081" s="20" t="s">
        <v>11150</v>
      </c>
      <c r="M1081" s="20" t="s">
        <v>11150</v>
      </c>
      <c r="N1081" s="20" t="s">
        <v>11150</v>
      </c>
      <c r="O1081" s="20">
        <v>70</v>
      </c>
      <c r="P1081" s="20" t="str">
        <f>VLOOKUP(A1081,'REPORTE'!$A$1:$AG$1961,30,0)</f>
        <v>Primaria</v>
      </c>
      <c r="Q1081" s="20" t="str">
        <f>VLOOKUP(A1081,'REPORTE'!$A$1:$AG$1961,31,0)</f>
        <v>PICHINCHA</v>
      </c>
      <c r="R1081" s="20" t="str">
        <f>VLOOKUP(A1081,'REPORTE'!$A$1:$AG$1961,32,0)</f>
        <v>QUITO</v>
      </c>
      <c r="S1081" s="20" t="str">
        <f>VLOOKUP(A1081,'REPORTE'!$A$1:$AG$1961,33,0)</f>
        <v>COTOCOLLAO</v>
      </c>
      <c r="T1081" s="20" t="str">
        <f>VLOOKUP(S1081,PROVINCIAS!$F$1:$G$1171,2,0)</f>
        <v>URBANA</v>
      </c>
      <c r="U1081" s="20" t="str">
        <f>VLOOKUP(A1081,'REPORTE'!$A$1:$AG$1961,5,0)</f>
        <v>ECUATORIANO(A) INDIGENA</v>
      </c>
      <c r="V1081" s="20" t="str">
        <f>VLOOKUP(A1081,'REPORTE'!$A$1:$AG$1961,18,0)</f>
        <v>F</v>
      </c>
    </row>
    <row r="1082" spans="1:22" x14ac:dyDescent="0.45">
      <c r="A1082" s="20">
        <v>1001184</v>
      </c>
      <c r="B1082" s="20" t="s">
        <v>9431</v>
      </c>
      <c r="C1082" s="20" t="s">
        <v>14249</v>
      </c>
      <c r="D1082" s="20">
        <v>1727012138</v>
      </c>
      <c r="E1082" s="20">
        <v>231001262</v>
      </c>
      <c r="F1082" s="20" t="s">
        <v>11139</v>
      </c>
      <c r="G1082" s="20"/>
      <c r="H1082" s="20">
        <v>20</v>
      </c>
      <c r="I1082" s="20" t="s">
        <v>11150</v>
      </c>
      <c r="J1082" s="20" t="s">
        <v>11150</v>
      </c>
      <c r="K1082" s="20" t="s">
        <v>11150</v>
      </c>
      <c r="L1082" s="20" t="s">
        <v>11150</v>
      </c>
      <c r="M1082" s="20" t="s">
        <v>11150</v>
      </c>
      <c r="N1082" s="20" t="s">
        <v>11150</v>
      </c>
      <c r="O1082" s="20">
        <v>20</v>
      </c>
      <c r="P1082" s="20" t="str">
        <f>VLOOKUP(A1082,'REPORTE'!$A$1:$AG$1961,30,0)</f>
        <v>Primaria</v>
      </c>
      <c r="Q1082" s="20" t="str">
        <f>VLOOKUP(A1082,'REPORTE'!$A$1:$AG$1961,31,0)</f>
        <v>CHIMBORAZO</v>
      </c>
      <c r="R1082" s="20" t="str">
        <f>VLOOKUP(A1082,'REPORTE'!$A$1:$AG$1961,32,0)</f>
        <v>RIOBAMBA</v>
      </c>
      <c r="S1082" s="20" t="str">
        <f>VLOOKUP(A1082,'REPORTE'!$A$1:$AG$1961,33,0)</f>
        <v>PUNIN</v>
      </c>
      <c r="T1082" s="20" t="str">
        <f>VLOOKUP(S1082,PROVINCIAS!$F$1:$G$1171,2,0)</f>
        <v>RURAL</v>
      </c>
      <c r="U1082" s="20" t="str">
        <f>VLOOKUP(A1082,'REPORTE'!$A$1:$AG$1961,5,0)</f>
        <v>ECUATORIANO(A) INDIGENA</v>
      </c>
      <c r="V1082" s="20" t="str">
        <f>VLOOKUP(A1082,'REPORTE'!$A$1:$AG$1961,18,0)</f>
        <v>F</v>
      </c>
    </row>
    <row r="1083" spans="1:22" x14ac:dyDescent="0.45">
      <c r="A1083" s="20">
        <v>1001185</v>
      </c>
      <c r="B1083" s="20" t="s">
        <v>9431</v>
      </c>
      <c r="C1083" s="20" t="s">
        <v>10034</v>
      </c>
      <c r="D1083" s="20">
        <v>604518035</v>
      </c>
      <c r="E1083" s="20">
        <v>231001266</v>
      </c>
      <c r="F1083" s="20" t="s">
        <v>11139</v>
      </c>
      <c r="G1083" s="20"/>
      <c r="H1083" s="20">
        <v>34.5</v>
      </c>
      <c r="I1083" s="20" t="s">
        <v>11150</v>
      </c>
      <c r="J1083" s="20" t="s">
        <v>11150</v>
      </c>
      <c r="K1083" s="20" t="s">
        <v>11150</v>
      </c>
      <c r="L1083" s="20" t="s">
        <v>11150</v>
      </c>
      <c r="M1083" s="20" t="s">
        <v>11150</v>
      </c>
      <c r="N1083" s="20" t="s">
        <v>11150</v>
      </c>
      <c r="O1083" s="20">
        <v>34.5</v>
      </c>
      <c r="P1083" s="20" t="str">
        <f>VLOOKUP(A1083,'REPORTE'!$A$1:$AG$1961,30,0)</f>
        <v>Secundaria</v>
      </c>
      <c r="Q1083" s="20" t="str">
        <f>VLOOKUP(A1083,'REPORTE'!$A$1:$AG$1961,31,0)</f>
        <v>CHIMBORAZO</v>
      </c>
      <c r="R1083" s="20" t="str">
        <f>VLOOKUP(A1083,'REPORTE'!$A$1:$AG$1961,32,0)</f>
        <v>RIOBAMBA</v>
      </c>
      <c r="S1083" s="20" t="str">
        <f>VLOOKUP(A1083,'REPORTE'!$A$1:$AG$1961,33,0)</f>
        <v>CACHA (CAB EN MACHANGARA)</v>
      </c>
      <c r="T1083" s="20" t="str">
        <f>VLOOKUP(S1083,PROVINCIAS!$F$1:$G$1171,2,0)</f>
        <v>RURAL</v>
      </c>
      <c r="U1083" s="20" t="str">
        <f>VLOOKUP(A1083,'REPORTE'!$A$1:$AG$1961,5,0)</f>
        <v>ECUATORIANO(A) INDIGENA</v>
      </c>
      <c r="V1083" s="20" t="str">
        <f>VLOOKUP(A1083,'REPORTE'!$A$1:$AG$1961,18,0)</f>
        <v>M</v>
      </c>
    </row>
    <row r="1084" spans="1:22" x14ac:dyDescent="0.45">
      <c r="A1084" s="20">
        <v>1001186</v>
      </c>
      <c r="B1084" s="20" t="s">
        <v>9431</v>
      </c>
      <c r="C1084" s="20" t="s">
        <v>14250</v>
      </c>
      <c r="D1084" s="20">
        <v>1756876734</v>
      </c>
      <c r="E1084" s="20">
        <v>231001263</v>
      </c>
      <c r="F1084" s="20" t="s">
        <v>11139</v>
      </c>
      <c r="G1084" s="20"/>
      <c r="H1084" s="20">
        <v>5</v>
      </c>
      <c r="I1084" s="20" t="s">
        <v>11150</v>
      </c>
      <c r="J1084" s="20" t="s">
        <v>11150</v>
      </c>
      <c r="K1084" s="20" t="s">
        <v>11150</v>
      </c>
      <c r="L1084" s="20" t="s">
        <v>11150</v>
      </c>
      <c r="M1084" s="20" t="s">
        <v>11150</v>
      </c>
      <c r="N1084" s="20" t="s">
        <v>11150</v>
      </c>
      <c r="O1084" s="20">
        <v>5</v>
      </c>
      <c r="P1084" s="20" t="str">
        <f>VLOOKUP(A1084,'REPORTE'!$A$1:$AG$1961,30,0)</f>
        <v>Primaria</v>
      </c>
      <c r="Q1084" s="20" t="str">
        <f>VLOOKUP(A1084,'REPORTE'!$A$1:$AG$1961,31,0)</f>
        <v>PICHINCHA</v>
      </c>
      <c r="R1084" s="20" t="str">
        <f>VLOOKUP(A1084,'REPORTE'!$A$1:$AG$1961,32,0)</f>
        <v>QUITO</v>
      </c>
      <c r="S1084" s="20" t="str">
        <f>VLOOKUP(A1084,'REPORTE'!$A$1:$AG$1961,33,0)</f>
        <v>EL BATAN</v>
      </c>
      <c r="T1084" s="20" t="str">
        <f>VLOOKUP(S1084,PROVINCIAS!$F$1:$G$1171,2,0)</f>
        <v>URBANA</v>
      </c>
      <c r="U1084" s="20" t="str">
        <f>VLOOKUP(A1084,'REPORTE'!$A$1:$AG$1961,5,0)</f>
        <v>ECUATORIANO(A) INDIGENA</v>
      </c>
      <c r="V1084" s="20" t="str">
        <f>VLOOKUP(A1084,'REPORTE'!$A$1:$AG$1961,18,0)</f>
        <v>F</v>
      </c>
    </row>
    <row r="1085" spans="1:22" x14ac:dyDescent="0.45">
      <c r="A1085" s="20">
        <v>1001187</v>
      </c>
      <c r="B1085" s="20" t="s">
        <v>9431</v>
      </c>
      <c r="C1085" s="20" t="s">
        <v>10430</v>
      </c>
      <c r="D1085" s="20">
        <v>604584060</v>
      </c>
      <c r="E1085" s="20">
        <v>231001264</v>
      </c>
      <c r="F1085" s="20" t="s">
        <v>11139</v>
      </c>
      <c r="G1085" s="20"/>
      <c r="H1085" s="20">
        <v>210</v>
      </c>
      <c r="I1085" s="20" t="s">
        <v>11150</v>
      </c>
      <c r="J1085" s="20" t="s">
        <v>11150</v>
      </c>
      <c r="K1085" s="20" t="s">
        <v>11150</v>
      </c>
      <c r="L1085" s="20" t="s">
        <v>11150</v>
      </c>
      <c r="M1085" s="20" t="s">
        <v>11150</v>
      </c>
      <c r="N1085" s="20" t="s">
        <v>11150</v>
      </c>
      <c r="O1085" s="20">
        <v>210</v>
      </c>
      <c r="P1085" s="20" t="str">
        <f>VLOOKUP(A1085,'REPORTE'!$A$1:$AG$1961,30,0)</f>
        <v>Primaria</v>
      </c>
      <c r="Q1085" s="20" t="str">
        <f>VLOOKUP(A1085,'REPORTE'!$A$1:$AG$1961,31,0)</f>
        <v>CHIMBORAZO</v>
      </c>
      <c r="R1085" s="20" t="str">
        <f>VLOOKUP(A1085,'REPORTE'!$A$1:$AG$1961,32,0)</f>
        <v>RIOBAMBA</v>
      </c>
      <c r="S1085" s="20" t="str">
        <f>VLOOKUP(A1085,'REPORTE'!$A$1:$AG$1961,33,0)</f>
        <v>CACHA (CAB EN MACHANGARA)</v>
      </c>
      <c r="T1085" s="20" t="str">
        <f>VLOOKUP(S1085,PROVINCIAS!$F$1:$G$1171,2,0)</f>
        <v>RURAL</v>
      </c>
      <c r="U1085" s="20" t="str">
        <f>VLOOKUP(A1085,'REPORTE'!$A$1:$AG$1961,5,0)</f>
        <v>ECUATORIANO(A) INDIGENA</v>
      </c>
      <c r="V1085" s="20" t="str">
        <f>VLOOKUP(A1085,'REPORTE'!$A$1:$AG$1961,18,0)</f>
        <v>F</v>
      </c>
    </row>
    <row r="1086" spans="1:22" x14ac:dyDescent="0.45">
      <c r="A1086" s="20">
        <v>1001188</v>
      </c>
      <c r="B1086" s="20" t="s">
        <v>9431</v>
      </c>
      <c r="C1086" s="20" t="s">
        <v>14251</v>
      </c>
      <c r="D1086" s="20">
        <v>1750057307</v>
      </c>
      <c r="E1086" s="20">
        <v>231001268</v>
      </c>
      <c r="F1086" s="20" t="s">
        <v>11139</v>
      </c>
      <c r="G1086" s="20"/>
      <c r="H1086" s="20">
        <v>15</v>
      </c>
      <c r="I1086" s="20" t="s">
        <v>11150</v>
      </c>
      <c r="J1086" s="20" t="s">
        <v>11150</v>
      </c>
      <c r="K1086" s="20" t="s">
        <v>11150</v>
      </c>
      <c r="L1086" s="20" t="s">
        <v>11150</v>
      </c>
      <c r="M1086" s="20" t="s">
        <v>11150</v>
      </c>
      <c r="N1086" s="20" t="s">
        <v>11150</v>
      </c>
      <c r="O1086" s="20">
        <v>15</v>
      </c>
      <c r="P1086" s="20" t="str">
        <f>VLOOKUP(A1086,'REPORTE'!$A$1:$AG$1961,30,0)</f>
        <v>Primaria</v>
      </c>
      <c r="Q1086" s="20" t="str">
        <f>VLOOKUP(A1086,'REPORTE'!$A$1:$AG$1961,31,0)</f>
        <v>PICHINCHA</v>
      </c>
      <c r="R1086" s="20" t="str">
        <f>VLOOKUP(A1086,'REPORTE'!$A$1:$AG$1961,32,0)</f>
        <v>QUITO</v>
      </c>
      <c r="S1086" s="20" t="str">
        <f>VLOOKUP(A1086,'REPORTE'!$A$1:$AG$1961,33,0)</f>
        <v>LLANO CHICO</v>
      </c>
      <c r="T1086" s="20" t="str">
        <f>VLOOKUP(S1086,PROVINCIAS!$F$1:$G$1171,2,0)</f>
        <v>RURAL</v>
      </c>
      <c r="U1086" s="20" t="str">
        <f>VLOOKUP(A1086,'REPORTE'!$A$1:$AG$1961,5,0)</f>
        <v>ECUATORIANO(A) INDIGENA</v>
      </c>
      <c r="V1086" s="20" t="str">
        <f>VLOOKUP(A1086,'REPORTE'!$A$1:$AG$1961,18,0)</f>
        <v>F</v>
      </c>
    </row>
    <row r="1087" spans="1:22" x14ac:dyDescent="0.45">
      <c r="A1087" s="20">
        <v>1001189</v>
      </c>
      <c r="B1087" s="20" t="s">
        <v>9431</v>
      </c>
      <c r="C1087" s="20" t="s">
        <v>14252</v>
      </c>
      <c r="D1087" s="20">
        <v>1757932619</v>
      </c>
      <c r="E1087" s="20">
        <v>231001265</v>
      </c>
      <c r="F1087" s="20" t="s">
        <v>11139</v>
      </c>
      <c r="G1087" s="20"/>
      <c r="H1087" s="20">
        <v>2</v>
      </c>
      <c r="I1087" s="20" t="s">
        <v>11150</v>
      </c>
      <c r="J1087" s="20" t="s">
        <v>11150</v>
      </c>
      <c r="K1087" s="20" t="s">
        <v>11150</v>
      </c>
      <c r="L1087" s="20" t="s">
        <v>11150</v>
      </c>
      <c r="M1087" s="20" t="s">
        <v>11150</v>
      </c>
      <c r="N1087" s="20" t="s">
        <v>11150</v>
      </c>
      <c r="O1087" s="20">
        <v>2</v>
      </c>
      <c r="P1087" s="20" t="str">
        <f>VLOOKUP(A1087,'REPORTE'!$A$1:$AG$1961,30,0)</f>
        <v>Primaria</v>
      </c>
      <c r="Q1087" s="20" t="str">
        <f>VLOOKUP(A1087,'REPORTE'!$A$1:$AG$1961,31,0)</f>
        <v>PICHINCHA</v>
      </c>
      <c r="R1087" s="20" t="str">
        <f>VLOOKUP(A1087,'REPORTE'!$A$1:$AG$1961,32,0)</f>
        <v>QUITO</v>
      </c>
      <c r="S1087" s="20" t="str">
        <f>VLOOKUP(A1087,'REPORTE'!$A$1:$AG$1961,33,0)</f>
        <v>LLANO CHICO</v>
      </c>
      <c r="T1087" s="20" t="str">
        <f>VLOOKUP(S1087,PROVINCIAS!$F$1:$G$1171,2,0)</f>
        <v>RURAL</v>
      </c>
      <c r="U1087" s="20" t="str">
        <f>VLOOKUP(A1087,'REPORTE'!$A$1:$AG$1961,5,0)</f>
        <v>ECUATORIANO(A) INDIGENA</v>
      </c>
      <c r="V1087" s="20" t="str">
        <f>VLOOKUP(A1087,'REPORTE'!$A$1:$AG$1961,18,0)</f>
        <v>M</v>
      </c>
    </row>
    <row r="1088" spans="1:22" x14ac:dyDescent="0.45">
      <c r="A1088" s="20">
        <v>1001190</v>
      </c>
      <c r="B1088" s="20" t="s">
        <v>9431</v>
      </c>
      <c r="C1088" s="20" t="s">
        <v>14253</v>
      </c>
      <c r="D1088" s="20">
        <v>1725418485</v>
      </c>
      <c r="E1088" s="20">
        <v>231001267</v>
      </c>
      <c r="F1088" s="20" t="s">
        <v>11139</v>
      </c>
      <c r="G1088" s="20"/>
      <c r="H1088" s="20">
        <v>6</v>
      </c>
      <c r="I1088" s="20" t="s">
        <v>11150</v>
      </c>
      <c r="J1088" s="20" t="s">
        <v>11150</v>
      </c>
      <c r="K1088" s="20" t="s">
        <v>11150</v>
      </c>
      <c r="L1088" s="20" t="s">
        <v>11150</v>
      </c>
      <c r="M1088" s="20" t="s">
        <v>11150</v>
      </c>
      <c r="N1088" s="20" t="s">
        <v>11150</v>
      </c>
      <c r="O1088" s="20">
        <v>6</v>
      </c>
      <c r="P1088" s="20" t="str">
        <f>VLOOKUP(A1088,'REPORTE'!$A$1:$AG$1961,30,0)</f>
        <v>Secundaria</v>
      </c>
      <c r="Q1088" s="20" t="str">
        <f>VLOOKUP(A1088,'REPORTE'!$A$1:$AG$1961,31,0)</f>
        <v>PICHINCHA</v>
      </c>
      <c r="R1088" s="20" t="str">
        <f>VLOOKUP(A1088,'REPORTE'!$A$1:$AG$1961,32,0)</f>
        <v>QUITO</v>
      </c>
      <c r="S1088" s="20" t="str">
        <f>VLOOKUP(A1088,'REPORTE'!$A$1:$AG$1961,33,0)</f>
        <v>COTOCOLLAO</v>
      </c>
      <c r="T1088" s="20" t="str">
        <f>VLOOKUP(S1088,PROVINCIAS!$F$1:$G$1171,2,0)</f>
        <v>URBANA</v>
      </c>
      <c r="U1088" s="20" t="str">
        <f>VLOOKUP(A1088,'REPORTE'!$A$1:$AG$1961,5,0)</f>
        <v>ECUATORIANO(A) INDIGENA</v>
      </c>
      <c r="V1088" s="20" t="str">
        <f>VLOOKUP(A1088,'REPORTE'!$A$1:$AG$1961,18,0)</f>
        <v>M</v>
      </c>
    </row>
    <row r="1089" spans="1:22" x14ac:dyDescent="0.45">
      <c r="A1089" s="20">
        <v>1001191</v>
      </c>
      <c r="B1089" s="20" t="s">
        <v>9431</v>
      </c>
      <c r="C1089" s="20" t="s">
        <v>9933</v>
      </c>
      <c r="D1089" s="20">
        <v>604337675</v>
      </c>
      <c r="E1089" s="20">
        <v>231001270</v>
      </c>
      <c r="F1089" s="20" t="s">
        <v>11139</v>
      </c>
      <c r="G1089" s="20"/>
      <c r="H1089" s="20">
        <v>240</v>
      </c>
      <c r="I1089" s="20" t="s">
        <v>11150</v>
      </c>
      <c r="J1089" s="20" t="s">
        <v>11150</v>
      </c>
      <c r="K1089" s="20" t="s">
        <v>11150</v>
      </c>
      <c r="L1089" s="20" t="s">
        <v>11150</v>
      </c>
      <c r="M1089" s="20" t="s">
        <v>11150</v>
      </c>
      <c r="N1089" s="20" t="s">
        <v>11150</v>
      </c>
      <c r="O1089" s="20">
        <v>240</v>
      </c>
      <c r="P1089" s="20" t="str">
        <f>VLOOKUP(A1089,'REPORTE'!$A$1:$AG$1961,30,0)</f>
        <v>Primaria</v>
      </c>
      <c r="Q1089" s="20" t="str">
        <f>VLOOKUP(A1089,'REPORTE'!$A$1:$AG$1961,31,0)</f>
        <v>CHIMBORAZO</v>
      </c>
      <c r="R1089" s="20" t="str">
        <f>VLOOKUP(A1089,'REPORTE'!$A$1:$AG$1961,32,0)</f>
        <v>RIOBAMBA</v>
      </c>
      <c r="S1089" s="20" t="str">
        <f>VLOOKUP(A1089,'REPORTE'!$A$1:$AG$1961,33,0)</f>
        <v>CACHA (CAB EN MACHANGARA)</v>
      </c>
      <c r="T1089" s="20" t="str">
        <f>VLOOKUP(S1089,PROVINCIAS!$F$1:$G$1171,2,0)</f>
        <v>RURAL</v>
      </c>
      <c r="U1089" s="20" t="str">
        <f>VLOOKUP(A1089,'REPORTE'!$A$1:$AG$1961,5,0)</f>
        <v>ECUATORIANO(A) INDIGENA</v>
      </c>
      <c r="V1089" s="20" t="str">
        <f>VLOOKUP(A1089,'REPORTE'!$A$1:$AG$1961,18,0)</f>
        <v>F</v>
      </c>
    </row>
    <row r="1090" spans="1:22" x14ac:dyDescent="0.45">
      <c r="A1090" s="20">
        <v>1001192</v>
      </c>
      <c r="B1090" s="20" t="s">
        <v>9431</v>
      </c>
      <c r="C1090" s="20" t="s">
        <v>10199</v>
      </c>
      <c r="D1090" s="20">
        <v>1715922843</v>
      </c>
      <c r="E1090" s="20">
        <v>231001271</v>
      </c>
      <c r="F1090" s="20" t="s">
        <v>11139</v>
      </c>
      <c r="G1090" s="20"/>
      <c r="H1090" s="20">
        <v>40</v>
      </c>
      <c r="I1090" s="20" t="s">
        <v>11150</v>
      </c>
      <c r="J1090" s="20" t="s">
        <v>11150</v>
      </c>
      <c r="K1090" s="20" t="s">
        <v>11150</v>
      </c>
      <c r="L1090" s="20" t="s">
        <v>11150</v>
      </c>
      <c r="M1090" s="20" t="s">
        <v>11150</v>
      </c>
      <c r="N1090" s="20" t="s">
        <v>11150</v>
      </c>
      <c r="O1090" s="20">
        <v>40</v>
      </c>
      <c r="P1090" s="20" t="str">
        <f>VLOOKUP(A1090,'REPORTE'!$A$1:$AG$1961,30,0)</f>
        <v>Secundaria</v>
      </c>
      <c r="Q1090" s="20" t="str">
        <f>VLOOKUP(A1090,'REPORTE'!$A$1:$AG$1961,31,0)</f>
        <v>PICHINCHA</v>
      </c>
      <c r="R1090" s="20" t="str">
        <f>VLOOKUP(A1090,'REPORTE'!$A$1:$AG$1961,32,0)</f>
        <v>QUITO</v>
      </c>
      <c r="S1090" s="20" t="str">
        <f>VLOOKUP(A1090,'REPORTE'!$A$1:$AG$1961,33,0)</f>
        <v>COTOCOLLAO</v>
      </c>
      <c r="T1090" s="20" t="str">
        <f>VLOOKUP(S1090,PROVINCIAS!$F$1:$G$1171,2,0)</f>
        <v>URBANA</v>
      </c>
      <c r="U1090" s="20" t="str">
        <f>VLOOKUP(A1090,'REPORTE'!$A$1:$AG$1961,5,0)</f>
        <v>ECUATORIANO(A)</v>
      </c>
      <c r="V1090" s="20" t="str">
        <f>VLOOKUP(A1090,'REPORTE'!$A$1:$AG$1961,18,0)</f>
        <v>F</v>
      </c>
    </row>
    <row r="1091" spans="1:22" x14ac:dyDescent="0.45">
      <c r="A1091" s="20">
        <v>1001193</v>
      </c>
      <c r="B1091" s="20" t="s">
        <v>9431</v>
      </c>
      <c r="C1091" s="20" t="s">
        <v>14254</v>
      </c>
      <c r="D1091" s="20">
        <v>1751689777</v>
      </c>
      <c r="E1091" s="20">
        <v>231001272</v>
      </c>
      <c r="F1091" s="20" t="s">
        <v>11139</v>
      </c>
      <c r="G1091" s="20"/>
      <c r="H1091" s="20">
        <v>5</v>
      </c>
      <c r="I1091" s="20" t="s">
        <v>11150</v>
      </c>
      <c r="J1091" s="20" t="s">
        <v>11150</v>
      </c>
      <c r="K1091" s="20" t="s">
        <v>11150</v>
      </c>
      <c r="L1091" s="20" t="s">
        <v>11150</v>
      </c>
      <c r="M1091" s="20" t="s">
        <v>11150</v>
      </c>
      <c r="N1091" s="20" t="s">
        <v>11150</v>
      </c>
      <c r="O1091" s="20">
        <v>5</v>
      </c>
      <c r="P1091" s="20" t="str">
        <f>VLOOKUP(A1091,'REPORTE'!$A$1:$AG$1961,30,0)</f>
        <v>Primaria</v>
      </c>
      <c r="Q1091" s="20" t="str">
        <f>VLOOKUP(A1091,'REPORTE'!$A$1:$AG$1961,31,0)</f>
        <v>PICHINCHA</v>
      </c>
      <c r="R1091" s="20" t="str">
        <f>VLOOKUP(A1091,'REPORTE'!$A$1:$AG$1961,32,0)</f>
        <v>QUITO</v>
      </c>
      <c r="S1091" s="20" t="str">
        <f>VLOOKUP(A1091,'REPORTE'!$A$1:$AG$1961,33,0)</f>
        <v>CARCELEN</v>
      </c>
      <c r="T1091" s="20" t="str">
        <f>VLOOKUP(S1091,PROVINCIAS!$F$1:$G$1171,2,0)</f>
        <v>URBANA</v>
      </c>
      <c r="U1091" s="20" t="str">
        <f>VLOOKUP(A1091,'REPORTE'!$A$1:$AG$1961,5,0)</f>
        <v>ECUATORIANO(A)</v>
      </c>
      <c r="V1091" s="20" t="str">
        <f>VLOOKUP(A1091,'REPORTE'!$A$1:$AG$1961,18,0)</f>
        <v>M</v>
      </c>
    </row>
    <row r="1092" spans="1:22" x14ac:dyDescent="0.45">
      <c r="A1092" s="20">
        <v>1001194</v>
      </c>
      <c r="B1092" s="20" t="s">
        <v>9431</v>
      </c>
      <c r="C1092" s="20" t="s">
        <v>14255</v>
      </c>
      <c r="D1092" s="20">
        <v>1701359794</v>
      </c>
      <c r="E1092" s="20">
        <v>231001273</v>
      </c>
      <c r="F1092" s="20" t="s">
        <v>11139</v>
      </c>
      <c r="G1092" s="20"/>
      <c r="H1092" s="20">
        <v>15</v>
      </c>
      <c r="I1092" s="20" t="s">
        <v>11150</v>
      </c>
      <c r="J1092" s="20" t="s">
        <v>11150</v>
      </c>
      <c r="K1092" s="20" t="s">
        <v>11150</v>
      </c>
      <c r="L1092" s="20" t="s">
        <v>11150</v>
      </c>
      <c r="M1092" s="20" t="s">
        <v>11150</v>
      </c>
      <c r="N1092" s="20" t="s">
        <v>11150</v>
      </c>
      <c r="O1092" s="20">
        <v>15</v>
      </c>
      <c r="P1092" s="20" t="str">
        <f>VLOOKUP(A1092,'REPORTE'!$A$1:$AG$1961,30,0)</f>
        <v>Primaria</v>
      </c>
      <c r="Q1092" s="20" t="str">
        <f>VLOOKUP(A1092,'REPORTE'!$A$1:$AG$1961,31,0)</f>
        <v>PICHINCHA</v>
      </c>
      <c r="R1092" s="20" t="str">
        <f>VLOOKUP(A1092,'REPORTE'!$A$1:$AG$1961,32,0)</f>
        <v>QUITO</v>
      </c>
      <c r="S1092" s="20" t="str">
        <f>VLOOKUP(A1092,'REPORTE'!$A$1:$AG$1961,33,0)</f>
        <v>CARCELEN</v>
      </c>
      <c r="T1092" s="20" t="str">
        <f>VLOOKUP(S1092,PROVINCIAS!$F$1:$G$1171,2,0)</f>
        <v>URBANA</v>
      </c>
      <c r="U1092" s="20" t="str">
        <f>VLOOKUP(A1092,'REPORTE'!$A$1:$AG$1961,5,0)</f>
        <v>ECUATORIANO(A)</v>
      </c>
      <c r="V1092" s="20" t="str">
        <f>VLOOKUP(A1092,'REPORTE'!$A$1:$AG$1961,18,0)</f>
        <v>F</v>
      </c>
    </row>
    <row r="1093" spans="1:22" x14ac:dyDescent="0.45">
      <c r="A1093" s="20">
        <v>1001195</v>
      </c>
      <c r="B1093" s="20" t="s">
        <v>9431</v>
      </c>
      <c r="C1093" s="20" t="s">
        <v>14256</v>
      </c>
      <c r="D1093" s="20">
        <v>1001324902</v>
      </c>
      <c r="E1093" s="20">
        <v>231001274</v>
      </c>
      <c r="F1093" s="20" t="s">
        <v>11139</v>
      </c>
      <c r="G1093" s="20"/>
      <c r="H1093" s="20">
        <v>20</v>
      </c>
      <c r="I1093" s="20" t="s">
        <v>11150</v>
      </c>
      <c r="J1093" s="20" t="s">
        <v>11150</v>
      </c>
      <c r="K1093" s="20" t="s">
        <v>11150</v>
      </c>
      <c r="L1093" s="20" t="s">
        <v>11150</v>
      </c>
      <c r="M1093" s="20" t="s">
        <v>11150</v>
      </c>
      <c r="N1093" s="20" t="s">
        <v>11150</v>
      </c>
      <c r="O1093" s="20">
        <v>20</v>
      </c>
      <c r="P1093" s="20" t="str">
        <f>VLOOKUP(A1093,'REPORTE'!$A$1:$AG$1961,30,0)</f>
        <v>Primaria</v>
      </c>
      <c r="Q1093" s="20" t="str">
        <f>VLOOKUP(A1093,'REPORTE'!$A$1:$AG$1961,31,0)</f>
        <v>PICHINCHA</v>
      </c>
      <c r="R1093" s="20" t="str">
        <f>VLOOKUP(A1093,'REPORTE'!$A$1:$AG$1961,32,0)</f>
        <v>QUITO</v>
      </c>
      <c r="S1093" s="20" t="str">
        <f>VLOOKUP(A1093,'REPORTE'!$A$1:$AG$1961,33,0)</f>
        <v>COTOCOLLAO</v>
      </c>
      <c r="T1093" s="20" t="str">
        <f>VLOOKUP(S1093,PROVINCIAS!$F$1:$G$1171,2,0)</f>
        <v>URBANA</v>
      </c>
      <c r="U1093" s="20" t="str">
        <f>VLOOKUP(A1093,'REPORTE'!$A$1:$AG$1961,5,0)</f>
        <v>ECUATORIANO(A)</v>
      </c>
      <c r="V1093" s="20" t="str">
        <f>VLOOKUP(A1093,'REPORTE'!$A$1:$AG$1961,18,0)</f>
        <v>F</v>
      </c>
    </row>
    <row r="1094" spans="1:22" x14ac:dyDescent="0.45">
      <c r="A1094" s="20">
        <v>1001196</v>
      </c>
      <c r="B1094" s="20" t="s">
        <v>9431</v>
      </c>
      <c r="C1094" s="20" t="s">
        <v>10200</v>
      </c>
      <c r="D1094" s="20">
        <v>1715511810</v>
      </c>
      <c r="E1094" s="20">
        <v>231001275</v>
      </c>
      <c r="F1094" s="20" t="s">
        <v>11139</v>
      </c>
      <c r="G1094" s="20"/>
      <c r="H1094" s="20">
        <v>43.75</v>
      </c>
      <c r="I1094" s="20" t="s">
        <v>11150</v>
      </c>
      <c r="J1094" s="20" t="s">
        <v>11150</v>
      </c>
      <c r="K1094" s="20" t="s">
        <v>11150</v>
      </c>
      <c r="L1094" s="20" t="s">
        <v>11150</v>
      </c>
      <c r="M1094" s="20" t="s">
        <v>11150</v>
      </c>
      <c r="N1094" s="20" t="s">
        <v>11150</v>
      </c>
      <c r="O1094" s="20">
        <v>43.75</v>
      </c>
      <c r="P1094" s="20" t="str">
        <f>VLOOKUP(A1094,'REPORTE'!$A$1:$AG$1961,30,0)</f>
        <v>Primaria</v>
      </c>
      <c r="Q1094" s="20" t="str">
        <f>VLOOKUP(A1094,'REPORTE'!$A$1:$AG$1961,31,0)</f>
        <v>PICHINCHA</v>
      </c>
      <c r="R1094" s="20" t="str">
        <f>VLOOKUP(A1094,'REPORTE'!$A$1:$AG$1961,32,0)</f>
        <v>QUITO</v>
      </c>
      <c r="S1094" s="20" t="str">
        <f>VLOOKUP(A1094,'REPORTE'!$A$1:$AG$1961,33,0)</f>
        <v>GUAMANI</v>
      </c>
      <c r="T1094" s="20" t="str">
        <f>VLOOKUP(S1094,PROVINCIAS!$F$1:$G$1171,2,0)</f>
        <v>URBANA</v>
      </c>
      <c r="U1094" s="20" t="str">
        <f>VLOOKUP(A1094,'REPORTE'!$A$1:$AG$1961,5,0)</f>
        <v>ECUATORIANO(A)</v>
      </c>
      <c r="V1094" s="20" t="str">
        <f>VLOOKUP(A1094,'REPORTE'!$A$1:$AG$1961,18,0)</f>
        <v>M</v>
      </c>
    </row>
    <row r="1095" spans="1:22" x14ac:dyDescent="0.45">
      <c r="A1095" s="20">
        <v>1001197</v>
      </c>
      <c r="B1095" s="20" t="s">
        <v>9431</v>
      </c>
      <c r="C1095" s="20" t="s">
        <v>14257</v>
      </c>
      <c r="D1095" s="20">
        <v>1751641828</v>
      </c>
      <c r="E1095" s="20">
        <v>231001276</v>
      </c>
      <c r="F1095" s="20" t="s">
        <v>11139</v>
      </c>
      <c r="G1095" s="20"/>
      <c r="H1095" s="20">
        <v>2</v>
      </c>
      <c r="I1095" s="20" t="s">
        <v>11150</v>
      </c>
      <c r="J1095" s="20" t="s">
        <v>11150</v>
      </c>
      <c r="K1095" s="20" t="s">
        <v>11150</v>
      </c>
      <c r="L1095" s="20" t="s">
        <v>11150</v>
      </c>
      <c r="M1095" s="20" t="s">
        <v>11150</v>
      </c>
      <c r="N1095" s="20" t="s">
        <v>11150</v>
      </c>
      <c r="O1095" s="20">
        <v>2</v>
      </c>
      <c r="P1095" s="20" t="str">
        <f>VLOOKUP(A1095,'REPORTE'!$A$1:$AG$1961,30,0)</f>
        <v>Primaria</v>
      </c>
      <c r="Q1095" s="20" t="str">
        <f>VLOOKUP(A1095,'REPORTE'!$A$1:$AG$1961,31,0)</f>
        <v>PICHINCHA</v>
      </c>
      <c r="R1095" s="20" t="str">
        <f>VLOOKUP(A1095,'REPORTE'!$A$1:$AG$1961,32,0)</f>
        <v>QUITO</v>
      </c>
      <c r="S1095" s="20" t="str">
        <f>VLOOKUP(A1095,'REPORTE'!$A$1:$AG$1961,33,0)</f>
        <v>LLANO CHICO</v>
      </c>
      <c r="T1095" s="20" t="str">
        <f>VLOOKUP(S1095,PROVINCIAS!$F$1:$G$1171,2,0)</f>
        <v>RURAL</v>
      </c>
      <c r="U1095" s="20" t="str">
        <f>VLOOKUP(A1095,'REPORTE'!$A$1:$AG$1961,5,0)</f>
        <v>ECUATORIANO(A)</v>
      </c>
      <c r="V1095" s="20" t="str">
        <f>VLOOKUP(A1095,'REPORTE'!$A$1:$AG$1961,18,0)</f>
        <v>M</v>
      </c>
    </row>
    <row r="1096" spans="1:22" x14ac:dyDescent="0.45">
      <c r="A1096" s="20">
        <v>1001198</v>
      </c>
      <c r="B1096" s="20" t="s">
        <v>9431</v>
      </c>
      <c r="C1096" s="20" t="s">
        <v>14258</v>
      </c>
      <c r="D1096" s="20">
        <v>1726834508</v>
      </c>
      <c r="E1096" s="20">
        <v>231001277</v>
      </c>
      <c r="F1096" s="20" t="s">
        <v>11139</v>
      </c>
      <c r="G1096" s="20"/>
      <c r="H1096" s="20">
        <v>15</v>
      </c>
      <c r="I1096" s="20" t="s">
        <v>11150</v>
      </c>
      <c r="J1096" s="20" t="s">
        <v>11150</v>
      </c>
      <c r="K1096" s="20" t="s">
        <v>11150</v>
      </c>
      <c r="L1096" s="20" t="s">
        <v>11150</v>
      </c>
      <c r="M1096" s="20" t="s">
        <v>11150</v>
      </c>
      <c r="N1096" s="20" t="s">
        <v>11150</v>
      </c>
      <c r="O1096" s="20">
        <v>15</v>
      </c>
      <c r="P1096" s="20" t="str">
        <f>VLOOKUP(A1096,'REPORTE'!$A$1:$AG$1961,30,0)</f>
        <v>Secundaria</v>
      </c>
      <c r="Q1096" s="20" t="str">
        <f>VLOOKUP(A1096,'REPORTE'!$A$1:$AG$1961,31,0)</f>
        <v>PICHINCHA</v>
      </c>
      <c r="R1096" s="20" t="str">
        <f>VLOOKUP(A1096,'REPORTE'!$A$1:$AG$1961,32,0)</f>
        <v>QUITO</v>
      </c>
      <c r="S1096" s="20" t="str">
        <f>VLOOKUP(A1096,'REPORTE'!$A$1:$AG$1961,33,0)</f>
        <v>COTOCOLLAO</v>
      </c>
      <c r="T1096" s="20" t="str">
        <f>VLOOKUP(S1096,PROVINCIAS!$F$1:$G$1171,2,0)</f>
        <v>URBANA</v>
      </c>
      <c r="U1096" s="20" t="str">
        <f>VLOOKUP(A1096,'REPORTE'!$A$1:$AG$1961,5,0)</f>
        <v>ECUATORIANO(A)</v>
      </c>
      <c r="V1096" s="20" t="str">
        <f>VLOOKUP(A1096,'REPORTE'!$A$1:$AG$1961,18,0)</f>
        <v>M</v>
      </c>
    </row>
    <row r="1097" spans="1:22" x14ac:dyDescent="0.45">
      <c r="A1097" s="20">
        <v>1001199</v>
      </c>
      <c r="B1097" s="20" t="s">
        <v>9431</v>
      </c>
      <c r="C1097" s="20" t="s">
        <v>14259</v>
      </c>
      <c r="D1097" s="20">
        <v>202683512</v>
      </c>
      <c r="E1097" s="20">
        <v>231001278</v>
      </c>
      <c r="F1097" s="20" t="s">
        <v>11139</v>
      </c>
      <c r="G1097" s="20"/>
      <c r="H1097" s="20">
        <v>30</v>
      </c>
      <c r="I1097" s="20" t="s">
        <v>11150</v>
      </c>
      <c r="J1097" s="20" t="s">
        <v>11150</v>
      </c>
      <c r="K1097" s="20" t="s">
        <v>11150</v>
      </c>
      <c r="L1097" s="20" t="s">
        <v>11150</v>
      </c>
      <c r="M1097" s="20" t="s">
        <v>11150</v>
      </c>
      <c r="N1097" s="20" t="s">
        <v>11150</v>
      </c>
      <c r="O1097" s="20">
        <v>30</v>
      </c>
      <c r="P1097" s="20" t="str">
        <f>VLOOKUP(A1097,'REPORTE'!$A$1:$AG$1961,30,0)</f>
        <v>Primaria</v>
      </c>
      <c r="Q1097" s="20" t="str">
        <f>VLOOKUP(A1097,'REPORTE'!$A$1:$AG$1961,31,0)</f>
        <v>BOLIVAR</v>
      </c>
      <c r="R1097" s="20" t="str">
        <f>VLOOKUP(A1097,'REPORTE'!$A$1:$AG$1961,32,0)</f>
        <v>GUARANDA</v>
      </c>
      <c r="S1097" s="20" t="str">
        <f>VLOOKUP(A1097,'REPORTE'!$A$1:$AG$1961,33,0)</f>
        <v>SANTAFE (SANTA FE)</v>
      </c>
      <c r="T1097" s="20" t="str">
        <f>VLOOKUP(S1097,PROVINCIAS!$F$1:$G$1171,2,0)</f>
        <v>RURAL</v>
      </c>
      <c r="U1097" s="20" t="str">
        <f>VLOOKUP(A1097,'REPORTE'!$A$1:$AG$1961,5,0)</f>
        <v>ECUATORIANO(A) INDIGENA</v>
      </c>
      <c r="V1097" s="20" t="str">
        <f>VLOOKUP(A1097,'REPORTE'!$A$1:$AG$1961,18,0)</f>
        <v>M</v>
      </c>
    </row>
    <row r="1098" spans="1:22" x14ac:dyDescent="0.45">
      <c r="A1098" s="20">
        <v>1001200</v>
      </c>
      <c r="B1098" s="20" t="s">
        <v>9431</v>
      </c>
      <c r="C1098" s="20" t="s">
        <v>14260</v>
      </c>
      <c r="D1098" s="20">
        <v>1708538465</v>
      </c>
      <c r="E1098" s="20">
        <v>231001279</v>
      </c>
      <c r="F1098" s="20" t="s">
        <v>11139</v>
      </c>
      <c r="G1098" s="20"/>
      <c r="H1098" s="20">
        <v>30</v>
      </c>
      <c r="I1098" s="20" t="s">
        <v>11150</v>
      </c>
      <c r="J1098" s="20" t="s">
        <v>11150</v>
      </c>
      <c r="K1098" s="20" t="s">
        <v>11150</v>
      </c>
      <c r="L1098" s="20" t="s">
        <v>11150</v>
      </c>
      <c r="M1098" s="20" t="s">
        <v>11150</v>
      </c>
      <c r="N1098" s="20" t="s">
        <v>11150</v>
      </c>
      <c r="O1098" s="20">
        <v>30</v>
      </c>
      <c r="P1098" s="20" t="str">
        <f>VLOOKUP(A1098,'REPORTE'!$A$1:$AG$1961,30,0)</f>
        <v>Primaria</v>
      </c>
      <c r="Q1098" s="20" t="str">
        <f>VLOOKUP(A1098,'REPORTE'!$A$1:$AG$1961,31,0)</f>
        <v>CHIMBORAZO</v>
      </c>
      <c r="R1098" s="20" t="str">
        <f>VLOOKUP(A1098,'REPORTE'!$A$1:$AG$1961,32,0)</f>
        <v>RIOBAMBA</v>
      </c>
      <c r="S1098" s="20" t="str">
        <f>VLOOKUP(A1098,'REPORTE'!$A$1:$AG$1961,33,0)</f>
        <v>YARUQUIES</v>
      </c>
      <c r="T1098" s="20" t="str">
        <f>VLOOKUP(S1098,PROVINCIAS!$F$1:$G$1171,2,0)</f>
        <v>URBANA</v>
      </c>
      <c r="U1098" s="20" t="str">
        <f>VLOOKUP(A1098,'REPORTE'!$A$1:$AG$1961,5,0)</f>
        <v>ECUATORIANO(A) INDIGENA</v>
      </c>
      <c r="V1098" s="20" t="str">
        <f>VLOOKUP(A1098,'REPORTE'!$A$1:$AG$1961,18,0)</f>
        <v>F</v>
      </c>
    </row>
    <row r="1099" spans="1:22" x14ac:dyDescent="0.45">
      <c r="A1099" s="20">
        <v>1001202</v>
      </c>
      <c r="B1099" s="20" t="s">
        <v>9431</v>
      </c>
      <c r="C1099" s="20" t="s">
        <v>9895</v>
      </c>
      <c r="D1099" s="20">
        <v>1719185736</v>
      </c>
      <c r="E1099" s="20">
        <v>231001280</v>
      </c>
      <c r="F1099" s="20" t="s">
        <v>11139</v>
      </c>
      <c r="G1099" s="20"/>
      <c r="H1099" s="20">
        <v>199.5</v>
      </c>
      <c r="I1099" s="20" t="s">
        <v>11150</v>
      </c>
      <c r="J1099" s="20" t="s">
        <v>11150</v>
      </c>
      <c r="K1099" s="20" t="s">
        <v>11150</v>
      </c>
      <c r="L1099" s="20" t="s">
        <v>11150</v>
      </c>
      <c r="M1099" s="20" t="s">
        <v>11150</v>
      </c>
      <c r="N1099" s="20" t="s">
        <v>11150</v>
      </c>
      <c r="O1099" s="20">
        <v>199.5</v>
      </c>
      <c r="P1099" s="20" t="str">
        <f>VLOOKUP(A1099,'REPORTE'!$A$1:$AG$1961,30,0)</f>
        <v>Secundaria</v>
      </c>
      <c r="Q1099" s="20" t="str">
        <f>VLOOKUP(A1099,'REPORTE'!$A$1:$AG$1961,31,0)</f>
        <v>PICHINCHA</v>
      </c>
      <c r="R1099" s="20" t="str">
        <f>VLOOKUP(A1099,'REPORTE'!$A$1:$AG$1961,32,0)</f>
        <v>QUITO</v>
      </c>
      <c r="S1099" s="20" t="str">
        <f>VLOOKUP(A1099,'REPORTE'!$A$1:$AG$1961,33,0)</f>
        <v>COTOCOLLAO</v>
      </c>
      <c r="T1099" s="20" t="str">
        <f>VLOOKUP(S1099,PROVINCIAS!$F$1:$G$1171,2,0)</f>
        <v>URBANA</v>
      </c>
      <c r="U1099" s="20" t="str">
        <f>VLOOKUP(A1099,'REPORTE'!$A$1:$AG$1961,5,0)</f>
        <v>ECUATORIANO(A)</v>
      </c>
      <c r="V1099" s="20" t="str">
        <f>VLOOKUP(A1099,'REPORTE'!$A$1:$AG$1961,18,0)</f>
        <v>F</v>
      </c>
    </row>
    <row r="1100" spans="1:22" x14ac:dyDescent="0.45">
      <c r="A1100" s="20">
        <v>1001203</v>
      </c>
      <c r="B1100" s="20" t="s">
        <v>9431</v>
      </c>
      <c r="C1100" s="20" t="s">
        <v>9792</v>
      </c>
      <c r="D1100" s="20">
        <v>604774588</v>
      </c>
      <c r="E1100" s="20">
        <v>231001281</v>
      </c>
      <c r="F1100" s="20" t="s">
        <v>11139</v>
      </c>
      <c r="G1100" s="20"/>
      <c r="H1100" s="20">
        <v>107</v>
      </c>
      <c r="I1100" s="20" t="s">
        <v>11150</v>
      </c>
      <c r="J1100" s="20" t="s">
        <v>11150</v>
      </c>
      <c r="K1100" s="20" t="s">
        <v>11150</v>
      </c>
      <c r="L1100" s="20" t="s">
        <v>11150</v>
      </c>
      <c r="M1100" s="20" t="s">
        <v>11150</v>
      </c>
      <c r="N1100" s="20" t="s">
        <v>11150</v>
      </c>
      <c r="O1100" s="20">
        <v>107</v>
      </c>
      <c r="P1100" s="20" t="str">
        <f>VLOOKUP(A1100,'REPORTE'!$A$1:$AG$1961,30,0)</f>
        <v>Secundaria</v>
      </c>
      <c r="Q1100" s="20" t="str">
        <f>VLOOKUP(A1100,'REPORTE'!$A$1:$AG$1961,31,0)</f>
        <v>PICHINCHA</v>
      </c>
      <c r="R1100" s="20" t="str">
        <f>VLOOKUP(A1100,'REPORTE'!$A$1:$AG$1961,32,0)</f>
        <v>QUITO</v>
      </c>
      <c r="S1100" s="20" t="str">
        <f>VLOOKUP(A1100,'REPORTE'!$A$1:$AG$1961,33,0)</f>
        <v>CHILIBULO</v>
      </c>
      <c r="T1100" s="20" t="str">
        <f>VLOOKUP(S1100,PROVINCIAS!$F$1:$G$1171,2,0)</f>
        <v>URBANA</v>
      </c>
      <c r="U1100" s="20" t="str">
        <f>VLOOKUP(A1100,'REPORTE'!$A$1:$AG$1961,5,0)</f>
        <v>ECUATORIANO(A) INDIGENA</v>
      </c>
      <c r="V1100" s="20" t="str">
        <f>VLOOKUP(A1100,'REPORTE'!$A$1:$AG$1961,18,0)</f>
        <v>F</v>
      </c>
    </row>
    <row r="1101" spans="1:22" x14ac:dyDescent="0.45">
      <c r="A1101" s="20">
        <v>1001204</v>
      </c>
      <c r="B1101" s="20" t="s">
        <v>9431</v>
      </c>
      <c r="C1101" s="20" t="s">
        <v>9785</v>
      </c>
      <c r="D1101" s="20">
        <v>1714444773</v>
      </c>
      <c r="E1101" s="20">
        <v>231001282</v>
      </c>
      <c r="F1101" s="20" t="s">
        <v>11139</v>
      </c>
      <c r="G1101" s="20"/>
      <c r="H1101" s="20">
        <v>45</v>
      </c>
      <c r="I1101" s="20" t="s">
        <v>11150</v>
      </c>
      <c r="J1101" s="20" t="s">
        <v>11150</v>
      </c>
      <c r="K1101" s="20" t="s">
        <v>11150</v>
      </c>
      <c r="L1101" s="20" t="s">
        <v>11150</v>
      </c>
      <c r="M1101" s="20" t="s">
        <v>11150</v>
      </c>
      <c r="N1101" s="20" t="s">
        <v>11150</v>
      </c>
      <c r="O1101" s="20">
        <v>45</v>
      </c>
      <c r="P1101" s="20" t="str">
        <f>VLOOKUP(A1101,'REPORTE'!$A$1:$AG$1961,30,0)</f>
        <v>Primaria</v>
      </c>
      <c r="Q1101" s="20" t="str">
        <f>VLOOKUP(A1101,'REPORTE'!$A$1:$AG$1961,31,0)</f>
        <v>PICHINCHA</v>
      </c>
      <c r="R1101" s="20" t="str">
        <f>VLOOKUP(A1101,'REPORTE'!$A$1:$AG$1961,32,0)</f>
        <v>QUITO</v>
      </c>
      <c r="S1101" s="20" t="str">
        <f>VLOOKUP(A1101,'REPORTE'!$A$1:$AG$1961,33,0)</f>
        <v>NONO</v>
      </c>
      <c r="T1101" s="20" t="str">
        <f>VLOOKUP(S1101,PROVINCIAS!$F$1:$G$1171,2,0)</f>
        <v>RURAL</v>
      </c>
      <c r="U1101" s="20" t="str">
        <f>VLOOKUP(A1101,'REPORTE'!$A$1:$AG$1961,5,0)</f>
        <v>ECUATORIANO(A)</v>
      </c>
      <c r="V1101" s="20" t="str">
        <f>VLOOKUP(A1101,'REPORTE'!$A$1:$AG$1961,18,0)</f>
        <v>M</v>
      </c>
    </row>
    <row r="1102" spans="1:22" x14ac:dyDescent="0.45">
      <c r="A1102" s="20">
        <v>1001205</v>
      </c>
      <c r="B1102" s="20" t="s">
        <v>9431</v>
      </c>
      <c r="C1102" s="20" t="s">
        <v>9934</v>
      </c>
      <c r="D1102" s="20">
        <v>1719296764</v>
      </c>
      <c r="E1102" s="20">
        <v>231001284</v>
      </c>
      <c r="F1102" s="20" t="s">
        <v>11139</v>
      </c>
      <c r="G1102" s="20"/>
      <c r="H1102" s="20">
        <v>607.5</v>
      </c>
      <c r="I1102" s="20" t="s">
        <v>11150</v>
      </c>
      <c r="J1102" s="20" t="s">
        <v>11150</v>
      </c>
      <c r="K1102" s="20" t="s">
        <v>11150</v>
      </c>
      <c r="L1102" s="20" t="s">
        <v>11150</v>
      </c>
      <c r="M1102" s="20" t="s">
        <v>11150</v>
      </c>
      <c r="N1102" s="20" t="s">
        <v>11150</v>
      </c>
      <c r="O1102" s="20">
        <v>607.5</v>
      </c>
      <c r="P1102" s="20" t="str">
        <f>VLOOKUP(A1102,'REPORTE'!$A$1:$AG$1961,30,0)</f>
        <v>Universitaria</v>
      </c>
      <c r="Q1102" s="20" t="str">
        <f>VLOOKUP(A1102,'REPORTE'!$A$1:$AG$1961,31,0)</f>
        <v>PICHINCHA</v>
      </c>
      <c r="R1102" s="20" t="str">
        <f>VLOOKUP(A1102,'REPORTE'!$A$1:$AG$1961,32,0)</f>
        <v>QUITO</v>
      </c>
      <c r="S1102" s="20" t="str">
        <f>VLOOKUP(A1102,'REPORTE'!$A$1:$AG$1961,33,0)</f>
        <v>COTOCOLLAO</v>
      </c>
      <c r="T1102" s="20" t="str">
        <f>VLOOKUP(S1102,PROVINCIAS!$F$1:$G$1171,2,0)</f>
        <v>URBANA</v>
      </c>
      <c r="U1102" s="20" t="str">
        <f>VLOOKUP(A1102,'REPORTE'!$A$1:$AG$1961,5,0)</f>
        <v>ECUATORIANO(A) INDIGENA</v>
      </c>
      <c r="V1102" s="20" t="str">
        <f>VLOOKUP(A1102,'REPORTE'!$A$1:$AG$1961,18,0)</f>
        <v>F</v>
      </c>
    </row>
    <row r="1103" spans="1:22" x14ac:dyDescent="0.45">
      <c r="A1103" s="20">
        <v>1001206</v>
      </c>
      <c r="B1103" s="20" t="s">
        <v>9431</v>
      </c>
      <c r="C1103" s="20" t="s">
        <v>9771</v>
      </c>
      <c r="D1103" s="20">
        <v>1715782593</v>
      </c>
      <c r="E1103" s="20">
        <v>231001283</v>
      </c>
      <c r="F1103" s="20" t="s">
        <v>11139</v>
      </c>
      <c r="G1103" s="20"/>
      <c r="H1103" s="20">
        <v>225</v>
      </c>
      <c r="I1103" s="20" t="s">
        <v>11150</v>
      </c>
      <c r="J1103" s="20" t="s">
        <v>11150</v>
      </c>
      <c r="K1103" s="20" t="s">
        <v>11150</v>
      </c>
      <c r="L1103" s="20" t="s">
        <v>11150</v>
      </c>
      <c r="M1103" s="20" t="s">
        <v>11150</v>
      </c>
      <c r="N1103" s="20" t="s">
        <v>11150</v>
      </c>
      <c r="O1103" s="20">
        <v>225</v>
      </c>
      <c r="P1103" s="20" t="str">
        <f>VLOOKUP(A1103,'REPORTE'!$A$1:$AG$1961,30,0)</f>
        <v>Primaria</v>
      </c>
      <c r="Q1103" s="20" t="str">
        <f>VLOOKUP(A1103,'REPORTE'!$A$1:$AG$1961,31,0)</f>
        <v>CHIMBORAZO</v>
      </c>
      <c r="R1103" s="20" t="str">
        <f>VLOOKUP(A1103,'REPORTE'!$A$1:$AG$1961,32,0)</f>
        <v>RIOBAMBA</v>
      </c>
      <c r="S1103" s="20" t="str">
        <f>VLOOKUP(A1103,'REPORTE'!$A$1:$AG$1961,33,0)</f>
        <v>CACHA (CAB EN MACHANGARA)</v>
      </c>
      <c r="T1103" s="20" t="str">
        <f>VLOOKUP(S1103,PROVINCIAS!$F$1:$G$1171,2,0)</f>
        <v>RURAL</v>
      </c>
      <c r="U1103" s="20" t="str">
        <f>VLOOKUP(A1103,'REPORTE'!$A$1:$AG$1961,5,0)</f>
        <v>ECUATORIANO(A) INDIGENA</v>
      </c>
      <c r="V1103" s="20" t="str">
        <f>VLOOKUP(A1103,'REPORTE'!$A$1:$AG$1961,18,0)</f>
        <v>M</v>
      </c>
    </row>
    <row r="1104" spans="1:22" x14ac:dyDescent="0.45">
      <c r="A1104" s="20">
        <v>1001207</v>
      </c>
      <c r="B1104" s="20" t="s">
        <v>9431</v>
      </c>
      <c r="C1104" s="20" t="s">
        <v>14262</v>
      </c>
      <c r="D1104" s="20">
        <v>1722317656001</v>
      </c>
      <c r="E1104" s="20">
        <v>231001285</v>
      </c>
      <c r="F1104" s="20" t="s">
        <v>11139</v>
      </c>
      <c r="G1104" s="20"/>
      <c r="H1104" s="20">
        <v>3</v>
      </c>
      <c r="I1104" s="20" t="s">
        <v>11150</v>
      </c>
      <c r="J1104" s="20" t="s">
        <v>11150</v>
      </c>
      <c r="K1104" s="20" t="s">
        <v>11150</v>
      </c>
      <c r="L1104" s="20" t="s">
        <v>11150</v>
      </c>
      <c r="M1104" s="20" t="s">
        <v>11150</v>
      </c>
      <c r="N1104" s="20" t="s">
        <v>11150</v>
      </c>
      <c r="O1104" s="20">
        <v>3</v>
      </c>
      <c r="P1104" s="20" t="str">
        <f>VLOOKUP(A1104,'REPORTE'!$A$1:$AG$1961,30,0)</f>
        <v>Formación Técnica (Intermedia)</v>
      </c>
      <c r="Q1104" s="20" t="str">
        <f>VLOOKUP(A1104,'REPORTE'!$A$1:$AG$1961,31,0)</f>
        <v>PICHINCHA</v>
      </c>
      <c r="R1104" s="20" t="str">
        <f>VLOOKUP(A1104,'REPORTE'!$A$1:$AG$1961,32,0)</f>
        <v>QUITO</v>
      </c>
      <c r="S1104" s="20" t="str">
        <f>VLOOKUP(A1104,'REPORTE'!$A$1:$AG$1961,33,0)</f>
        <v>COTOCOLLAO</v>
      </c>
      <c r="T1104" s="20" t="str">
        <f>VLOOKUP(S1104,PROVINCIAS!$F$1:$G$1171,2,0)</f>
        <v>URBANA</v>
      </c>
      <c r="U1104" s="20" t="str">
        <f>VLOOKUP(A1104,'REPORTE'!$A$1:$AG$1961,5,0)</f>
        <v>ECUATORIANO(A) INDIGENA</v>
      </c>
      <c r="V1104" s="20" t="str">
        <f>VLOOKUP(A1104,'REPORTE'!$A$1:$AG$1961,18,0)</f>
        <v>M</v>
      </c>
    </row>
    <row r="1105" spans="1:22" x14ac:dyDescent="0.45">
      <c r="A1105" s="20">
        <v>1001208</v>
      </c>
      <c r="B1105" s="20" t="s">
        <v>9431</v>
      </c>
      <c r="C1105" s="20" t="s">
        <v>10362</v>
      </c>
      <c r="D1105" s="20">
        <v>401524574</v>
      </c>
      <c r="E1105" s="20">
        <v>231001286</v>
      </c>
      <c r="F1105" s="20" t="s">
        <v>11139</v>
      </c>
      <c r="G1105" s="20"/>
      <c r="H1105" s="20">
        <v>78.33</v>
      </c>
      <c r="I1105" s="20" t="s">
        <v>11150</v>
      </c>
      <c r="J1105" s="20" t="s">
        <v>11150</v>
      </c>
      <c r="K1105" s="20" t="s">
        <v>11150</v>
      </c>
      <c r="L1105" s="20" t="s">
        <v>11150</v>
      </c>
      <c r="M1105" s="20" t="s">
        <v>11150</v>
      </c>
      <c r="N1105" s="20" t="s">
        <v>11150</v>
      </c>
      <c r="O1105" s="20">
        <v>78.33</v>
      </c>
      <c r="P1105" s="20" t="str">
        <f>VLOOKUP(A1105,'REPORTE'!$A$1:$AG$1961,30,0)</f>
        <v>Primaria</v>
      </c>
      <c r="Q1105" s="20" t="str">
        <f>VLOOKUP(A1105,'REPORTE'!$A$1:$AG$1961,31,0)</f>
        <v>CARCHI</v>
      </c>
      <c r="R1105" s="20" t="str">
        <f>VLOOKUP(A1105,'REPORTE'!$A$1:$AG$1961,32,0)</f>
        <v>MONTUFAR</v>
      </c>
      <c r="S1105" s="20" t="str">
        <f>VLOOKUP(A1105,'REPORTE'!$A$1:$AG$1961,33,0)</f>
        <v>GONZALEZ SUAREZ</v>
      </c>
      <c r="T1105" s="20" t="str">
        <f>VLOOKUP(S1105,PROVINCIAS!$F$1:$G$1171,2,0)</f>
        <v>URBANA</v>
      </c>
      <c r="U1105" s="20" t="str">
        <f>VLOOKUP(A1105,'REPORTE'!$A$1:$AG$1961,5,0)</f>
        <v>ECUATORIANO(A)</v>
      </c>
      <c r="V1105" s="20" t="str">
        <f>VLOOKUP(A1105,'REPORTE'!$A$1:$AG$1961,18,0)</f>
        <v>M</v>
      </c>
    </row>
    <row r="1106" spans="1:22" x14ac:dyDescent="0.45">
      <c r="A1106" s="20">
        <v>1001209</v>
      </c>
      <c r="B1106" s="20" t="s">
        <v>9431</v>
      </c>
      <c r="C1106" s="20" t="s">
        <v>10257</v>
      </c>
      <c r="D1106" s="20">
        <v>605056282</v>
      </c>
      <c r="E1106" s="20">
        <v>231001287</v>
      </c>
      <c r="F1106" s="20" t="s">
        <v>11139</v>
      </c>
      <c r="G1106" s="20"/>
      <c r="H1106" s="20">
        <v>135</v>
      </c>
      <c r="I1106" s="20" t="s">
        <v>11150</v>
      </c>
      <c r="J1106" s="20" t="s">
        <v>11150</v>
      </c>
      <c r="K1106" s="20" t="s">
        <v>11150</v>
      </c>
      <c r="L1106" s="20" t="s">
        <v>11150</v>
      </c>
      <c r="M1106" s="20" t="s">
        <v>11150</v>
      </c>
      <c r="N1106" s="20" t="s">
        <v>11150</v>
      </c>
      <c r="O1106" s="20">
        <v>135</v>
      </c>
      <c r="P1106" s="20" t="str">
        <f>VLOOKUP(A1106,'REPORTE'!$A$1:$AG$1961,30,0)</f>
        <v>Secundaria</v>
      </c>
      <c r="Q1106" s="20" t="str">
        <f>VLOOKUP(A1106,'REPORTE'!$A$1:$AG$1961,31,0)</f>
        <v>CHIMBORAZO</v>
      </c>
      <c r="R1106" s="20" t="str">
        <f>VLOOKUP(A1106,'REPORTE'!$A$1:$AG$1961,32,0)</f>
        <v>RIOBAMBA</v>
      </c>
      <c r="S1106" s="20" t="str">
        <f>VLOOKUP(A1106,'REPORTE'!$A$1:$AG$1961,33,0)</f>
        <v>LIZARZABURU</v>
      </c>
      <c r="T1106" s="20" t="str">
        <f>VLOOKUP(S1106,PROVINCIAS!$F$1:$G$1171,2,0)</f>
        <v>URBANA</v>
      </c>
      <c r="U1106" s="20" t="str">
        <f>VLOOKUP(A1106,'REPORTE'!$A$1:$AG$1961,5,0)</f>
        <v>ECUATORIANO(A)</v>
      </c>
      <c r="V1106" s="20" t="str">
        <f>VLOOKUP(A1106,'REPORTE'!$A$1:$AG$1961,18,0)</f>
        <v>F</v>
      </c>
    </row>
    <row r="1107" spans="1:22" x14ac:dyDescent="0.45">
      <c r="A1107" s="20">
        <v>1001212</v>
      </c>
      <c r="B1107" s="20" t="s">
        <v>9431</v>
      </c>
      <c r="C1107" s="20" t="s">
        <v>9773</v>
      </c>
      <c r="D1107" s="20">
        <v>1722373394</v>
      </c>
      <c r="E1107" s="20">
        <v>231001289</v>
      </c>
      <c r="F1107" s="20" t="s">
        <v>11139</v>
      </c>
      <c r="G1107" s="20"/>
      <c r="H1107" s="20">
        <v>20</v>
      </c>
      <c r="I1107" s="20" t="s">
        <v>11150</v>
      </c>
      <c r="J1107" s="20" t="s">
        <v>11150</v>
      </c>
      <c r="K1107" s="20" t="s">
        <v>11150</v>
      </c>
      <c r="L1107" s="20" t="s">
        <v>11150</v>
      </c>
      <c r="M1107" s="20" t="s">
        <v>11150</v>
      </c>
      <c r="N1107" s="20" t="s">
        <v>11150</v>
      </c>
      <c r="O1107" s="20">
        <v>20</v>
      </c>
      <c r="P1107" s="20" t="str">
        <f>VLOOKUP(A1107,'REPORTE'!$A$1:$AG$1961,30,0)</f>
        <v>Secundaria</v>
      </c>
      <c r="Q1107" s="20" t="str">
        <f>VLOOKUP(A1107,'REPORTE'!$A$1:$AG$1961,31,0)</f>
        <v>PICHINCHA</v>
      </c>
      <c r="R1107" s="20" t="str">
        <f>VLOOKUP(A1107,'REPORTE'!$A$1:$AG$1961,32,0)</f>
        <v>QUITO</v>
      </c>
      <c r="S1107" s="20" t="str">
        <f>VLOOKUP(A1107,'REPORTE'!$A$1:$AG$1961,33,0)</f>
        <v>COTOCOLLAO</v>
      </c>
      <c r="T1107" s="20" t="str">
        <f>VLOOKUP(S1107,PROVINCIAS!$F$1:$G$1171,2,0)</f>
        <v>URBANA</v>
      </c>
      <c r="U1107" s="20" t="str">
        <f>VLOOKUP(A1107,'REPORTE'!$A$1:$AG$1961,5,0)</f>
        <v>ECUATORIANO(A) INDIGENA</v>
      </c>
      <c r="V1107" s="20" t="str">
        <f>VLOOKUP(A1107,'REPORTE'!$A$1:$AG$1961,18,0)</f>
        <v>M</v>
      </c>
    </row>
    <row r="1108" spans="1:22" x14ac:dyDescent="0.45">
      <c r="A1108" s="20">
        <v>1001213</v>
      </c>
      <c r="B1108" s="20" t="s">
        <v>9431</v>
      </c>
      <c r="C1108" s="20" t="s">
        <v>9798</v>
      </c>
      <c r="D1108" s="20">
        <v>1726364191</v>
      </c>
      <c r="E1108" s="20">
        <v>231001290</v>
      </c>
      <c r="F1108" s="20" t="s">
        <v>11139</v>
      </c>
      <c r="G1108" s="20"/>
      <c r="H1108" s="20">
        <v>25</v>
      </c>
      <c r="I1108" s="20" t="s">
        <v>11150</v>
      </c>
      <c r="J1108" s="20" t="s">
        <v>11150</v>
      </c>
      <c r="K1108" s="20" t="s">
        <v>11150</v>
      </c>
      <c r="L1108" s="20" t="s">
        <v>11150</v>
      </c>
      <c r="M1108" s="20" t="s">
        <v>11150</v>
      </c>
      <c r="N1108" s="20" t="s">
        <v>11150</v>
      </c>
      <c r="O1108" s="20">
        <v>25</v>
      </c>
      <c r="P1108" s="20" t="str">
        <f>VLOOKUP(A1108,'REPORTE'!$A$1:$AG$1961,30,0)</f>
        <v>Secundaria</v>
      </c>
      <c r="Q1108" s="20" t="str">
        <f>VLOOKUP(A1108,'REPORTE'!$A$1:$AG$1961,31,0)</f>
        <v>PICHINCHA</v>
      </c>
      <c r="R1108" s="20" t="str">
        <f>VLOOKUP(A1108,'REPORTE'!$A$1:$AG$1961,32,0)</f>
        <v>QUITO</v>
      </c>
      <c r="S1108" s="20" t="str">
        <f>VLOOKUP(A1108,'REPORTE'!$A$1:$AG$1961,33,0)</f>
        <v>COTOCOLLAO</v>
      </c>
      <c r="T1108" s="20" t="str">
        <f>VLOOKUP(S1108,PROVINCIAS!$F$1:$G$1171,2,0)</f>
        <v>URBANA</v>
      </c>
      <c r="U1108" s="20" t="str">
        <f>VLOOKUP(A1108,'REPORTE'!$A$1:$AG$1961,5,0)</f>
        <v>ECUATORIANO(A)</v>
      </c>
      <c r="V1108" s="20" t="str">
        <f>VLOOKUP(A1108,'REPORTE'!$A$1:$AG$1961,18,0)</f>
        <v>F</v>
      </c>
    </row>
    <row r="1109" spans="1:22" x14ac:dyDescent="0.45">
      <c r="A1109" s="20">
        <v>1001214</v>
      </c>
      <c r="B1109" s="20" t="s">
        <v>9431</v>
      </c>
      <c r="C1109" s="20" t="s">
        <v>10288</v>
      </c>
      <c r="D1109" s="20">
        <v>602348252</v>
      </c>
      <c r="E1109" s="20">
        <v>231001291</v>
      </c>
      <c r="F1109" s="20" t="s">
        <v>11139</v>
      </c>
      <c r="G1109" s="20"/>
      <c r="H1109" s="20">
        <v>142</v>
      </c>
      <c r="I1109" s="20" t="s">
        <v>11150</v>
      </c>
      <c r="J1109" s="20" t="s">
        <v>11150</v>
      </c>
      <c r="K1109" s="20" t="s">
        <v>11150</v>
      </c>
      <c r="L1109" s="20" t="s">
        <v>11150</v>
      </c>
      <c r="M1109" s="20" t="s">
        <v>11150</v>
      </c>
      <c r="N1109" s="20" t="s">
        <v>11150</v>
      </c>
      <c r="O1109" s="20">
        <v>142</v>
      </c>
      <c r="P1109" s="20" t="str">
        <f>VLOOKUP(A1109,'REPORTE'!$A$1:$AG$1961,30,0)</f>
        <v>Primaria</v>
      </c>
      <c r="Q1109" s="20" t="str">
        <f>VLOOKUP(A1109,'REPORTE'!$A$1:$AG$1961,31,0)</f>
        <v>CHIMBORAZO</v>
      </c>
      <c r="R1109" s="20" t="str">
        <f>VLOOKUP(A1109,'REPORTE'!$A$1:$AG$1961,32,0)</f>
        <v>COLTA</v>
      </c>
      <c r="S1109" s="20" t="str">
        <f>VLOOKUP(A1109,'REPORTE'!$A$1:$AG$1961,33,0)</f>
        <v>SICALPA</v>
      </c>
      <c r="T1109" s="20" t="str">
        <f>VLOOKUP(S1109,PROVINCIAS!$F$1:$G$1171,2,0)</f>
        <v>URBANA</v>
      </c>
      <c r="U1109" s="20" t="str">
        <f>VLOOKUP(A1109,'REPORTE'!$A$1:$AG$1961,5,0)</f>
        <v>ECUATORIANO(A) INDIGENA</v>
      </c>
      <c r="V1109" s="20" t="str">
        <f>VLOOKUP(A1109,'REPORTE'!$A$1:$AG$1961,18,0)</f>
        <v>F</v>
      </c>
    </row>
    <row r="1110" spans="1:22" x14ac:dyDescent="0.45">
      <c r="A1110" s="20">
        <v>1001215</v>
      </c>
      <c r="B1110" s="20" t="s">
        <v>9431</v>
      </c>
      <c r="C1110" s="20" t="s">
        <v>14263</v>
      </c>
      <c r="D1110" s="20">
        <v>1718891623</v>
      </c>
      <c r="E1110" s="20">
        <v>231001292</v>
      </c>
      <c r="F1110" s="20" t="s">
        <v>11139</v>
      </c>
      <c r="G1110" s="20"/>
      <c r="H1110" s="20">
        <v>15</v>
      </c>
      <c r="I1110" s="20" t="s">
        <v>11150</v>
      </c>
      <c r="J1110" s="20" t="s">
        <v>11150</v>
      </c>
      <c r="K1110" s="20" t="s">
        <v>11150</v>
      </c>
      <c r="L1110" s="20" t="s">
        <v>11150</v>
      </c>
      <c r="M1110" s="20" t="s">
        <v>11150</v>
      </c>
      <c r="N1110" s="20" t="s">
        <v>11150</v>
      </c>
      <c r="O1110" s="20">
        <v>15</v>
      </c>
      <c r="P1110" s="20" t="str">
        <f>VLOOKUP(A1110,'REPORTE'!$A$1:$AG$1961,30,0)</f>
        <v>Primaria</v>
      </c>
      <c r="Q1110" s="20" t="str">
        <f>VLOOKUP(A1110,'REPORTE'!$A$1:$AG$1961,31,0)</f>
        <v>PICHINCHA</v>
      </c>
      <c r="R1110" s="20" t="str">
        <f>VLOOKUP(A1110,'REPORTE'!$A$1:$AG$1961,32,0)</f>
        <v>QUITO</v>
      </c>
      <c r="S1110" s="20" t="str">
        <f>VLOOKUP(A1110,'REPORTE'!$A$1:$AG$1961,33,0)</f>
        <v>CALACALI</v>
      </c>
      <c r="T1110" s="20" t="str">
        <f>VLOOKUP(S1110,PROVINCIAS!$F$1:$G$1171,2,0)</f>
        <v>RURAL</v>
      </c>
      <c r="U1110" s="20" t="str">
        <f>VLOOKUP(A1110,'REPORTE'!$A$1:$AG$1961,5,0)</f>
        <v>ECUATORIANO(A)</v>
      </c>
      <c r="V1110" s="20" t="str">
        <f>VLOOKUP(A1110,'REPORTE'!$A$1:$AG$1961,18,0)</f>
        <v>F</v>
      </c>
    </row>
    <row r="1111" spans="1:22" x14ac:dyDescent="0.45">
      <c r="A1111" s="20">
        <v>1001216</v>
      </c>
      <c r="B1111" s="20" t="s">
        <v>9431</v>
      </c>
      <c r="C1111" s="20" t="s">
        <v>9937</v>
      </c>
      <c r="D1111" s="20">
        <v>504754193</v>
      </c>
      <c r="E1111" s="20">
        <v>231001293</v>
      </c>
      <c r="F1111" s="20" t="s">
        <v>11139</v>
      </c>
      <c r="G1111" s="20"/>
      <c r="H1111" s="20">
        <v>140</v>
      </c>
      <c r="I1111" s="20" t="s">
        <v>11150</v>
      </c>
      <c r="J1111" s="20" t="s">
        <v>11150</v>
      </c>
      <c r="K1111" s="20" t="s">
        <v>11150</v>
      </c>
      <c r="L1111" s="20" t="s">
        <v>11150</v>
      </c>
      <c r="M1111" s="20" t="s">
        <v>11150</v>
      </c>
      <c r="N1111" s="20" t="s">
        <v>11150</v>
      </c>
      <c r="O1111" s="20">
        <v>140</v>
      </c>
      <c r="P1111" s="20" t="str">
        <f>VLOOKUP(A1111,'REPORTE'!$A$1:$AG$1961,30,0)</f>
        <v>Secundaria</v>
      </c>
      <c r="Q1111" s="20" t="str">
        <f>VLOOKUP(A1111,'REPORTE'!$A$1:$AG$1961,31,0)</f>
        <v>PICHINCHA</v>
      </c>
      <c r="R1111" s="20" t="str">
        <f>VLOOKUP(A1111,'REPORTE'!$A$1:$AG$1961,32,0)</f>
        <v>QUITO</v>
      </c>
      <c r="S1111" s="20" t="str">
        <f>VLOOKUP(A1111,'REPORTE'!$A$1:$AG$1961,33,0)</f>
        <v>COTOCOLLAO</v>
      </c>
      <c r="T1111" s="20" t="str">
        <f>VLOOKUP(S1111,PROVINCIAS!$F$1:$G$1171,2,0)</f>
        <v>URBANA</v>
      </c>
      <c r="U1111" s="20" t="str">
        <f>VLOOKUP(A1111,'REPORTE'!$A$1:$AG$1961,5,0)</f>
        <v>ECUATORIANO(A)</v>
      </c>
      <c r="V1111" s="20" t="str">
        <f>VLOOKUP(A1111,'REPORTE'!$A$1:$AG$1961,18,0)</f>
        <v>F</v>
      </c>
    </row>
    <row r="1112" spans="1:22" x14ac:dyDescent="0.45">
      <c r="A1112" s="20">
        <v>1001217</v>
      </c>
      <c r="B1112" s="20" t="s">
        <v>9431</v>
      </c>
      <c r="C1112" s="20" t="s">
        <v>14264</v>
      </c>
      <c r="D1112" s="20">
        <v>502259476</v>
      </c>
      <c r="E1112" s="20">
        <v>231001294</v>
      </c>
      <c r="F1112" s="20" t="s">
        <v>11139</v>
      </c>
      <c r="G1112" s="20"/>
      <c r="H1112" s="20">
        <v>41.67</v>
      </c>
      <c r="I1112" s="20" t="s">
        <v>11150</v>
      </c>
      <c r="J1112" s="20" t="s">
        <v>11150</v>
      </c>
      <c r="K1112" s="20" t="s">
        <v>11150</v>
      </c>
      <c r="L1112" s="20" t="s">
        <v>11150</v>
      </c>
      <c r="M1112" s="20" t="s">
        <v>11150</v>
      </c>
      <c r="N1112" s="20" t="s">
        <v>11150</v>
      </c>
      <c r="O1112" s="20">
        <v>41.67</v>
      </c>
      <c r="P1112" s="20" t="str">
        <f>VLOOKUP(A1112,'REPORTE'!$A$1:$AG$1961,30,0)</f>
        <v>Primaria</v>
      </c>
      <c r="Q1112" s="20" t="str">
        <f>VLOOKUP(A1112,'REPORTE'!$A$1:$AG$1961,31,0)</f>
        <v>COTOPAXI</v>
      </c>
      <c r="R1112" s="20" t="str">
        <f>VLOOKUP(A1112,'REPORTE'!$A$1:$AG$1961,32,0)</f>
        <v>PUJILI</v>
      </c>
      <c r="S1112" s="20" t="str">
        <f>VLOOKUP(A1112,'REPORTE'!$A$1:$AG$1961,33,0)</f>
        <v>PUJILI</v>
      </c>
      <c r="T1112" s="20" t="str">
        <f>VLOOKUP(S1112,PROVINCIAS!$F$1:$G$1171,2,0)</f>
        <v>URBANA</v>
      </c>
      <c r="U1112" s="20" t="str">
        <f>VLOOKUP(A1112,'REPORTE'!$A$1:$AG$1961,5,0)</f>
        <v>ECUATORIANO(A)</v>
      </c>
      <c r="V1112" s="20" t="str">
        <f>VLOOKUP(A1112,'REPORTE'!$A$1:$AG$1961,18,0)</f>
        <v>F</v>
      </c>
    </row>
    <row r="1113" spans="1:22" x14ac:dyDescent="0.45">
      <c r="A1113" s="20">
        <v>1001218</v>
      </c>
      <c r="B1113" s="20" t="s">
        <v>9431</v>
      </c>
      <c r="C1113" s="20" t="s">
        <v>9761</v>
      </c>
      <c r="D1113" s="20">
        <v>1719683722</v>
      </c>
      <c r="E1113" s="20">
        <v>231001295</v>
      </c>
      <c r="F1113" s="20" t="s">
        <v>11139</v>
      </c>
      <c r="G1113" s="20"/>
      <c r="H1113" s="20">
        <v>32.409999999999997</v>
      </c>
      <c r="I1113" s="20" t="s">
        <v>11150</v>
      </c>
      <c r="J1113" s="20" t="s">
        <v>11150</v>
      </c>
      <c r="K1113" s="20" t="s">
        <v>11150</v>
      </c>
      <c r="L1113" s="20" t="s">
        <v>11150</v>
      </c>
      <c r="M1113" s="20" t="s">
        <v>11150</v>
      </c>
      <c r="N1113" s="20" t="s">
        <v>11150</v>
      </c>
      <c r="O1113" s="20">
        <v>32.409999999999997</v>
      </c>
      <c r="P1113" s="20" t="str">
        <f>VLOOKUP(A1113,'REPORTE'!$A$1:$AG$1961,30,0)</f>
        <v>Primaria</v>
      </c>
      <c r="Q1113" s="20" t="str">
        <f>VLOOKUP(A1113,'REPORTE'!$A$1:$AG$1961,31,0)</f>
        <v>CHIMBORAZO</v>
      </c>
      <c r="R1113" s="20" t="str">
        <f>VLOOKUP(A1113,'REPORTE'!$A$1:$AG$1961,32,0)</f>
        <v>COLTA</v>
      </c>
      <c r="S1113" s="20" t="str">
        <f>VLOOKUP(A1113,'REPORTE'!$A$1:$AG$1961,33,0)</f>
        <v>CAJABAMBA</v>
      </c>
      <c r="T1113" s="20" t="str">
        <f>VLOOKUP(S1113,PROVINCIAS!$F$1:$G$1171,2,0)</f>
        <v>URBANA</v>
      </c>
      <c r="U1113" s="20" t="str">
        <f>VLOOKUP(A1113,'REPORTE'!$A$1:$AG$1961,5,0)</f>
        <v>ECUATORIANO(A)</v>
      </c>
      <c r="V1113" s="20" t="str">
        <f>VLOOKUP(A1113,'REPORTE'!$A$1:$AG$1961,18,0)</f>
        <v>F</v>
      </c>
    </row>
    <row r="1114" spans="1:22" x14ac:dyDescent="0.45">
      <c r="A1114" s="20">
        <v>1001219</v>
      </c>
      <c r="B1114" s="20" t="s">
        <v>9431</v>
      </c>
      <c r="C1114" s="20" t="s">
        <v>14265</v>
      </c>
      <c r="D1114" s="20">
        <v>1759581935</v>
      </c>
      <c r="E1114" s="20">
        <v>231001296</v>
      </c>
      <c r="F1114" s="20" t="s">
        <v>11139</v>
      </c>
      <c r="G1114" s="20"/>
      <c r="H1114" s="20">
        <v>15</v>
      </c>
      <c r="I1114" s="20" t="s">
        <v>11150</v>
      </c>
      <c r="J1114" s="20" t="s">
        <v>11150</v>
      </c>
      <c r="K1114" s="20" t="s">
        <v>11150</v>
      </c>
      <c r="L1114" s="20" t="s">
        <v>11150</v>
      </c>
      <c r="M1114" s="20" t="s">
        <v>11150</v>
      </c>
      <c r="N1114" s="20" t="s">
        <v>11150</v>
      </c>
      <c r="O1114" s="20">
        <v>15</v>
      </c>
      <c r="P1114" s="20" t="str">
        <f>VLOOKUP(A1114,'REPORTE'!$A$1:$AG$1961,30,0)</f>
        <v>Universitaria</v>
      </c>
      <c r="Q1114" s="20" t="str">
        <f>VLOOKUP(A1114,'REPORTE'!$A$1:$AG$1961,31,0)</f>
        <v>PICHINCHA</v>
      </c>
      <c r="R1114" s="20" t="str">
        <f>VLOOKUP(A1114,'REPORTE'!$A$1:$AG$1961,32,0)</f>
        <v>QUITO</v>
      </c>
      <c r="S1114" s="20" t="str">
        <f>VLOOKUP(A1114,'REPORTE'!$A$1:$AG$1961,33,0)</f>
        <v>IÑAQUITO</v>
      </c>
      <c r="T1114" s="20" t="str">
        <f>VLOOKUP(S1114,PROVINCIAS!$F$1:$G$1171,2,0)</f>
        <v>URBANA</v>
      </c>
      <c r="U1114" s="20" t="str">
        <f>VLOOKUP(A1114,'REPORTE'!$A$1:$AG$1961,5,0)</f>
        <v>CHINO(A)</v>
      </c>
      <c r="V1114" s="20" t="str">
        <f>VLOOKUP(A1114,'REPORTE'!$A$1:$AG$1961,18,0)</f>
        <v>F</v>
      </c>
    </row>
    <row r="1115" spans="1:22" x14ac:dyDescent="0.45">
      <c r="A1115" s="20">
        <v>1001220</v>
      </c>
      <c r="B1115" s="20" t="s">
        <v>9431</v>
      </c>
      <c r="C1115" s="20" t="s">
        <v>14266</v>
      </c>
      <c r="D1115" s="20" t="s">
        <v>14267</v>
      </c>
      <c r="E1115" s="20">
        <v>231001297</v>
      </c>
      <c r="F1115" s="20" t="s">
        <v>11139</v>
      </c>
      <c r="G1115" s="20"/>
      <c r="H1115" s="20">
        <v>15</v>
      </c>
      <c r="I1115" s="20" t="s">
        <v>11150</v>
      </c>
      <c r="J1115" s="20" t="s">
        <v>11150</v>
      </c>
      <c r="K1115" s="20" t="s">
        <v>11150</v>
      </c>
      <c r="L1115" s="20" t="s">
        <v>11150</v>
      </c>
      <c r="M1115" s="20" t="s">
        <v>11150</v>
      </c>
      <c r="N1115" s="20" t="s">
        <v>11150</v>
      </c>
      <c r="O1115" s="20">
        <v>15</v>
      </c>
      <c r="P1115" s="20" t="str">
        <f>VLOOKUP(A1115,'REPORTE'!$A$1:$AG$1961,30,0)</f>
        <v>Secundaria</v>
      </c>
      <c r="Q1115" s="20" t="str">
        <f>VLOOKUP(A1115,'REPORTE'!$A$1:$AG$1961,31,0)</f>
        <v>PICHINCHA</v>
      </c>
      <c r="R1115" s="20" t="str">
        <f>VLOOKUP(A1115,'REPORTE'!$A$1:$AG$1961,32,0)</f>
        <v>QUITO</v>
      </c>
      <c r="S1115" s="20" t="str">
        <f>VLOOKUP(A1115,'REPORTE'!$A$1:$AG$1961,33,0)</f>
        <v>IÑAQUITO</v>
      </c>
      <c r="T1115" s="20" t="str">
        <f>VLOOKUP(S1115,PROVINCIAS!$F$1:$G$1171,2,0)</f>
        <v>URBANA</v>
      </c>
      <c r="U1115" s="20" t="str">
        <f>VLOOKUP(A1115,'REPORTE'!$A$1:$AG$1961,5,0)</f>
        <v>CHINO(A)</v>
      </c>
      <c r="V1115" s="20" t="str">
        <f>VLOOKUP(A1115,'REPORTE'!$A$1:$AG$1961,18,0)</f>
        <v>F</v>
      </c>
    </row>
    <row r="1116" spans="1:22" x14ac:dyDescent="0.45">
      <c r="A1116" s="20">
        <v>1001221</v>
      </c>
      <c r="B1116" s="20" t="s">
        <v>9431</v>
      </c>
      <c r="C1116" s="20" t="s">
        <v>9767</v>
      </c>
      <c r="D1116" s="20">
        <v>1705227047</v>
      </c>
      <c r="E1116" s="20">
        <v>231001298</v>
      </c>
      <c r="F1116" s="20" t="s">
        <v>11139</v>
      </c>
      <c r="G1116" s="20"/>
      <c r="H1116" s="20">
        <v>25</v>
      </c>
      <c r="I1116" s="20" t="s">
        <v>11150</v>
      </c>
      <c r="J1116" s="20" t="s">
        <v>11150</v>
      </c>
      <c r="K1116" s="20" t="s">
        <v>11150</v>
      </c>
      <c r="L1116" s="20" t="s">
        <v>11150</v>
      </c>
      <c r="M1116" s="20" t="s">
        <v>11150</v>
      </c>
      <c r="N1116" s="20" t="s">
        <v>11150</v>
      </c>
      <c r="O1116" s="20">
        <v>25</v>
      </c>
      <c r="P1116" s="20" t="str">
        <f>VLOOKUP(A1116,'REPORTE'!$A$1:$AG$1961,30,0)</f>
        <v>Secundaria</v>
      </c>
      <c r="Q1116" s="20" t="str">
        <f>VLOOKUP(A1116,'REPORTE'!$A$1:$AG$1961,31,0)</f>
        <v>PICHINCHA</v>
      </c>
      <c r="R1116" s="20" t="str">
        <f>VLOOKUP(A1116,'REPORTE'!$A$1:$AG$1961,32,0)</f>
        <v>QUITO</v>
      </c>
      <c r="S1116" s="20" t="str">
        <f>VLOOKUP(A1116,'REPORTE'!$A$1:$AG$1961,33,0)</f>
        <v>COTOCOLLAO</v>
      </c>
      <c r="T1116" s="20" t="str">
        <f>VLOOKUP(S1116,PROVINCIAS!$F$1:$G$1171,2,0)</f>
        <v>URBANA</v>
      </c>
      <c r="U1116" s="20" t="str">
        <f>VLOOKUP(A1116,'REPORTE'!$A$1:$AG$1961,5,0)</f>
        <v>ECUATORIANO(A)</v>
      </c>
      <c r="V1116" s="20" t="str">
        <f>VLOOKUP(A1116,'REPORTE'!$A$1:$AG$1961,18,0)</f>
        <v>F</v>
      </c>
    </row>
    <row r="1117" spans="1:22" x14ac:dyDescent="0.45">
      <c r="A1117" s="20">
        <v>1001222</v>
      </c>
      <c r="B1117" s="20" t="s">
        <v>9431</v>
      </c>
      <c r="C1117" s="20" t="s">
        <v>9764</v>
      </c>
      <c r="D1117" s="20">
        <v>1714025754</v>
      </c>
      <c r="E1117" s="20">
        <v>231001299</v>
      </c>
      <c r="F1117" s="20" t="s">
        <v>11139</v>
      </c>
      <c r="G1117" s="20"/>
      <c r="H1117" s="20">
        <v>25</v>
      </c>
      <c r="I1117" s="20" t="s">
        <v>11150</v>
      </c>
      <c r="J1117" s="20" t="s">
        <v>11150</v>
      </c>
      <c r="K1117" s="20" t="s">
        <v>11150</v>
      </c>
      <c r="L1117" s="20" t="s">
        <v>11150</v>
      </c>
      <c r="M1117" s="20" t="s">
        <v>11150</v>
      </c>
      <c r="N1117" s="20" t="s">
        <v>11150</v>
      </c>
      <c r="O1117" s="20">
        <v>25</v>
      </c>
      <c r="P1117" s="20" t="str">
        <f>VLOOKUP(A1117,'REPORTE'!$A$1:$AG$1961,30,0)</f>
        <v>Secundaria</v>
      </c>
      <c r="Q1117" s="20" t="str">
        <f>VLOOKUP(A1117,'REPORTE'!$A$1:$AG$1961,31,0)</f>
        <v>ORELLANA</v>
      </c>
      <c r="R1117" s="20" t="str">
        <f>VLOOKUP(A1117,'REPORTE'!$A$1:$AG$1961,32,0)</f>
        <v>ORELLANA</v>
      </c>
      <c r="S1117" s="20" t="str">
        <f>VLOOKUP(A1117,'REPORTE'!$A$1:$AG$1961,33,0)</f>
        <v>SAN LUIS DE ARMENIA</v>
      </c>
      <c r="T1117" s="20" t="str">
        <f>VLOOKUP(S1117,PROVINCIAS!$F$1:$G$1171,2,0)</f>
        <v>RURAL</v>
      </c>
      <c r="U1117" s="20" t="str">
        <f>VLOOKUP(A1117,'REPORTE'!$A$1:$AG$1961,5,0)</f>
        <v>ECUATORIANO(A)</v>
      </c>
      <c r="V1117" s="20" t="str">
        <f>VLOOKUP(A1117,'REPORTE'!$A$1:$AG$1961,18,0)</f>
        <v>F</v>
      </c>
    </row>
    <row r="1118" spans="1:22" x14ac:dyDescent="0.45">
      <c r="A1118" s="20">
        <v>1001224</v>
      </c>
      <c r="B1118" s="20" t="s">
        <v>9431</v>
      </c>
      <c r="C1118" s="20" t="s">
        <v>9766</v>
      </c>
      <c r="D1118" s="20">
        <v>1703465151</v>
      </c>
      <c r="E1118" s="20">
        <v>231001300</v>
      </c>
      <c r="F1118" s="20" t="s">
        <v>11139</v>
      </c>
      <c r="G1118" s="20"/>
      <c r="H1118" s="20">
        <v>45</v>
      </c>
      <c r="I1118" s="20" t="s">
        <v>11150</v>
      </c>
      <c r="J1118" s="20" t="s">
        <v>11150</v>
      </c>
      <c r="K1118" s="20" t="s">
        <v>11150</v>
      </c>
      <c r="L1118" s="20" t="s">
        <v>11150</v>
      </c>
      <c r="M1118" s="20" t="s">
        <v>11150</v>
      </c>
      <c r="N1118" s="20" t="s">
        <v>11150</v>
      </c>
      <c r="O1118" s="20">
        <v>45</v>
      </c>
      <c r="P1118" s="20" t="str">
        <f>VLOOKUP(A1118,'REPORTE'!$A$1:$AG$1961,30,0)</f>
        <v>Secundaria</v>
      </c>
      <c r="Q1118" s="20" t="str">
        <f>VLOOKUP(A1118,'REPORTE'!$A$1:$AG$1961,31,0)</f>
        <v>TUNGURAHUA</v>
      </c>
      <c r="R1118" s="20" t="str">
        <f>VLOOKUP(A1118,'REPORTE'!$A$1:$AG$1961,32,0)</f>
        <v>AMBATO</v>
      </c>
      <c r="S1118" s="20" t="str">
        <f>VLOOKUP(A1118,'REPORTE'!$A$1:$AG$1961,33,0)</f>
        <v>MATRIZ</v>
      </c>
      <c r="T1118" s="20" t="str">
        <f>VLOOKUP(S1118,PROVINCIAS!$F$1:$G$1171,2,0)</f>
        <v>URBANA</v>
      </c>
      <c r="U1118" s="20" t="str">
        <f>VLOOKUP(A1118,'REPORTE'!$A$1:$AG$1961,5,0)</f>
        <v>ECUATORIANO(A)</v>
      </c>
      <c r="V1118" s="20" t="str">
        <f>VLOOKUP(A1118,'REPORTE'!$A$1:$AG$1961,18,0)</f>
        <v>M</v>
      </c>
    </row>
    <row r="1119" spans="1:22" x14ac:dyDescent="0.45">
      <c r="A1119" s="20">
        <v>1001225</v>
      </c>
      <c r="B1119" s="20" t="s">
        <v>9431</v>
      </c>
      <c r="C1119" s="20" t="s">
        <v>10316</v>
      </c>
      <c r="D1119" s="20">
        <v>201647237</v>
      </c>
      <c r="E1119" s="20">
        <v>231001301</v>
      </c>
      <c r="F1119" s="20" t="s">
        <v>11139</v>
      </c>
      <c r="G1119" s="20"/>
      <c r="H1119" s="20">
        <v>280</v>
      </c>
      <c r="I1119" s="20" t="s">
        <v>11150</v>
      </c>
      <c r="J1119" s="20" t="s">
        <v>11150</v>
      </c>
      <c r="K1119" s="20" t="s">
        <v>11150</v>
      </c>
      <c r="L1119" s="20" t="s">
        <v>11150</v>
      </c>
      <c r="M1119" s="20" t="s">
        <v>11150</v>
      </c>
      <c r="N1119" s="20" t="s">
        <v>11150</v>
      </c>
      <c r="O1119" s="20">
        <v>280</v>
      </c>
      <c r="P1119" s="20" t="str">
        <f>VLOOKUP(A1119,'REPORTE'!$A$1:$AG$1961,30,0)</f>
        <v>Secundaria</v>
      </c>
      <c r="Q1119" s="20" t="str">
        <f>VLOOKUP(A1119,'REPORTE'!$A$1:$AG$1961,31,0)</f>
        <v>BOLIVAR</v>
      </c>
      <c r="R1119" s="20" t="str">
        <f>VLOOKUP(A1119,'REPORTE'!$A$1:$AG$1961,32,0)</f>
        <v>SAN MIGUEL</v>
      </c>
      <c r="S1119" s="20" t="str">
        <f>VLOOKUP(A1119,'REPORTE'!$A$1:$AG$1961,33,0)</f>
        <v>SAN PABLO (SAN PABLO DE ATENAS)</v>
      </c>
      <c r="T1119" s="20" t="str">
        <f>VLOOKUP(S1119,PROVINCIAS!$F$1:$G$1171,2,0)</f>
        <v>RURAL</v>
      </c>
      <c r="U1119" s="20" t="str">
        <f>VLOOKUP(A1119,'REPORTE'!$A$1:$AG$1961,5,0)</f>
        <v>ECUATORIANO(A)</v>
      </c>
      <c r="V1119" s="20" t="str">
        <f>VLOOKUP(A1119,'REPORTE'!$A$1:$AG$1961,18,0)</f>
        <v>M</v>
      </c>
    </row>
    <row r="1120" spans="1:22" x14ac:dyDescent="0.45">
      <c r="A1120" s="20">
        <v>1001226</v>
      </c>
      <c r="B1120" s="20" t="s">
        <v>9431</v>
      </c>
      <c r="C1120" s="20" t="s">
        <v>14268</v>
      </c>
      <c r="D1120" s="20">
        <v>1726149964</v>
      </c>
      <c r="E1120" s="20">
        <v>231001302</v>
      </c>
      <c r="F1120" s="20" t="s">
        <v>11139</v>
      </c>
      <c r="G1120" s="20"/>
      <c r="H1120" s="20">
        <v>15</v>
      </c>
      <c r="I1120" s="20" t="s">
        <v>11150</v>
      </c>
      <c r="J1120" s="20" t="s">
        <v>11150</v>
      </c>
      <c r="K1120" s="20" t="s">
        <v>11150</v>
      </c>
      <c r="L1120" s="20" t="s">
        <v>11150</v>
      </c>
      <c r="M1120" s="20" t="s">
        <v>11150</v>
      </c>
      <c r="N1120" s="20" t="s">
        <v>11150</v>
      </c>
      <c r="O1120" s="20">
        <v>15</v>
      </c>
      <c r="P1120" s="20" t="str">
        <f>VLOOKUP(A1120,'REPORTE'!$A$1:$AG$1961,30,0)</f>
        <v>Primaria</v>
      </c>
      <c r="Q1120" s="20" t="str">
        <f>VLOOKUP(A1120,'REPORTE'!$A$1:$AG$1961,31,0)</f>
        <v>PICHINCHA</v>
      </c>
      <c r="R1120" s="20" t="str">
        <f>VLOOKUP(A1120,'REPORTE'!$A$1:$AG$1961,32,0)</f>
        <v>QUITO</v>
      </c>
      <c r="S1120" s="20" t="str">
        <f>VLOOKUP(A1120,'REPORTE'!$A$1:$AG$1961,33,0)</f>
        <v>IÑAQUITO</v>
      </c>
      <c r="T1120" s="20" t="str">
        <f>VLOOKUP(S1120,PROVINCIAS!$F$1:$G$1171,2,0)</f>
        <v>URBANA</v>
      </c>
      <c r="U1120" s="20" t="str">
        <f>VLOOKUP(A1120,'REPORTE'!$A$1:$AG$1961,5,0)</f>
        <v>ECUATORIANO(A)</v>
      </c>
      <c r="V1120" s="20" t="str">
        <f>VLOOKUP(A1120,'REPORTE'!$A$1:$AG$1961,18,0)</f>
        <v>M</v>
      </c>
    </row>
    <row r="1121" spans="1:22" x14ac:dyDescent="0.45">
      <c r="A1121" s="20">
        <v>1001227</v>
      </c>
      <c r="B1121" s="20" t="s">
        <v>9431</v>
      </c>
      <c r="C1121" s="20" t="s">
        <v>9777</v>
      </c>
      <c r="D1121" s="20">
        <v>1715757280</v>
      </c>
      <c r="E1121" s="20">
        <v>231001303</v>
      </c>
      <c r="F1121" s="20" t="s">
        <v>11139</v>
      </c>
      <c r="G1121" s="20"/>
      <c r="H1121" s="20">
        <v>510</v>
      </c>
      <c r="I1121" s="20" t="s">
        <v>11150</v>
      </c>
      <c r="J1121" s="20" t="s">
        <v>11150</v>
      </c>
      <c r="K1121" s="20" t="s">
        <v>11150</v>
      </c>
      <c r="L1121" s="20" t="s">
        <v>11150</v>
      </c>
      <c r="M1121" s="20" t="s">
        <v>11150</v>
      </c>
      <c r="N1121" s="20" t="s">
        <v>11150</v>
      </c>
      <c r="O1121" s="20">
        <v>510</v>
      </c>
      <c r="P1121" s="20" t="str">
        <f>VLOOKUP(A1121,'REPORTE'!$A$1:$AG$1961,30,0)</f>
        <v>Primaria</v>
      </c>
      <c r="Q1121" s="20" t="str">
        <f>VLOOKUP(A1121,'REPORTE'!$A$1:$AG$1961,31,0)</f>
        <v>CHIMBORAZO</v>
      </c>
      <c r="R1121" s="20" t="str">
        <f>VLOOKUP(A1121,'REPORTE'!$A$1:$AG$1961,32,0)</f>
        <v>RIOBAMBA</v>
      </c>
      <c r="S1121" s="20" t="str">
        <f>VLOOKUP(A1121,'REPORTE'!$A$1:$AG$1961,33,0)</f>
        <v>YARUQUIES</v>
      </c>
      <c r="T1121" s="20" t="str">
        <f>VLOOKUP(S1121,PROVINCIAS!$F$1:$G$1171,2,0)</f>
        <v>URBANA</v>
      </c>
      <c r="U1121" s="20" t="str">
        <f>VLOOKUP(A1121,'REPORTE'!$A$1:$AG$1961,5,0)</f>
        <v>ECUATORIANO(A) INDIGENA</v>
      </c>
      <c r="V1121" s="20" t="str">
        <f>VLOOKUP(A1121,'REPORTE'!$A$1:$AG$1961,18,0)</f>
        <v>M</v>
      </c>
    </row>
    <row r="1122" spans="1:22" x14ac:dyDescent="0.45">
      <c r="A1122" s="20">
        <v>1001228</v>
      </c>
      <c r="B1122" s="20" t="s">
        <v>9431</v>
      </c>
      <c r="C1122" s="20" t="s">
        <v>14269</v>
      </c>
      <c r="D1122" s="20">
        <v>1722774013</v>
      </c>
      <c r="E1122" s="20">
        <v>231001304</v>
      </c>
      <c r="F1122" s="20" t="s">
        <v>11139</v>
      </c>
      <c r="G1122" s="20"/>
      <c r="H1122" s="20">
        <v>47.5</v>
      </c>
      <c r="I1122" s="20" t="s">
        <v>11150</v>
      </c>
      <c r="J1122" s="20" t="s">
        <v>11150</v>
      </c>
      <c r="K1122" s="20" t="s">
        <v>11150</v>
      </c>
      <c r="L1122" s="20" t="s">
        <v>11150</v>
      </c>
      <c r="M1122" s="20" t="s">
        <v>11150</v>
      </c>
      <c r="N1122" s="20" t="s">
        <v>11150</v>
      </c>
      <c r="O1122" s="20">
        <v>47.5</v>
      </c>
      <c r="P1122" s="20" t="str">
        <f>VLOOKUP(A1122,'REPORTE'!$A$1:$AG$1961,30,0)</f>
        <v>Secundaria</v>
      </c>
      <c r="Q1122" s="20" t="str">
        <f>VLOOKUP(A1122,'REPORTE'!$A$1:$AG$1961,31,0)</f>
        <v>PICHINCHA</v>
      </c>
      <c r="R1122" s="20" t="str">
        <f>VLOOKUP(A1122,'REPORTE'!$A$1:$AG$1961,32,0)</f>
        <v>QUITO</v>
      </c>
      <c r="S1122" s="20" t="str">
        <f>VLOOKUP(A1122,'REPORTE'!$A$1:$AG$1961,33,0)</f>
        <v>LA MAGDALENA</v>
      </c>
      <c r="T1122" s="20" t="str">
        <f>VLOOKUP(S1122,PROVINCIAS!$F$1:$G$1171,2,0)</f>
        <v>URBANA</v>
      </c>
      <c r="U1122" s="20" t="str">
        <f>VLOOKUP(A1122,'REPORTE'!$A$1:$AG$1961,5,0)</f>
        <v>ECUATORIANO(A)</v>
      </c>
      <c r="V1122" s="20" t="str">
        <f>VLOOKUP(A1122,'REPORTE'!$A$1:$AG$1961,18,0)</f>
        <v>F</v>
      </c>
    </row>
    <row r="1123" spans="1:22" x14ac:dyDescent="0.45">
      <c r="A1123" s="20">
        <v>1001229</v>
      </c>
      <c r="B1123" s="20" t="s">
        <v>9431</v>
      </c>
      <c r="C1123" s="20" t="s">
        <v>10406</v>
      </c>
      <c r="D1123" s="20">
        <v>1724944184</v>
      </c>
      <c r="E1123" s="20">
        <v>231001306</v>
      </c>
      <c r="F1123" s="20" t="s">
        <v>11139</v>
      </c>
      <c r="G1123" s="20"/>
      <c r="H1123" s="20">
        <v>364.17</v>
      </c>
      <c r="I1123" s="20" t="s">
        <v>11150</v>
      </c>
      <c r="J1123" s="20" t="s">
        <v>11150</v>
      </c>
      <c r="K1123" s="20" t="s">
        <v>11150</v>
      </c>
      <c r="L1123" s="20" t="s">
        <v>11150</v>
      </c>
      <c r="M1123" s="20" t="s">
        <v>11150</v>
      </c>
      <c r="N1123" s="20" t="s">
        <v>11150</v>
      </c>
      <c r="O1123" s="20">
        <v>364.17</v>
      </c>
      <c r="P1123" s="20" t="str">
        <f>VLOOKUP(A1123,'REPORTE'!$A$1:$AG$1961,30,0)</f>
        <v>Secundaria</v>
      </c>
      <c r="Q1123" s="20" t="str">
        <f>VLOOKUP(A1123,'REPORTE'!$A$1:$AG$1961,31,0)</f>
        <v>GUAYAS</v>
      </c>
      <c r="R1123" s="20" t="str">
        <f>VLOOKUP(A1123,'REPORTE'!$A$1:$AG$1961,32,0)</f>
        <v>EL EMPALME</v>
      </c>
      <c r="S1123" s="20" t="str">
        <f>VLOOKUP(A1123,'REPORTE'!$A$1:$AG$1961,33,0)</f>
        <v>EL ROSARIO</v>
      </c>
      <c r="T1123" s="20" t="str">
        <f>VLOOKUP(S1123,PROVINCIAS!$F$1:$G$1171,2,0)</f>
        <v>RURAL</v>
      </c>
      <c r="U1123" s="20" t="str">
        <f>VLOOKUP(A1123,'REPORTE'!$A$1:$AG$1961,5,0)</f>
        <v>ECUATORIANO(A)</v>
      </c>
      <c r="V1123" s="20" t="str">
        <f>VLOOKUP(A1123,'REPORTE'!$A$1:$AG$1961,18,0)</f>
        <v>F</v>
      </c>
    </row>
    <row r="1124" spans="1:22" x14ac:dyDescent="0.45">
      <c r="A1124" s="20">
        <v>1001230</v>
      </c>
      <c r="B1124" s="20" t="s">
        <v>9431</v>
      </c>
      <c r="C1124" s="20" t="s">
        <v>10203</v>
      </c>
      <c r="D1124" s="20">
        <v>2100677737</v>
      </c>
      <c r="E1124" s="20">
        <v>231001307</v>
      </c>
      <c r="F1124" s="20" t="s">
        <v>11139</v>
      </c>
      <c r="G1124" s="20"/>
      <c r="H1124" s="20">
        <v>38.630000000000003</v>
      </c>
      <c r="I1124" s="20" t="s">
        <v>11150</v>
      </c>
      <c r="J1124" s="20" t="s">
        <v>11150</v>
      </c>
      <c r="K1124" s="20" t="s">
        <v>11150</v>
      </c>
      <c r="L1124" s="20" t="s">
        <v>11150</v>
      </c>
      <c r="M1124" s="20" t="s">
        <v>11150</v>
      </c>
      <c r="N1124" s="20" t="s">
        <v>11150</v>
      </c>
      <c r="O1124" s="20">
        <v>38.630000000000003</v>
      </c>
      <c r="P1124" s="20" t="str">
        <f>VLOOKUP(A1124,'REPORTE'!$A$1:$AG$1961,30,0)</f>
        <v>Formación Técnica (Intermedia)</v>
      </c>
      <c r="Q1124" s="20" t="str">
        <f>VLOOKUP(A1124,'REPORTE'!$A$1:$AG$1961,31,0)</f>
        <v>PICHINCHA</v>
      </c>
      <c r="R1124" s="20" t="str">
        <f>VLOOKUP(A1124,'REPORTE'!$A$1:$AG$1961,32,0)</f>
        <v>QUITO</v>
      </c>
      <c r="S1124" s="20" t="str">
        <f>VLOOKUP(A1124,'REPORTE'!$A$1:$AG$1961,33,0)</f>
        <v>IÑAQUITO</v>
      </c>
      <c r="T1124" s="20" t="str">
        <f>VLOOKUP(S1124,PROVINCIAS!$F$1:$G$1171,2,0)</f>
        <v>URBANA</v>
      </c>
      <c r="U1124" s="20" t="str">
        <f>VLOOKUP(A1124,'REPORTE'!$A$1:$AG$1961,5,0)</f>
        <v>ECUATORIANO(A)</v>
      </c>
      <c r="V1124" s="20" t="str">
        <f>VLOOKUP(A1124,'REPORTE'!$A$1:$AG$1961,18,0)</f>
        <v>F</v>
      </c>
    </row>
    <row r="1125" spans="1:22" x14ac:dyDescent="0.45">
      <c r="A1125" s="20">
        <v>1001231</v>
      </c>
      <c r="B1125" s="20" t="s">
        <v>9431</v>
      </c>
      <c r="C1125" s="20" t="s">
        <v>14270</v>
      </c>
      <c r="D1125" s="20">
        <v>1723259832</v>
      </c>
      <c r="E1125" s="20">
        <v>231001308</v>
      </c>
      <c r="F1125" s="20" t="s">
        <v>11139</v>
      </c>
      <c r="G1125" s="20"/>
      <c r="H1125" s="20">
        <v>15</v>
      </c>
      <c r="I1125" s="20" t="s">
        <v>11150</v>
      </c>
      <c r="J1125" s="20" t="s">
        <v>11150</v>
      </c>
      <c r="K1125" s="20" t="s">
        <v>11150</v>
      </c>
      <c r="L1125" s="20" t="s">
        <v>11150</v>
      </c>
      <c r="M1125" s="20" t="s">
        <v>11150</v>
      </c>
      <c r="N1125" s="20" t="s">
        <v>11150</v>
      </c>
      <c r="O1125" s="20">
        <v>15</v>
      </c>
      <c r="P1125" s="20" t="str">
        <f>VLOOKUP(A1125,'REPORTE'!$A$1:$AG$1961,30,0)</f>
        <v>Secundaria</v>
      </c>
      <c r="Q1125" s="20" t="str">
        <f>VLOOKUP(A1125,'REPORTE'!$A$1:$AG$1961,31,0)</f>
        <v>PICHINCHA</v>
      </c>
      <c r="R1125" s="20" t="str">
        <f>VLOOKUP(A1125,'REPORTE'!$A$1:$AG$1961,32,0)</f>
        <v>QUITO</v>
      </c>
      <c r="S1125" s="20" t="str">
        <f>VLOOKUP(A1125,'REPORTE'!$A$1:$AG$1961,33,0)</f>
        <v>COTOCOLLAO</v>
      </c>
      <c r="T1125" s="20" t="str">
        <f>VLOOKUP(S1125,PROVINCIAS!$F$1:$G$1171,2,0)</f>
        <v>URBANA</v>
      </c>
      <c r="U1125" s="20" t="str">
        <f>VLOOKUP(A1125,'REPORTE'!$A$1:$AG$1961,5,0)</f>
        <v>ECUATORIANO(A)</v>
      </c>
      <c r="V1125" s="20" t="str">
        <f>VLOOKUP(A1125,'REPORTE'!$A$1:$AG$1961,18,0)</f>
        <v>M</v>
      </c>
    </row>
    <row r="1126" spans="1:22" x14ac:dyDescent="0.45">
      <c r="A1126" s="20">
        <v>1001232</v>
      </c>
      <c r="B1126" s="20" t="s">
        <v>9431</v>
      </c>
      <c r="C1126" s="20" t="s">
        <v>9781</v>
      </c>
      <c r="D1126" s="20">
        <v>1751565506</v>
      </c>
      <c r="E1126" s="20">
        <v>231001309</v>
      </c>
      <c r="F1126" s="20" t="s">
        <v>11139</v>
      </c>
      <c r="G1126" s="20"/>
      <c r="H1126" s="20">
        <v>65</v>
      </c>
      <c r="I1126" s="20" t="s">
        <v>11150</v>
      </c>
      <c r="J1126" s="20" t="s">
        <v>11150</v>
      </c>
      <c r="K1126" s="20" t="s">
        <v>11150</v>
      </c>
      <c r="L1126" s="20" t="s">
        <v>11150</v>
      </c>
      <c r="M1126" s="20" t="s">
        <v>11150</v>
      </c>
      <c r="N1126" s="20" t="s">
        <v>11150</v>
      </c>
      <c r="O1126" s="20">
        <v>65</v>
      </c>
      <c r="P1126" s="20" t="str">
        <f>VLOOKUP(A1126,'REPORTE'!$A$1:$AG$1961,30,0)</f>
        <v>Primaria</v>
      </c>
      <c r="Q1126" s="20" t="str">
        <f>VLOOKUP(A1126,'REPORTE'!$A$1:$AG$1961,31,0)</f>
        <v>CHIMBORAZO</v>
      </c>
      <c r="R1126" s="20" t="str">
        <f>VLOOKUP(A1126,'REPORTE'!$A$1:$AG$1961,32,0)</f>
        <v>RIOBAMBA</v>
      </c>
      <c r="S1126" s="20" t="str">
        <f>VLOOKUP(A1126,'REPORTE'!$A$1:$AG$1961,33,0)</f>
        <v>CACHA (CAB EN MACHANGARA)</v>
      </c>
      <c r="T1126" s="20" t="str">
        <f>VLOOKUP(S1126,PROVINCIAS!$F$1:$G$1171,2,0)</f>
        <v>RURAL</v>
      </c>
      <c r="U1126" s="20" t="str">
        <f>VLOOKUP(A1126,'REPORTE'!$A$1:$AG$1961,5,0)</f>
        <v>ECUATORIANO(A) INDIGENA</v>
      </c>
      <c r="V1126" s="20" t="str">
        <f>VLOOKUP(A1126,'REPORTE'!$A$1:$AG$1961,18,0)</f>
        <v>F</v>
      </c>
    </row>
    <row r="1127" spans="1:22" x14ac:dyDescent="0.45">
      <c r="A1127" s="20">
        <v>1001233</v>
      </c>
      <c r="B1127" s="20" t="s">
        <v>9431</v>
      </c>
      <c r="C1127" s="20" t="s">
        <v>14271</v>
      </c>
      <c r="D1127" s="20">
        <v>1103427124</v>
      </c>
      <c r="E1127" s="20">
        <v>231001310</v>
      </c>
      <c r="F1127" s="20" t="s">
        <v>11139</v>
      </c>
      <c r="G1127" s="20"/>
      <c r="H1127" s="20">
        <v>30</v>
      </c>
      <c r="I1127" s="20" t="s">
        <v>11150</v>
      </c>
      <c r="J1127" s="20" t="s">
        <v>11150</v>
      </c>
      <c r="K1127" s="20" t="s">
        <v>11150</v>
      </c>
      <c r="L1127" s="20" t="s">
        <v>11150</v>
      </c>
      <c r="M1127" s="20" t="s">
        <v>11150</v>
      </c>
      <c r="N1127" s="20" t="s">
        <v>11150</v>
      </c>
      <c r="O1127" s="20">
        <v>30</v>
      </c>
      <c r="P1127" s="20" t="str">
        <f>VLOOKUP(A1127,'REPORTE'!$A$1:$AG$1961,30,0)</f>
        <v>Secundaria</v>
      </c>
      <c r="Q1127" s="20" t="str">
        <f>VLOOKUP(A1127,'REPORTE'!$A$1:$AG$1961,31,0)</f>
        <v>LOJA</v>
      </c>
      <c r="R1127" s="20" t="str">
        <f>VLOOKUP(A1127,'REPORTE'!$A$1:$AG$1961,32,0)</f>
        <v>SOZORANGA</v>
      </c>
      <c r="S1127" s="20" t="str">
        <f>VLOOKUP(A1127,'REPORTE'!$A$1:$AG$1961,33,0)</f>
        <v>SOZORANGA</v>
      </c>
      <c r="T1127" s="20" t="str">
        <f>VLOOKUP(S1127,PROVINCIAS!$F$1:$G$1171,2,0)</f>
        <v>URBANA</v>
      </c>
      <c r="U1127" s="20" t="str">
        <f>VLOOKUP(A1127,'REPORTE'!$A$1:$AG$1961,5,0)</f>
        <v>ECUATORIANO(A) INDIGENA</v>
      </c>
      <c r="V1127" s="20" t="str">
        <f>VLOOKUP(A1127,'REPORTE'!$A$1:$AG$1961,18,0)</f>
        <v>F</v>
      </c>
    </row>
    <row r="1128" spans="1:22" x14ac:dyDescent="0.45">
      <c r="A1128" s="20">
        <v>1001234</v>
      </c>
      <c r="B1128" s="20" t="s">
        <v>9431</v>
      </c>
      <c r="C1128" s="20" t="s">
        <v>14272</v>
      </c>
      <c r="D1128" s="20">
        <v>1753295821</v>
      </c>
      <c r="E1128" s="20">
        <v>231001316</v>
      </c>
      <c r="F1128" s="20" t="s">
        <v>11139</v>
      </c>
      <c r="G1128" s="20"/>
      <c r="H1128" s="20">
        <v>2</v>
      </c>
      <c r="I1128" s="20" t="s">
        <v>11150</v>
      </c>
      <c r="J1128" s="20" t="s">
        <v>11150</v>
      </c>
      <c r="K1128" s="20" t="s">
        <v>11150</v>
      </c>
      <c r="L1128" s="20" t="s">
        <v>11150</v>
      </c>
      <c r="M1128" s="20" t="s">
        <v>11150</v>
      </c>
      <c r="N1128" s="20" t="s">
        <v>11150</v>
      </c>
      <c r="O1128" s="20">
        <v>2</v>
      </c>
      <c r="P1128" s="20" t="str">
        <f>VLOOKUP(A1128,'REPORTE'!$A$1:$AG$1961,30,0)</f>
        <v>Primaria</v>
      </c>
      <c r="Q1128" s="20" t="str">
        <f>VLOOKUP(A1128,'REPORTE'!$A$1:$AG$1961,31,0)</f>
        <v>PICHINCHA</v>
      </c>
      <c r="R1128" s="20" t="str">
        <f>VLOOKUP(A1128,'REPORTE'!$A$1:$AG$1961,32,0)</f>
        <v>QUITO</v>
      </c>
      <c r="S1128" s="20" t="str">
        <f>VLOOKUP(A1128,'REPORTE'!$A$1:$AG$1961,33,0)</f>
        <v>KENNEDY</v>
      </c>
      <c r="T1128" s="20" t="str">
        <f>VLOOKUP(S1128,PROVINCIAS!$F$1:$G$1171,2,0)</f>
        <v>URBANA</v>
      </c>
      <c r="U1128" s="20" t="str">
        <f>VLOOKUP(A1128,'REPORTE'!$A$1:$AG$1961,5,0)</f>
        <v>ECUATORIANO(A) INDIGENA</v>
      </c>
      <c r="V1128" s="20" t="str">
        <f>VLOOKUP(A1128,'REPORTE'!$A$1:$AG$1961,18,0)</f>
        <v>M</v>
      </c>
    </row>
    <row r="1129" spans="1:22" x14ac:dyDescent="0.45">
      <c r="A1129" s="20">
        <v>1001235</v>
      </c>
      <c r="B1129" s="20" t="s">
        <v>9431</v>
      </c>
      <c r="C1129" s="20" t="s">
        <v>14273</v>
      </c>
      <c r="D1129" s="20" t="s">
        <v>14274</v>
      </c>
      <c r="E1129" s="20">
        <v>231001317</v>
      </c>
      <c r="F1129" s="20" t="s">
        <v>11139</v>
      </c>
      <c r="G1129" s="20"/>
      <c r="H1129" s="20">
        <v>15</v>
      </c>
      <c r="I1129" s="20" t="s">
        <v>11150</v>
      </c>
      <c r="J1129" s="20" t="s">
        <v>11150</v>
      </c>
      <c r="K1129" s="20" t="s">
        <v>11150</v>
      </c>
      <c r="L1129" s="20" t="s">
        <v>11150</v>
      </c>
      <c r="M1129" s="20" t="s">
        <v>11150</v>
      </c>
      <c r="N1129" s="20" t="s">
        <v>11150</v>
      </c>
      <c r="O1129" s="20">
        <v>15</v>
      </c>
      <c r="P1129" s="20" t="str">
        <f>VLOOKUP(A1129,'REPORTE'!$A$1:$AG$1961,30,0)</f>
        <v>Universitaria</v>
      </c>
      <c r="Q1129" s="20" t="str">
        <f>VLOOKUP(A1129,'REPORTE'!$A$1:$AG$1961,31,0)</f>
        <v>PICHINCHA</v>
      </c>
      <c r="R1129" s="20" t="str">
        <f>VLOOKUP(A1129,'REPORTE'!$A$1:$AG$1961,32,0)</f>
        <v>QUITO</v>
      </c>
      <c r="S1129" s="20" t="str">
        <f>VLOOKUP(A1129,'REPORTE'!$A$1:$AG$1961,33,0)</f>
        <v>IÑAQUITO</v>
      </c>
      <c r="T1129" s="20" t="str">
        <f>VLOOKUP(S1129,PROVINCIAS!$F$1:$G$1171,2,0)</f>
        <v>URBANA</v>
      </c>
      <c r="U1129" s="20" t="str">
        <f>VLOOKUP(A1129,'REPORTE'!$A$1:$AG$1961,5,0)</f>
        <v>CHILENO(A)</v>
      </c>
      <c r="V1129" s="20" t="str">
        <f>VLOOKUP(A1129,'REPORTE'!$A$1:$AG$1961,18,0)</f>
        <v>F</v>
      </c>
    </row>
    <row r="1130" spans="1:22" x14ac:dyDescent="0.45">
      <c r="A1130" s="20">
        <v>1001236</v>
      </c>
      <c r="B1130" s="20" t="s">
        <v>9431</v>
      </c>
      <c r="C1130" s="20" t="s">
        <v>14275</v>
      </c>
      <c r="D1130" s="20">
        <v>1704171998</v>
      </c>
      <c r="E1130" s="20">
        <v>231001311</v>
      </c>
      <c r="F1130" s="20" t="s">
        <v>11139</v>
      </c>
      <c r="G1130" s="20"/>
      <c r="H1130" s="20">
        <v>25</v>
      </c>
      <c r="I1130" s="20" t="s">
        <v>11150</v>
      </c>
      <c r="J1130" s="20" t="s">
        <v>11150</v>
      </c>
      <c r="K1130" s="20" t="s">
        <v>11150</v>
      </c>
      <c r="L1130" s="20" t="s">
        <v>11150</v>
      </c>
      <c r="M1130" s="20" t="s">
        <v>11150</v>
      </c>
      <c r="N1130" s="20" t="s">
        <v>11150</v>
      </c>
      <c r="O1130" s="20">
        <v>25</v>
      </c>
      <c r="P1130" s="20" t="str">
        <f>VLOOKUP(A1130,'REPORTE'!$A$1:$AG$1961,30,0)</f>
        <v>Primaria</v>
      </c>
      <c r="Q1130" s="20" t="str">
        <f>VLOOKUP(A1130,'REPORTE'!$A$1:$AG$1961,31,0)</f>
        <v>PICHINCHA</v>
      </c>
      <c r="R1130" s="20" t="str">
        <f>VLOOKUP(A1130,'REPORTE'!$A$1:$AG$1961,32,0)</f>
        <v>QUITO</v>
      </c>
      <c r="S1130" s="20" t="str">
        <f>VLOOKUP(A1130,'REPORTE'!$A$1:$AG$1961,33,0)</f>
        <v>LA CONCEPCION</v>
      </c>
      <c r="T1130" s="20" t="str">
        <f>VLOOKUP(S1130,PROVINCIAS!$F$1:$G$1171,2,0)</f>
        <v>URBANA</v>
      </c>
      <c r="U1130" s="20" t="str">
        <f>VLOOKUP(A1130,'REPORTE'!$A$1:$AG$1961,5,0)</f>
        <v>ECUATORIANO(A)</v>
      </c>
      <c r="V1130" s="20" t="str">
        <f>VLOOKUP(A1130,'REPORTE'!$A$1:$AG$1961,18,0)</f>
        <v>M</v>
      </c>
    </row>
    <row r="1131" spans="1:22" x14ac:dyDescent="0.45">
      <c r="A1131" s="20">
        <v>1001237</v>
      </c>
      <c r="B1131" s="20" t="s">
        <v>9431</v>
      </c>
      <c r="C1131" s="20" t="s">
        <v>14276</v>
      </c>
      <c r="D1131" s="20">
        <v>1720316320</v>
      </c>
      <c r="E1131" s="20">
        <v>231001312</v>
      </c>
      <c r="F1131" s="20" t="s">
        <v>11139</v>
      </c>
      <c r="G1131" s="20"/>
      <c r="H1131" s="20">
        <v>37.5</v>
      </c>
      <c r="I1131" s="20" t="s">
        <v>11150</v>
      </c>
      <c r="J1131" s="20" t="s">
        <v>11150</v>
      </c>
      <c r="K1131" s="20" t="s">
        <v>11150</v>
      </c>
      <c r="L1131" s="20" t="s">
        <v>11150</v>
      </c>
      <c r="M1131" s="20" t="s">
        <v>11150</v>
      </c>
      <c r="N1131" s="20" t="s">
        <v>11150</v>
      </c>
      <c r="O1131" s="20">
        <v>37.5</v>
      </c>
      <c r="P1131" s="20" t="str">
        <f>VLOOKUP(A1131,'REPORTE'!$A$1:$AG$1961,30,0)</f>
        <v>Primaria</v>
      </c>
      <c r="Q1131" s="20" t="str">
        <f>VLOOKUP(A1131,'REPORTE'!$A$1:$AG$1961,31,0)</f>
        <v>PICHINCHA</v>
      </c>
      <c r="R1131" s="20" t="str">
        <f>VLOOKUP(A1131,'REPORTE'!$A$1:$AG$1961,32,0)</f>
        <v>QUITO</v>
      </c>
      <c r="S1131" s="20" t="str">
        <f>VLOOKUP(A1131,'REPORTE'!$A$1:$AG$1961,33,0)</f>
        <v>COTOCOLLAO</v>
      </c>
      <c r="T1131" s="20" t="str">
        <f>VLOOKUP(S1131,PROVINCIAS!$F$1:$G$1171,2,0)</f>
        <v>URBANA</v>
      </c>
      <c r="U1131" s="20" t="str">
        <f>VLOOKUP(A1131,'REPORTE'!$A$1:$AG$1961,5,0)</f>
        <v>ECUATORIANO(A)</v>
      </c>
      <c r="V1131" s="20" t="str">
        <f>VLOOKUP(A1131,'REPORTE'!$A$1:$AG$1961,18,0)</f>
        <v>F</v>
      </c>
    </row>
    <row r="1132" spans="1:22" x14ac:dyDescent="0.45">
      <c r="A1132" s="20">
        <v>1001238</v>
      </c>
      <c r="B1132" s="20" t="s">
        <v>9431</v>
      </c>
      <c r="C1132" s="20" t="s">
        <v>9795</v>
      </c>
      <c r="D1132" s="20">
        <v>1724804636</v>
      </c>
      <c r="E1132" s="20">
        <v>231001313</v>
      </c>
      <c r="F1132" s="20" t="s">
        <v>11139</v>
      </c>
      <c r="G1132" s="20"/>
      <c r="H1132" s="20">
        <v>145</v>
      </c>
      <c r="I1132" s="20" t="s">
        <v>11150</v>
      </c>
      <c r="J1132" s="20" t="s">
        <v>11150</v>
      </c>
      <c r="K1132" s="20" t="s">
        <v>11150</v>
      </c>
      <c r="L1132" s="20" t="s">
        <v>11150</v>
      </c>
      <c r="M1132" s="20" t="s">
        <v>11150</v>
      </c>
      <c r="N1132" s="20" t="s">
        <v>11150</v>
      </c>
      <c r="O1132" s="20">
        <v>145</v>
      </c>
      <c r="P1132" s="20" t="str">
        <f>VLOOKUP(A1132,'REPORTE'!$A$1:$AG$1961,30,0)</f>
        <v>Universitaria</v>
      </c>
      <c r="Q1132" s="20" t="str">
        <f>VLOOKUP(A1132,'REPORTE'!$A$1:$AG$1961,31,0)</f>
        <v>PICHINCHA</v>
      </c>
      <c r="R1132" s="20" t="str">
        <f>VLOOKUP(A1132,'REPORTE'!$A$1:$AG$1961,32,0)</f>
        <v>QUITO</v>
      </c>
      <c r="S1132" s="20" t="str">
        <f>VLOOKUP(A1132,'REPORTE'!$A$1:$AG$1961,33,0)</f>
        <v>COTOCOLLAO</v>
      </c>
      <c r="T1132" s="20" t="str">
        <f>VLOOKUP(S1132,PROVINCIAS!$F$1:$G$1171,2,0)</f>
        <v>URBANA</v>
      </c>
      <c r="U1132" s="20" t="str">
        <f>VLOOKUP(A1132,'REPORTE'!$A$1:$AG$1961,5,0)</f>
        <v>ECUATORIANO(A)</v>
      </c>
      <c r="V1132" s="20" t="str">
        <f>VLOOKUP(A1132,'REPORTE'!$A$1:$AG$1961,18,0)</f>
        <v>M</v>
      </c>
    </row>
    <row r="1133" spans="1:22" x14ac:dyDescent="0.45">
      <c r="A1133" s="20">
        <v>1001239</v>
      </c>
      <c r="B1133" s="20" t="s">
        <v>9431</v>
      </c>
      <c r="C1133" s="20" t="s">
        <v>10296</v>
      </c>
      <c r="D1133" s="20">
        <v>1751171313</v>
      </c>
      <c r="E1133" s="20">
        <v>231001314</v>
      </c>
      <c r="F1133" s="20" t="s">
        <v>11139</v>
      </c>
      <c r="G1133" s="20"/>
      <c r="H1133" s="20">
        <v>195</v>
      </c>
      <c r="I1133" s="20" t="s">
        <v>11150</v>
      </c>
      <c r="J1133" s="20" t="s">
        <v>11150</v>
      </c>
      <c r="K1133" s="20" t="s">
        <v>11150</v>
      </c>
      <c r="L1133" s="20" t="s">
        <v>11150</v>
      </c>
      <c r="M1133" s="20" t="s">
        <v>11150</v>
      </c>
      <c r="N1133" s="20" t="s">
        <v>11150</v>
      </c>
      <c r="O1133" s="20">
        <v>195</v>
      </c>
      <c r="P1133" s="20" t="str">
        <f>VLOOKUP(A1133,'REPORTE'!$A$1:$AG$1961,30,0)</f>
        <v>Secundaria</v>
      </c>
      <c r="Q1133" s="20" t="str">
        <f>VLOOKUP(A1133,'REPORTE'!$A$1:$AG$1961,31,0)</f>
        <v>PICHINCHA</v>
      </c>
      <c r="R1133" s="20" t="str">
        <f>VLOOKUP(A1133,'REPORTE'!$A$1:$AG$1961,32,0)</f>
        <v>QUITO</v>
      </c>
      <c r="S1133" s="20" t="str">
        <f>VLOOKUP(A1133,'REPORTE'!$A$1:$AG$1961,33,0)</f>
        <v>COTOCOLLAO</v>
      </c>
      <c r="T1133" s="20" t="str">
        <f>VLOOKUP(S1133,PROVINCIAS!$F$1:$G$1171,2,0)</f>
        <v>URBANA</v>
      </c>
      <c r="U1133" s="20" t="str">
        <f>VLOOKUP(A1133,'REPORTE'!$A$1:$AG$1961,5,0)</f>
        <v>ECUATORIANO(A)</v>
      </c>
      <c r="V1133" s="20" t="str">
        <f>VLOOKUP(A1133,'REPORTE'!$A$1:$AG$1961,18,0)</f>
        <v>F</v>
      </c>
    </row>
    <row r="1134" spans="1:22" x14ac:dyDescent="0.45">
      <c r="A1134" s="20">
        <v>1001240</v>
      </c>
      <c r="B1134" s="20" t="s">
        <v>9431</v>
      </c>
      <c r="C1134" s="20" t="s">
        <v>9782</v>
      </c>
      <c r="D1134" s="20">
        <v>1720707700</v>
      </c>
      <c r="E1134" s="20">
        <v>231001315</v>
      </c>
      <c r="F1134" s="20" t="s">
        <v>11139</v>
      </c>
      <c r="G1134" s="20"/>
      <c r="H1134" s="20">
        <v>142.62</v>
      </c>
      <c r="I1134" s="20" t="s">
        <v>11150</v>
      </c>
      <c r="J1134" s="20" t="s">
        <v>11150</v>
      </c>
      <c r="K1134" s="20" t="s">
        <v>11150</v>
      </c>
      <c r="L1134" s="20" t="s">
        <v>11150</v>
      </c>
      <c r="M1134" s="20" t="s">
        <v>11150</v>
      </c>
      <c r="N1134" s="20" t="s">
        <v>11150</v>
      </c>
      <c r="O1134" s="20">
        <v>142.62</v>
      </c>
      <c r="P1134" s="20" t="str">
        <f>VLOOKUP(A1134,'REPORTE'!$A$1:$AG$1961,30,0)</f>
        <v>Primaria</v>
      </c>
      <c r="Q1134" s="20" t="str">
        <f>VLOOKUP(A1134,'REPORTE'!$A$1:$AG$1961,31,0)</f>
        <v>PICHINCHA</v>
      </c>
      <c r="R1134" s="20" t="str">
        <f>VLOOKUP(A1134,'REPORTE'!$A$1:$AG$1961,32,0)</f>
        <v>QUITO</v>
      </c>
      <c r="S1134" s="20" t="str">
        <f>VLOOKUP(A1134,'REPORTE'!$A$1:$AG$1961,33,0)</f>
        <v>LLANO CHICO</v>
      </c>
      <c r="T1134" s="20" t="str">
        <f>VLOOKUP(S1134,PROVINCIAS!$F$1:$G$1171,2,0)</f>
        <v>RURAL</v>
      </c>
      <c r="U1134" s="20" t="str">
        <f>VLOOKUP(A1134,'REPORTE'!$A$1:$AG$1961,5,0)</f>
        <v>ECUATORIANO(A) INDIGENA</v>
      </c>
      <c r="V1134" s="20" t="str">
        <f>VLOOKUP(A1134,'REPORTE'!$A$1:$AG$1961,18,0)</f>
        <v>F</v>
      </c>
    </row>
    <row r="1135" spans="1:22" x14ac:dyDescent="0.45">
      <c r="A1135" s="20">
        <v>1001241</v>
      </c>
      <c r="B1135" s="20" t="s">
        <v>9431</v>
      </c>
      <c r="C1135" s="20" t="s">
        <v>14278</v>
      </c>
      <c r="D1135" s="20">
        <v>601256308</v>
      </c>
      <c r="E1135" s="20">
        <v>231001318</v>
      </c>
      <c r="F1135" s="20" t="s">
        <v>11139</v>
      </c>
      <c r="G1135" s="20"/>
      <c r="H1135" s="20">
        <v>0.5</v>
      </c>
      <c r="I1135" s="20" t="s">
        <v>11150</v>
      </c>
      <c r="J1135" s="20" t="s">
        <v>11150</v>
      </c>
      <c r="K1135" s="20" t="s">
        <v>11150</v>
      </c>
      <c r="L1135" s="20" t="s">
        <v>11150</v>
      </c>
      <c r="M1135" s="20" t="s">
        <v>11150</v>
      </c>
      <c r="N1135" s="20" t="s">
        <v>11150</v>
      </c>
      <c r="O1135" s="20">
        <v>0.5</v>
      </c>
      <c r="P1135" s="20" t="str">
        <f>VLOOKUP(A1135,'REPORTE'!$A$1:$AG$1961,30,0)</f>
        <v>Primaria</v>
      </c>
      <c r="Q1135" s="20" t="str">
        <f>VLOOKUP(A1135,'REPORTE'!$A$1:$AG$1961,31,0)</f>
        <v>PICHINCHA</v>
      </c>
      <c r="R1135" s="20" t="str">
        <f>VLOOKUP(A1135,'REPORTE'!$A$1:$AG$1961,32,0)</f>
        <v>QUITO</v>
      </c>
      <c r="S1135" s="20" t="str">
        <f>VLOOKUP(A1135,'REPORTE'!$A$1:$AG$1961,33,0)</f>
        <v>COTOCOLLAO</v>
      </c>
      <c r="T1135" s="20" t="str">
        <f>VLOOKUP(S1135,PROVINCIAS!$F$1:$G$1171,2,0)</f>
        <v>URBANA</v>
      </c>
      <c r="U1135" s="20" t="str">
        <f>VLOOKUP(A1135,'REPORTE'!$A$1:$AG$1961,5,0)</f>
        <v>ECUATORIANO(A) INDIGENA</v>
      </c>
      <c r="V1135" s="20" t="str">
        <f>VLOOKUP(A1135,'REPORTE'!$A$1:$AG$1961,18,0)</f>
        <v>F</v>
      </c>
    </row>
    <row r="1136" spans="1:22" x14ac:dyDescent="0.45">
      <c r="A1136" s="20">
        <v>1001242</v>
      </c>
      <c r="B1136" s="20" t="s">
        <v>9431</v>
      </c>
      <c r="C1136" s="20" t="s">
        <v>10193</v>
      </c>
      <c r="D1136" s="20">
        <v>201059417</v>
      </c>
      <c r="E1136" s="20">
        <v>231001319</v>
      </c>
      <c r="F1136" s="20" t="s">
        <v>11139</v>
      </c>
      <c r="G1136" s="20"/>
      <c r="H1136" s="20">
        <v>56.5</v>
      </c>
      <c r="I1136" s="20" t="s">
        <v>11150</v>
      </c>
      <c r="J1136" s="20" t="s">
        <v>11150</v>
      </c>
      <c r="K1136" s="20" t="s">
        <v>11150</v>
      </c>
      <c r="L1136" s="20" t="s">
        <v>11150</v>
      </c>
      <c r="M1136" s="20" t="s">
        <v>11150</v>
      </c>
      <c r="N1136" s="20" t="s">
        <v>11150</v>
      </c>
      <c r="O1136" s="20">
        <v>56.5</v>
      </c>
      <c r="P1136" s="20" t="str">
        <f>VLOOKUP(A1136,'REPORTE'!$A$1:$AG$1961,30,0)</f>
        <v>Primaria</v>
      </c>
      <c r="Q1136" s="20" t="str">
        <f>VLOOKUP(A1136,'REPORTE'!$A$1:$AG$1961,31,0)</f>
        <v>PICHINCHA</v>
      </c>
      <c r="R1136" s="20" t="str">
        <f>VLOOKUP(A1136,'REPORTE'!$A$1:$AG$1961,32,0)</f>
        <v>QUITO</v>
      </c>
      <c r="S1136" s="20" t="str">
        <f>VLOOKUP(A1136,'REPORTE'!$A$1:$AG$1961,33,0)</f>
        <v>COCHAPAMBA</v>
      </c>
      <c r="T1136" s="20" t="str">
        <f>VLOOKUP(S1136,PROVINCIAS!$F$1:$G$1171,2,0)</f>
        <v>RURAL</v>
      </c>
      <c r="U1136" s="20" t="str">
        <f>VLOOKUP(A1136,'REPORTE'!$A$1:$AG$1961,5,0)</f>
        <v>ECUATORIANO(A)</v>
      </c>
      <c r="V1136" s="20" t="str">
        <f>VLOOKUP(A1136,'REPORTE'!$A$1:$AG$1961,18,0)</f>
        <v>F</v>
      </c>
    </row>
    <row r="1137" spans="1:22" x14ac:dyDescent="0.45">
      <c r="A1137" s="20">
        <v>1001243</v>
      </c>
      <c r="B1137" s="20" t="s">
        <v>9431</v>
      </c>
      <c r="C1137" s="20" t="s">
        <v>9796</v>
      </c>
      <c r="D1137" s="20">
        <v>1718015264</v>
      </c>
      <c r="E1137" s="20">
        <v>231001320</v>
      </c>
      <c r="F1137" s="20" t="s">
        <v>11139</v>
      </c>
      <c r="G1137" s="20"/>
      <c r="H1137" s="20">
        <v>35</v>
      </c>
      <c r="I1137" s="20" t="s">
        <v>11150</v>
      </c>
      <c r="J1137" s="20" t="s">
        <v>11150</v>
      </c>
      <c r="K1137" s="20" t="s">
        <v>11150</v>
      </c>
      <c r="L1137" s="20" t="s">
        <v>11150</v>
      </c>
      <c r="M1137" s="20" t="s">
        <v>11150</v>
      </c>
      <c r="N1137" s="20" t="s">
        <v>11150</v>
      </c>
      <c r="O1137" s="20">
        <v>35</v>
      </c>
      <c r="P1137" s="20" t="str">
        <f>VLOOKUP(A1137,'REPORTE'!$A$1:$AG$1961,30,0)</f>
        <v>Secundaria</v>
      </c>
      <c r="Q1137" s="20" t="str">
        <f>VLOOKUP(A1137,'REPORTE'!$A$1:$AG$1961,31,0)</f>
        <v>PICHINCHA</v>
      </c>
      <c r="R1137" s="20" t="str">
        <f>VLOOKUP(A1137,'REPORTE'!$A$1:$AG$1961,32,0)</f>
        <v>QUITO</v>
      </c>
      <c r="S1137" s="20" t="str">
        <f>VLOOKUP(A1137,'REPORTE'!$A$1:$AG$1961,33,0)</f>
        <v>COTOCOLLAO</v>
      </c>
      <c r="T1137" s="20" t="str">
        <f>VLOOKUP(S1137,PROVINCIAS!$F$1:$G$1171,2,0)</f>
        <v>URBANA</v>
      </c>
      <c r="U1137" s="20" t="str">
        <f>VLOOKUP(A1137,'REPORTE'!$A$1:$AG$1961,5,0)</f>
        <v>ECUATORIANO(A)</v>
      </c>
      <c r="V1137" s="20" t="str">
        <f>VLOOKUP(A1137,'REPORTE'!$A$1:$AG$1961,18,0)</f>
        <v>F</v>
      </c>
    </row>
    <row r="1138" spans="1:22" x14ac:dyDescent="0.45">
      <c r="A1138" s="20">
        <v>1001244</v>
      </c>
      <c r="B1138" s="20" t="s">
        <v>9431</v>
      </c>
      <c r="C1138" s="20" t="s">
        <v>9793</v>
      </c>
      <c r="D1138" s="20">
        <v>201780624</v>
      </c>
      <c r="E1138" s="20">
        <v>231001321</v>
      </c>
      <c r="F1138" s="20" t="s">
        <v>11139</v>
      </c>
      <c r="G1138" s="20"/>
      <c r="H1138" s="20">
        <v>425</v>
      </c>
      <c r="I1138" s="20" t="s">
        <v>11150</v>
      </c>
      <c r="J1138" s="20" t="s">
        <v>11150</v>
      </c>
      <c r="K1138" s="20" t="s">
        <v>11150</v>
      </c>
      <c r="L1138" s="20" t="s">
        <v>11150</v>
      </c>
      <c r="M1138" s="20" t="s">
        <v>11150</v>
      </c>
      <c r="N1138" s="20" t="s">
        <v>11150</v>
      </c>
      <c r="O1138" s="20">
        <v>425</v>
      </c>
      <c r="P1138" s="20" t="str">
        <f>VLOOKUP(A1138,'REPORTE'!$A$1:$AG$1961,30,0)</f>
        <v>Secundaria</v>
      </c>
      <c r="Q1138" s="20" t="str">
        <f>VLOOKUP(A1138,'REPORTE'!$A$1:$AG$1961,31,0)</f>
        <v>BOLIVAR</v>
      </c>
      <c r="R1138" s="20" t="str">
        <f>VLOOKUP(A1138,'REPORTE'!$A$1:$AG$1961,32,0)</f>
        <v>SAN MIGUEL</v>
      </c>
      <c r="S1138" s="20" t="str">
        <f>VLOOKUP(A1138,'REPORTE'!$A$1:$AG$1961,33,0)</f>
        <v>BILOVAN</v>
      </c>
      <c r="T1138" s="20" t="str">
        <f>VLOOKUP(S1138,PROVINCIAS!$F$1:$G$1171,2,0)</f>
        <v>RURAL</v>
      </c>
      <c r="U1138" s="20" t="str">
        <f>VLOOKUP(A1138,'REPORTE'!$A$1:$AG$1961,5,0)</f>
        <v>ECUATORIANO(A)</v>
      </c>
      <c r="V1138" s="20" t="str">
        <f>VLOOKUP(A1138,'REPORTE'!$A$1:$AG$1961,18,0)</f>
        <v>M</v>
      </c>
    </row>
    <row r="1139" spans="1:22" x14ac:dyDescent="0.45">
      <c r="A1139" s="20">
        <v>1001245</v>
      </c>
      <c r="B1139" s="20" t="s">
        <v>9431</v>
      </c>
      <c r="C1139" s="20" t="s">
        <v>14279</v>
      </c>
      <c r="D1139" s="20">
        <v>201993458</v>
      </c>
      <c r="E1139" s="20">
        <v>231001322</v>
      </c>
      <c r="F1139" s="20" t="s">
        <v>11139</v>
      </c>
      <c r="G1139" s="20"/>
      <c r="H1139" s="20">
        <v>15</v>
      </c>
      <c r="I1139" s="20" t="s">
        <v>11150</v>
      </c>
      <c r="J1139" s="20" t="s">
        <v>11150</v>
      </c>
      <c r="K1139" s="20" t="s">
        <v>11150</v>
      </c>
      <c r="L1139" s="20" t="s">
        <v>11150</v>
      </c>
      <c r="M1139" s="20" t="s">
        <v>11150</v>
      </c>
      <c r="N1139" s="20" t="s">
        <v>11150</v>
      </c>
      <c r="O1139" s="20">
        <v>15</v>
      </c>
      <c r="P1139" s="20" t="str">
        <f>VLOOKUP(A1139,'REPORTE'!$A$1:$AG$1961,30,0)</f>
        <v>Universitaria</v>
      </c>
      <c r="Q1139" s="20" t="str">
        <f>VLOOKUP(A1139,'REPORTE'!$A$1:$AG$1961,31,0)</f>
        <v>BOLIVAR</v>
      </c>
      <c r="R1139" s="20" t="str">
        <f>VLOOKUP(A1139,'REPORTE'!$A$1:$AG$1961,32,0)</f>
        <v>GUARANDA</v>
      </c>
      <c r="S1139" s="20" t="str">
        <f>VLOOKUP(A1139,'REPORTE'!$A$1:$AG$1961,33,0)</f>
        <v>ANGEL POLIBIO CHAVES</v>
      </c>
      <c r="T1139" s="20" t="str">
        <f>VLOOKUP(S1139,PROVINCIAS!$F$1:$G$1171,2,0)</f>
        <v>URBANA</v>
      </c>
      <c r="U1139" s="20" t="str">
        <f>VLOOKUP(A1139,'REPORTE'!$A$1:$AG$1961,5,0)</f>
        <v>ECUATORIANO(A) INDIGENA</v>
      </c>
      <c r="V1139" s="20" t="str">
        <f>VLOOKUP(A1139,'REPORTE'!$A$1:$AG$1961,18,0)</f>
        <v>F</v>
      </c>
    </row>
    <row r="1140" spans="1:22" x14ac:dyDescent="0.45">
      <c r="A1140" s="20">
        <v>1001246</v>
      </c>
      <c r="B1140" s="20" t="s">
        <v>9431</v>
      </c>
      <c r="C1140" s="20" t="s">
        <v>14280</v>
      </c>
      <c r="D1140" s="20">
        <v>1724408370</v>
      </c>
      <c r="E1140" s="20">
        <v>231001323</v>
      </c>
      <c r="F1140" s="20" t="s">
        <v>11139</v>
      </c>
      <c r="G1140" s="20"/>
      <c r="H1140" s="20">
        <v>25</v>
      </c>
      <c r="I1140" s="20" t="s">
        <v>11150</v>
      </c>
      <c r="J1140" s="20" t="s">
        <v>11150</v>
      </c>
      <c r="K1140" s="20" t="s">
        <v>11150</v>
      </c>
      <c r="L1140" s="20" t="s">
        <v>11150</v>
      </c>
      <c r="M1140" s="20" t="s">
        <v>11150</v>
      </c>
      <c r="N1140" s="20" t="s">
        <v>11150</v>
      </c>
      <c r="O1140" s="20">
        <v>25</v>
      </c>
      <c r="P1140" s="20" t="str">
        <f>VLOOKUP(A1140,'REPORTE'!$A$1:$AG$1961,30,0)</f>
        <v>Primaria</v>
      </c>
      <c r="Q1140" s="20" t="str">
        <f>VLOOKUP(A1140,'REPORTE'!$A$1:$AG$1961,31,0)</f>
        <v>CARCHI</v>
      </c>
      <c r="R1140" s="20" t="str">
        <f>VLOOKUP(A1140,'REPORTE'!$A$1:$AG$1961,32,0)</f>
        <v>TULCAN</v>
      </c>
      <c r="S1140" s="20" t="str">
        <f>VLOOKUP(A1140,'REPORTE'!$A$1:$AG$1961,33,0)</f>
        <v>TULCAN</v>
      </c>
      <c r="T1140" s="20" t="str">
        <f>VLOOKUP(S1140,PROVINCIAS!$F$1:$G$1171,2,0)</f>
        <v>URBANA</v>
      </c>
      <c r="U1140" s="20" t="str">
        <f>VLOOKUP(A1140,'REPORTE'!$A$1:$AG$1961,5,0)</f>
        <v>ECUATORIANO(A)</v>
      </c>
      <c r="V1140" s="20" t="str">
        <f>VLOOKUP(A1140,'REPORTE'!$A$1:$AG$1961,18,0)</f>
        <v>F</v>
      </c>
    </row>
    <row r="1141" spans="1:22" x14ac:dyDescent="0.45">
      <c r="A1141" s="20">
        <v>1001247</v>
      </c>
      <c r="B1141" s="20" t="s">
        <v>9431</v>
      </c>
      <c r="C1141" s="20" t="s">
        <v>9786</v>
      </c>
      <c r="D1141" s="20">
        <v>1000648640</v>
      </c>
      <c r="E1141" s="20">
        <v>231001324</v>
      </c>
      <c r="F1141" s="20" t="s">
        <v>11139</v>
      </c>
      <c r="G1141" s="20"/>
      <c r="H1141" s="20">
        <v>50</v>
      </c>
      <c r="I1141" s="20" t="s">
        <v>11150</v>
      </c>
      <c r="J1141" s="20" t="s">
        <v>11150</v>
      </c>
      <c r="K1141" s="20" t="s">
        <v>11150</v>
      </c>
      <c r="L1141" s="20" t="s">
        <v>11150</v>
      </c>
      <c r="M1141" s="20" t="s">
        <v>11150</v>
      </c>
      <c r="N1141" s="20" t="s">
        <v>11150</v>
      </c>
      <c r="O1141" s="20">
        <v>50</v>
      </c>
      <c r="P1141" s="20" t="str">
        <f>VLOOKUP(A1141,'REPORTE'!$A$1:$AG$1961,30,0)</f>
        <v>Primaria</v>
      </c>
      <c r="Q1141" s="20" t="str">
        <f>VLOOKUP(A1141,'REPORTE'!$A$1:$AG$1961,31,0)</f>
        <v>IMBABURA</v>
      </c>
      <c r="R1141" s="20" t="str">
        <f>VLOOKUP(A1141,'REPORTE'!$A$1:$AG$1961,32,0)</f>
        <v>OTAVALO</v>
      </c>
      <c r="S1141" s="20" t="str">
        <f>VLOOKUP(A1141,'REPORTE'!$A$1:$AG$1961,33,0)</f>
        <v>JORDAN</v>
      </c>
      <c r="T1141" s="20" t="str">
        <f>VLOOKUP(S1141,PROVINCIAS!$F$1:$G$1171,2,0)</f>
        <v>URBANA</v>
      </c>
      <c r="U1141" s="20" t="str">
        <f>VLOOKUP(A1141,'REPORTE'!$A$1:$AG$1961,5,0)</f>
        <v>ECUATORIANO(A)</v>
      </c>
      <c r="V1141" s="20" t="str">
        <f>VLOOKUP(A1141,'REPORTE'!$A$1:$AG$1961,18,0)</f>
        <v>M</v>
      </c>
    </row>
    <row r="1142" spans="1:22" x14ac:dyDescent="0.45">
      <c r="A1142" s="20">
        <v>1001248</v>
      </c>
      <c r="B1142" s="20" t="s">
        <v>9431</v>
      </c>
      <c r="C1142" s="20" t="s">
        <v>10164</v>
      </c>
      <c r="D1142" s="20">
        <v>1718230079</v>
      </c>
      <c r="E1142" s="20">
        <v>231001325</v>
      </c>
      <c r="F1142" s="20" t="s">
        <v>11139</v>
      </c>
      <c r="G1142" s="20"/>
      <c r="H1142" s="20">
        <v>186.8</v>
      </c>
      <c r="I1142" s="20" t="s">
        <v>11150</v>
      </c>
      <c r="J1142" s="20" t="s">
        <v>11150</v>
      </c>
      <c r="K1142" s="20" t="s">
        <v>11150</v>
      </c>
      <c r="L1142" s="20" t="s">
        <v>11150</v>
      </c>
      <c r="M1142" s="20" t="s">
        <v>11150</v>
      </c>
      <c r="N1142" s="20" t="s">
        <v>11150</v>
      </c>
      <c r="O1142" s="20">
        <v>186.8</v>
      </c>
      <c r="P1142" s="20" t="str">
        <f>VLOOKUP(A1142,'REPORTE'!$A$1:$AG$1961,30,0)</f>
        <v>Primaria</v>
      </c>
      <c r="Q1142" s="20" t="str">
        <f>VLOOKUP(A1142,'REPORTE'!$A$1:$AG$1961,31,0)</f>
        <v>PICHINCHA</v>
      </c>
      <c r="R1142" s="20" t="str">
        <f>VLOOKUP(A1142,'REPORTE'!$A$1:$AG$1961,32,0)</f>
        <v>QUITO</v>
      </c>
      <c r="S1142" s="20" t="str">
        <f>VLOOKUP(A1142,'REPORTE'!$A$1:$AG$1961,33,0)</f>
        <v>COTOCOLLAO</v>
      </c>
      <c r="T1142" s="20" t="str">
        <f>VLOOKUP(S1142,PROVINCIAS!$F$1:$G$1171,2,0)</f>
        <v>URBANA</v>
      </c>
      <c r="U1142" s="20" t="str">
        <f>VLOOKUP(A1142,'REPORTE'!$A$1:$AG$1961,5,0)</f>
        <v>ECUATORIANO(A) INDIGENA</v>
      </c>
      <c r="V1142" s="20" t="str">
        <f>VLOOKUP(A1142,'REPORTE'!$A$1:$AG$1961,18,0)</f>
        <v>F</v>
      </c>
    </row>
    <row r="1143" spans="1:22" x14ac:dyDescent="0.45">
      <c r="A1143" s="20">
        <v>1001249</v>
      </c>
      <c r="B1143" s="20" t="s">
        <v>9431</v>
      </c>
      <c r="C1143" s="20" t="s">
        <v>14281</v>
      </c>
      <c r="D1143" s="20">
        <v>1760268100</v>
      </c>
      <c r="E1143" s="20">
        <v>231001326</v>
      </c>
      <c r="F1143" s="20" t="s">
        <v>11139</v>
      </c>
      <c r="G1143" s="20"/>
      <c r="H1143" s="20">
        <v>25</v>
      </c>
      <c r="I1143" s="20" t="s">
        <v>11150</v>
      </c>
      <c r="J1143" s="20" t="s">
        <v>11150</v>
      </c>
      <c r="K1143" s="20" t="s">
        <v>11150</v>
      </c>
      <c r="L1143" s="20" t="s">
        <v>11150</v>
      </c>
      <c r="M1143" s="20" t="s">
        <v>11150</v>
      </c>
      <c r="N1143" s="20" t="s">
        <v>11150</v>
      </c>
      <c r="O1143" s="20">
        <v>25</v>
      </c>
      <c r="P1143" s="20" t="str">
        <f>VLOOKUP(A1143,'REPORTE'!$A$1:$AG$1961,30,0)</f>
        <v>Secundaria</v>
      </c>
      <c r="Q1143" s="20" t="str">
        <f>VLOOKUP(A1143,'REPORTE'!$A$1:$AG$1961,31,0)</f>
        <v>PICHINCHA</v>
      </c>
      <c r="R1143" s="20" t="str">
        <f>VLOOKUP(A1143,'REPORTE'!$A$1:$AG$1961,32,0)</f>
        <v>QUITO</v>
      </c>
      <c r="S1143" s="20" t="str">
        <f>VLOOKUP(A1143,'REPORTE'!$A$1:$AG$1961,33,0)</f>
        <v>COTOCOLLAO</v>
      </c>
      <c r="T1143" s="20" t="str">
        <f>VLOOKUP(S1143,PROVINCIAS!$F$1:$G$1171,2,0)</f>
        <v>URBANA</v>
      </c>
      <c r="U1143" s="20" t="str">
        <f>VLOOKUP(A1143,'REPORTE'!$A$1:$AG$1961,5,0)</f>
        <v>VENEZOLANO(A)</v>
      </c>
      <c r="V1143" s="20" t="str">
        <f>VLOOKUP(A1143,'REPORTE'!$A$1:$AG$1961,18,0)</f>
        <v>M</v>
      </c>
    </row>
    <row r="1144" spans="1:22" x14ac:dyDescent="0.45">
      <c r="A1144" s="20">
        <v>1001250</v>
      </c>
      <c r="B1144" s="20" t="s">
        <v>9431</v>
      </c>
      <c r="C1144" s="20" t="s">
        <v>9799</v>
      </c>
      <c r="D1144" s="20">
        <v>1726871906</v>
      </c>
      <c r="E1144" s="20">
        <v>231001327</v>
      </c>
      <c r="F1144" s="20" t="s">
        <v>11139</v>
      </c>
      <c r="G1144" s="20"/>
      <c r="H1144" s="20">
        <v>43</v>
      </c>
      <c r="I1144" s="20" t="s">
        <v>11150</v>
      </c>
      <c r="J1144" s="20" t="s">
        <v>11150</v>
      </c>
      <c r="K1144" s="20" t="s">
        <v>11150</v>
      </c>
      <c r="L1144" s="20" t="s">
        <v>11150</v>
      </c>
      <c r="M1144" s="20" t="s">
        <v>11150</v>
      </c>
      <c r="N1144" s="20" t="s">
        <v>11150</v>
      </c>
      <c r="O1144" s="20">
        <v>43</v>
      </c>
      <c r="P1144" s="20" t="str">
        <f>VLOOKUP(A1144,'REPORTE'!$A$1:$AG$1961,30,0)</f>
        <v>Universitaria</v>
      </c>
      <c r="Q1144" s="20" t="str">
        <f>VLOOKUP(A1144,'REPORTE'!$A$1:$AG$1961,31,0)</f>
        <v>PICHINCHA</v>
      </c>
      <c r="R1144" s="20" t="str">
        <f>VLOOKUP(A1144,'REPORTE'!$A$1:$AG$1961,32,0)</f>
        <v>QUITO</v>
      </c>
      <c r="S1144" s="20" t="str">
        <f>VLOOKUP(A1144,'REPORTE'!$A$1:$AG$1961,33,0)</f>
        <v>LLANO CHICO</v>
      </c>
      <c r="T1144" s="20" t="str">
        <f>VLOOKUP(S1144,PROVINCIAS!$F$1:$G$1171,2,0)</f>
        <v>RURAL</v>
      </c>
      <c r="U1144" s="20" t="str">
        <f>VLOOKUP(A1144,'REPORTE'!$A$1:$AG$1961,5,0)</f>
        <v>ECUATORIANO(A)</v>
      </c>
      <c r="V1144" s="20" t="str">
        <f>VLOOKUP(A1144,'REPORTE'!$A$1:$AG$1961,18,0)</f>
        <v>M</v>
      </c>
    </row>
    <row r="1145" spans="1:22" x14ac:dyDescent="0.45">
      <c r="A1145" s="20">
        <v>1001251</v>
      </c>
      <c r="B1145" s="20" t="s">
        <v>9431</v>
      </c>
      <c r="C1145" s="20" t="s">
        <v>14282</v>
      </c>
      <c r="D1145" s="20">
        <v>603877499</v>
      </c>
      <c r="E1145" s="20">
        <v>231001328</v>
      </c>
      <c r="F1145" s="20" t="s">
        <v>11139</v>
      </c>
      <c r="G1145" s="20"/>
      <c r="H1145" s="20">
        <v>115</v>
      </c>
      <c r="I1145" s="20" t="s">
        <v>11150</v>
      </c>
      <c r="J1145" s="20" t="s">
        <v>11150</v>
      </c>
      <c r="K1145" s="20" t="s">
        <v>11150</v>
      </c>
      <c r="L1145" s="20" t="s">
        <v>11150</v>
      </c>
      <c r="M1145" s="20" t="s">
        <v>11150</v>
      </c>
      <c r="N1145" s="20" t="s">
        <v>11150</v>
      </c>
      <c r="O1145" s="20">
        <v>115</v>
      </c>
      <c r="P1145" s="20" t="str">
        <f>VLOOKUP(A1145,'REPORTE'!$A$1:$AG$1961,30,0)</f>
        <v>Postgrado</v>
      </c>
      <c r="Q1145" s="20" t="str">
        <f>VLOOKUP(A1145,'REPORTE'!$A$1:$AG$1961,31,0)</f>
        <v>CHIMBORAZO</v>
      </c>
      <c r="R1145" s="20" t="str">
        <f>VLOOKUP(A1145,'REPORTE'!$A$1:$AG$1961,32,0)</f>
        <v>RIOBAMBA</v>
      </c>
      <c r="S1145" s="20" t="str">
        <f>VLOOKUP(A1145,'REPORTE'!$A$1:$AG$1961,33,0)</f>
        <v>LIZARZABURU</v>
      </c>
      <c r="T1145" s="20" t="str">
        <f>VLOOKUP(S1145,PROVINCIAS!$F$1:$G$1171,2,0)</f>
        <v>URBANA</v>
      </c>
      <c r="U1145" s="20" t="str">
        <f>VLOOKUP(A1145,'REPORTE'!$A$1:$AG$1961,5,0)</f>
        <v>ECUATORIANO(A)</v>
      </c>
      <c r="V1145" s="20" t="str">
        <f>VLOOKUP(A1145,'REPORTE'!$A$1:$AG$1961,18,0)</f>
        <v>F</v>
      </c>
    </row>
    <row r="1146" spans="1:22" x14ac:dyDescent="0.45">
      <c r="A1146" s="20">
        <v>1001252</v>
      </c>
      <c r="B1146" s="20" t="s">
        <v>9431</v>
      </c>
      <c r="C1146" s="20" t="s">
        <v>9818</v>
      </c>
      <c r="D1146" s="20">
        <v>602993149</v>
      </c>
      <c r="E1146" s="20">
        <v>231001329</v>
      </c>
      <c r="F1146" s="20" t="s">
        <v>11139</v>
      </c>
      <c r="G1146" s="20"/>
      <c r="H1146" s="20">
        <v>277.29000000000002</v>
      </c>
      <c r="I1146" s="20" t="s">
        <v>11150</v>
      </c>
      <c r="J1146" s="20" t="s">
        <v>11150</v>
      </c>
      <c r="K1146" s="20" t="s">
        <v>11150</v>
      </c>
      <c r="L1146" s="20" t="s">
        <v>11150</v>
      </c>
      <c r="M1146" s="20" t="s">
        <v>11150</v>
      </c>
      <c r="N1146" s="20" t="s">
        <v>11150</v>
      </c>
      <c r="O1146" s="20">
        <v>277.29000000000002</v>
      </c>
      <c r="P1146" s="20" t="str">
        <f>VLOOKUP(A1146,'REPORTE'!$A$1:$AG$1961,30,0)</f>
        <v>Primaria</v>
      </c>
      <c r="Q1146" s="20" t="str">
        <f>VLOOKUP(A1146,'REPORTE'!$A$1:$AG$1961,31,0)</f>
        <v>CHIMBORAZO</v>
      </c>
      <c r="R1146" s="20" t="str">
        <f>VLOOKUP(A1146,'REPORTE'!$A$1:$AG$1961,32,0)</f>
        <v>RIOBAMBA</v>
      </c>
      <c r="S1146" s="20" t="str">
        <f>VLOOKUP(A1146,'REPORTE'!$A$1:$AG$1961,33,0)</f>
        <v>YARUQUIES</v>
      </c>
      <c r="T1146" s="20" t="str">
        <f>VLOOKUP(S1146,PROVINCIAS!$F$1:$G$1171,2,0)</f>
        <v>URBANA</v>
      </c>
      <c r="U1146" s="20" t="str">
        <f>VLOOKUP(A1146,'REPORTE'!$A$1:$AG$1961,5,0)</f>
        <v>ECUATORIANO(A) INDIGENA</v>
      </c>
      <c r="V1146" s="20" t="str">
        <f>VLOOKUP(A1146,'REPORTE'!$A$1:$AG$1961,18,0)</f>
        <v>F</v>
      </c>
    </row>
    <row r="1147" spans="1:22" x14ac:dyDescent="0.45">
      <c r="A1147" s="20">
        <v>1001253</v>
      </c>
      <c r="B1147" s="20" t="s">
        <v>9431</v>
      </c>
      <c r="C1147" s="20" t="s">
        <v>9807</v>
      </c>
      <c r="D1147" s="20">
        <v>1310547417</v>
      </c>
      <c r="E1147" s="20">
        <v>231001330</v>
      </c>
      <c r="F1147" s="20" t="s">
        <v>11139</v>
      </c>
      <c r="G1147" s="20"/>
      <c r="H1147" s="20">
        <v>45</v>
      </c>
      <c r="I1147" s="20" t="s">
        <v>11150</v>
      </c>
      <c r="J1147" s="20" t="s">
        <v>11150</v>
      </c>
      <c r="K1147" s="20" t="s">
        <v>11150</v>
      </c>
      <c r="L1147" s="20" t="s">
        <v>11150</v>
      </c>
      <c r="M1147" s="20" t="s">
        <v>11150</v>
      </c>
      <c r="N1147" s="20" t="s">
        <v>11150</v>
      </c>
      <c r="O1147" s="20">
        <v>45</v>
      </c>
      <c r="P1147" s="20" t="str">
        <f>VLOOKUP(A1147,'REPORTE'!$A$1:$AG$1961,30,0)</f>
        <v>Primaria</v>
      </c>
      <c r="Q1147" s="20" t="str">
        <f>VLOOKUP(A1147,'REPORTE'!$A$1:$AG$1961,31,0)</f>
        <v>MANABI</v>
      </c>
      <c r="R1147" s="20" t="str">
        <f>VLOOKUP(A1147,'REPORTE'!$A$1:$AG$1961,32,0)</f>
        <v>CHONE</v>
      </c>
      <c r="S1147" s="20" t="str">
        <f>VLOOKUP(A1147,'REPORTE'!$A$1:$AG$1961,33,0)</f>
        <v>CHONE</v>
      </c>
      <c r="T1147" s="20" t="str">
        <f>VLOOKUP(S1147,PROVINCIAS!$F$1:$G$1171,2,0)</f>
        <v>URBANA</v>
      </c>
      <c r="U1147" s="20" t="str">
        <f>VLOOKUP(A1147,'REPORTE'!$A$1:$AG$1961,5,0)</f>
        <v>ECUATORIANO(A)</v>
      </c>
      <c r="V1147" s="20" t="str">
        <f>VLOOKUP(A1147,'REPORTE'!$A$1:$AG$1961,18,0)</f>
        <v>F</v>
      </c>
    </row>
    <row r="1148" spans="1:22" x14ac:dyDescent="0.45">
      <c r="A1148" s="20">
        <v>1001254</v>
      </c>
      <c r="B1148" s="20" t="s">
        <v>9431</v>
      </c>
      <c r="C1148" s="20" t="s">
        <v>9797</v>
      </c>
      <c r="D1148" s="20">
        <v>601122385</v>
      </c>
      <c r="E1148" s="20">
        <v>231001331</v>
      </c>
      <c r="F1148" s="20" t="s">
        <v>11139</v>
      </c>
      <c r="G1148" s="20"/>
      <c r="H1148" s="20">
        <v>220</v>
      </c>
      <c r="I1148" s="20" t="s">
        <v>11150</v>
      </c>
      <c r="J1148" s="20" t="s">
        <v>11150</v>
      </c>
      <c r="K1148" s="20" t="s">
        <v>11150</v>
      </c>
      <c r="L1148" s="20" t="s">
        <v>11150</v>
      </c>
      <c r="M1148" s="20" t="s">
        <v>11150</v>
      </c>
      <c r="N1148" s="20" t="s">
        <v>11150</v>
      </c>
      <c r="O1148" s="20">
        <v>220</v>
      </c>
      <c r="P1148" s="20" t="str">
        <f>VLOOKUP(A1148,'REPORTE'!$A$1:$AG$1961,30,0)</f>
        <v>Primaria</v>
      </c>
      <c r="Q1148" s="20" t="str">
        <f>VLOOKUP(A1148,'REPORTE'!$A$1:$AG$1961,31,0)</f>
        <v>CHIMBORAZO</v>
      </c>
      <c r="R1148" s="20" t="str">
        <f>VLOOKUP(A1148,'REPORTE'!$A$1:$AG$1961,32,0)</f>
        <v>RIOBAMBA</v>
      </c>
      <c r="S1148" s="20" t="str">
        <f>VLOOKUP(A1148,'REPORTE'!$A$1:$AG$1961,33,0)</f>
        <v>YARUQUIES</v>
      </c>
      <c r="T1148" s="20" t="str">
        <f>VLOOKUP(S1148,PROVINCIAS!$F$1:$G$1171,2,0)</f>
        <v>URBANA</v>
      </c>
      <c r="U1148" s="20" t="str">
        <f>VLOOKUP(A1148,'REPORTE'!$A$1:$AG$1961,5,0)</f>
        <v>ECUATORIANO(A) INDIGENA</v>
      </c>
      <c r="V1148" s="20" t="str">
        <f>VLOOKUP(A1148,'REPORTE'!$A$1:$AG$1961,18,0)</f>
        <v>F</v>
      </c>
    </row>
    <row r="1149" spans="1:22" x14ac:dyDescent="0.45">
      <c r="A1149" s="20">
        <v>1001255</v>
      </c>
      <c r="B1149" s="20" t="s">
        <v>9431</v>
      </c>
      <c r="C1149" s="20" t="s">
        <v>14284</v>
      </c>
      <c r="D1149" s="20" t="s">
        <v>14285</v>
      </c>
      <c r="E1149" s="20">
        <v>231001333</v>
      </c>
      <c r="F1149" s="20" t="s">
        <v>11139</v>
      </c>
      <c r="G1149" s="20"/>
      <c r="H1149" s="20">
        <v>15</v>
      </c>
      <c r="I1149" s="20" t="s">
        <v>11150</v>
      </c>
      <c r="J1149" s="20" t="s">
        <v>11150</v>
      </c>
      <c r="K1149" s="20" t="s">
        <v>11150</v>
      </c>
      <c r="L1149" s="20" t="s">
        <v>11150</v>
      </c>
      <c r="M1149" s="20" t="s">
        <v>11150</v>
      </c>
      <c r="N1149" s="20" t="s">
        <v>11150</v>
      </c>
      <c r="O1149" s="20">
        <v>15</v>
      </c>
      <c r="P1149" s="20" t="str">
        <f>VLOOKUP(A1149,'REPORTE'!$A$1:$AG$1961,30,0)</f>
        <v>Universitaria</v>
      </c>
      <c r="Q1149" s="20" t="str">
        <f>VLOOKUP(A1149,'REPORTE'!$A$1:$AG$1961,31,0)</f>
        <v>PICHINCHA</v>
      </c>
      <c r="R1149" s="20" t="str">
        <f>VLOOKUP(A1149,'REPORTE'!$A$1:$AG$1961,32,0)</f>
        <v>QUITO</v>
      </c>
      <c r="S1149" s="20" t="str">
        <f>VLOOKUP(A1149,'REPORTE'!$A$1:$AG$1961,33,0)</f>
        <v>IÑAQUITO</v>
      </c>
      <c r="T1149" s="20" t="str">
        <f>VLOOKUP(S1149,PROVINCIAS!$F$1:$G$1171,2,0)</f>
        <v>URBANA</v>
      </c>
      <c r="U1149" s="20" t="str">
        <f>VLOOKUP(A1149,'REPORTE'!$A$1:$AG$1961,5,0)</f>
        <v>CHINO(A)</v>
      </c>
      <c r="V1149" s="20" t="str">
        <f>VLOOKUP(A1149,'REPORTE'!$A$1:$AG$1961,18,0)</f>
        <v>F</v>
      </c>
    </row>
    <row r="1150" spans="1:22" x14ac:dyDescent="0.45">
      <c r="A1150" s="20">
        <v>1001256</v>
      </c>
      <c r="B1150" s="20" t="s">
        <v>9431</v>
      </c>
      <c r="C1150" s="20" t="s">
        <v>9802</v>
      </c>
      <c r="D1150" s="20">
        <v>1753749736</v>
      </c>
      <c r="E1150" s="20">
        <v>231001332</v>
      </c>
      <c r="F1150" s="20" t="s">
        <v>11139</v>
      </c>
      <c r="G1150" s="20"/>
      <c r="H1150" s="20">
        <v>65</v>
      </c>
      <c r="I1150" s="20" t="s">
        <v>11150</v>
      </c>
      <c r="J1150" s="20" t="s">
        <v>11150</v>
      </c>
      <c r="K1150" s="20" t="s">
        <v>11150</v>
      </c>
      <c r="L1150" s="20" t="s">
        <v>11150</v>
      </c>
      <c r="M1150" s="20" t="s">
        <v>11150</v>
      </c>
      <c r="N1150" s="20" t="s">
        <v>11150</v>
      </c>
      <c r="O1150" s="20">
        <v>65</v>
      </c>
      <c r="P1150" s="20" t="str">
        <f>VLOOKUP(A1150,'REPORTE'!$A$1:$AG$1961,30,0)</f>
        <v>Primaria</v>
      </c>
      <c r="Q1150" s="20" t="str">
        <f>VLOOKUP(A1150,'REPORTE'!$A$1:$AG$1961,31,0)</f>
        <v>PICHINCHA</v>
      </c>
      <c r="R1150" s="20" t="str">
        <f>VLOOKUP(A1150,'REPORTE'!$A$1:$AG$1961,32,0)</f>
        <v>QUITO</v>
      </c>
      <c r="S1150" s="20" t="str">
        <f>VLOOKUP(A1150,'REPORTE'!$A$1:$AG$1961,33,0)</f>
        <v>COTOCOLLAO</v>
      </c>
      <c r="T1150" s="20" t="str">
        <f>VLOOKUP(S1150,PROVINCIAS!$F$1:$G$1171,2,0)</f>
        <v>URBANA</v>
      </c>
      <c r="U1150" s="20" t="str">
        <f>VLOOKUP(A1150,'REPORTE'!$A$1:$AG$1961,5,0)</f>
        <v>ECUATORIANO(A)</v>
      </c>
      <c r="V1150" s="20" t="str">
        <f>VLOOKUP(A1150,'REPORTE'!$A$1:$AG$1961,18,0)</f>
        <v>F</v>
      </c>
    </row>
    <row r="1151" spans="1:22" x14ac:dyDescent="0.45">
      <c r="A1151" s="20">
        <v>1001257</v>
      </c>
      <c r="B1151" s="20" t="s">
        <v>9431</v>
      </c>
      <c r="C1151" s="20" t="s">
        <v>9800</v>
      </c>
      <c r="D1151" s="20">
        <v>1752079861</v>
      </c>
      <c r="E1151" s="20">
        <v>231001334</v>
      </c>
      <c r="F1151" s="20" t="s">
        <v>11139</v>
      </c>
      <c r="G1151" s="20"/>
      <c r="H1151" s="20">
        <v>25</v>
      </c>
      <c r="I1151" s="20" t="s">
        <v>11150</v>
      </c>
      <c r="J1151" s="20" t="s">
        <v>11150</v>
      </c>
      <c r="K1151" s="20" t="s">
        <v>11150</v>
      </c>
      <c r="L1151" s="20" t="s">
        <v>11150</v>
      </c>
      <c r="M1151" s="20" t="s">
        <v>11150</v>
      </c>
      <c r="N1151" s="20" t="s">
        <v>11150</v>
      </c>
      <c r="O1151" s="20">
        <v>25</v>
      </c>
      <c r="P1151" s="20" t="str">
        <f>VLOOKUP(A1151,'REPORTE'!$A$1:$AG$1961,30,0)</f>
        <v>Primaria</v>
      </c>
      <c r="Q1151" s="20" t="str">
        <f>VLOOKUP(A1151,'REPORTE'!$A$1:$AG$1961,31,0)</f>
        <v>IMBABURA</v>
      </c>
      <c r="R1151" s="20" t="str">
        <f>VLOOKUP(A1151,'REPORTE'!$A$1:$AG$1961,32,0)</f>
        <v>OTAVALO</v>
      </c>
      <c r="S1151" s="20" t="str">
        <f>VLOOKUP(A1151,'REPORTE'!$A$1:$AG$1961,33,0)</f>
        <v>SAN RAFAEL</v>
      </c>
      <c r="T1151" s="20" t="str">
        <f>VLOOKUP(S1151,PROVINCIAS!$F$1:$G$1171,2,0)</f>
        <v>RURAL</v>
      </c>
      <c r="U1151" s="20" t="str">
        <f>VLOOKUP(A1151,'REPORTE'!$A$1:$AG$1961,5,0)</f>
        <v>ECUATORIANO(A) INDIGENA</v>
      </c>
      <c r="V1151" s="20" t="str">
        <f>VLOOKUP(A1151,'REPORTE'!$A$1:$AG$1961,18,0)</f>
        <v>F</v>
      </c>
    </row>
    <row r="1152" spans="1:22" x14ac:dyDescent="0.45">
      <c r="A1152" s="20">
        <v>1001259</v>
      </c>
      <c r="B1152" s="20" t="s">
        <v>9431</v>
      </c>
      <c r="C1152" s="20" t="s">
        <v>10423</v>
      </c>
      <c r="D1152" s="20">
        <v>202276374</v>
      </c>
      <c r="E1152" s="20">
        <v>231001336</v>
      </c>
      <c r="F1152" s="20" t="s">
        <v>11139</v>
      </c>
      <c r="G1152" s="20"/>
      <c r="H1152" s="20">
        <v>75</v>
      </c>
      <c r="I1152" s="20" t="s">
        <v>11150</v>
      </c>
      <c r="J1152" s="20" t="s">
        <v>11150</v>
      </c>
      <c r="K1152" s="20" t="s">
        <v>11150</v>
      </c>
      <c r="L1152" s="20" t="s">
        <v>11150</v>
      </c>
      <c r="M1152" s="20" t="s">
        <v>11150</v>
      </c>
      <c r="N1152" s="20" t="s">
        <v>11150</v>
      </c>
      <c r="O1152" s="20">
        <v>75</v>
      </c>
      <c r="P1152" s="20" t="str">
        <f>VLOOKUP(A1152,'REPORTE'!$A$1:$AG$1961,30,0)</f>
        <v>Secundaria</v>
      </c>
      <c r="Q1152" s="20" t="str">
        <f>VLOOKUP(A1152,'REPORTE'!$A$1:$AG$1961,31,0)</f>
        <v>BOLIVAR</v>
      </c>
      <c r="R1152" s="20" t="str">
        <f>VLOOKUP(A1152,'REPORTE'!$A$1:$AG$1961,32,0)</f>
        <v>GUARANDA</v>
      </c>
      <c r="S1152" s="20" t="str">
        <f>VLOOKUP(A1152,'REPORTE'!$A$1:$AG$1961,33,0)</f>
        <v>ANGEL POLIBIO CHAVES</v>
      </c>
      <c r="T1152" s="20" t="str">
        <f>VLOOKUP(S1152,PROVINCIAS!$F$1:$G$1171,2,0)</f>
        <v>URBANA</v>
      </c>
      <c r="U1152" s="20" t="str">
        <f>VLOOKUP(A1152,'REPORTE'!$A$1:$AG$1961,5,0)</f>
        <v>ECUATORIANO(A) INDIGENA</v>
      </c>
      <c r="V1152" s="20" t="str">
        <f>VLOOKUP(A1152,'REPORTE'!$A$1:$AG$1961,18,0)</f>
        <v>M</v>
      </c>
    </row>
    <row r="1153" spans="1:22" x14ac:dyDescent="0.45">
      <c r="A1153" s="20">
        <v>1001260</v>
      </c>
      <c r="B1153" s="20" t="s">
        <v>9431</v>
      </c>
      <c r="C1153" s="20" t="s">
        <v>9806</v>
      </c>
      <c r="D1153" s="20">
        <v>1727175216</v>
      </c>
      <c r="E1153" s="20">
        <v>231001337</v>
      </c>
      <c r="F1153" s="20" t="s">
        <v>11139</v>
      </c>
      <c r="G1153" s="20"/>
      <c r="H1153" s="20">
        <v>100</v>
      </c>
      <c r="I1153" s="20" t="s">
        <v>11150</v>
      </c>
      <c r="J1153" s="20" t="s">
        <v>11150</v>
      </c>
      <c r="K1153" s="20" t="s">
        <v>11150</v>
      </c>
      <c r="L1153" s="20" t="s">
        <v>11150</v>
      </c>
      <c r="M1153" s="20" t="s">
        <v>11150</v>
      </c>
      <c r="N1153" s="20" t="s">
        <v>11150</v>
      </c>
      <c r="O1153" s="20">
        <v>100</v>
      </c>
      <c r="P1153" s="20" t="str">
        <f>VLOOKUP(A1153,'REPORTE'!$A$1:$AG$1961,30,0)</f>
        <v>Primaria</v>
      </c>
      <c r="Q1153" s="20" t="str">
        <f>VLOOKUP(A1153,'REPORTE'!$A$1:$AG$1961,31,0)</f>
        <v>PICHINCHA</v>
      </c>
      <c r="R1153" s="20" t="str">
        <f>VLOOKUP(A1153,'REPORTE'!$A$1:$AG$1961,32,0)</f>
        <v>QUITO</v>
      </c>
      <c r="S1153" s="20" t="str">
        <f>VLOOKUP(A1153,'REPORTE'!$A$1:$AG$1961,33,0)</f>
        <v>COTOCOLLAO</v>
      </c>
      <c r="T1153" s="20" t="str">
        <f>VLOOKUP(S1153,PROVINCIAS!$F$1:$G$1171,2,0)</f>
        <v>URBANA</v>
      </c>
      <c r="U1153" s="20" t="str">
        <f>VLOOKUP(A1153,'REPORTE'!$A$1:$AG$1961,5,0)</f>
        <v>ECUATORIANO(A) INDIGENA</v>
      </c>
      <c r="V1153" s="20" t="str">
        <f>VLOOKUP(A1153,'REPORTE'!$A$1:$AG$1961,18,0)</f>
        <v>M</v>
      </c>
    </row>
    <row r="1154" spans="1:22" x14ac:dyDescent="0.45">
      <c r="A1154" s="20">
        <v>1001261</v>
      </c>
      <c r="B1154" s="20" t="s">
        <v>9431</v>
      </c>
      <c r="C1154" s="20" t="s">
        <v>14286</v>
      </c>
      <c r="D1154" s="20">
        <v>1725347106</v>
      </c>
      <c r="E1154" s="20">
        <v>231001338</v>
      </c>
      <c r="F1154" s="20" t="s">
        <v>11139</v>
      </c>
      <c r="G1154" s="20"/>
      <c r="H1154" s="20">
        <v>30</v>
      </c>
      <c r="I1154" s="20" t="s">
        <v>11150</v>
      </c>
      <c r="J1154" s="20" t="s">
        <v>11150</v>
      </c>
      <c r="K1154" s="20" t="s">
        <v>11150</v>
      </c>
      <c r="L1154" s="20" t="s">
        <v>11150</v>
      </c>
      <c r="M1154" s="20" t="s">
        <v>11150</v>
      </c>
      <c r="N1154" s="20" t="s">
        <v>11150</v>
      </c>
      <c r="O1154" s="20">
        <v>30</v>
      </c>
      <c r="P1154" s="20" t="str">
        <f>VLOOKUP(A1154,'REPORTE'!$A$1:$AG$1961,30,0)</f>
        <v>Secundaria</v>
      </c>
      <c r="Q1154" s="20" t="str">
        <f>VLOOKUP(A1154,'REPORTE'!$A$1:$AG$1961,31,0)</f>
        <v>PICHINCHA</v>
      </c>
      <c r="R1154" s="20" t="str">
        <f>VLOOKUP(A1154,'REPORTE'!$A$1:$AG$1961,32,0)</f>
        <v>QUITO</v>
      </c>
      <c r="S1154" s="20" t="str">
        <f>VLOOKUP(A1154,'REPORTE'!$A$1:$AG$1961,33,0)</f>
        <v>COTOCOLLAO</v>
      </c>
      <c r="T1154" s="20" t="str">
        <f>VLOOKUP(S1154,PROVINCIAS!$F$1:$G$1171,2,0)</f>
        <v>URBANA</v>
      </c>
      <c r="U1154" s="20" t="str">
        <f>VLOOKUP(A1154,'REPORTE'!$A$1:$AG$1961,5,0)</f>
        <v>ECUATORIANO(A)</v>
      </c>
      <c r="V1154" s="20" t="str">
        <f>VLOOKUP(A1154,'REPORTE'!$A$1:$AG$1961,18,0)</f>
        <v>F</v>
      </c>
    </row>
    <row r="1155" spans="1:22" x14ac:dyDescent="0.45">
      <c r="A1155" s="20">
        <v>1001262</v>
      </c>
      <c r="B1155" s="20" t="s">
        <v>9431</v>
      </c>
      <c r="C1155" s="20" t="s">
        <v>9829</v>
      </c>
      <c r="D1155" s="20">
        <v>401442496</v>
      </c>
      <c r="E1155" s="20">
        <v>231001339</v>
      </c>
      <c r="F1155" s="20" t="s">
        <v>11139</v>
      </c>
      <c r="G1155" s="20"/>
      <c r="H1155" s="20">
        <v>140</v>
      </c>
      <c r="I1155" s="20" t="s">
        <v>11150</v>
      </c>
      <c r="J1155" s="20" t="s">
        <v>11150</v>
      </c>
      <c r="K1155" s="20" t="s">
        <v>11150</v>
      </c>
      <c r="L1155" s="20" t="s">
        <v>11150</v>
      </c>
      <c r="M1155" s="20" t="s">
        <v>11150</v>
      </c>
      <c r="N1155" s="20" t="s">
        <v>11150</v>
      </c>
      <c r="O1155" s="20">
        <v>140</v>
      </c>
      <c r="P1155" s="20" t="str">
        <f>VLOOKUP(A1155,'REPORTE'!$A$1:$AG$1961,30,0)</f>
        <v>Universitaria</v>
      </c>
      <c r="Q1155" s="20" t="str">
        <f>VLOOKUP(A1155,'REPORTE'!$A$1:$AG$1961,31,0)</f>
        <v>CARCHI</v>
      </c>
      <c r="R1155" s="20" t="str">
        <f>VLOOKUP(A1155,'REPORTE'!$A$1:$AG$1961,32,0)</f>
        <v>TULCAN</v>
      </c>
      <c r="S1155" s="20" t="str">
        <f>VLOOKUP(A1155,'REPORTE'!$A$1:$AG$1961,33,0)</f>
        <v>TULCAN</v>
      </c>
      <c r="T1155" s="20" t="str">
        <f>VLOOKUP(S1155,PROVINCIAS!$F$1:$G$1171,2,0)</f>
        <v>URBANA</v>
      </c>
      <c r="U1155" s="20" t="str">
        <f>VLOOKUP(A1155,'REPORTE'!$A$1:$AG$1961,5,0)</f>
        <v>ECUATORIANO(A) INDIGENA</v>
      </c>
      <c r="V1155" s="20" t="str">
        <f>VLOOKUP(A1155,'REPORTE'!$A$1:$AG$1961,18,0)</f>
        <v>M</v>
      </c>
    </row>
    <row r="1156" spans="1:22" x14ac:dyDescent="0.45">
      <c r="A1156" s="20">
        <v>1001263</v>
      </c>
      <c r="B1156" s="20" t="s">
        <v>9431</v>
      </c>
      <c r="C1156" s="20" t="s">
        <v>10237</v>
      </c>
      <c r="D1156" s="20">
        <v>1705550893</v>
      </c>
      <c r="E1156" s="20">
        <v>231001340</v>
      </c>
      <c r="F1156" s="20" t="s">
        <v>11139</v>
      </c>
      <c r="G1156" s="20"/>
      <c r="H1156" s="20">
        <v>111.66</v>
      </c>
      <c r="I1156" s="20" t="s">
        <v>11150</v>
      </c>
      <c r="J1156" s="20" t="s">
        <v>11150</v>
      </c>
      <c r="K1156" s="20" t="s">
        <v>11150</v>
      </c>
      <c r="L1156" s="20" t="s">
        <v>11150</v>
      </c>
      <c r="M1156" s="20" t="s">
        <v>11150</v>
      </c>
      <c r="N1156" s="20" t="s">
        <v>11150</v>
      </c>
      <c r="O1156" s="20">
        <v>111.66</v>
      </c>
      <c r="P1156" s="20" t="str">
        <f>VLOOKUP(A1156,'REPORTE'!$A$1:$AG$1961,30,0)</f>
        <v>Secundaria</v>
      </c>
      <c r="Q1156" s="20" t="str">
        <f>VLOOKUP(A1156,'REPORTE'!$A$1:$AG$1961,31,0)</f>
        <v>BOLIVAR</v>
      </c>
      <c r="R1156" s="20" t="str">
        <f>VLOOKUP(A1156,'REPORTE'!$A$1:$AG$1961,32,0)</f>
        <v>SAN MIGUEL</v>
      </c>
      <c r="S1156" s="20" t="str">
        <f>VLOOKUP(A1156,'REPORTE'!$A$1:$AG$1961,33,0)</f>
        <v>BILOVAN</v>
      </c>
      <c r="T1156" s="20" t="str">
        <f>VLOOKUP(S1156,PROVINCIAS!$F$1:$G$1171,2,0)</f>
        <v>RURAL</v>
      </c>
      <c r="U1156" s="20" t="str">
        <f>VLOOKUP(A1156,'REPORTE'!$A$1:$AG$1961,5,0)</f>
        <v>ECUATORIANO(A) INDIGENA</v>
      </c>
      <c r="V1156" s="20" t="str">
        <f>VLOOKUP(A1156,'REPORTE'!$A$1:$AG$1961,18,0)</f>
        <v>F</v>
      </c>
    </row>
    <row r="1157" spans="1:22" x14ac:dyDescent="0.45">
      <c r="A1157" s="20">
        <v>1001264</v>
      </c>
      <c r="B1157" s="20" t="s">
        <v>9431</v>
      </c>
      <c r="C1157" s="20" t="s">
        <v>14287</v>
      </c>
      <c r="D1157" s="20" t="s">
        <v>14288</v>
      </c>
      <c r="E1157" s="20">
        <v>231001341</v>
      </c>
      <c r="F1157" s="20" t="s">
        <v>11139</v>
      </c>
      <c r="G1157" s="20"/>
      <c r="H1157" s="20">
        <v>15</v>
      </c>
      <c r="I1157" s="20" t="s">
        <v>11150</v>
      </c>
      <c r="J1157" s="20" t="s">
        <v>11150</v>
      </c>
      <c r="K1157" s="20" t="s">
        <v>11150</v>
      </c>
      <c r="L1157" s="20" t="s">
        <v>11150</v>
      </c>
      <c r="M1157" s="20" t="s">
        <v>11150</v>
      </c>
      <c r="N1157" s="20" t="s">
        <v>11150</v>
      </c>
      <c r="O1157" s="20">
        <v>15</v>
      </c>
      <c r="P1157" s="20" t="str">
        <f>VLOOKUP(A1157,'REPORTE'!$A$1:$AG$1961,30,0)</f>
        <v>Universitaria</v>
      </c>
      <c r="Q1157" s="20" t="str">
        <f>VLOOKUP(A1157,'REPORTE'!$A$1:$AG$1961,31,0)</f>
        <v>PICHINCHA</v>
      </c>
      <c r="R1157" s="20" t="str">
        <f>VLOOKUP(A1157,'REPORTE'!$A$1:$AG$1961,32,0)</f>
        <v>QUITO</v>
      </c>
      <c r="S1157" s="20" t="str">
        <f>VLOOKUP(A1157,'REPORTE'!$A$1:$AG$1961,33,0)</f>
        <v>IÑAQUITO</v>
      </c>
      <c r="T1157" s="20" t="str">
        <f>VLOOKUP(S1157,PROVINCIAS!$F$1:$G$1171,2,0)</f>
        <v>URBANA</v>
      </c>
      <c r="U1157" s="20" t="str">
        <f>VLOOKUP(A1157,'REPORTE'!$A$1:$AG$1961,5,0)</f>
        <v>CHINO(A)</v>
      </c>
      <c r="V1157" s="20" t="str">
        <f>VLOOKUP(A1157,'REPORTE'!$A$1:$AG$1961,18,0)</f>
        <v>F</v>
      </c>
    </row>
    <row r="1158" spans="1:22" x14ac:dyDescent="0.45">
      <c r="A1158" s="20">
        <v>1001265</v>
      </c>
      <c r="B1158" s="20" t="s">
        <v>9431</v>
      </c>
      <c r="C1158" s="20" t="s">
        <v>10380</v>
      </c>
      <c r="D1158" s="20">
        <v>502072556</v>
      </c>
      <c r="E1158" s="20">
        <v>231001342</v>
      </c>
      <c r="F1158" s="20" t="s">
        <v>11139</v>
      </c>
      <c r="G1158" s="20"/>
      <c r="H1158" s="20">
        <v>589.01</v>
      </c>
      <c r="I1158" s="20" t="s">
        <v>11150</v>
      </c>
      <c r="J1158" s="20" t="s">
        <v>11150</v>
      </c>
      <c r="K1158" s="20" t="s">
        <v>11150</v>
      </c>
      <c r="L1158" s="20" t="s">
        <v>11150</v>
      </c>
      <c r="M1158" s="20" t="s">
        <v>11150</v>
      </c>
      <c r="N1158" s="20" t="s">
        <v>11150</v>
      </c>
      <c r="O1158" s="20">
        <v>589.01</v>
      </c>
      <c r="P1158" s="20" t="str">
        <f>VLOOKUP(A1158,'REPORTE'!$A$1:$AG$1961,30,0)</f>
        <v>Secundaria</v>
      </c>
      <c r="Q1158" s="20" t="str">
        <f>VLOOKUP(A1158,'REPORTE'!$A$1:$AG$1961,31,0)</f>
        <v>COTOPAXI</v>
      </c>
      <c r="R1158" s="20" t="str">
        <f>VLOOKUP(A1158,'REPORTE'!$A$1:$AG$1961,32,0)</f>
        <v>PUJILI</v>
      </c>
      <c r="S1158" s="20" t="str">
        <f>VLOOKUP(A1158,'REPORTE'!$A$1:$AG$1961,33,0)</f>
        <v>GUANGAJE</v>
      </c>
      <c r="T1158" s="20" t="str">
        <f>VLOOKUP(S1158,PROVINCIAS!$F$1:$G$1171,2,0)</f>
        <v>RURAL</v>
      </c>
      <c r="U1158" s="20" t="str">
        <f>VLOOKUP(A1158,'REPORTE'!$A$1:$AG$1961,5,0)</f>
        <v>ECUATORIANO(A) INDIGENA</v>
      </c>
      <c r="V1158" s="20" t="str">
        <f>VLOOKUP(A1158,'REPORTE'!$A$1:$AG$1961,18,0)</f>
        <v>M</v>
      </c>
    </row>
    <row r="1159" spans="1:22" x14ac:dyDescent="0.45">
      <c r="A1159" s="20">
        <v>1001266</v>
      </c>
      <c r="B1159" s="20" t="s">
        <v>9431</v>
      </c>
      <c r="C1159" s="20" t="s">
        <v>10392</v>
      </c>
      <c r="D1159" s="20">
        <v>1725165227</v>
      </c>
      <c r="E1159" s="20">
        <v>231001343</v>
      </c>
      <c r="F1159" s="20" t="s">
        <v>11139</v>
      </c>
      <c r="G1159" s="20"/>
      <c r="H1159" s="20">
        <v>152.83000000000001</v>
      </c>
      <c r="I1159" s="20" t="s">
        <v>11150</v>
      </c>
      <c r="J1159" s="20" t="s">
        <v>11150</v>
      </c>
      <c r="K1159" s="20" t="s">
        <v>11150</v>
      </c>
      <c r="L1159" s="20" t="s">
        <v>11150</v>
      </c>
      <c r="M1159" s="20" t="s">
        <v>11150</v>
      </c>
      <c r="N1159" s="20" t="s">
        <v>11150</v>
      </c>
      <c r="O1159" s="20">
        <v>152.83000000000001</v>
      </c>
      <c r="P1159" s="20" t="str">
        <f>VLOOKUP(A1159,'REPORTE'!$A$1:$AG$1961,30,0)</f>
        <v>Primaria</v>
      </c>
      <c r="Q1159" s="20" t="str">
        <f>VLOOKUP(A1159,'REPORTE'!$A$1:$AG$1961,31,0)</f>
        <v>PICHINCHA</v>
      </c>
      <c r="R1159" s="20" t="str">
        <f>VLOOKUP(A1159,'REPORTE'!$A$1:$AG$1961,32,0)</f>
        <v>QUITO</v>
      </c>
      <c r="S1159" s="20" t="str">
        <f>VLOOKUP(A1159,'REPORTE'!$A$1:$AG$1961,33,0)</f>
        <v>LLANO CHICO</v>
      </c>
      <c r="T1159" s="20" t="str">
        <f>VLOOKUP(S1159,PROVINCIAS!$F$1:$G$1171,2,0)</f>
        <v>RURAL</v>
      </c>
      <c r="U1159" s="20" t="str">
        <f>VLOOKUP(A1159,'REPORTE'!$A$1:$AG$1961,5,0)</f>
        <v>ECUATORIANO(A)</v>
      </c>
      <c r="V1159" s="20" t="str">
        <f>VLOOKUP(A1159,'REPORTE'!$A$1:$AG$1961,18,0)</f>
        <v>F</v>
      </c>
    </row>
    <row r="1160" spans="1:22" x14ac:dyDescent="0.45">
      <c r="A1160" s="20">
        <v>1001267</v>
      </c>
      <c r="B1160" s="20" t="s">
        <v>9431</v>
      </c>
      <c r="C1160" s="20" t="s">
        <v>14289</v>
      </c>
      <c r="D1160" s="20">
        <v>1713260170</v>
      </c>
      <c r="E1160" s="20">
        <v>231001344</v>
      </c>
      <c r="F1160" s="20" t="s">
        <v>11139</v>
      </c>
      <c r="G1160" s="20"/>
      <c r="H1160" s="20">
        <v>30</v>
      </c>
      <c r="I1160" s="20" t="s">
        <v>11150</v>
      </c>
      <c r="J1160" s="20" t="s">
        <v>11150</v>
      </c>
      <c r="K1160" s="20" t="s">
        <v>11150</v>
      </c>
      <c r="L1160" s="20" t="s">
        <v>11150</v>
      </c>
      <c r="M1160" s="20" t="s">
        <v>11150</v>
      </c>
      <c r="N1160" s="20" t="s">
        <v>11150</v>
      </c>
      <c r="O1160" s="20">
        <v>30</v>
      </c>
      <c r="P1160" s="20" t="str">
        <f>VLOOKUP(A1160,'REPORTE'!$A$1:$AG$1961,30,0)</f>
        <v>Secundaria</v>
      </c>
      <c r="Q1160" s="20" t="str">
        <f>VLOOKUP(A1160,'REPORTE'!$A$1:$AG$1961,31,0)</f>
        <v>IMBABURA</v>
      </c>
      <c r="R1160" s="20" t="str">
        <f>VLOOKUP(A1160,'REPORTE'!$A$1:$AG$1961,32,0)</f>
        <v>OTAVALO</v>
      </c>
      <c r="S1160" s="20" t="str">
        <f>VLOOKUP(A1160,'REPORTE'!$A$1:$AG$1961,33,0)</f>
        <v>JORDAN</v>
      </c>
      <c r="T1160" s="20" t="str">
        <f>VLOOKUP(S1160,PROVINCIAS!$F$1:$G$1171,2,0)</f>
        <v>URBANA</v>
      </c>
      <c r="U1160" s="20" t="str">
        <f>VLOOKUP(A1160,'REPORTE'!$A$1:$AG$1961,5,0)</f>
        <v>ECUATORIANO(A)</v>
      </c>
      <c r="V1160" s="20" t="str">
        <f>VLOOKUP(A1160,'REPORTE'!$A$1:$AG$1961,18,0)</f>
        <v>M</v>
      </c>
    </row>
    <row r="1161" spans="1:22" x14ac:dyDescent="0.45">
      <c r="A1161" s="20">
        <v>1001268</v>
      </c>
      <c r="B1161" s="20" t="s">
        <v>9431</v>
      </c>
      <c r="C1161" s="20" t="s">
        <v>9810</v>
      </c>
      <c r="D1161" s="20">
        <v>1753562568</v>
      </c>
      <c r="E1161" s="20">
        <v>231001345</v>
      </c>
      <c r="F1161" s="20" t="s">
        <v>11139</v>
      </c>
      <c r="G1161" s="20"/>
      <c r="H1161" s="20">
        <v>31</v>
      </c>
      <c r="I1161" s="20" t="s">
        <v>11150</v>
      </c>
      <c r="J1161" s="20" t="s">
        <v>11150</v>
      </c>
      <c r="K1161" s="20" t="s">
        <v>11150</v>
      </c>
      <c r="L1161" s="20" t="s">
        <v>11150</v>
      </c>
      <c r="M1161" s="20" t="s">
        <v>11150</v>
      </c>
      <c r="N1161" s="20" t="s">
        <v>11150</v>
      </c>
      <c r="O1161" s="20">
        <v>31</v>
      </c>
      <c r="P1161" s="20" t="str">
        <f>VLOOKUP(A1161,'REPORTE'!$A$1:$AG$1961,30,0)</f>
        <v>Secundaria</v>
      </c>
      <c r="Q1161" s="20" t="str">
        <f>VLOOKUP(A1161,'REPORTE'!$A$1:$AG$1961,31,0)</f>
        <v>PICHINCHA</v>
      </c>
      <c r="R1161" s="20" t="str">
        <f>VLOOKUP(A1161,'REPORTE'!$A$1:$AG$1961,32,0)</f>
        <v>QUITO</v>
      </c>
      <c r="S1161" s="20" t="str">
        <f>VLOOKUP(A1161,'REPORTE'!$A$1:$AG$1961,33,0)</f>
        <v>COCHAPAMBA</v>
      </c>
      <c r="T1161" s="20" t="str">
        <f>VLOOKUP(S1161,PROVINCIAS!$F$1:$G$1171,2,0)</f>
        <v>RURAL</v>
      </c>
      <c r="U1161" s="20" t="str">
        <f>VLOOKUP(A1161,'REPORTE'!$A$1:$AG$1961,5,0)</f>
        <v>ECUATORIANO(A)</v>
      </c>
      <c r="V1161" s="20" t="str">
        <f>VLOOKUP(A1161,'REPORTE'!$A$1:$AG$1961,18,0)</f>
        <v>M</v>
      </c>
    </row>
    <row r="1162" spans="1:22" x14ac:dyDescent="0.45">
      <c r="A1162" s="20">
        <v>1001269</v>
      </c>
      <c r="B1162" s="20" t="s">
        <v>9431</v>
      </c>
      <c r="C1162" s="20" t="s">
        <v>10272</v>
      </c>
      <c r="D1162" s="20">
        <v>1719364786</v>
      </c>
      <c r="E1162" s="20">
        <v>231001346</v>
      </c>
      <c r="F1162" s="20" t="s">
        <v>11139</v>
      </c>
      <c r="G1162" s="20"/>
      <c r="H1162" s="20" t="s">
        <v>14568</v>
      </c>
      <c r="I1162" s="20" t="s">
        <v>11150</v>
      </c>
      <c r="J1162" s="20" t="s">
        <v>11150</v>
      </c>
      <c r="K1162" s="20" t="s">
        <v>11150</v>
      </c>
      <c r="L1162" s="20" t="s">
        <v>11150</v>
      </c>
      <c r="M1162" s="20" t="s">
        <v>11150</v>
      </c>
      <c r="N1162" s="20" t="s">
        <v>11150</v>
      </c>
      <c r="O1162" s="20" t="s">
        <v>14568</v>
      </c>
      <c r="P1162" s="20" t="str">
        <f>VLOOKUP(A1162,'REPORTE'!$A$1:$AG$1961,30,0)</f>
        <v>Secundaria</v>
      </c>
      <c r="Q1162" s="20" t="str">
        <f>VLOOKUP(A1162,'REPORTE'!$A$1:$AG$1961,31,0)</f>
        <v>PICHINCHA</v>
      </c>
      <c r="R1162" s="20" t="str">
        <f>VLOOKUP(A1162,'REPORTE'!$A$1:$AG$1961,32,0)</f>
        <v>QUITO</v>
      </c>
      <c r="S1162" s="20" t="str">
        <f>VLOOKUP(A1162,'REPORTE'!$A$1:$AG$1961,33,0)</f>
        <v>COTOCOLLAO</v>
      </c>
      <c r="T1162" s="20" t="str">
        <f>VLOOKUP(S1162,PROVINCIAS!$F$1:$G$1171,2,0)</f>
        <v>URBANA</v>
      </c>
      <c r="U1162" s="20" t="str">
        <f>VLOOKUP(A1162,'REPORTE'!$A$1:$AG$1961,5,0)</f>
        <v>ECUATORIANO(A)</v>
      </c>
      <c r="V1162" s="20" t="str">
        <f>VLOOKUP(A1162,'REPORTE'!$A$1:$AG$1961,18,0)</f>
        <v>M</v>
      </c>
    </row>
    <row r="1163" spans="1:22" x14ac:dyDescent="0.45">
      <c r="A1163" s="20">
        <v>1001271</v>
      </c>
      <c r="B1163" s="20" t="s">
        <v>9431</v>
      </c>
      <c r="C1163" s="20" t="s">
        <v>9849</v>
      </c>
      <c r="D1163" s="20">
        <v>1723667075</v>
      </c>
      <c r="E1163" s="20">
        <v>231001348</v>
      </c>
      <c r="F1163" s="20" t="s">
        <v>11139</v>
      </c>
      <c r="G1163" s="20"/>
      <c r="H1163" s="20">
        <v>80</v>
      </c>
      <c r="I1163" s="20" t="s">
        <v>11150</v>
      </c>
      <c r="J1163" s="20" t="s">
        <v>11150</v>
      </c>
      <c r="K1163" s="20" t="s">
        <v>11150</v>
      </c>
      <c r="L1163" s="20" t="s">
        <v>11150</v>
      </c>
      <c r="M1163" s="20" t="s">
        <v>11150</v>
      </c>
      <c r="N1163" s="20" t="s">
        <v>11150</v>
      </c>
      <c r="O1163" s="20">
        <v>80</v>
      </c>
      <c r="P1163" s="20" t="str">
        <f>VLOOKUP(A1163,'REPORTE'!$A$1:$AG$1961,30,0)</f>
        <v>Formación Técnica (Intermedia)</v>
      </c>
      <c r="Q1163" s="20" t="str">
        <f>VLOOKUP(A1163,'REPORTE'!$A$1:$AG$1961,31,0)</f>
        <v>PICHINCHA</v>
      </c>
      <c r="R1163" s="20" t="str">
        <f>VLOOKUP(A1163,'REPORTE'!$A$1:$AG$1961,32,0)</f>
        <v>QUITO</v>
      </c>
      <c r="S1163" s="20" t="str">
        <f>VLOOKUP(A1163,'REPORTE'!$A$1:$AG$1961,33,0)</f>
        <v>COTOCOLLAO</v>
      </c>
      <c r="T1163" s="20" t="str">
        <f>VLOOKUP(S1163,PROVINCIAS!$F$1:$G$1171,2,0)</f>
        <v>URBANA</v>
      </c>
      <c r="U1163" s="20" t="str">
        <f>VLOOKUP(A1163,'REPORTE'!$A$1:$AG$1961,5,0)</f>
        <v>ECUATORIANO(A)</v>
      </c>
      <c r="V1163" s="20" t="str">
        <f>VLOOKUP(A1163,'REPORTE'!$A$1:$AG$1961,18,0)</f>
        <v>M</v>
      </c>
    </row>
    <row r="1164" spans="1:22" x14ac:dyDescent="0.45">
      <c r="A1164" s="20">
        <v>1001272</v>
      </c>
      <c r="B1164" s="20" t="s">
        <v>9431</v>
      </c>
      <c r="C1164" s="20" t="s">
        <v>14291</v>
      </c>
      <c r="D1164" s="20">
        <v>603008632</v>
      </c>
      <c r="E1164" s="20">
        <v>231001349</v>
      </c>
      <c r="F1164" s="20" t="s">
        <v>11139</v>
      </c>
      <c r="G1164" s="20"/>
      <c r="H1164" s="20">
        <v>15</v>
      </c>
      <c r="I1164" s="20" t="s">
        <v>11150</v>
      </c>
      <c r="J1164" s="20" t="s">
        <v>11150</v>
      </c>
      <c r="K1164" s="20" t="s">
        <v>11150</v>
      </c>
      <c r="L1164" s="20" t="s">
        <v>11150</v>
      </c>
      <c r="M1164" s="20" t="s">
        <v>11150</v>
      </c>
      <c r="N1164" s="20" t="s">
        <v>11150</v>
      </c>
      <c r="O1164" s="20">
        <v>15</v>
      </c>
      <c r="P1164" s="20" t="str">
        <f>VLOOKUP(A1164,'REPORTE'!$A$1:$AG$1961,30,0)</f>
        <v>Secundaria</v>
      </c>
      <c r="Q1164" s="20" t="str">
        <f>VLOOKUP(A1164,'REPORTE'!$A$1:$AG$1961,31,0)</f>
        <v>CHIMBORAZO</v>
      </c>
      <c r="R1164" s="20" t="str">
        <f>VLOOKUP(A1164,'REPORTE'!$A$1:$AG$1961,32,0)</f>
        <v>PENIPE</v>
      </c>
      <c r="S1164" s="20" t="str">
        <f>VLOOKUP(A1164,'REPORTE'!$A$1:$AG$1961,33,0)</f>
        <v>SAN ANTONIO DE BAYUSHIG</v>
      </c>
      <c r="T1164" s="20" t="str">
        <f>VLOOKUP(S1164,PROVINCIAS!$F$1:$G$1171,2,0)</f>
        <v>RURAL</v>
      </c>
      <c r="U1164" s="20" t="str">
        <f>VLOOKUP(A1164,'REPORTE'!$A$1:$AG$1961,5,0)</f>
        <v>ECUATORIANO(A)</v>
      </c>
      <c r="V1164" s="20" t="str">
        <f>VLOOKUP(A1164,'REPORTE'!$A$1:$AG$1961,18,0)</f>
        <v>F</v>
      </c>
    </row>
    <row r="1165" spans="1:22" x14ac:dyDescent="0.45">
      <c r="A1165" s="20">
        <v>1001273</v>
      </c>
      <c r="B1165" s="20" t="s">
        <v>9431</v>
      </c>
      <c r="C1165" s="20" t="s">
        <v>14292</v>
      </c>
      <c r="D1165" s="20">
        <v>202644498</v>
      </c>
      <c r="E1165" s="20">
        <v>231001350</v>
      </c>
      <c r="F1165" s="20" t="s">
        <v>11139</v>
      </c>
      <c r="G1165" s="20"/>
      <c r="H1165" s="20">
        <v>25</v>
      </c>
      <c r="I1165" s="20" t="s">
        <v>11150</v>
      </c>
      <c r="J1165" s="20" t="s">
        <v>11150</v>
      </c>
      <c r="K1165" s="20" t="s">
        <v>11150</v>
      </c>
      <c r="L1165" s="20" t="s">
        <v>11150</v>
      </c>
      <c r="M1165" s="20" t="s">
        <v>11150</v>
      </c>
      <c r="N1165" s="20" t="s">
        <v>11150</v>
      </c>
      <c r="O1165" s="20">
        <v>25</v>
      </c>
      <c r="P1165" s="20" t="str">
        <f>VLOOKUP(A1165,'REPORTE'!$A$1:$AG$1961,30,0)</f>
        <v>Ninguna</v>
      </c>
      <c r="Q1165" s="20" t="str">
        <f>VLOOKUP(A1165,'REPORTE'!$A$1:$AG$1961,31,0)</f>
        <v>BOLIVAR</v>
      </c>
      <c r="R1165" s="20" t="str">
        <f>VLOOKUP(A1165,'REPORTE'!$A$1:$AG$1961,32,0)</f>
        <v>GUARANDA</v>
      </c>
      <c r="S1165" s="20" t="str">
        <f>VLOOKUP(A1165,'REPORTE'!$A$1:$AG$1961,33,0)</f>
        <v>ANGEL POLIBIO CHAVES</v>
      </c>
      <c r="T1165" s="20" t="str">
        <f>VLOOKUP(S1165,PROVINCIAS!$F$1:$G$1171,2,0)</f>
        <v>URBANA</v>
      </c>
      <c r="U1165" s="20" t="str">
        <f>VLOOKUP(A1165,'REPORTE'!$A$1:$AG$1961,5,0)</f>
        <v>ECUATORIANO(A) INDIGENA</v>
      </c>
      <c r="V1165" s="20" t="str">
        <f>VLOOKUP(A1165,'REPORTE'!$A$1:$AG$1961,18,0)</f>
        <v>F</v>
      </c>
    </row>
    <row r="1166" spans="1:22" x14ac:dyDescent="0.45">
      <c r="A1166" s="20">
        <v>1001274</v>
      </c>
      <c r="B1166" s="20" t="s">
        <v>9431</v>
      </c>
      <c r="C1166" s="20" t="s">
        <v>9833</v>
      </c>
      <c r="D1166" s="20">
        <v>1725959389</v>
      </c>
      <c r="E1166" s="20">
        <v>231001351</v>
      </c>
      <c r="F1166" s="20" t="s">
        <v>11139</v>
      </c>
      <c r="G1166" s="20"/>
      <c r="H1166" s="20">
        <v>35</v>
      </c>
      <c r="I1166" s="20" t="s">
        <v>11150</v>
      </c>
      <c r="J1166" s="20" t="s">
        <v>11150</v>
      </c>
      <c r="K1166" s="20" t="s">
        <v>11150</v>
      </c>
      <c r="L1166" s="20" t="s">
        <v>11150</v>
      </c>
      <c r="M1166" s="20" t="s">
        <v>11150</v>
      </c>
      <c r="N1166" s="20" t="s">
        <v>11150</v>
      </c>
      <c r="O1166" s="20">
        <v>35</v>
      </c>
      <c r="P1166" s="20" t="str">
        <f>VLOOKUP(A1166,'REPORTE'!$A$1:$AG$1961,30,0)</f>
        <v>Primaria</v>
      </c>
      <c r="Q1166" s="20" t="str">
        <f>VLOOKUP(A1166,'REPORTE'!$A$1:$AG$1961,31,0)</f>
        <v>PICHINCHA</v>
      </c>
      <c r="R1166" s="20" t="str">
        <f>VLOOKUP(A1166,'REPORTE'!$A$1:$AG$1961,32,0)</f>
        <v>QUITO</v>
      </c>
      <c r="S1166" s="20" t="str">
        <f>VLOOKUP(A1166,'REPORTE'!$A$1:$AG$1961,33,0)</f>
        <v>COTOCOLLAO</v>
      </c>
      <c r="T1166" s="20" t="str">
        <f>VLOOKUP(S1166,PROVINCIAS!$F$1:$G$1171,2,0)</f>
        <v>URBANA</v>
      </c>
      <c r="U1166" s="20" t="str">
        <f>VLOOKUP(A1166,'REPORTE'!$A$1:$AG$1961,5,0)</f>
        <v>ECUATORIANO(A)</v>
      </c>
      <c r="V1166" s="20" t="str">
        <f>VLOOKUP(A1166,'REPORTE'!$A$1:$AG$1961,18,0)</f>
        <v>M</v>
      </c>
    </row>
    <row r="1167" spans="1:22" x14ac:dyDescent="0.45">
      <c r="A1167" s="20">
        <v>1001275</v>
      </c>
      <c r="B1167" s="20" t="s">
        <v>9431</v>
      </c>
      <c r="C1167" s="20" t="s">
        <v>9915</v>
      </c>
      <c r="D1167" s="20">
        <v>1706821897</v>
      </c>
      <c r="E1167" s="20">
        <v>231001352</v>
      </c>
      <c r="F1167" s="20" t="s">
        <v>11139</v>
      </c>
      <c r="G1167" s="20"/>
      <c r="H1167" s="20">
        <v>40.83</v>
      </c>
      <c r="I1167" s="20" t="s">
        <v>11150</v>
      </c>
      <c r="J1167" s="20" t="s">
        <v>11150</v>
      </c>
      <c r="K1167" s="20" t="s">
        <v>11150</v>
      </c>
      <c r="L1167" s="20" t="s">
        <v>11150</v>
      </c>
      <c r="M1167" s="20" t="s">
        <v>11150</v>
      </c>
      <c r="N1167" s="20" t="s">
        <v>11150</v>
      </c>
      <c r="O1167" s="20">
        <v>40.83</v>
      </c>
      <c r="P1167" s="20" t="str">
        <f>VLOOKUP(A1167,'REPORTE'!$A$1:$AG$1961,30,0)</f>
        <v>Secundaria</v>
      </c>
      <c r="Q1167" s="20" t="str">
        <f>VLOOKUP(A1167,'REPORTE'!$A$1:$AG$1961,31,0)</f>
        <v>PICHINCHA</v>
      </c>
      <c r="R1167" s="20" t="str">
        <f>VLOOKUP(A1167,'REPORTE'!$A$1:$AG$1961,32,0)</f>
        <v>QUITO</v>
      </c>
      <c r="S1167" s="20" t="str">
        <f>VLOOKUP(A1167,'REPORTE'!$A$1:$AG$1961,33,0)</f>
        <v>IÑAQUITO</v>
      </c>
      <c r="T1167" s="20" t="str">
        <f>VLOOKUP(S1167,PROVINCIAS!$F$1:$G$1171,2,0)</f>
        <v>URBANA</v>
      </c>
      <c r="U1167" s="20" t="str">
        <f>VLOOKUP(A1167,'REPORTE'!$A$1:$AG$1961,5,0)</f>
        <v>ECUATORIANO(A)</v>
      </c>
      <c r="V1167" s="20" t="str">
        <f>VLOOKUP(A1167,'REPORTE'!$A$1:$AG$1961,18,0)</f>
        <v>F</v>
      </c>
    </row>
    <row r="1168" spans="1:22" x14ac:dyDescent="0.45">
      <c r="A1168" s="20">
        <v>1001276</v>
      </c>
      <c r="B1168" s="20" t="s">
        <v>9431</v>
      </c>
      <c r="C1168" s="20" t="s">
        <v>9819</v>
      </c>
      <c r="D1168" s="20">
        <v>1711578037</v>
      </c>
      <c r="E1168" s="20">
        <v>231001353</v>
      </c>
      <c r="F1168" s="20" t="s">
        <v>11139</v>
      </c>
      <c r="G1168" s="20"/>
      <c r="H1168" s="20">
        <v>180</v>
      </c>
      <c r="I1168" s="20" t="s">
        <v>11150</v>
      </c>
      <c r="J1168" s="20" t="s">
        <v>11150</v>
      </c>
      <c r="K1168" s="20" t="s">
        <v>11150</v>
      </c>
      <c r="L1168" s="20" t="s">
        <v>11150</v>
      </c>
      <c r="M1168" s="20" t="s">
        <v>11150</v>
      </c>
      <c r="N1168" s="20" t="s">
        <v>11150</v>
      </c>
      <c r="O1168" s="20">
        <v>180</v>
      </c>
      <c r="P1168" s="20" t="str">
        <f>VLOOKUP(A1168,'REPORTE'!$A$1:$AG$1961,30,0)</f>
        <v>Secundaria</v>
      </c>
      <c r="Q1168" s="20" t="str">
        <f>VLOOKUP(A1168,'REPORTE'!$A$1:$AG$1961,31,0)</f>
        <v>PICHINCHA</v>
      </c>
      <c r="R1168" s="20" t="str">
        <f>VLOOKUP(A1168,'REPORTE'!$A$1:$AG$1961,32,0)</f>
        <v>QUITO</v>
      </c>
      <c r="S1168" s="20" t="str">
        <f>VLOOKUP(A1168,'REPORTE'!$A$1:$AG$1961,33,0)</f>
        <v>COTOCOLLAO</v>
      </c>
      <c r="T1168" s="20" t="str">
        <f>VLOOKUP(S1168,PROVINCIAS!$F$1:$G$1171,2,0)</f>
        <v>URBANA</v>
      </c>
      <c r="U1168" s="20" t="str">
        <f>VLOOKUP(A1168,'REPORTE'!$A$1:$AG$1961,5,0)</f>
        <v>ECUATORIANO(A)</v>
      </c>
      <c r="V1168" s="20" t="str">
        <f>VLOOKUP(A1168,'REPORTE'!$A$1:$AG$1961,18,0)</f>
        <v>F</v>
      </c>
    </row>
    <row r="1169" spans="1:22" x14ac:dyDescent="0.45">
      <c r="A1169" s="20">
        <v>1001277</v>
      </c>
      <c r="B1169" s="20" t="s">
        <v>9431</v>
      </c>
      <c r="C1169" s="20" t="s">
        <v>14293</v>
      </c>
      <c r="D1169" s="20">
        <v>1752906568</v>
      </c>
      <c r="E1169" s="20">
        <v>231001356</v>
      </c>
      <c r="F1169" s="20" t="s">
        <v>11139</v>
      </c>
      <c r="G1169" s="20"/>
      <c r="H1169" s="20" t="s">
        <v>14569</v>
      </c>
      <c r="I1169" s="20" t="s">
        <v>11150</v>
      </c>
      <c r="J1169" s="20" t="s">
        <v>11150</v>
      </c>
      <c r="K1169" s="20" t="s">
        <v>11150</v>
      </c>
      <c r="L1169" s="20" t="s">
        <v>11150</v>
      </c>
      <c r="M1169" s="20" t="s">
        <v>11150</v>
      </c>
      <c r="N1169" s="20" t="s">
        <v>11150</v>
      </c>
      <c r="O1169" s="20" t="s">
        <v>14569</v>
      </c>
      <c r="P1169" s="20" t="str">
        <f>VLOOKUP(A1169,'REPORTE'!$A$1:$AG$1961,30,0)</f>
        <v>Secundaria</v>
      </c>
      <c r="Q1169" s="20" t="str">
        <f>VLOOKUP(A1169,'REPORTE'!$A$1:$AG$1961,31,0)</f>
        <v>PICHINCHA</v>
      </c>
      <c r="R1169" s="20" t="str">
        <f>VLOOKUP(A1169,'REPORTE'!$A$1:$AG$1961,32,0)</f>
        <v>QUITO</v>
      </c>
      <c r="S1169" s="20" t="str">
        <f>VLOOKUP(A1169,'REPORTE'!$A$1:$AG$1961,33,0)</f>
        <v>COTOCOLLAO</v>
      </c>
      <c r="T1169" s="20" t="str">
        <f>VLOOKUP(S1169,PROVINCIAS!$F$1:$G$1171,2,0)</f>
        <v>URBANA</v>
      </c>
      <c r="U1169" s="20" t="str">
        <f>VLOOKUP(A1169,'REPORTE'!$A$1:$AG$1961,5,0)</f>
        <v>ECUATORIANO(A)</v>
      </c>
      <c r="V1169" s="20" t="str">
        <f>VLOOKUP(A1169,'REPORTE'!$A$1:$AG$1961,18,0)</f>
        <v>M</v>
      </c>
    </row>
    <row r="1170" spans="1:22" x14ac:dyDescent="0.45">
      <c r="A1170" s="20">
        <v>1001278</v>
      </c>
      <c r="B1170" s="20" t="s">
        <v>9431</v>
      </c>
      <c r="C1170" s="20" t="s">
        <v>14294</v>
      </c>
      <c r="D1170" s="20">
        <v>1723012942</v>
      </c>
      <c r="E1170" s="20">
        <v>231001355</v>
      </c>
      <c r="F1170" s="20" t="s">
        <v>11139</v>
      </c>
      <c r="G1170" s="20"/>
      <c r="H1170" s="20" t="s">
        <v>14569</v>
      </c>
      <c r="I1170" s="20" t="s">
        <v>11150</v>
      </c>
      <c r="J1170" s="20" t="s">
        <v>11150</v>
      </c>
      <c r="K1170" s="20" t="s">
        <v>11150</v>
      </c>
      <c r="L1170" s="20" t="s">
        <v>11150</v>
      </c>
      <c r="M1170" s="20" t="s">
        <v>11150</v>
      </c>
      <c r="N1170" s="20" t="s">
        <v>11150</v>
      </c>
      <c r="O1170" s="20" t="s">
        <v>14569</v>
      </c>
      <c r="P1170" s="20" t="str">
        <f>VLOOKUP(A1170,'REPORTE'!$A$1:$AG$1961,30,0)</f>
        <v>Universitaria</v>
      </c>
      <c r="Q1170" s="20" t="str">
        <f>VLOOKUP(A1170,'REPORTE'!$A$1:$AG$1961,31,0)</f>
        <v>PICHINCHA</v>
      </c>
      <c r="R1170" s="20" t="str">
        <f>VLOOKUP(A1170,'REPORTE'!$A$1:$AG$1961,32,0)</f>
        <v>QUITO</v>
      </c>
      <c r="S1170" s="20" t="str">
        <f>VLOOKUP(A1170,'REPORTE'!$A$1:$AG$1961,33,0)</f>
        <v>LLANO CHICO</v>
      </c>
      <c r="T1170" s="20" t="str">
        <f>VLOOKUP(S1170,PROVINCIAS!$F$1:$G$1171,2,0)</f>
        <v>RURAL</v>
      </c>
      <c r="U1170" s="20" t="str">
        <f>VLOOKUP(A1170,'REPORTE'!$A$1:$AG$1961,5,0)</f>
        <v>ECUATORIANO(A) INDIGENA</v>
      </c>
      <c r="V1170" s="20" t="str">
        <f>VLOOKUP(A1170,'REPORTE'!$A$1:$AG$1961,18,0)</f>
        <v>M</v>
      </c>
    </row>
    <row r="1171" spans="1:22" x14ac:dyDescent="0.45">
      <c r="A1171" s="20">
        <v>1001279</v>
      </c>
      <c r="B1171" s="20" t="s">
        <v>9431</v>
      </c>
      <c r="C1171" s="20" t="s">
        <v>9813</v>
      </c>
      <c r="D1171" s="20">
        <v>1720293610</v>
      </c>
      <c r="E1171" s="20">
        <v>231001354</v>
      </c>
      <c r="F1171" s="20" t="s">
        <v>11139</v>
      </c>
      <c r="G1171" s="20"/>
      <c r="H1171" s="20">
        <v>63</v>
      </c>
      <c r="I1171" s="20" t="s">
        <v>11150</v>
      </c>
      <c r="J1171" s="20" t="s">
        <v>11150</v>
      </c>
      <c r="K1171" s="20" t="s">
        <v>11150</v>
      </c>
      <c r="L1171" s="20" t="s">
        <v>11150</v>
      </c>
      <c r="M1171" s="20" t="s">
        <v>11150</v>
      </c>
      <c r="N1171" s="20" t="s">
        <v>11150</v>
      </c>
      <c r="O1171" s="20">
        <v>63</v>
      </c>
      <c r="P1171" s="20" t="str">
        <f>VLOOKUP(A1171,'REPORTE'!$A$1:$AG$1961,30,0)</f>
        <v>Secundaria</v>
      </c>
      <c r="Q1171" s="20" t="str">
        <f>VLOOKUP(A1171,'REPORTE'!$A$1:$AG$1961,31,0)</f>
        <v>PICHINCHA</v>
      </c>
      <c r="R1171" s="20" t="str">
        <f>VLOOKUP(A1171,'REPORTE'!$A$1:$AG$1961,32,0)</f>
        <v>QUITO</v>
      </c>
      <c r="S1171" s="20" t="str">
        <f>VLOOKUP(A1171,'REPORTE'!$A$1:$AG$1961,33,0)</f>
        <v>CENTRO HISTORICO</v>
      </c>
      <c r="T1171" s="20" t="str">
        <f>VLOOKUP(S1171,PROVINCIAS!$F$1:$G$1171,2,0)</f>
        <v>URBANA</v>
      </c>
      <c r="U1171" s="20" t="str">
        <f>VLOOKUP(A1171,'REPORTE'!$A$1:$AG$1961,5,0)</f>
        <v>ECUATORIANO(A)</v>
      </c>
      <c r="V1171" s="20" t="str">
        <f>VLOOKUP(A1171,'REPORTE'!$A$1:$AG$1961,18,0)</f>
        <v>M</v>
      </c>
    </row>
    <row r="1172" spans="1:22" x14ac:dyDescent="0.45">
      <c r="A1172" s="20">
        <v>1001280</v>
      </c>
      <c r="B1172" s="20" t="s">
        <v>9431</v>
      </c>
      <c r="C1172" s="20" t="s">
        <v>14295</v>
      </c>
      <c r="D1172" s="20">
        <v>1718584871</v>
      </c>
      <c r="E1172" s="20">
        <v>231001357</v>
      </c>
      <c r="F1172" s="20" t="s">
        <v>11139</v>
      </c>
      <c r="G1172" s="20"/>
      <c r="H1172" s="20">
        <v>20</v>
      </c>
      <c r="I1172" s="20" t="s">
        <v>11150</v>
      </c>
      <c r="J1172" s="20" t="s">
        <v>11150</v>
      </c>
      <c r="K1172" s="20" t="s">
        <v>11150</v>
      </c>
      <c r="L1172" s="20" t="s">
        <v>11150</v>
      </c>
      <c r="M1172" s="20" t="s">
        <v>11150</v>
      </c>
      <c r="N1172" s="20" t="s">
        <v>11150</v>
      </c>
      <c r="O1172" s="20">
        <v>20</v>
      </c>
      <c r="P1172" s="20" t="str">
        <f>VLOOKUP(A1172,'REPORTE'!$A$1:$AG$1961,30,0)</f>
        <v>Secundaria</v>
      </c>
      <c r="Q1172" s="20" t="str">
        <f>VLOOKUP(A1172,'REPORTE'!$A$1:$AG$1961,31,0)</f>
        <v>PICHINCHA</v>
      </c>
      <c r="R1172" s="20" t="str">
        <f>VLOOKUP(A1172,'REPORTE'!$A$1:$AG$1961,32,0)</f>
        <v>QUITO</v>
      </c>
      <c r="S1172" s="20" t="str">
        <f>VLOOKUP(A1172,'REPORTE'!$A$1:$AG$1961,33,0)</f>
        <v>CENTRO HISTORICO</v>
      </c>
      <c r="T1172" s="20" t="str">
        <f>VLOOKUP(S1172,PROVINCIAS!$F$1:$G$1171,2,0)</f>
        <v>URBANA</v>
      </c>
      <c r="U1172" s="20" t="str">
        <f>VLOOKUP(A1172,'REPORTE'!$A$1:$AG$1961,5,0)</f>
        <v>ECUATORIANO(A)</v>
      </c>
      <c r="V1172" s="20" t="str">
        <f>VLOOKUP(A1172,'REPORTE'!$A$1:$AG$1961,18,0)</f>
        <v>F</v>
      </c>
    </row>
    <row r="1173" spans="1:22" x14ac:dyDescent="0.45">
      <c r="A1173" s="20">
        <v>1001281</v>
      </c>
      <c r="B1173" s="20" t="s">
        <v>9431</v>
      </c>
      <c r="C1173" s="20" t="s">
        <v>14296</v>
      </c>
      <c r="D1173" s="20">
        <v>1312718289</v>
      </c>
      <c r="E1173" s="20">
        <v>231001358</v>
      </c>
      <c r="F1173" s="20" t="s">
        <v>11139</v>
      </c>
      <c r="G1173" s="20"/>
      <c r="H1173" s="20">
        <v>30</v>
      </c>
      <c r="I1173" s="20" t="s">
        <v>11150</v>
      </c>
      <c r="J1173" s="20" t="s">
        <v>11150</v>
      </c>
      <c r="K1173" s="20" t="s">
        <v>11150</v>
      </c>
      <c r="L1173" s="20" t="s">
        <v>11150</v>
      </c>
      <c r="M1173" s="20" t="s">
        <v>11150</v>
      </c>
      <c r="N1173" s="20" t="s">
        <v>11150</v>
      </c>
      <c r="O1173" s="20">
        <v>30</v>
      </c>
      <c r="P1173" s="20" t="str">
        <f>VLOOKUP(A1173,'REPORTE'!$A$1:$AG$1961,30,0)</f>
        <v>Secundaria</v>
      </c>
      <c r="Q1173" s="20" t="str">
        <f>VLOOKUP(A1173,'REPORTE'!$A$1:$AG$1961,31,0)</f>
        <v>MANABI</v>
      </c>
      <c r="R1173" s="20" t="str">
        <f>VLOOKUP(A1173,'REPORTE'!$A$1:$AG$1961,32,0)</f>
        <v>CHONE</v>
      </c>
      <c r="S1173" s="20" t="str">
        <f>VLOOKUP(A1173,'REPORTE'!$A$1:$AG$1961,33,0)</f>
        <v>CHONE</v>
      </c>
      <c r="T1173" s="20" t="str">
        <f>VLOOKUP(S1173,PROVINCIAS!$F$1:$G$1171,2,0)</f>
        <v>URBANA</v>
      </c>
      <c r="U1173" s="20" t="str">
        <f>VLOOKUP(A1173,'REPORTE'!$A$1:$AG$1961,5,0)</f>
        <v>ECUATORIANO(A)</v>
      </c>
      <c r="V1173" s="20" t="str">
        <f>VLOOKUP(A1173,'REPORTE'!$A$1:$AG$1961,18,0)</f>
        <v>F</v>
      </c>
    </row>
    <row r="1174" spans="1:22" x14ac:dyDescent="0.45">
      <c r="A1174" s="20">
        <v>1001282</v>
      </c>
      <c r="B1174" s="20" t="s">
        <v>9431</v>
      </c>
      <c r="C1174" s="20" t="s">
        <v>10323</v>
      </c>
      <c r="D1174" s="20">
        <v>1757679400</v>
      </c>
      <c r="E1174" s="20">
        <v>231001359</v>
      </c>
      <c r="F1174" s="20" t="s">
        <v>11139</v>
      </c>
      <c r="G1174" s="20"/>
      <c r="H1174" s="20">
        <v>96.17</v>
      </c>
      <c r="I1174" s="20" t="s">
        <v>11150</v>
      </c>
      <c r="J1174" s="20" t="s">
        <v>11150</v>
      </c>
      <c r="K1174" s="20" t="s">
        <v>11150</v>
      </c>
      <c r="L1174" s="20" t="s">
        <v>11150</v>
      </c>
      <c r="M1174" s="20" t="s">
        <v>11150</v>
      </c>
      <c r="N1174" s="20" t="s">
        <v>11150</v>
      </c>
      <c r="O1174" s="20">
        <v>96.17</v>
      </c>
      <c r="P1174" s="20" t="str">
        <f>VLOOKUP(A1174,'REPORTE'!$A$1:$AG$1961,30,0)</f>
        <v>Primaria</v>
      </c>
      <c r="Q1174" s="20" t="str">
        <f>VLOOKUP(A1174,'REPORTE'!$A$1:$AG$1961,31,0)</f>
        <v>PICHINCHA</v>
      </c>
      <c r="R1174" s="20" t="str">
        <f>VLOOKUP(A1174,'REPORTE'!$A$1:$AG$1961,32,0)</f>
        <v>QUITO</v>
      </c>
      <c r="S1174" s="20" t="str">
        <f>VLOOKUP(A1174,'REPORTE'!$A$1:$AG$1961,33,0)</f>
        <v>COTOCOLLAO</v>
      </c>
      <c r="T1174" s="20" t="str">
        <f>VLOOKUP(S1174,PROVINCIAS!$F$1:$G$1171,2,0)</f>
        <v>URBANA</v>
      </c>
      <c r="U1174" s="20" t="str">
        <f>VLOOKUP(A1174,'REPORTE'!$A$1:$AG$1961,5,0)</f>
        <v>ECUATORIANO(A)</v>
      </c>
      <c r="V1174" s="20" t="str">
        <f>VLOOKUP(A1174,'REPORTE'!$A$1:$AG$1961,18,0)</f>
        <v>M</v>
      </c>
    </row>
    <row r="1175" spans="1:22" x14ac:dyDescent="0.45">
      <c r="A1175" s="20">
        <v>1001284</v>
      </c>
      <c r="B1175" s="20" t="s">
        <v>9431</v>
      </c>
      <c r="C1175" s="20" t="s">
        <v>9859</v>
      </c>
      <c r="D1175" s="20">
        <v>1709494023</v>
      </c>
      <c r="E1175" s="20">
        <v>231001360</v>
      </c>
      <c r="F1175" s="20" t="s">
        <v>11139</v>
      </c>
      <c r="G1175" s="20"/>
      <c r="H1175" s="20">
        <v>35</v>
      </c>
      <c r="I1175" s="20" t="s">
        <v>11150</v>
      </c>
      <c r="J1175" s="20" t="s">
        <v>11150</v>
      </c>
      <c r="K1175" s="20" t="s">
        <v>11150</v>
      </c>
      <c r="L1175" s="20" t="s">
        <v>11150</v>
      </c>
      <c r="M1175" s="20" t="s">
        <v>11150</v>
      </c>
      <c r="N1175" s="20" t="s">
        <v>11150</v>
      </c>
      <c r="O1175" s="20">
        <v>35</v>
      </c>
      <c r="P1175" s="20" t="str">
        <f>VLOOKUP(A1175,'REPORTE'!$A$1:$AG$1961,30,0)</f>
        <v>Secundaria</v>
      </c>
      <c r="Q1175" s="20" t="str">
        <f>VLOOKUP(A1175,'REPORTE'!$A$1:$AG$1961,31,0)</f>
        <v>PICHINCHA</v>
      </c>
      <c r="R1175" s="20" t="str">
        <f>VLOOKUP(A1175,'REPORTE'!$A$1:$AG$1961,32,0)</f>
        <v>QUITO</v>
      </c>
      <c r="S1175" s="20" t="str">
        <f>VLOOKUP(A1175,'REPORTE'!$A$1:$AG$1961,33,0)</f>
        <v>LA MAGDALENA</v>
      </c>
      <c r="T1175" s="20" t="str">
        <f>VLOOKUP(S1175,PROVINCIAS!$F$1:$G$1171,2,0)</f>
        <v>URBANA</v>
      </c>
      <c r="U1175" s="20" t="str">
        <f>VLOOKUP(A1175,'REPORTE'!$A$1:$AG$1961,5,0)</f>
        <v>ECUATORIANO(A)</v>
      </c>
      <c r="V1175" s="20" t="str">
        <f>VLOOKUP(A1175,'REPORTE'!$A$1:$AG$1961,18,0)</f>
        <v>F</v>
      </c>
    </row>
    <row r="1176" spans="1:22" x14ac:dyDescent="0.45">
      <c r="A1176" s="20">
        <v>1001285</v>
      </c>
      <c r="B1176" s="20" t="s">
        <v>9431</v>
      </c>
      <c r="C1176" s="20" t="s">
        <v>14297</v>
      </c>
      <c r="D1176" s="20">
        <v>1712141694</v>
      </c>
      <c r="E1176" s="20">
        <v>231001361</v>
      </c>
      <c r="F1176" s="20" t="s">
        <v>11139</v>
      </c>
      <c r="G1176" s="20"/>
      <c r="H1176" s="20">
        <v>2</v>
      </c>
      <c r="I1176" s="20" t="s">
        <v>11150</v>
      </c>
      <c r="J1176" s="20" t="s">
        <v>11150</v>
      </c>
      <c r="K1176" s="20" t="s">
        <v>11150</v>
      </c>
      <c r="L1176" s="20" t="s">
        <v>11150</v>
      </c>
      <c r="M1176" s="20" t="s">
        <v>11150</v>
      </c>
      <c r="N1176" s="20" t="s">
        <v>11150</v>
      </c>
      <c r="O1176" s="20">
        <v>2</v>
      </c>
      <c r="P1176" s="20" t="str">
        <f>VLOOKUP(A1176,'REPORTE'!$A$1:$AG$1961,30,0)</f>
        <v>Secundaria</v>
      </c>
      <c r="Q1176" s="20" t="str">
        <f>VLOOKUP(A1176,'REPORTE'!$A$1:$AG$1961,31,0)</f>
        <v>PICHINCHA</v>
      </c>
      <c r="R1176" s="20" t="str">
        <f>VLOOKUP(A1176,'REPORTE'!$A$1:$AG$1961,32,0)</f>
        <v>QUITO</v>
      </c>
      <c r="S1176" s="20" t="str">
        <f>VLOOKUP(A1176,'REPORTE'!$A$1:$AG$1961,33,0)</f>
        <v>COTOCOLLAO</v>
      </c>
      <c r="T1176" s="20" t="str">
        <f>VLOOKUP(S1176,PROVINCIAS!$F$1:$G$1171,2,0)</f>
        <v>URBANA</v>
      </c>
      <c r="U1176" s="20" t="str">
        <f>VLOOKUP(A1176,'REPORTE'!$A$1:$AG$1961,5,0)</f>
        <v>ECUATORIANO(A)</v>
      </c>
      <c r="V1176" s="20" t="str">
        <f>VLOOKUP(A1176,'REPORTE'!$A$1:$AG$1961,18,0)</f>
        <v>F</v>
      </c>
    </row>
    <row r="1177" spans="1:22" x14ac:dyDescent="0.45">
      <c r="A1177" s="20">
        <v>1001286</v>
      </c>
      <c r="B1177" s="20" t="s">
        <v>9431</v>
      </c>
      <c r="C1177" s="20" t="s">
        <v>10064</v>
      </c>
      <c r="D1177" s="20">
        <v>1716503832</v>
      </c>
      <c r="E1177" s="20">
        <v>231001362</v>
      </c>
      <c r="F1177" s="20" t="s">
        <v>11139</v>
      </c>
      <c r="G1177" s="20"/>
      <c r="H1177" s="20">
        <v>163.75</v>
      </c>
      <c r="I1177" s="20" t="s">
        <v>11150</v>
      </c>
      <c r="J1177" s="20" t="s">
        <v>11150</v>
      </c>
      <c r="K1177" s="20" t="s">
        <v>11150</v>
      </c>
      <c r="L1177" s="20" t="s">
        <v>11150</v>
      </c>
      <c r="M1177" s="20" t="s">
        <v>11150</v>
      </c>
      <c r="N1177" s="20" t="s">
        <v>11150</v>
      </c>
      <c r="O1177" s="20">
        <v>163.75</v>
      </c>
      <c r="P1177" s="20" t="str">
        <f>VLOOKUP(A1177,'REPORTE'!$A$1:$AG$1961,30,0)</f>
        <v>Secundaria</v>
      </c>
      <c r="Q1177" s="20" t="str">
        <f>VLOOKUP(A1177,'REPORTE'!$A$1:$AG$1961,31,0)</f>
        <v>PICHINCHA</v>
      </c>
      <c r="R1177" s="20" t="str">
        <f>VLOOKUP(A1177,'REPORTE'!$A$1:$AG$1961,32,0)</f>
        <v>QUITO</v>
      </c>
      <c r="S1177" s="20" t="str">
        <f>VLOOKUP(A1177,'REPORTE'!$A$1:$AG$1961,33,0)</f>
        <v>COTOCOLLAO</v>
      </c>
      <c r="T1177" s="20" t="str">
        <f>VLOOKUP(S1177,PROVINCIAS!$F$1:$G$1171,2,0)</f>
        <v>URBANA</v>
      </c>
      <c r="U1177" s="20" t="str">
        <f>VLOOKUP(A1177,'REPORTE'!$A$1:$AG$1961,5,0)</f>
        <v>ECUATORIANO(A)</v>
      </c>
      <c r="V1177" s="20" t="str">
        <f>VLOOKUP(A1177,'REPORTE'!$A$1:$AG$1961,18,0)</f>
        <v>F</v>
      </c>
    </row>
    <row r="1178" spans="1:22" x14ac:dyDescent="0.45">
      <c r="A1178" s="20">
        <v>1001287</v>
      </c>
      <c r="B1178" s="20" t="s">
        <v>9431</v>
      </c>
      <c r="C1178" s="20" t="s">
        <v>9823</v>
      </c>
      <c r="D1178" s="20">
        <v>1728588284</v>
      </c>
      <c r="E1178" s="20">
        <v>231001363</v>
      </c>
      <c r="F1178" s="20" t="s">
        <v>11139</v>
      </c>
      <c r="G1178" s="20"/>
      <c r="H1178" s="20">
        <v>75</v>
      </c>
      <c r="I1178" s="20" t="s">
        <v>11150</v>
      </c>
      <c r="J1178" s="20" t="s">
        <v>11150</v>
      </c>
      <c r="K1178" s="20" t="s">
        <v>11150</v>
      </c>
      <c r="L1178" s="20" t="s">
        <v>11150</v>
      </c>
      <c r="M1178" s="20" t="s">
        <v>11150</v>
      </c>
      <c r="N1178" s="20" t="s">
        <v>11150</v>
      </c>
      <c r="O1178" s="20">
        <v>75</v>
      </c>
      <c r="P1178" s="20" t="str">
        <f>VLOOKUP(A1178,'REPORTE'!$A$1:$AG$1961,30,0)</f>
        <v>Secundaria</v>
      </c>
      <c r="Q1178" s="20" t="str">
        <f>VLOOKUP(A1178,'REPORTE'!$A$1:$AG$1961,31,0)</f>
        <v>PICHINCHA</v>
      </c>
      <c r="R1178" s="20" t="str">
        <f>VLOOKUP(A1178,'REPORTE'!$A$1:$AG$1961,32,0)</f>
        <v>QUITO</v>
      </c>
      <c r="S1178" s="20" t="str">
        <f>VLOOKUP(A1178,'REPORTE'!$A$1:$AG$1961,33,0)</f>
        <v>LLANO CHICO</v>
      </c>
      <c r="T1178" s="20" t="str">
        <f>VLOOKUP(S1178,PROVINCIAS!$F$1:$G$1171,2,0)</f>
        <v>RURAL</v>
      </c>
      <c r="U1178" s="20" t="str">
        <f>VLOOKUP(A1178,'REPORTE'!$A$1:$AG$1961,5,0)</f>
        <v>ECUATORIANO(A)</v>
      </c>
      <c r="V1178" s="20" t="str">
        <f>VLOOKUP(A1178,'REPORTE'!$A$1:$AG$1961,18,0)</f>
        <v>M</v>
      </c>
    </row>
    <row r="1179" spans="1:22" x14ac:dyDescent="0.45">
      <c r="A1179" s="20">
        <v>1001288</v>
      </c>
      <c r="B1179" s="20" t="s">
        <v>9431</v>
      </c>
      <c r="C1179" s="20" t="s">
        <v>9863</v>
      </c>
      <c r="D1179" s="20">
        <v>1804296091</v>
      </c>
      <c r="E1179" s="20">
        <v>231001364</v>
      </c>
      <c r="F1179" s="20" t="s">
        <v>11139</v>
      </c>
      <c r="G1179" s="20"/>
      <c r="H1179" s="20">
        <v>265</v>
      </c>
      <c r="I1179" s="20" t="s">
        <v>11150</v>
      </c>
      <c r="J1179" s="20" t="s">
        <v>11150</v>
      </c>
      <c r="K1179" s="20" t="s">
        <v>11150</v>
      </c>
      <c r="L1179" s="20" t="s">
        <v>11150</v>
      </c>
      <c r="M1179" s="20" t="s">
        <v>11150</v>
      </c>
      <c r="N1179" s="20" t="s">
        <v>11150</v>
      </c>
      <c r="O1179" s="20">
        <v>265</v>
      </c>
      <c r="P1179" s="20" t="str">
        <f>VLOOKUP(A1179,'REPORTE'!$A$1:$AG$1961,30,0)</f>
        <v>Ninguna</v>
      </c>
      <c r="Q1179" s="20" t="str">
        <f>VLOOKUP(A1179,'REPORTE'!$A$1:$AG$1961,31,0)</f>
        <v>CHIMBORAZO</v>
      </c>
      <c r="R1179" s="20" t="str">
        <f>VLOOKUP(A1179,'REPORTE'!$A$1:$AG$1961,32,0)</f>
        <v>RIOBAMBA</v>
      </c>
      <c r="S1179" s="20" t="str">
        <f>VLOOKUP(A1179,'REPORTE'!$A$1:$AG$1961,33,0)</f>
        <v>CACHA (CAB EN MACHANGARA)</v>
      </c>
      <c r="T1179" s="20" t="str">
        <f>VLOOKUP(S1179,PROVINCIAS!$F$1:$G$1171,2,0)</f>
        <v>RURAL</v>
      </c>
      <c r="U1179" s="20" t="str">
        <f>VLOOKUP(A1179,'REPORTE'!$A$1:$AG$1961,5,0)</f>
        <v>ECUATORIANO(A) INDIGENA</v>
      </c>
      <c r="V1179" s="20" t="str">
        <f>VLOOKUP(A1179,'REPORTE'!$A$1:$AG$1961,18,0)</f>
        <v>M</v>
      </c>
    </row>
    <row r="1180" spans="1:22" x14ac:dyDescent="0.45">
      <c r="A1180" s="20">
        <v>1001289</v>
      </c>
      <c r="B1180" s="20" t="s">
        <v>9431</v>
      </c>
      <c r="C1180" s="20" t="s">
        <v>9968</v>
      </c>
      <c r="D1180" s="20">
        <v>1722335229</v>
      </c>
      <c r="E1180" s="20">
        <v>231001366</v>
      </c>
      <c r="F1180" s="20" t="s">
        <v>11139</v>
      </c>
      <c r="G1180" s="20"/>
      <c r="H1180" s="20">
        <v>65</v>
      </c>
      <c r="I1180" s="20" t="s">
        <v>11150</v>
      </c>
      <c r="J1180" s="20" t="s">
        <v>11150</v>
      </c>
      <c r="K1180" s="20" t="s">
        <v>11150</v>
      </c>
      <c r="L1180" s="20" t="s">
        <v>11150</v>
      </c>
      <c r="M1180" s="20" t="s">
        <v>11150</v>
      </c>
      <c r="N1180" s="20" t="s">
        <v>11150</v>
      </c>
      <c r="O1180" s="20">
        <v>65</v>
      </c>
      <c r="P1180" s="20" t="str">
        <f>VLOOKUP(A1180,'REPORTE'!$A$1:$AG$1961,30,0)</f>
        <v>Primaria</v>
      </c>
      <c r="Q1180" s="20" t="str">
        <f>VLOOKUP(A1180,'REPORTE'!$A$1:$AG$1961,31,0)</f>
        <v>PICHINCHA</v>
      </c>
      <c r="R1180" s="20" t="str">
        <f>VLOOKUP(A1180,'REPORTE'!$A$1:$AG$1961,32,0)</f>
        <v>QUITO</v>
      </c>
      <c r="S1180" s="20" t="str">
        <f>VLOOKUP(A1180,'REPORTE'!$A$1:$AG$1961,33,0)</f>
        <v>COTOCOLLAO</v>
      </c>
      <c r="T1180" s="20" t="str">
        <f>VLOOKUP(S1180,PROVINCIAS!$F$1:$G$1171,2,0)</f>
        <v>URBANA</v>
      </c>
      <c r="U1180" s="20" t="str">
        <f>VLOOKUP(A1180,'REPORTE'!$A$1:$AG$1961,5,0)</f>
        <v>ECUATORIANO(A)</v>
      </c>
      <c r="V1180" s="20" t="str">
        <f>VLOOKUP(A1180,'REPORTE'!$A$1:$AG$1961,18,0)</f>
        <v>M</v>
      </c>
    </row>
    <row r="1181" spans="1:22" x14ac:dyDescent="0.45">
      <c r="A1181" s="20">
        <v>1001290</v>
      </c>
      <c r="B1181" s="20" t="s">
        <v>9431</v>
      </c>
      <c r="C1181" s="20" t="s">
        <v>9969</v>
      </c>
      <c r="D1181" s="20">
        <v>602741852</v>
      </c>
      <c r="E1181" s="20">
        <v>231001367</v>
      </c>
      <c r="F1181" s="20" t="s">
        <v>11139</v>
      </c>
      <c r="G1181" s="20"/>
      <c r="H1181" s="20">
        <v>81</v>
      </c>
      <c r="I1181" s="20" t="s">
        <v>11150</v>
      </c>
      <c r="J1181" s="20" t="s">
        <v>11150</v>
      </c>
      <c r="K1181" s="20" t="s">
        <v>11150</v>
      </c>
      <c r="L1181" s="20" t="s">
        <v>11150</v>
      </c>
      <c r="M1181" s="20" t="s">
        <v>11150</v>
      </c>
      <c r="N1181" s="20" t="s">
        <v>11150</v>
      </c>
      <c r="O1181" s="20">
        <v>81</v>
      </c>
      <c r="P1181" s="20" t="str">
        <f>VLOOKUP(A1181,'REPORTE'!$A$1:$AG$1961,30,0)</f>
        <v>Primaria</v>
      </c>
      <c r="Q1181" s="20" t="str">
        <f>VLOOKUP(A1181,'REPORTE'!$A$1:$AG$1961,31,0)</f>
        <v>CHIMBORAZO</v>
      </c>
      <c r="R1181" s="20" t="str">
        <f>VLOOKUP(A1181,'REPORTE'!$A$1:$AG$1961,32,0)</f>
        <v>RIOBAMBA</v>
      </c>
      <c r="S1181" s="20" t="str">
        <f>VLOOKUP(A1181,'REPORTE'!$A$1:$AG$1961,33,0)</f>
        <v>YARUQUIES</v>
      </c>
      <c r="T1181" s="20" t="str">
        <f>VLOOKUP(S1181,PROVINCIAS!$F$1:$G$1171,2,0)</f>
        <v>URBANA</v>
      </c>
      <c r="U1181" s="20" t="str">
        <f>VLOOKUP(A1181,'REPORTE'!$A$1:$AG$1961,5,0)</f>
        <v>ECUATORIANO(A) INDIGENA</v>
      </c>
      <c r="V1181" s="20" t="str">
        <f>VLOOKUP(A1181,'REPORTE'!$A$1:$AG$1961,18,0)</f>
        <v>F</v>
      </c>
    </row>
    <row r="1182" spans="1:22" x14ac:dyDescent="0.45">
      <c r="A1182" s="20">
        <v>1001291</v>
      </c>
      <c r="B1182" s="20" t="s">
        <v>9431</v>
      </c>
      <c r="C1182" s="20" t="s">
        <v>10088</v>
      </c>
      <c r="D1182" s="20">
        <v>1803207834</v>
      </c>
      <c r="E1182" s="20">
        <v>231001368</v>
      </c>
      <c r="F1182" s="20" t="s">
        <v>11139</v>
      </c>
      <c r="G1182" s="20"/>
      <c r="H1182" s="20">
        <v>230.67</v>
      </c>
      <c r="I1182" s="20" t="s">
        <v>11150</v>
      </c>
      <c r="J1182" s="20" t="s">
        <v>11150</v>
      </c>
      <c r="K1182" s="20" t="s">
        <v>11150</v>
      </c>
      <c r="L1182" s="20" t="s">
        <v>11150</v>
      </c>
      <c r="M1182" s="20" t="s">
        <v>11150</v>
      </c>
      <c r="N1182" s="20" t="s">
        <v>11150</v>
      </c>
      <c r="O1182" s="20">
        <v>230.67</v>
      </c>
      <c r="P1182" s="20" t="str">
        <f>VLOOKUP(A1182,'REPORTE'!$A$1:$AG$1961,30,0)</f>
        <v>Primaria</v>
      </c>
      <c r="Q1182" s="20" t="str">
        <f>VLOOKUP(A1182,'REPORTE'!$A$1:$AG$1961,31,0)</f>
        <v>CHIMBORAZO</v>
      </c>
      <c r="R1182" s="20" t="str">
        <f>VLOOKUP(A1182,'REPORTE'!$A$1:$AG$1961,32,0)</f>
        <v>RIOBAMBA</v>
      </c>
      <c r="S1182" s="20" t="str">
        <f>VLOOKUP(A1182,'REPORTE'!$A$1:$AG$1961,33,0)</f>
        <v>YARUQUIES</v>
      </c>
      <c r="T1182" s="20" t="str">
        <f>VLOOKUP(S1182,PROVINCIAS!$F$1:$G$1171,2,0)</f>
        <v>URBANA</v>
      </c>
      <c r="U1182" s="20" t="str">
        <f>VLOOKUP(A1182,'REPORTE'!$A$1:$AG$1961,5,0)</f>
        <v>ECUATORIANO(A) INDIGENA</v>
      </c>
      <c r="V1182" s="20" t="str">
        <f>VLOOKUP(A1182,'REPORTE'!$A$1:$AG$1961,18,0)</f>
        <v>M</v>
      </c>
    </row>
    <row r="1183" spans="1:22" x14ac:dyDescent="0.45">
      <c r="A1183" s="20">
        <v>1001292</v>
      </c>
      <c r="B1183" s="20" t="s">
        <v>9431</v>
      </c>
      <c r="C1183" s="20" t="s">
        <v>9860</v>
      </c>
      <c r="D1183" s="20">
        <v>605868363</v>
      </c>
      <c r="E1183" s="20">
        <v>231001369</v>
      </c>
      <c r="F1183" s="20" t="s">
        <v>11139</v>
      </c>
      <c r="G1183" s="20"/>
      <c r="H1183" s="20">
        <v>35</v>
      </c>
      <c r="I1183" s="20" t="s">
        <v>11150</v>
      </c>
      <c r="J1183" s="20" t="s">
        <v>11150</v>
      </c>
      <c r="K1183" s="20" t="s">
        <v>11150</v>
      </c>
      <c r="L1183" s="20" t="s">
        <v>11150</v>
      </c>
      <c r="M1183" s="20" t="s">
        <v>11150</v>
      </c>
      <c r="N1183" s="20" t="s">
        <v>11150</v>
      </c>
      <c r="O1183" s="20">
        <v>35</v>
      </c>
      <c r="P1183" s="20" t="str">
        <f>VLOOKUP(A1183,'REPORTE'!$A$1:$AG$1961,30,0)</f>
        <v>Primaria</v>
      </c>
      <c r="Q1183" s="20" t="str">
        <f>VLOOKUP(A1183,'REPORTE'!$A$1:$AG$1961,31,0)</f>
        <v>CHIMBORAZO</v>
      </c>
      <c r="R1183" s="20" t="str">
        <f>VLOOKUP(A1183,'REPORTE'!$A$1:$AG$1961,32,0)</f>
        <v>GUAMOTE</v>
      </c>
      <c r="S1183" s="20" t="str">
        <f>VLOOKUP(A1183,'REPORTE'!$A$1:$AG$1961,33,0)</f>
        <v>PALMIRA</v>
      </c>
      <c r="T1183" s="20" t="str">
        <f>VLOOKUP(S1183,PROVINCIAS!$F$1:$G$1171,2,0)</f>
        <v>RURAL</v>
      </c>
      <c r="U1183" s="20" t="str">
        <f>VLOOKUP(A1183,'REPORTE'!$A$1:$AG$1961,5,0)</f>
        <v>ECUATORIANO(A)</v>
      </c>
      <c r="V1183" s="20" t="str">
        <f>VLOOKUP(A1183,'REPORTE'!$A$1:$AG$1961,18,0)</f>
        <v>F</v>
      </c>
    </row>
    <row r="1184" spans="1:22" x14ac:dyDescent="0.45">
      <c r="A1184" s="20">
        <v>1001293</v>
      </c>
      <c r="B1184" s="20" t="s">
        <v>9431</v>
      </c>
      <c r="C1184" s="20" t="s">
        <v>10266</v>
      </c>
      <c r="D1184" s="20">
        <v>604969592</v>
      </c>
      <c r="E1184" s="20">
        <v>231001472</v>
      </c>
      <c r="F1184" s="20" t="s">
        <v>11139</v>
      </c>
      <c r="G1184" s="20"/>
      <c r="H1184" s="20" t="s">
        <v>14570</v>
      </c>
      <c r="I1184" s="20" t="s">
        <v>11150</v>
      </c>
      <c r="J1184" s="20" t="s">
        <v>11150</v>
      </c>
      <c r="K1184" s="20" t="s">
        <v>11150</v>
      </c>
      <c r="L1184" s="20" t="s">
        <v>11150</v>
      </c>
      <c r="M1184" s="20" t="s">
        <v>11150</v>
      </c>
      <c r="N1184" s="20" t="s">
        <v>11150</v>
      </c>
      <c r="O1184" s="20" t="s">
        <v>14570</v>
      </c>
      <c r="P1184" s="20" t="str">
        <f>VLOOKUP(A1184,'REPORTE'!$A$1:$AG$1961,30,0)</f>
        <v>Universitaria</v>
      </c>
      <c r="Q1184" s="20" t="str">
        <f>VLOOKUP(A1184,'REPORTE'!$A$1:$AG$1961,31,0)</f>
        <v>CHIMBORAZO</v>
      </c>
      <c r="R1184" s="20" t="str">
        <f>VLOOKUP(A1184,'REPORTE'!$A$1:$AG$1961,32,0)</f>
        <v>RIOBAMBA</v>
      </c>
      <c r="S1184" s="20" t="str">
        <f>VLOOKUP(A1184,'REPORTE'!$A$1:$AG$1961,33,0)</f>
        <v>LIZARZABURU</v>
      </c>
      <c r="T1184" s="20" t="str">
        <f>VLOOKUP(S1184,PROVINCIAS!$F$1:$G$1171,2,0)</f>
        <v>URBANA</v>
      </c>
      <c r="U1184" s="20" t="str">
        <f>VLOOKUP(A1184,'REPORTE'!$A$1:$AG$1961,5,0)</f>
        <v>ECUATORIANO(A) INDIGENA</v>
      </c>
      <c r="V1184" s="20" t="str">
        <f>VLOOKUP(A1184,'REPORTE'!$A$1:$AG$1961,18,0)</f>
        <v>F</v>
      </c>
    </row>
    <row r="1185" spans="1:22" x14ac:dyDescent="0.45">
      <c r="A1185" s="20">
        <v>1001294</v>
      </c>
      <c r="B1185" s="20" t="s">
        <v>9431</v>
      </c>
      <c r="C1185" s="20" t="s">
        <v>9850</v>
      </c>
      <c r="D1185" s="20">
        <v>1724320112</v>
      </c>
      <c r="E1185" s="20">
        <v>231001371</v>
      </c>
      <c r="F1185" s="20" t="s">
        <v>11139</v>
      </c>
      <c r="G1185" s="20"/>
      <c r="H1185" s="20">
        <v>140</v>
      </c>
      <c r="I1185" s="20" t="s">
        <v>11150</v>
      </c>
      <c r="J1185" s="20" t="s">
        <v>11150</v>
      </c>
      <c r="K1185" s="20" t="s">
        <v>11150</v>
      </c>
      <c r="L1185" s="20" t="s">
        <v>11150</v>
      </c>
      <c r="M1185" s="20" t="s">
        <v>11150</v>
      </c>
      <c r="N1185" s="20" t="s">
        <v>11150</v>
      </c>
      <c r="O1185" s="20">
        <v>140</v>
      </c>
      <c r="P1185" s="20" t="str">
        <f>VLOOKUP(A1185,'REPORTE'!$A$1:$AG$1961,30,0)</f>
        <v>Secundaria</v>
      </c>
      <c r="Q1185" s="20" t="str">
        <f>VLOOKUP(A1185,'REPORTE'!$A$1:$AG$1961,31,0)</f>
        <v>PICHINCHA</v>
      </c>
      <c r="R1185" s="20" t="str">
        <f>VLOOKUP(A1185,'REPORTE'!$A$1:$AG$1961,32,0)</f>
        <v>QUITO</v>
      </c>
      <c r="S1185" s="20" t="str">
        <f>VLOOKUP(A1185,'REPORTE'!$A$1:$AG$1961,33,0)</f>
        <v>CHILLOGALLO</v>
      </c>
      <c r="T1185" s="20" t="str">
        <f>VLOOKUP(S1185,PROVINCIAS!$F$1:$G$1171,2,0)</f>
        <v>URBANA</v>
      </c>
      <c r="U1185" s="20" t="str">
        <f>VLOOKUP(A1185,'REPORTE'!$A$1:$AG$1961,5,0)</f>
        <v>ECUATORIANO(A)</v>
      </c>
      <c r="V1185" s="20" t="str">
        <f>VLOOKUP(A1185,'REPORTE'!$A$1:$AG$1961,18,0)</f>
        <v>F</v>
      </c>
    </row>
    <row r="1186" spans="1:22" x14ac:dyDescent="0.45">
      <c r="A1186" s="20">
        <v>1001295</v>
      </c>
      <c r="B1186" s="20" t="s">
        <v>9431</v>
      </c>
      <c r="C1186" s="20" t="s">
        <v>14299</v>
      </c>
      <c r="D1186" s="20">
        <v>1717176083</v>
      </c>
      <c r="E1186" s="20">
        <v>231001374</v>
      </c>
      <c r="F1186" s="20" t="s">
        <v>11139</v>
      </c>
      <c r="G1186" s="20"/>
      <c r="H1186" s="20">
        <v>30</v>
      </c>
      <c r="I1186" s="20" t="s">
        <v>11150</v>
      </c>
      <c r="J1186" s="20" t="s">
        <v>11150</v>
      </c>
      <c r="K1186" s="20" t="s">
        <v>11150</v>
      </c>
      <c r="L1186" s="20" t="s">
        <v>11150</v>
      </c>
      <c r="M1186" s="20" t="s">
        <v>11150</v>
      </c>
      <c r="N1186" s="20" t="s">
        <v>11150</v>
      </c>
      <c r="O1186" s="20">
        <v>30</v>
      </c>
      <c r="P1186" s="20" t="str">
        <f>VLOOKUP(A1186,'REPORTE'!$A$1:$AG$1961,30,0)</f>
        <v>Primaria</v>
      </c>
      <c r="Q1186" s="20" t="str">
        <f>VLOOKUP(A1186,'REPORTE'!$A$1:$AG$1961,31,0)</f>
        <v>COTOPAXI</v>
      </c>
      <c r="R1186" s="20" t="str">
        <f>VLOOKUP(A1186,'REPORTE'!$A$1:$AG$1961,32,0)</f>
        <v>SAQUISILI</v>
      </c>
      <c r="S1186" s="20" t="str">
        <f>VLOOKUP(A1186,'REPORTE'!$A$1:$AG$1961,33,0)</f>
        <v>SAQUISILI</v>
      </c>
      <c r="T1186" s="20" t="str">
        <f>VLOOKUP(S1186,PROVINCIAS!$F$1:$G$1171,2,0)</f>
        <v>URBANA</v>
      </c>
      <c r="U1186" s="20" t="str">
        <f>VLOOKUP(A1186,'REPORTE'!$A$1:$AG$1961,5,0)</f>
        <v>ECUATORIANO(A)</v>
      </c>
      <c r="V1186" s="20" t="str">
        <f>VLOOKUP(A1186,'REPORTE'!$A$1:$AG$1961,18,0)</f>
        <v>F</v>
      </c>
    </row>
    <row r="1187" spans="1:22" x14ac:dyDescent="0.45">
      <c r="A1187" s="20">
        <v>1001296</v>
      </c>
      <c r="B1187" s="20" t="s">
        <v>9431</v>
      </c>
      <c r="C1187" s="20" t="s">
        <v>9826</v>
      </c>
      <c r="D1187" s="20">
        <v>1718617960</v>
      </c>
      <c r="E1187" s="20">
        <v>231001372</v>
      </c>
      <c r="F1187" s="20" t="s">
        <v>11139</v>
      </c>
      <c r="G1187" s="20"/>
      <c r="H1187" s="20">
        <v>50</v>
      </c>
      <c r="I1187" s="20" t="s">
        <v>11150</v>
      </c>
      <c r="J1187" s="20" t="s">
        <v>11150</v>
      </c>
      <c r="K1187" s="20" t="s">
        <v>11150</v>
      </c>
      <c r="L1187" s="20" t="s">
        <v>11150</v>
      </c>
      <c r="M1187" s="20" t="s">
        <v>11150</v>
      </c>
      <c r="N1187" s="20" t="s">
        <v>11150</v>
      </c>
      <c r="O1187" s="20">
        <v>50</v>
      </c>
      <c r="P1187" s="20" t="str">
        <f>VLOOKUP(A1187,'REPORTE'!$A$1:$AG$1961,30,0)</f>
        <v>Primaria</v>
      </c>
      <c r="Q1187" s="20" t="str">
        <f>VLOOKUP(A1187,'REPORTE'!$A$1:$AG$1961,31,0)</f>
        <v>CHIMBORAZO</v>
      </c>
      <c r="R1187" s="20" t="str">
        <f>VLOOKUP(A1187,'REPORTE'!$A$1:$AG$1961,32,0)</f>
        <v>RIOBAMBA</v>
      </c>
      <c r="S1187" s="20" t="str">
        <f>VLOOKUP(A1187,'REPORTE'!$A$1:$AG$1961,33,0)</f>
        <v>CACHA (CAB EN MACHANGARA)</v>
      </c>
      <c r="T1187" s="20" t="str">
        <f>VLOOKUP(S1187,PROVINCIAS!$F$1:$G$1171,2,0)</f>
        <v>RURAL</v>
      </c>
      <c r="U1187" s="20" t="str">
        <f>VLOOKUP(A1187,'REPORTE'!$A$1:$AG$1961,5,0)</f>
        <v>ECUATORIANO(A) INDIGENA</v>
      </c>
      <c r="V1187" s="20" t="str">
        <f>VLOOKUP(A1187,'REPORTE'!$A$1:$AG$1961,18,0)</f>
        <v>F</v>
      </c>
    </row>
    <row r="1188" spans="1:22" x14ac:dyDescent="0.45">
      <c r="A1188" s="20">
        <v>1001297</v>
      </c>
      <c r="B1188" s="20" t="s">
        <v>9431</v>
      </c>
      <c r="C1188" s="20" t="s">
        <v>9873</v>
      </c>
      <c r="D1188" s="20">
        <v>1726563776</v>
      </c>
      <c r="E1188" s="20">
        <v>231001373</v>
      </c>
      <c r="F1188" s="20" t="s">
        <v>11139</v>
      </c>
      <c r="G1188" s="20"/>
      <c r="H1188" s="20">
        <v>170</v>
      </c>
      <c r="I1188" s="20" t="s">
        <v>11150</v>
      </c>
      <c r="J1188" s="20" t="s">
        <v>11150</v>
      </c>
      <c r="K1188" s="20" t="s">
        <v>11150</v>
      </c>
      <c r="L1188" s="20" t="s">
        <v>11150</v>
      </c>
      <c r="M1188" s="20" t="s">
        <v>11150</v>
      </c>
      <c r="N1188" s="20" t="s">
        <v>11150</v>
      </c>
      <c r="O1188" s="20">
        <v>170</v>
      </c>
      <c r="P1188" s="20" t="str">
        <f>VLOOKUP(A1188,'REPORTE'!$A$1:$AG$1961,30,0)</f>
        <v>Secundaria</v>
      </c>
      <c r="Q1188" s="20" t="str">
        <f>VLOOKUP(A1188,'REPORTE'!$A$1:$AG$1961,31,0)</f>
        <v>TUNGURAHUA</v>
      </c>
      <c r="R1188" s="20" t="str">
        <f>VLOOKUP(A1188,'REPORTE'!$A$1:$AG$1961,32,0)</f>
        <v>AMBATO</v>
      </c>
      <c r="S1188" s="20" t="str">
        <f>VLOOKUP(A1188,'REPORTE'!$A$1:$AG$1961,33,0)</f>
        <v>LA MERCED</v>
      </c>
      <c r="T1188" s="20" t="str">
        <f>VLOOKUP(S1188,PROVINCIAS!$F$1:$G$1171,2,0)</f>
        <v>RURAL</v>
      </c>
      <c r="U1188" s="20" t="str">
        <f>VLOOKUP(A1188,'REPORTE'!$A$1:$AG$1961,5,0)</f>
        <v>ECUATORIANO(A)</v>
      </c>
      <c r="V1188" s="20" t="str">
        <f>VLOOKUP(A1188,'REPORTE'!$A$1:$AG$1961,18,0)</f>
        <v>M</v>
      </c>
    </row>
    <row r="1189" spans="1:22" x14ac:dyDescent="0.45">
      <c r="A1189" s="20">
        <v>1001298</v>
      </c>
      <c r="B1189" s="20" t="s">
        <v>9431</v>
      </c>
      <c r="C1189" s="20" t="s">
        <v>14301</v>
      </c>
      <c r="D1189" s="20">
        <v>691728404001</v>
      </c>
      <c r="E1189" s="20">
        <v>231001375</v>
      </c>
      <c r="F1189" s="20" t="s">
        <v>11139</v>
      </c>
      <c r="G1189" s="20"/>
      <c r="H1189" s="20" t="s">
        <v>10911</v>
      </c>
      <c r="I1189" s="20" t="s">
        <v>11150</v>
      </c>
      <c r="J1189" s="20" t="s">
        <v>11150</v>
      </c>
      <c r="K1189" s="20" t="s">
        <v>11150</v>
      </c>
      <c r="L1189" s="20" t="s">
        <v>11150</v>
      </c>
      <c r="M1189" s="20" t="s">
        <v>11150</v>
      </c>
      <c r="N1189" s="20" t="s">
        <v>11150</v>
      </c>
      <c r="O1189" s="20" t="s">
        <v>10911</v>
      </c>
      <c r="P1189" s="20" t="str">
        <f>VLOOKUP(A1189,'REPORTE'!$A$1:$AG$1961,30,0)</f>
        <v>Universitaria</v>
      </c>
      <c r="Q1189" s="20" t="str">
        <f>VLOOKUP(A1189,'REPORTE'!$A$1:$AG$1961,31,0)</f>
        <v>CHIMBORAZO</v>
      </c>
      <c r="R1189" s="20" t="str">
        <f>VLOOKUP(A1189,'REPORTE'!$A$1:$AG$1961,32,0)</f>
        <v>RIOBAMBA</v>
      </c>
      <c r="S1189" s="20" t="str">
        <f>VLOOKUP(A1189,'REPORTE'!$A$1:$AG$1961,33,0)</f>
        <v>SAN LUIS</v>
      </c>
      <c r="T1189" s="20" t="str">
        <f>VLOOKUP(S1189,PROVINCIAS!$F$1:$G$1171,2,0)</f>
        <v>RURAL</v>
      </c>
      <c r="U1189" s="20" t="str">
        <f>VLOOKUP(A1189,'REPORTE'!$A$1:$AG$1961,5,0)</f>
        <v>ECUATORIANO(A)</v>
      </c>
      <c r="V1189" s="20" t="str">
        <f>VLOOKUP(A1189,'REPORTE'!$A$1:$AG$1961,18,0)</f>
        <v>F</v>
      </c>
    </row>
    <row r="1190" spans="1:22" x14ac:dyDescent="0.45">
      <c r="A1190" s="20">
        <v>1001299</v>
      </c>
      <c r="B1190" s="20" t="s">
        <v>9431</v>
      </c>
      <c r="C1190" s="20" t="s">
        <v>14302</v>
      </c>
      <c r="D1190" s="20">
        <v>1720255734</v>
      </c>
      <c r="E1190" s="20">
        <v>231001376</v>
      </c>
      <c r="F1190" s="20" t="s">
        <v>11139</v>
      </c>
      <c r="G1190" s="20"/>
      <c r="H1190" s="20">
        <v>15</v>
      </c>
      <c r="I1190" s="20" t="s">
        <v>11150</v>
      </c>
      <c r="J1190" s="20" t="s">
        <v>11150</v>
      </c>
      <c r="K1190" s="20" t="s">
        <v>11150</v>
      </c>
      <c r="L1190" s="20" t="s">
        <v>11150</v>
      </c>
      <c r="M1190" s="20" t="s">
        <v>11150</v>
      </c>
      <c r="N1190" s="20" t="s">
        <v>11150</v>
      </c>
      <c r="O1190" s="20">
        <v>15</v>
      </c>
      <c r="P1190" s="20" t="str">
        <f>VLOOKUP(A1190,'REPORTE'!$A$1:$AG$1961,30,0)</f>
        <v>Universitaria</v>
      </c>
      <c r="Q1190" s="20" t="str">
        <f>VLOOKUP(A1190,'REPORTE'!$A$1:$AG$1961,31,0)</f>
        <v>PICHINCHA</v>
      </c>
      <c r="R1190" s="20" t="str">
        <f>VLOOKUP(A1190,'REPORTE'!$A$1:$AG$1961,32,0)</f>
        <v>QUITO</v>
      </c>
      <c r="S1190" s="20" t="str">
        <f>VLOOKUP(A1190,'REPORTE'!$A$1:$AG$1961,33,0)</f>
        <v>ELOY ALFARO</v>
      </c>
      <c r="T1190" s="20" t="str">
        <f>VLOOKUP(S1190,PROVINCIAS!$F$1:$G$1171,2,0)</f>
        <v>RURAL</v>
      </c>
      <c r="U1190" s="20" t="str">
        <f>VLOOKUP(A1190,'REPORTE'!$A$1:$AG$1961,5,0)</f>
        <v>ECUATORIANO(A)</v>
      </c>
      <c r="V1190" s="20" t="str">
        <f>VLOOKUP(A1190,'REPORTE'!$A$1:$AG$1961,18,0)</f>
        <v>F</v>
      </c>
    </row>
    <row r="1191" spans="1:22" x14ac:dyDescent="0.45">
      <c r="A1191" s="20">
        <v>1001300</v>
      </c>
      <c r="B1191" s="20" t="s">
        <v>9431</v>
      </c>
      <c r="C1191" s="20" t="s">
        <v>14303</v>
      </c>
      <c r="D1191" s="20">
        <v>604361337</v>
      </c>
      <c r="E1191" s="20">
        <v>231001377</v>
      </c>
      <c r="F1191" s="20" t="s">
        <v>11139</v>
      </c>
      <c r="G1191" s="20"/>
      <c r="H1191" s="20">
        <v>105</v>
      </c>
      <c r="I1191" s="20" t="s">
        <v>11150</v>
      </c>
      <c r="J1191" s="20" t="s">
        <v>11150</v>
      </c>
      <c r="K1191" s="20" t="s">
        <v>11150</v>
      </c>
      <c r="L1191" s="20" t="s">
        <v>11150</v>
      </c>
      <c r="M1191" s="20" t="s">
        <v>11150</v>
      </c>
      <c r="N1191" s="20" t="s">
        <v>11150</v>
      </c>
      <c r="O1191" s="20">
        <v>105</v>
      </c>
      <c r="P1191" s="20" t="str">
        <f>VLOOKUP(A1191,'REPORTE'!$A$1:$AG$1961,30,0)</f>
        <v>Primaria</v>
      </c>
      <c r="Q1191" s="20" t="str">
        <f>VLOOKUP(A1191,'REPORTE'!$A$1:$AG$1961,31,0)</f>
        <v>CHIMBORAZO</v>
      </c>
      <c r="R1191" s="20" t="str">
        <f>VLOOKUP(A1191,'REPORTE'!$A$1:$AG$1961,32,0)</f>
        <v>RIOBAMBA</v>
      </c>
      <c r="S1191" s="20" t="str">
        <f>VLOOKUP(A1191,'REPORTE'!$A$1:$AG$1961,33,0)</f>
        <v>YARUQUIES</v>
      </c>
      <c r="T1191" s="20" t="str">
        <f>VLOOKUP(S1191,PROVINCIAS!$F$1:$G$1171,2,0)</f>
        <v>URBANA</v>
      </c>
      <c r="U1191" s="20" t="str">
        <f>VLOOKUP(A1191,'REPORTE'!$A$1:$AG$1961,5,0)</f>
        <v>ECUATORIANO(A) INDIGENA</v>
      </c>
      <c r="V1191" s="20" t="str">
        <f>VLOOKUP(A1191,'REPORTE'!$A$1:$AG$1961,18,0)</f>
        <v>F</v>
      </c>
    </row>
    <row r="1192" spans="1:22" x14ac:dyDescent="0.45">
      <c r="A1192" s="20">
        <v>1001301</v>
      </c>
      <c r="B1192" s="20" t="s">
        <v>9431</v>
      </c>
      <c r="C1192" s="20" t="s">
        <v>10327</v>
      </c>
      <c r="D1192" s="20">
        <v>1723305833</v>
      </c>
      <c r="E1192" s="20">
        <v>231001378</v>
      </c>
      <c r="F1192" s="20" t="s">
        <v>11139</v>
      </c>
      <c r="G1192" s="20"/>
      <c r="H1192" s="20">
        <v>260</v>
      </c>
      <c r="I1192" s="20" t="s">
        <v>11150</v>
      </c>
      <c r="J1192" s="20" t="s">
        <v>11150</v>
      </c>
      <c r="K1192" s="20" t="s">
        <v>11150</v>
      </c>
      <c r="L1192" s="20" t="s">
        <v>11150</v>
      </c>
      <c r="M1192" s="20" t="s">
        <v>11150</v>
      </c>
      <c r="N1192" s="20" t="s">
        <v>11150</v>
      </c>
      <c r="O1192" s="20">
        <v>260</v>
      </c>
      <c r="P1192" s="20" t="str">
        <f>VLOOKUP(A1192,'REPORTE'!$A$1:$AG$1961,30,0)</f>
        <v>Primaria</v>
      </c>
      <c r="Q1192" s="20" t="str">
        <f>VLOOKUP(A1192,'REPORTE'!$A$1:$AG$1961,31,0)</f>
        <v>PICHINCHA</v>
      </c>
      <c r="R1192" s="20" t="str">
        <f>VLOOKUP(A1192,'REPORTE'!$A$1:$AG$1961,32,0)</f>
        <v>QUITO</v>
      </c>
      <c r="S1192" s="20" t="str">
        <f>VLOOKUP(A1192,'REPORTE'!$A$1:$AG$1961,33,0)</f>
        <v>COTOCOLLAO</v>
      </c>
      <c r="T1192" s="20" t="str">
        <f>VLOOKUP(S1192,PROVINCIAS!$F$1:$G$1171,2,0)</f>
        <v>URBANA</v>
      </c>
      <c r="U1192" s="20" t="str">
        <f>VLOOKUP(A1192,'REPORTE'!$A$1:$AG$1961,5,0)</f>
        <v>ECUATORIANO(A)</v>
      </c>
      <c r="V1192" s="20" t="str">
        <f>VLOOKUP(A1192,'REPORTE'!$A$1:$AG$1961,18,0)</f>
        <v>M</v>
      </c>
    </row>
    <row r="1193" spans="1:22" x14ac:dyDescent="0.45">
      <c r="A1193" s="20">
        <v>1001302</v>
      </c>
      <c r="B1193" s="20" t="s">
        <v>9431</v>
      </c>
      <c r="C1193" s="20" t="s">
        <v>14304</v>
      </c>
      <c r="D1193" s="20">
        <v>1722104963</v>
      </c>
      <c r="E1193" s="20">
        <v>231001379</v>
      </c>
      <c r="F1193" s="20" t="s">
        <v>11139</v>
      </c>
      <c r="G1193" s="20"/>
      <c r="H1193" s="20">
        <v>2</v>
      </c>
      <c r="I1193" s="20" t="s">
        <v>11150</v>
      </c>
      <c r="J1193" s="20" t="s">
        <v>11150</v>
      </c>
      <c r="K1193" s="20" t="s">
        <v>11150</v>
      </c>
      <c r="L1193" s="20" t="s">
        <v>11150</v>
      </c>
      <c r="M1193" s="20" t="s">
        <v>11150</v>
      </c>
      <c r="N1193" s="20" t="s">
        <v>11150</v>
      </c>
      <c r="O1193" s="20">
        <v>2</v>
      </c>
      <c r="P1193" s="20" t="str">
        <f>VLOOKUP(A1193,'REPORTE'!$A$1:$AG$1961,30,0)</f>
        <v>Secundaria</v>
      </c>
      <c r="Q1193" s="20" t="str">
        <f>VLOOKUP(A1193,'REPORTE'!$A$1:$AG$1961,31,0)</f>
        <v>PICHINCHA</v>
      </c>
      <c r="R1193" s="20" t="str">
        <f>VLOOKUP(A1193,'REPORTE'!$A$1:$AG$1961,32,0)</f>
        <v>QUITO</v>
      </c>
      <c r="S1193" s="20" t="str">
        <f>VLOOKUP(A1193,'REPORTE'!$A$1:$AG$1961,33,0)</f>
        <v>COTOCOLLAO</v>
      </c>
      <c r="T1193" s="20" t="str">
        <f>VLOOKUP(S1193,PROVINCIAS!$F$1:$G$1171,2,0)</f>
        <v>URBANA</v>
      </c>
      <c r="U1193" s="20" t="str">
        <f>VLOOKUP(A1193,'REPORTE'!$A$1:$AG$1961,5,0)</f>
        <v>ECUATORIANO(A)</v>
      </c>
      <c r="V1193" s="20" t="str">
        <f>VLOOKUP(A1193,'REPORTE'!$A$1:$AG$1961,18,0)</f>
        <v>M</v>
      </c>
    </row>
    <row r="1194" spans="1:22" x14ac:dyDescent="0.45">
      <c r="A1194" s="20">
        <v>1001303</v>
      </c>
      <c r="B1194" s="20" t="s">
        <v>9431</v>
      </c>
      <c r="C1194" s="20" t="s">
        <v>14305</v>
      </c>
      <c r="D1194" s="20">
        <v>1004469811</v>
      </c>
      <c r="E1194" s="20">
        <v>231001380</v>
      </c>
      <c r="F1194" s="20" t="s">
        <v>11139</v>
      </c>
      <c r="G1194" s="20"/>
      <c r="H1194" s="20">
        <v>30</v>
      </c>
      <c r="I1194" s="20" t="s">
        <v>11150</v>
      </c>
      <c r="J1194" s="20" t="s">
        <v>11150</v>
      </c>
      <c r="K1194" s="20" t="s">
        <v>11150</v>
      </c>
      <c r="L1194" s="20" t="s">
        <v>11150</v>
      </c>
      <c r="M1194" s="20" t="s">
        <v>11150</v>
      </c>
      <c r="N1194" s="20" t="s">
        <v>11150</v>
      </c>
      <c r="O1194" s="20">
        <v>30</v>
      </c>
      <c r="P1194" s="20" t="str">
        <f>VLOOKUP(A1194,'REPORTE'!$A$1:$AG$1961,30,0)</f>
        <v>Secundaria</v>
      </c>
      <c r="Q1194" s="20" t="str">
        <f>VLOOKUP(A1194,'REPORTE'!$A$1:$AG$1961,31,0)</f>
        <v>IMBABURA</v>
      </c>
      <c r="R1194" s="20" t="str">
        <f>VLOOKUP(A1194,'REPORTE'!$A$1:$AG$1961,32,0)</f>
        <v>IBARRA</v>
      </c>
      <c r="S1194" s="20" t="str">
        <f>VLOOKUP(A1194,'REPORTE'!$A$1:$AG$1961,33,0)</f>
        <v>SAGRARIO</v>
      </c>
      <c r="T1194" s="20" t="str">
        <f>VLOOKUP(S1194,PROVINCIAS!$F$1:$G$1171,2,0)</f>
        <v>URBANA</v>
      </c>
      <c r="U1194" s="20" t="str">
        <f>VLOOKUP(A1194,'REPORTE'!$A$1:$AG$1961,5,0)</f>
        <v>ECUATORIANO(A)</v>
      </c>
      <c r="V1194" s="20" t="str">
        <f>VLOOKUP(A1194,'REPORTE'!$A$1:$AG$1961,18,0)</f>
        <v>M</v>
      </c>
    </row>
    <row r="1195" spans="1:22" x14ac:dyDescent="0.45">
      <c r="A1195" s="20">
        <v>1001304</v>
      </c>
      <c r="B1195" s="20" t="s">
        <v>9431</v>
      </c>
      <c r="C1195" s="20" t="s">
        <v>14306</v>
      </c>
      <c r="D1195" s="20">
        <v>690075881001</v>
      </c>
      <c r="E1195" s="20">
        <v>231001381</v>
      </c>
      <c r="F1195" s="20" t="s">
        <v>11139</v>
      </c>
      <c r="G1195" s="20"/>
      <c r="H1195" s="20" t="s">
        <v>10911</v>
      </c>
      <c r="I1195" s="20" t="s">
        <v>11150</v>
      </c>
      <c r="J1195" s="20" t="s">
        <v>11150</v>
      </c>
      <c r="K1195" s="20" t="s">
        <v>11150</v>
      </c>
      <c r="L1195" s="20" t="s">
        <v>11150</v>
      </c>
      <c r="M1195" s="20" t="s">
        <v>11150</v>
      </c>
      <c r="N1195" s="20" t="s">
        <v>11150</v>
      </c>
      <c r="O1195" s="20" t="s">
        <v>10911</v>
      </c>
      <c r="P1195" s="20" t="str">
        <f>VLOOKUP(A1195,'REPORTE'!$A$1:$AG$1961,30,0)</f>
        <v>Universitaria</v>
      </c>
      <c r="Q1195" s="20" t="str">
        <f>VLOOKUP(A1195,'REPORTE'!$A$1:$AG$1961,31,0)</f>
        <v>CHIMBORAZO</v>
      </c>
      <c r="R1195" s="20" t="str">
        <f>VLOOKUP(A1195,'REPORTE'!$A$1:$AG$1961,32,0)</f>
        <v>RIOBAMBA</v>
      </c>
      <c r="S1195" s="20" t="str">
        <f>VLOOKUP(A1195,'REPORTE'!$A$1:$AG$1961,33,0)</f>
        <v>LIZARZABURU</v>
      </c>
      <c r="T1195" s="20" t="str">
        <f>VLOOKUP(S1195,PROVINCIAS!$F$1:$G$1171,2,0)</f>
        <v>URBANA</v>
      </c>
      <c r="U1195" s="20" t="str">
        <f>VLOOKUP(A1195,'REPORTE'!$A$1:$AG$1961,5,0)</f>
        <v>ECUATORIANO(A)</v>
      </c>
      <c r="V1195" s="20" t="str">
        <f>VLOOKUP(A1195,'REPORTE'!$A$1:$AG$1961,18,0)</f>
        <v>F</v>
      </c>
    </row>
    <row r="1196" spans="1:22" x14ac:dyDescent="0.45">
      <c r="A1196" s="20">
        <v>1001305</v>
      </c>
      <c r="B1196" s="20" t="s">
        <v>9431</v>
      </c>
      <c r="C1196" s="20" t="s">
        <v>9830</v>
      </c>
      <c r="D1196" s="20">
        <v>1713745741</v>
      </c>
      <c r="E1196" s="20">
        <v>231001382</v>
      </c>
      <c r="F1196" s="20" t="s">
        <v>11139</v>
      </c>
      <c r="G1196" s="20"/>
      <c r="H1196" s="20" t="s">
        <v>14571</v>
      </c>
      <c r="I1196" s="20" t="s">
        <v>11150</v>
      </c>
      <c r="J1196" s="20" t="s">
        <v>11150</v>
      </c>
      <c r="K1196" s="20" t="s">
        <v>11150</v>
      </c>
      <c r="L1196" s="20" t="s">
        <v>11150</v>
      </c>
      <c r="M1196" s="20" t="s">
        <v>11150</v>
      </c>
      <c r="N1196" s="20" t="s">
        <v>11150</v>
      </c>
      <c r="O1196" s="20" t="s">
        <v>14571</v>
      </c>
      <c r="P1196" s="20" t="str">
        <f>VLOOKUP(A1196,'REPORTE'!$A$1:$AG$1961,30,0)</f>
        <v>Primaria</v>
      </c>
      <c r="Q1196" s="20" t="str">
        <f>VLOOKUP(A1196,'REPORTE'!$A$1:$AG$1961,31,0)</f>
        <v>CHIMBORAZO</v>
      </c>
      <c r="R1196" s="20" t="str">
        <f>VLOOKUP(A1196,'REPORTE'!$A$1:$AG$1961,32,0)</f>
        <v>RIOBAMBA</v>
      </c>
      <c r="S1196" s="20" t="str">
        <f>VLOOKUP(A1196,'REPORTE'!$A$1:$AG$1961,33,0)</f>
        <v>PUNIN</v>
      </c>
      <c r="T1196" s="20" t="str">
        <f>VLOOKUP(S1196,PROVINCIAS!$F$1:$G$1171,2,0)</f>
        <v>RURAL</v>
      </c>
      <c r="U1196" s="20" t="str">
        <f>VLOOKUP(A1196,'REPORTE'!$A$1:$AG$1961,5,0)</f>
        <v>ECUATORIANO(A) INDIGENA</v>
      </c>
      <c r="V1196" s="20" t="str">
        <f>VLOOKUP(A1196,'REPORTE'!$A$1:$AG$1961,18,0)</f>
        <v>F</v>
      </c>
    </row>
    <row r="1197" spans="1:22" x14ac:dyDescent="0.45">
      <c r="A1197" s="20">
        <v>1001306</v>
      </c>
      <c r="B1197" s="20" t="s">
        <v>9431</v>
      </c>
      <c r="C1197" s="20" t="s">
        <v>14307</v>
      </c>
      <c r="D1197" s="20">
        <v>1708836265</v>
      </c>
      <c r="E1197" s="20">
        <v>231001383</v>
      </c>
      <c r="F1197" s="20" t="s">
        <v>11139</v>
      </c>
      <c r="G1197" s="20"/>
      <c r="H1197" s="20">
        <v>15</v>
      </c>
      <c r="I1197" s="20" t="s">
        <v>11150</v>
      </c>
      <c r="J1197" s="20" t="s">
        <v>11150</v>
      </c>
      <c r="K1197" s="20" t="s">
        <v>11150</v>
      </c>
      <c r="L1197" s="20" t="s">
        <v>11150</v>
      </c>
      <c r="M1197" s="20" t="s">
        <v>11150</v>
      </c>
      <c r="N1197" s="20" t="s">
        <v>11150</v>
      </c>
      <c r="O1197" s="20">
        <v>15</v>
      </c>
      <c r="P1197" s="20" t="str">
        <f>VLOOKUP(A1197,'REPORTE'!$A$1:$AG$1961,30,0)</f>
        <v>Ninguna</v>
      </c>
      <c r="Q1197" s="20" t="str">
        <f>VLOOKUP(A1197,'REPORTE'!$A$1:$AG$1961,31,0)</f>
        <v>PICHINCHA</v>
      </c>
      <c r="R1197" s="20" t="str">
        <f>VLOOKUP(A1197,'REPORTE'!$A$1:$AG$1961,32,0)</f>
        <v>QUITO</v>
      </c>
      <c r="S1197" s="20" t="str">
        <f>VLOOKUP(A1197,'REPORTE'!$A$1:$AG$1961,33,0)</f>
        <v>COCHAPAMBA</v>
      </c>
      <c r="T1197" s="20" t="str">
        <f>VLOOKUP(S1197,PROVINCIAS!$F$1:$G$1171,2,0)</f>
        <v>RURAL</v>
      </c>
      <c r="U1197" s="20" t="str">
        <f>VLOOKUP(A1197,'REPORTE'!$A$1:$AG$1961,5,0)</f>
        <v>ECUATORIANO(A)</v>
      </c>
      <c r="V1197" s="20" t="str">
        <f>VLOOKUP(A1197,'REPORTE'!$A$1:$AG$1961,18,0)</f>
        <v>F</v>
      </c>
    </row>
    <row r="1198" spans="1:22" x14ac:dyDescent="0.45">
      <c r="A1198" s="20">
        <v>1001307</v>
      </c>
      <c r="B1198" s="20" t="s">
        <v>9431</v>
      </c>
      <c r="C1198" s="20" t="s">
        <v>9896</v>
      </c>
      <c r="D1198" s="20">
        <v>1717275281</v>
      </c>
      <c r="E1198" s="20">
        <v>231001384</v>
      </c>
      <c r="F1198" s="20" t="s">
        <v>11139</v>
      </c>
      <c r="G1198" s="20"/>
      <c r="H1198" s="20">
        <v>40</v>
      </c>
      <c r="I1198" s="20" t="s">
        <v>11150</v>
      </c>
      <c r="J1198" s="20" t="s">
        <v>11150</v>
      </c>
      <c r="K1198" s="20" t="s">
        <v>11150</v>
      </c>
      <c r="L1198" s="20" t="s">
        <v>11150</v>
      </c>
      <c r="M1198" s="20" t="s">
        <v>11150</v>
      </c>
      <c r="N1198" s="20" t="s">
        <v>11150</v>
      </c>
      <c r="O1198" s="20">
        <v>40</v>
      </c>
      <c r="P1198" s="20" t="str">
        <f>VLOOKUP(A1198,'REPORTE'!$A$1:$AG$1961,30,0)</f>
        <v>Secundaria</v>
      </c>
      <c r="Q1198" s="20" t="str">
        <f>VLOOKUP(A1198,'REPORTE'!$A$1:$AG$1961,31,0)</f>
        <v>PICHINCHA</v>
      </c>
      <c r="R1198" s="20" t="str">
        <f>VLOOKUP(A1198,'REPORTE'!$A$1:$AG$1961,32,0)</f>
        <v>QUITO</v>
      </c>
      <c r="S1198" s="20" t="str">
        <f>VLOOKUP(A1198,'REPORTE'!$A$1:$AG$1961,33,0)</f>
        <v>EL INCA</v>
      </c>
      <c r="T1198" s="20" t="str">
        <f>VLOOKUP(S1198,PROVINCIAS!$F$1:$G$1171,2,0)</f>
        <v>URBANA</v>
      </c>
      <c r="U1198" s="20" t="str">
        <f>VLOOKUP(A1198,'REPORTE'!$A$1:$AG$1961,5,0)</f>
        <v>ECUATORIANO(A)</v>
      </c>
      <c r="V1198" s="20" t="str">
        <f>VLOOKUP(A1198,'REPORTE'!$A$1:$AG$1961,18,0)</f>
        <v>F</v>
      </c>
    </row>
    <row r="1199" spans="1:22" x14ac:dyDescent="0.45">
      <c r="A1199" s="20">
        <v>1001308</v>
      </c>
      <c r="B1199" s="20" t="s">
        <v>9431</v>
      </c>
      <c r="C1199" s="20" t="s">
        <v>9844</v>
      </c>
      <c r="D1199" s="20">
        <v>1724190432</v>
      </c>
      <c r="E1199" s="20">
        <v>231001385</v>
      </c>
      <c r="F1199" s="20" t="s">
        <v>11139</v>
      </c>
      <c r="G1199" s="20"/>
      <c r="H1199" s="20">
        <v>130</v>
      </c>
      <c r="I1199" s="20" t="s">
        <v>11150</v>
      </c>
      <c r="J1199" s="20" t="s">
        <v>11150</v>
      </c>
      <c r="K1199" s="20" t="s">
        <v>11150</v>
      </c>
      <c r="L1199" s="20" t="s">
        <v>11150</v>
      </c>
      <c r="M1199" s="20" t="s">
        <v>11150</v>
      </c>
      <c r="N1199" s="20" t="s">
        <v>11150</v>
      </c>
      <c r="O1199" s="20">
        <v>130</v>
      </c>
      <c r="P1199" s="20" t="str">
        <f>VLOOKUP(A1199,'REPORTE'!$A$1:$AG$1961,30,0)</f>
        <v>Primaria</v>
      </c>
      <c r="Q1199" s="20" t="str">
        <f>VLOOKUP(A1199,'REPORTE'!$A$1:$AG$1961,31,0)</f>
        <v>PICHINCHA</v>
      </c>
      <c r="R1199" s="20" t="str">
        <f>VLOOKUP(A1199,'REPORTE'!$A$1:$AG$1961,32,0)</f>
        <v>QUITO</v>
      </c>
      <c r="S1199" s="20" t="str">
        <f>VLOOKUP(A1199,'REPORTE'!$A$1:$AG$1961,33,0)</f>
        <v>IÑAQUITO</v>
      </c>
      <c r="T1199" s="20" t="str">
        <f>VLOOKUP(S1199,PROVINCIAS!$F$1:$G$1171,2,0)</f>
        <v>URBANA</v>
      </c>
      <c r="U1199" s="20" t="str">
        <f>VLOOKUP(A1199,'REPORTE'!$A$1:$AG$1961,5,0)</f>
        <v>ECUATORIANO(A)</v>
      </c>
      <c r="V1199" s="20" t="str">
        <f>VLOOKUP(A1199,'REPORTE'!$A$1:$AG$1961,18,0)</f>
        <v>M</v>
      </c>
    </row>
    <row r="1200" spans="1:22" x14ac:dyDescent="0.45">
      <c r="A1200" s="20">
        <v>1001309</v>
      </c>
      <c r="B1200" s="20" t="s">
        <v>9431</v>
      </c>
      <c r="C1200" s="20" t="s">
        <v>9839</v>
      </c>
      <c r="D1200" s="20">
        <v>650522873</v>
      </c>
      <c r="E1200" s="20">
        <v>231001387</v>
      </c>
      <c r="F1200" s="20" t="s">
        <v>11139</v>
      </c>
      <c r="G1200" s="20"/>
      <c r="H1200" s="20">
        <v>25</v>
      </c>
      <c r="I1200" s="20" t="s">
        <v>11150</v>
      </c>
      <c r="J1200" s="20" t="s">
        <v>11150</v>
      </c>
      <c r="K1200" s="20" t="s">
        <v>11150</v>
      </c>
      <c r="L1200" s="20" t="s">
        <v>11150</v>
      </c>
      <c r="M1200" s="20" t="s">
        <v>11150</v>
      </c>
      <c r="N1200" s="20" t="s">
        <v>11150</v>
      </c>
      <c r="O1200" s="20">
        <v>25</v>
      </c>
      <c r="P1200" s="20" t="str">
        <f>VLOOKUP(A1200,'REPORTE'!$A$1:$AG$1961,30,0)</f>
        <v>Primaria</v>
      </c>
      <c r="Q1200" s="20" t="str">
        <f>VLOOKUP(A1200,'REPORTE'!$A$1:$AG$1961,31,0)</f>
        <v>CHIMBORAZO</v>
      </c>
      <c r="R1200" s="20" t="str">
        <f>VLOOKUP(A1200,'REPORTE'!$A$1:$AG$1961,32,0)</f>
        <v>RIOBAMBA</v>
      </c>
      <c r="S1200" s="20" t="str">
        <f>VLOOKUP(A1200,'REPORTE'!$A$1:$AG$1961,33,0)</f>
        <v>CACHA (CAB EN MACHANGARA)</v>
      </c>
      <c r="T1200" s="20" t="str">
        <f>VLOOKUP(S1200,PROVINCIAS!$F$1:$G$1171,2,0)</f>
        <v>RURAL</v>
      </c>
      <c r="U1200" s="20" t="str">
        <f>VLOOKUP(A1200,'REPORTE'!$A$1:$AG$1961,5,0)</f>
        <v>ECUATORIANO(A) INDIGENA</v>
      </c>
      <c r="V1200" s="20" t="str">
        <f>VLOOKUP(A1200,'REPORTE'!$A$1:$AG$1961,18,0)</f>
        <v>F</v>
      </c>
    </row>
    <row r="1201" spans="1:22" x14ac:dyDescent="0.45">
      <c r="A1201" s="20">
        <v>1001310</v>
      </c>
      <c r="B1201" s="20" t="s">
        <v>9431</v>
      </c>
      <c r="C1201" s="20" t="s">
        <v>9834</v>
      </c>
      <c r="D1201" s="20">
        <v>1703357499</v>
      </c>
      <c r="E1201" s="20">
        <v>231001386</v>
      </c>
      <c r="F1201" s="20" t="s">
        <v>11139</v>
      </c>
      <c r="G1201" s="20"/>
      <c r="H1201" s="20">
        <v>162</v>
      </c>
      <c r="I1201" s="20" t="s">
        <v>11150</v>
      </c>
      <c r="J1201" s="20" t="s">
        <v>11150</v>
      </c>
      <c r="K1201" s="20" t="s">
        <v>11150</v>
      </c>
      <c r="L1201" s="20" t="s">
        <v>11150</v>
      </c>
      <c r="M1201" s="20" t="s">
        <v>11150</v>
      </c>
      <c r="N1201" s="20" t="s">
        <v>11150</v>
      </c>
      <c r="O1201" s="20">
        <v>162</v>
      </c>
      <c r="P1201" s="20" t="str">
        <f>VLOOKUP(A1201,'REPORTE'!$A$1:$AG$1961,30,0)</f>
        <v>Primaria</v>
      </c>
      <c r="Q1201" s="20" t="str">
        <f>VLOOKUP(A1201,'REPORTE'!$A$1:$AG$1961,31,0)</f>
        <v>PICHINCHA</v>
      </c>
      <c r="R1201" s="20" t="str">
        <f>VLOOKUP(A1201,'REPORTE'!$A$1:$AG$1961,32,0)</f>
        <v>QUITO</v>
      </c>
      <c r="S1201" s="20" t="str">
        <f>VLOOKUP(A1201,'REPORTE'!$A$1:$AG$1961,33,0)</f>
        <v>ITCHIMBIA</v>
      </c>
      <c r="T1201" s="20" t="str">
        <f>VLOOKUP(S1201,PROVINCIAS!$F$1:$G$1171,2,0)</f>
        <v>URBANA</v>
      </c>
      <c r="U1201" s="20" t="str">
        <f>VLOOKUP(A1201,'REPORTE'!$A$1:$AG$1961,5,0)</f>
        <v>ECUATORIANO(A)</v>
      </c>
      <c r="V1201" s="20" t="str">
        <f>VLOOKUP(A1201,'REPORTE'!$A$1:$AG$1961,18,0)</f>
        <v>F</v>
      </c>
    </row>
    <row r="1202" spans="1:22" x14ac:dyDescent="0.45">
      <c r="A1202" s="20">
        <v>1001311</v>
      </c>
      <c r="B1202" s="20" t="s">
        <v>9431</v>
      </c>
      <c r="C1202" s="20" t="s">
        <v>9835</v>
      </c>
      <c r="D1202" s="20">
        <v>1714761507</v>
      </c>
      <c r="E1202" s="20">
        <v>231001388</v>
      </c>
      <c r="F1202" s="20" t="s">
        <v>11139</v>
      </c>
      <c r="G1202" s="20"/>
      <c r="H1202" s="20">
        <v>560</v>
      </c>
      <c r="I1202" s="20" t="s">
        <v>11150</v>
      </c>
      <c r="J1202" s="20" t="s">
        <v>11150</v>
      </c>
      <c r="K1202" s="20" t="s">
        <v>11150</v>
      </c>
      <c r="L1202" s="20" t="s">
        <v>11150</v>
      </c>
      <c r="M1202" s="20" t="s">
        <v>11150</v>
      </c>
      <c r="N1202" s="20" t="s">
        <v>11150</v>
      </c>
      <c r="O1202" s="20">
        <v>560</v>
      </c>
      <c r="P1202" s="20" t="str">
        <f>VLOOKUP(A1202,'REPORTE'!$A$1:$AG$1961,30,0)</f>
        <v>Primaria</v>
      </c>
      <c r="Q1202" s="20" t="str">
        <f>VLOOKUP(A1202,'REPORTE'!$A$1:$AG$1961,31,0)</f>
        <v>PICHINCHA</v>
      </c>
      <c r="R1202" s="20" t="str">
        <f>VLOOKUP(A1202,'REPORTE'!$A$1:$AG$1961,32,0)</f>
        <v>QUITO</v>
      </c>
      <c r="S1202" s="20" t="str">
        <f>VLOOKUP(A1202,'REPORTE'!$A$1:$AG$1961,33,0)</f>
        <v>LA CONCEPCION</v>
      </c>
      <c r="T1202" s="20" t="str">
        <f>VLOOKUP(S1202,PROVINCIAS!$F$1:$G$1171,2,0)</f>
        <v>URBANA</v>
      </c>
      <c r="U1202" s="20" t="str">
        <f>VLOOKUP(A1202,'REPORTE'!$A$1:$AG$1961,5,0)</f>
        <v>ECUATORIANO(A)</v>
      </c>
      <c r="V1202" s="20" t="str">
        <f>VLOOKUP(A1202,'REPORTE'!$A$1:$AG$1961,18,0)</f>
        <v>M</v>
      </c>
    </row>
    <row r="1203" spans="1:22" x14ac:dyDescent="0.45">
      <c r="A1203" s="20">
        <v>1001312</v>
      </c>
      <c r="B1203" s="20" t="s">
        <v>9431</v>
      </c>
      <c r="C1203" s="20" t="s">
        <v>14308</v>
      </c>
      <c r="D1203" s="20">
        <v>601895881</v>
      </c>
      <c r="E1203" s="20">
        <v>231001389</v>
      </c>
      <c r="F1203" s="20" t="s">
        <v>11139</v>
      </c>
      <c r="G1203" s="20"/>
      <c r="H1203" s="20">
        <v>15</v>
      </c>
      <c r="I1203" s="20" t="s">
        <v>11150</v>
      </c>
      <c r="J1203" s="20" t="s">
        <v>11150</v>
      </c>
      <c r="K1203" s="20" t="s">
        <v>11150</v>
      </c>
      <c r="L1203" s="20" t="s">
        <v>11150</v>
      </c>
      <c r="M1203" s="20" t="s">
        <v>11150</v>
      </c>
      <c r="N1203" s="20" t="s">
        <v>11150</v>
      </c>
      <c r="O1203" s="20">
        <v>15</v>
      </c>
      <c r="P1203" s="20" t="str">
        <f>VLOOKUP(A1203,'REPORTE'!$A$1:$AG$1961,30,0)</f>
        <v>Ninguna</v>
      </c>
      <c r="Q1203" s="20" t="str">
        <f>VLOOKUP(A1203,'REPORTE'!$A$1:$AG$1961,31,0)</f>
        <v>CHIMBORAZO</v>
      </c>
      <c r="R1203" s="20" t="str">
        <f>VLOOKUP(A1203,'REPORTE'!$A$1:$AG$1961,32,0)</f>
        <v>RIOBAMBA</v>
      </c>
      <c r="S1203" s="20" t="str">
        <f>VLOOKUP(A1203,'REPORTE'!$A$1:$AG$1961,33,0)</f>
        <v>YARUQUIES</v>
      </c>
      <c r="T1203" s="20" t="str">
        <f>VLOOKUP(S1203,PROVINCIAS!$F$1:$G$1171,2,0)</f>
        <v>URBANA</v>
      </c>
      <c r="U1203" s="20" t="str">
        <f>VLOOKUP(A1203,'REPORTE'!$A$1:$AG$1961,5,0)</f>
        <v>ECUATORIANO(A)</v>
      </c>
      <c r="V1203" s="20" t="str">
        <f>VLOOKUP(A1203,'REPORTE'!$A$1:$AG$1961,18,0)</f>
        <v>F</v>
      </c>
    </row>
    <row r="1204" spans="1:22" x14ac:dyDescent="0.45">
      <c r="A1204" s="20">
        <v>1001313</v>
      </c>
      <c r="B1204" s="20" t="s">
        <v>9431</v>
      </c>
      <c r="C1204" s="20" t="s">
        <v>14309</v>
      </c>
      <c r="D1204" s="20">
        <v>602982498</v>
      </c>
      <c r="E1204" s="20">
        <v>231001390</v>
      </c>
      <c r="F1204" s="20" t="s">
        <v>11139</v>
      </c>
      <c r="G1204" s="20"/>
      <c r="H1204" s="20">
        <v>845</v>
      </c>
      <c r="I1204" s="20" t="s">
        <v>11150</v>
      </c>
      <c r="J1204" s="20" t="s">
        <v>11150</v>
      </c>
      <c r="K1204" s="20" t="s">
        <v>11150</v>
      </c>
      <c r="L1204" s="20" t="s">
        <v>11150</v>
      </c>
      <c r="M1204" s="20" t="s">
        <v>11150</v>
      </c>
      <c r="N1204" s="20" t="s">
        <v>11150</v>
      </c>
      <c r="O1204" s="20">
        <v>845</v>
      </c>
      <c r="P1204" s="20" t="str">
        <f>VLOOKUP(A1204,'REPORTE'!$A$1:$AG$1961,30,0)</f>
        <v>Primaria</v>
      </c>
      <c r="Q1204" s="20" t="str">
        <f>VLOOKUP(A1204,'REPORTE'!$A$1:$AG$1961,31,0)</f>
        <v>CHIMBORAZO</v>
      </c>
      <c r="R1204" s="20" t="str">
        <f>VLOOKUP(A1204,'REPORTE'!$A$1:$AG$1961,32,0)</f>
        <v>RIOBAMBA</v>
      </c>
      <c r="S1204" s="20" t="str">
        <f>VLOOKUP(A1204,'REPORTE'!$A$1:$AG$1961,33,0)</f>
        <v>CACHA (CAB EN MACHANGARA)</v>
      </c>
      <c r="T1204" s="20" t="str">
        <f>VLOOKUP(S1204,PROVINCIAS!$F$1:$G$1171,2,0)</f>
        <v>RURAL</v>
      </c>
      <c r="U1204" s="20" t="str">
        <f>VLOOKUP(A1204,'REPORTE'!$A$1:$AG$1961,5,0)</f>
        <v>ECUATORIANO(A) INDIGENA</v>
      </c>
      <c r="V1204" s="20" t="str">
        <f>VLOOKUP(A1204,'REPORTE'!$A$1:$AG$1961,18,0)</f>
        <v>F</v>
      </c>
    </row>
    <row r="1205" spans="1:22" x14ac:dyDescent="0.45">
      <c r="A1205" s="20">
        <v>1001314</v>
      </c>
      <c r="B1205" s="20" t="s">
        <v>9431</v>
      </c>
      <c r="C1205" s="20" t="s">
        <v>14310</v>
      </c>
      <c r="D1205" s="20">
        <v>1757376049</v>
      </c>
      <c r="E1205" s="20">
        <v>231001391</v>
      </c>
      <c r="F1205" s="20" t="s">
        <v>11139</v>
      </c>
      <c r="G1205" s="20"/>
      <c r="H1205" s="20">
        <v>2</v>
      </c>
      <c r="I1205" s="20" t="s">
        <v>11150</v>
      </c>
      <c r="J1205" s="20" t="s">
        <v>11150</v>
      </c>
      <c r="K1205" s="20" t="s">
        <v>11150</v>
      </c>
      <c r="L1205" s="20" t="s">
        <v>11150</v>
      </c>
      <c r="M1205" s="20" t="s">
        <v>11150</v>
      </c>
      <c r="N1205" s="20" t="s">
        <v>11150</v>
      </c>
      <c r="O1205" s="20">
        <v>2</v>
      </c>
      <c r="P1205" s="20" t="str">
        <f>VLOOKUP(A1205,'REPORTE'!$A$1:$AG$1961,30,0)</f>
        <v>Ninguna</v>
      </c>
      <c r="Q1205" s="20" t="str">
        <f>VLOOKUP(A1205,'REPORTE'!$A$1:$AG$1961,31,0)</f>
        <v>PICHINCHA</v>
      </c>
      <c r="R1205" s="20" t="str">
        <f>VLOOKUP(A1205,'REPORTE'!$A$1:$AG$1961,32,0)</f>
        <v>QUITO</v>
      </c>
      <c r="S1205" s="20" t="str">
        <f>VLOOKUP(A1205,'REPORTE'!$A$1:$AG$1961,33,0)</f>
        <v>POMASQUI</v>
      </c>
      <c r="T1205" s="20" t="str">
        <f>VLOOKUP(S1205,PROVINCIAS!$F$1:$G$1171,2,0)</f>
        <v>RURAL</v>
      </c>
      <c r="U1205" s="20" t="str">
        <f>VLOOKUP(A1205,'REPORTE'!$A$1:$AG$1961,5,0)</f>
        <v>ECUATORIANO(A) INDIGENA</v>
      </c>
      <c r="V1205" s="20" t="str">
        <f>VLOOKUP(A1205,'REPORTE'!$A$1:$AG$1961,18,0)</f>
        <v>F</v>
      </c>
    </row>
    <row r="1206" spans="1:22" x14ac:dyDescent="0.45">
      <c r="A1206" s="20">
        <v>1001315</v>
      </c>
      <c r="B1206" s="20" t="s">
        <v>9431</v>
      </c>
      <c r="C1206" s="20" t="s">
        <v>14311</v>
      </c>
      <c r="D1206" s="20">
        <v>603462417</v>
      </c>
      <c r="E1206" s="20">
        <v>231001392</v>
      </c>
      <c r="F1206" s="20" t="s">
        <v>11139</v>
      </c>
      <c r="G1206" s="20"/>
      <c r="H1206" s="20">
        <v>2.5</v>
      </c>
      <c r="I1206" s="20" t="s">
        <v>11150</v>
      </c>
      <c r="J1206" s="20" t="s">
        <v>11150</v>
      </c>
      <c r="K1206" s="20" t="s">
        <v>11150</v>
      </c>
      <c r="L1206" s="20" t="s">
        <v>11150</v>
      </c>
      <c r="M1206" s="20" t="s">
        <v>11150</v>
      </c>
      <c r="N1206" s="20" t="s">
        <v>11150</v>
      </c>
      <c r="O1206" s="20">
        <v>2.5</v>
      </c>
      <c r="P1206" s="20" t="str">
        <f>VLOOKUP(A1206,'REPORTE'!$A$1:$AG$1961,30,0)</f>
        <v>Primaria</v>
      </c>
      <c r="Q1206" s="20" t="str">
        <f>VLOOKUP(A1206,'REPORTE'!$A$1:$AG$1961,31,0)</f>
        <v>CHIMBORAZO</v>
      </c>
      <c r="R1206" s="20" t="str">
        <f>VLOOKUP(A1206,'REPORTE'!$A$1:$AG$1961,32,0)</f>
        <v>RIOBAMBA</v>
      </c>
      <c r="S1206" s="20" t="str">
        <f>VLOOKUP(A1206,'REPORTE'!$A$1:$AG$1961,33,0)</f>
        <v>CACHA (CAB EN MACHANGARA)</v>
      </c>
      <c r="T1206" s="20" t="str">
        <f>VLOOKUP(S1206,PROVINCIAS!$F$1:$G$1171,2,0)</f>
        <v>RURAL</v>
      </c>
      <c r="U1206" s="20" t="str">
        <f>VLOOKUP(A1206,'REPORTE'!$A$1:$AG$1961,5,0)</f>
        <v>ECUATORIANO(A) INDIGENA</v>
      </c>
      <c r="V1206" s="20" t="str">
        <f>VLOOKUP(A1206,'REPORTE'!$A$1:$AG$1961,18,0)</f>
        <v>F</v>
      </c>
    </row>
    <row r="1207" spans="1:22" x14ac:dyDescent="0.45">
      <c r="A1207" s="20">
        <v>1001316</v>
      </c>
      <c r="B1207" s="20" t="s">
        <v>9431</v>
      </c>
      <c r="C1207" s="20" t="s">
        <v>9837</v>
      </c>
      <c r="D1207" s="20">
        <v>502768492</v>
      </c>
      <c r="E1207" s="20">
        <v>231001393</v>
      </c>
      <c r="F1207" s="20" t="s">
        <v>11139</v>
      </c>
      <c r="G1207" s="20"/>
      <c r="H1207" s="20">
        <v>85</v>
      </c>
      <c r="I1207" s="20" t="s">
        <v>11150</v>
      </c>
      <c r="J1207" s="20" t="s">
        <v>11150</v>
      </c>
      <c r="K1207" s="20" t="s">
        <v>11150</v>
      </c>
      <c r="L1207" s="20" t="s">
        <v>11150</v>
      </c>
      <c r="M1207" s="20" t="s">
        <v>11150</v>
      </c>
      <c r="N1207" s="20" t="s">
        <v>11150</v>
      </c>
      <c r="O1207" s="20">
        <v>85</v>
      </c>
      <c r="P1207" s="20" t="str">
        <f>VLOOKUP(A1207,'REPORTE'!$A$1:$AG$1961,30,0)</f>
        <v>Primaria</v>
      </c>
      <c r="Q1207" s="20" t="str">
        <f>VLOOKUP(A1207,'REPORTE'!$A$1:$AG$1961,31,0)</f>
        <v>COTOPAXI</v>
      </c>
      <c r="R1207" s="20" t="str">
        <f>VLOOKUP(A1207,'REPORTE'!$A$1:$AG$1961,32,0)</f>
        <v>PUJILI</v>
      </c>
      <c r="S1207" s="20" t="str">
        <f>VLOOKUP(A1207,'REPORTE'!$A$1:$AG$1961,33,0)</f>
        <v>ZUMBAHUA</v>
      </c>
      <c r="T1207" s="20" t="str">
        <f>VLOOKUP(S1207,PROVINCIAS!$F$1:$G$1171,2,0)</f>
        <v>RURAL</v>
      </c>
      <c r="U1207" s="20" t="str">
        <f>VLOOKUP(A1207,'REPORTE'!$A$1:$AG$1961,5,0)</f>
        <v>ECUATORIANO(A) INDIGENA</v>
      </c>
      <c r="V1207" s="20" t="str">
        <f>VLOOKUP(A1207,'REPORTE'!$A$1:$AG$1961,18,0)</f>
        <v>M</v>
      </c>
    </row>
    <row r="1208" spans="1:22" x14ac:dyDescent="0.45">
      <c r="A1208" s="20">
        <v>1001317</v>
      </c>
      <c r="B1208" s="20" t="s">
        <v>9431</v>
      </c>
      <c r="C1208" s="20" t="s">
        <v>9876</v>
      </c>
      <c r="D1208" s="20">
        <v>201772852</v>
      </c>
      <c r="E1208" s="20">
        <v>231001394</v>
      </c>
      <c r="F1208" s="20" t="s">
        <v>11139</v>
      </c>
      <c r="G1208" s="20"/>
      <c r="H1208" s="20">
        <v>42.5</v>
      </c>
      <c r="I1208" s="20" t="s">
        <v>11150</v>
      </c>
      <c r="J1208" s="20" t="s">
        <v>11150</v>
      </c>
      <c r="K1208" s="20" t="s">
        <v>11150</v>
      </c>
      <c r="L1208" s="20" t="s">
        <v>11150</v>
      </c>
      <c r="M1208" s="20" t="s">
        <v>11150</v>
      </c>
      <c r="N1208" s="20" t="s">
        <v>11150</v>
      </c>
      <c r="O1208" s="20">
        <v>42.5</v>
      </c>
      <c r="P1208" s="20" t="str">
        <f>VLOOKUP(A1208,'REPORTE'!$A$1:$AG$1961,30,0)</f>
        <v>Primaria</v>
      </c>
      <c r="Q1208" s="20" t="str">
        <f>VLOOKUP(A1208,'REPORTE'!$A$1:$AG$1961,31,0)</f>
        <v>BOLIVAR</v>
      </c>
      <c r="R1208" s="20" t="str">
        <f>VLOOKUP(A1208,'REPORTE'!$A$1:$AG$1961,32,0)</f>
        <v>GUARANDA</v>
      </c>
      <c r="S1208" s="20" t="str">
        <f>VLOOKUP(A1208,'REPORTE'!$A$1:$AG$1961,33,0)</f>
        <v>JULIO E. MORENO (CATANAHUAN GRANDE)</v>
      </c>
      <c r="T1208" s="20" t="str">
        <f>VLOOKUP(S1208,PROVINCIAS!$F$1:$G$1171,2,0)</f>
        <v>RURAL</v>
      </c>
      <c r="U1208" s="20" t="str">
        <f>VLOOKUP(A1208,'REPORTE'!$A$1:$AG$1961,5,0)</f>
        <v>ECUATORIANO(A)</v>
      </c>
      <c r="V1208" s="20" t="str">
        <f>VLOOKUP(A1208,'REPORTE'!$A$1:$AG$1961,18,0)</f>
        <v>M</v>
      </c>
    </row>
    <row r="1209" spans="1:22" x14ac:dyDescent="0.45">
      <c r="A1209" s="20">
        <v>1001318</v>
      </c>
      <c r="B1209" s="20" t="s">
        <v>9431</v>
      </c>
      <c r="C1209" s="20" t="s">
        <v>10042</v>
      </c>
      <c r="D1209" s="20">
        <v>1711917458</v>
      </c>
      <c r="E1209" s="20">
        <v>231001395</v>
      </c>
      <c r="F1209" s="20" t="s">
        <v>11139</v>
      </c>
      <c r="G1209" s="20"/>
      <c r="H1209" s="20">
        <v>160</v>
      </c>
      <c r="I1209" s="20" t="s">
        <v>11150</v>
      </c>
      <c r="J1209" s="20" t="s">
        <v>11150</v>
      </c>
      <c r="K1209" s="20" t="s">
        <v>11150</v>
      </c>
      <c r="L1209" s="20" t="s">
        <v>11150</v>
      </c>
      <c r="M1209" s="20" t="s">
        <v>11150</v>
      </c>
      <c r="N1209" s="20" t="s">
        <v>11150</v>
      </c>
      <c r="O1209" s="20">
        <v>160</v>
      </c>
      <c r="P1209" s="20" t="str">
        <f>VLOOKUP(A1209,'REPORTE'!$A$1:$AG$1961,30,0)</f>
        <v>Secundaria</v>
      </c>
      <c r="Q1209" s="20" t="str">
        <f>VLOOKUP(A1209,'REPORTE'!$A$1:$AG$1961,31,0)</f>
        <v>PICHINCHA</v>
      </c>
      <c r="R1209" s="20" t="str">
        <f>VLOOKUP(A1209,'REPORTE'!$A$1:$AG$1961,32,0)</f>
        <v>QUITO</v>
      </c>
      <c r="S1209" s="20" t="str">
        <f>VLOOKUP(A1209,'REPORTE'!$A$1:$AG$1961,33,0)</f>
        <v>COTOCOLLAO</v>
      </c>
      <c r="T1209" s="20" t="str">
        <f>VLOOKUP(S1209,PROVINCIAS!$F$1:$G$1171,2,0)</f>
        <v>URBANA</v>
      </c>
      <c r="U1209" s="20" t="str">
        <f>VLOOKUP(A1209,'REPORTE'!$A$1:$AG$1961,5,0)</f>
        <v>ECUATORIANO(A)</v>
      </c>
      <c r="V1209" s="20" t="str">
        <f>VLOOKUP(A1209,'REPORTE'!$A$1:$AG$1961,18,0)</f>
        <v>M</v>
      </c>
    </row>
    <row r="1210" spans="1:22" x14ac:dyDescent="0.45">
      <c r="A1210" s="20">
        <v>1001319</v>
      </c>
      <c r="B1210" s="20" t="s">
        <v>9431</v>
      </c>
      <c r="C1210" s="20" t="s">
        <v>9851</v>
      </c>
      <c r="D1210" s="20">
        <v>603704719</v>
      </c>
      <c r="E1210" s="20">
        <v>231001396</v>
      </c>
      <c r="F1210" s="20" t="s">
        <v>11139</v>
      </c>
      <c r="G1210" s="20"/>
      <c r="H1210" s="20">
        <v>145</v>
      </c>
      <c r="I1210" s="20" t="s">
        <v>11150</v>
      </c>
      <c r="J1210" s="20" t="s">
        <v>11150</v>
      </c>
      <c r="K1210" s="20" t="s">
        <v>11150</v>
      </c>
      <c r="L1210" s="20" t="s">
        <v>11150</v>
      </c>
      <c r="M1210" s="20" t="s">
        <v>11150</v>
      </c>
      <c r="N1210" s="20" t="s">
        <v>11150</v>
      </c>
      <c r="O1210" s="20">
        <v>145</v>
      </c>
      <c r="P1210" s="20" t="str">
        <f>VLOOKUP(A1210,'REPORTE'!$A$1:$AG$1961,30,0)</f>
        <v>Primaria</v>
      </c>
      <c r="Q1210" s="20" t="str">
        <f>VLOOKUP(A1210,'REPORTE'!$A$1:$AG$1961,31,0)</f>
        <v>PICHINCHA</v>
      </c>
      <c r="R1210" s="20" t="str">
        <f>VLOOKUP(A1210,'REPORTE'!$A$1:$AG$1961,32,0)</f>
        <v>QUITO</v>
      </c>
      <c r="S1210" s="20" t="str">
        <f>VLOOKUP(A1210,'REPORTE'!$A$1:$AG$1961,33,0)</f>
        <v>QUITUMBE</v>
      </c>
      <c r="T1210" s="20" t="str">
        <f>VLOOKUP(S1210,PROVINCIAS!$F$1:$G$1171,2,0)</f>
        <v>URBANA</v>
      </c>
      <c r="U1210" s="20" t="str">
        <f>VLOOKUP(A1210,'REPORTE'!$A$1:$AG$1961,5,0)</f>
        <v>ECUATORIANO(A)</v>
      </c>
      <c r="V1210" s="20" t="str">
        <f>VLOOKUP(A1210,'REPORTE'!$A$1:$AG$1961,18,0)</f>
        <v>F</v>
      </c>
    </row>
    <row r="1211" spans="1:22" x14ac:dyDescent="0.45">
      <c r="A1211" s="20">
        <v>1001320</v>
      </c>
      <c r="B1211" s="20" t="s">
        <v>9431</v>
      </c>
      <c r="C1211" s="20" t="s">
        <v>14312</v>
      </c>
      <c r="D1211" s="20">
        <v>1728688951</v>
      </c>
      <c r="E1211" s="20">
        <v>231001397</v>
      </c>
      <c r="F1211" s="20" t="s">
        <v>11139</v>
      </c>
      <c r="G1211" s="20"/>
      <c r="H1211" s="20">
        <v>25</v>
      </c>
      <c r="I1211" s="20" t="s">
        <v>11150</v>
      </c>
      <c r="J1211" s="20" t="s">
        <v>11150</v>
      </c>
      <c r="K1211" s="20" t="s">
        <v>11150</v>
      </c>
      <c r="L1211" s="20" t="s">
        <v>11150</v>
      </c>
      <c r="M1211" s="20" t="s">
        <v>11150</v>
      </c>
      <c r="N1211" s="20" t="s">
        <v>11150</v>
      </c>
      <c r="O1211" s="20">
        <v>25</v>
      </c>
      <c r="P1211" s="20" t="str">
        <f>VLOOKUP(A1211,'REPORTE'!$A$1:$AG$1961,30,0)</f>
        <v>Primaria</v>
      </c>
      <c r="Q1211" s="20" t="str">
        <f>VLOOKUP(A1211,'REPORTE'!$A$1:$AG$1961,31,0)</f>
        <v>PICHINCHA</v>
      </c>
      <c r="R1211" s="20" t="str">
        <f>VLOOKUP(A1211,'REPORTE'!$A$1:$AG$1961,32,0)</f>
        <v>QUITO</v>
      </c>
      <c r="S1211" s="20" t="str">
        <f>VLOOKUP(A1211,'REPORTE'!$A$1:$AG$1961,33,0)</f>
        <v>COTOCOLLAO</v>
      </c>
      <c r="T1211" s="20" t="str">
        <f>VLOOKUP(S1211,PROVINCIAS!$F$1:$G$1171,2,0)</f>
        <v>URBANA</v>
      </c>
      <c r="U1211" s="20" t="str">
        <f>VLOOKUP(A1211,'REPORTE'!$A$1:$AG$1961,5,0)</f>
        <v>ECUATORIANO(A) INDIGENA</v>
      </c>
      <c r="V1211" s="20" t="str">
        <f>VLOOKUP(A1211,'REPORTE'!$A$1:$AG$1961,18,0)</f>
        <v>F</v>
      </c>
    </row>
    <row r="1212" spans="1:22" x14ac:dyDescent="0.45">
      <c r="A1212" s="20">
        <v>1001321</v>
      </c>
      <c r="B1212" s="20" t="s">
        <v>9431</v>
      </c>
      <c r="C1212" s="20" t="s">
        <v>14313</v>
      </c>
      <c r="D1212" s="20">
        <v>912585031</v>
      </c>
      <c r="E1212" s="20">
        <v>231001398</v>
      </c>
      <c r="F1212" s="20" t="s">
        <v>11139</v>
      </c>
      <c r="G1212" s="20"/>
      <c r="H1212" s="20">
        <v>30</v>
      </c>
      <c r="I1212" s="20" t="s">
        <v>11150</v>
      </c>
      <c r="J1212" s="20" t="s">
        <v>11150</v>
      </c>
      <c r="K1212" s="20" t="s">
        <v>11150</v>
      </c>
      <c r="L1212" s="20" t="s">
        <v>11150</v>
      </c>
      <c r="M1212" s="20" t="s">
        <v>11150</v>
      </c>
      <c r="N1212" s="20" t="s">
        <v>11150</v>
      </c>
      <c r="O1212" s="20">
        <v>30</v>
      </c>
      <c r="P1212" s="20" t="str">
        <f>VLOOKUP(A1212,'REPORTE'!$A$1:$AG$1961,30,0)</f>
        <v>Primaria</v>
      </c>
      <c r="Q1212" s="20" t="str">
        <f>VLOOKUP(A1212,'REPORTE'!$A$1:$AG$1961,31,0)</f>
        <v>CHIMBORAZO</v>
      </c>
      <c r="R1212" s="20" t="str">
        <f>VLOOKUP(A1212,'REPORTE'!$A$1:$AG$1961,32,0)</f>
        <v>COLTA</v>
      </c>
      <c r="S1212" s="20" t="str">
        <f>VLOOKUP(A1212,'REPORTE'!$A$1:$AG$1961,33,0)</f>
        <v>CAJABAMBA</v>
      </c>
      <c r="T1212" s="20" t="str">
        <f>VLOOKUP(S1212,PROVINCIAS!$F$1:$G$1171,2,0)</f>
        <v>URBANA</v>
      </c>
      <c r="U1212" s="20" t="str">
        <f>VLOOKUP(A1212,'REPORTE'!$A$1:$AG$1961,5,0)</f>
        <v>ECUATORIANO(A) INDIGENA</v>
      </c>
      <c r="V1212" s="20" t="str">
        <f>VLOOKUP(A1212,'REPORTE'!$A$1:$AG$1961,18,0)</f>
        <v>F</v>
      </c>
    </row>
    <row r="1213" spans="1:22" x14ac:dyDescent="0.45">
      <c r="A1213" s="20">
        <v>1001322</v>
      </c>
      <c r="B1213" s="20" t="s">
        <v>9431</v>
      </c>
      <c r="C1213" s="20" t="s">
        <v>9970</v>
      </c>
      <c r="D1213" s="20">
        <v>1753514098</v>
      </c>
      <c r="E1213" s="20">
        <v>231001399</v>
      </c>
      <c r="F1213" s="20" t="s">
        <v>11139</v>
      </c>
      <c r="G1213" s="20"/>
      <c r="H1213" s="20">
        <v>95</v>
      </c>
      <c r="I1213" s="20" t="s">
        <v>11150</v>
      </c>
      <c r="J1213" s="20" t="s">
        <v>11150</v>
      </c>
      <c r="K1213" s="20" t="s">
        <v>11150</v>
      </c>
      <c r="L1213" s="20" t="s">
        <v>11150</v>
      </c>
      <c r="M1213" s="20" t="s">
        <v>11150</v>
      </c>
      <c r="N1213" s="20" t="s">
        <v>11150</v>
      </c>
      <c r="O1213" s="20">
        <v>95</v>
      </c>
      <c r="P1213" s="20" t="str">
        <f>VLOOKUP(A1213,'REPORTE'!$A$1:$AG$1961,30,0)</f>
        <v>Secundaria</v>
      </c>
      <c r="Q1213" s="20" t="str">
        <f>VLOOKUP(A1213,'REPORTE'!$A$1:$AG$1961,31,0)</f>
        <v>PICHINCHA</v>
      </c>
      <c r="R1213" s="20" t="str">
        <f>VLOOKUP(A1213,'REPORTE'!$A$1:$AG$1961,32,0)</f>
        <v>QUITO</v>
      </c>
      <c r="S1213" s="20" t="str">
        <f>VLOOKUP(A1213,'REPORTE'!$A$1:$AG$1961,33,0)</f>
        <v>POMASQUI</v>
      </c>
      <c r="T1213" s="20" t="str">
        <f>VLOOKUP(S1213,PROVINCIAS!$F$1:$G$1171,2,0)</f>
        <v>RURAL</v>
      </c>
      <c r="U1213" s="20" t="str">
        <f>VLOOKUP(A1213,'REPORTE'!$A$1:$AG$1961,5,0)</f>
        <v>ECUATORIANO(A)</v>
      </c>
      <c r="V1213" s="20" t="str">
        <f>VLOOKUP(A1213,'REPORTE'!$A$1:$AG$1961,18,0)</f>
        <v>F</v>
      </c>
    </row>
    <row r="1214" spans="1:22" x14ac:dyDescent="0.45">
      <c r="A1214" s="20">
        <v>1001323</v>
      </c>
      <c r="B1214" s="20" t="s">
        <v>9431</v>
      </c>
      <c r="C1214" s="20" t="s">
        <v>10178</v>
      </c>
      <c r="D1214" s="20">
        <v>1710111590</v>
      </c>
      <c r="E1214" s="20">
        <v>231001400</v>
      </c>
      <c r="F1214" s="20" t="s">
        <v>11139</v>
      </c>
      <c r="G1214" s="20"/>
      <c r="H1214" s="20">
        <v>69.25</v>
      </c>
      <c r="I1214" s="20" t="s">
        <v>11150</v>
      </c>
      <c r="J1214" s="20" t="s">
        <v>11150</v>
      </c>
      <c r="K1214" s="20" t="s">
        <v>11150</v>
      </c>
      <c r="L1214" s="20" t="s">
        <v>11150</v>
      </c>
      <c r="M1214" s="20" t="s">
        <v>11150</v>
      </c>
      <c r="N1214" s="20" t="s">
        <v>11150</v>
      </c>
      <c r="O1214" s="20">
        <v>69.25</v>
      </c>
      <c r="P1214" s="20" t="str">
        <f>VLOOKUP(A1214,'REPORTE'!$A$1:$AG$1961,30,0)</f>
        <v>Formación Técnica (Intermedia)</v>
      </c>
      <c r="Q1214" s="20" t="str">
        <f>VLOOKUP(A1214,'REPORTE'!$A$1:$AG$1961,31,0)</f>
        <v>PICHINCHA</v>
      </c>
      <c r="R1214" s="20" t="str">
        <f>VLOOKUP(A1214,'REPORTE'!$A$1:$AG$1961,32,0)</f>
        <v>QUITO</v>
      </c>
      <c r="S1214" s="20" t="str">
        <f>VLOOKUP(A1214,'REPORTE'!$A$1:$AG$1961,33,0)</f>
        <v>LA CONCEPCION</v>
      </c>
      <c r="T1214" s="20" t="str">
        <f>VLOOKUP(S1214,PROVINCIAS!$F$1:$G$1171,2,0)</f>
        <v>URBANA</v>
      </c>
      <c r="U1214" s="20" t="str">
        <f>VLOOKUP(A1214,'REPORTE'!$A$1:$AG$1961,5,0)</f>
        <v>ECUATORIANO(A)</v>
      </c>
      <c r="V1214" s="20" t="str">
        <f>VLOOKUP(A1214,'REPORTE'!$A$1:$AG$1961,18,0)</f>
        <v>M</v>
      </c>
    </row>
    <row r="1215" spans="1:22" x14ac:dyDescent="0.45">
      <c r="A1215" s="20">
        <v>1001324</v>
      </c>
      <c r="B1215" s="20" t="s">
        <v>9431</v>
      </c>
      <c r="C1215" s="20" t="s">
        <v>10165</v>
      </c>
      <c r="D1215" s="20">
        <v>603453374</v>
      </c>
      <c r="E1215" s="20">
        <v>231001401</v>
      </c>
      <c r="F1215" s="20" t="s">
        <v>11139</v>
      </c>
      <c r="G1215" s="20"/>
      <c r="H1215" s="20">
        <v>114.17</v>
      </c>
      <c r="I1215" s="20" t="s">
        <v>11150</v>
      </c>
      <c r="J1215" s="20" t="s">
        <v>11150</v>
      </c>
      <c r="K1215" s="20" t="s">
        <v>11150</v>
      </c>
      <c r="L1215" s="20" t="s">
        <v>11150</v>
      </c>
      <c r="M1215" s="20" t="s">
        <v>11150</v>
      </c>
      <c r="N1215" s="20" t="s">
        <v>11150</v>
      </c>
      <c r="O1215" s="20">
        <v>114.17</v>
      </c>
      <c r="P1215" s="20" t="str">
        <f>VLOOKUP(A1215,'REPORTE'!$A$1:$AG$1961,30,0)</f>
        <v>Primaria</v>
      </c>
      <c r="Q1215" s="20" t="str">
        <f>VLOOKUP(A1215,'REPORTE'!$A$1:$AG$1961,31,0)</f>
        <v>CHIMBORAZO</v>
      </c>
      <c r="R1215" s="20" t="str">
        <f>VLOOKUP(A1215,'REPORTE'!$A$1:$AG$1961,32,0)</f>
        <v>RIOBAMBA</v>
      </c>
      <c r="S1215" s="20" t="str">
        <f>VLOOKUP(A1215,'REPORTE'!$A$1:$AG$1961,33,0)</f>
        <v>CACHA (CAB EN MACHANGARA)</v>
      </c>
      <c r="T1215" s="20" t="str">
        <f>VLOOKUP(S1215,PROVINCIAS!$F$1:$G$1171,2,0)</f>
        <v>RURAL</v>
      </c>
      <c r="U1215" s="20" t="str">
        <f>VLOOKUP(A1215,'REPORTE'!$A$1:$AG$1961,5,0)</f>
        <v>ECUATORIANO(A) INDIGENA</v>
      </c>
      <c r="V1215" s="20" t="str">
        <f>VLOOKUP(A1215,'REPORTE'!$A$1:$AG$1961,18,0)</f>
        <v>F</v>
      </c>
    </row>
    <row r="1216" spans="1:22" x14ac:dyDescent="0.45">
      <c r="A1216" s="20">
        <v>1001325</v>
      </c>
      <c r="B1216" s="20" t="s">
        <v>9431</v>
      </c>
      <c r="C1216" s="20" t="s">
        <v>9854</v>
      </c>
      <c r="D1216" s="20">
        <v>1714989413</v>
      </c>
      <c r="E1216" s="20">
        <v>231001402</v>
      </c>
      <c r="F1216" s="20" t="s">
        <v>11139</v>
      </c>
      <c r="G1216" s="20"/>
      <c r="H1216" s="20">
        <v>450</v>
      </c>
      <c r="I1216" s="20" t="s">
        <v>11150</v>
      </c>
      <c r="J1216" s="20" t="s">
        <v>11150</v>
      </c>
      <c r="K1216" s="20" t="s">
        <v>11150</v>
      </c>
      <c r="L1216" s="20" t="s">
        <v>11150</v>
      </c>
      <c r="M1216" s="20" t="s">
        <v>11150</v>
      </c>
      <c r="N1216" s="20" t="s">
        <v>11150</v>
      </c>
      <c r="O1216" s="20">
        <v>450</v>
      </c>
      <c r="P1216" s="20" t="str">
        <f>VLOOKUP(A1216,'REPORTE'!$A$1:$AG$1961,30,0)</f>
        <v>Secundaria</v>
      </c>
      <c r="Q1216" s="20" t="str">
        <f>VLOOKUP(A1216,'REPORTE'!$A$1:$AG$1961,31,0)</f>
        <v>PICHINCHA</v>
      </c>
      <c r="R1216" s="20" t="str">
        <f>VLOOKUP(A1216,'REPORTE'!$A$1:$AG$1961,32,0)</f>
        <v>QUITO</v>
      </c>
      <c r="S1216" s="20" t="str">
        <f>VLOOKUP(A1216,'REPORTE'!$A$1:$AG$1961,33,0)</f>
        <v>LA CONCEPCION</v>
      </c>
      <c r="T1216" s="20" t="str">
        <f>VLOOKUP(S1216,PROVINCIAS!$F$1:$G$1171,2,0)</f>
        <v>URBANA</v>
      </c>
      <c r="U1216" s="20" t="str">
        <f>VLOOKUP(A1216,'REPORTE'!$A$1:$AG$1961,5,0)</f>
        <v>ECUATORIANO(A)</v>
      </c>
      <c r="V1216" s="20" t="str">
        <f>VLOOKUP(A1216,'REPORTE'!$A$1:$AG$1961,18,0)</f>
        <v>M</v>
      </c>
    </row>
    <row r="1217" spans="1:22" x14ac:dyDescent="0.45">
      <c r="A1217" s="20">
        <v>1001326</v>
      </c>
      <c r="B1217" s="20" t="s">
        <v>9431</v>
      </c>
      <c r="C1217" s="20" t="s">
        <v>14315</v>
      </c>
      <c r="D1217" s="20">
        <v>1752279453</v>
      </c>
      <c r="E1217" s="20">
        <v>231001403</v>
      </c>
      <c r="F1217" s="20" t="s">
        <v>11139</v>
      </c>
      <c r="G1217" s="20"/>
      <c r="H1217" s="20">
        <v>15</v>
      </c>
      <c r="I1217" s="20" t="s">
        <v>11150</v>
      </c>
      <c r="J1217" s="20" t="s">
        <v>11150</v>
      </c>
      <c r="K1217" s="20" t="s">
        <v>11150</v>
      </c>
      <c r="L1217" s="20" t="s">
        <v>11150</v>
      </c>
      <c r="M1217" s="20" t="s">
        <v>11150</v>
      </c>
      <c r="N1217" s="20" t="s">
        <v>11150</v>
      </c>
      <c r="O1217" s="20">
        <v>15</v>
      </c>
      <c r="P1217" s="20" t="str">
        <f>VLOOKUP(A1217,'REPORTE'!$A$1:$AG$1961,30,0)</f>
        <v>Secundaria</v>
      </c>
      <c r="Q1217" s="20" t="str">
        <f>VLOOKUP(A1217,'REPORTE'!$A$1:$AG$1961,31,0)</f>
        <v>PICHINCHA</v>
      </c>
      <c r="R1217" s="20" t="str">
        <f>VLOOKUP(A1217,'REPORTE'!$A$1:$AG$1961,32,0)</f>
        <v>QUITO</v>
      </c>
      <c r="S1217" s="20" t="str">
        <f>VLOOKUP(A1217,'REPORTE'!$A$1:$AG$1961,33,0)</f>
        <v>COTOCOLLAO</v>
      </c>
      <c r="T1217" s="20" t="str">
        <f>VLOOKUP(S1217,PROVINCIAS!$F$1:$G$1171,2,0)</f>
        <v>URBANA</v>
      </c>
      <c r="U1217" s="20" t="str">
        <f>VLOOKUP(A1217,'REPORTE'!$A$1:$AG$1961,5,0)</f>
        <v>ECUATORIANO(A)</v>
      </c>
      <c r="V1217" s="20" t="str">
        <f>VLOOKUP(A1217,'REPORTE'!$A$1:$AG$1961,18,0)</f>
        <v>F</v>
      </c>
    </row>
    <row r="1218" spans="1:22" x14ac:dyDescent="0.45">
      <c r="A1218" s="20">
        <v>1001327</v>
      </c>
      <c r="B1218" s="20" t="s">
        <v>9431</v>
      </c>
      <c r="C1218" s="20" t="s">
        <v>14316</v>
      </c>
      <c r="D1218" s="20">
        <v>1717112120</v>
      </c>
      <c r="E1218" s="20">
        <v>231001404</v>
      </c>
      <c r="F1218" s="20" t="s">
        <v>11139</v>
      </c>
      <c r="G1218" s="20"/>
      <c r="H1218" s="20">
        <v>2</v>
      </c>
      <c r="I1218" s="20" t="s">
        <v>11150</v>
      </c>
      <c r="J1218" s="20" t="s">
        <v>11150</v>
      </c>
      <c r="K1218" s="20" t="s">
        <v>11150</v>
      </c>
      <c r="L1218" s="20" t="s">
        <v>11150</v>
      </c>
      <c r="M1218" s="20" t="s">
        <v>11150</v>
      </c>
      <c r="N1218" s="20" t="s">
        <v>11150</v>
      </c>
      <c r="O1218" s="20">
        <v>2</v>
      </c>
      <c r="P1218" s="20" t="str">
        <f>VLOOKUP(A1218,'REPORTE'!$A$1:$AG$1961,30,0)</f>
        <v>Primaria</v>
      </c>
      <c r="Q1218" s="20" t="str">
        <f>VLOOKUP(A1218,'REPORTE'!$A$1:$AG$1961,31,0)</f>
        <v>PICHINCHA</v>
      </c>
      <c r="R1218" s="20" t="str">
        <f>VLOOKUP(A1218,'REPORTE'!$A$1:$AG$1961,32,0)</f>
        <v>QUITO</v>
      </c>
      <c r="S1218" s="20" t="str">
        <f>VLOOKUP(A1218,'REPORTE'!$A$1:$AG$1961,33,0)</f>
        <v>COTOCOLLAO</v>
      </c>
      <c r="T1218" s="20" t="str">
        <f>VLOOKUP(S1218,PROVINCIAS!$F$1:$G$1171,2,0)</f>
        <v>URBANA</v>
      </c>
      <c r="U1218" s="20" t="str">
        <f>VLOOKUP(A1218,'REPORTE'!$A$1:$AG$1961,5,0)</f>
        <v>ECUATORIANO(A)</v>
      </c>
      <c r="V1218" s="20" t="str">
        <f>VLOOKUP(A1218,'REPORTE'!$A$1:$AG$1961,18,0)</f>
        <v>F</v>
      </c>
    </row>
    <row r="1219" spans="1:22" x14ac:dyDescent="0.45">
      <c r="A1219" s="20">
        <v>1001328</v>
      </c>
      <c r="B1219" s="20" t="s">
        <v>9431</v>
      </c>
      <c r="C1219" s="20" t="s">
        <v>9982</v>
      </c>
      <c r="D1219" s="20">
        <v>1756194054</v>
      </c>
      <c r="E1219" s="20">
        <v>231001405</v>
      </c>
      <c r="F1219" s="20" t="s">
        <v>11139</v>
      </c>
      <c r="G1219" s="20"/>
      <c r="H1219" s="20">
        <v>175</v>
      </c>
      <c r="I1219" s="20" t="s">
        <v>11150</v>
      </c>
      <c r="J1219" s="20" t="s">
        <v>11150</v>
      </c>
      <c r="K1219" s="20" t="s">
        <v>11150</v>
      </c>
      <c r="L1219" s="20" t="s">
        <v>11150</v>
      </c>
      <c r="M1219" s="20" t="s">
        <v>11150</v>
      </c>
      <c r="N1219" s="20" t="s">
        <v>11150</v>
      </c>
      <c r="O1219" s="20">
        <v>175</v>
      </c>
      <c r="P1219" s="20" t="str">
        <f>VLOOKUP(A1219,'REPORTE'!$A$1:$AG$1961,30,0)</f>
        <v>Secundaria</v>
      </c>
      <c r="Q1219" s="20" t="str">
        <f>VLOOKUP(A1219,'REPORTE'!$A$1:$AG$1961,31,0)</f>
        <v>COTOPAXI</v>
      </c>
      <c r="R1219" s="20" t="str">
        <f>VLOOKUP(A1219,'REPORTE'!$A$1:$AG$1961,32,0)</f>
        <v>LATACUNGA</v>
      </c>
      <c r="S1219" s="20" t="str">
        <f>VLOOKUP(A1219,'REPORTE'!$A$1:$AG$1961,33,0)</f>
        <v>LA MATRIZ</v>
      </c>
      <c r="T1219" s="20" t="str">
        <f>VLOOKUP(S1219,PROVINCIAS!$F$1:$G$1171,2,0)</f>
        <v>URBANA</v>
      </c>
      <c r="U1219" s="20" t="str">
        <f>VLOOKUP(A1219,'REPORTE'!$A$1:$AG$1961,5,0)</f>
        <v>ECUATORIANO(A) INDIGENA</v>
      </c>
      <c r="V1219" s="20" t="str">
        <f>VLOOKUP(A1219,'REPORTE'!$A$1:$AG$1961,18,0)</f>
        <v>F</v>
      </c>
    </row>
    <row r="1220" spans="1:22" x14ac:dyDescent="0.45">
      <c r="A1220" s="20">
        <v>1001329</v>
      </c>
      <c r="B1220" s="20" t="s">
        <v>9431</v>
      </c>
      <c r="C1220" s="20" t="s">
        <v>9855</v>
      </c>
      <c r="D1220" s="20">
        <v>1722211354</v>
      </c>
      <c r="E1220" s="20">
        <v>231001406</v>
      </c>
      <c r="F1220" s="20" t="s">
        <v>11139</v>
      </c>
      <c r="G1220" s="20"/>
      <c r="H1220" s="20">
        <v>60</v>
      </c>
      <c r="I1220" s="20" t="s">
        <v>11150</v>
      </c>
      <c r="J1220" s="20" t="s">
        <v>11150</v>
      </c>
      <c r="K1220" s="20" t="s">
        <v>11150</v>
      </c>
      <c r="L1220" s="20" t="s">
        <v>11150</v>
      </c>
      <c r="M1220" s="20" t="s">
        <v>11150</v>
      </c>
      <c r="N1220" s="20" t="s">
        <v>11150</v>
      </c>
      <c r="O1220" s="20">
        <v>60</v>
      </c>
      <c r="P1220" s="20" t="str">
        <f>VLOOKUP(A1220,'REPORTE'!$A$1:$AG$1961,30,0)</f>
        <v>Secundaria</v>
      </c>
      <c r="Q1220" s="20" t="str">
        <f>VLOOKUP(A1220,'REPORTE'!$A$1:$AG$1961,31,0)</f>
        <v>ESMERALDAS</v>
      </c>
      <c r="R1220" s="20" t="str">
        <f>VLOOKUP(A1220,'REPORTE'!$A$1:$AG$1961,32,0)</f>
        <v>ESMERALDAS</v>
      </c>
      <c r="S1220" s="20" t="str">
        <f>VLOOKUP(A1220,'REPORTE'!$A$1:$AG$1961,33,0)</f>
        <v>ESMERALDAS</v>
      </c>
      <c r="T1220" s="20" t="str">
        <f>VLOOKUP(S1220,PROVINCIAS!$F$1:$G$1171,2,0)</f>
        <v>URBANA</v>
      </c>
      <c r="U1220" s="20" t="str">
        <f>VLOOKUP(A1220,'REPORTE'!$A$1:$AG$1961,5,0)</f>
        <v>ECUATORIANO(A)</v>
      </c>
      <c r="V1220" s="20" t="str">
        <f>VLOOKUP(A1220,'REPORTE'!$A$1:$AG$1961,18,0)</f>
        <v>M</v>
      </c>
    </row>
    <row r="1221" spans="1:22" x14ac:dyDescent="0.45">
      <c r="A1221" s="20">
        <v>1001330</v>
      </c>
      <c r="B1221" s="20" t="s">
        <v>9431</v>
      </c>
      <c r="C1221" s="20" t="s">
        <v>14317</v>
      </c>
      <c r="D1221" s="20">
        <v>604123828</v>
      </c>
      <c r="E1221" s="20">
        <v>231001407</v>
      </c>
      <c r="F1221" s="20" t="s">
        <v>11139</v>
      </c>
      <c r="G1221" s="20"/>
      <c r="H1221" s="20">
        <v>15</v>
      </c>
      <c r="I1221" s="20" t="s">
        <v>11150</v>
      </c>
      <c r="J1221" s="20" t="s">
        <v>11150</v>
      </c>
      <c r="K1221" s="20" t="s">
        <v>11150</v>
      </c>
      <c r="L1221" s="20" t="s">
        <v>11150</v>
      </c>
      <c r="M1221" s="20" t="s">
        <v>11150</v>
      </c>
      <c r="N1221" s="20" t="s">
        <v>11150</v>
      </c>
      <c r="O1221" s="20">
        <v>15</v>
      </c>
      <c r="P1221" s="20" t="str">
        <f>VLOOKUP(A1221,'REPORTE'!$A$1:$AG$1961,30,0)</f>
        <v>Universitaria</v>
      </c>
      <c r="Q1221" s="20" t="str">
        <f>VLOOKUP(A1221,'REPORTE'!$A$1:$AG$1961,31,0)</f>
        <v>CHIMBORAZO</v>
      </c>
      <c r="R1221" s="20" t="str">
        <f>VLOOKUP(A1221,'REPORTE'!$A$1:$AG$1961,32,0)</f>
        <v>RIOBAMBA</v>
      </c>
      <c r="S1221" s="20" t="str">
        <f>VLOOKUP(A1221,'REPORTE'!$A$1:$AG$1961,33,0)</f>
        <v>VELOZ</v>
      </c>
      <c r="T1221" s="20" t="str">
        <f>VLOOKUP(S1221,PROVINCIAS!$F$1:$G$1171,2,0)</f>
        <v>URBANA</v>
      </c>
      <c r="U1221" s="20" t="str">
        <f>VLOOKUP(A1221,'REPORTE'!$A$1:$AG$1961,5,0)</f>
        <v>ECUATORIANO(A)</v>
      </c>
      <c r="V1221" s="20" t="str">
        <f>VLOOKUP(A1221,'REPORTE'!$A$1:$AG$1961,18,0)</f>
        <v>F</v>
      </c>
    </row>
    <row r="1222" spans="1:22" x14ac:dyDescent="0.45">
      <c r="A1222" s="20">
        <v>1001331</v>
      </c>
      <c r="B1222" s="20" t="s">
        <v>9431</v>
      </c>
      <c r="C1222" s="20" t="s">
        <v>9856</v>
      </c>
      <c r="D1222" s="20">
        <v>1754366282</v>
      </c>
      <c r="E1222" s="20">
        <v>231001408</v>
      </c>
      <c r="F1222" s="20" t="s">
        <v>11139</v>
      </c>
      <c r="G1222" s="20"/>
      <c r="H1222" s="20">
        <v>70</v>
      </c>
      <c r="I1222" s="20" t="s">
        <v>11150</v>
      </c>
      <c r="J1222" s="20" t="s">
        <v>11150</v>
      </c>
      <c r="K1222" s="20" t="s">
        <v>11150</v>
      </c>
      <c r="L1222" s="20" t="s">
        <v>11150</v>
      </c>
      <c r="M1222" s="20" t="s">
        <v>11150</v>
      </c>
      <c r="N1222" s="20" t="s">
        <v>11150</v>
      </c>
      <c r="O1222" s="20">
        <v>70</v>
      </c>
      <c r="P1222" s="20" t="str">
        <f>VLOOKUP(A1222,'REPORTE'!$A$1:$AG$1961,30,0)</f>
        <v>Secundaria</v>
      </c>
      <c r="Q1222" s="20" t="str">
        <f>VLOOKUP(A1222,'REPORTE'!$A$1:$AG$1961,31,0)</f>
        <v>PICHINCHA</v>
      </c>
      <c r="R1222" s="20" t="str">
        <f>VLOOKUP(A1222,'REPORTE'!$A$1:$AG$1961,32,0)</f>
        <v>QUITO</v>
      </c>
      <c r="S1222" s="20" t="str">
        <f>VLOOKUP(A1222,'REPORTE'!$A$1:$AG$1961,33,0)</f>
        <v>LA CONCEPCION</v>
      </c>
      <c r="T1222" s="20" t="str">
        <f>VLOOKUP(S1222,PROVINCIAS!$F$1:$G$1171,2,0)</f>
        <v>URBANA</v>
      </c>
      <c r="U1222" s="20" t="str">
        <f>VLOOKUP(A1222,'REPORTE'!$A$1:$AG$1961,5,0)</f>
        <v>ECUATORIANO(A)</v>
      </c>
      <c r="V1222" s="20" t="str">
        <f>VLOOKUP(A1222,'REPORTE'!$A$1:$AG$1961,18,0)</f>
        <v>M</v>
      </c>
    </row>
    <row r="1223" spans="1:22" x14ac:dyDescent="0.45">
      <c r="A1223" s="20">
        <v>1001332</v>
      </c>
      <c r="B1223" s="20" t="s">
        <v>9431</v>
      </c>
      <c r="C1223" s="20" t="s">
        <v>14318</v>
      </c>
      <c r="D1223" s="20">
        <v>605143528</v>
      </c>
      <c r="E1223" s="20">
        <v>231001409</v>
      </c>
      <c r="F1223" s="20" t="s">
        <v>11139</v>
      </c>
      <c r="G1223" s="20"/>
      <c r="H1223" s="20">
        <v>30</v>
      </c>
      <c r="I1223" s="20" t="s">
        <v>11150</v>
      </c>
      <c r="J1223" s="20" t="s">
        <v>11150</v>
      </c>
      <c r="K1223" s="20" t="s">
        <v>11150</v>
      </c>
      <c r="L1223" s="20" t="s">
        <v>11150</v>
      </c>
      <c r="M1223" s="20" t="s">
        <v>11150</v>
      </c>
      <c r="N1223" s="20" t="s">
        <v>11150</v>
      </c>
      <c r="O1223" s="20">
        <v>30</v>
      </c>
      <c r="P1223" s="20" t="str">
        <f>VLOOKUP(A1223,'REPORTE'!$A$1:$AG$1961,30,0)</f>
        <v>Secundaria</v>
      </c>
      <c r="Q1223" s="20" t="str">
        <f>VLOOKUP(A1223,'REPORTE'!$A$1:$AG$1961,31,0)</f>
        <v>CHIMBORAZO</v>
      </c>
      <c r="R1223" s="20" t="str">
        <f>VLOOKUP(A1223,'REPORTE'!$A$1:$AG$1961,32,0)</f>
        <v>RIOBAMBA</v>
      </c>
      <c r="S1223" s="20" t="str">
        <f>VLOOKUP(A1223,'REPORTE'!$A$1:$AG$1961,33,0)</f>
        <v>CACHA (CAB EN MACHANGARA)</v>
      </c>
      <c r="T1223" s="20" t="str">
        <f>VLOOKUP(S1223,PROVINCIAS!$F$1:$G$1171,2,0)</f>
        <v>RURAL</v>
      </c>
      <c r="U1223" s="20" t="str">
        <f>VLOOKUP(A1223,'REPORTE'!$A$1:$AG$1961,5,0)</f>
        <v>ECUATORIANO(A)</v>
      </c>
      <c r="V1223" s="20" t="str">
        <f>VLOOKUP(A1223,'REPORTE'!$A$1:$AG$1961,18,0)</f>
        <v>M</v>
      </c>
    </row>
    <row r="1224" spans="1:22" x14ac:dyDescent="0.45">
      <c r="A1224" s="20">
        <v>1001333</v>
      </c>
      <c r="B1224" s="20" t="s">
        <v>9431</v>
      </c>
      <c r="C1224" s="20" t="s">
        <v>14319</v>
      </c>
      <c r="D1224" s="20">
        <v>605896190</v>
      </c>
      <c r="E1224" s="20">
        <v>231001410</v>
      </c>
      <c r="F1224" s="20" t="s">
        <v>11139</v>
      </c>
      <c r="G1224" s="20"/>
      <c r="H1224" s="20">
        <v>15</v>
      </c>
      <c r="I1224" s="20" t="s">
        <v>11150</v>
      </c>
      <c r="J1224" s="20" t="s">
        <v>11150</v>
      </c>
      <c r="K1224" s="20" t="s">
        <v>11150</v>
      </c>
      <c r="L1224" s="20" t="s">
        <v>11150</v>
      </c>
      <c r="M1224" s="20" t="s">
        <v>11150</v>
      </c>
      <c r="N1224" s="20" t="s">
        <v>11150</v>
      </c>
      <c r="O1224" s="20">
        <v>15</v>
      </c>
      <c r="P1224" s="20" t="str">
        <f>VLOOKUP(A1224,'REPORTE'!$A$1:$AG$1961,30,0)</f>
        <v>Secundaria</v>
      </c>
      <c r="Q1224" s="20" t="str">
        <f>VLOOKUP(A1224,'REPORTE'!$A$1:$AG$1961,31,0)</f>
        <v>CHIMBORAZO</v>
      </c>
      <c r="R1224" s="20" t="str">
        <f>VLOOKUP(A1224,'REPORTE'!$A$1:$AG$1961,32,0)</f>
        <v>ALAUSI</v>
      </c>
      <c r="S1224" s="20" t="str">
        <f>VLOOKUP(A1224,'REPORTE'!$A$1:$AG$1961,33,0)</f>
        <v>TIXAN</v>
      </c>
      <c r="T1224" s="20" t="str">
        <f>VLOOKUP(S1224,PROVINCIAS!$F$1:$G$1171,2,0)</f>
        <v>RURAL</v>
      </c>
      <c r="U1224" s="20" t="str">
        <f>VLOOKUP(A1224,'REPORTE'!$A$1:$AG$1961,5,0)</f>
        <v>ECUATORIANO(A) INDIGENA</v>
      </c>
      <c r="V1224" s="20" t="str">
        <f>VLOOKUP(A1224,'REPORTE'!$A$1:$AG$1961,18,0)</f>
        <v>M</v>
      </c>
    </row>
    <row r="1225" spans="1:22" x14ac:dyDescent="0.45">
      <c r="A1225" s="20">
        <v>1001334</v>
      </c>
      <c r="B1225" s="20" t="s">
        <v>9431</v>
      </c>
      <c r="C1225" s="20" t="s">
        <v>14320</v>
      </c>
      <c r="D1225" s="20">
        <v>1714668926</v>
      </c>
      <c r="E1225" s="20">
        <v>231001411</v>
      </c>
      <c r="F1225" s="20" t="s">
        <v>11139</v>
      </c>
      <c r="G1225" s="20"/>
      <c r="H1225" s="20">
        <v>110.5</v>
      </c>
      <c r="I1225" s="20" t="s">
        <v>11150</v>
      </c>
      <c r="J1225" s="20" t="s">
        <v>11150</v>
      </c>
      <c r="K1225" s="20" t="s">
        <v>11150</v>
      </c>
      <c r="L1225" s="20" t="s">
        <v>11150</v>
      </c>
      <c r="M1225" s="20" t="s">
        <v>11150</v>
      </c>
      <c r="N1225" s="20" t="s">
        <v>11150</v>
      </c>
      <c r="O1225" s="20">
        <v>110.5</v>
      </c>
      <c r="P1225" s="20" t="str">
        <f>VLOOKUP(A1225,'REPORTE'!$A$1:$AG$1961,30,0)</f>
        <v>Primaria</v>
      </c>
      <c r="Q1225" s="20" t="str">
        <f>VLOOKUP(A1225,'REPORTE'!$A$1:$AG$1961,31,0)</f>
        <v>CHIMBORAZO</v>
      </c>
      <c r="R1225" s="20" t="str">
        <f>VLOOKUP(A1225,'REPORTE'!$A$1:$AG$1961,32,0)</f>
        <v>RIOBAMBA</v>
      </c>
      <c r="S1225" s="20" t="str">
        <f>VLOOKUP(A1225,'REPORTE'!$A$1:$AG$1961,33,0)</f>
        <v>YARUQUIES</v>
      </c>
      <c r="T1225" s="20" t="str">
        <f>VLOOKUP(S1225,PROVINCIAS!$F$1:$G$1171,2,0)</f>
        <v>URBANA</v>
      </c>
      <c r="U1225" s="20" t="str">
        <f>VLOOKUP(A1225,'REPORTE'!$A$1:$AG$1961,5,0)</f>
        <v>ECUATORIANO(A) INDIGENA</v>
      </c>
      <c r="V1225" s="20" t="str">
        <f>VLOOKUP(A1225,'REPORTE'!$A$1:$AG$1961,18,0)</f>
        <v>F</v>
      </c>
    </row>
    <row r="1226" spans="1:22" x14ac:dyDescent="0.45">
      <c r="A1226" s="20">
        <v>1001335</v>
      </c>
      <c r="B1226" s="20" t="s">
        <v>9431</v>
      </c>
      <c r="C1226" s="20" t="s">
        <v>9960</v>
      </c>
      <c r="D1226" s="20">
        <v>1002641213</v>
      </c>
      <c r="E1226" s="20">
        <v>231001412</v>
      </c>
      <c r="F1226" s="20" t="s">
        <v>11139</v>
      </c>
      <c r="G1226" s="20"/>
      <c r="H1226" s="20">
        <v>130</v>
      </c>
      <c r="I1226" s="20" t="s">
        <v>11150</v>
      </c>
      <c r="J1226" s="20" t="s">
        <v>11150</v>
      </c>
      <c r="K1226" s="20" t="s">
        <v>11150</v>
      </c>
      <c r="L1226" s="20" t="s">
        <v>11150</v>
      </c>
      <c r="M1226" s="20" t="s">
        <v>11150</v>
      </c>
      <c r="N1226" s="20" t="s">
        <v>11150</v>
      </c>
      <c r="O1226" s="20">
        <v>130</v>
      </c>
      <c r="P1226" s="20" t="str">
        <f>VLOOKUP(A1226,'REPORTE'!$A$1:$AG$1961,30,0)</f>
        <v>Secundaria</v>
      </c>
      <c r="Q1226" s="20" t="str">
        <f>VLOOKUP(A1226,'REPORTE'!$A$1:$AG$1961,31,0)</f>
        <v>IMBABURA</v>
      </c>
      <c r="R1226" s="20" t="str">
        <f>VLOOKUP(A1226,'REPORTE'!$A$1:$AG$1961,32,0)</f>
        <v>IBARRA</v>
      </c>
      <c r="S1226" s="20" t="str">
        <f>VLOOKUP(A1226,'REPORTE'!$A$1:$AG$1961,33,0)</f>
        <v>ANGOCHAGUA</v>
      </c>
      <c r="T1226" s="20" t="str">
        <f>VLOOKUP(S1226,PROVINCIAS!$F$1:$G$1171,2,0)</f>
        <v>RURAL</v>
      </c>
      <c r="U1226" s="20" t="str">
        <f>VLOOKUP(A1226,'REPORTE'!$A$1:$AG$1961,5,0)</f>
        <v>ECUATORIANO(A) INDIGENA</v>
      </c>
      <c r="V1226" s="20" t="str">
        <f>VLOOKUP(A1226,'REPORTE'!$A$1:$AG$1961,18,0)</f>
        <v>M</v>
      </c>
    </row>
    <row r="1227" spans="1:22" x14ac:dyDescent="0.45">
      <c r="A1227" s="20">
        <v>1001336</v>
      </c>
      <c r="B1227" s="20" t="s">
        <v>9431</v>
      </c>
      <c r="C1227" s="20" t="s">
        <v>9916</v>
      </c>
      <c r="D1227" s="20">
        <v>1754043014</v>
      </c>
      <c r="E1227" s="20">
        <v>231001413</v>
      </c>
      <c r="F1227" s="20" t="s">
        <v>11139</v>
      </c>
      <c r="G1227" s="20"/>
      <c r="H1227" s="20">
        <v>75</v>
      </c>
      <c r="I1227" s="20" t="s">
        <v>11150</v>
      </c>
      <c r="J1227" s="20" t="s">
        <v>11150</v>
      </c>
      <c r="K1227" s="20" t="s">
        <v>11150</v>
      </c>
      <c r="L1227" s="20" t="s">
        <v>11150</v>
      </c>
      <c r="M1227" s="20" t="s">
        <v>11150</v>
      </c>
      <c r="N1227" s="20" t="s">
        <v>11150</v>
      </c>
      <c r="O1227" s="20">
        <v>75</v>
      </c>
      <c r="P1227" s="20" t="str">
        <f>VLOOKUP(A1227,'REPORTE'!$A$1:$AG$1961,30,0)</f>
        <v>Secundaria</v>
      </c>
      <c r="Q1227" s="20" t="str">
        <f>VLOOKUP(A1227,'REPORTE'!$A$1:$AG$1961,31,0)</f>
        <v>PICHINCHA</v>
      </c>
      <c r="R1227" s="20" t="str">
        <f>VLOOKUP(A1227,'REPORTE'!$A$1:$AG$1961,32,0)</f>
        <v>QUITO</v>
      </c>
      <c r="S1227" s="20" t="str">
        <f>VLOOKUP(A1227,'REPORTE'!$A$1:$AG$1961,33,0)</f>
        <v>LA MAGDALENA</v>
      </c>
      <c r="T1227" s="20" t="str">
        <f>VLOOKUP(S1227,PROVINCIAS!$F$1:$G$1171,2,0)</f>
        <v>URBANA</v>
      </c>
      <c r="U1227" s="20" t="str">
        <f>VLOOKUP(A1227,'REPORTE'!$A$1:$AG$1961,5,0)</f>
        <v>ECUATORIANO(A)</v>
      </c>
      <c r="V1227" s="20" t="str">
        <f>VLOOKUP(A1227,'REPORTE'!$A$1:$AG$1961,18,0)</f>
        <v>M</v>
      </c>
    </row>
    <row r="1228" spans="1:22" x14ac:dyDescent="0.45">
      <c r="A1228" s="20">
        <v>1001337</v>
      </c>
      <c r="B1228" s="20" t="s">
        <v>9431</v>
      </c>
      <c r="C1228" s="20" t="s">
        <v>9872</v>
      </c>
      <c r="D1228" s="20">
        <v>503443210</v>
      </c>
      <c r="E1228" s="20">
        <v>231001414</v>
      </c>
      <c r="F1228" s="20" t="s">
        <v>11139</v>
      </c>
      <c r="G1228" s="20"/>
      <c r="H1228" s="20">
        <v>130</v>
      </c>
      <c r="I1228" s="20" t="s">
        <v>11150</v>
      </c>
      <c r="J1228" s="20" t="s">
        <v>11150</v>
      </c>
      <c r="K1228" s="20" t="s">
        <v>11150</v>
      </c>
      <c r="L1228" s="20" t="s">
        <v>11150</v>
      </c>
      <c r="M1228" s="20" t="s">
        <v>11150</v>
      </c>
      <c r="N1228" s="20" t="s">
        <v>11150</v>
      </c>
      <c r="O1228" s="20">
        <v>130</v>
      </c>
      <c r="P1228" s="20" t="str">
        <f>VLOOKUP(A1228,'REPORTE'!$A$1:$AG$1961,30,0)</f>
        <v>Secundaria</v>
      </c>
      <c r="Q1228" s="20" t="str">
        <f>VLOOKUP(A1228,'REPORTE'!$A$1:$AG$1961,31,0)</f>
        <v>PICHINCHA</v>
      </c>
      <c r="R1228" s="20" t="str">
        <f>VLOOKUP(A1228,'REPORTE'!$A$1:$AG$1961,32,0)</f>
        <v>QUITO</v>
      </c>
      <c r="S1228" s="20" t="str">
        <f>VLOOKUP(A1228,'REPORTE'!$A$1:$AG$1961,33,0)</f>
        <v>COTOCOLLAO</v>
      </c>
      <c r="T1228" s="20" t="str">
        <f>VLOOKUP(S1228,PROVINCIAS!$F$1:$G$1171,2,0)</f>
        <v>URBANA</v>
      </c>
      <c r="U1228" s="20" t="str">
        <f>VLOOKUP(A1228,'REPORTE'!$A$1:$AG$1961,5,0)</f>
        <v>ECUATORIANO(A)</v>
      </c>
      <c r="V1228" s="20" t="str">
        <f>VLOOKUP(A1228,'REPORTE'!$A$1:$AG$1961,18,0)</f>
        <v>M</v>
      </c>
    </row>
    <row r="1229" spans="1:22" x14ac:dyDescent="0.45">
      <c r="A1229" s="20">
        <v>1001338</v>
      </c>
      <c r="B1229" s="20" t="s">
        <v>9431</v>
      </c>
      <c r="C1229" s="20" t="s">
        <v>9891</v>
      </c>
      <c r="D1229" s="20">
        <v>1003784376</v>
      </c>
      <c r="E1229" s="20">
        <v>231001415</v>
      </c>
      <c r="F1229" s="20" t="s">
        <v>11139</v>
      </c>
      <c r="G1229" s="20"/>
      <c r="H1229" s="20">
        <v>28</v>
      </c>
      <c r="I1229" s="20" t="s">
        <v>11150</v>
      </c>
      <c r="J1229" s="20" t="s">
        <v>11150</v>
      </c>
      <c r="K1229" s="20" t="s">
        <v>11150</v>
      </c>
      <c r="L1229" s="20" t="s">
        <v>11150</v>
      </c>
      <c r="M1229" s="20" t="s">
        <v>11150</v>
      </c>
      <c r="N1229" s="20" t="s">
        <v>11150</v>
      </c>
      <c r="O1229" s="20">
        <v>28</v>
      </c>
      <c r="P1229" s="20" t="str">
        <f>VLOOKUP(A1229,'REPORTE'!$A$1:$AG$1961,30,0)</f>
        <v>Primaria</v>
      </c>
      <c r="Q1229" s="20" t="str">
        <f>VLOOKUP(A1229,'REPORTE'!$A$1:$AG$1961,31,0)</f>
        <v>PICHINCHA</v>
      </c>
      <c r="R1229" s="20" t="str">
        <f>VLOOKUP(A1229,'REPORTE'!$A$1:$AG$1961,32,0)</f>
        <v>QUITO</v>
      </c>
      <c r="S1229" s="20" t="str">
        <f>VLOOKUP(A1229,'REPORTE'!$A$1:$AG$1961,33,0)</f>
        <v>COTOCOLLAO</v>
      </c>
      <c r="T1229" s="20" t="str">
        <f>VLOOKUP(S1229,PROVINCIAS!$F$1:$G$1171,2,0)</f>
        <v>URBANA</v>
      </c>
      <c r="U1229" s="20" t="str">
        <f>VLOOKUP(A1229,'REPORTE'!$A$1:$AG$1961,5,0)</f>
        <v>ECUATORIANO(A) INDIGENA</v>
      </c>
      <c r="V1229" s="20" t="str">
        <f>VLOOKUP(A1229,'REPORTE'!$A$1:$AG$1961,18,0)</f>
        <v>F</v>
      </c>
    </row>
    <row r="1230" spans="1:22" x14ac:dyDescent="0.45">
      <c r="A1230" s="20">
        <v>1001339</v>
      </c>
      <c r="B1230" s="20" t="s">
        <v>9431</v>
      </c>
      <c r="C1230" s="20" t="s">
        <v>10211</v>
      </c>
      <c r="D1230" s="20">
        <v>1724812977</v>
      </c>
      <c r="E1230" s="20">
        <v>231001416</v>
      </c>
      <c r="F1230" s="20" t="s">
        <v>11139</v>
      </c>
      <c r="G1230" s="20"/>
      <c r="H1230" s="20">
        <v>105</v>
      </c>
      <c r="I1230" s="20" t="s">
        <v>11150</v>
      </c>
      <c r="J1230" s="20" t="s">
        <v>11150</v>
      </c>
      <c r="K1230" s="20" t="s">
        <v>11150</v>
      </c>
      <c r="L1230" s="20" t="s">
        <v>11150</v>
      </c>
      <c r="M1230" s="20" t="s">
        <v>11150</v>
      </c>
      <c r="N1230" s="20" t="s">
        <v>11150</v>
      </c>
      <c r="O1230" s="20">
        <v>105</v>
      </c>
      <c r="P1230" s="20" t="str">
        <f>VLOOKUP(A1230,'REPORTE'!$A$1:$AG$1961,30,0)</f>
        <v>Secundaria</v>
      </c>
      <c r="Q1230" s="20" t="str">
        <f>VLOOKUP(A1230,'REPORTE'!$A$1:$AG$1961,31,0)</f>
        <v>PICHINCHA</v>
      </c>
      <c r="R1230" s="20" t="str">
        <f>VLOOKUP(A1230,'REPORTE'!$A$1:$AG$1961,32,0)</f>
        <v>QUITO</v>
      </c>
      <c r="S1230" s="20" t="str">
        <f>VLOOKUP(A1230,'REPORTE'!$A$1:$AG$1961,33,0)</f>
        <v>COTOCOLLAO</v>
      </c>
      <c r="T1230" s="20" t="str">
        <f>VLOOKUP(S1230,PROVINCIAS!$F$1:$G$1171,2,0)</f>
        <v>URBANA</v>
      </c>
      <c r="U1230" s="20" t="str">
        <f>VLOOKUP(A1230,'REPORTE'!$A$1:$AG$1961,5,0)</f>
        <v>ECUATORIANO(A)</v>
      </c>
      <c r="V1230" s="20" t="str">
        <f>VLOOKUP(A1230,'REPORTE'!$A$1:$AG$1961,18,0)</f>
        <v>M</v>
      </c>
    </row>
    <row r="1231" spans="1:22" x14ac:dyDescent="0.45">
      <c r="A1231" s="20">
        <v>1001340</v>
      </c>
      <c r="B1231" s="20" t="s">
        <v>9431</v>
      </c>
      <c r="C1231" s="20" t="s">
        <v>9877</v>
      </c>
      <c r="D1231" s="20">
        <v>603808502</v>
      </c>
      <c r="E1231" s="20">
        <v>231001417</v>
      </c>
      <c r="F1231" s="20" t="s">
        <v>11139</v>
      </c>
      <c r="G1231" s="20"/>
      <c r="H1231" s="20">
        <v>190</v>
      </c>
      <c r="I1231" s="20" t="s">
        <v>11150</v>
      </c>
      <c r="J1231" s="20" t="s">
        <v>11150</v>
      </c>
      <c r="K1231" s="20" t="s">
        <v>11150</v>
      </c>
      <c r="L1231" s="20" t="s">
        <v>11150</v>
      </c>
      <c r="M1231" s="20" t="s">
        <v>11150</v>
      </c>
      <c r="N1231" s="20" t="s">
        <v>11150</v>
      </c>
      <c r="O1231" s="20">
        <v>190</v>
      </c>
      <c r="P1231" s="20" t="str">
        <f>VLOOKUP(A1231,'REPORTE'!$A$1:$AG$1961,30,0)</f>
        <v>Secundaria</v>
      </c>
      <c r="Q1231" s="20" t="str">
        <f>VLOOKUP(A1231,'REPORTE'!$A$1:$AG$1961,31,0)</f>
        <v>CHIMBORAZO</v>
      </c>
      <c r="R1231" s="20" t="str">
        <f>VLOOKUP(A1231,'REPORTE'!$A$1:$AG$1961,32,0)</f>
        <v>CUMANDA</v>
      </c>
      <c r="S1231" s="20" t="str">
        <f>VLOOKUP(A1231,'REPORTE'!$A$1:$AG$1961,33,0)</f>
        <v>CUMANDA</v>
      </c>
      <c r="T1231" s="20" t="str">
        <f>VLOOKUP(S1231,PROVINCIAS!$F$1:$G$1171,2,0)</f>
        <v>URBANA</v>
      </c>
      <c r="U1231" s="20" t="str">
        <f>VLOOKUP(A1231,'REPORTE'!$A$1:$AG$1961,5,0)</f>
        <v>ECUATORIANO(A) INDIGENA</v>
      </c>
      <c r="V1231" s="20" t="str">
        <f>VLOOKUP(A1231,'REPORTE'!$A$1:$AG$1961,18,0)</f>
        <v>M</v>
      </c>
    </row>
    <row r="1232" spans="1:22" x14ac:dyDescent="0.45">
      <c r="A1232" s="20">
        <v>1001341</v>
      </c>
      <c r="B1232" s="20" t="s">
        <v>9431</v>
      </c>
      <c r="C1232" s="20" t="s">
        <v>9893</v>
      </c>
      <c r="D1232" s="20">
        <v>1727272500</v>
      </c>
      <c r="E1232" s="20">
        <v>231001418</v>
      </c>
      <c r="F1232" s="20" t="s">
        <v>11139</v>
      </c>
      <c r="G1232" s="20"/>
      <c r="H1232" s="20">
        <v>38.75</v>
      </c>
      <c r="I1232" s="20" t="s">
        <v>11150</v>
      </c>
      <c r="J1232" s="20" t="s">
        <v>11150</v>
      </c>
      <c r="K1232" s="20" t="s">
        <v>11150</v>
      </c>
      <c r="L1232" s="20" t="s">
        <v>11150</v>
      </c>
      <c r="M1232" s="20" t="s">
        <v>11150</v>
      </c>
      <c r="N1232" s="20" t="s">
        <v>11150</v>
      </c>
      <c r="O1232" s="20">
        <v>38.75</v>
      </c>
      <c r="P1232" s="20" t="str">
        <f>VLOOKUP(A1232,'REPORTE'!$A$1:$AG$1961,30,0)</f>
        <v>Secundaria</v>
      </c>
      <c r="Q1232" s="20" t="str">
        <f>VLOOKUP(A1232,'REPORTE'!$A$1:$AG$1961,31,0)</f>
        <v>PICHINCHA</v>
      </c>
      <c r="R1232" s="20" t="str">
        <f>VLOOKUP(A1232,'REPORTE'!$A$1:$AG$1961,32,0)</f>
        <v>QUITO</v>
      </c>
      <c r="S1232" s="20" t="str">
        <f>VLOOKUP(A1232,'REPORTE'!$A$1:$AG$1961,33,0)</f>
        <v>COTOCOLLAO</v>
      </c>
      <c r="T1232" s="20" t="str">
        <f>VLOOKUP(S1232,PROVINCIAS!$F$1:$G$1171,2,0)</f>
        <v>URBANA</v>
      </c>
      <c r="U1232" s="20" t="str">
        <f>VLOOKUP(A1232,'REPORTE'!$A$1:$AG$1961,5,0)</f>
        <v>ECUATORIANO(A)</v>
      </c>
      <c r="V1232" s="20" t="str">
        <f>VLOOKUP(A1232,'REPORTE'!$A$1:$AG$1961,18,0)</f>
        <v>F</v>
      </c>
    </row>
    <row r="1233" spans="1:22" x14ac:dyDescent="0.45">
      <c r="A1233" s="20">
        <v>1001342</v>
      </c>
      <c r="B1233" s="20" t="s">
        <v>9431</v>
      </c>
      <c r="C1233" s="20" t="s">
        <v>14322</v>
      </c>
      <c r="D1233" s="20">
        <v>1753741451</v>
      </c>
      <c r="E1233" s="20">
        <v>231001419</v>
      </c>
      <c r="F1233" s="20" t="s">
        <v>11139</v>
      </c>
      <c r="G1233" s="20"/>
      <c r="H1233" s="20">
        <v>2</v>
      </c>
      <c r="I1233" s="20" t="s">
        <v>11150</v>
      </c>
      <c r="J1233" s="20" t="s">
        <v>11150</v>
      </c>
      <c r="K1233" s="20" t="s">
        <v>11150</v>
      </c>
      <c r="L1233" s="20" t="s">
        <v>11150</v>
      </c>
      <c r="M1233" s="20" t="s">
        <v>11150</v>
      </c>
      <c r="N1233" s="20" t="s">
        <v>11150</v>
      </c>
      <c r="O1233" s="20">
        <v>2</v>
      </c>
      <c r="P1233" s="20" t="str">
        <f>VLOOKUP(A1233,'REPORTE'!$A$1:$AG$1961,30,0)</f>
        <v>Primaria</v>
      </c>
      <c r="Q1233" s="20" t="str">
        <f>VLOOKUP(A1233,'REPORTE'!$A$1:$AG$1961,31,0)</f>
        <v>PICHINCHA</v>
      </c>
      <c r="R1233" s="20" t="str">
        <f>VLOOKUP(A1233,'REPORTE'!$A$1:$AG$1961,32,0)</f>
        <v>QUITO</v>
      </c>
      <c r="S1233" s="20" t="str">
        <f>VLOOKUP(A1233,'REPORTE'!$A$1:$AG$1961,33,0)</f>
        <v>COTOCOLLAO</v>
      </c>
      <c r="T1233" s="20" t="str">
        <f>VLOOKUP(S1233,PROVINCIAS!$F$1:$G$1171,2,0)</f>
        <v>URBANA</v>
      </c>
      <c r="U1233" s="20" t="str">
        <f>VLOOKUP(A1233,'REPORTE'!$A$1:$AG$1961,5,0)</f>
        <v>ECUATORIANO(A) INDIGENA</v>
      </c>
      <c r="V1233" s="20" t="str">
        <f>VLOOKUP(A1233,'REPORTE'!$A$1:$AG$1961,18,0)</f>
        <v>F</v>
      </c>
    </row>
    <row r="1234" spans="1:22" x14ac:dyDescent="0.45">
      <c r="A1234" s="20">
        <v>1001344</v>
      </c>
      <c r="B1234" s="20" t="s">
        <v>9431</v>
      </c>
      <c r="C1234" s="20" t="s">
        <v>10073</v>
      </c>
      <c r="D1234" s="20">
        <v>1711289551</v>
      </c>
      <c r="E1234" s="20">
        <v>231001421</v>
      </c>
      <c r="F1234" s="20" t="s">
        <v>11139</v>
      </c>
      <c r="G1234" s="20"/>
      <c r="H1234" s="20">
        <v>42.5</v>
      </c>
      <c r="I1234" s="20" t="s">
        <v>11150</v>
      </c>
      <c r="J1234" s="20" t="s">
        <v>11150</v>
      </c>
      <c r="K1234" s="20" t="s">
        <v>11150</v>
      </c>
      <c r="L1234" s="20" t="s">
        <v>11150</v>
      </c>
      <c r="M1234" s="20" t="s">
        <v>11150</v>
      </c>
      <c r="N1234" s="20" t="s">
        <v>11150</v>
      </c>
      <c r="O1234" s="20">
        <v>42.5</v>
      </c>
      <c r="P1234" s="20" t="str">
        <f>VLOOKUP(A1234,'REPORTE'!$A$1:$AG$1961,30,0)</f>
        <v>Secundaria</v>
      </c>
      <c r="Q1234" s="20" t="str">
        <f>VLOOKUP(A1234,'REPORTE'!$A$1:$AG$1961,31,0)</f>
        <v>PICHINCHA</v>
      </c>
      <c r="R1234" s="20" t="str">
        <f>VLOOKUP(A1234,'REPORTE'!$A$1:$AG$1961,32,0)</f>
        <v>QUITO</v>
      </c>
      <c r="S1234" s="20" t="str">
        <f>VLOOKUP(A1234,'REPORTE'!$A$1:$AG$1961,33,0)</f>
        <v>COTOCOLLAO</v>
      </c>
      <c r="T1234" s="20" t="str">
        <f>VLOOKUP(S1234,PROVINCIAS!$F$1:$G$1171,2,0)</f>
        <v>URBANA</v>
      </c>
      <c r="U1234" s="20" t="str">
        <f>VLOOKUP(A1234,'REPORTE'!$A$1:$AG$1961,5,0)</f>
        <v>ECUATORIANO(A)</v>
      </c>
      <c r="V1234" s="20" t="str">
        <f>VLOOKUP(A1234,'REPORTE'!$A$1:$AG$1961,18,0)</f>
        <v>F</v>
      </c>
    </row>
    <row r="1235" spans="1:22" x14ac:dyDescent="0.45">
      <c r="A1235" s="20">
        <v>1001345</v>
      </c>
      <c r="B1235" s="20" t="s">
        <v>9431</v>
      </c>
      <c r="C1235" s="20" t="s">
        <v>9993</v>
      </c>
      <c r="D1235" s="20">
        <v>1716460884</v>
      </c>
      <c r="E1235" s="20">
        <v>231001422</v>
      </c>
      <c r="F1235" s="20" t="s">
        <v>11139</v>
      </c>
      <c r="G1235" s="20"/>
      <c r="H1235" s="20">
        <v>205</v>
      </c>
      <c r="I1235" s="20" t="s">
        <v>11150</v>
      </c>
      <c r="J1235" s="20" t="s">
        <v>11150</v>
      </c>
      <c r="K1235" s="20" t="s">
        <v>11150</v>
      </c>
      <c r="L1235" s="20" t="s">
        <v>11150</v>
      </c>
      <c r="M1235" s="20" t="s">
        <v>11150</v>
      </c>
      <c r="N1235" s="20" t="s">
        <v>11150</v>
      </c>
      <c r="O1235" s="20">
        <v>205</v>
      </c>
      <c r="P1235" s="20" t="str">
        <f>VLOOKUP(A1235,'REPORTE'!$A$1:$AG$1961,30,0)</f>
        <v>Primaria</v>
      </c>
      <c r="Q1235" s="20" t="str">
        <f>VLOOKUP(A1235,'REPORTE'!$A$1:$AG$1961,31,0)</f>
        <v>CHIMBORAZO</v>
      </c>
      <c r="R1235" s="20" t="str">
        <f>VLOOKUP(A1235,'REPORTE'!$A$1:$AG$1961,32,0)</f>
        <v>RIOBAMBA</v>
      </c>
      <c r="S1235" s="20" t="str">
        <f>VLOOKUP(A1235,'REPORTE'!$A$1:$AG$1961,33,0)</f>
        <v>YARUQUIES</v>
      </c>
      <c r="T1235" s="20" t="str">
        <f>VLOOKUP(S1235,PROVINCIAS!$F$1:$G$1171,2,0)</f>
        <v>URBANA</v>
      </c>
      <c r="U1235" s="20" t="str">
        <f>VLOOKUP(A1235,'REPORTE'!$A$1:$AG$1961,5,0)</f>
        <v>ECUATORIANO(A) INDIGENA</v>
      </c>
      <c r="V1235" s="20" t="str">
        <f>VLOOKUP(A1235,'REPORTE'!$A$1:$AG$1961,18,0)</f>
        <v>F</v>
      </c>
    </row>
    <row r="1236" spans="1:22" x14ac:dyDescent="0.45">
      <c r="A1236" s="20">
        <v>1001347</v>
      </c>
      <c r="B1236" s="20" t="s">
        <v>9431</v>
      </c>
      <c r="C1236" s="20" t="s">
        <v>14323</v>
      </c>
      <c r="D1236" s="20">
        <v>602133472</v>
      </c>
      <c r="E1236" s="20">
        <v>231001424</v>
      </c>
      <c r="F1236" s="20" t="s">
        <v>11139</v>
      </c>
      <c r="G1236" s="20"/>
      <c r="H1236" s="20">
        <v>30</v>
      </c>
      <c r="I1236" s="20" t="s">
        <v>11150</v>
      </c>
      <c r="J1236" s="20" t="s">
        <v>11150</v>
      </c>
      <c r="K1236" s="20" t="s">
        <v>11150</v>
      </c>
      <c r="L1236" s="20" t="s">
        <v>11150</v>
      </c>
      <c r="M1236" s="20" t="s">
        <v>11150</v>
      </c>
      <c r="N1236" s="20" t="s">
        <v>11150</v>
      </c>
      <c r="O1236" s="20">
        <v>30</v>
      </c>
      <c r="P1236" s="20" t="str">
        <f>VLOOKUP(A1236,'REPORTE'!$A$1:$AG$1961,30,0)</f>
        <v>Primaria</v>
      </c>
      <c r="Q1236" s="20" t="str">
        <f>VLOOKUP(A1236,'REPORTE'!$A$1:$AG$1961,31,0)</f>
        <v>CHIMBORAZO</v>
      </c>
      <c r="R1236" s="20" t="str">
        <f>VLOOKUP(A1236,'REPORTE'!$A$1:$AG$1961,32,0)</f>
        <v>RIOBAMBA</v>
      </c>
      <c r="S1236" s="20" t="str">
        <f>VLOOKUP(A1236,'REPORTE'!$A$1:$AG$1961,33,0)</f>
        <v>YARUQUIES</v>
      </c>
      <c r="T1236" s="20" t="str">
        <f>VLOOKUP(S1236,PROVINCIAS!$F$1:$G$1171,2,0)</f>
        <v>URBANA</v>
      </c>
      <c r="U1236" s="20" t="str">
        <f>VLOOKUP(A1236,'REPORTE'!$A$1:$AG$1961,5,0)</f>
        <v>ECUATORIANO(A) INDIGENA</v>
      </c>
      <c r="V1236" s="20" t="str">
        <f>VLOOKUP(A1236,'REPORTE'!$A$1:$AG$1961,18,0)</f>
        <v>F</v>
      </c>
    </row>
    <row r="1237" spans="1:22" x14ac:dyDescent="0.45">
      <c r="A1237" s="20">
        <v>1001348</v>
      </c>
      <c r="B1237" s="20" t="s">
        <v>9431</v>
      </c>
      <c r="C1237" s="20" t="s">
        <v>9884</v>
      </c>
      <c r="D1237" s="20">
        <v>1703711596</v>
      </c>
      <c r="E1237" s="20">
        <v>231001425</v>
      </c>
      <c r="F1237" s="20" t="s">
        <v>11139</v>
      </c>
      <c r="G1237" s="20"/>
      <c r="H1237" s="20">
        <v>42.5</v>
      </c>
      <c r="I1237" s="20" t="s">
        <v>11150</v>
      </c>
      <c r="J1237" s="20" t="s">
        <v>11150</v>
      </c>
      <c r="K1237" s="20" t="s">
        <v>11150</v>
      </c>
      <c r="L1237" s="20" t="s">
        <v>11150</v>
      </c>
      <c r="M1237" s="20" t="s">
        <v>11150</v>
      </c>
      <c r="N1237" s="20" t="s">
        <v>11150</v>
      </c>
      <c r="O1237" s="20">
        <v>42.5</v>
      </c>
      <c r="P1237" s="20" t="str">
        <f>VLOOKUP(A1237,'REPORTE'!$A$1:$AG$1961,30,0)</f>
        <v>Secundaria</v>
      </c>
      <c r="Q1237" s="20" t="str">
        <f>VLOOKUP(A1237,'REPORTE'!$A$1:$AG$1961,31,0)</f>
        <v>PICHINCHA</v>
      </c>
      <c r="R1237" s="20" t="str">
        <f>VLOOKUP(A1237,'REPORTE'!$A$1:$AG$1961,32,0)</f>
        <v>QUITO</v>
      </c>
      <c r="S1237" s="20" t="str">
        <f>VLOOKUP(A1237,'REPORTE'!$A$1:$AG$1961,33,0)</f>
        <v>COTOCOLLAO</v>
      </c>
      <c r="T1237" s="20" t="str">
        <f>VLOOKUP(S1237,PROVINCIAS!$F$1:$G$1171,2,0)</f>
        <v>URBANA</v>
      </c>
      <c r="U1237" s="20" t="str">
        <f>VLOOKUP(A1237,'REPORTE'!$A$1:$AG$1961,5,0)</f>
        <v>ECUATORIANO(A)</v>
      </c>
      <c r="V1237" s="20" t="str">
        <f>VLOOKUP(A1237,'REPORTE'!$A$1:$AG$1961,18,0)</f>
        <v>F</v>
      </c>
    </row>
    <row r="1238" spans="1:22" x14ac:dyDescent="0.45">
      <c r="A1238" s="20">
        <v>1001349</v>
      </c>
      <c r="B1238" s="20" t="s">
        <v>9431</v>
      </c>
      <c r="C1238" s="20" t="s">
        <v>14324</v>
      </c>
      <c r="D1238" s="20">
        <v>1713157392</v>
      </c>
      <c r="E1238" s="20">
        <v>231001426</v>
      </c>
      <c r="F1238" s="20" t="s">
        <v>11139</v>
      </c>
      <c r="G1238" s="20"/>
      <c r="H1238" s="20">
        <v>2</v>
      </c>
      <c r="I1238" s="20" t="s">
        <v>11150</v>
      </c>
      <c r="J1238" s="20" t="s">
        <v>11150</v>
      </c>
      <c r="K1238" s="20" t="s">
        <v>11150</v>
      </c>
      <c r="L1238" s="20" t="s">
        <v>11150</v>
      </c>
      <c r="M1238" s="20" t="s">
        <v>11150</v>
      </c>
      <c r="N1238" s="20" t="s">
        <v>11150</v>
      </c>
      <c r="O1238" s="20">
        <v>2</v>
      </c>
      <c r="P1238" s="20" t="str">
        <f>VLOOKUP(A1238,'REPORTE'!$A$1:$AG$1961,30,0)</f>
        <v>Secundaria</v>
      </c>
      <c r="Q1238" s="20" t="str">
        <f>VLOOKUP(A1238,'REPORTE'!$A$1:$AG$1961,31,0)</f>
        <v>PICHINCHA</v>
      </c>
      <c r="R1238" s="20" t="str">
        <f>VLOOKUP(A1238,'REPORTE'!$A$1:$AG$1961,32,0)</f>
        <v>QUITO</v>
      </c>
      <c r="S1238" s="20" t="str">
        <f>VLOOKUP(A1238,'REPORTE'!$A$1:$AG$1961,33,0)</f>
        <v>COTOCOLLAO</v>
      </c>
      <c r="T1238" s="20" t="str">
        <f>VLOOKUP(S1238,PROVINCIAS!$F$1:$G$1171,2,0)</f>
        <v>URBANA</v>
      </c>
      <c r="U1238" s="20" t="str">
        <f>VLOOKUP(A1238,'REPORTE'!$A$1:$AG$1961,5,0)</f>
        <v>ECUATORIANO(A)</v>
      </c>
      <c r="V1238" s="20" t="str">
        <f>VLOOKUP(A1238,'REPORTE'!$A$1:$AG$1961,18,0)</f>
        <v>F</v>
      </c>
    </row>
    <row r="1239" spans="1:22" x14ac:dyDescent="0.45">
      <c r="A1239" s="20">
        <v>1001350</v>
      </c>
      <c r="B1239" s="20" t="s">
        <v>9431</v>
      </c>
      <c r="C1239" s="20" t="s">
        <v>9902</v>
      </c>
      <c r="D1239" s="20">
        <v>1753100740</v>
      </c>
      <c r="E1239" s="20">
        <v>231001427</v>
      </c>
      <c r="F1239" s="20" t="s">
        <v>11139</v>
      </c>
      <c r="G1239" s="20"/>
      <c r="H1239" s="20">
        <v>140</v>
      </c>
      <c r="I1239" s="20" t="s">
        <v>11150</v>
      </c>
      <c r="J1239" s="20" t="s">
        <v>11150</v>
      </c>
      <c r="K1239" s="20" t="s">
        <v>11150</v>
      </c>
      <c r="L1239" s="20" t="s">
        <v>11150</v>
      </c>
      <c r="M1239" s="20" t="s">
        <v>11150</v>
      </c>
      <c r="N1239" s="20" t="s">
        <v>11150</v>
      </c>
      <c r="O1239" s="20">
        <v>140</v>
      </c>
      <c r="P1239" s="20" t="str">
        <f>VLOOKUP(A1239,'REPORTE'!$A$1:$AG$1961,30,0)</f>
        <v>Universitaria</v>
      </c>
      <c r="Q1239" s="20" t="str">
        <f>VLOOKUP(A1239,'REPORTE'!$A$1:$AG$1961,31,0)</f>
        <v>PICHINCHA</v>
      </c>
      <c r="R1239" s="20" t="str">
        <f>VLOOKUP(A1239,'REPORTE'!$A$1:$AG$1961,32,0)</f>
        <v>QUITO</v>
      </c>
      <c r="S1239" s="20" t="str">
        <f>VLOOKUP(A1239,'REPORTE'!$A$1:$AG$1961,33,0)</f>
        <v>COTOCOLLAO</v>
      </c>
      <c r="T1239" s="20" t="str">
        <f>VLOOKUP(S1239,PROVINCIAS!$F$1:$G$1171,2,0)</f>
        <v>URBANA</v>
      </c>
      <c r="U1239" s="20" t="str">
        <f>VLOOKUP(A1239,'REPORTE'!$A$1:$AG$1961,5,0)</f>
        <v>ECUATORIANO(A)</v>
      </c>
      <c r="V1239" s="20" t="str">
        <f>VLOOKUP(A1239,'REPORTE'!$A$1:$AG$1961,18,0)</f>
        <v>F</v>
      </c>
    </row>
    <row r="1240" spans="1:22" x14ac:dyDescent="0.45">
      <c r="A1240" s="20">
        <v>1001351</v>
      </c>
      <c r="B1240" s="20" t="s">
        <v>9431</v>
      </c>
      <c r="C1240" s="20" t="s">
        <v>9913</v>
      </c>
      <c r="D1240" s="20">
        <v>1711357044</v>
      </c>
      <c r="E1240" s="20">
        <v>231001428</v>
      </c>
      <c r="F1240" s="20" t="s">
        <v>11139</v>
      </c>
      <c r="G1240" s="20"/>
      <c r="H1240" s="20">
        <v>135</v>
      </c>
      <c r="I1240" s="20" t="s">
        <v>11150</v>
      </c>
      <c r="J1240" s="20" t="s">
        <v>11150</v>
      </c>
      <c r="K1240" s="20" t="s">
        <v>11150</v>
      </c>
      <c r="L1240" s="20" t="s">
        <v>11150</v>
      </c>
      <c r="M1240" s="20" t="s">
        <v>11150</v>
      </c>
      <c r="N1240" s="20" t="s">
        <v>11150</v>
      </c>
      <c r="O1240" s="20">
        <v>135</v>
      </c>
      <c r="P1240" s="20" t="str">
        <f>VLOOKUP(A1240,'REPORTE'!$A$1:$AG$1961,30,0)</f>
        <v>Secundaria</v>
      </c>
      <c r="Q1240" s="20" t="str">
        <f>VLOOKUP(A1240,'REPORTE'!$A$1:$AG$1961,31,0)</f>
        <v>PICHINCHA</v>
      </c>
      <c r="R1240" s="20" t="str">
        <f>VLOOKUP(A1240,'REPORTE'!$A$1:$AG$1961,32,0)</f>
        <v>QUITO</v>
      </c>
      <c r="S1240" s="20" t="str">
        <f>VLOOKUP(A1240,'REPORTE'!$A$1:$AG$1961,33,0)</f>
        <v>CHIMBACALLE</v>
      </c>
      <c r="T1240" s="20" t="str">
        <f>VLOOKUP(S1240,PROVINCIAS!$F$1:$G$1171,2,0)</f>
        <v>URBANA</v>
      </c>
      <c r="U1240" s="20" t="str">
        <f>VLOOKUP(A1240,'REPORTE'!$A$1:$AG$1961,5,0)</f>
        <v>ECUATORIANO(A)</v>
      </c>
      <c r="V1240" s="20" t="str">
        <f>VLOOKUP(A1240,'REPORTE'!$A$1:$AG$1961,18,0)</f>
        <v>F</v>
      </c>
    </row>
    <row r="1241" spans="1:22" x14ac:dyDescent="0.45">
      <c r="A1241" s="20">
        <v>1001352</v>
      </c>
      <c r="B1241" s="20" t="s">
        <v>9431</v>
      </c>
      <c r="C1241" s="20" t="s">
        <v>10151</v>
      </c>
      <c r="D1241" s="20">
        <v>604604116</v>
      </c>
      <c r="E1241" s="20">
        <v>231001429</v>
      </c>
      <c r="F1241" s="20" t="s">
        <v>11139</v>
      </c>
      <c r="G1241" s="20"/>
      <c r="H1241" s="20">
        <v>336</v>
      </c>
      <c r="I1241" s="20" t="s">
        <v>11150</v>
      </c>
      <c r="J1241" s="20" t="s">
        <v>11150</v>
      </c>
      <c r="K1241" s="20" t="s">
        <v>11150</v>
      </c>
      <c r="L1241" s="20" t="s">
        <v>11150</v>
      </c>
      <c r="M1241" s="20" t="s">
        <v>11150</v>
      </c>
      <c r="N1241" s="20" t="s">
        <v>11150</v>
      </c>
      <c r="O1241" s="20">
        <v>336</v>
      </c>
      <c r="P1241" s="20" t="str">
        <f>VLOOKUP(A1241,'REPORTE'!$A$1:$AG$1961,30,0)</f>
        <v>Secundaria</v>
      </c>
      <c r="Q1241" s="20" t="str">
        <f>VLOOKUP(A1241,'REPORTE'!$A$1:$AG$1961,31,0)</f>
        <v>CHIMBORAZO</v>
      </c>
      <c r="R1241" s="20" t="str">
        <f>VLOOKUP(A1241,'REPORTE'!$A$1:$AG$1961,32,0)</f>
        <v>RIOBAMBA</v>
      </c>
      <c r="S1241" s="20" t="str">
        <f>VLOOKUP(A1241,'REPORTE'!$A$1:$AG$1961,33,0)</f>
        <v>CACHA (CAB EN MACHANGARA)</v>
      </c>
      <c r="T1241" s="20" t="str">
        <f>VLOOKUP(S1241,PROVINCIAS!$F$1:$G$1171,2,0)</f>
        <v>RURAL</v>
      </c>
      <c r="U1241" s="20" t="str">
        <f>VLOOKUP(A1241,'REPORTE'!$A$1:$AG$1961,5,0)</f>
        <v>ECUATORIANO(A) INDIGENA</v>
      </c>
      <c r="V1241" s="20" t="str">
        <f>VLOOKUP(A1241,'REPORTE'!$A$1:$AG$1961,18,0)</f>
        <v>M</v>
      </c>
    </row>
    <row r="1242" spans="1:22" x14ac:dyDescent="0.45">
      <c r="A1242" s="20">
        <v>1001353</v>
      </c>
      <c r="B1242" s="20" t="s">
        <v>9431</v>
      </c>
      <c r="C1242" s="20" t="s">
        <v>9903</v>
      </c>
      <c r="D1242" s="20">
        <v>603815234</v>
      </c>
      <c r="E1242" s="20">
        <v>231001430</v>
      </c>
      <c r="F1242" s="20" t="s">
        <v>11139</v>
      </c>
      <c r="G1242" s="20"/>
      <c r="H1242" s="20">
        <v>110</v>
      </c>
      <c r="I1242" s="20" t="s">
        <v>11150</v>
      </c>
      <c r="J1242" s="20" t="s">
        <v>11150</v>
      </c>
      <c r="K1242" s="20" t="s">
        <v>11150</v>
      </c>
      <c r="L1242" s="20" t="s">
        <v>11150</v>
      </c>
      <c r="M1242" s="20" t="s">
        <v>11150</v>
      </c>
      <c r="N1242" s="20" t="s">
        <v>11150</v>
      </c>
      <c r="O1242" s="20">
        <v>110</v>
      </c>
      <c r="P1242" s="20" t="str">
        <f>VLOOKUP(A1242,'REPORTE'!$A$1:$AG$1961,30,0)</f>
        <v>Primaria</v>
      </c>
      <c r="Q1242" s="20" t="str">
        <f>VLOOKUP(A1242,'REPORTE'!$A$1:$AG$1961,31,0)</f>
        <v>CHIMBORAZO</v>
      </c>
      <c r="R1242" s="20" t="str">
        <f>VLOOKUP(A1242,'REPORTE'!$A$1:$AG$1961,32,0)</f>
        <v>COLTA</v>
      </c>
      <c r="S1242" s="20" t="str">
        <f>VLOOKUP(A1242,'REPORTE'!$A$1:$AG$1961,33,0)</f>
        <v>COLUMBE</v>
      </c>
      <c r="T1242" s="20" t="str">
        <f>VLOOKUP(S1242,PROVINCIAS!$F$1:$G$1171,2,0)</f>
        <v>RURAL</v>
      </c>
      <c r="U1242" s="20" t="str">
        <f>VLOOKUP(A1242,'REPORTE'!$A$1:$AG$1961,5,0)</f>
        <v>ECUATORIANO(A)</v>
      </c>
      <c r="V1242" s="20" t="str">
        <f>VLOOKUP(A1242,'REPORTE'!$A$1:$AG$1961,18,0)</f>
        <v>M</v>
      </c>
    </row>
    <row r="1243" spans="1:22" x14ac:dyDescent="0.45">
      <c r="A1243" s="20">
        <v>1001354</v>
      </c>
      <c r="B1243" s="20" t="s">
        <v>9431</v>
      </c>
      <c r="C1243" s="20" t="s">
        <v>9868</v>
      </c>
      <c r="D1243" s="20">
        <v>605600618</v>
      </c>
      <c r="E1243" s="20">
        <v>231001431</v>
      </c>
      <c r="F1243" s="20" t="s">
        <v>11139</v>
      </c>
      <c r="G1243" s="20"/>
      <c r="H1243" s="20">
        <v>230</v>
      </c>
      <c r="I1243" s="20" t="s">
        <v>11150</v>
      </c>
      <c r="J1243" s="20" t="s">
        <v>11150</v>
      </c>
      <c r="K1243" s="20" t="s">
        <v>11150</v>
      </c>
      <c r="L1243" s="20" t="s">
        <v>11150</v>
      </c>
      <c r="M1243" s="20" t="s">
        <v>11150</v>
      </c>
      <c r="N1243" s="20" t="s">
        <v>11150</v>
      </c>
      <c r="O1243" s="20">
        <v>230</v>
      </c>
      <c r="P1243" s="20" t="str">
        <f>VLOOKUP(A1243,'REPORTE'!$A$1:$AG$1961,30,0)</f>
        <v>Secundaria</v>
      </c>
      <c r="Q1243" s="20" t="str">
        <f>VLOOKUP(A1243,'REPORTE'!$A$1:$AG$1961,31,0)</f>
        <v>CHIMBORAZO</v>
      </c>
      <c r="R1243" s="20" t="str">
        <f>VLOOKUP(A1243,'REPORTE'!$A$1:$AG$1961,32,0)</f>
        <v>COLTA</v>
      </c>
      <c r="S1243" s="20" t="str">
        <f>VLOOKUP(A1243,'REPORTE'!$A$1:$AG$1961,33,0)</f>
        <v>CAJABAMBA</v>
      </c>
      <c r="T1243" s="20" t="str">
        <f>VLOOKUP(S1243,PROVINCIAS!$F$1:$G$1171,2,0)</f>
        <v>URBANA</v>
      </c>
      <c r="U1243" s="20" t="str">
        <f>VLOOKUP(A1243,'REPORTE'!$A$1:$AG$1961,5,0)</f>
        <v>ECUATORIANO(A) INDIGENA</v>
      </c>
      <c r="V1243" s="20" t="str">
        <f>VLOOKUP(A1243,'REPORTE'!$A$1:$AG$1961,18,0)</f>
        <v>F</v>
      </c>
    </row>
    <row r="1244" spans="1:22" x14ac:dyDescent="0.45">
      <c r="A1244" s="20">
        <v>1001355</v>
      </c>
      <c r="B1244" s="20" t="s">
        <v>9431</v>
      </c>
      <c r="C1244" s="20" t="s">
        <v>14325</v>
      </c>
      <c r="D1244" s="20">
        <v>602701732</v>
      </c>
      <c r="E1244" s="20">
        <v>231001433</v>
      </c>
      <c r="F1244" s="20" t="s">
        <v>11139</v>
      </c>
      <c r="G1244" s="20"/>
      <c r="H1244" s="20">
        <v>15</v>
      </c>
      <c r="I1244" s="20" t="s">
        <v>11150</v>
      </c>
      <c r="J1244" s="20" t="s">
        <v>11150</v>
      </c>
      <c r="K1244" s="20" t="s">
        <v>11150</v>
      </c>
      <c r="L1244" s="20" t="s">
        <v>11150</v>
      </c>
      <c r="M1244" s="20" t="s">
        <v>11150</v>
      </c>
      <c r="N1244" s="20" t="s">
        <v>11150</v>
      </c>
      <c r="O1244" s="20">
        <v>15</v>
      </c>
      <c r="P1244" s="20" t="str">
        <f>VLOOKUP(A1244,'REPORTE'!$A$1:$AG$1961,30,0)</f>
        <v>Primaria</v>
      </c>
      <c r="Q1244" s="20" t="str">
        <f>VLOOKUP(A1244,'REPORTE'!$A$1:$AG$1961,31,0)</f>
        <v>CHIMBORAZO</v>
      </c>
      <c r="R1244" s="20" t="str">
        <f>VLOOKUP(A1244,'REPORTE'!$A$1:$AG$1961,32,0)</f>
        <v>COLTA</v>
      </c>
      <c r="S1244" s="20" t="str">
        <f>VLOOKUP(A1244,'REPORTE'!$A$1:$AG$1961,33,0)</f>
        <v>CAJABAMBA</v>
      </c>
      <c r="T1244" s="20" t="str">
        <f>VLOOKUP(S1244,PROVINCIAS!$F$1:$G$1171,2,0)</f>
        <v>URBANA</v>
      </c>
      <c r="U1244" s="20" t="str">
        <f>VLOOKUP(A1244,'REPORTE'!$A$1:$AG$1961,5,0)</f>
        <v>ECUATORIANO(A) INDIGENA</v>
      </c>
      <c r="V1244" s="20" t="str">
        <f>VLOOKUP(A1244,'REPORTE'!$A$1:$AG$1961,18,0)</f>
        <v>M</v>
      </c>
    </row>
    <row r="1245" spans="1:22" x14ac:dyDescent="0.45">
      <c r="A1245" s="20">
        <v>1001356</v>
      </c>
      <c r="B1245" s="20" t="s">
        <v>9431</v>
      </c>
      <c r="C1245" s="20" t="s">
        <v>14326</v>
      </c>
      <c r="D1245" s="20">
        <v>1728865096</v>
      </c>
      <c r="E1245" s="20">
        <v>231001432</v>
      </c>
      <c r="F1245" s="20" t="s">
        <v>11139</v>
      </c>
      <c r="G1245" s="20"/>
      <c r="H1245" s="20">
        <v>15</v>
      </c>
      <c r="I1245" s="20" t="s">
        <v>11150</v>
      </c>
      <c r="J1245" s="20" t="s">
        <v>11150</v>
      </c>
      <c r="K1245" s="20" t="s">
        <v>11150</v>
      </c>
      <c r="L1245" s="20" t="s">
        <v>11150</v>
      </c>
      <c r="M1245" s="20" t="s">
        <v>11150</v>
      </c>
      <c r="N1245" s="20" t="s">
        <v>11150</v>
      </c>
      <c r="O1245" s="20">
        <v>15</v>
      </c>
      <c r="P1245" s="20" t="str">
        <f>VLOOKUP(A1245,'REPORTE'!$A$1:$AG$1961,30,0)</f>
        <v>Primaria</v>
      </c>
      <c r="Q1245" s="20" t="str">
        <f>VLOOKUP(A1245,'REPORTE'!$A$1:$AG$1961,31,0)</f>
        <v>PICHINCHA</v>
      </c>
      <c r="R1245" s="20" t="str">
        <f>VLOOKUP(A1245,'REPORTE'!$A$1:$AG$1961,32,0)</f>
        <v>QUITO</v>
      </c>
      <c r="S1245" s="20" t="str">
        <f>VLOOKUP(A1245,'REPORTE'!$A$1:$AG$1961,33,0)</f>
        <v>COTOCOLLAO</v>
      </c>
      <c r="T1245" s="20" t="str">
        <f>VLOOKUP(S1245,PROVINCIAS!$F$1:$G$1171,2,0)</f>
        <v>URBANA</v>
      </c>
      <c r="U1245" s="20" t="str">
        <f>VLOOKUP(A1245,'REPORTE'!$A$1:$AG$1961,5,0)</f>
        <v>ECUATORIANO(A) INDIGENA</v>
      </c>
      <c r="V1245" s="20" t="str">
        <f>VLOOKUP(A1245,'REPORTE'!$A$1:$AG$1961,18,0)</f>
        <v>M</v>
      </c>
    </row>
    <row r="1246" spans="1:22" x14ac:dyDescent="0.45">
      <c r="A1246" s="20">
        <v>1001357</v>
      </c>
      <c r="B1246" s="20" t="s">
        <v>9431</v>
      </c>
      <c r="C1246" s="20" t="s">
        <v>10065</v>
      </c>
      <c r="D1246" s="20">
        <v>1723188213</v>
      </c>
      <c r="E1246" s="20">
        <v>231001434</v>
      </c>
      <c r="F1246" s="20" t="s">
        <v>11139</v>
      </c>
      <c r="G1246" s="20"/>
      <c r="H1246" s="20">
        <v>105</v>
      </c>
      <c r="I1246" s="20" t="s">
        <v>11150</v>
      </c>
      <c r="J1246" s="20" t="s">
        <v>11150</v>
      </c>
      <c r="K1246" s="20" t="s">
        <v>11150</v>
      </c>
      <c r="L1246" s="20" t="s">
        <v>11150</v>
      </c>
      <c r="M1246" s="20" t="s">
        <v>11150</v>
      </c>
      <c r="N1246" s="20" t="s">
        <v>11150</v>
      </c>
      <c r="O1246" s="20">
        <v>105</v>
      </c>
      <c r="P1246" s="20" t="str">
        <f>VLOOKUP(A1246,'REPORTE'!$A$1:$AG$1961,30,0)</f>
        <v>Secundaria</v>
      </c>
      <c r="Q1246" s="20" t="str">
        <f>VLOOKUP(A1246,'REPORTE'!$A$1:$AG$1961,31,0)</f>
        <v>PICHINCHA</v>
      </c>
      <c r="R1246" s="20" t="str">
        <f>VLOOKUP(A1246,'REPORTE'!$A$1:$AG$1961,32,0)</f>
        <v>QUITO</v>
      </c>
      <c r="S1246" s="20" t="str">
        <f>VLOOKUP(A1246,'REPORTE'!$A$1:$AG$1961,33,0)</f>
        <v>COTOCOLLAO</v>
      </c>
      <c r="T1246" s="20" t="str">
        <f>VLOOKUP(S1246,PROVINCIAS!$F$1:$G$1171,2,0)</f>
        <v>URBANA</v>
      </c>
      <c r="U1246" s="20" t="str">
        <f>VLOOKUP(A1246,'REPORTE'!$A$1:$AG$1961,5,0)</f>
        <v>ECUATORIANO(A)</v>
      </c>
      <c r="V1246" s="20" t="str">
        <f>VLOOKUP(A1246,'REPORTE'!$A$1:$AG$1961,18,0)</f>
        <v>M</v>
      </c>
    </row>
    <row r="1247" spans="1:22" x14ac:dyDescent="0.45">
      <c r="A1247" s="20">
        <v>1001358</v>
      </c>
      <c r="B1247" s="20" t="s">
        <v>9431</v>
      </c>
      <c r="C1247" s="20" t="s">
        <v>14327</v>
      </c>
      <c r="D1247" s="20">
        <v>1750296186</v>
      </c>
      <c r="E1247" s="20">
        <v>231001437</v>
      </c>
      <c r="F1247" s="20" t="s">
        <v>11139</v>
      </c>
      <c r="G1247" s="20"/>
      <c r="H1247" s="20">
        <v>6</v>
      </c>
      <c r="I1247" s="20" t="s">
        <v>11150</v>
      </c>
      <c r="J1247" s="20" t="s">
        <v>11150</v>
      </c>
      <c r="K1247" s="20" t="s">
        <v>11150</v>
      </c>
      <c r="L1247" s="20" t="s">
        <v>11150</v>
      </c>
      <c r="M1247" s="20" t="s">
        <v>11150</v>
      </c>
      <c r="N1247" s="20" t="s">
        <v>11150</v>
      </c>
      <c r="O1247" s="20">
        <v>6</v>
      </c>
      <c r="P1247" s="20" t="str">
        <f>VLOOKUP(A1247,'REPORTE'!$A$1:$AG$1961,30,0)</f>
        <v>Secundaria</v>
      </c>
      <c r="Q1247" s="20" t="str">
        <f>VLOOKUP(A1247,'REPORTE'!$A$1:$AG$1961,31,0)</f>
        <v>PICHINCHA</v>
      </c>
      <c r="R1247" s="20" t="str">
        <f>VLOOKUP(A1247,'REPORTE'!$A$1:$AG$1961,32,0)</f>
        <v>QUITO</v>
      </c>
      <c r="S1247" s="20" t="str">
        <f>VLOOKUP(A1247,'REPORTE'!$A$1:$AG$1961,33,0)</f>
        <v>QUITUMBE</v>
      </c>
      <c r="T1247" s="20" t="str">
        <f>VLOOKUP(S1247,PROVINCIAS!$F$1:$G$1171,2,0)</f>
        <v>URBANA</v>
      </c>
      <c r="U1247" s="20" t="str">
        <f>VLOOKUP(A1247,'REPORTE'!$A$1:$AG$1961,5,0)</f>
        <v>ECUATORIANO(A)</v>
      </c>
      <c r="V1247" s="20" t="str">
        <f>VLOOKUP(A1247,'REPORTE'!$A$1:$AG$1961,18,0)</f>
        <v>F</v>
      </c>
    </row>
    <row r="1248" spans="1:22" x14ac:dyDescent="0.45">
      <c r="A1248" s="20">
        <v>1001359</v>
      </c>
      <c r="B1248" s="20" t="s">
        <v>9431</v>
      </c>
      <c r="C1248" s="20" t="s">
        <v>9930</v>
      </c>
      <c r="D1248" s="20">
        <v>1308712601</v>
      </c>
      <c r="E1248" s="20">
        <v>231001435</v>
      </c>
      <c r="F1248" s="20" t="s">
        <v>11139</v>
      </c>
      <c r="G1248" s="20"/>
      <c r="H1248" s="20">
        <v>60.33</v>
      </c>
      <c r="I1248" s="20" t="s">
        <v>11150</v>
      </c>
      <c r="J1248" s="20" t="s">
        <v>11150</v>
      </c>
      <c r="K1248" s="20" t="s">
        <v>11150</v>
      </c>
      <c r="L1248" s="20" t="s">
        <v>11150</v>
      </c>
      <c r="M1248" s="20" t="s">
        <v>11150</v>
      </c>
      <c r="N1248" s="20" t="s">
        <v>11150</v>
      </c>
      <c r="O1248" s="20">
        <v>60.33</v>
      </c>
      <c r="P1248" s="20" t="str">
        <f>VLOOKUP(A1248,'REPORTE'!$A$1:$AG$1961,30,0)</f>
        <v>Secundaria</v>
      </c>
      <c r="Q1248" s="20" t="str">
        <f>VLOOKUP(A1248,'REPORTE'!$A$1:$AG$1961,31,0)</f>
        <v>PICHINCHA</v>
      </c>
      <c r="R1248" s="20" t="str">
        <f>VLOOKUP(A1248,'REPORTE'!$A$1:$AG$1961,32,0)</f>
        <v>QUITO</v>
      </c>
      <c r="S1248" s="20" t="str">
        <f>VLOOKUP(A1248,'REPORTE'!$A$1:$AG$1961,33,0)</f>
        <v>COTOCOLLAO</v>
      </c>
      <c r="T1248" s="20" t="str">
        <f>VLOOKUP(S1248,PROVINCIAS!$F$1:$G$1171,2,0)</f>
        <v>URBANA</v>
      </c>
      <c r="U1248" s="20" t="str">
        <f>VLOOKUP(A1248,'REPORTE'!$A$1:$AG$1961,5,0)</f>
        <v>ECUATORIANO(A)</v>
      </c>
      <c r="V1248" s="20" t="str">
        <f>VLOOKUP(A1248,'REPORTE'!$A$1:$AG$1961,18,0)</f>
        <v>M</v>
      </c>
    </row>
    <row r="1249" spans="1:22" x14ac:dyDescent="0.45">
      <c r="A1249" s="20">
        <v>1001360</v>
      </c>
      <c r="B1249" s="20" t="s">
        <v>9431</v>
      </c>
      <c r="C1249" s="20" t="s">
        <v>14328</v>
      </c>
      <c r="D1249" s="20">
        <v>1711420610</v>
      </c>
      <c r="E1249" s="20">
        <v>231001436</v>
      </c>
      <c r="F1249" s="20" t="s">
        <v>11139</v>
      </c>
      <c r="G1249" s="20"/>
      <c r="H1249" s="20">
        <v>54</v>
      </c>
      <c r="I1249" s="20" t="s">
        <v>11150</v>
      </c>
      <c r="J1249" s="20" t="s">
        <v>11150</v>
      </c>
      <c r="K1249" s="20" t="s">
        <v>11150</v>
      </c>
      <c r="L1249" s="20" t="s">
        <v>11150</v>
      </c>
      <c r="M1249" s="20" t="s">
        <v>11150</v>
      </c>
      <c r="N1249" s="20" t="s">
        <v>11150</v>
      </c>
      <c r="O1249" s="20">
        <v>54</v>
      </c>
      <c r="P1249" s="20" t="str">
        <f>VLOOKUP(A1249,'REPORTE'!$A$1:$AG$1961,30,0)</f>
        <v>Secundaria</v>
      </c>
      <c r="Q1249" s="20" t="str">
        <f>VLOOKUP(A1249,'REPORTE'!$A$1:$AG$1961,31,0)</f>
        <v>PICHINCHA</v>
      </c>
      <c r="R1249" s="20" t="str">
        <f>VLOOKUP(A1249,'REPORTE'!$A$1:$AG$1961,32,0)</f>
        <v>QUITO</v>
      </c>
      <c r="S1249" s="20" t="str">
        <f>VLOOKUP(A1249,'REPORTE'!$A$1:$AG$1961,33,0)</f>
        <v>COTOCOLLAO</v>
      </c>
      <c r="T1249" s="20" t="str">
        <f>VLOOKUP(S1249,PROVINCIAS!$F$1:$G$1171,2,0)</f>
        <v>URBANA</v>
      </c>
      <c r="U1249" s="20" t="str">
        <f>VLOOKUP(A1249,'REPORTE'!$A$1:$AG$1961,5,0)</f>
        <v>ECUATORIANO(A)</v>
      </c>
      <c r="V1249" s="20" t="str">
        <f>VLOOKUP(A1249,'REPORTE'!$A$1:$AG$1961,18,0)</f>
        <v>M</v>
      </c>
    </row>
    <row r="1250" spans="1:22" x14ac:dyDescent="0.45">
      <c r="A1250" s="20">
        <v>1001361</v>
      </c>
      <c r="B1250" s="20" t="s">
        <v>9431</v>
      </c>
      <c r="C1250" s="20" t="s">
        <v>14329</v>
      </c>
      <c r="D1250" s="20">
        <v>1752322493</v>
      </c>
      <c r="E1250" s="20">
        <v>231001438</v>
      </c>
      <c r="F1250" s="20" t="s">
        <v>11139</v>
      </c>
      <c r="G1250" s="20"/>
      <c r="H1250" s="20">
        <v>6</v>
      </c>
      <c r="I1250" s="20" t="s">
        <v>11150</v>
      </c>
      <c r="J1250" s="20" t="s">
        <v>11150</v>
      </c>
      <c r="K1250" s="20" t="s">
        <v>11150</v>
      </c>
      <c r="L1250" s="20" t="s">
        <v>11150</v>
      </c>
      <c r="M1250" s="20" t="s">
        <v>11150</v>
      </c>
      <c r="N1250" s="20" t="s">
        <v>11150</v>
      </c>
      <c r="O1250" s="20">
        <v>6</v>
      </c>
      <c r="P1250" s="20" t="str">
        <f>VLOOKUP(A1250,'REPORTE'!$A$1:$AG$1961,30,0)</f>
        <v>Primaria</v>
      </c>
      <c r="Q1250" s="20" t="str">
        <f>VLOOKUP(A1250,'REPORTE'!$A$1:$AG$1961,31,0)</f>
        <v>PICHINCHA</v>
      </c>
      <c r="R1250" s="20" t="str">
        <f>VLOOKUP(A1250,'REPORTE'!$A$1:$AG$1961,32,0)</f>
        <v>QUITO</v>
      </c>
      <c r="S1250" s="20" t="str">
        <f>VLOOKUP(A1250,'REPORTE'!$A$1:$AG$1961,33,0)</f>
        <v>COTOCOLLAO</v>
      </c>
      <c r="T1250" s="20" t="str">
        <f>VLOOKUP(S1250,PROVINCIAS!$F$1:$G$1171,2,0)</f>
        <v>URBANA</v>
      </c>
      <c r="U1250" s="20" t="str">
        <f>VLOOKUP(A1250,'REPORTE'!$A$1:$AG$1961,5,0)</f>
        <v>ECUATORIANO(A)</v>
      </c>
      <c r="V1250" s="20" t="str">
        <f>VLOOKUP(A1250,'REPORTE'!$A$1:$AG$1961,18,0)</f>
        <v>F</v>
      </c>
    </row>
    <row r="1251" spans="1:22" x14ac:dyDescent="0.45">
      <c r="A1251" s="20">
        <v>1001362</v>
      </c>
      <c r="B1251" s="20" t="s">
        <v>9431</v>
      </c>
      <c r="C1251" s="20" t="s">
        <v>14330</v>
      </c>
      <c r="D1251" s="20">
        <v>1753031325</v>
      </c>
      <c r="E1251" s="20">
        <v>231001439</v>
      </c>
      <c r="F1251" s="20" t="s">
        <v>11139</v>
      </c>
      <c r="G1251" s="20"/>
      <c r="H1251" s="20">
        <v>6</v>
      </c>
      <c r="I1251" s="20" t="s">
        <v>11150</v>
      </c>
      <c r="J1251" s="20" t="s">
        <v>11150</v>
      </c>
      <c r="K1251" s="20" t="s">
        <v>11150</v>
      </c>
      <c r="L1251" s="20" t="s">
        <v>11150</v>
      </c>
      <c r="M1251" s="20" t="s">
        <v>11150</v>
      </c>
      <c r="N1251" s="20" t="s">
        <v>11150</v>
      </c>
      <c r="O1251" s="20">
        <v>6</v>
      </c>
      <c r="P1251" s="20" t="str">
        <f>VLOOKUP(A1251,'REPORTE'!$A$1:$AG$1961,30,0)</f>
        <v>Secundaria</v>
      </c>
      <c r="Q1251" s="20" t="str">
        <f>VLOOKUP(A1251,'REPORTE'!$A$1:$AG$1961,31,0)</f>
        <v>PICHINCHA</v>
      </c>
      <c r="R1251" s="20" t="str">
        <f>VLOOKUP(A1251,'REPORTE'!$A$1:$AG$1961,32,0)</f>
        <v>QUITO</v>
      </c>
      <c r="S1251" s="20" t="str">
        <f>VLOOKUP(A1251,'REPORTE'!$A$1:$AG$1961,33,0)</f>
        <v>COTOCOLLAO</v>
      </c>
      <c r="T1251" s="20" t="str">
        <f>VLOOKUP(S1251,PROVINCIAS!$F$1:$G$1171,2,0)</f>
        <v>URBANA</v>
      </c>
      <c r="U1251" s="20" t="str">
        <f>VLOOKUP(A1251,'REPORTE'!$A$1:$AG$1961,5,0)</f>
        <v>ECUATORIANO(A)</v>
      </c>
      <c r="V1251" s="20" t="str">
        <f>VLOOKUP(A1251,'REPORTE'!$A$1:$AG$1961,18,0)</f>
        <v>M</v>
      </c>
    </row>
    <row r="1252" spans="1:22" x14ac:dyDescent="0.45">
      <c r="A1252" s="20">
        <v>1001363</v>
      </c>
      <c r="B1252" s="20" t="s">
        <v>9431</v>
      </c>
      <c r="C1252" s="20" t="s">
        <v>14331</v>
      </c>
      <c r="D1252" s="20">
        <v>1718054966</v>
      </c>
      <c r="E1252" s="20">
        <v>231001440</v>
      </c>
      <c r="F1252" s="20" t="s">
        <v>11139</v>
      </c>
      <c r="G1252" s="20"/>
      <c r="H1252" s="20">
        <v>15</v>
      </c>
      <c r="I1252" s="20" t="s">
        <v>11150</v>
      </c>
      <c r="J1252" s="20" t="s">
        <v>11150</v>
      </c>
      <c r="K1252" s="20" t="s">
        <v>11150</v>
      </c>
      <c r="L1252" s="20" t="s">
        <v>11150</v>
      </c>
      <c r="M1252" s="20" t="s">
        <v>11150</v>
      </c>
      <c r="N1252" s="20" t="s">
        <v>11150</v>
      </c>
      <c r="O1252" s="20">
        <v>15</v>
      </c>
      <c r="P1252" s="20" t="str">
        <f>VLOOKUP(A1252,'REPORTE'!$A$1:$AG$1961,30,0)</f>
        <v>Primaria</v>
      </c>
      <c r="Q1252" s="20" t="str">
        <f>VLOOKUP(A1252,'REPORTE'!$A$1:$AG$1961,31,0)</f>
        <v>PICHINCHA</v>
      </c>
      <c r="R1252" s="20" t="str">
        <f>VLOOKUP(A1252,'REPORTE'!$A$1:$AG$1961,32,0)</f>
        <v>CAYAMBE</v>
      </c>
      <c r="S1252" s="20" t="str">
        <f>VLOOKUP(A1252,'REPORTE'!$A$1:$AG$1961,33,0)</f>
        <v>OLMEDO</v>
      </c>
      <c r="T1252" s="20" t="str">
        <f>VLOOKUP(S1252,PROVINCIAS!$F$1:$G$1171,2,0)</f>
        <v>URBANA</v>
      </c>
      <c r="U1252" s="20" t="str">
        <f>VLOOKUP(A1252,'REPORTE'!$A$1:$AG$1961,5,0)</f>
        <v>ECUATORIANO(A)</v>
      </c>
      <c r="V1252" s="20" t="str">
        <f>VLOOKUP(A1252,'REPORTE'!$A$1:$AG$1961,18,0)</f>
        <v>M</v>
      </c>
    </row>
    <row r="1253" spans="1:22" x14ac:dyDescent="0.45">
      <c r="A1253" s="20">
        <v>1001364</v>
      </c>
      <c r="B1253" s="20" t="s">
        <v>9431</v>
      </c>
      <c r="C1253" s="20" t="s">
        <v>14332</v>
      </c>
      <c r="D1253" s="20">
        <v>603708520</v>
      </c>
      <c r="E1253" s="20">
        <v>231001441</v>
      </c>
      <c r="F1253" s="20" t="s">
        <v>11139</v>
      </c>
      <c r="G1253" s="20"/>
      <c r="H1253" s="20">
        <v>15</v>
      </c>
      <c r="I1253" s="20" t="s">
        <v>11150</v>
      </c>
      <c r="J1253" s="20" t="s">
        <v>11150</v>
      </c>
      <c r="K1253" s="20" t="s">
        <v>11150</v>
      </c>
      <c r="L1253" s="20" t="s">
        <v>11150</v>
      </c>
      <c r="M1253" s="20" t="s">
        <v>11150</v>
      </c>
      <c r="N1253" s="20" t="s">
        <v>11150</v>
      </c>
      <c r="O1253" s="20">
        <v>15</v>
      </c>
      <c r="P1253" s="20" t="str">
        <f>VLOOKUP(A1253,'REPORTE'!$A$1:$AG$1961,30,0)</f>
        <v>Primaria</v>
      </c>
      <c r="Q1253" s="20" t="str">
        <f>VLOOKUP(A1253,'REPORTE'!$A$1:$AG$1961,31,0)</f>
        <v>CHIMBORAZO</v>
      </c>
      <c r="R1253" s="20" t="str">
        <f>VLOOKUP(A1253,'REPORTE'!$A$1:$AG$1961,32,0)</f>
        <v>RIOBAMBA</v>
      </c>
      <c r="S1253" s="20" t="str">
        <f>VLOOKUP(A1253,'REPORTE'!$A$1:$AG$1961,33,0)</f>
        <v>LIZARZABURU</v>
      </c>
      <c r="T1253" s="20" t="str">
        <f>VLOOKUP(S1253,PROVINCIAS!$F$1:$G$1171,2,0)</f>
        <v>URBANA</v>
      </c>
      <c r="U1253" s="20" t="str">
        <f>VLOOKUP(A1253,'REPORTE'!$A$1:$AG$1961,5,0)</f>
        <v>ECUATORIANO(A) INDIGENA</v>
      </c>
      <c r="V1253" s="20" t="str">
        <f>VLOOKUP(A1253,'REPORTE'!$A$1:$AG$1961,18,0)</f>
        <v>F</v>
      </c>
    </row>
    <row r="1254" spans="1:22" x14ac:dyDescent="0.45">
      <c r="A1254" s="20">
        <v>1001365</v>
      </c>
      <c r="B1254" s="20" t="s">
        <v>9431</v>
      </c>
      <c r="C1254" s="20" t="s">
        <v>10010</v>
      </c>
      <c r="D1254" s="20">
        <v>1600661415</v>
      </c>
      <c r="E1254" s="20">
        <v>231001442</v>
      </c>
      <c r="F1254" s="20" t="s">
        <v>11139</v>
      </c>
      <c r="G1254" s="20"/>
      <c r="H1254" s="20">
        <v>40</v>
      </c>
      <c r="I1254" s="20" t="s">
        <v>11150</v>
      </c>
      <c r="J1254" s="20" t="s">
        <v>11150</v>
      </c>
      <c r="K1254" s="20" t="s">
        <v>11150</v>
      </c>
      <c r="L1254" s="20" t="s">
        <v>11150</v>
      </c>
      <c r="M1254" s="20" t="s">
        <v>11150</v>
      </c>
      <c r="N1254" s="20" t="s">
        <v>11150</v>
      </c>
      <c r="O1254" s="20">
        <v>40</v>
      </c>
      <c r="P1254" s="20" t="str">
        <f>VLOOKUP(A1254,'REPORTE'!$A$1:$AG$1961,30,0)</f>
        <v>Universitaria</v>
      </c>
      <c r="Q1254" s="20" t="str">
        <f>VLOOKUP(A1254,'REPORTE'!$A$1:$AG$1961,31,0)</f>
        <v>CHIMBORAZO</v>
      </c>
      <c r="R1254" s="20" t="str">
        <f>VLOOKUP(A1254,'REPORTE'!$A$1:$AG$1961,32,0)</f>
        <v>RIOBAMBA</v>
      </c>
      <c r="S1254" s="20" t="str">
        <f>VLOOKUP(A1254,'REPORTE'!$A$1:$AG$1961,33,0)</f>
        <v>VELOZ</v>
      </c>
      <c r="T1254" s="20" t="str">
        <f>VLOOKUP(S1254,PROVINCIAS!$F$1:$G$1171,2,0)</f>
        <v>URBANA</v>
      </c>
      <c r="U1254" s="20" t="str">
        <f>VLOOKUP(A1254,'REPORTE'!$A$1:$AG$1961,5,0)</f>
        <v>ECUATORIANO(A)</v>
      </c>
      <c r="V1254" s="20" t="str">
        <f>VLOOKUP(A1254,'REPORTE'!$A$1:$AG$1961,18,0)</f>
        <v>F</v>
      </c>
    </row>
    <row r="1255" spans="1:22" x14ac:dyDescent="0.45">
      <c r="A1255" s="20">
        <v>1001366</v>
      </c>
      <c r="B1255" s="20" t="s">
        <v>9431</v>
      </c>
      <c r="C1255" s="20" t="s">
        <v>10035</v>
      </c>
      <c r="D1255" s="20">
        <v>1718249145</v>
      </c>
      <c r="E1255" s="20">
        <v>231001443</v>
      </c>
      <c r="F1255" s="20" t="s">
        <v>11139</v>
      </c>
      <c r="G1255" s="20"/>
      <c r="H1255" s="20">
        <v>146.66999999999999</v>
      </c>
      <c r="I1255" s="20" t="s">
        <v>11150</v>
      </c>
      <c r="J1255" s="20" t="s">
        <v>11150</v>
      </c>
      <c r="K1255" s="20" t="s">
        <v>11150</v>
      </c>
      <c r="L1255" s="20" t="s">
        <v>11150</v>
      </c>
      <c r="M1255" s="20" t="s">
        <v>11150</v>
      </c>
      <c r="N1255" s="20" t="s">
        <v>11150</v>
      </c>
      <c r="O1255" s="20">
        <v>146.66999999999999</v>
      </c>
      <c r="P1255" s="20" t="str">
        <f>VLOOKUP(A1255,'REPORTE'!$A$1:$AG$1961,30,0)</f>
        <v>Secundaria</v>
      </c>
      <c r="Q1255" s="20" t="str">
        <f>VLOOKUP(A1255,'REPORTE'!$A$1:$AG$1961,31,0)</f>
        <v>PICHINCHA</v>
      </c>
      <c r="R1255" s="20" t="str">
        <f>VLOOKUP(A1255,'REPORTE'!$A$1:$AG$1961,32,0)</f>
        <v>QUITO</v>
      </c>
      <c r="S1255" s="20" t="str">
        <f>VLOOKUP(A1255,'REPORTE'!$A$1:$AG$1961,33,0)</f>
        <v>COTOCOLLAO</v>
      </c>
      <c r="T1255" s="20" t="str">
        <f>VLOOKUP(S1255,PROVINCIAS!$F$1:$G$1171,2,0)</f>
        <v>URBANA</v>
      </c>
      <c r="U1255" s="20" t="str">
        <f>VLOOKUP(A1255,'REPORTE'!$A$1:$AG$1961,5,0)</f>
        <v>ECUATORIANO(A)</v>
      </c>
      <c r="V1255" s="20" t="str">
        <f>VLOOKUP(A1255,'REPORTE'!$A$1:$AG$1961,18,0)</f>
        <v>F</v>
      </c>
    </row>
    <row r="1256" spans="1:22" x14ac:dyDescent="0.45">
      <c r="A1256" s="20">
        <v>1001367</v>
      </c>
      <c r="B1256" s="20" t="s">
        <v>9431</v>
      </c>
      <c r="C1256" s="20" t="s">
        <v>10082</v>
      </c>
      <c r="D1256" s="20">
        <v>1705808911</v>
      </c>
      <c r="E1256" s="20">
        <v>231001444</v>
      </c>
      <c r="F1256" s="20" t="s">
        <v>11139</v>
      </c>
      <c r="G1256" s="20"/>
      <c r="H1256" s="20">
        <v>18</v>
      </c>
      <c r="I1256" s="20" t="s">
        <v>11150</v>
      </c>
      <c r="J1256" s="20" t="s">
        <v>11150</v>
      </c>
      <c r="K1256" s="20" t="s">
        <v>11150</v>
      </c>
      <c r="L1256" s="20" t="s">
        <v>11150</v>
      </c>
      <c r="M1256" s="20" t="s">
        <v>11150</v>
      </c>
      <c r="N1256" s="20" t="s">
        <v>11150</v>
      </c>
      <c r="O1256" s="20">
        <v>18</v>
      </c>
      <c r="P1256" s="20" t="str">
        <f>VLOOKUP(A1256,'REPORTE'!$A$1:$AG$1961,30,0)</f>
        <v>Primaria</v>
      </c>
      <c r="Q1256" s="20" t="str">
        <f>VLOOKUP(A1256,'REPORTE'!$A$1:$AG$1961,31,0)</f>
        <v>PICHINCHA</v>
      </c>
      <c r="R1256" s="20" t="str">
        <f>VLOOKUP(A1256,'REPORTE'!$A$1:$AG$1961,32,0)</f>
        <v>QUITO</v>
      </c>
      <c r="S1256" s="20" t="str">
        <f>VLOOKUP(A1256,'REPORTE'!$A$1:$AG$1961,33,0)</f>
        <v>COTOCOLLAO</v>
      </c>
      <c r="T1256" s="20" t="str">
        <f>VLOOKUP(S1256,PROVINCIAS!$F$1:$G$1171,2,0)</f>
        <v>URBANA</v>
      </c>
      <c r="U1256" s="20" t="str">
        <f>VLOOKUP(A1256,'REPORTE'!$A$1:$AG$1961,5,0)</f>
        <v>ECUATORIANO(A)</v>
      </c>
      <c r="V1256" s="20" t="str">
        <f>VLOOKUP(A1256,'REPORTE'!$A$1:$AG$1961,18,0)</f>
        <v>F</v>
      </c>
    </row>
    <row r="1257" spans="1:22" x14ac:dyDescent="0.45">
      <c r="A1257" s="20">
        <v>1001368</v>
      </c>
      <c r="B1257" s="20" t="s">
        <v>9431</v>
      </c>
      <c r="C1257" s="20" t="s">
        <v>10171</v>
      </c>
      <c r="D1257" s="20">
        <v>1721865564</v>
      </c>
      <c r="E1257" s="20">
        <v>231001445</v>
      </c>
      <c r="F1257" s="20" t="s">
        <v>11139</v>
      </c>
      <c r="G1257" s="20"/>
      <c r="H1257" s="20">
        <v>31</v>
      </c>
      <c r="I1257" s="20" t="s">
        <v>11150</v>
      </c>
      <c r="J1257" s="20" t="s">
        <v>11150</v>
      </c>
      <c r="K1257" s="20" t="s">
        <v>11150</v>
      </c>
      <c r="L1257" s="20" t="s">
        <v>11150</v>
      </c>
      <c r="M1257" s="20" t="s">
        <v>11150</v>
      </c>
      <c r="N1257" s="20" t="s">
        <v>11150</v>
      </c>
      <c r="O1257" s="20">
        <v>31</v>
      </c>
      <c r="P1257" s="20" t="str">
        <f>VLOOKUP(A1257,'REPORTE'!$A$1:$AG$1961,30,0)</f>
        <v>Secundaria</v>
      </c>
      <c r="Q1257" s="20" t="str">
        <f>VLOOKUP(A1257,'REPORTE'!$A$1:$AG$1961,31,0)</f>
        <v>CHIMBORAZO</v>
      </c>
      <c r="R1257" s="20" t="str">
        <f>VLOOKUP(A1257,'REPORTE'!$A$1:$AG$1961,32,0)</f>
        <v>RIOBAMBA</v>
      </c>
      <c r="S1257" s="20" t="str">
        <f>VLOOKUP(A1257,'REPORTE'!$A$1:$AG$1961,33,0)</f>
        <v>CACHA (CAB EN MACHANGARA)</v>
      </c>
      <c r="T1257" s="20" t="str">
        <f>VLOOKUP(S1257,PROVINCIAS!$F$1:$G$1171,2,0)</f>
        <v>RURAL</v>
      </c>
      <c r="U1257" s="20" t="str">
        <f>VLOOKUP(A1257,'REPORTE'!$A$1:$AG$1961,5,0)</f>
        <v>ECUATORIANO(A) INDIGENA</v>
      </c>
      <c r="V1257" s="20" t="str">
        <f>VLOOKUP(A1257,'REPORTE'!$A$1:$AG$1961,18,0)</f>
        <v>F</v>
      </c>
    </row>
    <row r="1258" spans="1:22" x14ac:dyDescent="0.45">
      <c r="A1258" s="20">
        <v>1001370</v>
      </c>
      <c r="B1258" s="20" t="s">
        <v>9431</v>
      </c>
      <c r="C1258" s="20" t="s">
        <v>14333</v>
      </c>
      <c r="D1258" s="20">
        <v>1723855860</v>
      </c>
      <c r="E1258" s="20">
        <v>231001447</v>
      </c>
      <c r="F1258" s="20" t="s">
        <v>11139</v>
      </c>
      <c r="G1258" s="20"/>
      <c r="H1258" s="20">
        <v>15</v>
      </c>
      <c r="I1258" s="20" t="s">
        <v>11150</v>
      </c>
      <c r="J1258" s="20" t="s">
        <v>11150</v>
      </c>
      <c r="K1258" s="20" t="s">
        <v>11150</v>
      </c>
      <c r="L1258" s="20" t="s">
        <v>11150</v>
      </c>
      <c r="M1258" s="20" t="s">
        <v>11150</v>
      </c>
      <c r="N1258" s="20" t="s">
        <v>11150</v>
      </c>
      <c r="O1258" s="20">
        <v>15</v>
      </c>
      <c r="P1258" s="20" t="str">
        <f>VLOOKUP(A1258,'REPORTE'!$A$1:$AG$1961,30,0)</f>
        <v>Primaria</v>
      </c>
      <c r="Q1258" s="20" t="str">
        <f>VLOOKUP(A1258,'REPORTE'!$A$1:$AG$1961,31,0)</f>
        <v>CHIMBORAZO</v>
      </c>
      <c r="R1258" s="20" t="str">
        <f>VLOOKUP(A1258,'REPORTE'!$A$1:$AG$1961,32,0)</f>
        <v>RIOBAMBA</v>
      </c>
      <c r="S1258" s="20" t="str">
        <f>VLOOKUP(A1258,'REPORTE'!$A$1:$AG$1961,33,0)</f>
        <v>CACHA (CAB EN MACHANGARA)</v>
      </c>
      <c r="T1258" s="20" t="str">
        <f>VLOOKUP(S1258,PROVINCIAS!$F$1:$G$1171,2,0)</f>
        <v>RURAL</v>
      </c>
      <c r="U1258" s="20" t="str">
        <f>VLOOKUP(A1258,'REPORTE'!$A$1:$AG$1961,5,0)</f>
        <v>ECUATORIANO(A)</v>
      </c>
      <c r="V1258" s="20" t="str">
        <f>VLOOKUP(A1258,'REPORTE'!$A$1:$AG$1961,18,0)</f>
        <v>F</v>
      </c>
    </row>
    <row r="1259" spans="1:22" x14ac:dyDescent="0.45">
      <c r="A1259" s="20">
        <v>1001371</v>
      </c>
      <c r="B1259" s="20" t="s">
        <v>9431</v>
      </c>
      <c r="C1259" s="20" t="s">
        <v>14334</v>
      </c>
      <c r="D1259" s="20">
        <v>1712136033</v>
      </c>
      <c r="E1259" s="20">
        <v>231001448</v>
      </c>
      <c r="F1259" s="20" t="s">
        <v>11139</v>
      </c>
      <c r="G1259" s="20"/>
      <c r="H1259" s="20">
        <v>1</v>
      </c>
      <c r="I1259" s="20" t="s">
        <v>11150</v>
      </c>
      <c r="J1259" s="20" t="s">
        <v>11150</v>
      </c>
      <c r="K1259" s="20" t="s">
        <v>11150</v>
      </c>
      <c r="L1259" s="20" t="s">
        <v>11150</v>
      </c>
      <c r="M1259" s="20" t="s">
        <v>11150</v>
      </c>
      <c r="N1259" s="20" t="s">
        <v>11150</v>
      </c>
      <c r="O1259" s="20">
        <v>1</v>
      </c>
      <c r="P1259" s="20" t="str">
        <f>VLOOKUP(A1259,'REPORTE'!$A$1:$AG$1961,30,0)</f>
        <v>Primaria</v>
      </c>
      <c r="Q1259" s="20" t="str">
        <f>VLOOKUP(A1259,'REPORTE'!$A$1:$AG$1961,31,0)</f>
        <v>COTOPAXI</v>
      </c>
      <c r="R1259" s="20" t="str">
        <f>VLOOKUP(A1259,'REPORTE'!$A$1:$AG$1961,32,0)</f>
        <v>LATACUNGA</v>
      </c>
      <c r="S1259" s="20" t="str">
        <f>VLOOKUP(A1259,'REPORTE'!$A$1:$AG$1961,33,0)</f>
        <v>BELISARIO QUEVEDO (GUANAILIN)</v>
      </c>
      <c r="T1259" s="20" t="str">
        <f>VLOOKUP(S1259,PROVINCIAS!$F$1:$G$1171,2,0)</f>
        <v>RURAL</v>
      </c>
      <c r="U1259" s="20" t="str">
        <f>VLOOKUP(A1259,'REPORTE'!$A$1:$AG$1961,5,0)</f>
        <v>ECUATORIANO(A)</v>
      </c>
      <c r="V1259" s="20" t="str">
        <f>VLOOKUP(A1259,'REPORTE'!$A$1:$AG$1961,18,0)</f>
        <v>F</v>
      </c>
    </row>
    <row r="1260" spans="1:22" x14ac:dyDescent="0.45">
      <c r="A1260" s="20">
        <v>1001372</v>
      </c>
      <c r="B1260" s="20" t="s">
        <v>9431</v>
      </c>
      <c r="C1260" s="20" t="s">
        <v>14335</v>
      </c>
      <c r="D1260" s="20">
        <v>1727384271</v>
      </c>
      <c r="E1260" s="20">
        <v>231001449</v>
      </c>
      <c r="F1260" s="20" t="s">
        <v>11139</v>
      </c>
      <c r="G1260" s="20"/>
      <c r="H1260" s="20">
        <v>15</v>
      </c>
      <c r="I1260" s="20" t="s">
        <v>11150</v>
      </c>
      <c r="J1260" s="20" t="s">
        <v>11150</v>
      </c>
      <c r="K1260" s="20" t="s">
        <v>11150</v>
      </c>
      <c r="L1260" s="20" t="s">
        <v>11150</v>
      </c>
      <c r="M1260" s="20" t="s">
        <v>11150</v>
      </c>
      <c r="N1260" s="20" t="s">
        <v>11150</v>
      </c>
      <c r="O1260" s="20">
        <v>15</v>
      </c>
      <c r="P1260" s="20" t="str">
        <f>VLOOKUP(A1260,'REPORTE'!$A$1:$AG$1961,30,0)</f>
        <v>Ninguna</v>
      </c>
      <c r="Q1260" s="20" t="str">
        <f>VLOOKUP(A1260,'REPORTE'!$A$1:$AG$1961,31,0)</f>
        <v>PICHINCHA</v>
      </c>
      <c r="R1260" s="20" t="str">
        <f>VLOOKUP(A1260,'REPORTE'!$A$1:$AG$1961,32,0)</f>
        <v>QUITO</v>
      </c>
      <c r="S1260" s="20" t="str">
        <f>VLOOKUP(A1260,'REPORTE'!$A$1:$AG$1961,33,0)</f>
        <v>COTOCOLLAO</v>
      </c>
      <c r="T1260" s="20" t="str">
        <f>VLOOKUP(S1260,PROVINCIAS!$F$1:$G$1171,2,0)</f>
        <v>URBANA</v>
      </c>
      <c r="U1260" s="20" t="str">
        <f>VLOOKUP(A1260,'REPORTE'!$A$1:$AG$1961,5,0)</f>
        <v>ECUATORIANO(A)</v>
      </c>
      <c r="V1260" s="20" t="str">
        <f>VLOOKUP(A1260,'REPORTE'!$A$1:$AG$1961,18,0)</f>
        <v>M</v>
      </c>
    </row>
    <row r="1261" spans="1:22" x14ac:dyDescent="0.45">
      <c r="A1261" s="20">
        <v>1001373</v>
      </c>
      <c r="B1261" s="20" t="s">
        <v>9431</v>
      </c>
      <c r="C1261" s="20" t="s">
        <v>9961</v>
      </c>
      <c r="D1261" s="20">
        <v>603785197</v>
      </c>
      <c r="E1261" s="20">
        <v>231001450</v>
      </c>
      <c r="F1261" s="20" t="s">
        <v>11139</v>
      </c>
      <c r="G1261" s="20"/>
      <c r="H1261" s="20">
        <v>180</v>
      </c>
      <c r="I1261" s="20" t="s">
        <v>11150</v>
      </c>
      <c r="J1261" s="20" t="s">
        <v>11150</v>
      </c>
      <c r="K1261" s="20" t="s">
        <v>11150</v>
      </c>
      <c r="L1261" s="20" t="s">
        <v>11150</v>
      </c>
      <c r="M1261" s="20" t="s">
        <v>11150</v>
      </c>
      <c r="N1261" s="20" t="s">
        <v>11150</v>
      </c>
      <c r="O1261" s="20">
        <v>180</v>
      </c>
      <c r="P1261" s="20" t="str">
        <f>VLOOKUP(A1261,'REPORTE'!$A$1:$AG$1961,30,0)</f>
        <v>Secundaria</v>
      </c>
      <c r="Q1261" s="20" t="str">
        <f>VLOOKUP(A1261,'REPORTE'!$A$1:$AG$1961,31,0)</f>
        <v>CHIMBORAZO</v>
      </c>
      <c r="R1261" s="20" t="str">
        <f>VLOOKUP(A1261,'REPORTE'!$A$1:$AG$1961,32,0)</f>
        <v>RIOBAMBA</v>
      </c>
      <c r="S1261" s="20" t="str">
        <f>VLOOKUP(A1261,'REPORTE'!$A$1:$AG$1961,33,0)</f>
        <v>LIZARZABURU</v>
      </c>
      <c r="T1261" s="20" t="str">
        <f>VLOOKUP(S1261,PROVINCIAS!$F$1:$G$1171,2,0)</f>
        <v>URBANA</v>
      </c>
      <c r="U1261" s="20" t="str">
        <f>VLOOKUP(A1261,'REPORTE'!$A$1:$AG$1961,5,0)</f>
        <v>ECUATORIANO(A)</v>
      </c>
      <c r="V1261" s="20" t="str">
        <f>VLOOKUP(A1261,'REPORTE'!$A$1:$AG$1961,18,0)</f>
        <v>F</v>
      </c>
    </row>
    <row r="1262" spans="1:22" x14ac:dyDescent="0.45">
      <c r="A1262" s="20">
        <v>1001374</v>
      </c>
      <c r="B1262" s="20" t="s">
        <v>9431</v>
      </c>
      <c r="C1262" s="20" t="s">
        <v>14336</v>
      </c>
      <c r="D1262" s="20">
        <v>1756031975</v>
      </c>
      <c r="E1262" s="20">
        <v>231001451</v>
      </c>
      <c r="F1262" s="20" t="s">
        <v>11139</v>
      </c>
      <c r="G1262" s="20"/>
      <c r="H1262" s="20">
        <v>2</v>
      </c>
      <c r="I1262" s="20" t="s">
        <v>11150</v>
      </c>
      <c r="J1262" s="20" t="s">
        <v>11150</v>
      </c>
      <c r="K1262" s="20" t="s">
        <v>11150</v>
      </c>
      <c r="L1262" s="20" t="s">
        <v>11150</v>
      </c>
      <c r="M1262" s="20" t="s">
        <v>11150</v>
      </c>
      <c r="N1262" s="20" t="s">
        <v>11150</v>
      </c>
      <c r="O1262" s="20">
        <v>2</v>
      </c>
      <c r="P1262" s="20" t="str">
        <f>VLOOKUP(A1262,'REPORTE'!$A$1:$AG$1961,30,0)</f>
        <v>Secundaria</v>
      </c>
      <c r="Q1262" s="20" t="str">
        <f>VLOOKUP(A1262,'REPORTE'!$A$1:$AG$1961,31,0)</f>
        <v>PICHINCHA</v>
      </c>
      <c r="R1262" s="20" t="str">
        <f>VLOOKUP(A1262,'REPORTE'!$A$1:$AG$1961,32,0)</f>
        <v>QUITO</v>
      </c>
      <c r="S1262" s="20" t="str">
        <f>VLOOKUP(A1262,'REPORTE'!$A$1:$AG$1961,33,0)</f>
        <v>LA MAGDALENA</v>
      </c>
      <c r="T1262" s="20" t="str">
        <f>VLOOKUP(S1262,PROVINCIAS!$F$1:$G$1171,2,0)</f>
        <v>URBANA</v>
      </c>
      <c r="U1262" s="20" t="str">
        <f>VLOOKUP(A1262,'REPORTE'!$A$1:$AG$1961,5,0)</f>
        <v>ECUATORIANO(A)</v>
      </c>
      <c r="V1262" s="20" t="str">
        <f>VLOOKUP(A1262,'REPORTE'!$A$1:$AG$1961,18,0)</f>
        <v>M</v>
      </c>
    </row>
    <row r="1263" spans="1:22" x14ac:dyDescent="0.45">
      <c r="A1263" s="20">
        <v>1001375</v>
      </c>
      <c r="B1263" s="20" t="s">
        <v>9431</v>
      </c>
      <c r="C1263" s="20" t="s">
        <v>9878</v>
      </c>
      <c r="D1263" s="20">
        <v>1722319645</v>
      </c>
      <c r="E1263" s="20">
        <v>231001452</v>
      </c>
      <c r="F1263" s="20" t="s">
        <v>11139</v>
      </c>
      <c r="G1263" s="20"/>
      <c r="H1263" s="20">
        <v>235</v>
      </c>
      <c r="I1263" s="20" t="s">
        <v>11150</v>
      </c>
      <c r="J1263" s="20" t="s">
        <v>11150</v>
      </c>
      <c r="K1263" s="20" t="s">
        <v>11150</v>
      </c>
      <c r="L1263" s="20" t="s">
        <v>11150</v>
      </c>
      <c r="M1263" s="20" t="s">
        <v>11150</v>
      </c>
      <c r="N1263" s="20" t="s">
        <v>11150</v>
      </c>
      <c r="O1263" s="20">
        <v>235</v>
      </c>
      <c r="P1263" s="20" t="str">
        <f>VLOOKUP(A1263,'REPORTE'!$A$1:$AG$1961,30,0)</f>
        <v>Secundaria</v>
      </c>
      <c r="Q1263" s="20" t="str">
        <f>VLOOKUP(A1263,'REPORTE'!$A$1:$AG$1961,31,0)</f>
        <v>PICHINCHA</v>
      </c>
      <c r="R1263" s="20" t="str">
        <f>VLOOKUP(A1263,'REPORTE'!$A$1:$AG$1961,32,0)</f>
        <v>QUITO</v>
      </c>
      <c r="S1263" s="20" t="str">
        <f>VLOOKUP(A1263,'REPORTE'!$A$1:$AG$1961,33,0)</f>
        <v>COTOCOLLAO</v>
      </c>
      <c r="T1263" s="20" t="str">
        <f>VLOOKUP(S1263,PROVINCIAS!$F$1:$G$1171,2,0)</f>
        <v>URBANA</v>
      </c>
      <c r="U1263" s="20" t="str">
        <f>VLOOKUP(A1263,'REPORTE'!$A$1:$AG$1961,5,0)</f>
        <v>ECUATORIANO(A)</v>
      </c>
      <c r="V1263" s="20" t="str">
        <f>VLOOKUP(A1263,'REPORTE'!$A$1:$AG$1961,18,0)</f>
        <v>F</v>
      </c>
    </row>
    <row r="1264" spans="1:22" x14ac:dyDescent="0.45">
      <c r="A1264" s="20">
        <v>1001376</v>
      </c>
      <c r="B1264" s="20" t="s">
        <v>9431</v>
      </c>
      <c r="C1264" s="20" t="s">
        <v>9881</v>
      </c>
      <c r="D1264" s="20">
        <v>1711613016</v>
      </c>
      <c r="E1264" s="20">
        <v>231001453</v>
      </c>
      <c r="F1264" s="20" t="s">
        <v>11139</v>
      </c>
      <c r="G1264" s="20"/>
      <c r="H1264" s="20">
        <v>110</v>
      </c>
      <c r="I1264" s="20" t="s">
        <v>11150</v>
      </c>
      <c r="J1264" s="20" t="s">
        <v>11150</v>
      </c>
      <c r="K1264" s="20" t="s">
        <v>11150</v>
      </c>
      <c r="L1264" s="20" t="s">
        <v>11150</v>
      </c>
      <c r="M1264" s="20" t="s">
        <v>11150</v>
      </c>
      <c r="N1264" s="20" t="s">
        <v>11150</v>
      </c>
      <c r="O1264" s="20">
        <v>110</v>
      </c>
      <c r="P1264" s="20" t="str">
        <f>VLOOKUP(A1264,'REPORTE'!$A$1:$AG$1961,30,0)</f>
        <v>Universitaria</v>
      </c>
      <c r="Q1264" s="20" t="str">
        <f>VLOOKUP(A1264,'REPORTE'!$A$1:$AG$1961,31,0)</f>
        <v>PICHINCHA</v>
      </c>
      <c r="R1264" s="20" t="str">
        <f>VLOOKUP(A1264,'REPORTE'!$A$1:$AG$1961,32,0)</f>
        <v>QUITO</v>
      </c>
      <c r="S1264" s="20" t="str">
        <f>VLOOKUP(A1264,'REPORTE'!$A$1:$AG$1961,33,0)</f>
        <v>COTOCOLLAO</v>
      </c>
      <c r="T1264" s="20" t="str">
        <f>VLOOKUP(S1264,PROVINCIAS!$F$1:$G$1171,2,0)</f>
        <v>URBANA</v>
      </c>
      <c r="U1264" s="20" t="str">
        <f>VLOOKUP(A1264,'REPORTE'!$A$1:$AG$1961,5,0)</f>
        <v>ECUATORIANO(A)</v>
      </c>
      <c r="V1264" s="20" t="str">
        <f>VLOOKUP(A1264,'REPORTE'!$A$1:$AG$1961,18,0)</f>
        <v>M</v>
      </c>
    </row>
    <row r="1265" spans="1:22" x14ac:dyDescent="0.45">
      <c r="A1265" s="20">
        <v>1001377</v>
      </c>
      <c r="B1265" s="20" t="s">
        <v>9431</v>
      </c>
      <c r="C1265" s="20" t="s">
        <v>9879</v>
      </c>
      <c r="D1265" s="20">
        <v>604859397</v>
      </c>
      <c r="E1265" s="20">
        <v>231001456</v>
      </c>
      <c r="F1265" s="20" t="s">
        <v>11139</v>
      </c>
      <c r="G1265" s="20"/>
      <c r="H1265" s="20">
        <v>15</v>
      </c>
      <c r="I1265" s="20" t="s">
        <v>11150</v>
      </c>
      <c r="J1265" s="20" t="s">
        <v>11150</v>
      </c>
      <c r="K1265" s="20" t="s">
        <v>11150</v>
      </c>
      <c r="L1265" s="20" t="s">
        <v>11150</v>
      </c>
      <c r="M1265" s="20" t="s">
        <v>11150</v>
      </c>
      <c r="N1265" s="20" t="s">
        <v>11150</v>
      </c>
      <c r="O1265" s="20">
        <v>15</v>
      </c>
      <c r="P1265" s="20" t="str">
        <f>VLOOKUP(A1265,'REPORTE'!$A$1:$AG$1961,30,0)</f>
        <v>Secundaria</v>
      </c>
      <c r="Q1265" s="20" t="str">
        <f>VLOOKUP(A1265,'REPORTE'!$A$1:$AG$1961,31,0)</f>
        <v>CHIMBORAZO</v>
      </c>
      <c r="R1265" s="20" t="str">
        <f>VLOOKUP(A1265,'REPORTE'!$A$1:$AG$1961,32,0)</f>
        <v>RIOBAMBA</v>
      </c>
      <c r="S1265" s="20" t="str">
        <f>VLOOKUP(A1265,'REPORTE'!$A$1:$AG$1961,33,0)</f>
        <v>YARUQUIES</v>
      </c>
      <c r="T1265" s="20" t="str">
        <f>VLOOKUP(S1265,PROVINCIAS!$F$1:$G$1171,2,0)</f>
        <v>URBANA</v>
      </c>
      <c r="U1265" s="20" t="str">
        <f>VLOOKUP(A1265,'REPORTE'!$A$1:$AG$1961,5,0)</f>
        <v>ECUATORIANO(A) INDIGENA</v>
      </c>
      <c r="V1265" s="20" t="str">
        <f>VLOOKUP(A1265,'REPORTE'!$A$1:$AG$1961,18,0)</f>
        <v>M</v>
      </c>
    </row>
    <row r="1266" spans="1:22" x14ac:dyDescent="0.45">
      <c r="A1266" s="20">
        <v>1001378</v>
      </c>
      <c r="B1266" s="20" t="s">
        <v>9431</v>
      </c>
      <c r="C1266" s="20" t="s">
        <v>10194</v>
      </c>
      <c r="D1266" s="20">
        <v>600891345</v>
      </c>
      <c r="E1266" s="20">
        <v>231001454</v>
      </c>
      <c r="F1266" s="20" t="s">
        <v>11139</v>
      </c>
      <c r="G1266" s="20"/>
      <c r="H1266" s="20">
        <v>62.5</v>
      </c>
      <c r="I1266" s="20" t="s">
        <v>11150</v>
      </c>
      <c r="J1266" s="20" t="s">
        <v>11150</v>
      </c>
      <c r="K1266" s="20" t="s">
        <v>11150</v>
      </c>
      <c r="L1266" s="20" t="s">
        <v>11150</v>
      </c>
      <c r="M1266" s="20" t="s">
        <v>11150</v>
      </c>
      <c r="N1266" s="20" t="s">
        <v>11150</v>
      </c>
      <c r="O1266" s="20">
        <v>62.5</v>
      </c>
      <c r="P1266" s="20" t="str">
        <f>VLOOKUP(A1266,'REPORTE'!$A$1:$AG$1961,30,0)</f>
        <v>Primaria</v>
      </c>
      <c r="Q1266" s="20" t="str">
        <f>VLOOKUP(A1266,'REPORTE'!$A$1:$AG$1961,31,0)</f>
        <v>CHIMBORAZO</v>
      </c>
      <c r="R1266" s="20" t="str">
        <f>VLOOKUP(A1266,'REPORTE'!$A$1:$AG$1961,32,0)</f>
        <v>RIOBAMBA</v>
      </c>
      <c r="S1266" s="20" t="str">
        <f>VLOOKUP(A1266,'REPORTE'!$A$1:$AG$1961,33,0)</f>
        <v>YARUQUIES</v>
      </c>
      <c r="T1266" s="20" t="str">
        <f>VLOOKUP(S1266,PROVINCIAS!$F$1:$G$1171,2,0)</f>
        <v>URBANA</v>
      </c>
      <c r="U1266" s="20" t="str">
        <f>VLOOKUP(A1266,'REPORTE'!$A$1:$AG$1961,5,0)</f>
        <v>ECUATORIANO(A) INDIGENA</v>
      </c>
      <c r="V1266" s="20" t="str">
        <f>VLOOKUP(A1266,'REPORTE'!$A$1:$AG$1961,18,0)</f>
        <v>M</v>
      </c>
    </row>
    <row r="1267" spans="1:22" x14ac:dyDescent="0.45">
      <c r="A1267" s="20">
        <v>1001379</v>
      </c>
      <c r="B1267" s="20" t="s">
        <v>9431</v>
      </c>
      <c r="C1267" s="20" t="s">
        <v>14337</v>
      </c>
      <c r="D1267" s="20">
        <v>1723421929</v>
      </c>
      <c r="E1267" s="20">
        <v>231001457</v>
      </c>
      <c r="F1267" s="20" t="s">
        <v>11139</v>
      </c>
      <c r="G1267" s="20"/>
      <c r="H1267" s="20">
        <v>30</v>
      </c>
      <c r="I1267" s="20" t="s">
        <v>11150</v>
      </c>
      <c r="J1267" s="20" t="s">
        <v>11150</v>
      </c>
      <c r="K1267" s="20" t="s">
        <v>11150</v>
      </c>
      <c r="L1267" s="20" t="s">
        <v>11150</v>
      </c>
      <c r="M1267" s="20" t="s">
        <v>11150</v>
      </c>
      <c r="N1267" s="20" t="s">
        <v>11150</v>
      </c>
      <c r="O1267" s="20">
        <v>30</v>
      </c>
      <c r="P1267" s="20" t="str">
        <f>VLOOKUP(A1267,'REPORTE'!$A$1:$AG$1961,30,0)</f>
        <v>Secundaria</v>
      </c>
      <c r="Q1267" s="20" t="str">
        <f>VLOOKUP(A1267,'REPORTE'!$A$1:$AG$1961,31,0)</f>
        <v>PICHINCHA</v>
      </c>
      <c r="R1267" s="20" t="str">
        <f>VLOOKUP(A1267,'REPORTE'!$A$1:$AG$1961,32,0)</f>
        <v>QUITO</v>
      </c>
      <c r="S1267" s="20" t="str">
        <f>VLOOKUP(A1267,'REPORTE'!$A$1:$AG$1961,33,0)</f>
        <v>COTOCOLLAO</v>
      </c>
      <c r="T1267" s="20" t="str">
        <f>VLOOKUP(S1267,PROVINCIAS!$F$1:$G$1171,2,0)</f>
        <v>URBANA</v>
      </c>
      <c r="U1267" s="20" t="str">
        <f>VLOOKUP(A1267,'REPORTE'!$A$1:$AG$1961,5,0)</f>
        <v>ECUATORIANO(A)</v>
      </c>
      <c r="V1267" s="20" t="str">
        <f>VLOOKUP(A1267,'REPORTE'!$A$1:$AG$1961,18,0)</f>
        <v>M</v>
      </c>
    </row>
    <row r="1268" spans="1:22" x14ac:dyDescent="0.45">
      <c r="A1268" s="20">
        <v>1001380</v>
      </c>
      <c r="B1268" s="20" t="s">
        <v>9431</v>
      </c>
      <c r="C1268" s="20" t="s">
        <v>9887</v>
      </c>
      <c r="D1268" s="20">
        <v>603349499</v>
      </c>
      <c r="E1268" s="20">
        <v>231001458</v>
      </c>
      <c r="F1268" s="20" t="s">
        <v>11139</v>
      </c>
      <c r="G1268" s="20"/>
      <c r="H1268" s="20">
        <v>69</v>
      </c>
      <c r="I1268" s="20" t="s">
        <v>11150</v>
      </c>
      <c r="J1268" s="20" t="s">
        <v>11150</v>
      </c>
      <c r="K1268" s="20" t="s">
        <v>11150</v>
      </c>
      <c r="L1268" s="20" t="s">
        <v>11150</v>
      </c>
      <c r="M1268" s="20" t="s">
        <v>11150</v>
      </c>
      <c r="N1268" s="20" t="s">
        <v>11150</v>
      </c>
      <c r="O1268" s="20">
        <v>69</v>
      </c>
      <c r="P1268" s="20" t="str">
        <f>VLOOKUP(A1268,'REPORTE'!$A$1:$AG$1961,30,0)</f>
        <v>Primaria</v>
      </c>
      <c r="Q1268" s="20" t="str">
        <f>VLOOKUP(A1268,'REPORTE'!$A$1:$AG$1961,31,0)</f>
        <v>CHIMBORAZO</v>
      </c>
      <c r="R1268" s="20" t="str">
        <f>VLOOKUP(A1268,'REPORTE'!$A$1:$AG$1961,32,0)</f>
        <v>GUAMOTE</v>
      </c>
      <c r="S1268" s="20" t="str">
        <f>VLOOKUP(A1268,'REPORTE'!$A$1:$AG$1961,33,0)</f>
        <v>PALMIRA</v>
      </c>
      <c r="T1268" s="20" t="str">
        <f>VLOOKUP(S1268,PROVINCIAS!$F$1:$G$1171,2,0)</f>
        <v>RURAL</v>
      </c>
      <c r="U1268" s="20" t="str">
        <f>VLOOKUP(A1268,'REPORTE'!$A$1:$AG$1961,5,0)</f>
        <v>ECUATORIANO(A)</v>
      </c>
      <c r="V1268" s="20" t="str">
        <f>VLOOKUP(A1268,'REPORTE'!$A$1:$AG$1961,18,0)</f>
        <v>M</v>
      </c>
    </row>
    <row r="1269" spans="1:22" x14ac:dyDescent="0.45">
      <c r="A1269" s="20">
        <v>1001381</v>
      </c>
      <c r="B1269" s="20" t="s">
        <v>9431</v>
      </c>
      <c r="C1269" s="20" t="s">
        <v>9947</v>
      </c>
      <c r="D1269" s="20">
        <v>1719884445</v>
      </c>
      <c r="E1269" s="20">
        <v>231001459</v>
      </c>
      <c r="F1269" s="20" t="s">
        <v>11139</v>
      </c>
      <c r="G1269" s="20"/>
      <c r="H1269" s="20">
        <v>65</v>
      </c>
      <c r="I1269" s="20" t="s">
        <v>11150</v>
      </c>
      <c r="J1269" s="20" t="s">
        <v>11150</v>
      </c>
      <c r="K1269" s="20" t="s">
        <v>11150</v>
      </c>
      <c r="L1269" s="20" t="s">
        <v>11150</v>
      </c>
      <c r="M1269" s="20" t="s">
        <v>11150</v>
      </c>
      <c r="N1269" s="20" t="s">
        <v>11150</v>
      </c>
      <c r="O1269" s="20">
        <v>65</v>
      </c>
      <c r="P1269" s="20" t="str">
        <f>VLOOKUP(A1269,'REPORTE'!$A$1:$AG$1961,30,0)</f>
        <v>Primaria</v>
      </c>
      <c r="Q1269" s="20" t="str">
        <f>VLOOKUP(A1269,'REPORTE'!$A$1:$AG$1961,31,0)</f>
        <v>PICHINCHA</v>
      </c>
      <c r="R1269" s="20" t="str">
        <f>VLOOKUP(A1269,'REPORTE'!$A$1:$AG$1961,32,0)</f>
        <v>QUITO</v>
      </c>
      <c r="S1269" s="20" t="str">
        <f>VLOOKUP(A1269,'REPORTE'!$A$1:$AG$1961,33,0)</f>
        <v>SAN ROQUE</v>
      </c>
      <c r="T1269" s="20" t="str">
        <f>VLOOKUP(S1269,PROVINCIAS!$F$1:$G$1171,2,0)</f>
        <v>RURAL</v>
      </c>
      <c r="U1269" s="20" t="str">
        <f>VLOOKUP(A1269,'REPORTE'!$A$1:$AG$1961,5,0)</f>
        <v>ECUATORIANO(A) INDIGENA</v>
      </c>
      <c r="V1269" s="20" t="str">
        <f>VLOOKUP(A1269,'REPORTE'!$A$1:$AG$1961,18,0)</f>
        <v>F</v>
      </c>
    </row>
    <row r="1270" spans="1:22" x14ac:dyDescent="0.45">
      <c r="A1270" s="20">
        <v>1001382</v>
      </c>
      <c r="B1270" s="20" t="s">
        <v>9431</v>
      </c>
      <c r="C1270" s="20" t="s">
        <v>10431</v>
      </c>
      <c r="D1270" s="20">
        <v>1711680379</v>
      </c>
      <c r="E1270" s="20">
        <v>231001460</v>
      </c>
      <c r="F1270" s="20" t="s">
        <v>11139</v>
      </c>
      <c r="G1270" s="20"/>
      <c r="H1270" s="20">
        <v>595</v>
      </c>
      <c r="I1270" s="20" t="s">
        <v>11150</v>
      </c>
      <c r="J1270" s="20" t="s">
        <v>11150</v>
      </c>
      <c r="K1270" s="20" t="s">
        <v>11150</v>
      </c>
      <c r="L1270" s="20" t="s">
        <v>11150</v>
      </c>
      <c r="M1270" s="20" t="s">
        <v>11150</v>
      </c>
      <c r="N1270" s="20" t="s">
        <v>11150</v>
      </c>
      <c r="O1270" s="20">
        <v>595</v>
      </c>
      <c r="P1270" s="20" t="str">
        <f>VLOOKUP(A1270,'REPORTE'!$A$1:$AG$1961,30,0)</f>
        <v>Secundaria</v>
      </c>
      <c r="Q1270" s="20" t="str">
        <f>VLOOKUP(A1270,'REPORTE'!$A$1:$AG$1961,31,0)</f>
        <v>PICHINCHA</v>
      </c>
      <c r="R1270" s="20" t="str">
        <f>VLOOKUP(A1270,'REPORTE'!$A$1:$AG$1961,32,0)</f>
        <v>QUITO</v>
      </c>
      <c r="S1270" s="20" t="str">
        <f>VLOOKUP(A1270,'REPORTE'!$A$1:$AG$1961,33,0)</f>
        <v>CARCELEN</v>
      </c>
      <c r="T1270" s="20" t="str">
        <f>VLOOKUP(S1270,PROVINCIAS!$F$1:$G$1171,2,0)</f>
        <v>URBANA</v>
      </c>
      <c r="U1270" s="20" t="str">
        <f>VLOOKUP(A1270,'REPORTE'!$A$1:$AG$1961,5,0)</f>
        <v>ECUATORIANO(A)</v>
      </c>
      <c r="V1270" s="20" t="str">
        <f>VLOOKUP(A1270,'REPORTE'!$A$1:$AG$1961,18,0)</f>
        <v>F</v>
      </c>
    </row>
    <row r="1271" spans="1:22" x14ac:dyDescent="0.45">
      <c r="A1271" s="20">
        <v>1001383</v>
      </c>
      <c r="B1271" s="20" t="s">
        <v>9431</v>
      </c>
      <c r="C1271" s="20" t="s">
        <v>9882</v>
      </c>
      <c r="D1271" s="20">
        <v>602849960</v>
      </c>
      <c r="E1271" s="20">
        <v>231001462</v>
      </c>
      <c r="F1271" s="20" t="s">
        <v>11139</v>
      </c>
      <c r="G1271" s="20"/>
      <c r="H1271" s="20">
        <v>80</v>
      </c>
      <c r="I1271" s="20" t="s">
        <v>11150</v>
      </c>
      <c r="J1271" s="20" t="s">
        <v>11150</v>
      </c>
      <c r="K1271" s="20" t="s">
        <v>11150</v>
      </c>
      <c r="L1271" s="20" t="s">
        <v>11150</v>
      </c>
      <c r="M1271" s="20" t="s">
        <v>11150</v>
      </c>
      <c r="N1271" s="20" t="s">
        <v>11150</v>
      </c>
      <c r="O1271" s="20">
        <v>80</v>
      </c>
      <c r="P1271" s="20" t="str">
        <f>VLOOKUP(A1271,'REPORTE'!$A$1:$AG$1961,30,0)</f>
        <v>Secundaria</v>
      </c>
      <c r="Q1271" s="20" t="str">
        <f>VLOOKUP(A1271,'REPORTE'!$A$1:$AG$1961,31,0)</f>
        <v>CHIMBORAZO</v>
      </c>
      <c r="R1271" s="20" t="str">
        <f>VLOOKUP(A1271,'REPORTE'!$A$1:$AG$1961,32,0)</f>
        <v>GUAMOTE</v>
      </c>
      <c r="S1271" s="20" t="str">
        <f>VLOOKUP(A1271,'REPORTE'!$A$1:$AG$1961,33,0)</f>
        <v>PALMIRA</v>
      </c>
      <c r="T1271" s="20" t="str">
        <f>VLOOKUP(S1271,PROVINCIAS!$F$1:$G$1171,2,0)</f>
        <v>RURAL</v>
      </c>
      <c r="U1271" s="20" t="str">
        <f>VLOOKUP(A1271,'REPORTE'!$A$1:$AG$1961,5,0)</f>
        <v>ECUATORIANO(A) INDIGENA</v>
      </c>
      <c r="V1271" s="20" t="str">
        <f>VLOOKUP(A1271,'REPORTE'!$A$1:$AG$1961,18,0)</f>
        <v>M</v>
      </c>
    </row>
    <row r="1272" spans="1:22" x14ac:dyDescent="0.45">
      <c r="A1272" s="20">
        <v>1001384</v>
      </c>
      <c r="B1272" s="20" t="s">
        <v>9431</v>
      </c>
      <c r="C1272" s="20" t="s">
        <v>9883</v>
      </c>
      <c r="D1272" s="20">
        <v>1705942033</v>
      </c>
      <c r="E1272" s="20">
        <v>231001463</v>
      </c>
      <c r="F1272" s="20" t="s">
        <v>11139</v>
      </c>
      <c r="G1272" s="20"/>
      <c r="H1272" s="20">
        <v>420</v>
      </c>
      <c r="I1272" s="20" t="s">
        <v>11150</v>
      </c>
      <c r="J1272" s="20" t="s">
        <v>11150</v>
      </c>
      <c r="K1272" s="20" t="s">
        <v>11150</v>
      </c>
      <c r="L1272" s="20" t="s">
        <v>11150</v>
      </c>
      <c r="M1272" s="20" t="s">
        <v>11150</v>
      </c>
      <c r="N1272" s="20" t="s">
        <v>11150</v>
      </c>
      <c r="O1272" s="20">
        <v>420</v>
      </c>
      <c r="P1272" s="20" t="str">
        <f>VLOOKUP(A1272,'REPORTE'!$A$1:$AG$1961,30,0)</f>
        <v>Secundaria</v>
      </c>
      <c r="Q1272" s="20" t="str">
        <f>VLOOKUP(A1272,'REPORTE'!$A$1:$AG$1961,31,0)</f>
        <v>PICHINCHA</v>
      </c>
      <c r="R1272" s="20" t="str">
        <f>VLOOKUP(A1272,'REPORTE'!$A$1:$AG$1961,32,0)</f>
        <v>QUITO</v>
      </c>
      <c r="S1272" s="20" t="str">
        <f>VLOOKUP(A1272,'REPORTE'!$A$1:$AG$1961,33,0)</f>
        <v>COTOCOLLAO</v>
      </c>
      <c r="T1272" s="20" t="str">
        <f>VLOOKUP(S1272,PROVINCIAS!$F$1:$G$1171,2,0)</f>
        <v>URBANA</v>
      </c>
      <c r="U1272" s="20" t="str">
        <f>VLOOKUP(A1272,'REPORTE'!$A$1:$AG$1961,5,0)</f>
        <v>ECUATORIANO(A)</v>
      </c>
      <c r="V1272" s="20" t="str">
        <f>VLOOKUP(A1272,'REPORTE'!$A$1:$AG$1961,18,0)</f>
        <v>M</v>
      </c>
    </row>
    <row r="1273" spans="1:22" x14ac:dyDescent="0.45">
      <c r="A1273" s="20">
        <v>1001385</v>
      </c>
      <c r="B1273" s="20" t="s">
        <v>9431</v>
      </c>
      <c r="C1273" s="20" t="s">
        <v>10289</v>
      </c>
      <c r="D1273" s="20">
        <v>1729196244</v>
      </c>
      <c r="E1273" s="20">
        <v>231001464</v>
      </c>
      <c r="F1273" s="20" t="s">
        <v>11139</v>
      </c>
      <c r="G1273" s="20"/>
      <c r="H1273" s="20">
        <v>64.17</v>
      </c>
      <c r="I1273" s="20" t="s">
        <v>11150</v>
      </c>
      <c r="J1273" s="20" t="s">
        <v>11150</v>
      </c>
      <c r="K1273" s="20" t="s">
        <v>11150</v>
      </c>
      <c r="L1273" s="20" t="s">
        <v>11150</v>
      </c>
      <c r="M1273" s="20" t="s">
        <v>11150</v>
      </c>
      <c r="N1273" s="20" t="s">
        <v>11150</v>
      </c>
      <c r="O1273" s="20">
        <v>64.17</v>
      </c>
      <c r="P1273" s="20" t="str">
        <f>VLOOKUP(A1273,'REPORTE'!$A$1:$AG$1961,30,0)</f>
        <v>Secundaria</v>
      </c>
      <c r="Q1273" s="20" t="str">
        <f>VLOOKUP(A1273,'REPORTE'!$A$1:$AG$1961,31,0)</f>
        <v>PICHINCHA</v>
      </c>
      <c r="R1273" s="20" t="str">
        <f>VLOOKUP(A1273,'REPORTE'!$A$1:$AG$1961,32,0)</f>
        <v>QUITO</v>
      </c>
      <c r="S1273" s="20" t="str">
        <f>VLOOKUP(A1273,'REPORTE'!$A$1:$AG$1961,33,0)</f>
        <v>COTOCOLLAO</v>
      </c>
      <c r="T1273" s="20" t="str">
        <f>VLOOKUP(S1273,PROVINCIAS!$F$1:$G$1171,2,0)</f>
        <v>URBANA</v>
      </c>
      <c r="U1273" s="20" t="str">
        <f>VLOOKUP(A1273,'REPORTE'!$A$1:$AG$1961,5,0)</f>
        <v>ECUATORIANO(A)</v>
      </c>
      <c r="V1273" s="20" t="str">
        <f>VLOOKUP(A1273,'REPORTE'!$A$1:$AG$1961,18,0)</f>
        <v>F</v>
      </c>
    </row>
    <row r="1274" spans="1:22" x14ac:dyDescent="0.45">
      <c r="A1274" s="20">
        <v>1001386</v>
      </c>
      <c r="B1274" s="20" t="s">
        <v>9431</v>
      </c>
      <c r="C1274" s="20" t="s">
        <v>14338</v>
      </c>
      <c r="D1274" s="20">
        <v>1313347633</v>
      </c>
      <c r="E1274" s="20">
        <v>231001465</v>
      </c>
      <c r="F1274" s="20" t="s">
        <v>11139</v>
      </c>
      <c r="G1274" s="20"/>
      <c r="H1274" s="20">
        <v>30</v>
      </c>
      <c r="I1274" s="20" t="s">
        <v>11150</v>
      </c>
      <c r="J1274" s="20" t="s">
        <v>11150</v>
      </c>
      <c r="K1274" s="20" t="s">
        <v>11150</v>
      </c>
      <c r="L1274" s="20" t="s">
        <v>11150</v>
      </c>
      <c r="M1274" s="20" t="s">
        <v>11150</v>
      </c>
      <c r="N1274" s="20" t="s">
        <v>11150</v>
      </c>
      <c r="O1274" s="20">
        <v>30</v>
      </c>
      <c r="P1274" s="20" t="str">
        <f>VLOOKUP(A1274,'REPORTE'!$A$1:$AG$1961,30,0)</f>
        <v>Secundaria</v>
      </c>
      <c r="Q1274" s="20" t="str">
        <f>VLOOKUP(A1274,'REPORTE'!$A$1:$AG$1961,31,0)</f>
        <v>MANABI</v>
      </c>
      <c r="R1274" s="20" t="str">
        <f>VLOOKUP(A1274,'REPORTE'!$A$1:$AG$1961,32,0)</f>
        <v>PORTOVIEJO</v>
      </c>
      <c r="S1274" s="20" t="str">
        <f>VLOOKUP(A1274,'REPORTE'!$A$1:$AG$1961,33,0)</f>
        <v>PORTOVIEJO</v>
      </c>
      <c r="T1274" s="20" t="str">
        <f>VLOOKUP(S1274,PROVINCIAS!$F$1:$G$1171,2,0)</f>
        <v>URBANA</v>
      </c>
      <c r="U1274" s="20" t="str">
        <f>VLOOKUP(A1274,'REPORTE'!$A$1:$AG$1961,5,0)</f>
        <v>ECUATORIANO(A)</v>
      </c>
      <c r="V1274" s="20" t="str">
        <f>VLOOKUP(A1274,'REPORTE'!$A$1:$AG$1961,18,0)</f>
        <v>F</v>
      </c>
    </row>
    <row r="1275" spans="1:22" x14ac:dyDescent="0.45">
      <c r="A1275" s="20">
        <v>1001387</v>
      </c>
      <c r="B1275" s="20" t="s">
        <v>9431</v>
      </c>
      <c r="C1275" s="20" t="s">
        <v>14339</v>
      </c>
      <c r="D1275" s="20">
        <v>1714032370</v>
      </c>
      <c r="E1275" s="20">
        <v>231001466</v>
      </c>
      <c r="F1275" s="20" t="s">
        <v>11139</v>
      </c>
      <c r="G1275" s="20"/>
      <c r="H1275" s="20">
        <v>15</v>
      </c>
      <c r="I1275" s="20" t="s">
        <v>11150</v>
      </c>
      <c r="J1275" s="20" t="s">
        <v>11150</v>
      </c>
      <c r="K1275" s="20" t="s">
        <v>11150</v>
      </c>
      <c r="L1275" s="20" t="s">
        <v>11150</v>
      </c>
      <c r="M1275" s="20" t="s">
        <v>11150</v>
      </c>
      <c r="N1275" s="20" t="s">
        <v>11150</v>
      </c>
      <c r="O1275" s="20">
        <v>15</v>
      </c>
      <c r="P1275" s="20" t="str">
        <f>VLOOKUP(A1275,'REPORTE'!$A$1:$AG$1961,30,0)</f>
        <v>Primaria</v>
      </c>
      <c r="Q1275" s="20" t="str">
        <f>VLOOKUP(A1275,'REPORTE'!$A$1:$AG$1961,31,0)</f>
        <v>PICHINCHA</v>
      </c>
      <c r="R1275" s="20" t="str">
        <f>VLOOKUP(A1275,'REPORTE'!$A$1:$AG$1961,32,0)</f>
        <v>QUITO</v>
      </c>
      <c r="S1275" s="20" t="str">
        <f>VLOOKUP(A1275,'REPORTE'!$A$1:$AG$1961,33,0)</f>
        <v>COTOCOLLAO</v>
      </c>
      <c r="T1275" s="20" t="str">
        <f>VLOOKUP(S1275,PROVINCIAS!$F$1:$G$1171,2,0)</f>
        <v>URBANA</v>
      </c>
      <c r="U1275" s="20" t="str">
        <f>VLOOKUP(A1275,'REPORTE'!$A$1:$AG$1961,5,0)</f>
        <v>ECUATORIANO(A)</v>
      </c>
      <c r="V1275" s="20" t="str">
        <f>VLOOKUP(A1275,'REPORTE'!$A$1:$AG$1961,18,0)</f>
        <v>F</v>
      </c>
    </row>
    <row r="1276" spans="1:22" x14ac:dyDescent="0.45">
      <c r="A1276" s="20">
        <v>1001388</v>
      </c>
      <c r="B1276" s="20" t="s">
        <v>9431</v>
      </c>
      <c r="C1276" s="20" t="s">
        <v>14340</v>
      </c>
      <c r="D1276" s="20">
        <v>1714550520</v>
      </c>
      <c r="E1276" s="20">
        <v>231001467</v>
      </c>
      <c r="F1276" s="20" t="s">
        <v>11139</v>
      </c>
      <c r="G1276" s="20"/>
      <c r="H1276" s="20" t="s">
        <v>14572</v>
      </c>
      <c r="I1276" s="20" t="s">
        <v>11150</v>
      </c>
      <c r="J1276" s="20" t="s">
        <v>11150</v>
      </c>
      <c r="K1276" s="20" t="s">
        <v>11150</v>
      </c>
      <c r="L1276" s="20" t="s">
        <v>11150</v>
      </c>
      <c r="M1276" s="20" t="s">
        <v>11150</v>
      </c>
      <c r="N1276" s="20" t="s">
        <v>11150</v>
      </c>
      <c r="O1276" s="20" t="s">
        <v>14572</v>
      </c>
      <c r="P1276" s="20" t="str">
        <f>VLOOKUP(A1276,'REPORTE'!$A$1:$AG$1961,30,0)</f>
        <v>Ninguna</v>
      </c>
      <c r="Q1276" s="20" t="str">
        <f>VLOOKUP(A1276,'REPORTE'!$A$1:$AG$1961,31,0)</f>
        <v>PICHINCHA</v>
      </c>
      <c r="R1276" s="20" t="str">
        <f>VLOOKUP(A1276,'REPORTE'!$A$1:$AG$1961,32,0)</f>
        <v>QUITO</v>
      </c>
      <c r="S1276" s="20" t="str">
        <f>VLOOKUP(A1276,'REPORTE'!$A$1:$AG$1961,33,0)</f>
        <v>COTOCOLLAO</v>
      </c>
      <c r="T1276" s="20" t="str">
        <f>VLOOKUP(S1276,PROVINCIAS!$F$1:$G$1171,2,0)</f>
        <v>URBANA</v>
      </c>
      <c r="U1276" s="20" t="str">
        <f>VLOOKUP(A1276,'REPORTE'!$A$1:$AG$1961,5,0)</f>
        <v>ECUATORIANO(A)</v>
      </c>
      <c r="V1276" s="20" t="str">
        <f>VLOOKUP(A1276,'REPORTE'!$A$1:$AG$1961,18,0)</f>
        <v>M</v>
      </c>
    </row>
    <row r="1277" spans="1:22" x14ac:dyDescent="0.45">
      <c r="A1277" s="20">
        <v>1001389</v>
      </c>
      <c r="B1277" s="20" t="s">
        <v>9431</v>
      </c>
      <c r="C1277" s="20" t="s">
        <v>14341</v>
      </c>
      <c r="D1277" s="20">
        <v>1715691240</v>
      </c>
      <c r="E1277" s="20">
        <v>231001468</v>
      </c>
      <c r="F1277" s="20" t="s">
        <v>11139</v>
      </c>
      <c r="G1277" s="20"/>
      <c r="H1277" s="20">
        <v>15</v>
      </c>
      <c r="I1277" s="20" t="s">
        <v>11150</v>
      </c>
      <c r="J1277" s="20" t="s">
        <v>11150</v>
      </c>
      <c r="K1277" s="20" t="s">
        <v>11150</v>
      </c>
      <c r="L1277" s="20" t="s">
        <v>11150</v>
      </c>
      <c r="M1277" s="20" t="s">
        <v>11150</v>
      </c>
      <c r="N1277" s="20" t="s">
        <v>11150</v>
      </c>
      <c r="O1277" s="20">
        <v>15</v>
      </c>
      <c r="P1277" s="20" t="str">
        <f>VLOOKUP(A1277,'REPORTE'!$A$1:$AG$1961,30,0)</f>
        <v>Secundaria</v>
      </c>
      <c r="Q1277" s="20" t="str">
        <f>VLOOKUP(A1277,'REPORTE'!$A$1:$AG$1961,31,0)</f>
        <v>PICHINCHA</v>
      </c>
      <c r="R1277" s="20" t="str">
        <f>VLOOKUP(A1277,'REPORTE'!$A$1:$AG$1961,32,0)</f>
        <v>QUITO</v>
      </c>
      <c r="S1277" s="20" t="str">
        <f>VLOOKUP(A1277,'REPORTE'!$A$1:$AG$1961,33,0)</f>
        <v>COCHAPAMBA</v>
      </c>
      <c r="T1277" s="20" t="str">
        <f>VLOOKUP(S1277,PROVINCIAS!$F$1:$G$1171,2,0)</f>
        <v>RURAL</v>
      </c>
      <c r="U1277" s="20" t="str">
        <f>VLOOKUP(A1277,'REPORTE'!$A$1:$AG$1961,5,0)</f>
        <v>ECUATORIANO(A)</v>
      </c>
      <c r="V1277" s="20" t="str">
        <f>VLOOKUP(A1277,'REPORTE'!$A$1:$AG$1961,18,0)</f>
        <v>M</v>
      </c>
    </row>
    <row r="1278" spans="1:22" x14ac:dyDescent="0.45">
      <c r="A1278" s="20">
        <v>1001390</v>
      </c>
      <c r="B1278" s="20" t="s">
        <v>9431</v>
      </c>
      <c r="C1278" s="20" t="s">
        <v>9888</v>
      </c>
      <c r="D1278" s="20">
        <v>922829882</v>
      </c>
      <c r="E1278" s="20">
        <v>231001469</v>
      </c>
      <c r="F1278" s="20" t="s">
        <v>11139</v>
      </c>
      <c r="G1278" s="20"/>
      <c r="H1278" s="20">
        <v>430</v>
      </c>
      <c r="I1278" s="20" t="s">
        <v>11150</v>
      </c>
      <c r="J1278" s="20" t="s">
        <v>11150</v>
      </c>
      <c r="K1278" s="20" t="s">
        <v>11150</v>
      </c>
      <c r="L1278" s="20" t="s">
        <v>11150</v>
      </c>
      <c r="M1278" s="20" t="s">
        <v>11150</v>
      </c>
      <c r="N1278" s="20" t="s">
        <v>11150</v>
      </c>
      <c r="O1278" s="20">
        <v>430</v>
      </c>
      <c r="P1278" s="20" t="str">
        <f>VLOOKUP(A1278,'REPORTE'!$A$1:$AG$1961,30,0)</f>
        <v>Primaria</v>
      </c>
      <c r="Q1278" s="20" t="str">
        <f>VLOOKUP(A1278,'REPORTE'!$A$1:$AG$1961,31,0)</f>
        <v>CHIMBORAZO</v>
      </c>
      <c r="R1278" s="20" t="str">
        <f>VLOOKUP(A1278,'REPORTE'!$A$1:$AG$1961,32,0)</f>
        <v>COLTA</v>
      </c>
      <c r="S1278" s="20" t="str">
        <f>VLOOKUP(A1278,'REPORTE'!$A$1:$AG$1961,33,0)</f>
        <v>CAJABAMBA</v>
      </c>
      <c r="T1278" s="20" t="str">
        <f>VLOOKUP(S1278,PROVINCIAS!$F$1:$G$1171,2,0)</f>
        <v>URBANA</v>
      </c>
      <c r="U1278" s="20" t="str">
        <f>VLOOKUP(A1278,'REPORTE'!$A$1:$AG$1961,5,0)</f>
        <v>ECUATORIANO(A) INDIGENA</v>
      </c>
      <c r="V1278" s="20" t="str">
        <f>VLOOKUP(A1278,'REPORTE'!$A$1:$AG$1961,18,0)</f>
        <v>M</v>
      </c>
    </row>
    <row r="1279" spans="1:22" x14ac:dyDescent="0.45">
      <c r="A1279" s="20">
        <v>1001391</v>
      </c>
      <c r="B1279" s="20" t="s">
        <v>9431</v>
      </c>
      <c r="C1279" s="20" t="s">
        <v>14342</v>
      </c>
      <c r="D1279" s="20">
        <v>1718058322</v>
      </c>
      <c r="E1279" s="20">
        <v>231001470</v>
      </c>
      <c r="F1279" s="20" t="s">
        <v>11139</v>
      </c>
      <c r="G1279" s="20"/>
      <c r="H1279" s="20">
        <v>15</v>
      </c>
      <c r="I1279" s="20" t="s">
        <v>11150</v>
      </c>
      <c r="J1279" s="20" t="s">
        <v>11150</v>
      </c>
      <c r="K1279" s="20" t="s">
        <v>11150</v>
      </c>
      <c r="L1279" s="20" t="s">
        <v>11150</v>
      </c>
      <c r="M1279" s="20" t="s">
        <v>11150</v>
      </c>
      <c r="N1279" s="20" t="s">
        <v>11150</v>
      </c>
      <c r="O1279" s="20">
        <v>15</v>
      </c>
      <c r="P1279" s="20" t="str">
        <f>VLOOKUP(A1279,'REPORTE'!$A$1:$AG$1961,30,0)</f>
        <v>Secundaria</v>
      </c>
      <c r="Q1279" s="20" t="str">
        <f>VLOOKUP(A1279,'REPORTE'!$A$1:$AG$1961,31,0)</f>
        <v>PICHINCHA</v>
      </c>
      <c r="R1279" s="20" t="str">
        <f>VLOOKUP(A1279,'REPORTE'!$A$1:$AG$1961,32,0)</f>
        <v>QUITO</v>
      </c>
      <c r="S1279" s="20" t="str">
        <f>VLOOKUP(A1279,'REPORTE'!$A$1:$AG$1961,33,0)</f>
        <v>COTOCOLLAO</v>
      </c>
      <c r="T1279" s="20" t="str">
        <f>VLOOKUP(S1279,PROVINCIAS!$F$1:$G$1171,2,0)</f>
        <v>URBANA</v>
      </c>
      <c r="U1279" s="20" t="str">
        <f>VLOOKUP(A1279,'REPORTE'!$A$1:$AG$1961,5,0)</f>
        <v>ECUATORIANO(A)</v>
      </c>
      <c r="V1279" s="20" t="str">
        <f>VLOOKUP(A1279,'REPORTE'!$A$1:$AG$1961,18,0)</f>
        <v>M</v>
      </c>
    </row>
    <row r="1280" spans="1:22" x14ac:dyDescent="0.45">
      <c r="A1280" s="20">
        <v>1001392</v>
      </c>
      <c r="B1280" s="20" t="s">
        <v>9431</v>
      </c>
      <c r="C1280" s="20" t="s">
        <v>14343</v>
      </c>
      <c r="D1280" s="20">
        <v>1727030239</v>
      </c>
      <c r="E1280" s="20">
        <v>231001471</v>
      </c>
      <c r="F1280" s="20" t="s">
        <v>11139</v>
      </c>
      <c r="G1280" s="20"/>
      <c r="H1280" s="20">
        <v>25</v>
      </c>
      <c r="I1280" s="20" t="s">
        <v>11150</v>
      </c>
      <c r="J1280" s="20" t="s">
        <v>11150</v>
      </c>
      <c r="K1280" s="20" t="s">
        <v>11150</v>
      </c>
      <c r="L1280" s="20" t="s">
        <v>11150</v>
      </c>
      <c r="M1280" s="20" t="s">
        <v>11150</v>
      </c>
      <c r="N1280" s="20" t="s">
        <v>11150</v>
      </c>
      <c r="O1280" s="20">
        <v>25</v>
      </c>
      <c r="P1280" s="20" t="str">
        <f>VLOOKUP(A1280,'REPORTE'!$A$1:$AG$1961,30,0)</f>
        <v>Universitaria</v>
      </c>
      <c r="Q1280" s="20" t="str">
        <f>VLOOKUP(A1280,'REPORTE'!$A$1:$AG$1961,31,0)</f>
        <v>PICHINCHA</v>
      </c>
      <c r="R1280" s="20" t="str">
        <f>VLOOKUP(A1280,'REPORTE'!$A$1:$AG$1961,32,0)</f>
        <v>QUITO</v>
      </c>
      <c r="S1280" s="20" t="str">
        <f>VLOOKUP(A1280,'REPORTE'!$A$1:$AG$1961,33,0)</f>
        <v>COTOCOLLAO</v>
      </c>
      <c r="T1280" s="20" t="str">
        <f>VLOOKUP(S1280,PROVINCIAS!$F$1:$G$1171,2,0)</f>
        <v>URBANA</v>
      </c>
      <c r="U1280" s="20" t="str">
        <f>VLOOKUP(A1280,'REPORTE'!$A$1:$AG$1961,5,0)</f>
        <v>ECUATORIANO(A)</v>
      </c>
      <c r="V1280" s="20" t="str">
        <f>VLOOKUP(A1280,'REPORTE'!$A$1:$AG$1961,18,0)</f>
        <v>F</v>
      </c>
    </row>
    <row r="1281" spans="1:22" x14ac:dyDescent="0.45">
      <c r="A1281" s="20">
        <v>1001393</v>
      </c>
      <c r="B1281" s="20" t="s">
        <v>9431</v>
      </c>
      <c r="C1281" s="20" t="s">
        <v>9886</v>
      </c>
      <c r="D1281" s="20">
        <v>1719733444</v>
      </c>
      <c r="E1281" s="20">
        <v>231001474</v>
      </c>
      <c r="F1281" s="20" t="s">
        <v>11139</v>
      </c>
      <c r="G1281" s="20"/>
      <c r="H1281" s="20">
        <v>158.76</v>
      </c>
      <c r="I1281" s="20" t="s">
        <v>11150</v>
      </c>
      <c r="J1281" s="20" t="s">
        <v>11150</v>
      </c>
      <c r="K1281" s="20" t="s">
        <v>11150</v>
      </c>
      <c r="L1281" s="20" t="s">
        <v>11150</v>
      </c>
      <c r="M1281" s="20" t="s">
        <v>11150</v>
      </c>
      <c r="N1281" s="20" t="s">
        <v>11150</v>
      </c>
      <c r="O1281" s="20">
        <v>158.76</v>
      </c>
      <c r="P1281" s="20" t="str">
        <f>VLOOKUP(A1281,'REPORTE'!$A$1:$AG$1961,30,0)</f>
        <v>Universitaria</v>
      </c>
      <c r="Q1281" s="20" t="str">
        <f>VLOOKUP(A1281,'REPORTE'!$A$1:$AG$1961,31,0)</f>
        <v>PICHINCHA</v>
      </c>
      <c r="R1281" s="20" t="str">
        <f>VLOOKUP(A1281,'REPORTE'!$A$1:$AG$1961,32,0)</f>
        <v>QUITO</v>
      </c>
      <c r="S1281" s="20" t="str">
        <f>VLOOKUP(A1281,'REPORTE'!$A$1:$AG$1961,33,0)</f>
        <v>COTOCOLLAO</v>
      </c>
      <c r="T1281" s="20" t="str">
        <f>VLOOKUP(S1281,PROVINCIAS!$F$1:$G$1171,2,0)</f>
        <v>URBANA</v>
      </c>
      <c r="U1281" s="20" t="str">
        <f>VLOOKUP(A1281,'REPORTE'!$A$1:$AG$1961,5,0)</f>
        <v>ECUATORIANO(A)</v>
      </c>
      <c r="V1281" s="20" t="str">
        <f>VLOOKUP(A1281,'REPORTE'!$A$1:$AG$1961,18,0)</f>
        <v>F</v>
      </c>
    </row>
    <row r="1282" spans="1:22" x14ac:dyDescent="0.45">
      <c r="A1282" s="20">
        <v>1001394</v>
      </c>
      <c r="B1282" s="20" t="s">
        <v>9431</v>
      </c>
      <c r="C1282" s="20" t="s">
        <v>9904</v>
      </c>
      <c r="D1282" s="20">
        <v>1720777786</v>
      </c>
      <c r="E1282" s="20">
        <v>231001475</v>
      </c>
      <c r="F1282" s="20" t="s">
        <v>11139</v>
      </c>
      <c r="G1282" s="20"/>
      <c r="H1282" s="20">
        <v>75</v>
      </c>
      <c r="I1282" s="20" t="s">
        <v>11150</v>
      </c>
      <c r="J1282" s="20" t="s">
        <v>11150</v>
      </c>
      <c r="K1282" s="20" t="s">
        <v>11150</v>
      </c>
      <c r="L1282" s="20" t="s">
        <v>11150</v>
      </c>
      <c r="M1282" s="20" t="s">
        <v>11150</v>
      </c>
      <c r="N1282" s="20" t="s">
        <v>11150</v>
      </c>
      <c r="O1282" s="20">
        <v>75</v>
      </c>
      <c r="P1282" s="20" t="str">
        <f>VLOOKUP(A1282,'REPORTE'!$A$1:$AG$1961,30,0)</f>
        <v>Secundaria</v>
      </c>
      <c r="Q1282" s="20" t="str">
        <f>VLOOKUP(A1282,'REPORTE'!$A$1:$AG$1961,31,0)</f>
        <v>PICHINCHA</v>
      </c>
      <c r="R1282" s="20" t="str">
        <f>VLOOKUP(A1282,'REPORTE'!$A$1:$AG$1961,32,0)</f>
        <v>QUITO</v>
      </c>
      <c r="S1282" s="20" t="str">
        <f>VLOOKUP(A1282,'REPORTE'!$A$1:$AG$1961,33,0)</f>
        <v>COTOCOLLAO</v>
      </c>
      <c r="T1282" s="20" t="str">
        <f>VLOOKUP(S1282,PROVINCIAS!$F$1:$G$1171,2,0)</f>
        <v>URBANA</v>
      </c>
      <c r="U1282" s="20" t="str">
        <f>VLOOKUP(A1282,'REPORTE'!$A$1:$AG$1961,5,0)</f>
        <v>ECUATORIANO(A)</v>
      </c>
      <c r="V1282" s="20" t="str">
        <f>VLOOKUP(A1282,'REPORTE'!$A$1:$AG$1961,18,0)</f>
        <v>M</v>
      </c>
    </row>
    <row r="1283" spans="1:22" x14ac:dyDescent="0.45">
      <c r="A1283" s="20">
        <v>1001395</v>
      </c>
      <c r="B1283" s="20" t="s">
        <v>9431</v>
      </c>
      <c r="C1283" s="20" t="s">
        <v>14344</v>
      </c>
      <c r="D1283" s="20">
        <v>1752279396</v>
      </c>
      <c r="E1283" s="20">
        <v>231001476</v>
      </c>
      <c r="F1283" s="20" t="s">
        <v>11139</v>
      </c>
      <c r="G1283" s="20"/>
      <c r="H1283" s="20">
        <v>128</v>
      </c>
      <c r="I1283" s="20" t="s">
        <v>11150</v>
      </c>
      <c r="J1283" s="20" t="s">
        <v>11150</v>
      </c>
      <c r="K1283" s="20" t="s">
        <v>11150</v>
      </c>
      <c r="L1283" s="20" t="s">
        <v>11150</v>
      </c>
      <c r="M1283" s="20" t="s">
        <v>11150</v>
      </c>
      <c r="N1283" s="20" t="s">
        <v>11150</v>
      </c>
      <c r="O1283" s="20">
        <v>128</v>
      </c>
      <c r="P1283" s="20" t="str">
        <f>VLOOKUP(A1283,'REPORTE'!$A$1:$AG$1961,30,0)</f>
        <v>Primaria</v>
      </c>
      <c r="Q1283" s="20" t="str">
        <f>VLOOKUP(A1283,'REPORTE'!$A$1:$AG$1961,31,0)</f>
        <v>PICHINCHA</v>
      </c>
      <c r="R1283" s="20" t="str">
        <f>VLOOKUP(A1283,'REPORTE'!$A$1:$AG$1961,32,0)</f>
        <v>QUITO</v>
      </c>
      <c r="S1283" s="20" t="str">
        <f>VLOOKUP(A1283,'REPORTE'!$A$1:$AG$1961,33,0)</f>
        <v>COTOCOLLAO</v>
      </c>
      <c r="T1283" s="20" t="str">
        <f>VLOOKUP(S1283,PROVINCIAS!$F$1:$G$1171,2,0)</f>
        <v>URBANA</v>
      </c>
      <c r="U1283" s="20" t="str">
        <f>VLOOKUP(A1283,'REPORTE'!$A$1:$AG$1961,5,0)</f>
        <v>ECUATORIANO(A)</v>
      </c>
      <c r="V1283" s="20" t="str">
        <f>VLOOKUP(A1283,'REPORTE'!$A$1:$AG$1961,18,0)</f>
        <v>F</v>
      </c>
    </row>
    <row r="1284" spans="1:22" x14ac:dyDescent="0.45">
      <c r="A1284" s="20">
        <v>1001396</v>
      </c>
      <c r="B1284" s="20" t="s">
        <v>9431</v>
      </c>
      <c r="C1284" s="20" t="s">
        <v>10002</v>
      </c>
      <c r="D1284" s="20">
        <v>1709629784</v>
      </c>
      <c r="E1284" s="20">
        <v>231001477</v>
      </c>
      <c r="F1284" s="20" t="s">
        <v>11139</v>
      </c>
      <c r="G1284" s="20"/>
      <c r="H1284" s="20">
        <v>27.5</v>
      </c>
      <c r="I1284" s="20" t="s">
        <v>11150</v>
      </c>
      <c r="J1284" s="20" t="s">
        <v>11150</v>
      </c>
      <c r="K1284" s="20" t="s">
        <v>11150</v>
      </c>
      <c r="L1284" s="20" t="s">
        <v>11150</v>
      </c>
      <c r="M1284" s="20" t="s">
        <v>11150</v>
      </c>
      <c r="N1284" s="20" t="s">
        <v>11150</v>
      </c>
      <c r="O1284" s="20">
        <v>27.5</v>
      </c>
      <c r="P1284" s="20" t="str">
        <f>VLOOKUP(A1284,'REPORTE'!$A$1:$AG$1961,30,0)</f>
        <v>Secundaria</v>
      </c>
      <c r="Q1284" s="20" t="str">
        <f>VLOOKUP(A1284,'REPORTE'!$A$1:$AG$1961,31,0)</f>
        <v>PICHINCHA</v>
      </c>
      <c r="R1284" s="20" t="str">
        <f>VLOOKUP(A1284,'REPORTE'!$A$1:$AG$1961,32,0)</f>
        <v>QUITO</v>
      </c>
      <c r="S1284" s="20" t="str">
        <f>VLOOKUP(A1284,'REPORTE'!$A$1:$AG$1961,33,0)</f>
        <v>LA CONCEPCION</v>
      </c>
      <c r="T1284" s="20" t="str">
        <f>VLOOKUP(S1284,PROVINCIAS!$F$1:$G$1171,2,0)</f>
        <v>URBANA</v>
      </c>
      <c r="U1284" s="20" t="str">
        <f>VLOOKUP(A1284,'REPORTE'!$A$1:$AG$1961,5,0)</f>
        <v>ECUATORIANO(A)</v>
      </c>
      <c r="V1284" s="20" t="str">
        <f>VLOOKUP(A1284,'REPORTE'!$A$1:$AG$1961,18,0)</f>
        <v>M</v>
      </c>
    </row>
    <row r="1285" spans="1:22" x14ac:dyDescent="0.45">
      <c r="A1285" s="20">
        <v>1001397</v>
      </c>
      <c r="B1285" s="20" t="s">
        <v>9431</v>
      </c>
      <c r="C1285" s="20" t="s">
        <v>14345</v>
      </c>
      <c r="D1285" s="20">
        <v>1721001053</v>
      </c>
      <c r="E1285" s="20">
        <v>231001478</v>
      </c>
      <c r="F1285" s="20" t="s">
        <v>11139</v>
      </c>
      <c r="G1285" s="20"/>
      <c r="H1285" s="20">
        <v>30</v>
      </c>
      <c r="I1285" s="20" t="s">
        <v>11150</v>
      </c>
      <c r="J1285" s="20" t="s">
        <v>11150</v>
      </c>
      <c r="K1285" s="20" t="s">
        <v>11150</v>
      </c>
      <c r="L1285" s="20" t="s">
        <v>11150</v>
      </c>
      <c r="M1285" s="20" t="s">
        <v>11150</v>
      </c>
      <c r="N1285" s="20" t="s">
        <v>11150</v>
      </c>
      <c r="O1285" s="20">
        <v>30</v>
      </c>
      <c r="P1285" s="20" t="str">
        <f>VLOOKUP(A1285,'REPORTE'!$A$1:$AG$1961,30,0)</f>
        <v>Primaria</v>
      </c>
      <c r="Q1285" s="20" t="str">
        <f>VLOOKUP(A1285,'REPORTE'!$A$1:$AG$1961,31,0)</f>
        <v>CHIMBORAZO</v>
      </c>
      <c r="R1285" s="20" t="str">
        <f>VLOOKUP(A1285,'REPORTE'!$A$1:$AG$1961,32,0)</f>
        <v>RIOBAMBA</v>
      </c>
      <c r="S1285" s="20" t="str">
        <f>VLOOKUP(A1285,'REPORTE'!$A$1:$AG$1961,33,0)</f>
        <v>YARUQUIES</v>
      </c>
      <c r="T1285" s="20" t="str">
        <f>VLOOKUP(S1285,PROVINCIAS!$F$1:$G$1171,2,0)</f>
        <v>URBANA</v>
      </c>
      <c r="U1285" s="20" t="str">
        <f>VLOOKUP(A1285,'REPORTE'!$A$1:$AG$1961,5,0)</f>
        <v>ECUATORIANO(A) INDIGENA</v>
      </c>
      <c r="V1285" s="20" t="str">
        <f>VLOOKUP(A1285,'REPORTE'!$A$1:$AG$1961,18,0)</f>
        <v>F</v>
      </c>
    </row>
    <row r="1286" spans="1:22" x14ac:dyDescent="0.45">
      <c r="A1286" s="20">
        <v>1001398</v>
      </c>
      <c r="B1286" s="20" t="s">
        <v>9431</v>
      </c>
      <c r="C1286" s="20" t="s">
        <v>10195</v>
      </c>
      <c r="D1286" s="20">
        <v>1754354213</v>
      </c>
      <c r="E1286" s="20">
        <v>231001479</v>
      </c>
      <c r="F1286" s="20" t="s">
        <v>11139</v>
      </c>
      <c r="G1286" s="20"/>
      <c r="H1286" s="20">
        <v>88.5</v>
      </c>
      <c r="I1286" s="20" t="s">
        <v>11150</v>
      </c>
      <c r="J1286" s="20" t="s">
        <v>11150</v>
      </c>
      <c r="K1286" s="20" t="s">
        <v>11150</v>
      </c>
      <c r="L1286" s="20" t="s">
        <v>11150</v>
      </c>
      <c r="M1286" s="20" t="s">
        <v>11150</v>
      </c>
      <c r="N1286" s="20" t="s">
        <v>11150</v>
      </c>
      <c r="O1286" s="20">
        <v>88.5</v>
      </c>
      <c r="P1286" s="20" t="str">
        <f>VLOOKUP(A1286,'REPORTE'!$A$1:$AG$1961,30,0)</f>
        <v>Primaria</v>
      </c>
      <c r="Q1286" s="20" t="str">
        <f>VLOOKUP(A1286,'REPORTE'!$A$1:$AG$1961,31,0)</f>
        <v>PICHINCHA</v>
      </c>
      <c r="R1286" s="20" t="str">
        <f>VLOOKUP(A1286,'REPORTE'!$A$1:$AG$1961,32,0)</f>
        <v>QUITO</v>
      </c>
      <c r="S1286" s="20" t="str">
        <f>VLOOKUP(A1286,'REPORTE'!$A$1:$AG$1961,33,0)</f>
        <v>POMASQUI</v>
      </c>
      <c r="T1286" s="20" t="str">
        <f>VLOOKUP(S1286,PROVINCIAS!$F$1:$G$1171,2,0)</f>
        <v>RURAL</v>
      </c>
      <c r="U1286" s="20" t="str">
        <f>VLOOKUP(A1286,'REPORTE'!$A$1:$AG$1961,5,0)</f>
        <v>ECUATORIANO(A)</v>
      </c>
      <c r="V1286" s="20" t="str">
        <f>VLOOKUP(A1286,'REPORTE'!$A$1:$AG$1961,18,0)</f>
        <v>F</v>
      </c>
    </row>
    <row r="1287" spans="1:22" x14ac:dyDescent="0.45">
      <c r="A1287" s="20">
        <v>1001399</v>
      </c>
      <c r="B1287" s="20" t="s">
        <v>9431</v>
      </c>
      <c r="C1287" s="20" t="s">
        <v>14346</v>
      </c>
      <c r="D1287" s="20">
        <v>604954347</v>
      </c>
      <c r="E1287" s="20">
        <v>231001480</v>
      </c>
      <c r="F1287" s="20" t="s">
        <v>11139</v>
      </c>
      <c r="G1287" s="20"/>
      <c r="H1287" s="20">
        <v>61</v>
      </c>
      <c r="I1287" s="20" t="s">
        <v>11150</v>
      </c>
      <c r="J1287" s="20" t="s">
        <v>11150</v>
      </c>
      <c r="K1287" s="20" t="s">
        <v>11150</v>
      </c>
      <c r="L1287" s="20" t="s">
        <v>11150</v>
      </c>
      <c r="M1287" s="20" t="s">
        <v>11150</v>
      </c>
      <c r="N1287" s="20" t="s">
        <v>11150</v>
      </c>
      <c r="O1287" s="20">
        <v>61</v>
      </c>
      <c r="P1287" s="20" t="str">
        <f>VLOOKUP(A1287,'REPORTE'!$A$1:$AG$1961,30,0)</f>
        <v>Secundaria</v>
      </c>
      <c r="Q1287" s="20" t="str">
        <f>VLOOKUP(A1287,'REPORTE'!$A$1:$AG$1961,31,0)</f>
        <v>CHIMBORAZO</v>
      </c>
      <c r="R1287" s="20" t="str">
        <f>VLOOKUP(A1287,'REPORTE'!$A$1:$AG$1961,32,0)</f>
        <v>RIOBAMBA</v>
      </c>
      <c r="S1287" s="20" t="str">
        <f>VLOOKUP(A1287,'REPORTE'!$A$1:$AG$1961,33,0)</f>
        <v>PUNIN</v>
      </c>
      <c r="T1287" s="20" t="str">
        <f>VLOOKUP(S1287,PROVINCIAS!$F$1:$G$1171,2,0)</f>
        <v>RURAL</v>
      </c>
      <c r="U1287" s="20" t="str">
        <f>VLOOKUP(A1287,'REPORTE'!$A$1:$AG$1961,5,0)</f>
        <v>ECUATORIANO(A) INDIGENA</v>
      </c>
      <c r="V1287" s="20" t="str">
        <f>VLOOKUP(A1287,'REPORTE'!$A$1:$AG$1961,18,0)</f>
        <v>M</v>
      </c>
    </row>
    <row r="1288" spans="1:22" x14ac:dyDescent="0.45">
      <c r="A1288" s="20">
        <v>1001400</v>
      </c>
      <c r="B1288" s="20" t="s">
        <v>9431</v>
      </c>
      <c r="C1288" s="20" t="s">
        <v>9905</v>
      </c>
      <c r="D1288" s="20">
        <v>605920867</v>
      </c>
      <c r="E1288" s="20">
        <v>231001481</v>
      </c>
      <c r="F1288" s="20" t="s">
        <v>11139</v>
      </c>
      <c r="G1288" s="20"/>
      <c r="H1288" s="20">
        <v>58</v>
      </c>
      <c r="I1288" s="20" t="s">
        <v>11150</v>
      </c>
      <c r="J1288" s="20" t="s">
        <v>11150</v>
      </c>
      <c r="K1288" s="20" t="s">
        <v>11150</v>
      </c>
      <c r="L1288" s="20" t="s">
        <v>11150</v>
      </c>
      <c r="M1288" s="20" t="s">
        <v>11150</v>
      </c>
      <c r="N1288" s="20" t="s">
        <v>11150</v>
      </c>
      <c r="O1288" s="20">
        <v>58</v>
      </c>
      <c r="P1288" s="20" t="str">
        <f>VLOOKUP(A1288,'REPORTE'!$A$1:$AG$1961,30,0)</f>
        <v>Secundaria</v>
      </c>
      <c r="Q1288" s="20" t="str">
        <f>VLOOKUP(A1288,'REPORTE'!$A$1:$AG$1961,31,0)</f>
        <v>CHIMBORAZO</v>
      </c>
      <c r="R1288" s="20" t="str">
        <f>VLOOKUP(A1288,'REPORTE'!$A$1:$AG$1961,32,0)</f>
        <v>RIOBAMBA</v>
      </c>
      <c r="S1288" s="20" t="str">
        <f>VLOOKUP(A1288,'REPORTE'!$A$1:$AG$1961,33,0)</f>
        <v>CACHA (CAB EN MACHANGARA)</v>
      </c>
      <c r="T1288" s="20" t="str">
        <f>VLOOKUP(S1288,PROVINCIAS!$F$1:$G$1171,2,0)</f>
        <v>RURAL</v>
      </c>
      <c r="U1288" s="20" t="str">
        <f>VLOOKUP(A1288,'REPORTE'!$A$1:$AG$1961,5,0)</f>
        <v>ECUATORIANO(A) INDIGENA</v>
      </c>
      <c r="V1288" s="20" t="str">
        <f>VLOOKUP(A1288,'REPORTE'!$A$1:$AG$1961,18,0)</f>
        <v>M</v>
      </c>
    </row>
    <row r="1289" spans="1:22" x14ac:dyDescent="0.45">
      <c r="A1289" s="20">
        <v>1001401</v>
      </c>
      <c r="B1289" s="20" t="s">
        <v>9431</v>
      </c>
      <c r="C1289" s="20" t="s">
        <v>9925</v>
      </c>
      <c r="D1289" s="20">
        <v>604740381</v>
      </c>
      <c r="E1289" s="20">
        <v>231001483</v>
      </c>
      <c r="F1289" s="20" t="s">
        <v>11139</v>
      </c>
      <c r="G1289" s="20"/>
      <c r="H1289" s="20">
        <v>250</v>
      </c>
      <c r="I1289" s="20" t="s">
        <v>11150</v>
      </c>
      <c r="J1289" s="20" t="s">
        <v>11150</v>
      </c>
      <c r="K1289" s="20" t="s">
        <v>11150</v>
      </c>
      <c r="L1289" s="20" t="s">
        <v>11150</v>
      </c>
      <c r="M1289" s="20" t="s">
        <v>11150</v>
      </c>
      <c r="N1289" s="20" t="s">
        <v>11150</v>
      </c>
      <c r="O1289" s="20">
        <v>250</v>
      </c>
      <c r="P1289" s="20" t="str">
        <f>VLOOKUP(A1289,'REPORTE'!$A$1:$AG$1961,30,0)</f>
        <v>Secundaria</v>
      </c>
      <c r="Q1289" s="20" t="str">
        <f>VLOOKUP(A1289,'REPORTE'!$A$1:$AG$1961,31,0)</f>
        <v>CHIMBORAZO</v>
      </c>
      <c r="R1289" s="20" t="str">
        <f>VLOOKUP(A1289,'REPORTE'!$A$1:$AG$1961,32,0)</f>
        <v>RIOBAMBA</v>
      </c>
      <c r="S1289" s="20" t="str">
        <f>VLOOKUP(A1289,'REPORTE'!$A$1:$AG$1961,33,0)</f>
        <v>CACHA (CAB EN MACHANGARA)</v>
      </c>
      <c r="T1289" s="20" t="str">
        <f>VLOOKUP(S1289,PROVINCIAS!$F$1:$G$1171,2,0)</f>
        <v>RURAL</v>
      </c>
      <c r="U1289" s="20" t="str">
        <f>VLOOKUP(A1289,'REPORTE'!$A$1:$AG$1961,5,0)</f>
        <v>ECUATORIANO(A) INDIGENA</v>
      </c>
      <c r="V1289" s="20" t="str">
        <f>VLOOKUP(A1289,'REPORTE'!$A$1:$AG$1961,18,0)</f>
        <v>M</v>
      </c>
    </row>
    <row r="1290" spans="1:22" x14ac:dyDescent="0.45">
      <c r="A1290" s="20">
        <v>1001402</v>
      </c>
      <c r="B1290" s="20" t="s">
        <v>9431</v>
      </c>
      <c r="C1290" s="20" t="s">
        <v>14347</v>
      </c>
      <c r="D1290" s="20">
        <v>1729419166</v>
      </c>
      <c r="E1290" s="20">
        <v>231001482</v>
      </c>
      <c r="F1290" s="20" t="s">
        <v>11139</v>
      </c>
      <c r="G1290" s="20"/>
      <c r="H1290" s="20">
        <v>2</v>
      </c>
      <c r="I1290" s="20" t="s">
        <v>11150</v>
      </c>
      <c r="J1290" s="20" t="s">
        <v>11150</v>
      </c>
      <c r="K1290" s="20" t="s">
        <v>11150</v>
      </c>
      <c r="L1290" s="20" t="s">
        <v>11150</v>
      </c>
      <c r="M1290" s="20" t="s">
        <v>11150</v>
      </c>
      <c r="N1290" s="20" t="s">
        <v>11150</v>
      </c>
      <c r="O1290" s="20">
        <v>2</v>
      </c>
      <c r="P1290" s="20" t="str">
        <f>VLOOKUP(A1290,'REPORTE'!$A$1:$AG$1961,30,0)</f>
        <v>Primaria</v>
      </c>
      <c r="Q1290" s="20" t="str">
        <f>VLOOKUP(A1290,'REPORTE'!$A$1:$AG$1961,31,0)</f>
        <v>PICHINCHA</v>
      </c>
      <c r="R1290" s="20" t="str">
        <f>VLOOKUP(A1290,'REPORTE'!$A$1:$AG$1961,32,0)</f>
        <v>QUITO</v>
      </c>
      <c r="S1290" s="20" t="str">
        <f>VLOOKUP(A1290,'REPORTE'!$A$1:$AG$1961,33,0)</f>
        <v>COTOCOLLAO</v>
      </c>
      <c r="T1290" s="20" t="str">
        <f>VLOOKUP(S1290,PROVINCIAS!$F$1:$G$1171,2,0)</f>
        <v>URBANA</v>
      </c>
      <c r="U1290" s="20" t="str">
        <f>VLOOKUP(A1290,'REPORTE'!$A$1:$AG$1961,5,0)</f>
        <v>ECUATORIANO(A) INDIGENA</v>
      </c>
      <c r="V1290" s="20" t="str">
        <f>VLOOKUP(A1290,'REPORTE'!$A$1:$AG$1961,18,0)</f>
        <v>M</v>
      </c>
    </row>
    <row r="1291" spans="1:22" x14ac:dyDescent="0.45">
      <c r="A1291" s="20">
        <v>1001403</v>
      </c>
      <c r="B1291" s="20" t="s">
        <v>9431</v>
      </c>
      <c r="C1291" s="20" t="s">
        <v>14348</v>
      </c>
      <c r="D1291" s="20">
        <v>605619295</v>
      </c>
      <c r="E1291" s="20">
        <v>231001485</v>
      </c>
      <c r="F1291" s="20" t="s">
        <v>11139</v>
      </c>
      <c r="G1291" s="20"/>
      <c r="H1291" s="20">
        <v>2</v>
      </c>
      <c r="I1291" s="20" t="s">
        <v>11150</v>
      </c>
      <c r="J1291" s="20" t="s">
        <v>11150</v>
      </c>
      <c r="K1291" s="20" t="s">
        <v>11150</v>
      </c>
      <c r="L1291" s="20" t="s">
        <v>11150</v>
      </c>
      <c r="M1291" s="20" t="s">
        <v>11150</v>
      </c>
      <c r="N1291" s="20" t="s">
        <v>11150</v>
      </c>
      <c r="O1291" s="20">
        <v>2</v>
      </c>
      <c r="P1291" s="20" t="str">
        <f>VLOOKUP(A1291,'REPORTE'!$A$1:$AG$1961,30,0)</f>
        <v>Primaria</v>
      </c>
      <c r="Q1291" s="20" t="str">
        <f>VLOOKUP(A1291,'REPORTE'!$A$1:$AG$1961,31,0)</f>
        <v>CHIMBORAZO</v>
      </c>
      <c r="R1291" s="20" t="str">
        <f>VLOOKUP(A1291,'REPORTE'!$A$1:$AG$1961,32,0)</f>
        <v>RIOBAMBA</v>
      </c>
      <c r="S1291" s="20" t="str">
        <f>VLOOKUP(A1291,'REPORTE'!$A$1:$AG$1961,33,0)</f>
        <v>CACHA (CAB EN MACHANGARA)</v>
      </c>
      <c r="T1291" s="20" t="str">
        <f>VLOOKUP(S1291,PROVINCIAS!$F$1:$G$1171,2,0)</f>
        <v>RURAL</v>
      </c>
      <c r="U1291" s="20" t="str">
        <f>VLOOKUP(A1291,'REPORTE'!$A$1:$AG$1961,5,0)</f>
        <v>ECUATORIANO(A) INDIGENA</v>
      </c>
      <c r="V1291" s="20" t="str">
        <f>VLOOKUP(A1291,'REPORTE'!$A$1:$AG$1961,18,0)</f>
        <v>F</v>
      </c>
    </row>
    <row r="1292" spans="1:22" x14ac:dyDescent="0.45">
      <c r="A1292" s="20">
        <v>1001404</v>
      </c>
      <c r="B1292" s="20" t="s">
        <v>9431</v>
      </c>
      <c r="C1292" s="20" t="s">
        <v>14349</v>
      </c>
      <c r="D1292" s="20">
        <v>1753787900</v>
      </c>
      <c r="E1292" s="20">
        <v>231001484</v>
      </c>
      <c r="F1292" s="20" t="s">
        <v>11139</v>
      </c>
      <c r="G1292" s="20"/>
      <c r="H1292" s="20">
        <v>30</v>
      </c>
      <c r="I1292" s="20" t="s">
        <v>11150</v>
      </c>
      <c r="J1292" s="20" t="s">
        <v>11150</v>
      </c>
      <c r="K1292" s="20" t="s">
        <v>11150</v>
      </c>
      <c r="L1292" s="20" t="s">
        <v>11150</v>
      </c>
      <c r="M1292" s="20" t="s">
        <v>11150</v>
      </c>
      <c r="N1292" s="20" t="s">
        <v>11150</v>
      </c>
      <c r="O1292" s="20">
        <v>30</v>
      </c>
      <c r="P1292" s="20" t="str">
        <f>VLOOKUP(A1292,'REPORTE'!$A$1:$AG$1961,30,0)</f>
        <v>Secundaria</v>
      </c>
      <c r="Q1292" s="20" t="str">
        <f>VLOOKUP(A1292,'REPORTE'!$A$1:$AG$1961,31,0)</f>
        <v>PICHINCHA</v>
      </c>
      <c r="R1292" s="20" t="str">
        <f>VLOOKUP(A1292,'REPORTE'!$A$1:$AG$1961,32,0)</f>
        <v>QUITO</v>
      </c>
      <c r="S1292" s="20" t="str">
        <f>VLOOKUP(A1292,'REPORTE'!$A$1:$AG$1961,33,0)</f>
        <v>COTOCOLLAO</v>
      </c>
      <c r="T1292" s="20" t="str">
        <f>VLOOKUP(S1292,PROVINCIAS!$F$1:$G$1171,2,0)</f>
        <v>URBANA</v>
      </c>
      <c r="U1292" s="20" t="str">
        <f>VLOOKUP(A1292,'REPORTE'!$A$1:$AG$1961,5,0)</f>
        <v>ECUATORIANO(A)</v>
      </c>
      <c r="V1292" s="20" t="str">
        <f>VLOOKUP(A1292,'REPORTE'!$A$1:$AG$1961,18,0)</f>
        <v>F</v>
      </c>
    </row>
    <row r="1293" spans="1:22" x14ac:dyDescent="0.45">
      <c r="A1293" s="20">
        <v>1001405</v>
      </c>
      <c r="B1293" s="20" t="s">
        <v>9431</v>
      </c>
      <c r="C1293" s="20" t="s">
        <v>9897</v>
      </c>
      <c r="D1293" s="20">
        <v>503724247</v>
      </c>
      <c r="E1293" s="20">
        <v>231001486</v>
      </c>
      <c r="F1293" s="20" t="s">
        <v>11139</v>
      </c>
      <c r="G1293" s="20"/>
      <c r="H1293" s="20">
        <v>165.01</v>
      </c>
      <c r="I1293" s="20" t="s">
        <v>11150</v>
      </c>
      <c r="J1293" s="20" t="s">
        <v>11150</v>
      </c>
      <c r="K1293" s="20" t="s">
        <v>11150</v>
      </c>
      <c r="L1293" s="20" t="s">
        <v>11150</v>
      </c>
      <c r="M1293" s="20" t="s">
        <v>11150</v>
      </c>
      <c r="N1293" s="20" t="s">
        <v>11150</v>
      </c>
      <c r="O1293" s="20">
        <v>165.01</v>
      </c>
      <c r="P1293" s="20" t="str">
        <f>VLOOKUP(A1293,'REPORTE'!$A$1:$AG$1961,30,0)</f>
        <v>Primaria</v>
      </c>
      <c r="Q1293" s="20" t="str">
        <f>VLOOKUP(A1293,'REPORTE'!$A$1:$AG$1961,31,0)</f>
        <v>COTOPAXI</v>
      </c>
      <c r="R1293" s="20" t="str">
        <f>VLOOKUP(A1293,'REPORTE'!$A$1:$AG$1961,32,0)</f>
        <v>PUJILI</v>
      </c>
      <c r="S1293" s="20" t="str">
        <f>VLOOKUP(A1293,'REPORTE'!$A$1:$AG$1961,33,0)</f>
        <v>ZUMBAHUA</v>
      </c>
      <c r="T1293" s="20" t="str">
        <f>VLOOKUP(S1293,PROVINCIAS!$F$1:$G$1171,2,0)</f>
        <v>RURAL</v>
      </c>
      <c r="U1293" s="20" t="str">
        <f>VLOOKUP(A1293,'REPORTE'!$A$1:$AG$1961,5,0)</f>
        <v>ECUATORIANO(A) INDIGENA</v>
      </c>
      <c r="V1293" s="20" t="str">
        <f>VLOOKUP(A1293,'REPORTE'!$A$1:$AG$1961,18,0)</f>
        <v>M</v>
      </c>
    </row>
    <row r="1294" spans="1:22" x14ac:dyDescent="0.45">
      <c r="A1294" s="20">
        <v>1001406</v>
      </c>
      <c r="B1294" s="20" t="s">
        <v>9431</v>
      </c>
      <c r="C1294" s="20" t="s">
        <v>14350</v>
      </c>
      <c r="D1294" s="20">
        <v>1308709409</v>
      </c>
      <c r="E1294" s="20">
        <v>231001487</v>
      </c>
      <c r="F1294" s="20" t="s">
        <v>11139</v>
      </c>
      <c r="G1294" s="20"/>
      <c r="H1294" s="20">
        <v>15</v>
      </c>
      <c r="I1294" s="20" t="s">
        <v>11150</v>
      </c>
      <c r="J1294" s="20" t="s">
        <v>11150</v>
      </c>
      <c r="K1294" s="20" t="s">
        <v>11150</v>
      </c>
      <c r="L1294" s="20" t="s">
        <v>11150</v>
      </c>
      <c r="M1294" s="20" t="s">
        <v>11150</v>
      </c>
      <c r="N1294" s="20" t="s">
        <v>11150</v>
      </c>
      <c r="O1294" s="20">
        <v>15</v>
      </c>
      <c r="P1294" s="20" t="str">
        <f>VLOOKUP(A1294,'REPORTE'!$A$1:$AG$1961,30,0)</f>
        <v>Primaria</v>
      </c>
      <c r="Q1294" s="20" t="str">
        <f>VLOOKUP(A1294,'REPORTE'!$A$1:$AG$1961,31,0)</f>
        <v>MANABI</v>
      </c>
      <c r="R1294" s="20" t="str">
        <f>VLOOKUP(A1294,'REPORTE'!$A$1:$AG$1961,32,0)</f>
        <v>24 DE MAYO</v>
      </c>
      <c r="S1294" s="20" t="str">
        <f>VLOOKUP(A1294,'REPORTE'!$A$1:$AG$1961,33,0)</f>
        <v>SUCRE</v>
      </c>
      <c r="T1294" s="20" t="str">
        <f>VLOOKUP(S1294,PROVINCIAS!$F$1:$G$1171,2,0)</f>
        <v>URBANA</v>
      </c>
      <c r="U1294" s="20" t="str">
        <f>VLOOKUP(A1294,'REPORTE'!$A$1:$AG$1961,5,0)</f>
        <v>ECUATORIANO(A)</v>
      </c>
      <c r="V1294" s="20" t="str">
        <f>VLOOKUP(A1294,'REPORTE'!$A$1:$AG$1961,18,0)</f>
        <v>M</v>
      </c>
    </row>
    <row r="1295" spans="1:22" x14ac:dyDescent="0.45">
      <c r="A1295" s="20">
        <v>1001407</v>
      </c>
      <c r="B1295" s="20" t="s">
        <v>9431</v>
      </c>
      <c r="C1295" s="20" t="s">
        <v>14351</v>
      </c>
      <c r="D1295" s="20">
        <v>504711987</v>
      </c>
      <c r="E1295" s="20">
        <v>231001488</v>
      </c>
      <c r="F1295" s="20" t="s">
        <v>11139</v>
      </c>
      <c r="G1295" s="20"/>
      <c r="H1295" s="20">
        <v>15</v>
      </c>
      <c r="I1295" s="20" t="s">
        <v>11150</v>
      </c>
      <c r="J1295" s="20" t="s">
        <v>11150</v>
      </c>
      <c r="K1295" s="20" t="s">
        <v>11150</v>
      </c>
      <c r="L1295" s="20" t="s">
        <v>11150</v>
      </c>
      <c r="M1295" s="20" t="s">
        <v>11150</v>
      </c>
      <c r="N1295" s="20" t="s">
        <v>11150</v>
      </c>
      <c r="O1295" s="20">
        <v>15</v>
      </c>
      <c r="P1295" s="20" t="str">
        <f>VLOOKUP(A1295,'REPORTE'!$A$1:$AG$1961,30,0)</f>
        <v>Secundaria</v>
      </c>
      <c r="Q1295" s="20" t="str">
        <f>VLOOKUP(A1295,'REPORTE'!$A$1:$AG$1961,31,0)</f>
        <v>COTOPAXI</v>
      </c>
      <c r="R1295" s="20" t="str">
        <f>VLOOKUP(A1295,'REPORTE'!$A$1:$AG$1961,32,0)</f>
        <v>LATACUNGA</v>
      </c>
      <c r="S1295" s="20" t="str">
        <f>VLOOKUP(A1295,'REPORTE'!$A$1:$AG$1961,33,0)</f>
        <v>IGNACIO FLORES (PARQUE FLORES)</v>
      </c>
      <c r="T1295" s="20" t="str">
        <f>VLOOKUP(S1295,PROVINCIAS!$F$1:$G$1171,2,0)</f>
        <v>URBANA</v>
      </c>
      <c r="U1295" s="20" t="str">
        <f>VLOOKUP(A1295,'REPORTE'!$A$1:$AG$1961,5,0)</f>
        <v>ECUATORIANO(A) INDIGENA</v>
      </c>
      <c r="V1295" s="20" t="str">
        <f>VLOOKUP(A1295,'REPORTE'!$A$1:$AG$1961,18,0)</f>
        <v>F</v>
      </c>
    </row>
    <row r="1296" spans="1:22" x14ac:dyDescent="0.45">
      <c r="A1296" s="20">
        <v>1001409</v>
      </c>
      <c r="B1296" s="20" t="s">
        <v>9431</v>
      </c>
      <c r="C1296" s="20" t="s">
        <v>9944</v>
      </c>
      <c r="D1296" s="20">
        <v>1709847865</v>
      </c>
      <c r="E1296" s="20">
        <v>231001490</v>
      </c>
      <c r="F1296" s="20" t="s">
        <v>11139</v>
      </c>
      <c r="G1296" s="20"/>
      <c r="H1296" s="20">
        <v>42</v>
      </c>
      <c r="I1296" s="20" t="s">
        <v>11150</v>
      </c>
      <c r="J1296" s="20" t="s">
        <v>11150</v>
      </c>
      <c r="K1296" s="20" t="s">
        <v>11150</v>
      </c>
      <c r="L1296" s="20" t="s">
        <v>11150</v>
      </c>
      <c r="M1296" s="20" t="s">
        <v>11150</v>
      </c>
      <c r="N1296" s="20" t="s">
        <v>11150</v>
      </c>
      <c r="O1296" s="20">
        <v>42</v>
      </c>
      <c r="P1296" s="20" t="str">
        <f>VLOOKUP(A1296,'REPORTE'!$A$1:$AG$1961,30,0)</f>
        <v>Primaria</v>
      </c>
      <c r="Q1296" s="20" t="str">
        <f>VLOOKUP(A1296,'REPORTE'!$A$1:$AG$1961,31,0)</f>
        <v>PICHINCHA</v>
      </c>
      <c r="R1296" s="20" t="str">
        <f>VLOOKUP(A1296,'REPORTE'!$A$1:$AG$1961,32,0)</f>
        <v>QUITO</v>
      </c>
      <c r="S1296" s="20" t="str">
        <f>VLOOKUP(A1296,'REPORTE'!$A$1:$AG$1961,33,0)</f>
        <v>SAN JOSE DE MINAS</v>
      </c>
      <c r="T1296" s="20" t="str">
        <f>VLOOKUP(S1296,PROVINCIAS!$F$1:$G$1171,2,0)</f>
        <v>RURAL</v>
      </c>
      <c r="U1296" s="20" t="str">
        <f>VLOOKUP(A1296,'REPORTE'!$A$1:$AG$1961,5,0)</f>
        <v>ECUATORIANO(A)</v>
      </c>
      <c r="V1296" s="20" t="str">
        <f>VLOOKUP(A1296,'REPORTE'!$A$1:$AG$1961,18,0)</f>
        <v>F</v>
      </c>
    </row>
    <row r="1297" spans="1:22" x14ac:dyDescent="0.45">
      <c r="A1297" s="20">
        <v>1001410</v>
      </c>
      <c r="B1297" s="20" t="s">
        <v>9431</v>
      </c>
      <c r="C1297" s="20" t="s">
        <v>10420</v>
      </c>
      <c r="D1297" s="20">
        <v>1712632114</v>
      </c>
      <c r="E1297" s="20">
        <v>231001491</v>
      </c>
      <c r="F1297" s="20" t="s">
        <v>11139</v>
      </c>
      <c r="G1297" s="20"/>
      <c r="H1297" s="20">
        <v>137.1</v>
      </c>
      <c r="I1297" s="20" t="s">
        <v>11150</v>
      </c>
      <c r="J1297" s="20" t="s">
        <v>11150</v>
      </c>
      <c r="K1297" s="20" t="s">
        <v>11150</v>
      </c>
      <c r="L1297" s="20" t="s">
        <v>11150</v>
      </c>
      <c r="M1297" s="20" t="s">
        <v>11150</v>
      </c>
      <c r="N1297" s="20" t="s">
        <v>11150</v>
      </c>
      <c r="O1297" s="20">
        <v>137.1</v>
      </c>
      <c r="P1297" s="20" t="str">
        <f>VLOOKUP(A1297,'REPORTE'!$A$1:$AG$1961,30,0)</f>
        <v>Primaria</v>
      </c>
      <c r="Q1297" s="20" t="str">
        <f>VLOOKUP(A1297,'REPORTE'!$A$1:$AG$1961,31,0)</f>
        <v>PICHINCHA</v>
      </c>
      <c r="R1297" s="20" t="str">
        <f>VLOOKUP(A1297,'REPORTE'!$A$1:$AG$1961,32,0)</f>
        <v>QUITO</v>
      </c>
      <c r="S1297" s="20" t="str">
        <f>VLOOKUP(A1297,'REPORTE'!$A$1:$AG$1961,33,0)</f>
        <v>COTOCOLLAO</v>
      </c>
      <c r="T1297" s="20" t="str">
        <f>VLOOKUP(S1297,PROVINCIAS!$F$1:$G$1171,2,0)</f>
        <v>URBANA</v>
      </c>
      <c r="U1297" s="20" t="str">
        <f>VLOOKUP(A1297,'REPORTE'!$A$1:$AG$1961,5,0)</f>
        <v>ECUATORIANO(A)</v>
      </c>
      <c r="V1297" s="20" t="str">
        <f>VLOOKUP(A1297,'REPORTE'!$A$1:$AG$1961,18,0)</f>
        <v>F</v>
      </c>
    </row>
    <row r="1298" spans="1:22" x14ac:dyDescent="0.45">
      <c r="A1298" s="20">
        <v>1001411</v>
      </c>
      <c r="B1298" s="20" t="s">
        <v>9431</v>
      </c>
      <c r="C1298" s="20" t="s">
        <v>9906</v>
      </c>
      <c r="D1298" s="20">
        <v>604437947</v>
      </c>
      <c r="E1298" s="20">
        <v>231001492</v>
      </c>
      <c r="F1298" s="20" t="s">
        <v>11139</v>
      </c>
      <c r="G1298" s="20"/>
      <c r="H1298" s="20">
        <v>190</v>
      </c>
      <c r="I1298" s="20" t="s">
        <v>11150</v>
      </c>
      <c r="J1298" s="20" t="s">
        <v>11150</v>
      </c>
      <c r="K1298" s="20" t="s">
        <v>11150</v>
      </c>
      <c r="L1298" s="20" t="s">
        <v>11150</v>
      </c>
      <c r="M1298" s="20" t="s">
        <v>11150</v>
      </c>
      <c r="N1298" s="20" t="s">
        <v>11150</v>
      </c>
      <c r="O1298" s="20">
        <v>190</v>
      </c>
      <c r="P1298" s="20" t="str">
        <f>VLOOKUP(A1298,'REPORTE'!$A$1:$AG$1961,30,0)</f>
        <v>Primaria</v>
      </c>
      <c r="Q1298" s="20" t="str">
        <f>VLOOKUP(A1298,'REPORTE'!$A$1:$AG$1961,31,0)</f>
        <v>PICHINCHA</v>
      </c>
      <c r="R1298" s="20" t="str">
        <f>VLOOKUP(A1298,'REPORTE'!$A$1:$AG$1961,32,0)</f>
        <v>QUITO</v>
      </c>
      <c r="S1298" s="20" t="str">
        <f>VLOOKUP(A1298,'REPORTE'!$A$1:$AG$1961,33,0)</f>
        <v>COTOCOLLAO</v>
      </c>
      <c r="T1298" s="20" t="str">
        <f>VLOOKUP(S1298,PROVINCIAS!$F$1:$G$1171,2,0)</f>
        <v>URBANA</v>
      </c>
      <c r="U1298" s="20" t="str">
        <f>VLOOKUP(A1298,'REPORTE'!$A$1:$AG$1961,5,0)</f>
        <v>ECUATORIANO(A) INDIGENA</v>
      </c>
      <c r="V1298" s="20" t="str">
        <f>VLOOKUP(A1298,'REPORTE'!$A$1:$AG$1961,18,0)</f>
        <v>F</v>
      </c>
    </row>
    <row r="1299" spans="1:22" x14ac:dyDescent="0.45">
      <c r="A1299" s="20">
        <v>1001413</v>
      </c>
      <c r="B1299" s="20" t="s">
        <v>9431</v>
      </c>
      <c r="C1299" s="20" t="s">
        <v>9900</v>
      </c>
      <c r="D1299" s="20">
        <v>1305581462</v>
      </c>
      <c r="E1299" s="20">
        <v>231001494</v>
      </c>
      <c r="F1299" s="20" t="s">
        <v>11139</v>
      </c>
      <c r="G1299" s="20"/>
      <c r="H1299" s="20">
        <v>58</v>
      </c>
      <c r="I1299" s="20" t="s">
        <v>11150</v>
      </c>
      <c r="J1299" s="20" t="s">
        <v>11150</v>
      </c>
      <c r="K1299" s="20" t="s">
        <v>11150</v>
      </c>
      <c r="L1299" s="20" t="s">
        <v>11150</v>
      </c>
      <c r="M1299" s="20" t="s">
        <v>11150</v>
      </c>
      <c r="N1299" s="20" t="s">
        <v>11150</v>
      </c>
      <c r="O1299" s="20">
        <v>58</v>
      </c>
      <c r="P1299" s="20" t="str">
        <f>VLOOKUP(A1299,'REPORTE'!$A$1:$AG$1961,30,0)</f>
        <v>Secundaria</v>
      </c>
      <c r="Q1299" s="20" t="str">
        <f>VLOOKUP(A1299,'REPORTE'!$A$1:$AG$1961,31,0)</f>
        <v>MANABI</v>
      </c>
      <c r="R1299" s="20" t="str">
        <f>VLOOKUP(A1299,'REPORTE'!$A$1:$AG$1961,32,0)</f>
        <v>CHONE</v>
      </c>
      <c r="S1299" s="20" t="str">
        <f>VLOOKUP(A1299,'REPORTE'!$A$1:$AG$1961,33,0)</f>
        <v>CHONE</v>
      </c>
      <c r="T1299" s="20" t="str">
        <f>VLOOKUP(S1299,PROVINCIAS!$F$1:$G$1171,2,0)</f>
        <v>URBANA</v>
      </c>
      <c r="U1299" s="20" t="str">
        <f>VLOOKUP(A1299,'REPORTE'!$A$1:$AG$1961,5,0)</f>
        <v>ECUATORIANO(A)</v>
      </c>
      <c r="V1299" s="20" t="str">
        <f>VLOOKUP(A1299,'REPORTE'!$A$1:$AG$1961,18,0)</f>
        <v>M</v>
      </c>
    </row>
    <row r="1300" spans="1:22" x14ac:dyDescent="0.45">
      <c r="A1300" s="20">
        <v>1001415</v>
      </c>
      <c r="B1300" s="20" t="s">
        <v>9431</v>
      </c>
      <c r="C1300" s="20" t="s">
        <v>14352</v>
      </c>
      <c r="D1300" s="20">
        <v>1725977050</v>
      </c>
      <c r="E1300" s="20">
        <v>231001496</v>
      </c>
      <c r="F1300" s="20" t="s">
        <v>11139</v>
      </c>
      <c r="G1300" s="20"/>
      <c r="H1300" s="20">
        <v>2</v>
      </c>
      <c r="I1300" s="20" t="s">
        <v>11150</v>
      </c>
      <c r="J1300" s="20" t="s">
        <v>11150</v>
      </c>
      <c r="K1300" s="20" t="s">
        <v>11150</v>
      </c>
      <c r="L1300" s="20" t="s">
        <v>11150</v>
      </c>
      <c r="M1300" s="20" t="s">
        <v>11150</v>
      </c>
      <c r="N1300" s="20" t="s">
        <v>11150</v>
      </c>
      <c r="O1300" s="20">
        <v>2</v>
      </c>
      <c r="P1300" s="20" t="str">
        <f>VLOOKUP(A1300,'REPORTE'!$A$1:$AG$1961,30,0)</f>
        <v>Ninguna</v>
      </c>
      <c r="Q1300" s="20" t="str">
        <f>VLOOKUP(A1300,'REPORTE'!$A$1:$AG$1961,31,0)</f>
        <v>PICHINCHA</v>
      </c>
      <c r="R1300" s="20" t="str">
        <f>VLOOKUP(A1300,'REPORTE'!$A$1:$AG$1961,32,0)</f>
        <v>QUITO</v>
      </c>
      <c r="S1300" s="20" t="str">
        <f>VLOOKUP(A1300,'REPORTE'!$A$1:$AG$1961,33,0)</f>
        <v>COTOCOLLAO</v>
      </c>
      <c r="T1300" s="20" t="str">
        <f>VLOOKUP(S1300,PROVINCIAS!$F$1:$G$1171,2,0)</f>
        <v>URBANA</v>
      </c>
      <c r="U1300" s="20" t="str">
        <f>VLOOKUP(A1300,'REPORTE'!$A$1:$AG$1961,5,0)</f>
        <v>ECUATORIANO(A)</v>
      </c>
      <c r="V1300" s="20" t="str">
        <f>VLOOKUP(A1300,'REPORTE'!$A$1:$AG$1961,18,0)</f>
        <v>F</v>
      </c>
    </row>
    <row r="1301" spans="1:22" x14ac:dyDescent="0.45">
      <c r="A1301" s="20">
        <v>1001416</v>
      </c>
      <c r="B1301" s="20" t="s">
        <v>9431</v>
      </c>
      <c r="C1301" s="20" t="s">
        <v>14353</v>
      </c>
      <c r="D1301" s="20">
        <v>1753657541</v>
      </c>
      <c r="E1301" s="20">
        <v>231001497</v>
      </c>
      <c r="F1301" s="20" t="s">
        <v>11139</v>
      </c>
      <c r="G1301" s="20"/>
      <c r="H1301" s="20">
        <v>2</v>
      </c>
      <c r="I1301" s="20" t="s">
        <v>11150</v>
      </c>
      <c r="J1301" s="20" t="s">
        <v>11150</v>
      </c>
      <c r="K1301" s="20" t="s">
        <v>11150</v>
      </c>
      <c r="L1301" s="20" t="s">
        <v>11150</v>
      </c>
      <c r="M1301" s="20" t="s">
        <v>11150</v>
      </c>
      <c r="N1301" s="20" t="s">
        <v>11150</v>
      </c>
      <c r="O1301" s="20">
        <v>2</v>
      </c>
      <c r="P1301" s="20" t="str">
        <f>VLOOKUP(A1301,'REPORTE'!$A$1:$AG$1961,30,0)</f>
        <v>Primaria</v>
      </c>
      <c r="Q1301" s="20" t="str">
        <f>VLOOKUP(A1301,'REPORTE'!$A$1:$AG$1961,31,0)</f>
        <v>PICHINCHA</v>
      </c>
      <c r="R1301" s="20" t="str">
        <f>VLOOKUP(A1301,'REPORTE'!$A$1:$AG$1961,32,0)</f>
        <v>QUITO</v>
      </c>
      <c r="S1301" s="20" t="str">
        <f>VLOOKUP(A1301,'REPORTE'!$A$1:$AG$1961,33,0)</f>
        <v>COTOCOLLAO</v>
      </c>
      <c r="T1301" s="20" t="str">
        <f>VLOOKUP(S1301,PROVINCIAS!$F$1:$G$1171,2,0)</f>
        <v>URBANA</v>
      </c>
      <c r="U1301" s="20" t="str">
        <f>VLOOKUP(A1301,'REPORTE'!$A$1:$AG$1961,5,0)</f>
        <v>ECUATORIANO(A)</v>
      </c>
      <c r="V1301" s="20" t="str">
        <f>VLOOKUP(A1301,'REPORTE'!$A$1:$AG$1961,18,0)</f>
        <v>F</v>
      </c>
    </row>
    <row r="1302" spans="1:22" x14ac:dyDescent="0.45">
      <c r="A1302" s="20">
        <v>1001417</v>
      </c>
      <c r="B1302" s="20" t="s">
        <v>9431</v>
      </c>
      <c r="C1302" s="20" t="s">
        <v>9918</v>
      </c>
      <c r="D1302" s="20">
        <v>1708149214</v>
      </c>
      <c r="E1302" s="20">
        <v>231001498</v>
      </c>
      <c r="F1302" s="20" t="s">
        <v>11139</v>
      </c>
      <c r="G1302" s="20"/>
      <c r="H1302" s="20">
        <v>255</v>
      </c>
      <c r="I1302" s="20" t="s">
        <v>11150</v>
      </c>
      <c r="J1302" s="20" t="s">
        <v>11150</v>
      </c>
      <c r="K1302" s="20" t="s">
        <v>11150</v>
      </c>
      <c r="L1302" s="20" t="s">
        <v>11150</v>
      </c>
      <c r="M1302" s="20" t="s">
        <v>11150</v>
      </c>
      <c r="N1302" s="20" t="s">
        <v>11150</v>
      </c>
      <c r="O1302" s="20">
        <v>255</v>
      </c>
      <c r="P1302" s="20" t="str">
        <f>VLOOKUP(A1302,'REPORTE'!$A$1:$AG$1961,30,0)</f>
        <v>Primaria</v>
      </c>
      <c r="Q1302" s="20" t="str">
        <f>VLOOKUP(A1302,'REPORTE'!$A$1:$AG$1961,31,0)</f>
        <v>COTOPAXI</v>
      </c>
      <c r="R1302" s="20" t="str">
        <f>VLOOKUP(A1302,'REPORTE'!$A$1:$AG$1961,32,0)</f>
        <v>LATACUNGA</v>
      </c>
      <c r="S1302" s="20" t="str">
        <f>VLOOKUP(A1302,'REPORTE'!$A$1:$AG$1961,33,0)</f>
        <v>TANICUCHI</v>
      </c>
      <c r="T1302" s="20" t="str">
        <f>VLOOKUP(S1302,PROVINCIAS!$F$1:$G$1171,2,0)</f>
        <v>RURAL</v>
      </c>
      <c r="U1302" s="20" t="str">
        <f>VLOOKUP(A1302,'REPORTE'!$A$1:$AG$1961,5,0)</f>
        <v>ECUATORIANO(A)</v>
      </c>
      <c r="V1302" s="20" t="str">
        <f>VLOOKUP(A1302,'REPORTE'!$A$1:$AG$1961,18,0)</f>
        <v>F</v>
      </c>
    </row>
    <row r="1303" spans="1:22" x14ac:dyDescent="0.45">
      <c r="A1303" s="20">
        <v>1001419</v>
      </c>
      <c r="B1303" s="20" t="s">
        <v>9431</v>
      </c>
      <c r="C1303" s="20" t="s">
        <v>14354</v>
      </c>
      <c r="D1303" s="20">
        <v>604499285</v>
      </c>
      <c r="E1303" s="20">
        <v>231001500</v>
      </c>
      <c r="F1303" s="20" t="s">
        <v>11139</v>
      </c>
      <c r="G1303" s="20"/>
      <c r="H1303" s="20">
        <v>15</v>
      </c>
      <c r="I1303" s="20" t="s">
        <v>11150</v>
      </c>
      <c r="J1303" s="20" t="s">
        <v>11150</v>
      </c>
      <c r="K1303" s="20" t="s">
        <v>11150</v>
      </c>
      <c r="L1303" s="20" t="s">
        <v>11150</v>
      </c>
      <c r="M1303" s="20" t="s">
        <v>11150</v>
      </c>
      <c r="N1303" s="20" t="s">
        <v>11150</v>
      </c>
      <c r="O1303" s="20">
        <v>15</v>
      </c>
      <c r="P1303" s="20" t="str">
        <f>VLOOKUP(A1303,'REPORTE'!$A$1:$AG$1961,30,0)</f>
        <v>Universitaria</v>
      </c>
      <c r="Q1303" s="20" t="str">
        <f>VLOOKUP(A1303,'REPORTE'!$A$1:$AG$1961,31,0)</f>
        <v>CHIMBORAZO</v>
      </c>
      <c r="R1303" s="20" t="str">
        <f>VLOOKUP(A1303,'REPORTE'!$A$1:$AG$1961,32,0)</f>
        <v>RIOBAMBA</v>
      </c>
      <c r="S1303" s="20" t="str">
        <f>VLOOKUP(A1303,'REPORTE'!$A$1:$AG$1961,33,0)</f>
        <v>VELOZ</v>
      </c>
      <c r="T1303" s="20" t="str">
        <f>VLOOKUP(S1303,PROVINCIAS!$F$1:$G$1171,2,0)</f>
        <v>URBANA</v>
      </c>
      <c r="U1303" s="20" t="str">
        <f>VLOOKUP(A1303,'REPORTE'!$A$1:$AG$1961,5,0)</f>
        <v>ECUATORIANO(A)</v>
      </c>
      <c r="V1303" s="20" t="str">
        <f>VLOOKUP(A1303,'REPORTE'!$A$1:$AG$1961,18,0)</f>
        <v>F</v>
      </c>
    </row>
    <row r="1304" spans="1:22" x14ac:dyDescent="0.45">
      <c r="A1304" s="20">
        <v>1001420</v>
      </c>
      <c r="B1304" s="20" t="s">
        <v>9431</v>
      </c>
      <c r="C1304" s="20" t="s">
        <v>10188</v>
      </c>
      <c r="D1304" s="20">
        <v>929002822</v>
      </c>
      <c r="E1304" s="20">
        <v>231001501</v>
      </c>
      <c r="F1304" s="20" t="s">
        <v>11139</v>
      </c>
      <c r="G1304" s="20"/>
      <c r="H1304" s="20">
        <v>74.2</v>
      </c>
      <c r="I1304" s="20" t="s">
        <v>11150</v>
      </c>
      <c r="J1304" s="20" t="s">
        <v>11150</v>
      </c>
      <c r="K1304" s="20" t="s">
        <v>11150</v>
      </c>
      <c r="L1304" s="20" t="s">
        <v>11150</v>
      </c>
      <c r="M1304" s="20" t="s">
        <v>11150</v>
      </c>
      <c r="N1304" s="20" t="s">
        <v>11150</v>
      </c>
      <c r="O1304" s="20">
        <v>74.2</v>
      </c>
      <c r="P1304" s="20" t="str">
        <f>VLOOKUP(A1304,'REPORTE'!$A$1:$AG$1961,30,0)</f>
        <v>Secundaria</v>
      </c>
      <c r="Q1304" s="20" t="str">
        <f>VLOOKUP(A1304,'REPORTE'!$A$1:$AG$1961,31,0)</f>
        <v>BOLIVAR</v>
      </c>
      <c r="R1304" s="20" t="str">
        <f>VLOOKUP(A1304,'REPORTE'!$A$1:$AG$1961,32,0)</f>
        <v>CHILLANES</v>
      </c>
      <c r="S1304" s="20" t="str">
        <f>VLOOKUP(A1304,'REPORTE'!$A$1:$AG$1961,33,0)</f>
        <v>CHILLANES</v>
      </c>
      <c r="T1304" s="20" t="str">
        <f>VLOOKUP(S1304,PROVINCIAS!$F$1:$G$1171,2,0)</f>
        <v>URBANA</v>
      </c>
      <c r="U1304" s="20" t="str">
        <f>VLOOKUP(A1304,'REPORTE'!$A$1:$AG$1961,5,0)</f>
        <v>ECUATORIANO(A) INDIGENA</v>
      </c>
      <c r="V1304" s="20" t="str">
        <f>VLOOKUP(A1304,'REPORTE'!$A$1:$AG$1961,18,0)</f>
        <v>F</v>
      </c>
    </row>
    <row r="1305" spans="1:22" x14ac:dyDescent="0.45">
      <c r="A1305" s="20">
        <v>1001421</v>
      </c>
      <c r="B1305" s="20" t="s">
        <v>9431</v>
      </c>
      <c r="C1305" s="20" t="s">
        <v>14355</v>
      </c>
      <c r="D1305" s="20">
        <v>604414482</v>
      </c>
      <c r="E1305" s="20">
        <v>231001502</v>
      </c>
      <c r="F1305" s="20" t="s">
        <v>11139</v>
      </c>
      <c r="G1305" s="20"/>
      <c r="H1305" s="20">
        <v>105</v>
      </c>
      <c r="I1305" s="20" t="s">
        <v>11150</v>
      </c>
      <c r="J1305" s="20" t="s">
        <v>11150</v>
      </c>
      <c r="K1305" s="20" t="s">
        <v>11150</v>
      </c>
      <c r="L1305" s="20" t="s">
        <v>11150</v>
      </c>
      <c r="M1305" s="20" t="s">
        <v>11150</v>
      </c>
      <c r="N1305" s="20" t="s">
        <v>11150</v>
      </c>
      <c r="O1305" s="20">
        <v>105</v>
      </c>
      <c r="P1305" s="20" t="str">
        <f>VLOOKUP(A1305,'REPORTE'!$A$1:$AG$1961,30,0)</f>
        <v>Secundaria</v>
      </c>
      <c r="Q1305" s="20" t="str">
        <f>VLOOKUP(A1305,'REPORTE'!$A$1:$AG$1961,31,0)</f>
        <v>CHIMBORAZO</v>
      </c>
      <c r="R1305" s="20" t="str">
        <f>VLOOKUP(A1305,'REPORTE'!$A$1:$AG$1961,32,0)</f>
        <v>RIOBAMBA</v>
      </c>
      <c r="S1305" s="20" t="str">
        <f>VLOOKUP(A1305,'REPORTE'!$A$1:$AG$1961,33,0)</f>
        <v>CACHA (CAB EN MACHANGARA)</v>
      </c>
      <c r="T1305" s="20" t="str">
        <f>VLOOKUP(S1305,PROVINCIAS!$F$1:$G$1171,2,0)</f>
        <v>RURAL</v>
      </c>
      <c r="U1305" s="20" t="str">
        <f>VLOOKUP(A1305,'REPORTE'!$A$1:$AG$1961,5,0)</f>
        <v>ECUATORIANO(A) INDIGENA</v>
      </c>
      <c r="V1305" s="20" t="str">
        <f>VLOOKUP(A1305,'REPORTE'!$A$1:$AG$1961,18,0)</f>
        <v>F</v>
      </c>
    </row>
    <row r="1306" spans="1:22" x14ac:dyDescent="0.45">
      <c r="A1306" s="20">
        <v>1001422</v>
      </c>
      <c r="B1306" s="20" t="s">
        <v>9431</v>
      </c>
      <c r="C1306" s="20" t="s">
        <v>14356</v>
      </c>
      <c r="D1306" s="20">
        <v>602959173</v>
      </c>
      <c r="E1306" s="20">
        <v>231001503</v>
      </c>
      <c r="F1306" s="20" t="s">
        <v>11139</v>
      </c>
      <c r="G1306" s="20"/>
      <c r="H1306" s="20">
        <v>27.92</v>
      </c>
      <c r="I1306" s="20" t="s">
        <v>11150</v>
      </c>
      <c r="J1306" s="20" t="s">
        <v>11150</v>
      </c>
      <c r="K1306" s="20" t="s">
        <v>11150</v>
      </c>
      <c r="L1306" s="20" t="s">
        <v>11150</v>
      </c>
      <c r="M1306" s="20" t="s">
        <v>11150</v>
      </c>
      <c r="N1306" s="20" t="s">
        <v>11150</v>
      </c>
      <c r="O1306" s="20">
        <v>27.92</v>
      </c>
      <c r="P1306" s="20" t="str">
        <f>VLOOKUP(A1306,'REPORTE'!$A$1:$AG$1961,30,0)</f>
        <v>Primaria</v>
      </c>
      <c r="Q1306" s="20" t="str">
        <f>VLOOKUP(A1306,'REPORTE'!$A$1:$AG$1961,31,0)</f>
        <v>CHIMBORAZO</v>
      </c>
      <c r="R1306" s="20" t="str">
        <f>VLOOKUP(A1306,'REPORTE'!$A$1:$AG$1961,32,0)</f>
        <v>RIOBAMBA</v>
      </c>
      <c r="S1306" s="20" t="str">
        <f>VLOOKUP(A1306,'REPORTE'!$A$1:$AG$1961,33,0)</f>
        <v>YARUQUIES</v>
      </c>
      <c r="T1306" s="20" t="str">
        <f>VLOOKUP(S1306,PROVINCIAS!$F$1:$G$1171,2,0)</f>
        <v>URBANA</v>
      </c>
      <c r="U1306" s="20" t="str">
        <f>VLOOKUP(A1306,'REPORTE'!$A$1:$AG$1961,5,0)</f>
        <v>ECUATORIANO(A)</v>
      </c>
      <c r="V1306" s="20" t="str">
        <f>VLOOKUP(A1306,'REPORTE'!$A$1:$AG$1961,18,0)</f>
        <v>F</v>
      </c>
    </row>
    <row r="1307" spans="1:22" x14ac:dyDescent="0.45">
      <c r="A1307" s="20">
        <v>1001423</v>
      </c>
      <c r="B1307" s="20" t="s">
        <v>9431</v>
      </c>
      <c r="C1307" s="20" t="s">
        <v>9910</v>
      </c>
      <c r="D1307" s="20">
        <v>1753719044</v>
      </c>
      <c r="E1307" s="20">
        <v>231001504</v>
      </c>
      <c r="F1307" s="20" t="s">
        <v>11139</v>
      </c>
      <c r="G1307" s="20"/>
      <c r="H1307" s="20">
        <v>41.25</v>
      </c>
      <c r="I1307" s="20" t="s">
        <v>11150</v>
      </c>
      <c r="J1307" s="20" t="s">
        <v>11150</v>
      </c>
      <c r="K1307" s="20" t="s">
        <v>11150</v>
      </c>
      <c r="L1307" s="20" t="s">
        <v>11150</v>
      </c>
      <c r="M1307" s="20" t="s">
        <v>11150</v>
      </c>
      <c r="N1307" s="20" t="s">
        <v>11150</v>
      </c>
      <c r="O1307" s="20">
        <v>41.25</v>
      </c>
      <c r="P1307" s="20" t="str">
        <f>VLOOKUP(A1307,'REPORTE'!$A$1:$AG$1961,30,0)</f>
        <v>Secundaria</v>
      </c>
      <c r="Q1307" s="20" t="str">
        <f>VLOOKUP(A1307,'REPORTE'!$A$1:$AG$1961,31,0)</f>
        <v>CHIMBORAZO</v>
      </c>
      <c r="R1307" s="20" t="str">
        <f>VLOOKUP(A1307,'REPORTE'!$A$1:$AG$1961,32,0)</f>
        <v>COLTA</v>
      </c>
      <c r="S1307" s="20" t="str">
        <f>VLOOKUP(A1307,'REPORTE'!$A$1:$AG$1961,33,0)</f>
        <v>SICALPA</v>
      </c>
      <c r="T1307" s="20" t="str">
        <f>VLOOKUP(S1307,PROVINCIAS!$F$1:$G$1171,2,0)</f>
        <v>URBANA</v>
      </c>
      <c r="U1307" s="20" t="str">
        <f>VLOOKUP(A1307,'REPORTE'!$A$1:$AG$1961,5,0)</f>
        <v>ECUATORIANO(A) INDIGENA</v>
      </c>
      <c r="V1307" s="20" t="str">
        <f>VLOOKUP(A1307,'REPORTE'!$A$1:$AG$1961,18,0)</f>
        <v>F</v>
      </c>
    </row>
    <row r="1308" spans="1:22" x14ac:dyDescent="0.45">
      <c r="A1308" s="20">
        <v>1001424</v>
      </c>
      <c r="B1308" s="20" t="s">
        <v>9431</v>
      </c>
      <c r="C1308" s="20" t="s">
        <v>9919</v>
      </c>
      <c r="D1308" s="20">
        <v>603148305</v>
      </c>
      <c r="E1308" s="20">
        <v>231001505</v>
      </c>
      <c r="F1308" s="20" t="s">
        <v>11139</v>
      </c>
      <c r="G1308" s="20"/>
      <c r="H1308" s="20">
        <v>119.5</v>
      </c>
      <c r="I1308" s="20" t="s">
        <v>11150</v>
      </c>
      <c r="J1308" s="20" t="s">
        <v>11150</v>
      </c>
      <c r="K1308" s="20" t="s">
        <v>11150</v>
      </c>
      <c r="L1308" s="20" t="s">
        <v>11150</v>
      </c>
      <c r="M1308" s="20" t="s">
        <v>11150</v>
      </c>
      <c r="N1308" s="20" t="s">
        <v>11150</v>
      </c>
      <c r="O1308" s="20">
        <v>119.5</v>
      </c>
      <c r="P1308" s="20" t="str">
        <f>VLOOKUP(A1308,'REPORTE'!$A$1:$AG$1961,30,0)</f>
        <v>Secundaria</v>
      </c>
      <c r="Q1308" s="20" t="str">
        <f>VLOOKUP(A1308,'REPORTE'!$A$1:$AG$1961,31,0)</f>
        <v>CHIMBORAZO</v>
      </c>
      <c r="R1308" s="20" t="str">
        <f>VLOOKUP(A1308,'REPORTE'!$A$1:$AG$1961,32,0)</f>
        <v>COLTA</v>
      </c>
      <c r="S1308" s="20" t="str">
        <f>VLOOKUP(A1308,'REPORTE'!$A$1:$AG$1961,33,0)</f>
        <v>COLUMBE</v>
      </c>
      <c r="T1308" s="20" t="str">
        <f>VLOOKUP(S1308,PROVINCIAS!$F$1:$G$1171,2,0)</f>
        <v>RURAL</v>
      </c>
      <c r="U1308" s="20" t="str">
        <f>VLOOKUP(A1308,'REPORTE'!$A$1:$AG$1961,5,0)</f>
        <v>ECUATORIANO(A) INDIGENA</v>
      </c>
      <c r="V1308" s="20" t="str">
        <f>VLOOKUP(A1308,'REPORTE'!$A$1:$AG$1961,18,0)</f>
        <v>F</v>
      </c>
    </row>
    <row r="1309" spans="1:22" x14ac:dyDescent="0.45">
      <c r="A1309" s="20">
        <v>1001425</v>
      </c>
      <c r="B1309" s="20" t="s">
        <v>9431</v>
      </c>
      <c r="C1309" s="20" t="s">
        <v>14357</v>
      </c>
      <c r="D1309" s="20">
        <v>1727241224</v>
      </c>
      <c r="E1309" s="20">
        <v>231001506</v>
      </c>
      <c r="F1309" s="20" t="s">
        <v>11139</v>
      </c>
      <c r="G1309" s="20"/>
      <c r="H1309" s="20">
        <v>15</v>
      </c>
      <c r="I1309" s="20" t="s">
        <v>11150</v>
      </c>
      <c r="J1309" s="20" t="s">
        <v>11150</v>
      </c>
      <c r="K1309" s="20" t="s">
        <v>11150</v>
      </c>
      <c r="L1309" s="20" t="s">
        <v>11150</v>
      </c>
      <c r="M1309" s="20" t="s">
        <v>11150</v>
      </c>
      <c r="N1309" s="20" t="s">
        <v>11150</v>
      </c>
      <c r="O1309" s="20">
        <v>15</v>
      </c>
      <c r="P1309" s="20" t="str">
        <f>VLOOKUP(A1309,'REPORTE'!$A$1:$AG$1961,30,0)</f>
        <v>Primaria</v>
      </c>
      <c r="Q1309" s="20" t="str">
        <f>VLOOKUP(A1309,'REPORTE'!$A$1:$AG$1961,31,0)</f>
        <v>PICHINCHA</v>
      </c>
      <c r="R1309" s="20" t="str">
        <f>VLOOKUP(A1309,'REPORTE'!$A$1:$AG$1961,32,0)</f>
        <v>QUITO</v>
      </c>
      <c r="S1309" s="20" t="str">
        <f>VLOOKUP(A1309,'REPORTE'!$A$1:$AG$1961,33,0)</f>
        <v>COTOCOLLAO</v>
      </c>
      <c r="T1309" s="20" t="str">
        <f>VLOOKUP(S1309,PROVINCIAS!$F$1:$G$1171,2,0)</f>
        <v>URBANA</v>
      </c>
      <c r="U1309" s="20" t="str">
        <f>VLOOKUP(A1309,'REPORTE'!$A$1:$AG$1961,5,0)</f>
        <v>ECUATORIANO(A) INDIGENA</v>
      </c>
      <c r="V1309" s="20" t="str">
        <f>VLOOKUP(A1309,'REPORTE'!$A$1:$AG$1961,18,0)</f>
        <v>F</v>
      </c>
    </row>
    <row r="1310" spans="1:22" x14ac:dyDescent="0.45">
      <c r="A1310" s="20">
        <v>1001426</v>
      </c>
      <c r="B1310" s="20" t="s">
        <v>9431</v>
      </c>
      <c r="C1310" s="20" t="s">
        <v>14358</v>
      </c>
      <c r="D1310" s="20">
        <v>1725562233</v>
      </c>
      <c r="E1310" s="20">
        <v>231001507</v>
      </c>
      <c r="F1310" s="20" t="s">
        <v>11139</v>
      </c>
      <c r="G1310" s="20"/>
      <c r="H1310" s="20">
        <v>30</v>
      </c>
      <c r="I1310" s="20" t="s">
        <v>11150</v>
      </c>
      <c r="J1310" s="20" t="s">
        <v>11150</v>
      </c>
      <c r="K1310" s="20" t="s">
        <v>11150</v>
      </c>
      <c r="L1310" s="20" t="s">
        <v>11150</v>
      </c>
      <c r="M1310" s="20" t="s">
        <v>11150</v>
      </c>
      <c r="N1310" s="20" t="s">
        <v>11150</v>
      </c>
      <c r="O1310" s="20">
        <v>30</v>
      </c>
      <c r="P1310" s="20" t="str">
        <f>VLOOKUP(A1310,'REPORTE'!$A$1:$AG$1961,30,0)</f>
        <v>Ninguna</v>
      </c>
      <c r="Q1310" s="20" t="str">
        <f>VLOOKUP(A1310,'REPORTE'!$A$1:$AG$1961,31,0)</f>
        <v>COTOPAXI</v>
      </c>
      <c r="R1310" s="20" t="str">
        <f>VLOOKUP(A1310,'REPORTE'!$A$1:$AG$1961,32,0)</f>
        <v>PUJILI</v>
      </c>
      <c r="S1310" s="20" t="str">
        <f>VLOOKUP(A1310,'REPORTE'!$A$1:$AG$1961,33,0)</f>
        <v>PUJILI</v>
      </c>
      <c r="T1310" s="20" t="str">
        <f>VLOOKUP(S1310,PROVINCIAS!$F$1:$G$1171,2,0)</f>
        <v>URBANA</v>
      </c>
      <c r="U1310" s="20" t="str">
        <f>VLOOKUP(A1310,'REPORTE'!$A$1:$AG$1961,5,0)</f>
        <v>ECUATORIANO(A)</v>
      </c>
      <c r="V1310" s="20" t="str">
        <f>VLOOKUP(A1310,'REPORTE'!$A$1:$AG$1961,18,0)</f>
        <v>F</v>
      </c>
    </row>
    <row r="1311" spans="1:22" x14ac:dyDescent="0.45">
      <c r="A1311" s="20">
        <v>1001427</v>
      </c>
      <c r="B1311" s="20" t="s">
        <v>9431</v>
      </c>
      <c r="C1311" s="20" t="s">
        <v>10443</v>
      </c>
      <c r="D1311" s="20">
        <v>1720500915</v>
      </c>
      <c r="E1311" s="20">
        <v>231001508</v>
      </c>
      <c r="F1311" s="20" t="s">
        <v>11139</v>
      </c>
      <c r="G1311" s="20"/>
      <c r="H1311" s="20">
        <v>66.92</v>
      </c>
      <c r="I1311" s="20" t="s">
        <v>11150</v>
      </c>
      <c r="J1311" s="20" t="s">
        <v>11150</v>
      </c>
      <c r="K1311" s="20" t="s">
        <v>11150</v>
      </c>
      <c r="L1311" s="20" t="s">
        <v>11150</v>
      </c>
      <c r="M1311" s="20" t="s">
        <v>11150</v>
      </c>
      <c r="N1311" s="20" t="s">
        <v>11150</v>
      </c>
      <c r="O1311" s="20">
        <v>66.92</v>
      </c>
      <c r="P1311" s="20" t="str">
        <f>VLOOKUP(A1311,'REPORTE'!$A$1:$AG$1961,30,0)</f>
        <v>Secundaria</v>
      </c>
      <c r="Q1311" s="20" t="str">
        <f>VLOOKUP(A1311,'REPORTE'!$A$1:$AG$1961,31,0)</f>
        <v>PICHINCHA</v>
      </c>
      <c r="R1311" s="20" t="str">
        <f>VLOOKUP(A1311,'REPORTE'!$A$1:$AG$1961,32,0)</f>
        <v>QUITO</v>
      </c>
      <c r="S1311" s="20" t="str">
        <f>VLOOKUP(A1311,'REPORTE'!$A$1:$AG$1961,33,0)</f>
        <v>COTOCOLLAO</v>
      </c>
      <c r="T1311" s="20" t="str">
        <f>VLOOKUP(S1311,PROVINCIAS!$F$1:$G$1171,2,0)</f>
        <v>URBANA</v>
      </c>
      <c r="U1311" s="20" t="str">
        <f>VLOOKUP(A1311,'REPORTE'!$A$1:$AG$1961,5,0)</f>
        <v>ECUATORIANO(A)</v>
      </c>
      <c r="V1311" s="20" t="str">
        <f>VLOOKUP(A1311,'REPORTE'!$A$1:$AG$1961,18,0)</f>
        <v>F</v>
      </c>
    </row>
    <row r="1312" spans="1:22" x14ac:dyDescent="0.45">
      <c r="A1312" s="20">
        <v>1001429</v>
      </c>
      <c r="B1312" s="20" t="s">
        <v>9431</v>
      </c>
      <c r="C1312" s="20" t="s">
        <v>14359</v>
      </c>
      <c r="D1312" s="20">
        <v>1709890170</v>
      </c>
      <c r="E1312" s="20">
        <v>231001509</v>
      </c>
      <c r="F1312" s="20" t="s">
        <v>11139</v>
      </c>
      <c r="G1312" s="20"/>
      <c r="H1312" s="20">
        <v>15</v>
      </c>
      <c r="I1312" s="20" t="s">
        <v>11150</v>
      </c>
      <c r="J1312" s="20" t="s">
        <v>11150</v>
      </c>
      <c r="K1312" s="20" t="s">
        <v>11150</v>
      </c>
      <c r="L1312" s="20" t="s">
        <v>11150</v>
      </c>
      <c r="M1312" s="20" t="s">
        <v>11150</v>
      </c>
      <c r="N1312" s="20" t="s">
        <v>11150</v>
      </c>
      <c r="O1312" s="20">
        <v>15</v>
      </c>
      <c r="P1312" s="20" t="str">
        <f>VLOOKUP(A1312,'REPORTE'!$A$1:$AG$1961,30,0)</f>
        <v>Primaria</v>
      </c>
      <c r="Q1312" s="20" t="str">
        <f>VLOOKUP(A1312,'REPORTE'!$A$1:$AG$1961,31,0)</f>
        <v>PICHINCHA</v>
      </c>
      <c r="R1312" s="20" t="str">
        <f>VLOOKUP(A1312,'REPORTE'!$A$1:$AG$1961,32,0)</f>
        <v>QUITO</v>
      </c>
      <c r="S1312" s="20" t="str">
        <f>VLOOKUP(A1312,'REPORTE'!$A$1:$AG$1961,33,0)</f>
        <v>ZAMBIZA</v>
      </c>
      <c r="T1312" s="20" t="str">
        <f>VLOOKUP(S1312,PROVINCIAS!$F$1:$G$1171,2,0)</f>
        <v>RURAL</v>
      </c>
      <c r="U1312" s="20" t="str">
        <f>VLOOKUP(A1312,'REPORTE'!$A$1:$AG$1961,5,0)</f>
        <v>ECUATORIANO(A)</v>
      </c>
      <c r="V1312" s="20" t="str">
        <f>VLOOKUP(A1312,'REPORTE'!$A$1:$AG$1961,18,0)</f>
        <v>M</v>
      </c>
    </row>
    <row r="1313" spans="1:22" x14ac:dyDescent="0.45">
      <c r="A1313" s="20">
        <v>1001430</v>
      </c>
      <c r="B1313" s="20" t="s">
        <v>9431</v>
      </c>
      <c r="C1313" s="20" t="s">
        <v>14360</v>
      </c>
      <c r="D1313" s="20">
        <v>1205940818</v>
      </c>
      <c r="E1313" s="20">
        <v>231001510</v>
      </c>
      <c r="F1313" s="20" t="s">
        <v>11139</v>
      </c>
      <c r="G1313" s="20"/>
      <c r="H1313" s="20">
        <v>25</v>
      </c>
      <c r="I1313" s="20" t="s">
        <v>11150</v>
      </c>
      <c r="J1313" s="20" t="s">
        <v>11150</v>
      </c>
      <c r="K1313" s="20" t="s">
        <v>11150</v>
      </c>
      <c r="L1313" s="20" t="s">
        <v>11150</v>
      </c>
      <c r="M1313" s="20" t="s">
        <v>11150</v>
      </c>
      <c r="N1313" s="20" t="s">
        <v>11150</v>
      </c>
      <c r="O1313" s="20">
        <v>25</v>
      </c>
      <c r="P1313" s="20" t="str">
        <f>VLOOKUP(A1313,'REPORTE'!$A$1:$AG$1961,30,0)</f>
        <v>Secundaria</v>
      </c>
      <c r="Q1313" s="20" t="str">
        <f>VLOOKUP(A1313,'REPORTE'!$A$1:$AG$1961,31,0)</f>
        <v>GUAYAS</v>
      </c>
      <c r="R1313" s="20" t="str">
        <f>VLOOKUP(A1313,'REPORTE'!$A$1:$AG$1961,32,0)</f>
        <v>EL EMPALME</v>
      </c>
      <c r="S1313" s="20" t="str">
        <f>VLOOKUP(A1313,'REPORTE'!$A$1:$AG$1961,33,0)</f>
        <v>EL ROSARIO</v>
      </c>
      <c r="T1313" s="20" t="str">
        <f>VLOOKUP(S1313,PROVINCIAS!$F$1:$G$1171,2,0)</f>
        <v>RURAL</v>
      </c>
      <c r="U1313" s="20" t="str">
        <f>VLOOKUP(A1313,'REPORTE'!$A$1:$AG$1961,5,0)</f>
        <v>ECUATORIANO(A)</v>
      </c>
      <c r="V1313" s="20" t="str">
        <f>VLOOKUP(A1313,'REPORTE'!$A$1:$AG$1961,18,0)</f>
        <v>F</v>
      </c>
    </row>
    <row r="1314" spans="1:22" x14ac:dyDescent="0.45">
      <c r="A1314" s="20">
        <v>1001431</v>
      </c>
      <c r="B1314" s="20" t="s">
        <v>9431</v>
      </c>
      <c r="C1314" s="20" t="s">
        <v>10374</v>
      </c>
      <c r="D1314" s="20">
        <v>1728209204</v>
      </c>
      <c r="E1314" s="20">
        <v>231001511</v>
      </c>
      <c r="F1314" s="20" t="s">
        <v>11139</v>
      </c>
      <c r="G1314" s="20"/>
      <c r="H1314" s="20">
        <v>105</v>
      </c>
      <c r="I1314" s="20" t="s">
        <v>11150</v>
      </c>
      <c r="J1314" s="20" t="s">
        <v>11150</v>
      </c>
      <c r="K1314" s="20" t="s">
        <v>11150</v>
      </c>
      <c r="L1314" s="20" t="s">
        <v>11150</v>
      </c>
      <c r="M1314" s="20" t="s">
        <v>11150</v>
      </c>
      <c r="N1314" s="20" t="s">
        <v>11150</v>
      </c>
      <c r="O1314" s="20">
        <v>105</v>
      </c>
      <c r="P1314" s="20" t="str">
        <f>VLOOKUP(A1314,'REPORTE'!$A$1:$AG$1961,30,0)</f>
        <v>Secundaria</v>
      </c>
      <c r="Q1314" s="20" t="str">
        <f>VLOOKUP(A1314,'REPORTE'!$A$1:$AG$1961,31,0)</f>
        <v>CHIMBORAZO</v>
      </c>
      <c r="R1314" s="20" t="str">
        <f>VLOOKUP(A1314,'REPORTE'!$A$1:$AG$1961,32,0)</f>
        <v>RIOBAMBA</v>
      </c>
      <c r="S1314" s="20" t="str">
        <f>VLOOKUP(A1314,'REPORTE'!$A$1:$AG$1961,33,0)</f>
        <v>CACHA (CAB EN MACHANGARA)</v>
      </c>
      <c r="T1314" s="20" t="str">
        <f>VLOOKUP(S1314,PROVINCIAS!$F$1:$G$1171,2,0)</f>
        <v>RURAL</v>
      </c>
      <c r="U1314" s="20" t="str">
        <f>VLOOKUP(A1314,'REPORTE'!$A$1:$AG$1961,5,0)</f>
        <v>ECUATORIANO(A) INDIGENA</v>
      </c>
      <c r="V1314" s="20" t="str">
        <f>VLOOKUP(A1314,'REPORTE'!$A$1:$AG$1961,18,0)</f>
        <v>M</v>
      </c>
    </row>
    <row r="1315" spans="1:22" x14ac:dyDescent="0.45">
      <c r="A1315" s="20">
        <v>1001432</v>
      </c>
      <c r="B1315" s="20" t="s">
        <v>9431</v>
      </c>
      <c r="C1315" s="20" t="s">
        <v>9935</v>
      </c>
      <c r="D1315" s="20">
        <v>1723306898</v>
      </c>
      <c r="E1315" s="20">
        <v>231001512</v>
      </c>
      <c r="F1315" s="20" t="s">
        <v>11139</v>
      </c>
      <c r="G1315" s="20"/>
      <c r="H1315" s="20">
        <v>27.5</v>
      </c>
      <c r="I1315" s="20" t="s">
        <v>11150</v>
      </c>
      <c r="J1315" s="20" t="s">
        <v>11150</v>
      </c>
      <c r="K1315" s="20" t="s">
        <v>11150</v>
      </c>
      <c r="L1315" s="20" t="s">
        <v>11150</v>
      </c>
      <c r="M1315" s="20" t="s">
        <v>11150</v>
      </c>
      <c r="N1315" s="20" t="s">
        <v>11150</v>
      </c>
      <c r="O1315" s="20">
        <v>27.5</v>
      </c>
      <c r="P1315" s="20" t="str">
        <f>VLOOKUP(A1315,'REPORTE'!$A$1:$AG$1961,30,0)</f>
        <v>Secundaria</v>
      </c>
      <c r="Q1315" s="20" t="str">
        <f>VLOOKUP(A1315,'REPORTE'!$A$1:$AG$1961,31,0)</f>
        <v>CHIMBORAZO</v>
      </c>
      <c r="R1315" s="20" t="str">
        <f>VLOOKUP(A1315,'REPORTE'!$A$1:$AG$1961,32,0)</f>
        <v>ALAUSI</v>
      </c>
      <c r="S1315" s="20" t="str">
        <f>VLOOKUP(A1315,'REPORTE'!$A$1:$AG$1961,33,0)</f>
        <v>ALAUSI</v>
      </c>
      <c r="T1315" s="20" t="str">
        <f>VLOOKUP(S1315,PROVINCIAS!$F$1:$G$1171,2,0)</f>
        <v>URBANA</v>
      </c>
      <c r="U1315" s="20" t="str">
        <f>VLOOKUP(A1315,'REPORTE'!$A$1:$AG$1961,5,0)</f>
        <v>ECUATORIANO(A)</v>
      </c>
      <c r="V1315" s="20" t="str">
        <f>VLOOKUP(A1315,'REPORTE'!$A$1:$AG$1961,18,0)</f>
        <v>F</v>
      </c>
    </row>
    <row r="1316" spans="1:22" x14ac:dyDescent="0.45">
      <c r="A1316" s="20">
        <v>1001433</v>
      </c>
      <c r="B1316" s="20" t="s">
        <v>9431</v>
      </c>
      <c r="C1316" s="20" t="s">
        <v>9954</v>
      </c>
      <c r="D1316" s="20">
        <v>1704347374</v>
      </c>
      <c r="E1316" s="20">
        <v>231001513</v>
      </c>
      <c r="F1316" s="20" t="s">
        <v>11139</v>
      </c>
      <c r="G1316" s="20"/>
      <c r="H1316" s="20">
        <v>90</v>
      </c>
      <c r="I1316" s="20" t="s">
        <v>11150</v>
      </c>
      <c r="J1316" s="20" t="s">
        <v>11150</v>
      </c>
      <c r="K1316" s="20" t="s">
        <v>11150</v>
      </c>
      <c r="L1316" s="20" t="s">
        <v>11150</v>
      </c>
      <c r="M1316" s="20" t="s">
        <v>11150</v>
      </c>
      <c r="N1316" s="20" t="s">
        <v>11150</v>
      </c>
      <c r="O1316" s="20">
        <v>90</v>
      </c>
      <c r="P1316" s="20" t="str">
        <f>VLOOKUP(A1316,'REPORTE'!$A$1:$AG$1961,30,0)</f>
        <v>Secundaria</v>
      </c>
      <c r="Q1316" s="20" t="str">
        <f>VLOOKUP(A1316,'REPORTE'!$A$1:$AG$1961,31,0)</f>
        <v>PICHINCHA</v>
      </c>
      <c r="R1316" s="20" t="str">
        <f>VLOOKUP(A1316,'REPORTE'!$A$1:$AG$1961,32,0)</f>
        <v>QUITO</v>
      </c>
      <c r="S1316" s="20" t="str">
        <f>VLOOKUP(A1316,'REPORTE'!$A$1:$AG$1961,33,0)</f>
        <v>COTOCOLLAO</v>
      </c>
      <c r="T1316" s="20" t="str">
        <f>VLOOKUP(S1316,PROVINCIAS!$F$1:$G$1171,2,0)</f>
        <v>URBANA</v>
      </c>
      <c r="U1316" s="20" t="str">
        <f>VLOOKUP(A1316,'REPORTE'!$A$1:$AG$1961,5,0)</f>
        <v>ECUATORIANO(A)</v>
      </c>
      <c r="V1316" s="20" t="str">
        <f>VLOOKUP(A1316,'REPORTE'!$A$1:$AG$1961,18,0)</f>
        <v>F</v>
      </c>
    </row>
    <row r="1317" spans="1:22" x14ac:dyDescent="0.45">
      <c r="A1317" s="20">
        <v>1001434</v>
      </c>
      <c r="B1317" s="20" t="s">
        <v>9431</v>
      </c>
      <c r="C1317" s="20" t="s">
        <v>9948</v>
      </c>
      <c r="D1317" s="20">
        <v>502292279</v>
      </c>
      <c r="E1317" s="20">
        <v>231001514</v>
      </c>
      <c r="F1317" s="20" t="s">
        <v>11139</v>
      </c>
      <c r="G1317" s="20"/>
      <c r="H1317" s="20">
        <v>222</v>
      </c>
      <c r="I1317" s="20" t="s">
        <v>11150</v>
      </c>
      <c r="J1317" s="20" t="s">
        <v>11150</v>
      </c>
      <c r="K1317" s="20" t="s">
        <v>11150</v>
      </c>
      <c r="L1317" s="20" t="s">
        <v>11150</v>
      </c>
      <c r="M1317" s="20" t="s">
        <v>11150</v>
      </c>
      <c r="N1317" s="20" t="s">
        <v>11150</v>
      </c>
      <c r="O1317" s="20">
        <v>222</v>
      </c>
      <c r="P1317" s="20" t="str">
        <f>VLOOKUP(A1317,'REPORTE'!$A$1:$AG$1961,30,0)</f>
        <v>Ninguna</v>
      </c>
      <c r="Q1317" s="20" t="str">
        <f>VLOOKUP(A1317,'REPORTE'!$A$1:$AG$1961,31,0)</f>
        <v>COTOPAXI</v>
      </c>
      <c r="R1317" s="20" t="str">
        <f>VLOOKUP(A1317,'REPORTE'!$A$1:$AG$1961,32,0)</f>
        <v>PUJILI</v>
      </c>
      <c r="S1317" s="20" t="str">
        <f>VLOOKUP(A1317,'REPORTE'!$A$1:$AG$1961,33,0)</f>
        <v>ZUMBAHUA</v>
      </c>
      <c r="T1317" s="20" t="str">
        <f>VLOOKUP(S1317,PROVINCIAS!$F$1:$G$1171,2,0)</f>
        <v>RURAL</v>
      </c>
      <c r="U1317" s="20" t="str">
        <f>VLOOKUP(A1317,'REPORTE'!$A$1:$AG$1961,5,0)</f>
        <v>ECUATORIANO(A)</v>
      </c>
      <c r="V1317" s="20" t="str">
        <f>VLOOKUP(A1317,'REPORTE'!$A$1:$AG$1961,18,0)</f>
        <v>M</v>
      </c>
    </row>
    <row r="1318" spans="1:22" x14ac:dyDescent="0.45">
      <c r="A1318" s="20">
        <v>1001435</v>
      </c>
      <c r="B1318" s="20" t="s">
        <v>9431</v>
      </c>
      <c r="C1318" s="20" t="s">
        <v>14361</v>
      </c>
      <c r="D1318" s="20">
        <v>1752670172</v>
      </c>
      <c r="E1318" s="20">
        <v>231001515</v>
      </c>
      <c r="F1318" s="20" t="s">
        <v>11139</v>
      </c>
      <c r="G1318" s="20"/>
      <c r="H1318" s="20">
        <v>45.77</v>
      </c>
      <c r="I1318" s="20" t="s">
        <v>11150</v>
      </c>
      <c r="J1318" s="20" t="s">
        <v>11150</v>
      </c>
      <c r="K1318" s="20" t="s">
        <v>11150</v>
      </c>
      <c r="L1318" s="20" t="s">
        <v>11150</v>
      </c>
      <c r="M1318" s="20" t="s">
        <v>11150</v>
      </c>
      <c r="N1318" s="20" t="s">
        <v>11150</v>
      </c>
      <c r="O1318" s="20">
        <v>45.77</v>
      </c>
      <c r="P1318" s="20" t="str">
        <f>VLOOKUP(A1318,'REPORTE'!$A$1:$AG$1961,30,0)</f>
        <v>Secundaria</v>
      </c>
      <c r="Q1318" s="20" t="str">
        <f>VLOOKUP(A1318,'REPORTE'!$A$1:$AG$1961,31,0)</f>
        <v>BOLIVAR</v>
      </c>
      <c r="R1318" s="20" t="str">
        <f>VLOOKUP(A1318,'REPORTE'!$A$1:$AG$1961,32,0)</f>
        <v>CHILLANES</v>
      </c>
      <c r="S1318" s="20" t="str">
        <f>VLOOKUP(A1318,'REPORTE'!$A$1:$AG$1961,33,0)</f>
        <v>CHILLANES</v>
      </c>
      <c r="T1318" s="20" t="str">
        <f>VLOOKUP(S1318,PROVINCIAS!$F$1:$G$1171,2,0)</f>
        <v>URBANA</v>
      </c>
      <c r="U1318" s="20" t="str">
        <f>VLOOKUP(A1318,'REPORTE'!$A$1:$AG$1961,5,0)</f>
        <v>ECUATORIANO(A)</v>
      </c>
      <c r="V1318" s="20" t="str">
        <f>VLOOKUP(A1318,'REPORTE'!$A$1:$AG$1961,18,0)</f>
        <v>F</v>
      </c>
    </row>
    <row r="1319" spans="1:22" x14ac:dyDescent="0.45">
      <c r="A1319" s="20">
        <v>1001436</v>
      </c>
      <c r="B1319" s="20" t="s">
        <v>9431</v>
      </c>
      <c r="C1319" s="20" t="s">
        <v>9971</v>
      </c>
      <c r="D1319" s="20">
        <v>1726511684</v>
      </c>
      <c r="E1319" s="20">
        <v>231001516</v>
      </c>
      <c r="F1319" s="20" t="s">
        <v>11139</v>
      </c>
      <c r="G1319" s="20"/>
      <c r="H1319" s="20">
        <v>55</v>
      </c>
      <c r="I1319" s="20" t="s">
        <v>11150</v>
      </c>
      <c r="J1319" s="20" t="s">
        <v>11150</v>
      </c>
      <c r="K1319" s="20" t="s">
        <v>11150</v>
      </c>
      <c r="L1319" s="20" t="s">
        <v>11150</v>
      </c>
      <c r="M1319" s="20" t="s">
        <v>11150</v>
      </c>
      <c r="N1319" s="20" t="s">
        <v>11150</v>
      </c>
      <c r="O1319" s="20">
        <v>55</v>
      </c>
      <c r="P1319" s="20" t="str">
        <f>VLOOKUP(A1319,'REPORTE'!$A$1:$AG$1961,30,0)</f>
        <v>Primaria</v>
      </c>
      <c r="Q1319" s="20" t="str">
        <f>VLOOKUP(A1319,'REPORTE'!$A$1:$AG$1961,31,0)</f>
        <v>PICHINCHA</v>
      </c>
      <c r="R1319" s="20" t="str">
        <f>VLOOKUP(A1319,'REPORTE'!$A$1:$AG$1961,32,0)</f>
        <v>QUITO</v>
      </c>
      <c r="S1319" s="20" t="str">
        <f>VLOOKUP(A1319,'REPORTE'!$A$1:$AG$1961,33,0)</f>
        <v>COTOCOLLAO</v>
      </c>
      <c r="T1319" s="20" t="str">
        <f>VLOOKUP(S1319,PROVINCIAS!$F$1:$G$1171,2,0)</f>
        <v>URBANA</v>
      </c>
      <c r="U1319" s="20" t="str">
        <f>VLOOKUP(A1319,'REPORTE'!$A$1:$AG$1961,5,0)</f>
        <v>ECUATORIANO(A)</v>
      </c>
      <c r="V1319" s="20" t="str">
        <f>VLOOKUP(A1319,'REPORTE'!$A$1:$AG$1961,18,0)</f>
        <v>F</v>
      </c>
    </row>
    <row r="1320" spans="1:22" x14ac:dyDescent="0.45">
      <c r="A1320" s="20">
        <v>1001437</v>
      </c>
      <c r="B1320" s="20" t="s">
        <v>9431</v>
      </c>
      <c r="C1320" s="20" t="s">
        <v>10043</v>
      </c>
      <c r="D1320" s="20">
        <v>401017892</v>
      </c>
      <c r="E1320" s="20">
        <v>231001517</v>
      </c>
      <c r="F1320" s="20" t="s">
        <v>11139</v>
      </c>
      <c r="G1320" s="20"/>
      <c r="H1320" s="20">
        <v>160</v>
      </c>
      <c r="I1320" s="20" t="s">
        <v>11150</v>
      </c>
      <c r="J1320" s="20" t="s">
        <v>11150</v>
      </c>
      <c r="K1320" s="20" t="s">
        <v>11150</v>
      </c>
      <c r="L1320" s="20" t="s">
        <v>11150</v>
      </c>
      <c r="M1320" s="20" t="s">
        <v>11150</v>
      </c>
      <c r="N1320" s="20" t="s">
        <v>11150</v>
      </c>
      <c r="O1320" s="20">
        <v>160</v>
      </c>
      <c r="P1320" s="20" t="str">
        <f>VLOOKUP(A1320,'REPORTE'!$A$1:$AG$1961,30,0)</f>
        <v>Secundaria</v>
      </c>
      <c r="Q1320" s="20" t="str">
        <f>VLOOKUP(A1320,'REPORTE'!$A$1:$AG$1961,31,0)</f>
        <v>CARCHI</v>
      </c>
      <c r="R1320" s="20" t="str">
        <f>VLOOKUP(A1320,'REPORTE'!$A$1:$AG$1961,32,0)</f>
        <v>MONTUFAR</v>
      </c>
      <c r="S1320" s="20" t="str">
        <f>VLOOKUP(A1320,'REPORTE'!$A$1:$AG$1961,33,0)</f>
        <v>CRISTOBAL COLON</v>
      </c>
      <c r="T1320" s="20" t="str">
        <f>VLOOKUP(S1320,PROVINCIAS!$F$1:$G$1171,2,0)</f>
        <v>RURAL</v>
      </c>
      <c r="U1320" s="20" t="str">
        <f>VLOOKUP(A1320,'REPORTE'!$A$1:$AG$1961,5,0)</f>
        <v>ECUATORIANO(A)</v>
      </c>
      <c r="V1320" s="20" t="str">
        <f>VLOOKUP(A1320,'REPORTE'!$A$1:$AG$1961,18,0)</f>
        <v>M</v>
      </c>
    </row>
    <row r="1321" spans="1:22" x14ac:dyDescent="0.45">
      <c r="A1321" s="20">
        <v>1001438</v>
      </c>
      <c r="B1321" s="20" t="s">
        <v>9431</v>
      </c>
      <c r="C1321" s="20" t="s">
        <v>9927</v>
      </c>
      <c r="D1321" s="20">
        <v>603358136</v>
      </c>
      <c r="E1321" s="20">
        <v>231001518</v>
      </c>
      <c r="F1321" s="20" t="s">
        <v>11139</v>
      </c>
      <c r="G1321" s="20"/>
      <c r="H1321" s="20">
        <v>140</v>
      </c>
      <c r="I1321" s="20" t="s">
        <v>11150</v>
      </c>
      <c r="J1321" s="20" t="s">
        <v>11150</v>
      </c>
      <c r="K1321" s="20" t="s">
        <v>11150</v>
      </c>
      <c r="L1321" s="20" t="s">
        <v>11150</v>
      </c>
      <c r="M1321" s="20" t="s">
        <v>11150</v>
      </c>
      <c r="N1321" s="20" t="s">
        <v>11150</v>
      </c>
      <c r="O1321" s="20">
        <v>140</v>
      </c>
      <c r="P1321" s="20" t="str">
        <f>VLOOKUP(A1321,'REPORTE'!$A$1:$AG$1961,30,0)</f>
        <v>Universitaria</v>
      </c>
      <c r="Q1321" s="20" t="str">
        <f>VLOOKUP(A1321,'REPORTE'!$A$1:$AG$1961,31,0)</f>
        <v>CHIMBORAZO</v>
      </c>
      <c r="R1321" s="20" t="str">
        <f>VLOOKUP(A1321,'REPORTE'!$A$1:$AG$1961,32,0)</f>
        <v>GUAMOTE</v>
      </c>
      <c r="S1321" s="20" t="str">
        <f>VLOOKUP(A1321,'REPORTE'!$A$1:$AG$1961,33,0)</f>
        <v>GUAMOTE</v>
      </c>
      <c r="T1321" s="20" t="str">
        <f>VLOOKUP(S1321,PROVINCIAS!$F$1:$G$1171,2,0)</f>
        <v>URBANA</v>
      </c>
      <c r="U1321" s="20" t="str">
        <f>VLOOKUP(A1321,'REPORTE'!$A$1:$AG$1961,5,0)</f>
        <v>ECUATORIANO(A) INDIGENA</v>
      </c>
      <c r="V1321" s="20" t="str">
        <f>VLOOKUP(A1321,'REPORTE'!$A$1:$AG$1961,18,0)</f>
        <v>M</v>
      </c>
    </row>
    <row r="1322" spans="1:22" x14ac:dyDescent="0.45">
      <c r="A1322" s="20">
        <v>1001439</v>
      </c>
      <c r="B1322" s="20" t="s">
        <v>9431</v>
      </c>
      <c r="C1322" s="20" t="s">
        <v>9955</v>
      </c>
      <c r="D1322" s="20">
        <v>1711670081</v>
      </c>
      <c r="E1322" s="20">
        <v>231001519</v>
      </c>
      <c r="F1322" s="20" t="s">
        <v>11139</v>
      </c>
      <c r="G1322" s="20"/>
      <c r="H1322" s="20">
        <v>340</v>
      </c>
      <c r="I1322" s="20" t="s">
        <v>11150</v>
      </c>
      <c r="J1322" s="20" t="s">
        <v>11150</v>
      </c>
      <c r="K1322" s="20" t="s">
        <v>11150</v>
      </c>
      <c r="L1322" s="20" t="s">
        <v>11150</v>
      </c>
      <c r="M1322" s="20" t="s">
        <v>11150</v>
      </c>
      <c r="N1322" s="20" t="s">
        <v>11150</v>
      </c>
      <c r="O1322" s="20">
        <v>340</v>
      </c>
      <c r="P1322" s="20" t="str">
        <f>VLOOKUP(A1322,'REPORTE'!$A$1:$AG$1961,30,0)</f>
        <v>Ninguna</v>
      </c>
      <c r="Q1322" s="20" t="str">
        <f>VLOOKUP(A1322,'REPORTE'!$A$1:$AG$1961,31,0)</f>
        <v>PICHINCHA</v>
      </c>
      <c r="R1322" s="20" t="str">
        <f>VLOOKUP(A1322,'REPORTE'!$A$1:$AG$1961,32,0)</f>
        <v>QUITO</v>
      </c>
      <c r="S1322" s="20" t="str">
        <f>VLOOKUP(A1322,'REPORTE'!$A$1:$AG$1961,33,0)</f>
        <v>COTOCOLLAO</v>
      </c>
      <c r="T1322" s="20" t="str">
        <f>VLOOKUP(S1322,PROVINCIAS!$F$1:$G$1171,2,0)</f>
        <v>URBANA</v>
      </c>
      <c r="U1322" s="20" t="str">
        <f>VLOOKUP(A1322,'REPORTE'!$A$1:$AG$1961,5,0)</f>
        <v>ECUATORIANO(A)</v>
      </c>
      <c r="V1322" s="20" t="str">
        <f>VLOOKUP(A1322,'REPORTE'!$A$1:$AG$1961,18,0)</f>
        <v>M</v>
      </c>
    </row>
    <row r="1323" spans="1:22" x14ac:dyDescent="0.45">
      <c r="A1323" s="20">
        <v>1001440</v>
      </c>
      <c r="B1323" s="20" t="s">
        <v>9431</v>
      </c>
      <c r="C1323" s="20" t="s">
        <v>14362</v>
      </c>
      <c r="D1323" s="20">
        <v>605402965</v>
      </c>
      <c r="E1323" s="20">
        <v>231001531</v>
      </c>
      <c r="F1323" s="20" t="s">
        <v>11139</v>
      </c>
      <c r="G1323" s="20"/>
      <c r="H1323" s="20">
        <v>15</v>
      </c>
      <c r="I1323" s="20" t="s">
        <v>11150</v>
      </c>
      <c r="J1323" s="20" t="s">
        <v>11150</v>
      </c>
      <c r="K1323" s="20" t="s">
        <v>11150</v>
      </c>
      <c r="L1323" s="20" t="s">
        <v>11150</v>
      </c>
      <c r="M1323" s="20" t="s">
        <v>11150</v>
      </c>
      <c r="N1323" s="20" t="s">
        <v>11150</v>
      </c>
      <c r="O1323" s="20">
        <v>15</v>
      </c>
      <c r="P1323" s="20" t="str">
        <f>VLOOKUP(A1323,'REPORTE'!$A$1:$AG$1961,30,0)</f>
        <v>Primaria</v>
      </c>
      <c r="Q1323" s="20" t="str">
        <f>VLOOKUP(A1323,'REPORTE'!$A$1:$AG$1961,31,0)</f>
        <v>CHIMBORAZO</v>
      </c>
      <c r="R1323" s="20" t="str">
        <f>VLOOKUP(A1323,'REPORTE'!$A$1:$AG$1961,32,0)</f>
        <v>GUAMOTE</v>
      </c>
      <c r="S1323" s="20" t="str">
        <f>VLOOKUP(A1323,'REPORTE'!$A$1:$AG$1961,33,0)</f>
        <v>PALMIRA</v>
      </c>
      <c r="T1323" s="20" t="str">
        <f>VLOOKUP(S1323,PROVINCIAS!$F$1:$G$1171,2,0)</f>
        <v>RURAL</v>
      </c>
      <c r="U1323" s="20" t="str">
        <f>VLOOKUP(A1323,'REPORTE'!$A$1:$AG$1961,5,0)</f>
        <v>ECUATORIANO(A) INDIGENA</v>
      </c>
      <c r="V1323" s="20" t="str">
        <f>VLOOKUP(A1323,'REPORTE'!$A$1:$AG$1961,18,0)</f>
        <v>M</v>
      </c>
    </row>
    <row r="1324" spans="1:22" x14ac:dyDescent="0.45">
      <c r="A1324" s="20">
        <v>1001441</v>
      </c>
      <c r="B1324" s="20" t="s">
        <v>9431</v>
      </c>
      <c r="C1324" s="20" t="s">
        <v>9931</v>
      </c>
      <c r="D1324" s="20">
        <v>602146565</v>
      </c>
      <c r="E1324" s="20">
        <v>231001520</v>
      </c>
      <c r="F1324" s="20" t="s">
        <v>11139</v>
      </c>
      <c r="G1324" s="20"/>
      <c r="H1324" s="20">
        <v>121</v>
      </c>
      <c r="I1324" s="20" t="s">
        <v>11150</v>
      </c>
      <c r="J1324" s="20" t="s">
        <v>11150</v>
      </c>
      <c r="K1324" s="20" t="s">
        <v>11150</v>
      </c>
      <c r="L1324" s="20" t="s">
        <v>11150</v>
      </c>
      <c r="M1324" s="20" t="s">
        <v>11150</v>
      </c>
      <c r="N1324" s="20" t="s">
        <v>11150</v>
      </c>
      <c r="O1324" s="20">
        <v>121</v>
      </c>
      <c r="P1324" s="20" t="str">
        <f>VLOOKUP(A1324,'REPORTE'!$A$1:$AG$1961,30,0)</f>
        <v>Primaria</v>
      </c>
      <c r="Q1324" s="20" t="str">
        <f>VLOOKUP(A1324,'REPORTE'!$A$1:$AG$1961,31,0)</f>
        <v>CHIMBORAZO</v>
      </c>
      <c r="R1324" s="20" t="str">
        <f>VLOOKUP(A1324,'REPORTE'!$A$1:$AG$1961,32,0)</f>
        <v>GUAMOTE</v>
      </c>
      <c r="S1324" s="20" t="str">
        <f>VLOOKUP(A1324,'REPORTE'!$A$1:$AG$1961,33,0)</f>
        <v>GUAMOTE</v>
      </c>
      <c r="T1324" s="20" t="str">
        <f>VLOOKUP(S1324,PROVINCIAS!$F$1:$G$1171,2,0)</f>
        <v>URBANA</v>
      </c>
      <c r="U1324" s="20" t="str">
        <f>VLOOKUP(A1324,'REPORTE'!$A$1:$AG$1961,5,0)</f>
        <v>ECUATORIANO(A) INDIGENA</v>
      </c>
      <c r="V1324" s="20" t="str">
        <f>VLOOKUP(A1324,'REPORTE'!$A$1:$AG$1961,18,0)</f>
        <v>M</v>
      </c>
    </row>
    <row r="1325" spans="1:22" x14ac:dyDescent="0.45">
      <c r="A1325" s="20">
        <v>1001442</v>
      </c>
      <c r="B1325" s="20" t="s">
        <v>9431</v>
      </c>
      <c r="C1325" s="20" t="s">
        <v>9951</v>
      </c>
      <c r="D1325" s="20">
        <v>1727213850</v>
      </c>
      <c r="E1325" s="20">
        <v>231001521</v>
      </c>
      <c r="F1325" s="20" t="s">
        <v>11139</v>
      </c>
      <c r="G1325" s="20"/>
      <c r="H1325" s="20">
        <v>195</v>
      </c>
      <c r="I1325" s="20" t="s">
        <v>11150</v>
      </c>
      <c r="J1325" s="20" t="s">
        <v>11150</v>
      </c>
      <c r="K1325" s="20" t="s">
        <v>11150</v>
      </c>
      <c r="L1325" s="20" t="s">
        <v>11150</v>
      </c>
      <c r="M1325" s="20" t="s">
        <v>11150</v>
      </c>
      <c r="N1325" s="20" t="s">
        <v>11150</v>
      </c>
      <c r="O1325" s="20">
        <v>195</v>
      </c>
      <c r="P1325" s="20" t="str">
        <f>VLOOKUP(A1325,'REPORTE'!$A$1:$AG$1961,30,0)</f>
        <v>Primaria</v>
      </c>
      <c r="Q1325" s="20" t="str">
        <f>VLOOKUP(A1325,'REPORTE'!$A$1:$AG$1961,31,0)</f>
        <v>BOLIVAR</v>
      </c>
      <c r="R1325" s="20" t="str">
        <f>VLOOKUP(A1325,'REPORTE'!$A$1:$AG$1961,32,0)</f>
        <v>SAN MIGUEL</v>
      </c>
      <c r="S1325" s="20" t="str">
        <f>VLOOKUP(A1325,'REPORTE'!$A$1:$AG$1961,33,0)</f>
        <v>SAN PABLO (SAN PABLO DE ATENAS)</v>
      </c>
      <c r="T1325" s="20" t="str">
        <f>VLOOKUP(S1325,PROVINCIAS!$F$1:$G$1171,2,0)</f>
        <v>RURAL</v>
      </c>
      <c r="U1325" s="20" t="str">
        <f>VLOOKUP(A1325,'REPORTE'!$A$1:$AG$1961,5,0)</f>
        <v>ECUATORIANO(A) INDIGENA</v>
      </c>
      <c r="V1325" s="20" t="str">
        <f>VLOOKUP(A1325,'REPORTE'!$A$1:$AG$1961,18,0)</f>
        <v>M</v>
      </c>
    </row>
    <row r="1326" spans="1:22" x14ac:dyDescent="0.45">
      <c r="A1326" s="20">
        <v>1001443</v>
      </c>
      <c r="B1326" s="20" t="s">
        <v>9431</v>
      </c>
      <c r="C1326" s="20" t="s">
        <v>14363</v>
      </c>
      <c r="D1326" s="20">
        <v>401191143</v>
      </c>
      <c r="E1326" s="20">
        <v>231001522</v>
      </c>
      <c r="F1326" s="20" t="s">
        <v>11139</v>
      </c>
      <c r="G1326" s="20"/>
      <c r="H1326" s="20">
        <v>30</v>
      </c>
      <c r="I1326" s="20" t="s">
        <v>11150</v>
      </c>
      <c r="J1326" s="20" t="s">
        <v>11150</v>
      </c>
      <c r="K1326" s="20" t="s">
        <v>11150</v>
      </c>
      <c r="L1326" s="20" t="s">
        <v>11150</v>
      </c>
      <c r="M1326" s="20" t="s">
        <v>11150</v>
      </c>
      <c r="N1326" s="20" t="s">
        <v>11150</v>
      </c>
      <c r="O1326" s="20">
        <v>30</v>
      </c>
      <c r="P1326" s="20" t="str">
        <f>VLOOKUP(A1326,'REPORTE'!$A$1:$AG$1961,30,0)</f>
        <v>Secundaria</v>
      </c>
      <c r="Q1326" s="20" t="str">
        <f>VLOOKUP(A1326,'REPORTE'!$A$1:$AG$1961,31,0)</f>
        <v>CARCHI</v>
      </c>
      <c r="R1326" s="20" t="str">
        <f>VLOOKUP(A1326,'REPORTE'!$A$1:$AG$1961,32,0)</f>
        <v>TULCAN</v>
      </c>
      <c r="S1326" s="20" t="str">
        <f>VLOOKUP(A1326,'REPORTE'!$A$1:$AG$1961,33,0)</f>
        <v>MALDONADO</v>
      </c>
      <c r="T1326" s="20" t="str">
        <f>VLOOKUP(S1326,PROVINCIAS!$F$1:$G$1171,2,0)</f>
        <v>RURAL</v>
      </c>
      <c r="U1326" s="20" t="str">
        <f>VLOOKUP(A1326,'REPORTE'!$A$1:$AG$1961,5,0)</f>
        <v>ECUATORIANO(A)</v>
      </c>
      <c r="V1326" s="20" t="str">
        <f>VLOOKUP(A1326,'REPORTE'!$A$1:$AG$1961,18,0)</f>
        <v>F</v>
      </c>
    </row>
    <row r="1327" spans="1:22" x14ac:dyDescent="0.45">
      <c r="A1327" s="20">
        <v>1001444</v>
      </c>
      <c r="B1327" s="20" t="s">
        <v>9431</v>
      </c>
      <c r="C1327" s="20" t="s">
        <v>10339</v>
      </c>
      <c r="D1327" s="20">
        <v>1752601920</v>
      </c>
      <c r="E1327" s="20">
        <v>231001523</v>
      </c>
      <c r="F1327" s="20" t="s">
        <v>11139</v>
      </c>
      <c r="G1327" s="20"/>
      <c r="H1327" s="20">
        <v>300</v>
      </c>
      <c r="I1327" s="20" t="s">
        <v>11150</v>
      </c>
      <c r="J1327" s="20" t="s">
        <v>11150</v>
      </c>
      <c r="K1327" s="20" t="s">
        <v>11150</v>
      </c>
      <c r="L1327" s="20" t="s">
        <v>11150</v>
      </c>
      <c r="M1327" s="20" t="s">
        <v>11150</v>
      </c>
      <c r="N1327" s="20" t="s">
        <v>11150</v>
      </c>
      <c r="O1327" s="20">
        <v>300</v>
      </c>
      <c r="P1327" s="20" t="str">
        <f>VLOOKUP(A1327,'REPORTE'!$A$1:$AG$1961,30,0)</f>
        <v>Secundaria</v>
      </c>
      <c r="Q1327" s="20" t="str">
        <f>VLOOKUP(A1327,'REPORTE'!$A$1:$AG$1961,31,0)</f>
        <v>PICHINCHA</v>
      </c>
      <c r="R1327" s="20" t="str">
        <f>VLOOKUP(A1327,'REPORTE'!$A$1:$AG$1961,32,0)</f>
        <v>QUITO</v>
      </c>
      <c r="S1327" s="20" t="str">
        <f>VLOOKUP(A1327,'REPORTE'!$A$1:$AG$1961,33,0)</f>
        <v>COTOCOLLAO</v>
      </c>
      <c r="T1327" s="20" t="str">
        <f>VLOOKUP(S1327,PROVINCIAS!$F$1:$G$1171,2,0)</f>
        <v>URBANA</v>
      </c>
      <c r="U1327" s="20" t="str">
        <f>VLOOKUP(A1327,'REPORTE'!$A$1:$AG$1961,5,0)</f>
        <v>ECUATORIANO(A)</v>
      </c>
      <c r="V1327" s="20" t="str">
        <f>VLOOKUP(A1327,'REPORTE'!$A$1:$AG$1961,18,0)</f>
        <v>F</v>
      </c>
    </row>
    <row r="1328" spans="1:22" x14ac:dyDescent="0.45">
      <c r="A1328" s="20">
        <v>1001445</v>
      </c>
      <c r="B1328" s="20" t="s">
        <v>9431</v>
      </c>
      <c r="C1328" s="20" t="s">
        <v>9932</v>
      </c>
      <c r="D1328" s="20">
        <v>1754735957</v>
      </c>
      <c r="E1328" s="20">
        <v>231001524</v>
      </c>
      <c r="F1328" s="20" t="s">
        <v>11139</v>
      </c>
      <c r="G1328" s="20"/>
      <c r="H1328" s="20">
        <v>145</v>
      </c>
      <c r="I1328" s="20" t="s">
        <v>11150</v>
      </c>
      <c r="J1328" s="20" t="s">
        <v>11150</v>
      </c>
      <c r="K1328" s="20" t="s">
        <v>11150</v>
      </c>
      <c r="L1328" s="20" t="s">
        <v>11150</v>
      </c>
      <c r="M1328" s="20" t="s">
        <v>11150</v>
      </c>
      <c r="N1328" s="20" t="s">
        <v>11150</v>
      </c>
      <c r="O1328" s="20">
        <v>145</v>
      </c>
      <c r="P1328" s="20" t="str">
        <f>VLOOKUP(A1328,'REPORTE'!$A$1:$AG$1961,30,0)</f>
        <v>Ninguna</v>
      </c>
      <c r="Q1328" s="20" t="str">
        <f>VLOOKUP(A1328,'REPORTE'!$A$1:$AG$1961,31,0)</f>
        <v>COTOPAXI</v>
      </c>
      <c r="R1328" s="20" t="str">
        <f>VLOOKUP(A1328,'REPORTE'!$A$1:$AG$1961,32,0)</f>
        <v>SAQUISILI</v>
      </c>
      <c r="S1328" s="20" t="str">
        <f>VLOOKUP(A1328,'REPORTE'!$A$1:$AG$1961,33,0)</f>
        <v>SAQUISILI</v>
      </c>
      <c r="T1328" s="20" t="str">
        <f>VLOOKUP(S1328,PROVINCIAS!$F$1:$G$1171,2,0)</f>
        <v>URBANA</v>
      </c>
      <c r="U1328" s="20" t="str">
        <f>VLOOKUP(A1328,'REPORTE'!$A$1:$AG$1961,5,0)</f>
        <v>ECUATORIANO(A) INDIGENA</v>
      </c>
      <c r="V1328" s="20" t="str">
        <f>VLOOKUP(A1328,'REPORTE'!$A$1:$AG$1961,18,0)</f>
        <v>F</v>
      </c>
    </row>
    <row r="1329" spans="1:22" x14ac:dyDescent="0.45">
      <c r="A1329" s="20">
        <v>1001446</v>
      </c>
      <c r="B1329" s="20" t="s">
        <v>9431</v>
      </c>
      <c r="C1329" s="20" t="s">
        <v>10219</v>
      </c>
      <c r="D1329" s="20">
        <v>1707276992</v>
      </c>
      <c r="E1329" s="20">
        <v>231001525</v>
      </c>
      <c r="F1329" s="20" t="s">
        <v>11139</v>
      </c>
      <c r="G1329" s="20"/>
      <c r="H1329" s="20">
        <v>70.2</v>
      </c>
      <c r="I1329" s="20" t="s">
        <v>11150</v>
      </c>
      <c r="J1329" s="20" t="s">
        <v>11150</v>
      </c>
      <c r="K1329" s="20" t="s">
        <v>11150</v>
      </c>
      <c r="L1329" s="20" t="s">
        <v>11150</v>
      </c>
      <c r="M1329" s="20" t="s">
        <v>11150</v>
      </c>
      <c r="N1329" s="20" t="s">
        <v>11150</v>
      </c>
      <c r="O1329" s="20">
        <v>70.2</v>
      </c>
      <c r="P1329" s="20" t="str">
        <f>VLOOKUP(A1329,'REPORTE'!$A$1:$AG$1961,30,0)</f>
        <v>Primaria</v>
      </c>
      <c r="Q1329" s="20" t="str">
        <f>VLOOKUP(A1329,'REPORTE'!$A$1:$AG$1961,31,0)</f>
        <v>CHIMBORAZO</v>
      </c>
      <c r="R1329" s="20" t="str">
        <f>VLOOKUP(A1329,'REPORTE'!$A$1:$AG$1961,32,0)</f>
        <v>COLTA</v>
      </c>
      <c r="S1329" s="20" t="str">
        <f>VLOOKUP(A1329,'REPORTE'!$A$1:$AG$1961,33,0)</f>
        <v>CAJABAMBA</v>
      </c>
      <c r="T1329" s="20" t="str">
        <f>VLOOKUP(S1329,PROVINCIAS!$F$1:$G$1171,2,0)</f>
        <v>URBANA</v>
      </c>
      <c r="U1329" s="20" t="str">
        <f>VLOOKUP(A1329,'REPORTE'!$A$1:$AG$1961,5,0)</f>
        <v>ECUATORIANO(A) INDIGENA</v>
      </c>
      <c r="V1329" s="20" t="str">
        <f>VLOOKUP(A1329,'REPORTE'!$A$1:$AG$1961,18,0)</f>
        <v>M</v>
      </c>
    </row>
    <row r="1330" spans="1:22" x14ac:dyDescent="0.45">
      <c r="A1330" s="20">
        <v>1001447</v>
      </c>
      <c r="B1330" s="20" t="s">
        <v>9431</v>
      </c>
      <c r="C1330" s="20" t="s">
        <v>9936</v>
      </c>
      <c r="D1330" s="20">
        <v>1721046900</v>
      </c>
      <c r="E1330" s="20">
        <v>231001526</v>
      </c>
      <c r="F1330" s="20" t="s">
        <v>11139</v>
      </c>
      <c r="G1330" s="20"/>
      <c r="H1330" s="20">
        <v>37</v>
      </c>
      <c r="I1330" s="20" t="s">
        <v>11150</v>
      </c>
      <c r="J1330" s="20" t="s">
        <v>11150</v>
      </c>
      <c r="K1330" s="20" t="s">
        <v>11150</v>
      </c>
      <c r="L1330" s="20" t="s">
        <v>11150</v>
      </c>
      <c r="M1330" s="20" t="s">
        <v>11150</v>
      </c>
      <c r="N1330" s="20" t="s">
        <v>11150</v>
      </c>
      <c r="O1330" s="20">
        <v>37</v>
      </c>
      <c r="P1330" s="20" t="str">
        <f>VLOOKUP(A1330,'REPORTE'!$A$1:$AG$1961,30,0)</f>
        <v>Universitaria</v>
      </c>
      <c r="Q1330" s="20" t="str">
        <f>VLOOKUP(A1330,'REPORTE'!$A$1:$AG$1961,31,0)</f>
        <v>PICHINCHA</v>
      </c>
      <c r="R1330" s="20" t="str">
        <f>VLOOKUP(A1330,'REPORTE'!$A$1:$AG$1961,32,0)</f>
        <v>QUITO</v>
      </c>
      <c r="S1330" s="20" t="str">
        <f>VLOOKUP(A1330,'REPORTE'!$A$1:$AG$1961,33,0)</f>
        <v>LA MAGDALENA</v>
      </c>
      <c r="T1330" s="20" t="str">
        <f>VLOOKUP(S1330,PROVINCIAS!$F$1:$G$1171,2,0)</f>
        <v>URBANA</v>
      </c>
      <c r="U1330" s="20" t="str">
        <f>VLOOKUP(A1330,'REPORTE'!$A$1:$AG$1961,5,0)</f>
        <v>ECUATORIANO(A)</v>
      </c>
      <c r="V1330" s="20" t="str">
        <f>VLOOKUP(A1330,'REPORTE'!$A$1:$AG$1961,18,0)</f>
        <v>M</v>
      </c>
    </row>
    <row r="1331" spans="1:22" x14ac:dyDescent="0.45">
      <c r="A1331" s="20">
        <v>1001448</v>
      </c>
      <c r="B1331" s="20" t="s">
        <v>9431</v>
      </c>
      <c r="C1331" s="20" t="s">
        <v>10400</v>
      </c>
      <c r="D1331" s="20">
        <v>1719141077</v>
      </c>
      <c r="E1331" s="20">
        <v>231001527</v>
      </c>
      <c r="F1331" s="20" t="s">
        <v>11139</v>
      </c>
      <c r="G1331" s="20"/>
      <c r="H1331" s="20">
        <v>222.5</v>
      </c>
      <c r="I1331" s="20" t="s">
        <v>11150</v>
      </c>
      <c r="J1331" s="20" t="s">
        <v>11150</v>
      </c>
      <c r="K1331" s="20" t="s">
        <v>11150</v>
      </c>
      <c r="L1331" s="20" t="s">
        <v>11150</v>
      </c>
      <c r="M1331" s="20" t="s">
        <v>11150</v>
      </c>
      <c r="N1331" s="20" t="s">
        <v>11150</v>
      </c>
      <c r="O1331" s="20">
        <v>222.5</v>
      </c>
      <c r="P1331" s="20" t="str">
        <f>VLOOKUP(A1331,'REPORTE'!$A$1:$AG$1961,30,0)</f>
        <v>Primaria</v>
      </c>
      <c r="Q1331" s="20" t="str">
        <f>VLOOKUP(A1331,'REPORTE'!$A$1:$AG$1961,31,0)</f>
        <v>PICHINCHA</v>
      </c>
      <c r="R1331" s="20" t="str">
        <f>VLOOKUP(A1331,'REPORTE'!$A$1:$AG$1961,32,0)</f>
        <v>QUITO</v>
      </c>
      <c r="S1331" s="20" t="str">
        <f>VLOOKUP(A1331,'REPORTE'!$A$1:$AG$1961,33,0)</f>
        <v>COTOCOLLAO</v>
      </c>
      <c r="T1331" s="20" t="str">
        <f>VLOOKUP(S1331,PROVINCIAS!$F$1:$G$1171,2,0)</f>
        <v>URBANA</v>
      </c>
      <c r="U1331" s="20" t="str">
        <f>VLOOKUP(A1331,'REPORTE'!$A$1:$AG$1961,5,0)</f>
        <v>ECUATORIANO(A)</v>
      </c>
      <c r="V1331" s="20" t="str">
        <f>VLOOKUP(A1331,'REPORTE'!$A$1:$AG$1961,18,0)</f>
        <v>M</v>
      </c>
    </row>
    <row r="1332" spans="1:22" x14ac:dyDescent="0.45">
      <c r="A1332" s="20">
        <v>1001449</v>
      </c>
      <c r="B1332" s="20" t="s">
        <v>9431</v>
      </c>
      <c r="C1332" s="20" t="s">
        <v>9952</v>
      </c>
      <c r="D1332" s="20">
        <v>602217226</v>
      </c>
      <c r="E1332" s="20">
        <v>231001528</v>
      </c>
      <c r="F1332" s="20" t="s">
        <v>11139</v>
      </c>
      <c r="G1332" s="20"/>
      <c r="H1332" s="20">
        <v>142.65</v>
      </c>
      <c r="I1332" s="20" t="s">
        <v>11150</v>
      </c>
      <c r="J1332" s="20" t="s">
        <v>11150</v>
      </c>
      <c r="K1332" s="20" t="s">
        <v>11150</v>
      </c>
      <c r="L1332" s="20" t="s">
        <v>11150</v>
      </c>
      <c r="M1332" s="20" t="s">
        <v>11150</v>
      </c>
      <c r="N1332" s="20" t="s">
        <v>11150</v>
      </c>
      <c r="O1332" s="20">
        <v>142.65</v>
      </c>
      <c r="P1332" s="20" t="str">
        <f>VLOOKUP(A1332,'REPORTE'!$A$1:$AG$1961,30,0)</f>
        <v>Secundaria</v>
      </c>
      <c r="Q1332" s="20" t="str">
        <f>VLOOKUP(A1332,'REPORTE'!$A$1:$AG$1961,31,0)</f>
        <v>CHIMBORAZO</v>
      </c>
      <c r="R1332" s="20" t="str">
        <f>VLOOKUP(A1332,'REPORTE'!$A$1:$AG$1961,32,0)</f>
        <v>RIOBAMBA</v>
      </c>
      <c r="S1332" s="20" t="str">
        <f>VLOOKUP(A1332,'REPORTE'!$A$1:$AG$1961,33,0)</f>
        <v>YARUQUIES</v>
      </c>
      <c r="T1332" s="20" t="str">
        <f>VLOOKUP(S1332,PROVINCIAS!$F$1:$G$1171,2,0)</f>
        <v>URBANA</v>
      </c>
      <c r="U1332" s="20" t="str">
        <f>VLOOKUP(A1332,'REPORTE'!$A$1:$AG$1961,5,0)</f>
        <v>ECUATORIANO(A) INDIGENA</v>
      </c>
      <c r="V1332" s="20" t="str">
        <f>VLOOKUP(A1332,'REPORTE'!$A$1:$AG$1961,18,0)</f>
        <v>F</v>
      </c>
    </row>
    <row r="1333" spans="1:22" x14ac:dyDescent="0.45">
      <c r="A1333" s="20">
        <v>1001450</v>
      </c>
      <c r="B1333" s="20" t="s">
        <v>9431</v>
      </c>
      <c r="C1333" s="20" t="s">
        <v>14364</v>
      </c>
      <c r="D1333" s="20">
        <v>605743483</v>
      </c>
      <c r="E1333" s="20">
        <v>231001529</v>
      </c>
      <c r="F1333" s="20" t="s">
        <v>11139</v>
      </c>
      <c r="G1333" s="20"/>
      <c r="H1333" s="20">
        <v>20</v>
      </c>
      <c r="I1333" s="20" t="s">
        <v>11150</v>
      </c>
      <c r="J1333" s="20" t="s">
        <v>11150</v>
      </c>
      <c r="K1333" s="20" t="s">
        <v>11150</v>
      </c>
      <c r="L1333" s="20" t="s">
        <v>11150</v>
      </c>
      <c r="M1333" s="20" t="s">
        <v>11150</v>
      </c>
      <c r="N1333" s="20" t="s">
        <v>11150</v>
      </c>
      <c r="O1333" s="20">
        <v>20</v>
      </c>
      <c r="P1333" s="20" t="str">
        <f>VLOOKUP(A1333,'REPORTE'!$A$1:$AG$1961,30,0)</f>
        <v>Secundaria</v>
      </c>
      <c r="Q1333" s="20" t="str">
        <f>VLOOKUP(A1333,'REPORTE'!$A$1:$AG$1961,31,0)</f>
        <v>PICHINCHA</v>
      </c>
      <c r="R1333" s="20" t="str">
        <f>VLOOKUP(A1333,'REPORTE'!$A$1:$AG$1961,32,0)</f>
        <v>QUITO</v>
      </c>
      <c r="S1333" s="20" t="str">
        <f>VLOOKUP(A1333,'REPORTE'!$A$1:$AG$1961,33,0)</f>
        <v>SAN SEBASTIAN</v>
      </c>
      <c r="T1333" s="20" t="str">
        <f>VLOOKUP(S1333,PROVINCIAS!$F$1:$G$1171,2,0)</f>
        <v>URBANA</v>
      </c>
      <c r="U1333" s="20" t="str">
        <f>VLOOKUP(A1333,'REPORTE'!$A$1:$AG$1961,5,0)</f>
        <v>ECUATORIANO(A) INDIGENA</v>
      </c>
      <c r="V1333" s="20" t="str">
        <f>VLOOKUP(A1333,'REPORTE'!$A$1:$AG$1961,18,0)</f>
        <v>F</v>
      </c>
    </row>
    <row r="1334" spans="1:22" x14ac:dyDescent="0.45">
      <c r="A1334" s="20">
        <v>1001451</v>
      </c>
      <c r="B1334" s="20" t="s">
        <v>9431</v>
      </c>
      <c r="C1334" s="20" t="s">
        <v>14365</v>
      </c>
      <c r="D1334" s="20">
        <v>2100988076</v>
      </c>
      <c r="E1334" s="20">
        <v>231001530</v>
      </c>
      <c r="F1334" s="20" t="s">
        <v>11139</v>
      </c>
      <c r="G1334" s="20"/>
      <c r="H1334" s="20">
        <v>30</v>
      </c>
      <c r="I1334" s="20" t="s">
        <v>11150</v>
      </c>
      <c r="J1334" s="20" t="s">
        <v>11150</v>
      </c>
      <c r="K1334" s="20" t="s">
        <v>11150</v>
      </c>
      <c r="L1334" s="20" t="s">
        <v>11150</v>
      </c>
      <c r="M1334" s="20" t="s">
        <v>11150</v>
      </c>
      <c r="N1334" s="20" t="s">
        <v>11150</v>
      </c>
      <c r="O1334" s="20">
        <v>30</v>
      </c>
      <c r="P1334" s="20" t="str">
        <f>VLOOKUP(A1334,'REPORTE'!$A$1:$AG$1961,30,0)</f>
        <v>Secundaria</v>
      </c>
      <c r="Q1334" s="20" t="str">
        <f>VLOOKUP(A1334,'REPORTE'!$A$1:$AG$1961,31,0)</f>
        <v>ESMERALDAS</v>
      </c>
      <c r="R1334" s="20" t="str">
        <f>VLOOKUP(A1334,'REPORTE'!$A$1:$AG$1961,32,0)</f>
        <v>ESMERALDAS</v>
      </c>
      <c r="S1334" s="20" t="str">
        <f>VLOOKUP(A1334,'REPORTE'!$A$1:$AG$1961,33,0)</f>
        <v>ESMERALDAS</v>
      </c>
      <c r="T1334" s="20" t="str">
        <f>VLOOKUP(S1334,PROVINCIAS!$F$1:$G$1171,2,0)</f>
        <v>URBANA</v>
      </c>
      <c r="U1334" s="20" t="str">
        <f>VLOOKUP(A1334,'REPORTE'!$A$1:$AG$1961,5,0)</f>
        <v>ECUATORIANO(A)</v>
      </c>
      <c r="V1334" s="20" t="str">
        <f>VLOOKUP(A1334,'REPORTE'!$A$1:$AG$1961,18,0)</f>
        <v>M</v>
      </c>
    </row>
    <row r="1335" spans="1:22" x14ac:dyDescent="0.45">
      <c r="A1335" s="20">
        <v>1001452</v>
      </c>
      <c r="B1335" s="20" t="s">
        <v>9431</v>
      </c>
      <c r="C1335" s="20" t="s">
        <v>10006</v>
      </c>
      <c r="D1335" s="20">
        <v>1724022783</v>
      </c>
      <c r="E1335" s="20">
        <v>231001532</v>
      </c>
      <c r="F1335" s="20" t="s">
        <v>11139</v>
      </c>
      <c r="G1335" s="20"/>
      <c r="H1335" s="20">
        <v>70</v>
      </c>
      <c r="I1335" s="20" t="s">
        <v>11150</v>
      </c>
      <c r="J1335" s="20" t="s">
        <v>11150</v>
      </c>
      <c r="K1335" s="20" t="s">
        <v>11150</v>
      </c>
      <c r="L1335" s="20" t="s">
        <v>11150</v>
      </c>
      <c r="M1335" s="20" t="s">
        <v>11150</v>
      </c>
      <c r="N1335" s="20" t="s">
        <v>11150</v>
      </c>
      <c r="O1335" s="20">
        <v>70</v>
      </c>
      <c r="P1335" s="20" t="str">
        <f>VLOOKUP(A1335,'REPORTE'!$A$1:$AG$1961,30,0)</f>
        <v>Ninguna</v>
      </c>
      <c r="Q1335" s="20" t="str">
        <f>VLOOKUP(A1335,'REPORTE'!$A$1:$AG$1961,31,0)</f>
        <v>PICHINCHA</v>
      </c>
      <c r="R1335" s="20" t="str">
        <f>VLOOKUP(A1335,'REPORTE'!$A$1:$AG$1961,32,0)</f>
        <v>QUITO</v>
      </c>
      <c r="S1335" s="20" t="str">
        <f>VLOOKUP(A1335,'REPORTE'!$A$1:$AG$1961,33,0)</f>
        <v>COTOCOLLAO</v>
      </c>
      <c r="T1335" s="20" t="str">
        <f>VLOOKUP(S1335,PROVINCIAS!$F$1:$G$1171,2,0)</f>
        <v>URBANA</v>
      </c>
      <c r="U1335" s="20" t="str">
        <f>VLOOKUP(A1335,'REPORTE'!$A$1:$AG$1961,5,0)</f>
        <v>ECUATORIANO(A)</v>
      </c>
      <c r="V1335" s="20" t="str">
        <f>VLOOKUP(A1335,'REPORTE'!$A$1:$AG$1961,18,0)</f>
        <v>F</v>
      </c>
    </row>
    <row r="1336" spans="1:22" x14ac:dyDescent="0.45">
      <c r="A1336" s="20">
        <v>1001453</v>
      </c>
      <c r="B1336" s="20" t="s">
        <v>9431</v>
      </c>
      <c r="C1336" s="20" t="s">
        <v>9953</v>
      </c>
      <c r="D1336" s="20">
        <v>1805197033</v>
      </c>
      <c r="E1336" s="20">
        <v>231001533</v>
      </c>
      <c r="F1336" s="20" t="s">
        <v>11139</v>
      </c>
      <c r="G1336" s="20"/>
      <c r="H1336" s="20">
        <v>70</v>
      </c>
      <c r="I1336" s="20" t="s">
        <v>11150</v>
      </c>
      <c r="J1336" s="20" t="s">
        <v>11150</v>
      </c>
      <c r="K1336" s="20" t="s">
        <v>11150</v>
      </c>
      <c r="L1336" s="20" t="s">
        <v>11150</v>
      </c>
      <c r="M1336" s="20" t="s">
        <v>11150</v>
      </c>
      <c r="N1336" s="20" t="s">
        <v>11150</v>
      </c>
      <c r="O1336" s="20">
        <v>70</v>
      </c>
      <c r="P1336" s="20" t="str">
        <f>VLOOKUP(A1336,'REPORTE'!$A$1:$AG$1961,30,0)</f>
        <v>Secundaria</v>
      </c>
      <c r="Q1336" s="20" t="str">
        <f>VLOOKUP(A1336,'REPORTE'!$A$1:$AG$1961,31,0)</f>
        <v>TUNGURAHUA</v>
      </c>
      <c r="R1336" s="20" t="str">
        <f>VLOOKUP(A1336,'REPORTE'!$A$1:$AG$1961,32,0)</f>
        <v>SAN PEDRO DE PELILEO</v>
      </c>
      <c r="S1336" s="20" t="str">
        <f>VLOOKUP(A1336,'REPORTE'!$A$1:$AG$1961,33,0)</f>
        <v>PELILEO</v>
      </c>
      <c r="T1336" s="20" t="str">
        <f>VLOOKUP(S1336,PROVINCIAS!$F$1:$G$1171,2,0)</f>
        <v>URBANA</v>
      </c>
      <c r="U1336" s="20" t="str">
        <f>VLOOKUP(A1336,'REPORTE'!$A$1:$AG$1961,5,0)</f>
        <v>ECUATORIANO(A)</v>
      </c>
      <c r="V1336" s="20" t="str">
        <f>VLOOKUP(A1336,'REPORTE'!$A$1:$AG$1961,18,0)</f>
        <v>M</v>
      </c>
    </row>
    <row r="1337" spans="1:22" x14ac:dyDescent="0.45">
      <c r="A1337" s="20">
        <v>1001454</v>
      </c>
      <c r="B1337" s="20" t="s">
        <v>9431</v>
      </c>
      <c r="C1337" s="20" t="s">
        <v>10097</v>
      </c>
      <c r="D1337" s="20">
        <v>1756435572</v>
      </c>
      <c r="E1337" s="20">
        <v>231001538</v>
      </c>
      <c r="F1337" s="20" t="s">
        <v>11139</v>
      </c>
      <c r="G1337" s="20"/>
      <c r="H1337" s="20">
        <v>135</v>
      </c>
      <c r="I1337" s="20" t="s">
        <v>11150</v>
      </c>
      <c r="J1337" s="20" t="s">
        <v>11150</v>
      </c>
      <c r="K1337" s="20" t="s">
        <v>11150</v>
      </c>
      <c r="L1337" s="20" t="s">
        <v>11150</v>
      </c>
      <c r="M1337" s="20" t="s">
        <v>11150</v>
      </c>
      <c r="N1337" s="20" t="s">
        <v>11150</v>
      </c>
      <c r="O1337" s="20">
        <v>135</v>
      </c>
      <c r="P1337" s="20" t="str">
        <f>VLOOKUP(A1337,'REPORTE'!$A$1:$AG$1961,30,0)</f>
        <v>Primaria</v>
      </c>
      <c r="Q1337" s="20" t="str">
        <f>VLOOKUP(A1337,'REPORTE'!$A$1:$AG$1961,31,0)</f>
        <v>PICHINCHA</v>
      </c>
      <c r="R1337" s="20" t="str">
        <f>VLOOKUP(A1337,'REPORTE'!$A$1:$AG$1961,32,0)</f>
        <v>QUITO</v>
      </c>
      <c r="S1337" s="20" t="str">
        <f>VLOOKUP(A1337,'REPORTE'!$A$1:$AG$1961,33,0)</f>
        <v>COTOCOLLAO</v>
      </c>
      <c r="T1337" s="20" t="str">
        <f>VLOOKUP(S1337,PROVINCIAS!$F$1:$G$1171,2,0)</f>
        <v>URBANA</v>
      </c>
      <c r="U1337" s="20" t="str">
        <f>VLOOKUP(A1337,'REPORTE'!$A$1:$AG$1961,5,0)</f>
        <v>ECUATORIANO(A)</v>
      </c>
      <c r="V1337" s="20" t="str">
        <f>VLOOKUP(A1337,'REPORTE'!$A$1:$AG$1961,18,0)</f>
        <v>M</v>
      </c>
    </row>
    <row r="1338" spans="1:22" x14ac:dyDescent="0.45">
      <c r="A1338" s="20">
        <v>1001455</v>
      </c>
      <c r="B1338" s="20" t="s">
        <v>9431</v>
      </c>
      <c r="C1338" s="20" t="s">
        <v>9964</v>
      </c>
      <c r="D1338" s="20">
        <v>1753115268</v>
      </c>
      <c r="E1338" s="20">
        <v>231001534</v>
      </c>
      <c r="F1338" s="20" t="s">
        <v>11139</v>
      </c>
      <c r="G1338" s="20"/>
      <c r="H1338" s="20">
        <v>60</v>
      </c>
      <c r="I1338" s="20" t="s">
        <v>11150</v>
      </c>
      <c r="J1338" s="20" t="s">
        <v>11150</v>
      </c>
      <c r="K1338" s="20" t="s">
        <v>11150</v>
      </c>
      <c r="L1338" s="20" t="s">
        <v>11150</v>
      </c>
      <c r="M1338" s="20" t="s">
        <v>11150</v>
      </c>
      <c r="N1338" s="20" t="s">
        <v>11150</v>
      </c>
      <c r="O1338" s="20">
        <v>60</v>
      </c>
      <c r="P1338" s="20" t="str">
        <f>VLOOKUP(A1338,'REPORTE'!$A$1:$AG$1961,30,0)</f>
        <v>Secundaria</v>
      </c>
      <c r="Q1338" s="20" t="str">
        <f>VLOOKUP(A1338,'REPORTE'!$A$1:$AG$1961,31,0)</f>
        <v>PICHINCHA</v>
      </c>
      <c r="R1338" s="20" t="str">
        <f>VLOOKUP(A1338,'REPORTE'!$A$1:$AG$1961,32,0)</f>
        <v>QUITO</v>
      </c>
      <c r="S1338" s="20" t="str">
        <f>VLOOKUP(A1338,'REPORTE'!$A$1:$AG$1961,33,0)</f>
        <v>CHILLOGALLO</v>
      </c>
      <c r="T1338" s="20" t="str">
        <f>VLOOKUP(S1338,PROVINCIAS!$F$1:$G$1171,2,0)</f>
        <v>URBANA</v>
      </c>
      <c r="U1338" s="20" t="str">
        <f>VLOOKUP(A1338,'REPORTE'!$A$1:$AG$1961,5,0)</f>
        <v>ECUATORIANO(A)</v>
      </c>
      <c r="V1338" s="20" t="str">
        <f>VLOOKUP(A1338,'REPORTE'!$A$1:$AG$1961,18,0)</f>
        <v>F</v>
      </c>
    </row>
    <row r="1339" spans="1:22" x14ac:dyDescent="0.45">
      <c r="A1339" s="20">
        <v>1001456</v>
      </c>
      <c r="B1339" s="20" t="s">
        <v>9431</v>
      </c>
      <c r="C1339" s="20" t="s">
        <v>10340</v>
      </c>
      <c r="D1339" s="20">
        <v>1715002349</v>
      </c>
      <c r="E1339" s="20">
        <v>231001537</v>
      </c>
      <c r="F1339" s="20" t="s">
        <v>11139</v>
      </c>
      <c r="G1339" s="20"/>
      <c r="H1339" s="20">
        <v>57.5</v>
      </c>
      <c r="I1339" s="20" t="s">
        <v>11150</v>
      </c>
      <c r="J1339" s="20" t="s">
        <v>11150</v>
      </c>
      <c r="K1339" s="20" t="s">
        <v>11150</v>
      </c>
      <c r="L1339" s="20" t="s">
        <v>11150</v>
      </c>
      <c r="M1339" s="20" t="s">
        <v>11150</v>
      </c>
      <c r="N1339" s="20" t="s">
        <v>11150</v>
      </c>
      <c r="O1339" s="20">
        <v>57.5</v>
      </c>
      <c r="P1339" s="20" t="str">
        <f>VLOOKUP(A1339,'REPORTE'!$A$1:$AG$1961,30,0)</f>
        <v>Secundaria</v>
      </c>
      <c r="Q1339" s="20" t="str">
        <f>VLOOKUP(A1339,'REPORTE'!$A$1:$AG$1961,31,0)</f>
        <v>PICHINCHA</v>
      </c>
      <c r="R1339" s="20" t="str">
        <f>VLOOKUP(A1339,'REPORTE'!$A$1:$AG$1961,32,0)</f>
        <v>QUITO</v>
      </c>
      <c r="S1339" s="20" t="str">
        <f>VLOOKUP(A1339,'REPORTE'!$A$1:$AG$1961,33,0)</f>
        <v>CHILLOGALLO</v>
      </c>
      <c r="T1339" s="20" t="str">
        <f>VLOOKUP(S1339,PROVINCIAS!$F$1:$G$1171,2,0)</f>
        <v>URBANA</v>
      </c>
      <c r="U1339" s="20" t="str">
        <f>VLOOKUP(A1339,'REPORTE'!$A$1:$AG$1961,5,0)</f>
        <v>ECUATORIANO(A)</v>
      </c>
      <c r="V1339" s="20" t="str">
        <f>VLOOKUP(A1339,'REPORTE'!$A$1:$AG$1961,18,0)</f>
        <v>F</v>
      </c>
    </row>
    <row r="1340" spans="1:22" x14ac:dyDescent="0.45">
      <c r="A1340" s="20">
        <v>1001457</v>
      </c>
      <c r="B1340" s="20" t="s">
        <v>9431</v>
      </c>
      <c r="C1340" s="20" t="s">
        <v>9959</v>
      </c>
      <c r="D1340" s="20">
        <v>1706780697</v>
      </c>
      <c r="E1340" s="20">
        <v>231001542</v>
      </c>
      <c r="F1340" s="20" t="s">
        <v>11139</v>
      </c>
      <c r="G1340" s="20"/>
      <c r="H1340" s="20">
        <v>65</v>
      </c>
      <c r="I1340" s="20" t="s">
        <v>11150</v>
      </c>
      <c r="J1340" s="20" t="s">
        <v>11150</v>
      </c>
      <c r="K1340" s="20" t="s">
        <v>11150</v>
      </c>
      <c r="L1340" s="20" t="s">
        <v>11150</v>
      </c>
      <c r="M1340" s="20" t="s">
        <v>11150</v>
      </c>
      <c r="N1340" s="20" t="s">
        <v>11150</v>
      </c>
      <c r="O1340" s="20">
        <v>65</v>
      </c>
      <c r="P1340" s="20" t="str">
        <f>VLOOKUP(A1340,'REPORTE'!$A$1:$AG$1961,30,0)</f>
        <v>Secundaria</v>
      </c>
      <c r="Q1340" s="20" t="str">
        <f>VLOOKUP(A1340,'REPORTE'!$A$1:$AG$1961,31,0)</f>
        <v>PICHINCHA</v>
      </c>
      <c r="R1340" s="20" t="str">
        <f>VLOOKUP(A1340,'REPORTE'!$A$1:$AG$1961,32,0)</f>
        <v>QUITO</v>
      </c>
      <c r="S1340" s="20" t="str">
        <f>VLOOKUP(A1340,'REPORTE'!$A$1:$AG$1961,33,0)</f>
        <v>CHILLOGALLO</v>
      </c>
      <c r="T1340" s="20" t="str">
        <f>VLOOKUP(S1340,PROVINCIAS!$F$1:$G$1171,2,0)</f>
        <v>URBANA</v>
      </c>
      <c r="U1340" s="20" t="str">
        <f>VLOOKUP(A1340,'REPORTE'!$A$1:$AG$1961,5,0)</f>
        <v>ECUATORIANO(A)</v>
      </c>
      <c r="V1340" s="20" t="str">
        <f>VLOOKUP(A1340,'REPORTE'!$A$1:$AG$1961,18,0)</f>
        <v>F</v>
      </c>
    </row>
    <row r="1341" spans="1:22" x14ac:dyDescent="0.45">
      <c r="A1341" s="20">
        <v>1001458</v>
      </c>
      <c r="B1341" s="20" t="s">
        <v>9431</v>
      </c>
      <c r="C1341" s="20" t="s">
        <v>14366</v>
      </c>
      <c r="D1341" s="20">
        <v>1752701993</v>
      </c>
      <c r="E1341" s="20">
        <v>231001540</v>
      </c>
      <c r="F1341" s="20" t="s">
        <v>11139</v>
      </c>
      <c r="G1341" s="20"/>
      <c r="H1341" s="20">
        <v>15</v>
      </c>
      <c r="I1341" s="20" t="s">
        <v>11150</v>
      </c>
      <c r="J1341" s="20" t="s">
        <v>11150</v>
      </c>
      <c r="K1341" s="20" t="s">
        <v>11150</v>
      </c>
      <c r="L1341" s="20" t="s">
        <v>11150</v>
      </c>
      <c r="M1341" s="20" t="s">
        <v>11150</v>
      </c>
      <c r="N1341" s="20" t="s">
        <v>11150</v>
      </c>
      <c r="O1341" s="20">
        <v>15</v>
      </c>
      <c r="P1341" s="20" t="str">
        <f>VLOOKUP(A1341,'REPORTE'!$A$1:$AG$1961,30,0)</f>
        <v>Secundaria</v>
      </c>
      <c r="Q1341" s="20" t="str">
        <f>VLOOKUP(A1341,'REPORTE'!$A$1:$AG$1961,31,0)</f>
        <v>PICHINCHA</v>
      </c>
      <c r="R1341" s="20" t="str">
        <f>VLOOKUP(A1341,'REPORTE'!$A$1:$AG$1961,32,0)</f>
        <v>QUITO</v>
      </c>
      <c r="S1341" s="20" t="str">
        <f>VLOOKUP(A1341,'REPORTE'!$A$1:$AG$1961,33,0)</f>
        <v>LA MAGDALENA</v>
      </c>
      <c r="T1341" s="20" t="str">
        <f>VLOOKUP(S1341,PROVINCIAS!$F$1:$G$1171,2,0)</f>
        <v>URBANA</v>
      </c>
      <c r="U1341" s="20" t="str">
        <f>VLOOKUP(A1341,'REPORTE'!$A$1:$AG$1961,5,0)</f>
        <v>ECUATORIANO(A)</v>
      </c>
      <c r="V1341" s="20" t="str">
        <f>VLOOKUP(A1341,'REPORTE'!$A$1:$AG$1961,18,0)</f>
        <v>F</v>
      </c>
    </row>
    <row r="1342" spans="1:22" x14ac:dyDescent="0.45">
      <c r="A1342" s="20">
        <v>1001459</v>
      </c>
      <c r="B1342" s="20" t="s">
        <v>9431</v>
      </c>
      <c r="C1342" s="20" t="s">
        <v>14367</v>
      </c>
      <c r="D1342" s="20">
        <v>601808579</v>
      </c>
      <c r="E1342" s="20">
        <v>231001541</v>
      </c>
      <c r="F1342" s="20" t="s">
        <v>11139</v>
      </c>
      <c r="G1342" s="20"/>
      <c r="H1342" s="20">
        <v>30</v>
      </c>
      <c r="I1342" s="20" t="s">
        <v>11150</v>
      </c>
      <c r="J1342" s="20" t="s">
        <v>11150</v>
      </c>
      <c r="K1342" s="20" t="s">
        <v>11150</v>
      </c>
      <c r="L1342" s="20" t="s">
        <v>11150</v>
      </c>
      <c r="M1342" s="20" t="s">
        <v>11150</v>
      </c>
      <c r="N1342" s="20" t="s">
        <v>11150</v>
      </c>
      <c r="O1342" s="20">
        <v>30</v>
      </c>
      <c r="P1342" s="20" t="str">
        <f>VLOOKUP(A1342,'REPORTE'!$A$1:$AG$1961,30,0)</f>
        <v>Primaria</v>
      </c>
      <c r="Q1342" s="20" t="str">
        <f>VLOOKUP(A1342,'REPORTE'!$A$1:$AG$1961,31,0)</f>
        <v>CHIMBORAZO</v>
      </c>
      <c r="R1342" s="20" t="str">
        <f>VLOOKUP(A1342,'REPORTE'!$A$1:$AG$1961,32,0)</f>
        <v>RIOBAMBA</v>
      </c>
      <c r="S1342" s="20" t="str">
        <f>VLOOKUP(A1342,'REPORTE'!$A$1:$AG$1961,33,0)</f>
        <v>YARUQUIES</v>
      </c>
      <c r="T1342" s="20" t="str">
        <f>VLOOKUP(S1342,PROVINCIAS!$F$1:$G$1171,2,0)</f>
        <v>URBANA</v>
      </c>
      <c r="U1342" s="20" t="str">
        <f>VLOOKUP(A1342,'REPORTE'!$A$1:$AG$1961,5,0)</f>
        <v>ECUATORIANO(A)</v>
      </c>
      <c r="V1342" s="20" t="str">
        <f>VLOOKUP(A1342,'REPORTE'!$A$1:$AG$1961,18,0)</f>
        <v>F</v>
      </c>
    </row>
    <row r="1343" spans="1:22" x14ac:dyDescent="0.45">
      <c r="A1343" s="20">
        <v>1001460</v>
      </c>
      <c r="B1343" s="20" t="s">
        <v>9431</v>
      </c>
      <c r="C1343" s="20" t="s">
        <v>9956</v>
      </c>
      <c r="D1343" s="20">
        <v>1720144433</v>
      </c>
      <c r="E1343" s="20">
        <v>231001543</v>
      </c>
      <c r="F1343" s="20" t="s">
        <v>11139</v>
      </c>
      <c r="G1343" s="20"/>
      <c r="H1343" s="20">
        <v>40</v>
      </c>
      <c r="I1343" s="20" t="s">
        <v>11150</v>
      </c>
      <c r="J1343" s="20" t="s">
        <v>11150</v>
      </c>
      <c r="K1343" s="20" t="s">
        <v>11150</v>
      </c>
      <c r="L1343" s="20" t="s">
        <v>11150</v>
      </c>
      <c r="M1343" s="20" t="s">
        <v>11150</v>
      </c>
      <c r="N1343" s="20" t="s">
        <v>11150</v>
      </c>
      <c r="O1343" s="20">
        <v>40</v>
      </c>
      <c r="P1343" s="20" t="str">
        <f>VLOOKUP(A1343,'REPORTE'!$A$1:$AG$1961,30,0)</f>
        <v>Secundaria</v>
      </c>
      <c r="Q1343" s="20" t="str">
        <f>VLOOKUP(A1343,'REPORTE'!$A$1:$AG$1961,31,0)</f>
        <v>CHIMBORAZO</v>
      </c>
      <c r="R1343" s="20" t="str">
        <f>VLOOKUP(A1343,'REPORTE'!$A$1:$AG$1961,32,0)</f>
        <v>RIOBAMBA</v>
      </c>
      <c r="S1343" s="20" t="str">
        <f>VLOOKUP(A1343,'REPORTE'!$A$1:$AG$1961,33,0)</f>
        <v>CACHA (CAB EN MACHANGARA)</v>
      </c>
      <c r="T1343" s="20" t="str">
        <f>VLOOKUP(S1343,PROVINCIAS!$F$1:$G$1171,2,0)</f>
        <v>RURAL</v>
      </c>
      <c r="U1343" s="20" t="str">
        <f>VLOOKUP(A1343,'REPORTE'!$A$1:$AG$1961,5,0)</f>
        <v>ECUATORIANO(A)</v>
      </c>
      <c r="V1343" s="20" t="str">
        <f>VLOOKUP(A1343,'REPORTE'!$A$1:$AG$1961,18,0)</f>
        <v>M</v>
      </c>
    </row>
    <row r="1344" spans="1:22" x14ac:dyDescent="0.45">
      <c r="A1344" s="20">
        <v>1001461</v>
      </c>
      <c r="B1344" s="20" t="s">
        <v>9431</v>
      </c>
      <c r="C1344" s="20" t="s">
        <v>14368</v>
      </c>
      <c r="D1344" s="20">
        <v>1719266999</v>
      </c>
      <c r="E1344" s="20">
        <v>231001544</v>
      </c>
      <c r="F1344" s="20" t="s">
        <v>11139</v>
      </c>
      <c r="G1344" s="20"/>
      <c r="H1344" s="20">
        <v>30</v>
      </c>
      <c r="I1344" s="20" t="s">
        <v>11150</v>
      </c>
      <c r="J1344" s="20" t="s">
        <v>11150</v>
      </c>
      <c r="K1344" s="20" t="s">
        <v>11150</v>
      </c>
      <c r="L1344" s="20" t="s">
        <v>11150</v>
      </c>
      <c r="M1344" s="20" t="s">
        <v>11150</v>
      </c>
      <c r="N1344" s="20" t="s">
        <v>11150</v>
      </c>
      <c r="O1344" s="20">
        <v>30</v>
      </c>
      <c r="P1344" s="20" t="str">
        <f>VLOOKUP(A1344,'REPORTE'!$A$1:$AG$1961,30,0)</f>
        <v>Universitaria</v>
      </c>
      <c r="Q1344" s="20" t="str">
        <f>VLOOKUP(A1344,'REPORTE'!$A$1:$AG$1961,31,0)</f>
        <v>PICHINCHA</v>
      </c>
      <c r="R1344" s="20" t="str">
        <f>VLOOKUP(A1344,'REPORTE'!$A$1:$AG$1961,32,0)</f>
        <v>QUITO</v>
      </c>
      <c r="S1344" s="20" t="str">
        <f>VLOOKUP(A1344,'REPORTE'!$A$1:$AG$1961,33,0)</f>
        <v>LA CONCEPCION</v>
      </c>
      <c r="T1344" s="20" t="str">
        <f>VLOOKUP(S1344,PROVINCIAS!$F$1:$G$1171,2,0)</f>
        <v>URBANA</v>
      </c>
      <c r="U1344" s="20" t="str">
        <f>VLOOKUP(A1344,'REPORTE'!$A$1:$AG$1961,5,0)</f>
        <v>ECUATORIANO(A)</v>
      </c>
      <c r="V1344" s="20" t="str">
        <f>VLOOKUP(A1344,'REPORTE'!$A$1:$AG$1961,18,0)</f>
        <v>F</v>
      </c>
    </row>
    <row r="1345" spans="1:22" x14ac:dyDescent="0.45">
      <c r="A1345" s="20">
        <v>1001462</v>
      </c>
      <c r="B1345" s="20" t="s">
        <v>9431</v>
      </c>
      <c r="C1345" s="20" t="s">
        <v>9962</v>
      </c>
      <c r="D1345" s="20">
        <v>1725542342</v>
      </c>
      <c r="E1345" s="20">
        <v>231001545</v>
      </c>
      <c r="F1345" s="20" t="s">
        <v>11139</v>
      </c>
      <c r="G1345" s="20"/>
      <c r="H1345" s="20">
        <v>49</v>
      </c>
      <c r="I1345" s="20" t="s">
        <v>11150</v>
      </c>
      <c r="J1345" s="20" t="s">
        <v>11150</v>
      </c>
      <c r="K1345" s="20" t="s">
        <v>11150</v>
      </c>
      <c r="L1345" s="20" t="s">
        <v>11150</v>
      </c>
      <c r="M1345" s="20" t="s">
        <v>11150</v>
      </c>
      <c r="N1345" s="20" t="s">
        <v>11150</v>
      </c>
      <c r="O1345" s="20">
        <v>49</v>
      </c>
      <c r="P1345" s="20" t="str">
        <f>VLOOKUP(A1345,'REPORTE'!$A$1:$AG$1961,30,0)</f>
        <v>Secundaria</v>
      </c>
      <c r="Q1345" s="20" t="str">
        <f>VLOOKUP(A1345,'REPORTE'!$A$1:$AG$1961,31,0)</f>
        <v>PICHINCHA</v>
      </c>
      <c r="R1345" s="20" t="str">
        <f>VLOOKUP(A1345,'REPORTE'!$A$1:$AG$1961,32,0)</f>
        <v>QUITO</v>
      </c>
      <c r="S1345" s="20" t="str">
        <f>VLOOKUP(A1345,'REPORTE'!$A$1:$AG$1961,33,0)</f>
        <v>CONDADO</v>
      </c>
      <c r="T1345" s="20" t="str">
        <f>VLOOKUP(S1345,PROVINCIAS!$F$1:$G$1171,2,0)</f>
        <v>URBANA</v>
      </c>
      <c r="U1345" s="20" t="str">
        <f>VLOOKUP(A1345,'REPORTE'!$A$1:$AG$1961,5,0)</f>
        <v>ECUATORIANO(A)</v>
      </c>
      <c r="V1345" s="20" t="str">
        <f>VLOOKUP(A1345,'REPORTE'!$A$1:$AG$1961,18,0)</f>
        <v>M</v>
      </c>
    </row>
    <row r="1346" spans="1:22" x14ac:dyDescent="0.45">
      <c r="A1346" s="20">
        <v>1001463</v>
      </c>
      <c r="B1346" s="20" t="s">
        <v>9431</v>
      </c>
      <c r="C1346" s="20" t="s">
        <v>14369</v>
      </c>
      <c r="D1346" s="20">
        <v>1714216536</v>
      </c>
      <c r="E1346" s="20">
        <v>231001546</v>
      </c>
      <c r="F1346" s="20" t="s">
        <v>11139</v>
      </c>
      <c r="G1346" s="20"/>
      <c r="H1346" s="20">
        <v>152.5</v>
      </c>
      <c r="I1346" s="20" t="s">
        <v>11150</v>
      </c>
      <c r="J1346" s="20" t="s">
        <v>11150</v>
      </c>
      <c r="K1346" s="20" t="s">
        <v>11150</v>
      </c>
      <c r="L1346" s="20" t="s">
        <v>11150</v>
      </c>
      <c r="M1346" s="20" t="s">
        <v>11150</v>
      </c>
      <c r="N1346" s="20" t="s">
        <v>11150</v>
      </c>
      <c r="O1346" s="20">
        <v>152.5</v>
      </c>
      <c r="P1346" s="20" t="str">
        <f>VLOOKUP(A1346,'REPORTE'!$A$1:$AG$1961,30,0)</f>
        <v>Secundaria</v>
      </c>
      <c r="Q1346" s="20" t="str">
        <f>VLOOKUP(A1346,'REPORTE'!$A$1:$AG$1961,31,0)</f>
        <v>PICHINCHA</v>
      </c>
      <c r="R1346" s="20" t="str">
        <f>VLOOKUP(A1346,'REPORTE'!$A$1:$AG$1961,32,0)</f>
        <v>QUITO</v>
      </c>
      <c r="S1346" s="20" t="str">
        <f>VLOOKUP(A1346,'REPORTE'!$A$1:$AG$1961,33,0)</f>
        <v>COMITE DEL PUEBLO</v>
      </c>
      <c r="T1346" s="20" t="str">
        <f>VLOOKUP(S1346,PROVINCIAS!$F$1:$G$1171,2,0)</f>
        <v>URBANA</v>
      </c>
      <c r="U1346" s="20" t="str">
        <f>VLOOKUP(A1346,'REPORTE'!$A$1:$AG$1961,5,0)</f>
        <v>ECUATORIANO(A)</v>
      </c>
      <c r="V1346" s="20" t="str">
        <f>VLOOKUP(A1346,'REPORTE'!$A$1:$AG$1961,18,0)</f>
        <v>F</v>
      </c>
    </row>
    <row r="1347" spans="1:22" x14ac:dyDescent="0.45">
      <c r="A1347" s="20">
        <v>1001464</v>
      </c>
      <c r="B1347" s="20" t="s">
        <v>9431</v>
      </c>
      <c r="C1347" s="20" t="s">
        <v>9972</v>
      </c>
      <c r="D1347" s="20">
        <v>1201966593</v>
      </c>
      <c r="E1347" s="20">
        <v>231001547</v>
      </c>
      <c r="F1347" s="20" t="s">
        <v>11139</v>
      </c>
      <c r="G1347" s="20"/>
      <c r="H1347" s="20">
        <v>255</v>
      </c>
      <c r="I1347" s="20" t="s">
        <v>11150</v>
      </c>
      <c r="J1347" s="20" t="s">
        <v>11150</v>
      </c>
      <c r="K1347" s="20" t="s">
        <v>11150</v>
      </c>
      <c r="L1347" s="20" t="s">
        <v>11150</v>
      </c>
      <c r="M1347" s="20" t="s">
        <v>11150</v>
      </c>
      <c r="N1347" s="20" t="s">
        <v>11150</v>
      </c>
      <c r="O1347" s="20">
        <v>255</v>
      </c>
      <c r="P1347" s="20" t="str">
        <f>VLOOKUP(A1347,'REPORTE'!$A$1:$AG$1961,30,0)</f>
        <v>Primaria</v>
      </c>
      <c r="Q1347" s="20" t="str">
        <f>VLOOKUP(A1347,'REPORTE'!$A$1:$AG$1961,31,0)</f>
        <v>MANABI</v>
      </c>
      <c r="R1347" s="20" t="str">
        <f>VLOOKUP(A1347,'REPORTE'!$A$1:$AG$1961,32,0)</f>
        <v>SANTA ANA</v>
      </c>
      <c r="S1347" s="20" t="str">
        <f>VLOOKUP(A1347,'REPORTE'!$A$1:$AG$1961,33,0)</f>
        <v>HONORATO VASQUEZ (CAB. EN VASQUEZ)</v>
      </c>
      <c r="T1347" s="20" t="str">
        <f>VLOOKUP(S1347,PROVINCIAS!$F$1:$G$1171,2,0)</f>
        <v>RURAL</v>
      </c>
      <c r="U1347" s="20" t="str">
        <f>VLOOKUP(A1347,'REPORTE'!$A$1:$AG$1961,5,0)</f>
        <v>ECUATORIANO(A)</v>
      </c>
      <c r="V1347" s="20" t="str">
        <f>VLOOKUP(A1347,'REPORTE'!$A$1:$AG$1961,18,0)</f>
        <v>F</v>
      </c>
    </row>
    <row r="1348" spans="1:22" x14ac:dyDescent="0.45">
      <c r="A1348" s="20">
        <v>1001465</v>
      </c>
      <c r="B1348" s="20" t="s">
        <v>9431</v>
      </c>
      <c r="C1348" s="20" t="s">
        <v>14370</v>
      </c>
      <c r="D1348" s="20">
        <v>1707663181</v>
      </c>
      <c r="E1348" s="20">
        <v>231001555</v>
      </c>
      <c r="F1348" s="20" t="s">
        <v>11139</v>
      </c>
      <c r="G1348" s="20"/>
      <c r="H1348" s="20">
        <v>2</v>
      </c>
      <c r="I1348" s="20" t="s">
        <v>11150</v>
      </c>
      <c r="J1348" s="20" t="s">
        <v>11150</v>
      </c>
      <c r="K1348" s="20" t="s">
        <v>11150</v>
      </c>
      <c r="L1348" s="20" t="s">
        <v>11150</v>
      </c>
      <c r="M1348" s="20" t="s">
        <v>11150</v>
      </c>
      <c r="N1348" s="20" t="s">
        <v>11150</v>
      </c>
      <c r="O1348" s="20">
        <v>2</v>
      </c>
      <c r="P1348" s="20" t="str">
        <f>VLOOKUP(A1348,'REPORTE'!$A$1:$AG$1961,30,0)</f>
        <v>Secundaria</v>
      </c>
      <c r="Q1348" s="20" t="str">
        <f>VLOOKUP(A1348,'REPORTE'!$A$1:$AG$1961,31,0)</f>
        <v>PICHINCHA</v>
      </c>
      <c r="R1348" s="20" t="str">
        <f>VLOOKUP(A1348,'REPORTE'!$A$1:$AG$1961,32,0)</f>
        <v>QUITO</v>
      </c>
      <c r="S1348" s="20" t="str">
        <f>VLOOKUP(A1348,'REPORTE'!$A$1:$AG$1961,33,0)</f>
        <v>COMITE DEL PUEBLO</v>
      </c>
      <c r="T1348" s="20" t="str">
        <f>VLOOKUP(S1348,PROVINCIAS!$F$1:$G$1171,2,0)</f>
        <v>URBANA</v>
      </c>
      <c r="U1348" s="20" t="str">
        <f>VLOOKUP(A1348,'REPORTE'!$A$1:$AG$1961,5,0)</f>
        <v>ECUATORIANO(A)</v>
      </c>
      <c r="V1348" s="20" t="str">
        <f>VLOOKUP(A1348,'REPORTE'!$A$1:$AG$1961,18,0)</f>
        <v>M</v>
      </c>
    </row>
    <row r="1349" spans="1:22" x14ac:dyDescent="0.45">
      <c r="A1349" s="20">
        <v>1001466</v>
      </c>
      <c r="B1349" s="20" t="s">
        <v>9431</v>
      </c>
      <c r="C1349" s="20" t="s">
        <v>14371</v>
      </c>
      <c r="D1349" s="20">
        <v>1705416111</v>
      </c>
      <c r="E1349" s="20">
        <v>231001554</v>
      </c>
      <c r="F1349" s="20" t="s">
        <v>11139</v>
      </c>
      <c r="G1349" s="20"/>
      <c r="H1349" s="20">
        <v>2</v>
      </c>
      <c r="I1349" s="20" t="s">
        <v>11150</v>
      </c>
      <c r="J1349" s="20" t="s">
        <v>11150</v>
      </c>
      <c r="K1349" s="20" t="s">
        <v>11150</v>
      </c>
      <c r="L1349" s="20" t="s">
        <v>11150</v>
      </c>
      <c r="M1349" s="20" t="s">
        <v>11150</v>
      </c>
      <c r="N1349" s="20" t="s">
        <v>11150</v>
      </c>
      <c r="O1349" s="20">
        <v>2</v>
      </c>
      <c r="P1349" s="20" t="str">
        <f>VLOOKUP(A1349,'REPORTE'!$A$1:$AG$1961,30,0)</f>
        <v>Primaria</v>
      </c>
      <c r="Q1349" s="20" t="str">
        <f>VLOOKUP(A1349,'REPORTE'!$A$1:$AG$1961,31,0)</f>
        <v>PICHINCHA</v>
      </c>
      <c r="R1349" s="20" t="str">
        <f>VLOOKUP(A1349,'REPORTE'!$A$1:$AG$1961,32,0)</f>
        <v>QUITO</v>
      </c>
      <c r="S1349" s="20" t="str">
        <f>VLOOKUP(A1349,'REPORTE'!$A$1:$AG$1961,33,0)</f>
        <v>COTOCOLLAO</v>
      </c>
      <c r="T1349" s="20" t="str">
        <f>VLOOKUP(S1349,PROVINCIAS!$F$1:$G$1171,2,0)</f>
        <v>URBANA</v>
      </c>
      <c r="U1349" s="20" t="str">
        <f>VLOOKUP(A1349,'REPORTE'!$A$1:$AG$1961,5,0)</f>
        <v>ECUATORIANO(A)</v>
      </c>
      <c r="V1349" s="20" t="str">
        <f>VLOOKUP(A1349,'REPORTE'!$A$1:$AG$1961,18,0)</f>
        <v>F</v>
      </c>
    </row>
    <row r="1350" spans="1:22" x14ac:dyDescent="0.45">
      <c r="A1350" s="20">
        <v>1001467</v>
      </c>
      <c r="B1350" s="20" t="s">
        <v>9431</v>
      </c>
      <c r="C1350" s="20" t="s">
        <v>9978</v>
      </c>
      <c r="D1350" s="20">
        <v>602637480</v>
      </c>
      <c r="E1350" s="20">
        <v>231001550</v>
      </c>
      <c r="F1350" s="20" t="s">
        <v>11139</v>
      </c>
      <c r="G1350" s="20"/>
      <c r="H1350" s="20">
        <v>850</v>
      </c>
      <c r="I1350" s="20" t="s">
        <v>11150</v>
      </c>
      <c r="J1350" s="20" t="s">
        <v>11150</v>
      </c>
      <c r="K1350" s="20" t="s">
        <v>11150</v>
      </c>
      <c r="L1350" s="20" t="s">
        <v>11150</v>
      </c>
      <c r="M1350" s="20" t="s">
        <v>11150</v>
      </c>
      <c r="N1350" s="20" t="s">
        <v>11150</v>
      </c>
      <c r="O1350" s="20">
        <v>850</v>
      </c>
      <c r="P1350" s="20" t="str">
        <f>VLOOKUP(A1350,'REPORTE'!$A$1:$AG$1961,30,0)</f>
        <v>Primaria</v>
      </c>
      <c r="Q1350" s="20" t="str">
        <f>VLOOKUP(A1350,'REPORTE'!$A$1:$AG$1961,31,0)</f>
        <v>CHIMBORAZO</v>
      </c>
      <c r="R1350" s="20" t="str">
        <f>VLOOKUP(A1350,'REPORTE'!$A$1:$AG$1961,32,0)</f>
        <v>RIOBAMBA</v>
      </c>
      <c r="S1350" s="20" t="str">
        <f>VLOOKUP(A1350,'REPORTE'!$A$1:$AG$1961,33,0)</f>
        <v>YARUQUIES</v>
      </c>
      <c r="T1350" s="20" t="str">
        <f>VLOOKUP(S1350,PROVINCIAS!$F$1:$G$1171,2,0)</f>
        <v>URBANA</v>
      </c>
      <c r="U1350" s="20" t="str">
        <f>VLOOKUP(A1350,'REPORTE'!$A$1:$AG$1961,5,0)</f>
        <v>ECUATORIANO(A)</v>
      </c>
      <c r="V1350" s="20" t="str">
        <f>VLOOKUP(A1350,'REPORTE'!$A$1:$AG$1961,18,0)</f>
        <v>F</v>
      </c>
    </row>
    <row r="1351" spans="1:22" x14ac:dyDescent="0.45">
      <c r="A1351" s="20">
        <v>1001468</v>
      </c>
      <c r="B1351" s="20" t="s">
        <v>9431</v>
      </c>
      <c r="C1351" s="20" t="s">
        <v>10128</v>
      </c>
      <c r="D1351" s="20">
        <v>1716586548</v>
      </c>
      <c r="E1351" s="20">
        <v>231001551</v>
      </c>
      <c r="F1351" s="20" t="s">
        <v>11139</v>
      </c>
      <c r="G1351" s="20"/>
      <c r="H1351" s="20">
        <v>448.18</v>
      </c>
      <c r="I1351" s="20" t="s">
        <v>11150</v>
      </c>
      <c r="J1351" s="20" t="s">
        <v>11150</v>
      </c>
      <c r="K1351" s="20" t="s">
        <v>11150</v>
      </c>
      <c r="L1351" s="20" t="s">
        <v>11150</v>
      </c>
      <c r="M1351" s="20" t="s">
        <v>11150</v>
      </c>
      <c r="N1351" s="20" t="s">
        <v>11150</v>
      </c>
      <c r="O1351" s="20">
        <v>448.18</v>
      </c>
      <c r="P1351" s="20" t="str">
        <f>VLOOKUP(A1351,'REPORTE'!$A$1:$AG$1961,30,0)</f>
        <v>Secundaria</v>
      </c>
      <c r="Q1351" s="20" t="str">
        <f>VLOOKUP(A1351,'REPORTE'!$A$1:$AG$1961,31,0)</f>
        <v>PICHINCHA</v>
      </c>
      <c r="R1351" s="20" t="str">
        <f>VLOOKUP(A1351,'REPORTE'!$A$1:$AG$1961,32,0)</f>
        <v>QUITO</v>
      </c>
      <c r="S1351" s="20" t="str">
        <f>VLOOKUP(A1351,'REPORTE'!$A$1:$AG$1961,33,0)</f>
        <v>CHIMBACALLE</v>
      </c>
      <c r="T1351" s="20" t="str">
        <f>VLOOKUP(S1351,PROVINCIAS!$F$1:$G$1171,2,0)</f>
        <v>URBANA</v>
      </c>
      <c r="U1351" s="20" t="str">
        <f>VLOOKUP(A1351,'REPORTE'!$A$1:$AG$1961,5,0)</f>
        <v>ECUATORIANO(A)</v>
      </c>
      <c r="V1351" s="20" t="str">
        <f>VLOOKUP(A1351,'REPORTE'!$A$1:$AG$1961,18,0)</f>
        <v>F</v>
      </c>
    </row>
    <row r="1352" spans="1:22" x14ac:dyDescent="0.45">
      <c r="A1352" s="20">
        <v>1001469</v>
      </c>
      <c r="B1352" s="20" t="s">
        <v>9431</v>
      </c>
      <c r="C1352" s="20" t="s">
        <v>10030</v>
      </c>
      <c r="D1352" s="20">
        <v>1317145231</v>
      </c>
      <c r="E1352" s="20">
        <v>231001552</v>
      </c>
      <c r="F1352" s="20" t="s">
        <v>11139</v>
      </c>
      <c r="G1352" s="20"/>
      <c r="H1352" s="20">
        <v>70</v>
      </c>
      <c r="I1352" s="20" t="s">
        <v>11150</v>
      </c>
      <c r="J1352" s="20" t="s">
        <v>11150</v>
      </c>
      <c r="K1352" s="20" t="s">
        <v>11150</v>
      </c>
      <c r="L1352" s="20" t="s">
        <v>11150</v>
      </c>
      <c r="M1352" s="20" t="s">
        <v>11150</v>
      </c>
      <c r="N1352" s="20" t="s">
        <v>11150</v>
      </c>
      <c r="O1352" s="20">
        <v>70</v>
      </c>
      <c r="P1352" s="20" t="str">
        <f>VLOOKUP(A1352,'REPORTE'!$A$1:$AG$1961,30,0)</f>
        <v>Secundaria</v>
      </c>
      <c r="Q1352" s="20" t="str">
        <f>VLOOKUP(A1352,'REPORTE'!$A$1:$AG$1961,31,0)</f>
        <v>MANABI</v>
      </c>
      <c r="R1352" s="20" t="str">
        <f>VLOOKUP(A1352,'REPORTE'!$A$1:$AG$1961,32,0)</f>
        <v>SUCRE</v>
      </c>
      <c r="S1352" s="20" t="str">
        <f>VLOOKUP(A1352,'REPORTE'!$A$1:$AG$1961,33,0)</f>
        <v>SAN ISIDRO</v>
      </c>
      <c r="T1352" s="20" t="str">
        <f>VLOOKUP(S1352,PROVINCIAS!$F$1:$G$1171,2,0)</f>
        <v>RURAL</v>
      </c>
      <c r="U1352" s="20" t="str">
        <f>VLOOKUP(A1352,'REPORTE'!$A$1:$AG$1961,5,0)</f>
        <v>ECUATORIANO(A)</v>
      </c>
      <c r="V1352" s="20" t="str">
        <f>VLOOKUP(A1352,'REPORTE'!$A$1:$AG$1961,18,0)</f>
        <v>M</v>
      </c>
    </row>
    <row r="1353" spans="1:22" x14ac:dyDescent="0.45">
      <c r="A1353" s="20">
        <v>1001470</v>
      </c>
      <c r="B1353" s="20" t="s">
        <v>9431</v>
      </c>
      <c r="C1353" s="20" t="s">
        <v>9965</v>
      </c>
      <c r="D1353" s="20">
        <v>606091536</v>
      </c>
      <c r="E1353" s="20">
        <v>231001553</v>
      </c>
      <c r="F1353" s="20" t="s">
        <v>11139</v>
      </c>
      <c r="G1353" s="20"/>
      <c r="H1353" s="20">
        <v>58.6</v>
      </c>
      <c r="I1353" s="20" t="s">
        <v>11150</v>
      </c>
      <c r="J1353" s="20" t="s">
        <v>11150</v>
      </c>
      <c r="K1353" s="20" t="s">
        <v>11150</v>
      </c>
      <c r="L1353" s="20" t="s">
        <v>11150</v>
      </c>
      <c r="M1353" s="20" t="s">
        <v>11150</v>
      </c>
      <c r="N1353" s="20" t="s">
        <v>11150</v>
      </c>
      <c r="O1353" s="20">
        <v>58.6</v>
      </c>
      <c r="P1353" s="20" t="str">
        <f>VLOOKUP(A1353,'REPORTE'!$A$1:$AG$1961,30,0)</f>
        <v>Postgrado</v>
      </c>
      <c r="Q1353" s="20" t="str">
        <f>VLOOKUP(A1353,'REPORTE'!$A$1:$AG$1961,31,0)</f>
        <v>CHIMBORAZO</v>
      </c>
      <c r="R1353" s="20" t="str">
        <f>VLOOKUP(A1353,'REPORTE'!$A$1:$AG$1961,32,0)</f>
        <v>COLTA</v>
      </c>
      <c r="S1353" s="20" t="str">
        <f>VLOOKUP(A1353,'REPORTE'!$A$1:$AG$1961,33,0)</f>
        <v>COLUMBE</v>
      </c>
      <c r="T1353" s="20" t="str">
        <f>VLOOKUP(S1353,PROVINCIAS!$F$1:$G$1171,2,0)</f>
        <v>RURAL</v>
      </c>
      <c r="U1353" s="20" t="str">
        <f>VLOOKUP(A1353,'REPORTE'!$A$1:$AG$1961,5,0)</f>
        <v>ECUATORIANO(A)</v>
      </c>
      <c r="V1353" s="20" t="str">
        <f>VLOOKUP(A1353,'REPORTE'!$A$1:$AG$1961,18,0)</f>
        <v>M</v>
      </c>
    </row>
    <row r="1354" spans="1:22" x14ac:dyDescent="0.45">
      <c r="A1354" s="20">
        <v>1001471</v>
      </c>
      <c r="B1354" s="20" t="s">
        <v>9431</v>
      </c>
      <c r="C1354" s="20" t="s">
        <v>14372</v>
      </c>
      <c r="D1354" s="20">
        <v>1722883871</v>
      </c>
      <c r="E1354" s="20">
        <v>231001556</v>
      </c>
      <c r="F1354" s="20" t="s">
        <v>11139</v>
      </c>
      <c r="G1354" s="20"/>
      <c r="H1354" s="20">
        <v>30</v>
      </c>
      <c r="I1354" s="20" t="s">
        <v>11150</v>
      </c>
      <c r="J1354" s="20" t="s">
        <v>11150</v>
      </c>
      <c r="K1354" s="20" t="s">
        <v>11150</v>
      </c>
      <c r="L1354" s="20" t="s">
        <v>11150</v>
      </c>
      <c r="M1354" s="20" t="s">
        <v>11150</v>
      </c>
      <c r="N1354" s="20" t="s">
        <v>11150</v>
      </c>
      <c r="O1354" s="20">
        <v>30</v>
      </c>
      <c r="P1354" s="20" t="str">
        <f>VLOOKUP(A1354,'REPORTE'!$A$1:$AG$1961,30,0)</f>
        <v>Secundaria</v>
      </c>
      <c r="Q1354" s="20" t="str">
        <f>VLOOKUP(A1354,'REPORTE'!$A$1:$AG$1961,31,0)</f>
        <v>CHIMBORAZO</v>
      </c>
      <c r="R1354" s="20" t="str">
        <f>VLOOKUP(A1354,'REPORTE'!$A$1:$AG$1961,32,0)</f>
        <v>RIOBAMBA</v>
      </c>
      <c r="S1354" s="20" t="str">
        <f>VLOOKUP(A1354,'REPORTE'!$A$1:$AG$1961,33,0)</f>
        <v>CACHA (CAB EN MACHANGARA)</v>
      </c>
      <c r="T1354" s="20" t="str">
        <f>VLOOKUP(S1354,PROVINCIAS!$F$1:$G$1171,2,0)</f>
        <v>RURAL</v>
      </c>
      <c r="U1354" s="20" t="str">
        <f>VLOOKUP(A1354,'REPORTE'!$A$1:$AG$1961,5,0)</f>
        <v>ECUATORIANO(A) INDIGENA</v>
      </c>
      <c r="V1354" s="20" t="str">
        <f>VLOOKUP(A1354,'REPORTE'!$A$1:$AG$1961,18,0)</f>
        <v>M</v>
      </c>
    </row>
    <row r="1355" spans="1:22" x14ac:dyDescent="0.45">
      <c r="A1355" s="20">
        <v>1001472</v>
      </c>
      <c r="B1355" s="20" t="s">
        <v>9431</v>
      </c>
      <c r="C1355" s="20" t="s">
        <v>10011</v>
      </c>
      <c r="D1355" s="20">
        <v>650486053</v>
      </c>
      <c r="E1355" s="20">
        <v>231001557</v>
      </c>
      <c r="F1355" s="20" t="s">
        <v>11139</v>
      </c>
      <c r="G1355" s="20"/>
      <c r="H1355" s="20">
        <v>110</v>
      </c>
      <c r="I1355" s="20" t="s">
        <v>11150</v>
      </c>
      <c r="J1355" s="20" t="s">
        <v>11150</v>
      </c>
      <c r="K1355" s="20" t="s">
        <v>11150</v>
      </c>
      <c r="L1355" s="20" t="s">
        <v>11150</v>
      </c>
      <c r="M1355" s="20" t="s">
        <v>11150</v>
      </c>
      <c r="N1355" s="20" t="s">
        <v>11150</v>
      </c>
      <c r="O1355" s="20">
        <v>110</v>
      </c>
      <c r="P1355" s="20" t="str">
        <f>VLOOKUP(A1355,'REPORTE'!$A$1:$AG$1961,30,0)</f>
        <v>Primaria</v>
      </c>
      <c r="Q1355" s="20" t="str">
        <f>VLOOKUP(A1355,'REPORTE'!$A$1:$AG$1961,31,0)</f>
        <v>CHIMBORAZO</v>
      </c>
      <c r="R1355" s="20" t="str">
        <f>VLOOKUP(A1355,'REPORTE'!$A$1:$AG$1961,32,0)</f>
        <v>COLTA</v>
      </c>
      <c r="S1355" s="20" t="str">
        <f>VLOOKUP(A1355,'REPORTE'!$A$1:$AG$1961,33,0)</f>
        <v>SICALPA</v>
      </c>
      <c r="T1355" s="20" t="str">
        <f>VLOOKUP(S1355,PROVINCIAS!$F$1:$G$1171,2,0)</f>
        <v>URBANA</v>
      </c>
      <c r="U1355" s="20" t="str">
        <f>VLOOKUP(A1355,'REPORTE'!$A$1:$AG$1961,5,0)</f>
        <v>ECUATORIANO(A)</v>
      </c>
      <c r="V1355" s="20" t="str">
        <f>VLOOKUP(A1355,'REPORTE'!$A$1:$AG$1961,18,0)</f>
        <v>M</v>
      </c>
    </row>
    <row r="1356" spans="1:22" x14ac:dyDescent="0.45">
      <c r="A1356" s="20">
        <v>1001473</v>
      </c>
      <c r="B1356" s="20" t="s">
        <v>9431</v>
      </c>
      <c r="C1356" s="20" t="s">
        <v>9998</v>
      </c>
      <c r="D1356" s="20">
        <v>604181388</v>
      </c>
      <c r="E1356" s="20">
        <v>231001558</v>
      </c>
      <c r="F1356" s="20" t="s">
        <v>11139</v>
      </c>
      <c r="G1356" s="20"/>
      <c r="H1356" s="20">
        <v>90</v>
      </c>
      <c r="I1356" s="20" t="s">
        <v>11150</v>
      </c>
      <c r="J1356" s="20" t="s">
        <v>11150</v>
      </c>
      <c r="K1356" s="20" t="s">
        <v>11150</v>
      </c>
      <c r="L1356" s="20" t="s">
        <v>11150</v>
      </c>
      <c r="M1356" s="20" t="s">
        <v>11150</v>
      </c>
      <c r="N1356" s="20" t="s">
        <v>11150</v>
      </c>
      <c r="O1356" s="20">
        <v>90</v>
      </c>
      <c r="P1356" s="20" t="str">
        <f>VLOOKUP(A1356,'REPORTE'!$A$1:$AG$1961,30,0)</f>
        <v>Secundaria</v>
      </c>
      <c r="Q1356" s="20" t="str">
        <f>VLOOKUP(A1356,'REPORTE'!$A$1:$AG$1961,31,0)</f>
        <v>CHIMBORAZO</v>
      </c>
      <c r="R1356" s="20" t="str">
        <f>VLOOKUP(A1356,'REPORTE'!$A$1:$AG$1961,32,0)</f>
        <v>COLTA</v>
      </c>
      <c r="S1356" s="20" t="str">
        <f>VLOOKUP(A1356,'REPORTE'!$A$1:$AG$1961,33,0)</f>
        <v>SICALPA</v>
      </c>
      <c r="T1356" s="20" t="str">
        <f>VLOOKUP(S1356,PROVINCIAS!$F$1:$G$1171,2,0)</f>
        <v>URBANA</v>
      </c>
      <c r="U1356" s="20" t="str">
        <f>VLOOKUP(A1356,'REPORTE'!$A$1:$AG$1961,5,0)</f>
        <v>ECUATORIANO(A)</v>
      </c>
      <c r="V1356" s="20" t="str">
        <f>VLOOKUP(A1356,'REPORTE'!$A$1:$AG$1961,18,0)</f>
        <v>M</v>
      </c>
    </row>
    <row r="1357" spans="1:22" x14ac:dyDescent="0.45">
      <c r="A1357" s="20">
        <v>1001474</v>
      </c>
      <c r="B1357" s="20" t="s">
        <v>9431</v>
      </c>
      <c r="C1357" s="20" t="s">
        <v>14373</v>
      </c>
      <c r="D1357" s="20">
        <v>604213298</v>
      </c>
      <c r="E1357" s="20">
        <v>231001559</v>
      </c>
      <c r="F1357" s="20" t="s">
        <v>11139</v>
      </c>
      <c r="G1357" s="20"/>
      <c r="H1357" s="20">
        <v>2</v>
      </c>
      <c r="I1357" s="20" t="s">
        <v>11150</v>
      </c>
      <c r="J1357" s="20" t="s">
        <v>11150</v>
      </c>
      <c r="K1357" s="20" t="s">
        <v>11150</v>
      </c>
      <c r="L1357" s="20" t="s">
        <v>11150</v>
      </c>
      <c r="M1357" s="20" t="s">
        <v>11150</v>
      </c>
      <c r="N1357" s="20" t="s">
        <v>11150</v>
      </c>
      <c r="O1357" s="20">
        <v>2</v>
      </c>
      <c r="P1357" s="20" t="str">
        <f>VLOOKUP(A1357,'REPORTE'!$A$1:$AG$1961,30,0)</f>
        <v>Secundaria</v>
      </c>
      <c r="Q1357" s="20" t="str">
        <f>VLOOKUP(A1357,'REPORTE'!$A$1:$AG$1961,31,0)</f>
        <v>PICHINCHA</v>
      </c>
      <c r="R1357" s="20" t="str">
        <f>VLOOKUP(A1357,'REPORTE'!$A$1:$AG$1961,32,0)</f>
        <v>QUITO</v>
      </c>
      <c r="S1357" s="20" t="str">
        <f>VLOOKUP(A1357,'REPORTE'!$A$1:$AG$1961,33,0)</f>
        <v>CHILLOGALLO</v>
      </c>
      <c r="T1357" s="20" t="str">
        <f>VLOOKUP(S1357,PROVINCIAS!$F$1:$G$1171,2,0)</f>
        <v>URBANA</v>
      </c>
      <c r="U1357" s="20" t="str">
        <f>VLOOKUP(A1357,'REPORTE'!$A$1:$AG$1961,5,0)</f>
        <v>ECUATORIANO(A)</v>
      </c>
      <c r="V1357" s="20" t="str">
        <f>VLOOKUP(A1357,'REPORTE'!$A$1:$AG$1961,18,0)</f>
        <v>F</v>
      </c>
    </row>
    <row r="1358" spans="1:22" x14ac:dyDescent="0.45">
      <c r="A1358" s="20">
        <v>1001475</v>
      </c>
      <c r="B1358" s="20" t="s">
        <v>9431</v>
      </c>
      <c r="C1358" s="20" t="s">
        <v>14374</v>
      </c>
      <c r="D1358" s="20">
        <v>1752906774</v>
      </c>
      <c r="E1358" s="20">
        <v>231001577</v>
      </c>
      <c r="F1358" s="20" t="s">
        <v>11139</v>
      </c>
      <c r="G1358" s="20"/>
      <c r="H1358" s="20">
        <v>2</v>
      </c>
      <c r="I1358" s="20" t="s">
        <v>11150</v>
      </c>
      <c r="J1358" s="20" t="s">
        <v>11150</v>
      </c>
      <c r="K1358" s="20" t="s">
        <v>11150</v>
      </c>
      <c r="L1358" s="20" t="s">
        <v>11150</v>
      </c>
      <c r="M1358" s="20" t="s">
        <v>11150</v>
      </c>
      <c r="N1358" s="20" t="s">
        <v>11150</v>
      </c>
      <c r="O1358" s="20">
        <v>2</v>
      </c>
      <c r="P1358" s="20" t="str">
        <f>VLOOKUP(A1358,'REPORTE'!$A$1:$AG$1961,30,0)</f>
        <v>Primaria</v>
      </c>
      <c r="Q1358" s="20" t="str">
        <f>VLOOKUP(A1358,'REPORTE'!$A$1:$AG$1961,31,0)</f>
        <v>PICHINCHA</v>
      </c>
      <c r="R1358" s="20" t="str">
        <f>VLOOKUP(A1358,'REPORTE'!$A$1:$AG$1961,32,0)</f>
        <v>QUITO</v>
      </c>
      <c r="S1358" s="20" t="str">
        <f>VLOOKUP(A1358,'REPORTE'!$A$1:$AG$1961,33,0)</f>
        <v>COTOCOLLAO</v>
      </c>
      <c r="T1358" s="20" t="str">
        <f>VLOOKUP(S1358,PROVINCIAS!$F$1:$G$1171,2,0)</f>
        <v>URBANA</v>
      </c>
      <c r="U1358" s="20" t="str">
        <f>VLOOKUP(A1358,'REPORTE'!$A$1:$AG$1961,5,0)</f>
        <v>ECUATORIANO(A)</v>
      </c>
      <c r="V1358" s="20" t="str">
        <f>VLOOKUP(A1358,'REPORTE'!$A$1:$AG$1961,18,0)</f>
        <v>F</v>
      </c>
    </row>
    <row r="1359" spans="1:22" x14ac:dyDescent="0.45">
      <c r="A1359" s="20">
        <v>1001476</v>
      </c>
      <c r="B1359" s="20" t="s">
        <v>9431</v>
      </c>
      <c r="C1359" s="20" t="s">
        <v>14375</v>
      </c>
      <c r="D1359" s="20">
        <v>1752906857</v>
      </c>
      <c r="E1359" s="20">
        <v>231001576</v>
      </c>
      <c r="F1359" s="20" t="s">
        <v>11139</v>
      </c>
      <c r="G1359" s="20"/>
      <c r="H1359" s="20">
        <v>2</v>
      </c>
      <c r="I1359" s="20" t="s">
        <v>11150</v>
      </c>
      <c r="J1359" s="20" t="s">
        <v>11150</v>
      </c>
      <c r="K1359" s="20" t="s">
        <v>11150</v>
      </c>
      <c r="L1359" s="20" t="s">
        <v>11150</v>
      </c>
      <c r="M1359" s="20" t="s">
        <v>11150</v>
      </c>
      <c r="N1359" s="20" t="s">
        <v>11150</v>
      </c>
      <c r="O1359" s="20">
        <v>2</v>
      </c>
      <c r="P1359" s="20" t="str">
        <f>VLOOKUP(A1359,'REPORTE'!$A$1:$AG$1961,30,0)</f>
        <v>Primaria</v>
      </c>
      <c r="Q1359" s="20" t="str">
        <f>VLOOKUP(A1359,'REPORTE'!$A$1:$AG$1961,31,0)</f>
        <v>PICHINCHA</v>
      </c>
      <c r="R1359" s="20" t="str">
        <f>VLOOKUP(A1359,'REPORTE'!$A$1:$AG$1961,32,0)</f>
        <v>QUITO</v>
      </c>
      <c r="S1359" s="20" t="str">
        <f>VLOOKUP(A1359,'REPORTE'!$A$1:$AG$1961,33,0)</f>
        <v>COTOCOLLAO</v>
      </c>
      <c r="T1359" s="20" t="str">
        <f>VLOOKUP(S1359,PROVINCIAS!$F$1:$G$1171,2,0)</f>
        <v>URBANA</v>
      </c>
      <c r="U1359" s="20" t="str">
        <f>VLOOKUP(A1359,'REPORTE'!$A$1:$AG$1961,5,0)</f>
        <v>ECUATORIANO(A)</v>
      </c>
      <c r="V1359" s="20" t="str">
        <f>VLOOKUP(A1359,'REPORTE'!$A$1:$AG$1961,18,0)</f>
        <v>F</v>
      </c>
    </row>
    <row r="1360" spans="1:22" x14ac:dyDescent="0.45">
      <c r="A1360" s="20">
        <v>1001477</v>
      </c>
      <c r="B1360" s="20" t="s">
        <v>9431</v>
      </c>
      <c r="C1360" s="20" t="s">
        <v>10121</v>
      </c>
      <c r="D1360" s="20">
        <v>601184419</v>
      </c>
      <c r="E1360" s="20">
        <v>231001563</v>
      </c>
      <c r="F1360" s="20" t="s">
        <v>11139</v>
      </c>
      <c r="G1360" s="20"/>
      <c r="H1360" s="20">
        <v>7.75</v>
      </c>
      <c r="I1360" s="20" t="s">
        <v>11150</v>
      </c>
      <c r="J1360" s="20" t="s">
        <v>11150</v>
      </c>
      <c r="K1360" s="20" t="s">
        <v>11150</v>
      </c>
      <c r="L1360" s="20" t="s">
        <v>11150</v>
      </c>
      <c r="M1360" s="20" t="s">
        <v>11150</v>
      </c>
      <c r="N1360" s="20" t="s">
        <v>11150</v>
      </c>
      <c r="O1360" s="20">
        <v>7.75</v>
      </c>
      <c r="P1360" s="20" t="str">
        <f>VLOOKUP(A1360,'REPORTE'!$A$1:$AG$1961,30,0)</f>
        <v>Ninguna</v>
      </c>
      <c r="Q1360" s="20" t="str">
        <f>VLOOKUP(A1360,'REPORTE'!$A$1:$AG$1961,31,0)</f>
        <v>CHIMBORAZO</v>
      </c>
      <c r="R1360" s="20" t="str">
        <f>VLOOKUP(A1360,'REPORTE'!$A$1:$AG$1961,32,0)</f>
        <v>RIOBAMBA</v>
      </c>
      <c r="S1360" s="20" t="str">
        <f>VLOOKUP(A1360,'REPORTE'!$A$1:$AG$1961,33,0)</f>
        <v>CACHA (CAB EN MACHANGARA)</v>
      </c>
      <c r="T1360" s="20" t="str">
        <f>VLOOKUP(S1360,PROVINCIAS!$F$1:$G$1171,2,0)</f>
        <v>RURAL</v>
      </c>
      <c r="U1360" s="20" t="str">
        <f>VLOOKUP(A1360,'REPORTE'!$A$1:$AG$1961,5,0)</f>
        <v>ECUATORIANO(A) INDIGENA</v>
      </c>
      <c r="V1360" s="20" t="str">
        <f>VLOOKUP(A1360,'REPORTE'!$A$1:$AG$1961,18,0)</f>
        <v>F</v>
      </c>
    </row>
    <row r="1361" spans="1:22" x14ac:dyDescent="0.45">
      <c r="A1361" s="20">
        <v>1001478</v>
      </c>
      <c r="B1361" s="20" t="s">
        <v>9431</v>
      </c>
      <c r="C1361" s="20" t="s">
        <v>9973</v>
      </c>
      <c r="D1361" s="20">
        <v>1705766705</v>
      </c>
      <c r="E1361" s="20">
        <v>231001564</v>
      </c>
      <c r="F1361" s="20" t="s">
        <v>11139</v>
      </c>
      <c r="G1361" s="20"/>
      <c r="H1361" s="20">
        <v>37.5</v>
      </c>
      <c r="I1361" s="20" t="s">
        <v>11150</v>
      </c>
      <c r="J1361" s="20" t="s">
        <v>11150</v>
      </c>
      <c r="K1361" s="20" t="s">
        <v>11150</v>
      </c>
      <c r="L1361" s="20" t="s">
        <v>11150</v>
      </c>
      <c r="M1361" s="20" t="s">
        <v>11150</v>
      </c>
      <c r="N1361" s="20" t="s">
        <v>11150</v>
      </c>
      <c r="O1361" s="20">
        <v>37.5</v>
      </c>
      <c r="P1361" s="20" t="str">
        <f>VLOOKUP(A1361,'REPORTE'!$A$1:$AG$1961,30,0)</f>
        <v>Primaria</v>
      </c>
      <c r="Q1361" s="20" t="str">
        <f>VLOOKUP(A1361,'REPORTE'!$A$1:$AG$1961,31,0)</f>
        <v>PICHINCHA</v>
      </c>
      <c r="R1361" s="20" t="str">
        <f>VLOOKUP(A1361,'REPORTE'!$A$1:$AG$1961,32,0)</f>
        <v>QUITO</v>
      </c>
      <c r="S1361" s="20" t="str">
        <f>VLOOKUP(A1361,'REPORTE'!$A$1:$AG$1961,33,0)</f>
        <v>PUELLARO</v>
      </c>
      <c r="T1361" s="20" t="str">
        <f>VLOOKUP(S1361,PROVINCIAS!$F$1:$G$1171,2,0)</f>
        <v>RURAL</v>
      </c>
      <c r="U1361" s="20" t="str">
        <f>VLOOKUP(A1361,'REPORTE'!$A$1:$AG$1961,5,0)</f>
        <v>ECUATORIANO(A)</v>
      </c>
      <c r="V1361" s="20" t="str">
        <f>VLOOKUP(A1361,'REPORTE'!$A$1:$AG$1961,18,0)</f>
        <v>F</v>
      </c>
    </row>
    <row r="1362" spans="1:22" x14ac:dyDescent="0.45">
      <c r="A1362" s="20">
        <v>1001479</v>
      </c>
      <c r="B1362" s="20" t="s">
        <v>9431</v>
      </c>
      <c r="C1362" s="20" t="s">
        <v>9974</v>
      </c>
      <c r="D1362" s="20">
        <v>1725342958</v>
      </c>
      <c r="E1362" s="20">
        <v>231001566</v>
      </c>
      <c r="F1362" s="20" t="s">
        <v>11139</v>
      </c>
      <c r="G1362" s="20"/>
      <c r="H1362" s="20">
        <v>95</v>
      </c>
      <c r="I1362" s="20" t="s">
        <v>11150</v>
      </c>
      <c r="J1362" s="20" t="s">
        <v>11150</v>
      </c>
      <c r="K1362" s="20" t="s">
        <v>11150</v>
      </c>
      <c r="L1362" s="20" t="s">
        <v>11150</v>
      </c>
      <c r="M1362" s="20" t="s">
        <v>11150</v>
      </c>
      <c r="N1362" s="20" t="s">
        <v>11150</v>
      </c>
      <c r="O1362" s="20">
        <v>95</v>
      </c>
      <c r="P1362" s="20" t="str">
        <f>VLOOKUP(A1362,'REPORTE'!$A$1:$AG$1961,30,0)</f>
        <v>Secundaria</v>
      </c>
      <c r="Q1362" s="20" t="str">
        <f>VLOOKUP(A1362,'REPORTE'!$A$1:$AG$1961,31,0)</f>
        <v>PICHINCHA</v>
      </c>
      <c r="R1362" s="20" t="str">
        <f>VLOOKUP(A1362,'REPORTE'!$A$1:$AG$1961,32,0)</f>
        <v>QUITO</v>
      </c>
      <c r="S1362" s="20" t="str">
        <f>VLOOKUP(A1362,'REPORTE'!$A$1:$AG$1961,33,0)</f>
        <v>COTOCOLLAO</v>
      </c>
      <c r="T1362" s="20" t="str">
        <f>VLOOKUP(S1362,PROVINCIAS!$F$1:$G$1171,2,0)</f>
        <v>URBANA</v>
      </c>
      <c r="U1362" s="20" t="str">
        <f>VLOOKUP(A1362,'REPORTE'!$A$1:$AG$1961,5,0)</f>
        <v>ECUATORIANO(A) INDIGENA</v>
      </c>
      <c r="V1362" s="20" t="str">
        <f>VLOOKUP(A1362,'REPORTE'!$A$1:$AG$1961,18,0)</f>
        <v>M</v>
      </c>
    </row>
    <row r="1363" spans="1:22" x14ac:dyDescent="0.45">
      <c r="A1363" s="20">
        <v>1001480</v>
      </c>
      <c r="B1363" s="20" t="s">
        <v>9431</v>
      </c>
      <c r="C1363" s="20" t="s">
        <v>9983</v>
      </c>
      <c r="D1363" s="20">
        <v>502157787</v>
      </c>
      <c r="E1363" s="20">
        <v>231001569</v>
      </c>
      <c r="F1363" s="20" t="s">
        <v>11139</v>
      </c>
      <c r="G1363" s="20"/>
      <c r="H1363" s="20">
        <v>190</v>
      </c>
      <c r="I1363" s="20" t="s">
        <v>11150</v>
      </c>
      <c r="J1363" s="20" t="s">
        <v>11150</v>
      </c>
      <c r="K1363" s="20" t="s">
        <v>11150</v>
      </c>
      <c r="L1363" s="20" t="s">
        <v>11150</v>
      </c>
      <c r="M1363" s="20" t="s">
        <v>11150</v>
      </c>
      <c r="N1363" s="20" t="s">
        <v>11150</v>
      </c>
      <c r="O1363" s="20">
        <v>190</v>
      </c>
      <c r="P1363" s="20" t="str">
        <f>VLOOKUP(A1363,'REPORTE'!$A$1:$AG$1961,30,0)</f>
        <v>Primaria</v>
      </c>
      <c r="Q1363" s="20" t="str">
        <f>VLOOKUP(A1363,'REPORTE'!$A$1:$AG$1961,31,0)</f>
        <v>PICHINCHA</v>
      </c>
      <c r="R1363" s="20" t="str">
        <f>VLOOKUP(A1363,'REPORTE'!$A$1:$AG$1961,32,0)</f>
        <v>QUITO</v>
      </c>
      <c r="S1363" s="20" t="str">
        <f>VLOOKUP(A1363,'REPORTE'!$A$1:$AG$1961,33,0)</f>
        <v>GUAMANI</v>
      </c>
      <c r="T1363" s="20" t="str">
        <f>VLOOKUP(S1363,PROVINCIAS!$F$1:$G$1171,2,0)</f>
        <v>URBANA</v>
      </c>
      <c r="U1363" s="20" t="str">
        <f>VLOOKUP(A1363,'REPORTE'!$A$1:$AG$1961,5,0)</f>
        <v>ECUATORIANO(A)</v>
      </c>
      <c r="V1363" s="20" t="str">
        <f>VLOOKUP(A1363,'REPORTE'!$A$1:$AG$1961,18,0)</f>
        <v>M</v>
      </c>
    </row>
    <row r="1364" spans="1:22" x14ac:dyDescent="0.45">
      <c r="A1364" s="20">
        <v>1001482</v>
      </c>
      <c r="B1364" s="20" t="s">
        <v>9431</v>
      </c>
      <c r="C1364" s="20" t="s">
        <v>9990</v>
      </c>
      <c r="D1364" s="20">
        <v>1755053624</v>
      </c>
      <c r="E1364" s="20">
        <v>231001588</v>
      </c>
      <c r="F1364" s="20" t="s">
        <v>11139</v>
      </c>
      <c r="G1364" s="20"/>
      <c r="H1364" s="20">
        <v>250</v>
      </c>
      <c r="I1364" s="20" t="s">
        <v>11150</v>
      </c>
      <c r="J1364" s="20" t="s">
        <v>11150</v>
      </c>
      <c r="K1364" s="20" t="s">
        <v>11150</v>
      </c>
      <c r="L1364" s="20" t="s">
        <v>11150</v>
      </c>
      <c r="M1364" s="20" t="s">
        <v>11150</v>
      </c>
      <c r="N1364" s="20" t="s">
        <v>11150</v>
      </c>
      <c r="O1364" s="20">
        <v>250</v>
      </c>
      <c r="P1364" s="20" t="str">
        <f>VLOOKUP(A1364,'REPORTE'!$A$1:$AG$1961,30,0)</f>
        <v>Secundaria</v>
      </c>
      <c r="Q1364" s="20" t="str">
        <f>VLOOKUP(A1364,'REPORTE'!$A$1:$AG$1961,31,0)</f>
        <v>PICHINCHA</v>
      </c>
      <c r="R1364" s="20" t="str">
        <f>VLOOKUP(A1364,'REPORTE'!$A$1:$AG$1961,32,0)</f>
        <v>QUITO</v>
      </c>
      <c r="S1364" s="20" t="str">
        <f>VLOOKUP(A1364,'REPORTE'!$A$1:$AG$1961,33,0)</f>
        <v>CHILLOGALLO</v>
      </c>
      <c r="T1364" s="20" t="str">
        <f>VLOOKUP(S1364,PROVINCIAS!$F$1:$G$1171,2,0)</f>
        <v>URBANA</v>
      </c>
      <c r="U1364" s="20" t="str">
        <f>VLOOKUP(A1364,'REPORTE'!$A$1:$AG$1961,5,0)</f>
        <v>ECUATORIANO(A)</v>
      </c>
      <c r="V1364" s="20" t="str">
        <f>VLOOKUP(A1364,'REPORTE'!$A$1:$AG$1961,18,0)</f>
        <v>M</v>
      </c>
    </row>
    <row r="1365" spans="1:22" x14ac:dyDescent="0.45">
      <c r="A1365" s="20">
        <v>1001483</v>
      </c>
      <c r="B1365" s="20" t="s">
        <v>9431</v>
      </c>
      <c r="C1365" s="20" t="s">
        <v>10333</v>
      </c>
      <c r="D1365" s="20">
        <v>1720804192</v>
      </c>
      <c r="E1365" s="20">
        <v>231001572</v>
      </c>
      <c r="F1365" s="20" t="s">
        <v>11139</v>
      </c>
      <c r="G1365" s="20"/>
      <c r="H1365" s="20">
        <v>64.25</v>
      </c>
      <c r="I1365" s="20" t="s">
        <v>11150</v>
      </c>
      <c r="J1365" s="20" t="s">
        <v>11150</v>
      </c>
      <c r="K1365" s="20" t="s">
        <v>11150</v>
      </c>
      <c r="L1365" s="20" t="s">
        <v>11150</v>
      </c>
      <c r="M1365" s="20" t="s">
        <v>11150</v>
      </c>
      <c r="N1365" s="20" t="s">
        <v>11150</v>
      </c>
      <c r="O1365" s="20">
        <v>64.25</v>
      </c>
      <c r="P1365" s="20" t="str">
        <f>VLOOKUP(A1365,'REPORTE'!$A$1:$AG$1961,30,0)</f>
        <v>Secundaria</v>
      </c>
      <c r="Q1365" s="20" t="str">
        <f>VLOOKUP(A1365,'REPORTE'!$A$1:$AG$1961,31,0)</f>
        <v>PICHINCHA</v>
      </c>
      <c r="R1365" s="20" t="str">
        <f>VLOOKUP(A1365,'REPORTE'!$A$1:$AG$1961,32,0)</f>
        <v>QUITO</v>
      </c>
      <c r="S1365" s="20" t="str">
        <f>VLOOKUP(A1365,'REPORTE'!$A$1:$AG$1961,33,0)</f>
        <v>EL INCA</v>
      </c>
      <c r="T1365" s="20" t="str">
        <f>VLOOKUP(S1365,PROVINCIAS!$F$1:$G$1171,2,0)</f>
        <v>URBANA</v>
      </c>
      <c r="U1365" s="20" t="str">
        <f>VLOOKUP(A1365,'REPORTE'!$A$1:$AG$1961,5,0)</f>
        <v>ECUATORIANO(A)</v>
      </c>
      <c r="V1365" s="20" t="str">
        <f>VLOOKUP(A1365,'REPORTE'!$A$1:$AG$1961,18,0)</f>
        <v>M</v>
      </c>
    </row>
    <row r="1366" spans="1:22" x14ac:dyDescent="0.45">
      <c r="A1366" s="20">
        <v>1001484</v>
      </c>
      <c r="B1366" s="20" t="s">
        <v>9431</v>
      </c>
      <c r="C1366" s="20" t="s">
        <v>9988</v>
      </c>
      <c r="D1366" s="20">
        <v>1801064310</v>
      </c>
      <c r="E1366" s="20">
        <v>231001573</v>
      </c>
      <c r="F1366" s="20" t="s">
        <v>11139</v>
      </c>
      <c r="G1366" s="20"/>
      <c r="H1366" s="20">
        <v>55</v>
      </c>
      <c r="I1366" s="20" t="s">
        <v>11150</v>
      </c>
      <c r="J1366" s="20" t="s">
        <v>11150</v>
      </c>
      <c r="K1366" s="20" t="s">
        <v>11150</v>
      </c>
      <c r="L1366" s="20" t="s">
        <v>11150</v>
      </c>
      <c r="M1366" s="20" t="s">
        <v>11150</v>
      </c>
      <c r="N1366" s="20" t="s">
        <v>11150</v>
      </c>
      <c r="O1366" s="20">
        <v>55</v>
      </c>
      <c r="P1366" s="20" t="str">
        <f>VLOOKUP(A1366,'REPORTE'!$A$1:$AG$1961,30,0)</f>
        <v>Primaria</v>
      </c>
      <c r="Q1366" s="20" t="str">
        <f>VLOOKUP(A1366,'REPORTE'!$A$1:$AG$1961,31,0)</f>
        <v>PICHINCHA</v>
      </c>
      <c r="R1366" s="20" t="str">
        <f>VLOOKUP(A1366,'REPORTE'!$A$1:$AG$1961,32,0)</f>
        <v>QUITO</v>
      </c>
      <c r="S1366" s="20" t="str">
        <f>VLOOKUP(A1366,'REPORTE'!$A$1:$AG$1961,33,0)</f>
        <v>COTOCOLLAO</v>
      </c>
      <c r="T1366" s="20" t="str">
        <f>VLOOKUP(S1366,PROVINCIAS!$F$1:$G$1171,2,0)</f>
        <v>URBANA</v>
      </c>
      <c r="U1366" s="20" t="str">
        <f>VLOOKUP(A1366,'REPORTE'!$A$1:$AG$1961,5,0)</f>
        <v>ECUATORIANO(A)</v>
      </c>
      <c r="V1366" s="20" t="str">
        <f>VLOOKUP(A1366,'REPORTE'!$A$1:$AG$1961,18,0)</f>
        <v>F</v>
      </c>
    </row>
    <row r="1367" spans="1:22" x14ac:dyDescent="0.45">
      <c r="A1367" s="20">
        <v>1001485</v>
      </c>
      <c r="B1367" s="20" t="s">
        <v>9431</v>
      </c>
      <c r="C1367" s="20" t="s">
        <v>14376</v>
      </c>
      <c r="D1367" s="20">
        <v>1716644982</v>
      </c>
      <c r="E1367" s="20">
        <v>231001574</v>
      </c>
      <c r="F1367" s="20" t="s">
        <v>11139</v>
      </c>
      <c r="G1367" s="20"/>
      <c r="H1367" s="20">
        <v>30</v>
      </c>
      <c r="I1367" s="20" t="s">
        <v>11150</v>
      </c>
      <c r="J1367" s="20" t="s">
        <v>11150</v>
      </c>
      <c r="K1367" s="20" t="s">
        <v>11150</v>
      </c>
      <c r="L1367" s="20" t="s">
        <v>11150</v>
      </c>
      <c r="M1367" s="20" t="s">
        <v>11150</v>
      </c>
      <c r="N1367" s="20" t="s">
        <v>11150</v>
      </c>
      <c r="O1367" s="20">
        <v>30</v>
      </c>
      <c r="P1367" s="20" t="str">
        <f>VLOOKUP(A1367,'REPORTE'!$A$1:$AG$1961,30,0)</f>
        <v>Primaria</v>
      </c>
      <c r="Q1367" s="20" t="str">
        <f>VLOOKUP(A1367,'REPORTE'!$A$1:$AG$1961,31,0)</f>
        <v>PICHINCHA</v>
      </c>
      <c r="R1367" s="20" t="str">
        <f>VLOOKUP(A1367,'REPORTE'!$A$1:$AG$1961,32,0)</f>
        <v>QUITO</v>
      </c>
      <c r="S1367" s="20" t="str">
        <f>VLOOKUP(A1367,'REPORTE'!$A$1:$AG$1961,33,0)</f>
        <v>CHILLOGALLO</v>
      </c>
      <c r="T1367" s="20" t="str">
        <f>VLOOKUP(S1367,PROVINCIAS!$F$1:$G$1171,2,0)</f>
        <v>URBANA</v>
      </c>
      <c r="U1367" s="20" t="str">
        <f>VLOOKUP(A1367,'REPORTE'!$A$1:$AG$1961,5,0)</f>
        <v>ECUATORIANO(A)</v>
      </c>
      <c r="V1367" s="20" t="str">
        <f>VLOOKUP(A1367,'REPORTE'!$A$1:$AG$1961,18,0)</f>
        <v>F</v>
      </c>
    </row>
    <row r="1368" spans="1:22" x14ac:dyDescent="0.45">
      <c r="A1368" s="20">
        <v>1001486</v>
      </c>
      <c r="B1368" s="20" t="s">
        <v>9431</v>
      </c>
      <c r="C1368" s="20" t="s">
        <v>14377</v>
      </c>
      <c r="D1368" s="20">
        <v>1720381357</v>
      </c>
      <c r="E1368" s="20">
        <v>231001575</v>
      </c>
      <c r="F1368" s="20" t="s">
        <v>11139</v>
      </c>
      <c r="G1368" s="20"/>
      <c r="H1368" s="20">
        <v>6</v>
      </c>
      <c r="I1368" s="20" t="s">
        <v>11150</v>
      </c>
      <c r="J1368" s="20" t="s">
        <v>11150</v>
      </c>
      <c r="K1368" s="20" t="s">
        <v>11150</v>
      </c>
      <c r="L1368" s="20" t="s">
        <v>11150</v>
      </c>
      <c r="M1368" s="20" t="s">
        <v>11150</v>
      </c>
      <c r="N1368" s="20" t="s">
        <v>11150</v>
      </c>
      <c r="O1368" s="20">
        <v>6</v>
      </c>
      <c r="P1368" s="20" t="str">
        <f>VLOOKUP(A1368,'REPORTE'!$A$1:$AG$1961,30,0)</f>
        <v>Secundaria</v>
      </c>
      <c r="Q1368" s="20" t="str">
        <f>VLOOKUP(A1368,'REPORTE'!$A$1:$AG$1961,31,0)</f>
        <v>CHIMBORAZO</v>
      </c>
      <c r="R1368" s="20" t="str">
        <f>VLOOKUP(A1368,'REPORTE'!$A$1:$AG$1961,32,0)</f>
        <v>RIOBAMBA</v>
      </c>
      <c r="S1368" s="20" t="str">
        <f>VLOOKUP(A1368,'REPORTE'!$A$1:$AG$1961,33,0)</f>
        <v>PUNIN</v>
      </c>
      <c r="T1368" s="20" t="str">
        <f>VLOOKUP(S1368,PROVINCIAS!$F$1:$G$1171,2,0)</f>
        <v>RURAL</v>
      </c>
      <c r="U1368" s="20" t="str">
        <f>VLOOKUP(A1368,'REPORTE'!$A$1:$AG$1961,5,0)</f>
        <v>ECUATORIANO(A)</v>
      </c>
      <c r="V1368" s="20" t="str">
        <f>VLOOKUP(A1368,'REPORTE'!$A$1:$AG$1961,18,0)</f>
        <v>F</v>
      </c>
    </row>
    <row r="1369" spans="1:22" x14ac:dyDescent="0.45">
      <c r="A1369" s="20">
        <v>1001487</v>
      </c>
      <c r="B1369" s="20" t="s">
        <v>9431</v>
      </c>
      <c r="C1369" s="20" t="s">
        <v>14378</v>
      </c>
      <c r="D1369" s="20">
        <v>1723965297</v>
      </c>
      <c r="E1369" s="20">
        <v>231001580</v>
      </c>
      <c r="F1369" s="20" t="s">
        <v>11139</v>
      </c>
      <c r="G1369" s="20"/>
      <c r="H1369" s="20">
        <v>30</v>
      </c>
      <c r="I1369" s="20" t="s">
        <v>11150</v>
      </c>
      <c r="J1369" s="20" t="s">
        <v>11150</v>
      </c>
      <c r="K1369" s="20" t="s">
        <v>11150</v>
      </c>
      <c r="L1369" s="20" t="s">
        <v>11150</v>
      </c>
      <c r="M1369" s="20" t="s">
        <v>11150</v>
      </c>
      <c r="N1369" s="20" t="s">
        <v>11150</v>
      </c>
      <c r="O1369" s="20">
        <v>30</v>
      </c>
      <c r="P1369" s="20" t="str">
        <f>VLOOKUP(A1369,'REPORTE'!$A$1:$AG$1961,30,0)</f>
        <v>Universitaria</v>
      </c>
      <c r="Q1369" s="20" t="str">
        <f>VLOOKUP(A1369,'REPORTE'!$A$1:$AG$1961,31,0)</f>
        <v>PICHINCHA</v>
      </c>
      <c r="R1369" s="20" t="str">
        <f>VLOOKUP(A1369,'REPORTE'!$A$1:$AG$1961,32,0)</f>
        <v>QUITO</v>
      </c>
      <c r="S1369" s="20" t="str">
        <f>VLOOKUP(A1369,'REPORTE'!$A$1:$AG$1961,33,0)</f>
        <v>LA ARGELIA</v>
      </c>
      <c r="T1369" s="20" t="str">
        <f>VLOOKUP(S1369,PROVINCIAS!$F$1:$G$1171,2,0)</f>
        <v>URBANA</v>
      </c>
      <c r="U1369" s="20" t="str">
        <f>VLOOKUP(A1369,'REPORTE'!$A$1:$AG$1961,5,0)</f>
        <v>ECUATORIANO(A)</v>
      </c>
      <c r="V1369" s="20" t="str">
        <f>VLOOKUP(A1369,'REPORTE'!$A$1:$AG$1961,18,0)</f>
        <v>M</v>
      </c>
    </row>
    <row r="1370" spans="1:22" x14ac:dyDescent="0.45">
      <c r="A1370" s="20">
        <v>1001488</v>
      </c>
      <c r="B1370" s="20" t="s">
        <v>9431</v>
      </c>
      <c r="C1370" s="20" t="s">
        <v>10262</v>
      </c>
      <c r="D1370" s="20">
        <v>1718016080</v>
      </c>
      <c r="E1370" s="20">
        <v>231001581</v>
      </c>
      <c r="F1370" s="20" t="s">
        <v>11139</v>
      </c>
      <c r="G1370" s="20"/>
      <c r="H1370" s="20">
        <v>154.25</v>
      </c>
      <c r="I1370" s="20" t="s">
        <v>11150</v>
      </c>
      <c r="J1370" s="20" t="s">
        <v>11150</v>
      </c>
      <c r="K1370" s="20" t="s">
        <v>11150</v>
      </c>
      <c r="L1370" s="20" t="s">
        <v>11150</v>
      </c>
      <c r="M1370" s="20" t="s">
        <v>11150</v>
      </c>
      <c r="N1370" s="20" t="s">
        <v>11150</v>
      </c>
      <c r="O1370" s="20">
        <v>154.25</v>
      </c>
      <c r="P1370" s="20" t="str">
        <f>VLOOKUP(A1370,'REPORTE'!$A$1:$AG$1961,30,0)</f>
        <v>Secundaria</v>
      </c>
      <c r="Q1370" s="20" t="str">
        <f>VLOOKUP(A1370,'REPORTE'!$A$1:$AG$1961,31,0)</f>
        <v>PICHINCHA</v>
      </c>
      <c r="R1370" s="20" t="str">
        <f>VLOOKUP(A1370,'REPORTE'!$A$1:$AG$1961,32,0)</f>
        <v>QUITO</v>
      </c>
      <c r="S1370" s="20" t="str">
        <f>VLOOKUP(A1370,'REPORTE'!$A$1:$AG$1961,33,0)</f>
        <v>LA MAGDALENA</v>
      </c>
      <c r="T1370" s="20" t="str">
        <f>VLOOKUP(S1370,PROVINCIAS!$F$1:$G$1171,2,0)</f>
        <v>URBANA</v>
      </c>
      <c r="U1370" s="20" t="str">
        <f>VLOOKUP(A1370,'REPORTE'!$A$1:$AG$1961,5,0)</f>
        <v>ECUATORIANO(A)</v>
      </c>
      <c r="V1370" s="20" t="str">
        <f>VLOOKUP(A1370,'REPORTE'!$A$1:$AG$1961,18,0)</f>
        <v>M</v>
      </c>
    </row>
    <row r="1371" spans="1:22" x14ac:dyDescent="0.45">
      <c r="A1371" s="20">
        <v>1001489</v>
      </c>
      <c r="B1371" s="20" t="s">
        <v>9431</v>
      </c>
      <c r="C1371" s="20" t="s">
        <v>10007</v>
      </c>
      <c r="D1371" s="20">
        <v>1727947515</v>
      </c>
      <c r="E1371" s="20">
        <v>231001582</v>
      </c>
      <c r="F1371" s="20" t="s">
        <v>11139</v>
      </c>
      <c r="G1371" s="20"/>
      <c r="H1371" s="20">
        <v>40.83</v>
      </c>
      <c r="I1371" s="20" t="s">
        <v>11150</v>
      </c>
      <c r="J1371" s="20" t="s">
        <v>11150</v>
      </c>
      <c r="K1371" s="20" t="s">
        <v>11150</v>
      </c>
      <c r="L1371" s="20" t="s">
        <v>11150</v>
      </c>
      <c r="M1371" s="20" t="s">
        <v>11150</v>
      </c>
      <c r="N1371" s="20" t="s">
        <v>11150</v>
      </c>
      <c r="O1371" s="20">
        <v>40.83</v>
      </c>
      <c r="P1371" s="20" t="str">
        <f>VLOOKUP(A1371,'REPORTE'!$A$1:$AG$1961,30,0)</f>
        <v>Primaria</v>
      </c>
      <c r="Q1371" s="20" t="str">
        <f>VLOOKUP(A1371,'REPORTE'!$A$1:$AG$1961,31,0)</f>
        <v>PICHINCHA</v>
      </c>
      <c r="R1371" s="20" t="str">
        <f>VLOOKUP(A1371,'REPORTE'!$A$1:$AG$1961,32,0)</f>
        <v>QUITO</v>
      </c>
      <c r="S1371" s="20" t="str">
        <f>VLOOKUP(A1371,'REPORTE'!$A$1:$AG$1961,33,0)</f>
        <v>COTOCOLLAO</v>
      </c>
      <c r="T1371" s="20" t="str">
        <f>VLOOKUP(S1371,PROVINCIAS!$F$1:$G$1171,2,0)</f>
        <v>URBANA</v>
      </c>
      <c r="U1371" s="20" t="str">
        <f>VLOOKUP(A1371,'REPORTE'!$A$1:$AG$1961,5,0)</f>
        <v>ECUATORIANO(A)</v>
      </c>
      <c r="V1371" s="20" t="str">
        <f>VLOOKUP(A1371,'REPORTE'!$A$1:$AG$1961,18,0)</f>
        <v>M</v>
      </c>
    </row>
    <row r="1372" spans="1:22" x14ac:dyDescent="0.45">
      <c r="A1372" s="20">
        <v>1001490</v>
      </c>
      <c r="B1372" s="20" t="s">
        <v>9431</v>
      </c>
      <c r="C1372" s="20" t="s">
        <v>9984</v>
      </c>
      <c r="D1372" s="20">
        <v>1720214178</v>
      </c>
      <c r="E1372" s="20">
        <v>231001583</v>
      </c>
      <c r="F1372" s="20" t="s">
        <v>11139</v>
      </c>
      <c r="G1372" s="20"/>
      <c r="H1372" s="20">
        <v>50</v>
      </c>
      <c r="I1372" s="20" t="s">
        <v>11150</v>
      </c>
      <c r="J1372" s="20" t="s">
        <v>11150</v>
      </c>
      <c r="K1372" s="20" t="s">
        <v>11150</v>
      </c>
      <c r="L1372" s="20" t="s">
        <v>11150</v>
      </c>
      <c r="M1372" s="20" t="s">
        <v>11150</v>
      </c>
      <c r="N1372" s="20" t="s">
        <v>11150</v>
      </c>
      <c r="O1372" s="20">
        <v>50</v>
      </c>
      <c r="P1372" s="20" t="str">
        <f>VLOOKUP(A1372,'REPORTE'!$A$1:$AG$1961,30,0)</f>
        <v>Primaria</v>
      </c>
      <c r="Q1372" s="20" t="str">
        <f>VLOOKUP(A1372,'REPORTE'!$A$1:$AG$1961,31,0)</f>
        <v>COTOPAXI</v>
      </c>
      <c r="R1372" s="20" t="str">
        <f>VLOOKUP(A1372,'REPORTE'!$A$1:$AG$1961,32,0)</f>
        <v>SALCEDO</v>
      </c>
      <c r="S1372" s="20" t="str">
        <f>VLOOKUP(A1372,'REPORTE'!$A$1:$AG$1961,33,0)</f>
        <v>SAN MIGUEL</v>
      </c>
      <c r="T1372" s="20" t="str">
        <f>VLOOKUP(S1372,PROVINCIAS!$F$1:$G$1171,2,0)</f>
        <v>URBANA</v>
      </c>
      <c r="U1372" s="20" t="str">
        <f>VLOOKUP(A1372,'REPORTE'!$A$1:$AG$1961,5,0)</f>
        <v>ECUATORIANO(A)</v>
      </c>
      <c r="V1372" s="20" t="str">
        <f>VLOOKUP(A1372,'REPORTE'!$A$1:$AG$1961,18,0)</f>
        <v>F</v>
      </c>
    </row>
    <row r="1373" spans="1:22" x14ac:dyDescent="0.45">
      <c r="A1373" s="20">
        <v>1001491</v>
      </c>
      <c r="B1373" s="20" t="s">
        <v>9431</v>
      </c>
      <c r="C1373" s="20" t="s">
        <v>14379</v>
      </c>
      <c r="D1373" s="20">
        <v>1718537036</v>
      </c>
      <c r="E1373" s="20">
        <v>231001584</v>
      </c>
      <c r="F1373" s="20" t="s">
        <v>11139</v>
      </c>
      <c r="G1373" s="20"/>
      <c r="H1373" s="20">
        <v>6</v>
      </c>
      <c r="I1373" s="20" t="s">
        <v>11150</v>
      </c>
      <c r="J1373" s="20" t="s">
        <v>11150</v>
      </c>
      <c r="K1373" s="20" t="s">
        <v>11150</v>
      </c>
      <c r="L1373" s="20" t="s">
        <v>11150</v>
      </c>
      <c r="M1373" s="20" t="s">
        <v>11150</v>
      </c>
      <c r="N1373" s="20" t="s">
        <v>11150</v>
      </c>
      <c r="O1373" s="20">
        <v>6</v>
      </c>
      <c r="P1373" s="20" t="str">
        <f>VLOOKUP(A1373,'REPORTE'!$A$1:$AG$1961,30,0)</f>
        <v>Secundaria</v>
      </c>
      <c r="Q1373" s="20" t="str">
        <f>VLOOKUP(A1373,'REPORTE'!$A$1:$AG$1961,31,0)</f>
        <v>PICHINCHA</v>
      </c>
      <c r="R1373" s="20" t="str">
        <f>VLOOKUP(A1373,'REPORTE'!$A$1:$AG$1961,32,0)</f>
        <v>QUITO</v>
      </c>
      <c r="S1373" s="20" t="str">
        <f>VLOOKUP(A1373,'REPORTE'!$A$1:$AG$1961,33,0)</f>
        <v>SAN ANTONIO</v>
      </c>
      <c r="T1373" s="20" t="str">
        <f>VLOOKUP(S1373,PROVINCIAS!$F$1:$G$1171,2,0)</f>
        <v>RURAL</v>
      </c>
      <c r="U1373" s="20" t="str">
        <f>VLOOKUP(A1373,'REPORTE'!$A$1:$AG$1961,5,0)</f>
        <v>ECUATORIANO(A)</v>
      </c>
      <c r="V1373" s="20" t="str">
        <f>VLOOKUP(A1373,'REPORTE'!$A$1:$AG$1961,18,0)</f>
        <v>F</v>
      </c>
    </row>
    <row r="1374" spans="1:22" x14ac:dyDescent="0.45">
      <c r="A1374" s="20">
        <v>1001492</v>
      </c>
      <c r="B1374" s="20" t="s">
        <v>9431</v>
      </c>
      <c r="C1374" s="20" t="s">
        <v>14380</v>
      </c>
      <c r="D1374" s="20">
        <v>1002324380</v>
      </c>
      <c r="E1374" s="20">
        <v>231001585</v>
      </c>
      <c r="F1374" s="20" t="s">
        <v>11139</v>
      </c>
      <c r="G1374" s="20"/>
      <c r="H1374" s="20">
        <v>20</v>
      </c>
      <c r="I1374" s="20" t="s">
        <v>11150</v>
      </c>
      <c r="J1374" s="20" t="s">
        <v>11150</v>
      </c>
      <c r="K1374" s="20" t="s">
        <v>11150</v>
      </c>
      <c r="L1374" s="20" t="s">
        <v>11150</v>
      </c>
      <c r="M1374" s="20" t="s">
        <v>11150</v>
      </c>
      <c r="N1374" s="20" t="s">
        <v>11150</v>
      </c>
      <c r="O1374" s="20">
        <v>20</v>
      </c>
      <c r="P1374" s="20" t="str">
        <f>VLOOKUP(A1374,'REPORTE'!$A$1:$AG$1961,30,0)</f>
        <v>Secundaria</v>
      </c>
      <c r="Q1374" s="20" t="str">
        <f>VLOOKUP(A1374,'REPORTE'!$A$1:$AG$1961,31,0)</f>
        <v>IMBABURA</v>
      </c>
      <c r="R1374" s="20" t="str">
        <f>VLOOKUP(A1374,'REPORTE'!$A$1:$AG$1961,32,0)</f>
        <v>IBARRA</v>
      </c>
      <c r="S1374" s="20" t="str">
        <f>VLOOKUP(A1374,'REPORTE'!$A$1:$AG$1961,33,0)</f>
        <v>SAN FRANCISCO</v>
      </c>
      <c r="T1374" s="20" t="str">
        <f>VLOOKUP(S1374,PROVINCIAS!$F$1:$G$1171,2,0)</f>
        <v>URBANA</v>
      </c>
      <c r="U1374" s="20" t="str">
        <f>VLOOKUP(A1374,'REPORTE'!$A$1:$AG$1961,5,0)</f>
        <v>ECUATORIANO(A)</v>
      </c>
      <c r="V1374" s="20" t="str">
        <f>VLOOKUP(A1374,'REPORTE'!$A$1:$AG$1961,18,0)</f>
        <v>F</v>
      </c>
    </row>
    <row r="1375" spans="1:22" x14ac:dyDescent="0.45">
      <c r="A1375" s="20">
        <v>1001493</v>
      </c>
      <c r="B1375" s="20" t="s">
        <v>9431</v>
      </c>
      <c r="C1375" s="20" t="s">
        <v>14381</v>
      </c>
      <c r="D1375" s="20">
        <v>800721656</v>
      </c>
      <c r="E1375" s="20">
        <v>231001586</v>
      </c>
      <c r="F1375" s="20" t="s">
        <v>11139</v>
      </c>
      <c r="G1375" s="20"/>
      <c r="H1375" s="20">
        <v>25</v>
      </c>
      <c r="I1375" s="20" t="s">
        <v>11150</v>
      </c>
      <c r="J1375" s="20" t="s">
        <v>11150</v>
      </c>
      <c r="K1375" s="20" t="s">
        <v>11150</v>
      </c>
      <c r="L1375" s="20" t="s">
        <v>11150</v>
      </c>
      <c r="M1375" s="20" t="s">
        <v>11150</v>
      </c>
      <c r="N1375" s="20" t="s">
        <v>11150</v>
      </c>
      <c r="O1375" s="20">
        <v>25</v>
      </c>
      <c r="P1375" s="20" t="str">
        <f>VLOOKUP(A1375,'REPORTE'!$A$1:$AG$1961,30,0)</f>
        <v>Secundaria</v>
      </c>
      <c r="Q1375" s="20" t="str">
        <f>VLOOKUP(A1375,'REPORTE'!$A$1:$AG$1961,31,0)</f>
        <v>ESMERALDAS</v>
      </c>
      <c r="R1375" s="20" t="str">
        <f>VLOOKUP(A1375,'REPORTE'!$A$1:$AG$1961,32,0)</f>
        <v>ESMERALDAS</v>
      </c>
      <c r="S1375" s="20" t="str">
        <f>VLOOKUP(A1375,'REPORTE'!$A$1:$AG$1961,33,0)</f>
        <v>5 DE AGOSTO</v>
      </c>
      <c r="T1375" s="20" t="str">
        <f>VLOOKUP(S1375,PROVINCIAS!$F$1:$G$1171,2,0)</f>
        <v>URBANA</v>
      </c>
      <c r="U1375" s="20" t="str">
        <f>VLOOKUP(A1375,'REPORTE'!$A$1:$AG$1961,5,0)</f>
        <v>ECUATORIANO(A)</v>
      </c>
      <c r="V1375" s="20" t="str">
        <f>VLOOKUP(A1375,'REPORTE'!$A$1:$AG$1961,18,0)</f>
        <v>F</v>
      </c>
    </row>
    <row r="1376" spans="1:22" x14ac:dyDescent="0.45">
      <c r="A1376" s="20">
        <v>1001494</v>
      </c>
      <c r="B1376" s="20" t="s">
        <v>9431</v>
      </c>
      <c r="C1376" s="20" t="s">
        <v>9989</v>
      </c>
      <c r="D1376" s="20">
        <v>1750820340</v>
      </c>
      <c r="E1376" s="20">
        <v>231001587</v>
      </c>
      <c r="F1376" s="20" t="s">
        <v>11139</v>
      </c>
      <c r="G1376" s="20"/>
      <c r="H1376" s="20">
        <v>50</v>
      </c>
      <c r="I1376" s="20" t="s">
        <v>11150</v>
      </c>
      <c r="J1376" s="20" t="s">
        <v>11150</v>
      </c>
      <c r="K1376" s="20" t="s">
        <v>11150</v>
      </c>
      <c r="L1376" s="20" t="s">
        <v>11150</v>
      </c>
      <c r="M1376" s="20" t="s">
        <v>11150</v>
      </c>
      <c r="N1376" s="20" t="s">
        <v>11150</v>
      </c>
      <c r="O1376" s="20">
        <v>50</v>
      </c>
      <c r="P1376" s="20" t="str">
        <f>VLOOKUP(A1376,'REPORTE'!$A$1:$AG$1961,30,0)</f>
        <v>Secundaria</v>
      </c>
      <c r="Q1376" s="20" t="str">
        <f>VLOOKUP(A1376,'REPORTE'!$A$1:$AG$1961,31,0)</f>
        <v>PICHINCHA</v>
      </c>
      <c r="R1376" s="20" t="str">
        <f>VLOOKUP(A1376,'REPORTE'!$A$1:$AG$1961,32,0)</f>
        <v>QUITO</v>
      </c>
      <c r="S1376" s="20" t="str">
        <f>VLOOKUP(A1376,'REPORTE'!$A$1:$AG$1961,33,0)</f>
        <v>EL INCA</v>
      </c>
      <c r="T1376" s="20" t="str">
        <f>VLOOKUP(S1376,PROVINCIAS!$F$1:$G$1171,2,0)</f>
        <v>URBANA</v>
      </c>
      <c r="U1376" s="20" t="str">
        <f>VLOOKUP(A1376,'REPORTE'!$A$1:$AG$1961,5,0)</f>
        <v>ECUATORIANO(A)</v>
      </c>
      <c r="V1376" s="20" t="str">
        <f>VLOOKUP(A1376,'REPORTE'!$A$1:$AG$1961,18,0)</f>
        <v>M</v>
      </c>
    </row>
    <row r="1377" spans="1:22" x14ac:dyDescent="0.45">
      <c r="A1377" s="20">
        <v>1001495</v>
      </c>
      <c r="B1377" s="20" t="s">
        <v>9431</v>
      </c>
      <c r="C1377" s="20" t="s">
        <v>14382</v>
      </c>
      <c r="D1377" s="20">
        <v>604298703</v>
      </c>
      <c r="E1377" s="20">
        <v>231001589</v>
      </c>
      <c r="F1377" s="20" t="s">
        <v>11139</v>
      </c>
      <c r="G1377" s="20"/>
      <c r="H1377" s="20">
        <v>2</v>
      </c>
      <c r="I1377" s="20" t="s">
        <v>11150</v>
      </c>
      <c r="J1377" s="20" t="s">
        <v>11150</v>
      </c>
      <c r="K1377" s="20" t="s">
        <v>11150</v>
      </c>
      <c r="L1377" s="20" t="s">
        <v>11150</v>
      </c>
      <c r="M1377" s="20" t="s">
        <v>11150</v>
      </c>
      <c r="N1377" s="20" t="s">
        <v>11150</v>
      </c>
      <c r="O1377" s="20">
        <v>2</v>
      </c>
      <c r="P1377" s="20" t="str">
        <f>VLOOKUP(A1377,'REPORTE'!$A$1:$AG$1961,30,0)</f>
        <v>Universitaria</v>
      </c>
      <c r="Q1377" s="20" t="str">
        <f>VLOOKUP(A1377,'REPORTE'!$A$1:$AG$1961,31,0)</f>
        <v>CHIMBORAZO</v>
      </c>
      <c r="R1377" s="20" t="str">
        <f>VLOOKUP(A1377,'REPORTE'!$A$1:$AG$1961,32,0)</f>
        <v>RIOBAMBA</v>
      </c>
      <c r="S1377" s="20" t="str">
        <f>VLOOKUP(A1377,'REPORTE'!$A$1:$AG$1961,33,0)</f>
        <v>CACHA (CAB EN MACHANGARA)</v>
      </c>
      <c r="T1377" s="20" t="str">
        <f>VLOOKUP(S1377,PROVINCIAS!$F$1:$G$1171,2,0)</f>
        <v>RURAL</v>
      </c>
      <c r="U1377" s="20" t="str">
        <f>VLOOKUP(A1377,'REPORTE'!$A$1:$AG$1961,5,0)</f>
        <v>ECUATORIANO(A) INDIGENA</v>
      </c>
      <c r="V1377" s="20" t="str">
        <f>VLOOKUP(A1377,'REPORTE'!$A$1:$AG$1961,18,0)</f>
        <v>F</v>
      </c>
    </row>
    <row r="1378" spans="1:22" x14ac:dyDescent="0.45">
      <c r="A1378" s="20">
        <v>1001496</v>
      </c>
      <c r="B1378" s="20" t="s">
        <v>9431</v>
      </c>
      <c r="C1378" s="20" t="s">
        <v>14383</v>
      </c>
      <c r="D1378" s="20">
        <v>1725681850</v>
      </c>
      <c r="E1378" s="20">
        <v>231001590</v>
      </c>
      <c r="F1378" s="20" t="s">
        <v>11139</v>
      </c>
      <c r="G1378" s="20"/>
      <c r="H1378" s="20">
        <v>2</v>
      </c>
      <c r="I1378" s="20" t="s">
        <v>11150</v>
      </c>
      <c r="J1378" s="20" t="s">
        <v>11150</v>
      </c>
      <c r="K1378" s="20" t="s">
        <v>11150</v>
      </c>
      <c r="L1378" s="20" t="s">
        <v>11150</v>
      </c>
      <c r="M1378" s="20" t="s">
        <v>11150</v>
      </c>
      <c r="N1378" s="20" t="s">
        <v>11150</v>
      </c>
      <c r="O1378" s="20">
        <v>2</v>
      </c>
      <c r="P1378" s="20" t="str">
        <f>VLOOKUP(A1378,'REPORTE'!$A$1:$AG$1961,30,0)</f>
        <v>Secundaria</v>
      </c>
      <c r="Q1378" s="20" t="str">
        <f>VLOOKUP(A1378,'REPORTE'!$A$1:$AG$1961,31,0)</f>
        <v>CHIMBORAZO</v>
      </c>
      <c r="R1378" s="20" t="str">
        <f>VLOOKUP(A1378,'REPORTE'!$A$1:$AG$1961,32,0)</f>
        <v>COLTA</v>
      </c>
      <c r="S1378" s="20" t="str">
        <f>VLOOKUP(A1378,'REPORTE'!$A$1:$AG$1961,33,0)</f>
        <v>COLUMBE</v>
      </c>
      <c r="T1378" s="20" t="str">
        <f>VLOOKUP(S1378,PROVINCIAS!$F$1:$G$1171,2,0)</f>
        <v>RURAL</v>
      </c>
      <c r="U1378" s="20" t="str">
        <f>VLOOKUP(A1378,'REPORTE'!$A$1:$AG$1961,5,0)</f>
        <v>ECUATORIANO(A)</v>
      </c>
      <c r="V1378" s="20" t="str">
        <f>VLOOKUP(A1378,'REPORTE'!$A$1:$AG$1961,18,0)</f>
        <v>F</v>
      </c>
    </row>
    <row r="1379" spans="1:22" x14ac:dyDescent="0.45">
      <c r="A1379" s="20">
        <v>1001497</v>
      </c>
      <c r="B1379" s="20" t="s">
        <v>9431</v>
      </c>
      <c r="C1379" s="20" t="s">
        <v>9991</v>
      </c>
      <c r="D1379" s="20">
        <v>1725125940</v>
      </c>
      <c r="E1379" s="20">
        <v>231001591</v>
      </c>
      <c r="F1379" s="20" t="s">
        <v>11139</v>
      </c>
      <c r="G1379" s="20"/>
      <c r="H1379" s="20">
        <v>54</v>
      </c>
      <c r="I1379" s="20" t="s">
        <v>11150</v>
      </c>
      <c r="J1379" s="20" t="s">
        <v>11150</v>
      </c>
      <c r="K1379" s="20" t="s">
        <v>11150</v>
      </c>
      <c r="L1379" s="20" t="s">
        <v>11150</v>
      </c>
      <c r="M1379" s="20" t="s">
        <v>11150</v>
      </c>
      <c r="N1379" s="20" t="s">
        <v>11150</v>
      </c>
      <c r="O1379" s="20">
        <v>54</v>
      </c>
      <c r="P1379" s="20" t="str">
        <f>VLOOKUP(A1379,'REPORTE'!$A$1:$AG$1961,30,0)</f>
        <v>Primaria</v>
      </c>
      <c r="Q1379" s="20" t="str">
        <f>VLOOKUP(A1379,'REPORTE'!$A$1:$AG$1961,31,0)</f>
        <v>LOJA</v>
      </c>
      <c r="R1379" s="20" t="str">
        <f>VLOOKUP(A1379,'REPORTE'!$A$1:$AG$1961,32,0)</f>
        <v>MACARA</v>
      </c>
      <c r="S1379" s="20" t="str">
        <f>VLOOKUP(A1379,'REPORTE'!$A$1:$AG$1961,33,0)</f>
        <v>LARAMA</v>
      </c>
      <c r="T1379" s="20" t="str">
        <f>VLOOKUP(S1379,PROVINCIAS!$F$1:$G$1171,2,0)</f>
        <v>RURAL</v>
      </c>
      <c r="U1379" s="20" t="str">
        <f>VLOOKUP(A1379,'REPORTE'!$A$1:$AG$1961,5,0)</f>
        <v>ECUATORIANO(A)</v>
      </c>
      <c r="V1379" s="20" t="str">
        <f>VLOOKUP(A1379,'REPORTE'!$A$1:$AG$1961,18,0)</f>
        <v>F</v>
      </c>
    </row>
    <row r="1380" spans="1:22" x14ac:dyDescent="0.45">
      <c r="A1380" s="20">
        <v>1001498</v>
      </c>
      <c r="B1380" s="20" t="s">
        <v>9431</v>
      </c>
      <c r="C1380" s="20" t="s">
        <v>10033</v>
      </c>
      <c r="D1380" s="20">
        <v>1726523390</v>
      </c>
      <c r="E1380" s="20">
        <v>231001592</v>
      </c>
      <c r="F1380" s="20" t="s">
        <v>11139</v>
      </c>
      <c r="G1380" s="20"/>
      <c r="H1380" s="20">
        <v>60</v>
      </c>
      <c r="I1380" s="20" t="s">
        <v>11150</v>
      </c>
      <c r="J1380" s="20" t="s">
        <v>11150</v>
      </c>
      <c r="K1380" s="20" t="s">
        <v>11150</v>
      </c>
      <c r="L1380" s="20" t="s">
        <v>11150</v>
      </c>
      <c r="M1380" s="20" t="s">
        <v>11150</v>
      </c>
      <c r="N1380" s="20" t="s">
        <v>11150</v>
      </c>
      <c r="O1380" s="20">
        <v>60</v>
      </c>
      <c r="P1380" s="20" t="str">
        <f>VLOOKUP(A1380,'REPORTE'!$A$1:$AG$1961,30,0)</f>
        <v>Secundaria</v>
      </c>
      <c r="Q1380" s="20" t="str">
        <f>VLOOKUP(A1380,'REPORTE'!$A$1:$AG$1961,31,0)</f>
        <v>PICHINCHA</v>
      </c>
      <c r="R1380" s="20" t="str">
        <f>VLOOKUP(A1380,'REPORTE'!$A$1:$AG$1961,32,0)</f>
        <v>QUITO</v>
      </c>
      <c r="S1380" s="20" t="str">
        <f>VLOOKUP(A1380,'REPORTE'!$A$1:$AG$1961,33,0)</f>
        <v>LA MAGDALENA</v>
      </c>
      <c r="T1380" s="20" t="str">
        <f>VLOOKUP(S1380,PROVINCIAS!$F$1:$G$1171,2,0)</f>
        <v>URBANA</v>
      </c>
      <c r="U1380" s="20" t="str">
        <f>VLOOKUP(A1380,'REPORTE'!$A$1:$AG$1961,5,0)</f>
        <v>ECUATORIANO(A)</v>
      </c>
      <c r="V1380" s="20" t="str">
        <f>VLOOKUP(A1380,'REPORTE'!$A$1:$AG$1961,18,0)</f>
        <v>M</v>
      </c>
    </row>
    <row r="1381" spans="1:22" x14ac:dyDescent="0.45">
      <c r="A1381" s="20">
        <v>1001499</v>
      </c>
      <c r="B1381" s="20" t="s">
        <v>9431</v>
      </c>
      <c r="C1381" s="20" t="s">
        <v>10017</v>
      </c>
      <c r="D1381" s="20">
        <v>1750107730</v>
      </c>
      <c r="E1381" s="20">
        <v>231001593</v>
      </c>
      <c r="F1381" s="20" t="s">
        <v>11139</v>
      </c>
      <c r="G1381" s="20"/>
      <c r="H1381" s="20">
        <v>60</v>
      </c>
      <c r="I1381" s="20" t="s">
        <v>11150</v>
      </c>
      <c r="J1381" s="20" t="s">
        <v>11150</v>
      </c>
      <c r="K1381" s="20" t="s">
        <v>11150</v>
      </c>
      <c r="L1381" s="20" t="s">
        <v>11150</v>
      </c>
      <c r="M1381" s="20" t="s">
        <v>11150</v>
      </c>
      <c r="N1381" s="20" t="s">
        <v>11150</v>
      </c>
      <c r="O1381" s="20">
        <v>60</v>
      </c>
      <c r="P1381" s="20" t="str">
        <f>VLOOKUP(A1381,'REPORTE'!$A$1:$AG$1961,30,0)</f>
        <v>Secundaria</v>
      </c>
      <c r="Q1381" s="20" t="str">
        <f>VLOOKUP(A1381,'REPORTE'!$A$1:$AG$1961,31,0)</f>
        <v>PICHINCHA</v>
      </c>
      <c r="R1381" s="20" t="str">
        <f>VLOOKUP(A1381,'REPORTE'!$A$1:$AG$1961,32,0)</f>
        <v>QUITO</v>
      </c>
      <c r="S1381" s="20" t="str">
        <f>VLOOKUP(A1381,'REPORTE'!$A$1:$AG$1961,33,0)</f>
        <v>COCHAPAMBA</v>
      </c>
      <c r="T1381" s="20" t="str">
        <f>VLOOKUP(S1381,PROVINCIAS!$F$1:$G$1171,2,0)</f>
        <v>RURAL</v>
      </c>
      <c r="U1381" s="20" t="str">
        <f>VLOOKUP(A1381,'REPORTE'!$A$1:$AG$1961,5,0)</f>
        <v>ECUATORIANO(A)</v>
      </c>
      <c r="V1381" s="20" t="str">
        <f>VLOOKUP(A1381,'REPORTE'!$A$1:$AG$1961,18,0)</f>
        <v>F</v>
      </c>
    </row>
    <row r="1382" spans="1:22" x14ac:dyDescent="0.45">
      <c r="A1382" s="20">
        <v>1001500</v>
      </c>
      <c r="B1382" s="20" t="s">
        <v>9431</v>
      </c>
      <c r="C1382" s="20" t="s">
        <v>10137</v>
      </c>
      <c r="D1382" s="20">
        <v>605352202</v>
      </c>
      <c r="E1382" s="20">
        <v>231001594</v>
      </c>
      <c r="F1382" s="20" t="s">
        <v>11139</v>
      </c>
      <c r="G1382" s="20"/>
      <c r="H1382" s="20">
        <v>128.75</v>
      </c>
      <c r="I1382" s="20" t="s">
        <v>11150</v>
      </c>
      <c r="J1382" s="20" t="s">
        <v>11150</v>
      </c>
      <c r="K1382" s="20" t="s">
        <v>11150</v>
      </c>
      <c r="L1382" s="20" t="s">
        <v>11150</v>
      </c>
      <c r="M1382" s="20" t="s">
        <v>11150</v>
      </c>
      <c r="N1382" s="20" t="s">
        <v>11150</v>
      </c>
      <c r="O1382" s="20">
        <v>128.75</v>
      </c>
      <c r="P1382" s="20" t="str">
        <f>VLOOKUP(A1382,'REPORTE'!$A$1:$AG$1961,30,0)</f>
        <v>Formación Técnica (Intermedia)</v>
      </c>
      <c r="Q1382" s="20" t="str">
        <f>VLOOKUP(A1382,'REPORTE'!$A$1:$AG$1961,31,0)</f>
        <v>CHIMBORAZO</v>
      </c>
      <c r="R1382" s="20" t="str">
        <f>VLOOKUP(A1382,'REPORTE'!$A$1:$AG$1961,32,0)</f>
        <v>RIOBAMBA</v>
      </c>
      <c r="S1382" s="20" t="str">
        <f>VLOOKUP(A1382,'REPORTE'!$A$1:$AG$1961,33,0)</f>
        <v>VELOZ</v>
      </c>
      <c r="T1382" s="20" t="str">
        <f>VLOOKUP(S1382,PROVINCIAS!$F$1:$G$1171,2,0)</f>
        <v>URBANA</v>
      </c>
      <c r="U1382" s="20" t="str">
        <f>VLOOKUP(A1382,'REPORTE'!$A$1:$AG$1961,5,0)</f>
        <v>ECUATORIANO(A)</v>
      </c>
      <c r="V1382" s="20" t="str">
        <f>VLOOKUP(A1382,'REPORTE'!$A$1:$AG$1961,18,0)</f>
        <v>F</v>
      </c>
    </row>
    <row r="1383" spans="1:22" x14ac:dyDescent="0.45">
      <c r="A1383" s="20">
        <v>1001501</v>
      </c>
      <c r="B1383" s="20" t="s">
        <v>9431</v>
      </c>
      <c r="C1383" s="20" t="s">
        <v>10341</v>
      </c>
      <c r="D1383" s="20">
        <v>605183672</v>
      </c>
      <c r="E1383" s="20">
        <v>231001595</v>
      </c>
      <c r="F1383" s="20" t="s">
        <v>11139</v>
      </c>
      <c r="G1383" s="20"/>
      <c r="H1383" s="20">
        <v>99</v>
      </c>
      <c r="I1383" s="20" t="s">
        <v>11150</v>
      </c>
      <c r="J1383" s="20" t="s">
        <v>11150</v>
      </c>
      <c r="K1383" s="20" t="s">
        <v>11150</v>
      </c>
      <c r="L1383" s="20" t="s">
        <v>11150</v>
      </c>
      <c r="M1383" s="20" t="s">
        <v>11150</v>
      </c>
      <c r="N1383" s="20" t="s">
        <v>11150</v>
      </c>
      <c r="O1383" s="20">
        <v>99</v>
      </c>
      <c r="P1383" s="20" t="str">
        <f>VLOOKUP(A1383,'REPORTE'!$A$1:$AG$1961,30,0)</f>
        <v>Universitaria</v>
      </c>
      <c r="Q1383" s="20" t="str">
        <f>VLOOKUP(A1383,'REPORTE'!$A$1:$AG$1961,31,0)</f>
        <v>CHIMBORAZO</v>
      </c>
      <c r="R1383" s="20" t="str">
        <f>VLOOKUP(A1383,'REPORTE'!$A$1:$AG$1961,32,0)</f>
        <v>RIOBAMBA</v>
      </c>
      <c r="S1383" s="20" t="str">
        <f>VLOOKUP(A1383,'REPORTE'!$A$1:$AG$1961,33,0)</f>
        <v>VELOZ</v>
      </c>
      <c r="T1383" s="20" t="str">
        <f>VLOOKUP(S1383,PROVINCIAS!$F$1:$G$1171,2,0)</f>
        <v>URBANA</v>
      </c>
      <c r="U1383" s="20" t="str">
        <f>VLOOKUP(A1383,'REPORTE'!$A$1:$AG$1961,5,0)</f>
        <v>ECUATORIANO(A) INDIGENA</v>
      </c>
      <c r="V1383" s="20" t="str">
        <f>VLOOKUP(A1383,'REPORTE'!$A$1:$AG$1961,18,0)</f>
        <v>M</v>
      </c>
    </row>
    <row r="1384" spans="1:22" x14ac:dyDescent="0.45">
      <c r="A1384" s="20">
        <v>1001502</v>
      </c>
      <c r="B1384" s="20" t="s">
        <v>9431</v>
      </c>
      <c r="C1384" s="20" t="s">
        <v>9994</v>
      </c>
      <c r="D1384" s="20">
        <v>1754361812</v>
      </c>
      <c r="E1384" s="20">
        <v>231001596</v>
      </c>
      <c r="F1384" s="20" t="s">
        <v>11139</v>
      </c>
      <c r="G1384" s="20"/>
      <c r="H1384" s="20">
        <v>72</v>
      </c>
      <c r="I1384" s="20" t="s">
        <v>11150</v>
      </c>
      <c r="J1384" s="20" t="s">
        <v>11150</v>
      </c>
      <c r="K1384" s="20" t="s">
        <v>11150</v>
      </c>
      <c r="L1384" s="20" t="s">
        <v>11150</v>
      </c>
      <c r="M1384" s="20" t="s">
        <v>11150</v>
      </c>
      <c r="N1384" s="20" t="s">
        <v>11150</v>
      </c>
      <c r="O1384" s="20">
        <v>72</v>
      </c>
      <c r="P1384" s="20" t="str">
        <f>VLOOKUP(A1384,'REPORTE'!$A$1:$AG$1961,30,0)</f>
        <v>Primaria</v>
      </c>
      <c r="Q1384" s="20" t="str">
        <f>VLOOKUP(A1384,'REPORTE'!$A$1:$AG$1961,31,0)</f>
        <v>PICHINCHA</v>
      </c>
      <c r="R1384" s="20" t="str">
        <f>VLOOKUP(A1384,'REPORTE'!$A$1:$AG$1961,32,0)</f>
        <v>QUITO</v>
      </c>
      <c r="S1384" s="20" t="str">
        <f>VLOOKUP(A1384,'REPORTE'!$A$1:$AG$1961,33,0)</f>
        <v>CHILLOGALLO</v>
      </c>
      <c r="T1384" s="20" t="str">
        <f>VLOOKUP(S1384,PROVINCIAS!$F$1:$G$1171,2,0)</f>
        <v>URBANA</v>
      </c>
      <c r="U1384" s="20" t="str">
        <f>VLOOKUP(A1384,'REPORTE'!$A$1:$AG$1961,5,0)</f>
        <v>ECUATORIANO(A)</v>
      </c>
      <c r="V1384" s="20" t="str">
        <f>VLOOKUP(A1384,'REPORTE'!$A$1:$AG$1961,18,0)</f>
        <v>F</v>
      </c>
    </row>
    <row r="1385" spans="1:22" x14ac:dyDescent="0.45">
      <c r="A1385" s="20">
        <v>1001503</v>
      </c>
      <c r="B1385" s="20" t="s">
        <v>9431</v>
      </c>
      <c r="C1385" s="20" t="s">
        <v>10113</v>
      </c>
      <c r="D1385" s="20">
        <v>1753100674</v>
      </c>
      <c r="E1385" s="20">
        <v>231001597</v>
      </c>
      <c r="F1385" s="20" t="s">
        <v>11139</v>
      </c>
      <c r="G1385" s="20"/>
      <c r="H1385" s="20">
        <v>70</v>
      </c>
      <c r="I1385" s="20" t="s">
        <v>11150</v>
      </c>
      <c r="J1385" s="20" t="s">
        <v>11150</v>
      </c>
      <c r="K1385" s="20" t="s">
        <v>11150</v>
      </c>
      <c r="L1385" s="20" t="s">
        <v>11150</v>
      </c>
      <c r="M1385" s="20" t="s">
        <v>11150</v>
      </c>
      <c r="N1385" s="20" t="s">
        <v>11150</v>
      </c>
      <c r="O1385" s="20">
        <v>70</v>
      </c>
      <c r="P1385" s="20" t="str">
        <f>VLOOKUP(A1385,'REPORTE'!$A$1:$AG$1961,30,0)</f>
        <v>Ninguna</v>
      </c>
      <c r="Q1385" s="20" t="str">
        <f>VLOOKUP(A1385,'REPORTE'!$A$1:$AG$1961,31,0)</f>
        <v>PICHINCHA</v>
      </c>
      <c r="R1385" s="20" t="str">
        <f>VLOOKUP(A1385,'REPORTE'!$A$1:$AG$1961,32,0)</f>
        <v>QUITO</v>
      </c>
      <c r="S1385" s="20" t="str">
        <f>VLOOKUP(A1385,'REPORTE'!$A$1:$AG$1961,33,0)</f>
        <v>LA MAGDALENA</v>
      </c>
      <c r="T1385" s="20" t="str">
        <f>VLOOKUP(S1385,PROVINCIAS!$F$1:$G$1171,2,0)</f>
        <v>URBANA</v>
      </c>
      <c r="U1385" s="20" t="str">
        <f>VLOOKUP(A1385,'REPORTE'!$A$1:$AG$1961,5,0)</f>
        <v>ECUATORIANO(A)</v>
      </c>
      <c r="V1385" s="20" t="str">
        <f>VLOOKUP(A1385,'REPORTE'!$A$1:$AG$1961,18,0)</f>
        <v>F</v>
      </c>
    </row>
    <row r="1386" spans="1:22" x14ac:dyDescent="0.45">
      <c r="A1386" s="20">
        <v>1001504</v>
      </c>
      <c r="B1386" s="20" t="s">
        <v>9431</v>
      </c>
      <c r="C1386" s="20" t="s">
        <v>10000</v>
      </c>
      <c r="D1386" s="20">
        <v>604452458</v>
      </c>
      <c r="E1386" s="20">
        <v>231001598</v>
      </c>
      <c r="F1386" s="20" t="s">
        <v>11139</v>
      </c>
      <c r="G1386" s="20"/>
      <c r="H1386" s="20">
        <v>90</v>
      </c>
      <c r="I1386" s="20" t="s">
        <v>11150</v>
      </c>
      <c r="J1386" s="20" t="s">
        <v>11150</v>
      </c>
      <c r="K1386" s="20" t="s">
        <v>11150</v>
      </c>
      <c r="L1386" s="20" t="s">
        <v>11150</v>
      </c>
      <c r="M1386" s="20" t="s">
        <v>11150</v>
      </c>
      <c r="N1386" s="20" t="s">
        <v>11150</v>
      </c>
      <c r="O1386" s="20">
        <v>90</v>
      </c>
      <c r="P1386" s="20" t="str">
        <f>VLOOKUP(A1386,'REPORTE'!$A$1:$AG$1961,30,0)</f>
        <v>Secundaria</v>
      </c>
      <c r="Q1386" s="20" t="str">
        <f>VLOOKUP(A1386,'REPORTE'!$A$1:$AG$1961,31,0)</f>
        <v>PICHINCHA</v>
      </c>
      <c r="R1386" s="20" t="str">
        <f>VLOOKUP(A1386,'REPORTE'!$A$1:$AG$1961,32,0)</f>
        <v>QUITO</v>
      </c>
      <c r="S1386" s="20" t="str">
        <f>VLOOKUP(A1386,'REPORTE'!$A$1:$AG$1961,33,0)</f>
        <v>CONDADO</v>
      </c>
      <c r="T1386" s="20" t="str">
        <f>VLOOKUP(S1386,PROVINCIAS!$F$1:$G$1171,2,0)</f>
        <v>URBANA</v>
      </c>
      <c r="U1386" s="20" t="str">
        <f>VLOOKUP(A1386,'REPORTE'!$A$1:$AG$1961,5,0)</f>
        <v>ECUATORIANO(A)</v>
      </c>
      <c r="V1386" s="20" t="str">
        <f>VLOOKUP(A1386,'REPORTE'!$A$1:$AG$1961,18,0)</f>
        <v>F</v>
      </c>
    </row>
    <row r="1387" spans="1:22" x14ac:dyDescent="0.45">
      <c r="A1387" s="20">
        <v>1001505</v>
      </c>
      <c r="B1387" s="20" t="s">
        <v>9431</v>
      </c>
      <c r="C1387" s="20" t="s">
        <v>10008</v>
      </c>
      <c r="D1387" s="20">
        <v>1750812008</v>
      </c>
      <c r="E1387" s="20">
        <v>231001599</v>
      </c>
      <c r="F1387" s="20" t="s">
        <v>11139</v>
      </c>
      <c r="G1387" s="20"/>
      <c r="H1387" s="20">
        <v>110</v>
      </c>
      <c r="I1387" s="20" t="s">
        <v>11150</v>
      </c>
      <c r="J1387" s="20" t="s">
        <v>11150</v>
      </c>
      <c r="K1387" s="20" t="s">
        <v>11150</v>
      </c>
      <c r="L1387" s="20" t="s">
        <v>11150</v>
      </c>
      <c r="M1387" s="20" t="s">
        <v>11150</v>
      </c>
      <c r="N1387" s="20" t="s">
        <v>11150</v>
      </c>
      <c r="O1387" s="20">
        <v>110</v>
      </c>
      <c r="P1387" s="20" t="str">
        <f>VLOOKUP(A1387,'REPORTE'!$A$1:$AG$1961,30,0)</f>
        <v>Primaria</v>
      </c>
      <c r="Q1387" s="20" t="str">
        <f>VLOOKUP(A1387,'REPORTE'!$A$1:$AG$1961,31,0)</f>
        <v>PICHINCHA</v>
      </c>
      <c r="R1387" s="20" t="str">
        <f>VLOOKUP(A1387,'REPORTE'!$A$1:$AG$1961,32,0)</f>
        <v>QUITO</v>
      </c>
      <c r="S1387" s="20" t="str">
        <f>VLOOKUP(A1387,'REPORTE'!$A$1:$AG$1961,33,0)</f>
        <v>SAN ANTONIO</v>
      </c>
      <c r="T1387" s="20" t="str">
        <f>VLOOKUP(S1387,PROVINCIAS!$F$1:$G$1171,2,0)</f>
        <v>RURAL</v>
      </c>
      <c r="U1387" s="20" t="str">
        <f>VLOOKUP(A1387,'REPORTE'!$A$1:$AG$1961,5,0)</f>
        <v>ECUATORIANO(A)</v>
      </c>
      <c r="V1387" s="20" t="str">
        <f>VLOOKUP(A1387,'REPORTE'!$A$1:$AG$1961,18,0)</f>
        <v>F</v>
      </c>
    </row>
    <row r="1388" spans="1:22" x14ac:dyDescent="0.45">
      <c r="A1388" s="20">
        <v>1001506</v>
      </c>
      <c r="B1388" s="20" t="s">
        <v>9431</v>
      </c>
      <c r="C1388" s="20" t="s">
        <v>14384</v>
      </c>
      <c r="D1388" s="20">
        <v>504761321</v>
      </c>
      <c r="E1388" s="20">
        <v>231001600</v>
      </c>
      <c r="F1388" s="20" t="s">
        <v>11139</v>
      </c>
      <c r="G1388" s="20"/>
      <c r="H1388" s="20">
        <v>2</v>
      </c>
      <c r="I1388" s="20" t="s">
        <v>11150</v>
      </c>
      <c r="J1388" s="20" t="s">
        <v>11150</v>
      </c>
      <c r="K1388" s="20" t="s">
        <v>11150</v>
      </c>
      <c r="L1388" s="20" t="s">
        <v>11150</v>
      </c>
      <c r="M1388" s="20" t="s">
        <v>11150</v>
      </c>
      <c r="N1388" s="20" t="s">
        <v>11150</v>
      </c>
      <c r="O1388" s="20">
        <v>2</v>
      </c>
      <c r="P1388" s="20" t="str">
        <f>VLOOKUP(A1388,'REPORTE'!$A$1:$AG$1961,30,0)</f>
        <v>Secundaria</v>
      </c>
      <c r="Q1388" s="20" t="str">
        <f>VLOOKUP(A1388,'REPORTE'!$A$1:$AG$1961,31,0)</f>
        <v>PICHINCHA</v>
      </c>
      <c r="R1388" s="20" t="str">
        <f>VLOOKUP(A1388,'REPORTE'!$A$1:$AG$1961,32,0)</f>
        <v>QUITO</v>
      </c>
      <c r="S1388" s="20" t="str">
        <f>VLOOKUP(A1388,'REPORTE'!$A$1:$AG$1961,33,0)</f>
        <v>COTOCOLLAO</v>
      </c>
      <c r="T1388" s="20" t="str">
        <f>VLOOKUP(S1388,PROVINCIAS!$F$1:$G$1171,2,0)</f>
        <v>URBANA</v>
      </c>
      <c r="U1388" s="20" t="str">
        <f>VLOOKUP(A1388,'REPORTE'!$A$1:$AG$1961,5,0)</f>
        <v>ECUATORIANO(A)</v>
      </c>
      <c r="V1388" s="20" t="str">
        <f>VLOOKUP(A1388,'REPORTE'!$A$1:$AG$1961,18,0)</f>
        <v>M</v>
      </c>
    </row>
    <row r="1389" spans="1:22" x14ac:dyDescent="0.45">
      <c r="A1389" s="20">
        <v>1001507</v>
      </c>
      <c r="B1389" s="20" t="s">
        <v>9431</v>
      </c>
      <c r="C1389" s="20" t="s">
        <v>10224</v>
      </c>
      <c r="D1389" s="20">
        <v>1724637259</v>
      </c>
      <c r="E1389" s="20">
        <v>231001601</v>
      </c>
      <c r="F1389" s="20" t="s">
        <v>11139</v>
      </c>
      <c r="G1389" s="20"/>
      <c r="H1389" s="20">
        <v>110</v>
      </c>
      <c r="I1389" s="20" t="s">
        <v>11150</v>
      </c>
      <c r="J1389" s="20" t="s">
        <v>11150</v>
      </c>
      <c r="K1389" s="20" t="s">
        <v>11150</v>
      </c>
      <c r="L1389" s="20" t="s">
        <v>11150</v>
      </c>
      <c r="M1389" s="20" t="s">
        <v>11150</v>
      </c>
      <c r="N1389" s="20" t="s">
        <v>11150</v>
      </c>
      <c r="O1389" s="20">
        <v>110</v>
      </c>
      <c r="P1389" s="20" t="str">
        <f>VLOOKUP(A1389,'REPORTE'!$A$1:$AG$1961,30,0)</f>
        <v>Secundaria</v>
      </c>
      <c r="Q1389" s="20" t="str">
        <f>VLOOKUP(A1389,'REPORTE'!$A$1:$AG$1961,31,0)</f>
        <v>PICHINCHA</v>
      </c>
      <c r="R1389" s="20" t="str">
        <f>VLOOKUP(A1389,'REPORTE'!$A$1:$AG$1961,32,0)</f>
        <v>RUMIÑAHUI</v>
      </c>
      <c r="S1389" s="20" t="str">
        <f>VLOOKUP(A1389,'REPORTE'!$A$1:$AG$1961,33,0)</f>
        <v>SANGOLQUI</v>
      </c>
      <c r="T1389" s="20" t="str">
        <f>VLOOKUP(S1389,PROVINCIAS!$F$1:$G$1171,2,0)</f>
        <v>URBANA</v>
      </c>
      <c r="U1389" s="20" t="str">
        <f>VLOOKUP(A1389,'REPORTE'!$A$1:$AG$1961,5,0)</f>
        <v>ECUATORIANO(A)</v>
      </c>
      <c r="V1389" s="20" t="str">
        <f>VLOOKUP(A1389,'REPORTE'!$A$1:$AG$1961,18,0)</f>
        <v>M</v>
      </c>
    </row>
    <row r="1390" spans="1:22" x14ac:dyDescent="0.45">
      <c r="A1390" s="20">
        <v>1001508</v>
      </c>
      <c r="B1390" s="20" t="s">
        <v>9431</v>
      </c>
      <c r="C1390" s="20" t="s">
        <v>14385</v>
      </c>
      <c r="D1390" s="20">
        <v>1753710985</v>
      </c>
      <c r="E1390" s="20">
        <v>231001602</v>
      </c>
      <c r="F1390" s="20" t="s">
        <v>11139</v>
      </c>
      <c r="G1390" s="20"/>
      <c r="H1390" s="20">
        <v>30</v>
      </c>
      <c r="I1390" s="20" t="s">
        <v>11150</v>
      </c>
      <c r="J1390" s="20" t="s">
        <v>11150</v>
      </c>
      <c r="K1390" s="20" t="s">
        <v>11150</v>
      </c>
      <c r="L1390" s="20" t="s">
        <v>11150</v>
      </c>
      <c r="M1390" s="20" t="s">
        <v>11150</v>
      </c>
      <c r="N1390" s="20" t="s">
        <v>11150</v>
      </c>
      <c r="O1390" s="20">
        <v>30</v>
      </c>
      <c r="P1390" s="20" t="str">
        <f>VLOOKUP(A1390,'REPORTE'!$A$1:$AG$1961,30,0)</f>
        <v>Secundaria</v>
      </c>
      <c r="Q1390" s="20" t="str">
        <f>VLOOKUP(A1390,'REPORTE'!$A$1:$AG$1961,31,0)</f>
        <v>PICHINCHA</v>
      </c>
      <c r="R1390" s="20" t="str">
        <f>VLOOKUP(A1390,'REPORTE'!$A$1:$AG$1961,32,0)</f>
        <v>QUITO</v>
      </c>
      <c r="S1390" s="20" t="str">
        <f>VLOOKUP(A1390,'REPORTE'!$A$1:$AG$1961,33,0)</f>
        <v>COTOCOLLAO</v>
      </c>
      <c r="T1390" s="20" t="str">
        <f>VLOOKUP(S1390,PROVINCIAS!$F$1:$G$1171,2,0)</f>
        <v>URBANA</v>
      </c>
      <c r="U1390" s="20" t="str">
        <f>VLOOKUP(A1390,'REPORTE'!$A$1:$AG$1961,5,0)</f>
        <v>ECUATORIANO(A)</v>
      </c>
      <c r="V1390" s="20" t="str">
        <f>VLOOKUP(A1390,'REPORTE'!$A$1:$AG$1961,18,0)</f>
        <v>M</v>
      </c>
    </row>
    <row r="1391" spans="1:22" x14ac:dyDescent="0.45">
      <c r="A1391" s="20">
        <v>1001509</v>
      </c>
      <c r="B1391" s="20" t="s">
        <v>9431</v>
      </c>
      <c r="C1391" s="20" t="s">
        <v>14386</v>
      </c>
      <c r="D1391" s="20">
        <v>1729220671</v>
      </c>
      <c r="E1391" s="20">
        <v>231001603</v>
      </c>
      <c r="F1391" s="20" t="s">
        <v>11139</v>
      </c>
      <c r="G1391" s="20"/>
      <c r="H1391" s="20">
        <v>30</v>
      </c>
      <c r="I1391" s="20" t="s">
        <v>11150</v>
      </c>
      <c r="J1391" s="20" t="s">
        <v>11150</v>
      </c>
      <c r="K1391" s="20" t="s">
        <v>11150</v>
      </c>
      <c r="L1391" s="20" t="s">
        <v>11150</v>
      </c>
      <c r="M1391" s="20" t="s">
        <v>11150</v>
      </c>
      <c r="N1391" s="20" t="s">
        <v>11150</v>
      </c>
      <c r="O1391" s="20">
        <v>30</v>
      </c>
      <c r="P1391" s="20" t="str">
        <f>VLOOKUP(A1391,'REPORTE'!$A$1:$AG$1961,30,0)</f>
        <v>Secundaria</v>
      </c>
      <c r="Q1391" s="20" t="str">
        <f>VLOOKUP(A1391,'REPORTE'!$A$1:$AG$1961,31,0)</f>
        <v>PICHINCHA</v>
      </c>
      <c r="R1391" s="20" t="str">
        <f>VLOOKUP(A1391,'REPORTE'!$A$1:$AG$1961,32,0)</f>
        <v>QUITO</v>
      </c>
      <c r="S1391" s="20" t="str">
        <f>VLOOKUP(A1391,'REPORTE'!$A$1:$AG$1961,33,0)</f>
        <v>COCHAPAMBA</v>
      </c>
      <c r="T1391" s="20" t="str">
        <f>VLOOKUP(S1391,PROVINCIAS!$F$1:$G$1171,2,0)</f>
        <v>RURAL</v>
      </c>
      <c r="U1391" s="20" t="str">
        <f>VLOOKUP(A1391,'REPORTE'!$A$1:$AG$1961,5,0)</f>
        <v>ECUATORIANO(A)</v>
      </c>
      <c r="V1391" s="20" t="str">
        <f>VLOOKUP(A1391,'REPORTE'!$A$1:$AG$1961,18,0)</f>
        <v>M</v>
      </c>
    </row>
    <row r="1392" spans="1:22" x14ac:dyDescent="0.45">
      <c r="A1392" s="20">
        <v>1001510</v>
      </c>
      <c r="B1392" s="20" t="s">
        <v>9431</v>
      </c>
      <c r="C1392" s="20" t="s">
        <v>10101</v>
      </c>
      <c r="D1392" s="20">
        <v>606464709</v>
      </c>
      <c r="E1392" s="20">
        <v>231001604</v>
      </c>
      <c r="F1392" s="20" t="s">
        <v>11139</v>
      </c>
      <c r="G1392" s="20"/>
      <c r="H1392" s="20">
        <v>62</v>
      </c>
      <c r="I1392" s="20" t="s">
        <v>11150</v>
      </c>
      <c r="J1392" s="20" t="s">
        <v>11150</v>
      </c>
      <c r="K1392" s="20" t="s">
        <v>11150</v>
      </c>
      <c r="L1392" s="20" t="s">
        <v>11150</v>
      </c>
      <c r="M1392" s="20" t="s">
        <v>11150</v>
      </c>
      <c r="N1392" s="20" t="s">
        <v>11150</v>
      </c>
      <c r="O1392" s="20">
        <v>62</v>
      </c>
      <c r="P1392" s="20" t="str">
        <f>VLOOKUP(A1392,'REPORTE'!$A$1:$AG$1961,30,0)</f>
        <v>Primaria</v>
      </c>
      <c r="Q1392" s="20" t="str">
        <f>VLOOKUP(A1392,'REPORTE'!$A$1:$AG$1961,31,0)</f>
        <v>CHIMBORAZO</v>
      </c>
      <c r="R1392" s="20" t="str">
        <f>VLOOKUP(A1392,'REPORTE'!$A$1:$AG$1961,32,0)</f>
        <v>RIOBAMBA</v>
      </c>
      <c r="S1392" s="20" t="str">
        <f>VLOOKUP(A1392,'REPORTE'!$A$1:$AG$1961,33,0)</f>
        <v>CACHA (CAB EN MACHANGARA)</v>
      </c>
      <c r="T1392" s="20" t="str">
        <f>VLOOKUP(S1392,PROVINCIAS!$F$1:$G$1171,2,0)</f>
        <v>RURAL</v>
      </c>
      <c r="U1392" s="20" t="str">
        <f>VLOOKUP(A1392,'REPORTE'!$A$1:$AG$1961,5,0)</f>
        <v>ECUATORIANO(A)</v>
      </c>
      <c r="V1392" s="20" t="str">
        <f>VLOOKUP(A1392,'REPORTE'!$A$1:$AG$1961,18,0)</f>
        <v>M</v>
      </c>
    </row>
    <row r="1393" spans="1:22" x14ac:dyDescent="0.45">
      <c r="A1393" s="20">
        <v>1001511</v>
      </c>
      <c r="B1393" s="20" t="s">
        <v>9431</v>
      </c>
      <c r="C1393" s="20" t="s">
        <v>10031</v>
      </c>
      <c r="D1393" s="20">
        <v>605993252</v>
      </c>
      <c r="E1393" s="20">
        <v>231001606</v>
      </c>
      <c r="F1393" s="20" t="s">
        <v>11139</v>
      </c>
      <c r="G1393" s="20"/>
      <c r="H1393" s="20">
        <v>150</v>
      </c>
      <c r="I1393" s="20" t="s">
        <v>11150</v>
      </c>
      <c r="J1393" s="20" t="s">
        <v>11150</v>
      </c>
      <c r="K1393" s="20" t="s">
        <v>11150</v>
      </c>
      <c r="L1393" s="20" t="s">
        <v>11150</v>
      </c>
      <c r="M1393" s="20" t="s">
        <v>11150</v>
      </c>
      <c r="N1393" s="20" t="s">
        <v>11150</v>
      </c>
      <c r="O1393" s="20">
        <v>150</v>
      </c>
      <c r="P1393" s="20" t="str">
        <f>VLOOKUP(A1393,'REPORTE'!$A$1:$AG$1961,30,0)</f>
        <v>Primaria</v>
      </c>
      <c r="Q1393" s="20" t="str">
        <f>VLOOKUP(A1393,'REPORTE'!$A$1:$AG$1961,31,0)</f>
        <v>CHIMBORAZO</v>
      </c>
      <c r="R1393" s="20" t="str">
        <f>VLOOKUP(A1393,'REPORTE'!$A$1:$AG$1961,32,0)</f>
        <v>COLTA</v>
      </c>
      <c r="S1393" s="20" t="str">
        <f>VLOOKUP(A1393,'REPORTE'!$A$1:$AG$1961,33,0)</f>
        <v>SICALPA</v>
      </c>
      <c r="T1393" s="20" t="str">
        <f>VLOOKUP(S1393,PROVINCIAS!$F$1:$G$1171,2,0)</f>
        <v>URBANA</v>
      </c>
      <c r="U1393" s="20" t="str">
        <f>VLOOKUP(A1393,'REPORTE'!$A$1:$AG$1961,5,0)</f>
        <v>ECUATORIANO(A)</v>
      </c>
      <c r="V1393" s="20" t="str">
        <f>VLOOKUP(A1393,'REPORTE'!$A$1:$AG$1961,18,0)</f>
        <v>F</v>
      </c>
    </row>
    <row r="1394" spans="1:22" x14ac:dyDescent="0.45">
      <c r="A1394" s="20">
        <v>1001512</v>
      </c>
      <c r="B1394" s="20" t="s">
        <v>9431</v>
      </c>
      <c r="C1394" s="20" t="s">
        <v>14388</v>
      </c>
      <c r="D1394" s="20">
        <v>1205525197</v>
      </c>
      <c r="E1394" s="20">
        <v>231001607</v>
      </c>
      <c r="F1394" s="20" t="s">
        <v>11139</v>
      </c>
      <c r="G1394" s="20"/>
      <c r="H1394" s="20">
        <v>130</v>
      </c>
      <c r="I1394" s="20" t="s">
        <v>11150</v>
      </c>
      <c r="J1394" s="20" t="s">
        <v>11150</v>
      </c>
      <c r="K1394" s="20" t="s">
        <v>11150</v>
      </c>
      <c r="L1394" s="20" t="s">
        <v>11150</v>
      </c>
      <c r="M1394" s="20" t="s">
        <v>11150</v>
      </c>
      <c r="N1394" s="20" t="s">
        <v>11150</v>
      </c>
      <c r="O1394" s="20">
        <v>130</v>
      </c>
      <c r="P1394" s="20" t="str">
        <f>VLOOKUP(A1394,'REPORTE'!$A$1:$AG$1961,30,0)</f>
        <v>Secundaria</v>
      </c>
      <c r="Q1394" s="20" t="str">
        <f>VLOOKUP(A1394,'REPORTE'!$A$1:$AG$1961,31,0)</f>
        <v>GUAYAS</v>
      </c>
      <c r="R1394" s="20" t="str">
        <f>VLOOKUP(A1394,'REPORTE'!$A$1:$AG$1961,32,0)</f>
        <v>EL EMPALME</v>
      </c>
      <c r="S1394" s="20" t="str">
        <f>VLOOKUP(A1394,'REPORTE'!$A$1:$AG$1961,33,0)</f>
        <v>EL ROSARIO</v>
      </c>
      <c r="T1394" s="20" t="str">
        <f>VLOOKUP(S1394,PROVINCIAS!$F$1:$G$1171,2,0)</f>
        <v>RURAL</v>
      </c>
      <c r="U1394" s="20" t="str">
        <f>VLOOKUP(A1394,'REPORTE'!$A$1:$AG$1961,5,0)</f>
        <v>ECUATORIANO(A)</v>
      </c>
      <c r="V1394" s="20" t="str">
        <f>VLOOKUP(A1394,'REPORTE'!$A$1:$AG$1961,18,0)</f>
        <v>F</v>
      </c>
    </row>
    <row r="1395" spans="1:22" x14ac:dyDescent="0.45">
      <c r="A1395" s="20">
        <v>1001513</v>
      </c>
      <c r="B1395" s="20" t="s">
        <v>9431</v>
      </c>
      <c r="C1395" s="20" t="s">
        <v>10012</v>
      </c>
      <c r="D1395" s="20">
        <v>1709223869</v>
      </c>
      <c r="E1395" s="20">
        <v>231001608</v>
      </c>
      <c r="F1395" s="20" t="s">
        <v>11139</v>
      </c>
      <c r="G1395" s="20"/>
      <c r="H1395" s="20">
        <v>57</v>
      </c>
      <c r="I1395" s="20" t="s">
        <v>11150</v>
      </c>
      <c r="J1395" s="20" t="s">
        <v>11150</v>
      </c>
      <c r="K1395" s="20" t="s">
        <v>11150</v>
      </c>
      <c r="L1395" s="20" t="s">
        <v>11150</v>
      </c>
      <c r="M1395" s="20" t="s">
        <v>11150</v>
      </c>
      <c r="N1395" s="20" t="s">
        <v>11150</v>
      </c>
      <c r="O1395" s="20">
        <v>57</v>
      </c>
      <c r="P1395" s="20" t="str">
        <f>VLOOKUP(A1395,'REPORTE'!$A$1:$AG$1961,30,0)</f>
        <v>Secundaria</v>
      </c>
      <c r="Q1395" s="20" t="str">
        <f>VLOOKUP(A1395,'REPORTE'!$A$1:$AG$1961,31,0)</f>
        <v>PICHINCHA</v>
      </c>
      <c r="R1395" s="20" t="str">
        <f>VLOOKUP(A1395,'REPORTE'!$A$1:$AG$1961,32,0)</f>
        <v>QUITO</v>
      </c>
      <c r="S1395" s="20" t="str">
        <f>VLOOKUP(A1395,'REPORTE'!$A$1:$AG$1961,33,0)</f>
        <v>CENTRO HISTORICO</v>
      </c>
      <c r="T1395" s="20" t="str">
        <f>VLOOKUP(S1395,PROVINCIAS!$F$1:$G$1171,2,0)</f>
        <v>URBANA</v>
      </c>
      <c r="U1395" s="20" t="str">
        <f>VLOOKUP(A1395,'REPORTE'!$A$1:$AG$1961,5,0)</f>
        <v>ECUATORIANO(A)</v>
      </c>
      <c r="V1395" s="20" t="str">
        <f>VLOOKUP(A1395,'REPORTE'!$A$1:$AG$1961,18,0)</f>
        <v>F</v>
      </c>
    </row>
    <row r="1396" spans="1:22" x14ac:dyDescent="0.45">
      <c r="A1396" s="20">
        <v>1001514</v>
      </c>
      <c r="B1396" s="20" t="s">
        <v>9431</v>
      </c>
      <c r="C1396" s="20" t="s">
        <v>14389</v>
      </c>
      <c r="D1396" s="20">
        <v>1001928405</v>
      </c>
      <c r="E1396" s="20">
        <v>231001609</v>
      </c>
      <c r="F1396" s="20" t="s">
        <v>11139</v>
      </c>
      <c r="G1396" s="20"/>
      <c r="H1396" s="20">
        <v>2</v>
      </c>
      <c r="I1396" s="20" t="s">
        <v>11150</v>
      </c>
      <c r="J1396" s="20" t="s">
        <v>11150</v>
      </c>
      <c r="K1396" s="20" t="s">
        <v>11150</v>
      </c>
      <c r="L1396" s="20" t="s">
        <v>11150</v>
      </c>
      <c r="M1396" s="20" t="s">
        <v>11150</v>
      </c>
      <c r="N1396" s="20" t="s">
        <v>11150</v>
      </c>
      <c r="O1396" s="20">
        <v>2</v>
      </c>
      <c r="P1396" s="20" t="str">
        <f>VLOOKUP(A1396,'REPORTE'!$A$1:$AG$1961,30,0)</f>
        <v>Primaria</v>
      </c>
      <c r="Q1396" s="20" t="str">
        <f>VLOOKUP(A1396,'REPORTE'!$A$1:$AG$1961,31,0)</f>
        <v>PICHINCHA</v>
      </c>
      <c r="R1396" s="20" t="str">
        <f>VLOOKUP(A1396,'REPORTE'!$A$1:$AG$1961,32,0)</f>
        <v>QUITO</v>
      </c>
      <c r="S1396" s="20" t="str">
        <f>VLOOKUP(A1396,'REPORTE'!$A$1:$AG$1961,33,0)</f>
        <v>LLANO CHICO</v>
      </c>
      <c r="T1396" s="20" t="str">
        <f>VLOOKUP(S1396,PROVINCIAS!$F$1:$G$1171,2,0)</f>
        <v>RURAL</v>
      </c>
      <c r="U1396" s="20" t="str">
        <f>VLOOKUP(A1396,'REPORTE'!$A$1:$AG$1961,5,0)</f>
        <v>ECUATORIANO(A)</v>
      </c>
      <c r="V1396" s="20" t="str">
        <f>VLOOKUP(A1396,'REPORTE'!$A$1:$AG$1961,18,0)</f>
        <v>M</v>
      </c>
    </row>
    <row r="1397" spans="1:22" x14ac:dyDescent="0.45">
      <c r="A1397" s="20">
        <v>1001515</v>
      </c>
      <c r="B1397" s="20" t="s">
        <v>9431</v>
      </c>
      <c r="C1397" s="20" t="s">
        <v>10016</v>
      </c>
      <c r="D1397" s="20">
        <v>1712652898</v>
      </c>
      <c r="E1397" s="20">
        <v>231001610</v>
      </c>
      <c r="F1397" s="20" t="s">
        <v>11139</v>
      </c>
      <c r="G1397" s="20"/>
      <c r="H1397" s="20">
        <v>111.67</v>
      </c>
      <c r="I1397" s="20" t="s">
        <v>11150</v>
      </c>
      <c r="J1397" s="20" t="s">
        <v>11150</v>
      </c>
      <c r="K1397" s="20" t="s">
        <v>11150</v>
      </c>
      <c r="L1397" s="20" t="s">
        <v>11150</v>
      </c>
      <c r="M1397" s="20" t="s">
        <v>11150</v>
      </c>
      <c r="N1397" s="20" t="s">
        <v>11150</v>
      </c>
      <c r="O1397" s="20">
        <v>111.67</v>
      </c>
      <c r="P1397" s="20" t="str">
        <f>VLOOKUP(A1397,'REPORTE'!$A$1:$AG$1961,30,0)</f>
        <v>Secundaria</v>
      </c>
      <c r="Q1397" s="20" t="str">
        <f>VLOOKUP(A1397,'REPORTE'!$A$1:$AG$1961,31,0)</f>
        <v>PICHINCHA</v>
      </c>
      <c r="R1397" s="20" t="str">
        <f>VLOOKUP(A1397,'REPORTE'!$A$1:$AG$1961,32,0)</f>
        <v>QUITO</v>
      </c>
      <c r="S1397" s="20" t="str">
        <f>VLOOKUP(A1397,'REPORTE'!$A$1:$AG$1961,33,0)</f>
        <v>CENTRO HISTORICO</v>
      </c>
      <c r="T1397" s="20" t="str">
        <f>VLOOKUP(S1397,PROVINCIAS!$F$1:$G$1171,2,0)</f>
        <v>URBANA</v>
      </c>
      <c r="U1397" s="20" t="str">
        <f>VLOOKUP(A1397,'REPORTE'!$A$1:$AG$1961,5,0)</f>
        <v>ECUATORIANO(A)</v>
      </c>
      <c r="V1397" s="20" t="str">
        <f>VLOOKUP(A1397,'REPORTE'!$A$1:$AG$1961,18,0)</f>
        <v>F</v>
      </c>
    </row>
    <row r="1398" spans="1:22" x14ac:dyDescent="0.45">
      <c r="A1398" s="20">
        <v>1001516</v>
      </c>
      <c r="B1398" s="20" t="s">
        <v>9431</v>
      </c>
      <c r="C1398" s="20" t="s">
        <v>10049</v>
      </c>
      <c r="D1398" s="20">
        <v>1725027609</v>
      </c>
      <c r="E1398" s="20">
        <v>231001611</v>
      </c>
      <c r="F1398" s="20" t="s">
        <v>11139</v>
      </c>
      <c r="G1398" s="20"/>
      <c r="H1398" s="20">
        <v>50</v>
      </c>
      <c r="I1398" s="20" t="s">
        <v>11150</v>
      </c>
      <c r="J1398" s="20" t="s">
        <v>11150</v>
      </c>
      <c r="K1398" s="20" t="s">
        <v>11150</v>
      </c>
      <c r="L1398" s="20" t="s">
        <v>11150</v>
      </c>
      <c r="M1398" s="20" t="s">
        <v>11150</v>
      </c>
      <c r="N1398" s="20" t="s">
        <v>11150</v>
      </c>
      <c r="O1398" s="20">
        <v>50</v>
      </c>
      <c r="P1398" s="20" t="str">
        <f>VLOOKUP(A1398,'REPORTE'!$A$1:$AG$1961,30,0)</f>
        <v>Primaria</v>
      </c>
      <c r="Q1398" s="20" t="str">
        <f>VLOOKUP(A1398,'REPORTE'!$A$1:$AG$1961,31,0)</f>
        <v>PICHINCHA</v>
      </c>
      <c r="R1398" s="20" t="str">
        <f>VLOOKUP(A1398,'REPORTE'!$A$1:$AG$1961,32,0)</f>
        <v>QUITO</v>
      </c>
      <c r="S1398" s="20" t="str">
        <f>VLOOKUP(A1398,'REPORTE'!$A$1:$AG$1961,33,0)</f>
        <v>EL INCA</v>
      </c>
      <c r="T1398" s="20" t="str">
        <f>VLOOKUP(S1398,PROVINCIAS!$F$1:$G$1171,2,0)</f>
        <v>URBANA</v>
      </c>
      <c r="U1398" s="20" t="str">
        <f>VLOOKUP(A1398,'REPORTE'!$A$1:$AG$1961,5,0)</f>
        <v>ECUATORIANO(A)</v>
      </c>
      <c r="V1398" s="20" t="str">
        <f>VLOOKUP(A1398,'REPORTE'!$A$1:$AG$1961,18,0)</f>
        <v>F</v>
      </c>
    </row>
    <row r="1399" spans="1:22" x14ac:dyDescent="0.45">
      <c r="A1399" s="20">
        <v>1001517</v>
      </c>
      <c r="B1399" s="20" t="s">
        <v>9431</v>
      </c>
      <c r="C1399" s="20" t="s">
        <v>10018</v>
      </c>
      <c r="D1399" s="20">
        <v>1719051235</v>
      </c>
      <c r="E1399" s="20">
        <v>231001612</v>
      </c>
      <c r="F1399" s="20" t="s">
        <v>11139</v>
      </c>
      <c r="G1399" s="20"/>
      <c r="H1399" s="20">
        <v>70</v>
      </c>
      <c r="I1399" s="20" t="s">
        <v>11150</v>
      </c>
      <c r="J1399" s="20" t="s">
        <v>11150</v>
      </c>
      <c r="K1399" s="20" t="s">
        <v>11150</v>
      </c>
      <c r="L1399" s="20" t="s">
        <v>11150</v>
      </c>
      <c r="M1399" s="20" t="s">
        <v>11150</v>
      </c>
      <c r="N1399" s="20" t="s">
        <v>11150</v>
      </c>
      <c r="O1399" s="20">
        <v>70</v>
      </c>
      <c r="P1399" s="20" t="str">
        <f>VLOOKUP(A1399,'REPORTE'!$A$1:$AG$1961,30,0)</f>
        <v>Primaria</v>
      </c>
      <c r="Q1399" s="20" t="str">
        <f>VLOOKUP(A1399,'REPORTE'!$A$1:$AG$1961,31,0)</f>
        <v>PICHINCHA</v>
      </c>
      <c r="R1399" s="20" t="str">
        <f>VLOOKUP(A1399,'REPORTE'!$A$1:$AG$1961,32,0)</f>
        <v>QUITO</v>
      </c>
      <c r="S1399" s="20" t="str">
        <f>VLOOKUP(A1399,'REPORTE'!$A$1:$AG$1961,33,0)</f>
        <v>CHIMBACALLE</v>
      </c>
      <c r="T1399" s="20" t="str">
        <f>VLOOKUP(S1399,PROVINCIAS!$F$1:$G$1171,2,0)</f>
        <v>URBANA</v>
      </c>
      <c r="U1399" s="20" t="str">
        <f>VLOOKUP(A1399,'REPORTE'!$A$1:$AG$1961,5,0)</f>
        <v>ECUATORIANO(A)</v>
      </c>
      <c r="V1399" s="20" t="str">
        <f>VLOOKUP(A1399,'REPORTE'!$A$1:$AG$1961,18,0)</f>
        <v>M</v>
      </c>
    </row>
    <row r="1400" spans="1:22" x14ac:dyDescent="0.45">
      <c r="A1400" s="20">
        <v>1001518</v>
      </c>
      <c r="B1400" s="20" t="s">
        <v>9431</v>
      </c>
      <c r="C1400" s="20" t="s">
        <v>10019</v>
      </c>
      <c r="D1400" s="20">
        <v>1723437826</v>
      </c>
      <c r="E1400" s="20">
        <v>231001613</v>
      </c>
      <c r="F1400" s="20" t="s">
        <v>11139</v>
      </c>
      <c r="G1400" s="20"/>
      <c r="H1400" s="20">
        <v>79</v>
      </c>
      <c r="I1400" s="20" t="s">
        <v>11150</v>
      </c>
      <c r="J1400" s="20" t="s">
        <v>11150</v>
      </c>
      <c r="K1400" s="20" t="s">
        <v>11150</v>
      </c>
      <c r="L1400" s="20" t="s">
        <v>11150</v>
      </c>
      <c r="M1400" s="20" t="s">
        <v>11150</v>
      </c>
      <c r="N1400" s="20" t="s">
        <v>11150</v>
      </c>
      <c r="O1400" s="20">
        <v>79</v>
      </c>
      <c r="P1400" s="20" t="str">
        <f>VLOOKUP(A1400,'REPORTE'!$A$1:$AG$1961,30,0)</f>
        <v>Primaria</v>
      </c>
      <c r="Q1400" s="20" t="str">
        <f>VLOOKUP(A1400,'REPORTE'!$A$1:$AG$1961,31,0)</f>
        <v>PICHINCHA</v>
      </c>
      <c r="R1400" s="20" t="str">
        <f>VLOOKUP(A1400,'REPORTE'!$A$1:$AG$1961,32,0)</f>
        <v>QUITO</v>
      </c>
      <c r="S1400" s="20" t="str">
        <f>VLOOKUP(A1400,'REPORTE'!$A$1:$AG$1961,33,0)</f>
        <v>COTOCOLLAO</v>
      </c>
      <c r="T1400" s="20" t="str">
        <f>VLOOKUP(S1400,PROVINCIAS!$F$1:$G$1171,2,0)</f>
        <v>URBANA</v>
      </c>
      <c r="U1400" s="20" t="str">
        <f>VLOOKUP(A1400,'REPORTE'!$A$1:$AG$1961,5,0)</f>
        <v>ECUATORIANO(A)</v>
      </c>
      <c r="V1400" s="20" t="str">
        <f>VLOOKUP(A1400,'REPORTE'!$A$1:$AG$1961,18,0)</f>
        <v>F</v>
      </c>
    </row>
    <row r="1401" spans="1:22" x14ac:dyDescent="0.45">
      <c r="A1401" s="20">
        <v>1001519</v>
      </c>
      <c r="B1401" s="20" t="s">
        <v>9431</v>
      </c>
      <c r="C1401" s="20" t="s">
        <v>10273</v>
      </c>
      <c r="D1401" s="20">
        <v>1600279267</v>
      </c>
      <c r="E1401" s="20">
        <v>231001614</v>
      </c>
      <c r="F1401" s="20" t="s">
        <v>11139</v>
      </c>
      <c r="G1401" s="20"/>
      <c r="H1401" s="20">
        <v>255</v>
      </c>
      <c r="I1401" s="20" t="s">
        <v>11150</v>
      </c>
      <c r="J1401" s="20" t="s">
        <v>11150</v>
      </c>
      <c r="K1401" s="20" t="s">
        <v>11150</v>
      </c>
      <c r="L1401" s="20" t="s">
        <v>11150</v>
      </c>
      <c r="M1401" s="20" t="s">
        <v>11150</v>
      </c>
      <c r="N1401" s="20" t="s">
        <v>11150</v>
      </c>
      <c r="O1401" s="20">
        <v>255</v>
      </c>
      <c r="P1401" s="20" t="str">
        <f>VLOOKUP(A1401,'REPORTE'!$A$1:$AG$1961,30,0)</f>
        <v>Secundaria</v>
      </c>
      <c r="Q1401" s="20" t="str">
        <f>VLOOKUP(A1401,'REPORTE'!$A$1:$AG$1961,31,0)</f>
        <v>TUNGURAHUA</v>
      </c>
      <c r="R1401" s="20" t="str">
        <f>VLOOKUP(A1401,'REPORTE'!$A$1:$AG$1961,32,0)</f>
        <v>BAÑOS DE AGUA SANTA</v>
      </c>
      <c r="S1401" s="20" t="str">
        <f>VLOOKUP(A1401,'REPORTE'!$A$1:$AG$1961,33,0)</f>
        <v>BAÑOS DE AGUA SANTA</v>
      </c>
      <c r="T1401" s="20" t="str">
        <f>VLOOKUP(S1401,PROVINCIAS!$F$1:$G$1171,2,0)</f>
        <v>URBANA</v>
      </c>
      <c r="U1401" s="20" t="str">
        <f>VLOOKUP(A1401,'REPORTE'!$A$1:$AG$1961,5,0)</f>
        <v>ECUATORIANO(A)</v>
      </c>
      <c r="V1401" s="20" t="str">
        <f>VLOOKUP(A1401,'REPORTE'!$A$1:$AG$1961,18,0)</f>
        <v>F</v>
      </c>
    </row>
    <row r="1402" spans="1:22" x14ac:dyDescent="0.45">
      <c r="A1402" s="20">
        <v>1001520</v>
      </c>
      <c r="B1402" s="20" t="s">
        <v>9431</v>
      </c>
      <c r="C1402" s="20" t="s">
        <v>14390</v>
      </c>
      <c r="D1402" s="20">
        <v>1718929431</v>
      </c>
      <c r="E1402" s="20">
        <v>231001615</v>
      </c>
      <c r="F1402" s="20" t="s">
        <v>11139</v>
      </c>
      <c r="G1402" s="20"/>
      <c r="H1402" s="20">
        <v>6</v>
      </c>
      <c r="I1402" s="20" t="s">
        <v>11150</v>
      </c>
      <c r="J1402" s="20" t="s">
        <v>11150</v>
      </c>
      <c r="K1402" s="20" t="s">
        <v>11150</v>
      </c>
      <c r="L1402" s="20" t="s">
        <v>11150</v>
      </c>
      <c r="M1402" s="20" t="s">
        <v>11150</v>
      </c>
      <c r="N1402" s="20" t="s">
        <v>11150</v>
      </c>
      <c r="O1402" s="20">
        <v>6</v>
      </c>
      <c r="P1402" s="20" t="str">
        <f>VLOOKUP(A1402,'REPORTE'!$A$1:$AG$1961,30,0)</f>
        <v>Primaria</v>
      </c>
      <c r="Q1402" s="20" t="str">
        <f>VLOOKUP(A1402,'REPORTE'!$A$1:$AG$1961,31,0)</f>
        <v>PICHINCHA</v>
      </c>
      <c r="R1402" s="20" t="str">
        <f>VLOOKUP(A1402,'REPORTE'!$A$1:$AG$1961,32,0)</f>
        <v>QUITO</v>
      </c>
      <c r="S1402" s="20" t="str">
        <f>VLOOKUP(A1402,'REPORTE'!$A$1:$AG$1961,33,0)</f>
        <v>COTOCOLLAO</v>
      </c>
      <c r="T1402" s="20" t="str">
        <f>VLOOKUP(S1402,PROVINCIAS!$F$1:$G$1171,2,0)</f>
        <v>URBANA</v>
      </c>
      <c r="U1402" s="20" t="str">
        <f>VLOOKUP(A1402,'REPORTE'!$A$1:$AG$1961,5,0)</f>
        <v>ECUATORIANO(A)</v>
      </c>
      <c r="V1402" s="20" t="str">
        <f>VLOOKUP(A1402,'REPORTE'!$A$1:$AG$1961,18,0)</f>
        <v>F</v>
      </c>
    </row>
    <row r="1403" spans="1:22" x14ac:dyDescent="0.45">
      <c r="A1403" s="20">
        <v>1001521</v>
      </c>
      <c r="B1403" s="20" t="s">
        <v>9431</v>
      </c>
      <c r="C1403" s="20" t="s">
        <v>10023</v>
      </c>
      <c r="D1403" s="20">
        <v>1719739763</v>
      </c>
      <c r="E1403" s="20">
        <v>231001616</v>
      </c>
      <c r="F1403" s="20" t="s">
        <v>11139</v>
      </c>
      <c r="G1403" s="20"/>
      <c r="H1403" s="20">
        <v>90</v>
      </c>
      <c r="I1403" s="20" t="s">
        <v>11150</v>
      </c>
      <c r="J1403" s="20" t="s">
        <v>11150</v>
      </c>
      <c r="K1403" s="20" t="s">
        <v>11150</v>
      </c>
      <c r="L1403" s="20" t="s">
        <v>11150</v>
      </c>
      <c r="M1403" s="20" t="s">
        <v>11150</v>
      </c>
      <c r="N1403" s="20" t="s">
        <v>11150</v>
      </c>
      <c r="O1403" s="20">
        <v>90</v>
      </c>
      <c r="P1403" s="20" t="str">
        <f>VLOOKUP(A1403,'REPORTE'!$A$1:$AG$1961,30,0)</f>
        <v>Primaria</v>
      </c>
      <c r="Q1403" s="20" t="str">
        <f>VLOOKUP(A1403,'REPORTE'!$A$1:$AG$1961,31,0)</f>
        <v>PICHINCHA</v>
      </c>
      <c r="R1403" s="20" t="str">
        <f>VLOOKUP(A1403,'REPORTE'!$A$1:$AG$1961,32,0)</f>
        <v>QUITO</v>
      </c>
      <c r="S1403" s="20" t="str">
        <f>VLOOKUP(A1403,'REPORTE'!$A$1:$AG$1961,33,0)</f>
        <v>CENTRO HISTORICO</v>
      </c>
      <c r="T1403" s="20" t="str">
        <f>VLOOKUP(S1403,PROVINCIAS!$F$1:$G$1171,2,0)</f>
        <v>URBANA</v>
      </c>
      <c r="U1403" s="20" t="str">
        <f>VLOOKUP(A1403,'REPORTE'!$A$1:$AG$1961,5,0)</f>
        <v>ECUATORIANO(A)</v>
      </c>
      <c r="V1403" s="20" t="str">
        <f>VLOOKUP(A1403,'REPORTE'!$A$1:$AG$1961,18,0)</f>
        <v>M</v>
      </c>
    </row>
    <row r="1404" spans="1:22" x14ac:dyDescent="0.45">
      <c r="A1404" s="20">
        <v>1001522</v>
      </c>
      <c r="B1404" s="20" t="s">
        <v>9431</v>
      </c>
      <c r="C1404" s="20" t="s">
        <v>10074</v>
      </c>
      <c r="D1404" s="20">
        <v>1715366611</v>
      </c>
      <c r="E1404" s="20">
        <v>231001617</v>
      </c>
      <c r="F1404" s="20" t="s">
        <v>11139</v>
      </c>
      <c r="G1404" s="20"/>
      <c r="H1404" s="20">
        <v>42.5</v>
      </c>
      <c r="I1404" s="20" t="s">
        <v>11150</v>
      </c>
      <c r="J1404" s="20" t="s">
        <v>11150</v>
      </c>
      <c r="K1404" s="20" t="s">
        <v>11150</v>
      </c>
      <c r="L1404" s="20" t="s">
        <v>11150</v>
      </c>
      <c r="M1404" s="20" t="s">
        <v>11150</v>
      </c>
      <c r="N1404" s="20" t="s">
        <v>11150</v>
      </c>
      <c r="O1404" s="20">
        <v>42.5</v>
      </c>
      <c r="P1404" s="20" t="str">
        <f>VLOOKUP(A1404,'REPORTE'!$A$1:$AG$1961,30,0)</f>
        <v>Secundaria</v>
      </c>
      <c r="Q1404" s="20" t="str">
        <f>VLOOKUP(A1404,'REPORTE'!$A$1:$AG$1961,31,0)</f>
        <v>PICHINCHA</v>
      </c>
      <c r="R1404" s="20" t="str">
        <f>VLOOKUP(A1404,'REPORTE'!$A$1:$AG$1961,32,0)</f>
        <v>QUITO</v>
      </c>
      <c r="S1404" s="20" t="str">
        <f>VLOOKUP(A1404,'REPORTE'!$A$1:$AG$1961,33,0)</f>
        <v>COMITE DEL PUEBLO</v>
      </c>
      <c r="T1404" s="20" t="str">
        <f>VLOOKUP(S1404,PROVINCIAS!$F$1:$G$1171,2,0)</f>
        <v>URBANA</v>
      </c>
      <c r="U1404" s="20" t="str">
        <f>VLOOKUP(A1404,'REPORTE'!$A$1:$AG$1961,5,0)</f>
        <v>ECUATORIANO(A)</v>
      </c>
      <c r="V1404" s="20" t="str">
        <f>VLOOKUP(A1404,'REPORTE'!$A$1:$AG$1961,18,0)</f>
        <v>M</v>
      </c>
    </row>
    <row r="1405" spans="1:22" x14ac:dyDescent="0.45">
      <c r="A1405" s="20">
        <v>1001524</v>
      </c>
      <c r="B1405" s="20" t="s">
        <v>9431</v>
      </c>
      <c r="C1405" s="20" t="s">
        <v>10138</v>
      </c>
      <c r="D1405" s="20">
        <v>1751171701</v>
      </c>
      <c r="E1405" s="20">
        <v>231001620</v>
      </c>
      <c r="F1405" s="20" t="s">
        <v>11139</v>
      </c>
      <c r="G1405" s="20"/>
      <c r="H1405" s="20">
        <v>45</v>
      </c>
      <c r="I1405" s="20" t="s">
        <v>11150</v>
      </c>
      <c r="J1405" s="20" t="s">
        <v>11150</v>
      </c>
      <c r="K1405" s="20" t="s">
        <v>11150</v>
      </c>
      <c r="L1405" s="20" t="s">
        <v>11150</v>
      </c>
      <c r="M1405" s="20" t="s">
        <v>11150</v>
      </c>
      <c r="N1405" s="20" t="s">
        <v>11150</v>
      </c>
      <c r="O1405" s="20">
        <v>45</v>
      </c>
      <c r="P1405" s="20" t="str">
        <f>VLOOKUP(A1405,'REPORTE'!$A$1:$AG$1961,30,0)</f>
        <v>Secundaria</v>
      </c>
      <c r="Q1405" s="20" t="str">
        <f>VLOOKUP(A1405,'REPORTE'!$A$1:$AG$1961,31,0)</f>
        <v>PICHINCHA</v>
      </c>
      <c r="R1405" s="20" t="str">
        <f>VLOOKUP(A1405,'REPORTE'!$A$1:$AG$1961,32,0)</f>
        <v>QUITO</v>
      </c>
      <c r="S1405" s="20" t="str">
        <f>VLOOKUP(A1405,'REPORTE'!$A$1:$AG$1961,33,0)</f>
        <v>COTOCOLLAO</v>
      </c>
      <c r="T1405" s="20" t="str">
        <f>VLOOKUP(S1405,PROVINCIAS!$F$1:$G$1171,2,0)</f>
        <v>URBANA</v>
      </c>
      <c r="U1405" s="20" t="str">
        <f>VLOOKUP(A1405,'REPORTE'!$A$1:$AG$1961,5,0)</f>
        <v>ECUATORIANO(A)</v>
      </c>
      <c r="V1405" s="20" t="str">
        <f>VLOOKUP(A1405,'REPORTE'!$A$1:$AG$1961,18,0)</f>
        <v>F</v>
      </c>
    </row>
    <row r="1406" spans="1:22" x14ac:dyDescent="0.45">
      <c r="A1406" s="20">
        <v>1001525</v>
      </c>
      <c r="B1406" s="20" t="s">
        <v>9431</v>
      </c>
      <c r="C1406" s="20" t="s">
        <v>10274</v>
      </c>
      <c r="D1406" s="20">
        <v>603035528</v>
      </c>
      <c r="E1406" s="20">
        <v>231001624</v>
      </c>
      <c r="F1406" s="20" t="s">
        <v>11139</v>
      </c>
      <c r="G1406" s="20"/>
      <c r="H1406" s="20">
        <v>60</v>
      </c>
      <c r="I1406" s="20" t="s">
        <v>11150</v>
      </c>
      <c r="J1406" s="20" t="s">
        <v>11150</v>
      </c>
      <c r="K1406" s="20" t="s">
        <v>11150</v>
      </c>
      <c r="L1406" s="20" t="s">
        <v>11150</v>
      </c>
      <c r="M1406" s="20" t="s">
        <v>11150</v>
      </c>
      <c r="N1406" s="20" t="s">
        <v>11150</v>
      </c>
      <c r="O1406" s="20">
        <v>60</v>
      </c>
      <c r="P1406" s="20" t="str">
        <f>VLOOKUP(A1406,'REPORTE'!$A$1:$AG$1961,30,0)</f>
        <v>Universitaria</v>
      </c>
      <c r="Q1406" s="20" t="str">
        <f>VLOOKUP(A1406,'REPORTE'!$A$1:$AG$1961,31,0)</f>
        <v>CHIMBORAZO</v>
      </c>
      <c r="R1406" s="20" t="str">
        <f>VLOOKUP(A1406,'REPORTE'!$A$1:$AG$1961,32,0)</f>
        <v>RIOBAMBA</v>
      </c>
      <c r="S1406" s="20" t="str">
        <f>VLOOKUP(A1406,'REPORTE'!$A$1:$AG$1961,33,0)</f>
        <v>VELOZ</v>
      </c>
      <c r="T1406" s="20" t="str">
        <f>VLOOKUP(S1406,PROVINCIAS!$F$1:$G$1171,2,0)</f>
        <v>URBANA</v>
      </c>
      <c r="U1406" s="20" t="str">
        <f>VLOOKUP(A1406,'REPORTE'!$A$1:$AG$1961,5,0)</f>
        <v>ECUATORIANO(A) INDIGENA</v>
      </c>
      <c r="V1406" s="20" t="str">
        <f>VLOOKUP(A1406,'REPORTE'!$A$1:$AG$1961,18,0)</f>
        <v>F</v>
      </c>
    </row>
    <row r="1407" spans="1:22" x14ac:dyDescent="0.45">
      <c r="A1407" s="20">
        <v>1001527</v>
      </c>
      <c r="B1407" s="20" t="s">
        <v>9431</v>
      </c>
      <c r="C1407" s="20" t="s">
        <v>10024</v>
      </c>
      <c r="D1407" s="20">
        <v>1720014701</v>
      </c>
      <c r="E1407" s="20">
        <v>231001622</v>
      </c>
      <c r="F1407" s="20" t="s">
        <v>11139</v>
      </c>
      <c r="G1407" s="20"/>
      <c r="H1407" s="20">
        <v>174</v>
      </c>
      <c r="I1407" s="20" t="s">
        <v>11150</v>
      </c>
      <c r="J1407" s="20" t="s">
        <v>11150</v>
      </c>
      <c r="K1407" s="20" t="s">
        <v>11150</v>
      </c>
      <c r="L1407" s="20" t="s">
        <v>11150</v>
      </c>
      <c r="M1407" s="20" t="s">
        <v>11150</v>
      </c>
      <c r="N1407" s="20" t="s">
        <v>11150</v>
      </c>
      <c r="O1407" s="20">
        <v>174</v>
      </c>
      <c r="P1407" s="20" t="str">
        <f>VLOOKUP(A1407,'REPORTE'!$A$1:$AG$1961,30,0)</f>
        <v>Primaria</v>
      </c>
      <c r="Q1407" s="20" t="str">
        <f>VLOOKUP(A1407,'REPORTE'!$A$1:$AG$1961,31,0)</f>
        <v>PICHINCHA</v>
      </c>
      <c r="R1407" s="20" t="str">
        <f>VLOOKUP(A1407,'REPORTE'!$A$1:$AG$1961,32,0)</f>
        <v>QUITO</v>
      </c>
      <c r="S1407" s="20" t="str">
        <f>VLOOKUP(A1407,'REPORTE'!$A$1:$AG$1961,33,0)</f>
        <v>LA ARGELIA</v>
      </c>
      <c r="T1407" s="20" t="str">
        <f>VLOOKUP(S1407,PROVINCIAS!$F$1:$G$1171,2,0)</f>
        <v>URBANA</v>
      </c>
      <c r="U1407" s="20" t="str">
        <f>VLOOKUP(A1407,'REPORTE'!$A$1:$AG$1961,5,0)</f>
        <v>ECUATORIANO(A)</v>
      </c>
      <c r="V1407" s="20" t="str">
        <f>VLOOKUP(A1407,'REPORTE'!$A$1:$AG$1961,18,0)</f>
        <v>F</v>
      </c>
    </row>
    <row r="1408" spans="1:22" x14ac:dyDescent="0.45">
      <c r="A1408" s="20">
        <v>1001528</v>
      </c>
      <c r="B1408" s="20" t="s">
        <v>9431</v>
      </c>
      <c r="C1408" s="20" t="s">
        <v>10216</v>
      </c>
      <c r="D1408" s="20">
        <v>602636284</v>
      </c>
      <c r="E1408" s="20">
        <v>231001623</v>
      </c>
      <c r="F1408" s="20" t="s">
        <v>11139</v>
      </c>
      <c r="G1408" s="20"/>
      <c r="H1408" s="20">
        <v>183.33</v>
      </c>
      <c r="I1408" s="20" t="s">
        <v>11150</v>
      </c>
      <c r="J1408" s="20" t="s">
        <v>11150</v>
      </c>
      <c r="K1408" s="20" t="s">
        <v>11150</v>
      </c>
      <c r="L1408" s="20" t="s">
        <v>11150</v>
      </c>
      <c r="M1408" s="20" t="s">
        <v>11150</v>
      </c>
      <c r="N1408" s="20" t="s">
        <v>11150</v>
      </c>
      <c r="O1408" s="20">
        <v>183.33</v>
      </c>
      <c r="P1408" s="20" t="str">
        <f>VLOOKUP(A1408,'REPORTE'!$A$1:$AG$1961,30,0)</f>
        <v>Secundaria</v>
      </c>
      <c r="Q1408" s="20" t="str">
        <f>VLOOKUP(A1408,'REPORTE'!$A$1:$AG$1961,31,0)</f>
        <v>CHIMBORAZO</v>
      </c>
      <c r="R1408" s="20" t="str">
        <f>VLOOKUP(A1408,'REPORTE'!$A$1:$AG$1961,32,0)</f>
        <v>RIOBAMBA</v>
      </c>
      <c r="S1408" s="20" t="str">
        <f>VLOOKUP(A1408,'REPORTE'!$A$1:$AG$1961,33,0)</f>
        <v>CALPI</v>
      </c>
      <c r="T1408" s="20" t="str">
        <f>VLOOKUP(S1408,PROVINCIAS!$F$1:$G$1171,2,0)</f>
        <v>RURAL</v>
      </c>
      <c r="U1408" s="20" t="str">
        <f>VLOOKUP(A1408,'REPORTE'!$A$1:$AG$1961,5,0)</f>
        <v>ECUATORIANO(A)</v>
      </c>
      <c r="V1408" s="20" t="str">
        <f>VLOOKUP(A1408,'REPORTE'!$A$1:$AG$1961,18,0)</f>
        <v>F</v>
      </c>
    </row>
    <row r="1409" spans="1:22" x14ac:dyDescent="0.45">
      <c r="A1409" s="20">
        <v>1001529</v>
      </c>
      <c r="B1409" s="20" t="s">
        <v>9431</v>
      </c>
      <c r="C1409" s="20" t="s">
        <v>14392</v>
      </c>
      <c r="D1409" s="20">
        <v>1716368111</v>
      </c>
      <c r="E1409" s="20">
        <v>231001625</v>
      </c>
      <c r="F1409" s="20" t="s">
        <v>11139</v>
      </c>
      <c r="G1409" s="20"/>
      <c r="H1409" s="20">
        <v>30</v>
      </c>
      <c r="I1409" s="20" t="s">
        <v>11150</v>
      </c>
      <c r="J1409" s="20" t="s">
        <v>11150</v>
      </c>
      <c r="K1409" s="20" t="s">
        <v>11150</v>
      </c>
      <c r="L1409" s="20" t="s">
        <v>11150</v>
      </c>
      <c r="M1409" s="20" t="s">
        <v>11150</v>
      </c>
      <c r="N1409" s="20" t="s">
        <v>11150</v>
      </c>
      <c r="O1409" s="20">
        <v>30</v>
      </c>
      <c r="P1409" s="20" t="str">
        <f>VLOOKUP(A1409,'REPORTE'!$A$1:$AG$1961,30,0)</f>
        <v>Secundaria</v>
      </c>
      <c r="Q1409" s="20" t="str">
        <f>VLOOKUP(A1409,'REPORTE'!$A$1:$AG$1961,31,0)</f>
        <v>PICHINCHA</v>
      </c>
      <c r="R1409" s="20" t="str">
        <f>VLOOKUP(A1409,'REPORTE'!$A$1:$AG$1961,32,0)</f>
        <v>QUITO</v>
      </c>
      <c r="S1409" s="20" t="str">
        <f>VLOOKUP(A1409,'REPORTE'!$A$1:$AG$1961,33,0)</f>
        <v>COTOCOLLAO</v>
      </c>
      <c r="T1409" s="20" t="str">
        <f>VLOOKUP(S1409,PROVINCIAS!$F$1:$G$1171,2,0)</f>
        <v>URBANA</v>
      </c>
      <c r="U1409" s="20" t="str">
        <f>VLOOKUP(A1409,'REPORTE'!$A$1:$AG$1961,5,0)</f>
        <v>ECUATORIANO(A)</v>
      </c>
      <c r="V1409" s="20" t="str">
        <f>VLOOKUP(A1409,'REPORTE'!$A$1:$AG$1961,18,0)</f>
        <v>F</v>
      </c>
    </row>
    <row r="1410" spans="1:22" x14ac:dyDescent="0.45">
      <c r="A1410" s="20">
        <v>1001530</v>
      </c>
      <c r="B1410" s="20" t="s">
        <v>9431</v>
      </c>
      <c r="C1410" s="20" t="s">
        <v>14393</v>
      </c>
      <c r="D1410" s="20">
        <v>1714146121</v>
      </c>
      <c r="E1410" s="20">
        <v>231001626</v>
      </c>
      <c r="F1410" s="20" t="s">
        <v>11139</v>
      </c>
      <c r="G1410" s="20"/>
      <c r="H1410" s="20">
        <v>30</v>
      </c>
      <c r="I1410" s="20" t="s">
        <v>11150</v>
      </c>
      <c r="J1410" s="20" t="s">
        <v>11150</v>
      </c>
      <c r="K1410" s="20" t="s">
        <v>11150</v>
      </c>
      <c r="L1410" s="20" t="s">
        <v>11150</v>
      </c>
      <c r="M1410" s="20" t="s">
        <v>11150</v>
      </c>
      <c r="N1410" s="20" t="s">
        <v>11150</v>
      </c>
      <c r="O1410" s="20">
        <v>30</v>
      </c>
      <c r="P1410" s="20" t="str">
        <f>VLOOKUP(A1410,'REPORTE'!$A$1:$AG$1961,30,0)</f>
        <v>Ninguna</v>
      </c>
      <c r="Q1410" s="20" t="str">
        <f>VLOOKUP(A1410,'REPORTE'!$A$1:$AG$1961,31,0)</f>
        <v>PICHINCHA</v>
      </c>
      <c r="R1410" s="20" t="str">
        <f>VLOOKUP(A1410,'REPORTE'!$A$1:$AG$1961,32,0)</f>
        <v>QUITO</v>
      </c>
      <c r="S1410" s="20" t="str">
        <f>VLOOKUP(A1410,'REPORTE'!$A$1:$AG$1961,33,0)</f>
        <v>CHILLOGALLO</v>
      </c>
      <c r="T1410" s="20" t="str">
        <f>VLOOKUP(S1410,PROVINCIAS!$F$1:$G$1171,2,0)</f>
        <v>URBANA</v>
      </c>
      <c r="U1410" s="20" t="str">
        <f>VLOOKUP(A1410,'REPORTE'!$A$1:$AG$1961,5,0)</f>
        <v>ECUATORIANO(A)</v>
      </c>
      <c r="V1410" s="20" t="str">
        <f>VLOOKUP(A1410,'REPORTE'!$A$1:$AG$1961,18,0)</f>
        <v>F</v>
      </c>
    </row>
    <row r="1411" spans="1:22" x14ac:dyDescent="0.45">
      <c r="A1411" s="20">
        <v>1001531</v>
      </c>
      <c r="B1411" s="20" t="s">
        <v>9431</v>
      </c>
      <c r="C1411" s="20" t="s">
        <v>14394</v>
      </c>
      <c r="D1411" s="20">
        <v>1705003851</v>
      </c>
      <c r="E1411" s="20">
        <v>231001627</v>
      </c>
      <c r="F1411" s="20" t="s">
        <v>11139</v>
      </c>
      <c r="G1411" s="20"/>
      <c r="H1411" s="20">
        <v>15</v>
      </c>
      <c r="I1411" s="20" t="s">
        <v>11150</v>
      </c>
      <c r="J1411" s="20" t="s">
        <v>11150</v>
      </c>
      <c r="K1411" s="20" t="s">
        <v>11150</v>
      </c>
      <c r="L1411" s="20" t="s">
        <v>11150</v>
      </c>
      <c r="M1411" s="20" t="s">
        <v>11150</v>
      </c>
      <c r="N1411" s="20" t="s">
        <v>11150</v>
      </c>
      <c r="O1411" s="20">
        <v>15</v>
      </c>
      <c r="P1411" s="20" t="str">
        <f>VLOOKUP(A1411,'REPORTE'!$A$1:$AG$1961,30,0)</f>
        <v>Primaria</v>
      </c>
      <c r="Q1411" s="20" t="str">
        <f>VLOOKUP(A1411,'REPORTE'!$A$1:$AG$1961,31,0)</f>
        <v>PICHINCHA</v>
      </c>
      <c r="R1411" s="20" t="str">
        <f>VLOOKUP(A1411,'REPORTE'!$A$1:$AG$1961,32,0)</f>
        <v>QUITO</v>
      </c>
      <c r="S1411" s="20" t="str">
        <f>VLOOKUP(A1411,'REPORTE'!$A$1:$AG$1961,33,0)</f>
        <v>COTOCOLLAO</v>
      </c>
      <c r="T1411" s="20" t="str">
        <f>VLOOKUP(S1411,PROVINCIAS!$F$1:$G$1171,2,0)</f>
        <v>URBANA</v>
      </c>
      <c r="U1411" s="20" t="str">
        <f>VLOOKUP(A1411,'REPORTE'!$A$1:$AG$1961,5,0)</f>
        <v>ECUATORIANO(A)</v>
      </c>
      <c r="V1411" s="20" t="str">
        <f>VLOOKUP(A1411,'REPORTE'!$A$1:$AG$1961,18,0)</f>
        <v>F</v>
      </c>
    </row>
    <row r="1412" spans="1:22" x14ac:dyDescent="0.45">
      <c r="A1412" s="20">
        <v>1001532</v>
      </c>
      <c r="B1412" s="20" t="s">
        <v>9431</v>
      </c>
      <c r="C1412" s="20" t="s">
        <v>14395</v>
      </c>
      <c r="D1412" s="20">
        <v>1755160361</v>
      </c>
      <c r="E1412" s="20">
        <v>231001628</v>
      </c>
      <c r="F1412" s="20" t="s">
        <v>11139</v>
      </c>
      <c r="G1412" s="20"/>
      <c r="H1412" s="20">
        <v>2</v>
      </c>
      <c r="I1412" s="20" t="s">
        <v>11150</v>
      </c>
      <c r="J1412" s="20" t="s">
        <v>11150</v>
      </c>
      <c r="K1412" s="20" t="s">
        <v>11150</v>
      </c>
      <c r="L1412" s="20" t="s">
        <v>11150</v>
      </c>
      <c r="M1412" s="20" t="s">
        <v>11150</v>
      </c>
      <c r="N1412" s="20" t="s">
        <v>11150</v>
      </c>
      <c r="O1412" s="20">
        <v>2</v>
      </c>
      <c r="P1412" s="20" t="str">
        <f>VLOOKUP(A1412,'REPORTE'!$A$1:$AG$1961,30,0)</f>
        <v>Primaria</v>
      </c>
      <c r="Q1412" s="20" t="str">
        <f>VLOOKUP(A1412,'REPORTE'!$A$1:$AG$1961,31,0)</f>
        <v>PICHINCHA</v>
      </c>
      <c r="R1412" s="20" t="str">
        <f>VLOOKUP(A1412,'REPORTE'!$A$1:$AG$1961,32,0)</f>
        <v>QUITO</v>
      </c>
      <c r="S1412" s="20" t="str">
        <f>VLOOKUP(A1412,'REPORTE'!$A$1:$AG$1961,33,0)</f>
        <v>EL INCA</v>
      </c>
      <c r="T1412" s="20" t="str">
        <f>VLOOKUP(S1412,PROVINCIAS!$F$1:$G$1171,2,0)</f>
        <v>URBANA</v>
      </c>
      <c r="U1412" s="20" t="str">
        <f>VLOOKUP(A1412,'REPORTE'!$A$1:$AG$1961,5,0)</f>
        <v>ECUATORIANO(A)</v>
      </c>
      <c r="V1412" s="20" t="str">
        <f>VLOOKUP(A1412,'REPORTE'!$A$1:$AG$1961,18,0)</f>
        <v>F</v>
      </c>
    </row>
    <row r="1413" spans="1:22" x14ac:dyDescent="0.45">
      <c r="A1413" s="20">
        <v>1001533</v>
      </c>
      <c r="B1413" s="20" t="s">
        <v>9431</v>
      </c>
      <c r="C1413" s="20" t="s">
        <v>14396</v>
      </c>
      <c r="D1413" s="20">
        <v>1720489424</v>
      </c>
      <c r="E1413" s="20">
        <v>231001629</v>
      </c>
      <c r="F1413" s="20" t="s">
        <v>11139</v>
      </c>
      <c r="G1413" s="20"/>
      <c r="H1413" s="20">
        <v>20</v>
      </c>
      <c r="I1413" s="20" t="s">
        <v>11150</v>
      </c>
      <c r="J1413" s="20" t="s">
        <v>11150</v>
      </c>
      <c r="K1413" s="20" t="s">
        <v>11150</v>
      </c>
      <c r="L1413" s="20" t="s">
        <v>11150</v>
      </c>
      <c r="M1413" s="20" t="s">
        <v>11150</v>
      </c>
      <c r="N1413" s="20" t="s">
        <v>11150</v>
      </c>
      <c r="O1413" s="20">
        <v>20</v>
      </c>
      <c r="P1413" s="20" t="str">
        <f>VLOOKUP(A1413,'REPORTE'!$A$1:$AG$1961,30,0)</f>
        <v>Secundaria</v>
      </c>
      <c r="Q1413" s="20" t="str">
        <f>VLOOKUP(A1413,'REPORTE'!$A$1:$AG$1961,31,0)</f>
        <v>PICHINCHA</v>
      </c>
      <c r="R1413" s="20" t="str">
        <f>VLOOKUP(A1413,'REPORTE'!$A$1:$AG$1961,32,0)</f>
        <v>QUITO</v>
      </c>
      <c r="S1413" s="20" t="str">
        <f>VLOOKUP(A1413,'REPORTE'!$A$1:$AG$1961,33,0)</f>
        <v>COCHAPAMBA</v>
      </c>
      <c r="T1413" s="20" t="str">
        <f>VLOOKUP(S1413,PROVINCIAS!$F$1:$G$1171,2,0)</f>
        <v>RURAL</v>
      </c>
      <c r="U1413" s="20" t="str">
        <f>VLOOKUP(A1413,'REPORTE'!$A$1:$AG$1961,5,0)</f>
        <v>ECUATORIANO(A)</v>
      </c>
      <c r="V1413" s="20" t="str">
        <f>VLOOKUP(A1413,'REPORTE'!$A$1:$AG$1961,18,0)</f>
        <v>F</v>
      </c>
    </row>
    <row r="1414" spans="1:22" x14ac:dyDescent="0.45">
      <c r="A1414" s="20">
        <v>1001534</v>
      </c>
      <c r="B1414" s="20" t="s">
        <v>9431</v>
      </c>
      <c r="C1414" s="20" t="s">
        <v>14397</v>
      </c>
      <c r="D1414" s="20">
        <v>1710424357</v>
      </c>
      <c r="E1414" s="20">
        <v>231001630</v>
      </c>
      <c r="F1414" s="20" t="s">
        <v>11139</v>
      </c>
      <c r="G1414" s="20"/>
      <c r="H1414" s="20">
        <v>30</v>
      </c>
      <c r="I1414" s="20" t="s">
        <v>11150</v>
      </c>
      <c r="J1414" s="20" t="s">
        <v>11150</v>
      </c>
      <c r="K1414" s="20" t="s">
        <v>11150</v>
      </c>
      <c r="L1414" s="20" t="s">
        <v>11150</v>
      </c>
      <c r="M1414" s="20" t="s">
        <v>11150</v>
      </c>
      <c r="N1414" s="20" t="s">
        <v>11150</v>
      </c>
      <c r="O1414" s="20">
        <v>30</v>
      </c>
      <c r="P1414" s="20" t="str">
        <f>VLOOKUP(A1414,'REPORTE'!$A$1:$AG$1961,30,0)</f>
        <v>Primaria</v>
      </c>
      <c r="Q1414" s="20" t="str">
        <f>VLOOKUP(A1414,'REPORTE'!$A$1:$AG$1961,31,0)</f>
        <v>PICHINCHA</v>
      </c>
      <c r="R1414" s="20" t="str">
        <f>VLOOKUP(A1414,'REPORTE'!$A$1:$AG$1961,32,0)</f>
        <v>QUITO</v>
      </c>
      <c r="S1414" s="20" t="str">
        <f>VLOOKUP(A1414,'REPORTE'!$A$1:$AG$1961,33,0)</f>
        <v>COMITE DEL PUEBLO</v>
      </c>
      <c r="T1414" s="20" t="str">
        <f>VLOOKUP(S1414,PROVINCIAS!$F$1:$G$1171,2,0)</f>
        <v>URBANA</v>
      </c>
      <c r="U1414" s="20" t="str">
        <f>VLOOKUP(A1414,'REPORTE'!$A$1:$AG$1961,5,0)</f>
        <v>ECUATORIANO(A)</v>
      </c>
      <c r="V1414" s="20" t="str">
        <f>VLOOKUP(A1414,'REPORTE'!$A$1:$AG$1961,18,0)</f>
        <v>M</v>
      </c>
    </row>
    <row r="1415" spans="1:22" x14ac:dyDescent="0.45">
      <c r="A1415" s="20">
        <v>1001535</v>
      </c>
      <c r="B1415" s="20" t="s">
        <v>9431</v>
      </c>
      <c r="C1415" s="20" t="s">
        <v>10066</v>
      </c>
      <c r="D1415" s="20">
        <v>602713737</v>
      </c>
      <c r="E1415" s="20">
        <v>231001631</v>
      </c>
      <c r="F1415" s="20" t="s">
        <v>11139</v>
      </c>
      <c r="G1415" s="20"/>
      <c r="H1415" s="20">
        <v>35</v>
      </c>
      <c r="I1415" s="20" t="s">
        <v>11150</v>
      </c>
      <c r="J1415" s="20" t="s">
        <v>11150</v>
      </c>
      <c r="K1415" s="20" t="s">
        <v>11150</v>
      </c>
      <c r="L1415" s="20" t="s">
        <v>11150</v>
      </c>
      <c r="M1415" s="20" t="s">
        <v>11150</v>
      </c>
      <c r="N1415" s="20" t="s">
        <v>11150</v>
      </c>
      <c r="O1415" s="20">
        <v>35</v>
      </c>
      <c r="P1415" s="20" t="str">
        <f>VLOOKUP(A1415,'REPORTE'!$A$1:$AG$1961,30,0)</f>
        <v>Ninguna</v>
      </c>
      <c r="Q1415" s="20" t="str">
        <f>VLOOKUP(A1415,'REPORTE'!$A$1:$AG$1961,31,0)</f>
        <v>CHIMBORAZO</v>
      </c>
      <c r="R1415" s="20" t="str">
        <f>VLOOKUP(A1415,'REPORTE'!$A$1:$AG$1961,32,0)</f>
        <v>RIOBAMBA</v>
      </c>
      <c r="S1415" s="20" t="str">
        <f>VLOOKUP(A1415,'REPORTE'!$A$1:$AG$1961,33,0)</f>
        <v>PUNIN</v>
      </c>
      <c r="T1415" s="20" t="str">
        <f>VLOOKUP(S1415,PROVINCIAS!$F$1:$G$1171,2,0)</f>
        <v>RURAL</v>
      </c>
      <c r="U1415" s="20" t="str">
        <f>VLOOKUP(A1415,'REPORTE'!$A$1:$AG$1961,5,0)</f>
        <v>ECUATORIANO(A) INDIGENA</v>
      </c>
      <c r="V1415" s="20" t="str">
        <f>VLOOKUP(A1415,'REPORTE'!$A$1:$AG$1961,18,0)</f>
        <v>F</v>
      </c>
    </row>
    <row r="1416" spans="1:22" x14ac:dyDescent="0.45">
      <c r="A1416" s="20">
        <v>1001536</v>
      </c>
      <c r="B1416" s="20" t="s">
        <v>9431</v>
      </c>
      <c r="C1416" s="20" t="s">
        <v>10139</v>
      </c>
      <c r="D1416" s="20">
        <v>901335869</v>
      </c>
      <c r="E1416" s="20">
        <v>231001632</v>
      </c>
      <c r="F1416" s="20" t="s">
        <v>11139</v>
      </c>
      <c r="G1416" s="20"/>
      <c r="H1416" s="20">
        <v>30</v>
      </c>
      <c r="I1416" s="20" t="s">
        <v>11150</v>
      </c>
      <c r="J1416" s="20" t="s">
        <v>11150</v>
      </c>
      <c r="K1416" s="20" t="s">
        <v>11150</v>
      </c>
      <c r="L1416" s="20" t="s">
        <v>11150</v>
      </c>
      <c r="M1416" s="20" t="s">
        <v>11150</v>
      </c>
      <c r="N1416" s="20" t="s">
        <v>11150</v>
      </c>
      <c r="O1416" s="20">
        <v>30</v>
      </c>
      <c r="P1416" s="20" t="str">
        <f>VLOOKUP(A1416,'REPORTE'!$A$1:$AG$1961,30,0)</f>
        <v>Secundaria</v>
      </c>
      <c r="Q1416" s="20" t="str">
        <f>VLOOKUP(A1416,'REPORTE'!$A$1:$AG$1961,31,0)</f>
        <v>PICHINCHA</v>
      </c>
      <c r="R1416" s="20" t="str">
        <f>VLOOKUP(A1416,'REPORTE'!$A$1:$AG$1961,32,0)</f>
        <v>QUITO</v>
      </c>
      <c r="S1416" s="20" t="str">
        <f>VLOOKUP(A1416,'REPORTE'!$A$1:$AG$1961,33,0)</f>
        <v>COTOCOLLAO</v>
      </c>
      <c r="T1416" s="20" t="str">
        <f>VLOOKUP(S1416,PROVINCIAS!$F$1:$G$1171,2,0)</f>
        <v>URBANA</v>
      </c>
      <c r="U1416" s="20" t="str">
        <f>VLOOKUP(A1416,'REPORTE'!$A$1:$AG$1961,5,0)</f>
        <v>ECUATORIANO(A)</v>
      </c>
      <c r="V1416" s="20" t="str">
        <f>VLOOKUP(A1416,'REPORTE'!$A$1:$AG$1961,18,0)</f>
        <v>F</v>
      </c>
    </row>
    <row r="1417" spans="1:22" x14ac:dyDescent="0.45">
      <c r="A1417" s="20">
        <v>1001537</v>
      </c>
      <c r="B1417" s="20" t="s">
        <v>9431</v>
      </c>
      <c r="C1417" s="20" t="s">
        <v>10036</v>
      </c>
      <c r="D1417" s="20">
        <v>605307438</v>
      </c>
      <c r="E1417" s="20">
        <v>231001633</v>
      </c>
      <c r="F1417" s="20" t="s">
        <v>11139</v>
      </c>
      <c r="G1417" s="20"/>
      <c r="H1417" s="20">
        <v>74</v>
      </c>
      <c r="I1417" s="20" t="s">
        <v>11150</v>
      </c>
      <c r="J1417" s="20" t="s">
        <v>11150</v>
      </c>
      <c r="K1417" s="20" t="s">
        <v>11150</v>
      </c>
      <c r="L1417" s="20" t="s">
        <v>11150</v>
      </c>
      <c r="M1417" s="20" t="s">
        <v>11150</v>
      </c>
      <c r="N1417" s="20" t="s">
        <v>11150</v>
      </c>
      <c r="O1417" s="20">
        <v>74</v>
      </c>
      <c r="P1417" s="20" t="str">
        <f>VLOOKUP(A1417,'REPORTE'!$A$1:$AG$1961,30,0)</f>
        <v>Primaria</v>
      </c>
      <c r="Q1417" s="20" t="str">
        <f>VLOOKUP(A1417,'REPORTE'!$A$1:$AG$1961,31,0)</f>
        <v>CHIMBORAZO</v>
      </c>
      <c r="R1417" s="20" t="str">
        <f>VLOOKUP(A1417,'REPORTE'!$A$1:$AG$1961,32,0)</f>
        <v>ALAUSI</v>
      </c>
      <c r="S1417" s="20" t="str">
        <f>VLOOKUP(A1417,'REPORTE'!$A$1:$AG$1961,33,0)</f>
        <v>TIXAN</v>
      </c>
      <c r="T1417" s="20" t="str">
        <f>VLOOKUP(S1417,PROVINCIAS!$F$1:$G$1171,2,0)</f>
        <v>RURAL</v>
      </c>
      <c r="U1417" s="20" t="str">
        <f>VLOOKUP(A1417,'REPORTE'!$A$1:$AG$1961,5,0)</f>
        <v>ECUATORIANO(A)</v>
      </c>
      <c r="V1417" s="20" t="str">
        <f>VLOOKUP(A1417,'REPORTE'!$A$1:$AG$1961,18,0)</f>
        <v>F</v>
      </c>
    </row>
    <row r="1418" spans="1:22" x14ac:dyDescent="0.45">
      <c r="A1418" s="20">
        <v>1001538</v>
      </c>
      <c r="B1418" s="20" t="s">
        <v>9431</v>
      </c>
      <c r="C1418" s="20" t="s">
        <v>10037</v>
      </c>
      <c r="D1418" s="20">
        <v>605393339</v>
      </c>
      <c r="E1418" s="20">
        <v>231001634</v>
      </c>
      <c r="F1418" s="20" t="s">
        <v>11139</v>
      </c>
      <c r="G1418" s="20"/>
      <c r="H1418" s="20">
        <v>145</v>
      </c>
      <c r="I1418" s="20" t="s">
        <v>11150</v>
      </c>
      <c r="J1418" s="20" t="s">
        <v>11150</v>
      </c>
      <c r="K1418" s="20" t="s">
        <v>11150</v>
      </c>
      <c r="L1418" s="20" t="s">
        <v>11150</v>
      </c>
      <c r="M1418" s="20" t="s">
        <v>11150</v>
      </c>
      <c r="N1418" s="20" t="s">
        <v>11150</v>
      </c>
      <c r="O1418" s="20">
        <v>145</v>
      </c>
      <c r="P1418" s="20" t="str">
        <f>VLOOKUP(A1418,'REPORTE'!$A$1:$AG$1961,30,0)</f>
        <v>Secundaria</v>
      </c>
      <c r="Q1418" s="20" t="str">
        <f>VLOOKUP(A1418,'REPORTE'!$A$1:$AG$1961,31,0)</f>
        <v>CHIMBORAZO</v>
      </c>
      <c r="R1418" s="20" t="str">
        <f>VLOOKUP(A1418,'REPORTE'!$A$1:$AG$1961,32,0)</f>
        <v>RIOBAMBA</v>
      </c>
      <c r="S1418" s="20" t="str">
        <f>VLOOKUP(A1418,'REPORTE'!$A$1:$AG$1961,33,0)</f>
        <v>LIZARZABURU</v>
      </c>
      <c r="T1418" s="20" t="str">
        <f>VLOOKUP(S1418,PROVINCIAS!$F$1:$G$1171,2,0)</f>
        <v>URBANA</v>
      </c>
      <c r="U1418" s="20" t="str">
        <f>VLOOKUP(A1418,'REPORTE'!$A$1:$AG$1961,5,0)</f>
        <v>ECUATORIANO(A) INDIGENA</v>
      </c>
      <c r="V1418" s="20" t="str">
        <f>VLOOKUP(A1418,'REPORTE'!$A$1:$AG$1961,18,0)</f>
        <v>M</v>
      </c>
    </row>
    <row r="1419" spans="1:22" x14ac:dyDescent="0.45">
      <c r="A1419" s="20">
        <v>1001539</v>
      </c>
      <c r="B1419" s="20" t="s">
        <v>9431</v>
      </c>
      <c r="C1419" s="20" t="s">
        <v>14398</v>
      </c>
      <c r="D1419" s="20">
        <v>1714303326</v>
      </c>
      <c r="E1419" s="20">
        <v>231001635</v>
      </c>
      <c r="F1419" s="20" t="s">
        <v>11139</v>
      </c>
      <c r="G1419" s="20"/>
      <c r="H1419" s="20">
        <v>20</v>
      </c>
      <c r="I1419" s="20" t="s">
        <v>11150</v>
      </c>
      <c r="J1419" s="20" t="s">
        <v>11150</v>
      </c>
      <c r="K1419" s="20" t="s">
        <v>11150</v>
      </c>
      <c r="L1419" s="20" t="s">
        <v>11150</v>
      </c>
      <c r="M1419" s="20" t="s">
        <v>11150</v>
      </c>
      <c r="N1419" s="20" t="s">
        <v>11150</v>
      </c>
      <c r="O1419" s="20">
        <v>20</v>
      </c>
      <c r="P1419" s="20" t="str">
        <f>VLOOKUP(A1419,'REPORTE'!$A$1:$AG$1961,30,0)</f>
        <v>Secundaria</v>
      </c>
      <c r="Q1419" s="20" t="str">
        <f>VLOOKUP(A1419,'REPORTE'!$A$1:$AG$1961,31,0)</f>
        <v>PICHINCHA</v>
      </c>
      <c r="R1419" s="20" t="str">
        <f>VLOOKUP(A1419,'REPORTE'!$A$1:$AG$1961,32,0)</f>
        <v>QUITO</v>
      </c>
      <c r="S1419" s="20" t="str">
        <f>VLOOKUP(A1419,'REPORTE'!$A$1:$AG$1961,33,0)</f>
        <v>COTOCOLLAO</v>
      </c>
      <c r="T1419" s="20" t="str">
        <f>VLOOKUP(S1419,PROVINCIAS!$F$1:$G$1171,2,0)</f>
        <v>URBANA</v>
      </c>
      <c r="U1419" s="20" t="str">
        <f>VLOOKUP(A1419,'REPORTE'!$A$1:$AG$1961,5,0)</f>
        <v>ECUATORIANO(A)</v>
      </c>
      <c r="V1419" s="20" t="str">
        <f>VLOOKUP(A1419,'REPORTE'!$A$1:$AG$1961,18,0)</f>
        <v>F</v>
      </c>
    </row>
    <row r="1420" spans="1:22" x14ac:dyDescent="0.45">
      <c r="A1420" s="20">
        <v>1001540</v>
      </c>
      <c r="B1420" s="20" t="s">
        <v>9431</v>
      </c>
      <c r="C1420" s="20" t="s">
        <v>10038</v>
      </c>
      <c r="D1420" s="20">
        <v>605285667</v>
      </c>
      <c r="E1420" s="20">
        <v>231001636</v>
      </c>
      <c r="F1420" s="20" t="s">
        <v>11139</v>
      </c>
      <c r="G1420" s="20"/>
      <c r="H1420" s="20">
        <v>139</v>
      </c>
      <c r="I1420" s="20" t="s">
        <v>11150</v>
      </c>
      <c r="J1420" s="20" t="s">
        <v>11150</v>
      </c>
      <c r="K1420" s="20" t="s">
        <v>11150</v>
      </c>
      <c r="L1420" s="20" t="s">
        <v>11150</v>
      </c>
      <c r="M1420" s="20" t="s">
        <v>11150</v>
      </c>
      <c r="N1420" s="20" t="s">
        <v>11150</v>
      </c>
      <c r="O1420" s="20">
        <v>139</v>
      </c>
      <c r="P1420" s="20" t="str">
        <f>VLOOKUP(A1420,'REPORTE'!$A$1:$AG$1961,30,0)</f>
        <v>Secundaria</v>
      </c>
      <c r="Q1420" s="20" t="str">
        <f>VLOOKUP(A1420,'REPORTE'!$A$1:$AG$1961,31,0)</f>
        <v>CHIMBORAZO</v>
      </c>
      <c r="R1420" s="20" t="str">
        <f>VLOOKUP(A1420,'REPORTE'!$A$1:$AG$1961,32,0)</f>
        <v>GUAMOTE</v>
      </c>
      <c r="S1420" s="20" t="str">
        <f>VLOOKUP(A1420,'REPORTE'!$A$1:$AG$1961,33,0)</f>
        <v>GUAMOTE</v>
      </c>
      <c r="T1420" s="20" t="str">
        <f>VLOOKUP(S1420,PROVINCIAS!$F$1:$G$1171,2,0)</f>
        <v>URBANA</v>
      </c>
      <c r="U1420" s="20" t="str">
        <f>VLOOKUP(A1420,'REPORTE'!$A$1:$AG$1961,5,0)</f>
        <v>ECUATORIANO(A) INDIGENA</v>
      </c>
      <c r="V1420" s="20" t="str">
        <f>VLOOKUP(A1420,'REPORTE'!$A$1:$AG$1961,18,0)</f>
        <v>M</v>
      </c>
    </row>
    <row r="1421" spans="1:22" x14ac:dyDescent="0.45">
      <c r="A1421" s="20">
        <v>1001541</v>
      </c>
      <c r="B1421" s="20" t="s">
        <v>9431</v>
      </c>
      <c r="C1421" s="20" t="s">
        <v>10039</v>
      </c>
      <c r="D1421" s="20">
        <v>504283086</v>
      </c>
      <c r="E1421" s="20">
        <v>231001637</v>
      </c>
      <c r="F1421" s="20" t="s">
        <v>11139</v>
      </c>
      <c r="G1421" s="20"/>
      <c r="H1421" s="20">
        <v>205</v>
      </c>
      <c r="I1421" s="20" t="s">
        <v>11150</v>
      </c>
      <c r="J1421" s="20" t="s">
        <v>11150</v>
      </c>
      <c r="K1421" s="20" t="s">
        <v>11150</v>
      </c>
      <c r="L1421" s="20" t="s">
        <v>11150</v>
      </c>
      <c r="M1421" s="20" t="s">
        <v>11150</v>
      </c>
      <c r="N1421" s="20" t="s">
        <v>11150</v>
      </c>
      <c r="O1421" s="20">
        <v>205</v>
      </c>
      <c r="P1421" s="20" t="str">
        <f>VLOOKUP(A1421,'REPORTE'!$A$1:$AG$1961,30,0)</f>
        <v>Secundaria</v>
      </c>
      <c r="Q1421" s="20" t="str">
        <f>VLOOKUP(A1421,'REPORTE'!$A$1:$AG$1961,31,0)</f>
        <v>PICHINCHA</v>
      </c>
      <c r="R1421" s="20" t="str">
        <f>VLOOKUP(A1421,'REPORTE'!$A$1:$AG$1961,32,0)</f>
        <v>QUITO</v>
      </c>
      <c r="S1421" s="20" t="str">
        <f>VLOOKUP(A1421,'REPORTE'!$A$1:$AG$1961,33,0)</f>
        <v>CHILLOGALLO</v>
      </c>
      <c r="T1421" s="20" t="str">
        <f>VLOOKUP(S1421,PROVINCIAS!$F$1:$G$1171,2,0)</f>
        <v>URBANA</v>
      </c>
      <c r="U1421" s="20" t="str">
        <f>VLOOKUP(A1421,'REPORTE'!$A$1:$AG$1961,5,0)</f>
        <v>ECUATORIANO(A)</v>
      </c>
      <c r="V1421" s="20" t="str">
        <f>VLOOKUP(A1421,'REPORTE'!$A$1:$AG$1961,18,0)</f>
        <v>M</v>
      </c>
    </row>
    <row r="1422" spans="1:22" x14ac:dyDescent="0.45">
      <c r="A1422" s="20">
        <v>1001542</v>
      </c>
      <c r="B1422" s="20" t="s">
        <v>9431</v>
      </c>
      <c r="C1422" s="20" t="s">
        <v>10040</v>
      </c>
      <c r="D1422" s="20">
        <v>1803106218</v>
      </c>
      <c r="E1422" s="20">
        <v>231001638</v>
      </c>
      <c r="F1422" s="20" t="s">
        <v>11139</v>
      </c>
      <c r="G1422" s="20"/>
      <c r="H1422" s="20">
        <v>130</v>
      </c>
      <c r="I1422" s="20" t="s">
        <v>11150</v>
      </c>
      <c r="J1422" s="20" t="s">
        <v>11150</v>
      </c>
      <c r="K1422" s="20" t="s">
        <v>11150</v>
      </c>
      <c r="L1422" s="20" t="s">
        <v>11150</v>
      </c>
      <c r="M1422" s="20" t="s">
        <v>11150</v>
      </c>
      <c r="N1422" s="20" t="s">
        <v>11150</v>
      </c>
      <c r="O1422" s="20">
        <v>130</v>
      </c>
      <c r="P1422" s="20" t="str">
        <f>VLOOKUP(A1422,'REPORTE'!$A$1:$AG$1961,30,0)</f>
        <v>Primaria</v>
      </c>
      <c r="Q1422" s="20" t="str">
        <f>VLOOKUP(A1422,'REPORTE'!$A$1:$AG$1961,31,0)</f>
        <v>TUNGURAHUA</v>
      </c>
      <c r="R1422" s="20" t="str">
        <f>VLOOKUP(A1422,'REPORTE'!$A$1:$AG$1961,32,0)</f>
        <v>AMBATO</v>
      </c>
      <c r="S1422" s="20" t="str">
        <f>VLOOKUP(A1422,'REPORTE'!$A$1:$AG$1961,33,0)</f>
        <v>PISHILATA</v>
      </c>
      <c r="T1422" s="20" t="str">
        <f>VLOOKUP(S1422,PROVINCIAS!$F$1:$G$1171,2,0)</f>
        <v>URBANA</v>
      </c>
      <c r="U1422" s="20" t="str">
        <f>VLOOKUP(A1422,'REPORTE'!$A$1:$AG$1961,5,0)</f>
        <v>ECUATORIANO(A)</v>
      </c>
      <c r="V1422" s="20" t="str">
        <f>VLOOKUP(A1422,'REPORTE'!$A$1:$AG$1961,18,0)</f>
        <v>F</v>
      </c>
    </row>
    <row r="1423" spans="1:22" x14ac:dyDescent="0.45">
      <c r="A1423" s="20">
        <v>1001543</v>
      </c>
      <c r="B1423" s="20" t="s">
        <v>9431</v>
      </c>
      <c r="C1423" s="20" t="s">
        <v>14399</v>
      </c>
      <c r="D1423" s="20">
        <v>604763508</v>
      </c>
      <c r="E1423" s="20">
        <v>231001639</v>
      </c>
      <c r="F1423" s="20" t="s">
        <v>11139</v>
      </c>
      <c r="G1423" s="20"/>
      <c r="H1423" s="20">
        <v>2</v>
      </c>
      <c r="I1423" s="20" t="s">
        <v>11150</v>
      </c>
      <c r="J1423" s="20" t="s">
        <v>11150</v>
      </c>
      <c r="K1423" s="20" t="s">
        <v>11150</v>
      </c>
      <c r="L1423" s="20" t="s">
        <v>11150</v>
      </c>
      <c r="M1423" s="20" t="s">
        <v>11150</v>
      </c>
      <c r="N1423" s="20" t="s">
        <v>11150</v>
      </c>
      <c r="O1423" s="20">
        <v>2</v>
      </c>
      <c r="P1423" s="20" t="str">
        <f>VLOOKUP(A1423,'REPORTE'!$A$1:$AG$1961,30,0)</f>
        <v>Secundaria</v>
      </c>
      <c r="Q1423" s="20" t="str">
        <f>VLOOKUP(A1423,'REPORTE'!$A$1:$AG$1961,31,0)</f>
        <v>CHIMBORAZO</v>
      </c>
      <c r="R1423" s="20" t="str">
        <f>VLOOKUP(A1423,'REPORTE'!$A$1:$AG$1961,32,0)</f>
        <v>RIOBAMBA</v>
      </c>
      <c r="S1423" s="20" t="str">
        <f>VLOOKUP(A1423,'REPORTE'!$A$1:$AG$1961,33,0)</f>
        <v>LICAN</v>
      </c>
      <c r="T1423" s="20" t="str">
        <f>VLOOKUP(S1423,PROVINCIAS!$F$1:$G$1171,2,0)</f>
        <v>RURAL</v>
      </c>
      <c r="U1423" s="20" t="str">
        <f>VLOOKUP(A1423,'REPORTE'!$A$1:$AG$1961,5,0)</f>
        <v>ECUATORIANO(A) INDIGENA</v>
      </c>
      <c r="V1423" s="20" t="str">
        <f>VLOOKUP(A1423,'REPORTE'!$A$1:$AG$1961,18,0)</f>
        <v>F</v>
      </c>
    </row>
    <row r="1424" spans="1:22" x14ac:dyDescent="0.45">
      <c r="A1424" s="20">
        <v>1001544</v>
      </c>
      <c r="B1424" s="20" t="s">
        <v>9431</v>
      </c>
      <c r="C1424" s="20" t="s">
        <v>10041</v>
      </c>
      <c r="D1424" s="20">
        <v>1727079988</v>
      </c>
      <c r="E1424" s="20">
        <v>231001640</v>
      </c>
      <c r="F1424" s="20" t="s">
        <v>11139</v>
      </c>
      <c r="G1424" s="20"/>
      <c r="H1424" s="20">
        <v>245</v>
      </c>
      <c r="I1424" s="20" t="s">
        <v>11150</v>
      </c>
      <c r="J1424" s="20" t="s">
        <v>11150</v>
      </c>
      <c r="K1424" s="20" t="s">
        <v>11150</v>
      </c>
      <c r="L1424" s="20" t="s">
        <v>11150</v>
      </c>
      <c r="M1424" s="20" t="s">
        <v>11150</v>
      </c>
      <c r="N1424" s="20" t="s">
        <v>11150</v>
      </c>
      <c r="O1424" s="20">
        <v>245</v>
      </c>
      <c r="P1424" s="20" t="str">
        <f>VLOOKUP(A1424,'REPORTE'!$A$1:$AG$1961,30,0)</f>
        <v>Secundaria</v>
      </c>
      <c r="Q1424" s="20" t="str">
        <f>VLOOKUP(A1424,'REPORTE'!$A$1:$AG$1961,31,0)</f>
        <v>PICHINCHA</v>
      </c>
      <c r="R1424" s="20" t="str">
        <f>VLOOKUP(A1424,'REPORTE'!$A$1:$AG$1961,32,0)</f>
        <v>QUITO</v>
      </c>
      <c r="S1424" s="20" t="str">
        <f>VLOOKUP(A1424,'REPORTE'!$A$1:$AG$1961,33,0)</f>
        <v>CHILLOGALLO</v>
      </c>
      <c r="T1424" s="20" t="str">
        <f>VLOOKUP(S1424,PROVINCIAS!$F$1:$G$1171,2,0)</f>
        <v>URBANA</v>
      </c>
      <c r="U1424" s="20" t="str">
        <f>VLOOKUP(A1424,'REPORTE'!$A$1:$AG$1961,5,0)</f>
        <v>ECUATORIANO(A)</v>
      </c>
      <c r="V1424" s="20" t="str">
        <f>VLOOKUP(A1424,'REPORTE'!$A$1:$AG$1961,18,0)</f>
        <v>F</v>
      </c>
    </row>
    <row r="1425" spans="1:22" x14ac:dyDescent="0.45">
      <c r="A1425" s="20">
        <v>1001545</v>
      </c>
      <c r="B1425" s="20" t="s">
        <v>9431</v>
      </c>
      <c r="C1425" s="20" t="s">
        <v>14400</v>
      </c>
      <c r="D1425" s="20">
        <v>1701797407</v>
      </c>
      <c r="E1425" s="20">
        <v>231001642</v>
      </c>
      <c r="F1425" s="20" t="s">
        <v>11139</v>
      </c>
      <c r="G1425" s="20"/>
      <c r="H1425" s="20">
        <v>30</v>
      </c>
      <c r="I1425" s="20" t="s">
        <v>11150</v>
      </c>
      <c r="J1425" s="20" t="s">
        <v>11150</v>
      </c>
      <c r="K1425" s="20" t="s">
        <v>11150</v>
      </c>
      <c r="L1425" s="20" t="s">
        <v>11150</v>
      </c>
      <c r="M1425" s="20" t="s">
        <v>11150</v>
      </c>
      <c r="N1425" s="20" t="s">
        <v>11150</v>
      </c>
      <c r="O1425" s="20">
        <v>30</v>
      </c>
      <c r="P1425" s="20" t="str">
        <f>VLOOKUP(A1425,'REPORTE'!$A$1:$AG$1961,30,0)</f>
        <v>Primaria</v>
      </c>
      <c r="Q1425" s="20" t="str">
        <f>VLOOKUP(A1425,'REPORTE'!$A$1:$AG$1961,31,0)</f>
        <v>PICHINCHA</v>
      </c>
      <c r="R1425" s="20" t="str">
        <f>VLOOKUP(A1425,'REPORTE'!$A$1:$AG$1961,32,0)</f>
        <v>QUITO</v>
      </c>
      <c r="S1425" s="20" t="str">
        <f>VLOOKUP(A1425,'REPORTE'!$A$1:$AG$1961,33,0)</f>
        <v>COTOCOLLAO</v>
      </c>
      <c r="T1425" s="20" t="str">
        <f>VLOOKUP(S1425,PROVINCIAS!$F$1:$G$1171,2,0)</f>
        <v>URBANA</v>
      </c>
      <c r="U1425" s="20" t="str">
        <f>VLOOKUP(A1425,'REPORTE'!$A$1:$AG$1961,5,0)</f>
        <v>ECUATORIANO(A)</v>
      </c>
      <c r="V1425" s="20" t="str">
        <f>VLOOKUP(A1425,'REPORTE'!$A$1:$AG$1961,18,0)</f>
        <v>F</v>
      </c>
    </row>
    <row r="1426" spans="1:22" x14ac:dyDescent="0.45">
      <c r="A1426" s="20">
        <v>1001546</v>
      </c>
      <c r="B1426" s="20" t="s">
        <v>9431</v>
      </c>
      <c r="C1426" s="20" t="s">
        <v>10055</v>
      </c>
      <c r="D1426" s="20">
        <v>1717552796</v>
      </c>
      <c r="E1426" s="20">
        <v>231001641</v>
      </c>
      <c r="F1426" s="20" t="s">
        <v>11139</v>
      </c>
      <c r="G1426" s="20"/>
      <c r="H1426" s="20">
        <v>49</v>
      </c>
      <c r="I1426" s="20" t="s">
        <v>11150</v>
      </c>
      <c r="J1426" s="20" t="s">
        <v>11150</v>
      </c>
      <c r="K1426" s="20" t="s">
        <v>11150</v>
      </c>
      <c r="L1426" s="20" t="s">
        <v>11150</v>
      </c>
      <c r="M1426" s="20" t="s">
        <v>11150</v>
      </c>
      <c r="N1426" s="20" t="s">
        <v>11150</v>
      </c>
      <c r="O1426" s="20">
        <v>49</v>
      </c>
      <c r="P1426" s="20" t="str">
        <f>VLOOKUP(A1426,'REPORTE'!$A$1:$AG$1961,30,0)</f>
        <v>Secundaria</v>
      </c>
      <c r="Q1426" s="20" t="str">
        <f>VLOOKUP(A1426,'REPORTE'!$A$1:$AG$1961,31,0)</f>
        <v>PICHINCHA</v>
      </c>
      <c r="R1426" s="20" t="str">
        <f>VLOOKUP(A1426,'REPORTE'!$A$1:$AG$1961,32,0)</f>
        <v>QUITO</v>
      </c>
      <c r="S1426" s="20" t="str">
        <f>VLOOKUP(A1426,'REPORTE'!$A$1:$AG$1961,33,0)</f>
        <v>SAN SEBASTIAN</v>
      </c>
      <c r="T1426" s="20" t="str">
        <f>VLOOKUP(S1426,PROVINCIAS!$F$1:$G$1171,2,0)</f>
        <v>URBANA</v>
      </c>
      <c r="U1426" s="20" t="str">
        <f>VLOOKUP(A1426,'REPORTE'!$A$1:$AG$1961,5,0)</f>
        <v>ECUATORIANO(A)</v>
      </c>
      <c r="V1426" s="20" t="str">
        <f>VLOOKUP(A1426,'REPORTE'!$A$1:$AG$1961,18,0)</f>
        <v>M</v>
      </c>
    </row>
    <row r="1427" spans="1:22" x14ac:dyDescent="0.45">
      <c r="A1427" s="20">
        <v>1001547</v>
      </c>
      <c r="B1427" s="20" t="s">
        <v>9431</v>
      </c>
      <c r="C1427" s="20" t="s">
        <v>10056</v>
      </c>
      <c r="D1427" s="20">
        <v>1753511847</v>
      </c>
      <c r="E1427" s="20">
        <v>231001643</v>
      </c>
      <c r="F1427" s="20" t="s">
        <v>11139</v>
      </c>
      <c r="G1427" s="20"/>
      <c r="H1427" s="20">
        <v>130</v>
      </c>
      <c r="I1427" s="20" t="s">
        <v>11150</v>
      </c>
      <c r="J1427" s="20" t="s">
        <v>11150</v>
      </c>
      <c r="K1427" s="20" t="s">
        <v>11150</v>
      </c>
      <c r="L1427" s="20" t="s">
        <v>11150</v>
      </c>
      <c r="M1427" s="20" t="s">
        <v>11150</v>
      </c>
      <c r="N1427" s="20" t="s">
        <v>11150</v>
      </c>
      <c r="O1427" s="20">
        <v>130</v>
      </c>
      <c r="P1427" s="20" t="str">
        <f>VLOOKUP(A1427,'REPORTE'!$A$1:$AG$1961,30,0)</f>
        <v>Secundaria</v>
      </c>
      <c r="Q1427" s="20" t="str">
        <f>VLOOKUP(A1427,'REPORTE'!$A$1:$AG$1961,31,0)</f>
        <v>PICHINCHA</v>
      </c>
      <c r="R1427" s="20" t="str">
        <f>VLOOKUP(A1427,'REPORTE'!$A$1:$AG$1961,32,0)</f>
        <v>QUITO</v>
      </c>
      <c r="S1427" s="20" t="str">
        <f>VLOOKUP(A1427,'REPORTE'!$A$1:$AG$1961,33,0)</f>
        <v>COTOCOLLAO</v>
      </c>
      <c r="T1427" s="20" t="str">
        <f>VLOOKUP(S1427,PROVINCIAS!$F$1:$G$1171,2,0)</f>
        <v>URBANA</v>
      </c>
      <c r="U1427" s="20" t="str">
        <f>VLOOKUP(A1427,'REPORTE'!$A$1:$AG$1961,5,0)</f>
        <v>ECUATORIANO(A)</v>
      </c>
      <c r="V1427" s="20" t="str">
        <f>VLOOKUP(A1427,'REPORTE'!$A$1:$AG$1961,18,0)</f>
        <v>F</v>
      </c>
    </row>
    <row r="1428" spans="1:22" x14ac:dyDescent="0.45">
      <c r="A1428" s="20">
        <v>1001548</v>
      </c>
      <c r="B1428" s="20" t="s">
        <v>9431</v>
      </c>
      <c r="C1428" s="20" t="s">
        <v>10057</v>
      </c>
      <c r="D1428" s="20">
        <v>1725756827</v>
      </c>
      <c r="E1428" s="20">
        <v>231001654</v>
      </c>
      <c r="F1428" s="20" t="s">
        <v>11139</v>
      </c>
      <c r="G1428" s="20"/>
      <c r="H1428" s="20">
        <v>185</v>
      </c>
      <c r="I1428" s="20" t="s">
        <v>11150</v>
      </c>
      <c r="J1428" s="20" t="s">
        <v>11150</v>
      </c>
      <c r="K1428" s="20" t="s">
        <v>11150</v>
      </c>
      <c r="L1428" s="20" t="s">
        <v>11150</v>
      </c>
      <c r="M1428" s="20" t="s">
        <v>11150</v>
      </c>
      <c r="N1428" s="20" t="s">
        <v>11150</v>
      </c>
      <c r="O1428" s="20">
        <v>185</v>
      </c>
      <c r="P1428" s="20" t="str">
        <f>VLOOKUP(A1428,'REPORTE'!$A$1:$AG$1961,30,0)</f>
        <v>Secundaria</v>
      </c>
      <c r="Q1428" s="20" t="str">
        <f>VLOOKUP(A1428,'REPORTE'!$A$1:$AG$1961,31,0)</f>
        <v>PICHINCHA</v>
      </c>
      <c r="R1428" s="20" t="str">
        <f>VLOOKUP(A1428,'REPORTE'!$A$1:$AG$1961,32,0)</f>
        <v>QUITO</v>
      </c>
      <c r="S1428" s="20" t="str">
        <f>VLOOKUP(A1428,'REPORTE'!$A$1:$AG$1961,33,0)</f>
        <v>CHIMBACALLE</v>
      </c>
      <c r="T1428" s="20" t="str">
        <f>VLOOKUP(S1428,PROVINCIAS!$F$1:$G$1171,2,0)</f>
        <v>URBANA</v>
      </c>
      <c r="U1428" s="20" t="str">
        <f>VLOOKUP(A1428,'REPORTE'!$A$1:$AG$1961,5,0)</f>
        <v>ECUATORIANO(A)</v>
      </c>
      <c r="V1428" s="20" t="str">
        <f>VLOOKUP(A1428,'REPORTE'!$A$1:$AG$1961,18,0)</f>
        <v>F</v>
      </c>
    </row>
    <row r="1429" spans="1:22" x14ac:dyDescent="0.45">
      <c r="A1429" s="20">
        <v>1001549</v>
      </c>
      <c r="B1429" s="20" t="s">
        <v>9431</v>
      </c>
      <c r="C1429" s="20" t="s">
        <v>14401</v>
      </c>
      <c r="D1429" s="20">
        <v>1707518419</v>
      </c>
      <c r="E1429" s="20">
        <v>231001671</v>
      </c>
      <c r="F1429" s="20" t="s">
        <v>11139</v>
      </c>
      <c r="G1429" s="20"/>
      <c r="H1429" s="20">
        <v>30</v>
      </c>
      <c r="I1429" s="20" t="s">
        <v>11150</v>
      </c>
      <c r="J1429" s="20" t="s">
        <v>11150</v>
      </c>
      <c r="K1429" s="20" t="s">
        <v>11150</v>
      </c>
      <c r="L1429" s="20" t="s">
        <v>11150</v>
      </c>
      <c r="M1429" s="20" t="s">
        <v>11150</v>
      </c>
      <c r="N1429" s="20" t="s">
        <v>11150</v>
      </c>
      <c r="O1429" s="20">
        <v>30</v>
      </c>
      <c r="P1429" s="20" t="str">
        <f>VLOOKUP(A1429,'REPORTE'!$A$1:$AG$1961,30,0)</f>
        <v>Primaria</v>
      </c>
      <c r="Q1429" s="20" t="str">
        <f>VLOOKUP(A1429,'REPORTE'!$A$1:$AG$1961,31,0)</f>
        <v>PICHINCHA</v>
      </c>
      <c r="R1429" s="20" t="str">
        <f>VLOOKUP(A1429,'REPORTE'!$A$1:$AG$1961,32,0)</f>
        <v>QUITO</v>
      </c>
      <c r="S1429" s="20" t="str">
        <f>VLOOKUP(A1429,'REPORTE'!$A$1:$AG$1961,33,0)</f>
        <v>COTOCOLLAO</v>
      </c>
      <c r="T1429" s="20" t="str">
        <f>VLOOKUP(S1429,PROVINCIAS!$F$1:$G$1171,2,0)</f>
        <v>URBANA</v>
      </c>
      <c r="U1429" s="20" t="str">
        <f>VLOOKUP(A1429,'REPORTE'!$A$1:$AG$1961,5,0)</f>
        <v>ECUATORIANO(A)</v>
      </c>
      <c r="V1429" s="20" t="str">
        <f>VLOOKUP(A1429,'REPORTE'!$A$1:$AG$1961,18,0)</f>
        <v>F</v>
      </c>
    </row>
    <row r="1430" spans="1:22" x14ac:dyDescent="0.45">
      <c r="A1430" s="20">
        <v>1001550</v>
      </c>
      <c r="B1430" s="20" t="s">
        <v>9431</v>
      </c>
      <c r="C1430" s="20" t="s">
        <v>14402</v>
      </c>
      <c r="D1430" s="20">
        <v>1002991048</v>
      </c>
      <c r="E1430" s="20">
        <v>231001666</v>
      </c>
      <c r="F1430" s="20" t="s">
        <v>11139</v>
      </c>
      <c r="G1430" s="20"/>
      <c r="H1430" s="20">
        <v>30</v>
      </c>
      <c r="I1430" s="20" t="s">
        <v>11150</v>
      </c>
      <c r="J1430" s="20" t="s">
        <v>11150</v>
      </c>
      <c r="K1430" s="20" t="s">
        <v>11150</v>
      </c>
      <c r="L1430" s="20" t="s">
        <v>11150</v>
      </c>
      <c r="M1430" s="20" t="s">
        <v>11150</v>
      </c>
      <c r="N1430" s="20" t="s">
        <v>11150</v>
      </c>
      <c r="O1430" s="20">
        <v>30</v>
      </c>
      <c r="P1430" s="20" t="str">
        <f>VLOOKUP(A1430,'REPORTE'!$A$1:$AG$1961,30,0)</f>
        <v>Primaria</v>
      </c>
      <c r="Q1430" s="20" t="str">
        <f>VLOOKUP(A1430,'REPORTE'!$A$1:$AG$1961,31,0)</f>
        <v>PICHINCHA</v>
      </c>
      <c r="R1430" s="20" t="str">
        <f>VLOOKUP(A1430,'REPORTE'!$A$1:$AG$1961,32,0)</f>
        <v>QUITO</v>
      </c>
      <c r="S1430" s="20" t="str">
        <f>VLOOKUP(A1430,'REPORTE'!$A$1:$AG$1961,33,0)</f>
        <v>COTOCOLLAO</v>
      </c>
      <c r="T1430" s="20" t="str">
        <f>VLOOKUP(S1430,PROVINCIAS!$F$1:$G$1171,2,0)</f>
        <v>URBANA</v>
      </c>
      <c r="U1430" s="20" t="str">
        <f>VLOOKUP(A1430,'REPORTE'!$A$1:$AG$1961,5,0)</f>
        <v>ECUATORIANO(A)</v>
      </c>
      <c r="V1430" s="20" t="str">
        <f>VLOOKUP(A1430,'REPORTE'!$A$1:$AG$1961,18,0)</f>
        <v>F</v>
      </c>
    </row>
    <row r="1431" spans="1:22" x14ac:dyDescent="0.45">
      <c r="A1431" s="20">
        <v>1001552</v>
      </c>
      <c r="B1431" s="20" t="s">
        <v>9431</v>
      </c>
      <c r="C1431" s="20" t="s">
        <v>10280</v>
      </c>
      <c r="D1431" s="20">
        <v>1711830123</v>
      </c>
      <c r="E1431" s="20">
        <v>231001669</v>
      </c>
      <c r="F1431" s="20" t="s">
        <v>11139</v>
      </c>
      <c r="G1431" s="20"/>
      <c r="H1431" s="20">
        <v>50</v>
      </c>
      <c r="I1431" s="20" t="s">
        <v>11150</v>
      </c>
      <c r="J1431" s="20" t="s">
        <v>11150</v>
      </c>
      <c r="K1431" s="20" t="s">
        <v>11150</v>
      </c>
      <c r="L1431" s="20" t="s">
        <v>11150</v>
      </c>
      <c r="M1431" s="20" t="s">
        <v>11150</v>
      </c>
      <c r="N1431" s="20" t="s">
        <v>11150</v>
      </c>
      <c r="O1431" s="20">
        <v>50</v>
      </c>
      <c r="P1431" s="20" t="str">
        <f>VLOOKUP(A1431,'REPORTE'!$A$1:$AG$1961,30,0)</f>
        <v>Secundaria</v>
      </c>
      <c r="Q1431" s="20" t="str">
        <f>VLOOKUP(A1431,'REPORTE'!$A$1:$AG$1961,31,0)</f>
        <v>LOJA</v>
      </c>
      <c r="R1431" s="20" t="str">
        <f>VLOOKUP(A1431,'REPORTE'!$A$1:$AG$1961,32,0)</f>
        <v>SOZORANGA</v>
      </c>
      <c r="S1431" s="20" t="str">
        <f>VLOOKUP(A1431,'REPORTE'!$A$1:$AG$1961,33,0)</f>
        <v>SOZORANGA</v>
      </c>
      <c r="T1431" s="20" t="str">
        <f>VLOOKUP(S1431,PROVINCIAS!$F$1:$G$1171,2,0)</f>
        <v>URBANA</v>
      </c>
      <c r="U1431" s="20" t="str">
        <f>VLOOKUP(A1431,'REPORTE'!$A$1:$AG$1961,5,0)</f>
        <v>ECUATORIANO(A)</v>
      </c>
      <c r="V1431" s="20" t="str">
        <f>VLOOKUP(A1431,'REPORTE'!$A$1:$AG$1961,18,0)</f>
        <v>M</v>
      </c>
    </row>
    <row r="1432" spans="1:22" x14ac:dyDescent="0.45">
      <c r="A1432" s="20">
        <v>1001553</v>
      </c>
      <c r="B1432" s="20" t="s">
        <v>9431</v>
      </c>
      <c r="C1432" s="20" t="s">
        <v>10050</v>
      </c>
      <c r="D1432" s="20">
        <v>1751492826</v>
      </c>
      <c r="E1432" s="20">
        <v>231001649</v>
      </c>
      <c r="F1432" s="20" t="s">
        <v>11139</v>
      </c>
      <c r="G1432" s="20"/>
      <c r="H1432" s="20">
        <v>445</v>
      </c>
      <c r="I1432" s="20" t="s">
        <v>11150</v>
      </c>
      <c r="J1432" s="20" t="s">
        <v>11150</v>
      </c>
      <c r="K1432" s="20" t="s">
        <v>11150</v>
      </c>
      <c r="L1432" s="20" t="s">
        <v>11150</v>
      </c>
      <c r="M1432" s="20" t="s">
        <v>11150</v>
      </c>
      <c r="N1432" s="20" t="s">
        <v>11150</v>
      </c>
      <c r="O1432" s="20">
        <v>445</v>
      </c>
      <c r="P1432" s="20" t="str">
        <f>VLOOKUP(A1432,'REPORTE'!$A$1:$AG$1961,30,0)</f>
        <v>Secundaria</v>
      </c>
      <c r="Q1432" s="20" t="str">
        <f>VLOOKUP(A1432,'REPORTE'!$A$1:$AG$1961,31,0)</f>
        <v>PICHINCHA</v>
      </c>
      <c r="R1432" s="20" t="str">
        <f>VLOOKUP(A1432,'REPORTE'!$A$1:$AG$1961,32,0)</f>
        <v>QUITO</v>
      </c>
      <c r="S1432" s="20" t="str">
        <f>VLOOKUP(A1432,'REPORTE'!$A$1:$AG$1961,33,0)</f>
        <v>COTOCOLLAO</v>
      </c>
      <c r="T1432" s="20" t="str">
        <f>VLOOKUP(S1432,PROVINCIAS!$F$1:$G$1171,2,0)</f>
        <v>URBANA</v>
      </c>
      <c r="U1432" s="20" t="str">
        <f>VLOOKUP(A1432,'REPORTE'!$A$1:$AG$1961,5,0)</f>
        <v>ECUATORIANO(A)</v>
      </c>
      <c r="V1432" s="20" t="str">
        <f>VLOOKUP(A1432,'REPORTE'!$A$1:$AG$1961,18,0)</f>
        <v>M</v>
      </c>
    </row>
    <row r="1433" spans="1:22" x14ac:dyDescent="0.45">
      <c r="A1433" s="20">
        <v>1001556</v>
      </c>
      <c r="B1433" s="20" t="s">
        <v>9431</v>
      </c>
      <c r="C1433" s="20" t="s">
        <v>14403</v>
      </c>
      <c r="D1433" s="20">
        <v>1722853908</v>
      </c>
      <c r="E1433" s="20">
        <v>231001652</v>
      </c>
      <c r="F1433" s="20" t="s">
        <v>11139</v>
      </c>
      <c r="G1433" s="20"/>
      <c r="H1433" s="20">
        <v>126.25</v>
      </c>
      <c r="I1433" s="20" t="s">
        <v>11150</v>
      </c>
      <c r="J1433" s="20" t="s">
        <v>11150</v>
      </c>
      <c r="K1433" s="20" t="s">
        <v>11150</v>
      </c>
      <c r="L1433" s="20" t="s">
        <v>11150</v>
      </c>
      <c r="M1433" s="20" t="s">
        <v>11150</v>
      </c>
      <c r="N1433" s="20" t="s">
        <v>11150</v>
      </c>
      <c r="O1433" s="20">
        <v>126.25</v>
      </c>
      <c r="P1433" s="20" t="str">
        <f>VLOOKUP(A1433,'REPORTE'!$A$1:$AG$1961,30,0)</f>
        <v>Secundaria</v>
      </c>
      <c r="Q1433" s="20" t="str">
        <f>VLOOKUP(A1433,'REPORTE'!$A$1:$AG$1961,31,0)</f>
        <v>PICHINCHA</v>
      </c>
      <c r="R1433" s="20" t="str">
        <f>VLOOKUP(A1433,'REPORTE'!$A$1:$AG$1961,32,0)</f>
        <v>QUITO</v>
      </c>
      <c r="S1433" s="20" t="str">
        <f>VLOOKUP(A1433,'REPORTE'!$A$1:$AG$1961,33,0)</f>
        <v>CENTRO HISTORICO</v>
      </c>
      <c r="T1433" s="20" t="str">
        <f>VLOOKUP(S1433,PROVINCIAS!$F$1:$G$1171,2,0)</f>
        <v>URBANA</v>
      </c>
      <c r="U1433" s="20" t="str">
        <f>VLOOKUP(A1433,'REPORTE'!$A$1:$AG$1961,5,0)</f>
        <v>ECUATORIANO(A)</v>
      </c>
      <c r="V1433" s="20" t="str">
        <f>VLOOKUP(A1433,'REPORTE'!$A$1:$AG$1961,18,0)</f>
        <v>M</v>
      </c>
    </row>
    <row r="1434" spans="1:22" x14ac:dyDescent="0.45">
      <c r="A1434" s="20">
        <v>1001557</v>
      </c>
      <c r="B1434" s="20" t="s">
        <v>9431</v>
      </c>
      <c r="C1434" s="20" t="s">
        <v>10067</v>
      </c>
      <c r="D1434" s="20">
        <v>601290620</v>
      </c>
      <c r="E1434" s="20">
        <v>231001655</v>
      </c>
      <c r="F1434" s="20" t="s">
        <v>11139</v>
      </c>
      <c r="G1434" s="20"/>
      <c r="H1434" s="20">
        <v>70</v>
      </c>
      <c r="I1434" s="20" t="s">
        <v>11150</v>
      </c>
      <c r="J1434" s="20" t="s">
        <v>11150</v>
      </c>
      <c r="K1434" s="20" t="s">
        <v>11150</v>
      </c>
      <c r="L1434" s="20" t="s">
        <v>11150</v>
      </c>
      <c r="M1434" s="20" t="s">
        <v>11150</v>
      </c>
      <c r="N1434" s="20" t="s">
        <v>11150</v>
      </c>
      <c r="O1434" s="20">
        <v>70</v>
      </c>
      <c r="P1434" s="20" t="str">
        <f>VLOOKUP(A1434,'REPORTE'!$A$1:$AG$1961,30,0)</f>
        <v>Secundaria</v>
      </c>
      <c r="Q1434" s="20" t="str">
        <f>VLOOKUP(A1434,'REPORTE'!$A$1:$AG$1961,31,0)</f>
        <v>PICHINCHA</v>
      </c>
      <c r="R1434" s="20" t="str">
        <f>VLOOKUP(A1434,'REPORTE'!$A$1:$AG$1961,32,0)</f>
        <v>QUITO</v>
      </c>
      <c r="S1434" s="20" t="str">
        <f>VLOOKUP(A1434,'REPORTE'!$A$1:$AG$1961,33,0)</f>
        <v>LA CONCEPCION</v>
      </c>
      <c r="T1434" s="20" t="str">
        <f>VLOOKUP(S1434,PROVINCIAS!$F$1:$G$1171,2,0)</f>
        <v>URBANA</v>
      </c>
      <c r="U1434" s="20" t="str">
        <f>VLOOKUP(A1434,'REPORTE'!$A$1:$AG$1961,5,0)</f>
        <v>ECUATORIANO(A)</v>
      </c>
      <c r="V1434" s="20" t="str">
        <f>VLOOKUP(A1434,'REPORTE'!$A$1:$AG$1961,18,0)</f>
        <v>M</v>
      </c>
    </row>
    <row r="1435" spans="1:22" x14ac:dyDescent="0.45">
      <c r="A1435" s="20">
        <v>1001558</v>
      </c>
      <c r="B1435" s="20" t="s">
        <v>9431</v>
      </c>
      <c r="C1435" s="20" t="s">
        <v>14404</v>
      </c>
      <c r="D1435" s="20">
        <v>1720384906</v>
      </c>
      <c r="E1435" s="20">
        <v>231001659</v>
      </c>
      <c r="F1435" s="20" t="s">
        <v>11139</v>
      </c>
      <c r="G1435" s="20"/>
      <c r="H1435" s="20">
        <v>15</v>
      </c>
      <c r="I1435" s="20" t="s">
        <v>11150</v>
      </c>
      <c r="J1435" s="20" t="s">
        <v>11150</v>
      </c>
      <c r="K1435" s="20" t="s">
        <v>11150</v>
      </c>
      <c r="L1435" s="20" t="s">
        <v>11150</v>
      </c>
      <c r="M1435" s="20" t="s">
        <v>11150</v>
      </c>
      <c r="N1435" s="20" t="s">
        <v>11150</v>
      </c>
      <c r="O1435" s="20">
        <v>15</v>
      </c>
      <c r="P1435" s="20" t="str">
        <f>VLOOKUP(A1435,'REPORTE'!$A$1:$AG$1961,30,0)</f>
        <v>Primaria</v>
      </c>
      <c r="Q1435" s="20" t="str">
        <f>VLOOKUP(A1435,'REPORTE'!$A$1:$AG$1961,31,0)</f>
        <v>PICHINCHA</v>
      </c>
      <c r="R1435" s="20" t="str">
        <f>VLOOKUP(A1435,'REPORTE'!$A$1:$AG$1961,32,0)</f>
        <v>QUITO</v>
      </c>
      <c r="S1435" s="20" t="str">
        <f>VLOOKUP(A1435,'REPORTE'!$A$1:$AG$1961,33,0)</f>
        <v>COCHAPAMBA</v>
      </c>
      <c r="T1435" s="20" t="str">
        <f>VLOOKUP(S1435,PROVINCIAS!$F$1:$G$1171,2,0)</f>
        <v>RURAL</v>
      </c>
      <c r="U1435" s="20" t="str">
        <f>VLOOKUP(A1435,'REPORTE'!$A$1:$AG$1961,5,0)</f>
        <v>ECUATORIANO(A)</v>
      </c>
      <c r="V1435" s="20" t="str">
        <f>VLOOKUP(A1435,'REPORTE'!$A$1:$AG$1961,18,0)</f>
        <v>F</v>
      </c>
    </row>
    <row r="1436" spans="1:22" x14ac:dyDescent="0.45">
      <c r="A1436" s="20">
        <v>1001559</v>
      </c>
      <c r="B1436" s="20" t="s">
        <v>9431</v>
      </c>
      <c r="C1436" s="20" t="s">
        <v>10058</v>
      </c>
      <c r="D1436" s="20">
        <v>602818262</v>
      </c>
      <c r="E1436" s="20">
        <v>231001656</v>
      </c>
      <c r="F1436" s="20" t="s">
        <v>11139</v>
      </c>
      <c r="G1436" s="20"/>
      <c r="H1436" s="20" t="s">
        <v>14573</v>
      </c>
      <c r="I1436" s="20" t="s">
        <v>11150</v>
      </c>
      <c r="J1436" s="20" t="s">
        <v>11150</v>
      </c>
      <c r="K1436" s="20" t="s">
        <v>11150</v>
      </c>
      <c r="L1436" s="20" t="s">
        <v>11150</v>
      </c>
      <c r="M1436" s="20" t="s">
        <v>11150</v>
      </c>
      <c r="N1436" s="20" t="s">
        <v>11150</v>
      </c>
      <c r="O1436" s="20" t="s">
        <v>14573</v>
      </c>
      <c r="P1436" s="20" t="str">
        <f>VLOOKUP(A1436,'REPORTE'!$A$1:$AG$1961,30,0)</f>
        <v>Secundaria</v>
      </c>
      <c r="Q1436" s="20" t="str">
        <f>VLOOKUP(A1436,'REPORTE'!$A$1:$AG$1961,31,0)</f>
        <v>PICHINCHA</v>
      </c>
      <c r="R1436" s="20" t="str">
        <f>VLOOKUP(A1436,'REPORTE'!$A$1:$AG$1961,32,0)</f>
        <v>QUITO</v>
      </c>
      <c r="S1436" s="20" t="str">
        <f>VLOOKUP(A1436,'REPORTE'!$A$1:$AG$1961,33,0)</f>
        <v>QUITUMBE</v>
      </c>
      <c r="T1436" s="20" t="str">
        <f>VLOOKUP(S1436,PROVINCIAS!$F$1:$G$1171,2,0)</f>
        <v>URBANA</v>
      </c>
      <c r="U1436" s="20" t="str">
        <f>VLOOKUP(A1436,'REPORTE'!$A$1:$AG$1961,5,0)</f>
        <v>ECUATORIANO(A)</v>
      </c>
      <c r="V1436" s="20" t="str">
        <f>VLOOKUP(A1436,'REPORTE'!$A$1:$AG$1961,18,0)</f>
        <v>M</v>
      </c>
    </row>
    <row r="1437" spans="1:22" x14ac:dyDescent="0.45">
      <c r="A1437" s="20">
        <v>1001560</v>
      </c>
      <c r="B1437" s="20" t="s">
        <v>9431</v>
      </c>
      <c r="C1437" s="20" t="s">
        <v>10105</v>
      </c>
      <c r="D1437" s="20">
        <v>501760839</v>
      </c>
      <c r="E1437" s="20">
        <v>231001657</v>
      </c>
      <c r="F1437" s="20" t="s">
        <v>11139</v>
      </c>
      <c r="G1437" s="20"/>
      <c r="H1437" s="20">
        <v>90</v>
      </c>
      <c r="I1437" s="20" t="s">
        <v>11150</v>
      </c>
      <c r="J1437" s="20" t="s">
        <v>11150</v>
      </c>
      <c r="K1437" s="20" t="s">
        <v>11150</v>
      </c>
      <c r="L1437" s="20" t="s">
        <v>11150</v>
      </c>
      <c r="M1437" s="20" t="s">
        <v>11150</v>
      </c>
      <c r="N1437" s="20" t="s">
        <v>11150</v>
      </c>
      <c r="O1437" s="20">
        <v>90</v>
      </c>
      <c r="P1437" s="20" t="str">
        <f>VLOOKUP(A1437,'REPORTE'!$A$1:$AG$1961,30,0)</f>
        <v>Primaria</v>
      </c>
      <c r="Q1437" s="20" t="str">
        <f>VLOOKUP(A1437,'REPORTE'!$A$1:$AG$1961,31,0)</f>
        <v>COTOPAXI</v>
      </c>
      <c r="R1437" s="20" t="str">
        <f>VLOOKUP(A1437,'REPORTE'!$A$1:$AG$1961,32,0)</f>
        <v>PUJILI</v>
      </c>
      <c r="S1437" s="20" t="str">
        <f>VLOOKUP(A1437,'REPORTE'!$A$1:$AG$1961,33,0)</f>
        <v>ANGAMARCA</v>
      </c>
      <c r="T1437" s="20" t="str">
        <f>VLOOKUP(S1437,PROVINCIAS!$F$1:$G$1171,2,0)</f>
        <v>RURAL</v>
      </c>
      <c r="U1437" s="20" t="str">
        <f>VLOOKUP(A1437,'REPORTE'!$A$1:$AG$1961,5,0)</f>
        <v>ECUATORIANO(A)</v>
      </c>
      <c r="V1437" s="20" t="str">
        <f>VLOOKUP(A1437,'REPORTE'!$A$1:$AG$1961,18,0)</f>
        <v>M</v>
      </c>
    </row>
    <row r="1438" spans="1:22" x14ac:dyDescent="0.45">
      <c r="A1438" s="20">
        <v>1001561</v>
      </c>
      <c r="B1438" s="20" t="s">
        <v>9431</v>
      </c>
      <c r="C1438" s="20" t="s">
        <v>14405</v>
      </c>
      <c r="D1438" s="20">
        <v>1001561</v>
      </c>
      <c r="E1438" s="20">
        <v>231001658</v>
      </c>
      <c r="F1438" s="20" t="s">
        <v>11139</v>
      </c>
      <c r="G1438" s="20"/>
      <c r="H1438" s="20">
        <v>5</v>
      </c>
      <c r="I1438" s="20" t="s">
        <v>11150</v>
      </c>
      <c r="J1438" s="20" t="s">
        <v>11150</v>
      </c>
      <c r="K1438" s="20" t="s">
        <v>11150</v>
      </c>
      <c r="L1438" s="20" t="s">
        <v>11150</v>
      </c>
      <c r="M1438" s="20" t="s">
        <v>11150</v>
      </c>
      <c r="N1438" s="20" t="s">
        <v>11150</v>
      </c>
      <c r="O1438" s="20">
        <v>5</v>
      </c>
      <c r="P1438" s="20" t="str">
        <f>VLOOKUP(A1438,'REPORTE'!$A$1:$AG$1961,30,0)</f>
        <v>Secundaria</v>
      </c>
      <c r="Q1438" s="20" t="str">
        <f>VLOOKUP(A1438,'REPORTE'!$A$1:$AG$1961,31,0)</f>
        <v>PICHINCHA</v>
      </c>
      <c r="R1438" s="20" t="str">
        <f>VLOOKUP(A1438,'REPORTE'!$A$1:$AG$1961,32,0)</f>
        <v>QUITO</v>
      </c>
      <c r="S1438" s="20" t="str">
        <f>VLOOKUP(A1438,'REPORTE'!$A$1:$AG$1961,33,0)</f>
        <v>CHILLOGALLO</v>
      </c>
      <c r="T1438" s="20" t="str">
        <f>VLOOKUP(S1438,PROVINCIAS!$F$1:$G$1171,2,0)</f>
        <v>URBANA</v>
      </c>
      <c r="U1438" s="20" t="str">
        <f>VLOOKUP(A1438,'REPORTE'!$A$1:$AG$1961,5,0)</f>
        <v>CHINO(A)</v>
      </c>
      <c r="V1438" s="20" t="str">
        <f>VLOOKUP(A1438,'REPORTE'!$A$1:$AG$1961,18,0)</f>
        <v>M</v>
      </c>
    </row>
    <row r="1439" spans="1:22" x14ac:dyDescent="0.45">
      <c r="A1439" s="20">
        <v>1001562</v>
      </c>
      <c r="B1439" s="20" t="s">
        <v>9431</v>
      </c>
      <c r="C1439" s="20" t="s">
        <v>14406</v>
      </c>
      <c r="D1439" s="20">
        <v>1713797536</v>
      </c>
      <c r="E1439" s="20">
        <v>231001660</v>
      </c>
      <c r="F1439" s="20" t="s">
        <v>11139</v>
      </c>
      <c r="G1439" s="20"/>
      <c r="H1439" s="20">
        <v>15</v>
      </c>
      <c r="I1439" s="20" t="s">
        <v>11150</v>
      </c>
      <c r="J1439" s="20" t="s">
        <v>11150</v>
      </c>
      <c r="K1439" s="20" t="s">
        <v>11150</v>
      </c>
      <c r="L1439" s="20" t="s">
        <v>11150</v>
      </c>
      <c r="M1439" s="20" t="s">
        <v>11150</v>
      </c>
      <c r="N1439" s="20" t="s">
        <v>11150</v>
      </c>
      <c r="O1439" s="20">
        <v>15</v>
      </c>
      <c r="P1439" s="20" t="str">
        <f>VLOOKUP(A1439,'REPORTE'!$A$1:$AG$1961,30,0)</f>
        <v>Primaria</v>
      </c>
      <c r="Q1439" s="20" t="str">
        <f>VLOOKUP(A1439,'REPORTE'!$A$1:$AG$1961,31,0)</f>
        <v>PICHINCHA</v>
      </c>
      <c r="R1439" s="20" t="str">
        <f>VLOOKUP(A1439,'REPORTE'!$A$1:$AG$1961,32,0)</f>
        <v>QUITO</v>
      </c>
      <c r="S1439" s="20" t="str">
        <f>VLOOKUP(A1439,'REPORTE'!$A$1:$AG$1961,33,0)</f>
        <v>CONOCOTO</v>
      </c>
      <c r="T1439" s="20" t="str">
        <f>VLOOKUP(S1439,PROVINCIAS!$F$1:$G$1171,2,0)</f>
        <v>RURAL</v>
      </c>
      <c r="U1439" s="20" t="str">
        <f>VLOOKUP(A1439,'REPORTE'!$A$1:$AG$1961,5,0)</f>
        <v>ECUATORIANO(A)</v>
      </c>
      <c r="V1439" s="20" t="str">
        <f>VLOOKUP(A1439,'REPORTE'!$A$1:$AG$1961,18,0)</f>
        <v>F</v>
      </c>
    </row>
    <row r="1440" spans="1:22" x14ac:dyDescent="0.45">
      <c r="A1440" s="20">
        <v>1001563</v>
      </c>
      <c r="B1440" s="20" t="s">
        <v>9431</v>
      </c>
      <c r="C1440" s="20" t="s">
        <v>10075</v>
      </c>
      <c r="D1440" s="20">
        <v>605356138</v>
      </c>
      <c r="E1440" s="20">
        <v>231001661</v>
      </c>
      <c r="F1440" s="20" t="s">
        <v>11139</v>
      </c>
      <c r="G1440" s="20"/>
      <c r="H1440" s="20">
        <v>45.17</v>
      </c>
      <c r="I1440" s="20" t="s">
        <v>11150</v>
      </c>
      <c r="J1440" s="20" t="s">
        <v>11150</v>
      </c>
      <c r="K1440" s="20" t="s">
        <v>11150</v>
      </c>
      <c r="L1440" s="20" t="s">
        <v>11150</v>
      </c>
      <c r="M1440" s="20" t="s">
        <v>11150</v>
      </c>
      <c r="N1440" s="20" t="s">
        <v>11150</v>
      </c>
      <c r="O1440" s="20">
        <v>45.17</v>
      </c>
      <c r="P1440" s="20" t="str">
        <f>VLOOKUP(A1440,'REPORTE'!$A$1:$AG$1961,30,0)</f>
        <v>Primaria</v>
      </c>
      <c r="Q1440" s="20" t="str">
        <f>VLOOKUP(A1440,'REPORTE'!$A$1:$AG$1961,31,0)</f>
        <v>CHIMBORAZO</v>
      </c>
      <c r="R1440" s="20" t="str">
        <f>VLOOKUP(A1440,'REPORTE'!$A$1:$AG$1961,32,0)</f>
        <v>GUAMOTE</v>
      </c>
      <c r="S1440" s="20" t="str">
        <f>VLOOKUP(A1440,'REPORTE'!$A$1:$AG$1961,33,0)</f>
        <v>PALMIRA</v>
      </c>
      <c r="T1440" s="20" t="str">
        <f>VLOOKUP(S1440,PROVINCIAS!$F$1:$G$1171,2,0)</f>
        <v>RURAL</v>
      </c>
      <c r="U1440" s="20" t="str">
        <f>VLOOKUP(A1440,'REPORTE'!$A$1:$AG$1961,5,0)</f>
        <v>ECUATORIANO(A)</v>
      </c>
      <c r="V1440" s="20" t="str">
        <f>VLOOKUP(A1440,'REPORTE'!$A$1:$AG$1961,18,0)</f>
        <v>F</v>
      </c>
    </row>
    <row r="1441" spans="1:22" x14ac:dyDescent="0.45">
      <c r="A1441" s="20">
        <v>1001564</v>
      </c>
      <c r="B1441" s="20" t="s">
        <v>9431</v>
      </c>
      <c r="C1441" s="20" t="s">
        <v>10068</v>
      </c>
      <c r="D1441" s="20">
        <v>1714866322</v>
      </c>
      <c r="E1441" s="20">
        <v>231001662</v>
      </c>
      <c r="F1441" s="20" t="s">
        <v>11139</v>
      </c>
      <c r="G1441" s="20"/>
      <c r="H1441" s="20">
        <v>42.5</v>
      </c>
      <c r="I1441" s="20" t="s">
        <v>11150</v>
      </c>
      <c r="J1441" s="20" t="s">
        <v>11150</v>
      </c>
      <c r="K1441" s="20" t="s">
        <v>11150</v>
      </c>
      <c r="L1441" s="20" t="s">
        <v>11150</v>
      </c>
      <c r="M1441" s="20" t="s">
        <v>11150</v>
      </c>
      <c r="N1441" s="20" t="s">
        <v>11150</v>
      </c>
      <c r="O1441" s="20">
        <v>42.5</v>
      </c>
      <c r="P1441" s="20" t="str">
        <f>VLOOKUP(A1441,'REPORTE'!$A$1:$AG$1961,30,0)</f>
        <v>Universitaria</v>
      </c>
      <c r="Q1441" s="20" t="str">
        <f>VLOOKUP(A1441,'REPORTE'!$A$1:$AG$1961,31,0)</f>
        <v>PICHINCHA</v>
      </c>
      <c r="R1441" s="20" t="str">
        <f>VLOOKUP(A1441,'REPORTE'!$A$1:$AG$1961,32,0)</f>
        <v>QUITO</v>
      </c>
      <c r="S1441" s="20" t="str">
        <f>VLOOKUP(A1441,'REPORTE'!$A$1:$AG$1961,33,0)</f>
        <v>COTOCOLLAO</v>
      </c>
      <c r="T1441" s="20" t="str">
        <f>VLOOKUP(S1441,PROVINCIAS!$F$1:$G$1171,2,0)</f>
        <v>URBANA</v>
      </c>
      <c r="U1441" s="20" t="str">
        <f>VLOOKUP(A1441,'REPORTE'!$A$1:$AG$1961,5,0)</f>
        <v>ECUATORIANO(A)</v>
      </c>
      <c r="V1441" s="20" t="str">
        <f>VLOOKUP(A1441,'REPORTE'!$A$1:$AG$1961,18,0)</f>
        <v>M</v>
      </c>
    </row>
    <row r="1442" spans="1:22" x14ac:dyDescent="0.45">
      <c r="A1442" s="20">
        <v>1001565</v>
      </c>
      <c r="B1442" s="20" t="s">
        <v>9431</v>
      </c>
      <c r="C1442" s="20" t="s">
        <v>10432</v>
      </c>
      <c r="D1442" s="20">
        <v>1707910939</v>
      </c>
      <c r="E1442" s="20">
        <v>231001663</v>
      </c>
      <c r="F1442" s="20" t="s">
        <v>11139</v>
      </c>
      <c r="G1442" s="20"/>
      <c r="H1442" s="20">
        <v>145</v>
      </c>
      <c r="I1442" s="20" t="s">
        <v>11150</v>
      </c>
      <c r="J1442" s="20" t="s">
        <v>11150</v>
      </c>
      <c r="K1442" s="20" t="s">
        <v>11150</v>
      </c>
      <c r="L1442" s="20" t="s">
        <v>11150</v>
      </c>
      <c r="M1442" s="20" t="s">
        <v>11150</v>
      </c>
      <c r="N1442" s="20" t="s">
        <v>11150</v>
      </c>
      <c r="O1442" s="20">
        <v>145</v>
      </c>
      <c r="P1442" s="20" t="str">
        <f>VLOOKUP(A1442,'REPORTE'!$A$1:$AG$1961,30,0)</f>
        <v>Secundaria</v>
      </c>
      <c r="Q1442" s="20" t="str">
        <f>VLOOKUP(A1442,'REPORTE'!$A$1:$AG$1961,31,0)</f>
        <v>PICHINCHA</v>
      </c>
      <c r="R1442" s="20" t="str">
        <f>VLOOKUP(A1442,'REPORTE'!$A$1:$AG$1961,32,0)</f>
        <v>QUITO</v>
      </c>
      <c r="S1442" s="20" t="str">
        <f>VLOOKUP(A1442,'REPORTE'!$A$1:$AG$1961,33,0)</f>
        <v>COTOCOLLAO</v>
      </c>
      <c r="T1442" s="20" t="str">
        <f>VLOOKUP(S1442,PROVINCIAS!$F$1:$G$1171,2,0)</f>
        <v>URBANA</v>
      </c>
      <c r="U1442" s="20" t="str">
        <f>VLOOKUP(A1442,'REPORTE'!$A$1:$AG$1961,5,0)</f>
        <v>ECUATORIANO(A)</v>
      </c>
      <c r="V1442" s="20" t="str">
        <f>VLOOKUP(A1442,'REPORTE'!$A$1:$AG$1961,18,0)</f>
        <v>F</v>
      </c>
    </row>
    <row r="1443" spans="1:22" x14ac:dyDescent="0.45">
      <c r="A1443" s="20">
        <v>1001566</v>
      </c>
      <c r="B1443" s="20" t="s">
        <v>9431</v>
      </c>
      <c r="C1443" s="20" t="s">
        <v>14407</v>
      </c>
      <c r="D1443" s="20">
        <v>1718682295</v>
      </c>
      <c r="E1443" s="20">
        <v>231001664</v>
      </c>
      <c r="F1443" s="20" t="s">
        <v>11139</v>
      </c>
      <c r="G1443" s="20"/>
      <c r="H1443" s="20">
        <v>99</v>
      </c>
      <c r="I1443" s="20" t="s">
        <v>11150</v>
      </c>
      <c r="J1443" s="20" t="s">
        <v>11150</v>
      </c>
      <c r="K1443" s="20" t="s">
        <v>11150</v>
      </c>
      <c r="L1443" s="20" t="s">
        <v>11150</v>
      </c>
      <c r="M1443" s="20" t="s">
        <v>11150</v>
      </c>
      <c r="N1443" s="20" t="s">
        <v>11150</v>
      </c>
      <c r="O1443" s="20">
        <v>99</v>
      </c>
      <c r="P1443" s="20" t="str">
        <f>VLOOKUP(A1443,'REPORTE'!$A$1:$AG$1961,30,0)</f>
        <v>Primaria</v>
      </c>
      <c r="Q1443" s="20" t="str">
        <f>VLOOKUP(A1443,'REPORTE'!$A$1:$AG$1961,31,0)</f>
        <v>PICHINCHA</v>
      </c>
      <c r="R1443" s="20" t="str">
        <f>VLOOKUP(A1443,'REPORTE'!$A$1:$AG$1961,32,0)</f>
        <v>QUITO</v>
      </c>
      <c r="S1443" s="20" t="str">
        <f>VLOOKUP(A1443,'REPORTE'!$A$1:$AG$1961,33,0)</f>
        <v>GUAMANI</v>
      </c>
      <c r="T1443" s="20" t="str">
        <f>VLOOKUP(S1443,PROVINCIAS!$F$1:$G$1171,2,0)</f>
        <v>URBANA</v>
      </c>
      <c r="U1443" s="20" t="str">
        <f>VLOOKUP(A1443,'REPORTE'!$A$1:$AG$1961,5,0)</f>
        <v>ECUATORIANO(A)</v>
      </c>
      <c r="V1443" s="20" t="str">
        <f>VLOOKUP(A1443,'REPORTE'!$A$1:$AG$1961,18,0)</f>
        <v>F</v>
      </c>
    </row>
    <row r="1444" spans="1:22" x14ac:dyDescent="0.45">
      <c r="A1444" s="20">
        <v>1001568</v>
      </c>
      <c r="B1444" s="20" t="s">
        <v>9431</v>
      </c>
      <c r="C1444" s="20" t="s">
        <v>14408</v>
      </c>
      <c r="D1444" s="20">
        <v>1709818502</v>
      </c>
      <c r="E1444" s="20">
        <v>231001668</v>
      </c>
      <c r="F1444" s="20" t="s">
        <v>11139</v>
      </c>
      <c r="G1444" s="20"/>
      <c r="H1444" s="20">
        <v>2</v>
      </c>
      <c r="I1444" s="20" t="s">
        <v>11150</v>
      </c>
      <c r="J1444" s="20" t="s">
        <v>11150</v>
      </c>
      <c r="K1444" s="20" t="s">
        <v>11150</v>
      </c>
      <c r="L1444" s="20" t="s">
        <v>11150</v>
      </c>
      <c r="M1444" s="20" t="s">
        <v>11150</v>
      </c>
      <c r="N1444" s="20" t="s">
        <v>11150</v>
      </c>
      <c r="O1444" s="20">
        <v>2</v>
      </c>
      <c r="P1444" s="20" t="str">
        <f>VLOOKUP(A1444,'REPORTE'!$A$1:$AG$1961,30,0)</f>
        <v>Secundaria</v>
      </c>
      <c r="Q1444" s="20" t="str">
        <f>VLOOKUP(A1444,'REPORTE'!$A$1:$AG$1961,31,0)</f>
        <v>PICHINCHA</v>
      </c>
      <c r="R1444" s="20" t="str">
        <f>VLOOKUP(A1444,'REPORTE'!$A$1:$AG$1961,32,0)</f>
        <v>QUITO</v>
      </c>
      <c r="S1444" s="20" t="str">
        <f>VLOOKUP(A1444,'REPORTE'!$A$1:$AG$1961,33,0)</f>
        <v>LA CONCEPCION</v>
      </c>
      <c r="T1444" s="20" t="str">
        <f>VLOOKUP(S1444,PROVINCIAS!$F$1:$G$1171,2,0)</f>
        <v>URBANA</v>
      </c>
      <c r="U1444" s="20" t="str">
        <f>VLOOKUP(A1444,'REPORTE'!$A$1:$AG$1961,5,0)</f>
        <v>ECUATORIANO(A)</v>
      </c>
      <c r="V1444" s="20" t="str">
        <f>VLOOKUP(A1444,'REPORTE'!$A$1:$AG$1961,18,0)</f>
        <v>F</v>
      </c>
    </row>
    <row r="1445" spans="1:22" x14ac:dyDescent="0.45">
      <c r="A1445" s="20">
        <v>1001570</v>
      </c>
      <c r="B1445" s="20" t="s">
        <v>9431</v>
      </c>
      <c r="C1445" s="20" t="s">
        <v>10129</v>
      </c>
      <c r="D1445" s="20">
        <v>1710250398</v>
      </c>
      <c r="E1445" s="20">
        <v>231001672</v>
      </c>
      <c r="F1445" s="20" t="s">
        <v>11139</v>
      </c>
      <c r="G1445" s="20"/>
      <c r="H1445" s="20">
        <v>80</v>
      </c>
      <c r="I1445" s="20" t="s">
        <v>11150</v>
      </c>
      <c r="J1445" s="20" t="s">
        <v>11150</v>
      </c>
      <c r="K1445" s="20" t="s">
        <v>11150</v>
      </c>
      <c r="L1445" s="20" t="s">
        <v>11150</v>
      </c>
      <c r="M1445" s="20" t="s">
        <v>11150</v>
      </c>
      <c r="N1445" s="20" t="s">
        <v>11150</v>
      </c>
      <c r="O1445" s="20">
        <v>80</v>
      </c>
      <c r="P1445" s="20" t="str">
        <f>VLOOKUP(A1445,'REPORTE'!$A$1:$AG$1961,30,0)</f>
        <v>Secundaria</v>
      </c>
      <c r="Q1445" s="20" t="str">
        <f>VLOOKUP(A1445,'REPORTE'!$A$1:$AG$1961,31,0)</f>
        <v>PICHINCHA</v>
      </c>
      <c r="R1445" s="20" t="str">
        <f>VLOOKUP(A1445,'REPORTE'!$A$1:$AG$1961,32,0)</f>
        <v>QUITO</v>
      </c>
      <c r="S1445" s="20" t="str">
        <f>VLOOKUP(A1445,'REPORTE'!$A$1:$AG$1961,33,0)</f>
        <v>CENTRO HISTORICO</v>
      </c>
      <c r="T1445" s="20" t="str">
        <f>VLOOKUP(S1445,PROVINCIAS!$F$1:$G$1171,2,0)</f>
        <v>URBANA</v>
      </c>
      <c r="U1445" s="20" t="str">
        <f>VLOOKUP(A1445,'REPORTE'!$A$1:$AG$1961,5,0)</f>
        <v>ECUATORIANO(A)</v>
      </c>
      <c r="V1445" s="20" t="str">
        <f>VLOOKUP(A1445,'REPORTE'!$A$1:$AG$1961,18,0)</f>
        <v>F</v>
      </c>
    </row>
    <row r="1446" spans="1:22" x14ac:dyDescent="0.45">
      <c r="A1446" s="20">
        <v>1001571</v>
      </c>
      <c r="B1446" s="20" t="s">
        <v>9431</v>
      </c>
      <c r="C1446" s="20" t="s">
        <v>14409</v>
      </c>
      <c r="D1446" s="20">
        <v>1713315487</v>
      </c>
      <c r="E1446" s="20">
        <v>231001687</v>
      </c>
      <c r="F1446" s="20" t="s">
        <v>11139</v>
      </c>
      <c r="G1446" s="20"/>
      <c r="H1446" s="20">
        <v>30</v>
      </c>
      <c r="I1446" s="20" t="s">
        <v>11150</v>
      </c>
      <c r="J1446" s="20" t="s">
        <v>11150</v>
      </c>
      <c r="K1446" s="20" t="s">
        <v>11150</v>
      </c>
      <c r="L1446" s="20" t="s">
        <v>11150</v>
      </c>
      <c r="M1446" s="20" t="s">
        <v>11150</v>
      </c>
      <c r="N1446" s="20" t="s">
        <v>11150</v>
      </c>
      <c r="O1446" s="20">
        <v>30</v>
      </c>
      <c r="P1446" s="20" t="str">
        <f>VLOOKUP(A1446,'REPORTE'!$A$1:$AG$1961,30,0)</f>
        <v>Primaria</v>
      </c>
      <c r="Q1446" s="20" t="str">
        <f>VLOOKUP(A1446,'REPORTE'!$A$1:$AG$1961,31,0)</f>
        <v>PICHINCHA</v>
      </c>
      <c r="R1446" s="20" t="str">
        <f>VLOOKUP(A1446,'REPORTE'!$A$1:$AG$1961,32,0)</f>
        <v>QUITO</v>
      </c>
      <c r="S1446" s="20" t="str">
        <f>VLOOKUP(A1446,'REPORTE'!$A$1:$AG$1961,33,0)</f>
        <v>COTOCOLLAO</v>
      </c>
      <c r="T1446" s="20" t="str">
        <f>VLOOKUP(S1446,PROVINCIAS!$F$1:$G$1171,2,0)</f>
        <v>URBANA</v>
      </c>
      <c r="U1446" s="20" t="str">
        <f>VLOOKUP(A1446,'REPORTE'!$A$1:$AG$1961,5,0)</f>
        <v>ECUATORIANO(A)</v>
      </c>
      <c r="V1446" s="20" t="str">
        <f>VLOOKUP(A1446,'REPORTE'!$A$1:$AG$1961,18,0)</f>
        <v>F</v>
      </c>
    </row>
    <row r="1447" spans="1:22" x14ac:dyDescent="0.45">
      <c r="A1447" s="20">
        <v>1001572</v>
      </c>
      <c r="B1447" s="20" t="s">
        <v>9431</v>
      </c>
      <c r="C1447" s="20" t="s">
        <v>14410</v>
      </c>
      <c r="D1447" s="20">
        <v>1720433786</v>
      </c>
      <c r="E1447" s="20">
        <v>231001675</v>
      </c>
      <c r="F1447" s="20" t="s">
        <v>11139</v>
      </c>
      <c r="G1447" s="20"/>
      <c r="H1447" s="20">
        <v>2</v>
      </c>
      <c r="I1447" s="20" t="s">
        <v>11150</v>
      </c>
      <c r="J1447" s="20" t="s">
        <v>11150</v>
      </c>
      <c r="K1447" s="20" t="s">
        <v>11150</v>
      </c>
      <c r="L1447" s="20" t="s">
        <v>11150</v>
      </c>
      <c r="M1447" s="20" t="s">
        <v>11150</v>
      </c>
      <c r="N1447" s="20" t="s">
        <v>11150</v>
      </c>
      <c r="O1447" s="20">
        <v>2</v>
      </c>
      <c r="P1447" s="20" t="str">
        <f>VLOOKUP(A1447,'REPORTE'!$A$1:$AG$1961,30,0)</f>
        <v>Secundaria</v>
      </c>
      <c r="Q1447" s="20" t="str">
        <f>VLOOKUP(A1447,'REPORTE'!$A$1:$AG$1961,31,0)</f>
        <v>PICHINCHA</v>
      </c>
      <c r="R1447" s="20" t="str">
        <f>VLOOKUP(A1447,'REPORTE'!$A$1:$AG$1961,32,0)</f>
        <v>QUITO</v>
      </c>
      <c r="S1447" s="20" t="str">
        <f>VLOOKUP(A1447,'REPORTE'!$A$1:$AG$1961,33,0)</f>
        <v>CENTRO HISTORICO</v>
      </c>
      <c r="T1447" s="20" t="str">
        <f>VLOOKUP(S1447,PROVINCIAS!$F$1:$G$1171,2,0)</f>
        <v>URBANA</v>
      </c>
      <c r="U1447" s="20" t="str">
        <f>VLOOKUP(A1447,'REPORTE'!$A$1:$AG$1961,5,0)</f>
        <v>ECUATORIANO(A)</v>
      </c>
      <c r="V1447" s="20" t="str">
        <f>VLOOKUP(A1447,'REPORTE'!$A$1:$AG$1961,18,0)</f>
        <v>F</v>
      </c>
    </row>
    <row r="1448" spans="1:22" x14ac:dyDescent="0.45">
      <c r="A1448" s="20">
        <v>1001573</v>
      </c>
      <c r="B1448" s="20" t="s">
        <v>9431</v>
      </c>
      <c r="C1448" s="20" t="s">
        <v>10076</v>
      </c>
      <c r="D1448" s="20">
        <v>650009483</v>
      </c>
      <c r="E1448" s="20">
        <v>231001676</v>
      </c>
      <c r="F1448" s="20" t="s">
        <v>11139</v>
      </c>
      <c r="G1448" s="20"/>
      <c r="H1448" s="20">
        <v>42</v>
      </c>
      <c r="I1448" s="20" t="s">
        <v>11150</v>
      </c>
      <c r="J1448" s="20" t="s">
        <v>11150</v>
      </c>
      <c r="K1448" s="20" t="s">
        <v>11150</v>
      </c>
      <c r="L1448" s="20" t="s">
        <v>11150</v>
      </c>
      <c r="M1448" s="20" t="s">
        <v>11150</v>
      </c>
      <c r="N1448" s="20" t="s">
        <v>11150</v>
      </c>
      <c r="O1448" s="20">
        <v>42</v>
      </c>
      <c r="P1448" s="20" t="str">
        <f>VLOOKUP(A1448,'REPORTE'!$A$1:$AG$1961,30,0)</f>
        <v>Secundaria</v>
      </c>
      <c r="Q1448" s="20" t="str">
        <f>VLOOKUP(A1448,'REPORTE'!$A$1:$AG$1961,31,0)</f>
        <v>CHIMBORAZO</v>
      </c>
      <c r="R1448" s="20" t="str">
        <f>VLOOKUP(A1448,'REPORTE'!$A$1:$AG$1961,32,0)</f>
        <v>RIOBAMBA</v>
      </c>
      <c r="S1448" s="20" t="str">
        <f>VLOOKUP(A1448,'REPORTE'!$A$1:$AG$1961,33,0)</f>
        <v>SAN JUAN</v>
      </c>
      <c r="T1448" s="20" t="str">
        <f>VLOOKUP(S1448,PROVINCIAS!$F$1:$G$1171,2,0)</f>
        <v>RURAL</v>
      </c>
      <c r="U1448" s="20" t="str">
        <f>VLOOKUP(A1448,'REPORTE'!$A$1:$AG$1961,5,0)</f>
        <v>ECUATORIANO(A) INDIGENA</v>
      </c>
      <c r="V1448" s="20" t="str">
        <f>VLOOKUP(A1448,'REPORTE'!$A$1:$AG$1961,18,0)</f>
        <v>F</v>
      </c>
    </row>
    <row r="1449" spans="1:22" x14ac:dyDescent="0.45">
      <c r="A1449" s="20">
        <v>1001574</v>
      </c>
      <c r="B1449" s="20" t="s">
        <v>9431</v>
      </c>
      <c r="C1449" s="20" t="s">
        <v>10297</v>
      </c>
      <c r="D1449" s="20">
        <v>1705438651</v>
      </c>
      <c r="E1449" s="20">
        <v>231001677</v>
      </c>
      <c r="F1449" s="20" t="s">
        <v>11139</v>
      </c>
      <c r="G1449" s="20"/>
      <c r="H1449" s="20">
        <v>164.54</v>
      </c>
      <c r="I1449" s="20" t="s">
        <v>11150</v>
      </c>
      <c r="J1449" s="20" t="s">
        <v>11150</v>
      </c>
      <c r="K1449" s="20" t="s">
        <v>11150</v>
      </c>
      <c r="L1449" s="20" t="s">
        <v>11150</v>
      </c>
      <c r="M1449" s="20" t="s">
        <v>11150</v>
      </c>
      <c r="N1449" s="20" t="s">
        <v>11150</v>
      </c>
      <c r="O1449" s="20">
        <v>164.54</v>
      </c>
      <c r="P1449" s="20" t="str">
        <f>VLOOKUP(A1449,'REPORTE'!$A$1:$AG$1961,30,0)</f>
        <v>Primaria</v>
      </c>
      <c r="Q1449" s="20" t="str">
        <f>VLOOKUP(A1449,'REPORTE'!$A$1:$AG$1961,31,0)</f>
        <v>PICHINCHA</v>
      </c>
      <c r="R1449" s="20" t="str">
        <f>VLOOKUP(A1449,'REPORTE'!$A$1:$AG$1961,32,0)</f>
        <v>QUITO</v>
      </c>
      <c r="S1449" s="20" t="str">
        <f>VLOOKUP(A1449,'REPORTE'!$A$1:$AG$1961,33,0)</f>
        <v>COMITE DEL PUEBLO</v>
      </c>
      <c r="T1449" s="20" t="str">
        <f>VLOOKUP(S1449,PROVINCIAS!$F$1:$G$1171,2,0)</f>
        <v>URBANA</v>
      </c>
      <c r="U1449" s="20" t="str">
        <f>VLOOKUP(A1449,'REPORTE'!$A$1:$AG$1961,5,0)</f>
        <v>ECUATORIANO(A)</v>
      </c>
      <c r="V1449" s="20" t="str">
        <f>VLOOKUP(A1449,'REPORTE'!$A$1:$AG$1961,18,0)</f>
        <v>F</v>
      </c>
    </row>
    <row r="1450" spans="1:22" x14ac:dyDescent="0.45">
      <c r="A1450" s="20">
        <v>1001575</v>
      </c>
      <c r="B1450" s="20" t="s">
        <v>9431</v>
      </c>
      <c r="C1450" s="20" t="s">
        <v>10078</v>
      </c>
      <c r="D1450" s="20">
        <v>1711965580</v>
      </c>
      <c r="E1450" s="20">
        <v>231001678</v>
      </c>
      <c r="F1450" s="20" t="s">
        <v>11139</v>
      </c>
      <c r="G1450" s="20"/>
      <c r="H1450" s="20">
        <v>222</v>
      </c>
      <c r="I1450" s="20" t="s">
        <v>11150</v>
      </c>
      <c r="J1450" s="20" t="s">
        <v>11150</v>
      </c>
      <c r="K1450" s="20" t="s">
        <v>11150</v>
      </c>
      <c r="L1450" s="20" t="s">
        <v>11150</v>
      </c>
      <c r="M1450" s="20" t="s">
        <v>11150</v>
      </c>
      <c r="N1450" s="20" t="s">
        <v>11150</v>
      </c>
      <c r="O1450" s="20">
        <v>222</v>
      </c>
      <c r="P1450" s="20" t="str">
        <f>VLOOKUP(A1450,'REPORTE'!$A$1:$AG$1961,30,0)</f>
        <v>Primaria</v>
      </c>
      <c r="Q1450" s="20" t="str">
        <f>VLOOKUP(A1450,'REPORTE'!$A$1:$AG$1961,31,0)</f>
        <v>IMBABURA</v>
      </c>
      <c r="R1450" s="20" t="str">
        <f>VLOOKUP(A1450,'REPORTE'!$A$1:$AG$1961,32,0)</f>
        <v>COTACACHI</v>
      </c>
      <c r="S1450" s="20" t="str">
        <f>VLOOKUP(A1450,'REPORTE'!$A$1:$AG$1961,33,0)</f>
        <v>SAN FRANCISCO</v>
      </c>
      <c r="T1450" s="20" t="str">
        <f>VLOOKUP(S1450,PROVINCIAS!$F$1:$G$1171,2,0)</f>
        <v>URBANA</v>
      </c>
      <c r="U1450" s="20" t="str">
        <f>VLOOKUP(A1450,'REPORTE'!$A$1:$AG$1961,5,0)</f>
        <v>ECUATORIANO(A)</v>
      </c>
      <c r="V1450" s="20" t="str">
        <f>VLOOKUP(A1450,'REPORTE'!$A$1:$AG$1961,18,0)</f>
        <v>F</v>
      </c>
    </row>
    <row r="1451" spans="1:22" x14ac:dyDescent="0.45">
      <c r="A1451" s="20">
        <v>1001576</v>
      </c>
      <c r="B1451" s="20" t="s">
        <v>9431</v>
      </c>
      <c r="C1451" s="20" t="s">
        <v>14411</v>
      </c>
      <c r="D1451" s="20">
        <v>1719527846</v>
      </c>
      <c r="E1451" s="20">
        <v>231001679</v>
      </c>
      <c r="F1451" s="20" t="s">
        <v>11139</v>
      </c>
      <c r="G1451" s="20"/>
      <c r="H1451" s="20">
        <v>30</v>
      </c>
      <c r="I1451" s="20" t="s">
        <v>11150</v>
      </c>
      <c r="J1451" s="20" t="s">
        <v>11150</v>
      </c>
      <c r="K1451" s="20" t="s">
        <v>11150</v>
      </c>
      <c r="L1451" s="20" t="s">
        <v>11150</v>
      </c>
      <c r="M1451" s="20" t="s">
        <v>11150</v>
      </c>
      <c r="N1451" s="20" t="s">
        <v>11150</v>
      </c>
      <c r="O1451" s="20">
        <v>30</v>
      </c>
      <c r="P1451" s="20" t="str">
        <f>VLOOKUP(A1451,'REPORTE'!$A$1:$AG$1961,30,0)</f>
        <v>Ninguna</v>
      </c>
      <c r="Q1451" s="20" t="str">
        <f>VLOOKUP(A1451,'REPORTE'!$A$1:$AG$1961,31,0)</f>
        <v>PICHINCHA</v>
      </c>
      <c r="R1451" s="20" t="str">
        <f>VLOOKUP(A1451,'REPORTE'!$A$1:$AG$1961,32,0)</f>
        <v>QUITO</v>
      </c>
      <c r="S1451" s="20" t="str">
        <f>VLOOKUP(A1451,'REPORTE'!$A$1:$AG$1961,33,0)</f>
        <v>COTOCOLLAO</v>
      </c>
      <c r="T1451" s="20" t="str">
        <f>VLOOKUP(S1451,PROVINCIAS!$F$1:$G$1171,2,0)</f>
        <v>URBANA</v>
      </c>
      <c r="U1451" s="20" t="str">
        <f>VLOOKUP(A1451,'REPORTE'!$A$1:$AG$1961,5,0)</f>
        <v>ECUATORIANO(A)</v>
      </c>
      <c r="V1451" s="20" t="str">
        <f>VLOOKUP(A1451,'REPORTE'!$A$1:$AG$1961,18,0)</f>
        <v>M</v>
      </c>
    </row>
    <row r="1452" spans="1:22" x14ac:dyDescent="0.45">
      <c r="A1452" s="20">
        <v>1001577</v>
      </c>
      <c r="B1452" s="20" t="s">
        <v>9431</v>
      </c>
      <c r="C1452" s="20" t="s">
        <v>14412</v>
      </c>
      <c r="D1452" s="20">
        <v>603455791</v>
      </c>
      <c r="E1452" s="20">
        <v>231001680</v>
      </c>
      <c r="F1452" s="20" t="s">
        <v>11139</v>
      </c>
      <c r="G1452" s="20"/>
      <c r="H1452" s="20">
        <v>30</v>
      </c>
      <c r="I1452" s="20" t="s">
        <v>11150</v>
      </c>
      <c r="J1452" s="20" t="s">
        <v>11150</v>
      </c>
      <c r="K1452" s="20" t="s">
        <v>11150</v>
      </c>
      <c r="L1452" s="20" t="s">
        <v>11150</v>
      </c>
      <c r="M1452" s="20" t="s">
        <v>11150</v>
      </c>
      <c r="N1452" s="20" t="s">
        <v>11150</v>
      </c>
      <c r="O1452" s="20">
        <v>30</v>
      </c>
      <c r="P1452" s="20" t="str">
        <f>VLOOKUP(A1452,'REPORTE'!$A$1:$AG$1961,30,0)</f>
        <v>Secundaria</v>
      </c>
      <c r="Q1452" s="20" t="str">
        <f>VLOOKUP(A1452,'REPORTE'!$A$1:$AG$1961,31,0)</f>
        <v>PICHINCHA</v>
      </c>
      <c r="R1452" s="20" t="str">
        <f>VLOOKUP(A1452,'REPORTE'!$A$1:$AG$1961,32,0)</f>
        <v>QUITO</v>
      </c>
      <c r="S1452" s="20" t="str">
        <f>VLOOKUP(A1452,'REPORTE'!$A$1:$AG$1961,33,0)</f>
        <v>EL INCA</v>
      </c>
      <c r="T1452" s="20" t="str">
        <f>VLOOKUP(S1452,PROVINCIAS!$F$1:$G$1171,2,0)</f>
        <v>URBANA</v>
      </c>
      <c r="U1452" s="20" t="str">
        <f>VLOOKUP(A1452,'REPORTE'!$A$1:$AG$1961,5,0)</f>
        <v>ECUATORIANO(A)</v>
      </c>
      <c r="V1452" s="20" t="str">
        <f>VLOOKUP(A1452,'REPORTE'!$A$1:$AG$1961,18,0)</f>
        <v>F</v>
      </c>
    </row>
    <row r="1453" spans="1:22" x14ac:dyDescent="0.45">
      <c r="A1453" s="20">
        <v>1001578</v>
      </c>
      <c r="B1453" s="20" t="s">
        <v>9431</v>
      </c>
      <c r="C1453" s="20" t="s">
        <v>14413</v>
      </c>
      <c r="D1453" s="20">
        <v>606275287</v>
      </c>
      <c r="E1453" s="20">
        <v>231001681</v>
      </c>
      <c r="F1453" s="20" t="s">
        <v>11139</v>
      </c>
      <c r="G1453" s="20"/>
      <c r="H1453" s="20">
        <v>30</v>
      </c>
      <c r="I1453" s="20" t="s">
        <v>11150</v>
      </c>
      <c r="J1453" s="20" t="s">
        <v>11150</v>
      </c>
      <c r="K1453" s="20" t="s">
        <v>11150</v>
      </c>
      <c r="L1453" s="20" t="s">
        <v>11150</v>
      </c>
      <c r="M1453" s="20" t="s">
        <v>11150</v>
      </c>
      <c r="N1453" s="20" t="s">
        <v>11150</v>
      </c>
      <c r="O1453" s="20">
        <v>30</v>
      </c>
      <c r="P1453" s="20" t="str">
        <f>VLOOKUP(A1453,'REPORTE'!$A$1:$AG$1961,30,0)</f>
        <v>Secundaria</v>
      </c>
      <c r="Q1453" s="20" t="str">
        <f>VLOOKUP(A1453,'REPORTE'!$A$1:$AG$1961,31,0)</f>
        <v>CHIMBORAZO</v>
      </c>
      <c r="R1453" s="20" t="str">
        <f>VLOOKUP(A1453,'REPORTE'!$A$1:$AG$1961,32,0)</f>
        <v>PALLATANGA</v>
      </c>
      <c r="S1453" s="20" t="str">
        <f>VLOOKUP(A1453,'REPORTE'!$A$1:$AG$1961,33,0)</f>
        <v>PALLATANGA</v>
      </c>
      <c r="T1453" s="20" t="str">
        <f>VLOOKUP(S1453,PROVINCIAS!$F$1:$G$1171,2,0)</f>
        <v>URBANA</v>
      </c>
      <c r="U1453" s="20" t="str">
        <f>VLOOKUP(A1453,'REPORTE'!$A$1:$AG$1961,5,0)</f>
        <v>ECUATORIANO(A)</v>
      </c>
      <c r="V1453" s="20" t="str">
        <f>VLOOKUP(A1453,'REPORTE'!$A$1:$AG$1961,18,0)</f>
        <v>F</v>
      </c>
    </row>
    <row r="1454" spans="1:22" x14ac:dyDescent="0.45">
      <c r="A1454" s="20">
        <v>1001579</v>
      </c>
      <c r="B1454" s="20" t="s">
        <v>9431</v>
      </c>
      <c r="C1454" s="20" t="s">
        <v>14414</v>
      </c>
      <c r="D1454" s="20">
        <v>1900526326</v>
      </c>
      <c r="E1454" s="20">
        <v>231001682</v>
      </c>
      <c r="F1454" s="20" t="s">
        <v>11139</v>
      </c>
      <c r="G1454" s="20"/>
      <c r="H1454" s="20">
        <v>35</v>
      </c>
      <c r="I1454" s="20" t="s">
        <v>11150</v>
      </c>
      <c r="J1454" s="20" t="s">
        <v>11150</v>
      </c>
      <c r="K1454" s="20" t="s">
        <v>11150</v>
      </c>
      <c r="L1454" s="20" t="s">
        <v>11150</v>
      </c>
      <c r="M1454" s="20" t="s">
        <v>11150</v>
      </c>
      <c r="N1454" s="20" t="s">
        <v>11150</v>
      </c>
      <c r="O1454" s="20">
        <v>35</v>
      </c>
      <c r="P1454" s="20" t="str">
        <f>VLOOKUP(A1454,'REPORTE'!$A$1:$AG$1961,30,0)</f>
        <v>Secundaria</v>
      </c>
      <c r="Q1454" s="20" t="str">
        <f>VLOOKUP(A1454,'REPORTE'!$A$1:$AG$1961,31,0)</f>
        <v>SUCUMBIOS</v>
      </c>
      <c r="R1454" s="20" t="str">
        <f>VLOOKUP(A1454,'REPORTE'!$A$1:$AG$1961,32,0)</f>
        <v>SUCUMBIOS</v>
      </c>
      <c r="S1454" s="20" t="str">
        <f>VLOOKUP(A1454,'REPORTE'!$A$1:$AG$1961,33,0)</f>
        <v>ROSA FLORIDA</v>
      </c>
      <c r="T1454" s="20" t="str">
        <f>VLOOKUP(S1454,PROVINCIAS!$F$1:$G$1171,2,0)</f>
        <v>RURAL</v>
      </c>
      <c r="U1454" s="20" t="str">
        <f>VLOOKUP(A1454,'REPORTE'!$A$1:$AG$1961,5,0)</f>
        <v>ECUATORIANO(A)</v>
      </c>
      <c r="V1454" s="20" t="str">
        <f>VLOOKUP(A1454,'REPORTE'!$A$1:$AG$1961,18,0)</f>
        <v>M</v>
      </c>
    </row>
    <row r="1455" spans="1:22" x14ac:dyDescent="0.45">
      <c r="A1455" s="20">
        <v>1001580</v>
      </c>
      <c r="B1455" s="20" t="s">
        <v>9431</v>
      </c>
      <c r="C1455" s="20" t="s">
        <v>10083</v>
      </c>
      <c r="D1455" s="20">
        <v>604036046</v>
      </c>
      <c r="E1455" s="20">
        <v>231001683</v>
      </c>
      <c r="F1455" s="20" t="s">
        <v>11139</v>
      </c>
      <c r="G1455" s="20"/>
      <c r="H1455" s="20">
        <v>70</v>
      </c>
      <c r="I1455" s="20" t="s">
        <v>11150</v>
      </c>
      <c r="J1455" s="20" t="s">
        <v>11150</v>
      </c>
      <c r="K1455" s="20" t="s">
        <v>11150</v>
      </c>
      <c r="L1455" s="20" t="s">
        <v>11150</v>
      </c>
      <c r="M1455" s="20" t="s">
        <v>11150</v>
      </c>
      <c r="N1455" s="20" t="s">
        <v>11150</v>
      </c>
      <c r="O1455" s="20">
        <v>70</v>
      </c>
      <c r="P1455" s="20" t="str">
        <f>VLOOKUP(A1455,'REPORTE'!$A$1:$AG$1961,30,0)</f>
        <v>Primaria</v>
      </c>
      <c r="Q1455" s="20" t="str">
        <f>VLOOKUP(A1455,'REPORTE'!$A$1:$AG$1961,31,0)</f>
        <v>CHIMBORAZO</v>
      </c>
      <c r="R1455" s="20" t="str">
        <f>VLOOKUP(A1455,'REPORTE'!$A$1:$AG$1961,32,0)</f>
        <v>GUAMOTE</v>
      </c>
      <c r="S1455" s="20" t="str">
        <f>VLOOKUP(A1455,'REPORTE'!$A$1:$AG$1961,33,0)</f>
        <v>GUAMOTE</v>
      </c>
      <c r="T1455" s="20" t="str">
        <f>VLOOKUP(S1455,PROVINCIAS!$F$1:$G$1171,2,0)</f>
        <v>URBANA</v>
      </c>
      <c r="U1455" s="20" t="str">
        <f>VLOOKUP(A1455,'REPORTE'!$A$1:$AG$1961,5,0)</f>
        <v>ECUATORIANO(A) INDIGENA</v>
      </c>
      <c r="V1455" s="20" t="str">
        <f>VLOOKUP(A1455,'REPORTE'!$A$1:$AG$1961,18,0)</f>
        <v>F</v>
      </c>
    </row>
    <row r="1456" spans="1:22" x14ac:dyDescent="0.45">
      <c r="A1456" s="20">
        <v>1001581</v>
      </c>
      <c r="B1456" s="20" t="s">
        <v>9431</v>
      </c>
      <c r="C1456" s="20" t="s">
        <v>10179</v>
      </c>
      <c r="D1456" s="20">
        <v>1716984917</v>
      </c>
      <c r="E1456" s="20">
        <v>231001684</v>
      </c>
      <c r="F1456" s="20" t="s">
        <v>11139</v>
      </c>
      <c r="G1456" s="20"/>
      <c r="H1456" s="20">
        <v>42.5</v>
      </c>
      <c r="I1456" s="20" t="s">
        <v>11150</v>
      </c>
      <c r="J1456" s="20" t="s">
        <v>11150</v>
      </c>
      <c r="K1456" s="20" t="s">
        <v>11150</v>
      </c>
      <c r="L1456" s="20" t="s">
        <v>11150</v>
      </c>
      <c r="M1456" s="20" t="s">
        <v>11150</v>
      </c>
      <c r="N1456" s="20" t="s">
        <v>11150</v>
      </c>
      <c r="O1456" s="20">
        <v>42.5</v>
      </c>
      <c r="P1456" s="20" t="str">
        <f>VLOOKUP(A1456,'REPORTE'!$A$1:$AG$1961,30,0)</f>
        <v>Secundaria</v>
      </c>
      <c r="Q1456" s="20" t="str">
        <f>VLOOKUP(A1456,'REPORTE'!$A$1:$AG$1961,31,0)</f>
        <v>PICHINCHA</v>
      </c>
      <c r="R1456" s="20" t="str">
        <f>VLOOKUP(A1456,'REPORTE'!$A$1:$AG$1961,32,0)</f>
        <v>QUITO</v>
      </c>
      <c r="S1456" s="20" t="str">
        <f>VLOOKUP(A1456,'REPORTE'!$A$1:$AG$1961,33,0)</f>
        <v>COTOCOLLAO</v>
      </c>
      <c r="T1456" s="20" t="str">
        <f>VLOOKUP(S1456,PROVINCIAS!$F$1:$G$1171,2,0)</f>
        <v>URBANA</v>
      </c>
      <c r="U1456" s="20" t="str">
        <f>VLOOKUP(A1456,'REPORTE'!$A$1:$AG$1961,5,0)</f>
        <v>ECUATORIANO(A)</v>
      </c>
      <c r="V1456" s="20" t="str">
        <f>VLOOKUP(A1456,'REPORTE'!$A$1:$AG$1961,18,0)</f>
        <v>M</v>
      </c>
    </row>
    <row r="1457" spans="1:22" x14ac:dyDescent="0.45">
      <c r="A1457" s="20">
        <v>1001582</v>
      </c>
      <c r="B1457" s="20" t="s">
        <v>9431</v>
      </c>
      <c r="C1457" s="20" t="s">
        <v>10115</v>
      </c>
      <c r="D1457" s="20">
        <v>1722827506</v>
      </c>
      <c r="E1457" s="20">
        <v>231001685</v>
      </c>
      <c r="F1457" s="20" t="s">
        <v>11139</v>
      </c>
      <c r="G1457" s="20"/>
      <c r="H1457" s="20">
        <v>48.73</v>
      </c>
      <c r="I1457" s="20" t="s">
        <v>11150</v>
      </c>
      <c r="J1457" s="20" t="s">
        <v>11150</v>
      </c>
      <c r="K1457" s="20" t="s">
        <v>11150</v>
      </c>
      <c r="L1457" s="20" t="s">
        <v>11150</v>
      </c>
      <c r="M1457" s="20" t="s">
        <v>11150</v>
      </c>
      <c r="N1457" s="20" t="s">
        <v>11150</v>
      </c>
      <c r="O1457" s="20">
        <v>48.73</v>
      </c>
      <c r="P1457" s="20" t="str">
        <f>VLOOKUP(A1457,'REPORTE'!$A$1:$AG$1961,30,0)</f>
        <v>Primaria</v>
      </c>
      <c r="Q1457" s="20" t="str">
        <f>VLOOKUP(A1457,'REPORTE'!$A$1:$AG$1961,31,0)</f>
        <v>PICHINCHA</v>
      </c>
      <c r="R1457" s="20" t="str">
        <f>VLOOKUP(A1457,'REPORTE'!$A$1:$AG$1961,32,0)</f>
        <v>QUITO</v>
      </c>
      <c r="S1457" s="20" t="str">
        <f>VLOOKUP(A1457,'REPORTE'!$A$1:$AG$1961,33,0)</f>
        <v>COTOCOLLAO</v>
      </c>
      <c r="T1457" s="20" t="str">
        <f>VLOOKUP(S1457,PROVINCIAS!$F$1:$G$1171,2,0)</f>
        <v>URBANA</v>
      </c>
      <c r="U1457" s="20" t="str">
        <f>VLOOKUP(A1457,'REPORTE'!$A$1:$AG$1961,5,0)</f>
        <v>ECUATORIANO(A)</v>
      </c>
      <c r="V1457" s="20" t="str">
        <f>VLOOKUP(A1457,'REPORTE'!$A$1:$AG$1961,18,0)</f>
        <v>M</v>
      </c>
    </row>
    <row r="1458" spans="1:22" x14ac:dyDescent="0.45">
      <c r="A1458" s="20">
        <v>1001585</v>
      </c>
      <c r="B1458" s="20" t="s">
        <v>9431</v>
      </c>
      <c r="C1458" s="20" t="s">
        <v>14415</v>
      </c>
      <c r="D1458" s="20">
        <v>1754665691</v>
      </c>
      <c r="E1458" s="20">
        <v>231001688</v>
      </c>
      <c r="F1458" s="20" t="s">
        <v>11139</v>
      </c>
      <c r="G1458" s="20"/>
      <c r="H1458" s="20">
        <v>5</v>
      </c>
      <c r="I1458" s="20" t="s">
        <v>11150</v>
      </c>
      <c r="J1458" s="20" t="s">
        <v>11150</v>
      </c>
      <c r="K1458" s="20" t="s">
        <v>11150</v>
      </c>
      <c r="L1458" s="20" t="s">
        <v>11150</v>
      </c>
      <c r="M1458" s="20" t="s">
        <v>11150</v>
      </c>
      <c r="N1458" s="20" t="s">
        <v>11150</v>
      </c>
      <c r="O1458" s="20">
        <v>5</v>
      </c>
      <c r="P1458" s="20" t="str">
        <f>VLOOKUP(A1458,'REPORTE'!$A$1:$AG$1961,30,0)</f>
        <v>Secundaria</v>
      </c>
      <c r="Q1458" s="20" t="str">
        <f>VLOOKUP(A1458,'REPORTE'!$A$1:$AG$1961,31,0)</f>
        <v>PICHINCHA</v>
      </c>
      <c r="R1458" s="20" t="str">
        <f>VLOOKUP(A1458,'REPORTE'!$A$1:$AG$1961,32,0)</f>
        <v>QUITO</v>
      </c>
      <c r="S1458" s="20" t="str">
        <f>VLOOKUP(A1458,'REPORTE'!$A$1:$AG$1961,33,0)</f>
        <v>LA CONCEPCION</v>
      </c>
      <c r="T1458" s="20" t="str">
        <f>VLOOKUP(S1458,PROVINCIAS!$F$1:$G$1171,2,0)</f>
        <v>URBANA</v>
      </c>
      <c r="U1458" s="20" t="str">
        <f>VLOOKUP(A1458,'REPORTE'!$A$1:$AG$1961,5,0)</f>
        <v>ECUATORIANO(A)</v>
      </c>
      <c r="V1458" s="20" t="str">
        <f>VLOOKUP(A1458,'REPORTE'!$A$1:$AG$1961,18,0)</f>
        <v>M</v>
      </c>
    </row>
    <row r="1459" spans="1:22" x14ac:dyDescent="0.45">
      <c r="A1459" s="20">
        <v>1001586</v>
      </c>
      <c r="B1459" s="20" t="s">
        <v>9431</v>
      </c>
      <c r="C1459" s="20" t="s">
        <v>10085</v>
      </c>
      <c r="D1459" s="20">
        <v>604669846</v>
      </c>
      <c r="E1459" s="20">
        <v>231001689</v>
      </c>
      <c r="F1459" s="20" t="s">
        <v>11139</v>
      </c>
      <c r="G1459" s="20"/>
      <c r="H1459" s="20">
        <v>70</v>
      </c>
      <c r="I1459" s="20" t="s">
        <v>11150</v>
      </c>
      <c r="J1459" s="20" t="s">
        <v>11150</v>
      </c>
      <c r="K1459" s="20" t="s">
        <v>11150</v>
      </c>
      <c r="L1459" s="20" t="s">
        <v>11150</v>
      </c>
      <c r="M1459" s="20" t="s">
        <v>11150</v>
      </c>
      <c r="N1459" s="20" t="s">
        <v>11150</v>
      </c>
      <c r="O1459" s="20">
        <v>70</v>
      </c>
      <c r="P1459" s="20" t="str">
        <f>VLOOKUP(A1459,'REPORTE'!$A$1:$AG$1961,30,0)</f>
        <v>Universitaria</v>
      </c>
      <c r="Q1459" s="20" t="str">
        <f>VLOOKUP(A1459,'REPORTE'!$A$1:$AG$1961,31,0)</f>
        <v>CHIMBORAZO</v>
      </c>
      <c r="R1459" s="20" t="str">
        <f>VLOOKUP(A1459,'REPORTE'!$A$1:$AG$1961,32,0)</f>
        <v>CUMANDA</v>
      </c>
      <c r="S1459" s="20" t="str">
        <f>VLOOKUP(A1459,'REPORTE'!$A$1:$AG$1961,33,0)</f>
        <v>CUMANDA</v>
      </c>
      <c r="T1459" s="20" t="str">
        <f>VLOOKUP(S1459,PROVINCIAS!$F$1:$G$1171,2,0)</f>
        <v>URBANA</v>
      </c>
      <c r="U1459" s="20" t="str">
        <f>VLOOKUP(A1459,'REPORTE'!$A$1:$AG$1961,5,0)</f>
        <v>ECUATORIANO(A)</v>
      </c>
      <c r="V1459" s="20" t="str">
        <f>VLOOKUP(A1459,'REPORTE'!$A$1:$AG$1961,18,0)</f>
        <v>F</v>
      </c>
    </row>
    <row r="1460" spans="1:22" x14ac:dyDescent="0.45">
      <c r="A1460" s="20">
        <v>1001587</v>
      </c>
      <c r="B1460" s="20" t="s">
        <v>9431</v>
      </c>
      <c r="C1460" s="20" t="s">
        <v>10086</v>
      </c>
      <c r="D1460" s="20">
        <v>605676337</v>
      </c>
      <c r="E1460" s="20">
        <v>231001690</v>
      </c>
      <c r="F1460" s="20" t="s">
        <v>11139</v>
      </c>
      <c r="G1460" s="20"/>
      <c r="H1460" s="20">
        <v>70</v>
      </c>
      <c r="I1460" s="20" t="s">
        <v>11150</v>
      </c>
      <c r="J1460" s="20" t="s">
        <v>11150</v>
      </c>
      <c r="K1460" s="20" t="s">
        <v>11150</v>
      </c>
      <c r="L1460" s="20" t="s">
        <v>11150</v>
      </c>
      <c r="M1460" s="20" t="s">
        <v>11150</v>
      </c>
      <c r="N1460" s="20" t="s">
        <v>11150</v>
      </c>
      <c r="O1460" s="20">
        <v>70</v>
      </c>
      <c r="P1460" s="20" t="str">
        <f>VLOOKUP(A1460,'REPORTE'!$A$1:$AG$1961,30,0)</f>
        <v>Primaria</v>
      </c>
      <c r="Q1460" s="20" t="str">
        <f>VLOOKUP(A1460,'REPORTE'!$A$1:$AG$1961,31,0)</f>
        <v>CHIMBORAZO</v>
      </c>
      <c r="R1460" s="20" t="str">
        <f>VLOOKUP(A1460,'REPORTE'!$A$1:$AG$1961,32,0)</f>
        <v>GUAMOTE</v>
      </c>
      <c r="S1460" s="20" t="str">
        <f>VLOOKUP(A1460,'REPORTE'!$A$1:$AG$1961,33,0)</f>
        <v>PALMIRA</v>
      </c>
      <c r="T1460" s="20" t="str">
        <f>VLOOKUP(S1460,PROVINCIAS!$F$1:$G$1171,2,0)</f>
        <v>RURAL</v>
      </c>
      <c r="U1460" s="20" t="str">
        <f>VLOOKUP(A1460,'REPORTE'!$A$1:$AG$1961,5,0)</f>
        <v>ECUATORIANO(A)</v>
      </c>
      <c r="V1460" s="20" t="str">
        <f>VLOOKUP(A1460,'REPORTE'!$A$1:$AG$1961,18,0)</f>
        <v>F</v>
      </c>
    </row>
    <row r="1461" spans="1:22" x14ac:dyDescent="0.45">
      <c r="A1461" s="20">
        <v>1001588</v>
      </c>
      <c r="B1461" s="20" t="s">
        <v>9431</v>
      </c>
      <c r="C1461" s="20" t="s">
        <v>14416</v>
      </c>
      <c r="D1461" s="20">
        <v>1719758672</v>
      </c>
      <c r="E1461" s="20">
        <v>231001691</v>
      </c>
      <c r="F1461" s="20" t="s">
        <v>11139</v>
      </c>
      <c r="G1461" s="20"/>
      <c r="H1461" s="20">
        <v>30</v>
      </c>
      <c r="I1461" s="20" t="s">
        <v>11150</v>
      </c>
      <c r="J1461" s="20" t="s">
        <v>11150</v>
      </c>
      <c r="K1461" s="20" t="s">
        <v>11150</v>
      </c>
      <c r="L1461" s="20" t="s">
        <v>11150</v>
      </c>
      <c r="M1461" s="20" t="s">
        <v>11150</v>
      </c>
      <c r="N1461" s="20" t="s">
        <v>11150</v>
      </c>
      <c r="O1461" s="20">
        <v>30</v>
      </c>
      <c r="P1461" s="20" t="str">
        <f>VLOOKUP(A1461,'REPORTE'!$A$1:$AG$1961,30,0)</f>
        <v>Primaria</v>
      </c>
      <c r="Q1461" s="20" t="str">
        <f>VLOOKUP(A1461,'REPORTE'!$A$1:$AG$1961,31,0)</f>
        <v>PICHINCHA</v>
      </c>
      <c r="R1461" s="20" t="str">
        <f>VLOOKUP(A1461,'REPORTE'!$A$1:$AG$1961,32,0)</f>
        <v>QUITO</v>
      </c>
      <c r="S1461" s="20" t="str">
        <f>VLOOKUP(A1461,'REPORTE'!$A$1:$AG$1961,33,0)</f>
        <v>SAN ANTONIO</v>
      </c>
      <c r="T1461" s="20" t="str">
        <f>VLOOKUP(S1461,PROVINCIAS!$F$1:$G$1171,2,0)</f>
        <v>RURAL</v>
      </c>
      <c r="U1461" s="20" t="str">
        <f>VLOOKUP(A1461,'REPORTE'!$A$1:$AG$1961,5,0)</f>
        <v>ECUATORIANO(A)</v>
      </c>
      <c r="V1461" s="20" t="str">
        <f>VLOOKUP(A1461,'REPORTE'!$A$1:$AG$1961,18,0)</f>
        <v>F</v>
      </c>
    </row>
    <row r="1462" spans="1:22" x14ac:dyDescent="0.45">
      <c r="A1462" s="20">
        <v>1001589</v>
      </c>
      <c r="B1462" s="20" t="s">
        <v>9431</v>
      </c>
      <c r="C1462" s="20" t="s">
        <v>10087</v>
      </c>
      <c r="D1462" s="20">
        <v>1711917482</v>
      </c>
      <c r="E1462" s="20">
        <v>231001692</v>
      </c>
      <c r="F1462" s="20" t="s">
        <v>11139</v>
      </c>
      <c r="G1462" s="20"/>
      <c r="H1462" s="20">
        <v>975</v>
      </c>
      <c r="I1462" s="20" t="s">
        <v>11150</v>
      </c>
      <c r="J1462" s="20" t="s">
        <v>11150</v>
      </c>
      <c r="K1462" s="20" t="s">
        <v>11150</v>
      </c>
      <c r="L1462" s="20" t="s">
        <v>11150</v>
      </c>
      <c r="M1462" s="20" t="s">
        <v>11150</v>
      </c>
      <c r="N1462" s="20" t="s">
        <v>11150</v>
      </c>
      <c r="O1462" s="20">
        <v>975</v>
      </c>
      <c r="P1462" s="20" t="str">
        <f>VLOOKUP(A1462,'REPORTE'!$A$1:$AG$1961,30,0)</f>
        <v>Primaria</v>
      </c>
      <c r="Q1462" s="20" t="str">
        <f>VLOOKUP(A1462,'REPORTE'!$A$1:$AG$1961,31,0)</f>
        <v>PICHINCHA</v>
      </c>
      <c r="R1462" s="20" t="str">
        <f>VLOOKUP(A1462,'REPORTE'!$A$1:$AG$1961,32,0)</f>
        <v>QUITO</v>
      </c>
      <c r="S1462" s="20" t="str">
        <f>VLOOKUP(A1462,'REPORTE'!$A$1:$AG$1961,33,0)</f>
        <v>CHILLOGALLO</v>
      </c>
      <c r="T1462" s="20" t="str">
        <f>VLOOKUP(S1462,PROVINCIAS!$F$1:$G$1171,2,0)</f>
        <v>URBANA</v>
      </c>
      <c r="U1462" s="20" t="str">
        <f>VLOOKUP(A1462,'REPORTE'!$A$1:$AG$1961,5,0)</f>
        <v>ECUATORIANO(A)</v>
      </c>
      <c r="V1462" s="20" t="str">
        <f>VLOOKUP(A1462,'REPORTE'!$A$1:$AG$1961,18,0)</f>
        <v>M</v>
      </c>
    </row>
    <row r="1463" spans="1:22" x14ac:dyDescent="0.45">
      <c r="A1463" s="20">
        <v>1001590</v>
      </c>
      <c r="B1463" s="20" t="s">
        <v>9431</v>
      </c>
      <c r="C1463" s="20" t="s">
        <v>14417</v>
      </c>
      <c r="D1463" s="20">
        <v>1700012089</v>
      </c>
      <c r="E1463" s="20">
        <v>231001693</v>
      </c>
      <c r="F1463" s="20" t="s">
        <v>11139</v>
      </c>
      <c r="G1463" s="20"/>
      <c r="H1463" s="20">
        <v>30</v>
      </c>
      <c r="I1463" s="20" t="s">
        <v>11150</v>
      </c>
      <c r="J1463" s="20" t="s">
        <v>11150</v>
      </c>
      <c r="K1463" s="20" t="s">
        <v>11150</v>
      </c>
      <c r="L1463" s="20" t="s">
        <v>11150</v>
      </c>
      <c r="M1463" s="20" t="s">
        <v>11150</v>
      </c>
      <c r="N1463" s="20" t="s">
        <v>11150</v>
      </c>
      <c r="O1463" s="20">
        <v>30</v>
      </c>
      <c r="P1463" s="20" t="str">
        <f>VLOOKUP(A1463,'REPORTE'!$A$1:$AG$1961,30,0)</f>
        <v>Secundaria</v>
      </c>
      <c r="Q1463" s="20" t="str">
        <f>VLOOKUP(A1463,'REPORTE'!$A$1:$AG$1961,31,0)</f>
        <v>PICHINCHA</v>
      </c>
      <c r="R1463" s="20" t="str">
        <f>VLOOKUP(A1463,'REPORTE'!$A$1:$AG$1961,32,0)</f>
        <v>QUITO</v>
      </c>
      <c r="S1463" s="20" t="str">
        <f>VLOOKUP(A1463,'REPORTE'!$A$1:$AG$1961,33,0)</f>
        <v>COTOCOLLAO</v>
      </c>
      <c r="T1463" s="20" t="str">
        <f>VLOOKUP(S1463,PROVINCIAS!$F$1:$G$1171,2,0)</f>
        <v>URBANA</v>
      </c>
      <c r="U1463" s="20" t="str">
        <f>VLOOKUP(A1463,'REPORTE'!$A$1:$AG$1961,5,0)</f>
        <v>ECUATORIANO(A)</v>
      </c>
      <c r="V1463" s="20" t="str">
        <f>VLOOKUP(A1463,'REPORTE'!$A$1:$AG$1961,18,0)</f>
        <v>M</v>
      </c>
    </row>
    <row r="1464" spans="1:22" x14ac:dyDescent="0.45">
      <c r="A1464" s="20">
        <v>1001591</v>
      </c>
      <c r="B1464" s="20" t="s">
        <v>9431</v>
      </c>
      <c r="C1464" s="20" t="s">
        <v>14418</v>
      </c>
      <c r="D1464" s="20">
        <v>1721950937</v>
      </c>
      <c r="E1464" s="20">
        <v>231001694</v>
      </c>
      <c r="F1464" s="20" t="s">
        <v>11139</v>
      </c>
      <c r="G1464" s="20"/>
      <c r="H1464" s="20">
        <v>30</v>
      </c>
      <c r="I1464" s="20" t="s">
        <v>11150</v>
      </c>
      <c r="J1464" s="20" t="s">
        <v>11150</v>
      </c>
      <c r="K1464" s="20" t="s">
        <v>11150</v>
      </c>
      <c r="L1464" s="20" t="s">
        <v>11150</v>
      </c>
      <c r="M1464" s="20" t="s">
        <v>11150</v>
      </c>
      <c r="N1464" s="20" t="s">
        <v>11150</v>
      </c>
      <c r="O1464" s="20">
        <v>30</v>
      </c>
      <c r="P1464" s="20" t="str">
        <f>VLOOKUP(A1464,'REPORTE'!$A$1:$AG$1961,30,0)</f>
        <v>Primaria</v>
      </c>
      <c r="Q1464" s="20" t="str">
        <f>VLOOKUP(A1464,'REPORTE'!$A$1:$AG$1961,31,0)</f>
        <v>PICHINCHA</v>
      </c>
      <c r="R1464" s="20" t="str">
        <f>VLOOKUP(A1464,'REPORTE'!$A$1:$AG$1961,32,0)</f>
        <v>QUITO</v>
      </c>
      <c r="S1464" s="20" t="str">
        <f>VLOOKUP(A1464,'REPORTE'!$A$1:$AG$1961,33,0)</f>
        <v>COTOCOLLAO</v>
      </c>
      <c r="T1464" s="20" t="str">
        <f>VLOOKUP(S1464,PROVINCIAS!$F$1:$G$1171,2,0)</f>
        <v>URBANA</v>
      </c>
      <c r="U1464" s="20" t="str">
        <f>VLOOKUP(A1464,'REPORTE'!$A$1:$AG$1961,5,0)</f>
        <v>ECUATORIANO(A)</v>
      </c>
      <c r="V1464" s="20" t="str">
        <f>VLOOKUP(A1464,'REPORTE'!$A$1:$AG$1961,18,0)</f>
        <v>M</v>
      </c>
    </row>
    <row r="1465" spans="1:22" x14ac:dyDescent="0.45">
      <c r="A1465" s="20">
        <v>1001592</v>
      </c>
      <c r="B1465" s="20" t="s">
        <v>9431</v>
      </c>
      <c r="C1465" s="20" t="s">
        <v>10089</v>
      </c>
      <c r="D1465" s="20">
        <v>1710528686</v>
      </c>
      <c r="E1465" s="20">
        <v>231001695</v>
      </c>
      <c r="F1465" s="20" t="s">
        <v>11139</v>
      </c>
      <c r="G1465" s="20"/>
      <c r="H1465" s="20">
        <v>35</v>
      </c>
      <c r="I1465" s="20" t="s">
        <v>11150</v>
      </c>
      <c r="J1465" s="20" t="s">
        <v>11150</v>
      </c>
      <c r="K1465" s="20" t="s">
        <v>11150</v>
      </c>
      <c r="L1465" s="20" t="s">
        <v>11150</v>
      </c>
      <c r="M1465" s="20" t="s">
        <v>11150</v>
      </c>
      <c r="N1465" s="20" t="s">
        <v>11150</v>
      </c>
      <c r="O1465" s="20">
        <v>35</v>
      </c>
      <c r="P1465" s="20" t="str">
        <f>VLOOKUP(A1465,'REPORTE'!$A$1:$AG$1961,30,0)</f>
        <v>Primaria</v>
      </c>
      <c r="Q1465" s="20" t="str">
        <f>VLOOKUP(A1465,'REPORTE'!$A$1:$AG$1961,31,0)</f>
        <v>PICHINCHA</v>
      </c>
      <c r="R1465" s="20" t="str">
        <f>VLOOKUP(A1465,'REPORTE'!$A$1:$AG$1961,32,0)</f>
        <v>QUITO</v>
      </c>
      <c r="S1465" s="20" t="str">
        <f>VLOOKUP(A1465,'REPORTE'!$A$1:$AG$1961,33,0)</f>
        <v>COTOCOLLAO</v>
      </c>
      <c r="T1465" s="20" t="str">
        <f>VLOOKUP(S1465,PROVINCIAS!$F$1:$G$1171,2,0)</f>
        <v>URBANA</v>
      </c>
      <c r="U1465" s="20" t="str">
        <f>VLOOKUP(A1465,'REPORTE'!$A$1:$AG$1961,5,0)</f>
        <v>ECUATORIANO(A)</v>
      </c>
      <c r="V1465" s="20" t="str">
        <f>VLOOKUP(A1465,'REPORTE'!$A$1:$AG$1961,18,0)</f>
        <v>M</v>
      </c>
    </row>
    <row r="1466" spans="1:22" x14ac:dyDescent="0.45">
      <c r="A1466" s="20">
        <v>1001593</v>
      </c>
      <c r="B1466" s="20" t="s">
        <v>9431</v>
      </c>
      <c r="C1466" s="20" t="s">
        <v>10206</v>
      </c>
      <c r="D1466" s="20">
        <v>1801278209</v>
      </c>
      <c r="E1466" s="20">
        <v>231001696</v>
      </c>
      <c r="F1466" s="20" t="s">
        <v>11139</v>
      </c>
      <c r="G1466" s="20"/>
      <c r="H1466" s="20">
        <v>346.25</v>
      </c>
      <c r="I1466" s="20" t="s">
        <v>11150</v>
      </c>
      <c r="J1466" s="20" t="s">
        <v>11150</v>
      </c>
      <c r="K1466" s="20" t="s">
        <v>11150</v>
      </c>
      <c r="L1466" s="20" t="s">
        <v>11150</v>
      </c>
      <c r="M1466" s="20" t="s">
        <v>11150</v>
      </c>
      <c r="N1466" s="20" t="s">
        <v>11150</v>
      </c>
      <c r="O1466" s="20">
        <v>346.25</v>
      </c>
      <c r="P1466" s="20" t="str">
        <f>VLOOKUP(A1466,'REPORTE'!$A$1:$AG$1961,30,0)</f>
        <v>Secundaria</v>
      </c>
      <c r="Q1466" s="20" t="str">
        <f>VLOOKUP(A1466,'REPORTE'!$A$1:$AG$1961,31,0)</f>
        <v>TUNGURAHUA</v>
      </c>
      <c r="R1466" s="20" t="str">
        <f>VLOOKUP(A1466,'REPORTE'!$A$1:$AG$1961,32,0)</f>
        <v>SAN PEDRO DE PELILEO</v>
      </c>
      <c r="S1466" s="20" t="str">
        <f>VLOOKUP(A1466,'REPORTE'!$A$1:$AG$1961,33,0)</f>
        <v>PELILEO</v>
      </c>
      <c r="T1466" s="20" t="str">
        <f>VLOOKUP(S1466,PROVINCIAS!$F$1:$G$1171,2,0)</f>
        <v>URBANA</v>
      </c>
      <c r="U1466" s="20" t="str">
        <f>VLOOKUP(A1466,'REPORTE'!$A$1:$AG$1961,5,0)</f>
        <v>ECUATORIANO(A)</v>
      </c>
      <c r="V1466" s="20" t="str">
        <f>VLOOKUP(A1466,'REPORTE'!$A$1:$AG$1961,18,0)</f>
        <v>F</v>
      </c>
    </row>
    <row r="1467" spans="1:22" x14ac:dyDescent="0.45">
      <c r="A1467" s="20">
        <v>1001594</v>
      </c>
      <c r="B1467" s="20" t="s">
        <v>9431</v>
      </c>
      <c r="C1467" s="20" t="s">
        <v>14419</v>
      </c>
      <c r="D1467" s="20">
        <v>1718655036</v>
      </c>
      <c r="E1467" s="20">
        <v>231001697</v>
      </c>
      <c r="F1467" s="20" t="s">
        <v>11139</v>
      </c>
      <c r="G1467" s="20"/>
      <c r="H1467" s="20">
        <v>15</v>
      </c>
      <c r="I1467" s="20" t="s">
        <v>11150</v>
      </c>
      <c r="J1467" s="20" t="s">
        <v>11150</v>
      </c>
      <c r="K1467" s="20" t="s">
        <v>11150</v>
      </c>
      <c r="L1467" s="20" t="s">
        <v>11150</v>
      </c>
      <c r="M1467" s="20" t="s">
        <v>11150</v>
      </c>
      <c r="N1467" s="20" t="s">
        <v>11150</v>
      </c>
      <c r="O1467" s="20">
        <v>15</v>
      </c>
      <c r="P1467" s="20" t="str">
        <f>VLOOKUP(A1467,'REPORTE'!$A$1:$AG$1961,30,0)</f>
        <v>Universitaria</v>
      </c>
      <c r="Q1467" s="20" t="str">
        <f>VLOOKUP(A1467,'REPORTE'!$A$1:$AG$1961,31,0)</f>
        <v>PICHINCHA</v>
      </c>
      <c r="R1467" s="20" t="str">
        <f>VLOOKUP(A1467,'REPORTE'!$A$1:$AG$1961,32,0)</f>
        <v>QUITO</v>
      </c>
      <c r="S1467" s="20" t="str">
        <f>VLOOKUP(A1467,'REPORTE'!$A$1:$AG$1961,33,0)</f>
        <v>PUENGASI</v>
      </c>
      <c r="T1467" s="20" t="str">
        <f>VLOOKUP(S1467,PROVINCIAS!$F$1:$G$1171,2,0)</f>
        <v>URBANA</v>
      </c>
      <c r="U1467" s="20" t="str">
        <f>VLOOKUP(A1467,'REPORTE'!$A$1:$AG$1961,5,0)</f>
        <v>ECUATORIANO(A)</v>
      </c>
      <c r="V1467" s="20" t="str">
        <f>VLOOKUP(A1467,'REPORTE'!$A$1:$AG$1961,18,0)</f>
        <v>M</v>
      </c>
    </row>
    <row r="1468" spans="1:22" x14ac:dyDescent="0.45">
      <c r="A1468" s="20">
        <v>1001595</v>
      </c>
      <c r="B1468" s="20" t="s">
        <v>9431</v>
      </c>
      <c r="C1468" s="20" t="s">
        <v>10201</v>
      </c>
      <c r="D1468" s="20">
        <v>1724258189</v>
      </c>
      <c r="E1468" s="20">
        <v>231001698</v>
      </c>
      <c r="F1468" s="20" t="s">
        <v>11139</v>
      </c>
      <c r="G1468" s="20"/>
      <c r="H1468" s="20">
        <v>70</v>
      </c>
      <c r="I1468" s="20" t="s">
        <v>11150</v>
      </c>
      <c r="J1468" s="20" t="s">
        <v>11150</v>
      </c>
      <c r="K1468" s="20" t="s">
        <v>11150</v>
      </c>
      <c r="L1468" s="20" t="s">
        <v>11150</v>
      </c>
      <c r="M1468" s="20" t="s">
        <v>11150</v>
      </c>
      <c r="N1468" s="20" t="s">
        <v>11150</v>
      </c>
      <c r="O1468" s="20">
        <v>70</v>
      </c>
      <c r="P1468" s="20" t="str">
        <f>VLOOKUP(A1468,'REPORTE'!$A$1:$AG$1961,30,0)</f>
        <v>Primaria</v>
      </c>
      <c r="Q1468" s="20" t="str">
        <f>VLOOKUP(A1468,'REPORTE'!$A$1:$AG$1961,31,0)</f>
        <v>PICHINCHA</v>
      </c>
      <c r="R1468" s="20" t="str">
        <f>VLOOKUP(A1468,'REPORTE'!$A$1:$AG$1961,32,0)</f>
        <v>QUITO</v>
      </c>
      <c r="S1468" s="20" t="str">
        <f>VLOOKUP(A1468,'REPORTE'!$A$1:$AG$1961,33,0)</f>
        <v>COTOCOLLAO</v>
      </c>
      <c r="T1468" s="20" t="str">
        <f>VLOOKUP(S1468,PROVINCIAS!$F$1:$G$1171,2,0)</f>
        <v>URBANA</v>
      </c>
      <c r="U1468" s="20" t="str">
        <f>VLOOKUP(A1468,'REPORTE'!$A$1:$AG$1961,5,0)</f>
        <v>ECUATORIANO(A)</v>
      </c>
      <c r="V1468" s="20" t="str">
        <f>VLOOKUP(A1468,'REPORTE'!$A$1:$AG$1961,18,0)</f>
        <v>M</v>
      </c>
    </row>
    <row r="1469" spans="1:22" x14ac:dyDescent="0.45">
      <c r="A1469" s="20">
        <v>1001596</v>
      </c>
      <c r="B1469" s="20" t="s">
        <v>9431</v>
      </c>
      <c r="C1469" s="20" t="s">
        <v>14420</v>
      </c>
      <c r="D1469" s="20">
        <v>2100164637</v>
      </c>
      <c r="E1469" s="20">
        <v>231001699</v>
      </c>
      <c r="F1469" s="20" t="s">
        <v>11139</v>
      </c>
      <c r="G1469" s="20"/>
      <c r="H1469" s="20">
        <v>6</v>
      </c>
      <c r="I1469" s="20" t="s">
        <v>11150</v>
      </c>
      <c r="J1469" s="20" t="s">
        <v>11150</v>
      </c>
      <c r="K1469" s="20" t="s">
        <v>11150</v>
      </c>
      <c r="L1469" s="20" t="s">
        <v>11150</v>
      </c>
      <c r="M1469" s="20" t="s">
        <v>11150</v>
      </c>
      <c r="N1469" s="20" t="s">
        <v>11150</v>
      </c>
      <c r="O1469" s="20">
        <v>6</v>
      </c>
      <c r="P1469" s="20" t="str">
        <f>VLOOKUP(A1469,'REPORTE'!$A$1:$AG$1961,30,0)</f>
        <v>Primaria</v>
      </c>
      <c r="Q1469" s="20" t="str">
        <f>VLOOKUP(A1469,'REPORTE'!$A$1:$AG$1961,31,0)</f>
        <v>PICHINCHA</v>
      </c>
      <c r="R1469" s="20" t="str">
        <f>VLOOKUP(A1469,'REPORTE'!$A$1:$AG$1961,32,0)</f>
        <v>QUITO</v>
      </c>
      <c r="S1469" s="20" t="str">
        <f>VLOOKUP(A1469,'REPORTE'!$A$1:$AG$1961,33,0)</f>
        <v>COTOCOLLAO</v>
      </c>
      <c r="T1469" s="20" t="str">
        <f>VLOOKUP(S1469,PROVINCIAS!$F$1:$G$1171,2,0)</f>
        <v>URBANA</v>
      </c>
      <c r="U1469" s="20" t="str">
        <f>VLOOKUP(A1469,'REPORTE'!$A$1:$AG$1961,5,0)</f>
        <v>ECUATORIANO(A)</v>
      </c>
      <c r="V1469" s="20" t="str">
        <f>VLOOKUP(A1469,'REPORTE'!$A$1:$AG$1961,18,0)</f>
        <v>M</v>
      </c>
    </row>
    <row r="1470" spans="1:22" x14ac:dyDescent="0.45">
      <c r="A1470" s="20">
        <v>1001597</v>
      </c>
      <c r="B1470" s="20" t="s">
        <v>9431</v>
      </c>
      <c r="C1470" s="20" t="s">
        <v>14421</v>
      </c>
      <c r="D1470" s="20">
        <v>1710972371</v>
      </c>
      <c r="E1470" s="20">
        <v>231001700</v>
      </c>
      <c r="F1470" s="20" t="s">
        <v>11139</v>
      </c>
      <c r="G1470" s="20"/>
      <c r="H1470" s="20">
        <v>2</v>
      </c>
      <c r="I1470" s="20" t="s">
        <v>11150</v>
      </c>
      <c r="J1470" s="20" t="s">
        <v>11150</v>
      </c>
      <c r="K1470" s="20" t="s">
        <v>11150</v>
      </c>
      <c r="L1470" s="20" t="s">
        <v>11150</v>
      </c>
      <c r="M1470" s="20" t="s">
        <v>11150</v>
      </c>
      <c r="N1470" s="20" t="s">
        <v>11150</v>
      </c>
      <c r="O1470" s="20">
        <v>2</v>
      </c>
      <c r="P1470" s="20" t="str">
        <f>VLOOKUP(A1470,'REPORTE'!$A$1:$AG$1961,30,0)</f>
        <v>Primaria</v>
      </c>
      <c r="Q1470" s="20" t="str">
        <f>VLOOKUP(A1470,'REPORTE'!$A$1:$AG$1961,31,0)</f>
        <v>COTOPAXI</v>
      </c>
      <c r="R1470" s="20" t="str">
        <f>VLOOKUP(A1470,'REPORTE'!$A$1:$AG$1961,32,0)</f>
        <v>LATACUNGA</v>
      </c>
      <c r="S1470" s="20" t="str">
        <f>VLOOKUP(A1470,'REPORTE'!$A$1:$AG$1961,33,0)</f>
        <v>LA MATRIZ</v>
      </c>
      <c r="T1470" s="20" t="str">
        <f>VLOOKUP(S1470,PROVINCIAS!$F$1:$G$1171,2,0)</f>
        <v>URBANA</v>
      </c>
      <c r="U1470" s="20" t="str">
        <f>VLOOKUP(A1470,'REPORTE'!$A$1:$AG$1961,5,0)</f>
        <v>ECUATORIANO(A)</v>
      </c>
      <c r="V1470" s="20" t="str">
        <f>VLOOKUP(A1470,'REPORTE'!$A$1:$AG$1961,18,0)</f>
        <v>M</v>
      </c>
    </row>
    <row r="1471" spans="1:22" x14ac:dyDescent="0.45">
      <c r="A1471" s="20">
        <v>1001598</v>
      </c>
      <c r="B1471" s="20" t="s">
        <v>9431</v>
      </c>
      <c r="C1471" s="20" t="s">
        <v>10152</v>
      </c>
      <c r="D1471" s="20">
        <v>1710356948</v>
      </c>
      <c r="E1471" s="20">
        <v>231001701</v>
      </c>
      <c r="F1471" s="20" t="s">
        <v>11139</v>
      </c>
      <c r="G1471" s="20"/>
      <c r="H1471" s="20">
        <v>33.200000000000003</v>
      </c>
      <c r="I1471" s="20" t="s">
        <v>11150</v>
      </c>
      <c r="J1471" s="20" t="s">
        <v>11150</v>
      </c>
      <c r="K1471" s="20" t="s">
        <v>11150</v>
      </c>
      <c r="L1471" s="20" t="s">
        <v>11150</v>
      </c>
      <c r="M1471" s="20" t="s">
        <v>11150</v>
      </c>
      <c r="N1471" s="20" t="s">
        <v>11150</v>
      </c>
      <c r="O1471" s="20">
        <v>33.200000000000003</v>
      </c>
      <c r="P1471" s="20" t="str">
        <f>VLOOKUP(A1471,'REPORTE'!$A$1:$AG$1961,30,0)</f>
        <v>Primaria</v>
      </c>
      <c r="Q1471" s="20" t="str">
        <f>VLOOKUP(A1471,'REPORTE'!$A$1:$AG$1961,31,0)</f>
        <v>PICHINCHA</v>
      </c>
      <c r="R1471" s="20" t="str">
        <f>VLOOKUP(A1471,'REPORTE'!$A$1:$AG$1961,32,0)</f>
        <v>QUITO</v>
      </c>
      <c r="S1471" s="20" t="str">
        <f>VLOOKUP(A1471,'REPORTE'!$A$1:$AG$1961,33,0)</f>
        <v>COTOCOLLAO</v>
      </c>
      <c r="T1471" s="20" t="str">
        <f>VLOOKUP(S1471,PROVINCIAS!$F$1:$G$1171,2,0)</f>
        <v>URBANA</v>
      </c>
      <c r="U1471" s="20" t="str">
        <f>VLOOKUP(A1471,'REPORTE'!$A$1:$AG$1961,5,0)</f>
        <v>ECUATORIANO(A)</v>
      </c>
      <c r="V1471" s="20" t="str">
        <f>VLOOKUP(A1471,'REPORTE'!$A$1:$AG$1961,18,0)</f>
        <v>F</v>
      </c>
    </row>
    <row r="1472" spans="1:22" x14ac:dyDescent="0.45">
      <c r="A1472" s="20">
        <v>1001599</v>
      </c>
      <c r="B1472" s="20" t="s">
        <v>9431</v>
      </c>
      <c r="C1472" s="20" t="s">
        <v>14422</v>
      </c>
      <c r="D1472" s="20">
        <v>1707717946</v>
      </c>
      <c r="E1472" s="20">
        <v>231001702</v>
      </c>
      <c r="F1472" s="20" t="s">
        <v>11139</v>
      </c>
      <c r="G1472" s="20"/>
      <c r="H1472" s="20">
        <v>140</v>
      </c>
      <c r="I1472" s="20" t="s">
        <v>11150</v>
      </c>
      <c r="J1472" s="20" t="s">
        <v>11150</v>
      </c>
      <c r="K1472" s="20" t="s">
        <v>11150</v>
      </c>
      <c r="L1472" s="20" t="s">
        <v>11150</v>
      </c>
      <c r="M1472" s="20" t="s">
        <v>11150</v>
      </c>
      <c r="N1472" s="20" t="s">
        <v>11150</v>
      </c>
      <c r="O1472" s="20">
        <v>140</v>
      </c>
      <c r="P1472" s="20" t="str">
        <f>VLOOKUP(A1472,'REPORTE'!$A$1:$AG$1961,30,0)</f>
        <v>Primaria</v>
      </c>
      <c r="Q1472" s="20" t="str">
        <f>VLOOKUP(A1472,'REPORTE'!$A$1:$AG$1961,31,0)</f>
        <v>PICHINCHA</v>
      </c>
      <c r="R1472" s="20" t="str">
        <f>VLOOKUP(A1472,'REPORTE'!$A$1:$AG$1961,32,0)</f>
        <v>QUITO</v>
      </c>
      <c r="S1472" s="20" t="str">
        <f>VLOOKUP(A1472,'REPORTE'!$A$1:$AG$1961,33,0)</f>
        <v>CHILLOGALLO</v>
      </c>
      <c r="T1472" s="20" t="str">
        <f>VLOOKUP(S1472,PROVINCIAS!$F$1:$G$1171,2,0)</f>
        <v>URBANA</v>
      </c>
      <c r="U1472" s="20" t="str">
        <f>VLOOKUP(A1472,'REPORTE'!$A$1:$AG$1961,5,0)</f>
        <v>ECUATORIANO(A)</v>
      </c>
      <c r="V1472" s="20" t="str">
        <f>VLOOKUP(A1472,'REPORTE'!$A$1:$AG$1961,18,0)</f>
        <v>M</v>
      </c>
    </row>
    <row r="1473" spans="1:22" x14ac:dyDescent="0.45">
      <c r="A1473" s="20">
        <v>1001600</v>
      </c>
      <c r="B1473" s="20" t="s">
        <v>9431</v>
      </c>
      <c r="C1473" s="20" t="s">
        <v>14423</v>
      </c>
      <c r="D1473" s="20">
        <v>1751494640</v>
      </c>
      <c r="E1473" s="20">
        <v>231001703</v>
      </c>
      <c r="F1473" s="20" t="s">
        <v>11139</v>
      </c>
      <c r="G1473" s="20"/>
      <c r="H1473" s="20">
        <v>30</v>
      </c>
      <c r="I1473" s="20" t="s">
        <v>11150</v>
      </c>
      <c r="J1473" s="20" t="s">
        <v>11150</v>
      </c>
      <c r="K1473" s="20" t="s">
        <v>11150</v>
      </c>
      <c r="L1473" s="20" t="s">
        <v>11150</v>
      </c>
      <c r="M1473" s="20" t="s">
        <v>11150</v>
      </c>
      <c r="N1473" s="20" t="s">
        <v>11150</v>
      </c>
      <c r="O1473" s="20">
        <v>30</v>
      </c>
      <c r="P1473" s="20" t="str">
        <f>VLOOKUP(A1473,'REPORTE'!$A$1:$AG$1961,30,0)</f>
        <v>Secundaria</v>
      </c>
      <c r="Q1473" s="20" t="str">
        <f>VLOOKUP(A1473,'REPORTE'!$A$1:$AG$1961,31,0)</f>
        <v>PICHINCHA</v>
      </c>
      <c r="R1473" s="20" t="str">
        <f>VLOOKUP(A1473,'REPORTE'!$A$1:$AG$1961,32,0)</f>
        <v>QUITO</v>
      </c>
      <c r="S1473" s="20" t="str">
        <f>VLOOKUP(A1473,'REPORTE'!$A$1:$AG$1961,33,0)</f>
        <v>COTOCOLLAO</v>
      </c>
      <c r="T1473" s="20" t="str">
        <f>VLOOKUP(S1473,PROVINCIAS!$F$1:$G$1171,2,0)</f>
        <v>URBANA</v>
      </c>
      <c r="U1473" s="20" t="str">
        <f>VLOOKUP(A1473,'REPORTE'!$A$1:$AG$1961,5,0)</f>
        <v>ECUATORIANO(A)</v>
      </c>
      <c r="V1473" s="20" t="str">
        <f>VLOOKUP(A1473,'REPORTE'!$A$1:$AG$1961,18,0)</f>
        <v>M</v>
      </c>
    </row>
    <row r="1474" spans="1:22" x14ac:dyDescent="0.45">
      <c r="A1474" s="20">
        <v>1001601</v>
      </c>
      <c r="B1474" s="20" t="s">
        <v>9431</v>
      </c>
      <c r="C1474" s="20" t="s">
        <v>10098</v>
      </c>
      <c r="D1474" s="20">
        <v>1717279580</v>
      </c>
      <c r="E1474" s="20">
        <v>231001704</v>
      </c>
      <c r="F1474" s="20" t="s">
        <v>11139</v>
      </c>
      <c r="G1474" s="20"/>
      <c r="H1474" s="20">
        <v>85</v>
      </c>
      <c r="I1474" s="20" t="s">
        <v>11150</v>
      </c>
      <c r="J1474" s="20" t="s">
        <v>11150</v>
      </c>
      <c r="K1474" s="20" t="s">
        <v>11150</v>
      </c>
      <c r="L1474" s="20" t="s">
        <v>11150</v>
      </c>
      <c r="M1474" s="20" t="s">
        <v>11150</v>
      </c>
      <c r="N1474" s="20" t="s">
        <v>11150</v>
      </c>
      <c r="O1474" s="20">
        <v>85</v>
      </c>
      <c r="P1474" s="20" t="str">
        <f>VLOOKUP(A1474,'REPORTE'!$A$1:$AG$1961,30,0)</f>
        <v>Secundaria</v>
      </c>
      <c r="Q1474" s="20" t="str">
        <f>VLOOKUP(A1474,'REPORTE'!$A$1:$AG$1961,31,0)</f>
        <v>PICHINCHA</v>
      </c>
      <c r="R1474" s="20" t="str">
        <f>VLOOKUP(A1474,'REPORTE'!$A$1:$AG$1961,32,0)</f>
        <v>QUITO</v>
      </c>
      <c r="S1474" s="20" t="str">
        <f>VLOOKUP(A1474,'REPORTE'!$A$1:$AG$1961,33,0)</f>
        <v>SAN ROQUE</v>
      </c>
      <c r="T1474" s="20" t="str">
        <f>VLOOKUP(S1474,PROVINCIAS!$F$1:$G$1171,2,0)</f>
        <v>RURAL</v>
      </c>
      <c r="U1474" s="20" t="str">
        <f>VLOOKUP(A1474,'REPORTE'!$A$1:$AG$1961,5,0)</f>
        <v>ECUATORIANO(A)</v>
      </c>
      <c r="V1474" s="20" t="str">
        <f>VLOOKUP(A1474,'REPORTE'!$A$1:$AG$1961,18,0)</f>
        <v>F</v>
      </c>
    </row>
    <row r="1475" spans="1:22" x14ac:dyDescent="0.45">
      <c r="A1475" s="20">
        <v>1001602</v>
      </c>
      <c r="B1475" s="20" t="s">
        <v>9431</v>
      </c>
      <c r="C1475" s="20" t="s">
        <v>10130</v>
      </c>
      <c r="D1475" s="20">
        <v>1717326365</v>
      </c>
      <c r="E1475" s="20">
        <v>231001705</v>
      </c>
      <c r="F1475" s="20" t="s">
        <v>11139</v>
      </c>
      <c r="G1475" s="20"/>
      <c r="H1475" s="20">
        <v>130</v>
      </c>
      <c r="I1475" s="20" t="s">
        <v>11150</v>
      </c>
      <c r="J1475" s="20" t="s">
        <v>11150</v>
      </c>
      <c r="K1475" s="20" t="s">
        <v>11150</v>
      </c>
      <c r="L1475" s="20" t="s">
        <v>11150</v>
      </c>
      <c r="M1475" s="20" t="s">
        <v>11150</v>
      </c>
      <c r="N1475" s="20" t="s">
        <v>11150</v>
      </c>
      <c r="O1475" s="20">
        <v>130</v>
      </c>
      <c r="P1475" s="20" t="str">
        <f>VLOOKUP(A1475,'REPORTE'!$A$1:$AG$1961,30,0)</f>
        <v>Secundaria</v>
      </c>
      <c r="Q1475" s="20" t="str">
        <f>VLOOKUP(A1475,'REPORTE'!$A$1:$AG$1961,31,0)</f>
        <v>PICHINCHA</v>
      </c>
      <c r="R1475" s="20" t="str">
        <f>VLOOKUP(A1475,'REPORTE'!$A$1:$AG$1961,32,0)</f>
        <v>QUITO</v>
      </c>
      <c r="S1475" s="20" t="str">
        <f>VLOOKUP(A1475,'REPORTE'!$A$1:$AG$1961,33,0)</f>
        <v>COTOCOLLAO</v>
      </c>
      <c r="T1475" s="20" t="str">
        <f>VLOOKUP(S1475,PROVINCIAS!$F$1:$G$1171,2,0)</f>
        <v>URBANA</v>
      </c>
      <c r="U1475" s="20" t="str">
        <f>VLOOKUP(A1475,'REPORTE'!$A$1:$AG$1961,5,0)</f>
        <v>ECUATORIANO(A)</v>
      </c>
      <c r="V1475" s="20" t="str">
        <f>VLOOKUP(A1475,'REPORTE'!$A$1:$AG$1961,18,0)</f>
        <v>F</v>
      </c>
    </row>
    <row r="1476" spans="1:22" x14ac:dyDescent="0.45">
      <c r="A1476" s="20">
        <v>1001603</v>
      </c>
      <c r="B1476" s="20" t="s">
        <v>9431</v>
      </c>
      <c r="C1476" s="20" t="s">
        <v>10099</v>
      </c>
      <c r="D1476" s="20">
        <v>1751496538</v>
      </c>
      <c r="E1476" s="20">
        <v>231001706</v>
      </c>
      <c r="F1476" s="20" t="s">
        <v>11139</v>
      </c>
      <c r="G1476" s="20"/>
      <c r="H1476" s="20">
        <v>70</v>
      </c>
      <c r="I1476" s="20" t="s">
        <v>11150</v>
      </c>
      <c r="J1476" s="20" t="s">
        <v>11150</v>
      </c>
      <c r="K1476" s="20" t="s">
        <v>11150</v>
      </c>
      <c r="L1476" s="20" t="s">
        <v>11150</v>
      </c>
      <c r="M1476" s="20" t="s">
        <v>11150</v>
      </c>
      <c r="N1476" s="20" t="s">
        <v>11150</v>
      </c>
      <c r="O1476" s="20">
        <v>70</v>
      </c>
      <c r="P1476" s="20" t="str">
        <f>VLOOKUP(A1476,'REPORTE'!$A$1:$AG$1961,30,0)</f>
        <v>Primaria</v>
      </c>
      <c r="Q1476" s="20" t="str">
        <f>VLOOKUP(A1476,'REPORTE'!$A$1:$AG$1961,31,0)</f>
        <v>PICHINCHA</v>
      </c>
      <c r="R1476" s="20" t="str">
        <f>VLOOKUP(A1476,'REPORTE'!$A$1:$AG$1961,32,0)</f>
        <v>QUITO</v>
      </c>
      <c r="S1476" s="20" t="str">
        <f>VLOOKUP(A1476,'REPORTE'!$A$1:$AG$1961,33,0)</f>
        <v>CHILLOGALLO</v>
      </c>
      <c r="T1476" s="20" t="str">
        <f>VLOOKUP(S1476,PROVINCIAS!$F$1:$G$1171,2,0)</f>
        <v>URBANA</v>
      </c>
      <c r="U1476" s="20" t="str">
        <f>VLOOKUP(A1476,'REPORTE'!$A$1:$AG$1961,5,0)</f>
        <v>ECUATORIANO(A)</v>
      </c>
      <c r="V1476" s="20" t="str">
        <f>VLOOKUP(A1476,'REPORTE'!$A$1:$AG$1961,18,0)</f>
        <v>F</v>
      </c>
    </row>
    <row r="1477" spans="1:22" x14ac:dyDescent="0.45">
      <c r="A1477" s="20">
        <v>1001604</v>
      </c>
      <c r="B1477" s="20" t="s">
        <v>9431</v>
      </c>
      <c r="C1477" s="20" t="s">
        <v>14424</v>
      </c>
      <c r="D1477" s="20">
        <v>201225760</v>
      </c>
      <c r="E1477" s="20">
        <v>231001707</v>
      </c>
      <c r="F1477" s="20" t="s">
        <v>11139</v>
      </c>
      <c r="G1477" s="20"/>
      <c r="H1477" s="20">
        <v>6</v>
      </c>
      <c r="I1477" s="20" t="s">
        <v>11150</v>
      </c>
      <c r="J1477" s="20" t="s">
        <v>11150</v>
      </c>
      <c r="K1477" s="20" t="s">
        <v>11150</v>
      </c>
      <c r="L1477" s="20" t="s">
        <v>11150</v>
      </c>
      <c r="M1477" s="20" t="s">
        <v>11150</v>
      </c>
      <c r="N1477" s="20" t="s">
        <v>11150</v>
      </c>
      <c r="O1477" s="20">
        <v>6</v>
      </c>
      <c r="P1477" s="20" t="str">
        <f>VLOOKUP(A1477,'REPORTE'!$A$1:$AG$1961,30,0)</f>
        <v>Primaria</v>
      </c>
      <c r="Q1477" s="20" t="str">
        <f>VLOOKUP(A1477,'REPORTE'!$A$1:$AG$1961,31,0)</f>
        <v>PICHINCHA</v>
      </c>
      <c r="R1477" s="20" t="str">
        <f>VLOOKUP(A1477,'REPORTE'!$A$1:$AG$1961,32,0)</f>
        <v>QUITO</v>
      </c>
      <c r="S1477" s="20" t="str">
        <f>VLOOKUP(A1477,'REPORTE'!$A$1:$AG$1961,33,0)</f>
        <v>COCHAPAMBA</v>
      </c>
      <c r="T1477" s="20" t="str">
        <f>VLOOKUP(S1477,PROVINCIAS!$F$1:$G$1171,2,0)</f>
        <v>RURAL</v>
      </c>
      <c r="U1477" s="20" t="str">
        <f>VLOOKUP(A1477,'REPORTE'!$A$1:$AG$1961,5,0)</f>
        <v>ECUATORIANO(A)</v>
      </c>
      <c r="V1477" s="20" t="str">
        <f>VLOOKUP(A1477,'REPORTE'!$A$1:$AG$1961,18,0)</f>
        <v>F</v>
      </c>
    </row>
    <row r="1478" spans="1:22" x14ac:dyDescent="0.45">
      <c r="A1478" s="20">
        <v>1001605</v>
      </c>
      <c r="B1478" s="20" t="s">
        <v>9431</v>
      </c>
      <c r="C1478" s="20" t="s">
        <v>10122</v>
      </c>
      <c r="D1478" s="20">
        <v>1717737298</v>
      </c>
      <c r="E1478" s="20">
        <v>231001708</v>
      </c>
      <c r="F1478" s="20" t="s">
        <v>11139</v>
      </c>
      <c r="G1478" s="20"/>
      <c r="H1478" s="20">
        <v>95</v>
      </c>
      <c r="I1478" s="20" t="s">
        <v>11150</v>
      </c>
      <c r="J1478" s="20" t="s">
        <v>11150</v>
      </c>
      <c r="K1478" s="20" t="s">
        <v>11150</v>
      </c>
      <c r="L1478" s="20" t="s">
        <v>11150</v>
      </c>
      <c r="M1478" s="20" t="s">
        <v>11150</v>
      </c>
      <c r="N1478" s="20" t="s">
        <v>11150</v>
      </c>
      <c r="O1478" s="20">
        <v>95</v>
      </c>
      <c r="P1478" s="20" t="str">
        <f>VLOOKUP(A1478,'REPORTE'!$A$1:$AG$1961,30,0)</f>
        <v>Secundaria</v>
      </c>
      <c r="Q1478" s="20" t="str">
        <f>VLOOKUP(A1478,'REPORTE'!$A$1:$AG$1961,31,0)</f>
        <v>EL ORO</v>
      </c>
      <c r="R1478" s="20" t="str">
        <f>VLOOKUP(A1478,'REPORTE'!$A$1:$AG$1961,32,0)</f>
        <v>PORTOVELO</v>
      </c>
      <c r="S1478" s="20" t="str">
        <f>VLOOKUP(A1478,'REPORTE'!$A$1:$AG$1961,33,0)</f>
        <v>SALATI</v>
      </c>
      <c r="T1478" s="20" t="str">
        <f>VLOOKUP(S1478,PROVINCIAS!$F$1:$G$1171,2,0)</f>
        <v>RURAL</v>
      </c>
      <c r="U1478" s="20" t="str">
        <f>VLOOKUP(A1478,'REPORTE'!$A$1:$AG$1961,5,0)</f>
        <v>ECUATORIANO(A)</v>
      </c>
      <c r="V1478" s="20" t="str">
        <f>VLOOKUP(A1478,'REPORTE'!$A$1:$AG$1961,18,0)</f>
        <v>F</v>
      </c>
    </row>
    <row r="1479" spans="1:22" x14ac:dyDescent="0.45">
      <c r="A1479" s="20">
        <v>1001606</v>
      </c>
      <c r="B1479" s="20" t="s">
        <v>9431</v>
      </c>
      <c r="C1479" s="20" t="s">
        <v>14425</v>
      </c>
      <c r="D1479" s="20">
        <v>1712998770</v>
      </c>
      <c r="E1479" s="20">
        <v>231001709</v>
      </c>
      <c r="F1479" s="20" t="s">
        <v>11139</v>
      </c>
      <c r="G1479" s="20"/>
      <c r="H1479" s="20">
        <v>30</v>
      </c>
      <c r="I1479" s="20" t="s">
        <v>11150</v>
      </c>
      <c r="J1479" s="20" t="s">
        <v>11150</v>
      </c>
      <c r="K1479" s="20" t="s">
        <v>11150</v>
      </c>
      <c r="L1479" s="20" t="s">
        <v>11150</v>
      </c>
      <c r="M1479" s="20" t="s">
        <v>11150</v>
      </c>
      <c r="N1479" s="20" t="s">
        <v>11150</v>
      </c>
      <c r="O1479" s="20">
        <v>30</v>
      </c>
      <c r="P1479" s="20" t="str">
        <f>VLOOKUP(A1479,'REPORTE'!$A$1:$AG$1961,30,0)</f>
        <v>Primaria</v>
      </c>
      <c r="Q1479" s="20" t="str">
        <f>VLOOKUP(A1479,'REPORTE'!$A$1:$AG$1961,31,0)</f>
        <v>PICHINCHA</v>
      </c>
      <c r="R1479" s="20" t="str">
        <f>VLOOKUP(A1479,'REPORTE'!$A$1:$AG$1961,32,0)</f>
        <v>QUITO</v>
      </c>
      <c r="S1479" s="20" t="str">
        <f>VLOOKUP(A1479,'REPORTE'!$A$1:$AG$1961,33,0)</f>
        <v>CHIMBACALLE</v>
      </c>
      <c r="T1479" s="20" t="str">
        <f>VLOOKUP(S1479,PROVINCIAS!$F$1:$G$1171,2,0)</f>
        <v>URBANA</v>
      </c>
      <c r="U1479" s="20" t="str">
        <f>VLOOKUP(A1479,'REPORTE'!$A$1:$AG$1961,5,0)</f>
        <v>ECUATORIANO(A)</v>
      </c>
      <c r="V1479" s="20" t="str">
        <f>VLOOKUP(A1479,'REPORTE'!$A$1:$AG$1961,18,0)</f>
        <v>F</v>
      </c>
    </row>
    <row r="1480" spans="1:22" x14ac:dyDescent="0.45">
      <c r="A1480" s="20">
        <v>1001607</v>
      </c>
      <c r="B1480" s="20" t="s">
        <v>9431</v>
      </c>
      <c r="C1480" s="20" t="s">
        <v>10118</v>
      </c>
      <c r="D1480" s="20">
        <v>1720305679</v>
      </c>
      <c r="E1480" s="20">
        <v>231001710</v>
      </c>
      <c r="F1480" s="20" t="s">
        <v>11139</v>
      </c>
      <c r="G1480" s="20"/>
      <c r="H1480" s="20">
        <v>457</v>
      </c>
      <c r="I1480" s="20" t="s">
        <v>11150</v>
      </c>
      <c r="J1480" s="20" t="s">
        <v>11150</v>
      </c>
      <c r="K1480" s="20" t="s">
        <v>11150</v>
      </c>
      <c r="L1480" s="20" t="s">
        <v>11150</v>
      </c>
      <c r="M1480" s="20" t="s">
        <v>11150</v>
      </c>
      <c r="N1480" s="20" t="s">
        <v>11150</v>
      </c>
      <c r="O1480" s="20">
        <v>457</v>
      </c>
      <c r="P1480" s="20" t="str">
        <f>VLOOKUP(A1480,'REPORTE'!$A$1:$AG$1961,30,0)</f>
        <v>Secundaria</v>
      </c>
      <c r="Q1480" s="20" t="str">
        <f>VLOOKUP(A1480,'REPORTE'!$A$1:$AG$1961,31,0)</f>
        <v>PICHINCHA</v>
      </c>
      <c r="R1480" s="20" t="str">
        <f>VLOOKUP(A1480,'REPORTE'!$A$1:$AG$1961,32,0)</f>
        <v>QUITO</v>
      </c>
      <c r="S1480" s="20" t="str">
        <f>VLOOKUP(A1480,'REPORTE'!$A$1:$AG$1961,33,0)</f>
        <v>CENTRO HISTORICO</v>
      </c>
      <c r="T1480" s="20" t="str">
        <f>VLOOKUP(S1480,PROVINCIAS!$F$1:$G$1171,2,0)</f>
        <v>URBANA</v>
      </c>
      <c r="U1480" s="20" t="str">
        <f>VLOOKUP(A1480,'REPORTE'!$A$1:$AG$1961,5,0)</f>
        <v>ECUATORIANO(A)</v>
      </c>
      <c r="V1480" s="20" t="str">
        <f>VLOOKUP(A1480,'REPORTE'!$A$1:$AG$1961,18,0)</f>
        <v>F</v>
      </c>
    </row>
    <row r="1481" spans="1:22" x14ac:dyDescent="0.45">
      <c r="A1481" s="20">
        <v>1001609</v>
      </c>
      <c r="B1481" s="20" t="s">
        <v>9431</v>
      </c>
      <c r="C1481" s="20" t="s">
        <v>10102</v>
      </c>
      <c r="D1481" s="20">
        <v>1720600103</v>
      </c>
      <c r="E1481" s="20">
        <v>231001712</v>
      </c>
      <c r="F1481" s="20" t="s">
        <v>11139</v>
      </c>
      <c r="G1481" s="20"/>
      <c r="H1481" s="20">
        <v>450</v>
      </c>
      <c r="I1481" s="20" t="s">
        <v>11150</v>
      </c>
      <c r="J1481" s="20" t="s">
        <v>11150</v>
      </c>
      <c r="K1481" s="20" t="s">
        <v>11150</v>
      </c>
      <c r="L1481" s="20" t="s">
        <v>11150</v>
      </c>
      <c r="M1481" s="20" t="s">
        <v>11150</v>
      </c>
      <c r="N1481" s="20" t="s">
        <v>11150</v>
      </c>
      <c r="O1481" s="20">
        <v>450</v>
      </c>
      <c r="P1481" s="20" t="str">
        <f>VLOOKUP(A1481,'REPORTE'!$A$1:$AG$1961,30,0)</f>
        <v>Secundaria</v>
      </c>
      <c r="Q1481" s="20" t="str">
        <f>VLOOKUP(A1481,'REPORTE'!$A$1:$AG$1961,31,0)</f>
        <v>PICHINCHA</v>
      </c>
      <c r="R1481" s="20" t="str">
        <f>VLOOKUP(A1481,'REPORTE'!$A$1:$AG$1961,32,0)</f>
        <v>QUITO</v>
      </c>
      <c r="S1481" s="20" t="str">
        <f>VLOOKUP(A1481,'REPORTE'!$A$1:$AG$1961,33,0)</f>
        <v>LA MAGDALENA</v>
      </c>
      <c r="T1481" s="20" t="str">
        <f>VLOOKUP(S1481,PROVINCIAS!$F$1:$G$1171,2,0)</f>
        <v>URBANA</v>
      </c>
      <c r="U1481" s="20" t="str">
        <f>VLOOKUP(A1481,'REPORTE'!$A$1:$AG$1961,5,0)</f>
        <v>ECUATORIANO(A)</v>
      </c>
      <c r="V1481" s="20" t="str">
        <f>VLOOKUP(A1481,'REPORTE'!$A$1:$AG$1961,18,0)</f>
        <v>M</v>
      </c>
    </row>
    <row r="1482" spans="1:22" x14ac:dyDescent="0.45">
      <c r="A1482" s="20">
        <v>1001610</v>
      </c>
      <c r="B1482" s="20" t="s">
        <v>9431</v>
      </c>
      <c r="C1482" s="20" t="s">
        <v>10103</v>
      </c>
      <c r="D1482" s="20">
        <v>1760563021</v>
      </c>
      <c r="E1482" s="20">
        <v>231001713</v>
      </c>
      <c r="F1482" s="20" t="s">
        <v>11139</v>
      </c>
      <c r="G1482" s="20"/>
      <c r="H1482" s="20">
        <v>50</v>
      </c>
      <c r="I1482" s="20" t="s">
        <v>11150</v>
      </c>
      <c r="J1482" s="20" t="s">
        <v>11150</v>
      </c>
      <c r="K1482" s="20" t="s">
        <v>11150</v>
      </c>
      <c r="L1482" s="20" t="s">
        <v>11150</v>
      </c>
      <c r="M1482" s="20" t="s">
        <v>11150</v>
      </c>
      <c r="N1482" s="20" t="s">
        <v>11150</v>
      </c>
      <c r="O1482" s="20">
        <v>50</v>
      </c>
      <c r="P1482" s="20" t="str">
        <f>VLOOKUP(A1482,'REPORTE'!$A$1:$AG$1961,30,0)</f>
        <v>Primaria</v>
      </c>
      <c r="Q1482" s="20" t="str">
        <f>VLOOKUP(A1482,'REPORTE'!$A$1:$AG$1961,31,0)</f>
        <v>PICHINCHA</v>
      </c>
      <c r="R1482" s="20" t="str">
        <f>VLOOKUP(A1482,'REPORTE'!$A$1:$AG$1961,32,0)</f>
        <v>QUITO</v>
      </c>
      <c r="S1482" s="20" t="str">
        <f>VLOOKUP(A1482,'REPORTE'!$A$1:$AG$1961,33,0)</f>
        <v>SOLANDA</v>
      </c>
      <c r="T1482" s="20" t="str">
        <f>VLOOKUP(S1482,PROVINCIAS!$F$1:$G$1171,2,0)</f>
        <v>URBANA</v>
      </c>
      <c r="U1482" s="20" t="str">
        <f>VLOOKUP(A1482,'REPORTE'!$A$1:$AG$1961,5,0)</f>
        <v>VENEZOLANO(A)</v>
      </c>
      <c r="V1482" s="20" t="str">
        <f>VLOOKUP(A1482,'REPORTE'!$A$1:$AG$1961,18,0)</f>
        <v>F</v>
      </c>
    </row>
    <row r="1483" spans="1:22" x14ac:dyDescent="0.45">
      <c r="A1483" s="20">
        <v>1001611</v>
      </c>
      <c r="B1483" s="20" t="s">
        <v>9431</v>
      </c>
      <c r="C1483" s="20" t="s">
        <v>14426</v>
      </c>
      <c r="D1483" s="20">
        <v>1204115784</v>
      </c>
      <c r="E1483" s="20">
        <v>231001714</v>
      </c>
      <c r="F1483" s="20" t="s">
        <v>11139</v>
      </c>
      <c r="G1483" s="20"/>
      <c r="H1483" s="20">
        <v>30</v>
      </c>
      <c r="I1483" s="20" t="s">
        <v>11150</v>
      </c>
      <c r="J1483" s="20" t="s">
        <v>11150</v>
      </c>
      <c r="K1483" s="20" t="s">
        <v>11150</v>
      </c>
      <c r="L1483" s="20" t="s">
        <v>11150</v>
      </c>
      <c r="M1483" s="20" t="s">
        <v>11150</v>
      </c>
      <c r="N1483" s="20" t="s">
        <v>11150</v>
      </c>
      <c r="O1483" s="20">
        <v>30</v>
      </c>
      <c r="P1483" s="20" t="str">
        <f>VLOOKUP(A1483,'REPORTE'!$A$1:$AG$1961,30,0)</f>
        <v>Universitaria</v>
      </c>
      <c r="Q1483" s="20" t="str">
        <f>VLOOKUP(A1483,'REPORTE'!$A$1:$AG$1961,31,0)</f>
        <v>PICHINCHA</v>
      </c>
      <c r="R1483" s="20" t="str">
        <f>VLOOKUP(A1483,'REPORTE'!$A$1:$AG$1961,32,0)</f>
        <v>QUITO</v>
      </c>
      <c r="S1483" s="20" t="str">
        <f>VLOOKUP(A1483,'REPORTE'!$A$1:$AG$1961,33,0)</f>
        <v>SAN ROQUE</v>
      </c>
      <c r="T1483" s="20" t="str">
        <f>VLOOKUP(S1483,PROVINCIAS!$F$1:$G$1171,2,0)</f>
        <v>RURAL</v>
      </c>
      <c r="U1483" s="20" t="str">
        <f>VLOOKUP(A1483,'REPORTE'!$A$1:$AG$1961,5,0)</f>
        <v>ECUATORIANO(A)</v>
      </c>
      <c r="V1483" s="20" t="str">
        <f>VLOOKUP(A1483,'REPORTE'!$A$1:$AG$1961,18,0)</f>
        <v>F</v>
      </c>
    </row>
    <row r="1484" spans="1:22" x14ac:dyDescent="0.45">
      <c r="A1484" s="20">
        <v>1001612</v>
      </c>
      <c r="B1484" s="20" t="s">
        <v>9431</v>
      </c>
      <c r="C1484" s="20" t="s">
        <v>10106</v>
      </c>
      <c r="D1484" s="20">
        <v>1714111190</v>
      </c>
      <c r="E1484" s="20">
        <v>231001715</v>
      </c>
      <c r="F1484" s="20" t="s">
        <v>11139</v>
      </c>
      <c r="G1484" s="20"/>
      <c r="H1484" s="20">
        <v>62</v>
      </c>
      <c r="I1484" s="20" t="s">
        <v>11150</v>
      </c>
      <c r="J1484" s="20" t="s">
        <v>11150</v>
      </c>
      <c r="K1484" s="20" t="s">
        <v>11150</v>
      </c>
      <c r="L1484" s="20" t="s">
        <v>11150</v>
      </c>
      <c r="M1484" s="20" t="s">
        <v>11150</v>
      </c>
      <c r="N1484" s="20" t="s">
        <v>11150</v>
      </c>
      <c r="O1484" s="20">
        <v>62</v>
      </c>
      <c r="P1484" s="20" t="str">
        <f>VLOOKUP(A1484,'REPORTE'!$A$1:$AG$1961,30,0)</f>
        <v>Universitaria</v>
      </c>
      <c r="Q1484" s="20" t="str">
        <f>VLOOKUP(A1484,'REPORTE'!$A$1:$AG$1961,31,0)</f>
        <v>PICHINCHA</v>
      </c>
      <c r="R1484" s="20" t="str">
        <f>VLOOKUP(A1484,'REPORTE'!$A$1:$AG$1961,32,0)</f>
        <v>QUITO</v>
      </c>
      <c r="S1484" s="20" t="str">
        <f>VLOOKUP(A1484,'REPORTE'!$A$1:$AG$1961,33,0)</f>
        <v>CARCELEN</v>
      </c>
      <c r="T1484" s="20" t="str">
        <f>VLOOKUP(S1484,PROVINCIAS!$F$1:$G$1171,2,0)</f>
        <v>URBANA</v>
      </c>
      <c r="U1484" s="20" t="str">
        <f>VLOOKUP(A1484,'REPORTE'!$A$1:$AG$1961,5,0)</f>
        <v>ECUATORIANO(A)</v>
      </c>
      <c r="V1484" s="20" t="str">
        <f>VLOOKUP(A1484,'REPORTE'!$A$1:$AG$1961,18,0)</f>
        <v>M</v>
      </c>
    </row>
    <row r="1485" spans="1:22" x14ac:dyDescent="0.45">
      <c r="A1485" s="20">
        <v>1001613</v>
      </c>
      <c r="B1485" s="20" t="s">
        <v>9431</v>
      </c>
      <c r="C1485" s="20" t="s">
        <v>14427</v>
      </c>
      <c r="D1485" s="20">
        <v>1001613</v>
      </c>
      <c r="E1485" s="20">
        <v>231001717</v>
      </c>
      <c r="F1485" s="20" t="s">
        <v>11139</v>
      </c>
      <c r="G1485" s="20"/>
      <c r="H1485" s="20">
        <v>15</v>
      </c>
      <c r="I1485" s="20" t="s">
        <v>11150</v>
      </c>
      <c r="J1485" s="20" t="s">
        <v>11150</v>
      </c>
      <c r="K1485" s="20" t="s">
        <v>11150</v>
      </c>
      <c r="L1485" s="20" t="s">
        <v>11150</v>
      </c>
      <c r="M1485" s="20" t="s">
        <v>11150</v>
      </c>
      <c r="N1485" s="20" t="s">
        <v>11150</v>
      </c>
      <c r="O1485" s="20">
        <v>15</v>
      </c>
      <c r="P1485" s="20" t="str">
        <f>VLOOKUP(A1485,'REPORTE'!$A$1:$AG$1961,30,0)</f>
        <v>Universitaria</v>
      </c>
      <c r="Q1485" s="20" t="str">
        <f>VLOOKUP(A1485,'REPORTE'!$A$1:$AG$1961,31,0)</f>
        <v>PICHINCHA</v>
      </c>
      <c r="R1485" s="20" t="str">
        <f>VLOOKUP(A1485,'REPORTE'!$A$1:$AG$1961,32,0)</f>
        <v>QUITO</v>
      </c>
      <c r="S1485" s="20" t="str">
        <f>VLOOKUP(A1485,'REPORTE'!$A$1:$AG$1961,33,0)</f>
        <v>COMITE DEL PUEBLO</v>
      </c>
      <c r="T1485" s="20" t="str">
        <f>VLOOKUP(S1485,PROVINCIAS!$F$1:$G$1171,2,0)</f>
        <v>URBANA</v>
      </c>
      <c r="U1485" s="20" t="str">
        <f>VLOOKUP(A1485,'REPORTE'!$A$1:$AG$1961,5,0)</f>
        <v>CHINO(A)</v>
      </c>
      <c r="V1485" s="20" t="str">
        <f>VLOOKUP(A1485,'REPORTE'!$A$1:$AG$1961,18,0)</f>
        <v>M</v>
      </c>
    </row>
    <row r="1486" spans="1:22" x14ac:dyDescent="0.45">
      <c r="A1486" s="20">
        <v>1001614</v>
      </c>
      <c r="B1486" s="20" t="s">
        <v>9431</v>
      </c>
      <c r="C1486" s="20" t="s">
        <v>10107</v>
      </c>
      <c r="D1486" s="20">
        <v>1803254042</v>
      </c>
      <c r="E1486" s="20">
        <v>231001716</v>
      </c>
      <c r="F1486" s="20" t="s">
        <v>11139</v>
      </c>
      <c r="G1486" s="20"/>
      <c r="H1486" s="20">
        <v>235</v>
      </c>
      <c r="I1486" s="20" t="s">
        <v>11150</v>
      </c>
      <c r="J1486" s="20" t="s">
        <v>11150</v>
      </c>
      <c r="K1486" s="20" t="s">
        <v>11150</v>
      </c>
      <c r="L1486" s="20" t="s">
        <v>11150</v>
      </c>
      <c r="M1486" s="20" t="s">
        <v>11150</v>
      </c>
      <c r="N1486" s="20" t="s">
        <v>11150</v>
      </c>
      <c r="O1486" s="20">
        <v>235</v>
      </c>
      <c r="P1486" s="20" t="str">
        <f>VLOOKUP(A1486,'REPORTE'!$A$1:$AG$1961,30,0)</f>
        <v>Primaria</v>
      </c>
      <c r="Q1486" s="20" t="str">
        <f>VLOOKUP(A1486,'REPORTE'!$A$1:$AG$1961,31,0)</f>
        <v>TUNGURAHUA</v>
      </c>
      <c r="R1486" s="20" t="str">
        <f>VLOOKUP(A1486,'REPORTE'!$A$1:$AG$1961,32,0)</f>
        <v>AMBATO</v>
      </c>
      <c r="S1486" s="20" t="str">
        <f>VLOOKUP(A1486,'REPORTE'!$A$1:$AG$1961,33,0)</f>
        <v>PISHILATA</v>
      </c>
      <c r="T1486" s="20" t="str">
        <f>VLOOKUP(S1486,PROVINCIAS!$F$1:$G$1171,2,0)</f>
        <v>URBANA</v>
      </c>
      <c r="U1486" s="20" t="str">
        <f>VLOOKUP(A1486,'REPORTE'!$A$1:$AG$1961,5,0)</f>
        <v>ECUATORIANO(A)</v>
      </c>
      <c r="V1486" s="20" t="str">
        <f>VLOOKUP(A1486,'REPORTE'!$A$1:$AG$1961,18,0)</f>
        <v>M</v>
      </c>
    </row>
    <row r="1487" spans="1:22" x14ac:dyDescent="0.45">
      <c r="A1487" s="20">
        <v>1001615</v>
      </c>
      <c r="B1487" s="20" t="s">
        <v>9431</v>
      </c>
      <c r="C1487" s="20" t="s">
        <v>10144</v>
      </c>
      <c r="D1487" s="20">
        <v>1312763830</v>
      </c>
      <c r="E1487" s="20">
        <v>231001718</v>
      </c>
      <c r="F1487" s="20" t="s">
        <v>11139</v>
      </c>
      <c r="G1487" s="20"/>
      <c r="H1487" s="20">
        <v>60</v>
      </c>
      <c r="I1487" s="20" t="s">
        <v>11150</v>
      </c>
      <c r="J1487" s="20" t="s">
        <v>11150</v>
      </c>
      <c r="K1487" s="20" t="s">
        <v>11150</v>
      </c>
      <c r="L1487" s="20" t="s">
        <v>11150</v>
      </c>
      <c r="M1487" s="20" t="s">
        <v>11150</v>
      </c>
      <c r="N1487" s="20" t="s">
        <v>11150</v>
      </c>
      <c r="O1487" s="20">
        <v>60</v>
      </c>
      <c r="P1487" s="20" t="str">
        <f>VLOOKUP(A1487,'REPORTE'!$A$1:$AG$1961,30,0)</f>
        <v>Primaria</v>
      </c>
      <c r="Q1487" s="20" t="str">
        <f>VLOOKUP(A1487,'REPORTE'!$A$1:$AG$1961,31,0)</f>
        <v>MANABI</v>
      </c>
      <c r="R1487" s="20" t="str">
        <f>VLOOKUP(A1487,'REPORTE'!$A$1:$AG$1961,32,0)</f>
        <v>CHONE</v>
      </c>
      <c r="S1487" s="20" t="str">
        <f>VLOOKUP(A1487,'REPORTE'!$A$1:$AG$1961,33,0)</f>
        <v>CHONE</v>
      </c>
      <c r="T1487" s="20" t="str">
        <f>VLOOKUP(S1487,PROVINCIAS!$F$1:$G$1171,2,0)</f>
        <v>URBANA</v>
      </c>
      <c r="U1487" s="20" t="str">
        <f>VLOOKUP(A1487,'REPORTE'!$A$1:$AG$1961,5,0)</f>
        <v>ECUATORIANO(A)</v>
      </c>
      <c r="V1487" s="20" t="str">
        <f>VLOOKUP(A1487,'REPORTE'!$A$1:$AG$1961,18,0)</f>
        <v>M</v>
      </c>
    </row>
    <row r="1488" spans="1:22" x14ac:dyDescent="0.45">
      <c r="A1488" s="20">
        <v>1001616</v>
      </c>
      <c r="B1488" s="20" t="s">
        <v>9431</v>
      </c>
      <c r="C1488" s="20" t="s">
        <v>10131</v>
      </c>
      <c r="D1488" s="20">
        <v>1700647538</v>
      </c>
      <c r="E1488" s="20">
        <v>231001719</v>
      </c>
      <c r="F1488" s="20" t="s">
        <v>11139</v>
      </c>
      <c r="G1488" s="20"/>
      <c r="H1488" s="20">
        <v>39</v>
      </c>
      <c r="I1488" s="20" t="s">
        <v>11150</v>
      </c>
      <c r="J1488" s="20" t="s">
        <v>11150</v>
      </c>
      <c r="K1488" s="20" t="s">
        <v>11150</v>
      </c>
      <c r="L1488" s="20" t="s">
        <v>11150</v>
      </c>
      <c r="M1488" s="20" t="s">
        <v>11150</v>
      </c>
      <c r="N1488" s="20" t="s">
        <v>11150</v>
      </c>
      <c r="O1488" s="20">
        <v>39</v>
      </c>
      <c r="P1488" s="20" t="str">
        <f>VLOOKUP(A1488,'REPORTE'!$A$1:$AG$1961,30,0)</f>
        <v>Secundaria</v>
      </c>
      <c r="Q1488" s="20" t="str">
        <f>VLOOKUP(A1488,'REPORTE'!$A$1:$AG$1961,31,0)</f>
        <v>PICHINCHA</v>
      </c>
      <c r="R1488" s="20" t="str">
        <f>VLOOKUP(A1488,'REPORTE'!$A$1:$AG$1961,32,0)</f>
        <v>QUITO</v>
      </c>
      <c r="S1488" s="20" t="str">
        <f>VLOOKUP(A1488,'REPORTE'!$A$1:$AG$1961,33,0)</f>
        <v>COCHAPAMBA</v>
      </c>
      <c r="T1488" s="20" t="str">
        <f>VLOOKUP(S1488,PROVINCIAS!$F$1:$G$1171,2,0)</f>
        <v>RURAL</v>
      </c>
      <c r="U1488" s="20" t="str">
        <f>VLOOKUP(A1488,'REPORTE'!$A$1:$AG$1961,5,0)</f>
        <v>ECUATORIANO(A)</v>
      </c>
      <c r="V1488" s="20" t="str">
        <f>VLOOKUP(A1488,'REPORTE'!$A$1:$AG$1961,18,0)</f>
        <v>F</v>
      </c>
    </row>
    <row r="1489" spans="1:22" x14ac:dyDescent="0.45">
      <c r="A1489" s="20">
        <v>1001617</v>
      </c>
      <c r="B1489" s="20" t="s">
        <v>9431</v>
      </c>
      <c r="C1489" s="20" t="s">
        <v>10114</v>
      </c>
      <c r="D1489" s="20">
        <v>604168427</v>
      </c>
      <c r="E1489" s="20">
        <v>231001720</v>
      </c>
      <c r="F1489" s="20" t="s">
        <v>11139</v>
      </c>
      <c r="G1489" s="20"/>
      <c r="H1489" s="20">
        <v>80</v>
      </c>
      <c r="I1489" s="20" t="s">
        <v>11150</v>
      </c>
      <c r="J1489" s="20" t="s">
        <v>11150</v>
      </c>
      <c r="K1489" s="20" t="s">
        <v>11150</v>
      </c>
      <c r="L1489" s="20" t="s">
        <v>11150</v>
      </c>
      <c r="M1489" s="20" t="s">
        <v>11150</v>
      </c>
      <c r="N1489" s="20" t="s">
        <v>11150</v>
      </c>
      <c r="O1489" s="20">
        <v>80</v>
      </c>
      <c r="P1489" s="20" t="str">
        <f>VLOOKUP(A1489,'REPORTE'!$A$1:$AG$1961,30,0)</f>
        <v>Primaria</v>
      </c>
      <c r="Q1489" s="20" t="str">
        <f>VLOOKUP(A1489,'REPORTE'!$A$1:$AG$1961,31,0)</f>
        <v>COTOPAXI</v>
      </c>
      <c r="R1489" s="20" t="str">
        <f>VLOOKUP(A1489,'REPORTE'!$A$1:$AG$1961,32,0)</f>
        <v>LATACUNGA</v>
      </c>
      <c r="S1489" s="20" t="str">
        <f>VLOOKUP(A1489,'REPORTE'!$A$1:$AG$1961,33,0)</f>
        <v>LA MATRIZ</v>
      </c>
      <c r="T1489" s="20" t="str">
        <f>VLOOKUP(S1489,PROVINCIAS!$F$1:$G$1171,2,0)</f>
        <v>URBANA</v>
      </c>
      <c r="U1489" s="20" t="str">
        <f>VLOOKUP(A1489,'REPORTE'!$A$1:$AG$1961,5,0)</f>
        <v>ECUATORIANO(A)</v>
      </c>
      <c r="V1489" s="20" t="str">
        <f>VLOOKUP(A1489,'REPORTE'!$A$1:$AG$1961,18,0)</f>
        <v>F</v>
      </c>
    </row>
    <row r="1490" spans="1:22" x14ac:dyDescent="0.45">
      <c r="A1490" s="20">
        <v>1001618</v>
      </c>
      <c r="B1490" s="20" t="s">
        <v>9431</v>
      </c>
      <c r="C1490" s="20" t="s">
        <v>14428</v>
      </c>
      <c r="D1490" s="20">
        <v>1001618</v>
      </c>
      <c r="E1490" s="20">
        <v>231001721</v>
      </c>
      <c r="F1490" s="20" t="s">
        <v>11139</v>
      </c>
      <c r="G1490" s="20"/>
      <c r="H1490" s="20">
        <v>15</v>
      </c>
      <c r="I1490" s="20" t="s">
        <v>11150</v>
      </c>
      <c r="J1490" s="20" t="s">
        <v>11150</v>
      </c>
      <c r="K1490" s="20" t="s">
        <v>11150</v>
      </c>
      <c r="L1490" s="20" t="s">
        <v>11150</v>
      </c>
      <c r="M1490" s="20" t="s">
        <v>11150</v>
      </c>
      <c r="N1490" s="20" t="s">
        <v>11150</v>
      </c>
      <c r="O1490" s="20">
        <v>15</v>
      </c>
      <c r="P1490" s="20" t="str">
        <f>VLOOKUP(A1490,'REPORTE'!$A$1:$AG$1961,30,0)</f>
        <v>Universitaria</v>
      </c>
      <c r="Q1490" s="20" t="str">
        <f>VLOOKUP(A1490,'REPORTE'!$A$1:$AG$1961,31,0)</f>
        <v>PICHINCHA</v>
      </c>
      <c r="R1490" s="20" t="str">
        <f>VLOOKUP(A1490,'REPORTE'!$A$1:$AG$1961,32,0)</f>
        <v>QUITO</v>
      </c>
      <c r="S1490" s="20" t="str">
        <f>VLOOKUP(A1490,'REPORTE'!$A$1:$AG$1961,33,0)</f>
        <v>IÑAQUITO</v>
      </c>
      <c r="T1490" s="20" t="str">
        <f>VLOOKUP(S1490,PROVINCIAS!$F$1:$G$1171,2,0)</f>
        <v>URBANA</v>
      </c>
      <c r="U1490" s="20" t="str">
        <f>VLOOKUP(A1490,'REPORTE'!$A$1:$AG$1961,5,0)</f>
        <v>CHINO(A)</v>
      </c>
      <c r="V1490" s="20" t="str">
        <f>VLOOKUP(A1490,'REPORTE'!$A$1:$AG$1961,18,0)</f>
        <v>M</v>
      </c>
    </row>
    <row r="1491" spans="1:22" x14ac:dyDescent="0.45">
      <c r="A1491" s="20">
        <v>1001619</v>
      </c>
      <c r="B1491" s="20" t="s">
        <v>9431</v>
      </c>
      <c r="C1491" s="20" t="s">
        <v>14429</v>
      </c>
      <c r="D1491" s="20">
        <v>601862212</v>
      </c>
      <c r="E1491" s="20">
        <v>231001722</v>
      </c>
      <c r="F1491" s="20" t="s">
        <v>11139</v>
      </c>
      <c r="G1491" s="20"/>
      <c r="H1491" s="20">
        <v>15</v>
      </c>
      <c r="I1491" s="20" t="s">
        <v>11150</v>
      </c>
      <c r="J1491" s="20" t="s">
        <v>11150</v>
      </c>
      <c r="K1491" s="20" t="s">
        <v>11150</v>
      </c>
      <c r="L1491" s="20" t="s">
        <v>11150</v>
      </c>
      <c r="M1491" s="20" t="s">
        <v>11150</v>
      </c>
      <c r="N1491" s="20" t="s">
        <v>11150</v>
      </c>
      <c r="O1491" s="20">
        <v>15</v>
      </c>
      <c r="P1491" s="20" t="str">
        <f>VLOOKUP(A1491,'REPORTE'!$A$1:$AG$1961,30,0)</f>
        <v>Secundaria</v>
      </c>
      <c r="Q1491" s="20" t="str">
        <f>VLOOKUP(A1491,'REPORTE'!$A$1:$AG$1961,31,0)</f>
        <v>CHIMBORAZO</v>
      </c>
      <c r="R1491" s="20" t="str">
        <f>VLOOKUP(A1491,'REPORTE'!$A$1:$AG$1961,32,0)</f>
        <v>CHAMBO</v>
      </c>
      <c r="S1491" s="20" t="str">
        <f>VLOOKUP(A1491,'REPORTE'!$A$1:$AG$1961,33,0)</f>
        <v>CHAMBO</v>
      </c>
      <c r="T1491" s="20" t="str">
        <f>VLOOKUP(S1491,PROVINCIAS!$F$1:$G$1171,2,0)</f>
        <v>URBANA</v>
      </c>
      <c r="U1491" s="20" t="str">
        <f>VLOOKUP(A1491,'REPORTE'!$A$1:$AG$1961,5,0)</f>
        <v>ECUATORIANO(A)</v>
      </c>
      <c r="V1491" s="20" t="str">
        <f>VLOOKUP(A1491,'REPORTE'!$A$1:$AG$1961,18,0)</f>
        <v>F</v>
      </c>
    </row>
    <row r="1492" spans="1:22" x14ac:dyDescent="0.45">
      <c r="A1492" s="20">
        <v>1001620</v>
      </c>
      <c r="B1492" s="20" t="s">
        <v>9431</v>
      </c>
      <c r="C1492" s="20" t="s">
        <v>10159</v>
      </c>
      <c r="D1492" s="20">
        <v>1756004279</v>
      </c>
      <c r="E1492" s="20">
        <v>231001723</v>
      </c>
      <c r="F1492" s="20" t="s">
        <v>11139</v>
      </c>
      <c r="G1492" s="20"/>
      <c r="H1492" s="20">
        <v>50</v>
      </c>
      <c r="I1492" s="20" t="s">
        <v>11150</v>
      </c>
      <c r="J1492" s="20" t="s">
        <v>11150</v>
      </c>
      <c r="K1492" s="20" t="s">
        <v>11150</v>
      </c>
      <c r="L1492" s="20" t="s">
        <v>11150</v>
      </c>
      <c r="M1492" s="20" t="s">
        <v>11150</v>
      </c>
      <c r="N1492" s="20" t="s">
        <v>11150</v>
      </c>
      <c r="O1492" s="20">
        <v>50</v>
      </c>
      <c r="P1492" s="20" t="str">
        <f>VLOOKUP(A1492,'REPORTE'!$A$1:$AG$1961,30,0)</f>
        <v>Primaria</v>
      </c>
      <c r="Q1492" s="20" t="str">
        <f>VLOOKUP(A1492,'REPORTE'!$A$1:$AG$1961,31,0)</f>
        <v>PICHINCHA</v>
      </c>
      <c r="R1492" s="20" t="str">
        <f>VLOOKUP(A1492,'REPORTE'!$A$1:$AG$1961,32,0)</f>
        <v>QUITO</v>
      </c>
      <c r="S1492" s="20" t="str">
        <f>VLOOKUP(A1492,'REPORTE'!$A$1:$AG$1961,33,0)</f>
        <v>COTOCOLLAO</v>
      </c>
      <c r="T1492" s="20" t="str">
        <f>VLOOKUP(S1492,PROVINCIAS!$F$1:$G$1171,2,0)</f>
        <v>URBANA</v>
      </c>
      <c r="U1492" s="20" t="str">
        <f>VLOOKUP(A1492,'REPORTE'!$A$1:$AG$1961,5,0)</f>
        <v>ECUATORIANO(A)</v>
      </c>
      <c r="V1492" s="20" t="str">
        <f>VLOOKUP(A1492,'REPORTE'!$A$1:$AG$1961,18,0)</f>
        <v>F</v>
      </c>
    </row>
    <row r="1493" spans="1:22" x14ac:dyDescent="0.45">
      <c r="A1493" s="20">
        <v>1001621</v>
      </c>
      <c r="B1493" s="20" t="s">
        <v>9431</v>
      </c>
      <c r="C1493" s="20" t="s">
        <v>10123</v>
      </c>
      <c r="D1493" s="20">
        <v>1722459466</v>
      </c>
      <c r="E1493" s="20">
        <v>231001724</v>
      </c>
      <c r="F1493" s="20" t="s">
        <v>11139</v>
      </c>
      <c r="G1493" s="20"/>
      <c r="H1493" s="20">
        <v>85</v>
      </c>
      <c r="I1493" s="20" t="s">
        <v>11150</v>
      </c>
      <c r="J1493" s="20" t="s">
        <v>11150</v>
      </c>
      <c r="K1493" s="20" t="s">
        <v>11150</v>
      </c>
      <c r="L1493" s="20" t="s">
        <v>11150</v>
      </c>
      <c r="M1493" s="20" t="s">
        <v>11150</v>
      </c>
      <c r="N1493" s="20" t="s">
        <v>11150</v>
      </c>
      <c r="O1493" s="20">
        <v>85</v>
      </c>
      <c r="P1493" s="20" t="str">
        <f>VLOOKUP(A1493,'REPORTE'!$A$1:$AG$1961,30,0)</f>
        <v>Primaria</v>
      </c>
      <c r="Q1493" s="20" t="str">
        <f>VLOOKUP(A1493,'REPORTE'!$A$1:$AG$1961,31,0)</f>
        <v>CHIMBORAZO</v>
      </c>
      <c r="R1493" s="20" t="str">
        <f>VLOOKUP(A1493,'REPORTE'!$A$1:$AG$1961,32,0)</f>
        <v>RIOBAMBA</v>
      </c>
      <c r="S1493" s="20" t="str">
        <f>VLOOKUP(A1493,'REPORTE'!$A$1:$AG$1961,33,0)</f>
        <v>CACHA (CAB EN MACHANGARA)</v>
      </c>
      <c r="T1493" s="20" t="str">
        <f>VLOOKUP(S1493,PROVINCIAS!$F$1:$G$1171,2,0)</f>
        <v>RURAL</v>
      </c>
      <c r="U1493" s="20" t="str">
        <f>VLOOKUP(A1493,'REPORTE'!$A$1:$AG$1961,5,0)</f>
        <v>ECUATORIANO(A)</v>
      </c>
      <c r="V1493" s="20" t="str">
        <f>VLOOKUP(A1493,'REPORTE'!$A$1:$AG$1961,18,0)</f>
        <v>M</v>
      </c>
    </row>
    <row r="1494" spans="1:22" x14ac:dyDescent="0.45">
      <c r="A1494" s="20">
        <v>1001622</v>
      </c>
      <c r="B1494" s="20" t="s">
        <v>9431</v>
      </c>
      <c r="C1494" s="20" t="s">
        <v>10116</v>
      </c>
      <c r="D1494" s="20">
        <v>603533118</v>
      </c>
      <c r="E1494" s="20">
        <v>231001725</v>
      </c>
      <c r="F1494" s="20" t="s">
        <v>11139</v>
      </c>
      <c r="G1494" s="20"/>
      <c r="H1494" s="20">
        <v>25</v>
      </c>
      <c r="I1494" s="20" t="s">
        <v>11150</v>
      </c>
      <c r="J1494" s="20" t="s">
        <v>11150</v>
      </c>
      <c r="K1494" s="20" t="s">
        <v>11150</v>
      </c>
      <c r="L1494" s="20" t="s">
        <v>11150</v>
      </c>
      <c r="M1494" s="20" t="s">
        <v>11150</v>
      </c>
      <c r="N1494" s="20" t="s">
        <v>11150</v>
      </c>
      <c r="O1494" s="20">
        <v>25</v>
      </c>
      <c r="P1494" s="20" t="str">
        <f>VLOOKUP(A1494,'REPORTE'!$A$1:$AG$1961,30,0)</f>
        <v>Primaria</v>
      </c>
      <c r="Q1494" s="20" t="str">
        <f>VLOOKUP(A1494,'REPORTE'!$A$1:$AG$1961,31,0)</f>
        <v>CHIMBORAZO</v>
      </c>
      <c r="R1494" s="20" t="str">
        <f>VLOOKUP(A1494,'REPORTE'!$A$1:$AG$1961,32,0)</f>
        <v>GUAMOTE</v>
      </c>
      <c r="S1494" s="20" t="str">
        <f>VLOOKUP(A1494,'REPORTE'!$A$1:$AG$1961,33,0)</f>
        <v>GUAMOTE</v>
      </c>
      <c r="T1494" s="20" t="str">
        <f>VLOOKUP(S1494,PROVINCIAS!$F$1:$G$1171,2,0)</f>
        <v>URBANA</v>
      </c>
      <c r="U1494" s="20" t="str">
        <f>VLOOKUP(A1494,'REPORTE'!$A$1:$AG$1961,5,0)</f>
        <v>ECUATORIANO(A) INDIGENA</v>
      </c>
      <c r="V1494" s="20" t="str">
        <f>VLOOKUP(A1494,'REPORTE'!$A$1:$AG$1961,18,0)</f>
        <v>F</v>
      </c>
    </row>
    <row r="1495" spans="1:22" x14ac:dyDescent="0.45">
      <c r="A1495" s="20">
        <v>1001623</v>
      </c>
      <c r="B1495" s="20" t="s">
        <v>9431</v>
      </c>
      <c r="C1495" s="20" t="s">
        <v>14430</v>
      </c>
      <c r="D1495" s="20">
        <v>1722660766</v>
      </c>
      <c r="E1495" s="20">
        <v>231001726</v>
      </c>
      <c r="F1495" s="20" t="s">
        <v>11139</v>
      </c>
      <c r="G1495" s="20"/>
      <c r="H1495" s="20">
        <v>6</v>
      </c>
      <c r="I1495" s="20" t="s">
        <v>11150</v>
      </c>
      <c r="J1495" s="20" t="s">
        <v>11150</v>
      </c>
      <c r="K1495" s="20" t="s">
        <v>11150</v>
      </c>
      <c r="L1495" s="20" t="s">
        <v>11150</v>
      </c>
      <c r="M1495" s="20" t="s">
        <v>11150</v>
      </c>
      <c r="N1495" s="20" t="s">
        <v>11150</v>
      </c>
      <c r="O1495" s="20">
        <v>6</v>
      </c>
      <c r="P1495" s="20" t="str">
        <f>VLOOKUP(A1495,'REPORTE'!$A$1:$AG$1961,30,0)</f>
        <v>Secundaria</v>
      </c>
      <c r="Q1495" s="20" t="str">
        <f>VLOOKUP(A1495,'REPORTE'!$A$1:$AG$1961,31,0)</f>
        <v>PICHINCHA</v>
      </c>
      <c r="R1495" s="20" t="str">
        <f>VLOOKUP(A1495,'REPORTE'!$A$1:$AG$1961,32,0)</f>
        <v>QUITO</v>
      </c>
      <c r="S1495" s="20" t="str">
        <f>VLOOKUP(A1495,'REPORTE'!$A$1:$AG$1961,33,0)</f>
        <v>CENTRO HISTORICO</v>
      </c>
      <c r="T1495" s="20" t="str">
        <f>VLOOKUP(S1495,PROVINCIAS!$F$1:$G$1171,2,0)</f>
        <v>URBANA</v>
      </c>
      <c r="U1495" s="20" t="str">
        <f>VLOOKUP(A1495,'REPORTE'!$A$1:$AG$1961,5,0)</f>
        <v>ECUATORIANO(A)</v>
      </c>
      <c r="V1495" s="20" t="str">
        <f>VLOOKUP(A1495,'REPORTE'!$A$1:$AG$1961,18,0)</f>
        <v>F</v>
      </c>
    </row>
    <row r="1496" spans="1:22" x14ac:dyDescent="0.45">
      <c r="A1496" s="20">
        <v>1001624</v>
      </c>
      <c r="B1496" s="20" t="s">
        <v>9431</v>
      </c>
      <c r="C1496" s="20" t="s">
        <v>10140</v>
      </c>
      <c r="D1496" s="20">
        <v>1711539831</v>
      </c>
      <c r="E1496" s="20">
        <v>231001727</v>
      </c>
      <c r="F1496" s="20" t="s">
        <v>11139</v>
      </c>
      <c r="G1496" s="20"/>
      <c r="H1496" s="20">
        <v>60</v>
      </c>
      <c r="I1496" s="20" t="s">
        <v>11150</v>
      </c>
      <c r="J1496" s="20" t="s">
        <v>11150</v>
      </c>
      <c r="K1496" s="20" t="s">
        <v>11150</v>
      </c>
      <c r="L1496" s="20" t="s">
        <v>11150</v>
      </c>
      <c r="M1496" s="20" t="s">
        <v>11150</v>
      </c>
      <c r="N1496" s="20" t="s">
        <v>11150</v>
      </c>
      <c r="O1496" s="20">
        <v>60</v>
      </c>
      <c r="P1496" s="20" t="str">
        <f>VLOOKUP(A1496,'REPORTE'!$A$1:$AG$1961,30,0)</f>
        <v>Secundaria</v>
      </c>
      <c r="Q1496" s="20" t="str">
        <f>VLOOKUP(A1496,'REPORTE'!$A$1:$AG$1961,31,0)</f>
        <v>CHIMBORAZO</v>
      </c>
      <c r="R1496" s="20" t="str">
        <f>VLOOKUP(A1496,'REPORTE'!$A$1:$AG$1961,32,0)</f>
        <v>COLTA</v>
      </c>
      <c r="S1496" s="20" t="str">
        <f>VLOOKUP(A1496,'REPORTE'!$A$1:$AG$1961,33,0)</f>
        <v>CAJABAMBA</v>
      </c>
      <c r="T1496" s="20" t="str">
        <f>VLOOKUP(S1496,PROVINCIAS!$F$1:$G$1171,2,0)</f>
        <v>URBANA</v>
      </c>
      <c r="U1496" s="20" t="str">
        <f>VLOOKUP(A1496,'REPORTE'!$A$1:$AG$1961,5,0)</f>
        <v>ECUATORIANO(A) INDIGENA</v>
      </c>
      <c r="V1496" s="20" t="str">
        <f>VLOOKUP(A1496,'REPORTE'!$A$1:$AG$1961,18,0)</f>
        <v>M</v>
      </c>
    </row>
    <row r="1497" spans="1:22" x14ac:dyDescent="0.45">
      <c r="A1497" s="20">
        <v>1001625</v>
      </c>
      <c r="B1497" s="20" t="s">
        <v>9431</v>
      </c>
      <c r="C1497" s="20" t="s">
        <v>10124</v>
      </c>
      <c r="D1497" s="20">
        <v>1707211981</v>
      </c>
      <c r="E1497" s="20">
        <v>231001731</v>
      </c>
      <c r="F1497" s="20" t="s">
        <v>11139</v>
      </c>
      <c r="G1497" s="20"/>
      <c r="H1497" s="20">
        <v>65</v>
      </c>
      <c r="I1497" s="20" t="s">
        <v>11150</v>
      </c>
      <c r="J1497" s="20" t="s">
        <v>11150</v>
      </c>
      <c r="K1497" s="20" t="s">
        <v>11150</v>
      </c>
      <c r="L1497" s="20" t="s">
        <v>11150</v>
      </c>
      <c r="M1497" s="20" t="s">
        <v>11150</v>
      </c>
      <c r="N1497" s="20" t="s">
        <v>11150</v>
      </c>
      <c r="O1497" s="20">
        <v>65</v>
      </c>
      <c r="P1497" s="20" t="str">
        <f>VLOOKUP(A1497,'REPORTE'!$A$1:$AG$1961,30,0)</f>
        <v>Secundaria</v>
      </c>
      <c r="Q1497" s="20" t="str">
        <f>VLOOKUP(A1497,'REPORTE'!$A$1:$AG$1961,31,0)</f>
        <v>CHIMBORAZO</v>
      </c>
      <c r="R1497" s="20" t="str">
        <f>VLOOKUP(A1497,'REPORTE'!$A$1:$AG$1961,32,0)</f>
        <v>GUAMOTE</v>
      </c>
      <c r="S1497" s="20" t="str">
        <f>VLOOKUP(A1497,'REPORTE'!$A$1:$AG$1961,33,0)</f>
        <v>GUAMOTE</v>
      </c>
      <c r="T1497" s="20" t="str">
        <f>VLOOKUP(S1497,PROVINCIAS!$F$1:$G$1171,2,0)</f>
        <v>URBANA</v>
      </c>
      <c r="U1497" s="20" t="str">
        <f>VLOOKUP(A1497,'REPORTE'!$A$1:$AG$1961,5,0)</f>
        <v>ECUATORIANO(A) INDIGENA</v>
      </c>
      <c r="V1497" s="20" t="str">
        <f>VLOOKUP(A1497,'REPORTE'!$A$1:$AG$1961,18,0)</f>
        <v>M</v>
      </c>
    </row>
    <row r="1498" spans="1:22" x14ac:dyDescent="0.45">
      <c r="A1498" s="20">
        <v>1001626</v>
      </c>
      <c r="B1498" s="20" t="s">
        <v>9431</v>
      </c>
      <c r="C1498" s="20" t="s">
        <v>10148</v>
      </c>
      <c r="D1498" s="20">
        <v>1723258495</v>
      </c>
      <c r="E1498" s="20">
        <v>231001729</v>
      </c>
      <c r="F1498" s="20" t="s">
        <v>11139</v>
      </c>
      <c r="G1498" s="20"/>
      <c r="H1498" s="20">
        <v>40</v>
      </c>
      <c r="I1498" s="20" t="s">
        <v>11150</v>
      </c>
      <c r="J1498" s="20" t="s">
        <v>11150</v>
      </c>
      <c r="K1498" s="20" t="s">
        <v>11150</v>
      </c>
      <c r="L1498" s="20" t="s">
        <v>11150</v>
      </c>
      <c r="M1498" s="20" t="s">
        <v>11150</v>
      </c>
      <c r="N1498" s="20" t="s">
        <v>11150</v>
      </c>
      <c r="O1498" s="20">
        <v>40</v>
      </c>
      <c r="P1498" s="20" t="str">
        <f>VLOOKUP(A1498,'REPORTE'!$A$1:$AG$1961,30,0)</f>
        <v>Secundaria</v>
      </c>
      <c r="Q1498" s="20" t="str">
        <f>VLOOKUP(A1498,'REPORTE'!$A$1:$AG$1961,31,0)</f>
        <v>PICHINCHA</v>
      </c>
      <c r="R1498" s="20" t="str">
        <f>VLOOKUP(A1498,'REPORTE'!$A$1:$AG$1961,32,0)</f>
        <v>QUITO</v>
      </c>
      <c r="S1498" s="20" t="str">
        <f>VLOOKUP(A1498,'REPORTE'!$A$1:$AG$1961,33,0)</f>
        <v>LA CONCEPCION</v>
      </c>
      <c r="T1498" s="20" t="str">
        <f>VLOOKUP(S1498,PROVINCIAS!$F$1:$G$1171,2,0)</f>
        <v>URBANA</v>
      </c>
      <c r="U1498" s="20" t="str">
        <f>VLOOKUP(A1498,'REPORTE'!$A$1:$AG$1961,5,0)</f>
        <v>ECUATORIANO(A)</v>
      </c>
      <c r="V1498" s="20" t="str">
        <f>VLOOKUP(A1498,'REPORTE'!$A$1:$AG$1961,18,0)</f>
        <v>F</v>
      </c>
    </row>
    <row r="1499" spans="1:22" x14ac:dyDescent="0.45">
      <c r="A1499" s="20">
        <v>1001627</v>
      </c>
      <c r="B1499" s="20" t="s">
        <v>9431</v>
      </c>
      <c r="C1499" s="20" t="s">
        <v>10142</v>
      </c>
      <c r="D1499" s="20">
        <v>1753922234</v>
      </c>
      <c r="E1499" s="20">
        <v>231001730</v>
      </c>
      <c r="F1499" s="20" t="s">
        <v>11139</v>
      </c>
      <c r="G1499" s="20"/>
      <c r="H1499" s="20">
        <v>45</v>
      </c>
      <c r="I1499" s="20" t="s">
        <v>11150</v>
      </c>
      <c r="J1499" s="20" t="s">
        <v>11150</v>
      </c>
      <c r="K1499" s="20" t="s">
        <v>11150</v>
      </c>
      <c r="L1499" s="20" t="s">
        <v>11150</v>
      </c>
      <c r="M1499" s="20" t="s">
        <v>11150</v>
      </c>
      <c r="N1499" s="20" t="s">
        <v>11150</v>
      </c>
      <c r="O1499" s="20">
        <v>45</v>
      </c>
      <c r="P1499" s="20" t="str">
        <f>VLOOKUP(A1499,'REPORTE'!$A$1:$AG$1961,30,0)</f>
        <v>Secundaria</v>
      </c>
      <c r="Q1499" s="20" t="str">
        <f>VLOOKUP(A1499,'REPORTE'!$A$1:$AG$1961,31,0)</f>
        <v>PICHINCHA</v>
      </c>
      <c r="R1499" s="20" t="str">
        <f>VLOOKUP(A1499,'REPORTE'!$A$1:$AG$1961,32,0)</f>
        <v>QUITO</v>
      </c>
      <c r="S1499" s="20" t="str">
        <f>VLOOKUP(A1499,'REPORTE'!$A$1:$AG$1961,33,0)</f>
        <v>COCHAPAMBA</v>
      </c>
      <c r="T1499" s="20" t="str">
        <f>VLOOKUP(S1499,PROVINCIAS!$F$1:$G$1171,2,0)</f>
        <v>RURAL</v>
      </c>
      <c r="U1499" s="20" t="str">
        <f>VLOOKUP(A1499,'REPORTE'!$A$1:$AG$1961,5,0)</f>
        <v>ECUATORIANO(A)</v>
      </c>
      <c r="V1499" s="20" t="str">
        <f>VLOOKUP(A1499,'REPORTE'!$A$1:$AG$1961,18,0)</f>
        <v>M</v>
      </c>
    </row>
    <row r="1500" spans="1:22" x14ac:dyDescent="0.45">
      <c r="A1500" s="20">
        <v>1001628</v>
      </c>
      <c r="B1500" s="20" t="s">
        <v>9431</v>
      </c>
      <c r="C1500" s="20" t="s">
        <v>10125</v>
      </c>
      <c r="D1500" s="20">
        <v>1707024566</v>
      </c>
      <c r="E1500" s="20">
        <v>231001732</v>
      </c>
      <c r="F1500" s="20" t="s">
        <v>11139</v>
      </c>
      <c r="G1500" s="20"/>
      <c r="H1500" s="20">
        <v>40</v>
      </c>
      <c r="I1500" s="20" t="s">
        <v>11150</v>
      </c>
      <c r="J1500" s="20" t="s">
        <v>11150</v>
      </c>
      <c r="K1500" s="20" t="s">
        <v>11150</v>
      </c>
      <c r="L1500" s="20" t="s">
        <v>11150</v>
      </c>
      <c r="M1500" s="20" t="s">
        <v>11150</v>
      </c>
      <c r="N1500" s="20" t="s">
        <v>11150</v>
      </c>
      <c r="O1500" s="20">
        <v>40</v>
      </c>
      <c r="P1500" s="20" t="str">
        <f>VLOOKUP(A1500,'REPORTE'!$A$1:$AG$1961,30,0)</f>
        <v>Primaria</v>
      </c>
      <c r="Q1500" s="20" t="str">
        <f>VLOOKUP(A1500,'REPORTE'!$A$1:$AG$1961,31,0)</f>
        <v>COTOPAXI</v>
      </c>
      <c r="R1500" s="20" t="str">
        <f>VLOOKUP(A1500,'REPORTE'!$A$1:$AG$1961,32,0)</f>
        <v>PUJILI</v>
      </c>
      <c r="S1500" s="20" t="str">
        <f>VLOOKUP(A1500,'REPORTE'!$A$1:$AG$1961,33,0)</f>
        <v>TINGO</v>
      </c>
      <c r="T1500" s="20" t="str">
        <f>VLOOKUP(S1500,PROVINCIAS!$F$1:$G$1171,2,0)</f>
        <v>RURAL</v>
      </c>
      <c r="U1500" s="20" t="str">
        <f>VLOOKUP(A1500,'REPORTE'!$A$1:$AG$1961,5,0)</f>
        <v>ECUATORIANO(A)</v>
      </c>
      <c r="V1500" s="20" t="str">
        <f>VLOOKUP(A1500,'REPORTE'!$A$1:$AG$1961,18,0)</f>
        <v>M</v>
      </c>
    </row>
    <row r="1501" spans="1:22" x14ac:dyDescent="0.45">
      <c r="A1501" s="20">
        <v>1001629</v>
      </c>
      <c r="B1501" s="20" t="s">
        <v>9431</v>
      </c>
      <c r="C1501" s="20" t="s">
        <v>14431</v>
      </c>
      <c r="D1501" s="20">
        <v>1707224232</v>
      </c>
      <c r="E1501" s="20">
        <v>231001733</v>
      </c>
      <c r="F1501" s="20" t="s">
        <v>11139</v>
      </c>
      <c r="G1501" s="20"/>
      <c r="H1501" s="20">
        <v>27.5</v>
      </c>
      <c r="I1501" s="20" t="s">
        <v>11150</v>
      </c>
      <c r="J1501" s="20" t="s">
        <v>11150</v>
      </c>
      <c r="K1501" s="20" t="s">
        <v>11150</v>
      </c>
      <c r="L1501" s="20" t="s">
        <v>11150</v>
      </c>
      <c r="M1501" s="20" t="s">
        <v>11150</v>
      </c>
      <c r="N1501" s="20" t="s">
        <v>11150</v>
      </c>
      <c r="O1501" s="20">
        <v>27.5</v>
      </c>
      <c r="P1501" s="20" t="str">
        <f>VLOOKUP(A1501,'REPORTE'!$A$1:$AG$1961,30,0)</f>
        <v>Primaria</v>
      </c>
      <c r="Q1501" s="20" t="str">
        <f>VLOOKUP(A1501,'REPORTE'!$A$1:$AG$1961,31,0)</f>
        <v>EL ORO</v>
      </c>
      <c r="R1501" s="20" t="str">
        <f>VLOOKUP(A1501,'REPORTE'!$A$1:$AG$1961,32,0)</f>
        <v>ATAHUALPA</v>
      </c>
      <c r="S1501" s="20" t="str">
        <f>VLOOKUP(A1501,'REPORTE'!$A$1:$AG$1961,33,0)</f>
        <v>PACCHA</v>
      </c>
      <c r="T1501" s="20" t="str">
        <f>VLOOKUP(S1501,PROVINCIAS!$F$1:$G$1171,2,0)</f>
        <v>RURAL</v>
      </c>
      <c r="U1501" s="20" t="str">
        <f>VLOOKUP(A1501,'REPORTE'!$A$1:$AG$1961,5,0)</f>
        <v>ECUATORIANO(A)</v>
      </c>
      <c r="V1501" s="20" t="str">
        <f>VLOOKUP(A1501,'REPORTE'!$A$1:$AG$1961,18,0)</f>
        <v>F</v>
      </c>
    </row>
    <row r="1502" spans="1:22" x14ac:dyDescent="0.45">
      <c r="A1502" s="20">
        <v>1001630</v>
      </c>
      <c r="B1502" s="20" t="s">
        <v>9431</v>
      </c>
      <c r="C1502" s="20" t="s">
        <v>10126</v>
      </c>
      <c r="D1502" s="20">
        <v>600827638</v>
      </c>
      <c r="E1502" s="20">
        <v>231001734</v>
      </c>
      <c r="F1502" s="20" t="s">
        <v>11139</v>
      </c>
      <c r="G1502" s="20"/>
      <c r="H1502" s="20">
        <v>40</v>
      </c>
      <c r="I1502" s="20" t="s">
        <v>11150</v>
      </c>
      <c r="J1502" s="20" t="s">
        <v>11150</v>
      </c>
      <c r="K1502" s="20" t="s">
        <v>11150</v>
      </c>
      <c r="L1502" s="20" t="s">
        <v>11150</v>
      </c>
      <c r="M1502" s="20" t="s">
        <v>11150</v>
      </c>
      <c r="N1502" s="20" t="s">
        <v>11150</v>
      </c>
      <c r="O1502" s="20">
        <v>40</v>
      </c>
      <c r="P1502" s="20" t="str">
        <f>VLOOKUP(A1502,'REPORTE'!$A$1:$AG$1961,30,0)</f>
        <v>Ninguna</v>
      </c>
      <c r="Q1502" s="20" t="str">
        <f>VLOOKUP(A1502,'REPORTE'!$A$1:$AG$1961,31,0)</f>
        <v>PICHINCHA</v>
      </c>
      <c r="R1502" s="20" t="str">
        <f>VLOOKUP(A1502,'REPORTE'!$A$1:$AG$1961,32,0)</f>
        <v>QUITO</v>
      </c>
      <c r="S1502" s="20" t="str">
        <f>VLOOKUP(A1502,'REPORTE'!$A$1:$AG$1961,33,0)</f>
        <v>CONDADO</v>
      </c>
      <c r="T1502" s="20" t="str">
        <f>VLOOKUP(S1502,PROVINCIAS!$F$1:$G$1171,2,0)</f>
        <v>URBANA</v>
      </c>
      <c r="U1502" s="20" t="str">
        <f>VLOOKUP(A1502,'REPORTE'!$A$1:$AG$1961,5,0)</f>
        <v>ECUATORIANO(A)</v>
      </c>
      <c r="V1502" s="20" t="str">
        <f>VLOOKUP(A1502,'REPORTE'!$A$1:$AG$1961,18,0)</f>
        <v>F</v>
      </c>
    </row>
    <row r="1503" spans="1:22" x14ac:dyDescent="0.45">
      <c r="A1503" s="20">
        <v>1001631</v>
      </c>
      <c r="B1503" s="20" t="s">
        <v>9431</v>
      </c>
      <c r="C1503" s="20" t="s">
        <v>14432</v>
      </c>
      <c r="D1503" s="20">
        <v>705011120</v>
      </c>
      <c r="E1503" s="20">
        <v>231001735</v>
      </c>
      <c r="F1503" s="20" t="s">
        <v>11139</v>
      </c>
      <c r="G1503" s="20"/>
      <c r="H1503" s="20">
        <v>30</v>
      </c>
      <c r="I1503" s="20" t="s">
        <v>11150</v>
      </c>
      <c r="J1503" s="20" t="s">
        <v>11150</v>
      </c>
      <c r="K1503" s="20" t="s">
        <v>11150</v>
      </c>
      <c r="L1503" s="20" t="s">
        <v>11150</v>
      </c>
      <c r="M1503" s="20" t="s">
        <v>11150</v>
      </c>
      <c r="N1503" s="20" t="s">
        <v>11150</v>
      </c>
      <c r="O1503" s="20">
        <v>30</v>
      </c>
      <c r="P1503" s="20" t="str">
        <f>VLOOKUP(A1503,'REPORTE'!$A$1:$AG$1961,30,0)</f>
        <v>Secundaria</v>
      </c>
      <c r="Q1503" s="20" t="str">
        <f>VLOOKUP(A1503,'REPORTE'!$A$1:$AG$1961,31,0)</f>
        <v>PICHINCHA</v>
      </c>
      <c r="R1503" s="20" t="str">
        <f>VLOOKUP(A1503,'REPORTE'!$A$1:$AG$1961,32,0)</f>
        <v>QUITO</v>
      </c>
      <c r="S1503" s="20" t="str">
        <f>VLOOKUP(A1503,'REPORTE'!$A$1:$AG$1961,33,0)</f>
        <v>COTOCOLLAO</v>
      </c>
      <c r="T1503" s="20" t="str">
        <f>VLOOKUP(S1503,PROVINCIAS!$F$1:$G$1171,2,0)</f>
        <v>URBANA</v>
      </c>
      <c r="U1503" s="20" t="str">
        <f>VLOOKUP(A1503,'REPORTE'!$A$1:$AG$1961,5,0)</f>
        <v>ECUATORIANO(A)</v>
      </c>
      <c r="V1503" s="20" t="str">
        <f>VLOOKUP(A1503,'REPORTE'!$A$1:$AG$1961,18,0)</f>
        <v>F</v>
      </c>
    </row>
    <row r="1504" spans="1:22" x14ac:dyDescent="0.45">
      <c r="A1504" s="20">
        <v>1001632</v>
      </c>
      <c r="B1504" s="20" t="s">
        <v>9431</v>
      </c>
      <c r="C1504" s="20" t="s">
        <v>10132</v>
      </c>
      <c r="D1504" s="20">
        <v>1760101715</v>
      </c>
      <c r="E1504" s="20">
        <v>231001736</v>
      </c>
      <c r="F1504" s="20" t="s">
        <v>11139</v>
      </c>
      <c r="G1504" s="20"/>
      <c r="H1504" s="20">
        <v>136.5</v>
      </c>
      <c r="I1504" s="20" t="s">
        <v>11150</v>
      </c>
      <c r="J1504" s="20" t="s">
        <v>11150</v>
      </c>
      <c r="K1504" s="20" t="s">
        <v>11150</v>
      </c>
      <c r="L1504" s="20" t="s">
        <v>11150</v>
      </c>
      <c r="M1504" s="20" t="s">
        <v>11150</v>
      </c>
      <c r="N1504" s="20" t="s">
        <v>11150</v>
      </c>
      <c r="O1504" s="20">
        <v>136.5</v>
      </c>
      <c r="P1504" s="20" t="str">
        <f>VLOOKUP(A1504,'REPORTE'!$A$1:$AG$1961,30,0)</f>
        <v>Primaria</v>
      </c>
      <c r="Q1504" s="20" t="str">
        <f>VLOOKUP(A1504,'REPORTE'!$A$1:$AG$1961,31,0)</f>
        <v>PICHINCHA</v>
      </c>
      <c r="R1504" s="20" t="str">
        <f>VLOOKUP(A1504,'REPORTE'!$A$1:$AG$1961,32,0)</f>
        <v>QUITO</v>
      </c>
      <c r="S1504" s="20" t="str">
        <f>VLOOKUP(A1504,'REPORTE'!$A$1:$AG$1961,33,0)</f>
        <v>COMITE DEL PUEBLO</v>
      </c>
      <c r="T1504" s="20" t="str">
        <f>VLOOKUP(S1504,PROVINCIAS!$F$1:$G$1171,2,0)</f>
        <v>URBANA</v>
      </c>
      <c r="U1504" s="20" t="str">
        <f>VLOOKUP(A1504,'REPORTE'!$A$1:$AG$1961,5,0)</f>
        <v>VENEZOLANO(A)</v>
      </c>
      <c r="V1504" s="20" t="str">
        <f>VLOOKUP(A1504,'REPORTE'!$A$1:$AG$1961,18,0)</f>
        <v>F</v>
      </c>
    </row>
    <row r="1505" spans="1:22" x14ac:dyDescent="0.45">
      <c r="A1505" s="20">
        <v>1001633</v>
      </c>
      <c r="B1505" s="20" t="s">
        <v>9431</v>
      </c>
      <c r="C1505" s="20" t="s">
        <v>10133</v>
      </c>
      <c r="D1505" s="20">
        <v>1714777651</v>
      </c>
      <c r="E1505" s="20">
        <v>231001737</v>
      </c>
      <c r="F1505" s="20" t="s">
        <v>11139</v>
      </c>
      <c r="G1505" s="20"/>
      <c r="H1505" s="20">
        <v>60</v>
      </c>
      <c r="I1505" s="20" t="s">
        <v>11150</v>
      </c>
      <c r="J1505" s="20" t="s">
        <v>11150</v>
      </c>
      <c r="K1505" s="20" t="s">
        <v>11150</v>
      </c>
      <c r="L1505" s="20" t="s">
        <v>11150</v>
      </c>
      <c r="M1505" s="20" t="s">
        <v>11150</v>
      </c>
      <c r="N1505" s="20" t="s">
        <v>11150</v>
      </c>
      <c r="O1505" s="20">
        <v>60</v>
      </c>
      <c r="P1505" s="20" t="str">
        <f>VLOOKUP(A1505,'REPORTE'!$A$1:$AG$1961,30,0)</f>
        <v>Secundaria</v>
      </c>
      <c r="Q1505" s="20" t="str">
        <f>VLOOKUP(A1505,'REPORTE'!$A$1:$AG$1961,31,0)</f>
        <v>PICHINCHA</v>
      </c>
      <c r="R1505" s="20" t="str">
        <f>VLOOKUP(A1505,'REPORTE'!$A$1:$AG$1961,32,0)</f>
        <v>QUITO</v>
      </c>
      <c r="S1505" s="20" t="str">
        <f>VLOOKUP(A1505,'REPORTE'!$A$1:$AG$1961,33,0)</f>
        <v>CONOCOTO</v>
      </c>
      <c r="T1505" s="20" t="str">
        <f>VLOOKUP(S1505,PROVINCIAS!$F$1:$G$1171,2,0)</f>
        <v>RURAL</v>
      </c>
      <c r="U1505" s="20" t="str">
        <f>VLOOKUP(A1505,'REPORTE'!$A$1:$AG$1961,5,0)</f>
        <v>ECUATORIANO(A)</v>
      </c>
      <c r="V1505" s="20" t="str">
        <f>VLOOKUP(A1505,'REPORTE'!$A$1:$AG$1961,18,0)</f>
        <v>F</v>
      </c>
    </row>
    <row r="1506" spans="1:22" x14ac:dyDescent="0.45">
      <c r="A1506" s="20">
        <v>1001634</v>
      </c>
      <c r="B1506" s="20" t="s">
        <v>9431</v>
      </c>
      <c r="C1506" s="20" t="s">
        <v>10134</v>
      </c>
      <c r="D1506" s="20">
        <v>2100393384</v>
      </c>
      <c r="E1506" s="20">
        <v>231001738</v>
      </c>
      <c r="F1506" s="20" t="s">
        <v>11139</v>
      </c>
      <c r="G1506" s="20"/>
      <c r="H1506" s="20">
        <v>237.3</v>
      </c>
      <c r="I1506" s="20" t="s">
        <v>11150</v>
      </c>
      <c r="J1506" s="20" t="s">
        <v>11150</v>
      </c>
      <c r="K1506" s="20" t="s">
        <v>11150</v>
      </c>
      <c r="L1506" s="20" t="s">
        <v>11150</v>
      </c>
      <c r="M1506" s="20" t="s">
        <v>11150</v>
      </c>
      <c r="N1506" s="20" t="s">
        <v>11150</v>
      </c>
      <c r="O1506" s="20">
        <v>237.3</v>
      </c>
      <c r="P1506" s="20" t="str">
        <f>VLOOKUP(A1506,'REPORTE'!$A$1:$AG$1961,30,0)</f>
        <v>Primaria</v>
      </c>
      <c r="Q1506" s="20" t="str">
        <f>VLOOKUP(A1506,'REPORTE'!$A$1:$AG$1961,31,0)</f>
        <v>CHIMBORAZO</v>
      </c>
      <c r="R1506" s="20" t="str">
        <f>VLOOKUP(A1506,'REPORTE'!$A$1:$AG$1961,32,0)</f>
        <v>RIOBAMBA</v>
      </c>
      <c r="S1506" s="20" t="str">
        <f>VLOOKUP(A1506,'REPORTE'!$A$1:$AG$1961,33,0)</f>
        <v>CACHA (CAB EN MACHANGARA)</v>
      </c>
      <c r="T1506" s="20" t="str">
        <f>VLOOKUP(S1506,PROVINCIAS!$F$1:$G$1171,2,0)</f>
        <v>RURAL</v>
      </c>
      <c r="U1506" s="20" t="str">
        <f>VLOOKUP(A1506,'REPORTE'!$A$1:$AG$1961,5,0)</f>
        <v>ECUATORIANO(A)</v>
      </c>
      <c r="V1506" s="20" t="str">
        <f>VLOOKUP(A1506,'REPORTE'!$A$1:$AG$1961,18,0)</f>
        <v>F</v>
      </c>
    </row>
    <row r="1507" spans="1:22" x14ac:dyDescent="0.45">
      <c r="A1507" s="20">
        <v>1001635</v>
      </c>
      <c r="B1507" s="20" t="s">
        <v>9431</v>
      </c>
      <c r="C1507" s="20" t="s">
        <v>10143</v>
      </c>
      <c r="D1507" s="20">
        <v>1725529810</v>
      </c>
      <c r="E1507" s="20">
        <v>231001739</v>
      </c>
      <c r="F1507" s="20" t="s">
        <v>11139</v>
      </c>
      <c r="G1507" s="20"/>
      <c r="H1507" s="20">
        <v>130</v>
      </c>
      <c r="I1507" s="20" t="s">
        <v>11150</v>
      </c>
      <c r="J1507" s="20" t="s">
        <v>11150</v>
      </c>
      <c r="K1507" s="20" t="s">
        <v>11150</v>
      </c>
      <c r="L1507" s="20" t="s">
        <v>11150</v>
      </c>
      <c r="M1507" s="20" t="s">
        <v>11150</v>
      </c>
      <c r="N1507" s="20" t="s">
        <v>11150</v>
      </c>
      <c r="O1507" s="20">
        <v>130</v>
      </c>
      <c r="P1507" s="20" t="str">
        <f>VLOOKUP(A1507,'REPORTE'!$A$1:$AG$1961,30,0)</f>
        <v>Formación Técnica (Intermedia)</v>
      </c>
      <c r="Q1507" s="20" t="str">
        <f>VLOOKUP(A1507,'REPORTE'!$A$1:$AG$1961,31,0)</f>
        <v>PICHINCHA</v>
      </c>
      <c r="R1507" s="20" t="str">
        <f>VLOOKUP(A1507,'REPORTE'!$A$1:$AG$1961,32,0)</f>
        <v>QUITO</v>
      </c>
      <c r="S1507" s="20" t="str">
        <f>VLOOKUP(A1507,'REPORTE'!$A$1:$AG$1961,33,0)</f>
        <v>SAN ROQUE</v>
      </c>
      <c r="T1507" s="20" t="str">
        <f>VLOOKUP(S1507,PROVINCIAS!$F$1:$G$1171,2,0)</f>
        <v>RURAL</v>
      </c>
      <c r="U1507" s="20" t="str">
        <f>VLOOKUP(A1507,'REPORTE'!$A$1:$AG$1961,5,0)</f>
        <v>ECUATORIANO(A)</v>
      </c>
      <c r="V1507" s="20" t="str">
        <f>VLOOKUP(A1507,'REPORTE'!$A$1:$AG$1961,18,0)</f>
        <v>M</v>
      </c>
    </row>
    <row r="1508" spans="1:22" x14ac:dyDescent="0.45">
      <c r="A1508" s="20">
        <v>1001636</v>
      </c>
      <c r="B1508" s="20" t="s">
        <v>9431</v>
      </c>
      <c r="C1508" s="20" t="s">
        <v>10263</v>
      </c>
      <c r="D1508" s="20">
        <v>1750954354</v>
      </c>
      <c r="E1508" s="20">
        <v>231001740</v>
      </c>
      <c r="F1508" s="20" t="s">
        <v>11139</v>
      </c>
      <c r="G1508" s="20"/>
      <c r="H1508" s="20">
        <v>490</v>
      </c>
      <c r="I1508" s="20" t="s">
        <v>11150</v>
      </c>
      <c r="J1508" s="20" t="s">
        <v>11150</v>
      </c>
      <c r="K1508" s="20" t="s">
        <v>11150</v>
      </c>
      <c r="L1508" s="20" t="s">
        <v>11150</v>
      </c>
      <c r="M1508" s="20" t="s">
        <v>11150</v>
      </c>
      <c r="N1508" s="20" t="s">
        <v>11150</v>
      </c>
      <c r="O1508" s="20">
        <v>490</v>
      </c>
      <c r="P1508" s="20" t="str">
        <f>VLOOKUP(A1508,'REPORTE'!$A$1:$AG$1961,30,0)</f>
        <v>Secundaria</v>
      </c>
      <c r="Q1508" s="20" t="str">
        <f>VLOOKUP(A1508,'REPORTE'!$A$1:$AG$1961,31,0)</f>
        <v>PICHINCHA</v>
      </c>
      <c r="R1508" s="20" t="str">
        <f>VLOOKUP(A1508,'REPORTE'!$A$1:$AG$1961,32,0)</f>
        <v>QUITO</v>
      </c>
      <c r="S1508" s="20" t="str">
        <f>VLOOKUP(A1508,'REPORTE'!$A$1:$AG$1961,33,0)</f>
        <v>COTOCOLLAO</v>
      </c>
      <c r="T1508" s="20" t="str">
        <f>VLOOKUP(S1508,PROVINCIAS!$F$1:$G$1171,2,0)</f>
        <v>URBANA</v>
      </c>
      <c r="U1508" s="20" t="str">
        <f>VLOOKUP(A1508,'REPORTE'!$A$1:$AG$1961,5,0)</f>
        <v>ECUATORIANO(A)</v>
      </c>
      <c r="V1508" s="20" t="str">
        <f>VLOOKUP(A1508,'REPORTE'!$A$1:$AG$1961,18,0)</f>
        <v>M</v>
      </c>
    </row>
    <row r="1509" spans="1:22" x14ac:dyDescent="0.45">
      <c r="A1509" s="20">
        <v>1001637</v>
      </c>
      <c r="B1509" s="20" t="s">
        <v>9431</v>
      </c>
      <c r="C1509" s="20" t="s">
        <v>10135</v>
      </c>
      <c r="D1509" s="20">
        <v>1760625432</v>
      </c>
      <c r="E1509" s="20">
        <v>231001741</v>
      </c>
      <c r="F1509" s="20" t="s">
        <v>11139</v>
      </c>
      <c r="G1509" s="20"/>
      <c r="H1509" s="20">
        <v>40.33</v>
      </c>
      <c r="I1509" s="20" t="s">
        <v>11150</v>
      </c>
      <c r="J1509" s="20" t="s">
        <v>11150</v>
      </c>
      <c r="K1509" s="20" t="s">
        <v>11150</v>
      </c>
      <c r="L1509" s="20" t="s">
        <v>11150</v>
      </c>
      <c r="M1509" s="20" t="s">
        <v>11150</v>
      </c>
      <c r="N1509" s="20" t="s">
        <v>11150</v>
      </c>
      <c r="O1509" s="20">
        <v>40.33</v>
      </c>
      <c r="P1509" s="20" t="str">
        <f>VLOOKUP(A1509,'REPORTE'!$A$1:$AG$1961,30,0)</f>
        <v>Primaria</v>
      </c>
      <c r="Q1509" s="20" t="str">
        <f>VLOOKUP(A1509,'REPORTE'!$A$1:$AG$1961,31,0)</f>
        <v>PICHINCHA</v>
      </c>
      <c r="R1509" s="20" t="str">
        <f>VLOOKUP(A1509,'REPORTE'!$A$1:$AG$1961,32,0)</f>
        <v>QUITO</v>
      </c>
      <c r="S1509" s="20" t="str">
        <f>VLOOKUP(A1509,'REPORTE'!$A$1:$AG$1961,33,0)</f>
        <v>POMASQUI</v>
      </c>
      <c r="T1509" s="20" t="str">
        <f>VLOOKUP(S1509,PROVINCIAS!$F$1:$G$1171,2,0)</f>
        <v>RURAL</v>
      </c>
      <c r="U1509" s="20" t="str">
        <f>VLOOKUP(A1509,'REPORTE'!$A$1:$AG$1961,5,0)</f>
        <v>ECUATORIANO(A)</v>
      </c>
      <c r="V1509" s="20" t="str">
        <f>VLOOKUP(A1509,'REPORTE'!$A$1:$AG$1961,18,0)</f>
        <v>F</v>
      </c>
    </row>
    <row r="1510" spans="1:22" x14ac:dyDescent="0.45">
      <c r="A1510" s="20">
        <v>1001638</v>
      </c>
      <c r="B1510" s="20" t="s">
        <v>9431</v>
      </c>
      <c r="C1510" s="20" t="s">
        <v>10136</v>
      </c>
      <c r="D1510" s="20">
        <v>1713263307</v>
      </c>
      <c r="E1510" s="20">
        <v>231001742</v>
      </c>
      <c r="F1510" s="20" t="s">
        <v>11139</v>
      </c>
      <c r="G1510" s="20"/>
      <c r="H1510" s="20">
        <v>125</v>
      </c>
      <c r="I1510" s="20" t="s">
        <v>11150</v>
      </c>
      <c r="J1510" s="20" t="s">
        <v>11150</v>
      </c>
      <c r="K1510" s="20" t="s">
        <v>11150</v>
      </c>
      <c r="L1510" s="20" t="s">
        <v>11150</v>
      </c>
      <c r="M1510" s="20" t="s">
        <v>11150</v>
      </c>
      <c r="N1510" s="20" t="s">
        <v>11150</v>
      </c>
      <c r="O1510" s="20">
        <v>125</v>
      </c>
      <c r="P1510" s="20" t="str">
        <f>VLOOKUP(A1510,'REPORTE'!$A$1:$AG$1961,30,0)</f>
        <v>Secundaria</v>
      </c>
      <c r="Q1510" s="20" t="str">
        <f>VLOOKUP(A1510,'REPORTE'!$A$1:$AG$1961,31,0)</f>
        <v>PICHINCHA</v>
      </c>
      <c r="R1510" s="20" t="str">
        <f>VLOOKUP(A1510,'REPORTE'!$A$1:$AG$1961,32,0)</f>
        <v>QUITO</v>
      </c>
      <c r="S1510" s="20" t="str">
        <f>VLOOKUP(A1510,'REPORTE'!$A$1:$AG$1961,33,0)</f>
        <v>CENTRO HISTORICO</v>
      </c>
      <c r="T1510" s="20" t="str">
        <f>VLOOKUP(S1510,PROVINCIAS!$F$1:$G$1171,2,0)</f>
        <v>URBANA</v>
      </c>
      <c r="U1510" s="20" t="str">
        <f>VLOOKUP(A1510,'REPORTE'!$A$1:$AG$1961,5,0)</f>
        <v>ECUATORIANO(A)</v>
      </c>
      <c r="V1510" s="20" t="str">
        <f>VLOOKUP(A1510,'REPORTE'!$A$1:$AG$1961,18,0)</f>
        <v>F</v>
      </c>
    </row>
    <row r="1511" spans="1:22" x14ac:dyDescent="0.45">
      <c r="A1511" s="20">
        <v>1001639</v>
      </c>
      <c r="B1511" s="20" t="s">
        <v>9431</v>
      </c>
      <c r="C1511" s="20" t="s">
        <v>14433</v>
      </c>
      <c r="D1511" s="20">
        <v>1709196834</v>
      </c>
      <c r="E1511" s="20">
        <v>231001743</v>
      </c>
      <c r="F1511" s="20" t="s">
        <v>11139</v>
      </c>
      <c r="G1511" s="20"/>
      <c r="H1511" s="20">
        <v>30</v>
      </c>
      <c r="I1511" s="20" t="s">
        <v>11150</v>
      </c>
      <c r="J1511" s="20" t="s">
        <v>11150</v>
      </c>
      <c r="K1511" s="20" t="s">
        <v>11150</v>
      </c>
      <c r="L1511" s="20" t="s">
        <v>11150</v>
      </c>
      <c r="M1511" s="20" t="s">
        <v>11150</v>
      </c>
      <c r="N1511" s="20" t="s">
        <v>11150</v>
      </c>
      <c r="O1511" s="20">
        <v>30</v>
      </c>
      <c r="P1511" s="20" t="str">
        <f>VLOOKUP(A1511,'REPORTE'!$A$1:$AG$1961,30,0)</f>
        <v>Secundaria</v>
      </c>
      <c r="Q1511" s="20" t="str">
        <f>VLOOKUP(A1511,'REPORTE'!$A$1:$AG$1961,31,0)</f>
        <v>PICHINCHA</v>
      </c>
      <c r="R1511" s="20" t="str">
        <f>VLOOKUP(A1511,'REPORTE'!$A$1:$AG$1961,32,0)</f>
        <v>QUITO</v>
      </c>
      <c r="S1511" s="20" t="str">
        <f>VLOOKUP(A1511,'REPORTE'!$A$1:$AG$1961,33,0)</f>
        <v>COTOCOLLAO</v>
      </c>
      <c r="T1511" s="20" t="str">
        <f>VLOOKUP(S1511,PROVINCIAS!$F$1:$G$1171,2,0)</f>
        <v>URBANA</v>
      </c>
      <c r="U1511" s="20" t="str">
        <f>VLOOKUP(A1511,'REPORTE'!$A$1:$AG$1961,5,0)</f>
        <v>ECUATORIANO(A)</v>
      </c>
      <c r="V1511" s="20" t="str">
        <f>VLOOKUP(A1511,'REPORTE'!$A$1:$AG$1961,18,0)</f>
        <v>F</v>
      </c>
    </row>
    <row r="1512" spans="1:22" x14ac:dyDescent="0.45">
      <c r="A1512" s="20">
        <v>1001640</v>
      </c>
      <c r="B1512" s="20" t="s">
        <v>9431</v>
      </c>
      <c r="C1512" s="20" t="s">
        <v>10166</v>
      </c>
      <c r="D1512" s="20">
        <v>1717346033</v>
      </c>
      <c r="E1512" s="20">
        <v>231001744</v>
      </c>
      <c r="F1512" s="20" t="s">
        <v>11139</v>
      </c>
      <c r="G1512" s="20"/>
      <c r="H1512" s="20">
        <v>64.400000000000006</v>
      </c>
      <c r="I1512" s="20" t="s">
        <v>11150</v>
      </c>
      <c r="J1512" s="20" t="s">
        <v>11150</v>
      </c>
      <c r="K1512" s="20" t="s">
        <v>11150</v>
      </c>
      <c r="L1512" s="20" t="s">
        <v>11150</v>
      </c>
      <c r="M1512" s="20" t="s">
        <v>11150</v>
      </c>
      <c r="N1512" s="20" t="s">
        <v>11150</v>
      </c>
      <c r="O1512" s="20">
        <v>64.400000000000006</v>
      </c>
      <c r="P1512" s="20" t="str">
        <f>VLOOKUP(A1512,'REPORTE'!$A$1:$AG$1961,30,0)</f>
        <v>Ninguna</v>
      </c>
      <c r="Q1512" s="20" t="str">
        <f>VLOOKUP(A1512,'REPORTE'!$A$1:$AG$1961,31,0)</f>
        <v>PICHINCHA</v>
      </c>
      <c r="R1512" s="20" t="str">
        <f>VLOOKUP(A1512,'REPORTE'!$A$1:$AG$1961,32,0)</f>
        <v>QUITO</v>
      </c>
      <c r="S1512" s="20" t="str">
        <f>VLOOKUP(A1512,'REPORTE'!$A$1:$AG$1961,33,0)</f>
        <v>MARISCAL SUCRE</v>
      </c>
      <c r="T1512" s="20" t="str">
        <f>VLOOKUP(S1512,PROVINCIAS!$F$1:$G$1171,2,0)</f>
        <v>RURAL</v>
      </c>
      <c r="U1512" s="20" t="str">
        <f>VLOOKUP(A1512,'REPORTE'!$A$1:$AG$1961,5,0)</f>
        <v>ECUATORIANO(A)</v>
      </c>
      <c r="V1512" s="20" t="str">
        <f>VLOOKUP(A1512,'REPORTE'!$A$1:$AG$1961,18,0)</f>
        <v>F</v>
      </c>
    </row>
    <row r="1513" spans="1:22" x14ac:dyDescent="0.45">
      <c r="A1513" s="20">
        <v>1001641</v>
      </c>
      <c r="B1513" s="20" t="s">
        <v>9431</v>
      </c>
      <c r="C1513" s="20" t="s">
        <v>14434</v>
      </c>
      <c r="D1513" s="20">
        <v>1793135374001</v>
      </c>
      <c r="E1513" s="20">
        <v>231001745</v>
      </c>
      <c r="F1513" s="20" t="s">
        <v>11139</v>
      </c>
      <c r="G1513" s="20"/>
      <c r="H1513" s="20">
        <v>30</v>
      </c>
      <c r="I1513" s="20" t="s">
        <v>11150</v>
      </c>
      <c r="J1513" s="20" t="s">
        <v>11150</v>
      </c>
      <c r="K1513" s="20" t="s">
        <v>11150</v>
      </c>
      <c r="L1513" s="20" t="s">
        <v>11150</v>
      </c>
      <c r="M1513" s="20" t="s">
        <v>11150</v>
      </c>
      <c r="N1513" s="20" t="s">
        <v>11150</v>
      </c>
      <c r="O1513" s="20">
        <v>30</v>
      </c>
      <c r="P1513" s="20" t="str">
        <f>VLOOKUP(A1513,'REPORTE'!$A$1:$AG$1961,30,0)</f>
        <v>Universitaria</v>
      </c>
      <c r="Q1513" s="20" t="str">
        <f>VLOOKUP(A1513,'REPORTE'!$A$1:$AG$1961,31,0)</f>
        <v>PICHINCHA</v>
      </c>
      <c r="R1513" s="20" t="str">
        <f>VLOOKUP(A1513,'REPORTE'!$A$1:$AG$1961,32,0)</f>
        <v>QUITO</v>
      </c>
      <c r="S1513" s="20" t="str">
        <f>VLOOKUP(A1513,'REPORTE'!$A$1:$AG$1961,33,0)</f>
        <v>CARCELEN</v>
      </c>
      <c r="T1513" s="20" t="str">
        <f>VLOOKUP(S1513,PROVINCIAS!$F$1:$G$1171,2,0)</f>
        <v>URBANA</v>
      </c>
      <c r="U1513" s="20" t="str">
        <f>VLOOKUP(A1513,'REPORTE'!$A$1:$AG$1961,5,0)</f>
        <v>ECUATORIANO(A)</v>
      </c>
      <c r="V1513" s="20" t="str">
        <f>VLOOKUP(A1513,'REPORTE'!$A$1:$AG$1961,18,0)</f>
        <v>M</v>
      </c>
    </row>
    <row r="1514" spans="1:22" x14ac:dyDescent="0.45">
      <c r="A1514" s="20">
        <v>1001642</v>
      </c>
      <c r="B1514" s="20" t="s">
        <v>9431</v>
      </c>
      <c r="C1514" s="20" t="s">
        <v>10196</v>
      </c>
      <c r="D1514" s="20">
        <v>1722640628</v>
      </c>
      <c r="E1514" s="20">
        <v>231001746</v>
      </c>
      <c r="F1514" s="20" t="s">
        <v>11139</v>
      </c>
      <c r="G1514" s="20"/>
      <c r="H1514" s="20">
        <v>50</v>
      </c>
      <c r="I1514" s="20" t="s">
        <v>11150</v>
      </c>
      <c r="J1514" s="20" t="s">
        <v>11150</v>
      </c>
      <c r="K1514" s="20" t="s">
        <v>11150</v>
      </c>
      <c r="L1514" s="20" t="s">
        <v>11150</v>
      </c>
      <c r="M1514" s="20" t="s">
        <v>11150</v>
      </c>
      <c r="N1514" s="20" t="s">
        <v>11150</v>
      </c>
      <c r="O1514" s="20">
        <v>50</v>
      </c>
      <c r="P1514" s="20" t="str">
        <f>VLOOKUP(A1514,'REPORTE'!$A$1:$AG$1961,30,0)</f>
        <v>Secundaria</v>
      </c>
      <c r="Q1514" s="20" t="str">
        <f>VLOOKUP(A1514,'REPORTE'!$A$1:$AG$1961,31,0)</f>
        <v>PICHINCHA</v>
      </c>
      <c r="R1514" s="20" t="str">
        <f>VLOOKUP(A1514,'REPORTE'!$A$1:$AG$1961,32,0)</f>
        <v>QUITO</v>
      </c>
      <c r="S1514" s="20" t="str">
        <f>VLOOKUP(A1514,'REPORTE'!$A$1:$AG$1961,33,0)</f>
        <v>LA LIBERTAD</v>
      </c>
      <c r="T1514" s="20" t="str">
        <f>VLOOKUP(S1514,PROVINCIAS!$F$1:$G$1171,2,0)</f>
        <v>RURAL</v>
      </c>
      <c r="U1514" s="20" t="str">
        <f>VLOOKUP(A1514,'REPORTE'!$A$1:$AG$1961,5,0)</f>
        <v>ECUATORIANO(A)</v>
      </c>
      <c r="V1514" s="20" t="str">
        <f>VLOOKUP(A1514,'REPORTE'!$A$1:$AG$1961,18,0)</f>
        <v>M</v>
      </c>
    </row>
    <row r="1515" spans="1:22" x14ac:dyDescent="0.45">
      <c r="A1515" s="20">
        <v>1001643</v>
      </c>
      <c r="B1515" s="20" t="s">
        <v>9431</v>
      </c>
      <c r="C1515" s="20" t="s">
        <v>14435</v>
      </c>
      <c r="D1515" s="20">
        <v>606327567</v>
      </c>
      <c r="E1515" s="20">
        <v>231001747</v>
      </c>
      <c r="F1515" s="20" t="s">
        <v>11139</v>
      </c>
      <c r="G1515" s="20"/>
      <c r="H1515" s="20">
        <v>30</v>
      </c>
      <c r="I1515" s="20" t="s">
        <v>11150</v>
      </c>
      <c r="J1515" s="20" t="s">
        <v>11150</v>
      </c>
      <c r="K1515" s="20" t="s">
        <v>11150</v>
      </c>
      <c r="L1515" s="20" t="s">
        <v>11150</v>
      </c>
      <c r="M1515" s="20" t="s">
        <v>11150</v>
      </c>
      <c r="N1515" s="20" t="s">
        <v>11150</v>
      </c>
      <c r="O1515" s="20">
        <v>30</v>
      </c>
      <c r="P1515" s="20" t="str">
        <f>VLOOKUP(A1515,'REPORTE'!$A$1:$AG$1961,30,0)</f>
        <v>Secundaria</v>
      </c>
      <c r="Q1515" s="20" t="str">
        <f>VLOOKUP(A1515,'REPORTE'!$A$1:$AG$1961,31,0)</f>
        <v>CHIMBORAZO</v>
      </c>
      <c r="R1515" s="20" t="str">
        <f>VLOOKUP(A1515,'REPORTE'!$A$1:$AG$1961,32,0)</f>
        <v>COLTA</v>
      </c>
      <c r="S1515" s="20" t="str">
        <f>VLOOKUP(A1515,'REPORTE'!$A$1:$AG$1961,33,0)</f>
        <v>COLUMBE</v>
      </c>
      <c r="T1515" s="20" t="str">
        <f>VLOOKUP(S1515,PROVINCIAS!$F$1:$G$1171,2,0)</f>
        <v>RURAL</v>
      </c>
      <c r="U1515" s="20" t="str">
        <f>VLOOKUP(A1515,'REPORTE'!$A$1:$AG$1961,5,0)</f>
        <v>ECUATORIANO(A)</v>
      </c>
      <c r="V1515" s="20" t="str">
        <f>VLOOKUP(A1515,'REPORTE'!$A$1:$AG$1961,18,0)</f>
        <v>M</v>
      </c>
    </row>
    <row r="1516" spans="1:22" x14ac:dyDescent="0.45">
      <c r="A1516" s="20">
        <v>1001644</v>
      </c>
      <c r="B1516" s="20" t="s">
        <v>9431</v>
      </c>
      <c r="C1516" s="20" t="s">
        <v>14436</v>
      </c>
      <c r="D1516" s="20">
        <v>1725238412</v>
      </c>
      <c r="E1516" s="20">
        <v>231001751</v>
      </c>
      <c r="F1516" s="20" t="s">
        <v>11139</v>
      </c>
      <c r="G1516" s="20"/>
      <c r="H1516" s="20">
        <v>5</v>
      </c>
      <c r="I1516" s="20" t="s">
        <v>11150</v>
      </c>
      <c r="J1516" s="20" t="s">
        <v>11150</v>
      </c>
      <c r="K1516" s="20" t="s">
        <v>11150</v>
      </c>
      <c r="L1516" s="20" t="s">
        <v>11150</v>
      </c>
      <c r="M1516" s="20" t="s">
        <v>11150</v>
      </c>
      <c r="N1516" s="20" t="s">
        <v>11150</v>
      </c>
      <c r="O1516" s="20">
        <v>5</v>
      </c>
      <c r="P1516" s="20" t="str">
        <f>VLOOKUP(A1516,'REPORTE'!$A$1:$AG$1961,30,0)</f>
        <v>Secundaria</v>
      </c>
      <c r="Q1516" s="20" t="str">
        <f>VLOOKUP(A1516,'REPORTE'!$A$1:$AG$1961,31,0)</f>
        <v>PICHINCHA</v>
      </c>
      <c r="R1516" s="20" t="str">
        <f>VLOOKUP(A1516,'REPORTE'!$A$1:$AG$1961,32,0)</f>
        <v>QUITO</v>
      </c>
      <c r="S1516" s="20" t="str">
        <f>VLOOKUP(A1516,'REPORTE'!$A$1:$AG$1961,33,0)</f>
        <v>LA CONCEPCION</v>
      </c>
      <c r="T1516" s="20" t="str">
        <f>VLOOKUP(S1516,PROVINCIAS!$F$1:$G$1171,2,0)</f>
        <v>URBANA</v>
      </c>
      <c r="U1516" s="20" t="str">
        <f>VLOOKUP(A1516,'REPORTE'!$A$1:$AG$1961,5,0)</f>
        <v>ECUATORIANO(A)</v>
      </c>
      <c r="V1516" s="20" t="str">
        <f>VLOOKUP(A1516,'REPORTE'!$A$1:$AG$1961,18,0)</f>
        <v>F</v>
      </c>
    </row>
    <row r="1517" spans="1:22" x14ac:dyDescent="0.45">
      <c r="A1517" s="20">
        <v>1001645</v>
      </c>
      <c r="B1517" s="20" t="s">
        <v>9431</v>
      </c>
      <c r="C1517" s="20" t="s">
        <v>14437</v>
      </c>
      <c r="D1517" s="20">
        <v>1700128828</v>
      </c>
      <c r="E1517" s="20">
        <v>231001748</v>
      </c>
      <c r="F1517" s="20" t="s">
        <v>11139</v>
      </c>
      <c r="G1517" s="20"/>
      <c r="H1517" s="20">
        <v>15</v>
      </c>
      <c r="I1517" s="20" t="s">
        <v>11150</v>
      </c>
      <c r="J1517" s="20" t="s">
        <v>11150</v>
      </c>
      <c r="K1517" s="20" t="s">
        <v>11150</v>
      </c>
      <c r="L1517" s="20" t="s">
        <v>11150</v>
      </c>
      <c r="M1517" s="20" t="s">
        <v>11150</v>
      </c>
      <c r="N1517" s="20" t="s">
        <v>11150</v>
      </c>
      <c r="O1517" s="20">
        <v>15</v>
      </c>
      <c r="P1517" s="20" t="str">
        <f>VLOOKUP(A1517,'REPORTE'!$A$1:$AG$1961,30,0)</f>
        <v>Secundaria</v>
      </c>
      <c r="Q1517" s="20" t="str">
        <f>VLOOKUP(A1517,'REPORTE'!$A$1:$AG$1961,31,0)</f>
        <v>PICHINCHA</v>
      </c>
      <c r="R1517" s="20" t="str">
        <f>VLOOKUP(A1517,'REPORTE'!$A$1:$AG$1961,32,0)</f>
        <v>QUITO</v>
      </c>
      <c r="S1517" s="20" t="str">
        <f>VLOOKUP(A1517,'REPORTE'!$A$1:$AG$1961,33,0)</f>
        <v>COTOCOLLAO</v>
      </c>
      <c r="T1517" s="20" t="str">
        <f>VLOOKUP(S1517,PROVINCIAS!$F$1:$G$1171,2,0)</f>
        <v>URBANA</v>
      </c>
      <c r="U1517" s="20" t="str">
        <f>VLOOKUP(A1517,'REPORTE'!$A$1:$AG$1961,5,0)</f>
        <v>ECUATORIANO(A)</v>
      </c>
      <c r="V1517" s="20" t="str">
        <f>VLOOKUP(A1517,'REPORTE'!$A$1:$AG$1961,18,0)</f>
        <v>F</v>
      </c>
    </row>
    <row r="1518" spans="1:22" x14ac:dyDescent="0.45">
      <c r="A1518" s="20">
        <v>1001646</v>
      </c>
      <c r="B1518" s="20" t="s">
        <v>9431</v>
      </c>
      <c r="C1518" s="20" t="s">
        <v>10145</v>
      </c>
      <c r="D1518" s="20">
        <v>2200502884</v>
      </c>
      <c r="E1518" s="20">
        <v>231001749</v>
      </c>
      <c r="F1518" s="20" t="s">
        <v>11139</v>
      </c>
      <c r="G1518" s="20"/>
      <c r="H1518" s="20">
        <v>60</v>
      </c>
      <c r="I1518" s="20" t="s">
        <v>11150</v>
      </c>
      <c r="J1518" s="20" t="s">
        <v>11150</v>
      </c>
      <c r="K1518" s="20" t="s">
        <v>11150</v>
      </c>
      <c r="L1518" s="20" t="s">
        <v>11150</v>
      </c>
      <c r="M1518" s="20" t="s">
        <v>11150</v>
      </c>
      <c r="N1518" s="20" t="s">
        <v>11150</v>
      </c>
      <c r="O1518" s="20">
        <v>60</v>
      </c>
      <c r="P1518" s="20" t="str">
        <f>VLOOKUP(A1518,'REPORTE'!$A$1:$AG$1961,30,0)</f>
        <v>Secundaria</v>
      </c>
      <c r="Q1518" s="20" t="str">
        <f>VLOOKUP(A1518,'REPORTE'!$A$1:$AG$1961,31,0)</f>
        <v>ORELLANA</v>
      </c>
      <c r="R1518" s="20" t="str">
        <f>VLOOKUP(A1518,'REPORTE'!$A$1:$AG$1961,32,0)</f>
        <v>LA JOYA DE LOS SACHAS</v>
      </c>
      <c r="S1518" s="20" t="str">
        <f>VLOOKUP(A1518,'REPORTE'!$A$1:$AG$1961,33,0)</f>
        <v>LA JOYA DE LOS SACHAS</v>
      </c>
      <c r="T1518" s="20" t="str">
        <f>VLOOKUP(S1518,PROVINCIAS!$F$1:$G$1171,2,0)</f>
        <v>URBANA</v>
      </c>
      <c r="U1518" s="20" t="str">
        <f>VLOOKUP(A1518,'REPORTE'!$A$1:$AG$1961,5,0)</f>
        <v>ECUATORIANO(A)</v>
      </c>
      <c r="V1518" s="20" t="str">
        <f>VLOOKUP(A1518,'REPORTE'!$A$1:$AG$1961,18,0)</f>
        <v>M</v>
      </c>
    </row>
    <row r="1519" spans="1:22" x14ac:dyDescent="0.45">
      <c r="A1519" s="20">
        <v>1001648</v>
      </c>
      <c r="B1519" s="20" t="s">
        <v>9431</v>
      </c>
      <c r="C1519" s="20" t="s">
        <v>10146</v>
      </c>
      <c r="D1519" s="20">
        <v>1707452205</v>
      </c>
      <c r="E1519" s="20">
        <v>231001750</v>
      </c>
      <c r="F1519" s="20" t="s">
        <v>11139</v>
      </c>
      <c r="G1519" s="20"/>
      <c r="H1519" s="20">
        <v>50</v>
      </c>
      <c r="I1519" s="20" t="s">
        <v>11150</v>
      </c>
      <c r="J1519" s="20" t="s">
        <v>11150</v>
      </c>
      <c r="K1519" s="20" t="s">
        <v>11150</v>
      </c>
      <c r="L1519" s="20" t="s">
        <v>11150</v>
      </c>
      <c r="M1519" s="20" t="s">
        <v>11150</v>
      </c>
      <c r="N1519" s="20" t="s">
        <v>11150</v>
      </c>
      <c r="O1519" s="20">
        <v>50</v>
      </c>
      <c r="P1519" s="20" t="str">
        <f>VLOOKUP(A1519,'REPORTE'!$A$1:$AG$1961,30,0)</f>
        <v>Primaria</v>
      </c>
      <c r="Q1519" s="20" t="str">
        <f>VLOOKUP(A1519,'REPORTE'!$A$1:$AG$1961,31,0)</f>
        <v>CHIMBORAZO</v>
      </c>
      <c r="R1519" s="20" t="str">
        <f>VLOOKUP(A1519,'REPORTE'!$A$1:$AG$1961,32,0)</f>
        <v>ALAUSI</v>
      </c>
      <c r="S1519" s="20" t="str">
        <f>VLOOKUP(A1519,'REPORTE'!$A$1:$AG$1961,33,0)</f>
        <v>ALAUSI</v>
      </c>
      <c r="T1519" s="20" t="str">
        <f>VLOOKUP(S1519,PROVINCIAS!$F$1:$G$1171,2,0)</f>
        <v>URBANA</v>
      </c>
      <c r="U1519" s="20" t="str">
        <f>VLOOKUP(A1519,'REPORTE'!$A$1:$AG$1961,5,0)</f>
        <v>ECUATORIANO(A)</v>
      </c>
      <c r="V1519" s="20" t="str">
        <f>VLOOKUP(A1519,'REPORTE'!$A$1:$AG$1961,18,0)</f>
        <v>M</v>
      </c>
    </row>
    <row r="1520" spans="1:22" x14ac:dyDescent="0.45">
      <c r="A1520" s="20">
        <v>1001649</v>
      </c>
      <c r="B1520" s="20" t="s">
        <v>9431</v>
      </c>
      <c r="C1520" s="20" t="s">
        <v>14438</v>
      </c>
      <c r="D1520" s="20">
        <v>601646094</v>
      </c>
      <c r="E1520" s="20">
        <v>231001752</v>
      </c>
      <c r="F1520" s="20" t="s">
        <v>11139</v>
      </c>
      <c r="G1520" s="20"/>
      <c r="H1520" s="20">
        <v>7</v>
      </c>
      <c r="I1520" s="20" t="s">
        <v>11150</v>
      </c>
      <c r="J1520" s="20" t="s">
        <v>11150</v>
      </c>
      <c r="K1520" s="20" t="s">
        <v>11150</v>
      </c>
      <c r="L1520" s="20" t="s">
        <v>11150</v>
      </c>
      <c r="M1520" s="20" t="s">
        <v>11150</v>
      </c>
      <c r="N1520" s="20" t="s">
        <v>11150</v>
      </c>
      <c r="O1520" s="20">
        <v>7</v>
      </c>
      <c r="P1520" s="20" t="str">
        <f>VLOOKUP(A1520,'REPORTE'!$A$1:$AG$1961,30,0)</f>
        <v>Primaria</v>
      </c>
      <c r="Q1520" s="20" t="str">
        <f>VLOOKUP(A1520,'REPORTE'!$A$1:$AG$1961,31,0)</f>
        <v>CHIMBORAZO</v>
      </c>
      <c r="R1520" s="20" t="str">
        <f>VLOOKUP(A1520,'REPORTE'!$A$1:$AG$1961,32,0)</f>
        <v>COLTA</v>
      </c>
      <c r="S1520" s="20" t="str">
        <f>VLOOKUP(A1520,'REPORTE'!$A$1:$AG$1961,33,0)</f>
        <v>SICALPA</v>
      </c>
      <c r="T1520" s="20" t="str">
        <f>VLOOKUP(S1520,PROVINCIAS!$F$1:$G$1171,2,0)</f>
        <v>URBANA</v>
      </c>
      <c r="U1520" s="20" t="str">
        <f>VLOOKUP(A1520,'REPORTE'!$A$1:$AG$1961,5,0)</f>
        <v>ECUATORIANO(A)</v>
      </c>
      <c r="V1520" s="20" t="str">
        <f>VLOOKUP(A1520,'REPORTE'!$A$1:$AG$1961,18,0)</f>
        <v>F</v>
      </c>
    </row>
    <row r="1521" spans="1:22" x14ac:dyDescent="0.45">
      <c r="A1521" s="20">
        <v>1001650</v>
      </c>
      <c r="B1521" s="20" t="s">
        <v>9431</v>
      </c>
      <c r="C1521" s="20" t="s">
        <v>14439</v>
      </c>
      <c r="D1521" s="20">
        <v>1757961402</v>
      </c>
      <c r="E1521" s="20">
        <v>231001753</v>
      </c>
      <c r="F1521" s="20" t="s">
        <v>11139</v>
      </c>
      <c r="G1521" s="20"/>
      <c r="H1521" s="20">
        <v>30</v>
      </c>
      <c r="I1521" s="20" t="s">
        <v>11150</v>
      </c>
      <c r="J1521" s="20" t="s">
        <v>11150</v>
      </c>
      <c r="K1521" s="20" t="s">
        <v>11150</v>
      </c>
      <c r="L1521" s="20" t="s">
        <v>11150</v>
      </c>
      <c r="M1521" s="20" t="s">
        <v>11150</v>
      </c>
      <c r="N1521" s="20" t="s">
        <v>11150</v>
      </c>
      <c r="O1521" s="20">
        <v>30</v>
      </c>
      <c r="P1521" s="20" t="str">
        <f>VLOOKUP(A1521,'REPORTE'!$A$1:$AG$1961,30,0)</f>
        <v>Universitaria</v>
      </c>
      <c r="Q1521" s="20" t="str">
        <f>VLOOKUP(A1521,'REPORTE'!$A$1:$AG$1961,31,0)</f>
        <v>PICHINCHA</v>
      </c>
      <c r="R1521" s="20" t="str">
        <f>VLOOKUP(A1521,'REPORTE'!$A$1:$AG$1961,32,0)</f>
        <v>QUITO</v>
      </c>
      <c r="S1521" s="20" t="str">
        <f>VLOOKUP(A1521,'REPORTE'!$A$1:$AG$1961,33,0)</f>
        <v>MARISCAL SUCRE</v>
      </c>
      <c r="T1521" s="20" t="str">
        <f>VLOOKUP(S1521,PROVINCIAS!$F$1:$G$1171,2,0)</f>
        <v>RURAL</v>
      </c>
      <c r="U1521" s="20" t="str">
        <f>VLOOKUP(A1521,'REPORTE'!$A$1:$AG$1961,5,0)</f>
        <v>ECUATORIANO(A)</v>
      </c>
      <c r="V1521" s="20" t="str">
        <f>VLOOKUP(A1521,'REPORTE'!$A$1:$AG$1961,18,0)</f>
        <v>M</v>
      </c>
    </row>
    <row r="1522" spans="1:22" x14ac:dyDescent="0.45">
      <c r="A1522" s="20">
        <v>1001651</v>
      </c>
      <c r="B1522" s="20" t="s">
        <v>9431</v>
      </c>
      <c r="C1522" s="20" t="s">
        <v>14440</v>
      </c>
      <c r="D1522" s="20">
        <v>1723598890</v>
      </c>
      <c r="E1522" s="20">
        <v>231001786</v>
      </c>
      <c r="F1522" s="20" t="s">
        <v>11139</v>
      </c>
      <c r="G1522" s="20"/>
      <c r="H1522" s="20">
        <v>30</v>
      </c>
      <c r="I1522" s="20" t="s">
        <v>11150</v>
      </c>
      <c r="J1522" s="20" t="s">
        <v>11150</v>
      </c>
      <c r="K1522" s="20" t="s">
        <v>11150</v>
      </c>
      <c r="L1522" s="20" t="s">
        <v>11150</v>
      </c>
      <c r="M1522" s="20" t="s">
        <v>11150</v>
      </c>
      <c r="N1522" s="20" t="s">
        <v>11150</v>
      </c>
      <c r="O1522" s="20">
        <v>30</v>
      </c>
      <c r="P1522" s="20" t="str">
        <f>VLOOKUP(A1522,'REPORTE'!$A$1:$AG$1961,30,0)</f>
        <v>Primaria</v>
      </c>
      <c r="Q1522" s="20" t="str">
        <f>VLOOKUP(A1522,'REPORTE'!$A$1:$AG$1961,31,0)</f>
        <v>PICHINCHA</v>
      </c>
      <c r="R1522" s="20" t="str">
        <f>VLOOKUP(A1522,'REPORTE'!$A$1:$AG$1961,32,0)</f>
        <v>QUITO</v>
      </c>
      <c r="S1522" s="20" t="str">
        <f>VLOOKUP(A1522,'REPORTE'!$A$1:$AG$1961,33,0)</f>
        <v>POMASQUI</v>
      </c>
      <c r="T1522" s="20" t="str">
        <f>VLOOKUP(S1522,PROVINCIAS!$F$1:$G$1171,2,0)</f>
        <v>RURAL</v>
      </c>
      <c r="U1522" s="20" t="str">
        <f>VLOOKUP(A1522,'REPORTE'!$A$1:$AG$1961,5,0)</f>
        <v>ECUATORIANO(A)</v>
      </c>
      <c r="V1522" s="20" t="str">
        <f>VLOOKUP(A1522,'REPORTE'!$A$1:$AG$1961,18,0)</f>
        <v>M</v>
      </c>
    </row>
    <row r="1523" spans="1:22" x14ac:dyDescent="0.45">
      <c r="A1523" s="20">
        <v>1001652</v>
      </c>
      <c r="B1523" s="20" t="s">
        <v>9431</v>
      </c>
      <c r="C1523" s="20" t="s">
        <v>10153</v>
      </c>
      <c r="D1523" s="20">
        <v>602018244</v>
      </c>
      <c r="E1523" s="20">
        <v>231001754</v>
      </c>
      <c r="F1523" s="20" t="s">
        <v>11139</v>
      </c>
      <c r="G1523" s="20"/>
      <c r="H1523" s="20">
        <v>28.25</v>
      </c>
      <c r="I1523" s="20" t="s">
        <v>11150</v>
      </c>
      <c r="J1523" s="20" t="s">
        <v>11150</v>
      </c>
      <c r="K1523" s="20" t="s">
        <v>11150</v>
      </c>
      <c r="L1523" s="20" t="s">
        <v>11150</v>
      </c>
      <c r="M1523" s="20" t="s">
        <v>11150</v>
      </c>
      <c r="N1523" s="20" t="s">
        <v>11150</v>
      </c>
      <c r="O1523" s="20">
        <v>28.25</v>
      </c>
      <c r="P1523" s="20" t="str">
        <f>VLOOKUP(A1523,'REPORTE'!$A$1:$AG$1961,30,0)</f>
        <v>Secundaria</v>
      </c>
      <c r="Q1523" s="20" t="str">
        <f>VLOOKUP(A1523,'REPORTE'!$A$1:$AG$1961,31,0)</f>
        <v>CHIMBORAZO</v>
      </c>
      <c r="R1523" s="20" t="str">
        <f>VLOOKUP(A1523,'REPORTE'!$A$1:$AG$1961,32,0)</f>
        <v>ALAUSI</v>
      </c>
      <c r="S1523" s="20" t="str">
        <f>VLOOKUP(A1523,'REPORTE'!$A$1:$AG$1961,33,0)</f>
        <v>ALAUSI</v>
      </c>
      <c r="T1523" s="20" t="str">
        <f>VLOOKUP(S1523,PROVINCIAS!$F$1:$G$1171,2,0)</f>
        <v>URBANA</v>
      </c>
      <c r="U1523" s="20" t="str">
        <f>VLOOKUP(A1523,'REPORTE'!$A$1:$AG$1961,5,0)</f>
        <v>ECUATORIANO(A)</v>
      </c>
      <c r="V1523" s="20" t="str">
        <f>VLOOKUP(A1523,'REPORTE'!$A$1:$AG$1961,18,0)</f>
        <v>F</v>
      </c>
    </row>
    <row r="1524" spans="1:22" x14ac:dyDescent="0.45">
      <c r="A1524" s="20">
        <v>1001653</v>
      </c>
      <c r="B1524" s="20" t="s">
        <v>9431</v>
      </c>
      <c r="C1524" s="20" t="s">
        <v>14441</v>
      </c>
      <c r="D1524" s="20">
        <v>1724090384</v>
      </c>
      <c r="E1524" s="20">
        <v>231001755</v>
      </c>
      <c r="F1524" s="20" t="s">
        <v>11139</v>
      </c>
      <c r="G1524" s="20"/>
      <c r="H1524" s="20">
        <v>30</v>
      </c>
      <c r="I1524" s="20" t="s">
        <v>11150</v>
      </c>
      <c r="J1524" s="20" t="s">
        <v>11150</v>
      </c>
      <c r="K1524" s="20" t="s">
        <v>11150</v>
      </c>
      <c r="L1524" s="20" t="s">
        <v>11150</v>
      </c>
      <c r="M1524" s="20" t="s">
        <v>11150</v>
      </c>
      <c r="N1524" s="20" t="s">
        <v>11150</v>
      </c>
      <c r="O1524" s="20">
        <v>30</v>
      </c>
      <c r="P1524" s="20" t="str">
        <f>VLOOKUP(A1524,'REPORTE'!$A$1:$AG$1961,30,0)</f>
        <v>Secundaria</v>
      </c>
      <c r="Q1524" s="20" t="str">
        <f>VLOOKUP(A1524,'REPORTE'!$A$1:$AG$1961,31,0)</f>
        <v>SANTO DOMINGO DE LOS TSACHILAS</v>
      </c>
      <c r="R1524" s="20" t="str">
        <f>VLOOKUP(A1524,'REPORTE'!$A$1:$AG$1961,32,0)</f>
        <v>SANTO DOMINGO</v>
      </c>
      <c r="S1524" s="20" t="str">
        <f>VLOOKUP(A1524,'REPORTE'!$A$1:$AG$1961,33,0)</f>
        <v>SANTO DOMINGO DE LOS COLORADOS</v>
      </c>
      <c r="T1524" s="20" t="str">
        <f>VLOOKUP(S1524,PROVINCIAS!$F$1:$G$1171,2,0)</f>
        <v>URBANA</v>
      </c>
      <c r="U1524" s="20" t="str">
        <f>VLOOKUP(A1524,'REPORTE'!$A$1:$AG$1961,5,0)</f>
        <v>ECUATORIANO(A)</v>
      </c>
      <c r="V1524" s="20" t="str">
        <f>VLOOKUP(A1524,'REPORTE'!$A$1:$AG$1961,18,0)</f>
        <v>M</v>
      </c>
    </row>
    <row r="1525" spans="1:22" x14ac:dyDescent="0.45">
      <c r="A1525" s="20">
        <v>1001654</v>
      </c>
      <c r="B1525" s="20" t="s">
        <v>9431</v>
      </c>
      <c r="C1525" s="20" t="s">
        <v>10154</v>
      </c>
      <c r="D1525" s="20">
        <v>601831894</v>
      </c>
      <c r="E1525" s="20">
        <v>231001757</v>
      </c>
      <c r="F1525" s="20" t="s">
        <v>11139</v>
      </c>
      <c r="G1525" s="20"/>
      <c r="H1525" s="20">
        <v>28.75</v>
      </c>
      <c r="I1525" s="20" t="s">
        <v>11150</v>
      </c>
      <c r="J1525" s="20" t="s">
        <v>11150</v>
      </c>
      <c r="K1525" s="20" t="s">
        <v>11150</v>
      </c>
      <c r="L1525" s="20" t="s">
        <v>11150</v>
      </c>
      <c r="M1525" s="20" t="s">
        <v>11150</v>
      </c>
      <c r="N1525" s="20" t="s">
        <v>11150</v>
      </c>
      <c r="O1525" s="20">
        <v>28.75</v>
      </c>
      <c r="P1525" s="20" t="str">
        <f>VLOOKUP(A1525,'REPORTE'!$A$1:$AG$1961,30,0)</f>
        <v>Primaria</v>
      </c>
      <c r="Q1525" s="20" t="str">
        <f>VLOOKUP(A1525,'REPORTE'!$A$1:$AG$1961,31,0)</f>
        <v>CHIMBORAZO</v>
      </c>
      <c r="R1525" s="20" t="str">
        <f>VLOOKUP(A1525,'REPORTE'!$A$1:$AG$1961,32,0)</f>
        <v>RIOBAMBA</v>
      </c>
      <c r="S1525" s="20" t="str">
        <f>VLOOKUP(A1525,'REPORTE'!$A$1:$AG$1961,33,0)</f>
        <v>LICTO</v>
      </c>
      <c r="T1525" s="20" t="str">
        <f>VLOOKUP(S1525,PROVINCIAS!$F$1:$G$1171,2,0)</f>
        <v>RURAL</v>
      </c>
      <c r="U1525" s="20" t="str">
        <f>VLOOKUP(A1525,'REPORTE'!$A$1:$AG$1961,5,0)</f>
        <v>ECUATORIANO(A)</v>
      </c>
      <c r="V1525" s="20" t="str">
        <f>VLOOKUP(A1525,'REPORTE'!$A$1:$AG$1961,18,0)</f>
        <v>F</v>
      </c>
    </row>
    <row r="1526" spans="1:22" x14ac:dyDescent="0.45">
      <c r="A1526" s="20">
        <v>1001655</v>
      </c>
      <c r="B1526" s="20" t="s">
        <v>9431</v>
      </c>
      <c r="C1526" s="20" t="s">
        <v>14442</v>
      </c>
      <c r="D1526" s="20">
        <v>1718560111</v>
      </c>
      <c r="E1526" s="20">
        <v>231001756</v>
      </c>
      <c r="F1526" s="20" t="s">
        <v>11139</v>
      </c>
      <c r="G1526" s="20"/>
      <c r="H1526" s="20">
        <v>118</v>
      </c>
      <c r="I1526" s="20" t="s">
        <v>11150</v>
      </c>
      <c r="J1526" s="20" t="s">
        <v>11150</v>
      </c>
      <c r="K1526" s="20" t="s">
        <v>11150</v>
      </c>
      <c r="L1526" s="20" t="s">
        <v>11150</v>
      </c>
      <c r="M1526" s="20" t="s">
        <v>11150</v>
      </c>
      <c r="N1526" s="20" t="s">
        <v>11150</v>
      </c>
      <c r="O1526" s="20">
        <v>118</v>
      </c>
      <c r="P1526" s="20" t="str">
        <f>VLOOKUP(A1526,'REPORTE'!$A$1:$AG$1961,30,0)</f>
        <v>Secundaria</v>
      </c>
      <c r="Q1526" s="20" t="str">
        <f>VLOOKUP(A1526,'REPORTE'!$A$1:$AG$1961,31,0)</f>
        <v>PICHINCHA</v>
      </c>
      <c r="R1526" s="20" t="str">
        <f>VLOOKUP(A1526,'REPORTE'!$A$1:$AG$1961,32,0)</f>
        <v>QUITO</v>
      </c>
      <c r="S1526" s="20" t="str">
        <f>VLOOKUP(A1526,'REPORTE'!$A$1:$AG$1961,33,0)</f>
        <v>LA LIBERTAD</v>
      </c>
      <c r="T1526" s="20" t="str">
        <f>VLOOKUP(S1526,PROVINCIAS!$F$1:$G$1171,2,0)</f>
        <v>RURAL</v>
      </c>
      <c r="U1526" s="20" t="str">
        <f>VLOOKUP(A1526,'REPORTE'!$A$1:$AG$1961,5,0)</f>
        <v>ECUATORIANO(A)</v>
      </c>
      <c r="V1526" s="20" t="str">
        <f>VLOOKUP(A1526,'REPORTE'!$A$1:$AG$1961,18,0)</f>
        <v>M</v>
      </c>
    </row>
    <row r="1527" spans="1:22" x14ac:dyDescent="0.45">
      <c r="A1527" s="20">
        <v>1001656</v>
      </c>
      <c r="B1527" s="20" t="s">
        <v>9431</v>
      </c>
      <c r="C1527" s="20" t="s">
        <v>10155</v>
      </c>
      <c r="D1527" s="20">
        <v>1726589920</v>
      </c>
      <c r="E1527" s="20">
        <v>231001758</v>
      </c>
      <c r="F1527" s="20" t="s">
        <v>11139</v>
      </c>
      <c r="G1527" s="20"/>
      <c r="H1527" s="20">
        <v>27.6</v>
      </c>
      <c r="I1527" s="20" t="s">
        <v>11150</v>
      </c>
      <c r="J1527" s="20" t="s">
        <v>11150</v>
      </c>
      <c r="K1527" s="20" t="s">
        <v>11150</v>
      </c>
      <c r="L1527" s="20" t="s">
        <v>11150</v>
      </c>
      <c r="M1527" s="20" t="s">
        <v>11150</v>
      </c>
      <c r="N1527" s="20" t="s">
        <v>11150</v>
      </c>
      <c r="O1527" s="20">
        <v>27.6</v>
      </c>
      <c r="P1527" s="20" t="str">
        <f>VLOOKUP(A1527,'REPORTE'!$A$1:$AG$1961,30,0)</f>
        <v>Primaria</v>
      </c>
      <c r="Q1527" s="20" t="str">
        <f>VLOOKUP(A1527,'REPORTE'!$A$1:$AG$1961,31,0)</f>
        <v>PICHINCHA</v>
      </c>
      <c r="R1527" s="20" t="str">
        <f>VLOOKUP(A1527,'REPORTE'!$A$1:$AG$1961,32,0)</f>
        <v>QUITO</v>
      </c>
      <c r="S1527" s="20" t="str">
        <f>VLOOKUP(A1527,'REPORTE'!$A$1:$AG$1961,33,0)</f>
        <v>LA MAGDALENA</v>
      </c>
      <c r="T1527" s="20" t="str">
        <f>VLOOKUP(S1527,PROVINCIAS!$F$1:$G$1171,2,0)</f>
        <v>URBANA</v>
      </c>
      <c r="U1527" s="20" t="str">
        <f>VLOOKUP(A1527,'REPORTE'!$A$1:$AG$1961,5,0)</f>
        <v>ECUATORIANO(A)</v>
      </c>
      <c r="V1527" s="20" t="str">
        <f>VLOOKUP(A1527,'REPORTE'!$A$1:$AG$1961,18,0)</f>
        <v>F</v>
      </c>
    </row>
    <row r="1528" spans="1:22" x14ac:dyDescent="0.45">
      <c r="A1528" s="20">
        <v>1001657</v>
      </c>
      <c r="B1528" s="20" t="s">
        <v>9431</v>
      </c>
      <c r="C1528" s="20" t="s">
        <v>14443</v>
      </c>
      <c r="D1528" s="20">
        <v>1702100395</v>
      </c>
      <c r="E1528" s="20">
        <v>231001759</v>
      </c>
      <c r="F1528" s="20" t="s">
        <v>11139</v>
      </c>
      <c r="G1528" s="20"/>
      <c r="H1528" s="20">
        <v>1</v>
      </c>
      <c r="I1528" s="20" t="s">
        <v>11150</v>
      </c>
      <c r="J1528" s="20" t="s">
        <v>11150</v>
      </c>
      <c r="K1528" s="20" t="s">
        <v>11150</v>
      </c>
      <c r="L1528" s="20" t="s">
        <v>11150</v>
      </c>
      <c r="M1528" s="20" t="s">
        <v>11150</v>
      </c>
      <c r="N1528" s="20" t="s">
        <v>11150</v>
      </c>
      <c r="O1528" s="20">
        <v>1</v>
      </c>
      <c r="P1528" s="20" t="str">
        <f>VLOOKUP(A1528,'REPORTE'!$A$1:$AG$1961,30,0)</f>
        <v>Secundaria</v>
      </c>
      <c r="Q1528" s="20" t="str">
        <f>VLOOKUP(A1528,'REPORTE'!$A$1:$AG$1961,31,0)</f>
        <v>PICHINCHA</v>
      </c>
      <c r="R1528" s="20" t="str">
        <f>VLOOKUP(A1528,'REPORTE'!$A$1:$AG$1961,32,0)</f>
        <v>QUITO</v>
      </c>
      <c r="S1528" s="20" t="str">
        <f>VLOOKUP(A1528,'REPORTE'!$A$1:$AG$1961,33,0)</f>
        <v>EL INCA</v>
      </c>
      <c r="T1528" s="20" t="str">
        <f>VLOOKUP(S1528,PROVINCIAS!$F$1:$G$1171,2,0)</f>
        <v>URBANA</v>
      </c>
      <c r="U1528" s="20" t="str">
        <f>VLOOKUP(A1528,'REPORTE'!$A$1:$AG$1961,5,0)</f>
        <v>ECUATORIANO(A)</v>
      </c>
      <c r="V1528" s="20" t="str">
        <f>VLOOKUP(A1528,'REPORTE'!$A$1:$AG$1961,18,0)</f>
        <v>M</v>
      </c>
    </row>
    <row r="1529" spans="1:22" x14ac:dyDescent="0.45">
      <c r="A1529" s="20">
        <v>1001658</v>
      </c>
      <c r="B1529" s="20" t="s">
        <v>9431</v>
      </c>
      <c r="C1529" s="20" t="s">
        <v>10157</v>
      </c>
      <c r="D1529" s="20">
        <v>2200615140</v>
      </c>
      <c r="E1529" s="20">
        <v>231001760</v>
      </c>
      <c r="F1529" s="20" t="s">
        <v>11139</v>
      </c>
      <c r="G1529" s="20"/>
      <c r="H1529" s="20">
        <v>96</v>
      </c>
      <c r="I1529" s="20" t="s">
        <v>11150</v>
      </c>
      <c r="J1529" s="20" t="s">
        <v>11150</v>
      </c>
      <c r="K1529" s="20" t="s">
        <v>11150</v>
      </c>
      <c r="L1529" s="20" t="s">
        <v>11150</v>
      </c>
      <c r="M1529" s="20" t="s">
        <v>11150</v>
      </c>
      <c r="N1529" s="20" t="s">
        <v>11150</v>
      </c>
      <c r="O1529" s="20">
        <v>96</v>
      </c>
      <c r="P1529" s="20" t="str">
        <f>VLOOKUP(A1529,'REPORTE'!$A$1:$AG$1961,30,0)</f>
        <v>Universitaria</v>
      </c>
      <c r="Q1529" s="20" t="str">
        <f>VLOOKUP(A1529,'REPORTE'!$A$1:$AG$1961,31,0)</f>
        <v>ORELLANA</v>
      </c>
      <c r="R1529" s="20" t="str">
        <f>VLOOKUP(A1529,'REPORTE'!$A$1:$AG$1961,32,0)</f>
        <v>ORELLANA</v>
      </c>
      <c r="S1529" s="20" t="str">
        <f>VLOOKUP(A1529,'REPORTE'!$A$1:$AG$1961,33,0)</f>
        <v>COCA</v>
      </c>
      <c r="T1529" s="20" t="str">
        <f>VLOOKUP(S1529,PROVINCIAS!$F$1:$G$1171,2,0)</f>
        <v>URBANA</v>
      </c>
      <c r="U1529" s="20" t="str">
        <f>VLOOKUP(A1529,'REPORTE'!$A$1:$AG$1961,5,0)</f>
        <v>ECUATORIANO(A)</v>
      </c>
      <c r="V1529" s="20" t="str">
        <f>VLOOKUP(A1529,'REPORTE'!$A$1:$AG$1961,18,0)</f>
        <v>F</v>
      </c>
    </row>
    <row r="1530" spans="1:22" x14ac:dyDescent="0.45">
      <c r="A1530" s="20">
        <v>1001659</v>
      </c>
      <c r="B1530" s="20" t="s">
        <v>9431</v>
      </c>
      <c r="C1530" s="20" t="s">
        <v>10180</v>
      </c>
      <c r="D1530" s="20">
        <v>1725850315</v>
      </c>
      <c r="E1530" s="20">
        <v>231001761</v>
      </c>
      <c r="F1530" s="20" t="s">
        <v>11139</v>
      </c>
      <c r="G1530" s="20"/>
      <c r="H1530" s="20">
        <v>42.5</v>
      </c>
      <c r="I1530" s="20" t="s">
        <v>11150</v>
      </c>
      <c r="J1530" s="20" t="s">
        <v>11150</v>
      </c>
      <c r="K1530" s="20" t="s">
        <v>11150</v>
      </c>
      <c r="L1530" s="20" t="s">
        <v>11150</v>
      </c>
      <c r="M1530" s="20" t="s">
        <v>11150</v>
      </c>
      <c r="N1530" s="20" t="s">
        <v>11150</v>
      </c>
      <c r="O1530" s="20">
        <v>42.5</v>
      </c>
      <c r="P1530" s="20" t="str">
        <f>VLOOKUP(A1530,'REPORTE'!$A$1:$AG$1961,30,0)</f>
        <v>Secundaria</v>
      </c>
      <c r="Q1530" s="20" t="str">
        <f>VLOOKUP(A1530,'REPORTE'!$A$1:$AG$1961,31,0)</f>
        <v>PICHINCHA</v>
      </c>
      <c r="R1530" s="20" t="str">
        <f>VLOOKUP(A1530,'REPORTE'!$A$1:$AG$1961,32,0)</f>
        <v>QUITO</v>
      </c>
      <c r="S1530" s="20" t="str">
        <f>VLOOKUP(A1530,'REPORTE'!$A$1:$AG$1961,33,0)</f>
        <v>COTOCOLLAO</v>
      </c>
      <c r="T1530" s="20" t="str">
        <f>VLOOKUP(S1530,PROVINCIAS!$F$1:$G$1171,2,0)</f>
        <v>URBANA</v>
      </c>
      <c r="U1530" s="20" t="str">
        <f>VLOOKUP(A1530,'REPORTE'!$A$1:$AG$1961,5,0)</f>
        <v>ECUATORIANO(A)</v>
      </c>
      <c r="V1530" s="20" t="str">
        <f>VLOOKUP(A1530,'REPORTE'!$A$1:$AG$1961,18,0)</f>
        <v>F</v>
      </c>
    </row>
    <row r="1531" spans="1:22" x14ac:dyDescent="0.45">
      <c r="A1531" s="20">
        <v>1001660</v>
      </c>
      <c r="B1531" s="20" t="s">
        <v>9431</v>
      </c>
      <c r="C1531" s="20" t="s">
        <v>10167</v>
      </c>
      <c r="D1531" s="20">
        <v>1720948734</v>
      </c>
      <c r="E1531" s="20">
        <v>231001762</v>
      </c>
      <c r="F1531" s="20" t="s">
        <v>11139</v>
      </c>
      <c r="G1531" s="20"/>
      <c r="H1531" s="20">
        <v>180</v>
      </c>
      <c r="I1531" s="20" t="s">
        <v>11150</v>
      </c>
      <c r="J1531" s="20" t="s">
        <v>11150</v>
      </c>
      <c r="K1531" s="20" t="s">
        <v>11150</v>
      </c>
      <c r="L1531" s="20" t="s">
        <v>11150</v>
      </c>
      <c r="M1531" s="20" t="s">
        <v>11150</v>
      </c>
      <c r="N1531" s="20" t="s">
        <v>11150</v>
      </c>
      <c r="O1531" s="20">
        <v>180</v>
      </c>
      <c r="P1531" s="20" t="str">
        <f>VLOOKUP(A1531,'REPORTE'!$A$1:$AG$1961,30,0)</f>
        <v>Universitaria</v>
      </c>
      <c r="Q1531" s="20" t="str">
        <f>VLOOKUP(A1531,'REPORTE'!$A$1:$AG$1961,31,0)</f>
        <v>PICHINCHA</v>
      </c>
      <c r="R1531" s="20" t="str">
        <f>VLOOKUP(A1531,'REPORTE'!$A$1:$AG$1961,32,0)</f>
        <v>QUITO</v>
      </c>
      <c r="S1531" s="20" t="str">
        <f>VLOOKUP(A1531,'REPORTE'!$A$1:$AG$1961,33,0)</f>
        <v>LA CONCEPCION</v>
      </c>
      <c r="T1531" s="20" t="str">
        <f>VLOOKUP(S1531,PROVINCIAS!$F$1:$G$1171,2,0)</f>
        <v>URBANA</v>
      </c>
      <c r="U1531" s="20" t="str">
        <f>VLOOKUP(A1531,'REPORTE'!$A$1:$AG$1961,5,0)</f>
        <v>ECUATORIANO(A)</v>
      </c>
      <c r="V1531" s="20" t="str">
        <f>VLOOKUP(A1531,'REPORTE'!$A$1:$AG$1961,18,0)</f>
        <v>F</v>
      </c>
    </row>
    <row r="1532" spans="1:22" x14ac:dyDescent="0.45">
      <c r="A1532" s="20">
        <v>1001661</v>
      </c>
      <c r="B1532" s="20" t="s">
        <v>9431</v>
      </c>
      <c r="C1532" s="20" t="s">
        <v>10234</v>
      </c>
      <c r="D1532" s="20">
        <v>1717628059</v>
      </c>
      <c r="E1532" s="20">
        <v>231001763</v>
      </c>
      <c r="F1532" s="20" t="s">
        <v>11139</v>
      </c>
      <c r="G1532" s="20"/>
      <c r="H1532" s="20">
        <v>70</v>
      </c>
      <c r="I1532" s="20" t="s">
        <v>11150</v>
      </c>
      <c r="J1532" s="20" t="s">
        <v>11150</v>
      </c>
      <c r="K1532" s="20" t="s">
        <v>11150</v>
      </c>
      <c r="L1532" s="20" t="s">
        <v>11150</v>
      </c>
      <c r="M1532" s="20" t="s">
        <v>11150</v>
      </c>
      <c r="N1532" s="20" t="s">
        <v>11150</v>
      </c>
      <c r="O1532" s="20">
        <v>70</v>
      </c>
      <c r="P1532" s="20" t="str">
        <f>VLOOKUP(A1532,'REPORTE'!$A$1:$AG$1961,30,0)</f>
        <v>Secundaria</v>
      </c>
      <c r="Q1532" s="20" t="str">
        <f>VLOOKUP(A1532,'REPORTE'!$A$1:$AG$1961,31,0)</f>
        <v>CHIMBORAZO</v>
      </c>
      <c r="R1532" s="20" t="str">
        <f>VLOOKUP(A1532,'REPORTE'!$A$1:$AG$1961,32,0)</f>
        <v>RIOBAMBA</v>
      </c>
      <c r="S1532" s="20" t="str">
        <f>VLOOKUP(A1532,'REPORTE'!$A$1:$AG$1961,33,0)</f>
        <v>PUNIN</v>
      </c>
      <c r="T1532" s="20" t="str">
        <f>VLOOKUP(S1532,PROVINCIAS!$F$1:$G$1171,2,0)</f>
        <v>RURAL</v>
      </c>
      <c r="U1532" s="20" t="str">
        <f>VLOOKUP(A1532,'REPORTE'!$A$1:$AG$1961,5,0)</f>
        <v>ECUATORIANO(A)</v>
      </c>
      <c r="V1532" s="20" t="str">
        <f>VLOOKUP(A1532,'REPORTE'!$A$1:$AG$1961,18,0)</f>
        <v>F</v>
      </c>
    </row>
    <row r="1533" spans="1:22" x14ac:dyDescent="0.45">
      <c r="A1533" s="20">
        <v>1001662</v>
      </c>
      <c r="B1533" s="20" t="s">
        <v>9431</v>
      </c>
      <c r="C1533" s="20" t="s">
        <v>10172</v>
      </c>
      <c r="D1533" s="20">
        <v>1726569245</v>
      </c>
      <c r="E1533" s="20">
        <v>231001764</v>
      </c>
      <c r="F1533" s="20" t="s">
        <v>11139</v>
      </c>
      <c r="G1533" s="20"/>
      <c r="H1533" s="20">
        <v>50</v>
      </c>
      <c r="I1533" s="20" t="s">
        <v>11150</v>
      </c>
      <c r="J1533" s="20" t="s">
        <v>11150</v>
      </c>
      <c r="K1533" s="20" t="s">
        <v>11150</v>
      </c>
      <c r="L1533" s="20" t="s">
        <v>11150</v>
      </c>
      <c r="M1533" s="20" t="s">
        <v>11150</v>
      </c>
      <c r="N1533" s="20" t="s">
        <v>11150</v>
      </c>
      <c r="O1533" s="20">
        <v>50</v>
      </c>
      <c r="P1533" s="20" t="str">
        <f>VLOOKUP(A1533,'REPORTE'!$A$1:$AG$1961,30,0)</f>
        <v>Secundaria</v>
      </c>
      <c r="Q1533" s="20" t="str">
        <f>VLOOKUP(A1533,'REPORTE'!$A$1:$AG$1961,31,0)</f>
        <v>PICHINCHA</v>
      </c>
      <c r="R1533" s="20" t="str">
        <f>VLOOKUP(A1533,'REPORTE'!$A$1:$AG$1961,32,0)</f>
        <v>QUITO</v>
      </c>
      <c r="S1533" s="20" t="str">
        <f>VLOOKUP(A1533,'REPORTE'!$A$1:$AG$1961,33,0)</f>
        <v>COTOCOLLAO</v>
      </c>
      <c r="T1533" s="20" t="str">
        <f>VLOOKUP(S1533,PROVINCIAS!$F$1:$G$1171,2,0)</f>
        <v>URBANA</v>
      </c>
      <c r="U1533" s="20" t="str">
        <f>VLOOKUP(A1533,'REPORTE'!$A$1:$AG$1961,5,0)</f>
        <v>ECUATORIANO(A)</v>
      </c>
      <c r="V1533" s="20" t="str">
        <f>VLOOKUP(A1533,'REPORTE'!$A$1:$AG$1961,18,0)</f>
        <v>F</v>
      </c>
    </row>
    <row r="1534" spans="1:22" x14ac:dyDescent="0.45">
      <c r="A1534" s="20">
        <v>1001663</v>
      </c>
      <c r="B1534" s="20" t="s">
        <v>9431</v>
      </c>
      <c r="C1534" s="20" t="s">
        <v>14444</v>
      </c>
      <c r="D1534" s="20">
        <v>701308512</v>
      </c>
      <c r="E1534" s="20">
        <v>231001768</v>
      </c>
      <c r="F1534" s="20" t="s">
        <v>11139</v>
      </c>
      <c r="G1534" s="20"/>
      <c r="H1534" s="20">
        <v>45</v>
      </c>
      <c r="I1534" s="20" t="s">
        <v>11150</v>
      </c>
      <c r="J1534" s="20" t="s">
        <v>11150</v>
      </c>
      <c r="K1534" s="20" t="s">
        <v>11150</v>
      </c>
      <c r="L1534" s="20" t="s">
        <v>11150</v>
      </c>
      <c r="M1534" s="20" t="s">
        <v>11150</v>
      </c>
      <c r="N1534" s="20" t="s">
        <v>11150</v>
      </c>
      <c r="O1534" s="20">
        <v>45</v>
      </c>
      <c r="P1534" s="20" t="str">
        <f>VLOOKUP(A1534,'REPORTE'!$A$1:$AG$1961,30,0)</f>
        <v>Secundaria</v>
      </c>
      <c r="Q1534" s="20" t="str">
        <f>VLOOKUP(A1534,'REPORTE'!$A$1:$AG$1961,31,0)</f>
        <v>LOS RIOS</v>
      </c>
      <c r="R1534" s="20" t="str">
        <f>VLOOKUP(A1534,'REPORTE'!$A$1:$AG$1961,32,0)</f>
        <v>VINCES</v>
      </c>
      <c r="S1534" s="20" t="str">
        <f>VLOOKUP(A1534,'REPORTE'!$A$1:$AG$1961,33,0)</f>
        <v>VINCES</v>
      </c>
      <c r="T1534" s="20" t="str">
        <f>VLOOKUP(S1534,PROVINCIAS!$F$1:$G$1171,2,0)</f>
        <v>URBANA</v>
      </c>
      <c r="U1534" s="20" t="str">
        <f>VLOOKUP(A1534,'REPORTE'!$A$1:$AG$1961,5,0)</f>
        <v>ECUATORIANO(A)</v>
      </c>
      <c r="V1534" s="20" t="str">
        <f>VLOOKUP(A1534,'REPORTE'!$A$1:$AG$1961,18,0)</f>
        <v>M</v>
      </c>
    </row>
    <row r="1535" spans="1:22" x14ac:dyDescent="0.45">
      <c r="A1535" s="20">
        <v>1001664</v>
      </c>
      <c r="B1535" s="20" t="s">
        <v>9431</v>
      </c>
      <c r="C1535" s="20" t="s">
        <v>14445</v>
      </c>
      <c r="D1535" s="20">
        <v>1716792948</v>
      </c>
      <c r="E1535" s="20">
        <v>231001765</v>
      </c>
      <c r="F1535" s="20" t="s">
        <v>11139</v>
      </c>
      <c r="G1535" s="20"/>
      <c r="H1535" s="20">
        <v>30</v>
      </c>
      <c r="I1535" s="20" t="s">
        <v>11150</v>
      </c>
      <c r="J1535" s="20" t="s">
        <v>11150</v>
      </c>
      <c r="K1535" s="20" t="s">
        <v>11150</v>
      </c>
      <c r="L1535" s="20" t="s">
        <v>11150</v>
      </c>
      <c r="M1535" s="20" t="s">
        <v>11150</v>
      </c>
      <c r="N1535" s="20" t="s">
        <v>11150</v>
      </c>
      <c r="O1535" s="20">
        <v>30</v>
      </c>
      <c r="P1535" s="20" t="str">
        <f>VLOOKUP(A1535,'REPORTE'!$A$1:$AG$1961,30,0)</f>
        <v>Secundaria</v>
      </c>
      <c r="Q1535" s="20" t="str">
        <f>VLOOKUP(A1535,'REPORTE'!$A$1:$AG$1961,31,0)</f>
        <v>PICHINCHA</v>
      </c>
      <c r="R1535" s="20" t="str">
        <f>VLOOKUP(A1535,'REPORTE'!$A$1:$AG$1961,32,0)</f>
        <v>QUITO</v>
      </c>
      <c r="S1535" s="20" t="str">
        <f>VLOOKUP(A1535,'REPORTE'!$A$1:$AG$1961,33,0)</f>
        <v>COTOCOLLAO</v>
      </c>
      <c r="T1535" s="20" t="str">
        <f>VLOOKUP(S1535,PROVINCIAS!$F$1:$G$1171,2,0)</f>
        <v>URBANA</v>
      </c>
      <c r="U1535" s="20" t="str">
        <f>VLOOKUP(A1535,'REPORTE'!$A$1:$AG$1961,5,0)</f>
        <v>ECUATORIANO(A)</v>
      </c>
      <c r="V1535" s="20" t="str">
        <f>VLOOKUP(A1535,'REPORTE'!$A$1:$AG$1961,18,0)</f>
        <v>M</v>
      </c>
    </row>
    <row r="1536" spans="1:22" x14ac:dyDescent="0.45">
      <c r="A1536" s="20">
        <v>1001665</v>
      </c>
      <c r="B1536" s="20" t="s">
        <v>9431</v>
      </c>
      <c r="C1536" s="20" t="s">
        <v>10181</v>
      </c>
      <c r="D1536" s="20">
        <v>602726457</v>
      </c>
      <c r="E1536" s="20">
        <v>231001766</v>
      </c>
      <c r="F1536" s="20" t="s">
        <v>11139</v>
      </c>
      <c r="G1536" s="20"/>
      <c r="H1536" s="20">
        <v>120</v>
      </c>
      <c r="I1536" s="20" t="s">
        <v>11150</v>
      </c>
      <c r="J1536" s="20" t="s">
        <v>11150</v>
      </c>
      <c r="K1536" s="20" t="s">
        <v>11150</v>
      </c>
      <c r="L1536" s="20" t="s">
        <v>11150</v>
      </c>
      <c r="M1536" s="20" t="s">
        <v>11150</v>
      </c>
      <c r="N1536" s="20" t="s">
        <v>11150</v>
      </c>
      <c r="O1536" s="20">
        <v>120</v>
      </c>
      <c r="P1536" s="20" t="str">
        <f>VLOOKUP(A1536,'REPORTE'!$A$1:$AG$1961,30,0)</f>
        <v>Secundaria</v>
      </c>
      <c r="Q1536" s="20" t="str">
        <f>VLOOKUP(A1536,'REPORTE'!$A$1:$AG$1961,31,0)</f>
        <v>CHIMBORAZO</v>
      </c>
      <c r="R1536" s="20" t="str">
        <f>VLOOKUP(A1536,'REPORTE'!$A$1:$AG$1961,32,0)</f>
        <v>PALLATANGA</v>
      </c>
      <c r="S1536" s="20" t="str">
        <f>VLOOKUP(A1536,'REPORTE'!$A$1:$AG$1961,33,0)</f>
        <v>PALLATANGA</v>
      </c>
      <c r="T1536" s="20" t="str">
        <f>VLOOKUP(S1536,PROVINCIAS!$F$1:$G$1171,2,0)</f>
        <v>URBANA</v>
      </c>
      <c r="U1536" s="20" t="str">
        <f>VLOOKUP(A1536,'REPORTE'!$A$1:$AG$1961,5,0)</f>
        <v>ECUATORIANO(A) INDIGENA</v>
      </c>
      <c r="V1536" s="20" t="str">
        <f>VLOOKUP(A1536,'REPORTE'!$A$1:$AG$1961,18,0)</f>
        <v>F</v>
      </c>
    </row>
    <row r="1537" spans="1:22" x14ac:dyDescent="0.45">
      <c r="A1537" s="20">
        <v>1001666</v>
      </c>
      <c r="B1537" s="20" t="s">
        <v>9431</v>
      </c>
      <c r="C1537" s="20" t="s">
        <v>10204</v>
      </c>
      <c r="D1537" s="20">
        <v>1717345225</v>
      </c>
      <c r="E1537" s="20">
        <v>231001767</v>
      </c>
      <c r="F1537" s="20" t="s">
        <v>11139</v>
      </c>
      <c r="G1537" s="20"/>
      <c r="H1537" s="20">
        <v>70</v>
      </c>
      <c r="I1537" s="20" t="s">
        <v>11150</v>
      </c>
      <c r="J1537" s="20" t="s">
        <v>11150</v>
      </c>
      <c r="K1537" s="20" t="s">
        <v>11150</v>
      </c>
      <c r="L1537" s="20" t="s">
        <v>11150</v>
      </c>
      <c r="M1537" s="20" t="s">
        <v>11150</v>
      </c>
      <c r="N1537" s="20" t="s">
        <v>11150</v>
      </c>
      <c r="O1537" s="20">
        <v>70</v>
      </c>
      <c r="P1537" s="20" t="str">
        <f>VLOOKUP(A1537,'REPORTE'!$A$1:$AG$1961,30,0)</f>
        <v>Secundaria</v>
      </c>
      <c r="Q1537" s="20" t="str">
        <f>VLOOKUP(A1537,'REPORTE'!$A$1:$AG$1961,31,0)</f>
        <v>AZUAY</v>
      </c>
      <c r="R1537" s="20" t="str">
        <f>VLOOKUP(A1537,'REPORTE'!$A$1:$AG$1961,32,0)</f>
        <v>GIRON</v>
      </c>
      <c r="S1537" s="20" t="str">
        <f>VLOOKUP(A1537,'REPORTE'!$A$1:$AG$1961,33,0)</f>
        <v>GIRON</v>
      </c>
      <c r="T1537" s="20" t="str">
        <f>VLOOKUP(S1537,PROVINCIAS!$F$1:$G$1171,2,0)</f>
        <v>URBANA</v>
      </c>
      <c r="U1537" s="20" t="str">
        <f>VLOOKUP(A1537,'REPORTE'!$A$1:$AG$1961,5,0)</f>
        <v>ECUATORIANO(A)</v>
      </c>
      <c r="V1537" s="20" t="str">
        <f>VLOOKUP(A1537,'REPORTE'!$A$1:$AG$1961,18,0)</f>
        <v>F</v>
      </c>
    </row>
    <row r="1538" spans="1:22" x14ac:dyDescent="0.45">
      <c r="A1538" s="20">
        <v>1001667</v>
      </c>
      <c r="B1538" s="20" t="s">
        <v>9431</v>
      </c>
      <c r="C1538" s="20" t="s">
        <v>10168</v>
      </c>
      <c r="D1538" s="20">
        <v>604571067</v>
      </c>
      <c r="E1538" s="20">
        <v>231001769</v>
      </c>
      <c r="F1538" s="20" t="s">
        <v>11139</v>
      </c>
      <c r="G1538" s="20"/>
      <c r="H1538" s="20">
        <v>230</v>
      </c>
      <c r="I1538" s="20" t="s">
        <v>11150</v>
      </c>
      <c r="J1538" s="20" t="s">
        <v>11150</v>
      </c>
      <c r="K1538" s="20" t="s">
        <v>11150</v>
      </c>
      <c r="L1538" s="20" t="s">
        <v>11150</v>
      </c>
      <c r="M1538" s="20" t="s">
        <v>11150</v>
      </c>
      <c r="N1538" s="20" t="s">
        <v>11150</v>
      </c>
      <c r="O1538" s="20">
        <v>230</v>
      </c>
      <c r="P1538" s="20" t="str">
        <f>VLOOKUP(A1538,'REPORTE'!$A$1:$AG$1961,30,0)</f>
        <v>Secundaria</v>
      </c>
      <c r="Q1538" s="20" t="str">
        <f>VLOOKUP(A1538,'REPORTE'!$A$1:$AG$1961,31,0)</f>
        <v>CHIMBORAZO</v>
      </c>
      <c r="R1538" s="20" t="str">
        <f>VLOOKUP(A1538,'REPORTE'!$A$1:$AG$1961,32,0)</f>
        <v>RIOBAMBA</v>
      </c>
      <c r="S1538" s="20" t="str">
        <f>VLOOKUP(A1538,'REPORTE'!$A$1:$AG$1961,33,0)</f>
        <v>CACHA (CAB EN MACHANGARA)</v>
      </c>
      <c r="T1538" s="20" t="str">
        <f>VLOOKUP(S1538,PROVINCIAS!$F$1:$G$1171,2,0)</f>
        <v>RURAL</v>
      </c>
      <c r="U1538" s="20" t="str">
        <f>VLOOKUP(A1538,'REPORTE'!$A$1:$AG$1961,5,0)</f>
        <v>ECUATORIANO(A) INDIGENA</v>
      </c>
      <c r="V1538" s="20" t="str">
        <f>VLOOKUP(A1538,'REPORTE'!$A$1:$AG$1961,18,0)</f>
        <v>F</v>
      </c>
    </row>
    <row r="1539" spans="1:22" x14ac:dyDescent="0.45">
      <c r="A1539" s="20">
        <v>1001668</v>
      </c>
      <c r="B1539" s="20" t="s">
        <v>9431</v>
      </c>
      <c r="C1539" s="20" t="s">
        <v>10182</v>
      </c>
      <c r="D1539" s="20">
        <v>1725295024</v>
      </c>
      <c r="E1539" s="20">
        <v>231001770</v>
      </c>
      <c r="F1539" s="20" t="s">
        <v>11139</v>
      </c>
      <c r="G1539" s="20"/>
      <c r="H1539" s="20">
        <v>42.5</v>
      </c>
      <c r="I1539" s="20" t="s">
        <v>11150</v>
      </c>
      <c r="J1539" s="20" t="s">
        <v>11150</v>
      </c>
      <c r="K1539" s="20" t="s">
        <v>11150</v>
      </c>
      <c r="L1539" s="20" t="s">
        <v>11150</v>
      </c>
      <c r="M1539" s="20" t="s">
        <v>11150</v>
      </c>
      <c r="N1539" s="20" t="s">
        <v>11150</v>
      </c>
      <c r="O1539" s="20">
        <v>42.5</v>
      </c>
      <c r="P1539" s="20" t="str">
        <f>VLOOKUP(A1539,'REPORTE'!$A$1:$AG$1961,30,0)</f>
        <v>Formación Técnica (Intermedia)</v>
      </c>
      <c r="Q1539" s="20" t="str">
        <f>VLOOKUP(A1539,'REPORTE'!$A$1:$AG$1961,31,0)</f>
        <v>PICHINCHA</v>
      </c>
      <c r="R1539" s="20" t="str">
        <f>VLOOKUP(A1539,'REPORTE'!$A$1:$AG$1961,32,0)</f>
        <v>QUITO</v>
      </c>
      <c r="S1539" s="20" t="str">
        <f>VLOOKUP(A1539,'REPORTE'!$A$1:$AG$1961,33,0)</f>
        <v>COTOCOLLAO</v>
      </c>
      <c r="T1539" s="20" t="str">
        <f>VLOOKUP(S1539,PROVINCIAS!$F$1:$G$1171,2,0)</f>
        <v>URBANA</v>
      </c>
      <c r="U1539" s="20" t="str">
        <f>VLOOKUP(A1539,'REPORTE'!$A$1:$AG$1961,5,0)</f>
        <v>ECUATORIANO(A)</v>
      </c>
      <c r="V1539" s="20" t="str">
        <f>VLOOKUP(A1539,'REPORTE'!$A$1:$AG$1961,18,0)</f>
        <v>F</v>
      </c>
    </row>
    <row r="1540" spans="1:22" x14ac:dyDescent="0.45">
      <c r="A1540" s="20">
        <v>1001669</v>
      </c>
      <c r="B1540" s="20" t="s">
        <v>9431</v>
      </c>
      <c r="C1540" s="20" t="s">
        <v>10160</v>
      </c>
      <c r="D1540" s="20">
        <v>1705563268</v>
      </c>
      <c r="E1540" s="20">
        <v>231001771</v>
      </c>
      <c r="F1540" s="20" t="s">
        <v>11139</v>
      </c>
      <c r="G1540" s="20"/>
      <c r="H1540" s="20">
        <v>80</v>
      </c>
      <c r="I1540" s="20" t="s">
        <v>11150</v>
      </c>
      <c r="J1540" s="20" t="s">
        <v>11150</v>
      </c>
      <c r="K1540" s="20" t="s">
        <v>11150</v>
      </c>
      <c r="L1540" s="20" t="s">
        <v>11150</v>
      </c>
      <c r="M1540" s="20" t="s">
        <v>11150</v>
      </c>
      <c r="N1540" s="20" t="s">
        <v>11150</v>
      </c>
      <c r="O1540" s="20">
        <v>80</v>
      </c>
      <c r="P1540" s="20" t="str">
        <f>VLOOKUP(A1540,'REPORTE'!$A$1:$AG$1961,30,0)</f>
        <v>Universitaria</v>
      </c>
      <c r="Q1540" s="20" t="str">
        <f>VLOOKUP(A1540,'REPORTE'!$A$1:$AG$1961,31,0)</f>
        <v>PICHINCHA</v>
      </c>
      <c r="R1540" s="20" t="str">
        <f>VLOOKUP(A1540,'REPORTE'!$A$1:$AG$1961,32,0)</f>
        <v>QUITO</v>
      </c>
      <c r="S1540" s="20" t="str">
        <f>VLOOKUP(A1540,'REPORTE'!$A$1:$AG$1961,33,0)</f>
        <v>LA CONCEPCION</v>
      </c>
      <c r="T1540" s="20" t="str">
        <f>VLOOKUP(S1540,PROVINCIAS!$F$1:$G$1171,2,0)</f>
        <v>URBANA</v>
      </c>
      <c r="U1540" s="20" t="str">
        <f>VLOOKUP(A1540,'REPORTE'!$A$1:$AG$1961,5,0)</f>
        <v>ECUATORIANO(A)</v>
      </c>
      <c r="V1540" s="20" t="str">
        <f>VLOOKUP(A1540,'REPORTE'!$A$1:$AG$1961,18,0)</f>
        <v>F</v>
      </c>
    </row>
    <row r="1541" spans="1:22" x14ac:dyDescent="0.45">
      <c r="A1541" s="20">
        <v>1001670</v>
      </c>
      <c r="B1541" s="20" t="s">
        <v>9431</v>
      </c>
      <c r="C1541" s="20" t="s">
        <v>14446</v>
      </c>
      <c r="D1541" s="20">
        <v>1714662473</v>
      </c>
      <c r="E1541" s="20">
        <v>231001772</v>
      </c>
      <c r="F1541" s="20" t="s">
        <v>11139</v>
      </c>
      <c r="G1541" s="20"/>
      <c r="H1541" s="20">
        <v>2</v>
      </c>
      <c r="I1541" s="20" t="s">
        <v>11150</v>
      </c>
      <c r="J1541" s="20" t="s">
        <v>11150</v>
      </c>
      <c r="K1541" s="20" t="s">
        <v>11150</v>
      </c>
      <c r="L1541" s="20" t="s">
        <v>11150</v>
      </c>
      <c r="M1541" s="20" t="s">
        <v>11150</v>
      </c>
      <c r="N1541" s="20" t="s">
        <v>11150</v>
      </c>
      <c r="O1541" s="20">
        <v>2</v>
      </c>
      <c r="P1541" s="20" t="str">
        <f>VLOOKUP(A1541,'REPORTE'!$A$1:$AG$1961,30,0)</f>
        <v>Primaria</v>
      </c>
      <c r="Q1541" s="20" t="str">
        <f>VLOOKUP(A1541,'REPORTE'!$A$1:$AG$1961,31,0)</f>
        <v>CHIMBORAZO</v>
      </c>
      <c r="R1541" s="20" t="str">
        <f>VLOOKUP(A1541,'REPORTE'!$A$1:$AG$1961,32,0)</f>
        <v>RIOBAMBA</v>
      </c>
      <c r="S1541" s="20" t="str">
        <f>VLOOKUP(A1541,'REPORTE'!$A$1:$AG$1961,33,0)</f>
        <v>CACHA (CAB EN MACHANGARA)</v>
      </c>
      <c r="T1541" s="20" t="str">
        <f>VLOOKUP(S1541,PROVINCIAS!$F$1:$G$1171,2,0)</f>
        <v>RURAL</v>
      </c>
      <c r="U1541" s="20" t="str">
        <f>VLOOKUP(A1541,'REPORTE'!$A$1:$AG$1961,5,0)</f>
        <v>ECUATORIANO(A) INDIGENA</v>
      </c>
      <c r="V1541" s="20" t="str">
        <f>VLOOKUP(A1541,'REPORTE'!$A$1:$AG$1961,18,0)</f>
        <v>F</v>
      </c>
    </row>
    <row r="1542" spans="1:22" x14ac:dyDescent="0.45">
      <c r="A1542" s="20">
        <v>1001671</v>
      </c>
      <c r="B1542" s="20" t="s">
        <v>9431</v>
      </c>
      <c r="C1542" s="20" t="s">
        <v>10169</v>
      </c>
      <c r="D1542" s="20">
        <v>604715524</v>
      </c>
      <c r="E1542" s="20">
        <v>231001774</v>
      </c>
      <c r="F1542" s="20" t="s">
        <v>11139</v>
      </c>
      <c r="G1542" s="20"/>
      <c r="H1542" s="20">
        <v>90</v>
      </c>
      <c r="I1542" s="20" t="s">
        <v>11150</v>
      </c>
      <c r="J1542" s="20" t="s">
        <v>11150</v>
      </c>
      <c r="K1542" s="20" t="s">
        <v>11150</v>
      </c>
      <c r="L1542" s="20" t="s">
        <v>11150</v>
      </c>
      <c r="M1542" s="20" t="s">
        <v>11150</v>
      </c>
      <c r="N1542" s="20" t="s">
        <v>11150</v>
      </c>
      <c r="O1542" s="20">
        <v>90</v>
      </c>
      <c r="P1542" s="20" t="str">
        <f>VLOOKUP(A1542,'REPORTE'!$A$1:$AG$1961,30,0)</f>
        <v>Primaria</v>
      </c>
      <c r="Q1542" s="20" t="str">
        <f>VLOOKUP(A1542,'REPORTE'!$A$1:$AG$1961,31,0)</f>
        <v>CHIMBORAZO</v>
      </c>
      <c r="R1542" s="20" t="str">
        <f>VLOOKUP(A1542,'REPORTE'!$A$1:$AG$1961,32,0)</f>
        <v>GUAMOTE</v>
      </c>
      <c r="S1542" s="20" t="str">
        <f>VLOOKUP(A1542,'REPORTE'!$A$1:$AG$1961,33,0)</f>
        <v>GUAMOTE</v>
      </c>
      <c r="T1542" s="20" t="str">
        <f>VLOOKUP(S1542,PROVINCIAS!$F$1:$G$1171,2,0)</f>
        <v>URBANA</v>
      </c>
      <c r="U1542" s="20" t="str">
        <f>VLOOKUP(A1542,'REPORTE'!$A$1:$AG$1961,5,0)</f>
        <v>ECUATORIANO(A)</v>
      </c>
      <c r="V1542" s="20" t="str">
        <f>VLOOKUP(A1542,'REPORTE'!$A$1:$AG$1961,18,0)</f>
        <v>F</v>
      </c>
    </row>
    <row r="1543" spans="1:22" x14ac:dyDescent="0.45">
      <c r="A1543" s="20">
        <v>1001673</v>
      </c>
      <c r="B1543" s="20" t="s">
        <v>9431</v>
      </c>
      <c r="C1543" s="20" t="s">
        <v>14447</v>
      </c>
      <c r="D1543" s="20">
        <v>1724059694</v>
      </c>
      <c r="E1543" s="20">
        <v>231001775</v>
      </c>
      <c r="F1543" s="20" t="s">
        <v>11139</v>
      </c>
      <c r="G1543" s="20"/>
      <c r="H1543" s="20">
        <v>6</v>
      </c>
      <c r="I1543" s="20" t="s">
        <v>11150</v>
      </c>
      <c r="J1543" s="20" t="s">
        <v>11150</v>
      </c>
      <c r="K1543" s="20" t="s">
        <v>11150</v>
      </c>
      <c r="L1543" s="20" t="s">
        <v>11150</v>
      </c>
      <c r="M1543" s="20" t="s">
        <v>11150</v>
      </c>
      <c r="N1543" s="20" t="s">
        <v>11150</v>
      </c>
      <c r="O1543" s="20">
        <v>6</v>
      </c>
      <c r="P1543" s="20" t="str">
        <f>VLOOKUP(A1543,'REPORTE'!$A$1:$AG$1961,30,0)</f>
        <v>Formación Técnica (Intermedia)</v>
      </c>
      <c r="Q1543" s="20" t="str">
        <f>VLOOKUP(A1543,'REPORTE'!$A$1:$AG$1961,31,0)</f>
        <v>PICHINCHA</v>
      </c>
      <c r="R1543" s="20" t="str">
        <f>VLOOKUP(A1543,'REPORTE'!$A$1:$AG$1961,32,0)</f>
        <v>QUITO</v>
      </c>
      <c r="S1543" s="20" t="str">
        <f>VLOOKUP(A1543,'REPORTE'!$A$1:$AG$1961,33,0)</f>
        <v>LA MAGDALENA</v>
      </c>
      <c r="T1543" s="20" t="str">
        <f>VLOOKUP(S1543,PROVINCIAS!$F$1:$G$1171,2,0)</f>
        <v>URBANA</v>
      </c>
      <c r="U1543" s="20" t="str">
        <f>VLOOKUP(A1543,'REPORTE'!$A$1:$AG$1961,5,0)</f>
        <v>ECUATORIANO(A)</v>
      </c>
      <c r="V1543" s="20" t="str">
        <f>VLOOKUP(A1543,'REPORTE'!$A$1:$AG$1961,18,0)</f>
        <v>M</v>
      </c>
    </row>
    <row r="1544" spans="1:22" x14ac:dyDescent="0.45">
      <c r="A1544" s="20">
        <v>1001674</v>
      </c>
      <c r="B1544" s="20" t="s">
        <v>9431</v>
      </c>
      <c r="C1544" s="20" t="s">
        <v>14448</v>
      </c>
      <c r="D1544" s="20">
        <v>1712140753</v>
      </c>
      <c r="E1544" s="20">
        <v>231001776</v>
      </c>
      <c r="F1544" s="20" t="s">
        <v>11139</v>
      </c>
      <c r="G1544" s="20"/>
      <c r="H1544" s="20">
        <v>30</v>
      </c>
      <c r="I1544" s="20" t="s">
        <v>11150</v>
      </c>
      <c r="J1544" s="20" t="s">
        <v>11150</v>
      </c>
      <c r="K1544" s="20" t="s">
        <v>11150</v>
      </c>
      <c r="L1544" s="20" t="s">
        <v>11150</v>
      </c>
      <c r="M1544" s="20" t="s">
        <v>11150</v>
      </c>
      <c r="N1544" s="20" t="s">
        <v>11150</v>
      </c>
      <c r="O1544" s="20">
        <v>30</v>
      </c>
      <c r="P1544" s="20" t="str">
        <f>VLOOKUP(A1544,'REPORTE'!$A$1:$AG$1961,30,0)</f>
        <v>Primaria</v>
      </c>
      <c r="Q1544" s="20" t="str">
        <f>VLOOKUP(A1544,'REPORTE'!$A$1:$AG$1961,31,0)</f>
        <v>PICHINCHA</v>
      </c>
      <c r="R1544" s="20" t="str">
        <f>VLOOKUP(A1544,'REPORTE'!$A$1:$AG$1961,32,0)</f>
        <v>CAYAMBE</v>
      </c>
      <c r="S1544" s="20" t="str">
        <f>VLOOKUP(A1544,'REPORTE'!$A$1:$AG$1961,33,0)</f>
        <v>OLMEDO</v>
      </c>
      <c r="T1544" s="20" t="str">
        <f>VLOOKUP(S1544,PROVINCIAS!$F$1:$G$1171,2,0)</f>
        <v>URBANA</v>
      </c>
      <c r="U1544" s="20" t="str">
        <f>VLOOKUP(A1544,'REPORTE'!$A$1:$AG$1961,5,0)</f>
        <v>ECUATORIANO(A)</v>
      </c>
      <c r="V1544" s="20" t="str">
        <f>VLOOKUP(A1544,'REPORTE'!$A$1:$AG$1961,18,0)</f>
        <v>M</v>
      </c>
    </row>
    <row r="1545" spans="1:22" x14ac:dyDescent="0.45">
      <c r="A1545" s="20">
        <v>1001675</v>
      </c>
      <c r="B1545" s="20" t="s">
        <v>9431</v>
      </c>
      <c r="C1545" s="20" t="s">
        <v>14449</v>
      </c>
      <c r="D1545" s="20">
        <v>926210345</v>
      </c>
      <c r="E1545" s="20">
        <v>231001777</v>
      </c>
      <c r="F1545" s="20" t="s">
        <v>11139</v>
      </c>
      <c r="G1545" s="20"/>
      <c r="H1545" s="20">
        <v>30</v>
      </c>
      <c r="I1545" s="20" t="s">
        <v>11150</v>
      </c>
      <c r="J1545" s="20" t="s">
        <v>11150</v>
      </c>
      <c r="K1545" s="20" t="s">
        <v>11150</v>
      </c>
      <c r="L1545" s="20" t="s">
        <v>11150</v>
      </c>
      <c r="M1545" s="20" t="s">
        <v>11150</v>
      </c>
      <c r="N1545" s="20" t="s">
        <v>11150</v>
      </c>
      <c r="O1545" s="20">
        <v>30</v>
      </c>
      <c r="P1545" s="20" t="str">
        <f>VLOOKUP(A1545,'REPORTE'!$A$1:$AG$1961,30,0)</f>
        <v>Primaria</v>
      </c>
      <c r="Q1545" s="20" t="str">
        <f>VLOOKUP(A1545,'REPORTE'!$A$1:$AG$1961,31,0)</f>
        <v>CHIMBORAZO</v>
      </c>
      <c r="R1545" s="20" t="str">
        <f>VLOOKUP(A1545,'REPORTE'!$A$1:$AG$1961,32,0)</f>
        <v>COLTA</v>
      </c>
      <c r="S1545" s="20" t="str">
        <f>VLOOKUP(A1545,'REPORTE'!$A$1:$AG$1961,33,0)</f>
        <v>CAJABAMBA</v>
      </c>
      <c r="T1545" s="20" t="str">
        <f>VLOOKUP(S1545,PROVINCIAS!$F$1:$G$1171,2,0)</f>
        <v>URBANA</v>
      </c>
      <c r="U1545" s="20" t="str">
        <f>VLOOKUP(A1545,'REPORTE'!$A$1:$AG$1961,5,0)</f>
        <v>ECUATORIANO(A)</v>
      </c>
      <c r="V1545" s="20" t="str">
        <f>VLOOKUP(A1545,'REPORTE'!$A$1:$AG$1961,18,0)</f>
        <v>M</v>
      </c>
    </row>
    <row r="1546" spans="1:22" x14ac:dyDescent="0.45">
      <c r="A1546" s="20">
        <v>1001676</v>
      </c>
      <c r="B1546" s="20" t="s">
        <v>9431</v>
      </c>
      <c r="C1546" s="20" t="s">
        <v>14450</v>
      </c>
      <c r="D1546" s="20">
        <v>1710647627</v>
      </c>
      <c r="E1546" s="20">
        <v>231001778</v>
      </c>
      <c r="F1546" s="20" t="s">
        <v>11139</v>
      </c>
      <c r="G1546" s="20"/>
      <c r="H1546" s="20">
        <v>30</v>
      </c>
      <c r="I1546" s="20" t="s">
        <v>11150</v>
      </c>
      <c r="J1546" s="20" t="s">
        <v>11150</v>
      </c>
      <c r="K1546" s="20" t="s">
        <v>11150</v>
      </c>
      <c r="L1546" s="20" t="s">
        <v>11150</v>
      </c>
      <c r="M1546" s="20" t="s">
        <v>11150</v>
      </c>
      <c r="N1546" s="20" t="s">
        <v>11150</v>
      </c>
      <c r="O1546" s="20">
        <v>30</v>
      </c>
      <c r="P1546" s="20" t="str">
        <f>VLOOKUP(A1546,'REPORTE'!$A$1:$AG$1961,30,0)</f>
        <v>Primaria</v>
      </c>
      <c r="Q1546" s="20" t="str">
        <f>VLOOKUP(A1546,'REPORTE'!$A$1:$AG$1961,31,0)</f>
        <v>PICHINCHA</v>
      </c>
      <c r="R1546" s="20" t="str">
        <f>VLOOKUP(A1546,'REPORTE'!$A$1:$AG$1961,32,0)</f>
        <v>QUITO</v>
      </c>
      <c r="S1546" s="20" t="str">
        <f>VLOOKUP(A1546,'REPORTE'!$A$1:$AG$1961,33,0)</f>
        <v>CONDADO</v>
      </c>
      <c r="T1546" s="20" t="str">
        <f>VLOOKUP(S1546,PROVINCIAS!$F$1:$G$1171,2,0)</f>
        <v>URBANA</v>
      </c>
      <c r="U1546" s="20" t="str">
        <f>VLOOKUP(A1546,'REPORTE'!$A$1:$AG$1961,5,0)</f>
        <v>ECUATORIANO(A)</v>
      </c>
      <c r="V1546" s="20" t="str">
        <f>VLOOKUP(A1546,'REPORTE'!$A$1:$AG$1961,18,0)</f>
        <v>F</v>
      </c>
    </row>
    <row r="1547" spans="1:22" x14ac:dyDescent="0.45">
      <c r="A1547" s="20">
        <v>1001677</v>
      </c>
      <c r="B1547" s="20" t="s">
        <v>9431</v>
      </c>
      <c r="C1547" s="20" t="s">
        <v>10173</v>
      </c>
      <c r="D1547" s="20">
        <v>602314361</v>
      </c>
      <c r="E1547" s="20">
        <v>231001779</v>
      </c>
      <c r="F1547" s="20" t="s">
        <v>11139</v>
      </c>
      <c r="G1547" s="20"/>
      <c r="H1547" s="20">
        <v>165</v>
      </c>
      <c r="I1547" s="20" t="s">
        <v>11150</v>
      </c>
      <c r="J1547" s="20" t="s">
        <v>11150</v>
      </c>
      <c r="K1547" s="20" t="s">
        <v>11150</v>
      </c>
      <c r="L1547" s="20" t="s">
        <v>11150</v>
      </c>
      <c r="M1547" s="20" t="s">
        <v>11150</v>
      </c>
      <c r="N1547" s="20" t="s">
        <v>11150</v>
      </c>
      <c r="O1547" s="20">
        <v>165</v>
      </c>
      <c r="P1547" s="20" t="str">
        <f>VLOOKUP(A1547,'REPORTE'!$A$1:$AG$1961,30,0)</f>
        <v>Primaria</v>
      </c>
      <c r="Q1547" s="20" t="str">
        <f>VLOOKUP(A1547,'REPORTE'!$A$1:$AG$1961,31,0)</f>
        <v>PICHINCHA</v>
      </c>
      <c r="R1547" s="20" t="str">
        <f>VLOOKUP(A1547,'REPORTE'!$A$1:$AG$1961,32,0)</f>
        <v>QUITO</v>
      </c>
      <c r="S1547" s="20" t="str">
        <f>VLOOKUP(A1547,'REPORTE'!$A$1:$AG$1961,33,0)</f>
        <v>CHILLOGALLO</v>
      </c>
      <c r="T1547" s="20" t="str">
        <f>VLOOKUP(S1547,PROVINCIAS!$F$1:$G$1171,2,0)</f>
        <v>URBANA</v>
      </c>
      <c r="U1547" s="20" t="str">
        <f>VLOOKUP(A1547,'REPORTE'!$A$1:$AG$1961,5,0)</f>
        <v>ECUATORIANO(A)</v>
      </c>
      <c r="V1547" s="20" t="str">
        <f>VLOOKUP(A1547,'REPORTE'!$A$1:$AG$1961,18,0)</f>
        <v>F</v>
      </c>
    </row>
    <row r="1548" spans="1:22" x14ac:dyDescent="0.45">
      <c r="A1548" s="20">
        <v>1001678</v>
      </c>
      <c r="B1548" s="20" t="s">
        <v>9431</v>
      </c>
      <c r="C1548" s="20" t="s">
        <v>14451</v>
      </c>
      <c r="D1548" s="20">
        <v>1723354476</v>
      </c>
      <c r="E1548" s="20">
        <v>231001780</v>
      </c>
      <c r="F1548" s="20" t="s">
        <v>11139</v>
      </c>
      <c r="G1548" s="20"/>
      <c r="H1548" s="20">
        <v>6</v>
      </c>
      <c r="I1548" s="20" t="s">
        <v>11150</v>
      </c>
      <c r="J1548" s="20" t="s">
        <v>11150</v>
      </c>
      <c r="K1548" s="20" t="s">
        <v>11150</v>
      </c>
      <c r="L1548" s="20" t="s">
        <v>11150</v>
      </c>
      <c r="M1548" s="20" t="s">
        <v>11150</v>
      </c>
      <c r="N1548" s="20" t="s">
        <v>11150</v>
      </c>
      <c r="O1548" s="20">
        <v>6</v>
      </c>
      <c r="P1548" s="20" t="str">
        <f>VLOOKUP(A1548,'REPORTE'!$A$1:$AG$1961,30,0)</f>
        <v>Universitaria</v>
      </c>
      <c r="Q1548" s="20" t="str">
        <f>VLOOKUP(A1548,'REPORTE'!$A$1:$AG$1961,31,0)</f>
        <v>PICHINCHA</v>
      </c>
      <c r="R1548" s="20" t="str">
        <f>VLOOKUP(A1548,'REPORTE'!$A$1:$AG$1961,32,0)</f>
        <v>QUITO</v>
      </c>
      <c r="S1548" s="20" t="str">
        <f>VLOOKUP(A1548,'REPORTE'!$A$1:$AG$1961,33,0)</f>
        <v>COTOCOLLAO</v>
      </c>
      <c r="T1548" s="20" t="str">
        <f>VLOOKUP(S1548,PROVINCIAS!$F$1:$G$1171,2,0)</f>
        <v>URBANA</v>
      </c>
      <c r="U1548" s="20" t="str">
        <f>VLOOKUP(A1548,'REPORTE'!$A$1:$AG$1961,5,0)</f>
        <v>ECUATORIANO(A)</v>
      </c>
      <c r="V1548" s="20" t="str">
        <f>VLOOKUP(A1548,'REPORTE'!$A$1:$AG$1961,18,0)</f>
        <v>M</v>
      </c>
    </row>
    <row r="1549" spans="1:22" x14ac:dyDescent="0.45">
      <c r="A1549" s="20">
        <v>1001679</v>
      </c>
      <c r="B1549" s="20" t="s">
        <v>9431</v>
      </c>
      <c r="C1549" s="20" t="s">
        <v>14452</v>
      </c>
      <c r="D1549" s="20">
        <v>1717518565</v>
      </c>
      <c r="E1549" s="20">
        <v>231001781</v>
      </c>
      <c r="F1549" s="20" t="s">
        <v>11139</v>
      </c>
      <c r="G1549" s="20"/>
      <c r="H1549" s="20">
        <v>30</v>
      </c>
      <c r="I1549" s="20" t="s">
        <v>11150</v>
      </c>
      <c r="J1549" s="20" t="s">
        <v>11150</v>
      </c>
      <c r="K1549" s="20" t="s">
        <v>11150</v>
      </c>
      <c r="L1549" s="20" t="s">
        <v>11150</v>
      </c>
      <c r="M1549" s="20" t="s">
        <v>11150</v>
      </c>
      <c r="N1549" s="20" t="s">
        <v>11150</v>
      </c>
      <c r="O1549" s="20">
        <v>30</v>
      </c>
      <c r="P1549" s="20" t="str">
        <f>VLOOKUP(A1549,'REPORTE'!$A$1:$AG$1961,30,0)</f>
        <v>Secundaria</v>
      </c>
      <c r="Q1549" s="20" t="str">
        <f>VLOOKUP(A1549,'REPORTE'!$A$1:$AG$1961,31,0)</f>
        <v>PICHINCHA</v>
      </c>
      <c r="R1549" s="20" t="str">
        <f>VLOOKUP(A1549,'REPORTE'!$A$1:$AG$1961,32,0)</f>
        <v>QUITO</v>
      </c>
      <c r="S1549" s="20" t="str">
        <f>VLOOKUP(A1549,'REPORTE'!$A$1:$AG$1961,33,0)</f>
        <v>COTOCOLLAO</v>
      </c>
      <c r="T1549" s="20" t="str">
        <f>VLOOKUP(S1549,PROVINCIAS!$F$1:$G$1171,2,0)</f>
        <v>URBANA</v>
      </c>
      <c r="U1549" s="20" t="str">
        <f>VLOOKUP(A1549,'REPORTE'!$A$1:$AG$1961,5,0)</f>
        <v>ECUATORIANO(A)</v>
      </c>
      <c r="V1549" s="20" t="str">
        <f>VLOOKUP(A1549,'REPORTE'!$A$1:$AG$1961,18,0)</f>
        <v>F</v>
      </c>
    </row>
    <row r="1550" spans="1:22" x14ac:dyDescent="0.45">
      <c r="A1550" s="20">
        <v>1001680</v>
      </c>
      <c r="B1550" s="20" t="s">
        <v>9431</v>
      </c>
      <c r="C1550" s="20" t="s">
        <v>10174</v>
      </c>
      <c r="D1550" s="20">
        <v>1713205019</v>
      </c>
      <c r="E1550" s="20">
        <v>231001782</v>
      </c>
      <c r="F1550" s="20" t="s">
        <v>11139</v>
      </c>
      <c r="G1550" s="20"/>
      <c r="H1550" s="20">
        <v>230</v>
      </c>
      <c r="I1550" s="20" t="s">
        <v>11150</v>
      </c>
      <c r="J1550" s="20" t="s">
        <v>11150</v>
      </c>
      <c r="K1550" s="20" t="s">
        <v>11150</v>
      </c>
      <c r="L1550" s="20" t="s">
        <v>11150</v>
      </c>
      <c r="M1550" s="20" t="s">
        <v>11150</v>
      </c>
      <c r="N1550" s="20" t="s">
        <v>11150</v>
      </c>
      <c r="O1550" s="20">
        <v>230</v>
      </c>
      <c r="P1550" s="20" t="str">
        <f>VLOOKUP(A1550,'REPORTE'!$A$1:$AG$1961,30,0)</f>
        <v>Universitaria</v>
      </c>
      <c r="Q1550" s="20" t="str">
        <f>VLOOKUP(A1550,'REPORTE'!$A$1:$AG$1961,31,0)</f>
        <v>PICHINCHA</v>
      </c>
      <c r="R1550" s="20" t="str">
        <f>VLOOKUP(A1550,'REPORTE'!$A$1:$AG$1961,32,0)</f>
        <v>QUITO</v>
      </c>
      <c r="S1550" s="20" t="str">
        <f>VLOOKUP(A1550,'REPORTE'!$A$1:$AG$1961,33,0)</f>
        <v>POMASQUI</v>
      </c>
      <c r="T1550" s="20" t="str">
        <f>VLOOKUP(S1550,PROVINCIAS!$F$1:$G$1171,2,0)</f>
        <v>RURAL</v>
      </c>
      <c r="U1550" s="20" t="str">
        <f>VLOOKUP(A1550,'REPORTE'!$A$1:$AG$1961,5,0)</f>
        <v>ECUATORIANO(A)</v>
      </c>
      <c r="V1550" s="20" t="str">
        <f>VLOOKUP(A1550,'REPORTE'!$A$1:$AG$1961,18,0)</f>
        <v>M</v>
      </c>
    </row>
    <row r="1551" spans="1:22" x14ac:dyDescent="0.45">
      <c r="A1551" s="20">
        <v>1001681</v>
      </c>
      <c r="B1551" s="20" t="s">
        <v>9431</v>
      </c>
      <c r="C1551" s="20" t="s">
        <v>10175</v>
      </c>
      <c r="D1551" s="20">
        <v>1714042817</v>
      </c>
      <c r="E1551" s="20">
        <v>231001783</v>
      </c>
      <c r="F1551" s="20" t="s">
        <v>11139</v>
      </c>
      <c r="G1551" s="20"/>
      <c r="H1551" s="20">
        <v>96</v>
      </c>
      <c r="I1551" s="20" t="s">
        <v>11150</v>
      </c>
      <c r="J1551" s="20" t="s">
        <v>11150</v>
      </c>
      <c r="K1551" s="20" t="s">
        <v>11150</v>
      </c>
      <c r="L1551" s="20" t="s">
        <v>11150</v>
      </c>
      <c r="M1551" s="20" t="s">
        <v>11150</v>
      </c>
      <c r="N1551" s="20" t="s">
        <v>11150</v>
      </c>
      <c r="O1551" s="20">
        <v>96</v>
      </c>
      <c r="P1551" s="20" t="str">
        <f>VLOOKUP(A1551,'REPORTE'!$A$1:$AG$1961,30,0)</f>
        <v>Universitaria</v>
      </c>
      <c r="Q1551" s="20" t="str">
        <f>VLOOKUP(A1551,'REPORTE'!$A$1:$AG$1961,31,0)</f>
        <v>PICHINCHA</v>
      </c>
      <c r="R1551" s="20" t="str">
        <f>VLOOKUP(A1551,'REPORTE'!$A$1:$AG$1961,32,0)</f>
        <v>QUITO</v>
      </c>
      <c r="S1551" s="20" t="str">
        <f>VLOOKUP(A1551,'REPORTE'!$A$1:$AG$1961,33,0)</f>
        <v>COTOCOLLAO</v>
      </c>
      <c r="T1551" s="20" t="str">
        <f>VLOOKUP(S1551,PROVINCIAS!$F$1:$G$1171,2,0)</f>
        <v>URBANA</v>
      </c>
      <c r="U1551" s="20" t="str">
        <f>VLOOKUP(A1551,'REPORTE'!$A$1:$AG$1961,5,0)</f>
        <v>ECUATORIANO(A)</v>
      </c>
      <c r="V1551" s="20" t="str">
        <f>VLOOKUP(A1551,'REPORTE'!$A$1:$AG$1961,18,0)</f>
        <v>F</v>
      </c>
    </row>
    <row r="1552" spans="1:22" x14ac:dyDescent="0.45">
      <c r="A1552" s="20">
        <v>1001684</v>
      </c>
      <c r="B1552" s="20" t="s">
        <v>9431</v>
      </c>
      <c r="C1552" s="20" t="s">
        <v>10197</v>
      </c>
      <c r="D1552" s="20">
        <v>1714242748</v>
      </c>
      <c r="E1552" s="20">
        <v>231001787</v>
      </c>
      <c r="F1552" s="20" t="s">
        <v>11139</v>
      </c>
      <c r="G1552" s="20"/>
      <c r="H1552" s="20">
        <v>118</v>
      </c>
      <c r="I1552" s="20" t="s">
        <v>11150</v>
      </c>
      <c r="J1552" s="20" t="s">
        <v>11150</v>
      </c>
      <c r="K1552" s="20" t="s">
        <v>11150</v>
      </c>
      <c r="L1552" s="20" t="s">
        <v>11150</v>
      </c>
      <c r="M1552" s="20" t="s">
        <v>11150</v>
      </c>
      <c r="N1552" s="20" t="s">
        <v>11150</v>
      </c>
      <c r="O1552" s="20">
        <v>118</v>
      </c>
      <c r="P1552" s="20" t="str">
        <f>VLOOKUP(A1552,'REPORTE'!$A$1:$AG$1961,30,0)</f>
        <v>Secundaria</v>
      </c>
      <c r="Q1552" s="20" t="str">
        <f>VLOOKUP(A1552,'REPORTE'!$A$1:$AG$1961,31,0)</f>
        <v>COTOPAXI</v>
      </c>
      <c r="R1552" s="20" t="str">
        <f>VLOOKUP(A1552,'REPORTE'!$A$1:$AG$1961,32,0)</f>
        <v>LATACUNGA</v>
      </c>
      <c r="S1552" s="20" t="str">
        <f>VLOOKUP(A1552,'REPORTE'!$A$1:$AG$1961,33,0)</f>
        <v>ELOY ALFARO (SAN FELIPE)</v>
      </c>
      <c r="T1552" s="20" t="str">
        <f>VLOOKUP(S1552,PROVINCIAS!$F$1:$G$1171,2,0)</f>
        <v>URBANA</v>
      </c>
      <c r="U1552" s="20" t="str">
        <f>VLOOKUP(A1552,'REPORTE'!$A$1:$AG$1961,5,0)</f>
        <v>ECUATORIANO(A)</v>
      </c>
      <c r="V1552" s="20" t="str">
        <f>VLOOKUP(A1552,'REPORTE'!$A$1:$AG$1961,18,0)</f>
        <v>F</v>
      </c>
    </row>
    <row r="1553" spans="1:22" x14ac:dyDescent="0.45">
      <c r="A1553" s="20">
        <v>1001685</v>
      </c>
      <c r="B1553" s="20" t="s">
        <v>9431</v>
      </c>
      <c r="C1553" s="20" t="s">
        <v>10183</v>
      </c>
      <c r="D1553" s="20">
        <v>1718235631</v>
      </c>
      <c r="E1553" s="20">
        <v>231001788</v>
      </c>
      <c r="F1553" s="20" t="s">
        <v>11139</v>
      </c>
      <c r="G1553" s="20"/>
      <c r="H1553" s="20">
        <v>250</v>
      </c>
      <c r="I1553" s="20" t="s">
        <v>11150</v>
      </c>
      <c r="J1553" s="20" t="s">
        <v>11150</v>
      </c>
      <c r="K1553" s="20" t="s">
        <v>11150</v>
      </c>
      <c r="L1553" s="20" t="s">
        <v>11150</v>
      </c>
      <c r="M1553" s="20" t="s">
        <v>11150</v>
      </c>
      <c r="N1553" s="20" t="s">
        <v>11150</v>
      </c>
      <c r="O1553" s="20">
        <v>250</v>
      </c>
      <c r="P1553" s="20" t="str">
        <f>VLOOKUP(A1553,'REPORTE'!$A$1:$AG$1961,30,0)</f>
        <v>Primaria</v>
      </c>
      <c r="Q1553" s="20" t="str">
        <f>VLOOKUP(A1553,'REPORTE'!$A$1:$AG$1961,31,0)</f>
        <v>CHIMBORAZO</v>
      </c>
      <c r="R1553" s="20" t="str">
        <f>VLOOKUP(A1553,'REPORTE'!$A$1:$AG$1961,32,0)</f>
        <v>RIOBAMBA</v>
      </c>
      <c r="S1553" s="20" t="str">
        <f>VLOOKUP(A1553,'REPORTE'!$A$1:$AG$1961,33,0)</f>
        <v>CACHA (CAB EN MACHANGARA)</v>
      </c>
      <c r="T1553" s="20" t="str">
        <f>VLOOKUP(S1553,PROVINCIAS!$F$1:$G$1171,2,0)</f>
        <v>RURAL</v>
      </c>
      <c r="U1553" s="20" t="str">
        <f>VLOOKUP(A1553,'REPORTE'!$A$1:$AG$1961,5,0)</f>
        <v>ECUATORIANO(A)</v>
      </c>
      <c r="V1553" s="20" t="str">
        <f>VLOOKUP(A1553,'REPORTE'!$A$1:$AG$1961,18,0)</f>
        <v>M</v>
      </c>
    </row>
    <row r="1554" spans="1:22" x14ac:dyDescent="0.45">
      <c r="A1554" s="20">
        <v>1001686</v>
      </c>
      <c r="B1554" s="20" t="s">
        <v>9431</v>
      </c>
      <c r="C1554" s="20" t="s">
        <v>14453</v>
      </c>
      <c r="D1554" s="20">
        <v>1715273502</v>
      </c>
      <c r="E1554" s="20">
        <v>231001789</v>
      </c>
      <c r="F1554" s="20" t="s">
        <v>11139</v>
      </c>
      <c r="G1554" s="20"/>
      <c r="H1554" s="20">
        <v>30</v>
      </c>
      <c r="I1554" s="20" t="s">
        <v>11150</v>
      </c>
      <c r="J1554" s="20" t="s">
        <v>11150</v>
      </c>
      <c r="K1554" s="20" t="s">
        <v>11150</v>
      </c>
      <c r="L1554" s="20" t="s">
        <v>11150</v>
      </c>
      <c r="M1554" s="20" t="s">
        <v>11150</v>
      </c>
      <c r="N1554" s="20" t="s">
        <v>11150</v>
      </c>
      <c r="O1554" s="20">
        <v>30</v>
      </c>
      <c r="P1554" s="20" t="str">
        <f>VLOOKUP(A1554,'REPORTE'!$A$1:$AG$1961,30,0)</f>
        <v>Primaria</v>
      </c>
      <c r="Q1554" s="20" t="str">
        <f>VLOOKUP(A1554,'REPORTE'!$A$1:$AG$1961,31,0)</f>
        <v>PICHINCHA</v>
      </c>
      <c r="R1554" s="20" t="str">
        <f>VLOOKUP(A1554,'REPORTE'!$A$1:$AG$1961,32,0)</f>
        <v>QUITO</v>
      </c>
      <c r="S1554" s="20" t="str">
        <f>VLOOKUP(A1554,'REPORTE'!$A$1:$AG$1961,33,0)</f>
        <v>LLANO CHICO</v>
      </c>
      <c r="T1554" s="20" t="str">
        <f>VLOOKUP(S1554,PROVINCIAS!$F$1:$G$1171,2,0)</f>
        <v>RURAL</v>
      </c>
      <c r="U1554" s="20" t="str">
        <f>VLOOKUP(A1554,'REPORTE'!$A$1:$AG$1961,5,0)</f>
        <v>ECUATORIANO(A)</v>
      </c>
      <c r="V1554" s="20" t="str">
        <f>VLOOKUP(A1554,'REPORTE'!$A$1:$AG$1961,18,0)</f>
        <v>F</v>
      </c>
    </row>
    <row r="1555" spans="1:22" x14ac:dyDescent="0.45">
      <c r="A1555" s="20">
        <v>1001687</v>
      </c>
      <c r="B1555" s="20" t="s">
        <v>9431</v>
      </c>
      <c r="C1555" s="20" t="s">
        <v>10291</v>
      </c>
      <c r="D1555" s="20">
        <v>1850284512</v>
      </c>
      <c r="E1555" s="20">
        <v>231001790</v>
      </c>
      <c r="F1555" s="20" t="s">
        <v>11139</v>
      </c>
      <c r="G1555" s="20"/>
      <c r="H1555" s="20">
        <v>15</v>
      </c>
      <c r="I1555" s="20" t="s">
        <v>11150</v>
      </c>
      <c r="J1555" s="20" t="s">
        <v>11150</v>
      </c>
      <c r="K1555" s="20" t="s">
        <v>11150</v>
      </c>
      <c r="L1555" s="20" t="s">
        <v>11150</v>
      </c>
      <c r="M1555" s="20" t="s">
        <v>11150</v>
      </c>
      <c r="N1555" s="20" t="s">
        <v>11150</v>
      </c>
      <c r="O1555" s="20">
        <v>15</v>
      </c>
      <c r="P1555" s="20" t="str">
        <f>VLOOKUP(A1555,'REPORTE'!$A$1:$AG$1961,30,0)</f>
        <v>Secundaria</v>
      </c>
      <c r="Q1555" s="20" t="str">
        <f>VLOOKUP(A1555,'REPORTE'!$A$1:$AG$1961,31,0)</f>
        <v>TUNGURAHUA</v>
      </c>
      <c r="R1555" s="20" t="str">
        <f>VLOOKUP(A1555,'REPORTE'!$A$1:$AG$1961,32,0)</f>
        <v>AMBATO</v>
      </c>
      <c r="S1555" s="20" t="str">
        <f>VLOOKUP(A1555,'REPORTE'!$A$1:$AG$1961,33,0)</f>
        <v>PISHILATA</v>
      </c>
      <c r="T1555" s="20" t="str">
        <f>VLOOKUP(S1555,PROVINCIAS!$F$1:$G$1171,2,0)</f>
        <v>URBANA</v>
      </c>
      <c r="U1555" s="20" t="str">
        <f>VLOOKUP(A1555,'REPORTE'!$A$1:$AG$1961,5,0)</f>
        <v>ECUATORIANO(A) INDIGENA</v>
      </c>
      <c r="V1555" s="20" t="str">
        <f>VLOOKUP(A1555,'REPORTE'!$A$1:$AG$1961,18,0)</f>
        <v>F</v>
      </c>
    </row>
    <row r="1556" spans="1:22" x14ac:dyDescent="0.45">
      <c r="A1556" s="20">
        <v>1001689</v>
      </c>
      <c r="B1556" s="20" t="s">
        <v>9431</v>
      </c>
      <c r="C1556" s="20" t="s">
        <v>14454</v>
      </c>
      <c r="D1556" s="20">
        <v>1758140105</v>
      </c>
      <c r="E1556" s="20">
        <v>231001797</v>
      </c>
      <c r="F1556" s="20" t="s">
        <v>11139</v>
      </c>
      <c r="G1556" s="20"/>
      <c r="H1556" s="20">
        <v>2</v>
      </c>
      <c r="I1556" s="20" t="s">
        <v>11150</v>
      </c>
      <c r="J1556" s="20" t="s">
        <v>11150</v>
      </c>
      <c r="K1556" s="20" t="s">
        <v>11150</v>
      </c>
      <c r="L1556" s="20" t="s">
        <v>11150</v>
      </c>
      <c r="M1556" s="20" t="s">
        <v>11150</v>
      </c>
      <c r="N1556" s="20" t="s">
        <v>11150</v>
      </c>
      <c r="O1556" s="20">
        <v>2</v>
      </c>
      <c r="P1556" s="20" t="str">
        <f>VLOOKUP(A1556,'REPORTE'!$A$1:$AG$1961,30,0)</f>
        <v>Ninguna</v>
      </c>
      <c r="Q1556" s="20" t="str">
        <f>VLOOKUP(A1556,'REPORTE'!$A$1:$AG$1961,31,0)</f>
        <v>PICHINCHA</v>
      </c>
      <c r="R1556" s="20" t="str">
        <f>VLOOKUP(A1556,'REPORTE'!$A$1:$AG$1961,32,0)</f>
        <v>QUITO</v>
      </c>
      <c r="S1556" s="20" t="str">
        <f>VLOOKUP(A1556,'REPORTE'!$A$1:$AG$1961,33,0)</f>
        <v>CHILIBULO</v>
      </c>
      <c r="T1556" s="20" t="str">
        <f>VLOOKUP(S1556,PROVINCIAS!$F$1:$G$1171,2,0)</f>
        <v>URBANA</v>
      </c>
      <c r="U1556" s="20" t="str">
        <f>VLOOKUP(A1556,'REPORTE'!$A$1:$AG$1961,5,0)</f>
        <v>ECUATORIANO(A)</v>
      </c>
      <c r="V1556" s="20" t="str">
        <f>VLOOKUP(A1556,'REPORTE'!$A$1:$AG$1961,18,0)</f>
        <v>M</v>
      </c>
    </row>
    <row r="1557" spans="1:22" x14ac:dyDescent="0.45">
      <c r="A1557" s="20">
        <v>1001690</v>
      </c>
      <c r="B1557" s="20" t="s">
        <v>9431</v>
      </c>
      <c r="C1557" s="20" t="s">
        <v>10240</v>
      </c>
      <c r="D1557" s="20">
        <v>603631110</v>
      </c>
      <c r="E1557" s="20">
        <v>231001791</v>
      </c>
      <c r="F1557" s="20" t="s">
        <v>11139</v>
      </c>
      <c r="G1557" s="20"/>
      <c r="H1557" s="20">
        <v>580</v>
      </c>
      <c r="I1557" s="20" t="s">
        <v>11150</v>
      </c>
      <c r="J1557" s="20" t="s">
        <v>11150</v>
      </c>
      <c r="K1557" s="20" t="s">
        <v>11150</v>
      </c>
      <c r="L1557" s="20" t="s">
        <v>11150</v>
      </c>
      <c r="M1557" s="20" t="s">
        <v>11150</v>
      </c>
      <c r="N1557" s="20" t="s">
        <v>11150</v>
      </c>
      <c r="O1557" s="20">
        <v>580</v>
      </c>
      <c r="P1557" s="20" t="str">
        <f>VLOOKUP(A1557,'REPORTE'!$A$1:$AG$1961,30,0)</f>
        <v>Primaria</v>
      </c>
      <c r="Q1557" s="20" t="str">
        <f>VLOOKUP(A1557,'REPORTE'!$A$1:$AG$1961,31,0)</f>
        <v>CHIMBORAZO</v>
      </c>
      <c r="R1557" s="20" t="str">
        <f>VLOOKUP(A1557,'REPORTE'!$A$1:$AG$1961,32,0)</f>
        <v>RIOBAMBA</v>
      </c>
      <c r="S1557" s="20" t="str">
        <f>VLOOKUP(A1557,'REPORTE'!$A$1:$AG$1961,33,0)</f>
        <v>CACHA (CAB EN MACHANGARA)</v>
      </c>
      <c r="T1557" s="20" t="str">
        <f>VLOOKUP(S1557,PROVINCIAS!$F$1:$G$1171,2,0)</f>
        <v>RURAL</v>
      </c>
      <c r="U1557" s="20" t="str">
        <f>VLOOKUP(A1557,'REPORTE'!$A$1:$AG$1961,5,0)</f>
        <v>ECUATORIANO(A) INDIGENA</v>
      </c>
      <c r="V1557" s="20" t="str">
        <f>VLOOKUP(A1557,'REPORTE'!$A$1:$AG$1961,18,0)</f>
        <v>F</v>
      </c>
    </row>
    <row r="1558" spans="1:22" x14ac:dyDescent="0.45">
      <c r="A1558" s="20">
        <v>1001691</v>
      </c>
      <c r="B1558" s="20" t="s">
        <v>9431</v>
      </c>
      <c r="C1558" s="20" t="s">
        <v>14455</v>
      </c>
      <c r="D1558" s="20">
        <v>602137846</v>
      </c>
      <c r="E1558" s="20">
        <v>231001792</v>
      </c>
      <c r="F1558" s="20" t="s">
        <v>11139</v>
      </c>
      <c r="G1558" s="20"/>
      <c r="H1558" s="20">
        <v>15</v>
      </c>
      <c r="I1558" s="20" t="s">
        <v>11150</v>
      </c>
      <c r="J1558" s="20" t="s">
        <v>11150</v>
      </c>
      <c r="K1558" s="20" t="s">
        <v>11150</v>
      </c>
      <c r="L1558" s="20" t="s">
        <v>11150</v>
      </c>
      <c r="M1558" s="20" t="s">
        <v>11150</v>
      </c>
      <c r="N1558" s="20" t="s">
        <v>11150</v>
      </c>
      <c r="O1558" s="20">
        <v>15</v>
      </c>
      <c r="P1558" s="20" t="str">
        <f>VLOOKUP(A1558,'REPORTE'!$A$1:$AG$1961,30,0)</f>
        <v>Primaria</v>
      </c>
      <c r="Q1558" s="20" t="str">
        <f>VLOOKUP(A1558,'REPORTE'!$A$1:$AG$1961,31,0)</f>
        <v>CHIMBORAZO</v>
      </c>
      <c r="R1558" s="20" t="str">
        <f>VLOOKUP(A1558,'REPORTE'!$A$1:$AG$1961,32,0)</f>
        <v>RIOBAMBA</v>
      </c>
      <c r="S1558" s="20" t="str">
        <f>VLOOKUP(A1558,'REPORTE'!$A$1:$AG$1961,33,0)</f>
        <v>YARUQUIES</v>
      </c>
      <c r="T1558" s="20" t="str">
        <f>VLOOKUP(S1558,PROVINCIAS!$F$1:$G$1171,2,0)</f>
        <v>URBANA</v>
      </c>
      <c r="U1558" s="20" t="str">
        <f>VLOOKUP(A1558,'REPORTE'!$A$1:$AG$1961,5,0)</f>
        <v>ECUATORIANO(A) INDIGENA</v>
      </c>
      <c r="V1558" s="20" t="str">
        <f>VLOOKUP(A1558,'REPORTE'!$A$1:$AG$1961,18,0)</f>
        <v>F</v>
      </c>
    </row>
    <row r="1559" spans="1:22" x14ac:dyDescent="0.45">
      <c r="A1559" s="20">
        <v>1001692</v>
      </c>
      <c r="B1559" s="20" t="s">
        <v>9431</v>
      </c>
      <c r="C1559" s="20" t="s">
        <v>14456</v>
      </c>
      <c r="D1559" s="20">
        <v>1719142331</v>
      </c>
      <c r="E1559" s="20">
        <v>231001793</v>
      </c>
      <c r="F1559" s="20" t="s">
        <v>11139</v>
      </c>
      <c r="G1559" s="20"/>
      <c r="H1559" s="20">
        <v>30</v>
      </c>
      <c r="I1559" s="20" t="s">
        <v>11150</v>
      </c>
      <c r="J1559" s="20" t="s">
        <v>11150</v>
      </c>
      <c r="K1559" s="20" t="s">
        <v>11150</v>
      </c>
      <c r="L1559" s="20" t="s">
        <v>11150</v>
      </c>
      <c r="M1559" s="20" t="s">
        <v>11150</v>
      </c>
      <c r="N1559" s="20" t="s">
        <v>11150</v>
      </c>
      <c r="O1559" s="20">
        <v>30</v>
      </c>
      <c r="P1559" s="20" t="str">
        <f>VLOOKUP(A1559,'REPORTE'!$A$1:$AG$1961,30,0)</f>
        <v>Secundaria</v>
      </c>
      <c r="Q1559" s="20" t="str">
        <f>VLOOKUP(A1559,'REPORTE'!$A$1:$AG$1961,31,0)</f>
        <v>PICHINCHA</v>
      </c>
      <c r="R1559" s="20" t="str">
        <f>VLOOKUP(A1559,'REPORTE'!$A$1:$AG$1961,32,0)</f>
        <v>QUITO</v>
      </c>
      <c r="S1559" s="20" t="str">
        <f>VLOOKUP(A1559,'REPORTE'!$A$1:$AG$1961,33,0)</f>
        <v>COTOCOLLAO</v>
      </c>
      <c r="T1559" s="20" t="str">
        <f>VLOOKUP(S1559,PROVINCIAS!$F$1:$G$1171,2,0)</f>
        <v>URBANA</v>
      </c>
      <c r="U1559" s="20" t="str">
        <f>VLOOKUP(A1559,'REPORTE'!$A$1:$AG$1961,5,0)</f>
        <v>ECUATORIANO(A)</v>
      </c>
      <c r="V1559" s="20" t="str">
        <f>VLOOKUP(A1559,'REPORTE'!$A$1:$AG$1961,18,0)</f>
        <v>M</v>
      </c>
    </row>
    <row r="1560" spans="1:22" x14ac:dyDescent="0.45">
      <c r="A1560" s="20">
        <v>1001693</v>
      </c>
      <c r="B1560" s="20" t="s">
        <v>9431</v>
      </c>
      <c r="C1560" s="20" t="s">
        <v>14457</v>
      </c>
      <c r="D1560" s="20">
        <v>1717318370</v>
      </c>
      <c r="E1560" s="20">
        <v>231001794</v>
      </c>
      <c r="F1560" s="20" t="s">
        <v>11139</v>
      </c>
      <c r="G1560" s="20"/>
      <c r="H1560" s="20">
        <v>25</v>
      </c>
      <c r="I1560" s="20" t="s">
        <v>11150</v>
      </c>
      <c r="J1560" s="20" t="s">
        <v>11150</v>
      </c>
      <c r="K1560" s="20" t="s">
        <v>11150</v>
      </c>
      <c r="L1560" s="20" t="s">
        <v>11150</v>
      </c>
      <c r="M1560" s="20" t="s">
        <v>11150</v>
      </c>
      <c r="N1560" s="20" t="s">
        <v>11150</v>
      </c>
      <c r="O1560" s="20">
        <v>25</v>
      </c>
      <c r="P1560" s="20" t="str">
        <f>VLOOKUP(A1560,'REPORTE'!$A$1:$AG$1961,30,0)</f>
        <v>Ninguna</v>
      </c>
      <c r="Q1560" s="20" t="str">
        <f>VLOOKUP(A1560,'REPORTE'!$A$1:$AG$1961,31,0)</f>
        <v>PICHINCHA</v>
      </c>
      <c r="R1560" s="20" t="str">
        <f>VLOOKUP(A1560,'REPORTE'!$A$1:$AG$1961,32,0)</f>
        <v>QUITO</v>
      </c>
      <c r="S1560" s="20" t="str">
        <f>VLOOKUP(A1560,'REPORTE'!$A$1:$AG$1961,33,0)</f>
        <v>COTOCOLLAO</v>
      </c>
      <c r="T1560" s="20" t="str">
        <f>VLOOKUP(S1560,PROVINCIAS!$F$1:$G$1171,2,0)</f>
        <v>URBANA</v>
      </c>
      <c r="U1560" s="20" t="str">
        <f>VLOOKUP(A1560,'REPORTE'!$A$1:$AG$1961,5,0)</f>
        <v>ECUATORIANO(A)</v>
      </c>
      <c r="V1560" s="20" t="str">
        <f>VLOOKUP(A1560,'REPORTE'!$A$1:$AG$1961,18,0)</f>
        <v>M</v>
      </c>
    </row>
    <row r="1561" spans="1:22" x14ac:dyDescent="0.45">
      <c r="A1561" s="20">
        <v>1001694</v>
      </c>
      <c r="B1561" s="20" t="s">
        <v>9431</v>
      </c>
      <c r="C1561" s="20" t="s">
        <v>14458</v>
      </c>
      <c r="D1561" s="20">
        <v>1720962321</v>
      </c>
      <c r="E1561" s="20">
        <v>231001795</v>
      </c>
      <c r="F1561" s="20" t="s">
        <v>11139</v>
      </c>
      <c r="G1561" s="20"/>
      <c r="H1561" s="20">
        <v>30</v>
      </c>
      <c r="I1561" s="20" t="s">
        <v>11150</v>
      </c>
      <c r="J1561" s="20" t="s">
        <v>11150</v>
      </c>
      <c r="K1561" s="20" t="s">
        <v>11150</v>
      </c>
      <c r="L1561" s="20" t="s">
        <v>11150</v>
      </c>
      <c r="M1561" s="20" t="s">
        <v>11150</v>
      </c>
      <c r="N1561" s="20" t="s">
        <v>11150</v>
      </c>
      <c r="O1561" s="20">
        <v>30</v>
      </c>
      <c r="P1561" s="20" t="str">
        <f>VLOOKUP(A1561,'REPORTE'!$A$1:$AG$1961,30,0)</f>
        <v>Ninguna</v>
      </c>
      <c r="Q1561" s="20" t="str">
        <f>VLOOKUP(A1561,'REPORTE'!$A$1:$AG$1961,31,0)</f>
        <v>PICHINCHA</v>
      </c>
      <c r="R1561" s="20" t="str">
        <f>VLOOKUP(A1561,'REPORTE'!$A$1:$AG$1961,32,0)</f>
        <v>QUITO</v>
      </c>
      <c r="S1561" s="20" t="str">
        <f>VLOOKUP(A1561,'REPORTE'!$A$1:$AG$1961,33,0)</f>
        <v>TURUBAMBA</v>
      </c>
      <c r="T1561" s="20" t="str">
        <f>VLOOKUP(S1561,PROVINCIAS!$F$1:$G$1171,2,0)</f>
        <v>URBANA</v>
      </c>
      <c r="U1561" s="20" t="str">
        <f>VLOOKUP(A1561,'REPORTE'!$A$1:$AG$1961,5,0)</f>
        <v>ECUATORIANO(A)</v>
      </c>
      <c r="V1561" s="20" t="str">
        <f>VLOOKUP(A1561,'REPORTE'!$A$1:$AG$1961,18,0)</f>
        <v>M</v>
      </c>
    </row>
    <row r="1562" spans="1:22" x14ac:dyDescent="0.45">
      <c r="A1562" s="20">
        <v>1001695</v>
      </c>
      <c r="B1562" s="20" t="s">
        <v>9431</v>
      </c>
      <c r="C1562" s="20" t="s">
        <v>14459</v>
      </c>
      <c r="D1562" s="20">
        <v>1715721294</v>
      </c>
      <c r="E1562" s="20">
        <v>231001796</v>
      </c>
      <c r="F1562" s="20" t="s">
        <v>11139</v>
      </c>
      <c r="G1562" s="20"/>
      <c r="H1562" s="20">
        <v>7</v>
      </c>
      <c r="I1562" s="20" t="s">
        <v>11150</v>
      </c>
      <c r="J1562" s="20" t="s">
        <v>11150</v>
      </c>
      <c r="K1562" s="20" t="s">
        <v>11150</v>
      </c>
      <c r="L1562" s="20" t="s">
        <v>11150</v>
      </c>
      <c r="M1562" s="20" t="s">
        <v>11150</v>
      </c>
      <c r="N1562" s="20" t="s">
        <v>11150</v>
      </c>
      <c r="O1562" s="20">
        <v>7</v>
      </c>
      <c r="P1562" s="20" t="str">
        <f>VLOOKUP(A1562,'REPORTE'!$A$1:$AG$1961,30,0)</f>
        <v>Primaria</v>
      </c>
      <c r="Q1562" s="20" t="str">
        <f>VLOOKUP(A1562,'REPORTE'!$A$1:$AG$1961,31,0)</f>
        <v>GUAYAS</v>
      </c>
      <c r="R1562" s="20" t="str">
        <f>VLOOKUP(A1562,'REPORTE'!$A$1:$AG$1961,32,0)</f>
        <v>BALZAR</v>
      </c>
      <c r="S1562" s="20" t="str">
        <f>VLOOKUP(A1562,'REPORTE'!$A$1:$AG$1961,33,0)</f>
        <v>BALZAR</v>
      </c>
      <c r="T1562" s="20" t="str">
        <f>VLOOKUP(S1562,PROVINCIAS!$F$1:$G$1171,2,0)</f>
        <v>URBANA</v>
      </c>
      <c r="U1562" s="20" t="str">
        <f>VLOOKUP(A1562,'REPORTE'!$A$1:$AG$1961,5,0)</f>
        <v>ECUATORIANO(A)</v>
      </c>
      <c r="V1562" s="20" t="str">
        <f>VLOOKUP(A1562,'REPORTE'!$A$1:$AG$1961,18,0)</f>
        <v>F</v>
      </c>
    </row>
    <row r="1563" spans="1:22" x14ac:dyDescent="0.45">
      <c r="A1563" s="20">
        <v>1001696</v>
      </c>
      <c r="B1563" s="20" t="s">
        <v>9431</v>
      </c>
      <c r="C1563" s="20" t="s">
        <v>14460</v>
      </c>
      <c r="D1563" s="20">
        <v>1001696</v>
      </c>
      <c r="E1563" s="20">
        <v>231001798</v>
      </c>
      <c r="F1563" s="20" t="s">
        <v>11139</v>
      </c>
      <c r="G1563" s="20"/>
      <c r="H1563" s="20">
        <v>15</v>
      </c>
      <c r="I1563" s="20" t="s">
        <v>11150</v>
      </c>
      <c r="J1563" s="20" t="s">
        <v>11150</v>
      </c>
      <c r="K1563" s="20" t="s">
        <v>11150</v>
      </c>
      <c r="L1563" s="20" t="s">
        <v>11150</v>
      </c>
      <c r="M1563" s="20" t="s">
        <v>11150</v>
      </c>
      <c r="N1563" s="20" t="s">
        <v>11150</v>
      </c>
      <c r="O1563" s="20">
        <v>15</v>
      </c>
      <c r="P1563" s="20" t="str">
        <f>VLOOKUP(A1563,'REPORTE'!$A$1:$AG$1961,30,0)</f>
        <v>Universitaria</v>
      </c>
      <c r="Q1563" s="20" t="str">
        <f>VLOOKUP(A1563,'REPORTE'!$A$1:$AG$1961,31,0)</f>
        <v>PICHINCHA</v>
      </c>
      <c r="R1563" s="20" t="str">
        <f>VLOOKUP(A1563,'REPORTE'!$A$1:$AG$1961,32,0)</f>
        <v>QUITO</v>
      </c>
      <c r="S1563" s="20" t="str">
        <f>VLOOKUP(A1563,'REPORTE'!$A$1:$AG$1961,33,0)</f>
        <v>COTOCOLLAO</v>
      </c>
      <c r="T1563" s="20" t="str">
        <f>VLOOKUP(S1563,PROVINCIAS!$F$1:$G$1171,2,0)</f>
        <v>URBANA</v>
      </c>
      <c r="U1563" s="20" t="str">
        <f>VLOOKUP(A1563,'REPORTE'!$A$1:$AG$1961,5,0)</f>
        <v>CHINO(A)</v>
      </c>
      <c r="V1563" s="20" t="str">
        <f>VLOOKUP(A1563,'REPORTE'!$A$1:$AG$1961,18,0)</f>
        <v>M</v>
      </c>
    </row>
    <row r="1564" spans="1:22" x14ac:dyDescent="0.45">
      <c r="A1564" s="20">
        <v>1001697</v>
      </c>
      <c r="B1564" s="20" t="s">
        <v>9431</v>
      </c>
      <c r="C1564" s="20" t="s">
        <v>14461</v>
      </c>
      <c r="D1564" s="20">
        <v>1001697</v>
      </c>
      <c r="E1564" s="20">
        <v>231001799</v>
      </c>
      <c r="F1564" s="20" t="s">
        <v>11139</v>
      </c>
      <c r="G1564" s="20"/>
      <c r="H1564" s="20">
        <v>15</v>
      </c>
      <c r="I1564" s="20" t="s">
        <v>11150</v>
      </c>
      <c r="J1564" s="20" t="s">
        <v>11150</v>
      </c>
      <c r="K1564" s="20" t="s">
        <v>11150</v>
      </c>
      <c r="L1564" s="20" t="s">
        <v>11150</v>
      </c>
      <c r="M1564" s="20" t="s">
        <v>11150</v>
      </c>
      <c r="N1564" s="20" t="s">
        <v>11150</v>
      </c>
      <c r="O1564" s="20">
        <v>15</v>
      </c>
      <c r="P1564" s="20" t="str">
        <f>VLOOKUP(A1564,'REPORTE'!$A$1:$AG$1961,30,0)</f>
        <v>Universitaria</v>
      </c>
      <c r="Q1564" s="20" t="str">
        <f>VLOOKUP(A1564,'REPORTE'!$A$1:$AG$1961,31,0)</f>
        <v>PICHINCHA</v>
      </c>
      <c r="R1564" s="20" t="str">
        <f>VLOOKUP(A1564,'REPORTE'!$A$1:$AG$1961,32,0)</f>
        <v>QUITO</v>
      </c>
      <c r="S1564" s="20" t="str">
        <f>VLOOKUP(A1564,'REPORTE'!$A$1:$AG$1961,33,0)</f>
        <v>COTOCOLLAO</v>
      </c>
      <c r="T1564" s="20" t="str">
        <f>VLOOKUP(S1564,PROVINCIAS!$F$1:$G$1171,2,0)</f>
        <v>URBANA</v>
      </c>
      <c r="U1564" s="20" t="str">
        <f>VLOOKUP(A1564,'REPORTE'!$A$1:$AG$1961,5,0)</f>
        <v>CHINO(A)</v>
      </c>
      <c r="V1564" s="20" t="str">
        <f>VLOOKUP(A1564,'REPORTE'!$A$1:$AG$1961,18,0)</f>
        <v>F</v>
      </c>
    </row>
    <row r="1565" spans="1:22" x14ac:dyDescent="0.45">
      <c r="A1565" s="20">
        <v>1001698</v>
      </c>
      <c r="B1565" s="20" t="s">
        <v>9431</v>
      </c>
      <c r="C1565" s="20" t="s">
        <v>14462</v>
      </c>
      <c r="D1565" s="20">
        <v>1001698</v>
      </c>
      <c r="E1565" s="20">
        <v>231001800</v>
      </c>
      <c r="F1565" s="20" t="s">
        <v>11139</v>
      </c>
      <c r="G1565" s="20"/>
      <c r="H1565" s="20">
        <v>15</v>
      </c>
      <c r="I1565" s="20" t="s">
        <v>11150</v>
      </c>
      <c r="J1565" s="20" t="s">
        <v>11150</v>
      </c>
      <c r="K1565" s="20" t="s">
        <v>11150</v>
      </c>
      <c r="L1565" s="20" t="s">
        <v>11150</v>
      </c>
      <c r="M1565" s="20" t="s">
        <v>11150</v>
      </c>
      <c r="N1565" s="20" t="s">
        <v>11150</v>
      </c>
      <c r="O1565" s="20">
        <v>15</v>
      </c>
      <c r="P1565" s="20" t="str">
        <f>VLOOKUP(A1565,'REPORTE'!$A$1:$AG$1961,30,0)</f>
        <v>Universitaria</v>
      </c>
      <c r="Q1565" s="20" t="str">
        <f>VLOOKUP(A1565,'REPORTE'!$A$1:$AG$1961,31,0)</f>
        <v>PICHINCHA</v>
      </c>
      <c r="R1565" s="20" t="str">
        <f>VLOOKUP(A1565,'REPORTE'!$A$1:$AG$1961,32,0)</f>
        <v>QUITO</v>
      </c>
      <c r="S1565" s="20" t="str">
        <f>VLOOKUP(A1565,'REPORTE'!$A$1:$AG$1961,33,0)</f>
        <v>COTOCOLLAO</v>
      </c>
      <c r="T1565" s="20" t="str">
        <f>VLOOKUP(S1565,PROVINCIAS!$F$1:$G$1171,2,0)</f>
        <v>URBANA</v>
      </c>
      <c r="U1565" s="20" t="str">
        <f>VLOOKUP(A1565,'REPORTE'!$A$1:$AG$1961,5,0)</f>
        <v>CHINO(A)</v>
      </c>
      <c r="V1565" s="20" t="str">
        <f>VLOOKUP(A1565,'REPORTE'!$A$1:$AG$1961,18,0)</f>
        <v>F</v>
      </c>
    </row>
    <row r="1566" spans="1:22" x14ac:dyDescent="0.45">
      <c r="A1566" s="20">
        <v>1001699</v>
      </c>
      <c r="B1566" s="20" t="s">
        <v>9431</v>
      </c>
      <c r="C1566" s="20" t="s">
        <v>14463</v>
      </c>
      <c r="D1566" s="20" t="s">
        <v>14464</v>
      </c>
      <c r="E1566" s="20">
        <v>231001801</v>
      </c>
      <c r="F1566" s="20" t="s">
        <v>11139</v>
      </c>
      <c r="G1566" s="20"/>
      <c r="H1566" s="20">
        <v>15</v>
      </c>
      <c r="I1566" s="20" t="s">
        <v>11150</v>
      </c>
      <c r="J1566" s="20" t="s">
        <v>11150</v>
      </c>
      <c r="K1566" s="20" t="s">
        <v>11150</v>
      </c>
      <c r="L1566" s="20" t="s">
        <v>11150</v>
      </c>
      <c r="M1566" s="20" t="s">
        <v>11150</v>
      </c>
      <c r="N1566" s="20" t="s">
        <v>11150</v>
      </c>
      <c r="O1566" s="20">
        <v>15</v>
      </c>
      <c r="P1566" s="20" t="str">
        <f>VLOOKUP(A1566,'REPORTE'!$A$1:$AG$1961,30,0)</f>
        <v>Universitaria</v>
      </c>
      <c r="Q1566" s="20" t="str">
        <f>VLOOKUP(A1566,'REPORTE'!$A$1:$AG$1961,31,0)</f>
        <v>PICHINCHA</v>
      </c>
      <c r="R1566" s="20" t="str">
        <f>VLOOKUP(A1566,'REPORTE'!$A$1:$AG$1961,32,0)</f>
        <v>QUITO</v>
      </c>
      <c r="S1566" s="20" t="str">
        <f>VLOOKUP(A1566,'REPORTE'!$A$1:$AG$1961,33,0)</f>
        <v>COTOCOLLAO</v>
      </c>
      <c r="T1566" s="20" t="str">
        <f>VLOOKUP(S1566,PROVINCIAS!$F$1:$G$1171,2,0)</f>
        <v>URBANA</v>
      </c>
      <c r="U1566" s="20" t="str">
        <f>VLOOKUP(A1566,'REPORTE'!$A$1:$AG$1961,5,0)</f>
        <v>CHINO(A)</v>
      </c>
      <c r="V1566" s="20" t="str">
        <f>VLOOKUP(A1566,'REPORTE'!$A$1:$AG$1961,18,0)</f>
        <v>M</v>
      </c>
    </row>
    <row r="1567" spans="1:22" x14ac:dyDescent="0.45">
      <c r="A1567" s="20">
        <v>1001700</v>
      </c>
      <c r="B1567" s="20" t="s">
        <v>9431</v>
      </c>
      <c r="C1567" s="20" t="s">
        <v>14465</v>
      </c>
      <c r="D1567" s="20">
        <v>1001700</v>
      </c>
      <c r="E1567" s="20">
        <v>231001802</v>
      </c>
      <c r="F1567" s="20" t="s">
        <v>11139</v>
      </c>
      <c r="G1567" s="20"/>
      <c r="H1567" s="20">
        <v>15</v>
      </c>
      <c r="I1567" s="20" t="s">
        <v>11150</v>
      </c>
      <c r="J1567" s="20" t="s">
        <v>11150</v>
      </c>
      <c r="K1567" s="20" t="s">
        <v>11150</v>
      </c>
      <c r="L1567" s="20" t="s">
        <v>11150</v>
      </c>
      <c r="M1567" s="20" t="s">
        <v>11150</v>
      </c>
      <c r="N1567" s="20" t="s">
        <v>11150</v>
      </c>
      <c r="O1567" s="20">
        <v>15</v>
      </c>
      <c r="P1567" s="20" t="str">
        <f>VLOOKUP(A1567,'REPORTE'!$A$1:$AG$1961,30,0)</f>
        <v>Secundaria</v>
      </c>
      <c r="Q1567" s="20" t="str">
        <f>VLOOKUP(A1567,'REPORTE'!$A$1:$AG$1961,31,0)</f>
        <v>PICHINCHA</v>
      </c>
      <c r="R1567" s="20" t="str">
        <f>VLOOKUP(A1567,'REPORTE'!$A$1:$AG$1961,32,0)</f>
        <v>QUITO</v>
      </c>
      <c r="S1567" s="20" t="str">
        <f>VLOOKUP(A1567,'REPORTE'!$A$1:$AG$1961,33,0)</f>
        <v>IÑAQUITO</v>
      </c>
      <c r="T1567" s="20" t="str">
        <f>VLOOKUP(S1567,PROVINCIAS!$F$1:$G$1171,2,0)</f>
        <v>URBANA</v>
      </c>
      <c r="U1567" s="20" t="str">
        <f>VLOOKUP(A1567,'REPORTE'!$A$1:$AG$1961,5,0)</f>
        <v>CHINO(A)</v>
      </c>
      <c r="V1567" s="20" t="str">
        <f>VLOOKUP(A1567,'REPORTE'!$A$1:$AG$1961,18,0)</f>
        <v>F</v>
      </c>
    </row>
    <row r="1568" spans="1:22" x14ac:dyDescent="0.45">
      <c r="A1568" s="20">
        <v>1001701</v>
      </c>
      <c r="B1568" s="20" t="s">
        <v>9431</v>
      </c>
      <c r="C1568" s="20" t="s">
        <v>14466</v>
      </c>
      <c r="D1568" s="20">
        <v>1001701</v>
      </c>
      <c r="E1568" s="20">
        <v>231001803</v>
      </c>
      <c r="F1568" s="20" t="s">
        <v>11139</v>
      </c>
      <c r="G1568" s="20"/>
      <c r="H1568" s="20">
        <v>15</v>
      </c>
      <c r="I1568" s="20" t="s">
        <v>11150</v>
      </c>
      <c r="J1568" s="20" t="s">
        <v>11150</v>
      </c>
      <c r="K1568" s="20" t="s">
        <v>11150</v>
      </c>
      <c r="L1568" s="20" t="s">
        <v>11150</v>
      </c>
      <c r="M1568" s="20" t="s">
        <v>11150</v>
      </c>
      <c r="N1568" s="20" t="s">
        <v>11150</v>
      </c>
      <c r="O1568" s="20">
        <v>15</v>
      </c>
      <c r="P1568" s="20" t="str">
        <f>VLOOKUP(A1568,'REPORTE'!$A$1:$AG$1961,30,0)</f>
        <v>Universitaria</v>
      </c>
      <c r="Q1568" s="20" t="str">
        <f>VLOOKUP(A1568,'REPORTE'!$A$1:$AG$1961,31,0)</f>
        <v>PICHINCHA</v>
      </c>
      <c r="R1568" s="20" t="str">
        <f>VLOOKUP(A1568,'REPORTE'!$A$1:$AG$1961,32,0)</f>
        <v>QUITO</v>
      </c>
      <c r="S1568" s="20" t="str">
        <f>VLOOKUP(A1568,'REPORTE'!$A$1:$AG$1961,33,0)</f>
        <v>COTOCOLLAO</v>
      </c>
      <c r="T1568" s="20" t="str">
        <f>VLOOKUP(S1568,PROVINCIAS!$F$1:$G$1171,2,0)</f>
        <v>URBANA</v>
      </c>
      <c r="U1568" s="20" t="str">
        <f>VLOOKUP(A1568,'REPORTE'!$A$1:$AG$1961,5,0)</f>
        <v>CHINO(A)</v>
      </c>
      <c r="V1568" s="20" t="str">
        <f>VLOOKUP(A1568,'REPORTE'!$A$1:$AG$1961,18,0)</f>
        <v>M</v>
      </c>
    </row>
    <row r="1569" spans="1:22" x14ac:dyDescent="0.45">
      <c r="A1569" s="20">
        <v>1001702</v>
      </c>
      <c r="B1569" s="20" t="s">
        <v>9431</v>
      </c>
      <c r="C1569" s="20" t="s">
        <v>14467</v>
      </c>
      <c r="D1569" s="20">
        <v>1001702</v>
      </c>
      <c r="E1569" s="20">
        <v>231001804</v>
      </c>
      <c r="F1569" s="20" t="s">
        <v>11139</v>
      </c>
      <c r="G1569" s="20"/>
      <c r="H1569" s="20">
        <v>15</v>
      </c>
      <c r="I1569" s="20" t="s">
        <v>11150</v>
      </c>
      <c r="J1569" s="20" t="s">
        <v>11150</v>
      </c>
      <c r="K1569" s="20" t="s">
        <v>11150</v>
      </c>
      <c r="L1569" s="20" t="s">
        <v>11150</v>
      </c>
      <c r="M1569" s="20" t="s">
        <v>11150</v>
      </c>
      <c r="N1569" s="20" t="s">
        <v>11150</v>
      </c>
      <c r="O1569" s="20">
        <v>15</v>
      </c>
      <c r="P1569" s="20" t="str">
        <f>VLOOKUP(A1569,'REPORTE'!$A$1:$AG$1961,30,0)</f>
        <v>Universitaria</v>
      </c>
      <c r="Q1569" s="20" t="str">
        <f>VLOOKUP(A1569,'REPORTE'!$A$1:$AG$1961,31,0)</f>
        <v>PICHINCHA</v>
      </c>
      <c r="R1569" s="20" t="str">
        <f>VLOOKUP(A1569,'REPORTE'!$A$1:$AG$1961,32,0)</f>
        <v>QUITO</v>
      </c>
      <c r="S1569" s="20" t="str">
        <f>VLOOKUP(A1569,'REPORTE'!$A$1:$AG$1961,33,0)</f>
        <v>COTOCOLLAO</v>
      </c>
      <c r="T1569" s="20" t="str">
        <f>VLOOKUP(S1569,PROVINCIAS!$F$1:$G$1171,2,0)</f>
        <v>URBANA</v>
      </c>
      <c r="U1569" s="20" t="str">
        <f>VLOOKUP(A1569,'REPORTE'!$A$1:$AG$1961,5,0)</f>
        <v>CHINO(A)</v>
      </c>
      <c r="V1569" s="20" t="str">
        <f>VLOOKUP(A1569,'REPORTE'!$A$1:$AG$1961,18,0)</f>
        <v>F</v>
      </c>
    </row>
    <row r="1570" spans="1:22" x14ac:dyDescent="0.45">
      <c r="A1570" s="20">
        <v>1001703</v>
      </c>
      <c r="B1570" s="20" t="s">
        <v>9431</v>
      </c>
      <c r="C1570" s="20" t="s">
        <v>10231</v>
      </c>
      <c r="D1570" s="20">
        <v>1714558119</v>
      </c>
      <c r="E1570" s="20">
        <v>231001805</v>
      </c>
      <c r="F1570" s="20" t="s">
        <v>11139</v>
      </c>
      <c r="G1570" s="20"/>
      <c r="H1570" s="20">
        <v>130</v>
      </c>
      <c r="I1570" s="20" t="s">
        <v>11150</v>
      </c>
      <c r="J1570" s="20" t="s">
        <v>11150</v>
      </c>
      <c r="K1570" s="20" t="s">
        <v>11150</v>
      </c>
      <c r="L1570" s="20" t="s">
        <v>11150</v>
      </c>
      <c r="M1570" s="20" t="s">
        <v>11150</v>
      </c>
      <c r="N1570" s="20" t="s">
        <v>11150</v>
      </c>
      <c r="O1570" s="20">
        <v>130</v>
      </c>
      <c r="P1570" s="20" t="str">
        <f>VLOOKUP(A1570,'REPORTE'!$A$1:$AG$1961,30,0)</f>
        <v>Ninguna</v>
      </c>
      <c r="Q1570" s="20" t="str">
        <f>VLOOKUP(A1570,'REPORTE'!$A$1:$AG$1961,31,0)</f>
        <v>PICHINCHA</v>
      </c>
      <c r="R1570" s="20" t="str">
        <f>VLOOKUP(A1570,'REPORTE'!$A$1:$AG$1961,32,0)</f>
        <v>QUITO</v>
      </c>
      <c r="S1570" s="20" t="str">
        <f>VLOOKUP(A1570,'REPORTE'!$A$1:$AG$1961,33,0)</f>
        <v>BELISARIO QUEVEDO</v>
      </c>
      <c r="T1570" s="20" t="str">
        <f>VLOOKUP(S1570,PROVINCIAS!$F$1:$G$1171,2,0)</f>
        <v>URBANA</v>
      </c>
      <c r="U1570" s="20" t="str">
        <f>VLOOKUP(A1570,'REPORTE'!$A$1:$AG$1961,5,0)</f>
        <v>ECUATORIANO(A)</v>
      </c>
      <c r="V1570" s="20" t="str">
        <f>VLOOKUP(A1570,'REPORTE'!$A$1:$AG$1961,18,0)</f>
        <v>M</v>
      </c>
    </row>
    <row r="1571" spans="1:22" x14ac:dyDescent="0.45">
      <c r="A1571" s="20">
        <v>1001704</v>
      </c>
      <c r="B1571" s="20" t="s">
        <v>9431</v>
      </c>
      <c r="C1571" s="20" t="s">
        <v>10202</v>
      </c>
      <c r="D1571" s="20">
        <v>1717175663</v>
      </c>
      <c r="E1571" s="20">
        <v>231001806</v>
      </c>
      <c r="F1571" s="20" t="s">
        <v>11139</v>
      </c>
      <c r="G1571" s="20"/>
      <c r="H1571" s="20">
        <v>188</v>
      </c>
      <c r="I1571" s="20" t="s">
        <v>11150</v>
      </c>
      <c r="J1571" s="20" t="s">
        <v>11150</v>
      </c>
      <c r="K1571" s="20" t="s">
        <v>11150</v>
      </c>
      <c r="L1571" s="20" t="s">
        <v>11150</v>
      </c>
      <c r="M1571" s="20" t="s">
        <v>11150</v>
      </c>
      <c r="N1571" s="20" t="s">
        <v>11150</v>
      </c>
      <c r="O1571" s="20">
        <v>188</v>
      </c>
      <c r="P1571" s="20" t="str">
        <f>VLOOKUP(A1571,'REPORTE'!$A$1:$AG$1961,30,0)</f>
        <v>Primaria</v>
      </c>
      <c r="Q1571" s="20" t="str">
        <f>VLOOKUP(A1571,'REPORTE'!$A$1:$AG$1961,31,0)</f>
        <v>PICHINCHA</v>
      </c>
      <c r="R1571" s="20" t="str">
        <f>VLOOKUP(A1571,'REPORTE'!$A$1:$AG$1961,32,0)</f>
        <v>QUITO</v>
      </c>
      <c r="S1571" s="20" t="str">
        <f>VLOOKUP(A1571,'REPORTE'!$A$1:$AG$1961,33,0)</f>
        <v>CONOCOTO</v>
      </c>
      <c r="T1571" s="20" t="str">
        <f>VLOOKUP(S1571,PROVINCIAS!$F$1:$G$1171,2,0)</f>
        <v>RURAL</v>
      </c>
      <c r="U1571" s="20" t="str">
        <f>VLOOKUP(A1571,'REPORTE'!$A$1:$AG$1961,5,0)</f>
        <v>ECUATORIANO(A)</v>
      </c>
      <c r="V1571" s="20" t="str">
        <f>VLOOKUP(A1571,'REPORTE'!$A$1:$AG$1961,18,0)</f>
        <v>M</v>
      </c>
    </row>
    <row r="1572" spans="1:22" x14ac:dyDescent="0.45">
      <c r="A1572" s="20">
        <v>1001705</v>
      </c>
      <c r="B1572" s="20" t="s">
        <v>9431</v>
      </c>
      <c r="C1572" s="20" t="s">
        <v>10205</v>
      </c>
      <c r="D1572" s="20">
        <v>1723629265</v>
      </c>
      <c r="E1572" s="20">
        <v>231001807</v>
      </c>
      <c r="F1572" s="20" t="s">
        <v>11139</v>
      </c>
      <c r="G1572" s="20"/>
      <c r="H1572" s="20">
        <v>130</v>
      </c>
      <c r="I1572" s="20" t="s">
        <v>11150</v>
      </c>
      <c r="J1572" s="20" t="s">
        <v>11150</v>
      </c>
      <c r="K1572" s="20" t="s">
        <v>11150</v>
      </c>
      <c r="L1572" s="20" t="s">
        <v>11150</v>
      </c>
      <c r="M1572" s="20" t="s">
        <v>11150</v>
      </c>
      <c r="N1572" s="20" t="s">
        <v>11150</v>
      </c>
      <c r="O1572" s="20">
        <v>130</v>
      </c>
      <c r="P1572" s="20" t="str">
        <f>VLOOKUP(A1572,'REPORTE'!$A$1:$AG$1961,30,0)</f>
        <v>Ninguna</v>
      </c>
      <c r="Q1572" s="20" t="str">
        <f>VLOOKUP(A1572,'REPORTE'!$A$1:$AG$1961,31,0)</f>
        <v>PICHINCHA</v>
      </c>
      <c r="R1572" s="20" t="str">
        <f>VLOOKUP(A1572,'REPORTE'!$A$1:$AG$1961,32,0)</f>
        <v>QUITO</v>
      </c>
      <c r="S1572" s="20" t="str">
        <f>VLOOKUP(A1572,'REPORTE'!$A$1:$AG$1961,33,0)</f>
        <v>CHILLOGALLO</v>
      </c>
      <c r="T1572" s="20" t="str">
        <f>VLOOKUP(S1572,PROVINCIAS!$F$1:$G$1171,2,0)</f>
        <v>URBANA</v>
      </c>
      <c r="U1572" s="20" t="str">
        <f>VLOOKUP(A1572,'REPORTE'!$A$1:$AG$1961,5,0)</f>
        <v>ECUATORIANO(A)</v>
      </c>
      <c r="V1572" s="20" t="str">
        <f>VLOOKUP(A1572,'REPORTE'!$A$1:$AG$1961,18,0)</f>
        <v>F</v>
      </c>
    </row>
    <row r="1573" spans="1:22" x14ac:dyDescent="0.45">
      <c r="A1573" s="20">
        <v>1001707</v>
      </c>
      <c r="B1573" s="20" t="s">
        <v>9431</v>
      </c>
      <c r="C1573" s="20" t="s">
        <v>14469</v>
      </c>
      <c r="D1573" s="20">
        <v>1706848940</v>
      </c>
      <c r="E1573" s="20">
        <v>231001808</v>
      </c>
      <c r="F1573" s="20" t="s">
        <v>11139</v>
      </c>
      <c r="G1573" s="20"/>
      <c r="H1573" s="20">
        <v>15</v>
      </c>
      <c r="I1573" s="20" t="s">
        <v>11150</v>
      </c>
      <c r="J1573" s="20" t="s">
        <v>11150</v>
      </c>
      <c r="K1573" s="20" t="s">
        <v>11150</v>
      </c>
      <c r="L1573" s="20" t="s">
        <v>11150</v>
      </c>
      <c r="M1573" s="20" t="s">
        <v>11150</v>
      </c>
      <c r="N1573" s="20" t="s">
        <v>11150</v>
      </c>
      <c r="O1573" s="20">
        <v>15</v>
      </c>
      <c r="P1573" s="20" t="str">
        <f>VLOOKUP(A1573,'REPORTE'!$A$1:$AG$1961,30,0)</f>
        <v>Primaria</v>
      </c>
      <c r="Q1573" s="20" t="str">
        <f>VLOOKUP(A1573,'REPORTE'!$A$1:$AG$1961,31,0)</f>
        <v>PICHINCHA</v>
      </c>
      <c r="R1573" s="20" t="str">
        <f>VLOOKUP(A1573,'REPORTE'!$A$1:$AG$1961,32,0)</f>
        <v>QUITO</v>
      </c>
      <c r="S1573" s="20" t="str">
        <f>VLOOKUP(A1573,'REPORTE'!$A$1:$AG$1961,33,0)</f>
        <v>COTOCOLLAO</v>
      </c>
      <c r="T1573" s="20" t="str">
        <f>VLOOKUP(S1573,PROVINCIAS!$F$1:$G$1171,2,0)</f>
        <v>URBANA</v>
      </c>
      <c r="U1573" s="20" t="str">
        <f>VLOOKUP(A1573,'REPORTE'!$A$1:$AG$1961,5,0)</f>
        <v>ECUATORIANO(A)</v>
      </c>
      <c r="V1573" s="20" t="str">
        <f>VLOOKUP(A1573,'REPORTE'!$A$1:$AG$1961,18,0)</f>
        <v>M</v>
      </c>
    </row>
    <row r="1574" spans="1:22" x14ac:dyDescent="0.45">
      <c r="A1574" s="20">
        <v>1001708</v>
      </c>
      <c r="B1574" s="20" t="s">
        <v>9431</v>
      </c>
      <c r="C1574" s="20" t="s">
        <v>10238</v>
      </c>
      <c r="D1574" s="20">
        <v>1726468745</v>
      </c>
      <c r="E1574" s="20">
        <v>231001809</v>
      </c>
      <c r="F1574" s="20" t="s">
        <v>11139</v>
      </c>
      <c r="G1574" s="20"/>
      <c r="H1574" s="20">
        <v>159</v>
      </c>
      <c r="I1574" s="20" t="s">
        <v>11150</v>
      </c>
      <c r="J1574" s="20" t="s">
        <v>11150</v>
      </c>
      <c r="K1574" s="20" t="s">
        <v>11150</v>
      </c>
      <c r="L1574" s="20" t="s">
        <v>11150</v>
      </c>
      <c r="M1574" s="20" t="s">
        <v>11150</v>
      </c>
      <c r="N1574" s="20" t="s">
        <v>11150</v>
      </c>
      <c r="O1574" s="20">
        <v>159</v>
      </c>
      <c r="P1574" s="20" t="str">
        <f>VLOOKUP(A1574,'REPORTE'!$A$1:$AG$1961,30,0)</f>
        <v>Secundaria</v>
      </c>
      <c r="Q1574" s="20" t="str">
        <f>VLOOKUP(A1574,'REPORTE'!$A$1:$AG$1961,31,0)</f>
        <v>PICHINCHA</v>
      </c>
      <c r="R1574" s="20" t="str">
        <f>VLOOKUP(A1574,'REPORTE'!$A$1:$AG$1961,32,0)</f>
        <v>QUITO</v>
      </c>
      <c r="S1574" s="20" t="str">
        <f>VLOOKUP(A1574,'REPORTE'!$A$1:$AG$1961,33,0)</f>
        <v>LLANO CHICO</v>
      </c>
      <c r="T1574" s="20" t="str">
        <f>VLOOKUP(S1574,PROVINCIAS!$F$1:$G$1171,2,0)</f>
        <v>RURAL</v>
      </c>
      <c r="U1574" s="20" t="str">
        <f>VLOOKUP(A1574,'REPORTE'!$A$1:$AG$1961,5,0)</f>
        <v>ECUATORIANO(A) INDIGENA</v>
      </c>
      <c r="V1574" s="20" t="str">
        <f>VLOOKUP(A1574,'REPORTE'!$A$1:$AG$1961,18,0)</f>
        <v>F</v>
      </c>
    </row>
    <row r="1575" spans="1:22" x14ac:dyDescent="0.45">
      <c r="A1575" s="20">
        <v>1001710</v>
      </c>
      <c r="B1575" s="20" t="s">
        <v>9431</v>
      </c>
      <c r="C1575" s="20" t="s">
        <v>10212</v>
      </c>
      <c r="D1575" s="20">
        <v>1754303830</v>
      </c>
      <c r="E1575" s="20">
        <v>231001810</v>
      </c>
      <c r="F1575" s="20" t="s">
        <v>11139</v>
      </c>
      <c r="G1575" s="20"/>
      <c r="H1575" s="20">
        <v>52</v>
      </c>
      <c r="I1575" s="20" t="s">
        <v>11150</v>
      </c>
      <c r="J1575" s="20" t="s">
        <v>11150</v>
      </c>
      <c r="K1575" s="20" t="s">
        <v>11150</v>
      </c>
      <c r="L1575" s="20" t="s">
        <v>11150</v>
      </c>
      <c r="M1575" s="20" t="s">
        <v>11150</v>
      </c>
      <c r="N1575" s="20" t="s">
        <v>11150</v>
      </c>
      <c r="O1575" s="20">
        <v>52</v>
      </c>
      <c r="P1575" s="20" t="str">
        <f>VLOOKUP(A1575,'REPORTE'!$A$1:$AG$1961,30,0)</f>
        <v>Secundaria</v>
      </c>
      <c r="Q1575" s="20" t="str">
        <f>VLOOKUP(A1575,'REPORTE'!$A$1:$AG$1961,31,0)</f>
        <v>PICHINCHA</v>
      </c>
      <c r="R1575" s="20" t="str">
        <f>VLOOKUP(A1575,'REPORTE'!$A$1:$AG$1961,32,0)</f>
        <v>QUITO</v>
      </c>
      <c r="S1575" s="20" t="str">
        <f>VLOOKUP(A1575,'REPORTE'!$A$1:$AG$1961,33,0)</f>
        <v>CENTRO HISTORICO</v>
      </c>
      <c r="T1575" s="20" t="str">
        <f>VLOOKUP(S1575,PROVINCIAS!$F$1:$G$1171,2,0)</f>
        <v>URBANA</v>
      </c>
      <c r="U1575" s="20" t="str">
        <f>VLOOKUP(A1575,'REPORTE'!$A$1:$AG$1961,5,0)</f>
        <v>ECUATORIANO(A)</v>
      </c>
      <c r="V1575" s="20" t="str">
        <f>VLOOKUP(A1575,'REPORTE'!$A$1:$AG$1961,18,0)</f>
        <v>F</v>
      </c>
    </row>
    <row r="1576" spans="1:22" x14ac:dyDescent="0.45">
      <c r="A1576" s="20">
        <v>1001712</v>
      </c>
      <c r="B1576" s="20" t="s">
        <v>9431</v>
      </c>
      <c r="C1576" s="20" t="s">
        <v>10213</v>
      </c>
      <c r="D1576" s="20">
        <v>1715334676</v>
      </c>
      <c r="E1576" s="20">
        <v>231001812</v>
      </c>
      <c r="F1576" s="20" t="s">
        <v>11139</v>
      </c>
      <c r="G1576" s="20"/>
      <c r="H1576" s="20">
        <v>155</v>
      </c>
      <c r="I1576" s="20" t="s">
        <v>11150</v>
      </c>
      <c r="J1576" s="20" t="s">
        <v>11150</v>
      </c>
      <c r="K1576" s="20" t="s">
        <v>11150</v>
      </c>
      <c r="L1576" s="20" t="s">
        <v>11150</v>
      </c>
      <c r="M1576" s="20" t="s">
        <v>11150</v>
      </c>
      <c r="N1576" s="20" t="s">
        <v>11150</v>
      </c>
      <c r="O1576" s="20">
        <v>155</v>
      </c>
      <c r="P1576" s="20" t="str">
        <f>VLOOKUP(A1576,'REPORTE'!$A$1:$AG$1961,30,0)</f>
        <v>Secundaria</v>
      </c>
      <c r="Q1576" s="20" t="str">
        <f>VLOOKUP(A1576,'REPORTE'!$A$1:$AG$1961,31,0)</f>
        <v>CHIMBORAZO</v>
      </c>
      <c r="R1576" s="20" t="str">
        <f>VLOOKUP(A1576,'REPORTE'!$A$1:$AG$1961,32,0)</f>
        <v>RIOBAMBA</v>
      </c>
      <c r="S1576" s="20" t="str">
        <f>VLOOKUP(A1576,'REPORTE'!$A$1:$AG$1961,33,0)</f>
        <v>PUNIN</v>
      </c>
      <c r="T1576" s="20" t="str">
        <f>VLOOKUP(S1576,PROVINCIAS!$F$1:$G$1171,2,0)</f>
        <v>RURAL</v>
      </c>
      <c r="U1576" s="20" t="str">
        <f>VLOOKUP(A1576,'REPORTE'!$A$1:$AG$1961,5,0)</f>
        <v>ECUATORIANO(A) INDIGENA</v>
      </c>
      <c r="V1576" s="20" t="str">
        <f>VLOOKUP(A1576,'REPORTE'!$A$1:$AG$1961,18,0)</f>
        <v>M</v>
      </c>
    </row>
    <row r="1577" spans="1:22" x14ac:dyDescent="0.45">
      <c r="A1577" s="20">
        <v>1001713</v>
      </c>
      <c r="B1577" s="20" t="s">
        <v>9431</v>
      </c>
      <c r="C1577" s="20" t="s">
        <v>10228</v>
      </c>
      <c r="D1577" s="20">
        <v>1720940301</v>
      </c>
      <c r="E1577" s="20">
        <v>231001813</v>
      </c>
      <c r="F1577" s="20" t="s">
        <v>11139</v>
      </c>
      <c r="G1577" s="20"/>
      <c r="H1577" s="20">
        <v>190</v>
      </c>
      <c r="I1577" s="20" t="s">
        <v>11150</v>
      </c>
      <c r="J1577" s="20" t="s">
        <v>11150</v>
      </c>
      <c r="K1577" s="20" t="s">
        <v>11150</v>
      </c>
      <c r="L1577" s="20" t="s">
        <v>11150</v>
      </c>
      <c r="M1577" s="20" t="s">
        <v>11150</v>
      </c>
      <c r="N1577" s="20" t="s">
        <v>11150</v>
      </c>
      <c r="O1577" s="20">
        <v>190</v>
      </c>
      <c r="P1577" s="20" t="str">
        <f>VLOOKUP(A1577,'REPORTE'!$A$1:$AG$1961,30,0)</f>
        <v>Formación Técnica (Intermedia)</v>
      </c>
      <c r="Q1577" s="20" t="str">
        <f>VLOOKUP(A1577,'REPORTE'!$A$1:$AG$1961,31,0)</f>
        <v>PICHINCHA</v>
      </c>
      <c r="R1577" s="20" t="str">
        <f>VLOOKUP(A1577,'REPORTE'!$A$1:$AG$1961,32,0)</f>
        <v>QUITO</v>
      </c>
      <c r="S1577" s="20" t="str">
        <f>VLOOKUP(A1577,'REPORTE'!$A$1:$AG$1961,33,0)</f>
        <v>COTOCOLLAO</v>
      </c>
      <c r="T1577" s="20" t="str">
        <f>VLOOKUP(S1577,PROVINCIAS!$F$1:$G$1171,2,0)</f>
        <v>URBANA</v>
      </c>
      <c r="U1577" s="20" t="str">
        <f>VLOOKUP(A1577,'REPORTE'!$A$1:$AG$1961,5,0)</f>
        <v>ECUATORIANO(A) INDIGENA</v>
      </c>
      <c r="V1577" s="20" t="str">
        <f>VLOOKUP(A1577,'REPORTE'!$A$1:$AG$1961,18,0)</f>
        <v>F</v>
      </c>
    </row>
    <row r="1578" spans="1:22" x14ac:dyDescent="0.45">
      <c r="A1578" s="20">
        <v>1001714</v>
      </c>
      <c r="B1578" s="20" t="s">
        <v>9431</v>
      </c>
      <c r="C1578" s="20" t="s">
        <v>10267</v>
      </c>
      <c r="D1578" s="20">
        <v>1704745791</v>
      </c>
      <c r="E1578" s="20">
        <v>231001814</v>
      </c>
      <c r="F1578" s="20" t="s">
        <v>11139</v>
      </c>
      <c r="G1578" s="20"/>
      <c r="H1578" s="20">
        <v>50</v>
      </c>
      <c r="I1578" s="20" t="s">
        <v>11150</v>
      </c>
      <c r="J1578" s="20" t="s">
        <v>11150</v>
      </c>
      <c r="K1578" s="20" t="s">
        <v>11150</v>
      </c>
      <c r="L1578" s="20" t="s">
        <v>11150</v>
      </c>
      <c r="M1578" s="20" t="s">
        <v>11150</v>
      </c>
      <c r="N1578" s="20" t="s">
        <v>11150</v>
      </c>
      <c r="O1578" s="20">
        <v>50</v>
      </c>
      <c r="P1578" s="20" t="str">
        <f>VLOOKUP(A1578,'REPORTE'!$A$1:$AG$1961,30,0)</f>
        <v>Primaria</v>
      </c>
      <c r="Q1578" s="20" t="str">
        <f>VLOOKUP(A1578,'REPORTE'!$A$1:$AG$1961,31,0)</f>
        <v>CHIMBORAZO</v>
      </c>
      <c r="R1578" s="20" t="str">
        <f>VLOOKUP(A1578,'REPORTE'!$A$1:$AG$1961,32,0)</f>
        <v>COLTA</v>
      </c>
      <c r="S1578" s="20" t="str">
        <f>VLOOKUP(A1578,'REPORTE'!$A$1:$AG$1961,33,0)</f>
        <v>COLUMBE</v>
      </c>
      <c r="T1578" s="20" t="str">
        <f>VLOOKUP(S1578,PROVINCIAS!$F$1:$G$1171,2,0)</f>
        <v>RURAL</v>
      </c>
      <c r="U1578" s="20" t="str">
        <f>VLOOKUP(A1578,'REPORTE'!$A$1:$AG$1961,5,0)</f>
        <v>ECUATORIANO(A) INDIGENA</v>
      </c>
      <c r="V1578" s="20" t="str">
        <f>VLOOKUP(A1578,'REPORTE'!$A$1:$AG$1961,18,0)</f>
        <v>M</v>
      </c>
    </row>
    <row r="1579" spans="1:22" x14ac:dyDescent="0.45">
      <c r="A1579" s="20">
        <v>1001715</v>
      </c>
      <c r="B1579" s="20" t="s">
        <v>9431</v>
      </c>
      <c r="C1579" s="20" t="s">
        <v>14470</v>
      </c>
      <c r="D1579" s="20">
        <v>1706262910</v>
      </c>
      <c r="E1579" s="20">
        <v>231001815</v>
      </c>
      <c r="F1579" s="20" t="s">
        <v>11139</v>
      </c>
      <c r="G1579" s="20"/>
      <c r="H1579" s="20">
        <v>30</v>
      </c>
      <c r="I1579" s="20" t="s">
        <v>11150</v>
      </c>
      <c r="J1579" s="20" t="s">
        <v>11150</v>
      </c>
      <c r="K1579" s="20" t="s">
        <v>11150</v>
      </c>
      <c r="L1579" s="20" t="s">
        <v>11150</v>
      </c>
      <c r="M1579" s="20" t="s">
        <v>11150</v>
      </c>
      <c r="N1579" s="20" t="s">
        <v>11150</v>
      </c>
      <c r="O1579" s="20">
        <v>30</v>
      </c>
      <c r="P1579" s="20" t="str">
        <f>VLOOKUP(A1579,'REPORTE'!$A$1:$AG$1961,30,0)</f>
        <v>Secundaria</v>
      </c>
      <c r="Q1579" s="20" t="str">
        <f>VLOOKUP(A1579,'REPORTE'!$A$1:$AG$1961,31,0)</f>
        <v>PICHINCHA</v>
      </c>
      <c r="R1579" s="20" t="str">
        <f>VLOOKUP(A1579,'REPORTE'!$A$1:$AG$1961,32,0)</f>
        <v>QUITO</v>
      </c>
      <c r="S1579" s="20" t="str">
        <f>VLOOKUP(A1579,'REPORTE'!$A$1:$AG$1961,33,0)</f>
        <v>COTOCOLLAO</v>
      </c>
      <c r="T1579" s="20" t="str">
        <f>VLOOKUP(S1579,PROVINCIAS!$F$1:$G$1171,2,0)</f>
        <v>URBANA</v>
      </c>
      <c r="U1579" s="20" t="str">
        <f>VLOOKUP(A1579,'REPORTE'!$A$1:$AG$1961,5,0)</f>
        <v>ECUATORIANO(A)</v>
      </c>
      <c r="V1579" s="20" t="str">
        <f>VLOOKUP(A1579,'REPORTE'!$A$1:$AG$1961,18,0)</f>
        <v>F</v>
      </c>
    </row>
    <row r="1580" spans="1:22" x14ac:dyDescent="0.45">
      <c r="A1580" s="20">
        <v>1001716</v>
      </c>
      <c r="B1580" s="20" t="s">
        <v>9431</v>
      </c>
      <c r="C1580" s="20" t="s">
        <v>14471</v>
      </c>
      <c r="D1580" s="20">
        <v>504745787</v>
      </c>
      <c r="E1580" s="20">
        <v>231001816</v>
      </c>
      <c r="F1580" s="20" t="s">
        <v>11139</v>
      </c>
      <c r="G1580" s="20"/>
      <c r="H1580" s="20">
        <v>30</v>
      </c>
      <c r="I1580" s="20" t="s">
        <v>11150</v>
      </c>
      <c r="J1580" s="20" t="s">
        <v>11150</v>
      </c>
      <c r="K1580" s="20" t="s">
        <v>11150</v>
      </c>
      <c r="L1580" s="20" t="s">
        <v>11150</v>
      </c>
      <c r="M1580" s="20" t="s">
        <v>11150</v>
      </c>
      <c r="N1580" s="20" t="s">
        <v>11150</v>
      </c>
      <c r="O1580" s="20">
        <v>30</v>
      </c>
      <c r="P1580" s="20" t="str">
        <f>VLOOKUP(A1580,'REPORTE'!$A$1:$AG$1961,30,0)</f>
        <v>Secundaria</v>
      </c>
      <c r="Q1580" s="20" t="str">
        <f>VLOOKUP(A1580,'REPORTE'!$A$1:$AG$1961,31,0)</f>
        <v>PICHINCHA</v>
      </c>
      <c r="R1580" s="20" t="str">
        <f>VLOOKUP(A1580,'REPORTE'!$A$1:$AG$1961,32,0)</f>
        <v>QUITO</v>
      </c>
      <c r="S1580" s="20" t="str">
        <f>VLOOKUP(A1580,'REPORTE'!$A$1:$AG$1961,33,0)</f>
        <v>PONCEANO</v>
      </c>
      <c r="T1580" s="20" t="str">
        <f>VLOOKUP(S1580,PROVINCIAS!$F$1:$G$1171,2,0)</f>
        <v>URBANA</v>
      </c>
      <c r="U1580" s="20" t="str">
        <f>VLOOKUP(A1580,'REPORTE'!$A$1:$AG$1961,5,0)</f>
        <v>ECUATORIANO(A)</v>
      </c>
      <c r="V1580" s="20" t="str">
        <f>VLOOKUP(A1580,'REPORTE'!$A$1:$AG$1961,18,0)</f>
        <v>M</v>
      </c>
    </row>
    <row r="1581" spans="1:22" x14ac:dyDescent="0.45">
      <c r="A1581" s="20">
        <v>1001717</v>
      </c>
      <c r="B1581" s="20" t="s">
        <v>9431</v>
      </c>
      <c r="C1581" s="20" t="s">
        <v>10220</v>
      </c>
      <c r="D1581" s="20">
        <v>604305037</v>
      </c>
      <c r="E1581" s="20">
        <v>231001817</v>
      </c>
      <c r="F1581" s="20" t="s">
        <v>11139</v>
      </c>
      <c r="G1581" s="20"/>
      <c r="H1581" s="20">
        <v>35</v>
      </c>
      <c r="I1581" s="20" t="s">
        <v>11150</v>
      </c>
      <c r="J1581" s="20" t="s">
        <v>11150</v>
      </c>
      <c r="K1581" s="20" t="s">
        <v>11150</v>
      </c>
      <c r="L1581" s="20" t="s">
        <v>11150</v>
      </c>
      <c r="M1581" s="20" t="s">
        <v>11150</v>
      </c>
      <c r="N1581" s="20" t="s">
        <v>11150</v>
      </c>
      <c r="O1581" s="20">
        <v>35</v>
      </c>
      <c r="P1581" s="20" t="str">
        <f>VLOOKUP(A1581,'REPORTE'!$A$1:$AG$1961,30,0)</f>
        <v>Secundaria</v>
      </c>
      <c r="Q1581" s="20" t="str">
        <f>VLOOKUP(A1581,'REPORTE'!$A$1:$AG$1961,31,0)</f>
        <v>CHIMBORAZO</v>
      </c>
      <c r="R1581" s="20" t="str">
        <f>VLOOKUP(A1581,'REPORTE'!$A$1:$AG$1961,32,0)</f>
        <v>RIOBAMBA</v>
      </c>
      <c r="S1581" s="20" t="str">
        <f>VLOOKUP(A1581,'REPORTE'!$A$1:$AG$1961,33,0)</f>
        <v>LIZARZABURU</v>
      </c>
      <c r="T1581" s="20" t="str">
        <f>VLOOKUP(S1581,PROVINCIAS!$F$1:$G$1171,2,0)</f>
        <v>URBANA</v>
      </c>
      <c r="U1581" s="20" t="str">
        <f>VLOOKUP(A1581,'REPORTE'!$A$1:$AG$1961,5,0)</f>
        <v>ECUATORIANO(A)</v>
      </c>
      <c r="V1581" s="20" t="str">
        <f>VLOOKUP(A1581,'REPORTE'!$A$1:$AG$1961,18,0)</f>
        <v>M</v>
      </c>
    </row>
    <row r="1582" spans="1:22" x14ac:dyDescent="0.45">
      <c r="A1582" s="20">
        <v>1001718</v>
      </c>
      <c r="B1582" s="20" t="s">
        <v>9431</v>
      </c>
      <c r="C1582" s="20" t="s">
        <v>14472</v>
      </c>
      <c r="D1582" s="20">
        <v>601513849</v>
      </c>
      <c r="E1582" s="20">
        <v>231001818</v>
      </c>
      <c r="F1582" s="20" t="s">
        <v>11139</v>
      </c>
      <c r="G1582" s="20"/>
      <c r="H1582" s="20">
        <v>15</v>
      </c>
      <c r="I1582" s="20" t="s">
        <v>11150</v>
      </c>
      <c r="J1582" s="20" t="s">
        <v>11150</v>
      </c>
      <c r="K1582" s="20" t="s">
        <v>11150</v>
      </c>
      <c r="L1582" s="20" t="s">
        <v>11150</v>
      </c>
      <c r="M1582" s="20" t="s">
        <v>11150</v>
      </c>
      <c r="N1582" s="20" t="s">
        <v>11150</v>
      </c>
      <c r="O1582" s="20">
        <v>15</v>
      </c>
      <c r="P1582" s="20" t="str">
        <f>VLOOKUP(A1582,'REPORTE'!$A$1:$AG$1961,30,0)</f>
        <v>Ninguna</v>
      </c>
      <c r="Q1582" s="20" t="str">
        <f>VLOOKUP(A1582,'REPORTE'!$A$1:$AG$1961,31,0)</f>
        <v>PICHINCHA</v>
      </c>
      <c r="R1582" s="20" t="str">
        <f>VLOOKUP(A1582,'REPORTE'!$A$1:$AG$1961,32,0)</f>
        <v>QUITO</v>
      </c>
      <c r="S1582" s="20" t="str">
        <f>VLOOKUP(A1582,'REPORTE'!$A$1:$AG$1961,33,0)</f>
        <v>COTOCOLLAO</v>
      </c>
      <c r="T1582" s="20" t="str">
        <f>VLOOKUP(S1582,PROVINCIAS!$F$1:$G$1171,2,0)</f>
        <v>URBANA</v>
      </c>
      <c r="U1582" s="20" t="str">
        <f>VLOOKUP(A1582,'REPORTE'!$A$1:$AG$1961,5,0)</f>
        <v>ECUATORIANO(A)</v>
      </c>
      <c r="V1582" s="20" t="str">
        <f>VLOOKUP(A1582,'REPORTE'!$A$1:$AG$1961,18,0)</f>
        <v>F</v>
      </c>
    </row>
    <row r="1583" spans="1:22" x14ac:dyDescent="0.45">
      <c r="A1583" s="20">
        <v>1001721</v>
      </c>
      <c r="B1583" s="20" t="s">
        <v>9431</v>
      </c>
      <c r="C1583" s="20" t="s">
        <v>14473</v>
      </c>
      <c r="D1583" s="20">
        <v>1726894676</v>
      </c>
      <c r="E1583" s="20">
        <v>231001821</v>
      </c>
      <c r="F1583" s="20" t="s">
        <v>11139</v>
      </c>
      <c r="G1583" s="20"/>
      <c r="H1583" s="20">
        <v>30</v>
      </c>
      <c r="I1583" s="20" t="s">
        <v>11150</v>
      </c>
      <c r="J1583" s="20" t="s">
        <v>11150</v>
      </c>
      <c r="K1583" s="20" t="s">
        <v>11150</v>
      </c>
      <c r="L1583" s="20" t="s">
        <v>11150</v>
      </c>
      <c r="M1583" s="20" t="s">
        <v>11150</v>
      </c>
      <c r="N1583" s="20" t="s">
        <v>11150</v>
      </c>
      <c r="O1583" s="20">
        <v>30</v>
      </c>
      <c r="P1583" s="20" t="str">
        <f>VLOOKUP(A1583,'REPORTE'!$A$1:$AG$1961,30,0)</f>
        <v>Secundaria</v>
      </c>
      <c r="Q1583" s="20" t="str">
        <f>VLOOKUP(A1583,'REPORTE'!$A$1:$AG$1961,31,0)</f>
        <v>CHIMBORAZO</v>
      </c>
      <c r="R1583" s="20" t="str">
        <f>VLOOKUP(A1583,'REPORTE'!$A$1:$AG$1961,32,0)</f>
        <v>RIOBAMBA</v>
      </c>
      <c r="S1583" s="20" t="str">
        <f>VLOOKUP(A1583,'REPORTE'!$A$1:$AG$1961,33,0)</f>
        <v>CALPI</v>
      </c>
      <c r="T1583" s="20" t="str">
        <f>VLOOKUP(S1583,PROVINCIAS!$F$1:$G$1171,2,0)</f>
        <v>RURAL</v>
      </c>
      <c r="U1583" s="20" t="str">
        <f>VLOOKUP(A1583,'REPORTE'!$A$1:$AG$1961,5,0)</f>
        <v>ECUATORIANO(A)</v>
      </c>
      <c r="V1583" s="20" t="str">
        <f>VLOOKUP(A1583,'REPORTE'!$A$1:$AG$1961,18,0)</f>
        <v>M</v>
      </c>
    </row>
    <row r="1584" spans="1:22" x14ac:dyDescent="0.45">
      <c r="A1584" s="20">
        <v>1001722</v>
      </c>
      <c r="B1584" s="20" t="s">
        <v>9431</v>
      </c>
      <c r="C1584" s="20" t="s">
        <v>14474</v>
      </c>
      <c r="D1584" s="20">
        <v>1707962849</v>
      </c>
      <c r="E1584" s="20">
        <v>231001823</v>
      </c>
      <c r="F1584" s="20" t="s">
        <v>11139</v>
      </c>
      <c r="G1584" s="20"/>
      <c r="H1584" s="20">
        <v>30</v>
      </c>
      <c r="I1584" s="20" t="s">
        <v>11150</v>
      </c>
      <c r="J1584" s="20" t="s">
        <v>11150</v>
      </c>
      <c r="K1584" s="20" t="s">
        <v>11150</v>
      </c>
      <c r="L1584" s="20" t="s">
        <v>11150</v>
      </c>
      <c r="M1584" s="20" t="s">
        <v>11150</v>
      </c>
      <c r="N1584" s="20" t="s">
        <v>11150</v>
      </c>
      <c r="O1584" s="20">
        <v>30</v>
      </c>
      <c r="P1584" s="20" t="str">
        <f>VLOOKUP(A1584,'REPORTE'!$A$1:$AG$1961,30,0)</f>
        <v>Secundaria</v>
      </c>
      <c r="Q1584" s="20" t="str">
        <f>VLOOKUP(A1584,'REPORTE'!$A$1:$AG$1961,31,0)</f>
        <v>PICHINCHA</v>
      </c>
      <c r="R1584" s="20" t="str">
        <f>VLOOKUP(A1584,'REPORTE'!$A$1:$AG$1961,32,0)</f>
        <v>QUITO</v>
      </c>
      <c r="S1584" s="20" t="str">
        <f>VLOOKUP(A1584,'REPORTE'!$A$1:$AG$1961,33,0)</f>
        <v>SAN BARTOLO</v>
      </c>
      <c r="T1584" s="20" t="str">
        <f>VLOOKUP(S1584,PROVINCIAS!$F$1:$G$1171,2,0)</f>
        <v>URBANA</v>
      </c>
      <c r="U1584" s="20" t="str">
        <f>VLOOKUP(A1584,'REPORTE'!$A$1:$AG$1961,5,0)</f>
        <v>ECUATORIANO(A)</v>
      </c>
      <c r="V1584" s="20" t="str">
        <f>VLOOKUP(A1584,'REPORTE'!$A$1:$AG$1961,18,0)</f>
        <v>F</v>
      </c>
    </row>
    <row r="1585" spans="1:22" x14ac:dyDescent="0.45">
      <c r="A1585" s="20">
        <v>1001723</v>
      </c>
      <c r="B1585" s="20" t="s">
        <v>9431</v>
      </c>
      <c r="C1585" s="20" t="s">
        <v>14475</v>
      </c>
      <c r="D1585" s="20">
        <v>1750048454</v>
      </c>
      <c r="E1585" s="20">
        <v>231001824</v>
      </c>
      <c r="F1585" s="20" t="s">
        <v>11139</v>
      </c>
      <c r="G1585" s="20"/>
      <c r="H1585" s="20">
        <v>30</v>
      </c>
      <c r="I1585" s="20" t="s">
        <v>11150</v>
      </c>
      <c r="J1585" s="20" t="s">
        <v>11150</v>
      </c>
      <c r="K1585" s="20" t="s">
        <v>11150</v>
      </c>
      <c r="L1585" s="20" t="s">
        <v>11150</v>
      </c>
      <c r="M1585" s="20" t="s">
        <v>11150</v>
      </c>
      <c r="N1585" s="20" t="s">
        <v>11150</v>
      </c>
      <c r="O1585" s="20">
        <v>30</v>
      </c>
      <c r="P1585" s="20" t="str">
        <f>VLOOKUP(A1585,'REPORTE'!$A$1:$AG$1961,30,0)</f>
        <v>Formación Técnica (Intermedia)</v>
      </c>
      <c r="Q1585" s="20" t="str">
        <f>VLOOKUP(A1585,'REPORTE'!$A$1:$AG$1961,31,0)</f>
        <v>PICHINCHA</v>
      </c>
      <c r="R1585" s="20" t="str">
        <f>VLOOKUP(A1585,'REPORTE'!$A$1:$AG$1961,32,0)</f>
        <v>QUITO</v>
      </c>
      <c r="S1585" s="20" t="str">
        <f>VLOOKUP(A1585,'REPORTE'!$A$1:$AG$1961,33,0)</f>
        <v>CONDADO</v>
      </c>
      <c r="T1585" s="20" t="str">
        <f>VLOOKUP(S1585,PROVINCIAS!$F$1:$G$1171,2,0)</f>
        <v>URBANA</v>
      </c>
      <c r="U1585" s="20" t="str">
        <f>VLOOKUP(A1585,'REPORTE'!$A$1:$AG$1961,5,0)</f>
        <v>ECUATORIANO(A)</v>
      </c>
      <c r="V1585" s="20" t="str">
        <f>VLOOKUP(A1585,'REPORTE'!$A$1:$AG$1961,18,0)</f>
        <v>M</v>
      </c>
    </row>
    <row r="1586" spans="1:22" x14ac:dyDescent="0.45">
      <c r="A1586" s="20">
        <v>1001724</v>
      </c>
      <c r="B1586" s="20" t="s">
        <v>9431</v>
      </c>
      <c r="C1586" s="20" t="s">
        <v>10235</v>
      </c>
      <c r="D1586" s="20">
        <v>503676272</v>
      </c>
      <c r="E1586" s="20">
        <v>231001825</v>
      </c>
      <c r="F1586" s="20" t="s">
        <v>11139</v>
      </c>
      <c r="G1586" s="20"/>
      <c r="H1586" s="20">
        <v>70</v>
      </c>
      <c r="I1586" s="20" t="s">
        <v>11150</v>
      </c>
      <c r="J1586" s="20" t="s">
        <v>11150</v>
      </c>
      <c r="K1586" s="20" t="s">
        <v>11150</v>
      </c>
      <c r="L1586" s="20" t="s">
        <v>11150</v>
      </c>
      <c r="M1586" s="20" t="s">
        <v>11150</v>
      </c>
      <c r="N1586" s="20" t="s">
        <v>11150</v>
      </c>
      <c r="O1586" s="20">
        <v>70</v>
      </c>
      <c r="P1586" s="20" t="str">
        <f>VLOOKUP(A1586,'REPORTE'!$A$1:$AG$1961,30,0)</f>
        <v>Ninguna</v>
      </c>
      <c r="Q1586" s="20" t="str">
        <f>VLOOKUP(A1586,'REPORTE'!$A$1:$AG$1961,31,0)</f>
        <v>COTOPAXI</v>
      </c>
      <c r="R1586" s="20" t="str">
        <f>VLOOKUP(A1586,'REPORTE'!$A$1:$AG$1961,32,0)</f>
        <v>LA MANA</v>
      </c>
      <c r="S1586" s="20" t="str">
        <f>VLOOKUP(A1586,'REPORTE'!$A$1:$AG$1961,33,0)</f>
        <v>PUCAYACU</v>
      </c>
      <c r="T1586" s="20" t="str">
        <f>VLOOKUP(S1586,PROVINCIAS!$F$1:$G$1171,2,0)</f>
        <v>RURAL</v>
      </c>
      <c r="U1586" s="20" t="str">
        <f>VLOOKUP(A1586,'REPORTE'!$A$1:$AG$1961,5,0)</f>
        <v>ECUATORIANO(A)</v>
      </c>
      <c r="V1586" s="20" t="str">
        <f>VLOOKUP(A1586,'REPORTE'!$A$1:$AG$1961,18,0)</f>
        <v>F</v>
      </c>
    </row>
    <row r="1587" spans="1:22" x14ac:dyDescent="0.45">
      <c r="A1587" s="20">
        <v>1001725</v>
      </c>
      <c r="B1587" s="20" t="s">
        <v>9431</v>
      </c>
      <c r="C1587" s="20" t="s">
        <v>14476</v>
      </c>
      <c r="D1587" s="20">
        <v>1712706785</v>
      </c>
      <c r="E1587" s="20">
        <v>231001826</v>
      </c>
      <c r="F1587" s="20" t="s">
        <v>11139</v>
      </c>
      <c r="G1587" s="20"/>
      <c r="H1587" s="20">
        <v>30</v>
      </c>
      <c r="I1587" s="20" t="s">
        <v>11150</v>
      </c>
      <c r="J1587" s="20" t="s">
        <v>11150</v>
      </c>
      <c r="K1587" s="20" t="s">
        <v>11150</v>
      </c>
      <c r="L1587" s="20" t="s">
        <v>11150</v>
      </c>
      <c r="M1587" s="20" t="s">
        <v>11150</v>
      </c>
      <c r="N1587" s="20" t="s">
        <v>11150</v>
      </c>
      <c r="O1587" s="20">
        <v>30</v>
      </c>
      <c r="P1587" s="20" t="str">
        <f>VLOOKUP(A1587,'REPORTE'!$A$1:$AG$1961,30,0)</f>
        <v>Primaria</v>
      </c>
      <c r="Q1587" s="20" t="str">
        <f>VLOOKUP(A1587,'REPORTE'!$A$1:$AG$1961,31,0)</f>
        <v>PICHINCHA</v>
      </c>
      <c r="R1587" s="20" t="str">
        <f>VLOOKUP(A1587,'REPORTE'!$A$1:$AG$1961,32,0)</f>
        <v>QUITO</v>
      </c>
      <c r="S1587" s="20" t="str">
        <f>VLOOKUP(A1587,'REPORTE'!$A$1:$AG$1961,33,0)</f>
        <v>SAN ROQUE</v>
      </c>
      <c r="T1587" s="20" t="str">
        <f>VLOOKUP(S1587,PROVINCIAS!$F$1:$G$1171,2,0)</f>
        <v>RURAL</v>
      </c>
      <c r="U1587" s="20" t="str">
        <f>VLOOKUP(A1587,'REPORTE'!$A$1:$AG$1961,5,0)</f>
        <v>ECUATORIANO(A)</v>
      </c>
      <c r="V1587" s="20" t="str">
        <f>VLOOKUP(A1587,'REPORTE'!$A$1:$AG$1961,18,0)</f>
        <v>F</v>
      </c>
    </row>
    <row r="1588" spans="1:22" x14ac:dyDescent="0.45">
      <c r="A1588" s="20">
        <v>1001726</v>
      </c>
      <c r="B1588" s="20" t="s">
        <v>9431</v>
      </c>
      <c r="C1588" s="20" t="s">
        <v>10232</v>
      </c>
      <c r="D1588" s="20">
        <v>1703461457</v>
      </c>
      <c r="E1588" s="20">
        <v>231001827</v>
      </c>
      <c r="F1588" s="20" t="s">
        <v>11139</v>
      </c>
      <c r="G1588" s="20"/>
      <c r="H1588" s="20">
        <v>190</v>
      </c>
      <c r="I1588" s="20" t="s">
        <v>11150</v>
      </c>
      <c r="J1588" s="20" t="s">
        <v>11150</v>
      </c>
      <c r="K1588" s="20" t="s">
        <v>11150</v>
      </c>
      <c r="L1588" s="20" t="s">
        <v>11150</v>
      </c>
      <c r="M1588" s="20" t="s">
        <v>11150</v>
      </c>
      <c r="N1588" s="20" t="s">
        <v>11150</v>
      </c>
      <c r="O1588" s="20">
        <v>190</v>
      </c>
      <c r="P1588" s="20" t="str">
        <f>VLOOKUP(A1588,'REPORTE'!$A$1:$AG$1961,30,0)</f>
        <v>Primaria</v>
      </c>
      <c r="Q1588" s="20" t="str">
        <f>VLOOKUP(A1588,'REPORTE'!$A$1:$AG$1961,31,0)</f>
        <v>PICHINCHA</v>
      </c>
      <c r="R1588" s="20" t="str">
        <f>VLOOKUP(A1588,'REPORTE'!$A$1:$AG$1961,32,0)</f>
        <v>QUITO</v>
      </c>
      <c r="S1588" s="20" t="str">
        <f>VLOOKUP(A1588,'REPORTE'!$A$1:$AG$1961,33,0)</f>
        <v>PINTAG</v>
      </c>
      <c r="T1588" s="20" t="str">
        <f>VLOOKUP(S1588,PROVINCIAS!$F$1:$G$1171,2,0)</f>
        <v>RURAL</v>
      </c>
      <c r="U1588" s="20" t="str">
        <f>VLOOKUP(A1588,'REPORTE'!$A$1:$AG$1961,5,0)</f>
        <v>ECUATORIANO(A)</v>
      </c>
      <c r="V1588" s="20" t="str">
        <f>VLOOKUP(A1588,'REPORTE'!$A$1:$AG$1961,18,0)</f>
        <v>F</v>
      </c>
    </row>
    <row r="1589" spans="1:22" x14ac:dyDescent="0.45">
      <c r="A1589" s="20">
        <v>1001727</v>
      </c>
      <c r="B1589" s="20" t="s">
        <v>9431</v>
      </c>
      <c r="C1589" s="20" t="s">
        <v>10268</v>
      </c>
      <c r="D1589" s="20">
        <v>602554024</v>
      </c>
      <c r="E1589" s="20">
        <v>231001828</v>
      </c>
      <c r="F1589" s="20" t="s">
        <v>11139</v>
      </c>
      <c r="G1589" s="20"/>
      <c r="H1589" s="20">
        <v>90</v>
      </c>
      <c r="I1589" s="20" t="s">
        <v>11150</v>
      </c>
      <c r="J1589" s="20" t="s">
        <v>11150</v>
      </c>
      <c r="K1589" s="20" t="s">
        <v>11150</v>
      </c>
      <c r="L1589" s="20" t="s">
        <v>11150</v>
      </c>
      <c r="M1589" s="20" t="s">
        <v>11150</v>
      </c>
      <c r="N1589" s="20" t="s">
        <v>11150</v>
      </c>
      <c r="O1589" s="20">
        <v>90</v>
      </c>
      <c r="P1589" s="20" t="str">
        <f>VLOOKUP(A1589,'REPORTE'!$A$1:$AG$1961,30,0)</f>
        <v>Secundaria</v>
      </c>
      <c r="Q1589" s="20" t="str">
        <f>VLOOKUP(A1589,'REPORTE'!$A$1:$AG$1961,31,0)</f>
        <v>CHIMBORAZO</v>
      </c>
      <c r="R1589" s="20" t="str">
        <f>VLOOKUP(A1589,'REPORTE'!$A$1:$AG$1961,32,0)</f>
        <v>GUANO</v>
      </c>
      <c r="S1589" s="20" t="str">
        <f>VLOOKUP(A1589,'REPORTE'!$A$1:$AG$1961,33,0)</f>
        <v>SAN ANDRES</v>
      </c>
      <c r="T1589" s="20" t="str">
        <f>VLOOKUP(S1589,PROVINCIAS!$F$1:$G$1171,2,0)</f>
        <v>RURAL</v>
      </c>
      <c r="U1589" s="20" t="str">
        <f>VLOOKUP(A1589,'REPORTE'!$A$1:$AG$1961,5,0)</f>
        <v>ECUATORIANO(A)</v>
      </c>
      <c r="V1589" s="20" t="str">
        <f>VLOOKUP(A1589,'REPORTE'!$A$1:$AG$1961,18,0)</f>
        <v>M</v>
      </c>
    </row>
    <row r="1590" spans="1:22" x14ac:dyDescent="0.45">
      <c r="A1590" s="20">
        <v>1001728</v>
      </c>
      <c r="B1590" s="20" t="s">
        <v>9431</v>
      </c>
      <c r="C1590" s="20" t="s">
        <v>10275</v>
      </c>
      <c r="D1590" s="20">
        <v>604112193</v>
      </c>
      <c r="E1590" s="20">
        <v>231001829</v>
      </c>
      <c r="F1590" s="20" t="s">
        <v>11139</v>
      </c>
      <c r="G1590" s="20"/>
      <c r="H1590" s="20">
        <v>65</v>
      </c>
      <c r="I1590" s="20" t="s">
        <v>11150</v>
      </c>
      <c r="J1590" s="20" t="s">
        <v>11150</v>
      </c>
      <c r="K1590" s="20" t="s">
        <v>11150</v>
      </c>
      <c r="L1590" s="20" t="s">
        <v>11150</v>
      </c>
      <c r="M1590" s="20" t="s">
        <v>11150</v>
      </c>
      <c r="N1590" s="20" t="s">
        <v>11150</v>
      </c>
      <c r="O1590" s="20">
        <v>65</v>
      </c>
      <c r="P1590" s="20" t="str">
        <f>VLOOKUP(A1590,'REPORTE'!$A$1:$AG$1961,30,0)</f>
        <v>Secundaria</v>
      </c>
      <c r="Q1590" s="20" t="str">
        <f>VLOOKUP(A1590,'REPORTE'!$A$1:$AG$1961,31,0)</f>
        <v>TUNGURAHUA</v>
      </c>
      <c r="R1590" s="20" t="str">
        <f>VLOOKUP(A1590,'REPORTE'!$A$1:$AG$1961,32,0)</f>
        <v>BAÑOS DE AGUA SANTA</v>
      </c>
      <c r="S1590" s="20" t="str">
        <f>VLOOKUP(A1590,'REPORTE'!$A$1:$AG$1961,33,0)</f>
        <v>BAÑOS DE AGUA SANTA</v>
      </c>
      <c r="T1590" s="20" t="str">
        <f>VLOOKUP(S1590,PROVINCIAS!$F$1:$G$1171,2,0)</f>
        <v>URBANA</v>
      </c>
      <c r="U1590" s="20" t="str">
        <f>VLOOKUP(A1590,'REPORTE'!$A$1:$AG$1961,5,0)</f>
        <v>ECUATORIANO(A)</v>
      </c>
      <c r="V1590" s="20" t="str">
        <f>VLOOKUP(A1590,'REPORTE'!$A$1:$AG$1961,18,0)</f>
        <v>F</v>
      </c>
    </row>
    <row r="1591" spans="1:22" x14ac:dyDescent="0.45">
      <c r="A1591" s="20">
        <v>1001729</v>
      </c>
      <c r="B1591" s="20" t="s">
        <v>9431</v>
      </c>
      <c r="C1591" s="20" t="s">
        <v>10236</v>
      </c>
      <c r="D1591" s="20">
        <v>923396576</v>
      </c>
      <c r="E1591" s="20">
        <v>231001831</v>
      </c>
      <c r="F1591" s="20" t="s">
        <v>11139</v>
      </c>
      <c r="G1591" s="20"/>
      <c r="H1591" s="20">
        <v>235</v>
      </c>
      <c r="I1591" s="20" t="s">
        <v>11150</v>
      </c>
      <c r="J1591" s="20" t="s">
        <v>11150</v>
      </c>
      <c r="K1591" s="20" t="s">
        <v>11150</v>
      </c>
      <c r="L1591" s="20" t="s">
        <v>11150</v>
      </c>
      <c r="M1591" s="20" t="s">
        <v>11150</v>
      </c>
      <c r="N1591" s="20" t="s">
        <v>11150</v>
      </c>
      <c r="O1591" s="20">
        <v>235</v>
      </c>
      <c r="P1591" s="20" t="str">
        <f>VLOOKUP(A1591,'REPORTE'!$A$1:$AG$1961,30,0)</f>
        <v>Secundaria</v>
      </c>
      <c r="Q1591" s="20" t="str">
        <f>VLOOKUP(A1591,'REPORTE'!$A$1:$AG$1961,31,0)</f>
        <v>SANTA ELENA</v>
      </c>
      <c r="R1591" s="20" t="str">
        <f>VLOOKUP(A1591,'REPORTE'!$A$1:$AG$1961,32,0)</f>
        <v>SANTA ELENA</v>
      </c>
      <c r="S1591" s="20" t="str">
        <f>VLOOKUP(A1591,'REPORTE'!$A$1:$AG$1961,33,0)</f>
        <v>COLONCHE</v>
      </c>
      <c r="T1591" s="20" t="str">
        <f>VLOOKUP(S1591,PROVINCIAS!$F$1:$G$1171,2,0)</f>
        <v>RURAL</v>
      </c>
      <c r="U1591" s="20" t="str">
        <f>VLOOKUP(A1591,'REPORTE'!$A$1:$AG$1961,5,0)</f>
        <v>ECUATORIANO(A)</v>
      </c>
      <c r="V1591" s="20" t="str">
        <f>VLOOKUP(A1591,'REPORTE'!$A$1:$AG$1961,18,0)</f>
        <v>F</v>
      </c>
    </row>
    <row r="1592" spans="1:22" x14ac:dyDescent="0.45">
      <c r="A1592" s="20">
        <v>1001730</v>
      </c>
      <c r="B1592" s="20" t="s">
        <v>9431</v>
      </c>
      <c r="C1592" s="20" t="s">
        <v>10261</v>
      </c>
      <c r="D1592" s="20">
        <v>1752704344</v>
      </c>
      <c r="E1592" s="20">
        <v>231001830</v>
      </c>
      <c r="F1592" s="20" t="s">
        <v>11139</v>
      </c>
      <c r="G1592" s="20"/>
      <c r="H1592" s="20">
        <v>170</v>
      </c>
      <c r="I1592" s="20" t="s">
        <v>11150</v>
      </c>
      <c r="J1592" s="20" t="s">
        <v>11150</v>
      </c>
      <c r="K1592" s="20" t="s">
        <v>11150</v>
      </c>
      <c r="L1592" s="20" t="s">
        <v>11150</v>
      </c>
      <c r="M1592" s="20" t="s">
        <v>11150</v>
      </c>
      <c r="N1592" s="20" t="s">
        <v>11150</v>
      </c>
      <c r="O1592" s="20">
        <v>170</v>
      </c>
      <c r="P1592" s="20" t="str">
        <f>VLOOKUP(A1592,'REPORTE'!$A$1:$AG$1961,30,0)</f>
        <v>Secundaria</v>
      </c>
      <c r="Q1592" s="20" t="str">
        <f>VLOOKUP(A1592,'REPORTE'!$A$1:$AG$1961,31,0)</f>
        <v>PICHINCHA</v>
      </c>
      <c r="R1592" s="20" t="str">
        <f>VLOOKUP(A1592,'REPORTE'!$A$1:$AG$1961,32,0)</f>
        <v>QUITO</v>
      </c>
      <c r="S1592" s="20" t="str">
        <f>VLOOKUP(A1592,'REPORTE'!$A$1:$AG$1961,33,0)</f>
        <v>YARUQUI</v>
      </c>
      <c r="T1592" s="20" t="str">
        <f>VLOOKUP(S1592,PROVINCIAS!$F$1:$G$1171,2,0)</f>
        <v>RURAL</v>
      </c>
      <c r="U1592" s="20" t="str">
        <f>VLOOKUP(A1592,'REPORTE'!$A$1:$AG$1961,5,0)</f>
        <v>ECUATORIANO(A)</v>
      </c>
      <c r="V1592" s="20" t="str">
        <f>VLOOKUP(A1592,'REPORTE'!$A$1:$AG$1961,18,0)</f>
        <v>M</v>
      </c>
    </row>
    <row r="1593" spans="1:22" x14ac:dyDescent="0.45">
      <c r="A1593" s="20">
        <v>1001731</v>
      </c>
      <c r="B1593" s="20" t="s">
        <v>9431</v>
      </c>
      <c r="C1593" s="20" t="s">
        <v>14477</v>
      </c>
      <c r="D1593" s="20">
        <v>1891724787001</v>
      </c>
      <c r="E1593" s="20">
        <v>231001832</v>
      </c>
      <c r="F1593" s="20" t="s">
        <v>11139</v>
      </c>
      <c r="G1593" s="20"/>
      <c r="H1593" s="20" t="s">
        <v>10911</v>
      </c>
      <c r="I1593" s="20" t="s">
        <v>11150</v>
      </c>
      <c r="J1593" s="20" t="s">
        <v>11150</v>
      </c>
      <c r="K1593" s="20" t="s">
        <v>11150</v>
      </c>
      <c r="L1593" s="20" t="s">
        <v>11150</v>
      </c>
      <c r="M1593" s="20" t="s">
        <v>11150</v>
      </c>
      <c r="N1593" s="20" t="s">
        <v>11150</v>
      </c>
      <c r="O1593" s="20" t="s">
        <v>10911</v>
      </c>
      <c r="P1593" s="20" t="str">
        <f>VLOOKUP(A1593,'REPORTE'!$A$1:$AG$1961,30,0)</f>
        <v>Ninguna</v>
      </c>
      <c r="Q1593" s="20" t="str">
        <f>VLOOKUP(A1593,'REPORTE'!$A$1:$AG$1961,31,0)</f>
        <v>TUNGURAHUA</v>
      </c>
      <c r="R1593" s="20" t="str">
        <f>VLOOKUP(A1593,'REPORTE'!$A$1:$AG$1961,32,0)</f>
        <v>AMBATO</v>
      </c>
      <c r="S1593" s="20" t="str">
        <f>VLOOKUP(A1593,'REPORTE'!$A$1:$AG$1961,33,0)</f>
        <v>MATRIZ</v>
      </c>
      <c r="T1593" s="20" t="str">
        <f>VLOOKUP(S1593,PROVINCIAS!$F$1:$G$1171,2,0)</f>
        <v>URBANA</v>
      </c>
      <c r="U1593" s="20" t="str">
        <f>VLOOKUP(A1593,'REPORTE'!$A$1:$AG$1961,5,0)</f>
        <v>ECUATORIANO(A)</v>
      </c>
      <c r="V1593" s="20" t="str">
        <f>VLOOKUP(A1593,'REPORTE'!$A$1:$AG$1961,18,0)</f>
        <v>F</v>
      </c>
    </row>
    <row r="1594" spans="1:22" x14ac:dyDescent="0.45">
      <c r="A1594" s="20">
        <v>1001733</v>
      </c>
      <c r="B1594" s="20" t="s">
        <v>9431</v>
      </c>
      <c r="C1594" s="20" t="s">
        <v>10259</v>
      </c>
      <c r="D1594" s="20">
        <v>1720317781</v>
      </c>
      <c r="E1594" s="20">
        <v>231001834</v>
      </c>
      <c r="F1594" s="20" t="s">
        <v>11139</v>
      </c>
      <c r="G1594" s="20"/>
      <c r="H1594" s="20">
        <v>70</v>
      </c>
      <c r="I1594" s="20" t="s">
        <v>11150</v>
      </c>
      <c r="J1594" s="20" t="s">
        <v>11150</v>
      </c>
      <c r="K1594" s="20" t="s">
        <v>11150</v>
      </c>
      <c r="L1594" s="20" t="s">
        <v>11150</v>
      </c>
      <c r="M1594" s="20" t="s">
        <v>11150</v>
      </c>
      <c r="N1594" s="20" t="s">
        <v>11150</v>
      </c>
      <c r="O1594" s="20">
        <v>70</v>
      </c>
      <c r="P1594" s="20" t="str">
        <f>VLOOKUP(A1594,'REPORTE'!$A$1:$AG$1961,30,0)</f>
        <v>Primaria</v>
      </c>
      <c r="Q1594" s="20" t="str">
        <f>VLOOKUP(A1594,'REPORTE'!$A$1:$AG$1961,31,0)</f>
        <v>CHIMBORAZO</v>
      </c>
      <c r="R1594" s="20" t="str">
        <f>VLOOKUP(A1594,'REPORTE'!$A$1:$AG$1961,32,0)</f>
        <v>RIOBAMBA</v>
      </c>
      <c r="S1594" s="20" t="str">
        <f>VLOOKUP(A1594,'REPORTE'!$A$1:$AG$1961,33,0)</f>
        <v>CACHA (CAB EN MACHANGARA)</v>
      </c>
      <c r="T1594" s="20" t="str">
        <f>VLOOKUP(S1594,PROVINCIAS!$F$1:$G$1171,2,0)</f>
        <v>RURAL</v>
      </c>
      <c r="U1594" s="20" t="str">
        <f>VLOOKUP(A1594,'REPORTE'!$A$1:$AG$1961,5,0)</f>
        <v>ECUATORIANO(A)</v>
      </c>
      <c r="V1594" s="20" t="str">
        <f>VLOOKUP(A1594,'REPORTE'!$A$1:$AG$1961,18,0)</f>
        <v>M</v>
      </c>
    </row>
    <row r="1595" spans="1:22" x14ac:dyDescent="0.45">
      <c r="A1595" s="20">
        <v>1001734</v>
      </c>
      <c r="B1595" s="20" t="s">
        <v>9431</v>
      </c>
      <c r="C1595" s="20" t="s">
        <v>10241</v>
      </c>
      <c r="D1595" s="20">
        <v>1759029620</v>
      </c>
      <c r="E1595" s="20">
        <v>231001835</v>
      </c>
      <c r="F1595" s="20" t="s">
        <v>11139</v>
      </c>
      <c r="G1595" s="20"/>
      <c r="H1595" s="20">
        <v>447</v>
      </c>
      <c r="I1595" s="20" t="s">
        <v>11150</v>
      </c>
      <c r="J1595" s="20" t="s">
        <v>11150</v>
      </c>
      <c r="K1595" s="20" t="s">
        <v>11150</v>
      </c>
      <c r="L1595" s="20" t="s">
        <v>11150</v>
      </c>
      <c r="M1595" s="20" t="s">
        <v>11150</v>
      </c>
      <c r="N1595" s="20" t="s">
        <v>11150</v>
      </c>
      <c r="O1595" s="20">
        <v>447</v>
      </c>
      <c r="P1595" s="20" t="str">
        <f>VLOOKUP(A1595,'REPORTE'!$A$1:$AG$1961,30,0)</f>
        <v>Universitaria</v>
      </c>
      <c r="Q1595" s="20" t="str">
        <f>VLOOKUP(A1595,'REPORTE'!$A$1:$AG$1961,31,0)</f>
        <v>PICHINCHA</v>
      </c>
      <c r="R1595" s="20" t="str">
        <f>VLOOKUP(A1595,'REPORTE'!$A$1:$AG$1961,32,0)</f>
        <v>QUITO</v>
      </c>
      <c r="S1595" s="20" t="str">
        <f>VLOOKUP(A1595,'REPORTE'!$A$1:$AG$1961,33,0)</f>
        <v>COTOCOLLAO</v>
      </c>
      <c r="T1595" s="20" t="str">
        <f>VLOOKUP(S1595,PROVINCIAS!$F$1:$G$1171,2,0)</f>
        <v>URBANA</v>
      </c>
      <c r="U1595" s="20" t="str">
        <f>VLOOKUP(A1595,'REPORTE'!$A$1:$AG$1961,5,0)</f>
        <v>ECUATORIANO(A)</v>
      </c>
      <c r="V1595" s="20" t="str">
        <f>VLOOKUP(A1595,'REPORTE'!$A$1:$AG$1961,18,0)</f>
        <v>F</v>
      </c>
    </row>
    <row r="1596" spans="1:22" x14ac:dyDescent="0.45">
      <c r="A1596" s="20">
        <v>1001735</v>
      </c>
      <c r="B1596" s="20" t="s">
        <v>9431</v>
      </c>
      <c r="C1596" s="20" t="s">
        <v>10245</v>
      </c>
      <c r="D1596" s="20">
        <v>600832950</v>
      </c>
      <c r="E1596" s="20">
        <v>231001837</v>
      </c>
      <c r="F1596" s="20" t="s">
        <v>11139</v>
      </c>
      <c r="G1596" s="20"/>
      <c r="H1596" s="20">
        <v>7</v>
      </c>
      <c r="I1596" s="20" t="s">
        <v>11150</v>
      </c>
      <c r="J1596" s="20" t="s">
        <v>11150</v>
      </c>
      <c r="K1596" s="20" t="s">
        <v>11150</v>
      </c>
      <c r="L1596" s="20" t="s">
        <v>11150</v>
      </c>
      <c r="M1596" s="20" t="s">
        <v>11150</v>
      </c>
      <c r="N1596" s="20" t="s">
        <v>11150</v>
      </c>
      <c r="O1596" s="20">
        <v>7</v>
      </c>
      <c r="P1596" s="20" t="str">
        <f>VLOOKUP(A1596,'REPORTE'!$A$1:$AG$1961,30,0)</f>
        <v>Ninguna</v>
      </c>
      <c r="Q1596" s="20" t="str">
        <f>VLOOKUP(A1596,'REPORTE'!$A$1:$AG$1961,31,0)</f>
        <v>CHIMBORAZO</v>
      </c>
      <c r="R1596" s="20" t="str">
        <f>VLOOKUP(A1596,'REPORTE'!$A$1:$AG$1961,32,0)</f>
        <v>RIOBAMBA</v>
      </c>
      <c r="S1596" s="20" t="str">
        <f>VLOOKUP(A1596,'REPORTE'!$A$1:$AG$1961,33,0)</f>
        <v>YARUQUIES</v>
      </c>
      <c r="T1596" s="20" t="str">
        <f>VLOOKUP(S1596,PROVINCIAS!$F$1:$G$1171,2,0)</f>
        <v>URBANA</v>
      </c>
      <c r="U1596" s="20" t="str">
        <f>VLOOKUP(A1596,'REPORTE'!$A$1:$AG$1961,5,0)</f>
        <v>ECUATORIANO(A) INDIGENA</v>
      </c>
      <c r="V1596" s="20" t="str">
        <f>VLOOKUP(A1596,'REPORTE'!$A$1:$AG$1961,18,0)</f>
        <v>M</v>
      </c>
    </row>
    <row r="1597" spans="1:22" x14ac:dyDescent="0.45">
      <c r="A1597" s="20">
        <v>1001736</v>
      </c>
      <c r="B1597" s="20" t="s">
        <v>9431</v>
      </c>
      <c r="C1597" s="20" t="s">
        <v>10250</v>
      </c>
      <c r="D1597" s="20">
        <v>604870949</v>
      </c>
      <c r="E1597" s="20">
        <v>231001838</v>
      </c>
      <c r="F1597" s="20" t="s">
        <v>11139</v>
      </c>
      <c r="G1597" s="20"/>
      <c r="H1597" s="20">
        <v>145</v>
      </c>
      <c r="I1597" s="20" t="s">
        <v>11150</v>
      </c>
      <c r="J1597" s="20" t="s">
        <v>11150</v>
      </c>
      <c r="K1597" s="20" t="s">
        <v>11150</v>
      </c>
      <c r="L1597" s="20" t="s">
        <v>11150</v>
      </c>
      <c r="M1597" s="20" t="s">
        <v>11150</v>
      </c>
      <c r="N1597" s="20" t="s">
        <v>11150</v>
      </c>
      <c r="O1597" s="20">
        <v>145</v>
      </c>
      <c r="P1597" s="20" t="str">
        <f>VLOOKUP(A1597,'REPORTE'!$A$1:$AG$1961,30,0)</f>
        <v>Secundaria</v>
      </c>
      <c r="Q1597" s="20" t="str">
        <f>VLOOKUP(A1597,'REPORTE'!$A$1:$AG$1961,31,0)</f>
        <v>CHIMBORAZO</v>
      </c>
      <c r="R1597" s="20" t="str">
        <f>VLOOKUP(A1597,'REPORTE'!$A$1:$AG$1961,32,0)</f>
        <v>PALLATANGA</v>
      </c>
      <c r="S1597" s="20" t="str">
        <f>VLOOKUP(A1597,'REPORTE'!$A$1:$AG$1961,33,0)</f>
        <v>PALLATANGA</v>
      </c>
      <c r="T1597" s="20" t="str">
        <f>VLOOKUP(S1597,PROVINCIAS!$F$1:$G$1171,2,0)</f>
        <v>URBANA</v>
      </c>
      <c r="U1597" s="20" t="str">
        <f>VLOOKUP(A1597,'REPORTE'!$A$1:$AG$1961,5,0)</f>
        <v>ECUATORIANO(A)</v>
      </c>
      <c r="V1597" s="20" t="str">
        <f>VLOOKUP(A1597,'REPORTE'!$A$1:$AG$1961,18,0)</f>
        <v>M</v>
      </c>
    </row>
    <row r="1598" spans="1:22" x14ac:dyDescent="0.45">
      <c r="A1598" s="20">
        <v>1001737</v>
      </c>
      <c r="B1598" s="20" t="s">
        <v>9431</v>
      </c>
      <c r="C1598" s="20" t="s">
        <v>10251</v>
      </c>
      <c r="D1598" s="20">
        <v>603287129</v>
      </c>
      <c r="E1598" s="20">
        <v>231001839</v>
      </c>
      <c r="F1598" s="20" t="s">
        <v>11139</v>
      </c>
      <c r="G1598" s="20"/>
      <c r="H1598" s="20">
        <v>90</v>
      </c>
      <c r="I1598" s="20" t="s">
        <v>11150</v>
      </c>
      <c r="J1598" s="20" t="s">
        <v>11150</v>
      </c>
      <c r="K1598" s="20" t="s">
        <v>11150</v>
      </c>
      <c r="L1598" s="20" t="s">
        <v>11150</v>
      </c>
      <c r="M1598" s="20" t="s">
        <v>11150</v>
      </c>
      <c r="N1598" s="20" t="s">
        <v>11150</v>
      </c>
      <c r="O1598" s="20">
        <v>90</v>
      </c>
      <c r="P1598" s="20" t="str">
        <f>VLOOKUP(A1598,'REPORTE'!$A$1:$AG$1961,30,0)</f>
        <v>Primaria</v>
      </c>
      <c r="Q1598" s="20" t="str">
        <f>VLOOKUP(A1598,'REPORTE'!$A$1:$AG$1961,31,0)</f>
        <v>PICHINCHA</v>
      </c>
      <c r="R1598" s="20" t="str">
        <f>VLOOKUP(A1598,'REPORTE'!$A$1:$AG$1961,32,0)</f>
        <v>QUITO</v>
      </c>
      <c r="S1598" s="20" t="str">
        <f>VLOOKUP(A1598,'REPORTE'!$A$1:$AG$1961,33,0)</f>
        <v>CONDADO</v>
      </c>
      <c r="T1598" s="20" t="str">
        <f>VLOOKUP(S1598,PROVINCIAS!$F$1:$G$1171,2,0)</f>
        <v>URBANA</v>
      </c>
      <c r="U1598" s="20" t="str">
        <f>VLOOKUP(A1598,'REPORTE'!$A$1:$AG$1961,5,0)</f>
        <v>ECUATORIANO(A)</v>
      </c>
      <c r="V1598" s="20" t="str">
        <f>VLOOKUP(A1598,'REPORTE'!$A$1:$AG$1961,18,0)</f>
        <v>M</v>
      </c>
    </row>
    <row r="1599" spans="1:22" x14ac:dyDescent="0.45">
      <c r="A1599" s="20">
        <v>1001738</v>
      </c>
      <c r="B1599" s="20" t="s">
        <v>9431</v>
      </c>
      <c r="C1599" s="20" t="s">
        <v>10258</v>
      </c>
      <c r="D1599" s="20">
        <v>602987570</v>
      </c>
      <c r="E1599" s="20">
        <v>231001840</v>
      </c>
      <c r="F1599" s="20" t="s">
        <v>11139</v>
      </c>
      <c r="G1599" s="20"/>
      <c r="H1599" s="20">
        <v>250</v>
      </c>
      <c r="I1599" s="20" t="s">
        <v>11150</v>
      </c>
      <c r="J1599" s="20" t="s">
        <v>11150</v>
      </c>
      <c r="K1599" s="20" t="s">
        <v>11150</v>
      </c>
      <c r="L1599" s="20" t="s">
        <v>11150</v>
      </c>
      <c r="M1599" s="20" t="s">
        <v>11150</v>
      </c>
      <c r="N1599" s="20" t="s">
        <v>11150</v>
      </c>
      <c r="O1599" s="20">
        <v>250</v>
      </c>
      <c r="P1599" s="20" t="str">
        <f>VLOOKUP(A1599,'REPORTE'!$A$1:$AG$1961,30,0)</f>
        <v>Primaria</v>
      </c>
      <c r="Q1599" s="20" t="str">
        <f>VLOOKUP(A1599,'REPORTE'!$A$1:$AG$1961,31,0)</f>
        <v>CHIMBORAZO</v>
      </c>
      <c r="R1599" s="20" t="str">
        <f>VLOOKUP(A1599,'REPORTE'!$A$1:$AG$1961,32,0)</f>
        <v>RIOBAMBA</v>
      </c>
      <c r="S1599" s="20" t="str">
        <f>VLOOKUP(A1599,'REPORTE'!$A$1:$AG$1961,33,0)</f>
        <v>LIZARZABURU</v>
      </c>
      <c r="T1599" s="20" t="str">
        <f>VLOOKUP(S1599,PROVINCIAS!$F$1:$G$1171,2,0)</f>
        <v>URBANA</v>
      </c>
      <c r="U1599" s="20" t="str">
        <f>VLOOKUP(A1599,'REPORTE'!$A$1:$AG$1961,5,0)</f>
        <v>ECUATORIANO(A) INDIGENA</v>
      </c>
      <c r="V1599" s="20" t="str">
        <f>VLOOKUP(A1599,'REPORTE'!$A$1:$AG$1961,18,0)</f>
        <v>F</v>
      </c>
    </row>
    <row r="1600" spans="1:22" x14ac:dyDescent="0.45">
      <c r="A1600" s="20">
        <v>1001739</v>
      </c>
      <c r="B1600" s="20" t="s">
        <v>9431</v>
      </c>
      <c r="C1600" s="20" t="s">
        <v>14478</v>
      </c>
      <c r="D1600" s="20">
        <v>1891706347001</v>
      </c>
      <c r="E1600" s="20">
        <v>231001841</v>
      </c>
      <c r="F1600" s="20" t="s">
        <v>11139</v>
      </c>
      <c r="G1600" s="20"/>
      <c r="H1600" s="20" t="s">
        <v>14574</v>
      </c>
      <c r="I1600" s="20" t="s">
        <v>11150</v>
      </c>
      <c r="J1600" s="20" t="s">
        <v>11150</v>
      </c>
      <c r="K1600" s="20" t="s">
        <v>11150</v>
      </c>
      <c r="L1600" s="20" t="s">
        <v>11150</v>
      </c>
      <c r="M1600" s="20" t="s">
        <v>11150</v>
      </c>
      <c r="N1600" s="20" t="s">
        <v>11150</v>
      </c>
      <c r="O1600" s="20" t="s">
        <v>14574</v>
      </c>
      <c r="P1600" s="20" t="str">
        <f>VLOOKUP(A1600,'REPORTE'!$A$1:$AG$1961,30,0)</f>
        <v>Ninguna</v>
      </c>
      <c r="Q1600" s="20" t="str">
        <f>VLOOKUP(A1600,'REPORTE'!$A$1:$AG$1961,31,0)</f>
        <v>TUNGURAHUA</v>
      </c>
      <c r="R1600" s="20" t="str">
        <f>VLOOKUP(A1600,'REPORTE'!$A$1:$AG$1961,32,0)</f>
        <v>AMBATO</v>
      </c>
      <c r="S1600" s="20" t="str">
        <f>VLOOKUP(A1600,'REPORTE'!$A$1:$AG$1961,33,0)</f>
        <v>SANTA ROSA</v>
      </c>
      <c r="T1600" s="20" t="str">
        <f>VLOOKUP(S1600,PROVINCIAS!$F$1:$G$1171,2,0)</f>
        <v>URBANA</v>
      </c>
      <c r="U1600" s="20" t="str">
        <f>VLOOKUP(A1600,'REPORTE'!$A$1:$AG$1961,5,0)</f>
        <v>ECUATORIANO(A)</v>
      </c>
      <c r="V1600" s="20" t="str">
        <f>VLOOKUP(A1600,'REPORTE'!$A$1:$AG$1961,18,0)</f>
        <v>M</v>
      </c>
    </row>
    <row r="1601" spans="1:22" x14ac:dyDescent="0.45">
      <c r="A1601" s="20">
        <v>1001740</v>
      </c>
      <c r="B1601" s="20" t="s">
        <v>9431</v>
      </c>
      <c r="C1601" s="20" t="s">
        <v>14479</v>
      </c>
      <c r="D1601" s="20">
        <v>1001630217</v>
      </c>
      <c r="E1601" s="20">
        <v>231001842</v>
      </c>
      <c r="F1601" s="20" t="s">
        <v>11139</v>
      </c>
      <c r="G1601" s="20"/>
      <c r="H1601" s="20">
        <v>30</v>
      </c>
      <c r="I1601" s="20" t="s">
        <v>11150</v>
      </c>
      <c r="J1601" s="20" t="s">
        <v>11150</v>
      </c>
      <c r="K1601" s="20" t="s">
        <v>11150</v>
      </c>
      <c r="L1601" s="20" t="s">
        <v>11150</v>
      </c>
      <c r="M1601" s="20" t="s">
        <v>11150</v>
      </c>
      <c r="N1601" s="20" t="s">
        <v>11150</v>
      </c>
      <c r="O1601" s="20">
        <v>30</v>
      </c>
      <c r="P1601" s="20" t="str">
        <f>VLOOKUP(A1601,'REPORTE'!$A$1:$AG$1961,30,0)</f>
        <v>Ninguna</v>
      </c>
      <c r="Q1601" s="20" t="str">
        <f>VLOOKUP(A1601,'REPORTE'!$A$1:$AG$1961,31,0)</f>
        <v>CARCHI</v>
      </c>
      <c r="R1601" s="20" t="str">
        <f>VLOOKUP(A1601,'REPORTE'!$A$1:$AG$1961,32,0)</f>
        <v>ESPEJO</v>
      </c>
      <c r="S1601" s="20" t="str">
        <f>VLOOKUP(A1601,'REPORTE'!$A$1:$AG$1961,33,0)</f>
        <v>EL ANGEL</v>
      </c>
      <c r="T1601" s="20" t="str">
        <f>VLOOKUP(S1601,PROVINCIAS!$F$1:$G$1171,2,0)</f>
        <v>URBANA</v>
      </c>
      <c r="U1601" s="20" t="str">
        <f>VLOOKUP(A1601,'REPORTE'!$A$1:$AG$1961,5,0)</f>
        <v>ECUATORIANO(A)</v>
      </c>
      <c r="V1601" s="20" t="str">
        <f>VLOOKUP(A1601,'REPORTE'!$A$1:$AG$1961,18,0)</f>
        <v>F</v>
      </c>
    </row>
    <row r="1602" spans="1:22" x14ac:dyDescent="0.45">
      <c r="A1602" s="20">
        <v>1001741</v>
      </c>
      <c r="B1602" s="20" t="s">
        <v>9431</v>
      </c>
      <c r="C1602" s="20" t="s">
        <v>14480</v>
      </c>
      <c r="D1602" s="20">
        <v>1727454132</v>
      </c>
      <c r="E1602" s="20">
        <v>231001844</v>
      </c>
      <c r="F1602" s="20" t="s">
        <v>11139</v>
      </c>
      <c r="G1602" s="20"/>
      <c r="H1602" s="20">
        <v>5</v>
      </c>
      <c r="I1602" s="20" t="s">
        <v>11150</v>
      </c>
      <c r="J1602" s="20" t="s">
        <v>11150</v>
      </c>
      <c r="K1602" s="20" t="s">
        <v>11150</v>
      </c>
      <c r="L1602" s="20" t="s">
        <v>11150</v>
      </c>
      <c r="M1602" s="20" t="s">
        <v>11150</v>
      </c>
      <c r="N1602" s="20" t="s">
        <v>11150</v>
      </c>
      <c r="O1602" s="20">
        <v>5</v>
      </c>
      <c r="P1602" s="20" t="str">
        <f>VLOOKUP(A1602,'REPORTE'!$A$1:$AG$1961,30,0)</f>
        <v>Secundaria</v>
      </c>
      <c r="Q1602" s="20" t="str">
        <f>VLOOKUP(A1602,'REPORTE'!$A$1:$AG$1961,31,0)</f>
        <v>PICHINCHA</v>
      </c>
      <c r="R1602" s="20" t="str">
        <f>VLOOKUP(A1602,'REPORTE'!$A$1:$AG$1961,32,0)</f>
        <v>QUITO</v>
      </c>
      <c r="S1602" s="20" t="str">
        <f>VLOOKUP(A1602,'REPORTE'!$A$1:$AG$1961,33,0)</f>
        <v>LA MAGDALENA</v>
      </c>
      <c r="T1602" s="20" t="str">
        <f>VLOOKUP(S1602,PROVINCIAS!$F$1:$G$1171,2,0)</f>
        <v>URBANA</v>
      </c>
      <c r="U1602" s="20" t="str">
        <f>VLOOKUP(A1602,'REPORTE'!$A$1:$AG$1961,5,0)</f>
        <v>ECUATORIANO(A)</v>
      </c>
      <c r="V1602" s="20" t="str">
        <f>VLOOKUP(A1602,'REPORTE'!$A$1:$AG$1961,18,0)</f>
        <v>F</v>
      </c>
    </row>
    <row r="1603" spans="1:22" x14ac:dyDescent="0.45">
      <c r="A1603" s="20">
        <v>1001742</v>
      </c>
      <c r="B1603" s="20" t="s">
        <v>9431</v>
      </c>
      <c r="C1603" s="20" t="s">
        <v>14481</v>
      </c>
      <c r="D1603" s="20">
        <v>1706538483</v>
      </c>
      <c r="E1603" s="20">
        <v>231001845</v>
      </c>
      <c r="F1603" s="20" t="s">
        <v>11139</v>
      </c>
      <c r="G1603" s="20"/>
      <c r="H1603" s="20">
        <v>30</v>
      </c>
      <c r="I1603" s="20" t="s">
        <v>11150</v>
      </c>
      <c r="J1603" s="20" t="s">
        <v>11150</v>
      </c>
      <c r="K1603" s="20" t="s">
        <v>11150</v>
      </c>
      <c r="L1603" s="20" t="s">
        <v>11150</v>
      </c>
      <c r="M1603" s="20" t="s">
        <v>11150</v>
      </c>
      <c r="N1603" s="20" t="s">
        <v>11150</v>
      </c>
      <c r="O1603" s="20">
        <v>30</v>
      </c>
      <c r="P1603" s="20" t="str">
        <f>VLOOKUP(A1603,'REPORTE'!$A$1:$AG$1961,30,0)</f>
        <v>Universitaria</v>
      </c>
      <c r="Q1603" s="20" t="str">
        <f>VLOOKUP(A1603,'REPORTE'!$A$1:$AG$1961,31,0)</f>
        <v>PICHINCHA</v>
      </c>
      <c r="R1603" s="20" t="str">
        <f>VLOOKUP(A1603,'REPORTE'!$A$1:$AG$1961,32,0)</f>
        <v>QUITO</v>
      </c>
      <c r="S1603" s="20" t="str">
        <f>VLOOKUP(A1603,'REPORTE'!$A$1:$AG$1961,33,0)</f>
        <v>LLANO CHICO</v>
      </c>
      <c r="T1603" s="20" t="str">
        <f>VLOOKUP(S1603,PROVINCIAS!$F$1:$G$1171,2,0)</f>
        <v>RURAL</v>
      </c>
      <c r="U1603" s="20" t="str">
        <f>VLOOKUP(A1603,'REPORTE'!$A$1:$AG$1961,5,0)</f>
        <v>ECUATORIANO(A)</v>
      </c>
      <c r="V1603" s="20" t="str">
        <f>VLOOKUP(A1603,'REPORTE'!$A$1:$AG$1961,18,0)</f>
        <v>F</v>
      </c>
    </row>
    <row r="1604" spans="1:22" x14ac:dyDescent="0.45">
      <c r="A1604" s="20">
        <v>1001744</v>
      </c>
      <c r="B1604" s="20" t="s">
        <v>9431</v>
      </c>
      <c r="C1604" s="20" t="s">
        <v>10308</v>
      </c>
      <c r="D1604" s="20">
        <v>1716347230</v>
      </c>
      <c r="E1604" s="20">
        <v>231001847</v>
      </c>
      <c r="F1604" s="20" t="s">
        <v>11139</v>
      </c>
      <c r="G1604" s="20"/>
      <c r="H1604" s="20">
        <v>50</v>
      </c>
      <c r="I1604" s="20" t="s">
        <v>11150</v>
      </c>
      <c r="J1604" s="20" t="s">
        <v>11150</v>
      </c>
      <c r="K1604" s="20" t="s">
        <v>11150</v>
      </c>
      <c r="L1604" s="20" t="s">
        <v>11150</v>
      </c>
      <c r="M1604" s="20" t="s">
        <v>11150</v>
      </c>
      <c r="N1604" s="20" t="s">
        <v>11150</v>
      </c>
      <c r="O1604" s="20">
        <v>50</v>
      </c>
      <c r="P1604" s="20" t="str">
        <f>VLOOKUP(A1604,'REPORTE'!$A$1:$AG$1961,30,0)</f>
        <v>Secundaria</v>
      </c>
      <c r="Q1604" s="20" t="str">
        <f>VLOOKUP(A1604,'REPORTE'!$A$1:$AG$1961,31,0)</f>
        <v>CARCHI</v>
      </c>
      <c r="R1604" s="20" t="str">
        <f>VLOOKUP(A1604,'REPORTE'!$A$1:$AG$1961,32,0)</f>
        <v>ESPEJO</v>
      </c>
      <c r="S1604" s="20" t="str">
        <f>VLOOKUP(A1604,'REPORTE'!$A$1:$AG$1961,33,0)</f>
        <v>EL ANGEL</v>
      </c>
      <c r="T1604" s="20" t="str">
        <f>VLOOKUP(S1604,PROVINCIAS!$F$1:$G$1171,2,0)</f>
        <v>URBANA</v>
      </c>
      <c r="U1604" s="20" t="str">
        <f>VLOOKUP(A1604,'REPORTE'!$A$1:$AG$1961,5,0)</f>
        <v>ECUATORIANO(A)</v>
      </c>
      <c r="V1604" s="20" t="str">
        <f>VLOOKUP(A1604,'REPORTE'!$A$1:$AG$1961,18,0)</f>
        <v>F</v>
      </c>
    </row>
    <row r="1605" spans="1:22" x14ac:dyDescent="0.45">
      <c r="A1605" s="20">
        <v>1001745</v>
      </c>
      <c r="B1605" s="20" t="s">
        <v>9431</v>
      </c>
      <c r="C1605" s="20" t="s">
        <v>10269</v>
      </c>
      <c r="D1605" s="20">
        <v>1721121059</v>
      </c>
      <c r="E1605" s="20">
        <v>231001848</v>
      </c>
      <c r="F1605" s="20" t="s">
        <v>11139</v>
      </c>
      <c r="G1605" s="20"/>
      <c r="H1605" s="20">
        <v>27.5</v>
      </c>
      <c r="I1605" s="20" t="s">
        <v>11150</v>
      </c>
      <c r="J1605" s="20" t="s">
        <v>11150</v>
      </c>
      <c r="K1605" s="20" t="s">
        <v>11150</v>
      </c>
      <c r="L1605" s="20" t="s">
        <v>11150</v>
      </c>
      <c r="M1605" s="20" t="s">
        <v>11150</v>
      </c>
      <c r="N1605" s="20" t="s">
        <v>11150</v>
      </c>
      <c r="O1605" s="20">
        <v>27.5</v>
      </c>
      <c r="P1605" s="20" t="str">
        <f>VLOOKUP(A1605,'REPORTE'!$A$1:$AG$1961,30,0)</f>
        <v>Ninguna</v>
      </c>
      <c r="Q1605" s="20" t="str">
        <f>VLOOKUP(A1605,'REPORTE'!$A$1:$AG$1961,31,0)</f>
        <v>PICHINCHA</v>
      </c>
      <c r="R1605" s="20" t="str">
        <f>VLOOKUP(A1605,'REPORTE'!$A$1:$AG$1961,32,0)</f>
        <v>QUITO</v>
      </c>
      <c r="S1605" s="20" t="str">
        <f>VLOOKUP(A1605,'REPORTE'!$A$1:$AG$1961,33,0)</f>
        <v>SAN SEBASTIAN</v>
      </c>
      <c r="T1605" s="20" t="str">
        <f>VLOOKUP(S1605,PROVINCIAS!$F$1:$G$1171,2,0)</f>
        <v>URBANA</v>
      </c>
      <c r="U1605" s="20" t="str">
        <f>VLOOKUP(A1605,'REPORTE'!$A$1:$AG$1961,5,0)</f>
        <v>ECUATORIANO(A)</v>
      </c>
      <c r="V1605" s="20" t="str">
        <f>VLOOKUP(A1605,'REPORTE'!$A$1:$AG$1961,18,0)</f>
        <v>F</v>
      </c>
    </row>
    <row r="1606" spans="1:22" x14ac:dyDescent="0.45">
      <c r="A1606" s="20">
        <v>1001746</v>
      </c>
      <c r="B1606" s="20" t="s">
        <v>9431</v>
      </c>
      <c r="C1606" s="20" t="s">
        <v>10411</v>
      </c>
      <c r="D1606" s="20">
        <v>1726857228</v>
      </c>
      <c r="E1606" s="20">
        <v>231001849</v>
      </c>
      <c r="F1606" s="20" t="s">
        <v>11139</v>
      </c>
      <c r="G1606" s="20"/>
      <c r="H1606" s="20">
        <v>157.5</v>
      </c>
      <c r="I1606" s="20" t="s">
        <v>11150</v>
      </c>
      <c r="J1606" s="20" t="s">
        <v>11150</v>
      </c>
      <c r="K1606" s="20" t="s">
        <v>11150</v>
      </c>
      <c r="L1606" s="20" t="s">
        <v>11150</v>
      </c>
      <c r="M1606" s="20" t="s">
        <v>11150</v>
      </c>
      <c r="N1606" s="20" t="s">
        <v>11150</v>
      </c>
      <c r="O1606" s="20">
        <v>157.5</v>
      </c>
      <c r="P1606" s="20" t="str">
        <f>VLOOKUP(A1606,'REPORTE'!$A$1:$AG$1961,30,0)</f>
        <v>Ninguna</v>
      </c>
      <c r="Q1606" s="20" t="str">
        <f>VLOOKUP(A1606,'REPORTE'!$A$1:$AG$1961,31,0)</f>
        <v>PICHINCHA</v>
      </c>
      <c r="R1606" s="20" t="str">
        <f>VLOOKUP(A1606,'REPORTE'!$A$1:$AG$1961,32,0)</f>
        <v>QUITO</v>
      </c>
      <c r="S1606" s="20" t="str">
        <f>VLOOKUP(A1606,'REPORTE'!$A$1:$AG$1961,33,0)</f>
        <v>CENTRO HISTORICO</v>
      </c>
      <c r="T1606" s="20" t="str">
        <f>VLOOKUP(S1606,PROVINCIAS!$F$1:$G$1171,2,0)</f>
        <v>URBANA</v>
      </c>
      <c r="U1606" s="20" t="str">
        <f>VLOOKUP(A1606,'REPORTE'!$A$1:$AG$1961,5,0)</f>
        <v>ECUATORIANO(A)</v>
      </c>
      <c r="V1606" s="20" t="str">
        <f>VLOOKUP(A1606,'REPORTE'!$A$1:$AG$1961,18,0)</f>
        <v>M</v>
      </c>
    </row>
    <row r="1607" spans="1:22" x14ac:dyDescent="0.45">
      <c r="A1607" s="20">
        <v>1001747</v>
      </c>
      <c r="B1607" s="20" t="s">
        <v>9431</v>
      </c>
      <c r="C1607" s="20" t="s">
        <v>10281</v>
      </c>
      <c r="D1607" s="20">
        <v>1728404003</v>
      </c>
      <c r="E1607" s="20">
        <v>231001850</v>
      </c>
      <c r="F1607" s="20" t="s">
        <v>11139</v>
      </c>
      <c r="G1607" s="20"/>
      <c r="H1607" s="20">
        <v>340</v>
      </c>
      <c r="I1607" s="20" t="s">
        <v>11150</v>
      </c>
      <c r="J1607" s="20" t="s">
        <v>11150</v>
      </c>
      <c r="K1607" s="20" t="s">
        <v>11150</v>
      </c>
      <c r="L1607" s="20" t="s">
        <v>11150</v>
      </c>
      <c r="M1607" s="20" t="s">
        <v>11150</v>
      </c>
      <c r="N1607" s="20" t="s">
        <v>11150</v>
      </c>
      <c r="O1607" s="20">
        <v>340</v>
      </c>
      <c r="P1607" s="20" t="str">
        <f>VLOOKUP(A1607,'REPORTE'!$A$1:$AG$1961,30,0)</f>
        <v>Primaria</v>
      </c>
      <c r="Q1607" s="20" t="str">
        <f>VLOOKUP(A1607,'REPORTE'!$A$1:$AG$1961,31,0)</f>
        <v>COTOPAXI</v>
      </c>
      <c r="R1607" s="20" t="str">
        <f>VLOOKUP(A1607,'REPORTE'!$A$1:$AG$1961,32,0)</f>
        <v>SAQUISILI</v>
      </c>
      <c r="S1607" s="20" t="str">
        <f>VLOOKUP(A1607,'REPORTE'!$A$1:$AG$1961,33,0)</f>
        <v>SAQUISILI</v>
      </c>
      <c r="T1607" s="20" t="str">
        <f>VLOOKUP(S1607,PROVINCIAS!$F$1:$G$1171,2,0)</f>
        <v>URBANA</v>
      </c>
      <c r="U1607" s="20" t="str">
        <f>VLOOKUP(A1607,'REPORTE'!$A$1:$AG$1961,5,0)</f>
        <v>ECUATORIANO(A)</v>
      </c>
      <c r="V1607" s="20" t="str">
        <f>VLOOKUP(A1607,'REPORTE'!$A$1:$AG$1961,18,0)</f>
        <v>F</v>
      </c>
    </row>
    <row r="1608" spans="1:22" x14ac:dyDescent="0.45">
      <c r="A1608" s="20">
        <v>1001748</v>
      </c>
      <c r="B1608" s="20" t="s">
        <v>9431</v>
      </c>
      <c r="C1608" s="20" t="s">
        <v>14482</v>
      </c>
      <c r="D1608" s="20">
        <v>1752439370</v>
      </c>
      <c r="E1608" s="20">
        <v>231001851</v>
      </c>
      <c r="F1608" s="20" t="s">
        <v>11139</v>
      </c>
      <c r="G1608" s="20"/>
      <c r="H1608" s="20">
        <v>30</v>
      </c>
      <c r="I1608" s="20" t="s">
        <v>11150</v>
      </c>
      <c r="J1608" s="20" t="s">
        <v>11150</v>
      </c>
      <c r="K1608" s="20" t="s">
        <v>11150</v>
      </c>
      <c r="L1608" s="20" t="s">
        <v>11150</v>
      </c>
      <c r="M1608" s="20" t="s">
        <v>11150</v>
      </c>
      <c r="N1608" s="20" t="s">
        <v>11150</v>
      </c>
      <c r="O1608" s="20">
        <v>30</v>
      </c>
      <c r="P1608" s="20" t="str">
        <f>VLOOKUP(A1608,'REPORTE'!$A$1:$AG$1961,30,0)</f>
        <v>Ninguna</v>
      </c>
      <c r="Q1608" s="20" t="str">
        <f>VLOOKUP(A1608,'REPORTE'!$A$1:$AG$1961,31,0)</f>
        <v>PICHINCHA</v>
      </c>
      <c r="R1608" s="20" t="str">
        <f>VLOOKUP(A1608,'REPORTE'!$A$1:$AG$1961,32,0)</f>
        <v>QUITO</v>
      </c>
      <c r="S1608" s="20" t="str">
        <f>VLOOKUP(A1608,'REPORTE'!$A$1:$AG$1961,33,0)</f>
        <v>COTOCOLLAO</v>
      </c>
      <c r="T1608" s="20" t="str">
        <f>VLOOKUP(S1608,PROVINCIAS!$F$1:$G$1171,2,0)</f>
        <v>URBANA</v>
      </c>
      <c r="U1608" s="20" t="str">
        <f>VLOOKUP(A1608,'REPORTE'!$A$1:$AG$1961,5,0)</f>
        <v>ECUATORIANO(A)</v>
      </c>
      <c r="V1608" s="20" t="str">
        <f>VLOOKUP(A1608,'REPORTE'!$A$1:$AG$1961,18,0)</f>
        <v>M</v>
      </c>
    </row>
    <row r="1609" spans="1:22" x14ac:dyDescent="0.45">
      <c r="A1609" s="20">
        <v>1001750</v>
      </c>
      <c r="B1609" s="20" t="s">
        <v>9431</v>
      </c>
      <c r="C1609" s="20" t="s">
        <v>14483</v>
      </c>
      <c r="D1609" s="20">
        <v>1709416083</v>
      </c>
      <c r="E1609" s="20">
        <v>231001854</v>
      </c>
      <c r="F1609" s="20" t="s">
        <v>11139</v>
      </c>
      <c r="G1609" s="20"/>
      <c r="H1609" s="20">
        <v>6</v>
      </c>
      <c r="I1609" s="20" t="s">
        <v>11150</v>
      </c>
      <c r="J1609" s="20" t="s">
        <v>11150</v>
      </c>
      <c r="K1609" s="20" t="s">
        <v>11150</v>
      </c>
      <c r="L1609" s="20" t="s">
        <v>11150</v>
      </c>
      <c r="M1609" s="20" t="s">
        <v>11150</v>
      </c>
      <c r="N1609" s="20" t="s">
        <v>11150</v>
      </c>
      <c r="O1609" s="20">
        <v>6</v>
      </c>
      <c r="P1609" s="20" t="str">
        <f>VLOOKUP(A1609,'REPORTE'!$A$1:$AG$1961,30,0)</f>
        <v>Primaria</v>
      </c>
      <c r="Q1609" s="20" t="str">
        <f>VLOOKUP(A1609,'REPORTE'!$A$1:$AG$1961,31,0)</f>
        <v>AZUAY</v>
      </c>
      <c r="R1609" s="20" t="str">
        <f>VLOOKUP(A1609,'REPORTE'!$A$1:$AG$1961,32,0)</f>
        <v>GUALACEO</v>
      </c>
      <c r="S1609" s="20" t="str">
        <f>VLOOKUP(A1609,'REPORTE'!$A$1:$AG$1961,33,0)</f>
        <v>ZHIDMAD</v>
      </c>
      <c r="T1609" s="20" t="str">
        <f>VLOOKUP(S1609,PROVINCIAS!$F$1:$G$1171,2,0)</f>
        <v>RURAL</v>
      </c>
      <c r="U1609" s="20" t="str">
        <f>VLOOKUP(A1609,'REPORTE'!$A$1:$AG$1961,5,0)</f>
        <v>ECUATORIANO(A) INDIGENA</v>
      </c>
      <c r="V1609" s="20" t="str">
        <f>VLOOKUP(A1609,'REPORTE'!$A$1:$AG$1961,18,0)</f>
        <v>F</v>
      </c>
    </row>
    <row r="1610" spans="1:22" x14ac:dyDescent="0.45">
      <c r="A1610" s="20">
        <v>1001751</v>
      </c>
      <c r="B1610" s="20" t="s">
        <v>9431</v>
      </c>
      <c r="C1610" s="20" t="s">
        <v>14484</v>
      </c>
      <c r="D1610" s="20">
        <v>1750770503</v>
      </c>
      <c r="E1610" s="20">
        <v>231001855</v>
      </c>
      <c r="F1610" s="20" t="s">
        <v>11139</v>
      </c>
      <c r="G1610" s="20"/>
      <c r="H1610" s="20">
        <v>6</v>
      </c>
      <c r="I1610" s="20" t="s">
        <v>11150</v>
      </c>
      <c r="J1610" s="20" t="s">
        <v>11150</v>
      </c>
      <c r="K1610" s="20" t="s">
        <v>11150</v>
      </c>
      <c r="L1610" s="20" t="s">
        <v>11150</v>
      </c>
      <c r="M1610" s="20" t="s">
        <v>11150</v>
      </c>
      <c r="N1610" s="20" t="s">
        <v>11150</v>
      </c>
      <c r="O1610" s="20">
        <v>6</v>
      </c>
      <c r="P1610" s="20" t="str">
        <f>VLOOKUP(A1610,'REPORTE'!$A$1:$AG$1961,30,0)</f>
        <v>Formación Técnica (Intermedia)</v>
      </c>
      <c r="Q1610" s="20" t="str">
        <f>VLOOKUP(A1610,'REPORTE'!$A$1:$AG$1961,31,0)</f>
        <v>PICHINCHA</v>
      </c>
      <c r="R1610" s="20" t="str">
        <f>VLOOKUP(A1610,'REPORTE'!$A$1:$AG$1961,32,0)</f>
        <v>QUITO</v>
      </c>
      <c r="S1610" s="20" t="str">
        <f>VLOOKUP(A1610,'REPORTE'!$A$1:$AG$1961,33,0)</f>
        <v>COTOCOLLAO</v>
      </c>
      <c r="T1610" s="20" t="str">
        <f>VLOOKUP(S1610,PROVINCIAS!$F$1:$G$1171,2,0)</f>
        <v>URBANA</v>
      </c>
      <c r="U1610" s="20" t="str">
        <f>VLOOKUP(A1610,'REPORTE'!$A$1:$AG$1961,5,0)</f>
        <v>ECUATORIANO(A)</v>
      </c>
      <c r="V1610" s="20" t="str">
        <f>VLOOKUP(A1610,'REPORTE'!$A$1:$AG$1961,18,0)</f>
        <v>M</v>
      </c>
    </row>
    <row r="1611" spans="1:22" x14ac:dyDescent="0.45">
      <c r="A1611" s="20">
        <v>1001753</v>
      </c>
      <c r="B1611" s="20" t="s">
        <v>9431</v>
      </c>
      <c r="C1611" s="20" t="s">
        <v>14485</v>
      </c>
      <c r="D1611" s="20">
        <v>1721148086</v>
      </c>
      <c r="E1611" s="20">
        <v>231001858</v>
      </c>
      <c r="F1611" s="20" t="s">
        <v>11139</v>
      </c>
      <c r="G1611" s="20"/>
      <c r="H1611" s="20">
        <v>25</v>
      </c>
      <c r="I1611" s="20" t="s">
        <v>11150</v>
      </c>
      <c r="J1611" s="20" t="s">
        <v>11150</v>
      </c>
      <c r="K1611" s="20" t="s">
        <v>11150</v>
      </c>
      <c r="L1611" s="20" t="s">
        <v>11150</v>
      </c>
      <c r="M1611" s="20" t="s">
        <v>11150</v>
      </c>
      <c r="N1611" s="20" t="s">
        <v>11150</v>
      </c>
      <c r="O1611" s="20">
        <v>25</v>
      </c>
      <c r="P1611" s="20" t="str">
        <f>VLOOKUP(A1611,'REPORTE'!$A$1:$AG$1961,30,0)</f>
        <v>Secundaria</v>
      </c>
      <c r="Q1611" s="20" t="str">
        <f>VLOOKUP(A1611,'REPORTE'!$A$1:$AG$1961,31,0)</f>
        <v>PICHINCHA</v>
      </c>
      <c r="R1611" s="20" t="str">
        <f>VLOOKUP(A1611,'REPORTE'!$A$1:$AG$1961,32,0)</f>
        <v>QUITO</v>
      </c>
      <c r="S1611" s="20" t="str">
        <f>VLOOKUP(A1611,'REPORTE'!$A$1:$AG$1961,33,0)</f>
        <v>CENTRO HISTORICO</v>
      </c>
      <c r="T1611" s="20" t="str">
        <f>VLOOKUP(S1611,PROVINCIAS!$F$1:$G$1171,2,0)</f>
        <v>URBANA</v>
      </c>
      <c r="U1611" s="20" t="str">
        <f>VLOOKUP(A1611,'REPORTE'!$A$1:$AG$1961,5,0)</f>
        <v>ECUATORIANO(A)</v>
      </c>
      <c r="V1611" s="20" t="str">
        <f>VLOOKUP(A1611,'REPORTE'!$A$1:$AG$1961,18,0)</f>
        <v>F</v>
      </c>
    </row>
    <row r="1612" spans="1:22" x14ac:dyDescent="0.45">
      <c r="A1612" s="20">
        <v>1001754</v>
      </c>
      <c r="B1612" s="20" t="s">
        <v>9431</v>
      </c>
      <c r="C1612" s="20" t="s">
        <v>14486</v>
      </c>
      <c r="D1612" s="20">
        <v>802769513</v>
      </c>
      <c r="E1612" s="20">
        <v>231001859</v>
      </c>
      <c r="F1612" s="20" t="s">
        <v>11139</v>
      </c>
      <c r="G1612" s="20"/>
      <c r="H1612" s="20">
        <v>25</v>
      </c>
      <c r="I1612" s="20" t="s">
        <v>11150</v>
      </c>
      <c r="J1612" s="20" t="s">
        <v>11150</v>
      </c>
      <c r="K1612" s="20" t="s">
        <v>11150</v>
      </c>
      <c r="L1612" s="20" t="s">
        <v>11150</v>
      </c>
      <c r="M1612" s="20" t="s">
        <v>11150</v>
      </c>
      <c r="N1612" s="20" t="s">
        <v>11150</v>
      </c>
      <c r="O1612" s="20">
        <v>25</v>
      </c>
      <c r="P1612" s="20" t="str">
        <f>VLOOKUP(A1612,'REPORTE'!$A$1:$AG$1961,30,0)</f>
        <v>Secundaria</v>
      </c>
      <c r="Q1612" s="20" t="str">
        <f>VLOOKUP(A1612,'REPORTE'!$A$1:$AG$1961,31,0)</f>
        <v>ESMERALDAS</v>
      </c>
      <c r="R1612" s="20" t="str">
        <f>VLOOKUP(A1612,'REPORTE'!$A$1:$AG$1961,32,0)</f>
        <v>QUININDE</v>
      </c>
      <c r="S1612" s="20" t="str">
        <f>VLOOKUP(A1612,'REPORTE'!$A$1:$AG$1961,33,0)</f>
        <v>ROSA ZARATE (QUINDE)</v>
      </c>
      <c r="T1612" s="20" t="str">
        <f>VLOOKUP(S1612,PROVINCIAS!$F$1:$G$1171,2,0)</f>
        <v>URBANA</v>
      </c>
      <c r="U1612" s="20" t="str">
        <f>VLOOKUP(A1612,'REPORTE'!$A$1:$AG$1961,5,0)</f>
        <v>ECUATORIANO(A)</v>
      </c>
      <c r="V1612" s="20" t="str">
        <f>VLOOKUP(A1612,'REPORTE'!$A$1:$AG$1961,18,0)</f>
        <v>M</v>
      </c>
    </row>
    <row r="1613" spans="1:22" x14ac:dyDescent="0.45">
      <c r="A1613" s="20">
        <v>1001756</v>
      </c>
      <c r="B1613" s="20" t="s">
        <v>9431</v>
      </c>
      <c r="C1613" s="20" t="s">
        <v>10278</v>
      </c>
      <c r="D1613" s="20">
        <v>1724284375</v>
      </c>
      <c r="E1613" s="20">
        <v>231001863</v>
      </c>
      <c r="F1613" s="20" t="s">
        <v>11139</v>
      </c>
      <c r="G1613" s="20"/>
      <c r="H1613" s="20">
        <v>735</v>
      </c>
      <c r="I1613" s="20" t="s">
        <v>11150</v>
      </c>
      <c r="J1613" s="20" t="s">
        <v>11150</v>
      </c>
      <c r="K1613" s="20" t="s">
        <v>11150</v>
      </c>
      <c r="L1613" s="20" t="s">
        <v>11150</v>
      </c>
      <c r="M1613" s="20" t="s">
        <v>11150</v>
      </c>
      <c r="N1613" s="20" t="s">
        <v>11150</v>
      </c>
      <c r="O1613" s="20">
        <v>735</v>
      </c>
      <c r="P1613" s="20" t="str">
        <f>VLOOKUP(A1613,'REPORTE'!$A$1:$AG$1961,30,0)</f>
        <v>Secundaria</v>
      </c>
      <c r="Q1613" s="20" t="str">
        <f>VLOOKUP(A1613,'REPORTE'!$A$1:$AG$1961,31,0)</f>
        <v>CARCHI</v>
      </c>
      <c r="R1613" s="20" t="str">
        <f>VLOOKUP(A1613,'REPORTE'!$A$1:$AG$1961,32,0)</f>
        <v>TULCAN</v>
      </c>
      <c r="S1613" s="20" t="str">
        <f>VLOOKUP(A1613,'REPORTE'!$A$1:$AG$1961,33,0)</f>
        <v>SANTA MARTHA DE CUBA</v>
      </c>
      <c r="T1613" s="20" t="str">
        <f>VLOOKUP(S1613,PROVINCIAS!$F$1:$G$1171,2,0)</f>
        <v>RURAL</v>
      </c>
      <c r="U1613" s="20" t="str">
        <f>VLOOKUP(A1613,'REPORTE'!$A$1:$AG$1961,5,0)</f>
        <v>ECUATORIANO(A)</v>
      </c>
      <c r="V1613" s="20" t="str">
        <f>VLOOKUP(A1613,'REPORTE'!$A$1:$AG$1961,18,0)</f>
        <v>F</v>
      </c>
    </row>
    <row r="1614" spans="1:22" x14ac:dyDescent="0.45">
      <c r="A1614" s="20">
        <v>1001758</v>
      </c>
      <c r="B1614" s="20" t="s">
        <v>9431</v>
      </c>
      <c r="C1614" s="20" t="s">
        <v>10358</v>
      </c>
      <c r="D1614" s="20">
        <v>603125659</v>
      </c>
      <c r="E1614" s="20">
        <v>231001864</v>
      </c>
      <c r="F1614" s="20" t="s">
        <v>11139</v>
      </c>
      <c r="G1614" s="20"/>
      <c r="H1614" s="20">
        <v>14.5</v>
      </c>
      <c r="I1614" s="20" t="s">
        <v>11150</v>
      </c>
      <c r="J1614" s="20" t="s">
        <v>11150</v>
      </c>
      <c r="K1614" s="20" t="s">
        <v>11150</v>
      </c>
      <c r="L1614" s="20" t="s">
        <v>11150</v>
      </c>
      <c r="M1614" s="20" t="s">
        <v>11150</v>
      </c>
      <c r="N1614" s="20" t="s">
        <v>11150</v>
      </c>
      <c r="O1614" s="20">
        <v>14.5</v>
      </c>
      <c r="P1614" s="20" t="str">
        <f>VLOOKUP(A1614,'REPORTE'!$A$1:$AG$1961,30,0)</f>
        <v>Secundaria</v>
      </c>
      <c r="Q1614" s="20" t="str">
        <f>VLOOKUP(A1614,'REPORTE'!$A$1:$AG$1961,31,0)</f>
        <v>CHIMBORAZO</v>
      </c>
      <c r="R1614" s="20" t="str">
        <f>VLOOKUP(A1614,'REPORTE'!$A$1:$AG$1961,32,0)</f>
        <v>RIOBAMBA</v>
      </c>
      <c r="S1614" s="20" t="str">
        <f>VLOOKUP(A1614,'REPORTE'!$A$1:$AG$1961,33,0)</f>
        <v>PUNIN</v>
      </c>
      <c r="T1614" s="20" t="str">
        <f>VLOOKUP(S1614,PROVINCIAS!$F$1:$G$1171,2,0)</f>
        <v>RURAL</v>
      </c>
      <c r="U1614" s="20" t="str">
        <f>VLOOKUP(A1614,'REPORTE'!$A$1:$AG$1961,5,0)</f>
        <v>ECUATORIANO(A)</v>
      </c>
      <c r="V1614" s="20" t="str">
        <f>VLOOKUP(A1614,'REPORTE'!$A$1:$AG$1961,18,0)</f>
        <v>F</v>
      </c>
    </row>
    <row r="1615" spans="1:22" x14ac:dyDescent="0.45">
      <c r="A1615" s="20">
        <v>1001759</v>
      </c>
      <c r="B1615" s="20" t="s">
        <v>9431</v>
      </c>
      <c r="C1615" s="20" t="s">
        <v>14487</v>
      </c>
      <c r="D1615" s="20">
        <v>1726358045</v>
      </c>
      <c r="E1615" s="20">
        <v>231001865</v>
      </c>
      <c r="F1615" s="20" t="s">
        <v>11139</v>
      </c>
      <c r="G1615" s="20"/>
      <c r="H1615" s="20">
        <v>5</v>
      </c>
      <c r="I1615" s="20" t="s">
        <v>11150</v>
      </c>
      <c r="J1615" s="20" t="s">
        <v>11150</v>
      </c>
      <c r="K1615" s="20" t="s">
        <v>11150</v>
      </c>
      <c r="L1615" s="20" t="s">
        <v>11150</v>
      </c>
      <c r="M1615" s="20" t="s">
        <v>11150</v>
      </c>
      <c r="N1615" s="20" t="s">
        <v>11150</v>
      </c>
      <c r="O1615" s="20">
        <v>5</v>
      </c>
      <c r="P1615" s="20" t="str">
        <f>VLOOKUP(A1615,'REPORTE'!$A$1:$AG$1961,30,0)</f>
        <v>Secundaria</v>
      </c>
      <c r="Q1615" s="20" t="str">
        <f>VLOOKUP(A1615,'REPORTE'!$A$1:$AG$1961,31,0)</f>
        <v>PICHINCHA</v>
      </c>
      <c r="R1615" s="20" t="str">
        <f>VLOOKUP(A1615,'REPORTE'!$A$1:$AG$1961,32,0)</f>
        <v>QUITO</v>
      </c>
      <c r="S1615" s="20" t="str">
        <f>VLOOKUP(A1615,'REPORTE'!$A$1:$AG$1961,33,0)</f>
        <v>COTOCOLLAO</v>
      </c>
      <c r="T1615" s="20" t="str">
        <f>VLOOKUP(S1615,PROVINCIAS!$F$1:$G$1171,2,0)</f>
        <v>URBANA</v>
      </c>
      <c r="U1615" s="20" t="str">
        <f>VLOOKUP(A1615,'REPORTE'!$A$1:$AG$1961,5,0)</f>
        <v>ECUATORIANO(A)</v>
      </c>
      <c r="V1615" s="20" t="str">
        <f>VLOOKUP(A1615,'REPORTE'!$A$1:$AG$1961,18,0)</f>
        <v>F</v>
      </c>
    </row>
    <row r="1616" spans="1:22" x14ac:dyDescent="0.45">
      <c r="A1616" s="20">
        <v>1001760</v>
      </c>
      <c r="B1616" s="20" t="s">
        <v>9431</v>
      </c>
      <c r="C1616" s="20" t="s">
        <v>10293</v>
      </c>
      <c r="D1616" s="20">
        <v>1751064591</v>
      </c>
      <c r="E1616" s="20">
        <v>231001866</v>
      </c>
      <c r="F1616" s="20" t="s">
        <v>11139</v>
      </c>
      <c r="G1616" s="20"/>
      <c r="H1616" s="20">
        <v>160</v>
      </c>
      <c r="I1616" s="20" t="s">
        <v>11150</v>
      </c>
      <c r="J1616" s="20" t="s">
        <v>11150</v>
      </c>
      <c r="K1616" s="20" t="s">
        <v>11150</v>
      </c>
      <c r="L1616" s="20" t="s">
        <v>11150</v>
      </c>
      <c r="M1616" s="20" t="s">
        <v>11150</v>
      </c>
      <c r="N1616" s="20" t="s">
        <v>11150</v>
      </c>
      <c r="O1616" s="20">
        <v>160</v>
      </c>
      <c r="P1616" s="20" t="str">
        <f>VLOOKUP(A1616,'REPORTE'!$A$1:$AG$1961,30,0)</f>
        <v>Universitaria</v>
      </c>
      <c r="Q1616" s="20" t="str">
        <f>VLOOKUP(A1616,'REPORTE'!$A$1:$AG$1961,31,0)</f>
        <v>CHIMBORAZO</v>
      </c>
      <c r="R1616" s="20" t="str">
        <f>VLOOKUP(A1616,'REPORTE'!$A$1:$AG$1961,32,0)</f>
        <v>RIOBAMBA</v>
      </c>
      <c r="S1616" s="20" t="str">
        <f>VLOOKUP(A1616,'REPORTE'!$A$1:$AG$1961,33,0)</f>
        <v>VELOZ</v>
      </c>
      <c r="T1616" s="20" t="str">
        <f>VLOOKUP(S1616,PROVINCIAS!$F$1:$G$1171,2,0)</f>
        <v>URBANA</v>
      </c>
      <c r="U1616" s="20" t="str">
        <f>VLOOKUP(A1616,'REPORTE'!$A$1:$AG$1961,5,0)</f>
        <v>ECUATORIANO(A)</v>
      </c>
      <c r="V1616" s="20" t="str">
        <f>VLOOKUP(A1616,'REPORTE'!$A$1:$AG$1961,18,0)</f>
        <v>F</v>
      </c>
    </row>
    <row r="1617" spans="1:22" x14ac:dyDescent="0.45">
      <c r="A1617" s="20">
        <v>1001761</v>
      </c>
      <c r="B1617" s="20" t="s">
        <v>9431</v>
      </c>
      <c r="C1617" s="20" t="s">
        <v>10290</v>
      </c>
      <c r="D1617" s="20">
        <v>603743113</v>
      </c>
      <c r="E1617" s="20">
        <v>231001867</v>
      </c>
      <c r="F1617" s="20" t="s">
        <v>11139</v>
      </c>
      <c r="G1617" s="20"/>
      <c r="H1617" s="20">
        <v>185</v>
      </c>
      <c r="I1617" s="20" t="s">
        <v>11150</v>
      </c>
      <c r="J1617" s="20" t="s">
        <v>11150</v>
      </c>
      <c r="K1617" s="20" t="s">
        <v>11150</v>
      </c>
      <c r="L1617" s="20" t="s">
        <v>11150</v>
      </c>
      <c r="M1617" s="20" t="s">
        <v>11150</v>
      </c>
      <c r="N1617" s="20" t="s">
        <v>11150</v>
      </c>
      <c r="O1617" s="20">
        <v>185</v>
      </c>
      <c r="P1617" s="20" t="str">
        <f>VLOOKUP(A1617,'REPORTE'!$A$1:$AG$1961,30,0)</f>
        <v>Secundaria</v>
      </c>
      <c r="Q1617" s="20" t="str">
        <f>VLOOKUP(A1617,'REPORTE'!$A$1:$AG$1961,31,0)</f>
        <v>CHIMBORAZO</v>
      </c>
      <c r="R1617" s="20" t="str">
        <f>VLOOKUP(A1617,'REPORTE'!$A$1:$AG$1961,32,0)</f>
        <v>RIOBAMBA</v>
      </c>
      <c r="S1617" s="20" t="str">
        <f>VLOOKUP(A1617,'REPORTE'!$A$1:$AG$1961,33,0)</f>
        <v>VELOZ</v>
      </c>
      <c r="T1617" s="20" t="str">
        <f>VLOOKUP(S1617,PROVINCIAS!$F$1:$G$1171,2,0)</f>
        <v>URBANA</v>
      </c>
      <c r="U1617" s="20" t="str">
        <f>VLOOKUP(A1617,'REPORTE'!$A$1:$AG$1961,5,0)</f>
        <v>ECUATORIANO(A)</v>
      </c>
      <c r="V1617" s="20" t="str">
        <f>VLOOKUP(A1617,'REPORTE'!$A$1:$AG$1961,18,0)</f>
        <v>F</v>
      </c>
    </row>
    <row r="1618" spans="1:22" x14ac:dyDescent="0.45">
      <c r="A1618" s="20">
        <v>1001762</v>
      </c>
      <c r="B1618" s="20" t="s">
        <v>9431</v>
      </c>
      <c r="C1618" s="20" t="s">
        <v>10282</v>
      </c>
      <c r="D1618" s="20">
        <v>1721252268</v>
      </c>
      <c r="E1618" s="20">
        <v>231001868</v>
      </c>
      <c r="F1618" s="20" t="s">
        <v>11139</v>
      </c>
      <c r="G1618" s="20"/>
      <c r="H1618" s="20">
        <v>49</v>
      </c>
      <c r="I1618" s="20" t="s">
        <v>11150</v>
      </c>
      <c r="J1618" s="20" t="s">
        <v>11150</v>
      </c>
      <c r="K1618" s="20" t="s">
        <v>11150</v>
      </c>
      <c r="L1618" s="20" t="s">
        <v>11150</v>
      </c>
      <c r="M1618" s="20" t="s">
        <v>11150</v>
      </c>
      <c r="N1618" s="20" t="s">
        <v>11150</v>
      </c>
      <c r="O1618" s="20">
        <v>49</v>
      </c>
      <c r="P1618" s="20" t="str">
        <f>VLOOKUP(A1618,'REPORTE'!$A$1:$AG$1961,30,0)</f>
        <v>Secundaria</v>
      </c>
      <c r="Q1618" s="20" t="str">
        <f>VLOOKUP(A1618,'REPORTE'!$A$1:$AG$1961,31,0)</f>
        <v>PICHINCHA</v>
      </c>
      <c r="R1618" s="20" t="str">
        <f>VLOOKUP(A1618,'REPORTE'!$A$1:$AG$1961,32,0)</f>
        <v>QUITO</v>
      </c>
      <c r="S1618" s="20" t="str">
        <f>VLOOKUP(A1618,'REPORTE'!$A$1:$AG$1961,33,0)</f>
        <v>COTOCOLLAO</v>
      </c>
      <c r="T1618" s="20" t="str">
        <f>VLOOKUP(S1618,PROVINCIAS!$F$1:$G$1171,2,0)</f>
        <v>URBANA</v>
      </c>
      <c r="U1618" s="20" t="str">
        <f>VLOOKUP(A1618,'REPORTE'!$A$1:$AG$1961,5,0)</f>
        <v>ECUATORIANO(A)</v>
      </c>
      <c r="V1618" s="20" t="str">
        <f>VLOOKUP(A1618,'REPORTE'!$A$1:$AG$1961,18,0)</f>
        <v>F</v>
      </c>
    </row>
    <row r="1619" spans="1:22" x14ac:dyDescent="0.45">
      <c r="A1619" s="20">
        <v>1001763</v>
      </c>
      <c r="B1619" s="20" t="s">
        <v>9431</v>
      </c>
      <c r="C1619" s="20" t="s">
        <v>14488</v>
      </c>
      <c r="D1619" s="20">
        <v>502619968</v>
      </c>
      <c r="E1619" s="20">
        <v>231001869</v>
      </c>
      <c r="F1619" s="20" t="s">
        <v>11139</v>
      </c>
      <c r="G1619" s="20"/>
      <c r="H1619" s="20">
        <v>15</v>
      </c>
      <c r="I1619" s="20" t="s">
        <v>11150</v>
      </c>
      <c r="J1619" s="20" t="s">
        <v>11150</v>
      </c>
      <c r="K1619" s="20" t="s">
        <v>11150</v>
      </c>
      <c r="L1619" s="20" t="s">
        <v>11150</v>
      </c>
      <c r="M1619" s="20" t="s">
        <v>11150</v>
      </c>
      <c r="N1619" s="20" t="s">
        <v>11150</v>
      </c>
      <c r="O1619" s="20">
        <v>15</v>
      </c>
      <c r="P1619" s="20" t="str">
        <f>VLOOKUP(A1619,'REPORTE'!$A$1:$AG$1961,30,0)</f>
        <v>Secundaria</v>
      </c>
      <c r="Q1619" s="20" t="str">
        <f>VLOOKUP(A1619,'REPORTE'!$A$1:$AG$1961,31,0)</f>
        <v>COTOPAXI</v>
      </c>
      <c r="R1619" s="20" t="str">
        <f>VLOOKUP(A1619,'REPORTE'!$A$1:$AG$1961,32,0)</f>
        <v>PANGUA</v>
      </c>
      <c r="S1619" s="20" t="str">
        <f>VLOOKUP(A1619,'REPORTE'!$A$1:$AG$1961,33,0)</f>
        <v>EL CORAZON</v>
      </c>
      <c r="T1619" s="20" t="str">
        <f>VLOOKUP(S1619,PROVINCIAS!$F$1:$G$1171,2,0)</f>
        <v>URBANA</v>
      </c>
      <c r="U1619" s="20" t="str">
        <f>VLOOKUP(A1619,'REPORTE'!$A$1:$AG$1961,5,0)</f>
        <v>ECUATORIANO(A)</v>
      </c>
      <c r="V1619" s="20" t="str">
        <f>VLOOKUP(A1619,'REPORTE'!$A$1:$AG$1961,18,0)</f>
        <v>M</v>
      </c>
    </row>
    <row r="1620" spans="1:22" x14ac:dyDescent="0.45">
      <c r="A1620" s="20">
        <v>1001764</v>
      </c>
      <c r="B1620" s="20" t="s">
        <v>9431</v>
      </c>
      <c r="C1620" s="20" t="s">
        <v>10309</v>
      </c>
      <c r="D1620" s="20">
        <v>1723420426</v>
      </c>
      <c r="E1620" s="20">
        <v>231001870</v>
      </c>
      <c r="F1620" s="20" t="s">
        <v>11139</v>
      </c>
      <c r="G1620" s="20"/>
      <c r="H1620" s="20">
        <v>150</v>
      </c>
      <c r="I1620" s="20" t="s">
        <v>11150</v>
      </c>
      <c r="J1620" s="20" t="s">
        <v>11150</v>
      </c>
      <c r="K1620" s="20" t="s">
        <v>11150</v>
      </c>
      <c r="L1620" s="20" t="s">
        <v>11150</v>
      </c>
      <c r="M1620" s="20" t="s">
        <v>11150</v>
      </c>
      <c r="N1620" s="20" t="s">
        <v>11150</v>
      </c>
      <c r="O1620" s="20">
        <v>150</v>
      </c>
      <c r="P1620" s="20" t="str">
        <f>VLOOKUP(A1620,'REPORTE'!$A$1:$AG$1961,30,0)</f>
        <v>Secundaria</v>
      </c>
      <c r="Q1620" s="20" t="str">
        <f>VLOOKUP(A1620,'REPORTE'!$A$1:$AG$1961,31,0)</f>
        <v>PICHINCHA</v>
      </c>
      <c r="R1620" s="20" t="str">
        <f>VLOOKUP(A1620,'REPORTE'!$A$1:$AG$1961,32,0)</f>
        <v>QUITO</v>
      </c>
      <c r="S1620" s="20" t="str">
        <f>VLOOKUP(A1620,'REPORTE'!$A$1:$AG$1961,33,0)</f>
        <v>CENTRO HISTORICO</v>
      </c>
      <c r="T1620" s="20" t="str">
        <f>VLOOKUP(S1620,PROVINCIAS!$F$1:$G$1171,2,0)</f>
        <v>URBANA</v>
      </c>
      <c r="U1620" s="20" t="str">
        <f>VLOOKUP(A1620,'REPORTE'!$A$1:$AG$1961,5,0)</f>
        <v>ECUATORIANO(A)</v>
      </c>
      <c r="V1620" s="20" t="str">
        <f>VLOOKUP(A1620,'REPORTE'!$A$1:$AG$1961,18,0)</f>
        <v>M</v>
      </c>
    </row>
    <row r="1621" spans="1:22" x14ac:dyDescent="0.45">
      <c r="A1621" s="20">
        <v>1001765</v>
      </c>
      <c r="B1621" s="20" t="s">
        <v>9431</v>
      </c>
      <c r="C1621" s="20" t="s">
        <v>14489</v>
      </c>
      <c r="D1621" s="20">
        <v>1720429677</v>
      </c>
      <c r="E1621" s="20">
        <v>231001871</v>
      </c>
      <c r="F1621" s="20" t="s">
        <v>11139</v>
      </c>
      <c r="G1621" s="20"/>
      <c r="H1621" s="20">
        <v>5</v>
      </c>
      <c r="I1621" s="20" t="s">
        <v>11150</v>
      </c>
      <c r="J1621" s="20" t="s">
        <v>11150</v>
      </c>
      <c r="K1621" s="20" t="s">
        <v>11150</v>
      </c>
      <c r="L1621" s="20" t="s">
        <v>11150</v>
      </c>
      <c r="M1621" s="20" t="s">
        <v>11150</v>
      </c>
      <c r="N1621" s="20" t="s">
        <v>11150</v>
      </c>
      <c r="O1621" s="20">
        <v>5</v>
      </c>
      <c r="P1621" s="20" t="str">
        <f>VLOOKUP(A1621,'REPORTE'!$A$1:$AG$1961,30,0)</f>
        <v>Primaria</v>
      </c>
      <c r="Q1621" s="20" t="str">
        <f>VLOOKUP(A1621,'REPORTE'!$A$1:$AG$1961,31,0)</f>
        <v>PICHINCHA</v>
      </c>
      <c r="R1621" s="20" t="str">
        <f>VLOOKUP(A1621,'REPORTE'!$A$1:$AG$1961,32,0)</f>
        <v>QUITO</v>
      </c>
      <c r="S1621" s="20" t="str">
        <f>VLOOKUP(A1621,'REPORTE'!$A$1:$AG$1961,33,0)</f>
        <v>MARISCAL SUCRE</v>
      </c>
      <c r="T1621" s="20" t="str">
        <f>VLOOKUP(S1621,PROVINCIAS!$F$1:$G$1171,2,0)</f>
        <v>RURAL</v>
      </c>
      <c r="U1621" s="20" t="str">
        <f>VLOOKUP(A1621,'REPORTE'!$A$1:$AG$1961,5,0)</f>
        <v>ECUATORIANO(A)</v>
      </c>
      <c r="V1621" s="20" t="str">
        <f>VLOOKUP(A1621,'REPORTE'!$A$1:$AG$1961,18,0)</f>
        <v>M</v>
      </c>
    </row>
    <row r="1622" spans="1:22" x14ac:dyDescent="0.45">
      <c r="A1622" s="20">
        <v>1001766</v>
      </c>
      <c r="B1622" s="20" t="s">
        <v>9431</v>
      </c>
      <c r="C1622" s="20" t="s">
        <v>10292</v>
      </c>
      <c r="D1622" s="20">
        <v>1721094058</v>
      </c>
      <c r="E1622" s="20">
        <v>231001872</v>
      </c>
      <c r="F1622" s="20" t="s">
        <v>11139</v>
      </c>
      <c r="G1622" s="20"/>
      <c r="H1622" s="20">
        <v>193</v>
      </c>
      <c r="I1622" s="20" t="s">
        <v>11150</v>
      </c>
      <c r="J1622" s="20" t="s">
        <v>11150</v>
      </c>
      <c r="K1622" s="20" t="s">
        <v>11150</v>
      </c>
      <c r="L1622" s="20" t="s">
        <v>11150</v>
      </c>
      <c r="M1622" s="20" t="s">
        <v>11150</v>
      </c>
      <c r="N1622" s="20" t="s">
        <v>11150</v>
      </c>
      <c r="O1622" s="20">
        <v>193</v>
      </c>
      <c r="P1622" s="20" t="str">
        <f>VLOOKUP(A1622,'REPORTE'!$A$1:$AG$1961,30,0)</f>
        <v>Secundaria</v>
      </c>
      <c r="Q1622" s="20" t="str">
        <f>VLOOKUP(A1622,'REPORTE'!$A$1:$AG$1961,31,0)</f>
        <v>PICHINCHA</v>
      </c>
      <c r="R1622" s="20" t="str">
        <f>VLOOKUP(A1622,'REPORTE'!$A$1:$AG$1961,32,0)</f>
        <v>QUITO</v>
      </c>
      <c r="S1622" s="20" t="str">
        <f>VLOOKUP(A1622,'REPORTE'!$A$1:$AG$1961,33,0)</f>
        <v>COTOCOLLAO</v>
      </c>
      <c r="T1622" s="20" t="str">
        <f>VLOOKUP(S1622,PROVINCIAS!$F$1:$G$1171,2,0)</f>
        <v>URBANA</v>
      </c>
      <c r="U1622" s="20" t="str">
        <f>VLOOKUP(A1622,'REPORTE'!$A$1:$AG$1961,5,0)</f>
        <v>ECUATORIANO(A)</v>
      </c>
      <c r="V1622" s="20" t="str">
        <f>VLOOKUP(A1622,'REPORTE'!$A$1:$AG$1961,18,0)</f>
        <v>F</v>
      </c>
    </row>
    <row r="1623" spans="1:22" x14ac:dyDescent="0.45">
      <c r="A1623" s="20">
        <v>1001767</v>
      </c>
      <c r="B1623" s="20" t="s">
        <v>9431</v>
      </c>
      <c r="C1623" s="20" t="s">
        <v>14491</v>
      </c>
      <c r="D1623" s="20">
        <v>1751938851</v>
      </c>
      <c r="E1623" s="20">
        <v>231001873</v>
      </c>
      <c r="F1623" s="20" t="s">
        <v>11139</v>
      </c>
      <c r="G1623" s="20"/>
      <c r="H1623" s="20">
        <v>2</v>
      </c>
      <c r="I1623" s="20" t="s">
        <v>11150</v>
      </c>
      <c r="J1623" s="20" t="s">
        <v>11150</v>
      </c>
      <c r="K1623" s="20" t="s">
        <v>11150</v>
      </c>
      <c r="L1623" s="20" t="s">
        <v>11150</v>
      </c>
      <c r="M1623" s="20" t="s">
        <v>11150</v>
      </c>
      <c r="N1623" s="20" t="s">
        <v>11150</v>
      </c>
      <c r="O1623" s="20">
        <v>2</v>
      </c>
      <c r="P1623" s="20" t="str">
        <f>VLOOKUP(A1623,'REPORTE'!$A$1:$AG$1961,30,0)</f>
        <v>Primaria</v>
      </c>
      <c r="Q1623" s="20" t="str">
        <f>VLOOKUP(A1623,'REPORTE'!$A$1:$AG$1961,31,0)</f>
        <v>PICHINCHA</v>
      </c>
      <c r="R1623" s="20" t="str">
        <f>VLOOKUP(A1623,'REPORTE'!$A$1:$AG$1961,32,0)</f>
        <v>QUITO</v>
      </c>
      <c r="S1623" s="20" t="str">
        <f>VLOOKUP(A1623,'REPORTE'!$A$1:$AG$1961,33,0)</f>
        <v>CENTRO HISTORICO</v>
      </c>
      <c r="T1623" s="20" t="str">
        <f>VLOOKUP(S1623,PROVINCIAS!$F$1:$G$1171,2,0)</f>
        <v>URBANA</v>
      </c>
      <c r="U1623" s="20" t="str">
        <f>VLOOKUP(A1623,'REPORTE'!$A$1:$AG$1961,5,0)</f>
        <v>ECUATORIANO(A)</v>
      </c>
      <c r="V1623" s="20" t="str">
        <f>VLOOKUP(A1623,'REPORTE'!$A$1:$AG$1961,18,0)</f>
        <v>F</v>
      </c>
    </row>
    <row r="1624" spans="1:22" x14ac:dyDescent="0.45">
      <c r="A1624" s="20">
        <v>1001768</v>
      </c>
      <c r="B1624" s="20" t="s">
        <v>9431</v>
      </c>
      <c r="C1624" s="20" t="s">
        <v>14492</v>
      </c>
      <c r="D1624" s="20">
        <v>1723722862</v>
      </c>
      <c r="E1624" s="20">
        <v>231001874</v>
      </c>
      <c r="F1624" s="20" t="s">
        <v>11139</v>
      </c>
      <c r="G1624" s="20"/>
      <c r="H1624" s="20">
        <v>3</v>
      </c>
      <c r="I1624" s="20" t="s">
        <v>11150</v>
      </c>
      <c r="J1624" s="20" t="s">
        <v>11150</v>
      </c>
      <c r="K1624" s="20" t="s">
        <v>11150</v>
      </c>
      <c r="L1624" s="20" t="s">
        <v>11150</v>
      </c>
      <c r="M1624" s="20" t="s">
        <v>11150</v>
      </c>
      <c r="N1624" s="20" t="s">
        <v>11150</v>
      </c>
      <c r="O1624" s="20">
        <v>3</v>
      </c>
      <c r="P1624" s="20" t="str">
        <f>VLOOKUP(A1624,'REPORTE'!$A$1:$AG$1961,30,0)</f>
        <v>Primaria</v>
      </c>
      <c r="Q1624" s="20" t="str">
        <f>VLOOKUP(A1624,'REPORTE'!$A$1:$AG$1961,31,0)</f>
        <v>PICHINCHA</v>
      </c>
      <c r="R1624" s="20" t="str">
        <f>VLOOKUP(A1624,'REPORTE'!$A$1:$AG$1961,32,0)</f>
        <v>QUITO</v>
      </c>
      <c r="S1624" s="20" t="str">
        <f>VLOOKUP(A1624,'REPORTE'!$A$1:$AG$1961,33,0)</f>
        <v>CENTRO HISTORICO</v>
      </c>
      <c r="T1624" s="20" t="str">
        <f>VLOOKUP(S1624,PROVINCIAS!$F$1:$G$1171,2,0)</f>
        <v>URBANA</v>
      </c>
      <c r="U1624" s="20" t="str">
        <f>VLOOKUP(A1624,'REPORTE'!$A$1:$AG$1961,5,0)</f>
        <v>ECUATORIANO(A)</v>
      </c>
      <c r="V1624" s="20" t="str">
        <f>VLOOKUP(A1624,'REPORTE'!$A$1:$AG$1961,18,0)</f>
        <v>F</v>
      </c>
    </row>
    <row r="1625" spans="1:22" x14ac:dyDescent="0.45">
      <c r="A1625" s="20">
        <v>1001769</v>
      </c>
      <c r="B1625" s="20" t="s">
        <v>9431</v>
      </c>
      <c r="C1625" s="20" t="s">
        <v>10298</v>
      </c>
      <c r="D1625" s="20">
        <v>605638063</v>
      </c>
      <c r="E1625" s="20">
        <v>231001881</v>
      </c>
      <c r="F1625" s="20" t="s">
        <v>11139</v>
      </c>
      <c r="G1625" s="20"/>
      <c r="H1625" s="20">
        <v>715</v>
      </c>
      <c r="I1625" s="20" t="s">
        <v>11150</v>
      </c>
      <c r="J1625" s="20" t="s">
        <v>11150</v>
      </c>
      <c r="K1625" s="20" t="s">
        <v>11150</v>
      </c>
      <c r="L1625" s="20" t="s">
        <v>11150</v>
      </c>
      <c r="M1625" s="20" t="s">
        <v>11150</v>
      </c>
      <c r="N1625" s="20" t="s">
        <v>11150</v>
      </c>
      <c r="O1625" s="20">
        <v>715</v>
      </c>
      <c r="P1625" s="20" t="str">
        <f>VLOOKUP(A1625,'REPORTE'!$A$1:$AG$1961,30,0)</f>
        <v>Primaria</v>
      </c>
      <c r="Q1625" s="20" t="str">
        <f>VLOOKUP(A1625,'REPORTE'!$A$1:$AG$1961,31,0)</f>
        <v>CHIMBORAZO</v>
      </c>
      <c r="R1625" s="20" t="str">
        <f>VLOOKUP(A1625,'REPORTE'!$A$1:$AG$1961,32,0)</f>
        <v>COLTA</v>
      </c>
      <c r="S1625" s="20" t="str">
        <f>VLOOKUP(A1625,'REPORTE'!$A$1:$AG$1961,33,0)</f>
        <v>SICALPA</v>
      </c>
      <c r="T1625" s="20" t="str">
        <f>VLOOKUP(S1625,PROVINCIAS!$F$1:$G$1171,2,0)</f>
        <v>URBANA</v>
      </c>
      <c r="U1625" s="20" t="str">
        <f>VLOOKUP(A1625,'REPORTE'!$A$1:$AG$1961,5,0)</f>
        <v>ECUATORIANO(A) INDIGENA</v>
      </c>
      <c r="V1625" s="20" t="str">
        <f>VLOOKUP(A1625,'REPORTE'!$A$1:$AG$1961,18,0)</f>
        <v>M</v>
      </c>
    </row>
    <row r="1626" spans="1:22" x14ac:dyDescent="0.45">
      <c r="A1626" s="20">
        <v>1001770</v>
      </c>
      <c r="B1626" s="20" t="s">
        <v>9431</v>
      </c>
      <c r="C1626" s="20" t="s">
        <v>14493</v>
      </c>
      <c r="D1626" s="20">
        <v>916082803</v>
      </c>
      <c r="E1626" s="20">
        <v>231001877</v>
      </c>
      <c r="F1626" s="20" t="s">
        <v>11139</v>
      </c>
      <c r="G1626" s="20"/>
      <c r="H1626" s="20">
        <v>30</v>
      </c>
      <c r="I1626" s="20" t="s">
        <v>11150</v>
      </c>
      <c r="J1626" s="20" t="s">
        <v>11150</v>
      </c>
      <c r="K1626" s="20" t="s">
        <v>11150</v>
      </c>
      <c r="L1626" s="20" t="s">
        <v>11150</v>
      </c>
      <c r="M1626" s="20" t="s">
        <v>11150</v>
      </c>
      <c r="N1626" s="20" t="s">
        <v>11150</v>
      </c>
      <c r="O1626" s="20">
        <v>30</v>
      </c>
      <c r="P1626" s="20" t="str">
        <f>VLOOKUP(A1626,'REPORTE'!$A$1:$AG$1961,30,0)</f>
        <v>Primaria</v>
      </c>
      <c r="Q1626" s="20" t="str">
        <f>VLOOKUP(A1626,'REPORTE'!$A$1:$AG$1961,31,0)</f>
        <v>GUAYAS</v>
      </c>
      <c r="R1626" s="20" t="str">
        <f>VLOOKUP(A1626,'REPORTE'!$A$1:$AG$1961,32,0)</f>
        <v>SALITRE</v>
      </c>
      <c r="S1626" s="20" t="str">
        <f>VLOOKUP(A1626,'REPORTE'!$A$1:$AG$1961,33,0)</f>
        <v>BOCANA</v>
      </c>
      <c r="T1626" s="20" t="str">
        <f>VLOOKUP(S1626,PROVINCIAS!$F$1:$G$1171,2,0)</f>
        <v>URBANA</v>
      </c>
      <c r="U1626" s="20" t="str">
        <f>VLOOKUP(A1626,'REPORTE'!$A$1:$AG$1961,5,0)</f>
        <v>ECUATORIANO(A)</v>
      </c>
      <c r="V1626" s="20" t="str">
        <f>VLOOKUP(A1626,'REPORTE'!$A$1:$AG$1961,18,0)</f>
        <v>F</v>
      </c>
    </row>
    <row r="1627" spans="1:22" x14ac:dyDescent="0.45">
      <c r="A1627" s="20">
        <v>1001771</v>
      </c>
      <c r="B1627" s="20" t="s">
        <v>9431</v>
      </c>
      <c r="C1627" s="20" t="s">
        <v>10317</v>
      </c>
      <c r="D1627" s="20">
        <v>602328650</v>
      </c>
      <c r="E1627" s="20">
        <v>231001878</v>
      </c>
      <c r="F1627" s="20" t="s">
        <v>11139</v>
      </c>
      <c r="G1627" s="20"/>
      <c r="H1627" s="20">
        <v>205</v>
      </c>
      <c r="I1627" s="20" t="s">
        <v>11150</v>
      </c>
      <c r="J1627" s="20" t="s">
        <v>11150</v>
      </c>
      <c r="K1627" s="20" t="s">
        <v>11150</v>
      </c>
      <c r="L1627" s="20" t="s">
        <v>11150</v>
      </c>
      <c r="M1627" s="20" t="s">
        <v>11150</v>
      </c>
      <c r="N1627" s="20" t="s">
        <v>11150</v>
      </c>
      <c r="O1627" s="20">
        <v>205</v>
      </c>
      <c r="P1627" s="20" t="str">
        <f>VLOOKUP(A1627,'REPORTE'!$A$1:$AG$1961,30,0)</f>
        <v>Primaria</v>
      </c>
      <c r="Q1627" s="20" t="str">
        <f>VLOOKUP(A1627,'REPORTE'!$A$1:$AG$1961,31,0)</f>
        <v>CHIMBORAZO</v>
      </c>
      <c r="R1627" s="20" t="str">
        <f>VLOOKUP(A1627,'REPORTE'!$A$1:$AG$1961,32,0)</f>
        <v>RIOBAMBA</v>
      </c>
      <c r="S1627" s="20" t="str">
        <f>VLOOKUP(A1627,'REPORTE'!$A$1:$AG$1961,33,0)</f>
        <v>CACHA (CAB EN MACHANGARA)</v>
      </c>
      <c r="T1627" s="20" t="str">
        <f>VLOOKUP(S1627,PROVINCIAS!$F$1:$G$1171,2,0)</f>
        <v>RURAL</v>
      </c>
      <c r="U1627" s="20" t="str">
        <f>VLOOKUP(A1627,'REPORTE'!$A$1:$AG$1961,5,0)</f>
        <v>ECUATORIANO(A) INDIGENA</v>
      </c>
      <c r="V1627" s="20" t="str">
        <f>VLOOKUP(A1627,'REPORTE'!$A$1:$AG$1961,18,0)</f>
        <v>M</v>
      </c>
    </row>
    <row r="1628" spans="1:22" x14ac:dyDescent="0.45">
      <c r="A1628" s="20">
        <v>1001772</v>
      </c>
      <c r="B1628" s="20" t="s">
        <v>9431</v>
      </c>
      <c r="C1628" s="20" t="s">
        <v>10331</v>
      </c>
      <c r="D1628" s="20">
        <v>1710252204</v>
      </c>
      <c r="E1628" s="20">
        <v>231001879</v>
      </c>
      <c r="F1628" s="20" t="s">
        <v>11139</v>
      </c>
      <c r="G1628" s="20"/>
      <c r="H1628" s="20">
        <v>110</v>
      </c>
      <c r="I1628" s="20" t="s">
        <v>11150</v>
      </c>
      <c r="J1628" s="20" t="s">
        <v>11150</v>
      </c>
      <c r="K1628" s="20" t="s">
        <v>11150</v>
      </c>
      <c r="L1628" s="20" t="s">
        <v>11150</v>
      </c>
      <c r="M1628" s="20" t="s">
        <v>11150</v>
      </c>
      <c r="N1628" s="20" t="s">
        <v>11150</v>
      </c>
      <c r="O1628" s="20">
        <v>110</v>
      </c>
      <c r="P1628" s="20" t="str">
        <f>VLOOKUP(A1628,'REPORTE'!$A$1:$AG$1961,30,0)</f>
        <v>Primaria</v>
      </c>
      <c r="Q1628" s="20" t="str">
        <f>VLOOKUP(A1628,'REPORTE'!$A$1:$AG$1961,31,0)</f>
        <v>PICHINCHA</v>
      </c>
      <c r="R1628" s="20" t="str">
        <f>VLOOKUP(A1628,'REPORTE'!$A$1:$AG$1961,32,0)</f>
        <v>QUITO</v>
      </c>
      <c r="S1628" s="20" t="str">
        <f>VLOOKUP(A1628,'REPORTE'!$A$1:$AG$1961,33,0)</f>
        <v>LLANO CHICO</v>
      </c>
      <c r="T1628" s="20" t="str">
        <f>VLOOKUP(S1628,PROVINCIAS!$F$1:$G$1171,2,0)</f>
        <v>RURAL</v>
      </c>
      <c r="U1628" s="20" t="str">
        <f>VLOOKUP(A1628,'REPORTE'!$A$1:$AG$1961,5,0)</f>
        <v>ECUATORIANO(A)</v>
      </c>
      <c r="V1628" s="20" t="str">
        <f>VLOOKUP(A1628,'REPORTE'!$A$1:$AG$1961,18,0)</f>
        <v>M</v>
      </c>
    </row>
    <row r="1629" spans="1:22" x14ac:dyDescent="0.45">
      <c r="A1629" s="20">
        <v>1001773</v>
      </c>
      <c r="B1629" s="20" t="s">
        <v>9431</v>
      </c>
      <c r="C1629" s="20" t="s">
        <v>10324</v>
      </c>
      <c r="D1629" s="20">
        <v>602371460</v>
      </c>
      <c r="E1629" s="20">
        <v>231001880</v>
      </c>
      <c r="F1629" s="20" t="s">
        <v>11139</v>
      </c>
      <c r="G1629" s="20"/>
      <c r="H1629" s="20">
        <v>150</v>
      </c>
      <c r="I1629" s="20" t="s">
        <v>11150</v>
      </c>
      <c r="J1629" s="20" t="s">
        <v>11150</v>
      </c>
      <c r="K1629" s="20" t="s">
        <v>11150</v>
      </c>
      <c r="L1629" s="20" t="s">
        <v>11150</v>
      </c>
      <c r="M1629" s="20" t="s">
        <v>11150</v>
      </c>
      <c r="N1629" s="20" t="s">
        <v>11150</v>
      </c>
      <c r="O1629" s="20">
        <v>150</v>
      </c>
      <c r="P1629" s="20" t="str">
        <f>VLOOKUP(A1629,'REPORTE'!$A$1:$AG$1961,30,0)</f>
        <v>Primaria</v>
      </c>
      <c r="Q1629" s="20" t="str">
        <f>VLOOKUP(A1629,'REPORTE'!$A$1:$AG$1961,31,0)</f>
        <v>CHIMBORAZO</v>
      </c>
      <c r="R1629" s="20" t="str">
        <f>VLOOKUP(A1629,'REPORTE'!$A$1:$AG$1961,32,0)</f>
        <v>RIOBAMBA</v>
      </c>
      <c r="S1629" s="20" t="str">
        <f>VLOOKUP(A1629,'REPORTE'!$A$1:$AG$1961,33,0)</f>
        <v>CACHA (CAB EN MACHANGARA)</v>
      </c>
      <c r="T1629" s="20" t="str">
        <f>VLOOKUP(S1629,PROVINCIAS!$F$1:$G$1171,2,0)</f>
        <v>RURAL</v>
      </c>
      <c r="U1629" s="20" t="str">
        <f>VLOOKUP(A1629,'REPORTE'!$A$1:$AG$1961,5,0)</f>
        <v>ECUATORIANO(A) INDIGENA</v>
      </c>
      <c r="V1629" s="20" t="str">
        <f>VLOOKUP(A1629,'REPORTE'!$A$1:$AG$1961,18,0)</f>
        <v>M</v>
      </c>
    </row>
    <row r="1630" spans="1:22" x14ac:dyDescent="0.45">
      <c r="A1630" s="20">
        <v>1001774</v>
      </c>
      <c r="B1630" s="20" t="s">
        <v>9431</v>
      </c>
      <c r="C1630" s="20" t="s">
        <v>10302</v>
      </c>
      <c r="D1630" s="20">
        <v>1717737306</v>
      </c>
      <c r="E1630" s="20">
        <v>231001882</v>
      </c>
      <c r="F1630" s="20" t="s">
        <v>11139</v>
      </c>
      <c r="G1630" s="20"/>
      <c r="H1630" s="20">
        <v>180</v>
      </c>
      <c r="I1630" s="20" t="s">
        <v>11150</v>
      </c>
      <c r="J1630" s="20" t="s">
        <v>11150</v>
      </c>
      <c r="K1630" s="20" t="s">
        <v>11150</v>
      </c>
      <c r="L1630" s="20" t="s">
        <v>11150</v>
      </c>
      <c r="M1630" s="20" t="s">
        <v>11150</v>
      </c>
      <c r="N1630" s="20" t="s">
        <v>11150</v>
      </c>
      <c r="O1630" s="20">
        <v>180</v>
      </c>
      <c r="P1630" s="20" t="str">
        <f>VLOOKUP(A1630,'REPORTE'!$A$1:$AG$1961,30,0)</f>
        <v>Secundaria</v>
      </c>
      <c r="Q1630" s="20" t="str">
        <f>VLOOKUP(A1630,'REPORTE'!$A$1:$AG$1961,31,0)</f>
        <v>EL ORO</v>
      </c>
      <c r="R1630" s="20" t="str">
        <f>VLOOKUP(A1630,'REPORTE'!$A$1:$AG$1961,32,0)</f>
        <v>PORTOVELO</v>
      </c>
      <c r="S1630" s="20" t="str">
        <f>VLOOKUP(A1630,'REPORTE'!$A$1:$AG$1961,33,0)</f>
        <v>SALATI</v>
      </c>
      <c r="T1630" s="20" t="str">
        <f>VLOOKUP(S1630,PROVINCIAS!$F$1:$G$1171,2,0)</f>
        <v>RURAL</v>
      </c>
      <c r="U1630" s="20" t="str">
        <f>VLOOKUP(A1630,'REPORTE'!$A$1:$AG$1961,5,0)</f>
        <v>ECUATORIANO(A)</v>
      </c>
      <c r="V1630" s="20" t="str">
        <f>VLOOKUP(A1630,'REPORTE'!$A$1:$AG$1961,18,0)</f>
        <v>F</v>
      </c>
    </row>
    <row r="1631" spans="1:22" x14ac:dyDescent="0.45">
      <c r="A1631" s="20">
        <v>1001776</v>
      </c>
      <c r="B1631" s="20" t="s">
        <v>9431</v>
      </c>
      <c r="C1631" s="20" t="s">
        <v>10303</v>
      </c>
      <c r="D1631" s="20">
        <v>1714250626</v>
      </c>
      <c r="E1631" s="20">
        <v>231001883</v>
      </c>
      <c r="F1631" s="20" t="s">
        <v>11139</v>
      </c>
      <c r="G1631" s="20"/>
      <c r="H1631" s="20">
        <v>330</v>
      </c>
      <c r="I1631" s="20" t="s">
        <v>11150</v>
      </c>
      <c r="J1631" s="20" t="s">
        <v>11150</v>
      </c>
      <c r="K1631" s="20" t="s">
        <v>11150</v>
      </c>
      <c r="L1631" s="20" t="s">
        <v>11150</v>
      </c>
      <c r="M1631" s="20" t="s">
        <v>11150</v>
      </c>
      <c r="N1631" s="20" t="s">
        <v>11150</v>
      </c>
      <c r="O1631" s="20">
        <v>330</v>
      </c>
      <c r="P1631" s="20" t="str">
        <f>VLOOKUP(A1631,'REPORTE'!$A$1:$AG$1961,30,0)</f>
        <v>Secundaria</v>
      </c>
      <c r="Q1631" s="20" t="str">
        <f>VLOOKUP(A1631,'REPORTE'!$A$1:$AG$1961,31,0)</f>
        <v>PICHINCHA</v>
      </c>
      <c r="R1631" s="20" t="str">
        <f>VLOOKUP(A1631,'REPORTE'!$A$1:$AG$1961,32,0)</f>
        <v>QUITO</v>
      </c>
      <c r="S1631" s="20" t="str">
        <f>VLOOKUP(A1631,'REPORTE'!$A$1:$AG$1961,33,0)</f>
        <v>SAN ANTONIO</v>
      </c>
      <c r="T1631" s="20" t="str">
        <f>VLOOKUP(S1631,PROVINCIAS!$F$1:$G$1171,2,0)</f>
        <v>RURAL</v>
      </c>
      <c r="U1631" s="20" t="str">
        <f>VLOOKUP(A1631,'REPORTE'!$A$1:$AG$1961,5,0)</f>
        <v>ECUATORIANO(A)</v>
      </c>
      <c r="V1631" s="20" t="str">
        <f>VLOOKUP(A1631,'REPORTE'!$A$1:$AG$1961,18,0)</f>
        <v>F</v>
      </c>
    </row>
    <row r="1632" spans="1:22" x14ac:dyDescent="0.45">
      <c r="A1632" s="20">
        <v>1001777</v>
      </c>
      <c r="B1632" s="20" t="s">
        <v>9431</v>
      </c>
      <c r="C1632" s="20" t="s">
        <v>14494</v>
      </c>
      <c r="D1632" s="20">
        <v>1752233187</v>
      </c>
      <c r="E1632" s="20">
        <v>231001884</v>
      </c>
      <c r="F1632" s="20" t="s">
        <v>11139</v>
      </c>
      <c r="G1632" s="20"/>
      <c r="H1632" s="20">
        <v>10</v>
      </c>
      <c r="I1632" s="20" t="s">
        <v>11150</v>
      </c>
      <c r="J1632" s="20" t="s">
        <v>11150</v>
      </c>
      <c r="K1632" s="20" t="s">
        <v>11150</v>
      </c>
      <c r="L1632" s="20" t="s">
        <v>11150</v>
      </c>
      <c r="M1632" s="20" t="s">
        <v>11150</v>
      </c>
      <c r="N1632" s="20" t="s">
        <v>11150</v>
      </c>
      <c r="O1632" s="20">
        <v>10</v>
      </c>
      <c r="P1632" s="20" t="str">
        <f>VLOOKUP(A1632,'REPORTE'!$A$1:$AG$1961,30,0)</f>
        <v>Secundaria</v>
      </c>
      <c r="Q1632" s="20" t="str">
        <f>VLOOKUP(A1632,'REPORTE'!$A$1:$AG$1961,31,0)</f>
        <v>PICHINCHA</v>
      </c>
      <c r="R1632" s="20" t="str">
        <f>VLOOKUP(A1632,'REPORTE'!$A$1:$AG$1961,32,0)</f>
        <v>QUITO</v>
      </c>
      <c r="S1632" s="20" t="str">
        <f>VLOOKUP(A1632,'REPORTE'!$A$1:$AG$1961,33,0)</f>
        <v>COTOCOLLAO</v>
      </c>
      <c r="T1632" s="20" t="str">
        <f>VLOOKUP(S1632,PROVINCIAS!$F$1:$G$1171,2,0)</f>
        <v>URBANA</v>
      </c>
      <c r="U1632" s="20" t="str">
        <f>VLOOKUP(A1632,'REPORTE'!$A$1:$AG$1961,5,0)</f>
        <v>ECUATORIANO(A)</v>
      </c>
      <c r="V1632" s="20" t="str">
        <f>VLOOKUP(A1632,'REPORTE'!$A$1:$AG$1961,18,0)</f>
        <v>F</v>
      </c>
    </row>
    <row r="1633" spans="1:22" x14ac:dyDescent="0.45">
      <c r="A1633" s="20">
        <v>1001778</v>
      </c>
      <c r="B1633" s="20" t="s">
        <v>9431</v>
      </c>
      <c r="C1633" s="20" t="s">
        <v>10299</v>
      </c>
      <c r="D1633" s="20">
        <v>1709209645</v>
      </c>
      <c r="E1633" s="20">
        <v>231001885</v>
      </c>
      <c r="F1633" s="20" t="s">
        <v>11139</v>
      </c>
      <c r="G1633" s="20"/>
      <c r="H1633" s="20">
        <v>80</v>
      </c>
      <c r="I1633" s="20" t="s">
        <v>11150</v>
      </c>
      <c r="J1633" s="20" t="s">
        <v>11150</v>
      </c>
      <c r="K1633" s="20" t="s">
        <v>11150</v>
      </c>
      <c r="L1633" s="20" t="s">
        <v>11150</v>
      </c>
      <c r="M1633" s="20" t="s">
        <v>11150</v>
      </c>
      <c r="N1633" s="20" t="s">
        <v>11150</v>
      </c>
      <c r="O1633" s="20">
        <v>80</v>
      </c>
      <c r="P1633" s="20" t="str">
        <f>VLOOKUP(A1633,'REPORTE'!$A$1:$AG$1961,30,0)</f>
        <v>Primaria</v>
      </c>
      <c r="Q1633" s="20" t="str">
        <f>VLOOKUP(A1633,'REPORTE'!$A$1:$AG$1961,31,0)</f>
        <v>PICHINCHA</v>
      </c>
      <c r="R1633" s="20" t="str">
        <f>VLOOKUP(A1633,'REPORTE'!$A$1:$AG$1961,32,0)</f>
        <v>QUITO</v>
      </c>
      <c r="S1633" s="20" t="str">
        <f>VLOOKUP(A1633,'REPORTE'!$A$1:$AG$1961,33,0)</f>
        <v>COTOCOLLAO</v>
      </c>
      <c r="T1633" s="20" t="str">
        <f>VLOOKUP(S1633,PROVINCIAS!$F$1:$G$1171,2,0)</f>
        <v>URBANA</v>
      </c>
      <c r="U1633" s="20" t="str">
        <f>VLOOKUP(A1633,'REPORTE'!$A$1:$AG$1961,5,0)</f>
        <v>ECUATORIANO(A)</v>
      </c>
      <c r="V1633" s="20" t="str">
        <f>VLOOKUP(A1633,'REPORTE'!$A$1:$AG$1961,18,0)</f>
        <v>M</v>
      </c>
    </row>
    <row r="1634" spans="1:22" x14ac:dyDescent="0.45">
      <c r="A1634" s="20">
        <v>1001779</v>
      </c>
      <c r="B1634" s="20" t="s">
        <v>9431</v>
      </c>
      <c r="C1634" s="20" t="s">
        <v>10304</v>
      </c>
      <c r="D1634" s="20">
        <v>1728735380</v>
      </c>
      <c r="E1634" s="20">
        <v>231001886</v>
      </c>
      <c r="F1634" s="20" t="s">
        <v>11139</v>
      </c>
      <c r="G1634" s="20"/>
      <c r="H1634" s="20">
        <v>305</v>
      </c>
      <c r="I1634" s="20" t="s">
        <v>11150</v>
      </c>
      <c r="J1634" s="20" t="s">
        <v>11150</v>
      </c>
      <c r="K1634" s="20" t="s">
        <v>11150</v>
      </c>
      <c r="L1634" s="20" t="s">
        <v>11150</v>
      </c>
      <c r="M1634" s="20" t="s">
        <v>11150</v>
      </c>
      <c r="N1634" s="20" t="s">
        <v>11150</v>
      </c>
      <c r="O1634" s="20">
        <v>305</v>
      </c>
      <c r="P1634" s="20" t="str">
        <f>VLOOKUP(A1634,'REPORTE'!$A$1:$AG$1961,30,0)</f>
        <v>Secundaria</v>
      </c>
      <c r="Q1634" s="20" t="str">
        <f>VLOOKUP(A1634,'REPORTE'!$A$1:$AG$1961,31,0)</f>
        <v>PICHINCHA</v>
      </c>
      <c r="R1634" s="20" t="str">
        <f>VLOOKUP(A1634,'REPORTE'!$A$1:$AG$1961,32,0)</f>
        <v>QUITO</v>
      </c>
      <c r="S1634" s="20" t="str">
        <f>VLOOKUP(A1634,'REPORTE'!$A$1:$AG$1961,33,0)</f>
        <v>LA MAGDALENA</v>
      </c>
      <c r="T1634" s="20" t="str">
        <f>VLOOKUP(S1634,PROVINCIAS!$F$1:$G$1171,2,0)</f>
        <v>URBANA</v>
      </c>
      <c r="U1634" s="20" t="str">
        <f>VLOOKUP(A1634,'REPORTE'!$A$1:$AG$1961,5,0)</f>
        <v>ECUATORIANO(A) INDIGENA</v>
      </c>
      <c r="V1634" s="20" t="str">
        <f>VLOOKUP(A1634,'REPORTE'!$A$1:$AG$1961,18,0)</f>
        <v>F</v>
      </c>
    </row>
    <row r="1635" spans="1:22" x14ac:dyDescent="0.45">
      <c r="A1635" s="20">
        <v>1001780</v>
      </c>
      <c r="B1635" s="20" t="s">
        <v>9431</v>
      </c>
      <c r="C1635" s="20" t="s">
        <v>14495</v>
      </c>
      <c r="D1635" s="20">
        <v>1703788453</v>
      </c>
      <c r="E1635" s="20">
        <v>231001887</v>
      </c>
      <c r="F1635" s="20" t="s">
        <v>11139</v>
      </c>
      <c r="G1635" s="20"/>
      <c r="H1635" s="20">
        <v>30</v>
      </c>
      <c r="I1635" s="20" t="s">
        <v>11150</v>
      </c>
      <c r="J1635" s="20" t="s">
        <v>11150</v>
      </c>
      <c r="K1635" s="20" t="s">
        <v>11150</v>
      </c>
      <c r="L1635" s="20" t="s">
        <v>11150</v>
      </c>
      <c r="M1635" s="20" t="s">
        <v>11150</v>
      </c>
      <c r="N1635" s="20" t="s">
        <v>11150</v>
      </c>
      <c r="O1635" s="20">
        <v>30</v>
      </c>
      <c r="P1635" s="20" t="str">
        <f>VLOOKUP(A1635,'REPORTE'!$A$1:$AG$1961,30,0)</f>
        <v>Secundaria</v>
      </c>
      <c r="Q1635" s="20" t="str">
        <f>VLOOKUP(A1635,'REPORTE'!$A$1:$AG$1961,31,0)</f>
        <v>PICHINCHA</v>
      </c>
      <c r="R1635" s="20" t="str">
        <f>VLOOKUP(A1635,'REPORTE'!$A$1:$AG$1961,32,0)</f>
        <v>QUITO</v>
      </c>
      <c r="S1635" s="20" t="str">
        <f>VLOOKUP(A1635,'REPORTE'!$A$1:$AG$1961,33,0)</f>
        <v>COTOCOLLAO</v>
      </c>
      <c r="T1635" s="20" t="str">
        <f>VLOOKUP(S1635,PROVINCIAS!$F$1:$G$1171,2,0)</f>
        <v>URBANA</v>
      </c>
      <c r="U1635" s="20" t="str">
        <f>VLOOKUP(A1635,'REPORTE'!$A$1:$AG$1961,5,0)</f>
        <v>ECUATORIANO(A)</v>
      </c>
      <c r="V1635" s="20" t="str">
        <f>VLOOKUP(A1635,'REPORTE'!$A$1:$AG$1961,18,0)</f>
        <v>M</v>
      </c>
    </row>
    <row r="1636" spans="1:22" x14ac:dyDescent="0.45">
      <c r="A1636" s="20">
        <v>1001781</v>
      </c>
      <c r="B1636" s="20" t="s">
        <v>9431</v>
      </c>
      <c r="C1636" s="20" t="s">
        <v>14496</v>
      </c>
      <c r="D1636" s="20">
        <v>801691577</v>
      </c>
      <c r="E1636" s="20">
        <v>231001888</v>
      </c>
      <c r="F1636" s="20" t="s">
        <v>11139</v>
      </c>
      <c r="G1636" s="20"/>
      <c r="H1636" s="20">
        <v>5</v>
      </c>
      <c r="I1636" s="20" t="s">
        <v>11150</v>
      </c>
      <c r="J1636" s="20" t="s">
        <v>11150</v>
      </c>
      <c r="K1636" s="20" t="s">
        <v>11150</v>
      </c>
      <c r="L1636" s="20" t="s">
        <v>11150</v>
      </c>
      <c r="M1636" s="20" t="s">
        <v>11150</v>
      </c>
      <c r="N1636" s="20" t="s">
        <v>11150</v>
      </c>
      <c r="O1636" s="20">
        <v>5</v>
      </c>
      <c r="P1636" s="20" t="str">
        <f>VLOOKUP(A1636,'REPORTE'!$A$1:$AG$1961,30,0)</f>
        <v>Primaria</v>
      </c>
      <c r="Q1636" s="20" t="str">
        <f>VLOOKUP(A1636,'REPORTE'!$A$1:$AG$1961,31,0)</f>
        <v>PICHINCHA</v>
      </c>
      <c r="R1636" s="20" t="str">
        <f>VLOOKUP(A1636,'REPORTE'!$A$1:$AG$1961,32,0)</f>
        <v>QUITO</v>
      </c>
      <c r="S1636" s="20" t="str">
        <f>VLOOKUP(A1636,'REPORTE'!$A$1:$AG$1961,33,0)</f>
        <v>PONCEANO</v>
      </c>
      <c r="T1636" s="20" t="str">
        <f>VLOOKUP(S1636,PROVINCIAS!$F$1:$G$1171,2,0)</f>
        <v>URBANA</v>
      </c>
      <c r="U1636" s="20" t="str">
        <f>VLOOKUP(A1636,'REPORTE'!$A$1:$AG$1961,5,0)</f>
        <v>ECUATORIANO(A)</v>
      </c>
      <c r="V1636" s="20" t="str">
        <f>VLOOKUP(A1636,'REPORTE'!$A$1:$AG$1961,18,0)</f>
        <v>F</v>
      </c>
    </row>
    <row r="1637" spans="1:22" x14ac:dyDescent="0.45">
      <c r="A1637" s="20">
        <v>1001782</v>
      </c>
      <c r="B1637" s="20" t="s">
        <v>9431</v>
      </c>
      <c r="C1637" s="20" t="s">
        <v>10305</v>
      </c>
      <c r="D1637" s="20">
        <v>550083810</v>
      </c>
      <c r="E1637" s="20">
        <v>231001890</v>
      </c>
      <c r="F1637" s="20" t="s">
        <v>11139</v>
      </c>
      <c r="G1637" s="20"/>
      <c r="H1637" s="20">
        <v>330</v>
      </c>
      <c r="I1637" s="20" t="s">
        <v>11150</v>
      </c>
      <c r="J1637" s="20" t="s">
        <v>11150</v>
      </c>
      <c r="K1637" s="20" t="s">
        <v>11150</v>
      </c>
      <c r="L1637" s="20" t="s">
        <v>11150</v>
      </c>
      <c r="M1637" s="20" t="s">
        <v>11150</v>
      </c>
      <c r="N1637" s="20" t="s">
        <v>11150</v>
      </c>
      <c r="O1637" s="20">
        <v>330</v>
      </c>
      <c r="P1637" s="20" t="str">
        <f>VLOOKUP(A1637,'REPORTE'!$A$1:$AG$1961,30,0)</f>
        <v>Primaria</v>
      </c>
      <c r="Q1637" s="20" t="str">
        <f>VLOOKUP(A1637,'REPORTE'!$A$1:$AG$1961,31,0)</f>
        <v>PICHINCHA</v>
      </c>
      <c r="R1637" s="20" t="str">
        <f>VLOOKUP(A1637,'REPORTE'!$A$1:$AG$1961,32,0)</f>
        <v>QUITO</v>
      </c>
      <c r="S1637" s="20" t="str">
        <f>VLOOKUP(A1637,'REPORTE'!$A$1:$AG$1961,33,0)</f>
        <v>CHILLOGALLO</v>
      </c>
      <c r="T1637" s="20" t="str">
        <f>VLOOKUP(S1637,PROVINCIAS!$F$1:$G$1171,2,0)</f>
        <v>URBANA</v>
      </c>
      <c r="U1637" s="20" t="str">
        <f>VLOOKUP(A1637,'REPORTE'!$A$1:$AG$1961,5,0)</f>
        <v>ECUATORIANO(A)</v>
      </c>
      <c r="V1637" s="20" t="str">
        <f>VLOOKUP(A1637,'REPORTE'!$A$1:$AG$1961,18,0)</f>
        <v>M</v>
      </c>
    </row>
    <row r="1638" spans="1:22" x14ac:dyDescent="0.45">
      <c r="A1638" s="20">
        <v>1001783</v>
      </c>
      <c r="B1638" s="20" t="s">
        <v>9431</v>
      </c>
      <c r="C1638" s="20" t="s">
        <v>14497</v>
      </c>
      <c r="D1638" s="20">
        <v>1717761769</v>
      </c>
      <c r="E1638" s="20">
        <v>231001889</v>
      </c>
      <c r="F1638" s="20" t="s">
        <v>11139</v>
      </c>
      <c r="G1638" s="20"/>
      <c r="H1638" s="20">
        <v>35</v>
      </c>
      <c r="I1638" s="20" t="s">
        <v>11150</v>
      </c>
      <c r="J1638" s="20" t="s">
        <v>11150</v>
      </c>
      <c r="K1638" s="20" t="s">
        <v>11150</v>
      </c>
      <c r="L1638" s="20" t="s">
        <v>11150</v>
      </c>
      <c r="M1638" s="20" t="s">
        <v>11150</v>
      </c>
      <c r="N1638" s="20" t="s">
        <v>11150</v>
      </c>
      <c r="O1638" s="20">
        <v>35</v>
      </c>
      <c r="P1638" s="20" t="str">
        <f>VLOOKUP(A1638,'REPORTE'!$A$1:$AG$1961,30,0)</f>
        <v>Formación Técnica (Intermedia)</v>
      </c>
      <c r="Q1638" s="20" t="str">
        <f>VLOOKUP(A1638,'REPORTE'!$A$1:$AG$1961,31,0)</f>
        <v>PICHINCHA</v>
      </c>
      <c r="R1638" s="20" t="str">
        <f>VLOOKUP(A1638,'REPORTE'!$A$1:$AG$1961,32,0)</f>
        <v>QUITO</v>
      </c>
      <c r="S1638" s="20" t="str">
        <f>VLOOKUP(A1638,'REPORTE'!$A$1:$AG$1961,33,0)</f>
        <v>IÑAQUITO</v>
      </c>
      <c r="T1638" s="20" t="str">
        <f>VLOOKUP(S1638,PROVINCIAS!$F$1:$G$1171,2,0)</f>
        <v>URBANA</v>
      </c>
      <c r="U1638" s="20" t="str">
        <f>VLOOKUP(A1638,'REPORTE'!$A$1:$AG$1961,5,0)</f>
        <v>ECUATORIANO(A)</v>
      </c>
      <c r="V1638" s="20" t="str">
        <f>VLOOKUP(A1638,'REPORTE'!$A$1:$AG$1961,18,0)</f>
        <v>F</v>
      </c>
    </row>
    <row r="1639" spans="1:22" x14ac:dyDescent="0.45">
      <c r="A1639" s="20">
        <v>1001784</v>
      </c>
      <c r="B1639" s="20" t="s">
        <v>9431</v>
      </c>
      <c r="C1639" s="20" t="s">
        <v>10306</v>
      </c>
      <c r="D1639" s="20">
        <v>940310923</v>
      </c>
      <c r="E1639" s="20">
        <v>231001891</v>
      </c>
      <c r="F1639" s="20" t="s">
        <v>11139</v>
      </c>
      <c r="G1639" s="20"/>
      <c r="H1639" s="20">
        <v>172</v>
      </c>
      <c r="I1639" s="20" t="s">
        <v>11150</v>
      </c>
      <c r="J1639" s="20" t="s">
        <v>11150</v>
      </c>
      <c r="K1639" s="20" t="s">
        <v>11150</v>
      </c>
      <c r="L1639" s="20" t="s">
        <v>11150</v>
      </c>
      <c r="M1639" s="20" t="s">
        <v>11150</v>
      </c>
      <c r="N1639" s="20" t="s">
        <v>11150</v>
      </c>
      <c r="O1639" s="20">
        <v>172</v>
      </c>
      <c r="P1639" s="20" t="str">
        <f>VLOOKUP(A1639,'REPORTE'!$A$1:$AG$1961,30,0)</f>
        <v>Primaria</v>
      </c>
      <c r="Q1639" s="20" t="str">
        <f>VLOOKUP(A1639,'REPORTE'!$A$1:$AG$1961,31,0)</f>
        <v>CHIMBORAZO</v>
      </c>
      <c r="R1639" s="20" t="str">
        <f>VLOOKUP(A1639,'REPORTE'!$A$1:$AG$1961,32,0)</f>
        <v>PALLATANGA</v>
      </c>
      <c r="S1639" s="20" t="str">
        <f>VLOOKUP(A1639,'REPORTE'!$A$1:$AG$1961,33,0)</f>
        <v>PALLATANGA</v>
      </c>
      <c r="T1639" s="20" t="str">
        <f>VLOOKUP(S1639,PROVINCIAS!$F$1:$G$1171,2,0)</f>
        <v>URBANA</v>
      </c>
      <c r="U1639" s="20" t="str">
        <f>VLOOKUP(A1639,'REPORTE'!$A$1:$AG$1961,5,0)</f>
        <v>ECUATORIANO(A) INDIGENA</v>
      </c>
      <c r="V1639" s="20" t="str">
        <f>VLOOKUP(A1639,'REPORTE'!$A$1:$AG$1961,18,0)</f>
        <v>M</v>
      </c>
    </row>
    <row r="1640" spans="1:22" x14ac:dyDescent="0.45">
      <c r="A1640" s="20">
        <v>1001785</v>
      </c>
      <c r="B1640" s="20" t="s">
        <v>9431</v>
      </c>
      <c r="C1640" s="20" t="s">
        <v>14498</v>
      </c>
      <c r="D1640" s="20">
        <v>602124018</v>
      </c>
      <c r="E1640" s="20">
        <v>231001892</v>
      </c>
      <c r="F1640" s="20" t="s">
        <v>11139</v>
      </c>
      <c r="G1640" s="20"/>
      <c r="H1640" s="20">
        <v>102</v>
      </c>
      <c r="I1640" s="20" t="s">
        <v>11150</v>
      </c>
      <c r="J1640" s="20" t="s">
        <v>11150</v>
      </c>
      <c r="K1640" s="20" t="s">
        <v>11150</v>
      </c>
      <c r="L1640" s="20" t="s">
        <v>11150</v>
      </c>
      <c r="M1640" s="20" t="s">
        <v>11150</v>
      </c>
      <c r="N1640" s="20" t="s">
        <v>11150</v>
      </c>
      <c r="O1640" s="20">
        <v>102</v>
      </c>
      <c r="P1640" s="20" t="str">
        <f>VLOOKUP(A1640,'REPORTE'!$A$1:$AG$1961,30,0)</f>
        <v>Secundaria</v>
      </c>
      <c r="Q1640" s="20" t="str">
        <f>VLOOKUP(A1640,'REPORTE'!$A$1:$AG$1961,31,0)</f>
        <v>CHIMBORAZO</v>
      </c>
      <c r="R1640" s="20" t="str">
        <f>VLOOKUP(A1640,'REPORTE'!$A$1:$AG$1961,32,0)</f>
        <v>RIOBAMBA</v>
      </c>
      <c r="S1640" s="20" t="str">
        <f>VLOOKUP(A1640,'REPORTE'!$A$1:$AG$1961,33,0)</f>
        <v>VELOZ</v>
      </c>
      <c r="T1640" s="20" t="str">
        <f>VLOOKUP(S1640,PROVINCIAS!$F$1:$G$1171,2,0)</f>
        <v>URBANA</v>
      </c>
      <c r="U1640" s="20" t="str">
        <f>VLOOKUP(A1640,'REPORTE'!$A$1:$AG$1961,5,0)</f>
        <v>ECUATORIANO(A)</v>
      </c>
      <c r="V1640" s="20" t="str">
        <f>VLOOKUP(A1640,'REPORTE'!$A$1:$AG$1961,18,0)</f>
        <v>F</v>
      </c>
    </row>
    <row r="1641" spans="1:22" x14ac:dyDescent="0.45">
      <c r="A1641" s="20">
        <v>1001786</v>
      </c>
      <c r="B1641" s="20" t="s">
        <v>9431</v>
      </c>
      <c r="C1641" s="20" t="s">
        <v>14499</v>
      </c>
      <c r="D1641" s="20">
        <v>604418665</v>
      </c>
      <c r="E1641" s="20">
        <v>231001893</v>
      </c>
      <c r="F1641" s="20" t="s">
        <v>11139</v>
      </c>
      <c r="G1641" s="20"/>
      <c r="H1641" s="20">
        <v>35</v>
      </c>
      <c r="I1641" s="20" t="s">
        <v>11150</v>
      </c>
      <c r="J1641" s="20" t="s">
        <v>11150</v>
      </c>
      <c r="K1641" s="20" t="s">
        <v>11150</v>
      </c>
      <c r="L1641" s="20" t="s">
        <v>11150</v>
      </c>
      <c r="M1641" s="20" t="s">
        <v>11150</v>
      </c>
      <c r="N1641" s="20" t="s">
        <v>11150</v>
      </c>
      <c r="O1641" s="20">
        <v>35</v>
      </c>
      <c r="P1641" s="20" t="str">
        <f>VLOOKUP(A1641,'REPORTE'!$A$1:$AG$1961,30,0)</f>
        <v>Secundaria</v>
      </c>
      <c r="Q1641" s="20" t="str">
        <f>VLOOKUP(A1641,'REPORTE'!$A$1:$AG$1961,31,0)</f>
        <v>CHIMBORAZO</v>
      </c>
      <c r="R1641" s="20" t="str">
        <f>VLOOKUP(A1641,'REPORTE'!$A$1:$AG$1961,32,0)</f>
        <v>GUANO</v>
      </c>
      <c r="S1641" s="20" t="str">
        <f>VLOOKUP(A1641,'REPORTE'!$A$1:$AG$1961,33,0)</f>
        <v>LA MATRIZ</v>
      </c>
      <c r="T1641" s="20" t="str">
        <f>VLOOKUP(S1641,PROVINCIAS!$F$1:$G$1171,2,0)</f>
        <v>URBANA</v>
      </c>
      <c r="U1641" s="20" t="str">
        <f>VLOOKUP(A1641,'REPORTE'!$A$1:$AG$1961,5,0)</f>
        <v>ECUATORIANO(A)</v>
      </c>
      <c r="V1641" s="20" t="str">
        <f>VLOOKUP(A1641,'REPORTE'!$A$1:$AG$1961,18,0)</f>
        <v>F</v>
      </c>
    </row>
    <row r="1642" spans="1:22" x14ac:dyDescent="0.45">
      <c r="A1642" s="20">
        <v>1001787</v>
      </c>
      <c r="B1642" s="20" t="s">
        <v>9431</v>
      </c>
      <c r="C1642" s="20" t="s">
        <v>10318</v>
      </c>
      <c r="D1642" s="20">
        <v>602159410</v>
      </c>
      <c r="E1642" s="20">
        <v>231001894</v>
      </c>
      <c r="F1642" s="20" t="s">
        <v>11139</v>
      </c>
      <c r="G1642" s="20"/>
      <c r="H1642" s="20">
        <v>15.75</v>
      </c>
      <c r="I1642" s="20" t="s">
        <v>11150</v>
      </c>
      <c r="J1642" s="20" t="s">
        <v>11150</v>
      </c>
      <c r="K1642" s="20" t="s">
        <v>11150</v>
      </c>
      <c r="L1642" s="20" t="s">
        <v>11150</v>
      </c>
      <c r="M1642" s="20" t="s">
        <v>11150</v>
      </c>
      <c r="N1642" s="20" t="s">
        <v>11150</v>
      </c>
      <c r="O1642" s="20">
        <v>15.75</v>
      </c>
      <c r="P1642" s="20" t="str">
        <f>VLOOKUP(A1642,'REPORTE'!$A$1:$AG$1961,30,0)</f>
        <v>Primaria</v>
      </c>
      <c r="Q1642" s="20" t="str">
        <f>VLOOKUP(A1642,'REPORTE'!$A$1:$AG$1961,31,0)</f>
        <v>CHIMBORAZO</v>
      </c>
      <c r="R1642" s="20" t="str">
        <f>VLOOKUP(A1642,'REPORTE'!$A$1:$AG$1961,32,0)</f>
        <v>GUANO</v>
      </c>
      <c r="S1642" s="20" t="str">
        <f>VLOOKUP(A1642,'REPORTE'!$A$1:$AG$1961,33,0)</f>
        <v>LA MATRIZ</v>
      </c>
      <c r="T1642" s="20" t="str">
        <f>VLOOKUP(S1642,PROVINCIAS!$F$1:$G$1171,2,0)</f>
        <v>URBANA</v>
      </c>
      <c r="U1642" s="20" t="str">
        <f>VLOOKUP(A1642,'REPORTE'!$A$1:$AG$1961,5,0)</f>
        <v>ECUATORIANO(A) INDIGENA</v>
      </c>
      <c r="V1642" s="20" t="str">
        <f>VLOOKUP(A1642,'REPORTE'!$A$1:$AG$1961,18,0)</f>
        <v>F</v>
      </c>
    </row>
    <row r="1643" spans="1:22" x14ac:dyDescent="0.45">
      <c r="A1643" s="20">
        <v>1001788</v>
      </c>
      <c r="B1643" s="20" t="s">
        <v>9431</v>
      </c>
      <c r="C1643" s="20" t="s">
        <v>10363</v>
      </c>
      <c r="D1643" s="20">
        <v>503164428</v>
      </c>
      <c r="E1643" s="20">
        <v>231001895</v>
      </c>
      <c r="F1643" s="20" t="s">
        <v>11139</v>
      </c>
      <c r="G1643" s="20"/>
      <c r="H1643" s="20">
        <v>55</v>
      </c>
      <c r="I1643" s="20" t="s">
        <v>11150</v>
      </c>
      <c r="J1643" s="20" t="s">
        <v>11150</v>
      </c>
      <c r="K1643" s="20" t="s">
        <v>11150</v>
      </c>
      <c r="L1643" s="20" t="s">
        <v>11150</v>
      </c>
      <c r="M1643" s="20" t="s">
        <v>11150</v>
      </c>
      <c r="N1643" s="20" t="s">
        <v>11150</v>
      </c>
      <c r="O1643" s="20">
        <v>55</v>
      </c>
      <c r="P1643" s="20" t="str">
        <f>VLOOKUP(A1643,'REPORTE'!$A$1:$AG$1961,30,0)</f>
        <v>Primaria</v>
      </c>
      <c r="Q1643" s="20" t="str">
        <f>VLOOKUP(A1643,'REPORTE'!$A$1:$AG$1961,31,0)</f>
        <v>PICHINCHA</v>
      </c>
      <c r="R1643" s="20" t="str">
        <f>VLOOKUP(A1643,'REPORTE'!$A$1:$AG$1961,32,0)</f>
        <v>QUITO</v>
      </c>
      <c r="S1643" s="20" t="str">
        <f>VLOOKUP(A1643,'REPORTE'!$A$1:$AG$1961,33,0)</f>
        <v>COTOCOLLAO</v>
      </c>
      <c r="T1643" s="20" t="str">
        <f>VLOOKUP(S1643,PROVINCIAS!$F$1:$G$1171,2,0)</f>
        <v>URBANA</v>
      </c>
      <c r="U1643" s="20" t="str">
        <f>VLOOKUP(A1643,'REPORTE'!$A$1:$AG$1961,5,0)</f>
        <v>ECUATORIANO(A) INDIGENA</v>
      </c>
      <c r="V1643" s="20" t="str">
        <f>VLOOKUP(A1643,'REPORTE'!$A$1:$AG$1961,18,0)</f>
        <v>F</v>
      </c>
    </row>
    <row r="1644" spans="1:22" x14ac:dyDescent="0.45">
      <c r="A1644" s="20">
        <v>1001789</v>
      </c>
      <c r="B1644" s="20" t="s">
        <v>9431</v>
      </c>
      <c r="C1644" s="20" t="s">
        <v>10359</v>
      </c>
      <c r="D1644" s="20">
        <v>401384698</v>
      </c>
      <c r="E1644" s="20">
        <v>231001896</v>
      </c>
      <c r="F1644" s="20" t="s">
        <v>11139</v>
      </c>
      <c r="G1644" s="20"/>
      <c r="H1644" s="20">
        <v>100</v>
      </c>
      <c r="I1644" s="20" t="s">
        <v>11150</v>
      </c>
      <c r="J1644" s="20" t="s">
        <v>11150</v>
      </c>
      <c r="K1644" s="20" t="s">
        <v>11150</v>
      </c>
      <c r="L1644" s="20" t="s">
        <v>11150</v>
      </c>
      <c r="M1644" s="20" t="s">
        <v>11150</v>
      </c>
      <c r="N1644" s="20" t="s">
        <v>11150</v>
      </c>
      <c r="O1644" s="20">
        <v>100</v>
      </c>
      <c r="P1644" s="20" t="str">
        <f>VLOOKUP(A1644,'REPORTE'!$A$1:$AG$1961,30,0)</f>
        <v>Secundaria</v>
      </c>
      <c r="Q1644" s="20" t="str">
        <f>VLOOKUP(A1644,'REPORTE'!$A$1:$AG$1961,31,0)</f>
        <v>CARCHI</v>
      </c>
      <c r="R1644" s="20" t="str">
        <f>VLOOKUP(A1644,'REPORTE'!$A$1:$AG$1961,32,0)</f>
        <v>TULCAN</v>
      </c>
      <c r="S1644" s="20" t="str">
        <f>VLOOKUP(A1644,'REPORTE'!$A$1:$AG$1961,33,0)</f>
        <v>TUFIÑO</v>
      </c>
      <c r="T1644" s="20" t="str">
        <f>VLOOKUP(S1644,PROVINCIAS!$F$1:$G$1171,2,0)</f>
        <v>RURAL</v>
      </c>
      <c r="U1644" s="20" t="str">
        <f>VLOOKUP(A1644,'REPORTE'!$A$1:$AG$1961,5,0)</f>
        <v>ECUATORIANO(A)</v>
      </c>
      <c r="V1644" s="20" t="str">
        <f>VLOOKUP(A1644,'REPORTE'!$A$1:$AG$1961,18,0)</f>
        <v>F</v>
      </c>
    </row>
    <row r="1645" spans="1:22" x14ac:dyDescent="0.45">
      <c r="A1645" s="20">
        <v>1001790</v>
      </c>
      <c r="B1645" s="20" t="s">
        <v>9431</v>
      </c>
      <c r="C1645" s="20" t="s">
        <v>10319</v>
      </c>
      <c r="D1645" s="20">
        <v>1716072234</v>
      </c>
      <c r="E1645" s="20">
        <v>231001897</v>
      </c>
      <c r="F1645" s="20" t="s">
        <v>11139</v>
      </c>
      <c r="G1645" s="20"/>
      <c r="H1645" s="20">
        <v>42</v>
      </c>
      <c r="I1645" s="20" t="s">
        <v>11150</v>
      </c>
      <c r="J1645" s="20" t="s">
        <v>11150</v>
      </c>
      <c r="K1645" s="20" t="s">
        <v>11150</v>
      </c>
      <c r="L1645" s="20" t="s">
        <v>11150</v>
      </c>
      <c r="M1645" s="20" t="s">
        <v>11150</v>
      </c>
      <c r="N1645" s="20" t="s">
        <v>11150</v>
      </c>
      <c r="O1645" s="20">
        <v>42</v>
      </c>
      <c r="P1645" s="20" t="str">
        <f>VLOOKUP(A1645,'REPORTE'!$A$1:$AG$1961,30,0)</f>
        <v>Formación Técnica (Intermedia)</v>
      </c>
      <c r="Q1645" s="20" t="str">
        <f>VLOOKUP(A1645,'REPORTE'!$A$1:$AG$1961,31,0)</f>
        <v>PICHINCHA</v>
      </c>
      <c r="R1645" s="20" t="str">
        <f>VLOOKUP(A1645,'REPORTE'!$A$1:$AG$1961,32,0)</f>
        <v>QUITO</v>
      </c>
      <c r="S1645" s="20" t="str">
        <f>VLOOKUP(A1645,'REPORTE'!$A$1:$AG$1961,33,0)</f>
        <v>IÑAQUITO</v>
      </c>
      <c r="T1645" s="20" t="str">
        <f>VLOOKUP(S1645,PROVINCIAS!$F$1:$G$1171,2,0)</f>
        <v>URBANA</v>
      </c>
      <c r="U1645" s="20" t="str">
        <f>VLOOKUP(A1645,'REPORTE'!$A$1:$AG$1961,5,0)</f>
        <v>ECUATORIANO(A)</v>
      </c>
      <c r="V1645" s="20" t="str">
        <f>VLOOKUP(A1645,'REPORTE'!$A$1:$AG$1961,18,0)</f>
        <v>F</v>
      </c>
    </row>
    <row r="1646" spans="1:22" x14ac:dyDescent="0.45">
      <c r="A1646" s="20">
        <v>1001791</v>
      </c>
      <c r="B1646" s="20" t="s">
        <v>9431</v>
      </c>
      <c r="C1646" s="20" t="s">
        <v>10310</v>
      </c>
      <c r="D1646" s="20">
        <v>602982514</v>
      </c>
      <c r="E1646" s="20">
        <v>231001898</v>
      </c>
      <c r="F1646" s="20" t="s">
        <v>11139</v>
      </c>
      <c r="G1646" s="20"/>
      <c r="H1646" s="20">
        <v>72</v>
      </c>
      <c r="I1646" s="20" t="s">
        <v>11150</v>
      </c>
      <c r="J1646" s="20" t="s">
        <v>11150</v>
      </c>
      <c r="K1646" s="20" t="s">
        <v>11150</v>
      </c>
      <c r="L1646" s="20" t="s">
        <v>11150</v>
      </c>
      <c r="M1646" s="20" t="s">
        <v>11150</v>
      </c>
      <c r="N1646" s="20" t="s">
        <v>11150</v>
      </c>
      <c r="O1646" s="20">
        <v>72</v>
      </c>
      <c r="P1646" s="20" t="str">
        <f>VLOOKUP(A1646,'REPORTE'!$A$1:$AG$1961,30,0)</f>
        <v>Secundaria</v>
      </c>
      <c r="Q1646" s="20" t="str">
        <f>VLOOKUP(A1646,'REPORTE'!$A$1:$AG$1961,31,0)</f>
        <v>CHIMBORAZO</v>
      </c>
      <c r="R1646" s="20" t="str">
        <f>VLOOKUP(A1646,'REPORTE'!$A$1:$AG$1961,32,0)</f>
        <v>RIOBAMBA</v>
      </c>
      <c r="S1646" s="20" t="str">
        <f>VLOOKUP(A1646,'REPORTE'!$A$1:$AG$1961,33,0)</f>
        <v>YARUQUIES</v>
      </c>
      <c r="T1646" s="20" t="str">
        <f>VLOOKUP(S1646,PROVINCIAS!$F$1:$G$1171,2,0)</f>
        <v>URBANA</v>
      </c>
      <c r="U1646" s="20" t="str">
        <f>VLOOKUP(A1646,'REPORTE'!$A$1:$AG$1961,5,0)</f>
        <v>ECUATORIANO(A) INDIGENA</v>
      </c>
      <c r="V1646" s="20" t="str">
        <f>VLOOKUP(A1646,'REPORTE'!$A$1:$AG$1961,18,0)</f>
        <v>M</v>
      </c>
    </row>
    <row r="1647" spans="1:22" x14ac:dyDescent="0.45">
      <c r="A1647" s="20">
        <v>1001792</v>
      </c>
      <c r="B1647" s="20" t="s">
        <v>9431</v>
      </c>
      <c r="C1647" s="20" t="s">
        <v>10320</v>
      </c>
      <c r="D1647" s="20">
        <v>1707221238</v>
      </c>
      <c r="E1647" s="20">
        <v>231001899</v>
      </c>
      <c r="F1647" s="20" t="s">
        <v>11139</v>
      </c>
      <c r="G1647" s="20"/>
      <c r="H1647" s="20">
        <v>70</v>
      </c>
      <c r="I1647" s="20" t="s">
        <v>11150</v>
      </c>
      <c r="J1647" s="20" t="s">
        <v>11150</v>
      </c>
      <c r="K1647" s="20" t="s">
        <v>11150</v>
      </c>
      <c r="L1647" s="20" t="s">
        <v>11150</v>
      </c>
      <c r="M1647" s="20" t="s">
        <v>11150</v>
      </c>
      <c r="N1647" s="20" t="s">
        <v>11150</v>
      </c>
      <c r="O1647" s="20">
        <v>70</v>
      </c>
      <c r="P1647" s="20" t="str">
        <f>VLOOKUP(A1647,'REPORTE'!$A$1:$AG$1961,30,0)</f>
        <v>Primaria</v>
      </c>
      <c r="Q1647" s="20" t="str">
        <f>VLOOKUP(A1647,'REPORTE'!$A$1:$AG$1961,31,0)</f>
        <v>PICHINCHA</v>
      </c>
      <c r="R1647" s="20" t="str">
        <f>VLOOKUP(A1647,'REPORTE'!$A$1:$AG$1961,32,0)</f>
        <v>QUITO</v>
      </c>
      <c r="S1647" s="20" t="str">
        <f>VLOOKUP(A1647,'REPORTE'!$A$1:$AG$1961,33,0)</f>
        <v>COTOCOLLAO</v>
      </c>
      <c r="T1647" s="20" t="str">
        <f>VLOOKUP(S1647,PROVINCIAS!$F$1:$G$1171,2,0)</f>
        <v>URBANA</v>
      </c>
      <c r="U1647" s="20" t="str">
        <f>VLOOKUP(A1647,'REPORTE'!$A$1:$AG$1961,5,0)</f>
        <v>ECUATORIANO(A)</v>
      </c>
      <c r="V1647" s="20" t="str">
        <f>VLOOKUP(A1647,'REPORTE'!$A$1:$AG$1961,18,0)</f>
        <v>F</v>
      </c>
    </row>
    <row r="1648" spans="1:22" x14ac:dyDescent="0.45">
      <c r="A1648" s="20">
        <v>1001793</v>
      </c>
      <c r="B1648" s="20" t="s">
        <v>9431</v>
      </c>
      <c r="C1648" s="20" t="s">
        <v>14500</v>
      </c>
      <c r="D1648" s="20">
        <v>1750547489</v>
      </c>
      <c r="E1648" s="20">
        <v>231001900</v>
      </c>
      <c r="F1648" s="20" t="s">
        <v>11139</v>
      </c>
      <c r="G1648" s="20"/>
      <c r="H1648" s="20">
        <v>5</v>
      </c>
      <c r="I1648" s="20" t="s">
        <v>11150</v>
      </c>
      <c r="J1648" s="20" t="s">
        <v>11150</v>
      </c>
      <c r="K1648" s="20" t="s">
        <v>11150</v>
      </c>
      <c r="L1648" s="20" t="s">
        <v>11150</v>
      </c>
      <c r="M1648" s="20" t="s">
        <v>11150</v>
      </c>
      <c r="N1648" s="20" t="s">
        <v>11150</v>
      </c>
      <c r="O1648" s="20">
        <v>5</v>
      </c>
      <c r="P1648" s="20" t="str">
        <f>VLOOKUP(A1648,'REPORTE'!$A$1:$AG$1961,30,0)</f>
        <v>Primaria</v>
      </c>
      <c r="Q1648" s="20" t="str">
        <f>VLOOKUP(A1648,'REPORTE'!$A$1:$AG$1961,31,0)</f>
        <v>PICHINCHA</v>
      </c>
      <c r="R1648" s="20" t="str">
        <f>VLOOKUP(A1648,'REPORTE'!$A$1:$AG$1961,32,0)</f>
        <v>QUITO</v>
      </c>
      <c r="S1648" s="20" t="str">
        <f>VLOOKUP(A1648,'REPORTE'!$A$1:$AG$1961,33,0)</f>
        <v>COMITE DEL PUEBLO</v>
      </c>
      <c r="T1648" s="20" t="str">
        <f>VLOOKUP(S1648,PROVINCIAS!$F$1:$G$1171,2,0)</f>
        <v>URBANA</v>
      </c>
      <c r="U1648" s="20" t="str">
        <f>VLOOKUP(A1648,'REPORTE'!$A$1:$AG$1961,5,0)</f>
        <v>ECUATORIANO(A)</v>
      </c>
      <c r="V1648" s="20" t="str">
        <f>VLOOKUP(A1648,'REPORTE'!$A$1:$AG$1961,18,0)</f>
        <v>F</v>
      </c>
    </row>
    <row r="1649" spans="1:22" x14ac:dyDescent="0.45">
      <c r="A1649" s="20">
        <v>1001794</v>
      </c>
      <c r="B1649" s="20" t="s">
        <v>9431</v>
      </c>
      <c r="C1649" s="20" t="s">
        <v>14501</v>
      </c>
      <c r="D1649" s="20">
        <v>503653164</v>
      </c>
      <c r="E1649" s="20">
        <v>231001901</v>
      </c>
      <c r="F1649" s="20" t="s">
        <v>11139</v>
      </c>
      <c r="G1649" s="20"/>
      <c r="H1649" s="20">
        <v>5</v>
      </c>
      <c r="I1649" s="20" t="s">
        <v>11150</v>
      </c>
      <c r="J1649" s="20" t="s">
        <v>11150</v>
      </c>
      <c r="K1649" s="20" t="s">
        <v>11150</v>
      </c>
      <c r="L1649" s="20" t="s">
        <v>11150</v>
      </c>
      <c r="M1649" s="20" t="s">
        <v>11150</v>
      </c>
      <c r="N1649" s="20" t="s">
        <v>11150</v>
      </c>
      <c r="O1649" s="20">
        <v>5</v>
      </c>
      <c r="P1649" s="20" t="str">
        <f>VLOOKUP(A1649,'REPORTE'!$A$1:$AG$1961,30,0)</f>
        <v>Primaria</v>
      </c>
      <c r="Q1649" s="20" t="str">
        <f>VLOOKUP(A1649,'REPORTE'!$A$1:$AG$1961,31,0)</f>
        <v>COTOPAXI</v>
      </c>
      <c r="R1649" s="20" t="str">
        <f>VLOOKUP(A1649,'REPORTE'!$A$1:$AG$1961,32,0)</f>
        <v>PUJILI</v>
      </c>
      <c r="S1649" s="20" t="str">
        <f>VLOOKUP(A1649,'REPORTE'!$A$1:$AG$1961,33,0)</f>
        <v>GUANGAJE</v>
      </c>
      <c r="T1649" s="20" t="str">
        <f>VLOOKUP(S1649,PROVINCIAS!$F$1:$G$1171,2,0)</f>
        <v>RURAL</v>
      </c>
      <c r="U1649" s="20" t="str">
        <f>VLOOKUP(A1649,'REPORTE'!$A$1:$AG$1961,5,0)</f>
        <v>ECUATORIANO(A)</v>
      </c>
      <c r="V1649" s="20" t="str">
        <f>VLOOKUP(A1649,'REPORTE'!$A$1:$AG$1961,18,0)</f>
        <v>F</v>
      </c>
    </row>
    <row r="1650" spans="1:22" x14ac:dyDescent="0.45">
      <c r="A1650" s="20">
        <v>1001795</v>
      </c>
      <c r="B1650" s="20" t="s">
        <v>9431</v>
      </c>
      <c r="C1650" s="20" t="s">
        <v>14502</v>
      </c>
      <c r="D1650" s="20">
        <v>1724348790</v>
      </c>
      <c r="E1650" s="20">
        <v>231001967</v>
      </c>
      <c r="F1650" s="20" t="s">
        <v>11139</v>
      </c>
      <c r="G1650" s="20"/>
      <c r="H1650" s="20">
        <v>2</v>
      </c>
      <c r="I1650" s="20" t="s">
        <v>11150</v>
      </c>
      <c r="J1650" s="20" t="s">
        <v>11150</v>
      </c>
      <c r="K1650" s="20" t="s">
        <v>11150</v>
      </c>
      <c r="L1650" s="20" t="s">
        <v>11150</v>
      </c>
      <c r="M1650" s="20" t="s">
        <v>11150</v>
      </c>
      <c r="N1650" s="20" t="s">
        <v>11150</v>
      </c>
      <c r="O1650" s="20">
        <v>2</v>
      </c>
      <c r="P1650" s="20" t="str">
        <f>VLOOKUP(A1650,'REPORTE'!$A$1:$AG$1961,30,0)</f>
        <v>Universitaria</v>
      </c>
      <c r="Q1650" s="20" t="str">
        <f>VLOOKUP(A1650,'REPORTE'!$A$1:$AG$1961,31,0)</f>
        <v>PICHINCHA</v>
      </c>
      <c r="R1650" s="20" t="str">
        <f>VLOOKUP(A1650,'REPORTE'!$A$1:$AG$1961,32,0)</f>
        <v>QUITO</v>
      </c>
      <c r="S1650" s="20" t="str">
        <f>VLOOKUP(A1650,'REPORTE'!$A$1:$AG$1961,33,0)</f>
        <v>LLANO CHICO</v>
      </c>
      <c r="T1650" s="20" t="str">
        <f>VLOOKUP(S1650,PROVINCIAS!$F$1:$G$1171,2,0)</f>
        <v>RURAL</v>
      </c>
      <c r="U1650" s="20" t="str">
        <f>VLOOKUP(A1650,'REPORTE'!$A$1:$AG$1961,5,0)</f>
        <v>ECUATORIANO(A) INDIGENA</v>
      </c>
      <c r="V1650" s="20" t="str">
        <f>VLOOKUP(A1650,'REPORTE'!$A$1:$AG$1961,18,0)</f>
        <v>F</v>
      </c>
    </row>
    <row r="1651" spans="1:22" x14ac:dyDescent="0.45">
      <c r="A1651" s="20">
        <v>1001796</v>
      </c>
      <c r="B1651" s="20" t="s">
        <v>9431</v>
      </c>
      <c r="C1651" s="20" t="s">
        <v>10328</v>
      </c>
      <c r="D1651" s="20">
        <v>401057708</v>
      </c>
      <c r="E1651" s="20">
        <v>231001903</v>
      </c>
      <c r="F1651" s="20" t="s">
        <v>11139</v>
      </c>
      <c r="G1651" s="20"/>
      <c r="H1651" s="20">
        <v>57.5</v>
      </c>
      <c r="I1651" s="20" t="s">
        <v>11150</v>
      </c>
      <c r="J1651" s="20" t="s">
        <v>11150</v>
      </c>
      <c r="K1651" s="20" t="s">
        <v>11150</v>
      </c>
      <c r="L1651" s="20" t="s">
        <v>11150</v>
      </c>
      <c r="M1651" s="20" t="s">
        <v>11150</v>
      </c>
      <c r="N1651" s="20" t="s">
        <v>11150</v>
      </c>
      <c r="O1651" s="20">
        <v>57.5</v>
      </c>
      <c r="P1651" s="20" t="str">
        <f>VLOOKUP(A1651,'REPORTE'!$A$1:$AG$1961,30,0)</f>
        <v>Primaria</v>
      </c>
      <c r="Q1651" s="20" t="str">
        <f>VLOOKUP(A1651,'REPORTE'!$A$1:$AG$1961,31,0)</f>
        <v>PICHINCHA</v>
      </c>
      <c r="R1651" s="20" t="str">
        <f>VLOOKUP(A1651,'REPORTE'!$A$1:$AG$1961,32,0)</f>
        <v>QUITO</v>
      </c>
      <c r="S1651" s="20" t="str">
        <f>VLOOKUP(A1651,'REPORTE'!$A$1:$AG$1961,33,0)</f>
        <v>COTOCOLLAO</v>
      </c>
      <c r="T1651" s="20" t="str">
        <f>VLOOKUP(S1651,PROVINCIAS!$F$1:$G$1171,2,0)</f>
        <v>URBANA</v>
      </c>
      <c r="U1651" s="20" t="str">
        <f>VLOOKUP(A1651,'REPORTE'!$A$1:$AG$1961,5,0)</f>
        <v>ECUATORIANO(A)</v>
      </c>
      <c r="V1651" s="20" t="str">
        <f>VLOOKUP(A1651,'REPORTE'!$A$1:$AG$1961,18,0)</f>
        <v>F</v>
      </c>
    </row>
    <row r="1652" spans="1:22" x14ac:dyDescent="0.45">
      <c r="A1652" s="20">
        <v>1001797</v>
      </c>
      <c r="B1652" s="20" t="s">
        <v>9431</v>
      </c>
      <c r="C1652" s="20" t="s">
        <v>14503</v>
      </c>
      <c r="D1652" s="20">
        <v>301107413</v>
      </c>
      <c r="E1652" s="20">
        <v>231001904</v>
      </c>
      <c r="F1652" s="20" t="s">
        <v>11139</v>
      </c>
      <c r="G1652" s="20"/>
      <c r="H1652" s="20">
        <v>6</v>
      </c>
      <c r="I1652" s="20" t="s">
        <v>11150</v>
      </c>
      <c r="J1652" s="20" t="s">
        <v>11150</v>
      </c>
      <c r="K1652" s="20" t="s">
        <v>11150</v>
      </c>
      <c r="L1652" s="20" t="s">
        <v>11150</v>
      </c>
      <c r="M1652" s="20" t="s">
        <v>11150</v>
      </c>
      <c r="N1652" s="20" t="s">
        <v>11150</v>
      </c>
      <c r="O1652" s="20">
        <v>6</v>
      </c>
      <c r="P1652" s="20" t="str">
        <f>VLOOKUP(A1652,'REPORTE'!$A$1:$AG$1961,30,0)</f>
        <v>Primaria</v>
      </c>
      <c r="Q1652" s="20" t="str">
        <f>VLOOKUP(A1652,'REPORTE'!$A$1:$AG$1961,31,0)</f>
        <v>CAÑAR</v>
      </c>
      <c r="R1652" s="20" t="str">
        <f>VLOOKUP(A1652,'REPORTE'!$A$1:$AG$1961,32,0)</f>
        <v>CAÑAR</v>
      </c>
      <c r="S1652" s="20" t="str">
        <f>VLOOKUP(A1652,'REPORTE'!$A$1:$AG$1961,33,0)</f>
        <v>GENERAL MORALES (SOCARTE)</v>
      </c>
      <c r="T1652" s="20" t="str">
        <f>VLOOKUP(S1652,PROVINCIAS!$F$1:$G$1171,2,0)</f>
        <v>RURAL</v>
      </c>
      <c r="U1652" s="20" t="str">
        <f>VLOOKUP(A1652,'REPORTE'!$A$1:$AG$1961,5,0)</f>
        <v>ECUATORIANO(A)</v>
      </c>
      <c r="V1652" s="20" t="str">
        <f>VLOOKUP(A1652,'REPORTE'!$A$1:$AG$1961,18,0)</f>
        <v>F</v>
      </c>
    </row>
    <row r="1653" spans="1:22" x14ac:dyDescent="0.45">
      <c r="A1653" s="20">
        <v>1001798</v>
      </c>
      <c r="B1653" s="20" t="s">
        <v>9431</v>
      </c>
      <c r="C1653" s="20" t="s">
        <v>10334</v>
      </c>
      <c r="D1653" s="20">
        <v>1706889761</v>
      </c>
      <c r="E1653" s="20">
        <v>231001905</v>
      </c>
      <c r="F1653" s="20" t="s">
        <v>11139</v>
      </c>
      <c r="G1653" s="20"/>
      <c r="H1653" s="20">
        <v>40</v>
      </c>
      <c r="I1653" s="20" t="s">
        <v>11150</v>
      </c>
      <c r="J1653" s="20" t="s">
        <v>11150</v>
      </c>
      <c r="K1653" s="20" t="s">
        <v>11150</v>
      </c>
      <c r="L1653" s="20" t="s">
        <v>11150</v>
      </c>
      <c r="M1653" s="20" t="s">
        <v>11150</v>
      </c>
      <c r="N1653" s="20" t="s">
        <v>11150</v>
      </c>
      <c r="O1653" s="20">
        <v>40</v>
      </c>
      <c r="P1653" s="20" t="str">
        <f>VLOOKUP(A1653,'REPORTE'!$A$1:$AG$1961,30,0)</f>
        <v>Secundaria</v>
      </c>
      <c r="Q1653" s="20" t="str">
        <f>VLOOKUP(A1653,'REPORTE'!$A$1:$AG$1961,31,0)</f>
        <v>PICHINCHA</v>
      </c>
      <c r="R1653" s="20" t="str">
        <f>VLOOKUP(A1653,'REPORTE'!$A$1:$AG$1961,32,0)</f>
        <v>QUITO</v>
      </c>
      <c r="S1653" s="20" t="str">
        <f>VLOOKUP(A1653,'REPORTE'!$A$1:$AG$1961,33,0)</f>
        <v>CENTRO HISTORICO</v>
      </c>
      <c r="T1653" s="20" t="str">
        <f>VLOOKUP(S1653,PROVINCIAS!$F$1:$G$1171,2,0)</f>
        <v>URBANA</v>
      </c>
      <c r="U1653" s="20" t="str">
        <f>VLOOKUP(A1653,'REPORTE'!$A$1:$AG$1961,5,0)</f>
        <v>ECUATORIANO(A)</v>
      </c>
      <c r="V1653" s="20" t="str">
        <f>VLOOKUP(A1653,'REPORTE'!$A$1:$AG$1961,18,0)</f>
        <v>M</v>
      </c>
    </row>
    <row r="1654" spans="1:22" x14ac:dyDescent="0.45">
      <c r="A1654" s="20">
        <v>1001799</v>
      </c>
      <c r="B1654" s="20" t="s">
        <v>9431</v>
      </c>
      <c r="C1654" s="20" t="s">
        <v>14504</v>
      </c>
      <c r="D1654" s="20">
        <v>650050669</v>
      </c>
      <c r="E1654" s="20">
        <v>231001906</v>
      </c>
      <c r="F1654" s="20" t="s">
        <v>11139</v>
      </c>
      <c r="G1654" s="20"/>
      <c r="H1654" s="20">
        <v>5</v>
      </c>
      <c r="I1654" s="20" t="s">
        <v>11150</v>
      </c>
      <c r="J1654" s="20" t="s">
        <v>11150</v>
      </c>
      <c r="K1654" s="20" t="s">
        <v>11150</v>
      </c>
      <c r="L1654" s="20" t="s">
        <v>11150</v>
      </c>
      <c r="M1654" s="20" t="s">
        <v>11150</v>
      </c>
      <c r="N1654" s="20" t="s">
        <v>11150</v>
      </c>
      <c r="O1654" s="20">
        <v>5</v>
      </c>
      <c r="P1654" s="20" t="str">
        <f>VLOOKUP(A1654,'REPORTE'!$A$1:$AG$1961,30,0)</f>
        <v>Secundaria</v>
      </c>
      <c r="Q1654" s="20" t="str">
        <f>VLOOKUP(A1654,'REPORTE'!$A$1:$AG$1961,31,0)</f>
        <v>PICHINCHA</v>
      </c>
      <c r="R1654" s="20" t="str">
        <f>VLOOKUP(A1654,'REPORTE'!$A$1:$AG$1961,32,0)</f>
        <v>QUITO</v>
      </c>
      <c r="S1654" s="20" t="str">
        <f>VLOOKUP(A1654,'REPORTE'!$A$1:$AG$1961,33,0)</f>
        <v>KENNEDY</v>
      </c>
      <c r="T1654" s="20" t="str">
        <f>VLOOKUP(S1654,PROVINCIAS!$F$1:$G$1171,2,0)</f>
        <v>URBANA</v>
      </c>
      <c r="U1654" s="20" t="str">
        <f>VLOOKUP(A1654,'REPORTE'!$A$1:$AG$1961,5,0)</f>
        <v>ECUATORIANO(A)</v>
      </c>
      <c r="V1654" s="20" t="str">
        <f>VLOOKUP(A1654,'REPORTE'!$A$1:$AG$1961,18,0)</f>
        <v>F</v>
      </c>
    </row>
    <row r="1655" spans="1:22" x14ac:dyDescent="0.45">
      <c r="A1655" s="20">
        <v>1001800</v>
      </c>
      <c r="B1655" s="20" t="s">
        <v>9431</v>
      </c>
      <c r="C1655" s="20" t="s">
        <v>10345</v>
      </c>
      <c r="D1655" s="20">
        <v>1724728744</v>
      </c>
      <c r="E1655" s="20">
        <v>231001907</v>
      </c>
      <c r="F1655" s="20" t="s">
        <v>11139</v>
      </c>
      <c r="G1655" s="20"/>
      <c r="H1655" s="20">
        <v>50</v>
      </c>
      <c r="I1655" s="20" t="s">
        <v>11150</v>
      </c>
      <c r="J1655" s="20" t="s">
        <v>11150</v>
      </c>
      <c r="K1655" s="20" t="s">
        <v>11150</v>
      </c>
      <c r="L1655" s="20" t="s">
        <v>11150</v>
      </c>
      <c r="M1655" s="20" t="s">
        <v>11150</v>
      </c>
      <c r="N1655" s="20" t="s">
        <v>11150</v>
      </c>
      <c r="O1655" s="20">
        <v>50</v>
      </c>
      <c r="P1655" s="20" t="str">
        <f>VLOOKUP(A1655,'REPORTE'!$A$1:$AG$1961,30,0)</f>
        <v>Secundaria</v>
      </c>
      <c r="Q1655" s="20" t="str">
        <f>VLOOKUP(A1655,'REPORTE'!$A$1:$AG$1961,31,0)</f>
        <v>PICHINCHA</v>
      </c>
      <c r="R1655" s="20" t="str">
        <f>VLOOKUP(A1655,'REPORTE'!$A$1:$AG$1961,32,0)</f>
        <v>QUITO</v>
      </c>
      <c r="S1655" s="20" t="str">
        <f>VLOOKUP(A1655,'REPORTE'!$A$1:$AG$1961,33,0)</f>
        <v>COTOCOLLAO</v>
      </c>
      <c r="T1655" s="20" t="str">
        <f>VLOOKUP(S1655,PROVINCIAS!$F$1:$G$1171,2,0)</f>
        <v>URBANA</v>
      </c>
      <c r="U1655" s="20" t="str">
        <f>VLOOKUP(A1655,'REPORTE'!$A$1:$AG$1961,5,0)</f>
        <v>ECUATORIANO(A)</v>
      </c>
      <c r="V1655" s="20" t="str">
        <f>VLOOKUP(A1655,'REPORTE'!$A$1:$AG$1961,18,0)</f>
        <v>F</v>
      </c>
    </row>
    <row r="1656" spans="1:22" x14ac:dyDescent="0.45">
      <c r="A1656" s="20">
        <v>1001801</v>
      </c>
      <c r="B1656" s="20" t="s">
        <v>9431</v>
      </c>
      <c r="C1656" s="20" t="s">
        <v>10335</v>
      </c>
      <c r="D1656" s="20">
        <v>1722416847</v>
      </c>
      <c r="E1656" s="20">
        <v>231001909</v>
      </c>
      <c r="F1656" s="20" t="s">
        <v>11139</v>
      </c>
      <c r="G1656" s="20"/>
      <c r="H1656" s="20">
        <v>55</v>
      </c>
      <c r="I1656" s="20" t="s">
        <v>11150</v>
      </c>
      <c r="J1656" s="20" t="s">
        <v>11150</v>
      </c>
      <c r="K1656" s="20" t="s">
        <v>11150</v>
      </c>
      <c r="L1656" s="20" t="s">
        <v>11150</v>
      </c>
      <c r="M1656" s="20" t="s">
        <v>11150</v>
      </c>
      <c r="N1656" s="20" t="s">
        <v>11150</v>
      </c>
      <c r="O1656" s="20">
        <v>55</v>
      </c>
      <c r="P1656" s="20" t="str">
        <f>VLOOKUP(A1656,'REPORTE'!$A$1:$AG$1961,30,0)</f>
        <v>Primaria</v>
      </c>
      <c r="Q1656" s="20" t="str">
        <f>VLOOKUP(A1656,'REPORTE'!$A$1:$AG$1961,31,0)</f>
        <v>PICHINCHA</v>
      </c>
      <c r="R1656" s="20" t="str">
        <f>VLOOKUP(A1656,'REPORTE'!$A$1:$AG$1961,32,0)</f>
        <v>QUITO</v>
      </c>
      <c r="S1656" s="20" t="str">
        <f>VLOOKUP(A1656,'REPORTE'!$A$1:$AG$1961,33,0)</f>
        <v>COTOCOLLAO</v>
      </c>
      <c r="T1656" s="20" t="str">
        <f>VLOOKUP(S1656,PROVINCIAS!$F$1:$G$1171,2,0)</f>
        <v>URBANA</v>
      </c>
      <c r="U1656" s="20" t="str">
        <f>VLOOKUP(A1656,'REPORTE'!$A$1:$AG$1961,5,0)</f>
        <v>ECUATORIANO(A)</v>
      </c>
      <c r="V1656" s="20" t="str">
        <f>VLOOKUP(A1656,'REPORTE'!$A$1:$AG$1961,18,0)</f>
        <v>F</v>
      </c>
    </row>
    <row r="1657" spans="1:22" x14ac:dyDescent="0.45">
      <c r="A1657" s="20">
        <v>1001802</v>
      </c>
      <c r="B1657" s="20" t="s">
        <v>9431</v>
      </c>
      <c r="C1657" s="20" t="s">
        <v>14505</v>
      </c>
      <c r="D1657" s="20">
        <v>1725632069</v>
      </c>
      <c r="E1657" s="20">
        <v>231001910</v>
      </c>
      <c r="F1657" s="20" t="s">
        <v>11139</v>
      </c>
      <c r="G1657" s="20"/>
      <c r="H1657" s="20">
        <v>30</v>
      </c>
      <c r="I1657" s="20" t="s">
        <v>11150</v>
      </c>
      <c r="J1657" s="20" t="s">
        <v>11150</v>
      </c>
      <c r="K1657" s="20" t="s">
        <v>11150</v>
      </c>
      <c r="L1657" s="20" t="s">
        <v>11150</v>
      </c>
      <c r="M1657" s="20" t="s">
        <v>11150</v>
      </c>
      <c r="N1657" s="20" t="s">
        <v>11150</v>
      </c>
      <c r="O1657" s="20">
        <v>30</v>
      </c>
      <c r="P1657" s="20" t="str">
        <f>VLOOKUP(A1657,'REPORTE'!$A$1:$AG$1961,30,0)</f>
        <v>Secundaria</v>
      </c>
      <c r="Q1657" s="20" t="str">
        <f>VLOOKUP(A1657,'REPORTE'!$A$1:$AG$1961,31,0)</f>
        <v>CHIMBORAZO</v>
      </c>
      <c r="R1657" s="20" t="str">
        <f>VLOOKUP(A1657,'REPORTE'!$A$1:$AG$1961,32,0)</f>
        <v>RIOBAMBA</v>
      </c>
      <c r="S1657" s="20" t="str">
        <f>VLOOKUP(A1657,'REPORTE'!$A$1:$AG$1961,33,0)</f>
        <v>CACHA (CAB EN MACHANGARA)</v>
      </c>
      <c r="T1657" s="20" t="str">
        <f>VLOOKUP(S1657,PROVINCIAS!$F$1:$G$1171,2,0)</f>
        <v>RURAL</v>
      </c>
      <c r="U1657" s="20" t="str">
        <f>VLOOKUP(A1657,'REPORTE'!$A$1:$AG$1961,5,0)</f>
        <v>ECUATORIANO(A) INDIGENA</v>
      </c>
      <c r="V1657" s="20" t="str">
        <f>VLOOKUP(A1657,'REPORTE'!$A$1:$AG$1961,18,0)</f>
        <v>F</v>
      </c>
    </row>
    <row r="1658" spans="1:22" x14ac:dyDescent="0.45">
      <c r="A1658" s="20">
        <v>1001803</v>
      </c>
      <c r="B1658" s="20" t="s">
        <v>9431</v>
      </c>
      <c r="C1658" s="20" t="s">
        <v>10346</v>
      </c>
      <c r="D1658" s="20">
        <v>603899915</v>
      </c>
      <c r="E1658" s="20">
        <v>231001911</v>
      </c>
      <c r="F1658" s="20" t="s">
        <v>11139</v>
      </c>
      <c r="G1658" s="20"/>
      <c r="H1658" s="20">
        <v>62</v>
      </c>
      <c r="I1658" s="20" t="s">
        <v>11150</v>
      </c>
      <c r="J1658" s="20" t="s">
        <v>11150</v>
      </c>
      <c r="K1658" s="20" t="s">
        <v>11150</v>
      </c>
      <c r="L1658" s="20" t="s">
        <v>11150</v>
      </c>
      <c r="M1658" s="20" t="s">
        <v>11150</v>
      </c>
      <c r="N1658" s="20" t="s">
        <v>11150</v>
      </c>
      <c r="O1658" s="20">
        <v>62</v>
      </c>
      <c r="P1658" s="20" t="str">
        <f>VLOOKUP(A1658,'REPORTE'!$A$1:$AG$1961,30,0)</f>
        <v>Universitaria</v>
      </c>
      <c r="Q1658" s="20" t="str">
        <f>VLOOKUP(A1658,'REPORTE'!$A$1:$AG$1961,31,0)</f>
        <v>CHIMBORAZO</v>
      </c>
      <c r="R1658" s="20" t="str">
        <f>VLOOKUP(A1658,'REPORTE'!$A$1:$AG$1961,32,0)</f>
        <v>GUANO</v>
      </c>
      <c r="S1658" s="20" t="str">
        <f>VLOOKUP(A1658,'REPORTE'!$A$1:$AG$1961,33,0)</f>
        <v>LA MATRIZ</v>
      </c>
      <c r="T1658" s="20" t="str">
        <f>VLOOKUP(S1658,PROVINCIAS!$F$1:$G$1171,2,0)</f>
        <v>URBANA</v>
      </c>
      <c r="U1658" s="20" t="str">
        <f>VLOOKUP(A1658,'REPORTE'!$A$1:$AG$1961,5,0)</f>
        <v>ECUATORIANO(A)</v>
      </c>
      <c r="V1658" s="20" t="str">
        <f>VLOOKUP(A1658,'REPORTE'!$A$1:$AG$1961,18,0)</f>
        <v>F</v>
      </c>
    </row>
    <row r="1659" spans="1:22" x14ac:dyDescent="0.45">
      <c r="A1659" s="20">
        <v>1001804</v>
      </c>
      <c r="B1659" s="20" t="s">
        <v>9431</v>
      </c>
      <c r="C1659" s="20" t="s">
        <v>10332</v>
      </c>
      <c r="D1659" s="20">
        <v>606049385</v>
      </c>
      <c r="E1659" s="20">
        <v>231001912</v>
      </c>
      <c r="F1659" s="20" t="s">
        <v>11139</v>
      </c>
      <c r="G1659" s="20"/>
      <c r="H1659" s="20">
        <v>282</v>
      </c>
      <c r="I1659" s="20" t="s">
        <v>11150</v>
      </c>
      <c r="J1659" s="20" t="s">
        <v>11150</v>
      </c>
      <c r="K1659" s="20" t="s">
        <v>11150</v>
      </c>
      <c r="L1659" s="20" t="s">
        <v>11150</v>
      </c>
      <c r="M1659" s="20" t="s">
        <v>11150</v>
      </c>
      <c r="N1659" s="20" t="s">
        <v>11150</v>
      </c>
      <c r="O1659" s="20">
        <v>282</v>
      </c>
      <c r="P1659" s="20" t="str">
        <f>VLOOKUP(A1659,'REPORTE'!$A$1:$AG$1961,30,0)</f>
        <v>Secundaria</v>
      </c>
      <c r="Q1659" s="20" t="str">
        <f>VLOOKUP(A1659,'REPORTE'!$A$1:$AG$1961,31,0)</f>
        <v>CHIMBORAZO</v>
      </c>
      <c r="R1659" s="20" t="str">
        <f>VLOOKUP(A1659,'REPORTE'!$A$1:$AG$1961,32,0)</f>
        <v>RIOBAMBA</v>
      </c>
      <c r="S1659" s="20" t="str">
        <f>VLOOKUP(A1659,'REPORTE'!$A$1:$AG$1961,33,0)</f>
        <v>LIZARZABURU</v>
      </c>
      <c r="T1659" s="20" t="str">
        <f>VLOOKUP(S1659,PROVINCIAS!$F$1:$G$1171,2,0)</f>
        <v>URBANA</v>
      </c>
      <c r="U1659" s="20" t="str">
        <f>VLOOKUP(A1659,'REPORTE'!$A$1:$AG$1961,5,0)</f>
        <v>ECUATORIANO(A) INDIGENA</v>
      </c>
      <c r="V1659" s="20" t="str">
        <f>VLOOKUP(A1659,'REPORTE'!$A$1:$AG$1961,18,0)</f>
        <v>F</v>
      </c>
    </row>
    <row r="1660" spans="1:22" x14ac:dyDescent="0.45">
      <c r="A1660" s="20">
        <v>1001805</v>
      </c>
      <c r="B1660" s="20" t="s">
        <v>9431</v>
      </c>
      <c r="C1660" s="20" t="s">
        <v>10364</v>
      </c>
      <c r="D1660" s="20">
        <v>603366204</v>
      </c>
      <c r="E1660" s="20">
        <v>231001913</v>
      </c>
      <c r="F1660" s="20" t="s">
        <v>11139</v>
      </c>
      <c r="G1660" s="20"/>
      <c r="H1660" s="20">
        <v>222</v>
      </c>
      <c r="I1660" s="20" t="s">
        <v>11150</v>
      </c>
      <c r="J1660" s="20" t="s">
        <v>11150</v>
      </c>
      <c r="K1660" s="20" t="s">
        <v>11150</v>
      </c>
      <c r="L1660" s="20" t="s">
        <v>11150</v>
      </c>
      <c r="M1660" s="20" t="s">
        <v>11150</v>
      </c>
      <c r="N1660" s="20" t="s">
        <v>11150</v>
      </c>
      <c r="O1660" s="20">
        <v>222</v>
      </c>
      <c r="P1660" s="20" t="str">
        <f>VLOOKUP(A1660,'REPORTE'!$A$1:$AG$1961,30,0)</f>
        <v>Universitaria</v>
      </c>
      <c r="Q1660" s="20" t="str">
        <f>VLOOKUP(A1660,'REPORTE'!$A$1:$AG$1961,31,0)</f>
        <v>CHIMBORAZO</v>
      </c>
      <c r="R1660" s="20" t="str">
        <f>VLOOKUP(A1660,'REPORTE'!$A$1:$AG$1961,32,0)</f>
        <v>RIOBAMBA</v>
      </c>
      <c r="S1660" s="20" t="str">
        <f>VLOOKUP(A1660,'REPORTE'!$A$1:$AG$1961,33,0)</f>
        <v>LIZARZABURU</v>
      </c>
      <c r="T1660" s="20" t="str">
        <f>VLOOKUP(S1660,PROVINCIAS!$F$1:$G$1171,2,0)</f>
        <v>URBANA</v>
      </c>
      <c r="U1660" s="20" t="str">
        <f>VLOOKUP(A1660,'REPORTE'!$A$1:$AG$1961,5,0)</f>
        <v>ECUATORIANO(A)</v>
      </c>
      <c r="V1660" s="20" t="str">
        <f>VLOOKUP(A1660,'REPORTE'!$A$1:$AG$1961,18,0)</f>
        <v>M</v>
      </c>
    </row>
    <row r="1661" spans="1:22" x14ac:dyDescent="0.45">
      <c r="A1661" s="20">
        <v>1001806</v>
      </c>
      <c r="B1661" s="20" t="s">
        <v>9431</v>
      </c>
      <c r="C1661" s="20" t="s">
        <v>10347</v>
      </c>
      <c r="D1661" s="20">
        <v>201305422</v>
      </c>
      <c r="E1661" s="20">
        <v>231001914</v>
      </c>
      <c r="F1661" s="20" t="s">
        <v>11139</v>
      </c>
      <c r="G1661" s="20"/>
      <c r="H1661" s="20">
        <v>340</v>
      </c>
      <c r="I1661" s="20" t="s">
        <v>11150</v>
      </c>
      <c r="J1661" s="20" t="s">
        <v>11150</v>
      </c>
      <c r="K1661" s="20" t="s">
        <v>11150</v>
      </c>
      <c r="L1661" s="20" t="s">
        <v>11150</v>
      </c>
      <c r="M1661" s="20" t="s">
        <v>11150</v>
      </c>
      <c r="N1661" s="20" t="s">
        <v>11150</v>
      </c>
      <c r="O1661" s="20">
        <v>340</v>
      </c>
      <c r="P1661" s="20" t="str">
        <f>VLOOKUP(A1661,'REPORTE'!$A$1:$AG$1961,30,0)</f>
        <v>Primaria</v>
      </c>
      <c r="Q1661" s="20" t="str">
        <f>VLOOKUP(A1661,'REPORTE'!$A$1:$AG$1961,31,0)</f>
        <v>PICHINCHA</v>
      </c>
      <c r="R1661" s="20" t="str">
        <f>VLOOKUP(A1661,'REPORTE'!$A$1:$AG$1961,32,0)</f>
        <v>QUITO</v>
      </c>
      <c r="S1661" s="20" t="str">
        <f>VLOOKUP(A1661,'REPORTE'!$A$1:$AG$1961,33,0)</f>
        <v>COTOCOLLAO</v>
      </c>
      <c r="T1661" s="20" t="str">
        <f>VLOOKUP(S1661,PROVINCIAS!$F$1:$G$1171,2,0)</f>
        <v>URBANA</v>
      </c>
      <c r="U1661" s="20" t="str">
        <f>VLOOKUP(A1661,'REPORTE'!$A$1:$AG$1961,5,0)</f>
        <v>ECUATORIANO(A)</v>
      </c>
      <c r="V1661" s="20" t="str">
        <f>VLOOKUP(A1661,'REPORTE'!$A$1:$AG$1961,18,0)</f>
        <v>F</v>
      </c>
    </row>
    <row r="1662" spans="1:22" x14ac:dyDescent="0.45">
      <c r="A1662" s="20">
        <v>1001807</v>
      </c>
      <c r="B1662" s="20" t="s">
        <v>9431</v>
      </c>
      <c r="C1662" s="20" t="s">
        <v>10336</v>
      </c>
      <c r="D1662" s="20">
        <v>1720340528</v>
      </c>
      <c r="E1662" s="20">
        <v>231001915</v>
      </c>
      <c r="F1662" s="20" t="s">
        <v>11139</v>
      </c>
      <c r="G1662" s="20"/>
      <c r="H1662" s="20">
        <v>252</v>
      </c>
      <c r="I1662" s="20" t="s">
        <v>11150</v>
      </c>
      <c r="J1662" s="20" t="s">
        <v>11150</v>
      </c>
      <c r="K1662" s="20" t="s">
        <v>11150</v>
      </c>
      <c r="L1662" s="20" t="s">
        <v>11150</v>
      </c>
      <c r="M1662" s="20" t="s">
        <v>11150</v>
      </c>
      <c r="N1662" s="20" t="s">
        <v>11150</v>
      </c>
      <c r="O1662" s="20">
        <v>252</v>
      </c>
      <c r="P1662" s="20" t="str">
        <f>VLOOKUP(A1662,'REPORTE'!$A$1:$AG$1961,30,0)</f>
        <v>Secundaria</v>
      </c>
      <c r="Q1662" s="20" t="str">
        <f>VLOOKUP(A1662,'REPORTE'!$A$1:$AG$1961,31,0)</f>
        <v>PICHINCHA</v>
      </c>
      <c r="R1662" s="20" t="str">
        <f>VLOOKUP(A1662,'REPORTE'!$A$1:$AG$1961,32,0)</f>
        <v>QUITO</v>
      </c>
      <c r="S1662" s="20" t="str">
        <f>VLOOKUP(A1662,'REPORTE'!$A$1:$AG$1961,33,0)</f>
        <v>CENTRO HISTORICO</v>
      </c>
      <c r="T1662" s="20" t="str">
        <f>VLOOKUP(S1662,PROVINCIAS!$F$1:$G$1171,2,0)</f>
        <v>URBANA</v>
      </c>
      <c r="U1662" s="20" t="str">
        <f>VLOOKUP(A1662,'REPORTE'!$A$1:$AG$1961,5,0)</f>
        <v>ECUATORIANO(A)</v>
      </c>
      <c r="V1662" s="20" t="str">
        <f>VLOOKUP(A1662,'REPORTE'!$A$1:$AG$1961,18,0)</f>
        <v>M</v>
      </c>
    </row>
    <row r="1663" spans="1:22" x14ac:dyDescent="0.45">
      <c r="A1663" s="20">
        <v>1001808</v>
      </c>
      <c r="B1663" s="20" t="s">
        <v>9431</v>
      </c>
      <c r="C1663" s="20" t="s">
        <v>10337</v>
      </c>
      <c r="D1663" s="20">
        <v>1719295873</v>
      </c>
      <c r="E1663" s="20">
        <v>231001916</v>
      </c>
      <c r="F1663" s="20" t="s">
        <v>11139</v>
      </c>
      <c r="G1663" s="20"/>
      <c r="H1663" s="20">
        <v>515</v>
      </c>
      <c r="I1663" s="20" t="s">
        <v>11150</v>
      </c>
      <c r="J1663" s="20" t="s">
        <v>11150</v>
      </c>
      <c r="K1663" s="20" t="s">
        <v>11150</v>
      </c>
      <c r="L1663" s="20" t="s">
        <v>11150</v>
      </c>
      <c r="M1663" s="20" t="s">
        <v>11150</v>
      </c>
      <c r="N1663" s="20" t="s">
        <v>11150</v>
      </c>
      <c r="O1663" s="20">
        <v>515</v>
      </c>
      <c r="P1663" s="20" t="str">
        <f>VLOOKUP(A1663,'REPORTE'!$A$1:$AG$1961,30,0)</f>
        <v>Secundaria</v>
      </c>
      <c r="Q1663" s="20" t="str">
        <f>VLOOKUP(A1663,'REPORTE'!$A$1:$AG$1961,31,0)</f>
        <v>PICHINCHA</v>
      </c>
      <c r="R1663" s="20" t="str">
        <f>VLOOKUP(A1663,'REPORTE'!$A$1:$AG$1961,32,0)</f>
        <v>QUITO</v>
      </c>
      <c r="S1663" s="20" t="str">
        <f>VLOOKUP(A1663,'REPORTE'!$A$1:$AG$1961,33,0)</f>
        <v>COTOCOLLAO</v>
      </c>
      <c r="T1663" s="20" t="str">
        <f>VLOOKUP(S1663,PROVINCIAS!$F$1:$G$1171,2,0)</f>
        <v>URBANA</v>
      </c>
      <c r="U1663" s="20" t="str">
        <f>VLOOKUP(A1663,'REPORTE'!$A$1:$AG$1961,5,0)</f>
        <v>ECUATORIANO(A)</v>
      </c>
      <c r="V1663" s="20" t="str">
        <f>VLOOKUP(A1663,'REPORTE'!$A$1:$AG$1961,18,0)</f>
        <v>F</v>
      </c>
    </row>
    <row r="1664" spans="1:22" x14ac:dyDescent="0.45">
      <c r="A1664" s="20">
        <v>1001809</v>
      </c>
      <c r="B1664" s="20" t="s">
        <v>9431</v>
      </c>
      <c r="C1664" s="20" t="s">
        <v>14506</v>
      </c>
      <c r="D1664" s="20">
        <v>1705167995</v>
      </c>
      <c r="E1664" s="20">
        <v>231001917</v>
      </c>
      <c r="F1664" s="20" t="s">
        <v>11139</v>
      </c>
      <c r="G1664" s="20"/>
      <c r="H1664" s="20">
        <v>35</v>
      </c>
      <c r="I1664" s="20" t="s">
        <v>11150</v>
      </c>
      <c r="J1664" s="20" t="s">
        <v>11150</v>
      </c>
      <c r="K1664" s="20" t="s">
        <v>11150</v>
      </c>
      <c r="L1664" s="20" t="s">
        <v>11150</v>
      </c>
      <c r="M1664" s="20" t="s">
        <v>11150</v>
      </c>
      <c r="N1664" s="20" t="s">
        <v>11150</v>
      </c>
      <c r="O1664" s="20">
        <v>35</v>
      </c>
      <c r="P1664" s="20" t="str">
        <f>VLOOKUP(A1664,'REPORTE'!$A$1:$AG$1961,30,0)</f>
        <v>Primaria</v>
      </c>
      <c r="Q1664" s="20" t="str">
        <f>VLOOKUP(A1664,'REPORTE'!$A$1:$AG$1961,31,0)</f>
        <v>PICHINCHA</v>
      </c>
      <c r="R1664" s="20" t="str">
        <f>VLOOKUP(A1664,'REPORTE'!$A$1:$AG$1961,32,0)</f>
        <v>QUITO</v>
      </c>
      <c r="S1664" s="20" t="str">
        <f>VLOOKUP(A1664,'REPORTE'!$A$1:$AG$1961,33,0)</f>
        <v>LLANO CHICO</v>
      </c>
      <c r="T1664" s="20" t="str">
        <f>VLOOKUP(S1664,PROVINCIAS!$F$1:$G$1171,2,0)</f>
        <v>RURAL</v>
      </c>
      <c r="U1664" s="20" t="str">
        <f>VLOOKUP(A1664,'REPORTE'!$A$1:$AG$1961,5,0)</f>
        <v>ECUATORIANO(A)</v>
      </c>
      <c r="V1664" s="20" t="str">
        <f>VLOOKUP(A1664,'REPORTE'!$A$1:$AG$1961,18,0)</f>
        <v>F</v>
      </c>
    </row>
    <row r="1665" spans="1:22" x14ac:dyDescent="0.45">
      <c r="A1665" s="20">
        <v>1001810</v>
      </c>
      <c r="B1665" s="20" t="s">
        <v>9431</v>
      </c>
      <c r="C1665" s="20" t="s">
        <v>14507</v>
      </c>
      <c r="D1665" s="20">
        <v>1001810</v>
      </c>
      <c r="E1665" s="20">
        <v>231001922</v>
      </c>
      <c r="F1665" s="20" t="s">
        <v>11139</v>
      </c>
      <c r="G1665" s="20"/>
      <c r="H1665" s="20">
        <v>20</v>
      </c>
      <c r="I1665" s="20" t="s">
        <v>11150</v>
      </c>
      <c r="J1665" s="20" t="s">
        <v>11150</v>
      </c>
      <c r="K1665" s="20" t="s">
        <v>11150</v>
      </c>
      <c r="L1665" s="20" t="s">
        <v>11150</v>
      </c>
      <c r="M1665" s="20" t="s">
        <v>11150</v>
      </c>
      <c r="N1665" s="20" t="s">
        <v>11150</v>
      </c>
      <c r="O1665" s="20">
        <v>20</v>
      </c>
      <c r="P1665" s="20" t="str">
        <f>VLOOKUP(A1665,'REPORTE'!$A$1:$AG$1961,30,0)</f>
        <v>Formación Técnica (Intermedia)</v>
      </c>
      <c r="Q1665" s="20" t="str">
        <f>VLOOKUP(A1665,'REPORTE'!$A$1:$AG$1961,31,0)</f>
        <v>PICHINCHA</v>
      </c>
      <c r="R1665" s="20" t="str">
        <f>VLOOKUP(A1665,'REPORTE'!$A$1:$AG$1961,32,0)</f>
        <v>QUITO</v>
      </c>
      <c r="S1665" s="20" t="str">
        <f>VLOOKUP(A1665,'REPORTE'!$A$1:$AG$1961,33,0)</f>
        <v>IÑAQUITO</v>
      </c>
      <c r="T1665" s="20" t="str">
        <f>VLOOKUP(S1665,PROVINCIAS!$F$1:$G$1171,2,0)</f>
        <v>URBANA</v>
      </c>
      <c r="U1665" s="20" t="str">
        <f>VLOOKUP(A1665,'REPORTE'!$A$1:$AG$1961,5,0)</f>
        <v>CHINO(A)</v>
      </c>
      <c r="V1665" s="20" t="str">
        <f>VLOOKUP(A1665,'REPORTE'!$A$1:$AG$1961,18,0)</f>
        <v>M</v>
      </c>
    </row>
    <row r="1666" spans="1:22" x14ac:dyDescent="0.45">
      <c r="A1666" s="20">
        <v>1001812</v>
      </c>
      <c r="B1666" s="20" t="s">
        <v>9431</v>
      </c>
      <c r="C1666" s="20" t="s">
        <v>14508</v>
      </c>
      <c r="D1666" s="20">
        <v>1704626058</v>
      </c>
      <c r="E1666" s="20">
        <v>231001919</v>
      </c>
      <c r="F1666" s="20" t="s">
        <v>11139</v>
      </c>
      <c r="G1666" s="20"/>
      <c r="H1666" s="20">
        <v>30</v>
      </c>
      <c r="I1666" s="20" t="s">
        <v>11150</v>
      </c>
      <c r="J1666" s="20" t="s">
        <v>11150</v>
      </c>
      <c r="K1666" s="20" t="s">
        <v>11150</v>
      </c>
      <c r="L1666" s="20" t="s">
        <v>11150</v>
      </c>
      <c r="M1666" s="20" t="s">
        <v>11150</v>
      </c>
      <c r="N1666" s="20" t="s">
        <v>11150</v>
      </c>
      <c r="O1666" s="20">
        <v>30</v>
      </c>
      <c r="P1666" s="20" t="str">
        <f>VLOOKUP(A1666,'REPORTE'!$A$1:$AG$1961,30,0)</f>
        <v>Primaria</v>
      </c>
      <c r="Q1666" s="20" t="str">
        <f>VLOOKUP(A1666,'REPORTE'!$A$1:$AG$1961,31,0)</f>
        <v>IMBABURA</v>
      </c>
      <c r="R1666" s="20" t="str">
        <f>VLOOKUP(A1666,'REPORTE'!$A$1:$AG$1961,32,0)</f>
        <v>IBARRA</v>
      </c>
      <c r="S1666" s="20" t="str">
        <f>VLOOKUP(A1666,'REPORTE'!$A$1:$AG$1961,33,0)</f>
        <v>LITA</v>
      </c>
      <c r="T1666" s="20" t="str">
        <f>VLOOKUP(S1666,PROVINCIAS!$F$1:$G$1171,2,0)</f>
        <v>RURAL</v>
      </c>
      <c r="U1666" s="20" t="str">
        <f>VLOOKUP(A1666,'REPORTE'!$A$1:$AG$1961,5,0)</f>
        <v>ECUATORIANO(A)</v>
      </c>
      <c r="V1666" s="20" t="str">
        <f>VLOOKUP(A1666,'REPORTE'!$A$1:$AG$1961,18,0)</f>
        <v>F</v>
      </c>
    </row>
    <row r="1667" spans="1:22" x14ac:dyDescent="0.45">
      <c r="A1667" s="20">
        <v>1001813</v>
      </c>
      <c r="B1667" s="20" t="s">
        <v>9431</v>
      </c>
      <c r="C1667" s="20" t="s">
        <v>10444</v>
      </c>
      <c r="D1667" s="20">
        <v>1706883699</v>
      </c>
      <c r="E1667" s="20">
        <v>231001920</v>
      </c>
      <c r="F1667" s="20" t="s">
        <v>11139</v>
      </c>
      <c r="G1667" s="20"/>
      <c r="H1667" s="20">
        <v>30.58</v>
      </c>
      <c r="I1667" s="20" t="s">
        <v>11150</v>
      </c>
      <c r="J1667" s="20" t="s">
        <v>11150</v>
      </c>
      <c r="K1667" s="20" t="s">
        <v>11150</v>
      </c>
      <c r="L1667" s="20" t="s">
        <v>11150</v>
      </c>
      <c r="M1667" s="20" t="s">
        <v>11150</v>
      </c>
      <c r="N1667" s="20" t="s">
        <v>11150</v>
      </c>
      <c r="O1667" s="20">
        <v>30.58</v>
      </c>
      <c r="P1667" s="20" t="str">
        <f>VLOOKUP(A1667,'REPORTE'!$A$1:$AG$1961,30,0)</f>
        <v>Secundaria</v>
      </c>
      <c r="Q1667" s="20" t="str">
        <f>VLOOKUP(A1667,'REPORTE'!$A$1:$AG$1961,31,0)</f>
        <v>PICHINCHA</v>
      </c>
      <c r="R1667" s="20" t="str">
        <f>VLOOKUP(A1667,'REPORTE'!$A$1:$AG$1961,32,0)</f>
        <v>QUITO</v>
      </c>
      <c r="S1667" s="20" t="str">
        <f>VLOOKUP(A1667,'REPORTE'!$A$1:$AG$1961,33,0)</f>
        <v>SAN ANTONIO</v>
      </c>
      <c r="T1667" s="20" t="str">
        <f>VLOOKUP(S1667,PROVINCIAS!$F$1:$G$1171,2,0)</f>
        <v>RURAL</v>
      </c>
      <c r="U1667" s="20" t="str">
        <f>VLOOKUP(A1667,'REPORTE'!$A$1:$AG$1961,5,0)</f>
        <v>ECUATORIANO(A)</v>
      </c>
      <c r="V1667" s="20" t="str">
        <f>VLOOKUP(A1667,'REPORTE'!$A$1:$AG$1961,18,0)</f>
        <v>M</v>
      </c>
    </row>
    <row r="1668" spans="1:22" x14ac:dyDescent="0.45">
      <c r="A1668" s="20">
        <v>1001814</v>
      </c>
      <c r="B1668" s="20" t="s">
        <v>9431</v>
      </c>
      <c r="C1668" s="20" t="s">
        <v>10342</v>
      </c>
      <c r="D1668" s="20">
        <v>1728471200</v>
      </c>
      <c r="E1668" s="20">
        <v>231001921</v>
      </c>
      <c r="F1668" s="20" t="s">
        <v>11139</v>
      </c>
      <c r="G1668" s="20"/>
      <c r="H1668" s="20">
        <v>96</v>
      </c>
      <c r="I1668" s="20" t="s">
        <v>11150</v>
      </c>
      <c r="J1668" s="20" t="s">
        <v>11150</v>
      </c>
      <c r="K1668" s="20" t="s">
        <v>11150</v>
      </c>
      <c r="L1668" s="20" t="s">
        <v>11150</v>
      </c>
      <c r="M1668" s="20" t="s">
        <v>11150</v>
      </c>
      <c r="N1668" s="20" t="s">
        <v>11150</v>
      </c>
      <c r="O1668" s="20">
        <v>96</v>
      </c>
      <c r="P1668" s="20" t="str">
        <f>VLOOKUP(A1668,'REPORTE'!$A$1:$AG$1961,30,0)</f>
        <v>Primaria</v>
      </c>
      <c r="Q1668" s="20" t="str">
        <f>VLOOKUP(A1668,'REPORTE'!$A$1:$AG$1961,31,0)</f>
        <v>PICHINCHA</v>
      </c>
      <c r="R1668" s="20" t="str">
        <f>VLOOKUP(A1668,'REPORTE'!$A$1:$AG$1961,32,0)</f>
        <v>QUITO</v>
      </c>
      <c r="S1668" s="20" t="str">
        <f>VLOOKUP(A1668,'REPORTE'!$A$1:$AG$1961,33,0)</f>
        <v>LLANO CHICO</v>
      </c>
      <c r="T1668" s="20" t="str">
        <f>VLOOKUP(S1668,PROVINCIAS!$F$1:$G$1171,2,0)</f>
        <v>RURAL</v>
      </c>
      <c r="U1668" s="20" t="str">
        <f>VLOOKUP(A1668,'REPORTE'!$A$1:$AG$1961,5,0)</f>
        <v>ECUATORIANO(A)</v>
      </c>
      <c r="V1668" s="20" t="str">
        <f>VLOOKUP(A1668,'REPORTE'!$A$1:$AG$1961,18,0)</f>
        <v>M</v>
      </c>
    </row>
    <row r="1669" spans="1:22" x14ac:dyDescent="0.45">
      <c r="A1669" s="20">
        <v>1001815</v>
      </c>
      <c r="B1669" s="20" t="s">
        <v>9431</v>
      </c>
      <c r="C1669" s="20" t="s">
        <v>14509</v>
      </c>
      <c r="D1669" s="20">
        <v>601773484</v>
      </c>
      <c r="E1669" s="20">
        <v>231001927</v>
      </c>
      <c r="F1669" s="20" t="s">
        <v>11139</v>
      </c>
      <c r="G1669" s="20"/>
      <c r="H1669" s="20">
        <v>1</v>
      </c>
      <c r="I1669" s="20" t="s">
        <v>11150</v>
      </c>
      <c r="J1669" s="20" t="s">
        <v>11150</v>
      </c>
      <c r="K1669" s="20" t="s">
        <v>11150</v>
      </c>
      <c r="L1669" s="20" t="s">
        <v>11150</v>
      </c>
      <c r="M1669" s="20" t="s">
        <v>11150</v>
      </c>
      <c r="N1669" s="20" t="s">
        <v>11150</v>
      </c>
      <c r="O1669" s="20">
        <v>1</v>
      </c>
      <c r="P1669" s="20" t="str">
        <f>VLOOKUP(A1669,'REPORTE'!$A$1:$AG$1961,30,0)</f>
        <v>Secundaria</v>
      </c>
      <c r="Q1669" s="20" t="str">
        <f>VLOOKUP(A1669,'REPORTE'!$A$1:$AG$1961,31,0)</f>
        <v>CHIMBORAZO</v>
      </c>
      <c r="R1669" s="20" t="str">
        <f>VLOOKUP(A1669,'REPORTE'!$A$1:$AG$1961,32,0)</f>
        <v>GUANO</v>
      </c>
      <c r="S1669" s="20" t="str">
        <f>VLOOKUP(A1669,'REPORTE'!$A$1:$AG$1961,33,0)</f>
        <v>LA MATRIZ</v>
      </c>
      <c r="T1669" s="20" t="str">
        <f>VLOOKUP(S1669,PROVINCIAS!$F$1:$G$1171,2,0)</f>
        <v>URBANA</v>
      </c>
      <c r="U1669" s="20" t="str">
        <f>VLOOKUP(A1669,'REPORTE'!$A$1:$AG$1961,5,0)</f>
        <v>ECUATORIANO(A)</v>
      </c>
      <c r="V1669" s="20" t="str">
        <f>VLOOKUP(A1669,'REPORTE'!$A$1:$AG$1961,18,0)</f>
        <v>F</v>
      </c>
    </row>
    <row r="1670" spans="1:22" x14ac:dyDescent="0.45">
      <c r="A1670" s="20">
        <v>1001816</v>
      </c>
      <c r="B1670" s="20" t="s">
        <v>9431</v>
      </c>
      <c r="C1670" s="20" t="s">
        <v>10343</v>
      </c>
      <c r="D1670" s="20">
        <v>604280362</v>
      </c>
      <c r="E1670" s="20">
        <v>231001923</v>
      </c>
      <c r="F1670" s="20" t="s">
        <v>11139</v>
      </c>
      <c r="G1670" s="20"/>
      <c r="H1670" s="20">
        <v>132</v>
      </c>
      <c r="I1670" s="20" t="s">
        <v>11150</v>
      </c>
      <c r="J1670" s="20" t="s">
        <v>11150</v>
      </c>
      <c r="K1670" s="20" t="s">
        <v>11150</v>
      </c>
      <c r="L1670" s="20" t="s">
        <v>11150</v>
      </c>
      <c r="M1670" s="20" t="s">
        <v>11150</v>
      </c>
      <c r="N1670" s="20" t="s">
        <v>11150</v>
      </c>
      <c r="O1670" s="20">
        <v>132</v>
      </c>
      <c r="P1670" s="20" t="str">
        <f>VLOOKUP(A1670,'REPORTE'!$A$1:$AG$1961,30,0)</f>
        <v>Secundaria</v>
      </c>
      <c r="Q1670" s="20" t="str">
        <f>VLOOKUP(A1670,'REPORTE'!$A$1:$AG$1961,31,0)</f>
        <v>CHIMBORAZO</v>
      </c>
      <c r="R1670" s="20" t="str">
        <f>VLOOKUP(A1670,'REPORTE'!$A$1:$AG$1961,32,0)</f>
        <v>RIOBAMBA</v>
      </c>
      <c r="S1670" s="20" t="str">
        <f>VLOOKUP(A1670,'REPORTE'!$A$1:$AG$1961,33,0)</f>
        <v>FLORES</v>
      </c>
      <c r="T1670" s="20" t="str">
        <f>VLOOKUP(S1670,PROVINCIAS!$F$1:$G$1171,2,0)</f>
        <v>RURAL</v>
      </c>
      <c r="U1670" s="20" t="str">
        <f>VLOOKUP(A1670,'REPORTE'!$A$1:$AG$1961,5,0)</f>
        <v>ECUATORIANO(A) INDIGENA</v>
      </c>
      <c r="V1670" s="20" t="str">
        <f>VLOOKUP(A1670,'REPORTE'!$A$1:$AG$1961,18,0)</f>
        <v>F</v>
      </c>
    </row>
    <row r="1671" spans="1:22" x14ac:dyDescent="0.45">
      <c r="A1671" s="20">
        <v>1001817</v>
      </c>
      <c r="B1671" s="20" t="s">
        <v>9431</v>
      </c>
      <c r="C1671" s="20" t="s">
        <v>10348</v>
      </c>
      <c r="D1671" s="20">
        <v>606132777</v>
      </c>
      <c r="E1671" s="20">
        <v>231001924</v>
      </c>
      <c r="F1671" s="20" t="s">
        <v>11139</v>
      </c>
      <c r="G1671" s="20"/>
      <c r="H1671" s="20">
        <v>42</v>
      </c>
      <c r="I1671" s="20" t="s">
        <v>11150</v>
      </c>
      <c r="J1671" s="20" t="s">
        <v>11150</v>
      </c>
      <c r="K1671" s="20" t="s">
        <v>11150</v>
      </c>
      <c r="L1671" s="20" t="s">
        <v>11150</v>
      </c>
      <c r="M1671" s="20" t="s">
        <v>11150</v>
      </c>
      <c r="N1671" s="20" t="s">
        <v>11150</v>
      </c>
      <c r="O1671" s="20">
        <v>42</v>
      </c>
      <c r="P1671" s="20" t="str">
        <f>VLOOKUP(A1671,'REPORTE'!$A$1:$AG$1961,30,0)</f>
        <v>Universitaria</v>
      </c>
      <c r="Q1671" s="20" t="str">
        <f>VLOOKUP(A1671,'REPORTE'!$A$1:$AG$1961,31,0)</f>
        <v>CHIMBORAZO</v>
      </c>
      <c r="R1671" s="20" t="str">
        <f>VLOOKUP(A1671,'REPORTE'!$A$1:$AG$1961,32,0)</f>
        <v>RIOBAMBA</v>
      </c>
      <c r="S1671" s="20" t="str">
        <f>VLOOKUP(A1671,'REPORTE'!$A$1:$AG$1961,33,0)</f>
        <v>CACHA (CAB EN MACHANGARA)</v>
      </c>
      <c r="T1671" s="20" t="str">
        <f>VLOOKUP(S1671,PROVINCIAS!$F$1:$G$1171,2,0)</f>
        <v>RURAL</v>
      </c>
      <c r="U1671" s="20" t="str">
        <f>VLOOKUP(A1671,'REPORTE'!$A$1:$AG$1961,5,0)</f>
        <v>ECUATORIANO(A) INDIGENA</v>
      </c>
      <c r="V1671" s="20" t="str">
        <f>VLOOKUP(A1671,'REPORTE'!$A$1:$AG$1961,18,0)</f>
        <v>F</v>
      </c>
    </row>
    <row r="1672" spans="1:22" x14ac:dyDescent="0.45">
      <c r="A1672" s="20">
        <v>1001818</v>
      </c>
      <c r="B1672" s="20" t="s">
        <v>9431</v>
      </c>
      <c r="C1672" s="20" t="s">
        <v>10355</v>
      </c>
      <c r="D1672" s="20">
        <v>604064279</v>
      </c>
      <c r="E1672" s="20">
        <v>231001925</v>
      </c>
      <c r="F1672" s="20" t="s">
        <v>11139</v>
      </c>
      <c r="G1672" s="20"/>
      <c r="H1672" s="20">
        <v>80.33</v>
      </c>
      <c r="I1672" s="20" t="s">
        <v>11150</v>
      </c>
      <c r="J1672" s="20" t="s">
        <v>11150</v>
      </c>
      <c r="K1672" s="20" t="s">
        <v>11150</v>
      </c>
      <c r="L1672" s="20" t="s">
        <v>11150</v>
      </c>
      <c r="M1672" s="20" t="s">
        <v>11150</v>
      </c>
      <c r="N1672" s="20" t="s">
        <v>11150</v>
      </c>
      <c r="O1672" s="20">
        <v>80.33</v>
      </c>
      <c r="P1672" s="20" t="str">
        <f>VLOOKUP(A1672,'REPORTE'!$A$1:$AG$1961,30,0)</f>
        <v>Secundaria</v>
      </c>
      <c r="Q1672" s="20" t="str">
        <f>VLOOKUP(A1672,'REPORTE'!$A$1:$AG$1961,31,0)</f>
        <v>CHIMBORAZO</v>
      </c>
      <c r="R1672" s="20" t="str">
        <f>VLOOKUP(A1672,'REPORTE'!$A$1:$AG$1961,32,0)</f>
        <v>RIOBAMBA</v>
      </c>
      <c r="S1672" s="20" t="str">
        <f>VLOOKUP(A1672,'REPORTE'!$A$1:$AG$1961,33,0)</f>
        <v>LIZARZABURU</v>
      </c>
      <c r="T1672" s="20" t="str">
        <f>VLOOKUP(S1672,PROVINCIAS!$F$1:$G$1171,2,0)</f>
        <v>URBANA</v>
      </c>
      <c r="U1672" s="20" t="str">
        <f>VLOOKUP(A1672,'REPORTE'!$A$1:$AG$1961,5,0)</f>
        <v>ECUATORIANO(A)</v>
      </c>
      <c r="V1672" s="20" t="str">
        <f>VLOOKUP(A1672,'REPORTE'!$A$1:$AG$1961,18,0)</f>
        <v>F</v>
      </c>
    </row>
    <row r="1673" spans="1:22" x14ac:dyDescent="0.45">
      <c r="A1673" s="20">
        <v>1001819</v>
      </c>
      <c r="B1673" s="20" t="s">
        <v>9431</v>
      </c>
      <c r="C1673" s="20" t="s">
        <v>10381</v>
      </c>
      <c r="D1673" s="20">
        <v>605563923</v>
      </c>
      <c r="E1673" s="20">
        <v>231001926</v>
      </c>
      <c r="F1673" s="20" t="s">
        <v>11139</v>
      </c>
      <c r="G1673" s="20"/>
      <c r="H1673" s="20">
        <v>32</v>
      </c>
      <c r="I1673" s="20" t="s">
        <v>11150</v>
      </c>
      <c r="J1673" s="20" t="s">
        <v>11150</v>
      </c>
      <c r="K1673" s="20" t="s">
        <v>11150</v>
      </c>
      <c r="L1673" s="20" t="s">
        <v>11150</v>
      </c>
      <c r="M1673" s="20" t="s">
        <v>11150</v>
      </c>
      <c r="N1673" s="20" t="s">
        <v>11150</v>
      </c>
      <c r="O1673" s="20">
        <v>32</v>
      </c>
      <c r="P1673" s="20" t="str">
        <f>VLOOKUP(A1673,'REPORTE'!$A$1:$AG$1961,30,0)</f>
        <v>Secundaria</v>
      </c>
      <c r="Q1673" s="20" t="str">
        <f>VLOOKUP(A1673,'REPORTE'!$A$1:$AG$1961,31,0)</f>
        <v>CHIMBORAZO</v>
      </c>
      <c r="R1673" s="20" t="str">
        <f>VLOOKUP(A1673,'REPORTE'!$A$1:$AG$1961,32,0)</f>
        <v>RIOBAMBA</v>
      </c>
      <c r="S1673" s="20" t="str">
        <f>VLOOKUP(A1673,'REPORTE'!$A$1:$AG$1961,33,0)</f>
        <v>VELOZ</v>
      </c>
      <c r="T1673" s="20" t="str">
        <f>VLOOKUP(S1673,PROVINCIAS!$F$1:$G$1171,2,0)</f>
        <v>URBANA</v>
      </c>
      <c r="U1673" s="20" t="str">
        <f>VLOOKUP(A1673,'REPORTE'!$A$1:$AG$1961,5,0)</f>
        <v>ECUATORIANO(A)</v>
      </c>
      <c r="V1673" s="20" t="str">
        <f>VLOOKUP(A1673,'REPORTE'!$A$1:$AG$1961,18,0)</f>
        <v>M</v>
      </c>
    </row>
    <row r="1674" spans="1:22" x14ac:dyDescent="0.45">
      <c r="A1674" s="20">
        <v>1001820</v>
      </c>
      <c r="B1674" s="20" t="s">
        <v>9431</v>
      </c>
      <c r="C1674" s="20" t="s">
        <v>10393</v>
      </c>
      <c r="D1674" s="20">
        <v>1720415692</v>
      </c>
      <c r="E1674" s="20">
        <v>231001945</v>
      </c>
      <c r="F1674" s="20" t="s">
        <v>11139</v>
      </c>
      <c r="G1674" s="20"/>
      <c r="H1674" s="20">
        <v>157</v>
      </c>
      <c r="I1674" s="20" t="s">
        <v>11150</v>
      </c>
      <c r="J1674" s="20" t="s">
        <v>11150</v>
      </c>
      <c r="K1674" s="20" t="s">
        <v>11150</v>
      </c>
      <c r="L1674" s="20" t="s">
        <v>11150</v>
      </c>
      <c r="M1674" s="20" t="s">
        <v>11150</v>
      </c>
      <c r="N1674" s="20" t="s">
        <v>11150</v>
      </c>
      <c r="O1674" s="20">
        <v>157</v>
      </c>
      <c r="P1674" s="20" t="str">
        <f>VLOOKUP(A1674,'REPORTE'!$A$1:$AG$1961,30,0)</f>
        <v>Primaria</v>
      </c>
      <c r="Q1674" s="20" t="str">
        <f>VLOOKUP(A1674,'REPORTE'!$A$1:$AG$1961,31,0)</f>
        <v>PICHINCHA</v>
      </c>
      <c r="R1674" s="20" t="str">
        <f>VLOOKUP(A1674,'REPORTE'!$A$1:$AG$1961,32,0)</f>
        <v>QUITO</v>
      </c>
      <c r="S1674" s="20" t="str">
        <f>VLOOKUP(A1674,'REPORTE'!$A$1:$AG$1961,33,0)</f>
        <v>LLANO CHICO</v>
      </c>
      <c r="T1674" s="20" t="str">
        <f>VLOOKUP(S1674,PROVINCIAS!$F$1:$G$1171,2,0)</f>
        <v>RURAL</v>
      </c>
      <c r="U1674" s="20" t="str">
        <f>VLOOKUP(A1674,'REPORTE'!$A$1:$AG$1961,5,0)</f>
        <v>ECUATORIANO(A)</v>
      </c>
      <c r="V1674" s="20" t="str">
        <f>VLOOKUP(A1674,'REPORTE'!$A$1:$AG$1961,18,0)</f>
        <v>M</v>
      </c>
    </row>
    <row r="1675" spans="1:22" x14ac:dyDescent="0.45">
      <c r="A1675" s="20">
        <v>1001821</v>
      </c>
      <c r="B1675" s="20" t="s">
        <v>9431</v>
      </c>
      <c r="C1675" s="20" t="s">
        <v>10349</v>
      </c>
      <c r="D1675" s="20">
        <v>602350209</v>
      </c>
      <c r="E1675" s="20">
        <v>231001929</v>
      </c>
      <c r="F1675" s="20" t="s">
        <v>11139</v>
      </c>
      <c r="G1675" s="20"/>
      <c r="H1675" s="20">
        <v>502</v>
      </c>
      <c r="I1675" s="20" t="s">
        <v>11150</v>
      </c>
      <c r="J1675" s="20" t="s">
        <v>11150</v>
      </c>
      <c r="K1675" s="20" t="s">
        <v>11150</v>
      </c>
      <c r="L1675" s="20" t="s">
        <v>11150</v>
      </c>
      <c r="M1675" s="20" t="s">
        <v>11150</v>
      </c>
      <c r="N1675" s="20" t="s">
        <v>11150</v>
      </c>
      <c r="O1675" s="20">
        <v>502</v>
      </c>
      <c r="P1675" s="20" t="str">
        <f>VLOOKUP(A1675,'REPORTE'!$A$1:$AG$1961,30,0)</f>
        <v>Primaria</v>
      </c>
      <c r="Q1675" s="20" t="str">
        <f>VLOOKUP(A1675,'REPORTE'!$A$1:$AG$1961,31,0)</f>
        <v>CHIMBORAZO</v>
      </c>
      <c r="R1675" s="20" t="str">
        <f>VLOOKUP(A1675,'REPORTE'!$A$1:$AG$1961,32,0)</f>
        <v>RIOBAMBA</v>
      </c>
      <c r="S1675" s="20" t="str">
        <f>VLOOKUP(A1675,'REPORTE'!$A$1:$AG$1961,33,0)</f>
        <v>CACHA (CAB EN MACHANGARA)</v>
      </c>
      <c r="T1675" s="20" t="str">
        <f>VLOOKUP(S1675,PROVINCIAS!$F$1:$G$1171,2,0)</f>
        <v>RURAL</v>
      </c>
      <c r="U1675" s="20" t="str">
        <f>VLOOKUP(A1675,'REPORTE'!$A$1:$AG$1961,5,0)</f>
        <v>ECUATORIANO(A) INDIGENA</v>
      </c>
      <c r="V1675" s="20" t="str">
        <f>VLOOKUP(A1675,'REPORTE'!$A$1:$AG$1961,18,0)</f>
        <v>F</v>
      </c>
    </row>
    <row r="1676" spans="1:22" x14ac:dyDescent="0.45">
      <c r="A1676" s="20">
        <v>1001822</v>
      </c>
      <c r="B1676" s="20" t="s">
        <v>9431</v>
      </c>
      <c r="C1676" s="20" t="s">
        <v>10353</v>
      </c>
      <c r="D1676" s="20">
        <v>1705436952</v>
      </c>
      <c r="E1676" s="20">
        <v>231001930</v>
      </c>
      <c r="F1676" s="20" t="s">
        <v>11139</v>
      </c>
      <c r="G1676" s="20"/>
      <c r="H1676" s="20">
        <v>60</v>
      </c>
      <c r="I1676" s="20" t="s">
        <v>11150</v>
      </c>
      <c r="J1676" s="20" t="s">
        <v>11150</v>
      </c>
      <c r="K1676" s="20" t="s">
        <v>11150</v>
      </c>
      <c r="L1676" s="20" t="s">
        <v>11150</v>
      </c>
      <c r="M1676" s="20" t="s">
        <v>11150</v>
      </c>
      <c r="N1676" s="20" t="s">
        <v>11150</v>
      </c>
      <c r="O1676" s="20">
        <v>60</v>
      </c>
      <c r="P1676" s="20" t="str">
        <f>VLOOKUP(A1676,'REPORTE'!$A$1:$AG$1961,30,0)</f>
        <v>Secundaria</v>
      </c>
      <c r="Q1676" s="20" t="str">
        <f>VLOOKUP(A1676,'REPORTE'!$A$1:$AG$1961,31,0)</f>
        <v>PICHINCHA</v>
      </c>
      <c r="R1676" s="20" t="str">
        <f>VLOOKUP(A1676,'REPORTE'!$A$1:$AG$1961,32,0)</f>
        <v>QUITO</v>
      </c>
      <c r="S1676" s="20" t="str">
        <f>VLOOKUP(A1676,'REPORTE'!$A$1:$AG$1961,33,0)</f>
        <v>COTOCOLLAO</v>
      </c>
      <c r="T1676" s="20" t="str">
        <f>VLOOKUP(S1676,PROVINCIAS!$F$1:$G$1171,2,0)</f>
        <v>URBANA</v>
      </c>
      <c r="U1676" s="20" t="str">
        <f>VLOOKUP(A1676,'REPORTE'!$A$1:$AG$1961,5,0)</f>
        <v>ECUATORIANO(A)</v>
      </c>
      <c r="V1676" s="20" t="str">
        <f>VLOOKUP(A1676,'REPORTE'!$A$1:$AG$1961,18,0)</f>
        <v>F</v>
      </c>
    </row>
    <row r="1677" spans="1:22" x14ac:dyDescent="0.45">
      <c r="A1677" s="20">
        <v>1001824</v>
      </c>
      <c r="B1677" s="20" t="s">
        <v>9431</v>
      </c>
      <c r="C1677" s="20" t="s">
        <v>14511</v>
      </c>
      <c r="D1677" s="20">
        <v>1709483299</v>
      </c>
      <c r="E1677" s="20">
        <v>231001931</v>
      </c>
      <c r="F1677" s="20" t="s">
        <v>11139</v>
      </c>
      <c r="G1677" s="20"/>
      <c r="H1677" s="20">
        <v>30</v>
      </c>
      <c r="I1677" s="20" t="s">
        <v>11150</v>
      </c>
      <c r="J1677" s="20" t="s">
        <v>11150</v>
      </c>
      <c r="K1677" s="20" t="s">
        <v>11150</v>
      </c>
      <c r="L1677" s="20" t="s">
        <v>11150</v>
      </c>
      <c r="M1677" s="20" t="s">
        <v>11150</v>
      </c>
      <c r="N1677" s="20" t="s">
        <v>11150</v>
      </c>
      <c r="O1677" s="20">
        <v>30</v>
      </c>
      <c r="P1677" s="20" t="str">
        <f>VLOOKUP(A1677,'REPORTE'!$A$1:$AG$1961,30,0)</f>
        <v>Primaria</v>
      </c>
      <c r="Q1677" s="20" t="str">
        <f>VLOOKUP(A1677,'REPORTE'!$A$1:$AG$1961,31,0)</f>
        <v>PICHINCHA</v>
      </c>
      <c r="R1677" s="20" t="str">
        <f>VLOOKUP(A1677,'REPORTE'!$A$1:$AG$1961,32,0)</f>
        <v>QUITO</v>
      </c>
      <c r="S1677" s="20" t="str">
        <f>VLOOKUP(A1677,'REPORTE'!$A$1:$AG$1961,33,0)</f>
        <v>COCHAPAMBA</v>
      </c>
      <c r="T1677" s="20" t="str">
        <f>VLOOKUP(S1677,PROVINCIAS!$F$1:$G$1171,2,0)</f>
        <v>RURAL</v>
      </c>
      <c r="U1677" s="20" t="str">
        <f>VLOOKUP(A1677,'REPORTE'!$A$1:$AG$1961,5,0)</f>
        <v>ECUATORIANO(A)</v>
      </c>
      <c r="V1677" s="20" t="str">
        <f>VLOOKUP(A1677,'REPORTE'!$A$1:$AG$1961,18,0)</f>
        <v>F</v>
      </c>
    </row>
    <row r="1678" spans="1:22" x14ac:dyDescent="0.45">
      <c r="A1678" s="20">
        <v>1001825</v>
      </c>
      <c r="B1678" s="20" t="s">
        <v>9431</v>
      </c>
      <c r="C1678" s="20" t="s">
        <v>14512</v>
      </c>
      <c r="D1678" s="20">
        <v>1708929656</v>
      </c>
      <c r="E1678" s="20">
        <v>231001933</v>
      </c>
      <c r="F1678" s="20" t="s">
        <v>11139</v>
      </c>
      <c r="G1678" s="20"/>
      <c r="H1678" s="20">
        <v>5</v>
      </c>
      <c r="I1678" s="20" t="s">
        <v>11150</v>
      </c>
      <c r="J1678" s="20" t="s">
        <v>11150</v>
      </c>
      <c r="K1678" s="20" t="s">
        <v>11150</v>
      </c>
      <c r="L1678" s="20" t="s">
        <v>11150</v>
      </c>
      <c r="M1678" s="20" t="s">
        <v>11150</v>
      </c>
      <c r="N1678" s="20" t="s">
        <v>11150</v>
      </c>
      <c r="O1678" s="20">
        <v>5</v>
      </c>
      <c r="P1678" s="20" t="str">
        <f>VLOOKUP(A1678,'REPORTE'!$A$1:$AG$1961,30,0)</f>
        <v>Primaria</v>
      </c>
      <c r="Q1678" s="20" t="str">
        <f>VLOOKUP(A1678,'REPORTE'!$A$1:$AG$1961,31,0)</f>
        <v>PICHINCHA</v>
      </c>
      <c r="R1678" s="20" t="str">
        <f>VLOOKUP(A1678,'REPORTE'!$A$1:$AG$1961,32,0)</f>
        <v>QUITO</v>
      </c>
      <c r="S1678" s="20" t="str">
        <f>VLOOKUP(A1678,'REPORTE'!$A$1:$AG$1961,33,0)</f>
        <v>LA CONCEPCION</v>
      </c>
      <c r="T1678" s="20" t="str">
        <f>VLOOKUP(S1678,PROVINCIAS!$F$1:$G$1171,2,0)</f>
        <v>URBANA</v>
      </c>
      <c r="U1678" s="20" t="str">
        <f>VLOOKUP(A1678,'REPORTE'!$A$1:$AG$1961,5,0)</f>
        <v>ECUATORIANO(A)</v>
      </c>
      <c r="V1678" s="20" t="str">
        <f>VLOOKUP(A1678,'REPORTE'!$A$1:$AG$1961,18,0)</f>
        <v>F</v>
      </c>
    </row>
    <row r="1679" spans="1:22" x14ac:dyDescent="0.45">
      <c r="A1679" s="20">
        <v>1001826</v>
      </c>
      <c r="B1679" s="20" t="s">
        <v>9431</v>
      </c>
      <c r="C1679" s="20" t="s">
        <v>10385</v>
      </c>
      <c r="D1679" s="20">
        <v>803255801</v>
      </c>
      <c r="E1679" s="20">
        <v>231001934</v>
      </c>
      <c r="F1679" s="20" t="s">
        <v>11139</v>
      </c>
      <c r="G1679" s="20"/>
      <c r="H1679" s="20">
        <v>70</v>
      </c>
      <c r="I1679" s="20" t="s">
        <v>11150</v>
      </c>
      <c r="J1679" s="20" t="s">
        <v>11150</v>
      </c>
      <c r="K1679" s="20" t="s">
        <v>11150</v>
      </c>
      <c r="L1679" s="20" t="s">
        <v>11150</v>
      </c>
      <c r="M1679" s="20" t="s">
        <v>11150</v>
      </c>
      <c r="N1679" s="20" t="s">
        <v>11150</v>
      </c>
      <c r="O1679" s="20">
        <v>70</v>
      </c>
      <c r="P1679" s="20" t="str">
        <f>VLOOKUP(A1679,'REPORTE'!$A$1:$AG$1961,30,0)</f>
        <v>Secundaria</v>
      </c>
      <c r="Q1679" s="20" t="str">
        <f>VLOOKUP(A1679,'REPORTE'!$A$1:$AG$1961,31,0)</f>
        <v>ESMERALDAS</v>
      </c>
      <c r="R1679" s="20" t="str">
        <f>VLOOKUP(A1679,'REPORTE'!$A$1:$AG$1961,32,0)</f>
        <v>RIOVERDE</v>
      </c>
      <c r="S1679" s="20" t="str">
        <f>VLOOKUP(A1679,'REPORTE'!$A$1:$AG$1961,33,0)</f>
        <v>ROCAFUERTE</v>
      </c>
      <c r="T1679" s="20" t="str">
        <f>VLOOKUP(S1679,PROVINCIAS!$F$1:$G$1171,2,0)</f>
        <v>RURAL</v>
      </c>
      <c r="U1679" s="20" t="str">
        <f>VLOOKUP(A1679,'REPORTE'!$A$1:$AG$1961,5,0)</f>
        <v>ECUATORIANO(A)</v>
      </c>
      <c r="V1679" s="20" t="str">
        <f>VLOOKUP(A1679,'REPORTE'!$A$1:$AG$1961,18,0)</f>
        <v>F</v>
      </c>
    </row>
    <row r="1680" spans="1:22" x14ac:dyDescent="0.45">
      <c r="A1680" s="20">
        <v>1001827</v>
      </c>
      <c r="B1680" s="20" t="s">
        <v>9431</v>
      </c>
      <c r="C1680" s="20" t="s">
        <v>14513</v>
      </c>
      <c r="D1680" s="20">
        <v>1719057521</v>
      </c>
      <c r="E1680" s="20">
        <v>231001935</v>
      </c>
      <c r="F1680" s="20" t="s">
        <v>11139</v>
      </c>
      <c r="G1680" s="20"/>
      <c r="H1680" s="20">
        <v>5</v>
      </c>
      <c r="I1680" s="20" t="s">
        <v>11150</v>
      </c>
      <c r="J1680" s="20" t="s">
        <v>11150</v>
      </c>
      <c r="K1680" s="20" t="s">
        <v>11150</v>
      </c>
      <c r="L1680" s="20" t="s">
        <v>11150</v>
      </c>
      <c r="M1680" s="20" t="s">
        <v>11150</v>
      </c>
      <c r="N1680" s="20" t="s">
        <v>11150</v>
      </c>
      <c r="O1680" s="20">
        <v>5</v>
      </c>
      <c r="P1680" s="20" t="str">
        <f>VLOOKUP(A1680,'REPORTE'!$A$1:$AG$1961,30,0)</f>
        <v>Secundaria</v>
      </c>
      <c r="Q1680" s="20" t="str">
        <f>VLOOKUP(A1680,'REPORTE'!$A$1:$AG$1961,31,0)</f>
        <v>PICHINCHA</v>
      </c>
      <c r="R1680" s="20" t="str">
        <f>VLOOKUP(A1680,'REPORTE'!$A$1:$AG$1961,32,0)</f>
        <v>QUITO</v>
      </c>
      <c r="S1680" s="20" t="str">
        <f>VLOOKUP(A1680,'REPORTE'!$A$1:$AG$1961,33,0)</f>
        <v>COTOCOLLAO</v>
      </c>
      <c r="T1680" s="20" t="str">
        <f>VLOOKUP(S1680,PROVINCIAS!$F$1:$G$1171,2,0)</f>
        <v>URBANA</v>
      </c>
      <c r="U1680" s="20" t="str">
        <f>VLOOKUP(A1680,'REPORTE'!$A$1:$AG$1961,5,0)</f>
        <v>ECUATORIANO(A)</v>
      </c>
      <c r="V1680" s="20" t="str">
        <f>VLOOKUP(A1680,'REPORTE'!$A$1:$AG$1961,18,0)</f>
        <v>F</v>
      </c>
    </row>
    <row r="1681" spans="1:22" x14ac:dyDescent="0.45">
      <c r="A1681" s="20">
        <v>1001828</v>
      </c>
      <c r="B1681" s="20" t="s">
        <v>9431</v>
      </c>
      <c r="C1681" s="20" t="s">
        <v>14514</v>
      </c>
      <c r="D1681" s="20">
        <v>1704961851</v>
      </c>
      <c r="E1681" s="20">
        <v>231001937</v>
      </c>
      <c r="F1681" s="20" t="s">
        <v>11139</v>
      </c>
      <c r="G1681" s="20"/>
      <c r="H1681" s="20">
        <v>2</v>
      </c>
      <c r="I1681" s="20" t="s">
        <v>11150</v>
      </c>
      <c r="J1681" s="20" t="s">
        <v>11150</v>
      </c>
      <c r="K1681" s="20" t="s">
        <v>11150</v>
      </c>
      <c r="L1681" s="20" t="s">
        <v>11150</v>
      </c>
      <c r="M1681" s="20" t="s">
        <v>11150</v>
      </c>
      <c r="N1681" s="20" t="s">
        <v>11150</v>
      </c>
      <c r="O1681" s="20">
        <v>2</v>
      </c>
      <c r="P1681" s="20" t="str">
        <f>VLOOKUP(A1681,'REPORTE'!$A$1:$AG$1961,30,0)</f>
        <v>Primaria</v>
      </c>
      <c r="Q1681" s="20" t="str">
        <f>VLOOKUP(A1681,'REPORTE'!$A$1:$AG$1961,31,0)</f>
        <v>PICHINCHA</v>
      </c>
      <c r="R1681" s="20" t="str">
        <f>VLOOKUP(A1681,'REPORTE'!$A$1:$AG$1961,32,0)</f>
        <v>QUITO</v>
      </c>
      <c r="S1681" s="20" t="str">
        <f>VLOOKUP(A1681,'REPORTE'!$A$1:$AG$1961,33,0)</f>
        <v>COTOCOLLAO</v>
      </c>
      <c r="T1681" s="20" t="str">
        <f>VLOOKUP(S1681,PROVINCIAS!$F$1:$G$1171,2,0)</f>
        <v>URBANA</v>
      </c>
      <c r="U1681" s="20" t="str">
        <f>VLOOKUP(A1681,'REPORTE'!$A$1:$AG$1961,5,0)</f>
        <v>ECUATORIANO(A)</v>
      </c>
      <c r="V1681" s="20" t="str">
        <f>VLOOKUP(A1681,'REPORTE'!$A$1:$AG$1961,18,0)</f>
        <v>F</v>
      </c>
    </row>
    <row r="1682" spans="1:22" x14ac:dyDescent="0.45">
      <c r="A1682" s="20">
        <v>1001829</v>
      </c>
      <c r="B1682" s="20" t="s">
        <v>9431</v>
      </c>
      <c r="C1682" s="20" t="s">
        <v>10412</v>
      </c>
      <c r="D1682" s="20">
        <v>1717872426</v>
      </c>
      <c r="E1682" s="20">
        <v>231001936</v>
      </c>
      <c r="F1682" s="20" t="s">
        <v>11139</v>
      </c>
      <c r="G1682" s="20"/>
      <c r="H1682" s="20">
        <v>142.5</v>
      </c>
      <c r="I1682" s="20" t="s">
        <v>11150</v>
      </c>
      <c r="J1682" s="20" t="s">
        <v>11150</v>
      </c>
      <c r="K1682" s="20" t="s">
        <v>11150</v>
      </c>
      <c r="L1682" s="20" t="s">
        <v>11150</v>
      </c>
      <c r="M1682" s="20" t="s">
        <v>11150</v>
      </c>
      <c r="N1682" s="20" t="s">
        <v>11150</v>
      </c>
      <c r="O1682" s="20">
        <v>142.5</v>
      </c>
      <c r="P1682" s="20" t="str">
        <f>VLOOKUP(A1682,'REPORTE'!$A$1:$AG$1961,30,0)</f>
        <v>Primaria</v>
      </c>
      <c r="Q1682" s="20" t="str">
        <f>VLOOKUP(A1682,'REPORTE'!$A$1:$AG$1961,31,0)</f>
        <v>PICHINCHA</v>
      </c>
      <c r="R1682" s="20" t="str">
        <f>VLOOKUP(A1682,'REPORTE'!$A$1:$AG$1961,32,0)</f>
        <v>QUITO</v>
      </c>
      <c r="S1682" s="20" t="str">
        <f>VLOOKUP(A1682,'REPORTE'!$A$1:$AG$1961,33,0)</f>
        <v>COTOCOLLAO</v>
      </c>
      <c r="T1682" s="20" t="str">
        <f>VLOOKUP(S1682,PROVINCIAS!$F$1:$G$1171,2,0)</f>
        <v>URBANA</v>
      </c>
      <c r="U1682" s="20" t="str">
        <f>VLOOKUP(A1682,'REPORTE'!$A$1:$AG$1961,5,0)</f>
        <v>ECUATORIANO(A)</v>
      </c>
      <c r="V1682" s="20" t="str">
        <f>VLOOKUP(A1682,'REPORTE'!$A$1:$AG$1961,18,0)</f>
        <v>F</v>
      </c>
    </row>
    <row r="1683" spans="1:22" x14ac:dyDescent="0.45">
      <c r="A1683" s="20">
        <v>1001830</v>
      </c>
      <c r="B1683" s="20" t="s">
        <v>9431</v>
      </c>
      <c r="C1683" s="20" t="s">
        <v>10356</v>
      </c>
      <c r="D1683" s="20">
        <v>1718326000</v>
      </c>
      <c r="E1683" s="20">
        <v>231001938</v>
      </c>
      <c r="F1683" s="20" t="s">
        <v>11139</v>
      </c>
      <c r="G1683" s="20"/>
      <c r="H1683" s="20">
        <v>190.01</v>
      </c>
      <c r="I1683" s="20" t="s">
        <v>11150</v>
      </c>
      <c r="J1683" s="20" t="s">
        <v>11150</v>
      </c>
      <c r="K1683" s="20" t="s">
        <v>11150</v>
      </c>
      <c r="L1683" s="20" t="s">
        <v>11150</v>
      </c>
      <c r="M1683" s="20" t="s">
        <v>11150</v>
      </c>
      <c r="N1683" s="20" t="s">
        <v>11150</v>
      </c>
      <c r="O1683" s="20">
        <v>190.01</v>
      </c>
      <c r="P1683" s="20" t="str">
        <f>VLOOKUP(A1683,'REPORTE'!$A$1:$AG$1961,30,0)</f>
        <v>Universitaria</v>
      </c>
      <c r="Q1683" s="20" t="str">
        <f>VLOOKUP(A1683,'REPORTE'!$A$1:$AG$1961,31,0)</f>
        <v>PICHINCHA</v>
      </c>
      <c r="R1683" s="20" t="str">
        <f>VLOOKUP(A1683,'REPORTE'!$A$1:$AG$1961,32,0)</f>
        <v>QUITO</v>
      </c>
      <c r="S1683" s="20" t="str">
        <f>VLOOKUP(A1683,'REPORTE'!$A$1:$AG$1961,33,0)</f>
        <v>LA MENA</v>
      </c>
      <c r="T1683" s="20" t="str">
        <f>VLOOKUP(S1683,PROVINCIAS!$F$1:$G$1171,2,0)</f>
        <v>URBANA</v>
      </c>
      <c r="U1683" s="20" t="str">
        <f>VLOOKUP(A1683,'REPORTE'!$A$1:$AG$1961,5,0)</f>
        <v>ECUATORIANO(A)</v>
      </c>
      <c r="V1683" s="20" t="str">
        <f>VLOOKUP(A1683,'REPORTE'!$A$1:$AG$1961,18,0)</f>
        <v>M</v>
      </c>
    </row>
    <row r="1684" spans="1:22" x14ac:dyDescent="0.45">
      <c r="A1684" s="20">
        <v>1001831</v>
      </c>
      <c r="B1684" s="20" t="s">
        <v>9431</v>
      </c>
      <c r="C1684" s="20" t="s">
        <v>10360</v>
      </c>
      <c r="D1684" s="20">
        <v>1206547794</v>
      </c>
      <c r="E1684" s="20">
        <v>231001939</v>
      </c>
      <c r="F1684" s="20" t="s">
        <v>11139</v>
      </c>
      <c r="G1684" s="20"/>
      <c r="H1684" s="20">
        <v>230</v>
      </c>
      <c r="I1684" s="20" t="s">
        <v>11150</v>
      </c>
      <c r="J1684" s="20" t="s">
        <v>11150</v>
      </c>
      <c r="K1684" s="20" t="s">
        <v>11150</v>
      </c>
      <c r="L1684" s="20" t="s">
        <v>11150</v>
      </c>
      <c r="M1684" s="20" t="s">
        <v>11150</v>
      </c>
      <c r="N1684" s="20" t="s">
        <v>11150</v>
      </c>
      <c r="O1684" s="20">
        <v>230</v>
      </c>
      <c r="P1684" s="20" t="str">
        <f>VLOOKUP(A1684,'REPORTE'!$A$1:$AG$1961,30,0)</f>
        <v>Primaria</v>
      </c>
      <c r="Q1684" s="20" t="str">
        <f>VLOOKUP(A1684,'REPORTE'!$A$1:$AG$1961,31,0)</f>
        <v>LOS RIOS</v>
      </c>
      <c r="R1684" s="20" t="str">
        <f>VLOOKUP(A1684,'REPORTE'!$A$1:$AG$1961,32,0)</f>
        <v>MONTALVO</v>
      </c>
      <c r="S1684" s="20" t="str">
        <f>VLOOKUP(A1684,'REPORTE'!$A$1:$AG$1961,33,0)</f>
        <v>MONTALVO</v>
      </c>
      <c r="T1684" s="20" t="str">
        <f>VLOOKUP(S1684,PROVINCIAS!$F$1:$G$1171,2,0)</f>
        <v>URBANA</v>
      </c>
      <c r="U1684" s="20" t="str">
        <f>VLOOKUP(A1684,'REPORTE'!$A$1:$AG$1961,5,0)</f>
        <v>ECUATORIANO(A)</v>
      </c>
      <c r="V1684" s="20" t="str">
        <f>VLOOKUP(A1684,'REPORTE'!$A$1:$AG$1961,18,0)</f>
        <v>M</v>
      </c>
    </row>
    <row r="1685" spans="1:22" x14ac:dyDescent="0.45">
      <c r="A1685" s="20">
        <v>1001832</v>
      </c>
      <c r="B1685" s="20" t="s">
        <v>9431</v>
      </c>
      <c r="C1685" s="20" t="s">
        <v>14515</v>
      </c>
      <c r="D1685" s="20">
        <v>1756247241</v>
      </c>
      <c r="E1685" s="20">
        <v>231001940</v>
      </c>
      <c r="F1685" s="20" t="s">
        <v>11139</v>
      </c>
      <c r="G1685" s="20"/>
      <c r="H1685" s="20">
        <v>30</v>
      </c>
      <c r="I1685" s="20" t="s">
        <v>11150</v>
      </c>
      <c r="J1685" s="20" t="s">
        <v>11150</v>
      </c>
      <c r="K1685" s="20" t="s">
        <v>11150</v>
      </c>
      <c r="L1685" s="20" t="s">
        <v>11150</v>
      </c>
      <c r="M1685" s="20" t="s">
        <v>11150</v>
      </c>
      <c r="N1685" s="20" t="s">
        <v>11150</v>
      </c>
      <c r="O1685" s="20">
        <v>30</v>
      </c>
      <c r="P1685" s="20" t="str">
        <f>VLOOKUP(A1685,'REPORTE'!$A$1:$AG$1961,30,0)</f>
        <v>Universitaria</v>
      </c>
      <c r="Q1685" s="20" t="str">
        <f>VLOOKUP(A1685,'REPORTE'!$A$1:$AG$1961,31,0)</f>
        <v>PICHINCHA</v>
      </c>
      <c r="R1685" s="20" t="str">
        <f>VLOOKUP(A1685,'REPORTE'!$A$1:$AG$1961,32,0)</f>
        <v>QUITO</v>
      </c>
      <c r="S1685" s="20" t="str">
        <f>VLOOKUP(A1685,'REPORTE'!$A$1:$AG$1961,33,0)</f>
        <v>SAN ANTONIO</v>
      </c>
      <c r="T1685" s="20" t="str">
        <f>VLOOKUP(S1685,PROVINCIAS!$F$1:$G$1171,2,0)</f>
        <v>RURAL</v>
      </c>
      <c r="U1685" s="20" t="str">
        <f>VLOOKUP(A1685,'REPORTE'!$A$1:$AG$1961,5,0)</f>
        <v>ECUATORIANO(A)</v>
      </c>
      <c r="V1685" s="20" t="str">
        <f>VLOOKUP(A1685,'REPORTE'!$A$1:$AG$1961,18,0)</f>
        <v>F</v>
      </c>
    </row>
    <row r="1686" spans="1:22" x14ac:dyDescent="0.45">
      <c r="A1686" s="20">
        <v>1001833</v>
      </c>
      <c r="B1686" s="20" t="s">
        <v>9431</v>
      </c>
      <c r="C1686" s="20" t="s">
        <v>14516</v>
      </c>
      <c r="D1686" s="20">
        <v>1714536586</v>
      </c>
      <c r="E1686" s="20">
        <v>231001941</v>
      </c>
      <c r="F1686" s="20" t="s">
        <v>11139</v>
      </c>
      <c r="G1686" s="20"/>
      <c r="H1686" s="20">
        <v>30</v>
      </c>
      <c r="I1686" s="20" t="s">
        <v>11150</v>
      </c>
      <c r="J1686" s="20" t="s">
        <v>11150</v>
      </c>
      <c r="K1686" s="20" t="s">
        <v>11150</v>
      </c>
      <c r="L1686" s="20" t="s">
        <v>11150</v>
      </c>
      <c r="M1686" s="20" t="s">
        <v>11150</v>
      </c>
      <c r="N1686" s="20" t="s">
        <v>11150</v>
      </c>
      <c r="O1686" s="20">
        <v>30</v>
      </c>
      <c r="P1686" s="20" t="str">
        <f>VLOOKUP(A1686,'REPORTE'!$A$1:$AG$1961,30,0)</f>
        <v>Primaria</v>
      </c>
      <c r="Q1686" s="20" t="str">
        <f>VLOOKUP(A1686,'REPORTE'!$A$1:$AG$1961,31,0)</f>
        <v>COTOPAXI</v>
      </c>
      <c r="R1686" s="20" t="str">
        <f>VLOOKUP(A1686,'REPORTE'!$A$1:$AG$1961,32,0)</f>
        <v>LATACUNGA</v>
      </c>
      <c r="S1686" s="20" t="str">
        <f>VLOOKUP(A1686,'REPORTE'!$A$1:$AG$1961,33,0)</f>
        <v>TANICUCHI</v>
      </c>
      <c r="T1686" s="20" t="str">
        <f>VLOOKUP(S1686,PROVINCIAS!$F$1:$G$1171,2,0)</f>
        <v>RURAL</v>
      </c>
      <c r="U1686" s="20" t="str">
        <f>VLOOKUP(A1686,'REPORTE'!$A$1:$AG$1961,5,0)</f>
        <v>ECUATORIANO(A)</v>
      </c>
      <c r="V1686" s="20" t="str">
        <f>VLOOKUP(A1686,'REPORTE'!$A$1:$AG$1961,18,0)</f>
        <v>F</v>
      </c>
    </row>
    <row r="1687" spans="1:22" x14ac:dyDescent="0.45">
      <c r="A1687" s="20">
        <v>1001834</v>
      </c>
      <c r="B1687" s="20" t="s">
        <v>9431</v>
      </c>
      <c r="C1687" s="20" t="s">
        <v>14517</v>
      </c>
      <c r="D1687" s="20">
        <v>1704707569</v>
      </c>
      <c r="E1687" s="20">
        <v>231001942</v>
      </c>
      <c r="F1687" s="20" t="s">
        <v>11139</v>
      </c>
      <c r="G1687" s="20"/>
      <c r="H1687" s="20">
        <v>2</v>
      </c>
      <c r="I1687" s="20" t="s">
        <v>11150</v>
      </c>
      <c r="J1687" s="20" t="s">
        <v>11150</v>
      </c>
      <c r="K1687" s="20" t="s">
        <v>11150</v>
      </c>
      <c r="L1687" s="20" t="s">
        <v>11150</v>
      </c>
      <c r="M1687" s="20" t="s">
        <v>11150</v>
      </c>
      <c r="N1687" s="20" t="s">
        <v>11150</v>
      </c>
      <c r="O1687" s="20">
        <v>2</v>
      </c>
      <c r="P1687" s="20" t="str">
        <f>VLOOKUP(A1687,'REPORTE'!$A$1:$AG$1961,30,0)</f>
        <v>Primaria</v>
      </c>
      <c r="Q1687" s="20" t="str">
        <f>VLOOKUP(A1687,'REPORTE'!$A$1:$AG$1961,31,0)</f>
        <v>PICHINCHA</v>
      </c>
      <c r="R1687" s="20" t="str">
        <f>VLOOKUP(A1687,'REPORTE'!$A$1:$AG$1961,32,0)</f>
        <v>QUITO</v>
      </c>
      <c r="S1687" s="20" t="str">
        <f>VLOOKUP(A1687,'REPORTE'!$A$1:$AG$1961,33,0)</f>
        <v>POMASQUI</v>
      </c>
      <c r="T1687" s="20" t="str">
        <f>VLOOKUP(S1687,PROVINCIAS!$F$1:$G$1171,2,0)</f>
        <v>RURAL</v>
      </c>
      <c r="U1687" s="20" t="str">
        <f>VLOOKUP(A1687,'REPORTE'!$A$1:$AG$1961,5,0)</f>
        <v>ECUATORIANO(A)</v>
      </c>
      <c r="V1687" s="20" t="str">
        <f>VLOOKUP(A1687,'REPORTE'!$A$1:$AG$1961,18,0)</f>
        <v>M</v>
      </c>
    </row>
    <row r="1688" spans="1:22" x14ac:dyDescent="0.45">
      <c r="A1688" s="20">
        <v>1001835</v>
      </c>
      <c r="B1688" s="20" t="s">
        <v>9431</v>
      </c>
      <c r="C1688" s="20" t="s">
        <v>10365</v>
      </c>
      <c r="D1688" s="20">
        <v>601051345</v>
      </c>
      <c r="E1688" s="20">
        <v>231001943</v>
      </c>
      <c r="F1688" s="20" t="s">
        <v>11139</v>
      </c>
      <c r="G1688" s="20"/>
      <c r="H1688" s="20">
        <v>182</v>
      </c>
      <c r="I1688" s="20" t="s">
        <v>11150</v>
      </c>
      <c r="J1688" s="20" t="s">
        <v>11150</v>
      </c>
      <c r="K1688" s="20" t="s">
        <v>11150</v>
      </c>
      <c r="L1688" s="20" t="s">
        <v>11150</v>
      </c>
      <c r="M1688" s="20" t="s">
        <v>11150</v>
      </c>
      <c r="N1688" s="20" t="s">
        <v>11150</v>
      </c>
      <c r="O1688" s="20">
        <v>182</v>
      </c>
      <c r="P1688" s="20" t="str">
        <f>VLOOKUP(A1688,'REPORTE'!$A$1:$AG$1961,30,0)</f>
        <v>Ninguna</v>
      </c>
      <c r="Q1688" s="20" t="str">
        <f>VLOOKUP(A1688,'REPORTE'!$A$1:$AG$1961,31,0)</f>
        <v>CHIMBORAZO</v>
      </c>
      <c r="R1688" s="20" t="str">
        <f>VLOOKUP(A1688,'REPORTE'!$A$1:$AG$1961,32,0)</f>
        <v>GUANO</v>
      </c>
      <c r="S1688" s="20" t="str">
        <f>VLOOKUP(A1688,'REPORTE'!$A$1:$AG$1961,33,0)</f>
        <v>ILAPO</v>
      </c>
      <c r="T1688" s="20" t="str">
        <f>VLOOKUP(S1688,PROVINCIAS!$F$1:$G$1171,2,0)</f>
        <v>RURAL</v>
      </c>
      <c r="U1688" s="20" t="str">
        <f>VLOOKUP(A1688,'REPORTE'!$A$1:$AG$1961,5,0)</f>
        <v>ECUATORIANO(A) INDIGENA</v>
      </c>
      <c r="V1688" s="20" t="str">
        <f>VLOOKUP(A1688,'REPORTE'!$A$1:$AG$1961,18,0)</f>
        <v>M</v>
      </c>
    </row>
    <row r="1689" spans="1:22" x14ac:dyDescent="0.45">
      <c r="A1689" s="20">
        <v>1001836</v>
      </c>
      <c r="B1689" s="20" t="s">
        <v>9431</v>
      </c>
      <c r="C1689" s="20" t="s">
        <v>10366</v>
      </c>
      <c r="D1689" s="20">
        <v>605239284</v>
      </c>
      <c r="E1689" s="20">
        <v>231001944</v>
      </c>
      <c r="F1689" s="20" t="s">
        <v>11139</v>
      </c>
      <c r="G1689" s="20"/>
      <c r="H1689" s="20">
        <v>40</v>
      </c>
      <c r="I1689" s="20" t="s">
        <v>11150</v>
      </c>
      <c r="J1689" s="20" t="s">
        <v>11150</v>
      </c>
      <c r="K1689" s="20" t="s">
        <v>11150</v>
      </c>
      <c r="L1689" s="20" t="s">
        <v>11150</v>
      </c>
      <c r="M1689" s="20" t="s">
        <v>11150</v>
      </c>
      <c r="N1689" s="20" t="s">
        <v>11150</v>
      </c>
      <c r="O1689" s="20">
        <v>40</v>
      </c>
      <c r="P1689" s="20" t="str">
        <f>VLOOKUP(A1689,'REPORTE'!$A$1:$AG$1961,30,0)</f>
        <v>Secundaria</v>
      </c>
      <c r="Q1689" s="20" t="str">
        <f>VLOOKUP(A1689,'REPORTE'!$A$1:$AG$1961,31,0)</f>
        <v>CHIMBORAZO</v>
      </c>
      <c r="R1689" s="20" t="str">
        <f>VLOOKUP(A1689,'REPORTE'!$A$1:$AG$1961,32,0)</f>
        <v>PALLATANGA</v>
      </c>
      <c r="S1689" s="20" t="str">
        <f>VLOOKUP(A1689,'REPORTE'!$A$1:$AG$1961,33,0)</f>
        <v>PALLATANGA</v>
      </c>
      <c r="T1689" s="20" t="str">
        <f>VLOOKUP(S1689,PROVINCIAS!$F$1:$G$1171,2,0)</f>
        <v>URBANA</v>
      </c>
      <c r="U1689" s="20" t="str">
        <f>VLOOKUP(A1689,'REPORTE'!$A$1:$AG$1961,5,0)</f>
        <v>ECUATORIANO(A)</v>
      </c>
      <c r="V1689" s="20" t="str">
        <f>VLOOKUP(A1689,'REPORTE'!$A$1:$AG$1961,18,0)</f>
        <v>F</v>
      </c>
    </row>
    <row r="1690" spans="1:22" x14ac:dyDescent="0.45">
      <c r="A1690" s="20">
        <v>1001837</v>
      </c>
      <c r="B1690" s="20" t="s">
        <v>9431</v>
      </c>
      <c r="C1690" s="20" t="s">
        <v>10367</v>
      </c>
      <c r="D1690" s="20">
        <v>1711679058</v>
      </c>
      <c r="E1690" s="20">
        <v>231001946</v>
      </c>
      <c r="F1690" s="20" t="s">
        <v>11139</v>
      </c>
      <c r="G1690" s="20"/>
      <c r="H1690" s="20">
        <v>194.4</v>
      </c>
      <c r="I1690" s="20" t="s">
        <v>11150</v>
      </c>
      <c r="J1690" s="20" t="s">
        <v>11150</v>
      </c>
      <c r="K1690" s="20" t="s">
        <v>11150</v>
      </c>
      <c r="L1690" s="20" t="s">
        <v>11150</v>
      </c>
      <c r="M1690" s="20" t="s">
        <v>11150</v>
      </c>
      <c r="N1690" s="20" t="s">
        <v>11150</v>
      </c>
      <c r="O1690" s="20">
        <v>194.4</v>
      </c>
      <c r="P1690" s="20" t="str">
        <f>VLOOKUP(A1690,'REPORTE'!$A$1:$AG$1961,30,0)</f>
        <v>Secundaria</v>
      </c>
      <c r="Q1690" s="20" t="str">
        <f>VLOOKUP(A1690,'REPORTE'!$A$1:$AG$1961,31,0)</f>
        <v>PICHINCHA</v>
      </c>
      <c r="R1690" s="20" t="str">
        <f>VLOOKUP(A1690,'REPORTE'!$A$1:$AG$1961,32,0)</f>
        <v>QUITO</v>
      </c>
      <c r="S1690" s="20" t="str">
        <f>VLOOKUP(A1690,'REPORTE'!$A$1:$AG$1961,33,0)</f>
        <v>CENTRO HISTORICO</v>
      </c>
      <c r="T1690" s="20" t="str">
        <f>VLOOKUP(S1690,PROVINCIAS!$F$1:$G$1171,2,0)</f>
        <v>URBANA</v>
      </c>
      <c r="U1690" s="20" t="str">
        <f>VLOOKUP(A1690,'REPORTE'!$A$1:$AG$1961,5,0)</f>
        <v>ECUATORIANO(A)</v>
      </c>
      <c r="V1690" s="20" t="str">
        <f>VLOOKUP(A1690,'REPORTE'!$A$1:$AG$1961,18,0)</f>
        <v>F</v>
      </c>
    </row>
    <row r="1691" spans="1:22" x14ac:dyDescent="0.45">
      <c r="A1691" s="20">
        <v>1001838</v>
      </c>
      <c r="B1691" s="20" t="s">
        <v>9431</v>
      </c>
      <c r="C1691" s="20" t="s">
        <v>10396</v>
      </c>
      <c r="D1691" s="20">
        <v>1710198332</v>
      </c>
      <c r="E1691" s="20">
        <v>231001947</v>
      </c>
      <c r="F1691" s="20" t="s">
        <v>11139</v>
      </c>
      <c r="G1691" s="20"/>
      <c r="H1691" s="20">
        <v>230</v>
      </c>
      <c r="I1691" s="20" t="s">
        <v>11150</v>
      </c>
      <c r="J1691" s="20" t="s">
        <v>11150</v>
      </c>
      <c r="K1691" s="20" t="s">
        <v>11150</v>
      </c>
      <c r="L1691" s="20" t="s">
        <v>11150</v>
      </c>
      <c r="M1691" s="20" t="s">
        <v>11150</v>
      </c>
      <c r="N1691" s="20" t="s">
        <v>11150</v>
      </c>
      <c r="O1691" s="20">
        <v>230</v>
      </c>
      <c r="P1691" s="20" t="str">
        <f>VLOOKUP(A1691,'REPORTE'!$A$1:$AG$1961,30,0)</f>
        <v>Secundaria</v>
      </c>
      <c r="Q1691" s="20" t="str">
        <f>VLOOKUP(A1691,'REPORTE'!$A$1:$AG$1961,31,0)</f>
        <v>CARCHI</v>
      </c>
      <c r="R1691" s="20" t="str">
        <f>VLOOKUP(A1691,'REPORTE'!$A$1:$AG$1961,32,0)</f>
        <v>MONTUFAR</v>
      </c>
      <c r="S1691" s="20" t="str">
        <f>VLOOKUP(A1691,'REPORTE'!$A$1:$AG$1961,33,0)</f>
        <v>FERNANDEZ SALVADOR</v>
      </c>
      <c r="T1691" s="20" t="str">
        <f>VLOOKUP(S1691,PROVINCIAS!$F$1:$G$1171,2,0)</f>
        <v>RURAL</v>
      </c>
      <c r="U1691" s="20" t="str">
        <f>VLOOKUP(A1691,'REPORTE'!$A$1:$AG$1961,5,0)</f>
        <v>ECUATORIANO(A)</v>
      </c>
      <c r="V1691" s="20" t="str">
        <f>VLOOKUP(A1691,'REPORTE'!$A$1:$AG$1961,18,0)</f>
        <v>F</v>
      </c>
    </row>
    <row r="1692" spans="1:22" x14ac:dyDescent="0.45">
      <c r="A1692" s="20">
        <v>1001839</v>
      </c>
      <c r="B1692" s="20" t="s">
        <v>9431</v>
      </c>
      <c r="C1692" s="20" t="s">
        <v>14518</v>
      </c>
      <c r="D1692" s="20">
        <v>1758223885</v>
      </c>
      <c r="E1692" s="20">
        <v>231001952</v>
      </c>
      <c r="F1692" s="20" t="s">
        <v>11139</v>
      </c>
      <c r="G1692" s="20"/>
      <c r="H1692" s="20">
        <v>2</v>
      </c>
      <c r="I1692" s="20" t="s">
        <v>11150</v>
      </c>
      <c r="J1692" s="20" t="s">
        <v>11150</v>
      </c>
      <c r="K1692" s="20" t="s">
        <v>11150</v>
      </c>
      <c r="L1692" s="20" t="s">
        <v>11150</v>
      </c>
      <c r="M1692" s="20" t="s">
        <v>11150</v>
      </c>
      <c r="N1692" s="20" t="s">
        <v>11150</v>
      </c>
      <c r="O1692" s="20">
        <v>2</v>
      </c>
      <c r="P1692" s="20" t="str">
        <f>VLOOKUP(A1692,'REPORTE'!$A$1:$AG$1961,30,0)</f>
        <v>Primaria</v>
      </c>
      <c r="Q1692" s="20" t="str">
        <f>VLOOKUP(A1692,'REPORTE'!$A$1:$AG$1961,31,0)</f>
        <v>PICHINCHA</v>
      </c>
      <c r="R1692" s="20" t="str">
        <f>VLOOKUP(A1692,'REPORTE'!$A$1:$AG$1961,32,0)</f>
        <v>QUITO</v>
      </c>
      <c r="S1692" s="20" t="str">
        <f>VLOOKUP(A1692,'REPORTE'!$A$1:$AG$1961,33,0)</f>
        <v>CARCELEN</v>
      </c>
      <c r="T1692" s="20" t="str">
        <f>VLOOKUP(S1692,PROVINCIAS!$F$1:$G$1171,2,0)</f>
        <v>URBANA</v>
      </c>
      <c r="U1692" s="20" t="str">
        <f>VLOOKUP(A1692,'REPORTE'!$A$1:$AG$1961,5,0)</f>
        <v>ECUATORIANO(A)</v>
      </c>
      <c r="V1692" s="20" t="str">
        <f>VLOOKUP(A1692,'REPORTE'!$A$1:$AG$1961,18,0)</f>
        <v>F</v>
      </c>
    </row>
    <row r="1693" spans="1:22" x14ac:dyDescent="0.45">
      <c r="A1693" s="20">
        <v>1001840</v>
      </c>
      <c r="B1693" s="20" t="s">
        <v>9431</v>
      </c>
      <c r="C1693" s="20" t="s">
        <v>10370</v>
      </c>
      <c r="D1693" s="20">
        <v>1709874307</v>
      </c>
      <c r="E1693" s="20">
        <v>231001949</v>
      </c>
      <c r="F1693" s="20" t="s">
        <v>11139</v>
      </c>
      <c r="G1693" s="20"/>
      <c r="H1693" s="20">
        <v>53.33</v>
      </c>
      <c r="I1693" s="20" t="s">
        <v>11150</v>
      </c>
      <c r="J1693" s="20" t="s">
        <v>11150</v>
      </c>
      <c r="K1693" s="20" t="s">
        <v>11150</v>
      </c>
      <c r="L1693" s="20" t="s">
        <v>11150</v>
      </c>
      <c r="M1693" s="20" t="s">
        <v>11150</v>
      </c>
      <c r="N1693" s="20" t="s">
        <v>11150</v>
      </c>
      <c r="O1693" s="20">
        <v>53.33</v>
      </c>
      <c r="P1693" s="20" t="str">
        <f>VLOOKUP(A1693,'REPORTE'!$A$1:$AG$1961,30,0)</f>
        <v>Secundaria</v>
      </c>
      <c r="Q1693" s="20" t="str">
        <f>VLOOKUP(A1693,'REPORTE'!$A$1:$AG$1961,31,0)</f>
        <v>PICHINCHA</v>
      </c>
      <c r="R1693" s="20" t="str">
        <f>VLOOKUP(A1693,'REPORTE'!$A$1:$AG$1961,32,0)</f>
        <v>QUITO</v>
      </c>
      <c r="S1693" s="20" t="str">
        <f>VLOOKUP(A1693,'REPORTE'!$A$1:$AG$1961,33,0)</f>
        <v>SAN JOSE DE MINAS</v>
      </c>
      <c r="T1693" s="20" t="str">
        <f>VLOOKUP(S1693,PROVINCIAS!$F$1:$G$1171,2,0)</f>
        <v>RURAL</v>
      </c>
      <c r="U1693" s="20" t="str">
        <f>VLOOKUP(A1693,'REPORTE'!$A$1:$AG$1961,5,0)</f>
        <v>ECUATORIANO(A)</v>
      </c>
      <c r="V1693" s="20" t="str">
        <f>VLOOKUP(A1693,'REPORTE'!$A$1:$AG$1961,18,0)</f>
        <v>F</v>
      </c>
    </row>
    <row r="1694" spans="1:22" x14ac:dyDescent="0.45">
      <c r="A1694" s="20">
        <v>1001841</v>
      </c>
      <c r="B1694" s="20" t="s">
        <v>9431</v>
      </c>
      <c r="C1694" s="20" t="s">
        <v>10368</v>
      </c>
      <c r="D1694" s="20">
        <v>1708392640</v>
      </c>
      <c r="E1694" s="20">
        <v>231001951</v>
      </c>
      <c r="F1694" s="20" t="s">
        <v>11139</v>
      </c>
      <c r="G1694" s="20"/>
      <c r="H1694" s="20">
        <v>170</v>
      </c>
      <c r="I1694" s="20" t="s">
        <v>11150</v>
      </c>
      <c r="J1694" s="20" t="s">
        <v>11150</v>
      </c>
      <c r="K1694" s="20" t="s">
        <v>11150</v>
      </c>
      <c r="L1694" s="20" t="s">
        <v>11150</v>
      </c>
      <c r="M1694" s="20" t="s">
        <v>11150</v>
      </c>
      <c r="N1694" s="20" t="s">
        <v>11150</v>
      </c>
      <c r="O1694" s="20">
        <v>170</v>
      </c>
      <c r="P1694" s="20" t="str">
        <f>VLOOKUP(A1694,'REPORTE'!$A$1:$AG$1961,30,0)</f>
        <v>Primaria</v>
      </c>
      <c r="Q1694" s="20" t="str">
        <f>VLOOKUP(A1694,'REPORTE'!$A$1:$AG$1961,31,0)</f>
        <v>PICHINCHA</v>
      </c>
      <c r="R1694" s="20" t="str">
        <f>VLOOKUP(A1694,'REPORTE'!$A$1:$AG$1961,32,0)</f>
        <v>QUITO</v>
      </c>
      <c r="S1694" s="20" t="str">
        <f>VLOOKUP(A1694,'REPORTE'!$A$1:$AG$1961,33,0)</f>
        <v>LA LIBERTAD</v>
      </c>
      <c r="T1694" s="20" t="str">
        <f>VLOOKUP(S1694,PROVINCIAS!$F$1:$G$1171,2,0)</f>
        <v>RURAL</v>
      </c>
      <c r="U1694" s="20" t="str">
        <f>VLOOKUP(A1694,'REPORTE'!$A$1:$AG$1961,5,0)</f>
        <v>ECUATORIANO(A)</v>
      </c>
      <c r="V1694" s="20" t="str">
        <f>VLOOKUP(A1694,'REPORTE'!$A$1:$AG$1961,18,0)</f>
        <v>F</v>
      </c>
    </row>
    <row r="1695" spans="1:22" x14ac:dyDescent="0.45">
      <c r="A1695" s="20">
        <v>1001842</v>
      </c>
      <c r="B1695" s="20" t="s">
        <v>9431</v>
      </c>
      <c r="C1695" s="20" t="s">
        <v>10369</v>
      </c>
      <c r="D1695" s="20">
        <v>604957837</v>
      </c>
      <c r="E1695" s="20">
        <v>231001953</v>
      </c>
      <c r="F1695" s="20" t="s">
        <v>11139</v>
      </c>
      <c r="G1695" s="20"/>
      <c r="H1695" s="20">
        <v>42</v>
      </c>
      <c r="I1695" s="20" t="s">
        <v>11150</v>
      </c>
      <c r="J1695" s="20" t="s">
        <v>11150</v>
      </c>
      <c r="K1695" s="20" t="s">
        <v>11150</v>
      </c>
      <c r="L1695" s="20" t="s">
        <v>11150</v>
      </c>
      <c r="M1695" s="20" t="s">
        <v>11150</v>
      </c>
      <c r="N1695" s="20" t="s">
        <v>11150</v>
      </c>
      <c r="O1695" s="20">
        <v>42</v>
      </c>
      <c r="P1695" s="20" t="str">
        <f>VLOOKUP(A1695,'REPORTE'!$A$1:$AG$1961,30,0)</f>
        <v>Secundaria</v>
      </c>
      <c r="Q1695" s="20" t="str">
        <f>VLOOKUP(A1695,'REPORTE'!$A$1:$AG$1961,31,0)</f>
        <v>CHIMBORAZO</v>
      </c>
      <c r="R1695" s="20" t="str">
        <f>VLOOKUP(A1695,'REPORTE'!$A$1:$AG$1961,32,0)</f>
        <v>RIOBAMBA</v>
      </c>
      <c r="S1695" s="20" t="str">
        <f>VLOOKUP(A1695,'REPORTE'!$A$1:$AG$1961,33,0)</f>
        <v>VELOZ</v>
      </c>
      <c r="T1695" s="20" t="str">
        <f>VLOOKUP(S1695,PROVINCIAS!$F$1:$G$1171,2,0)</f>
        <v>URBANA</v>
      </c>
      <c r="U1695" s="20" t="str">
        <f>VLOOKUP(A1695,'REPORTE'!$A$1:$AG$1961,5,0)</f>
        <v>ECUATORIANO(A)</v>
      </c>
      <c r="V1695" s="20" t="str">
        <f>VLOOKUP(A1695,'REPORTE'!$A$1:$AG$1961,18,0)</f>
        <v>F</v>
      </c>
    </row>
    <row r="1696" spans="1:22" x14ac:dyDescent="0.45">
      <c r="A1696" s="20">
        <v>1001843</v>
      </c>
      <c r="B1696" s="20" t="s">
        <v>9431</v>
      </c>
      <c r="C1696" s="20" t="s">
        <v>14519</v>
      </c>
      <c r="D1696" s="20">
        <v>1001843</v>
      </c>
      <c r="E1696" s="20">
        <v>231001954</v>
      </c>
      <c r="F1696" s="20" t="s">
        <v>11139</v>
      </c>
      <c r="G1696" s="20"/>
      <c r="H1696" s="20">
        <v>2</v>
      </c>
      <c r="I1696" s="20" t="s">
        <v>11150</v>
      </c>
      <c r="J1696" s="20" t="s">
        <v>11150</v>
      </c>
      <c r="K1696" s="20" t="s">
        <v>11150</v>
      </c>
      <c r="L1696" s="20" t="s">
        <v>11150</v>
      </c>
      <c r="M1696" s="20" t="s">
        <v>11150</v>
      </c>
      <c r="N1696" s="20" t="s">
        <v>11150</v>
      </c>
      <c r="O1696" s="20">
        <v>2</v>
      </c>
      <c r="P1696" s="20" t="str">
        <f>VLOOKUP(A1696,'REPORTE'!$A$1:$AG$1961,30,0)</f>
        <v>Secundaria</v>
      </c>
      <c r="Q1696" s="20" t="str">
        <f>VLOOKUP(A1696,'REPORTE'!$A$1:$AG$1961,31,0)</f>
        <v>PICHINCHA</v>
      </c>
      <c r="R1696" s="20" t="str">
        <f>VLOOKUP(A1696,'REPORTE'!$A$1:$AG$1961,32,0)</f>
        <v>QUITO</v>
      </c>
      <c r="S1696" s="20" t="str">
        <f>VLOOKUP(A1696,'REPORTE'!$A$1:$AG$1961,33,0)</f>
        <v>COTOCOLLAO</v>
      </c>
      <c r="T1696" s="20" t="str">
        <f>VLOOKUP(S1696,PROVINCIAS!$F$1:$G$1171,2,0)</f>
        <v>URBANA</v>
      </c>
      <c r="U1696" s="20" t="str">
        <f>VLOOKUP(A1696,'REPORTE'!$A$1:$AG$1961,5,0)</f>
        <v>VENEZOLANO(A)</v>
      </c>
      <c r="V1696" s="20" t="str">
        <f>VLOOKUP(A1696,'REPORTE'!$A$1:$AG$1961,18,0)</f>
        <v>F</v>
      </c>
    </row>
    <row r="1697" spans="1:22" x14ac:dyDescent="0.45">
      <c r="A1697" s="20">
        <v>1001844</v>
      </c>
      <c r="B1697" s="20" t="s">
        <v>9431</v>
      </c>
      <c r="C1697" s="20" t="s">
        <v>14520</v>
      </c>
      <c r="D1697" s="20">
        <v>1757774375</v>
      </c>
      <c r="E1697" s="20">
        <v>231001955</v>
      </c>
      <c r="F1697" s="20" t="s">
        <v>11139</v>
      </c>
      <c r="G1697" s="20"/>
      <c r="H1697" s="20">
        <v>2</v>
      </c>
      <c r="I1697" s="20" t="s">
        <v>11150</v>
      </c>
      <c r="J1697" s="20" t="s">
        <v>11150</v>
      </c>
      <c r="K1697" s="20" t="s">
        <v>11150</v>
      </c>
      <c r="L1697" s="20" t="s">
        <v>11150</v>
      </c>
      <c r="M1697" s="20" t="s">
        <v>11150</v>
      </c>
      <c r="N1697" s="20" t="s">
        <v>11150</v>
      </c>
      <c r="O1697" s="20">
        <v>2</v>
      </c>
      <c r="P1697" s="20" t="str">
        <f>VLOOKUP(A1697,'REPORTE'!$A$1:$AG$1961,30,0)</f>
        <v>Ninguna</v>
      </c>
      <c r="Q1697" s="20" t="str">
        <f>VLOOKUP(A1697,'REPORTE'!$A$1:$AG$1961,31,0)</f>
        <v>PICHINCHA</v>
      </c>
      <c r="R1697" s="20" t="str">
        <f>VLOOKUP(A1697,'REPORTE'!$A$1:$AG$1961,32,0)</f>
        <v>QUITO</v>
      </c>
      <c r="S1697" s="20" t="str">
        <f>VLOOKUP(A1697,'REPORTE'!$A$1:$AG$1961,33,0)</f>
        <v>COTOCOLLAO</v>
      </c>
      <c r="T1697" s="20" t="str">
        <f>VLOOKUP(S1697,PROVINCIAS!$F$1:$G$1171,2,0)</f>
        <v>URBANA</v>
      </c>
      <c r="U1697" s="20" t="str">
        <f>VLOOKUP(A1697,'REPORTE'!$A$1:$AG$1961,5,0)</f>
        <v>ECUATORIANO(A)</v>
      </c>
      <c r="V1697" s="20" t="str">
        <f>VLOOKUP(A1697,'REPORTE'!$A$1:$AG$1961,18,0)</f>
        <v>F</v>
      </c>
    </row>
    <row r="1698" spans="1:22" x14ac:dyDescent="0.45">
      <c r="A1698" s="20">
        <v>1001845</v>
      </c>
      <c r="B1698" s="20" t="s">
        <v>9431</v>
      </c>
      <c r="C1698" s="20" t="s">
        <v>14521</v>
      </c>
      <c r="D1698" s="20">
        <v>1759164120</v>
      </c>
      <c r="E1698" s="20">
        <v>231001957</v>
      </c>
      <c r="F1698" s="20" t="s">
        <v>11139</v>
      </c>
      <c r="G1698" s="20"/>
      <c r="H1698" s="20">
        <v>2</v>
      </c>
      <c r="I1698" s="20" t="s">
        <v>11150</v>
      </c>
      <c r="J1698" s="20" t="s">
        <v>11150</v>
      </c>
      <c r="K1698" s="20" t="s">
        <v>11150</v>
      </c>
      <c r="L1698" s="20" t="s">
        <v>11150</v>
      </c>
      <c r="M1698" s="20" t="s">
        <v>11150</v>
      </c>
      <c r="N1698" s="20" t="s">
        <v>11150</v>
      </c>
      <c r="O1698" s="20">
        <v>2</v>
      </c>
      <c r="P1698" s="20" t="str">
        <f>VLOOKUP(A1698,'REPORTE'!$A$1:$AG$1961,30,0)</f>
        <v>Ninguna</v>
      </c>
      <c r="Q1698" s="20" t="str">
        <f>VLOOKUP(A1698,'REPORTE'!$A$1:$AG$1961,31,0)</f>
        <v>PICHINCHA</v>
      </c>
      <c r="R1698" s="20" t="str">
        <f>VLOOKUP(A1698,'REPORTE'!$A$1:$AG$1961,32,0)</f>
        <v>QUITO</v>
      </c>
      <c r="S1698" s="20" t="str">
        <f>VLOOKUP(A1698,'REPORTE'!$A$1:$AG$1961,33,0)</f>
        <v>COTOCOLLAO</v>
      </c>
      <c r="T1698" s="20" t="str">
        <f>VLOOKUP(S1698,PROVINCIAS!$F$1:$G$1171,2,0)</f>
        <v>URBANA</v>
      </c>
      <c r="U1698" s="20" t="str">
        <f>VLOOKUP(A1698,'REPORTE'!$A$1:$AG$1961,5,0)</f>
        <v>ECUATORIANO(A) INDIGENA</v>
      </c>
      <c r="V1698" s="20" t="str">
        <f>VLOOKUP(A1698,'REPORTE'!$A$1:$AG$1961,18,0)</f>
        <v>F</v>
      </c>
    </row>
    <row r="1699" spans="1:22" x14ac:dyDescent="0.45">
      <c r="A1699" s="20">
        <v>1001846</v>
      </c>
      <c r="B1699" s="20" t="s">
        <v>9431</v>
      </c>
      <c r="C1699" s="20" t="s">
        <v>14522</v>
      </c>
      <c r="D1699" s="20">
        <v>1725775900</v>
      </c>
      <c r="E1699" s="20">
        <v>231001956</v>
      </c>
      <c r="F1699" s="20" t="s">
        <v>11139</v>
      </c>
      <c r="G1699" s="20"/>
      <c r="H1699" s="20">
        <v>2</v>
      </c>
      <c r="I1699" s="20" t="s">
        <v>11150</v>
      </c>
      <c r="J1699" s="20" t="s">
        <v>11150</v>
      </c>
      <c r="K1699" s="20" t="s">
        <v>11150</v>
      </c>
      <c r="L1699" s="20" t="s">
        <v>11150</v>
      </c>
      <c r="M1699" s="20" t="s">
        <v>11150</v>
      </c>
      <c r="N1699" s="20" t="s">
        <v>11150</v>
      </c>
      <c r="O1699" s="20">
        <v>2</v>
      </c>
      <c r="P1699" s="20" t="str">
        <f>VLOOKUP(A1699,'REPORTE'!$A$1:$AG$1961,30,0)</f>
        <v>Secundaria</v>
      </c>
      <c r="Q1699" s="20" t="str">
        <f>VLOOKUP(A1699,'REPORTE'!$A$1:$AG$1961,31,0)</f>
        <v>PICHINCHA</v>
      </c>
      <c r="R1699" s="20" t="str">
        <f>VLOOKUP(A1699,'REPORTE'!$A$1:$AG$1961,32,0)</f>
        <v>QUITO</v>
      </c>
      <c r="S1699" s="20" t="str">
        <f>VLOOKUP(A1699,'REPORTE'!$A$1:$AG$1961,33,0)</f>
        <v>COTOCOLLAO</v>
      </c>
      <c r="T1699" s="20" t="str">
        <f>VLOOKUP(S1699,PROVINCIAS!$F$1:$G$1171,2,0)</f>
        <v>URBANA</v>
      </c>
      <c r="U1699" s="20" t="str">
        <f>VLOOKUP(A1699,'REPORTE'!$A$1:$AG$1961,5,0)</f>
        <v>ECUATORIANO(A)</v>
      </c>
      <c r="V1699" s="20" t="str">
        <f>VLOOKUP(A1699,'REPORTE'!$A$1:$AG$1961,18,0)</f>
        <v>F</v>
      </c>
    </row>
    <row r="1700" spans="1:22" x14ac:dyDescent="0.45">
      <c r="A1700" s="20">
        <v>1001847</v>
      </c>
      <c r="B1700" s="20" t="s">
        <v>9431</v>
      </c>
      <c r="C1700" s="20" t="s">
        <v>14523</v>
      </c>
      <c r="D1700" s="20">
        <v>650821770</v>
      </c>
      <c r="E1700" s="20">
        <v>231001958</v>
      </c>
      <c r="F1700" s="20" t="s">
        <v>11139</v>
      </c>
      <c r="G1700" s="20"/>
      <c r="H1700" s="20">
        <v>2</v>
      </c>
      <c r="I1700" s="20" t="s">
        <v>11150</v>
      </c>
      <c r="J1700" s="20" t="s">
        <v>11150</v>
      </c>
      <c r="K1700" s="20" t="s">
        <v>11150</v>
      </c>
      <c r="L1700" s="20" t="s">
        <v>11150</v>
      </c>
      <c r="M1700" s="20" t="s">
        <v>11150</v>
      </c>
      <c r="N1700" s="20" t="s">
        <v>11150</v>
      </c>
      <c r="O1700" s="20">
        <v>2</v>
      </c>
      <c r="P1700" s="20" t="str">
        <f>VLOOKUP(A1700,'REPORTE'!$A$1:$AG$1961,30,0)</f>
        <v>Ninguna</v>
      </c>
      <c r="Q1700" s="20" t="str">
        <f>VLOOKUP(A1700,'REPORTE'!$A$1:$AG$1961,31,0)</f>
        <v>CHIMBORAZO</v>
      </c>
      <c r="R1700" s="20" t="str">
        <f>VLOOKUP(A1700,'REPORTE'!$A$1:$AG$1961,32,0)</f>
        <v>RIOBAMBA</v>
      </c>
      <c r="S1700" s="20" t="str">
        <f>VLOOKUP(A1700,'REPORTE'!$A$1:$AG$1961,33,0)</f>
        <v>VELOZ</v>
      </c>
      <c r="T1700" s="20" t="str">
        <f>VLOOKUP(S1700,PROVINCIAS!$F$1:$G$1171,2,0)</f>
        <v>URBANA</v>
      </c>
      <c r="U1700" s="20" t="str">
        <f>VLOOKUP(A1700,'REPORTE'!$A$1:$AG$1961,5,0)</f>
        <v>ECUATORIANO(A) INDIGENA</v>
      </c>
      <c r="V1700" s="20" t="str">
        <f>VLOOKUP(A1700,'REPORTE'!$A$1:$AG$1961,18,0)</f>
        <v>F</v>
      </c>
    </row>
    <row r="1701" spans="1:22" x14ac:dyDescent="0.45">
      <c r="A1701" s="20">
        <v>1001848</v>
      </c>
      <c r="B1701" s="20" t="s">
        <v>9431</v>
      </c>
      <c r="C1701" s="20" t="s">
        <v>14524</v>
      </c>
      <c r="D1701" s="20">
        <v>1757374473</v>
      </c>
      <c r="E1701" s="20">
        <v>231001959</v>
      </c>
      <c r="F1701" s="20" t="s">
        <v>11139</v>
      </c>
      <c r="G1701" s="20"/>
      <c r="H1701" s="20">
        <v>2</v>
      </c>
      <c r="I1701" s="20" t="s">
        <v>11150</v>
      </c>
      <c r="J1701" s="20" t="s">
        <v>11150</v>
      </c>
      <c r="K1701" s="20" t="s">
        <v>11150</v>
      </c>
      <c r="L1701" s="20" t="s">
        <v>11150</v>
      </c>
      <c r="M1701" s="20" t="s">
        <v>11150</v>
      </c>
      <c r="N1701" s="20" t="s">
        <v>11150</v>
      </c>
      <c r="O1701" s="20">
        <v>2</v>
      </c>
      <c r="P1701" s="20" t="str">
        <f>VLOOKUP(A1701,'REPORTE'!$A$1:$AG$1961,30,0)</f>
        <v>Ninguna</v>
      </c>
      <c r="Q1701" s="20" t="str">
        <f>VLOOKUP(A1701,'REPORTE'!$A$1:$AG$1961,31,0)</f>
        <v>PICHINCHA</v>
      </c>
      <c r="R1701" s="20" t="str">
        <f>VLOOKUP(A1701,'REPORTE'!$A$1:$AG$1961,32,0)</f>
        <v>QUITO</v>
      </c>
      <c r="S1701" s="20" t="str">
        <f>VLOOKUP(A1701,'REPORTE'!$A$1:$AG$1961,33,0)</f>
        <v>COTOCOLLAO</v>
      </c>
      <c r="T1701" s="20" t="str">
        <f>VLOOKUP(S1701,PROVINCIAS!$F$1:$G$1171,2,0)</f>
        <v>URBANA</v>
      </c>
      <c r="U1701" s="20" t="str">
        <f>VLOOKUP(A1701,'REPORTE'!$A$1:$AG$1961,5,0)</f>
        <v>ECUATORIANO(A)</v>
      </c>
      <c r="V1701" s="20" t="str">
        <f>VLOOKUP(A1701,'REPORTE'!$A$1:$AG$1961,18,0)</f>
        <v>M</v>
      </c>
    </row>
    <row r="1702" spans="1:22" x14ac:dyDescent="0.45">
      <c r="A1702" s="20">
        <v>1001849</v>
      </c>
      <c r="B1702" s="20" t="s">
        <v>9431</v>
      </c>
      <c r="C1702" s="20" t="s">
        <v>14525</v>
      </c>
      <c r="D1702" s="20">
        <v>1708935257</v>
      </c>
      <c r="E1702" s="20">
        <v>231001969</v>
      </c>
      <c r="F1702" s="20" t="s">
        <v>11139</v>
      </c>
      <c r="G1702" s="20"/>
      <c r="H1702" s="20">
        <v>2</v>
      </c>
      <c r="I1702" s="20" t="s">
        <v>11150</v>
      </c>
      <c r="J1702" s="20" t="s">
        <v>11150</v>
      </c>
      <c r="K1702" s="20" t="s">
        <v>11150</v>
      </c>
      <c r="L1702" s="20" t="s">
        <v>11150</v>
      </c>
      <c r="M1702" s="20" t="s">
        <v>11150</v>
      </c>
      <c r="N1702" s="20" t="s">
        <v>11150</v>
      </c>
      <c r="O1702" s="20">
        <v>2</v>
      </c>
      <c r="P1702" s="20" t="str">
        <f>VLOOKUP(A1702,'REPORTE'!$A$1:$AG$1961,30,0)</f>
        <v>Primaria</v>
      </c>
      <c r="Q1702" s="20" t="str">
        <f>VLOOKUP(A1702,'REPORTE'!$A$1:$AG$1961,31,0)</f>
        <v>PICHINCHA</v>
      </c>
      <c r="R1702" s="20" t="str">
        <f>VLOOKUP(A1702,'REPORTE'!$A$1:$AG$1961,32,0)</f>
        <v>QUITO</v>
      </c>
      <c r="S1702" s="20" t="str">
        <f>VLOOKUP(A1702,'REPORTE'!$A$1:$AG$1961,33,0)</f>
        <v>COTOCOLLAO</v>
      </c>
      <c r="T1702" s="20" t="str">
        <f>VLOOKUP(S1702,PROVINCIAS!$F$1:$G$1171,2,0)</f>
        <v>URBANA</v>
      </c>
      <c r="U1702" s="20" t="str">
        <f>VLOOKUP(A1702,'REPORTE'!$A$1:$AG$1961,5,0)</f>
        <v>ECUATORIANO(A)</v>
      </c>
      <c r="V1702" s="20" t="str">
        <f>VLOOKUP(A1702,'REPORTE'!$A$1:$AG$1961,18,0)</f>
        <v>F</v>
      </c>
    </row>
    <row r="1703" spans="1:22" x14ac:dyDescent="0.45">
      <c r="A1703" s="20">
        <v>1001850</v>
      </c>
      <c r="B1703" s="20" t="s">
        <v>9431</v>
      </c>
      <c r="C1703" s="20" t="s">
        <v>14526</v>
      </c>
      <c r="D1703" s="20">
        <v>1500420318</v>
      </c>
      <c r="E1703" s="20">
        <v>231001960</v>
      </c>
      <c r="F1703" s="20" t="s">
        <v>11139</v>
      </c>
      <c r="G1703" s="20"/>
      <c r="H1703" s="20">
        <v>20</v>
      </c>
      <c r="I1703" s="20" t="s">
        <v>11150</v>
      </c>
      <c r="J1703" s="20" t="s">
        <v>11150</v>
      </c>
      <c r="K1703" s="20" t="s">
        <v>11150</v>
      </c>
      <c r="L1703" s="20" t="s">
        <v>11150</v>
      </c>
      <c r="M1703" s="20" t="s">
        <v>11150</v>
      </c>
      <c r="N1703" s="20" t="s">
        <v>11150</v>
      </c>
      <c r="O1703" s="20">
        <v>20</v>
      </c>
      <c r="P1703" s="20" t="str">
        <f>VLOOKUP(A1703,'REPORTE'!$A$1:$AG$1961,30,0)</f>
        <v>Secundaria</v>
      </c>
      <c r="Q1703" s="20" t="str">
        <f>VLOOKUP(A1703,'REPORTE'!$A$1:$AG$1961,31,0)</f>
        <v>CHIMBORAZO</v>
      </c>
      <c r="R1703" s="20" t="str">
        <f>VLOOKUP(A1703,'REPORTE'!$A$1:$AG$1961,32,0)</f>
        <v>RIOBAMBA</v>
      </c>
      <c r="S1703" s="20" t="str">
        <f>VLOOKUP(A1703,'REPORTE'!$A$1:$AG$1961,33,0)</f>
        <v>MALDONADO</v>
      </c>
      <c r="T1703" s="20" t="str">
        <f>VLOOKUP(S1703,PROVINCIAS!$F$1:$G$1171,2,0)</f>
        <v>RURAL</v>
      </c>
      <c r="U1703" s="20" t="str">
        <f>VLOOKUP(A1703,'REPORTE'!$A$1:$AG$1961,5,0)</f>
        <v>ECUATORIANO(A)</v>
      </c>
      <c r="V1703" s="20" t="str">
        <f>VLOOKUP(A1703,'REPORTE'!$A$1:$AG$1961,18,0)</f>
        <v>F</v>
      </c>
    </row>
    <row r="1704" spans="1:22" x14ac:dyDescent="0.45">
      <c r="A1704" s="20">
        <v>1001852</v>
      </c>
      <c r="B1704" s="20" t="s">
        <v>9431</v>
      </c>
      <c r="C1704" s="20" t="s">
        <v>14527</v>
      </c>
      <c r="D1704" s="20">
        <v>1001852</v>
      </c>
      <c r="E1704" s="20">
        <v>231001970</v>
      </c>
      <c r="F1704" s="20" t="s">
        <v>11139</v>
      </c>
      <c r="G1704" s="20"/>
      <c r="H1704" s="20">
        <v>2</v>
      </c>
      <c r="I1704" s="20" t="s">
        <v>11150</v>
      </c>
      <c r="J1704" s="20" t="s">
        <v>11150</v>
      </c>
      <c r="K1704" s="20" t="s">
        <v>11150</v>
      </c>
      <c r="L1704" s="20" t="s">
        <v>11150</v>
      </c>
      <c r="M1704" s="20" t="s">
        <v>11150</v>
      </c>
      <c r="N1704" s="20" t="s">
        <v>11150</v>
      </c>
      <c r="O1704" s="20">
        <v>2</v>
      </c>
      <c r="P1704" s="20" t="str">
        <f>VLOOKUP(A1704,'REPORTE'!$A$1:$AG$1961,30,0)</f>
        <v>Primaria</v>
      </c>
      <c r="Q1704" s="20" t="str">
        <f>VLOOKUP(A1704,'REPORTE'!$A$1:$AG$1961,31,0)</f>
        <v>PICHINCHA</v>
      </c>
      <c r="R1704" s="20" t="str">
        <f>VLOOKUP(A1704,'REPORTE'!$A$1:$AG$1961,32,0)</f>
        <v>QUITO</v>
      </c>
      <c r="S1704" s="20" t="str">
        <f>VLOOKUP(A1704,'REPORTE'!$A$1:$AG$1961,33,0)</f>
        <v>COTOCOLLAO</v>
      </c>
      <c r="T1704" s="20" t="str">
        <f>VLOOKUP(S1704,PROVINCIAS!$F$1:$G$1171,2,0)</f>
        <v>URBANA</v>
      </c>
      <c r="U1704" s="20" t="str">
        <f>VLOOKUP(A1704,'REPORTE'!$A$1:$AG$1961,5,0)</f>
        <v>VENEZOLANO(A)</v>
      </c>
      <c r="V1704" s="20" t="str">
        <f>VLOOKUP(A1704,'REPORTE'!$A$1:$AG$1961,18,0)</f>
        <v>M</v>
      </c>
    </row>
    <row r="1705" spans="1:22" x14ac:dyDescent="0.45">
      <c r="A1705" s="20">
        <v>1001853</v>
      </c>
      <c r="B1705" s="20" t="s">
        <v>9431</v>
      </c>
      <c r="C1705" s="20" t="s">
        <v>10382</v>
      </c>
      <c r="D1705" s="20">
        <v>603631441</v>
      </c>
      <c r="E1705" s="20">
        <v>231001962</v>
      </c>
      <c r="F1705" s="20" t="s">
        <v>11139</v>
      </c>
      <c r="G1705" s="20"/>
      <c r="H1705" s="20">
        <v>195</v>
      </c>
      <c r="I1705" s="20" t="s">
        <v>11150</v>
      </c>
      <c r="J1705" s="20" t="s">
        <v>11150</v>
      </c>
      <c r="K1705" s="20" t="s">
        <v>11150</v>
      </c>
      <c r="L1705" s="20" t="s">
        <v>11150</v>
      </c>
      <c r="M1705" s="20" t="s">
        <v>11150</v>
      </c>
      <c r="N1705" s="20" t="s">
        <v>11150</v>
      </c>
      <c r="O1705" s="20">
        <v>195</v>
      </c>
      <c r="P1705" s="20" t="str">
        <f>VLOOKUP(A1705,'REPORTE'!$A$1:$AG$1961,30,0)</f>
        <v>Secundaria</v>
      </c>
      <c r="Q1705" s="20" t="str">
        <f>VLOOKUP(A1705,'REPORTE'!$A$1:$AG$1961,31,0)</f>
        <v>PICHINCHA</v>
      </c>
      <c r="R1705" s="20" t="str">
        <f>VLOOKUP(A1705,'REPORTE'!$A$1:$AG$1961,32,0)</f>
        <v>QUITO</v>
      </c>
      <c r="S1705" s="20" t="str">
        <f>VLOOKUP(A1705,'REPORTE'!$A$1:$AG$1961,33,0)</f>
        <v>COTOCOLLAO</v>
      </c>
      <c r="T1705" s="20" t="str">
        <f>VLOOKUP(S1705,PROVINCIAS!$F$1:$G$1171,2,0)</f>
        <v>URBANA</v>
      </c>
      <c r="U1705" s="20" t="str">
        <f>VLOOKUP(A1705,'REPORTE'!$A$1:$AG$1961,5,0)</f>
        <v>ECUATORIANO(A)</v>
      </c>
      <c r="V1705" s="20" t="str">
        <f>VLOOKUP(A1705,'REPORTE'!$A$1:$AG$1961,18,0)</f>
        <v>F</v>
      </c>
    </row>
    <row r="1706" spans="1:22" x14ac:dyDescent="0.45">
      <c r="A1706" s="20">
        <v>1001855</v>
      </c>
      <c r="B1706" s="20" t="s">
        <v>9431</v>
      </c>
      <c r="C1706" s="20" t="s">
        <v>10401</v>
      </c>
      <c r="D1706" s="20">
        <v>1710529189</v>
      </c>
      <c r="E1706" s="20">
        <v>231001963</v>
      </c>
      <c r="F1706" s="20" t="s">
        <v>11139</v>
      </c>
      <c r="G1706" s="20"/>
      <c r="H1706" s="20">
        <v>176</v>
      </c>
      <c r="I1706" s="20" t="s">
        <v>11150</v>
      </c>
      <c r="J1706" s="20" t="s">
        <v>11150</v>
      </c>
      <c r="K1706" s="20" t="s">
        <v>11150</v>
      </c>
      <c r="L1706" s="20" t="s">
        <v>11150</v>
      </c>
      <c r="M1706" s="20" t="s">
        <v>11150</v>
      </c>
      <c r="N1706" s="20" t="s">
        <v>11150</v>
      </c>
      <c r="O1706" s="20">
        <v>176</v>
      </c>
      <c r="P1706" s="20" t="str">
        <f>VLOOKUP(A1706,'REPORTE'!$A$1:$AG$1961,30,0)</f>
        <v>Formación Técnica (Intermedia)</v>
      </c>
      <c r="Q1706" s="20" t="str">
        <f>VLOOKUP(A1706,'REPORTE'!$A$1:$AG$1961,31,0)</f>
        <v>PICHINCHA</v>
      </c>
      <c r="R1706" s="20" t="str">
        <f>VLOOKUP(A1706,'REPORTE'!$A$1:$AG$1961,32,0)</f>
        <v>QUITO</v>
      </c>
      <c r="S1706" s="20" t="str">
        <f>VLOOKUP(A1706,'REPORTE'!$A$1:$AG$1961,33,0)</f>
        <v>COTOCOLLAO</v>
      </c>
      <c r="T1706" s="20" t="str">
        <f>VLOOKUP(S1706,PROVINCIAS!$F$1:$G$1171,2,0)</f>
        <v>URBANA</v>
      </c>
      <c r="U1706" s="20" t="str">
        <f>VLOOKUP(A1706,'REPORTE'!$A$1:$AG$1961,5,0)</f>
        <v>ECUATORIANO(A)</v>
      </c>
      <c r="V1706" s="20" t="str">
        <f>VLOOKUP(A1706,'REPORTE'!$A$1:$AG$1961,18,0)</f>
        <v>F</v>
      </c>
    </row>
    <row r="1707" spans="1:22" x14ac:dyDescent="0.45">
      <c r="A1707" s="20">
        <v>1001856</v>
      </c>
      <c r="B1707" s="20" t="s">
        <v>9431</v>
      </c>
      <c r="C1707" s="20" t="s">
        <v>10371</v>
      </c>
      <c r="D1707" s="20">
        <v>1707267439</v>
      </c>
      <c r="E1707" s="20">
        <v>231001964</v>
      </c>
      <c r="F1707" s="20" t="s">
        <v>11139</v>
      </c>
      <c r="G1707" s="20"/>
      <c r="H1707" s="20">
        <v>70</v>
      </c>
      <c r="I1707" s="20" t="s">
        <v>11150</v>
      </c>
      <c r="J1707" s="20" t="s">
        <v>11150</v>
      </c>
      <c r="K1707" s="20" t="s">
        <v>11150</v>
      </c>
      <c r="L1707" s="20" t="s">
        <v>11150</v>
      </c>
      <c r="M1707" s="20" t="s">
        <v>11150</v>
      </c>
      <c r="N1707" s="20" t="s">
        <v>11150</v>
      </c>
      <c r="O1707" s="20">
        <v>70</v>
      </c>
      <c r="P1707" s="20" t="str">
        <f>VLOOKUP(A1707,'REPORTE'!$A$1:$AG$1961,30,0)</f>
        <v>Secundaria</v>
      </c>
      <c r="Q1707" s="20" t="str">
        <f>VLOOKUP(A1707,'REPORTE'!$A$1:$AG$1961,31,0)</f>
        <v>PICHINCHA</v>
      </c>
      <c r="R1707" s="20" t="str">
        <f>VLOOKUP(A1707,'REPORTE'!$A$1:$AG$1961,32,0)</f>
        <v>QUITO</v>
      </c>
      <c r="S1707" s="20" t="str">
        <f>VLOOKUP(A1707,'REPORTE'!$A$1:$AG$1961,33,0)</f>
        <v>COTOCOLLAO</v>
      </c>
      <c r="T1707" s="20" t="str">
        <f>VLOOKUP(S1707,PROVINCIAS!$F$1:$G$1171,2,0)</f>
        <v>URBANA</v>
      </c>
      <c r="U1707" s="20" t="str">
        <f>VLOOKUP(A1707,'REPORTE'!$A$1:$AG$1961,5,0)</f>
        <v>ECUATORIANO(A)</v>
      </c>
      <c r="V1707" s="20" t="str">
        <f>VLOOKUP(A1707,'REPORTE'!$A$1:$AG$1961,18,0)</f>
        <v>M</v>
      </c>
    </row>
    <row r="1708" spans="1:22" x14ac:dyDescent="0.45">
      <c r="A1708" s="20">
        <v>1001857</v>
      </c>
      <c r="B1708" s="20" t="s">
        <v>9431</v>
      </c>
      <c r="C1708" s="20" t="s">
        <v>14528</v>
      </c>
      <c r="D1708" s="20">
        <v>604198671</v>
      </c>
      <c r="E1708" s="20">
        <v>231001965</v>
      </c>
      <c r="F1708" s="20" t="s">
        <v>11139</v>
      </c>
      <c r="G1708" s="20"/>
      <c r="H1708" s="20">
        <v>20</v>
      </c>
      <c r="I1708" s="20" t="s">
        <v>11150</v>
      </c>
      <c r="J1708" s="20" t="s">
        <v>11150</v>
      </c>
      <c r="K1708" s="20" t="s">
        <v>11150</v>
      </c>
      <c r="L1708" s="20" t="s">
        <v>11150</v>
      </c>
      <c r="M1708" s="20" t="s">
        <v>11150</v>
      </c>
      <c r="N1708" s="20" t="s">
        <v>11150</v>
      </c>
      <c r="O1708" s="20">
        <v>20</v>
      </c>
      <c r="P1708" s="20" t="str">
        <f>VLOOKUP(A1708,'REPORTE'!$A$1:$AG$1961,30,0)</f>
        <v>Universitaria</v>
      </c>
      <c r="Q1708" s="20" t="str">
        <f>VLOOKUP(A1708,'REPORTE'!$A$1:$AG$1961,31,0)</f>
        <v>CHIMBORAZO</v>
      </c>
      <c r="R1708" s="20" t="str">
        <f>VLOOKUP(A1708,'REPORTE'!$A$1:$AG$1961,32,0)</f>
        <v>RIOBAMBA</v>
      </c>
      <c r="S1708" s="20" t="str">
        <f>VLOOKUP(A1708,'REPORTE'!$A$1:$AG$1961,33,0)</f>
        <v>LIZARZABURU</v>
      </c>
      <c r="T1708" s="20" t="str">
        <f>VLOOKUP(S1708,PROVINCIAS!$F$1:$G$1171,2,0)</f>
        <v>URBANA</v>
      </c>
      <c r="U1708" s="20" t="str">
        <f>VLOOKUP(A1708,'REPORTE'!$A$1:$AG$1961,5,0)</f>
        <v>ECUATORIANO(A)</v>
      </c>
      <c r="V1708" s="20" t="str">
        <f>VLOOKUP(A1708,'REPORTE'!$A$1:$AG$1961,18,0)</f>
        <v>F</v>
      </c>
    </row>
    <row r="1709" spans="1:22" x14ac:dyDescent="0.45">
      <c r="A1709" s="20">
        <v>1001858</v>
      </c>
      <c r="B1709" s="20" t="s">
        <v>9431</v>
      </c>
      <c r="C1709" s="20" t="s">
        <v>14529</v>
      </c>
      <c r="D1709" s="20">
        <v>605522051</v>
      </c>
      <c r="E1709" s="20">
        <v>231001966</v>
      </c>
      <c r="F1709" s="20" t="s">
        <v>11139</v>
      </c>
      <c r="G1709" s="20"/>
      <c r="H1709" s="20">
        <v>20</v>
      </c>
      <c r="I1709" s="20" t="s">
        <v>11150</v>
      </c>
      <c r="J1709" s="20" t="s">
        <v>11150</v>
      </c>
      <c r="K1709" s="20" t="s">
        <v>11150</v>
      </c>
      <c r="L1709" s="20" t="s">
        <v>11150</v>
      </c>
      <c r="M1709" s="20" t="s">
        <v>11150</v>
      </c>
      <c r="N1709" s="20" t="s">
        <v>11150</v>
      </c>
      <c r="O1709" s="20">
        <v>20</v>
      </c>
      <c r="P1709" s="20" t="str">
        <f>VLOOKUP(A1709,'REPORTE'!$A$1:$AG$1961,30,0)</f>
        <v>Universitaria</v>
      </c>
      <c r="Q1709" s="20" t="str">
        <f>VLOOKUP(A1709,'REPORTE'!$A$1:$AG$1961,31,0)</f>
        <v>CHIMBORAZO</v>
      </c>
      <c r="R1709" s="20" t="str">
        <f>VLOOKUP(A1709,'REPORTE'!$A$1:$AG$1961,32,0)</f>
        <v>CHUNCHI</v>
      </c>
      <c r="S1709" s="20" t="str">
        <f>VLOOKUP(A1709,'REPORTE'!$A$1:$AG$1961,33,0)</f>
        <v>CHUNCHI</v>
      </c>
      <c r="T1709" s="20" t="str">
        <f>VLOOKUP(S1709,PROVINCIAS!$F$1:$G$1171,2,0)</f>
        <v>URBANA</v>
      </c>
      <c r="U1709" s="20" t="str">
        <f>VLOOKUP(A1709,'REPORTE'!$A$1:$AG$1961,5,0)</f>
        <v>ECUATORIANO(A)</v>
      </c>
      <c r="V1709" s="20" t="str">
        <f>VLOOKUP(A1709,'REPORTE'!$A$1:$AG$1961,18,0)</f>
        <v>F</v>
      </c>
    </row>
    <row r="1710" spans="1:22" x14ac:dyDescent="0.45">
      <c r="A1710" s="20">
        <v>1001859</v>
      </c>
      <c r="B1710" s="20" t="s">
        <v>9431</v>
      </c>
      <c r="C1710" s="20" t="s">
        <v>10386</v>
      </c>
      <c r="D1710" s="20">
        <v>1723072755</v>
      </c>
      <c r="E1710" s="20">
        <v>231001968</v>
      </c>
      <c r="F1710" s="20" t="s">
        <v>11139</v>
      </c>
      <c r="G1710" s="20"/>
      <c r="H1710" s="20">
        <v>60</v>
      </c>
      <c r="I1710" s="20" t="s">
        <v>11150</v>
      </c>
      <c r="J1710" s="20" t="s">
        <v>11150</v>
      </c>
      <c r="K1710" s="20" t="s">
        <v>11150</v>
      </c>
      <c r="L1710" s="20" t="s">
        <v>11150</v>
      </c>
      <c r="M1710" s="20" t="s">
        <v>11150</v>
      </c>
      <c r="N1710" s="20" t="s">
        <v>11150</v>
      </c>
      <c r="O1710" s="20">
        <v>60</v>
      </c>
      <c r="P1710" s="20" t="str">
        <f>VLOOKUP(A1710,'REPORTE'!$A$1:$AG$1961,30,0)</f>
        <v>Universitaria</v>
      </c>
      <c r="Q1710" s="20" t="str">
        <f>VLOOKUP(A1710,'REPORTE'!$A$1:$AG$1961,31,0)</f>
        <v>PICHINCHA</v>
      </c>
      <c r="R1710" s="20" t="str">
        <f>VLOOKUP(A1710,'REPORTE'!$A$1:$AG$1961,32,0)</f>
        <v>QUITO</v>
      </c>
      <c r="S1710" s="20" t="str">
        <f>VLOOKUP(A1710,'REPORTE'!$A$1:$AG$1961,33,0)</f>
        <v>COTOCOLLAO</v>
      </c>
      <c r="T1710" s="20" t="str">
        <f>VLOOKUP(S1710,PROVINCIAS!$F$1:$G$1171,2,0)</f>
        <v>URBANA</v>
      </c>
      <c r="U1710" s="20" t="str">
        <f>VLOOKUP(A1710,'REPORTE'!$A$1:$AG$1961,5,0)</f>
        <v>ECUATORIANO(A)</v>
      </c>
      <c r="V1710" s="20" t="str">
        <f>VLOOKUP(A1710,'REPORTE'!$A$1:$AG$1961,18,0)</f>
        <v>F</v>
      </c>
    </row>
    <row r="1711" spans="1:22" x14ac:dyDescent="0.45">
      <c r="A1711" s="20">
        <v>1001860</v>
      </c>
      <c r="B1711" s="20" t="s">
        <v>9431</v>
      </c>
      <c r="C1711" s="20" t="s">
        <v>14530</v>
      </c>
      <c r="D1711" s="20">
        <v>1717473985</v>
      </c>
      <c r="E1711" s="20">
        <v>231001971</v>
      </c>
      <c r="F1711" s="20" t="s">
        <v>11139</v>
      </c>
      <c r="G1711" s="20"/>
      <c r="H1711" s="20">
        <v>30</v>
      </c>
      <c r="I1711" s="20" t="s">
        <v>11150</v>
      </c>
      <c r="J1711" s="20" t="s">
        <v>11150</v>
      </c>
      <c r="K1711" s="20" t="s">
        <v>11150</v>
      </c>
      <c r="L1711" s="20" t="s">
        <v>11150</v>
      </c>
      <c r="M1711" s="20" t="s">
        <v>11150</v>
      </c>
      <c r="N1711" s="20" t="s">
        <v>11150</v>
      </c>
      <c r="O1711" s="20">
        <v>30</v>
      </c>
      <c r="P1711" s="20" t="str">
        <f>VLOOKUP(A1711,'REPORTE'!$A$1:$AG$1961,30,0)</f>
        <v>Primaria</v>
      </c>
      <c r="Q1711" s="20" t="str">
        <f>VLOOKUP(A1711,'REPORTE'!$A$1:$AG$1961,31,0)</f>
        <v>PICHINCHA</v>
      </c>
      <c r="R1711" s="20" t="str">
        <f>VLOOKUP(A1711,'REPORTE'!$A$1:$AG$1961,32,0)</f>
        <v>QUITO</v>
      </c>
      <c r="S1711" s="20" t="str">
        <f>VLOOKUP(A1711,'REPORTE'!$A$1:$AG$1961,33,0)</f>
        <v>IÑAQUITO</v>
      </c>
      <c r="T1711" s="20" t="str">
        <f>VLOOKUP(S1711,PROVINCIAS!$F$1:$G$1171,2,0)</f>
        <v>URBANA</v>
      </c>
      <c r="U1711" s="20" t="str">
        <f>VLOOKUP(A1711,'REPORTE'!$A$1:$AG$1961,5,0)</f>
        <v>ECUATORIANO(A)</v>
      </c>
      <c r="V1711" s="20" t="str">
        <f>VLOOKUP(A1711,'REPORTE'!$A$1:$AG$1961,18,0)</f>
        <v>M</v>
      </c>
    </row>
    <row r="1712" spans="1:22" x14ac:dyDescent="0.45">
      <c r="A1712" s="20">
        <v>1001861</v>
      </c>
      <c r="B1712" s="20" t="s">
        <v>9431</v>
      </c>
      <c r="C1712" s="20" t="s">
        <v>10383</v>
      </c>
      <c r="D1712" s="20">
        <v>605051671</v>
      </c>
      <c r="E1712" s="20">
        <v>231001972</v>
      </c>
      <c r="F1712" s="20" t="s">
        <v>11139</v>
      </c>
      <c r="G1712" s="20"/>
      <c r="H1712" s="20">
        <v>34.5</v>
      </c>
      <c r="I1712" s="20" t="s">
        <v>11150</v>
      </c>
      <c r="J1712" s="20" t="s">
        <v>11150</v>
      </c>
      <c r="K1712" s="20" t="s">
        <v>11150</v>
      </c>
      <c r="L1712" s="20" t="s">
        <v>11150</v>
      </c>
      <c r="M1712" s="20" t="s">
        <v>11150</v>
      </c>
      <c r="N1712" s="20" t="s">
        <v>11150</v>
      </c>
      <c r="O1712" s="20">
        <v>34.5</v>
      </c>
      <c r="P1712" s="20" t="str">
        <f>VLOOKUP(A1712,'REPORTE'!$A$1:$AG$1961,30,0)</f>
        <v>Secundaria</v>
      </c>
      <c r="Q1712" s="20" t="str">
        <f>VLOOKUP(A1712,'REPORTE'!$A$1:$AG$1961,31,0)</f>
        <v>CHIMBORAZO</v>
      </c>
      <c r="R1712" s="20" t="str">
        <f>VLOOKUP(A1712,'REPORTE'!$A$1:$AG$1961,32,0)</f>
        <v>RIOBAMBA</v>
      </c>
      <c r="S1712" s="20" t="str">
        <f>VLOOKUP(A1712,'REPORTE'!$A$1:$AG$1961,33,0)</f>
        <v>VELOZ</v>
      </c>
      <c r="T1712" s="20" t="str">
        <f>VLOOKUP(S1712,PROVINCIAS!$F$1:$G$1171,2,0)</f>
        <v>URBANA</v>
      </c>
      <c r="U1712" s="20" t="str">
        <f>VLOOKUP(A1712,'REPORTE'!$A$1:$AG$1961,5,0)</f>
        <v>ECUATORIANO(A)</v>
      </c>
      <c r="V1712" s="20" t="str">
        <f>VLOOKUP(A1712,'REPORTE'!$A$1:$AG$1961,18,0)</f>
        <v>M</v>
      </c>
    </row>
    <row r="1713" spans="1:22" x14ac:dyDescent="0.45">
      <c r="A1713" s="20">
        <v>1001862</v>
      </c>
      <c r="B1713" s="20" t="s">
        <v>9431</v>
      </c>
      <c r="C1713" s="20" t="s">
        <v>10387</v>
      </c>
      <c r="D1713" s="20">
        <v>602355885</v>
      </c>
      <c r="E1713" s="20">
        <v>231001974</v>
      </c>
      <c r="F1713" s="20" t="s">
        <v>11139</v>
      </c>
      <c r="G1713" s="20"/>
      <c r="H1713" s="20">
        <v>40</v>
      </c>
      <c r="I1713" s="20" t="s">
        <v>11150</v>
      </c>
      <c r="J1713" s="20" t="s">
        <v>11150</v>
      </c>
      <c r="K1713" s="20" t="s">
        <v>11150</v>
      </c>
      <c r="L1713" s="20" t="s">
        <v>11150</v>
      </c>
      <c r="M1713" s="20" t="s">
        <v>11150</v>
      </c>
      <c r="N1713" s="20" t="s">
        <v>11150</v>
      </c>
      <c r="O1713" s="20">
        <v>40</v>
      </c>
      <c r="P1713" s="20" t="str">
        <f>VLOOKUP(A1713,'REPORTE'!$A$1:$AG$1961,30,0)</f>
        <v>Universitaria</v>
      </c>
      <c r="Q1713" s="20" t="str">
        <f>VLOOKUP(A1713,'REPORTE'!$A$1:$AG$1961,31,0)</f>
        <v>GUAYAS</v>
      </c>
      <c r="R1713" s="20" t="str">
        <f>VLOOKUP(A1713,'REPORTE'!$A$1:$AG$1961,32,0)</f>
        <v>GUAYAQUIL</v>
      </c>
      <c r="S1713" s="20" t="str">
        <f>VLOOKUP(A1713,'REPORTE'!$A$1:$AG$1961,33,0)</f>
        <v>CARBO (CONCEPCION)</v>
      </c>
      <c r="T1713" s="20" t="str">
        <f>VLOOKUP(S1713,PROVINCIAS!$F$1:$G$1171,2,0)</f>
        <v>URBANA</v>
      </c>
      <c r="U1713" s="20" t="str">
        <f>VLOOKUP(A1713,'REPORTE'!$A$1:$AG$1961,5,0)</f>
        <v>ECUATORIANO(A)</v>
      </c>
      <c r="V1713" s="20" t="str">
        <f>VLOOKUP(A1713,'REPORTE'!$A$1:$AG$1961,18,0)</f>
        <v>F</v>
      </c>
    </row>
    <row r="1714" spans="1:22" x14ac:dyDescent="0.45">
      <c r="A1714" s="20">
        <v>1001864</v>
      </c>
      <c r="B1714" s="20" t="s">
        <v>9431</v>
      </c>
      <c r="C1714" s="20" t="s">
        <v>14531</v>
      </c>
      <c r="D1714" s="20">
        <v>600078703</v>
      </c>
      <c r="E1714" s="20">
        <v>231001975</v>
      </c>
      <c r="F1714" s="20" t="s">
        <v>11139</v>
      </c>
      <c r="G1714" s="20"/>
      <c r="H1714" s="20">
        <v>20</v>
      </c>
      <c r="I1714" s="20" t="s">
        <v>11150</v>
      </c>
      <c r="J1714" s="20" t="s">
        <v>11150</v>
      </c>
      <c r="K1714" s="20" t="s">
        <v>11150</v>
      </c>
      <c r="L1714" s="20" t="s">
        <v>11150</v>
      </c>
      <c r="M1714" s="20" t="s">
        <v>11150</v>
      </c>
      <c r="N1714" s="20" t="s">
        <v>11150</v>
      </c>
      <c r="O1714" s="20">
        <v>20</v>
      </c>
      <c r="P1714" s="20" t="str">
        <f>VLOOKUP(A1714,'REPORTE'!$A$1:$AG$1961,30,0)</f>
        <v>Ninguna</v>
      </c>
      <c r="Q1714" s="20" t="str">
        <f>VLOOKUP(A1714,'REPORTE'!$A$1:$AG$1961,31,0)</f>
        <v>CHIMBORAZO</v>
      </c>
      <c r="R1714" s="20" t="str">
        <f>VLOOKUP(A1714,'REPORTE'!$A$1:$AG$1961,32,0)</f>
        <v>RIOBAMBA</v>
      </c>
      <c r="S1714" s="20" t="str">
        <f>VLOOKUP(A1714,'REPORTE'!$A$1:$AG$1961,33,0)</f>
        <v>LIZARZABURU</v>
      </c>
      <c r="T1714" s="20" t="str">
        <f>VLOOKUP(S1714,PROVINCIAS!$F$1:$G$1171,2,0)</f>
        <v>URBANA</v>
      </c>
      <c r="U1714" s="20" t="str">
        <f>VLOOKUP(A1714,'REPORTE'!$A$1:$AG$1961,5,0)</f>
        <v>ECUATORIANO(A) INDIGENA</v>
      </c>
      <c r="V1714" s="20" t="str">
        <f>VLOOKUP(A1714,'REPORTE'!$A$1:$AG$1961,18,0)</f>
        <v>M</v>
      </c>
    </row>
    <row r="1715" spans="1:22" x14ac:dyDescent="0.45">
      <c r="A1715" s="20">
        <v>1001865</v>
      </c>
      <c r="B1715" s="20" t="s">
        <v>9431</v>
      </c>
      <c r="C1715" s="20" t="s">
        <v>10389</v>
      </c>
      <c r="D1715" s="20">
        <v>1727880807</v>
      </c>
      <c r="E1715" s="20">
        <v>231001976</v>
      </c>
      <c r="F1715" s="20" t="s">
        <v>11139</v>
      </c>
      <c r="G1715" s="20"/>
      <c r="H1715" s="20">
        <v>250</v>
      </c>
      <c r="I1715" s="20" t="s">
        <v>11150</v>
      </c>
      <c r="J1715" s="20" t="s">
        <v>11150</v>
      </c>
      <c r="K1715" s="20" t="s">
        <v>11150</v>
      </c>
      <c r="L1715" s="20" t="s">
        <v>11150</v>
      </c>
      <c r="M1715" s="20" t="s">
        <v>11150</v>
      </c>
      <c r="N1715" s="20" t="s">
        <v>11150</v>
      </c>
      <c r="O1715" s="20">
        <v>250</v>
      </c>
      <c r="P1715" s="20" t="str">
        <f>VLOOKUP(A1715,'REPORTE'!$A$1:$AG$1961,30,0)</f>
        <v>Secundaria</v>
      </c>
      <c r="Q1715" s="20" t="str">
        <f>VLOOKUP(A1715,'REPORTE'!$A$1:$AG$1961,31,0)</f>
        <v>PICHINCHA</v>
      </c>
      <c r="R1715" s="20" t="str">
        <f>VLOOKUP(A1715,'REPORTE'!$A$1:$AG$1961,32,0)</f>
        <v>QUITO</v>
      </c>
      <c r="S1715" s="20" t="str">
        <f>VLOOKUP(A1715,'REPORTE'!$A$1:$AG$1961,33,0)</f>
        <v>COTOCOLLAO</v>
      </c>
      <c r="T1715" s="20" t="str">
        <f>VLOOKUP(S1715,PROVINCIAS!$F$1:$G$1171,2,0)</f>
        <v>URBANA</v>
      </c>
      <c r="U1715" s="20" t="str">
        <f>VLOOKUP(A1715,'REPORTE'!$A$1:$AG$1961,5,0)</f>
        <v>ECUATORIANO(A)</v>
      </c>
      <c r="V1715" s="20" t="str">
        <f>VLOOKUP(A1715,'REPORTE'!$A$1:$AG$1961,18,0)</f>
        <v>F</v>
      </c>
    </row>
    <row r="1716" spans="1:22" x14ac:dyDescent="0.45">
      <c r="A1716" s="20">
        <v>1001866</v>
      </c>
      <c r="B1716" s="20" t="s">
        <v>9431</v>
      </c>
      <c r="C1716" s="20" t="s">
        <v>14532</v>
      </c>
      <c r="D1716" s="20">
        <v>605153485</v>
      </c>
      <c r="E1716" s="20">
        <v>231001977</v>
      </c>
      <c r="F1716" s="20" t="s">
        <v>11139</v>
      </c>
      <c r="G1716" s="20"/>
      <c r="H1716" s="20">
        <v>20</v>
      </c>
      <c r="I1716" s="20" t="s">
        <v>11150</v>
      </c>
      <c r="J1716" s="20" t="s">
        <v>11150</v>
      </c>
      <c r="K1716" s="20" t="s">
        <v>11150</v>
      </c>
      <c r="L1716" s="20" t="s">
        <v>11150</v>
      </c>
      <c r="M1716" s="20" t="s">
        <v>11150</v>
      </c>
      <c r="N1716" s="20" t="s">
        <v>11150</v>
      </c>
      <c r="O1716" s="20">
        <v>20</v>
      </c>
      <c r="P1716" s="20" t="str">
        <f>VLOOKUP(A1716,'REPORTE'!$A$1:$AG$1961,30,0)</f>
        <v>Ninguna</v>
      </c>
      <c r="Q1716" s="20" t="str">
        <f>VLOOKUP(A1716,'REPORTE'!$A$1:$AG$1961,31,0)</f>
        <v>CHIMBORAZO</v>
      </c>
      <c r="R1716" s="20" t="str">
        <f>VLOOKUP(A1716,'REPORTE'!$A$1:$AG$1961,32,0)</f>
        <v>RIOBAMBA</v>
      </c>
      <c r="S1716" s="20" t="str">
        <f>VLOOKUP(A1716,'REPORTE'!$A$1:$AG$1961,33,0)</f>
        <v>CACHA (CAB EN MACHANGARA)</v>
      </c>
      <c r="T1716" s="20" t="str">
        <f>VLOOKUP(S1716,PROVINCIAS!$F$1:$G$1171,2,0)</f>
        <v>RURAL</v>
      </c>
      <c r="U1716" s="20" t="str">
        <f>VLOOKUP(A1716,'REPORTE'!$A$1:$AG$1961,5,0)</f>
        <v>ECUATORIANO(A) INDIGENA</v>
      </c>
      <c r="V1716" s="20" t="str">
        <f>VLOOKUP(A1716,'REPORTE'!$A$1:$AG$1961,18,0)</f>
        <v>F</v>
      </c>
    </row>
    <row r="1717" spans="1:22" x14ac:dyDescent="0.45">
      <c r="A1717" s="20">
        <v>1001867</v>
      </c>
      <c r="B1717" s="20" t="s">
        <v>9431</v>
      </c>
      <c r="C1717" s="20" t="s">
        <v>10397</v>
      </c>
      <c r="D1717" s="20">
        <v>603853763</v>
      </c>
      <c r="E1717" s="20">
        <v>231001978</v>
      </c>
      <c r="F1717" s="20" t="s">
        <v>11139</v>
      </c>
      <c r="G1717" s="20"/>
      <c r="H1717" s="20">
        <v>40</v>
      </c>
      <c r="I1717" s="20" t="s">
        <v>11150</v>
      </c>
      <c r="J1717" s="20" t="s">
        <v>11150</v>
      </c>
      <c r="K1717" s="20" t="s">
        <v>11150</v>
      </c>
      <c r="L1717" s="20" t="s">
        <v>11150</v>
      </c>
      <c r="M1717" s="20" t="s">
        <v>11150</v>
      </c>
      <c r="N1717" s="20" t="s">
        <v>11150</v>
      </c>
      <c r="O1717" s="20">
        <v>40</v>
      </c>
      <c r="P1717" s="20" t="str">
        <f>VLOOKUP(A1717,'REPORTE'!$A$1:$AG$1961,30,0)</f>
        <v>Secundaria</v>
      </c>
      <c r="Q1717" s="20" t="str">
        <f>VLOOKUP(A1717,'REPORTE'!$A$1:$AG$1961,31,0)</f>
        <v>CHIMBORAZO</v>
      </c>
      <c r="R1717" s="20" t="str">
        <f>VLOOKUP(A1717,'REPORTE'!$A$1:$AG$1961,32,0)</f>
        <v>RIOBAMBA</v>
      </c>
      <c r="S1717" s="20" t="str">
        <f>VLOOKUP(A1717,'REPORTE'!$A$1:$AG$1961,33,0)</f>
        <v>CALPI</v>
      </c>
      <c r="T1717" s="20" t="str">
        <f>VLOOKUP(S1717,PROVINCIAS!$F$1:$G$1171,2,0)</f>
        <v>RURAL</v>
      </c>
      <c r="U1717" s="20" t="str">
        <f>VLOOKUP(A1717,'REPORTE'!$A$1:$AG$1961,5,0)</f>
        <v>ECUATORIANO(A)</v>
      </c>
      <c r="V1717" s="20" t="str">
        <f>VLOOKUP(A1717,'REPORTE'!$A$1:$AG$1961,18,0)</f>
        <v>F</v>
      </c>
    </row>
    <row r="1718" spans="1:22" x14ac:dyDescent="0.45">
      <c r="A1718" s="20">
        <v>1001868</v>
      </c>
      <c r="B1718" s="20" t="s">
        <v>9431</v>
      </c>
      <c r="C1718" s="20" t="s">
        <v>10390</v>
      </c>
      <c r="D1718" s="20">
        <v>603630286</v>
      </c>
      <c r="E1718" s="20">
        <v>231001980</v>
      </c>
      <c r="F1718" s="20" t="s">
        <v>11139</v>
      </c>
      <c r="G1718" s="20"/>
      <c r="H1718" s="20">
        <v>325</v>
      </c>
      <c r="I1718" s="20" t="s">
        <v>11150</v>
      </c>
      <c r="J1718" s="20" t="s">
        <v>11150</v>
      </c>
      <c r="K1718" s="20" t="s">
        <v>11150</v>
      </c>
      <c r="L1718" s="20" t="s">
        <v>11150</v>
      </c>
      <c r="M1718" s="20" t="s">
        <v>11150</v>
      </c>
      <c r="N1718" s="20" t="s">
        <v>11150</v>
      </c>
      <c r="O1718" s="20">
        <v>325</v>
      </c>
      <c r="P1718" s="20" t="str">
        <f>VLOOKUP(A1718,'REPORTE'!$A$1:$AG$1961,30,0)</f>
        <v>Secundaria</v>
      </c>
      <c r="Q1718" s="20" t="str">
        <f>VLOOKUP(A1718,'REPORTE'!$A$1:$AG$1961,31,0)</f>
        <v>CHIMBORAZO</v>
      </c>
      <c r="R1718" s="20" t="str">
        <f>VLOOKUP(A1718,'REPORTE'!$A$1:$AG$1961,32,0)</f>
        <v>RIOBAMBA</v>
      </c>
      <c r="S1718" s="20" t="str">
        <f>VLOOKUP(A1718,'REPORTE'!$A$1:$AG$1961,33,0)</f>
        <v>CACHA (CAB EN MACHANGARA)</v>
      </c>
      <c r="T1718" s="20" t="str">
        <f>VLOOKUP(S1718,PROVINCIAS!$F$1:$G$1171,2,0)</f>
        <v>RURAL</v>
      </c>
      <c r="U1718" s="20" t="str">
        <f>VLOOKUP(A1718,'REPORTE'!$A$1:$AG$1961,5,0)</f>
        <v>ECUATORIANO(A) INDIGENA</v>
      </c>
      <c r="V1718" s="20" t="str">
        <f>VLOOKUP(A1718,'REPORTE'!$A$1:$AG$1961,18,0)</f>
        <v>F</v>
      </c>
    </row>
    <row r="1719" spans="1:22" x14ac:dyDescent="0.45">
      <c r="A1719" s="20">
        <v>1001869</v>
      </c>
      <c r="B1719" s="20" t="s">
        <v>9431</v>
      </c>
      <c r="C1719" s="20" t="s">
        <v>10433</v>
      </c>
      <c r="D1719" s="20">
        <v>603568957</v>
      </c>
      <c r="E1719" s="20">
        <v>231001981</v>
      </c>
      <c r="F1719" s="20" t="s">
        <v>11139</v>
      </c>
      <c r="G1719" s="20"/>
      <c r="H1719" s="20">
        <v>225</v>
      </c>
      <c r="I1719" s="20" t="s">
        <v>11150</v>
      </c>
      <c r="J1719" s="20" t="s">
        <v>11150</v>
      </c>
      <c r="K1719" s="20" t="s">
        <v>11150</v>
      </c>
      <c r="L1719" s="20" t="s">
        <v>11150</v>
      </c>
      <c r="M1719" s="20" t="s">
        <v>11150</v>
      </c>
      <c r="N1719" s="20" t="s">
        <v>11150</v>
      </c>
      <c r="O1719" s="20">
        <v>225</v>
      </c>
      <c r="P1719" s="20" t="str">
        <f>VLOOKUP(A1719,'REPORTE'!$A$1:$AG$1961,30,0)</f>
        <v>Universitaria</v>
      </c>
      <c r="Q1719" s="20" t="str">
        <f>VLOOKUP(A1719,'REPORTE'!$A$1:$AG$1961,31,0)</f>
        <v>CHIMBORAZO</v>
      </c>
      <c r="R1719" s="20" t="str">
        <f>VLOOKUP(A1719,'REPORTE'!$A$1:$AG$1961,32,0)</f>
        <v>RIOBAMBA</v>
      </c>
      <c r="S1719" s="20" t="str">
        <f>VLOOKUP(A1719,'REPORTE'!$A$1:$AG$1961,33,0)</f>
        <v>VELASCO</v>
      </c>
      <c r="T1719" s="20" t="str">
        <f>VLOOKUP(S1719,PROVINCIAS!$F$1:$G$1171,2,0)</f>
        <v>URBANA</v>
      </c>
      <c r="U1719" s="20" t="str">
        <f>VLOOKUP(A1719,'REPORTE'!$A$1:$AG$1961,5,0)</f>
        <v>ECUATORIANO(A) INDIGENA</v>
      </c>
      <c r="V1719" s="20" t="str">
        <f>VLOOKUP(A1719,'REPORTE'!$A$1:$AG$1961,18,0)</f>
        <v>M</v>
      </c>
    </row>
    <row r="1720" spans="1:22" x14ac:dyDescent="0.45">
      <c r="A1720" s="20">
        <v>1001870</v>
      </c>
      <c r="B1720" s="20" t="s">
        <v>9431</v>
      </c>
      <c r="C1720" s="20" t="s">
        <v>10434</v>
      </c>
      <c r="D1720" s="20">
        <v>1715960967</v>
      </c>
      <c r="E1720" s="20">
        <v>231001982</v>
      </c>
      <c r="F1720" s="20" t="s">
        <v>11139</v>
      </c>
      <c r="G1720" s="20"/>
      <c r="H1720" s="20">
        <v>141.01</v>
      </c>
      <c r="I1720" s="20" t="s">
        <v>11150</v>
      </c>
      <c r="J1720" s="20" t="s">
        <v>11150</v>
      </c>
      <c r="K1720" s="20" t="s">
        <v>11150</v>
      </c>
      <c r="L1720" s="20" t="s">
        <v>11150</v>
      </c>
      <c r="M1720" s="20" t="s">
        <v>11150</v>
      </c>
      <c r="N1720" s="20" t="s">
        <v>11150</v>
      </c>
      <c r="O1720" s="20">
        <v>141.01</v>
      </c>
      <c r="P1720" s="20" t="str">
        <f>VLOOKUP(A1720,'REPORTE'!$A$1:$AG$1961,30,0)</f>
        <v>Secundaria</v>
      </c>
      <c r="Q1720" s="20" t="str">
        <f>VLOOKUP(A1720,'REPORTE'!$A$1:$AG$1961,31,0)</f>
        <v>PICHINCHA</v>
      </c>
      <c r="R1720" s="20" t="str">
        <f>VLOOKUP(A1720,'REPORTE'!$A$1:$AG$1961,32,0)</f>
        <v>QUITO</v>
      </c>
      <c r="S1720" s="20" t="str">
        <f>VLOOKUP(A1720,'REPORTE'!$A$1:$AG$1961,33,0)</f>
        <v>LA MAGDALENA</v>
      </c>
      <c r="T1720" s="20" t="str">
        <f>VLOOKUP(S1720,PROVINCIAS!$F$1:$G$1171,2,0)</f>
        <v>URBANA</v>
      </c>
      <c r="U1720" s="20" t="str">
        <f>VLOOKUP(A1720,'REPORTE'!$A$1:$AG$1961,5,0)</f>
        <v>ECUATORIANO(A)</v>
      </c>
      <c r="V1720" s="20" t="str">
        <f>VLOOKUP(A1720,'REPORTE'!$A$1:$AG$1961,18,0)</f>
        <v>M</v>
      </c>
    </row>
    <row r="1721" spans="1:22" x14ac:dyDescent="0.45">
      <c r="A1721" s="20">
        <v>1001871</v>
      </c>
      <c r="B1721" s="20" t="s">
        <v>9431</v>
      </c>
      <c r="C1721" s="20" t="s">
        <v>14533</v>
      </c>
      <c r="D1721" s="20">
        <v>1708857527001</v>
      </c>
      <c r="E1721" s="20">
        <v>231001983</v>
      </c>
      <c r="F1721" s="20" t="s">
        <v>11139</v>
      </c>
      <c r="G1721" s="20"/>
      <c r="H1721" s="20">
        <v>15</v>
      </c>
      <c r="I1721" s="20" t="s">
        <v>11150</v>
      </c>
      <c r="J1721" s="20" t="s">
        <v>11150</v>
      </c>
      <c r="K1721" s="20" t="s">
        <v>11150</v>
      </c>
      <c r="L1721" s="20" t="s">
        <v>11150</v>
      </c>
      <c r="M1721" s="20" t="s">
        <v>11150</v>
      </c>
      <c r="N1721" s="20" t="s">
        <v>11150</v>
      </c>
      <c r="O1721" s="20">
        <v>15</v>
      </c>
      <c r="P1721" s="20" t="str">
        <f>VLOOKUP(A1721,'REPORTE'!$A$1:$AG$1961,30,0)</f>
        <v>Primaria</v>
      </c>
      <c r="Q1721" s="20" t="str">
        <f>VLOOKUP(A1721,'REPORTE'!$A$1:$AG$1961,31,0)</f>
        <v>PICHINCHA</v>
      </c>
      <c r="R1721" s="20" t="str">
        <f>VLOOKUP(A1721,'REPORTE'!$A$1:$AG$1961,32,0)</f>
        <v>QUITO</v>
      </c>
      <c r="S1721" s="20" t="str">
        <f>VLOOKUP(A1721,'REPORTE'!$A$1:$AG$1961,33,0)</f>
        <v>COTOCOLLAO</v>
      </c>
      <c r="T1721" s="20" t="str">
        <f>VLOOKUP(S1721,PROVINCIAS!$F$1:$G$1171,2,0)</f>
        <v>URBANA</v>
      </c>
      <c r="U1721" s="20" t="str">
        <f>VLOOKUP(A1721,'REPORTE'!$A$1:$AG$1961,5,0)</f>
        <v>ECUATORIANO(A)</v>
      </c>
      <c r="V1721" s="20" t="str">
        <f>VLOOKUP(A1721,'REPORTE'!$A$1:$AG$1961,18,0)</f>
        <v>M</v>
      </c>
    </row>
    <row r="1722" spans="1:22" x14ac:dyDescent="0.45">
      <c r="A1722" s="20">
        <v>1001873</v>
      </c>
      <c r="B1722" s="20" t="s">
        <v>9431</v>
      </c>
      <c r="C1722" s="20" t="s">
        <v>10398</v>
      </c>
      <c r="D1722" s="20">
        <v>503015976</v>
      </c>
      <c r="E1722" s="20">
        <v>231001986</v>
      </c>
      <c r="F1722" s="20" t="s">
        <v>11139</v>
      </c>
      <c r="G1722" s="20"/>
      <c r="H1722" s="20">
        <v>152</v>
      </c>
      <c r="I1722" s="20" t="s">
        <v>11150</v>
      </c>
      <c r="J1722" s="20" t="s">
        <v>11150</v>
      </c>
      <c r="K1722" s="20" t="s">
        <v>11150</v>
      </c>
      <c r="L1722" s="20" t="s">
        <v>11150</v>
      </c>
      <c r="M1722" s="20" t="s">
        <v>11150</v>
      </c>
      <c r="N1722" s="20" t="s">
        <v>11150</v>
      </c>
      <c r="O1722" s="20">
        <v>152</v>
      </c>
      <c r="P1722" s="20" t="str">
        <f>VLOOKUP(A1722,'REPORTE'!$A$1:$AG$1961,30,0)</f>
        <v>Secundaria</v>
      </c>
      <c r="Q1722" s="20" t="str">
        <f>VLOOKUP(A1722,'REPORTE'!$A$1:$AG$1961,31,0)</f>
        <v>PICHINCHA</v>
      </c>
      <c r="R1722" s="20" t="str">
        <f>VLOOKUP(A1722,'REPORTE'!$A$1:$AG$1961,32,0)</f>
        <v>QUITO</v>
      </c>
      <c r="S1722" s="20" t="str">
        <f>VLOOKUP(A1722,'REPORTE'!$A$1:$AG$1961,33,0)</f>
        <v>COTOCOLLAO</v>
      </c>
      <c r="T1722" s="20" t="str">
        <f>VLOOKUP(S1722,PROVINCIAS!$F$1:$G$1171,2,0)</f>
        <v>URBANA</v>
      </c>
      <c r="U1722" s="20" t="str">
        <f>VLOOKUP(A1722,'REPORTE'!$A$1:$AG$1961,5,0)</f>
        <v>ECUATORIANO(A)</v>
      </c>
      <c r="V1722" s="20" t="str">
        <f>VLOOKUP(A1722,'REPORTE'!$A$1:$AG$1961,18,0)</f>
        <v>F</v>
      </c>
    </row>
    <row r="1723" spans="1:22" x14ac:dyDescent="0.45">
      <c r="A1723" s="20">
        <v>1001874</v>
      </c>
      <c r="B1723" s="20" t="s">
        <v>9431</v>
      </c>
      <c r="C1723" s="20" t="s">
        <v>10407</v>
      </c>
      <c r="D1723" s="20">
        <v>2450946906</v>
      </c>
      <c r="E1723" s="20">
        <v>231001987</v>
      </c>
      <c r="F1723" s="20" t="s">
        <v>11139</v>
      </c>
      <c r="G1723" s="20"/>
      <c r="H1723" s="20">
        <v>20</v>
      </c>
      <c r="I1723" s="20" t="s">
        <v>11150</v>
      </c>
      <c r="J1723" s="20" t="s">
        <v>11150</v>
      </c>
      <c r="K1723" s="20" t="s">
        <v>11150</v>
      </c>
      <c r="L1723" s="20" t="s">
        <v>11150</v>
      </c>
      <c r="M1723" s="20" t="s">
        <v>11150</v>
      </c>
      <c r="N1723" s="20" t="s">
        <v>11150</v>
      </c>
      <c r="O1723" s="20">
        <v>20</v>
      </c>
      <c r="P1723" s="20" t="str">
        <f>VLOOKUP(A1723,'REPORTE'!$A$1:$AG$1961,30,0)</f>
        <v>Secundaria</v>
      </c>
      <c r="Q1723" s="20" t="str">
        <f>VLOOKUP(A1723,'REPORTE'!$A$1:$AG$1961,31,0)</f>
        <v>SANTA ELENA</v>
      </c>
      <c r="R1723" s="20" t="str">
        <f>VLOOKUP(A1723,'REPORTE'!$A$1:$AG$1961,32,0)</f>
        <v>LA LIBERTAD</v>
      </c>
      <c r="S1723" s="20" t="str">
        <f>VLOOKUP(A1723,'REPORTE'!$A$1:$AG$1961,33,0)</f>
        <v>LA LIBERTAD</v>
      </c>
      <c r="T1723" s="20" t="str">
        <f>VLOOKUP(S1723,PROVINCIAS!$F$1:$G$1171,2,0)</f>
        <v>RURAL</v>
      </c>
      <c r="U1723" s="20" t="str">
        <f>VLOOKUP(A1723,'REPORTE'!$A$1:$AG$1961,5,0)</f>
        <v>ECUATORIANO(A)</v>
      </c>
      <c r="V1723" s="20" t="str">
        <f>VLOOKUP(A1723,'REPORTE'!$A$1:$AG$1961,18,0)</f>
        <v>M</v>
      </c>
    </row>
    <row r="1724" spans="1:22" x14ac:dyDescent="0.45">
      <c r="A1724" s="20">
        <v>1001875</v>
      </c>
      <c r="B1724" s="20" t="s">
        <v>9431</v>
      </c>
      <c r="C1724" s="20" t="s">
        <v>14535</v>
      </c>
      <c r="D1724" s="20">
        <v>1719682765</v>
      </c>
      <c r="E1724" s="20">
        <v>231001990</v>
      </c>
      <c r="F1724" s="20" t="s">
        <v>11139</v>
      </c>
      <c r="G1724" s="20"/>
      <c r="H1724" s="20">
        <v>6</v>
      </c>
      <c r="I1724" s="20" t="s">
        <v>11150</v>
      </c>
      <c r="J1724" s="20" t="s">
        <v>11150</v>
      </c>
      <c r="K1724" s="20" t="s">
        <v>11150</v>
      </c>
      <c r="L1724" s="20" t="s">
        <v>11150</v>
      </c>
      <c r="M1724" s="20" t="s">
        <v>11150</v>
      </c>
      <c r="N1724" s="20" t="s">
        <v>11150</v>
      </c>
      <c r="O1724" s="20">
        <v>6</v>
      </c>
      <c r="P1724" s="20" t="str">
        <f>VLOOKUP(A1724,'REPORTE'!$A$1:$AG$1961,30,0)</f>
        <v>Secundaria</v>
      </c>
      <c r="Q1724" s="20" t="str">
        <f>VLOOKUP(A1724,'REPORTE'!$A$1:$AG$1961,31,0)</f>
        <v>PICHINCHA</v>
      </c>
      <c r="R1724" s="20" t="str">
        <f>VLOOKUP(A1724,'REPORTE'!$A$1:$AG$1961,32,0)</f>
        <v>QUITO</v>
      </c>
      <c r="S1724" s="20" t="str">
        <f>VLOOKUP(A1724,'REPORTE'!$A$1:$AG$1961,33,0)</f>
        <v>COTOCOLLAO</v>
      </c>
      <c r="T1724" s="20" t="str">
        <f>VLOOKUP(S1724,PROVINCIAS!$F$1:$G$1171,2,0)</f>
        <v>URBANA</v>
      </c>
      <c r="U1724" s="20" t="str">
        <f>VLOOKUP(A1724,'REPORTE'!$A$1:$AG$1961,5,0)</f>
        <v>ECUATORIANO(A)</v>
      </c>
      <c r="V1724" s="20" t="str">
        <f>VLOOKUP(A1724,'REPORTE'!$A$1:$AG$1961,18,0)</f>
        <v>F</v>
      </c>
    </row>
    <row r="1725" spans="1:22" x14ac:dyDescent="0.45">
      <c r="A1725" s="20">
        <v>1001876</v>
      </c>
      <c r="B1725" s="20" t="s">
        <v>9431</v>
      </c>
      <c r="C1725" s="20" t="s">
        <v>10403</v>
      </c>
      <c r="D1725" s="20">
        <v>605322320</v>
      </c>
      <c r="E1725" s="20">
        <v>231001991</v>
      </c>
      <c r="F1725" s="20" t="s">
        <v>11139</v>
      </c>
      <c r="G1725" s="20"/>
      <c r="H1725" s="20">
        <v>14.5</v>
      </c>
      <c r="I1725" s="20" t="s">
        <v>11150</v>
      </c>
      <c r="J1725" s="20" t="s">
        <v>11150</v>
      </c>
      <c r="K1725" s="20" t="s">
        <v>11150</v>
      </c>
      <c r="L1725" s="20" t="s">
        <v>11150</v>
      </c>
      <c r="M1725" s="20" t="s">
        <v>11150</v>
      </c>
      <c r="N1725" s="20" t="s">
        <v>11150</v>
      </c>
      <c r="O1725" s="20">
        <v>14.5</v>
      </c>
      <c r="P1725" s="20" t="str">
        <f>VLOOKUP(A1725,'REPORTE'!$A$1:$AG$1961,30,0)</f>
        <v>Secundaria</v>
      </c>
      <c r="Q1725" s="20" t="str">
        <f>VLOOKUP(A1725,'REPORTE'!$A$1:$AG$1961,31,0)</f>
        <v>CHIMBORAZO</v>
      </c>
      <c r="R1725" s="20" t="str">
        <f>VLOOKUP(A1725,'REPORTE'!$A$1:$AG$1961,32,0)</f>
        <v>GUANO</v>
      </c>
      <c r="S1725" s="20" t="str">
        <f>VLOOKUP(A1725,'REPORTE'!$A$1:$AG$1961,33,0)</f>
        <v>EL ROSARIO</v>
      </c>
      <c r="T1725" s="20" t="str">
        <f>VLOOKUP(S1725,PROVINCIAS!$F$1:$G$1171,2,0)</f>
        <v>RURAL</v>
      </c>
      <c r="U1725" s="20" t="str">
        <f>VLOOKUP(A1725,'REPORTE'!$A$1:$AG$1961,5,0)</f>
        <v>ECUATORIANO(A)</v>
      </c>
      <c r="V1725" s="20" t="str">
        <f>VLOOKUP(A1725,'REPORTE'!$A$1:$AG$1961,18,0)</f>
        <v>F</v>
      </c>
    </row>
    <row r="1726" spans="1:22" x14ac:dyDescent="0.45">
      <c r="A1726" s="20">
        <v>1001877</v>
      </c>
      <c r="B1726" s="20" t="s">
        <v>9431</v>
      </c>
      <c r="C1726" s="20" t="s">
        <v>10399</v>
      </c>
      <c r="D1726" s="20">
        <v>1723309884</v>
      </c>
      <c r="E1726" s="20">
        <v>231001992</v>
      </c>
      <c r="F1726" s="20" t="s">
        <v>11139</v>
      </c>
      <c r="G1726" s="20"/>
      <c r="H1726" s="20">
        <v>194</v>
      </c>
      <c r="I1726" s="20" t="s">
        <v>11150</v>
      </c>
      <c r="J1726" s="20" t="s">
        <v>11150</v>
      </c>
      <c r="K1726" s="20" t="s">
        <v>11150</v>
      </c>
      <c r="L1726" s="20" t="s">
        <v>11150</v>
      </c>
      <c r="M1726" s="20" t="s">
        <v>11150</v>
      </c>
      <c r="N1726" s="20" t="s">
        <v>11150</v>
      </c>
      <c r="O1726" s="20">
        <v>194</v>
      </c>
      <c r="P1726" s="20" t="str">
        <f>VLOOKUP(A1726,'REPORTE'!$A$1:$AG$1961,30,0)</f>
        <v>Primaria</v>
      </c>
      <c r="Q1726" s="20" t="str">
        <f>VLOOKUP(A1726,'REPORTE'!$A$1:$AG$1961,31,0)</f>
        <v>PICHINCHA</v>
      </c>
      <c r="R1726" s="20" t="str">
        <f>VLOOKUP(A1726,'REPORTE'!$A$1:$AG$1961,32,0)</f>
        <v>QUITO</v>
      </c>
      <c r="S1726" s="20" t="str">
        <f>VLOOKUP(A1726,'REPORTE'!$A$1:$AG$1961,33,0)</f>
        <v>COTOCOLLAO</v>
      </c>
      <c r="T1726" s="20" t="str">
        <f>VLOOKUP(S1726,PROVINCIAS!$F$1:$G$1171,2,0)</f>
        <v>URBANA</v>
      </c>
      <c r="U1726" s="20" t="str">
        <f>VLOOKUP(A1726,'REPORTE'!$A$1:$AG$1961,5,0)</f>
        <v>ECUATORIANO(A)</v>
      </c>
      <c r="V1726" s="20" t="str">
        <f>VLOOKUP(A1726,'REPORTE'!$A$1:$AG$1961,18,0)</f>
        <v>F</v>
      </c>
    </row>
    <row r="1727" spans="1:22" x14ac:dyDescent="0.45">
      <c r="A1727" s="20">
        <v>1001878</v>
      </c>
      <c r="B1727" s="20" t="s">
        <v>9431</v>
      </c>
      <c r="C1727" s="20" t="s">
        <v>10408</v>
      </c>
      <c r="D1727" s="20">
        <v>604638528</v>
      </c>
      <c r="E1727" s="20">
        <v>231001993</v>
      </c>
      <c r="F1727" s="20" t="s">
        <v>11139</v>
      </c>
      <c r="G1727" s="20"/>
      <c r="H1727" s="20">
        <v>36.92</v>
      </c>
      <c r="I1727" s="20" t="s">
        <v>11150</v>
      </c>
      <c r="J1727" s="20" t="s">
        <v>11150</v>
      </c>
      <c r="K1727" s="20" t="s">
        <v>11150</v>
      </c>
      <c r="L1727" s="20" t="s">
        <v>11150</v>
      </c>
      <c r="M1727" s="20" t="s">
        <v>11150</v>
      </c>
      <c r="N1727" s="20" t="s">
        <v>11150</v>
      </c>
      <c r="O1727" s="20">
        <v>36.92</v>
      </c>
      <c r="P1727" s="20" t="str">
        <f>VLOOKUP(A1727,'REPORTE'!$A$1:$AG$1961,30,0)</f>
        <v>Secundaria</v>
      </c>
      <c r="Q1727" s="20" t="str">
        <f>VLOOKUP(A1727,'REPORTE'!$A$1:$AG$1961,31,0)</f>
        <v>CHIMBORAZO</v>
      </c>
      <c r="R1727" s="20" t="str">
        <f>VLOOKUP(A1727,'REPORTE'!$A$1:$AG$1961,32,0)</f>
        <v>RIOBAMBA</v>
      </c>
      <c r="S1727" s="20" t="str">
        <f>VLOOKUP(A1727,'REPORTE'!$A$1:$AG$1961,33,0)</f>
        <v>CACHA (CAB EN MACHANGARA)</v>
      </c>
      <c r="T1727" s="20" t="str">
        <f>VLOOKUP(S1727,PROVINCIAS!$F$1:$G$1171,2,0)</f>
        <v>RURAL</v>
      </c>
      <c r="U1727" s="20" t="str">
        <f>VLOOKUP(A1727,'REPORTE'!$A$1:$AG$1961,5,0)</f>
        <v>ECUATORIANO(A) INDIGENA</v>
      </c>
      <c r="V1727" s="20" t="str">
        <f>VLOOKUP(A1727,'REPORTE'!$A$1:$AG$1961,18,0)</f>
        <v>F</v>
      </c>
    </row>
    <row r="1728" spans="1:22" x14ac:dyDescent="0.45">
      <c r="A1728" s="20">
        <v>1001879</v>
      </c>
      <c r="B1728" s="20" t="s">
        <v>9431</v>
      </c>
      <c r="C1728" s="20" t="s">
        <v>10424</v>
      </c>
      <c r="D1728" s="20">
        <v>1756195382</v>
      </c>
      <c r="E1728" s="20">
        <v>231001994</v>
      </c>
      <c r="F1728" s="20" t="s">
        <v>11139</v>
      </c>
      <c r="G1728" s="20"/>
      <c r="H1728" s="20">
        <v>320</v>
      </c>
      <c r="I1728" s="20" t="s">
        <v>11150</v>
      </c>
      <c r="J1728" s="20" t="s">
        <v>11150</v>
      </c>
      <c r="K1728" s="20" t="s">
        <v>11150</v>
      </c>
      <c r="L1728" s="20" t="s">
        <v>11150</v>
      </c>
      <c r="M1728" s="20" t="s">
        <v>11150</v>
      </c>
      <c r="N1728" s="20" t="s">
        <v>11150</v>
      </c>
      <c r="O1728" s="20">
        <v>320</v>
      </c>
      <c r="P1728" s="20" t="str">
        <f>VLOOKUP(A1728,'REPORTE'!$A$1:$AG$1961,30,0)</f>
        <v>Secundaria</v>
      </c>
      <c r="Q1728" s="20" t="str">
        <f>VLOOKUP(A1728,'REPORTE'!$A$1:$AG$1961,31,0)</f>
        <v>CHIMBORAZO</v>
      </c>
      <c r="R1728" s="20" t="str">
        <f>VLOOKUP(A1728,'REPORTE'!$A$1:$AG$1961,32,0)</f>
        <v>RIOBAMBA</v>
      </c>
      <c r="S1728" s="20" t="str">
        <f>VLOOKUP(A1728,'REPORTE'!$A$1:$AG$1961,33,0)</f>
        <v>CACHA (CAB EN MACHANGARA)</v>
      </c>
      <c r="T1728" s="20" t="str">
        <f>VLOOKUP(S1728,PROVINCIAS!$F$1:$G$1171,2,0)</f>
        <v>RURAL</v>
      </c>
      <c r="U1728" s="20" t="str">
        <f>VLOOKUP(A1728,'REPORTE'!$A$1:$AG$1961,5,0)</f>
        <v>ECUATORIANO(A)</v>
      </c>
      <c r="V1728" s="20" t="str">
        <f>VLOOKUP(A1728,'REPORTE'!$A$1:$AG$1961,18,0)</f>
        <v>M</v>
      </c>
    </row>
    <row r="1729" spans="1:22" x14ac:dyDescent="0.45">
      <c r="A1729" s="20">
        <v>1001880</v>
      </c>
      <c r="B1729" s="20" t="s">
        <v>9431</v>
      </c>
      <c r="C1729" s="20" t="s">
        <v>14536</v>
      </c>
      <c r="D1729" s="20">
        <v>1755411301</v>
      </c>
      <c r="E1729" s="20">
        <v>231001995</v>
      </c>
      <c r="F1729" s="20" t="s">
        <v>11139</v>
      </c>
      <c r="G1729" s="20"/>
      <c r="H1729" s="20">
        <v>40</v>
      </c>
      <c r="I1729" s="20" t="s">
        <v>11150</v>
      </c>
      <c r="J1729" s="20" t="s">
        <v>11150</v>
      </c>
      <c r="K1729" s="20" t="s">
        <v>11150</v>
      </c>
      <c r="L1729" s="20" t="s">
        <v>11150</v>
      </c>
      <c r="M1729" s="20" t="s">
        <v>11150</v>
      </c>
      <c r="N1729" s="20" t="s">
        <v>11150</v>
      </c>
      <c r="O1729" s="20">
        <v>40</v>
      </c>
      <c r="P1729" s="20" t="str">
        <f>VLOOKUP(A1729,'REPORTE'!$A$1:$AG$1961,30,0)</f>
        <v>Secundaria</v>
      </c>
      <c r="Q1729" s="20" t="str">
        <f>VLOOKUP(A1729,'REPORTE'!$A$1:$AG$1961,31,0)</f>
        <v>PICHINCHA</v>
      </c>
      <c r="R1729" s="20" t="str">
        <f>VLOOKUP(A1729,'REPORTE'!$A$1:$AG$1961,32,0)</f>
        <v>QUITO</v>
      </c>
      <c r="S1729" s="20" t="str">
        <f>VLOOKUP(A1729,'REPORTE'!$A$1:$AG$1961,33,0)</f>
        <v>COTOCOLLAO</v>
      </c>
      <c r="T1729" s="20" t="str">
        <f>VLOOKUP(S1729,PROVINCIAS!$F$1:$G$1171,2,0)</f>
        <v>URBANA</v>
      </c>
      <c r="U1729" s="20" t="str">
        <f>VLOOKUP(A1729,'REPORTE'!$A$1:$AG$1961,5,0)</f>
        <v>ECUATORIANO(A)</v>
      </c>
      <c r="V1729" s="20" t="str">
        <f>VLOOKUP(A1729,'REPORTE'!$A$1:$AG$1961,18,0)</f>
        <v>M</v>
      </c>
    </row>
    <row r="1730" spans="1:22" x14ac:dyDescent="0.45">
      <c r="A1730" s="20">
        <v>1001881</v>
      </c>
      <c r="B1730" s="20" t="s">
        <v>9431</v>
      </c>
      <c r="C1730" s="20" t="s">
        <v>10404</v>
      </c>
      <c r="D1730" s="20">
        <v>603918293</v>
      </c>
      <c r="E1730" s="20">
        <v>231001996</v>
      </c>
      <c r="F1730" s="20" t="s">
        <v>11139</v>
      </c>
      <c r="G1730" s="20"/>
      <c r="H1730" s="20">
        <v>162</v>
      </c>
      <c r="I1730" s="20" t="s">
        <v>11150</v>
      </c>
      <c r="J1730" s="20" t="s">
        <v>11150</v>
      </c>
      <c r="K1730" s="20" t="s">
        <v>11150</v>
      </c>
      <c r="L1730" s="20" t="s">
        <v>11150</v>
      </c>
      <c r="M1730" s="20" t="s">
        <v>11150</v>
      </c>
      <c r="N1730" s="20" t="s">
        <v>11150</v>
      </c>
      <c r="O1730" s="20">
        <v>162</v>
      </c>
      <c r="P1730" s="20" t="str">
        <f>VLOOKUP(A1730,'REPORTE'!$A$1:$AG$1961,30,0)</f>
        <v>Primaria</v>
      </c>
      <c r="Q1730" s="20" t="str">
        <f>VLOOKUP(A1730,'REPORTE'!$A$1:$AG$1961,31,0)</f>
        <v>CHIMBORAZO</v>
      </c>
      <c r="R1730" s="20" t="str">
        <f>VLOOKUP(A1730,'REPORTE'!$A$1:$AG$1961,32,0)</f>
        <v>RIOBAMBA</v>
      </c>
      <c r="S1730" s="20" t="str">
        <f>VLOOKUP(A1730,'REPORTE'!$A$1:$AG$1961,33,0)</f>
        <v>VELOZ</v>
      </c>
      <c r="T1730" s="20" t="str">
        <f>VLOOKUP(S1730,PROVINCIAS!$F$1:$G$1171,2,0)</f>
        <v>URBANA</v>
      </c>
      <c r="U1730" s="20" t="str">
        <f>VLOOKUP(A1730,'REPORTE'!$A$1:$AG$1961,5,0)</f>
        <v>ECUATORIANO(A)</v>
      </c>
      <c r="V1730" s="20" t="str">
        <f>VLOOKUP(A1730,'REPORTE'!$A$1:$AG$1961,18,0)</f>
        <v>M</v>
      </c>
    </row>
    <row r="1731" spans="1:22" x14ac:dyDescent="0.45">
      <c r="A1731" s="20">
        <v>1001882</v>
      </c>
      <c r="B1731" s="20" t="s">
        <v>9431</v>
      </c>
      <c r="C1731" s="20" t="s">
        <v>10460</v>
      </c>
      <c r="D1731" s="20">
        <v>1715723761</v>
      </c>
      <c r="E1731" s="20">
        <v>231001997</v>
      </c>
      <c r="F1731" s="20" t="s">
        <v>11139</v>
      </c>
      <c r="G1731" s="20"/>
      <c r="H1731" s="20">
        <v>170</v>
      </c>
      <c r="I1731" s="20" t="s">
        <v>11150</v>
      </c>
      <c r="J1731" s="20" t="s">
        <v>11150</v>
      </c>
      <c r="K1731" s="20" t="s">
        <v>11150</v>
      </c>
      <c r="L1731" s="20" t="s">
        <v>11150</v>
      </c>
      <c r="M1731" s="20" t="s">
        <v>11150</v>
      </c>
      <c r="N1731" s="20" t="s">
        <v>11150</v>
      </c>
      <c r="O1731" s="20">
        <v>170</v>
      </c>
      <c r="P1731" s="20" t="str">
        <f>VLOOKUP(A1731,'REPORTE'!$A$1:$AG$1961,30,0)</f>
        <v>Primaria</v>
      </c>
      <c r="Q1731" s="20" t="str">
        <f>VLOOKUP(A1731,'REPORTE'!$A$1:$AG$1961,31,0)</f>
        <v>PICHINCHA</v>
      </c>
      <c r="R1731" s="20" t="str">
        <f>VLOOKUP(A1731,'REPORTE'!$A$1:$AG$1961,32,0)</f>
        <v>QUITO</v>
      </c>
      <c r="S1731" s="20" t="str">
        <f>VLOOKUP(A1731,'REPORTE'!$A$1:$AG$1961,33,0)</f>
        <v>CENTRO HISTORICO</v>
      </c>
      <c r="T1731" s="20" t="str">
        <f>VLOOKUP(S1731,PROVINCIAS!$F$1:$G$1171,2,0)</f>
        <v>URBANA</v>
      </c>
      <c r="U1731" s="20" t="str">
        <f>VLOOKUP(A1731,'REPORTE'!$A$1:$AG$1961,5,0)</f>
        <v>ECUATORIANO(A)</v>
      </c>
      <c r="V1731" s="20" t="str">
        <f>VLOOKUP(A1731,'REPORTE'!$A$1:$AG$1961,18,0)</f>
        <v>M</v>
      </c>
    </row>
    <row r="1732" spans="1:22" x14ac:dyDescent="0.45">
      <c r="A1732" s="20">
        <v>1001883</v>
      </c>
      <c r="B1732" s="20" t="s">
        <v>9431</v>
      </c>
      <c r="C1732" s="20" t="s">
        <v>10413</v>
      </c>
      <c r="D1732" s="20">
        <v>604211250</v>
      </c>
      <c r="E1732" s="20">
        <v>231001998</v>
      </c>
      <c r="F1732" s="20" t="s">
        <v>11139</v>
      </c>
      <c r="G1732" s="20"/>
      <c r="H1732" s="20">
        <v>60</v>
      </c>
      <c r="I1732" s="20" t="s">
        <v>11150</v>
      </c>
      <c r="J1732" s="20" t="s">
        <v>11150</v>
      </c>
      <c r="K1732" s="20" t="s">
        <v>11150</v>
      </c>
      <c r="L1732" s="20" t="s">
        <v>11150</v>
      </c>
      <c r="M1732" s="20" t="s">
        <v>11150</v>
      </c>
      <c r="N1732" s="20" t="s">
        <v>11150</v>
      </c>
      <c r="O1732" s="20">
        <v>60</v>
      </c>
      <c r="P1732" s="20" t="str">
        <f>VLOOKUP(A1732,'REPORTE'!$A$1:$AG$1961,30,0)</f>
        <v>Secundaria</v>
      </c>
      <c r="Q1732" s="20" t="str">
        <f>VLOOKUP(A1732,'REPORTE'!$A$1:$AG$1961,31,0)</f>
        <v>CHIMBORAZO</v>
      </c>
      <c r="R1732" s="20" t="str">
        <f>VLOOKUP(A1732,'REPORTE'!$A$1:$AG$1961,32,0)</f>
        <v>RIOBAMBA</v>
      </c>
      <c r="S1732" s="20" t="str">
        <f>VLOOKUP(A1732,'REPORTE'!$A$1:$AG$1961,33,0)</f>
        <v>LIZARZABURU</v>
      </c>
      <c r="T1732" s="20" t="str">
        <f>VLOOKUP(S1732,PROVINCIAS!$F$1:$G$1171,2,0)</f>
        <v>URBANA</v>
      </c>
      <c r="U1732" s="20" t="str">
        <f>VLOOKUP(A1732,'REPORTE'!$A$1:$AG$1961,5,0)</f>
        <v>ECUATORIANO(A)</v>
      </c>
      <c r="V1732" s="20" t="str">
        <f>VLOOKUP(A1732,'REPORTE'!$A$1:$AG$1961,18,0)</f>
        <v>F</v>
      </c>
    </row>
    <row r="1733" spans="1:22" x14ac:dyDescent="0.45">
      <c r="A1733" s="20">
        <v>1001884</v>
      </c>
      <c r="B1733" s="20" t="s">
        <v>9431</v>
      </c>
      <c r="C1733" s="20" t="s">
        <v>14537</v>
      </c>
      <c r="D1733" s="20">
        <v>1709851842</v>
      </c>
      <c r="E1733" s="20">
        <v>231001999</v>
      </c>
      <c r="F1733" s="20" t="s">
        <v>11139</v>
      </c>
      <c r="G1733" s="20"/>
      <c r="H1733" s="20">
        <v>30</v>
      </c>
      <c r="I1733" s="20" t="s">
        <v>11150</v>
      </c>
      <c r="J1733" s="20" t="s">
        <v>11150</v>
      </c>
      <c r="K1733" s="20" t="s">
        <v>11150</v>
      </c>
      <c r="L1733" s="20" t="s">
        <v>11150</v>
      </c>
      <c r="M1733" s="20" t="s">
        <v>11150</v>
      </c>
      <c r="N1733" s="20" t="s">
        <v>11150</v>
      </c>
      <c r="O1733" s="20">
        <v>30</v>
      </c>
      <c r="P1733" s="20" t="str">
        <f>VLOOKUP(A1733,'REPORTE'!$A$1:$AG$1961,30,0)</f>
        <v>Primaria</v>
      </c>
      <c r="Q1733" s="20" t="str">
        <f>VLOOKUP(A1733,'REPORTE'!$A$1:$AG$1961,31,0)</f>
        <v>PICHINCHA</v>
      </c>
      <c r="R1733" s="20" t="str">
        <f>VLOOKUP(A1733,'REPORTE'!$A$1:$AG$1961,32,0)</f>
        <v>QUITO</v>
      </c>
      <c r="S1733" s="20" t="str">
        <f>VLOOKUP(A1733,'REPORTE'!$A$1:$AG$1961,33,0)</f>
        <v>CENTRO HISTORICO</v>
      </c>
      <c r="T1733" s="20" t="str">
        <f>VLOOKUP(S1733,PROVINCIAS!$F$1:$G$1171,2,0)</f>
        <v>URBANA</v>
      </c>
      <c r="U1733" s="20" t="str">
        <f>VLOOKUP(A1733,'REPORTE'!$A$1:$AG$1961,5,0)</f>
        <v>ECUATORIANO(A)</v>
      </c>
      <c r="V1733" s="20" t="str">
        <f>VLOOKUP(A1733,'REPORTE'!$A$1:$AG$1961,18,0)</f>
        <v>F</v>
      </c>
    </row>
    <row r="1734" spans="1:22" x14ac:dyDescent="0.45">
      <c r="A1734" s="20">
        <v>1001885</v>
      </c>
      <c r="B1734" s="20" t="s">
        <v>9431</v>
      </c>
      <c r="C1734" s="20" t="s">
        <v>10453</v>
      </c>
      <c r="D1734" s="20">
        <v>1724264260</v>
      </c>
      <c r="E1734" s="20">
        <v>231002000</v>
      </c>
      <c r="F1734" s="20" t="s">
        <v>11139</v>
      </c>
      <c r="G1734" s="20"/>
      <c r="H1734" s="20">
        <v>230</v>
      </c>
      <c r="I1734" s="20" t="s">
        <v>11150</v>
      </c>
      <c r="J1734" s="20" t="s">
        <v>11150</v>
      </c>
      <c r="K1734" s="20" t="s">
        <v>11150</v>
      </c>
      <c r="L1734" s="20" t="s">
        <v>11150</v>
      </c>
      <c r="M1734" s="20" t="s">
        <v>11150</v>
      </c>
      <c r="N1734" s="20" t="s">
        <v>11150</v>
      </c>
      <c r="O1734" s="20">
        <v>230</v>
      </c>
      <c r="P1734" s="20" t="str">
        <f>VLOOKUP(A1734,'REPORTE'!$A$1:$AG$1961,30,0)</f>
        <v>Secundaria</v>
      </c>
      <c r="Q1734" s="20" t="str">
        <f>VLOOKUP(A1734,'REPORTE'!$A$1:$AG$1961,31,0)</f>
        <v>PICHINCHA</v>
      </c>
      <c r="R1734" s="20" t="str">
        <f>VLOOKUP(A1734,'REPORTE'!$A$1:$AG$1961,32,0)</f>
        <v>QUITO</v>
      </c>
      <c r="S1734" s="20" t="str">
        <f>VLOOKUP(A1734,'REPORTE'!$A$1:$AG$1961,33,0)</f>
        <v>CENTRO HISTORICO</v>
      </c>
      <c r="T1734" s="20" t="str">
        <f>VLOOKUP(S1734,PROVINCIAS!$F$1:$G$1171,2,0)</f>
        <v>URBANA</v>
      </c>
      <c r="U1734" s="20" t="str">
        <f>VLOOKUP(A1734,'REPORTE'!$A$1:$AG$1961,5,0)</f>
        <v>ECUATORIANO(A)</v>
      </c>
      <c r="V1734" s="20" t="str">
        <f>VLOOKUP(A1734,'REPORTE'!$A$1:$AG$1961,18,0)</f>
        <v>M</v>
      </c>
    </row>
    <row r="1735" spans="1:22" x14ac:dyDescent="0.45">
      <c r="A1735" s="20">
        <v>1001886</v>
      </c>
      <c r="B1735" s="20" t="s">
        <v>9431</v>
      </c>
      <c r="C1735" s="20" t="s">
        <v>10425</v>
      </c>
      <c r="D1735" s="20">
        <v>604413518</v>
      </c>
      <c r="E1735" s="20">
        <v>231002001</v>
      </c>
      <c r="F1735" s="20" t="s">
        <v>11139</v>
      </c>
      <c r="G1735" s="20"/>
      <c r="H1735" s="20">
        <v>40</v>
      </c>
      <c r="I1735" s="20" t="s">
        <v>11150</v>
      </c>
      <c r="J1735" s="20" t="s">
        <v>11150</v>
      </c>
      <c r="K1735" s="20" t="s">
        <v>11150</v>
      </c>
      <c r="L1735" s="20" t="s">
        <v>11150</v>
      </c>
      <c r="M1735" s="20" t="s">
        <v>11150</v>
      </c>
      <c r="N1735" s="20" t="s">
        <v>11150</v>
      </c>
      <c r="O1735" s="20">
        <v>40</v>
      </c>
      <c r="P1735" s="20" t="str">
        <f>VLOOKUP(A1735,'REPORTE'!$A$1:$AG$1961,30,0)</f>
        <v>Ninguna</v>
      </c>
      <c r="Q1735" s="20" t="str">
        <f>VLOOKUP(A1735,'REPORTE'!$A$1:$AG$1961,31,0)</f>
        <v>CHIMBORAZO</v>
      </c>
      <c r="R1735" s="20" t="str">
        <f>VLOOKUP(A1735,'REPORTE'!$A$1:$AG$1961,32,0)</f>
        <v>RIOBAMBA</v>
      </c>
      <c r="S1735" s="20" t="str">
        <f>VLOOKUP(A1735,'REPORTE'!$A$1:$AG$1961,33,0)</f>
        <v>PUNGALA</v>
      </c>
      <c r="T1735" s="20" t="str">
        <f>VLOOKUP(S1735,PROVINCIAS!$F$1:$G$1171,2,0)</f>
        <v>RURAL</v>
      </c>
      <c r="U1735" s="20" t="str">
        <f>VLOOKUP(A1735,'REPORTE'!$A$1:$AG$1961,5,0)</f>
        <v>ECUATORIANO(A) INDIGENA</v>
      </c>
      <c r="V1735" s="20" t="str">
        <f>VLOOKUP(A1735,'REPORTE'!$A$1:$AG$1961,18,0)</f>
        <v>F</v>
      </c>
    </row>
    <row r="1736" spans="1:22" x14ac:dyDescent="0.45">
      <c r="A1736" s="20">
        <v>1001887</v>
      </c>
      <c r="B1736" s="20" t="s">
        <v>9431</v>
      </c>
      <c r="C1736" s="20" t="s">
        <v>14538</v>
      </c>
      <c r="D1736" s="20">
        <v>650501935</v>
      </c>
      <c r="E1736" s="20">
        <v>231002002</v>
      </c>
      <c r="F1736" s="20" t="s">
        <v>11139</v>
      </c>
      <c r="G1736" s="20"/>
      <c r="H1736" s="20" t="s">
        <v>11150</v>
      </c>
      <c r="I1736" s="20" t="s">
        <v>11150</v>
      </c>
      <c r="J1736" s="20" t="s">
        <v>11150</v>
      </c>
      <c r="K1736" s="20" t="s">
        <v>11150</v>
      </c>
      <c r="L1736" s="20" t="s">
        <v>11150</v>
      </c>
      <c r="M1736" s="20" t="s">
        <v>11150</v>
      </c>
      <c r="N1736" s="20" t="s">
        <v>11150</v>
      </c>
      <c r="O1736" s="20">
        <v>0</v>
      </c>
      <c r="P1736" s="20" t="str">
        <f>VLOOKUP(A1736,'REPORTE'!$A$1:$AG$1961,30,0)</f>
        <v>Primaria</v>
      </c>
      <c r="Q1736" s="20" t="str">
        <f>VLOOKUP(A1736,'REPORTE'!$A$1:$AG$1961,31,0)</f>
        <v>CHIMBORAZO</v>
      </c>
      <c r="R1736" s="20" t="str">
        <f>VLOOKUP(A1736,'REPORTE'!$A$1:$AG$1961,32,0)</f>
        <v>RIOBAMBA</v>
      </c>
      <c r="S1736" s="20" t="str">
        <f>VLOOKUP(A1736,'REPORTE'!$A$1:$AG$1961,33,0)</f>
        <v>VELOZ</v>
      </c>
      <c r="T1736" s="20" t="str">
        <f>VLOOKUP(S1736,PROVINCIAS!$F$1:$G$1171,2,0)</f>
        <v>URBANA</v>
      </c>
      <c r="U1736" s="20" t="str">
        <f>VLOOKUP(A1736,'REPORTE'!$A$1:$AG$1961,5,0)</f>
        <v>ECUATORIANO(A) INDIGENA</v>
      </c>
      <c r="V1736" s="20" t="str">
        <f>VLOOKUP(A1736,'REPORTE'!$A$1:$AG$1961,18,0)</f>
        <v>F</v>
      </c>
    </row>
    <row r="1737" spans="1:22" x14ac:dyDescent="0.45">
      <c r="A1737" s="20">
        <v>1001888</v>
      </c>
      <c r="B1737" s="20" t="s">
        <v>9431</v>
      </c>
      <c r="C1737" s="20" t="s">
        <v>14539</v>
      </c>
      <c r="D1737" s="20">
        <v>1712227568</v>
      </c>
      <c r="E1737" s="20">
        <v>231002003</v>
      </c>
      <c r="F1737" s="20" t="s">
        <v>11139</v>
      </c>
      <c r="G1737" s="20"/>
      <c r="H1737" s="20">
        <v>0.5</v>
      </c>
      <c r="I1737" s="20" t="s">
        <v>11150</v>
      </c>
      <c r="J1737" s="20" t="s">
        <v>11150</v>
      </c>
      <c r="K1737" s="20" t="s">
        <v>11150</v>
      </c>
      <c r="L1737" s="20" t="s">
        <v>11150</v>
      </c>
      <c r="M1737" s="20" t="s">
        <v>11150</v>
      </c>
      <c r="N1737" s="20" t="s">
        <v>11150</v>
      </c>
      <c r="O1737" s="20">
        <v>0.5</v>
      </c>
      <c r="P1737" s="20" t="str">
        <f>VLOOKUP(A1737,'REPORTE'!$A$1:$AG$1961,30,0)</f>
        <v>Primaria</v>
      </c>
      <c r="Q1737" s="20" t="str">
        <f>VLOOKUP(A1737,'REPORTE'!$A$1:$AG$1961,31,0)</f>
        <v>CHIMBORAZO</v>
      </c>
      <c r="R1737" s="20" t="str">
        <f>VLOOKUP(A1737,'REPORTE'!$A$1:$AG$1961,32,0)</f>
        <v>GUAMOTE</v>
      </c>
      <c r="S1737" s="20" t="str">
        <f>VLOOKUP(A1737,'REPORTE'!$A$1:$AG$1961,33,0)</f>
        <v>PALMIRA</v>
      </c>
      <c r="T1737" s="20" t="str">
        <f>VLOOKUP(S1737,PROVINCIAS!$F$1:$G$1171,2,0)</f>
        <v>RURAL</v>
      </c>
      <c r="U1737" s="20" t="str">
        <f>VLOOKUP(A1737,'REPORTE'!$A$1:$AG$1961,5,0)</f>
        <v>ECUATORIANO(A)</v>
      </c>
      <c r="V1737" s="20" t="str">
        <f>VLOOKUP(A1737,'REPORTE'!$A$1:$AG$1961,18,0)</f>
        <v>F</v>
      </c>
    </row>
    <row r="1738" spans="1:22" x14ac:dyDescent="0.45">
      <c r="A1738" s="20">
        <v>1001889</v>
      </c>
      <c r="B1738" s="20" t="s">
        <v>9431</v>
      </c>
      <c r="C1738" s="20" t="s">
        <v>10410</v>
      </c>
      <c r="D1738" s="20">
        <v>603225095</v>
      </c>
      <c r="E1738" s="20">
        <v>231002004</v>
      </c>
      <c r="F1738" s="20" t="s">
        <v>11139</v>
      </c>
      <c r="G1738" s="20"/>
      <c r="H1738" s="20">
        <v>235</v>
      </c>
      <c r="I1738" s="20" t="s">
        <v>11150</v>
      </c>
      <c r="J1738" s="20" t="s">
        <v>11150</v>
      </c>
      <c r="K1738" s="20" t="s">
        <v>11150</v>
      </c>
      <c r="L1738" s="20" t="s">
        <v>11150</v>
      </c>
      <c r="M1738" s="20" t="s">
        <v>11150</v>
      </c>
      <c r="N1738" s="20" t="s">
        <v>11150</v>
      </c>
      <c r="O1738" s="20">
        <v>235</v>
      </c>
      <c r="P1738" s="20" t="str">
        <f>VLOOKUP(A1738,'REPORTE'!$A$1:$AG$1961,30,0)</f>
        <v>Secundaria</v>
      </c>
      <c r="Q1738" s="20" t="str">
        <f>VLOOKUP(A1738,'REPORTE'!$A$1:$AG$1961,31,0)</f>
        <v>CHIMBORAZO</v>
      </c>
      <c r="R1738" s="20" t="str">
        <f>VLOOKUP(A1738,'REPORTE'!$A$1:$AG$1961,32,0)</f>
        <v>RIOBAMBA</v>
      </c>
      <c r="S1738" s="20" t="str">
        <f>VLOOKUP(A1738,'REPORTE'!$A$1:$AG$1961,33,0)</f>
        <v>LIZARZABURU</v>
      </c>
      <c r="T1738" s="20" t="str">
        <f>VLOOKUP(S1738,PROVINCIAS!$F$1:$G$1171,2,0)</f>
        <v>URBANA</v>
      </c>
      <c r="U1738" s="20" t="str">
        <f>VLOOKUP(A1738,'REPORTE'!$A$1:$AG$1961,5,0)</f>
        <v>ECUATORIANO(A)</v>
      </c>
      <c r="V1738" s="20" t="str">
        <f>VLOOKUP(A1738,'REPORTE'!$A$1:$AG$1961,18,0)</f>
        <v>M</v>
      </c>
    </row>
    <row r="1739" spans="1:22" x14ac:dyDescent="0.45">
      <c r="A1739" s="20">
        <v>1001890</v>
      </c>
      <c r="B1739" s="20" t="s">
        <v>9431</v>
      </c>
      <c r="C1739" s="20" t="s">
        <v>10414</v>
      </c>
      <c r="D1739" s="20">
        <v>605114941</v>
      </c>
      <c r="E1739" s="20">
        <v>231002005</v>
      </c>
      <c r="F1739" s="20" t="s">
        <v>11139</v>
      </c>
      <c r="G1739" s="20"/>
      <c r="H1739" s="20">
        <v>170</v>
      </c>
      <c r="I1739" s="20" t="s">
        <v>11150</v>
      </c>
      <c r="J1739" s="20" t="s">
        <v>11150</v>
      </c>
      <c r="K1739" s="20" t="s">
        <v>11150</v>
      </c>
      <c r="L1739" s="20" t="s">
        <v>11150</v>
      </c>
      <c r="M1739" s="20" t="s">
        <v>11150</v>
      </c>
      <c r="N1739" s="20" t="s">
        <v>11150</v>
      </c>
      <c r="O1739" s="20">
        <v>170</v>
      </c>
      <c r="P1739" s="20" t="str">
        <f>VLOOKUP(A1739,'REPORTE'!$A$1:$AG$1961,30,0)</f>
        <v>Primaria</v>
      </c>
      <c r="Q1739" s="20" t="str">
        <f>VLOOKUP(A1739,'REPORTE'!$A$1:$AG$1961,31,0)</f>
        <v>CHIMBORAZO</v>
      </c>
      <c r="R1739" s="20" t="str">
        <f>VLOOKUP(A1739,'REPORTE'!$A$1:$AG$1961,32,0)</f>
        <v>GUAMOTE</v>
      </c>
      <c r="S1739" s="20" t="str">
        <f>VLOOKUP(A1739,'REPORTE'!$A$1:$AG$1961,33,0)</f>
        <v>PALMIRA</v>
      </c>
      <c r="T1739" s="20" t="str">
        <f>VLOOKUP(S1739,PROVINCIAS!$F$1:$G$1171,2,0)</f>
        <v>RURAL</v>
      </c>
      <c r="U1739" s="20" t="str">
        <f>VLOOKUP(A1739,'REPORTE'!$A$1:$AG$1961,5,0)</f>
        <v>ECUATORIANO(A)</v>
      </c>
      <c r="V1739" s="20" t="str">
        <f>VLOOKUP(A1739,'REPORTE'!$A$1:$AG$1961,18,0)</f>
        <v>F</v>
      </c>
    </row>
    <row r="1740" spans="1:22" x14ac:dyDescent="0.45">
      <c r="A1740" s="20">
        <v>1001891</v>
      </c>
      <c r="B1740" s="20" t="s">
        <v>9431</v>
      </c>
      <c r="C1740" s="20" t="s">
        <v>10415</v>
      </c>
      <c r="D1740" s="20">
        <v>603005661</v>
      </c>
      <c r="E1740" s="20">
        <v>231002006</v>
      </c>
      <c r="F1740" s="20" t="s">
        <v>11139</v>
      </c>
      <c r="G1740" s="20"/>
      <c r="H1740" s="20">
        <v>225</v>
      </c>
      <c r="I1740" s="20" t="s">
        <v>11150</v>
      </c>
      <c r="J1740" s="20" t="s">
        <v>11150</v>
      </c>
      <c r="K1740" s="20" t="s">
        <v>11150</v>
      </c>
      <c r="L1740" s="20" t="s">
        <v>11150</v>
      </c>
      <c r="M1740" s="20" t="s">
        <v>11150</v>
      </c>
      <c r="N1740" s="20" t="s">
        <v>11150</v>
      </c>
      <c r="O1740" s="20">
        <v>225</v>
      </c>
      <c r="P1740" s="20" t="str">
        <f>VLOOKUP(A1740,'REPORTE'!$A$1:$AG$1961,30,0)</f>
        <v>Universitaria</v>
      </c>
      <c r="Q1740" s="20" t="str">
        <f>VLOOKUP(A1740,'REPORTE'!$A$1:$AG$1961,31,0)</f>
        <v>CHIMBORAZO</v>
      </c>
      <c r="R1740" s="20" t="str">
        <f>VLOOKUP(A1740,'REPORTE'!$A$1:$AG$1961,32,0)</f>
        <v>RIOBAMBA</v>
      </c>
      <c r="S1740" s="20" t="str">
        <f>VLOOKUP(A1740,'REPORTE'!$A$1:$AG$1961,33,0)</f>
        <v>VELOZ</v>
      </c>
      <c r="T1740" s="20" t="str">
        <f>VLOOKUP(S1740,PROVINCIAS!$F$1:$G$1171,2,0)</f>
        <v>URBANA</v>
      </c>
      <c r="U1740" s="20" t="str">
        <f>VLOOKUP(A1740,'REPORTE'!$A$1:$AG$1961,5,0)</f>
        <v>ECUATORIANO(A)</v>
      </c>
      <c r="V1740" s="20" t="str">
        <f>VLOOKUP(A1740,'REPORTE'!$A$1:$AG$1961,18,0)</f>
        <v>F</v>
      </c>
    </row>
    <row r="1741" spans="1:22" x14ac:dyDescent="0.45">
      <c r="A1741" s="20">
        <v>1001892</v>
      </c>
      <c r="B1741" s="20" t="s">
        <v>9431</v>
      </c>
      <c r="C1741" s="20" t="s">
        <v>10435</v>
      </c>
      <c r="D1741" s="20">
        <v>1729089712</v>
      </c>
      <c r="E1741" s="20">
        <v>231002007</v>
      </c>
      <c r="F1741" s="20" t="s">
        <v>11139</v>
      </c>
      <c r="G1741" s="20"/>
      <c r="H1741" s="20">
        <v>150.01</v>
      </c>
      <c r="I1741" s="20" t="s">
        <v>11150</v>
      </c>
      <c r="J1741" s="20" t="s">
        <v>11150</v>
      </c>
      <c r="K1741" s="20" t="s">
        <v>11150</v>
      </c>
      <c r="L1741" s="20" t="s">
        <v>11150</v>
      </c>
      <c r="M1741" s="20" t="s">
        <v>11150</v>
      </c>
      <c r="N1741" s="20" t="s">
        <v>11150</v>
      </c>
      <c r="O1741" s="20">
        <v>150.01</v>
      </c>
      <c r="P1741" s="20" t="str">
        <f>VLOOKUP(A1741,'REPORTE'!$A$1:$AG$1961,30,0)</f>
        <v>Secundaria</v>
      </c>
      <c r="Q1741" s="20" t="str">
        <f>VLOOKUP(A1741,'REPORTE'!$A$1:$AG$1961,31,0)</f>
        <v>PICHINCHA</v>
      </c>
      <c r="R1741" s="20" t="str">
        <f>VLOOKUP(A1741,'REPORTE'!$A$1:$AG$1961,32,0)</f>
        <v>QUITO</v>
      </c>
      <c r="S1741" s="20" t="str">
        <f>VLOOKUP(A1741,'REPORTE'!$A$1:$AG$1961,33,0)</f>
        <v>LA MAGDALENA</v>
      </c>
      <c r="T1741" s="20" t="str">
        <f>VLOOKUP(S1741,PROVINCIAS!$F$1:$G$1171,2,0)</f>
        <v>URBANA</v>
      </c>
      <c r="U1741" s="20" t="str">
        <f>VLOOKUP(A1741,'REPORTE'!$A$1:$AG$1961,5,0)</f>
        <v>ECUATORIANO(A)</v>
      </c>
      <c r="V1741" s="20" t="str">
        <f>VLOOKUP(A1741,'REPORTE'!$A$1:$AG$1961,18,0)</f>
        <v>M</v>
      </c>
    </row>
    <row r="1742" spans="1:22" x14ac:dyDescent="0.45">
      <c r="A1742" s="20">
        <v>1001893</v>
      </c>
      <c r="B1742" s="20" t="s">
        <v>9431</v>
      </c>
      <c r="C1742" s="20" t="s">
        <v>10416</v>
      </c>
      <c r="D1742" s="20">
        <v>603552407</v>
      </c>
      <c r="E1742" s="20">
        <v>231002008</v>
      </c>
      <c r="F1742" s="20" t="s">
        <v>11139</v>
      </c>
      <c r="G1742" s="20"/>
      <c r="H1742" s="20">
        <v>180</v>
      </c>
      <c r="I1742" s="20" t="s">
        <v>11150</v>
      </c>
      <c r="J1742" s="20" t="s">
        <v>11150</v>
      </c>
      <c r="K1742" s="20" t="s">
        <v>11150</v>
      </c>
      <c r="L1742" s="20" t="s">
        <v>11150</v>
      </c>
      <c r="M1742" s="20" t="s">
        <v>11150</v>
      </c>
      <c r="N1742" s="20" t="s">
        <v>11150</v>
      </c>
      <c r="O1742" s="20">
        <v>180</v>
      </c>
      <c r="P1742" s="20" t="str">
        <f>VLOOKUP(A1742,'REPORTE'!$A$1:$AG$1961,30,0)</f>
        <v>Secundaria</v>
      </c>
      <c r="Q1742" s="20" t="str">
        <f>VLOOKUP(A1742,'REPORTE'!$A$1:$AG$1961,31,0)</f>
        <v>CHIMBORAZO</v>
      </c>
      <c r="R1742" s="20" t="str">
        <f>VLOOKUP(A1742,'REPORTE'!$A$1:$AG$1961,32,0)</f>
        <v>RIOBAMBA</v>
      </c>
      <c r="S1742" s="20" t="str">
        <f>VLOOKUP(A1742,'REPORTE'!$A$1:$AG$1961,33,0)</f>
        <v>LICTO</v>
      </c>
      <c r="T1742" s="20" t="str">
        <f>VLOOKUP(S1742,PROVINCIAS!$F$1:$G$1171,2,0)</f>
        <v>RURAL</v>
      </c>
      <c r="U1742" s="20" t="str">
        <f>VLOOKUP(A1742,'REPORTE'!$A$1:$AG$1961,5,0)</f>
        <v>ECUATORIANO(A) INDIGENA</v>
      </c>
      <c r="V1742" s="20" t="str">
        <f>VLOOKUP(A1742,'REPORTE'!$A$1:$AG$1961,18,0)</f>
        <v>F</v>
      </c>
    </row>
    <row r="1743" spans="1:22" x14ac:dyDescent="0.45">
      <c r="A1743" s="20">
        <v>1001894</v>
      </c>
      <c r="B1743" s="20" t="s">
        <v>9431</v>
      </c>
      <c r="C1743" s="20" t="s">
        <v>10426</v>
      </c>
      <c r="D1743" s="20">
        <v>603892704</v>
      </c>
      <c r="E1743" s="20">
        <v>231002009</v>
      </c>
      <c r="F1743" s="20" t="s">
        <v>11139</v>
      </c>
      <c r="G1743" s="20"/>
      <c r="H1743" s="20">
        <v>133</v>
      </c>
      <c r="I1743" s="20" t="s">
        <v>11150</v>
      </c>
      <c r="J1743" s="20" t="s">
        <v>11150</v>
      </c>
      <c r="K1743" s="20" t="s">
        <v>11150</v>
      </c>
      <c r="L1743" s="20" t="s">
        <v>11150</v>
      </c>
      <c r="M1743" s="20" t="s">
        <v>11150</v>
      </c>
      <c r="N1743" s="20" t="s">
        <v>11150</v>
      </c>
      <c r="O1743" s="20">
        <v>133</v>
      </c>
      <c r="P1743" s="20" t="str">
        <f>VLOOKUP(A1743,'REPORTE'!$A$1:$AG$1961,30,0)</f>
        <v>Secundaria</v>
      </c>
      <c r="Q1743" s="20" t="str">
        <f>VLOOKUP(A1743,'REPORTE'!$A$1:$AG$1961,31,0)</f>
        <v>CHIMBORAZO</v>
      </c>
      <c r="R1743" s="20" t="str">
        <f>VLOOKUP(A1743,'REPORTE'!$A$1:$AG$1961,32,0)</f>
        <v>RIOBAMBA</v>
      </c>
      <c r="S1743" s="20" t="str">
        <f>VLOOKUP(A1743,'REPORTE'!$A$1:$AG$1961,33,0)</f>
        <v>LIZARZABURU</v>
      </c>
      <c r="T1743" s="20" t="str">
        <f>VLOOKUP(S1743,PROVINCIAS!$F$1:$G$1171,2,0)</f>
        <v>URBANA</v>
      </c>
      <c r="U1743" s="20" t="str">
        <f>VLOOKUP(A1743,'REPORTE'!$A$1:$AG$1961,5,0)</f>
        <v>ECUATORIANO(A)</v>
      </c>
      <c r="V1743" s="20" t="str">
        <f>VLOOKUP(A1743,'REPORTE'!$A$1:$AG$1961,18,0)</f>
        <v>M</v>
      </c>
    </row>
    <row r="1744" spans="1:22" x14ac:dyDescent="0.45">
      <c r="A1744" s="20">
        <v>1001895</v>
      </c>
      <c r="B1744" s="20" t="s">
        <v>9431</v>
      </c>
      <c r="C1744" s="20" t="s">
        <v>10436</v>
      </c>
      <c r="D1744" s="20">
        <v>1705961355</v>
      </c>
      <c r="E1744" s="20">
        <v>231002010</v>
      </c>
      <c r="F1744" s="20" t="s">
        <v>11139</v>
      </c>
      <c r="G1744" s="20"/>
      <c r="H1744" s="20">
        <v>770</v>
      </c>
      <c r="I1744" s="20" t="s">
        <v>11150</v>
      </c>
      <c r="J1744" s="20" t="s">
        <v>11150</v>
      </c>
      <c r="K1744" s="20" t="s">
        <v>11150</v>
      </c>
      <c r="L1744" s="20" t="s">
        <v>11150</v>
      </c>
      <c r="M1744" s="20" t="s">
        <v>11150</v>
      </c>
      <c r="N1744" s="20" t="s">
        <v>11150</v>
      </c>
      <c r="O1744" s="20">
        <v>770</v>
      </c>
      <c r="P1744" s="20" t="str">
        <f>VLOOKUP(A1744,'REPORTE'!$A$1:$AG$1961,30,0)</f>
        <v>Primaria</v>
      </c>
      <c r="Q1744" s="20" t="str">
        <f>VLOOKUP(A1744,'REPORTE'!$A$1:$AG$1961,31,0)</f>
        <v>PICHINCHA</v>
      </c>
      <c r="R1744" s="20" t="str">
        <f>VLOOKUP(A1744,'REPORTE'!$A$1:$AG$1961,32,0)</f>
        <v>QUITO</v>
      </c>
      <c r="S1744" s="20" t="str">
        <f>VLOOKUP(A1744,'REPORTE'!$A$1:$AG$1961,33,0)</f>
        <v>COTOCOLLAO</v>
      </c>
      <c r="T1744" s="20" t="str">
        <f>VLOOKUP(S1744,PROVINCIAS!$F$1:$G$1171,2,0)</f>
        <v>URBANA</v>
      </c>
      <c r="U1744" s="20" t="str">
        <f>VLOOKUP(A1744,'REPORTE'!$A$1:$AG$1961,5,0)</f>
        <v>ECUATORIANO(A)</v>
      </c>
      <c r="V1744" s="20" t="str">
        <f>VLOOKUP(A1744,'REPORTE'!$A$1:$AG$1961,18,0)</f>
        <v>F</v>
      </c>
    </row>
    <row r="1745" spans="1:22" x14ac:dyDescent="0.45">
      <c r="A1745" s="20">
        <v>1001896</v>
      </c>
      <c r="B1745" s="20" t="s">
        <v>9431</v>
      </c>
      <c r="C1745" s="20" t="s">
        <v>14541</v>
      </c>
      <c r="D1745" s="20">
        <v>1712174083</v>
      </c>
      <c r="E1745" s="20">
        <v>231002011</v>
      </c>
      <c r="F1745" s="20" t="s">
        <v>11139</v>
      </c>
      <c r="G1745" s="20"/>
      <c r="H1745" s="20">
        <v>30</v>
      </c>
      <c r="I1745" s="20" t="s">
        <v>11150</v>
      </c>
      <c r="J1745" s="20" t="s">
        <v>11150</v>
      </c>
      <c r="K1745" s="20" t="s">
        <v>11150</v>
      </c>
      <c r="L1745" s="20" t="s">
        <v>11150</v>
      </c>
      <c r="M1745" s="20" t="s">
        <v>11150</v>
      </c>
      <c r="N1745" s="20" t="s">
        <v>11150</v>
      </c>
      <c r="O1745" s="20">
        <v>30</v>
      </c>
      <c r="P1745" s="20" t="str">
        <f>VLOOKUP(A1745,'REPORTE'!$A$1:$AG$1961,30,0)</f>
        <v>Secundaria</v>
      </c>
      <c r="Q1745" s="20" t="str">
        <f>VLOOKUP(A1745,'REPORTE'!$A$1:$AG$1961,31,0)</f>
        <v>PICHINCHA</v>
      </c>
      <c r="R1745" s="20" t="str">
        <f>VLOOKUP(A1745,'REPORTE'!$A$1:$AG$1961,32,0)</f>
        <v>QUITO</v>
      </c>
      <c r="S1745" s="20" t="str">
        <f>VLOOKUP(A1745,'REPORTE'!$A$1:$AG$1961,33,0)</f>
        <v>COTOCOLLAO</v>
      </c>
      <c r="T1745" s="20" t="str">
        <f>VLOOKUP(S1745,PROVINCIAS!$F$1:$G$1171,2,0)</f>
        <v>URBANA</v>
      </c>
      <c r="U1745" s="20" t="str">
        <f>VLOOKUP(A1745,'REPORTE'!$A$1:$AG$1961,5,0)</f>
        <v>ECUATORIANO(A)</v>
      </c>
      <c r="V1745" s="20" t="str">
        <f>VLOOKUP(A1745,'REPORTE'!$A$1:$AG$1961,18,0)</f>
        <v>F</v>
      </c>
    </row>
    <row r="1746" spans="1:22" x14ac:dyDescent="0.45">
      <c r="A1746" s="20">
        <v>1001897</v>
      </c>
      <c r="B1746" s="20" t="s">
        <v>9431</v>
      </c>
      <c r="C1746" s="20" t="s">
        <v>14542</v>
      </c>
      <c r="D1746" s="20">
        <v>603963463</v>
      </c>
      <c r="E1746" s="20">
        <v>231002012</v>
      </c>
      <c r="F1746" s="20" t="s">
        <v>11139</v>
      </c>
      <c r="G1746" s="20"/>
      <c r="H1746" s="20">
        <v>15</v>
      </c>
      <c r="I1746" s="20" t="s">
        <v>11150</v>
      </c>
      <c r="J1746" s="20" t="s">
        <v>11150</v>
      </c>
      <c r="K1746" s="20" t="s">
        <v>11150</v>
      </c>
      <c r="L1746" s="20" t="s">
        <v>11150</v>
      </c>
      <c r="M1746" s="20" t="s">
        <v>11150</v>
      </c>
      <c r="N1746" s="20" t="s">
        <v>11150</v>
      </c>
      <c r="O1746" s="20">
        <v>15</v>
      </c>
      <c r="P1746" s="20" t="str">
        <f>VLOOKUP(A1746,'REPORTE'!$A$1:$AG$1961,30,0)</f>
        <v>Secundaria</v>
      </c>
      <c r="Q1746" s="20" t="str">
        <f>VLOOKUP(A1746,'REPORTE'!$A$1:$AG$1961,31,0)</f>
        <v>CHIMBORAZO</v>
      </c>
      <c r="R1746" s="20" t="str">
        <f>VLOOKUP(A1746,'REPORTE'!$A$1:$AG$1961,32,0)</f>
        <v>COLTA</v>
      </c>
      <c r="S1746" s="20" t="str">
        <f>VLOOKUP(A1746,'REPORTE'!$A$1:$AG$1961,33,0)</f>
        <v>SICALPA</v>
      </c>
      <c r="T1746" s="20" t="str">
        <f>VLOOKUP(S1746,PROVINCIAS!$F$1:$G$1171,2,0)</f>
        <v>URBANA</v>
      </c>
      <c r="U1746" s="20" t="str">
        <f>VLOOKUP(A1746,'REPORTE'!$A$1:$AG$1961,5,0)</f>
        <v>ECUATORIANO(A) INDIGENA</v>
      </c>
      <c r="V1746" s="20" t="str">
        <f>VLOOKUP(A1746,'REPORTE'!$A$1:$AG$1961,18,0)</f>
        <v>F</v>
      </c>
    </row>
    <row r="1747" spans="1:22" x14ac:dyDescent="0.45">
      <c r="A1747" s="20">
        <v>1001898</v>
      </c>
      <c r="B1747" s="20" t="s">
        <v>9431</v>
      </c>
      <c r="C1747" s="20" t="s">
        <v>14543</v>
      </c>
      <c r="D1747" s="20">
        <v>1727335190</v>
      </c>
      <c r="E1747" s="20">
        <v>231002013</v>
      </c>
      <c r="F1747" s="20" t="s">
        <v>11139</v>
      </c>
      <c r="G1747" s="20"/>
      <c r="H1747" s="20">
        <v>30</v>
      </c>
      <c r="I1747" s="20" t="s">
        <v>11150</v>
      </c>
      <c r="J1747" s="20" t="s">
        <v>11150</v>
      </c>
      <c r="K1747" s="20" t="s">
        <v>11150</v>
      </c>
      <c r="L1747" s="20" t="s">
        <v>11150</v>
      </c>
      <c r="M1747" s="20" t="s">
        <v>11150</v>
      </c>
      <c r="N1747" s="20" t="s">
        <v>11150</v>
      </c>
      <c r="O1747" s="20">
        <v>30</v>
      </c>
      <c r="P1747" s="20" t="str">
        <f>VLOOKUP(A1747,'REPORTE'!$A$1:$AG$1961,30,0)</f>
        <v>Secundaria</v>
      </c>
      <c r="Q1747" s="20" t="str">
        <f>VLOOKUP(A1747,'REPORTE'!$A$1:$AG$1961,31,0)</f>
        <v>PICHINCHA</v>
      </c>
      <c r="R1747" s="20" t="str">
        <f>VLOOKUP(A1747,'REPORTE'!$A$1:$AG$1961,32,0)</f>
        <v>QUITO</v>
      </c>
      <c r="S1747" s="20" t="str">
        <f>VLOOKUP(A1747,'REPORTE'!$A$1:$AG$1961,33,0)</f>
        <v>CENTRO HISTORICO</v>
      </c>
      <c r="T1747" s="20" t="str">
        <f>VLOOKUP(S1747,PROVINCIAS!$F$1:$G$1171,2,0)</f>
        <v>URBANA</v>
      </c>
      <c r="U1747" s="20" t="str">
        <f>VLOOKUP(A1747,'REPORTE'!$A$1:$AG$1961,5,0)</f>
        <v>ECUATORIANO(A)</v>
      </c>
      <c r="V1747" s="20" t="str">
        <f>VLOOKUP(A1747,'REPORTE'!$A$1:$AG$1961,18,0)</f>
        <v>F</v>
      </c>
    </row>
    <row r="1748" spans="1:22" x14ac:dyDescent="0.45">
      <c r="A1748" s="20">
        <v>1001899</v>
      </c>
      <c r="B1748" s="20" t="s">
        <v>9431</v>
      </c>
      <c r="C1748" s="20" t="s">
        <v>10427</v>
      </c>
      <c r="D1748" s="20">
        <v>605141639</v>
      </c>
      <c r="E1748" s="20">
        <v>231002014</v>
      </c>
      <c r="F1748" s="20" t="s">
        <v>11139</v>
      </c>
      <c r="G1748" s="20"/>
      <c r="H1748" s="20">
        <v>180</v>
      </c>
      <c r="I1748" s="20" t="s">
        <v>11150</v>
      </c>
      <c r="J1748" s="20" t="s">
        <v>11150</v>
      </c>
      <c r="K1748" s="20" t="s">
        <v>11150</v>
      </c>
      <c r="L1748" s="20" t="s">
        <v>11150</v>
      </c>
      <c r="M1748" s="20" t="s">
        <v>11150</v>
      </c>
      <c r="N1748" s="20" t="s">
        <v>11150</v>
      </c>
      <c r="O1748" s="20">
        <v>180</v>
      </c>
      <c r="P1748" s="20" t="str">
        <f>VLOOKUP(A1748,'REPORTE'!$A$1:$AG$1961,30,0)</f>
        <v>Secundaria</v>
      </c>
      <c r="Q1748" s="20" t="str">
        <f>VLOOKUP(A1748,'REPORTE'!$A$1:$AG$1961,31,0)</f>
        <v>CHIMBORAZO</v>
      </c>
      <c r="R1748" s="20" t="str">
        <f>VLOOKUP(A1748,'REPORTE'!$A$1:$AG$1961,32,0)</f>
        <v>RIOBAMBA</v>
      </c>
      <c r="S1748" s="20" t="str">
        <f>VLOOKUP(A1748,'REPORTE'!$A$1:$AG$1961,33,0)</f>
        <v>CACHA (CAB EN MACHANGARA)</v>
      </c>
      <c r="T1748" s="20" t="str">
        <f>VLOOKUP(S1748,PROVINCIAS!$F$1:$G$1171,2,0)</f>
        <v>RURAL</v>
      </c>
      <c r="U1748" s="20" t="str">
        <f>VLOOKUP(A1748,'REPORTE'!$A$1:$AG$1961,5,0)</f>
        <v>ECUATORIANO(A) INDIGENA</v>
      </c>
      <c r="V1748" s="20" t="str">
        <f>VLOOKUP(A1748,'REPORTE'!$A$1:$AG$1961,18,0)</f>
        <v>F</v>
      </c>
    </row>
    <row r="1749" spans="1:22" x14ac:dyDescent="0.45">
      <c r="A1749" s="20">
        <v>1001900</v>
      </c>
      <c r="B1749" s="20" t="s">
        <v>9431</v>
      </c>
      <c r="C1749" s="20" t="s">
        <v>10437</v>
      </c>
      <c r="D1749" s="20">
        <v>604046912</v>
      </c>
      <c r="E1749" s="20">
        <v>231002015</v>
      </c>
      <c r="F1749" s="20" t="s">
        <v>11139</v>
      </c>
      <c r="G1749" s="20"/>
      <c r="H1749" s="20">
        <v>121</v>
      </c>
      <c r="I1749" s="20" t="s">
        <v>11150</v>
      </c>
      <c r="J1749" s="20" t="s">
        <v>11150</v>
      </c>
      <c r="K1749" s="20" t="s">
        <v>11150</v>
      </c>
      <c r="L1749" s="20" t="s">
        <v>11150</v>
      </c>
      <c r="M1749" s="20" t="s">
        <v>11150</v>
      </c>
      <c r="N1749" s="20" t="s">
        <v>11150</v>
      </c>
      <c r="O1749" s="20">
        <v>121</v>
      </c>
      <c r="P1749" s="20" t="str">
        <f>VLOOKUP(A1749,'REPORTE'!$A$1:$AG$1961,30,0)</f>
        <v>Primaria</v>
      </c>
      <c r="Q1749" s="20" t="str">
        <f>VLOOKUP(A1749,'REPORTE'!$A$1:$AG$1961,31,0)</f>
        <v>CHIMBORAZO</v>
      </c>
      <c r="R1749" s="20" t="str">
        <f>VLOOKUP(A1749,'REPORTE'!$A$1:$AG$1961,32,0)</f>
        <v>RIOBAMBA</v>
      </c>
      <c r="S1749" s="20" t="str">
        <f>VLOOKUP(A1749,'REPORTE'!$A$1:$AG$1961,33,0)</f>
        <v>YARUQUIES</v>
      </c>
      <c r="T1749" s="20" t="str">
        <f>VLOOKUP(S1749,PROVINCIAS!$F$1:$G$1171,2,0)</f>
        <v>URBANA</v>
      </c>
      <c r="U1749" s="20" t="str">
        <f>VLOOKUP(A1749,'REPORTE'!$A$1:$AG$1961,5,0)</f>
        <v>ECUATORIANO(A) INDIGENA</v>
      </c>
      <c r="V1749" s="20" t="str">
        <f>VLOOKUP(A1749,'REPORTE'!$A$1:$AG$1961,18,0)</f>
        <v>M</v>
      </c>
    </row>
    <row r="1750" spans="1:22" x14ac:dyDescent="0.45">
      <c r="A1750" s="20">
        <v>1001901</v>
      </c>
      <c r="B1750" s="20" t="s">
        <v>9431</v>
      </c>
      <c r="C1750" s="20" t="s">
        <v>14544</v>
      </c>
      <c r="D1750" s="20">
        <v>691708527001</v>
      </c>
      <c r="E1750" s="20">
        <v>231002016</v>
      </c>
      <c r="F1750" s="20" t="s">
        <v>11139</v>
      </c>
      <c r="G1750" s="20"/>
      <c r="H1750" s="20">
        <v>7</v>
      </c>
      <c r="I1750" s="20" t="s">
        <v>11150</v>
      </c>
      <c r="J1750" s="20" t="s">
        <v>11150</v>
      </c>
      <c r="K1750" s="20" t="s">
        <v>11150</v>
      </c>
      <c r="L1750" s="20" t="s">
        <v>11150</v>
      </c>
      <c r="M1750" s="20" t="s">
        <v>11150</v>
      </c>
      <c r="N1750" s="20" t="s">
        <v>11150</v>
      </c>
      <c r="O1750" s="20">
        <v>7</v>
      </c>
      <c r="P1750" s="20" t="str">
        <f>VLOOKUP(A1750,'REPORTE'!$A$1:$AG$1961,30,0)</f>
        <v>Primaria</v>
      </c>
      <c r="Q1750" s="20" t="str">
        <f>VLOOKUP(A1750,'REPORTE'!$A$1:$AG$1961,31,0)</f>
        <v>CHIMBORAZO</v>
      </c>
      <c r="R1750" s="20" t="str">
        <f>VLOOKUP(A1750,'REPORTE'!$A$1:$AG$1961,32,0)</f>
        <v>RIOBAMBA</v>
      </c>
      <c r="S1750" s="20" t="str">
        <f>VLOOKUP(A1750,'REPORTE'!$A$1:$AG$1961,33,0)</f>
        <v>CACHA (CAB EN MACHANGARA)</v>
      </c>
      <c r="T1750" s="20" t="str">
        <f>VLOOKUP(S1750,PROVINCIAS!$F$1:$G$1171,2,0)</f>
        <v>RURAL</v>
      </c>
      <c r="U1750" s="20" t="str">
        <f>VLOOKUP(A1750,'REPORTE'!$A$1:$AG$1961,5,0)</f>
        <v>ECUATORIANO(A) INDIGENA</v>
      </c>
      <c r="V1750" s="20" t="str">
        <f>VLOOKUP(A1750,'REPORTE'!$A$1:$AG$1961,18,0)</f>
        <v>M</v>
      </c>
    </row>
    <row r="1751" spans="1:22" x14ac:dyDescent="0.45">
      <c r="A1751" s="20">
        <v>1001902</v>
      </c>
      <c r="B1751" s="20" t="s">
        <v>9431</v>
      </c>
      <c r="C1751" s="20" t="s">
        <v>14545</v>
      </c>
      <c r="D1751" s="20">
        <v>1755018148</v>
      </c>
      <c r="E1751" s="20">
        <v>231002017</v>
      </c>
      <c r="F1751" s="20" t="s">
        <v>11139</v>
      </c>
      <c r="G1751" s="20"/>
      <c r="H1751" s="20">
        <v>30</v>
      </c>
      <c r="I1751" s="20" t="s">
        <v>11150</v>
      </c>
      <c r="J1751" s="20" t="s">
        <v>11150</v>
      </c>
      <c r="K1751" s="20" t="s">
        <v>11150</v>
      </c>
      <c r="L1751" s="20" t="s">
        <v>11150</v>
      </c>
      <c r="M1751" s="20" t="s">
        <v>11150</v>
      </c>
      <c r="N1751" s="20" t="s">
        <v>11150</v>
      </c>
      <c r="O1751" s="20">
        <v>30</v>
      </c>
      <c r="P1751" s="20" t="str">
        <f>VLOOKUP(A1751,'REPORTE'!$A$1:$AG$1961,30,0)</f>
        <v>Secundaria</v>
      </c>
      <c r="Q1751" s="20" t="str">
        <f>VLOOKUP(A1751,'REPORTE'!$A$1:$AG$1961,31,0)</f>
        <v>COTOPAXI</v>
      </c>
      <c r="R1751" s="20" t="str">
        <f>VLOOKUP(A1751,'REPORTE'!$A$1:$AG$1961,32,0)</f>
        <v>SAQUISILI</v>
      </c>
      <c r="S1751" s="20" t="str">
        <f>VLOOKUP(A1751,'REPORTE'!$A$1:$AG$1961,33,0)</f>
        <v>SAQUISILI</v>
      </c>
      <c r="T1751" s="20" t="str">
        <f>VLOOKUP(S1751,PROVINCIAS!$F$1:$G$1171,2,0)</f>
        <v>URBANA</v>
      </c>
      <c r="U1751" s="20" t="str">
        <f>VLOOKUP(A1751,'REPORTE'!$A$1:$AG$1961,5,0)</f>
        <v>ECUATORIANO(A)</v>
      </c>
      <c r="V1751" s="20" t="str">
        <f>VLOOKUP(A1751,'REPORTE'!$A$1:$AG$1961,18,0)</f>
        <v>F</v>
      </c>
    </row>
    <row r="1752" spans="1:22" x14ac:dyDescent="0.45">
      <c r="A1752" s="20">
        <v>1001903</v>
      </c>
      <c r="B1752" s="20" t="s">
        <v>9431</v>
      </c>
      <c r="C1752" s="20" t="s">
        <v>14546</v>
      </c>
      <c r="D1752" s="20">
        <v>603748021001</v>
      </c>
      <c r="E1752" s="20">
        <v>231002018</v>
      </c>
      <c r="F1752" s="20" t="s">
        <v>11139</v>
      </c>
      <c r="G1752" s="20"/>
      <c r="H1752" s="20">
        <v>6</v>
      </c>
      <c r="I1752" s="20" t="s">
        <v>11150</v>
      </c>
      <c r="J1752" s="20" t="s">
        <v>11150</v>
      </c>
      <c r="K1752" s="20" t="s">
        <v>11150</v>
      </c>
      <c r="L1752" s="20" t="s">
        <v>11150</v>
      </c>
      <c r="M1752" s="20" t="s">
        <v>11150</v>
      </c>
      <c r="N1752" s="20" t="s">
        <v>11150</v>
      </c>
      <c r="O1752" s="20">
        <v>6</v>
      </c>
      <c r="P1752" s="20" t="str">
        <f>VLOOKUP(A1752,'REPORTE'!$A$1:$AG$1961,30,0)</f>
        <v>Primaria</v>
      </c>
      <c r="Q1752" s="20" t="str">
        <f>VLOOKUP(A1752,'REPORTE'!$A$1:$AG$1961,31,0)</f>
        <v>PICHINCHA</v>
      </c>
      <c r="R1752" s="20" t="str">
        <f>VLOOKUP(A1752,'REPORTE'!$A$1:$AG$1961,32,0)</f>
        <v>QUITO</v>
      </c>
      <c r="S1752" s="20" t="str">
        <f>VLOOKUP(A1752,'REPORTE'!$A$1:$AG$1961,33,0)</f>
        <v>EL INCA</v>
      </c>
      <c r="T1752" s="20" t="str">
        <f>VLOOKUP(S1752,PROVINCIAS!$F$1:$G$1171,2,0)</f>
        <v>URBANA</v>
      </c>
      <c r="U1752" s="20" t="str">
        <f>VLOOKUP(A1752,'REPORTE'!$A$1:$AG$1961,5,0)</f>
        <v>ECUATORIANO(A)</v>
      </c>
      <c r="V1752" s="20" t="str">
        <f>VLOOKUP(A1752,'REPORTE'!$A$1:$AG$1961,18,0)</f>
        <v>M</v>
      </c>
    </row>
    <row r="1753" spans="1:22" x14ac:dyDescent="0.45">
      <c r="A1753" s="20">
        <v>1001906</v>
      </c>
      <c r="B1753" s="20" t="s">
        <v>9431</v>
      </c>
      <c r="C1753" s="20" t="s">
        <v>10445</v>
      </c>
      <c r="D1753" s="20">
        <v>401949839</v>
      </c>
      <c r="E1753" s="20">
        <v>231002021</v>
      </c>
      <c r="F1753" s="20" t="s">
        <v>11139</v>
      </c>
      <c r="G1753" s="20"/>
      <c r="H1753" s="20">
        <v>240</v>
      </c>
      <c r="I1753" s="20" t="s">
        <v>11150</v>
      </c>
      <c r="J1753" s="20" t="s">
        <v>11150</v>
      </c>
      <c r="K1753" s="20" t="s">
        <v>11150</v>
      </c>
      <c r="L1753" s="20" t="s">
        <v>11150</v>
      </c>
      <c r="M1753" s="20" t="s">
        <v>11150</v>
      </c>
      <c r="N1753" s="20" t="s">
        <v>11150</v>
      </c>
      <c r="O1753" s="20">
        <v>240</v>
      </c>
      <c r="P1753" s="20" t="str">
        <f>VLOOKUP(A1753,'REPORTE'!$A$1:$AG$1961,30,0)</f>
        <v>Primaria</v>
      </c>
      <c r="Q1753" s="20" t="str">
        <f>VLOOKUP(A1753,'REPORTE'!$A$1:$AG$1961,31,0)</f>
        <v>PICHINCHA</v>
      </c>
      <c r="R1753" s="20" t="str">
        <f>VLOOKUP(A1753,'REPORTE'!$A$1:$AG$1961,32,0)</f>
        <v>QUITO</v>
      </c>
      <c r="S1753" s="20" t="str">
        <f>VLOOKUP(A1753,'REPORTE'!$A$1:$AG$1961,33,0)</f>
        <v>COTOCOLLAO</v>
      </c>
      <c r="T1753" s="20" t="str">
        <f>VLOOKUP(S1753,PROVINCIAS!$F$1:$G$1171,2,0)</f>
        <v>URBANA</v>
      </c>
      <c r="U1753" s="20" t="str">
        <f>VLOOKUP(A1753,'REPORTE'!$A$1:$AG$1961,5,0)</f>
        <v>ECUATORIANO(A)</v>
      </c>
      <c r="V1753" s="20" t="str">
        <f>VLOOKUP(A1753,'REPORTE'!$A$1:$AG$1961,18,0)</f>
        <v>F</v>
      </c>
    </row>
    <row r="1754" spans="1:22" x14ac:dyDescent="0.45">
      <c r="A1754" s="20">
        <v>1001907</v>
      </c>
      <c r="B1754" s="20" t="s">
        <v>9431</v>
      </c>
      <c r="C1754" s="20" t="s">
        <v>14547</v>
      </c>
      <c r="D1754" s="20">
        <v>1712634276</v>
      </c>
      <c r="E1754" s="20">
        <v>231002022</v>
      </c>
      <c r="F1754" s="20" t="s">
        <v>11139</v>
      </c>
      <c r="G1754" s="20"/>
      <c r="H1754" s="20">
        <v>20</v>
      </c>
      <c r="I1754" s="20" t="s">
        <v>11150</v>
      </c>
      <c r="J1754" s="20" t="s">
        <v>11150</v>
      </c>
      <c r="K1754" s="20" t="s">
        <v>11150</v>
      </c>
      <c r="L1754" s="20" t="s">
        <v>11150</v>
      </c>
      <c r="M1754" s="20" t="s">
        <v>11150</v>
      </c>
      <c r="N1754" s="20" t="s">
        <v>11150</v>
      </c>
      <c r="O1754" s="20">
        <v>20</v>
      </c>
      <c r="P1754" s="20" t="str">
        <f>VLOOKUP(A1754,'REPORTE'!$A$1:$AG$1961,30,0)</f>
        <v>Primaria</v>
      </c>
      <c r="Q1754" s="20" t="str">
        <f>VLOOKUP(A1754,'REPORTE'!$A$1:$AG$1961,31,0)</f>
        <v>IMBABURA</v>
      </c>
      <c r="R1754" s="20" t="str">
        <f>VLOOKUP(A1754,'REPORTE'!$A$1:$AG$1961,32,0)</f>
        <v>OTAVALO</v>
      </c>
      <c r="S1754" s="20" t="str">
        <f>VLOOKUP(A1754,'REPORTE'!$A$1:$AG$1961,33,0)</f>
        <v>JORDAN</v>
      </c>
      <c r="T1754" s="20" t="str">
        <f>VLOOKUP(S1754,PROVINCIAS!$F$1:$G$1171,2,0)</f>
        <v>URBANA</v>
      </c>
      <c r="U1754" s="20" t="str">
        <f>VLOOKUP(A1754,'REPORTE'!$A$1:$AG$1961,5,0)</f>
        <v>ECUATORIANO(A)</v>
      </c>
      <c r="V1754" s="20" t="str">
        <f>VLOOKUP(A1754,'REPORTE'!$A$1:$AG$1961,18,0)</f>
        <v>M</v>
      </c>
    </row>
    <row r="1755" spans="1:22" x14ac:dyDescent="0.45">
      <c r="A1755" s="20">
        <v>1001912</v>
      </c>
      <c r="B1755" s="20" t="s">
        <v>9431</v>
      </c>
      <c r="C1755" s="20" t="s">
        <v>14548</v>
      </c>
      <c r="D1755" s="20">
        <v>1717726010</v>
      </c>
      <c r="E1755" s="20">
        <v>231002023</v>
      </c>
      <c r="F1755" s="20" t="s">
        <v>11139</v>
      </c>
      <c r="G1755" s="20"/>
      <c r="H1755" s="20">
        <v>30</v>
      </c>
      <c r="I1755" s="20" t="s">
        <v>11150</v>
      </c>
      <c r="J1755" s="20" t="s">
        <v>11150</v>
      </c>
      <c r="K1755" s="20" t="s">
        <v>11150</v>
      </c>
      <c r="L1755" s="20" t="s">
        <v>11150</v>
      </c>
      <c r="M1755" s="20" t="s">
        <v>11150</v>
      </c>
      <c r="N1755" s="20" t="s">
        <v>11150</v>
      </c>
      <c r="O1755" s="20">
        <v>30</v>
      </c>
      <c r="P1755" s="20" t="str">
        <f>VLOOKUP(A1755,'REPORTE'!$A$1:$AG$1961,30,0)</f>
        <v>Secundaria</v>
      </c>
      <c r="Q1755" s="20" t="str">
        <f>VLOOKUP(A1755,'REPORTE'!$A$1:$AG$1961,31,0)</f>
        <v>PICHINCHA</v>
      </c>
      <c r="R1755" s="20" t="str">
        <f>VLOOKUP(A1755,'REPORTE'!$A$1:$AG$1961,32,0)</f>
        <v>QUITO</v>
      </c>
      <c r="S1755" s="20" t="str">
        <f>VLOOKUP(A1755,'REPORTE'!$A$1:$AG$1961,33,0)</f>
        <v>COTOCOLLAO</v>
      </c>
      <c r="T1755" s="20" t="str">
        <f>VLOOKUP(S1755,PROVINCIAS!$F$1:$G$1171,2,0)</f>
        <v>URBANA</v>
      </c>
      <c r="U1755" s="20" t="str">
        <f>VLOOKUP(A1755,'REPORTE'!$A$1:$AG$1961,5,0)</f>
        <v>ECUATORIANO(A)</v>
      </c>
      <c r="V1755" s="20" t="str">
        <f>VLOOKUP(A1755,'REPORTE'!$A$1:$AG$1961,18,0)</f>
        <v>F</v>
      </c>
    </row>
    <row r="1756" spans="1:22" x14ac:dyDescent="0.45">
      <c r="A1756" s="20">
        <v>1001913</v>
      </c>
      <c r="B1756" s="20" t="s">
        <v>9431</v>
      </c>
      <c r="C1756" s="20" t="s">
        <v>14549</v>
      </c>
      <c r="D1756" s="20">
        <v>1728183110</v>
      </c>
      <c r="E1756" s="20">
        <v>231002024</v>
      </c>
      <c r="F1756" s="20" t="s">
        <v>11139</v>
      </c>
      <c r="G1756" s="20"/>
      <c r="H1756" s="20">
        <v>30</v>
      </c>
      <c r="I1756" s="20" t="s">
        <v>11150</v>
      </c>
      <c r="J1756" s="20" t="s">
        <v>11150</v>
      </c>
      <c r="K1756" s="20" t="s">
        <v>11150</v>
      </c>
      <c r="L1756" s="20" t="s">
        <v>11150</v>
      </c>
      <c r="M1756" s="20" t="s">
        <v>11150</v>
      </c>
      <c r="N1756" s="20" t="s">
        <v>11150</v>
      </c>
      <c r="O1756" s="20">
        <v>30</v>
      </c>
      <c r="P1756" s="20" t="str">
        <f>VLOOKUP(A1756,'REPORTE'!$A$1:$AG$1961,30,0)</f>
        <v>Secundaria</v>
      </c>
      <c r="Q1756" s="20" t="str">
        <f>VLOOKUP(A1756,'REPORTE'!$A$1:$AG$1961,31,0)</f>
        <v>PICHINCHA</v>
      </c>
      <c r="R1756" s="20" t="str">
        <f>VLOOKUP(A1756,'REPORTE'!$A$1:$AG$1961,32,0)</f>
        <v>QUITO</v>
      </c>
      <c r="S1756" s="20" t="str">
        <f>VLOOKUP(A1756,'REPORTE'!$A$1:$AG$1961,33,0)</f>
        <v>PIFO</v>
      </c>
      <c r="T1756" s="20" t="str">
        <f>VLOOKUP(S1756,PROVINCIAS!$F$1:$G$1171,2,0)</f>
        <v>RURAL</v>
      </c>
      <c r="U1756" s="20" t="str">
        <f>VLOOKUP(A1756,'REPORTE'!$A$1:$AG$1961,5,0)</f>
        <v>ECUATORIANO(A)</v>
      </c>
      <c r="V1756" s="20" t="str">
        <f>VLOOKUP(A1756,'REPORTE'!$A$1:$AG$1961,18,0)</f>
        <v>M</v>
      </c>
    </row>
    <row r="1757" spans="1:22" x14ac:dyDescent="0.45">
      <c r="A1757" s="20">
        <v>1001914</v>
      </c>
      <c r="B1757" s="20" t="s">
        <v>9431</v>
      </c>
      <c r="C1757" s="20" t="s">
        <v>10438</v>
      </c>
      <c r="D1757" s="20">
        <v>603980368</v>
      </c>
      <c r="E1757" s="20">
        <v>231002025</v>
      </c>
      <c r="F1757" s="20" t="s">
        <v>11139</v>
      </c>
      <c r="G1757" s="20"/>
      <c r="H1757" s="20">
        <v>122</v>
      </c>
      <c r="I1757" s="20" t="s">
        <v>11150</v>
      </c>
      <c r="J1757" s="20" t="s">
        <v>11150</v>
      </c>
      <c r="K1757" s="20" t="s">
        <v>11150</v>
      </c>
      <c r="L1757" s="20" t="s">
        <v>11150</v>
      </c>
      <c r="M1757" s="20" t="s">
        <v>11150</v>
      </c>
      <c r="N1757" s="20" t="s">
        <v>11150</v>
      </c>
      <c r="O1757" s="20">
        <v>122</v>
      </c>
      <c r="P1757" s="20" t="str">
        <f>VLOOKUP(A1757,'REPORTE'!$A$1:$AG$1961,30,0)</f>
        <v>Secundaria</v>
      </c>
      <c r="Q1757" s="20" t="str">
        <f>VLOOKUP(A1757,'REPORTE'!$A$1:$AG$1961,31,0)</f>
        <v>CHIMBORAZO</v>
      </c>
      <c r="R1757" s="20" t="str">
        <f>VLOOKUP(A1757,'REPORTE'!$A$1:$AG$1961,32,0)</f>
        <v>RIOBAMBA</v>
      </c>
      <c r="S1757" s="20" t="str">
        <f>VLOOKUP(A1757,'REPORTE'!$A$1:$AG$1961,33,0)</f>
        <v>VELOZ</v>
      </c>
      <c r="T1757" s="20" t="str">
        <f>VLOOKUP(S1757,PROVINCIAS!$F$1:$G$1171,2,0)</f>
        <v>URBANA</v>
      </c>
      <c r="U1757" s="20" t="str">
        <f>VLOOKUP(A1757,'REPORTE'!$A$1:$AG$1961,5,0)</f>
        <v>ECUATORIANO(A)</v>
      </c>
      <c r="V1757" s="20" t="str">
        <f>VLOOKUP(A1757,'REPORTE'!$A$1:$AG$1961,18,0)</f>
        <v>F</v>
      </c>
    </row>
    <row r="1758" spans="1:22" x14ac:dyDescent="0.45">
      <c r="A1758" s="20">
        <v>1001915</v>
      </c>
      <c r="B1758" s="20" t="s">
        <v>9431</v>
      </c>
      <c r="C1758" s="20" t="s">
        <v>10439</v>
      </c>
      <c r="D1758" s="20">
        <v>605184274</v>
      </c>
      <c r="E1758" s="20">
        <v>231002026</v>
      </c>
      <c r="F1758" s="20" t="s">
        <v>11139</v>
      </c>
      <c r="G1758" s="20"/>
      <c r="H1758" s="20">
        <v>22</v>
      </c>
      <c r="I1758" s="20" t="s">
        <v>11150</v>
      </c>
      <c r="J1758" s="20" t="s">
        <v>11150</v>
      </c>
      <c r="K1758" s="20" t="s">
        <v>11150</v>
      </c>
      <c r="L1758" s="20" t="s">
        <v>11150</v>
      </c>
      <c r="M1758" s="20" t="s">
        <v>11150</v>
      </c>
      <c r="N1758" s="20" t="s">
        <v>11150</v>
      </c>
      <c r="O1758" s="20">
        <v>22</v>
      </c>
      <c r="P1758" s="20" t="str">
        <f>VLOOKUP(A1758,'REPORTE'!$A$1:$AG$1961,30,0)</f>
        <v>Primaria</v>
      </c>
      <c r="Q1758" s="20" t="str">
        <f>VLOOKUP(A1758,'REPORTE'!$A$1:$AG$1961,31,0)</f>
        <v>CHIMBORAZO</v>
      </c>
      <c r="R1758" s="20" t="str">
        <f>VLOOKUP(A1758,'REPORTE'!$A$1:$AG$1961,32,0)</f>
        <v>RIOBAMBA</v>
      </c>
      <c r="S1758" s="20" t="str">
        <f>VLOOKUP(A1758,'REPORTE'!$A$1:$AG$1961,33,0)</f>
        <v>SAN JUAN</v>
      </c>
      <c r="T1758" s="20" t="str">
        <f>VLOOKUP(S1758,PROVINCIAS!$F$1:$G$1171,2,0)</f>
        <v>RURAL</v>
      </c>
      <c r="U1758" s="20" t="str">
        <f>VLOOKUP(A1758,'REPORTE'!$A$1:$AG$1961,5,0)</f>
        <v>ECUATORIANO(A)</v>
      </c>
      <c r="V1758" s="20" t="str">
        <f>VLOOKUP(A1758,'REPORTE'!$A$1:$AG$1961,18,0)</f>
        <v>F</v>
      </c>
    </row>
    <row r="1759" spans="1:22" x14ac:dyDescent="0.45">
      <c r="A1759" s="20">
        <v>1001916</v>
      </c>
      <c r="B1759" s="20" t="s">
        <v>9431</v>
      </c>
      <c r="C1759" s="20" t="s">
        <v>14551</v>
      </c>
      <c r="D1759" s="20">
        <v>1752483659</v>
      </c>
      <c r="E1759" s="20">
        <v>231002027</v>
      </c>
      <c r="F1759" s="20" t="s">
        <v>11139</v>
      </c>
      <c r="G1759" s="20"/>
      <c r="H1759" s="20">
        <v>30</v>
      </c>
      <c r="I1759" s="20" t="s">
        <v>11150</v>
      </c>
      <c r="J1759" s="20" t="s">
        <v>11150</v>
      </c>
      <c r="K1759" s="20" t="s">
        <v>11150</v>
      </c>
      <c r="L1759" s="20" t="s">
        <v>11150</v>
      </c>
      <c r="M1759" s="20" t="s">
        <v>11150</v>
      </c>
      <c r="N1759" s="20" t="s">
        <v>11150</v>
      </c>
      <c r="O1759" s="20">
        <v>30</v>
      </c>
      <c r="P1759" s="20" t="str">
        <f>VLOOKUP(A1759,'REPORTE'!$A$1:$AG$1961,30,0)</f>
        <v>Secundaria</v>
      </c>
      <c r="Q1759" s="20" t="str">
        <f>VLOOKUP(A1759,'REPORTE'!$A$1:$AG$1961,31,0)</f>
        <v>PICHINCHA</v>
      </c>
      <c r="R1759" s="20" t="str">
        <f>VLOOKUP(A1759,'REPORTE'!$A$1:$AG$1961,32,0)</f>
        <v>QUITO</v>
      </c>
      <c r="S1759" s="20" t="str">
        <f>VLOOKUP(A1759,'REPORTE'!$A$1:$AG$1961,33,0)</f>
        <v>POMASQUI</v>
      </c>
      <c r="T1759" s="20" t="str">
        <f>VLOOKUP(S1759,PROVINCIAS!$F$1:$G$1171,2,0)</f>
        <v>RURAL</v>
      </c>
      <c r="U1759" s="20" t="str">
        <f>VLOOKUP(A1759,'REPORTE'!$A$1:$AG$1961,5,0)</f>
        <v>ECUATORIANO(A)</v>
      </c>
      <c r="V1759" s="20" t="str">
        <f>VLOOKUP(A1759,'REPORTE'!$A$1:$AG$1961,18,0)</f>
        <v>F</v>
      </c>
    </row>
    <row r="1760" spans="1:22" x14ac:dyDescent="0.45">
      <c r="A1760" s="20">
        <v>1001917</v>
      </c>
      <c r="B1760" s="20" t="s">
        <v>9431</v>
      </c>
      <c r="C1760" s="20" t="s">
        <v>10446</v>
      </c>
      <c r="D1760" s="20">
        <v>604607317</v>
      </c>
      <c r="E1760" s="20">
        <v>231002028</v>
      </c>
      <c r="F1760" s="20" t="s">
        <v>11139</v>
      </c>
      <c r="G1760" s="20"/>
      <c r="H1760" s="20">
        <v>200</v>
      </c>
      <c r="I1760" s="20" t="s">
        <v>11150</v>
      </c>
      <c r="J1760" s="20" t="s">
        <v>11150</v>
      </c>
      <c r="K1760" s="20" t="s">
        <v>11150</v>
      </c>
      <c r="L1760" s="20" t="s">
        <v>11150</v>
      </c>
      <c r="M1760" s="20" t="s">
        <v>11150</v>
      </c>
      <c r="N1760" s="20" t="s">
        <v>11150</v>
      </c>
      <c r="O1760" s="20">
        <v>200</v>
      </c>
      <c r="P1760" s="20" t="str">
        <f>VLOOKUP(A1760,'REPORTE'!$A$1:$AG$1961,30,0)</f>
        <v>Secundaria</v>
      </c>
      <c r="Q1760" s="20" t="str">
        <f>VLOOKUP(A1760,'REPORTE'!$A$1:$AG$1961,31,0)</f>
        <v>CHIMBORAZO</v>
      </c>
      <c r="R1760" s="20" t="str">
        <f>VLOOKUP(A1760,'REPORTE'!$A$1:$AG$1961,32,0)</f>
        <v>RIOBAMBA</v>
      </c>
      <c r="S1760" s="20" t="str">
        <f>VLOOKUP(A1760,'REPORTE'!$A$1:$AG$1961,33,0)</f>
        <v>LIZARZABURU</v>
      </c>
      <c r="T1760" s="20" t="str">
        <f>VLOOKUP(S1760,PROVINCIAS!$F$1:$G$1171,2,0)</f>
        <v>URBANA</v>
      </c>
      <c r="U1760" s="20" t="str">
        <f>VLOOKUP(A1760,'REPORTE'!$A$1:$AG$1961,5,0)</f>
        <v>ECUATORIANO(A)</v>
      </c>
      <c r="V1760" s="20" t="str">
        <f>VLOOKUP(A1760,'REPORTE'!$A$1:$AG$1961,18,0)</f>
        <v>M</v>
      </c>
    </row>
    <row r="1761" spans="1:22" x14ac:dyDescent="0.45">
      <c r="A1761" s="20">
        <v>1001918</v>
      </c>
      <c r="B1761" s="20" t="s">
        <v>9431</v>
      </c>
      <c r="C1761" s="20" t="s">
        <v>10447</v>
      </c>
      <c r="D1761" s="20">
        <v>603422122</v>
      </c>
      <c r="E1761" s="20">
        <v>231002029</v>
      </c>
      <c r="F1761" s="20" t="s">
        <v>11139</v>
      </c>
      <c r="G1761" s="20"/>
      <c r="H1761" s="20">
        <v>20</v>
      </c>
      <c r="I1761" s="20" t="s">
        <v>11150</v>
      </c>
      <c r="J1761" s="20" t="s">
        <v>11150</v>
      </c>
      <c r="K1761" s="20" t="s">
        <v>11150</v>
      </c>
      <c r="L1761" s="20" t="s">
        <v>11150</v>
      </c>
      <c r="M1761" s="20" t="s">
        <v>11150</v>
      </c>
      <c r="N1761" s="20" t="s">
        <v>11150</v>
      </c>
      <c r="O1761" s="20">
        <v>20</v>
      </c>
      <c r="P1761" s="20" t="str">
        <f>VLOOKUP(A1761,'REPORTE'!$A$1:$AG$1961,30,0)</f>
        <v>Primaria</v>
      </c>
      <c r="Q1761" s="20" t="str">
        <f>VLOOKUP(A1761,'REPORTE'!$A$1:$AG$1961,31,0)</f>
        <v>CHIMBORAZO</v>
      </c>
      <c r="R1761" s="20" t="str">
        <f>VLOOKUP(A1761,'REPORTE'!$A$1:$AG$1961,32,0)</f>
        <v>RIOBAMBA</v>
      </c>
      <c r="S1761" s="20" t="str">
        <f>VLOOKUP(A1761,'REPORTE'!$A$1:$AG$1961,33,0)</f>
        <v>FLORES</v>
      </c>
      <c r="T1761" s="20" t="str">
        <f>VLOOKUP(S1761,PROVINCIAS!$F$1:$G$1171,2,0)</f>
        <v>RURAL</v>
      </c>
      <c r="U1761" s="20" t="str">
        <f>VLOOKUP(A1761,'REPORTE'!$A$1:$AG$1961,5,0)</f>
        <v>ECUATORIANO(A) INDIGENA</v>
      </c>
      <c r="V1761" s="20" t="str">
        <f>VLOOKUP(A1761,'REPORTE'!$A$1:$AG$1961,18,0)</f>
        <v>F</v>
      </c>
    </row>
    <row r="1762" spans="1:22" x14ac:dyDescent="0.45">
      <c r="A1762" s="20">
        <v>1001919</v>
      </c>
      <c r="B1762" s="20" t="s">
        <v>9431</v>
      </c>
      <c r="C1762" s="20" t="s">
        <v>10448</v>
      </c>
      <c r="D1762" s="20">
        <v>603019456</v>
      </c>
      <c r="E1762" s="20">
        <v>231002030</v>
      </c>
      <c r="F1762" s="20" t="s">
        <v>11139</v>
      </c>
      <c r="G1762" s="20"/>
      <c r="H1762" s="20">
        <v>20</v>
      </c>
      <c r="I1762" s="20" t="s">
        <v>11150</v>
      </c>
      <c r="J1762" s="20" t="s">
        <v>11150</v>
      </c>
      <c r="K1762" s="20" t="s">
        <v>11150</v>
      </c>
      <c r="L1762" s="20" t="s">
        <v>11150</v>
      </c>
      <c r="M1762" s="20" t="s">
        <v>11150</v>
      </c>
      <c r="N1762" s="20" t="s">
        <v>11150</v>
      </c>
      <c r="O1762" s="20">
        <v>20</v>
      </c>
      <c r="P1762" s="20" t="str">
        <f>VLOOKUP(A1762,'REPORTE'!$A$1:$AG$1961,30,0)</f>
        <v>Universitaria</v>
      </c>
      <c r="Q1762" s="20" t="str">
        <f>VLOOKUP(A1762,'REPORTE'!$A$1:$AG$1961,31,0)</f>
        <v>PICHINCHA</v>
      </c>
      <c r="R1762" s="20" t="str">
        <f>VLOOKUP(A1762,'REPORTE'!$A$1:$AG$1961,32,0)</f>
        <v>QUITO</v>
      </c>
      <c r="S1762" s="20" t="str">
        <f>VLOOKUP(A1762,'REPORTE'!$A$1:$AG$1961,33,0)</f>
        <v>PIFO</v>
      </c>
      <c r="T1762" s="20" t="str">
        <f>VLOOKUP(S1762,PROVINCIAS!$F$1:$G$1171,2,0)</f>
        <v>RURAL</v>
      </c>
      <c r="U1762" s="20" t="str">
        <f>VLOOKUP(A1762,'REPORTE'!$A$1:$AG$1961,5,0)</f>
        <v>ECUATORIANO(A)</v>
      </c>
      <c r="V1762" s="20" t="str">
        <f>VLOOKUP(A1762,'REPORTE'!$A$1:$AG$1961,18,0)</f>
        <v>F</v>
      </c>
    </row>
    <row r="1763" spans="1:22" x14ac:dyDescent="0.45">
      <c r="A1763" s="20">
        <v>1001920</v>
      </c>
      <c r="B1763" s="20" t="s">
        <v>9431</v>
      </c>
      <c r="C1763" s="20" t="s">
        <v>10449</v>
      </c>
      <c r="D1763" s="20">
        <v>602260572</v>
      </c>
      <c r="E1763" s="20">
        <v>231002031</v>
      </c>
      <c r="F1763" s="20" t="s">
        <v>11139</v>
      </c>
      <c r="G1763" s="20"/>
      <c r="H1763" s="20">
        <v>20</v>
      </c>
      <c r="I1763" s="20" t="s">
        <v>11150</v>
      </c>
      <c r="J1763" s="20" t="s">
        <v>11150</v>
      </c>
      <c r="K1763" s="20" t="s">
        <v>11150</v>
      </c>
      <c r="L1763" s="20" t="s">
        <v>11150</v>
      </c>
      <c r="M1763" s="20" t="s">
        <v>11150</v>
      </c>
      <c r="N1763" s="20" t="s">
        <v>11150</v>
      </c>
      <c r="O1763" s="20">
        <v>20</v>
      </c>
      <c r="P1763" s="20" t="str">
        <f>VLOOKUP(A1763,'REPORTE'!$A$1:$AG$1961,30,0)</f>
        <v>Universitaria</v>
      </c>
      <c r="Q1763" s="20" t="str">
        <f>VLOOKUP(A1763,'REPORTE'!$A$1:$AG$1961,31,0)</f>
        <v>CHIMBORAZO</v>
      </c>
      <c r="R1763" s="20" t="str">
        <f>VLOOKUP(A1763,'REPORTE'!$A$1:$AG$1961,32,0)</f>
        <v>PENIPE</v>
      </c>
      <c r="S1763" s="20" t="str">
        <f>VLOOKUP(A1763,'REPORTE'!$A$1:$AG$1961,33,0)</f>
        <v>EL ALTAR</v>
      </c>
      <c r="T1763" s="20" t="str">
        <f>VLOOKUP(S1763,PROVINCIAS!$F$1:$G$1171,2,0)</f>
        <v>RURAL</v>
      </c>
      <c r="U1763" s="20" t="str">
        <f>VLOOKUP(A1763,'REPORTE'!$A$1:$AG$1961,5,0)</f>
        <v>ECUATORIANO(A)</v>
      </c>
      <c r="V1763" s="20" t="str">
        <f>VLOOKUP(A1763,'REPORTE'!$A$1:$AG$1961,18,0)</f>
        <v>F</v>
      </c>
    </row>
    <row r="1764" spans="1:22" x14ac:dyDescent="0.45">
      <c r="A1764" s="20">
        <v>1001921</v>
      </c>
      <c r="B1764" s="20" t="s">
        <v>9431</v>
      </c>
      <c r="C1764" s="20" t="s">
        <v>14552</v>
      </c>
      <c r="D1764" s="20">
        <v>1792863708001</v>
      </c>
      <c r="E1764" s="20">
        <v>231002032</v>
      </c>
      <c r="F1764" s="20" t="s">
        <v>11139</v>
      </c>
      <c r="G1764" s="20"/>
      <c r="H1764" s="20">
        <v>30</v>
      </c>
      <c r="I1764" s="20" t="s">
        <v>11150</v>
      </c>
      <c r="J1764" s="20" t="s">
        <v>11150</v>
      </c>
      <c r="K1764" s="20" t="s">
        <v>11150</v>
      </c>
      <c r="L1764" s="20" t="s">
        <v>11150</v>
      </c>
      <c r="M1764" s="20" t="s">
        <v>11150</v>
      </c>
      <c r="N1764" s="20" t="s">
        <v>11150</v>
      </c>
      <c r="O1764" s="20">
        <v>30</v>
      </c>
      <c r="P1764" s="20" t="str">
        <f>VLOOKUP(A1764,'REPORTE'!$A$1:$AG$1961,30,0)</f>
        <v>Ninguna</v>
      </c>
      <c r="Q1764" s="20" t="str">
        <f>VLOOKUP(A1764,'REPORTE'!$A$1:$AG$1961,31,0)</f>
        <v>PICHINCHA</v>
      </c>
      <c r="R1764" s="20" t="str">
        <f>VLOOKUP(A1764,'REPORTE'!$A$1:$AG$1961,32,0)</f>
        <v>QUITO</v>
      </c>
      <c r="S1764" s="20" t="str">
        <f>VLOOKUP(A1764,'REPORTE'!$A$1:$AG$1961,33,0)</f>
        <v>CHILLOGALLO</v>
      </c>
      <c r="T1764" s="20" t="str">
        <f>VLOOKUP(S1764,PROVINCIAS!$F$1:$G$1171,2,0)</f>
        <v>URBANA</v>
      </c>
      <c r="U1764" s="20" t="str">
        <f>VLOOKUP(A1764,'REPORTE'!$A$1:$AG$1961,5,0)</f>
        <v>ECUATORIANO(A) INDIGENA</v>
      </c>
      <c r="V1764" s="20" t="str">
        <f>VLOOKUP(A1764,'REPORTE'!$A$1:$AG$1961,18,0)</f>
        <v>M</v>
      </c>
    </row>
    <row r="1765" spans="1:22" x14ac:dyDescent="0.45">
      <c r="A1765" s="20">
        <v>1001922</v>
      </c>
      <c r="B1765" s="20" t="s">
        <v>9431</v>
      </c>
      <c r="C1765" s="20" t="s">
        <v>10454</v>
      </c>
      <c r="D1765" s="20">
        <v>1751384247</v>
      </c>
      <c r="E1765" s="20">
        <v>231002033</v>
      </c>
      <c r="F1765" s="20" t="s">
        <v>11139</v>
      </c>
      <c r="G1765" s="20"/>
      <c r="H1765" s="20">
        <v>150</v>
      </c>
      <c r="I1765" s="20" t="s">
        <v>11150</v>
      </c>
      <c r="J1765" s="20" t="s">
        <v>11150</v>
      </c>
      <c r="K1765" s="20" t="s">
        <v>11150</v>
      </c>
      <c r="L1765" s="20" t="s">
        <v>11150</v>
      </c>
      <c r="M1765" s="20" t="s">
        <v>11150</v>
      </c>
      <c r="N1765" s="20" t="s">
        <v>11150</v>
      </c>
      <c r="O1765" s="20">
        <v>150</v>
      </c>
      <c r="P1765" s="20" t="str">
        <f>VLOOKUP(A1765,'REPORTE'!$A$1:$AG$1961,30,0)</f>
        <v>Secundaria</v>
      </c>
      <c r="Q1765" s="20" t="str">
        <f>VLOOKUP(A1765,'REPORTE'!$A$1:$AG$1961,31,0)</f>
        <v>PICHINCHA</v>
      </c>
      <c r="R1765" s="20" t="str">
        <f>VLOOKUP(A1765,'REPORTE'!$A$1:$AG$1961,32,0)</f>
        <v>QUITO</v>
      </c>
      <c r="S1765" s="20" t="str">
        <f>VLOOKUP(A1765,'REPORTE'!$A$1:$AG$1961,33,0)</f>
        <v>COTOCOLLAO</v>
      </c>
      <c r="T1765" s="20" t="str">
        <f>VLOOKUP(S1765,PROVINCIAS!$F$1:$G$1171,2,0)</f>
        <v>URBANA</v>
      </c>
      <c r="U1765" s="20" t="str">
        <f>VLOOKUP(A1765,'REPORTE'!$A$1:$AG$1961,5,0)</f>
        <v>ECUATORIANO(A)</v>
      </c>
      <c r="V1765" s="20" t="str">
        <f>VLOOKUP(A1765,'REPORTE'!$A$1:$AG$1961,18,0)</f>
        <v>F</v>
      </c>
    </row>
    <row r="1766" spans="1:22" x14ac:dyDescent="0.45">
      <c r="A1766" s="20">
        <v>1001923</v>
      </c>
      <c r="B1766" s="20" t="s">
        <v>9431</v>
      </c>
      <c r="C1766" s="20" t="s">
        <v>10455</v>
      </c>
      <c r="D1766" s="20">
        <v>1716138712</v>
      </c>
      <c r="E1766" s="20">
        <v>231002034</v>
      </c>
      <c r="F1766" s="20" t="s">
        <v>11139</v>
      </c>
      <c r="G1766" s="20"/>
      <c r="H1766" s="20">
        <v>862</v>
      </c>
      <c r="I1766" s="20" t="s">
        <v>11150</v>
      </c>
      <c r="J1766" s="20" t="s">
        <v>11150</v>
      </c>
      <c r="K1766" s="20" t="s">
        <v>11150</v>
      </c>
      <c r="L1766" s="20" t="s">
        <v>11150</v>
      </c>
      <c r="M1766" s="20" t="s">
        <v>11150</v>
      </c>
      <c r="N1766" s="20" t="s">
        <v>11150</v>
      </c>
      <c r="O1766" s="20">
        <v>862</v>
      </c>
      <c r="P1766" s="20" t="str">
        <f>VLOOKUP(A1766,'REPORTE'!$A$1:$AG$1961,30,0)</f>
        <v>Formación Técnica (Intermedia)</v>
      </c>
      <c r="Q1766" s="20" t="str">
        <f>VLOOKUP(A1766,'REPORTE'!$A$1:$AG$1961,31,0)</f>
        <v>PICHINCHA</v>
      </c>
      <c r="R1766" s="20" t="str">
        <f>VLOOKUP(A1766,'REPORTE'!$A$1:$AG$1961,32,0)</f>
        <v>QUITO</v>
      </c>
      <c r="S1766" s="20" t="str">
        <f>VLOOKUP(A1766,'REPORTE'!$A$1:$AG$1961,33,0)</f>
        <v>COTOCOLLAO</v>
      </c>
      <c r="T1766" s="20" t="str">
        <f>VLOOKUP(S1766,PROVINCIAS!$F$1:$G$1171,2,0)</f>
        <v>URBANA</v>
      </c>
      <c r="U1766" s="20" t="str">
        <f>VLOOKUP(A1766,'REPORTE'!$A$1:$AG$1961,5,0)</f>
        <v>ECUATORIANO(A)</v>
      </c>
      <c r="V1766" s="20" t="str">
        <f>VLOOKUP(A1766,'REPORTE'!$A$1:$AG$1961,18,0)</f>
        <v>M</v>
      </c>
    </row>
    <row r="1767" spans="1:22" x14ac:dyDescent="0.45">
      <c r="A1767" s="20">
        <v>1001924</v>
      </c>
      <c r="B1767" s="20" t="s">
        <v>9431</v>
      </c>
      <c r="C1767" s="20" t="s">
        <v>10456</v>
      </c>
      <c r="D1767" s="20">
        <v>602692782</v>
      </c>
      <c r="E1767" s="20">
        <v>231002035</v>
      </c>
      <c r="F1767" s="20" t="s">
        <v>11139</v>
      </c>
      <c r="G1767" s="20"/>
      <c r="H1767" s="20">
        <v>42</v>
      </c>
      <c r="I1767" s="20" t="s">
        <v>11150</v>
      </c>
      <c r="J1767" s="20" t="s">
        <v>11150</v>
      </c>
      <c r="K1767" s="20" t="s">
        <v>11150</v>
      </c>
      <c r="L1767" s="20" t="s">
        <v>11150</v>
      </c>
      <c r="M1767" s="20" t="s">
        <v>11150</v>
      </c>
      <c r="N1767" s="20" t="s">
        <v>11150</v>
      </c>
      <c r="O1767" s="20">
        <v>42</v>
      </c>
      <c r="P1767" s="20" t="str">
        <f>VLOOKUP(A1767,'REPORTE'!$A$1:$AG$1961,30,0)</f>
        <v>Primaria</v>
      </c>
      <c r="Q1767" s="20" t="str">
        <f>VLOOKUP(A1767,'REPORTE'!$A$1:$AG$1961,31,0)</f>
        <v>CHIMBORAZO</v>
      </c>
      <c r="R1767" s="20" t="str">
        <f>VLOOKUP(A1767,'REPORTE'!$A$1:$AG$1961,32,0)</f>
        <v>GUAMOTE</v>
      </c>
      <c r="S1767" s="20" t="str">
        <f>VLOOKUP(A1767,'REPORTE'!$A$1:$AG$1961,33,0)</f>
        <v>PALMIRA</v>
      </c>
      <c r="T1767" s="20" t="str">
        <f>VLOOKUP(S1767,PROVINCIAS!$F$1:$G$1171,2,0)</f>
        <v>RURAL</v>
      </c>
      <c r="U1767" s="20" t="str">
        <f>VLOOKUP(A1767,'REPORTE'!$A$1:$AG$1961,5,0)</f>
        <v>ECUATORIANO(A) INDIGENA</v>
      </c>
      <c r="V1767" s="20" t="str">
        <f>VLOOKUP(A1767,'REPORTE'!$A$1:$AG$1961,18,0)</f>
        <v>F</v>
      </c>
    </row>
    <row r="1768" spans="1:22" x14ac:dyDescent="0.45">
      <c r="A1768" s="20">
        <v>1001926</v>
      </c>
      <c r="B1768" s="20" t="s">
        <v>9431</v>
      </c>
      <c r="C1768" s="20" t="s">
        <v>10461</v>
      </c>
      <c r="D1768" s="20">
        <v>107865123</v>
      </c>
      <c r="E1768" s="20">
        <v>231002036</v>
      </c>
      <c r="F1768" s="20" t="s">
        <v>11139</v>
      </c>
      <c r="G1768" s="20"/>
      <c r="H1768" s="20">
        <v>380</v>
      </c>
      <c r="I1768" s="20" t="s">
        <v>11150</v>
      </c>
      <c r="J1768" s="20" t="s">
        <v>11150</v>
      </c>
      <c r="K1768" s="20" t="s">
        <v>11150</v>
      </c>
      <c r="L1768" s="20" t="s">
        <v>11150</v>
      </c>
      <c r="M1768" s="20" t="s">
        <v>11150</v>
      </c>
      <c r="N1768" s="20" t="s">
        <v>11150</v>
      </c>
      <c r="O1768" s="20">
        <v>380</v>
      </c>
      <c r="P1768" s="20" t="str">
        <f>VLOOKUP(A1768,'REPORTE'!$A$1:$AG$1961,30,0)</f>
        <v>Secundaria</v>
      </c>
      <c r="Q1768" s="20" t="str">
        <f>VLOOKUP(A1768,'REPORTE'!$A$1:$AG$1961,31,0)</f>
        <v>PICHINCHA</v>
      </c>
      <c r="R1768" s="20" t="str">
        <f>VLOOKUP(A1768,'REPORTE'!$A$1:$AG$1961,32,0)</f>
        <v>QUITO</v>
      </c>
      <c r="S1768" s="20" t="str">
        <f>VLOOKUP(A1768,'REPORTE'!$A$1:$AG$1961,33,0)</f>
        <v>COTOCOLLAO</v>
      </c>
      <c r="T1768" s="20" t="str">
        <f>VLOOKUP(S1768,PROVINCIAS!$F$1:$G$1171,2,0)</f>
        <v>URBANA</v>
      </c>
      <c r="U1768" s="20" t="str">
        <f>VLOOKUP(A1768,'REPORTE'!$A$1:$AG$1961,5,0)</f>
        <v>ECUATORIANO(A)</v>
      </c>
      <c r="V1768" s="20" t="str">
        <f>VLOOKUP(A1768,'REPORTE'!$A$1:$AG$1961,18,0)</f>
        <v>F</v>
      </c>
    </row>
    <row r="1769" spans="1:22" x14ac:dyDescent="0.45">
      <c r="A1769" s="20">
        <v>1001927</v>
      </c>
      <c r="B1769" s="20" t="s">
        <v>9431</v>
      </c>
      <c r="C1769" s="20" t="s">
        <v>10462</v>
      </c>
      <c r="D1769" s="20">
        <v>606350619</v>
      </c>
      <c r="E1769" s="20">
        <v>231002037</v>
      </c>
      <c r="F1769" s="20" t="s">
        <v>11139</v>
      </c>
      <c r="G1769" s="20"/>
      <c r="H1769" s="20">
        <v>53.75</v>
      </c>
      <c r="I1769" s="20" t="s">
        <v>11150</v>
      </c>
      <c r="J1769" s="20" t="s">
        <v>11150</v>
      </c>
      <c r="K1769" s="20" t="s">
        <v>11150</v>
      </c>
      <c r="L1769" s="20" t="s">
        <v>11150</v>
      </c>
      <c r="M1769" s="20" t="s">
        <v>11150</v>
      </c>
      <c r="N1769" s="20" t="s">
        <v>11150</v>
      </c>
      <c r="O1769" s="20">
        <v>53.75</v>
      </c>
      <c r="P1769" s="20" t="str">
        <f>VLOOKUP(A1769,'REPORTE'!$A$1:$AG$1961,30,0)</f>
        <v>Secundaria</v>
      </c>
      <c r="Q1769" s="20" t="str">
        <f>VLOOKUP(A1769,'REPORTE'!$A$1:$AG$1961,31,0)</f>
        <v>CHIMBORAZO</v>
      </c>
      <c r="R1769" s="20" t="str">
        <f>VLOOKUP(A1769,'REPORTE'!$A$1:$AG$1961,32,0)</f>
        <v>RIOBAMBA</v>
      </c>
      <c r="S1769" s="20" t="str">
        <f>VLOOKUP(A1769,'REPORTE'!$A$1:$AG$1961,33,0)</f>
        <v>CACHA (CAB EN MACHANGARA)</v>
      </c>
      <c r="T1769" s="20" t="str">
        <f>VLOOKUP(S1769,PROVINCIAS!$F$1:$G$1171,2,0)</f>
        <v>RURAL</v>
      </c>
      <c r="U1769" s="20" t="str">
        <f>VLOOKUP(A1769,'REPORTE'!$A$1:$AG$1961,5,0)</f>
        <v>ECUATORIANO(A)</v>
      </c>
      <c r="V1769" s="20" t="str">
        <f>VLOOKUP(A1769,'REPORTE'!$A$1:$AG$1961,18,0)</f>
        <v>F</v>
      </c>
    </row>
  </sheetData>
  <sheetProtection algorithmName="SHA-512" hashValue="dugSvRvqU5Nn26NXipYdJN5tkW6zQNkCyvQwExJrvzFpJApzvH9XuXhP97bx/VPq4QpaYFPVSPsS4UpTc6sx8Q==" saltValue="4E6bn/cS5/zyVKxsIaU/BA=="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26844-F0BA-45CA-AB94-D4ECD5DB1A16}">
  <sheetPr codeName="Hoja11"/>
  <dimension ref="A1:BK35"/>
  <sheetViews>
    <sheetView showGridLines="0" showRowColHeaders="0" zoomScaleNormal="100" workbookViewId="0"/>
  </sheetViews>
  <sheetFormatPr baseColWidth="10" defaultColWidth="0" defaultRowHeight="14.25" zeroHeight="1" x14ac:dyDescent="0.45"/>
  <cols>
    <col min="1" max="63" width="2.1328125" customWidth="1"/>
    <col min="64" max="16384" width="11.3984375" hidden="1"/>
  </cols>
  <sheetData>
    <row r="1" spans="1:62" x14ac:dyDescent="0.4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f>GETPIVOTDATA("Código",Auxiliares!$B$134)</f>
        <v>206</v>
      </c>
    </row>
    <row r="2" spans="1:62" x14ac:dyDescent="0.45">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row>
    <row r="3" spans="1:62" x14ac:dyDescent="0.4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row>
    <row r="4" spans="1:62" x14ac:dyDescent="0.4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row>
    <row r="5" spans="1:62"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row>
    <row r="6" spans="1:62" x14ac:dyDescent="0.4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row>
    <row r="7" spans="1:62" x14ac:dyDescent="0.4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row>
    <row r="8" spans="1:62" x14ac:dyDescent="0.4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row>
    <row r="9" spans="1:62" x14ac:dyDescent="0.4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row>
    <row r="10" spans="1:62"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row>
    <row r="11" spans="1:62"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row>
    <row r="12" spans="1:62"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row>
    <row r="13" spans="1:62"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row>
    <row r="19" spans="1:62"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row>
    <row r="20" spans="1:62" x14ac:dyDescent="0.4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row>
    <row r="21" spans="1:62" x14ac:dyDescent="0.4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row>
    <row r="22" spans="1:62" x14ac:dyDescent="0.4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row>
    <row r="23" spans="1:62" x14ac:dyDescent="0.4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row>
    <row r="24" spans="1:62"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row>
    <row r="25" spans="1:62"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row>
    <row r="26" spans="1:62"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row>
    <row r="27" spans="1:62"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row>
    <row r="28" spans="1:62"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row>
    <row r="29" spans="1:62"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row>
    <row r="30" spans="1:62"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row>
    <row r="31" spans="1:62"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row>
    <row r="32" spans="1:62"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row>
    <row r="33" spans="1:62"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row>
    <row r="34" spans="1:62"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row>
    <row r="35" spans="1:62" ht="10.5" customHeight="1" x14ac:dyDescent="0.45"/>
  </sheetData>
  <pageMargins left="0.25" right="0.25" top="0.75" bottom="0.75" header="0.3" footer="0.3"/>
  <pageSetup orientation="landscape"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BD460-8B8F-48C0-B938-83BA1CD0E5BF}">
  <sheetPr codeName="Hoja12"/>
  <dimension ref="A1:W1790"/>
  <sheetViews>
    <sheetView workbookViewId="0">
      <selection sqref="A1:XFD1048576"/>
    </sheetView>
  </sheetViews>
  <sheetFormatPr baseColWidth="10" defaultColWidth="11.3984375" defaultRowHeight="14.25" x14ac:dyDescent="0.45"/>
  <cols>
    <col min="1" max="2" width="11.3984375" style="21"/>
    <col min="3" max="3" width="45.86328125" style="21" customWidth="1"/>
    <col min="4" max="4" width="15.265625" style="21" customWidth="1"/>
    <col min="5" max="6" width="19.265625" style="21" customWidth="1"/>
    <col min="7" max="7" width="24.73046875" style="21" bestFit="1" customWidth="1"/>
    <col min="8" max="11" width="24.73046875" style="21" customWidth="1"/>
    <col min="12" max="14" width="11.3984375" style="21"/>
    <col min="15" max="15" width="19.86328125" style="21" customWidth="1"/>
    <col min="16" max="17" width="11.3984375" style="21"/>
    <col min="18" max="18" width="17.73046875" style="21" customWidth="1"/>
    <col min="19" max="19" width="12.73046875" style="21" customWidth="1"/>
    <col min="20" max="20" width="13" style="21" customWidth="1"/>
    <col min="21" max="21" width="14.73046875" style="21" customWidth="1"/>
    <col min="22" max="23" width="11.3984375" style="21"/>
    <col min="24" max="16384" width="11.3984375" style="17"/>
  </cols>
  <sheetData>
    <row r="1" spans="1:23" s="14" customFormat="1" x14ac:dyDescent="0.45">
      <c r="A1" s="12" t="s">
        <v>13569</v>
      </c>
      <c r="B1" s="12" t="s">
        <v>13570</v>
      </c>
      <c r="C1" s="12" t="s">
        <v>13571</v>
      </c>
      <c r="D1" s="12" t="s">
        <v>13572</v>
      </c>
      <c r="E1" s="12" t="s">
        <v>4</v>
      </c>
      <c r="F1" s="12" t="s">
        <v>15369</v>
      </c>
      <c r="G1" s="12" t="s">
        <v>15255</v>
      </c>
      <c r="H1" s="12" t="s">
        <v>9287</v>
      </c>
      <c r="I1" s="12" t="s">
        <v>9288</v>
      </c>
      <c r="J1" s="12" t="s">
        <v>9289</v>
      </c>
      <c r="K1" s="12" t="s">
        <v>9290</v>
      </c>
      <c r="L1" s="12" t="s">
        <v>12632</v>
      </c>
      <c r="M1" s="12" t="s">
        <v>13573</v>
      </c>
      <c r="N1" s="12" t="s">
        <v>13574</v>
      </c>
      <c r="O1" s="12" t="s">
        <v>13575</v>
      </c>
      <c r="P1" s="12" t="s">
        <v>14732</v>
      </c>
      <c r="Q1" s="12" t="s">
        <v>13576</v>
      </c>
      <c r="R1" s="12" t="s">
        <v>13577</v>
      </c>
      <c r="S1" s="12" t="s">
        <v>13578</v>
      </c>
      <c r="T1" s="12" t="s">
        <v>14576</v>
      </c>
      <c r="U1" s="12" t="s">
        <v>13580</v>
      </c>
      <c r="V1" s="12" t="s">
        <v>13581</v>
      </c>
      <c r="W1" s="12" t="s">
        <v>13582</v>
      </c>
    </row>
    <row r="2" spans="1:23" x14ac:dyDescent="0.45">
      <c r="A2" s="20">
        <v>1000010</v>
      </c>
      <c r="B2" s="20" t="s">
        <v>9431</v>
      </c>
      <c r="C2" s="20" t="s">
        <v>13589</v>
      </c>
      <c r="D2" s="20">
        <v>200467926</v>
      </c>
      <c r="E2" s="20" t="str">
        <f>VLOOKUP(A2,'REPORTE'!$A$1:$AG$1961,5,0)</f>
        <v>ECUATORIANO(A)</v>
      </c>
      <c r="F2" s="20" t="str">
        <f>VLOOKUP(A2,'REPORTE'!$A$1:$AG$1961,18,0)</f>
        <v>M</v>
      </c>
      <c r="G2" s="20" t="str">
        <f>VLOOKUP(A2,'REPORTE'!$A$1:$AG$1961,6,0)</f>
        <v>NACIONAL</v>
      </c>
      <c r="H2" s="20" t="str">
        <f>VLOOKUP(A2,'REPORTE'!$A$1:$AG$1961,30,0)</f>
        <v>Universitaria</v>
      </c>
      <c r="I2" s="20" t="str">
        <f>VLOOKUP(A2,'REPORTE'!$A$1:$AG$1961,31,0)</f>
        <v>BOLIVAR</v>
      </c>
      <c r="J2" s="20" t="str">
        <f>VLOOKUP(A2,'REPORTE'!$A$1:$AG$1961,32,0)</f>
        <v>GUARANDA</v>
      </c>
      <c r="K2" s="20" t="str">
        <f>VLOOKUP(A2,'REPORTE'!$A$1:$AG$1961,33,0)</f>
        <v>SAN LORENZO (BOLIVAR)</v>
      </c>
      <c r="L2" s="20" t="str">
        <f>VLOOKUP(K2,PROVINCIAS!$F$1:$G$1171,2,0)</f>
        <v>RURAL</v>
      </c>
      <c r="M2" s="20">
        <v>1000001</v>
      </c>
      <c r="N2" s="20" t="s">
        <v>15374</v>
      </c>
      <c r="O2" s="20"/>
      <c r="P2" s="20">
        <v>1905.34</v>
      </c>
      <c r="Q2" s="20" t="s">
        <v>11150</v>
      </c>
      <c r="R2" s="20" t="s">
        <v>11150</v>
      </c>
      <c r="S2" s="20" t="s">
        <v>11150</v>
      </c>
      <c r="T2" s="20" t="s">
        <v>11150</v>
      </c>
      <c r="U2" s="20" t="s">
        <v>11150</v>
      </c>
      <c r="V2" s="20" t="s">
        <v>12100</v>
      </c>
      <c r="W2" s="20">
        <v>1905.34</v>
      </c>
    </row>
    <row r="3" spans="1:23" x14ac:dyDescent="0.45">
      <c r="A3" s="20">
        <v>1000007</v>
      </c>
      <c r="B3" s="20" t="s">
        <v>9431</v>
      </c>
      <c r="C3" s="20" t="s">
        <v>10264</v>
      </c>
      <c r="D3" s="20">
        <v>1704024932</v>
      </c>
      <c r="E3" s="20" t="str">
        <f>VLOOKUP(A3,'REPORTE'!$A$1:$AG$1961,5,0)</f>
        <v>ECUATORIANO(A)</v>
      </c>
      <c r="F3" s="20" t="str">
        <f>VLOOKUP(A3,'REPORTE'!$A$1:$AG$1961,18,0)</f>
        <v>M</v>
      </c>
      <c r="G3" s="20" t="str">
        <f>VLOOKUP(A3,'REPORTE'!$A$1:$AG$1961,6,0)</f>
        <v>NACIONAL</v>
      </c>
      <c r="H3" s="20" t="str">
        <f>VLOOKUP(A3,'REPORTE'!$A$1:$AG$1961,30,0)</f>
        <v>Secundaria</v>
      </c>
      <c r="I3" s="20" t="str">
        <f>VLOOKUP(A3,'REPORTE'!$A$1:$AG$1961,31,0)</f>
        <v>PICHINCHA</v>
      </c>
      <c r="J3" s="20" t="str">
        <f>VLOOKUP(A3,'REPORTE'!$A$1:$AG$1961,32,0)</f>
        <v>QUITO</v>
      </c>
      <c r="K3" s="20" t="str">
        <f>VLOOKUP(A3,'REPORTE'!$A$1:$AG$1961,33,0)</f>
        <v>GONZALEZ SUAREZ</v>
      </c>
      <c r="L3" s="20" t="str">
        <f>VLOOKUP(K3,PROVINCIAS!$F$1:$G$1171,2,0)</f>
        <v>URBANA</v>
      </c>
      <c r="M3" s="20">
        <v>1000005</v>
      </c>
      <c r="N3" s="20" t="s">
        <v>15374</v>
      </c>
      <c r="O3" s="20"/>
      <c r="P3" s="20">
        <v>136.62</v>
      </c>
      <c r="Q3" s="20" t="s">
        <v>11150</v>
      </c>
      <c r="R3" s="20" t="s">
        <v>11150</v>
      </c>
      <c r="S3" s="20" t="s">
        <v>11150</v>
      </c>
      <c r="T3" s="20" t="s">
        <v>11150</v>
      </c>
      <c r="U3" s="20" t="s">
        <v>11150</v>
      </c>
      <c r="V3" s="20" t="s">
        <v>11150</v>
      </c>
      <c r="W3" s="20">
        <v>136.62</v>
      </c>
    </row>
    <row r="4" spans="1:23" x14ac:dyDescent="0.45">
      <c r="A4" s="20">
        <v>1000011</v>
      </c>
      <c r="B4" s="20" t="s">
        <v>9431</v>
      </c>
      <c r="C4" s="20" t="s">
        <v>13590</v>
      </c>
      <c r="D4" s="20">
        <v>1900089473</v>
      </c>
      <c r="E4" s="20" t="str">
        <f>VLOOKUP(A4,'REPORTE'!$A$1:$AG$1961,5,0)</f>
        <v>ECUATORIANO(A)</v>
      </c>
      <c r="F4" s="20" t="str">
        <f>VLOOKUP(A4,'REPORTE'!$A$1:$AG$1961,18,0)</f>
        <v>M</v>
      </c>
      <c r="G4" s="20" t="str">
        <f>VLOOKUP(A4,'REPORTE'!$A$1:$AG$1961,6,0)</f>
        <v>NACIONAL</v>
      </c>
      <c r="H4" s="20" t="str">
        <f>VLOOKUP(A4,'REPORTE'!$A$1:$AG$1961,30,0)</f>
        <v>Primaria</v>
      </c>
      <c r="I4" s="20" t="str">
        <f>VLOOKUP(A4,'REPORTE'!$A$1:$AG$1961,31,0)</f>
        <v>CHIMBORAZO</v>
      </c>
      <c r="J4" s="20" t="str">
        <f>VLOOKUP(A4,'REPORTE'!$A$1:$AG$1961,32,0)</f>
        <v>RIOBAMBA</v>
      </c>
      <c r="K4" s="20" t="str">
        <f>VLOOKUP(A4,'REPORTE'!$A$1:$AG$1961,33,0)</f>
        <v>RIOBAMBA</v>
      </c>
      <c r="L4" s="20" t="str">
        <f>VLOOKUP(K4,PROVINCIAS!$F$1:$G$1171,2,0)</f>
        <v>URBANA</v>
      </c>
      <c r="M4" s="20">
        <v>1000007</v>
      </c>
      <c r="N4" s="20" t="s">
        <v>15374</v>
      </c>
      <c r="O4" s="20"/>
      <c r="P4" s="20">
        <v>42.53</v>
      </c>
      <c r="Q4" s="20" t="s">
        <v>11150</v>
      </c>
      <c r="R4" s="20" t="s">
        <v>11150</v>
      </c>
      <c r="S4" s="20" t="s">
        <v>11150</v>
      </c>
      <c r="T4" s="20" t="s">
        <v>11150</v>
      </c>
      <c r="U4" s="20" t="s">
        <v>11150</v>
      </c>
      <c r="V4" s="20" t="s">
        <v>11150</v>
      </c>
      <c r="W4" s="20">
        <v>42.53</v>
      </c>
    </row>
    <row r="5" spans="1:23" x14ac:dyDescent="0.45">
      <c r="A5" s="20">
        <v>1000013</v>
      </c>
      <c r="B5" s="20" t="s">
        <v>9431</v>
      </c>
      <c r="C5" s="20" t="s">
        <v>13592</v>
      </c>
      <c r="D5" s="20">
        <v>1102578182</v>
      </c>
      <c r="E5" s="20" t="str">
        <f>VLOOKUP(A5,'REPORTE'!$A$1:$AG$1961,5,0)</f>
        <v>ECUATORIANO(A)</v>
      </c>
      <c r="F5" s="20" t="str">
        <f>VLOOKUP(A5,'REPORTE'!$A$1:$AG$1961,18,0)</f>
        <v>M</v>
      </c>
      <c r="G5" s="20" t="str">
        <f>VLOOKUP(A5,'REPORTE'!$A$1:$AG$1961,6,0)</f>
        <v>NACIONAL</v>
      </c>
      <c r="H5" s="20" t="str">
        <f>VLOOKUP(A5,'REPORTE'!$A$1:$AG$1961,30,0)</f>
        <v>Primaria</v>
      </c>
      <c r="I5" s="20" t="str">
        <f>VLOOKUP(A5,'REPORTE'!$A$1:$AG$1961,31,0)</f>
        <v>CHIMBORAZO</v>
      </c>
      <c r="J5" s="20" t="str">
        <f>VLOOKUP(A5,'REPORTE'!$A$1:$AG$1961,32,0)</f>
        <v>RIOBAMBA</v>
      </c>
      <c r="K5" s="20" t="str">
        <f>VLOOKUP(A5,'REPORTE'!$A$1:$AG$1961,33,0)</f>
        <v>LIZARZABURU</v>
      </c>
      <c r="L5" s="20" t="str">
        <f>VLOOKUP(K5,PROVINCIAS!$F$1:$G$1171,2,0)</f>
        <v>URBANA</v>
      </c>
      <c r="M5" s="20">
        <v>1000011</v>
      </c>
      <c r="N5" s="20" t="s">
        <v>15375</v>
      </c>
      <c r="O5" s="20">
        <v>44554</v>
      </c>
      <c r="P5" s="20">
        <v>634.98</v>
      </c>
      <c r="Q5" s="20" t="s">
        <v>11150</v>
      </c>
      <c r="R5" s="20" t="s">
        <v>11150</v>
      </c>
      <c r="S5" s="20" t="s">
        <v>11150</v>
      </c>
      <c r="T5" s="20" t="s">
        <v>11150</v>
      </c>
      <c r="U5" s="20" t="s">
        <v>11150</v>
      </c>
      <c r="V5" s="20" t="s">
        <v>11150</v>
      </c>
      <c r="W5" s="20">
        <v>634.98</v>
      </c>
    </row>
    <row r="6" spans="1:23" x14ac:dyDescent="0.45">
      <c r="A6" s="20">
        <v>1000018</v>
      </c>
      <c r="B6" s="20" t="s">
        <v>9431</v>
      </c>
      <c r="C6" s="20" t="s">
        <v>13597</v>
      </c>
      <c r="D6" s="20">
        <v>1701357970</v>
      </c>
      <c r="E6" s="20" t="str">
        <f>VLOOKUP(A6,'REPORTE'!$A$1:$AG$1961,5,0)</f>
        <v>ECUATORIANO(A)</v>
      </c>
      <c r="F6" s="20" t="str">
        <f>VLOOKUP(A6,'REPORTE'!$A$1:$AG$1961,18,0)</f>
        <v>M</v>
      </c>
      <c r="G6" s="20" t="str">
        <f>VLOOKUP(A6,'REPORTE'!$A$1:$AG$1961,6,0)</f>
        <v>NACIONAL</v>
      </c>
      <c r="H6" s="20" t="str">
        <f>VLOOKUP(A6,'REPORTE'!$A$1:$AG$1961,30,0)</f>
        <v>Primaria</v>
      </c>
      <c r="I6" s="20" t="str">
        <f>VLOOKUP(A6,'REPORTE'!$A$1:$AG$1961,31,0)</f>
        <v>CHIMBORAZO</v>
      </c>
      <c r="J6" s="20" t="str">
        <f>VLOOKUP(A6,'REPORTE'!$A$1:$AG$1961,32,0)</f>
        <v>RIOBAMBA</v>
      </c>
      <c r="K6" s="20" t="str">
        <f>VLOOKUP(A6,'REPORTE'!$A$1:$AG$1961,33,0)</f>
        <v>LICAN</v>
      </c>
      <c r="L6" s="20" t="str">
        <f>VLOOKUP(K6,PROVINCIAS!$F$1:$G$1171,2,0)</f>
        <v>RURAL</v>
      </c>
      <c r="M6" s="20">
        <v>1000018</v>
      </c>
      <c r="N6" s="20" t="s">
        <v>15374</v>
      </c>
      <c r="O6" s="20"/>
      <c r="P6" s="20">
        <v>0.24</v>
      </c>
      <c r="Q6" s="20" t="s">
        <v>11150</v>
      </c>
      <c r="R6" s="20" t="s">
        <v>11150</v>
      </c>
      <c r="S6" s="20" t="s">
        <v>11150</v>
      </c>
      <c r="T6" s="20" t="s">
        <v>11150</v>
      </c>
      <c r="U6" s="20" t="s">
        <v>11150</v>
      </c>
      <c r="V6" s="20" t="s">
        <v>11150</v>
      </c>
      <c r="W6" s="20">
        <v>0.24</v>
      </c>
    </row>
    <row r="7" spans="1:23" x14ac:dyDescent="0.45">
      <c r="A7" s="20">
        <v>1000016</v>
      </c>
      <c r="B7" s="20" t="s">
        <v>9431</v>
      </c>
      <c r="C7" s="20" t="s">
        <v>13595</v>
      </c>
      <c r="D7" s="20">
        <v>602084394</v>
      </c>
      <c r="E7" s="20" t="str">
        <f>VLOOKUP(A7,'REPORTE'!$A$1:$AG$1961,5,0)</f>
        <v>ECUATORIANO(A)</v>
      </c>
      <c r="F7" s="20" t="str">
        <f>VLOOKUP(A7,'REPORTE'!$A$1:$AG$1961,18,0)</f>
        <v>F</v>
      </c>
      <c r="G7" s="20" t="str">
        <f>VLOOKUP(A7,'REPORTE'!$A$1:$AG$1961,6,0)</f>
        <v>NACIONAL</v>
      </c>
      <c r="H7" s="20" t="str">
        <f>VLOOKUP(A7,'REPORTE'!$A$1:$AG$1961,30,0)</f>
        <v>Universitaria</v>
      </c>
      <c r="I7" s="20" t="str">
        <f>VLOOKUP(A7,'REPORTE'!$A$1:$AG$1961,31,0)</f>
        <v>CHIMBORAZO</v>
      </c>
      <c r="J7" s="20" t="str">
        <f>VLOOKUP(A7,'REPORTE'!$A$1:$AG$1961,32,0)</f>
        <v>RIOBAMBA</v>
      </c>
      <c r="K7" s="20" t="str">
        <f>VLOOKUP(A7,'REPORTE'!$A$1:$AG$1961,33,0)</f>
        <v>RIOBAMBA</v>
      </c>
      <c r="L7" s="20" t="str">
        <f>VLOOKUP(K7,PROVINCIAS!$F$1:$G$1171,2,0)</f>
        <v>URBANA</v>
      </c>
      <c r="M7" s="20">
        <v>1000024</v>
      </c>
      <c r="N7" s="20" t="s">
        <v>15374</v>
      </c>
      <c r="O7" s="20"/>
      <c r="P7" s="20">
        <v>78.819999999999993</v>
      </c>
      <c r="Q7" s="20" t="s">
        <v>11150</v>
      </c>
      <c r="R7" s="20" t="s">
        <v>11150</v>
      </c>
      <c r="S7" s="20" t="s">
        <v>11150</v>
      </c>
      <c r="T7" s="20" t="s">
        <v>11150</v>
      </c>
      <c r="U7" s="20" t="s">
        <v>11150</v>
      </c>
      <c r="V7" s="20" t="s">
        <v>11150</v>
      </c>
      <c r="W7" s="20">
        <v>78.819999999999993</v>
      </c>
    </row>
    <row r="8" spans="1:23" x14ac:dyDescent="0.45">
      <c r="A8" s="20">
        <v>1000032</v>
      </c>
      <c r="B8" s="20" t="s">
        <v>9431</v>
      </c>
      <c r="C8" s="20" t="s">
        <v>13611</v>
      </c>
      <c r="D8" s="20">
        <v>600614671</v>
      </c>
      <c r="E8" s="20" t="str">
        <f>VLOOKUP(A8,'REPORTE'!$A$1:$AG$1961,5,0)</f>
        <v>ECUATORIANO(A)</v>
      </c>
      <c r="F8" s="20" t="str">
        <f>VLOOKUP(A8,'REPORTE'!$A$1:$AG$1961,18,0)</f>
        <v>F</v>
      </c>
      <c r="G8" s="20" t="str">
        <f>VLOOKUP(A8,'REPORTE'!$A$1:$AG$1961,6,0)</f>
        <v>NACIONAL</v>
      </c>
      <c r="H8" s="20" t="str">
        <f>VLOOKUP(A8,'REPORTE'!$A$1:$AG$1961,30,0)</f>
        <v>Secundaria</v>
      </c>
      <c r="I8" s="20" t="str">
        <f>VLOOKUP(A8,'REPORTE'!$A$1:$AG$1961,31,0)</f>
        <v>CHIMBORAZO</v>
      </c>
      <c r="J8" s="20" t="str">
        <f>VLOOKUP(A8,'REPORTE'!$A$1:$AG$1961,32,0)</f>
        <v>RIOBAMBA</v>
      </c>
      <c r="K8" s="20" t="str">
        <f>VLOOKUP(A8,'REPORTE'!$A$1:$AG$1961,33,0)</f>
        <v>RIOBAMBA</v>
      </c>
      <c r="L8" s="20" t="str">
        <f>VLOOKUP(K8,PROVINCIAS!$F$1:$G$1171,2,0)</f>
        <v>URBANA</v>
      </c>
      <c r="M8" s="20">
        <v>1000028</v>
      </c>
      <c r="N8" s="20" t="s">
        <v>15374</v>
      </c>
      <c r="O8" s="20"/>
      <c r="P8" s="20">
        <v>0.19</v>
      </c>
      <c r="Q8" s="20" t="s">
        <v>11150</v>
      </c>
      <c r="R8" s="20" t="s">
        <v>11150</v>
      </c>
      <c r="S8" s="20" t="s">
        <v>11150</v>
      </c>
      <c r="T8" s="20" t="s">
        <v>11150</v>
      </c>
      <c r="U8" s="20" t="s">
        <v>11150</v>
      </c>
      <c r="V8" s="20" t="s">
        <v>11150</v>
      </c>
      <c r="W8" s="20">
        <v>0.19</v>
      </c>
    </row>
    <row r="9" spans="1:23" x14ac:dyDescent="0.45">
      <c r="A9" s="20">
        <v>1000036</v>
      </c>
      <c r="B9" s="20" t="s">
        <v>9431</v>
      </c>
      <c r="C9" s="20" t="s">
        <v>9907</v>
      </c>
      <c r="D9" s="20">
        <v>600036321</v>
      </c>
      <c r="E9" s="20" t="str">
        <f>VLOOKUP(A9,'REPORTE'!$A$1:$AG$1961,5,0)</f>
        <v>ECUATORIANO(A)</v>
      </c>
      <c r="F9" s="20" t="str">
        <f>VLOOKUP(A9,'REPORTE'!$A$1:$AG$1961,18,0)</f>
        <v>M</v>
      </c>
      <c r="G9" s="20" t="str">
        <f>VLOOKUP(A9,'REPORTE'!$A$1:$AG$1961,6,0)</f>
        <v>NACIONAL</v>
      </c>
      <c r="H9" s="20" t="str">
        <f>VLOOKUP(A9,'REPORTE'!$A$1:$AG$1961,30,0)</f>
        <v>Secundaria</v>
      </c>
      <c r="I9" s="20" t="str">
        <f>VLOOKUP(A9,'REPORTE'!$A$1:$AG$1961,31,0)</f>
        <v>CHIMBORAZO</v>
      </c>
      <c r="J9" s="20" t="str">
        <f>VLOOKUP(A9,'REPORTE'!$A$1:$AG$1961,32,0)</f>
        <v>RIOBAMBA</v>
      </c>
      <c r="K9" s="20" t="str">
        <f>VLOOKUP(A9,'REPORTE'!$A$1:$AG$1961,33,0)</f>
        <v>QUIMIAG</v>
      </c>
      <c r="L9" s="20" t="str">
        <f>VLOOKUP(K9,PROVINCIAS!$F$1:$G$1171,2,0)</f>
        <v>RURAL</v>
      </c>
      <c r="M9" s="20">
        <v>1000039</v>
      </c>
      <c r="N9" s="20" t="s">
        <v>15374</v>
      </c>
      <c r="O9" s="20"/>
      <c r="P9" s="20">
        <v>29.7</v>
      </c>
      <c r="Q9" s="20" t="s">
        <v>11150</v>
      </c>
      <c r="R9" s="20" t="s">
        <v>11150</v>
      </c>
      <c r="S9" s="20" t="s">
        <v>11150</v>
      </c>
      <c r="T9" s="20" t="s">
        <v>12025</v>
      </c>
      <c r="U9" s="20" t="s">
        <v>11150</v>
      </c>
      <c r="V9" s="20" t="s">
        <v>11150</v>
      </c>
      <c r="W9" s="20">
        <v>129.69999999999999</v>
      </c>
    </row>
    <row r="10" spans="1:23" x14ac:dyDescent="0.45">
      <c r="A10" s="20">
        <v>1000037</v>
      </c>
      <c r="B10" s="20" t="s">
        <v>9431</v>
      </c>
      <c r="C10" s="20" t="s">
        <v>13615</v>
      </c>
      <c r="D10" s="20">
        <v>602094344</v>
      </c>
      <c r="E10" s="20" t="str">
        <f>VLOOKUP(A10,'REPORTE'!$A$1:$AG$1961,5,0)</f>
        <v>ECUATORIANO(A)</v>
      </c>
      <c r="F10" s="20" t="str">
        <f>VLOOKUP(A10,'REPORTE'!$A$1:$AG$1961,18,0)</f>
        <v>F</v>
      </c>
      <c r="G10" s="20" t="str">
        <f>VLOOKUP(A10,'REPORTE'!$A$1:$AG$1961,6,0)</f>
        <v>NACIONAL</v>
      </c>
      <c r="H10" s="20" t="str">
        <f>VLOOKUP(A10,'REPORTE'!$A$1:$AG$1961,30,0)</f>
        <v>Secundaria</v>
      </c>
      <c r="I10" s="20" t="str">
        <f>VLOOKUP(A10,'REPORTE'!$A$1:$AG$1961,31,0)</f>
        <v>CHIMBORAZO</v>
      </c>
      <c r="J10" s="20" t="str">
        <f>VLOOKUP(A10,'REPORTE'!$A$1:$AG$1961,32,0)</f>
        <v>RIOBAMBA</v>
      </c>
      <c r="K10" s="20" t="str">
        <f>VLOOKUP(A10,'REPORTE'!$A$1:$AG$1961,33,0)</f>
        <v>RIOBAMBA</v>
      </c>
      <c r="L10" s="20" t="str">
        <f>VLOOKUP(K10,PROVINCIAS!$F$1:$G$1171,2,0)</f>
        <v>URBANA</v>
      </c>
      <c r="M10" s="20">
        <v>1000044</v>
      </c>
      <c r="N10" s="20" t="s">
        <v>15374</v>
      </c>
      <c r="O10" s="20"/>
      <c r="P10" s="20">
        <v>14.48</v>
      </c>
      <c r="Q10" s="20" t="s">
        <v>11150</v>
      </c>
      <c r="R10" s="20" t="s">
        <v>11150</v>
      </c>
      <c r="S10" s="20" t="s">
        <v>11150</v>
      </c>
      <c r="T10" s="20" t="s">
        <v>11150</v>
      </c>
      <c r="U10" s="20" t="s">
        <v>11150</v>
      </c>
      <c r="V10" s="20" t="s">
        <v>11150</v>
      </c>
      <c r="W10" s="20">
        <v>14.48</v>
      </c>
    </row>
    <row r="11" spans="1:23" x14ac:dyDescent="0.45">
      <c r="A11" s="20">
        <v>1000079</v>
      </c>
      <c r="B11" s="20" t="s">
        <v>9431</v>
      </c>
      <c r="C11" s="20" t="s">
        <v>13644</v>
      </c>
      <c r="D11" s="20">
        <v>601512718</v>
      </c>
      <c r="E11" s="20" t="str">
        <f>VLOOKUP(A11,'REPORTE'!$A$1:$AG$1961,5,0)</f>
        <v>ECUATORIANO(A)</v>
      </c>
      <c r="F11" s="20" t="str">
        <f>VLOOKUP(A11,'REPORTE'!$A$1:$AG$1961,18,0)</f>
        <v>M</v>
      </c>
      <c r="G11" s="20" t="str">
        <f>VLOOKUP(A11,'REPORTE'!$A$1:$AG$1961,6,0)</f>
        <v>NACIONAL</v>
      </c>
      <c r="H11" s="20" t="str">
        <f>VLOOKUP(A11,'REPORTE'!$A$1:$AG$1961,30,0)</f>
        <v>Universitaria</v>
      </c>
      <c r="I11" s="20" t="str">
        <f>VLOOKUP(A11,'REPORTE'!$A$1:$AG$1961,31,0)</f>
        <v>CHIMBORAZO</v>
      </c>
      <c r="J11" s="20" t="str">
        <f>VLOOKUP(A11,'REPORTE'!$A$1:$AG$1961,32,0)</f>
        <v>RIOBAMBA</v>
      </c>
      <c r="K11" s="20" t="str">
        <f>VLOOKUP(A11,'REPORTE'!$A$1:$AG$1961,33,0)</f>
        <v>RIOBAMBA</v>
      </c>
      <c r="L11" s="20" t="str">
        <f>VLOOKUP(K11,PROVINCIAS!$F$1:$G$1171,2,0)</f>
        <v>URBANA</v>
      </c>
      <c r="M11" s="20">
        <v>1000045</v>
      </c>
      <c r="N11" s="20" t="s">
        <v>15374</v>
      </c>
      <c r="O11" s="20"/>
      <c r="P11" s="20">
        <v>0.15</v>
      </c>
      <c r="Q11" s="20" t="s">
        <v>11150</v>
      </c>
      <c r="R11" s="20" t="s">
        <v>11150</v>
      </c>
      <c r="S11" s="20" t="s">
        <v>11150</v>
      </c>
      <c r="T11" s="20" t="s">
        <v>11150</v>
      </c>
      <c r="U11" s="20" t="s">
        <v>11150</v>
      </c>
      <c r="V11" s="20" t="s">
        <v>11150</v>
      </c>
      <c r="W11" s="20">
        <v>0.15</v>
      </c>
    </row>
    <row r="12" spans="1:23" x14ac:dyDescent="0.45">
      <c r="A12" s="20">
        <v>1000041</v>
      </c>
      <c r="B12" s="20" t="s">
        <v>9431</v>
      </c>
      <c r="C12" s="20" t="s">
        <v>9710</v>
      </c>
      <c r="D12" s="20">
        <v>602612319</v>
      </c>
      <c r="E12" s="20" t="str">
        <f>VLOOKUP(A12,'REPORTE'!$A$1:$AG$1961,5,0)</f>
        <v>ECUATORIANO(A)</v>
      </c>
      <c r="F12" s="20" t="str">
        <f>VLOOKUP(A12,'REPORTE'!$A$1:$AG$1961,18,0)</f>
        <v>M</v>
      </c>
      <c r="G12" s="20" t="str">
        <f>VLOOKUP(A12,'REPORTE'!$A$1:$AG$1961,6,0)</f>
        <v>NACIONAL</v>
      </c>
      <c r="H12" s="20" t="str">
        <f>VLOOKUP(A12,'REPORTE'!$A$1:$AG$1961,30,0)</f>
        <v>Secundaria</v>
      </c>
      <c r="I12" s="20" t="str">
        <f>VLOOKUP(A12,'REPORTE'!$A$1:$AG$1961,31,0)</f>
        <v>CHIMBORAZO</v>
      </c>
      <c r="J12" s="20" t="str">
        <f>VLOOKUP(A12,'REPORTE'!$A$1:$AG$1961,32,0)</f>
        <v>RIOBAMBA</v>
      </c>
      <c r="K12" s="20" t="str">
        <f>VLOOKUP(A12,'REPORTE'!$A$1:$AG$1961,33,0)</f>
        <v>LIZARZABURU</v>
      </c>
      <c r="L12" s="20" t="str">
        <f>VLOOKUP(K12,PROVINCIAS!$F$1:$G$1171,2,0)</f>
        <v>URBANA</v>
      </c>
      <c r="M12" s="20">
        <v>1000047</v>
      </c>
      <c r="N12" s="20" t="s">
        <v>15374</v>
      </c>
      <c r="O12" s="20"/>
      <c r="P12" s="20">
        <v>0</v>
      </c>
      <c r="Q12" s="20" t="s">
        <v>11150</v>
      </c>
      <c r="R12" s="20" t="s">
        <v>11150</v>
      </c>
      <c r="S12" s="20" t="s">
        <v>11150</v>
      </c>
      <c r="T12" s="20" t="s">
        <v>11150</v>
      </c>
      <c r="U12" s="20" t="s">
        <v>11150</v>
      </c>
      <c r="V12" s="20" t="s">
        <v>11150</v>
      </c>
      <c r="W12" s="20">
        <v>0</v>
      </c>
    </row>
    <row r="13" spans="1:23" x14ac:dyDescent="0.45">
      <c r="A13" s="20">
        <v>1000164</v>
      </c>
      <c r="B13" s="20" t="s">
        <v>9431</v>
      </c>
      <c r="C13" s="20" t="s">
        <v>14577</v>
      </c>
      <c r="D13" s="20">
        <v>600843742</v>
      </c>
      <c r="E13" s="20" t="str">
        <f>VLOOKUP(A13,'REPORTE'!$A$1:$AG$1961,5,0)</f>
        <v>ECUATORIANO(A)</v>
      </c>
      <c r="F13" s="20" t="str">
        <f>VLOOKUP(A13,'REPORTE'!$A$1:$AG$1961,18,0)</f>
        <v>M</v>
      </c>
      <c r="G13" s="20" t="str">
        <f>VLOOKUP(A13,'REPORTE'!$A$1:$AG$1961,6,0)</f>
        <v>NACIONAL</v>
      </c>
      <c r="H13" s="20" t="str">
        <f>VLOOKUP(A13,'REPORTE'!$A$1:$AG$1961,30,0)</f>
        <v>Ninguna</v>
      </c>
      <c r="I13" s="20" t="str">
        <f>VLOOKUP(A13,'REPORTE'!$A$1:$AG$1961,31,0)</f>
        <v>PICHINCHA</v>
      </c>
      <c r="J13" s="20" t="str">
        <f>VLOOKUP(A13,'REPORTE'!$A$1:$AG$1961,32,0)</f>
        <v>QUITO</v>
      </c>
      <c r="K13" s="20" t="str">
        <f>VLOOKUP(A13,'REPORTE'!$A$1:$AG$1961,33,0)</f>
        <v>COTOCOLLAO</v>
      </c>
      <c r="L13" s="20" t="str">
        <f>VLOOKUP(K13,PROVINCIAS!$F$1:$G$1171,2,0)</f>
        <v>URBANA</v>
      </c>
      <c r="M13" s="20">
        <v>1000048</v>
      </c>
      <c r="N13" s="20" t="s">
        <v>15374</v>
      </c>
      <c r="O13" s="20"/>
      <c r="P13" s="20">
        <v>0.18</v>
      </c>
      <c r="Q13" s="20" t="s">
        <v>11150</v>
      </c>
      <c r="R13" s="20" t="s">
        <v>11150</v>
      </c>
      <c r="S13" s="20" t="s">
        <v>11150</v>
      </c>
      <c r="T13" s="20" t="s">
        <v>11150</v>
      </c>
      <c r="U13" s="20" t="s">
        <v>11150</v>
      </c>
      <c r="V13" s="20" t="s">
        <v>11150</v>
      </c>
      <c r="W13" s="20">
        <v>0.18</v>
      </c>
    </row>
    <row r="14" spans="1:23" x14ac:dyDescent="0.45">
      <c r="A14" s="20">
        <v>1000165</v>
      </c>
      <c r="B14" s="20" t="s">
        <v>9431</v>
      </c>
      <c r="C14" s="20" t="s">
        <v>14579</v>
      </c>
      <c r="D14" s="20">
        <v>601099864</v>
      </c>
      <c r="E14" s="20" t="str">
        <f>VLOOKUP(A14,'REPORTE'!$A$1:$AG$1961,5,0)</f>
        <v>ECUATORIANO(A)</v>
      </c>
      <c r="F14" s="20" t="str">
        <f>VLOOKUP(A14,'REPORTE'!$A$1:$AG$1961,18,0)</f>
        <v>M</v>
      </c>
      <c r="G14" s="20" t="str">
        <f>VLOOKUP(A14,'REPORTE'!$A$1:$AG$1961,6,0)</f>
        <v>NACIONAL</v>
      </c>
      <c r="H14" s="20" t="str">
        <f>VLOOKUP(A14,'REPORTE'!$A$1:$AG$1961,30,0)</f>
        <v>Ninguna</v>
      </c>
      <c r="I14" s="20" t="str">
        <f>VLOOKUP(A14,'REPORTE'!$A$1:$AG$1961,31,0)</f>
        <v>PICHINCHA</v>
      </c>
      <c r="J14" s="20" t="str">
        <f>VLOOKUP(A14,'REPORTE'!$A$1:$AG$1961,32,0)</f>
        <v>QUITO</v>
      </c>
      <c r="K14" s="20" t="str">
        <f>VLOOKUP(A14,'REPORTE'!$A$1:$AG$1961,33,0)</f>
        <v>COTOCOLLAO</v>
      </c>
      <c r="L14" s="20" t="str">
        <f>VLOOKUP(K14,PROVINCIAS!$F$1:$G$1171,2,0)</f>
        <v>URBANA</v>
      </c>
      <c r="M14" s="20">
        <v>1000049</v>
      </c>
      <c r="N14" s="20" t="s">
        <v>15375</v>
      </c>
      <c r="O14" s="20">
        <v>43724</v>
      </c>
      <c r="P14" s="20">
        <v>75</v>
      </c>
      <c r="Q14" s="20" t="s">
        <v>11150</v>
      </c>
      <c r="R14" s="20" t="s">
        <v>11150</v>
      </c>
      <c r="S14" s="20" t="s">
        <v>11150</v>
      </c>
      <c r="T14" s="20" t="s">
        <v>11150</v>
      </c>
      <c r="U14" s="20" t="s">
        <v>11150</v>
      </c>
      <c r="V14" s="20" t="s">
        <v>11150</v>
      </c>
      <c r="W14" s="20">
        <v>75</v>
      </c>
    </row>
    <row r="15" spans="1:23" x14ac:dyDescent="0.45">
      <c r="A15" s="20">
        <v>1000083</v>
      </c>
      <c r="B15" s="20" t="s">
        <v>9431</v>
      </c>
      <c r="C15" s="20" t="s">
        <v>13646</v>
      </c>
      <c r="D15" s="20">
        <v>603360843</v>
      </c>
      <c r="E15" s="20" t="str">
        <f>VLOOKUP(A15,'REPORTE'!$A$1:$AG$1961,5,0)</f>
        <v>ECUATORIANO(A)</v>
      </c>
      <c r="F15" s="20" t="str">
        <f>VLOOKUP(A15,'REPORTE'!$A$1:$AG$1961,18,0)</f>
        <v>M</v>
      </c>
      <c r="G15" s="20" t="str">
        <f>VLOOKUP(A15,'REPORTE'!$A$1:$AG$1961,6,0)</f>
        <v>NACIONAL</v>
      </c>
      <c r="H15" s="20" t="str">
        <f>VLOOKUP(A15,'REPORTE'!$A$1:$AG$1961,30,0)</f>
        <v>Secundaria</v>
      </c>
      <c r="I15" s="20" t="str">
        <f>VLOOKUP(A15,'REPORTE'!$A$1:$AG$1961,31,0)</f>
        <v>CHIMBORAZO</v>
      </c>
      <c r="J15" s="20" t="str">
        <f>VLOOKUP(A15,'REPORTE'!$A$1:$AG$1961,32,0)</f>
        <v>RIOBAMBA</v>
      </c>
      <c r="K15" s="20" t="str">
        <f>VLOOKUP(A15,'REPORTE'!$A$1:$AG$1961,33,0)</f>
        <v>RIOBAMBA</v>
      </c>
      <c r="L15" s="20" t="str">
        <f>VLOOKUP(K15,PROVINCIAS!$F$1:$G$1171,2,0)</f>
        <v>URBANA</v>
      </c>
      <c r="M15" s="20">
        <v>1000052</v>
      </c>
      <c r="N15" s="20" t="s">
        <v>15374</v>
      </c>
      <c r="O15" s="20"/>
      <c r="P15" s="20">
        <v>0.22</v>
      </c>
      <c r="Q15" s="20" t="s">
        <v>11150</v>
      </c>
      <c r="R15" s="20" t="s">
        <v>11150</v>
      </c>
      <c r="S15" s="20" t="s">
        <v>11150</v>
      </c>
      <c r="T15" s="20" t="s">
        <v>11150</v>
      </c>
      <c r="U15" s="20" t="s">
        <v>11150</v>
      </c>
      <c r="V15" s="20" t="s">
        <v>11150</v>
      </c>
      <c r="W15" s="20">
        <v>0.22</v>
      </c>
    </row>
    <row r="16" spans="1:23" x14ac:dyDescent="0.45">
      <c r="A16" s="20">
        <v>1000042</v>
      </c>
      <c r="B16" s="20" t="s">
        <v>9431</v>
      </c>
      <c r="C16" s="20" t="s">
        <v>10457</v>
      </c>
      <c r="D16" s="20">
        <v>1002688578</v>
      </c>
      <c r="E16" s="20" t="str">
        <f>VLOOKUP(A16,'REPORTE'!$A$1:$AG$1961,5,0)</f>
        <v>ECUATORIANO(A)</v>
      </c>
      <c r="F16" s="20" t="str">
        <f>VLOOKUP(A16,'REPORTE'!$A$1:$AG$1961,18,0)</f>
        <v>M</v>
      </c>
      <c r="G16" s="20" t="str">
        <f>VLOOKUP(A16,'REPORTE'!$A$1:$AG$1961,6,0)</f>
        <v>NACIONAL</v>
      </c>
      <c r="H16" s="20" t="str">
        <f>VLOOKUP(A16,'REPORTE'!$A$1:$AG$1961,30,0)</f>
        <v>Secundaria</v>
      </c>
      <c r="I16" s="20" t="str">
        <f>VLOOKUP(A16,'REPORTE'!$A$1:$AG$1961,31,0)</f>
        <v>CHIMBORAZO</v>
      </c>
      <c r="J16" s="20" t="str">
        <f>VLOOKUP(A16,'REPORTE'!$A$1:$AG$1961,32,0)</f>
        <v>RIOBAMBA</v>
      </c>
      <c r="K16" s="20" t="str">
        <f>VLOOKUP(A16,'REPORTE'!$A$1:$AG$1961,33,0)</f>
        <v>YARUQUIES</v>
      </c>
      <c r="L16" s="20" t="str">
        <f>VLOOKUP(K16,PROVINCIAS!$F$1:$G$1171,2,0)</f>
        <v>URBANA</v>
      </c>
      <c r="M16" s="20">
        <v>1000053</v>
      </c>
      <c r="N16" s="20" t="s">
        <v>15374</v>
      </c>
      <c r="O16" s="20"/>
      <c r="P16" s="20">
        <v>1.54</v>
      </c>
      <c r="Q16" s="20" t="s">
        <v>11150</v>
      </c>
      <c r="R16" s="20" t="s">
        <v>11150</v>
      </c>
      <c r="S16" s="20" t="s">
        <v>11150</v>
      </c>
      <c r="T16" s="20" t="s">
        <v>14387</v>
      </c>
      <c r="U16" s="20" t="s">
        <v>11150</v>
      </c>
      <c r="V16" s="20" t="s">
        <v>11150</v>
      </c>
      <c r="W16" s="20">
        <v>151.54</v>
      </c>
    </row>
    <row r="17" spans="1:23" x14ac:dyDescent="0.45">
      <c r="A17" s="20">
        <v>1000008</v>
      </c>
      <c r="B17" s="20" t="s">
        <v>9431</v>
      </c>
      <c r="C17" s="20" t="s">
        <v>13587</v>
      </c>
      <c r="D17" s="20">
        <v>604023788</v>
      </c>
      <c r="E17" s="20" t="str">
        <f>VLOOKUP(A17,'REPORTE'!$A$1:$AG$1961,5,0)</f>
        <v>ECUATORIANO(A) INDIGENA</v>
      </c>
      <c r="F17" s="20" t="str">
        <f>VLOOKUP(A17,'REPORTE'!$A$1:$AG$1961,18,0)</f>
        <v>M</v>
      </c>
      <c r="G17" s="20" t="str">
        <f>VLOOKUP(A17,'REPORTE'!$A$1:$AG$1961,6,0)</f>
        <v>NACIONAL</v>
      </c>
      <c r="H17" s="20" t="str">
        <f>VLOOKUP(A17,'REPORTE'!$A$1:$AG$1961,30,0)</f>
        <v>Secundaria</v>
      </c>
      <c r="I17" s="20" t="str">
        <f>VLOOKUP(A17,'REPORTE'!$A$1:$AG$1961,31,0)</f>
        <v>CHIMBORAZO</v>
      </c>
      <c r="J17" s="20" t="str">
        <f>VLOOKUP(A17,'REPORTE'!$A$1:$AG$1961,32,0)</f>
        <v>RIOBAMBA</v>
      </c>
      <c r="K17" s="20" t="str">
        <f>VLOOKUP(A17,'REPORTE'!$A$1:$AG$1961,33,0)</f>
        <v>VELOZ</v>
      </c>
      <c r="L17" s="20" t="str">
        <f>VLOOKUP(K17,PROVINCIAS!$F$1:$G$1171,2,0)</f>
        <v>URBANA</v>
      </c>
      <c r="M17" s="20">
        <v>1000055</v>
      </c>
      <c r="N17" s="20" t="s">
        <v>15374</v>
      </c>
      <c r="O17" s="20"/>
      <c r="P17" s="20">
        <v>10.050000000000001</v>
      </c>
      <c r="Q17" s="20" t="s">
        <v>11150</v>
      </c>
      <c r="R17" s="20" t="s">
        <v>11150</v>
      </c>
      <c r="S17" s="20" t="s">
        <v>11150</v>
      </c>
      <c r="T17" s="20" t="s">
        <v>11150</v>
      </c>
      <c r="U17" s="20" t="s">
        <v>11150</v>
      </c>
      <c r="V17" s="20" t="s">
        <v>11150</v>
      </c>
      <c r="W17" s="20">
        <v>10.050000000000001</v>
      </c>
    </row>
    <row r="18" spans="1:23" x14ac:dyDescent="0.45">
      <c r="A18" s="20">
        <v>1000049</v>
      </c>
      <c r="B18" s="20" t="s">
        <v>9431</v>
      </c>
      <c r="C18" s="20" t="s">
        <v>10059</v>
      </c>
      <c r="D18" s="20">
        <v>602311086</v>
      </c>
      <c r="E18" s="20" t="str">
        <f>VLOOKUP(A18,'REPORTE'!$A$1:$AG$1961,5,0)</f>
        <v>ECUATORIANO(A)</v>
      </c>
      <c r="F18" s="20" t="str">
        <f>VLOOKUP(A18,'REPORTE'!$A$1:$AG$1961,18,0)</f>
        <v>M</v>
      </c>
      <c r="G18" s="20" t="str">
        <f>VLOOKUP(A18,'REPORTE'!$A$1:$AG$1961,6,0)</f>
        <v>NACIONAL</v>
      </c>
      <c r="H18" s="20" t="str">
        <f>VLOOKUP(A18,'REPORTE'!$A$1:$AG$1961,30,0)</f>
        <v>Secundaria</v>
      </c>
      <c r="I18" s="20" t="str">
        <f>VLOOKUP(A18,'REPORTE'!$A$1:$AG$1961,31,0)</f>
        <v>CHIMBORAZO</v>
      </c>
      <c r="J18" s="20" t="str">
        <f>VLOOKUP(A18,'REPORTE'!$A$1:$AG$1961,32,0)</f>
        <v>RIOBAMBA</v>
      </c>
      <c r="K18" s="20" t="str">
        <f>VLOOKUP(A18,'REPORTE'!$A$1:$AG$1961,33,0)</f>
        <v>RIOBAMBA</v>
      </c>
      <c r="L18" s="20" t="str">
        <f>VLOOKUP(K18,PROVINCIAS!$F$1:$G$1171,2,0)</f>
        <v>URBANA</v>
      </c>
      <c r="M18" s="20">
        <v>1000061</v>
      </c>
      <c r="N18" s="20" t="s">
        <v>15374</v>
      </c>
      <c r="O18" s="20"/>
      <c r="P18" s="20">
        <v>7.49</v>
      </c>
      <c r="Q18" s="20" t="s">
        <v>11150</v>
      </c>
      <c r="R18" s="20" t="s">
        <v>11150</v>
      </c>
      <c r="S18" s="20" t="s">
        <v>11150</v>
      </c>
      <c r="T18" s="20" t="s">
        <v>11150</v>
      </c>
      <c r="U18" s="20" t="s">
        <v>11150</v>
      </c>
      <c r="V18" s="20" t="s">
        <v>11150</v>
      </c>
      <c r="W18" s="20">
        <v>7.49</v>
      </c>
    </row>
    <row r="19" spans="1:23" x14ac:dyDescent="0.45">
      <c r="A19" s="20">
        <v>1000078</v>
      </c>
      <c r="B19" s="20" t="s">
        <v>9431</v>
      </c>
      <c r="C19" s="20" t="s">
        <v>13643</v>
      </c>
      <c r="D19" s="20">
        <v>603067638</v>
      </c>
      <c r="E19" s="20" t="str">
        <f>VLOOKUP(A19,'REPORTE'!$A$1:$AG$1961,5,0)</f>
        <v>ECUATORIANO(A)</v>
      </c>
      <c r="F19" s="20" t="str">
        <f>VLOOKUP(A19,'REPORTE'!$A$1:$AG$1961,18,0)</f>
        <v>M</v>
      </c>
      <c r="G19" s="20" t="str">
        <f>VLOOKUP(A19,'REPORTE'!$A$1:$AG$1961,6,0)</f>
        <v>NACIONAL</v>
      </c>
      <c r="H19" s="20" t="str">
        <f>VLOOKUP(A19,'REPORTE'!$A$1:$AG$1961,30,0)</f>
        <v>Secundaria</v>
      </c>
      <c r="I19" s="20" t="str">
        <f>VLOOKUP(A19,'REPORTE'!$A$1:$AG$1961,31,0)</f>
        <v>CHIMBORAZO</v>
      </c>
      <c r="J19" s="20" t="str">
        <f>VLOOKUP(A19,'REPORTE'!$A$1:$AG$1961,32,0)</f>
        <v>RIOBAMBA</v>
      </c>
      <c r="K19" s="20" t="str">
        <f>VLOOKUP(A19,'REPORTE'!$A$1:$AG$1961,33,0)</f>
        <v>RIOBAMBA</v>
      </c>
      <c r="L19" s="20" t="str">
        <f>VLOOKUP(K19,PROVINCIAS!$F$1:$G$1171,2,0)</f>
        <v>URBANA</v>
      </c>
      <c r="M19" s="20">
        <v>1000067</v>
      </c>
      <c r="N19" s="20" t="s">
        <v>15374</v>
      </c>
      <c r="O19" s="20"/>
      <c r="P19" s="20">
        <v>233.16</v>
      </c>
      <c r="Q19" s="20" t="s">
        <v>11150</v>
      </c>
      <c r="R19" s="20" t="s">
        <v>11150</v>
      </c>
      <c r="S19" s="20" t="s">
        <v>11150</v>
      </c>
      <c r="T19" s="20" t="s">
        <v>11150</v>
      </c>
      <c r="U19" s="20" t="s">
        <v>11150</v>
      </c>
      <c r="V19" s="20" t="s">
        <v>11150</v>
      </c>
      <c r="W19" s="20">
        <v>233.16</v>
      </c>
    </row>
    <row r="20" spans="1:23" x14ac:dyDescent="0.45">
      <c r="A20" s="20">
        <v>1000053</v>
      </c>
      <c r="B20" s="20" t="s">
        <v>9431</v>
      </c>
      <c r="C20" s="20" t="s">
        <v>13626</v>
      </c>
      <c r="D20" s="20">
        <v>602195778</v>
      </c>
      <c r="E20" s="20" t="str">
        <f>VLOOKUP(A20,'REPORTE'!$A$1:$AG$1961,5,0)</f>
        <v>ECUATORIANO(A)</v>
      </c>
      <c r="F20" s="20" t="str">
        <f>VLOOKUP(A20,'REPORTE'!$A$1:$AG$1961,18,0)</f>
        <v>M</v>
      </c>
      <c r="G20" s="20" t="str">
        <f>VLOOKUP(A20,'REPORTE'!$A$1:$AG$1961,6,0)</f>
        <v>NACIONAL</v>
      </c>
      <c r="H20" s="20" t="str">
        <f>VLOOKUP(A20,'REPORTE'!$A$1:$AG$1961,30,0)</f>
        <v>Secundaria</v>
      </c>
      <c r="I20" s="20" t="str">
        <f>VLOOKUP(A20,'REPORTE'!$A$1:$AG$1961,31,0)</f>
        <v>CHIMBORAZO</v>
      </c>
      <c r="J20" s="20" t="str">
        <f>VLOOKUP(A20,'REPORTE'!$A$1:$AG$1961,32,0)</f>
        <v>RIOBAMBA</v>
      </c>
      <c r="K20" s="20" t="str">
        <f>VLOOKUP(A20,'REPORTE'!$A$1:$AG$1961,33,0)</f>
        <v>LICAN</v>
      </c>
      <c r="L20" s="20" t="str">
        <f>VLOOKUP(K20,PROVINCIAS!$F$1:$G$1171,2,0)</f>
        <v>RURAL</v>
      </c>
      <c r="M20" s="20">
        <v>1000068</v>
      </c>
      <c r="N20" s="20" t="s">
        <v>15374</v>
      </c>
      <c r="O20" s="20"/>
      <c r="P20" s="20">
        <v>0.34</v>
      </c>
      <c r="Q20" s="20" t="s">
        <v>11150</v>
      </c>
      <c r="R20" s="20" t="s">
        <v>11150</v>
      </c>
      <c r="S20" s="20" t="s">
        <v>11150</v>
      </c>
      <c r="T20" s="20" t="s">
        <v>11150</v>
      </c>
      <c r="U20" s="20" t="s">
        <v>11150</v>
      </c>
      <c r="V20" s="20" t="s">
        <v>11150</v>
      </c>
      <c r="W20" s="20">
        <v>0.34</v>
      </c>
    </row>
    <row r="21" spans="1:23" x14ac:dyDescent="0.45">
      <c r="A21" s="20">
        <v>1000054</v>
      </c>
      <c r="B21" s="20" t="s">
        <v>9431</v>
      </c>
      <c r="C21" s="20" t="s">
        <v>13627</v>
      </c>
      <c r="D21" s="20">
        <v>602248569</v>
      </c>
      <c r="E21" s="20" t="str">
        <f>VLOOKUP(A21,'REPORTE'!$A$1:$AG$1961,5,0)</f>
        <v>ECUATORIANO(A)</v>
      </c>
      <c r="F21" s="20" t="str">
        <f>VLOOKUP(A21,'REPORTE'!$A$1:$AG$1961,18,0)</f>
        <v>M</v>
      </c>
      <c r="G21" s="20" t="str">
        <f>VLOOKUP(A21,'REPORTE'!$A$1:$AG$1961,6,0)</f>
        <v>NACIONAL</v>
      </c>
      <c r="H21" s="20" t="str">
        <f>VLOOKUP(A21,'REPORTE'!$A$1:$AG$1961,30,0)</f>
        <v>Secundaria</v>
      </c>
      <c r="I21" s="20" t="str">
        <f>VLOOKUP(A21,'REPORTE'!$A$1:$AG$1961,31,0)</f>
        <v>CHIMBORAZO</v>
      </c>
      <c r="J21" s="20" t="str">
        <f>VLOOKUP(A21,'REPORTE'!$A$1:$AG$1961,32,0)</f>
        <v>RIOBAMBA</v>
      </c>
      <c r="K21" s="20" t="str">
        <f>VLOOKUP(A21,'REPORTE'!$A$1:$AG$1961,33,0)</f>
        <v>RIOBAMBA</v>
      </c>
      <c r="L21" s="20" t="str">
        <f>VLOOKUP(K21,PROVINCIAS!$F$1:$G$1171,2,0)</f>
        <v>URBANA</v>
      </c>
      <c r="M21" s="20">
        <v>1000069</v>
      </c>
      <c r="N21" s="20" t="s">
        <v>15374</v>
      </c>
      <c r="O21" s="20"/>
      <c r="P21" s="20">
        <v>0.19</v>
      </c>
      <c r="Q21" s="20" t="s">
        <v>11150</v>
      </c>
      <c r="R21" s="20" t="s">
        <v>11150</v>
      </c>
      <c r="S21" s="20" t="s">
        <v>11150</v>
      </c>
      <c r="T21" s="20" t="s">
        <v>11150</v>
      </c>
      <c r="U21" s="20" t="s">
        <v>11150</v>
      </c>
      <c r="V21" s="20" t="s">
        <v>11150</v>
      </c>
      <c r="W21" s="20">
        <v>0.19</v>
      </c>
    </row>
    <row r="22" spans="1:23" x14ac:dyDescent="0.45">
      <c r="A22" s="20">
        <v>1000055</v>
      </c>
      <c r="B22" s="20" t="s">
        <v>9431</v>
      </c>
      <c r="C22" s="20" t="s">
        <v>9945</v>
      </c>
      <c r="D22" s="20">
        <v>601023534</v>
      </c>
      <c r="E22" s="20" t="str">
        <f>VLOOKUP(A22,'REPORTE'!$A$1:$AG$1961,5,0)</f>
        <v>ECUATORIANO(A)</v>
      </c>
      <c r="F22" s="20" t="str">
        <f>VLOOKUP(A22,'REPORTE'!$A$1:$AG$1961,18,0)</f>
        <v>M</v>
      </c>
      <c r="G22" s="20" t="str">
        <f>VLOOKUP(A22,'REPORTE'!$A$1:$AG$1961,6,0)</f>
        <v>NACIONAL</v>
      </c>
      <c r="H22" s="20" t="str">
        <f>VLOOKUP(A22,'REPORTE'!$A$1:$AG$1961,30,0)</f>
        <v>Universitaria</v>
      </c>
      <c r="I22" s="20" t="str">
        <f>VLOOKUP(A22,'REPORTE'!$A$1:$AG$1961,31,0)</f>
        <v>CHIMBORAZO</v>
      </c>
      <c r="J22" s="20" t="str">
        <f>VLOOKUP(A22,'REPORTE'!$A$1:$AG$1961,32,0)</f>
        <v>GUANO</v>
      </c>
      <c r="K22" s="20" t="str">
        <f>VLOOKUP(A22,'REPORTE'!$A$1:$AG$1961,33,0)</f>
        <v>LA MATRIZ</v>
      </c>
      <c r="L22" s="20" t="str">
        <f>VLOOKUP(K22,PROVINCIAS!$F$1:$G$1171,2,0)</f>
        <v>URBANA</v>
      </c>
      <c r="M22" s="20">
        <v>1000070</v>
      </c>
      <c r="N22" s="20" t="s">
        <v>15374</v>
      </c>
      <c r="O22" s="20"/>
      <c r="P22" s="20">
        <v>23.2</v>
      </c>
      <c r="Q22" s="20" t="s">
        <v>11150</v>
      </c>
      <c r="R22" s="20" t="s">
        <v>11150</v>
      </c>
      <c r="S22" s="20" t="s">
        <v>11150</v>
      </c>
      <c r="T22" s="20" t="s">
        <v>11150</v>
      </c>
      <c r="U22" s="20" t="s">
        <v>11150</v>
      </c>
      <c r="V22" s="20" t="s">
        <v>11150</v>
      </c>
      <c r="W22" s="20">
        <v>23.2</v>
      </c>
    </row>
    <row r="23" spans="1:23" x14ac:dyDescent="0.45">
      <c r="A23" s="20">
        <v>1000086</v>
      </c>
      <c r="B23" s="20" t="s">
        <v>9431</v>
      </c>
      <c r="C23" s="20" t="s">
        <v>13649</v>
      </c>
      <c r="D23" s="20">
        <v>1702936582</v>
      </c>
      <c r="E23" s="20" t="str">
        <f>VLOOKUP(A23,'REPORTE'!$A$1:$AG$1961,5,0)</f>
        <v>ECUATORIANO(A)</v>
      </c>
      <c r="F23" s="20" t="str">
        <f>VLOOKUP(A23,'REPORTE'!$A$1:$AG$1961,18,0)</f>
        <v>F</v>
      </c>
      <c r="G23" s="20" t="str">
        <f>VLOOKUP(A23,'REPORTE'!$A$1:$AG$1961,6,0)</f>
        <v>NACIONAL</v>
      </c>
      <c r="H23" s="20" t="str">
        <f>VLOOKUP(A23,'REPORTE'!$A$1:$AG$1961,30,0)</f>
        <v>Universitaria</v>
      </c>
      <c r="I23" s="20" t="str">
        <f>VLOOKUP(A23,'REPORTE'!$A$1:$AG$1961,31,0)</f>
        <v>ZAMORA</v>
      </c>
      <c r="J23" s="20" t="str">
        <f>VLOOKUP(A23,'REPORTE'!$A$1:$AG$1961,32,0)</f>
        <v>CHINCHIPE</v>
      </c>
      <c r="K23" s="20" t="str">
        <f>VLOOKUP(A23,'REPORTE'!$A$1:$AG$1961,33,0)</f>
        <v>ZUMBA</v>
      </c>
      <c r="L23" s="20" t="str">
        <f>VLOOKUP(K23,PROVINCIAS!$F$1:$G$1171,2,0)</f>
        <v>URBANA</v>
      </c>
      <c r="M23" s="20">
        <v>1000072</v>
      </c>
      <c r="N23" s="20" t="s">
        <v>15374</v>
      </c>
      <c r="O23" s="20"/>
      <c r="P23" s="20">
        <v>12.91</v>
      </c>
      <c r="Q23" s="20" t="s">
        <v>11150</v>
      </c>
      <c r="R23" s="20" t="s">
        <v>11150</v>
      </c>
      <c r="S23" s="20" t="s">
        <v>11150</v>
      </c>
      <c r="T23" s="20" t="s">
        <v>11150</v>
      </c>
      <c r="U23" s="20" t="s">
        <v>11150</v>
      </c>
      <c r="V23" s="20" t="s">
        <v>11150</v>
      </c>
      <c r="W23" s="20">
        <v>12.91</v>
      </c>
    </row>
    <row r="24" spans="1:23" x14ac:dyDescent="0.45">
      <c r="A24" s="20">
        <v>1000071</v>
      </c>
      <c r="B24" s="20" t="s">
        <v>9431</v>
      </c>
      <c r="C24" s="20" t="s">
        <v>10185</v>
      </c>
      <c r="D24" s="20">
        <v>602493041</v>
      </c>
      <c r="E24" s="20" t="str">
        <f>VLOOKUP(A24,'REPORTE'!$A$1:$AG$1961,5,0)</f>
        <v>ECUATORIANO(A)</v>
      </c>
      <c r="F24" s="20" t="str">
        <f>VLOOKUP(A24,'REPORTE'!$A$1:$AG$1961,18,0)</f>
        <v>F</v>
      </c>
      <c r="G24" s="20" t="str">
        <f>VLOOKUP(A24,'REPORTE'!$A$1:$AG$1961,6,0)</f>
        <v>NACIONAL</v>
      </c>
      <c r="H24" s="20" t="str">
        <f>VLOOKUP(A24,'REPORTE'!$A$1:$AG$1961,30,0)</f>
        <v>Secundaria</v>
      </c>
      <c r="I24" s="20" t="str">
        <f>VLOOKUP(A24,'REPORTE'!$A$1:$AG$1961,31,0)</f>
        <v>CHIMBORAZO</v>
      </c>
      <c r="J24" s="20" t="str">
        <f>VLOOKUP(A24,'REPORTE'!$A$1:$AG$1961,32,0)</f>
        <v>RIOBAMBA</v>
      </c>
      <c r="K24" s="20" t="str">
        <f>VLOOKUP(A24,'REPORTE'!$A$1:$AG$1961,33,0)</f>
        <v>RIOBAMBA</v>
      </c>
      <c r="L24" s="20" t="str">
        <f>VLOOKUP(K24,PROVINCIAS!$F$1:$G$1171,2,0)</f>
        <v>URBANA</v>
      </c>
      <c r="M24" s="20">
        <v>1000075</v>
      </c>
      <c r="N24" s="20" t="s">
        <v>15374</v>
      </c>
      <c r="O24" s="20"/>
      <c r="P24" s="20">
        <v>16.79</v>
      </c>
      <c r="Q24" s="20" t="s">
        <v>11150</v>
      </c>
      <c r="R24" s="20" t="s">
        <v>11150</v>
      </c>
      <c r="S24" s="20" t="s">
        <v>11150</v>
      </c>
      <c r="T24" s="20" t="s">
        <v>13703</v>
      </c>
      <c r="U24" s="20" t="s">
        <v>11150</v>
      </c>
      <c r="V24" s="20" t="s">
        <v>12078</v>
      </c>
      <c r="W24" s="20">
        <v>216.79</v>
      </c>
    </row>
    <row r="25" spans="1:23" x14ac:dyDescent="0.45">
      <c r="A25" s="20">
        <v>1000084</v>
      </c>
      <c r="B25" s="20" t="s">
        <v>9431</v>
      </c>
      <c r="C25" s="20" t="s">
        <v>13647</v>
      </c>
      <c r="D25" s="20">
        <v>601803752</v>
      </c>
      <c r="E25" s="20" t="str">
        <f>VLOOKUP(A25,'REPORTE'!$A$1:$AG$1961,5,0)</f>
        <v>ECUATORIANO(A)</v>
      </c>
      <c r="F25" s="20" t="str">
        <f>VLOOKUP(A25,'REPORTE'!$A$1:$AG$1961,18,0)</f>
        <v>F</v>
      </c>
      <c r="G25" s="20" t="str">
        <f>VLOOKUP(A25,'REPORTE'!$A$1:$AG$1961,6,0)</f>
        <v>NACIONAL</v>
      </c>
      <c r="H25" s="20" t="str">
        <f>VLOOKUP(A25,'REPORTE'!$A$1:$AG$1961,30,0)</f>
        <v>Secundaria</v>
      </c>
      <c r="I25" s="20" t="str">
        <f>VLOOKUP(A25,'REPORTE'!$A$1:$AG$1961,31,0)</f>
        <v>CHIMBORAZO</v>
      </c>
      <c r="J25" s="20" t="str">
        <f>VLOOKUP(A25,'REPORTE'!$A$1:$AG$1961,32,0)</f>
        <v>RIOBAMBA</v>
      </c>
      <c r="K25" s="20" t="str">
        <f>VLOOKUP(A25,'REPORTE'!$A$1:$AG$1961,33,0)</f>
        <v>RIOBAMBA</v>
      </c>
      <c r="L25" s="20" t="str">
        <f>VLOOKUP(K25,PROVINCIAS!$F$1:$G$1171,2,0)</f>
        <v>URBANA</v>
      </c>
      <c r="M25" s="20">
        <v>1000077</v>
      </c>
      <c r="N25" s="20" t="s">
        <v>15374</v>
      </c>
      <c r="O25" s="20"/>
      <c r="P25" s="20">
        <v>0.88</v>
      </c>
      <c r="Q25" s="20" t="s">
        <v>11150</v>
      </c>
      <c r="R25" s="20" t="s">
        <v>11150</v>
      </c>
      <c r="S25" s="20" t="s">
        <v>11150</v>
      </c>
      <c r="T25" s="20" t="s">
        <v>11150</v>
      </c>
      <c r="U25" s="20" t="s">
        <v>11150</v>
      </c>
      <c r="V25" s="20" t="s">
        <v>11150</v>
      </c>
      <c r="W25" s="20">
        <v>0.88</v>
      </c>
    </row>
    <row r="26" spans="1:23" x14ac:dyDescent="0.45">
      <c r="A26" s="20">
        <v>1000061</v>
      </c>
      <c r="B26" s="20" t="s">
        <v>9431</v>
      </c>
      <c r="C26" s="20" t="s">
        <v>13632</v>
      </c>
      <c r="D26" s="20">
        <v>601210412</v>
      </c>
      <c r="E26" s="20" t="str">
        <f>VLOOKUP(A26,'REPORTE'!$A$1:$AG$1961,5,0)</f>
        <v>ECUATORIANO(A)</v>
      </c>
      <c r="F26" s="20" t="str">
        <f>VLOOKUP(A26,'REPORTE'!$A$1:$AG$1961,18,0)</f>
        <v>F</v>
      </c>
      <c r="G26" s="20" t="str">
        <f>VLOOKUP(A26,'REPORTE'!$A$1:$AG$1961,6,0)</f>
        <v>NACIONAL</v>
      </c>
      <c r="H26" s="20" t="str">
        <f>VLOOKUP(A26,'REPORTE'!$A$1:$AG$1961,30,0)</f>
        <v>Secundaria</v>
      </c>
      <c r="I26" s="20" t="str">
        <f>VLOOKUP(A26,'REPORTE'!$A$1:$AG$1961,31,0)</f>
        <v>CHIMBORAZO</v>
      </c>
      <c r="J26" s="20" t="str">
        <f>VLOOKUP(A26,'REPORTE'!$A$1:$AG$1961,32,0)</f>
        <v>RIOBAMBA</v>
      </c>
      <c r="K26" s="20" t="str">
        <f>VLOOKUP(A26,'REPORTE'!$A$1:$AG$1961,33,0)</f>
        <v>LIZARZABURU</v>
      </c>
      <c r="L26" s="20" t="str">
        <f>VLOOKUP(K26,PROVINCIAS!$F$1:$G$1171,2,0)</f>
        <v>URBANA</v>
      </c>
      <c r="M26" s="20">
        <v>1000078</v>
      </c>
      <c r="N26" s="20" t="s">
        <v>15374</v>
      </c>
      <c r="O26" s="20"/>
      <c r="P26" s="20">
        <v>37.590000000000003</v>
      </c>
      <c r="Q26" s="20" t="s">
        <v>11150</v>
      </c>
      <c r="R26" s="20" t="s">
        <v>11150</v>
      </c>
      <c r="S26" s="20" t="s">
        <v>11150</v>
      </c>
      <c r="T26" s="20" t="s">
        <v>11150</v>
      </c>
      <c r="U26" s="20" t="s">
        <v>11150</v>
      </c>
      <c r="V26" s="20" t="s">
        <v>12078</v>
      </c>
      <c r="W26" s="20">
        <v>37.590000000000003</v>
      </c>
    </row>
    <row r="27" spans="1:23" x14ac:dyDescent="0.45">
      <c r="A27" s="20">
        <v>1000059</v>
      </c>
      <c r="B27" s="20" t="s">
        <v>9431</v>
      </c>
      <c r="C27" s="20" t="s">
        <v>13630</v>
      </c>
      <c r="D27" s="20">
        <v>603015520</v>
      </c>
      <c r="E27" s="20" t="str">
        <f>VLOOKUP(A27,'REPORTE'!$A$1:$AG$1961,5,0)</f>
        <v>ECUATORIANO(A)</v>
      </c>
      <c r="F27" s="20" t="str">
        <f>VLOOKUP(A27,'REPORTE'!$A$1:$AG$1961,18,0)</f>
        <v>F</v>
      </c>
      <c r="G27" s="20" t="str">
        <f>VLOOKUP(A27,'REPORTE'!$A$1:$AG$1961,6,0)</f>
        <v>NACIONAL</v>
      </c>
      <c r="H27" s="20" t="str">
        <f>VLOOKUP(A27,'REPORTE'!$A$1:$AG$1961,30,0)</f>
        <v>Secundaria</v>
      </c>
      <c r="I27" s="20" t="str">
        <f>VLOOKUP(A27,'REPORTE'!$A$1:$AG$1961,31,0)</f>
        <v>CHIMBORAZO</v>
      </c>
      <c r="J27" s="20" t="str">
        <f>VLOOKUP(A27,'REPORTE'!$A$1:$AG$1961,32,0)</f>
        <v>RIOBAMBA</v>
      </c>
      <c r="K27" s="20" t="str">
        <f>VLOOKUP(A27,'REPORTE'!$A$1:$AG$1961,33,0)</f>
        <v>RIOBAMBA</v>
      </c>
      <c r="L27" s="20" t="str">
        <f>VLOOKUP(K27,PROVINCIAS!$F$1:$G$1171,2,0)</f>
        <v>URBANA</v>
      </c>
      <c r="M27" s="20">
        <v>1000079</v>
      </c>
      <c r="N27" s="20" t="s">
        <v>15374</v>
      </c>
      <c r="O27" s="20"/>
      <c r="P27" s="20">
        <v>0.28000000000000003</v>
      </c>
      <c r="Q27" s="20" t="s">
        <v>11150</v>
      </c>
      <c r="R27" s="20" t="s">
        <v>11150</v>
      </c>
      <c r="S27" s="20" t="s">
        <v>11150</v>
      </c>
      <c r="T27" s="20" t="s">
        <v>11150</v>
      </c>
      <c r="U27" s="20" t="s">
        <v>11150</v>
      </c>
      <c r="V27" s="20" t="s">
        <v>11150</v>
      </c>
      <c r="W27" s="20">
        <v>0.28000000000000003</v>
      </c>
    </row>
    <row r="28" spans="1:23" x14ac:dyDescent="0.45">
      <c r="A28" s="20">
        <v>1000085</v>
      </c>
      <c r="B28" s="20" t="s">
        <v>9431</v>
      </c>
      <c r="C28" s="20" t="s">
        <v>13648</v>
      </c>
      <c r="D28" s="20">
        <v>603780024</v>
      </c>
      <c r="E28" s="20" t="str">
        <f>VLOOKUP(A28,'REPORTE'!$A$1:$AG$1961,5,0)</f>
        <v>ECUATORIANO(A)</v>
      </c>
      <c r="F28" s="20" t="str">
        <f>VLOOKUP(A28,'REPORTE'!$A$1:$AG$1961,18,0)</f>
        <v>M</v>
      </c>
      <c r="G28" s="20" t="str">
        <f>VLOOKUP(A28,'REPORTE'!$A$1:$AG$1961,6,0)</f>
        <v>NACIONAL</v>
      </c>
      <c r="H28" s="20" t="str">
        <f>VLOOKUP(A28,'REPORTE'!$A$1:$AG$1961,30,0)</f>
        <v>Secundaria</v>
      </c>
      <c r="I28" s="20" t="str">
        <f>VLOOKUP(A28,'REPORTE'!$A$1:$AG$1961,31,0)</f>
        <v>CHIMBORAZO</v>
      </c>
      <c r="J28" s="20" t="str">
        <f>VLOOKUP(A28,'REPORTE'!$A$1:$AG$1961,32,0)</f>
        <v>RIOBAMBA</v>
      </c>
      <c r="K28" s="20" t="str">
        <f>VLOOKUP(A28,'REPORTE'!$A$1:$AG$1961,33,0)</f>
        <v>RIOBAMBA</v>
      </c>
      <c r="L28" s="20" t="str">
        <f>VLOOKUP(K28,PROVINCIAS!$F$1:$G$1171,2,0)</f>
        <v>URBANA</v>
      </c>
      <c r="M28" s="20">
        <v>1000082</v>
      </c>
      <c r="N28" s="20" t="s">
        <v>15374</v>
      </c>
      <c r="O28" s="20"/>
      <c r="P28" s="20">
        <v>2.5499999999999998</v>
      </c>
      <c r="Q28" s="20" t="s">
        <v>11150</v>
      </c>
      <c r="R28" s="20" t="s">
        <v>11150</v>
      </c>
      <c r="S28" s="20" t="s">
        <v>11150</v>
      </c>
      <c r="T28" s="20" t="s">
        <v>11150</v>
      </c>
      <c r="U28" s="20" t="s">
        <v>11150</v>
      </c>
      <c r="V28" s="20" t="s">
        <v>11150</v>
      </c>
      <c r="W28" s="20">
        <v>2.5499999999999998</v>
      </c>
    </row>
    <row r="29" spans="1:23" x14ac:dyDescent="0.45">
      <c r="A29" s="20">
        <v>1000077</v>
      </c>
      <c r="B29" s="20" t="s">
        <v>9431</v>
      </c>
      <c r="C29" s="20" t="s">
        <v>13642</v>
      </c>
      <c r="D29" s="20">
        <v>603877507</v>
      </c>
      <c r="E29" s="20" t="str">
        <f>VLOOKUP(A29,'REPORTE'!$A$1:$AG$1961,5,0)</f>
        <v>ECUATORIANO(A)</v>
      </c>
      <c r="F29" s="20" t="str">
        <f>VLOOKUP(A29,'REPORTE'!$A$1:$AG$1961,18,0)</f>
        <v>M</v>
      </c>
      <c r="G29" s="20" t="str">
        <f>VLOOKUP(A29,'REPORTE'!$A$1:$AG$1961,6,0)</f>
        <v>NACIONAL</v>
      </c>
      <c r="H29" s="20" t="str">
        <f>VLOOKUP(A29,'REPORTE'!$A$1:$AG$1961,30,0)</f>
        <v>Secundaria</v>
      </c>
      <c r="I29" s="20" t="str">
        <f>VLOOKUP(A29,'REPORTE'!$A$1:$AG$1961,31,0)</f>
        <v>CHIMBORAZO</v>
      </c>
      <c r="J29" s="20" t="str">
        <f>VLOOKUP(A29,'REPORTE'!$A$1:$AG$1961,32,0)</f>
        <v>RIOBAMBA</v>
      </c>
      <c r="K29" s="20" t="str">
        <f>VLOOKUP(A29,'REPORTE'!$A$1:$AG$1961,33,0)</f>
        <v>RIOBAMBA</v>
      </c>
      <c r="L29" s="20" t="str">
        <f>VLOOKUP(K29,PROVINCIAS!$F$1:$G$1171,2,0)</f>
        <v>URBANA</v>
      </c>
      <c r="M29" s="20">
        <v>1000084</v>
      </c>
      <c r="N29" s="20" t="s">
        <v>15374</v>
      </c>
      <c r="O29" s="20"/>
      <c r="P29" s="20">
        <v>0.73</v>
      </c>
      <c r="Q29" s="20" t="s">
        <v>11150</v>
      </c>
      <c r="R29" s="20" t="s">
        <v>11150</v>
      </c>
      <c r="S29" s="20" t="s">
        <v>11150</v>
      </c>
      <c r="T29" s="20" t="s">
        <v>11150</v>
      </c>
      <c r="U29" s="20" t="s">
        <v>11150</v>
      </c>
      <c r="V29" s="20" t="s">
        <v>11150</v>
      </c>
      <c r="W29" s="20">
        <v>0.73</v>
      </c>
    </row>
    <row r="30" spans="1:23" x14ac:dyDescent="0.45">
      <c r="A30" s="20">
        <v>1000067</v>
      </c>
      <c r="B30" s="20" t="s">
        <v>9431</v>
      </c>
      <c r="C30" s="20" t="s">
        <v>13635</v>
      </c>
      <c r="D30" s="20">
        <v>603346230</v>
      </c>
      <c r="E30" s="20" t="str">
        <f>VLOOKUP(A30,'REPORTE'!$A$1:$AG$1961,5,0)</f>
        <v>ECUATORIANO(A)</v>
      </c>
      <c r="F30" s="20" t="str">
        <f>VLOOKUP(A30,'REPORTE'!$A$1:$AG$1961,18,0)</f>
        <v>M</v>
      </c>
      <c r="G30" s="20" t="str">
        <f>VLOOKUP(A30,'REPORTE'!$A$1:$AG$1961,6,0)</f>
        <v>NACIONAL</v>
      </c>
      <c r="H30" s="20" t="str">
        <f>VLOOKUP(A30,'REPORTE'!$A$1:$AG$1961,30,0)</f>
        <v>Secundaria</v>
      </c>
      <c r="I30" s="20" t="str">
        <f>VLOOKUP(A30,'REPORTE'!$A$1:$AG$1961,31,0)</f>
        <v>CHIMBORAZO</v>
      </c>
      <c r="J30" s="20" t="str">
        <f>VLOOKUP(A30,'REPORTE'!$A$1:$AG$1961,32,0)</f>
        <v>RIOBAMBA</v>
      </c>
      <c r="K30" s="20" t="str">
        <f>VLOOKUP(A30,'REPORTE'!$A$1:$AG$1961,33,0)</f>
        <v>RIOBAMBA</v>
      </c>
      <c r="L30" s="20" t="str">
        <f>VLOOKUP(K30,PROVINCIAS!$F$1:$G$1171,2,0)</f>
        <v>URBANA</v>
      </c>
      <c r="M30" s="20">
        <v>1000085</v>
      </c>
      <c r="N30" s="20" t="s">
        <v>15374</v>
      </c>
      <c r="O30" s="20"/>
      <c r="P30" s="20">
        <v>9.6300000000000008</v>
      </c>
      <c r="Q30" s="20" t="s">
        <v>11150</v>
      </c>
      <c r="R30" s="20" t="s">
        <v>11150</v>
      </c>
      <c r="S30" s="20" t="s">
        <v>11150</v>
      </c>
      <c r="T30" s="20" t="s">
        <v>11150</v>
      </c>
      <c r="U30" s="20" t="s">
        <v>11150</v>
      </c>
      <c r="V30" s="20" t="s">
        <v>11150</v>
      </c>
      <c r="W30" s="20">
        <v>9.6300000000000008</v>
      </c>
    </row>
    <row r="31" spans="1:23" x14ac:dyDescent="0.45">
      <c r="A31" s="20">
        <v>1000063</v>
      </c>
      <c r="B31" s="20" t="s">
        <v>9431</v>
      </c>
      <c r="C31" s="20" t="s">
        <v>9667</v>
      </c>
      <c r="D31" s="20">
        <v>604274910</v>
      </c>
      <c r="E31" s="20" t="str">
        <f>VLOOKUP(A31,'REPORTE'!$A$1:$AG$1961,5,0)</f>
        <v>ECUATORIANO(A) INDIGENA</v>
      </c>
      <c r="F31" s="20" t="str">
        <f>VLOOKUP(A31,'REPORTE'!$A$1:$AG$1961,18,0)</f>
        <v>F</v>
      </c>
      <c r="G31" s="20" t="str">
        <f>VLOOKUP(A31,'REPORTE'!$A$1:$AG$1961,6,0)</f>
        <v>NACIONAL</v>
      </c>
      <c r="H31" s="20" t="str">
        <f>VLOOKUP(A31,'REPORTE'!$A$1:$AG$1961,30,0)</f>
        <v>Primaria</v>
      </c>
      <c r="I31" s="20" t="str">
        <f>VLOOKUP(A31,'REPORTE'!$A$1:$AG$1961,31,0)</f>
        <v>CHIMBORAZO</v>
      </c>
      <c r="J31" s="20" t="str">
        <f>VLOOKUP(A31,'REPORTE'!$A$1:$AG$1961,32,0)</f>
        <v>RIOBAMBA</v>
      </c>
      <c r="K31" s="20" t="str">
        <f>VLOOKUP(A31,'REPORTE'!$A$1:$AG$1961,33,0)</f>
        <v>LIZARZABURU</v>
      </c>
      <c r="L31" s="20" t="str">
        <f>VLOOKUP(K31,PROVINCIAS!$F$1:$G$1171,2,0)</f>
        <v>URBANA</v>
      </c>
      <c r="M31" s="20">
        <v>1000086</v>
      </c>
      <c r="N31" s="20" t="s">
        <v>15374</v>
      </c>
      <c r="O31" s="20"/>
      <c r="P31" s="20">
        <v>0</v>
      </c>
      <c r="Q31" s="20" t="s">
        <v>11150</v>
      </c>
      <c r="R31" s="20" t="s">
        <v>11150</v>
      </c>
      <c r="S31" s="20" t="s">
        <v>11150</v>
      </c>
      <c r="T31" s="20" t="s">
        <v>11150</v>
      </c>
      <c r="U31" s="20" t="s">
        <v>11150</v>
      </c>
      <c r="V31" s="20" t="s">
        <v>11150</v>
      </c>
      <c r="W31" s="20">
        <v>0</v>
      </c>
    </row>
    <row r="32" spans="1:23" x14ac:dyDescent="0.45">
      <c r="A32" s="20">
        <v>1000091</v>
      </c>
      <c r="B32" s="20" t="s">
        <v>9431</v>
      </c>
      <c r="C32" s="20" t="s">
        <v>13654</v>
      </c>
      <c r="D32" s="20">
        <v>200854719</v>
      </c>
      <c r="E32" s="20" t="str">
        <f>VLOOKUP(A32,'REPORTE'!$A$1:$AG$1961,5,0)</f>
        <v>ECUATORIANO(A)</v>
      </c>
      <c r="F32" s="20" t="str">
        <f>VLOOKUP(A32,'REPORTE'!$A$1:$AG$1961,18,0)</f>
        <v>M</v>
      </c>
      <c r="G32" s="20" t="str">
        <f>VLOOKUP(A32,'REPORTE'!$A$1:$AG$1961,6,0)</f>
        <v>NACIONAL</v>
      </c>
      <c r="H32" s="20" t="str">
        <f>VLOOKUP(A32,'REPORTE'!$A$1:$AG$1961,30,0)</f>
        <v>Secundaria</v>
      </c>
      <c r="I32" s="20" t="str">
        <f>VLOOKUP(A32,'REPORTE'!$A$1:$AG$1961,31,0)</f>
        <v>BOLIVAR</v>
      </c>
      <c r="J32" s="20" t="str">
        <f>VLOOKUP(A32,'REPORTE'!$A$1:$AG$1961,32,0)</f>
        <v>GUARANDA</v>
      </c>
      <c r="K32" s="20" t="str">
        <f>VLOOKUP(A32,'REPORTE'!$A$1:$AG$1961,33,0)</f>
        <v>GUARANDA</v>
      </c>
      <c r="L32" s="20" t="str">
        <f>VLOOKUP(K32,PROVINCIAS!$F$1:$G$1171,2,0)</f>
        <v>URBANA</v>
      </c>
      <c r="M32" s="20">
        <v>1000087</v>
      </c>
      <c r="N32" s="20" t="s">
        <v>15374</v>
      </c>
      <c r="O32" s="20"/>
      <c r="P32" s="20">
        <v>37.42</v>
      </c>
      <c r="Q32" s="20" t="s">
        <v>11150</v>
      </c>
      <c r="R32" s="20" t="s">
        <v>11150</v>
      </c>
      <c r="S32" s="20" t="s">
        <v>11150</v>
      </c>
      <c r="T32" s="20" t="s">
        <v>11150</v>
      </c>
      <c r="U32" s="20" t="s">
        <v>11150</v>
      </c>
      <c r="V32" s="20" t="s">
        <v>11150</v>
      </c>
      <c r="W32" s="20">
        <v>37.42</v>
      </c>
    </row>
    <row r="33" spans="1:23" x14ac:dyDescent="0.45">
      <c r="A33" s="20">
        <v>1000064</v>
      </c>
      <c r="B33" s="20" t="s">
        <v>9431</v>
      </c>
      <c r="C33" s="20" t="s">
        <v>13633</v>
      </c>
      <c r="D33" s="20">
        <v>602485575</v>
      </c>
      <c r="E33" s="20" t="str">
        <f>VLOOKUP(A33,'REPORTE'!$A$1:$AG$1961,5,0)</f>
        <v>ECUATORIANO(A)</v>
      </c>
      <c r="F33" s="20" t="str">
        <f>VLOOKUP(A33,'REPORTE'!$A$1:$AG$1961,18,0)</f>
        <v>F</v>
      </c>
      <c r="G33" s="20" t="str">
        <f>VLOOKUP(A33,'REPORTE'!$A$1:$AG$1961,6,0)</f>
        <v>NACIONAL</v>
      </c>
      <c r="H33" s="20" t="str">
        <f>VLOOKUP(A33,'REPORTE'!$A$1:$AG$1961,30,0)</f>
        <v>Secundaria</v>
      </c>
      <c r="I33" s="20" t="str">
        <f>VLOOKUP(A33,'REPORTE'!$A$1:$AG$1961,31,0)</f>
        <v>CHIMBORAZO</v>
      </c>
      <c r="J33" s="20" t="str">
        <f>VLOOKUP(A33,'REPORTE'!$A$1:$AG$1961,32,0)</f>
        <v>RIOBAMBA</v>
      </c>
      <c r="K33" s="20" t="str">
        <f>VLOOKUP(A33,'REPORTE'!$A$1:$AG$1961,33,0)</f>
        <v>RIOBAMBA</v>
      </c>
      <c r="L33" s="20" t="str">
        <f>VLOOKUP(K33,PROVINCIAS!$F$1:$G$1171,2,0)</f>
        <v>URBANA</v>
      </c>
      <c r="M33" s="20">
        <v>1000088</v>
      </c>
      <c r="N33" s="20" t="s">
        <v>15374</v>
      </c>
      <c r="O33" s="20"/>
      <c r="P33" s="20">
        <v>0.27</v>
      </c>
      <c r="Q33" s="20" t="s">
        <v>11150</v>
      </c>
      <c r="R33" s="20" t="s">
        <v>11150</v>
      </c>
      <c r="S33" s="20" t="s">
        <v>11150</v>
      </c>
      <c r="T33" s="20" t="s">
        <v>11150</v>
      </c>
      <c r="U33" s="20" t="s">
        <v>11150</v>
      </c>
      <c r="V33" s="20" t="s">
        <v>11150</v>
      </c>
      <c r="W33" s="20">
        <v>0.27</v>
      </c>
    </row>
    <row r="34" spans="1:23" x14ac:dyDescent="0.45">
      <c r="A34" s="20">
        <v>1000058</v>
      </c>
      <c r="B34" s="20" t="s">
        <v>9431</v>
      </c>
      <c r="C34" s="20" t="s">
        <v>9725</v>
      </c>
      <c r="D34" s="20">
        <v>400818217</v>
      </c>
      <c r="E34" s="20" t="str">
        <f>VLOOKUP(A34,'REPORTE'!$A$1:$AG$1961,5,0)</f>
        <v>ECUATORIANO(A)</v>
      </c>
      <c r="F34" s="20" t="str">
        <f>VLOOKUP(A34,'REPORTE'!$A$1:$AG$1961,18,0)</f>
        <v>F</v>
      </c>
      <c r="G34" s="20" t="str">
        <f>VLOOKUP(A34,'REPORTE'!$A$1:$AG$1961,6,0)</f>
        <v>NACIONAL</v>
      </c>
      <c r="H34" s="20" t="str">
        <f>VLOOKUP(A34,'REPORTE'!$A$1:$AG$1961,30,0)</f>
        <v>Secundaria</v>
      </c>
      <c r="I34" s="20" t="str">
        <f>VLOOKUP(A34,'REPORTE'!$A$1:$AG$1961,31,0)</f>
        <v>CARCHI</v>
      </c>
      <c r="J34" s="20" t="str">
        <f>VLOOKUP(A34,'REPORTE'!$A$1:$AG$1961,32,0)</f>
        <v>ESPEJO</v>
      </c>
      <c r="K34" s="20" t="str">
        <f>VLOOKUP(A34,'REPORTE'!$A$1:$AG$1961,33,0)</f>
        <v>EL ANGEL</v>
      </c>
      <c r="L34" s="20" t="str">
        <f>VLOOKUP(K34,PROVINCIAS!$F$1:$G$1171,2,0)</f>
        <v>URBANA</v>
      </c>
      <c r="M34" s="20">
        <v>1000089</v>
      </c>
      <c r="N34" s="20" t="s">
        <v>15374</v>
      </c>
      <c r="O34" s="20"/>
      <c r="P34" s="20">
        <v>0</v>
      </c>
      <c r="Q34" s="20" t="s">
        <v>11150</v>
      </c>
      <c r="R34" s="20" t="s">
        <v>11150</v>
      </c>
      <c r="S34" s="20" t="s">
        <v>11150</v>
      </c>
      <c r="T34" s="20" t="s">
        <v>11150</v>
      </c>
      <c r="U34" s="20" t="s">
        <v>11150</v>
      </c>
      <c r="V34" s="20" t="s">
        <v>11150</v>
      </c>
      <c r="W34" s="20">
        <v>0</v>
      </c>
    </row>
    <row r="35" spans="1:23" x14ac:dyDescent="0.45">
      <c r="A35" s="20">
        <v>1000001</v>
      </c>
      <c r="B35" s="20" t="s">
        <v>9431</v>
      </c>
      <c r="C35" s="20" t="s">
        <v>13583</v>
      </c>
      <c r="D35" s="20">
        <v>602339368</v>
      </c>
      <c r="E35" s="20" t="str">
        <f>VLOOKUP(A35,'REPORTE'!$A$1:$AG$1961,5,0)</f>
        <v>ECUATORIANO(A) INDIGENA</v>
      </c>
      <c r="F35" s="20" t="str">
        <f>VLOOKUP(A35,'REPORTE'!$A$1:$AG$1961,18,0)</f>
        <v>F</v>
      </c>
      <c r="G35" s="20" t="str">
        <f>VLOOKUP(A35,'REPORTE'!$A$1:$AG$1961,6,0)</f>
        <v>NACIONAL</v>
      </c>
      <c r="H35" s="20" t="str">
        <f>VLOOKUP(A35,'REPORTE'!$A$1:$AG$1961,30,0)</f>
        <v>Secundaria</v>
      </c>
      <c r="I35" s="20" t="str">
        <f>VLOOKUP(A35,'REPORTE'!$A$1:$AG$1961,31,0)</f>
        <v>CHIMBORAZO</v>
      </c>
      <c r="J35" s="20" t="str">
        <f>VLOOKUP(A35,'REPORTE'!$A$1:$AG$1961,32,0)</f>
        <v>RIOBAMBA</v>
      </c>
      <c r="K35" s="20" t="str">
        <f>VLOOKUP(A35,'REPORTE'!$A$1:$AG$1961,33,0)</f>
        <v>YARUQUIES</v>
      </c>
      <c r="L35" s="20" t="str">
        <f>VLOOKUP(K35,PROVINCIAS!$F$1:$G$1171,2,0)</f>
        <v>URBANA</v>
      </c>
      <c r="M35" s="20">
        <v>1000090</v>
      </c>
      <c r="N35" s="20" t="s">
        <v>15374</v>
      </c>
      <c r="O35" s="20"/>
      <c r="P35" s="20">
        <v>76.09</v>
      </c>
      <c r="Q35" s="20" t="s">
        <v>11150</v>
      </c>
      <c r="R35" s="20" t="s">
        <v>11150</v>
      </c>
      <c r="S35" s="20" t="s">
        <v>11150</v>
      </c>
      <c r="T35" s="20" t="s">
        <v>11150</v>
      </c>
      <c r="U35" s="20" t="s">
        <v>11150</v>
      </c>
      <c r="V35" s="20" t="s">
        <v>11150</v>
      </c>
      <c r="W35" s="20">
        <v>76.09</v>
      </c>
    </row>
    <row r="36" spans="1:23" x14ac:dyDescent="0.45">
      <c r="A36" s="20">
        <v>1000069</v>
      </c>
      <c r="B36" s="20" t="s">
        <v>9431</v>
      </c>
      <c r="C36" s="20" t="s">
        <v>10025</v>
      </c>
      <c r="D36" s="20">
        <v>905754610</v>
      </c>
      <c r="E36" s="20" t="str">
        <f>VLOOKUP(A36,'REPORTE'!$A$1:$AG$1961,5,0)</f>
        <v>ECUATORIANO(A) INDIGENA</v>
      </c>
      <c r="F36" s="20" t="str">
        <f>VLOOKUP(A36,'REPORTE'!$A$1:$AG$1961,18,0)</f>
        <v>M</v>
      </c>
      <c r="G36" s="20" t="str">
        <f>VLOOKUP(A36,'REPORTE'!$A$1:$AG$1961,6,0)</f>
        <v>NACIONAL</v>
      </c>
      <c r="H36" s="20" t="str">
        <f>VLOOKUP(A36,'REPORTE'!$A$1:$AG$1961,30,0)</f>
        <v>Primaria</v>
      </c>
      <c r="I36" s="20" t="str">
        <f>VLOOKUP(A36,'REPORTE'!$A$1:$AG$1961,31,0)</f>
        <v>CHIMBORAZO</v>
      </c>
      <c r="J36" s="20" t="str">
        <f>VLOOKUP(A36,'REPORTE'!$A$1:$AG$1961,32,0)</f>
        <v>GUANO</v>
      </c>
      <c r="K36" s="20" t="str">
        <f>VLOOKUP(A36,'REPORTE'!$A$1:$AG$1961,33,0)</f>
        <v>LA MATRIZ</v>
      </c>
      <c r="L36" s="20" t="str">
        <f>VLOOKUP(K36,PROVINCIAS!$F$1:$G$1171,2,0)</f>
        <v>URBANA</v>
      </c>
      <c r="M36" s="20">
        <v>1000092</v>
      </c>
      <c r="N36" s="20" t="s">
        <v>15374</v>
      </c>
      <c r="O36" s="20"/>
      <c r="P36" s="20">
        <v>83.39</v>
      </c>
      <c r="Q36" s="20" t="s">
        <v>11150</v>
      </c>
      <c r="R36" s="20" t="s">
        <v>11150</v>
      </c>
      <c r="S36" s="20" t="s">
        <v>11150</v>
      </c>
      <c r="T36" s="20" t="s">
        <v>11150</v>
      </c>
      <c r="U36" s="20" t="s">
        <v>11150</v>
      </c>
      <c r="V36" s="20" t="s">
        <v>11150</v>
      </c>
      <c r="W36" s="20">
        <v>83.39</v>
      </c>
    </row>
    <row r="37" spans="1:23" x14ac:dyDescent="0.45">
      <c r="A37" s="20">
        <v>1000070</v>
      </c>
      <c r="B37" s="20" t="s">
        <v>9431</v>
      </c>
      <c r="C37" s="20" t="s">
        <v>13637</v>
      </c>
      <c r="D37" s="20">
        <v>601397862</v>
      </c>
      <c r="E37" s="20" t="str">
        <f>VLOOKUP(A37,'REPORTE'!$A$1:$AG$1961,5,0)</f>
        <v>ECUATORIANO(A) INDIGENA</v>
      </c>
      <c r="F37" s="20" t="str">
        <f>VLOOKUP(A37,'REPORTE'!$A$1:$AG$1961,18,0)</f>
        <v>M</v>
      </c>
      <c r="G37" s="20" t="str">
        <f>VLOOKUP(A37,'REPORTE'!$A$1:$AG$1961,6,0)</f>
        <v>NACIONAL</v>
      </c>
      <c r="H37" s="20" t="str">
        <f>VLOOKUP(A37,'REPORTE'!$A$1:$AG$1961,30,0)</f>
        <v>Secundaria</v>
      </c>
      <c r="I37" s="20" t="str">
        <f>VLOOKUP(A37,'REPORTE'!$A$1:$AG$1961,31,0)</f>
        <v>CHIMBORAZO</v>
      </c>
      <c r="J37" s="20" t="str">
        <f>VLOOKUP(A37,'REPORTE'!$A$1:$AG$1961,32,0)</f>
        <v>RIOBAMBA</v>
      </c>
      <c r="K37" s="20" t="str">
        <f>VLOOKUP(A37,'REPORTE'!$A$1:$AG$1961,33,0)</f>
        <v>VELASCO</v>
      </c>
      <c r="L37" s="20" t="str">
        <f>VLOOKUP(K37,PROVINCIAS!$F$1:$G$1171,2,0)</f>
        <v>URBANA</v>
      </c>
      <c r="M37" s="20">
        <v>1000093</v>
      </c>
      <c r="N37" s="20" t="s">
        <v>15374</v>
      </c>
      <c r="O37" s="20"/>
      <c r="P37" s="20">
        <v>2.7</v>
      </c>
      <c r="Q37" s="20" t="s">
        <v>11150</v>
      </c>
      <c r="R37" s="20" t="s">
        <v>11150</v>
      </c>
      <c r="S37" s="20" t="s">
        <v>11150</v>
      </c>
      <c r="T37" s="20" t="s">
        <v>12459</v>
      </c>
      <c r="U37" s="20" t="s">
        <v>11150</v>
      </c>
      <c r="V37" s="20" t="s">
        <v>11150</v>
      </c>
      <c r="W37" s="20">
        <v>3.94</v>
      </c>
    </row>
    <row r="38" spans="1:23" x14ac:dyDescent="0.45">
      <c r="A38" s="20">
        <v>1000057</v>
      </c>
      <c r="B38" s="20" t="s">
        <v>9431</v>
      </c>
      <c r="C38" s="20" t="s">
        <v>13629</v>
      </c>
      <c r="D38" s="20">
        <v>602353641</v>
      </c>
      <c r="E38" s="20" t="str">
        <f>VLOOKUP(A38,'REPORTE'!$A$1:$AG$1961,5,0)</f>
        <v>ECUATORIANO(A)</v>
      </c>
      <c r="F38" s="20" t="str">
        <f>VLOOKUP(A38,'REPORTE'!$A$1:$AG$1961,18,0)</f>
        <v>F</v>
      </c>
      <c r="G38" s="20" t="str">
        <f>VLOOKUP(A38,'REPORTE'!$A$1:$AG$1961,6,0)</f>
        <v>NACIONAL</v>
      </c>
      <c r="H38" s="20" t="str">
        <f>VLOOKUP(A38,'REPORTE'!$A$1:$AG$1961,30,0)</f>
        <v>Secundaria</v>
      </c>
      <c r="I38" s="20" t="str">
        <f>VLOOKUP(A38,'REPORTE'!$A$1:$AG$1961,31,0)</f>
        <v>CHIMBORAZO</v>
      </c>
      <c r="J38" s="20" t="str">
        <f>VLOOKUP(A38,'REPORTE'!$A$1:$AG$1961,32,0)</f>
        <v>RIOBAMBA</v>
      </c>
      <c r="K38" s="20" t="str">
        <f>VLOOKUP(A38,'REPORTE'!$A$1:$AG$1961,33,0)</f>
        <v>RIOBAMBA</v>
      </c>
      <c r="L38" s="20" t="str">
        <f>VLOOKUP(K38,PROVINCIAS!$F$1:$G$1171,2,0)</f>
        <v>URBANA</v>
      </c>
      <c r="M38" s="20">
        <v>1000096</v>
      </c>
      <c r="N38" s="20" t="s">
        <v>15374</v>
      </c>
      <c r="O38" s="20"/>
      <c r="P38" s="20">
        <v>0.14000000000000001</v>
      </c>
      <c r="Q38" s="20" t="s">
        <v>11150</v>
      </c>
      <c r="R38" s="20" t="s">
        <v>11150</v>
      </c>
      <c r="S38" s="20" t="s">
        <v>11150</v>
      </c>
      <c r="T38" s="20" t="s">
        <v>11150</v>
      </c>
      <c r="U38" s="20" t="s">
        <v>11150</v>
      </c>
      <c r="V38" s="20" t="s">
        <v>11150</v>
      </c>
      <c r="W38" s="20">
        <v>0.14000000000000001</v>
      </c>
    </row>
    <row r="39" spans="1:23" x14ac:dyDescent="0.45">
      <c r="A39" s="20">
        <v>1000087</v>
      </c>
      <c r="B39" s="20" t="s">
        <v>9431</v>
      </c>
      <c r="C39" s="20" t="s">
        <v>13650</v>
      </c>
      <c r="D39" s="20">
        <v>603046905</v>
      </c>
      <c r="E39" s="20" t="str">
        <f>VLOOKUP(A39,'REPORTE'!$A$1:$AG$1961,5,0)</f>
        <v>ECUATORIANO(A) INDIGENA</v>
      </c>
      <c r="F39" s="20" t="str">
        <f>VLOOKUP(A39,'REPORTE'!$A$1:$AG$1961,18,0)</f>
        <v>F</v>
      </c>
      <c r="G39" s="20" t="str">
        <f>VLOOKUP(A39,'REPORTE'!$A$1:$AG$1961,6,0)</f>
        <v>NACIONAL</v>
      </c>
      <c r="H39" s="20" t="str">
        <f>VLOOKUP(A39,'REPORTE'!$A$1:$AG$1961,30,0)</f>
        <v>Secundaria</v>
      </c>
      <c r="I39" s="20" t="str">
        <f>VLOOKUP(A39,'REPORTE'!$A$1:$AG$1961,31,0)</f>
        <v>CHIMBORAZO</v>
      </c>
      <c r="J39" s="20" t="str">
        <f>VLOOKUP(A39,'REPORTE'!$A$1:$AG$1961,32,0)</f>
        <v>RIOBAMBA</v>
      </c>
      <c r="K39" s="20" t="str">
        <f>VLOOKUP(A39,'REPORTE'!$A$1:$AG$1961,33,0)</f>
        <v>LICAN</v>
      </c>
      <c r="L39" s="20" t="str">
        <f>VLOOKUP(K39,PROVINCIAS!$F$1:$G$1171,2,0)</f>
        <v>RURAL</v>
      </c>
      <c r="M39" s="20">
        <v>1000097</v>
      </c>
      <c r="N39" s="20" t="s">
        <v>15374</v>
      </c>
      <c r="O39" s="20"/>
      <c r="P39" s="20">
        <v>0</v>
      </c>
      <c r="Q39" s="20" t="s">
        <v>11150</v>
      </c>
      <c r="R39" s="20" t="s">
        <v>11150</v>
      </c>
      <c r="S39" s="20" t="s">
        <v>11150</v>
      </c>
      <c r="T39" s="20" t="s">
        <v>11150</v>
      </c>
      <c r="U39" s="20" t="s">
        <v>11150</v>
      </c>
      <c r="V39" s="20" t="s">
        <v>11150</v>
      </c>
      <c r="W39" s="20">
        <v>0</v>
      </c>
    </row>
    <row r="40" spans="1:23" x14ac:dyDescent="0.45">
      <c r="A40" s="20">
        <v>1000082</v>
      </c>
      <c r="B40" s="20" t="s">
        <v>9431</v>
      </c>
      <c r="C40" s="20" t="s">
        <v>10170</v>
      </c>
      <c r="D40" s="20">
        <v>601824881</v>
      </c>
      <c r="E40" s="20" t="str">
        <f>VLOOKUP(A40,'REPORTE'!$A$1:$AG$1961,5,0)</f>
        <v>ECUATORIANO(A)</v>
      </c>
      <c r="F40" s="20" t="str">
        <f>VLOOKUP(A40,'REPORTE'!$A$1:$AG$1961,18,0)</f>
        <v>F</v>
      </c>
      <c r="G40" s="20" t="str">
        <f>VLOOKUP(A40,'REPORTE'!$A$1:$AG$1961,6,0)</f>
        <v>NACIONAL</v>
      </c>
      <c r="H40" s="20" t="str">
        <f>VLOOKUP(A40,'REPORTE'!$A$1:$AG$1961,30,0)</f>
        <v>Secundaria</v>
      </c>
      <c r="I40" s="20" t="str">
        <f>VLOOKUP(A40,'REPORTE'!$A$1:$AG$1961,31,0)</f>
        <v>CHIMBORAZO</v>
      </c>
      <c r="J40" s="20" t="str">
        <f>VLOOKUP(A40,'REPORTE'!$A$1:$AG$1961,32,0)</f>
        <v>RIOBAMBA</v>
      </c>
      <c r="K40" s="20" t="str">
        <f>VLOOKUP(A40,'REPORTE'!$A$1:$AG$1961,33,0)</f>
        <v>LIZARZABURU</v>
      </c>
      <c r="L40" s="20" t="str">
        <f>VLOOKUP(K40,PROVINCIAS!$F$1:$G$1171,2,0)</f>
        <v>URBANA</v>
      </c>
      <c r="M40" s="20">
        <v>1000098</v>
      </c>
      <c r="N40" s="20" t="s">
        <v>15374</v>
      </c>
      <c r="O40" s="20"/>
      <c r="P40" s="20">
        <v>26.46</v>
      </c>
      <c r="Q40" s="20" t="s">
        <v>11150</v>
      </c>
      <c r="R40" s="20" t="s">
        <v>11150</v>
      </c>
      <c r="S40" s="20" t="s">
        <v>11150</v>
      </c>
      <c r="T40" s="20" t="s">
        <v>14102</v>
      </c>
      <c r="U40" s="20" t="s">
        <v>11150</v>
      </c>
      <c r="V40" s="20" t="s">
        <v>11150</v>
      </c>
      <c r="W40" s="20">
        <v>181.46</v>
      </c>
    </row>
    <row r="41" spans="1:23" x14ac:dyDescent="0.45">
      <c r="A41" s="20">
        <v>1000062</v>
      </c>
      <c r="B41" s="20" t="s">
        <v>9431</v>
      </c>
      <c r="C41" s="20" t="s">
        <v>10375</v>
      </c>
      <c r="D41" s="20">
        <v>907507693</v>
      </c>
      <c r="E41" s="20" t="str">
        <f>VLOOKUP(A41,'REPORTE'!$A$1:$AG$1961,5,0)</f>
        <v>ECUATORIANO(A)</v>
      </c>
      <c r="F41" s="20" t="str">
        <f>VLOOKUP(A41,'REPORTE'!$A$1:$AG$1961,18,0)</f>
        <v>M</v>
      </c>
      <c r="G41" s="20" t="str">
        <f>VLOOKUP(A41,'REPORTE'!$A$1:$AG$1961,6,0)</f>
        <v>NACIONAL</v>
      </c>
      <c r="H41" s="20" t="str">
        <f>VLOOKUP(A41,'REPORTE'!$A$1:$AG$1961,30,0)</f>
        <v>Secundaria</v>
      </c>
      <c r="I41" s="20" t="str">
        <f>VLOOKUP(A41,'REPORTE'!$A$1:$AG$1961,31,0)</f>
        <v>GUAYAS</v>
      </c>
      <c r="J41" s="20" t="str">
        <f>VLOOKUP(A41,'REPORTE'!$A$1:$AG$1961,32,0)</f>
        <v>GUAYAQUIL</v>
      </c>
      <c r="K41" s="20" t="str">
        <f>VLOOKUP(A41,'REPORTE'!$A$1:$AG$1961,33,0)</f>
        <v>GUAYAQUIL</v>
      </c>
      <c r="L41" s="20" t="str">
        <f>VLOOKUP(K41,PROVINCIAS!$F$1:$G$1171,2,0)</f>
        <v>URBANA</v>
      </c>
      <c r="M41" s="20">
        <v>1000099</v>
      </c>
      <c r="N41" s="20" t="s">
        <v>15374</v>
      </c>
      <c r="O41" s="20"/>
      <c r="P41" s="20">
        <v>7.68</v>
      </c>
      <c r="Q41" s="20" t="s">
        <v>11150</v>
      </c>
      <c r="R41" s="20" t="s">
        <v>11150</v>
      </c>
      <c r="S41" s="20" t="s">
        <v>11150</v>
      </c>
      <c r="T41" s="20" t="s">
        <v>11150</v>
      </c>
      <c r="U41" s="20" t="s">
        <v>11150</v>
      </c>
      <c r="V41" s="20" t="s">
        <v>11150</v>
      </c>
      <c r="W41" s="20">
        <v>7.68</v>
      </c>
    </row>
    <row r="42" spans="1:23" x14ac:dyDescent="0.45">
      <c r="A42" s="20">
        <v>1000090</v>
      </c>
      <c r="B42" s="20" t="s">
        <v>9431</v>
      </c>
      <c r="C42" s="20" t="s">
        <v>13653</v>
      </c>
      <c r="D42" s="20">
        <v>604177188</v>
      </c>
      <c r="E42" s="20" t="str">
        <f>VLOOKUP(A42,'REPORTE'!$A$1:$AG$1961,5,0)</f>
        <v>ECUATORIANO(A) INDIGENA</v>
      </c>
      <c r="F42" s="20" t="str">
        <f>VLOOKUP(A42,'REPORTE'!$A$1:$AG$1961,18,0)</f>
        <v>F</v>
      </c>
      <c r="G42" s="20" t="str">
        <f>VLOOKUP(A42,'REPORTE'!$A$1:$AG$1961,6,0)</f>
        <v>NACIONAL</v>
      </c>
      <c r="H42" s="20" t="str">
        <f>VLOOKUP(A42,'REPORTE'!$A$1:$AG$1961,30,0)</f>
        <v>Universitaria</v>
      </c>
      <c r="I42" s="20" t="str">
        <f>VLOOKUP(A42,'REPORTE'!$A$1:$AG$1961,31,0)</f>
        <v>CHIMBORAZO</v>
      </c>
      <c r="J42" s="20" t="str">
        <f>VLOOKUP(A42,'REPORTE'!$A$1:$AG$1961,32,0)</f>
        <v>RIOBAMBA</v>
      </c>
      <c r="K42" s="20" t="str">
        <f>VLOOKUP(A42,'REPORTE'!$A$1:$AG$1961,33,0)</f>
        <v>LIZARZABURU</v>
      </c>
      <c r="L42" s="20" t="str">
        <f>VLOOKUP(K42,PROVINCIAS!$F$1:$G$1171,2,0)</f>
        <v>URBANA</v>
      </c>
      <c r="M42" s="20">
        <v>1000100</v>
      </c>
      <c r="N42" s="20" t="s">
        <v>15374</v>
      </c>
      <c r="O42" s="20"/>
      <c r="P42" s="20">
        <v>100.23</v>
      </c>
      <c r="Q42" s="20" t="s">
        <v>11150</v>
      </c>
      <c r="R42" s="20" t="s">
        <v>11150</v>
      </c>
      <c r="S42" s="20" t="s">
        <v>11150</v>
      </c>
      <c r="T42" s="20" t="s">
        <v>11150</v>
      </c>
      <c r="U42" s="20" t="s">
        <v>11150</v>
      </c>
      <c r="V42" s="20" t="s">
        <v>11150</v>
      </c>
      <c r="W42" s="20">
        <v>100.23</v>
      </c>
    </row>
    <row r="43" spans="1:23" x14ac:dyDescent="0.45">
      <c r="A43" s="20">
        <v>1000089</v>
      </c>
      <c r="B43" s="20" t="s">
        <v>9431</v>
      </c>
      <c r="C43" s="20" t="s">
        <v>13652</v>
      </c>
      <c r="D43" s="20">
        <v>930614607</v>
      </c>
      <c r="E43" s="20" t="str">
        <f>VLOOKUP(A43,'REPORTE'!$A$1:$AG$1961,5,0)</f>
        <v>ECUATORIANO(A)</v>
      </c>
      <c r="F43" s="20" t="str">
        <f>VLOOKUP(A43,'REPORTE'!$A$1:$AG$1961,18,0)</f>
        <v>F</v>
      </c>
      <c r="G43" s="20" t="str">
        <f>VLOOKUP(A43,'REPORTE'!$A$1:$AG$1961,6,0)</f>
        <v>NACIONAL</v>
      </c>
      <c r="H43" s="20" t="str">
        <f>VLOOKUP(A43,'REPORTE'!$A$1:$AG$1961,30,0)</f>
        <v>Ninguna</v>
      </c>
      <c r="I43" s="20" t="str">
        <f>VLOOKUP(A43,'REPORTE'!$A$1:$AG$1961,31,0)</f>
        <v>GUAYAS</v>
      </c>
      <c r="J43" s="20" t="str">
        <f>VLOOKUP(A43,'REPORTE'!$A$1:$AG$1961,32,0)</f>
        <v>GUAYAQUIL</v>
      </c>
      <c r="K43" s="20" t="str">
        <f>VLOOKUP(A43,'REPORTE'!$A$1:$AG$1961,33,0)</f>
        <v>GUAYAQUIL</v>
      </c>
      <c r="L43" s="20" t="str">
        <f>VLOOKUP(K43,PROVINCIAS!$F$1:$G$1171,2,0)</f>
        <v>URBANA</v>
      </c>
      <c r="M43" s="20">
        <v>1000101</v>
      </c>
      <c r="N43" s="20" t="s">
        <v>15374</v>
      </c>
      <c r="O43" s="20"/>
      <c r="P43" s="20">
        <v>0.14000000000000001</v>
      </c>
      <c r="Q43" s="20" t="s">
        <v>11150</v>
      </c>
      <c r="R43" s="20" t="s">
        <v>11150</v>
      </c>
      <c r="S43" s="20" t="s">
        <v>11150</v>
      </c>
      <c r="T43" s="20" t="s">
        <v>11150</v>
      </c>
      <c r="U43" s="20" t="s">
        <v>11150</v>
      </c>
      <c r="V43" s="20" t="s">
        <v>11150</v>
      </c>
      <c r="W43" s="20">
        <v>0.14000000000000001</v>
      </c>
    </row>
    <row r="44" spans="1:23" x14ac:dyDescent="0.45">
      <c r="A44" s="20">
        <v>1000081</v>
      </c>
      <c r="B44" s="20" t="s">
        <v>9431</v>
      </c>
      <c r="C44" s="20" t="s">
        <v>9600</v>
      </c>
      <c r="D44" s="20">
        <v>603043449</v>
      </c>
      <c r="E44" s="20" t="str">
        <f>VLOOKUP(A44,'REPORTE'!$A$1:$AG$1961,5,0)</f>
        <v>ECUATORIANO(A)</v>
      </c>
      <c r="F44" s="20" t="str">
        <f>VLOOKUP(A44,'REPORTE'!$A$1:$AG$1961,18,0)</f>
        <v>M</v>
      </c>
      <c r="G44" s="20" t="str">
        <f>VLOOKUP(A44,'REPORTE'!$A$1:$AG$1961,6,0)</f>
        <v>NACIONAL</v>
      </c>
      <c r="H44" s="20" t="str">
        <f>VLOOKUP(A44,'REPORTE'!$A$1:$AG$1961,30,0)</f>
        <v>Secundaria</v>
      </c>
      <c r="I44" s="20" t="str">
        <f>VLOOKUP(A44,'REPORTE'!$A$1:$AG$1961,31,0)</f>
        <v>CHIMBORAZO</v>
      </c>
      <c r="J44" s="20" t="str">
        <f>VLOOKUP(A44,'REPORTE'!$A$1:$AG$1961,32,0)</f>
        <v>RIOBAMBA</v>
      </c>
      <c r="K44" s="20" t="str">
        <f>VLOOKUP(A44,'REPORTE'!$A$1:$AG$1961,33,0)</f>
        <v>RIOBAMBA</v>
      </c>
      <c r="L44" s="20" t="str">
        <f>VLOOKUP(K44,PROVINCIAS!$F$1:$G$1171,2,0)</f>
        <v>URBANA</v>
      </c>
      <c r="M44" s="20">
        <v>1000102</v>
      </c>
      <c r="N44" s="20" t="s">
        <v>15374</v>
      </c>
      <c r="O44" s="20"/>
      <c r="P44" s="20">
        <v>0</v>
      </c>
      <c r="Q44" s="20" t="s">
        <v>11150</v>
      </c>
      <c r="R44" s="20" t="s">
        <v>11150</v>
      </c>
      <c r="S44" s="20" t="s">
        <v>11150</v>
      </c>
      <c r="T44" s="20" t="s">
        <v>11150</v>
      </c>
      <c r="U44" s="20" t="s">
        <v>11150</v>
      </c>
      <c r="V44" s="20" t="s">
        <v>11150</v>
      </c>
      <c r="W44" s="20">
        <v>0</v>
      </c>
    </row>
    <row r="45" spans="1:23" x14ac:dyDescent="0.45">
      <c r="A45" s="20">
        <v>1000066</v>
      </c>
      <c r="B45" s="20" t="s">
        <v>9431</v>
      </c>
      <c r="C45" s="20" t="s">
        <v>10300</v>
      </c>
      <c r="D45" s="20">
        <v>1201797741</v>
      </c>
      <c r="E45" s="20" t="str">
        <f>VLOOKUP(A45,'REPORTE'!$A$1:$AG$1961,5,0)</f>
        <v>ECUATORIANO(A)</v>
      </c>
      <c r="F45" s="20" t="str">
        <f>VLOOKUP(A45,'REPORTE'!$A$1:$AG$1961,18,0)</f>
        <v>M</v>
      </c>
      <c r="G45" s="20" t="str">
        <f>VLOOKUP(A45,'REPORTE'!$A$1:$AG$1961,6,0)</f>
        <v>NACIONAL</v>
      </c>
      <c r="H45" s="20" t="str">
        <f>VLOOKUP(A45,'REPORTE'!$A$1:$AG$1961,30,0)</f>
        <v>Secundaria</v>
      </c>
      <c r="I45" s="20" t="str">
        <f>VLOOKUP(A45,'REPORTE'!$A$1:$AG$1961,31,0)</f>
        <v>LOS RIOS</v>
      </c>
      <c r="J45" s="20" t="str">
        <f>VLOOKUP(A45,'REPORTE'!$A$1:$AG$1961,32,0)</f>
        <v>BABAHOYO</v>
      </c>
      <c r="K45" s="20" t="str">
        <f>VLOOKUP(A45,'REPORTE'!$A$1:$AG$1961,33,0)</f>
        <v>BABAHOYO</v>
      </c>
      <c r="L45" s="20" t="str">
        <f>VLOOKUP(K45,PROVINCIAS!$F$1:$G$1171,2,0)</f>
        <v>URBANA</v>
      </c>
      <c r="M45" s="20">
        <v>1000104</v>
      </c>
      <c r="N45" s="20" t="s">
        <v>15374</v>
      </c>
      <c r="O45" s="20"/>
      <c r="P45" s="20">
        <v>133.06</v>
      </c>
      <c r="Q45" s="20" t="s">
        <v>11150</v>
      </c>
      <c r="R45" s="20" t="s">
        <v>11150</v>
      </c>
      <c r="S45" s="20" t="s">
        <v>11150</v>
      </c>
      <c r="T45" s="20" t="s">
        <v>11150</v>
      </c>
      <c r="U45" s="20" t="s">
        <v>11150</v>
      </c>
      <c r="V45" s="20" t="s">
        <v>11150</v>
      </c>
      <c r="W45" s="20">
        <v>133.06</v>
      </c>
    </row>
    <row r="46" spans="1:23" x14ac:dyDescent="0.45">
      <c r="A46" s="20">
        <v>1000073</v>
      </c>
      <c r="B46" s="20" t="s">
        <v>9431</v>
      </c>
      <c r="C46" s="20" t="s">
        <v>10225</v>
      </c>
      <c r="D46" s="20">
        <v>1708990096</v>
      </c>
      <c r="E46" s="20" t="str">
        <f>VLOOKUP(A46,'REPORTE'!$A$1:$AG$1961,5,0)</f>
        <v>ECUATORIANO(A)</v>
      </c>
      <c r="F46" s="20" t="str">
        <f>VLOOKUP(A46,'REPORTE'!$A$1:$AG$1961,18,0)</f>
        <v>F</v>
      </c>
      <c r="G46" s="20" t="str">
        <f>VLOOKUP(A46,'REPORTE'!$A$1:$AG$1961,6,0)</f>
        <v>NACIONAL</v>
      </c>
      <c r="H46" s="20" t="str">
        <f>VLOOKUP(A46,'REPORTE'!$A$1:$AG$1961,30,0)</f>
        <v>Secundaria</v>
      </c>
      <c r="I46" s="20" t="str">
        <f>VLOOKUP(A46,'REPORTE'!$A$1:$AG$1961,31,0)</f>
        <v>PICHINCHA</v>
      </c>
      <c r="J46" s="20" t="str">
        <f>VLOOKUP(A46,'REPORTE'!$A$1:$AG$1961,32,0)</f>
        <v>QUITO</v>
      </c>
      <c r="K46" s="20" t="str">
        <f>VLOOKUP(A46,'REPORTE'!$A$1:$AG$1961,33,0)</f>
        <v>COTOCOLLAO</v>
      </c>
      <c r="L46" s="20" t="str">
        <f>VLOOKUP(K46,PROVINCIAS!$F$1:$G$1171,2,0)</f>
        <v>URBANA</v>
      </c>
      <c r="M46" s="20">
        <v>1000105</v>
      </c>
      <c r="N46" s="20" t="s">
        <v>15374</v>
      </c>
      <c r="O46" s="20"/>
      <c r="P46" s="20">
        <v>94.3</v>
      </c>
      <c r="Q46" s="20" t="s">
        <v>11150</v>
      </c>
      <c r="R46" s="20" t="s">
        <v>11150</v>
      </c>
      <c r="S46" s="20" t="s">
        <v>11150</v>
      </c>
      <c r="T46" s="20" t="s">
        <v>11150</v>
      </c>
      <c r="U46" s="20" t="s">
        <v>11150</v>
      </c>
      <c r="V46" s="20" t="s">
        <v>11150</v>
      </c>
      <c r="W46" s="20">
        <v>94.3</v>
      </c>
    </row>
    <row r="47" spans="1:23" x14ac:dyDescent="0.45">
      <c r="A47" s="20">
        <v>1000075</v>
      </c>
      <c r="B47" s="20" t="s">
        <v>9431</v>
      </c>
      <c r="C47" s="20" t="s">
        <v>13640</v>
      </c>
      <c r="D47" s="20">
        <v>603568973</v>
      </c>
      <c r="E47" s="20" t="str">
        <f>VLOOKUP(A47,'REPORTE'!$A$1:$AG$1961,5,0)</f>
        <v>ECUATORIANO(A)</v>
      </c>
      <c r="F47" s="20" t="str">
        <f>VLOOKUP(A47,'REPORTE'!$A$1:$AG$1961,18,0)</f>
        <v>M</v>
      </c>
      <c r="G47" s="20" t="str">
        <f>VLOOKUP(A47,'REPORTE'!$A$1:$AG$1961,6,0)</f>
        <v>NACIONAL</v>
      </c>
      <c r="H47" s="20" t="str">
        <f>VLOOKUP(A47,'REPORTE'!$A$1:$AG$1961,30,0)</f>
        <v>Secundaria</v>
      </c>
      <c r="I47" s="20" t="str">
        <f>VLOOKUP(A47,'REPORTE'!$A$1:$AG$1961,31,0)</f>
        <v>CHIMBORAZO</v>
      </c>
      <c r="J47" s="20" t="str">
        <f>VLOOKUP(A47,'REPORTE'!$A$1:$AG$1961,32,0)</f>
        <v>RIOBAMBA</v>
      </c>
      <c r="K47" s="20" t="str">
        <f>VLOOKUP(A47,'REPORTE'!$A$1:$AG$1961,33,0)</f>
        <v>RIOBAMBA</v>
      </c>
      <c r="L47" s="20" t="str">
        <f>VLOOKUP(K47,PROVINCIAS!$F$1:$G$1171,2,0)</f>
        <v>URBANA</v>
      </c>
      <c r="M47" s="20">
        <v>1000106</v>
      </c>
      <c r="N47" s="20" t="s">
        <v>15374</v>
      </c>
      <c r="O47" s="20"/>
      <c r="P47" s="20">
        <v>12.14</v>
      </c>
      <c r="Q47" s="20" t="s">
        <v>11150</v>
      </c>
      <c r="R47" s="20" t="s">
        <v>11150</v>
      </c>
      <c r="S47" s="20" t="s">
        <v>11150</v>
      </c>
      <c r="T47" s="20" t="s">
        <v>11150</v>
      </c>
      <c r="U47" s="20" t="s">
        <v>11150</v>
      </c>
      <c r="V47" s="20" t="s">
        <v>11150</v>
      </c>
      <c r="W47" s="20">
        <v>12.14</v>
      </c>
    </row>
    <row r="48" spans="1:23" x14ac:dyDescent="0.45">
      <c r="A48" s="20">
        <v>1000076</v>
      </c>
      <c r="B48" s="20" t="s">
        <v>9431</v>
      </c>
      <c r="C48" s="20" t="s">
        <v>13641</v>
      </c>
      <c r="D48" s="20">
        <v>602122533</v>
      </c>
      <c r="E48" s="20" t="str">
        <f>VLOOKUP(A48,'REPORTE'!$A$1:$AG$1961,5,0)</f>
        <v>ECUATORIANO(A)</v>
      </c>
      <c r="F48" s="20" t="str">
        <f>VLOOKUP(A48,'REPORTE'!$A$1:$AG$1961,18,0)</f>
        <v>F</v>
      </c>
      <c r="G48" s="20" t="str">
        <f>VLOOKUP(A48,'REPORTE'!$A$1:$AG$1961,6,0)</f>
        <v>NACIONAL</v>
      </c>
      <c r="H48" s="20" t="str">
        <f>VLOOKUP(A48,'REPORTE'!$A$1:$AG$1961,30,0)</f>
        <v>Secundaria</v>
      </c>
      <c r="I48" s="20" t="str">
        <f>VLOOKUP(A48,'REPORTE'!$A$1:$AG$1961,31,0)</f>
        <v>CHIMBORAZO</v>
      </c>
      <c r="J48" s="20" t="str">
        <f>VLOOKUP(A48,'REPORTE'!$A$1:$AG$1961,32,0)</f>
        <v>RIOBAMBA</v>
      </c>
      <c r="K48" s="20" t="str">
        <f>VLOOKUP(A48,'REPORTE'!$A$1:$AG$1961,33,0)</f>
        <v>RIOBAMBA</v>
      </c>
      <c r="L48" s="20" t="str">
        <f>VLOOKUP(K48,PROVINCIAS!$F$1:$G$1171,2,0)</f>
        <v>URBANA</v>
      </c>
      <c r="M48" s="20">
        <v>1000108</v>
      </c>
      <c r="N48" s="20" t="s">
        <v>15374</v>
      </c>
      <c r="O48" s="20"/>
      <c r="P48" s="20">
        <v>111.29</v>
      </c>
      <c r="Q48" s="20" t="s">
        <v>11150</v>
      </c>
      <c r="R48" s="20" t="s">
        <v>11150</v>
      </c>
      <c r="S48" s="20" t="s">
        <v>11150</v>
      </c>
      <c r="T48" s="20" t="s">
        <v>11150</v>
      </c>
      <c r="U48" s="20" t="s">
        <v>11150</v>
      </c>
      <c r="V48" s="20" t="s">
        <v>11150</v>
      </c>
      <c r="W48" s="20">
        <v>111.29</v>
      </c>
    </row>
    <row r="49" spans="1:23" x14ac:dyDescent="0.45">
      <c r="A49" s="20">
        <v>1000098</v>
      </c>
      <c r="B49" s="20" t="s">
        <v>9431</v>
      </c>
      <c r="C49" s="20" t="s">
        <v>13663</v>
      </c>
      <c r="D49" s="20">
        <v>601991870</v>
      </c>
      <c r="E49" s="20" t="str">
        <f>VLOOKUP(A49,'REPORTE'!$A$1:$AG$1961,5,0)</f>
        <v>ECUATORIANO(A)</v>
      </c>
      <c r="F49" s="20" t="str">
        <f>VLOOKUP(A49,'REPORTE'!$A$1:$AG$1961,18,0)</f>
        <v>F</v>
      </c>
      <c r="G49" s="20" t="str">
        <f>VLOOKUP(A49,'REPORTE'!$A$1:$AG$1961,6,0)</f>
        <v>NACIONAL</v>
      </c>
      <c r="H49" s="20" t="str">
        <f>VLOOKUP(A49,'REPORTE'!$A$1:$AG$1961,30,0)</f>
        <v>Secundaria</v>
      </c>
      <c r="I49" s="20" t="str">
        <f>VLOOKUP(A49,'REPORTE'!$A$1:$AG$1961,31,0)</f>
        <v>CHIMBORAZO</v>
      </c>
      <c r="J49" s="20" t="str">
        <f>VLOOKUP(A49,'REPORTE'!$A$1:$AG$1961,32,0)</f>
        <v>PENIPE</v>
      </c>
      <c r="K49" s="20" t="str">
        <f>VLOOKUP(A49,'REPORTE'!$A$1:$AG$1961,33,0)</f>
        <v>MATUS</v>
      </c>
      <c r="L49" s="20" t="str">
        <f>VLOOKUP(K49,PROVINCIAS!$F$1:$G$1171,2,0)</f>
        <v>RURAL</v>
      </c>
      <c r="M49" s="20">
        <v>1000109</v>
      </c>
      <c r="N49" s="20" t="s">
        <v>15374</v>
      </c>
      <c r="O49" s="20"/>
      <c r="P49" s="20">
        <v>0.28999999999999998</v>
      </c>
      <c r="Q49" s="20" t="s">
        <v>11150</v>
      </c>
      <c r="R49" s="20" t="s">
        <v>11150</v>
      </c>
      <c r="S49" s="20" t="s">
        <v>11150</v>
      </c>
      <c r="T49" s="20" t="s">
        <v>11150</v>
      </c>
      <c r="U49" s="20" t="s">
        <v>11150</v>
      </c>
      <c r="V49" s="20" t="s">
        <v>11150</v>
      </c>
      <c r="W49" s="20">
        <v>0.28999999999999998</v>
      </c>
    </row>
    <row r="50" spans="1:23" x14ac:dyDescent="0.45">
      <c r="A50" s="20">
        <v>1000170</v>
      </c>
      <c r="B50" s="20" t="s">
        <v>9431</v>
      </c>
      <c r="C50" s="20" t="s">
        <v>14581</v>
      </c>
      <c r="D50" s="20">
        <v>602297285</v>
      </c>
      <c r="E50" s="20" t="str">
        <f>VLOOKUP(A50,'REPORTE'!$A$1:$AG$1961,5,0)</f>
        <v>ECUATORIANO(A)</v>
      </c>
      <c r="F50" s="20" t="str">
        <f>VLOOKUP(A50,'REPORTE'!$A$1:$AG$1961,18,0)</f>
        <v>F</v>
      </c>
      <c r="G50" s="20" t="str">
        <f>VLOOKUP(A50,'REPORTE'!$A$1:$AG$1961,6,0)</f>
        <v>NACIONAL</v>
      </c>
      <c r="H50" s="20" t="str">
        <f>VLOOKUP(A50,'REPORTE'!$A$1:$AG$1961,30,0)</f>
        <v>Ninguna</v>
      </c>
      <c r="I50" s="20" t="str">
        <f>VLOOKUP(A50,'REPORTE'!$A$1:$AG$1961,31,0)</f>
        <v>PICHINCHA</v>
      </c>
      <c r="J50" s="20" t="str">
        <f>VLOOKUP(A50,'REPORTE'!$A$1:$AG$1961,32,0)</f>
        <v>QUITO</v>
      </c>
      <c r="K50" s="20" t="str">
        <f>VLOOKUP(A50,'REPORTE'!$A$1:$AG$1961,33,0)</f>
        <v>COTOCOLLAO</v>
      </c>
      <c r="L50" s="20" t="str">
        <f>VLOOKUP(K50,PROVINCIAS!$F$1:$G$1171,2,0)</f>
        <v>URBANA</v>
      </c>
      <c r="M50" s="20">
        <v>1000110</v>
      </c>
      <c r="N50" s="20" t="s">
        <v>15374</v>
      </c>
      <c r="O50" s="20"/>
      <c r="P50" s="20">
        <v>0.24</v>
      </c>
      <c r="Q50" s="20" t="s">
        <v>11150</v>
      </c>
      <c r="R50" s="20" t="s">
        <v>11150</v>
      </c>
      <c r="S50" s="20" t="s">
        <v>11150</v>
      </c>
      <c r="T50" s="20" t="s">
        <v>11150</v>
      </c>
      <c r="U50" s="20" t="s">
        <v>11150</v>
      </c>
      <c r="V50" s="20" t="s">
        <v>11150</v>
      </c>
      <c r="W50" s="20">
        <v>0.24</v>
      </c>
    </row>
    <row r="51" spans="1:23" x14ac:dyDescent="0.45">
      <c r="A51" s="20">
        <v>1000097</v>
      </c>
      <c r="B51" s="20" t="s">
        <v>9431</v>
      </c>
      <c r="C51" s="20" t="s">
        <v>13661</v>
      </c>
      <c r="D51" s="20">
        <v>603481508</v>
      </c>
      <c r="E51" s="20" t="str">
        <f>VLOOKUP(A51,'REPORTE'!$A$1:$AG$1961,5,0)</f>
        <v>ECUATORIANO(A)</v>
      </c>
      <c r="F51" s="20" t="str">
        <f>VLOOKUP(A51,'REPORTE'!$A$1:$AG$1961,18,0)</f>
        <v>F</v>
      </c>
      <c r="G51" s="20" t="str">
        <f>VLOOKUP(A51,'REPORTE'!$A$1:$AG$1961,6,0)</f>
        <v>NACIONAL</v>
      </c>
      <c r="H51" s="20" t="str">
        <f>VLOOKUP(A51,'REPORTE'!$A$1:$AG$1961,30,0)</f>
        <v>Universitaria</v>
      </c>
      <c r="I51" s="20" t="str">
        <f>VLOOKUP(A51,'REPORTE'!$A$1:$AG$1961,31,0)</f>
        <v>CHIMBORAZO</v>
      </c>
      <c r="J51" s="20" t="str">
        <f>VLOOKUP(A51,'REPORTE'!$A$1:$AG$1961,32,0)</f>
        <v>RIOBAMBA</v>
      </c>
      <c r="K51" s="20" t="str">
        <f>VLOOKUP(A51,'REPORTE'!$A$1:$AG$1961,33,0)</f>
        <v>VELASCO</v>
      </c>
      <c r="L51" s="20" t="str">
        <f>VLOOKUP(K51,PROVINCIAS!$F$1:$G$1171,2,0)</f>
        <v>URBANA</v>
      </c>
      <c r="M51" s="20">
        <v>1000111</v>
      </c>
      <c r="N51" s="20" t="s">
        <v>15374</v>
      </c>
      <c r="O51" s="20"/>
      <c r="P51" s="20">
        <v>0</v>
      </c>
      <c r="Q51" s="20" t="s">
        <v>11150</v>
      </c>
      <c r="R51" s="20" t="s">
        <v>11150</v>
      </c>
      <c r="S51" s="20" t="s">
        <v>11150</v>
      </c>
      <c r="T51" s="20" t="s">
        <v>11150</v>
      </c>
      <c r="U51" s="20" t="s">
        <v>11150</v>
      </c>
      <c r="V51" s="20" t="s">
        <v>11150</v>
      </c>
      <c r="W51" s="20">
        <v>0</v>
      </c>
    </row>
    <row r="52" spans="1:23" x14ac:dyDescent="0.45">
      <c r="A52" s="20">
        <v>1000095</v>
      </c>
      <c r="B52" s="20" t="s">
        <v>9431</v>
      </c>
      <c r="C52" s="20" t="s">
        <v>13658</v>
      </c>
      <c r="D52" s="20">
        <v>1201026380</v>
      </c>
      <c r="E52" s="20" t="str">
        <f>VLOOKUP(A52,'REPORTE'!$A$1:$AG$1961,5,0)</f>
        <v>ECUATORIANO(A)</v>
      </c>
      <c r="F52" s="20" t="str">
        <f>VLOOKUP(A52,'REPORTE'!$A$1:$AG$1961,18,0)</f>
        <v>M</v>
      </c>
      <c r="G52" s="20" t="str">
        <f>VLOOKUP(A52,'REPORTE'!$A$1:$AG$1961,6,0)</f>
        <v>NACIONAL</v>
      </c>
      <c r="H52" s="20" t="str">
        <f>VLOOKUP(A52,'REPORTE'!$A$1:$AG$1961,30,0)</f>
        <v>Secundaria</v>
      </c>
      <c r="I52" s="20" t="str">
        <f>VLOOKUP(A52,'REPORTE'!$A$1:$AG$1961,31,0)</f>
        <v>GUAYAS</v>
      </c>
      <c r="J52" s="20" t="str">
        <f>VLOOKUP(A52,'REPORTE'!$A$1:$AG$1961,32,0)</f>
        <v>MILAGRO</v>
      </c>
      <c r="K52" s="20" t="str">
        <f>VLOOKUP(A52,'REPORTE'!$A$1:$AG$1961,33,0)</f>
        <v>CHOBO</v>
      </c>
      <c r="L52" s="20" t="str">
        <f>VLOOKUP(K52,PROVINCIAS!$F$1:$G$1171,2,0)</f>
        <v>RURAL</v>
      </c>
      <c r="M52" s="20">
        <v>1000112</v>
      </c>
      <c r="N52" s="20" t="s">
        <v>15374</v>
      </c>
      <c r="O52" s="20"/>
      <c r="P52" s="20">
        <v>101.79</v>
      </c>
      <c r="Q52" s="20" t="s">
        <v>11150</v>
      </c>
      <c r="R52" s="20" t="s">
        <v>11150</v>
      </c>
      <c r="S52" s="20" t="s">
        <v>11150</v>
      </c>
      <c r="T52" s="20" t="s">
        <v>11150</v>
      </c>
      <c r="U52" s="20" t="s">
        <v>11150</v>
      </c>
      <c r="V52" s="20" t="s">
        <v>11150</v>
      </c>
      <c r="W52" s="20">
        <v>101.79</v>
      </c>
    </row>
    <row r="53" spans="1:23" x14ac:dyDescent="0.45">
      <c r="A53" s="20">
        <v>1000096</v>
      </c>
      <c r="B53" s="20" t="s">
        <v>9431</v>
      </c>
      <c r="C53" s="20" t="s">
        <v>13659</v>
      </c>
      <c r="D53" s="20">
        <v>400899985</v>
      </c>
      <c r="E53" s="20" t="str">
        <f>VLOOKUP(A53,'REPORTE'!$A$1:$AG$1961,5,0)</f>
        <v>ECUATORIANO(A) INDIGENA</v>
      </c>
      <c r="F53" s="20" t="str">
        <f>VLOOKUP(A53,'REPORTE'!$A$1:$AG$1961,18,0)</f>
        <v>M</v>
      </c>
      <c r="G53" s="20" t="str">
        <f>VLOOKUP(A53,'REPORTE'!$A$1:$AG$1961,6,0)</f>
        <v>NACIONAL</v>
      </c>
      <c r="H53" s="20" t="str">
        <f>VLOOKUP(A53,'REPORTE'!$A$1:$AG$1961,30,0)</f>
        <v>Secundaria</v>
      </c>
      <c r="I53" s="20" t="str">
        <f>VLOOKUP(A53,'REPORTE'!$A$1:$AG$1961,31,0)</f>
        <v>CARCHI</v>
      </c>
      <c r="J53" s="20" t="str">
        <f>VLOOKUP(A53,'REPORTE'!$A$1:$AG$1961,32,0)</f>
        <v>MONTUFAR</v>
      </c>
      <c r="K53" s="20" t="str">
        <f>VLOOKUP(A53,'REPORTE'!$A$1:$AG$1961,33,0)</f>
        <v>GONZALEZ SUAREZ</v>
      </c>
      <c r="L53" s="20" t="str">
        <f>VLOOKUP(K53,PROVINCIAS!$F$1:$G$1171,2,0)</f>
        <v>URBANA</v>
      </c>
      <c r="M53" s="20">
        <v>1000113</v>
      </c>
      <c r="N53" s="20" t="s">
        <v>15374</v>
      </c>
      <c r="O53" s="20"/>
      <c r="P53" s="20">
        <v>6.59</v>
      </c>
      <c r="Q53" s="20" t="s">
        <v>11150</v>
      </c>
      <c r="R53" s="20" t="s">
        <v>11150</v>
      </c>
      <c r="S53" s="20" t="s">
        <v>11150</v>
      </c>
      <c r="T53" s="20" t="s">
        <v>11150</v>
      </c>
      <c r="U53" s="20" t="s">
        <v>11150</v>
      </c>
      <c r="V53" s="20" t="s">
        <v>11150</v>
      </c>
      <c r="W53" s="20">
        <v>6.59</v>
      </c>
    </row>
    <row r="54" spans="1:23" x14ac:dyDescent="0.45">
      <c r="A54" s="20">
        <v>1000092</v>
      </c>
      <c r="B54" s="20" t="s">
        <v>9431</v>
      </c>
      <c r="C54" s="20" t="s">
        <v>13655</v>
      </c>
      <c r="D54" s="20">
        <v>603994609</v>
      </c>
      <c r="E54" s="20" t="str">
        <f>VLOOKUP(A54,'REPORTE'!$A$1:$AG$1961,5,0)</f>
        <v>ECUATORIANO(A)</v>
      </c>
      <c r="F54" s="20" t="str">
        <f>VLOOKUP(A54,'REPORTE'!$A$1:$AG$1961,18,0)</f>
        <v>F</v>
      </c>
      <c r="G54" s="20" t="str">
        <f>VLOOKUP(A54,'REPORTE'!$A$1:$AG$1961,6,0)</f>
        <v>NACIONAL</v>
      </c>
      <c r="H54" s="20" t="str">
        <f>VLOOKUP(A54,'REPORTE'!$A$1:$AG$1961,30,0)</f>
        <v>Secundaria</v>
      </c>
      <c r="I54" s="20" t="str">
        <f>VLOOKUP(A54,'REPORTE'!$A$1:$AG$1961,31,0)</f>
        <v>CHIMBORAZO</v>
      </c>
      <c r="J54" s="20" t="str">
        <f>VLOOKUP(A54,'REPORTE'!$A$1:$AG$1961,32,0)</f>
        <v>RIOBAMBA</v>
      </c>
      <c r="K54" s="20" t="str">
        <f>VLOOKUP(A54,'REPORTE'!$A$1:$AG$1961,33,0)</f>
        <v>RIOBAMBA</v>
      </c>
      <c r="L54" s="20" t="str">
        <f>VLOOKUP(K54,PROVINCIAS!$F$1:$G$1171,2,0)</f>
        <v>URBANA</v>
      </c>
      <c r="M54" s="20">
        <v>1000114</v>
      </c>
      <c r="N54" s="20" t="s">
        <v>15374</v>
      </c>
      <c r="O54" s="20"/>
      <c r="P54" s="20">
        <v>9.59</v>
      </c>
      <c r="Q54" s="20" t="s">
        <v>11150</v>
      </c>
      <c r="R54" s="20" t="s">
        <v>11150</v>
      </c>
      <c r="S54" s="20" t="s">
        <v>11150</v>
      </c>
      <c r="T54" s="20" t="s">
        <v>11150</v>
      </c>
      <c r="U54" s="20" t="s">
        <v>11150</v>
      </c>
      <c r="V54" s="20" t="s">
        <v>11150</v>
      </c>
      <c r="W54" s="20">
        <v>9.59</v>
      </c>
    </row>
    <row r="55" spans="1:23" x14ac:dyDescent="0.45">
      <c r="A55" s="20">
        <v>1000172</v>
      </c>
      <c r="B55" s="20" t="s">
        <v>9431</v>
      </c>
      <c r="C55" s="20" t="s">
        <v>14582</v>
      </c>
      <c r="D55" s="20">
        <v>602568214</v>
      </c>
      <c r="E55" s="20" t="str">
        <f>VLOOKUP(A55,'REPORTE'!$A$1:$AG$1961,5,0)</f>
        <v>ECUATORIANO(A)</v>
      </c>
      <c r="F55" s="20" t="str">
        <f>VLOOKUP(A55,'REPORTE'!$A$1:$AG$1961,18,0)</f>
        <v>F</v>
      </c>
      <c r="G55" s="20" t="str">
        <f>VLOOKUP(A55,'REPORTE'!$A$1:$AG$1961,6,0)</f>
        <v>NACIONAL</v>
      </c>
      <c r="H55" s="20" t="str">
        <f>VLOOKUP(A55,'REPORTE'!$A$1:$AG$1961,30,0)</f>
        <v>Ninguna</v>
      </c>
      <c r="I55" s="20" t="str">
        <f>VLOOKUP(A55,'REPORTE'!$A$1:$AG$1961,31,0)</f>
        <v>PICHINCHA</v>
      </c>
      <c r="J55" s="20" t="str">
        <f>VLOOKUP(A55,'REPORTE'!$A$1:$AG$1961,32,0)</f>
        <v>QUITO</v>
      </c>
      <c r="K55" s="20" t="str">
        <f>VLOOKUP(A55,'REPORTE'!$A$1:$AG$1961,33,0)</f>
        <v>COTOCOLLAO</v>
      </c>
      <c r="L55" s="20" t="str">
        <f>VLOOKUP(K55,PROVINCIAS!$F$1:$G$1171,2,0)</f>
        <v>URBANA</v>
      </c>
      <c r="M55" s="20">
        <v>1000115</v>
      </c>
      <c r="N55" s="20" t="s">
        <v>15374</v>
      </c>
      <c r="O55" s="20"/>
      <c r="P55" s="20">
        <v>0.24</v>
      </c>
      <c r="Q55" s="20" t="s">
        <v>11150</v>
      </c>
      <c r="R55" s="20" t="s">
        <v>11150</v>
      </c>
      <c r="S55" s="20" t="s">
        <v>11150</v>
      </c>
      <c r="T55" s="20" t="s">
        <v>11150</v>
      </c>
      <c r="U55" s="20" t="s">
        <v>11150</v>
      </c>
      <c r="V55" s="20" t="s">
        <v>11150</v>
      </c>
      <c r="W55" s="20">
        <v>0.24</v>
      </c>
    </row>
    <row r="56" spans="1:23" x14ac:dyDescent="0.45">
      <c r="A56" s="20">
        <v>1000093</v>
      </c>
      <c r="B56" s="20" t="s">
        <v>9431</v>
      </c>
      <c r="C56" s="20" t="s">
        <v>9666</v>
      </c>
      <c r="D56" s="20">
        <v>602047862</v>
      </c>
      <c r="E56" s="20" t="str">
        <f>VLOOKUP(A56,'REPORTE'!$A$1:$AG$1961,5,0)</f>
        <v>ECUATORIANO(A) INDIGENA</v>
      </c>
      <c r="F56" s="20" t="str">
        <f>VLOOKUP(A56,'REPORTE'!$A$1:$AG$1961,18,0)</f>
        <v>M</v>
      </c>
      <c r="G56" s="20" t="str">
        <f>VLOOKUP(A56,'REPORTE'!$A$1:$AG$1961,6,0)</f>
        <v>NACIONAL</v>
      </c>
      <c r="H56" s="20" t="str">
        <f>VLOOKUP(A56,'REPORTE'!$A$1:$AG$1961,30,0)</f>
        <v>Secundaria</v>
      </c>
      <c r="I56" s="20" t="str">
        <f>VLOOKUP(A56,'REPORTE'!$A$1:$AG$1961,31,0)</f>
        <v>CHIMBORAZO</v>
      </c>
      <c r="J56" s="20" t="str">
        <f>VLOOKUP(A56,'REPORTE'!$A$1:$AG$1961,32,0)</f>
        <v>RIOBAMBA</v>
      </c>
      <c r="K56" s="20" t="str">
        <f>VLOOKUP(A56,'REPORTE'!$A$1:$AG$1961,33,0)</f>
        <v>SAN JUAN</v>
      </c>
      <c r="L56" s="20" t="str">
        <f>VLOOKUP(K56,PROVINCIAS!$F$1:$G$1171,2,0)</f>
        <v>RURAL</v>
      </c>
      <c r="M56" s="20">
        <v>1000116</v>
      </c>
      <c r="N56" s="20" t="s">
        <v>15374</v>
      </c>
      <c r="O56" s="20"/>
      <c r="P56" s="20">
        <v>0</v>
      </c>
      <c r="Q56" s="20" t="s">
        <v>11150</v>
      </c>
      <c r="R56" s="20" t="s">
        <v>11150</v>
      </c>
      <c r="S56" s="20" t="s">
        <v>11150</v>
      </c>
      <c r="T56" s="20" t="s">
        <v>11150</v>
      </c>
      <c r="U56" s="20" t="s">
        <v>11150</v>
      </c>
      <c r="V56" s="20" t="s">
        <v>11150</v>
      </c>
      <c r="W56" s="20">
        <v>0</v>
      </c>
    </row>
    <row r="57" spans="1:23" x14ac:dyDescent="0.45">
      <c r="A57" s="20">
        <v>1000094</v>
      </c>
      <c r="B57" s="20" t="s">
        <v>9431</v>
      </c>
      <c r="C57" s="20" t="s">
        <v>13657</v>
      </c>
      <c r="D57" s="20">
        <v>603987934</v>
      </c>
      <c r="E57" s="20" t="str">
        <f>VLOOKUP(A57,'REPORTE'!$A$1:$AG$1961,5,0)</f>
        <v>ECUATORIANO(A)</v>
      </c>
      <c r="F57" s="20" t="str">
        <f>VLOOKUP(A57,'REPORTE'!$A$1:$AG$1961,18,0)</f>
        <v>M</v>
      </c>
      <c r="G57" s="20" t="str">
        <f>VLOOKUP(A57,'REPORTE'!$A$1:$AG$1961,6,0)</f>
        <v>NACIONAL</v>
      </c>
      <c r="H57" s="20" t="str">
        <f>VLOOKUP(A57,'REPORTE'!$A$1:$AG$1961,30,0)</f>
        <v>Primaria</v>
      </c>
      <c r="I57" s="20" t="str">
        <f>VLOOKUP(A57,'REPORTE'!$A$1:$AG$1961,31,0)</f>
        <v>CHIMBORAZO</v>
      </c>
      <c r="J57" s="20" t="str">
        <f>VLOOKUP(A57,'REPORTE'!$A$1:$AG$1961,32,0)</f>
        <v>RIOBAMBA</v>
      </c>
      <c r="K57" s="20" t="str">
        <f>VLOOKUP(A57,'REPORTE'!$A$1:$AG$1961,33,0)</f>
        <v>RIOBAMBA</v>
      </c>
      <c r="L57" s="20" t="str">
        <f>VLOOKUP(K57,PROVINCIAS!$F$1:$G$1171,2,0)</f>
        <v>URBANA</v>
      </c>
      <c r="M57" s="20">
        <v>1000117</v>
      </c>
      <c r="N57" s="20" t="s">
        <v>15374</v>
      </c>
      <c r="O57" s="20"/>
      <c r="P57" s="20">
        <v>0.13</v>
      </c>
      <c r="Q57" s="20" t="s">
        <v>11150</v>
      </c>
      <c r="R57" s="20" t="s">
        <v>11150</v>
      </c>
      <c r="S57" s="20" t="s">
        <v>11150</v>
      </c>
      <c r="T57" s="20" t="s">
        <v>12380</v>
      </c>
      <c r="U57" s="20" t="s">
        <v>11150</v>
      </c>
      <c r="V57" s="20" t="s">
        <v>11150</v>
      </c>
      <c r="W57" s="20">
        <v>50.13</v>
      </c>
    </row>
    <row r="58" spans="1:23" x14ac:dyDescent="0.45">
      <c r="A58" s="20">
        <v>1000177</v>
      </c>
      <c r="B58" s="20" t="s">
        <v>9431</v>
      </c>
      <c r="C58" s="20" t="s">
        <v>14583</v>
      </c>
      <c r="D58" s="20">
        <v>703266940</v>
      </c>
      <c r="E58" s="20" t="str">
        <f>VLOOKUP(A58,'REPORTE'!$A$1:$AG$1961,5,0)</f>
        <v>ECUATORIANO(A)</v>
      </c>
      <c r="F58" s="20" t="str">
        <f>VLOOKUP(A58,'REPORTE'!$A$1:$AG$1961,18,0)</f>
        <v>F</v>
      </c>
      <c r="G58" s="20" t="str">
        <f>VLOOKUP(A58,'REPORTE'!$A$1:$AG$1961,6,0)</f>
        <v>NACIONAL</v>
      </c>
      <c r="H58" s="20" t="str">
        <f>VLOOKUP(A58,'REPORTE'!$A$1:$AG$1961,30,0)</f>
        <v>Ninguna</v>
      </c>
      <c r="I58" s="20" t="str">
        <f>VLOOKUP(A58,'REPORTE'!$A$1:$AG$1961,31,0)</f>
        <v>PICHINCHA</v>
      </c>
      <c r="J58" s="20" t="str">
        <f>VLOOKUP(A58,'REPORTE'!$A$1:$AG$1961,32,0)</f>
        <v>QUITO</v>
      </c>
      <c r="K58" s="20" t="str">
        <f>VLOOKUP(A58,'REPORTE'!$A$1:$AG$1961,33,0)</f>
        <v>QUITO</v>
      </c>
      <c r="L58" s="20" t="str">
        <f>VLOOKUP(K58,PROVINCIAS!$F$1:$G$1171,2,0)</f>
        <v>URBANA</v>
      </c>
      <c r="M58" s="20">
        <v>1000121</v>
      </c>
      <c r="N58" s="20" t="s">
        <v>15374</v>
      </c>
      <c r="O58" s="20"/>
      <c r="P58" s="20">
        <v>0.83</v>
      </c>
      <c r="Q58" s="20" t="s">
        <v>11150</v>
      </c>
      <c r="R58" s="20" t="s">
        <v>11150</v>
      </c>
      <c r="S58" s="20" t="s">
        <v>11150</v>
      </c>
      <c r="T58" s="20" t="s">
        <v>11150</v>
      </c>
      <c r="U58" s="20" t="s">
        <v>11150</v>
      </c>
      <c r="V58" s="20" t="s">
        <v>11150</v>
      </c>
      <c r="W58" s="20">
        <v>0.83</v>
      </c>
    </row>
    <row r="59" spans="1:23" x14ac:dyDescent="0.45">
      <c r="A59" s="20">
        <v>1000100</v>
      </c>
      <c r="B59" s="20" t="s">
        <v>9431</v>
      </c>
      <c r="C59" s="20" t="s">
        <v>13666</v>
      </c>
      <c r="D59" s="20">
        <v>603048794</v>
      </c>
      <c r="E59" s="20" t="str">
        <f>VLOOKUP(A59,'REPORTE'!$A$1:$AG$1961,5,0)</f>
        <v>ECUATORIANO(A) INDIGENA</v>
      </c>
      <c r="F59" s="20" t="str">
        <f>VLOOKUP(A59,'REPORTE'!$A$1:$AG$1961,18,0)</f>
        <v>M</v>
      </c>
      <c r="G59" s="20" t="str">
        <f>VLOOKUP(A59,'REPORTE'!$A$1:$AG$1961,6,0)</f>
        <v>NACIONAL</v>
      </c>
      <c r="H59" s="20" t="str">
        <f>VLOOKUP(A59,'REPORTE'!$A$1:$AG$1961,30,0)</f>
        <v>Secundaria</v>
      </c>
      <c r="I59" s="20" t="str">
        <f>VLOOKUP(A59,'REPORTE'!$A$1:$AG$1961,31,0)</f>
        <v>CHIMBORAZO</v>
      </c>
      <c r="J59" s="20" t="str">
        <f>VLOOKUP(A59,'REPORTE'!$A$1:$AG$1961,32,0)</f>
        <v>RIOBAMBA</v>
      </c>
      <c r="K59" s="20" t="str">
        <f>VLOOKUP(A59,'REPORTE'!$A$1:$AG$1961,33,0)</f>
        <v>VELOZ</v>
      </c>
      <c r="L59" s="20" t="str">
        <f>VLOOKUP(K59,PROVINCIAS!$F$1:$G$1171,2,0)</f>
        <v>URBANA</v>
      </c>
      <c r="M59" s="20">
        <v>1000122</v>
      </c>
      <c r="N59" s="20" t="s">
        <v>15374</v>
      </c>
      <c r="O59" s="20"/>
      <c r="P59" s="20">
        <v>0</v>
      </c>
      <c r="Q59" s="20" t="s">
        <v>11150</v>
      </c>
      <c r="R59" s="20" t="s">
        <v>11150</v>
      </c>
      <c r="S59" s="20" t="s">
        <v>11150</v>
      </c>
      <c r="T59" s="20" t="s">
        <v>11150</v>
      </c>
      <c r="U59" s="20" t="s">
        <v>11150</v>
      </c>
      <c r="V59" s="20" t="s">
        <v>11150</v>
      </c>
      <c r="W59" s="20">
        <v>0</v>
      </c>
    </row>
    <row r="60" spans="1:23" x14ac:dyDescent="0.45">
      <c r="A60" s="20">
        <v>1000099</v>
      </c>
      <c r="B60" s="20" t="s">
        <v>9431</v>
      </c>
      <c r="C60" s="20" t="s">
        <v>13664</v>
      </c>
      <c r="D60" s="20">
        <v>602769093</v>
      </c>
      <c r="E60" s="20" t="str">
        <f>VLOOKUP(A60,'REPORTE'!$A$1:$AG$1961,5,0)</f>
        <v>ECUATORIANO(A)</v>
      </c>
      <c r="F60" s="20" t="str">
        <f>VLOOKUP(A60,'REPORTE'!$A$1:$AG$1961,18,0)</f>
        <v>F</v>
      </c>
      <c r="G60" s="20" t="str">
        <f>VLOOKUP(A60,'REPORTE'!$A$1:$AG$1961,6,0)</f>
        <v>NACIONAL</v>
      </c>
      <c r="H60" s="20" t="str">
        <f>VLOOKUP(A60,'REPORTE'!$A$1:$AG$1961,30,0)</f>
        <v>Secundaria</v>
      </c>
      <c r="I60" s="20" t="str">
        <f>VLOOKUP(A60,'REPORTE'!$A$1:$AG$1961,31,0)</f>
        <v>CHIMBORAZO</v>
      </c>
      <c r="J60" s="20" t="str">
        <f>VLOOKUP(A60,'REPORTE'!$A$1:$AG$1961,32,0)</f>
        <v>RIOBAMBA</v>
      </c>
      <c r="K60" s="20" t="str">
        <f>VLOOKUP(A60,'REPORTE'!$A$1:$AG$1961,33,0)</f>
        <v>RIOBAMBA</v>
      </c>
      <c r="L60" s="20" t="str">
        <f>VLOOKUP(K60,PROVINCIAS!$F$1:$G$1171,2,0)</f>
        <v>URBANA</v>
      </c>
      <c r="M60" s="20">
        <v>1000123</v>
      </c>
      <c r="N60" s="20" t="s">
        <v>15374</v>
      </c>
      <c r="O60" s="20"/>
      <c r="P60" s="20">
        <v>0.27</v>
      </c>
      <c r="Q60" s="20" t="s">
        <v>11150</v>
      </c>
      <c r="R60" s="20" t="s">
        <v>11150</v>
      </c>
      <c r="S60" s="20" t="s">
        <v>11150</v>
      </c>
      <c r="T60" s="20" t="s">
        <v>11150</v>
      </c>
      <c r="U60" s="20" t="s">
        <v>11150</v>
      </c>
      <c r="V60" s="20" t="s">
        <v>11150</v>
      </c>
      <c r="W60" s="20">
        <v>0.27</v>
      </c>
    </row>
    <row r="61" spans="1:23" x14ac:dyDescent="0.45">
      <c r="A61" s="20">
        <v>1000110</v>
      </c>
      <c r="B61" s="20" t="s">
        <v>9431</v>
      </c>
      <c r="C61" s="20" t="s">
        <v>13670</v>
      </c>
      <c r="D61" s="20">
        <v>602021982</v>
      </c>
      <c r="E61" s="20" t="str">
        <f>VLOOKUP(A61,'REPORTE'!$A$1:$AG$1961,5,0)</f>
        <v>ECUATORIANO(A)</v>
      </c>
      <c r="F61" s="20" t="str">
        <f>VLOOKUP(A61,'REPORTE'!$A$1:$AG$1961,18,0)</f>
        <v>F</v>
      </c>
      <c r="G61" s="20" t="str">
        <f>VLOOKUP(A61,'REPORTE'!$A$1:$AG$1961,6,0)</f>
        <v>NACIONAL</v>
      </c>
      <c r="H61" s="20" t="str">
        <f>VLOOKUP(A61,'REPORTE'!$A$1:$AG$1961,30,0)</f>
        <v>Secundaria</v>
      </c>
      <c r="I61" s="20" t="str">
        <f>VLOOKUP(A61,'REPORTE'!$A$1:$AG$1961,31,0)</f>
        <v>CHIMBORAZO</v>
      </c>
      <c r="J61" s="20" t="str">
        <f>VLOOKUP(A61,'REPORTE'!$A$1:$AG$1961,32,0)</f>
        <v>RIOBAMBA</v>
      </c>
      <c r="K61" s="20" t="str">
        <f>VLOOKUP(A61,'REPORTE'!$A$1:$AG$1961,33,0)</f>
        <v>VELASCO</v>
      </c>
      <c r="L61" s="20" t="str">
        <f>VLOOKUP(K61,PROVINCIAS!$F$1:$G$1171,2,0)</f>
        <v>URBANA</v>
      </c>
      <c r="M61" s="20">
        <v>1000124</v>
      </c>
      <c r="N61" s="20" t="s">
        <v>15374</v>
      </c>
      <c r="O61" s="20"/>
      <c r="P61" s="20">
        <v>2.11</v>
      </c>
      <c r="Q61" s="20" t="s">
        <v>11150</v>
      </c>
      <c r="R61" s="20" t="s">
        <v>11150</v>
      </c>
      <c r="S61" s="20" t="s">
        <v>11150</v>
      </c>
      <c r="T61" s="20" t="s">
        <v>11150</v>
      </c>
      <c r="U61" s="20" t="s">
        <v>11150</v>
      </c>
      <c r="V61" s="20" t="s">
        <v>11150</v>
      </c>
      <c r="W61" s="20">
        <v>2.11</v>
      </c>
    </row>
    <row r="62" spans="1:23" x14ac:dyDescent="0.45">
      <c r="A62" s="20">
        <v>1000103</v>
      </c>
      <c r="B62" s="20" t="s">
        <v>9431</v>
      </c>
      <c r="C62" s="20" t="s">
        <v>13667</v>
      </c>
      <c r="D62" s="20">
        <v>1720476397</v>
      </c>
      <c r="E62" s="20" t="str">
        <f>VLOOKUP(A62,'REPORTE'!$A$1:$AG$1961,5,0)</f>
        <v>ECUATORIANO(A)</v>
      </c>
      <c r="F62" s="20" t="str">
        <f>VLOOKUP(A62,'REPORTE'!$A$1:$AG$1961,18,0)</f>
        <v>F</v>
      </c>
      <c r="G62" s="20" t="str">
        <f>VLOOKUP(A62,'REPORTE'!$A$1:$AG$1961,6,0)</f>
        <v>NACIONAL</v>
      </c>
      <c r="H62" s="20" t="str">
        <f>VLOOKUP(A62,'REPORTE'!$A$1:$AG$1961,30,0)</f>
        <v>Secundaria</v>
      </c>
      <c r="I62" s="20" t="str">
        <f>VLOOKUP(A62,'REPORTE'!$A$1:$AG$1961,31,0)</f>
        <v>PICHINCHA</v>
      </c>
      <c r="J62" s="20" t="str">
        <f>VLOOKUP(A62,'REPORTE'!$A$1:$AG$1961,32,0)</f>
        <v>QUITO</v>
      </c>
      <c r="K62" s="20" t="str">
        <f>VLOOKUP(A62,'REPORTE'!$A$1:$AG$1961,33,0)</f>
        <v>COTOCOLLAO</v>
      </c>
      <c r="L62" s="20" t="str">
        <f>VLOOKUP(K62,PROVINCIAS!$F$1:$G$1171,2,0)</f>
        <v>URBANA</v>
      </c>
      <c r="M62" s="20">
        <v>1000127</v>
      </c>
      <c r="N62" s="20" t="s">
        <v>15374</v>
      </c>
      <c r="O62" s="20"/>
      <c r="P62" s="20">
        <v>0.13</v>
      </c>
      <c r="Q62" s="20" t="s">
        <v>11150</v>
      </c>
      <c r="R62" s="20" t="s">
        <v>11150</v>
      </c>
      <c r="S62" s="20" t="s">
        <v>11150</v>
      </c>
      <c r="T62" s="20" t="s">
        <v>11150</v>
      </c>
      <c r="U62" s="20" t="s">
        <v>11150</v>
      </c>
      <c r="V62" s="20" t="s">
        <v>11150</v>
      </c>
      <c r="W62" s="20">
        <v>0.13</v>
      </c>
    </row>
    <row r="63" spans="1:23" x14ac:dyDescent="0.45">
      <c r="A63" s="20">
        <v>1000168</v>
      </c>
      <c r="B63" s="20" t="s">
        <v>9431</v>
      </c>
      <c r="C63" s="20" t="s">
        <v>13699</v>
      </c>
      <c r="D63" s="20">
        <v>601923659</v>
      </c>
      <c r="E63" s="20" t="str">
        <f>VLOOKUP(A63,'REPORTE'!$A$1:$AG$1961,5,0)</f>
        <v>ECUATORIANO(A) INDIGENA</v>
      </c>
      <c r="F63" s="20" t="str">
        <f>VLOOKUP(A63,'REPORTE'!$A$1:$AG$1961,18,0)</f>
        <v>M</v>
      </c>
      <c r="G63" s="20" t="str">
        <f>VLOOKUP(A63,'REPORTE'!$A$1:$AG$1961,6,0)</f>
        <v>NACIONAL</v>
      </c>
      <c r="H63" s="20" t="str">
        <f>VLOOKUP(A63,'REPORTE'!$A$1:$AG$1961,30,0)</f>
        <v>Secundaria</v>
      </c>
      <c r="I63" s="20" t="str">
        <f>VLOOKUP(A63,'REPORTE'!$A$1:$AG$1961,31,0)</f>
        <v>CHIMBORAZO</v>
      </c>
      <c r="J63" s="20" t="str">
        <f>VLOOKUP(A63,'REPORTE'!$A$1:$AG$1961,32,0)</f>
        <v>RIOBAMBA</v>
      </c>
      <c r="K63" s="20" t="str">
        <f>VLOOKUP(A63,'REPORTE'!$A$1:$AG$1961,33,0)</f>
        <v>LICAN</v>
      </c>
      <c r="L63" s="20" t="str">
        <f>VLOOKUP(K63,PROVINCIAS!$F$1:$G$1171,2,0)</f>
        <v>RURAL</v>
      </c>
      <c r="M63" s="20">
        <v>1000128</v>
      </c>
      <c r="N63" s="20" t="s">
        <v>15374</v>
      </c>
      <c r="O63" s="20"/>
      <c r="P63" s="20">
        <v>0.26</v>
      </c>
      <c r="Q63" s="20" t="s">
        <v>11150</v>
      </c>
      <c r="R63" s="20" t="s">
        <v>11150</v>
      </c>
      <c r="S63" s="20" t="s">
        <v>11150</v>
      </c>
      <c r="T63" s="20" t="s">
        <v>11150</v>
      </c>
      <c r="U63" s="20" t="s">
        <v>11150</v>
      </c>
      <c r="V63" s="20" t="s">
        <v>11150</v>
      </c>
      <c r="W63" s="20">
        <v>0.26</v>
      </c>
    </row>
    <row r="64" spans="1:23" x14ac:dyDescent="0.45">
      <c r="A64" s="20">
        <v>1000005</v>
      </c>
      <c r="B64" s="20" t="s">
        <v>9431</v>
      </c>
      <c r="C64" s="20" t="s">
        <v>9633</v>
      </c>
      <c r="D64" s="20">
        <v>602774945</v>
      </c>
      <c r="E64" s="20" t="str">
        <f>VLOOKUP(A64,'REPORTE'!$A$1:$AG$1961,5,0)</f>
        <v>ECUATORIANO(A) INDIGENA</v>
      </c>
      <c r="F64" s="20" t="str">
        <f>VLOOKUP(A64,'REPORTE'!$A$1:$AG$1961,18,0)</f>
        <v>F</v>
      </c>
      <c r="G64" s="20" t="str">
        <f>VLOOKUP(A64,'REPORTE'!$A$1:$AG$1961,6,0)</f>
        <v>NACIONAL</v>
      </c>
      <c r="H64" s="20" t="str">
        <f>VLOOKUP(A64,'REPORTE'!$A$1:$AG$1961,30,0)</f>
        <v>Secundaria</v>
      </c>
      <c r="I64" s="20" t="str">
        <f>VLOOKUP(A64,'REPORTE'!$A$1:$AG$1961,31,0)</f>
        <v>CHIMBORAZO</v>
      </c>
      <c r="J64" s="20" t="str">
        <f>VLOOKUP(A64,'REPORTE'!$A$1:$AG$1961,32,0)</f>
        <v>RIOBAMBA</v>
      </c>
      <c r="K64" s="20" t="str">
        <f>VLOOKUP(A64,'REPORTE'!$A$1:$AG$1961,33,0)</f>
        <v>VELASCO</v>
      </c>
      <c r="L64" s="20" t="str">
        <f>VLOOKUP(K64,PROVINCIAS!$F$1:$G$1171,2,0)</f>
        <v>URBANA</v>
      </c>
      <c r="M64" s="20">
        <v>1000129</v>
      </c>
      <c r="N64" s="20" t="s">
        <v>15374</v>
      </c>
      <c r="O64" s="20"/>
      <c r="P64" s="20">
        <v>0</v>
      </c>
      <c r="Q64" s="20" t="s">
        <v>11150</v>
      </c>
      <c r="R64" s="20" t="s">
        <v>11150</v>
      </c>
      <c r="S64" s="20" t="s">
        <v>11150</v>
      </c>
      <c r="T64" s="20" t="s">
        <v>11150</v>
      </c>
      <c r="U64" s="20" t="s">
        <v>11150</v>
      </c>
      <c r="V64" s="20" t="s">
        <v>11150</v>
      </c>
      <c r="W64" s="20">
        <v>0</v>
      </c>
    </row>
    <row r="65" spans="1:23" x14ac:dyDescent="0.45">
      <c r="A65" s="20">
        <v>1000006</v>
      </c>
      <c r="B65" s="20" t="s">
        <v>9431</v>
      </c>
      <c r="C65" s="20" t="s">
        <v>13586</v>
      </c>
      <c r="D65" s="20">
        <v>603589912</v>
      </c>
      <c r="E65" s="20" t="str">
        <f>VLOOKUP(A65,'REPORTE'!$A$1:$AG$1961,5,0)</f>
        <v>ECUATORIANO(A) INDIGENA</v>
      </c>
      <c r="F65" s="20" t="str">
        <f>VLOOKUP(A65,'REPORTE'!$A$1:$AG$1961,18,0)</f>
        <v>F</v>
      </c>
      <c r="G65" s="20" t="str">
        <f>VLOOKUP(A65,'REPORTE'!$A$1:$AG$1961,6,0)</f>
        <v>NACIONAL</v>
      </c>
      <c r="H65" s="20" t="str">
        <f>VLOOKUP(A65,'REPORTE'!$A$1:$AG$1961,30,0)</f>
        <v>Secundaria</v>
      </c>
      <c r="I65" s="20" t="str">
        <f>VLOOKUP(A65,'REPORTE'!$A$1:$AG$1961,31,0)</f>
        <v>CHIMBORAZO</v>
      </c>
      <c r="J65" s="20" t="str">
        <f>VLOOKUP(A65,'REPORTE'!$A$1:$AG$1961,32,0)</f>
        <v>RIOBAMBA</v>
      </c>
      <c r="K65" s="20" t="str">
        <f>VLOOKUP(A65,'REPORTE'!$A$1:$AG$1961,33,0)</f>
        <v>LIZARZABURU</v>
      </c>
      <c r="L65" s="20" t="str">
        <f>VLOOKUP(K65,PROVINCIAS!$F$1:$G$1171,2,0)</f>
        <v>URBANA</v>
      </c>
      <c r="M65" s="20">
        <v>1000130</v>
      </c>
      <c r="N65" s="20" t="s">
        <v>15374</v>
      </c>
      <c r="O65" s="20"/>
      <c r="P65" s="20">
        <v>0.24</v>
      </c>
      <c r="Q65" s="20" t="s">
        <v>11150</v>
      </c>
      <c r="R65" s="20" t="s">
        <v>11150</v>
      </c>
      <c r="S65" s="20" t="s">
        <v>11150</v>
      </c>
      <c r="T65" s="20" t="s">
        <v>11150</v>
      </c>
      <c r="U65" s="20" t="s">
        <v>11150</v>
      </c>
      <c r="V65" s="20" t="s">
        <v>11150</v>
      </c>
      <c r="W65" s="20">
        <v>0.24</v>
      </c>
    </row>
    <row r="66" spans="1:23" x14ac:dyDescent="0.45">
      <c r="A66" s="20">
        <v>1000106</v>
      </c>
      <c r="B66" s="20" t="s">
        <v>9431</v>
      </c>
      <c r="C66" s="20" t="s">
        <v>13668</v>
      </c>
      <c r="D66" s="20">
        <v>602531287</v>
      </c>
      <c r="E66" s="20" t="str">
        <f>VLOOKUP(A66,'REPORTE'!$A$1:$AG$1961,5,0)</f>
        <v>ECUATORIANO(A)</v>
      </c>
      <c r="F66" s="20" t="str">
        <f>VLOOKUP(A66,'REPORTE'!$A$1:$AG$1961,18,0)</f>
        <v>F</v>
      </c>
      <c r="G66" s="20" t="str">
        <f>VLOOKUP(A66,'REPORTE'!$A$1:$AG$1961,6,0)</f>
        <v>NACIONAL</v>
      </c>
      <c r="H66" s="20" t="str">
        <f>VLOOKUP(A66,'REPORTE'!$A$1:$AG$1961,30,0)</f>
        <v>Secundaria</v>
      </c>
      <c r="I66" s="20" t="str">
        <f>VLOOKUP(A66,'REPORTE'!$A$1:$AG$1961,31,0)</f>
        <v>CHIMBORAZO</v>
      </c>
      <c r="J66" s="20" t="str">
        <f>VLOOKUP(A66,'REPORTE'!$A$1:$AG$1961,32,0)</f>
        <v>RIOBAMBA</v>
      </c>
      <c r="K66" s="20" t="str">
        <f>VLOOKUP(A66,'REPORTE'!$A$1:$AG$1961,33,0)</f>
        <v>RIOBAMBA</v>
      </c>
      <c r="L66" s="20" t="str">
        <f>VLOOKUP(K66,PROVINCIAS!$F$1:$G$1171,2,0)</f>
        <v>URBANA</v>
      </c>
      <c r="M66" s="20">
        <v>1000132</v>
      </c>
      <c r="N66" s="20" t="s">
        <v>15375</v>
      </c>
      <c r="O66" s="20">
        <v>44529</v>
      </c>
      <c r="P66" s="20">
        <v>31.98</v>
      </c>
      <c r="Q66" s="20" t="s">
        <v>11150</v>
      </c>
      <c r="R66" s="20" t="s">
        <v>11150</v>
      </c>
      <c r="S66" s="20" t="s">
        <v>11150</v>
      </c>
      <c r="T66" s="20" t="s">
        <v>11150</v>
      </c>
      <c r="U66" s="20" t="s">
        <v>11150</v>
      </c>
      <c r="V66" s="20" t="s">
        <v>11150</v>
      </c>
      <c r="W66" s="20">
        <v>31.98</v>
      </c>
    </row>
    <row r="67" spans="1:23" x14ac:dyDescent="0.45">
      <c r="A67" s="20">
        <v>1000157</v>
      </c>
      <c r="B67" s="20" t="s">
        <v>9431</v>
      </c>
      <c r="C67" s="20" t="s">
        <v>13691</v>
      </c>
      <c r="D67" s="20">
        <v>602541500</v>
      </c>
      <c r="E67" s="20" t="str">
        <f>VLOOKUP(A67,'REPORTE'!$A$1:$AG$1961,5,0)</f>
        <v>ECUATORIANO(A)</v>
      </c>
      <c r="F67" s="20" t="str">
        <f>VLOOKUP(A67,'REPORTE'!$A$1:$AG$1961,18,0)</f>
        <v>M</v>
      </c>
      <c r="G67" s="20" t="str">
        <f>VLOOKUP(A67,'REPORTE'!$A$1:$AG$1961,6,0)</f>
        <v>NACIONAL</v>
      </c>
      <c r="H67" s="20" t="str">
        <f>VLOOKUP(A67,'REPORTE'!$A$1:$AG$1961,30,0)</f>
        <v>Primaria</v>
      </c>
      <c r="I67" s="20" t="str">
        <f>VLOOKUP(A67,'REPORTE'!$A$1:$AG$1961,31,0)</f>
        <v>CHIMBORAZO</v>
      </c>
      <c r="J67" s="20" t="str">
        <f>VLOOKUP(A67,'REPORTE'!$A$1:$AG$1961,32,0)</f>
        <v>CHAMBO</v>
      </c>
      <c r="K67" s="20" t="str">
        <f>VLOOKUP(A67,'REPORTE'!$A$1:$AG$1961,33,0)</f>
        <v>CHAMBO</v>
      </c>
      <c r="L67" s="20" t="str">
        <f>VLOOKUP(K67,PROVINCIAS!$F$1:$G$1171,2,0)</f>
        <v>URBANA</v>
      </c>
      <c r="M67" s="20">
        <v>1000133</v>
      </c>
      <c r="N67" s="20" t="s">
        <v>15374</v>
      </c>
      <c r="O67" s="20"/>
      <c r="P67" s="20">
        <v>0.49</v>
      </c>
      <c r="Q67" s="20" t="s">
        <v>11150</v>
      </c>
      <c r="R67" s="20" t="s">
        <v>11150</v>
      </c>
      <c r="S67" s="20" t="s">
        <v>11150</v>
      </c>
      <c r="T67" s="20" t="s">
        <v>11150</v>
      </c>
      <c r="U67" s="20" t="s">
        <v>11150</v>
      </c>
      <c r="V67" s="20" t="s">
        <v>11150</v>
      </c>
      <c r="W67" s="20">
        <v>0.49</v>
      </c>
    </row>
    <row r="68" spans="1:23" x14ac:dyDescent="0.45">
      <c r="A68" s="20">
        <v>1000154</v>
      </c>
      <c r="B68" s="20" t="s">
        <v>9431</v>
      </c>
      <c r="C68" s="20" t="s">
        <v>14584</v>
      </c>
      <c r="D68" s="20">
        <v>1002705851</v>
      </c>
      <c r="E68" s="20" t="str">
        <f>VLOOKUP(A68,'REPORTE'!$A$1:$AG$1961,5,0)</f>
        <v>ECUATORIANO(A)</v>
      </c>
      <c r="F68" s="20" t="str">
        <f>VLOOKUP(A68,'REPORTE'!$A$1:$AG$1961,18,0)</f>
        <v>M</v>
      </c>
      <c r="G68" s="20" t="str">
        <f>VLOOKUP(A68,'REPORTE'!$A$1:$AG$1961,6,0)</f>
        <v>NACIONAL</v>
      </c>
      <c r="H68" s="20" t="str">
        <f>VLOOKUP(A68,'REPORTE'!$A$1:$AG$1961,30,0)</f>
        <v>Universitaria</v>
      </c>
      <c r="I68" s="20" t="str">
        <f>VLOOKUP(A68,'REPORTE'!$A$1:$AG$1961,31,0)</f>
        <v>IMBABURA</v>
      </c>
      <c r="J68" s="20" t="str">
        <f>VLOOKUP(A68,'REPORTE'!$A$1:$AG$1961,32,0)</f>
        <v>ANTONIO ANTE</v>
      </c>
      <c r="K68" s="20" t="str">
        <f>VLOOKUP(A68,'REPORTE'!$A$1:$AG$1961,33,0)</f>
        <v>SAN ROQUE</v>
      </c>
      <c r="L68" s="20" t="str">
        <f>VLOOKUP(K68,PROVINCIAS!$F$1:$G$1171,2,0)</f>
        <v>RURAL</v>
      </c>
      <c r="M68" s="20">
        <v>1000134</v>
      </c>
      <c r="N68" s="20" t="s">
        <v>15374</v>
      </c>
      <c r="O68" s="20"/>
      <c r="P68" s="20">
        <v>0</v>
      </c>
      <c r="Q68" s="20" t="s">
        <v>11150</v>
      </c>
      <c r="R68" s="20" t="s">
        <v>11150</v>
      </c>
      <c r="S68" s="20" t="s">
        <v>11150</v>
      </c>
      <c r="T68" s="20" t="s">
        <v>11150</v>
      </c>
      <c r="U68" s="20" t="s">
        <v>11150</v>
      </c>
      <c r="V68" s="20" t="s">
        <v>11150</v>
      </c>
      <c r="W68" s="20">
        <v>0</v>
      </c>
    </row>
    <row r="69" spans="1:23" x14ac:dyDescent="0.45">
      <c r="A69" s="20">
        <v>1000109</v>
      </c>
      <c r="B69" s="20" t="s">
        <v>9431</v>
      </c>
      <c r="C69" s="20" t="s">
        <v>13669</v>
      </c>
      <c r="D69" s="20">
        <v>605193291</v>
      </c>
      <c r="E69" s="20" t="str">
        <f>VLOOKUP(A69,'REPORTE'!$A$1:$AG$1961,5,0)</f>
        <v>ECUATORIANO(A)</v>
      </c>
      <c r="F69" s="20" t="str">
        <f>VLOOKUP(A69,'REPORTE'!$A$1:$AG$1961,18,0)</f>
        <v>F</v>
      </c>
      <c r="G69" s="20" t="str">
        <f>VLOOKUP(A69,'REPORTE'!$A$1:$AG$1961,6,0)</f>
        <v>NACIONAL</v>
      </c>
      <c r="H69" s="20" t="str">
        <f>VLOOKUP(A69,'REPORTE'!$A$1:$AG$1961,30,0)</f>
        <v>Primaria</v>
      </c>
      <c r="I69" s="20" t="str">
        <f>VLOOKUP(A69,'REPORTE'!$A$1:$AG$1961,31,0)</f>
        <v>CHIMBORAZO</v>
      </c>
      <c r="J69" s="20" t="str">
        <f>VLOOKUP(A69,'REPORTE'!$A$1:$AG$1961,32,0)</f>
        <v>RIOBAMBA</v>
      </c>
      <c r="K69" s="20" t="str">
        <f>VLOOKUP(A69,'REPORTE'!$A$1:$AG$1961,33,0)</f>
        <v>RIOBAMBA</v>
      </c>
      <c r="L69" s="20" t="str">
        <f>VLOOKUP(K69,PROVINCIAS!$F$1:$G$1171,2,0)</f>
        <v>URBANA</v>
      </c>
      <c r="M69" s="20">
        <v>1000135</v>
      </c>
      <c r="N69" s="20" t="s">
        <v>15374</v>
      </c>
      <c r="O69" s="20"/>
      <c r="P69" s="20">
        <v>0.74</v>
      </c>
      <c r="Q69" s="20" t="s">
        <v>11150</v>
      </c>
      <c r="R69" s="20" t="s">
        <v>11150</v>
      </c>
      <c r="S69" s="20" t="s">
        <v>11150</v>
      </c>
      <c r="T69" s="20" t="s">
        <v>11150</v>
      </c>
      <c r="U69" s="20" t="s">
        <v>11150</v>
      </c>
      <c r="V69" s="20" t="s">
        <v>11150</v>
      </c>
      <c r="W69" s="20">
        <v>0.74</v>
      </c>
    </row>
    <row r="70" spans="1:23" x14ac:dyDescent="0.45">
      <c r="A70" s="20">
        <v>1000108</v>
      </c>
      <c r="B70" s="20" t="s">
        <v>9431</v>
      </c>
      <c r="C70" s="20" t="s">
        <v>9615</v>
      </c>
      <c r="D70" s="20">
        <v>604268870</v>
      </c>
      <c r="E70" s="20" t="str">
        <f>VLOOKUP(A70,'REPORTE'!$A$1:$AG$1961,5,0)</f>
        <v>ECUATORIANO(A)</v>
      </c>
      <c r="F70" s="20" t="str">
        <f>VLOOKUP(A70,'REPORTE'!$A$1:$AG$1961,18,0)</f>
        <v>F</v>
      </c>
      <c r="G70" s="20" t="str">
        <f>VLOOKUP(A70,'REPORTE'!$A$1:$AG$1961,6,0)</f>
        <v>NACIONAL</v>
      </c>
      <c r="H70" s="20" t="str">
        <f>VLOOKUP(A70,'REPORTE'!$A$1:$AG$1961,30,0)</f>
        <v>Secundaria</v>
      </c>
      <c r="I70" s="20" t="str">
        <f>VLOOKUP(A70,'REPORTE'!$A$1:$AG$1961,31,0)</f>
        <v>CHIMBORAZO</v>
      </c>
      <c r="J70" s="20" t="str">
        <f>VLOOKUP(A70,'REPORTE'!$A$1:$AG$1961,32,0)</f>
        <v>RIOBAMBA</v>
      </c>
      <c r="K70" s="20" t="str">
        <f>VLOOKUP(A70,'REPORTE'!$A$1:$AG$1961,33,0)</f>
        <v>RIOBAMBA</v>
      </c>
      <c r="L70" s="20" t="str">
        <f>VLOOKUP(K70,PROVINCIAS!$F$1:$G$1171,2,0)</f>
        <v>URBANA</v>
      </c>
      <c r="M70" s="20">
        <v>1000136</v>
      </c>
      <c r="N70" s="20" t="s">
        <v>15374</v>
      </c>
      <c r="O70" s="20"/>
      <c r="P70" s="20">
        <v>172.22</v>
      </c>
      <c r="Q70" s="20" t="s">
        <v>11150</v>
      </c>
      <c r="R70" s="20" t="s">
        <v>11150</v>
      </c>
      <c r="S70" s="20" t="s">
        <v>11150</v>
      </c>
      <c r="T70" s="20" t="s">
        <v>11150</v>
      </c>
      <c r="U70" s="20" t="s">
        <v>11150</v>
      </c>
      <c r="V70" s="20" t="s">
        <v>11150</v>
      </c>
      <c r="W70" s="20">
        <v>172.22</v>
      </c>
    </row>
    <row r="71" spans="1:23" x14ac:dyDescent="0.45">
      <c r="A71" s="20">
        <v>1000179</v>
      </c>
      <c r="B71" s="20" t="s">
        <v>9431</v>
      </c>
      <c r="C71" s="20" t="s">
        <v>14585</v>
      </c>
      <c r="D71" s="20">
        <v>2100416870</v>
      </c>
      <c r="E71" s="20" t="str">
        <f>VLOOKUP(A71,'REPORTE'!$A$1:$AG$1961,5,0)</f>
        <v>ECUATORIANO(A)</v>
      </c>
      <c r="F71" s="20" t="str">
        <f>VLOOKUP(A71,'REPORTE'!$A$1:$AG$1961,18,0)</f>
        <v>M</v>
      </c>
      <c r="G71" s="20" t="str">
        <f>VLOOKUP(A71,'REPORTE'!$A$1:$AG$1961,6,0)</f>
        <v>NACIONAL</v>
      </c>
      <c r="H71" s="20" t="str">
        <f>VLOOKUP(A71,'REPORTE'!$A$1:$AG$1961,30,0)</f>
        <v>Ninguna</v>
      </c>
      <c r="I71" s="20" t="str">
        <f>VLOOKUP(A71,'REPORTE'!$A$1:$AG$1961,31,0)</f>
        <v>PICHINCHA</v>
      </c>
      <c r="J71" s="20" t="str">
        <f>VLOOKUP(A71,'REPORTE'!$A$1:$AG$1961,32,0)</f>
        <v>QUITO</v>
      </c>
      <c r="K71" s="20" t="str">
        <f>VLOOKUP(A71,'REPORTE'!$A$1:$AG$1961,33,0)</f>
        <v>COTOCOLLAO</v>
      </c>
      <c r="L71" s="20" t="str">
        <f>VLOOKUP(K71,PROVINCIAS!$F$1:$G$1171,2,0)</f>
        <v>URBANA</v>
      </c>
      <c r="M71" s="20">
        <v>1000137</v>
      </c>
      <c r="N71" s="20" t="s">
        <v>15374</v>
      </c>
      <c r="O71" s="20"/>
      <c r="P71" s="20">
        <v>0.37</v>
      </c>
      <c r="Q71" s="20" t="s">
        <v>11150</v>
      </c>
      <c r="R71" s="20" t="s">
        <v>11150</v>
      </c>
      <c r="S71" s="20" t="s">
        <v>11150</v>
      </c>
      <c r="T71" s="20" t="s">
        <v>11150</v>
      </c>
      <c r="U71" s="20" t="s">
        <v>11150</v>
      </c>
      <c r="V71" s="20" t="s">
        <v>11150</v>
      </c>
      <c r="W71" s="20">
        <v>0.37</v>
      </c>
    </row>
    <row r="72" spans="1:23" x14ac:dyDescent="0.45">
      <c r="A72" s="20">
        <v>1000112</v>
      </c>
      <c r="B72" s="20" t="s">
        <v>9431</v>
      </c>
      <c r="C72" s="20" t="s">
        <v>13671</v>
      </c>
      <c r="D72" s="20">
        <v>603670464</v>
      </c>
      <c r="E72" s="20" t="str">
        <f>VLOOKUP(A72,'REPORTE'!$A$1:$AG$1961,5,0)</f>
        <v>ECUATORIANO(A) INDIGENA</v>
      </c>
      <c r="F72" s="20" t="str">
        <f>VLOOKUP(A72,'REPORTE'!$A$1:$AG$1961,18,0)</f>
        <v>F</v>
      </c>
      <c r="G72" s="20" t="str">
        <f>VLOOKUP(A72,'REPORTE'!$A$1:$AG$1961,6,0)</f>
        <v>NACIONAL</v>
      </c>
      <c r="H72" s="20" t="str">
        <f>VLOOKUP(A72,'REPORTE'!$A$1:$AG$1961,30,0)</f>
        <v>Secundaria</v>
      </c>
      <c r="I72" s="20" t="str">
        <f>VLOOKUP(A72,'REPORTE'!$A$1:$AG$1961,31,0)</f>
        <v>CHIMBORAZO</v>
      </c>
      <c r="J72" s="20" t="str">
        <f>VLOOKUP(A72,'REPORTE'!$A$1:$AG$1961,32,0)</f>
        <v>RIOBAMBA</v>
      </c>
      <c r="K72" s="20" t="str">
        <f>VLOOKUP(A72,'REPORTE'!$A$1:$AG$1961,33,0)</f>
        <v>LIZARZABURU</v>
      </c>
      <c r="L72" s="20" t="str">
        <f>VLOOKUP(K72,PROVINCIAS!$F$1:$G$1171,2,0)</f>
        <v>URBANA</v>
      </c>
      <c r="M72" s="20">
        <v>1000138</v>
      </c>
      <c r="N72" s="20" t="s">
        <v>15375</v>
      </c>
      <c r="O72" s="20">
        <v>44519</v>
      </c>
      <c r="P72" s="20">
        <v>0.14000000000000001</v>
      </c>
      <c r="Q72" s="20" t="s">
        <v>11150</v>
      </c>
      <c r="R72" s="20" t="s">
        <v>11150</v>
      </c>
      <c r="S72" s="20" t="s">
        <v>11150</v>
      </c>
      <c r="T72" s="20" t="s">
        <v>11150</v>
      </c>
      <c r="U72" s="20" t="s">
        <v>11150</v>
      </c>
      <c r="V72" s="20" t="s">
        <v>11150</v>
      </c>
      <c r="W72" s="20">
        <v>0.14000000000000001</v>
      </c>
    </row>
    <row r="73" spans="1:23" x14ac:dyDescent="0.45">
      <c r="A73" s="20">
        <v>1000115</v>
      </c>
      <c r="B73" s="20" t="s">
        <v>9431</v>
      </c>
      <c r="C73" s="20" t="s">
        <v>13673</v>
      </c>
      <c r="D73" s="20">
        <v>601388564</v>
      </c>
      <c r="E73" s="20" t="str">
        <f>VLOOKUP(A73,'REPORTE'!$A$1:$AG$1961,5,0)</f>
        <v>ECUATORIANO(A)</v>
      </c>
      <c r="F73" s="20" t="str">
        <f>VLOOKUP(A73,'REPORTE'!$A$1:$AG$1961,18,0)</f>
        <v>F</v>
      </c>
      <c r="G73" s="20" t="str">
        <f>VLOOKUP(A73,'REPORTE'!$A$1:$AG$1961,6,0)</f>
        <v>NACIONAL</v>
      </c>
      <c r="H73" s="20" t="str">
        <f>VLOOKUP(A73,'REPORTE'!$A$1:$AG$1961,30,0)</f>
        <v>Secundaria</v>
      </c>
      <c r="I73" s="20" t="str">
        <f>VLOOKUP(A73,'REPORTE'!$A$1:$AG$1961,31,0)</f>
        <v>GUAYAS</v>
      </c>
      <c r="J73" s="20" t="str">
        <f>VLOOKUP(A73,'REPORTE'!$A$1:$AG$1961,32,0)</f>
        <v>GUAYAQUIL</v>
      </c>
      <c r="K73" s="20" t="str">
        <f>VLOOKUP(A73,'REPORTE'!$A$1:$AG$1961,33,0)</f>
        <v>CARBO (CONCEPCION)</v>
      </c>
      <c r="L73" s="20" t="str">
        <f>VLOOKUP(K73,PROVINCIAS!$F$1:$G$1171,2,0)</f>
        <v>URBANA</v>
      </c>
      <c r="M73" s="20">
        <v>1000139</v>
      </c>
      <c r="N73" s="20" t="s">
        <v>15374</v>
      </c>
      <c r="O73" s="20"/>
      <c r="P73" s="20">
        <v>42.38</v>
      </c>
      <c r="Q73" s="20" t="s">
        <v>11150</v>
      </c>
      <c r="R73" s="20" t="s">
        <v>11150</v>
      </c>
      <c r="S73" s="20" t="s">
        <v>11150</v>
      </c>
      <c r="T73" s="20" t="s">
        <v>11150</v>
      </c>
      <c r="U73" s="20" t="s">
        <v>11150</v>
      </c>
      <c r="V73" s="20" t="s">
        <v>11150</v>
      </c>
      <c r="W73" s="20">
        <v>42.38</v>
      </c>
    </row>
    <row r="74" spans="1:23" x14ac:dyDescent="0.45">
      <c r="A74" s="20">
        <v>1000114</v>
      </c>
      <c r="B74" s="20" t="s">
        <v>9431</v>
      </c>
      <c r="C74" s="20" t="s">
        <v>13672</v>
      </c>
      <c r="D74" s="20">
        <v>603156837</v>
      </c>
      <c r="E74" s="20" t="str">
        <f>VLOOKUP(A74,'REPORTE'!$A$1:$AG$1961,5,0)</f>
        <v>ECUATORIANO(A)</v>
      </c>
      <c r="F74" s="20" t="str">
        <f>VLOOKUP(A74,'REPORTE'!$A$1:$AG$1961,18,0)</f>
        <v>M</v>
      </c>
      <c r="G74" s="20" t="str">
        <f>VLOOKUP(A74,'REPORTE'!$A$1:$AG$1961,6,0)</f>
        <v>NACIONAL</v>
      </c>
      <c r="H74" s="20" t="str">
        <f>VLOOKUP(A74,'REPORTE'!$A$1:$AG$1961,30,0)</f>
        <v>Secundaria</v>
      </c>
      <c r="I74" s="20" t="str">
        <f>VLOOKUP(A74,'REPORTE'!$A$1:$AG$1961,31,0)</f>
        <v>CHIMBORAZO</v>
      </c>
      <c r="J74" s="20" t="str">
        <f>VLOOKUP(A74,'REPORTE'!$A$1:$AG$1961,32,0)</f>
        <v>RIOBAMBA</v>
      </c>
      <c r="K74" s="20" t="str">
        <f>VLOOKUP(A74,'REPORTE'!$A$1:$AG$1961,33,0)</f>
        <v>VELOZ</v>
      </c>
      <c r="L74" s="20" t="str">
        <f>VLOOKUP(K74,PROVINCIAS!$F$1:$G$1171,2,0)</f>
        <v>URBANA</v>
      </c>
      <c r="M74" s="20">
        <v>1000141</v>
      </c>
      <c r="N74" s="20" t="s">
        <v>15374</v>
      </c>
      <c r="O74" s="20"/>
      <c r="P74" s="20">
        <v>10.28</v>
      </c>
      <c r="Q74" s="20" t="s">
        <v>11150</v>
      </c>
      <c r="R74" s="20" t="s">
        <v>11150</v>
      </c>
      <c r="S74" s="20" t="s">
        <v>11150</v>
      </c>
      <c r="T74" s="20" t="s">
        <v>11150</v>
      </c>
      <c r="U74" s="20" t="s">
        <v>11150</v>
      </c>
      <c r="V74" s="20" t="s">
        <v>11150</v>
      </c>
      <c r="W74" s="20">
        <v>10.28</v>
      </c>
    </row>
    <row r="75" spans="1:23" x14ac:dyDescent="0.45">
      <c r="A75" s="20">
        <v>1000113</v>
      </c>
      <c r="B75" s="20" t="s">
        <v>9431</v>
      </c>
      <c r="C75" s="20" t="s">
        <v>9630</v>
      </c>
      <c r="D75" s="20">
        <v>600826192</v>
      </c>
      <c r="E75" s="20" t="str">
        <f>VLOOKUP(A75,'REPORTE'!$A$1:$AG$1961,5,0)</f>
        <v>ECUATORIANO(A) INDIGENA</v>
      </c>
      <c r="F75" s="20" t="str">
        <f>VLOOKUP(A75,'REPORTE'!$A$1:$AG$1961,18,0)</f>
        <v>F</v>
      </c>
      <c r="G75" s="20" t="str">
        <f>VLOOKUP(A75,'REPORTE'!$A$1:$AG$1961,6,0)</f>
        <v>NACIONAL</v>
      </c>
      <c r="H75" s="20" t="str">
        <f>VLOOKUP(A75,'REPORTE'!$A$1:$AG$1961,30,0)</f>
        <v>Primaria</v>
      </c>
      <c r="I75" s="20" t="str">
        <f>VLOOKUP(A75,'REPORTE'!$A$1:$AG$1961,31,0)</f>
        <v>CHIMBORAZO</v>
      </c>
      <c r="J75" s="20" t="str">
        <f>VLOOKUP(A75,'REPORTE'!$A$1:$AG$1961,32,0)</f>
        <v>RIOBAMBA</v>
      </c>
      <c r="K75" s="20" t="str">
        <f>VLOOKUP(A75,'REPORTE'!$A$1:$AG$1961,33,0)</f>
        <v>LIZARZABURU</v>
      </c>
      <c r="L75" s="20" t="str">
        <f>VLOOKUP(K75,PROVINCIAS!$F$1:$G$1171,2,0)</f>
        <v>URBANA</v>
      </c>
      <c r="M75" s="20">
        <v>1000142</v>
      </c>
      <c r="N75" s="20" t="s">
        <v>15374</v>
      </c>
      <c r="O75" s="20"/>
      <c r="P75" s="20">
        <v>208.23</v>
      </c>
      <c r="Q75" s="20" t="s">
        <v>11150</v>
      </c>
      <c r="R75" s="20" t="s">
        <v>11150</v>
      </c>
      <c r="S75" s="20" t="s">
        <v>11150</v>
      </c>
      <c r="T75" s="20" t="s">
        <v>11150</v>
      </c>
      <c r="U75" s="20" t="s">
        <v>11150</v>
      </c>
      <c r="V75" s="20" t="s">
        <v>11150</v>
      </c>
      <c r="W75" s="20">
        <v>208.23</v>
      </c>
    </row>
    <row r="76" spans="1:23" x14ac:dyDescent="0.45">
      <c r="A76" s="20">
        <v>1000116</v>
      </c>
      <c r="B76" s="20" t="s">
        <v>9431</v>
      </c>
      <c r="C76" s="20" t="s">
        <v>13674</v>
      </c>
      <c r="D76" s="20">
        <v>601544398</v>
      </c>
      <c r="E76" s="20" t="str">
        <f>VLOOKUP(A76,'REPORTE'!$A$1:$AG$1961,5,0)</f>
        <v>ECUATORIANO(A)</v>
      </c>
      <c r="F76" s="20" t="str">
        <f>VLOOKUP(A76,'REPORTE'!$A$1:$AG$1961,18,0)</f>
        <v>M</v>
      </c>
      <c r="G76" s="20" t="str">
        <f>VLOOKUP(A76,'REPORTE'!$A$1:$AG$1961,6,0)</f>
        <v>NACIONAL</v>
      </c>
      <c r="H76" s="20" t="str">
        <f>VLOOKUP(A76,'REPORTE'!$A$1:$AG$1961,30,0)</f>
        <v>Primaria</v>
      </c>
      <c r="I76" s="20" t="str">
        <f>VLOOKUP(A76,'REPORTE'!$A$1:$AG$1961,31,0)</f>
        <v>CHIMBORAZO</v>
      </c>
      <c r="J76" s="20" t="str">
        <f>VLOOKUP(A76,'REPORTE'!$A$1:$AG$1961,32,0)</f>
        <v>ALAUSI</v>
      </c>
      <c r="K76" s="20" t="str">
        <f>VLOOKUP(A76,'REPORTE'!$A$1:$AG$1961,33,0)</f>
        <v>HUIGRA</v>
      </c>
      <c r="L76" s="20" t="str">
        <f>VLOOKUP(K76,PROVINCIAS!$F$1:$G$1171,2,0)</f>
        <v>RURAL</v>
      </c>
      <c r="M76" s="20">
        <v>1000143</v>
      </c>
      <c r="N76" s="20" t="s">
        <v>15374</v>
      </c>
      <c r="O76" s="20"/>
      <c r="P76" s="20">
        <v>4.34</v>
      </c>
      <c r="Q76" s="20" t="s">
        <v>11150</v>
      </c>
      <c r="R76" s="20" t="s">
        <v>11150</v>
      </c>
      <c r="S76" s="20" t="s">
        <v>11150</v>
      </c>
      <c r="T76" s="20" t="s">
        <v>11150</v>
      </c>
      <c r="U76" s="20" t="s">
        <v>11150</v>
      </c>
      <c r="V76" s="20" t="s">
        <v>11150</v>
      </c>
      <c r="W76" s="20">
        <v>4.34</v>
      </c>
    </row>
    <row r="77" spans="1:23" x14ac:dyDescent="0.45">
      <c r="A77" s="20">
        <v>1000128</v>
      </c>
      <c r="B77" s="20" t="s">
        <v>9431</v>
      </c>
      <c r="C77" s="20" t="s">
        <v>13679</v>
      </c>
      <c r="D77" s="20">
        <v>1709392771</v>
      </c>
      <c r="E77" s="20" t="str">
        <f>VLOOKUP(A77,'REPORTE'!$A$1:$AG$1961,5,0)</f>
        <v>ECUATORIANO(A)</v>
      </c>
      <c r="F77" s="20" t="str">
        <f>VLOOKUP(A77,'REPORTE'!$A$1:$AG$1961,18,0)</f>
        <v>M</v>
      </c>
      <c r="G77" s="20" t="str">
        <f>VLOOKUP(A77,'REPORTE'!$A$1:$AG$1961,6,0)</f>
        <v>NACIONAL</v>
      </c>
      <c r="H77" s="20" t="str">
        <f>VLOOKUP(A77,'REPORTE'!$A$1:$AG$1961,30,0)</f>
        <v>Secundaria</v>
      </c>
      <c r="I77" s="20" t="str">
        <f>VLOOKUP(A77,'REPORTE'!$A$1:$AG$1961,31,0)</f>
        <v>CHIMBORAZO</v>
      </c>
      <c r="J77" s="20" t="str">
        <f>VLOOKUP(A77,'REPORTE'!$A$1:$AG$1961,32,0)</f>
        <v>RIOBAMBA</v>
      </c>
      <c r="K77" s="20" t="str">
        <f>VLOOKUP(A77,'REPORTE'!$A$1:$AG$1961,33,0)</f>
        <v>RIOBAMBA</v>
      </c>
      <c r="L77" s="20" t="str">
        <f>VLOOKUP(K77,PROVINCIAS!$F$1:$G$1171,2,0)</f>
        <v>URBANA</v>
      </c>
      <c r="M77" s="20">
        <v>1000144</v>
      </c>
      <c r="N77" s="20" t="s">
        <v>15374</v>
      </c>
      <c r="O77" s="20"/>
      <c r="P77" s="20">
        <v>0.15</v>
      </c>
      <c r="Q77" s="20" t="s">
        <v>11150</v>
      </c>
      <c r="R77" s="20" t="s">
        <v>11150</v>
      </c>
      <c r="S77" s="20" t="s">
        <v>11150</v>
      </c>
      <c r="T77" s="20" t="s">
        <v>11150</v>
      </c>
      <c r="U77" s="20" t="s">
        <v>11150</v>
      </c>
      <c r="V77" s="20" t="s">
        <v>11150</v>
      </c>
      <c r="W77" s="20">
        <v>0.15</v>
      </c>
    </row>
    <row r="78" spans="1:23" x14ac:dyDescent="0.45">
      <c r="A78" s="20">
        <v>1000118</v>
      </c>
      <c r="B78" s="20" t="s">
        <v>9431</v>
      </c>
      <c r="C78" s="20" t="s">
        <v>10060</v>
      </c>
      <c r="D78" s="20">
        <v>602154239</v>
      </c>
      <c r="E78" s="20" t="str">
        <f>VLOOKUP(A78,'REPORTE'!$A$1:$AG$1961,5,0)</f>
        <v>ECUATORIANO(A)</v>
      </c>
      <c r="F78" s="20" t="str">
        <f>VLOOKUP(A78,'REPORTE'!$A$1:$AG$1961,18,0)</f>
        <v>M</v>
      </c>
      <c r="G78" s="20" t="str">
        <f>VLOOKUP(A78,'REPORTE'!$A$1:$AG$1961,6,0)</f>
        <v>NACIONAL</v>
      </c>
      <c r="H78" s="20" t="str">
        <f>VLOOKUP(A78,'REPORTE'!$A$1:$AG$1961,30,0)</f>
        <v>Secundaria</v>
      </c>
      <c r="I78" s="20" t="str">
        <f>VLOOKUP(A78,'REPORTE'!$A$1:$AG$1961,31,0)</f>
        <v>CHIMBORAZO</v>
      </c>
      <c r="J78" s="20" t="str">
        <f>VLOOKUP(A78,'REPORTE'!$A$1:$AG$1961,32,0)</f>
        <v>GUANO</v>
      </c>
      <c r="K78" s="20" t="str">
        <f>VLOOKUP(A78,'REPORTE'!$A$1:$AG$1961,33,0)</f>
        <v>EL ROSARIO</v>
      </c>
      <c r="L78" s="20" t="str">
        <f>VLOOKUP(K78,PROVINCIAS!$F$1:$G$1171,2,0)</f>
        <v>RURAL</v>
      </c>
      <c r="M78" s="20">
        <v>1000145</v>
      </c>
      <c r="N78" s="20" t="s">
        <v>15374</v>
      </c>
      <c r="O78" s="20"/>
      <c r="P78" s="20">
        <v>49.74</v>
      </c>
      <c r="Q78" s="20" t="s">
        <v>11150</v>
      </c>
      <c r="R78" s="20" t="s">
        <v>11150</v>
      </c>
      <c r="S78" s="20" t="s">
        <v>11150</v>
      </c>
      <c r="T78" s="20" t="s">
        <v>11150</v>
      </c>
      <c r="U78" s="20" t="s">
        <v>11150</v>
      </c>
      <c r="V78" s="20" t="s">
        <v>11150</v>
      </c>
      <c r="W78" s="20">
        <v>49.74</v>
      </c>
    </row>
    <row r="79" spans="1:23" x14ac:dyDescent="0.45">
      <c r="A79" s="20">
        <v>1000175</v>
      </c>
      <c r="B79" s="20" t="s">
        <v>9431</v>
      </c>
      <c r="C79" s="20" t="s">
        <v>13700</v>
      </c>
      <c r="D79" s="20">
        <v>604999862</v>
      </c>
      <c r="E79" s="20" t="str">
        <f>VLOOKUP(A79,'REPORTE'!$A$1:$AG$1961,5,0)</f>
        <v>ECUATORIANO(A)</v>
      </c>
      <c r="F79" s="20" t="str">
        <f>VLOOKUP(A79,'REPORTE'!$A$1:$AG$1961,18,0)</f>
        <v>M</v>
      </c>
      <c r="G79" s="20" t="str">
        <f>VLOOKUP(A79,'REPORTE'!$A$1:$AG$1961,6,0)</f>
        <v>NACIONAL</v>
      </c>
      <c r="H79" s="20" t="str">
        <f>VLOOKUP(A79,'REPORTE'!$A$1:$AG$1961,30,0)</f>
        <v>Ninguna</v>
      </c>
      <c r="I79" s="20" t="str">
        <f>VLOOKUP(A79,'REPORTE'!$A$1:$AG$1961,31,0)</f>
        <v>PICHINCHA</v>
      </c>
      <c r="J79" s="20" t="str">
        <f>VLOOKUP(A79,'REPORTE'!$A$1:$AG$1961,32,0)</f>
        <v>QUITO</v>
      </c>
      <c r="K79" s="20" t="str">
        <f>VLOOKUP(A79,'REPORTE'!$A$1:$AG$1961,33,0)</f>
        <v>COTOCOLLAO</v>
      </c>
      <c r="L79" s="20" t="str">
        <f>VLOOKUP(K79,PROVINCIAS!$F$1:$G$1171,2,0)</f>
        <v>URBANA</v>
      </c>
      <c r="M79" s="20">
        <v>1000146</v>
      </c>
      <c r="N79" s="20" t="s">
        <v>15374</v>
      </c>
      <c r="O79" s="20"/>
      <c r="P79" s="20">
        <v>29.95</v>
      </c>
      <c r="Q79" s="20" t="s">
        <v>11150</v>
      </c>
      <c r="R79" s="20" t="s">
        <v>11150</v>
      </c>
      <c r="S79" s="20" t="s">
        <v>11150</v>
      </c>
      <c r="T79" s="20" t="s">
        <v>11150</v>
      </c>
      <c r="U79" s="20" t="s">
        <v>11150</v>
      </c>
      <c r="V79" s="20" t="s">
        <v>11150</v>
      </c>
      <c r="W79" s="20">
        <v>29.95</v>
      </c>
    </row>
    <row r="80" spans="1:23" x14ac:dyDescent="0.45">
      <c r="A80" s="20">
        <v>1000121</v>
      </c>
      <c r="B80" s="20" t="s">
        <v>9431</v>
      </c>
      <c r="C80" s="20" t="s">
        <v>13677</v>
      </c>
      <c r="D80" s="20">
        <v>600874325</v>
      </c>
      <c r="E80" s="20" t="str">
        <f>VLOOKUP(A80,'REPORTE'!$A$1:$AG$1961,5,0)</f>
        <v>ECUATORIANO(A)</v>
      </c>
      <c r="F80" s="20" t="str">
        <f>VLOOKUP(A80,'REPORTE'!$A$1:$AG$1961,18,0)</f>
        <v>M</v>
      </c>
      <c r="G80" s="20" t="str">
        <f>VLOOKUP(A80,'REPORTE'!$A$1:$AG$1961,6,0)</f>
        <v>NACIONAL</v>
      </c>
      <c r="H80" s="20" t="str">
        <f>VLOOKUP(A80,'REPORTE'!$A$1:$AG$1961,30,0)</f>
        <v>Secundaria</v>
      </c>
      <c r="I80" s="20" t="str">
        <f>VLOOKUP(A80,'REPORTE'!$A$1:$AG$1961,31,0)</f>
        <v>CHIMBORAZO</v>
      </c>
      <c r="J80" s="20" t="str">
        <f>VLOOKUP(A80,'REPORTE'!$A$1:$AG$1961,32,0)</f>
        <v>RIOBAMBA</v>
      </c>
      <c r="K80" s="20" t="str">
        <f>VLOOKUP(A80,'REPORTE'!$A$1:$AG$1961,33,0)</f>
        <v>RIOBAMBA</v>
      </c>
      <c r="L80" s="20" t="str">
        <f>VLOOKUP(K80,PROVINCIAS!$F$1:$G$1171,2,0)</f>
        <v>URBANA</v>
      </c>
      <c r="M80" s="20">
        <v>1000147</v>
      </c>
      <c r="N80" s="20" t="s">
        <v>15374</v>
      </c>
      <c r="O80" s="20"/>
      <c r="P80" s="20">
        <v>4230.47</v>
      </c>
      <c r="Q80" s="20" t="s">
        <v>11150</v>
      </c>
      <c r="R80" s="20" t="s">
        <v>11150</v>
      </c>
      <c r="S80" s="20" t="s">
        <v>11150</v>
      </c>
      <c r="T80" s="20" t="s">
        <v>11150</v>
      </c>
      <c r="U80" s="20" t="s">
        <v>11150</v>
      </c>
      <c r="V80" s="20" t="s">
        <v>12192</v>
      </c>
      <c r="W80" s="20">
        <v>4230.47</v>
      </c>
    </row>
    <row r="81" spans="1:23" x14ac:dyDescent="0.45">
      <c r="A81" s="20">
        <v>1000169</v>
      </c>
      <c r="B81" s="20" t="s">
        <v>9431</v>
      </c>
      <c r="C81" s="20" t="s">
        <v>9620</v>
      </c>
      <c r="D81" s="20">
        <v>602218646</v>
      </c>
      <c r="E81" s="20" t="str">
        <f>VLOOKUP(A81,'REPORTE'!$A$1:$AG$1961,5,0)</f>
        <v>ECUATORIANO(A)</v>
      </c>
      <c r="F81" s="20" t="str">
        <f>VLOOKUP(A81,'REPORTE'!$A$1:$AG$1961,18,0)</f>
        <v>F</v>
      </c>
      <c r="G81" s="20" t="str">
        <f>VLOOKUP(A81,'REPORTE'!$A$1:$AG$1961,6,0)</f>
        <v>NACIONAL</v>
      </c>
      <c r="H81" s="20" t="str">
        <f>VLOOKUP(A81,'REPORTE'!$A$1:$AG$1961,30,0)</f>
        <v>Ninguna</v>
      </c>
      <c r="I81" s="20" t="str">
        <f>VLOOKUP(A81,'REPORTE'!$A$1:$AG$1961,31,0)</f>
        <v>PICHINCHA</v>
      </c>
      <c r="J81" s="20" t="str">
        <f>VLOOKUP(A81,'REPORTE'!$A$1:$AG$1961,32,0)</f>
        <v>QUITO</v>
      </c>
      <c r="K81" s="20" t="str">
        <f>VLOOKUP(A81,'REPORTE'!$A$1:$AG$1961,33,0)</f>
        <v>COTOCOLLAO</v>
      </c>
      <c r="L81" s="20" t="str">
        <f>VLOOKUP(K81,PROVINCIAS!$F$1:$G$1171,2,0)</f>
        <v>URBANA</v>
      </c>
      <c r="M81" s="20">
        <v>1000148</v>
      </c>
      <c r="N81" s="20" t="s">
        <v>15374</v>
      </c>
      <c r="O81" s="20"/>
      <c r="P81" s="20">
        <v>0.01</v>
      </c>
      <c r="Q81" s="20" t="s">
        <v>11150</v>
      </c>
      <c r="R81" s="20" t="s">
        <v>11150</v>
      </c>
      <c r="S81" s="20" t="s">
        <v>11150</v>
      </c>
      <c r="T81" s="20" t="s">
        <v>11150</v>
      </c>
      <c r="U81" s="20" t="s">
        <v>11150</v>
      </c>
      <c r="V81" s="20" t="s">
        <v>11150</v>
      </c>
      <c r="W81" s="20">
        <v>0.01</v>
      </c>
    </row>
    <row r="82" spans="1:23" x14ac:dyDescent="0.45">
      <c r="A82" s="20">
        <v>1000117</v>
      </c>
      <c r="B82" s="20" t="s">
        <v>9431</v>
      </c>
      <c r="C82" s="20" t="s">
        <v>13675</v>
      </c>
      <c r="D82" s="20">
        <v>605836071</v>
      </c>
      <c r="E82" s="20" t="str">
        <f>VLOOKUP(A82,'REPORTE'!$A$1:$AG$1961,5,0)</f>
        <v>ECUATORIANO(A)</v>
      </c>
      <c r="F82" s="20" t="str">
        <f>VLOOKUP(A82,'REPORTE'!$A$1:$AG$1961,18,0)</f>
        <v>F</v>
      </c>
      <c r="G82" s="20" t="str">
        <f>VLOOKUP(A82,'REPORTE'!$A$1:$AG$1961,6,0)</f>
        <v>NACIONAL</v>
      </c>
      <c r="H82" s="20" t="str">
        <f>VLOOKUP(A82,'REPORTE'!$A$1:$AG$1961,30,0)</f>
        <v>Secundaria</v>
      </c>
      <c r="I82" s="20" t="str">
        <f>VLOOKUP(A82,'REPORTE'!$A$1:$AG$1961,31,0)</f>
        <v>CHIMBORAZO</v>
      </c>
      <c r="J82" s="20" t="str">
        <f>VLOOKUP(A82,'REPORTE'!$A$1:$AG$1961,32,0)</f>
        <v>RIOBAMBA</v>
      </c>
      <c r="K82" s="20" t="str">
        <f>VLOOKUP(A82,'REPORTE'!$A$1:$AG$1961,33,0)</f>
        <v>RIOBAMBA</v>
      </c>
      <c r="L82" s="20" t="str">
        <f>VLOOKUP(K82,PROVINCIAS!$F$1:$G$1171,2,0)</f>
        <v>URBANA</v>
      </c>
      <c r="M82" s="20">
        <v>1000149</v>
      </c>
      <c r="N82" s="20" t="s">
        <v>15374</v>
      </c>
      <c r="O82" s="20"/>
      <c r="P82" s="20">
        <v>0.03</v>
      </c>
      <c r="Q82" s="20" t="s">
        <v>11150</v>
      </c>
      <c r="R82" s="20" t="s">
        <v>11150</v>
      </c>
      <c r="S82" s="20" t="s">
        <v>11150</v>
      </c>
      <c r="T82" s="20" t="s">
        <v>11150</v>
      </c>
      <c r="U82" s="20" t="s">
        <v>11150</v>
      </c>
      <c r="V82" s="20" t="s">
        <v>11150</v>
      </c>
      <c r="W82" s="20">
        <v>0.03</v>
      </c>
    </row>
    <row r="83" spans="1:23" x14ac:dyDescent="0.45">
      <c r="A83" s="20">
        <v>1000120</v>
      </c>
      <c r="B83" s="20" t="s">
        <v>9431</v>
      </c>
      <c r="C83" s="20" t="s">
        <v>9756</v>
      </c>
      <c r="D83" s="20">
        <v>602281784</v>
      </c>
      <c r="E83" s="20" t="str">
        <f>VLOOKUP(A83,'REPORTE'!$A$1:$AG$1961,5,0)</f>
        <v>ECUATORIANO(A)</v>
      </c>
      <c r="F83" s="20" t="str">
        <f>VLOOKUP(A83,'REPORTE'!$A$1:$AG$1961,18,0)</f>
        <v>F</v>
      </c>
      <c r="G83" s="20" t="str">
        <f>VLOOKUP(A83,'REPORTE'!$A$1:$AG$1961,6,0)</f>
        <v>NACIONAL</v>
      </c>
      <c r="H83" s="20" t="str">
        <f>VLOOKUP(A83,'REPORTE'!$A$1:$AG$1961,30,0)</f>
        <v>Secundaria</v>
      </c>
      <c r="I83" s="20" t="str">
        <f>VLOOKUP(A83,'REPORTE'!$A$1:$AG$1961,31,0)</f>
        <v>CHIMBORAZO</v>
      </c>
      <c r="J83" s="20" t="str">
        <f>VLOOKUP(A83,'REPORTE'!$A$1:$AG$1961,32,0)</f>
        <v>GUANO</v>
      </c>
      <c r="K83" s="20" t="str">
        <f>VLOOKUP(A83,'REPORTE'!$A$1:$AG$1961,33,0)</f>
        <v>LA MATRIZ</v>
      </c>
      <c r="L83" s="20" t="str">
        <f>VLOOKUP(K83,PROVINCIAS!$F$1:$G$1171,2,0)</f>
        <v>URBANA</v>
      </c>
      <c r="M83" s="20">
        <v>1000150</v>
      </c>
      <c r="N83" s="20" t="s">
        <v>15374</v>
      </c>
      <c r="O83" s="20"/>
      <c r="P83" s="20">
        <v>77.89</v>
      </c>
      <c r="Q83" s="20" t="s">
        <v>11150</v>
      </c>
      <c r="R83" s="20" t="s">
        <v>11150</v>
      </c>
      <c r="S83" s="20" t="s">
        <v>11150</v>
      </c>
      <c r="T83" s="20" t="s">
        <v>11150</v>
      </c>
      <c r="U83" s="20" t="s">
        <v>11150</v>
      </c>
      <c r="V83" s="20" t="s">
        <v>11150</v>
      </c>
      <c r="W83" s="20">
        <v>77.89</v>
      </c>
    </row>
    <row r="84" spans="1:23" x14ac:dyDescent="0.45">
      <c r="A84" s="20">
        <v>1000119</v>
      </c>
      <c r="B84" s="20" t="s">
        <v>9431</v>
      </c>
      <c r="C84" s="20" t="s">
        <v>13676</v>
      </c>
      <c r="D84" s="20">
        <v>602604332</v>
      </c>
      <c r="E84" s="20" t="str">
        <f>VLOOKUP(A84,'REPORTE'!$A$1:$AG$1961,5,0)</f>
        <v>ECUATORIANO(A)</v>
      </c>
      <c r="F84" s="20" t="str">
        <f>VLOOKUP(A84,'REPORTE'!$A$1:$AG$1961,18,0)</f>
        <v>F</v>
      </c>
      <c r="G84" s="20" t="str">
        <f>VLOOKUP(A84,'REPORTE'!$A$1:$AG$1961,6,0)</f>
        <v>NACIONAL</v>
      </c>
      <c r="H84" s="20" t="str">
        <f>VLOOKUP(A84,'REPORTE'!$A$1:$AG$1961,30,0)</f>
        <v>Secundaria</v>
      </c>
      <c r="I84" s="20" t="str">
        <f>VLOOKUP(A84,'REPORTE'!$A$1:$AG$1961,31,0)</f>
        <v>CHIMBORAZO</v>
      </c>
      <c r="J84" s="20" t="str">
        <f>VLOOKUP(A84,'REPORTE'!$A$1:$AG$1961,32,0)</f>
        <v>RIOBAMBA</v>
      </c>
      <c r="K84" s="20" t="str">
        <f>VLOOKUP(A84,'REPORTE'!$A$1:$AG$1961,33,0)</f>
        <v>PUNGALA</v>
      </c>
      <c r="L84" s="20" t="str">
        <f>VLOOKUP(K84,PROVINCIAS!$F$1:$G$1171,2,0)</f>
        <v>RURAL</v>
      </c>
      <c r="M84" s="20">
        <v>1000151</v>
      </c>
      <c r="N84" s="20" t="s">
        <v>15374</v>
      </c>
      <c r="O84" s="20"/>
      <c r="P84" s="20">
        <v>0.02</v>
      </c>
      <c r="Q84" s="20" t="s">
        <v>11150</v>
      </c>
      <c r="R84" s="20" t="s">
        <v>11150</v>
      </c>
      <c r="S84" s="20" t="s">
        <v>11150</v>
      </c>
      <c r="T84" s="20" t="s">
        <v>11150</v>
      </c>
      <c r="U84" s="20" t="s">
        <v>11150</v>
      </c>
      <c r="V84" s="20" t="s">
        <v>11150</v>
      </c>
      <c r="W84" s="20">
        <v>0.02</v>
      </c>
    </row>
    <row r="85" spans="1:23" x14ac:dyDescent="0.45">
      <c r="A85" s="20">
        <v>1000124</v>
      </c>
      <c r="B85" s="20" t="s">
        <v>9431</v>
      </c>
      <c r="C85" s="20" t="s">
        <v>10026</v>
      </c>
      <c r="D85" s="20">
        <v>602725012</v>
      </c>
      <c r="E85" s="20" t="str">
        <f>VLOOKUP(A85,'REPORTE'!$A$1:$AG$1961,5,0)</f>
        <v>ECUATORIANO(A)</v>
      </c>
      <c r="F85" s="20" t="str">
        <f>VLOOKUP(A85,'REPORTE'!$A$1:$AG$1961,18,0)</f>
        <v>F</v>
      </c>
      <c r="G85" s="20" t="str">
        <f>VLOOKUP(A85,'REPORTE'!$A$1:$AG$1961,6,0)</f>
        <v>NACIONAL</v>
      </c>
      <c r="H85" s="20" t="str">
        <f>VLOOKUP(A85,'REPORTE'!$A$1:$AG$1961,30,0)</f>
        <v>Primaria</v>
      </c>
      <c r="I85" s="20" t="str">
        <f>VLOOKUP(A85,'REPORTE'!$A$1:$AG$1961,31,0)</f>
        <v>CHIMBORAZO</v>
      </c>
      <c r="J85" s="20" t="str">
        <f>VLOOKUP(A85,'REPORTE'!$A$1:$AG$1961,32,0)</f>
        <v>GUANO</v>
      </c>
      <c r="K85" s="20" t="str">
        <f>VLOOKUP(A85,'REPORTE'!$A$1:$AG$1961,33,0)</f>
        <v>SAN ANDRES</v>
      </c>
      <c r="L85" s="20" t="str">
        <f>VLOOKUP(K85,PROVINCIAS!$F$1:$G$1171,2,0)</f>
        <v>RURAL</v>
      </c>
      <c r="M85" s="20">
        <v>1000152</v>
      </c>
      <c r="N85" s="20" t="s">
        <v>15374</v>
      </c>
      <c r="O85" s="20"/>
      <c r="P85" s="20">
        <v>0</v>
      </c>
      <c r="Q85" s="20" t="s">
        <v>11150</v>
      </c>
      <c r="R85" s="20" t="s">
        <v>11150</v>
      </c>
      <c r="S85" s="20" t="s">
        <v>11150</v>
      </c>
      <c r="T85" s="20" t="s">
        <v>11150</v>
      </c>
      <c r="U85" s="20" t="s">
        <v>11150</v>
      </c>
      <c r="V85" s="20" t="s">
        <v>11150</v>
      </c>
      <c r="W85" s="20">
        <v>0</v>
      </c>
    </row>
    <row r="86" spans="1:23" x14ac:dyDescent="0.45">
      <c r="A86" s="20">
        <v>1000122</v>
      </c>
      <c r="B86" s="20" t="s">
        <v>9431</v>
      </c>
      <c r="C86" s="20" t="s">
        <v>9668</v>
      </c>
      <c r="D86" s="20">
        <v>604313320</v>
      </c>
      <c r="E86" s="20" t="str">
        <f>VLOOKUP(A86,'REPORTE'!$A$1:$AG$1961,5,0)</f>
        <v>ECUATORIANO(A) INDIGENA</v>
      </c>
      <c r="F86" s="20" t="str">
        <f>VLOOKUP(A86,'REPORTE'!$A$1:$AG$1961,18,0)</f>
        <v>F</v>
      </c>
      <c r="G86" s="20" t="str">
        <f>VLOOKUP(A86,'REPORTE'!$A$1:$AG$1961,6,0)</f>
        <v>NACIONAL</v>
      </c>
      <c r="H86" s="20" t="str">
        <f>VLOOKUP(A86,'REPORTE'!$A$1:$AG$1961,30,0)</f>
        <v>Secundaria</v>
      </c>
      <c r="I86" s="20" t="str">
        <f>VLOOKUP(A86,'REPORTE'!$A$1:$AG$1961,31,0)</f>
        <v>CHIMBORAZO</v>
      </c>
      <c r="J86" s="20" t="str">
        <f>VLOOKUP(A86,'REPORTE'!$A$1:$AG$1961,32,0)</f>
        <v>RIOBAMBA</v>
      </c>
      <c r="K86" s="20" t="str">
        <f>VLOOKUP(A86,'REPORTE'!$A$1:$AG$1961,33,0)</f>
        <v>VELOZ</v>
      </c>
      <c r="L86" s="20" t="str">
        <f>VLOOKUP(K86,PROVINCIAS!$F$1:$G$1171,2,0)</f>
        <v>URBANA</v>
      </c>
      <c r="M86" s="20">
        <v>1000153</v>
      </c>
      <c r="N86" s="20" t="s">
        <v>15374</v>
      </c>
      <c r="O86" s="20"/>
      <c r="P86" s="20">
        <v>5.75</v>
      </c>
      <c r="Q86" s="20" t="s">
        <v>11150</v>
      </c>
      <c r="R86" s="20" t="s">
        <v>11150</v>
      </c>
      <c r="S86" s="20" t="s">
        <v>11150</v>
      </c>
      <c r="T86" s="20" t="s">
        <v>11150</v>
      </c>
      <c r="U86" s="20" t="s">
        <v>11150</v>
      </c>
      <c r="V86" s="20" t="s">
        <v>11150</v>
      </c>
      <c r="W86" s="20">
        <v>5.75</v>
      </c>
    </row>
    <row r="87" spans="1:23" x14ac:dyDescent="0.45">
      <c r="A87" s="20">
        <v>1000123</v>
      </c>
      <c r="B87" s="20" t="s">
        <v>9431</v>
      </c>
      <c r="C87" s="20" t="s">
        <v>9602</v>
      </c>
      <c r="D87" s="20">
        <v>602747628</v>
      </c>
      <c r="E87" s="20" t="str">
        <f>VLOOKUP(A87,'REPORTE'!$A$1:$AG$1961,5,0)</f>
        <v>ECUATORIANO(A) INDIGENA</v>
      </c>
      <c r="F87" s="20" t="str">
        <f>VLOOKUP(A87,'REPORTE'!$A$1:$AG$1961,18,0)</f>
        <v>F</v>
      </c>
      <c r="G87" s="20" t="str">
        <f>VLOOKUP(A87,'REPORTE'!$A$1:$AG$1961,6,0)</f>
        <v>NACIONAL</v>
      </c>
      <c r="H87" s="20" t="str">
        <f>VLOOKUP(A87,'REPORTE'!$A$1:$AG$1961,30,0)</f>
        <v>Primaria</v>
      </c>
      <c r="I87" s="20" t="str">
        <f>VLOOKUP(A87,'REPORTE'!$A$1:$AG$1961,31,0)</f>
        <v>CHIMBORAZO</v>
      </c>
      <c r="J87" s="20" t="str">
        <f>VLOOKUP(A87,'REPORTE'!$A$1:$AG$1961,32,0)</f>
        <v>RIOBAMBA</v>
      </c>
      <c r="K87" s="20" t="str">
        <f>VLOOKUP(A87,'REPORTE'!$A$1:$AG$1961,33,0)</f>
        <v>VELOZ</v>
      </c>
      <c r="L87" s="20" t="str">
        <f>VLOOKUP(K87,PROVINCIAS!$F$1:$G$1171,2,0)</f>
        <v>URBANA</v>
      </c>
      <c r="M87" s="20">
        <v>1000154</v>
      </c>
      <c r="N87" s="20" t="s">
        <v>15374</v>
      </c>
      <c r="O87" s="20"/>
      <c r="P87" s="20">
        <v>0.04</v>
      </c>
      <c r="Q87" s="20" t="s">
        <v>11150</v>
      </c>
      <c r="R87" s="20" t="s">
        <v>11150</v>
      </c>
      <c r="S87" s="20" t="s">
        <v>11150</v>
      </c>
      <c r="T87" s="20" t="s">
        <v>12025</v>
      </c>
      <c r="U87" s="20" t="s">
        <v>11150</v>
      </c>
      <c r="V87" s="20" t="s">
        <v>11150</v>
      </c>
      <c r="W87" s="20">
        <v>100.04</v>
      </c>
    </row>
    <row r="88" spans="1:23" x14ac:dyDescent="0.45">
      <c r="A88" s="20">
        <v>1000160</v>
      </c>
      <c r="B88" s="20" t="s">
        <v>9431</v>
      </c>
      <c r="C88" s="20" t="s">
        <v>14587</v>
      </c>
      <c r="D88" s="20">
        <v>603253055</v>
      </c>
      <c r="E88" s="20" t="str">
        <f>VLOOKUP(A88,'REPORTE'!$A$1:$AG$1961,5,0)</f>
        <v>ECUATORIANO(A) INDIGENA</v>
      </c>
      <c r="F88" s="20" t="str">
        <f>VLOOKUP(A88,'REPORTE'!$A$1:$AG$1961,18,0)</f>
        <v>F</v>
      </c>
      <c r="G88" s="20" t="str">
        <f>VLOOKUP(A88,'REPORTE'!$A$1:$AG$1961,6,0)</f>
        <v>NACIONAL</v>
      </c>
      <c r="H88" s="20" t="str">
        <f>VLOOKUP(A88,'REPORTE'!$A$1:$AG$1961,30,0)</f>
        <v>Primaria</v>
      </c>
      <c r="I88" s="20" t="str">
        <f>VLOOKUP(A88,'REPORTE'!$A$1:$AG$1961,31,0)</f>
        <v>CHIMBORAZO</v>
      </c>
      <c r="J88" s="20" t="str">
        <f>VLOOKUP(A88,'REPORTE'!$A$1:$AG$1961,32,0)</f>
        <v>RIOBAMBA</v>
      </c>
      <c r="K88" s="20" t="str">
        <f>VLOOKUP(A88,'REPORTE'!$A$1:$AG$1961,33,0)</f>
        <v>YARUQUIES</v>
      </c>
      <c r="L88" s="20" t="str">
        <f>VLOOKUP(K88,PROVINCIAS!$F$1:$G$1171,2,0)</f>
        <v>URBANA</v>
      </c>
      <c r="M88" s="20">
        <v>1000155</v>
      </c>
      <c r="N88" s="20" t="s">
        <v>15374</v>
      </c>
      <c r="O88" s="20"/>
      <c r="P88" s="20">
        <v>0.14000000000000001</v>
      </c>
      <c r="Q88" s="20" t="s">
        <v>11150</v>
      </c>
      <c r="R88" s="20" t="s">
        <v>11150</v>
      </c>
      <c r="S88" s="20" t="s">
        <v>11150</v>
      </c>
      <c r="T88" s="20" t="s">
        <v>11150</v>
      </c>
      <c r="U88" s="20" t="s">
        <v>11150</v>
      </c>
      <c r="V88" s="20" t="s">
        <v>11150</v>
      </c>
      <c r="W88" s="20">
        <v>0.14000000000000001</v>
      </c>
    </row>
    <row r="89" spans="1:23" x14ac:dyDescent="0.45">
      <c r="A89" s="20">
        <v>1000129</v>
      </c>
      <c r="B89" s="20" t="s">
        <v>9431</v>
      </c>
      <c r="C89" s="20" t="s">
        <v>13680</v>
      </c>
      <c r="D89" s="20">
        <v>602254013</v>
      </c>
      <c r="E89" s="20" t="str">
        <f>VLOOKUP(A89,'REPORTE'!$A$1:$AG$1961,5,0)</f>
        <v>ECUATORIANO(A)</v>
      </c>
      <c r="F89" s="20" t="str">
        <f>VLOOKUP(A89,'REPORTE'!$A$1:$AG$1961,18,0)</f>
        <v>F</v>
      </c>
      <c r="G89" s="20" t="str">
        <f>VLOOKUP(A89,'REPORTE'!$A$1:$AG$1961,6,0)</f>
        <v>NACIONAL</v>
      </c>
      <c r="H89" s="20" t="str">
        <f>VLOOKUP(A89,'REPORTE'!$A$1:$AG$1961,30,0)</f>
        <v>Secundaria</v>
      </c>
      <c r="I89" s="20" t="str">
        <f>VLOOKUP(A89,'REPORTE'!$A$1:$AG$1961,31,0)</f>
        <v>CHIMBORAZO</v>
      </c>
      <c r="J89" s="20" t="str">
        <f>VLOOKUP(A89,'REPORTE'!$A$1:$AG$1961,32,0)</f>
        <v>RIOBAMBA</v>
      </c>
      <c r="K89" s="20" t="str">
        <f>VLOOKUP(A89,'REPORTE'!$A$1:$AG$1961,33,0)</f>
        <v>RIOBAMBA</v>
      </c>
      <c r="L89" s="20" t="str">
        <f>VLOOKUP(K89,PROVINCIAS!$F$1:$G$1171,2,0)</f>
        <v>URBANA</v>
      </c>
      <c r="M89" s="20">
        <v>1000156</v>
      </c>
      <c r="N89" s="20" t="s">
        <v>15374</v>
      </c>
      <c r="O89" s="20"/>
      <c r="P89" s="20">
        <v>0.19</v>
      </c>
      <c r="Q89" s="20" t="s">
        <v>11150</v>
      </c>
      <c r="R89" s="20" t="s">
        <v>11150</v>
      </c>
      <c r="S89" s="20" t="s">
        <v>11150</v>
      </c>
      <c r="T89" s="20" t="s">
        <v>11150</v>
      </c>
      <c r="U89" s="20" t="s">
        <v>11150</v>
      </c>
      <c r="V89" s="20" t="s">
        <v>11150</v>
      </c>
      <c r="W89" s="20">
        <v>0.19</v>
      </c>
    </row>
    <row r="90" spans="1:23" x14ac:dyDescent="0.45">
      <c r="A90" s="20">
        <v>1000003</v>
      </c>
      <c r="B90" s="20" t="s">
        <v>9431</v>
      </c>
      <c r="C90" s="20" t="s">
        <v>13585</v>
      </c>
      <c r="D90" s="20">
        <v>603913674</v>
      </c>
      <c r="E90" s="20" t="str">
        <f>VLOOKUP(A90,'REPORTE'!$A$1:$AG$1961,5,0)</f>
        <v>ECUATORIANO(A) INDIGENA</v>
      </c>
      <c r="F90" s="20" t="str">
        <f>VLOOKUP(A90,'REPORTE'!$A$1:$AG$1961,18,0)</f>
        <v>F</v>
      </c>
      <c r="G90" s="20" t="str">
        <f>VLOOKUP(A90,'REPORTE'!$A$1:$AG$1961,6,0)</f>
        <v>NACIONAL</v>
      </c>
      <c r="H90" s="20" t="str">
        <f>VLOOKUP(A90,'REPORTE'!$A$1:$AG$1961,30,0)</f>
        <v>Universitaria</v>
      </c>
      <c r="I90" s="20" t="str">
        <f>VLOOKUP(A90,'REPORTE'!$A$1:$AG$1961,31,0)</f>
        <v>CHIMBORAZO</v>
      </c>
      <c r="J90" s="20" t="str">
        <f>VLOOKUP(A90,'REPORTE'!$A$1:$AG$1961,32,0)</f>
        <v>GUANO</v>
      </c>
      <c r="K90" s="20" t="str">
        <f>VLOOKUP(A90,'REPORTE'!$A$1:$AG$1961,33,0)</f>
        <v>LA MATRIZ</v>
      </c>
      <c r="L90" s="20" t="str">
        <f>VLOOKUP(K90,PROVINCIAS!$F$1:$G$1171,2,0)</f>
        <v>URBANA</v>
      </c>
      <c r="M90" s="20">
        <v>1000157</v>
      </c>
      <c r="N90" s="20" t="s">
        <v>15374</v>
      </c>
      <c r="O90" s="20"/>
      <c r="P90" s="20">
        <v>0.43</v>
      </c>
      <c r="Q90" s="20" t="s">
        <v>11150</v>
      </c>
      <c r="R90" s="20" t="s">
        <v>11150</v>
      </c>
      <c r="S90" s="20" t="s">
        <v>11150</v>
      </c>
      <c r="T90" s="20" t="s">
        <v>11150</v>
      </c>
      <c r="U90" s="20" t="s">
        <v>11150</v>
      </c>
      <c r="V90" s="20" t="s">
        <v>11150</v>
      </c>
      <c r="W90" s="20">
        <v>0.43</v>
      </c>
    </row>
    <row r="91" spans="1:23" x14ac:dyDescent="0.45">
      <c r="A91" s="20">
        <v>1000178</v>
      </c>
      <c r="B91" s="20" t="s">
        <v>9431</v>
      </c>
      <c r="C91" s="20" t="s">
        <v>14588</v>
      </c>
      <c r="D91" s="20">
        <v>1801964345</v>
      </c>
      <c r="E91" s="20" t="str">
        <f>VLOOKUP(A91,'REPORTE'!$A$1:$AG$1961,5,0)</f>
        <v>ECUATORIANO(A)</v>
      </c>
      <c r="F91" s="20" t="str">
        <f>VLOOKUP(A91,'REPORTE'!$A$1:$AG$1961,18,0)</f>
        <v>F</v>
      </c>
      <c r="G91" s="20" t="str">
        <f>VLOOKUP(A91,'REPORTE'!$A$1:$AG$1961,6,0)</f>
        <v>NACIONAL</v>
      </c>
      <c r="H91" s="20" t="str">
        <f>VLOOKUP(A91,'REPORTE'!$A$1:$AG$1961,30,0)</f>
        <v>Ninguna</v>
      </c>
      <c r="I91" s="20" t="str">
        <f>VLOOKUP(A91,'REPORTE'!$A$1:$AG$1961,31,0)</f>
        <v>PICHINCHA</v>
      </c>
      <c r="J91" s="20" t="str">
        <f>VLOOKUP(A91,'REPORTE'!$A$1:$AG$1961,32,0)</f>
        <v>QUITO</v>
      </c>
      <c r="K91" s="20" t="str">
        <f>VLOOKUP(A91,'REPORTE'!$A$1:$AG$1961,33,0)</f>
        <v>COTOCOLLAO</v>
      </c>
      <c r="L91" s="20" t="str">
        <f>VLOOKUP(K91,PROVINCIAS!$F$1:$G$1171,2,0)</f>
        <v>URBANA</v>
      </c>
      <c r="M91" s="20">
        <v>1000159</v>
      </c>
      <c r="N91" s="20" t="s">
        <v>15374</v>
      </c>
      <c r="O91" s="20"/>
      <c r="P91" s="20">
        <v>0.09</v>
      </c>
      <c r="Q91" s="20" t="s">
        <v>11150</v>
      </c>
      <c r="R91" s="20" t="s">
        <v>11150</v>
      </c>
      <c r="S91" s="20" t="s">
        <v>11150</v>
      </c>
      <c r="T91" s="20" t="s">
        <v>11150</v>
      </c>
      <c r="U91" s="20" t="s">
        <v>11150</v>
      </c>
      <c r="V91" s="20" t="s">
        <v>11150</v>
      </c>
      <c r="W91" s="20">
        <v>0.09</v>
      </c>
    </row>
    <row r="92" spans="1:23" x14ac:dyDescent="0.45">
      <c r="A92" s="20">
        <v>1000161</v>
      </c>
      <c r="B92" s="20" t="s">
        <v>9431</v>
      </c>
      <c r="C92" s="20" t="s">
        <v>13693</v>
      </c>
      <c r="D92" s="20">
        <v>603352279</v>
      </c>
      <c r="E92" s="20" t="str">
        <f>VLOOKUP(A92,'REPORTE'!$A$1:$AG$1961,5,0)</f>
        <v>ECUATORIANO(A)</v>
      </c>
      <c r="F92" s="20" t="str">
        <f>VLOOKUP(A92,'REPORTE'!$A$1:$AG$1961,18,0)</f>
        <v>M</v>
      </c>
      <c r="G92" s="20" t="str">
        <f>VLOOKUP(A92,'REPORTE'!$A$1:$AG$1961,6,0)</f>
        <v>NACIONAL</v>
      </c>
      <c r="H92" s="20" t="str">
        <f>VLOOKUP(A92,'REPORTE'!$A$1:$AG$1961,30,0)</f>
        <v>Ninguna</v>
      </c>
      <c r="I92" s="20" t="str">
        <f>VLOOKUP(A92,'REPORTE'!$A$1:$AG$1961,31,0)</f>
        <v>PICHINCHA</v>
      </c>
      <c r="J92" s="20" t="str">
        <f>VLOOKUP(A92,'REPORTE'!$A$1:$AG$1961,32,0)</f>
        <v>QUITO</v>
      </c>
      <c r="K92" s="20" t="str">
        <f>VLOOKUP(A92,'REPORTE'!$A$1:$AG$1961,33,0)</f>
        <v>COTOCOLLAO</v>
      </c>
      <c r="L92" s="20" t="str">
        <f>VLOOKUP(K92,PROVINCIAS!$F$1:$G$1171,2,0)</f>
        <v>URBANA</v>
      </c>
      <c r="M92" s="20">
        <v>1000160</v>
      </c>
      <c r="N92" s="20" t="s">
        <v>15374</v>
      </c>
      <c r="O92" s="20"/>
      <c r="P92" s="20">
        <v>0.15</v>
      </c>
      <c r="Q92" s="20" t="s">
        <v>11150</v>
      </c>
      <c r="R92" s="20" t="s">
        <v>11150</v>
      </c>
      <c r="S92" s="20" t="s">
        <v>11150</v>
      </c>
      <c r="T92" s="20" t="s">
        <v>11150</v>
      </c>
      <c r="U92" s="20" t="s">
        <v>11150</v>
      </c>
      <c r="V92" s="20" t="s">
        <v>11150</v>
      </c>
      <c r="W92" s="20">
        <v>0.15</v>
      </c>
    </row>
    <row r="93" spans="1:23" x14ac:dyDescent="0.45">
      <c r="A93" s="20">
        <v>1000126</v>
      </c>
      <c r="B93" s="20" t="s">
        <v>9431</v>
      </c>
      <c r="C93" s="20" t="s">
        <v>13678</v>
      </c>
      <c r="D93" s="20">
        <v>604694869</v>
      </c>
      <c r="E93" s="20" t="str">
        <f>VLOOKUP(A93,'REPORTE'!$A$1:$AG$1961,5,0)</f>
        <v>ECUATORIANO(A)</v>
      </c>
      <c r="F93" s="20" t="str">
        <f>VLOOKUP(A93,'REPORTE'!$A$1:$AG$1961,18,0)</f>
        <v>M</v>
      </c>
      <c r="G93" s="20" t="str">
        <f>VLOOKUP(A93,'REPORTE'!$A$1:$AG$1961,6,0)</f>
        <v>NACIONAL</v>
      </c>
      <c r="H93" s="20" t="str">
        <f>VLOOKUP(A93,'REPORTE'!$A$1:$AG$1961,30,0)</f>
        <v>Secundaria</v>
      </c>
      <c r="I93" s="20" t="str">
        <f>VLOOKUP(A93,'REPORTE'!$A$1:$AG$1961,31,0)</f>
        <v>CHIMBORAZO</v>
      </c>
      <c r="J93" s="20" t="str">
        <f>VLOOKUP(A93,'REPORTE'!$A$1:$AG$1961,32,0)</f>
        <v>GUANO</v>
      </c>
      <c r="K93" s="20" t="str">
        <f>VLOOKUP(A93,'REPORTE'!$A$1:$AG$1961,33,0)</f>
        <v>SAN ANDRES</v>
      </c>
      <c r="L93" s="20" t="str">
        <f>VLOOKUP(K93,PROVINCIAS!$F$1:$G$1171,2,0)</f>
        <v>RURAL</v>
      </c>
      <c r="M93" s="20">
        <v>1000161</v>
      </c>
      <c r="N93" s="20" t="s">
        <v>15374</v>
      </c>
      <c r="O93" s="20"/>
      <c r="P93" s="20">
        <v>0.01</v>
      </c>
      <c r="Q93" s="20" t="s">
        <v>11150</v>
      </c>
      <c r="R93" s="20" t="s">
        <v>11150</v>
      </c>
      <c r="S93" s="20" t="s">
        <v>11150</v>
      </c>
      <c r="T93" s="20" t="s">
        <v>11150</v>
      </c>
      <c r="U93" s="20" t="s">
        <v>11150</v>
      </c>
      <c r="V93" s="20" t="s">
        <v>11150</v>
      </c>
      <c r="W93" s="20">
        <v>0.01</v>
      </c>
    </row>
    <row r="94" spans="1:23" x14ac:dyDescent="0.45">
      <c r="A94" s="20">
        <v>1000131</v>
      </c>
      <c r="B94" s="20" t="s">
        <v>9431</v>
      </c>
      <c r="C94" s="20" t="s">
        <v>13682</v>
      </c>
      <c r="D94" s="20">
        <v>602089518</v>
      </c>
      <c r="E94" s="20" t="str">
        <f>VLOOKUP(A94,'REPORTE'!$A$1:$AG$1961,5,0)</f>
        <v>ECUATORIANO(A)</v>
      </c>
      <c r="F94" s="20" t="str">
        <f>VLOOKUP(A94,'REPORTE'!$A$1:$AG$1961,18,0)</f>
        <v>M</v>
      </c>
      <c r="G94" s="20" t="str">
        <f>VLOOKUP(A94,'REPORTE'!$A$1:$AG$1961,6,0)</f>
        <v>NACIONAL</v>
      </c>
      <c r="H94" s="20" t="str">
        <f>VLOOKUP(A94,'REPORTE'!$A$1:$AG$1961,30,0)</f>
        <v>Secundaria</v>
      </c>
      <c r="I94" s="20" t="str">
        <f>VLOOKUP(A94,'REPORTE'!$A$1:$AG$1961,31,0)</f>
        <v>CHIMBORAZO</v>
      </c>
      <c r="J94" s="20" t="str">
        <f>VLOOKUP(A94,'REPORTE'!$A$1:$AG$1961,32,0)</f>
        <v>RIOBAMBA</v>
      </c>
      <c r="K94" s="20" t="str">
        <f>VLOOKUP(A94,'REPORTE'!$A$1:$AG$1961,33,0)</f>
        <v>LIZARZABURU</v>
      </c>
      <c r="L94" s="20" t="str">
        <f>VLOOKUP(K94,PROVINCIAS!$F$1:$G$1171,2,0)</f>
        <v>URBANA</v>
      </c>
      <c r="M94" s="20">
        <v>1000162</v>
      </c>
      <c r="N94" s="20" t="s">
        <v>15374</v>
      </c>
      <c r="O94" s="20"/>
      <c r="P94" s="20">
        <v>10.58</v>
      </c>
      <c r="Q94" s="20" t="s">
        <v>11150</v>
      </c>
      <c r="R94" s="20" t="s">
        <v>11150</v>
      </c>
      <c r="S94" s="20" t="s">
        <v>11150</v>
      </c>
      <c r="T94" s="20" t="s">
        <v>11150</v>
      </c>
      <c r="U94" s="20" t="s">
        <v>11150</v>
      </c>
      <c r="V94" s="20" t="s">
        <v>11150</v>
      </c>
      <c r="W94" s="20">
        <v>10.58</v>
      </c>
    </row>
    <row r="95" spans="1:23" x14ac:dyDescent="0.45">
      <c r="A95" s="20">
        <v>1000132</v>
      </c>
      <c r="B95" s="20" t="s">
        <v>9431</v>
      </c>
      <c r="C95" s="20" t="s">
        <v>9638</v>
      </c>
      <c r="D95" s="20">
        <v>605076470</v>
      </c>
      <c r="E95" s="20" t="str">
        <f>VLOOKUP(A95,'REPORTE'!$A$1:$AG$1961,5,0)</f>
        <v>ECUATORIANO(A)</v>
      </c>
      <c r="F95" s="20" t="str">
        <f>VLOOKUP(A95,'REPORTE'!$A$1:$AG$1961,18,0)</f>
        <v>F</v>
      </c>
      <c r="G95" s="20" t="str">
        <f>VLOOKUP(A95,'REPORTE'!$A$1:$AG$1961,6,0)</f>
        <v>NACIONAL</v>
      </c>
      <c r="H95" s="20" t="str">
        <f>VLOOKUP(A95,'REPORTE'!$A$1:$AG$1961,30,0)</f>
        <v>Secundaria</v>
      </c>
      <c r="I95" s="20" t="str">
        <f>VLOOKUP(A95,'REPORTE'!$A$1:$AG$1961,31,0)</f>
        <v>CHIMBORAZO</v>
      </c>
      <c r="J95" s="20" t="str">
        <f>VLOOKUP(A95,'REPORTE'!$A$1:$AG$1961,32,0)</f>
        <v>GUANO</v>
      </c>
      <c r="K95" s="20" t="str">
        <f>VLOOKUP(A95,'REPORTE'!$A$1:$AG$1961,33,0)</f>
        <v>SAN ANDRES</v>
      </c>
      <c r="L95" s="20" t="str">
        <f>VLOOKUP(K95,PROVINCIAS!$F$1:$G$1171,2,0)</f>
        <v>RURAL</v>
      </c>
      <c r="M95" s="20">
        <v>1000163</v>
      </c>
      <c r="N95" s="20" t="s">
        <v>15374</v>
      </c>
      <c r="O95" s="20"/>
      <c r="P95" s="20">
        <v>0</v>
      </c>
      <c r="Q95" s="20" t="s">
        <v>11150</v>
      </c>
      <c r="R95" s="20" t="s">
        <v>11150</v>
      </c>
      <c r="S95" s="20" t="s">
        <v>11150</v>
      </c>
      <c r="T95" s="20" t="s">
        <v>11150</v>
      </c>
      <c r="U95" s="20" t="s">
        <v>11150</v>
      </c>
      <c r="V95" s="20" t="s">
        <v>11150</v>
      </c>
      <c r="W95" s="20">
        <v>0</v>
      </c>
    </row>
    <row r="96" spans="1:23" x14ac:dyDescent="0.45">
      <c r="A96" s="20">
        <v>1000130</v>
      </c>
      <c r="B96" s="20" t="s">
        <v>9431</v>
      </c>
      <c r="C96" s="20" t="s">
        <v>13681</v>
      </c>
      <c r="D96" s="20">
        <v>604765867</v>
      </c>
      <c r="E96" s="20" t="str">
        <f>VLOOKUP(A96,'REPORTE'!$A$1:$AG$1961,5,0)</f>
        <v>ECUATORIANO(A) INDIGENA</v>
      </c>
      <c r="F96" s="20" t="str">
        <f>VLOOKUP(A96,'REPORTE'!$A$1:$AG$1961,18,0)</f>
        <v>M</v>
      </c>
      <c r="G96" s="20" t="str">
        <f>VLOOKUP(A96,'REPORTE'!$A$1:$AG$1961,6,0)</f>
        <v>NACIONAL</v>
      </c>
      <c r="H96" s="20" t="str">
        <f>VLOOKUP(A96,'REPORTE'!$A$1:$AG$1961,30,0)</f>
        <v>Secundaria</v>
      </c>
      <c r="I96" s="20" t="str">
        <f>VLOOKUP(A96,'REPORTE'!$A$1:$AG$1961,31,0)</f>
        <v>CHIMBORAZO</v>
      </c>
      <c r="J96" s="20" t="str">
        <f>VLOOKUP(A96,'REPORTE'!$A$1:$AG$1961,32,0)</f>
        <v>RIOBAMBA</v>
      </c>
      <c r="K96" s="20" t="str">
        <f>VLOOKUP(A96,'REPORTE'!$A$1:$AG$1961,33,0)</f>
        <v>PUNIN</v>
      </c>
      <c r="L96" s="20" t="str">
        <f>VLOOKUP(K96,PROVINCIAS!$F$1:$G$1171,2,0)</f>
        <v>RURAL</v>
      </c>
      <c r="M96" s="20">
        <v>1000166</v>
      </c>
      <c r="N96" s="20" t="s">
        <v>15375</v>
      </c>
      <c r="O96" s="20">
        <v>44610</v>
      </c>
      <c r="P96" s="20">
        <v>0.22</v>
      </c>
      <c r="Q96" s="20" t="s">
        <v>11150</v>
      </c>
      <c r="R96" s="20" t="s">
        <v>11150</v>
      </c>
      <c r="S96" s="20" t="s">
        <v>11150</v>
      </c>
      <c r="T96" s="20" t="s">
        <v>11150</v>
      </c>
      <c r="U96" s="20" t="s">
        <v>11150</v>
      </c>
      <c r="V96" s="20" t="s">
        <v>11150</v>
      </c>
      <c r="W96" s="20">
        <v>0.22</v>
      </c>
    </row>
    <row r="97" spans="1:23" x14ac:dyDescent="0.45">
      <c r="A97" s="20">
        <v>1000134</v>
      </c>
      <c r="B97" s="20" t="s">
        <v>9431</v>
      </c>
      <c r="C97" s="20" t="s">
        <v>13683</v>
      </c>
      <c r="D97" s="20">
        <v>1712490372</v>
      </c>
      <c r="E97" s="20" t="str">
        <f>VLOOKUP(A97,'REPORTE'!$A$1:$AG$1961,5,0)</f>
        <v>ECUATORIANO(A)</v>
      </c>
      <c r="F97" s="20" t="str">
        <f>VLOOKUP(A97,'REPORTE'!$A$1:$AG$1961,18,0)</f>
        <v>F</v>
      </c>
      <c r="G97" s="20" t="str">
        <f>VLOOKUP(A97,'REPORTE'!$A$1:$AG$1961,6,0)</f>
        <v>NACIONAL</v>
      </c>
      <c r="H97" s="20" t="str">
        <f>VLOOKUP(A97,'REPORTE'!$A$1:$AG$1961,30,0)</f>
        <v>Secundaria</v>
      </c>
      <c r="I97" s="20" t="str">
        <f>VLOOKUP(A97,'REPORTE'!$A$1:$AG$1961,31,0)</f>
        <v>CHIMBORAZO</v>
      </c>
      <c r="J97" s="20" t="str">
        <f>VLOOKUP(A97,'REPORTE'!$A$1:$AG$1961,32,0)</f>
        <v>RIOBAMBA</v>
      </c>
      <c r="K97" s="20" t="str">
        <f>VLOOKUP(A97,'REPORTE'!$A$1:$AG$1961,33,0)</f>
        <v>MALDONADO</v>
      </c>
      <c r="L97" s="20" t="str">
        <f>VLOOKUP(K97,PROVINCIAS!$F$1:$G$1171,2,0)</f>
        <v>RURAL</v>
      </c>
      <c r="M97" s="20">
        <v>1000167</v>
      </c>
      <c r="N97" s="20" t="s">
        <v>15374</v>
      </c>
      <c r="O97" s="20"/>
      <c r="P97" s="20">
        <v>82.57</v>
      </c>
      <c r="Q97" s="20" t="s">
        <v>11150</v>
      </c>
      <c r="R97" s="20" t="s">
        <v>11150</v>
      </c>
      <c r="S97" s="20" t="s">
        <v>11150</v>
      </c>
      <c r="T97" s="20" t="s">
        <v>14589</v>
      </c>
      <c r="U97" s="20" t="s">
        <v>11150</v>
      </c>
      <c r="V97" s="20" t="s">
        <v>11150</v>
      </c>
      <c r="W97" s="20">
        <v>220.1</v>
      </c>
    </row>
    <row r="98" spans="1:23" x14ac:dyDescent="0.45">
      <c r="A98" s="20">
        <v>1000133</v>
      </c>
      <c r="B98" s="20" t="s">
        <v>9431</v>
      </c>
      <c r="C98" s="20" t="s">
        <v>9646</v>
      </c>
      <c r="D98" s="20">
        <v>603054081</v>
      </c>
      <c r="E98" s="20" t="str">
        <f>VLOOKUP(A98,'REPORTE'!$A$1:$AG$1961,5,0)</f>
        <v>ECUATORIANO(A)</v>
      </c>
      <c r="F98" s="20" t="str">
        <f>VLOOKUP(A98,'REPORTE'!$A$1:$AG$1961,18,0)</f>
        <v>F</v>
      </c>
      <c r="G98" s="20" t="str">
        <f>VLOOKUP(A98,'REPORTE'!$A$1:$AG$1961,6,0)</f>
        <v>NACIONAL</v>
      </c>
      <c r="H98" s="20" t="str">
        <f>VLOOKUP(A98,'REPORTE'!$A$1:$AG$1961,30,0)</f>
        <v>Secundaria</v>
      </c>
      <c r="I98" s="20" t="str">
        <f>VLOOKUP(A98,'REPORTE'!$A$1:$AG$1961,31,0)</f>
        <v>CHIMBORAZO</v>
      </c>
      <c r="J98" s="20" t="str">
        <f>VLOOKUP(A98,'REPORTE'!$A$1:$AG$1961,32,0)</f>
        <v>ALAUSI</v>
      </c>
      <c r="K98" s="20" t="str">
        <f>VLOOKUP(A98,'REPORTE'!$A$1:$AG$1961,33,0)</f>
        <v>SIBAMBE</v>
      </c>
      <c r="L98" s="20" t="str">
        <f>VLOOKUP(K98,PROVINCIAS!$F$1:$G$1171,2,0)</f>
        <v>RURAL</v>
      </c>
      <c r="M98" s="20">
        <v>1000168</v>
      </c>
      <c r="N98" s="20" t="s">
        <v>15374</v>
      </c>
      <c r="O98" s="20"/>
      <c r="P98" s="20">
        <v>0</v>
      </c>
      <c r="Q98" s="20" t="s">
        <v>11150</v>
      </c>
      <c r="R98" s="20" t="s">
        <v>11150</v>
      </c>
      <c r="S98" s="20" t="s">
        <v>11150</v>
      </c>
      <c r="T98" s="20" t="s">
        <v>11150</v>
      </c>
      <c r="U98" s="20" t="s">
        <v>11150</v>
      </c>
      <c r="V98" s="20" t="s">
        <v>11150</v>
      </c>
      <c r="W98" s="20">
        <v>0</v>
      </c>
    </row>
    <row r="99" spans="1:23" x14ac:dyDescent="0.45">
      <c r="A99" s="20">
        <v>1000140</v>
      </c>
      <c r="B99" s="20" t="s">
        <v>9431</v>
      </c>
      <c r="C99" s="20" t="s">
        <v>13685</v>
      </c>
      <c r="D99" s="20">
        <v>1102153747</v>
      </c>
      <c r="E99" s="20" t="str">
        <f>VLOOKUP(A99,'REPORTE'!$A$1:$AG$1961,5,0)</f>
        <v>ECUATORIANO(A)</v>
      </c>
      <c r="F99" s="20" t="str">
        <f>VLOOKUP(A99,'REPORTE'!$A$1:$AG$1961,18,0)</f>
        <v>M</v>
      </c>
      <c r="G99" s="20" t="str">
        <f>VLOOKUP(A99,'REPORTE'!$A$1:$AG$1961,6,0)</f>
        <v>NACIONAL</v>
      </c>
      <c r="H99" s="20" t="str">
        <f>VLOOKUP(A99,'REPORTE'!$A$1:$AG$1961,30,0)</f>
        <v>Secundaria</v>
      </c>
      <c r="I99" s="20" t="str">
        <f>VLOOKUP(A99,'REPORTE'!$A$1:$AG$1961,31,0)</f>
        <v>LOJA</v>
      </c>
      <c r="J99" s="20" t="str">
        <f>VLOOKUP(A99,'REPORTE'!$A$1:$AG$1961,32,0)</f>
        <v>LOJA</v>
      </c>
      <c r="K99" s="20" t="str">
        <f>VLOOKUP(A99,'REPORTE'!$A$1:$AG$1961,33,0)</f>
        <v>LOJA</v>
      </c>
      <c r="L99" s="20" t="str">
        <f>VLOOKUP(K99,PROVINCIAS!$F$1:$G$1171,2,0)</f>
        <v>URBANA</v>
      </c>
      <c r="M99" s="20">
        <v>1000170</v>
      </c>
      <c r="N99" s="20" t="s">
        <v>15374</v>
      </c>
      <c r="O99" s="20"/>
      <c r="P99" s="20">
        <v>108.4</v>
      </c>
      <c r="Q99" s="20" t="s">
        <v>11150</v>
      </c>
      <c r="R99" s="20" t="s">
        <v>11150</v>
      </c>
      <c r="S99" s="20" t="s">
        <v>11150</v>
      </c>
      <c r="T99" s="20" t="s">
        <v>11150</v>
      </c>
      <c r="U99" s="20" t="s">
        <v>11150</v>
      </c>
      <c r="V99" s="20" t="s">
        <v>11150</v>
      </c>
      <c r="W99" s="20">
        <v>108.4</v>
      </c>
    </row>
    <row r="100" spans="1:23" x14ac:dyDescent="0.45">
      <c r="A100" s="20">
        <v>1000176</v>
      </c>
      <c r="B100" s="20" t="s">
        <v>9431</v>
      </c>
      <c r="C100" s="20" t="s">
        <v>13701</v>
      </c>
      <c r="D100" s="20">
        <v>701475659</v>
      </c>
      <c r="E100" s="20" t="str">
        <f>VLOOKUP(A100,'REPORTE'!$A$1:$AG$1961,5,0)</f>
        <v>ECUATORIANO(A)</v>
      </c>
      <c r="F100" s="20" t="str">
        <f>VLOOKUP(A100,'REPORTE'!$A$1:$AG$1961,18,0)</f>
        <v>M</v>
      </c>
      <c r="G100" s="20" t="str">
        <f>VLOOKUP(A100,'REPORTE'!$A$1:$AG$1961,6,0)</f>
        <v>NACIONAL</v>
      </c>
      <c r="H100" s="20" t="str">
        <f>VLOOKUP(A100,'REPORTE'!$A$1:$AG$1961,30,0)</f>
        <v>Ninguna</v>
      </c>
      <c r="I100" s="20" t="str">
        <f>VLOOKUP(A100,'REPORTE'!$A$1:$AG$1961,31,0)</f>
        <v>PICHINCHA</v>
      </c>
      <c r="J100" s="20" t="str">
        <f>VLOOKUP(A100,'REPORTE'!$A$1:$AG$1961,32,0)</f>
        <v>QUITO</v>
      </c>
      <c r="K100" s="20" t="str">
        <f>VLOOKUP(A100,'REPORTE'!$A$1:$AG$1961,33,0)</f>
        <v>COTOCOLLAO</v>
      </c>
      <c r="L100" s="20" t="str">
        <f>VLOOKUP(K100,PROVINCIAS!$F$1:$G$1171,2,0)</f>
        <v>URBANA</v>
      </c>
      <c r="M100" s="20">
        <v>1000171</v>
      </c>
      <c r="N100" s="20" t="s">
        <v>15374</v>
      </c>
      <c r="O100" s="20"/>
      <c r="P100" s="20">
        <v>449.06</v>
      </c>
      <c r="Q100" s="20" t="s">
        <v>11150</v>
      </c>
      <c r="R100" s="20" t="s">
        <v>11150</v>
      </c>
      <c r="S100" s="20" t="s">
        <v>11150</v>
      </c>
      <c r="T100" s="20" t="s">
        <v>11150</v>
      </c>
      <c r="U100" s="20" t="s">
        <v>11150</v>
      </c>
      <c r="V100" s="20" t="s">
        <v>11150</v>
      </c>
      <c r="W100" s="20">
        <v>449.06</v>
      </c>
    </row>
    <row r="101" spans="1:23" x14ac:dyDescent="0.45">
      <c r="A101" s="20">
        <v>1000171</v>
      </c>
      <c r="B101" s="20" t="s">
        <v>9431</v>
      </c>
      <c r="C101" s="20" t="s">
        <v>14590</v>
      </c>
      <c r="D101" s="20">
        <v>602541401</v>
      </c>
      <c r="E101" s="20" t="str">
        <f>VLOOKUP(A101,'REPORTE'!$A$1:$AG$1961,5,0)</f>
        <v>ECUATORIANO(A)</v>
      </c>
      <c r="F101" s="20" t="str">
        <f>VLOOKUP(A101,'REPORTE'!$A$1:$AG$1961,18,0)</f>
        <v>F</v>
      </c>
      <c r="G101" s="20" t="str">
        <f>VLOOKUP(A101,'REPORTE'!$A$1:$AG$1961,6,0)</f>
        <v>NACIONAL</v>
      </c>
      <c r="H101" s="20" t="str">
        <f>VLOOKUP(A101,'REPORTE'!$A$1:$AG$1961,30,0)</f>
        <v>Ninguna</v>
      </c>
      <c r="I101" s="20" t="str">
        <f>VLOOKUP(A101,'REPORTE'!$A$1:$AG$1961,31,0)</f>
        <v>PICHINCHA</v>
      </c>
      <c r="J101" s="20" t="str">
        <f>VLOOKUP(A101,'REPORTE'!$A$1:$AG$1961,32,0)</f>
        <v>QUITO</v>
      </c>
      <c r="K101" s="20" t="str">
        <f>VLOOKUP(A101,'REPORTE'!$A$1:$AG$1961,33,0)</f>
        <v>COTOCOLLAO</v>
      </c>
      <c r="L101" s="20" t="str">
        <f>VLOOKUP(K101,PROVINCIAS!$F$1:$G$1171,2,0)</f>
        <v>URBANA</v>
      </c>
      <c r="M101" s="20">
        <v>1000172</v>
      </c>
      <c r="N101" s="20" t="s">
        <v>15374</v>
      </c>
      <c r="O101" s="20"/>
      <c r="P101" s="20">
        <v>0.68</v>
      </c>
      <c r="Q101" s="20" t="s">
        <v>11150</v>
      </c>
      <c r="R101" s="20" t="s">
        <v>11150</v>
      </c>
      <c r="S101" s="20" t="s">
        <v>11150</v>
      </c>
      <c r="T101" s="20" t="s">
        <v>11150</v>
      </c>
      <c r="U101" s="20" t="s">
        <v>11150</v>
      </c>
      <c r="V101" s="20" t="s">
        <v>11150</v>
      </c>
      <c r="W101" s="20">
        <v>0.68</v>
      </c>
    </row>
    <row r="102" spans="1:23" x14ac:dyDescent="0.45">
      <c r="A102" s="20">
        <v>1000159</v>
      </c>
      <c r="B102" s="20" t="s">
        <v>9431</v>
      </c>
      <c r="C102" s="20" t="s">
        <v>14591</v>
      </c>
      <c r="D102" s="20">
        <v>602670598</v>
      </c>
      <c r="E102" s="20" t="str">
        <f>VLOOKUP(A102,'REPORTE'!$A$1:$AG$1961,5,0)</f>
        <v>ECUATORIANO(A)</v>
      </c>
      <c r="F102" s="20" t="str">
        <f>VLOOKUP(A102,'REPORTE'!$A$1:$AG$1961,18,0)</f>
        <v>M</v>
      </c>
      <c r="G102" s="20" t="str">
        <f>VLOOKUP(A102,'REPORTE'!$A$1:$AG$1961,6,0)</f>
        <v>NACIONAL</v>
      </c>
      <c r="H102" s="20" t="str">
        <f>VLOOKUP(A102,'REPORTE'!$A$1:$AG$1961,30,0)</f>
        <v>Secundaria</v>
      </c>
      <c r="I102" s="20" t="str">
        <f>VLOOKUP(A102,'REPORTE'!$A$1:$AG$1961,31,0)</f>
        <v>CHIMBORAZO</v>
      </c>
      <c r="J102" s="20" t="str">
        <f>VLOOKUP(A102,'REPORTE'!$A$1:$AG$1961,32,0)</f>
        <v>RIOBAMBA</v>
      </c>
      <c r="K102" s="20" t="str">
        <f>VLOOKUP(A102,'REPORTE'!$A$1:$AG$1961,33,0)</f>
        <v>VELOZ</v>
      </c>
      <c r="L102" s="20" t="str">
        <f>VLOOKUP(K102,PROVINCIAS!$F$1:$G$1171,2,0)</f>
        <v>URBANA</v>
      </c>
      <c r="M102" s="20">
        <v>1000173</v>
      </c>
      <c r="N102" s="20" t="s">
        <v>15374</v>
      </c>
      <c r="O102" s="20"/>
      <c r="P102" s="20">
        <v>0.04</v>
      </c>
      <c r="Q102" s="20" t="s">
        <v>11150</v>
      </c>
      <c r="R102" s="20" t="s">
        <v>11150</v>
      </c>
      <c r="S102" s="20" t="s">
        <v>11150</v>
      </c>
      <c r="T102" s="20" t="s">
        <v>11150</v>
      </c>
      <c r="U102" s="20" t="s">
        <v>11150</v>
      </c>
      <c r="V102" s="20" t="s">
        <v>11150</v>
      </c>
      <c r="W102" s="20">
        <v>0.04</v>
      </c>
    </row>
    <row r="103" spans="1:23" x14ac:dyDescent="0.45">
      <c r="A103" s="20">
        <v>1000173</v>
      </c>
      <c r="B103" s="20" t="s">
        <v>9431</v>
      </c>
      <c r="C103" s="20" t="s">
        <v>14592</v>
      </c>
      <c r="D103" s="20">
        <v>604116723</v>
      </c>
      <c r="E103" s="20" t="str">
        <f>VLOOKUP(A103,'REPORTE'!$A$1:$AG$1961,5,0)</f>
        <v>ECUATORIANO(A)</v>
      </c>
      <c r="F103" s="20" t="str">
        <f>VLOOKUP(A103,'REPORTE'!$A$1:$AG$1961,18,0)</f>
        <v>F</v>
      </c>
      <c r="G103" s="20" t="str">
        <f>VLOOKUP(A103,'REPORTE'!$A$1:$AG$1961,6,0)</f>
        <v>NACIONAL</v>
      </c>
      <c r="H103" s="20" t="str">
        <f>VLOOKUP(A103,'REPORTE'!$A$1:$AG$1961,30,0)</f>
        <v>Ninguna</v>
      </c>
      <c r="I103" s="20" t="str">
        <f>VLOOKUP(A103,'REPORTE'!$A$1:$AG$1961,31,0)</f>
        <v>PICHINCHA</v>
      </c>
      <c r="J103" s="20" t="str">
        <f>VLOOKUP(A103,'REPORTE'!$A$1:$AG$1961,32,0)</f>
        <v>QUITO</v>
      </c>
      <c r="K103" s="20" t="str">
        <f>VLOOKUP(A103,'REPORTE'!$A$1:$AG$1961,33,0)</f>
        <v>COTOCOLLAO</v>
      </c>
      <c r="L103" s="20" t="str">
        <f>VLOOKUP(K103,PROVINCIAS!$F$1:$G$1171,2,0)</f>
        <v>URBANA</v>
      </c>
      <c r="M103" s="20">
        <v>1000174</v>
      </c>
      <c r="N103" s="20" t="s">
        <v>15374</v>
      </c>
      <c r="O103" s="20"/>
      <c r="P103" s="20">
        <v>0.14000000000000001</v>
      </c>
      <c r="Q103" s="20" t="s">
        <v>11150</v>
      </c>
      <c r="R103" s="20" t="s">
        <v>11150</v>
      </c>
      <c r="S103" s="20" t="s">
        <v>11150</v>
      </c>
      <c r="T103" s="20" t="s">
        <v>11150</v>
      </c>
      <c r="U103" s="20" t="s">
        <v>11150</v>
      </c>
      <c r="V103" s="20" t="s">
        <v>11150</v>
      </c>
      <c r="W103" s="20">
        <v>0.14000000000000001</v>
      </c>
    </row>
    <row r="104" spans="1:23" x14ac:dyDescent="0.45">
      <c r="A104" s="20">
        <v>1000167</v>
      </c>
      <c r="B104" s="20" t="s">
        <v>9431</v>
      </c>
      <c r="C104" s="20" t="s">
        <v>13698</v>
      </c>
      <c r="D104" s="20">
        <v>601728199</v>
      </c>
      <c r="E104" s="20" t="str">
        <f>VLOOKUP(A104,'REPORTE'!$A$1:$AG$1961,5,0)</f>
        <v>ECUATORIANO(A)</v>
      </c>
      <c r="F104" s="20" t="str">
        <f>VLOOKUP(A104,'REPORTE'!$A$1:$AG$1961,18,0)</f>
        <v>M</v>
      </c>
      <c r="G104" s="20" t="str">
        <f>VLOOKUP(A104,'REPORTE'!$A$1:$AG$1961,6,0)</f>
        <v>NACIONAL</v>
      </c>
      <c r="H104" s="20" t="str">
        <f>VLOOKUP(A104,'REPORTE'!$A$1:$AG$1961,30,0)</f>
        <v>Ninguna</v>
      </c>
      <c r="I104" s="20" t="str">
        <f>VLOOKUP(A104,'REPORTE'!$A$1:$AG$1961,31,0)</f>
        <v>PICHINCHA</v>
      </c>
      <c r="J104" s="20" t="str">
        <f>VLOOKUP(A104,'REPORTE'!$A$1:$AG$1961,32,0)</f>
        <v>QUITO</v>
      </c>
      <c r="K104" s="20" t="str">
        <f>VLOOKUP(A104,'REPORTE'!$A$1:$AG$1961,33,0)</f>
        <v>COTOCOLLAO</v>
      </c>
      <c r="L104" s="20" t="str">
        <f>VLOOKUP(K104,PROVINCIAS!$F$1:$G$1171,2,0)</f>
        <v>URBANA</v>
      </c>
      <c r="M104" s="20">
        <v>1000175</v>
      </c>
      <c r="N104" s="20" t="s">
        <v>15374</v>
      </c>
      <c r="O104" s="20"/>
      <c r="P104" s="20">
        <v>1542.16</v>
      </c>
      <c r="Q104" s="20" t="s">
        <v>11150</v>
      </c>
      <c r="R104" s="20" t="s">
        <v>11150</v>
      </c>
      <c r="S104" s="20" t="s">
        <v>11150</v>
      </c>
      <c r="T104" s="20" t="s">
        <v>11150</v>
      </c>
      <c r="U104" s="20" t="s">
        <v>11150</v>
      </c>
      <c r="V104" s="20" t="s">
        <v>12076</v>
      </c>
      <c r="W104" s="20">
        <v>1542.16</v>
      </c>
    </row>
    <row r="105" spans="1:23" x14ac:dyDescent="0.45">
      <c r="A105" s="20">
        <v>1000156</v>
      </c>
      <c r="B105" s="20" t="s">
        <v>9431</v>
      </c>
      <c r="C105" s="20" t="s">
        <v>9639</v>
      </c>
      <c r="D105" s="20">
        <v>602377566</v>
      </c>
      <c r="E105" s="20" t="str">
        <f>VLOOKUP(A105,'REPORTE'!$A$1:$AG$1961,5,0)</f>
        <v>ECUATORIANO(A)</v>
      </c>
      <c r="F105" s="20" t="str">
        <f>VLOOKUP(A105,'REPORTE'!$A$1:$AG$1961,18,0)</f>
        <v>F</v>
      </c>
      <c r="G105" s="20" t="str">
        <f>VLOOKUP(A105,'REPORTE'!$A$1:$AG$1961,6,0)</f>
        <v>NACIONAL</v>
      </c>
      <c r="H105" s="20" t="str">
        <f>VLOOKUP(A105,'REPORTE'!$A$1:$AG$1961,30,0)</f>
        <v>Universitaria</v>
      </c>
      <c r="I105" s="20" t="str">
        <f>VLOOKUP(A105,'REPORTE'!$A$1:$AG$1961,31,0)</f>
        <v>CHIMBORAZO</v>
      </c>
      <c r="J105" s="20" t="str">
        <f>VLOOKUP(A105,'REPORTE'!$A$1:$AG$1961,32,0)</f>
        <v>GUAMOTE</v>
      </c>
      <c r="K105" s="20" t="str">
        <f>VLOOKUP(A105,'REPORTE'!$A$1:$AG$1961,33,0)</f>
        <v>GUAMOTE</v>
      </c>
      <c r="L105" s="20" t="str">
        <f>VLOOKUP(K105,PROVINCIAS!$F$1:$G$1171,2,0)</f>
        <v>URBANA</v>
      </c>
      <c r="M105" s="20">
        <v>1000176</v>
      </c>
      <c r="N105" s="20" t="s">
        <v>15374</v>
      </c>
      <c r="O105" s="20"/>
      <c r="P105" s="20">
        <v>0.01</v>
      </c>
      <c r="Q105" s="20" t="s">
        <v>11150</v>
      </c>
      <c r="R105" s="20" t="s">
        <v>11150</v>
      </c>
      <c r="S105" s="20" t="s">
        <v>11150</v>
      </c>
      <c r="T105" s="20" t="s">
        <v>14593</v>
      </c>
      <c r="U105" s="20" t="s">
        <v>11150</v>
      </c>
      <c r="V105" s="20" t="s">
        <v>11150</v>
      </c>
      <c r="W105" s="20">
        <v>7.97</v>
      </c>
    </row>
    <row r="106" spans="1:23" x14ac:dyDescent="0.45">
      <c r="A106" s="20">
        <v>1000163</v>
      </c>
      <c r="B106" s="20" t="s">
        <v>9431</v>
      </c>
      <c r="C106" s="20" t="s">
        <v>13694</v>
      </c>
      <c r="D106" s="20">
        <v>201627155</v>
      </c>
      <c r="E106" s="20" t="str">
        <f>VLOOKUP(A106,'REPORTE'!$A$1:$AG$1961,5,0)</f>
        <v>ECUATORIANO(A)</v>
      </c>
      <c r="F106" s="20" t="str">
        <f>VLOOKUP(A106,'REPORTE'!$A$1:$AG$1961,18,0)</f>
        <v>M</v>
      </c>
      <c r="G106" s="20" t="str">
        <f>VLOOKUP(A106,'REPORTE'!$A$1:$AG$1961,6,0)</f>
        <v>NACIONAL</v>
      </c>
      <c r="H106" s="20" t="str">
        <f>VLOOKUP(A106,'REPORTE'!$A$1:$AG$1961,30,0)</f>
        <v>Secundaria</v>
      </c>
      <c r="I106" s="20" t="str">
        <f>VLOOKUP(A106,'REPORTE'!$A$1:$AG$1961,31,0)</f>
        <v>BOLIVAR</v>
      </c>
      <c r="J106" s="20" t="str">
        <f>VLOOKUP(A106,'REPORTE'!$A$1:$AG$1961,32,0)</f>
        <v>CALUMA</v>
      </c>
      <c r="K106" s="20" t="str">
        <f>VLOOKUP(A106,'REPORTE'!$A$1:$AG$1961,33,0)</f>
        <v>CALUMA</v>
      </c>
      <c r="L106" s="20" t="str">
        <f>VLOOKUP(K106,PROVINCIAS!$F$1:$G$1171,2,0)</f>
        <v>URBANA</v>
      </c>
      <c r="M106" s="20">
        <v>1000177</v>
      </c>
      <c r="N106" s="20" t="s">
        <v>15374</v>
      </c>
      <c r="O106" s="20"/>
      <c r="P106" s="20">
        <v>0.04</v>
      </c>
      <c r="Q106" s="20" t="s">
        <v>11150</v>
      </c>
      <c r="R106" s="20" t="s">
        <v>11150</v>
      </c>
      <c r="S106" s="20" t="s">
        <v>11150</v>
      </c>
      <c r="T106" s="20" t="s">
        <v>11150</v>
      </c>
      <c r="U106" s="20" t="s">
        <v>11150</v>
      </c>
      <c r="V106" s="20" t="s">
        <v>11150</v>
      </c>
      <c r="W106" s="20">
        <v>0.04</v>
      </c>
    </row>
    <row r="107" spans="1:23" x14ac:dyDescent="0.45">
      <c r="A107" s="20">
        <v>1000144</v>
      </c>
      <c r="B107" s="20" t="s">
        <v>9431</v>
      </c>
      <c r="C107" s="20" t="s">
        <v>9738</v>
      </c>
      <c r="D107" s="20">
        <v>602107716</v>
      </c>
      <c r="E107" s="20" t="str">
        <f>VLOOKUP(A107,'REPORTE'!$A$1:$AG$1961,5,0)</f>
        <v>ECUATORIANO(A) INDIGENA</v>
      </c>
      <c r="F107" s="20" t="str">
        <f>VLOOKUP(A107,'REPORTE'!$A$1:$AG$1961,18,0)</f>
        <v>M</v>
      </c>
      <c r="G107" s="20" t="str">
        <f>VLOOKUP(A107,'REPORTE'!$A$1:$AG$1961,6,0)</f>
        <v>NACIONAL</v>
      </c>
      <c r="H107" s="20" t="str">
        <f>VLOOKUP(A107,'REPORTE'!$A$1:$AG$1961,30,0)</f>
        <v>Secundaria</v>
      </c>
      <c r="I107" s="20" t="str">
        <f>VLOOKUP(A107,'REPORTE'!$A$1:$AG$1961,31,0)</f>
        <v>CHIMBORAZO</v>
      </c>
      <c r="J107" s="20" t="str">
        <f>VLOOKUP(A107,'REPORTE'!$A$1:$AG$1961,32,0)</f>
        <v>RIOBAMBA</v>
      </c>
      <c r="K107" s="20" t="str">
        <f>VLOOKUP(A107,'REPORTE'!$A$1:$AG$1961,33,0)</f>
        <v>YARUQUIES</v>
      </c>
      <c r="L107" s="20" t="str">
        <f>VLOOKUP(K107,PROVINCIAS!$F$1:$G$1171,2,0)</f>
        <v>URBANA</v>
      </c>
      <c r="M107" s="20">
        <v>1000178</v>
      </c>
      <c r="N107" s="20" t="s">
        <v>15374</v>
      </c>
      <c r="O107" s="20"/>
      <c r="P107" s="20">
        <v>33.49</v>
      </c>
      <c r="Q107" s="20" t="s">
        <v>11150</v>
      </c>
      <c r="R107" s="20" t="s">
        <v>11150</v>
      </c>
      <c r="S107" s="20" t="s">
        <v>11150</v>
      </c>
      <c r="T107" s="20" t="s">
        <v>11150</v>
      </c>
      <c r="U107" s="20" t="s">
        <v>11150</v>
      </c>
      <c r="V107" s="20" t="s">
        <v>11150</v>
      </c>
      <c r="W107" s="20">
        <v>33.49</v>
      </c>
    </row>
    <row r="108" spans="1:23" x14ac:dyDescent="0.45">
      <c r="A108" s="20">
        <v>1000146</v>
      </c>
      <c r="B108" s="20" t="s">
        <v>9431</v>
      </c>
      <c r="C108" s="20" t="s">
        <v>10027</v>
      </c>
      <c r="D108" s="20">
        <v>1710170232</v>
      </c>
      <c r="E108" s="20" t="str">
        <f>VLOOKUP(A108,'REPORTE'!$A$1:$AG$1961,5,0)</f>
        <v>ECUATORIANO(A) INDIGENA</v>
      </c>
      <c r="F108" s="20" t="str">
        <f>VLOOKUP(A108,'REPORTE'!$A$1:$AG$1961,18,0)</f>
        <v>M</v>
      </c>
      <c r="G108" s="20" t="str">
        <f>VLOOKUP(A108,'REPORTE'!$A$1:$AG$1961,6,0)</f>
        <v>NACIONAL</v>
      </c>
      <c r="H108" s="20" t="str">
        <f>VLOOKUP(A108,'REPORTE'!$A$1:$AG$1961,30,0)</f>
        <v>Secundaria</v>
      </c>
      <c r="I108" s="20" t="str">
        <f>VLOOKUP(A108,'REPORTE'!$A$1:$AG$1961,31,0)</f>
        <v>PICHINCHA</v>
      </c>
      <c r="J108" s="20" t="str">
        <f>VLOOKUP(A108,'REPORTE'!$A$1:$AG$1961,32,0)</f>
        <v>QUITO</v>
      </c>
      <c r="K108" s="20" t="str">
        <f>VLOOKUP(A108,'REPORTE'!$A$1:$AG$1961,33,0)</f>
        <v>COTOCOLLAO</v>
      </c>
      <c r="L108" s="20" t="str">
        <f>VLOOKUP(K108,PROVINCIAS!$F$1:$G$1171,2,0)</f>
        <v>URBANA</v>
      </c>
      <c r="M108" s="20">
        <v>1000179</v>
      </c>
      <c r="N108" s="20" t="s">
        <v>15374</v>
      </c>
      <c r="O108" s="20"/>
      <c r="P108" s="20">
        <v>1037.72</v>
      </c>
      <c r="Q108" s="20" t="s">
        <v>11150</v>
      </c>
      <c r="R108" s="20" t="s">
        <v>11150</v>
      </c>
      <c r="S108" s="20" t="s">
        <v>11150</v>
      </c>
      <c r="T108" s="20" t="s">
        <v>14236</v>
      </c>
      <c r="U108" s="20" t="s">
        <v>11150</v>
      </c>
      <c r="V108" s="20" t="s">
        <v>12111</v>
      </c>
      <c r="W108" s="20">
        <v>1267.72</v>
      </c>
    </row>
    <row r="109" spans="1:23" x14ac:dyDescent="0.45">
      <c r="A109" s="20">
        <v>1000151</v>
      </c>
      <c r="B109" s="20" t="s">
        <v>9431</v>
      </c>
      <c r="C109" s="20" t="s">
        <v>13689</v>
      </c>
      <c r="D109" s="20">
        <v>602110983</v>
      </c>
      <c r="E109" s="20" t="str">
        <f>VLOOKUP(A109,'REPORTE'!$A$1:$AG$1961,5,0)</f>
        <v>ECUATORIANO(A) INDIGENA</v>
      </c>
      <c r="F109" s="20" t="str">
        <f>VLOOKUP(A109,'REPORTE'!$A$1:$AG$1961,18,0)</f>
        <v>M</v>
      </c>
      <c r="G109" s="20" t="str">
        <f>VLOOKUP(A109,'REPORTE'!$A$1:$AG$1961,6,0)</f>
        <v>NACIONAL</v>
      </c>
      <c r="H109" s="20" t="str">
        <f>VLOOKUP(A109,'REPORTE'!$A$1:$AG$1961,30,0)</f>
        <v>Secundaria</v>
      </c>
      <c r="I109" s="20" t="str">
        <f>VLOOKUP(A109,'REPORTE'!$A$1:$AG$1961,31,0)</f>
        <v>CHIMBORAZO</v>
      </c>
      <c r="J109" s="20" t="str">
        <f>VLOOKUP(A109,'REPORTE'!$A$1:$AG$1961,32,0)</f>
        <v>CHAMBO</v>
      </c>
      <c r="K109" s="20" t="str">
        <f>VLOOKUP(A109,'REPORTE'!$A$1:$AG$1961,33,0)</f>
        <v>CHAMBO</v>
      </c>
      <c r="L109" s="20" t="str">
        <f>VLOOKUP(K109,PROVINCIAS!$F$1:$G$1171,2,0)</f>
        <v>URBANA</v>
      </c>
      <c r="M109" s="20">
        <v>1000180</v>
      </c>
      <c r="N109" s="20" t="s">
        <v>15374</v>
      </c>
      <c r="O109" s="20"/>
      <c r="P109" s="20">
        <v>6.84</v>
      </c>
      <c r="Q109" s="20" t="s">
        <v>11150</v>
      </c>
      <c r="R109" s="20" t="s">
        <v>11150</v>
      </c>
      <c r="S109" s="20" t="s">
        <v>11150</v>
      </c>
      <c r="T109" s="20" t="s">
        <v>11150</v>
      </c>
      <c r="U109" s="20" t="s">
        <v>11150</v>
      </c>
      <c r="V109" s="20" t="s">
        <v>11150</v>
      </c>
      <c r="W109" s="20">
        <v>6.84</v>
      </c>
    </row>
    <row r="110" spans="1:23" x14ac:dyDescent="0.45">
      <c r="A110" s="20">
        <v>1000136</v>
      </c>
      <c r="B110" s="20" t="s">
        <v>9431</v>
      </c>
      <c r="C110" s="20" t="s">
        <v>13684</v>
      </c>
      <c r="D110" s="20">
        <v>604011122</v>
      </c>
      <c r="E110" s="20" t="str">
        <f>VLOOKUP(A110,'REPORTE'!$A$1:$AG$1961,5,0)</f>
        <v>ECUATORIANO(A) INDIGENA</v>
      </c>
      <c r="F110" s="20" t="str">
        <f>VLOOKUP(A110,'REPORTE'!$A$1:$AG$1961,18,0)</f>
        <v>M</v>
      </c>
      <c r="G110" s="20" t="str">
        <f>VLOOKUP(A110,'REPORTE'!$A$1:$AG$1961,6,0)</f>
        <v>NACIONAL</v>
      </c>
      <c r="H110" s="20" t="str">
        <f>VLOOKUP(A110,'REPORTE'!$A$1:$AG$1961,30,0)</f>
        <v>Secundaria</v>
      </c>
      <c r="I110" s="20" t="str">
        <f>VLOOKUP(A110,'REPORTE'!$A$1:$AG$1961,31,0)</f>
        <v>CHIMBORAZO</v>
      </c>
      <c r="J110" s="20" t="str">
        <f>VLOOKUP(A110,'REPORTE'!$A$1:$AG$1961,32,0)</f>
        <v>RIOBAMBA</v>
      </c>
      <c r="K110" s="20" t="str">
        <f>VLOOKUP(A110,'REPORTE'!$A$1:$AG$1961,33,0)</f>
        <v>YARUQUIES</v>
      </c>
      <c r="L110" s="20" t="str">
        <f>VLOOKUP(K110,PROVINCIAS!$F$1:$G$1171,2,0)</f>
        <v>URBANA</v>
      </c>
      <c r="M110" s="20">
        <v>1000181</v>
      </c>
      <c r="N110" s="20" t="s">
        <v>15374</v>
      </c>
      <c r="O110" s="20"/>
      <c r="P110" s="20">
        <v>1664.31</v>
      </c>
      <c r="Q110" s="20" t="s">
        <v>11150</v>
      </c>
      <c r="R110" s="20" t="s">
        <v>11150</v>
      </c>
      <c r="S110" s="20" t="s">
        <v>11150</v>
      </c>
      <c r="T110" s="20" t="s">
        <v>11150</v>
      </c>
      <c r="U110" s="20" t="s">
        <v>11150</v>
      </c>
      <c r="V110" s="20" t="s">
        <v>12100</v>
      </c>
      <c r="W110" s="20">
        <v>1664.31</v>
      </c>
    </row>
    <row r="111" spans="1:23" x14ac:dyDescent="0.45">
      <c r="A111" s="20">
        <v>1000152</v>
      </c>
      <c r="B111" s="20" t="s">
        <v>9431</v>
      </c>
      <c r="C111" s="20" t="s">
        <v>10376</v>
      </c>
      <c r="D111" s="20">
        <v>1717542581</v>
      </c>
      <c r="E111" s="20" t="str">
        <f>VLOOKUP(A111,'REPORTE'!$A$1:$AG$1961,5,0)</f>
        <v>ECUATORIANO(A) INDIGENA</v>
      </c>
      <c r="F111" s="20" t="str">
        <f>VLOOKUP(A111,'REPORTE'!$A$1:$AG$1961,18,0)</f>
        <v>M</v>
      </c>
      <c r="G111" s="20" t="str">
        <f>VLOOKUP(A111,'REPORTE'!$A$1:$AG$1961,6,0)</f>
        <v>NACIONAL</v>
      </c>
      <c r="H111" s="20" t="str">
        <f>VLOOKUP(A111,'REPORTE'!$A$1:$AG$1961,30,0)</f>
        <v>Secundaria</v>
      </c>
      <c r="I111" s="20" t="str">
        <f>VLOOKUP(A111,'REPORTE'!$A$1:$AG$1961,31,0)</f>
        <v>PICHINCHA</v>
      </c>
      <c r="J111" s="20" t="str">
        <f>VLOOKUP(A111,'REPORTE'!$A$1:$AG$1961,32,0)</f>
        <v>QUITO</v>
      </c>
      <c r="K111" s="20" t="str">
        <f>VLOOKUP(A111,'REPORTE'!$A$1:$AG$1961,33,0)</f>
        <v>COTOCOLLAO</v>
      </c>
      <c r="L111" s="20" t="str">
        <f>VLOOKUP(K111,PROVINCIAS!$F$1:$G$1171,2,0)</f>
        <v>URBANA</v>
      </c>
      <c r="M111" s="20">
        <v>1000182</v>
      </c>
      <c r="N111" s="20" t="s">
        <v>15374</v>
      </c>
      <c r="O111" s="20"/>
      <c r="P111" s="20">
        <v>167.23</v>
      </c>
      <c r="Q111" s="20" t="s">
        <v>11150</v>
      </c>
      <c r="R111" s="20" t="s">
        <v>11150</v>
      </c>
      <c r="S111" s="20" t="s">
        <v>11150</v>
      </c>
      <c r="T111" s="20" t="s">
        <v>11150</v>
      </c>
      <c r="U111" s="20" t="s">
        <v>11150</v>
      </c>
      <c r="V111" s="20" t="s">
        <v>11150</v>
      </c>
      <c r="W111" s="20">
        <v>167.23</v>
      </c>
    </row>
    <row r="112" spans="1:23" x14ac:dyDescent="0.45">
      <c r="A112" s="20">
        <v>1000150</v>
      </c>
      <c r="B112" s="20" t="s">
        <v>9431</v>
      </c>
      <c r="C112" s="20" t="s">
        <v>9714</v>
      </c>
      <c r="D112" s="20">
        <v>1716330954</v>
      </c>
      <c r="E112" s="20" t="str">
        <f>VLOOKUP(A112,'REPORTE'!$A$1:$AG$1961,5,0)</f>
        <v>ECUATORIANO(A) INDIGENA</v>
      </c>
      <c r="F112" s="20" t="str">
        <f>VLOOKUP(A112,'REPORTE'!$A$1:$AG$1961,18,0)</f>
        <v>M</v>
      </c>
      <c r="G112" s="20" t="str">
        <f>VLOOKUP(A112,'REPORTE'!$A$1:$AG$1961,6,0)</f>
        <v>NACIONAL</v>
      </c>
      <c r="H112" s="20" t="str">
        <f>VLOOKUP(A112,'REPORTE'!$A$1:$AG$1961,30,0)</f>
        <v>Secundaria</v>
      </c>
      <c r="I112" s="20" t="str">
        <f>VLOOKUP(A112,'REPORTE'!$A$1:$AG$1961,31,0)</f>
        <v>CHIMBORAZO</v>
      </c>
      <c r="J112" s="20" t="str">
        <f>VLOOKUP(A112,'REPORTE'!$A$1:$AG$1961,32,0)</f>
        <v>RIOBAMBA</v>
      </c>
      <c r="K112" s="20" t="str">
        <f>VLOOKUP(A112,'REPORTE'!$A$1:$AG$1961,33,0)</f>
        <v>YARUQUIES</v>
      </c>
      <c r="L112" s="20" t="str">
        <f>VLOOKUP(K112,PROVINCIAS!$F$1:$G$1171,2,0)</f>
        <v>URBANA</v>
      </c>
      <c r="M112" s="20">
        <v>1000183</v>
      </c>
      <c r="N112" s="20" t="s">
        <v>15374</v>
      </c>
      <c r="O112" s="20"/>
      <c r="P112" s="20">
        <v>160.25</v>
      </c>
      <c r="Q112" s="20" t="s">
        <v>11150</v>
      </c>
      <c r="R112" s="20" t="s">
        <v>11150</v>
      </c>
      <c r="S112" s="20" t="s">
        <v>11150</v>
      </c>
      <c r="T112" s="20" t="s">
        <v>11150</v>
      </c>
      <c r="U112" s="20" t="s">
        <v>11150</v>
      </c>
      <c r="V112" s="20" t="s">
        <v>11150</v>
      </c>
      <c r="W112" s="20">
        <v>160.25</v>
      </c>
    </row>
    <row r="113" spans="1:23" x14ac:dyDescent="0.45">
      <c r="A113" s="20">
        <v>1000147</v>
      </c>
      <c r="B113" s="20" t="s">
        <v>9431</v>
      </c>
      <c r="C113" s="20" t="s">
        <v>13687</v>
      </c>
      <c r="D113" s="20">
        <v>1714474622</v>
      </c>
      <c r="E113" s="20" t="str">
        <f>VLOOKUP(A113,'REPORTE'!$A$1:$AG$1961,5,0)</f>
        <v>ECUATORIANO(A) INDIGENA</v>
      </c>
      <c r="F113" s="20" t="str">
        <f>VLOOKUP(A113,'REPORTE'!$A$1:$AG$1961,18,0)</f>
        <v>M</v>
      </c>
      <c r="G113" s="20" t="str">
        <f>VLOOKUP(A113,'REPORTE'!$A$1:$AG$1961,6,0)</f>
        <v>NACIONAL</v>
      </c>
      <c r="H113" s="20" t="str">
        <f>VLOOKUP(A113,'REPORTE'!$A$1:$AG$1961,30,0)</f>
        <v>Secundaria</v>
      </c>
      <c r="I113" s="20" t="str">
        <f>VLOOKUP(A113,'REPORTE'!$A$1:$AG$1961,31,0)</f>
        <v>PICHINCHA</v>
      </c>
      <c r="J113" s="20" t="str">
        <f>VLOOKUP(A113,'REPORTE'!$A$1:$AG$1961,32,0)</f>
        <v>QUITO</v>
      </c>
      <c r="K113" s="20" t="str">
        <f>VLOOKUP(A113,'REPORTE'!$A$1:$AG$1961,33,0)</f>
        <v>COTOCOLLAO</v>
      </c>
      <c r="L113" s="20" t="str">
        <f>VLOOKUP(K113,PROVINCIAS!$F$1:$G$1171,2,0)</f>
        <v>URBANA</v>
      </c>
      <c r="M113" s="20">
        <v>1000184</v>
      </c>
      <c r="N113" s="20" t="s">
        <v>15374</v>
      </c>
      <c r="O113" s="20"/>
      <c r="P113" s="20">
        <v>0.36</v>
      </c>
      <c r="Q113" s="20" t="s">
        <v>11150</v>
      </c>
      <c r="R113" s="20" t="s">
        <v>11150</v>
      </c>
      <c r="S113" s="20" t="s">
        <v>11150</v>
      </c>
      <c r="T113" s="20" t="s">
        <v>11150</v>
      </c>
      <c r="U113" s="20" t="s">
        <v>11150</v>
      </c>
      <c r="V113" s="20" t="s">
        <v>11150</v>
      </c>
      <c r="W113" s="20">
        <v>0.36</v>
      </c>
    </row>
    <row r="114" spans="1:23" x14ac:dyDescent="0.45">
      <c r="A114" s="20">
        <v>1000149</v>
      </c>
      <c r="B114" s="20" t="s">
        <v>9431</v>
      </c>
      <c r="C114" s="20" t="s">
        <v>10176</v>
      </c>
      <c r="D114" s="20">
        <v>1718838350</v>
      </c>
      <c r="E114" s="20" t="str">
        <f>VLOOKUP(A114,'REPORTE'!$A$1:$AG$1961,5,0)</f>
        <v>ECUATORIANO(A) INDIGENA</v>
      </c>
      <c r="F114" s="20" t="str">
        <f>VLOOKUP(A114,'REPORTE'!$A$1:$AG$1961,18,0)</f>
        <v>M</v>
      </c>
      <c r="G114" s="20" t="str">
        <f>VLOOKUP(A114,'REPORTE'!$A$1:$AG$1961,6,0)</f>
        <v>NACIONAL</v>
      </c>
      <c r="H114" s="20" t="str">
        <f>VLOOKUP(A114,'REPORTE'!$A$1:$AG$1961,30,0)</f>
        <v>Postgrado</v>
      </c>
      <c r="I114" s="20" t="str">
        <f>VLOOKUP(A114,'REPORTE'!$A$1:$AG$1961,31,0)</f>
        <v>PICHINCHA</v>
      </c>
      <c r="J114" s="20" t="str">
        <f>VLOOKUP(A114,'REPORTE'!$A$1:$AG$1961,32,0)</f>
        <v>QUITO</v>
      </c>
      <c r="K114" s="20" t="str">
        <f>VLOOKUP(A114,'REPORTE'!$A$1:$AG$1961,33,0)</f>
        <v>COTOCOLLAO</v>
      </c>
      <c r="L114" s="20" t="str">
        <f>VLOOKUP(K114,PROVINCIAS!$F$1:$G$1171,2,0)</f>
        <v>URBANA</v>
      </c>
      <c r="M114" s="20">
        <v>1000185</v>
      </c>
      <c r="N114" s="20" t="s">
        <v>15374</v>
      </c>
      <c r="O114" s="20"/>
      <c r="P114" s="20">
        <v>1755.32</v>
      </c>
      <c r="Q114" s="20" t="s">
        <v>11150</v>
      </c>
      <c r="R114" s="20" t="s">
        <v>11150</v>
      </c>
      <c r="S114" s="20" t="s">
        <v>11150</v>
      </c>
      <c r="T114" s="20" t="s">
        <v>11150</v>
      </c>
      <c r="U114" s="20" t="s">
        <v>11150</v>
      </c>
      <c r="V114" s="20" t="s">
        <v>12100</v>
      </c>
      <c r="W114" s="20">
        <v>1755.32</v>
      </c>
    </row>
    <row r="115" spans="1:23" x14ac:dyDescent="0.45">
      <c r="A115" s="20">
        <v>1000148</v>
      </c>
      <c r="B115" s="20" t="s">
        <v>9431</v>
      </c>
      <c r="C115" s="20" t="s">
        <v>13688</v>
      </c>
      <c r="D115" s="20">
        <v>1710963693</v>
      </c>
      <c r="E115" s="20" t="str">
        <f>VLOOKUP(A115,'REPORTE'!$A$1:$AG$1961,5,0)</f>
        <v>ECUATORIANO(A) INDIGENA</v>
      </c>
      <c r="F115" s="20" t="str">
        <f>VLOOKUP(A115,'REPORTE'!$A$1:$AG$1961,18,0)</f>
        <v>M</v>
      </c>
      <c r="G115" s="20" t="str">
        <f>VLOOKUP(A115,'REPORTE'!$A$1:$AG$1961,6,0)</f>
        <v>NACIONAL</v>
      </c>
      <c r="H115" s="20" t="str">
        <f>VLOOKUP(A115,'REPORTE'!$A$1:$AG$1961,30,0)</f>
        <v>Secundaria</v>
      </c>
      <c r="I115" s="20" t="str">
        <f>VLOOKUP(A115,'REPORTE'!$A$1:$AG$1961,31,0)</f>
        <v>PICHINCHA</v>
      </c>
      <c r="J115" s="20" t="str">
        <f>VLOOKUP(A115,'REPORTE'!$A$1:$AG$1961,32,0)</f>
        <v>QUITO</v>
      </c>
      <c r="K115" s="20" t="str">
        <f>VLOOKUP(A115,'REPORTE'!$A$1:$AG$1961,33,0)</f>
        <v>COTOCOLLAO</v>
      </c>
      <c r="L115" s="20" t="str">
        <f>VLOOKUP(K115,PROVINCIAS!$F$1:$G$1171,2,0)</f>
        <v>URBANA</v>
      </c>
      <c r="M115" s="20">
        <v>1000186</v>
      </c>
      <c r="N115" s="20" t="s">
        <v>15374</v>
      </c>
      <c r="O115" s="20"/>
      <c r="P115" s="20">
        <v>22.79</v>
      </c>
      <c r="Q115" s="20" t="s">
        <v>11150</v>
      </c>
      <c r="R115" s="20" t="s">
        <v>11150</v>
      </c>
      <c r="S115" s="20" t="s">
        <v>11150</v>
      </c>
      <c r="T115" s="20" t="s">
        <v>11150</v>
      </c>
      <c r="U115" s="20" t="s">
        <v>11150</v>
      </c>
      <c r="V115" s="20" t="s">
        <v>11150</v>
      </c>
      <c r="W115" s="20">
        <v>22.79</v>
      </c>
    </row>
    <row r="116" spans="1:23" x14ac:dyDescent="0.45">
      <c r="A116" s="20">
        <v>1000142</v>
      </c>
      <c r="B116" s="20" t="s">
        <v>9431</v>
      </c>
      <c r="C116" s="20" t="s">
        <v>9892</v>
      </c>
      <c r="D116" s="20">
        <v>1716211931</v>
      </c>
      <c r="E116" s="20" t="str">
        <f>VLOOKUP(A116,'REPORTE'!$A$1:$AG$1961,5,0)</f>
        <v>ECUATORIANO(A) INDIGENA</v>
      </c>
      <c r="F116" s="20" t="str">
        <f>VLOOKUP(A116,'REPORTE'!$A$1:$AG$1961,18,0)</f>
        <v>M</v>
      </c>
      <c r="G116" s="20" t="str">
        <f>VLOOKUP(A116,'REPORTE'!$A$1:$AG$1961,6,0)</f>
        <v>NACIONAL</v>
      </c>
      <c r="H116" s="20" t="str">
        <f>VLOOKUP(A116,'REPORTE'!$A$1:$AG$1961,30,0)</f>
        <v>Secundaria</v>
      </c>
      <c r="I116" s="20" t="str">
        <f>VLOOKUP(A116,'REPORTE'!$A$1:$AG$1961,31,0)</f>
        <v>PICHINCHA</v>
      </c>
      <c r="J116" s="20" t="str">
        <f>VLOOKUP(A116,'REPORTE'!$A$1:$AG$1961,32,0)</f>
        <v>QUITO</v>
      </c>
      <c r="K116" s="20" t="str">
        <f>VLOOKUP(A116,'REPORTE'!$A$1:$AG$1961,33,0)</f>
        <v>COTOCOLLAO</v>
      </c>
      <c r="L116" s="20" t="str">
        <f>VLOOKUP(K116,PROVINCIAS!$F$1:$G$1171,2,0)</f>
        <v>URBANA</v>
      </c>
      <c r="M116" s="20">
        <v>1000187</v>
      </c>
      <c r="N116" s="20" t="s">
        <v>15374</v>
      </c>
      <c r="O116" s="20"/>
      <c r="P116" s="20">
        <v>14.36</v>
      </c>
      <c r="Q116" s="20" t="s">
        <v>11150</v>
      </c>
      <c r="R116" s="20" t="s">
        <v>11150</v>
      </c>
      <c r="S116" s="20" t="s">
        <v>11150</v>
      </c>
      <c r="T116" s="20" t="s">
        <v>11150</v>
      </c>
      <c r="U116" s="20" t="s">
        <v>11150</v>
      </c>
      <c r="V116" s="20" t="s">
        <v>11150</v>
      </c>
      <c r="W116" s="20">
        <v>14.36</v>
      </c>
    </row>
    <row r="117" spans="1:23" x14ac:dyDescent="0.45">
      <c r="A117" s="20">
        <v>1000141</v>
      </c>
      <c r="B117" s="20" t="s">
        <v>9431</v>
      </c>
      <c r="C117" s="20" t="s">
        <v>9752</v>
      </c>
      <c r="D117" s="20">
        <v>1717055204</v>
      </c>
      <c r="E117" s="20" t="str">
        <f>VLOOKUP(A117,'REPORTE'!$A$1:$AG$1961,5,0)</f>
        <v>ECUATORIANO(A) INDIGENA</v>
      </c>
      <c r="F117" s="20" t="str">
        <f>VLOOKUP(A117,'REPORTE'!$A$1:$AG$1961,18,0)</f>
        <v>M</v>
      </c>
      <c r="G117" s="20" t="str">
        <f>VLOOKUP(A117,'REPORTE'!$A$1:$AG$1961,6,0)</f>
        <v>NACIONAL</v>
      </c>
      <c r="H117" s="20" t="str">
        <f>VLOOKUP(A117,'REPORTE'!$A$1:$AG$1961,30,0)</f>
        <v>Secundaria</v>
      </c>
      <c r="I117" s="20" t="str">
        <f>VLOOKUP(A117,'REPORTE'!$A$1:$AG$1961,31,0)</f>
        <v>PICHINCHA</v>
      </c>
      <c r="J117" s="20" t="str">
        <f>VLOOKUP(A117,'REPORTE'!$A$1:$AG$1961,32,0)</f>
        <v>QUITO</v>
      </c>
      <c r="K117" s="20" t="str">
        <f>VLOOKUP(A117,'REPORTE'!$A$1:$AG$1961,33,0)</f>
        <v>COTOCOLLAO</v>
      </c>
      <c r="L117" s="20" t="str">
        <f>VLOOKUP(K117,PROVINCIAS!$F$1:$G$1171,2,0)</f>
        <v>URBANA</v>
      </c>
      <c r="M117" s="20">
        <v>1000188</v>
      </c>
      <c r="N117" s="20" t="s">
        <v>15374</v>
      </c>
      <c r="O117" s="20"/>
      <c r="P117" s="20">
        <v>4.9400000000000004</v>
      </c>
      <c r="Q117" s="20" t="s">
        <v>11150</v>
      </c>
      <c r="R117" s="20" t="s">
        <v>11150</v>
      </c>
      <c r="S117" s="20" t="s">
        <v>11150</v>
      </c>
      <c r="T117" s="20" t="s">
        <v>11150</v>
      </c>
      <c r="U117" s="20" t="s">
        <v>11150</v>
      </c>
      <c r="V117" s="20" t="s">
        <v>11150</v>
      </c>
      <c r="W117" s="20">
        <v>4.9400000000000004</v>
      </c>
    </row>
    <row r="118" spans="1:23" x14ac:dyDescent="0.45">
      <c r="A118" s="20">
        <v>1000145</v>
      </c>
      <c r="B118" s="20" t="s">
        <v>9431</v>
      </c>
      <c r="C118" s="20" t="s">
        <v>9820</v>
      </c>
      <c r="D118" s="20">
        <v>1712019965</v>
      </c>
      <c r="E118" s="20" t="str">
        <f>VLOOKUP(A118,'REPORTE'!$A$1:$AG$1961,5,0)</f>
        <v>ECUATORIANO(A) INDIGENA</v>
      </c>
      <c r="F118" s="20" t="str">
        <f>VLOOKUP(A118,'REPORTE'!$A$1:$AG$1961,18,0)</f>
        <v>M</v>
      </c>
      <c r="G118" s="20" t="str">
        <f>VLOOKUP(A118,'REPORTE'!$A$1:$AG$1961,6,0)</f>
        <v>NACIONAL</v>
      </c>
      <c r="H118" s="20" t="str">
        <f>VLOOKUP(A118,'REPORTE'!$A$1:$AG$1961,30,0)</f>
        <v>Primaria</v>
      </c>
      <c r="I118" s="20" t="str">
        <f>VLOOKUP(A118,'REPORTE'!$A$1:$AG$1961,31,0)</f>
        <v>CHIMBORAZO</v>
      </c>
      <c r="J118" s="20" t="str">
        <f>VLOOKUP(A118,'REPORTE'!$A$1:$AG$1961,32,0)</f>
        <v>RIOBAMBA</v>
      </c>
      <c r="K118" s="20" t="str">
        <f>VLOOKUP(A118,'REPORTE'!$A$1:$AG$1961,33,0)</f>
        <v>YARUQUIES</v>
      </c>
      <c r="L118" s="20" t="str">
        <f>VLOOKUP(K118,PROVINCIAS!$F$1:$G$1171,2,0)</f>
        <v>URBANA</v>
      </c>
      <c r="M118" s="20">
        <v>1000189</v>
      </c>
      <c r="N118" s="20" t="s">
        <v>15374</v>
      </c>
      <c r="O118" s="20"/>
      <c r="P118" s="20">
        <v>0</v>
      </c>
      <c r="Q118" s="20" t="s">
        <v>11150</v>
      </c>
      <c r="R118" s="20" t="s">
        <v>11150</v>
      </c>
      <c r="S118" s="20" t="s">
        <v>11150</v>
      </c>
      <c r="T118" s="20" t="s">
        <v>11150</v>
      </c>
      <c r="U118" s="20" t="s">
        <v>11150</v>
      </c>
      <c r="V118" s="20" t="s">
        <v>11150</v>
      </c>
      <c r="W118" s="20">
        <v>0</v>
      </c>
    </row>
    <row r="119" spans="1:23" x14ac:dyDescent="0.45">
      <c r="A119" s="20">
        <v>1000143</v>
      </c>
      <c r="B119" s="20" t="s">
        <v>9431</v>
      </c>
      <c r="C119" s="20" t="s">
        <v>10417</v>
      </c>
      <c r="D119" s="20">
        <v>1713016739</v>
      </c>
      <c r="E119" s="20" t="str">
        <f>VLOOKUP(A119,'REPORTE'!$A$1:$AG$1961,5,0)</f>
        <v>ECUATORIANO(A) INDIGENA</v>
      </c>
      <c r="F119" s="20" t="str">
        <f>VLOOKUP(A119,'REPORTE'!$A$1:$AG$1961,18,0)</f>
        <v>M</v>
      </c>
      <c r="G119" s="20" t="str">
        <f>VLOOKUP(A119,'REPORTE'!$A$1:$AG$1961,6,0)</f>
        <v>NACIONAL</v>
      </c>
      <c r="H119" s="20" t="str">
        <f>VLOOKUP(A119,'REPORTE'!$A$1:$AG$1961,30,0)</f>
        <v>Secundaria</v>
      </c>
      <c r="I119" s="20" t="str">
        <f>VLOOKUP(A119,'REPORTE'!$A$1:$AG$1961,31,0)</f>
        <v>PICHINCHA</v>
      </c>
      <c r="J119" s="20" t="str">
        <f>VLOOKUP(A119,'REPORTE'!$A$1:$AG$1961,32,0)</f>
        <v>QUITO</v>
      </c>
      <c r="K119" s="20" t="str">
        <f>VLOOKUP(A119,'REPORTE'!$A$1:$AG$1961,33,0)</f>
        <v>COTOCOLLAO</v>
      </c>
      <c r="L119" s="20" t="str">
        <f>VLOOKUP(K119,PROVINCIAS!$F$1:$G$1171,2,0)</f>
        <v>URBANA</v>
      </c>
      <c r="M119" s="20">
        <v>1000190</v>
      </c>
      <c r="N119" s="20" t="s">
        <v>15374</v>
      </c>
      <c r="O119" s="20"/>
      <c r="P119" s="20">
        <v>12.05</v>
      </c>
      <c r="Q119" s="20" t="s">
        <v>11150</v>
      </c>
      <c r="R119" s="20" t="s">
        <v>11150</v>
      </c>
      <c r="S119" s="20" t="s">
        <v>11150</v>
      </c>
      <c r="T119" s="20" t="s">
        <v>11150</v>
      </c>
      <c r="U119" s="20" t="s">
        <v>11150</v>
      </c>
      <c r="V119" s="20" t="s">
        <v>11150</v>
      </c>
      <c r="W119" s="20">
        <v>12.05</v>
      </c>
    </row>
    <row r="120" spans="1:23" x14ac:dyDescent="0.45">
      <c r="A120" s="20">
        <v>1000138</v>
      </c>
      <c r="B120" s="20" t="s">
        <v>9431</v>
      </c>
      <c r="C120" s="20" t="s">
        <v>9748</v>
      </c>
      <c r="D120" s="20">
        <v>603132978</v>
      </c>
      <c r="E120" s="20" t="str">
        <f>VLOOKUP(A120,'REPORTE'!$A$1:$AG$1961,5,0)</f>
        <v>ECUATORIANO(A) INDIGENA</v>
      </c>
      <c r="F120" s="20" t="str">
        <f>VLOOKUP(A120,'REPORTE'!$A$1:$AG$1961,18,0)</f>
        <v>M</v>
      </c>
      <c r="G120" s="20" t="str">
        <f>VLOOKUP(A120,'REPORTE'!$A$1:$AG$1961,6,0)</f>
        <v>NACIONAL</v>
      </c>
      <c r="H120" s="20" t="str">
        <f>VLOOKUP(A120,'REPORTE'!$A$1:$AG$1961,30,0)</f>
        <v>Secundaria</v>
      </c>
      <c r="I120" s="20" t="str">
        <f>VLOOKUP(A120,'REPORTE'!$A$1:$AG$1961,31,0)</f>
        <v>CHIMBORAZO</v>
      </c>
      <c r="J120" s="20" t="str">
        <f>VLOOKUP(A120,'REPORTE'!$A$1:$AG$1961,32,0)</f>
        <v>RIOBAMBA</v>
      </c>
      <c r="K120" s="20" t="str">
        <f>VLOOKUP(A120,'REPORTE'!$A$1:$AG$1961,33,0)</f>
        <v>YARUQUIES</v>
      </c>
      <c r="L120" s="20" t="str">
        <f>VLOOKUP(K120,PROVINCIAS!$F$1:$G$1171,2,0)</f>
        <v>URBANA</v>
      </c>
      <c r="M120" s="20">
        <v>1000191</v>
      </c>
      <c r="N120" s="20" t="s">
        <v>15374</v>
      </c>
      <c r="O120" s="20"/>
      <c r="P120" s="20">
        <v>75.09</v>
      </c>
      <c r="Q120" s="20" t="s">
        <v>11150</v>
      </c>
      <c r="R120" s="20" t="s">
        <v>11150</v>
      </c>
      <c r="S120" s="20" t="s">
        <v>11150</v>
      </c>
      <c r="T120" s="20" t="s">
        <v>11150</v>
      </c>
      <c r="U120" s="20" t="s">
        <v>11150</v>
      </c>
      <c r="V120" s="20" t="s">
        <v>11150</v>
      </c>
      <c r="W120" s="20">
        <v>75.09</v>
      </c>
    </row>
    <row r="121" spans="1:23" x14ac:dyDescent="0.45">
      <c r="A121" s="20">
        <v>1000137</v>
      </c>
      <c r="B121" s="20" t="s">
        <v>9431</v>
      </c>
      <c r="C121" s="20" t="s">
        <v>9765</v>
      </c>
      <c r="D121" s="20">
        <v>604465039</v>
      </c>
      <c r="E121" s="20" t="str">
        <f>VLOOKUP(A121,'REPORTE'!$A$1:$AG$1961,5,0)</f>
        <v>ECUATORIANO(A) INDIGENA</v>
      </c>
      <c r="F121" s="20" t="str">
        <f>VLOOKUP(A121,'REPORTE'!$A$1:$AG$1961,18,0)</f>
        <v>F</v>
      </c>
      <c r="G121" s="20" t="str">
        <f>VLOOKUP(A121,'REPORTE'!$A$1:$AG$1961,6,0)</f>
        <v>NACIONAL</v>
      </c>
      <c r="H121" s="20" t="str">
        <f>VLOOKUP(A121,'REPORTE'!$A$1:$AG$1961,30,0)</f>
        <v>Secundaria</v>
      </c>
      <c r="I121" s="20" t="str">
        <f>VLOOKUP(A121,'REPORTE'!$A$1:$AG$1961,31,0)</f>
        <v>CHIMBORAZO</v>
      </c>
      <c r="J121" s="20" t="str">
        <f>VLOOKUP(A121,'REPORTE'!$A$1:$AG$1961,32,0)</f>
        <v>RIOBAMBA</v>
      </c>
      <c r="K121" s="20" t="str">
        <f>VLOOKUP(A121,'REPORTE'!$A$1:$AG$1961,33,0)</f>
        <v>YARUQUIES</v>
      </c>
      <c r="L121" s="20" t="str">
        <f>VLOOKUP(K121,PROVINCIAS!$F$1:$G$1171,2,0)</f>
        <v>URBANA</v>
      </c>
      <c r="M121" s="20">
        <v>1000192</v>
      </c>
      <c r="N121" s="20" t="s">
        <v>15374</v>
      </c>
      <c r="O121" s="20"/>
      <c r="P121" s="20">
        <v>162.19999999999999</v>
      </c>
      <c r="Q121" s="20" t="s">
        <v>11150</v>
      </c>
      <c r="R121" s="20" t="s">
        <v>11150</v>
      </c>
      <c r="S121" s="20" t="s">
        <v>11150</v>
      </c>
      <c r="T121" s="20" t="s">
        <v>11150</v>
      </c>
      <c r="U121" s="20" t="s">
        <v>11150</v>
      </c>
      <c r="V121" s="20" t="s">
        <v>11150</v>
      </c>
      <c r="W121" s="20">
        <v>162.19999999999999</v>
      </c>
    </row>
    <row r="122" spans="1:23" x14ac:dyDescent="0.45">
      <c r="A122" s="20">
        <v>1000153</v>
      </c>
      <c r="B122" s="20" t="s">
        <v>9431</v>
      </c>
      <c r="C122" s="20" t="s">
        <v>9908</v>
      </c>
      <c r="D122" s="20">
        <v>602344921</v>
      </c>
      <c r="E122" s="20" t="str">
        <f>VLOOKUP(A122,'REPORTE'!$A$1:$AG$1961,5,0)</f>
        <v>ECUATORIANO(A) INDIGENA</v>
      </c>
      <c r="F122" s="20" t="str">
        <f>VLOOKUP(A122,'REPORTE'!$A$1:$AG$1961,18,0)</f>
        <v>M</v>
      </c>
      <c r="G122" s="20" t="str">
        <f>VLOOKUP(A122,'REPORTE'!$A$1:$AG$1961,6,0)</f>
        <v>NACIONAL</v>
      </c>
      <c r="H122" s="20" t="str">
        <f>VLOOKUP(A122,'REPORTE'!$A$1:$AG$1961,30,0)</f>
        <v>Secundaria</v>
      </c>
      <c r="I122" s="20" t="str">
        <f>VLOOKUP(A122,'REPORTE'!$A$1:$AG$1961,31,0)</f>
        <v>CHIMBORAZO</v>
      </c>
      <c r="J122" s="20" t="str">
        <f>VLOOKUP(A122,'REPORTE'!$A$1:$AG$1961,32,0)</f>
        <v>RIOBAMBA</v>
      </c>
      <c r="K122" s="20" t="str">
        <f>VLOOKUP(A122,'REPORTE'!$A$1:$AG$1961,33,0)</f>
        <v>YARUQUIES</v>
      </c>
      <c r="L122" s="20" t="str">
        <f>VLOOKUP(K122,PROVINCIAS!$F$1:$G$1171,2,0)</f>
        <v>URBANA</v>
      </c>
      <c r="M122" s="20">
        <v>1000193</v>
      </c>
      <c r="N122" s="20" t="s">
        <v>15374</v>
      </c>
      <c r="O122" s="20"/>
      <c r="P122" s="20">
        <v>0</v>
      </c>
      <c r="Q122" s="20" t="s">
        <v>11150</v>
      </c>
      <c r="R122" s="20" t="s">
        <v>11150</v>
      </c>
      <c r="S122" s="20" t="s">
        <v>11150</v>
      </c>
      <c r="T122" s="20" t="s">
        <v>11150</v>
      </c>
      <c r="U122" s="20" t="s">
        <v>11150</v>
      </c>
      <c r="V122" s="20" t="s">
        <v>11150</v>
      </c>
      <c r="W122" s="20">
        <v>0</v>
      </c>
    </row>
    <row r="123" spans="1:23" x14ac:dyDescent="0.45">
      <c r="A123" s="20">
        <v>1000158</v>
      </c>
      <c r="B123" s="20" t="s">
        <v>9431</v>
      </c>
      <c r="C123" s="20" t="s">
        <v>13692</v>
      </c>
      <c r="D123" s="20">
        <v>602596496</v>
      </c>
      <c r="E123" s="20" t="str">
        <f>VLOOKUP(A123,'REPORTE'!$A$1:$AG$1961,5,0)</f>
        <v>ECUATORIANO(A)</v>
      </c>
      <c r="F123" s="20" t="str">
        <f>VLOOKUP(A123,'REPORTE'!$A$1:$AG$1961,18,0)</f>
        <v>F</v>
      </c>
      <c r="G123" s="20" t="str">
        <f>VLOOKUP(A123,'REPORTE'!$A$1:$AG$1961,6,0)</f>
        <v>NACIONAL</v>
      </c>
      <c r="H123" s="20" t="str">
        <f>VLOOKUP(A123,'REPORTE'!$A$1:$AG$1961,30,0)</f>
        <v>Ninguna</v>
      </c>
      <c r="I123" s="20" t="str">
        <f>VLOOKUP(A123,'REPORTE'!$A$1:$AG$1961,31,0)</f>
        <v>GUAYAS</v>
      </c>
      <c r="J123" s="20" t="str">
        <f>VLOOKUP(A123,'REPORTE'!$A$1:$AG$1961,32,0)</f>
        <v>GUAYAQUIL</v>
      </c>
      <c r="K123" s="20" t="str">
        <f>VLOOKUP(A123,'REPORTE'!$A$1:$AG$1961,33,0)</f>
        <v>CARBO (CONCEPCION)</v>
      </c>
      <c r="L123" s="20" t="str">
        <f>VLOOKUP(K123,PROVINCIAS!$F$1:$G$1171,2,0)</f>
        <v>URBANA</v>
      </c>
      <c r="M123" s="20">
        <v>1000195</v>
      </c>
      <c r="N123" s="20" t="s">
        <v>15374</v>
      </c>
      <c r="O123" s="20"/>
      <c r="P123" s="20">
        <v>0.03</v>
      </c>
      <c r="Q123" s="20" t="s">
        <v>11150</v>
      </c>
      <c r="R123" s="20" t="s">
        <v>11150</v>
      </c>
      <c r="S123" s="20" t="s">
        <v>11150</v>
      </c>
      <c r="T123" s="20" t="s">
        <v>11150</v>
      </c>
      <c r="U123" s="20" t="s">
        <v>11150</v>
      </c>
      <c r="V123" s="20" t="s">
        <v>11150</v>
      </c>
      <c r="W123" s="20">
        <v>0.03</v>
      </c>
    </row>
    <row r="124" spans="1:23" x14ac:dyDescent="0.45">
      <c r="A124" s="20">
        <v>1000174</v>
      </c>
      <c r="B124" s="20" t="s">
        <v>9431</v>
      </c>
      <c r="C124" s="20" t="s">
        <v>10229</v>
      </c>
      <c r="D124" s="20">
        <v>604490573</v>
      </c>
      <c r="E124" s="20" t="str">
        <f>VLOOKUP(A124,'REPORTE'!$A$1:$AG$1961,5,0)</f>
        <v>ECUATORIANO(A)</v>
      </c>
      <c r="F124" s="20" t="str">
        <f>VLOOKUP(A124,'REPORTE'!$A$1:$AG$1961,18,0)</f>
        <v>M</v>
      </c>
      <c r="G124" s="20" t="str">
        <f>VLOOKUP(A124,'REPORTE'!$A$1:$AG$1961,6,0)</f>
        <v>NACIONAL</v>
      </c>
      <c r="H124" s="20" t="str">
        <f>VLOOKUP(A124,'REPORTE'!$A$1:$AG$1961,30,0)</f>
        <v>Primaria</v>
      </c>
      <c r="I124" s="20" t="str">
        <f>VLOOKUP(A124,'REPORTE'!$A$1:$AG$1961,31,0)</f>
        <v>CHIMBORAZO</v>
      </c>
      <c r="J124" s="20" t="str">
        <f>VLOOKUP(A124,'REPORTE'!$A$1:$AG$1961,32,0)</f>
        <v>RIOBAMBA</v>
      </c>
      <c r="K124" s="20" t="str">
        <f>VLOOKUP(A124,'REPORTE'!$A$1:$AG$1961,33,0)</f>
        <v>VELOZ</v>
      </c>
      <c r="L124" s="20" t="str">
        <f>VLOOKUP(K124,PROVINCIAS!$F$1:$G$1171,2,0)</f>
        <v>URBANA</v>
      </c>
      <c r="M124" s="20">
        <v>1000196</v>
      </c>
      <c r="N124" s="20" t="s">
        <v>15374</v>
      </c>
      <c r="O124" s="20"/>
      <c r="P124" s="20">
        <v>13.43</v>
      </c>
      <c r="Q124" s="20" t="s">
        <v>11150</v>
      </c>
      <c r="R124" s="20" t="s">
        <v>11150</v>
      </c>
      <c r="S124" s="20" t="s">
        <v>11150</v>
      </c>
      <c r="T124" s="20" t="s">
        <v>11150</v>
      </c>
      <c r="U124" s="20" t="s">
        <v>11150</v>
      </c>
      <c r="V124" s="20" t="s">
        <v>11150</v>
      </c>
      <c r="W124" s="20">
        <v>13.43</v>
      </c>
    </row>
    <row r="125" spans="1:23" x14ac:dyDescent="0.45">
      <c r="A125" s="20">
        <v>1000155</v>
      </c>
      <c r="B125" s="20" t="s">
        <v>9431</v>
      </c>
      <c r="C125" s="20" t="s">
        <v>13690</v>
      </c>
      <c r="D125" s="20">
        <v>602188567</v>
      </c>
      <c r="E125" s="20" t="str">
        <f>VLOOKUP(A125,'REPORTE'!$A$1:$AG$1961,5,0)</f>
        <v>ECUATORIANO(A)</v>
      </c>
      <c r="F125" s="20" t="str">
        <f>VLOOKUP(A125,'REPORTE'!$A$1:$AG$1961,18,0)</f>
        <v>M</v>
      </c>
      <c r="G125" s="20" t="str">
        <f>VLOOKUP(A125,'REPORTE'!$A$1:$AG$1961,6,0)</f>
        <v>NACIONAL</v>
      </c>
      <c r="H125" s="20" t="str">
        <f>VLOOKUP(A125,'REPORTE'!$A$1:$AG$1961,30,0)</f>
        <v>Universitaria</v>
      </c>
      <c r="I125" s="20" t="str">
        <f>VLOOKUP(A125,'REPORTE'!$A$1:$AG$1961,31,0)</f>
        <v>CHIMBORAZO</v>
      </c>
      <c r="J125" s="20" t="str">
        <f>VLOOKUP(A125,'REPORTE'!$A$1:$AG$1961,32,0)</f>
        <v>RIOBAMBA</v>
      </c>
      <c r="K125" s="20" t="str">
        <f>VLOOKUP(A125,'REPORTE'!$A$1:$AG$1961,33,0)</f>
        <v>CALPI</v>
      </c>
      <c r="L125" s="20" t="str">
        <f>VLOOKUP(K125,PROVINCIAS!$F$1:$G$1171,2,0)</f>
        <v>RURAL</v>
      </c>
      <c r="M125" s="20">
        <v>1000197</v>
      </c>
      <c r="N125" s="20" t="s">
        <v>15374</v>
      </c>
      <c r="O125" s="20"/>
      <c r="P125" s="20">
        <v>6.01</v>
      </c>
      <c r="Q125" s="20" t="s">
        <v>11150</v>
      </c>
      <c r="R125" s="20" t="s">
        <v>11150</v>
      </c>
      <c r="S125" s="20" t="s">
        <v>11150</v>
      </c>
      <c r="T125" s="20" t="s">
        <v>11150</v>
      </c>
      <c r="U125" s="20" t="s">
        <v>11150</v>
      </c>
      <c r="V125" s="20" t="s">
        <v>11150</v>
      </c>
      <c r="W125" s="20">
        <v>6.01</v>
      </c>
    </row>
    <row r="126" spans="1:23" x14ac:dyDescent="0.45">
      <c r="A126" s="20">
        <v>1000166</v>
      </c>
      <c r="B126" s="20" t="s">
        <v>9431</v>
      </c>
      <c r="C126" s="20" t="s">
        <v>13696</v>
      </c>
      <c r="D126" s="20">
        <v>601530504</v>
      </c>
      <c r="E126" s="20" t="str">
        <f>VLOOKUP(A126,'REPORTE'!$A$1:$AG$1961,5,0)</f>
        <v>ECUATORIANO(A) INDIGENA</v>
      </c>
      <c r="F126" s="20" t="str">
        <f>VLOOKUP(A126,'REPORTE'!$A$1:$AG$1961,18,0)</f>
        <v>M</v>
      </c>
      <c r="G126" s="20" t="str">
        <f>VLOOKUP(A126,'REPORTE'!$A$1:$AG$1961,6,0)</f>
        <v>NACIONAL</v>
      </c>
      <c r="H126" s="20" t="str">
        <f>VLOOKUP(A126,'REPORTE'!$A$1:$AG$1961,30,0)</f>
        <v>Ninguna</v>
      </c>
      <c r="I126" s="20" t="str">
        <f>VLOOKUP(A126,'REPORTE'!$A$1:$AG$1961,31,0)</f>
        <v>PICHINCHA</v>
      </c>
      <c r="J126" s="20" t="str">
        <f>VLOOKUP(A126,'REPORTE'!$A$1:$AG$1961,32,0)</f>
        <v>QUITO</v>
      </c>
      <c r="K126" s="20" t="str">
        <f>VLOOKUP(A126,'REPORTE'!$A$1:$AG$1961,33,0)</f>
        <v>COTOCOLLAO</v>
      </c>
      <c r="L126" s="20" t="str">
        <f>VLOOKUP(K126,PROVINCIAS!$F$1:$G$1171,2,0)</f>
        <v>URBANA</v>
      </c>
      <c r="M126" s="20">
        <v>1000198</v>
      </c>
      <c r="N126" s="20" t="s">
        <v>15374</v>
      </c>
      <c r="O126" s="20"/>
      <c r="P126" s="20">
        <v>842.07</v>
      </c>
      <c r="Q126" s="20" t="s">
        <v>11150</v>
      </c>
      <c r="R126" s="20" t="s">
        <v>11150</v>
      </c>
      <c r="S126" s="20" t="s">
        <v>11150</v>
      </c>
      <c r="T126" s="20" t="s">
        <v>11150</v>
      </c>
      <c r="U126" s="20" t="s">
        <v>11150</v>
      </c>
      <c r="V126" s="20" t="s">
        <v>12078</v>
      </c>
      <c r="W126" s="20">
        <v>842.07</v>
      </c>
    </row>
    <row r="127" spans="1:23" x14ac:dyDescent="0.45">
      <c r="A127" s="20">
        <v>1000080</v>
      </c>
      <c r="B127" s="20" t="s">
        <v>9431</v>
      </c>
      <c r="C127" s="20" t="s">
        <v>13645</v>
      </c>
      <c r="D127" s="20">
        <v>1706751391</v>
      </c>
      <c r="E127" s="20" t="str">
        <f>VLOOKUP(A127,'REPORTE'!$A$1:$AG$1961,5,0)</f>
        <v>ECUATORIANO(A)</v>
      </c>
      <c r="F127" s="20" t="str">
        <f>VLOOKUP(A127,'REPORTE'!$A$1:$AG$1961,18,0)</f>
        <v>M</v>
      </c>
      <c r="G127" s="20" t="str">
        <f>VLOOKUP(A127,'REPORTE'!$A$1:$AG$1961,6,0)</f>
        <v>NACIONAL</v>
      </c>
      <c r="H127" s="20" t="str">
        <f>VLOOKUP(A127,'REPORTE'!$A$1:$AG$1961,30,0)</f>
        <v>Secundaria</v>
      </c>
      <c r="I127" s="20" t="str">
        <f>VLOOKUP(A127,'REPORTE'!$A$1:$AG$1961,31,0)</f>
        <v>PICHINCHA</v>
      </c>
      <c r="J127" s="20" t="str">
        <f>VLOOKUP(A127,'REPORTE'!$A$1:$AG$1961,32,0)</f>
        <v>QUITO</v>
      </c>
      <c r="K127" s="20" t="str">
        <f>VLOOKUP(A127,'REPORTE'!$A$1:$AG$1961,33,0)</f>
        <v>ALFARO</v>
      </c>
      <c r="L127" s="20" t="str">
        <f>VLOOKUP(K127,PROVINCIAS!$F$1:$G$1171,2,0)</f>
        <v>URBANA</v>
      </c>
      <c r="M127" s="20">
        <v>1000199</v>
      </c>
      <c r="N127" s="20" t="s">
        <v>15374</v>
      </c>
      <c r="O127" s="20"/>
      <c r="P127" s="20">
        <v>14.52</v>
      </c>
      <c r="Q127" s="20" t="s">
        <v>11150</v>
      </c>
      <c r="R127" s="20" t="s">
        <v>11150</v>
      </c>
      <c r="S127" s="20" t="s">
        <v>11150</v>
      </c>
      <c r="T127" s="20" t="s">
        <v>11150</v>
      </c>
      <c r="U127" s="20" t="s">
        <v>11150</v>
      </c>
      <c r="V127" s="20" t="s">
        <v>11150</v>
      </c>
      <c r="W127" s="20">
        <v>14.52</v>
      </c>
    </row>
    <row r="128" spans="1:23" x14ac:dyDescent="0.45">
      <c r="A128" s="20">
        <v>1000002</v>
      </c>
      <c r="B128" s="20" t="s">
        <v>9431</v>
      </c>
      <c r="C128" s="20" t="s">
        <v>13584</v>
      </c>
      <c r="D128" s="20">
        <v>602669905</v>
      </c>
      <c r="E128" s="20" t="str">
        <f>VLOOKUP(A128,'REPORTE'!$A$1:$AG$1961,5,0)</f>
        <v>ECUATORIANO(A) INDIGENA</v>
      </c>
      <c r="F128" s="20" t="str">
        <f>VLOOKUP(A128,'REPORTE'!$A$1:$AG$1961,18,0)</f>
        <v>F</v>
      </c>
      <c r="G128" s="20" t="str">
        <f>VLOOKUP(A128,'REPORTE'!$A$1:$AG$1961,6,0)</f>
        <v>NACIONAL</v>
      </c>
      <c r="H128" s="20" t="str">
        <f>VLOOKUP(A128,'REPORTE'!$A$1:$AG$1961,30,0)</f>
        <v>Primaria</v>
      </c>
      <c r="I128" s="20" t="str">
        <f>VLOOKUP(A128,'REPORTE'!$A$1:$AG$1961,31,0)</f>
        <v>CHIMBORAZO</v>
      </c>
      <c r="J128" s="20" t="str">
        <f>VLOOKUP(A128,'REPORTE'!$A$1:$AG$1961,32,0)</f>
        <v>RIOBAMBA</v>
      </c>
      <c r="K128" s="20" t="str">
        <f>VLOOKUP(A128,'REPORTE'!$A$1:$AG$1961,33,0)</f>
        <v>YARUQUIES</v>
      </c>
      <c r="L128" s="20" t="str">
        <f>VLOOKUP(K128,PROVINCIAS!$F$1:$G$1171,2,0)</f>
        <v>URBANA</v>
      </c>
      <c r="M128" s="20">
        <v>1000200</v>
      </c>
      <c r="N128" s="20" t="s">
        <v>15375</v>
      </c>
      <c r="O128" s="20">
        <v>43724</v>
      </c>
      <c r="P128" s="20">
        <v>0</v>
      </c>
      <c r="Q128" s="20" t="s">
        <v>11150</v>
      </c>
      <c r="R128" s="20" t="s">
        <v>11150</v>
      </c>
      <c r="S128" s="20" t="s">
        <v>11150</v>
      </c>
      <c r="T128" s="20" t="s">
        <v>11150</v>
      </c>
      <c r="U128" s="20" t="s">
        <v>11150</v>
      </c>
      <c r="V128" s="20" t="s">
        <v>11150</v>
      </c>
      <c r="W128" s="20">
        <v>0</v>
      </c>
    </row>
    <row r="129" spans="1:23" x14ac:dyDescent="0.45">
      <c r="A129" s="20">
        <v>1000046</v>
      </c>
      <c r="B129" s="20" t="s">
        <v>9431</v>
      </c>
      <c r="C129" s="20" t="s">
        <v>13621</v>
      </c>
      <c r="D129" s="20">
        <v>201094232</v>
      </c>
      <c r="E129" s="20" t="str">
        <f>VLOOKUP(A129,'REPORTE'!$A$1:$AG$1961,5,0)</f>
        <v>ECUATORIANO(A)</v>
      </c>
      <c r="F129" s="20" t="str">
        <f>VLOOKUP(A129,'REPORTE'!$A$1:$AG$1961,18,0)</f>
        <v>M</v>
      </c>
      <c r="G129" s="20" t="str">
        <f>VLOOKUP(A129,'REPORTE'!$A$1:$AG$1961,6,0)</f>
        <v>NACIONAL</v>
      </c>
      <c r="H129" s="20" t="str">
        <f>VLOOKUP(A129,'REPORTE'!$A$1:$AG$1961,30,0)</f>
        <v>Primaria</v>
      </c>
      <c r="I129" s="20" t="str">
        <f>VLOOKUP(A129,'REPORTE'!$A$1:$AG$1961,31,0)</f>
        <v>BOLIVAR</v>
      </c>
      <c r="J129" s="20" t="str">
        <f>VLOOKUP(A129,'REPORTE'!$A$1:$AG$1961,32,0)</f>
        <v>GUARANDA</v>
      </c>
      <c r="K129" s="20" t="str">
        <f>VLOOKUP(A129,'REPORTE'!$A$1:$AG$1961,33,0)</f>
        <v>GUARANDA</v>
      </c>
      <c r="L129" s="20" t="str">
        <f>VLOOKUP(K129,PROVINCIAS!$F$1:$G$1171,2,0)</f>
        <v>URBANA</v>
      </c>
      <c r="M129" s="20">
        <v>1000201</v>
      </c>
      <c r="N129" s="20" t="s">
        <v>15375</v>
      </c>
      <c r="O129" s="20">
        <v>43724</v>
      </c>
      <c r="P129" s="20">
        <v>0</v>
      </c>
      <c r="Q129" s="20" t="s">
        <v>11150</v>
      </c>
      <c r="R129" s="20" t="s">
        <v>11150</v>
      </c>
      <c r="S129" s="20" t="s">
        <v>11150</v>
      </c>
      <c r="T129" s="20" t="s">
        <v>11150</v>
      </c>
      <c r="U129" s="20" t="s">
        <v>11150</v>
      </c>
      <c r="V129" s="20" t="s">
        <v>11150</v>
      </c>
      <c r="W129" s="20">
        <v>0</v>
      </c>
    </row>
    <row r="130" spans="1:23" x14ac:dyDescent="0.45">
      <c r="A130" s="20">
        <v>1000085</v>
      </c>
      <c r="B130" s="20" t="s">
        <v>9431</v>
      </c>
      <c r="C130" s="20" t="s">
        <v>13648</v>
      </c>
      <c r="D130" s="20">
        <v>603780024</v>
      </c>
      <c r="E130" s="20" t="str">
        <f>VLOOKUP(A130,'REPORTE'!$A$1:$AG$1961,5,0)</f>
        <v>ECUATORIANO(A)</v>
      </c>
      <c r="F130" s="20" t="str">
        <f>VLOOKUP(A130,'REPORTE'!$A$1:$AG$1961,18,0)</f>
        <v>M</v>
      </c>
      <c r="G130" s="20" t="str">
        <f>VLOOKUP(A130,'REPORTE'!$A$1:$AG$1961,6,0)</f>
        <v>NACIONAL</v>
      </c>
      <c r="H130" s="20" t="str">
        <f>VLOOKUP(A130,'REPORTE'!$A$1:$AG$1961,30,0)</f>
        <v>Secundaria</v>
      </c>
      <c r="I130" s="20" t="str">
        <f>VLOOKUP(A130,'REPORTE'!$A$1:$AG$1961,31,0)</f>
        <v>CHIMBORAZO</v>
      </c>
      <c r="J130" s="20" t="str">
        <f>VLOOKUP(A130,'REPORTE'!$A$1:$AG$1961,32,0)</f>
        <v>RIOBAMBA</v>
      </c>
      <c r="K130" s="20" t="str">
        <f>VLOOKUP(A130,'REPORTE'!$A$1:$AG$1961,33,0)</f>
        <v>RIOBAMBA</v>
      </c>
      <c r="L130" s="20" t="str">
        <f>VLOOKUP(K130,PROVINCIAS!$F$1:$G$1171,2,0)</f>
        <v>URBANA</v>
      </c>
      <c r="M130" s="20">
        <v>1000202</v>
      </c>
      <c r="N130" s="20" t="s">
        <v>15375</v>
      </c>
      <c r="O130" s="20">
        <v>43724</v>
      </c>
      <c r="P130" s="20">
        <v>0</v>
      </c>
      <c r="Q130" s="20" t="s">
        <v>11150</v>
      </c>
      <c r="R130" s="20" t="s">
        <v>11150</v>
      </c>
      <c r="S130" s="20" t="s">
        <v>11150</v>
      </c>
      <c r="T130" s="20" t="s">
        <v>11150</v>
      </c>
      <c r="U130" s="20" t="s">
        <v>11150</v>
      </c>
      <c r="V130" s="20" t="s">
        <v>11150</v>
      </c>
      <c r="W130" s="20">
        <v>0</v>
      </c>
    </row>
    <row r="131" spans="1:23" x14ac:dyDescent="0.45">
      <c r="A131" s="20">
        <v>1000072</v>
      </c>
      <c r="B131" s="20" t="s">
        <v>9431</v>
      </c>
      <c r="C131" s="20" t="s">
        <v>13638</v>
      </c>
      <c r="D131" s="20">
        <v>1600325490</v>
      </c>
      <c r="E131" s="20" t="str">
        <f>VLOOKUP(A131,'REPORTE'!$A$1:$AG$1961,5,0)</f>
        <v>ECUATORIANO(A)</v>
      </c>
      <c r="F131" s="20" t="str">
        <f>VLOOKUP(A131,'REPORTE'!$A$1:$AG$1961,18,0)</f>
        <v>M</v>
      </c>
      <c r="G131" s="20" t="str">
        <f>VLOOKUP(A131,'REPORTE'!$A$1:$AG$1961,6,0)</f>
        <v>NACIONAL</v>
      </c>
      <c r="H131" s="20" t="str">
        <f>VLOOKUP(A131,'REPORTE'!$A$1:$AG$1961,30,0)</f>
        <v>Secundaria</v>
      </c>
      <c r="I131" s="20" t="str">
        <f>VLOOKUP(A131,'REPORTE'!$A$1:$AG$1961,31,0)</f>
        <v>PASTAZA</v>
      </c>
      <c r="J131" s="20" t="str">
        <f>VLOOKUP(A131,'REPORTE'!$A$1:$AG$1961,32,0)</f>
        <v>PASTAZA</v>
      </c>
      <c r="K131" s="20" t="str">
        <f>VLOOKUP(A131,'REPORTE'!$A$1:$AG$1961,33,0)</f>
        <v>PUYO</v>
      </c>
      <c r="L131" s="20" t="str">
        <f>VLOOKUP(K131,PROVINCIAS!$F$1:$G$1171,2,0)</f>
        <v>URBANA</v>
      </c>
      <c r="M131" s="20">
        <v>1000203</v>
      </c>
      <c r="N131" s="20" t="s">
        <v>15375</v>
      </c>
      <c r="O131" s="20">
        <v>43724</v>
      </c>
      <c r="P131" s="20">
        <v>0</v>
      </c>
      <c r="Q131" s="20" t="s">
        <v>11150</v>
      </c>
      <c r="R131" s="20" t="s">
        <v>11150</v>
      </c>
      <c r="S131" s="20" t="s">
        <v>11150</v>
      </c>
      <c r="T131" s="20" t="s">
        <v>11150</v>
      </c>
      <c r="U131" s="20" t="s">
        <v>11150</v>
      </c>
      <c r="V131" s="20" t="s">
        <v>11150</v>
      </c>
      <c r="W131" s="20">
        <v>0</v>
      </c>
    </row>
    <row r="132" spans="1:23" x14ac:dyDescent="0.45">
      <c r="A132" s="20">
        <v>1000047</v>
      </c>
      <c r="B132" s="20" t="s">
        <v>9431</v>
      </c>
      <c r="C132" s="20" t="s">
        <v>13622</v>
      </c>
      <c r="D132" s="20">
        <v>602456410</v>
      </c>
      <c r="E132" s="20" t="str">
        <f>VLOOKUP(A132,'REPORTE'!$A$1:$AG$1961,5,0)</f>
        <v>ECUATORIANO(A)</v>
      </c>
      <c r="F132" s="20" t="str">
        <f>VLOOKUP(A132,'REPORTE'!$A$1:$AG$1961,18,0)</f>
        <v>M</v>
      </c>
      <c r="G132" s="20" t="str">
        <f>VLOOKUP(A132,'REPORTE'!$A$1:$AG$1961,6,0)</f>
        <v>NACIONAL</v>
      </c>
      <c r="H132" s="20" t="str">
        <f>VLOOKUP(A132,'REPORTE'!$A$1:$AG$1961,30,0)</f>
        <v>Secundaria</v>
      </c>
      <c r="I132" s="20" t="str">
        <f>VLOOKUP(A132,'REPORTE'!$A$1:$AG$1961,31,0)</f>
        <v>CHIMBORAZO</v>
      </c>
      <c r="J132" s="20" t="str">
        <f>VLOOKUP(A132,'REPORTE'!$A$1:$AG$1961,32,0)</f>
        <v>RIOBAMBA</v>
      </c>
      <c r="K132" s="20" t="str">
        <f>VLOOKUP(A132,'REPORTE'!$A$1:$AG$1961,33,0)</f>
        <v>RIOBAMBA</v>
      </c>
      <c r="L132" s="20" t="str">
        <f>VLOOKUP(K132,PROVINCIAS!$F$1:$G$1171,2,0)</f>
        <v>URBANA</v>
      </c>
      <c r="M132" s="20">
        <v>1000204</v>
      </c>
      <c r="N132" s="20" t="s">
        <v>15375</v>
      </c>
      <c r="O132" s="20">
        <v>43724</v>
      </c>
      <c r="P132" s="20">
        <v>0</v>
      </c>
      <c r="Q132" s="20" t="s">
        <v>11150</v>
      </c>
      <c r="R132" s="20" t="s">
        <v>11150</v>
      </c>
      <c r="S132" s="20" t="s">
        <v>11150</v>
      </c>
      <c r="T132" s="20" t="s">
        <v>11150</v>
      </c>
      <c r="U132" s="20" t="s">
        <v>11150</v>
      </c>
      <c r="V132" s="20" t="s">
        <v>11150</v>
      </c>
      <c r="W132" s="20">
        <v>0</v>
      </c>
    </row>
    <row r="133" spans="1:23" x14ac:dyDescent="0.45">
      <c r="A133" s="20">
        <v>1000052</v>
      </c>
      <c r="B133" s="20" t="s">
        <v>9431</v>
      </c>
      <c r="C133" s="20" t="s">
        <v>13625</v>
      </c>
      <c r="D133" s="20">
        <v>602266272</v>
      </c>
      <c r="E133" s="20" t="str">
        <f>VLOOKUP(A133,'REPORTE'!$A$1:$AG$1961,5,0)</f>
        <v>ECUATORIANO(A)</v>
      </c>
      <c r="F133" s="20" t="str">
        <f>VLOOKUP(A133,'REPORTE'!$A$1:$AG$1961,18,0)</f>
        <v>M</v>
      </c>
      <c r="G133" s="20" t="str">
        <f>VLOOKUP(A133,'REPORTE'!$A$1:$AG$1961,6,0)</f>
        <v>NACIONAL</v>
      </c>
      <c r="H133" s="20" t="str">
        <f>VLOOKUP(A133,'REPORTE'!$A$1:$AG$1961,30,0)</f>
        <v>Secundaria</v>
      </c>
      <c r="I133" s="20" t="str">
        <f>VLOOKUP(A133,'REPORTE'!$A$1:$AG$1961,31,0)</f>
        <v>CHIMBORAZO</v>
      </c>
      <c r="J133" s="20" t="str">
        <f>VLOOKUP(A133,'REPORTE'!$A$1:$AG$1961,32,0)</f>
        <v>RIOBAMBA</v>
      </c>
      <c r="K133" s="20" t="str">
        <f>VLOOKUP(A133,'REPORTE'!$A$1:$AG$1961,33,0)</f>
        <v>RIOBAMBA</v>
      </c>
      <c r="L133" s="20" t="str">
        <f>VLOOKUP(K133,PROVINCIAS!$F$1:$G$1171,2,0)</f>
        <v>URBANA</v>
      </c>
      <c r="M133" s="20">
        <v>1000205</v>
      </c>
      <c r="N133" s="20" t="s">
        <v>15375</v>
      </c>
      <c r="O133" s="20">
        <v>43724</v>
      </c>
      <c r="P133" s="20">
        <v>0</v>
      </c>
      <c r="Q133" s="20" t="s">
        <v>11150</v>
      </c>
      <c r="R133" s="20" t="s">
        <v>11150</v>
      </c>
      <c r="S133" s="20" t="s">
        <v>11150</v>
      </c>
      <c r="T133" s="20" t="s">
        <v>11150</v>
      </c>
      <c r="U133" s="20" t="s">
        <v>11150</v>
      </c>
      <c r="V133" s="20" t="s">
        <v>11150</v>
      </c>
      <c r="W133" s="20">
        <v>0</v>
      </c>
    </row>
    <row r="134" spans="1:23" x14ac:dyDescent="0.45">
      <c r="A134" s="20">
        <v>1000019</v>
      </c>
      <c r="B134" s="20" t="s">
        <v>9431</v>
      </c>
      <c r="C134" s="20" t="s">
        <v>13598</v>
      </c>
      <c r="D134" s="20">
        <v>1801302462</v>
      </c>
      <c r="E134" s="20" t="str">
        <f>VLOOKUP(A134,'REPORTE'!$A$1:$AG$1961,5,0)</f>
        <v>ECUATORIANO(A)</v>
      </c>
      <c r="F134" s="20" t="str">
        <f>VLOOKUP(A134,'REPORTE'!$A$1:$AG$1961,18,0)</f>
        <v>F</v>
      </c>
      <c r="G134" s="20" t="str">
        <f>VLOOKUP(A134,'REPORTE'!$A$1:$AG$1961,6,0)</f>
        <v>NACIONAL</v>
      </c>
      <c r="H134" s="20" t="str">
        <f>VLOOKUP(A134,'REPORTE'!$A$1:$AG$1961,30,0)</f>
        <v>Secundaria</v>
      </c>
      <c r="I134" s="20" t="str">
        <f>VLOOKUP(A134,'REPORTE'!$A$1:$AG$1961,31,0)</f>
        <v>TUNGURAHUA</v>
      </c>
      <c r="J134" s="20" t="str">
        <f>VLOOKUP(A134,'REPORTE'!$A$1:$AG$1961,32,0)</f>
        <v>AMBATO</v>
      </c>
      <c r="K134" s="20" t="str">
        <f>VLOOKUP(A134,'REPORTE'!$A$1:$AG$1961,33,0)</f>
        <v>AMBATO</v>
      </c>
      <c r="L134" s="20" t="str">
        <f>VLOOKUP(K134,PROVINCIAS!$F$1:$G$1171,2,0)</f>
        <v>URBANA</v>
      </c>
      <c r="M134" s="20">
        <v>1000206</v>
      </c>
      <c r="N134" s="20" t="s">
        <v>15375</v>
      </c>
      <c r="O134" s="20">
        <v>43724</v>
      </c>
      <c r="P134" s="20">
        <v>0</v>
      </c>
      <c r="Q134" s="20" t="s">
        <v>11150</v>
      </c>
      <c r="R134" s="20" t="s">
        <v>11150</v>
      </c>
      <c r="S134" s="20" t="s">
        <v>11150</v>
      </c>
      <c r="T134" s="20" t="s">
        <v>11150</v>
      </c>
      <c r="U134" s="20" t="s">
        <v>11150</v>
      </c>
      <c r="V134" s="20" t="s">
        <v>11150</v>
      </c>
      <c r="W134" s="20">
        <v>0</v>
      </c>
    </row>
    <row r="135" spans="1:23" x14ac:dyDescent="0.45">
      <c r="A135" s="20">
        <v>1000020</v>
      </c>
      <c r="B135" s="20" t="s">
        <v>9431</v>
      </c>
      <c r="C135" s="20" t="s">
        <v>13599</v>
      </c>
      <c r="D135" s="20">
        <v>602934325</v>
      </c>
      <c r="E135" s="20" t="str">
        <f>VLOOKUP(A135,'REPORTE'!$A$1:$AG$1961,5,0)</f>
        <v>ECUATORIANO(A) INDIGENA</v>
      </c>
      <c r="F135" s="20" t="str">
        <f>VLOOKUP(A135,'REPORTE'!$A$1:$AG$1961,18,0)</f>
        <v>M</v>
      </c>
      <c r="G135" s="20" t="str">
        <f>VLOOKUP(A135,'REPORTE'!$A$1:$AG$1961,6,0)</f>
        <v>NACIONAL</v>
      </c>
      <c r="H135" s="20" t="str">
        <f>VLOOKUP(A135,'REPORTE'!$A$1:$AG$1961,30,0)</f>
        <v>Secundaria</v>
      </c>
      <c r="I135" s="20" t="str">
        <f>VLOOKUP(A135,'REPORTE'!$A$1:$AG$1961,31,0)</f>
        <v>CHIMBORAZO</v>
      </c>
      <c r="J135" s="20" t="str">
        <f>VLOOKUP(A135,'REPORTE'!$A$1:$AG$1961,32,0)</f>
        <v>RIOBAMBA</v>
      </c>
      <c r="K135" s="20" t="str">
        <f>VLOOKUP(A135,'REPORTE'!$A$1:$AG$1961,33,0)</f>
        <v>LIZARZABURU</v>
      </c>
      <c r="L135" s="20" t="str">
        <f>VLOOKUP(K135,PROVINCIAS!$F$1:$G$1171,2,0)</f>
        <v>URBANA</v>
      </c>
      <c r="M135" s="20">
        <v>1000207</v>
      </c>
      <c r="N135" s="20" t="s">
        <v>15375</v>
      </c>
      <c r="O135" s="20">
        <v>43724</v>
      </c>
      <c r="P135" s="20">
        <v>0</v>
      </c>
      <c r="Q135" s="20" t="s">
        <v>11150</v>
      </c>
      <c r="R135" s="20" t="s">
        <v>11150</v>
      </c>
      <c r="S135" s="20" t="s">
        <v>11150</v>
      </c>
      <c r="T135" s="20" t="s">
        <v>11150</v>
      </c>
      <c r="U135" s="20" t="s">
        <v>11150</v>
      </c>
      <c r="V135" s="20" t="s">
        <v>11150</v>
      </c>
      <c r="W135" s="20">
        <v>0</v>
      </c>
    </row>
    <row r="136" spans="1:23" x14ac:dyDescent="0.45">
      <c r="A136" s="20">
        <v>1000021</v>
      </c>
      <c r="B136" s="20" t="s">
        <v>9431</v>
      </c>
      <c r="C136" s="20" t="s">
        <v>13600</v>
      </c>
      <c r="D136" s="20">
        <v>201312410</v>
      </c>
      <c r="E136" s="20" t="str">
        <f>VLOOKUP(A136,'REPORTE'!$A$1:$AG$1961,5,0)</f>
        <v>ECUATORIANO(A)</v>
      </c>
      <c r="F136" s="20" t="str">
        <f>VLOOKUP(A136,'REPORTE'!$A$1:$AG$1961,18,0)</f>
        <v>M</v>
      </c>
      <c r="G136" s="20" t="str">
        <f>VLOOKUP(A136,'REPORTE'!$A$1:$AG$1961,6,0)</f>
        <v>NACIONAL</v>
      </c>
      <c r="H136" s="20" t="str">
        <f>VLOOKUP(A136,'REPORTE'!$A$1:$AG$1961,30,0)</f>
        <v>Secundaria</v>
      </c>
      <c r="I136" s="20" t="str">
        <f>VLOOKUP(A136,'REPORTE'!$A$1:$AG$1961,31,0)</f>
        <v>CHIMBORAZO</v>
      </c>
      <c r="J136" s="20" t="str">
        <f>VLOOKUP(A136,'REPORTE'!$A$1:$AG$1961,32,0)</f>
        <v>RIOBAMBA</v>
      </c>
      <c r="K136" s="20" t="str">
        <f>VLOOKUP(A136,'REPORTE'!$A$1:$AG$1961,33,0)</f>
        <v>RIOBAMBA</v>
      </c>
      <c r="L136" s="20" t="str">
        <f>VLOOKUP(K136,PROVINCIAS!$F$1:$G$1171,2,0)</f>
        <v>URBANA</v>
      </c>
      <c r="M136" s="20">
        <v>1000208</v>
      </c>
      <c r="N136" s="20" t="s">
        <v>15375</v>
      </c>
      <c r="O136" s="20">
        <v>43724</v>
      </c>
      <c r="P136" s="20">
        <v>0</v>
      </c>
      <c r="Q136" s="20" t="s">
        <v>11150</v>
      </c>
      <c r="R136" s="20" t="s">
        <v>11150</v>
      </c>
      <c r="S136" s="20" t="s">
        <v>11150</v>
      </c>
      <c r="T136" s="20" t="s">
        <v>11150</v>
      </c>
      <c r="U136" s="20" t="s">
        <v>11150</v>
      </c>
      <c r="V136" s="20" t="s">
        <v>11150</v>
      </c>
      <c r="W136" s="20">
        <v>0</v>
      </c>
    </row>
    <row r="137" spans="1:23" x14ac:dyDescent="0.45">
      <c r="A137" s="20">
        <v>1000022</v>
      </c>
      <c r="B137" s="20" t="s">
        <v>9431</v>
      </c>
      <c r="C137" s="20" t="s">
        <v>13601</v>
      </c>
      <c r="D137" s="20">
        <v>200902427</v>
      </c>
      <c r="E137" s="20" t="str">
        <f>VLOOKUP(A137,'REPORTE'!$A$1:$AG$1961,5,0)</f>
        <v>ECUATORIANO(A) INDIGENA</v>
      </c>
      <c r="F137" s="20" t="str">
        <f>VLOOKUP(A137,'REPORTE'!$A$1:$AG$1961,18,0)</f>
        <v>M</v>
      </c>
      <c r="G137" s="20" t="str">
        <f>VLOOKUP(A137,'REPORTE'!$A$1:$AG$1961,6,0)</f>
        <v>NACIONAL</v>
      </c>
      <c r="H137" s="20" t="str">
        <f>VLOOKUP(A137,'REPORTE'!$A$1:$AG$1961,30,0)</f>
        <v>Secundaria</v>
      </c>
      <c r="I137" s="20" t="str">
        <f>VLOOKUP(A137,'REPORTE'!$A$1:$AG$1961,31,0)</f>
        <v>BOLIVAR</v>
      </c>
      <c r="J137" s="20" t="str">
        <f>VLOOKUP(A137,'REPORTE'!$A$1:$AG$1961,32,0)</f>
        <v>GUARANDA</v>
      </c>
      <c r="K137" s="20" t="str">
        <f>VLOOKUP(A137,'REPORTE'!$A$1:$AG$1961,33,0)</f>
        <v>SAN LORENZO (BOLIVAR)</v>
      </c>
      <c r="L137" s="20" t="str">
        <f>VLOOKUP(K137,PROVINCIAS!$F$1:$G$1171,2,0)</f>
        <v>RURAL</v>
      </c>
      <c r="M137" s="20">
        <v>1000209</v>
      </c>
      <c r="N137" s="20" t="s">
        <v>15375</v>
      </c>
      <c r="O137" s="20">
        <v>43724</v>
      </c>
      <c r="P137" s="20">
        <v>0</v>
      </c>
      <c r="Q137" s="20" t="s">
        <v>11150</v>
      </c>
      <c r="R137" s="20" t="s">
        <v>11150</v>
      </c>
      <c r="S137" s="20" t="s">
        <v>11150</v>
      </c>
      <c r="T137" s="20" t="s">
        <v>11150</v>
      </c>
      <c r="U137" s="20" t="s">
        <v>11150</v>
      </c>
      <c r="V137" s="20" t="s">
        <v>11150</v>
      </c>
      <c r="W137" s="20">
        <v>0</v>
      </c>
    </row>
    <row r="138" spans="1:23" x14ac:dyDescent="0.45">
      <c r="A138" s="20">
        <v>1000029</v>
      </c>
      <c r="B138" s="20" t="s">
        <v>9431</v>
      </c>
      <c r="C138" s="20" t="s">
        <v>13608</v>
      </c>
      <c r="D138" s="20">
        <v>602518714</v>
      </c>
      <c r="E138" s="20" t="str">
        <f>VLOOKUP(A138,'REPORTE'!$A$1:$AG$1961,5,0)</f>
        <v>ECUATORIANO(A)</v>
      </c>
      <c r="F138" s="20" t="str">
        <f>VLOOKUP(A138,'REPORTE'!$A$1:$AG$1961,18,0)</f>
        <v>M</v>
      </c>
      <c r="G138" s="20" t="str">
        <f>VLOOKUP(A138,'REPORTE'!$A$1:$AG$1961,6,0)</f>
        <v>NACIONAL</v>
      </c>
      <c r="H138" s="20" t="str">
        <f>VLOOKUP(A138,'REPORTE'!$A$1:$AG$1961,30,0)</f>
        <v>Secundaria</v>
      </c>
      <c r="I138" s="20" t="str">
        <f>VLOOKUP(A138,'REPORTE'!$A$1:$AG$1961,31,0)</f>
        <v>CHIMBORAZO</v>
      </c>
      <c r="J138" s="20" t="str">
        <f>VLOOKUP(A138,'REPORTE'!$A$1:$AG$1961,32,0)</f>
        <v>RIOBAMBA</v>
      </c>
      <c r="K138" s="20" t="str">
        <f>VLOOKUP(A138,'REPORTE'!$A$1:$AG$1961,33,0)</f>
        <v>RIOBAMBA</v>
      </c>
      <c r="L138" s="20" t="str">
        <f>VLOOKUP(K138,PROVINCIAS!$F$1:$G$1171,2,0)</f>
        <v>URBANA</v>
      </c>
      <c r="M138" s="20">
        <v>1000210</v>
      </c>
      <c r="N138" s="20" t="s">
        <v>15375</v>
      </c>
      <c r="O138" s="20">
        <v>43724</v>
      </c>
      <c r="P138" s="20">
        <v>0</v>
      </c>
      <c r="Q138" s="20" t="s">
        <v>11150</v>
      </c>
      <c r="R138" s="20" t="s">
        <v>11150</v>
      </c>
      <c r="S138" s="20" t="s">
        <v>11150</v>
      </c>
      <c r="T138" s="20" t="s">
        <v>11150</v>
      </c>
      <c r="U138" s="20" t="s">
        <v>11150</v>
      </c>
      <c r="V138" s="20" t="s">
        <v>11150</v>
      </c>
      <c r="W138" s="20">
        <v>0</v>
      </c>
    </row>
    <row r="139" spans="1:23" x14ac:dyDescent="0.45">
      <c r="A139" s="20">
        <v>1000074</v>
      </c>
      <c r="B139" s="20" t="s">
        <v>9431</v>
      </c>
      <c r="C139" s="20" t="s">
        <v>13639</v>
      </c>
      <c r="D139" s="20">
        <v>601883788</v>
      </c>
      <c r="E139" s="20" t="str">
        <f>VLOOKUP(A139,'REPORTE'!$A$1:$AG$1961,5,0)</f>
        <v>ECUATORIANO(A)</v>
      </c>
      <c r="F139" s="20" t="str">
        <f>VLOOKUP(A139,'REPORTE'!$A$1:$AG$1961,18,0)</f>
        <v>M</v>
      </c>
      <c r="G139" s="20" t="str">
        <f>VLOOKUP(A139,'REPORTE'!$A$1:$AG$1961,6,0)</f>
        <v>NACIONAL</v>
      </c>
      <c r="H139" s="20" t="str">
        <f>VLOOKUP(A139,'REPORTE'!$A$1:$AG$1961,30,0)</f>
        <v>Primaria</v>
      </c>
      <c r="I139" s="20" t="str">
        <f>VLOOKUP(A139,'REPORTE'!$A$1:$AG$1961,31,0)</f>
        <v>CHIMBORAZO</v>
      </c>
      <c r="J139" s="20" t="str">
        <f>VLOOKUP(A139,'REPORTE'!$A$1:$AG$1961,32,0)</f>
        <v>RIOBAMBA</v>
      </c>
      <c r="K139" s="20" t="str">
        <f>VLOOKUP(A139,'REPORTE'!$A$1:$AG$1961,33,0)</f>
        <v>RIOBAMBA</v>
      </c>
      <c r="L139" s="20" t="str">
        <f>VLOOKUP(K139,PROVINCIAS!$F$1:$G$1171,2,0)</f>
        <v>URBANA</v>
      </c>
      <c r="M139" s="20">
        <v>1000211</v>
      </c>
      <c r="N139" s="20" t="s">
        <v>15375</v>
      </c>
      <c r="O139" s="20">
        <v>43724</v>
      </c>
      <c r="P139" s="20">
        <v>0</v>
      </c>
      <c r="Q139" s="20" t="s">
        <v>11150</v>
      </c>
      <c r="R139" s="20" t="s">
        <v>11150</v>
      </c>
      <c r="S139" s="20" t="s">
        <v>11150</v>
      </c>
      <c r="T139" s="20" t="s">
        <v>11150</v>
      </c>
      <c r="U139" s="20" t="s">
        <v>11150</v>
      </c>
      <c r="V139" s="20" t="s">
        <v>11150</v>
      </c>
      <c r="W139" s="20">
        <v>0</v>
      </c>
    </row>
    <row r="140" spans="1:23" x14ac:dyDescent="0.45">
      <c r="A140" s="20">
        <v>1000060</v>
      </c>
      <c r="B140" s="20" t="s">
        <v>9431</v>
      </c>
      <c r="C140" s="20" t="s">
        <v>13631</v>
      </c>
      <c r="D140" s="20">
        <v>602071706</v>
      </c>
      <c r="E140" s="20" t="str">
        <f>VLOOKUP(A140,'REPORTE'!$A$1:$AG$1961,5,0)</f>
        <v>ECUATORIANO(A)</v>
      </c>
      <c r="F140" s="20" t="str">
        <f>VLOOKUP(A140,'REPORTE'!$A$1:$AG$1961,18,0)</f>
        <v>M</v>
      </c>
      <c r="G140" s="20" t="str">
        <f>VLOOKUP(A140,'REPORTE'!$A$1:$AG$1961,6,0)</f>
        <v>NACIONAL</v>
      </c>
      <c r="H140" s="20" t="str">
        <f>VLOOKUP(A140,'REPORTE'!$A$1:$AG$1961,30,0)</f>
        <v>Secundaria</v>
      </c>
      <c r="I140" s="20" t="str">
        <f>VLOOKUP(A140,'REPORTE'!$A$1:$AG$1961,31,0)</f>
        <v>CHIMBORAZO</v>
      </c>
      <c r="J140" s="20" t="str">
        <f>VLOOKUP(A140,'REPORTE'!$A$1:$AG$1961,32,0)</f>
        <v>RIOBAMBA</v>
      </c>
      <c r="K140" s="20" t="str">
        <f>VLOOKUP(A140,'REPORTE'!$A$1:$AG$1961,33,0)</f>
        <v>RIOBAMBA</v>
      </c>
      <c r="L140" s="20" t="str">
        <f>VLOOKUP(K140,PROVINCIAS!$F$1:$G$1171,2,0)</f>
        <v>URBANA</v>
      </c>
      <c r="M140" s="20">
        <v>1000212</v>
      </c>
      <c r="N140" s="20" t="s">
        <v>15375</v>
      </c>
      <c r="O140" s="20">
        <v>43724</v>
      </c>
      <c r="P140" s="20">
        <v>0</v>
      </c>
      <c r="Q140" s="20" t="s">
        <v>11150</v>
      </c>
      <c r="R140" s="20" t="s">
        <v>11150</v>
      </c>
      <c r="S140" s="20" t="s">
        <v>11150</v>
      </c>
      <c r="T140" s="20" t="s">
        <v>11150</v>
      </c>
      <c r="U140" s="20" t="s">
        <v>11150</v>
      </c>
      <c r="V140" s="20" t="s">
        <v>11150</v>
      </c>
      <c r="W140" s="20">
        <v>0</v>
      </c>
    </row>
    <row r="141" spans="1:23" x14ac:dyDescent="0.45">
      <c r="A141" s="20">
        <v>1000023</v>
      </c>
      <c r="B141" s="20" t="s">
        <v>9431</v>
      </c>
      <c r="C141" s="20" t="s">
        <v>13602</v>
      </c>
      <c r="D141" s="20">
        <v>601317563</v>
      </c>
      <c r="E141" s="20" t="str">
        <f>VLOOKUP(A141,'REPORTE'!$A$1:$AG$1961,5,0)</f>
        <v>ECUATORIANO(A)</v>
      </c>
      <c r="F141" s="20" t="str">
        <f>VLOOKUP(A141,'REPORTE'!$A$1:$AG$1961,18,0)</f>
        <v>F</v>
      </c>
      <c r="G141" s="20" t="str">
        <f>VLOOKUP(A141,'REPORTE'!$A$1:$AG$1961,6,0)</f>
        <v>NACIONAL</v>
      </c>
      <c r="H141" s="20" t="str">
        <f>VLOOKUP(A141,'REPORTE'!$A$1:$AG$1961,30,0)</f>
        <v>Secundaria</v>
      </c>
      <c r="I141" s="20" t="str">
        <f>VLOOKUP(A141,'REPORTE'!$A$1:$AG$1961,31,0)</f>
        <v>CHIMBORAZO</v>
      </c>
      <c r="J141" s="20" t="str">
        <f>VLOOKUP(A141,'REPORTE'!$A$1:$AG$1961,32,0)</f>
        <v>RIOBAMBA</v>
      </c>
      <c r="K141" s="20" t="str">
        <f>VLOOKUP(A141,'REPORTE'!$A$1:$AG$1961,33,0)</f>
        <v>RIOBAMBA</v>
      </c>
      <c r="L141" s="20" t="str">
        <f>VLOOKUP(K141,PROVINCIAS!$F$1:$G$1171,2,0)</f>
        <v>URBANA</v>
      </c>
      <c r="M141" s="20">
        <v>1000214</v>
      </c>
      <c r="N141" s="20" t="s">
        <v>15375</v>
      </c>
      <c r="O141" s="20">
        <v>43724</v>
      </c>
      <c r="P141" s="20">
        <v>0</v>
      </c>
      <c r="Q141" s="20" t="s">
        <v>11150</v>
      </c>
      <c r="R141" s="20" t="s">
        <v>11150</v>
      </c>
      <c r="S141" s="20" t="s">
        <v>11150</v>
      </c>
      <c r="T141" s="20" t="s">
        <v>11150</v>
      </c>
      <c r="U141" s="20" t="s">
        <v>11150</v>
      </c>
      <c r="V141" s="20" t="s">
        <v>11150</v>
      </c>
      <c r="W141" s="20">
        <v>0</v>
      </c>
    </row>
    <row r="142" spans="1:23" x14ac:dyDescent="0.45">
      <c r="A142" s="20">
        <v>1000048</v>
      </c>
      <c r="B142" s="20" t="s">
        <v>9431</v>
      </c>
      <c r="C142" s="20" t="s">
        <v>13623</v>
      </c>
      <c r="D142" s="20">
        <v>602135972</v>
      </c>
      <c r="E142" s="20" t="str">
        <f>VLOOKUP(A142,'REPORTE'!$A$1:$AG$1961,5,0)</f>
        <v>ESPANOLA</v>
      </c>
      <c r="F142" s="20" t="str">
        <f>VLOOKUP(A142,'REPORTE'!$A$1:$AG$1961,18,0)</f>
        <v>F</v>
      </c>
      <c r="G142" s="20" t="str">
        <f>VLOOKUP(A142,'REPORTE'!$A$1:$AG$1961,6,0)</f>
        <v>EXTRANJERO</v>
      </c>
      <c r="H142" s="20" t="str">
        <f>VLOOKUP(A142,'REPORTE'!$A$1:$AG$1961,30,0)</f>
        <v>Secundaria</v>
      </c>
      <c r="I142" s="20" t="str">
        <f>VLOOKUP(A142,'REPORTE'!$A$1:$AG$1961,31,0)</f>
        <v>CHIMBORAZO</v>
      </c>
      <c r="J142" s="20" t="str">
        <f>VLOOKUP(A142,'REPORTE'!$A$1:$AG$1961,32,0)</f>
        <v>RIOBAMBA</v>
      </c>
      <c r="K142" s="20" t="str">
        <f>VLOOKUP(A142,'REPORTE'!$A$1:$AG$1961,33,0)</f>
        <v>RIOBAMBA</v>
      </c>
      <c r="L142" s="20" t="str">
        <f>VLOOKUP(K142,PROVINCIAS!$F$1:$G$1171,2,0)</f>
        <v>URBANA</v>
      </c>
      <c r="M142" s="20">
        <v>1000215</v>
      </c>
      <c r="N142" s="20" t="s">
        <v>15375</v>
      </c>
      <c r="O142" s="20">
        <v>43724</v>
      </c>
      <c r="P142" s="20">
        <v>0</v>
      </c>
      <c r="Q142" s="20" t="s">
        <v>11150</v>
      </c>
      <c r="R142" s="20" t="s">
        <v>11150</v>
      </c>
      <c r="S142" s="20" t="s">
        <v>11150</v>
      </c>
      <c r="T142" s="20" t="s">
        <v>11150</v>
      </c>
      <c r="U142" s="20" t="s">
        <v>11150</v>
      </c>
      <c r="V142" s="20" t="s">
        <v>11150</v>
      </c>
      <c r="W142" s="20">
        <v>0</v>
      </c>
    </row>
    <row r="143" spans="1:23" x14ac:dyDescent="0.45">
      <c r="A143" s="20">
        <v>1000044</v>
      </c>
      <c r="B143" s="20" t="s">
        <v>9431</v>
      </c>
      <c r="C143" s="20" t="s">
        <v>13619</v>
      </c>
      <c r="D143" s="20">
        <v>602752511</v>
      </c>
      <c r="E143" s="20" t="str">
        <f>VLOOKUP(A143,'REPORTE'!$A$1:$AG$1961,5,0)</f>
        <v>ECUATORIANO(A)</v>
      </c>
      <c r="F143" s="20" t="str">
        <f>VLOOKUP(A143,'REPORTE'!$A$1:$AG$1961,18,0)</f>
        <v>M</v>
      </c>
      <c r="G143" s="20" t="str">
        <f>VLOOKUP(A143,'REPORTE'!$A$1:$AG$1961,6,0)</f>
        <v>NACIONAL</v>
      </c>
      <c r="H143" s="20" t="str">
        <f>VLOOKUP(A143,'REPORTE'!$A$1:$AG$1961,30,0)</f>
        <v>Secundaria</v>
      </c>
      <c r="I143" s="20" t="str">
        <f>VLOOKUP(A143,'REPORTE'!$A$1:$AG$1961,31,0)</f>
        <v>CHIMBORAZO</v>
      </c>
      <c r="J143" s="20" t="str">
        <f>VLOOKUP(A143,'REPORTE'!$A$1:$AG$1961,32,0)</f>
        <v>RIOBAMBA</v>
      </c>
      <c r="K143" s="20" t="str">
        <f>VLOOKUP(A143,'REPORTE'!$A$1:$AG$1961,33,0)</f>
        <v>RIOBAMBA</v>
      </c>
      <c r="L143" s="20" t="str">
        <f>VLOOKUP(K143,PROVINCIAS!$F$1:$G$1171,2,0)</f>
        <v>URBANA</v>
      </c>
      <c r="M143" s="20">
        <v>1000216</v>
      </c>
      <c r="N143" s="20" t="s">
        <v>15375</v>
      </c>
      <c r="O143" s="20">
        <v>43724</v>
      </c>
      <c r="P143" s="20">
        <v>0</v>
      </c>
      <c r="Q143" s="20" t="s">
        <v>11150</v>
      </c>
      <c r="R143" s="20" t="s">
        <v>11150</v>
      </c>
      <c r="S143" s="20" t="s">
        <v>11150</v>
      </c>
      <c r="T143" s="20" t="s">
        <v>11150</v>
      </c>
      <c r="U143" s="20" t="s">
        <v>11150</v>
      </c>
      <c r="V143" s="20" t="s">
        <v>11150</v>
      </c>
      <c r="W143" s="20">
        <v>0</v>
      </c>
    </row>
    <row r="144" spans="1:23" x14ac:dyDescent="0.45">
      <c r="A144" s="20">
        <v>1000024</v>
      </c>
      <c r="B144" s="20" t="s">
        <v>9431</v>
      </c>
      <c r="C144" s="20" t="s">
        <v>13603</v>
      </c>
      <c r="D144" s="20">
        <v>1101498432</v>
      </c>
      <c r="E144" s="20" t="str">
        <f>VLOOKUP(A144,'REPORTE'!$A$1:$AG$1961,5,0)</f>
        <v>ECUATORIANO(A)</v>
      </c>
      <c r="F144" s="20" t="str">
        <f>VLOOKUP(A144,'REPORTE'!$A$1:$AG$1961,18,0)</f>
        <v>M</v>
      </c>
      <c r="G144" s="20" t="str">
        <f>VLOOKUP(A144,'REPORTE'!$A$1:$AG$1961,6,0)</f>
        <v>NACIONAL</v>
      </c>
      <c r="H144" s="20" t="str">
        <f>VLOOKUP(A144,'REPORTE'!$A$1:$AG$1961,30,0)</f>
        <v>Secundaria</v>
      </c>
      <c r="I144" s="20" t="str">
        <f>VLOOKUP(A144,'REPORTE'!$A$1:$AG$1961,31,0)</f>
        <v>CHIMBORAZO</v>
      </c>
      <c r="J144" s="20" t="str">
        <f>VLOOKUP(A144,'REPORTE'!$A$1:$AG$1961,32,0)</f>
        <v>RIOBAMBA</v>
      </c>
      <c r="K144" s="20" t="str">
        <f>VLOOKUP(A144,'REPORTE'!$A$1:$AG$1961,33,0)</f>
        <v>LIZARZABURU</v>
      </c>
      <c r="L144" s="20" t="str">
        <f>VLOOKUP(K144,PROVINCIAS!$F$1:$G$1171,2,0)</f>
        <v>URBANA</v>
      </c>
      <c r="M144" s="20">
        <v>1000217</v>
      </c>
      <c r="N144" s="20" t="s">
        <v>15375</v>
      </c>
      <c r="O144" s="20">
        <v>43724</v>
      </c>
      <c r="P144" s="20">
        <v>0</v>
      </c>
      <c r="Q144" s="20" t="s">
        <v>11150</v>
      </c>
      <c r="R144" s="20" t="s">
        <v>11150</v>
      </c>
      <c r="S144" s="20" t="s">
        <v>11150</v>
      </c>
      <c r="T144" s="20" t="s">
        <v>11150</v>
      </c>
      <c r="U144" s="20" t="s">
        <v>11150</v>
      </c>
      <c r="V144" s="20" t="s">
        <v>11150</v>
      </c>
      <c r="W144" s="20">
        <v>0</v>
      </c>
    </row>
    <row r="145" spans="1:23" x14ac:dyDescent="0.45">
      <c r="A145" s="20">
        <v>1000017</v>
      </c>
      <c r="B145" s="20" t="s">
        <v>9431</v>
      </c>
      <c r="C145" s="20" t="s">
        <v>13596</v>
      </c>
      <c r="D145" s="20">
        <v>602611071</v>
      </c>
      <c r="E145" s="20" t="str">
        <f>VLOOKUP(A145,'REPORTE'!$A$1:$AG$1961,5,0)</f>
        <v>ECUATORIANO(A)</v>
      </c>
      <c r="F145" s="20" t="str">
        <f>VLOOKUP(A145,'REPORTE'!$A$1:$AG$1961,18,0)</f>
        <v>M</v>
      </c>
      <c r="G145" s="20" t="str">
        <f>VLOOKUP(A145,'REPORTE'!$A$1:$AG$1961,6,0)</f>
        <v>NACIONAL</v>
      </c>
      <c r="H145" s="20" t="str">
        <f>VLOOKUP(A145,'REPORTE'!$A$1:$AG$1961,30,0)</f>
        <v>Secundaria</v>
      </c>
      <c r="I145" s="20" t="str">
        <f>VLOOKUP(A145,'REPORTE'!$A$1:$AG$1961,31,0)</f>
        <v>CHIMBORAZO</v>
      </c>
      <c r="J145" s="20" t="str">
        <f>VLOOKUP(A145,'REPORTE'!$A$1:$AG$1961,32,0)</f>
        <v>RIOBAMBA</v>
      </c>
      <c r="K145" s="20" t="str">
        <f>VLOOKUP(A145,'REPORTE'!$A$1:$AG$1961,33,0)</f>
        <v>RIOBAMBA</v>
      </c>
      <c r="L145" s="20" t="str">
        <f>VLOOKUP(K145,PROVINCIAS!$F$1:$G$1171,2,0)</f>
        <v>URBANA</v>
      </c>
      <c r="M145" s="20">
        <v>1000218</v>
      </c>
      <c r="N145" s="20" t="s">
        <v>15375</v>
      </c>
      <c r="O145" s="20">
        <v>43724</v>
      </c>
      <c r="P145" s="20">
        <v>0</v>
      </c>
      <c r="Q145" s="20" t="s">
        <v>11150</v>
      </c>
      <c r="R145" s="20" t="s">
        <v>11150</v>
      </c>
      <c r="S145" s="20" t="s">
        <v>11150</v>
      </c>
      <c r="T145" s="20" t="s">
        <v>11150</v>
      </c>
      <c r="U145" s="20" t="s">
        <v>11150</v>
      </c>
      <c r="V145" s="20" t="s">
        <v>11150</v>
      </c>
      <c r="W145" s="20">
        <v>0</v>
      </c>
    </row>
    <row r="146" spans="1:23" x14ac:dyDescent="0.45">
      <c r="A146" s="20">
        <v>1000050</v>
      </c>
      <c r="B146" s="20" t="s">
        <v>9431</v>
      </c>
      <c r="C146" s="20" t="s">
        <v>13624</v>
      </c>
      <c r="D146" s="20">
        <v>602190472</v>
      </c>
      <c r="E146" s="20" t="str">
        <f>VLOOKUP(A146,'REPORTE'!$A$1:$AG$1961,5,0)</f>
        <v>ECUATORIANO(A)</v>
      </c>
      <c r="F146" s="20" t="str">
        <f>VLOOKUP(A146,'REPORTE'!$A$1:$AG$1961,18,0)</f>
        <v>F</v>
      </c>
      <c r="G146" s="20" t="str">
        <f>VLOOKUP(A146,'REPORTE'!$A$1:$AG$1961,6,0)</f>
        <v>NACIONAL</v>
      </c>
      <c r="H146" s="20" t="str">
        <f>VLOOKUP(A146,'REPORTE'!$A$1:$AG$1961,30,0)</f>
        <v>Primaria</v>
      </c>
      <c r="I146" s="20" t="str">
        <f>VLOOKUP(A146,'REPORTE'!$A$1:$AG$1961,31,0)</f>
        <v>CHIMBORAZO</v>
      </c>
      <c r="J146" s="20" t="str">
        <f>VLOOKUP(A146,'REPORTE'!$A$1:$AG$1961,32,0)</f>
        <v>RIOBAMBA</v>
      </c>
      <c r="K146" s="20" t="str">
        <f>VLOOKUP(A146,'REPORTE'!$A$1:$AG$1961,33,0)</f>
        <v>RIOBAMBA</v>
      </c>
      <c r="L146" s="20" t="str">
        <f>VLOOKUP(K146,PROVINCIAS!$F$1:$G$1171,2,0)</f>
        <v>URBANA</v>
      </c>
      <c r="M146" s="20">
        <v>1000219</v>
      </c>
      <c r="N146" s="20" t="s">
        <v>15375</v>
      </c>
      <c r="O146" s="20">
        <v>43724</v>
      </c>
      <c r="P146" s="20">
        <v>0</v>
      </c>
      <c r="Q146" s="20" t="s">
        <v>11150</v>
      </c>
      <c r="R146" s="20" t="s">
        <v>11150</v>
      </c>
      <c r="S146" s="20" t="s">
        <v>11150</v>
      </c>
      <c r="T146" s="20" t="s">
        <v>11150</v>
      </c>
      <c r="U146" s="20" t="s">
        <v>11150</v>
      </c>
      <c r="V146" s="20" t="s">
        <v>11150</v>
      </c>
      <c r="W146" s="20">
        <v>0</v>
      </c>
    </row>
    <row r="147" spans="1:23" x14ac:dyDescent="0.45">
      <c r="A147" s="20">
        <v>1000009</v>
      </c>
      <c r="B147" s="20" t="s">
        <v>9431</v>
      </c>
      <c r="C147" s="20" t="s">
        <v>13588</v>
      </c>
      <c r="D147" s="20">
        <v>601197239</v>
      </c>
      <c r="E147" s="20" t="str">
        <f>VLOOKUP(A147,'REPORTE'!$A$1:$AG$1961,5,0)</f>
        <v>ECUATORIANO(A)</v>
      </c>
      <c r="F147" s="20" t="str">
        <f>VLOOKUP(A147,'REPORTE'!$A$1:$AG$1961,18,0)</f>
        <v>M</v>
      </c>
      <c r="G147" s="20" t="str">
        <f>VLOOKUP(A147,'REPORTE'!$A$1:$AG$1961,6,0)</f>
        <v>NACIONAL</v>
      </c>
      <c r="H147" s="20" t="str">
        <f>VLOOKUP(A147,'REPORTE'!$A$1:$AG$1961,30,0)</f>
        <v>Secundaria</v>
      </c>
      <c r="I147" s="20" t="str">
        <f>VLOOKUP(A147,'REPORTE'!$A$1:$AG$1961,31,0)</f>
        <v>CHIMBORAZO</v>
      </c>
      <c r="J147" s="20" t="str">
        <f>VLOOKUP(A147,'REPORTE'!$A$1:$AG$1961,32,0)</f>
        <v>RIOBAMBA</v>
      </c>
      <c r="K147" s="20" t="str">
        <f>VLOOKUP(A147,'REPORTE'!$A$1:$AG$1961,33,0)</f>
        <v>RIOBAMBA</v>
      </c>
      <c r="L147" s="20" t="str">
        <f>VLOOKUP(K147,PROVINCIAS!$F$1:$G$1171,2,0)</f>
        <v>URBANA</v>
      </c>
      <c r="M147" s="20">
        <v>1000220</v>
      </c>
      <c r="N147" s="20" t="s">
        <v>15375</v>
      </c>
      <c r="O147" s="20">
        <v>43724</v>
      </c>
      <c r="P147" s="20">
        <v>0</v>
      </c>
      <c r="Q147" s="20" t="s">
        <v>11150</v>
      </c>
      <c r="R147" s="20" t="s">
        <v>11150</v>
      </c>
      <c r="S147" s="20" t="s">
        <v>11150</v>
      </c>
      <c r="T147" s="20" t="s">
        <v>11150</v>
      </c>
      <c r="U147" s="20" t="s">
        <v>11150</v>
      </c>
      <c r="V147" s="20" t="s">
        <v>11150</v>
      </c>
      <c r="W147" s="20">
        <v>0</v>
      </c>
    </row>
    <row r="148" spans="1:23" x14ac:dyDescent="0.45">
      <c r="A148" s="20">
        <v>1000033</v>
      </c>
      <c r="B148" s="20" t="s">
        <v>9431</v>
      </c>
      <c r="C148" s="20" t="s">
        <v>13612</v>
      </c>
      <c r="D148" s="20">
        <v>602502411</v>
      </c>
      <c r="E148" s="20" t="str">
        <f>VLOOKUP(A148,'REPORTE'!$A$1:$AG$1961,5,0)</f>
        <v>ECUATORIANO(A) INDIGENA</v>
      </c>
      <c r="F148" s="20" t="str">
        <f>VLOOKUP(A148,'REPORTE'!$A$1:$AG$1961,18,0)</f>
        <v>M</v>
      </c>
      <c r="G148" s="20" t="str">
        <f>VLOOKUP(A148,'REPORTE'!$A$1:$AG$1961,6,0)</f>
        <v>NACIONAL</v>
      </c>
      <c r="H148" s="20" t="str">
        <f>VLOOKUP(A148,'REPORTE'!$A$1:$AG$1961,30,0)</f>
        <v>Secundaria</v>
      </c>
      <c r="I148" s="20" t="str">
        <f>VLOOKUP(A148,'REPORTE'!$A$1:$AG$1961,31,0)</f>
        <v>CHIMBORAZO</v>
      </c>
      <c r="J148" s="20" t="str">
        <f>VLOOKUP(A148,'REPORTE'!$A$1:$AG$1961,32,0)</f>
        <v>RIOBAMBA</v>
      </c>
      <c r="K148" s="20" t="str">
        <f>VLOOKUP(A148,'REPORTE'!$A$1:$AG$1961,33,0)</f>
        <v>RIOBAMBA</v>
      </c>
      <c r="L148" s="20" t="str">
        <f>VLOOKUP(K148,PROVINCIAS!$F$1:$G$1171,2,0)</f>
        <v>URBANA</v>
      </c>
      <c r="M148" s="20">
        <v>1000221</v>
      </c>
      <c r="N148" s="20" t="s">
        <v>15375</v>
      </c>
      <c r="O148" s="20">
        <v>43724</v>
      </c>
      <c r="P148" s="20">
        <v>0</v>
      </c>
      <c r="Q148" s="20" t="s">
        <v>11150</v>
      </c>
      <c r="R148" s="20" t="s">
        <v>11150</v>
      </c>
      <c r="S148" s="20" t="s">
        <v>11150</v>
      </c>
      <c r="T148" s="20" t="s">
        <v>11150</v>
      </c>
      <c r="U148" s="20" t="s">
        <v>11150</v>
      </c>
      <c r="V148" s="20" t="s">
        <v>11150</v>
      </c>
      <c r="W148" s="20">
        <v>0</v>
      </c>
    </row>
    <row r="149" spans="1:23" x14ac:dyDescent="0.45">
      <c r="A149" s="20">
        <v>1000065</v>
      </c>
      <c r="B149" s="20" t="s">
        <v>9431</v>
      </c>
      <c r="C149" s="20" t="s">
        <v>13634</v>
      </c>
      <c r="D149" s="20">
        <v>602772386</v>
      </c>
      <c r="E149" s="20" t="str">
        <f>VLOOKUP(A149,'REPORTE'!$A$1:$AG$1961,5,0)</f>
        <v>ECUATORIANO(A)</v>
      </c>
      <c r="F149" s="20" t="str">
        <f>VLOOKUP(A149,'REPORTE'!$A$1:$AG$1961,18,0)</f>
        <v>F</v>
      </c>
      <c r="G149" s="20" t="str">
        <f>VLOOKUP(A149,'REPORTE'!$A$1:$AG$1961,6,0)</f>
        <v>NACIONAL</v>
      </c>
      <c r="H149" s="20" t="str">
        <f>VLOOKUP(A149,'REPORTE'!$A$1:$AG$1961,30,0)</f>
        <v>Secundaria</v>
      </c>
      <c r="I149" s="20" t="str">
        <f>VLOOKUP(A149,'REPORTE'!$A$1:$AG$1961,31,0)</f>
        <v>CHIMBORAZO</v>
      </c>
      <c r="J149" s="20" t="str">
        <f>VLOOKUP(A149,'REPORTE'!$A$1:$AG$1961,32,0)</f>
        <v>RIOBAMBA</v>
      </c>
      <c r="K149" s="20" t="str">
        <f>VLOOKUP(A149,'REPORTE'!$A$1:$AG$1961,33,0)</f>
        <v>RIOBAMBA</v>
      </c>
      <c r="L149" s="20" t="str">
        <f>VLOOKUP(K149,PROVINCIAS!$F$1:$G$1171,2,0)</f>
        <v>URBANA</v>
      </c>
      <c r="M149" s="20">
        <v>1000222</v>
      </c>
      <c r="N149" s="20" t="s">
        <v>15375</v>
      </c>
      <c r="O149" s="20">
        <v>43724</v>
      </c>
      <c r="P149" s="20">
        <v>0</v>
      </c>
      <c r="Q149" s="20" t="s">
        <v>11150</v>
      </c>
      <c r="R149" s="20" t="s">
        <v>11150</v>
      </c>
      <c r="S149" s="20" t="s">
        <v>11150</v>
      </c>
      <c r="T149" s="20" t="s">
        <v>11150</v>
      </c>
      <c r="U149" s="20" t="s">
        <v>11150</v>
      </c>
      <c r="V149" s="20" t="s">
        <v>11150</v>
      </c>
      <c r="W149" s="20">
        <v>0</v>
      </c>
    </row>
    <row r="150" spans="1:23" x14ac:dyDescent="0.45">
      <c r="A150" s="20">
        <v>1000030</v>
      </c>
      <c r="B150" s="20" t="s">
        <v>9431</v>
      </c>
      <c r="C150" s="20" t="s">
        <v>13609</v>
      </c>
      <c r="D150" s="20">
        <v>602208134</v>
      </c>
      <c r="E150" s="20" t="str">
        <f>VLOOKUP(A150,'REPORTE'!$A$1:$AG$1961,5,0)</f>
        <v>ECUATORIANO(A)</v>
      </c>
      <c r="F150" s="20" t="str">
        <f>VLOOKUP(A150,'REPORTE'!$A$1:$AG$1961,18,0)</f>
        <v>M</v>
      </c>
      <c r="G150" s="20" t="str">
        <f>VLOOKUP(A150,'REPORTE'!$A$1:$AG$1961,6,0)</f>
        <v>NACIONAL</v>
      </c>
      <c r="H150" s="20" t="str">
        <f>VLOOKUP(A150,'REPORTE'!$A$1:$AG$1961,30,0)</f>
        <v>Secundaria</v>
      </c>
      <c r="I150" s="20" t="str">
        <f>VLOOKUP(A150,'REPORTE'!$A$1:$AG$1961,31,0)</f>
        <v>CHIMBORAZO</v>
      </c>
      <c r="J150" s="20" t="str">
        <f>VLOOKUP(A150,'REPORTE'!$A$1:$AG$1961,32,0)</f>
        <v>RIOBAMBA</v>
      </c>
      <c r="K150" s="20" t="str">
        <f>VLOOKUP(A150,'REPORTE'!$A$1:$AG$1961,33,0)</f>
        <v>RIOBAMBA</v>
      </c>
      <c r="L150" s="20" t="str">
        <f>VLOOKUP(K150,PROVINCIAS!$F$1:$G$1171,2,0)</f>
        <v>URBANA</v>
      </c>
      <c r="M150" s="20">
        <v>1000223</v>
      </c>
      <c r="N150" s="20" t="s">
        <v>15375</v>
      </c>
      <c r="O150" s="20">
        <v>43724</v>
      </c>
      <c r="P150" s="20">
        <v>0</v>
      </c>
      <c r="Q150" s="20" t="s">
        <v>11150</v>
      </c>
      <c r="R150" s="20" t="s">
        <v>11150</v>
      </c>
      <c r="S150" s="20" t="s">
        <v>11150</v>
      </c>
      <c r="T150" s="20" t="s">
        <v>11150</v>
      </c>
      <c r="U150" s="20" t="s">
        <v>11150</v>
      </c>
      <c r="V150" s="20" t="s">
        <v>11150</v>
      </c>
      <c r="W150" s="20">
        <v>0</v>
      </c>
    </row>
    <row r="151" spans="1:23" x14ac:dyDescent="0.45">
      <c r="A151" s="20">
        <v>1000034</v>
      </c>
      <c r="B151" s="20" t="s">
        <v>9431</v>
      </c>
      <c r="C151" s="20" t="s">
        <v>13613</v>
      </c>
      <c r="D151" s="20">
        <v>601868599</v>
      </c>
      <c r="E151" s="20" t="str">
        <f>VLOOKUP(A151,'REPORTE'!$A$1:$AG$1961,5,0)</f>
        <v>ECUATORIANO(A)</v>
      </c>
      <c r="F151" s="20" t="str">
        <f>VLOOKUP(A151,'REPORTE'!$A$1:$AG$1961,18,0)</f>
        <v>M</v>
      </c>
      <c r="G151" s="20" t="str">
        <f>VLOOKUP(A151,'REPORTE'!$A$1:$AG$1961,6,0)</f>
        <v>NACIONAL</v>
      </c>
      <c r="H151" s="20" t="str">
        <f>VLOOKUP(A151,'REPORTE'!$A$1:$AG$1961,30,0)</f>
        <v>Secundaria</v>
      </c>
      <c r="I151" s="20" t="str">
        <f>VLOOKUP(A151,'REPORTE'!$A$1:$AG$1961,31,0)</f>
        <v>CHIMBORAZO</v>
      </c>
      <c r="J151" s="20" t="str">
        <f>VLOOKUP(A151,'REPORTE'!$A$1:$AG$1961,32,0)</f>
        <v>RIOBAMBA</v>
      </c>
      <c r="K151" s="20" t="str">
        <f>VLOOKUP(A151,'REPORTE'!$A$1:$AG$1961,33,0)</f>
        <v>RIOBAMBA</v>
      </c>
      <c r="L151" s="20" t="str">
        <f>VLOOKUP(K151,PROVINCIAS!$F$1:$G$1171,2,0)</f>
        <v>URBANA</v>
      </c>
      <c r="M151" s="20">
        <v>1000224</v>
      </c>
      <c r="N151" s="20" t="s">
        <v>15375</v>
      </c>
      <c r="O151" s="20">
        <v>43724</v>
      </c>
      <c r="P151" s="20">
        <v>0</v>
      </c>
      <c r="Q151" s="20" t="s">
        <v>11150</v>
      </c>
      <c r="R151" s="20" t="s">
        <v>11150</v>
      </c>
      <c r="S151" s="20" t="s">
        <v>11150</v>
      </c>
      <c r="T151" s="20" t="s">
        <v>11150</v>
      </c>
      <c r="U151" s="20" t="s">
        <v>11150</v>
      </c>
      <c r="V151" s="20" t="s">
        <v>11150</v>
      </c>
      <c r="W151" s="20">
        <v>0</v>
      </c>
    </row>
    <row r="152" spans="1:23" x14ac:dyDescent="0.45">
      <c r="A152" s="20">
        <v>1000040</v>
      </c>
      <c r="B152" s="20" t="s">
        <v>9431</v>
      </c>
      <c r="C152" s="20" t="s">
        <v>13618</v>
      </c>
      <c r="D152" s="20">
        <v>601881444</v>
      </c>
      <c r="E152" s="20" t="str">
        <f>VLOOKUP(A152,'REPORTE'!$A$1:$AG$1961,5,0)</f>
        <v>ECUATORIANO(A)</v>
      </c>
      <c r="F152" s="20" t="str">
        <f>VLOOKUP(A152,'REPORTE'!$A$1:$AG$1961,18,0)</f>
        <v>F</v>
      </c>
      <c r="G152" s="20" t="str">
        <f>VLOOKUP(A152,'REPORTE'!$A$1:$AG$1961,6,0)</f>
        <v>NACIONAL</v>
      </c>
      <c r="H152" s="20" t="str">
        <f>VLOOKUP(A152,'REPORTE'!$A$1:$AG$1961,30,0)</f>
        <v>Secundaria</v>
      </c>
      <c r="I152" s="20" t="str">
        <f>VLOOKUP(A152,'REPORTE'!$A$1:$AG$1961,31,0)</f>
        <v>CHIMBORAZO</v>
      </c>
      <c r="J152" s="20" t="str">
        <f>VLOOKUP(A152,'REPORTE'!$A$1:$AG$1961,32,0)</f>
        <v>RIOBAMBA</v>
      </c>
      <c r="K152" s="20" t="str">
        <f>VLOOKUP(A152,'REPORTE'!$A$1:$AG$1961,33,0)</f>
        <v>RIOBAMBA</v>
      </c>
      <c r="L152" s="20" t="str">
        <f>VLOOKUP(K152,PROVINCIAS!$F$1:$G$1171,2,0)</f>
        <v>URBANA</v>
      </c>
      <c r="M152" s="20">
        <v>1000225</v>
      </c>
      <c r="N152" s="20" t="s">
        <v>15375</v>
      </c>
      <c r="O152" s="20">
        <v>43724</v>
      </c>
      <c r="P152" s="20">
        <v>0</v>
      </c>
      <c r="Q152" s="20" t="s">
        <v>11150</v>
      </c>
      <c r="R152" s="20" t="s">
        <v>11150</v>
      </c>
      <c r="S152" s="20" t="s">
        <v>11150</v>
      </c>
      <c r="T152" s="20" t="s">
        <v>11150</v>
      </c>
      <c r="U152" s="20" t="s">
        <v>11150</v>
      </c>
      <c r="V152" s="20" t="s">
        <v>11150</v>
      </c>
      <c r="W152" s="20">
        <v>0</v>
      </c>
    </row>
    <row r="153" spans="1:23" x14ac:dyDescent="0.45">
      <c r="A153" s="20">
        <v>1000180</v>
      </c>
      <c r="B153" s="20" t="s">
        <v>9431</v>
      </c>
      <c r="C153" s="20" t="s">
        <v>13702</v>
      </c>
      <c r="D153" s="20">
        <v>200643740</v>
      </c>
      <c r="E153" s="20" t="str">
        <f>VLOOKUP(A153,'REPORTE'!$A$1:$AG$1961,5,0)</f>
        <v>ECUATORIANO(A)</v>
      </c>
      <c r="F153" s="20" t="str">
        <f>VLOOKUP(A153,'REPORTE'!$A$1:$AG$1961,18,0)</f>
        <v>F</v>
      </c>
      <c r="G153" s="20" t="str">
        <f>VLOOKUP(A153,'REPORTE'!$A$1:$AG$1961,6,0)</f>
        <v>NACIONAL</v>
      </c>
      <c r="H153" s="20" t="str">
        <f>VLOOKUP(A153,'REPORTE'!$A$1:$AG$1961,30,0)</f>
        <v>Ninguna</v>
      </c>
      <c r="I153" s="20" t="str">
        <f>VLOOKUP(A153,'REPORTE'!$A$1:$AG$1961,31,0)</f>
        <v>PICHINCHA</v>
      </c>
      <c r="J153" s="20" t="str">
        <f>VLOOKUP(A153,'REPORTE'!$A$1:$AG$1961,32,0)</f>
        <v>QUITO</v>
      </c>
      <c r="K153" s="20" t="str">
        <f>VLOOKUP(A153,'REPORTE'!$A$1:$AG$1961,33,0)</f>
        <v>QUITO</v>
      </c>
      <c r="L153" s="20" t="str">
        <f>VLOOKUP(K153,PROVINCIAS!$F$1:$G$1171,2,0)</f>
        <v>URBANA</v>
      </c>
      <c r="M153" s="20">
        <v>1000226</v>
      </c>
      <c r="N153" s="20" t="s">
        <v>15374</v>
      </c>
      <c r="O153" s="20"/>
      <c r="P153" s="20">
        <v>178.04</v>
      </c>
      <c r="Q153" s="20" t="s">
        <v>11150</v>
      </c>
      <c r="R153" s="20" t="s">
        <v>11150</v>
      </c>
      <c r="S153" s="20" t="s">
        <v>11150</v>
      </c>
      <c r="T153" s="20" t="s">
        <v>11150</v>
      </c>
      <c r="U153" s="20" t="s">
        <v>11150</v>
      </c>
      <c r="V153" s="20" t="s">
        <v>11150</v>
      </c>
      <c r="W153" s="20">
        <v>178.04</v>
      </c>
    </row>
    <row r="154" spans="1:23" x14ac:dyDescent="0.45">
      <c r="A154" s="20">
        <v>1000031</v>
      </c>
      <c r="B154" s="20" t="s">
        <v>9431</v>
      </c>
      <c r="C154" s="20" t="s">
        <v>13610</v>
      </c>
      <c r="D154" s="20">
        <v>400768867</v>
      </c>
      <c r="E154" s="20" t="str">
        <f>VLOOKUP(A154,'REPORTE'!$A$1:$AG$1961,5,0)</f>
        <v>ECUATORIANO(A)</v>
      </c>
      <c r="F154" s="20" t="str">
        <f>VLOOKUP(A154,'REPORTE'!$A$1:$AG$1961,18,0)</f>
        <v>M</v>
      </c>
      <c r="G154" s="20" t="str">
        <f>VLOOKUP(A154,'REPORTE'!$A$1:$AG$1961,6,0)</f>
        <v>NACIONAL</v>
      </c>
      <c r="H154" s="20" t="str">
        <f>VLOOKUP(A154,'REPORTE'!$A$1:$AG$1961,30,0)</f>
        <v>Secundaria</v>
      </c>
      <c r="I154" s="20" t="str">
        <f>VLOOKUP(A154,'REPORTE'!$A$1:$AG$1961,31,0)</f>
        <v>CHIMBORAZO</v>
      </c>
      <c r="J154" s="20" t="str">
        <f>VLOOKUP(A154,'REPORTE'!$A$1:$AG$1961,32,0)</f>
        <v>RIOBAMBA</v>
      </c>
      <c r="K154" s="20" t="str">
        <f>VLOOKUP(A154,'REPORTE'!$A$1:$AG$1961,33,0)</f>
        <v>RIOBAMBA</v>
      </c>
      <c r="L154" s="20" t="str">
        <f>VLOOKUP(K154,PROVINCIAS!$F$1:$G$1171,2,0)</f>
        <v>URBANA</v>
      </c>
      <c r="M154" s="20">
        <v>1000227</v>
      </c>
      <c r="N154" s="20" t="s">
        <v>15375</v>
      </c>
      <c r="O154" s="20">
        <v>43724</v>
      </c>
      <c r="P154" s="20">
        <v>0</v>
      </c>
      <c r="Q154" s="20" t="s">
        <v>11150</v>
      </c>
      <c r="R154" s="20" t="s">
        <v>11150</v>
      </c>
      <c r="S154" s="20" t="s">
        <v>11150</v>
      </c>
      <c r="T154" s="20" t="s">
        <v>11150</v>
      </c>
      <c r="U154" s="20" t="s">
        <v>11150</v>
      </c>
      <c r="V154" s="20" t="s">
        <v>11150</v>
      </c>
      <c r="W154" s="20">
        <v>0</v>
      </c>
    </row>
    <row r="155" spans="1:23" x14ac:dyDescent="0.45">
      <c r="A155" s="20">
        <v>1000025</v>
      </c>
      <c r="B155" s="20" t="s">
        <v>9431</v>
      </c>
      <c r="C155" s="20" t="s">
        <v>13604</v>
      </c>
      <c r="D155" s="20">
        <v>601271083</v>
      </c>
      <c r="E155" s="20" t="str">
        <f>VLOOKUP(A155,'REPORTE'!$A$1:$AG$1961,5,0)</f>
        <v>ECUATORIANO(A) INDIGENA</v>
      </c>
      <c r="F155" s="20" t="str">
        <f>VLOOKUP(A155,'REPORTE'!$A$1:$AG$1961,18,0)</f>
        <v>M</v>
      </c>
      <c r="G155" s="20" t="str">
        <f>VLOOKUP(A155,'REPORTE'!$A$1:$AG$1961,6,0)</f>
        <v>NACIONAL</v>
      </c>
      <c r="H155" s="20" t="str">
        <f>VLOOKUP(A155,'REPORTE'!$A$1:$AG$1961,30,0)</f>
        <v>Primaria</v>
      </c>
      <c r="I155" s="20" t="str">
        <f>VLOOKUP(A155,'REPORTE'!$A$1:$AG$1961,31,0)</f>
        <v>CHIMBORAZO</v>
      </c>
      <c r="J155" s="20" t="str">
        <f>VLOOKUP(A155,'REPORTE'!$A$1:$AG$1961,32,0)</f>
        <v>RIOBAMBA</v>
      </c>
      <c r="K155" s="20" t="str">
        <f>VLOOKUP(A155,'REPORTE'!$A$1:$AG$1961,33,0)</f>
        <v>LIZARZABURU</v>
      </c>
      <c r="L155" s="20" t="str">
        <f>VLOOKUP(K155,PROVINCIAS!$F$1:$G$1171,2,0)</f>
        <v>URBANA</v>
      </c>
      <c r="M155" s="20">
        <v>1000228</v>
      </c>
      <c r="N155" s="20" t="s">
        <v>15375</v>
      </c>
      <c r="O155" s="20">
        <v>43724</v>
      </c>
      <c r="P155" s="20">
        <v>0</v>
      </c>
      <c r="Q155" s="20" t="s">
        <v>11150</v>
      </c>
      <c r="R155" s="20" t="s">
        <v>11150</v>
      </c>
      <c r="S155" s="20" t="s">
        <v>11150</v>
      </c>
      <c r="T155" s="20" t="s">
        <v>11150</v>
      </c>
      <c r="U155" s="20" t="s">
        <v>11150</v>
      </c>
      <c r="V155" s="20" t="s">
        <v>11150</v>
      </c>
      <c r="W155" s="20">
        <v>0</v>
      </c>
    </row>
    <row r="156" spans="1:23" x14ac:dyDescent="0.45">
      <c r="A156" s="20">
        <v>1000038</v>
      </c>
      <c r="B156" s="20" t="s">
        <v>9431</v>
      </c>
      <c r="C156" s="20" t="s">
        <v>13616</v>
      </c>
      <c r="D156" s="20">
        <v>601930746</v>
      </c>
      <c r="E156" s="20" t="str">
        <f>VLOOKUP(A156,'REPORTE'!$A$1:$AG$1961,5,0)</f>
        <v>ECUATORIANO(A)</v>
      </c>
      <c r="F156" s="20" t="str">
        <f>VLOOKUP(A156,'REPORTE'!$A$1:$AG$1961,18,0)</f>
        <v>M</v>
      </c>
      <c r="G156" s="20" t="str">
        <f>VLOOKUP(A156,'REPORTE'!$A$1:$AG$1961,6,0)</f>
        <v>NACIONAL</v>
      </c>
      <c r="H156" s="20" t="str">
        <f>VLOOKUP(A156,'REPORTE'!$A$1:$AG$1961,30,0)</f>
        <v>Secundaria</v>
      </c>
      <c r="I156" s="20" t="str">
        <f>VLOOKUP(A156,'REPORTE'!$A$1:$AG$1961,31,0)</f>
        <v>CHIMBORAZO</v>
      </c>
      <c r="J156" s="20" t="str">
        <f>VLOOKUP(A156,'REPORTE'!$A$1:$AG$1961,32,0)</f>
        <v>RIOBAMBA</v>
      </c>
      <c r="K156" s="20" t="str">
        <f>VLOOKUP(A156,'REPORTE'!$A$1:$AG$1961,33,0)</f>
        <v>RIOBAMBA</v>
      </c>
      <c r="L156" s="20" t="str">
        <f>VLOOKUP(K156,PROVINCIAS!$F$1:$G$1171,2,0)</f>
        <v>URBANA</v>
      </c>
      <c r="M156" s="20">
        <v>1000229</v>
      </c>
      <c r="N156" s="20" t="s">
        <v>15375</v>
      </c>
      <c r="O156" s="20">
        <v>43724</v>
      </c>
      <c r="P156" s="20">
        <v>0</v>
      </c>
      <c r="Q156" s="20" t="s">
        <v>11150</v>
      </c>
      <c r="R156" s="20" t="s">
        <v>11150</v>
      </c>
      <c r="S156" s="20" t="s">
        <v>11150</v>
      </c>
      <c r="T156" s="20" t="s">
        <v>11150</v>
      </c>
      <c r="U156" s="20" t="s">
        <v>11150</v>
      </c>
      <c r="V156" s="20" t="s">
        <v>11150</v>
      </c>
      <c r="W156" s="20">
        <v>0</v>
      </c>
    </row>
    <row r="157" spans="1:23" x14ac:dyDescent="0.45">
      <c r="A157" s="20">
        <v>1000012</v>
      </c>
      <c r="B157" s="20" t="s">
        <v>9431</v>
      </c>
      <c r="C157" s="20" t="s">
        <v>13591</v>
      </c>
      <c r="D157" s="20">
        <v>601198856</v>
      </c>
      <c r="E157" s="20" t="str">
        <f>VLOOKUP(A157,'REPORTE'!$A$1:$AG$1961,5,0)</f>
        <v>ECUATORIANO(A)</v>
      </c>
      <c r="F157" s="20" t="str">
        <f>VLOOKUP(A157,'REPORTE'!$A$1:$AG$1961,18,0)</f>
        <v>M</v>
      </c>
      <c r="G157" s="20" t="str">
        <f>VLOOKUP(A157,'REPORTE'!$A$1:$AG$1961,6,0)</f>
        <v>NACIONAL</v>
      </c>
      <c r="H157" s="20" t="str">
        <f>VLOOKUP(A157,'REPORTE'!$A$1:$AG$1961,30,0)</f>
        <v>Secundaria</v>
      </c>
      <c r="I157" s="20" t="str">
        <f>VLOOKUP(A157,'REPORTE'!$A$1:$AG$1961,31,0)</f>
        <v>CHIMBORAZO</v>
      </c>
      <c r="J157" s="20" t="str">
        <f>VLOOKUP(A157,'REPORTE'!$A$1:$AG$1961,32,0)</f>
        <v>RIOBAMBA</v>
      </c>
      <c r="K157" s="20" t="str">
        <f>VLOOKUP(A157,'REPORTE'!$A$1:$AG$1961,33,0)</f>
        <v>RIOBAMBA</v>
      </c>
      <c r="L157" s="20" t="str">
        <f>VLOOKUP(K157,PROVINCIAS!$F$1:$G$1171,2,0)</f>
        <v>URBANA</v>
      </c>
      <c r="M157" s="20">
        <v>1000230</v>
      </c>
      <c r="N157" s="20" t="s">
        <v>15375</v>
      </c>
      <c r="O157" s="20">
        <v>43724</v>
      </c>
      <c r="P157" s="20">
        <v>0</v>
      </c>
      <c r="Q157" s="20" t="s">
        <v>11150</v>
      </c>
      <c r="R157" s="20" t="s">
        <v>11150</v>
      </c>
      <c r="S157" s="20" t="s">
        <v>11150</v>
      </c>
      <c r="T157" s="20" t="s">
        <v>11150</v>
      </c>
      <c r="U157" s="20" t="s">
        <v>11150</v>
      </c>
      <c r="V157" s="20" t="s">
        <v>11150</v>
      </c>
      <c r="W157" s="20">
        <v>0</v>
      </c>
    </row>
    <row r="158" spans="1:23" x14ac:dyDescent="0.45">
      <c r="A158" s="20">
        <v>1000026</v>
      </c>
      <c r="B158" s="20" t="s">
        <v>9431</v>
      </c>
      <c r="C158" s="20" t="s">
        <v>13605</v>
      </c>
      <c r="D158" s="20">
        <v>602933376</v>
      </c>
      <c r="E158" s="20" t="str">
        <f>VLOOKUP(A158,'REPORTE'!$A$1:$AG$1961,5,0)</f>
        <v>ECUATORIANO(A)</v>
      </c>
      <c r="F158" s="20" t="str">
        <f>VLOOKUP(A158,'REPORTE'!$A$1:$AG$1961,18,0)</f>
        <v>M</v>
      </c>
      <c r="G158" s="20" t="str">
        <f>VLOOKUP(A158,'REPORTE'!$A$1:$AG$1961,6,0)</f>
        <v>NACIONAL</v>
      </c>
      <c r="H158" s="20" t="str">
        <f>VLOOKUP(A158,'REPORTE'!$A$1:$AG$1961,30,0)</f>
        <v>Secundaria</v>
      </c>
      <c r="I158" s="20" t="str">
        <f>VLOOKUP(A158,'REPORTE'!$A$1:$AG$1961,31,0)</f>
        <v>CHIMBORAZO</v>
      </c>
      <c r="J158" s="20" t="str">
        <f>VLOOKUP(A158,'REPORTE'!$A$1:$AG$1961,32,0)</f>
        <v>RIOBAMBA</v>
      </c>
      <c r="K158" s="20" t="str">
        <f>VLOOKUP(A158,'REPORTE'!$A$1:$AG$1961,33,0)</f>
        <v>RIOBAMBA</v>
      </c>
      <c r="L158" s="20" t="str">
        <f>VLOOKUP(K158,PROVINCIAS!$F$1:$G$1171,2,0)</f>
        <v>URBANA</v>
      </c>
      <c r="M158" s="20">
        <v>1000231</v>
      </c>
      <c r="N158" s="20" t="s">
        <v>15375</v>
      </c>
      <c r="O158" s="20">
        <v>43724</v>
      </c>
      <c r="P158" s="20">
        <v>0</v>
      </c>
      <c r="Q158" s="20" t="s">
        <v>11150</v>
      </c>
      <c r="R158" s="20" t="s">
        <v>11150</v>
      </c>
      <c r="S158" s="20" t="s">
        <v>11150</v>
      </c>
      <c r="T158" s="20" t="s">
        <v>11150</v>
      </c>
      <c r="U158" s="20" t="s">
        <v>11150</v>
      </c>
      <c r="V158" s="20" t="s">
        <v>11150</v>
      </c>
      <c r="W158" s="20">
        <v>0</v>
      </c>
    </row>
    <row r="159" spans="1:23" x14ac:dyDescent="0.45">
      <c r="A159" s="20">
        <v>1000027</v>
      </c>
      <c r="B159" s="20" t="s">
        <v>9431</v>
      </c>
      <c r="C159" s="20" t="s">
        <v>13606</v>
      </c>
      <c r="D159" s="20">
        <v>1711390086</v>
      </c>
      <c r="E159" s="20" t="str">
        <f>VLOOKUP(A159,'REPORTE'!$A$1:$AG$1961,5,0)</f>
        <v>ECUATORIANO(A) INDIGENA</v>
      </c>
      <c r="F159" s="20" t="str">
        <f>VLOOKUP(A159,'REPORTE'!$A$1:$AG$1961,18,0)</f>
        <v>M</v>
      </c>
      <c r="G159" s="20" t="str">
        <f>VLOOKUP(A159,'REPORTE'!$A$1:$AG$1961,6,0)</f>
        <v>NACIONAL</v>
      </c>
      <c r="H159" s="20" t="str">
        <f>VLOOKUP(A159,'REPORTE'!$A$1:$AG$1961,30,0)</f>
        <v>Secundaria</v>
      </c>
      <c r="I159" s="20" t="str">
        <f>VLOOKUP(A159,'REPORTE'!$A$1:$AG$1961,31,0)</f>
        <v>PICHINCHA</v>
      </c>
      <c r="J159" s="20" t="str">
        <f>VLOOKUP(A159,'REPORTE'!$A$1:$AG$1961,32,0)</f>
        <v>QUITO</v>
      </c>
      <c r="K159" s="20" t="str">
        <f>VLOOKUP(A159,'REPORTE'!$A$1:$AG$1961,33,0)</f>
        <v>CARCELEN</v>
      </c>
      <c r="L159" s="20" t="str">
        <f>VLOOKUP(K159,PROVINCIAS!$F$1:$G$1171,2,0)</f>
        <v>URBANA</v>
      </c>
      <c r="M159" s="20">
        <v>1000232</v>
      </c>
      <c r="N159" s="20" t="s">
        <v>15375</v>
      </c>
      <c r="O159" s="20">
        <v>43724</v>
      </c>
      <c r="P159" s="20">
        <v>0</v>
      </c>
      <c r="Q159" s="20" t="s">
        <v>11150</v>
      </c>
      <c r="R159" s="20" t="s">
        <v>11150</v>
      </c>
      <c r="S159" s="20" t="s">
        <v>11150</v>
      </c>
      <c r="T159" s="20" t="s">
        <v>11150</v>
      </c>
      <c r="U159" s="20" t="s">
        <v>11150</v>
      </c>
      <c r="V159" s="20" t="s">
        <v>11150</v>
      </c>
      <c r="W159" s="20">
        <v>0</v>
      </c>
    </row>
    <row r="160" spans="1:23" x14ac:dyDescent="0.45">
      <c r="A160" s="20">
        <v>1000045</v>
      </c>
      <c r="B160" s="20" t="s">
        <v>9431</v>
      </c>
      <c r="C160" s="20" t="s">
        <v>13620</v>
      </c>
      <c r="D160" s="20">
        <v>1001470358</v>
      </c>
      <c r="E160" s="20" t="str">
        <f>VLOOKUP(A160,'REPORTE'!$A$1:$AG$1961,5,0)</f>
        <v>ECUATORIANO(A)</v>
      </c>
      <c r="F160" s="20" t="str">
        <f>VLOOKUP(A160,'REPORTE'!$A$1:$AG$1961,18,0)</f>
        <v>M</v>
      </c>
      <c r="G160" s="20" t="str">
        <f>VLOOKUP(A160,'REPORTE'!$A$1:$AG$1961,6,0)</f>
        <v>EXTRANJERO</v>
      </c>
      <c r="H160" s="20" t="str">
        <f>VLOOKUP(A160,'REPORTE'!$A$1:$AG$1961,30,0)</f>
        <v>Secundaria</v>
      </c>
      <c r="I160" s="20" t="str">
        <f>VLOOKUP(A160,'REPORTE'!$A$1:$AG$1961,31,0)</f>
        <v>CHIMBORAZO</v>
      </c>
      <c r="J160" s="20" t="str">
        <f>VLOOKUP(A160,'REPORTE'!$A$1:$AG$1961,32,0)</f>
        <v>RIOBAMBA</v>
      </c>
      <c r="K160" s="20" t="str">
        <f>VLOOKUP(A160,'REPORTE'!$A$1:$AG$1961,33,0)</f>
        <v>RIOBAMBA</v>
      </c>
      <c r="L160" s="20" t="str">
        <f>VLOOKUP(K160,PROVINCIAS!$F$1:$G$1171,2,0)</f>
        <v>URBANA</v>
      </c>
      <c r="M160" s="20">
        <v>1000233</v>
      </c>
      <c r="N160" s="20" t="s">
        <v>15374</v>
      </c>
      <c r="O160" s="20"/>
      <c r="P160" s="20">
        <v>95.2</v>
      </c>
      <c r="Q160" s="20" t="s">
        <v>11150</v>
      </c>
      <c r="R160" s="20" t="s">
        <v>11150</v>
      </c>
      <c r="S160" s="20" t="s">
        <v>11150</v>
      </c>
      <c r="T160" s="20" t="s">
        <v>11150</v>
      </c>
      <c r="U160" s="20" t="s">
        <v>11150</v>
      </c>
      <c r="V160" s="20" t="s">
        <v>11150</v>
      </c>
      <c r="W160" s="20">
        <v>95.2</v>
      </c>
    </row>
    <row r="161" spans="1:23" x14ac:dyDescent="0.45">
      <c r="A161" s="20">
        <v>1000051</v>
      </c>
      <c r="B161" s="20" t="s">
        <v>9431</v>
      </c>
      <c r="C161" s="20" t="s">
        <v>9599</v>
      </c>
      <c r="D161" s="20">
        <v>602114399</v>
      </c>
      <c r="E161" s="20" t="str">
        <f>VLOOKUP(A161,'REPORTE'!$A$1:$AG$1961,5,0)</f>
        <v>ECUATORIANO(A)</v>
      </c>
      <c r="F161" s="20" t="str">
        <f>VLOOKUP(A161,'REPORTE'!$A$1:$AG$1961,18,0)</f>
        <v>M</v>
      </c>
      <c r="G161" s="20" t="str">
        <f>VLOOKUP(A161,'REPORTE'!$A$1:$AG$1961,6,0)</f>
        <v>NACIONAL</v>
      </c>
      <c r="H161" s="20" t="str">
        <f>VLOOKUP(A161,'REPORTE'!$A$1:$AG$1961,30,0)</f>
        <v>Secundaria</v>
      </c>
      <c r="I161" s="20" t="str">
        <f>VLOOKUP(A161,'REPORTE'!$A$1:$AG$1961,31,0)</f>
        <v>CHIMBORAZO</v>
      </c>
      <c r="J161" s="20" t="str">
        <f>VLOOKUP(A161,'REPORTE'!$A$1:$AG$1961,32,0)</f>
        <v>RIOBAMBA</v>
      </c>
      <c r="K161" s="20" t="str">
        <f>VLOOKUP(A161,'REPORTE'!$A$1:$AG$1961,33,0)</f>
        <v>RIOBAMBA</v>
      </c>
      <c r="L161" s="20" t="str">
        <f>VLOOKUP(K161,PROVINCIAS!$F$1:$G$1171,2,0)</f>
        <v>URBANA</v>
      </c>
      <c r="M161" s="20">
        <v>1000234</v>
      </c>
      <c r="N161" s="20" t="s">
        <v>15375</v>
      </c>
      <c r="O161" s="20">
        <v>43767</v>
      </c>
      <c r="P161" s="20">
        <v>0</v>
      </c>
      <c r="Q161" s="20" t="s">
        <v>11150</v>
      </c>
      <c r="R161" s="20" t="s">
        <v>11150</v>
      </c>
      <c r="S161" s="20" t="s">
        <v>11150</v>
      </c>
      <c r="T161" s="20" t="s">
        <v>11150</v>
      </c>
      <c r="U161" s="20" t="s">
        <v>11150</v>
      </c>
      <c r="V161" s="20" t="s">
        <v>11150</v>
      </c>
      <c r="W161" s="20">
        <v>0</v>
      </c>
    </row>
    <row r="162" spans="1:23" x14ac:dyDescent="0.45">
      <c r="A162" s="20">
        <v>1000039</v>
      </c>
      <c r="B162" s="20" t="s">
        <v>9431</v>
      </c>
      <c r="C162" s="20" t="s">
        <v>13617</v>
      </c>
      <c r="D162" s="20">
        <v>601813835</v>
      </c>
      <c r="E162" s="20" t="str">
        <f>VLOOKUP(A162,'REPORTE'!$A$1:$AG$1961,5,0)</f>
        <v>ECUATORIANO(A)</v>
      </c>
      <c r="F162" s="20" t="str">
        <f>VLOOKUP(A162,'REPORTE'!$A$1:$AG$1961,18,0)</f>
        <v>F</v>
      </c>
      <c r="G162" s="20" t="str">
        <f>VLOOKUP(A162,'REPORTE'!$A$1:$AG$1961,6,0)</f>
        <v>NACIONAL</v>
      </c>
      <c r="H162" s="20" t="str">
        <f>VLOOKUP(A162,'REPORTE'!$A$1:$AG$1961,30,0)</f>
        <v>Secundaria</v>
      </c>
      <c r="I162" s="20" t="str">
        <f>VLOOKUP(A162,'REPORTE'!$A$1:$AG$1961,31,0)</f>
        <v>CHIMBORAZO</v>
      </c>
      <c r="J162" s="20" t="str">
        <f>VLOOKUP(A162,'REPORTE'!$A$1:$AG$1961,32,0)</f>
        <v>RIOBAMBA</v>
      </c>
      <c r="K162" s="20" t="str">
        <f>VLOOKUP(A162,'REPORTE'!$A$1:$AG$1961,33,0)</f>
        <v>LIZARZABURU</v>
      </c>
      <c r="L162" s="20" t="str">
        <f>VLOOKUP(K162,PROVINCIAS!$F$1:$G$1171,2,0)</f>
        <v>URBANA</v>
      </c>
      <c r="M162" s="20">
        <v>1000235</v>
      </c>
      <c r="N162" s="20" t="s">
        <v>15375</v>
      </c>
      <c r="O162" s="20">
        <v>43724</v>
      </c>
      <c r="P162" s="20">
        <v>0</v>
      </c>
      <c r="Q162" s="20" t="s">
        <v>11150</v>
      </c>
      <c r="R162" s="20" t="s">
        <v>11150</v>
      </c>
      <c r="S162" s="20" t="s">
        <v>11150</v>
      </c>
      <c r="T162" s="20" t="s">
        <v>11150</v>
      </c>
      <c r="U162" s="20" t="s">
        <v>11150</v>
      </c>
      <c r="V162" s="20" t="s">
        <v>11150</v>
      </c>
      <c r="W162" s="20">
        <v>0</v>
      </c>
    </row>
    <row r="163" spans="1:23" x14ac:dyDescent="0.45">
      <c r="A163" s="20">
        <v>1000014</v>
      </c>
      <c r="B163" s="20" t="s">
        <v>9431</v>
      </c>
      <c r="C163" s="20" t="s">
        <v>13593</v>
      </c>
      <c r="D163" s="20">
        <v>601385438</v>
      </c>
      <c r="E163" s="20" t="str">
        <f>VLOOKUP(A163,'REPORTE'!$A$1:$AG$1961,5,0)</f>
        <v>ECUATORIANO(A)</v>
      </c>
      <c r="F163" s="20" t="str">
        <f>VLOOKUP(A163,'REPORTE'!$A$1:$AG$1961,18,0)</f>
        <v>M</v>
      </c>
      <c r="G163" s="20" t="str">
        <f>VLOOKUP(A163,'REPORTE'!$A$1:$AG$1961,6,0)</f>
        <v>NACIONAL</v>
      </c>
      <c r="H163" s="20" t="str">
        <f>VLOOKUP(A163,'REPORTE'!$A$1:$AG$1961,30,0)</f>
        <v>Secundaria</v>
      </c>
      <c r="I163" s="20" t="str">
        <f>VLOOKUP(A163,'REPORTE'!$A$1:$AG$1961,31,0)</f>
        <v>CHIMBORAZO</v>
      </c>
      <c r="J163" s="20" t="str">
        <f>VLOOKUP(A163,'REPORTE'!$A$1:$AG$1961,32,0)</f>
        <v>RIOBAMBA</v>
      </c>
      <c r="K163" s="20" t="str">
        <f>VLOOKUP(A163,'REPORTE'!$A$1:$AG$1961,33,0)</f>
        <v>LIZARZABURU</v>
      </c>
      <c r="L163" s="20" t="str">
        <f>VLOOKUP(K163,PROVINCIAS!$F$1:$G$1171,2,0)</f>
        <v>URBANA</v>
      </c>
      <c r="M163" s="20">
        <v>1000236</v>
      </c>
      <c r="N163" s="20" t="s">
        <v>15375</v>
      </c>
      <c r="O163" s="20">
        <v>44571</v>
      </c>
      <c r="P163" s="20">
        <v>0</v>
      </c>
      <c r="Q163" s="20" t="s">
        <v>11150</v>
      </c>
      <c r="R163" s="20" t="s">
        <v>11150</v>
      </c>
      <c r="S163" s="20" t="s">
        <v>11150</v>
      </c>
      <c r="T163" s="20" t="s">
        <v>11150</v>
      </c>
      <c r="U163" s="20" t="s">
        <v>11150</v>
      </c>
      <c r="V163" s="20" t="s">
        <v>11150</v>
      </c>
      <c r="W163" s="20">
        <v>0</v>
      </c>
    </row>
    <row r="164" spans="1:23" x14ac:dyDescent="0.45">
      <c r="A164" s="20">
        <v>1000015</v>
      </c>
      <c r="B164" s="20" t="s">
        <v>9431</v>
      </c>
      <c r="C164" s="20" t="s">
        <v>13594</v>
      </c>
      <c r="D164" s="20">
        <v>601638240</v>
      </c>
      <c r="E164" s="20" t="str">
        <f>VLOOKUP(A164,'REPORTE'!$A$1:$AG$1961,5,0)</f>
        <v>ECUATORIANO(A)</v>
      </c>
      <c r="F164" s="20" t="str">
        <f>VLOOKUP(A164,'REPORTE'!$A$1:$AG$1961,18,0)</f>
        <v>M</v>
      </c>
      <c r="G164" s="20" t="str">
        <f>VLOOKUP(A164,'REPORTE'!$A$1:$AG$1961,6,0)</f>
        <v>NACIONAL</v>
      </c>
      <c r="H164" s="20" t="str">
        <f>VLOOKUP(A164,'REPORTE'!$A$1:$AG$1961,30,0)</f>
        <v>Secundaria</v>
      </c>
      <c r="I164" s="20" t="str">
        <f>VLOOKUP(A164,'REPORTE'!$A$1:$AG$1961,31,0)</f>
        <v>CHIMBORAZO</v>
      </c>
      <c r="J164" s="20" t="str">
        <f>VLOOKUP(A164,'REPORTE'!$A$1:$AG$1961,32,0)</f>
        <v>RIOBAMBA</v>
      </c>
      <c r="K164" s="20" t="str">
        <f>VLOOKUP(A164,'REPORTE'!$A$1:$AG$1961,33,0)</f>
        <v>RIOBAMBA</v>
      </c>
      <c r="L164" s="20" t="str">
        <f>VLOOKUP(K164,PROVINCIAS!$F$1:$G$1171,2,0)</f>
        <v>URBANA</v>
      </c>
      <c r="M164" s="20">
        <v>1000237</v>
      </c>
      <c r="N164" s="20" t="s">
        <v>15375</v>
      </c>
      <c r="O164" s="20">
        <v>43724</v>
      </c>
      <c r="P164" s="20">
        <v>0</v>
      </c>
      <c r="Q164" s="20" t="s">
        <v>11150</v>
      </c>
      <c r="R164" s="20" t="s">
        <v>11150</v>
      </c>
      <c r="S164" s="20" t="s">
        <v>11150</v>
      </c>
      <c r="T164" s="20" t="s">
        <v>11150</v>
      </c>
      <c r="U164" s="20" t="s">
        <v>11150</v>
      </c>
      <c r="V164" s="20" t="s">
        <v>11150</v>
      </c>
      <c r="W164" s="20">
        <v>0</v>
      </c>
    </row>
    <row r="165" spans="1:23" x14ac:dyDescent="0.45">
      <c r="A165" s="20">
        <v>1000147</v>
      </c>
      <c r="B165" s="20" t="s">
        <v>9431</v>
      </c>
      <c r="C165" s="20" t="s">
        <v>13687</v>
      </c>
      <c r="D165" s="20">
        <v>1714474622</v>
      </c>
      <c r="E165" s="20" t="str">
        <f>VLOOKUP(A165,'REPORTE'!$A$1:$AG$1961,5,0)</f>
        <v>ECUATORIANO(A) INDIGENA</v>
      </c>
      <c r="F165" s="20" t="str">
        <f>VLOOKUP(A165,'REPORTE'!$A$1:$AG$1961,18,0)</f>
        <v>M</v>
      </c>
      <c r="G165" s="20" t="str">
        <f>VLOOKUP(A165,'REPORTE'!$A$1:$AG$1961,6,0)</f>
        <v>NACIONAL</v>
      </c>
      <c r="H165" s="20" t="str">
        <f>VLOOKUP(A165,'REPORTE'!$A$1:$AG$1961,30,0)</f>
        <v>Secundaria</v>
      </c>
      <c r="I165" s="20" t="str">
        <f>VLOOKUP(A165,'REPORTE'!$A$1:$AG$1961,31,0)</f>
        <v>PICHINCHA</v>
      </c>
      <c r="J165" s="20" t="str">
        <f>VLOOKUP(A165,'REPORTE'!$A$1:$AG$1961,32,0)</f>
        <v>QUITO</v>
      </c>
      <c r="K165" s="20" t="str">
        <f>VLOOKUP(A165,'REPORTE'!$A$1:$AG$1961,33,0)</f>
        <v>COTOCOLLAO</v>
      </c>
      <c r="L165" s="20" t="str">
        <f>VLOOKUP(K165,PROVINCIAS!$F$1:$G$1171,2,0)</f>
        <v>URBANA</v>
      </c>
      <c r="M165" s="20">
        <v>1000239</v>
      </c>
      <c r="N165" s="20" t="s">
        <v>15374</v>
      </c>
      <c r="O165" s="20"/>
      <c r="P165" s="20">
        <v>1.02</v>
      </c>
      <c r="Q165" s="20" t="s">
        <v>11150</v>
      </c>
      <c r="R165" s="20" t="s">
        <v>11150</v>
      </c>
      <c r="S165" s="20" t="s">
        <v>11150</v>
      </c>
      <c r="T165" s="20" t="s">
        <v>11150</v>
      </c>
      <c r="U165" s="20" t="s">
        <v>11150</v>
      </c>
      <c r="V165" s="20" t="s">
        <v>11150</v>
      </c>
      <c r="W165" s="20">
        <v>1.02</v>
      </c>
    </row>
    <row r="166" spans="1:23" x14ac:dyDescent="0.45">
      <c r="A166" s="20">
        <v>1000035</v>
      </c>
      <c r="B166" s="20" t="s">
        <v>9431</v>
      </c>
      <c r="C166" s="20" t="s">
        <v>13614</v>
      </c>
      <c r="D166" s="20">
        <v>601902232</v>
      </c>
      <c r="E166" s="20" t="str">
        <f>VLOOKUP(A166,'REPORTE'!$A$1:$AG$1961,5,0)</f>
        <v>ECUATORIANO(A)</v>
      </c>
      <c r="F166" s="20" t="str">
        <f>VLOOKUP(A166,'REPORTE'!$A$1:$AG$1961,18,0)</f>
        <v>F</v>
      </c>
      <c r="G166" s="20" t="str">
        <f>VLOOKUP(A166,'REPORTE'!$A$1:$AG$1961,6,0)</f>
        <v>NACIONAL</v>
      </c>
      <c r="H166" s="20" t="str">
        <f>VLOOKUP(A166,'REPORTE'!$A$1:$AG$1961,30,0)</f>
        <v>Secundaria</v>
      </c>
      <c r="I166" s="20" t="str">
        <f>VLOOKUP(A166,'REPORTE'!$A$1:$AG$1961,31,0)</f>
        <v>CHIMBORAZO</v>
      </c>
      <c r="J166" s="20" t="str">
        <f>VLOOKUP(A166,'REPORTE'!$A$1:$AG$1961,32,0)</f>
        <v>RIOBAMBA</v>
      </c>
      <c r="K166" s="20" t="str">
        <f>VLOOKUP(A166,'REPORTE'!$A$1:$AG$1961,33,0)</f>
        <v>RIOBAMBA</v>
      </c>
      <c r="L166" s="20" t="str">
        <f>VLOOKUP(K166,PROVINCIAS!$F$1:$G$1171,2,0)</f>
        <v>URBANA</v>
      </c>
      <c r="M166" s="20">
        <v>1000241</v>
      </c>
      <c r="N166" s="20" t="s">
        <v>15375</v>
      </c>
      <c r="O166" s="20">
        <v>43724</v>
      </c>
      <c r="P166" s="20">
        <v>0</v>
      </c>
      <c r="Q166" s="20" t="s">
        <v>11150</v>
      </c>
      <c r="R166" s="20" t="s">
        <v>11150</v>
      </c>
      <c r="S166" s="20" t="s">
        <v>11150</v>
      </c>
      <c r="T166" s="20" t="s">
        <v>11150</v>
      </c>
      <c r="U166" s="20" t="s">
        <v>11150</v>
      </c>
      <c r="V166" s="20" t="s">
        <v>11150</v>
      </c>
      <c r="W166" s="20">
        <v>0</v>
      </c>
    </row>
    <row r="167" spans="1:23" x14ac:dyDescent="0.45">
      <c r="A167" s="20">
        <v>1000056</v>
      </c>
      <c r="B167" s="20" t="s">
        <v>9431</v>
      </c>
      <c r="C167" s="20" t="s">
        <v>13628</v>
      </c>
      <c r="D167" s="20">
        <v>601977143</v>
      </c>
      <c r="E167" s="20" t="str">
        <f>VLOOKUP(A167,'REPORTE'!$A$1:$AG$1961,5,0)</f>
        <v>ECUATORIANO(A)</v>
      </c>
      <c r="F167" s="20" t="str">
        <f>VLOOKUP(A167,'REPORTE'!$A$1:$AG$1961,18,0)</f>
        <v>M</v>
      </c>
      <c r="G167" s="20" t="str">
        <f>VLOOKUP(A167,'REPORTE'!$A$1:$AG$1961,6,0)</f>
        <v>NACIONAL</v>
      </c>
      <c r="H167" s="20" t="str">
        <f>VLOOKUP(A167,'REPORTE'!$A$1:$AG$1961,30,0)</f>
        <v>Primaria</v>
      </c>
      <c r="I167" s="20" t="str">
        <f>VLOOKUP(A167,'REPORTE'!$A$1:$AG$1961,31,0)</f>
        <v>CHIMBORAZO</v>
      </c>
      <c r="J167" s="20" t="str">
        <f>VLOOKUP(A167,'REPORTE'!$A$1:$AG$1961,32,0)</f>
        <v>RIOBAMBA</v>
      </c>
      <c r="K167" s="20" t="str">
        <f>VLOOKUP(A167,'REPORTE'!$A$1:$AG$1961,33,0)</f>
        <v>RIOBAMBA</v>
      </c>
      <c r="L167" s="20" t="str">
        <f>VLOOKUP(K167,PROVINCIAS!$F$1:$G$1171,2,0)</f>
        <v>URBANA</v>
      </c>
      <c r="M167" s="20">
        <v>1000242</v>
      </c>
      <c r="N167" s="20" t="s">
        <v>15375</v>
      </c>
      <c r="O167" s="20">
        <v>43724</v>
      </c>
      <c r="P167" s="20">
        <v>0</v>
      </c>
      <c r="Q167" s="20" t="s">
        <v>11150</v>
      </c>
      <c r="R167" s="20" t="s">
        <v>11150</v>
      </c>
      <c r="S167" s="20" t="s">
        <v>11150</v>
      </c>
      <c r="T167" s="20" t="s">
        <v>11150</v>
      </c>
      <c r="U167" s="20" t="s">
        <v>11150</v>
      </c>
      <c r="V167" s="20" t="s">
        <v>11150</v>
      </c>
      <c r="W167" s="20">
        <v>0</v>
      </c>
    </row>
    <row r="168" spans="1:23" x14ac:dyDescent="0.45">
      <c r="A168" s="20">
        <v>1000182</v>
      </c>
      <c r="B168" s="20" t="s">
        <v>9431</v>
      </c>
      <c r="C168" s="20" t="s">
        <v>9705</v>
      </c>
      <c r="D168" s="20">
        <v>604321232</v>
      </c>
      <c r="E168" s="20" t="str">
        <f>VLOOKUP(A168,'REPORTE'!$A$1:$AG$1961,5,0)</f>
        <v>ECUATORIANO(A) INDIGENA</v>
      </c>
      <c r="F168" s="20" t="str">
        <f>VLOOKUP(A168,'REPORTE'!$A$1:$AG$1961,18,0)</f>
        <v>M</v>
      </c>
      <c r="G168" s="20" t="str">
        <f>VLOOKUP(A168,'REPORTE'!$A$1:$AG$1961,6,0)</f>
        <v>NACIONAL</v>
      </c>
      <c r="H168" s="20" t="str">
        <f>VLOOKUP(A168,'REPORTE'!$A$1:$AG$1961,30,0)</f>
        <v>Universitaria</v>
      </c>
      <c r="I168" s="20" t="str">
        <f>VLOOKUP(A168,'REPORTE'!$A$1:$AG$1961,31,0)</f>
        <v>PICHINCHA</v>
      </c>
      <c r="J168" s="20" t="str">
        <f>VLOOKUP(A168,'REPORTE'!$A$1:$AG$1961,32,0)</f>
        <v>QUITO</v>
      </c>
      <c r="K168" s="20" t="str">
        <f>VLOOKUP(A168,'REPORTE'!$A$1:$AG$1961,33,0)</f>
        <v>COTOCOLLAO</v>
      </c>
      <c r="L168" s="20" t="str">
        <f>VLOOKUP(K168,PROVINCIAS!$F$1:$G$1171,2,0)</f>
        <v>URBANA</v>
      </c>
      <c r="M168" s="20">
        <v>1000244</v>
      </c>
      <c r="N168" s="20" t="s">
        <v>15374</v>
      </c>
      <c r="O168" s="20"/>
      <c r="P168" s="20">
        <v>639.36</v>
      </c>
      <c r="Q168" s="20" t="s">
        <v>11150</v>
      </c>
      <c r="R168" s="20" t="s">
        <v>11150</v>
      </c>
      <c r="S168" s="20" t="s">
        <v>11150</v>
      </c>
      <c r="T168" s="20" t="s">
        <v>11150</v>
      </c>
      <c r="U168" s="20" t="s">
        <v>11150</v>
      </c>
      <c r="V168" s="20" t="s">
        <v>12102</v>
      </c>
      <c r="W168" s="20">
        <v>639.36</v>
      </c>
    </row>
    <row r="169" spans="1:23" x14ac:dyDescent="0.45">
      <c r="A169" s="20">
        <v>1000183</v>
      </c>
      <c r="B169" s="20" t="s">
        <v>9431</v>
      </c>
      <c r="C169" s="20" t="s">
        <v>10294</v>
      </c>
      <c r="D169" s="20">
        <v>1726689134</v>
      </c>
      <c r="E169" s="20" t="str">
        <f>VLOOKUP(A169,'REPORTE'!$A$1:$AG$1961,5,0)</f>
        <v>ECUATORIANO(A) INDIGENA</v>
      </c>
      <c r="F169" s="20" t="str">
        <f>VLOOKUP(A169,'REPORTE'!$A$1:$AG$1961,18,0)</f>
        <v>M</v>
      </c>
      <c r="G169" s="20" t="str">
        <f>VLOOKUP(A169,'REPORTE'!$A$1:$AG$1961,6,0)</f>
        <v>NACIONAL</v>
      </c>
      <c r="H169" s="20" t="str">
        <f>VLOOKUP(A169,'REPORTE'!$A$1:$AG$1961,30,0)</f>
        <v>Secundaria</v>
      </c>
      <c r="I169" s="20" t="str">
        <f>VLOOKUP(A169,'REPORTE'!$A$1:$AG$1961,31,0)</f>
        <v>PICHINCHA</v>
      </c>
      <c r="J169" s="20" t="str">
        <f>VLOOKUP(A169,'REPORTE'!$A$1:$AG$1961,32,0)</f>
        <v>QUITO</v>
      </c>
      <c r="K169" s="20" t="str">
        <f>VLOOKUP(A169,'REPORTE'!$A$1:$AG$1961,33,0)</f>
        <v>COTOCOLLAO</v>
      </c>
      <c r="L169" s="20" t="str">
        <f>VLOOKUP(K169,PROVINCIAS!$F$1:$G$1171,2,0)</f>
        <v>URBANA</v>
      </c>
      <c r="M169" s="20">
        <v>1000245</v>
      </c>
      <c r="N169" s="20" t="s">
        <v>15374</v>
      </c>
      <c r="O169" s="20"/>
      <c r="P169" s="20">
        <v>0.05</v>
      </c>
      <c r="Q169" s="20" t="s">
        <v>11150</v>
      </c>
      <c r="R169" s="20" t="s">
        <v>11150</v>
      </c>
      <c r="S169" s="20" t="s">
        <v>11150</v>
      </c>
      <c r="T169" s="20" t="s">
        <v>14387</v>
      </c>
      <c r="U169" s="20" t="s">
        <v>11150</v>
      </c>
      <c r="V169" s="20" t="s">
        <v>11150</v>
      </c>
      <c r="W169" s="20">
        <v>150.05000000000001</v>
      </c>
    </row>
    <row r="170" spans="1:23" x14ac:dyDescent="0.45">
      <c r="A170" s="20">
        <v>1000181</v>
      </c>
      <c r="B170" s="20" t="s">
        <v>9431</v>
      </c>
      <c r="C170" s="20" t="s">
        <v>9758</v>
      </c>
      <c r="D170" s="20">
        <v>1723702575</v>
      </c>
      <c r="E170" s="20" t="str">
        <f>VLOOKUP(A170,'REPORTE'!$A$1:$AG$1961,5,0)</f>
        <v>ECUATORIANO(A) INDIGENA</v>
      </c>
      <c r="F170" s="20" t="str">
        <f>VLOOKUP(A170,'REPORTE'!$A$1:$AG$1961,18,0)</f>
        <v>M</v>
      </c>
      <c r="G170" s="20" t="str">
        <f>VLOOKUP(A170,'REPORTE'!$A$1:$AG$1961,6,0)</f>
        <v>NACIONAL</v>
      </c>
      <c r="H170" s="20" t="str">
        <f>VLOOKUP(A170,'REPORTE'!$A$1:$AG$1961,30,0)</f>
        <v>Secundaria</v>
      </c>
      <c r="I170" s="20" t="str">
        <f>VLOOKUP(A170,'REPORTE'!$A$1:$AG$1961,31,0)</f>
        <v>CHIMBORAZO</v>
      </c>
      <c r="J170" s="20" t="str">
        <f>VLOOKUP(A170,'REPORTE'!$A$1:$AG$1961,32,0)</f>
        <v>RIOBAMBA</v>
      </c>
      <c r="K170" s="20" t="str">
        <f>VLOOKUP(A170,'REPORTE'!$A$1:$AG$1961,33,0)</f>
        <v>CACHA (CAB EN MACHANGARA)</v>
      </c>
      <c r="L170" s="20" t="str">
        <f>VLOOKUP(K170,PROVINCIAS!$F$1:$G$1171,2,0)</f>
        <v>RURAL</v>
      </c>
      <c r="M170" s="20">
        <v>1000246</v>
      </c>
      <c r="N170" s="20" t="s">
        <v>15374</v>
      </c>
      <c r="O170" s="20"/>
      <c r="P170" s="20">
        <v>359.3</v>
      </c>
      <c r="Q170" s="20" t="s">
        <v>11150</v>
      </c>
      <c r="R170" s="20" t="s">
        <v>11150</v>
      </c>
      <c r="S170" s="20" t="s">
        <v>11150</v>
      </c>
      <c r="T170" s="20" t="s">
        <v>11150</v>
      </c>
      <c r="U170" s="20" t="s">
        <v>11150</v>
      </c>
      <c r="V170" s="20" t="s">
        <v>11150</v>
      </c>
      <c r="W170" s="20">
        <v>359.3</v>
      </c>
    </row>
    <row r="171" spans="1:23" x14ac:dyDescent="0.45">
      <c r="A171" s="20">
        <v>1000184</v>
      </c>
      <c r="B171" s="20" t="s">
        <v>9431</v>
      </c>
      <c r="C171" s="20" t="s">
        <v>13705</v>
      </c>
      <c r="D171" s="20">
        <v>1712404084</v>
      </c>
      <c r="E171" s="20" t="str">
        <f>VLOOKUP(A171,'REPORTE'!$A$1:$AG$1961,5,0)</f>
        <v>ECUATORIANO(A) INDIGENA</v>
      </c>
      <c r="F171" s="20" t="str">
        <f>VLOOKUP(A171,'REPORTE'!$A$1:$AG$1961,18,0)</f>
        <v>M</v>
      </c>
      <c r="G171" s="20" t="str">
        <f>VLOOKUP(A171,'REPORTE'!$A$1:$AG$1961,6,0)</f>
        <v>NACIONAL</v>
      </c>
      <c r="H171" s="20" t="str">
        <f>VLOOKUP(A171,'REPORTE'!$A$1:$AG$1961,30,0)</f>
        <v>Primaria</v>
      </c>
      <c r="I171" s="20" t="str">
        <f>VLOOKUP(A171,'REPORTE'!$A$1:$AG$1961,31,0)</f>
        <v>CHIMBORAZO</v>
      </c>
      <c r="J171" s="20" t="str">
        <f>VLOOKUP(A171,'REPORTE'!$A$1:$AG$1961,32,0)</f>
        <v>RIOBAMBA</v>
      </c>
      <c r="K171" s="20" t="str">
        <f>VLOOKUP(A171,'REPORTE'!$A$1:$AG$1961,33,0)</f>
        <v>CACHA (CAB EN MACHANGARA)</v>
      </c>
      <c r="L171" s="20" t="str">
        <f>VLOOKUP(K171,PROVINCIAS!$F$1:$G$1171,2,0)</f>
        <v>RURAL</v>
      </c>
      <c r="M171" s="20">
        <v>1000247</v>
      </c>
      <c r="N171" s="20" t="s">
        <v>15374</v>
      </c>
      <c r="O171" s="20"/>
      <c r="P171" s="20">
        <v>347.55</v>
      </c>
      <c r="Q171" s="20" t="s">
        <v>11150</v>
      </c>
      <c r="R171" s="20" t="s">
        <v>11150</v>
      </c>
      <c r="S171" s="20" t="s">
        <v>11150</v>
      </c>
      <c r="T171" s="20" t="s">
        <v>11150</v>
      </c>
      <c r="U171" s="20" t="s">
        <v>11150</v>
      </c>
      <c r="V171" s="20" t="s">
        <v>11150</v>
      </c>
      <c r="W171" s="20">
        <v>347.55</v>
      </c>
    </row>
    <row r="172" spans="1:23" x14ac:dyDescent="0.45">
      <c r="A172" s="20">
        <v>1000185</v>
      </c>
      <c r="B172" s="20" t="s">
        <v>9431</v>
      </c>
      <c r="C172" s="20" t="s">
        <v>9880</v>
      </c>
      <c r="D172" s="20">
        <v>604287805</v>
      </c>
      <c r="E172" s="20" t="str">
        <f>VLOOKUP(A172,'REPORTE'!$A$1:$AG$1961,5,0)</f>
        <v>ECUATORIANO(A) INDIGENA</v>
      </c>
      <c r="F172" s="20" t="str">
        <f>VLOOKUP(A172,'REPORTE'!$A$1:$AG$1961,18,0)</f>
        <v>M</v>
      </c>
      <c r="G172" s="20" t="str">
        <f>VLOOKUP(A172,'REPORTE'!$A$1:$AG$1961,6,0)</f>
        <v>NACIONAL</v>
      </c>
      <c r="H172" s="20" t="str">
        <f>VLOOKUP(A172,'REPORTE'!$A$1:$AG$1961,30,0)</f>
        <v>Primaria</v>
      </c>
      <c r="I172" s="20" t="str">
        <f>VLOOKUP(A172,'REPORTE'!$A$1:$AG$1961,31,0)</f>
        <v>CHIMBORAZO</v>
      </c>
      <c r="J172" s="20" t="str">
        <f>VLOOKUP(A172,'REPORTE'!$A$1:$AG$1961,32,0)</f>
        <v>RIOBAMBA</v>
      </c>
      <c r="K172" s="20" t="str">
        <f>VLOOKUP(A172,'REPORTE'!$A$1:$AG$1961,33,0)</f>
        <v>YARUQUIES</v>
      </c>
      <c r="L172" s="20" t="str">
        <f>VLOOKUP(K172,PROVINCIAS!$F$1:$G$1171,2,0)</f>
        <v>URBANA</v>
      </c>
      <c r="M172" s="20">
        <v>1000248</v>
      </c>
      <c r="N172" s="20" t="s">
        <v>15374</v>
      </c>
      <c r="O172" s="20"/>
      <c r="P172" s="20">
        <v>150.76</v>
      </c>
      <c r="Q172" s="20" t="s">
        <v>11150</v>
      </c>
      <c r="R172" s="20" t="s">
        <v>11150</v>
      </c>
      <c r="S172" s="20" t="s">
        <v>11150</v>
      </c>
      <c r="T172" s="20" t="s">
        <v>11150</v>
      </c>
      <c r="U172" s="20" t="s">
        <v>11150</v>
      </c>
      <c r="V172" s="20" t="s">
        <v>11150</v>
      </c>
      <c r="W172" s="20">
        <v>150.76</v>
      </c>
    </row>
    <row r="173" spans="1:23" x14ac:dyDescent="0.45">
      <c r="A173" s="20">
        <v>1000186</v>
      </c>
      <c r="B173" s="20" t="s">
        <v>9431</v>
      </c>
      <c r="C173" s="20" t="s">
        <v>9814</v>
      </c>
      <c r="D173" s="20">
        <v>604584045</v>
      </c>
      <c r="E173" s="20" t="str">
        <f>VLOOKUP(A173,'REPORTE'!$A$1:$AG$1961,5,0)</f>
        <v>ECUATORIANO(A) INDIGENA</v>
      </c>
      <c r="F173" s="20" t="str">
        <f>VLOOKUP(A173,'REPORTE'!$A$1:$AG$1961,18,0)</f>
        <v>M</v>
      </c>
      <c r="G173" s="20" t="str">
        <f>VLOOKUP(A173,'REPORTE'!$A$1:$AG$1961,6,0)</f>
        <v>NACIONAL</v>
      </c>
      <c r="H173" s="20" t="str">
        <f>VLOOKUP(A173,'REPORTE'!$A$1:$AG$1961,30,0)</f>
        <v>Primaria</v>
      </c>
      <c r="I173" s="20" t="str">
        <f>VLOOKUP(A173,'REPORTE'!$A$1:$AG$1961,31,0)</f>
        <v>PICHINCHA</v>
      </c>
      <c r="J173" s="20" t="str">
        <f>VLOOKUP(A173,'REPORTE'!$A$1:$AG$1961,32,0)</f>
        <v>QUITO</v>
      </c>
      <c r="K173" s="20" t="str">
        <f>VLOOKUP(A173,'REPORTE'!$A$1:$AG$1961,33,0)</f>
        <v>KENNEDY</v>
      </c>
      <c r="L173" s="20" t="str">
        <f>VLOOKUP(K173,PROVINCIAS!$F$1:$G$1171,2,0)</f>
        <v>URBANA</v>
      </c>
      <c r="M173" s="20">
        <v>1000249</v>
      </c>
      <c r="N173" s="20" t="s">
        <v>15374</v>
      </c>
      <c r="O173" s="20"/>
      <c r="P173" s="20">
        <v>3.64</v>
      </c>
      <c r="Q173" s="20" t="s">
        <v>11150</v>
      </c>
      <c r="R173" s="20" t="s">
        <v>11150</v>
      </c>
      <c r="S173" s="20" t="s">
        <v>11150</v>
      </c>
      <c r="T173" s="20" t="s">
        <v>11150</v>
      </c>
      <c r="U173" s="20" t="s">
        <v>11150</v>
      </c>
      <c r="V173" s="20" t="s">
        <v>11150</v>
      </c>
      <c r="W173" s="20">
        <v>3.64</v>
      </c>
    </row>
    <row r="174" spans="1:23" x14ac:dyDescent="0.45">
      <c r="A174" s="20">
        <v>1000187</v>
      </c>
      <c r="B174" s="20" t="s">
        <v>9431</v>
      </c>
      <c r="C174" s="20" t="s">
        <v>9845</v>
      </c>
      <c r="D174" s="20">
        <v>603446238</v>
      </c>
      <c r="E174" s="20" t="str">
        <f>VLOOKUP(A174,'REPORTE'!$A$1:$AG$1961,5,0)</f>
        <v>ECUATORIANO(A) INDIGENA</v>
      </c>
      <c r="F174" s="20" t="str">
        <f>VLOOKUP(A174,'REPORTE'!$A$1:$AG$1961,18,0)</f>
        <v>M</v>
      </c>
      <c r="G174" s="20" t="str">
        <f>VLOOKUP(A174,'REPORTE'!$A$1:$AG$1961,6,0)</f>
        <v>NACIONAL</v>
      </c>
      <c r="H174" s="20" t="str">
        <f>VLOOKUP(A174,'REPORTE'!$A$1:$AG$1961,30,0)</f>
        <v>Primaria</v>
      </c>
      <c r="I174" s="20" t="str">
        <f>VLOOKUP(A174,'REPORTE'!$A$1:$AG$1961,31,0)</f>
        <v>PICHINCHA</v>
      </c>
      <c r="J174" s="20" t="str">
        <f>VLOOKUP(A174,'REPORTE'!$A$1:$AG$1961,32,0)</f>
        <v>QUITO</v>
      </c>
      <c r="K174" s="20" t="str">
        <f>VLOOKUP(A174,'REPORTE'!$A$1:$AG$1961,33,0)</f>
        <v>KENNEDY</v>
      </c>
      <c r="L174" s="20" t="str">
        <f>VLOOKUP(K174,PROVINCIAS!$F$1:$G$1171,2,0)</f>
        <v>URBANA</v>
      </c>
      <c r="M174" s="20">
        <v>1000250</v>
      </c>
      <c r="N174" s="20" t="s">
        <v>15374</v>
      </c>
      <c r="O174" s="20"/>
      <c r="P174" s="20">
        <v>0</v>
      </c>
      <c r="Q174" s="20" t="s">
        <v>11150</v>
      </c>
      <c r="R174" s="20" t="s">
        <v>11150</v>
      </c>
      <c r="S174" s="20" t="s">
        <v>11150</v>
      </c>
      <c r="T174" s="20" t="s">
        <v>11150</v>
      </c>
      <c r="U174" s="20" t="s">
        <v>11150</v>
      </c>
      <c r="V174" s="20" t="s">
        <v>11150</v>
      </c>
      <c r="W174" s="20">
        <v>0</v>
      </c>
    </row>
    <row r="175" spans="1:23" x14ac:dyDescent="0.45">
      <c r="A175" s="20">
        <v>1000188</v>
      </c>
      <c r="B175" s="20" t="s">
        <v>9431</v>
      </c>
      <c r="C175" s="20" t="s">
        <v>9642</v>
      </c>
      <c r="D175" s="20">
        <v>1725198715</v>
      </c>
      <c r="E175" s="20" t="str">
        <f>VLOOKUP(A175,'REPORTE'!$A$1:$AG$1961,5,0)</f>
        <v>ECUATORIANO(A) INDIGENA</v>
      </c>
      <c r="F175" s="20" t="str">
        <f>VLOOKUP(A175,'REPORTE'!$A$1:$AG$1961,18,0)</f>
        <v>F</v>
      </c>
      <c r="G175" s="20" t="str">
        <f>VLOOKUP(A175,'REPORTE'!$A$1:$AG$1961,6,0)</f>
        <v>NACIONAL</v>
      </c>
      <c r="H175" s="20" t="str">
        <f>VLOOKUP(A175,'REPORTE'!$A$1:$AG$1961,30,0)</f>
        <v>Formación Técnica (Intermedia)</v>
      </c>
      <c r="I175" s="20" t="str">
        <f>VLOOKUP(A175,'REPORTE'!$A$1:$AG$1961,31,0)</f>
        <v>CHIMBORAZO</v>
      </c>
      <c r="J175" s="20" t="str">
        <f>VLOOKUP(A175,'REPORTE'!$A$1:$AG$1961,32,0)</f>
        <v>RIOBAMBA</v>
      </c>
      <c r="K175" s="20" t="str">
        <f>VLOOKUP(A175,'REPORTE'!$A$1:$AG$1961,33,0)</f>
        <v>CACHA (CAB EN MACHANGARA)</v>
      </c>
      <c r="L175" s="20" t="str">
        <f>VLOOKUP(K175,PROVINCIAS!$F$1:$G$1171,2,0)</f>
        <v>RURAL</v>
      </c>
      <c r="M175" s="20">
        <v>1000251</v>
      </c>
      <c r="N175" s="20" t="s">
        <v>15374</v>
      </c>
      <c r="O175" s="20"/>
      <c r="P175" s="20">
        <v>997.48</v>
      </c>
      <c r="Q175" s="20" t="s">
        <v>11150</v>
      </c>
      <c r="R175" s="20" t="s">
        <v>11150</v>
      </c>
      <c r="S175" s="20" t="s">
        <v>11150</v>
      </c>
      <c r="T175" s="20" t="s">
        <v>11150</v>
      </c>
      <c r="U175" s="20" t="s">
        <v>11150</v>
      </c>
      <c r="V175" s="20" t="s">
        <v>12078</v>
      </c>
      <c r="W175" s="20">
        <v>997.48</v>
      </c>
    </row>
    <row r="176" spans="1:23" x14ac:dyDescent="0.45">
      <c r="A176" s="20">
        <v>1000189</v>
      </c>
      <c r="B176" s="20" t="s">
        <v>9431</v>
      </c>
      <c r="C176" s="20" t="s">
        <v>10246</v>
      </c>
      <c r="D176" s="20">
        <v>604318212</v>
      </c>
      <c r="E176" s="20" t="str">
        <f>VLOOKUP(A176,'REPORTE'!$A$1:$AG$1961,5,0)</f>
        <v>ECUATORIANO(A) INDIGENA</v>
      </c>
      <c r="F176" s="20" t="str">
        <f>VLOOKUP(A176,'REPORTE'!$A$1:$AG$1961,18,0)</f>
        <v>M</v>
      </c>
      <c r="G176" s="20" t="str">
        <f>VLOOKUP(A176,'REPORTE'!$A$1:$AG$1961,6,0)</f>
        <v>NACIONAL</v>
      </c>
      <c r="H176" s="20" t="str">
        <f>VLOOKUP(A176,'REPORTE'!$A$1:$AG$1961,30,0)</f>
        <v>Secundaria</v>
      </c>
      <c r="I176" s="20" t="str">
        <f>VLOOKUP(A176,'REPORTE'!$A$1:$AG$1961,31,0)</f>
        <v>PICHINCHA</v>
      </c>
      <c r="J176" s="20" t="str">
        <f>VLOOKUP(A176,'REPORTE'!$A$1:$AG$1961,32,0)</f>
        <v>QUITO</v>
      </c>
      <c r="K176" s="20" t="str">
        <f>VLOOKUP(A176,'REPORTE'!$A$1:$AG$1961,33,0)</f>
        <v>KENNEDY</v>
      </c>
      <c r="L176" s="20" t="str">
        <f>VLOOKUP(K176,PROVINCIAS!$F$1:$G$1171,2,0)</f>
        <v>URBANA</v>
      </c>
      <c r="M176" s="20">
        <v>1000252</v>
      </c>
      <c r="N176" s="20" t="s">
        <v>15374</v>
      </c>
      <c r="O176" s="20"/>
      <c r="P176" s="20">
        <v>2920.67</v>
      </c>
      <c r="Q176" s="20" t="s">
        <v>11150</v>
      </c>
      <c r="R176" s="20" t="s">
        <v>11150</v>
      </c>
      <c r="S176" s="20" t="s">
        <v>11150</v>
      </c>
      <c r="T176" s="20" t="s">
        <v>11150</v>
      </c>
      <c r="U176" s="20" t="s">
        <v>11150</v>
      </c>
      <c r="V176" s="20" t="s">
        <v>14595</v>
      </c>
      <c r="W176" s="20">
        <v>2920.67</v>
      </c>
    </row>
    <row r="177" spans="1:23" x14ac:dyDescent="0.45">
      <c r="A177" s="20">
        <v>1000191</v>
      </c>
      <c r="B177" s="20" t="s">
        <v>9431</v>
      </c>
      <c r="C177" s="20" t="s">
        <v>13706</v>
      </c>
      <c r="D177" s="20">
        <v>602112674</v>
      </c>
      <c r="E177" s="20" t="str">
        <f>VLOOKUP(A177,'REPORTE'!$A$1:$AG$1961,5,0)</f>
        <v>ECUATORIANO(A) INDIGENA</v>
      </c>
      <c r="F177" s="20" t="str">
        <f>VLOOKUP(A177,'REPORTE'!$A$1:$AG$1961,18,0)</f>
        <v>M</v>
      </c>
      <c r="G177" s="20" t="str">
        <f>VLOOKUP(A177,'REPORTE'!$A$1:$AG$1961,6,0)</f>
        <v>NACIONAL</v>
      </c>
      <c r="H177" s="20" t="str">
        <f>VLOOKUP(A177,'REPORTE'!$A$1:$AG$1961,30,0)</f>
        <v>Secundaria</v>
      </c>
      <c r="I177" s="20" t="str">
        <f>VLOOKUP(A177,'REPORTE'!$A$1:$AG$1961,31,0)</f>
        <v>PICHINCHA</v>
      </c>
      <c r="J177" s="20" t="str">
        <f>VLOOKUP(A177,'REPORTE'!$A$1:$AG$1961,32,0)</f>
        <v>QUITO</v>
      </c>
      <c r="K177" s="20" t="str">
        <f>VLOOKUP(A177,'REPORTE'!$A$1:$AG$1961,33,0)</f>
        <v>COTOCOLLAO</v>
      </c>
      <c r="L177" s="20" t="str">
        <f>VLOOKUP(K177,PROVINCIAS!$F$1:$G$1171,2,0)</f>
        <v>URBANA</v>
      </c>
      <c r="M177" s="20">
        <v>1000253</v>
      </c>
      <c r="N177" s="20" t="s">
        <v>15374</v>
      </c>
      <c r="O177" s="20"/>
      <c r="P177" s="20">
        <v>626.48</v>
      </c>
      <c r="Q177" s="20" t="s">
        <v>11150</v>
      </c>
      <c r="R177" s="20" t="s">
        <v>11150</v>
      </c>
      <c r="S177" s="20" t="s">
        <v>11150</v>
      </c>
      <c r="T177" s="20" t="s">
        <v>11150</v>
      </c>
      <c r="U177" s="20" t="s">
        <v>11150</v>
      </c>
      <c r="V177" s="20" t="s">
        <v>11150</v>
      </c>
      <c r="W177" s="20">
        <v>626.48</v>
      </c>
    </row>
    <row r="178" spans="1:23" x14ac:dyDescent="0.45">
      <c r="A178" s="20">
        <v>1000192</v>
      </c>
      <c r="B178" s="20" t="s">
        <v>9431</v>
      </c>
      <c r="C178" s="20" t="s">
        <v>13707</v>
      </c>
      <c r="D178" s="20">
        <v>603239500</v>
      </c>
      <c r="E178" s="20" t="str">
        <f>VLOOKUP(A178,'REPORTE'!$A$1:$AG$1961,5,0)</f>
        <v>ECUATORIANO(A) INDIGENA</v>
      </c>
      <c r="F178" s="20" t="str">
        <f>VLOOKUP(A178,'REPORTE'!$A$1:$AG$1961,18,0)</f>
        <v>M</v>
      </c>
      <c r="G178" s="20" t="str">
        <f>VLOOKUP(A178,'REPORTE'!$A$1:$AG$1961,6,0)</f>
        <v>NACIONAL</v>
      </c>
      <c r="H178" s="20" t="str">
        <f>VLOOKUP(A178,'REPORTE'!$A$1:$AG$1961,30,0)</f>
        <v>Primaria</v>
      </c>
      <c r="I178" s="20" t="str">
        <f>VLOOKUP(A178,'REPORTE'!$A$1:$AG$1961,31,0)</f>
        <v>PICHINCHA</v>
      </c>
      <c r="J178" s="20" t="str">
        <f>VLOOKUP(A178,'REPORTE'!$A$1:$AG$1961,32,0)</f>
        <v>QUITO</v>
      </c>
      <c r="K178" s="20" t="str">
        <f>VLOOKUP(A178,'REPORTE'!$A$1:$AG$1961,33,0)</f>
        <v>KENNEDY</v>
      </c>
      <c r="L178" s="20" t="str">
        <f>VLOOKUP(K178,PROVINCIAS!$F$1:$G$1171,2,0)</f>
        <v>URBANA</v>
      </c>
      <c r="M178" s="20">
        <v>1000254</v>
      </c>
      <c r="N178" s="20" t="s">
        <v>15374</v>
      </c>
      <c r="O178" s="20"/>
      <c r="P178" s="20">
        <v>0.71</v>
      </c>
      <c r="Q178" s="20" t="s">
        <v>11150</v>
      </c>
      <c r="R178" s="20" t="s">
        <v>11150</v>
      </c>
      <c r="S178" s="20" t="s">
        <v>11150</v>
      </c>
      <c r="T178" s="20" t="s">
        <v>11150</v>
      </c>
      <c r="U178" s="20" t="s">
        <v>11150</v>
      </c>
      <c r="V178" s="20" t="s">
        <v>11150</v>
      </c>
      <c r="W178" s="20">
        <v>0.71</v>
      </c>
    </row>
    <row r="179" spans="1:23" x14ac:dyDescent="0.45">
      <c r="A179" s="20">
        <v>1000193</v>
      </c>
      <c r="B179" s="20" t="s">
        <v>9431</v>
      </c>
      <c r="C179" s="20" t="s">
        <v>9821</v>
      </c>
      <c r="D179" s="20">
        <v>604250399</v>
      </c>
      <c r="E179" s="20" t="str">
        <f>VLOOKUP(A179,'REPORTE'!$A$1:$AG$1961,5,0)</f>
        <v>ECUATORIANO(A) INDIGENA</v>
      </c>
      <c r="F179" s="20" t="str">
        <f>VLOOKUP(A179,'REPORTE'!$A$1:$AG$1961,18,0)</f>
        <v>M</v>
      </c>
      <c r="G179" s="20" t="str">
        <f>VLOOKUP(A179,'REPORTE'!$A$1:$AG$1961,6,0)</f>
        <v>NACIONAL</v>
      </c>
      <c r="H179" s="20" t="str">
        <f>VLOOKUP(A179,'REPORTE'!$A$1:$AG$1961,30,0)</f>
        <v>Primaria</v>
      </c>
      <c r="I179" s="20" t="str">
        <f>VLOOKUP(A179,'REPORTE'!$A$1:$AG$1961,31,0)</f>
        <v>PICHINCHA</v>
      </c>
      <c r="J179" s="20" t="str">
        <f>VLOOKUP(A179,'REPORTE'!$A$1:$AG$1961,32,0)</f>
        <v>QUITO</v>
      </c>
      <c r="K179" s="20" t="str">
        <f>VLOOKUP(A179,'REPORTE'!$A$1:$AG$1961,33,0)</f>
        <v>KENNEDY</v>
      </c>
      <c r="L179" s="20" t="str">
        <f>VLOOKUP(K179,PROVINCIAS!$F$1:$G$1171,2,0)</f>
        <v>URBANA</v>
      </c>
      <c r="M179" s="20">
        <v>1000255</v>
      </c>
      <c r="N179" s="20" t="s">
        <v>15374</v>
      </c>
      <c r="O179" s="20"/>
      <c r="P179" s="20">
        <v>2280.5700000000002</v>
      </c>
      <c r="Q179" s="20" t="s">
        <v>11150</v>
      </c>
      <c r="R179" s="20" t="s">
        <v>11150</v>
      </c>
      <c r="S179" s="20" t="s">
        <v>11150</v>
      </c>
      <c r="T179" s="20" t="s">
        <v>11150</v>
      </c>
      <c r="U179" s="20" t="s">
        <v>11150</v>
      </c>
      <c r="V179" s="20" t="s">
        <v>12147</v>
      </c>
      <c r="W179" s="20">
        <v>2280.5700000000002</v>
      </c>
    </row>
    <row r="180" spans="1:23" x14ac:dyDescent="0.45">
      <c r="A180" s="20">
        <v>1000194</v>
      </c>
      <c r="B180" s="20" t="s">
        <v>9431</v>
      </c>
      <c r="C180" s="20" t="s">
        <v>13708</v>
      </c>
      <c r="D180" s="20">
        <v>604289652</v>
      </c>
      <c r="E180" s="20" t="str">
        <f>VLOOKUP(A180,'REPORTE'!$A$1:$AG$1961,5,0)</f>
        <v>ECUATORIANO(A) INDIGENA</v>
      </c>
      <c r="F180" s="20" t="str">
        <f>VLOOKUP(A180,'REPORTE'!$A$1:$AG$1961,18,0)</f>
        <v>M</v>
      </c>
      <c r="G180" s="20" t="str">
        <f>VLOOKUP(A180,'REPORTE'!$A$1:$AG$1961,6,0)</f>
        <v>NACIONAL</v>
      </c>
      <c r="H180" s="20" t="str">
        <f>VLOOKUP(A180,'REPORTE'!$A$1:$AG$1961,30,0)</f>
        <v>Universitaria</v>
      </c>
      <c r="I180" s="20" t="str">
        <f>VLOOKUP(A180,'REPORTE'!$A$1:$AG$1961,31,0)</f>
        <v>CHIMBORAZO</v>
      </c>
      <c r="J180" s="20" t="str">
        <f>VLOOKUP(A180,'REPORTE'!$A$1:$AG$1961,32,0)</f>
        <v>RIOBAMBA</v>
      </c>
      <c r="K180" s="20" t="str">
        <f>VLOOKUP(A180,'REPORTE'!$A$1:$AG$1961,33,0)</f>
        <v>YARUQUIES</v>
      </c>
      <c r="L180" s="20" t="str">
        <f>VLOOKUP(K180,PROVINCIAS!$F$1:$G$1171,2,0)</f>
        <v>URBANA</v>
      </c>
      <c r="M180" s="20">
        <v>1000256</v>
      </c>
      <c r="N180" s="20" t="s">
        <v>15374</v>
      </c>
      <c r="O180" s="20"/>
      <c r="P180" s="20">
        <v>8.1199999999999992</v>
      </c>
      <c r="Q180" s="20" t="s">
        <v>11150</v>
      </c>
      <c r="R180" s="20" t="s">
        <v>11150</v>
      </c>
      <c r="S180" s="20" t="s">
        <v>11150</v>
      </c>
      <c r="T180" s="20" t="s">
        <v>11150</v>
      </c>
      <c r="U180" s="20" t="s">
        <v>11150</v>
      </c>
      <c r="V180" s="20" t="s">
        <v>11150</v>
      </c>
      <c r="W180" s="20">
        <v>8.1199999999999992</v>
      </c>
    </row>
    <row r="181" spans="1:23" x14ac:dyDescent="0.45">
      <c r="A181" s="20">
        <v>1000195</v>
      </c>
      <c r="B181" s="20" t="s">
        <v>9431</v>
      </c>
      <c r="C181" s="20" t="s">
        <v>9928</v>
      </c>
      <c r="D181" s="20">
        <v>104435128</v>
      </c>
      <c r="E181" s="20" t="str">
        <f>VLOOKUP(A181,'REPORTE'!$A$1:$AG$1961,5,0)</f>
        <v>ECUATORIANO(A) INDIGENA</v>
      </c>
      <c r="F181" s="20" t="str">
        <f>VLOOKUP(A181,'REPORTE'!$A$1:$AG$1961,18,0)</f>
        <v>M</v>
      </c>
      <c r="G181" s="20" t="str">
        <f>VLOOKUP(A181,'REPORTE'!$A$1:$AG$1961,6,0)</f>
        <v>NACIONAL</v>
      </c>
      <c r="H181" s="20" t="str">
        <f>VLOOKUP(A181,'REPORTE'!$A$1:$AG$1961,30,0)</f>
        <v>Primaria</v>
      </c>
      <c r="I181" s="20" t="str">
        <f>VLOOKUP(A181,'REPORTE'!$A$1:$AG$1961,31,0)</f>
        <v>PICHINCHA</v>
      </c>
      <c r="J181" s="20" t="str">
        <f>VLOOKUP(A181,'REPORTE'!$A$1:$AG$1961,32,0)</f>
        <v>QUITO</v>
      </c>
      <c r="K181" s="20" t="str">
        <f>VLOOKUP(A181,'REPORTE'!$A$1:$AG$1961,33,0)</f>
        <v>COTOCOLLAO</v>
      </c>
      <c r="L181" s="20" t="str">
        <f>VLOOKUP(K181,PROVINCIAS!$F$1:$G$1171,2,0)</f>
        <v>URBANA</v>
      </c>
      <c r="M181" s="20">
        <v>1000257</v>
      </c>
      <c r="N181" s="20" t="s">
        <v>15374</v>
      </c>
      <c r="O181" s="20"/>
      <c r="P181" s="20">
        <v>0.02</v>
      </c>
      <c r="Q181" s="20" t="s">
        <v>11150</v>
      </c>
      <c r="R181" s="20" t="s">
        <v>11150</v>
      </c>
      <c r="S181" s="20" t="s">
        <v>11150</v>
      </c>
      <c r="T181" s="20" t="s">
        <v>11150</v>
      </c>
      <c r="U181" s="20" t="s">
        <v>11150</v>
      </c>
      <c r="V181" s="20" t="s">
        <v>11150</v>
      </c>
      <c r="W181" s="20">
        <v>0.02</v>
      </c>
    </row>
    <row r="182" spans="1:23" x14ac:dyDescent="0.45">
      <c r="A182" s="20">
        <v>1000198</v>
      </c>
      <c r="B182" s="20" t="s">
        <v>9431</v>
      </c>
      <c r="C182" s="20" t="s">
        <v>10458</v>
      </c>
      <c r="D182" s="20">
        <v>200930576</v>
      </c>
      <c r="E182" s="20" t="str">
        <f>VLOOKUP(A182,'REPORTE'!$A$1:$AG$1961,5,0)</f>
        <v>ECUATORIANO(A) INDIGENA</v>
      </c>
      <c r="F182" s="20" t="str">
        <f>VLOOKUP(A182,'REPORTE'!$A$1:$AG$1961,18,0)</f>
        <v>M</v>
      </c>
      <c r="G182" s="20" t="str">
        <f>VLOOKUP(A182,'REPORTE'!$A$1:$AG$1961,6,0)</f>
        <v>NACIONAL</v>
      </c>
      <c r="H182" s="20" t="str">
        <f>VLOOKUP(A182,'REPORTE'!$A$1:$AG$1961,30,0)</f>
        <v>Primaria</v>
      </c>
      <c r="I182" s="20" t="str">
        <f>VLOOKUP(A182,'REPORTE'!$A$1:$AG$1961,31,0)</f>
        <v>PICHINCHA</v>
      </c>
      <c r="J182" s="20" t="str">
        <f>VLOOKUP(A182,'REPORTE'!$A$1:$AG$1961,32,0)</f>
        <v>QUITO</v>
      </c>
      <c r="K182" s="20" t="str">
        <f>VLOOKUP(A182,'REPORTE'!$A$1:$AG$1961,33,0)</f>
        <v>COTOCOLLAO</v>
      </c>
      <c r="L182" s="20" t="str">
        <f>VLOOKUP(K182,PROVINCIAS!$F$1:$G$1171,2,0)</f>
        <v>URBANA</v>
      </c>
      <c r="M182" s="20">
        <v>1000258</v>
      </c>
      <c r="N182" s="20" t="s">
        <v>15374</v>
      </c>
      <c r="O182" s="20"/>
      <c r="P182" s="20">
        <v>0.17</v>
      </c>
      <c r="Q182" s="20" t="s">
        <v>11150</v>
      </c>
      <c r="R182" s="20" t="s">
        <v>11150</v>
      </c>
      <c r="S182" s="20" t="s">
        <v>11150</v>
      </c>
      <c r="T182" s="20" t="s">
        <v>11150</v>
      </c>
      <c r="U182" s="20" t="s">
        <v>11150</v>
      </c>
      <c r="V182" s="20" t="s">
        <v>11150</v>
      </c>
      <c r="W182" s="20">
        <v>0.17</v>
      </c>
    </row>
    <row r="183" spans="1:23" x14ac:dyDescent="0.45">
      <c r="A183" s="20">
        <v>1000196</v>
      </c>
      <c r="B183" s="20" t="s">
        <v>9431</v>
      </c>
      <c r="C183" s="20" t="s">
        <v>9783</v>
      </c>
      <c r="D183" s="20">
        <v>1722317656</v>
      </c>
      <c r="E183" s="20" t="str">
        <f>VLOOKUP(A183,'REPORTE'!$A$1:$AG$1961,5,0)</f>
        <v>ECUATORIANO(A) INDIGENA</v>
      </c>
      <c r="F183" s="20" t="str">
        <f>VLOOKUP(A183,'REPORTE'!$A$1:$AG$1961,18,0)</f>
        <v>M</v>
      </c>
      <c r="G183" s="20" t="str">
        <f>VLOOKUP(A183,'REPORTE'!$A$1:$AG$1961,6,0)</f>
        <v>NACIONAL</v>
      </c>
      <c r="H183" s="20" t="str">
        <f>VLOOKUP(A183,'REPORTE'!$A$1:$AG$1961,30,0)</f>
        <v>Universitaria</v>
      </c>
      <c r="I183" s="20" t="str">
        <f>VLOOKUP(A183,'REPORTE'!$A$1:$AG$1961,31,0)</f>
        <v>PICHINCHA</v>
      </c>
      <c r="J183" s="20" t="str">
        <f>VLOOKUP(A183,'REPORTE'!$A$1:$AG$1961,32,0)</f>
        <v>QUITO</v>
      </c>
      <c r="K183" s="20" t="str">
        <f>VLOOKUP(A183,'REPORTE'!$A$1:$AG$1961,33,0)</f>
        <v>COTOCOLLAO</v>
      </c>
      <c r="L183" s="20" t="str">
        <f>VLOOKUP(K183,PROVINCIAS!$F$1:$G$1171,2,0)</f>
        <v>URBANA</v>
      </c>
      <c r="M183" s="20">
        <v>1000259</v>
      </c>
      <c r="N183" s="20" t="s">
        <v>15374</v>
      </c>
      <c r="O183" s="20"/>
      <c r="P183" s="20">
        <v>605.22</v>
      </c>
      <c r="Q183" s="20" t="s">
        <v>11835</v>
      </c>
      <c r="R183" s="20" t="s">
        <v>11150</v>
      </c>
      <c r="S183" s="20" t="s">
        <v>11150</v>
      </c>
      <c r="T183" s="20" t="s">
        <v>11150</v>
      </c>
      <c r="U183" s="20" t="s">
        <v>11150</v>
      </c>
      <c r="V183" s="20" t="s">
        <v>11150</v>
      </c>
      <c r="W183" s="20">
        <v>1405.22</v>
      </c>
    </row>
    <row r="184" spans="1:23" x14ac:dyDescent="0.45">
      <c r="A184" s="20">
        <v>1000197</v>
      </c>
      <c r="B184" s="20" t="s">
        <v>9431</v>
      </c>
      <c r="C184" s="20" t="s">
        <v>13709</v>
      </c>
      <c r="D184" s="20">
        <v>201794070</v>
      </c>
      <c r="E184" s="20" t="str">
        <f>VLOOKUP(A184,'REPORTE'!$A$1:$AG$1961,5,0)</f>
        <v>ECUATORIANO(A) INDIGENA</v>
      </c>
      <c r="F184" s="20" t="str">
        <f>VLOOKUP(A184,'REPORTE'!$A$1:$AG$1961,18,0)</f>
        <v>M</v>
      </c>
      <c r="G184" s="20" t="str">
        <f>VLOOKUP(A184,'REPORTE'!$A$1:$AG$1961,6,0)</f>
        <v>NACIONAL</v>
      </c>
      <c r="H184" s="20" t="str">
        <f>VLOOKUP(A184,'REPORTE'!$A$1:$AG$1961,30,0)</f>
        <v>Primaria</v>
      </c>
      <c r="I184" s="20" t="str">
        <f>VLOOKUP(A184,'REPORTE'!$A$1:$AG$1961,31,0)</f>
        <v>GUAYAS</v>
      </c>
      <c r="J184" s="20" t="str">
        <f>VLOOKUP(A184,'REPORTE'!$A$1:$AG$1961,32,0)</f>
        <v>GUAYAQUIL</v>
      </c>
      <c r="K184" s="20" t="str">
        <f>VLOOKUP(A184,'REPORTE'!$A$1:$AG$1961,33,0)</f>
        <v>PASCUALES</v>
      </c>
      <c r="L184" s="20" t="str">
        <f>VLOOKUP(K184,PROVINCIAS!$F$1:$G$1171,2,0)</f>
        <v>URBANA</v>
      </c>
      <c r="M184" s="20">
        <v>1000260</v>
      </c>
      <c r="N184" s="20" t="s">
        <v>15374</v>
      </c>
      <c r="O184" s="20"/>
      <c r="P184" s="20">
        <v>68.84</v>
      </c>
      <c r="Q184" s="20" t="s">
        <v>11150</v>
      </c>
      <c r="R184" s="20" t="s">
        <v>11150</v>
      </c>
      <c r="S184" s="20" t="s">
        <v>11150</v>
      </c>
      <c r="T184" s="20" t="s">
        <v>11150</v>
      </c>
      <c r="U184" s="20" t="s">
        <v>11150</v>
      </c>
      <c r="V184" s="20" t="s">
        <v>11150</v>
      </c>
      <c r="W184" s="20">
        <v>68.84</v>
      </c>
    </row>
    <row r="185" spans="1:23" x14ac:dyDescent="0.45">
      <c r="A185" s="20">
        <v>1000199</v>
      </c>
      <c r="B185" s="20" t="s">
        <v>9431</v>
      </c>
      <c r="C185" s="20" t="s">
        <v>13710</v>
      </c>
      <c r="D185" s="20">
        <v>603523879</v>
      </c>
      <c r="E185" s="20" t="str">
        <f>VLOOKUP(A185,'REPORTE'!$A$1:$AG$1961,5,0)</f>
        <v>ECUATORIANO(A)</v>
      </c>
      <c r="F185" s="20" t="str">
        <f>VLOOKUP(A185,'REPORTE'!$A$1:$AG$1961,18,0)</f>
        <v>M</v>
      </c>
      <c r="G185" s="20" t="str">
        <f>VLOOKUP(A185,'REPORTE'!$A$1:$AG$1961,6,0)</f>
        <v>NACIONAL</v>
      </c>
      <c r="H185" s="20" t="str">
        <f>VLOOKUP(A185,'REPORTE'!$A$1:$AG$1961,30,0)</f>
        <v>Secundaria</v>
      </c>
      <c r="I185" s="20" t="str">
        <f>VLOOKUP(A185,'REPORTE'!$A$1:$AG$1961,31,0)</f>
        <v>CHIMBORAZO</v>
      </c>
      <c r="J185" s="20" t="str">
        <f>VLOOKUP(A185,'REPORTE'!$A$1:$AG$1961,32,0)</f>
        <v>RIOBAMBA</v>
      </c>
      <c r="K185" s="20" t="str">
        <f>VLOOKUP(A185,'REPORTE'!$A$1:$AG$1961,33,0)</f>
        <v>LIZARZABURU</v>
      </c>
      <c r="L185" s="20" t="str">
        <f>VLOOKUP(K185,PROVINCIAS!$F$1:$G$1171,2,0)</f>
        <v>URBANA</v>
      </c>
      <c r="M185" s="20">
        <v>1000261</v>
      </c>
      <c r="N185" s="20" t="s">
        <v>15375</v>
      </c>
      <c r="O185" s="20">
        <v>43793</v>
      </c>
      <c r="P185" s="20">
        <v>30.37</v>
      </c>
      <c r="Q185" s="20" t="s">
        <v>11150</v>
      </c>
      <c r="R185" s="20" t="s">
        <v>11150</v>
      </c>
      <c r="S185" s="20" t="s">
        <v>11150</v>
      </c>
      <c r="T185" s="20" t="s">
        <v>11150</v>
      </c>
      <c r="U185" s="20" t="s">
        <v>11150</v>
      </c>
      <c r="V185" s="20" t="s">
        <v>11150</v>
      </c>
      <c r="W185" s="20">
        <v>30.37</v>
      </c>
    </row>
    <row r="186" spans="1:23" x14ac:dyDescent="0.45">
      <c r="A186" s="20">
        <v>1000201</v>
      </c>
      <c r="B186" s="20" t="s">
        <v>9431</v>
      </c>
      <c r="C186" s="20" t="s">
        <v>9656</v>
      </c>
      <c r="D186" s="20">
        <v>1753750130</v>
      </c>
      <c r="E186" s="20" t="str">
        <f>VLOOKUP(A186,'REPORTE'!$A$1:$AG$1961,5,0)</f>
        <v>ECUATORIANO(A)</v>
      </c>
      <c r="F186" s="20" t="str">
        <f>VLOOKUP(A186,'REPORTE'!$A$1:$AG$1961,18,0)</f>
        <v>F</v>
      </c>
      <c r="G186" s="20" t="str">
        <f>VLOOKUP(A186,'REPORTE'!$A$1:$AG$1961,6,0)</f>
        <v>NACIONAL</v>
      </c>
      <c r="H186" s="20" t="str">
        <f>VLOOKUP(A186,'REPORTE'!$A$1:$AG$1961,30,0)</f>
        <v>Ninguna</v>
      </c>
      <c r="I186" s="20" t="str">
        <f>VLOOKUP(A186,'REPORTE'!$A$1:$AG$1961,31,0)</f>
        <v>IMBABURA</v>
      </c>
      <c r="J186" s="20" t="str">
        <f>VLOOKUP(A186,'REPORTE'!$A$1:$AG$1961,32,0)</f>
        <v>IBARRA</v>
      </c>
      <c r="K186" s="20" t="str">
        <f>VLOOKUP(A186,'REPORTE'!$A$1:$AG$1961,33,0)</f>
        <v>IBARRA</v>
      </c>
      <c r="L186" s="20" t="str">
        <f>VLOOKUP(K186,PROVINCIAS!$F$1:$G$1171,2,0)</f>
        <v>URBANA</v>
      </c>
      <c r="M186" s="20">
        <v>1000263</v>
      </c>
      <c r="N186" s="20" t="s">
        <v>15374</v>
      </c>
      <c r="O186" s="20"/>
      <c r="P186" s="20">
        <v>0</v>
      </c>
      <c r="Q186" s="20" t="s">
        <v>11150</v>
      </c>
      <c r="R186" s="20" t="s">
        <v>11150</v>
      </c>
      <c r="S186" s="20" t="s">
        <v>11150</v>
      </c>
      <c r="T186" s="20" t="s">
        <v>11150</v>
      </c>
      <c r="U186" s="20" t="s">
        <v>11150</v>
      </c>
      <c r="V186" s="20" t="s">
        <v>11150</v>
      </c>
      <c r="W186" s="20">
        <v>0</v>
      </c>
    </row>
    <row r="187" spans="1:23" x14ac:dyDescent="0.45">
      <c r="A187" s="20">
        <v>1000190</v>
      </c>
      <c r="B187" s="20" t="s">
        <v>9431</v>
      </c>
      <c r="C187" s="20" t="s">
        <v>10372</v>
      </c>
      <c r="D187" s="20">
        <v>602349169</v>
      </c>
      <c r="E187" s="20" t="str">
        <f>VLOOKUP(A187,'REPORTE'!$A$1:$AG$1961,5,0)</f>
        <v>ECUATORIANO(A) INDIGENA</v>
      </c>
      <c r="F187" s="20" t="str">
        <f>VLOOKUP(A187,'REPORTE'!$A$1:$AG$1961,18,0)</f>
        <v>F</v>
      </c>
      <c r="G187" s="20" t="str">
        <f>VLOOKUP(A187,'REPORTE'!$A$1:$AG$1961,6,0)</f>
        <v>NACIONAL</v>
      </c>
      <c r="H187" s="20" t="str">
        <f>VLOOKUP(A187,'REPORTE'!$A$1:$AG$1961,30,0)</f>
        <v>Primaria</v>
      </c>
      <c r="I187" s="20" t="str">
        <f>VLOOKUP(A187,'REPORTE'!$A$1:$AG$1961,31,0)</f>
        <v>PICHINCHA</v>
      </c>
      <c r="J187" s="20" t="str">
        <f>VLOOKUP(A187,'REPORTE'!$A$1:$AG$1961,32,0)</f>
        <v>QUITO</v>
      </c>
      <c r="K187" s="20" t="str">
        <f>VLOOKUP(A187,'REPORTE'!$A$1:$AG$1961,33,0)</f>
        <v>COTOCOLLAO</v>
      </c>
      <c r="L187" s="20" t="str">
        <f>VLOOKUP(K187,PROVINCIAS!$F$1:$G$1171,2,0)</f>
        <v>URBANA</v>
      </c>
      <c r="M187" s="20">
        <v>1000264</v>
      </c>
      <c r="N187" s="20" t="s">
        <v>15374</v>
      </c>
      <c r="O187" s="20"/>
      <c r="P187" s="20">
        <v>2117.6</v>
      </c>
      <c r="Q187" s="20" t="s">
        <v>11150</v>
      </c>
      <c r="R187" s="20" t="s">
        <v>11150</v>
      </c>
      <c r="S187" s="20" t="s">
        <v>11150</v>
      </c>
      <c r="T187" s="20" t="s">
        <v>11150</v>
      </c>
      <c r="U187" s="20" t="s">
        <v>11150</v>
      </c>
      <c r="V187" s="20" t="s">
        <v>12254</v>
      </c>
      <c r="W187" s="20">
        <v>2117.6</v>
      </c>
    </row>
    <row r="188" spans="1:23" x14ac:dyDescent="0.45">
      <c r="A188" s="20">
        <v>1000203</v>
      </c>
      <c r="B188" s="20" t="s">
        <v>9431</v>
      </c>
      <c r="C188" s="20" t="s">
        <v>10242</v>
      </c>
      <c r="D188" s="20">
        <v>605472133</v>
      </c>
      <c r="E188" s="20" t="str">
        <f>VLOOKUP(A188,'REPORTE'!$A$1:$AG$1961,5,0)</f>
        <v>ECUATORIANO(A)</v>
      </c>
      <c r="F188" s="20" t="str">
        <f>VLOOKUP(A188,'REPORTE'!$A$1:$AG$1961,18,0)</f>
        <v>M</v>
      </c>
      <c r="G188" s="20" t="str">
        <f>VLOOKUP(A188,'REPORTE'!$A$1:$AG$1961,6,0)</f>
        <v>NACIONAL</v>
      </c>
      <c r="H188" s="20" t="str">
        <f>VLOOKUP(A188,'REPORTE'!$A$1:$AG$1961,30,0)</f>
        <v>Secundaria</v>
      </c>
      <c r="I188" s="20" t="str">
        <f>VLOOKUP(A188,'REPORTE'!$A$1:$AG$1961,31,0)</f>
        <v>CHIMBORAZO</v>
      </c>
      <c r="J188" s="20" t="str">
        <f>VLOOKUP(A188,'REPORTE'!$A$1:$AG$1961,32,0)</f>
        <v>CHUNCHI</v>
      </c>
      <c r="K188" s="20" t="str">
        <f>VLOOKUP(A188,'REPORTE'!$A$1:$AG$1961,33,0)</f>
        <v>CHUNCHI</v>
      </c>
      <c r="L188" s="20" t="str">
        <f>VLOOKUP(K188,PROVINCIAS!$F$1:$G$1171,2,0)</f>
        <v>URBANA</v>
      </c>
      <c r="M188" s="20">
        <v>1000265</v>
      </c>
      <c r="N188" s="20" t="s">
        <v>15374</v>
      </c>
      <c r="O188" s="20"/>
      <c r="P188" s="20">
        <v>0.04</v>
      </c>
      <c r="Q188" s="20" t="s">
        <v>11150</v>
      </c>
      <c r="R188" s="20" t="s">
        <v>11150</v>
      </c>
      <c r="S188" s="20" t="s">
        <v>13896</v>
      </c>
      <c r="T188" s="20" t="s">
        <v>12025</v>
      </c>
      <c r="U188" s="20" t="s">
        <v>11150</v>
      </c>
      <c r="V188" s="20" t="s">
        <v>11150</v>
      </c>
      <c r="W188" s="20">
        <v>130.04</v>
      </c>
    </row>
    <row r="189" spans="1:23" x14ac:dyDescent="0.45">
      <c r="A189" s="20">
        <v>1000204</v>
      </c>
      <c r="B189" s="20" t="s">
        <v>9431</v>
      </c>
      <c r="C189" s="20" t="s">
        <v>9601</v>
      </c>
      <c r="D189" s="20">
        <v>1723601694</v>
      </c>
      <c r="E189" s="20" t="str">
        <f>VLOOKUP(A189,'REPORTE'!$A$1:$AG$1961,5,0)</f>
        <v>ECUATORIANO(A)</v>
      </c>
      <c r="F189" s="20" t="str">
        <f>VLOOKUP(A189,'REPORTE'!$A$1:$AG$1961,18,0)</f>
        <v>F</v>
      </c>
      <c r="G189" s="20" t="str">
        <f>VLOOKUP(A189,'REPORTE'!$A$1:$AG$1961,6,0)</f>
        <v>NACIONAL</v>
      </c>
      <c r="H189" s="20" t="str">
        <f>VLOOKUP(A189,'REPORTE'!$A$1:$AG$1961,30,0)</f>
        <v>Secundaria</v>
      </c>
      <c r="I189" s="20" t="str">
        <f>VLOOKUP(A189,'REPORTE'!$A$1:$AG$1961,31,0)</f>
        <v>PICHINCHA</v>
      </c>
      <c r="J189" s="20" t="str">
        <f>VLOOKUP(A189,'REPORTE'!$A$1:$AG$1961,32,0)</f>
        <v>QUITO</v>
      </c>
      <c r="K189" s="20" t="str">
        <f>VLOOKUP(A189,'REPORTE'!$A$1:$AG$1961,33,0)</f>
        <v>COTOCOLLAO</v>
      </c>
      <c r="L189" s="20" t="str">
        <f>VLOOKUP(K189,PROVINCIAS!$F$1:$G$1171,2,0)</f>
        <v>URBANA</v>
      </c>
      <c r="M189" s="20">
        <v>1000266</v>
      </c>
      <c r="N189" s="20" t="s">
        <v>15374</v>
      </c>
      <c r="O189" s="20"/>
      <c r="P189" s="20">
        <v>4.16</v>
      </c>
      <c r="Q189" s="20" t="s">
        <v>11150</v>
      </c>
      <c r="R189" s="20" t="s">
        <v>11150</v>
      </c>
      <c r="S189" s="20" t="s">
        <v>11150</v>
      </c>
      <c r="T189" s="20" t="s">
        <v>11150</v>
      </c>
      <c r="U189" s="20" t="s">
        <v>11150</v>
      </c>
      <c r="V189" s="20" t="s">
        <v>11150</v>
      </c>
      <c r="W189" s="20">
        <v>4.16</v>
      </c>
    </row>
    <row r="190" spans="1:23" x14ac:dyDescent="0.45">
      <c r="A190" s="20">
        <v>1000206</v>
      </c>
      <c r="B190" s="20" t="s">
        <v>9431</v>
      </c>
      <c r="C190" s="20" t="s">
        <v>9704</v>
      </c>
      <c r="D190" s="20">
        <v>600827372</v>
      </c>
      <c r="E190" s="20" t="str">
        <f>VLOOKUP(A190,'REPORTE'!$A$1:$AG$1961,5,0)</f>
        <v>ECUATORIANO(A) INDIGENA</v>
      </c>
      <c r="F190" s="20" t="str">
        <f>VLOOKUP(A190,'REPORTE'!$A$1:$AG$1961,18,0)</f>
        <v>M</v>
      </c>
      <c r="G190" s="20" t="str">
        <f>VLOOKUP(A190,'REPORTE'!$A$1:$AG$1961,6,0)</f>
        <v>NACIONAL</v>
      </c>
      <c r="H190" s="20" t="str">
        <f>VLOOKUP(A190,'REPORTE'!$A$1:$AG$1961,30,0)</f>
        <v>Primaria</v>
      </c>
      <c r="I190" s="20" t="str">
        <f>VLOOKUP(A190,'REPORTE'!$A$1:$AG$1961,31,0)</f>
        <v>CHIMBORAZO</v>
      </c>
      <c r="J190" s="20" t="str">
        <f>VLOOKUP(A190,'REPORTE'!$A$1:$AG$1961,32,0)</f>
        <v>RIOBAMBA</v>
      </c>
      <c r="K190" s="20" t="str">
        <f>VLOOKUP(A190,'REPORTE'!$A$1:$AG$1961,33,0)</f>
        <v>YARUQUIES</v>
      </c>
      <c r="L190" s="20" t="str">
        <f>VLOOKUP(K190,PROVINCIAS!$F$1:$G$1171,2,0)</f>
        <v>URBANA</v>
      </c>
      <c r="M190" s="20">
        <v>1000268</v>
      </c>
      <c r="N190" s="20" t="s">
        <v>15374</v>
      </c>
      <c r="O190" s="20"/>
      <c r="P190" s="20">
        <v>1404.27</v>
      </c>
      <c r="Q190" s="20" t="s">
        <v>11150</v>
      </c>
      <c r="R190" s="20" t="s">
        <v>11150</v>
      </c>
      <c r="S190" s="20" t="s">
        <v>11150</v>
      </c>
      <c r="T190" s="20" t="s">
        <v>11150</v>
      </c>
      <c r="U190" s="20" t="s">
        <v>11150</v>
      </c>
      <c r="V190" s="20" t="s">
        <v>12076</v>
      </c>
      <c r="W190" s="20">
        <v>1404.27</v>
      </c>
    </row>
    <row r="191" spans="1:23" x14ac:dyDescent="0.45">
      <c r="A191" s="20">
        <v>1000207</v>
      </c>
      <c r="B191" s="20" t="s">
        <v>9431</v>
      </c>
      <c r="C191" s="20" t="s">
        <v>9778</v>
      </c>
      <c r="D191" s="20">
        <v>1720272911</v>
      </c>
      <c r="E191" s="20" t="str">
        <f>VLOOKUP(A191,'REPORTE'!$A$1:$AG$1961,5,0)</f>
        <v>ECUATORIANO(A) INDIGENA</v>
      </c>
      <c r="F191" s="20" t="str">
        <f>VLOOKUP(A191,'REPORTE'!$A$1:$AG$1961,18,0)</f>
        <v>F</v>
      </c>
      <c r="G191" s="20" t="str">
        <f>VLOOKUP(A191,'REPORTE'!$A$1:$AG$1961,6,0)</f>
        <v>NACIONAL</v>
      </c>
      <c r="H191" s="20" t="str">
        <f>VLOOKUP(A191,'REPORTE'!$A$1:$AG$1961,30,0)</f>
        <v>Secundaria</v>
      </c>
      <c r="I191" s="20" t="str">
        <f>VLOOKUP(A191,'REPORTE'!$A$1:$AG$1961,31,0)</f>
        <v>PICHINCHA</v>
      </c>
      <c r="J191" s="20" t="str">
        <f>VLOOKUP(A191,'REPORTE'!$A$1:$AG$1961,32,0)</f>
        <v>QUITO</v>
      </c>
      <c r="K191" s="20" t="str">
        <f>VLOOKUP(A191,'REPORTE'!$A$1:$AG$1961,33,0)</f>
        <v>COTOCOLLAO</v>
      </c>
      <c r="L191" s="20" t="str">
        <f>VLOOKUP(K191,PROVINCIAS!$F$1:$G$1171,2,0)</f>
        <v>URBANA</v>
      </c>
      <c r="M191" s="20">
        <v>1000269</v>
      </c>
      <c r="N191" s="20" t="s">
        <v>15374</v>
      </c>
      <c r="O191" s="20"/>
      <c r="P191" s="20">
        <v>466.98</v>
      </c>
      <c r="Q191" s="20" t="s">
        <v>11150</v>
      </c>
      <c r="R191" s="20" t="s">
        <v>11150</v>
      </c>
      <c r="S191" s="20" t="s">
        <v>11150</v>
      </c>
      <c r="T191" s="20" t="s">
        <v>11150</v>
      </c>
      <c r="U191" s="20" t="s">
        <v>11150</v>
      </c>
      <c r="V191" s="20" t="s">
        <v>11150</v>
      </c>
      <c r="W191" s="20">
        <v>466.98</v>
      </c>
    </row>
    <row r="192" spans="1:23" x14ac:dyDescent="0.45">
      <c r="A192" s="20">
        <v>1000208</v>
      </c>
      <c r="B192" s="20" t="s">
        <v>9431</v>
      </c>
      <c r="C192" s="20" t="s">
        <v>13713</v>
      </c>
      <c r="D192" s="20">
        <v>1719298885</v>
      </c>
      <c r="E192" s="20" t="str">
        <f>VLOOKUP(A192,'REPORTE'!$A$1:$AG$1961,5,0)</f>
        <v>ECUATORIANO(A) INDIGENA</v>
      </c>
      <c r="F192" s="20" t="str">
        <f>VLOOKUP(A192,'REPORTE'!$A$1:$AG$1961,18,0)</f>
        <v>F</v>
      </c>
      <c r="G192" s="20" t="str">
        <f>VLOOKUP(A192,'REPORTE'!$A$1:$AG$1961,6,0)</f>
        <v>NACIONAL</v>
      </c>
      <c r="H192" s="20" t="str">
        <f>VLOOKUP(A192,'REPORTE'!$A$1:$AG$1961,30,0)</f>
        <v>Primaria</v>
      </c>
      <c r="I192" s="20" t="str">
        <f>VLOOKUP(A192,'REPORTE'!$A$1:$AG$1961,31,0)</f>
        <v>PICHINCHA</v>
      </c>
      <c r="J192" s="20" t="str">
        <f>VLOOKUP(A192,'REPORTE'!$A$1:$AG$1961,32,0)</f>
        <v>QUITO</v>
      </c>
      <c r="K192" s="20" t="str">
        <f>VLOOKUP(A192,'REPORTE'!$A$1:$AG$1961,33,0)</f>
        <v>COTOCOLLAO</v>
      </c>
      <c r="L192" s="20" t="str">
        <f>VLOOKUP(K192,PROVINCIAS!$F$1:$G$1171,2,0)</f>
        <v>URBANA</v>
      </c>
      <c r="M192" s="20">
        <v>1000270</v>
      </c>
      <c r="N192" s="20" t="s">
        <v>15374</v>
      </c>
      <c r="O192" s="20"/>
      <c r="P192" s="20">
        <v>3872.59</v>
      </c>
      <c r="Q192" s="20" t="s">
        <v>11955</v>
      </c>
      <c r="R192" s="20" t="s">
        <v>11150</v>
      </c>
      <c r="S192" s="20" t="s">
        <v>11150</v>
      </c>
      <c r="T192" s="20" t="s">
        <v>14596</v>
      </c>
      <c r="U192" s="20" t="s">
        <v>11150</v>
      </c>
      <c r="V192" s="20" t="s">
        <v>14580</v>
      </c>
      <c r="W192" s="20">
        <v>4364.18</v>
      </c>
    </row>
    <row r="193" spans="1:23" x14ac:dyDescent="0.45">
      <c r="A193" s="20">
        <v>1000209</v>
      </c>
      <c r="B193" s="20" t="s">
        <v>9431</v>
      </c>
      <c r="C193" s="20" t="s">
        <v>13714</v>
      </c>
      <c r="D193" s="20">
        <v>603719139</v>
      </c>
      <c r="E193" s="20" t="str">
        <f>VLOOKUP(A193,'REPORTE'!$A$1:$AG$1961,5,0)</f>
        <v>ECUATORIANO(A) INDIGENA</v>
      </c>
      <c r="F193" s="20" t="str">
        <f>VLOOKUP(A193,'REPORTE'!$A$1:$AG$1961,18,0)</f>
        <v>M</v>
      </c>
      <c r="G193" s="20" t="str">
        <f>VLOOKUP(A193,'REPORTE'!$A$1:$AG$1961,6,0)</f>
        <v>NACIONAL</v>
      </c>
      <c r="H193" s="20" t="str">
        <f>VLOOKUP(A193,'REPORTE'!$A$1:$AG$1961,30,0)</f>
        <v>Universitaria</v>
      </c>
      <c r="I193" s="20" t="str">
        <f>VLOOKUP(A193,'REPORTE'!$A$1:$AG$1961,31,0)</f>
        <v>CHIMBORAZO</v>
      </c>
      <c r="J193" s="20" t="str">
        <f>VLOOKUP(A193,'REPORTE'!$A$1:$AG$1961,32,0)</f>
        <v>RIOBAMBA</v>
      </c>
      <c r="K193" s="20" t="str">
        <f>VLOOKUP(A193,'REPORTE'!$A$1:$AG$1961,33,0)</f>
        <v>CACHA (CAB EN MACHANGARA)</v>
      </c>
      <c r="L193" s="20" t="str">
        <f>VLOOKUP(K193,PROVINCIAS!$F$1:$G$1171,2,0)</f>
        <v>RURAL</v>
      </c>
      <c r="M193" s="20">
        <v>1000271</v>
      </c>
      <c r="N193" s="20" t="s">
        <v>15374</v>
      </c>
      <c r="O193" s="20"/>
      <c r="P193" s="20">
        <v>31.39</v>
      </c>
      <c r="Q193" s="20" t="s">
        <v>11150</v>
      </c>
      <c r="R193" s="20" t="s">
        <v>11150</v>
      </c>
      <c r="S193" s="20" t="s">
        <v>11150</v>
      </c>
      <c r="T193" s="20" t="s">
        <v>11150</v>
      </c>
      <c r="U193" s="20" t="s">
        <v>11150</v>
      </c>
      <c r="V193" s="20" t="s">
        <v>11150</v>
      </c>
      <c r="W193" s="20">
        <v>31.39</v>
      </c>
    </row>
    <row r="194" spans="1:23" x14ac:dyDescent="0.45">
      <c r="A194" s="20">
        <v>1000210</v>
      </c>
      <c r="B194" s="20" t="s">
        <v>9431</v>
      </c>
      <c r="C194" s="20" t="s">
        <v>13715</v>
      </c>
      <c r="D194" s="20">
        <v>1708157316</v>
      </c>
      <c r="E194" s="20" t="str">
        <f>VLOOKUP(A194,'REPORTE'!$A$1:$AG$1961,5,0)</f>
        <v>ECUATORIANO(A) INDIGENA</v>
      </c>
      <c r="F194" s="20" t="str">
        <f>VLOOKUP(A194,'REPORTE'!$A$1:$AG$1961,18,0)</f>
        <v>F</v>
      </c>
      <c r="G194" s="20" t="str">
        <f>VLOOKUP(A194,'REPORTE'!$A$1:$AG$1961,6,0)</f>
        <v>NACIONAL</v>
      </c>
      <c r="H194" s="20" t="str">
        <f>VLOOKUP(A194,'REPORTE'!$A$1:$AG$1961,30,0)</f>
        <v>Secundaria</v>
      </c>
      <c r="I194" s="20" t="str">
        <f>VLOOKUP(A194,'REPORTE'!$A$1:$AG$1961,31,0)</f>
        <v>PICHINCHA</v>
      </c>
      <c r="J194" s="20" t="str">
        <f>VLOOKUP(A194,'REPORTE'!$A$1:$AG$1961,32,0)</f>
        <v>QUITO</v>
      </c>
      <c r="K194" s="20" t="str">
        <f>VLOOKUP(A194,'REPORTE'!$A$1:$AG$1961,33,0)</f>
        <v>COTOCOLLAO</v>
      </c>
      <c r="L194" s="20" t="str">
        <f>VLOOKUP(K194,PROVINCIAS!$F$1:$G$1171,2,0)</f>
        <v>URBANA</v>
      </c>
      <c r="M194" s="20">
        <v>1000272</v>
      </c>
      <c r="N194" s="20" t="s">
        <v>15374</v>
      </c>
      <c r="O194" s="20"/>
      <c r="P194" s="20">
        <v>4.41</v>
      </c>
      <c r="Q194" s="20" t="s">
        <v>11150</v>
      </c>
      <c r="R194" s="20" t="s">
        <v>11150</v>
      </c>
      <c r="S194" s="20" t="s">
        <v>11150</v>
      </c>
      <c r="T194" s="20" t="s">
        <v>11150</v>
      </c>
      <c r="U194" s="20" t="s">
        <v>11150</v>
      </c>
      <c r="V194" s="20" t="s">
        <v>11150</v>
      </c>
      <c r="W194" s="20">
        <v>4.41</v>
      </c>
    </row>
    <row r="195" spans="1:23" x14ac:dyDescent="0.45">
      <c r="A195" s="20">
        <v>1000211</v>
      </c>
      <c r="B195" s="20" t="s">
        <v>9431</v>
      </c>
      <c r="C195" s="20" t="s">
        <v>10459</v>
      </c>
      <c r="D195" s="20">
        <v>1705941001</v>
      </c>
      <c r="E195" s="20" t="str">
        <f>VLOOKUP(A195,'REPORTE'!$A$1:$AG$1961,5,0)</f>
        <v>ECUATORIANO(A) INDIGENA</v>
      </c>
      <c r="F195" s="20" t="str">
        <f>VLOOKUP(A195,'REPORTE'!$A$1:$AG$1961,18,0)</f>
        <v>M</v>
      </c>
      <c r="G195" s="20" t="str">
        <f>VLOOKUP(A195,'REPORTE'!$A$1:$AG$1961,6,0)</f>
        <v>NACIONAL</v>
      </c>
      <c r="H195" s="20" t="str">
        <f>VLOOKUP(A195,'REPORTE'!$A$1:$AG$1961,30,0)</f>
        <v>Secundaria</v>
      </c>
      <c r="I195" s="20" t="str">
        <f>VLOOKUP(A195,'REPORTE'!$A$1:$AG$1961,31,0)</f>
        <v>PICHINCHA</v>
      </c>
      <c r="J195" s="20" t="str">
        <f>VLOOKUP(A195,'REPORTE'!$A$1:$AG$1961,32,0)</f>
        <v>QUITO</v>
      </c>
      <c r="K195" s="20" t="str">
        <f>VLOOKUP(A195,'REPORTE'!$A$1:$AG$1961,33,0)</f>
        <v>COTOCOLLAO</v>
      </c>
      <c r="L195" s="20" t="str">
        <f>VLOOKUP(K195,PROVINCIAS!$F$1:$G$1171,2,0)</f>
        <v>URBANA</v>
      </c>
      <c r="M195" s="20">
        <v>1000273</v>
      </c>
      <c r="N195" s="20" t="s">
        <v>15374</v>
      </c>
      <c r="O195" s="20"/>
      <c r="P195" s="20">
        <v>136.33000000000001</v>
      </c>
      <c r="Q195" s="20" t="s">
        <v>11150</v>
      </c>
      <c r="R195" s="20" t="s">
        <v>11150</v>
      </c>
      <c r="S195" s="20" t="s">
        <v>11150</v>
      </c>
      <c r="T195" s="20" t="s">
        <v>11150</v>
      </c>
      <c r="U195" s="20" t="s">
        <v>11150</v>
      </c>
      <c r="V195" s="20" t="s">
        <v>11150</v>
      </c>
      <c r="W195" s="20">
        <v>136.33000000000001</v>
      </c>
    </row>
    <row r="196" spans="1:23" x14ac:dyDescent="0.45">
      <c r="A196" s="20">
        <v>1000212</v>
      </c>
      <c r="B196" s="20" t="s">
        <v>9431</v>
      </c>
      <c r="C196" s="20" t="s">
        <v>13716</v>
      </c>
      <c r="D196" s="20">
        <v>600749451</v>
      </c>
      <c r="E196" s="20" t="str">
        <f>VLOOKUP(A196,'REPORTE'!$A$1:$AG$1961,5,0)</f>
        <v>ECUATORIANO(A) INDIGENA</v>
      </c>
      <c r="F196" s="20" t="str">
        <f>VLOOKUP(A196,'REPORTE'!$A$1:$AG$1961,18,0)</f>
        <v>F</v>
      </c>
      <c r="G196" s="20" t="str">
        <f>VLOOKUP(A196,'REPORTE'!$A$1:$AG$1961,6,0)</f>
        <v>NACIONAL</v>
      </c>
      <c r="H196" s="20" t="str">
        <f>VLOOKUP(A196,'REPORTE'!$A$1:$AG$1961,30,0)</f>
        <v>Secundaria</v>
      </c>
      <c r="I196" s="20" t="str">
        <f>VLOOKUP(A196,'REPORTE'!$A$1:$AG$1961,31,0)</f>
        <v>PICHINCHA</v>
      </c>
      <c r="J196" s="20" t="str">
        <f>VLOOKUP(A196,'REPORTE'!$A$1:$AG$1961,32,0)</f>
        <v>QUITO</v>
      </c>
      <c r="K196" s="20" t="str">
        <f>VLOOKUP(A196,'REPORTE'!$A$1:$AG$1961,33,0)</f>
        <v>COTOCOLLAO</v>
      </c>
      <c r="L196" s="20" t="str">
        <f>VLOOKUP(K196,PROVINCIAS!$F$1:$G$1171,2,0)</f>
        <v>URBANA</v>
      </c>
      <c r="M196" s="20">
        <v>1000275</v>
      </c>
      <c r="N196" s="20" t="s">
        <v>15374</v>
      </c>
      <c r="O196" s="20"/>
      <c r="P196" s="20">
        <v>3829.07</v>
      </c>
      <c r="Q196" s="20" t="s">
        <v>11150</v>
      </c>
      <c r="R196" s="20" t="s">
        <v>11150</v>
      </c>
      <c r="S196" s="20" t="s">
        <v>11150</v>
      </c>
      <c r="T196" s="20" t="s">
        <v>11150</v>
      </c>
      <c r="U196" s="20" t="s">
        <v>11150</v>
      </c>
      <c r="V196" s="20" t="s">
        <v>14597</v>
      </c>
      <c r="W196" s="20">
        <v>3829.07</v>
      </c>
    </row>
    <row r="197" spans="1:23" x14ac:dyDescent="0.45">
      <c r="A197" s="20">
        <v>1000213</v>
      </c>
      <c r="B197" s="20" t="s">
        <v>9431</v>
      </c>
      <c r="C197" s="20" t="s">
        <v>13717</v>
      </c>
      <c r="D197" s="20">
        <v>1750770586</v>
      </c>
      <c r="E197" s="20" t="str">
        <f>VLOOKUP(A197,'REPORTE'!$A$1:$AG$1961,5,0)</f>
        <v>ECUATORIANO(A) INDIGENA</v>
      </c>
      <c r="F197" s="20" t="str">
        <f>VLOOKUP(A197,'REPORTE'!$A$1:$AG$1961,18,0)</f>
        <v>M</v>
      </c>
      <c r="G197" s="20" t="str">
        <f>VLOOKUP(A197,'REPORTE'!$A$1:$AG$1961,6,0)</f>
        <v>NACIONAL</v>
      </c>
      <c r="H197" s="20" t="str">
        <f>VLOOKUP(A197,'REPORTE'!$A$1:$AG$1961,30,0)</f>
        <v>Secundaria</v>
      </c>
      <c r="I197" s="20" t="str">
        <f>VLOOKUP(A197,'REPORTE'!$A$1:$AG$1961,31,0)</f>
        <v>PICHINCHA</v>
      </c>
      <c r="J197" s="20" t="str">
        <f>VLOOKUP(A197,'REPORTE'!$A$1:$AG$1961,32,0)</f>
        <v>QUITO</v>
      </c>
      <c r="K197" s="20" t="str">
        <f>VLOOKUP(A197,'REPORTE'!$A$1:$AG$1961,33,0)</f>
        <v>COTOCOLLAO</v>
      </c>
      <c r="L197" s="20" t="str">
        <f>VLOOKUP(K197,PROVINCIAS!$F$1:$G$1171,2,0)</f>
        <v>URBANA</v>
      </c>
      <c r="M197" s="20">
        <v>1000276</v>
      </c>
      <c r="N197" s="20" t="s">
        <v>15374</v>
      </c>
      <c r="O197" s="20"/>
      <c r="P197" s="20">
        <v>370.91</v>
      </c>
      <c r="Q197" s="20" t="s">
        <v>11150</v>
      </c>
      <c r="R197" s="20" t="s">
        <v>11150</v>
      </c>
      <c r="S197" s="20" t="s">
        <v>11150</v>
      </c>
      <c r="T197" s="20" t="s">
        <v>11150</v>
      </c>
      <c r="U197" s="20" t="s">
        <v>11150</v>
      </c>
      <c r="V197" s="20" t="s">
        <v>11150</v>
      </c>
      <c r="W197" s="20">
        <v>370.91</v>
      </c>
    </row>
    <row r="198" spans="1:23" x14ac:dyDescent="0.45">
      <c r="A198" s="20">
        <v>1000214</v>
      </c>
      <c r="B198" s="20" t="s">
        <v>9431</v>
      </c>
      <c r="C198" s="20" t="s">
        <v>9641</v>
      </c>
      <c r="D198" s="20">
        <v>601662570</v>
      </c>
      <c r="E198" s="20" t="str">
        <f>VLOOKUP(A198,'REPORTE'!$A$1:$AG$1961,5,0)</f>
        <v>ECUATORIANO(A) INDIGENA</v>
      </c>
      <c r="F198" s="20" t="str">
        <f>VLOOKUP(A198,'REPORTE'!$A$1:$AG$1961,18,0)</f>
        <v>M</v>
      </c>
      <c r="G198" s="20" t="str">
        <f>VLOOKUP(A198,'REPORTE'!$A$1:$AG$1961,6,0)</f>
        <v>NACIONAL</v>
      </c>
      <c r="H198" s="20" t="str">
        <f>VLOOKUP(A198,'REPORTE'!$A$1:$AG$1961,30,0)</f>
        <v>Secundaria</v>
      </c>
      <c r="I198" s="20" t="str">
        <f>VLOOKUP(A198,'REPORTE'!$A$1:$AG$1961,31,0)</f>
        <v>PICHINCHA</v>
      </c>
      <c r="J198" s="20" t="str">
        <f>VLOOKUP(A198,'REPORTE'!$A$1:$AG$1961,32,0)</f>
        <v>QUITO</v>
      </c>
      <c r="K198" s="20" t="str">
        <f>VLOOKUP(A198,'REPORTE'!$A$1:$AG$1961,33,0)</f>
        <v>COTOCOLLAO</v>
      </c>
      <c r="L198" s="20" t="str">
        <f>VLOOKUP(K198,PROVINCIAS!$F$1:$G$1171,2,0)</f>
        <v>URBANA</v>
      </c>
      <c r="M198" s="20">
        <v>1000277</v>
      </c>
      <c r="N198" s="20" t="s">
        <v>15374</v>
      </c>
      <c r="O198" s="20"/>
      <c r="P198" s="20">
        <v>0.04</v>
      </c>
      <c r="Q198" s="20" t="s">
        <v>11150</v>
      </c>
      <c r="R198" s="20" t="s">
        <v>11150</v>
      </c>
      <c r="S198" s="20" t="s">
        <v>11150</v>
      </c>
      <c r="T198" s="20" t="s">
        <v>14598</v>
      </c>
      <c r="U198" s="20" t="s">
        <v>11150</v>
      </c>
      <c r="V198" s="20" t="s">
        <v>11150</v>
      </c>
      <c r="W198" s="20">
        <v>70.959999999999994</v>
      </c>
    </row>
    <row r="199" spans="1:23" x14ac:dyDescent="0.45">
      <c r="A199" s="20">
        <v>1000215</v>
      </c>
      <c r="B199" s="20" t="s">
        <v>9431</v>
      </c>
      <c r="C199" s="20" t="s">
        <v>13718</v>
      </c>
      <c r="D199" s="20">
        <v>1726811001</v>
      </c>
      <c r="E199" s="20" t="str">
        <f>VLOOKUP(A199,'REPORTE'!$A$1:$AG$1961,5,0)</f>
        <v>ECUATORIANO(A) INDIGENA</v>
      </c>
      <c r="F199" s="20" t="str">
        <f>VLOOKUP(A199,'REPORTE'!$A$1:$AG$1961,18,0)</f>
        <v>M</v>
      </c>
      <c r="G199" s="20" t="str">
        <f>VLOOKUP(A199,'REPORTE'!$A$1:$AG$1961,6,0)</f>
        <v>NACIONAL</v>
      </c>
      <c r="H199" s="20" t="str">
        <f>VLOOKUP(A199,'REPORTE'!$A$1:$AG$1961,30,0)</f>
        <v>Secundaria</v>
      </c>
      <c r="I199" s="20" t="str">
        <f>VLOOKUP(A199,'REPORTE'!$A$1:$AG$1961,31,0)</f>
        <v>PICHINCHA</v>
      </c>
      <c r="J199" s="20" t="str">
        <f>VLOOKUP(A199,'REPORTE'!$A$1:$AG$1961,32,0)</f>
        <v>QUITO</v>
      </c>
      <c r="K199" s="20" t="str">
        <f>VLOOKUP(A199,'REPORTE'!$A$1:$AG$1961,33,0)</f>
        <v>COTOCOLLAO</v>
      </c>
      <c r="L199" s="20" t="str">
        <f>VLOOKUP(K199,PROVINCIAS!$F$1:$G$1171,2,0)</f>
        <v>URBANA</v>
      </c>
      <c r="M199" s="20">
        <v>1000278</v>
      </c>
      <c r="N199" s="20" t="s">
        <v>15374</v>
      </c>
      <c r="O199" s="20"/>
      <c r="P199" s="20">
        <v>0.02</v>
      </c>
      <c r="Q199" s="20" t="s">
        <v>11150</v>
      </c>
      <c r="R199" s="20" t="s">
        <v>11150</v>
      </c>
      <c r="S199" s="20" t="s">
        <v>11150</v>
      </c>
      <c r="T199" s="20" t="s">
        <v>11150</v>
      </c>
      <c r="U199" s="20" t="s">
        <v>11150</v>
      </c>
      <c r="V199" s="20" t="s">
        <v>11150</v>
      </c>
      <c r="W199" s="20">
        <v>0.02</v>
      </c>
    </row>
    <row r="200" spans="1:23" x14ac:dyDescent="0.45">
      <c r="A200" s="20">
        <v>1000216</v>
      </c>
      <c r="B200" s="20" t="s">
        <v>9431</v>
      </c>
      <c r="C200" s="20" t="s">
        <v>13719</v>
      </c>
      <c r="D200" s="20">
        <v>600245898</v>
      </c>
      <c r="E200" s="20" t="str">
        <f>VLOOKUP(A200,'REPORTE'!$A$1:$AG$1961,5,0)</f>
        <v>ECUATORIANO(A) INDIGENA</v>
      </c>
      <c r="F200" s="20" t="str">
        <f>VLOOKUP(A200,'REPORTE'!$A$1:$AG$1961,18,0)</f>
        <v>M</v>
      </c>
      <c r="G200" s="20" t="str">
        <f>VLOOKUP(A200,'REPORTE'!$A$1:$AG$1961,6,0)</f>
        <v>NACIONAL</v>
      </c>
      <c r="H200" s="20" t="str">
        <f>VLOOKUP(A200,'REPORTE'!$A$1:$AG$1961,30,0)</f>
        <v>Secundaria</v>
      </c>
      <c r="I200" s="20" t="str">
        <f>VLOOKUP(A200,'REPORTE'!$A$1:$AG$1961,31,0)</f>
        <v>PICHINCHA</v>
      </c>
      <c r="J200" s="20" t="str">
        <f>VLOOKUP(A200,'REPORTE'!$A$1:$AG$1961,32,0)</f>
        <v>QUITO</v>
      </c>
      <c r="K200" s="20" t="str">
        <f>VLOOKUP(A200,'REPORTE'!$A$1:$AG$1961,33,0)</f>
        <v>COTOCOLLAO</v>
      </c>
      <c r="L200" s="20" t="str">
        <f>VLOOKUP(K200,PROVINCIAS!$F$1:$G$1171,2,0)</f>
        <v>URBANA</v>
      </c>
      <c r="M200" s="20">
        <v>1000279</v>
      </c>
      <c r="N200" s="20" t="s">
        <v>15374</v>
      </c>
      <c r="O200" s="20"/>
      <c r="P200" s="20">
        <v>1.1299999999999999</v>
      </c>
      <c r="Q200" s="20" t="s">
        <v>11150</v>
      </c>
      <c r="R200" s="20" t="s">
        <v>11150</v>
      </c>
      <c r="S200" s="20" t="s">
        <v>11150</v>
      </c>
      <c r="T200" s="20" t="s">
        <v>11150</v>
      </c>
      <c r="U200" s="20" t="s">
        <v>11150</v>
      </c>
      <c r="V200" s="20" t="s">
        <v>11150</v>
      </c>
      <c r="W200" s="20">
        <v>1.1299999999999999</v>
      </c>
    </row>
    <row r="201" spans="1:23" x14ac:dyDescent="0.45">
      <c r="A201" s="20">
        <v>1000217</v>
      </c>
      <c r="B201" s="20" t="s">
        <v>9431</v>
      </c>
      <c r="C201" s="20" t="s">
        <v>13720</v>
      </c>
      <c r="D201" s="20">
        <v>1208044626</v>
      </c>
      <c r="E201" s="20" t="str">
        <f>VLOOKUP(A201,'REPORTE'!$A$1:$AG$1961,5,0)</f>
        <v>ECUATORIANO(A) INDIGENA</v>
      </c>
      <c r="F201" s="20" t="str">
        <f>VLOOKUP(A201,'REPORTE'!$A$1:$AG$1961,18,0)</f>
        <v>M</v>
      </c>
      <c r="G201" s="20" t="str">
        <f>VLOOKUP(A201,'REPORTE'!$A$1:$AG$1961,6,0)</f>
        <v>NACIONAL</v>
      </c>
      <c r="H201" s="20" t="str">
        <f>VLOOKUP(A201,'REPORTE'!$A$1:$AG$1961,30,0)</f>
        <v>Secundaria</v>
      </c>
      <c r="I201" s="20" t="str">
        <f>VLOOKUP(A201,'REPORTE'!$A$1:$AG$1961,31,0)</f>
        <v>BOLIVAR</v>
      </c>
      <c r="J201" s="20" t="str">
        <f>VLOOKUP(A201,'REPORTE'!$A$1:$AG$1961,32,0)</f>
        <v>GUARANDA</v>
      </c>
      <c r="K201" s="20" t="str">
        <f>VLOOKUP(A201,'REPORTE'!$A$1:$AG$1961,33,0)</f>
        <v>JULIO E. MORENO (CATANAHUAN GRANDE)</v>
      </c>
      <c r="L201" s="20" t="str">
        <f>VLOOKUP(K201,PROVINCIAS!$F$1:$G$1171,2,0)</f>
        <v>RURAL</v>
      </c>
      <c r="M201" s="20">
        <v>1000280</v>
      </c>
      <c r="N201" s="20" t="s">
        <v>15374</v>
      </c>
      <c r="O201" s="20"/>
      <c r="P201" s="20">
        <v>1.26</v>
      </c>
      <c r="Q201" s="20" t="s">
        <v>11150</v>
      </c>
      <c r="R201" s="20" t="s">
        <v>11150</v>
      </c>
      <c r="S201" s="20" t="s">
        <v>11150</v>
      </c>
      <c r="T201" s="20" t="s">
        <v>11150</v>
      </c>
      <c r="U201" s="20" t="s">
        <v>11150</v>
      </c>
      <c r="V201" s="20" t="s">
        <v>11150</v>
      </c>
      <c r="W201" s="20">
        <v>1.26</v>
      </c>
    </row>
    <row r="202" spans="1:23" x14ac:dyDescent="0.45">
      <c r="A202" s="20">
        <v>1000218</v>
      </c>
      <c r="B202" s="20" t="s">
        <v>9431</v>
      </c>
      <c r="C202" s="20" t="s">
        <v>13721</v>
      </c>
      <c r="D202" s="20">
        <v>1750376319</v>
      </c>
      <c r="E202" s="20" t="str">
        <f>VLOOKUP(A202,'REPORTE'!$A$1:$AG$1961,5,0)</f>
        <v>ECUATORIANO(A) INDIGENA</v>
      </c>
      <c r="F202" s="20" t="str">
        <f>VLOOKUP(A202,'REPORTE'!$A$1:$AG$1961,18,0)</f>
        <v>F</v>
      </c>
      <c r="G202" s="20" t="str">
        <f>VLOOKUP(A202,'REPORTE'!$A$1:$AG$1961,6,0)</f>
        <v>NACIONAL</v>
      </c>
      <c r="H202" s="20" t="str">
        <f>VLOOKUP(A202,'REPORTE'!$A$1:$AG$1961,30,0)</f>
        <v>Primaria</v>
      </c>
      <c r="I202" s="20" t="str">
        <f>VLOOKUP(A202,'REPORTE'!$A$1:$AG$1961,31,0)</f>
        <v>BOLIVAR</v>
      </c>
      <c r="J202" s="20" t="str">
        <f>VLOOKUP(A202,'REPORTE'!$A$1:$AG$1961,32,0)</f>
        <v>GUARANDA</v>
      </c>
      <c r="K202" s="20" t="str">
        <f>VLOOKUP(A202,'REPORTE'!$A$1:$AG$1961,33,0)</f>
        <v>JULIO E. MORENO (CATANAHUAN GRANDE)</v>
      </c>
      <c r="L202" s="20" t="str">
        <f>VLOOKUP(K202,PROVINCIAS!$F$1:$G$1171,2,0)</f>
        <v>RURAL</v>
      </c>
      <c r="M202" s="20">
        <v>1000281</v>
      </c>
      <c r="N202" s="20" t="s">
        <v>15374</v>
      </c>
      <c r="O202" s="20"/>
      <c r="P202" s="20">
        <v>0.09</v>
      </c>
      <c r="Q202" s="20" t="s">
        <v>11150</v>
      </c>
      <c r="R202" s="20" t="s">
        <v>11150</v>
      </c>
      <c r="S202" s="20" t="s">
        <v>11150</v>
      </c>
      <c r="T202" s="20" t="s">
        <v>11150</v>
      </c>
      <c r="U202" s="20" t="s">
        <v>11150</v>
      </c>
      <c r="V202" s="20" t="s">
        <v>11150</v>
      </c>
      <c r="W202" s="20">
        <v>0.09</v>
      </c>
    </row>
    <row r="203" spans="1:23" x14ac:dyDescent="0.45">
      <c r="A203" s="20">
        <v>1000219</v>
      </c>
      <c r="B203" s="20" t="s">
        <v>9431</v>
      </c>
      <c r="C203" s="20" t="s">
        <v>9941</v>
      </c>
      <c r="D203" s="20">
        <v>1710938604</v>
      </c>
      <c r="E203" s="20" t="str">
        <f>VLOOKUP(A203,'REPORTE'!$A$1:$AG$1961,5,0)</f>
        <v>ECUATORIANO(A) INDIGENA</v>
      </c>
      <c r="F203" s="20" t="str">
        <f>VLOOKUP(A203,'REPORTE'!$A$1:$AG$1961,18,0)</f>
        <v>F</v>
      </c>
      <c r="G203" s="20" t="str">
        <f>VLOOKUP(A203,'REPORTE'!$A$1:$AG$1961,6,0)</f>
        <v>NACIONAL</v>
      </c>
      <c r="H203" s="20" t="str">
        <f>VLOOKUP(A203,'REPORTE'!$A$1:$AG$1961,30,0)</f>
        <v>Primaria</v>
      </c>
      <c r="I203" s="20" t="str">
        <f>VLOOKUP(A203,'REPORTE'!$A$1:$AG$1961,31,0)</f>
        <v>PICHINCHA</v>
      </c>
      <c r="J203" s="20" t="str">
        <f>VLOOKUP(A203,'REPORTE'!$A$1:$AG$1961,32,0)</f>
        <v>QUITO</v>
      </c>
      <c r="K203" s="20" t="str">
        <f>VLOOKUP(A203,'REPORTE'!$A$1:$AG$1961,33,0)</f>
        <v>COTOCOLLAO</v>
      </c>
      <c r="L203" s="20" t="str">
        <f>VLOOKUP(K203,PROVINCIAS!$F$1:$G$1171,2,0)</f>
        <v>URBANA</v>
      </c>
      <c r="M203" s="20">
        <v>1000282</v>
      </c>
      <c r="N203" s="20" t="s">
        <v>15374</v>
      </c>
      <c r="O203" s="20"/>
      <c r="P203" s="20">
        <v>148.38999999999999</v>
      </c>
      <c r="Q203" s="20" t="s">
        <v>11150</v>
      </c>
      <c r="R203" s="20" t="s">
        <v>11150</v>
      </c>
      <c r="S203" s="20" t="s">
        <v>11150</v>
      </c>
      <c r="T203" s="20" t="s">
        <v>11150</v>
      </c>
      <c r="U203" s="20" t="s">
        <v>11150</v>
      </c>
      <c r="V203" s="20" t="s">
        <v>11150</v>
      </c>
      <c r="W203" s="20">
        <v>148.38999999999999</v>
      </c>
    </row>
    <row r="204" spans="1:23" x14ac:dyDescent="0.45">
      <c r="A204" s="20">
        <v>1000205</v>
      </c>
      <c r="B204" s="20" t="s">
        <v>9431</v>
      </c>
      <c r="C204" s="20" t="s">
        <v>9929</v>
      </c>
      <c r="D204" s="20">
        <v>1709359341</v>
      </c>
      <c r="E204" s="20" t="str">
        <f>VLOOKUP(A204,'REPORTE'!$A$1:$AG$1961,5,0)</f>
        <v>ECUATORIANO(A) INDIGENA</v>
      </c>
      <c r="F204" s="20" t="str">
        <f>VLOOKUP(A204,'REPORTE'!$A$1:$AG$1961,18,0)</f>
        <v>M</v>
      </c>
      <c r="G204" s="20" t="str">
        <f>VLOOKUP(A204,'REPORTE'!$A$1:$AG$1961,6,0)</f>
        <v>NACIONAL</v>
      </c>
      <c r="H204" s="20" t="str">
        <f>VLOOKUP(A204,'REPORTE'!$A$1:$AG$1961,30,0)</f>
        <v>Primaria</v>
      </c>
      <c r="I204" s="20" t="str">
        <f>VLOOKUP(A204,'REPORTE'!$A$1:$AG$1961,31,0)</f>
        <v>PICHINCHA</v>
      </c>
      <c r="J204" s="20" t="str">
        <f>VLOOKUP(A204,'REPORTE'!$A$1:$AG$1961,32,0)</f>
        <v>QUITO</v>
      </c>
      <c r="K204" s="20" t="str">
        <f>VLOOKUP(A204,'REPORTE'!$A$1:$AG$1961,33,0)</f>
        <v>GONZALEZ SUAREZ</v>
      </c>
      <c r="L204" s="20" t="str">
        <f>VLOOKUP(K204,PROVINCIAS!$F$1:$G$1171,2,0)</f>
        <v>URBANA</v>
      </c>
      <c r="M204" s="20">
        <v>1000283</v>
      </c>
      <c r="N204" s="20" t="s">
        <v>15374</v>
      </c>
      <c r="O204" s="20"/>
      <c r="P204" s="20">
        <v>0</v>
      </c>
      <c r="Q204" s="20" t="s">
        <v>11150</v>
      </c>
      <c r="R204" s="20" t="s">
        <v>11150</v>
      </c>
      <c r="S204" s="20" t="s">
        <v>11150</v>
      </c>
      <c r="T204" s="20" t="s">
        <v>11150</v>
      </c>
      <c r="U204" s="20" t="s">
        <v>11150</v>
      </c>
      <c r="V204" s="20" t="s">
        <v>11150</v>
      </c>
      <c r="W204" s="20">
        <v>0</v>
      </c>
    </row>
    <row r="205" spans="1:23" x14ac:dyDescent="0.45">
      <c r="A205" s="20">
        <v>1000220</v>
      </c>
      <c r="B205" s="20" t="s">
        <v>9431</v>
      </c>
      <c r="C205" s="20" t="s">
        <v>9740</v>
      </c>
      <c r="D205" s="20">
        <v>601304918</v>
      </c>
      <c r="E205" s="20" t="str">
        <f>VLOOKUP(A205,'REPORTE'!$A$1:$AG$1961,5,0)</f>
        <v>ECUATORIANO(A) INDIGENA</v>
      </c>
      <c r="F205" s="20" t="str">
        <f>VLOOKUP(A205,'REPORTE'!$A$1:$AG$1961,18,0)</f>
        <v>F</v>
      </c>
      <c r="G205" s="20" t="str">
        <f>VLOOKUP(A205,'REPORTE'!$A$1:$AG$1961,6,0)</f>
        <v>NACIONAL</v>
      </c>
      <c r="H205" s="20" t="str">
        <f>VLOOKUP(A205,'REPORTE'!$A$1:$AG$1961,30,0)</f>
        <v>Ninguna</v>
      </c>
      <c r="I205" s="20" t="str">
        <f>VLOOKUP(A205,'REPORTE'!$A$1:$AG$1961,31,0)</f>
        <v>PICHINCHA</v>
      </c>
      <c r="J205" s="20" t="str">
        <f>VLOOKUP(A205,'REPORTE'!$A$1:$AG$1961,32,0)</f>
        <v>QUITO</v>
      </c>
      <c r="K205" s="20" t="str">
        <f>VLOOKUP(A205,'REPORTE'!$A$1:$AG$1961,33,0)</f>
        <v>COTOCOLLAO</v>
      </c>
      <c r="L205" s="20" t="str">
        <f>VLOOKUP(K205,PROVINCIAS!$F$1:$G$1171,2,0)</f>
        <v>URBANA</v>
      </c>
      <c r="M205" s="20">
        <v>1000284</v>
      </c>
      <c r="N205" s="20" t="s">
        <v>15374</v>
      </c>
      <c r="O205" s="20"/>
      <c r="P205" s="20">
        <v>140.05000000000001</v>
      </c>
      <c r="Q205" s="20" t="s">
        <v>11150</v>
      </c>
      <c r="R205" s="20" t="s">
        <v>11150</v>
      </c>
      <c r="S205" s="20" t="s">
        <v>11150</v>
      </c>
      <c r="T205" s="20" t="s">
        <v>11150</v>
      </c>
      <c r="U205" s="20" t="s">
        <v>11150</v>
      </c>
      <c r="V205" s="20" t="s">
        <v>11150</v>
      </c>
      <c r="W205" s="20">
        <v>140.05000000000001</v>
      </c>
    </row>
    <row r="206" spans="1:23" x14ac:dyDescent="0.45">
      <c r="A206" s="20">
        <v>1000221</v>
      </c>
      <c r="B206" s="20" t="s">
        <v>9431</v>
      </c>
      <c r="C206" s="20" t="s">
        <v>13722</v>
      </c>
      <c r="D206" s="20">
        <v>1706251582</v>
      </c>
      <c r="E206" s="20" t="str">
        <f>VLOOKUP(A206,'REPORTE'!$A$1:$AG$1961,5,0)</f>
        <v>ECUATORIANO(A) INDIGENA</v>
      </c>
      <c r="F206" s="20" t="str">
        <f>VLOOKUP(A206,'REPORTE'!$A$1:$AG$1961,18,0)</f>
        <v>M</v>
      </c>
      <c r="G206" s="20" t="str">
        <f>VLOOKUP(A206,'REPORTE'!$A$1:$AG$1961,6,0)</f>
        <v>NACIONAL</v>
      </c>
      <c r="H206" s="20" t="str">
        <f>VLOOKUP(A206,'REPORTE'!$A$1:$AG$1961,30,0)</f>
        <v>Secundaria</v>
      </c>
      <c r="I206" s="20" t="str">
        <f>VLOOKUP(A206,'REPORTE'!$A$1:$AG$1961,31,0)</f>
        <v>PICHINCHA</v>
      </c>
      <c r="J206" s="20" t="str">
        <f>VLOOKUP(A206,'REPORTE'!$A$1:$AG$1961,32,0)</f>
        <v>QUITO</v>
      </c>
      <c r="K206" s="20" t="str">
        <f>VLOOKUP(A206,'REPORTE'!$A$1:$AG$1961,33,0)</f>
        <v>COTOCOLLAO</v>
      </c>
      <c r="L206" s="20" t="str">
        <f>VLOOKUP(K206,PROVINCIAS!$F$1:$G$1171,2,0)</f>
        <v>URBANA</v>
      </c>
      <c r="M206" s="20">
        <v>1000285</v>
      </c>
      <c r="N206" s="20" t="s">
        <v>15374</v>
      </c>
      <c r="O206" s="20"/>
      <c r="P206" s="20">
        <v>0.08</v>
      </c>
      <c r="Q206" s="20" t="s">
        <v>11150</v>
      </c>
      <c r="R206" s="20" t="s">
        <v>11150</v>
      </c>
      <c r="S206" s="20" t="s">
        <v>11150</v>
      </c>
      <c r="T206" s="20" t="s">
        <v>12025</v>
      </c>
      <c r="U206" s="20" t="s">
        <v>11150</v>
      </c>
      <c r="V206" s="20" t="s">
        <v>11150</v>
      </c>
      <c r="W206" s="20">
        <v>100.08</v>
      </c>
    </row>
    <row r="207" spans="1:23" x14ac:dyDescent="0.45">
      <c r="A207" s="20">
        <v>1000222</v>
      </c>
      <c r="B207" s="20" t="s">
        <v>9431</v>
      </c>
      <c r="C207" s="20" t="s">
        <v>10311</v>
      </c>
      <c r="D207" s="20">
        <v>550575781</v>
      </c>
      <c r="E207" s="20" t="str">
        <f>VLOOKUP(A207,'REPORTE'!$A$1:$AG$1961,5,0)</f>
        <v>ECUATORIANO(A) INDIGENA</v>
      </c>
      <c r="F207" s="20" t="str">
        <f>VLOOKUP(A207,'REPORTE'!$A$1:$AG$1961,18,0)</f>
        <v>F</v>
      </c>
      <c r="G207" s="20" t="str">
        <f>VLOOKUP(A207,'REPORTE'!$A$1:$AG$1961,6,0)</f>
        <v>NACIONAL</v>
      </c>
      <c r="H207" s="20" t="str">
        <f>VLOOKUP(A207,'REPORTE'!$A$1:$AG$1961,30,0)</f>
        <v>Primaria</v>
      </c>
      <c r="I207" s="20" t="str">
        <f>VLOOKUP(A207,'REPORTE'!$A$1:$AG$1961,31,0)</f>
        <v>COTOPAXI</v>
      </c>
      <c r="J207" s="20" t="str">
        <f>VLOOKUP(A207,'REPORTE'!$A$1:$AG$1961,32,0)</f>
        <v>PUJILI</v>
      </c>
      <c r="K207" s="20" t="str">
        <f>VLOOKUP(A207,'REPORTE'!$A$1:$AG$1961,33,0)</f>
        <v>PUJILI</v>
      </c>
      <c r="L207" s="20" t="str">
        <f>VLOOKUP(K207,PROVINCIAS!$F$1:$G$1171,2,0)</f>
        <v>URBANA</v>
      </c>
      <c r="M207" s="20">
        <v>1000286</v>
      </c>
      <c r="N207" s="20" t="s">
        <v>15374</v>
      </c>
      <c r="O207" s="20"/>
      <c r="P207" s="20">
        <v>152.49</v>
      </c>
      <c r="Q207" s="20" t="s">
        <v>11150</v>
      </c>
      <c r="R207" s="20" t="s">
        <v>11150</v>
      </c>
      <c r="S207" s="20" t="s">
        <v>11150</v>
      </c>
      <c r="T207" s="20" t="s">
        <v>14600</v>
      </c>
      <c r="U207" s="20" t="s">
        <v>11150</v>
      </c>
      <c r="V207" s="20" t="s">
        <v>12078</v>
      </c>
      <c r="W207" s="20">
        <v>411.49</v>
      </c>
    </row>
    <row r="208" spans="1:23" x14ac:dyDescent="0.45">
      <c r="A208" s="20">
        <v>1000223</v>
      </c>
      <c r="B208" s="20" t="s">
        <v>9431</v>
      </c>
      <c r="C208" s="20" t="s">
        <v>13723</v>
      </c>
      <c r="D208" s="20">
        <v>603010836</v>
      </c>
      <c r="E208" s="20" t="str">
        <f>VLOOKUP(A208,'REPORTE'!$A$1:$AG$1961,5,0)</f>
        <v>ECUATORIANO(A)</v>
      </c>
      <c r="F208" s="20" t="str">
        <f>VLOOKUP(A208,'REPORTE'!$A$1:$AG$1961,18,0)</f>
        <v>M</v>
      </c>
      <c r="G208" s="20" t="str">
        <f>VLOOKUP(A208,'REPORTE'!$A$1:$AG$1961,6,0)</f>
        <v>NACIONAL</v>
      </c>
      <c r="H208" s="20" t="str">
        <f>VLOOKUP(A208,'REPORTE'!$A$1:$AG$1961,30,0)</f>
        <v>Universitaria</v>
      </c>
      <c r="I208" s="20" t="str">
        <f>VLOOKUP(A208,'REPORTE'!$A$1:$AG$1961,31,0)</f>
        <v>CHIMBORAZO</v>
      </c>
      <c r="J208" s="20" t="str">
        <f>VLOOKUP(A208,'REPORTE'!$A$1:$AG$1961,32,0)</f>
        <v>RIOBAMBA</v>
      </c>
      <c r="K208" s="20" t="str">
        <f>VLOOKUP(A208,'REPORTE'!$A$1:$AG$1961,33,0)</f>
        <v>VELOZ</v>
      </c>
      <c r="L208" s="20" t="str">
        <f>VLOOKUP(K208,PROVINCIAS!$F$1:$G$1171,2,0)</f>
        <v>URBANA</v>
      </c>
      <c r="M208" s="20">
        <v>1000287</v>
      </c>
      <c r="N208" s="20" t="s">
        <v>15375</v>
      </c>
      <c r="O208" s="20">
        <v>44573</v>
      </c>
      <c r="P208" s="20">
        <v>1.1000000000000001</v>
      </c>
      <c r="Q208" s="20" t="s">
        <v>11150</v>
      </c>
      <c r="R208" s="20" t="s">
        <v>11150</v>
      </c>
      <c r="S208" s="20" t="s">
        <v>11150</v>
      </c>
      <c r="T208" s="20" t="s">
        <v>11150</v>
      </c>
      <c r="U208" s="20" t="s">
        <v>11150</v>
      </c>
      <c r="V208" s="20" t="s">
        <v>11150</v>
      </c>
      <c r="W208" s="20">
        <v>1.1000000000000001</v>
      </c>
    </row>
    <row r="209" spans="1:23" x14ac:dyDescent="0.45">
      <c r="A209" s="20">
        <v>1000225</v>
      </c>
      <c r="B209" s="20" t="s">
        <v>9431</v>
      </c>
      <c r="C209" s="20" t="s">
        <v>13725</v>
      </c>
      <c r="D209" s="20">
        <v>1716028202</v>
      </c>
      <c r="E209" s="20" t="str">
        <f>VLOOKUP(A209,'REPORTE'!$A$1:$AG$1961,5,0)</f>
        <v>ECUATORIANO(A) INDIGENA</v>
      </c>
      <c r="F209" s="20" t="str">
        <f>VLOOKUP(A209,'REPORTE'!$A$1:$AG$1961,18,0)</f>
        <v>M</v>
      </c>
      <c r="G209" s="20" t="str">
        <f>VLOOKUP(A209,'REPORTE'!$A$1:$AG$1961,6,0)</f>
        <v>NACIONAL</v>
      </c>
      <c r="H209" s="20" t="str">
        <f>VLOOKUP(A209,'REPORTE'!$A$1:$AG$1961,30,0)</f>
        <v>Primaria</v>
      </c>
      <c r="I209" s="20" t="str">
        <f>VLOOKUP(A209,'REPORTE'!$A$1:$AG$1961,31,0)</f>
        <v>PICHINCHA</v>
      </c>
      <c r="J209" s="20" t="str">
        <f>VLOOKUP(A209,'REPORTE'!$A$1:$AG$1961,32,0)</f>
        <v>QUITO</v>
      </c>
      <c r="K209" s="20" t="str">
        <f>VLOOKUP(A209,'REPORTE'!$A$1:$AG$1961,33,0)</f>
        <v>COTOCOLLAO</v>
      </c>
      <c r="L209" s="20" t="str">
        <f>VLOOKUP(K209,PROVINCIAS!$F$1:$G$1171,2,0)</f>
        <v>URBANA</v>
      </c>
      <c r="M209" s="20">
        <v>1000288</v>
      </c>
      <c r="N209" s="20" t="s">
        <v>15374</v>
      </c>
      <c r="O209" s="20"/>
      <c r="P209" s="20">
        <v>0</v>
      </c>
      <c r="Q209" s="20" t="s">
        <v>11150</v>
      </c>
      <c r="R209" s="20" t="s">
        <v>11150</v>
      </c>
      <c r="S209" s="20" t="s">
        <v>11150</v>
      </c>
      <c r="T209" s="20" t="s">
        <v>11150</v>
      </c>
      <c r="U209" s="20" t="s">
        <v>11150</v>
      </c>
      <c r="V209" s="20" t="s">
        <v>11150</v>
      </c>
      <c r="W209" s="20">
        <v>0</v>
      </c>
    </row>
    <row r="210" spans="1:23" x14ac:dyDescent="0.45">
      <c r="A210" s="20">
        <v>1000228</v>
      </c>
      <c r="B210" s="20" t="s">
        <v>9431</v>
      </c>
      <c r="C210" s="20" t="s">
        <v>13727</v>
      </c>
      <c r="D210" s="20">
        <v>1716241326</v>
      </c>
      <c r="E210" s="20" t="str">
        <f>VLOOKUP(A210,'REPORTE'!$A$1:$AG$1961,5,0)</f>
        <v>ECUATORIANO(A) INDIGENA</v>
      </c>
      <c r="F210" s="20" t="str">
        <f>VLOOKUP(A210,'REPORTE'!$A$1:$AG$1961,18,0)</f>
        <v>M</v>
      </c>
      <c r="G210" s="20" t="str">
        <f>VLOOKUP(A210,'REPORTE'!$A$1:$AG$1961,6,0)</f>
        <v>NACIONAL</v>
      </c>
      <c r="H210" s="20" t="str">
        <f>VLOOKUP(A210,'REPORTE'!$A$1:$AG$1961,30,0)</f>
        <v>Secundaria</v>
      </c>
      <c r="I210" s="20" t="str">
        <f>VLOOKUP(A210,'REPORTE'!$A$1:$AG$1961,31,0)</f>
        <v>PICHINCHA</v>
      </c>
      <c r="J210" s="20" t="str">
        <f>VLOOKUP(A210,'REPORTE'!$A$1:$AG$1961,32,0)</f>
        <v>QUITO</v>
      </c>
      <c r="K210" s="20" t="str">
        <f>VLOOKUP(A210,'REPORTE'!$A$1:$AG$1961,33,0)</f>
        <v>COTOCOLLAO</v>
      </c>
      <c r="L210" s="20" t="str">
        <f>VLOOKUP(K210,PROVINCIAS!$F$1:$G$1171,2,0)</f>
        <v>URBANA</v>
      </c>
      <c r="M210" s="20">
        <v>1000289</v>
      </c>
      <c r="N210" s="20" t="s">
        <v>15375</v>
      </c>
      <c r="O210" s="20">
        <v>43872</v>
      </c>
      <c r="P210" s="20">
        <v>13.15</v>
      </c>
      <c r="Q210" s="20" t="s">
        <v>11150</v>
      </c>
      <c r="R210" s="20" t="s">
        <v>11150</v>
      </c>
      <c r="S210" s="20" t="s">
        <v>11150</v>
      </c>
      <c r="T210" s="20" t="s">
        <v>11150</v>
      </c>
      <c r="U210" s="20" t="s">
        <v>11150</v>
      </c>
      <c r="V210" s="20" t="s">
        <v>11150</v>
      </c>
      <c r="W210" s="20">
        <v>13.15</v>
      </c>
    </row>
    <row r="211" spans="1:23" x14ac:dyDescent="0.45">
      <c r="A211" s="20">
        <v>1000229</v>
      </c>
      <c r="B211" s="20" t="s">
        <v>9431</v>
      </c>
      <c r="C211" s="20" t="s">
        <v>9711</v>
      </c>
      <c r="D211" s="20">
        <v>602713042</v>
      </c>
      <c r="E211" s="20" t="str">
        <f>VLOOKUP(A211,'REPORTE'!$A$1:$AG$1961,5,0)</f>
        <v>ECUATORIANO(A)</v>
      </c>
      <c r="F211" s="20" t="str">
        <f>VLOOKUP(A211,'REPORTE'!$A$1:$AG$1961,18,0)</f>
        <v>F</v>
      </c>
      <c r="G211" s="20" t="str">
        <f>VLOOKUP(A211,'REPORTE'!$A$1:$AG$1961,6,0)</f>
        <v>NACIONAL</v>
      </c>
      <c r="H211" s="20" t="str">
        <f>VLOOKUP(A211,'REPORTE'!$A$1:$AG$1961,30,0)</f>
        <v>Primaria</v>
      </c>
      <c r="I211" s="20" t="str">
        <f>VLOOKUP(A211,'REPORTE'!$A$1:$AG$1961,31,0)</f>
        <v>PICHINCHA</v>
      </c>
      <c r="J211" s="20" t="str">
        <f>VLOOKUP(A211,'REPORTE'!$A$1:$AG$1961,32,0)</f>
        <v>QUITO</v>
      </c>
      <c r="K211" s="20" t="str">
        <f>VLOOKUP(A211,'REPORTE'!$A$1:$AG$1961,33,0)</f>
        <v>COTOCOLLAO</v>
      </c>
      <c r="L211" s="20" t="str">
        <f>VLOOKUP(K211,PROVINCIAS!$F$1:$G$1171,2,0)</f>
        <v>URBANA</v>
      </c>
      <c r="M211" s="20">
        <v>1000290</v>
      </c>
      <c r="N211" s="20" t="s">
        <v>15374</v>
      </c>
      <c r="O211" s="20"/>
      <c r="P211" s="20">
        <v>0.32</v>
      </c>
      <c r="Q211" s="20" t="s">
        <v>11150</v>
      </c>
      <c r="R211" s="20" t="s">
        <v>11150</v>
      </c>
      <c r="S211" s="20" t="s">
        <v>11150</v>
      </c>
      <c r="T211" s="20" t="s">
        <v>13703</v>
      </c>
      <c r="U211" s="20" t="s">
        <v>11150</v>
      </c>
      <c r="V211" s="20" t="s">
        <v>11150</v>
      </c>
      <c r="W211" s="20">
        <v>200.32</v>
      </c>
    </row>
    <row r="212" spans="1:23" x14ac:dyDescent="0.45">
      <c r="A212" s="20">
        <v>1000230</v>
      </c>
      <c r="B212" s="20" t="s">
        <v>9431</v>
      </c>
      <c r="C212" s="20" t="s">
        <v>9722</v>
      </c>
      <c r="D212" s="20">
        <v>1714985940</v>
      </c>
      <c r="E212" s="20" t="str">
        <f>VLOOKUP(A212,'REPORTE'!$A$1:$AG$1961,5,0)</f>
        <v>ECUATORIANO(A) INDIGENA</v>
      </c>
      <c r="F212" s="20" t="str">
        <f>VLOOKUP(A212,'REPORTE'!$A$1:$AG$1961,18,0)</f>
        <v>M</v>
      </c>
      <c r="G212" s="20" t="str">
        <f>VLOOKUP(A212,'REPORTE'!$A$1:$AG$1961,6,0)</f>
        <v>NACIONAL</v>
      </c>
      <c r="H212" s="20" t="str">
        <f>VLOOKUP(A212,'REPORTE'!$A$1:$AG$1961,30,0)</f>
        <v>Primaria</v>
      </c>
      <c r="I212" s="20" t="str">
        <f>VLOOKUP(A212,'REPORTE'!$A$1:$AG$1961,31,0)</f>
        <v>PICHINCHA</v>
      </c>
      <c r="J212" s="20" t="str">
        <f>VLOOKUP(A212,'REPORTE'!$A$1:$AG$1961,32,0)</f>
        <v>QUITO</v>
      </c>
      <c r="K212" s="20" t="str">
        <f>VLOOKUP(A212,'REPORTE'!$A$1:$AG$1961,33,0)</f>
        <v>COTOCOLLAO</v>
      </c>
      <c r="L212" s="20" t="str">
        <f>VLOOKUP(K212,PROVINCIAS!$F$1:$G$1171,2,0)</f>
        <v>URBANA</v>
      </c>
      <c r="M212" s="20">
        <v>1000291</v>
      </c>
      <c r="N212" s="20" t="s">
        <v>15374</v>
      </c>
      <c r="O212" s="20"/>
      <c r="P212" s="20">
        <v>0</v>
      </c>
      <c r="Q212" s="20" t="s">
        <v>11150</v>
      </c>
      <c r="R212" s="20" t="s">
        <v>11150</v>
      </c>
      <c r="S212" s="20" t="s">
        <v>11150</v>
      </c>
      <c r="T212" s="20" t="s">
        <v>14601</v>
      </c>
      <c r="U212" s="20" t="s">
        <v>11150</v>
      </c>
      <c r="V212" s="20" t="s">
        <v>11150</v>
      </c>
      <c r="W212" s="20">
        <v>1.41</v>
      </c>
    </row>
    <row r="213" spans="1:23" x14ac:dyDescent="0.45">
      <c r="A213" s="20">
        <v>1000231</v>
      </c>
      <c r="B213" s="20" t="s">
        <v>9431</v>
      </c>
      <c r="C213" s="20" t="s">
        <v>13728</v>
      </c>
      <c r="D213" s="20">
        <v>1723473110</v>
      </c>
      <c r="E213" s="20" t="str">
        <f>VLOOKUP(A213,'REPORTE'!$A$1:$AG$1961,5,0)</f>
        <v>ECUATORIANO(A) INDIGENA</v>
      </c>
      <c r="F213" s="20" t="str">
        <f>VLOOKUP(A213,'REPORTE'!$A$1:$AG$1961,18,0)</f>
        <v>F</v>
      </c>
      <c r="G213" s="20" t="str">
        <f>VLOOKUP(A213,'REPORTE'!$A$1:$AG$1961,6,0)</f>
        <v>NACIONAL</v>
      </c>
      <c r="H213" s="20" t="str">
        <f>VLOOKUP(A213,'REPORTE'!$A$1:$AG$1961,30,0)</f>
        <v>Secundaria</v>
      </c>
      <c r="I213" s="20" t="str">
        <f>VLOOKUP(A213,'REPORTE'!$A$1:$AG$1961,31,0)</f>
        <v>PICHINCHA</v>
      </c>
      <c r="J213" s="20" t="str">
        <f>VLOOKUP(A213,'REPORTE'!$A$1:$AG$1961,32,0)</f>
        <v>QUITO</v>
      </c>
      <c r="K213" s="20" t="str">
        <f>VLOOKUP(A213,'REPORTE'!$A$1:$AG$1961,33,0)</f>
        <v>COTOCOLLAO</v>
      </c>
      <c r="L213" s="20" t="str">
        <f>VLOOKUP(K213,PROVINCIAS!$F$1:$G$1171,2,0)</f>
        <v>URBANA</v>
      </c>
      <c r="M213" s="20">
        <v>1000292</v>
      </c>
      <c r="N213" s="20" t="s">
        <v>15374</v>
      </c>
      <c r="O213" s="20"/>
      <c r="P213" s="20">
        <v>1.46</v>
      </c>
      <c r="Q213" s="20" t="s">
        <v>11150</v>
      </c>
      <c r="R213" s="20" t="s">
        <v>11150</v>
      </c>
      <c r="S213" s="20" t="s">
        <v>11150</v>
      </c>
      <c r="T213" s="20" t="s">
        <v>11150</v>
      </c>
      <c r="U213" s="20" t="s">
        <v>11150</v>
      </c>
      <c r="V213" s="20" t="s">
        <v>11150</v>
      </c>
      <c r="W213" s="20">
        <v>1.46</v>
      </c>
    </row>
    <row r="214" spans="1:23" x14ac:dyDescent="0.45">
      <c r="A214" s="20">
        <v>1000227</v>
      </c>
      <c r="B214" s="20" t="s">
        <v>9431</v>
      </c>
      <c r="C214" s="20" t="s">
        <v>10252</v>
      </c>
      <c r="D214" s="20">
        <v>1710963792</v>
      </c>
      <c r="E214" s="20" t="str">
        <f>VLOOKUP(A214,'REPORTE'!$A$1:$AG$1961,5,0)</f>
        <v>ECUATORIANO(A) INDIGENA</v>
      </c>
      <c r="F214" s="20" t="str">
        <f>VLOOKUP(A214,'REPORTE'!$A$1:$AG$1961,18,0)</f>
        <v>M</v>
      </c>
      <c r="G214" s="20" t="str">
        <f>VLOOKUP(A214,'REPORTE'!$A$1:$AG$1961,6,0)</f>
        <v>NACIONAL</v>
      </c>
      <c r="H214" s="20" t="str">
        <f>VLOOKUP(A214,'REPORTE'!$A$1:$AG$1961,30,0)</f>
        <v>Ninguna</v>
      </c>
      <c r="I214" s="20" t="str">
        <f>VLOOKUP(A214,'REPORTE'!$A$1:$AG$1961,31,0)</f>
        <v>PICHINCHA</v>
      </c>
      <c r="J214" s="20" t="str">
        <f>VLOOKUP(A214,'REPORTE'!$A$1:$AG$1961,32,0)</f>
        <v>QUITO</v>
      </c>
      <c r="K214" s="20" t="str">
        <f>VLOOKUP(A214,'REPORTE'!$A$1:$AG$1961,33,0)</f>
        <v>COTOCOLLAO</v>
      </c>
      <c r="L214" s="20" t="str">
        <f>VLOOKUP(K214,PROVINCIAS!$F$1:$G$1171,2,0)</f>
        <v>URBANA</v>
      </c>
      <c r="M214" s="20">
        <v>1000293</v>
      </c>
      <c r="N214" s="20" t="s">
        <v>15374</v>
      </c>
      <c r="O214" s="20"/>
      <c r="P214" s="20">
        <v>2.31</v>
      </c>
      <c r="Q214" s="20" t="s">
        <v>11150</v>
      </c>
      <c r="R214" s="20" t="s">
        <v>11150</v>
      </c>
      <c r="S214" s="20" t="s">
        <v>11150</v>
      </c>
      <c r="T214" s="20" t="s">
        <v>11150</v>
      </c>
      <c r="U214" s="20" t="s">
        <v>11150</v>
      </c>
      <c r="V214" s="20" t="s">
        <v>11150</v>
      </c>
      <c r="W214" s="20">
        <v>2.31</v>
      </c>
    </row>
    <row r="215" spans="1:23" x14ac:dyDescent="0.45">
      <c r="A215" s="20">
        <v>1000232</v>
      </c>
      <c r="B215" s="20" t="s">
        <v>9431</v>
      </c>
      <c r="C215" s="20" t="s">
        <v>9702</v>
      </c>
      <c r="D215" s="20">
        <v>1721746418</v>
      </c>
      <c r="E215" s="20" t="str">
        <f>VLOOKUP(A215,'REPORTE'!$A$1:$AG$1961,5,0)</f>
        <v>ECUATORIANO(A) INDIGENA</v>
      </c>
      <c r="F215" s="20" t="str">
        <f>VLOOKUP(A215,'REPORTE'!$A$1:$AG$1961,18,0)</f>
        <v>F</v>
      </c>
      <c r="G215" s="20" t="str">
        <f>VLOOKUP(A215,'REPORTE'!$A$1:$AG$1961,6,0)</f>
        <v>NACIONAL</v>
      </c>
      <c r="H215" s="20" t="str">
        <f>VLOOKUP(A215,'REPORTE'!$A$1:$AG$1961,30,0)</f>
        <v>Secundaria</v>
      </c>
      <c r="I215" s="20" t="str">
        <f>VLOOKUP(A215,'REPORTE'!$A$1:$AG$1961,31,0)</f>
        <v>PICHINCHA</v>
      </c>
      <c r="J215" s="20" t="str">
        <f>VLOOKUP(A215,'REPORTE'!$A$1:$AG$1961,32,0)</f>
        <v>QUITO</v>
      </c>
      <c r="K215" s="20" t="str">
        <f>VLOOKUP(A215,'REPORTE'!$A$1:$AG$1961,33,0)</f>
        <v>COTOCOLLAO</v>
      </c>
      <c r="L215" s="20" t="str">
        <f>VLOOKUP(K215,PROVINCIAS!$F$1:$G$1171,2,0)</f>
        <v>URBANA</v>
      </c>
      <c r="M215" s="20">
        <v>1000294</v>
      </c>
      <c r="N215" s="20" t="s">
        <v>15374</v>
      </c>
      <c r="O215" s="20"/>
      <c r="P215" s="20">
        <v>26.47</v>
      </c>
      <c r="Q215" s="20" t="s">
        <v>11150</v>
      </c>
      <c r="R215" s="20" t="s">
        <v>11150</v>
      </c>
      <c r="S215" s="20" t="s">
        <v>11150</v>
      </c>
      <c r="T215" s="20" t="s">
        <v>11150</v>
      </c>
      <c r="U215" s="20" t="s">
        <v>11150</v>
      </c>
      <c r="V215" s="20" t="s">
        <v>11150</v>
      </c>
      <c r="W215" s="20">
        <v>26.47</v>
      </c>
    </row>
    <row r="216" spans="1:23" x14ac:dyDescent="0.45">
      <c r="A216" s="20">
        <v>1000233</v>
      </c>
      <c r="B216" s="20" t="s">
        <v>9431</v>
      </c>
      <c r="C216" s="20" t="s">
        <v>13729</v>
      </c>
      <c r="D216" s="20">
        <v>1751207604</v>
      </c>
      <c r="E216" s="20" t="str">
        <f>VLOOKUP(A216,'REPORTE'!$A$1:$AG$1961,5,0)</f>
        <v>ECUATORIANO(A) INDIGENA</v>
      </c>
      <c r="F216" s="20" t="str">
        <f>VLOOKUP(A216,'REPORTE'!$A$1:$AG$1961,18,0)</f>
        <v>M</v>
      </c>
      <c r="G216" s="20" t="str">
        <f>VLOOKUP(A216,'REPORTE'!$A$1:$AG$1961,6,0)</f>
        <v>NACIONAL</v>
      </c>
      <c r="H216" s="20" t="str">
        <f>VLOOKUP(A216,'REPORTE'!$A$1:$AG$1961,30,0)</f>
        <v>Primaria</v>
      </c>
      <c r="I216" s="20" t="str">
        <f>VLOOKUP(A216,'REPORTE'!$A$1:$AG$1961,31,0)</f>
        <v>PICHINCHA</v>
      </c>
      <c r="J216" s="20" t="str">
        <f>VLOOKUP(A216,'REPORTE'!$A$1:$AG$1961,32,0)</f>
        <v>QUITO</v>
      </c>
      <c r="K216" s="20" t="str">
        <f>VLOOKUP(A216,'REPORTE'!$A$1:$AG$1961,33,0)</f>
        <v>COTOCOLLAO</v>
      </c>
      <c r="L216" s="20" t="str">
        <f>VLOOKUP(K216,PROVINCIAS!$F$1:$G$1171,2,0)</f>
        <v>URBANA</v>
      </c>
      <c r="M216" s="20">
        <v>1000295</v>
      </c>
      <c r="N216" s="20" t="s">
        <v>15375</v>
      </c>
      <c r="O216" s="20">
        <v>43777</v>
      </c>
      <c r="P216" s="20">
        <v>3.01</v>
      </c>
      <c r="Q216" s="20" t="s">
        <v>11150</v>
      </c>
      <c r="R216" s="20" t="s">
        <v>11150</v>
      </c>
      <c r="S216" s="20" t="s">
        <v>11150</v>
      </c>
      <c r="T216" s="20" t="s">
        <v>11150</v>
      </c>
      <c r="U216" s="20" t="s">
        <v>11150</v>
      </c>
      <c r="V216" s="20" t="s">
        <v>11150</v>
      </c>
      <c r="W216" s="20">
        <v>3.01</v>
      </c>
    </row>
    <row r="217" spans="1:23" x14ac:dyDescent="0.45">
      <c r="A217" s="20">
        <v>1000236</v>
      </c>
      <c r="B217" s="20" t="s">
        <v>9431</v>
      </c>
      <c r="C217" s="20" t="s">
        <v>13730</v>
      </c>
      <c r="D217" s="20">
        <v>1716044936</v>
      </c>
      <c r="E217" s="20" t="str">
        <f>VLOOKUP(A217,'REPORTE'!$A$1:$AG$1961,5,0)</f>
        <v>ECUATORIANO(A)</v>
      </c>
      <c r="F217" s="20" t="str">
        <f>VLOOKUP(A217,'REPORTE'!$A$1:$AG$1961,18,0)</f>
        <v>M</v>
      </c>
      <c r="G217" s="20" t="str">
        <f>VLOOKUP(A217,'REPORTE'!$A$1:$AG$1961,6,0)</f>
        <v>NACIONAL</v>
      </c>
      <c r="H217" s="20" t="str">
        <f>VLOOKUP(A217,'REPORTE'!$A$1:$AG$1961,30,0)</f>
        <v>Secundaria</v>
      </c>
      <c r="I217" s="20" t="str">
        <f>VLOOKUP(A217,'REPORTE'!$A$1:$AG$1961,31,0)</f>
        <v>PICHINCHA</v>
      </c>
      <c r="J217" s="20" t="str">
        <f>VLOOKUP(A217,'REPORTE'!$A$1:$AG$1961,32,0)</f>
        <v>QUITO</v>
      </c>
      <c r="K217" s="20" t="str">
        <f>VLOOKUP(A217,'REPORTE'!$A$1:$AG$1961,33,0)</f>
        <v>QUITUMBE</v>
      </c>
      <c r="L217" s="20" t="str">
        <f>VLOOKUP(K217,PROVINCIAS!$F$1:$G$1171,2,0)</f>
        <v>URBANA</v>
      </c>
      <c r="M217" s="20">
        <v>1000296</v>
      </c>
      <c r="N217" s="20" t="s">
        <v>15375</v>
      </c>
      <c r="O217" s="20">
        <v>43777</v>
      </c>
      <c r="P217" s="20">
        <v>3.01</v>
      </c>
      <c r="Q217" s="20" t="s">
        <v>11150</v>
      </c>
      <c r="R217" s="20" t="s">
        <v>11150</v>
      </c>
      <c r="S217" s="20" t="s">
        <v>11150</v>
      </c>
      <c r="T217" s="20" t="s">
        <v>11150</v>
      </c>
      <c r="U217" s="20" t="s">
        <v>11150</v>
      </c>
      <c r="V217" s="20" t="s">
        <v>11150</v>
      </c>
      <c r="W217" s="20">
        <v>3.01</v>
      </c>
    </row>
    <row r="218" spans="1:23" x14ac:dyDescent="0.45">
      <c r="A218" s="20">
        <v>1000234</v>
      </c>
      <c r="B218" s="20" t="s">
        <v>9431</v>
      </c>
      <c r="C218" s="20" t="s">
        <v>9643</v>
      </c>
      <c r="D218" s="20">
        <v>1716044928</v>
      </c>
      <c r="E218" s="20" t="str">
        <f>VLOOKUP(A218,'REPORTE'!$A$1:$AG$1961,5,0)</f>
        <v>ECUATORIANO(A)</v>
      </c>
      <c r="F218" s="20" t="str">
        <f>VLOOKUP(A218,'REPORTE'!$A$1:$AG$1961,18,0)</f>
        <v>F</v>
      </c>
      <c r="G218" s="20" t="str">
        <f>VLOOKUP(A218,'REPORTE'!$A$1:$AG$1961,6,0)</f>
        <v>NACIONAL</v>
      </c>
      <c r="H218" s="20" t="str">
        <f>VLOOKUP(A218,'REPORTE'!$A$1:$AG$1961,30,0)</f>
        <v>Primaria</v>
      </c>
      <c r="I218" s="20" t="str">
        <f>VLOOKUP(A218,'REPORTE'!$A$1:$AG$1961,31,0)</f>
        <v>PICHINCHA</v>
      </c>
      <c r="J218" s="20" t="str">
        <f>VLOOKUP(A218,'REPORTE'!$A$1:$AG$1961,32,0)</f>
        <v>QUITO</v>
      </c>
      <c r="K218" s="20" t="str">
        <f>VLOOKUP(A218,'REPORTE'!$A$1:$AG$1961,33,0)</f>
        <v>COTOCOLLAO</v>
      </c>
      <c r="L218" s="20" t="str">
        <f>VLOOKUP(K218,PROVINCIAS!$F$1:$G$1171,2,0)</f>
        <v>URBANA</v>
      </c>
      <c r="M218" s="20">
        <v>1000298</v>
      </c>
      <c r="N218" s="20" t="s">
        <v>15374</v>
      </c>
      <c r="O218" s="20"/>
      <c r="P218" s="20">
        <v>0</v>
      </c>
      <c r="Q218" s="20" t="s">
        <v>11150</v>
      </c>
      <c r="R218" s="20" t="s">
        <v>11150</v>
      </c>
      <c r="S218" s="20" t="s">
        <v>11150</v>
      </c>
      <c r="T218" s="20" t="s">
        <v>11150</v>
      </c>
      <c r="U218" s="20" t="s">
        <v>11150</v>
      </c>
      <c r="V218" s="20" t="s">
        <v>11150</v>
      </c>
      <c r="W218" s="20">
        <v>0</v>
      </c>
    </row>
    <row r="219" spans="1:23" x14ac:dyDescent="0.45">
      <c r="A219" s="20">
        <v>1000237</v>
      </c>
      <c r="B219" s="20" t="s">
        <v>9431</v>
      </c>
      <c r="C219" s="20" t="s">
        <v>10207</v>
      </c>
      <c r="D219" s="20">
        <v>1723889984</v>
      </c>
      <c r="E219" s="20" t="str">
        <f>VLOOKUP(A219,'REPORTE'!$A$1:$AG$1961,5,0)</f>
        <v>ECUATORIANO(A) INDIGENA</v>
      </c>
      <c r="F219" s="20" t="str">
        <f>VLOOKUP(A219,'REPORTE'!$A$1:$AG$1961,18,0)</f>
        <v>F</v>
      </c>
      <c r="G219" s="20" t="str">
        <f>VLOOKUP(A219,'REPORTE'!$A$1:$AG$1961,6,0)</f>
        <v>NACIONAL</v>
      </c>
      <c r="H219" s="20" t="str">
        <f>VLOOKUP(A219,'REPORTE'!$A$1:$AG$1961,30,0)</f>
        <v>Primaria</v>
      </c>
      <c r="I219" s="20" t="str">
        <f>VLOOKUP(A219,'REPORTE'!$A$1:$AG$1961,31,0)</f>
        <v>PICHINCHA</v>
      </c>
      <c r="J219" s="20" t="str">
        <f>VLOOKUP(A219,'REPORTE'!$A$1:$AG$1961,32,0)</f>
        <v>QUITO</v>
      </c>
      <c r="K219" s="20" t="str">
        <f>VLOOKUP(A219,'REPORTE'!$A$1:$AG$1961,33,0)</f>
        <v>COTOCOLLAO</v>
      </c>
      <c r="L219" s="20" t="str">
        <f>VLOOKUP(K219,PROVINCIAS!$F$1:$G$1171,2,0)</f>
        <v>URBANA</v>
      </c>
      <c r="M219" s="20">
        <v>1000299</v>
      </c>
      <c r="N219" s="20" t="s">
        <v>15374</v>
      </c>
      <c r="O219" s="20"/>
      <c r="P219" s="20">
        <v>0.01</v>
      </c>
      <c r="Q219" s="20" t="s">
        <v>11150</v>
      </c>
      <c r="R219" s="20" t="s">
        <v>11150</v>
      </c>
      <c r="S219" s="20" t="s">
        <v>11150</v>
      </c>
      <c r="T219" s="20" t="s">
        <v>13953</v>
      </c>
      <c r="U219" s="20" t="s">
        <v>11150</v>
      </c>
      <c r="V219" s="20" t="s">
        <v>11150</v>
      </c>
      <c r="W219" s="20">
        <v>37.51</v>
      </c>
    </row>
    <row r="220" spans="1:23" x14ac:dyDescent="0.45">
      <c r="A220" s="20">
        <v>1000238</v>
      </c>
      <c r="B220" s="20" t="s">
        <v>9431</v>
      </c>
      <c r="C220" s="20" t="s">
        <v>13731</v>
      </c>
      <c r="D220" s="20">
        <v>1751642263</v>
      </c>
      <c r="E220" s="20" t="str">
        <f>VLOOKUP(A220,'REPORTE'!$A$1:$AG$1961,5,0)</f>
        <v>ECUATORIANO(A) INDIGENA</v>
      </c>
      <c r="F220" s="20" t="str">
        <f>VLOOKUP(A220,'REPORTE'!$A$1:$AG$1961,18,0)</f>
        <v>M</v>
      </c>
      <c r="G220" s="20" t="str">
        <f>VLOOKUP(A220,'REPORTE'!$A$1:$AG$1961,6,0)</f>
        <v>NACIONAL</v>
      </c>
      <c r="H220" s="20" t="str">
        <f>VLOOKUP(A220,'REPORTE'!$A$1:$AG$1961,30,0)</f>
        <v>Secundaria</v>
      </c>
      <c r="I220" s="20" t="str">
        <f>VLOOKUP(A220,'REPORTE'!$A$1:$AG$1961,31,0)</f>
        <v>PICHINCHA</v>
      </c>
      <c r="J220" s="20" t="str">
        <f>VLOOKUP(A220,'REPORTE'!$A$1:$AG$1961,32,0)</f>
        <v>QUITO</v>
      </c>
      <c r="K220" s="20" t="str">
        <f>VLOOKUP(A220,'REPORTE'!$A$1:$AG$1961,33,0)</f>
        <v>COTOCOLLAO</v>
      </c>
      <c r="L220" s="20" t="str">
        <f>VLOOKUP(K220,PROVINCIAS!$F$1:$G$1171,2,0)</f>
        <v>URBANA</v>
      </c>
      <c r="M220" s="20">
        <v>1000300</v>
      </c>
      <c r="N220" s="20" t="s">
        <v>15374</v>
      </c>
      <c r="O220" s="20"/>
      <c r="P220" s="20">
        <v>0.86</v>
      </c>
      <c r="Q220" s="20" t="s">
        <v>11150</v>
      </c>
      <c r="R220" s="20" t="s">
        <v>11150</v>
      </c>
      <c r="S220" s="20" t="s">
        <v>11150</v>
      </c>
      <c r="T220" s="20" t="s">
        <v>11150</v>
      </c>
      <c r="U220" s="20" t="s">
        <v>11150</v>
      </c>
      <c r="V220" s="20" t="s">
        <v>11150</v>
      </c>
      <c r="W220" s="20">
        <v>0.86</v>
      </c>
    </row>
    <row r="221" spans="1:23" x14ac:dyDescent="0.45">
      <c r="A221" s="20">
        <v>1000239</v>
      </c>
      <c r="B221" s="20" t="s">
        <v>9431</v>
      </c>
      <c r="C221" s="20" t="s">
        <v>13732</v>
      </c>
      <c r="D221" s="20">
        <v>1727565507</v>
      </c>
      <c r="E221" s="20" t="str">
        <f>VLOOKUP(A221,'REPORTE'!$A$1:$AG$1961,5,0)</f>
        <v>ECUATORIANO(A) INDIGENA</v>
      </c>
      <c r="F221" s="20" t="str">
        <f>VLOOKUP(A221,'REPORTE'!$A$1:$AG$1961,18,0)</f>
        <v>M</v>
      </c>
      <c r="G221" s="20" t="str">
        <f>VLOOKUP(A221,'REPORTE'!$A$1:$AG$1961,6,0)</f>
        <v>NACIONAL</v>
      </c>
      <c r="H221" s="20" t="str">
        <f>VLOOKUP(A221,'REPORTE'!$A$1:$AG$1961,30,0)</f>
        <v>Primaria</v>
      </c>
      <c r="I221" s="20" t="str">
        <f>VLOOKUP(A221,'REPORTE'!$A$1:$AG$1961,31,0)</f>
        <v>PICHINCHA</v>
      </c>
      <c r="J221" s="20" t="str">
        <f>VLOOKUP(A221,'REPORTE'!$A$1:$AG$1961,32,0)</f>
        <v>QUITO</v>
      </c>
      <c r="K221" s="20" t="str">
        <f>VLOOKUP(A221,'REPORTE'!$A$1:$AG$1961,33,0)</f>
        <v>COTOCOLLAO</v>
      </c>
      <c r="L221" s="20" t="str">
        <f>VLOOKUP(K221,PROVINCIAS!$F$1:$G$1171,2,0)</f>
        <v>URBANA</v>
      </c>
      <c r="M221" s="20">
        <v>1000301</v>
      </c>
      <c r="N221" s="20" t="s">
        <v>15374</v>
      </c>
      <c r="O221" s="20"/>
      <c r="P221" s="20">
        <v>20.46</v>
      </c>
      <c r="Q221" s="20" t="s">
        <v>11150</v>
      </c>
      <c r="R221" s="20" t="s">
        <v>11150</v>
      </c>
      <c r="S221" s="20" t="s">
        <v>11150</v>
      </c>
      <c r="T221" s="20" t="s">
        <v>11150</v>
      </c>
      <c r="U221" s="20" t="s">
        <v>11150</v>
      </c>
      <c r="V221" s="20" t="s">
        <v>11150</v>
      </c>
      <c r="W221" s="20">
        <v>20.46</v>
      </c>
    </row>
    <row r="222" spans="1:23" x14ac:dyDescent="0.45">
      <c r="A222" s="20">
        <v>1000240</v>
      </c>
      <c r="B222" s="20" t="s">
        <v>9431</v>
      </c>
      <c r="C222" s="20" t="s">
        <v>13733</v>
      </c>
      <c r="D222" s="20">
        <v>602528663</v>
      </c>
      <c r="E222" s="20" t="str">
        <f>VLOOKUP(A222,'REPORTE'!$A$1:$AG$1961,5,0)</f>
        <v>ECUATORIANO(A) INDIGENA</v>
      </c>
      <c r="F222" s="20" t="str">
        <f>VLOOKUP(A222,'REPORTE'!$A$1:$AG$1961,18,0)</f>
        <v>M</v>
      </c>
      <c r="G222" s="20" t="str">
        <f>VLOOKUP(A222,'REPORTE'!$A$1:$AG$1961,6,0)</f>
        <v>NACIONAL</v>
      </c>
      <c r="H222" s="20" t="str">
        <f>VLOOKUP(A222,'REPORTE'!$A$1:$AG$1961,30,0)</f>
        <v>Primaria</v>
      </c>
      <c r="I222" s="20" t="str">
        <f>VLOOKUP(A222,'REPORTE'!$A$1:$AG$1961,31,0)</f>
        <v>PICHINCHA</v>
      </c>
      <c r="J222" s="20" t="str">
        <f>VLOOKUP(A222,'REPORTE'!$A$1:$AG$1961,32,0)</f>
        <v>QUITO</v>
      </c>
      <c r="K222" s="20" t="str">
        <f>VLOOKUP(A222,'REPORTE'!$A$1:$AG$1961,33,0)</f>
        <v>COTOCOLLAO</v>
      </c>
      <c r="L222" s="20" t="str">
        <f>VLOOKUP(K222,PROVINCIAS!$F$1:$G$1171,2,0)</f>
        <v>URBANA</v>
      </c>
      <c r="M222" s="20">
        <v>1000302</v>
      </c>
      <c r="N222" s="20" t="s">
        <v>15374</v>
      </c>
      <c r="O222" s="20"/>
      <c r="P222" s="20">
        <v>83.2</v>
      </c>
      <c r="Q222" s="20" t="s">
        <v>11150</v>
      </c>
      <c r="R222" s="20" t="s">
        <v>11150</v>
      </c>
      <c r="S222" s="20" t="s">
        <v>11150</v>
      </c>
      <c r="T222" s="20" t="s">
        <v>11150</v>
      </c>
      <c r="U222" s="20" t="s">
        <v>11150</v>
      </c>
      <c r="V222" s="20" t="s">
        <v>11150</v>
      </c>
      <c r="W222" s="20">
        <v>83.2</v>
      </c>
    </row>
    <row r="223" spans="1:23" x14ac:dyDescent="0.45">
      <c r="A223" s="20">
        <v>1000244</v>
      </c>
      <c r="B223" s="20" t="s">
        <v>9431</v>
      </c>
      <c r="C223" s="20" t="s">
        <v>13735</v>
      </c>
      <c r="D223" s="20">
        <v>603730102</v>
      </c>
      <c r="E223" s="20" t="str">
        <f>VLOOKUP(A223,'REPORTE'!$A$1:$AG$1961,5,0)</f>
        <v>ECUATORIANO(A) INDIGENA</v>
      </c>
      <c r="F223" s="20" t="str">
        <f>VLOOKUP(A223,'REPORTE'!$A$1:$AG$1961,18,0)</f>
        <v>M</v>
      </c>
      <c r="G223" s="20" t="str">
        <f>VLOOKUP(A223,'REPORTE'!$A$1:$AG$1961,6,0)</f>
        <v>NACIONAL</v>
      </c>
      <c r="H223" s="20" t="str">
        <f>VLOOKUP(A223,'REPORTE'!$A$1:$AG$1961,30,0)</f>
        <v>Secundaria</v>
      </c>
      <c r="I223" s="20" t="str">
        <f>VLOOKUP(A223,'REPORTE'!$A$1:$AG$1961,31,0)</f>
        <v>PICHINCHA</v>
      </c>
      <c r="J223" s="20" t="str">
        <f>VLOOKUP(A223,'REPORTE'!$A$1:$AG$1961,32,0)</f>
        <v>QUITO</v>
      </c>
      <c r="K223" s="20" t="str">
        <f>VLOOKUP(A223,'REPORTE'!$A$1:$AG$1961,33,0)</f>
        <v>COTOCOLLAO</v>
      </c>
      <c r="L223" s="20" t="str">
        <f>VLOOKUP(K223,PROVINCIAS!$F$1:$G$1171,2,0)</f>
        <v>URBANA</v>
      </c>
      <c r="M223" s="20">
        <v>1000303</v>
      </c>
      <c r="N223" s="20" t="s">
        <v>15374</v>
      </c>
      <c r="O223" s="20"/>
      <c r="P223" s="20">
        <v>0.28000000000000003</v>
      </c>
      <c r="Q223" s="20" t="s">
        <v>11150</v>
      </c>
      <c r="R223" s="20" t="s">
        <v>11150</v>
      </c>
      <c r="S223" s="20" t="s">
        <v>11150</v>
      </c>
      <c r="T223" s="20" t="s">
        <v>11150</v>
      </c>
      <c r="U223" s="20" t="s">
        <v>11150</v>
      </c>
      <c r="V223" s="20" t="s">
        <v>11150</v>
      </c>
      <c r="W223" s="20">
        <v>0.28000000000000003</v>
      </c>
    </row>
    <row r="224" spans="1:23" x14ac:dyDescent="0.45">
      <c r="A224" s="20">
        <v>1000243</v>
      </c>
      <c r="B224" s="20" t="s">
        <v>9431</v>
      </c>
      <c r="C224" s="20" t="s">
        <v>10276</v>
      </c>
      <c r="D224" s="20">
        <v>604321240</v>
      </c>
      <c r="E224" s="20" t="str">
        <f>VLOOKUP(A224,'REPORTE'!$A$1:$AG$1961,5,0)</f>
        <v>ECUATORIANO(A) INDIGENA</v>
      </c>
      <c r="F224" s="20" t="str">
        <f>VLOOKUP(A224,'REPORTE'!$A$1:$AG$1961,18,0)</f>
        <v>F</v>
      </c>
      <c r="G224" s="20" t="str">
        <f>VLOOKUP(A224,'REPORTE'!$A$1:$AG$1961,6,0)</f>
        <v>NACIONAL</v>
      </c>
      <c r="H224" s="20" t="str">
        <f>VLOOKUP(A224,'REPORTE'!$A$1:$AG$1961,30,0)</f>
        <v>Secundaria</v>
      </c>
      <c r="I224" s="20" t="str">
        <f>VLOOKUP(A224,'REPORTE'!$A$1:$AG$1961,31,0)</f>
        <v>PICHINCHA</v>
      </c>
      <c r="J224" s="20" t="str">
        <f>VLOOKUP(A224,'REPORTE'!$A$1:$AG$1961,32,0)</f>
        <v>QUITO</v>
      </c>
      <c r="K224" s="20" t="str">
        <f>VLOOKUP(A224,'REPORTE'!$A$1:$AG$1961,33,0)</f>
        <v>COTOCOLLAO</v>
      </c>
      <c r="L224" s="20" t="str">
        <f>VLOOKUP(K224,PROVINCIAS!$F$1:$G$1171,2,0)</f>
        <v>URBANA</v>
      </c>
      <c r="M224" s="20">
        <v>1000304</v>
      </c>
      <c r="N224" s="20" t="s">
        <v>15374</v>
      </c>
      <c r="O224" s="20"/>
      <c r="P224" s="20">
        <v>20.399999999999999</v>
      </c>
      <c r="Q224" s="20" t="s">
        <v>11150</v>
      </c>
      <c r="R224" s="20" t="s">
        <v>11150</v>
      </c>
      <c r="S224" s="20" t="s">
        <v>11150</v>
      </c>
      <c r="T224" s="20" t="s">
        <v>11150</v>
      </c>
      <c r="U224" s="20" t="s">
        <v>11150</v>
      </c>
      <c r="V224" s="20" t="s">
        <v>11150</v>
      </c>
      <c r="W224" s="20">
        <v>20.399999999999999</v>
      </c>
    </row>
    <row r="225" spans="1:23" x14ac:dyDescent="0.45">
      <c r="A225" s="20">
        <v>1000245</v>
      </c>
      <c r="B225" s="20" t="s">
        <v>9431</v>
      </c>
      <c r="C225" s="20" t="s">
        <v>13737</v>
      </c>
      <c r="D225" s="20">
        <v>1705566816</v>
      </c>
      <c r="E225" s="20" t="str">
        <f>VLOOKUP(A225,'REPORTE'!$A$1:$AG$1961,5,0)</f>
        <v>ECUATORIANO(A) INDIGENA</v>
      </c>
      <c r="F225" s="20" t="str">
        <f>VLOOKUP(A225,'REPORTE'!$A$1:$AG$1961,18,0)</f>
        <v>M</v>
      </c>
      <c r="G225" s="20" t="str">
        <f>VLOOKUP(A225,'REPORTE'!$A$1:$AG$1961,6,0)</f>
        <v>NACIONAL</v>
      </c>
      <c r="H225" s="20" t="str">
        <f>VLOOKUP(A225,'REPORTE'!$A$1:$AG$1961,30,0)</f>
        <v>Primaria</v>
      </c>
      <c r="I225" s="20" t="str">
        <f>VLOOKUP(A225,'REPORTE'!$A$1:$AG$1961,31,0)</f>
        <v>PICHINCHA</v>
      </c>
      <c r="J225" s="20" t="str">
        <f>VLOOKUP(A225,'REPORTE'!$A$1:$AG$1961,32,0)</f>
        <v>QUITO</v>
      </c>
      <c r="K225" s="20" t="str">
        <f>VLOOKUP(A225,'REPORTE'!$A$1:$AG$1961,33,0)</f>
        <v>GONZALEZ SUAREZ</v>
      </c>
      <c r="L225" s="20" t="str">
        <f>VLOOKUP(K225,PROVINCIAS!$F$1:$G$1171,2,0)</f>
        <v>URBANA</v>
      </c>
      <c r="M225" s="20">
        <v>1000305</v>
      </c>
      <c r="N225" s="20" t="s">
        <v>15374</v>
      </c>
      <c r="O225" s="20"/>
      <c r="P225" s="20">
        <v>29.48</v>
      </c>
      <c r="Q225" s="20" t="s">
        <v>11150</v>
      </c>
      <c r="R225" s="20" t="s">
        <v>11150</v>
      </c>
      <c r="S225" s="20" t="s">
        <v>11150</v>
      </c>
      <c r="T225" s="20" t="s">
        <v>11150</v>
      </c>
      <c r="U225" s="20" t="s">
        <v>11150</v>
      </c>
      <c r="V225" s="20" t="s">
        <v>11150</v>
      </c>
      <c r="W225" s="20">
        <v>29.48</v>
      </c>
    </row>
    <row r="226" spans="1:23" x14ac:dyDescent="0.45">
      <c r="A226" s="20">
        <v>1000246</v>
      </c>
      <c r="B226" s="20" t="s">
        <v>9431</v>
      </c>
      <c r="C226" s="20" t="s">
        <v>13738</v>
      </c>
      <c r="D226" s="20">
        <v>2100167671</v>
      </c>
      <c r="E226" s="20" t="str">
        <f>VLOOKUP(A226,'REPORTE'!$A$1:$AG$1961,5,0)</f>
        <v>ECUATORIANO(A) INDIGENA</v>
      </c>
      <c r="F226" s="20" t="str">
        <f>VLOOKUP(A226,'REPORTE'!$A$1:$AG$1961,18,0)</f>
        <v>M</v>
      </c>
      <c r="G226" s="20" t="str">
        <f>VLOOKUP(A226,'REPORTE'!$A$1:$AG$1961,6,0)</f>
        <v>NACIONAL</v>
      </c>
      <c r="H226" s="20" t="str">
        <f>VLOOKUP(A226,'REPORTE'!$A$1:$AG$1961,30,0)</f>
        <v>Primaria</v>
      </c>
      <c r="I226" s="20" t="str">
        <f>VLOOKUP(A226,'REPORTE'!$A$1:$AG$1961,31,0)</f>
        <v>PICHINCHA</v>
      </c>
      <c r="J226" s="20" t="str">
        <f>VLOOKUP(A226,'REPORTE'!$A$1:$AG$1961,32,0)</f>
        <v>QUITO</v>
      </c>
      <c r="K226" s="20" t="str">
        <f>VLOOKUP(A226,'REPORTE'!$A$1:$AG$1961,33,0)</f>
        <v>CONOCOTO</v>
      </c>
      <c r="L226" s="20" t="str">
        <f>VLOOKUP(K226,PROVINCIAS!$F$1:$G$1171,2,0)</f>
        <v>RURAL</v>
      </c>
      <c r="M226" s="20">
        <v>1000306</v>
      </c>
      <c r="N226" s="20" t="s">
        <v>15374</v>
      </c>
      <c r="O226" s="20"/>
      <c r="P226" s="20">
        <v>334.11</v>
      </c>
      <c r="Q226" s="20" t="s">
        <v>11150</v>
      </c>
      <c r="R226" s="20" t="s">
        <v>11150</v>
      </c>
      <c r="S226" s="20" t="s">
        <v>11150</v>
      </c>
      <c r="T226" s="20" t="s">
        <v>11150</v>
      </c>
      <c r="U226" s="20" t="s">
        <v>11150</v>
      </c>
      <c r="V226" s="20" t="s">
        <v>12078</v>
      </c>
      <c r="W226" s="20">
        <v>334.11</v>
      </c>
    </row>
    <row r="227" spans="1:23" x14ac:dyDescent="0.45">
      <c r="A227" s="20">
        <v>1000247</v>
      </c>
      <c r="B227" s="20" t="s">
        <v>9431</v>
      </c>
      <c r="C227" s="20" t="s">
        <v>10354</v>
      </c>
      <c r="D227" s="20">
        <v>602114258</v>
      </c>
      <c r="E227" s="20" t="str">
        <f>VLOOKUP(A227,'REPORTE'!$A$1:$AG$1961,5,0)</f>
        <v>ECUATORIANO(A) INDIGENA</v>
      </c>
      <c r="F227" s="20" t="str">
        <f>VLOOKUP(A227,'REPORTE'!$A$1:$AG$1961,18,0)</f>
        <v>M</v>
      </c>
      <c r="G227" s="20" t="str">
        <f>VLOOKUP(A227,'REPORTE'!$A$1:$AG$1961,6,0)</f>
        <v>NACIONAL</v>
      </c>
      <c r="H227" s="20" t="str">
        <f>VLOOKUP(A227,'REPORTE'!$A$1:$AG$1961,30,0)</f>
        <v>Primaria</v>
      </c>
      <c r="I227" s="20" t="str">
        <f>VLOOKUP(A227,'REPORTE'!$A$1:$AG$1961,31,0)</f>
        <v>PICHINCHA</v>
      </c>
      <c r="J227" s="20" t="str">
        <f>VLOOKUP(A227,'REPORTE'!$A$1:$AG$1961,32,0)</f>
        <v>QUITO</v>
      </c>
      <c r="K227" s="20" t="str">
        <f>VLOOKUP(A227,'REPORTE'!$A$1:$AG$1961,33,0)</f>
        <v>COTOCOLLAO</v>
      </c>
      <c r="L227" s="20" t="str">
        <f>VLOOKUP(K227,PROVINCIAS!$F$1:$G$1171,2,0)</f>
        <v>URBANA</v>
      </c>
      <c r="M227" s="20">
        <v>1000307</v>
      </c>
      <c r="N227" s="20" t="s">
        <v>15374</v>
      </c>
      <c r="O227" s="20"/>
      <c r="P227" s="20">
        <v>2081.21</v>
      </c>
      <c r="Q227" s="20" t="s">
        <v>11150</v>
      </c>
      <c r="R227" s="20" t="s">
        <v>11150</v>
      </c>
      <c r="S227" s="20" t="s">
        <v>11150</v>
      </c>
      <c r="T227" s="20" t="s">
        <v>11150</v>
      </c>
      <c r="U227" s="20" t="s">
        <v>11150</v>
      </c>
      <c r="V227" s="20" t="s">
        <v>12254</v>
      </c>
      <c r="W227" s="20">
        <v>2081.21</v>
      </c>
    </row>
    <row r="228" spans="1:23" x14ac:dyDescent="0.45">
      <c r="A228" s="20">
        <v>1000248</v>
      </c>
      <c r="B228" s="20" t="s">
        <v>9431</v>
      </c>
      <c r="C228" s="20" t="s">
        <v>13739</v>
      </c>
      <c r="D228" s="20">
        <v>1707560502</v>
      </c>
      <c r="E228" s="20" t="str">
        <f>VLOOKUP(A228,'REPORTE'!$A$1:$AG$1961,5,0)</f>
        <v>ECUATORIANO(A)</v>
      </c>
      <c r="F228" s="20" t="str">
        <f>VLOOKUP(A228,'REPORTE'!$A$1:$AG$1961,18,0)</f>
        <v>F</v>
      </c>
      <c r="G228" s="20" t="str">
        <f>VLOOKUP(A228,'REPORTE'!$A$1:$AG$1961,6,0)</f>
        <v>NACIONAL</v>
      </c>
      <c r="H228" s="20" t="str">
        <f>VLOOKUP(A228,'REPORTE'!$A$1:$AG$1961,30,0)</f>
        <v>Secundaria</v>
      </c>
      <c r="I228" s="20" t="str">
        <f>VLOOKUP(A228,'REPORTE'!$A$1:$AG$1961,31,0)</f>
        <v>PICHINCHA</v>
      </c>
      <c r="J228" s="20" t="str">
        <f>VLOOKUP(A228,'REPORTE'!$A$1:$AG$1961,32,0)</f>
        <v>QUITO</v>
      </c>
      <c r="K228" s="20" t="str">
        <f>VLOOKUP(A228,'REPORTE'!$A$1:$AG$1961,33,0)</f>
        <v>IÑAQUITO</v>
      </c>
      <c r="L228" s="20" t="str">
        <f>VLOOKUP(K228,PROVINCIAS!$F$1:$G$1171,2,0)</f>
        <v>URBANA</v>
      </c>
      <c r="M228" s="20">
        <v>1000308</v>
      </c>
      <c r="N228" s="20" t="s">
        <v>15374</v>
      </c>
      <c r="O228" s="20"/>
      <c r="P228" s="20">
        <v>2.0099999999999998</v>
      </c>
      <c r="Q228" s="20" t="s">
        <v>11150</v>
      </c>
      <c r="R228" s="20" t="s">
        <v>11150</v>
      </c>
      <c r="S228" s="20" t="s">
        <v>11150</v>
      </c>
      <c r="T228" s="20" t="s">
        <v>11150</v>
      </c>
      <c r="U228" s="20" t="s">
        <v>11150</v>
      </c>
      <c r="V228" s="20" t="s">
        <v>11150</v>
      </c>
      <c r="W228" s="20">
        <v>2.0099999999999998</v>
      </c>
    </row>
    <row r="229" spans="1:23" x14ac:dyDescent="0.45">
      <c r="A229" s="20">
        <v>1000250</v>
      </c>
      <c r="B229" s="20" t="s">
        <v>9431</v>
      </c>
      <c r="C229" s="20" t="s">
        <v>10301</v>
      </c>
      <c r="D229" s="20">
        <v>1718373721</v>
      </c>
      <c r="E229" s="20" t="str">
        <f>VLOOKUP(A229,'REPORTE'!$A$1:$AG$1961,5,0)</f>
        <v>ECUATORIANO(A)</v>
      </c>
      <c r="F229" s="20" t="str">
        <f>VLOOKUP(A229,'REPORTE'!$A$1:$AG$1961,18,0)</f>
        <v>F</v>
      </c>
      <c r="G229" s="20" t="str">
        <f>VLOOKUP(A229,'REPORTE'!$A$1:$AG$1961,6,0)</f>
        <v>NACIONAL</v>
      </c>
      <c r="H229" s="20" t="str">
        <f>VLOOKUP(A229,'REPORTE'!$A$1:$AG$1961,30,0)</f>
        <v>Universitaria</v>
      </c>
      <c r="I229" s="20" t="str">
        <f>VLOOKUP(A229,'REPORTE'!$A$1:$AG$1961,31,0)</f>
        <v>PICHINCHA</v>
      </c>
      <c r="J229" s="20" t="str">
        <f>VLOOKUP(A229,'REPORTE'!$A$1:$AG$1961,32,0)</f>
        <v>QUITO</v>
      </c>
      <c r="K229" s="20" t="str">
        <f>VLOOKUP(A229,'REPORTE'!$A$1:$AG$1961,33,0)</f>
        <v>LA MENA</v>
      </c>
      <c r="L229" s="20" t="str">
        <f>VLOOKUP(K229,PROVINCIAS!$F$1:$G$1171,2,0)</f>
        <v>URBANA</v>
      </c>
      <c r="M229" s="20">
        <v>1000309</v>
      </c>
      <c r="N229" s="20" t="s">
        <v>15374</v>
      </c>
      <c r="O229" s="20"/>
      <c r="P229" s="20">
        <v>0.06</v>
      </c>
      <c r="Q229" s="20" t="s">
        <v>11150</v>
      </c>
      <c r="R229" s="20" t="s">
        <v>11150</v>
      </c>
      <c r="S229" s="20" t="s">
        <v>11150</v>
      </c>
      <c r="T229" s="20" t="s">
        <v>14603</v>
      </c>
      <c r="U229" s="20" t="s">
        <v>11150</v>
      </c>
      <c r="V229" s="20" t="s">
        <v>12078</v>
      </c>
      <c r="W229" s="20">
        <v>88.06</v>
      </c>
    </row>
    <row r="230" spans="1:23" x14ac:dyDescent="0.45">
      <c r="A230" s="20">
        <v>1000235</v>
      </c>
      <c r="B230" s="20" t="s">
        <v>9431</v>
      </c>
      <c r="C230" s="20" t="s">
        <v>9625</v>
      </c>
      <c r="D230" s="20">
        <v>1722862487</v>
      </c>
      <c r="E230" s="20" t="str">
        <f>VLOOKUP(A230,'REPORTE'!$A$1:$AG$1961,5,0)</f>
        <v>ECUATORIANO(A)</v>
      </c>
      <c r="F230" s="20" t="str">
        <f>VLOOKUP(A230,'REPORTE'!$A$1:$AG$1961,18,0)</f>
        <v>F</v>
      </c>
      <c r="G230" s="20" t="str">
        <f>VLOOKUP(A230,'REPORTE'!$A$1:$AG$1961,6,0)</f>
        <v>NACIONAL</v>
      </c>
      <c r="H230" s="20" t="str">
        <f>VLOOKUP(A230,'REPORTE'!$A$1:$AG$1961,30,0)</f>
        <v>Secundaria</v>
      </c>
      <c r="I230" s="20" t="str">
        <f>VLOOKUP(A230,'REPORTE'!$A$1:$AG$1961,31,0)</f>
        <v>PICHINCHA</v>
      </c>
      <c r="J230" s="20" t="str">
        <f>VLOOKUP(A230,'REPORTE'!$A$1:$AG$1961,32,0)</f>
        <v>QUITO</v>
      </c>
      <c r="K230" s="20" t="str">
        <f>VLOOKUP(A230,'REPORTE'!$A$1:$AG$1961,33,0)</f>
        <v>COTOCOLLAO</v>
      </c>
      <c r="L230" s="20" t="str">
        <f>VLOOKUP(K230,PROVINCIAS!$F$1:$G$1171,2,0)</f>
        <v>URBANA</v>
      </c>
      <c r="M230" s="20">
        <v>1000310</v>
      </c>
      <c r="N230" s="20" t="s">
        <v>15374</v>
      </c>
      <c r="O230" s="20"/>
      <c r="P230" s="20">
        <v>0</v>
      </c>
      <c r="Q230" s="20" t="s">
        <v>11150</v>
      </c>
      <c r="R230" s="20" t="s">
        <v>11150</v>
      </c>
      <c r="S230" s="20" t="s">
        <v>11150</v>
      </c>
      <c r="T230" s="20" t="s">
        <v>11150</v>
      </c>
      <c r="U230" s="20" t="s">
        <v>11150</v>
      </c>
      <c r="V230" s="20" t="s">
        <v>11150</v>
      </c>
      <c r="W230" s="20">
        <v>0</v>
      </c>
    </row>
    <row r="231" spans="1:23" x14ac:dyDescent="0.45">
      <c r="A231" s="20">
        <v>1000251</v>
      </c>
      <c r="B231" s="20" t="s">
        <v>9431</v>
      </c>
      <c r="C231" s="20" t="s">
        <v>13742</v>
      </c>
      <c r="D231" s="20">
        <v>1713996385</v>
      </c>
      <c r="E231" s="20" t="str">
        <f>VLOOKUP(A231,'REPORTE'!$A$1:$AG$1961,5,0)</f>
        <v>ECUATORIANO(A)</v>
      </c>
      <c r="F231" s="20" t="str">
        <f>VLOOKUP(A231,'REPORTE'!$A$1:$AG$1961,18,0)</f>
        <v>F</v>
      </c>
      <c r="G231" s="20" t="str">
        <f>VLOOKUP(A231,'REPORTE'!$A$1:$AG$1961,6,0)</f>
        <v>NACIONAL</v>
      </c>
      <c r="H231" s="20" t="str">
        <f>VLOOKUP(A231,'REPORTE'!$A$1:$AG$1961,30,0)</f>
        <v>Primaria</v>
      </c>
      <c r="I231" s="20" t="str">
        <f>VLOOKUP(A231,'REPORTE'!$A$1:$AG$1961,31,0)</f>
        <v>PICHINCHA</v>
      </c>
      <c r="J231" s="20" t="str">
        <f>VLOOKUP(A231,'REPORTE'!$A$1:$AG$1961,32,0)</f>
        <v>QUITO</v>
      </c>
      <c r="K231" s="20" t="str">
        <f>VLOOKUP(A231,'REPORTE'!$A$1:$AG$1961,33,0)</f>
        <v>GONZALEZ SUAREZ</v>
      </c>
      <c r="L231" s="20" t="str">
        <f>VLOOKUP(K231,PROVINCIAS!$F$1:$G$1171,2,0)</f>
        <v>URBANA</v>
      </c>
      <c r="M231" s="20">
        <v>1000311</v>
      </c>
      <c r="N231" s="20" t="s">
        <v>15375</v>
      </c>
      <c r="O231" s="20">
        <v>43784</v>
      </c>
      <c r="P231" s="20">
        <v>3.01</v>
      </c>
      <c r="Q231" s="20" t="s">
        <v>11150</v>
      </c>
      <c r="R231" s="20" t="s">
        <v>11150</v>
      </c>
      <c r="S231" s="20" t="s">
        <v>11150</v>
      </c>
      <c r="T231" s="20" t="s">
        <v>11150</v>
      </c>
      <c r="U231" s="20" t="s">
        <v>11150</v>
      </c>
      <c r="V231" s="20" t="s">
        <v>11150</v>
      </c>
      <c r="W231" s="20">
        <v>3.01</v>
      </c>
    </row>
    <row r="232" spans="1:23" x14ac:dyDescent="0.45">
      <c r="A232" s="20">
        <v>1000252</v>
      </c>
      <c r="B232" s="20" t="s">
        <v>9431</v>
      </c>
      <c r="C232" s="20" t="s">
        <v>13743</v>
      </c>
      <c r="D232" s="20">
        <v>1750248484</v>
      </c>
      <c r="E232" s="20" t="str">
        <f>VLOOKUP(A232,'REPORTE'!$A$1:$AG$1961,5,0)</f>
        <v>ECUATORIANO(A) INDIGENA</v>
      </c>
      <c r="F232" s="20" t="str">
        <f>VLOOKUP(A232,'REPORTE'!$A$1:$AG$1961,18,0)</f>
        <v>F</v>
      </c>
      <c r="G232" s="20" t="str">
        <f>VLOOKUP(A232,'REPORTE'!$A$1:$AG$1961,6,0)</f>
        <v>NACIONAL</v>
      </c>
      <c r="H232" s="20" t="str">
        <f>VLOOKUP(A232,'REPORTE'!$A$1:$AG$1961,30,0)</f>
        <v>Primaria</v>
      </c>
      <c r="I232" s="20" t="str">
        <f>VLOOKUP(A232,'REPORTE'!$A$1:$AG$1961,31,0)</f>
        <v>PICHINCHA</v>
      </c>
      <c r="J232" s="20" t="str">
        <f>VLOOKUP(A232,'REPORTE'!$A$1:$AG$1961,32,0)</f>
        <v>QUITO</v>
      </c>
      <c r="K232" s="20" t="str">
        <f>VLOOKUP(A232,'REPORTE'!$A$1:$AG$1961,33,0)</f>
        <v>COTOCOLLAO</v>
      </c>
      <c r="L232" s="20" t="str">
        <f>VLOOKUP(K232,PROVINCIAS!$F$1:$G$1171,2,0)</f>
        <v>URBANA</v>
      </c>
      <c r="M232" s="20">
        <v>1000312</v>
      </c>
      <c r="N232" s="20" t="s">
        <v>15374</v>
      </c>
      <c r="O232" s="20"/>
      <c r="P232" s="20">
        <v>0.42</v>
      </c>
      <c r="Q232" s="20" t="s">
        <v>11150</v>
      </c>
      <c r="R232" s="20" t="s">
        <v>11150</v>
      </c>
      <c r="S232" s="20" t="s">
        <v>11150</v>
      </c>
      <c r="T232" s="20" t="s">
        <v>11150</v>
      </c>
      <c r="U232" s="20" t="s">
        <v>11150</v>
      </c>
      <c r="V232" s="20" t="s">
        <v>11150</v>
      </c>
      <c r="W232" s="20">
        <v>0.42</v>
      </c>
    </row>
    <row r="233" spans="1:23" x14ac:dyDescent="0.45">
      <c r="A233" s="20">
        <v>1000254</v>
      </c>
      <c r="B233" s="20" t="s">
        <v>9431</v>
      </c>
      <c r="C233" s="20" t="s">
        <v>9772</v>
      </c>
      <c r="D233" s="20">
        <v>1712574704</v>
      </c>
      <c r="E233" s="20" t="str">
        <f>VLOOKUP(A233,'REPORTE'!$A$1:$AG$1961,5,0)</f>
        <v>ECUATORIANO(A)</v>
      </c>
      <c r="F233" s="20" t="str">
        <f>VLOOKUP(A233,'REPORTE'!$A$1:$AG$1961,18,0)</f>
        <v>M</v>
      </c>
      <c r="G233" s="20" t="str">
        <f>VLOOKUP(A233,'REPORTE'!$A$1:$AG$1961,6,0)</f>
        <v>NACIONAL</v>
      </c>
      <c r="H233" s="20" t="str">
        <f>VLOOKUP(A233,'REPORTE'!$A$1:$AG$1961,30,0)</f>
        <v>Secundaria</v>
      </c>
      <c r="I233" s="20" t="str">
        <f>VLOOKUP(A233,'REPORTE'!$A$1:$AG$1961,31,0)</f>
        <v>PICHINCHA</v>
      </c>
      <c r="J233" s="20" t="str">
        <f>VLOOKUP(A233,'REPORTE'!$A$1:$AG$1961,32,0)</f>
        <v>QUITO</v>
      </c>
      <c r="K233" s="20" t="str">
        <f>VLOOKUP(A233,'REPORTE'!$A$1:$AG$1961,33,0)</f>
        <v>COTOCOLLAO</v>
      </c>
      <c r="L233" s="20" t="str">
        <f>VLOOKUP(K233,PROVINCIAS!$F$1:$G$1171,2,0)</f>
        <v>URBANA</v>
      </c>
      <c r="M233" s="20">
        <v>1000313</v>
      </c>
      <c r="N233" s="20" t="s">
        <v>15374</v>
      </c>
      <c r="O233" s="20"/>
      <c r="P233" s="20">
        <v>0</v>
      </c>
      <c r="Q233" s="20" t="s">
        <v>11150</v>
      </c>
      <c r="R233" s="20" t="s">
        <v>11150</v>
      </c>
      <c r="S233" s="20" t="s">
        <v>11150</v>
      </c>
      <c r="T233" s="20" t="s">
        <v>11150</v>
      </c>
      <c r="U233" s="20" t="s">
        <v>11150</v>
      </c>
      <c r="V233" s="20" t="s">
        <v>11150</v>
      </c>
      <c r="W233" s="20">
        <v>0</v>
      </c>
    </row>
    <row r="234" spans="1:23" x14ac:dyDescent="0.45">
      <c r="A234" s="20">
        <v>1000255</v>
      </c>
      <c r="B234" s="20" t="s">
        <v>9431</v>
      </c>
      <c r="C234" s="20" t="s">
        <v>9901</v>
      </c>
      <c r="D234" s="20">
        <v>1702119536</v>
      </c>
      <c r="E234" s="20" t="str">
        <f>VLOOKUP(A234,'REPORTE'!$A$1:$AG$1961,5,0)</f>
        <v>ECUATORIANO(A) INDIGENA</v>
      </c>
      <c r="F234" s="20" t="str">
        <f>VLOOKUP(A234,'REPORTE'!$A$1:$AG$1961,18,0)</f>
        <v>F</v>
      </c>
      <c r="G234" s="20" t="str">
        <f>VLOOKUP(A234,'REPORTE'!$A$1:$AG$1961,6,0)</f>
        <v>NACIONAL</v>
      </c>
      <c r="H234" s="20" t="str">
        <f>VLOOKUP(A234,'REPORTE'!$A$1:$AG$1961,30,0)</f>
        <v>Primaria</v>
      </c>
      <c r="I234" s="20" t="str">
        <f>VLOOKUP(A234,'REPORTE'!$A$1:$AG$1961,31,0)</f>
        <v>PICHINCHA</v>
      </c>
      <c r="J234" s="20" t="str">
        <f>VLOOKUP(A234,'REPORTE'!$A$1:$AG$1961,32,0)</f>
        <v>QUITO</v>
      </c>
      <c r="K234" s="20" t="str">
        <f>VLOOKUP(A234,'REPORTE'!$A$1:$AG$1961,33,0)</f>
        <v>COTOCOLLAO</v>
      </c>
      <c r="L234" s="20" t="str">
        <f>VLOOKUP(K234,PROVINCIAS!$F$1:$G$1171,2,0)</f>
        <v>URBANA</v>
      </c>
      <c r="M234" s="20">
        <v>1000314</v>
      </c>
      <c r="N234" s="20" t="s">
        <v>15374</v>
      </c>
      <c r="O234" s="20"/>
      <c r="P234" s="20">
        <v>50.62</v>
      </c>
      <c r="Q234" s="20" t="s">
        <v>11150</v>
      </c>
      <c r="R234" s="20" t="s">
        <v>11150</v>
      </c>
      <c r="S234" s="20" t="s">
        <v>11150</v>
      </c>
      <c r="T234" s="20" t="s">
        <v>11150</v>
      </c>
      <c r="U234" s="20" t="s">
        <v>11150</v>
      </c>
      <c r="V234" s="20" t="s">
        <v>11150</v>
      </c>
      <c r="W234" s="20">
        <v>50.62</v>
      </c>
    </row>
    <row r="235" spans="1:23" x14ac:dyDescent="0.45">
      <c r="A235" s="20">
        <v>1000256</v>
      </c>
      <c r="B235" s="20" t="s">
        <v>9431</v>
      </c>
      <c r="C235" s="20" t="s">
        <v>9621</v>
      </c>
      <c r="D235" s="20">
        <v>1712170081</v>
      </c>
      <c r="E235" s="20" t="str">
        <f>VLOOKUP(A235,'REPORTE'!$A$1:$AG$1961,5,0)</f>
        <v>ECUATORIANO(A) INDIGENA</v>
      </c>
      <c r="F235" s="20" t="str">
        <f>VLOOKUP(A235,'REPORTE'!$A$1:$AG$1961,18,0)</f>
        <v>F</v>
      </c>
      <c r="G235" s="20" t="str">
        <f>VLOOKUP(A235,'REPORTE'!$A$1:$AG$1961,6,0)</f>
        <v>NACIONAL</v>
      </c>
      <c r="H235" s="20" t="str">
        <f>VLOOKUP(A235,'REPORTE'!$A$1:$AG$1961,30,0)</f>
        <v>Secundaria</v>
      </c>
      <c r="I235" s="20" t="str">
        <f>VLOOKUP(A235,'REPORTE'!$A$1:$AG$1961,31,0)</f>
        <v>PICHINCHA</v>
      </c>
      <c r="J235" s="20" t="str">
        <f>VLOOKUP(A235,'REPORTE'!$A$1:$AG$1961,32,0)</f>
        <v>QUITO</v>
      </c>
      <c r="K235" s="20" t="str">
        <f>VLOOKUP(A235,'REPORTE'!$A$1:$AG$1961,33,0)</f>
        <v>COTOCOLLAO</v>
      </c>
      <c r="L235" s="20" t="str">
        <f>VLOOKUP(K235,PROVINCIAS!$F$1:$G$1171,2,0)</f>
        <v>URBANA</v>
      </c>
      <c r="M235" s="20">
        <v>1000315</v>
      </c>
      <c r="N235" s="20" t="s">
        <v>15374</v>
      </c>
      <c r="O235" s="20"/>
      <c r="P235" s="20">
        <v>0</v>
      </c>
      <c r="Q235" s="20" t="s">
        <v>11150</v>
      </c>
      <c r="R235" s="20" t="s">
        <v>11150</v>
      </c>
      <c r="S235" s="20" t="s">
        <v>11150</v>
      </c>
      <c r="T235" s="20" t="s">
        <v>11150</v>
      </c>
      <c r="U235" s="20" t="s">
        <v>11150</v>
      </c>
      <c r="V235" s="20" t="s">
        <v>11150</v>
      </c>
      <c r="W235" s="20">
        <v>0</v>
      </c>
    </row>
    <row r="236" spans="1:23" x14ac:dyDescent="0.45">
      <c r="A236" s="20">
        <v>1000257</v>
      </c>
      <c r="B236" s="20" t="s">
        <v>9431</v>
      </c>
      <c r="C236" s="20" t="s">
        <v>13744</v>
      </c>
      <c r="D236" s="20">
        <v>1726439373</v>
      </c>
      <c r="E236" s="20" t="str">
        <f>VLOOKUP(A236,'REPORTE'!$A$1:$AG$1961,5,0)</f>
        <v>ECUATORIANO(A) INDIGENA</v>
      </c>
      <c r="F236" s="20" t="str">
        <f>VLOOKUP(A236,'REPORTE'!$A$1:$AG$1961,18,0)</f>
        <v>F</v>
      </c>
      <c r="G236" s="20" t="str">
        <f>VLOOKUP(A236,'REPORTE'!$A$1:$AG$1961,6,0)</f>
        <v>NACIONAL</v>
      </c>
      <c r="H236" s="20" t="str">
        <f>VLOOKUP(A236,'REPORTE'!$A$1:$AG$1961,30,0)</f>
        <v>Secundaria</v>
      </c>
      <c r="I236" s="20" t="str">
        <f>VLOOKUP(A236,'REPORTE'!$A$1:$AG$1961,31,0)</f>
        <v>CHIMBORAZO</v>
      </c>
      <c r="J236" s="20" t="str">
        <f>VLOOKUP(A236,'REPORTE'!$A$1:$AG$1961,32,0)</f>
        <v>COLTA</v>
      </c>
      <c r="K236" s="20" t="str">
        <f>VLOOKUP(A236,'REPORTE'!$A$1:$AG$1961,33,0)</f>
        <v>SANTIAGO DE QUITO (CAB EN SAN ANTONIO DE</v>
      </c>
      <c r="L236" s="20" t="str">
        <f>VLOOKUP(K236,PROVINCIAS!$F$1:$G$1171,2,0)</f>
        <v>RURAL</v>
      </c>
      <c r="M236" s="20">
        <v>1000316</v>
      </c>
      <c r="N236" s="20" t="s">
        <v>15375</v>
      </c>
      <c r="O236" s="20">
        <v>43889</v>
      </c>
      <c r="P236" s="20">
        <v>33.33</v>
      </c>
      <c r="Q236" s="20" t="s">
        <v>11150</v>
      </c>
      <c r="R236" s="20" t="s">
        <v>11150</v>
      </c>
      <c r="S236" s="20" t="s">
        <v>11150</v>
      </c>
      <c r="T236" s="20" t="s">
        <v>11150</v>
      </c>
      <c r="U236" s="20" t="s">
        <v>11150</v>
      </c>
      <c r="V236" s="20" t="s">
        <v>11150</v>
      </c>
      <c r="W236" s="20">
        <v>33.33</v>
      </c>
    </row>
    <row r="237" spans="1:23" x14ac:dyDescent="0.45">
      <c r="A237" s="20">
        <v>1000258</v>
      </c>
      <c r="B237" s="20" t="s">
        <v>9431</v>
      </c>
      <c r="C237" s="20" t="s">
        <v>13745</v>
      </c>
      <c r="D237" s="20">
        <v>1104534738</v>
      </c>
      <c r="E237" s="20" t="str">
        <f>VLOOKUP(A237,'REPORTE'!$A$1:$AG$1961,5,0)</f>
        <v>ECUATORIANO(A) INDIGENA</v>
      </c>
      <c r="F237" s="20" t="str">
        <f>VLOOKUP(A237,'REPORTE'!$A$1:$AG$1961,18,0)</f>
        <v>F</v>
      </c>
      <c r="G237" s="20" t="str">
        <f>VLOOKUP(A237,'REPORTE'!$A$1:$AG$1961,6,0)</f>
        <v>NACIONAL</v>
      </c>
      <c r="H237" s="20" t="str">
        <f>VLOOKUP(A237,'REPORTE'!$A$1:$AG$1961,30,0)</f>
        <v>Secundaria</v>
      </c>
      <c r="I237" s="20" t="str">
        <f>VLOOKUP(A237,'REPORTE'!$A$1:$AG$1961,31,0)</f>
        <v>PICHINCHA</v>
      </c>
      <c r="J237" s="20" t="str">
        <f>VLOOKUP(A237,'REPORTE'!$A$1:$AG$1961,32,0)</f>
        <v>QUITO</v>
      </c>
      <c r="K237" s="20" t="str">
        <f>VLOOKUP(A237,'REPORTE'!$A$1:$AG$1961,33,0)</f>
        <v>COMITE DEL PUEBLO</v>
      </c>
      <c r="L237" s="20" t="str">
        <f>VLOOKUP(K237,PROVINCIAS!$F$1:$G$1171,2,0)</f>
        <v>URBANA</v>
      </c>
      <c r="M237" s="20">
        <v>1000317</v>
      </c>
      <c r="N237" s="20" t="s">
        <v>15375</v>
      </c>
      <c r="O237" s="20">
        <v>43786</v>
      </c>
      <c r="P237" s="20">
        <v>32.340000000000003</v>
      </c>
      <c r="Q237" s="20" t="s">
        <v>11150</v>
      </c>
      <c r="R237" s="20" t="s">
        <v>11150</v>
      </c>
      <c r="S237" s="20" t="s">
        <v>11150</v>
      </c>
      <c r="T237" s="20" t="s">
        <v>11150</v>
      </c>
      <c r="U237" s="20" t="s">
        <v>11150</v>
      </c>
      <c r="V237" s="20" t="s">
        <v>11150</v>
      </c>
      <c r="W237" s="20">
        <v>32.340000000000003</v>
      </c>
    </row>
    <row r="238" spans="1:23" x14ac:dyDescent="0.45">
      <c r="A238" s="20">
        <v>1000259</v>
      </c>
      <c r="B238" s="20" t="s">
        <v>9431</v>
      </c>
      <c r="C238" s="20" t="s">
        <v>13746</v>
      </c>
      <c r="D238" s="20">
        <v>350014072</v>
      </c>
      <c r="E238" s="20" t="str">
        <f>VLOOKUP(A238,'REPORTE'!$A$1:$AG$1961,5,0)</f>
        <v>ECUATORIANO(A)</v>
      </c>
      <c r="F238" s="20" t="str">
        <f>VLOOKUP(A238,'REPORTE'!$A$1:$AG$1961,18,0)</f>
        <v>M</v>
      </c>
      <c r="G238" s="20" t="str">
        <f>VLOOKUP(A238,'REPORTE'!$A$1:$AG$1961,6,0)</f>
        <v>NACIONAL</v>
      </c>
      <c r="H238" s="20" t="str">
        <f>VLOOKUP(A238,'REPORTE'!$A$1:$AG$1961,30,0)</f>
        <v>Secundaria</v>
      </c>
      <c r="I238" s="20" t="str">
        <f>VLOOKUP(A238,'REPORTE'!$A$1:$AG$1961,31,0)</f>
        <v>PICHINCHA</v>
      </c>
      <c r="J238" s="20" t="str">
        <f>VLOOKUP(A238,'REPORTE'!$A$1:$AG$1961,32,0)</f>
        <v>QUITO</v>
      </c>
      <c r="K238" s="20" t="str">
        <f>VLOOKUP(A238,'REPORTE'!$A$1:$AG$1961,33,0)</f>
        <v>COTOCOLLAO</v>
      </c>
      <c r="L238" s="20" t="str">
        <f>VLOOKUP(K238,PROVINCIAS!$F$1:$G$1171,2,0)</f>
        <v>URBANA</v>
      </c>
      <c r="M238" s="20">
        <v>1000318</v>
      </c>
      <c r="N238" s="20" t="s">
        <v>15375</v>
      </c>
      <c r="O238" s="20">
        <v>43786</v>
      </c>
      <c r="P238" s="20">
        <v>33.36</v>
      </c>
      <c r="Q238" s="20" t="s">
        <v>11150</v>
      </c>
      <c r="R238" s="20" t="s">
        <v>11150</v>
      </c>
      <c r="S238" s="20" t="s">
        <v>11150</v>
      </c>
      <c r="T238" s="20" t="s">
        <v>11150</v>
      </c>
      <c r="U238" s="20" t="s">
        <v>11150</v>
      </c>
      <c r="V238" s="20" t="s">
        <v>11150</v>
      </c>
      <c r="W238" s="20">
        <v>33.36</v>
      </c>
    </row>
    <row r="239" spans="1:23" x14ac:dyDescent="0.45">
      <c r="A239" s="20">
        <v>1000261</v>
      </c>
      <c r="B239" s="20" t="s">
        <v>9431</v>
      </c>
      <c r="C239" s="20" t="s">
        <v>13747</v>
      </c>
      <c r="D239" s="20">
        <v>602138166</v>
      </c>
      <c r="E239" s="20" t="str">
        <f>VLOOKUP(A239,'REPORTE'!$A$1:$AG$1961,5,0)</f>
        <v>ECUATORIANO(A) INDIGENA</v>
      </c>
      <c r="F239" s="20" t="str">
        <f>VLOOKUP(A239,'REPORTE'!$A$1:$AG$1961,18,0)</f>
        <v>M</v>
      </c>
      <c r="G239" s="20" t="str">
        <f>VLOOKUP(A239,'REPORTE'!$A$1:$AG$1961,6,0)</f>
        <v>NACIONAL</v>
      </c>
      <c r="H239" s="20" t="str">
        <f>VLOOKUP(A239,'REPORTE'!$A$1:$AG$1961,30,0)</f>
        <v>Primaria</v>
      </c>
      <c r="I239" s="20" t="str">
        <f>VLOOKUP(A239,'REPORTE'!$A$1:$AG$1961,31,0)</f>
        <v>CHIMBORAZO</v>
      </c>
      <c r="J239" s="20" t="str">
        <f>VLOOKUP(A239,'REPORTE'!$A$1:$AG$1961,32,0)</f>
        <v>RIOBAMBA</v>
      </c>
      <c r="K239" s="20" t="str">
        <f>VLOOKUP(A239,'REPORTE'!$A$1:$AG$1961,33,0)</f>
        <v>YARUQUIES</v>
      </c>
      <c r="L239" s="20" t="str">
        <f>VLOOKUP(K239,PROVINCIAS!$F$1:$G$1171,2,0)</f>
        <v>URBANA</v>
      </c>
      <c r="M239" s="20">
        <v>1000319</v>
      </c>
      <c r="N239" s="20" t="s">
        <v>15374</v>
      </c>
      <c r="O239" s="20"/>
      <c r="P239" s="20">
        <v>587.83000000000004</v>
      </c>
      <c r="Q239" s="20" t="s">
        <v>11150</v>
      </c>
      <c r="R239" s="20" t="s">
        <v>11150</v>
      </c>
      <c r="S239" s="20" t="s">
        <v>11150</v>
      </c>
      <c r="T239" s="20" t="s">
        <v>11150</v>
      </c>
      <c r="U239" s="20" t="s">
        <v>11150</v>
      </c>
      <c r="V239" s="20" t="s">
        <v>11150</v>
      </c>
      <c r="W239" s="20">
        <v>587.83000000000004</v>
      </c>
    </row>
    <row r="240" spans="1:23" x14ac:dyDescent="0.45">
      <c r="A240" s="20">
        <v>1000262</v>
      </c>
      <c r="B240" s="20" t="s">
        <v>9431</v>
      </c>
      <c r="C240" s="20" t="s">
        <v>13748</v>
      </c>
      <c r="D240" s="20">
        <v>1151001813</v>
      </c>
      <c r="E240" s="20" t="str">
        <f>VLOOKUP(A240,'REPORTE'!$A$1:$AG$1961,5,0)</f>
        <v>ECUATORIANO(A)</v>
      </c>
      <c r="F240" s="20" t="str">
        <f>VLOOKUP(A240,'REPORTE'!$A$1:$AG$1961,18,0)</f>
        <v>M</v>
      </c>
      <c r="G240" s="20" t="str">
        <f>VLOOKUP(A240,'REPORTE'!$A$1:$AG$1961,6,0)</f>
        <v>NACIONAL</v>
      </c>
      <c r="H240" s="20" t="str">
        <f>VLOOKUP(A240,'REPORTE'!$A$1:$AG$1961,30,0)</f>
        <v>Secundaria</v>
      </c>
      <c r="I240" s="20" t="str">
        <f>VLOOKUP(A240,'REPORTE'!$A$1:$AG$1961,31,0)</f>
        <v>PICHINCHA</v>
      </c>
      <c r="J240" s="20" t="str">
        <f>VLOOKUP(A240,'REPORTE'!$A$1:$AG$1961,32,0)</f>
        <v>QUITO</v>
      </c>
      <c r="K240" s="20" t="str">
        <f>VLOOKUP(A240,'REPORTE'!$A$1:$AG$1961,33,0)</f>
        <v>GONZALEZ SUAREZ</v>
      </c>
      <c r="L240" s="20" t="str">
        <f>VLOOKUP(K240,PROVINCIAS!$F$1:$G$1171,2,0)</f>
        <v>URBANA</v>
      </c>
      <c r="M240" s="20">
        <v>1000320</v>
      </c>
      <c r="N240" s="20" t="s">
        <v>15374</v>
      </c>
      <c r="O240" s="20"/>
      <c r="P240" s="20">
        <v>0.63</v>
      </c>
      <c r="Q240" s="20" t="s">
        <v>11150</v>
      </c>
      <c r="R240" s="20" t="s">
        <v>11150</v>
      </c>
      <c r="S240" s="20" t="s">
        <v>11150</v>
      </c>
      <c r="T240" s="20" t="s">
        <v>11150</v>
      </c>
      <c r="U240" s="20" t="s">
        <v>11150</v>
      </c>
      <c r="V240" s="20" t="s">
        <v>11150</v>
      </c>
      <c r="W240" s="20">
        <v>0.63</v>
      </c>
    </row>
    <row r="241" spans="1:23" x14ac:dyDescent="0.45">
      <c r="A241" s="20">
        <v>1000263</v>
      </c>
      <c r="B241" s="20" t="s">
        <v>9431</v>
      </c>
      <c r="C241" s="20" t="s">
        <v>13749</v>
      </c>
      <c r="D241" s="20">
        <v>1150817151</v>
      </c>
      <c r="E241" s="20" t="str">
        <f>VLOOKUP(A241,'REPORTE'!$A$1:$AG$1961,5,0)</f>
        <v>ECUATORIANO(A)</v>
      </c>
      <c r="F241" s="20" t="str">
        <f>VLOOKUP(A241,'REPORTE'!$A$1:$AG$1961,18,0)</f>
        <v>M</v>
      </c>
      <c r="G241" s="20" t="str">
        <f>VLOOKUP(A241,'REPORTE'!$A$1:$AG$1961,6,0)</f>
        <v>NACIONAL</v>
      </c>
      <c r="H241" s="20" t="str">
        <f>VLOOKUP(A241,'REPORTE'!$A$1:$AG$1961,30,0)</f>
        <v>Secundaria</v>
      </c>
      <c r="I241" s="20" t="str">
        <f>VLOOKUP(A241,'REPORTE'!$A$1:$AG$1961,31,0)</f>
        <v>LOJA</v>
      </c>
      <c r="J241" s="20" t="str">
        <f>VLOOKUP(A241,'REPORTE'!$A$1:$AG$1961,32,0)</f>
        <v>PALTAS</v>
      </c>
      <c r="K241" s="20" t="str">
        <f>VLOOKUP(A241,'REPORTE'!$A$1:$AG$1961,33,0)</f>
        <v>CATACOCHA</v>
      </c>
      <c r="L241" s="20" t="str">
        <f>VLOOKUP(K241,PROVINCIAS!$F$1:$G$1171,2,0)</f>
        <v>URBANA</v>
      </c>
      <c r="M241" s="20">
        <v>1000321</v>
      </c>
      <c r="N241" s="20" t="s">
        <v>15375</v>
      </c>
      <c r="O241" s="20">
        <v>43788</v>
      </c>
      <c r="P241" s="20">
        <v>3.01</v>
      </c>
      <c r="Q241" s="20" t="s">
        <v>11150</v>
      </c>
      <c r="R241" s="20" t="s">
        <v>11150</v>
      </c>
      <c r="S241" s="20" t="s">
        <v>11150</v>
      </c>
      <c r="T241" s="20" t="s">
        <v>11150</v>
      </c>
      <c r="U241" s="20" t="s">
        <v>11150</v>
      </c>
      <c r="V241" s="20" t="s">
        <v>11150</v>
      </c>
      <c r="W241" s="20">
        <v>3.01</v>
      </c>
    </row>
    <row r="242" spans="1:23" x14ac:dyDescent="0.45">
      <c r="A242" s="20">
        <v>1000264</v>
      </c>
      <c r="B242" s="20" t="s">
        <v>9431</v>
      </c>
      <c r="C242" s="20" t="s">
        <v>13750</v>
      </c>
      <c r="D242" s="20">
        <v>1150428751</v>
      </c>
      <c r="E242" s="20" t="str">
        <f>VLOOKUP(A242,'REPORTE'!$A$1:$AG$1961,5,0)</f>
        <v>ECUATORIANO(A)</v>
      </c>
      <c r="F242" s="20" t="str">
        <f>VLOOKUP(A242,'REPORTE'!$A$1:$AG$1961,18,0)</f>
        <v>F</v>
      </c>
      <c r="G242" s="20" t="str">
        <f>VLOOKUP(A242,'REPORTE'!$A$1:$AG$1961,6,0)</f>
        <v>NACIONAL</v>
      </c>
      <c r="H242" s="20" t="str">
        <f>VLOOKUP(A242,'REPORTE'!$A$1:$AG$1961,30,0)</f>
        <v>Secundaria</v>
      </c>
      <c r="I242" s="20" t="str">
        <f>VLOOKUP(A242,'REPORTE'!$A$1:$AG$1961,31,0)</f>
        <v>LOJA</v>
      </c>
      <c r="J242" s="20" t="str">
        <f>VLOOKUP(A242,'REPORTE'!$A$1:$AG$1961,32,0)</f>
        <v>PALTAS</v>
      </c>
      <c r="K242" s="20" t="str">
        <f>VLOOKUP(A242,'REPORTE'!$A$1:$AG$1961,33,0)</f>
        <v>CATACOCHA</v>
      </c>
      <c r="L242" s="20" t="str">
        <f>VLOOKUP(K242,PROVINCIAS!$F$1:$G$1171,2,0)</f>
        <v>URBANA</v>
      </c>
      <c r="M242" s="20">
        <v>1000322</v>
      </c>
      <c r="N242" s="20" t="s">
        <v>15375</v>
      </c>
      <c r="O242" s="20">
        <v>43788</v>
      </c>
      <c r="P242" s="20">
        <v>3.01</v>
      </c>
      <c r="Q242" s="20" t="s">
        <v>11150</v>
      </c>
      <c r="R242" s="20" t="s">
        <v>11150</v>
      </c>
      <c r="S242" s="20" t="s">
        <v>11150</v>
      </c>
      <c r="T242" s="20" t="s">
        <v>11150</v>
      </c>
      <c r="U242" s="20" t="s">
        <v>11150</v>
      </c>
      <c r="V242" s="20" t="s">
        <v>11150</v>
      </c>
      <c r="W242" s="20">
        <v>3.01</v>
      </c>
    </row>
    <row r="243" spans="1:23" x14ac:dyDescent="0.45">
      <c r="A243" s="20">
        <v>1000265</v>
      </c>
      <c r="B243" s="20" t="s">
        <v>9431</v>
      </c>
      <c r="C243" s="20" t="s">
        <v>13751</v>
      </c>
      <c r="D243" s="20">
        <v>603056292</v>
      </c>
      <c r="E243" s="20" t="str">
        <f>VLOOKUP(A243,'REPORTE'!$A$1:$AG$1961,5,0)</f>
        <v>ECUATORIANO(A) INDIGENA</v>
      </c>
      <c r="F243" s="20" t="str">
        <f>VLOOKUP(A243,'REPORTE'!$A$1:$AG$1961,18,0)</f>
        <v>F</v>
      </c>
      <c r="G243" s="20" t="str">
        <f>VLOOKUP(A243,'REPORTE'!$A$1:$AG$1961,6,0)</f>
        <v>NACIONAL</v>
      </c>
      <c r="H243" s="20" t="str">
        <f>VLOOKUP(A243,'REPORTE'!$A$1:$AG$1961,30,0)</f>
        <v>Primaria</v>
      </c>
      <c r="I243" s="20" t="str">
        <f>VLOOKUP(A243,'REPORTE'!$A$1:$AG$1961,31,0)</f>
        <v>CHIMBORAZO</v>
      </c>
      <c r="J243" s="20" t="str">
        <f>VLOOKUP(A243,'REPORTE'!$A$1:$AG$1961,32,0)</f>
        <v>RIOBAMBA</v>
      </c>
      <c r="K243" s="20" t="str">
        <f>VLOOKUP(A243,'REPORTE'!$A$1:$AG$1961,33,0)</f>
        <v>YARUQUIES</v>
      </c>
      <c r="L243" s="20" t="str">
        <f>VLOOKUP(K243,PROVINCIAS!$F$1:$G$1171,2,0)</f>
        <v>URBANA</v>
      </c>
      <c r="M243" s="20">
        <v>1000323</v>
      </c>
      <c r="N243" s="20" t="s">
        <v>15375</v>
      </c>
      <c r="O243" s="20">
        <v>44601</v>
      </c>
      <c r="P243" s="20">
        <v>23.29</v>
      </c>
      <c r="Q243" s="20" t="s">
        <v>11150</v>
      </c>
      <c r="R243" s="20" t="s">
        <v>11150</v>
      </c>
      <c r="S243" s="20" t="s">
        <v>11150</v>
      </c>
      <c r="T243" s="20" t="s">
        <v>11150</v>
      </c>
      <c r="U243" s="20" t="s">
        <v>11150</v>
      </c>
      <c r="V243" s="20" t="s">
        <v>11150</v>
      </c>
      <c r="W243" s="20">
        <v>23.29</v>
      </c>
    </row>
    <row r="244" spans="1:23" x14ac:dyDescent="0.45">
      <c r="A244" s="20">
        <v>1000266</v>
      </c>
      <c r="B244" s="20" t="s">
        <v>9431</v>
      </c>
      <c r="C244" s="20" t="s">
        <v>13752</v>
      </c>
      <c r="D244" s="20">
        <v>1725298374</v>
      </c>
      <c r="E244" s="20" t="str">
        <f>VLOOKUP(A244,'REPORTE'!$A$1:$AG$1961,5,0)</f>
        <v>ECUATORIANO(A) INDIGENA</v>
      </c>
      <c r="F244" s="20" t="str">
        <f>VLOOKUP(A244,'REPORTE'!$A$1:$AG$1961,18,0)</f>
        <v>F</v>
      </c>
      <c r="G244" s="20" t="str">
        <f>VLOOKUP(A244,'REPORTE'!$A$1:$AG$1961,6,0)</f>
        <v>NACIONAL</v>
      </c>
      <c r="H244" s="20" t="str">
        <f>VLOOKUP(A244,'REPORTE'!$A$1:$AG$1961,30,0)</f>
        <v>Secundaria</v>
      </c>
      <c r="I244" s="20" t="str">
        <f>VLOOKUP(A244,'REPORTE'!$A$1:$AG$1961,31,0)</f>
        <v>PICHINCHA</v>
      </c>
      <c r="J244" s="20" t="str">
        <f>VLOOKUP(A244,'REPORTE'!$A$1:$AG$1961,32,0)</f>
        <v>QUITO</v>
      </c>
      <c r="K244" s="20" t="str">
        <f>VLOOKUP(A244,'REPORTE'!$A$1:$AG$1961,33,0)</f>
        <v>COTOCOLLAO</v>
      </c>
      <c r="L244" s="20" t="str">
        <f>VLOOKUP(K244,PROVINCIAS!$F$1:$G$1171,2,0)</f>
        <v>URBANA</v>
      </c>
      <c r="M244" s="20">
        <v>1000324</v>
      </c>
      <c r="N244" s="20" t="s">
        <v>15374</v>
      </c>
      <c r="O244" s="20"/>
      <c r="P244" s="20">
        <v>10.8</v>
      </c>
      <c r="Q244" s="20" t="s">
        <v>11150</v>
      </c>
      <c r="R244" s="20" t="s">
        <v>11150</v>
      </c>
      <c r="S244" s="20" t="s">
        <v>11150</v>
      </c>
      <c r="T244" s="20" t="s">
        <v>11150</v>
      </c>
      <c r="U244" s="20" t="s">
        <v>11150</v>
      </c>
      <c r="V244" s="20" t="s">
        <v>11150</v>
      </c>
      <c r="W244" s="20">
        <v>10.8</v>
      </c>
    </row>
    <row r="245" spans="1:23" x14ac:dyDescent="0.45">
      <c r="A245" s="20">
        <v>1000224</v>
      </c>
      <c r="B245" s="20" t="s">
        <v>9431</v>
      </c>
      <c r="C245" s="20" t="s">
        <v>13724</v>
      </c>
      <c r="D245" s="20">
        <v>600683726</v>
      </c>
      <c r="E245" s="20" t="str">
        <f>VLOOKUP(A245,'REPORTE'!$A$1:$AG$1961,5,0)</f>
        <v>ECUATORIANO(A) INDIGENA</v>
      </c>
      <c r="F245" s="20" t="str">
        <f>VLOOKUP(A245,'REPORTE'!$A$1:$AG$1961,18,0)</f>
        <v>M</v>
      </c>
      <c r="G245" s="20" t="str">
        <f>VLOOKUP(A245,'REPORTE'!$A$1:$AG$1961,6,0)</f>
        <v>NACIONAL</v>
      </c>
      <c r="H245" s="20" t="str">
        <f>VLOOKUP(A245,'REPORTE'!$A$1:$AG$1961,30,0)</f>
        <v>Primaria</v>
      </c>
      <c r="I245" s="20" t="str">
        <f>VLOOKUP(A245,'REPORTE'!$A$1:$AG$1961,31,0)</f>
        <v>CHIMBORAZO</v>
      </c>
      <c r="J245" s="20" t="str">
        <f>VLOOKUP(A245,'REPORTE'!$A$1:$AG$1961,32,0)</f>
        <v>RIOBAMBA</v>
      </c>
      <c r="K245" s="20" t="str">
        <f>VLOOKUP(A245,'REPORTE'!$A$1:$AG$1961,33,0)</f>
        <v>CACHA (CAB EN MACHANGARA)</v>
      </c>
      <c r="L245" s="20" t="str">
        <f>VLOOKUP(K245,PROVINCIAS!$F$1:$G$1171,2,0)</f>
        <v>RURAL</v>
      </c>
      <c r="M245" s="20">
        <v>1000325</v>
      </c>
      <c r="N245" s="20" t="s">
        <v>15374</v>
      </c>
      <c r="O245" s="20"/>
      <c r="P245" s="20">
        <v>0.03</v>
      </c>
      <c r="Q245" s="20" t="s">
        <v>11150</v>
      </c>
      <c r="R245" s="20" t="s">
        <v>11150</v>
      </c>
      <c r="S245" s="20" t="s">
        <v>11150</v>
      </c>
      <c r="T245" s="20" t="s">
        <v>11150</v>
      </c>
      <c r="U245" s="20" t="s">
        <v>11150</v>
      </c>
      <c r="V245" s="20" t="s">
        <v>11150</v>
      </c>
      <c r="W245" s="20">
        <v>0.03</v>
      </c>
    </row>
    <row r="246" spans="1:23" x14ac:dyDescent="0.45">
      <c r="A246" s="20">
        <v>1000267</v>
      </c>
      <c r="B246" s="20" t="s">
        <v>9431</v>
      </c>
      <c r="C246" s="20" t="s">
        <v>13753</v>
      </c>
      <c r="D246" s="20">
        <v>1716962046</v>
      </c>
      <c r="E246" s="20" t="str">
        <f>VLOOKUP(A246,'REPORTE'!$A$1:$AG$1961,5,0)</f>
        <v>ECUATORIANO(A) INDIGENA</v>
      </c>
      <c r="F246" s="20" t="str">
        <f>VLOOKUP(A246,'REPORTE'!$A$1:$AG$1961,18,0)</f>
        <v>F</v>
      </c>
      <c r="G246" s="20" t="str">
        <f>VLOOKUP(A246,'REPORTE'!$A$1:$AG$1961,6,0)</f>
        <v>NACIONAL</v>
      </c>
      <c r="H246" s="20" t="str">
        <f>VLOOKUP(A246,'REPORTE'!$A$1:$AG$1961,30,0)</f>
        <v>Secundaria</v>
      </c>
      <c r="I246" s="20" t="str">
        <f>VLOOKUP(A246,'REPORTE'!$A$1:$AG$1961,31,0)</f>
        <v>CHIMBORAZO</v>
      </c>
      <c r="J246" s="20" t="str">
        <f>VLOOKUP(A246,'REPORTE'!$A$1:$AG$1961,32,0)</f>
        <v>RIOBAMBA</v>
      </c>
      <c r="K246" s="20" t="str">
        <f>VLOOKUP(A246,'REPORTE'!$A$1:$AG$1961,33,0)</f>
        <v>YARUQUIES</v>
      </c>
      <c r="L246" s="20" t="str">
        <f>VLOOKUP(K246,PROVINCIAS!$F$1:$G$1171,2,0)</f>
        <v>URBANA</v>
      </c>
      <c r="M246" s="20">
        <v>1000326</v>
      </c>
      <c r="N246" s="20" t="s">
        <v>15374</v>
      </c>
      <c r="O246" s="20"/>
      <c r="P246" s="20">
        <v>1.6</v>
      </c>
      <c r="Q246" s="20" t="s">
        <v>11150</v>
      </c>
      <c r="R246" s="20" t="s">
        <v>11150</v>
      </c>
      <c r="S246" s="20" t="s">
        <v>11150</v>
      </c>
      <c r="T246" s="20" t="s">
        <v>11150</v>
      </c>
      <c r="U246" s="20" t="s">
        <v>11150</v>
      </c>
      <c r="V246" s="20" t="s">
        <v>11150</v>
      </c>
      <c r="W246" s="20">
        <v>1.6</v>
      </c>
    </row>
    <row r="247" spans="1:23" x14ac:dyDescent="0.45">
      <c r="A247" s="20">
        <v>1000268</v>
      </c>
      <c r="B247" s="20" t="s">
        <v>9431</v>
      </c>
      <c r="C247" s="20" t="s">
        <v>13754</v>
      </c>
      <c r="D247" s="20">
        <v>1729120152</v>
      </c>
      <c r="E247" s="20" t="str">
        <f>VLOOKUP(A247,'REPORTE'!$A$1:$AG$1961,5,0)</f>
        <v>ECUATORIANO(A) INDIGENA</v>
      </c>
      <c r="F247" s="20" t="str">
        <f>VLOOKUP(A247,'REPORTE'!$A$1:$AG$1961,18,0)</f>
        <v>F</v>
      </c>
      <c r="G247" s="20" t="str">
        <f>VLOOKUP(A247,'REPORTE'!$A$1:$AG$1961,6,0)</f>
        <v>NACIONAL</v>
      </c>
      <c r="H247" s="20" t="str">
        <f>VLOOKUP(A247,'REPORTE'!$A$1:$AG$1961,30,0)</f>
        <v>Secundaria</v>
      </c>
      <c r="I247" s="20" t="str">
        <f>VLOOKUP(A247,'REPORTE'!$A$1:$AG$1961,31,0)</f>
        <v>PICHINCHA</v>
      </c>
      <c r="J247" s="20" t="str">
        <f>VLOOKUP(A247,'REPORTE'!$A$1:$AG$1961,32,0)</f>
        <v>QUITO</v>
      </c>
      <c r="K247" s="20" t="str">
        <f>VLOOKUP(A247,'REPORTE'!$A$1:$AG$1961,33,0)</f>
        <v>COTOCOLLAO</v>
      </c>
      <c r="L247" s="20" t="str">
        <f>VLOOKUP(K247,PROVINCIAS!$F$1:$G$1171,2,0)</f>
        <v>URBANA</v>
      </c>
      <c r="M247" s="20">
        <v>1000327</v>
      </c>
      <c r="N247" s="20" t="s">
        <v>15374</v>
      </c>
      <c r="O247" s="20"/>
      <c r="P247" s="20">
        <v>0.7</v>
      </c>
      <c r="Q247" s="20" t="s">
        <v>11150</v>
      </c>
      <c r="R247" s="20" t="s">
        <v>11150</v>
      </c>
      <c r="S247" s="20" t="s">
        <v>11150</v>
      </c>
      <c r="T247" s="20" t="s">
        <v>11150</v>
      </c>
      <c r="U247" s="20" t="s">
        <v>11150</v>
      </c>
      <c r="V247" s="20" t="s">
        <v>11150</v>
      </c>
      <c r="W247" s="20">
        <v>0.7</v>
      </c>
    </row>
    <row r="248" spans="1:23" x14ac:dyDescent="0.45">
      <c r="A248" s="20">
        <v>1000269</v>
      </c>
      <c r="B248" s="20" t="s">
        <v>9431</v>
      </c>
      <c r="C248" s="20" t="s">
        <v>13755</v>
      </c>
      <c r="D248" s="20">
        <v>604025841</v>
      </c>
      <c r="E248" s="20" t="str">
        <f>VLOOKUP(A248,'REPORTE'!$A$1:$AG$1961,5,0)</f>
        <v>ECUATORIANO(A) INDIGENA</v>
      </c>
      <c r="F248" s="20" t="str">
        <f>VLOOKUP(A248,'REPORTE'!$A$1:$AG$1961,18,0)</f>
        <v>M</v>
      </c>
      <c r="G248" s="20" t="str">
        <f>VLOOKUP(A248,'REPORTE'!$A$1:$AG$1961,6,0)</f>
        <v>NACIONAL</v>
      </c>
      <c r="H248" s="20" t="str">
        <f>VLOOKUP(A248,'REPORTE'!$A$1:$AG$1961,30,0)</f>
        <v>Secundaria</v>
      </c>
      <c r="I248" s="20" t="str">
        <f>VLOOKUP(A248,'REPORTE'!$A$1:$AG$1961,31,0)</f>
        <v>CHIMBORAZO</v>
      </c>
      <c r="J248" s="20" t="str">
        <f>VLOOKUP(A248,'REPORTE'!$A$1:$AG$1961,32,0)</f>
        <v>RIOBAMBA</v>
      </c>
      <c r="K248" s="20" t="str">
        <f>VLOOKUP(A248,'REPORTE'!$A$1:$AG$1961,33,0)</f>
        <v>LIZARZABURU</v>
      </c>
      <c r="L248" s="20" t="str">
        <f>VLOOKUP(K248,PROVINCIAS!$F$1:$G$1171,2,0)</f>
        <v>URBANA</v>
      </c>
      <c r="M248" s="20">
        <v>1000328</v>
      </c>
      <c r="N248" s="20" t="s">
        <v>15375</v>
      </c>
      <c r="O248" s="20">
        <v>43805</v>
      </c>
      <c r="P248" s="20">
        <v>32.35</v>
      </c>
      <c r="Q248" s="20" t="s">
        <v>11150</v>
      </c>
      <c r="R248" s="20" t="s">
        <v>11150</v>
      </c>
      <c r="S248" s="20" t="s">
        <v>11150</v>
      </c>
      <c r="T248" s="20" t="s">
        <v>11150</v>
      </c>
      <c r="U248" s="20" t="s">
        <v>11150</v>
      </c>
      <c r="V248" s="20" t="s">
        <v>11150</v>
      </c>
      <c r="W248" s="20">
        <v>32.35</v>
      </c>
    </row>
    <row r="249" spans="1:23" x14ac:dyDescent="0.45">
      <c r="A249" s="20">
        <v>1000270</v>
      </c>
      <c r="B249" s="20" t="s">
        <v>9431</v>
      </c>
      <c r="C249" s="20" t="s">
        <v>13756</v>
      </c>
      <c r="D249" s="20">
        <v>1708595838</v>
      </c>
      <c r="E249" s="20" t="str">
        <f>VLOOKUP(A249,'REPORTE'!$A$1:$AG$1961,5,0)</f>
        <v>ECUATORIANO(A) INDIGENA</v>
      </c>
      <c r="F249" s="20" t="str">
        <f>VLOOKUP(A249,'REPORTE'!$A$1:$AG$1961,18,0)</f>
        <v>M</v>
      </c>
      <c r="G249" s="20" t="str">
        <f>VLOOKUP(A249,'REPORTE'!$A$1:$AG$1961,6,0)</f>
        <v>NACIONAL</v>
      </c>
      <c r="H249" s="20" t="str">
        <f>VLOOKUP(A249,'REPORTE'!$A$1:$AG$1961,30,0)</f>
        <v>Primaria</v>
      </c>
      <c r="I249" s="20" t="str">
        <f>VLOOKUP(A249,'REPORTE'!$A$1:$AG$1961,31,0)</f>
        <v>CHIMBORAZO</v>
      </c>
      <c r="J249" s="20" t="str">
        <f>VLOOKUP(A249,'REPORTE'!$A$1:$AG$1961,32,0)</f>
        <v>RIOBAMBA</v>
      </c>
      <c r="K249" s="20" t="str">
        <f>VLOOKUP(A249,'REPORTE'!$A$1:$AG$1961,33,0)</f>
        <v>YARUQUIES</v>
      </c>
      <c r="L249" s="20" t="str">
        <f>VLOOKUP(K249,PROVINCIAS!$F$1:$G$1171,2,0)</f>
        <v>URBANA</v>
      </c>
      <c r="M249" s="20">
        <v>1000329</v>
      </c>
      <c r="N249" s="20" t="s">
        <v>15374</v>
      </c>
      <c r="O249" s="20"/>
      <c r="P249" s="20">
        <v>7.58</v>
      </c>
      <c r="Q249" s="20" t="s">
        <v>11150</v>
      </c>
      <c r="R249" s="20" t="s">
        <v>11150</v>
      </c>
      <c r="S249" s="20" t="s">
        <v>11150</v>
      </c>
      <c r="T249" s="20" t="s">
        <v>11150</v>
      </c>
      <c r="U249" s="20" t="s">
        <v>11150</v>
      </c>
      <c r="V249" s="20" t="s">
        <v>11150</v>
      </c>
      <c r="W249" s="20">
        <v>7.58</v>
      </c>
    </row>
    <row r="250" spans="1:23" x14ac:dyDescent="0.45">
      <c r="A250" s="20">
        <v>1000271</v>
      </c>
      <c r="B250" s="20" t="s">
        <v>9431</v>
      </c>
      <c r="C250" s="20" t="s">
        <v>10028</v>
      </c>
      <c r="D250" s="20">
        <v>1706766985</v>
      </c>
      <c r="E250" s="20" t="str">
        <f>VLOOKUP(A250,'REPORTE'!$A$1:$AG$1961,5,0)</f>
        <v>ECUATORIANO(A) INDIGENA</v>
      </c>
      <c r="F250" s="20" t="str">
        <f>VLOOKUP(A250,'REPORTE'!$A$1:$AG$1961,18,0)</f>
        <v>M</v>
      </c>
      <c r="G250" s="20" t="str">
        <f>VLOOKUP(A250,'REPORTE'!$A$1:$AG$1961,6,0)</f>
        <v>NACIONAL</v>
      </c>
      <c r="H250" s="20" t="str">
        <f>VLOOKUP(A250,'REPORTE'!$A$1:$AG$1961,30,0)</f>
        <v>Secundaria</v>
      </c>
      <c r="I250" s="20" t="str">
        <f>VLOOKUP(A250,'REPORTE'!$A$1:$AG$1961,31,0)</f>
        <v>PICHINCHA</v>
      </c>
      <c r="J250" s="20" t="str">
        <f>VLOOKUP(A250,'REPORTE'!$A$1:$AG$1961,32,0)</f>
        <v>QUITO</v>
      </c>
      <c r="K250" s="20" t="str">
        <f>VLOOKUP(A250,'REPORTE'!$A$1:$AG$1961,33,0)</f>
        <v>ZAMBIZA</v>
      </c>
      <c r="L250" s="20" t="str">
        <f>VLOOKUP(K250,PROVINCIAS!$F$1:$G$1171,2,0)</f>
        <v>RURAL</v>
      </c>
      <c r="M250" s="20">
        <v>1000330</v>
      </c>
      <c r="N250" s="20" t="s">
        <v>15374</v>
      </c>
      <c r="O250" s="20"/>
      <c r="P250" s="20">
        <v>101.82</v>
      </c>
      <c r="Q250" s="20" t="s">
        <v>11150</v>
      </c>
      <c r="R250" s="20" t="s">
        <v>11150</v>
      </c>
      <c r="S250" s="20" t="s">
        <v>11150</v>
      </c>
      <c r="T250" s="20" t="s">
        <v>12025</v>
      </c>
      <c r="U250" s="20" t="s">
        <v>11150</v>
      </c>
      <c r="V250" s="20" t="s">
        <v>11150</v>
      </c>
      <c r="W250" s="20">
        <v>201.82</v>
      </c>
    </row>
    <row r="251" spans="1:23" x14ac:dyDescent="0.45">
      <c r="A251" s="20">
        <v>1000272</v>
      </c>
      <c r="B251" s="20" t="s">
        <v>9431</v>
      </c>
      <c r="C251" s="20" t="s">
        <v>14606</v>
      </c>
      <c r="D251" s="20">
        <v>600860498</v>
      </c>
      <c r="E251" s="20" t="str">
        <f>VLOOKUP(A251,'REPORTE'!$A$1:$AG$1961,5,0)</f>
        <v>ECUATORIANO(A) INDIGENA</v>
      </c>
      <c r="F251" s="20" t="str">
        <f>VLOOKUP(A251,'REPORTE'!$A$1:$AG$1961,18,0)</f>
        <v>F</v>
      </c>
      <c r="G251" s="20" t="str">
        <f>VLOOKUP(A251,'REPORTE'!$A$1:$AG$1961,6,0)</f>
        <v>NACIONAL</v>
      </c>
      <c r="H251" s="20" t="str">
        <f>VLOOKUP(A251,'REPORTE'!$A$1:$AG$1961,30,0)</f>
        <v>Ninguna</v>
      </c>
      <c r="I251" s="20" t="str">
        <f>VLOOKUP(A251,'REPORTE'!$A$1:$AG$1961,31,0)</f>
        <v>CHIMBORAZO</v>
      </c>
      <c r="J251" s="20" t="str">
        <f>VLOOKUP(A251,'REPORTE'!$A$1:$AG$1961,32,0)</f>
        <v>RIOBAMBA</v>
      </c>
      <c r="K251" s="20" t="str">
        <f>VLOOKUP(A251,'REPORTE'!$A$1:$AG$1961,33,0)</f>
        <v>YARUQUIES</v>
      </c>
      <c r="L251" s="20" t="str">
        <f>VLOOKUP(K251,PROVINCIAS!$F$1:$G$1171,2,0)</f>
        <v>URBANA</v>
      </c>
      <c r="M251" s="20">
        <v>1000331</v>
      </c>
      <c r="N251" s="20" t="s">
        <v>15374</v>
      </c>
      <c r="O251" s="20"/>
      <c r="P251" s="20">
        <v>3.49</v>
      </c>
      <c r="Q251" s="20" t="s">
        <v>11150</v>
      </c>
      <c r="R251" s="20" t="s">
        <v>11150</v>
      </c>
      <c r="S251" s="20" t="s">
        <v>11150</v>
      </c>
      <c r="T251" s="20" t="s">
        <v>11150</v>
      </c>
      <c r="U251" s="20" t="s">
        <v>11150</v>
      </c>
      <c r="V251" s="20" t="s">
        <v>11150</v>
      </c>
      <c r="W251" s="20">
        <v>3.49</v>
      </c>
    </row>
    <row r="252" spans="1:23" x14ac:dyDescent="0.45">
      <c r="A252" s="20">
        <v>1000273</v>
      </c>
      <c r="B252" s="20" t="s">
        <v>9431</v>
      </c>
      <c r="C252" s="20" t="s">
        <v>13757</v>
      </c>
      <c r="D252" s="20">
        <v>1719586446</v>
      </c>
      <c r="E252" s="20" t="str">
        <f>VLOOKUP(A252,'REPORTE'!$A$1:$AG$1961,5,0)</f>
        <v>ECUATORIANO(A) INDIGENA</v>
      </c>
      <c r="F252" s="20" t="str">
        <f>VLOOKUP(A252,'REPORTE'!$A$1:$AG$1961,18,0)</f>
        <v>M</v>
      </c>
      <c r="G252" s="20" t="str">
        <f>VLOOKUP(A252,'REPORTE'!$A$1:$AG$1961,6,0)</f>
        <v>NACIONAL</v>
      </c>
      <c r="H252" s="20" t="str">
        <f>VLOOKUP(A252,'REPORTE'!$A$1:$AG$1961,30,0)</f>
        <v>Secundaria</v>
      </c>
      <c r="I252" s="20" t="str">
        <f>VLOOKUP(A252,'REPORTE'!$A$1:$AG$1961,31,0)</f>
        <v>IMBABURA</v>
      </c>
      <c r="J252" s="20" t="str">
        <f>VLOOKUP(A252,'REPORTE'!$A$1:$AG$1961,32,0)</f>
        <v>IBARRA</v>
      </c>
      <c r="K252" s="20" t="str">
        <f>VLOOKUP(A252,'REPORTE'!$A$1:$AG$1961,33,0)</f>
        <v>CARANQUI</v>
      </c>
      <c r="L252" s="20" t="str">
        <f>VLOOKUP(K252,PROVINCIAS!$F$1:$G$1171,2,0)</f>
        <v>URBANA</v>
      </c>
      <c r="M252" s="20">
        <v>1000333</v>
      </c>
      <c r="N252" s="20" t="s">
        <v>15374</v>
      </c>
      <c r="O252" s="20"/>
      <c r="P252" s="20">
        <v>492.98</v>
      </c>
      <c r="Q252" s="20" t="s">
        <v>11150</v>
      </c>
      <c r="R252" s="20" t="s">
        <v>11150</v>
      </c>
      <c r="S252" s="20" t="s">
        <v>11150</v>
      </c>
      <c r="T252" s="20" t="s">
        <v>12025</v>
      </c>
      <c r="U252" s="20" t="s">
        <v>11150</v>
      </c>
      <c r="V252" s="20" t="s">
        <v>12078</v>
      </c>
      <c r="W252" s="20">
        <v>592.98</v>
      </c>
    </row>
    <row r="253" spans="1:23" x14ac:dyDescent="0.45">
      <c r="A253" s="20">
        <v>1000274</v>
      </c>
      <c r="B253" s="20" t="s">
        <v>9431</v>
      </c>
      <c r="C253" s="20" t="s">
        <v>13758</v>
      </c>
      <c r="D253" s="20">
        <v>1704806155</v>
      </c>
      <c r="E253" s="20" t="str">
        <f>VLOOKUP(A253,'REPORTE'!$A$1:$AG$1961,5,0)</f>
        <v>ECUATORIANO(A) INDIGENA</v>
      </c>
      <c r="F253" s="20" t="str">
        <f>VLOOKUP(A253,'REPORTE'!$A$1:$AG$1961,18,0)</f>
        <v>F</v>
      </c>
      <c r="G253" s="20" t="str">
        <f>VLOOKUP(A253,'REPORTE'!$A$1:$AG$1961,6,0)</f>
        <v>NACIONAL</v>
      </c>
      <c r="H253" s="20" t="str">
        <f>VLOOKUP(A253,'REPORTE'!$A$1:$AG$1961,30,0)</f>
        <v>Ninguna</v>
      </c>
      <c r="I253" s="20" t="str">
        <f>VLOOKUP(A253,'REPORTE'!$A$1:$AG$1961,31,0)</f>
        <v>CHIMBORAZO</v>
      </c>
      <c r="J253" s="20" t="str">
        <f>VLOOKUP(A253,'REPORTE'!$A$1:$AG$1961,32,0)</f>
        <v>RIOBAMBA</v>
      </c>
      <c r="K253" s="20" t="str">
        <f>VLOOKUP(A253,'REPORTE'!$A$1:$AG$1961,33,0)</f>
        <v>YARUQUIES</v>
      </c>
      <c r="L253" s="20" t="str">
        <f>VLOOKUP(K253,PROVINCIAS!$F$1:$G$1171,2,0)</f>
        <v>URBANA</v>
      </c>
      <c r="M253" s="20">
        <v>1000334</v>
      </c>
      <c r="N253" s="20" t="s">
        <v>15374</v>
      </c>
      <c r="O253" s="20"/>
      <c r="P253" s="20">
        <v>617.21</v>
      </c>
      <c r="Q253" s="20" t="s">
        <v>11150</v>
      </c>
      <c r="R253" s="20" t="s">
        <v>11150</v>
      </c>
      <c r="S253" s="20" t="s">
        <v>11150</v>
      </c>
      <c r="T253" s="20" t="s">
        <v>11150</v>
      </c>
      <c r="U253" s="20" t="s">
        <v>11150</v>
      </c>
      <c r="V253" s="20" t="s">
        <v>11150</v>
      </c>
      <c r="W253" s="20">
        <v>617.21</v>
      </c>
    </row>
    <row r="254" spans="1:23" x14ac:dyDescent="0.45">
      <c r="A254" s="20">
        <v>1000276</v>
      </c>
      <c r="B254" s="20" t="s">
        <v>9431</v>
      </c>
      <c r="C254" s="20" t="s">
        <v>9603</v>
      </c>
      <c r="D254" s="20">
        <v>1718677998</v>
      </c>
      <c r="E254" s="20" t="str">
        <f>VLOOKUP(A254,'REPORTE'!$A$1:$AG$1961,5,0)</f>
        <v>ECUATORIANO(A) INDIGENA</v>
      </c>
      <c r="F254" s="20" t="str">
        <f>VLOOKUP(A254,'REPORTE'!$A$1:$AG$1961,18,0)</f>
        <v>F</v>
      </c>
      <c r="G254" s="20" t="str">
        <f>VLOOKUP(A254,'REPORTE'!$A$1:$AG$1961,6,0)</f>
        <v>NACIONAL</v>
      </c>
      <c r="H254" s="20" t="str">
        <f>VLOOKUP(A254,'REPORTE'!$A$1:$AG$1961,30,0)</f>
        <v>Ninguna</v>
      </c>
      <c r="I254" s="20" t="str">
        <f>VLOOKUP(A254,'REPORTE'!$A$1:$AG$1961,31,0)</f>
        <v>IMBABURA</v>
      </c>
      <c r="J254" s="20" t="str">
        <f>VLOOKUP(A254,'REPORTE'!$A$1:$AG$1961,32,0)</f>
        <v>OTAVALO</v>
      </c>
      <c r="K254" s="20" t="str">
        <f>VLOOKUP(A254,'REPORTE'!$A$1:$AG$1961,33,0)</f>
        <v>SAN JUAN DE ILUMAN</v>
      </c>
      <c r="L254" s="20" t="str">
        <f>VLOOKUP(K254,PROVINCIAS!$F$1:$G$1171,2,0)</f>
        <v>RURAL</v>
      </c>
      <c r="M254" s="20">
        <v>1000335</v>
      </c>
      <c r="N254" s="20" t="s">
        <v>15375</v>
      </c>
      <c r="O254" s="20">
        <v>44552</v>
      </c>
      <c r="P254" s="20">
        <v>0</v>
      </c>
      <c r="Q254" s="20" t="s">
        <v>11150</v>
      </c>
      <c r="R254" s="20" t="s">
        <v>11150</v>
      </c>
      <c r="S254" s="20" t="s">
        <v>11150</v>
      </c>
      <c r="T254" s="20" t="s">
        <v>11150</v>
      </c>
      <c r="U254" s="20" t="s">
        <v>11150</v>
      </c>
      <c r="V254" s="20" t="s">
        <v>11150</v>
      </c>
      <c r="W254" s="20">
        <v>0</v>
      </c>
    </row>
    <row r="255" spans="1:23" x14ac:dyDescent="0.45">
      <c r="A255" s="20">
        <v>1000277</v>
      </c>
      <c r="B255" s="20" t="s">
        <v>9431</v>
      </c>
      <c r="C255" s="20" t="s">
        <v>13760</v>
      </c>
      <c r="D255" s="20">
        <v>1719817445</v>
      </c>
      <c r="E255" s="20" t="str">
        <f>VLOOKUP(A255,'REPORTE'!$A$1:$AG$1961,5,0)</f>
        <v>ECUATORIANO(A) INDIGENA</v>
      </c>
      <c r="F255" s="20" t="str">
        <f>VLOOKUP(A255,'REPORTE'!$A$1:$AG$1961,18,0)</f>
        <v>F</v>
      </c>
      <c r="G255" s="20" t="str">
        <f>VLOOKUP(A255,'REPORTE'!$A$1:$AG$1961,6,0)</f>
        <v>NACIONAL</v>
      </c>
      <c r="H255" s="20" t="str">
        <f>VLOOKUP(A255,'REPORTE'!$A$1:$AG$1961,30,0)</f>
        <v>Secundaria</v>
      </c>
      <c r="I255" s="20" t="str">
        <f>VLOOKUP(A255,'REPORTE'!$A$1:$AG$1961,31,0)</f>
        <v>CHIMBORAZO</v>
      </c>
      <c r="J255" s="20" t="str">
        <f>VLOOKUP(A255,'REPORTE'!$A$1:$AG$1961,32,0)</f>
        <v>COLTA</v>
      </c>
      <c r="K255" s="20" t="str">
        <f>VLOOKUP(A255,'REPORTE'!$A$1:$AG$1961,33,0)</f>
        <v>CAJABAMBA</v>
      </c>
      <c r="L255" s="20" t="str">
        <f>VLOOKUP(K255,PROVINCIAS!$F$1:$G$1171,2,0)</f>
        <v>URBANA</v>
      </c>
      <c r="M255" s="20">
        <v>1000336</v>
      </c>
      <c r="N255" s="20" t="s">
        <v>15374</v>
      </c>
      <c r="O255" s="20"/>
      <c r="P255" s="20">
        <v>3.08</v>
      </c>
      <c r="Q255" s="20" t="s">
        <v>11150</v>
      </c>
      <c r="R255" s="20" t="s">
        <v>11150</v>
      </c>
      <c r="S255" s="20" t="s">
        <v>11150</v>
      </c>
      <c r="T255" s="20" t="s">
        <v>11150</v>
      </c>
      <c r="U255" s="20" t="s">
        <v>11150</v>
      </c>
      <c r="V255" s="20" t="s">
        <v>11150</v>
      </c>
      <c r="W255" s="20">
        <v>3.08</v>
      </c>
    </row>
    <row r="256" spans="1:23" x14ac:dyDescent="0.45">
      <c r="A256" s="20">
        <v>1000275</v>
      </c>
      <c r="B256" s="20" t="s">
        <v>9431</v>
      </c>
      <c r="C256" s="20" t="s">
        <v>13759</v>
      </c>
      <c r="D256" s="20">
        <v>1755796073</v>
      </c>
      <c r="E256" s="20" t="str">
        <f>VLOOKUP(A256,'REPORTE'!$A$1:$AG$1961,5,0)</f>
        <v>ECUATORIANO(A) INDIGENA</v>
      </c>
      <c r="F256" s="20" t="str">
        <f>VLOOKUP(A256,'REPORTE'!$A$1:$AG$1961,18,0)</f>
        <v>F</v>
      </c>
      <c r="G256" s="20" t="str">
        <f>VLOOKUP(A256,'REPORTE'!$A$1:$AG$1961,6,0)</f>
        <v>NACIONAL</v>
      </c>
      <c r="H256" s="20" t="str">
        <f>VLOOKUP(A256,'REPORTE'!$A$1:$AG$1961,30,0)</f>
        <v>Primaria</v>
      </c>
      <c r="I256" s="20" t="str">
        <f>VLOOKUP(A256,'REPORTE'!$A$1:$AG$1961,31,0)</f>
        <v>PICHINCHA</v>
      </c>
      <c r="J256" s="20" t="str">
        <f>VLOOKUP(A256,'REPORTE'!$A$1:$AG$1961,32,0)</f>
        <v>QUITO</v>
      </c>
      <c r="K256" s="20" t="str">
        <f>VLOOKUP(A256,'REPORTE'!$A$1:$AG$1961,33,0)</f>
        <v>COTOCOLLAO</v>
      </c>
      <c r="L256" s="20" t="str">
        <f>VLOOKUP(K256,PROVINCIAS!$F$1:$G$1171,2,0)</f>
        <v>URBANA</v>
      </c>
      <c r="M256" s="20">
        <v>1000337</v>
      </c>
      <c r="N256" s="20" t="s">
        <v>15375</v>
      </c>
      <c r="O256" s="20">
        <v>43612</v>
      </c>
      <c r="P256" s="20">
        <v>0</v>
      </c>
      <c r="Q256" s="20" t="s">
        <v>11150</v>
      </c>
      <c r="R256" s="20" t="s">
        <v>11150</v>
      </c>
      <c r="S256" s="20" t="s">
        <v>11150</v>
      </c>
      <c r="T256" s="20" t="s">
        <v>11150</v>
      </c>
      <c r="U256" s="20" t="s">
        <v>11150</v>
      </c>
      <c r="V256" s="20" t="s">
        <v>11150</v>
      </c>
      <c r="W256" s="20">
        <v>0</v>
      </c>
    </row>
    <row r="257" spans="1:23" x14ac:dyDescent="0.45">
      <c r="A257" s="20">
        <v>1000278</v>
      </c>
      <c r="B257" s="20" t="s">
        <v>9431</v>
      </c>
      <c r="C257" s="20" t="s">
        <v>13761</v>
      </c>
      <c r="D257" s="20">
        <v>1728633130</v>
      </c>
      <c r="E257" s="20" t="str">
        <f>VLOOKUP(A257,'REPORTE'!$A$1:$AG$1961,5,0)</f>
        <v>ECUATORIANO(A) INDIGENA</v>
      </c>
      <c r="F257" s="20" t="str">
        <f>VLOOKUP(A257,'REPORTE'!$A$1:$AG$1961,18,0)</f>
        <v>F</v>
      </c>
      <c r="G257" s="20" t="str">
        <f>VLOOKUP(A257,'REPORTE'!$A$1:$AG$1961,6,0)</f>
        <v>NACIONAL</v>
      </c>
      <c r="H257" s="20" t="str">
        <f>VLOOKUP(A257,'REPORTE'!$A$1:$AG$1961,30,0)</f>
        <v>Primaria</v>
      </c>
      <c r="I257" s="20" t="str">
        <f>VLOOKUP(A257,'REPORTE'!$A$1:$AG$1961,31,0)</f>
        <v>PICHINCHA</v>
      </c>
      <c r="J257" s="20" t="str">
        <f>VLOOKUP(A257,'REPORTE'!$A$1:$AG$1961,32,0)</f>
        <v>QUITO</v>
      </c>
      <c r="K257" s="20" t="str">
        <f>VLOOKUP(A257,'REPORTE'!$A$1:$AG$1961,33,0)</f>
        <v>COTOCOLLAO</v>
      </c>
      <c r="L257" s="20" t="str">
        <f>VLOOKUP(K257,PROVINCIAS!$F$1:$G$1171,2,0)</f>
        <v>URBANA</v>
      </c>
      <c r="M257" s="20">
        <v>1000338</v>
      </c>
      <c r="N257" s="20" t="s">
        <v>15375</v>
      </c>
      <c r="O257" s="20">
        <v>43612</v>
      </c>
      <c r="P257" s="20">
        <v>0</v>
      </c>
      <c r="Q257" s="20" t="s">
        <v>11150</v>
      </c>
      <c r="R257" s="20" t="s">
        <v>11150</v>
      </c>
      <c r="S257" s="20" t="s">
        <v>11150</v>
      </c>
      <c r="T257" s="20" t="s">
        <v>11150</v>
      </c>
      <c r="U257" s="20" t="s">
        <v>11150</v>
      </c>
      <c r="V257" s="20" t="s">
        <v>11150</v>
      </c>
      <c r="W257" s="20">
        <v>0</v>
      </c>
    </row>
    <row r="258" spans="1:23" x14ac:dyDescent="0.45">
      <c r="A258" s="20">
        <v>1000279</v>
      </c>
      <c r="B258" s="20" t="s">
        <v>9431</v>
      </c>
      <c r="C258" s="20" t="s">
        <v>13762</v>
      </c>
      <c r="D258" s="20">
        <v>1751558006</v>
      </c>
      <c r="E258" s="20" t="str">
        <f>VLOOKUP(A258,'REPORTE'!$A$1:$AG$1961,5,0)</f>
        <v>ECUATORIANO(A) INDIGENA</v>
      </c>
      <c r="F258" s="20" t="str">
        <f>VLOOKUP(A258,'REPORTE'!$A$1:$AG$1961,18,0)</f>
        <v>F</v>
      </c>
      <c r="G258" s="20" t="str">
        <f>VLOOKUP(A258,'REPORTE'!$A$1:$AG$1961,6,0)</f>
        <v>NACIONAL</v>
      </c>
      <c r="H258" s="20" t="str">
        <f>VLOOKUP(A258,'REPORTE'!$A$1:$AG$1961,30,0)</f>
        <v>Primaria</v>
      </c>
      <c r="I258" s="20" t="str">
        <f>VLOOKUP(A258,'REPORTE'!$A$1:$AG$1961,31,0)</f>
        <v>PICHINCHA</v>
      </c>
      <c r="J258" s="20" t="str">
        <f>VLOOKUP(A258,'REPORTE'!$A$1:$AG$1961,32,0)</f>
        <v>QUITO</v>
      </c>
      <c r="K258" s="20" t="str">
        <f>VLOOKUP(A258,'REPORTE'!$A$1:$AG$1961,33,0)</f>
        <v>SAN BLAS</v>
      </c>
      <c r="L258" s="20" t="str">
        <f>VLOOKUP(K258,PROVINCIAS!$F$1:$G$1171,2,0)</f>
        <v>URBANA</v>
      </c>
      <c r="M258" s="20">
        <v>1000339</v>
      </c>
      <c r="N258" s="20" t="s">
        <v>15375</v>
      </c>
      <c r="O258" s="20">
        <v>43612</v>
      </c>
      <c r="P258" s="20">
        <v>0</v>
      </c>
      <c r="Q258" s="20" t="s">
        <v>11150</v>
      </c>
      <c r="R258" s="20" t="s">
        <v>11150</v>
      </c>
      <c r="S258" s="20" t="s">
        <v>11150</v>
      </c>
      <c r="T258" s="20" t="s">
        <v>11150</v>
      </c>
      <c r="U258" s="20" t="s">
        <v>11150</v>
      </c>
      <c r="V258" s="20" t="s">
        <v>11150</v>
      </c>
      <c r="W258" s="20">
        <v>0</v>
      </c>
    </row>
    <row r="259" spans="1:23" x14ac:dyDescent="0.45">
      <c r="A259" s="20">
        <v>1000280</v>
      </c>
      <c r="B259" s="20" t="s">
        <v>9431</v>
      </c>
      <c r="C259" s="20" t="s">
        <v>9852</v>
      </c>
      <c r="D259" s="20">
        <v>1715690655</v>
      </c>
      <c r="E259" s="20" t="str">
        <f>VLOOKUP(A259,'REPORTE'!$A$1:$AG$1961,5,0)</f>
        <v>ECUATORIANO(A)</v>
      </c>
      <c r="F259" s="20" t="str">
        <f>VLOOKUP(A259,'REPORTE'!$A$1:$AG$1961,18,0)</f>
        <v>M</v>
      </c>
      <c r="G259" s="20" t="str">
        <f>VLOOKUP(A259,'REPORTE'!$A$1:$AG$1961,6,0)</f>
        <v>NACIONAL</v>
      </c>
      <c r="H259" s="20" t="str">
        <f>VLOOKUP(A259,'REPORTE'!$A$1:$AG$1961,30,0)</f>
        <v>Primaria</v>
      </c>
      <c r="I259" s="20" t="str">
        <f>VLOOKUP(A259,'REPORTE'!$A$1:$AG$1961,31,0)</f>
        <v>PICHINCHA</v>
      </c>
      <c r="J259" s="20" t="str">
        <f>VLOOKUP(A259,'REPORTE'!$A$1:$AG$1961,32,0)</f>
        <v>QUITO</v>
      </c>
      <c r="K259" s="20" t="str">
        <f>VLOOKUP(A259,'REPORTE'!$A$1:$AG$1961,33,0)</f>
        <v>GUALEA</v>
      </c>
      <c r="L259" s="20" t="str">
        <f>VLOOKUP(K259,PROVINCIAS!$F$1:$G$1171,2,0)</f>
        <v>RURAL</v>
      </c>
      <c r="M259" s="20">
        <v>1000340</v>
      </c>
      <c r="N259" s="20" t="s">
        <v>15374</v>
      </c>
      <c r="O259" s="20"/>
      <c r="P259" s="20">
        <v>0.03</v>
      </c>
      <c r="Q259" s="20" t="s">
        <v>11150</v>
      </c>
      <c r="R259" s="20" t="s">
        <v>11150</v>
      </c>
      <c r="S259" s="20" t="s">
        <v>11150</v>
      </c>
      <c r="T259" s="20" t="s">
        <v>12025</v>
      </c>
      <c r="U259" s="20" t="s">
        <v>11150</v>
      </c>
      <c r="V259" s="20" t="s">
        <v>11150</v>
      </c>
      <c r="W259" s="20">
        <v>100.03</v>
      </c>
    </row>
    <row r="260" spans="1:23" x14ac:dyDescent="0.45">
      <c r="A260" s="20">
        <v>1000281</v>
      </c>
      <c r="B260" s="20" t="s">
        <v>9431</v>
      </c>
      <c r="C260" s="20" t="s">
        <v>9920</v>
      </c>
      <c r="D260" s="20">
        <v>1704133584</v>
      </c>
      <c r="E260" s="20" t="str">
        <f>VLOOKUP(A260,'REPORTE'!$A$1:$AG$1961,5,0)</f>
        <v>ECUATORIANO(A)</v>
      </c>
      <c r="F260" s="20" t="str">
        <f>VLOOKUP(A260,'REPORTE'!$A$1:$AG$1961,18,0)</f>
        <v>F</v>
      </c>
      <c r="G260" s="20" t="str">
        <f>VLOOKUP(A260,'REPORTE'!$A$1:$AG$1961,6,0)</f>
        <v>NACIONAL</v>
      </c>
      <c r="H260" s="20" t="str">
        <f>VLOOKUP(A260,'REPORTE'!$A$1:$AG$1961,30,0)</f>
        <v>Primaria</v>
      </c>
      <c r="I260" s="20" t="str">
        <f>VLOOKUP(A260,'REPORTE'!$A$1:$AG$1961,31,0)</f>
        <v>PICHINCHA</v>
      </c>
      <c r="J260" s="20" t="str">
        <f>VLOOKUP(A260,'REPORTE'!$A$1:$AG$1961,32,0)</f>
        <v>QUITO</v>
      </c>
      <c r="K260" s="20" t="str">
        <f>VLOOKUP(A260,'REPORTE'!$A$1:$AG$1961,33,0)</f>
        <v>COTOCOLLAO</v>
      </c>
      <c r="L260" s="20" t="str">
        <f>VLOOKUP(K260,PROVINCIAS!$F$1:$G$1171,2,0)</f>
        <v>URBANA</v>
      </c>
      <c r="M260" s="20">
        <v>1000341</v>
      </c>
      <c r="N260" s="20" t="s">
        <v>15374</v>
      </c>
      <c r="O260" s="20"/>
      <c r="P260" s="20">
        <v>0</v>
      </c>
      <c r="Q260" s="20" t="s">
        <v>11150</v>
      </c>
      <c r="R260" s="20" t="s">
        <v>11150</v>
      </c>
      <c r="S260" s="20" t="s">
        <v>11150</v>
      </c>
      <c r="T260" s="20" t="s">
        <v>11150</v>
      </c>
      <c r="U260" s="20" t="s">
        <v>11150</v>
      </c>
      <c r="V260" s="20" t="s">
        <v>11150</v>
      </c>
      <c r="W260" s="20">
        <v>0</v>
      </c>
    </row>
    <row r="261" spans="1:23" x14ac:dyDescent="0.45">
      <c r="A261" s="20">
        <v>1000283</v>
      </c>
      <c r="B261" s="20" t="s">
        <v>9431</v>
      </c>
      <c r="C261" s="20" t="s">
        <v>9917</v>
      </c>
      <c r="D261" s="20">
        <v>1702942861</v>
      </c>
      <c r="E261" s="20" t="str">
        <f>VLOOKUP(A261,'REPORTE'!$A$1:$AG$1961,5,0)</f>
        <v>ECUATORIANO(A)</v>
      </c>
      <c r="F261" s="20" t="str">
        <f>VLOOKUP(A261,'REPORTE'!$A$1:$AG$1961,18,0)</f>
        <v>F</v>
      </c>
      <c r="G261" s="20" t="str">
        <f>VLOOKUP(A261,'REPORTE'!$A$1:$AG$1961,6,0)</f>
        <v>NACIONAL</v>
      </c>
      <c r="H261" s="20" t="str">
        <f>VLOOKUP(A261,'REPORTE'!$A$1:$AG$1961,30,0)</f>
        <v>Primaria</v>
      </c>
      <c r="I261" s="20" t="str">
        <f>VLOOKUP(A261,'REPORTE'!$A$1:$AG$1961,31,0)</f>
        <v>PICHINCHA</v>
      </c>
      <c r="J261" s="20" t="str">
        <f>VLOOKUP(A261,'REPORTE'!$A$1:$AG$1961,32,0)</f>
        <v>QUITO</v>
      </c>
      <c r="K261" s="20" t="str">
        <f>VLOOKUP(A261,'REPORTE'!$A$1:$AG$1961,33,0)</f>
        <v>COTOCOLLAO</v>
      </c>
      <c r="L261" s="20" t="str">
        <f>VLOOKUP(K261,PROVINCIAS!$F$1:$G$1171,2,0)</f>
        <v>URBANA</v>
      </c>
      <c r="M261" s="20">
        <v>1000343</v>
      </c>
      <c r="N261" s="20" t="s">
        <v>15374</v>
      </c>
      <c r="O261" s="20"/>
      <c r="P261" s="20">
        <v>55.03</v>
      </c>
      <c r="Q261" s="20" t="s">
        <v>11150</v>
      </c>
      <c r="R261" s="20" t="s">
        <v>11150</v>
      </c>
      <c r="S261" s="20" t="s">
        <v>11150</v>
      </c>
      <c r="T261" s="20" t="s">
        <v>11150</v>
      </c>
      <c r="U261" s="20" t="s">
        <v>11150</v>
      </c>
      <c r="V261" s="20" t="s">
        <v>11150</v>
      </c>
      <c r="W261" s="20">
        <v>55.03</v>
      </c>
    </row>
    <row r="262" spans="1:23" x14ac:dyDescent="0.45">
      <c r="A262" s="20">
        <v>1000284</v>
      </c>
      <c r="B262" s="20" t="s">
        <v>9431</v>
      </c>
      <c r="C262" s="20" t="s">
        <v>13763</v>
      </c>
      <c r="D262" s="20">
        <v>1721235198</v>
      </c>
      <c r="E262" s="20" t="str">
        <f>VLOOKUP(A262,'REPORTE'!$A$1:$AG$1961,5,0)</f>
        <v>ECUATORIANO(A) INDIGENA</v>
      </c>
      <c r="F262" s="20" t="str">
        <f>VLOOKUP(A262,'REPORTE'!$A$1:$AG$1961,18,0)</f>
        <v>F</v>
      </c>
      <c r="G262" s="20" t="str">
        <f>VLOOKUP(A262,'REPORTE'!$A$1:$AG$1961,6,0)</f>
        <v>NACIONAL</v>
      </c>
      <c r="H262" s="20" t="str">
        <f>VLOOKUP(A262,'REPORTE'!$A$1:$AG$1961,30,0)</f>
        <v>Secundaria</v>
      </c>
      <c r="I262" s="20" t="str">
        <f>VLOOKUP(A262,'REPORTE'!$A$1:$AG$1961,31,0)</f>
        <v>PICHINCHA</v>
      </c>
      <c r="J262" s="20" t="str">
        <f>VLOOKUP(A262,'REPORTE'!$A$1:$AG$1961,32,0)</f>
        <v>QUITO</v>
      </c>
      <c r="K262" s="20" t="str">
        <f>VLOOKUP(A262,'REPORTE'!$A$1:$AG$1961,33,0)</f>
        <v>COTOCOLLAO</v>
      </c>
      <c r="L262" s="20" t="str">
        <f>VLOOKUP(K262,PROVINCIAS!$F$1:$G$1171,2,0)</f>
        <v>URBANA</v>
      </c>
      <c r="M262" s="20">
        <v>1000344</v>
      </c>
      <c r="N262" s="20" t="s">
        <v>15375</v>
      </c>
      <c r="O262" s="20">
        <v>43794</v>
      </c>
      <c r="P262" s="20">
        <v>3.01</v>
      </c>
      <c r="Q262" s="20" t="s">
        <v>11150</v>
      </c>
      <c r="R262" s="20" t="s">
        <v>11150</v>
      </c>
      <c r="S262" s="20" t="s">
        <v>11150</v>
      </c>
      <c r="T262" s="20" t="s">
        <v>11150</v>
      </c>
      <c r="U262" s="20" t="s">
        <v>11150</v>
      </c>
      <c r="V262" s="20" t="s">
        <v>11150</v>
      </c>
      <c r="W262" s="20">
        <v>3.01</v>
      </c>
    </row>
    <row r="263" spans="1:23" x14ac:dyDescent="0.45">
      <c r="A263" s="20">
        <v>1000285</v>
      </c>
      <c r="B263" s="20" t="s">
        <v>9431</v>
      </c>
      <c r="C263" s="20" t="s">
        <v>13764</v>
      </c>
      <c r="D263" s="20">
        <v>801600727</v>
      </c>
      <c r="E263" s="20" t="str">
        <f>VLOOKUP(A263,'REPORTE'!$A$1:$AG$1961,5,0)</f>
        <v>ECUATORIANO(A) INDIGENA</v>
      </c>
      <c r="F263" s="20" t="str">
        <f>VLOOKUP(A263,'REPORTE'!$A$1:$AG$1961,18,0)</f>
        <v>M</v>
      </c>
      <c r="G263" s="20" t="str">
        <f>VLOOKUP(A263,'REPORTE'!$A$1:$AG$1961,6,0)</f>
        <v>NACIONAL</v>
      </c>
      <c r="H263" s="20" t="str">
        <f>VLOOKUP(A263,'REPORTE'!$A$1:$AG$1961,30,0)</f>
        <v>Secundaria</v>
      </c>
      <c r="I263" s="20" t="str">
        <f>VLOOKUP(A263,'REPORTE'!$A$1:$AG$1961,31,0)</f>
        <v>PICHINCHA</v>
      </c>
      <c r="J263" s="20" t="str">
        <f>VLOOKUP(A263,'REPORTE'!$A$1:$AG$1961,32,0)</f>
        <v>QUITO</v>
      </c>
      <c r="K263" s="20" t="str">
        <f>VLOOKUP(A263,'REPORTE'!$A$1:$AG$1961,33,0)</f>
        <v>COTOCOLLAO</v>
      </c>
      <c r="L263" s="20" t="str">
        <f>VLOOKUP(K263,PROVINCIAS!$F$1:$G$1171,2,0)</f>
        <v>URBANA</v>
      </c>
      <c r="M263" s="20">
        <v>1000345</v>
      </c>
      <c r="N263" s="20" t="s">
        <v>15375</v>
      </c>
      <c r="O263" s="20">
        <v>44519</v>
      </c>
      <c r="P263" s="20">
        <v>8.49</v>
      </c>
      <c r="Q263" s="20" t="s">
        <v>11150</v>
      </c>
      <c r="R263" s="20" t="s">
        <v>11150</v>
      </c>
      <c r="S263" s="20" t="s">
        <v>11150</v>
      </c>
      <c r="T263" s="20" t="s">
        <v>11150</v>
      </c>
      <c r="U263" s="20" t="s">
        <v>11150</v>
      </c>
      <c r="V263" s="20" t="s">
        <v>11150</v>
      </c>
      <c r="W263" s="20">
        <v>8.49</v>
      </c>
    </row>
    <row r="264" spans="1:23" x14ac:dyDescent="0.45">
      <c r="A264" s="20">
        <v>1000286</v>
      </c>
      <c r="B264" s="20" t="s">
        <v>9431</v>
      </c>
      <c r="C264" s="20" t="s">
        <v>9779</v>
      </c>
      <c r="D264" s="20">
        <v>603728585</v>
      </c>
      <c r="E264" s="20" t="str">
        <f>VLOOKUP(A264,'REPORTE'!$A$1:$AG$1961,5,0)</f>
        <v>ECUATORIANO(A)</v>
      </c>
      <c r="F264" s="20" t="str">
        <f>VLOOKUP(A264,'REPORTE'!$A$1:$AG$1961,18,0)</f>
        <v>F</v>
      </c>
      <c r="G264" s="20" t="str">
        <f>VLOOKUP(A264,'REPORTE'!$A$1:$AG$1961,6,0)</f>
        <v>NACIONAL</v>
      </c>
      <c r="H264" s="20" t="str">
        <f>VLOOKUP(A264,'REPORTE'!$A$1:$AG$1961,30,0)</f>
        <v>Secundaria</v>
      </c>
      <c r="I264" s="20" t="str">
        <f>VLOOKUP(A264,'REPORTE'!$A$1:$AG$1961,31,0)</f>
        <v>CHIMBORAZO</v>
      </c>
      <c r="J264" s="20" t="str">
        <f>VLOOKUP(A264,'REPORTE'!$A$1:$AG$1961,32,0)</f>
        <v>GUANO</v>
      </c>
      <c r="K264" s="20" t="str">
        <f>VLOOKUP(A264,'REPORTE'!$A$1:$AG$1961,33,0)</f>
        <v>SAN ANDRES</v>
      </c>
      <c r="L264" s="20" t="str">
        <f>VLOOKUP(K264,PROVINCIAS!$F$1:$G$1171,2,0)</f>
        <v>RURAL</v>
      </c>
      <c r="M264" s="20">
        <v>1000346</v>
      </c>
      <c r="N264" s="20" t="s">
        <v>15374</v>
      </c>
      <c r="O264" s="20"/>
      <c r="P264" s="20">
        <v>0.66</v>
      </c>
      <c r="Q264" s="20" t="s">
        <v>11150</v>
      </c>
      <c r="R264" s="20" t="s">
        <v>11150</v>
      </c>
      <c r="S264" s="20" t="s">
        <v>11150</v>
      </c>
      <c r="T264" s="20" t="s">
        <v>13703</v>
      </c>
      <c r="U264" s="20" t="s">
        <v>11150</v>
      </c>
      <c r="V264" s="20" t="s">
        <v>12078</v>
      </c>
      <c r="W264" s="20">
        <v>200.66</v>
      </c>
    </row>
    <row r="265" spans="1:23" x14ac:dyDescent="0.45">
      <c r="A265" s="20">
        <v>1000287</v>
      </c>
      <c r="B265" s="20" t="s">
        <v>9431</v>
      </c>
      <c r="C265" s="20" t="s">
        <v>9647</v>
      </c>
      <c r="D265" s="20">
        <v>1725770208</v>
      </c>
      <c r="E265" s="20" t="str">
        <f>VLOOKUP(A265,'REPORTE'!$A$1:$AG$1961,5,0)</f>
        <v>ECUATORIANO(A)</v>
      </c>
      <c r="F265" s="20" t="str">
        <f>VLOOKUP(A265,'REPORTE'!$A$1:$AG$1961,18,0)</f>
        <v>F</v>
      </c>
      <c r="G265" s="20" t="str">
        <f>VLOOKUP(A265,'REPORTE'!$A$1:$AG$1961,6,0)</f>
        <v>NACIONAL</v>
      </c>
      <c r="H265" s="20" t="str">
        <f>VLOOKUP(A265,'REPORTE'!$A$1:$AG$1961,30,0)</f>
        <v>Primaria</v>
      </c>
      <c r="I265" s="20" t="str">
        <f>VLOOKUP(A265,'REPORTE'!$A$1:$AG$1961,31,0)</f>
        <v>BOLIVAR</v>
      </c>
      <c r="J265" s="20" t="str">
        <f>VLOOKUP(A265,'REPORTE'!$A$1:$AG$1961,32,0)</f>
        <v>GUARANDA</v>
      </c>
      <c r="K265" s="20" t="str">
        <f>VLOOKUP(A265,'REPORTE'!$A$1:$AG$1961,33,0)</f>
        <v>SAN SIMON (YACOTO)</v>
      </c>
      <c r="L265" s="20" t="str">
        <f>VLOOKUP(K265,PROVINCIAS!$F$1:$G$1171,2,0)</f>
        <v>RURAL</v>
      </c>
      <c r="M265" s="20">
        <v>1000347</v>
      </c>
      <c r="N265" s="20" t="s">
        <v>15374</v>
      </c>
      <c r="O265" s="20"/>
      <c r="P265" s="20">
        <v>0</v>
      </c>
      <c r="Q265" s="20" t="s">
        <v>11150</v>
      </c>
      <c r="R265" s="20" t="s">
        <v>11150</v>
      </c>
      <c r="S265" s="20" t="s">
        <v>11150</v>
      </c>
      <c r="T265" s="20" t="s">
        <v>11150</v>
      </c>
      <c r="U265" s="20" t="s">
        <v>11150</v>
      </c>
      <c r="V265" s="20" t="s">
        <v>11150</v>
      </c>
      <c r="W265" s="20">
        <v>0</v>
      </c>
    </row>
    <row r="266" spans="1:23" x14ac:dyDescent="0.45">
      <c r="A266" s="20">
        <v>1000288</v>
      </c>
      <c r="B266" s="20" t="s">
        <v>9431</v>
      </c>
      <c r="C266" s="20" t="s">
        <v>13765</v>
      </c>
      <c r="D266" s="20">
        <v>1723785240</v>
      </c>
      <c r="E266" s="20" t="str">
        <f>VLOOKUP(A266,'REPORTE'!$A$1:$AG$1961,5,0)</f>
        <v>ECUATORIANO(A)</v>
      </c>
      <c r="F266" s="20" t="str">
        <f>VLOOKUP(A266,'REPORTE'!$A$1:$AG$1961,18,0)</f>
        <v>F</v>
      </c>
      <c r="G266" s="20" t="str">
        <f>VLOOKUP(A266,'REPORTE'!$A$1:$AG$1961,6,0)</f>
        <v>NACIONAL</v>
      </c>
      <c r="H266" s="20" t="str">
        <f>VLOOKUP(A266,'REPORTE'!$A$1:$AG$1961,30,0)</f>
        <v>Secundaria</v>
      </c>
      <c r="I266" s="20" t="str">
        <f>VLOOKUP(A266,'REPORTE'!$A$1:$AG$1961,31,0)</f>
        <v>PICHINCHA</v>
      </c>
      <c r="J266" s="20" t="str">
        <f>VLOOKUP(A266,'REPORTE'!$A$1:$AG$1961,32,0)</f>
        <v>QUITO</v>
      </c>
      <c r="K266" s="20" t="str">
        <f>VLOOKUP(A266,'REPORTE'!$A$1:$AG$1961,33,0)</f>
        <v>COTOCOLLAO</v>
      </c>
      <c r="L266" s="20" t="str">
        <f>VLOOKUP(K266,PROVINCIAS!$F$1:$G$1171,2,0)</f>
        <v>URBANA</v>
      </c>
      <c r="M266" s="20">
        <v>1000348</v>
      </c>
      <c r="N266" s="20" t="s">
        <v>15375</v>
      </c>
      <c r="O266" s="20">
        <v>43795</v>
      </c>
      <c r="P266" s="20">
        <v>2.0099999999999998</v>
      </c>
      <c r="Q266" s="20" t="s">
        <v>11150</v>
      </c>
      <c r="R266" s="20" t="s">
        <v>11150</v>
      </c>
      <c r="S266" s="20" t="s">
        <v>11150</v>
      </c>
      <c r="T266" s="20" t="s">
        <v>11150</v>
      </c>
      <c r="U266" s="20" t="s">
        <v>11150</v>
      </c>
      <c r="V266" s="20" t="s">
        <v>11150</v>
      </c>
      <c r="W266" s="20">
        <v>2.0099999999999998</v>
      </c>
    </row>
    <row r="267" spans="1:23" x14ac:dyDescent="0.45">
      <c r="A267" s="20">
        <v>1000289</v>
      </c>
      <c r="B267" s="20" t="s">
        <v>9431</v>
      </c>
      <c r="C267" s="20" t="s">
        <v>13766</v>
      </c>
      <c r="D267" s="20">
        <v>1726544487</v>
      </c>
      <c r="E267" s="20" t="str">
        <f>VLOOKUP(A267,'REPORTE'!$A$1:$AG$1961,5,0)</f>
        <v>ECUATORIANO(A) INDIGENA</v>
      </c>
      <c r="F267" s="20" t="str">
        <f>VLOOKUP(A267,'REPORTE'!$A$1:$AG$1961,18,0)</f>
        <v>F</v>
      </c>
      <c r="G267" s="20" t="str">
        <f>VLOOKUP(A267,'REPORTE'!$A$1:$AG$1961,6,0)</f>
        <v>NACIONAL</v>
      </c>
      <c r="H267" s="20" t="str">
        <f>VLOOKUP(A267,'REPORTE'!$A$1:$AG$1961,30,0)</f>
        <v>Secundaria</v>
      </c>
      <c r="I267" s="20" t="str">
        <f>VLOOKUP(A267,'REPORTE'!$A$1:$AG$1961,31,0)</f>
        <v>PICHINCHA</v>
      </c>
      <c r="J267" s="20" t="str">
        <f>VLOOKUP(A267,'REPORTE'!$A$1:$AG$1961,32,0)</f>
        <v>QUITO</v>
      </c>
      <c r="K267" s="20" t="str">
        <f>VLOOKUP(A267,'REPORTE'!$A$1:$AG$1961,33,0)</f>
        <v>COTOCOLLAO</v>
      </c>
      <c r="L267" s="20" t="str">
        <f>VLOOKUP(K267,PROVINCIAS!$F$1:$G$1171,2,0)</f>
        <v>URBANA</v>
      </c>
      <c r="M267" s="20">
        <v>1000349</v>
      </c>
      <c r="N267" s="20" t="s">
        <v>15375</v>
      </c>
      <c r="O267" s="20">
        <v>43796</v>
      </c>
      <c r="P267" s="20">
        <v>3.01</v>
      </c>
      <c r="Q267" s="20" t="s">
        <v>11150</v>
      </c>
      <c r="R267" s="20" t="s">
        <v>11150</v>
      </c>
      <c r="S267" s="20" t="s">
        <v>11150</v>
      </c>
      <c r="T267" s="20" t="s">
        <v>11150</v>
      </c>
      <c r="U267" s="20" t="s">
        <v>11150</v>
      </c>
      <c r="V267" s="20" t="s">
        <v>11150</v>
      </c>
      <c r="W267" s="20">
        <v>3.01</v>
      </c>
    </row>
    <row r="268" spans="1:23" x14ac:dyDescent="0.45">
      <c r="A268" s="20">
        <v>1000291</v>
      </c>
      <c r="B268" s="20" t="s">
        <v>9431</v>
      </c>
      <c r="C268" s="20" t="s">
        <v>9985</v>
      </c>
      <c r="D268" s="20">
        <v>1725522963</v>
      </c>
      <c r="E268" s="20" t="str">
        <f>VLOOKUP(A268,'REPORTE'!$A$1:$AG$1961,5,0)</f>
        <v>ECUATORIANO(A) INDIGENA</v>
      </c>
      <c r="F268" s="20" t="str">
        <f>VLOOKUP(A268,'REPORTE'!$A$1:$AG$1961,18,0)</f>
        <v>F</v>
      </c>
      <c r="G268" s="20" t="str">
        <f>VLOOKUP(A268,'REPORTE'!$A$1:$AG$1961,6,0)</f>
        <v>NACIONAL</v>
      </c>
      <c r="H268" s="20" t="str">
        <f>VLOOKUP(A268,'REPORTE'!$A$1:$AG$1961,30,0)</f>
        <v>Secundaria</v>
      </c>
      <c r="I268" s="20" t="str">
        <f>VLOOKUP(A268,'REPORTE'!$A$1:$AG$1961,31,0)</f>
        <v>PICHINCHA</v>
      </c>
      <c r="J268" s="20" t="str">
        <f>VLOOKUP(A268,'REPORTE'!$A$1:$AG$1961,32,0)</f>
        <v>QUITO</v>
      </c>
      <c r="K268" s="20" t="str">
        <f>VLOOKUP(A268,'REPORTE'!$A$1:$AG$1961,33,0)</f>
        <v>COTOCOLLAO</v>
      </c>
      <c r="L268" s="20" t="str">
        <f>VLOOKUP(K268,PROVINCIAS!$F$1:$G$1171,2,0)</f>
        <v>URBANA</v>
      </c>
      <c r="M268" s="20">
        <v>1000351</v>
      </c>
      <c r="N268" s="20" t="s">
        <v>15374</v>
      </c>
      <c r="O268" s="20"/>
      <c r="P268" s="20">
        <v>251.56</v>
      </c>
      <c r="Q268" s="20" t="s">
        <v>11150</v>
      </c>
      <c r="R268" s="20" t="s">
        <v>11150</v>
      </c>
      <c r="S268" s="20" t="s">
        <v>11150</v>
      </c>
      <c r="T268" s="20" t="s">
        <v>11150</v>
      </c>
      <c r="U268" s="20" t="s">
        <v>11150</v>
      </c>
      <c r="V268" s="20" t="s">
        <v>11150</v>
      </c>
      <c r="W268" s="20">
        <v>251.56</v>
      </c>
    </row>
    <row r="269" spans="1:23" x14ac:dyDescent="0.45">
      <c r="A269" s="20">
        <v>1000292</v>
      </c>
      <c r="B269" s="20" t="s">
        <v>9431</v>
      </c>
      <c r="C269" s="20" t="s">
        <v>9708</v>
      </c>
      <c r="D269" s="20">
        <v>603174632</v>
      </c>
      <c r="E269" s="20" t="str">
        <f>VLOOKUP(A269,'REPORTE'!$A$1:$AG$1961,5,0)</f>
        <v>ECUATORIANO(A) INDIGENA</v>
      </c>
      <c r="F269" s="20" t="str">
        <f>VLOOKUP(A269,'REPORTE'!$A$1:$AG$1961,18,0)</f>
        <v>M</v>
      </c>
      <c r="G269" s="20" t="str">
        <f>VLOOKUP(A269,'REPORTE'!$A$1:$AG$1961,6,0)</f>
        <v>NACIONAL</v>
      </c>
      <c r="H269" s="20" t="str">
        <f>VLOOKUP(A269,'REPORTE'!$A$1:$AG$1961,30,0)</f>
        <v>Secundaria</v>
      </c>
      <c r="I269" s="20" t="str">
        <f>VLOOKUP(A269,'REPORTE'!$A$1:$AG$1961,31,0)</f>
        <v>PICHINCHA</v>
      </c>
      <c r="J269" s="20" t="str">
        <f>VLOOKUP(A269,'REPORTE'!$A$1:$AG$1961,32,0)</f>
        <v>QUITO</v>
      </c>
      <c r="K269" s="20" t="str">
        <f>VLOOKUP(A269,'REPORTE'!$A$1:$AG$1961,33,0)</f>
        <v>COTOCOLLAO</v>
      </c>
      <c r="L269" s="20" t="str">
        <f>VLOOKUP(K269,PROVINCIAS!$F$1:$G$1171,2,0)</f>
        <v>URBANA</v>
      </c>
      <c r="M269" s="20">
        <v>1000353</v>
      </c>
      <c r="N269" s="20" t="s">
        <v>15374</v>
      </c>
      <c r="O269" s="20"/>
      <c r="P269" s="20">
        <v>595.80999999999995</v>
      </c>
      <c r="Q269" s="20" t="s">
        <v>11150</v>
      </c>
      <c r="R269" s="20" t="s">
        <v>11150</v>
      </c>
      <c r="S269" s="20" t="s">
        <v>11150</v>
      </c>
      <c r="T269" s="20" t="s">
        <v>11150</v>
      </c>
      <c r="U269" s="20" t="s">
        <v>11150</v>
      </c>
      <c r="V269" s="20" t="s">
        <v>11150</v>
      </c>
      <c r="W269" s="20">
        <v>595.80999999999995</v>
      </c>
    </row>
    <row r="270" spans="1:23" x14ac:dyDescent="0.45">
      <c r="A270" s="20">
        <v>1000293</v>
      </c>
      <c r="B270" s="20" t="s">
        <v>9431</v>
      </c>
      <c r="C270" s="20" t="s">
        <v>9889</v>
      </c>
      <c r="D270" s="20">
        <v>201767332</v>
      </c>
      <c r="E270" s="20" t="str">
        <f>VLOOKUP(A270,'REPORTE'!$A$1:$AG$1961,5,0)</f>
        <v>ECUATORIANO(A) INDIGENA</v>
      </c>
      <c r="F270" s="20" t="str">
        <f>VLOOKUP(A270,'REPORTE'!$A$1:$AG$1961,18,0)</f>
        <v>F</v>
      </c>
      <c r="G270" s="20" t="str">
        <f>VLOOKUP(A270,'REPORTE'!$A$1:$AG$1961,6,0)</f>
        <v>NACIONAL</v>
      </c>
      <c r="H270" s="20" t="str">
        <f>VLOOKUP(A270,'REPORTE'!$A$1:$AG$1961,30,0)</f>
        <v>Primaria</v>
      </c>
      <c r="I270" s="20" t="str">
        <f>VLOOKUP(A270,'REPORTE'!$A$1:$AG$1961,31,0)</f>
        <v>BOLIVAR</v>
      </c>
      <c r="J270" s="20" t="str">
        <f>VLOOKUP(A270,'REPORTE'!$A$1:$AG$1961,32,0)</f>
        <v>GUARANDA</v>
      </c>
      <c r="K270" s="20" t="str">
        <f>VLOOKUP(A270,'REPORTE'!$A$1:$AG$1961,33,0)</f>
        <v>JULIO E. MORENO (CATANAHUAN GRANDE)</v>
      </c>
      <c r="L270" s="20" t="str">
        <f>VLOOKUP(K270,PROVINCIAS!$F$1:$G$1171,2,0)</f>
        <v>RURAL</v>
      </c>
      <c r="M270" s="20">
        <v>1000354</v>
      </c>
      <c r="N270" s="20" t="s">
        <v>15374</v>
      </c>
      <c r="O270" s="20"/>
      <c r="P270" s="20">
        <v>1.61</v>
      </c>
      <c r="Q270" s="20" t="s">
        <v>11150</v>
      </c>
      <c r="R270" s="20" t="s">
        <v>11150</v>
      </c>
      <c r="S270" s="20" t="s">
        <v>11150</v>
      </c>
      <c r="T270" s="20" t="s">
        <v>12380</v>
      </c>
      <c r="U270" s="20" t="s">
        <v>11150</v>
      </c>
      <c r="V270" s="20" t="s">
        <v>11150</v>
      </c>
      <c r="W270" s="20">
        <v>51.61</v>
      </c>
    </row>
    <row r="271" spans="1:23" x14ac:dyDescent="0.45">
      <c r="A271" s="20">
        <v>1000294</v>
      </c>
      <c r="B271" s="20" t="s">
        <v>9431</v>
      </c>
      <c r="C271" s="20" t="s">
        <v>9846</v>
      </c>
      <c r="D271" s="20">
        <v>200290161</v>
      </c>
      <c r="E271" s="20" t="str">
        <f>VLOOKUP(A271,'REPORTE'!$A$1:$AG$1961,5,0)</f>
        <v>ECUATORIANO(A) INDIGENA</v>
      </c>
      <c r="F271" s="20" t="str">
        <f>VLOOKUP(A271,'REPORTE'!$A$1:$AG$1961,18,0)</f>
        <v>F</v>
      </c>
      <c r="G271" s="20" t="str">
        <f>VLOOKUP(A271,'REPORTE'!$A$1:$AG$1961,6,0)</f>
        <v>NACIONAL</v>
      </c>
      <c r="H271" s="20" t="str">
        <f>VLOOKUP(A271,'REPORTE'!$A$1:$AG$1961,30,0)</f>
        <v>Ninguna</v>
      </c>
      <c r="I271" s="20" t="str">
        <f>VLOOKUP(A271,'REPORTE'!$A$1:$AG$1961,31,0)</f>
        <v>BOLIVAR</v>
      </c>
      <c r="J271" s="20" t="str">
        <f>VLOOKUP(A271,'REPORTE'!$A$1:$AG$1961,32,0)</f>
        <v>GUARANDA</v>
      </c>
      <c r="K271" s="20" t="str">
        <f>VLOOKUP(A271,'REPORTE'!$A$1:$AG$1961,33,0)</f>
        <v>JULIO E. MORENO (CATANAHUAN GRANDE)</v>
      </c>
      <c r="L271" s="20" t="str">
        <f>VLOOKUP(K271,PROVINCIAS!$F$1:$G$1171,2,0)</f>
        <v>RURAL</v>
      </c>
      <c r="M271" s="20">
        <v>1000355</v>
      </c>
      <c r="N271" s="20" t="s">
        <v>15374</v>
      </c>
      <c r="O271" s="20"/>
      <c r="P271" s="20">
        <v>0.02</v>
      </c>
      <c r="Q271" s="20" t="s">
        <v>11150</v>
      </c>
      <c r="R271" s="20" t="s">
        <v>11150</v>
      </c>
      <c r="S271" s="20" t="s">
        <v>11150</v>
      </c>
      <c r="T271" s="20" t="s">
        <v>12380</v>
      </c>
      <c r="U271" s="20" t="s">
        <v>11150</v>
      </c>
      <c r="V271" s="20" t="s">
        <v>11150</v>
      </c>
      <c r="W271" s="20">
        <v>50.02</v>
      </c>
    </row>
    <row r="272" spans="1:23" x14ac:dyDescent="0.45">
      <c r="A272" s="20">
        <v>1000296</v>
      </c>
      <c r="B272" s="20" t="s">
        <v>9431</v>
      </c>
      <c r="C272" s="20" t="s">
        <v>13767</v>
      </c>
      <c r="D272" s="20">
        <v>603386202</v>
      </c>
      <c r="E272" s="20" t="str">
        <f>VLOOKUP(A272,'REPORTE'!$A$1:$AG$1961,5,0)</f>
        <v>ECUATORIANO(A) INDIGENA</v>
      </c>
      <c r="F272" s="20" t="str">
        <f>VLOOKUP(A272,'REPORTE'!$A$1:$AG$1961,18,0)</f>
        <v>M</v>
      </c>
      <c r="G272" s="20" t="str">
        <f>VLOOKUP(A272,'REPORTE'!$A$1:$AG$1961,6,0)</f>
        <v>NACIONAL</v>
      </c>
      <c r="H272" s="20" t="str">
        <f>VLOOKUP(A272,'REPORTE'!$A$1:$AG$1961,30,0)</f>
        <v>Secundaria</v>
      </c>
      <c r="I272" s="20" t="str">
        <f>VLOOKUP(A272,'REPORTE'!$A$1:$AG$1961,31,0)</f>
        <v>PICHINCHA</v>
      </c>
      <c r="J272" s="20" t="str">
        <f>VLOOKUP(A272,'REPORTE'!$A$1:$AG$1961,32,0)</f>
        <v>QUITO</v>
      </c>
      <c r="K272" s="20" t="str">
        <f>VLOOKUP(A272,'REPORTE'!$A$1:$AG$1961,33,0)</f>
        <v>COTOCOLLAO</v>
      </c>
      <c r="L272" s="20" t="str">
        <f>VLOOKUP(K272,PROVINCIAS!$F$1:$G$1171,2,0)</f>
        <v>URBANA</v>
      </c>
      <c r="M272" s="20">
        <v>1000356</v>
      </c>
      <c r="N272" s="20" t="s">
        <v>15374</v>
      </c>
      <c r="O272" s="20"/>
      <c r="P272" s="20">
        <v>14.95</v>
      </c>
      <c r="Q272" s="20" t="s">
        <v>11150</v>
      </c>
      <c r="R272" s="20" t="s">
        <v>11150</v>
      </c>
      <c r="S272" s="20" t="s">
        <v>11150</v>
      </c>
      <c r="T272" s="20" t="s">
        <v>11150</v>
      </c>
      <c r="U272" s="20" t="s">
        <v>11150</v>
      </c>
      <c r="V272" s="20" t="s">
        <v>11150</v>
      </c>
      <c r="W272" s="20">
        <v>14.95</v>
      </c>
    </row>
    <row r="273" spans="1:23" x14ac:dyDescent="0.45">
      <c r="A273" s="20">
        <v>1000298</v>
      </c>
      <c r="B273" s="20" t="s">
        <v>9431</v>
      </c>
      <c r="C273" s="20" t="s">
        <v>13770</v>
      </c>
      <c r="D273" s="20">
        <v>1751553031</v>
      </c>
      <c r="E273" s="20" t="str">
        <f>VLOOKUP(A273,'REPORTE'!$A$1:$AG$1961,5,0)</f>
        <v>ECUATORIANO(A) INDIGENA</v>
      </c>
      <c r="F273" s="20" t="str">
        <f>VLOOKUP(A273,'REPORTE'!$A$1:$AG$1961,18,0)</f>
        <v>F</v>
      </c>
      <c r="G273" s="20" t="str">
        <f>VLOOKUP(A273,'REPORTE'!$A$1:$AG$1961,6,0)</f>
        <v>NACIONAL</v>
      </c>
      <c r="H273" s="20" t="str">
        <f>VLOOKUP(A273,'REPORTE'!$A$1:$AG$1961,30,0)</f>
        <v>Primaria</v>
      </c>
      <c r="I273" s="20" t="str">
        <f>VLOOKUP(A273,'REPORTE'!$A$1:$AG$1961,31,0)</f>
        <v>PICHINCHA</v>
      </c>
      <c r="J273" s="20" t="str">
        <f>VLOOKUP(A273,'REPORTE'!$A$1:$AG$1961,32,0)</f>
        <v>QUITO</v>
      </c>
      <c r="K273" s="20" t="str">
        <f>VLOOKUP(A273,'REPORTE'!$A$1:$AG$1961,33,0)</f>
        <v>COTOCOLLAO</v>
      </c>
      <c r="L273" s="20" t="str">
        <f>VLOOKUP(K273,PROVINCIAS!$F$1:$G$1171,2,0)</f>
        <v>URBANA</v>
      </c>
      <c r="M273" s="20">
        <v>1000357</v>
      </c>
      <c r="N273" s="20" t="s">
        <v>15374</v>
      </c>
      <c r="O273" s="20"/>
      <c r="P273" s="20">
        <v>131.91</v>
      </c>
      <c r="Q273" s="20" t="s">
        <v>11150</v>
      </c>
      <c r="R273" s="20" t="s">
        <v>11150</v>
      </c>
      <c r="S273" s="20" t="s">
        <v>11150</v>
      </c>
      <c r="T273" s="20" t="s">
        <v>11150</v>
      </c>
      <c r="U273" s="20" t="s">
        <v>11150</v>
      </c>
      <c r="V273" s="20" t="s">
        <v>11150</v>
      </c>
      <c r="W273" s="20">
        <v>131.91</v>
      </c>
    </row>
    <row r="274" spans="1:23" x14ac:dyDescent="0.45">
      <c r="A274" s="20">
        <v>1000299</v>
      </c>
      <c r="B274" s="20" t="s">
        <v>9431</v>
      </c>
      <c r="C274" s="20" t="s">
        <v>13771</v>
      </c>
      <c r="D274" s="20">
        <v>2100458252</v>
      </c>
      <c r="E274" s="20" t="str">
        <f>VLOOKUP(A274,'REPORTE'!$A$1:$AG$1961,5,0)</f>
        <v>ECUATORIANO(A)</v>
      </c>
      <c r="F274" s="20" t="str">
        <f>VLOOKUP(A274,'REPORTE'!$A$1:$AG$1961,18,0)</f>
        <v>M</v>
      </c>
      <c r="G274" s="20" t="str">
        <f>VLOOKUP(A274,'REPORTE'!$A$1:$AG$1961,6,0)</f>
        <v>NACIONAL</v>
      </c>
      <c r="H274" s="20" t="str">
        <f>VLOOKUP(A274,'REPORTE'!$A$1:$AG$1961,30,0)</f>
        <v>Secundaria</v>
      </c>
      <c r="I274" s="20" t="str">
        <f>VLOOKUP(A274,'REPORTE'!$A$1:$AG$1961,31,0)</f>
        <v>LOJA</v>
      </c>
      <c r="J274" s="20" t="str">
        <f>VLOOKUP(A274,'REPORTE'!$A$1:$AG$1961,32,0)</f>
        <v>QUILANGA</v>
      </c>
      <c r="K274" s="20" t="str">
        <f>VLOOKUP(A274,'REPORTE'!$A$1:$AG$1961,33,0)</f>
        <v>FUNDOCHAMBA</v>
      </c>
      <c r="L274" s="20" t="str">
        <f>VLOOKUP(K274,PROVINCIAS!$F$1:$G$1171,2,0)</f>
        <v>RURAL</v>
      </c>
      <c r="M274" s="20">
        <v>1000358</v>
      </c>
      <c r="N274" s="20" t="s">
        <v>15374</v>
      </c>
      <c r="O274" s="20"/>
      <c r="P274" s="20">
        <v>5.28</v>
      </c>
      <c r="Q274" s="20" t="s">
        <v>11150</v>
      </c>
      <c r="R274" s="20" t="s">
        <v>11150</v>
      </c>
      <c r="S274" s="20" t="s">
        <v>11150</v>
      </c>
      <c r="T274" s="20" t="s">
        <v>11150</v>
      </c>
      <c r="U274" s="20" t="s">
        <v>11150</v>
      </c>
      <c r="V274" s="20" t="s">
        <v>11150</v>
      </c>
      <c r="W274" s="20">
        <v>5.28</v>
      </c>
    </row>
    <row r="275" spans="1:23" x14ac:dyDescent="0.45">
      <c r="A275" s="20">
        <v>1000301</v>
      </c>
      <c r="B275" s="20" t="s">
        <v>9431</v>
      </c>
      <c r="C275" s="20" t="s">
        <v>13772</v>
      </c>
      <c r="D275" s="20">
        <v>1700793969</v>
      </c>
      <c r="E275" s="20" t="str">
        <f>VLOOKUP(A275,'REPORTE'!$A$1:$AG$1961,5,0)</f>
        <v>ECUATORIANO(A) INDIGENA</v>
      </c>
      <c r="F275" s="20" t="str">
        <f>VLOOKUP(A275,'REPORTE'!$A$1:$AG$1961,18,0)</f>
        <v>M</v>
      </c>
      <c r="G275" s="20" t="str">
        <f>VLOOKUP(A275,'REPORTE'!$A$1:$AG$1961,6,0)</f>
        <v>NACIONAL</v>
      </c>
      <c r="H275" s="20" t="str">
        <f>VLOOKUP(A275,'REPORTE'!$A$1:$AG$1961,30,0)</f>
        <v>Primaria</v>
      </c>
      <c r="I275" s="20" t="str">
        <f>VLOOKUP(A275,'REPORTE'!$A$1:$AG$1961,31,0)</f>
        <v>PICHINCHA</v>
      </c>
      <c r="J275" s="20" t="str">
        <f>VLOOKUP(A275,'REPORTE'!$A$1:$AG$1961,32,0)</f>
        <v>QUITO</v>
      </c>
      <c r="K275" s="20" t="str">
        <f>VLOOKUP(A275,'REPORTE'!$A$1:$AG$1961,33,0)</f>
        <v>GONZALEZ SUAREZ</v>
      </c>
      <c r="L275" s="20" t="str">
        <f>VLOOKUP(K275,PROVINCIAS!$F$1:$G$1171,2,0)</f>
        <v>URBANA</v>
      </c>
      <c r="M275" s="20">
        <v>1000361</v>
      </c>
      <c r="N275" s="20" t="s">
        <v>15374</v>
      </c>
      <c r="O275" s="20"/>
      <c r="P275" s="20">
        <v>0</v>
      </c>
      <c r="Q275" s="20" t="s">
        <v>11150</v>
      </c>
      <c r="R275" s="20" t="s">
        <v>11150</v>
      </c>
      <c r="S275" s="20" t="s">
        <v>11150</v>
      </c>
      <c r="T275" s="20" t="s">
        <v>11150</v>
      </c>
      <c r="U275" s="20" t="s">
        <v>11150</v>
      </c>
      <c r="V275" s="20" t="s">
        <v>11150</v>
      </c>
      <c r="W275" s="20">
        <v>0</v>
      </c>
    </row>
    <row r="276" spans="1:23" x14ac:dyDescent="0.45">
      <c r="A276" s="20">
        <v>1000302</v>
      </c>
      <c r="B276" s="20" t="s">
        <v>9431</v>
      </c>
      <c r="C276" s="20" t="s">
        <v>10329</v>
      </c>
      <c r="D276" s="20">
        <v>1701339986</v>
      </c>
      <c r="E276" s="20" t="str">
        <f>VLOOKUP(A276,'REPORTE'!$A$1:$AG$1961,5,0)</f>
        <v>ECUATORIANO(A) INDIGENA</v>
      </c>
      <c r="F276" s="20" t="str">
        <f>VLOOKUP(A276,'REPORTE'!$A$1:$AG$1961,18,0)</f>
        <v>M</v>
      </c>
      <c r="G276" s="20" t="str">
        <f>VLOOKUP(A276,'REPORTE'!$A$1:$AG$1961,6,0)</f>
        <v>NACIONAL</v>
      </c>
      <c r="H276" s="20" t="str">
        <f>VLOOKUP(A276,'REPORTE'!$A$1:$AG$1961,30,0)</f>
        <v>Ninguna</v>
      </c>
      <c r="I276" s="20" t="str">
        <f>VLOOKUP(A276,'REPORTE'!$A$1:$AG$1961,31,0)</f>
        <v>PICHINCHA</v>
      </c>
      <c r="J276" s="20" t="str">
        <f>VLOOKUP(A276,'REPORTE'!$A$1:$AG$1961,32,0)</f>
        <v>QUITO</v>
      </c>
      <c r="K276" s="20" t="str">
        <f>VLOOKUP(A276,'REPORTE'!$A$1:$AG$1961,33,0)</f>
        <v>GONZALEZ SUAREZ</v>
      </c>
      <c r="L276" s="20" t="str">
        <f>VLOOKUP(K276,PROVINCIAS!$F$1:$G$1171,2,0)</f>
        <v>URBANA</v>
      </c>
      <c r="M276" s="20">
        <v>1000362</v>
      </c>
      <c r="N276" s="20" t="s">
        <v>15374</v>
      </c>
      <c r="O276" s="20"/>
      <c r="P276" s="20">
        <v>20.59</v>
      </c>
      <c r="Q276" s="20" t="s">
        <v>11150</v>
      </c>
      <c r="R276" s="20" t="s">
        <v>11150</v>
      </c>
      <c r="S276" s="20" t="s">
        <v>11150</v>
      </c>
      <c r="T276" s="20" t="s">
        <v>12380</v>
      </c>
      <c r="U276" s="20" t="s">
        <v>11150</v>
      </c>
      <c r="V276" s="20" t="s">
        <v>11150</v>
      </c>
      <c r="W276" s="20">
        <v>70.59</v>
      </c>
    </row>
    <row r="277" spans="1:23" x14ac:dyDescent="0.45">
      <c r="A277" s="20">
        <v>1000303</v>
      </c>
      <c r="B277" s="20" t="s">
        <v>9431</v>
      </c>
      <c r="C277" s="20" t="s">
        <v>13773</v>
      </c>
      <c r="D277" s="20">
        <v>550126130</v>
      </c>
      <c r="E277" s="20" t="str">
        <f>VLOOKUP(A277,'REPORTE'!$A$1:$AG$1961,5,0)</f>
        <v>ECUATORIANO(A)</v>
      </c>
      <c r="F277" s="20" t="str">
        <f>VLOOKUP(A277,'REPORTE'!$A$1:$AG$1961,18,0)</f>
        <v>M</v>
      </c>
      <c r="G277" s="20" t="str">
        <f>VLOOKUP(A277,'REPORTE'!$A$1:$AG$1961,6,0)</f>
        <v>NACIONAL</v>
      </c>
      <c r="H277" s="20" t="str">
        <f>VLOOKUP(A277,'REPORTE'!$A$1:$AG$1961,30,0)</f>
        <v>Secundaria</v>
      </c>
      <c r="I277" s="20" t="str">
        <f>VLOOKUP(A277,'REPORTE'!$A$1:$AG$1961,31,0)</f>
        <v>COTOPAXI</v>
      </c>
      <c r="J277" s="20" t="str">
        <f>VLOOKUP(A277,'REPORTE'!$A$1:$AG$1961,32,0)</f>
        <v>PUJILI</v>
      </c>
      <c r="K277" s="20" t="str">
        <f>VLOOKUP(A277,'REPORTE'!$A$1:$AG$1961,33,0)</f>
        <v>PUJILI</v>
      </c>
      <c r="L277" s="20" t="str">
        <f>VLOOKUP(K277,PROVINCIAS!$F$1:$G$1171,2,0)</f>
        <v>URBANA</v>
      </c>
      <c r="M277" s="20">
        <v>1000363</v>
      </c>
      <c r="N277" s="20" t="s">
        <v>15375</v>
      </c>
      <c r="O277" s="20">
        <v>43800</v>
      </c>
      <c r="P277" s="20">
        <v>3.01</v>
      </c>
      <c r="Q277" s="20" t="s">
        <v>11150</v>
      </c>
      <c r="R277" s="20" t="s">
        <v>11150</v>
      </c>
      <c r="S277" s="20" t="s">
        <v>11150</v>
      </c>
      <c r="T277" s="20" t="s">
        <v>11150</v>
      </c>
      <c r="U277" s="20" t="s">
        <v>11150</v>
      </c>
      <c r="V277" s="20" t="s">
        <v>11150</v>
      </c>
      <c r="W277" s="20">
        <v>3.01</v>
      </c>
    </row>
    <row r="278" spans="1:23" x14ac:dyDescent="0.45">
      <c r="A278" s="20">
        <v>1000304</v>
      </c>
      <c r="B278" s="20" t="s">
        <v>9431</v>
      </c>
      <c r="C278" s="20" t="s">
        <v>10061</v>
      </c>
      <c r="D278" s="20">
        <v>601442544</v>
      </c>
      <c r="E278" s="20" t="str">
        <f>VLOOKUP(A278,'REPORTE'!$A$1:$AG$1961,5,0)</f>
        <v>ECUATORIANO(A) INDIGENA</v>
      </c>
      <c r="F278" s="20" t="str">
        <f>VLOOKUP(A278,'REPORTE'!$A$1:$AG$1961,18,0)</f>
        <v>M</v>
      </c>
      <c r="G278" s="20" t="str">
        <f>VLOOKUP(A278,'REPORTE'!$A$1:$AG$1961,6,0)</f>
        <v>NACIONAL</v>
      </c>
      <c r="H278" s="20" t="str">
        <f>VLOOKUP(A278,'REPORTE'!$A$1:$AG$1961,30,0)</f>
        <v>Primaria</v>
      </c>
      <c r="I278" s="20" t="str">
        <f>VLOOKUP(A278,'REPORTE'!$A$1:$AG$1961,31,0)</f>
        <v>CHIMBORAZO</v>
      </c>
      <c r="J278" s="20" t="str">
        <f>VLOOKUP(A278,'REPORTE'!$A$1:$AG$1961,32,0)</f>
        <v>RIOBAMBA</v>
      </c>
      <c r="K278" s="20" t="str">
        <f>VLOOKUP(A278,'REPORTE'!$A$1:$AG$1961,33,0)</f>
        <v>YARUQUIES</v>
      </c>
      <c r="L278" s="20" t="str">
        <f>VLOOKUP(K278,PROVINCIAS!$F$1:$G$1171,2,0)</f>
        <v>URBANA</v>
      </c>
      <c r="M278" s="20">
        <v>1000364</v>
      </c>
      <c r="N278" s="20" t="s">
        <v>15374</v>
      </c>
      <c r="O278" s="20"/>
      <c r="P278" s="20">
        <v>9.7100000000000009</v>
      </c>
      <c r="Q278" s="20" t="s">
        <v>11150</v>
      </c>
      <c r="R278" s="20" t="s">
        <v>11150</v>
      </c>
      <c r="S278" s="20" t="s">
        <v>11150</v>
      </c>
      <c r="T278" s="20" t="s">
        <v>12025</v>
      </c>
      <c r="U278" s="20" t="s">
        <v>11150</v>
      </c>
      <c r="V278" s="20" t="s">
        <v>11150</v>
      </c>
      <c r="W278" s="20">
        <v>109.71</v>
      </c>
    </row>
    <row r="279" spans="1:23" x14ac:dyDescent="0.45">
      <c r="A279" s="20">
        <v>1000305</v>
      </c>
      <c r="B279" s="20" t="s">
        <v>9431</v>
      </c>
      <c r="C279" s="20" t="s">
        <v>9921</v>
      </c>
      <c r="D279" s="20">
        <v>1757621204</v>
      </c>
      <c r="E279" s="20" t="str">
        <f>VLOOKUP(A279,'REPORTE'!$A$1:$AG$1961,5,0)</f>
        <v>CUBANO(A)</v>
      </c>
      <c r="F279" s="20" t="str">
        <f>VLOOKUP(A279,'REPORTE'!$A$1:$AG$1961,18,0)</f>
        <v>F</v>
      </c>
      <c r="G279" s="20" t="str">
        <f>VLOOKUP(A279,'REPORTE'!$A$1:$AG$1961,6,0)</f>
        <v>EXTRANJERO</v>
      </c>
      <c r="H279" s="20" t="str">
        <f>VLOOKUP(A279,'REPORTE'!$A$1:$AG$1961,30,0)</f>
        <v>Primaria</v>
      </c>
      <c r="I279" s="20" t="str">
        <f>VLOOKUP(A279,'REPORTE'!$A$1:$AG$1961,31,0)</f>
        <v>PICHINCHA</v>
      </c>
      <c r="J279" s="20" t="str">
        <f>VLOOKUP(A279,'REPORTE'!$A$1:$AG$1961,32,0)</f>
        <v>QUITO</v>
      </c>
      <c r="K279" s="20" t="str">
        <f>VLOOKUP(A279,'REPORTE'!$A$1:$AG$1961,33,0)</f>
        <v>COTOCOLLAO</v>
      </c>
      <c r="L279" s="20" t="str">
        <f>VLOOKUP(K279,PROVINCIAS!$F$1:$G$1171,2,0)</f>
        <v>URBANA</v>
      </c>
      <c r="M279" s="20">
        <v>1000365</v>
      </c>
      <c r="N279" s="20" t="s">
        <v>15374</v>
      </c>
      <c r="O279" s="20"/>
      <c r="P279" s="20">
        <v>8.81</v>
      </c>
      <c r="Q279" s="20" t="s">
        <v>11150</v>
      </c>
      <c r="R279" s="20" t="s">
        <v>11150</v>
      </c>
      <c r="S279" s="20" t="s">
        <v>11150</v>
      </c>
      <c r="T279" s="20" t="s">
        <v>11150</v>
      </c>
      <c r="U279" s="20" t="s">
        <v>11150</v>
      </c>
      <c r="V279" s="20" t="s">
        <v>11150</v>
      </c>
      <c r="W279" s="20">
        <v>8.81</v>
      </c>
    </row>
    <row r="280" spans="1:23" x14ac:dyDescent="0.45">
      <c r="A280" s="20">
        <v>1000307</v>
      </c>
      <c r="B280" s="20" t="s">
        <v>9431</v>
      </c>
      <c r="C280" s="20" t="s">
        <v>10079</v>
      </c>
      <c r="D280" s="20">
        <v>1751607332</v>
      </c>
      <c r="E280" s="20" t="str">
        <f>VLOOKUP(A280,'REPORTE'!$A$1:$AG$1961,5,0)</f>
        <v>ECUATORIANO(A) INDIGENA</v>
      </c>
      <c r="F280" s="20" t="str">
        <f>VLOOKUP(A280,'REPORTE'!$A$1:$AG$1961,18,0)</f>
        <v>M</v>
      </c>
      <c r="G280" s="20" t="str">
        <f>VLOOKUP(A280,'REPORTE'!$A$1:$AG$1961,6,0)</f>
        <v>NACIONAL</v>
      </c>
      <c r="H280" s="20" t="str">
        <f>VLOOKUP(A280,'REPORTE'!$A$1:$AG$1961,30,0)</f>
        <v>Secundaria</v>
      </c>
      <c r="I280" s="20" t="str">
        <f>VLOOKUP(A280,'REPORTE'!$A$1:$AG$1961,31,0)</f>
        <v>PICHINCHA</v>
      </c>
      <c r="J280" s="20" t="str">
        <f>VLOOKUP(A280,'REPORTE'!$A$1:$AG$1961,32,0)</f>
        <v>QUITO</v>
      </c>
      <c r="K280" s="20" t="str">
        <f>VLOOKUP(A280,'REPORTE'!$A$1:$AG$1961,33,0)</f>
        <v>COTOCOLLAO</v>
      </c>
      <c r="L280" s="20" t="str">
        <f>VLOOKUP(K280,PROVINCIAS!$F$1:$G$1171,2,0)</f>
        <v>URBANA</v>
      </c>
      <c r="M280" s="20">
        <v>1000367</v>
      </c>
      <c r="N280" s="20" t="s">
        <v>15374</v>
      </c>
      <c r="O280" s="20"/>
      <c r="P280" s="20">
        <v>39.4</v>
      </c>
      <c r="Q280" s="20" t="s">
        <v>11150</v>
      </c>
      <c r="R280" s="20" t="s">
        <v>11150</v>
      </c>
      <c r="S280" s="20" t="s">
        <v>11150</v>
      </c>
      <c r="T280" s="20" t="s">
        <v>11150</v>
      </c>
      <c r="U280" s="20" t="s">
        <v>11150</v>
      </c>
      <c r="V280" s="20" t="s">
        <v>11150</v>
      </c>
      <c r="W280" s="20">
        <v>39.4</v>
      </c>
    </row>
    <row r="281" spans="1:23" x14ac:dyDescent="0.45">
      <c r="A281" s="20">
        <v>1000308</v>
      </c>
      <c r="B281" s="20" t="s">
        <v>9431</v>
      </c>
      <c r="C281" s="20" t="s">
        <v>13774</v>
      </c>
      <c r="D281" s="20">
        <v>1722807094</v>
      </c>
      <c r="E281" s="20" t="str">
        <f>VLOOKUP(A281,'REPORTE'!$A$1:$AG$1961,5,0)</f>
        <v>ECUATORIANO(A)</v>
      </c>
      <c r="F281" s="20" t="str">
        <f>VLOOKUP(A281,'REPORTE'!$A$1:$AG$1961,18,0)</f>
        <v>M</v>
      </c>
      <c r="G281" s="20" t="str">
        <f>VLOOKUP(A281,'REPORTE'!$A$1:$AG$1961,6,0)</f>
        <v>NACIONAL</v>
      </c>
      <c r="H281" s="20" t="str">
        <f>VLOOKUP(A281,'REPORTE'!$A$1:$AG$1961,30,0)</f>
        <v>Primaria</v>
      </c>
      <c r="I281" s="20" t="str">
        <f>VLOOKUP(A281,'REPORTE'!$A$1:$AG$1961,31,0)</f>
        <v>PICHINCHA</v>
      </c>
      <c r="J281" s="20" t="str">
        <f>VLOOKUP(A281,'REPORTE'!$A$1:$AG$1961,32,0)</f>
        <v>QUITO</v>
      </c>
      <c r="K281" s="20" t="str">
        <f>VLOOKUP(A281,'REPORTE'!$A$1:$AG$1961,33,0)</f>
        <v>COMITE DEL PUEBLO</v>
      </c>
      <c r="L281" s="20" t="str">
        <f>VLOOKUP(K281,PROVINCIAS!$F$1:$G$1171,2,0)</f>
        <v>URBANA</v>
      </c>
      <c r="M281" s="20">
        <v>1000368</v>
      </c>
      <c r="N281" s="20" t="s">
        <v>15374</v>
      </c>
      <c r="O281" s="20"/>
      <c r="P281" s="20">
        <v>0.01</v>
      </c>
      <c r="Q281" s="20" t="s">
        <v>11150</v>
      </c>
      <c r="R281" s="20" t="s">
        <v>11150</v>
      </c>
      <c r="S281" s="20" t="s">
        <v>11150</v>
      </c>
      <c r="T281" s="20" t="s">
        <v>11150</v>
      </c>
      <c r="U281" s="20" t="s">
        <v>11150</v>
      </c>
      <c r="V281" s="20" t="s">
        <v>11150</v>
      </c>
      <c r="W281" s="20">
        <v>0.01</v>
      </c>
    </row>
    <row r="282" spans="1:23" x14ac:dyDescent="0.45">
      <c r="A282" s="20">
        <v>1000309</v>
      </c>
      <c r="B282" s="20" t="s">
        <v>9431</v>
      </c>
      <c r="C282" s="20" t="s">
        <v>13775</v>
      </c>
      <c r="D282" s="20">
        <v>1750654400</v>
      </c>
      <c r="E282" s="20" t="str">
        <f>VLOOKUP(A282,'REPORTE'!$A$1:$AG$1961,5,0)</f>
        <v>ECUATORIANO(A)</v>
      </c>
      <c r="F282" s="20" t="str">
        <f>VLOOKUP(A282,'REPORTE'!$A$1:$AG$1961,18,0)</f>
        <v>F</v>
      </c>
      <c r="G282" s="20" t="str">
        <f>VLOOKUP(A282,'REPORTE'!$A$1:$AG$1961,6,0)</f>
        <v>NACIONAL</v>
      </c>
      <c r="H282" s="20" t="str">
        <f>VLOOKUP(A282,'REPORTE'!$A$1:$AG$1961,30,0)</f>
        <v>Secundaria</v>
      </c>
      <c r="I282" s="20" t="str">
        <f>VLOOKUP(A282,'REPORTE'!$A$1:$AG$1961,31,0)</f>
        <v>PICHINCHA</v>
      </c>
      <c r="J282" s="20" t="str">
        <f>VLOOKUP(A282,'REPORTE'!$A$1:$AG$1961,32,0)</f>
        <v>QUITO</v>
      </c>
      <c r="K282" s="20" t="str">
        <f>VLOOKUP(A282,'REPORTE'!$A$1:$AG$1961,33,0)</f>
        <v>COTOCOLLAO</v>
      </c>
      <c r="L282" s="20" t="str">
        <f>VLOOKUP(K282,PROVINCIAS!$F$1:$G$1171,2,0)</f>
        <v>URBANA</v>
      </c>
      <c r="M282" s="20">
        <v>1000369</v>
      </c>
      <c r="N282" s="20" t="s">
        <v>15375</v>
      </c>
      <c r="O282" s="20">
        <v>43885</v>
      </c>
      <c r="P282" s="20">
        <v>20.2</v>
      </c>
      <c r="Q282" s="20" t="s">
        <v>11150</v>
      </c>
      <c r="R282" s="20" t="s">
        <v>11150</v>
      </c>
      <c r="S282" s="20" t="s">
        <v>11150</v>
      </c>
      <c r="T282" s="20" t="s">
        <v>11150</v>
      </c>
      <c r="U282" s="20" t="s">
        <v>11150</v>
      </c>
      <c r="V282" s="20" t="s">
        <v>11150</v>
      </c>
      <c r="W282" s="20">
        <v>20.2</v>
      </c>
    </row>
    <row r="283" spans="1:23" x14ac:dyDescent="0.45">
      <c r="A283" s="20">
        <v>1000310</v>
      </c>
      <c r="B283" s="20" t="s">
        <v>9431</v>
      </c>
      <c r="C283" s="20" t="s">
        <v>13776</v>
      </c>
      <c r="D283" s="20">
        <v>602883902</v>
      </c>
      <c r="E283" s="20" t="str">
        <f>VLOOKUP(A283,'REPORTE'!$A$1:$AG$1961,5,0)</f>
        <v>ECUATORIANO(A) INDIGENA</v>
      </c>
      <c r="F283" s="20" t="str">
        <f>VLOOKUP(A283,'REPORTE'!$A$1:$AG$1961,18,0)</f>
        <v>M</v>
      </c>
      <c r="G283" s="20" t="str">
        <f>VLOOKUP(A283,'REPORTE'!$A$1:$AG$1961,6,0)</f>
        <v>NACIONAL</v>
      </c>
      <c r="H283" s="20" t="str">
        <f>VLOOKUP(A283,'REPORTE'!$A$1:$AG$1961,30,0)</f>
        <v>Primaria</v>
      </c>
      <c r="I283" s="20" t="str">
        <f>VLOOKUP(A283,'REPORTE'!$A$1:$AG$1961,31,0)</f>
        <v>CHIMBORAZO</v>
      </c>
      <c r="J283" s="20" t="str">
        <f>VLOOKUP(A283,'REPORTE'!$A$1:$AG$1961,32,0)</f>
        <v>RIOBAMBA</v>
      </c>
      <c r="K283" s="20" t="str">
        <f>VLOOKUP(A283,'REPORTE'!$A$1:$AG$1961,33,0)</f>
        <v>YARUQUIES</v>
      </c>
      <c r="L283" s="20" t="str">
        <f>VLOOKUP(K283,PROVINCIAS!$F$1:$G$1171,2,0)</f>
        <v>URBANA</v>
      </c>
      <c r="M283" s="20">
        <v>1000370</v>
      </c>
      <c r="N283" s="20" t="s">
        <v>15374</v>
      </c>
      <c r="O283" s="20"/>
      <c r="P283" s="20">
        <v>42.87</v>
      </c>
      <c r="Q283" s="20" t="s">
        <v>11150</v>
      </c>
      <c r="R283" s="20" t="s">
        <v>11150</v>
      </c>
      <c r="S283" s="20" t="s">
        <v>11150</v>
      </c>
      <c r="T283" s="20" t="s">
        <v>11150</v>
      </c>
      <c r="U283" s="20" t="s">
        <v>11150</v>
      </c>
      <c r="V283" s="20" t="s">
        <v>11150</v>
      </c>
      <c r="W283" s="20">
        <v>42.87</v>
      </c>
    </row>
    <row r="284" spans="1:23" x14ac:dyDescent="0.45">
      <c r="A284" s="20">
        <v>1000311</v>
      </c>
      <c r="B284" s="20" t="s">
        <v>9431</v>
      </c>
      <c r="C284" s="20" t="s">
        <v>13777</v>
      </c>
      <c r="D284" s="20">
        <v>1722865175</v>
      </c>
      <c r="E284" s="20" t="str">
        <f>VLOOKUP(A284,'REPORTE'!$A$1:$AG$1961,5,0)</f>
        <v>ECUATORIANO(A)</v>
      </c>
      <c r="F284" s="20" t="str">
        <f>VLOOKUP(A284,'REPORTE'!$A$1:$AG$1961,18,0)</f>
        <v>F</v>
      </c>
      <c r="G284" s="20" t="str">
        <f>VLOOKUP(A284,'REPORTE'!$A$1:$AG$1961,6,0)</f>
        <v>NACIONAL</v>
      </c>
      <c r="H284" s="20" t="str">
        <f>VLOOKUP(A284,'REPORTE'!$A$1:$AG$1961,30,0)</f>
        <v>Secundaria</v>
      </c>
      <c r="I284" s="20" t="str">
        <f>VLOOKUP(A284,'REPORTE'!$A$1:$AG$1961,31,0)</f>
        <v>PICHINCHA</v>
      </c>
      <c r="J284" s="20" t="str">
        <f>VLOOKUP(A284,'REPORTE'!$A$1:$AG$1961,32,0)</f>
        <v>QUITO</v>
      </c>
      <c r="K284" s="20" t="str">
        <f>VLOOKUP(A284,'REPORTE'!$A$1:$AG$1961,33,0)</f>
        <v>SAN BLAS</v>
      </c>
      <c r="L284" s="20" t="str">
        <f>VLOOKUP(K284,PROVINCIAS!$F$1:$G$1171,2,0)</f>
        <v>URBANA</v>
      </c>
      <c r="M284" s="20">
        <v>1000371</v>
      </c>
      <c r="N284" s="20" t="s">
        <v>15375</v>
      </c>
      <c r="O284" s="20">
        <v>43802</v>
      </c>
      <c r="P284" s="20">
        <v>3.01</v>
      </c>
      <c r="Q284" s="20" t="s">
        <v>11150</v>
      </c>
      <c r="R284" s="20" t="s">
        <v>11150</v>
      </c>
      <c r="S284" s="20" t="s">
        <v>11150</v>
      </c>
      <c r="T284" s="20" t="s">
        <v>11150</v>
      </c>
      <c r="U284" s="20" t="s">
        <v>11150</v>
      </c>
      <c r="V284" s="20" t="s">
        <v>11150</v>
      </c>
      <c r="W284" s="20">
        <v>3.01</v>
      </c>
    </row>
    <row r="285" spans="1:23" x14ac:dyDescent="0.45">
      <c r="A285" s="20">
        <v>1000312</v>
      </c>
      <c r="B285" s="20" t="s">
        <v>9431</v>
      </c>
      <c r="C285" s="20" t="s">
        <v>13778</v>
      </c>
      <c r="D285" s="20">
        <v>1725915860</v>
      </c>
      <c r="E285" s="20" t="str">
        <f>VLOOKUP(A285,'REPORTE'!$A$1:$AG$1961,5,0)</f>
        <v>ECUATORIANO(A) INDIGENA</v>
      </c>
      <c r="F285" s="20" t="str">
        <f>VLOOKUP(A285,'REPORTE'!$A$1:$AG$1961,18,0)</f>
        <v>M</v>
      </c>
      <c r="G285" s="20" t="str">
        <f>VLOOKUP(A285,'REPORTE'!$A$1:$AG$1961,6,0)</f>
        <v>NACIONAL</v>
      </c>
      <c r="H285" s="20" t="str">
        <f>VLOOKUP(A285,'REPORTE'!$A$1:$AG$1961,30,0)</f>
        <v>Secundaria</v>
      </c>
      <c r="I285" s="20" t="str">
        <f>VLOOKUP(A285,'REPORTE'!$A$1:$AG$1961,31,0)</f>
        <v>PICHINCHA</v>
      </c>
      <c r="J285" s="20" t="str">
        <f>VLOOKUP(A285,'REPORTE'!$A$1:$AG$1961,32,0)</f>
        <v>QUITO</v>
      </c>
      <c r="K285" s="20" t="str">
        <f>VLOOKUP(A285,'REPORTE'!$A$1:$AG$1961,33,0)</f>
        <v>CALDERON (CARAPUNGO)</v>
      </c>
      <c r="L285" s="20" t="str">
        <f>VLOOKUP(K285,PROVINCIAS!$F$1:$G$1171,2,0)</f>
        <v>RURAL</v>
      </c>
      <c r="M285" s="20">
        <v>1000372</v>
      </c>
      <c r="N285" s="20" t="s">
        <v>15375</v>
      </c>
      <c r="O285" s="20">
        <v>43803</v>
      </c>
      <c r="P285" s="20">
        <v>3.01</v>
      </c>
      <c r="Q285" s="20" t="s">
        <v>11150</v>
      </c>
      <c r="R285" s="20" t="s">
        <v>11150</v>
      </c>
      <c r="S285" s="20" t="s">
        <v>11150</v>
      </c>
      <c r="T285" s="20" t="s">
        <v>11150</v>
      </c>
      <c r="U285" s="20" t="s">
        <v>11150</v>
      </c>
      <c r="V285" s="20" t="s">
        <v>11150</v>
      </c>
      <c r="W285" s="20">
        <v>3.01</v>
      </c>
    </row>
    <row r="286" spans="1:23" x14ac:dyDescent="0.45">
      <c r="A286" s="20">
        <v>1000313</v>
      </c>
      <c r="B286" s="20" t="s">
        <v>9431</v>
      </c>
      <c r="C286" s="20" t="s">
        <v>13779</v>
      </c>
      <c r="D286" s="20">
        <v>1716583990</v>
      </c>
      <c r="E286" s="20" t="str">
        <f>VLOOKUP(A286,'REPORTE'!$A$1:$AG$1961,5,0)</f>
        <v>ECUATORIANO(A)</v>
      </c>
      <c r="F286" s="20" t="str">
        <f>VLOOKUP(A286,'REPORTE'!$A$1:$AG$1961,18,0)</f>
        <v>M</v>
      </c>
      <c r="G286" s="20" t="str">
        <f>VLOOKUP(A286,'REPORTE'!$A$1:$AG$1961,6,0)</f>
        <v>NACIONAL</v>
      </c>
      <c r="H286" s="20" t="str">
        <f>VLOOKUP(A286,'REPORTE'!$A$1:$AG$1961,30,0)</f>
        <v>Primaria</v>
      </c>
      <c r="I286" s="20" t="str">
        <f>VLOOKUP(A286,'REPORTE'!$A$1:$AG$1961,31,0)</f>
        <v>PICHINCHA</v>
      </c>
      <c r="J286" s="20" t="str">
        <f>VLOOKUP(A286,'REPORTE'!$A$1:$AG$1961,32,0)</f>
        <v>QUITO</v>
      </c>
      <c r="K286" s="20" t="str">
        <f>VLOOKUP(A286,'REPORTE'!$A$1:$AG$1961,33,0)</f>
        <v>CALDERON (CARAPUNGO)</v>
      </c>
      <c r="L286" s="20" t="str">
        <f>VLOOKUP(K286,PROVINCIAS!$F$1:$G$1171,2,0)</f>
        <v>RURAL</v>
      </c>
      <c r="M286" s="20">
        <v>1000373</v>
      </c>
      <c r="N286" s="20" t="s">
        <v>15375</v>
      </c>
      <c r="O286" s="20">
        <v>43803</v>
      </c>
      <c r="P286" s="20">
        <v>3.01</v>
      </c>
      <c r="Q286" s="20" t="s">
        <v>11150</v>
      </c>
      <c r="R286" s="20" t="s">
        <v>11150</v>
      </c>
      <c r="S286" s="20" t="s">
        <v>11150</v>
      </c>
      <c r="T286" s="20" t="s">
        <v>11150</v>
      </c>
      <c r="U286" s="20" t="s">
        <v>11150</v>
      </c>
      <c r="V286" s="20" t="s">
        <v>11150</v>
      </c>
      <c r="W286" s="20">
        <v>3.01</v>
      </c>
    </row>
    <row r="287" spans="1:23" x14ac:dyDescent="0.45">
      <c r="A287" s="20">
        <v>1000314</v>
      </c>
      <c r="B287" s="20" t="s">
        <v>9431</v>
      </c>
      <c r="C287" s="20" t="s">
        <v>9640</v>
      </c>
      <c r="D287" s="20">
        <v>603138207</v>
      </c>
      <c r="E287" s="20" t="str">
        <f>VLOOKUP(A287,'REPORTE'!$A$1:$AG$1961,5,0)</f>
        <v>ECUATORIANO(A) INDIGENA</v>
      </c>
      <c r="F287" s="20" t="str">
        <f>VLOOKUP(A287,'REPORTE'!$A$1:$AG$1961,18,0)</f>
        <v>F</v>
      </c>
      <c r="G287" s="20" t="str">
        <f>VLOOKUP(A287,'REPORTE'!$A$1:$AG$1961,6,0)</f>
        <v>NACIONAL</v>
      </c>
      <c r="H287" s="20" t="str">
        <f>VLOOKUP(A287,'REPORTE'!$A$1:$AG$1961,30,0)</f>
        <v>Secundaria</v>
      </c>
      <c r="I287" s="20" t="str">
        <f>VLOOKUP(A287,'REPORTE'!$A$1:$AG$1961,31,0)</f>
        <v>CHIMBORAZO</v>
      </c>
      <c r="J287" s="20" t="str">
        <f>VLOOKUP(A287,'REPORTE'!$A$1:$AG$1961,32,0)</f>
        <v>RIOBAMBA</v>
      </c>
      <c r="K287" s="20" t="str">
        <f>VLOOKUP(A287,'REPORTE'!$A$1:$AG$1961,33,0)</f>
        <v>SAN LUIS</v>
      </c>
      <c r="L287" s="20" t="str">
        <f>VLOOKUP(K287,PROVINCIAS!$F$1:$G$1171,2,0)</f>
        <v>RURAL</v>
      </c>
      <c r="M287" s="20">
        <v>1000374</v>
      </c>
      <c r="N287" s="20" t="s">
        <v>15374</v>
      </c>
      <c r="O287" s="20"/>
      <c r="P287" s="20">
        <v>0</v>
      </c>
      <c r="Q287" s="20" t="s">
        <v>11150</v>
      </c>
      <c r="R287" s="20" t="s">
        <v>11150</v>
      </c>
      <c r="S287" s="20" t="s">
        <v>11150</v>
      </c>
      <c r="T287" s="20" t="s">
        <v>13769</v>
      </c>
      <c r="U287" s="20" t="s">
        <v>11150</v>
      </c>
      <c r="V287" s="20" t="s">
        <v>11150</v>
      </c>
      <c r="W287" s="20">
        <v>20</v>
      </c>
    </row>
    <row r="288" spans="1:23" x14ac:dyDescent="0.45">
      <c r="A288" s="20">
        <v>1000315</v>
      </c>
      <c r="B288" s="20" t="s">
        <v>9431</v>
      </c>
      <c r="C288" s="20" t="s">
        <v>10051</v>
      </c>
      <c r="D288" s="20">
        <v>1708920374</v>
      </c>
      <c r="E288" s="20" t="str">
        <f>VLOOKUP(A288,'REPORTE'!$A$1:$AG$1961,5,0)</f>
        <v>ECUATORIANO(A)</v>
      </c>
      <c r="F288" s="20" t="str">
        <f>VLOOKUP(A288,'REPORTE'!$A$1:$AG$1961,18,0)</f>
        <v>F</v>
      </c>
      <c r="G288" s="20" t="str">
        <f>VLOOKUP(A288,'REPORTE'!$A$1:$AG$1961,6,0)</f>
        <v>NACIONAL</v>
      </c>
      <c r="H288" s="20" t="str">
        <f>VLOOKUP(A288,'REPORTE'!$A$1:$AG$1961,30,0)</f>
        <v>Universitaria</v>
      </c>
      <c r="I288" s="20" t="str">
        <f>VLOOKUP(A288,'REPORTE'!$A$1:$AG$1961,31,0)</f>
        <v>LOJA</v>
      </c>
      <c r="J288" s="20" t="str">
        <f>VLOOKUP(A288,'REPORTE'!$A$1:$AG$1961,32,0)</f>
        <v>LOJA</v>
      </c>
      <c r="K288" s="20" t="str">
        <f>VLOOKUP(A288,'REPORTE'!$A$1:$AG$1961,33,0)</f>
        <v>EL SAGRARIO</v>
      </c>
      <c r="L288" s="20" t="str">
        <f>VLOOKUP(K288,PROVINCIAS!$F$1:$G$1171,2,0)</f>
        <v>URBANA</v>
      </c>
      <c r="M288" s="20">
        <v>1000375</v>
      </c>
      <c r="N288" s="20" t="s">
        <v>15374</v>
      </c>
      <c r="O288" s="20"/>
      <c r="P288" s="20">
        <v>211.54</v>
      </c>
      <c r="Q288" s="20" t="s">
        <v>11150</v>
      </c>
      <c r="R288" s="20" t="s">
        <v>11150</v>
      </c>
      <c r="S288" s="20" t="s">
        <v>11150</v>
      </c>
      <c r="T288" s="20" t="s">
        <v>11150</v>
      </c>
      <c r="U288" s="20" t="s">
        <v>11150</v>
      </c>
      <c r="V288" s="20" t="s">
        <v>12078</v>
      </c>
      <c r="W288" s="20">
        <v>211.54</v>
      </c>
    </row>
    <row r="289" spans="1:23" x14ac:dyDescent="0.45">
      <c r="A289" s="20">
        <v>1000316</v>
      </c>
      <c r="B289" s="20" t="s">
        <v>9431</v>
      </c>
      <c r="C289" s="20" t="s">
        <v>13780</v>
      </c>
      <c r="D289" s="20">
        <v>601130842</v>
      </c>
      <c r="E289" s="20" t="str">
        <f>VLOOKUP(A289,'REPORTE'!$A$1:$AG$1961,5,0)</f>
        <v>ECUATORIANO(A) INDIGENA</v>
      </c>
      <c r="F289" s="20" t="str">
        <f>VLOOKUP(A289,'REPORTE'!$A$1:$AG$1961,18,0)</f>
        <v>M</v>
      </c>
      <c r="G289" s="20" t="str">
        <f>VLOOKUP(A289,'REPORTE'!$A$1:$AG$1961,6,0)</f>
        <v>NACIONAL</v>
      </c>
      <c r="H289" s="20" t="str">
        <f>VLOOKUP(A289,'REPORTE'!$A$1:$AG$1961,30,0)</f>
        <v>Primaria</v>
      </c>
      <c r="I289" s="20" t="str">
        <f>VLOOKUP(A289,'REPORTE'!$A$1:$AG$1961,31,0)</f>
        <v>CHIMBORAZO</v>
      </c>
      <c r="J289" s="20" t="str">
        <f>VLOOKUP(A289,'REPORTE'!$A$1:$AG$1961,32,0)</f>
        <v>RIOBAMBA</v>
      </c>
      <c r="K289" s="20" t="str">
        <f>VLOOKUP(A289,'REPORTE'!$A$1:$AG$1961,33,0)</f>
        <v>YARUQUIES</v>
      </c>
      <c r="L289" s="20" t="str">
        <f>VLOOKUP(K289,PROVINCIAS!$F$1:$G$1171,2,0)</f>
        <v>URBANA</v>
      </c>
      <c r="M289" s="20">
        <v>1000376</v>
      </c>
      <c r="N289" s="20" t="s">
        <v>15374</v>
      </c>
      <c r="O289" s="20"/>
      <c r="P289" s="20">
        <v>118.16</v>
      </c>
      <c r="Q289" s="20" t="s">
        <v>11150</v>
      </c>
      <c r="R289" s="20" t="s">
        <v>11150</v>
      </c>
      <c r="S289" s="20" t="s">
        <v>11150</v>
      </c>
      <c r="T289" s="20" t="s">
        <v>11150</v>
      </c>
      <c r="U289" s="20" t="s">
        <v>11150</v>
      </c>
      <c r="V289" s="20" t="s">
        <v>11150</v>
      </c>
      <c r="W289" s="20">
        <v>118.16</v>
      </c>
    </row>
    <row r="290" spans="1:23" x14ac:dyDescent="0.45">
      <c r="A290" s="20">
        <v>1000317</v>
      </c>
      <c r="B290" s="20" t="s">
        <v>9431</v>
      </c>
      <c r="C290" s="20" t="s">
        <v>10283</v>
      </c>
      <c r="D290" s="20">
        <v>1721075552</v>
      </c>
      <c r="E290" s="20" t="str">
        <f>VLOOKUP(A290,'REPORTE'!$A$1:$AG$1961,5,0)</f>
        <v>ECUATORIANO(A) INDIGENA</v>
      </c>
      <c r="F290" s="20" t="str">
        <f>VLOOKUP(A290,'REPORTE'!$A$1:$AG$1961,18,0)</f>
        <v>M</v>
      </c>
      <c r="G290" s="20" t="str">
        <f>VLOOKUP(A290,'REPORTE'!$A$1:$AG$1961,6,0)</f>
        <v>NACIONAL</v>
      </c>
      <c r="H290" s="20" t="str">
        <f>VLOOKUP(A290,'REPORTE'!$A$1:$AG$1961,30,0)</f>
        <v>Primaria</v>
      </c>
      <c r="I290" s="20" t="str">
        <f>VLOOKUP(A290,'REPORTE'!$A$1:$AG$1961,31,0)</f>
        <v>PICHINCHA</v>
      </c>
      <c r="J290" s="20" t="str">
        <f>VLOOKUP(A290,'REPORTE'!$A$1:$AG$1961,32,0)</f>
        <v>QUITO</v>
      </c>
      <c r="K290" s="20" t="str">
        <f>VLOOKUP(A290,'REPORTE'!$A$1:$AG$1961,33,0)</f>
        <v>COTOCOLLAO</v>
      </c>
      <c r="L290" s="20" t="str">
        <f>VLOOKUP(K290,PROVINCIAS!$F$1:$G$1171,2,0)</f>
        <v>URBANA</v>
      </c>
      <c r="M290" s="20">
        <v>1000377</v>
      </c>
      <c r="N290" s="20" t="s">
        <v>15374</v>
      </c>
      <c r="O290" s="20"/>
      <c r="P290" s="20">
        <v>1096.68</v>
      </c>
      <c r="Q290" s="20" t="s">
        <v>11150</v>
      </c>
      <c r="R290" s="20" t="s">
        <v>11150</v>
      </c>
      <c r="S290" s="20" t="s">
        <v>11150</v>
      </c>
      <c r="T290" s="20" t="s">
        <v>14607</v>
      </c>
      <c r="U290" s="20" t="s">
        <v>11150</v>
      </c>
      <c r="V290" s="20" t="s">
        <v>12111</v>
      </c>
      <c r="W290" s="20">
        <v>1265.68</v>
      </c>
    </row>
    <row r="291" spans="1:23" x14ac:dyDescent="0.45">
      <c r="A291" s="20">
        <v>1000318</v>
      </c>
      <c r="B291" s="20" t="s">
        <v>9431</v>
      </c>
      <c r="C291" s="20" t="s">
        <v>10284</v>
      </c>
      <c r="D291" s="20">
        <v>1751590892</v>
      </c>
      <c r="E291" s="20" t="str">
        <f>VLOOKUP(A291,'REPORTE'!$A$1:$AG$1961,5,0)</f>
        <v>ECUATORIANO(A) INDIGENA</v>
      </c>
      <c r="F291" s="20" t="str">
        <f>VLOOKUP(A291,'REPORTE'!$A$1:$AG$1961,18,0)</f>
        <v>M</v>
      </c>
      <c r="G291" s="20" t="str">
        <f>VLOOKUP(A291,'REPORTE'!$A$1:$AG$1961,6,0)</f>
        <v>NACIONAL</v>
      </c>
      <c r="H291" s="20" t="str">
        <f>VLOOKUP(A291,'REPORTE'!$A$1:$AG$1961,30,0)</f>
        <v>Secundaria</v>
      </c>
      <c r="I291" s="20" t="str">
        <f>VLOOKUP(A291,'REPORTE'!$A$1:$AG$1961,31,0)</f>
        <v>PICHINCHA</v>
      </c>
      <c r="J291" s="20" t="str">
        <f>VLOOKUP(A291,'REPORTE'!$A$1:$AG$1961,32,0)</f>
        <v>QUITO</v>
      </c>
      <c r="K291" s="20" t="str">
        <f>VLOOKUP(A291,'REPORTE'!$A$1:$AG$1961,33,0)</f>
        <v>COTOCOLLAO</v>
      </c>
      <c r="L291" s="20" t="str">
        <f>VLOOKUP(K291,PROVINCIAS!$F$1:$G$1171,2,0)</f>
        <v>URBANA</v>
      </c>
      <c r="M291" s="20">
        <v>1000378</v>
      </c>
      <c r="N291" s="20" t="s">
        <v>15374</v>
      </c>
      <c r="O291" s="20"/>
      <c r="P291" s="20">
        <v>3.09</v>
      </c>
      <c r="Q291" s="20" t="s">
        <v>11150</v>
      </c>
      <c r="R291" s="20" t="s">
        <v>11150</v>
      </c>
      <c r="S291" s="20" t="s">
        <v>11150</v>
      </c>
      <c r="T291" s="20" t="s">
        <v>12025</v>
      </c>
      <c r="U291" s="20" t="s">
        <v>11150</v>
      </c>
      <c r="V291" s="20" t="s">
        <v>11150</v>
      </c>
      <c r="W291" s="20">
        <v>103.09</v>
      </c>
    </row>
    <row r="292" spans="1:23" x14ac:dyDescent="0.45">
      <c r="A292" s="20">
        <v>1000327</v>
      </c>
      <c r="B292" s="20" t="s">
        <v>9431</v>
      </c>
      <c r="C292" s="20" t="s">
        <v>13786</v>
      </c>
      <c r="D292" s="20">
        <v>1727984377</v>
      </c>
      <c r="E292" s="20" t="str">
        <f>VLOOKUP(A292,'REPORTE'!$A$1:$AG$1961,5,0)</f>
        <v>ECUATORIANO(A)</v>
      </c>
      <c r="F292" s="20" t="str">
        <f>VLOOKUP(A292,'REPORTE'!$A$1:$AG$1961,18,0)</f>
        <v>M</v>
      </c>
      <c r="G292" s="20" t="str">
        <f>VLOOKUP(A292,'REPORTE'!$A$1:$AG$1961,6,0)</f>
        <v>NACIONAL</v>
      </c>
      <c r="H292" s="20" t="str">
        <f>VLOOKUP(A292,'REPORTE'!$A$1:$AG$1961,30,0)</f>
        <v>Primaria</v>
      </c>
      <c r="I292" s="20" t="str">
        <f>VLOOKUP(A292,'REPORTE'!$A$1:$AG$1961,31,0)</f>
        <v>PICHINCHA</v>
      </c>
      <c r="J292" s="20" t="str">
        <f>VLOOKUP(A292,'REPORTE'!$A$1:$AG$1961,32,0)</f>
        <v>QUITO</v>
      </c>
      <c r="K292" s="20" t="str">
        <f>VLOOKUP(A292,'REPORTE'!$A$1:$AG$1961,33,0)</f>
        <v>COTOCOLLAO</v>
      </c>
      <c r="L292" s="20" t="str">
        <f>VLOOKUP(K292,PROVINCIAS!$F$1:$G$1171,2,0)</f>
        <v>URBANA</v>
      </c>
      <c r="M292" s="20">
        <v>1000379</v>
      </c>
      <c r="N292" s="20" t="s">
        <v>15375</v>
      </c>
      <c r="O292" s="20">
        <v>44553</v>
      </c>
      <c r="P292" s="20">
        <v>3.13</v>
      </c>
      <c r="Q292" s="20" t="s">
        <v>11150</v>
      </c>
      <c r="R292" s="20" t="s">
        <v>11150</v>
      </c>
      <c r="S292" s="20" t="s">
        <v>11150</v>
      </c>
      <c r="T292" s="20" t="s">
        <v>11150</v>
      </c>
      <c r="U292" s="20" t="s">
        <v>11150</v>
      </c>
      <c r="V292" s="20" t="s">
        <v>11150</v>
      </c>
      <c r="W292" s="20">
        <v>3.13</v>
      </c>
    </row>
    <row r="293" spans="1:23" x14ac:dyDescent="0.45">
      <c r="A293" s="20">
        <v>1000319</v>
      </c>
      <c r="B293" s="20" t="s">
        <v>9431</v>
      </c>
      <c r="C293" s="20" t="s">
        <v>9623</v>
      </c>
      <c r="D293" s="20">
        <v>1715456529</v>
      </c>
      <c r="E293" s="20" t="str">
        <f>VLOOKUP(A293,'REPORTE'!$A$1:$AG$1961,5,0)</f>
        <v>ECUATORIANO(A) INDIGENA</v>
      </c>
      <c r="F293" s="20" t="str">
        <f>VLOOKUP(A293,'REPORTE'!$A$1:$AG$1961,18,0)</f>
        <v>F</v>
      </c>
      <c r="G293" s="20" t="str">
        <f>VLOOKUP(A293,'REPORTE'!$A$1:$AG$1961,6,0)</f>
        <v>NACIONAL</v>
      </c>
      <c r="H293" s="20" t="str">
        <f>VLOOKUP(A293,'REPORTE'!$A$1:$AG$1961,30,0)</f>
        <v>Ninguna</v>
      </c>
      <c r="I293" s="20" t="str">
        <f>VLOOKUP(A293,'REPORTE'!$A$1:$AG$1961,31,0)</f>
        <v>PICHINCHA</v>
      </c>
      <c r="J293" s="20" t="str">
        <f>VLOOKUP(A293,'REPORTE'!$A$1:$AG$1961,32,0)</f>
        <v>QUITO</v>
      </c>
      <c r="K293" s="20" t="str">
        <f>VLOOKUP(A293,'REPORTE'!$A$1:$AG$1961,33,0)</f>
        <v>COTOCOLLAO</v>
      </c>
      <c r="L293" s="20" t="str">
        <f>VLOOKUP(K293,PROVINCIAS!$F$1:$G$1171,2,0)</f>
        <v>URBANA</v>
      </c>
      <c r="M293" s="20">
        <v>1000380</v>
      </c>
      <c r="N293" s="20" t="s">
        <v>15374</v>
      </c>
      <c r="O293" s="20"/>
      <c r="P293" s="20">
        <v>0.01</v>
      </c>
      <c r="Q293" s="20" t="s">
        <v>11150</v>
      </c>
      <c r="R293" s="20" t="s">
        <v>11150</v>
      </c>
      <c r="S293" s="20" t="s">
        <v>11150</v>
      </c>
      <c r="T293" s="20" t="s">
        <v>14608</v>
      </c>
      <c r="U293" s="20" t="s">
        <v>11150</v>
      </c>
      <c r="V293" s="20" t="s">
        <v>11150</v>
      </c>
      <c r="W293" s="20">
        <v>44.09</v>
      </c>
    </row>
    <row r="294" spans="1:23" x14ac:dyDescent="0.45">
      <c r="A294" s="20">
        <v>1000320</v>
      </c>
      <c r="B294" s="20" t="s">
        <v>9431</v>
      </c>
      <c r="C294" s="20" t="s">
        <v>10208</v>
      </c>
      <c r="D294" s="20">
        <v>601442536</v>
      </c>
      <c r="E294" s="20" t="str">
        <f>VLOOKUP(A294,'REPORTE'!$A$1:$AG$1961,5,0)</f>
        <v>ECUATORIANO(A) INDIGENA</v>
      </c>
      <c r="F294" s="20" t="str">
        <f>VLOOKUP(A294,'REPORTE'!$A$1:$AG$1961,18,0)</f>
        <v>F</v>
      </c>
      <c r="G294" s="20" t="str">
        <f>VLOOKUP(A294,'REPORTE'!$A$1:$AG$1961,6,0)</f>
        <v>NACIONAL</v>
      </c>
      <c r="H294" s="20" t="str">
        <f>VLOOKUP(A294,'REPORTE'!$A$1:$AG$1961,30,0)</f>
        <v>Primaria</v>
      </c>
      <c r="I294" s="20" t="str">
        <f>VLOOKUP(A294,'REPORTE'!$A$1:$AG$1961,31,0)</f>
        <v>PICHINCHA</v>
      </c>
      <c r="J294" s="20" t="str">
        <f>VLOOKUP(A294,'REPORTE'!$A$1:$AG$1961,32,0)</f>
        <v>QUITO</v>
      </c>
      <c r="K294" s="20" t="str">
        <f>VLOOKUP(A294,'REPORTE'!$A$1:$AG$1961,33,0)</f>
        <v>COTOCOLLAO</v>
      </c>
      <c r="L294" s="20" t="str">
        <f>VLOOKUP(K294,PROVINCIAS!$F$1:$G$1171,2,0)</f>
        <v>URBANA</v>
      </c>
      <c r="M294" s="20">
        <v>1000381</v>
      </c>
      <c r="N294" s="20" t="s">
        <v>15374</v>
      </c>
      <c r="O294" s="20"/>
      <c r="P294" s="20">
        <v>72.88</v>
      </c>
      <c r="Q294" s="20" t="s">
        <v>11150</v>
      </c>
      <c r="R294" s="20" t="s">
        <v>11150</v>
      </c>
      <c r="S294" s="20" t="s">
        <v>11150</v>
      </c>
      <c r="T294" s="20" t="s">
        <v>14387</v>
      </c>
      <c r="U294" s="20" t="s">
        <v>11150</v>
      </c>
      <c r="V294" s="20" t="s">
        <v>12078</v>
      </c>
      <c r="W294" s="20">
        <v>222.88</v>
      </c>
    </row>
    <row r="295" spans="1:23" x14ac:dyDescent="0.45">
      <c r="A295" s="20">
        <v>1000321</v>
      </c>
      <c r="B295" s="20" t="s">
        <v>9431</v>
      </c>
      <c r="C295" s="20" t="s">
        <v>13781</v>
      </c>
      <c r="D295" s="20">
        <v>1722401203</v>
      </c>
      <c r="E295" s="20" t="str">
        <f>VLOOKUP(A295,'REPORTE'!$A$1:$AG$1961,5,0)</f>
        <v>ECUATORIANO(A) INDIGENA</v>
      </c>
      <c r="F295" s="20" t="str">
        <f>VLOOKUP(A295,'REPORTE'!$A$1:$AG$1961,18,0)</f>
        <v>F</v>
      </c>
      <c r="G295" s="20" t="str">
        <f>VLOOKUP(A295,'REPORTE'!$A$1:$AG$1961,6,0)</f>
        <v>NACIONAL</v>
      </c>
      <c r="H295" s="20" t="str">
        <f>VLOOKUP(A295,'REPORTE'!$A$1:$AG$1961,30,0)</f>
        <v>Primaria</v>
      </c>
      <c r="I295" s="20" t="str">
        <f>VLOOKUP(A295,'REPORTE'!$A$1:$AG$1961,31,0)</f>
        <v>PICHINCHA</v>
      </c>
      <c r="J295" s="20" t="str">
        <f>VLOOKUP(A295,'REPORTE'!$A$1:$AG$1961,32,0)</f>
        <v>QUITO</v>
      </c>
      <c r="K295" s="20" t="str">
        <f>VLOOKUP(A295,'REPORTE'!$A$1:$AG$1961,33,0)</f>
        <v>CHILLOGALLO</v>
      </c>
      <c r="L295" s="20" t="str">
        <f>VLOOKUP(K295,PROVINCIAS!$F$1:$G$1171,2,0)</f>
        <v>URBANA</v>
      </c>
      <c r="M295" s="20">
        <v>1000382</v>
      </c>
      <c r="N295" s="20" t="s">
        <v>15374</v>
      </c>
      <c r="O295" s="20"/>
      <c r="P295" s="20">
        <v>8.3800000000000008</v>
      </c>
      <c r="Q295" s="20" t="s">
        <v>11150</v>
      </c>
      <c r="R295" s="20" t="s">
        <v>11150</v>
      </c>
      <c r="S295" s="20" t="s">
        <v>11150</v>
      </c>
      <c r="T295" s="20" t="s">
        <v>11150</v>
      </c>
      <c r="U295" s="20" t="s">
        <v>11150</v>
      </c>
      <c r="V295" s="20" t="s">
        <v>11150</v>
      </c>
      <c r="W295" s="20">
        <v>8.3800000000000008</v>
      </c>
    </row>
    <row r="296" spans="1:23" x14ac:dyDescent="0.45">
      <c r="A296" s="20">
        <v>1000326</v>
      </c>
      <c r="B296" s="20" t="s">
        <v>9431</v>
      </c>
      <c r="C296" s="20" t="s">
        <v>13785</v>
      </c>
      <c r="D296" s="20">
        <v>601522907</v>
      </c>
      <c r="E296" s="20" t="str">
        <f>VLOOKUP(A296,'REPORTE'!$A$1:$AG$1961,5,0)</f>
        <v>ECUATORIANO(A) INDIGENA</v>
      </c>
      <c r="F296" s="20" t="str">
        <f>VLOOKUP(A296,'REPORTE'!$A$1:$AG$1961,18,0)</f>
        <v>F</v>
      </c>
      <c r="G296" s="20" t="str">
        <f>VLOOKUP(A296,'REPORTE'!$A$1:$AG$1961,6,0)</f>
        <v>NACIONAL</v>
      </c>
      <c r="H296" s="20" t="str">
        <f>VLOOKUP(A296,'REPORTE'!$A$1:$AG$1961,30,0)</f>
        <v>Primaria</v>
      </c>
      <c r="I296" s="20" t="str">
        <f>VLOOKUP(A296,'REPORTE'!$A$1:$AG$1961,31,0)</f>
        <v>PICHINCHA</v>
      </c>
      <c r="J296" s="20" t="str">
        <f>VLOOKUP(A296,'REPORTE'!$A$1:$AG$1961,32,0)</f>
        <v>QUITO</v>
      </c>
      <c r="K296" s="20" t="str">
        <f>VLOOKUP(A296,'REPORTE'!$A$1:$AG$1961,33,0)</f>
        <v>COTOCOLLAO</v>
      </c>
      <c r="L296" s="20" t="str">
        <f>VLOOKUP(K296,PROVINCIAS!$F$1:$G$1171,2,0)</f>
        <v>URBANA</v>
      </c>
      <c r="M296" s="20">
        <v>1000383</v>
      </c>
      <c r="N296" s="20" t="s">
        <v>15374</v>
      </c>
      <c r="O296" s="20"/>
      <c r="P296" s="20">
        <v>76.77</v>
      </c>
      <c r="Q296" s="20" t="s">
        <v>11150</v>
      </c>
      <c r="R296" s="20" t="s">
        <v>11150</v>
      </c>
      <c r="S296" s="20" t="s">
        <v>11150</v>
      </c>
      <c r="T296" s="20" t="s">
        <v>11150</v>
      </c>
      <c r="U296" s="20" t="s">
        <v>11150</v>
      </c>
      <c r="V296" s="20" t="s">
        <v>11150</v>
      </c>
      <c r="W296" s="20">
        <v>76.77</v>
      </c>
    </row>
    <row r="297" spans="1:23" x14ac:dyDescent="0.45">
      <c r="A297" s="20">
        <v>1000322</v>
      </c>
      <c r="B297" s="20" t="s">
        <v>9431</v>
      </c>
      <c r="C297" s="20" t="s">
        <v>13782</v>
      </c>
      <c r="D297" s="20">
        <v>600764286</v>
      </c>
      <c r="E297" s="20" t="str">
        <f>VLOOKUP(A297,'REPORTE'!$A$1:$AG$1961,5,0)</f>
        <v>ECUATORIANO(A) INDIGENA</v>
      </c>
      <c r="F297" s="20" t="str">
        <f>VLOOKUP(A297,'REPORTE'!$A$1:$AG$1961,18,0)</f>
        <v>F</v>
      </c>
      <c r="G297" s="20" t="str">
        <f>VLOOKUP(A297,'REPORTE'!$A$1:$AG$1961,6,0)</f>
        <v>NACIONAL</v>
      </c>
      <c r="H297" s="20" t="str">
        <f>VLOOKUP(A297,'REPORTE'!$A$1:$AG$1961,30,0)</f>
        <v>Primaria</v>
      </c>
      <c r="I297" s="20" t="str">
        <f>VLOOKUP(A297,'REPORTE'!$A$1:$AG$1961,31,0)</f>
        <v>PICHINCHA</v>
      </c>
      <c r="J297" s="20" t="str">
        <f>VLOOKUP(A297,'REPORTE'!$A$1:$AG$1961,32,0)</f>
        <v>QUITO</v>
      </c>
      <c r="K297" s="20" t="str">
        <f>VLOOKUP(A297,'REPORTE'!$A$1:$AG$1961,33,0)</f>
        <v>COTOCOLLAO</v>
      </c>
      <c r="L297" s="20" t="str">
        <f>VLOOKUP(K297,PROVINCIAS!$F$1:$G$1171,2,0)</f>
        <v>URBANA</v>
      </c>
      <c r="M297" s="20">
        <v>1000384</v>
      </c>
      <c r="N297" s="20" t="s">
        <v>15374</v>
      </c>
      <c r="O297" s="20"/>
      <c r="P297" s="20">
        <v>26.45</v>
      </c>
      <c r="Q297" s="20" t="s">
        <v>11150</v>
      </c>
      <c r="R297" s="20" t="s">
        <v>11150</v>
      </c>
      <c r="S297" s="20" t="s">
        <v>11150</v>
      </c>
      <c r="T297" s="20" t="s">
        <v>11150</v>
      </c>
      <c r="U297" s="20" t="s">
        <v>11150</v>
      </c>
      <c r="V297" s="20" t="s">
        <v>11150</v>
      </c>
      <c r="W297" s="20">
        <v>26.45</v>
      </c>
    </row>
    <row r="298" spans="1:23" x14ac:dyDescent="0.45">
      <c r="A298" s="20">
        <v>1000324</v>
      </c>
      <c r="B298" s="20" t="s">
        <v>9431</v>
      </c>
      <c r="C298" s="20" t="s">
        <v>9815</v>
      </c>
      <c r="D298" s="20">
        <v>500403811</v>
      </c>
      <c r="E298" s="20" t="str">
        <f>VLOOKUP(A298,'REPORTE'!$A$1:$AG$1961,5,0)</f>
        <v>ECUATORIANO(A) INDIGENA</v>
      </c>
      <c r="F298" s="20" t="str">
        <f>VLOOKUP(A298,'REPORTE'!$A$1:$AG$1961,18,0)</f>
        <v>F</v>
      </c>
      <c r="G298" s="20" t="str">
        <f>VLOOKUP(A298,'REPORTE'!$A$1:$AG$1961,6,0)</f>
        <v>NACIONAL</v>
      </c>
      <c r="H298" s="20" t="str">
        <f>VLOOKUP(A298,'REPORTE'!$A$1:$AG$1961,30,0)</f>
        <v>Primaria</v>
      </c>
      <c r="I298" s="20" t="str">
        <f>VLOOKUP(A298,'REPORTE'!$A$1:$AG$1961,31,0)</f>
        <v>PICHINCHA</v>
      </c>
      <c r="J298" s="20" t="str">
        <f>VLOOKUP(A298,'REPORTE'!$A$1:$AG$1961,32,0)</f>
        <v>QUITO</v>
      </c>
      <c r="K298" s="20" t="str">
        <f>VLOOKUP(A298,'REPORTE'!$A$1:$AG$1961,33,0)</f>
        <v>COTOCOLLAO</v>
      </c>
      <c r="L298" s="20" t="str">
        <f>VLOOKUP(K298,PROVINCIAS!$F$1:$G$1171,2,0)</f>
        <v>URBANA</v>
      </c>
      <c r="M298" s="20">
        <v>1000385</v>
      </c>
      <c r="N298" s="20" t="s">
        <v>15374</v>
      </c>
      <c r="O298" s="20"/>
      <c r="P298" s="20">
        <v>34.82</v>
      </c>
      <c r="Q298" s="20" t="s">
        <v>11150</v>
      </c>
      <c r="R298" s="20" t="s">
        <v>11150</v>
      </c>
      <c r="S298" s="20" t="s">
        <v>11150</v>
      </c>
      <c r="T298" s="20" t="s">
        <v>11150</v>
      </c>
      <c r="U298" s="20" t="s">
        <v>11150</v>
      </c>
      <c r="V298" s="20" t="s">
        <v>11150</v>
      </c>
      <c r="W298" s="20">
        <v>34.82</v>
      </c>
    </row>
    <row r="299" spans="1:23" x14ac:dyDescent="0.45">
      <c r="A299" s="20">
        <v>1000325</v>
      </c>
      <c r="B299" s="20" t="s">
        <v>9431</v>
      </c>
      <c r="C299" s="20" t="s">
        <v>10046</v>
      </c>
      <c r="D299" s="20">
        <v>601705254</v>
      </c>
      <c r="E299" s="20" t="str">
        <f>VLOOKUP(A299,'REPORTE'!$A$1:$AG$1961,5,0)</f>
        <v>ECUATORIANO(A) INDIGENA</v>
      </c>
      <c r="F299" s="20" t="str">
        <f>VLOOKUP(A299,'REPORTE'!$A$1:$AG$1961,18,0)</f>
        <v>F</v>
      </c>
      <c r="G299" s="20" t="str">
        <f>VLOOKUP(A299,'REPORTE'!$A$1:$AG$1961,6,0)</f>
        <v>NACIONAL</v>
      </c>
      <c r="H299" s="20" t="str">
        <f>VLOOKUP(A299,'REPORTE'!$A$1:$AG$1961,30,0)</f>
        <v>Ninguna</v>
      </c>
      <c r="I299" s="20" t="str">
        <f>VLOOKUP(A299,'REPORTE'!$A$1:$AG$1961,31,0)</f>
        <v>PICHINCHA</v>
      </c>
      <c r="J299" s="20" t="str">
        <f>VLOOKUP(A299,'REPORTE'!$A$1:$AG$1961,32,0)</f>
        <v>QUITO</v>
      </c>
      <c r="K299" s="20" t="str">
        <f>VLOOKUP(A299,'REPORTE'!$A$1:$AG$1961,33,0)</f>
        <v>COTOCOLLAO</v>
      </c>
      <c r="L299" s="20" t="str">
        <f>VLOOKUP(K299,PROVINCIAS!$F$1:$G$1171,2,0)</f>
        <v>URBANA</v>
      </c>
      <c r="M299" s="20">
        <v>1000386</v>
      </c>
      <c r="N299" s="20" t="s">
        <v>15374</v>
      </c>
      <c r="O299" s="20"/>
      <c r="P299" s="20">
        <v>6.02</v>
      </c>
      <c r="Q299" s="20" t="s">
        <v>11150</v>
      </c>
      <c r="R299" s="20" t="s">
        <v>11150</v>
      </c>
      <c r="S299" s="20" t="s">
        <v>11150</v>
      </c>
      <c r="T299" s="20" t="s">
        <v>11150</v>
      </c>
      <c r="U299" s="20" t="s">
        <v>11150</v>
      </c>
      <c r="V299" s="20" t="s">
        <v>11150</v>
      </c>
      <c r="W299" s="20">
        <v>6.02</v>
      </c>
    </row>
    <row r="300" spans="1:23" x14ac:dyDescent="0.45">
      <c r="A300" s="20">
        <v>1000323</v>
      </c>
      <c r="B300" s="20" t="s">
        <v>9431</v>
      </c>
      <c r="C300" s="20" t="s">
        <v>13783</v>
      </c>
      <c r="D300" s="20">
        <v>501742357</v>
      </c>
      <c r="E300" s="20" t="str">
        <f>VLOOKUP(A300,'REPORTE'!$A$1:$AG$1961,5,0)</f>
        <v>ECUATORIANO(A) INDIGENA</v>
      </c>
      <c r="F300" s="20" t="str">
        <f>VLOOKUP(A300,'REPORTE'!$A$1:$AG$1961,18,0)</f>
        <v>F</v>
      </c>
      <c r="G300" s="20" t="str">
        <f>VLOOKUP(A300,'REPORTE'!$A$1:$AG$1961,6,0)</f>
        <v>NACIONAL</v>
      </c>
      <c r="H300" s="20" t="str">
        <f>VLOOKUP(A300,'REPORTE'!$A$1:$AG$1961,30,0)</f>
        <v>Primaria</v>
      </c>
      <c r="I300" s="20" t="str">
        <f>VLOOKUP(A300,'REPORTE'!$A$1:$AG$1961,31,0)</f>
        <v>PICHINCHA</v>
      </c>
      <c r="J300" s="20" t="str">
        <f>VLOOKUP(A300,'REPORTE'!$A$1:$AG$1961,32,0)</f>
        <v>QUITO</v>
      </c>
      <c r="K300" s="20" t="str">
        <f>VLOOKUP(A300,'REPORTE'!$A$1:$AG$1961,33,0)</f>
        <v>COTOCOLLAO</v>
      </c>
      <c r="L300" s="20" t="str">
        <f>VLOOKUP(K300,PROVINCIAS!$F$1:$G$1171,2,0)</f>
        <v>URBANA</v>
      </c>
      <c r="M300" s="20">
        <v>1000387</v>
      </c>
      <c r="N300" s="20" t="s">
        <v>15374</v>
      </c>
      <c r="O300" s="20"/>
      <c r="P300" s="20">
        <v>115.23</v>
      </c>
      <c r="Q300" s="20" t="s">
        <v>11150</v>
      </c>
      <c r="R300" s="20" t="s">
        <v>11150</v>
      </c>
      <c r="S300" s="20" t="s">
        <v>11150</v>
      </c>
      <c r="T300" s="20" t="s">
        <v>11150</v>
      </c>
      <c r="U300" s="20" t="s">
        <v>11150</v>
      </c>
      <c r="V300" s="20" t="s">
        <v>11150</v>
      </c>
      <c r="W300" s="20">
        <v>115.23</v>
      </c>
    </row>
    <row r="301" spans="1:23" x14ac:dyDescent="0.45">
      <c r="A301" s="20">
        <v>1000328</v>
      </c>
      <c r="B301" s="20" t="s">
        <v>9431</v>
      </c>
      <c r="C301" s="20" t="s">
        <v>13787</v>
      </c>
      <c r="D301" s="20">
        <v>1717312837</v>
      </c>
      <c r="E301" s="20" t="str">
        <f>VLOOKUP(A301,'REPORTE'!$A$1:$AG$1961,5,0)</f>
        <v>ECUATORIANO(A) INDIGENA</v>
      </c>
      <c r="F301" s="20" t="str">
        <f>VLOOKUP(A301,'REPORTE'!$A$1:$AG$1961,18,0)</f>
        <v>F</v>
      </c>
      <c r="G301" s="20" t="str">
        <f>VLOOKUP(A301,'REPORTE'!$A$1:$AG$1961,6,0)</f>
        <v>NACIONAL</v>
      </c>
      <c r="H301" s="20" t="str">
        <f>VLOOKUP(A301,'REPORTE'!$A$1:$AG$1961,30,0)</f>
        <v>Primaria</v>
      </c>
      <c r="I301" s="20" t="str">
        <f>VLOOKUP(A301,'REPORTE'!$A$1:$AG$1961,31,0)</f>
        <v>CHIMBORAZO</v>
      </c>
      <c r="J301" s="20" t="str">
        <f>VLOOKUP(A301,'REPORTE'!$A$1:$AG$1961,32,0)</f>
        <v>RIOBAMBA</v>
      </c>
      <c r="K301" s="20" t="str">
        <f>VLOOKUP(A301,'REPORTE'!$A$1:$AG$1961,33,0)</f>
        <v>YARUQUIES</v>
      </c>
      <c r="L301" s="20" t="str">
        <f>VLOOKUP(K301,PROVINCIAS!$F$1:$G$1171,2,0)</f>
        <v>URBANA</v>
      </c>
      <c r="M301" s="20">
        <v>1000388</v>
      </c>
      <c r="N301" s="20" t="s">
        <v>15374</v>
      </c>
      <c r="O301" s="20"/>
      <c r="P301" s="20">
        <v>112.3</v>
      </c>
      <c r="Q301" s="20" t="s">
        <v>11150</v>
      </c>
      <c r="R301" s="20" t="s">
        <v>11150</v>
      </c>
      <c r="S301" s="20" t="s">
        <v>11150</v>
      </c>
      <c r="T301" s="20" t="s">
        <v>11150</v>
      </c>
      <c r="U301" s="20" t="s">
        <v>11150</v>
      </c>
      <c r="V301" s="20" t="s">
        <v>11150</v>
      </c>
      <c r="W301" s="20">
        <v>112.3</v>
      </c>
    </row>
    <row r="302" spans="1:23" x14ac:dyDescent="0.45">
      <c r="A302" s="20">
        <v>1000329</v>
      </c>
      <c r="B302" s="20" t="s">
        <v>9431</v>
      </c>
      <c r="C302" s="20" t="s">
        <v>10149</v>
      </c>
      <c r="D302" s="20">
        <v>1711741940</v>
      </c>
      <c r="E302" s="20" t="str">
        <f>VLOOKUP(A302,'REPORTE'!$A$1:$AG$1961,5,0)</f>
        <v>ECUATORIANO(A) INDIGENA</v>
      </c>
      <c r="F302" s="20" t="str">
        <f>VLOOKUP(A302,'REPORTE'!$A$1:$AG$1961,18,0)</f>
        <v>M</v>
      </c>
      <c r="G302" s="20" t="str">
        <f>VLOOKUP(A302,'REPORTE'!$A$1:$AG$1961,6,0)</f>
        <v>NACIONAL</v>
      </c>
      <c r="H302" s="20" t="str">
        <f>VLOOKUP(A302,'REPORTE'!$A$1:$AG$1961,30,0)</f>
        <v>Primaria</v>
      </c>
      <c r="I302" s="20" t="str">
        <f>VLOOKUP(A302,'REPORTE'!$A$1:$AG$1961,31,0)</f>
        <v>CHIMBORAZO</v>
      </c>
      <c r="J302" s="20" t="str">
        <f>VLOOKUP(A302,'REPORTE'!$A$1:$AG$1961,32,0)</f>
        <v>RIOBAMBA</v>
      </c>
      <c r="K302" s="20" t="str">
        <f>VLOOKUP(A302,'REPORTE'!$A$1:$AG$1961,33,0)</f>
        <v>YARUQUIES</v>
      </c>
      <c r="L302" s="20" t="str">
        <f>VLOOKUP(K302,PROVINCIAS!$F$1:$G$1171,2,0)</f>
        <v>URBANA</v>
      </c>
      <c r="M302" s="20">
        <v>1000389</v>
      </c>
      <c r="N302" s="20" t="s">
        <v>15374</v>
      </c>
      <c r="O302" s="20"/>
      <c r="P302" s="20">
        <v>26.92</v>
      </c>
      <c r="Q302" s="20" t="s">
        <v>11150</v>
      </c>
      <c r="R302" s="20" t="s">
        <v>11150</v>
      </c>
      <c r="S302" s="20" t="s">
        <v>11150</v>
      </c>
      <c r="T302" s="20" t="s">
        <v>11150</v>
      </c>
      <c r="U302" s="20" t="s">
        <v>11150</v>
      </c>
      <c r="V302" s="20" t="s">
        <v>11150</v>
      </c>
      <c r="W302" s="20">
        <v>26.92</v>
      </c>
    </row>
    <row r="303" spans="1:23" x14ac:dyDescent="0.45">
      <c r="A303" s="20">
        <v>1000330</v>
      </c>
      <c r="B303" s="20" t="s">
        <v>9431</v>
      </c>
      <c r="C303" s="20" t="s">
        <v>13788</v>
      </c>
      <c r="D303" s="20">
        <v>1203939838</v>
      </c>
      <c r="E303" s="20" t="str">
        <f>VLOOKUP(A303,'REPORTE'!$A$1:$AG$1961,5,0)</f>
        <v>ECUATORIANO(A)</v>
      </c>
      <c r="F303" s="20" t="str">
        <f>VLOOKUP(A303,'REPORTE'!$A$1:$AG$1961,18,0)</f>
        <v>F</v>
      </c>
      <c r="G303" s="20" t="str">
        <f>VLOOKUP(A303,'REPORTE'!$A$1:$AG$1961,6,0)</f>
        <v>NACIONAL</v>
      </c>
      <c r="H303" s="20" t="str">
        <f>VLOOKUP(A303,'REPORTE'!$A$1:$AG$1961,30,0)</f>
        <v>Primaria</v>
      </c>
      <c r="I303" s="20" t="str">
        <f>VLOOKUP(A303,'REPORTE'!$A$1:$AG$1961,31,0)</f>
        <v>PICHINCHA</v>
      </c>
      <c r="J303" s="20" t="str">
        <f>VLOOKUP(A303,'REPORTE'!$A$1:$AG$1961,32,0)</f>
        <v>QUITO</v>
      </c>
      <c r="K303" s="20" t="str">
        <f>VLOOKUP(A303,'REPORTE'!$A$1:$AG$1961,33,0)</f>
        <v>COTOCOLLAO</v>
      </c>
      <c r="L303" s="20" t="str">
        <f>VLOOKUP(K303,PROVINCIAS!$F$1:$G$1171,2,0)</f>
        <v>URBANA</v>
      </c>
      <c r="M303" s="20">
        <v>1000390</v>
      </c>
      <c r="N303" s="20" t="s">
        <v>15374</v>
      </c>
      <c r="O303" s="20"/>
      <c r="P303" s="20">
        <v>19.149999999999999</v>
      </c>
      <c r="Q303" s="20" t="s">
        <v>11150</v>
      </c>
      <c r="R303" s="20" t="s">
        <v>11150</v>
      </c>
      <c r="S303" s="20" t="s">
        <v>11150</v>
      </c>
      <c r="T303" s="20" t="s">
        <v>11150</v>
      </c>
      <c r="U303" s="20" t="s">
        <v>11150</v>
      </c>
      <c r="V303" s="20" t="s">
        <v>11150</v>
      </c>
      <c r="W303" s="20">
        <v>19.149999999999999</v>
      </c>
    </row>
    <row r="304" spans="1:23" x14ac:dyDescent="0.45">
      <c r="A304" s="20">
        <v>1000333</v>
      </c>
      <c r="B304" s="20" t="s">
        <v>9431</v>
      </c>
      <c r="C304" s="20" t="s">
        <v>9606</v>
      </c>
      <c r="D304" s="20">
        <v>1717175416</v>
      </c>
      <c r="E304" s="20" t="str">
        <f>VLOOKUP(A304,'REPORTE'!$A$1:$AG$1961,5,0)</f>
        <v>ECUATORIANO(A) INDIGENA</v>
      </c>
      <c r="F304" s="20" t="str">
        <f>VLOOKUP(A304,'REPORTE'!$A$1:$AG$1961,18,0)</f>
        <v>M</v>
      </c>
      <c r="G304" s="20" t="str">
        <f>VLOOKUP(A304,'REPORTE'!$A$1:$AG$1961,6,0)</f>
        <v>NACIONAL</v>
      </c>
      <c r="H304" s="20" t="str">
        <f>VLOOKUP(A304,'REPORTE'!$A$1:$AG$1961,30,0)</f>
        <v>Secundaria</v>
      </c>
      <c r="I304" s="20" t="str">
        <f>VLOOKUP(A304,'REPORTE'!$A$1:$AG$1961,31,0)</f>
        <v>PICHINCHA</v>
      </c>
      <c r="J304" s="20" t="str">
        <f>VLOOKUP(A304,'REPORTE'!$A$1:$AG$1961,32,0)</f>
        <v>QUITO</v>
      </c>
      <c r="K304" s="20" t="str">
        <f>VLOOKUP(A304,'REPORTE'!$A$1:$AG$1961,33,0)</f>
        <v>QUITO</v>
      </c>
      <c r="L304" s="20" t="str">
        <f>VLOOKUP(K304,PROVINCIAS!$F$1:$G$1171,2,0)</f>
        <v>URBANA</v>
      </c>
      <c r="M304" s="20">
        <v>1000392</v>
      </c>
      <c r="N304" s="20" t="s">
        <v>15374</v>
      </c>
      <c r="O304" s="20"/>
      <c r="P304" s="20">
        <v>0.04</v>
      </c>
      <c r="Q304" s="20" t="s">
        <v>11150</v>
      </c>
      <c r="R304" s="20" t="s">
        <v>11150</v>
      </c>
      <c r="S304" s="20" t="s">
        <v>11150</v>
      </c>
      <c r="T304" s="20" t="s">
        <v>14609</v>
      </c>
      <c r="U304" s="20" t="s">
        <v>11150</v>
      </c>
      <c r="V304" s="20" t="s">
        <v>11150</v>
      </c>
      <c r="W304" s="20">
        <v>111.92</v>
      </c>
    </row>
    <row r="305" spans="1:23" x14ac:dyDescent="0.45">
      <c r="A305" s="20">
        <v>1000202</v>
      </c>
      <c r="B305" s="20" t="s">
        <v>9431</v>
      </c>
      <c r="C305" s="20" t="s">
        <v>9808</v>
      </c>
      <c r="D305" s="20">
        <v>105811210</v>
      </c>
      <c r="E305" s="20" t="str">
        <f>VLOOKUP(A305,'REPORTE'!$A$1:$AG$1961,5,0)</f>
        <v>ECUATORIANO(A) INDIGENA</v>
      </c>
      <c r="F305" s="20" t="str">
        <f>VLOOKUP(A305,'REPORTE'!$A$1:$AG$1961,18,0)</f>
        <v>F</v>
      </c>
      <c r="G305" s="20" t="str">
        <f>VLOOKUP(A305,'REPORTE'!$A$1:$AG$1961,6,0)</f>
        <v>NACIONAL</v>
      </c>
      <c r="H305" s="20" t="str">
        <f>VLOOKUP(A305,'REPORTE'!$A$1:$AG$1961,30,0)</f>
        <v>Universitaria</v>
      </c>
      <c r="I305" s="20" t="str">
        <f>VLOOKUP(A305,'REPORTE'!$A$1:$AG$1961,31,0)</f>
        <v>CHIMBORAZO</v>
      </c>
      <c r="J305" s="20" t="str">
        <f>VLOOKUP(A305,'REPORTE'!$A$1:$AG$1961,32,0)</f>
        <v>RIOBAMBA</v>
      </c>
      <c r="K305" s="20" t="str">
        <f>VLOOKUP(A305,'REPORTE'!$A$1:$AG$1961,33,0)</f>
        <v>YARUQUIES</v>
      </c>
      <c r="L305" s="20" t="str">
        <f>VLOOKUP(K305,PROVINCIAS!$F$1:$G$1171,2,0)</f>
        <v>URBANA</v>
      </c>
      <c r="M305" s="20">
        <v>1000393</v>
      </c>
      <c r="N305" s="20" t="s">
        <v>15374</v>
      </c>
      <c r="O305" s="20"/>
      <c r="P305" s="20">
        <v>156.81</v>
      </c>
      <c r="Q305" s="20" t="s">
        <v>11150</v>
      </c>
      <c r="R305" s="20" t="s">
        <v>11150</v>
      </c>
      <c r="S305" s="20" t="s">
        <v>11150</v>
      </c>
      <c r="T305" s="20" t="s">
        <v>11150</v>
      </c>
      <c r="U305" s="20" t="s">
        <v>11150</v>
      </c>
      <c r="V305" s="20" t="s">
        <v>11150</v>
      </c>
      <c r="W305" s="20">
        <v>156.81</v>
      </c>
    </row>
    <row r="306" spans="1:23" x14ac:dyDescent="0.45">
      <c r="A306" s="20">
        <v>1000334</v>
      </c>
      <c r="B306" s="20" t="s">
        <v>9431</v>
      </c>
      <c r="C306" s="20" t="s">
        <v>9715</v>
      </c>
      <c r="D306" s="20">
        <v>1706975446</v>
      </c>
      <c r="E306" s="20" t="str">
        <f>VLOOKUP(A306,'REPORTE'!$A$1:$AG$1961,5,0)</f>
        <v>ECUATORIANO(A)</v>
      </c>
      <c r="F306" s="20" t="str">
        <f>VLOOKUP(A306,'REPORTE'!$A$1:$AG$1961,18,0)</f>
        <v>F</v>
      </c>
      <c r="G306" s="20" t="str">
        <f>VLOOKUP(A306,'REPORTE'!$A$1:$AG$1961,6,0)</f>
        <v>NACIONAL</v>
      </c>
      <c r="H306" s="20" t="str">
        <f>VLOOKUP(A306,'REPORTE'!$A$1:$AG$1961,30,0)</f>
        <v>Primaria</v>
      </c>
      <c r="I306" s="20" t="str">
        <f>VLOOKUP(A306,'REPORTE'!$A$1:$AG$1961,31,0)</f>
        <v>PICHINCHA</v>
      </c>
      <c r="J306" s="20" t="str">
        <f>VLOOKUP(A306,'REPORTE'!$A$1:$AG$1961,32,0)</f>
        <v>QUITO</v>
      </c>
      <c r="K306" s="20" t="str">
        <f>VLOOKUP(A306,'REPORTE'!$A$1:$AG$1961,33,0)</f>
        <v>COTOCOLLAO</v>
      </c>
      <c r="L306" s="20" t="str">
        <f>VLOOKUP(K306,PROVINCIAS!$F$1:$G$1171,2,0)</f>
        <v>URBANA</v>
      </c>
      <c r="M306" s="20">
        <v>1000394</v>
      </c>
      <c r="N306" s="20" t="s">
        <v>15374</v>
      </c>
      <c r="O306" s="20"/>
      <c r="P306" s="20">
        <v>146.15</v>
      </c>
      <c r="Q306" s="20" t="s">
        <v>11150</v>
      </c>
      <c r="R306" s="20" t="s">
        <v>11150</v>
      </c>
      <c r="S306" s="20" t="s">
        <v>11150</v>
      </c>
      <c r="T306" s="20" t="s">
        <v>11150</v>
      </c>
      <c r="U306" s="20" t="s">
        <v>11150</v>
      </c>
      <c r="V306" s="20" t="s">
        <v>11150</v>
      </c>
      <c r="W306" s="20">
        <v>146.15</v>
      </c>
    </row>
    <row r="307" spans="1:23" x14ac:dyDescent="0.45">
      <c r="A307" s="20">
        <v>1000335</v>
      </c>
      <c r="B307" s="20" t="s">
        <v>9431</v>
      </c>
      <c r="C307" s="20" t="s">
        <v>13790</v>
      </c>
      <c r="D307" s="20">
        <v>600837629</v>
      </c>
      <c r="E307" s="20" t="str">
        <f>VLOOKUP(A307,'REPORTE'!$A$1:$AG$1961,5,0)</f>
        <v>ECUATORIANO(A) INDIGENA</v>
      </c>
      <c r="F307" s="20" t="str">
        <f>VLOOKUP(A307,'REPORTE'!$A$1:$AG$1961,18,0)</f>
        <v>M</v>
      </c>
      <c r="G307" s="20" t="str">
        <f>VLOOKUP(A307,'REPORTE'!$A$1:$AG$1961,6,0)</f>
        <v>NACIONAL</v>
      </c>
      <c r="H307" s="20" t="str">
        <f>VLOOKUP(A307,'REPORTE'!$A$1:$AG$1961,30,0)</f>
        <v>Primaria</v>
      </c>
      <c r="I307" s="20" t="str">
        <f>VLOOKUP(A307,'REPORTE'!$A$1:$AG$1961,31,0)</f>
        <v>CHIMBORAZO</v>
      </c>
      <c r="J307" s="20" t="str">
        <f>VLOOKUP(A307,'REPORTE'!$A$1:$AG$1961,32,0)</f>
        <v>RIOBAMBA</v>
      </c>
      <c r="K307" s="20" t="str">
        <f>VLOOKUP(A307,'REPORTE'!$A$1:$AG$1961,33,0)</f>
        <v>YARUQUIES</v>
      </c>
      <c r="L307" s="20" t="str">
        <f>VLOOKUP(K307,PROVINCIAS!$F$1:$G$1171,2,0)</f>
        <v>URBANA</v>
      </c>
      <c r="M307" s="20">
        <v>1000395</v>
      </c>
      <c r="N307" s="20" t="s">
        <v>15374</v>
      </c>
      <c r="O307" s="20"/>
      <c r="P307" s="20">
        <v>113.82</v>
      </c>
      <c r="Q307" s="20" t="s">
        <v>11150</v>
      </c>
      <c r="R307" s="20" t="s">
        <v>11150</v>
      </c>
      <c r="S307" s="20" t="s">
        <v>11150</v>
      </c>
      <c r="T307" s="20" t="s">
        <v>11150</v>
      </c>
      <c r="U307" s="20" t="s">
        <v>11150</v>
      </c>
      <c r="V307" s="20" t="s">
        <v>11150</v>
      </c>
      <c r="W307" s="20">
        <v>113.82</v>
      </c>
    </row>
    <row r="308" spans="1:23" x14ac:dyDescent="0.45">
      <c r="A308" s="20">
        <v>1000336</v>
      </c>
      <c r="B308" s="20" t="s">
        <v>9431</v>
      </c>
      <c r="C308" s="20" t="s">
        <v>9938</v>
      </c>
      <c r="D308" s="20">
        <v>1708529639</v>
      </c>
      <c r="E308" s="20" t="str">
        <f>VLOOKUP(A308,'REPORTE'!$A$1:$AG$1961,5,0)</f>
        <v>ECUATORIANO(A)</v>
      </c>
      <c r="F308" s="20" t="str">
        <f>VLOOKUP(A308,'REPORTE'!$A$1:$AG$1961,18,0)</f>
        <v>M</v>
      </c>
      <c r="G308" s="20" t="str">
        <f>VLOOKUP(A308,'REPORTE'!$A$1:$AG$1961,6,0)</f>
        <v>NACIONAL</v>
      </c>
      <c r="H308" s="20" t="str">
        <f>VLOOKUP(A308,'REPORTE'!$A$1:$AG$1961,30,0)</f>
        <v>Primaria</v>
      </c>
      <c r="I308" s="20" t="str">
        <f>VLOOKUP(A308,'REPORTE'!$A$1:$AG$1961,31,0)</f>
        <v>PICHINCHA</v>
      </c>
      <c r="J308" s="20" t="str">
        <f>VLOOKUP(A308,'REPORTE'!$A$1:$AG$1961,32,0)</f>
        <v>QUITO</v>
      </c>
      <c r="K308" s="20" t="str">
        <f>VLOOKUP(A308,'REPORTE'!$A$1:$AG$1961,33,0)</f>
        <v>COTOCOLLAO</v>
      </c>
      <c r="L308" s="20" t="str">
        <f>VLOOKUP(K308,PROVINCIAS!$F$1:$G$1171,2,0)</f>
        <v>URBANA</v>
      </c>
      <c r="M308" s="20">
        <v>1000396</v>
      </c>
      <c r="N308" s="20" t="s">
        <v>15374</v>
      </c>
      <c r="O308" s="20"/>
      <c r="P308" s="20">
        <v>5.1100000000000003</v>
      </c>
      <c r="Q308" s="20" t="s">
        <v>11150</v>
      </c>
      <c r="R308" s="20" t="s">
        <v>11150</v>
      </c>
      <c r="S308" s="20" t="s">
        <v>11150</v>
      </c>
      <c r="T308" s="20" t="s">
        <v>14610</v>
      </c>
      <c r="U308" s="20" t="s">
        <v>11150</v>
      </c>
      <c r="V308" s="20" t="s">
        <v>11150</v>
      </c>
      <c r="W308" s="20">
        <v>15.88</v>
      </c>
    </row>
    <row r="309" spans="1:23" x14ac:dyDescent="0.45">
      <c r="A309" s="20">
        <v>1000331</v>
      </c>
      <c r="B309" s="20" t="s">
        <v>9431</v>
      </c>
      <c r="C309" s="20" t="s">
        <v>13789</v>
      </c>
      <c r="D309" s="20">
        <v>603404989</v>
      </c>
      <c r="E309" s="20" t="str">
        <f>VLOOKUP(A309,'REPORTE'!$A$1:$AG$1961,5,0)</f>
        <v>ECUATORIANO(A) INDIGENA</v>
      </c>
      <c r="F309" s="20" t="str">
        <f>VLOOKUP(A309,'REPORTE'!$A$1:$AG$1961,18,0)</f>
        <v>M</v>
      </c>
      <c r="G309" s="20" t="str">
        <f>VLOOKUP(A309,'REPORTE'!$A$1:$AG$1961,6,0)</f>
        <v>NACIONAL</v>
      </c>
      <c r="H309" s="20" t="str">
        <f>VLOOKUP(A309,'REPORTE'!$A$1:$AG$1961,30,0)</f>
        <v>Primaria</v>
      </c>
      <c r="I309" s="20" t="str">
        <f>VLOOKUP(A309,'REPORTE'!$A$1:$AG$1961,31,0)</f>
        <v>CHIMBORAZO</v>
      </c>
      <c r="J309" s="20" t="str">
        <f>VLOOKUP(A309,'REPORTE'!$A$1:$AG$1961,32,0)</f>
        <v>COLTA</v>
      </c>
      <c r="K309" s="20" t="str">
        <f>VLOOKUP(A309,'REPORTE'!$A$1:$AG$1961,33,0)</f>
        <v>SICALPA</v>
      </c>
      <c r="L309" s="20" t="str">
        <f>VLOOKUP(K309,PROVINCIAS!$F$1:$G$1171,2,0)</f>
        <v>URBANA</v>
      </c>
      <c r="M309" s="20">
        <v>1000397</v>
      </c>
      <c r="N309" s="20" t="s">
        <v>15375</v>
      </c>
      <c r="O309" s="20">
        <v>43812</v>
      </c>
      <c r="P309" s="20">
        <v>2.0099999999999998</v>
      </c>
      <c r="Q309" s="20" t="s">
        <v>11150</v>
      </c>
      <c r="R309" s="20" t="s">
        <v>11150</v>
      </c>
      <c r="S309" s="20" t="s">
        <v>11150</v>
      </c>
      <c r="T309" s="20" t="s">
        <v>11150</v>
      </c>
      <c r="U309" s="20" t="s">
        <v>11150</v>
      </c>
      <c r="V309" s="20" t="s">
        <v>11150</v>
      </c>
      <c r="W309" s="20">
        <v>2.0099999999999998</v>
      </c>
    </row>
    <row r="310" spans="1:23" x14ac:dyDescent="0.45">
      <c r="A310" s="20">
        <v>1000337</v>
      </c>
      <c r="B310" s="20" t="s">
        <v>9431</v>
      </c>
      <c r="C310" s="20" t="s">
        <v>9966</v>
      </c>
      <c r="D310" s="20">
        <v>1714111208</v>
      </c>
      <c r="E310" s="20" t="str">
        <f>VLOOKUP(A310,'REPORTE'!$A$1:$AG$1961,5,0)</f>
        <v>ECUATORIANO(A)</v>
      </c>
      <c r="F310" s="20" t="str">
        <f>VLOOKUP(A310,'REPORTE'!$A$1:$AG$1961,18,0)</f>
        <v>M</v>
      </c>
      <c r="G310" s="20" t="str">
        <f>VLOOKUP(A310,'REPORTE'!$A$1:$AG$1961,6,0)</f>
        <v>NACIONAL</v>
      </c>
      <c r="H310" s="20" t="str">
        <f>VLOOKUP(A310,'REPORTE'!$A$1:$AG$1961,30,0)</f>
        <v>Secundaria</v>
      </c>
      <c r="I310" s="20" t="str">
        <f>VLOOKUP(A310,'REPORTE'!$A$1:$AG$1961,31,0)</f>
        <v>PICHINCHA</v>
      </c>
      <c r="J310" s="20" t="str">
        <f>VLOOKUP(A310,'REPORTE'!$A$1:$AG$1961,32,0)</f>
        <v>QUITO</v>
      </c>
      <c r="K310" s="20" t="str">
        <f>VLOOKUP(A310,'REPORTE'!$A$1:$AG$1961,33,0)</f>
        <v>QUITO</v>
      </c>
      <c r="L310" s="20" t="str">
        <f>VLOOKUP(K310,PROVINCIAS!$F$1:$G$1171,2,0)</f>
        <v>URBANA</v>
      </c>
      <c r="M310" s="20">
        <v>1000398</v>
      </c>
      <c r="N310" s="20" t="s">
        <v>15374</v>
      </c>
      <c r="O310" s="20"/>
      <c r="P310" s="20">
        <v>7.0000000000000007E-2</v>
      </c>
      <c r="Q310" s="20" t="s">
        <v>11150</v>
      </c>
      <c r="R310" s="20" t="s">
        <v>11150</v>
      </c>
      <c r="S310" s="20" t="s">
        <v>11150</v>
      </c>
      <c r="T310" s="20" t="s">
        <v>14490</v>
      </c>
      <c r="U310" s="20" t="s">
        <v>11150</v>
      </c>
      <c r="V310" s="20" t="s">
        <v>12078</v>
      </c>
      <c r="W310" s="20">
        <v>193.07</v>
      </c>
    </row>
    <row r="311" spans="1:23" x14ac:dyDescent="0.45">
      <c r="A311" s="20">
        <v>1000338</v>
      </c>
      <c r="B311" s="20" t="s">
        <v>9431</v>
      </c>
      <c r="C311" s="20" t="s">
        <v>13791</v>
      </c>
      <c r="D311" s="20">
        <v>1002362349</v>
      </c>
      <c r="E311" s="20" t="str">
        <f>VLOOKUP(A311,'REPORTE'!$A$1:$AG$1961,5,0)</f>
        <v>ECUATORIANO(A)</v>
      </c>
      <c r="F311" s="20" t="str">
        <f>VLOOKUP(A311,'REPORTE'!$A$1:$AG$1961,18,0)</f>
        <v>M</v>
      </c>
      <c r="G311" s="20" t="str">
        <f>VLOOKUP(A311,'REPORTE'!$A$1:$AG$1961,6,0)</f>
        <v>NACIONAL</v>
      </c>
      <c r="H311" s="20" t="str">
        <f>VLOOKUP(A311,'REPORTE'!$A$1:$AG$1961,30,0)</f>
        <v>Secundaria</v>
      </c>
      <c r="I311" s="20" t="str">
        <f>VLOOKUP(A311,'REPORTE'!$A$1:$AG$1961,31,0)</f>
        <v>IMBABURA</v>
      </c>
      <c r="J311" s="20" t="str">
        <f>VLOOKUP(A311,'REPORTE'!$A$1:$AG$1961,32,0)</f>
        <v>IBARRA</v>
      </c>
      <c r="K311" s="20" t="str">
        <f>VLOOKUP(A311,'REPORTE'!$A$1:$AG$1961,33,0)</f>
        <v>SAN ANTONIO</v>
      </c>
      <c r="L311" s="20" t="str">
        <f>VLOOKUP(K311,PROVINCIAS!$F$1:$G$1171,2,0)</f>
        <v>RURAL</v>
      </c>
      <c r="M311" s="20">
        <v>1000399</v>
      </c>
      <c r="N311" s="20" t="s">
        <v>15374</v>
      </c>
      <c r="O311" s="20"/>
      <c r="P311" s="20">
        <v>0.11</v>
      </c>
      <c r="Q311" s="20" t="s">
        <v>11150</v>
      </c>
      <c r="R311" s="20" t="s">
        <v>11150</v>
      </c>
      <c r="S311" s="20" t="s">
        <v>11150</v>
      </c>
      <c r="T311" s="20" t="s">
        <v>11150</v>
      </c>
      <c r="U311" s="20" t="s">
        <v>11150</v>
      </c>
      <c r="V311" s="20" t="s">
        <v>11150</v>
      </c>
      <c r="W311" s="20">
        <v>0.11</v>
      </c>
    </row>
    <row r="312" spans="1:23" x14ac:dyDescent="0.45">
      <c r="A312" s="20">
        <v>1000339</v>
      </c>
      <c r="B312" s="20" t="s">
        <v>9431</v>
      </c>
      <c r="C312" s="20" t="s">
        <v>9825</v>
      </c>
      <c r="D312" s="20">
        <v>1706770441</v>
      </c>
      <c r="E312" s="20" t="str">
        <f>VLOOKUP(A312,'REPORTE'!$A$1:$AG$1961,5,0)</f>
        <v>ECUATORIANO(A)</v>
      </c>
      <c r="F312" s="20" t="str">
        <f>VLOOKUP(A312,'REPORTE'!$A$1:$AG$1961,18,0)</f>
        <v>M</v>
      </c>
      <c r="G312" s="20" t="str">
        <f>VLOOKUP(A312,'REPORTE'!$A$1:$AG$1961,6,0)</f>
        <v>NACIONAL</v>
      </c>
      <c r="H312" s="20" t="str">
        <f>VLOOKUP(A312,'REPORTE'!$A$1:$AG$1961,30,0)</f>
        <v>Primaria</v>
      </c>
      <c r="I312" s="20" t="str">
        <f>VLOOKUP(A312,'REPORTE'!$A$1:$AG$1961,31,0)</f>
        <v>PICHINCHA</v>
      </c>
      <c r="J312" s="20" t="str">
        <f>VLOOKUP(A312,'REPORTE'!$A$1:$AG$1961,32,0)</f>
        <v>QUITO</v>
      </c>
      <c r="K312" s="20" t="str">
        <f>VLOOKUP(A312,'REPORTE'!$A$1:$AG$1961,33,0)</f>
        <v>LLOA</v>
      </c>
      <c r="L312" s="20" t="str">
        <f>VLOOKUP(K312,PROVINCIAS!$F$1:$G$1171,2,0)</f>
        <v>RURAL</v>
      </c>
      <c r="M312" s="20">
        <v>1000400</v>
      </c>
      <c r="N312" s="20" t="s">
        <v>15374</v>
      </c>
      <c r="O312" s="20"/>
      <c r="P312" s="20">
        <v>0</v>
      </c>
      <c r="Q312" s="20" t="s">
        <v>11150</v>
      </c>
      <c r="R312" s="20" t="s">
        <v>11150</v>
      </c>
      <c r="S312" s="20" t="s">
        <v>11150</v>
      </c>
      <c r="T312" s="20" t="s">
        <v>11150</v>
      </c>
      <c r="U312" s="20" t="s">
        <v>11150</v>
      </c>
      <c r="V312" s="20" t="s">
        <v>11150</v>
      </c>
      <c r="W312" s="20">
        <v>0</v>
      </c>
    </row>
    <row r="313" spans="1:23" x14ac:dyDescent="0.45">
      <c r="A313" s="20">
        <v>1000340</v>
      </c>
      <c r="B313" s="20" t="s">
        <v>9431</v>
      </c>
      <c r="C313" s="20" t="s">
        <v>13793</v>
      </c>
      <c r="D313" s="20">
        <v>1705879508</v>
      </c>
      <c r="E313" s="20" t="str">
        <f>VLOOKUP(A313,'REPORTE'!$A$1:$AG$1961,5,0)</f>
        <v>ECUATORIANO(A)</v>
      </c>
      <c r="F313" s="20" t="str">
        <f>VLOOKUP(A313,'REPORTE'!$A$1:$AG$1961,18,0)</f>
        <v>F</v>
      </c>
      <c r="G313" s="20" t="str">
        <f>VLOOKUP(A313,'REPORTE'!$A$1:$AG$1961,6,0)</f>
        <v>NACIONAL</v>
      </c>
      <c r="H313" s="20" t="str">
        <f>VLOOKUP(A313,'REPORTE'!$A$1:$AG$1961,30,0)</f>
        <v>Primaria</v>
      </c>
      <c r="I313" s="20" t="str">
        <f>VLOOKUP(A313,'REPORTE'!$A$1:$AG$1961,31,0)</f>
        <v>PICHINCHA</v>
      </c>
      <c r="J313" s="20" t="str">
        <f>VLOOKUP(A313,'REPORTE'!$A$1:$AG$1961,32,0)</f>
        <v>QUITO</v>
      </c>
      <c r="K313" s="20" t="str">
        <f>VLOOKUP(A313,'REPORTE'!$A$1:$AG$1961,33,0)</f>
        <v>GONZALEZ SUAREZ</v>
      </c>
      <c r="L313" s="20" t="str">
        <f>VLOOKUP(K313,PROVINCIAS!$F$1:$G$1171,2,0)</f>
        <v>URBANA</v>
      </c>
      <c r="M313" s="20">
        <v>1000401</v>
      </c>
      <c r="N313" s="20" t="s">
        <v>15374</v>
      </c>
      <c r="O313" s="20"/>
      <c r="P313" s="20">
        <v>0.06</v>
      </c>
      <c r="Q313" s="20" t="s">
        <v>11150</v>
      </c>
      <c r="R313" s="20" t="s">
        <v>11150</v>
      </c>
      <c r="S313" s="20" t="s">
        <v>11150</v>
      </c>
      <c r="T313" s="20" t="s">
        <v>11150</v>
      </c>
      <c r="U313" s="20" t="s">
        <v>11150</v>
      </c>
      <c r="V313" s="20" t="s">
        <v>11150</v>
      </c>
      <c r="W313" s="20">
        <v>0.06</v>
      </c>
    </row>
    <row r="314" spans="1:23" x14ac:dyDescent="0.45">
      <c r="A314" s="20">
        <v>1000341</v>
      </c>
      <c r="B314" s="20" t="s">
        <v>9431</v>
      </c>
      <c r="C314" s="20" t="s">
        <v>13794</v>
      </c>
      <c r="D314" s="20">
        <v>1728303486</v>
      </c>
      <c r="E314" s="20" t="str">
        <f>VLOOKUP(A314,'REPORTE'!$A$1:$AG$1961,5,0)</f>
        <v>ECUATORIANO(A) INDIGENA</v>
      </c>
      <c r="F314" s="20" t="str">
        <f>VLOOKUP(A314,'REPORTE'!$A$1:$AG$1961,18,0)</f>
        <v>F</v>
      </c>
      <c r="G314" s="20" t="str">
        <f>VLOOKUP(A314,'REPORTE'!$A$1:$AG$1961,6,0)</f>
        <v>NACIONAL</v>
      </c>
      <c r="H314" s="20" t="str">
        <f>VLOOKUP(A314,'REPORTE'!$A$1:$AG$1961,30,0)</f>
        <v>Primaria</v>
      </c>
      <c r="I314" s="20" t="str">
        <f>VLOOKUP(A314,'REPORTE'!$A$1:$AG$1961,31,0)</f>
        <v>PICHINCHA</v>
      </c>
      <c r="J314" s="20" t="str">
        <f>VLOOKUP(A314,'REPORTE'!$A$1:$AG$1961,32,0)</f>
        <v>QUITO</v>
      </c>
      <c r="K314" s="20" t="str">
        <f>VLOOKUP(A314,'REPORTE'!$A$1:$AG$1961,33,0)</f>
        <v>COTOCOLLAO</v>
      </c>
      <c r="L314" s="20" t="str">
        <f>VLOOKUP(K314,PROVINCIAS!$F$1:$G$1171,2,0)</f>
        <v>URBANA</v>
      </c>
      <c r="M314" s="20">
        <v>1000402</v>
      </c>
      <c r="N314" s="20" t="s">
        <v>15374</v>
      </c>
      <c r="O314" s="20"/>
      <c r="P314" s="20">
        <v>2168.65</v>
      </c>
      <c r="Q314" s="20" t="s">
        <v>11150</v>
      </c>
      <c r="R314" s="20" t="s">
        <v>11150</v>
      </c>
      <c r="S314" s="20" t="s">
        <v>11150</v>
      </c>
      <c r="T314" s="20" t="s">
        <v>11150</v>
      </c>
      <c r="U314" s="20" t="s">
        <v>11150</v>
      </c>
      <c r="V314" s="20" t="s">
        <v>12254</v>
      </c>
      <c r="W314" s="20">
        <v>2168.65</v>
      </c>
    </row>
    <row r="315" spans="1:23" x14ac:dyDescent="0.45">
      <c r="A315" s="20">
        <v>1000342</v>
      </c>
      <c r="B315" s="20" t="s">
        <v>9431</v>
      </c>
      <c r="C315" s="20" t="s">
        <v>13795</v>
      </c>
      <c r="D315" s="20">
        <v>1720436938</v>
      </c>
      <c r="E315" s="20" t="str">
        <f>VLOOKUP(A315,'REPORTE'!$A$1:$AG$1961,5,0)</f>
        <v>ECUATORIANO(A)</v>
      </c>
      <c r="F315" s="20" t="str">
        <f>VLOOKUP(A315,'REPORTE'!$A$1:$AG$1961,18,0)</f>
        <v>M</v>
      </c>
      <c r="G315" s="20" t="str">
        <f>VLOOKUP(A315,'REPORTE'!$A$1:$AG$1961,6,0)</f>
        <v>NACIONAL</v>
      </c>
      <c r="H315" s="20" t="str">
        <f>VLOOKUP(A315,'REPORTE'!$A$1:$AG$1961,30,0)</f>
        <v>Secundaria</v>
      </c>
      <c r="I315" s="20" t="str">
        <f>VLOOKUP(A315,'REPORTE'!$A$1:$AG$1961,31,0)</f>
        <v>PICHINCHA</v>
      </c>
      <c r="J315" s="20" t="str">
        <f>VLOOKUP(A315,'REPORTE'!$A$1:$AG$1961,32,0)</f>
        <v>QUITO</v>
      </c>
      <c r="K315" s="20" t="str">
        <f>VLOOKUP(A315,'REPORTE'!$A$1:$AG$1961,33,0)</f>
        <v>GONZALEZ SUAREZ</v>
      </c>
      <c r="L315" s="20" t="str">
        <f>VLOOKUP(K315,PROVINCIAS!$F$1:$G$1171,2,0)</f>
        <v>URBANA</v>
      </c>
      <c r="M315" s="20">
        <v>1000403</v>
      </c>
      <c r="N315" s="20" t="s">
        <v>15375</v>
      </c>
      <c r="O315" s="20">
        <v>44582</v>
      </c>
      <c r="P315" s="20">
        <v>0.14000000000000001</v>
      </c>
      <c r="Q315" s="20" t="s">
        <v>11150</v>
      </c>
      <c r="R315" s="20" t="s">
        <v>11150</v>
      </c>
      <c r="S315" s="20" t="s">
        <v>11150</v>
      </c>
      <c r="T315" s="20" t="s">
        <v>11150</v>
      </c>
      <c r="U315" s="20" t="s">
        <v>11150</v>
      </c>
      <c r="V315" s="20" t="s">
        <v>11150</v>
      </c>
      <c r="W315" s="20">
        <v>0.14000000000000001</v>
      </c>
    </row>
    <row r="316" spans="1:23" x14ac:dyDescent="0.45">
      <c r="A316" s="20">
        <v>1000343</v>
      </c>
      <c r="B316" s="20" t="s">
        <v>9431</v>
      </c>
      <c r="C316" s="20" t="s">
        <v>9609</v>
      </c>
      <c r="D316" s="20">
        <v>1703776433</v>
      </c>
      <c r="E316" s="20" t="str">
        <f>VLOOKUP(A316,'REPORTE'!$A$1:$AG$1961,5,0)</f>
        <v>ECUATORIANO(A)</v>
      </c>
      <c r="F316" s="20" t="str">
        <f>VLOOKUP(A316,'REPORTE'!$A$1:$AG$1961,18,0)</f>
        <v>F</v>
      </c>
      <c r="G316" s="20" t="str">
        <f>VLOOKUP(A316,'REPORTE'!$A$1:$AG$1961,6,0)</f>
        <v>NACIONAL</v>
      </c>
      <c r="H316" s="20" t="str">
        <f>VLOOKUP(A316,'REPORTE'!$A$1:$AG$1961,30,0)</f>
        <v>Primaria</v>
      </c>
      <c r="I316" s="20" t="str">
        <f>VLOOKUP(A316,'REPORTE'!$A$1:$AG$1961,31,0)</f>
        <v>PICHINCHA</v>
      </c>
      <c r="J316" s="20" t="str">
        <f>VLOOKUP(A316,'REPORTE'!$A$1:$AG$1961,32,0)</f>
        <v>QUITO</v>
      </c>
      <c r="K316" s="20" t="str">
        <f>VLOOKUP(A316,'REPORTE'!$A$1:$AG$1961,33,0)</f>
        <v>GONZALEZ SUAREZ</v>
      </c>
      <c r="L316" s="20" t="str">
        <f>VLOOKUP(K316,PROVINCIAS!$F$1:$G$1171,2,0)</f>
        <v>URBANA</v>
      </c>
      <c r="M316" s="20">
        <v>1000404</v>
      </c>
      <c r="N316" s="20" t="s">
        <v>15374</v>
      </c>
      <c r="O316" s="20"/>
      <c r="P316" s="20">
        <v>0</v>
      </c>
      <c r="Q316" s="20" t="s">
        <v>11150</v>
      </c>
      <c r="R316" s="20" t="s">
        <v>11150</v>
      </c>
      <c r="S316" s="20" t="s">
        <v>11150</v>
      </c>
      <c r="T316" s="20" t="s">
        <v>11150</v>
      </c>
      <c r="U316" s="20" t="s">
        <v>11150</v>
      </c>
      <c r="V316" s="20" t="s">
        <v>11150</v>
      </c>
      <c r="W316" s="20">
        <v>0</v>
      </c>
    </row>
    <row r="317" spans="1:23" x14ac:dyDescent="0.45">
      <c r="A317" s="20">
        <v>1000344</v>
      </c>
      <c r="B317" s="20" t="s">
        <v>9431</v>
      </c>
      <c r="C317" s="20" t="s">
        <v>13796</v>
      </c>
      <c r="D317" s="20">
        <v>1753445780</v>
      </c>
      <c r="E317" s="20" t="str">
        <f>VLOOKUP(A317,'REPORTE'!$A$1:$AG$1961,5,0)</f>
        <v>CUBANO(A)</v>
      </c>
      <c r="F317" s="20" t="str">
        <f>VLOOKUP(A317,'REPORTE'!$A$1:$AG$1961,18,0)</f>
        <v>F</v>
      </c>
      <c r="G317" s="20" t="str">
        <f>VLOOKUP(A317,'REPORTE'!$A$1:$AG$1961,6,0)</f>
        <v>EXTRANJERO</v>
      </c>
      <c r="H317" s="20" t="str">
        <f>VLOOKUP(A317,'REPORTE'!$A$1:$AG$1961,30,0)</f>
        <v>Secundaria</v>
      </c>
      <c r="I317" s="20" t="str">
        <f>VLOOKUP(A317,'REPORTE'!$A$1:$AG$1961,31,0)</f>
        <v>PICHINCHA</v>
      </c>
      <c r="J317" s="20" t="str">
        <f>VLOOKUP(A317,'REPORTE'!$A$1:$AG$1961,32,0)</f>
        <v>QUITO</v>
      </c>
      <c r="K317" s="20" t="str">
        <f>VLOOKUP(A317,'REPORTE'!$A$1:$AG$1961,33,0)</f>
        <v>QUITO</v>
      </c>
      <c r="L317" s="20" t="str">
        <f>VLOOKUP(K317,PROVINCIAS!$F$1:$G$1171,2,0)</f>
        <v>URBANA</v>
      </c>
      <c r="M317" s="20">
        <v>1000405</v>
      </c>
      <c r="N317" s="20" t="s">
        <v>15375</v>
      </c>
      <c r="O317" s="20">
        <v>44516</v>
      </c>
      <c r="P317" s="20">
        <v>3.3</v>
      </c>
      <c r="Q317" s="20" t="s">
        <v>11150</v>
      </c>
      <c r="R317" s="20" t="s">
        <v>11150</v>
      </c>
      <c r="S317" s="20" t="s">
        <v>11150</v>
      </c>
      <c r="T317" s="20" t="s">
        <v>11150</v>
      </c>
      <c r="U317" s="20" t="s">
        <v>11150</v>
      </c>
      <c r="V317" s="20" t="s">
        <v>11150</v>
      </c>
      <c r="W317" s="20">
        <v>3.3</v>
      </c>
    </row>
    <row r="318" spans="1:23" x14ac:dyDescent="0.45">
      <c r="A318" s="20">
        <v>1000345</v>
      </c>
      <c r="B318" s="20" t="s">
        <v>9431</v>
      </c>
      <c r="C318" s="20" t="s">
        <v>13797</v>
      </c>
      <c r="D318" s="20">
        <v>1712420114</v>
      </c>
      <c r="E318" s="20" t="str">
        <f>VLOOKUP(A318,'REPORTE'!$A$1:$AG$1961,5,0)</f>
        <v>ECUATORIANO(A) INDIGENA</v>
      </c>
      <c r="F318" s="20" t="str">
        <f>VLOOKUP(A318,'REPORTE'!$A$1:$AG$1961,18,0)</f>
        <v>M</v>
      </c>
      <c r="G318" s="20" t="str">
        <f>VLOOKUP(A318,'REPORTE'!$A$1:$AG$1961,6,0)</f>
        <v>NACIONAL</v>
      </c>
      <c r="H318" s="20" t="str">
        <f>VLOOKUP(A318,'REPORTE'!$A$1:$AG$1961,30,0)</f>
        <v>Primaria</v>
      </c>
      <c r="I318" s="20" t="str">
        <f>VLOOKUP(A318,'REPORTE'!$A$1:$AG$1961,31,0)</f>
        <v>PICHINCHA</v>
      </c>
      <c r="J318" s="20" t="str">
        <f>VLOOKUP(A318,'REPORTE'!$A$1:$AG$1961,32,0)</f>
        <v>QUITO</v>
      </c>
      <c r="K318" s="20" t="str">
        <f>VLOOKUP(A318,'REPORTE'!$A$1:$AG$1961,33,0)</f>
        <v>CHILLOGALLO</v>
      </c>
      <c r="L318" s="20" t="str">
        <f>VLOOKUP(K318,PROVINCIAS!$F$1:$G$1171,2,0)</f>
        <v>URBANA</v>
      </c>
      <c r="M318" s="20">
        <v>1000406</v>
      </c>
      <c r="N318" s="20" t="s">
        <v>15375</v>
      </c>
      <c r="O318" s="20">
        <v>43818</v>
      </c>
      <c r="P318" s="20">
        <v>3.01</v>
      </c>
      <c r="Q318" s="20" t="s">
        <v>11150</v>
      </c>
      <c r="R318" s="20" t="s">
        <v>11150</v>
      </c>
      <c r="S318" s="20" t="s">
        <v>11150</v>
      </c>
      <c r="T318" s="20" t="s">
        <v>11150</v>
      </c>
      <c r="U318" s="20" t="s">
        <v>11150</v>
      </c>
      <c r="V318" s="20" t="s">
        <v>11150</v>
      </c>
      <c r="W318" s="20">
        <v>3.01</v>
      </c>
    </row>
    <row r="319" spans="1:23" x14ac:dyDescent="0.45">
      <c r="A319" s="20">
        <v>1000346</v>
      </c>
      <c r="B319" s="20" t="s">
        <v>9431</v>
      </c>
      <c r="C319" s="20" t="s">
        <v>13798</v>
      </c>
      <c r="D319" s="20">
        <v>1708683907</v>
      </c>
      <c r="E319" s="20" t="str">
        <f>VLOOKUP(A319,'REPORTE'!$A$1:$AG$1961,5,0)</f>
        <v>ECUATORIANO(A) INDIGENA</v>
      </c>
      <c r="F319" s="20" t="str">
        <f>VLOOKUP(A319,'REPORTE'!$A$1:$AG$1961,18,0)</f>
        <v>F</v>
      </c>
      <c r="G319" s="20" t="str">
        <f>VLOOKUP(A319,'REPORTE'!$A$1:$AG$1961,6,0)</f>
        <v>NACIONAL</v>
      </c>
      <c r="H319" s="20" t="str">
        <f>VLOOKUP(A319,'REPORTE'!$A$1:$AG$1961,30,0)</f>
        <v>Primaria</v>
      </c>
      <c r="I319" s="20" t="str">
        <f>VLOOKUP(A319,'REPORTE'!$A$1:$AG$1961,31,0)</f>
        <v>PICHINCHA</v>
      </c>
      <c r="J319" s="20" t="str">
        <f>VLOOKUP(A319,'REPORTE'!$A$1:$AG$1961,32,0)</f>
        <v>QUITO</v>
      </c>
      <c r="K319" s="20" t="str">
        <f>VLOOKUP(A319,'REPORTE'!$A$1:$AG$1961,33,0)</f>
        <v>SAN BLAS</v>
      </c>
      <c r="L319" s="20" t="str">
        <f>VLOOKUP(K319,PROVINCIAS!$F$1:$G$1171,2,0)</f>
        <v>URBANA</v>
      </c>
      <c r="M319" s="20">
        <v>1000407</v>
      </c>
      <c r="N319" s="20" t="s">
        <v>15375</v>
      </c>
      <c r="O319" s="20">
        <v>43894</v>
      </c>
      <c r="P319" s="20">
        <v>11.12</v>
      </c>
      <c r="Q319" s="20" t="s">
        <v>11150</v>
      </c>
      <c r="R319" s="20" t="s">
        <v>11150</v>
      </c>
      <c r="S319" s="20" t="s">
        <v>11150</v>
      </c>
      <c r="T319" s="20" t="s">
        <v>11150</v>
      </c>
      <c r="U319" s="20" t="s">
        <v>11150</v>
      </c>
      <c r="V319" s="20" t="s">
        <v>11150</v>
      </c>
      <c r="W319" s="20">
        <v>11.12</v>
      </c>
    </row>
    <row r="320" spans="1:23" x14ac:dyDescent="0.45">
      <c r="A320" s="20">
        <v>1000349</v>
      </c>
      <c r="B320" s="20" t="s">
        <v>9431</v>
      </c>
      <c r="C320" s="20" t="s">
        <v>10090</v>
      </c>
      <c r="D320" s="20">
        <v>1715921233</v>
      </c>
      <c r="E320" s="20" t="str">
        <f>VLOOKUP(A320,'REPORTE'!$A$1:$AG$1961,5,0)</f>
        <v>ECUATORIANO(A) INDIGENA</v>
      </c>
      <c r="F320" s="20" t="str">
        <f>VLOOKUP(A320,'REPORTE'!$A$1:$AG$1961,18,0)</f>
        <v>F</v>
      </c>
      <c r="G320" s="20" t="str">
        <f>VLOOKUP(A320,'REPORTE'!$A$1:$AG$1961,6,0)</f>
        <v>NACIONAL</v>
      </c>
      <c r="H320" s="20" t="str">
        <f>VLOOKUP(A320,'REPORTE'!$A$1:$AG$1961,30,0)</f>
        <v>Primaria</v>
      </c>
      <c r="I320" s="20" t="str">
        <f>VLOOKUP(A320,'REPORTE'!$A$1:$AG$1961,31,0)</f>
        <v>PICHINCHA</v>
      </c>
      <c r="J320" s="20" t="str">
        <f>VLOOKUP(A320,'REPORTE'!$A$1:$AG$1961,32,0)</f>
        <v>QUITO</v>
      </c>
      <c r="K320" s="20" t="str">
        <f>VLOOKUP(A320,'REPORTE'!$A$1:$AG$1961,33,0)</f>
        <v>COTOCOLLAO</v>
      </c>
      <c r="L320" s="20" t="str">
        <f>VLOOKUP(K320,PROVINCIAS!$F$1:$G$1171,2,0)</f>
        <v>URBANA</v>
      </c>
      <c r="M320" s="20">
        <v>1000409</v>
      </c>
      <c r="N320" s="20" t="s">
        <v>15374</v>
      </c>
      <c r="O320" s="20"/>
      <c r="P320" s="20">
        <v>1127.1600000000001</v>
      </c>
      <c r="Q320" s="20" t="s">
        <v>11150</v>
      </c>
      <c r="R320" s="20" t="s">
        <v>11150</v>
      </c>
      <c r="S320" s="20" t="s">
        <v>11150</v>
      </c>
      <c r="T320" s="20" t="s">
        <v>11150</v>
      </c>
      <c r="U320" s="20" t="s">
        <v>11150</v>
      </c>
      <c r="V320" s="20" t="s">
        <v>12111</v>
      </c>
      <c r="W320" s="20">
        <v>1127.1600000000001</v>
      </c>
    </row>
    <row r="321" spans="1:23" x14ac:dyDescent="0.45">
      <c r="A321" s="20">
        <v>1000350</v>
      </c>
      <c r="B321" s="20" t="s">
        <v>9431</v>
      </c>
      <c r="C321" s="20" t="s">
        <v>9751</v>
      </c>
      <c r="D321" s="20">
        <v>1725566903</v>
      </c>
      <c r="E321" s="20" t="str">
        <f>VLOOKUP(A321,'REPORTE'!$A$1:$AG$1961,5,0)</f>
        <v>ECUATORIANO(A) INDIGENA</v>
      </c>
      <c r="F321" s="20" t="str">
        <f>VLOOKUP(A321,'REPORTE'!$A$1:$AG$1961,18,0)</f>
        <v>F</v>
      </c>
      <c r="G321" s="20" t="str">
        <f>VLOOKUP(A321,'REPORTE'!$A$1:$AG$1961,6,0)</f>
        <v>NACIONAL</v>
      </c>
      <c r="H321" s="20" t="str">
        <f>VLOOKUP(A321,'REPORTE'!$A$1:$AG$1961,30,0)</f>
        <v>Secundaria</v>
      </c>
      <c r="I321" s="20" t="str">
        <f>VLOOKUP(A321,'REPORTE'!$A$1:$AG$1961,31,0)</f>
        <v>PICHINCHA</v>
      </c>
      <c r="J321" s="20" t="str">
        <f>VLOOKUP(A321,'REPORTE'!$A$1:$AG$1961,32,0)</f>
        <v>QUITO</v>
      </c>
      <c r="K321" s="20" t="str">
        <f>VLOOKUP(A321,'REPORTE'!$A$1:$AG$1961,33,0)</f>
        <v>COTOCOLLAO</v>
      </c>
      <c r="L321" s="20" t="str">
        <f>VLOOKUP(K321,PROVINCIAS!$F$1:$G$1171,2,0)</f>
        <v>URBANA</v>
      </c>
      <c r="M321" s="20">
        <v>1000410</v>
      </c>
      <c r="N321" s="20" t="s">
        <v>15374</v>
      </c>
      <c r="O321" s="20"/>
      <c r="P321" s="20">
        <v>5.64</v>
      </c>
      <c r="Q321" s="20" t="s">
        <v>11150</v>
      </c>
      <c r="R321" s="20" t="s">
        <v>11150</v>
      </c>
      <c r="S321" s="20" t="s">
        <v>11150</v>
      </c>
      <c r="T321" s="20" t="s">
        <v>11150</v>
      </c>
      <c r="U321" s="20" t="s">
        <v>11150</v>
      </c>
      <c r="V321" s="20" t="s">
        <v>11150</v>
      </c>
      <c r="W321" s="20">
        <v>5.64</v>
      </c>
    </row>
    <row r="322" spans="1:23" x14ac:dyDescent="0.45">
      <c r="A322" s="20">
        <v>1000351</v>
      </c>
      <c r="B322" s="20" t="s">
        <v>9431</v>
      </c>
      <c r="C322" s="20" t="s">
        <v>13801</v>
      </c>
      <c r="D322" s="20">
        <v>1722174818</v>
      </c>
      <c r="E322" s="20" t="str">
        <f>VLOOKUP(A322,'REPORTE'!$A$1:$AG$1961,5,0)</f>
        <v>ECUATORIANO(A) INDIGENA</v>
      </c>
      <c r="F322" s="20" t="str">
        <f>VLOOKUP(A322,'REPORTE'!$A$1:$AG$1961,18,0)</f>
        <v>F</v>
      </c>
      <c r="G322" s="20" t="str">
        <f>VLOOKUP(A322,'REPORTE'!$A$1:$AG$1961,6,0)</f>
        <v>NACIONAL</v>
      </c>
      <c r="H322" s="20" t="str">
        <f>VLOOKUP(A322,'REPORTE'!$A$1:$AG$1961,30,0)</f>
        <v>Primaria</v>
      </c>
      <c r="I322" s="20" t="str">
        <f>VLOOKUP(A322,'REPORTE'!$A$1:$AG$1961,31,0)</f>
        <v>CHIMBORAZO</v>
      </c>
      <c r="J322" s="20" t="str">
        <f>VLOOKUP(A322,'REPORTE'!$A$1:$AG$1961,32,0)</f>
        <v>RIOBAMBA</v>
      </c>
      <c r="K322" s="20" t="str">
        <f>VLOOKUP(A322,'REPORTE'!$A$1:$AG$1961,33,0)</f>
        <v>CACHA (CAB EN MACHANGARA)</v>
      </c>
      <c r="L322" s="20" t="str">
        <f>VLOOKUP(K322,PROVINCIAS!$F$1:$G$1171,2,0)</f>
        <v>RURAL</v>
      </c>
      <c r="M322" s="20">
        <v>1000411</v>
      </c>
      <c r="N322" s="20" t="s">
        <v>15374</v>
      </c>
      <c r="O322" s="20"/>
      <c r="P322" s="20">
        <v>6.01</v>
      </c>
      <c r="Q322" s="20" t="s">
        <v>11150</v>
      </c>
      <c r="R322" s="20" t="s">
        <v>11150</v>
      </c>
      <c r="S322" s="20" t="s">
        <v>11150</v>
      </c>
      <c r="T322" s="20" t="s">
        <v>11150</v>
      </c>
      <c r="U322" s="20" t="s">
        <v>11150</v>
      </c>
      <c r="V322" s="20" t="s">
        <v>11150</v>
      </c>
      <c r="W322" s="20">
        <v>6.01</v>
      </c>
    </row>
    <row r="323" spans="1:23" x14ac:dyDescent="0.45">
      <c r="A323" s="20">
        <v>1000348</v>
      </c>
      <c r="B323" s="20" t="s">
        <v>9431</v>
      </c>
      <c r="C323" s="20" t="s">
        <v>13799</v>
      </c>
      <c r="D323" s="20">
        <v>1715315568</v>
      </c>
      <c r="E323" s="20" t="str">
        <f>VLOOKUP(A323,'REPORTE'!$A$1:$AG$1961,5,0)</f>
        <v>ECUATORIANO(A) INDIGENA</v>
      </c>
      <c r="F323" s="20" t="str">
        <f>VLOOKUP(A323,'REPORTE'!$A$1:$AG$1961,18,0)</f>
        <v>F</v>
      </c>
      <c r="G323" s="20" t="str">
        <f>VLOOKUP(A323,'REPORTE'!$A$1:$AG$1961,6,0)</f>
        <v>NACIONAL</v>
      </c>
      <c r="H323" s="20" t="str">
        <f>VLOOKUP(A323,'REPORTE'!$A$1:$AG$1961,30,0)</f>
        <v>Secundaria</v>
      </c>
      <c r="I323" s="20" t="str">
        <f>VLOOKUP(A323,'REPORTE'!$A$1:$AG$1961,31,0)</f>
        <v>PICHINCHA</v>
      </c>
      <c r="J323" s="20" t="str">
        <f>VLOOKUP(A323,'REPORTE'!$A$1:$AG$1961,32,0)</f>
        <v>QUITO</v>
      </c>
      <c r="K323" s="20" t="str">
        <f>VLOOKUP(A323,'REPORTE'!$A$1:$AG$1961,33,0)</f>
        <v>COTOCOLLAO</v>
      </c>
      <c r="L323" s="20" t="str">
        <f>VLOOKUP(K323,PROVINCIAS!$F$1:$G$1171,2,0)</f>
        <v>URBANA</v>
      </c>
      <c r="M323" s="20">
        <v>1000413</v>
      </c>
      <c r="N323" s="20" t="s">
        <v>15374</v>
      </c>
      <c r="O323" s="20"/>
      <c r="P323" s="20">
        <v>478.89</v>
      </c>
      <c r="Q323" s="20" t="s">
        <v>11150</v>
      </c>
      <c r="R323" s="20" t="s">
        <v>11150</v>
      </c>
      <c r="S323" s="20" t="s">
        <v>11150</v>
      </c>
      <c r="T323" s="20" t="s">
        <v>11150</v>
      </c>
      <c r="U323" s="20" t="s">
        <v>11150</v>
      </c>
      <c r="V323" s="20" t="s">
        <v>11150</v>
      </c>
      <c r="W323" s="20">
        <v>478.89</v>
      </c>
    </row>
    <row r="324" spans="1:23" x14ac:dyDescent="0.45">
      <c r="A324" s="20">
        <v>1000353</v>
      </c>
      <c r="B324" s="20" t="s">
        <v>9431</v>
      </c>
      <c r="C324" s="20" t="s">
        <v>13802</v>
      </c>
      <c r="D324" s="20">
        <v>1710411339</v>
      </c>
      <c r="E324" s="20" t="str">
        <f>VLOOKUP(A324,'REPORTE'!$A$1:$AG$1961,5,0)</f>
        <v>ECUATORIANO(A) INDIGENA</v>
      </c>
      <c r="F324" s="20" t="str">
        <f>VLOOKUP(A324,'REPORTE'!$A$1:$AG$1961,18,0)</f>
        <v>F</v>
      </c>
      <c r="G324" s="20" t="str">
        <f>VLOOKUP(A324,'REPORTE'!$A$1:$AG$1961,6,0)</f>
        <v>NACIONAL</v>
      </c>
      <c r="H324" s="20" t="str">
        <f>VLOOKUP(A324,'REPORTE'!$A$1:$AG$1961,30,0)</f>
        <v>Primaria</v>
      </c>
      <c r="I324" s="20" t="str">
        <f>VLOOKUP(A324,'REPORTE'!$A$1:$AG$1961,31,0)</f>
        <v>PICHINCHA</v>
      </c>
      <c r="J324" s="20" t="str">
        <f>VLOOKUP(A324,'REPORTE'!$A$1:$AG$1961,32,0)</f>
        <v>QUITO</v>
      </c>
      <c r="K324" s="20" t="str">
        <f>VLOOKUP(A324,'REPORTE'!$A$1:$AG$1961,33,0)</f>
        <v>COTOCOLLAO</v>
      </c>
      <c r="L324" s="20" t="str">
        <f>VLOOKUP(K324,PROVINCIAS!$F$1:$G$1171,2,0)</f>
        <v>URBANA</v>
      </c>
      <c r="M324" s="20">
        <v>1000414</v>
      </c>
      <c r="N324" s="20" t="s">
        <v>15374</v>
      </c>
      <c r="O324" s="20"/>
      <c r="P324" s="20">
        <v>0.66</v>
      </c>
      <c r="Q324" s="20" t="s">
        <v>11150</v>
      </c>
      <c r="R324" s="20" t="s">
        <v>11150</v>
      </c>
      <c r="S324" s="20" t="s">
        <v>11150</v>
      </c>
      <c r="T324" s="20" t="s">
        <v>11150</v>
      </c>
      <c r="U324" s="20" t="s">
        <v>11150</v>
      </c>
      <c r="V324" s="20" t="s">
        <v>11150</v>
      </c>
      <c r="W324" s="20">
        <v>0.66</v>
      </c>
    </row>
    <row r="325" spans="1:23" x14ac:dyDescent="0.45">
      <c r="A325" s="20">
        <v>1000354</v>
      </c>
      <c r="B325" s="20" t="s">
        <v>9431</v>
      </c>
      <c r="C325" s="20" t="s">
        <v>13803</v>
      </c>
      <c r="D325" s="20">
        <v>603567256</v>
      </c>
      <c r="E325" s="20" t="str">
        <f>VLOOKUP(A325,'REPORTE'!$A$1:$AG$1961,5,0)</f>
        <v>ECUATORIANO(A)</v>
      </c>
      <c r="F325" s="20" t="str">
        <f>VLOOKUP(A325,'REPORTE'!$A$1:$AG$1961,18,0)</f>
        <v>F</v>
      </c>
      <c r="G325" s="20" t="str">
        <f>VLOOKUP(A325,'REPORTE'!$A$1:$AG$1961,6,0)</f>
        <v>NACIONAL</v>
      </c>
      <c r="H325" s="20" t="str">
        <f>VLOOKUP(A325,'REPORTE'!$A$1:$AG$1961,30,0)</f>
        <v>Secundaria</v>
      </c>
      <c r="I325" s="20" t="str">
        <f>VLOOKUP(A325,'REPORTE'!$A$1:$AG$1961,31,0)</f>
        <v>CHIMBORAZO</v>
      </c>
      <c r="J325" s="20" t="str">
        <f>VLOOKUP(A325,'REPORTE'!$A$1:$AG$1961,32,0)</f>
        <v>RIOBAMBA</v>
      </c>
      <c r="K325" s="20" t="str">
        <f>VLOOKUP(A325,'REPORTE'!$A$1:$AG$1961,33,0)</f>
        <v>LIZARZABURU</v>
      </c>
      <c r="L325" s="20" t="str">
        <f>VLOOKUP(K325,PROVINCIAS!$F$1:$G$1171,2,0)</f>
        <v>URBANA</v>
      </c>
      <c r="M325" s="20">
        <v>1000415</v>
      </c>
      <c r="N325" s="20" t="s">
        <v>15374</v>
      </c>
      <c r="O325" s="20"/>
      <c r="P325" s="20">
        <v>5.91</v>
      </c>
      <c r="Q325" s="20" t="s">
        <v>11150</v>
      </c>
      <c r="R325" s="20" t="s">
        <v>11150</v>
      </c>
      <c r="S325" s="20" t="s">
        <v>11150</v>
      </c>
      <c r="T325" s="20" t="s">
        <v>11150</v>
      </c>
      <c r="U325" s="20" t="s">
        <v>11150</v>
      </c>
      <c r="V325" s="20" t="s">
        <v>11150</v>
      </c>
      <c r="W325" s="20">
        <v>5.91</v>
      </c>
    </row>
    <row r="326" spans="1:23" x14ac:dyDescent="0.45">
      <c r="A326" s="20">
        <v>1000355</v>
      </c>
      <c r="B326" s="20" t="s">
        <v>9431</v>
      </c>
      <c r="C326" s="20" t="s">
        <v>13804</v>
      </c>
      <c r="D326" s="20">
        <v>604796201</v>
      </c>
      <c r="E326" s="20" t="str">
        <f>VLOOKUP(A326,'REPORTE'!$A$1:$AG$1961,5,0)</f>
        <v>ECUATORIANO(A) INDIGENA</v>
      </c>
      <c r="F326" s="20" t="str">
        <f>VLOOKUP(A326,'REPORTE'!$A$1:$AG$1961,18,0)</f>
        <v>F</v>
      </c>
      <c r="G326" s="20" t="str">
        <f>VLOOKUP(A326,'REPORTE'!$A$1:$AG$1961,6,0)</f>
        <v>NACIONAL</v>
      </c>
      <c r="H326" s="20" t="str">
        <f>VLOOKUP(A326,'REPORTE'!$A$1:$AG$1961,30,0)</f>
        <v>Secundaria</v>
      </c>
      <c r="I326" s="20" t="str">
        <f>VLOOKUP(A326,'REPORTE'!$A$1:$AG$1961,31,0)</f>
        <v>CHIMBORAZO</v>
      </c>
      <c r="J326" s="20" t="str">
        <f>VLOOKUP(A326,'REPORTE'!$A$1:$AG$1961,32,0)</f>
        <v>RIOBAMBA</v>
      </c>
      <c r="K326" s="20" t="str">
        <f>VLOOKUP(A326,'REPORTE'!$A$1:$AG$1961,33,0)</f>
        <v>LIZARZABURU</v>
      </c>
      <c r="L326" s="20" t="str">
        <f>VLOOKUP(K326,PROVINCIAS!$F$1:$G$1171,2,0)</f>
        <v>URBANA</v>
      </c>
      <c r="M326" s="20">
        <v>1000416</v>
      </c>
      <c r="N326" s="20" t="s">
        <v>15375</v>
      </c>
      <c r="O326" s="20">
        <v>43822</v>
      </c>
      <c r="P326" s="20">
        <v>3.01</v>
      </c>
      <c r="Q326" s="20" t="s">
        <v>11150</v>
      </c>
      <c r="R326" s="20" t="s">
        <v>11150</v>
      </c>
      <c r="S326" s="20" t="s">
        <v>11150</v>
      </c>
      <c r="T326" s="20" t="s">
        <v>11150</v>
      </c>
      <c r="U326" s="20" t="s">
        <v>11150</v>
      </c>
      <c r="V326" s="20" t="s">
        <v>11150</v>
      </c>
      <c r="W326" s="20">
        <v>3.01</v>
      </c>
    </row>
    <row r="327" spans="1:23" x14ac:dyDescent="0.45">
      <c r="A327" s="20">
        <v>1000356</v>
      </c>
      <c r="B327" s="20" t="s">
        <v>9431</v>
      </c>
      <c r="C327" s="20" t="s">
        <v>13805</v>
      </c>
      <c r="D327" s="20">
        <v>1714061825</v>
      </c>
      <c r="E327" s="20" t="str">
        <f>VLOOKUP(A327,'REPORTE'!$A$1:$AG$1961,5,0)</f>
        <v>ECUATORIANO(A)</v>
      </c>
      <c r="F327" s="20" t="str">
        <f>VLOOKUP(A327,'REPORTE'!$A$1:$AG$1961,18,0)</f>
        <v>F</v>
      </c>
      <c r="G327" s="20" t="str">
        <f>VLOOKUP(A327,'REPORTE'!$A$1:$AG$1961,6,0)</f>
        <v>NACIONAL</v>
      </c>
      <c r="H327" s="20" t="str">
        <f>VLOOKUP(A327,'REPORTE'!$A$1:$AG$1961,30,0)</f>
        <v>Primaria</v>
      </c>
      <c r="I327" s="20" t="str">
        <f>VLOOKUP(A327,'REPORTE'!$A$1:$AG$1961,31,0)</f>
        <v>PICHINCHA</v>
      </c>
      <c r="J327" s="20" t="str">
        <f>VLOOKUP(A327,'REPORTE'!$A$1:$AG$1961,32,0)</f>
        <v>QUITO</v>
      </c>
      <c r="K327" s="20" t="str">
        <f>VLOOKUP(A327,'REPORTE'!$A$1:$AG$1961,33,0)</f>
        <v>COTOCOLLAO</v>
      </c>
      <c r="L327" s="20" t="str">
        <f>VLOOKUP(K327,PROVINCIAS!$F$1:$G$1171,2,0)</f>
        <v>URBANA</v>
      </c>
      <c r="M327" s="20">
        <v>1000417</v>
      </c>
      <c r="N327" s="20" t="s">
        <v>15375</v>
      </c>
      <c r="O327" s="20">
        <v>44595</v>
      </c>
      <c r="P327" s="20">
        <v>4.13</v>
      </c>
      <c r="Q327" s="20" t="s">
        <v>11150</v>
      </c>
      <c r="R327" s="20" t="s">
        <v>11150</v>
      </c>
      <c r="S327" s="20" t="s">
        <v>11150</v>
      </c>
      <c r="T327" s="20" t="s">
        <v>11150</v>
      </c>
      <c r="U327" s="20" t="s">
        <v>11150</v>
      </c>
      <c r="V327" s="20" t="s">
        <v>11150</v>
      </c>
      <c r="W327" s="20">
        <v>4.13</v>
      </c>
    </row>
    <row r="328" spans="1:23" x14ac:dyDescent="0.45">
      <c r="A328" s="20">
        <v>1000357</v>
      </c>
      <c r="B328" s="20" t="s">
        <v>9431</v>
      </c>
      <c r="C328" s="20" t="s">
        <v>13806</v>
      </c>
      <c r="D328" s="20">
        <v>501080436</v>
      </c>
      <c r="E328" s="20" t="str">
        <f>VLOOKUP(A328,'REPORTE'!$A$1:$AG$1961,5,0)</f>
        <v>ECUATORIANO(A)</v>
      </c>
      <c r="F328" s="20" t="str">
        <f>VLOOKUP(A328,'REPORTE'!$A$1:$AG$1961,18,0)</f>
        <v>F</v>
      </c>
      <c r="G328" s="20" t="str">
        <f>VLOOKUP(A328,'REPORTE'!$A$1:$AG$1961,6,0)</f>
        <v>NACIONAL</v>
      </c>
      <c r="H328" s="20" t="str">
        <f>VLOOKUP(A328,'REPORTE'!$A$1:$AG$1961,30,0)</f>
        <v>Primaria</v>
      </c>
      <c r="I328" s="20" t="str">
        <f>VLOOKUP(A328,'REPORTE'!$A$1:$AG$1961,31,0)</f>
        <v>PICHINCHA</v>
      </c>
      <c r="J328" s="20" t="str">
        <f>VLOOKUP(A328,'REPORTE'!$A$1:$AG$1961,32,0)</f>
        <v>QUITO</v>
      </c>
      <c r="K328" s="20" t="str">
        <f>VLOOKUP(A328,'REPORTE'!$A$1:$AG$1961,33,0)</f>
        <v>COTOCOLLAO</v>
      </c>
      <c r="L328" s="20" t="str">
        <f>VLOOKUP(K328,PROVINCIAS!$F$1:$G$1171,2,0)</f>
        <v>URBANA</v>
      </c>
      <c r="M328" s="20">
        <v>1000418</v>
      </c>
      <c r="N328" s="20" t="s">
        <v>15374</v>
      </c>
      <c r="O328" s="20"/>
      <c r="P328" s="20">
        <v>20.3</v>
      </c>
      <c r="Q328" s="20" t="s">
        <v>11150</v>
      </c>
      <c r="R328" s="20" t="s">
        <v>11150</v>
      </c>
      <c r="S328" s="20" t="s">
        <v>11150</v>
      </c>
      <c r="T328" s="20" t="s">
        <v>11150</v>
      </c>
      <c r="U328" s="20" t="s">
        <v>11150</v>
      </c>
      <c r="V328" s="20" t="s">
        <v>11150</v>
      </c>
      <c r="W328" s="20">
        <v>20.3</v>
      </c>
    </row>
    <row r="329" spans="1:23" x14ac:dyDescent="0.45">
      <c r="A329" s="20">
        <v>1000358</v>
      </c>
      <c r="B329" s="20" t="s">
        <v>9431</v>
      </c>
      <c r="C329" s="20" t="s">
        <v>13807</v>
      </c>
      <c r="D329" s="20">
        <v>1753452919</v>
      </c>
      <c r="E329" s="20" t="str">
        <f>VLOOKUP(A329,'REPORTE'!$A$1:$AG$1961,5,0)</f>
        <v>ECUATORIANO(A) INDIGENA</v>
      </c>
      <c r="F329" s="20" t="str">
        <f>VLOOKUP(A329,'REPORTE'!$A$1:$AG$1961,18,0)</f>
        <v>F</v>
      </c>
      <c r="G329" s="20" t="str">
        <f>VLOOKUP(A329,'REPORTE'!$A$1:$AG$1961,6,0)</f>
        <v>NACIONAL</v>
      </c>
      <c r="H329" s="20" t="str">
        <f>VLOOKUP(A329,'REPORTE'!$A$1:$AG$1961,30,0)</f>
        <v>Primaria</v>
      </c>
      <c r="I329" s="20" t="str">
        <f>VLOOKUP(A329,'REPORTE'!$A$1:$AG$1961,31,0)</f>
        <v>PICHINCHA</v>
      </c>
      <c r="J329" s="20" t="str">
        <f>VLOOKUP(A329,'REPORTE'!$A$1:$AG$1961,32,0)</f>
        <v>QUITO</v>
      </c>
      <c r="K329" s="20" t="str">
        <f>VLOOKUP(A329,'REPORTE'!$A$1:$AG$1961,33,0)</f>
        <v>COTOCOLLAO</v>
      </c>
      <c r="L329" s="20" t="str">
        <f>VLOOKUP(K329,PROVINCIAS!$F$1:$G$1171,2,0)</f>
        <v>URBANA</v>
      </c>
      <c r="M329" s="20">
        <v>1000419</v>
      </c>
      <c r="N329" s="20" t="s">
        <v>15374</v>
      </c>
      <c r="O329" s="20"/>
      <c r="P329" s="20">
        <v>28.31</v>
      </c>
      <c r="Q329" s="20" t="s">
        <v>11150</v>
      </c>
      <c r="R329" s="20" t="s">
        <v>11150</v>
      </c>
      <c r="S329" s="20" t="s">
        <v>11150</v>
      </c>
      <c r="T329" s="20" t="s">
        <v>11150</v>
      </c>
      <c r="U329" s="20" t="s">
        <v>11150</v>
      </c>
      <c r="V329" s="20" t="s">
        <v>11150</v>
      </c>
      <c r="W329" s="20">
        <v>28.31</v>
      </c>
    </row>
    <row r="330" spans="1:23" x14ac:dyDescent="0.45">
      <c r="A330" s="20">
        <v>1000352</v>
      </c>
      <c r="B330" s="20" t="s">
        <v>9431</v>
      </c>
      <c r="C330" s="20" t="s">
        <v>9939</v>
      </c>
      <c r="D330" s="20">
        <v>1720594132</v>
      </c>
      <c r="E330" s="20" t="str">
        <f>VLOOKUP(A330,'REPORTE'!$A$1:$AG$1961,5,0)</f>
        <v>ECUATORIANO(A)</v>
      </c>
      <c r="F330" s="20" t="str">
        <f>VLOOKUP(A330,'REPORTE'!$A$1:$AG$1961,18,0)</f>
        <v>F</v>
      </c>
      <c r="G330" s="20" t="str">
        <f>VLOOKUP(A330,'REPORTE'!$A$1:$AG$1961,6,0)</f>
        <v>NACIONAL</v>
      </c>
      <c r="H330" s="20" t="str">
        <f>VLOOKUP(A330,'REPORTE'!$A$1:$AG$1961,30,0)</f>
        <v>Primaria</v>
      </c>
      <c r="I330" s="20" t="str">
        <f>VLOOKUP(A330,'REPORTE'!$A$1:$AG$1961,31,0)</f>
        <v>PICHINCHA</v>
      </c>
      <c r="J330" s="20" t="str">
        <f>VLOOKUP(A330,'REPORTE'!$A$1:$AG$1961,32,0)</f>
        <v>QUITO</v>
      </c>
      <c r="K330" s="20" t="str">
        <f>VLOOKUP(A330,'REPORTE'!$A$1:$AG$1961,33,0)</f>
        <v>COTOCOLLAO</v>
      </c>
      <c r="L330" s="20" t="str">
        <f>VLOOKUP(K330,PROVINCIAS!$F$1:$G$1171,2,0)</f>
        <v>URBANA</v>
      </c>
      <c r="M330" s="20">
        <v>1000420</v>
      </c>
      <c r="N330" s="20" t="s">
        <v>15374</v>
      </c>
      <c r="O330" s="20"/>
      <c r="P330" s="20">
        <v>0.01</v>
      </c>
      <c r="Q330" s="20" t="s">
        <v>11150</v>
      </c>
      <c r="R330" s="20" t="s">
        <v>11150</v>
      </c>
      <c r="S330" s="20" t="s">
        <v>11150</v>
      </c>
      <c r="T330" s="20" t="s">
        <v>14611</v>
      </c>
      <c r="U330" s="20" t="s">
        <v>11150</v>
      </c>
      <c r="V330" s="20" t="s">
        <v>11150</v>
      </c>
      <c r="W330" s="20">
        <v>5.53</v>
      </c>
    </row>
    <row r="331" spans="1:23" x14ac:dyDescent="0.45">
      <c r="A331" s="20">
        <v>1000249</v>
      </c>
      <c r="B331" s="20" t="s">
        <v>9431</v>
      </c>
      <c r="C331" s="20" t="s">
        <v>9706</v>
      </c>
      <c r="D331" s="20">
        <v>1723521777</v>
      </c>
      <c r="E331" s="20" t="str">
        <f>VLOOKUP(A331,'REPORTE'!$A$1:$AG$1961,5,0)</f>
        <v>ECUATORIANO(A) INDIGENA</v>
      </c>
      <c r="F331" s="20" t="str">
        <f>VLOOKUP(A331,'REPORTE'!$A$1:$AG$1961,18,0)</f>
        <v>F</v>
      </c>
      <c r="G331" s="20" t="str">
        <f>VLOOKUP(A331,'REPORTE'!$A$1:$AG$1961,6,0)</f>
        <v>NACIONAL</v>
      </c>
      <c r="H331" s="20" t="str">
        <f>VLOOKUP(A331,'REPORTE'!$A$1:$AG$1961,30,0)</f>
        <v>Universitaria</v>
      </c>
      <c r="I331" s="20" t="str">
        <f>VLOOKUP(A331,'REPORTE'!$A$1:$AG$1961,31,0)</f>
        <v>PICHINCHA</v>
      </c>
      <c r="J331" s="20" t="str">
        <f>VLOOKUP(A331,'REPORTE'!$A$1:$AG$1961,32,0)</f>
        <v>QUITO</v>
      </c>
      <c r="K331" s="20" t="str">
        <f>VLOOKUP(A331,'REPORTE'!$A$1:$AG$1961,33,0)</f>
        <v>COTOCOLLAO</v>
      </c>
      <c r="L331" s="20" t="str">
        <f>VLOOKUP(K331,PROVINCIAS!$F$1:$G$1171,2,0)</f>
        <v>URBANA</v>
      </c>
      <c r="M331" s="20">
        <v>1000421</v>
      </c>
      <c r="N331" s="20" t="s">
        <v>15374</v>
      </c>
      <c r="O331" s="20"/>
      <c r="P331" s="20">
        <v>43.9</v>
      </c>
      <c r="Q331" s="20" t="s">
        <v>11150</v>
      </c>
      <c r="R331" s="20" t="s">
        <v>11150</v>
      </c>
      <c r="S331" s="20" t="s">
        <v>11150</v>
      </c>
      <c r="T331" s="20" t="s">
        <v>11150</v>
      </c>
      <c r="U331" s="20" t="s">
        <v>11150</v>
      </c>
      <c r="V331" s="20" t="s">
        <v>11150</v>
      </c>
      <c r="W331" s="20">
        <v>43.9</v>
      </c>
    </row>
    <row r="332" spans="1:23" x14ac:dyDescent="0.45">
      <c r="A332" s="20">
        <v>1000359</v>
      </c>
      <c r="B332" s="20" t="s">
        <v>9431</v>
      </c>
      <c r="C332" s="20" t="s">
        <v>10100</v>
      </c>
      <c r="D332" s="20">
        <v>1724821416</v>
      </c>
      <c r="E332" s="20" t="str">
        <f>VLOOKUP(A332,'REPORTE'!$A$1:$AG$1961,5,0)</f>
        <v>ECUATORIANO(A) INDIGENA</v>
      </c>
      <c r="F332" s="20" t="str">
        <f>VLOOKUP(A332,'REPORTE'!$A$1:$AG$1961,18,0)</f>
        <v>M</v>
      </c>
      <c r="G332" s="20" t="str">
        <f>VLOOKUP(A332,'REPORTE'!$A$1:$AG$1961,6,0)</f>
        <v>NACIONAL</v>
      </c>
      <c r="H332" s="20" t="str">
        <f>VLOOKUP(A332,'REPORTE'!$A$1:$AG$1961,30,0)</f>
        <v>Primaria</v>
      </c>
      <c r="I332" s="20" t="str">
        <f>VLOOKUP(A332,'REPORTE'!$A$1:$AG$1961,31,0)</f>
        <v>PICHINCHA</v>
      </c>
      <c r="J332" s="20" t="str">
        <f>VLOOKUP(A332,'REPORTE'!$A$1:$AG$1961,32,0)</f>
        <v>QUITO</v>
      </c>
      <c r="K332" s="20" t="str">
        <f>VLOOKUP(A332,'REPORTE'!$A$1:$AG$1961,33,0)</f>
        <v>COTOCOLLAO</v>
      </c>
      <c r="L332" s="20" t="str">
        <f>VLOOKUP(K332,PROVINCIAS!$F$1:$G$1171,2,0)</f>
        <v>URBANA</v>
      </c>
      <c r="M332" s="20">
        <v>1000422</v>
      </c>
      <c r="N332" s="20" t="s">
        <v>15374</v>
      </c>
      <c r="O332" s="20"/>
      <c r="P332" s="20">
        <v>66.349999999999994</v>
      </c>
      <c r="Q332" s="20" t="s">
        <v>11150</v>
      </c>
      <c r="R332" s="20" t="s">
        <v>11150</v>
      </c>
      <c r="S332" s="20" t="s">
        <v>11150</v>
      </c>
      <c r="T332" s="20" t="s">
        <v>11150</v>
      </c>
      <c r="U332" s="20" t="s">
        <v>11150</v>
      </c>
      <c r="V332" s="20" t="s">
        <v>11150</v>
      </c>
      <c r="W332" s="20">
        <v>66.349999999999994</v>
      </c>
    </row>
    <row r="333" spans="1:23" x14ac:dyDescent="0.45">
      <c r="A333" s="20">
        <v>1000361</v>
      </c>
      <c r="B333" s="20" t="s">
        <v>9431</v>
      </c>
      <c r="C333" s="20" t="s">
        <v>13808</v>
      </c>
      <c r="D333" s="20">
        <v>1719390054</v>
      </c>
      <c r="E333" s="20" t="str">
        <f>VLOOKUP(A333,'REPORTE'!$A$1:$AG$1961,5,0)</f>
        <v>ECUATORIANO(A)</v>
      </c>
      <c r="F333" s="20" t="str">
        <f>VLOOKUP(A333,'REPORTE'!$A$1:$AG$1961,18,0)</f>
        <v>F</v>
      </c>
      <c r="G333" s="20" t="str">
        <f>VLOOKUP(A333,'REPORTE'!$A$1:$AG$1961,6,0)</f>
        <v>NACIONAL</v>
      </c>
      <c r="H333" s="20" t="str">
        <f>VLOOKUP(A333,'REPORTE'!$A$1:$AG$1961,30,0)</f>
        <v>Postgrado</v>
      </c>
      <c r="I333" s="20" t="str">
        <f>VLOOKUP(A333,'REPORTE'!$A$1:$AG$1961,31,0)</f>
        <v>PICHINCHA</v>
      </c>
      <c r="J333" s="20" t="str">
        <f>VLOOKUP(A333,'REPORTE'!$A$1:$AG$1961,32,0)</f>
        <v>QUITO</v>
      </c>
      <c r="K333" s="20" t="str">
        <f>VLOOKUP(A333,'REPORTE'!$A$1:$AG$1961,33,0)</f>
        <v>COTOCOLLAO</v>
      </c>
      <c r="L333" s="20" t="str">
        <f>VLOOKUP(K333,PROVINCIAS!$F$1:$G$1171,2,0)</f>
        <v>URBANA</v>
      </c>
      <c r="M333" s="20">
        <v>1000424</v>
      </c>
      <c r="N333" s="20" t="s">
        <v>15375</v>
      </c>
      <c r="O333" s="20">
        <v>44556</v>
      </c>
      <c r="P333" s="20">
        <v>1.64</v>
      </c>
      <c r="Q333" s="20" t="s">
        <v>11150</v>
      </c>
      <c r="R333" s="20" t="s">
        <v>11150</v>
      </c>
      <c r="S333" s="20" t="s">
        <v>11150</v>
      </c>
      <c r="T333" s="20" t="s">
        <v>11150</v>
      </c>
      <c r="U333" s="20" t="s">
        <v>11150</v>
      </c>
      <c r="V333" s="20" t="s">
        <v>11150</v>
      </c>
      <c r="W333" s="20">
        <v>1.64</v>
      </c>
    </row>
    <row r="334" spans="1:23" x14ac:dyDescent="0.45">
      <c r="A334" s="20">
        <v>1000362</v>
      </c>
      <c r="B334" s="20" t="s">
        <v>9431</v>
      </c>
      <c r="C334" s="20" t="s">
        <v>10350</v>
      </c>
      <c r="D334" s="20">
        <v>604393876</v>
      </c>
      <c r="E334" s="20" t="str">
        <f>VLOOKUP(A334,'REPORTE'!$A$1:$AG$1961,5,0)</f>
        <v>ECUATORIANO(A) INDIGENA</v>
      </c>
      <c r="F334" s="20" t="str">
        <f>VLOOKUP(A334,'REPORTE'!$A$1:$AG$1961,18,0)</f>
        <v>F</v>
      </c>
      <c r="G334" s="20" t="str">
        <f>VLOOKUP(A334,'REPORTE'!$A$1:$AG$1961,6,0)</f>
        <v>NACIONAL</v>
      </c>
      <c r="H334" s="20" t="str">
        <f>VLOOKUP(A334,'REPORTE'!$A$1:$AG$1961,30,0)</f>
        <v>Primaria</v>
      </c>
      <c r="I334" s="20" t="str">
        <f>VLOOKUP(A334,'REPORTE'!$A$1:$AG$1961,31,0)</f>
        <v>CHIMBORAZO</v>
      </c>
      <c r="J334" s="20" t="str">
        <f>VLOOKUP(A334,'REPORTE'!$A$1:$AG$1961,32,0)</f>
        <v>COLTA</v>
      </c>
      <c r="K334" s="20" t="str">
        <f>VLOOKUP(A334,'REPORTE'!$A$1:$AG$1961,33,0)</f>
        <v>COLUMBE</v>
      </c>
      <c r="L334" s="20" t="str">
        <f>VLOOKUP(K334,PROVINCIAS!$F$1:$G$1171,2,0)</f>
        <v>RURAL</v>
      </c>
      <c r="M334" s="20">
        <v>1000425</v>
      </c>
      <c r="N334" s="20" t="s">
        <v>15374</v>
      </c>
      <c r="O334" s="20"/>
      <c r="P334" s="20">
        <v>3.53</v>
      </c>
      <c r="Q334" s="20" t="s">
        <v>11150</v>
      </c>
      <c r="R334" s="20" t="s">
        <v>11150</v>
      </c>
      <c r="S334" s="20" t="s">
        <v>11150</v>
      </c>
      <c r="T334" s="20" t="s">
        <v>11150</v>
      </c>
      <c r="U334" s="20" t="s">
        <v>11150</v>
      </c>
      <c r="V334" s="20" t="s">
        <v>11150</v>
      </c>
      <c r="W334" s="20">
        <v>3.53</v>
      </c>
    </row>
    <row r="335" spans="1:23" x14ac:dyDescent="0.45">
      <c r="A335" s="20">
        <v>1000363</v>
      </c>
      <c r="B335" s="20" t="s">
        <v>9431</v>
      </c>
      <c r="C335" s="20" t="s">
        <v>13809</v>
      </c>
      <c r="D335" s="20">
        <v>602683401</v>
      </c>
      <c r="E335" s="20" t="str">
        <f>VLOOKUP(A335,'REPORTE'!$A$1:$AG$1961,5,0)</f>
        <v>ECUATORIANO(A)</v>
      </c>
      <c r="F335" s="20" t="str">
        <f>VLOOKUP(A335,'REPORTE'!$A$1:$AG$1961,18,0)</f>
        <v>M</v>
      </c>
      <c r="G335" s="20" t="str">
        <f>VLOOKUP(A335,'REPORTE'!$A$1:$AG$1961,6,0)</f>
        <v>NACIONAL</v>
      </c>
      <c r="H335" s="20" t="str">
        <f>VLOOKUP(A335,'REPORTE'!$A$1:$AG$1961,30,0)</f>
        <v>Postgrado</v>
      </c>
      <c r="I335" s="20" t="str">
        <f>VLOOKUP(A335,'REPORTE'!$A$1:$AG$1961,31,0)</f>
        <v>CHIMBORAZO</v>
      </c>
      <c r="J335" s="20" t="str">
        <f>VLOOKUP(A335,'REPORTE'!$A$1:$AG$1961,32,0)</f>
        <v>RIOBAMBA</v>
      </c>
      <c r="K335" s="20" t="str">
        <f>VLOOKUP(A335,'REPORTE'!$A$1:$AG$1961,33,0)</f>
        <v>VELOZ</v>
      </c>
      <c r="L335" s="20" t="str">
        <f>VLOOKUP(K335,PROVINCIAS!$F$1:$G$1171,2,0)</f>
        <v>URBANA</v>
      </c>
      <c r="M335" s="20">
        <v>1000426</v>
      </c>
      <c r="N335" s="20" t="s">
        <v>15374</v>
      </c>
      <c r="O335" s="20"/>
      <c r="P335" s="20">
        <v>6.73</v>
      </c>
      <c r="Q335" s="20" t="s">
        <v>11150</v>
      </c>
      <c r="R335" s="20" t="s">
        <v>11150</v>
      </c>
      <c r="S335" s="20" t="s">
        <v>11150</v>
      </c>
      <c r="T335" s="20" t="s">
        <v>11150</v>
      </c>
      <c r="U335" s="20" t="s">
        <v>11150</v>
      </c>
      <c r="V335" s="20" t="s">
        <v>11150</v>
      </c>
      <c r="W335" s="20">
        <v>6.73</v>
      </c>
    </row>
    <row r="336" spans="1:23" x14ac:dyDescent="0.45">
      <c r="A336" s="20">
        <v>1000364</v>
      </c>
      <c r="B336" s="20" t="s">
        <v>9431</v>
      </c>
      <c r="C336" s="20" t="s">
        <v>13810</v>
      </c>
      <c r="D336" s="20">
        <v>1729115863</v>
      </c>
      <c r="E336" s="20" t="str">
        <f>VLOOKUP(A336,'REPORTE'!$A$1:$AG$1961,5,0)</f>
        <v>ECUATORIANO(A) INDIGENA</v>
      </c>
      <c r="F336" s="20" t="str">
        <f>VLOOKUP(A336,'REPORTE'!$A$1:$AG$1961,18,0)</f>
        <v>F</v>
      </c>
      <c r="G336" s="20" t="str">
        <f>VLOOKUP(A336,'REPORTE'!$A$1:$AG$1961,6,0)</f>
        <v>NACIONAL</v>
      </c>
      <c r="H336" s="20" t="str">
        <f>VLOOKUP(A336,'REPORTE'!$A$1:$AG$1961,30,0)</f>
        <v>Secundaria</v>
      </c>
      <c r="I336" s="20" t="str">
        <f>VLOOKUP(A336,'REPORTE'!$A$1:$AG$1961,31,0)</f>
        <v>PICHINCHA</v>
      </c>
      <c r="J336" s="20" t="str">
        <f>VLOOKUP(A336,'REPORTE'!$A$1:$AG$1961,32,0)</f>
        <v>QUITO</v>
      </c>
      <c r="K336" s="20" t="str">
        <f>VLOOKUP(A336,'REPORTE'!$A$1:$AG$1961,33,0)</f>
        <v>COTOCOLLAO</v>
      </c>
      <c r="L336" s="20" t="str">
        <f>VLOOKUP(K336,PROVINCIAS!$F$1:$G$1171,2,0)</f>
        <v>URBANA</v>
      </c>
      <c r="M336" s="20">
        <v>1000427</v>
      </c>
      <c r="N336" s="20" t="s">
        <v>15375</v>
      </c>
      <c r="O336" s="20">
        <v>44595</v>
      </c>
      <c r="P336" s="20">
        <v>3.13</v>
      </c>
      <c r="Q336" s="20" t="s">
        <v>11150</v>
      </c>
      <c r="R336" s="20" t="s">
        <v>11150</v>
      </c>
      <c r="S336" s="20" t="s">
        <v>11150</v>
      </c>
      <c r="T336" s="20" t="s">
        <v>11150</v>
      </c>
      <c r="U336" s="20" t="s">
        <v>11150</v>
      </c>
      <c r="V336" s="20" t="s">
        <v>11150</v>
      </c>
      <c r="W336" s="20">
        <v>3.13</v>
      </c>
    </row>
    <row r="337" spans="1:23" x14ac:dyDescent="0.45">
      <c r="A337" s="20">
        <v>1000365</v>
      </c>
      <c r="B337" s="20" t="s">
        <v>9431</v>
      </c>
      <c r="C337" s="20" t="s">
        <v>13811</v>
      </c>
      <c r="D337" s="20">
        <v>1721152583</v>
      </c>
      <c r="E337" s="20" t="str">
        <f>VLOOKUP(A337,'REPORTE'!$A$1:$AG$1961,5,0)</f>
        <v>ECUATORIANO(A) INDIGENA</v>
      </c>
      <c r="F337" s="20" t="str">
        <f>VLOOKUP(A337,'REPORTE'!$A$1:$AG$1961,18,0)</f>
        <v>F</v>
      </c>
      <c r="G337" s="20" t="str">
        <f>VLOOKUP(A337,'REPORTE'!$A$1:$AG$1961,6,0)</f>
        <v>NACIONAL</v>
      </c>
      <c r="H337" s="20" t="str">
        <f>VLOOKUP(A337,'REPORTE'!$A$1:$AG$1961,30,0)</f>
        <v>Primaria</v>
      </c>
      <c r="I337" s="20" t="str">
        <f>VLOOKUP(A337,'REPORTE'!$A$1:$AG$1961,31,0)</f>
        <v>PICHINCHA</v>
      </c>
      <c r="J337" s="20" t="str">
        <f>VLOOKUP(A337,'REPORTE'!$A$1:$AG$1961,32,0)</f>
        <v>QUITO</v>
      </c>
      <c r="K337" s="20" t="str">
        <f>VLOOKUP(A337,'REPORTE'!$A$1:$AG$1961,33,0)</f>
        <v>COTOCOLLAO</v>
      </c>
      <c r="L337" s="20" t="str">
        <f>VLOOKUP(K337,PROVINCIAS!$F$1:$G$1171,2,0)</f>
        <v>URBANA</v>
      </c>
      <c r="M337" s="20">
        <v>1000428</v>
      </c>
      <c r="N337" s="20" t="s">
        <v>15374</v>
      </c>
      <c r="O337" s="20"/>
      <c r="P337" s="20">
        <v>411.1</v>
      </c>
      <c r="Q337" s="20" t="s">
        <v>11150</v>
      </c>
      <c r="R337" s="20" t="s">
        <v>11150</v>
      </c>
      <c r="S337" s="20" t="s">
        <v>11150</v>
      </c>
      <c r="T337" s="20" t="s">
        <v>11150</v>
      </c>
      <c r="U337" s="20" t="s">
        <v>11150</v>
      </c>
      <c r="V337" s="20" t="s">
        <v>11150</v>
      </c>
      <c r="W337" s="20">
        <v>411.1</v>
      </c>
    </row>
    <row r="338" spans="1:23" x14ac:dyDescent="0.45">
      <c r="A338" s="20">
        <v>1000366</v>
      </c>
      <c r="B338" s="20" t="s">
        <v>9431</v>
      </c>
      <c r="C338" s="20" t="s">
        <v>13812</v>
      </c>
      <c r="D338" s="20">
        <v>1707496921</v>
      </c>
      <c r="E338" s="20" t="str">
        <f>VLOOKUP(A338,'REPORTE'!$A$1:$AG$1961,5,0)</f>
        <v>ECUATORIANO(A)</v>
      </c>
      <c r="F338" s="20" t="str">
        <f>VLOOKUP(A338,'REPORTE'!$A$1:$AG$1961,18,0)</f>
        <v>M</v>
      </c>
      <c r="G338" s="20" t="str">
        <f>VLOOKUP(A338,'REPORTE'!$A$1:$AG$1961,6,0)</f>
        <v>NACIONAL</v>
      </c>
      <c r="H338" s="20" t="str">
        <f>VLOOKUP(A338,'REPORTE'!$A$1:$AG$1961,30,0)</f>
        <v>Primaria</v>
      </c>
      <c r="I338" s="20" t="str">
        <f>VLOOKUP(A338,'REPORTE'!$A$1:$AG$1961,31,0)</f>
        <v>PICHINCHA</v>
      </c>
      <c r="J338" s="20" t="str">
        <f>VLOOKUP(A338,'REPORTE'!$A$1:$AG$1961,32,0)</f>
        <v>QUITO</v>
      </c>
      <c r="K338" s="20" t="str">
        <f>VLOOKUP(A338,'REPORTE'!$A$1:$AG$1961,33,0)</f>
        <v>GONZALEZ SUAREZ</v>
      </c>
      <c r="L338" s="20" t="str">
        <f>VLOOKUP(K338,PROVINCIAS!$F$1:$G$1171,2,0)</f>
        <v>URBANA</v>
      </c>
      <c r="M338" s="20">
        <v>1000429</v>
      </c>
      <c r="N338" s="20" t="s">
        <v>15374</v>
      </c>
      <c r="O338" s="20"/>
      <c r="P338" s="20">
        <v>0.45</v>
      </c>
      <c r="Q338" s="20" t="s">
        <v>11150</v>
      </c>
      <c r="R338" s="20" t="s">
        <v>11150</v>
      </c>
      <c r="S338" s="20" t="s">
        <v>11150</v>
      </c>
      <c r="T338" s="20" t="s">
        <v>11150</v>
      </c>
      <c r="U338" s="20" t="s">
        <v>11150</v>
      </c>
      <c r="V338" s="20" t="s">
        <v>11150</v>
      </c>
      <c r="W338" s="20">
        <v>0.45</v>
      </c>
    </row>
    <row r="339" spans="1:23" x14ac:dyDescent="0.45">
      <c r="A339" s="20">
        <v>1000367</v>
      </c>
      <c r="B339" s="20" t="s">
        <v>9431</v>
      </c>
      <c r="C339" s="20" t="s">
        <v>13813</v>
      </c>
      <c r="D339" s="20">
        <v>605736537</v>
      </c>
      <c r="E339" s="20" t="str">
        <f>VLOOKUP(A339,'REPORTE'!$A$1:$AG$1961,5,0)</f>
        <v>ECUATORIANO(A) INDIGENA</v>
      </c>
      <c r="F339" s="20" t="str">
        <f>VLOOKUP(A339,'REPORTE'!$A$1:$AG$1961,18,0)</f>
        <v>F</v>
      </c>
      <c r="G339" s="20" t="str">
        <f>VLOOKUP(A339,'REPORTE'!$A$1:$AG$1961,6,0)</f>
        <v>NACIONAL</v>
      </c>
      <c r="H339" s="20" t="str">
        <f>VLOOKUP(A339,'REPORTE'!$A$1:$AG$1961,30,0)</f>
        <v>Primaria</v>
      </c>
      <c r="I339" s="20" t="str">
        <f>VLOOKUP(A339,'REPORTE'!$A$1:$AG$1961,31,0)</f>
        <v>CHIMBORAZO</v>
      </c>
      <c r="J339" s="20" t="str">
        <f>VLOOKUP(A339,'REPORTE'!$A$1:$AG$1961,32,0)</f>
        <v>RIOBAMBA</v>
      </c>
      <c r="K339" s="20" t="str">
        <f>VLOOKUP(A339,'REPORTE'!$A$1:$AG$1961,33,0)</f>
        <v>LICAN</v>
      </c>
      <c r="L339" s="20" t="str">
        <f>VLOOKUP(K339,PROVINCIAS!$F$1:$G$1171,2,0)</f>
        <v>RURAL</v>
      </c>
      <c r="M339" s="20">
        <v>1000430</v>
      </c>
      <c r="N339" s="20" t="s">
        <v>15374</v>
      </c>
      <c r="O339" s="20"/>
      <c r="P339" s="20">
        <v>0.62</v>
      </c>
      <c r="Q339" s="20" t="s">
        <v>11150</v>
      </c>
      <c r="R339" s="20" t="s">
        <v>11150</v>
      </c>
      <c r="S339" s="20" t="s">
        <v>11150</v>
      </c>
      <c r="T339" s="20" t="s">
        <v>11150</v>
      </c>
      <c r="U339" s="20" t="s">
        <v>11150</v>
      </c>
      <c r="V339" s="20" t="s">
        <v>11150</v>
      </c>
      <c r="W339" s="20">
        <v>0.62</v>
      </c>
    </row>
    <row r="340" spans="1:23" x14ac:dyDescent="0.45">
      <c r="A340" s="20">
        <v>1000368</v>
      </c>
      <c r="B340" s="20" t="s">
        <v>9431</v>
      </c>
      <c r="C340" s="20" t="s">
        <v>13814</v>
      </c>
      <c r="D340" s="20">
        <v>604820829</v>
      </c>
      <c r="E340" s="20" t="str">
        <f>VLOOKUP(A340,'REPORTE'!$A$1:$AG$1961,5,0)</f>
        <v>ECUATORIANO(A) INDIGENA</v>
      </c>
      <c r="F340" s="20" t="str">
        <f>VLOOKUP(A340,'REPORTE'!$A$1:$AG$1961,18,0)</f>
        <v>F</v>
      </c>
      <c r="G340" s="20" t="str">
        <f>VLOOKUP(A340,'REPORTE'!$A$1:$AG$1961,6,0)</f>
        <v>NACIONAL</v>
      </c>
      <c r="H340" s="20" t="str">
        <f>VLOOKUP(A340,'REPORTE'!$A$1:$AG$1961,30,0)</f>
        <v>Primaria</v>
      </c>
      <c r="I340" s="20" t="str">
        <f>VLOOKUP(A340,'REPORTE'!$A$1:$AG$1961,31,0)</f>
        <v>CHIMBORAZO</v>
      </c>
      <c r="J340" s="20" t="str">
        <f>VLOOKUP(A340,'REPORTE'!$A$1:$AG$1961,32,0)</f>
        <v>RIOBAMBA</v>
      </c>
      <c r="K340" s="20" t="str">
        <f>VLOOKUP(A340,'REPORTE'!$A$1:$AG$1961,33,0)</f>
        <v>VELOZ</v>
      </c>
      <c r="L340" s="20" t="str">
        <f>VLOOKUP(K340,PROVINCIAS!$F$1:$G$1171,2,0)</f>
        <v>URBANA</v>
      </c>
      <c r="M340" s="20">
        <v>1000431</v>
      </c>
      <c r="N340" s="20" t="s">
        <v>15374</v>
      </c>
      <c r="O340" s="20"/>
      <c r="P340" s="20">
        <v>25.98</v>
      </c>
      <c r="Q340" s="20" t="s">
        <v>11150</v>
      </c>
      <c r="R340" s="20" t="s">
        <v>11150</v>
      </c>
      <c r="S340" s="20" t="s">
        <v>11150</v>
      </c>
      <c r="T340" s="20" t="s">
        <v>11150</v>
      </c>
      <c r="U340" s="20" t="s">
        <v>11150</v>
      </c>
      <c r="V340" s="20" t="s">
        <v>11150</v>
      </c>
      <c r="W340" s="20">
        <v>25.98</v>
      </c>
    </row>
    <row r="341" spans="1:23" x14ac:dyDescent="0.45">
      <c r="A341" s="20">
        <v>1000369</v>
      </c>
      <c r="B341" s="20" t="s">
        <v>9431</v>
      </c>
      <c r="C341" s="20" t="s">
        <v>9762</v>
      </c>
      <c r="D341" s="20">
        <v>1727443150</v>
      </c>
      <c r="E341" s="20" t="str">
        <f>VLOOKUP(A341,'REPORTE'!$A$1:$AG$1961,5,0)</f>
        <v>ECUATORIANO(A)</v>
      </c>
      <c r="F341" s="20" t="str">
        <f>VLOOKUP(A341,'REPORTE'!$A$1:$AG$1961,18,0)</f>
        <v>F</v>
      </c>
      <c r="G341" s="20" t="str">
        <f>VLOOKUP(A341,'REPORTE'!$A$1:$AG$1961,6,0)</f>
        <v>NACIONAL</v>
      </c>
      <c r="H341" s="20" t="str">
        <f>VLOOKUP(A341,'REPORTE'!$A$1:$AG$1961,30,0)</f>
        <v>Universitaria</v>
      </c>
      <c r="I341" s="20" t="str">
        <f>VLOOKUP(A341,'REPORTE'!$A$1:$AG$1961,31,0)</f>
        <v>PICHINCHA</v>
      </c>
      <c r="J341" s="20" t="str">
        <f>VLOOKUP(A341,'REPORTE'!$A$1:$AG$1961,32,0)</f>
        <v>QUITO</v>
      </c>
      <c r="K341" s="20" t="str">
        <f>VLOOKUP(A341,'REPORTE'!$A$1:$AG$1961,33,0)</f>
        <v>SAN BLAS</v>
      </c>
      <c r="L341" s="20" t="str">
        <f>VLOOKUP(K341,PROVINCIAS!$F$1:$G$1171,2,0)</f>
        <v>URBANA</v>
      </c>
      <c r="M341" s="20">
        <v>1000432</v>
      </c>
      <c r="N341" s="20" t="s">
        <v>15374</v>
      </c>
      <c r="O341" s="20"/>
      <c r="P341" s="20">
        <v>0.02</v>
      </c>
      <c r="Q341" s="20" t="s">
        <v>11150</v>
      </c>
      <c r="R341" s="20" t="s">
        <v>11150</v>
      </c>
      <c r="S341" s="20" t="s">
        <v>11150</v>
      </c>
      <c r="T341" s="20" t="s">
        <v>14612</v>
      </c>
      <c r="U341" s="20" t="s">
        <v>11150</v>
      </c>
      <c r="V341" s="20" t="s">
        <v>11150</v>
      </c>
      <c r="W341" s="20">
        <v>42.36</v>
      </c>
    </row>
    <row r="342" spans="1:23" x14ac:dyDescent="0.45">
      <c r="A342" s="20">
        <v>1000370</v>
      </c>
      <c r="B342" s="20" t="s">
        <v>9431</v>
      </c>
      <c r="C342" s="20" t="s">
        <v>9986</v>
      </c>
      <c r="D342" s="20">
        <v>601245038</v>
      </c>
      <c r="E342" s="20" t="str">
        <f>VLOOKUP(A342,'REPORTE'!$A$1:$AG$1961,5,0)</f>
        <v>ECUATORIANO(A)</v>
      </c>
      <c r="F342" s="20" t="str">
        <f>VLOOKUP(A342,'REPORTE'!$A$1:$AG$1961,18,0)</f>
        <v>M</v>
      </c>
      <c r="G342" s="20" t="str">
        <f>VLOOKUP(A342,'REPORTE'!$A$1:$AG$1961,6,0)</f>
        <v>NACIONAL</v>
      </c>
      <c r="H342" s="20" t="str">
        <f>VLOOKUP(A342,'REPORTE'!$A$1:$AG$1961,30,0)</f>
        <v>Primaria</v>
      </c>
      <c r="I342" s="20" t="str">
        <f>VLOOKUP(A342,'REPORTE'!$A$1:$AG$1961,31,0)</f>
        <v>CHIMBORAZO</v>
      </c>
      <c r="J342" s="20" t="str">
        <f>VLOOKUP(A342,'REPORTE'!$A$1:$AG$1961,32,0)</f>
        <v>RIOBAMBA</v>
      </c>
      <c r="K342" s="20" t="str">
        <f>VLOOKUP(A342,'REPORTE'!$A$1:$AG$1961,33,0)</f>
        <v>LIZARZABURU</v>
      </c>
      <c r="L342" s="20" t="str">
        <f>VLOOKUP(K342,PROVINCIAS!$F$1:$G$1171,2,0)</f>
        <v>URBANA</v>
      </c>
      <c r="M342" s="20">
        <v>1000433</v>
      </c>
      <c r="N342" s="20" t="s">
        <v>15374</v>
      </c>
      <c r="O342" s="20"/>
      <c r="P342" s="20">
        <v>38.01</v>
      </c>
      <c r="Q342" s="20" t="s">
        <v>11150</v>
      </c>
      <c r="R342" s="20" t="s">
        <v>11150</v>
      </c>
      <c r="S342" s="20" t="s">
        <v>11150</v>
      </c>
      <c r="T342" s="20" t="s">
        <v>12025</v>
      </c>
      <c r="U342" s="20" t="s">
        <v>11150</v>
      </c>
      <c r="V342" s="20" t="s">
        <v>11150</v>
      </c>
      <c r="W342" s="20">
        <v>138.01</v>
      </c>
    </row>
    <row r="343" spans="1:23" x14ac:dyDescent="0.45">
      <c r="A343" s="20">
        <v>1000371</v>
      </c>
      <c r="B343" s="20" t="s">
        <v>9431</v>
      </c>
      <c r="C343" s="20" t="s">
        <v>13815</v>
      </c>
      <c r="D343" s="20">
        <v>601899545</v>
      </c>
      <c r="E343" s="20" t="str">
        <f>VLOOKUP(A343,'REPORTE'!$A$1:$AG$1961,5,0)</f>
        <v>ECUATORIANO(A)</v>
      </c>
      <c r="F343" s="20" t="str">
        <f>VLOOKUP(A343,'REPORTE'!$A$1:$AG$1961,18,0)</f>
        <v>M</v>
      </c>
      <c r="G343" s="20" t="str">
        <f>VLOOKUP(A343,'REPORTE'!$A$1:$AG$1961,6,0)</f>
        <v>NACIONAL</v>
      </c>
      <c r="H343" s="20" t="str">
        <f>VLOOKUP(A343,'REPORTE'!$A$1:$AG$1961,30,0)</f>
        <v>Primaria</v>
      </c>
      <c r="I343" s="20" t="str">
        <f>VLOOKUP(A343,'REPORTE'!$A$1:$AG$1961,31,0)</f>
        <v>CHIMBORAZO</v>
      </c>
      <c r="J343" s="20" t="str">
        <f>VLOOKUP(A343,'REPORTE'!$A$1:$AG$1961,32,0)</f>
        <v>GUANO</v>
      </c>
      <c r="K343" s="20" t="str">
        <f>VLOOKUP(A343,'REPORTE'!$A$1:$AG$1961,33,0)</f>
        <v>EL ROSARIO</v>
      </c>
      <c r="L343" s="20" t="str">
        <f>VLOOKUP(K343,PROVINCIAS!$F$1:$G$1171,2,0)</f>
        <v>RURAL</v>
      </c>
      <c r="M343" s="20">
        <v>1000434</v>
      </c>
      <c r="N343" s="20" t="s">
        <v>15374</v>
      </c>
      <c r="O343" s="20"/>
      <c r="P343" s="20">
        <v>5.03</v>
      </c>
      <c r="Q343" s="20" t="s">
        <v>11150</v>
      </c>
      <c r="R343" s="20" t="s">
        <v>11150</v>
      </c>
      <c r="S343" s="20" t="s">
        <v>11150</v>
      </c>
      <c r="T343" s="20" t="s">
        <v>11150</v>
      </c>
      <c r="U343" s="20" t="s">
        <v>11150</v>
      </c>
      <c r="V343" s="20" t="s">
        <v>11150</v>
      </c>
      <c r="W343" s="20">
        <v>5.03</v>
      </c>
    </row>
    <row r="344" spans="1:23" x14ac:dyDescent="0.45">
      <c r="A344" s="20">
        <v>1000372</v>
      </c>
      <c r="B344" s="20" t="s">
        <v>9431</v>
      </c>
      <c r="C344" s="20" t="s">
        <v>13816</v>
      </c>
      <c r="D344" s="20">
        <v>1716991755</v>
      </c>
      <c r="E344" s="20" t="str">
        <f>VLOOKUP(A344,'REPORTE'!$A$1:$AG$1961,5,0)</f>
        <v>ECUATORIANO(A)</v>
      </c>
      <c r="F344" s="20" t="str">
        <f>VLOOKUP(A344,'REPORTE'!$A$1:$AG$1961,18,0)</f>
        <v>F</v>
      </c>
      <c r="G344" s="20" t="str">
        <f>VLOOKUP(A344,'REPORTE'!$A$1:$AG$1961,6,0)</f>
        <v>NACIONAL</v>
      </c>
      <c r="H344" s="20" t="str">
        <f>VLOOKUP(A344,'REPORTE'!$A$1:$AG$1961,30,0)</f>
        <v>Secundaria</v>
      </c>
      <c r="I344" s="20" t="str">
        <f>VLOOKUP(A344,'REPORTE'!$A$1:$AG$1961,31,0)</f>
        <v>PICHINCHA</v>
      </c>
      <c r="J344" s="20" t="str">
        <f>VLOOKUP(A344,'REPORTE'!$A$1:$AG$1961,32,0)</f>
        <v>QUITO</v>
      </c>
      <c r="K344" s="20" t="str">
        <f>VLOOKUP(A344,'REPORTE'!$A$1:$AG$1961,33,0)</f>
        <v>SAN BLAS</v>
      </c>
      <c r="L344" s="20" t="str">
        <f>VLOOKUP(K344,PROVINCIAS!$F$1:$G$1171,2,0)</f>
        <v>URBANA</v>
      </c>
      <c r="M344" s="20">
        <v>1000435</v>
      </c>
      <c r="N344" s="20" t="s">
        <v>15374</v>
      </c>
      <c r="O344" s="20"/>
      <c r="P344" s="20">
        <v>10.3</v>
      </c>
      <c r="Q344" s="20" t="s">
        <v>11150</v>
      </c>
      <c r="R344" s="20" t="s">
        <v>11150</v>
      </c>
      <c r="S344" s="20" t="s">
        <v>11150</v>
      </c>
      <c r="T344" s="20" t="s">
        <v>11150</v>
      </c>
      <c r="U344" s="20" t="s">
        <v>11150</v>
      </c>
      <c r="V344" s="20" t="s">
        <v>11150</v>
      </c>
      <c r="W344" s="20">
        <v>10.3</v>
      </c>
    </row>
    <row r="345" spans="1:23" x14ac:dyDescent="0.45">
      <c r="A345" s="20">
        <v>1000373</v>
      </c>
      <c r="B345" s="20" t="s">
        <v>9431</v>
      </c>
      <c r="C345" s="20" t="s">
        <v>9838</v>
      </c>
      <c r="D345" s="20">
        <v>1726525205</v>
      </c>
      <c r="E345" s="20" t="str">
        <f>VLOOKUP(A345,'REPORTE'!$A$1:$AG$1961,5,0)</f>
        <v>ECUATORIANO(A) INDIGENA</v>
      </c>
      <c r="F345" s="20" t="str">
        <f>VLOOKUP(A345,'REPORTE'!$A$1:$AG$1961,18,0)</f>
        <v>F</v>
      </c>
      <c r="G345" s="20" t="str">
        <f>VLOOKUP(A345,'REPORTE'!$A$1:$AG$1961,6,0)</f>
        <v>NACIONAL</v>
      </c>
      <c r="H345" s="20" t="str">
        <f>VLOOKUP(A345,'REPORTE'!$A$1:$AG$1961,30,0)</f>
        <v>Secundaria</v>
      </c>
      <c r="I345" s="20" t="str">
        <f>VLOOKUP(A345,'REPORTE'!$A$1:$AG$1961,31,0)</f>
        <v>PICHINCHA</v>
      </c>
      <c r="J345" s="20" t="str">
        <f>VLOOKUP(A345,'REPORTE'!$A$1:$AG$1961,32,0)</f>
        <v>QUITO</v>
      </c>
      <c r="K345" s="20" t="str">
        <f>VLOOKUP(A345,'REPORTE'!$A$1:$AG$1961,33,0)</f>
        <v>LA LIBERTAD</v>
      </c>
      <c r="L345" s="20" t="str">
        <f>VLOOKUP(K345,PROVINCIAS!$F$1:$G$1171,2,0)</f>
        <v>RURAL</v>
      </c>
      <c r="M345" s="20">
        <v>1000436</v>
      </c>
      <c r="N345" s="20" t="s">
        <v>15374</v>
      </c>
      <c r="O345" s="20"/>
      <c r="P345" s="20">
        <v>0.28999999999999998</v>
      </c>
      <c r="Q345" s="20" t="s">
        <v>11150</v>
      </c>
      <c r="R345" s="20" t="s">
        <v>11150</v>
      </c>
      <c r="S345" s="20" t="s">
        <v>11150</v>
      </c>
      <c r="T345" s="20" t="s">
        <v>11150</v>
      </c>
      <c r="U345" s="20" t="s">
        <v>11150</v>
      </c>
      <c r="V345" s="20" t="s">
        <v>11150</v>
      </c>
      <c r="W345" s="20">
        <v>0.28999999999999998</v>
      </c>
    </row>
    <row r="346" spans="1:23" x14ac:dyDescent="0.45">
      <c r="A346" s="20">
        <v>1000374</v>
      </c>
      <c r="B346" s="20" t="s">
        <v>9431</v>
      </c>
      <c r="C346" s="20" t="s">
        <v>13817</v>
      </c>
      <c r="D346" s="20">
        <v>603411000</v>
      </c>
      <c r="E346" s="20" t="str">
        <f>VLOOKUP(A346,'REPORTE'!$A$1:$AG$1961,5,0)</f>
        <v>ECUATORIANO(A)</v>
      </c>
      <c r="F346" s="20" t="str">
        <f>VLOOKUP(A346,'REPORTE'!$A$1:$AG$1961,18,0)</f>
        <v>M</v>
      </c>
      <c r="G346" s="20" t="str">
        <f>VLOOKUP(A346,'REPORTE'!$A$1:$AG$1961,6,0)</f>
        <v>NACIONAL</v>
      </c>
      <c r="H346" s="20" t="str">
        <f>VLOOKUP(A346,'REPORTE'!$A$1:$AG$1961,30,0)</f>
        <v>Primaria</v>
      </c>
      <c r="I346" s="20" t="str">
        <f>VLOOKUP(A346,'REPORTE'!$A$1:$AG$1961,31,0)</f>
        <v>CHIMBORAZO</v>
      </c>
      <c r="J346" s="20" t="str">
        <f>VLOOKUP(A346,'REPORTE'!$A$1:$AG$1961,32,0)</f>
        <v>RIOBAMBA</v>
      </c>
      <c r="K346" s="20" t="str">
        <f>VLOOKUP(A346,'REPORTE'!$A$1:$AG$1961,33,0)</f>
        <v>VELOZ</v>
      </c>
      <c r="L346" s="20" t="str">
        <f>VLOOKUP(K346,PROVINCIAS!$F$1:$G$1171,2,0)</f>
        <v>URBANA</v>
      </c>
      <c r="M346" s="20">
        <v>1000437</v>
      </c>
      <c r="N346" s="20" t="s">
        <v>15374</v>
      </c>
      <c r="O346" s="20"/>
      <c r="P346" s="20">
        <v>14.92</v>
      </c>
      <c r="Q346" s="20" t="s">
        <v>11150</v>
      </c>
      <c r="R346" s="20" t="s">
        <v>11150</v>
      </c>
      <c r="S346" s="20" t="s">
        <v>11150</v>
      </c>
      <c r="T346" s="20" t="s">
        <v>11150</v>
      </c>
      <c r="U346" s="20" t="s">
        <v>11150</v>
      </c>
      <c r="V346" s="20" t="s">
        <v>11150</v>
      </c>
      <c r="W346" s="20">
        <v>14.92</v>
      </c>
    </row>
    <row r="347" spans="1:23" x14ac:dyDescent="0.45">
      <c r="A347" s="20">
        <v>1000375</v>
      </c>
      <c r="B347" s="20" t="s">
        <v>9431</v>
      </c>
      <c r="C347" s="20" t="s">
        <v>14613</v>
      </c>
      <c r="D347" s="20">
        <v>151693397</v>
      </c>
      <c r="E347" s="20" t="str">
        <f>VLOOKUP(A347,'REPORTE'!$A$1:$AG$1961,5,0)</f>
        <v>ECUATORIANO(A) INDIGENA</v>
      </c>
      <c r="F347" s="20" t="str">
        <f>VLOOKUP(A347,'REPORTE'!$A$1:$AG$1961,18,0)</f>
        <v>F</v>
      </c>
      <c r="G347" s="20" t="str">
        <f>VLOOKUP(A347,'REPORTE'!$A$1:$AG$1961,6,0)</f>
        <v>NACIONAL</v>
      </c>
      <c r="H347" s="20" t="str">
        <f>VLOOKUP(A347,'REPORTE'!$A$1:$AG$1961,30,0)</f>
        <v>Ninguna</v>
      </c>
      <c r="I347" s="20" t="str">
        <f>VLOOKUP(A347,'REPORTE'!$A$1:$AG$1961,31,0)</f>
        <v>AZUAY</v>
      </c>
      <c r="J347" s="20" t="str">
        <f>VLOOKUP(A347,'REPORTE'!$A$1:$AG$1961,32,0)</f>
        <v>CUENCA</v>
      </c>
      <c r="K347" s="20" t="str">
        <f>VLOOKUP(A347,'REPORTE'!$A$1:$AG$1961,33,0)</f>
        <v>BELLAVISTA</v>
      </c>
      <c r="L347" s="20" t="str">
        <f>VLOOKUP(K347,PROVINCIAS!$F$1:$G$1171,2,0)</f>
        <v>URBANA</v>
      </c>
      <c r="M347" s="20">
        <v>1000438</v>
      </c>
      <c r="N347" s="20" t="s">
        <v>15374</v>
      </c>
      <c r="O347" s="20"/>
      <c r="P347" s="20">
        <v>20.25</v>
      </c>
      <c r="Q347" s="20" t="s">
        <v>11150</v>
      </c>
      <c r="R347" s="20" t="s">
        <v>11150</v>
      </c>
      <c r="S347" s="20" t="s">
        <v>11150</v>
      </c>
      <c r="T347" s="20" t="s">
        <v>11150</v>
      </c>
      <c r="U347" s="20" t="s">
        <v>11150</v>
      </c>
      <c r="V347" s="20" t="s">
        <v>11150</v>
      </c>
      <c r="W347" s="20">
        <v>20.25</v>
      </c>
    </row>
    <row r="348" spans="1:23" x14ac:dyDescent="0.45">
      <c r="A348" s="20">
        <v>1000377</v>
      </c>
      <c r="B348" s="20" t="s">
        <v>9431</v>
      </c>
      <c r="C348" s="20" t="s">
        <v>10186</v>
      </c>
      <c r="D348" s="20">
        <v>601122377</v>
      </c>
      <c r="E348" s="20" t="str">
        <f>VLOOKUP(A348,'REPORTE'!$A$1:$AG$1961,5,0)</f>
        <v>ECUATORIANO(A) INDIGENA</v>
      </c>
      <c r="F348" s="20" t="str">
        <f>VLOOKUP(A348,'REPORTE'!$A$1:$AG$1961,18,0)</f>
        <v>F</v>
      </c>
      <c r="G348" s="20" t="str">
        <f>VLOOKUP(A348,'REPORTE'!$A$1:$AG$1961,6,0)</f>
        <v>NACIONAL</v>
      </c>
      <c r="H348" s="20" t="str">
        <f>VLOOKUP(A348,'REPORTE'!$A$1:$AG$1961,30,0)</f>
        <v>Primaria</v>
      </c>
      <c r="I348" s="20" t="str">
        <f>VLOOKUP(A348,'REPORTE'!$A$1:$AG$1961,31,0)</f>
        <v>CHIMBORAZO</v>
      </c>
      <c r="J348" s="20" t="str">
        <f>VLOOKUP(A348,'REPORTE'!$A$1:$AG$1961,32,0)</f>
        <v>RIOBAMBA</v>
      </c>
      <c r="K348" s="20" t="str">
        <f>VLOOKUP(A348,'REPORTE'!$A$1:$AG$1961,33,0)</f>
        <v>YARUQUIES</v>
      </c>
      <c r="L348" s="20" t="str">
        <f>VLOOKUP(K348,PROVINCIAS!$F$1:$G$1171,2,0)</f>
        <v>URBANA</v>
      </c>
      <c r="M348" s="20">
        <v>1000440</v>
      </c>
      <c r="N348" s="20" t="s">
        <v>15374</v>
      </c>
      <c r="O348" s="20"/>
      <c r="P348" s="20">
        <v>0</v>
      </c>
      <c r="Q348" s="20" t="s">
        <v>11150</v>
      </c>
      <c r="R348" s="20" t="s">
        <v>11150</v>
      </c>
      <c r="S348" s="20" t="s">
        <v>11150</v>
      </c>
      <c r="T348" s="20" t="s">
        <v>11150</v>
      </c>
      <c r="U348" s="20" t="s">
        <v>11150</v>
      </c>
      <c r="V348" s="20" t="s">
        <v>11150</v>
      </c>
      <c r="W348" s="20">
        <v>0</v>
      </c>
    </row>
    <row r="349" spans="1:23" x14ac:dyDescent="0.45">
      <c r="A349" s="20">
        <v>1000297</v>
      </c>
      <c r="B349" s="20" t="s">
        <v>9431</v>
      </c>
      <c r="C349" s="20" t="s">
        <v>13768</v>
      </c>
      <c r="D349" s="20">
        <v>1751189844</v>
      </c>
      <c r="E349" s="20" t="str">
        <f>VLOOKUP(A349,'REPORTE'!$A$1:$AG$1961,5,0)</f>
        <v>ECUATORIANO(A) INDIGENA</v>
      </c>
      <c r="F349" s="20" t="str">
        <f>VLOOKUP(A349,'REPORTE'!$A$1:$AG$1961,18,0)</f>
        <v>M</v>
      </c>
      <c r="G349" s="20" t="str">
        <f>VLOOKUP(A349,'REPORTE'!$A$1:$AG$1961,6,0)</f>
        <v>NACIONAL</v>
      </c>
      <c r="H349" s="20" t="str">
        <f>VLOOKUP(A349,'REPORTE'!$A$1:$AG$1961,30,0)</f>
        <v>Secundaria</v>
      </c>
      <c r="I349" s="20" t="str">
        <f>VLOOKUP(A349,'REPORTE'!$A$1:$AG$1961,31,0)</f>
        <v>PICHINCHA</v>
      </c>
      <c r="J349" s="20" t="str">
        <f>VLOOKUP(A349,'REPORTE'!$A$1:$AG$1961,32,0)</f>
        <v>QUITO</v>
      </c>
      <c r="K349" s="20" t="str">
        <f>VLOOKUP(A349,'REPORTE'!$A$1:$AG$1961,33,0)</f>
        <v>COTOCOLLAO</v>
      </c>
      <c r="L349" s="20" t="str">
        <f>VLOOKUP(K349,PROVINCIAS!$F$1:$G$1171,2,0)</f>
        <v>URBANA</v>
      </c>
      <c r="M349" s="20">
        <v>1000441</v>
      </c>
      <c r="N349" s="20" t="s">
        <v>15374</v>
      </c>
      <c r="O349" s="20"/>
      <c r="P349" s="20">
        <v>50.01</v>
      </c>
      <c r="Q349" s="20" t="s">
        <v>11150</v>
      </c>
      <c r="R349" s="20" t="s">
        <v>11150</v>
      </c>
      <c r="S349" s="20" t="s">
        <v>11150</v>
      </c>
      <c r="T349" s="20" t="s">
        <v>11150</v>
      </c>
      <c r="U349" s="20" t="s">
        <v>11150</v>
      </c>
      <c r="V349" s="20" t="s">
        <v>11150</v>
      </c>
      <c r="W349" s="20">
        <v>50.01</v>
      </c>
    </row>
    <row r="350" spans="1:23" x14ac:dyDescent="0.45">
      <c r="A350" s="20">
        <v>1000379</v>
      </c>
      <c r="B350" s="20" t="s">
        <v>9431</v>
      </c>
      <c r="C350" s="20" t="s">
        <v>10069</v>
      </c>
      <c r="D350" s="20">
        <v>1702999218</v>
      </c>
      <c r="E350" s="20" t="str">
        <f>VLOOKUP(A350,'REPORTE'!$A$1:$AG$1961,5,0)</f>
        <v>ECUATORIANO(A)</v>
      </c>
      <c r="F350" s="20" t="str">
        <f>VLOOKUP(A350,'REPORTE'!$A$1:$AG$1961,18,0)</f>
        <v>M</v>
      </c>
      <c r="G350" s="20" t="str">
        <f>VLOOKUP(A350,'REPORTE'!$A$1:$AG$1961,6,0)</f>
        <v>NACIONAL</v>
      </c>
      <c r="H350" s="20" t="str">
        <f>VLOOKUP(A350,'REPORTE'!$A$1:$AG$1961,30,0)</f>
        <v>Secundaria</v>
      </c>
      <c r="I350" s="20" t="str">
        <f>VLOOKUP(A350,'REPORTE'!$A$1:$AG$1961,31,0)</f>
        <v>PICHINCHA</v>
      </c>
      <c r="J350" s="20" t="str">
        <f>VLOOKUP(A350,'REPORTE'!$A$1:$AG$1961,32,0)</f>
        <v>QUITO</v>
      </c>
      <c r="K350" s="20" t="str">
        <f>VLOOKUP(A350,'REPORTE'!$A$1:$AG$1961,33,0)</f>
        <v>COTOCOLLAO</v>
      </c>
      <c r="L350" s="20" t="str">
        <f>VLOOKUP(K350,PROVINCIAS!$F$1:$G$1171,2,0)</f>
        <v>URBANA</v>
      </c>
      <c r="M350" s="20">
        <v>1000442</v>
      </c>
      <c r="N350" s="20" t="s">
        <v>15374</v>
      </c>
      <c r="O350" s="20"/>
      <c r="P350" s="20">
        <v>82.65</v>
      </c>
      <c r="Q350" s="20" t="s">
        <v>11150</v>
      </c>
      <c r="R350" s="20" t="s">
        <v>11150</v>
      </c>
      <c r="S350" s="20" t="s">
        <v>11150</v>
      </c>
      <c r="T350" s="20" t="s">
        <v>11150</v>
      </c>
      <c r="U350" s="20" t="s">
        <v>11150</v>
      </c>
      <c r="V350" s="20" t="s">
        <v>11150</v>
      </c>
      <c r="W350" s="20">
        <v>82.65</v>
      </c>
    </row>
    <row r="351" spans="1:23" x14ac:dyDescent="0.45">
      <c r="A351" s="20">
        <v>1000380</v>
      </c>
      <c r="B351" s="20" t="s">
        <v>9431</v>
      </c>
      <c r="C351" s="20" t="s">
        <v>9624</v>
      </c>
      <c r="D351" s="20">
        <v>1711425106</v>
      </c>
      <c r="E351" s="20" t="str">
        <f>VLOOKUP(A351,'REPORTE'!$A$1:$AG$1961,5,0)</f>
        <v>ECUATORIANO(A)</v>
      </c>
      <c r="F351" s="20" t="str">
        <f>VLOOKUP(A351,'REPORTE'!$A$1:$AG$1961,18,0)</f>
        <v>M</v>
      </c>
      <c r="G351" s="20" t="str">
        <f>VLOOKUP(A351,'REPORTE'!$A$1:$AG$1961,6,0)</f>
        <v>NACIONAL</v>
      </c>
      <c r="H351" s="20" t="str">
        <f>VLOOKUP(A351,'REPORTE'!$A$1:$AG$1961,30,0)</f>
        <v>Secundaria</v>
      </c>
      <c r="I351" s="20" t="str">
        <f>VLOOKUP(A351,'REPORTE'!$A$1:$AG$1961,31,0)</f>
        <v>PICHINCHA</v>
      </c>
      <c r="J351" s="20" t="str">
        <f>VLOOKUP(A351,'REPORTE'!$A$1:$AG$1961,32,0)</f>
        <v>QUITO</v>
      </c>
      <c r="K351" s="20" t="str">
        <f>VLOOKUP(A351,'REPORTE'!$A$1:$AG$1961,33,0)</f>
        <v>COTOCOLLAO</v>
      </c>
      <c r="L351" s="20" t="str">
        <f>VLOOKUP(K351,PROVINCIAS!$F$1:$G$1171,2,0)</f>
        <v>URBANA</v>
      </c>
      <c r="M351" s="20">
        <v>1000443</v>
      </c>
      <c r="N351" s="20" t="s">
        <v>15374</v>
      </c>
      <c r="O351" s="20"/>
      <c r="P351" s="20">
        <v>0</v>
      </c>
      <c r="Q351" s="20" t="s">
        <v>11150</v>
      </c>
      <c r="R351" s="20" t="s">
        <v>11150</v>
      </c>
      <c r="S351" s="20" t="s">
        <v>11150</v>
      </c>
      <c r="T351" s="20" t="s">
        <v>11150</v>
      </c>
      <c r="U351" s="20" t="s">
        <v>11150</v>
      </c>
      <c r="V351" s="20" t="s">
        <v>11150</v>
      </c>
      <c r="W351" s="20">
        <v>0</v>
      </c>
    </row>
    <row r="352" spans="1:23" x14ac:dyDescent="0.45">
      <c r="A352" s="20">
        <v>1000381</v>
      </c>
      <c r="B352" s="20" t="s">
        <v>9431</v>
      </c>
      <c r="C352" s="20" t="s">
        <v>9811</v>
      </c>
      <c r="D352" s="20">
        <v>1714122049</v>
      </c>
      <c r="E352" s="20" t="str">
        <f>VLOOKUP(A352,'REPORTE'!$A$1:$AG$1961,5,0)</f>
        <v>ECUATORIANO(A)</v>
      </c>
      <c r="F352" s="20" t="str">
        <f>VLOOKUP(A352,'REPORTE'!$A$1:$AG$1961,18,0)</f>
        <v>M</v>
      </c>
      <c r="G352" s="20" t="str">
        <f>VLOOKUP(A352,'REPORTE'!$A$1:$AG$1961,6,0)</f>
        <v>NACIONAL</v>
      </c>
      <c r="H352" s="20" t="str">
        <f>VLOOKUP(A352,'REPORTE'!$A$1:$AG$1961,30,0)</f>
        <v>Secundaria</v>
      </c>
      <c r="I352" s="20" t="str">
        <f>VLOOKUP(A352,'REPORTE'!$A$1:$AG$1961,31,0)</f>
        <v>PICHINCHA</v>
      </c>
      <c r="J352" s="20" t="str">
        <f>VLOOKUP(A352,'REPORTE'!$A$1:$AG$1961,32,0)</f>
        <v>QUITO</v>
      </c>
      <c r="K352" s="20" t="str">
        <f>VLOOKUP(A352,'REPORTE'!$A$1:$AG$1961,33,0)</f>
        <v>COTOCOLLAO</v>
      </c>
      <c r="L352" s="20" t="str">
        <f>VLOOKUP(K352,PROVINCIAS!$F$1:$G$1171,2,0)</f>
        <v>URBANA</v>
      </c>
      <c r="M352" s="20">
        <v>1000444</v>
      </c>
      <c r="N352" s="20" t="s">
        <v>15374</v>
      </c>
      <c r="O352" s="20"/>
      <c r="P352" s="20">
        <v>6.73</v>
      </c>
      <c r="Q352" s="20" t="s">
        <v>11150</v>
      </c>
      <c r="R352" s="20" t="s">
        <v>11150</v>
      </c>
      <c r="S352" s="20" t="s">
        <v>11150</v>
      </c>
      <c r="T352" s="20" t="s">
        <v>11955</v>
      </c>
      <c r="U352" s="20" t="s">
        <v>11150</v>
      </c>
      <c r="V352" s="20" t="s">
        <v>12078</v>
      </c>
      <c r="W352" s="20">
        <v>306.73</v>
      </c>
    </row>
    <row r="353" spans="1:23" x14ac:dyDescent="0.45">
      <c r="A353" s="20">
        <v>1000383</v>
      </c>
      <c r="B353" s="20" t="s">
        <v>9431</v>
      </c>
      <c r="C353" s="20" t="s">
        <v>13822</v>
      </c>
      <c r="D353" s="20">
        <v>1702730977</v>
      </c>
      <c r="E353" s="20" t="str">
        <f>VLOOKUP(A353,'REPORTE'!$A$1:$AG$1961,5,0)</f>
        <v>ECUATORIANO(A)</v>
      </c>
      <c r="F353" s="20" t="str">
        <f>VLOOKUP(A353,'REPORTE'!$A$1:$AG$1961,18,0)</f>
        <v>F</v>
      </c>
      <c r="G353" s="20" t="str">
        <f>VLOOKUP(A353,'REPORTE'!$A$1:$AG$1961,6,0)</f>
        <v>NACIONAL</v>
      </c>
      <c r="H353" s="20" t="str">
        <f>VLOOKUP(A353,'REPORTE'!$A$1:$AG$1961,30,0)</f>
        <v>Primaria</v>
      </c>
      <c r="I353" s="20" t="str">
        <f>VLOOKUP(A353,'REPORTE'!$A$1:$AG$1961,31,0)</f>
        <v>PICHINCHA</v>
      </c>
      <c r="J353" s="20" t="str">
        <f>VLOOKUP(A353,'REPORTE'!$A$1:$AG$1961,32,0)</f>
        <v>QUITO</v>
      </c>
      <c r="K353" s="20" t="str">
        <f>VLOOKUP(A353,'REPORTE'!$A$1:$AG$1961,33,0)</f>
        <v>CALDERON (CARAPUNGO)</v>
      </c>
      <c r="L353" s="20" t="str">
        <f>VLOOKUP(K353,PROVINCIAS!$F$1:$G$1171,2,0)</f>
        <v>RURAL</v>
      </c>
      <c r="M353" s="20">
        <v>1000445</v>
      </c>
      <c r="N353" s="20" t="s">
        <v>15375</v>
      </c>
      <c r="O353" s="20">
        <v>44496</v>
      </c>
      <c r="P353" s="20">
        <v>144.34</v>
      </c>
      <c r="Q353" s="20" t="s">
        <v>11150</v>
      </c>
      <c r="R353" s="20" t="s">
        <v>11150</v>
      </c>
      <c r="S353" s="20" t="s">
        <v>11150</v>
      </c>
      <c r="T353" s="20" t="s">
        <v>11150</v>
      </c>
      <c r="U353" s="20" t="s">
        <v>11150</v>
      </c>
      <c r="V353" s="20" t="s">
        <v>11150</v>
      </c>
      <c r="W353" s="20">
        <v>144.34</v>
      </c>
    </row>
    <row r="354" spans="1:23" x14ac:dyDescent="0.45">
      <c r="A354" s="20">
        <v>1000385</v>
      </c>
      <c r="B354" s="20" t="s">
        <v>9431</v>
      </c>
      <c r="C354" s="20" t="s">
        <v>13823</v>
      </c>
      <c r="D354" s="20">
        <v>1725292807</v>
      </c>
      <c r="E354" s="20" t="str">
        <f>VLOOKUP(A354,'REPORTE'!$A$1:$AG$1961,5,0)</f>
        <v>ECUATORIANO(A)</v>
      </c>
      <c r="F354" s="20" t="str">
        <f>VLOOKUP(A354,'REPORTE'!$A$1:$AG$1961,18,0)</f>
        <v>M</v>
      </c>
      <c r="G354" s="20" t="str">
        <f>VLOOKUP(A354,'REPORTE'!$A$1:$AG$1961,6,0)</f>
        <v>NACIONAL</v>
      </c>
      <c r="H354" s="20" t="str">
        <f>VLOOKUP(A354,'REPORTE'!$A$1:$AG$1961,30,0)</f>
        <v>Universitaria</v>
      </c>
      <c r="I354" s="20" t="str">
        <f>VLOOKUP(A354,'REPORTE'!$A$1:$AG$1961,31,0)</f>
        <v>GUAYAS</v>
      </c>
      <c r="J354" s="20" t="str">
        <f>VLOOKUP(A354,'REPORTE'!$A$1:$AG$1961,32,0)</f>
        <v>GUAYAQUIL</v>
      </c>
      <c r="K354" s="20" t="str">
        <f>VLOOKUP(A354,'REPORTE'!$A$1:$AG$1961,33,0)</f>
        <v>CARBO (CONCEPCION)</v>
      </c>
      <c r="L354" s="20" t="str">
        <f>VLOOKUP(K354,PROVINCIAS!$F$1:$G$1171,2,0)</f>
        <v>URBANA</v>
      </c>
      <c r="M354" s="20">
        <v>1000446</v>
      </c>
      <c r="N354" s="20" t="s">
        <v>15374</v>
      </c>
      <c r="O354" s="20"/>
      <c r="P354" s="20">
        <v>0.75</v>
      </c>
      <c r="Q354" s="20" t="s">
        <v>11150</v>
      </c>
      <c r="R354" s="20" t="s">
        <v>11150</v>
      </c>
      <c r="S354" s="20" t="s">
        <v>11150</v>
      </c>
      <c r="T354" s="20" t="s">
        <v>11150</v>
      </c>
      <c r="U354" s="20" t="s">
        <v>11150</v>
      </c>
      <c r="V354" s="20" t="s">
        <v>11150</v>
      </c>
      <c r="W354" s="20">
        <v>0.75</v>
      </c>
    </row>
    <row r="355" spans="1:23" x14ac:dyDescent="0.45">
      <c r="A355" s="20">
        <v>1000386</v>
      </c>
      <c r="B355" s="20" t="s">
        <v>9431</v>
      </c>
      <c r="C355" s="20" t="s">
        <v>10421</v>
      </c>
      <c r="D355" s="20">
        <v>1705416020</v>
      </c>
      <c r="E355" s="20" t="str">
        <f>VLOOKUP(A355,'REPORTE'!$A$1:$AG$1961,5,0)</f>
        <v>ECUATORIANO(A)</v>
      </c>
      <c r="F355" s="20" t="str">
        <f>VLOOKUP(A355,'REPORTE'!$A$1:$AG$1961,18,0)</f>
        <v>F</v>
      </c>
      <c r="G355" s="20" t="str">
        <f>VLOOKUP(A355,'REPORTE'!$A$1:$AG$1961,6,0)</f>
        <v>NACIONAL</v>
      </c>
      <c r="H355" s="20" t="str">
        <f>VLOOKUP(A355,'REPORTE'!$A$1:$AG$1961,30,0)</f>
        <v>Primaria</v>
      </c>
      <c r="I355" s="20" t="str">
        <f>VLOOKUP(A355,'REPORTE'!$A$1:$AG$1961,31,0)</f>
        <v>PICHINCHA</v>
      </c>
      <c r="J355" s="20" t="str">
        <f>VLOOKUP(A355,'REPORTE'!$A$1:$AG$1961,32,0)</f>
        <v>QUITO</v>
      </c>
      <c r="K355" s="20" t="str">
        <f>VLOOKUP(A355,'REPORTE'!$A$1:$AG$1961,33,0)</f>
        <v>COTOCOLLAO</v>
      </c>
      <c r="L355" s="20" t="str">
        <f>VLOOKUP(K355,PROVINCIAS!$F$1:$G$1171,2,0)</f>
        <v>URBANA</v>
      </c>
      <c r="M355" s="20">
        <v>1000448</v>
      </c>
      <c r="N355" s="20" t="s">
        <v>15374</v>
      </c>
      <c r="O355" s="20"/>
      <c r="P355" s="20">
        <v>1417.31</v>
      </c>
      <c r="Q355" s="20" t="s">
        <v>11150</v>
      </c>
      <c r="R355" s="20" t="s">
        <v>11150</v>
      </c>
      <c r="S355" s="20" t="s">
        <v>11150</v>
      </c>
      <c r="T355" s="20" t="s">
        <v>11150</v>
      </c>
      <c r="U355" s="20" t="s">
        <v>11150</v>
      </c>
      <c r="V355" s="20" t="s">
        <v>12076</v>
      </c>
      <c r="W355" s="20">
        <v>1417.31</v>
      </c>
    </row>
    <row r="356" spans="1:23" x14ac:dyDescent="0.45">
      <c r="A356" s="20">
        <v>1000387</v>
      </c>
      <c r="B356" s="20" t="s">
        <v>9431</v>
      </c>
      <c r="C356" s="20" t="s">
        <v>10080</v>
      </c>
      <c r="D356" s="20">
        <v>605176312</v>
      </c>
      <c r="E356" s="20" t="str">
        <f>VLOOKUP(A356,'REPORTE'!$A$1:$AG$1961,5,0)</f>
        <v>ECUATORIANO(A) INDIGENA</v>
      </c>
      <c r="F356" s="20" t="str">
        <f>VLOOKUP(A356,'REPORTE'!$A$1:$AG$1961,18,0)</f>
        <v>M</v>
      </c>
      <c r="G356" s="20" t="str">
        <f>VLOOKUP(A356,'REPORTE'!$A$1:$AG$1961,6,0)</f>
        <v>NACIONAL</v>
      </c>
      <c r="H356" s="20" t="str">
        <f>VLOOKUP(A356,'REPORTE'!$A$1:$AG$1961,30,0)</f>
        <v>Universitaria</v>
      </c>
      <c r="I356" s="20" t="str">
        <f>VLOOKUP(A356,'REPORTE'!$A$1:$AG$1961,31,0)</f>
        <v>CHIMBORAZO</v>
      </c>
      <c r="J356" s="20" t="str">
        <f>VLOOKUP(A356,'REPORTE'!$A$1:$AG$1961,32,0)</f>
        <v>RIOBAMBA</v>
      </c>
      <c r="K356" s="20" t="str">
        <f>VLOOKUP(A356,'REPORTE'!$A$1:$AG$1961,33,0)</f>
        <v>YARUQUIES</v>
      </c>
      <c r="L356" s="20" t="str">
        <f>VLOOKUP(K356,PROVINCIAS!$F$1:$G$1171,2,0)</f>
        <v>URBANA</v>
      </c>
      <c r="M356" s="20">
        <v>1000449</v>
      </c>
      <c r="N356" s="20" t="s">
        <v>15374</v>
      </c>
      <c r="O356" s="20"/>
      <c r="P356" s="20">
        <v>0.69</v>
      </c>
      <c r="Q356" s="20" t="s">
        <v>11150</v>
      </c>
      <c r="R356" s="20" t="s">
        <v>11150</v>
      </c>
      <c r="S356" s="20" t="s">
        <v>11150</v>
      </c>
      <c r="T356" s="20" t="s">
        <v>11150</v>
      </c>
      <c r="U356" s="20" t="s">
        <v>11150</v>
      </c>
      <c r="V356" s="20" t="s">
        <v>11150</v>
      </c>
      <c r="W356" s="20">
        <v>0.69</v>
      </c>
    </row>
    <row r="357" spans="1:23" x14ac:dyDescent="0.45">
      <c r="A357" s="20">
        <v>1000388</v>
      </c>
      <c r="B357" s="20" t="s">
        <v>9431</v>
      </c>
      <c r="C357" s="20" t="s">
        <v>13825</v>
      </c>
      <c r="D357" s="20">
        <v>604393629</v>
      </c>
      <c r="E357" s="20" t="str">
        <f>VLOOKUP(A357,'REPORTE'!$A$1:$AG$1961,5,0)</f>
        <v>ECUATORIANO(A) INDIGENA</v>
      </c>
      <c r="F357" s="20" t="str">
        <f>VLOOKUP(A357,'REPORTE'!$A$1:$AG$1961,18,0)</f>
        <v>M</v>
      </c>
      <c r="G357" s="20" t="str">
        <f>VLOOKUP(A357,'REPORTE'!$A$1:$AG$1961,6,0)</f>
        <v>NACIONAL</v>
      </c>
      <c r="H357" s="20" t="str">
        <f>VLOOKUP(A357,'REPORTE'!$A$1:$AG$1961,30,0)</f>
        <v>Universitaria</v>
      </c>
      <c r="I357" s="20" t="str">
        <f>VLOOKUP(A357,'REPORTE'!$A$1:$AG$1961,31,0)</f>
        <v>CHIMBORAZO</v>
      </c>
      <c r="J357" s="20" t="str">
        <f>VLOOKUP(A357,'REPORTE'!$A$1:$AG$1961,32,0)</f>
        <v>RIOBAMBA</v>
      </c>
      <c r="K357" s="20" t="str">
        <f>VLOOKUP(A357,'REPORTE'!$A$1:$AG$1961,33,0)</f>
        <v>YARUQUIES</v>
      </c>
      <c r="L357" s="20" t="str">
        <f>VLOOKUP(K357,PROVINCIAS!$F$1:$G$1171,2,0)</f>
        <v>URBANA</v>
      </c>
      <c r="M357" s="20">
        <v>1000450</v>
      </c>
      <c r="N357" s="20" t="s">
        <v>15374</v>
      </c>
      <c r="O357" s="20"/>
      <c r="P357" s="20">
        <v>0.19</v>
      </c>
      <c r="Q357" s="20" t="s">
        <v>11150</v>
      </c>
      <c r="R357" s="20" t="s">
        <v>11150</v>
      </c>
      <c r="S357" s="20" t="s">
        <v>11150</v>
      </c>
      <c r="T357" s="20" t="s">
        <v>11150</v>
      </c>
      <c r="U357" s="20" t="s">
        <v>11150</v>
      </c>
      <c r="V357" s="20" t="s">
        <v>11150</v>
      </c>
      <c r="W357" s="20">
        <v>0.19</v>
      </c>
    </row>
    <row r="358" spans="1:23" x14ac:dyDescent="0.45">
      <c r="A358" s="20">
        <v>1000389</v>
      </c>
      <c r="B358" s="20" t="s">
        <v>9431</v>
      </c>
      <c r="C358" s="20" t="s">
        <v>9749</v>
      </c>
      <c r="D358" s="20">
        <v>603185588</v>
      </c>
      <c r="E358" s="20" t="str">
        <f>VLOOKUP(A358,'REPORTE'!$A$1:$AG$1961,5,0)</f>
        <v>ECUATORIANO(A)</v>
      </c>
      <c r="F358" s="20" t="str">
        <f>VLOOKUP(A358,'REPORTE'!$A$1:$AG$1961,18,0)</f>
        <v>M</v>
      </c>
      <c r="G358" s="20" t="str">
        <f>VLOOKUP(A358,'REPORTE'!$A$1:$AG$1961,6,0)</f>
        <v>NACIONAL</v>
      </c>
      <c r="H358" s="20" t="str">
        <f>VLOOKUP(A358,'REPORTE'!$A$1:$AG$1961,30,0)</f>
        <v>Universitaria</v>
      </c>
      <c r="I358" s="20" t="str">
        <f>VLOOKUP(A358,'REPORTE'!$A$1:$AG$1961,31,0)</f>
        <v>CHIMBORAZO</v>
      </c>
      <c r="J358" s="20" t="str">
        <f>VLOOKUP(A358,'REPORTE'!$A$1:$AG$1961,32,0)</f>
        <v>RIOBAMBA</v>
      </c>
      <c r="K358" s="20" t="str">
        <f>VLOOKUP(A358,'REPORTE'!$A$1:$AG$1961,33,0)</f>
        <v>VELOZ</v>
      </c>
      <c r="L358" s="20" t="str">
        <f>VLOOKUP(K358,PROVINCIAS!$F$1:$G$1171,2,0)</f>
        <v>URBANA</v>
      </c>
      <c r="M358" s="20">
        <v>1000451</v>
      </c>
      <c r="N358" s="20" t="s">
        <v>15374</v>
      </c>
      <c r="O358" s="20"/>
      <c r="P358" s="20">
        <v>0</v>
      </c>
      <c r="Q358" s="20" t="s">
        <v>11150</v>
      </c>
      <c r="R358" s="20" t="s">
        <v>11150</v>
      </c>
      <c r="S358" s="20" t="s">
        <v>11150</v>
      </c>
      <c r="T358" s="20" t="s">
        <v>11150</v>
      </c>
      <c r="U358" s="20" t="s">
        <v>11150</v>
      </c>
      <c r="V358" s="20" t="s">
        <v>11150</v>
      </c>
      <c r="W358" s="20">
        <v>0</v>
      </c>
    </row>
    <row r="359" spans="1:23" x14ac:dyDescent="0.45">
      <c r="A359" s="20">
        <v>1000390</v>
      </c>
      <c r="B359" s="20" t="s">
        <v>9431</v>
      </c>
      <c r="C359" s="20" t="s">
        <v>13828</v>
      </c>
      <c r="D359" s="20">
        <v>1726863507</v>
      </c>
      <c r="E359" s="20" t="str">
        <f>VLOOKUP(A359,'REPORTE'!$A$1:$AG$1961,5,0)</f>
        <v>ECUATORIANO(A)</v>
      </c>
      <c r="F359" s="20" t="str">
        <f>VLOOKUP(A359,'REPORTE'!$A$1:$AG$1961,18,0)</f>
        <v>M</v>
      </c>
      <c r="G359" s="20" t="str">
        <f>VLOOKUP(A359,'REPORTE'!$A$1:$AG$1961,6,0)</f>
        <v>NACIONAL</v>
      </c>
      <c r="H359" s="20" t="str">
        <f>VLOOKUP(A359,'REPORTE'!$A$1:$AG$1961,30,0)</f>
        <v>Secundaria</v>
      </c>
      <c r="I359" s="20" t="str">
        <f>VLOOKUP(A359,'REPORTE'!$A$1:$AG$1961,31,0)</f>
        <v>CHIMBORAZO</v>
      </c>
      <c r="J359" s="20" t="str">
        <f>VLOOKUP(A359,'REPORTE'!$A$1:$AG$1961,32,0)</f>
        <v>RIOBAMBA</v>
      </c>
      <c r="K359" s="20" t="str">
        <f>VLOOKUP(A359,'REPORTE'!$A$1:$AG$1961,33,0)</f>
        <v>CACHA (CAB EN MACHANGARA)</v>
      </c>
      <c r="L359" s="20" t="str">
        <f>VLOOKUP(K359,PROVINCIAS!$F$1:$G$1171,2,0)</f>
        <v>RURAL</v>
      </c>
      <c r="M359" s="20">
        <v>1000452</v>
      </c>
      <c r="N359" s="20" t="s">
        <v>15374</v>
      </c>
      <c r="O359" s="20"/>
      <c r="P359" s="20">
        <v>0.05</v>
      </c>
      <c r="Q359" s="20" t="s">
        <v>11150</v>
      </c>
      <c r="R359" s="20" t="s">
        <v>11150</v>
      </c>
      <c r="S359" s="20" t="s">
        <v>11150</v>
      </c>
      <c r="T359" s="20" t="s">
        <v>11150</v>
      </c>
      <c r="U359" s="20" t="s">
        <v>11150</v>
      </c>
      <c r="V359" s="20" t="s">
        <v>11150</v>
      </c>
      <c r="W359" s="20">
        <v>0.05</v>
      </c>
    </row>
    <row r="360" spans="1:23" x14ac:dyDescent="0.45">
      <c r="A360" s="20">
        <v>1000391</v>
      </c>
      <c r="B360" s="20" t="s">
        <v>9431</v>
      </c>
      <c r="C360" s="20" t="s">
        <v>9841</v>
      </c>
      <c r="D360" s="20">
        <v>1724551997</v>
      </c>
      <c r="E360" s="20" t="str">
        <f>VLOOKUP(A360,'REPORTE'!$A$1:$AG$1961,5,0)</f>
        <v>ECUATORIANO(A) INDIGENA</v>
      </c>
      <c r="F360" s="20" t="str">
        <f>VLOOKUP(A360,'REPORTE'!$A$1:$AG$1961,18,0)</f>
        <v>F</v>
      </c>
      <c r="G360" s="20" t="str">
        <f>VLOOKUP(A360,'REPORTE'!$A$1:$AG$1961,6,0)</f>
        <v>NACIONAL</v>
      </c>
      <c r="H360" s="20" t="str">
        <f>VLOOKUP(A360,'REPORTE'!$A$1:$AG$1961,30,0)</f>
        <v>Secundaria</v>
      </c>
      <c r="I360" s="20" t="str">
        <f>VLOOKUP(A360,'REPORTE'!$A$1:$AG$1961,31,0)</f>
        <v>PICHINCHA</v>
      </c>
      <c r="J360" s="20" t="str">
        <f>VLOOKUP(A360,'REPORTE'!$A$1:$AG$1961,32,0)</f>
        <v>QUITO</v>
      </c>
      <c r="K360" s="20" t="str">
        <f>VLOOKUP(A360,'REPORTE'!$A$1:$AG$1961,33,0)</f>
        <v>COTOCOLLAO</v>
      </c>
      <c r="L360" s="20" t="str">
        <f>VLOOKUP(K360,PROVINCIAS!$F$1:$G$1171,2,0)</f>
        <v>URBANA</v>
      </c>
      <c r="M360" s="20">
        <v>1000453</v>
      </c>
      <c r="N360" s="20" t="s">
        <v>15374</v>
      </c>
      <c r="O360" s="20"/>
      <c r="P360" s="20">
        <v>69.66</v>
      </c>
      <c r="Q360" s="20" t="s">
        <v>11150</v>
      </c>
      <c r="R360" s="20" t="s">
        <v>11150</v>
      </c>
      <c r="S360" s="20" t="s">
        <v>11150</v>
      </c>
      <c r="T360" s="20" t="s">
        <v>11150</v>
      </c>
      <c r="U360" s="20" t="s">
        <v>11150</v>
      </c>
      <c r="V360" s="20" t="s">
        <v>11150</v>
      </c>
      <c r="W360" s="20">
        <v>69.66</v>
      </c>
    </row>
    <row r="361" spans="1:23" x14ac:dyDescent="0.45">
      <c r="A361" s="20">
        <v>1000392</v>
      </c>
      <c r="B361" s="20" t="s">
        <v>9431</v>
      </c>
      <c r="C361" s="20" t="s">
        <v>13829</v>
      </c>
      <c r="D361" s="20">
        <v>1001827730</v>
      </c>
      <c r="E361" s="20" t="str">
        <f>VLOOKUP(A361,'REPORTE'!$A$1:$AG$1961,5,0)</f>
        <v>ECUATORIANO(A) INDIGENA</v>
      </c>
      <c r="F361" s="20" t="str">
        <f>VLOOKUP(A361,'REPORTE'!$A$1:$AG$1961,18,0)</f>
        <v>F</v>
      </c>
      <c r="G361" s="20" t="str">
        <f>VLOOKUP(A361,'REPORTE'!$A$1:$AG$1961,6,0)</f>
        <v>NACIONAL</v>
      </c>
      <c r="H361" s="20" t="str">
        <f>VLOOKUP(A361,'REPORTE'!$A$1:$AG$1961,30,0)</f>
        <v>Formación Técnica (Intermedia)</v>
      </c>
      <c r="I361" s="20" t="str">
        <f>VLOOKUP(A361,'REPORTE'!$A$1:$AG$1961,31,0)</f>
        <v>IMBABURA</v>
      </c>
      <c r="J361" s="20" t="str">
        <f>VLOOKUP(A361,'REPORTE'!$A$1:$AG$1961,32,0)</f>
        <v>OTAVALO</v>
      </c>
      <c r="K361" s="20" t="str">
        <f>VLOOKUP(A361,'REPORTE'!$A$1:$AG$1961,33,0)</f>
        <v>GONZALEZ SUAREZ</v>
      </c>
      <c r="L361" s="20" t="str">
        <f>VLOOKUP(K361,PROVINCIAS!$F$1:$G$1171,2,0)</f>
        <v>URBANA</v>
      </c>
      <c r="M361" s="20">
        <v>1000454</v>
      </c>
      <c r="N361" s="20" t="s">
        <v>15374</v>
      </c>
      <c r="O361" s="20"/>
      <c r="P361" s="20">
        <v>51.57</v>
      </c>
      <c r="Q361" s="20" t="s">
        <v>11150</v>
      </c>
      <c r="R361" s="20" t="s">
        <v>11150</v>
      </c>
      <c r="S361" s="20" t="s">
        <v>11150</v>
      </c>
      <c r="T361" s="20" t="s">
        <v>11150</v>
      </c>
      <c r="U361" s="20" t="s">
        <v>11150</v>
      </c>
      <c r="V361" s="20" t="s">
        <v>11150</v>
      </c>
      <c r="W361" s="20">
        <v>51.57</v>
      </c>
    </row>
    <row r="362" spans="1:23" x14ac:dyDescent="0.45">
      <c r="A362" s="20">
        <v>1000393</v>
      </c>
      <c r="B362" s="20" t="s">
        <v>9431</v>
      </c>
      <c r="C362" s="20" t="s">
        <v>13830</v>
      </c>
      <c r="D362" s="20">
        <v>1724433733</v>
      </c>
      <c r="E362" s="20" t="str">
        <f>VLOOKUP(A362,'REPORTE'!$A$1:$AG$1961,5,0)</f>
        <v>ECUATORIANO(A) INDIGENA</v>
      </c>
      <c r="F362" s="20" t="str">
        <f>VLOOKUP(A362,'REPORTE'!$A$1:$AG$1961,18,0)</f>
        <v>F</v>
      </c>
      <c r="G362" s="20" t="str">
        <f>VLOOKUP(A362,'REPORTE'!$A$1:$AG$1961,6,0)</f>
        <v>NACIONAL</v>
      </c>
      <c r="H362" s="20" t="str">
        <f>VLOOKUP(A362,'REPORTE'!$A$1:$AG$1961,30,0)</f>
        <v>Secundaria</v>
      </c>
      <c r="I362" s="20" t="str">
        <f>VLOOKUP(A362,'REPORTE'!$A$1:$AG$1961,31,0)</f>
        <v>PICHINCHA</v>
      </c>
      <c r="J362" s="20" t="str">
        <f>VLOOKUP(A362,'REPORTE'!$A$1:$AG$1961,32,0)</f>
        <v>QUITO</v>
      </c>
      <c r="K362" s="20" t="str">
        <f>VLOOKUP(A362,'REPORTE'!$A$1:$AG$1961,33,0)</f>
        <v>SAN BLAS</v>
      </c>
      <c r="L362" s="20" t="str">
        <f>VLOOKUP(K362,PROVINCIAS!$F$1:$G$1171,2,0)</f>
        <v>URBANA</v>
      </c>
      <c r="M362" s="20">
        <v>1000455</v>
      </c>
      <c r="N362" s="20" t="s">
        <v>15374</v>
      </c>
      <c r="O362" s="20"/>
      <c r="P362" s="20">
        <v>340.74</v>
      </c>
      <c r="Q362" s="20" t="s">
        <v>11150</v>
      </c>
      <c r="R362" s="20" t="s">
        <v>11150</v>
      </c>
      <c r="S362" s="20" t="s">
        <v>11150</v>
      </c>
      <c r="T362" s="20" t="s">
        <v>11150</v>
      </c>
      <c r="U362" s="20" t="s">
        <v>11150</v>
      </c>
      <c r="V362" s="20" t="s">
        <v>11150</v>
      </c>
      <c r="W362" s="20">
        <v>340.74</v>
      </c>
    </row>
    <row r="363" spans="1:23" x14ac:dyDescent="0.45">
      <c r="A363" s="20">
        <v>1000394</v>
      </c>
      <c r="B363" s="20" t="s">
        <v>9431</v>
      </c>
      <c r="C363" s="20" t="s">
        <v>10077</v>
      </c>
      <c r="D363" s="20">
        <v>1719899054</v>
      </c>
      <c r="E363" s="20" t="str">
        <f>VLOOKUP(A363,'REPORTE'!$A$1:$AG$1961,5,0)</f>
        <v>ECUATORIANO(A)</v>
      </c>
      <c r="F363" s="20" t="str">
        <f>VLOOKUP(A363,'REPORTE'!$A$1:$AG$1961,18,0)</f>
        <v>M</v>
      </c>
      <c r="G363" s="20" t="str">
        <f>VLOOKUP(A363,'REPORTE'!$A$1:$AG$1961,6,0)</f>
        <v>NACIONAL</v>
      </c>
      <c r="H363" s="20" t="str">
        <f>VLOOKUP(A363,'REPORTE'!$A$1:$AG$1961,30,0)</f>
        <v>Secundaria</v>
      </c>
      <c r="I363" s="20" t="str">
        <f>VLOOKUP(A363,'REPORTE'!$A$1:$AG$1961,31,0)</f>
        <v>PICHINCHA</v>
      </c>
      <c r="J363" s="20" t="str">
        <f>VLOOKUP(A363,'REPORTE'!$A$1:$AG$1961,32,0)</f>
        <v>QUITO</v>
      </c>
      <c r="K363" s="20" t="str">
        <f>VLOOKUP(A363,'REPORTE'!$A$1:$AG$1961,33,0)</f>
        <v>COTOCOLLAO</v>
      </c>
      <c r="L363" s="20" t="str">
        <f>VLOOKUP(K363,PROVINCIAS!$F$1:$G$1171,2,0)</f>
        <v>URBANA</v>
      </c>
      <c r="M363" s="20">
        <v>1000456</v>
      </c>
      <c r="N363" s="20" t="s">
        <v>15374</v>
      </c>
      <c r="O363" s="20"/>
      <c r="P363" s="20">
        <v>0</v>
      </c>
      <c r="Q363" s="20" t="s">
        <v>11150</v>
      </c>
      <c r="R363" s="20" t="s">
        <v>11150</v>
      </c>
      <c r="S363" s="20" t="s">
        <v>11150</v>
      </c>
      <c r="T363" s="20" t="s">
        <v>11150</v>
      </c>
      <c r="U363" s="20" t="s">
        <v>11150</v>
      </c>
      <c r="V363" s="20" t="s">
        <v>11150</v>
      </c>
      <c r="W363" s="20">
        <v>0</v>
      </c>
    </row>
    <row r="364" spans="1:23" x14ac:dyDescent="0.45">
      <c r="A364" s="20">
        <v>1000396</v>
      </c>
      <c r="B364" s="20" t="s">
        <v>9431</v>
      </c>
      <c r="C364" s="20" t="s">
        <v>13831</v>
      </c>
      <c r="D364" s="20">
        <v>1706879028</v>
      </c>
      <c r="E364" s="20" t="str">
        <f>VLOOKUP(A364,'REPORTE'!$A$1:$AG$1961,5,0)</f>
        <v>ECUATORIANO(A)</v>
      </c>
      <c r="F364" s="20" t="str">
        <f>VLOOKUP(A364,'REPORTE'!$A$1:$AG$1961,18,0)</f>
        <v>M</v>
      </c>
      <c r="G364" s="20" t="str">
        <f>VLOOKUP(A364,'REPORTE'!$A$1:$AG$1961,6,0)</f>
        <v>NACIONAL</v>
      </c>
      <c r="H364" s="20" t="str">
        <f>VLOOKUP(A364,'REPORTE'!$A$1:$AG$1961,30,0)</f>
        <v>Primaria</v>
      </c>
      <c r="I364" s="20" t="str">
        <f>VLOOKUP(A364,'REPORTE'!$A$1:$AG$1961,31,0)</f>
        <v>PICHINCHA</v>
      </c>
      <c r="J364" s="20" t="str">
        <f>VLOOKUP(A364,'REPORTE'!$A$1:$AG$1961,32,0)</f>
        <v>QUITO</v>
      </c>
      <c r="K364" s="20" t="str">
        <f>VLOOKUP(A364,'REPORTE'!$A$1:$AG$1961,33,0)</f>
        <v>COTOCOLLAO</v>
      </c>
      <c r="L364" s="20" t="str">
        <f>VLOOKUP(K364,PROVINCIAS!$F$1:$G$1171,2,0)</f>
        <v>URBANA</v>
      </c>
      <c r="M364" s="20">
        <v>1000457</v>
      </c>
      <c r="N364" s="20" t="s">
        <v>15375</v>
      </c>
      <c r="O364" s="20">
        <v>44582</v>
      </c>
      <c r="P364" s="20">
        <v>113.29</v>
      </c>
      <c r="Q364" s="20" t="s">
        <v>11150</v>
      </c>
      <c r="R364" s="20" t="s">
        <v>11150</v>
      </c>
      <c r="S364" s="20" t="s">
        <v>11150</v>
      </c>
      <c r="T364" s="20" t="s">
        <v>11150</v>
      </c>
      <c r="U364" s="20" t="s">
        <v>11150</v>
      </c>
      <c r="V364" s="20" t="s">
        <v>11150</v>
      </c>
      <c r="W364" s="20">
        <v>113.29</v>
      </c>
    </row>
    <row r="365" spans="1:23" x14ac:dyDescent="0.45">
      <c r="A365" s="20">
        <v>1000397</v>
      </c>
      <c r="B365" s="20" t="s">
        <v>9431</v>
      </c>
      <c r="C365" s="20" t="s">
        <v>13832</v>
      </c>
      <c r="D365" s="20">
        <v>603385790</v>
      </c>
      <c r="E365" s="20" t="str">
        <f>VLOOKUP(A365,'REPORTE'!$A$1:$AG$1961,5,0)</f>
        <v>ECUATORIANO(A) INDIGENA</v>
      </c>
      <c r="F365" s="20" t="str">
        <f>VLOOKUP(A365,'REPORTE'!$A$1:$AG$1961,18,0)</f>
        <v>F</v>
      </c>
      <c r="G365" s="20" t="str">
        <f>VLOOKUP(A365,'REPORTE'!$A$1:$AG$1961,6,0)</f>
        <v>NACIONAL</v>
      </c>
      <c r="H365" s="20" t="str">
        <f>VLOOKUP(A365,'REPORTE'!$A$1:$AG$1961,30,0)</f>
        <v>Primaria</v>
      </c>
      <c r="I365" s="20" t="str">
        <f>VLOOKUP(A365,'REPORTE'!$A$1:$AG$1961,31,0)</f>
        <v>PICHINCHA</v>
      </c>
      <c r="J365" s="20" t="str">
        <f>VLOOKUP(A365,'REPORTE'!$A$1:$AG$1961,32,0)</f>
        <v>QUITO</v>
      </c>
      <c r="K365" s="20" t="str">
        <f>VLOOKUP(A365,'REPORTE'!$A$1:$AG$1961,33,0)</f>
        <v>SAN BLAS</v>
      </c>
      <c r="L365" s="20" t="str">
        <f>VLOOKUP(K365,PROVINCIAS!$F$1:$G$1171,2,0)</f>
        <v>URBANA</v>
      </c>
      <c r="M365" s="20">
        <v>1000459</v>
      </c>
      <c r="N365" s="20" t="s">
        <v>15375</v>
      </c>
      <c r="O365" s="20">
        <v>43840</v>
      </c>
      <c r="P365" s="20">
        <v>8.1199999999999992</v>
      </c>
      <c r="Q365" s="20" t="s">
        <v>11150</v>
      </c>
      <c r="R365" s="20" t="s">
        <v>11150</v>
      </c>
      <c r="S365" s="20" t="s">
        <v>11150</v>
      </c>
      <c r="T365" s="20" t="s">
        <v>11150</v>
      </c>
      <c r="U365" s="20" t="s">
        <v>11150</v>
      </c>
      <c r="V365" s="20" t="s">
        <v>11150</v>
      </c>
      <c r="W365" s="20">
        <v>8.1199999999999992</v>
      </c>
    </row>
    <row r="366" spans="1:23" x14ac:dyDescent="0.45">
      <c r="A366" s="20">
        <v>1000398</v>
      </c>
      <c r="B366" s="20" t="s">
        <v>9431</v>
      </c>
      <c r="C366" s="20" t="s">
        <v>13833</v>
      </c>
      <c r="D366" s="20">
        <v>1716037989</v>
      </c>
      <c r="E366" s="20" t="str">
        <f>VLOOKUP(A366,'REPORTE'!$A$1:$AG$1961,5,0)</f>
        <v>ECUATORIANO(A)</v>
      </c>
      <c r="F366" s="20" t="str">
        <f>VLOOKUP(A366,'REPORTE'!$A$1:$AG$1961,18,0)</f>
        <v>M</v>
      </c>
      <c r="G366" s="20" t="str">
        <f>VLOOKUP(A366,'REPORTE'!$A$1:$AG$1961,6,0)</f>
        <v>NACIONAL</v>
      </c>
      <c r="H366" s="20" t="str">
        <f>VLOOKUP(A366,'REPORTE'!$A$1:$AG$1961,30,0)</f>
        <v>Secundaria</v>
      </c>
      <c r="I366" s="20" t="str">
        <f>VLOOKUP(A366,'REPORTE'!$A$1:$AG$1961,31,0)</f>
        <v>PICHINCHA</v>
      </c>
      <c r="J366" s="20" t="str">
        <f>VLOOKUP(A366,'REPORTE'!$A$1:$AG$1961,32,0)</f>
        <v>QUITO</v>
      </c>
      <c r="K366" s="20" t="str">
        <f>VLOOKUP(A366,'REPORTE'!$A$1:$AG$1961,33,0)</f>
        <v>COTOCOLLAO</v>
      </c>
      <c r="L366" s="20" t="str">
        <f>VLOOKUP(K366,PROVINCIAS!$F$1:$G$1171,2,0)</f>
        <v>URBANA</v>
      </c>
      <c r="M366" s="20">
        <v>1000460</v>
      </c>
      <c r="N366" s="20" t="s">
        <v>15374</v>
      </c>
      <c r="O366" s="20"/>
      <c r="P366" s="20">
        <v>0.04</v>
      </c>
      <c r="Q366" s="20" t="s">
        <v>11150</v>
      </c>
      <c r="R366" s="20" t="s">
        <v>11150</v>
      </c>
      <c r="S366" s="20" t="s">
        <v>11150</v>
      </c>
      <c r="T366" s="20" t="s">
        <v>11150</v>
      </c>
      <c r="U366" s="20" t="s">
        <v>11150</v>
      </c>
      <c r="V366" s="20" t="s">
        <v>11150</v>
      </c>
      <c r="W366" s="20">
        <v>0.04</v>
      </c>
    </row>
    <row r="367" spans="1:23" x14ac:dyDescent="0.45">
      <c r="A367" s="20">
        <v>1000399</v>
      </c>
      <c r="B367" s="20" t="s">
        <v>9431</v>
      </c>
      <c r="C367" s="20" t="s">
        <v>13834</v>
      </c>
      <c r="D367" s="20">
        <v>1759015215</v>
      </c>
      <c r="E367" s="20" t="str">
        <f>VLOOKUP(A367,'REPORTE'!$A$1:$AG$1961,5,0)</f>
        <v>VENEZOLANO(A)</v>
      </c>
      <c r="F367" s="20" t="str">
        <f>VLOOKUP(A367,'REPORTE'!$A$1:$AG$1961,18,0)</f>
        <v>M</v>
      </c>
      <c r="G367" s="20" t="str">
        <f>VLOOKUP(A367,'REPORTE'!$A$1:$AG$1961,6,0)</f>
        <v>EXTRANJERO</v>
      </c>
      <c r="H367" s="20" t="str">
        <f>VLOOKUP(A367,'REPORTE'!$A$1:$AG$1961,30,0)</f>
        <v>Universitaria</v>
      </c>
      <c r="I367" s="20" t="str">
        <f>VLOOKUP(A367,'REPORTE'!$A$1:$AG$1961,31,0)</f>
        <v>CHIMBORAZO</v>
      </c>
      <c r="J367" s="20" t="str">
        <f>VLOOKUP(A367,'REPORTE'!$A$1:$AG$1961,32,0)</f>
        <v>RIOBAMBA</v>
      </c>
      <c r="K367" s="20" t="str">
        <f>VLOOKUP(A367,'REPORTE'!$A$1:$AG$1961,33,0)</f>
        <v>LIZARZABURU</v>
      </c>
      <c r="L367" s="20" t="str">
        <f>VLOOKUP(K367,PROVINCIAS!$F$1:$G$1171,2,0)</f>
        <v>URBANA</v>
      </c>
      <c r="M367" s="20">
        <v>1000461</v>
      </c>
      <c r="N367" s="20" t="s">
        <v>15375</v>
      </c>
      <c r="O367" s="20">
        <v>44593</v>
      </c>
      <c r="P367" s="20">
        <v>0</v>
      </c>
      <c r="Q367" s="20" t="s">
        <v>11150</v>
      </c>
      <c r="R367" s="20" t="s">
        <v>11150</v>
      </c>
      <c r="S367" s="20" t="s">
        <v>11150</v>
      </c>
      <c r="T367" s="20" t="s">
        <v>11150</v>
      </c>
      <c r="U367" s="20" t="s">
        <v>11150</v>
      </c>
      <c r="V367" s="20" t="s">
        <v>11150</v>
      </c>
      <c r="W367" s="20">
        <v>0</v>
      </c>
    </row>
    <row r="368" spans="1:23" x14ac:dyDescent="0.45">
      <c r="A368" s="20">
        <v>1000400</v>
      </c>
      <c r="B368" s="20" t="s">
        <v>9431</v>
      </c>
      <c r="C368" s="20" t="s">
        <v>9634</v>
      </c>
      <c r="D368" s="20">
        <v>602634636</v>
      </c>
      <c r="E368" s="20" t="str">
        <f>VLOOKUP(A368,'REPORTE'!$A$1:$AG$1961,5,0)</f>
        <v>ECUATORIANO(A) INDIGENA</v>
      </c>
      <c r="F368" s="20" t="str">
        <f>VLOOKUP(A368,'REPORTE'!$A$1:$AG$1961,18,0)</f>
        <v>F</v>
      </c>
      <c r="G368" s="20" t="str">
        <f>VLOOKUP(A368,'REPORTE'!$A$1:$AG$1961,6,0)</f>
        <v>NACIONAL</v>
      </c>
      <c r="H368" s="20" t="str">
        <f>VLOOKUP(A368,'REPORTE'!$A$1:$AG$1961,30,0)</f>
        <v>Primaria</v>
      </c>
      <c r="I368" s="20" t="str">
        <f>VLOOKUP(A368,'REPORTE'!$A$1:$AG$1961,31,0)</f>
        <v>CHIMBORAZO</v>
      </c>
      <c r="J368" s="20" t="str">
        <f>VLOOKUP(A368,'REPORTE'!$A$1:$AG$1961,32,0)</f>
        <v>GUAMOTE</v>
      </c>
      <c r="K368" s="20" t="str">
        <f>VLOOKUP(A368,'REPORTE'!$A$1:$AG$1961,33,0)</f>
        <v>GUAMOTE</v>
      </c>
      <c r="L368" s="20" t="str">
        <f>VLOOKUP(K368,PROVINCIAS!$F$1:$G$1171,2,0)</f>
        <v>URBANA</v>
      </c>
      <c r="M368" s="20">
        <v>1000462</v>
      </c>
      <c r="N368" s="20" t="s">
        <v>15374</v>
      </c>
      <c r="O368" s="20"/>
      <c r="P368" s="20">
        <v>0</v>
      </c>
      <c r="Q368" s="20" t="s">
        <v>11150</v>
      </c>
      <c r="R368" s="20" t="s">
        <v>11150</v>
      </c>
      <c r="S368" s="20" t="s">
        <v>11150</v>
      </c>
      <c r="T368" s="20" t="s">
        <v>13784</v>
      </c>
      <c r="U368" s="20" t="s">
        <v>11150</v>
      </c>
      <c r="V368" s="20" t="s">
        <v>11150</v>
      </c>
      <c r="W368" s="20">
        <v>0.5</v>
      </c>
    </row>
    <row r="369" spans="1:23" x14ac:dyDescent="0.45">
      <c r="A369" s="20">
        <v>1000401</v>
      </c>
      <c r="B369" s="20" t="s">
        <v>9431</v>
      </c>
      <c r="C369" s="20" t="s">
        <v>13835</v>
      </c>
      <c r="D369" s="20">
        <v>604846097</v>
      </c>
      <c r="E369" s="20" t="str">
        <f>VLOOKUP(A369,'REPORTE'!$A$1:$AG$1961,5,0)</f>
        <v>ECUATORIANO(A) INDIGENA</v>
      </c>
      <c r="F369" s="20" t="str">
        <f>VLOOKUP(A369,'REPORTE'!$A$1:$AG$1961,18,0)</f>
        <v>M</v>
      </c>
      <c r="G369" s="20" t="str">
        <f>VLOOKUP(A369,'REPORTE'!$A$1:$AG$1961,6,0)</f>
        <v>NACIONAL</v>
      </c>
      <c r="H369" s="20" t="str">
        <f>VLOOKUP(A369,'REPORTE'!$A$1:$AG$1961,30,0)</f>
        <v>Primaria</v>
      </c>
      <c r="I369" s="20" t="str">
        <f>VLOOKUP(A369,'REPORTE'!$A$1:$AG$1961,31,0)</f>
        <v>CHIMBORAZO</v>
      </c>
      <c r="J369" s="20" t="str">
        <f>VLOOKUP(A369,'REPORTE'!$A$1:$AG$1961,32,0)</f>
        <v>GUAMOTE</v>
      </c>
      <c r="K369" s="20" t="str">
        <f>VLOOKUP(A369,'REPORTE'!$A$1:$AG$1961,33,0)</f>
        <v>PALMIRA</v>
      </c>
      <c r="L369" s="20" t="str">
        <f>VLOOKUP(K369,PROVINCIAS!$F$1:$G$1171,2,0)</f>
        <v>RURAL</v>
      </c>
      <c r="M369" s="20">
        <v>1000463</v>
      </c>
      <c r="N369" s="20" t="s">
        <v>15375</v>
      </c>
      <c r="O369" s="20">
        <v>43842</v>
      </c>
      <c r="P369" s="20">
        <v>3.01</v>
      </c>
      <c r="Q369" s="20" t="s">
        <v>11150</v>
      </c>
      <c r="R369" s="20" t="s">
        <v>11150</v>
      </c>
      <c r="S369" s="20" t="s">
        <v>11150</v>
      </c>
      <c r="T369" s="20" t="s">
        <v>11150</v>
      </c>
      <c r="U369" s="20" t="s">
        <v>11150</v>
      </c>
      <c r="V369" s="20" t="s">
        <v>11150</v>
      </c>
      <c r="W369" s="20">
        <v>3.01</v>
      </c>
    </row>
    <row r="370" spans="1:23" x14ac:dyDescent="0.45">
      <c r="A370" s="20">
        <v>1000402</v>
      </c>
      <c r="B370" s="20" t="s">
        <v>9431</v>
      </c>
      <c r="C370" s="20" t="s">
        <v>13836</v>
      </c>
      <c r="D370" s="20">
        <v>1714087614</v>
      </c>
      <c r="E370" s="20" t="str">
        <f>VLOOKUP(A370,'REPORTE'!$A$1:$AG$1961,5,0)</f>
        <v>ECUATORIANO(A)</v>
      </c>
      <c r="F370" s="20" t="str">
        <f>VLOOKUP(A370,'REPORTE'!$A$1:$AG$1961,18,0)</f>
        <v>M</v>
      </c>
      <c r="G370" s="20" t="str">
        <f>VLOOKUP(A370,'REPORTE'!$A$1:$AG$1961,6,0)</f>
        <v>NACIONAL</v>
      </c>
      <c r="H370" s="20" t="str">
        <f>VLOOKUP(A370,'REPORTE'!$A$1:$AG$1961,30,0)</f>
        <v>Primaria</v>
      </c>
      <c r="I370" s="20" t="str">
        <f>VLOOKUP(A370,'REPORTE'!$A$1:$AG$1961,31,0)</f>
        <v>GUAYAS</v>
      </c>
      <c r="J370" s="20" t="str">
        <f>VLOOKUP(A370,'REPORTE'!$A$1:$AG$1961,32,0)</f>
        <v>EL EMPALME</v>
      </c>
      <c r="K370" s="20" t="str">
        <f>VLOOKUP(A370,'REPORTE'!$A$1:$AG$1961,33,0)</f>
        <v>EL ROSARIO</v>
      </c>
      <c r="L370" s="20" t="str">
        <f>VLOOKUP(K370,PROVINCIAS!$F$1:$G$1171,2,0)</f>
        <v>RURAL</v>
      </c>
      <c r="M370" s="20">
        <v>1000464</v>
      </c>
      <c r="N370" s="20" t="s">
        <v>15374</v>
      </c>
      <c r="O370" s="20"/>
      <c r="P370" s="20">
        <v>0.14000000000000001</v>
      </c>
      <c r="Q370" s="20" t="s">
        <v>11150</v>
      </c>
      <c r="R370" s="20" t="s">
        <v>11150</v>
      </c>
      <c r="S370" s="20" t="s">
        <v>11150</v>
      </c>
      <c r="T370" s="20" t="s">
        <v>11150</v>
      </c>
      <c r="U370" s="20" t="s">
        <v>11150</v>
      </c>
      <c r="V370" s="20" t="s">
        <v>11150</v>
      </c>
      <c r="W370" s="20">
        <v>0.14000000000000001</v>
      </c>
    </row>
    <row r="371" spans="1:23" x14ac:dyDescent="0.45">
      <c r="A371" s="20">
        <v>1000403</v>
      </c>
      <c r="B371" s="20" t="s">
        <v>9431</v>
      </c>
      <c r="C371" s="20" t="s">
        <v>13837</v>
      </c>
      <c r="D371" s="20">
        <v>1714618293</v>
      </c>
      <c r="E371" s="20" t="str">
        <f>VLOOKUP(A371,'REPORTE'!$A$1:$AG$1961,5,0)</f>
        <v>ECUATORIANO(A) INDIGENA</v>
      </c>
      <c r="F371" s="20" t="str">
        <f>VLOOKUP(A371,'REPORTE'!$A$1:$AG$1961,18,0)</f>
        <v>F</v>
      </c>
      <c r="G371" s="20" t="str">
        <f>VLOOKUP(A371,'REPORTE'!$A$1:$AG$1961,6,0)</f>
        <v>NACIONAL</v>
      </c>
      <c r="H371" s="20" t="str">
        <f>VLOOKUP(A371,'REPORTE'!$A$1:$AG$1961,30,0)</f>
        <v>Primaria</v>
      </c>
      <c r="I371" s="20" t="str">
        <f>VLOOKUP(A371,'REPORTE'!$A$1:$AG$1961,31,0)</f>
        <v>PICHINCHA</v>
      </c>
      <c r="J371" s="20" t="str">
        <f>VLOOKUP(A371,'REPORTE'!$A$1:$AG$1961,32,0)</f>
        <v>QUITO</v>
      </c>
      <c r="K371" s="20" t="str">
        <f>VLOOKUP(A371,'REPORTE'!$A$1:$AG$1961,33,0)</f>
        <v>COTOCOLLAO</v>
      </c>
      <c r="L371" s="20" t="str">
        <f>VLOOKUP(K371,PROVINCIAS!$F$1:$G$1171,2,0)</f>
        <v>URBANA</v>
      </c>
      <c r="M371" s="20">
        <v>1000465</v>
      </c>
      <c r="N371" s="20" t="s">
        <v>15374</v>
      </c>
      <c r="O371" s="20"/>
      <c r="P371" s="20">
        <v>0.85</v>
      </c>
      <c r="Q371" s="20" t="s">
        <v>11150</v>
      </c>
      <c r="R371" s="20" t="s">
        <v>11150</v>
      </c>
      <c r="S371" s="20" t="s">
        <v>11150</v>
      </c>
      <c r="T371" s="20" t="s">
        <v>11150</v>
      </c>
      <c r="U371" s="20" t="s">
        <v>11150</v>
      </c>
      <c r="V371" s="20" t="s">
        <v>11150</v>
      </c>
      <c r="W371" s="20">
        <v>0.85</v>
      </c>
    </row>
    <row r="372" spans="1:23" x14ac:dyDescent="0.45">
      <c r="A372" s="20">
        <v>1000404</v>
      </c>
      <c r="B372" s="20" t="s">
        <v>9431</v>
      </c>
      <c r="C372" s="20" t="s">
        <v>13838</v>
      </c>
      <c r="D372" s="20">
        <v>602390346</v>
      </c>
      <c r="E372" s="20" t="str">
        <f>VLOOKUP(A372,'REPORTE'!$A$1:$AG$1961,5,0)</f>
        <v>ECUATORIANO(A)</v>
      </c>
      <c r="F372" s="20" t="str">
        <f>VLOOKUP(A372,'REPORTE'!$A$1:$AG$1961,18,0)</f>
        <v>F</v>
      </c>
      <c r="G372" s="20" t="str">
        <f>VLOOKUP(A372,'REPORTE'!$A$1:$AG$1961,6,0)</f>
        <v>NACIONAL</v>
      </c>
      <c r="H372" s="20" t="str">
        <f>VLOOKUP(A372,'REPORTE'!$A$1:$AG$1961,30,0)</f>
        <v>Universitaria</v>
      </c>
      <c r="I372" s="20" t="str">
        <f>VLOOKUP(A372,'REPORTE'!$A$1:$AG$1961,31,0)</f>
        <v>CHIMBORAZO</v>
      </c>
      <c r="J372" s="20" t="str">
        <f>VLOOKUP(A372,'REPORTE'!$A$1:$AG$1961,32,0)</f>
        <v>RIOBAMBA</v>
      </c>
      <c r="K372" s="20" t="str">
        <f>VLOOKUP(A372,'REPORTE'!$A$1:$AG$1961,33,0)</f>
        <v>VELOZ</v>
      </c>
      <c r="L372" s="20" t="str">
        <f>VLOOKUP(K372,PROVINCIAS!$F$1:$G$1171,2,0)</f>
        <v>URBANA</v>
      </c>
      <c r="M372" s="20">
        <v>1000466</v>
      </c>
      <c r="N372" s="20" t="s">
        <v>15374</v>
      </c>
      <c r="O372" s="20"/>
      <c r="P372" s="20">
        <v>0.66</v>
      </c>
      <c r="Q372" s="20" t="s">
        <v>11150</v>
      </c>
      <c r="R372" s="20" t="s">
        <v>11150</v>
      </c>
      <c r="S372" s="20" t="s">
        <v>11150</v>
      </c>
      <c r="T372" s="20" t="s">
        <v>11150</v>
      </c>
      <c r="U372" s="20" t="s">
        <v>11150</v>
      </c>
      <c r="V372" s="20" t="s">
        <v>11150</v>
      </c>
      <c r="W372" s="20">
        <v>0.66</v>
      </c>
    </row>
    <row r="373" spans="1:23" x14ac:dyDescent="0.45">
      <c r="A373" s="20">
        <v>1000405</v>
      </c>
      <c r="B373" s="20" t="s">
        <v>9431</v>
      </c>
      <c r="C373" s="20" t="s">
        <v>10377</v>
      </c>
      <c r="D373" s="20">
        <v>1704812245</v>
      </c>
      <c r="E373" s="20" t="str">
        <f>VLOOKUP(A373,'REPORTE'!$A$1:$AG$1961,5,0)</f>
        <v>ECUATORIANO(A)</v>
      </c>
      <c r="F373" s="20" t="str">
        <f>VLOOKUP(A373,'REPORTE'!$A$1:$AG$1961,18,0)</f>
        <v>F</v>
      </c>
      <c r="G373" s="20" t="str">
        <f>VLOOKUP(A373,'REPORTE'!$A$1:$AG$1961,6,0)</f>
        <v>NACIONAL</v>
      </c>
      <c r="H373" s="20" t="str">
        <f>VLOOKUP(A373,'REPORTE'!$A$1:$AG$1961,30,0)</f>
        <v>Primaria</v>
      </c>
      <c r="I373" s="20" t="str">
        <f>VLOOKUP(A373,'REPORTE'!$A$1:$AG$1961,31,0)</f>
        <v>PICHINCHA</v>
      </c>
      <c r="J373" s="20" t="str">
        <f>VLOOKUP(A373,'REPORTE'!$A$1:$AG$1961,32,0)</f>
        <v>QUITO</v>
      </c>
      <c r="K373" s="20" t="str">
        <f>VLOOKUP(A373,'REPORTE'!$A$1:$AG$1961,33,0)</f>
        <v>COTOCOLLAO</v>
      </c>
      <c r="L373" s="20" t="str">
        <f>VLOOKUP(K373,PROVINCIAS!$F$1:$G$1171,2,0)</f>
        <v>URBANA</v>
      </c>
      <c r="M373" s="20">
        <v>1000467</v>
      </c>
      <c r="N373" s="20" t="s">
        <v>15374</v>
      </c>
      <c r="O373" s="20"/>
      <c r="P373" s="20">
        <v>1.61</v>
      </c>
      <c r="Q373" s="20" t="s">
        <v>11150</v>
      </c>
      <c r="R373" s="20" t="s">
        <v>11150</v>
      </c>
      <c r="S373" s="20" t="s">
        <v>11150</v>
      </c>
      <c r="T373" s="20" t="s">
        <v>11150</v>
      </c>
      <c r="U373" s="20" t="s">
        <v>11150</v>
      </c>
      <c r="V373" s="20" t="s">
        <v>11150</v>
      </c>
      <c r="W373" s="20">
        <v>1.61</v>
      </c>
    </row>
    <row r="374" spans="1:23" x14ac:dyDescent="0.45">
      <c r="A374" s="20">
        <v>1000406</v>
      </c>
      <c r="B374" s="20" t="s">
        <v>9431</v>
      </c>
      <c r="C374" s="20" t="s">
        <v>13839</v>
      </c>
      <c r="D374" s="20">
        <v>1721480976</v>
      </c>
      <c r="E374" s="20" t="str">
        <f>VLOOKUP(A374,'REPORTE'!$A$1:$AG$1961,5,0)</f>
        <v>ECUATORIANO(A)</v>
      </c>
      <c r="F374" s="20" t="str">
        <f>VLOOKUP(A374,'REPORTE'!$A$1:$AG$1961,18,0)</f>
        <v>M</v>
      </c>
      <c r="G374" s="20" t="str">
        <f>VLOOKUP(A374,'REPORTE'!$A$1:$AG$1961,6,0)</f>
        <v>NACIONAL</v>
      </c>
      <c r="H374" s="20" t="str">
        <f>VLOOKUP(A374,'REPORTE'!$A$1:$AG$1961,30,0)</f>
        <v>Primaria</v>
      </c>
      <c r="I374" s="20" t="str">
        <f>VLOOKUP(A374,'REPORTE'!$A$1:$AG$1961,31,0)</f>
        <v>PICHINCHA</v>
      </c>
      <c r="J374" s="20" t="str">
        <f>VLOOKUP(A374,'REPORTE'!$A$1:$AG$1961,32,0)</f>
        <v>QUITO</v>
      </c>
      <c r="K374" s="20" t="str">
        <f>VLOOKUP(A374,'REPORTE'!$A$1:$AG$1961,33,0)</f>
        <v>COTOCOLLAO</v>
      </c>
      <c r="L374" s="20" t="str">
        <f>VLOOKUP(K374,PROVINCIAS!$F$1:$G$1171,2,0)</f>
        <v>URBANA</v>
      </c>
      <c r="M374" s="20">
        <v>1000468</v>
      </c>
      <c r="N374" s="20" t="s">
        <v>15375</v>
      </c>
      <c r="O374" s="20">
        <v>44618</v>
      </c>
      <c r="P374" s="20">
        <v>0.01</v>
      </c>
      <c r="Q374" s="20" t="s">
        <v>11150</v>
      </c>
      <c r="R374" s="20" t="s">
        <v>11150</v>
      </c>
      <c r="S374" s="20" t="s">
        <v>11150</v>
      </c>
      <c r="T374" s="20" t="s">
        <v>11150</v>
      </c>
      <c r="U374" s="20" t="s">
        <v>11150</v>
      </c>
      <c r="V374" s="20" t="s">
        <v>11150</v>
      </c>
      <c r="W374" s="20">
        <v>0.01</v>
      </c>
    </row>
    <row r="375" spans="1:23" x14ac:dyDescent="0.45">
      <c r="A375" s="20">
        <v>1000407</v>
      </c>
      <c r="B375" s="20" t="s">
        <v>9431</v>
      </c>
      <c r="C375" s="20" t="s">
        <v>13840</v>
      </c>
      <c r="D375" s="20">
        <v>1713234233</v>
      </c>
      <c r="E375" s="20" t="str">
        <f>VLOOKUP(A375,'REPORTE'!$A$1:$AG$1961,5,0)</f>
        <v>ECUATORIANO(A)</v>
      </c>
      <c r="F375" s="20" t="str">
        <f>VLOOKUP(A375,'REPORTE'!$A$1:$AG$1961,18,0)</f>
        <v>F</v>
      </c>
      <c r="G375" s="20" t="str">
        <f>VLOOKUP(A375,'REPORTE'!$A$1:$AG$1961,6,0)</f>
        <v>NACIONAL</v>
      </c>
      <c r="H375" s="20" t="str">
        <f>VLOOKUP(A375,'REPORTE'!$A$1:$AG$1961,30,0)</f>
        <v>Primaria</v>
      </c>
      <c r="I375" s="20" t="str">
        <f>VLOOKUP(A375,'REPORTE'!$A$1:$AG$1961,31,0)</f>
        <v>PICHINCHA</v>
      </c>
      <c r="J375" s="20" t="str">
        <f>VLOOKUP(A375,'REPORTE'!$A$1:$AG$1961,32,0)</f>
        <v>QUITO</v>
      </c>
      <c r="K375" s="20" t="str">
        <f>VLOOKUP(A375,'REPORTE'!$A$1:$AG$1961,33,0)</f>
        <v>COTOCOLLAO</v>
      </c>
      <c r="L375" s="20" t="str">
        <f>VLOOKUP(K375,PROVINCIAS!$F$1:$G$1171,2,0)</f>
        <v>URBANA</v>
      </c>
      <c r="M375" s="20">
        <v>1000469</v>
      </c>
      <c r="N375" s="20" t="s">
        <v>15374</v>
      </c>
      <c r="O375" s="20"/>
      <c r="P375" s="20">
        <v>2.16</v>
      </c>
      <c r="Q375" s="20" t="s">
        <v>11150</v>
      </c>
      <c r="R375" s="20" t="s">
        <v>11150</v>
      </c>
      <c r="S375" s="20" t="s">
        <v>11150</v>
      </c>
      <c r="T375" s="20" t="s">
        <v>11150</v>
      </c>
      <c r="U375" s="20" t="s">
        <v>11150</v>
      </c>
      <c r="V375" s="20" t="s">
        <v>11150</v>
      </c>
      <c r="W375" s="20">
        <v>2.16</v>
      </c>
    </row>
    <row r="376" spans="1:23" x14ac:dyDescent="0.45">
      <c r="A376" s="20">
        <v>1000408</v>
      </c>
      <c r="B376" s="20" t="s">
        <v>9431</v>
      </c>
      <c r="C376" s="20" t="s">
        <v>10062</v>
      </c>
      <c r="D376" s="20">
        <v>1705541157</v>
      </c>
      <c r="E376" s="20" t="str">
        <f>VLOOKUP(A376,'REPORTE'!$A$1:$AG$1961,5,0)</f>
        <v>ECUATORIANO(A)</v>
      </c>
      <c r="F376" s="20" t="str">
        <f>VLOOKUP(A376,'REPORTE'!$A$1:$AG$1961,18,0)</f>
        <v>M</v>
      </c>
      <c r="G376" s="20" t="str">
        <f>VLOOKUP(A376,'REPORTE'!$A$1:$AG$1961,6,0)</f>
        <v>NACIONAL</v>
      </c>
      <c r="H376" s="20" t="str">
        <f>VLOOKUP(A376,'REPORTE'!$A$1:$AG$1961,30,0)</f>
        <v>Primaria</v>
      </c>
      <c r="I376" s="20" t="str">
        <f>VLOOKUP(A376,'REPORTE'!$A$1:$AG$1961,31,0)</f>
        <v>PICHINCHA</v>
      </c>
      <c r="J376" s="20" t="str">
        <f>VLOOKUP(A376,'REPORTE'!$A$1:$AG$1961,32,0)</f>
        <v>QUITO</v>
      </c>
      <c r="K376" s="20" t="str">
        <f>VLOOKUP(A376,'REPORTE'!$A$1:$AG$1961,33,0)</f>
        <v>COTOCOLLAO</v>
      </c>
      <c r="L376" s="20" t="str">
        <f>VLOOKUP(K376,PROVINCIAS!$F$1:$G$1171,2,0)</f>
        <v>URBANA</v>
      </c>
      <c r="M376" s="20">
        <v>1000471</v>
      </c>
      <c r="N376" s="20" t="s">
        <v>15374</v>
      </c>
      <c r="O376" s="20"/>
      <c r="P376" s="20">
        <v>94.04</v>
      </c>
      <c r="Q376" s="20" t="s">
        <v>11150</v>
      </c>
      <c r="R376" s="20" t="s">
        <v>11150</v>
      </c>
      <c r="S376" s="20" t="s">
        <v>11150</v>
      </c>
      <c r="T376" s="20" t="s">
        <v>14615</v>
      </c>
      <c r="U376" s="20" t="s">
        <v>11150</v>
      </c>
      <c r="V376" s="20" t="s">
        <v>12078</v>
      </c>
      <c r="W376" s="20">
        <v>172.04</v>
      </c>
    </row>
    <row r="377" spans="1:23" x14ac:dyDescent="0.45">
      <c r="A377" s="20">
        <v>1000409</v>
      </c>
      <c r="B377" s="20" t="s">
        <v>9431</v>
      </c>
      <c r="C377" s="20" t="s">
        <v>13841</v>
      </c>
      <c r="D377" s="20">
        <v>1718534389</v>
      </c>
      <c r="E377" s="20" t="str">
        <f>VLOOKUP(A377,'REPORTE'!$A$1:$AG$1961,5,0)</f>
        <v>ECUATORIANO(A) INDIGENA</v>
      </c>
      <c r="F377" s="20" t="str">
        <f>VLOOKUP(A377,'REPORTE'!$A$1:$AG$1961,18,0)</f>
        <v>F</v>
      </c>
      <c r="G377" s="20" t="str">
        <f>VLOOKUP(A377,'REPORTE'!$A$1:$AG$1961,6,0)</f>
        <v>NACIONAL</v>
      </c>
      <c r="H377" s="20" t="str">
        <f>VLOOKUP(A377,'REPORTE'!$A$1:$AG$1961,30,0)</f>
        <v>Secundaria</v>
      </c>
      <c r="I377" s="20" t="str">
        <f>VLOOKUP(A377,'REPORTE'!$A$1:$AG$1961,31,0)</f>
        <v>PICHINCHA</v>
      </c>
      <c r="J377" s="20" t="str">
        <f>VLOOKUP(A377,'REPORTE'!$A$1:$AG$1961,32,0)</f>
        <v>QUITO</v>
      </c>
      <c r="K377" s="20" t="str">
        <f>VLOOKUP(A377,'REPORTE'!$A$1:$AG$1961,33,0)</f>
        <v>COTOCOLLAO</v>
      </c>
      <c r="L377" s="20" t="str">
        <f>VLOOKUP(K377,PROVINCIAS!$F$1:$G$1171,2,0)</f>
        <v>URBANA</v>
      </c>
      <c r="M377" s="20">
        <v>1000472</v>
      </c>
      <c r="N377" s="20" t="s">
        <v>15375</v>
      </c>
      <c r="O377" s="20">
        <v>43856</v>
      </c>
      <c r="P377" s="20">
        <v>13.19</v>
      </c>
      <c r="Q377" s="20" t="s">
        <v>11150</v>
      </c>
      <c r="R377" s="20" t="s">
        <v>11150</v>
      </c>
      <c r="S377" s="20" t="s">
        <v>11150</v>
      </c>
      <c r="T377" s="20" t="s">
        <v>11150</v>
      </c>
      <c r="U377" s="20" t="s">
        <v>11150</v>
      </c>
      <c r="V377" s="20" t="s">
        <v>11150</v>
      </c>
      <c r="W377" s="20">
        <v>13.19</v>
      </c>
    </row>
    <row r="378" spans="1:23" x14ac:dyDescent="0.45">
      <c r="A378" s="20">
        <v>1000410</v>
      </c>
      <c r="B378" s="20" t="s">
        <v>9431</v>
      </c>
      <c r="C378" s="20" t="s">
        <v>13842</v>
      </c>
      <c r="D378" s="20">
        <v>1703760742</v>
      </c>
      <c r="E378" s="20" t="str">
        <f>VLOOKUP(A378,'REPORTE'!$A$1:$AG$1961,5,0)</f>
        <v>ECUATORIANO(A)</v>
      </c>
      <c r="F378" s="20" t="str">
        <f>VLOOKUP(A378,'REPORTE'!$A$1:$AG$1961,18,0)</f>
        <v>F</v>
      </c>
      <c r="G378" s="20" t="str">
        <f>VLOOKUP(A378,'REPORTE'!$A$1:$AG$1961,6,0)</f>
        <v>NACIONAL</v>
      </c>
      <c r="H378" s="20" t="str">
        <f>VLOOKUP(A378,'REPORTE'!$A$1:$AG$1961,30,0)</f>
        <v>Primaria</v>
      </c>
      <c r="I378" s="20" t="str">
        <f>VLOOKUP(A378,'REPORTE'!$A$1:$AG$1961,31,0)</f>
        <v>PICHINCHA</v>
      </c>
      <c r="J378" s="20" t="str">
        <f>VLOOKUP(A378,'REPORTE'!$A$1:$AG$1961,32,0)</f>
        <v>QUITO</v>
      </c>
      <c r="K378" s="20" t="str">
        <f>VLOOKUP(A378,'REPORTE'!$A$1:$AG$1961,33,0)</f>
        <v>COTOCOLLAO</v>
      </c>
      <c r="L378" s="20" t="str">
        <f>VLOOKUP(K378,PROVINCIAS!$F$1:$G$1171,2,0)</f>
        <v>URBANA</v>
      </c>
      <c r="M378" s="20">
        <v>1000473</v>
      </c>
      <c r="N378" s="20" t="s">
        <v>15374</v>
      </c>
      <c r="O378" s="20"/>
      <c r="P378" s="20">
        <v>2.31</v>
      </c>
      <c r="Q378" s="20" t="s">
        <v>11150</v>
      </c>
      <c r="R378" s="20" t="s">
        <v>11150</v>
      </c>
      <c r="S378" s="20" t="s">
        <v>11150</v>
      </c>
      <c r="T378" s="20" t="s">
        <v>11150</v>
      </c>
      <c r="U378" s="20" t="s">
        <v>11150</v>
      </c>
      <c r="V378" s="20" t="s">
        <v>11150</v>
      </c>
      <c r="W378" s="20">
        <v>2.31</v>
      </c>
    </row>
    <row r="379" spans="1:23" x14ac:dyDescent="0.45">
      <c r="A379" s="20">
        <v>1000411</v>
      </c>
      <c r="B379" s="20" t="s">
        <v>9431</v>
      </c>
      <c r="C379" s="20" t="s">
        <v>13843</v>
      </c>
      <c r="D379" s="20">
        <v>1714383344</v>
      </c>
      <c r="E379" s="20" t="str">
        <f>VLOOKUP(A379,'REPORTE'!$A$1:$AG$1961,5,0)</f>
        <v>ECUATORIANO(A)</v>
      </c>
      <c r="F379" s="20" t="str">
        <f>VLOOKUP(A379,'REPORTE'!$A$1:$AG$1961,18,0)</f>
        <v>M</v>
      </c>
      <c r="G379" s="20" t="str">
        <f>VLOOKUP(A379,'REPORTE'!$A$1:$AG$1961,6,0)</f>
        <v>NACIONAL</v>
      </c>
      <c r="H379" s="20" t="str">
        <f>VLOOKUP(A379,'REPORTE'!$A$1:$AG$1961,30,0)</f>
        <v>Secundaria</v>
      </c>
      <c r="I379" s="20" t="str">
        <f>VLOOKUP(A379,'REPORTE'!$A$1:$AG$1961,31,0)</f>
        <v>PICHINCHA</v>
      </c>
      <c r="J379" s="20" t="str">
        <f>VLOOKUP(A379,'REPORTE'!$A$1:$AG$1961,32,0)</f>
        <v>QUITO</v>
      </c>
      <c r="K379" s="20" t="str">
        <f>VLOOKUP(A379,'REPORTE'!$A$1:$AG$1961,33,0)</f>
        <v>COTOCOLLAO</v>
      </c>
      <c r="L379" s="20" t="str">
        <f>VLOOKUP(K379,PROVINCIAS!$F$1:$G$1171,2,0)</f>
        <v>URBANA</v>
      </c>
      <c r="M379" s="20">
        <v>1000474</v>
      </c>
      <c r="N379" s="20" t="s">
        <v>15374</v>
      </c>
      <c r="O379" s="20"/>
      <c r="P379" s="20">
        <v>0.32</v>
      </c>
      <c r="Q379" s="20" t="s">
        <v>11150</v>
      </c>
      <c r="R379" s="20" t="s">
        <v>11150</v>
      </c>
      <c r="S379" s="20" t="s">
        <v>11150</v>
      </c>
      <c r="T379" s="20" t="s">
        <v>11150</v>
      </c>
      <c r="U379" s="20" t="s">
        <v>11150</v>
      </c>
      <c r="V379" s="20" t="s">
        <v>11150</v>
      </c>
      <c r="W379" s="20">
        <v>0.32</v>
      </c>
    </row>
    <row r="380" spans="1:23" x14ac:dyDescent="0.45">
      <c r="A380" s="20">
        <v>1000412</v>
      </c>
      <c r="B380" s="20" t="s">
        <v>9431</v>
      </c>
      <c r="C380" s="20" t="s">
        <v>9831</v>
      </c>
      <c r="D380" s="20">
        <v>1708064090</v>
      </c>
      <c r="E380" s="20" t="str">
        <f>VLOOKUP(A380,'REPORTE'!$A$1:$AG$1961,5,0)</f>
        <v>ECUATORIANO(A)</v>
      </c>
      <c r="F380" s="20" t="str">
        <f>VLOOKUP(A380,'REPORTE'!$A$1:$AG$1961,18,0)</f>
        <v>M</v>
      </c>
      <c r="G380" s="20" t="str">
        <f>VLOOKUP(A380,'REPORTE'!$A$1:$AG$1961,6,0)</f>
        <v>NACIONAL</v>
      </c>
      <c r="H380" s="20" t="str">
        <f>VLOOKUP(A380,'REPORTE'!$A$1:$AG$1961,30,0)</f>
        <v>Primaria</v>
      </c>
      <c r="I380" s="20" t="str">
        <f>VLOOKUP(A380,'REPORTE'!$A$1:$AG$1961,31,0)</f>
        <v>PICHINCHA</v>
      </c>
      <c r="J380" s="20" t="str">
        <f>VLOOKUP(A380,'REPORTE'!$A$1:$AG$1961,32,0)</f>
        <v>QUITO</v>
      </c>
      <c r="K380" s="20" t="str">
        <f>VLOOKUP(A380,'REPORTE'!$A$1:$AG$1961,33,0)</f>
        <v>GONZALEZ SUAREZ</v>
      </c>
      <c r="L380" s="20" t="str">
        <f>VLOOKUP(K380,PROVINCIAS!$F$1:$G$1171,2,0)</f>
        <v>URBANA</v>
      </c>
      <c r="M380" s="20">
        <v>1000475</v>
      </c>
      <c r="N380" s="20" t="s">
        <v>15374</v>
      </c>
      <c r="O380" s="20"/>
      <c r="P380" s="20">
        <v>0</v>
      </c>
      <c r="Q380" s="20" t="s">
        <v>11150</v>
      </c>
      <c r="R380" s="20" t="s">
        <v>11150</v>
      </c>
      <c r="S380" s="20" t="s">
        <v>11150</v>
      </c>
      <c r="T380" s="20" t="s">
        <v>11150</v>
      </c>
      <c r="U380" s="20" t="s">
        <v>11150</v>
      </c>
      <c r="V380" s="20" t="s">
        <v>11150</v>
      </c>
      <c r="W380" s="20">
        <v>0</v>
      </c>
    </row>
    <row r="381" spans="1:23" x14ac:dyDescent="0.45">
      <c r="A381" s="20">
        <v>1000413</v>
      </c>
      <c r="B381" s="20" t="s">
        <v>9431</v>
      </c>
      <c r="C381" s="20" t="s">
        <v>10351</v>
      </c>
      <c r="D381" s="20">
        <v>1710863067</v>
      </c>
      <c r="E381" s="20" t="str">
        <f>VLOOKUP(A381,'REPORTE'!$A$1:$AG$1961,5,0)</f>
        <v>ECUATORIANO(A)</v>
      </c>
      <c r="F381" s="20" t="str">
        <f>VLOOKUP(A381,'REPORTE'!$A$1:$AG$1961,18,0)</f>
        <v>F</v>
      </c>
      <c r="G381" s="20" t="str">
        <f>VLOOKUP(A381,'REPORTE'!$A$1:$AG$1961,6,0)</f>
        <v>NACIONAL</v>
      </c>
      <c r="H381" s="20" t="str">
        <f>VLOOKUP(A381,'REPORTE'!$A$1:$AG$1961,30,0)</f>
        <v>Ninguna</v>
      </c>
      <c r="I381" s="20" t="str">
        <f>VLOOKUP(A381,'REPORTE'!$A$1:$AG$1961,31,0)</f>
        <v>PICHINCHA</v>
      </c>
      <c r="J381" s="20" t="str">
        <f>VLOOKUP(A381,'REPORTE'!$A$1:$AG$1961,32,0)</f>
        <v>QUITO</v>
      </c>
      <c r="K381" s="20" t="str">
        <f>VLOOKUP(A381,'REPORTE'!$A$1:$AG$1961,33,0)</f>
        <v>COTOCOLLAO</v>
      </c>
      <c r="L381" s="20" t="str">
        <f>VLOOKUP(K381,PROVINCIAS!$F$1:$G$1171,2,0)</f>
        <v>URBANA</v>
      </c>
      <c r="M381" s="20">
        <v>1000476</v>
      </c>
      <c r="N381" s="20" t="s">
        <v>15374</v>
      </c>
      <c r="O381" s="20"/>
      <c r="P381" s="20">
        <v>83.91</v>
      </c>
      <c r="Q381" s="20" t="s">
        <v>11150</v>
      </c>
      <c r="R381" s="20" t="s">
        <v>11150</v>
      </c>
      <c r="S381" s="20" t="s">
        <v>11150</v>
      </c>
      <c r="T381" s="20" t="s">
        <v>14616</v>
      </c>
      <c r="U381" s="20" t="s">
        <v>11150</v>
      </c>
      <c r="V381" s="20" t="s">
        <v>12078</v>
      </c>
      <c r="W381" s="20">
        <v>572.91</v>
      </c>
    </row>
    <row r="382" spans="1:23" x14ac:dyDescent="0.45">
      <c r="A382" s="20">
        <v>1000414</v>
      </c>
      <c r="B382" s="20" t="s">
        <v>9431</v>
      </c>
      <c r="C382" s="20" t="s">
        <v>13844</v>
      </c>
      <c r="D382" s="20">
        <v>1704872405</v>
      </c>
      <c r="E382" s="20" t="str">
        <f>VLOOKUP(A382,'REPORTE'!$A$1:$AG$1961,5,0)</f>
        <v>ECUATORIANO(A)</v>
      </c>
      <c r="F382" s="20" t="str">
        <f>VLOOKUP(A382,'REPORTE'!$A$1:$AG$1961,18,0)</f>
        <v>M</v>
      </c>
      <c r="G382" s="20" t="str">
        <f>VLOOKUP(A382,'REPORTE'!$A$1:$AG$1961,6,0)</f>
        <v>NACIONAL</v>
      </c>
      <c r="H382" s="20" t="str">
        <f>VLOOKUP(A382,'REPORTE'!$A$1:$AG$1961,30,0)</f>
        <v>Ninguna</v>
      </c>
      <c r="I382" s="20" t="str">
        <f>VLOOKUP(A382,'REPORTE'!$A$1:$AG$1961,31,0)</f>
        <v>PICHINCHA</v>
      </c>
      <c r="J382" s="20" t="str">
        <f>VLOOKUP(A382,'REPORTE'!$A$1:$AG$1961,32,0)</f>
        <v>QUITO</v>
      </c>
      <c r="K382" s="20" t="str">
        <f>VLOOKUP(A382,'REPORTE'!$A$1:$AG$1961,33,0)</f>
        <v>LA LIBERTAD</v>
      </c>
      <c r="L382" s="20" t="str">
        <f>VLOOKUP(K382,PROVINCIAS!$F$1:$G$1171,2,0)</f>
        <v>RURAL</v>
      </c>
      <c r="M382" s="20">
        <v>1000477</v>
      </c>
      <c r="N382" s="20" t="s">
        <v>15374</v>
      </c>
      <c r="O382" s="20"/>
      <c r="P382" s="20">
        <v>60.52</v>
      </c>
      <c r="Q382" s="20" t="s">
        <v>11150</v>
      </c>
      <c r="R382" s="20" t="s">
        <v>11150</v>
      </c>
      <c r="S382" s="20" t="s">
        <v>11150</v>
      </c>
      <c r="T382" s="20" t="s">
        <v>11150</v>
      </c>
      <c r="U382" s="20" t="s">
        <v>11150</v>
      </c>
      <c r="V382" s="20" t="s">
        <v>11150</v>
      </c>
      <c r="W382" s="20">
        <v>60.52</v>
      </c>
    </row>
    <row r="383" spans="1:23" x14ac:dyDescent="0.45">
      <c r="A383" s="20">
        <v>1000415</v>
      </c>
      <c r="B383" s="20" t="s">
        <v>9431</v>
      </c>
      <c r="C383" s="20" t="s">
        <v>13845</v>
      </c>
      <c r="D383" s="20">
        <v>1712723202</v>
      </c>
      <c r="E383" s="20" t="str">
        <f>VLOOKUP(A383,'REPORTE'!$A$1:$AG$1961,5,0)</f>
        <v>ECUATORIANO(A) INDIGENA</v>
      </c>
      <c r="F383" s="20" t="str">
        <f>VLOOKUP(A383,'REPORTE'!$A$1:$AG$1961,18,0)</f>
        <v>M</v>
      </c>
      <c r="G383" s="20" t="str">
        <f>VLOOKUP(A383,'REPORTE'!$A$1:$AG$1961,6,0)</f>
        <v>NACIONAL</v>
      </c>
      <c r="H383" s="20" t="str">
        <f>VLOOKUP(A383,'REPORTE'!$A$1:$AG$1961,30,0)</f>
        <v>Primaria</v>
      </c>
      <c r="I383" s="20" t="str">
        <f>VLOOKUP(A383,'REPORTE'!$A$1:$AG$1961,31,0)</f>
        <v>CHIMBORAZO</v>
      </c>
      <c r="J383" s="20" t="str">
        <f>VLOOKUP(A383,'REPORTE'!$A$1:$AG$1961,32,0)</f>
        <v>RIOBAMBA</v>
      </c>
      <c r="K383" s="20" t="str">
        <f>VLOOKUP(A383,'REPORTE'!$A$1:$AG$1961,33,0)</f>
        <v>YARUQUIES</v>
      </c>
      <c r="L383" s="20" t="str">
        <f>VLOOKUP(K383,PROVINCIAS!$F$1:$G$1171,2,0)</f>
        <v>URBANA</v>
      </c>
      <c r="M383" s="20">
        <v>1000478</v>
      </c>
      <c r="N383" s="20" t="s">
        <v>15374</v>
      </c>
      <c r="O383" s="20"/>
      <c r="P383" s="20">
        <v>0.28999999999999998</v>
      </c>
      <c r="Q383" s="20" t="s">
        <v>11150</v>
      </c>
      <c r="R383" s="20" t="s">
        <v>11150</v>
      </c>
      <c r="S383" s="20" t="s">
        <v>11150</v>
      </c>
      <c r="T383" s="20" t="s">
        <v>11150</v>
      </c>
      <c r="U383" s="20" t="s">
        <v>11150</v>
      </c>
      <c r="V383" s="20" t="s">
        <v>11150</v>
      </c>
      <c r="W383" s="20">
        <v>0.28999999999999998</v>
      </c>
    </row>
    <row r="384" spans="1:23" x14ac:dyDescent="0.45">
      <c r="A384" s="20">
        <v>1000416</v>
      </c>
      <c r="B384" s="20" t="s">
        <v>9431</v>
      </c>
      <c r="C384" s="20" t="s">
        <v>9628</v>
      </c>
      <c r="D384" s="20">
        <v>604555870</v>
      </c>
      <c r="E384" s="20" t="str">
        <f>VLOOKUP(A384,'REPORTE'!$A$1:$AG$1961,5,0)</f>
        <v>ECUATORIANO(A)</v>
      </c>
      <c r="F384" s="20" t="str">
        <f>VLOOKUP(A384,'REPORTE'!$A$1:$AG$1961,18,0)</f>
        <v>M</v>
      </c>
      <c r="G384" s="20" t="str">
        <f>VLOOKUP(A384,'REPORTE'!$A$1:$AG$1961,6,0)</f>
        <v>NACIONAL</v>
      </c>
      <c r="H384" s="20" t="str">
        <f>VLOOKUP(A384,'REPORTE'!$A$1:$AG$1961,30,0)</f>
        <v>Secundaria</v>
      </c>
      <c r="I384" s="20" t="str">
        <f>VLOOKUP(A384,'REPORTE'!$A$1:$AG$1961,31,0)</f>
        <v>CHIMBORAZO</v>
      </c>
      <c r="J384" s="20" t="str">
        <f>VLOOKUP(A384,'REPORTE'!$A$1:$AG$1961,32,0)</f>
        <v>CHAMBO</v>
      </c>
      <c r="K384" s="20" t="str">
        <f>VLOOKUP(A384,'REPORTE'!$A$1:$AG$1961,33,0)</f>
        <v>CHAMBO</v>
      </c>
      <c r="L384" s="20" t="str">
        <f>VLOOKUP(K384,PROVINCIAS!$F$1:$G$1171,2,0)</f>
        <v>URBANA</v>
      </c>
      <c r="M384" s="20">
        <v>1000479</v>
      </c>
      <c r="N384" s="20" t="s">
        <v>15374</v>
      </c>
      <c r="O384" s="20"/>
      <c r="P384" s="20">
        <v>0</v>
      </c>
      <c r="Q384" s="20" t="s">
        <v>11150</v>
      </c>
      <c r="R384" s="20" t="s">
        <v>11150</v>
      </c>
      <c r="S384" s="20" t="s">
        <v>11150</v>
      </c>
      <c r="T384" s="20" t="s">
        <v>11150</v>
      </c>
      <c r="U384" s="20" t="s">
        <v>11150</v>
      </c>
      <c r="V384" s="20" t="s">
        <v>11150</v>
      </c>
      <c r="W384" s="20">
        <v>0</v>
      </c>
    </row>
    <row r="385" spans="1:23" x14ac:dyDescent="0.45">
      <c r="A385" s="20">
        <v>1000417</v>
      </c>
      <c r="B385" s="20" t="s">
        <v>9431</v>
      </c>
      <c r="C385" s="20" t="s">
        <v>9996</v>
      </c>
      <c r="D385" s="20">
        <v>1714490511</v>
      </c>
      <c r="E385" s="20" t="str">
        <f>VLOOKUP(A385,'REPORTE'!$A$1:$AG$1961,5,0)</f>
        <v>ECUATORIANO(A)</v>
      </c>
      <c r="F385" s="20" t="str">
        <f>VLOOKUP(A385,'REPORTE'!$A$1:$AG$1961,18,0)</f>
        <v>F</v>
      </c>
      <c r="G385" s="20" t="str">
        <f>VLOOKUP(A385,'REPORTE'!$A$1:$AG$1961,6,0)</f>
        <v>NACIONAL</v>
      </c>
      <c r="H385" s="20" t="str">
        <f>VLOOKUP(A385,'REPORTE'!$A$1:$AG$1961,30,0)</f>
        <v>Primaria</v>
      </c>
      <c r="I385" s="20" t="str">
        <f>VLOOKUP(A385,'REPORTE'!$A$1:$AG$1961,31,0)</f>
        <v>LOJA</v>
      </c>
      <c r="J385" s="20" t="str">
        <f>VLOOKUP(A385,'REPORTE'!$A$1:$AG$1961,32,0)</f>
        <v>CATAMAYO</v>
      </c>
      <c r="K385" s="20" t="str">
        <f>VLOOKUP(A385,'REPORTE'!$A$1:$AG$1961,33,0)</f>
        <v>CATAMAYO</v>
      </c>
      <c r="L385" s="20" t="str">
        <f>VLOOKUP(K385,PROVINCIAS!$F$1:$G$1171,2,0)</f>
        <v>URBANA</v>
      </c>
      <c r="M385" s="20">
        <v>1000480</v>
      </c>
      <c r="N385" s="20" t="s">
        <v>15374</v>
      </c>
      <c r="O385" s="20"/>
      <c r="P385" s="20">
        <v>0</v>
      </c>
      <c r="Q385" s="20" t="s">
        <v>11150</v>
      </c>
      <c r="R385" s="20" t="s">
        <v>11150</v>
      </c>
      <c r="S385" s="20" t="s">
        <v>11150</v>
      </c>
      <c r="T385" s="20" t="s">
        <v>11150</v>
      </c>
      <c r="U385" s="20" t="s">
        <v>11150</v>
      </c>
      <c r="V385" s="20" t="s">
        <v>11150</v>
      </c>
      <c r="W385" s="20">
        <v>0</v>
      </c>
    </row>
    <row r="386" spans="1:23" x14ac:dyDescent="0.45">
      <c r="A386" s="20">
        <v>1000418</v>
      </c>
      <c r="B386" s="20" t="s">
        <v>9431</v>
      </c>
      <c r="C386" s="20" t="s">
        <v>13846</v>
      </c>
      <c r="D386" s="20">
        <v>1717223919</v>
      </c>
      <c r="E386" s="20" t="str">
        <f>VLOOKUP(A386,'REPORTE'!$A$1:$AG$1961,5,0)</f>
        <v>ECUATORIANO(A)</v>
      </c>
      <c r="F386" s="20" t="str">
        <f>VLOOKUP(A386,'REPORTE'!$A$1:$AG$1961,18,0)</f>
        <v>M</v>
      </c>
      <c r="G386" s="20" t="str">
        <f>VLOOKUP(A386,'REPORTE'!$A$1:$AG$1961,6,0)</f>
        <v>NACIONAL</v>
      </c>
      <c r="H386" s="20" t="str">
        <f>VLOOKUP(A386,'REPORTE'!$A$1:$AG$1961,30,0)</f>
        <v>Secundaria</v>
      </c>
      <c r="I386" s="20" t="str">
        <f>VLOOKUP(A386,'REPORTE'!$A$1:$AG$1961,31,0)</f>
        <v>PICHINCHA</v>
      </c>
      <c r="J386" s="20" t="str">
        <f>VLOOKUP(A386,'REPORTE'!$A$1:$AG$1961,32,0)</f>
        <v>QUITO</v>
      </c>
      <c r="K386" s="20" t="str">
        <f>VLOOKUP(A386,'REPORTE'!$A$1:$AG$1961,33,0)</f>
        <v>COTOCOLLAO</v>
      </c>
      <c r="L386" s="20" t="str">
        <f>VLOOKUP(K386,PROVINCIAS!$F$1:$G$1171,2,0)</f>
        <v>URBANA</v>
      </c>
      <c r="M386" s="20">
        <v>1000481</v>
      </c>
      <c r="N386" s="20" t="s">
        <v>15375</v>
      </c>
      <c r="O386" s="20">
        <v>43852</v>
      </c>
      <c r="P386" s="20">
        <v>3.01</v>
      </c>
      <c r="Q386" s="20" t="s">
        <v>11150</v>
      </c>
      <c r="R386" s="20" t="s">
        <v>11150</v>
      </c>
      <c r="S386" s="20" t="s">
        <v>11150</v>
      </c>
      <c r="T386" s="20" t="s">
        <v>11150</v>
      </c>
      <c r="U386" s="20" t="s">
        <v>11150</v>
      </c>
      <c r="V386" s="20" t="s">
        <v>11150</v>
      </c>
      <c r="W386" s="20">
        <v>3.01</v>
      </c>
    </row>
    <row r="387" spans="1:23" x14ac:dyDescent="0.45">
      <c r="A387" s="20">
        <v>1000419</v>
      </c>
      <c r="B387" s="20" t="s">
        <v>9431</v>
      </c>
      <c r="C387" s="20" t="s">
        <v>10009</v>
      </c>
      <c r="D387" s="20">
        <v>201143880</v>
      </c>
      <c r="E387" s="20" t="str">
        <f>VLOOKUP(A387,'REPORTE'!$A$1:$AG$1961,5,0)</f>
        <v>ECUATORIANO(A)</v>
      </c>
      <c r="F387" s="20" t="str">
        <f>VLOOKUP(A387,'REPORTE'!$A$1:$AG$1961,18,0)</f>
        <v>M</v>
      </c>
      <c r="G387" s="20" t="str">
        <f>VLOOKUP(A387,'REPORTE'!$A$1:$AG$1961,6,0)</f>
        <v>NACIONAL</v>
      </c>
      <c r="H387" s="20" t="str">
        <f>VLOOKUP(A387,'REPORTE'!$A$1:$AG$1961,30,0)</f>
        <v>Primaria</v>
      </c>
      <c r="I387" s="20" t="str">
        <f>VLOOKUP(A387,'REPORTE'!$A$1:$AG$1961,31,0)</f>
        <v>PICHINCHA</v>
      </c>
      <c r="J387" s="20" t="str">
        <f>VLOOKUP(A387,'REPORTE'!$A$1:$AG$1961,32,0)</f>
        <v>QUITO</v>
      </c>
      <c r="K387" s="20" t="str">
        <f>VLOOKUP(A387,'REPORTE'!$A$1:$AG$1961,33,0)</f>
        <v>COTOCOLLAO</v>
      </c>
      <c r="L387" s="20" t="str">
        <f>VLOOKUP(K387,PROVINCIAS!$F$1:$G$1171,2,0)</f>
        <v>URBANA</v>
      </c>
      <c r="M387" s="20">
        <v>1000482</v>
      </c>
      <c r="N387" s="20" t="s">
        <v>15374</v>
      </c>
      <c r="O387" s="20"/>
      <c r="P387" s="20">
        <v>15.72</v>
      </c>
      <c r="Q387" s="20" t="s">
        <v>11150</v>
      </c>
      <c r="R387" s="20" t="s">
        <v>11150</v>
      </c>
      <c r="S387" s="20" t="s">
        <v>11150</v>
      </c>
      <c r="T387" s="20" t="s">
        <v>12025</v>
      </c>
      <c r="U387" s="20" t="s">
        <v>11150</v>
      </c>
      <c r="V387" s="20" t="s">
        <v>12078</v>
      </c>
      <c r="W387" s="20">
        <v>115.72</v>
      </c>
    </row>
    <row r="388" spans="1:23" x14ac:dyDescent="0.45">
      <c r="A388" s="20">
        <v>1000420</v>
      </c>
      <c r="B388" s="20" t="s">
        <v>9431</v>
      </c>
      <c r="C388" s="20" t="s">
        <v>9611</v>
      </c>
      <c r="D388" s="20">
        <v>602451338</v>
      </c>
      <c r="E388" s="20" t="str">
        <f>VLOOKUP(A388,'REPORTE'!$A$1:$AG$1961,5,0)</f>
        <v>ECUATORIANO(A) INDIGENA</v>
      </c>
      <c r="F388" s="20" t="str">
        <f>VLOOKUP(A388,'REPORTE'!$A$1:$AG$1961,18,0)</f>
        <v>F</v>
      </c>
      <c r="G388" s="20" t="str">
        <f>VLOOKUP(A388,'REPORTE'!$A$1:$AG$1961,6,0)</f>
        <v>NACIONAL</v>
      </c>
      <c r="H388" s="20" t="str">
        <f>VLOOKUP(A388,'REPORTE'!$A$1:$AG$1961,30,0)</f>
        <v>Primaria</v>
      </c>
      <c r="I388" s="20" t="str">
        <f>VLOOKUP(A388,'REPORTE'!$A$1:$AG$1961,31,0)</f>
        <v>CHIMBORAZO</v>
      </c>
      <c r="J388" s="20" t="str">
        <f>VLOOKUP(A388,'REPORTE'!$A$1:$AG$1961,32,0)</f>
        <v>RIOBAMBA</v>
      </c>
      <c r="K388" s="20" t="str">
        <f>VLOOKUP(A388,'REPORTE'!$A$1:$AG$1961,33,0)</f>
        <v>CALPI</v>
      </c>
      <c r="L388" s="20" t="str">
        <f>VLOOKUP(K388,PROVINCIAS!$F$1:$G$1171,2,0)</f>
        <v>RURAL</v>
      </c>
      <c r="M388" s="20">
        <v>1000483</v>
      </c>
      <c r="N388" s="20" t="s">
        <v>15374</v>
      </c>
      <c r="O388" s="20"/>
      <c r="P388" s="20">
        <v>0</v>
      </c>
      <c r="Q388" s="20" t="s">
        <v>11150</v>
      </c>
      <c r="R388" s="20" t="s">
        <v>11150</v>
      </c>
      <c r="S388" s="20" t="s">
        <v>11150</v>
      </c>
      <c r="T388" s="20" t="s">
        <v>11150</v>
      </c>
      <c r="U388" s="20" t="s">
        <v>11150</v>
      </c>
      <c r="V388" s="20" t="s">
        <v>11150</v>
      </c>
      <c r="W388" s="20">
        <v>0</v>
      </c>
    </row>
    <row r="389" spans="1:23" x14ac:dyDescent="0.45">
      <c r="A389" s="20">
        <v>1000421</v>
      </c>
      <c r="B389" s="20" t="s">
        <v>9431</v>
      </c>
      <c r="C389" s="20" t="s">
        <v>9622</v>
      </c>
      <c r="D389" s="20">
        <v>1710617141</v>
      </c>
      <c r="E389" s="20" t="str">
        <f>VLOOKUP(A389,'REPORTE'!$A$1:$AG$1961,5,0)</f>
        <v>ECUATORIANO(A)</v>
      </c>
      <c r="F389" s="20" t="str">
        <f>VLOOKUP(A389,'REPORTE'!$A$1:$AG$1961,18,0)</f>
        <v>F</v>
      </c>
      <c r="G389" s="20" t="str">
        <f>VLOOKUP(A389,'REPORTE'!$A$1:$AG$1961,6,0)</f>
        <v>NACIONAL</v>
      </c>
      <c r="H389" s="20" t="str">
        <f>VLOOKUP(A389,'REPORTE'!$A$1:$AG$1961,30,0)</f>
        <v>Primaria</v>
      </c>
      <c r="I389" s="20" t="str">
        <f>VLOOKUP(A389,'REPORTE'!$A$1:$AG$1961,31,0)</f>
        <v>PICHINCHA</v>
      </c>
      <c r="J389" s="20" t="str">
        <f>VLOOKUP(A389,'REPORTE'!$A$1:$AG$1961,32,0)</f>
        <v>QUITO</v>
      </c>
      <c r="K389" s="20" t="str">
        <f>VLOOKUP(A389,'REPORTE'!$A$1:$AG$1961,33,0)</f>
        <v>GONZALEZ SUAREZ</v>
      </c>
      <c r="L389" s="20" t="str">
        <f>VLOOKUP(K389,PROVINCIAS!$F$1:$G$1171,2,0)</f>
        <v>URBANA</v>
      </c>
      <c r="M389" s="20">
        <v>1000484</v>
      </c>
      <c r="N389" s="20" t="s">
        <v>15374</v>
      </c>
      <c r="O389" s="20"/>
      <c r="P389" s="20">
        <v>0</v>
      </c>
      <c r="Q389" s="20" t="s">
        <v>11150</v>
      </c>
      <c r="R389" s="20" t="s">
        <v>11150</v>
      </c>
      <c r="S389" s="20" t="s">
        <v>11150</v>
      </c>
      <c r="T389" s="20" t="s">
        <v>11150</v>
      </c>
      <c r="U389" s="20" t="s">
        <v>11150</v>
      </c>
      <c r="V389" s="20" t="s">
        <v>11150</v>
      </c>
      <c r="W389" s="20">
        <v>0</v>
      </c>
    </row>
    <row r="390" spans="1:23" x14ac:dyDescent="0.45">
      <c r="A390" s="20">
        <v>1000422</v>
      </c>
      <c r="B390" s="20" t="s">
        <v>9431</v>
      </c>
      <c r="C390" s="20" t="s">
        <v>13847</v>
      </c>
      <c r="D390" s="20">
        <v>1712218914</v>
      </c>
      <c r="E390" s="20" t="str">
        <f>VLOOKUP(A390,'REPORTE'!$A$1:$AG$1961,5,0)</f>
        <v>ECUATORIANO(A)</v>
      </c>
      <c r="F390" s="20" t="str">
        <f>VLOOKUP(A390,'REPORTE'!$A$1:$AG$1961,18,0)</f>
        <v>M</v>
      </c>
      <c r="G390" s="20" t="str">
        <f>VLOOKUP(A390,'REPORTE'!$A$1:$AG$1961,6,0)</f>
        <v>NACIONAL</v>
      </c>
      <c r="H390" s="20" t="str">
        <f>VLOOKUP(A390,'REPORTE'!$A$1:$AG$1961,30,0)</f>
        <v>Secundaria</v>
      </c>
      <c r="I390" s="20" t="str">
        <f>VLOOKUP(A390,'REPORTE'!$A$1:$AG$1961,31,0)</f>
        <v>PICHINCHA</v>
      </c>
      <c r="J390" s="20" t="str">
        <f>VLOOKUP(A390,'REPORTE'!$A$1:$AG$1961,32,0)</f>
        <v>QUITO</v>
      </c>
      <c r="K390" s="20" t="str">
        <f>VLOOKUP(A390,'REPORTE'!$A$1:$AG$1961,33,0)</f>
        <v>SAN BLAS</v>
      </c>
      <c r="L390" s="20" t="str">
        <f>VLOOKUP(K390,PROVINCIAS!$F$1:$G$1171,2,0)</f>
        <v>URBANA</v>
      </c>
      <c r="M390" s="20">
        <v>1000485</v>
      </c>
      <c r="N390" s="20" t="s">
        <v>15375</v>
      </c>
      <c r="O390" s="20">
        <v>44466</v>
      </c>
      <c r="P390" s="20">
        <v>3.12</v>
      </c>
      <c r="Q390" s="20" t="s">
        <v>11150</v>
      </c>
      <c r="R390" s="20" t="s">
        <v>11150</v>
      </c>
      <c r="S390" s="20" t="s">
        <v>11150</v>
      </c>
      <c r="T390" s="20" t="s">
        <v>11150</v>
      </c>
      <c r="U390" s="20" t="s">
        <v>11150</v>
      </c>
      <c r="V390" s="20" t="s">
        <v>11150</v>
      </c>
      <c r="W390" s="20">
        <v>3.12</v>
      </c>
    </row>
    <row r="391" spans="1:23" x14ac:dyDescent="0.45">
      <c r="A391" s="20">
        <v>1000423</v>
      </c>
      <c r="B391" s="20" t="s">
        <v>9431</v>
      </c>
      <c r="C391" s="20" t="s">
        <v>9682</v>
      </c>
      <c r="D391" s="20">
        <v>602974156</v>
      </c>
      <c r="E391" s="20" t="str">
        <f>VLOOKUP(A391,'REPORTE'!$A$1:$AG$1961,5,0)</f>
        <v>ECUATORIANO(A)</v>
      </c>
      <c r="F391" s="20" t="str">
        <f>VLOOKUP(A391,'REPORTE'!$A$1:$AG$1961,18,0)</f>
        <v>F</v>
      </c>
      <c r="G391" s="20" t="str">
        <f>VLOOKUP(A391,'REPORTE'!$A$1:$AG$1961,6,0)</f>
        <v>NACIONAL</v>
      </c>
      <c r="H391" s="20" t="str">
        <f>VLOOKUP(A391,'REPORTE'!$A$1:$AG$1961,30,0)</f>
        <v>Primaria</v>
      </c>
      <c r="I391" s="20" t="str">
        <f>VLOOKUP(A391,'REPORTE'!$A$1:$AG$1961,31,0)</f>
        <v>PICHINCHA</v>
      </c>
      <c r="J391" s="20" t="str">
        <f>VLOOKUP(A391,'REPORTE'!$A$1:$AG$1961,32,0)</f>
        <v>QUITO</v>
      </c>
      <c r="K391" s="20" t="str">
        <f>VLOOKUP(A391,'REPORTE'!$A$1:$AG$1961,33,0)</f>
        <v>COTOCOLLAO</v>
      </c>
      <c r="L391" s="20" t="str">
        <f>VLOOKUP(K391,PROVINCIAS!$F$1:$G$1171,2,0)</f>
        <v>URBANA</v>
      </c>
      <c r="M391" s="20">
        <v>1000486</v>
      </c>
      <c r="N391" s="20" t="s">
        <v>15374</v>
      </c>
      <c r="O391" s="20"/>
      <c r="P391" s="20">
        <v>0.02</v>
      </c>
      <c r="Q391" s="20" t="s">
        <v>11150</v>
      </c>
      <c r="R391" s="20" t="s">
        <v>11150</v>
      </c>
      <c r="S391" s="20" t="s">
        <v>11150</v>
      </c>
      <c r="T391" s="20" t="s">
        <v>14109</v>
      </c>
      <c r="U391" s="20" t="s">
        <v>11150</v>
      </c>
      <c r="V391" s="20" t="s">
        <v>12078</v>
      </c>
      <c r="W391" s="20">
        <v>75.02</v>
      </c>
    </row>
    <row r="392" spans="1:23" x14ac:dyDescent="0.45">
      <c r="A392" s="20">
        <v>1000425</v>
      </c>
      <c r="B392" s="20" t="s">
        <v>9431</v>
      </c>
      <c r="C392" s="20" t="s">
        <v>10233</v>
      </c>
      <c r="D392" s="20">
        <v>1719680546</v>
      </c>
      <c r="E392" s="20" t="str">
        <f>VLOOKUP(A392,'REPORTE'!$A$1:$AG$1961,5,0)</f>
        <v>ECUATORIANO(A)</v>
      </c>
      <c r="F392" s="20" t="str">
        <f>VLOOKUP(A392,'REPORTE'!$A$1:$AG$1961,18,0)</f>
        <v>M</v>
      </c>
      <c r="G392" s="20" t="str">
        <f>VLOOKUP(A392,'REPORTE'!$A$1:$AG$1961,6,0)</f>
        <v>NACIONAL</v>
      </c>
      <c r="H392" s="20" t="str">
        <f>VLOOKUP(A392,'REPORTE'!$A$1:$AG$1961,30,0)</f>
        <v>Primaria</v>
      </c>
      <c r="I392" s="20" t="str">
        <f>VLOOKUP(A392,'REPORTE'!$A$1:$AG$1961,31,0)</f>
        <v>PICHINCHA</v>
      </c>
      <c r="J392" s="20" t="str">
        <f>VLOOKUP(A392,'REPORTE'!$A$1:$AG$1961,32,0)</f>
        <v>QUITO</v>
      </c>
      <c r="K392" s="20" t="str">
        <f>VLOOKUP(A392,'REPORTE'!$A$1:$AG$1961,33,0)</f>
        <v>COTOCOLLAO</v>
      </c>
      <c r="L392" s="20" t="str">
        <f>VLOOKUP(K392,PROVINCIAS!$F$1:$G$1171,2,0)</f>
        <v>URBANA</v>
      </c>
      <c r="M392" s="20">
        <v>1000488</v>
      </c>
      <c r="N392" s="20" t="s">
        <v>15374</v>
      </c>
      <c r="O392" s="20"/>
      <c r="P392" s="20">
        <v>0.43</v>
      </c>
      <c r="Q392" s="20" t="s">
        <v>11150</v>
      </c>
      <c r="R392" s="20" t="s">
        <v>11150</v>
      </c>
      <c r="S392" s="20" t="s">
        <v>11150</v>
      </c>
      <c r="T392" s="20" t="s">
        <v>14290</v>
      </c>
      <c r="U392" s="20" t="s">
        <v>11150</v>
      </c>
      <c r="V392" s="20" t="s">
        <v>11150</v>
      </c>
      <c r="W392" s="20">
        <v>80.430000000000007</v>
      </c>
    </row>
    <row r="393" spans="1:23" x14ac:dyDescent="0.45">
      <c r="A393" s="20">
        <v>1000426</v>
      </c>
      <c r="B393" s="20" t="s">
        <v>9431</v>
      </c>
      <c r="C393" s="20" t="s">
        <v>9874</v>
      </c>
      <c r="D393" s="20">
        <v>1726811019</v>
      </c>
      <c r="E393" s="20" t="str">
        <f>VLOOKUP(A393,'REPORTE'!$A$1:$AG$1961,5,0)</f>
        <v>ECUATORIANO(A) INDIGENA</v>
      </c>
      <c r="F393" s="20" t="str">
        <f>VLOOKUP(A393,'REPORTE'!$A$1:$AG$1961,18,0)</f>
        <v>M</v>
      </c>
      <c r="G393" s="20" t="str">
        <f>VLOOKUP(A393,'REPORTE'!$A$1:$AG$1961,6,0)</f>
        <v>NACIONAL</v>
      </c>
      <c r="H393" s="20" t="str">
        <f>VLOOKUP(A393,'REPORTE'!$A$1:$AG$1961,30,0)</f>
        <v>Primaria</v>
      </c>
      <c r="I393" s="20" t="str">
        <f>VLOOKUP(A393,'REPORTE'!$A$1:$AG$1961,31,0)</f>
        <v>PICHINCHA</v>
      </c>
      <c r="J393" s="20" t="str">
        <f>VLOOKUP(A393,'REPORTE'!$A$1:$AG$1961,32,0)</f>
        <v>QUITO</v>
      </c>
      <c r="K393" s="20" t="str">
        <f>VLOOKUP(A393,'REPORTE'!$A$1:$AG$1961,33,0)</f>
        <v>CHILLOGALLO</v>
      </c>
      <c r="L393" s="20" t="str">
        <f>VLOOKUP(K393,PROVINCIAS!$F$1:$G$1171,2,0)</f>
        <v>URBANA</v>
      </c>
      <c r="M393" s="20">
        <v>1000489</v>
      </c>
      <c r="N393" s="20" t="s">
        <v>15374</v>
      </c>
      <c r="O393" s="20"/>
      <c r="P393" s="20">
        <v>0</v>
      </c>
      <c r="Q393" s="20" t="s">
        <v>11150</v>
      </c>
      <c r="R393" s="20" t="s">
        <v>11150</v>
      </c>
      <c r="S393" s="20" t="s">
        <v>11150</v>
      </c>
      <c r="T393" s="20" t="s">
        <v>11150</v>
      </c>
      <c r="U393" s="20" t="s">
        <v>11150</v>
      </c>
      <c r="V393" s="20" t="s">
        <v>11150</v>
      </c>
      <c r="W393" s="20">
        <v>0</v>
      </c>
    </row>
    <row r="394" spans="1:23" x14ac:dyDescent="0.45">
      <c r="A394" s="20">
        <v>1000428</v>
      </c>
      <c r="B394" s="20" t="s">
        <v>9431</v>
      </c>
      <c r="C394" s="20" t="s">
        <v>9659</v>
      </c>
      <c r="D394" s="20">
        <v>602040933</v>
      </c>
      <c r="E394" s="20" t="str">
        <f>VLOOKUP(A394,'REPORTE'!$A$1:$AG$1961,5,0)</f>
        <v>ECUATORIANO(A)</v>
      </c>
      <c r="F394" s="20" t="str">
        <f>VLOOKUP(A394,'REPORTE'!$A$1:$AG$1961,18,0)</f>
        <v>F</v>
      </c>
      <c r="G394" s="20" t="str">
        <f>VLOOKUP(A394,'REPORTE'!$A$1:$AG$1961,6,0)</f>
        <v>NACIONAL</v>
      </c>
      <c r="H394" s="20" t="str">
        <f>VLOOKUP(A394,'REPORTE'!$A$1:$AG$1961,30,0)</f>
        <v>Universitaria</v>
      </c>
      <c r="I394" s="20" t="str">
        <f>VLOOKUP(A394,'REPORTE'!$A$1:$AG$1961,31,0)</f>
        <v>CHIMBORAZO</v>
      </c>
      <c r="J394" s="20" t="str">
        <f>VLOOKUP(A394,'REPORTE'!$A$1:$AG$1961,32,0)</f>
        <v>RIOBAMBA</v>
      </c>
      <c r="K394" s="20" t="str">
        <f>VLOOKUP(A394,'REPORTE'!$A$1:$AG$1961,33,0)</f>
        <v>RIOBAMBA</v>
      </c>
      <c r="L394" s="20" t="str">
        <f>VLOOKUP(K394,PROVINCIAS!$F$1:$G$1171,2,0)</f>
        <v>URBANA</v>
      </c>
      <c r="M394" s="20">
        <v>1000491</v>
      </c>
      <c r="N394" s="20" t="s">
        <v>15374</v>
      </c>
      <c r="O394" s="20"/>
      <c r="P394" s="20">
        <v>329.33</v>
      </c>
      <c r="Q394" s="20" t="s">
        <v>11150</v>
      </c>
      <c r="R394" s="20" t="s">
        <v>11150</v>
      </c>
      <c r="S394" s="20" t="s">
        <v>11150</v>
      </c>
      <c r="T394" s="20" t="s">
        <v>11150</v>
      </c>
      <c r="U394" s="20" t="s">
        <v>11150</v>
      </c>
      <c r="V394" s="20" t="s">
        <v>11150</v>
      </c>
      <c r="W394" s="20">
        <v>329.33</v>
      </c>
    </row>
    <row r="395" spans="1:23" x14ac:dyDescent="0.45">
      <c r="A395" s="20">
        <v>1000429</v>
      </c>
      <c r="B395" s="20" t="s">
        <v>9431</v>
      </c>
      <c r="C395" s="20" t="s">
        <v>13849</v>
      </c>
      <c r="D395" s="20">
        <v>604528679</v>
      </c>
      <c r="E395" s="20" t="str">
        <f>VLOOKUP(A395,'REPORTE'!$A$1:$AG$1961,5,0)</f>
        <v>ECUATORIANO(A)</v>
      </c>
      <c r="F395" s="20" t="str">
        <f>VLOOKUP(A395,'REPORTE'!$A$1:$AG$1961,18,0)</f>
        <v>M</v>
      </c>
      <c r="G395" s="20" t="str">
        <f>VLOOKUP(A395,'REPORTE'!$A$1:$AG$1961,6,0)</f>
        <v>NACIONAL</v>
      </c>
      <c r="H395" s="20" t="str">
        <f>VLOOKUP(A395,'REPORTE'!$A$1:$AG$1961,30,0)</f>
        <v>Universitaria</v>
      </c>
      <c r="I395" s="20" t="str">
        <f>VLOOKUP(A395,'REPORTE'!$A$1:$AG$1961,31,0)</f>
        <v>CHIMBORAZO</v>
      </c>
      <c r="J395" s="20" t="str">
        <f>VLOOKUP(A395,'REPORTE'!$A$1:$AG$1961,32,0)</f>
        <v>ALAUSI</v>
      </c>
      <c r="K395" s="20" t="str">
        <f>VLOOKUP(A395,'REPORTE'!$A$1:$AG$1961,33,0)</f>
        <v>TIXAN</v>
      </c>
      <c r="L395" s="20" t="str">
        <f>VLOOKUP(K395,PROVINCIAS!$F$1:$G$1171,2,0)</f>
        <v>RURAL</v>
      </c>
      <c r="M395" s="20">
        <v>1000492</v>
      </c>
      <c r="N395" s="20" t="s">
        <v>15374</v>
      </c>
      <c r="O395" s="20"/>
      <c r="P395" s="20">
        <v>0.66</v>
      </c>
      <c r="Q395" s="20" t="s">
        <v>11150</v>
      </c>
      <c r="R395" s="20" t="s">
        <v>11150</v>
      </c>
      <c r="S395" s="20" t="s">
        <v>11150</v>
      </c>
      <c r="T395" s="20" t="s">
        <v>11150</v>
      </c>
      <c r="U395" s="20" t="s">
        <v>11150</v>
      </c>
      <c r="V395" s="20" t="s">
        <v>11150</v>
      </c>
      <c r="W395" s="20">
        <v>0.66</v>
      </c>
    </row>
    <row r="396" spans="1:23" x14ac:dyDescent="0.45">
      <c r="A396" s="20">
        <v>1000430</v>
      </c>
      <c r="B396" s="20" t="s">
        <v>9431</v>
      </c>
      <c r="C396" s="20" t="s">
        <v>13850</v>
      </c>
      <c r="D396" s="20">
        <v>603431032</v>
      </c>
      <c r="E396" s="20" t="str">
        <f>VLOOKUP(A396,'REPORTE'!$A$1:$AG$1961,5,0)</f>
        <v>ECUATORIANO(A)</v>
      </c>
      <c r="F396" s="20" t="str">
        <f>VLOOKUP(A396,'REPORTE'!$A$1:$AG$1961,18,0)</f>
        <v>M</v>
      </c>
      <c r="G396" s="20" t="str">
        <f>VLOOKUP(A396,'REPORTE'!$A$1:$AG$1961,6,0)</f>
        <v>NACIONAL</v>
      </c>
      <c r="H396" s="20" t="str">
        <f>VLOOKUP(A396,'REPORTE'!$A$1:$AG$1961,30,0)</f>
        <v>Primaria</v>
      </c>
      <c r="I396" s="20" t="str">
        <f>VLOOKUP(A396,'REPORTE'!$A$1:$AG$1961,31,0)</f>
        <v>CHIMBORAZO</v>
      </c>
      <c r="J396" s="20" t="str">
        <f>VLOOKUP(A396,'REPORTE'!$A$1:$AG$1961,32,0)</f>
        <v>GUANO</v>
      </c>
      <c r="K396" s="20" t="str">
        <f>VLOOKUP(A396,'REPORTE'!$A$1:$AG$1961,33,0)</f>
        <v>SAN ANDRES</v>
      </c>
      <c r="L396" s="20" t="str">
        <f>VLOOKUP(K396,PROVINCIAS!$F$1:$G$1171,2,0)</f>
        <v>RURAL</v>
      </c>
      <c r="M396" s="20">
        <v>1000493</v>
      </c>
      <c r="N396" s="20" t="s">
        <v>15375</v>
      </c>
      <c r="O396" s="20">
        <v>43859</v>
      </c>
      <c r="P396" s="20">
        <v>3.01</v>
      </c>
      <c r="Q396" s="20" t="s">
        <v>11150</v>
      </c>
      <c r="R396" s="20" t="s">
        <v>11150</v>
      </c>
      <c r="S396" s="20" t="s">
        <v>11150</v>
      </c>
      <c r="T396" s="20" t="s">
        <v>11150</v>
      </c>
      <c r="U396" s="20" t="s">
        <v>11150</v>
      </c>
      <c r="V396" s="20" t="s">
        <v>11150</v>
      </c>
      <c r="W396" s="20">
        <v>3.01</v>
      </c>
    </row>
    <row r="397" spans="1:23" x14ac:dyDescent="0.45">
      <c r="A397" s="20">
        <v>1000431</v>
      </c>
      <c r="B397" s="20" t="s">
        <v>9431</v>
      </c>
      <c r="C397" s="20" t="s">
        <v>13851</v>
      </c>
      <c r="D397" s="20">
        <v>1756216345</v>
      </c>
      <c r="E397" s="20" t="str">
        <f>VLOOKUP(A397,'REPORTE'!$A$1:$AG$1961,5,0)</f>
        <v>ECUATORIANO(A) INDIGENA</v>
      </c>
      <c r="F397" s="20" t="str">
        <f>VLOOKUP(A397,'REPORTE'!$A$1:$AG$1961,18,0)</f>
        <v>F</v>
      </c>
      <c r="G397" s="20" t="str">
        <f>VLOOKUP(A397,'REPORTE'!$A$1:$AG$1961,6,0)</f>
        <v>NACIONAL</v>
      </c>
      <c r="H397" s="20" t="str">
        <f>VLOOKUP(A397,'REPORTE'!$A$1:$AG$1961,30,0)</f>
        <v>Secundaria</v>
      </c>
      <c r="I397" s="20" t="str">
        <f>VLOOKUP(A397,'REPORTE'!$A$1:$AG$1961,31,0)</f>
        <v>PICHINCHA</v>
      </c>
      <c r="J397" s="20" t="str">
        <f>VLOOKUP(A397,'REPORTE'!$A$1:$AG$1961,32,0)</f>
        <v>QUITO</v>
      </c>
      <c r="K397" s="20" t="str">
        <f>VLOOKUP(A397,'REPORTE'!$A$1:$AG$1961,33,0)</f>
        <v>COTOCOLLAO</v>
      </c>
      <c r="L397" s="20" t="str">
        <f>VLOOKUP(K397,PROVINCIAS!$F$1:$G$1171,2,0)</f>
        <v>URBANA</v>
      </c>
      <c r="M397" s="20">
        <v>1000494</v>
      </c>
      <c r="N397" s="20" t="s">
        <v>15374</v>
      </c>
      <c r="O397" s="20"/>
      <c r="P397" s="20">
        <v>25.61</v>
      </c>
      <c r="Q397" s="20" t="s">
        <v>11150</v>
      </c>
      <c r="R397" s="20" t="s">
        <v>11150</v>
      </c>
      <c r="S397" s="20" t="s">
        <v>11150</v>
      </c>
      <c r="T397" s="20" t="s">
        <v>11150</v>
      </c>
      <c r="U397" s="20" t="s">
        <v>11150</v>
      </c>
      <c r="V397" s="20" t="s">
        <v>11150</v>
      </c>
      <c r="W397" s="20">
        <v>25.61</v>
      </c>
    </row>
    <row r="398" spans="1:23" x14ac:dyDescent="0.45">
      <c r="A398" s="20">
        <v>1000432</v>
      </c>
      <c r="B398" s="20" t="s">
        <v>9431</v>
      </c>
      <c r="C398" s="20" t="s">
        <v>10156</v>
      </c>
      <c r="D398" s="20">
        <v>1719471474</v>
      </c>
      <c r="E398" s="20" t="str">
        <f>VLOOKUP(A398,'REPORTE'!$A$1:$AG$1961,5,0)</f>
        <v>ECUATORIANO(A)</v>
      </c>
      <c r="F398" s="20" t="str">
        <f>VLOOKUP(A398,'REPORTE'!$A$1:$AG$1961,18,0)</f>
        <v>F</v>
      </c>
      <c r="G398" s="20" t="str">
        <f>VLOOKUP(A398,'REPORTE'!$A$1:$AG$1961,6,0)</f>
        <v>NACIONAL</v>
      </c>
      <c r="H398" s="20" t="str">
        <f>VLOOKUP(A398,'REPORTE'!$A$1:$AG$1961,30,0)</f>
        <v>Secundaria</v>
      </c>
      <c r="I398" s="20" t="str">
        <f>VLOOKUP(A398,'REPORTE'!$A$1:$AG$1961,31,0)</f>
        <v>PICHINCHA</v>
      </c>
      <c r="J398" s="20" t="str">
        <f>VLOOKUP(A398,'REPORTE'!$A$1:$AG$1961,32,0)</f>
        <v>QUITO</v>
      </c>
      <c r="K398" s="20" t="str">
        <f>VLOOKUP(A398,'REPORTE'!$A$1:$AG$1961,33,0)</f>
        <v>CALDERON (CARAPUNGO)</v>
      </c>
      <c r="L398" s="20" t="str">
        <f>VLOOKUP(K398,PROVINCIAS!$F$1:$G$1171,2,0)</f>
        <v>RURAL</v>
      </c>
      <c r="M398" s="20">
        <v>1000495</v>
      </c>
      <c r="N398" s="20" t="s">
        <v>15374</v>
      </c>
      <c r="O398" s="20"/>
      <c r="P398" s="20">
        <v>0</v>
      </c>
      <c r="Q398" s="20" t="s">
        <v>11150</v>
      </c>
      <c r="R398" s="20" t="s">
        <v>11150</v>
      </c>
      <c r="S398" s="20" t="s">
        <v>11150</v>
      </c>
      <c r="T398" s="20" t="s">
        <v>11150</v>
      </c>
      <c r="U398" s="20" t="s">
        <v>11150</v>
      </c>
      <c r="V398" s="20" t="s">
        <v>11150</v>
      </c>
      <c r="W398" s="20">
        <v>0</v>
      </c>
    </row>
    <row r="399" spans="1:23" x14ac:dyDescent="0.45">
      <c r="A399" s="20">
        <v>1000433</v>
      </c>
      <c r="B399" s="20" t="s">
        <v>9431</v>
      </c>
      <c r="C399" s="20" t="s">
        <v>13852</v>
      </c>
      <c r="D399" s="20">
        <v>201933934</v>
      </c>
      <c r="E399" s="20" t="str">
        <f>VLOOKUP(A399,'REPORTE'!$A$1:$AG$1961,5,0)</f>
        <v>ECUATORIANO(A)</v>
      </c>
      <c r="F399" s="20" t="str">
        <f>VLOOKUP(A399,'REPORTE'!$A$1:$AG$1961,18,0)</f>
        <v>F</v>
      </c>
      <c r="G399" s="20" t="str">
        <f>VLOOKUP(A399,'REPORTE'!$A$1:$AG$1961,6,0)</f>
        <v>NACIONAL</v>
      </c>
      <c r="H399" s="20" t="str">
        <f>VLOOKUP(A399,'REPORTE'!$A$1:$AG$1961,30,0)</f>
        <v>Primaria</v>
      </c>
      <c r="I399" s="20" t="str">
        <f>VLOOKUP(A399,'REPORTE'!$A$1:$AG$1961,31,0)</f>
        <v>BOLIVAR</v>
      </c>
      <c r="J399" s="20" t="str">
        <f>VLOOKUP(A399,'REPORTE'!$A$1:$AG$1961,32,0)</f>
        <v>GUARANDA</v>
      </c>
      <c r="K399" s="20" t="str">
        <f>VLOOKUP(A399,'REPORTE'!$A$1:$AG$1961,33,0)</f>
        <v>GABRIEL IGNACIO VEINTIMILLA</v>
      </c>
      <c r="L399" s="20" t="str">
        <f>VLOOKUP(K399,PROVINCIAS!$F$1:$G$1171,2,0)</f>
        <v>URBANA</v>
      </c>
      <c r="M399" s="20">
        <v>1000496</v>
      </c>
      <c r="N399" s="20" t="s">
        <v>15375</v>
      </c>
      <c r="O399" s="20">
        <v>44546</v>
      </c>
      <c r="P399" s="20">
        <v>6.28</v>
      </c>
      <c r="Q399" s="20" t="s">
        <v>11150</v>
      </c>
      <c r="R399" s="20" t="s">
        <v>11150</v>
      </c>
      <c r="S399" s="20" t="s">
        <v>11150</v>
      </c>
      <c r="T399" s="20" t="s">
        <v>11150</v>
      </c>
      <c r="U399" s="20" t="s">
        <v>11150</v>
      </c>
      <c r="V399" s="20" t="s">
        <v>11150</v>
      </c>
      <c r="W399" s="20">
        <v>6.28</v>
      </c>
    </row>
    <row r="400" spans="1:23" x14ac:dyDescent="0.45">
      <c r="A400" s="20">
        <v>1000435</v>
      </c>
      <c r="B400" s="20" t="s">
        <v>9431</v>
      </c>
      <c r="C400" s="20" t="s">
        <v>9683</v>
      </c>
      <c r="D400" s="20">
        <v>603133026</v>
      </c>
      <c r="E400" s="20" t="str">
        <f>VLOOKUP(A400,'REPORTE'!$A$1:$AG$1961,5,0)</f>
        <v>ECUATORIANO(A) INDIGENA</v>
      </c>
      <c r="F400" s="20" t="str">
        <f>VLOOKUP(A400,'REPORTE'!$A$1:$AG$1961,18,0)</f>
        <v>F</v>
      </c>
      <c r="G400" s="20" t="str">
        <f>VLOOKUP(A400,'REPORTE'!$A$1:$AG$1961,6,0)</f>
        <v>NACIONAL</v>
      </c>
      <c r="H400" s="20" t="str">
        <f>VLOOKUP(A400,'REPORTE'!$A$1:$AG$1961,30,0)</f>
        <v>Primaria</v>
      </c>
      <c r="I400" s="20" t="str">
        <f>VLOOKUP(A400,'REPORTE'!$A$1:$AG$1961,31,0)</f>
        <v>PICHINCHA</v>
      </c>
      <c r="J400" s="20" t="str">
        <f>VLOOKUP(A400,'REPORTE'!$A$1:$AG$1961,32,0)</f>
        <v>QUITO</v>
      </c>
      <c r="K400" s="20" t="str">
        <f>VLOOKUP(A400,'REPORTE'!$A$1:$AG$1961,33,0)</f>
        <v>COTOCOLLAO</v>
      </c>
      <c r="L400" s="20" t="str">
        <f>VLOOKUP(K400,PROVINCIAS!$F$1:$G$1171,2,0)</f>
        <v>URBANA</v>
      </c>
      <c r="M400" s="20">
        <v>1000498</v>
      </c>
      <c r="N400" s="20" t="s">
        <v>15374</v>
      </c>
      <c r="O400" s="20"/>
      <c r="P400" s="20">
        <v>0.06</v>
      </c>
      <c r="Q400" s="20" t="s">
        <v>11150</v>
      </c>
      <c r="R400" s="20" t="s">
        <v>11150</v>
      </c>
      <c r="S400" s="20" t="s">
        <v>11150</v>
      </c>
      <c r="T400" s="20" t="s">
        <v>11150</v>
      </c>
      <c r="U400" s="20" t="s">
        <v>11150</v>
      </c>
      <c r="V400" s="20" t="s">
        <v>11150</v>
      </c>
      <c r="W400" s="20">
        <v>0.06</v>
      </c>
    </row>
    <row r="401" spans="1:23" x14ac:dyDescent="0.45">
      <c r="A401" s="20">
        <v>1000436</v>
      </c>
      <c r="B401" s="20" t="s">
        <v>9431</v>
      </c>
      <c r="C401" s="20" t="s">
        <v>9604</v>
      </c>
      <c r="D401" s="20">
        <v>501689558</v>
      </c>
      <c r="E401" s="20" t="str">
        <f>VLOOKUP(A401,'REPORTE'!$A$1:$AG$1961,5,0)</f>
        <v>ECUATORIANO(A)</v>
      </c>
      <c r="F401" s="20" t="str">
        <f>VLOOKUP(A401,'REPORTE'!$A$1:$AG$1961,18,0)</f>
        <v>M</v>
      </c>
      <c r="G401" s="20" t="str">
        <f>VLOOKUP(A401,'REPORTE'!$A$1:$AG$1961,6,0)</f>
        <v>NACIONAL</v>
      </c>
      <c r="H401" s="20" t="str">
        <f>VLOOKUP(A401,'REPORTE'!$A$1:$AG$1961,30,0)</f>
        <v>Primaria</v>
      </c>
      <c r="I401" s="20" t="str">
        <f>VLOOKUP(A401,'REPORTE'!$A$1:$AG$1961,31,0)</f>
        <v>PICHINCHA</v>
      </c>
      <c r="J401" s="20" t="str">
        <f>VLOOKUP(A401,'REPORTE'!$A$1:$AG$1961,32,0)</f>
        <v>QUITO</v>
      </c>
      <c r="K401" s="20" t="str">
        <f>VLOOKUP(A401,'REPORTE'!$A$1:$AG$1961,33,0)</f>
        <v>COTOCOLLAO</v>
      </c>
      <c r="L401" s="20" t="str">
        <f>VLOOKUP(K401,PROVINCIAS!$F$1:$G$1171,2,0)</f>
        <v>URBANA</v>
      </c>
      <c r="M401" s="20">
        <v>1000499</v>
      </c>
      <c r="N401" s="20" t="s">
        <v>15374</v>
      </c>
      <c r="O401" s="20"/>
      <c r="P401" s="20">
        <v>0</v>
      </c>
      <c r="Q401" s="20" t="s">
        <v>11150</v>
      </c>
      <c r="R401" s="20" t="s">
        <v>11150</v>
      </c>
      <c r="S401" s="20" t="s">
        <v>11150</v>
      </c>
      <c r="T401" s="20" t="s">
        <v>11150</v>
      </c>
      <c r="U401" s="20" t="s">
        <v>11150</v>
      </c>
      <c r="V401" s="20" t="s">
        <v>11150</v>
      </c>
      <c r="W401" s="20">
        <v>0</v>
      </c>
    </row>
    <row r="402" spans="1:23" x14ac:dyDescent="0.45">
      <c r="A402" s="20">
        <v>1000332</v>
      </c>
      <c r="B402" s="20" t="s">
        <v>9431</v>
      </c>
      <c r="C402" s="20" t="s">
        <v>9836</v>
      </c>
      <c r="D402" s="20">
        <v>602571788</v>
      </c>
      <c r="E402" s="20" t="str">
        <f>VLOOKUP(A402,'REPORTE'!$A$1:$AG$1961,5,0)</f>
        <v>ECUATORIANO(A) INDIGENA</v>
      </c>
      <c r="F402" s="20" t="str">
        <f>VLOOKUP(A402,'REPORTE'!$A$1:$AG$1961,18,0)</f>
        <v>M</v>
      </c>
      <c r="G402" s="20" t="str">
        <f>VLOOKUP(A402,'REPORTE'!$A$1:$AG$1961,6,0)</f>
        <v>NACIONAL</v>
      </c>
      <c r="H402" s="20" t="str">
        <f>VLOOKUP(A402,'REPORTE'!$A$1:$AG$1961,30,0)</f>
        <v>Primaria</v>
      </c>
      <c r="I402" s="20" t="str">
        <f>VLOOKUP(A402,'REPORTE'!$A$1:$AG$1961,31,0)</f>
        <v>CHIMBORAZO</v>
      </c>
      <c r="J402" s="20" t="str">
        <f>VLOOKUP(A402,'REPORTE'!$A$1:$AG$1961,32,0)</f>
        <v>RIOBAMBA</v>
      </c>
      <c r="K402" s="20" t="str">
        <f>VLOOKUP(A402,'REPORTE'!$A$1:$AG$1961,33,0)</f>
        <v>YARUQUIES</v>
      </c>
      <c r="L402" s="20" t="str">
        <f>VLOOKUP(K402,PROVINCIAS!$F$1:$G$1171,2,0)</f>
        <v>URBANA</v>
      </c>
      <c r="M402" s="20">
        <v>1000502</v>
      </c>
      <c r="N402" s="20" t="s">
        <v>15374</v>
      </c>
      <c r="O402" s="20"/>
      <c r="P402" s="20">
        <v>3.24</v>
      </c>
      <c r="Q402" s="20" t="s">
        <v>11150</v>
      </c>
      <c r="R402" s="20" t="s">
        <v>11150</v>
      </c>
      <c r="S402" s="20" t="s">
        <v>11150</v>
      </c>
      <c r="T402" s="20" t="s">
        <v>14617</v>
      </c>
      <c r="U402" s="20" t="s">
        <v>11150</v>
      </c>
      <c r="V402" s="20" t="s">
        <v>12078</v>
      </c>
      <c r="W402" s="20">
        <v>151.6</v>
      </c>
    </row>
    <row r="403" spans="1:23" x14ac:dyDescent="0.45">
      <c r="A403" s="20">
        <v>1000440</v>
      </c>
      <c r="B403" s="20" t="s">
        <v>9431</v>
      </c>
      <c r="C403" s="20" t="s">
        <v>13854</v>
      </c>
      <c r="D403" s="20">
        <v>604062059</v>
      </c>
      <c r="E403" s="20" t="str">
        <f>VLOOKUP(A403,'REPORTE'!$A$1:$AG$1961,5,0)</f>
        <v>ECUATORIANO(A) INDIGENA</v>
      </c>
      <c r="F403" s="20" t="str">
        <f>VLOOKUP(A403,'REPORTE'!$A$1:$AG$1961,18,0)</f>
        <v>F</v>
      </c>
      <c r="G403" s="20" t="str">
        <f>VLOOKUP(A403,'REPORTE'!$A$1:$AG$1961,6,0)</f>
        <v>NACIONAL</v>
      </c>
      <c r="H403" s="20" t="str">
        <f>VLOOKUP(A403,'REPORTE'!$A$1:$AG$1961,30,0)</f>
        <v>Primaria</v>
      </c>
      <c r="I403" s="20" t="str">
        <f>VLOOKUP(A403,'REPORTE'!$A$1:$AG$1961,31,0)</f>
        <v>CHIMBORAZO</v>
      </c>
      <c r="J403" s="20" t="str">
        <f>VLOOKUP(A403,'REPORTE'!$A$1:$AG$1961,32,0)</f>
        <v>RIOBAMBA</v>
      </c>
      <c r="K403" s="20" t="str">
        <f>VLOOKUP(A403,'REPORTE'!$A$1:$AG$1961,33,0)</f>
        <v>RIOBAMBA</v>
      </c>
      <c r="L403" s="20" t="str">
        <f>VLOOKUP(K403,PROVINCIAS!$F$1:$G$1171,2,0)</f>
        <v>URBANA</v>
      </c>
      <c r="M403" s="20">
        <v>1000503</v>
      </c>
      <c r="N403" s="20" t="s">
        <v>15374</v>
      </c>
      <c r="O403" s="20"/>
      <c r="P403" s="20">
        <v>81.28</v>
      </c>
      <c r="Q403" s="20" t="s">
        <v>11150</v>
      </c>
      <c r="R403" s="20" t="s">
        <v>11150</v>
      </c>
      <c r="S403" s="20" t="s">
        <v>11150</v>
      </c>
      <c r="T403" s="20" t="s">
        <v>11150</v>
      </c>
      <c r="U403" s="20" t="s">
        <v>11150</v>
      </c>
      <c r="V403" s="20" t="s">
        <v>11150</v>
      </c>
      <c r="W403" s="20">
        <v>81.28</v>
      </c>
    </row>
    <row r="404" spans="1:23" x14ac:dyDescent="0.45">
      <c r="A404" s="20">
        <v>1000441</v>
      </c>
      <c r="B404" s="20" t="s">
        <v>9431</v>
      </c>
      <c r="C404" s="20" t="s">
        <v>13855</v>
      </c>
      <c r="D404" s="20">
        <v>605140953</v>
      </c>
      <c r="E404" s="20" t="str">
        <f>VLOOKUP(A404,'REPORTE'!$A$1:$AG$1961,5,0)</f>
        <v>ECUATORIANO(A) INDIGENA</v>
      </c>
      <c r="F404" s="20" t="str">
        <f>VLOOKUP(A404,'REPORTE'!$A$1:$AG$1961,18,0)</f>
        <v>F</v>
      </c>
      <c r="G404" s="20" t="str">
        <f>VLOOKUP(A404,'REPORTE'!$A$1:$AG$1961,6,0)</f>
        <v>NACIONAL</v>
      </c>
      <c r="H404" s="20" t="str">
        <f>VLOOKUP(A404,'REPORTE'!$A$1:$AG$1961,30,0)</f>
        <v>Primaria</v>
      </c>
      <c r="I404" s="20" t="str">
        <f>VLOOKUP(A404,'REPORTE'!$A$1:$AG$1961,31,0)</f>
        <v>CHIMBORAZO</v>
      </c>
      <c r="J404" s="20" t="str">
        <f>VLOOKUP(A404,'REPORTE'!$A$1:$AG$1961,32,0)</f>
        <v>RIOBAMBA</v>
      </c>
      <c r="K404" s="20" t="str">
        <f>VLOOKUP(A404,'REPORTE'!$A$1:$AG$1961,33,0)</f>
        <v>RIOBAMBA</v>
      </c>
      <c r="L404" s="20" t="str">
        <f>VLOOKUP(K404,PROVINCIAS!$F$1:$G$1171,2,0)</f>
        <v>URBANA</v>
      </c>
      <c r="M404" s="20">
        <v>1000504</v>
      </c>
      <c r="N404" s="20" t="s">
        <v>15374</v>
      </c>
      <c r="O404" s="20"/>
      <c r="P404" s="20">
        <v>6.93</v>
      </c>
      <c r="Q404" s="20" t="s">
        <v>11150</v>
      </c>
      <c r="R404" s="20" t="s">
        <v>11150</v>
      </c>
      <c r="S404" s="20" t="s">
        <v>11150</v>
      </c>
      <c r="T404" s="20" t="s">
        <v>11150</v>
      </c>
      <c r="U404" s="20" t="s">
        <v>11150</v>
      </c>
      <c r="V404" s="20" t="s">
        <v>11150</v>
      </c>
      <c r="W404" s="20">
        <v>6.93</v>
      </c>
    </row>
    <row r="405" spans="1:23" x14ac:dyDescent="0.45">
      <c r="A405" s="20">
        <v>1000443</v>
      </c>
      <c r="B405" s="20" t="s">
        <v>9431</v>
      </c>
      <c r="C405" s="20" t="s">
        <v>13857</v>
      </c>
      <c r="D405" s="20">
        <v>503213597</v>
      </c>
      <c r="E405" s="20" t="str">
        <f>VLOOKUP(A405,'REPORTE'!$A$1:$AG$1961,5,0)</f>
        <v>ECUATORIANO(A) INDIGENA</v>
      </c>
      <c r="F405" s="20" t="str">
        <f>VLOOKUP(A405,'REPORTE'!$A$1:$AG$1961,18,0)</f>
        <v>F</v>
      </c>
      <c r="G405" s="20" t="str">
        <f>VLOOKUP(A405,'REPORTE'!$A$1:$AG$1961,6,0)</f>
        <v>NACIONAL</v>
      </c>
      <c r="H405" s="20" t="str">
        <f>VLOOKUP(A405,'REPORTE'!$A$1:$AG$1961,30,0)</f>
        <v>Secundaria</v>
      </c>
      <c r="I405" s="20" t="str">
        <f>VLOOKUP(A405,'REPORTE'!$A$1:$AG$1961,31,0)</f>
        <v>PICHINCHA</v>
      </c>
      <c r="J405" s="20" t="str">
        <f>VLOOKUP(A405,'REPORTE'!$A$1:$AG$1961,32,0)</f>
        <v>QUITO</v>
      </c>
      <c r="K405" s="20" t="str">
        <f>VLOOKUP(A405,'REPORTE'!$A$1:$AG$1961,33,0)</f>
        <v>COTOCOLLAO</v>
      </c>
      <c r="L405" s="20" t="str">
        <f>VLOOKUP(K405,PROVINCIAS!$F$1:$G$1171,2,0)</f>
        <v>URBANA</v>
      </c>
      <c r="M405" s="20">
        <v>1000507</v>
      </c>
      <c r="N405" s="20" t="s">
        <v>15375</v>
      </c>
      <c r="O405" s="20">
        <v>44496</v>
      </c>
      <c r="P405" s="20">
        <v>3</v>
      </c>
      <c r="Q405" s="20" t="s">
        <v>11150</v>
      </c>
      <c r="R405" s="20" t="s">
        <v>11150</v>
      </c>
      <c r="S405" s="20" t="s">
        <v>11150</v>
      </c>
      <c r="T405" s="20" t="s">
        <v>11150</v>
      </c>
      <c r="U405" s="20" t="s">
        <v>11150</v>
      </c>
      <c r="V405" s="20" t="s">
        <v>11150</v>
      </c>
      <c r="W405" s="20">
        <v>3</v>
      </c>
    </row>
    <row r="406" spans="1:23" x14ac:dyDescent="0.45">
      <c r="A406" s="20">
        <v>1000444</v>
      </c>
      <c r="B406" s="20" t="s">
        <v>9431</v>
      </c>
      <c r="C406" s="20" t="s">
        <v>10177</v>
      </c>
      <c r="D406" s="20">
        <v>1717574949</v>
      </c>
      <c r="E406" s="20" t="str">
        <f>VLOOKUP(A406,'REPORTE'!$A$1:$AG$1961,5,0)</f>
        <v>ECUATORIANO(A)</v>
      </c>
      <c r="F406" s="20" t="str">
        <f>VLOOKUP(A406,'REPORTE'!$A$1:$AG$1961,18,0)</f>
        <v>F</v>
      </c>
      <c r="G406" s="20" t="str">
        <f>VLOOKUP(A406,'REPORTE'!$A$1:$AG$1961,6,0)</f>
        <v>NACIONAL</v>
      </c>
      <c r="H406" s="20" t="str">
        <f>VLOOKUP(A406,'REPORTE'!$A$1:$AG$1961,30,0)</f>
        <v>Primaria</v>
      </c>
      <c r="I406" s="20" t="str">
        <f>VLOOKUP(A406,'REPORTE'!$A$1:$AG$1961,31,0)</f>
        <v>PICHINCHA</v>
      </c>
      <c r="J406" s="20" t="str">
        <f>VLOOKUP(A406,'REPORTE'!$A$1:$AG$1961,32,0)</f>
        <v>QUITO</v>
      </c>
      <c r="K406" s="20" t="str">
        <f>VLOOKUP(A406,'REPORTE'!$A$1:$AG$1961,33,0)</f>
        <v>COTOCOLLAO</v>
      </c>
      <c r="L406" s="20" t="str">
        <f>VLOOKUP(K406,PROVINCIAS!$F$1:$G$1171,2,0)</f>
        <v>URBANA</v>
      </c>
      <c r="M406" s="20">
        <v>1000508</v>
      </c>
      <c r="N406" s="20" t="s">
        <v>15374</v>
      </c>
      <c r="O406" s="20"/>
      <c r="P406" s="20">
        <v>16.34</v>
      </c>
      <c r="Q406" s="20" t="s">
        <v>11150</v>
      </c>
      <c r="R406" s="20" t="s">
        <v>11150</v>
      </c>
      <c r="S406" s="20" t="s">
        <v>11150</v>
      </c>
      <c r="T406" s="20" t="s">
        <v>12380</v>
      </c>
      <c r="U406" s="20" t="s">
        <v>11150</v>
      </c>
      <c r="V406" s="20" t="s">
        <v>11150</v>
      </c>
      <c r="W406" s="20">
        <v>66.34</v>
      </c>
    </row>
    <row r="407" spans="1:23" x14ac:dyDescent="0.45">
      <c r="A407" s="20">
        <v>1000445</v>
      </c>
      <c r="B407" s="20" t="s">
        <v>9431</v>
      </c>
      <c r="C407" s="20" t="s">
        <v>13858</v>
      </c>
      <c r="D407" s="20">
        <v>605631878</v>
      </c>
      <c r="E407" s="20" t="str">
        <f>VLOOKUP(A407,'REPORTE'!$A$1:$AG$1961,5,0)</f>
        <v>ECUATORIANO(A)</v>
      </c>
      <c r="F407" s="20" t="str">
        <f>VLOOKUP(A407,'REPORTE'!$A$1:$AG$1961,18,0)</f>
        <v>F</v>
      </c>
      <c r="G407" s="20" t="str">
        <f>VLOOKUP(A407,'REPORTE'!$A$1:$AG$1961,6,0)</f>
        <v>NACIONAL</v>
      </c>
      <c r="H407" s="20" t="str">
        <f>VLOOKUP(A407,'REPORTE'!$A$1:$AG$1961,30,0)</f>
        <v>Ninguna</v>
      </c>
      <c r="I407" s="20" t="str">
        <f>VLOOKUP(A407,'REPORTE'!$A$1:$AG$1961,31,0)</f>
        <v>PICHINCHA</v>
      </c>
      <c r="J407" s="20" t="str">
        <f>VLOOKUP(A407,'REPORTE'!$A$1:$AG$1961,32,0)</f>
        <v>QUITO</v>
      </c>
      <c r="K407" s="20" t="str">
        <f>VLOOKUP(A407,'REPORTE'!$A$1:$AG$1961,33,0)</f>
        <v>COTOCOLLAO</v>
      </c>
      <c r="L407" s="20" t="str">
        <f>VLOOKUP(K407,PROVINCIAS!$F$1:$G$1171,2,0)</f>
        <v>URBANA</v>
      </c>
      <c r="M407" s="20">
        <v>1000509</v>
      </c>
      <c r="N407" s="20" t="s">
        <v>15375</v>
      </c>
      <c r="O407" s="20">
        <v>43687</v>
      </c>
      <c r="P407" s="20">
        <v>0</v>
      </c>
      <c r="Q407" s="20" t="s">
        <v>11150</v>
      </c>
      <c r="R407" s="20" t="s">
        <v>11150</v>
      </c>
      <c r="S407" s="20" t="s">
        <v>11150</v>
      </c>
      <c r="T407" s="20" t="s">
        <v>11150</v>
      </c>
      <c r="U407" s="20" t="s">
        <v>11150</v>
      </c>
      <c r="V407" s="20" t="s">
        <v>11150</v>
      </c>
      <c r="W407" s="20">
        <v>0</v>
      </c>
    </row>
    <row r="408" spans="1:23" x14ac:dyDescent="0.45">
      <c r="A408" s="20">
        <v>1000446</v>
      </c>
      <c r="B408" s="20" t="s">
        <v>9431</v>
      </c>
      <c r="C408" s="20" t="s">
        <v>9774</v>
      </c>
      <c r="D408" s="20">
        <v>1706080809</v>
      </c>
      <c r="E408" s="20" t="str">
        <f>VLOOKUP(A408,'REPORTE'!$A$1:$AG$1961,5,0)</f>
        <v>ECUATORIANO(A) INDIGENA</v>
      </c>
      <c r="F408" s="20" t="str">
        <f>VLOOKUP(A408,'REPORTE'!$A$1:$AG$1961,18,0)</f>
        <v>F</v>
      </c>
      <c r="G408" s="20" t="str">
        <f>VLOOKUP(A408,'REPORTE'!$A$1:$AG$1961,6,0)</f>
        <v>NACIONAL</v>
      </c>
      <c r="H408" s="20" t="str">
        <f>VLOOKUP(A408,'REPORTE'!$A$1:$AG$1961,30,0)</f>
        <v>Primaria</v>
      </c>
      <c r="I408" s="20" t="str">
        <f>VLOOKUP(A408,'REPORTE'!$A$1:$AG$1961,31,0)</f>
        <v>PICHINCHA</v>
      </c>
      <c r="J408" s="20" t="str">
        <f>VLOOKUP(A408,'REPORTE'!$A$1:$AG$1961,32,0)</f>
        <v>QUITO</v>
      </c>
      <c r="K408" s="20" t="str">
        <f>VLOOKUP(A408,'REPORTE'!$A$1:$AG$1961,33,0)</f>
        <v>COTOCOLLAO</v>
      </c>
      <c r="L408" s="20" t="str">
        <f>VLOOKUP(K408,PROVINCIAS!$F$1:$G$1171,2,0)</f>
        <v>URBANA</v>
      </c>
      <c r="M408" s="20">
        <v>1000512</v>
      </c>
      <c r="N408" s="20" t="s">
        <v>15374</v>
      </c>
      <c r="O408" s="20"/>
      <c r="P408" s="20">
        <v>0</v>
      </c>
      <c r="Q408" s="20" t="s">
        <v>11150</v>
      </c>
      <c r="R408" s="20" t="s">
        <v>11150</v>
      </c>
      <c r="S408" s="20" t="s">
        <v>11150</v>
      </c>
      <c r="T408" s="20" t="s">
        <v>11150</v>
      </c>
      <c r="U408" s="20" t="s">
        <v>11150</v>
      </c>
      <c r="V408" s="20" t="s">
        <v>11150</v>
      </c>
      <c r="W408" s="20">
        <v>0</v>
      </c>
    </row>
    <row r="409" spans="1:23" x14ac:dyDescent="0.45">
      <c r="A409" s="20">
        <v>1000447</v>
      </c>
      <c r="B409" s="20" t="s">
        <v>9431</v>
      </c>
      <c r="C409" s="20" t="s">
        <v>13859</v>
      </c>
      <c r="D409" s="20">
        <v>1751909654</v>
      </c>
      <c r="E409" s="20" t="str">
        <f>VLOOKUP(A409,'REPORTE'!$A$1:$AG$1961,5,0)</f>
        <v>ECUATORIANO(A)</v>
      </c>
      <c r="F409" s="20" t="str">
        <f>VLOOKUP(A409,'REPORTE'!$A$1:$AG$1961,18,0)</f>
        <v>F</v>
      </c>
      <c r="G409" s="20" t="str">
        <f>VLOOKUP(A409,'REPORTE'!$A$1:$AG$1961,6,0)</f>
        <v>NACIONAL</v>
      </c>
      <c r="H409" s="20" t="str">
        <f>VLOOKUP(A409,'REPORTE'!$A$1:$AG$1961,30,0)</f>
        <v>Ninguna</v>
      </c>
      <c r="I409" s="20" t="str">
        <f>VLOOKUP(A409,'REPORTE'!$A$1:$AG$1961,31,0)</f>
        <v>PICHINCHA</v>
      </c>
      <c r="J409" s="20" t="str">
        <f>VLOOKUP(A409,'REPORTE'!$A$1:$AG$1961,32,0)</f>
        <v>QUITO</v>
      </c>
      <c r="K409" s="20" t="str">
        <f>VLOOKUP(A409,'REPORTE'!$A$1:$AG$1961,33,0)</f>
        <v>COTOCOLLAO</v>
      </c>
      <c r="L409" s="20" t="str">
        <f>VLOOKUP(K409,PROVINCIAS!$F$1:$G$1171,2,0)</f>
        <v>URBANA</v>
      </c>
      <c r="M409" s="20">
        <v>1000513</v>
      </c>
      <c r="N409" s="20" t="s">
        <v>15374</v>
      </c>
      <c r="O409" s="20"/>
      <c r="P409" s="20">
        <v>3.07</v>
      </c>
      <c r="Q409" s="20" t="s">
        <v>11150</v>
      </c>
      <c r="R409" s="20" t="s">
        <v>11150</v>
      </c>
      <c r="S409" s="20" t="s">
        <v>11150</v>
      </c>
      <c r="T409" s="20" t="s">
        <v>11150</v>
      </c>
      <c r="U409" s="20" t="s">
        <v>11150</v>
      </c>
      <c r="V409" s="20" t="s">
        <v>11150</v>
      </c>
      <c r="W409" s="20">
        <v>3.07</v>
      </c>
    </row>
    <row r="410" spans="1:23" x14ac:dyDescent="0.45">
      <c r="A410" s="20">
        <v>1000448</v>
      </c>
      <c r="B410" s="20" t="s">
        <v>9431</v>
      </c>
      <c r="C410" s="20" t="s">
        <v>10247</v>
      </c>
      <c r="D410" s="20">
        <v>1725564379</v>
      </c>
      <c r="E410" s="20" t="str">
        <f>VLOOKUP(A410,'REPORTE'!$A$1:$AG$1961,5,0)</f>
        <v>ECUATORIANO(A) INDIGENA</v>
      </c>
      <c r="F410" s="20" t="str">
        <f>VLOOKUP(A410,'REPORTE'!$A$1:$AG$1961,18,0)</f>
        <v>M</v>
      </c>
      <c r="G410" s="20" t="str">
        <f>VLOOKUP(A410,'REPORTE'!$A$1:$AG$1961,6,0)</f>
        <v>NACIONAL</v>
      </c>
      <c r="H410" s="20" t="str">
        <f>VLOOKUP(A410,'REPORTE'!$A$1:$AG$1961,30,0)</f>
        <v>Secundaria</v>
      </c>
      <c r="I410" s="20" t="str">
        <f>VLOOKUP(A410,'REPORTE'!$A$1:$AG$1961,31,0)</f>
        <v>PICHINCHA</v>
      </c>
      <c r="J410" s="20" t="str">
        <f>VLOOKUP(A410,'REPORTE'!$A$1:$AG$1961,32,0)</f>
        <v>QUITO</v>
      </c>
      <c r="K410" s="20" t="str">
        <f>VLOOKUP(A410,'REPORTE'!$A$1:$AG$1961,33,0)</f>
        <v>COTOCOLLAO</v>
      </c>
      <c r="L410" s="20" t="str">
        <f>VLOOKUP(K410,PROVINCIAS!$F$1:$G$1171,2,0)</f>
        <v>URBANA</v>
      </c>
      <c r="M410" s="20">
        <v>1000514</v>
      </c>
      <c r="N410" s="20" t="s">
        <v>15374</v>
      </c>
      <c r="O410" s="20"/>
      <c r="P410" s="20">
        <v>0.05</v>
      </c>
      <c r="Q410" s="20" t="s">
        <v>11150</v>
      </c>
      <c r="R410" s="20" t="s">
        <v>11150</v>
      </c>
      <c r="S410" s="20" t="s">
        <v>11150</v>
      </c>
      <c r="T410" s="20" t="s">
        <v>14068</v>
      </c>
      <c r="U410" s="20" t="s">
        <v>11150</v>
      </c>
      <c r="V410" s="20" t="s">
        <v>11150</v>
      </c>
      <c r="W410" s="20">
        <v>130.05000000000001</v>
      </c>
    </row>
    <row r="411" spans="1:23" x14ac:dyDescent="0.45">
      <c r="A411" s="20">
        <v>1000442</v>
      </c>
      <c r="B411" s="20" t="s">
        <v>9431</v>
      </c>
      <c r="C411" s="20" t="s">
        <v>13856</v>
      </c>
      <c r="D411" s="20">
        <v>1753184348</v>
      </c>
      <c r="E411" s="20" t="str">
        <f>VLOOKUP(A411,'REPORTE'!$A$1:$AG$1961,5,0)</f>
        <v>ECUATORIANO(A) INDIGENA</v>
      </c>
      <c r="F411" s="20" t="str">
        <f>VLOOKUP(A411,'REPORTE'!$A$1:$AG$1961,18,0)</f>
        <v>F</v>
      </c>
      <c r="G411" s="20" t="str">
        <f>VLOOKUP(A411,'REPORTE'!$A$1:$AG$1961,6,0)</f>
        <v>NACIONAL</v>
      </c>
      <c r="H411" s="20" t="str">
        <f>VLOOKUP(A411,'REPORTE'!$A$1:$AG$1961,30,0)</f>
        <v>Primaria</v>
      </c>
      <c r="I411" s="20" t="str">
        <f>VLOOKUP(A411,'REPORTE'!$A$1:$AG$1961,31,0)</f>
        <v>PICHINCHA</v>
      </c>
      <c r="J411" s="20" t="str">
        <f>VLOOKUP(A411,'REPORTE'!$A$1:$AG$1961,32,0)</f>
        <v>QUITO</v>
      </c>
      <c r="K411" s="20" t="str">
        <f>VLOOKUP(A411,'REPORTE'!$A$1:$AG$1961,33,0)</f>
        <v>COTOCOLLAO</v>
      </c>
      <c r="L411" s="20" t="str">
        <f>VLOOKUP(K411,PROVINCIAS!$F$1:$G$1171,2,0)</f>
        <v>URBANA</v>
      </c>
      <c r="M411" s="20">
        <v>1000517</v>
      </c>
      <c r="N411" s="20" t="s">
        <v>15374</v>
      </c>
      <c r="O411" s="20"/>
      <c r="P411" s="20">
        <v>20.91</v>
      </c>
      <c r="Q411" s="20" t="s">
        <v>11150</v>
      </c>
      <c r="R411" s="20" t="s">
        <v>11150</v>
      </c>
      <c r="S411" s="20" t="s">
        <v>11150</v>
      </c>
      <c r="T411" s="20" t="s">
        <v>11150</v>
      </c>
      <c r="U411" s="20" t="s">
        <v>11150</v>
      </c>
      <c r="V411" s="20" t="s">
        <v>11150</v>
      </c>
      <c r="W411" s="20">
        <v>20.91</v>
      </c>
    </row>
    <row r="412" spans="1:23" x14ac:dyDescent="0.45">
      <c r="A412" s="20">
        <v>1000451</v>
      </c>
      <c r="B412" s="20" t="s">
        <v>9431</v>
      </c>
      <c r="C412" s="20" t="s">
        <v>13860</v>
      </c>
      <c r="D412" s="20">
        <v>1721535134</v>
      </c>
      <c r="E412" s="20" t="str">
        <f>VLOOKUP(A412,'REPORTE'!$A$1:$AG$1961,5,0)</f>
        <v>ECUATORIANO(A)</v>
      </c>
      <c r="F412" s="20" t="str">
        <f>VLOOKUP(A412,'REPORTE'!$A$1:$AG$1961,18,0)</f>
        <v>F</v>
      </c>
      <c r="G412" s="20" t="str">
        <f>VLOOKUP(A412,'REPORTE'!$A$1:$AG$1961,6,0)</f>
        <v>NACIONAL</v>
      </c>
      <c r="H412" s="20" t="str">
        <f>VLOOKUP(A412,'REPORTE'!$A$1:$AG$1961,30,0)</f>
        <v>Secundaria</v>
      </c>
      <c r="I412" s="20" t="str">
        <f>VLOOKUP(A412,'REPORTE'!$A$1:$AG$1961,31,0)</f>
        <v>IMBABURA</v>
      </c>
      <c r="J412" s="20" t="str">
        <f>VLOOKUP(A412,'REPORTE'!$A$1:$AG$1961,32,0)</f>
        <v>IBARRA</v>
      </c>
      <c r="K412" s="20" t="str">
        <f>VLOOKUP(A412,'REPORTE'!$A$1:$AG$1961,33,0)</f>
        <v>GUAYAQUIL DE ALPACHACA</v>
      </c>
      <c r="L412" s="20" t="str">
        <f>VLOOKUP(K412,PROVINCIAS!$F$1:$G$1171,2,0)</f>
        <v>URBANA</v>
      </c>
      <c r="M412" s="20">
        <v>1000519</v>
      </c>
      <c r="N412" s="20" t="s">
        <v>15374</v>
      </c>
      <c r="O412" s="20"/>
      <c r="P412" s="20">
        <v>2.83</v>
      </c>
      <c r="Q412" s="20" t="s">
        <v>11150</v>
      </c>
      <c r="R412" s="20" t="s">
        <v>11150</v>
      </c>
      <c r="S412" s="20" t="s">
        <v>11150</v>
      </c>
      <c r="T412" s="20" t="s">
        <v>11150</v>
      </c>
      <c r="U412" s="20" t="s">
        <v>11150</v>
      </c>
      <c r="V412" s="20" t="s">
        <v>11150</v>
      </c>
      <c r="W412" s="20">
        <v>2.83</v>
      </c>
    </row>
    <row r="413" spans="1:23" x14ac:dyDescent="0.45">
      <c r="A413" s="20">
        <v>1000453</v>
      </c>
      <c r="B413" s="20" t="s">
        <v>9431</v>
      </c>
      <c r="C413" s="20" t="s">
        <v>9648</v>
      </c>
      <c r="D413" s="20">
        <v>604169177</v>
      </c>
      <c r="E413" s="20" t="str">
        <f>VLOOKUP(A413,'REPORTE'!$A$1:$AG$1961,5,0)</f>
        <v>ECUATORIANO(A) INDIGENA</v>
      </c>
      <c r="F413" s="20" t="str">
        <f>VLOOKUP(A413,'REPORTE'!$A$1:$AG$1961,18,0)</f>
        <v>F</v>
      </c>
      <c r="G413" s="20" t="str">
        <f>VLOOKUP(A413,'REPORTE'!$A$1:$AG$1961,6,0)</f>
        <v>NACIONAL</v>
      </c>
      <c r="H413" s="20" t="str">
        <f>VLOOKUP(A413,'REPORTE'!$A$1:$AG$1961,30,0)</f>
        <v>Primaria</v>
      </c>
      <c r="I413" s="20" t="str">
        <f>VLOOKUP(A413,'REPORTE'!$A$1:$AG$1961,31,0)</f>
        <v>CHIMBORAZO</v>
      </c>
      <c r="J413" s="20" t="str">
        <f>VLOOKUP(A413,'REPORTE'!$A$1:$AG$1961,32,0)</f>
        <v>RIOBAMBA</v>
      </c>
      <c r="K413" s="20" t="str">
        <f>VLOOKUP(A413,'REPORTE'!$A$1:$AG$1961,33,0)</f>
        <v>CACHA (CAB EN MACHANGARA)</v>
      </c>
      <c r="L413" s="20" t="str">
        <f>VLOOKUP(K413,PROVINCIAS!$F$1:$G$1171,2,0)</f>
        <v>RURAL</v>
      </c>
      <c r="M413" s="20">
        <v>1000521</v>
      </c>
      <c r="N413" s="20" t="s">
        <v>15374</v>
      </c>
      <c r="O413" s="20"/>
      <c r="P413" s="20">
        <v>12.39</v>
      </c>
      <c r="Q413" s="20" t="s">
        <v>11150</v>
      </c>
      <c r="R413" s="20" t="s">
        <v>11150</v>
      </c>
      <c r="S413" s="20" t="s">
        <v>11150</v>
      </c>
      <c r="T413" s="20" t="s">
        <v>11150</v>
      </c>
      <c r="U413" s="20" t="s">
        <v>11150</v>
      </c>
      <c r="V413" s="20" t="s">
        <v>11150</v>
      </c>
      <c r="W413" s="20">
        <v>12.39</v>
      </c>
    </row>
    <row r="414" spans="1:23" x14ac:dyDescent="0.45">
      <c r="A414" s="20">
        <v>1000454</v>
      </c>
      <c r="B414" s="20" t="s">
        <v>9431</v>
      </c>
      <c r="C414" s="20" t="s">
        <v>9995</v>
      </c>
      <c r="D414" s="20">
        <v>106976749</v>
      </c>
      <c r="E414" s="20" t="str">
        <f>VLOOKUP(A414,'REPORTE'!$A$1:$AG$1961,5,0)</f>
        <v>ECUATORIANO(A) INDIGENA</v>
      </c>
      <c r="F414" s="20" t="str">
        <f>VLOOKUP(A414,'REPORTE'!$A$1:$AG$1961,18,0)</f>
        <v>M</v>
      </c>
      <c r="G414" s="20" t="str">
        <f>VLOOKUP(A414,'REPORTE'!$A$1:$AG$1961,6,0)</f>
        <v>NACIONAL</v>
      </c>
      <c r="H414" s="20" t="str">
        <f>VLOOKUP(A414,'REPORTE'!$A$1:$AG$1961,30,0)</f>
        <v>Secundaria</v>
      </c>
      <c r="I414" s="20" t="str">
        <f>VLOOKUP(A414,'REPORTE'!$A$1:$AG$1961,31,0)</f>
        <v>AZUAY</v>
      </c>
      <c r="J414" s="20" t="str">
        <f>VLOOKUP(A414,'REPORTE'!$A$1:$AG$1961,32,0)</f>
        <v>CUENCA</v>
      </c>
      <c r="K414" s="20" t="str">
        <f>VLOOKUP(A414,'REPORTE'!$A$1:$AG$1961,33,0)</f>
        <v>SANTA ANA</v>
      </c>
      <c r="L414" s="20" t="str">
        <f>VLOOKUP(K414,PROVINCIAS!$F$1:$G$1171,2,0)</f>
        <v>RURAL</v>
      </c>
      <c r="M414" s="20">
        <v>1000522</v>
      </c>
      <c r="N414" s="20" t="s">
        <v>15374</v>
      </c>
      <c r="O414" s="20"/>
      <c r="P414" s="20">
        <v>6.39</v>
      </c>
      <c r="Q414" s="20" t="s">
        <v>11150</v>
      </c>
      <c r="R414" s="20" t="s">
        <v>11150</v>
      </c>
      <c r="S414" s="20" t="s">
        <v>11150</v>
      </c>
      <c r="T414" s="20" t="s">
        <v>11150</v>
      </c>
      <c r="U414" s="20" t="s">
        <v>11150</v>
      </c>
      <c r="V414" s="20" t="s">
        <v>11150</v>
      </c>
      <c r="W414" s="20">
        <v>6.39</v>
      </c>
    </row>
    <row r="415" spans="1:23" x14ac:dyDescent="0.45">
      <c r="A415" s="20">
        <v>1000456</v>
      </c>
      <c r="B415" s="20" t="s">
        <v>9431</v>
      </c>
      <c r="C415" s="20" t="s">
        <v>13861</v>
      </c>
      <c r="D415" s="20">
        <v>1724106446</v>
      </c>
      <c r="E415" s="20" t="str">
        <f>VLOOKUP(A415,'REPORTE'!$A$1:$AG$1961,5,0)</f>
        <v>ECUATORIANO(A) INDIGENA</v>
      </c>
      <c r="F415" s="20" t="str">
        <f>VLOOKUP(A415,'REPORTE'!$A$1:$AG$1961,18,0)</f>
        <v>M</v>
      </c>
      <c r="G415" s="20" t="str">
        <f>VLOOKUP(A415,'REPORTE'!$A$1:$AG$1961,6,0)</f>
        <v>NACIONAL</v>
      </c>
      <c r="H415" s="20" t="str">
        <f>VLOOKUP(A415,'REPORTE'!$A$1:$AG$1961,30,0)</f>
        <v>Secundaria</v>
      </c>
      <c r="I415" s="20" t="str">
        <f>VLOOKUP(A415,'REPORTE'!$A$1:$AG$1961,31,0)</f>
        <v>CHIMBORAZO</v>
      </c>
      <c r="J415" s="20" t="str">
        <f>VLOOKUP(A415,'REPORTE'!$A$1:$AG$1961,32,0)</f>
        <v>RIOBAMBA</v>
      </c>
      <c r="K415" s="20" t="str">
        <f>VLOOKUP(A415,'REPORTE'!$A$1:$AG$1961,33,0)</f>
        <v>CACHA (CAB EN MACHANGARA)</v>
      </c>
      <c r="L415" s="20" t="str">
        <f>VLOOKUP(K415,PROVINCIAS!$F$1:$G$1171,2,0)</f>
        <v>RURAL</v>
      </c>
      <c r="M415" s="20">
        <v>1000524</v>
      </c>
      <c r="N415" s="20" t="s">
        <v>15374</v>
      </c>
      <c r="O415" s="20"/>
      <c r="P415" s="20">
        <v>28.08</v>
      </c>
      <c r="Q415" s="20" t="s">
        <v>11150</v>
      </c>
      <c r="R415" s="20" t="s">
        <v>11150</v>
      </c>
      <c r="S415" s="20" t="s">
        <v>11150</v>
      </c>
      <c r="T415" s="20" t="s">
        <v>11150</v>
      </c>
      <c r="U415" s="20" t="s">
        <v>11150</v>
      </c>
      <c r="V415" s="20" t="s">
        <v>11150</v>
      </c>
      <c r="W415" s="20">
        <v>28.08</v>
      </c>
    </row>
    <row r="416" spans="1:23" x14ac:dyDescent="0.45">
      <c r="A416" s="20">
        <v>1000452</v>
      </c>
      <c r="B416" s="20" t="s">
        <v>9431</v>
      </c>
      <c r="C416" s="20" t="s">
        <v>10422</v>
      </c>
      <c r="D416" s="20">
        <v>1719635540</v>
      </c>
      <c r="E416" s="20" t="str">
        <f>VLOOKUP(A416,'REPORTE'!$A$1:$AG$1961,5,0)</f>
        <v>ECUATORIANO(A) INDIGENA</v>
      </c>
      <c r="F416" s="20" t="str">
        <f>VLOOKUP(A416,'REPORTE'!$A$1:$AG$1961,18,0)</f>
        <v>M</v>
      </c>
      <c r="G416" s="20" t="str">
        <f>VLOOKUP(A416,'REPORTE'!$A$1:$AG$1961,6,0)</f>
        <v>NACIONAL</v>
      </c>
      <c r="H416" s="20" t="str">
        <f>VLOOKUP(A416,'REPORTE'!$A$1:$AG$1961,30,0)</f>
        <v>Primaria</v>
      </c>
      <c r="I416" s="20" t="str">
        <f>VLOOKUP(A416,'REPORTE'!$A$1:$AG$1961,31,0)</f>
        <v>PICHINCHA</v>
      </c>
      <c r="J416" s="20" t="str">
        <f>VLOOKUP(A416,'REPORTE'!$A$1:$AG$1961,32,0)</f>
        <v>QUITO</v>
      </c>
      <c r="K416" s="20" t="str">
        <f>VLOOKUP(A416,'REPORTE'!$A$1:$AG$1961,33,0)</f>
        <v>QUITUMBE</v>
      </c>
      <c r="L416" s="20" t="str">
        <f>VLOOKUP(K416,PROVINCIAS!$F$1:$G$1171,2,0)</f>
        <v>URBANA</v>
      </c>
      <c r="M416" s="20">
        <v>1000526</v>
      </c>
      <c r="N416" s="20" t="s">
        <v>15374</v>
      </c>
      <c r="O416" s="20"/>
      <c r="P416" s="20">
        <v>303.08999999999997</v>
      </c>
      <c r="Q416" s="20" t="s">
        <v>11150</v>
      </c>
      <c r="R416" s="20" t="s">
        <v>11150</v>
      </c>
      <c r="S416" s="20" t="s">
        <v>11150</v>
      </c>
      <c r="T416" s="20" t="s">
        <v>13703</v>
      </c>
      <c r="U416" s="20" t="s">
        <v>11150</v>
      </c>
      <c r="V416" s="20" t="s">
        <v>11150</v>
      </c>
      <c r="W416" s="20">
        <v>503.09</v>
      </c>
    </row>
    <row r="417" spans="1:23" x14ac:dyDescent="0.45">
      <c r="A417" s="20">
        <v>1000458</v>
      </c>
      <c r="B417" s="20" t="s">
        <v>9431</v>
      </c>
      <c r="C417" s="20" t="s">
        <v>13863</v>
      </c>
      <c r="D417" s="20">
        <v>600428908</v>
      </c>
      <c r="E417" s="20" t="str">
        <f>VLOOKUP(A417,'REPORTE'!$A$1:$AG$1961,5,0)</f>
        <v>ECUATORIANO(A)</v>
      </c>
      <c r="F417" s="20" t="str">
        <f>VLOOKUP(A417,'REPORTE'!$A$1:$AG$1961,18,0)</f>
        <v>M</v>
      </c>
      <c r="G417" s="20" t="str">
        <f>VLOOKUP(A417,'REPORTE'!$A$1:$AG$1961,6,0)</f>
        <v>NACIONAL</v>
      </c>
      <c r="H417" s="20" t="str">
        <f>VLOOKUP(A417,'REPORTE'!$A$1:$AG$1961,30,0)</f>
        <v>Universitaria</v>
      </c>
      <c r="I417" s="20" t="str">
        <f>VLOOKUP(A417,'REPORTE'!$A$1:$AG$1961,31,0)</f>
        <v>CHIMBORAZO</v>
      </c>
      <c r="J417" s="20" t="str">
        <f>VLOOKUP(A417,'REPORTE'!$A$1:$AG$1961,32,0)</f>
        <v>COLTA</v>
      </c>
      <c r="K417" s="20" t="str">
        <f>VLOOKUP(A417,'REPORTE'!$A$1:$AG$1961,33,0)</f>
        <v>JUAN DE VELASCO (PANGOR)</v>
      </c>
      <c r="L417" s="20" t="str">
        <f>VLOOKUP(K417,PROVINCIAS!$F$1:$G$1171,2,0)</f>
        <v>RURAL</v>
      </c>
      <c r="M417" s="20">
        <v>1000527</v>
      </c>
      <c r="N417" s="20" t="s">
        <v>15374</v>
      </c>
      <c r="O417" s="20"/>
      <c r="P417" s="20">
        <v>30.31</v>
      </c>
      <c r="Q417" s="20" t="s">
        <v>11150</v>
      </c>
      <c r="R417" s="20" t="s">
        <v>11150</v>
      </c>
      <c r="S417" s="20" t="s">
        <v>11150</v>
      </c>
      <c r="T417" s="20" t="s">
        <v>11150</v>
      </c>
      <c r="U417" s="20" t="s">
        <v>11150</v>
      </c>
      <c r="V417" s="20" t="s">
        <v>11150</v>
      </c>
      <c r="W417" s="20">
        <v>30.31</v>
      </c>
    </row>
    <row r="418" spans="1:23" x14ac:dyDescent="0.45">
      <c r="A418" s="20">
        <v>1000460</v>
      </c>
      <c r="B418" s="20" t="s">
        <v>9431</v>
      </c>
      <c r="C418" s="20" t="s">
        <v>13864</v>
      </c>
      <c r="D418" s="20">
        <v>1726591751</v>
      </c>
      <c r="E418" s="20" t="str">
        <f>VLOOKUP(A418,'REPORTE'!$A$1:$AG$1961,5,0)</f>
        <v>ECUATORIANO(A) INDIGENA</v>
      </c>
      <c r="F418" s="20" t="str">
        <f>VLOOKUP(A418,'REPORTE'!$A$1:$AG$1961,18,0)</f>
        <v>M</v>
      </c>
      <c r="G418" s="20" t="str">
        <f>VLOOKUP(A418,'REPORTE'!$A$1:$AG$1961,6,0)</f>
        <v>NACIONAL</v>
      </c>
      <c r="H418" s="20" t="str">
        <f>VLOOKUP(A418,'REPORTE'!$A$1:$AG$1961,30,0)</f>
        <v>Secundaria</v>
      </c>
      <c r="I418" s="20" t="str">
        <f>VLOOKUP(A418,'REPORTE'!$A$1:$AG$1961,31,0)</f>
        <v>PICHINCHA</v>
      </c>
      <c r="J418" s="20" t="str">
        <f>VLOOKUP(A418,'REPORTE'!$A$1:$AG$1961,32,0)</f>
        <v>QUITO</v>
      </c>
      <c r="K418" s="20" t="str">
        <f>VLOOKUP(A418,'REPORTE'!$A$1:$AG$1961,33,0)</f>
        <v>CONOCOTO</v>
      </c>
      <c r="L418" s="20" t="str">
        <f>VLOOKUP(K418,PROVINCIAS!$F$1:$G$1171,2,0)</f>
        <v>RURAL</v>
      </c>
      <c r="M418" s="20">
        <v>1000529</v>
      </c>
      <c r="N418" s="20" t="s">
        <v>15374</v>
      </c>
      <c r="O418" s="20"/>
      <c r="P418" s="20">
        <v>743.04</v>
      </c>
      <c r="Q418" s="20" t="s">
        <v>11150</v>
      </c>
      <c r="R418" s="20" t="s">
        <v>11150</v>
      </c>
      <c r="S418" s="20" t="s">
        <v>11150</v>
      </c>
      <c r="T418" s="20" t="s">
        <v>11150</v>
      </c>
      <c r="U418" s="20" t="s">
        <v>11150</v>
      </c>
      <c r="V418" s="20" t="s">
        <v>12078</v>
      </c>
      <c r="W418" s="20">
        <v>743.04</v>
      </c>
    </row>
    <row r="419" spans="1:23" x14ac:dyDescent="0.45">
      <c r="A419" s="20">
        <v>1000461</v>
      </c>
      <c r="B419" s="20" t="s">
        <v>9431</v>
      </c>
      <c r="C419" s="20" t="s">
        <v>10440</v>
      </c>
      <c r="D419" s="20">
        <v>1712566197</v>
      </c>
      <c r="E419" s="20" t="str">
        <f>VLOOKUP(A419,'REPORTE'!$A$1:$AG$1961,5,0)</f>
        <v>ECUATORIANO(A) INDIGENA</v>
      </c>
      <c r="F419" s="20" t="str">
        <f>VLOOKUP(A419,'REPORTE'!$A$1:$AG$1961,18,0)</f>
        <v>M</v>
      </c>
      <c r="G419" s="20" t="str">
        <f>VLOOKUP(A419,'REPORTE'!$A$1:$AG$1961,6,0)</f>
        <v>NACIONAL</v>
      </c>
      <c r="H419" s="20" t="str">
        <f>VLOOKUP(A419,'REPORTE'!$A$1:$AG$1961,30,0)</f>
        <v>Primaria</v>
      </c>
      <c r="I419" s="20" t="str">
        <f>VLOOKUP(A419,'REPORTE'!$A$1:$AG$1961,31,0)</f>
        <v>CHIMBORAZO</v>
      </c>
      <c r="J419" s="20" t="str">
        <f>VLOOKUP(A419,'REPORTE'!$A$1:$AG$1961,32,0)</f>
        <v>RIOBAMBA</v>
      </c>
      <c r="K419" s="20" t="str">
        <f>VLOOKUP(A419,'REPORTE'!$A$1:$AG$1961,33,0)</f>
        <v>YARUQUIES</v>
      </c>
      <c r="L419" s="20" t="str">
        <f>VLOOKUP(K419,PROVINCIAS!$F$1:$G$1171,2,0)</f>
        <v>URBANA</v>
      </c>
      <c r="M419" s="20">
        <v>1000531</v>
      </c>
      <c r="N419" s="20" t="s">
        <v>15374</v>
      </c>
      <c r="O419" s="20"/>
      <c r="P419" s="20">
        <v>7627.94</v>
      </c>
      <c r="Q419" s="20" t="s">
        <v>11150</v>
      </c>
      <c r="R419" s="20" t="s">
        <v>11150</v>
      </c>
      <c r="S419" s="20" t="s">
        <v>11150</v>
      </c>
      <c r="T419" s="20" t="s">
        <v>11150</v>
      </c>
      <c r="U419" s="20" t="s">
        <v>11150</v>
      </c>
      <c r="V419" s="20" t="s">
        <v>12201</v>
      </c>
      <c r="W419" s="20">
        <v>7627.94</v>
      </c>
    </row>
    <row r="420" spans="1:23" x14ac:dyDescent="0.45">
      <c r="A420" s="20">
        <v>1000462</v>
      </c>
      <c r="B420" s="20" t="s">
        <v>9431</v>
      </c>
      <c r="C420" s="20" t="s">
        <v>13865</v>
      </c>
      <c r="D420" s="20">
        <v>1716207798</v>
      </c>
      <c r="E420" s="20" t="str">
        <f>VLOOKUP(A420,'REPORTE'!$A$1:$AG$1961,5,0)</f>
        <v>ECUATORIANO(A) INDIGENA</v>
      </c>
      <c r="F420" s="20" t="str">
        <f>VLOOKUP(A420,'REPORTE'!$A$1:$AG$1961,18,0)</f>
        <v>F</v>
      </c>
      <c r="G420" s="20" t="str">
        <f>VLOOKUP(A420,'REPORTE'!$A$1:$AG$1961,6,0)</f>
        <v>NACIONAL</v>
      </c>
      <c r="H420" s="20" t="str">
        <f>VLOOKUP(A420,'REPORTE'!$A$1:$AG$1961,30,0)</f>
        <v>Ninguna</v>
      </c>
      <c r="I420" s="20" t="str">
        <f>VLOOKUP(A420,'REPORTE'!$A$1:$AG$1961,31,0)</f>
        <v>PICHINCHA</v>
      </c>
      <c r="J420" s="20" t="str">
        <f>VLOOKUP(A420,'REPORTE'!$A$1:$AG$1961,32,0)</f>
        <v>QUITO</v>
      </c>
      <c r="K420" s="20" t="str">
        <f>VLOOKUP(A420,'REPORTE'!$A$1:$AG$1961,33,0)</f>
        <v>COTOCOLLAO</v>
      </c>
      <c r="L420" s="20" t="str">
        <f>VLOOKUP(K420,PROVINCIAS!$F$1:$G$1171,2,0)</f>
        <v>URBANA</v>
      </c>
      <c r="M420" s="20">
        <v>1000532</v>
      </c>
      <c r="N420" s="20" t="s">
        <v>15374</v>
      </c>
      <c r="O420" s="20"/>
      <c r="P420" s="20">
        <v>13.02</v>
      </c>
      <c r="Q420" s="20" t="s">
        <v>11150</v>
      </c>
      <c r="R420" s="20" t="s">
        <v>11150</v>
      </c>
      <c r="S420" s="20" t="s">
        <v>11150</v>
      </c>
      <c r="T420" s="20" t="s">
        <v>11150</v>
      </c>
      <c r="U420" s="20" t="s">
        <v>11150</v>
      </c>
      <c r="V420" s="20" t="s">
        <v>11150</v>
      </c>
      <c r="W420" s="20">
        <v>13.02</v>
      </c>
    </row>
    <row r="421" spans="1:23" x14ac:dyDescent="0.45">
      <c r="A421" s="20">
        <v>1000463</v>
      </c>
      <c r="B421" s="20" t="s">
        <v>9431</v>
      </c>
      <c r="C421" s="20" t="s">
        <v>13866</v>
      </c>
      <c r="D421" s="20">
        <v>1714906193</v>
      </c>
      <c r="E421" s="20" t="str">
        <f>VLOOKUP(A421,'REPORTE'!$A$1:$AG$1961,5,0)</f>
        <v>ECUATORIANO(A) INDIGENA</v>
      </c>
      <c r="F421" s="20" t="str">
        <f>VLOOKUP(A421,'REPORTE'!$A$1:$AG$1961,18,0)</f>
        <v>F</v>
      </c>
      <c r="G421" s="20" t="str">
        <f>VLOOKUP(A421,'REPORTE'!$A$1:$AG$1961,6,0)</f>
        <v>NACIONAL</v>
      </c>
      <c r="H421" s="20" t="str">
        <f>VLOOKUP(A421,'REPORTE'!$A$1:$AG$1961,30,0)</f>
        <v>Primaria</v>
      </c>
      <c r="I421" s="20" t="str">
        <f>VLOOKUP(A421,'REPORTE'!$A$1:$AG$1961,31,0)</f>
        <v>CHIMBORAZO</v>
      </c>
      <c r="J421" s="20" t="str">
        <f>VLOOKUP(A421,'REPORTE'!$A$1:$AG$1961,32,0)</f>
        <v>RIOBAMBA</v>
      </c>
      <c r="K421" s="20" t="str">
        <f>VLOOKUP(A421,'REPORTE'!$A$1:$AG$1961,33,0)</f>
        <v>YARUQUIES</v>
      </c>
      <c r="L421" s="20" t="str">
        <f>VLOOKUP(K421,PROVINCIAS!$F$1:$G$1171,2,0)</f>
        <v>URBANA</v>
      </c>
      <c r="M421" s="20">
        <v>1000533</v>
      </c>
      <c r="N421" s="20" t="s">
        <v>15374</v>
      </c>
      <c r="O421" s="20"/>
      <c r="P421" s="20">
        <v>0.11</v>
      </c>
      <c r="Q421" s="20" t="s">
        <v>11150</v>
      </c>
      <c r="R421" s="20" t="s">
        <v>11150</v>
      </c>
      <c r="S421" s="20" t="s">
        <v>11150</v>
      </c>
      <c r="T421" s="20" t="s">
        <v>11150</v>
      </c>
      <c r="U421" s="20" t="s">
        <v>11150</v>
      </c>
      <c r="V421" s="20" t="s">
        <v>11150</v>
      </c>
      <c r="W421" s="20">
        <v>0.11</v>
      </c>
    </row>
    <row r="422" spans="1:23" x14ac:dyDescent="0.45">
      <c r="A422" s="20">
        <v>1000464</v>
      </c>
      <c r="B422" s="20" t="s">
        <v>9431</v>
      </c>
      <c r="C422" s="20" t="s">
        <v>13867</v>
      </c>
      <c r="D422" s="20">
        <v>602659765</v>
      </c>
      <c r="E422" s="20" t="str">
        <f>VLOOKUP(A422,'REPORTE'!$A$1:$AG$1961,5,0)</f>
        <v>ECUATORIANO(A) INDIGENA</v>
      </c>
      <c r="F422" s="20" t="str">
        <f>VLOOKUP(A422,'REPORTE'!$A$1:$AG$1961,18,0)</f>
        <v>F</v>
      </c>
      <c r="G422" s="20" t="str">
        <f>VLOOKUP(A422,'REPORTE'!$A$1:$AG$1961,6,0)</f>
        <v>NACIONAL</v>
      </c>
      <c r="H422" s="20" t="str">
        <f>VLOOKUP(A422,'REPORTE'!$A$1:$AG$1961,30,0)</f>
        <v>Secundaria</v>
      </c>
      <c r="I422" s="20" t="str">
        <f>VLOOKUP(A422,'REPORTE'!$A$1:$AG$1961,31,0)</f>
        <v>CHIMBORAZO</v>
      </c>
      <c r="J422" s="20" t="str">
        <f>VLOOKUP(A422,'REPORTE'!$A$1:$AG$1961,32,0)</f>
        <v>RIOBAMBA</v>
      </c>
      <c r="K422" s="20" t="str">
        <f>VLOOKUP(A422,'REPORTE'!$A$1:$AG$1961,33,0)</f>
        <v>RIOBAMBA</v>
      </c>
      <c r="L422" s="20" t="str">
        <f>VLOOKUP(K422,PROVINCIAS!$F$1:$G$1171,2,0)</f>
        <v>URBANA</v>
      </c>
      <c r="M422" s="20">
        <v>1000534</v>
      </c>
      <c r="N422" s="20" t="s">
        <v>15374</v>
      </c>
      <c r="O422" s="20"/>
      <c r="P422" s="20">
        <v>4604.79</v>
      </c>
      <c r="Q422" s="20" t="s">
        <v>11150</v>
      </c>
      <c r="R422" s="20" t="s">
        <v>11150</v>
      </c>
      <c r="S422" s="20" t="s">
        <v>11150</v>
      </c>
      <c r="T422" s="20" t="s">
        <v>11150</v>
      </c>
      <c r="U422" s="20" t="s">
        <v>11150</v>
      </c>
      <c r="V422" s="20" t="s">
        <v>12124</v>
      </c>
      <c r="W422" s="20">
        <v>4604.79</v>
      </c>
    </row>
    <row r="423" spans="1:23" x14ac:dyDescent="0.45">
      <c r="A423" s="20">
        <v>1000465</v>
      </c>
      <c r="B423" s="20" t="s">
        <v>9431</v>
      </c>
      <c r="C423" s="20" t="s">
        <v>10217</v>
      </c>
      <c r="D423" s="20">
        <v>1716850225</v>
      </c>
      <c r="E423" s="20" t="str">
        <f>VLOOKUP(A423,'REPORTE'!$A$1:$AG$1961,5,0)</f>
        <v>ECUATORIANO(A) INDIGENA</v>
      </c>
      <c r="F423" s="20" t="str">
        <f>VLOOKUP(A423,'REPORTE'!$A$1:$AG$1961,18,0)</f>
        <v>M</v>
      </c>
      <c r="G423" s="20" t="str">
        <f>VLOOKUP(A423,'REPORTE'!$A$1:$AG$1961,6,0)</f>
        <v>NACIONAL</v>
      </c>
      <c r="H423" s="20" t="str">
        <f>VLOOKUP(A423,'REPORTE'!$A$1:$AG$1961,30,0)</f>
        <v>Ninguna</v>
      </c>
      <c r="I423" s="20" t="str">
        <f>VLOOKUP(A423,'REPORTE'!$A$1:$AG$1961,31,0)</f>
        <v>CHIMBORAZO</v>
      </c>
      <c r="J423" s="20" t="str">
        <f>VLOOKUP(A423,'REPORTE'!$A$1:$AG$1961,32,0)</f>
        <v>RIOBAMBA</v>
      </c>
      <c r="K423" s="20" t="str">
        <f>VLOOKUP(A423,'REPORTE'!$A$1:$AG$1961,33,0)</f>
        <v>RIOBAMBA</v>
      </c>
      <c r="L423" s="20" t="str">
        <f>VLOOKUP(K423,PROVINCIAS!$F$1:$G$1171,2,0)</f>
        <v>URBANA</v>
      </c>
      <c r="M423" s="20">
        <v>1000535</v>
      </c>
      <c r="N423" s="20" t="s">
        <v>15374</v>
      </c>
      <c r="O423" s="20"/>
      <c r="P423" s="20">
        <v>39.04</v>
      </c>
      <c r="Q423" s="20" t="s">
        <v>11150</v>
      </c>
      <c r="R423" s="20" t="s">
        <v>11150</v>
      </c>
      <c r="S423" s="20" t="s">
        <v>11150</v>
      </c>
      <c r="T423" s="20" t="s">
        <v>11150</v>
      </c>
      <c r="U423" s="20" t="s">
        <v>11150</v>
      </c>
      <c r="V423" s="20" t="s">
        <v>11150</v>
      </c>
      <c r="W423" s="20">
        <v>39.04</v>
      </c>
    </row>
    <row r="424" spans="1:23" x14ac:dyDescent="0.45">
      <c r="A424" s="20">
        <v>1000466</v>
      </c>
      <c r="B424" s="20" t="s">
        <v>9431</v>
      </c>
      <c r="C424" s="20" t="s">
        <v>13868</v>
      </c>
      <c r="D424" s="20">
        <v>1710441963</v>
      </c>
      <c r="E424" s="20" t="str">
        <f>VLOOKUP(A424,'REPORTE'!$A$1:$AG$1961,5,0)</f>
        <v>ECUATORIANO(A)</v>
      </c>
      <c r="F424" s="20" t="str">
        <f>VLOOKUP(A424,'REPORTE'!$A$1:$AG$1961,18,0)</f>
        <v>M</v>
      </c>
      <c r="G424" s="20" t="str">
        <f>VLOOKUP(A424,'REPORTE'!$A$1:$AG$1961,6,0)</f>
        <v>NACIONAL</v>
      </c>
      <c r="H424" s="20" t="str">
        <f>VLOOKUP(A424,'REPORTE'!$A$1:$AG$1961,30,0)</f>
        <v>Primaria</v>
      </c>
      <c r="I424" s="20" t="str">
        <f>VLOOKUP(A424,'REPORTE'!$A$1:$AG$1961,31,0)</f>
        <v>PICHINCHA</v>
      </c>
      <c r="J424" s="20" t="str">
        <f>VLOOKUP(A424,'REPORTE'!$A$1:$AG$1961,32,0)</f>
        <v>QUITO</v>
      </c>
      <c r="K424" s="20" t="str">
        <f>VLOOKUP(A424,'REPORTE'!$A$1:$AG$1961,33,0)</f>
        <v>COTOCOLLAO</v>
      </c>
      <c r="L424" s="20" t="str">
        <f>VLOOKUP(K424,PROVINCIAS!$F$1:$G$1171,2,0)</f>
        <v>URBANA</v>
      </c>
      <c r="M424" s="20">
        <v>1000536</v>
      </c>
      <c r="N424" s="20" t="s">
        <v>15374</v>
      </c>
      <c r="O424" s="20"/>
      <c r="P424" s="20">
        <v>3.08</v>
      </c>
      <c r="Q424" s="20" t="s">
        <v>11150</v>
      </c>
      <c r="R424" s="20" t="s">
        <v>11150</v>
      </c>
      <c r="S424" s="20" t="s">
        <v>11150</v>
      </c>
      <c r="T424" s="20" t="s">
        <v>11150</v>
      </c>
      <c r="U424" s="20" t="s">
        <v>11150</v>
      </c>
      <c r="V424" s="20" t="s">
        <v>11150</v>
      </c>
      <c r="W424" s="20">
        <v>3.08</v>
      </c>
    </row>
    <row r="425" spans="1:23" x14ac:dyDescent="0.45">
      <c r="A425" s="20">
        <v>1000467</v>
      </c>
      <c r="B425" s="20" t="s">
        <v>9431</v>
      </c>
      <c r="C425" s="20" t="s">
        <v>13869</v>
      </c>
      <c r="D425" s="20">
        <v>401433651</v>
      </c>
      <c r="E425" s="20" t="str">
        <f>VLOOKUP(A425,'REPORTE'!$A$1:$AG$1961,5,0)</f>
        <v>ECUATORIANO(A) INDIGENA</v>
      </c>
      <c r="F425" s="20" t="str">
        <f>VLOOKUP(A425,'REPORTE'!$A$1:$AG$1961,18,0)</f>
        <v>F</v>
      </c>
      <c r="G425" s="20" t="str">
        <f>VLOOKUP(A425,'REPORTE'!$A$1:$AG$1961,6,0)</f>
        <v>NACIONAL</v>
      </c>
      <c r="H425" s="20" t="str">
        <f>VLOOKUP(A425,'REPORTE'!$A$1:$AG$1961,30,0)</f>
        <v>Secundaria</v>
      </c>
      <c r="I425" s="20" t="str">
        <f>VLOOKUP(A425,'REPORTE'!$A$1:$AG$1961,31,0)</f>
        <v>CHIMBORAZO</v>
      </c>
      <c r="J425" s="20" t="str">
        <f>VLOOKUP(A425,'REPORTE'!$A$1:$AG$1961,32,0)</f>
        <v>GUAMOTE</v>
      </c>
      <c r="K425" s="20" t="str">
        <f>VLOOKUP(A425,'REPORTE'!$A$1:$AG$1961,33,0)</f>
        <v>PALMIRA</v>
      </c>
      <c r="L425" s="20" t="str">
        <f>VLOOKUP(K425,PROVINCIAS!$F$1:$G$1171,2,0)</f>
        <v>RURAL</v>
      </c>
      <c r="M425" s="20">
        <v>1000538</v>
      </c>
      <c r="N425" s="20" t="s">
        <v>15374</v>
      </c>
      <c r="O425" s="20"/>
      <c r="P425" s="20">
        <v>2.27</v>
      </c>
      <c r="Q425" s="20" t="s">
        <v>11150</v>
      </c>
      <c r="R425" s="20" t="s">
        <v>11150</v>
      </c>
      <c r="S425" s="20" t="s">
        <v>11150</v>
      </c>
      <c r="T425" s="20" t="s">
        <v>11150</v>
      </c>
      <c r="U425" s="20" t="s">
        <v>11150</v>
      </c>
      <c r="V425" s="20" t="s">
        <v>11150</v>
      </c>
      <c r="W425" s="20">
        <v>2.27</v>
      </c>
    </row>
    <row r="426" spans="1:23" x14ac:dyDescent="0.45">
      <c r="A426" s="20">
        <v>1000468</v>
      </c>
      <c r="B426" s="20" t="s">
        <v>9431</v>
      </c>
      <c r="C426" s="20" t="s">
        <v>13870</v>
      </c>
      <c r="D426" s="20">
        <v>1721325759</v>
      </c>
      <c r="E426" s="20" t="str">
        <f>VLOOKUP(A426,'REPORTE'!$A$1:$AG$1961,5,0)</f>
        <v>ECUATORIANO(A)</v>
      </c>
      <c r="F426" s="20" t="str">
        <f>VLOOKUP(A426,'REPORTE'!$A$1:$AG$1961,18,0)</f>
        <v>M</v>
      </c>
      <c r="G426" s="20" t="str">
        <f>VLOOKUP(A426,'REPORTE'!$A$1:$AG$1961,6,0)</f>
        <v>NACIONAL</v>
      </c>
      <c r="H426" s="20" t="str">
        <f>VLOOKUP(A426,'REPORTE'!$A$1:$AG$1961,30,0)</f>
        <v>Primaria</v>
      </c>
      <c r="I426" s="20" t="str">
        <f>VLOOKUP(A426,'REPORTE'!$A$1:$AG$1961,31,0)</f>
        <v>PICHINCHA</v>
      </c>
      <c r="J426" s="20" t="str">
        <f>VLOOKUP(A426,'REPORTE'!$A$1:$AG$1961,32,0)</f>
        <v>QUITO</v>
      </c>
      <c r="K426" s="20" t="str">
        <f>VLOOKUP(A426,'REPORTE'!$A$1:$AG$1961,33,0)</f>
        <v>CHILLOGALLO</v>
      </c>
      <c r="L426" s="20" t="str">
        <f>VLOOKUP(K426,PROVINCIAS!$F$1:$G$1171,2,0)</f>
        <v>URBANA</v>
      </c>
      <c r="M426" s="20">
        <v>1000539</v>
      </c>
      <c r="N426" s="20" t="s">
        <v>15374</v>
      </c>
      <c r="O426" s="20"/>
      <c r="P426" s="20">
        <v>23.84</v>
      </c>
      <c r="Q426" s="20" t="s">
        <v>11150</v>
      </c>
      <c r="R426" s="20" t="s">
        <v>11150</v>
      </c>
      <c r="S426" s="20" t="s">
        <v>11150</v>
      </c>
      <c r="T426" s="20" t="s">
        <v>11150</v>
      </c>
      <c r="U426" s="20" t="s">
        <v>11150</v>
      </c>
      <c r="V426" s="20" t="s">
        <v>11150</v>
      </c>
      <c r="W426" s="20">
        <v>23.84</v>
      </c>
    </row>
    <row r="427" spans="1:23" x14ac:dyDescent="0.45">
      <c r="A427" s="20">
        <v>1000469</v>
      </c>
      <c r="B427" s="20" t="s">
        <v>9431</v>
      </c>
      <c r="C427" s="20" t="s">
        <v>9660</v>
      </c>
      <c r="D427" s="20">
        <v>1725470718</v>
      </c>
      <c r="E427" s="20" t="str">
        <f>VLOOKUP(A427,'REPORTE'!$A$1:$AG$1961,5,0)</f>
        <v>ECUATORIANO(A) INDIGENA</v>
      </c>
      <c r="F427" s="20" t="str">
        <f>VLOOKUP(A427,'REPORTE'!$A$1:$AG$1961,18,0)</f>
        <v>M</v>
      </c>
      <c r="G427" s="20" t="str">
        <f>VLOOKUP(A427,'REPORTE'!$A$1:$AG$1961,6,0)</f>
        <v>NACIONAL</v>
      </c>
      <c r="H427" s="20" t="str">
        <f>VLOOKUP(A427,'REPORTE'!$A$1:$AG$1961,30,0)</f>
        <v>Secundaria</v>
      </c>
      <c r="I427" s="20" t="str">
        <f>VLOOKUP(A427,'REPORTE'!$A$1:$AG$1961,31,0)</f>
        <v>PICHINCHA</v>
      </c>
      <c r="J427" s="20" t="str">
        <f>VLOOKUP(A427,'REPORTE'!$A$1:$AG$1961,32,0)</f>
        <v>QUITO</v>
      </c>
      <c r="K427" s="20" t="str">
        <f>VLOOKUP(A427,'REPORTE'!$A$1:$AG$1961,33,0)</f>
        <v>COTOCOLLAO</v>
      </c>
      <c r="L427" s="20" t="str">
        <f>VLOOKUP(K427,PROVINCIAS!$F$1:$G$1171,2,0)</f>
        <v>URBANA</v>
      </c>
      <c r="M427" s="20">
        <v>1000540</v>
      </c>
      <c r="N427" s="20" t="s">
        <v>15374</v>
      </c>
      <c r="O427" s="20"/>
      <c r="P427" s="20">
        <v>0</v>
      </c>
      <c r="Q427" s="20" t="s">
        <v>11150</v>
      </c>
      <c r="R427" s="20" t="s">
        <v>11150</v>
      </c>
      <c r="S427" s="20" t="s">
        <v>11150</v>
      </c>
      <c r="T427" s="20" t="s">
        <v>11150</v>
      </c>
      <c r="U427" s="20" t="s">
        <v>11150</v>
      </c>
      <c r="V427" s="20" t="s">
        <v>11150</v>
      </c>
      <c r="W427" s="20">
        <v>0</v>
      </c>
    </row>
    <row r="428" spans="1:23" x14ac:dyDescent="0.45">
      <c r="A428" s="20">
        <v>1000470</v>
      </c>
      <c r="B428" s="20" t="s">
        <v>9431</v>
      </c>
      <c r="C428" s="20" t="s">
        <v>13871</v>
      </c>
      <c r="D428" s="20">
        <v>1709529380</v>
      </c>
      <c r="E428" s="20" t="str">
        <f>VLOOKUP(A428,'REPORTE'!$A$1:$AG$1961,5,0)</f>
        <v>ECUATORIANO(A)</v>
      </c>
      <c r="F428" s="20" t="str">
        <f>VLOOKUP(A428,'REPORTE'!$A$1:$AG$1961,18,0)</f>
        <v>M</v>
      </c>
      <c r="G428" s="20" t="str">
        <f>VLOOKUP(A428,'REPORTE'!$A$1:$AG$1961,6,0)</f>
        <v>NACIONAL</v>
      </c>
      <c r="H428" s="20" t="str">
        <f>VLOOKUP(A428,'REPORTE'!$A$1:$AG$1961,30,0)</f>
        <v>Secundaria</v>
      </c>
      <c r="I428" s="20" t="str">
        <f>VLOOKUP(A428,'REPORTE'!$A$1:$AG$1961,31,0)</f>
        <v>PICHINCHA</v>
      </c>
      <c r="J428" s="20" t="str">
        <f>VLOOKUP(A428,'REPORTE'!$A$1:$AG$1961,32,0)</f>
        <v>QUITO</v>
      </c>
      <c r="K428" s="20" t="str">
        <f>VLOOKUP(A428,'REPORTE'!$A$1:$AG$1961,33,0)</f>
        <v>COTOCOLLAO</v>
      </c>
      <c r="L428" s="20" t="str">
        <f>VLOOKUP(K428,PROVINCIAS!$F$1:$G$1171,2,0)</f>
        <v>URBANA</v>
      </c>
      <c r="M428" s="20">
        <v>1000541</v>
      </c>
      <c r="N428" s="20" t="s">
        <v>15374</v>
      </c>
      <c r="O428" s="20"/>
      <c r="P428" s="20">
        <v>1.88</v>
      </c>
      <c r="Q428" s="20" t="s">
        <v>11150</v>
      </c>
      <c r="R428" s="20" t="s">
        <v>11150</v>
      </c>
      <c r="S428" s="20" t="s">
        <v>11150</v>
      </c>
      <c r="T428" s="20" t="s">
        <v>11150</v>
      </c>
      <c r="U428" s="20" t="s">
        <v>11150</v>
      </c>
      <c r="V428" s="20" t="s">
        <v>11150</v>
      </c>
      <c r="W428" s="20">
        <v>1.88</v>
      </c>
    </row>
    <row r="429" spans="1:23" x14ac:dyDescent="0.45">
      <c r="A429" s="20">
        <v>1000471</v>
      </c>
      <c r="B429" s="20" t="s">
        <v>9431</v>
      </c>
      <c r="C429" s="20" t="s">
        <v>9875</v>
      </c>
      <c r="D429" s="20">
        <v>1713625919</v>
      </c>
      <c r="E429" s="20" t="str">
        <f>VLOOKUP(A429,'REPORTE'!$A$1:$AG$1961,5,0)</f>
        <v>ECUATORIANO(A)</v>
      </c>
      <c r="F429" s="20" t="str">
        <f>VLOOKUP(A429,'REPORTE'!$A$1:$AG$1961,18,0)</f>
        <v>M</v>
      </c>
      <c r="G429" s="20" t="str">
        <f>VLOOKUP(A429,'REPORTE'!$A$1:$AG$1961,6,0)</f>
        <v>NACIONAL</v>
      </c>
      <c r="H429" s="20" t="str">
        <f>VLOOKUP(A429,'REPORTE'!$A$1:$AG$1961,30,0)</f>
        <v>Secundaria</v>
      </c>
      <c r="I429" s="20" t="str">
        <f>VLOOKUP(A429,'REPORTE'!$A$1:$AG$1961,31,0)</f>
        <v>PICHINCHA</v>
      </c>
      <c r="J429" s="20" t="str">
        <f>VLOOKUP(A429,'REPORTE'!$A$1:$AG$1961,32,0)</f>
        <v>QUITO</v>
      </c>
      <c r="K429" s="20" t="str">
        <f>VLOOKUP(A429,'REPORTE'!$A$1:$AG$1961,33,0)</f>
        <v>PONCEANO</v>
      </c>
      <c r="L429" s="20" t="str">
        <f>VLOOKUP(K429,PROVINCIAS!$F$1:$G$1171,2,0)</f>
        <v>URBANA</v>
      </c>
      <c r="M429" s="20">
        <v>1000542</v>
      </c>
      <c r="N429" s="20" t="s">
        <v>15374</v>
      </c>
      <c r="O429" s="20"/>
      <c r="P429" s="20">
        <v>24.63</v>
      </c>
      <c r="Q429" s="20" t="s">
        <v>11150</v>
      </c>
      <c r="R429" s="20" t="s">
        <v>11150</v>
      </c>
      <c r="S429" s="20" t="s">
        <v>11150</v>
      </c>
      <c r="T429" s="20" t="s">
        <v>14008</v>
      </c>
      <c r="U429" s="20" t="s">
        <v>11150</v>
      </c>
      <c r="V429" s="20" t="s">
        <v>11150</v>
      </c>
      <c r="W429" s="20">
        <v>184.63</v>
      </c>
    </row>
    <row r="430" spans="1:23" x14ac:dyDescent="0.45">
      <c r="A430" s="20">
        <v>1000472</v>
      </c>
      <c r="B430" s="20" t="s">
        <v>9431</v>
      </c>
      <c r="C430" s="20" t="s">
        <v>13872</v>
      </c>
      <c r="D430" s="20">
        <v>602347825</v>
      </c>
      <c r="E430" s="20" t="str">
        <f>VLOOKUP(A430,'REPORTE'!$A$1:$AG$1961,5,0)</f>
        <v>ECUATORIANO(A)</v>
      </c>
      <c r="F430" s="20" t="str">
        <f>VLOOKUP(A430,'REPORTE'!$A$1:$AG$1961,18,0)</f>
        <v>M</v>
      </c>
      <c r="G430" s="20" t="str">
        <f>VLOOKUP(A430,'REPORTE'!$A$1:$AG$1961,6,0)</f>
        <v>NACIONAL</v>
      </c>
      <c r="H430" s="20" t="str">
        <f>VLOOKUP(A430,'REPORTE'!$A$1:$AG$1961,30,0)</f>
        <v>Primaria</v>
      </c>
      <c r="I430" s="20" t="str">
        <f>VLOOKUP(A430,'REPORTE'!$A$1:$AG$1961,31,0)</f>
        <v>CHIMBORAZO</v>
      </c>
      <c r="J430" s="20" t="str">
        <f>VLOOKUP(A430,'REPORTE'!$A$1:$AG$1961,32,0)</f>
        <v>GUANO</v>
      </c>
      <c r="K430" s="20" t="str">
        <f>VLOOKUP(A430,'REPORTE'!$A$1:$AG$1961,33,0)</f>
        <v>SAN ANDRES</v>
      </c>
      <c r="L430" s="20" t="str">
        <f>VLOOKUP(K430,PROVINCIAS!$F$1:$G$1171,2,0)</f>
        <v>RURAL</v>
      </c>
      <c r="M430" s="20">
        <v>1000543</v>
      </c>
      <c r="N430" s="20" t="s">
        <v>15374</v>
      </c>
      <c r="O430" s="20"/>
      <c r="P430" s="20">
        <v>0.14000000000000001</v>
      </c>
      <c r="Q430" s="20" t="s">
        <v>11150</v>
      </c>
      <c r="R430" s="20" t="s">
        <v>11150</v>
      </c>
      <c r="S430" s="20" t="s">
        <v>11150</v>
      </c>
      <c r="T430" s="20" t="s">
        <v>11150</v>
      </c>
      <c r="U430" s="20" t="s">
        <v>11150</v>
      </c>
      <c r="V430" s="20" t="s">
        <v>11150</v>
      </c>
      <c r="W430" s="20">
        <v>0.14000000000000001</v>
      </c>
    </row>
    <row r="431" spans="1:23" x14ac:dyDescent="0.45">
      <c r="A431" s="20">
        <v>1000473</v>
      </c>
      <c r="B431" s="20" t="s">
        <v>9431</v>
      </c>
      <c r="C431" s="20" t="s">
        <v>10003</v>
      </c>
      <c r="D431" s="20">
        <v>603173725</v>
      </c>
      <c r="E431" s="20" t="str">
        <f>VLOOKUP(A431,'REPORTE'!$A$1:$AG$1961,5,0)</f>
        <v>ECUATORIANO(A) INDIGENA</v>
      </c>
      <c r="F431" s="20" t="str">
        <f>VLOOKUP(A431,'REPORTE'!$A$1:$AG$1961,18,0)</f>
        <v>F</v>
      </c>
      <c r="G431" s="20" t="str">
        <f>VLOOKUP(A431,'REPORTE'!$A$1:$AG$1961,6,0)</f>
        <v>NACIONAL</v>
      </c>
      <c r="H431" s="20" t="str">
        <f>VLOOKUP(A431,'REPORTE'!$A$1:$AG$1961,30,0)</f>
        <v>Primaria</v>
      </c>
      <c r="I431" s="20" t="str">
        <f>VLOOKUP(A431,'REPORTE'!$A$1:$AG$1961,31,0)</f>
        <v>PICHINCHA</v>
      </c>
      <c r="J431" s="20" t="str">
        <f>VLOOKUP(A431,'REPORTE'!$A$1:$AG$1961,32,0)</f>
        <v>QUITO</v>
      </c>
      <c r="K431" s="20" t="str">
        <f>VLOOKUP(A431,'REPORTE'!$A$1:$AG$1961,33,0)</f>
        <v>COTOCOLLAO</v>
      </c>
      <c r="L431" s="20" t="str">
        <f>VLOOKUP(K431,PROVINCIAS!$F$1:$G$1171,2,0)</f>
        <v>URBANA</v>
      </c>
      <c r="M431" s="20">
        <v>1000544</v>
      </c>
      <c r="N431" s="20" t="s">
        <v>15374</v>
      </c>
      <c r="O431" s="20"/>
      <c r="P431" s="20">
        <v>74.97</v>
      </c>
      <c r="Q431" s="20" t="s">
        <v>11150</v>
      </c>
      <c r="R431" s="20" t="s">
        <v>11150</v>
      </c>
      <c r="S431" s="20" t="s">
        <v>11150</v>
      </c>
      <c r="T431" s="20" t="s">
        <v>11150</v>
      </c>
      <c r="U431" s="20" t="s">
        <v>11150</v>
      </c>
      <c r="V431" s="20" t="s">
        <v>11150</v>
      </c>
      <c r="W431" s="20">
        <v>74.97</v>
      </c>
    </row>
    <row r="432" spans="1:23" x14ac:dyDescent="0.45">
      <c r="A432" s="20">
        <v>1000474</v>
      </c>
      <c r="B432" s="20" t="s">
        <v>9431</v>
      </c>
      <c r="C432" s="20" t="s">
        <v>10248</v>
      </c>
      <c r="D432" s="20">
        <v>1709362253</v>
      </c>
      <c r="E432" s="20" t="str">
        <f>VLOOKUP(A432,'REPORTE'!$A$1:$AG$1961,5,0)</f>
        <v>ECUATORIANO(A)</v>
      </c>
      <c r="F432" s="20" t="str">
        <f>VLOOKUP(A432,'REPORTE'!$A$1:$AG$1961,18,0)</f>
        <v>M</v>
      </c>
      <c r="G432" s="20" t="str">
        <f>VLOOKUP(A432,'REPORTE'!$A$1:$AG$1961,6,0)</f>
        <v>NACIONAL</v>
      </c>
      <c r="H432" s="20" t="str">
        <f>VLOOKUP(A432,'REPORTE'!$A$1:$AG$1961,30,0)</f>
        <v>Secundaria</v>
      </c>
      <c r="I432" s="20" t="str">
        <f>VLOOKUP(A432,'REPORTE'!$A$1:$AG$1961,31,0)</f>
        <v>PICHINCHA</v>
      </c>
      <c r="J432" s="20" t="str">
        <f>VLOOKUP(A432,'REPORTE'!$A$1:$AG$1961,32,0)</f>
        <v>QUITO</v>
      </c>
      <c r="K432" s="20" t="str">
        <f>VLOOKUP(A432,'REPORTE'!$A$1:$AG$1961,33,0)</f>
        <v>COTOCOLLAO</v>
      </c>
      <c r="L432" s="20" t="str">
        <f>VLOOKUP(K432,PROVINCIAS!$F$1:$G$1171,2,0)</f>
        <v>URBANA</v>
      </c>
      <c r="M432" s="20">
        <v>1000545</v>
      </c>
      <c r="N432" s="20" t="s">
        <v>15374</v>
      </c>
      <c r="O432" s="20"/>
      <c r="P432" s="20">
        <v>0.05</v>
      </c>
      <c r="Q432" s="20" t="s">
        <v>11150</v>
      </c>
      <c r="R432" s="20" t="s">
        <v>11150</v>
      </c>
      <c r="S432" s="20" t="s">
        <v>11150</v>
      </c>
      <c r="T432" s="20" t="s">
        <v>14618</v>
      </c>
      <c r="U432" s="20" t="s">
        <v>11150</v>
      </c>
      <c r="V432" s="20" t="s">
        <v>11150</v>
      </c>
      <c r="W432" s="20">
        <v>162.88999999999999</v>
      </c>
    </row>
    <row r="433" spans="1:23" x14ac:dyDescent="0.45">
      <c r="A433" s="20">
        <v>1000475</v>
      </c>
      <c r="B433" s="20" t="s">
        <v>9431</v>
      </c>
      <c r="C433" s="20" t="s">
        <v>13873</v>
      </c>
      <c r="D433" s="20">
        <v>1719951343</v>
      </c>
      <c r="E433" s="20" t="str">
        <f>VLOOKUP(A433,'REPORTE'!$A$1:$AG$1961,5,0)</f>
        <v>ECUATORIANO(A)</v>
      </c>
      <c r="F433" s="20" t="str">
        <f>VLOOKUP(A433,'REPORTE'!$A$1:$AG$1961,18,0)</f>
        <v>F</v>
      </c>
      <c r="G433" s="20" t="str">
        <f>VLOOKUP(A433,'REPORTE'!$A$1:$AG$1961,6,0)</f>
        <v>NACIONAL</v>
      </c>
      <c r="H433" s="20" t="str">
        <f>VLOOKUP(A433,'REPORTE'!$A$1:$AG$1961,30,0)</f>
        <v>Primaria</v>
      </c>
      <c r="I433" s="20" t="str">
        <f>VLOOKUP(A433,'REPORTE'!$A$1:$AG$1961,31,0)</f>
        <v>PICHINCHA</v>
      </c>
      <c r="J433" s="20" t="str">
        <f>VLOOKUP(A433,'REPORTE'!$A$1:$AG$1961,32,0)</f>
        <v>QUITO</v>
      </c>
      <c r="K433" s="20" t="str">
        <f>VLOOKUP(A433,'REPORTE'!$A$1:$AG$1961,33,0)</f>
        <v>COTOCOLLAO</v>
      </c>
      <c r="L433" s="20" t="str">
        <f>VLOOKUP(K433,PROVINCIAS!$F$1:$G$1171,2,0)</f>
        <v>URBANA</v>
      </c>
      <c r="M433" s="20">
        <v>1000546</v>
      </c>
      <c r="N433" s="20" t="s">
        <v>15375</v>
      </c>
      <c r="O433" s="20">
        <v>43882</v>
      </c>
      <c r="P433" s="20">
        <v>3.01</v>
      </c>
      <c r="Q433" s="20" t="s">
        <v>11150</v>
      </c>
      <c r="R433" s="20" t="s">
        <v>11150</v>
      </c>
      <c r="S433" s="20" t="s">
        <v>11150</v>
      </c>
      <c r="T433" s="20" t="s">
        <v>11150</v>
      </c>
      <c r="U433" s="20" t="s">
        <v>11150</v>
      </c>
      <c r="V433" s="20" t="s">
        <v>11150</v>
      </c>
      <c r="W433" s="20">
        <v>3.01</v>
      </c>
    </row>
    <row r="434" spans="1:23" x14ac:dyDescent="0.45">
      <c r="A434" s="20">
        <v>1000476</v>
      </c>
      <c r="B434" s="20" t="s">
        <v>9431</v>
      </c>
      <c r="C434" s="20" t="s">
        <v>9663</v>
      </c>
      <c r="D434" s="20">
        <v>1720303567</v>
      </c>
      <c r="E434" s="20" t="str">
        <f>VLOOKUP(A434,'REPORTE'!$A$1:$AG$1961,5,0)</f>
        <v>ECUATORIANO(A)</v>
      </c>
      <c r="F434" s="20" t="str">
        <f>VLOOKUP(A434,'REPORTE'!$A$1:$AG$1961,18,0)</f>
        <v>F</v>
      </c>
      <c r="G434" s="20" t="str">
        <f>VLOOKUP(A434,'REPORTE'!$A$1:$AG$1961,6,0)</f>
        <v>NACIONAL</v>
      </c>
      <c r="H434" s="20" t="str">
        <f>VLOOKUP(A434,'REPORTE'!$A$1:$AG$1961,30,0)</f>
        <v>Secundaria</v>
      </c>
      <c r="I434" s="20" t="str">
        <f>VLOOKUP(A434,'REPORTE'!$A$1:$AG$1961,31,0)</f>
        <v>PICHINCHA</v>
      </c>
      <c r="J434" s="20" t="str">
        <f>VLOOKUP(A434,'REPORTE'!$A$1:$AG$1961,32,0)</f>
        <v>QUITO</v>
      </c>
      <c r="K434" s="20" t="str">
        <f>VLOOKUP(A434,'REPORTE'!$A$1:$AG$1961,33,0)</f>
        <v>SAN BLAS</v>
      </c>
      <c r="L434" s="20" t="str">
        <f>VLOOKUP(K434,PROVINCIAS!$F$1:$G$1171,2,0)</f>
        <v>URBANA</v>
      </c>
      <c r="M434" s="20">
        <v>1000547</v>
      </c>
      <c r="N434" s="20" t="s">
        <v>15374</v>
      </c>
      <c r="O434" s="20"/>
      <c r="P434" s="20">
        <v>0.09</v>
      </c>
      <c r="Q434" s="20" t="s">
        <v>11150</v>
      </c>
      <c r="R434" s="20" t="s">
        <v>11150</v>
      </c>
      <c r="S434" s="20" t="s">
        <v>11150</v>
      </c>
      <c r="T434" s="20" t="s">
        <v>14172</v>
      </c>
      <c r="U434" s="20" t="s">
        <v>11150</v>
      </c>
      <c r="V434" s="20" t="s">
        <v>11150</v>
      </c>
      <c r="W434" s="20">
        <v>315.08999999999997</v>
      </c>
    </row>
    <row r="435" spans="1:23" x14ac:dyDescent="0.45">
      <c r="A435" s="20">
        <v>1000479</v>
      </c>
      <c r="B435" s="20" t="s">
        <v>9431</v>
      </c>
      <c r="C435" s="20" t="s">
        <v>13875</v>
      </c>
      <c r="D435" s="20">
        <v>603347295</v>
      </c>
      <c r="E435" s="20" t="str">
        <f>VLOOKUP(A435,'REPORTE'!$A$1:$AG$1961,5,0)</f>
        <v>ECUATORIANO(A)</v>
      </c>
      <c r="F435" s="20" t="str">
        <f>VLOOKUP(A435,'REPORTE'!$A$1:$AG$1961,18,0)</f>
        <v>F</v>
      </c>
      <c r="G435" s="20" t="str">
        <f>VLOOKUP(A435,'REPORTE'!$A$1:$AG$1961,6,0)</f>
        <v>NACIONAL</v>
      </c>
      <c r="H435" s="20" t="str">
        <f>VLOOKUP(A435,'REPORTE'!$A$1:$AG$1961,30,0)</f>
        <v>Universitaria</v>
      </c>
      <c r="I435" s="20" t="str">
        <f>VLOOKUP(A435,'REPORTE'!$A$1:$AG$1961,31,0)</f>
        <v>CHIMBORAZO</v>
      </c>
      <c r="J435" s="20" t="str">
        <f>VLOOKUP(A435,'REPORTE'!$A$1:$AG$1961,32,0)</f>
        <v>ALAUSI</v>
      </c>
      <c r="K435" s="20" t="str">
        <f>VLOOKUP(A435,'REPORTE'!$A$1:$AG$1961,33,0)</f>
        <v>TIXAN</v>
      </c>
      <c r="L435" s="20" t="str">
        <f>VLOOKUP(K435,PROVINCIAS!$F$1:$G$1171,2,0)</f>
        <v>RURAL</v>
      </c>
      <c r="M435" s="20">
        <v>1000550</v>
      </c>
      <c r="N435" s="20" t="s">
        <v>15374</v>
      </c>
      <c r="O435" s="20"/>
      <c r="P435" s="20">
        <v>16.059999999999999</v>
      </c>
      <c r="Q435" s="20" t="s">
        <v>11150</v>
      </c>
      <c r="R435" s="20" t="s">
        <v>11150</v>
      </c>
      <c r="S435" s="20" t="s">
        <v>11150</v>
      </c>
      <c r="T435" s="20" t="s">
        <v>11150</v>
      </c>
      <c r="U435" s="20" t="s">
        <v>11150</v>
      </c>
      <c r="V435" s="20" t="s">
        <v>11150</v>
      </c>
      <c r="W435" s="20">
        <v>16.059999999999999</v>
      </c>
    </row>
    <row r="436" spans="1:23" x14ac:dyDescent="0.45">
      <c r="A436" s="20">
        <v>1000480</v>
      </c>
      <c r="B436" s="20" t="s">
        <v>9431</v>
      </c>
      <c r="C436" s="20" t="s">
        <v>13876</v>
      </c>
      <c r="D436" s="20">
        <v>603630559</v>
      </c>
      <c r="E436" s="20" t="str">
        <f>VLOOKUP(A436,'REPORTE'!$A$1:$AG$1961,5,0)</f>
        <v>ECUATORIANO(A) INDIGENA</v>
      </c>
      <c r="F436" s="20" t="str">
        <f>VLOOKUP(A436,'REPORTE'!$A$1:$AG$1961,18,0)</f>
        <v>F</v>
      </c>
      <c r="G436" s="20" t="str">
        <f>VLOOKUP(A436,'REPORTE'!$A$1:$AG$1961,6,0)</f>
        <v>NACIONAL</v>
      </c>
      <c r="H436" s="20" t="str">
        <f>VLOOKUP(A436,'REPORTE'!$A$1:$AG$1961,30,0)</f>
        <v>Secundaria</v>
      </c>
      <c r="I436" s="20" t="str">
        <f>VLOOKUP(A436,'REPORTE'!$A$1:$AG$1961,31,0)</f>
        <v>CHIMBORAZO</v>
      </c>
      <c r="J436" s="20" t="str">
        <f>VLOOKUP(A436,'REPORTE'!$A$1:$AG$1961,32,0)</f>
        <v>RIOBAMBA</v>
      </c>
      <c r="K436" s="20" t="str">
        <f>VLOOKUP(A436,'REPORTE'!$A$1:$AG$1961,33,0)</f>
        <v>CACHA (CAB EN MACHANGARA)</v>
      </c>
      <c r="L436" s="20" t="str">
        <f>VLOOKUP(K436,PROVINCIAS!$F$1:$G$1171,2,0)</f>
        <v>RURAL</v>
      </c>
      <c r="M436" s="20">
        <v>1000551</v>
      </c>
      <c r="N436" s="20" t="s">
        <v>15374</v>
      </c>
      <c r="O436" s="20"/>
      <c r="P436" s="20">
        <v>31.04</v>
      </c>
      <c r="Q436" s="20" t="s">
        <v>11150</v>
      </c>
      <c r="R436" s="20" t="s">
        <v>11150</v>
      </c>
      <c r="S436" s="20" t="s">
        <v>11150</v>
      </c>
      <c r="T436" s="20" t="s">
        <v>11150</v>
      </c>
      <c r="U436" s="20" t="s">
        <v>11150</v>
      </c>
      <c r="V436" s="20" t="s">
        <v>11150</v>
      </c>
      <c r="W436" s="20">
        <v>31.04</v>
      </c>
    </row>
    <row r="437" spans="1:23" x14ac:dyDescent="0.45">
      <c r="A437" s="20">
        <v>1000482</v>
      </c>
      <c r="B437" s="20" t="s">
        <v>9431</v>
      </c>
      <c r="C437" s="20" t="s">
        <v>13877</v>
      </c>
      <c r="D437" s="20">
        <v>602249104</v>
      </c>
      <c r="E437" s="20" t="str">
        <f>VLOOKUP(A437,'REPORTE'!$A$1:$AG$1961,5,0)</f>
        <v>ECUATORIANO(A)</v>
      </c>
      <c r="F437" s="20" t="str">
        <f>VLOOKUP(A437,'REPORTE'!$A$1:$AG$1961,18,0)</f>
        <v>M</v>
      </c>
      <c r="G437" s="20" t="str">
        <f>VLOOKUP(A437,'REPORTE'!$A$1:$AG$1961,6,0)</f>
        <v>NACIONAL</v>
      </c>
      <c r="H437" s="20" t="str">
        <f>VLOOKUP(A437,'REPORTE'!$A$1:$AG$1961,30,0)</f>
        <v>Secundaria</v>
      </c>
      <c r="I437" s="20" t="str">
        <f>VLOOKUP(A437,'REPORTE'!$A$1:$AG$1961,31,0)</f>
        <v>CHIMBORAZO</v>
      </c>
      <c r="J437" s="20" t="str">
        <f>VLOOKUP(A437,'REPORTE'!$A$1:$AG$1961,32,0)</f>
        <v>RIOBAMBA</v>
      </c>
      <c r="K437" s="20" t="str">
        <f>VLOOKUP(A437,'REPORTE'!$A$1:$AG$1961,33,0)</f>
        <v>PUNIN</v>
      </c>
      <c r="L437" s="20" t="str">
        <f>VLOOKUP(K437,PROVINCIAS!$F$1:$G$1171,2,0)</f>
        <v>RURAL</v>
      </c>
      <c r="M437" s="20">
        <v>1000552</v>
      </c>
      <c r="N437" s="20" t="s">
        <v>15374</v>
      </c>
      <c r="O437" s="20"/>
      <c r="P437" s="20">
        <v>0.04</v>
      </c>
      <c r="Q437" s="20" t="s">
        <v>11150</v>
      </c>
      <c r="R437" s="20" t="s">
        <v>11150</v>
      </c>
      <c r="S437" s="20" t="s">
        <v>11150</v>
      </c>
      <c r="T437" s="20" t="s">
        <v>11150</v>
      </c>
      <c r="U437" s="20" t="s">
        <v>11150</v>
      </c>
      <c r="V437" s="20" t="s">
        <v>11150</v>
      </c>
      <c r="W437" s="20">
        <v>0.04</v>
      </c>
    </row>
    <row r="438" spans="1:23" x14ac:dyDescent="0.45">
      <c r="A438" s="20">
        <v>1000483</v>
      </c>
      <c r="B438" s="20" t="s">
        <v>9431</v>
      </c>
      <c r="C438" s="20" t="s">
        <v>13878</v>
      </c>
      <c r="D438" s="20">
        <v>1724348410</v>
      </c>
      <c r="E438" s="20" t="str">
        <f>VLOOKUP(A438,'REPORTE'!$A$1:$AG$1961,5,0)</f>
        <v>ECUATORIANO(A)</v>
      </c>
      <c r="F438" s="20" t="str">
        <f>VLOOKUP(A438,'REPORTE'!$A$1:$AG$1961,18,0)</f>
        <v>F</v>
      </c>
      <c r="G438" s="20" t="str">
        <f>VLOOKUP(A438,'REPORTE'!$A$1:$AG$1961,6,0)</f>
        <v>NACIONAL</v>
      </c>
      <c r="H438" s="20" t="str">
        <f>VLOOKUP(A438,'REPORTE'!$A$1:$AG$1961,30,0)</f>
        <v>Secundaria</v>
      </c>
      <c r="I438" s="20" t="str">
        <f>VLOOKUP(A438,'REPORTE'!$A$1:$AG$1961,31,0)</f>
        <v>PICHINCHA</v>
      </c>
      <c r="J438" s="20" t="str">
        <f>VLOOKUP(A438,'REPORTE'!$A$1:$AG$1961,32,0)</f>
        <v>QUITO</v>
      </c>
      <c r="K438" s="20" t="str">
        <f>VLOOKUP(A438,'REPORTE'!$A$1:$AG$1961,33,0)</f>
        <v>COTOCOLLAO</v>
      </c>
      <c r="L438" s="20" t="str">
        <f>VLOOKUP(K438,PROVINCIAS!$F$1:$G$1171,2,0)</f>
        <v>URBANA</v>
      </c>
      <c r="M438" s="20">
        <v>1000553</v>
      </c>
      <c r="N438" s="20" t="s">
        <v>15374</v>
      </c>
      <c r="O438" s="20"/>
      <c r="P438" s="20">
        <v>0.05</v>
      </c>
      <c r="Q438" s="20" t="s">
        <v>11150</v>
      </c>
      <c r="R438" s="20" t="s">
        <v>11150</v>
      </c>
      <c r="S438" s="20" t="s">
        <v>11150</v>
      </c>
      <c r="T438" s="20" t="s">
        <v>11150</v>
      </c>
      <c r="U438" s="20" t="s">
        <v>11150</v>
      </c>
      <c r="V438" s="20" t="s">
        <v>11150</v>
      </c>
      <c r="W438" s="20">
        <v>0.05</v>
      </c>
    </row>
    <row r="439" spans="1:23" x14ac:dyDescent="0.45">
      <c r="A439" s="20">
        <v>1000484</v>
      </c>
      <c r="B439" s="20" t="s">
        <v>9431</v>
      </c>
      <c r="C439" s="20" t="s">
        <v>13879</v>
      </c>
      <c r="D439" s="20">
        <v>604053504</v>
      </c>
      <c r="E439" s="20" t="str">
        <f>VLOOKUP(A439,'REPORTE'!$A$1:$AG$1961,5,0)</f>
        <v>ECUATORIANO(A)</v>
      </c>
      <c r="F439" s="20" t="str">
        <f>VLOOKUP(A439,'REPORTE'!$A$1:$AG$1961,18,0)</f>
        <v>M</v>
      </c>
      <c r="G439" s="20" t="str">
        <f>VLOOKUP(A439,'REPORTE'!$A$1:$AG$1961,6,0)</f>
        <v>NACIONAL</v>
      </c>
      <c r="H439" s="20" t="str">
        <f>VLOOKUP(A439,'REPORTE'!$A$1:$AG$1961,30,0)</f>
        <v>Universitaria</v>
      </c>
      <c r="I439" s="20" t="str">
        <f>VLOOKUP(A439,'REPORTE'!$A$1:$AG$1961,31,0)</f>
        <v>CHIMBORAZO</v>
      </c>
      <c r="J439" s="20" t="str">
        <f>VLOOKUP(A439,'REPORTE'!$A$1:$AG$1961,32,0)</f>
        <v>RIOBAMBA</v>
      </c>
      <c r="K439" s="20" t="str">
        <f>VLOOKUP(A439,'REPORTE'!$A$1:$AG$1961,33,0)</f>
        <v>LIZARZABURU</v>
      </c>
      <c r="L439" s="20" t="str">
        <f>VLOOKUP(K439,PROVINCIAS!$F$1:$G$1171,2,0)</f>
        <v>URBANA</v>
      </c>
      <c r="M439" s="20">
        <v>1000554</v>
      </c>
      <c r="N439" s="20" t="s">
        <v>15374</v>
      </c>
      <c r="O439" s="20"/>
      <c r="P439" s="20">
        <v>3.1</v>
      </c>
      <c r="Q439" s="20" t="s">
        <v>11150</v>
      </c>
      <c r="R439" s="20" t="s">
        <v>11150</v>
      </c>
      <c r="S439" s="20" t="s">
        <v>11150</v>
      </c>
      <c r="T439" s="20" t="s">
        <v>11150</v>
      </c>
      <c r="U439" s="20" t="s">
        <v>11150</v>
      </c>
      <c r="V439" s="20" t="s">
        <v>11150</v>
      </c>
      <c r="W439" s="20">
        <v>3.1</v>
      </c>
    </row>
    <row r="440" spans="1:23" x14ac:dyDescent="0.45">
      <c r="A440" s="20">
        <v>1000486</v>
      </c>
      <c r="B440" s="20" t="s">
        <v>9431</v>
      </c>
      <c r="C440" s="20" t="s">
        <v>13881</v>
      </c>
      <c r="D440" s="20">
        <v>601934920</v>
      </c>
      <c r="E440" s="20" t="str">
        <f>VLOOKUP(A440,'REPORTE'!$A$1:$AG$1961,5,0)</f>
        <v>ECUATORIANO(A)</v>
      </c>
      <c r="F440" s="20" t="str">
        <f>VLOOKUP(A440,'REPORTE'!$A$1:$AG$1961,18,0)</f>
        <v>M</v>
      </c>
      <c r="G440" s="20" t="str">
        <f>VLOOKUP(A440,'REPORTE'!$A$1:$AG$1961,6,0)</f>
        <v>NACIONAL</v>
      </c>
      <c r="H440" s="20" t="str">
        <f>VLOOKUP(A440,'REPORTE'!$A$1:$AG$1961,30,0)</f>
        <v>Secundaria</v>
      </c>
      <c r="I440" s="20" t="str">
        <f>VLOOKUP(A440,'REPORTE'!$A$1:$AG$1961,31,0)</f>
        <v>CHIMBORAZO</v>
      </c>
      <c r="J440" s="20" t="str">
        <f>VLOOKUP(A440,'REPORTE'!$A$1:$AG$1961,32,0)</f>
        <v>GUANO</v>
      </c>
      <c r="K440" s="20" t="str">
        <f>VLOOKUP(A440,'REPORTE'!$A$1:$AG$1961,33,0)</f>
        <v>LA PROVIDENCIA</v>
      </c>
      <c r="L440" s="20" t="str">
        <f>VLOOKUP(K440,PROVINCIAS!$F$1:$G$1171,2,0)</f>
        <v>RURAL</v>
      </c>
      <c r="M440" s="20">
        <v>1000555</v>
      </c>
      <c r="N440" s="20" t="s">
        <v>15374</v>
      </c>
      <c r="O440" s="20"/>
      <c r="P440" s="20">
        <v>0.02</v>
      </c>
      <c r="Q440" s="20" t="s">
        <v>11150</v>
      </c>
      <c r="R440" s="20" t="s">
        <v>11150</v>
      </c>
      <c r="S440" s="20" t="s">
        <v>11150</v>
      </c>
      <c r="T440" s="20" t="s">
        <v>11150</v>
      </c>
      <c r="U440" s="20" t="s">
        <v>11150</v>
      </c>
      <c r="V440" s="20" t="s">
        <v>11150</v>
      </c>
      <c r="W440" s="20">
        <v>0.02</v>
      </c>
    </row>
    <row r="441" spans="1:23" x14ac:dyDescent="0.45">
      <c r="A441" s="20">
        <v>1000487</v>
      </c>
      <c r="B441" s="20" t="s">
        <v>9431</v>
      </c>
      <c r="C441" s="20" t="s">
        <v>13882</v>
      </c>
      <c r="D441" s="20">
        <v>603882994</v>
      </c>
      <c r="E441" s="20" t="str">
        <f>VLOOKUP(A441,'REPORTE'!$A$1:$AG$1961,5,0)</f>
        <v>ECUATORIANO(A)</v>
      </c>
      <c r="F441" s="20" t="str">
        <f>VLOOKUP(A441,'REPORTE'!$A$1:$AG$1961,18,0)</f>
        <v>F</v>
      </c>
      <c r="G441" s="20" t="str">
        <f>VLOOKUP(A441,'REPORTE'!$A$1:$AG$1961,6,0)</f>
        <v>NACIONAL</v>
      </c>
      <c r="H441" s="20" t="str">
        <f>VLOOKUP(A441,'REPORTE'!$A$1:$AG$1961,30,0)</f>
        <v>Universitaria</v>
      </c>
      <c r="I441" s="20" t="str">
        <f>VLOOKUP(A441,'REPORTE'!$A$1:$AG$1961,31,0)</f>
        <v>CHIMBORAZO</v>
      </c>
      <c r="J441" s="20" t="str">
        <f>VLOOKUP(A441,'REPORTE'!$A$1:$AG$1961,32,0)</f>
        <v>RIOBAMBA</v>
      </c>
      <c r="K441" s="20" t="str">
        <f>VLOOKUP(A441,'REPORTE'!$A$1:$AG$1961,33,0)</f>
        <v>VELOZ</v>
      </c>
      <c r="L441" s="20" t="str">
        <f>VLOOKUP(K441,PROVINCIAS!$F$1:$G$1171,2,0)</f>
        <v>URBANA</v>
      </c>
      <c r="M441" s="20">
        <v>1000556</v>
      </c>
      <c r="N441" s="20" t="s">
        <v>15374</v>
      </c>
      <c r="O441" s="20"/>
      <c r="P441" s="20">
        <v>0.15</v>
      </c>
      <c r="Q441" s="20" t="s">
        <v>11150</v>
      </c>
      <c r="R441" s="20" t="s">
        <v>11150</v>
      </c>
      <c r="S441" s="20" t="s">
        <v>11150</v>
      </c>
      <c r="T441" s="20" t="s">
        <v>11150</v>
      </c>
      <c r="U441" s="20" t="s">
        <v>11150</v>
      </c>
      <c r="V441" s="20" t="s">
        <v>11150</v>
      </c>
      <c r="W441" s="20">
        <v>0.15</v>
      </c>
    </row>
    <row r="442" spans="1:23" x14ac:dyDescent="0.45">
      <c r="A442" s="20">
        <v>1000488</v>
      </c>
      <c r="B442" s="20" t="s">
        <v>9431</v>
      </c>
      <c r="C442" s="20" t="s">
        <v>13883</v>
      </c>
      <c r="D442" s="20">
        <v>1727889956</v>
      </c>
      <c r="E442" s="20" t="str">
        <f>VLOOKUP(A442,'REPORTE'!$A$1:$AG$1961,5,0)</f>
        <v>ECUATORIANO(A)</v>
      </c>
      <c r="F442" s="20" t="str">
        <f>VLOOKUP(A442,'REPORTE'!$A$1:$AG$1961,18,0)</f>
        <v>F</v>
      </c>
      <c r="G442" s="20" t="str">
        <f>VLOOKUP(A442,'REPORTE'!$A$1:$AG$1961,6,0)</f>
        <v>NACIONAL</v>
      </c>
      <c r="H442" s="20" t="str">
        <f>VLOOKUP(A442,'REPORTE'!$A$1:$AG$1961,30,0)</f>
        <v>Secundaria</v>
      </c>
      <c r="I442" s="20" t="str">
        <f>VLOOKUP(A442,'REPORTE'!$A$1:$AG$1961,31,0)</f>
        <v>PICHINCHA</v>
      </c>
      <c r="J442" s="20" t="str">
        <f>VLOOKUP(A442,'REPORTE'!$A$1:$AG$1961,32,0)</f>
        <v>QUITO</v>
      </c>
      <c r="K442" s="20" t="str">
        <f>VLOOKUP(A442,'REPORTE'!$A$1:$AG$1961,33,0)</f>
        <v>COTOCOLLAO</v>
      </c>
      <c r="L442" s="20" t="str">
        <f>VLOOKUP(K442,PROVINCIAS!$F$1:$G$1171,2,0)</f>
        <v>URBANA</v>
      </c>
      <c r="M442" s="20">
        <v>1000557</v>
      </c>
      <c r="N442" s="20" t="s">
        <v>15375</v>
      </c>
      <c r="O442" s="20">
        <v>43707</v>
      </c>
      <c r="P442" s="20">
        <v>0</v>
      </c>
      <c r="Q442" s="20" t="s">
        <v>11150</v>
      </c>
      <c r="R442" s="20" t="s">
        <v>11150</v>
      </c>
      <c r="S442" s="20" t="s">
        <v>11150</v>
      </c>
      <c r="T442" s="20" t="s">
        <v>11150</v>
      </c>
      <c r="U442" s="20" t="s">
        <v>11150</v>
      </c>
      <c r="V442" s="20" t="s">
        <v>11150</v>
      </c>
      <c r="W442" s="20">
        <v>0</v>
      </c>
    </row>
    <row r="443" spans="1:23" x14ac:dyDescent="0.45">
      <c r="A443" s="20">
        <v>1000489</v>
      </c>
      <c r="B443" s="20" t="s">
        <v>9431</v>
      </c>
      <c r="C443" s="20" t="s">
        <v>9768</v>
      </c>
      <c r="D443" s="20">
        <v>1721771200</v>
      </c>
      <c r="E443" s="20" t="str">
        <f>VLOOKUP(A443,'REPORTE'!$A$1:$AG$1961,5,0)</f>
        <v>ECUATORIANO(A)</v>
      </c>
      <c r="F443" s="20" t="str">
        <f>VLOOKUP(A443,'REPORTE'!$A$1:$AG$1961,18,0)</f>
        <v>M</v>
      </c>
      <c r="G443" s="20" t="str">
        <f>VLOOKUP(A443,'REPORTE'!$A$1:$AG$1961,6,0)</f>
        <v>NACIONAL</v>
      </c>
      <c r="H443" s="20" t="str">
        <f>VLOOKUP(A443,'REPORTE'!$A$1:$AG$1961,30,0)</f>
        <v>Primaria</v>
      </c>
      <c r="I443" s="20" t="str">
        <f>VLOOKUP(A443,'REPORTE'!$A$1:$AG$1961,31,0)</f>
        <v>PICHINCHA</v>
      </c>
      <c r="J443" s="20" t="str">
        <f>VLOOKUP(A443,'REPORTE'!$A$1:$AG$1961,32,0)</f>
        <v>QUITO</v>
      </c>
      <c r="K443" s="20" t="str">
        <f>VLOOKUP(A443,'REPORTE'!$A$1:$AG$1961,33,0)</f>
        <v>COTOCOLLAO</v>
      </c>
      <c r="L443" s="20" t="str">
        <f>VLOOKUP(K443,PROVINCIAS!$F$1:$G$1171,2,0)</f>
        <v>URBANA</v>
      </c>
      <c r="M443" s="20">
        <v>1000558</v>
      </c>
      <c r="N443" s="20" t="s">
        <v>15374</v>
      </c>
      <c r="O443" s="20"/>
      <c r="P443" s="20">
        <v>0</v>
      </c>
      <c r="Q443" s="20" t="s">
        <v>11150</v>
      </c>
      <c r="R443" s="20" t="s">
        <v>11150</v>
      </c>
      <c r="S443" s="20" t="s">
        <v>11150</v>
      </c>
      <c r="T443" s="20" t="s">
        <v>11150</v>
      </c>
      <c r="U443" s="20" t="s">
        <v>11150</v>
      </c>
      <c r="V443" s="20" t="s">
        <v>11150</v>
      </c>
      <c r="W443" s="20">
        <v>0</v>
      </c>
    </row>
    <row r="444" spans="1:23" x14ac:dyDescent="0.45">
      <c r="A444" s="20">
        <v>1000490</v>
      </c>
      <c r="B444" s="20" t="s">
        <v>9431</v>
      </c>
      <c r="C444" s="20" t="s">
        <v>13884</v>
      </c>
      <c r="D444" s="20">
        <v>1713125563</v>
      </c>
      <c r="E444" s="20" t="str">
        <f>VLOOKUP(A444,'REPORTE'!$A$1:$AG$1961,5,0)</f>
        <v>ECUATORIANO(A) INDIGENA</v>
      </c>
      <c r="F444" s="20" t="str">
        <f>VLOOKUP(A444,'REPORTE'!$A$1:$AG$1961,18,0)</f>
        <v>F</v>
      </c>
      <c r="G444" s="20" t="str">
        <f>VLOOKUP(A444,'REPORTE'!$A$1:$AG$1961,6,0)</f>
        <v>NACIONAL</v>
      </c>
      <c r="H444" s="20" t="str">
        <f>VLOOKUP(A444,'REPORTE'!$A$1:$AG$1961,30,0)</f>
        <v>Universitaria</v>
      </c>
      <c r="I444" s="20" t="str">
        <f>VLOOKUP(A444,'REPORTE'!$A$1:$AG$1961,31,0)</f>
        <v>PICHINCHA</v>
      </c>
      <c r="J444" s="20" t="str">
        <f>VLOOKUP(A444,'REPORTE'!$A$1:$AG$1961,32,0)</f>
        <v>QUITO</v>
      </c>
      <c r="K444" s="20" t="str">
        <f>VLOOKUP(A444,'REPORTE'!$A$1:$AG$1961,33,0)</f>
        <v>COTOCOLLAO</v>
      </c>
      <c r="L444" s="20" t="str">
        <f>VLOOKUP(K444,PROVINCIAS!$F$1:$G$1171,2,0)</f>
        <v>URBANA</v>
      </c>
      <c r="M444" s="20">
        <v>1000559</v>
      </c>
      <c r="N444" s="20" t="s">
        <v>15374</v>
      </c>
      <c r="O444" s="20"/>
      <c r="P444" s="20">
        <v>93.16</v>
      </c>
      <c r="Q444" s="20" t="s">
        <v>11150</v>
      </c>
      <c r="R444" s="20" t="s">
        <v>11150</v>
      </c>
      <c r="S444" s="20" t="s">
        <v>11150</v>
      </c>
      <c r="T444" s="20" t="s">
        <v>11150</v>
      </c>
      <c r="U444" s="20" t="s">
        <v>11150</v>
      </c>
      <c r="V444" s="20" t="s">
        <v>11150</v>
      </c>
      <c r="W444" s="20">
        <v>93.16</v>
      </c>
    </row>
    <row r="445" spans="1:23" x14ac:dyDescent="0.45">
      <c r="A445" s="20">
        <v>1000491</v>
      </c>
      <c r="B445" s="20" t="s">
        <v>9431</v>
      </c>
      <c r="C445" s="20" t="s">
        <v>10405</v>
      </c>
      <c r="D445" s="20">
        <v>1751390988</v>
      </c>
      <c r="E445" s="20" t="str">
        <f>VLOOKUP(A445,'REPORTE'!$A$1:$AG$1961,5,0)</f>
        <v>ECUATORIANO(A) INDIGENA</v>
      </c>
      <c r="F445" s="20" t="str">
        <f>VLOOKUP(A445,'REPORTE'!$A$1:$AG$1961,18,0)</f>
        <v>F</v>
      </c>
      <c r="G445" s="20" t="str">
        <f>VLOOKUP(A445,'REPORTE'!$A$1:$AG$1961,6,0)</f>
        <v>NACIONAL</v>
      </c>
      <c r="H445" s="20" t="str">
        <f>VLOOKUP(A445,'REPORTE'!$A$1:$AG$1961,30,0)</f>
        <v>Secundaria</v>
      </c>
      <c r="I445" s="20" t="str">
        <f>VLOOKUP(A445,'REPORTE'!$A$1:$AG$1961,31,0)</f>
        <v>CHIMBORAZO</v>
      </c>
      <c r="J445" s="20" t="str">
        <f>VLOOKUP(A445,'REPORTE'!$A$1:$AG$1961,32,0)</f>
        <v>RIOBAMBA</v>
      </c>
      <c r="K445" s="20" t="str">
        <f>VLOOKUP(A445,'REPORTE'!$A$1:$AG$1961,33,0)</f>
        <v>CACHA (CAB EN MACHANGARA)</v>
      </c>
      <c r="L445" s="20" t="str">
        <f>VLOOKUP(K445,PROVINCIAS!$F$1:$G$1171,2,0)</f>
        <v>RURAL</v>
      </c>
      <c r="M445" s="20">
        <v>1000560</v>
      </c>
      <c r="N445" s="20" t="s">
        <v>15374</v>
      </c>
      <c r="O445" s="20"/>
      <c r="P445" s="20">
        <v>430.8</v>
      </c>
      <c r="Q445" s="20" t="s">
        <v>11150</v>
      </c>
      <c r="R445" s="20" t="s">
        <v>11150</v>
      </c>
      <c r="S445" s="20" t="s">
        <v>11150</v>
      </c>
      <c r="T445" s="20" t="s">
        <v>11150</v>
      </c>
      <c r="U445" s="20" t="s">
        <v>11150</v>
      </c>
      <c r="V445" s="20" t="s">
        <v>11150</v>
      </c>
      <c r="W445" s="20">
        <v>430.8</v>
      </c>
    </row>
    <row r="446" spans="1:23" x14ac:dyDescent="0.45">
      <c r="A446" s="20">
        <v>1000492</v>
      </c>
      <c r="B446" s="20" t="s">
        <v>9431</v>
      </c>
      <c r="C446" s="20" t="s">
        <v>13885</v>
      </c>
      <c r="D446" s="20">
        <v>1712698693</v>
      </c>
      <c r="E446" s="20" t="str">
        <f>VLOOKUP(A446,'REPORTE'!$A$1:$AG$1961,5,0)</f>
        <v>ECUATORIANO(A)</v>
      </c>
      <c r="F446" s="20" t="str">
        <f>VLOOKUP(A446,'REPORTE'!$A$1:$AG$1961,18,0)</f>
        <v>F</v>
      </c>
      <c r="G446" s="20" t="str">
        <f>VLOOKUP(A446,'REPORTE'!$A$1:$AG$1961,6,0)</f>
        <v>NACIONAL</v>
      </c>
      <c r="H446" s="20" t="str">
        <f>VLOOKUP(A446,'REPORTE'!$A$1:$AG$1961,30,0)</f>
        <v>Secundaria</v>
      </c>
      <c r="I446" s="20" t="str">
        <f>VLOOKUP(A446,'REPORTE'!$A$1:$AG$1961,31,0)</f>
        <v>PICHINCHA</v>
      </c>
      <c r="J446" s="20" t="str">
        <f>VLOOKUP(A446,'REPORTE'!$A$1:$AG$1961,32,0)</f>
        <v>QUITO</v>
      </c>
      <c r="K446" s="20" t="str">
        <f>VLOOKUP(A446,'REPORTE'!$A$1:$AG$1961,33,0)</f>
        <v>SAN BLAS</v>
      </c>
      <c r="L446" s="20" t="str">
        <f>VLOOKUP(K446,PROVINCIAS!$F$1:$G$1171,2,0)</f>
        <v>URBANA</v>
      </c>
      <c r="M446" s="20">
        <v>1000561</v>
      </c>
      <c r="N446" s="20" t="s">
        <v>15374</v>
      </c>
      <c r="O446" s="20"/>
      <c r="P446" s="20">
        <v>0.04</v>
      </c>
      <c r="Q446" s="20" t="s">
        <v>11150</v>
      </c>
      <c r="R446" s="20" t="s">
        <v>11150</v>
      </c>
      <c r="S446" s="20" t="s">
        <v>11150</v>
      </c>
      <c r="T446" s="20" t="s">
        <v>11150</v>
      </c>
      <c r="U446" s="20" t="s">
        <v>11150</v>
      </c>
      <c r="V446" s="20" t="s">
        <v>11150</v>
      </c>
      <c r="W446" s="20">
        <v>0.04</v>
      </c>
    </row>
    <row r="447" spans="1:23" x14ac:dyDescent="0.45">
      <c r="A447" s="20">
        <v>1000493</v>
      </c>
      <c r="B447" s="20" t="s">
        <v>9431</v>
      </c>
      <c r="C447" s="20" t="s">
        <v>13886</v>
      </c>
      <c r="D447" s="20">
        <v>1750827998</v>
      </c>
      <c r="E447" s="20" t="str">
        <f>VLOOKUP(A447,'REPORTE'!$A$1:$AG$1961,5,0)</f>
        <v>ECUATORIANO(A)</v>
      </c>
      <c r="F447" s="20" t="str">
        <f>VLOOKUP(A447,'REPORTE'!$A$1:$AG$1961,18,0)</f>
        <v>M</v>
      </c>
      <c r="G447" s="20" t="str">
        <f>VLOOKUP(A447,'REPORTE'!$A$1:$AG$1961,6,0)</f>
        <v>NACIONAL</v>
      </c>
      <c r="H447" s="20" t="str">
        <f>VLOOKUP(A447,'REPORTE'!$A$1:$AG$1961,30,0)</f>
        <v>Primaria</v>
      </c>
      <c r="I447" s="20" t="str">
        <f>VLOOKUP(A447,'REPORTE'!$A$1:$AG$1961,31,0)</f>
        <v>PICHINCHA</v>
      </c>
      <c r="J447" s="20" t="str">
        <f>VLOOKUP(A447,'REPORTE'!$A$1:$AG$1961,32,0)</f>
        <v>QUITO</v>
      </c>
      <c r="K447" s="20" t="str">
        <f>VLOOKUP(A447,'REPORTE'!$A$1:$AG$1961,33,0)</f>
        <v>EL BATAN</v>
      </c>
      <c r="L447" s="20" t="str">
        <f>VLOOKUP(K447,PROVINCIAS!$F$1:$G$1171,2,0)</f>
        <v>URBANA</v>
      </c>
      <c r="M447" s="20">
        <v>1000562</v>
      </c>
      <c r="N447" s="20" t="s">
        <v>15375</v>
      </c>
      <c r="O447" s="20">
        <v>43891</v>
      </c>
      <c r="P447" s="20">
        <v>1</v>
      </c>
      <c r="Q447" s="20" t="s">
        <v>11150</v>
      </c>
      <c r="R447" s="20" t="s">
        <v>11150</v>
      </c>
      <c r="S447" s="20" t="s">
        <v>11150</v>
      </c>
      <c r="T447" s="20" t="s">
        <v>11150</v>
      </c>
      <c r="U447" s="20" t="s">
        <v>11150</v>
      </c>
      <c r="V447" s="20" t="s">
        <v>11150</v>
      </c>
      <c r="W447" s="20">
        <v>1</v>
      </c>
    </row>
    <row r="448" spans="1:23" x14ac:dyDescent="0.45">
      <c r="A448" s="20">
        <v>1000494</v>
      </c>
      <c r="B448" s="20" t="s">
        <v>9431</v>
      </c>
      <c r="C448" s="20" t="s">
        <v>9675</v>
      </c>
      <c r="D448" s="20">
        <v>602740037</v>
      </c>
      <c r="E448" s="20" t="str">
        <f>VLOOKUP(A448,'REPORTE'!$A$1:$AG$1961,5,0)</f>
        <v>ECUATORIANO(A) INDIGENA</v>
      </c>
      <c r="F448" s="20" t="str">
        <f>VLOOKUP(A448,'REPORTE'!$A$1:$AG$1961,18,0)</f>
        <v>M</v>
      </c>
      <c r="G448" s="20" t="str">
        <f>VLOOKUP(A448,'REPORTE'!$A$1:$AG$1961,6,0)</f>
        <v>NACIONAL</v>
      </c>
      <c r="H448" s="20" t="str">
        <f>VLOOKUP(A448,'REPORTE'!$A$1:$AG$1961,30,0)</f>
        <v>Primaria</v>
      </c>
      <c r="I448" s="20" t="str">
        <f>VLOOKUP(A448,'REPORTE'!$A$1:$AG$1961,31,0)</f>
        <v>CHIMBORAZO</v>
      </c>
      <c r="J448" s="20" t="str">
        <f>VLOOKUP(A448,'REPORTE'!$A$1:$AG$1961,32,0)</f>
        <v>RIOBAMBA</v>
      </c>
      <c r="K448" s="20" t="str">
        <f>VLOOKUP(A448,'REPORTE'!$A$1:$AG$1961,33,0)</f>
        <v>YARUQUIES</v>
      </c>
      <c r="L448" s="20" t="str">
        <f>VLOOKUP(K448,PROVINCIAS!$F$1:$G$1171,2,0)</f>
        <v>URBANA</v>
      </c>
      <c r="M448" s="20">
        <v>1000563</v>
      </c>
      <c r="N448" s="20" t="s">
        <v>15374</v>
      </c>
      <c r="O448" s="20"/>
      <c r="P448" s="20">
        <v>9.4</v>
      </c>
      <c r="Q448" s="20" t="s">
        <v>11150</v>
      </c>
      <c r="R448" s="20" t="s">
        <v>11150</v>
      </c>
      <c r="S448" s="20" t="s">
        <v>11150</v>
      </c>
      <c r="T448" s="20" t="s">
        <v>14290</v>
      </c>
      <c r="U448" s="20" t="s">
        <v>11150</v>
      </c>
      <c r="V448" s="20" t="s">
        <v>12078</v>
      </c>
      <c r="W448" s="20">
        <v>89.4</v>
      </c>
    </row>
    <row r="449" spans="1:23" x14ac:dyDescent="0.45">
      <c r="A449" s="20">
        <v>1000496</v>
      </c>
      <c r="B449" s="20" t="s">
        <v>9431</v>
      </c>
      <c r="C449" s="20" t="s">
        <v>9605</v>
      </c>
      <c r="D449" s="20">
        <v>1713481479</v>
      </c>
      <c r="E449" s="20" t="str">
        <f>VLOOKUP(A449,'REPORTE'!$A$1:$AG$1961,5,0)</f>
        <v>ECUATORIANO(A)</v>
      </c>
      <c r="F449" s="20" t="str">
        <f>VLOOKUP(A449,'REPORTE'!$A$1:$AG$1961,18,0)</f>
        <v>M</v>
      </c>
      <c r="G449" s="20" t="str">
        <f>VLOOKUP(A449,'REPORTE'!$A$1:$AG$1961,6,0)</f>
        <v>NACIONAL</v>
      </c>
      <c r="H449" s="20" t="str">
        <f>VLOOKUP(A449,'REPORTE'!$A$1:$AG$1961,30,0)</f>
        <v>Secundaria</v>
      </c>
      <c r="I449" s="20" t="str">
        <f>VLOOKUP(A449,'REPORTE'!$A$1:$AG$1961,31,0)</f>
        <v>PICHINCHA</v>
      </c>
      <c r="J449" s="20" t="str">
        <f>VLOOKUP(A449,'REPORTE'!$A$1:$AG$1961,32,0)</f>
        <v>QUITO</v>
      </c>
      <c r="K449" s="20" t="str">
        <f>VLOOKUP(A449,'REPORTE'!$A$1:$AG$1961,33,0)</f>
        <v>SAN BLAS</v>
      </c>
      <c r="L449" s="20" t="str">
        <f>VLOOKUP(K449,PROVINCIAS!$F$1:$G$1171,2,0)</f>
        <v>URBANA</v>
      </c>
      <c r="M449" s="20">
        <v>1000564</v>
      </c>
      <c r="N449" s="20" t="s">
        <v>15374</v>
      </c>
      <c r="O449" s="20"/>
      <c r="P449" s="20">
        <v>0</v>
      </c>
      <c r="Q449" s="20" t="s">
        <v>11150</v>
      </c>
      <c r="R449" s="20" t="s">
        <v>11150</v>
      </c>
      <c r="S449" s="20" t="s">
        <v>11150</v>
      </c>
      <c r="T449" s="20" t="s">
        <v>11150</v>
      </c>
      <c r="U449" s="20" t="s">
        <v>11150</v>
      </c>
      <c r="V449" s="20" t="s">
        <v>11150</v>
      </c>
      <c r="W449" s="20">
        <v>0</v>
      </c>
    </row>
    <row r="450" spans="1:23" x14ac:dyDescent="0.45">
      <c r="A450" s="20">
        <v>1000495</v>
      </c>
      <c r="B450" s="20" t="s">
        <v>9431</v>
      </c>
      <c r="C450" s="20" t="s">
        <v>10189</v>
      </c>
      <c r="D450" s="20">
        <v>603203803</v>
      </c>
      <c r="E450" s="20" t="str">
        <f>VLOOKUP(A450,'REPORTE'!$A$1:$AG$1961,5,0)</f>
        <v>ECUATORIANO(A)</v>
      </c>
      <c r="F450" s="20" t="str">
        <f>VLOOKUP(A450,'REPORTE'!$A$1:$AG$1961,18,0)</f>
        <v>M</v>
      </c>
      <c r="G450" s="20" t="str">
        <f>VLOOKUP(A450,'REPORTE'!$A$1:$AG$1961,6,0)</f>
        <v>NACIONAL</v>
      </c>
      <c r="H450" s="20" t="str">
        <f>VLOOKUP(A450,'REPORTE'!$A$1:$AG$1961,30,0)</f>
        <v>Primaria</v>
      </c>
      <c r="I450" s="20" t="str">
        <f>VLOOKUP(A450,'REPORTE'!$A$1:$AG$1961,31,0)</f>
        <v>CHIMBORAZO</v>
      </c>
      <c r="J450" s="20" t="str">
        <f>VLOOKUP(A450,'REPORTE'!$A$1:$AG$1961,32,0)</f>
        <v>COLTA</v>
      </c>
      <c r="K450" s="20" t="str">
        <f>VLOOKUP(A450,'REPORTE'!$A$1:$AG$1961,33,0)</f>
        <v>CAJABAMBA</v>
      </c>
      <c r="L450" s="20" t="str">
        <f>VLOOKUP(K450,PROVINCIAS!$F$1:$G$1171,2,0)</f>
        <v>URBANA</v>
      </c>
      <c r="M450" s="20">
        <v>1000565</v>
      </c>
      <c r="N450" s="20" t="s">
        <v>15374</v>
      </c>
      <c r="O450" s="20"/>
      <c r="P450" s="20">
        <v>308.42</v>
      </c>
      <c r="Q450" s="20" t="s">
        <v>11150</v>
      </c>
      <c r="R450" s="20" t="s">
        <v>11150</v>
      </c>
      <c r="S450" s="20" t="s">
        <v>11150</v>
      </c>
      <c r="T450" s="20" t="s">
        <v>11150</v>
      </c>
      <c r="U450" s="20" t="s">
        <v>11150</v>
      </c>
      <c r="V450" s="20" t="s">
        <v>11150</v>
      </c>
      <c r="W450" s="20">
        <v>308.42</v>
      </c>
    </row>
    <row r="451" spans="1:23" x14ac:dyDescent="0.45">
      <c r="A451" s="20">
        <v>1000497</v>
      </c>
      <c r="B451" s="20" t="s">
        <v>9431</v>
      </c>
      <c r="C451" s="20" t="s">
        <v>13887</v>
      </c>
      <c r="D451" s="20">
        <v>1705340238</v>
      </c>
      <c r="E451" s="20" t="str">
        <f>VLOOKUP(A451,'REPORTE'!$A$1:$AG$1961,5,0)</f>
        <v>ECUATORIANO(A)</v>
      </c>
      <c r="F451" s="20" t="str">
        <f>VLOOKUP(A451,'REPORTE'!$A$1:$AG$1961,18,0)</f>
        <v>F</v>
      </c>
      <c r="G451" s="20" t="str">
        <f>VLOOKUP(A451,'REPORTE'!$A$1:$AG$1961,6,0)</f>
        <v>NACIONAL</v>
      </c>
      <c r="H451" s="20" t="str">
        <f>VLOOKUP(A451,'REPORTE'!$A$1:$AG$1961,30,0)</f>
        <v>Primaria</v>
      </c>
      <c r="I451" s="20" t="str">
        <f>VLOOKUP(A451,'REPORTE'!$A$1:$AG$1961,31,0)</f>
        <v>PICHINCHA</v>
      </c>
      <c r="J451" s="20" t="str">
        <f>VLOOKUP(A451,'REPORTE'!$A$1:$AG$1961,32,0)</f>
        <v>QUITO</v>
      </c>
      <c r="K451" s="20" t="str">
        <f>VLOOKUP(A451,'REPORTE'!$A$1:$AG$1961,33,0)</f>
        <v>CARCELEN</v>
      </c>
      <c r="L451" s="20" t="str">
        <f>VLOOKUP(K451,PROVINCIAS!$F$1:$G$1171,2,0)</f>
        <v>URBANA</v>
      </c>
      <c r="M451" s="20">
        <v>1000566</v>
      </c>
      <c r="N451" s="20" t="s">
        <v>15374</v>
      </c>
      <c r="O451" s="20"/>
      <c r="P451" s="20">
        <v>150.6</v>
      </c>
      <c r="Q451" s="20" t="s">
        <v>11150</v>
      </c>
      <c r="R451" s="20" t="s">
        <v>11150</v>
      </c>
      <c r="S451" s="20" t="s">
        <v>11150</v>
      </c>
      <c r="T451" s="20" t="s">
        <v>11150</v>
      </c>
      <c r="U451" s="20" t="s">
        <v>11150</v>
      </c>
      <c r="V451" s="20" t="s">
        <v>11150</v>
      </c>
      <c r="W451" s="20">
        <v>150.6</v>
      </c>
    </row>
    <row r="452" spans="1:23" x14ac:dyDescent="0.45">
      <c r="A452" s="20">
        <v>1000499</v>
      </c>
      <c r="B452" s="20" t="s">
        <v>9431</v>
      </c>
      <c r="C452" s="20" t="s">
        <v>13888</v>
      </c>
      <c r="D452" s="20">
        <v>602888794</v>
      </c>
      <c r="E452" s="20" t="str">
        <f>VLOOKUP(A452,'REPORTE'!$A$1:$AG$1961,5,0)</f>
        <v>ECUATORIANO(A)</v>
      </c>
      <c r="F452" s="20" t="str">
        <f>VLOOKUP(A452,'REPORTE'!$A$1:$AG$1961,18,0)</f>
        <v>F</v>
      </c>
      <c r="G452" s="20" t="str">
        <f>VLOOKUP(A452,'REPORTE'!$A$1:$AG$1961,6,0)</f>
        <v>NACIONAL</v>
      </c>
      <c r="H452" s="20" t="str">
        <f>VLOOKUP(A452,'REPORTE'!$A$1:$AG$1961,30,0)</f>
        <v>Secundaria</v>
      </c>
      <c r="I452" s="20" t="str">
        <f>VLOOKUP(A452,'REPORTE'!$A$1:$AG$1961,31,0)</f>
        <v>CHIMBORAZO</v>
      </c>
      <c r="J452" s="20" t="str">
        <f>VLOOKUP(A452,'REPORTE'!$A$1:$AG$1961,32,0)</f>
        <v>GUAMOTE</v>
      </c>
      <c r="K452" s="20" t="str">
        <f>VLOOKUP(A452,'REPORTE'!$A$1:$AG$1961,33,0)</f>
        <v>GUAMOTE</v>
      </c>
      <c r="L452" s="20" t="str">
        <f>VLOOKUP(K452,PROVINCIAS!$F$1:$G$1171,2,0)</f>
        <v>URBANA</v>
      </c>
      <c r="M452" s="20">
        <v>1000568</v>
      </c>
      <c r="N452" s="20" t="s">
        <v>15374</v>
      </c>
      <c r="O452" s="20"/>
      <c r="P452" s="20">
        <v>0.28000000000000003</v>
      </c>
      <c r="Q452" s="20" t="s">
        <v>11150</v>
      </c>
      <c r="R452" s="20" t="s">
        <v>11150</v>
      </c>
      <c r="S452" s="20" t="s">
        <v>11150</v>
      </c>
      <c r="T452" s="20" t="s">
        <v>11150</v>
      </c>
      <c r="U452" s="20" t="s">
        <v>11150</v>
      </c>
      <c r="V452" s="20" t="s">
        <v>11150</v>
      </c>
      <c r="W452" s="20">
        <v>0.28000000000000003</v>
      </c>
    </row>
    <row r="453" spans="1:23" x14ac:dyDescent="0.45">
      <c r="A453" s="20">
        <v>1000500</v>
      </c>
      <c r="B453" s="20" t="s">
        <v>9431</v>
      </c>
      <c r="C453" s="20" t="s">
        <v>13889</v>
      </c>
      <c r="D453" s="20">
        <v>1001920055</v>
      </c>
      <c r="E453" s="20" t="str">
        <f>VLOOKUP(A453,'REPORTE'!$A$1:$AG$1961,5,0)</f>
        <v>ECUATORIANO(A)</v>
      </c>
      <c r="F453" s="20" t="str">
        <f>VLOOKUP(A453,'REPORTE'!$A$1:$AG$1961,18,0)</f>
        <v>F</v>
      </c>
      <c r="G453" s="20" t="str">
        <f>VLOOKUP(A453,'REPORTE'!$A$1:$AG$1961,6,0)</f>
        <v>NACIONAL</v>
      </c>
      <c r="H453" s="20" t="str">
        <f>VLOOKUP(A453,'REPORTE'!$A$1:$AG$1961,30,0)</f>
        <v>Primaria</v>
      </c>
      <c r="I453" s="20" t="str">
        <f>VLOOKUP(A453,'REPORTE'!$A$1:$AG$1961,31,0)</f>
        <v>IMBABURA</v>
      </c>
      <c r="J453" s="20" t="str">
        <f>VLOOKUP(A453,'REPORTE'!$A$1:$AG$1961,32,0)</f>
        <v>SAN MIGUEL DE URCUQUI</v>
      </c>
      <c r="K453" s="20" t="str">
        <f>VLOOKUP(A453,'REPORTE'!$A$1:$AG$1961,33,0)</f>
        <v>PABLO ARENAS</v>
      </c>
      <c r="L453" s="20" t="str">
        <f>VLOOKUP(K453,PROVINCIAS!$F$1:$G$1171,2,0)</f>
        <v>RURAL</v>
      </c>
      <c r="M453" s="20">
        <v>1000569</v>
      </c>
      <c r="N453" s="20" t="s">
        <v>15375</v>
      </c>
      <c r="O453" s="20">
        <v>44459</v>
      </c>
      <c r="P453" s="20">
        <v>3.04</v>
      </c>
      <c r="Q453" s="20" t="s">
        <v>11150</v>
      </c>
      <c r="R453" s="20" t="s">
        <v>11150</v>
      </c>
      <c r="S453" s="20" t="s">
        <v>11150</v>
      </c>
      <c r="T453" s="20" t="s">
        <v>11150</v>
      </c>
      <c r="U453" s="20" t="s">
        <v>11150</v>
      </c>
      <c r="V453" s="20" t="s">
        <v>11150</v>
      </c>
      <c r="W453" s="20">
        <v>3.04</v>
      </c>
    </row>
    <row r="454" spans="1:23" x14ac:dyDescent="0.45">
      <c r="A454" s="20">
        <v>1000501</v>
      </c>
      <c r="B454" s="20" t="s">
        <v>9431</v>
      </c>
      <c r="C454" s="20" t="s">
        <v>13890</v>
      </c>
      <c r="D454" s="20">
        <v>1720241452</v>
      </c>
      <c r="E454" s="20" t="str">
        <f>VLOOKUP(A454,'REPORTE'!$A$1:$AG$1961,5,0)</f>
        <v>ECUATORIANO(A)</v>
      </c>
      <c r="F454" s="20" t="str">
        <f>VLOOKUP(A454,'REPORTE'!$A$1:$AG$1961,18,0)</f>
        <v>M</v>
      </c>
      <c r="G454" s="20" t="str">
        <f>VLOOKUP(A454,'REPORTE'!$A$1:$AG$1961,6,0)</f>
        <v>NACIONAL</v>
      </c>
      <c r="H454" s="20" t="str">
        <f>VLOOKUP(A454,'REPORTE'!$A$1:$AG$1961,30,0)</f>
        <v>Primaria</v>
      </c>
      <c r="I454" s="20" t="str">
        <f>VLOOKUP(A454,'REPORTE'!$A$1:$AG$1961,31,0)</f>
        <v>PICHINCHA</v>
      </c>
      <c r="J454" s="20" t="str">
        <f>VLOOKUP(A454,'REPORTE'!$A$1:$AG$1961,32,0)</f>
        <v>QUITO</v>
      </c>
      <c r="K454" s="20" t="str">
        <f>VLOOKUP(A454,'REPORTE'!$A$1:$AG$1961,33,0)</f>
        <v>COTOCOLLAO</v>
      </c>
      <c r="L454" s="20" t="str">
        <f>VLOOKUP(K454,PROVINCIAS!$F$1:$G$1171,2,0)</f>
        <v>URBANA</v>
      </c>
      <c r="M454" s="20">
        <v>1000570</v>
      </c>
      <c r="N454" s="20" t="s">
        <v>15375</v>
      </c>
      <c r="O454" s="20">
        <v>43892</v>
      </c>
      <c r="P454" s="20">
        <v>3.01</v>
      </c>
      <c r="Q454" s="20" t="s">
        <v>11150</v>
      </c>
      <c r="R454" s="20" t="s">
        <v>11150</v>
      </c>
      <c r="S454" s="20" t="s">
        <v>11150</v>
      </c>
      <c r="T454" s="20" t="s">
        <v>11150</v>
      </c>
      <c r="U454" s="20" t="s">
        <v>11150</v>
      </c>
      <c r="V454" s="20" t="s">
        <v>11150</v>
      </c>
      <c r="W454" s="20">
        <v>3.01</v>
      </c>
    </row>
    <row r="455" spans="1:23" x14ac:dyDescent="0.45">
      <c r="A455" s="20">
        <v>1000502</v>
      </c>
      <c r="B455" s="20" t="s">
        <v>9431</v>
      </c>
      <c r="C455" s="20" t="s">
        <v>9719</v>
      </c>
      <c r="D455" s="20">
        <v>602359358</v>
      </c>
      <c r="E455" s="20" t="str">
        <f>VLOOKUP(A455,'REPORTE'!$A$1:$AG$1961,5,0)</f>
        <v>ECUATORIANO(A) INDIGENA</v>
      </c>
      <c r="F455" s="20" t="str">
        <f>VLOOKUP(A455,'REPORTE'!$A$1:$AG$1961,18,0)</f>
        <v>M</v>
      </c>
      <c r="G455" s="20" t="str">
        <f>VLOOKUP(A455,'REPORTE'!$A$1:$AG$1961,6,0)</f>
        <v>NACIONAL</v>
      </c>
      <c r="H455" s="20" t="str">
        <f>VLOOKUP(A455,'REPORTE'!$A$1:$AG$1961,30,0)</f>
        <v>Primaria</v>
      </c>
      <c r="I455" s="20" t="str">
        <f>VLOOKUP(A455,'REPORTE'!$A$1:$AG$1961,31,0)</f>
        <v>CHIMBORAZO</v>
      </c>
      <c r="J455" s="20" t="str">
        <f>VLOOKUP(A455,'REPORTE'!$A$1:$AG$1961,32,0)</f>
        <v>RIOBAMBA</v>
      </c>
      <c r="K455" s="20" t="str">
        <f>VLOOKUP(A455,'REPORTE'!$A$1:$AG$1961,33,0)</f>
        <v>CACHA (CAB EN MACHANGARA)</v>
      </c>
      <c r="L455" s="20" t="str">
        <f>VLOOKUP(K455,PROVINCIAS!$F$1:$G$1171,2,0)</f>
        <v>RURAL</v>
      </c>
      <c r="M455" s="20">
        <v>1000571</v>
      </c>
      <c r="N455" s="20" t="s">
        <v>15374</v>
      </c>
      <c r="O455" s="20"/>
      <c r="P455" s="20">
        <v>0.04</v>
      </c>
      <c r="Q455" s="20" t="s">
        <v>11150</v>
      </c>
      <c r="R455" s="20" t="s">
        <v>11150</v>
      </c>
      <c r="S455" s="20" t="s">
        <v>11150</v>
      </c>
      <c r="T455" s="20" t="s">
        <v>14619</v>
      </c>
      <c r="U455" s="20" t="s">
        <v>11150</v>
      </c>
      <c r="V455" s="20" t="s">
        <v>11150</v>
      </c>
      <c r="W455" s="20">
        <v>46.78</v>
      </c>
    </row>
    <row r="456" spans="1:23" x14ac:dyDescent="0.45">
      <c r="A456" s="20">
        <v>1000504</v>
      </c>
      <c r="B456" s="20" t="s">
        <v>9431</v>
      </c>
      <c r="C456" s="20" t="s">
        <v>13891</v>
      </c>
      <c r="D456" s="20">
        <v>1718410119</v>
      </c>
      <c r="E456" s="20" t="str">
        <f>VLOOKUP(A456,'REPORTE'!$A$1:$AG$1961,5,0)</f>
        <v>ECUATORIANO(A)</v>
      </c>
      <c r="F456" s="20" t="str">
        <f>VLOOKUP(A456,'REPORTE'!$A$1:$AG$1961,18,0)</f>
        <v>M</v>
      </c>
      <c r="G456" s="20" t="str">
        <f>VLOOKUP(A456,'REPORTE'!$A$1:$AG$1961,6,0)</f>
        <v>NACIONAL</v>
      </c>
      <c r="H456" s="20" t="str">
        <f>VLOOKUP(A456,'REPORTE'!$A$1:$AG$1961,30,0)</f>
        <v>Secundaria</v>
      </c>
      <c r="I456" s="20" t="str">
        <f>VLOOKUP(A456,'REPORTE'!$A$1:$AG$1961,31,0)</f>
        <v>PICHINCHA</v>
      </c>
      <c r="J456" s="20" t="str">
        <f>VLOOKUP(A456,'REPORTE'!$A$1:$AG$1961,32,0)</f>
        <v>QUITO</v>
      </c>
      <c r="K456" s="20" t="str">
        <f>VLOOKUP(A456,'REPORTE'!$A$1:$AG$1961,33,0)</f>
        <v>LA MAGDALENA</v>
      </c>
      <c r="L456" s="20" t="str">
        <f>VLOOKUP(K456,PROVINCIAS!$F$1:$G$1171,2,0)</f>
        <v>URBANA</v>
      </c>
      <c r="M456" s="20">
        <v>1000573</v>
      </c>
      <c r="N456" s="20" t="s">
        <v>15375</v>
      </c>
      <c r="O456" s="20">
        <v>43893</v>
      </c>
      <c r="P456" s="20">
        <v>3.01</v>
      </c>
      <c r="Q456" s="20" t="s">
        <v>11150</v>
      </c>
      <c r="R456" s="20" t="s">
        <v>11150</v>
      </c>
      <c r="S456" s="20" t="s">
        <v>11150</v>
      </c>
      <c r="T456" s="20" t="s">
        <v>11150</v>
      </c>
      <c r="U456" s="20" t="s">
        <v>11150</v>
      </c>
      <c r="V456" s="20" t="s">
        <v>11150</v>
      </c>
      <c r="W456" s="20">
        <v>3.01</v>
      </c>
    </row>
    <row r="457" spans="1:23" x14ac:dyDescent="0.45">
      <c r="A457" s="20">
        <v>1000505</v>
      </c>
      <c r="B457" s="20" t="s">
        <v>9431</v>
      </c>
      <c r="C457" s="20" t="s">
        <v>13892</v>
      </c>
      <c r="D457" s="20">
        <v>1702199983</v>
      </c>
      <c r="E457" s="20" t="str">
        <f>VLOOKUP(A457,'REPORTE'!$A$1:$AG$1961,5,0)</f>
        <v>ECUATORIANO(A)</v>
      </c>
      <c r="F457" s="20" t="str">
        <f>VLOOKUP(A457,'REPORTE'!$A$1:$AG$1961,18,0)</f>
        <v>M</v>
      </c>
      <c r="G457" s="20" t="str">
        <f>VLOOKUP(A457,'REPORTE'!$A$1:$AG$1961,6,0)</f>
        <v>NACIONAL</v>
      </c>
      <c r="H457" s="20" t="str">
        <f>VLOOKUP(A457,'REPORTE'!$A$1:$AG$1961,30,0)</f>
        <v>Secundaria</v>
      </c>
      <c r="I457" s="20" t="str">
        <f>VLOOKUP(A457,'REPORTE'!$A$1:$AG$1961,31,0)</f>
        <v>CARCHI</v>
      </c>
      <c r="J457" s="20" t="str">
        <f>VLOOKUP(A457,'REPORTE'!$A$1:$AG$1961,32,0)</f>
        <v>TULCAN</v>
      </c>
      <c r="K457" s="20" t="str">
        <f>VLOOKUP(A457,'REPORTE'!$A$1:$AG$1961,33,0)</f>
        <v>TULCAN</v>
      </c>
      <c r="L457" s="20" t="str">
        <f>VLOOKUP(K457,PROVINCIAS!$F$1:$G$1171,2,0)</f>
        <v>URBANA</v>
      </c>
      <c r="M457" s="20">
        <v>1000574</v>
      </c>
      <c r="N457" s="20" t="s">
        <v>15374</v>
      </c>
      <c r="O457" s="20"/>
      <c r="P457" s="20">
        <v>0.74</v>
      </c>
      <c r="Q457" s="20" t="s">
        <v>11150</v>
      </c>
      <c r="R457" s="20" t="s">
        <v>11150</v>
      </c>
      <c r="S457" s="20" t="s">
        <v>11150</v>
      </c>
      <c r="T457" s="20" t="s">
        <v>11150</v>
      </c>
      <c r="U457" s="20" t="s">
        <v>11150</v>
      </c>
      <c r="V457" s="20" t="s">
        <v>11150</v>
      </c>
      <c r="W457" s="20">
        <v>0.74</v>
      </c>
    </row>
    <row r="458" spans="1:23" x14ac:dyDescent="0.45">
      <c r="A458" s="20">
        <v>1000506</v>
      </c>
      <c r="B458" s="20" t="s">
        <v>9431</v>
      </c>
      <c r="C458" s="20" t="s">
        <v>13893</v>
      </c>
      <c r="D458" s="20">
        <v>1721873063</v>
      </c>
      <c r="E458" s="20" t="str">
        <f>VLOOKUP(A458,'REPORTE'!$A$1:$AG$1961,5,0)</f>
        <v>ECUATORIANO(A)</v>
      </c>
      <c r="F458" s="20" t="str">
        <f>VLOOKUP(A458,'REPORTE'!$A$1:$AG$1961,18,0)</f>
        <v>M</v>
      </c>
      <c r="G458" s="20" t="str">
        <f>VLOOKUP(A458,'REPORTE'!$A$1:$AG$1961,6,0)</f>
        <v>NACIONAL</v>
      </c>
      <c r="H458" s="20" t="str">
        <f>VLOOKUP(A458,'REPORTE'!$A$1:$AG$1961,30,0)</f>
        <v>Secundaria</v>
      </c>
      <c r="I458" s="20" t="str">
        <f>VLOOKUP(A458,'REPORTE'!$A$1:$AG$1961,31,0)</f>
        <v>PICHINCHA</v>
      </c>
      <c r="J458" s="20" t="str">
        <f>VLOOKUP(A458,'REPORTE'!$A$1:$AG$1961,32,0)</f>
        <v>QUITO</v>
      </c>
      <c r="K458" s="20" t="str">
        <f>VLOOKUP(A458,'REPORTE'!$A$1:$AG$1961,33,0)</f>
        <v>SAN BLAS</v>
      </c>
      <c r="L458" s="20" t="str">
        <f>VLOOKUP(K458,PROVINCIAS!$F$1:$G$1171,2,0)</f>
        <v>URBANA</v>
      </c>
      <c r="M458" s="20">
        <v>1000575</v>
      </c>
      <c r="N458" s="20" t="s">
        <v>15375</v>
      </c>
      <c r="O458" s="20">
        <v>43907</v>
      </c>
      <c r="P458" s="20">
        <v>3.04</v>
      </c>
      <c r="Q458" s="20" t="s">
        <v>11150</v>
      </c>
      <c r="R458" s="20" t="s">
        <v>11150</v>
      </c>
      <c r="S458" s="20" t="s">
        <v>11150</v>
      </c>
      <c r="T458" s="20" t="s">
        <v>11150</v>
      </c>
      <c r="U458" s="20" t="s">
        <v>11150</v>
      </c>
      <c r="V458" s="20" t="s">
        <v>11150</v>
      </c>
      <c r="W458" s="20">
        <v>3.04</v>
      </c>
    </row>
    <row r="459" spans="1:23" x14ac:dyDescent="0.45">
      <c r="A459" s="20">
        <v>1000508</v>
      </c>
      <c r="B459" s="20" t="s">
        <v>9431</v>
      </c>
      <c r="C459" s="20" t="s">
        <v>13894</v>
      </c>
      <c r="D459" s="20">
        <v>1708755242</v>
      </c>
      <c r="E459" s="20" t="str">
        <f>VLOOKUP(A459,'REPORTE'!$A$1:$AG$1961,5,0)</f>
        <v>ECUATORIANO(A)</v>
      </c>
      <c r="F459" s="20" t="str">
        <f>VLOOKUP(A459,'REPORTE'!$A$1:$AG$1961,18,0)</f>
        <v>M</v>
      </c>
      <c r="G459" s="20" t="str">
        <f>VLOOKUP(A459,'REPORTE'!$A$1:$AG$1961,6,0)</f>
        <v>NACIONAL</v>
      </c>
      <c r="H459" s="20" t="str">
        <f>VLOOKUP(A459,'REPORTE'!$A$1:$AG$1961,30,0)</f>
        <v>Primaria</v>
      </c>
      <c r="I459" s="20" t="str">
        <f>VLOOKUP(A459,'REPORTE'!$A$1:$AG$1961,31,0)</f>
        <v>PICHINCHA</v>
      </c>
      <c r="J459" s="20" t="str">
        <f>VLOOKUP(A459,'REPORTE'!$A$1:$AG$1961,32,0)</f>
        <v>QUITO</v>
      </c>
      <c r="K459" s="20" t="str">
        <f>VLOOKUP(A459,'REPORTE'!$A$1:$AG$1961,33,0)</f>
        <v>IÑAQUITO</v>
      </c>
      <c r="L459" s="20" t="str">
        <f>VLOOKUP(K459,PROVINCIAS!$F$1:$G$1171,2,0)</f>
        <v>URBANA</v>
      </c>
      <c r="M459" s="20">
        <v>1000577</v>
      </c>
      <c r="N459" s="20" t="s">
        <v>15375</v>
      </c>
      <c r="O459" s="20">
        <v>43894</v>
      </c>
      <c r="P459" s="20">
        <v>3.01</v>
      </c>
      <c r="Q459" s="20" t="s">
        <v>11150</v>
      </c>
      <c r="R459" s="20" t="s">
        <v>11150</v>
      </c>
      <c r="S459" s="20" t="s">
        <v>11150</v>
      </c>
      <c r="T459" s="20" t="s">
        <v>11150</v>
      </c>
      <c r="U459" s="20" t="s">
        <v>11150</v>
      </c>
      <c r="V459" s="20" t="s">
        <v>11150</v>
      </c>
      <c r="W459" s="20">
        <v>3.01</v>
      </c>
    </row>
    <row r="460" spans="1:23" x14ac:dyDescent="0.45">
      <c r="A460" s="20">
        <v>1000509</v>
      </c>
      <c r="B460" s="20" t="s">
        <v>9431</v>
      </c>
      <c r="C460" s="20" t="s">
        <v>13895</v>
      </c>
      <c r="D460" s="20">
        <v>1002255022</v>
      </c>
      <c r="E460" s="20" t="str">
        <f>VLOOKUP(A460,'REPORTE'!$A$1:$AG$1961,5,0)</f>
        <v>ECUATORIANO(A) INDIGENA</v>
      </c>
      <c r="F460" s="20" t="str">
        <f>VLOOKUP(A460,'REPORTE'!$A$1:$AG$1961,18,0)</f>
        <v>F</v>
      </c>
      <c r="G460" s="20" t="str">
        <f>VLOOKUP(A460,'REPORTE'!$A$1:$AG$1961,6,0)</f>
        <v>NACIONAL</v>
      </c>
      <c r="H460" s="20" t="str">
        <f>VLOOKUP(A460,'REPORTE'!$A$1:$AG$1961,30,0)</f>
        <v>Secundaria</v>
      </c>
      <c r="I460" s="20" t="str">
        <f>VLOOKUP(A460,'REPORTE'!$A$1:$AG$1961,31,0)</f>
        <v>IMBABURA</v>
      </c>
      <c r="J460" s="20" t="str">
        <f>VLOOKUP(A460,'REPORTE'!$A$1:$AG$1961,32,0)</f>
        <v>OTAVALO</v>
      </c>
      <c r="K460" s="20" t="str">
        <f>VLOOKUP(A460,'REPORTE'!$A$1:$AG$1961,33,0)</f>
        <v>SAN RAFAEL</v>
      </c>
      <c r="L460" s="20" t="str">
        <f>VLOOKUP(K460,PROVINCIAS!$F$1:$G$1171,2,0)</f>
        <v>RURAL</v>
      </c>
      <c r="M460" s="20">
        <v>1000578</v>
      </c>
      <c r="N460" s="20" t="s">
        <v>15374</v>
      </c>
      <c r="O460" s="20"/>
      <c r="P460" s="20">
        <v>0.98</v>
      </c>
      <c r="Q460" s="20" t="s">
        <v>11150</v>
      </c>
      <c r="R460" s="20" t="s">
        <v>11150</v>
      </c>
      <c r="S460" s="20" t="s">
        <v>11150</v>
      </c>
      <c r="T460" s="20" t="s">
        <v>11150</v>
      </c>
      <c r="U460" s="20" t="s">
        <v>11150</v>
      </c>
      <c r="V460" s="20" t="s">
        <v>11150</v>
      </c>
      <c r="W460" s="20">
        <v>0.98</v>
      </c>
    </row>
    <row r="461" spans="1:23" x14ac:dyDescent="0.45">
      <c r="A461" s="20">
        <v>1000510</v>
      </c>
      <c r="B461" s="20" t="s">
        <v>9431</v>
      </c>
      <c r="C461" s="20" t="s">
        <v>13897</v>
      </c>
      <c r="D461" s="20">
        <v>1712445418</v>
      </c>
      <c r="E461" s="20" t="str">
        <f>VLOOKUP(A461,'REPORTE'!$A$1:$AG$1961,5,0)</f>
        <v>ECUATORIANO(A)</v>
      </c>
      <c r="F461" s="20" t="str">
        <f>VLOOKUP(A461,'REPORTE'!$A$1:$AG$1961,18,0)</f>
        <v>F</v>
      </c>
      <c r="G461" s="20" t="str">
        <f>VLOOKUP(A461,'REPORTE'!$A$1:$AG$1961,6,0)</f>
        <v>NACIONAL</v>
      </c>
      <c r="H461" s="20" t="str">
        <f>VLOOKUP(A461,'REPORTE'!$A$1:$AG$1961,30,0)</f>
        <v>Primaria</v>
      </c>
      <c r="I461" s="20" t="str">
        <f>VLOOKUP(A461,'REPORTE'!$A$1:$AG$1961,31,0)</f>
        <v>PICHINCHA</v>
      </c>
      <c r="J461" s="20" t="str">
        <f>VLOOKUP(A461,'REPORTE'!$A$1:$AG$1961,32,0)</f>
        <v>QUITO</v>
      </c>
      <c r="K461" s="20" t="str">
        <f>VLOOKUP(A461,'REPORTE'!$A$1:$AG$1961,33,0)</f>
        <v>COTOCOLLAO</v>
      </c>
      <c r="L461" s="20" t="str">
        <f>VLOOKUP(K461,PROVINCIAS!$F$1:$G$1171,2,0)</f>
        <v>URBANA</v>
      </c>
      <c r="M461" s="20">
        <v>1000579</v>
      </c>
      <c r="N461" s="20" t="s">
        <v>15374</v>
      </c>
      <c r="O461" s="20"/>
      <c r="P461" s="20">
        <v>20.29</v>
      </c>
      <c r="Q461" s="20" t="s">
        <v>11150</v>
      </c>
      <c r="R461" s="20" t="s">
        <v>11150</v>
      </c>
      <c r="S461" s="20" t="s">
        <v>11150</v>
      </c>
      <c r="T461" s="20" t="s">
        <v>11150</v>
      </c>
      <c r="U461" s="20" t="s">
        <v>11150</v>
      </c>
      <c r="V461" s="20" t="s">
        <v>11150</v>
      </c>
      <c r="W461" s="20">
        <v>20.29</v>
      </c>
    </row>
    <row r="462" spans="1:23" x14ac:dyDescent="0.45">
      <c r="A462" s="20">
        <v>1000511</v>
      </c>
      <c r="B462" s="20" t="s">
        <v>9431</v>
      </c>
      <c r="C462" s="20" t="s">
        <v>10285</v>
      </c>
      <c r="D462" s="20">
        <v>1723259824</v>
      </c>
      <c r="E462" s="20" t="str">
        <f>VLOOKUP(A462,'REPORTE'!$A$1:$AG$1961,5,0)</f>
        <v>ECUATORIANO(A)</v>
      </c>
      <c r="F462" s="20" t="str">
        <f>VLOOKUP(A462,'REPORTE'!$A$1:$AG$1961,18,0)</f>
        <v>M</v>
      </c>
      <c r="G462" s="20" t="str">
        <f>VLOOKUP(A462,'REPORTE'!$A$1:$AG$1961,6,0)</f>
        <v>NACIONAL</v>
      </c>
      <c r="H462" s="20" t="str">
        <f>VLOOKUP(A462,'REPORTE'!$A$1:$AG$1961,30,0)</f>
        <v>Primaria</v>
      </c>
      <c r="I462" s="20" t="str">
        <f>VLOOKUP(A462,'REPORTE'!$A$1:$AG$1961,31,0)</f>
        <v>PICHINCHA</v>
      </c>
      <c r="J462" s="20" t="str">
        <f>VLOOKUP(A462,'REPORTE'!$A$1:$AG$1961,32,0)</f>
        <v>QUITO</v>
      </c>
      <c r="K462" s="20" t="str">
        <f>VLOOKUP(A462,'REPORTE'!$A$1:$AG$1961,33,0)</f>
        <v>COTOCOLLAO</v>
      </c>
      <c r="L462" s="20" t="str">
        <f>VLOOKUP(K462,PROVINCIAS!$F$1:$G$1171,2,0)</f>
        <v>URBANA</v>
      </c>
      <c r="M462" s="20">
        <v>1000580</v>
      </c>
      <c r="N462" s="20" t="s">
        <v>15374</v>
      </c>
      <c r="O462" s="20"/>
      <c r="P462" s="20">
        <v>0.04</v>
      </c>
      <c r="Q462" s="20" t="s">
        <v>11150</v>
      </c>
      <c r="R462" s="20" t="s">
        <v>11150</v>
      </c>
      <c r="S462" s="20" t="s">
        <v>11150</v>
      </c>
      <c r="T462" s="20" t="s">
        <v>12025</v>
      </c>
      <c r="U462" s="20" t="s">
        <v>11150</v>
      </c>
      <c r="V462" s="20" t="s">
        <v>11150</v>
      </c>
      <c r="W462" s="20">
        <v>100.04</v>
      </c>
    </row>
    <row r="463" spans="1:23" x14ac:dyDescent="0.45">
      <c r="A463" s="20">
        <v>1000512</v>
      </c>
      <c r="B463" s="20" t="s">
        <v>9431</v>
      </c>
      <c r="C463" s="20" t="s">
        <v>9780</v>
      </c>
      <c r="D463" s="20">
        <v>1725689036</v>
      </c>
      <c r="E463" s="20" t="str">
        <f>VLOOKUP(A463,'REPORTE'!$A$1:$AG$1961,5,0)</f>
        <v>ECUATORIANO(A) INDIGENA</v>
      </c>
      <c r="F463" s="20" t="str">
        <f>VLOOKUP(A463,'REPORTE'!$A$1:$AG$1961,18,0)</f>
        <v>M</v>
      </c>
      <c r="G463" s="20" t="str">
        <f>VLOOKUP(A463,'REPORTE'!$A$1:$AG$1961,6,0)</f>
        <v>NACIONAL</v>
      </c>
      <c r="H463" s="20" t="str">
        <f>VLOOKUP(A463,'REPORTE'!$A$1:$AG$1961,30,0)</f>
        <v>Primaria</v>
      </c>
      <c r="I463" s="20" t="str">
        <f>VLOOKUP(A463,'REPORTE'!$A$1:$AG$1961,31,0)</f>
        <v>CHIMBORAZO</v>
      </c>
      <c r="J463" s="20" t="str">
        <f>VLOOKUP(A463,'REPORTE'!$A$1:$AG$1961,32,0)</f>
        <v>RIOBAMBA</v>
      </c>
      <c r="K463" s="20" t="str">
        <f>VLOOKUP(A463,'REPORTE'!$A$1:$AG$1961,33,0)</f>
        <v>CACHA (CAB EN MACHANGARA)</v>
      </c>
      <c r="L463" s="20" t="str">
        <f>VLOOKUP(K463,PROVINCIAS!$F$1:$G$1171,2,0)</f>
        <v>RURAL</v>
      </c>
      <c r="M463" s="20">
        <v>1000581</v>
      </c>
      <c r="N463" s="20" t="s">
        <v>15374</v>
      </c>
      <c r="O463" s="20"/>
      <c r="P463" s="20">
        <v>0</v>
      </c>
      <c r="Q463" s="20" t="s">
        <v>11150</v>
      </c>
      <c r="R463" s="20" t="s">
        <v>11150</v>
      </c>
      <c r="S463" s="20" t="s">
        <v>11150</v>
      </c>
      <c r="T463" s="20" t="s">
        <v>11150</v>
      </c>
      <c r="U463" s="20" t="s">
        <v>11150</v>
      </c>
      <c r="V463" s="20" t="s">
        <v>11150</v>
      </c>
      <c r="W463" s="20">
        <v>0</v>
      </c>
    </row>
    <row r="464" spans="1:23" x14ac:dyDescent="0.45">
      <c r="A464" s="20">
        <v>1000513</v>
      </c>
      <c r="B464" s="20" t="s">
        <v>9431</v>
      </c>
      <c r="C464" s="20" t="s">
        <v>10338</v>
      </c>
      <c r="D464" s="20">
        <v>602418337</v>
      </c>
      <c r="E464" s="20" t="str">
        <f>VLOOKUP(A464,'REPORTE'!$A$1:$AG$1961,5,0)</f>
        <v>ECUATORIANO(A)</v>
      </c>
      <c r="F464" s="20" t="str">
        <f>VLOOKUP(A464,'REPORTE'!$A$1:$AG$1961,18,0)</f>
        <v>F</v>
      </c>
      <c r="G464" s="20" t="str">
        <f>VLOOKUP(A464,'REPORTE'!$A$1:$AG$1961,6,0)</f>
        <v>NACIONAL</v>
      </c>
      <c r="H464" s="20" t="str">
        <f>VLOOKUP(A464,'REPORTE'!$A$1:$AG$1961,30,0)</f>
        <v>Secundaria</v>
      </c>
      <c r="I464" s="20" t="str">
        <f>VLOOKUP(A464,'REPORTE'!$A$1:$AG$1961,31,0)</f>
        <v>CHIMBORAZO</v>
      </c>
      <c r="J464" s="20" t="str">
        <f>VLOOKUP(A464,'REPORTE'!$A$1:$AG$1961,32,0)</f>
        <v>RIOBAMBA</v>
      </c>
      <c r="K464" s="20" t="str">
        <f>VLOOKUP(A464,'REPORTE'!$A$1:$AG$1961,33,0)</f>
        <v>LIZARZABURU</v>
      </c>
      <c r="L464" s="20" t="str">
        <f>VLOOKUP(K464,PROVINCIAS!$F$1:$G$1171,2,0)</f>
        <v>URBANA</v>
      </c>
      <c r="M464" s="20">
        <v>1000582</v>
      </c>
      <c r="N464" s="20" t="s">
        <v>15374</v>
      </c>
      <c r="O464" s="20"/>
      <c r="P464" s="20">
        <v>0</v>
      </c>
      <c r="Q464" s="20" t="s">
        <v>11150</v>
      </c>
      <c r="R464" s="20" t="s">
        <v>11150</v>
      </c>
      <c r="S464" s="20" t="s">
        <v>11150</v>
      </c>
      <c r="T464" s="20" t="s">
        <v>11150</v>
      </c>
      <c r="U464" s="20" t="s">
        <v>11150</v>
      </c>
      <c r="V464" s="20" t="s">
        <v>11150</v>
      </c>
      <c r="W464" s="20">
        <v>0</v>
      </c>
    </row>
    <row r="465" spans="1:23" x14ac:dyDescent="0.45">
      <c r="A465" s="20">
        <v>1000068</v>
      </c>
      <c r="B465" s="20" t="s">
        <v>9431</v>
      </c>
      <c r="C465" s="20" t="s">
        <v>13636</v>
      </c>
      <c r="D465" s="20">
        <v>601581952</v>
      </c>
      <c r="E465" s="20" t="str">
        <f>VLOOKUP(A465,'REPORTE'!$A$1:$AG$1961,5,0)</f>
        <v>ECUATORIANO(A)</v>
      </c>
      <c r="F465" s="20" t="str">
        <f>VLOOKUP(A465,'REPORTE'!$A$1:$AG$1961,18,0)</f>
        <v>F</v>
      </c>
      <c r="G465" s="20" t="str">
        <f>VLOOKUP(A465,'REPORTE'!$A$1:$AG$1961,6,0)</f>
        <v>NACIONAL</v>
      </c>
      <c r="H465" s="20" t="str">
        <f>VLOOKUP(A465,'REPORTE'!$A$1:$AG$1961,30,0)</f>
        <v>Secundaria</v>
      </c>
      <c r="I465" s="20" t="str">
        <f>VLOOKUP(A465,'REPORTE'!$A$1:$AG$1961,31,0)</f>
        <v>CHIMBORAZO</v>
      </c>
      <c r="J465" s="20" t="str">
        <f>VLOOKUP(A465,'REPORTE'!$A$1:$AG$1961,32,0)</f>
        <v>ALAUSI</v>
      </c>
      <c r="K465" s="20" t="str">
        <f>VLOOKUP(A465,'REPORTE'!$A$1:$AG$1961,33,0)</f>
        <v>TIXAN</v>
      </c>
      <c r="L465" s="20" t="str">
        <f>VLOOKUP(K465,PROVINCIAS!$F$1:$G$1171,2,0)</f>
        <v>RURAL</v>
      </c>
      <c r="M465" s="20">
        <v>1000583</v>
      </c>
      <c r="N465" s="20" t="s">
        <v>15374</v>
      </c>
      <c r="O465" s="20"/>
      <c r="P465" s="20">
        <v>0</v>
      </c>
      <c r="Q465" s="20" t="s">
        <v>11150</v>
      </c>
      <c r="R465" s="20" t="s">
        <v>11150</v>
      </c>
      <c r="S465" s="20" t="s">
        <v>11150</v>
      </c>
      <c r="T465" s="20" t="s">
        <v>11150</v>
      </c>
      <c r="U465" s="20" t="s">
        <v>11150</v>
      </c>
      <c r="V465" s="20" t="s">
        <v>11150</v>
      </c>
      <c r="W465" s="20">
        <v>0</v>
      </c>
    </row>
    <row r="466" spans="1:23" x14ac:dyDescent="0.45">
      <c r="A466" s="20">
        <v>1000514</v>
      </c>
      <c r="B466" s="20" t="s">
        <v>9431</v>
      </c>
      <c r="C466" s="20" t="s">
        <v>13898</v>
      </c>
      <c r="D466" s="20">
        <v>1715043020</v>
      </c>
      <c r="E466" s="20" t="str">
        <f>VLOOKUP(A466,'REPORTE'!$A$1:$AG$1961,5,0)</f>
        <v>ECUATORIANO(A)</v>
      </c>
      <c r="F466" s="20" t="str">
        <f>VLOOKUP(A466,'REPORTE'!$A$1:$AG$1961,18,0)</f>
        <v>F</v>
      </c>
      <c r="G466" s="20" t="str">
        <f>VLOOKUP(A466,'REPORTE'!$A$1:$AG$1961,6,0)</f>
        <v>NACIONAL</v>
      </c>
      <c r="H466" s="20" t="str">
        <f>VLOOKUP(A466,'REPORTE'!$A$1:$AG$1961,30,0)</f>
        <v>Secundaria</v>
      </c>
      <c r="I466" s="20" t="str">
        <f>VLOOKUP(A466,'REPORTE'!$A$1:$AG$1961,31,0)</f>
        <v>PICHINCHA</v>
      </c>
      <c r="J466" s="20" t="str">
        <f>VLOOKUP(A466,'REPORTE'!$A$1:$AG$1961,32,0)</f>
        <v>QUITO</v>
      </c>
      <c r="K466" s="20" t="str">
        <f>VLOOKUP(A466,'REPORTE'!$A$1:$AG$1961,33,0)</f>
        <v>COTOCOLLAO</v>
      </c>
      <c r="L466" s="20" t="str">
        <f>VLOOKUP(K466,PROVINCIAS!$F$1:$G$1171,2,0)</f>
        <v>URBANA</v>
      </c>
      <c r="M466" s="20">
        <v>1000584</v>
      </c>
      <c r="N466" s="20" t="s">
        <v>15375</v>
      </c>
      <c r="O466" s="20">
        <v>44557</v>
      </c>
      <c r="P466" s="20">
        <v>3.59</v>
      </c>
      <c r="Q466" s="20" t="s">
        <v>11150</v>
      </c>
      <c r="R466" s="20" t="s">
        <v>11150</v>
      </c>
      <c r="S466" s="20" t="s">
        <v>11150</v>
      </c>
      <c r="T466" s="20" t="s">
        <v>11150</v>
      </c>
      <c r="U466" s="20" t="s">
        <v>11150</v>
      </c>
      <c r="V466" s="20" t="s">
        <v>11150</v>
      </c>
      <c r="W466" s="20">
        <v>3.59</v>
      </c>
    </row>
    <row r="467" spans="1:23" x14ac:dyDescent="0.45">
      <c r="A467" s="20">
        <v>1000515</v>
      </c>
      <c r="B467" s="20" t="s">
        <v>9431</v>
      </c>
      <c r="C467" s="20" t="s">
        <v>13899</v>
      </c>
      <c r="D467" s="20">
        <v>601954092</v>
      </c>
      <c r="E467" s="20" t="str">
        <f>VLOOKUP(A467,'REPORTE'!$A$1:$AG$1961,5,0)</f>
        <v>ECUATORIANO(A) INDIGENA</v>
      </c>
      <c r="F467" s="20" t="str">
        <f>VLOOKUP(A467,'REPORTE'!$A$1:$AG$1961,18,0)</f>
        <v>F</v>
      </c>
      <c r="G467" s="20" t="str">
        <f>VLOOKUP(A467,'REPORTE'!$A$1:$AG$1961,6,0)</f>
        <v>NACIONAL</v>
      </c>
      <c r="H467" s="20" t="str">
        <f>VLOOKUP(A467,'REPORTE'!$A$1:$AG$1961,30,0)</f>
        <v>Primaria</v>
      </c>
      <c r="I467" s="20" t="str">
        <f>VLOOKUP(A467,'REPORTE'!$A$1:$AG$1961,31,0)</f>
        <v>CHIMBORAZO</v>
      </c>
      <c r="J467" s="20" t="str">
        <f>VLOOKUP(A467,'REPORTE'!$A$1:$AG$1961,32,0)</f>
        <v>COLTA</v>
      </c>
      <c r="K467" s="20" t="str">
        <f>VLOOKUP(A467,'REPORTE'!$A$1:$AG$1961,33,0)</f>
        <v>CAJABAMBA</v>
      </c>
      <c r="L467" s="20" t="str">
        <f>VLOOKUP(K467,PROVINCIAS!$F$1:$G$1171,2,0)</f>
        <v>URBANA</v>
      </c>
      <c r="M467" s="20">
        <v>1000585</v>
      </c>
      <c r="N467" s="20" t="s">
        <v>15374</v>
      </c>
      <c r="O467" s="20"/>
      <c r="P467" s="20">
        <v>0.01</v>
      </c>
      <c r="Q467" s="20" t="s">
        <v>11150</v>
      </c>
      <c r="R467" s="20" t="s">
        <v>11150</v>
      </c>
      <c r="S467" s="20" t="s">
        <v>11150</v>
      </c>
      <c r="T467" s="20" t="s">
        <v>11150</v>
      </c>
      <c r="U467" s="20" t="s">
        <v>11150</v>
      </c>
      <c r="V467" s="20" t="s">
        <v>11150</v>
      </c>
      <c r="W467" s="20">
        <v>0.01</v>
      </c>
    </row>
    <row r="468" spans="1:23" x14ac:dyDescent="0.45">
      <c r="A468" s="20">
        <v>1000516</v>
      </c>
      <c r="B468" s="20" t="s">
        <v>9431</v>
      </c>
      <c r="C468" s="20" t="s">
        <v>13900</v>
      </c>
      <c r="D468" s="20">
        <v>1755834676</v>
      </c>
      <c r="E468" s="20" t="str">
        <f>VLOOKUP(A468,'REPORTE'!$A$1:$AG$1961,5,0)</f>
        <v>ECUATORIANO(A) INDIGENA</v>
      </c>
      <c r="F468" s="20" t="str">
        <f>VLOOKUP(A468,'REPORTE'!$A$1:$AG$1961,18,0)</f>
        <v>F</v>
      </c>
      <c r="G468" s="20" t="str">
        <f>VLOOKUP(A468,'REPORTE'!$A$1:$AG$1961,6,0)</f>
        <v>NACIONAL</v>
      </c>
      <c r="H468" s="20" t="str">
        <f>VLOOKUP(A468,'REPORTE'!$A$1:$AG$1961,30,0)</f>
        <v>Secundaria</v>
      </c>
      <c r="I468" s="20" t="str">
        <f>VLOOKUP(A468,'REPORTE'!$A$1:$AG$1961,31,0)</f>
        <v>PICHINCHA</v>
      </c>
      <c r="J468" s="20" t="str">
        <f>VLOOKUP(A468,'REPORTE'!$A$1:$AG$1961,32,0)</f>
        <v>QUITO</v>
      </c>
      <c r="K468" s="20" t="str">
        <f>VLOOKUP(A468,'REPORTE'!$A$1:$AG$1961,33,0)</f>
        <v>COTOCOLLAO</v>
      </c>
      <c r="L468" s="20" t="str">
        <f>VLOOKUP(K468,PROVINCIAS!$F$1:$G$1171,2,0)</f>
        <v>URBANA</v>
      </c>
      <c r="M468" s="20">
        <v>1000586</v>
      </c>
      <c r="N468" s="20" t="s">
        <v>15375</v>
      </c>
      <c r="O468" s="20">
        <v>44596</v>
      </c>
      <c r="P468" s="20">
        <v>11.21</v>
      </c>
      <c r="Q468" s="20" t="s">
        <v>11150</v>
      </c>
      <c r="R468" s="20" t="s">
        <v>11150</v>
      </c>
      <c r="S468" s="20" t="s">
        <v>11150</v>
      </c>
      <c r="T468" s="20" t="s">
        <v>11150</v>
      </c>
      <c r="U468" s="20" t="s">
        <v>11150</v>
      </c>
      <c r="V468" s="20" t="s">
        <v>11150</v>
      </c>
      <c r="W468" s="20">
        <v>11.21</v>
      </c>
    </row>
    <row r="469" spans="1:23" x14ac:dyDescent="0.45">
      <c r="A469" s="20">
        <v>1000518</v>
      </c>
      <c r="B469" s="20" t="s">
        <v>9431</v>
      </c>
      <c r="C469" s="20" t="s">
        <v>9728</v>
      </c>
      <c r="D469" s="20">
        <v>1751223957</v>
      </c>
      <c r="E469" s="20" t="str">
        <f>VLOOKUP(A469,'REPORTE'!$A$1:$AG$1961,5,0)</f>
        <v>ECUATORIANO(A)</v>
      </c>
      <c r="F469" s="20" t="str">
        <f>VLOOKUP(A469,'REPORTE'!$A$1:$AG$1961,18,0)</f>
        <v>M</v>
      </c>
      <c r="G469" s="20" t="str">
        <f>VLOOKUP(A469,'REPORTE'!$A$1:$AG$1961,6,0)</f>
        <v>NACIONAL</v>
      </c>
      <c r="H469" s="20" t="str">
        <f>VLOOKUP(A469,'REPORTE'!$A$1:$AG$1961,30,0)</f>
        <v>Secundaria</v>
      </c>
      <c r="I469" s="20" t="str">
        <f>VLOOKUP(A469,'REPORTE'!$A$1:$AG$1961,31,0)</f>
        <v>PICHINCHA</v>
      </c>
      <c r="J469" s="20" t="str">
        <f>VLOOKUP(A469,'REPORTE'!$A$1:$AG$1961,32,0)</f>
        <v>QUITO</v>
      </c>
      <c r="K469" s="20" t="str">
        <f>VLOOKUP(A469,'REPORTE'!$A$1:$AG$1961,33,0)</f>
        <v>COTOCOLLAO</v>
      </c>
      <c r="L469" s="20" t="str">
        <f>VLOOKUP(K469,PROVINCIAS!$F$1:$G$1171,2,0)</f>
        <v>URBANA</v>
      </c>
      <c r="M469" s="20">
        <v>1000587</v>
      </c>
      <c r="N469" s="20" t="s">
        <v>15374</v>
      </c>
      <c r="O469" s="20"/>
      <c r="P469" s="20">
        <v>0</v>
      </c>
      <c r="Q469" s="20" t="s">
        <v>11150</v>
      </c>
      <c r="R469" s="20" t="s">
        <v>11150</v>
      </c>
      <c r="S469" s="20" t="s">
        <v>11150</v>
      </c>
      <c r="T469" s="20" t="s">
        <v>11150</v>
      </c>
      <c r="U469" s="20" t="s">
        <v>11150</v>
      </c>
      <c r="V469" s="20" t="s">
        <v>11150</v>
      </c>
      <c r="W469" s="20">
        <v>0</v>
      </c>
    </row>
    <row r="470" spans="1:23" x14ac:dyDescent="0.45">
      <c r="A470" s="20">
        <v>1000519</v>
      </c>
      <c r="B470" s="20" t="s">
        <v>9431</v>
      </c>
      <c r="C470" s="20" t="s">
        <v>9655</v>
      </c>
      <c r="D470" s="20">
        <v>601658321</v>
      </c>
      <c r="E470" s="20" t="str">
        <f>VLOOKUP(A470,'REPORTE'!$A$1:$AG$1961,5,0)</f>
        <v>ECUATORIANO(A) INDIGENA</v>
      </c>
      <c r="F470" s="20" t="str">
        <f>VLOOKUP(A470,'REPORTE'!$A$1:$AG$1961,18,0)</f>
        <v>M</v>
      </c>
      <c r="G470" s="20" t="str">
        <f>VLOOKUP(A470,'REPORTE'!$A$1:$AG$1961,6,0)</f>
        <v>NACIONAL</v>
      </c>
      <c r="H470" s="20" t="str">
        <f>VLOOKUP(A470,'REPORTE'!$A$1:$AG$1961,30,0)</f>
        <v>Primaria</v>
      </c>
      <c r="I470" s="20" t="str">
        <f>VLOOKUP(A470,'REPORTE'!$A$1:$AG$1961,31,0)</f>
        <v>PICHINCHA</v>
      </c>
      <c r="J470" s="20" t="str">
        <f>VLOOKUP(A470,'REPORTE'!$A$1:$AG$1961,32,0)</f>
        <v>QUITO</v>
      </c>
      <c r="K470" s="20" t="str">
        <f>VLOOKUP(A470,'REPORTE'!$A$1:$AG$1961,33,0)</f>
        <v>COMITE DEL PUEBLO</v>
      </c>
      <c r="L470" s="20" t="str">
        <f>VLOOKUP(K470,PROVINCIAS!$F$1:$G$1171,2,0)</f>
        <v>URBANA</v>
      </c>
      <c r="M470" s="20">
        <v>1000588</v>
      </c>
      <c r="N470" s="20" t="s">
        <v>15374</v>
      </c>
      <c r="O470" s="20"/>
      <c r="P470" s="20">
        <v>166.8</v>
      </c>
      <c r="Q470" s="20" t="s">
        <v>11150</v>
      </c>
      <c r="R470" s="20" t="s">
        <v>11150</v>
      </c>
      <c r="S470" s="20" t="s">
        <v>11150</v>
      </c>
      <c r="T470" s="20" t="s">
        <v>11150</v>
      </c>
      <c r="U470" s="20" t="s">
        <v>11150</v>
      </c>
      <c r="V470" s="20" t="s">
        <v>11150</v>
      </c>
      <c r="W470" s="20">
        <v>166.8</v>
      </c>
    </row>
    <row r="471" spans="1:23" x14ac:dyDescent="0.45">
      <c r="A471" s="20">
        <v>1000520</v>
      </c>
      <c r="B471" s="20" t="s">
        <v>9431</v>
      </c>
      <c r="C471" s="20" t="s">
        <v>13902</v>
      </c>
      <c r="D471" s="20">
        <v>802704395</v>
      </c>
      <c r="E471" s="20" t="str">
        <f>VLOOKUP(A471,'REPORTE'!$A$1:$AG$1961,5,0)</f>
        <v>ECUATORIANO(A)</v>
      </c>
      <c r="F471" s="20" t="str">
        <f>VLOOKUP(A471,'REPORTE'!$A$1:$AG$1961,18,0)</f>
        <v>M</v>
      </c>
      <c r="G471" s="20" t="str">
        <f>VLOOKUP(A471,'REPORTE'!$A$1:$AG$1961,6,0)</f>
        <v>NACIONAL</v>
      </c>
      <c r="H471" s="20" t="str">
        <f>VLOOKUP(A471,'REPORTE'!$A$1:$AG$1961,30,0)</f>
        <v>Secundaria</v>
      </c>
      <c r="I471" s="20" t="str">
        <f>VLOOKUP(A471,'REPORTE'!$A$1:$AG$1961,31,0)</f>
        <v>PICHINCHA</v>
      </c>
      <c r="J471" s="20" t="str">
        <f>VLOOKUP(A471,'REPORTE'!$A$1:$AG$1961,32,0)</f>
        <v>QUITO</v>
      </c>
      <c r="K471" s="20" t="str">
        <f>VLOOKUP(A471,'REPORTE'!$A$1:$AG$1961,33,0)</f>
        <v>BELISARIO QUEVEDO</v>
      </c>
      <c r="L471" s="20" t="str">
        <f>VLOOKUP(K471,PROVINCIAS!$F$1:$G$1171,2,0)</f>
        <v>URBANA</v>
      </c>
      <c r="M471" s="20">
        <v>1000591</v>
      </c>
      <c r="N471" s="20" t="s">
        <v>15375</v>
      </c>
      <c r="O471" s="20">
        <v>44509</v>
      </c>
      <c r="P471" s="20">
        <v>3.59</v>
      </c>
      <c r="Q471" s="20" t="s">
        <v>11150</v>
      </c>
      <c r="R471" s="20" t="s">
        <v>11150</v>
      </c>
      <c r="S471" s="20" t="s">
        <v>11150</v>
      </c>
      <c r="T471" s="20" t="s">
        <v>11150</v>
      </c>
      <c r="U471" s="20" t="s">
        <v>11150</v>
      </c>
      <c r="V471" s="20" t="s">
        <v>11150</v>
      </c>
      <c r="W471" s="20">
        <v>3.59</v>
      </c>
    </row>
    <row r="472" spans="1:23" x14ac:dyDescent="0.45">
      <c r="A472" s="20">
        <v>1000522</v>
      </c>
      <c r="B472" s="20" t="s">
        <v>9431</v>
      </c>
      <c r="C472" s="20" t="s">
        <v>13903</v>
      </c>
      <c r="D472" s="20">
        <v>601636178</v>
      </c>
      <c r="E472" s="20" t="str">
        <f>VLOOKUP(A472,'REPORTE'!$A$1:$AG$1961,5,0)</f>
        <v>ECUATORIANO(A) INDIGENA</v>
      </c>
      <c r="F472" s="20" t="str">
        <f>VLOOKUP(A472,'REPORTE'!$A$1:$AG$1961,18,0)</f>
        <v>F</v>
      </c>
      <c r="G472" s="20" t="str">
        <f>VLOOKUP(A472,'REPORTE'!$A$1:$AG$1961,6,0)</f>
        <v>NACIONAL</v>
      </c>
      <c r="H472" s="20" t="str">
        <f>VLOOKUP(A472,'REPORTE'!$A$1:$AG$1961,30,0)</f>
        <v>Ninguna</v>
      </c>
      <c r="I472" s="20" t="str">
        <f>VLOOKUP(A472,'REPORTE'!$A$1:$AG$1961,31,0)</f>
        <v>CHIMBORAZO</v>
      </c>
      <c r="J472" s="20" t="str">
        <f>VLOOKUP(A472,'REPORTE'!$A$1:$AG$1961,32,0)</f>
        <v>RIOBAMBA</v>
      </c>
      <c r="K472" s="20" t="str">
        <f>VLOOKUP(A472,'REPORTE'!$A$1:$AG$1961,33,0)</f>
        <v>CACHA (CAB EN MACHANGARA)</v>
      </c>
      <c r="L472" s="20" t="str">
        <f>VLOOKUP(K472,PROVINCIAS!$F$1:$G$1171,2,0)</f>
        <v>RURAL</v>
      </c>
      <c r="M472" s="20">
        <v>1000593</v>
      </c>
      <c r="N472" s="20" t="s">
        <v>15375</v>
      </c>
      <c r="O472" s="20">
        <v>43900</v>
      </c>
      <c r="P472" s="20">
        <v>3.01</v>
      </c>
      <c r="Q472" s="20" t="s">
        <v>11150</v>
      </c>
      <c r="R472" s="20" t="s">
        <v>11150</v>
      </c>
      <c r="S472" s="20" t="s">
        <v>11150</v>
      </c>
      <c r="T472" s="20" t="s">
        <v>11150</v>
      </c>
      <c r="U472" s="20" t="s">
        <v>11150</v>
      </c>
      <c r="V472" s="20" t="s">
        <v>11150</v>
      </c>
      <c r="W472" s="20">
        <v>3.01</v>
      </c>
    </row>
    <row r="473" spans="1:23" x14ac:dyDescent="0.45">
      <c r="A473" s="20">
        <v>1000517</v>
      </c>
      <c r="B473" s="20" t="s">
        <v>9431</v>
      </c>
      <c r="C473" s="20" t="s">
        <v>13901</v>
      </c>
      <c r="D473" s="20">
        <v>1004097356</v>
      </c>
      <c r="E473" s="20" t="str">
        <f>VLOOKUP(A473,'REPORTE'!$A$1:$AG$1961,5,0)</f>
        <v>ECUATORIANO(A) INDIGENA</v>
      </c>
      <c r="F473" s="20" t="str">
        <f>VLOOKUP(A473,'REPORTE'!$A$1:$AG$1961,18,0)</f>
        <v>F</v>
      </c>
      <c r="G473" s="20" t="str">
        <f>VLOOKUP(A473,'REPORTE'!$A$1:$AG$1961,6,0)</f>
        <v>NACIONAL</v>
      </c>
      <c r="H473" s="20" t="str">
        <f>VLOOKUP(A473,'REPORTE'!$A$1:$AG$1961,30,0)</f>
        <v>Primaria</v>
      </c>
      <c r="I473" s="20" t="str">
        <f>VLOOKUP(A473,'REPORTE'!$A$1:$AG$1961,31,0)</f>
        <v>IMBABURA</v>
      </c>
      <c r="J473" s="20" t="str">
        <f>VLOOKUP(A473,'REPORTE'!$A$1:$AG$1961,32,0)</f>
        <v>OTAVALO</v>
      </c>
      <c r="K473" s="20" t="str">
        <f>VLOOKUP(A473,'REPORTE'!$A$1:$AG$1961,33,0)</f>
        <v>SAN RAFAEL</v>
      </c>
      <c r="L473" s="20" t="str">
        <f>VLOOKUP(K473,PROVINCIAS!$F$1:$G$1171,2,0)</f>
        <v>RURAL</v>
      </c>
      <c r="M473" s="20">
        <v>1000594</v>
      </c>
      <c r="N473" s="20" t="s">
        <v>15374</v>
      </c>
      <c r="O473" s="20"/>
      <c r="P473" s="20">
        <v>0.02</v>
      </c>
      <c r="Q473" s="20" t="s">
        <v>11150</v>
      </c>
      <c r="R473" s="20" t="s">
        <v>11150</v>
      </c>
      <c r="S473" s="20" t="s">
        <v>11150</v>
      </c>
      <c r="T473" s="20" t="s">
        <v>11150</v>
      </c>
      <c r="U473" s="20" t="s">
        <v>11150</v>
      </c>
      <c r="V473" s="20" t="s">
        <v>11150</v>
      </c>
      <c r="W473" s="20">
        <v>0.02</v>
      </c>
    </row>
    <row r="474" spans="1:23" x14ac:dyDescent="0.45">
      <c r="A474" s="20">
        <v>1000523</v>
      </c>
      <c r="B474" s="20" t="s">
        <v>9431</v>
      </c>
      <c r="C474" s="20" t="s">
        <v>13904</v>
      </c>
      <c r="D474" s="20">
        <v>1710293232</v>
      </c>
      <c r="E474" s="20" t="str">
        <f>VLOOKUP(A474,'REPORTE'!$A$1:$AG$1961,5,0)</f>
        <v>ECUATORIANO(A)</v>
      </c>
      <c r="F474" s="20" t="str">
        <f>VLOOKUP(A474,'REPORTE'!$A$1:$AG$1961,18,0)</f>
        <v>F</v>
      </c>
      <c r="G474" s="20" t="str">
        <f>VLOOKUP(A474,'REPORTE'!$A$1:$AG$1961,6,0)</f>
        <v>NACIONAL</v>
      </c>
      <c r="H474" s="20" t="str">
        <f>VLOOKUP(A474,'REPORTE'!$A$1:$AG$1961,30,0)</f>
        <v>Primaria</v>
      </c>
      <c r="I474" s="20" t="str">
        <f>VLOOKUP(A474,'REPORTE'!$A$1:$AG$1961,31,0)</f>
        <v>PICHINCHA</v>
      </c>
      <c r="J474" s="20" t="str">
        <f>VLOOKUP(A474,'REPORTE'!$A$1:$AG$1961,32,0)</f>
        <v>QUITO</v>
      </c>
      <c r="K474" s="20" t="str">
        <f>VLOOKUP(A474,'REPORTE'!$A$1:$AG$1961,33,0)</f>
        <v>GONZALEZ SUAREZ</v>
      </c>
      <c r="L474" s="20" t="str">
        <f>VLOOKUP(K474,PROVINCIAS!$F$1:$G$1171,2,0)</f>
        <v>URBANA</v>
      </c>
      <c r="M474" s="20">
        <v>1000595</v>
      </c>
      <c r="N474" s="20" t="s">
        <v>15374</v>
      </c>
      <c r="O474" s="20"/>
      <c r="P474" s="20">
        <v>15.03</v>
      </c>
      <c r="Q474" s="20" t="s">
        <v>11150</v>
      </c>
      <c r="R474" s="20" t="s">
        <v>11150</v>
      </c>
      <c r="S474" s="20" t="s">
        <v>11150</v>
      </c>
      <c r="T474" s="20" t="s">
        <v>11150</v>
      </c>
      <c r="U474" s="20" t="s">
        <v>11150</v>
      </c>
      <c r="V474" s="20" t="s">
        <v>11150</v>
      </c>
      <c r="W474" s="20">
        <v>15.03</v>
      </c>
    </row>
    <row r="475" spans="1:23" x14ac:dyDescent="0.45">
      <c r="A475" s="20">
        <v>1000524</v>
      </c>
      <c r="B475" s="20" t="s">
        <v>9431</v>
      </c>
      <c r="C475" s="20" t="s">
        <v>13905</v>
      </c>
      <c r="D475" s="20">
        <v>1716437296</v>
      </c>
      <c r="E475" s="20" t="str">
        <f>VLOOKUP(A475,'REPORTE'!$A$1:$AG$1961,5,0)</f>
        <v>ECUATORIANO(A)</v>
      </c>
      <c r="F475" s="20" t="str">
        <f>VLOOKUP(A475,'REPORTE'!$A$1:$AG$1961,18,0)</f>
        <v>F</v>
      </c>
      <c r="G475" s="20" t="str">
        <f>VLOOKUP(A475,'REPORTE'!$A$1:$AG$1961,6,0)</f>
        <v>NACIONAL</v>
      </c>
      <c r="H475" s="20" t="str">
        <f>VLOOKUP(A475,'REPORTE'!$A$1:$AG$1961,30,0)</f>
        <v>Primaria</v>
      </c>
      <c r="I475" s="20" t="str">
        <f>VLOOKUP(A475,'REPORTE'!$A$1:$AG$1961,31,0)</f>
        <v>PICHINCHA</v>
      </c>
      <c r="J475" s="20" t="str">
        <f>VLOOKUP(A475,'REPORTE'!$A$1:$AG$1961,32,0)</f>
        <v>QUITO</v>
      </c>
      <c r="K475" s="20" t="str">
        <f>VLOOKUP(A475,'REPORTE'!$A$1:$AG$1961,33,0)</f>
        <v>COTOCOLLAO</v>
      </c>
      <c r="L475" s="20" t="str">
        <f>VLOOKUP(K475,PROVINCIAS!$F$1:$G$1171,2,0)</f>
        <v>URBANA</v>
      </c>
      <c r="M475" s="20">
        <v>1000596</v>
      </c>
      <c r="N475" s="20" t="s">
        <v>15374</v>
      </c>
      <c r="O475" s="20"/>
      <c r="P475" s="20">
        <v>0.09</v>
      </c>
      <c r="Q475" s="20" t="s">
        <v>11150</v>
      </c>
      <c r="R475" s="20" t="s">
        <v>11150</v>
      </c>
      <c r="S475" s="20" t="s">
        <v>11150</v>
      </c>
      <c r="T475" s="20" t="s">
        <v>11150</v>
      </c>
      <c r="U475" s="20" t="s">
        <v>11150</v>
      </c>
      <c r="V475" s="20" t="s">
        <v>11150</v>
      </c>
      <c r="W475" s="20">
        <v>0.09</v>
      </c>
    </row>
    <row r="476" spans="1:23" x14ac:dyDescent="0.45">
      <c r="A476" s="20">
        <v>1000485</v>
      </c>
      <c r="B476" s="20" t="s">
        <v>9431</v>
      </c>
      <c r="C476" s="20" t="s">
        <v>13880</v>
      </c>
      <c r="D476" s="20">
        <v>1709794901</v>
      </c>
      <c r="E476" s="20" t="str">
        <f>VLOOKUP(A476,'REPORTE'!$A$1:$AG$1961,5,0)</f>
        <v>ECUATORIANO(A)</v>
      </c>
      <c r="F476" s="20" t="str">
        <f>VLOOKUP(A476,'REPORTE'!$A$1:$AG$1961,18,0)</f>
        <v>F</v>
      </c>
      <c r="G476" s="20" t="str">
        <f>VLOOKUP(A476,'REPORTE'!$A$1:$AG$1961,6,0)</f>
        <v>NACIONAL</v>
      </c>
      <c r="H476" s="20" t="str">
        <f>VLOOKUP(A476,'REPORTE'!$A$1:$AG$1961,30,0)</f>
        <v>Secundaria</v>
      </c>
      <c r="I476" s="20" t="str">
        <f>VLOOKUP(A476,'REPORTE'!$A$1:$AG$1961,31,0)</f>
        <v>PICHINCHA</v>
      </c>
      <c r="J476" s="20" t="str">
        <f>VLOOKUP(A476,'REPORTE'!$A$1:$AG$1961,32,0)</f>
        <v>QUITO</v>
      </c>
      <c r="K476" s="20" t="str">
        <f>VLOOKUP(A476,'REPORTE'!$A$1:$AG$1961,33,0)</f>
        <v>COTOCOLLAO</v>
      </c>
      <c r="L476" s="20" t="str">
        <f>VLOOKUP(K476,PROVINCIAS!$F$1:$G$1171,2,0)</f>
        <v>URBANA</v>
      </c>
      <c r="M476" s="20">
        <v>1000597</v>
      </c>
      <c r="N476" s="20" t="s">
        <v>15374</v>
      </c>
      <c r="O476" s="20"/>
      <c r="P476" s="20">
        <v>0.2</v>
      </c>
      <c r="Q476" s="20" t="s">
        <v>11150</v>
      </c>
      <c r="R476" s="20" t="s">
        <v>11150</v>
      </c>
      <c r="S476" s="20" t="s">
        <v>11150</v>
      </c>
      <c r="T476" s="20" t="s">
        <v>11150</v>
      </c>
      <c r="U476" s="20" t="s">
        <v>11150</v>
      </c>
      <c r="V476" s="20" t="s">
        <v>11150</v>
      </c>
      <c r="W476" s="20">
        <v>0.2</v>
      </c>
    </row>
    <row r="477" spans="1:23" x14ac:dyDescent="0.45">
      <c r="A477" s="20">
        <v>1000525</v>
      </c>
      <c r="B477" s="20" t="s">
        <v>9431</v>
      </c>
      <c r="C477" s="20" t="s">
        <v>13906</v>
      </c>
      <c r="D477" s="20">
        <v>602138174</v>
      </c>
      <c r="E477" s="20" t="str">
        <f>VLOOKUP(A477,'REPORTE'!$A$1:$AG$1961,5,0)</f>
        <v>ECUATORIANO(A) INDIGENA</v>
      </c>
      <c r="F477" s="20" t="str">
        <f>VLOOKUP(A477,'REPORTE'!$A$1:$AG$1961,18,0)</f>
        <v>F</v>
      </c>
      <c r="G477" s="20" t="str">
        <f>VLOOKUP(A477,'REPORTE'!$A$1:$AG$1961,6,0)</f>
        <v>NACIONAL</v>
      </c>
      <c r="H477" s="20" t="str">
        <f>VLOOKUP(A477,'REPORTE'!$A$1:$AG$1961,30,0)</f>
        <v>Primaria</v>
      </c>
      <c r="I477" s="20" t="str">
        <f>VLOOKUP(A477,'REPORTE'!$A$1:$AG$1961,31,0)</f>
        <v>CHIMBORAZO</v>
      </c>
      <c r="J477" s="20" t="str">
        <f>VLOOKUP(A477,'REPORTE'!$A$1:$AG$1961,32,0)</f>
        <v>RIOBAMBA</v>
      </c>
      <c r="K477" s="20" t="str">
        <f>VLOOKUP(A477,'REPORTE'!$A$1:$AG$1961,33,0)</f>
        <v>YARUQUIES</v>
      </c>
      <c r="L477" s="20" t="str">
        <f>VLOOKUP(K477,PROVINCIAS!$F$1:$G$1171,2,0)</f>
        <v>URBANA</v>
      </c>
      <c r="M477" s="20">
        <v>1000598</v>
      </c>
      <c r="N477" s="20" t="s">
        <v>15374</v>
      </c>
      <c r="O477" s="20"/>
      <c r="P477" s="20">
        <v>401.15</v>
      </c>
      <c r="Q477" s="20" t="s">
        <v>11150</v>
      </c>
      <c r="R477" s="20" t="s">
        <v>11150</v>
      </c>
      <c r="S477" s="20" t="s">
        <v>11150</v>
      </c>
      <c r="T477" s="20" t="s">
        <v>11150</v>
      </c>
      <c r="U477" s="20" t="s">
        <v>11150</v>
      </c>
      <c r="V477" s="20" t="s">
        <v>11150</v>
      </c>
      <c r="W477" s="20">
        <v>401.15</v>
      </c>
    </row>
    <row r="478" spans="1:23" x14ac:dyDescent="0.45">
      <c r="A478" s="20">
        <v>1000526</v>
      </c>
      <c r="B478" s="20" t="s">
        <v>9431</v>
      </c>
      <c r="C478" s="20" t="s">
        <v>13907</v>
      </c>
      <c r="D478" s="20">
        <v>1714472295</v>
      </c>
      <c r="E478" s="20" t="str">
        <f>VLOOKUP(A478,'REPORTE'!$A$1:$AG$1961,5,0)</f>
        <v>ECUATORIANO(A)</v>
      </c>
      <c r="F478" s="20" t="str">
        <f>VLOOKUP(A478,'REPORTE'!$A$1:$AG$1961,18,0)</f>
        <v>F</v>
      </c>
      <c r="G478" s="20" t="str">
        <f>VLOOKUP(A478,'REPORTE'!$A$1:$AG$1961,6,0)</f>
        <v>NACIONAL</v>
      </c>
      <c r="H478" s="20" t="str">
        <f>VLOOKUP(A478,'REPORTE'!$A$1:$AG$1961,30,0)</f>
        <v>Primaria</v>
      </c>
      <c r="I478" s="20" t="str">
        <f>VLOOKUP(A478,'REPORTE'!$A$1:$AG$1961,31,0)</f>
        <v>PICHINCHA</v>
      </c>
      <c r="J478" s="20" t="str">
        <f>VLOOKUP(A478,'REPORTE'!$A$1:$AG$1961,32,0)</f>
        <v>QUITO</v>
      </c>
      <c r="K478" s="20" t="str">
        <f>VLOOKUP(A478,'REPORTE'!$A$1:$AG$1961,33,0)</f>
        <v>POMASQUI</v>
      </c>
      <c r="L478" s="20" t="str">
        <f>VLOOKUP(K478,PROVINCIAS!$F$1:$G$1171,2,0)</f>
        <v>RURAL</v>
      </c>
      <c r="M478" s="20">
        <v>1000599</v>
      </c>
      <c r="N478" s="20" t="s">
        <v>15374</v>
      </c>
      <c r="O478" s="20"/>
      <c r="P478" s="20">
        <v>0.08</v>
      </c>
      <c r="Q478" s="20" t="s">
        <v>11150</v>
      </c>
      <c r="R478" s="20" t="s">
        <v>11150</v>
      </c>
      <c r="S478" s="20" t="s">
        <v>11150</v>
      </c>
      <c r="T478" s="20" t="s">
        <v>11150</v>
      </c>
      <c r="U478" s="20" t="s">
        <v>11150</v>
      </c>
      <c r="V478" s="20" t="s">
        <v>11150</v>
      </c>
      <c r="W478" s="20">
        <v>0.08</v>
      </c>
    </row>
    <row r="479" spans="1:23" x14ac:dyDescent="0.45">
      <c r="A479" s="20">
        <v>1000527</v>
      </c>
      <c r="B479" s="20" t="s">
        <v>9431</v>
      </c>
      <c r="C479" s="20" t="s">
        <v>13908</v>
      </c>
      <c r="D479" s="20">
        <v>1716958200</v>
      </c>
      <c r="E479" s="20" t="str">
        <f>VLOOKUP(A479,'REPORTE'!$A$1:$AG$1961,5,0)</f>
        <v>ECUATORIANO(A)</v>
      </c>
      <c r="F479" s="20" t="str">
        <f>VLOOKUP(A479,'REPORTE'!$A$1:$AG$1961,18,0)</f>
        <v>F</v>
      </c>
      <c r="G479" s="20" t="str">
        <f>VLOOKUP(A479,'REPORTE'!$A$1:$AG$1961,6,0)</f>
        <v>NACIONAL</v>
      </c>
      <c r="H479" s="20" t="str">
        <f>VLOOKUP(A479,'REPORTE'!$A$1:$AG$1961,30,0)</f>
        <v>Secundaria</v>
      </c>
      <c r="I479" s="20" t="str">
        <f>VLOOKUP(A479,'REPORTE'!$A$1:$AG$1961,31,0)</f>
        <v>PICHINCHA</v>
      </c>
      <c r="J479" s="20" t="str">
        <f>VLOOKUP(A479,'REPORTE'!$A$1:$AG$1961,32,0)</f>
        <v>QUITO</v>
      </c>
      <c r="K479" s="20" t="str">
        <f>VLOOKUP(A479,'REPORTE'!$A$1:$AG$1961,33,0)</f>
        <v>CONOCOTO</v>
      </c>
      <c r="L479" s="20" t="str">
        <f>VLOOKUP(K479,PROVINCIAS!$F$1:$G$1171,2,0)</f>
        <v>RURAL</v>
      </c>
      <c r="M479" s="20">
        <v>1000600</v>
      </c>
      <c r="N479" s="20" t="s">
        <v>15374</v>
      </c>
      <c r="O479" s="20"/>
      <c r="P479" s="20">
        <v>0</v>
      </c>
      <c r="Q479" s="20" t="s">
        <v>11150</v>
      </c>
      <c r="R479" s="20" t="s">
        <v>11150</v>
      </c>
      <c r="S479" s="20" t="s">
        <v>11150</v>
      </c>
      <c r="T479" s="20" t="s">
        <v>11150</v>
      </c>
      <c r="U479" s="20" t="s">
        <v>11150</v>
      </c>
      <c r="V479" s="20" t="s">
        <v>11150</v>
      </c>
      <c r="W479" s="20">
        <v>0</v>
      </c>
    </row>
    <row r="480" spans="1:23" x14ac:dyDescent="0.45">
      <c r="A480" s="20">
        <v>1000529</v>
      </c>
      <c r="B480" s="20" t="s">
        <v>9431</v>
      </c>
      <c r="C480" s="20" t="s">
        <v>9759</v>
      </c>
      <c r="D480" s="20">
        <v>1754749719</v>
      </c>
      <c r="E480" s="20" t="str">
        <f>VLOOKUP(A480,'REPORTE'!$A$1:$AG$1961,5,0)</f>
        <v>ECUATORIANO(A) INDIGENA</v>
      </c>
      <c r="F480" s="20" t="str">
        <f>VLOOKUP(A480,'REPORTE'!$A$1:$AG$1961,18,0)</f>
        <v>F</v>
      </c>
      <c r="G480" s="20" t="str">
        <f>VLOOKUP(A480,'REPORTE'!$A$1:$AG$1961,6,0)</f>
        <v>NACIONAL</v>
      </c>
      <c r="H480" s="20" t="str">
        <f>VLOOKUP(A480,'REPORTE'!$A$1:$AG$1961,30,0)</f>
        <v>Secundaria</v>
      </c>
      <c r="I480" s="20" t="str">
        <f>VLOOKUP(A480,'REPORTE'!$A$1:$AG$1961,31,0)</f>
        <v>CHIMBORAZO</v>
      </c>
      <c r="J480" s="20" t="str">
        <f>VLOOKUP(A480,'REPORTE'!$A$1:$AG$1961,32,0)</f>
        <v>RIOBAMBA</v>
      </c>
      <c r="K480" s="20" t="str">
        <f>VLOOKUP(A480,'REPORTE'!$A$1:$AG$1961,33,0)</f>
        <v>CACHA (CAB EN MACHANGARA)</v>
      </c>
      <c r="L480" s="20" t="str">
        <f>VLOOKUP(K480,PROVINCIAS!$F$1:$G$1171,2,0)</f>
        <v>RURAL</v>
      </c>
      <c r="M480" s="20">
        <v>1000602</v>
      </c>
      <c r="N480" s="20" t="s">
        <v>15374</v>
      </c>
      <c r="O480" s="20"/>
      <c r="P480" s="20">
        <v>0</v>
      </c>
      <c r="Q480" s="20" t="s">
        <v>11150</v>
      </c>
      <c r="R480" s="20" t="s">
        <v>11150</v>
      </c>
      <c r="S480" s="20" t="s">
        <v>11150</v>
      </c>
      <c r="T480" s="20" t="s">
        <v>11150</v>
      </c>
      <c r="U480" s="20" t="s">
        <v>11150</v>
      </c>
      <c r="V480" s="20" t="s">
        <v>11150</v>
      </c>
      <c r="W480" s="20">
        <v>0</v>
      </c>
    </row>
    <row r="481" spans="1:23" x14ac:dyDescent="0.45">
      <c r="A481" s="20">
        <v>1000530</v>
      </c>
      <c r="B481" s="20" t="s">
        <v>9431</v>
      </c>
      <c r="C481" s="20" t="s">
        <v>13909</v>
      </c>
      <c r="D481" s="20">
        <v>602301798</v>
      </c>
      <c r="E481" s="20" t="str">
        <f>VLOOKUP(A481,'REPORTE'!$A$1:$AG$1961,5,0)</f>
        <v>ECUATORIANO(A)</v>
      </c>
      <c r="F481" s="20" t="str">
        <f>VLOOKUP(A481,'REPORTE'!$A$1:$AG$1961,18,0)</f>
        <v>F</v>
      </c>
      <c r="G481" s="20" t="str">
        <f>VLOOKUP(A481,'REPORTE'!$A$1:$AG$1961,6,0)</f>
        <v>NACIONAL</v>
      </c>
      <c r="H481" s="20" t="str">
        <f>VLOOKUP(A481,'REPORTE'!$A$1:$AG$1961,30,0)</f>
        <v>Primaria</v>
      </c>
      <c r="I481" s="20" t="str">
        <f>VLOOKUP(A481,'REPORTE'!$A$1:$AG$1961,31,0)</f>
        <v>CHIMBORAZO</v>
      </c>
      <c r="J481" s="20" t="str">
        <f>VLOOKUP(A481,'REPORTE'!$A$1:$AG$1961,32,0)</f>
        <v>RIOBAMBA</v>
      </c>
      <c r="K481" s="20" t="str">
        <f>VLOOKUP(A481,'REPORTE'!$A$1:$AG$1961,33,0)</f>
        <v>LIZARZABURU</v>
      </c>
      <c r="L481" s="20" t="str">
        <f>VLOOKUP(K481,PROVINCIAS!$F$1:$G$1171,2,0)</f>
        <v>URBANA</v>
      </c>
      <c r="M481" s="20">
        <v>1000603</v>
      </c>
      <c r="N481" s="20" t="s">
        <v>15375</v>
      </c>
      <c r="O481" s="20">
        <v>44477</v>
      </c>
      <c r="P481" s="20">
        <v>23.24</v>
      </c>
      <c r="Q481" s="20" t="s">
        <v>11150</v>
      </c>
      <c r="R481" s="20" t="s">
        <v>11150</v>
      </c>
      <c r="S481" s="20" t="s">
        <v>11150</v>
      </c>
      <c r="T481" s="20" t="s">
        <v>11150</v>
      </c>
      <c r="U481" s="20" t="s">
        <v>11150</v>
      </c>
      <c r="V481" s="20" t="s">
        <v>11150</v>
      </c>
      <c r="W481" s="20">
        <v>23.24</v>
      </c>
    </row>
    <row r="482" spans="1:23" x14ac:dyDescent="0.45">
      <c r="A482" s="20">
        <v>1000531</v>
      </c>
      <c r="B482" s="20" t="s">
        <v>9431</v>
      </c>
      <c r="C482" s="20" t="s">
        <v>9732</v>
      </c>
      <c r="D482" s="20">
        <v>605703032</v>
      </c>
      <c r="E482" s="20" t="str">
        <f>VLOOKUP(A482,'REPORTE'!$A$1:$AG$1961,5,0)</f>
        <v>ECUATORIANO(A) INDIGENA</v>
      </c>
      <c r="F482" s="20" t="str">
        <f>VLOOKUP(A482,'REPORTE'!$A$1:$AG$1961,18,0)</f>
        <v>F</v>
      </c>
      <c r="G482" s="20" t="str">
        <f>VLOOKUP(A482,'REPORTE'!$A$1:$AG$1961,6,0)</f>
        <v>NACIONAL</v>
      </c>
      <c r="H482" s="20" t="str">
        <f>VLOOKUP(A482,'REPORTE'!$A$1:$AG$1961,30,0)</f>
        <v>Secundaria</v>
      </c>
      <c r="I482" s="20" t="str">
        <f>VLOOKUP(A482,'REPORTE'!$A$1:$AG$1961,31,0)</f>
        <v>CHIMBORAZO</v>
      </c>
      <c r="J482" s="20" t="str">
        <f>VLOOKUP(A482,'REPORTE'!$A$1:$AG$1961,32,0)</f>
        <v>RIOBAMBA</v>
      </c>
      <c r="K482" s="20" t="str">
        <f>VLOOKUP(A482,'REPORTE'!$A$1:$AG$1961,33,0)</f>
        <v>YARUQUIES</v>
      </c>
      <c r="L482" s="20" t="str">
        <f>VLOOKUP(K482,PROVINCIAS!$F$1:$G$1171,2,0)</f>
        <v>URBANA</v>
      </c>
      <c r="M482" s="20">
        <v>1000604</v>
      </c>
      <c r="N482" s="20" t="s">
        <v>15374</v>
      </c>
      <c r="O482" s="20"/>
      <c r="P482" s="20">
        <v>3.27</v>
      </c>
      <c r="Q482" s="20" t="s">
        <v>11150</v>
      </c>
      <c r="R482" s="20" t="s">
        <v>11150</v>
      </c>
      <c r="S482" s="20" t="s">
        <v>11150</v>
      </c>
      <c r="T482" s="20" t="s">
        <v>11150</v>
      </c>
      <c r="U482" s="20" t="s">
        <v>11150</v>
      </c>
      <c r="V482" s="20" t="s">
        <v>11150</v>
      </c>
      <c r="W482" s="20">
        <v>3.27</v>
      </c>
    </row>
    <row r="483" spans="1:23" x14ac:dyDescent="0.45">
      <c r="A483" s="20">
        <v>1000532</v>
      </c>
      <c r="B483" s="20" t="s">
        <v>9431</v>
      </c>
      <c r="C483" s="20" t="s">
        <v>10091</v>
      </c>
      <c r="D483" s="20">
        <v>1717775090</v>
      </c>
      <c r="E483" s="20" t="str">
        <f>VLOOKUP(A483,'REPORTE'!$A$1:$AG$1961,5,0)</f>
        <v>ECUATORIANO(A) INDIGENA</v>
      </c>
      <c r="F483" s="20" t="str">
        <f>VLOOKUP(A483,'REPORTE'!$A$1:$AG$1961,18,0)</f>
        <v>M</v>
      </c>
      <c r="G483" s="20" t="str">
        <f>VLOOKUP(A483,'REPORTE'!$A$1:$AG$1961,6,0)</f>
        <v>NACIONAL</v>
      </c>
      <c r="H483" s="20" t="str">
        <f>VLOOKUP(A483,'REPORTE'!$A$1:$AG$1961,30,0)</f>
        <v>Primaria</v>
      </c>
      <c r="I483" s="20" t="str">
        <f>VLOOKUP(A483,'REPORTE'!$A$1:$AG$1961,31,0)</f>
        <v>CHIMBORAZO</v>
      </c>
      <c r="J483" s="20" t="str">
        <f>VLOOKUP(A483,'REPORTE'!$A$1:$AG$1961,32,0)</f>
        <v>RIOBAMBA</v>
      </c>
      <c r="K483" s="20" t="str">
        <f>VLOOKUP(A483,'REPORTE'!$A$1:$AG$1961,33,0)</f>
        <v>YARUQUIES</v>
      </c>
      <c r="L483" s="20" t="str">
        <f>VLOOKUP(K483,PROVINCIAS!$F$1:$G$1171,2,0)</f>
        <v>URBANA</v>
      </c>
      <c r="M483" s="20">
        <v>1000605</v>
      </c>
      <c r="N483" s="20" t="s">
        <v>15374</v>
      </c>
      <c r="O483" s="20"/>
      <c r="P483" s="20">
        <v>0</v>
      </c>
      <c r="Q483" s="20" t="s">
        <v>11150</v>
      </c>
      <c r="R483" s="20" t="s">
        <v>11150</v>
      </c>
      <c r="S483" s="20" t="s">
        <v>11150</v>
      </c>
      <c r="T483" s="20" t="s">
        <v>11150</v>
      </c>
      <c r="U483" s="20" t="s">
        <v>11150</v>
      </c>
      <c r="V483" s="20" t="s">
        <v>11150</v>
      </c>
      <c r="W483" s="20">
        <v>0</v>
      </c>
    </row>
    <row r="484" spans="1:23" x14ac:dyDescent="0.45">
      <c r="A484" s="20">
        <v>1000533</v>
      </c>
      <c r="B484" s="20" t="s">
        <v>9431</v>
      </c>
      <c r="C484" s="20" t="s">
        <v>10021</v>
      </c>
      <c r="D484" s="20">
        <v>1722486253</v>
      </c>
      <c r="E484" s="20" t="str">
        <f>VLOOKUP(A484,'REPORTE'!$A$1:$AG$1961,5,0)</f>
        <v>ECUATORIANO(A) INDIGENA</v>
      </c>
      <c r="F484" s="20" t="str">
        <f>VLOOKUP(A484,'REPORTE'!$A$1:$AG$1961,18,0)</f>
        <v>M</v>
      </c>
      <c r="G484" s="20" t="str">
        <f>VLOOKUP(A484,'REPORTE'!$A$1:$AG$1961,6,0)</f>
        <v>NACIONAL</v>
      </c>
      <c r="H484" s="20" t="str">
        <f>VLOOKUP(A484,'REPORTE'!$A$1:$AG$1961,30,0)</f>
        <v>Primaria</v>
      </c>
      <c r="I484" s="20" t="str">
        <f>VLOOKUP(A484,'REPORTE'!$A$1:$AG$1961,31,0)</f>
        <v>CHIMBORAZO</v>
      </c>
      <c r="J484" s="20" t="str">
        <f>VLOOKUP(A484,'REPORTE'!$A$1:$AG$1961,32,0)</f>
        <v>RIOBAMBA</v>
      </c>
      <c r="K484" s="20" t="str">
        <f>VLOOKUP(A484,'REPORTE'!$A$1:$AG$1961,33,0)</f>
        <v>CACHA (CAB EN MACHANGARA)</v>
      </c>
      <c r="L484" s="20" t="str">
        <f>VLOOKUP(K484,PROVINCIAS!$F$1:$G$1171,2,0)</f>
        <v>RURAL</v>
      </c>
      <c r="M484" s="20">
        <v>1000606</v>
      </c>
      <c r="N484" s="20" t="s">
        <v>15374</v>
      </c>
      <c r="O484" s="20"/>
      <c r="P484" s="20">
        <v>0</v>
      </c>
      <c r="Q484" s="20" t="s">
        <v>11150</v>
      </c>
      <c r="R484" s="20" t="s">
        <v>11150</v>
      </c>
      <c r="S484" s="20" t="s">
        <v>11150</v>
      </c>
      <c r="T484" s="20" t="s">
        <v>11150</v>
      </c>
      <c r="U484" s="20" t="s">
        <v>11150</v>
      </c>
      <c r="V484" s="20" t="s">
        <v>11150</v>
      </c>
      <c r="W484" s="20">
        <v>0</v>
      </c>
    </row>
    <row r="485" spans="1:23" x14ac:dyDescent="0.45">
      <c r="A485" s="20">
        <v>1000535</v>
      </c>
      <c r="B485" s="20" t="s">
        <v>9431</v>
      </c>
      <c r="C485" s="20" t="s">
        <v>13911</v>
      </c>
      <c r="D485" s="20">
        <v>1709455263</v>
      </c>
      <c r="E485" s="20" t="str">
        <f>VLOOKUP(A485,'REPORTE'!$A$1:$AG$1961,5,0)</f>
        <v>ECUATORIANO(A)</v>
      </c>
      <c r="F485" s="20" t="str">
        <f>VLOOKUP(A485,'REPORTE'!$A$1:$AG$1961,18,0)</f>
        <v>F</v>
      </c>
      <c r="G485" s="20" t="str">
        <f>VLOOKUP(A485,'REPORTE'!$A$1:$AG$1961,6,0)</f>
        <v>NACIONAL</v>
      </c>
      <c r="H485" s="20" t="str">
        <f>VLOOKUP(A485,'REPORTE'!$A$1:$AG$1961,30,0)</f>
        <v>Primaria</v>
      </c>
      <c r="I485" s="20" t="str">
        <f>VLOOKUP(A485,'REPORTE'!$A$1:$AG$1961,31,0)</f>
        <v>COTOPAXI</v>
      </c>
      <c r="J485" s="20" t="str">
        <f>VLOOKUP(A485,'REPORTE'!$A$1:$AG$1961,32,0)</f>
        <v>LATACUNGA</v>
      </c>
      <c r="K485" s="20" t="str">
        <f>VLOOKUP(A485,'REPORTE'!$A$1:$AG$1961,33,0)</f>
        <v>ALAQUES (ALAQUEZ)</v>
      </c>
      <c r="L485" s="20" t="str">
        <f>VLOOKUP(K485,PROVINCIAS!$F$1:$G$1171,2,0)</f>
        <v>RURAL</v>
      </c>
      <c r="M485" s="20">
        <v>1000607</v>
      </c>
      <c r="N485" s="20" t="s">
        <v>15375</v>
      </c>
      <c r="O485" s="20">
        <v>43908</v>
      </c>
      <c r="P485" s="20">
        <v>3.01</v>
      </c>
      <c r="Q485" s="20" t="s">
        <v>11150</v>
      </c>
      <c r="R485" s="20" t="s">
        <v>11150</v>
      </c>
      <c r="S485" s="20" t="s">
        <v>11150</v>
      </c>
      <c r="T485" s="20" t="s">
        <v>11150</v>
      </c>
      <c r="U485" s="20" t="s">
        <v>11150</v>
      </c>
      <c r="V485" s="20" t="s">
        <v>11150</v>
      </c>
      <c r="W485" s="20">
        <v>3.01</v>
      </c>
    </row>
    <row r="486" spans="1:23" x14ac:dyDescent="0.45">
      <c r="A486" s="20">
        <v>1000536</v>
      </c>
      <c r="B486" s="20" t="s">
        <v>9431</v>
      </c>
      <c r="C486" s="20" t="s">
        <v>13912</v>
      </c>
      <c r="D486" s="20">
        <v>1711434751</v>
      </c>
      <c r="E486" s="20" t="str">
        <f>VLOOKUP(A486,'REPORTE'!$A$1:$AG$1961,5,0)</f>
        <v>ECUATORIANO(A)</v>
      </c>
      <c r="F486" s="20" t="str">
        <f>VLOOKUP(A486,'REPORTE'!$A$1:$AG$1961,18,0)</f>
        <v>M</v>
      </c>
      <c r="G486" s="20" t="str">
        <f>VLOOKUP(A486,'REPORTE'!$A$1:$AG$1961,6,0)</f>
        <v>NACIONAL</v>
      </c>
      <c r="H486" s="20" t="str">
        <f>VLOOKUP(A486,'REPORTE'!$A$1:$AG$1961,30,0)</f>
        <v>Secundaria</v>
      </c>
      <c r="I486" s="20" t="str">
        <f>VLOOKUP(A486,'REPORTE'!$A$1:$AG$1961,31,0)</f>
        <v>PICHINCHA</v>
      </c>
      <c r="J486" s="20" t="str">
        <f>VLOOKUP(A486,'REPORTE'!$A$1:$AG$1961,32,0)</f>
        <v>QUITO</v>
      </c>
      <c r="K486" s="20" t="str">
        <f>VLOOKUP(A486,'REPORTE'!$A$1:$AG$1961,33,0)</f>
        <v>SAN BLAS</v>
      </c>
      <c r="L486" s="20" t="str">
        <f>VLOOKUP(K486,PROVINCIAS!$F$1:$G$1171,2,0)</f>
        <v>URBANA</v>
      </c>
      <c r="M486" s="20">
        <v>1000608</v>
      </c>
      <c r="N486" s="20" t="s">
        <v>15375</v>
      </c>
      <c r="O486" s="20">
        <v>43908</v>
      </c>
      <c r="P486" s="20">
        <v>3.01</v>
      </c>
      <c r="Q486" s="20" t="s">
        <v>11150</v>
      </c>
      <c r="R486" s="20" t="s">
        <v>11150</v>
      </c>
      <c r="S486" s="20" t="s">
        <v>11150</v>
      </c>
      <c r="T486" s="20" t="s">
        <v>11150</v>
      </c>
      <c r="U486" s="20" t="s">
        <v>11150</v>
      </c>
      <c r="V486" s="20" t="s">
        <v>11150</v>
      </c>
      <c r="W486" s="20">
        <v>3.01</v>
      </c>
    </row>
    <row r="487" spans="1:23" x14ac:dyDescent="0.45">
      <c r="A487" s="20">
        <v>1000537</v>
      </c>
      <c r="B487" s="20" t="s">
        <v>9431</v>
      </c>
      <c r="C487" s="20" t="s">
        <v>13913</v>
      </c>
      <c r="D487" s="20">
        <v>1750199851</v>
      </c>
      <c r="E487" s="20" t="str">
        <f>VLOOKUP(A487,'REPORTE'!$A$1:$AG$1961,5,0)</f>
        <v>ECUATORIANO(A) INDIGENA</v>
      </c>
      <c r="F487" s="20" t="str">
        <f>VLOOKUP(A487,'REPORTE'!$A$1:$AG$1961,18,0)</f>
        <v>F</v>
      </c>
      <c r="G487" s="20" t="str">
        <f>VLOOKUP(A487,'REPORTE'!$A$1:$AG$1961,6,0)</f>
        <v>NACIONAL</v>
      </c>
      <c r="H487" s="20" t="str">
        <f>VLOOKUP(A487,'REPORTE'!$A$1:$AG$1961,30,0)</f>
        <v>Universitaria</v>
      </c>
      <c r="I487" s="20" t="str">
        <f>VLOOKUP(A487,'REPORTE'!$A$1:$AG$1961,31,0)</f>
        <v>PICHINCHA</v>
      </c>
      <c r="J487" s="20" t="str">
        <f>VLOOKUP(A487,'REPORTE'!$A$1:$AG$1961,32,0)</f>
        <v>QUITO</v>
      </c>
      <c r="K487" s="20" t="str">
        <f>VLOOKUP(A487,'REPORTE'!$A$1:$AG$1961,33,0)</f>
        <v>COTOCOLLAO</v>
      </c>
      <c r="L487" s="20" t="str">
        <f>VLOOKUP(K487,PROVINCIAS!$F$1:$G$1171,2,0)</f>
        <v>URBANA</v>
      </c>
      <c r="M487" s="20">
        <v>1000609</v>
      </c>
      <c r="N487" s="20" t="s">
        <v>15374</v>
      </c>
      <c r="O487" s="20"/>
      <c r="P487" s="20">
        <v>6.56</v>
      </c>
      <c r="Q487" s="20" t="s">
        <v>11150</v>
      </c>
      <c r="R487" s="20" t="s">
        <v>11150</v>
      </c>
      <c r="S487" s="20" t="s">
        <v>11150</v>
      </c>
      <c r="T487" s="20" t="s">
        <v>11150</v>
      </c>
      <c r="U487" s="20" t="s">
        <v>11150</v>
      </c>
      <c r="V487" s="20" t="s">
        <v>11150</v>
      </c>
      <c r="W487" s="20">
        <v>6.56</v>
      </c>
    </row>
    <row r="488" spans="1:23" x14ac:dyDescent="0.45">
      <c r="A488" s="20">
        <v>1000538</v>
      </c>
      <c r="B488" s="20" t="s">
        <v>9431</v>
      </c>
      <c r="C488" s="20" t="s">
        <v>10094</v>
      </c>
      <c r="D488" s="20">
        <v>1705041117</v>
      </c>
      <c r="E488" s="20" t="str">
        <f>VLOOKUP(A488,'REPORTE'!$A$1:$AG$1961,5,0)</f>
        <v>ECUATORIANO(A)</v>
      </c>
      <c r="F488" s="20" t="str">
        <f>VLOOKUP(A488,'REPORTE'!$A$1:$AG$1961,18,0)</f>
        <v>M</v>
      </c>
      <c r="G488" s="20" t="str">
        <f>VLOOKUP(A488,'REPORTE'!$A$1:$AG$1961,6,0)</f>
        <v>NACIONAL</v>
      </c>
      <c r="H488" s="20" t="str">
        <f>VLOOKUP(A488,'REPORTE'!$A$1:$AG$1961,30,0)</f>
        <v>Secundaria</v>
      </c>
      <c r="I488" s="20" t="str">
        <f>VLOOKUP(A488,'REPORTE'!$A$1:$AG$1961,31,0)</f>
        <v>PICHINCHA</v>
      </c>
      <c r="J488" s="20" t="str">
        <f>VLOOKUP(A488,'REPORTE'!$A$1:$AG$1961,32,0)</f>
        <v>QUITO</v>
      </c>
      <c r="K488" s="20" t="str">
        <f>VLOOKUP(A488,'REPORTE'!$A$1:$AG$1961,33,0)</f>
        <v>GONZALEZ SUAREZ</v>
      </c>
      <c r="L488" s="20" t="str">
        <f>VLOOKUP(K488,PROVINCIAS!$F$1:$G$1171,2,0)</f>
        <v>URBANA</v>
      </c>
      <c r="M488" s="20">
        <v>1000610</v>
      </c>
      <c r="N488" s="20" t="s">
        <v>15374</v>
      </c>
      <c r="O488" s="20"/>
      <c r="P488" s="20">
        <v>0.17</v>
      </c>
      <c r="Q488" s="20" t="s">
        <v>11150</v>
      </c>
      <c r="R488" s="20" t="s">
        <v>11150</v>
      </c>
      <c r="S488" s="20" t="s">
        <v>11150</v>
      </c>
      <c r="T488" s="20" t="s">
        <v>13703</v>
      </c>
      <c r="U488" s="20" t="s">
        <v>11150</v>
      </c>
      <c r="V488" s="20" t="s">
        <v>12078</v>
      </c>
      <c r="W488" s="20">
        <v>200.17</v>
      </c>
    </row>
    <row r="489" spans="1:23" x14ac:dyDescent="0.45">
      <c r="A489" s="20">
        <v>1000539</v>
      </c>
      <c r="B489" s="20" t="s">
        <v>9431</v>
      </c>
      <c r="C489" s="20" t="s">
        <v>13914</v>
      </c>
      <c r="D489" s="20">
        <v>1721183265</v>
      </c>
      <c r="E489" s="20" t="str">
        <f>VLOOKUP(A489,'REPORTE'!$A$1:$AG$1961,5,0)</f>
        <v>ECUATORIANO(A)</v>
      </c>
      <c r="F489" s="20" t="str">
        <f>VLOOKUP(A489,'REPORTE'!$A$1:$AG$1961,18,0)</f>
        <v>F</v>
      </c>
      <c r="G489" s="20" t="str">
        <f>VLOOKUP(A489,'REPORTE'!$A$1:$AG$1961,6,0)</f>
        <v>NACIONAL</v>
      </c>
      <c r="H489" s="20" t="str">
        <f>VLOOKUP(A489,'REPORTE'!$A$1:$AG$1961,30,0)</f>
        <v>Primaria</v>
      </c>
      <c r="I489" s="20" t="str">
        <f>VLOOKUP(A489,'REPORTE'!$A$1:$AG$1961,31,0)</f>
        <v>LOS RIOS</v>
      </c>
      <c r="J489" s="20" t="str">
        <f>VLOOKUP(A489,'REPORTE'!$A$1:$AG$1961,32,0)</f>
        <v>VENTANAS</v>
      </c>
      <c r="K489" s="20" t="str">
        <f>VLOOKUP(A489,'REPORTE'!$A$1:$AG$1961,33,0)</f>
        <v>VENTANAS</v>
      </c>
      <c r="L489" s="20" t="str">
        <f>VLOOKUP(K489,PROVINCIAS!$F$1:$G$1171,2,0)</f>
        <v>URBANA</v>
      </c>
      <c r="M489" s="20">
        <v>1000611</v>
      </c>
      <c r="N489" s="20" t="s">
        <v>15375</v>
      </c>
      <c r="O489" s="20">
        <v>43909</v>
      </c>
      <c r="P489" s="20">
        <v>3.01</v>
      </c>
      <c r="Q489" s="20" t="s">
        <v>11150</v>
      </c>
      <c r="R489" s="20" t="s">
        <v>11150</v>
      </c>
      <c r="S489" s="20" t="s">
        <v>11150</v>
      </c>
      <c r="T489" s="20" t="s">
        <v>11150</v>
      </c>
      <c r="U489" s="20" t="s">
        <v>11150</v>
      </c>
      <c r="V489" s="20" t="s">
        <v>11150</v>
      </c>
      <c r="W489" s="20">
        <v>3.01</v>
      </c>
    </row>
    <row r="490" spans="1:23" x14ac:dyDescent="0.45">
      <c r="A490" s="20">
        <v>1000540</v>
      </c>
      <c r="B490" s="20" t="s">
        <v>9431</v>
      </c>
      <c r="C490" s="20" t="s">
        <v>13915</v>
      </c>
      <c r="D490" s="20">
        <v>604472118</v>
      </c>
      <c r="E490" s="20" t="str">
        <f>VLOOKUP(A490,'REPORTE'!$A$1:$AG$1961,5,0)</f>
        <v>ECUATORIANO(A) INDIGENA</v>
      </c>
      <c r="F490" s="20" t="str">
        <f>VLOOKUP(A490,'REPORTE'!$A$1:$AG$1961,18,0)</f>
        <v>F</v>
      </c>
      <c r="G490" s="20" t="str">
        <f>VLOOKUP(A490,'REPORTE'!$A$1:$AG$1961,6,0)</f>
        <v>NACIONAL</v>
      </c>
      <c r="H490" s="20" t="str">
        <f>VLOOKUP(A490,'REPORTE'!$A$1:$AG$1961,30,0)</f>
        <v>Primaria</v>
      </c>
      <c r="I490" s="20" t="str">
        <f>VLOOKUP(A490,'REPORTE'!$A$1:$AG$1961,31,0)</f>
        <v>CHIMBORAZO</v>
      </c>
      <c r="J490" s="20" t="str">
        <f>VLOOKUP(A490,'REPORTE'!$A$1:$AG$1961,32,0)</f>
        <v>RIOBAMBA</v>
      </c>
      <c r="K490" s="20" t="str">
        <f>VLOOKUP(A490,'REPORTE'!$A$1:$AG$1961,33,0)</f>
        <v>YARUQUIES</v>
      </c>
      <c r="L490" s="20" t="str">
        <f>VLOOKUP(K490,PROVINCIAS!$F$1:$G$1171,2,0)</f>
        <v>URBANA</v>
      </c>
      <c r="M490" s="20">
        <v>1000612</v>
      </c>
      <c r="N490" s="20" t="s">
        <v>15375</v>
      </c>
      <c r="O490" s="20">
        <v>43909</v>
      </c>
      <c r="P490" s="20">
        <v>3.01</v>
      </c>
      <c r="Q490" s="20" t="s">
        <v>11150</v>
      </c>
      <c r="R490" s="20" t="s">
        <v>11150</v>
      </c>
      <c r="S490" s="20" t="s">
        <v>11150</v>
      </c>
      <c r="T490" s="20" t="s">
        <v>11150</v>
      </c>
      <c r="U490" s="20" t="s">
        <v>11150</v>
      </c>
      <c r="V490" s="20" t="s">
        <v>11150</v>
      </c>
      <c r="W490" s="20">
        <v>3.01</v>
      </c>
    </row>
    <row r="491" spans="1:23" x14ac:dyDescent="0.45">
      <c r="A491" s="20">
        <v>1000541</v>
      </c>
      <c r="B491" s="20" t="s">
        <v>9431</v>
      </c>
      <c r="C491" s="20" t="s">
        <v>13916</v>
      </c>
      <c r="D491" s="20">
        <v>602580086</v>
      </c>
      <c r="E491" s="20" t="str">
        <f>VLOOKUP(A491,'REPORTE'!$A$1:$AG$1961,5,0)</f>
        <v>ECUATORIANO(A)</v>
      </c>
      <c r="F491" s="20" t="str">
        <f>VLOOKUP(A491,'REPORTE'!$A$1:$AG$1961,18,0)</f>
        <v>F</v>
      </c>
      <c r="G491" s="20" t="str">
        <f>VLOOKUP(A491,'REPORTE'!$A$1:$AG$1961,6,0)</f>
        <v>NACIONAL</v>
      </c>
      <c r="H491" s="20" t="str">
        <f>VLOOKUP(A491,'REPORTE'!$A$1:$AG$1961,30,0)</f>
        <v>Universitaria</v>
      </c>
      <c r="I491" s="20" t="str">
        <f>VLOOKUP(A491,'REPORTE'!$A$1:$AG$1961,31,0)</f>
        <v>CHIMBORAZO</v>
      </c>
      <c r="J491" s="20" t="str">
        <f>VLOOKUP(A491,'REPORTE'!$A$1:$AG$1961,32,0)</f>
        <v>RIOBAMBA</v>
      </c>
      <c r="K491" s="20" t="str">
        <f>VLOOKUP(A491,'REPORTE'!$A$1:$AG$1961,33,0)</f>
        <v>VELOZ</v>
      </c>
      <c r="L491" s="20" t="str">
        <f>VLOOKUP(K491,PROVINCIAS!$F$1:$G$1171,2,0)</f>
        <v>URBANA</v>
      </c>
      <c r="M491" s="20">
        <v>1000613</v>
      </c>
      <c r="N491" s="20" t="s">
        <v>15374</v>
      </c>
      <c r="O491" s="20"/>
      <c r="P491" s="20">
        <v>2.79</v>
      </c>
      <c r="Q491" s="20" t="s">
        <v>11150</v>
      </c>
      <c r="R491" s="20" t="s">
        <v>11150</v>
      </c>
      <c r="S491" s="20" t="s">
        <v>11150</v>
      </c>
      <c r="T491" s="20" t="s">
        <v>11150</v>
      </c>
      <c r="U491" s="20" t="s">
        <v>11150</v>
      </c>
      <c r="V491" s="20" t="s">
        <v>11150</v>
      </c>
      <c r="W491" s="20">
        <v>2.79</v>
      </c>
    </row>
    <row r="492" spans="1:23" x14ac:dyDescent="0.45">
      <c r="A492" s="20">
        <v>1000544</v>
      </c>
      <c r="B492" s="20" t="s">
        <v>9431</v>
      </c>
      <c r="C492" s="20" t="s">
        <v>13918</v>
      </c>
      <c r="D492" s="20">
        <v>603736232</v>
      </c>
      <c r="E492" s="20" t="str">
        <f>VLOOKUP(A492,'REPORTE'!$A$1:$AG$1961,5,0)</f>
        <v>ECUATORIANO(A) INDIGENA</v>
      </c>
      <c r="F492" s="20" t="str">
        <f>VLOOKUP(A492,'REPORTE'!$A$1:$AG$1961,18,0)</f>
        <v>F</v>
      </c>
      <c r="G492" s="20" t="str">
        <f>VLOOKUP(A492,'REPORTE'!$A$1:$AG$1961,6,0)</f>
        <v>NACIONAL</v>
      </c>
      <c r="H492" s="20" t="str">
        <f>VLOOKUP(A492,'REPORTE'!$A$1:$AG$1961,30,0)</f>
        <v>Primaria</v>
      </c>
      <c r="I492" s="20" t="str">
        <f>VLOOKUP(A492,'REPORTE'!$A$1:$AG$1961,31,0)</f>
        <v>CHIMBORAZO</v>
      </c>
      <c r="J492" s="20" t="str">
        <f>VLOOKUP(A492,'REPORTE'!$A$1:$AG$1961,32,0)</f>
        <v>GUAMOTE</v>
      </c>
      <c r="K492" s="20" t="str">
        <f>VLOOKUP(A492,'REPORTE'!$A$1:$AG$1961,33,0)</f>
        <v>PALMIRA</v>
      </c>
      <c r="L492" s="20" t="str">
        <f>VLOOKUP(K492,PROVINCIAS!$F$1:$G$1171,2,0)</f>
        <v>RURAL</v>
      </c>
      <c r="M492" s="20">
        <v>1000614</v>
      </c>
      <c r="N492" s="20" t="s">
        <v>15374</v>
      </c>
      <c r="O492" s="20"/>
      <c r="P492" s="20">
        <v>81.48</v>
      </c>
      <c r="Q492" s="20" t="s">
        <v>11150</v>
      </c>
      <c r="R492" s="20" t="s">
        <v>11150</v>
      </c>
      <c r="S492" s="20" t="s">
        <v>11150</v>
      </c>
      <c r="T492" s="20" t="s">
        <v>11150</v>
      </c>
      <c r="U492" s="20" t="s">
        <v>11150</v>
      </c>
      <c r="V492" s="20" t="s">
        <v>11150</v>
      </c>
      <c r="W492" s="20">
        <v>81.48</v>
      </c>
    </row>
    <row r="493" spans="1:23" x14ac:dyDescent="0.45">
      <c r="A493" s="20">
        <v>1000545</v>
      </c>
      <c r="B493" s="20" t="s">
        <v>9431</v>
      </c>
      <c r="C493" s="20" t="s">
        <v>13919</v>
      </c>
      <c r="D493" s="20">
        <v>1722492327</v>
      </c>
      <c r="E493" s="20" t="str">
        <f>VLOOKUP(A493,'REPORTE'!$A$1:$AG$1961,5,0)</f>
        <v>ECUATORIANO(A) INDIGENA</v>
      </c>
      <c r="F493" s="20" t="str">
        <f>VLOOKUP(A493,'REPORTE'!$A$1:$AG$1961,18,0)</f>
        <v>M</v>
      </c>
      <c r="G493" s="20" t="str">
        <f>VLOOKUP(A493,'REPORTE'!$A$1:$AG$1961,6,0)</f>
        <v>NACIONAL</v>
      </c>
      <c r="H493" s="20" t="str">
        <f>VLOOKUP(A493,'REPORTE'!$A$1:$AG$1961,30,0)</f>
        <v>Primaria</v>
      </c>
      <c r="I493" s="20" t="str">
        <f>VLOOKUP(A493,'REPORTE'!$A$1:$AG$1961,31,0)</f>
        <v>PICHINCHA</v>
      </c>
      <c r="J493" s="20" t="str">
        <f>VLOOKUP(A493,'REPORTE'!$A$1:$AG$1961,32,0)</f>
        <v>QUITO</v>
      </c>
      <c r="K493" s="20" t="str">
        <f>VLOOKUP(A493,'REPORTE'!$A$1:$AG$1961,33,0)</f>
        <v>EL INCA</v>
      </c>
      <c r="L493" s="20" t="str">
        <f>VLOOKUP(K493,PROVINCIAS!$F$1:$G$1171,2,0)</f>
        <v>URBANA</v>
      </c>
      <c r="M493" s="20">
        <v>1000615</v>
      </c>
      <c r="N493" s="20" t="s">
        <v>15374</v>
      </c>
      <c r="O493" s="20"/>
      <c r="P493" s="20">
        <v>0.05</v>
      </c>
      <c r="Q493" s="20" t="s">
        <v>11150</v>
      </c>
      <c r="R493" s="20" t="s">
        <v>11150</v>
      </c>
      <c r="S493" s="20" t="s">
        <v>11150</v>
      </c>
      <c r="T493" s="20" t="s">
        <v>11150</v>
      </c>
      <c r="U493" s="20" t="s">
        <v>11150</v>
      </c>
      <c r="V493" s="20" t="s">
        <v>11150</v>
      </c>
      <c r="W493" s="20">
        <v>0.05</v>
      </c>
    </row>
    <row r="494" spans="1:23" x14ac:dyDescent="0.45">
      <c r="A494" s="20">
        <v>1000543</v>
      </c>
      <c r="B494" s="20" t="s">
        <v>9431</v>
      </c>
      <c r="C494" s="20" t="s">
        <v>9911</v>
      </c>
      <c r="D494" s="20">
        <v>601865033</v>
      </c>
      <c r="E494" s="20" t="str">
        <f>VLOOKUP(A494,'REPORTE'!$A$1:$AG$1961,5,0)</f>
        <v>ECUATORIANO(A) INDIGENA</v>
      </c>
      <c r="F494" s="20" t="str">
        <f>VLOOKUP(A494,'REPORTE'!$A$1:$AG$1961,18,0)</f>
        <v>M</v>
      </c>
      <c r="G494" s="20" t="str">
        <f>VLOOKUP(A494,'REPORTE'!$A$1:$AG$1961,6,0)</f>
        <v>NACIONAL</v>
      </c>
      <c r="H494" s="20" t="str">
        <f>VLOOKUP(A494,'REPORTE'!$A$1:$AG$1961,30,0)</f>
        <v>Secundaria</v>
      </c>
      <c r="I494" s="20" t="str">
        <f>VLOOKUP(A494,'REPORTE'!$A$1:$AG$1961,31,0)</f>
        <v>PICHINCHA</v>
      </c>
      <c r="J494" s="20" t="str">
        <f>VLOOKUP(A494,'REPORTE'!$A$1:$AG$1961,32,0)</f>
        <v>QUITO</v>
      </c>
      <c r="K494" s="20" t="str">
        <f>VLOOKUP(A494,'REPORTE'!$A$1:$AG$1961,33,0)</f>
        <v>COTOCOLLAO</v>
      </c>
      <c r="L494" s="20" t="str">
        <f>VLOOKUP(K494,PROVINCIAS!$F$1:$G$1171,2,0)</f>
        <v>URBANA</v>
      </c>
      <c r="M494" s="20">
        <v>1000616</v>
      </c>
      <c r="N494" s="20" t="s">
        <v>15374</v>
      </c>
      <c r="O494" s="20"/>
      <c r="P494" s="20">
        <v>0.02</v>
      </c>
      <c r="Q494" s="20" t="s">
        <v>11150</v>
      </c>
      <c r="R494" s="20" t="s">
        <v>11150</v>
      </c>
      <c r="S494" s="20" t="s">
        <v>11150</v>
      </c>
      <c r="T494" s="20" t="s">
        <v>13740</v>
      </c>
      <c r="U494" s="20" t="s">
        <v>11150</v>
      </c>
      <c r="V494" s="20" t="s">
        <v>11150</v>
      </c>
      <c r="W494" s="20">
        <v>42.02</v>
      </c>
    </row>
    <row r="495" spans="1:23" x14ac:dyDescent="0.45">
      <c r="A495" s="20">
        <v>1000542</v>
      </c>
      <c r="B495" s="20" t="s">
        <v>9431</v>
      </c>
      <c r="C495" s="20" t="s">
        <v>13917</v>
      </c>
      <c r="D495" s="20">
        <v>605304971</v>
      </c>
      <c r="E495" s="20" t="str">
        <f>VLOOKUP(A495,'REPORTE'!$A$1:$AG$1961,5,0)</f>
        <v>ECUATORIANO(A) INDIGENA</v>
      </c>
      <c r="F495" s="20" t="str">
        <f>VLOOKUP(A495,'REPORTE'!$A$1:$AG$1961,18,0)</f>
        <v>M</v>
      </c>
      <c r="G495" s="20" t="str">
        <f>VLOOKUP(A495,'REPORTE'!$A$1:$AG$1961,6,0)</f>
        <v>NACIONAL</v>
      </c>
      <c r="H495" s="20" t="str">
        <f>VLOOKUP(A495,'REPORTE'!$A$1:$AG$1961,30,0)</f>
        <v>Secundaria</v>
      </c>
      <c r="I495" s="20" t="str">
        <f>VLOOKUP(A495,'REPORTE'!$A$1:$AG$1961,31,0)</f>
        <v>PICHINCHA</v>
      </c>
      <c r="J495" s="20" t="str">
        <f>VLOOKUP(A495,'REPORTE'!$A$1:$AG$1961,32,0)</f>
        <v>QUITO</v>
      </c>
      <c r="K495" s="20" t="str">
        <f>VLOOKUP(A495,'REPORTE'!$A$1:$AG$1961,33,0)</f>
        <v>COTOCOLLAO</v>
      </c>
      <c r="L495" s="20" t="str">
        <f>VLOOKUP(K495,PROVINCIAS!$F$1:$G$1171,2,0)</f>
        <v>URBANA</v>
      </c>
      <c r="M495" s="20">
        <v>1000617</v>
      </c>
      <c r="N495" s="20" t="s">
        <v>15375</v>
      </c>
      <c r="O495" s="20">
        <v>43731</v>
      </c>
      <c r="P495" s="20">
        <v>0</v>
      </c>
      <c r="Q495" s="20" t="s">
        <v>11150</v>
      </c>
      <c r="R495" s="20" t="s">
        <v>11150</v>
      </c>
      <c r="S495" s="20" t="s">
        <v>11150</v>
      </c>
      <c r="T495" s="20" t="s">
        <v>11150</v>
      </c>
      <c r="U495" s="20" t="s">
        <v>11150</v>
      </c>
      <c r="V495" s="20" t="s">
        <v>11150</v>
      </c>
      <c r="W495" s="20">
        <v>0</v>
      </c>
    </row>
    <row r="496" spans="1:23" x14ac:dyDescent="0.45">
      <c r="A496" s="20">
        <v>1000546</v>
      </c>
      <c r="B496" s="20" t="s">
        <v>9431</v>
      </c>
      <c r="C496" s="20" t="s">
        <v>13920</v>
      </c>
      <c r="D496" s="20">
        <v>604321299</v>
      </c>
      <c r="E496" s="20" t="str">
        <f>VLOOKUP(A496,'REPORTE'!$A$1:$AG$1961,5,0)</f>
        <v>ECUATORIANO(A) INDIGENA</v>
      </c>
      <c r="F496" s="20" t="str">
        <f>VLOOKUP(A496,'REPORTE'!$A$1:$AG$1961,18,0)</f>
        <v>M</v>
      </c>
      <c r="G496" s="20" t="str">
        <f>VLOOKUP(A496,'REPORTE'!$A$1:$AG$1961,6,0)</f>
        <v>NACIONAL</v>
      </c>
      <c r="H496" s="20" t="str">
        <f>VLOOKUP(A496,'REPORTE'!$A$1:$AG$1961,30,0)</f>
        <v>Universitaria</v>
      </c>
      <c r="I496" s="20" t="str">
        <f>VLOOKUP(A496,'REPORTE'!$A$1:$AG$1961,31,0)</f>
        <v>PICHINCHA</v>
      </c>
      <c r="J496" s="20" t="str">
        <f>VLOOKUP(A496,'REPORTE'!$A$1:$AG$1961,32,0)</f>
        <v>QUITO</v>
      </c>
      <c r="K496" s="20" t="str">
        <f>VLOOKUP(A496,'REPORTE'!$A$1:$AG$1961,33,0)</f>
        <v>COTOCOLLAO</v>
      </c>
      <c r="L496" s="20" t="str">
        <f>VLOOKUP(K496,PROVINCIAS!$F$1:$G$1171,2,0)</f>
        <v>URBANA</v>
      </c>
      <c r="M496" s="20">
        <v>1000618</v>
      </c>
      <c r="N496" s="20" t="s">
        <v>15375</v>
      </c>
      <c r="O496" s="20">
        <v>43912</v>
      </c>
      <c r="P496" s="20">
        <v>3.01</v>
      </c>
      <c r="Q496" s="20" t="s">
        <v>11150</v>
      </c>
      <c r="R496" s="20" t="s">
        <v>11150</v>
      </c>
      <c r="S496" s="20" t="s">
        <v>11150</v>
      </c>
      <c r="T496" s="20" t="s">
        <v>11150</v>
      </c>
      <c r="U496" s="20" t="s">
        <v>11150</v>
      </c>
      <c r="V496" s="20" t="s">
        <v>11150</v>
      </c>
      <c r="W496" s="20">
        <v>3.01</v>
      </c>
    </row>
    <row r="497" spans="1:23" x14ac:dyDescent="0.45">
      <c r="A497" s="20">
        <v>1000548</v>
      </c>
      <c r="B497" s="20" t="s">
        <v>9431</v>
      </c>
      <c r="C497" s="20" t="s">
        <v>9616</v>
      </c>
      <c r="D497" s="20">
        <v>1713660601</v>
      </c>
      <c r="E497" s="20" t="str">
        <f>VLOOKUP(A497,'REPORTE'!$A$1:$AG$1961,5,0)</f>
        <v>ECUATORIANO(A)</v>
      </c>
      <c r="F497" s="20" t="str">
        <f>VLOOKUP(A497,'REPORTE'!$A$1:$AG$1961,18,0)</f>
        <v>M</v>
      </c>
      <c r="G497" s="20" t="str">
        <f>VLOOKUP(A497,'REPORTE'!$A$1:$AG$1961,6,0)</f>
        <v>NACIONAL</v>
      </c>
      <c r="H497" s="20" t="str">
        <f>VLOOKUP(A497,'REPORTE'!$A$1:$AG$1961,30,0)</f>
        <v>Primaria</v>
      </c>
      <c r="I497" s="20" t="str">
        <f>VLOOKUP(A497,'REPORTE'!$A$1:$AG$1961,31,0)</f>
        <v>PICHINCHA</v>
      </c>
      <c r="J497" s="20" t="str">
        <f>VLOOKUP(A497,'REPORTE'!$A$1:$AG$1961,32,0)</f>
        <v>QUITO</v>
      </c>
      <c r="K497" s="20" t="str">
        <f>VLOOKUP(A497,'REPORTE'!$A$1:$AG$1961,33,0)</f>
        <v>COTOCOLLAO</v>
      </c>
      <c r="L497" s="20" t="str">
        <f>VLOOKUP(K497,PROVINCIAS!$F$1:$G$1171,2,0)</f>
        <v>URBANA</v>
      </c>
      <c r="M497" s="20">
        <v>1000619</v>
      </c>
      <c r="N497" s="20" t="s">
        <v>15374</v>
      </c>
      <c r="O497" s="20"/>
      <c r="P497" s="20">
        <v>3.92</v>
      </c>
      <c r="Q497" s="20" t="s">
        <v>11150</v>
      </c>
      <c r="R497" s="20" t="s">
        <v>11150</v>
      </c>
      <c r="S497" s="20" t="s">
        <v>11150</v>
      </c>
      <c r="T497" s="20" t="s">
        <v>11150</v>
      </c>
      <c r="U497" s="20" t="s">
        <v>11150</v>
      </c>
      <c r="V497" s="20" t="s">
        <v>11150</v>
      </c>
      <c r="W497" s="20">
        <v>3.92</v>
      </c>
    </row>
    <row r="498" spans="1:23" x14ac:dyDescent="0.45">
      <c r="A498" s="20">
        <v>1000549</v>
      </c>
      <c r="B498" s="20" t="s">
        <v>9431</v>
      </c>
      <c r="C498" s="20" t="s">
        <v>13922</v>
      </c>
      <c r="D498" s="20">
        <v>3050187842</v>
      </c>
      <c r="E498" s="20" t="str">
        <f>VLOOKUP(A498,'REPORTE'!$A$1:$AG$1961,5,0)</f>
        <v>ESTADOUNIDENSE</v>
      </c>
      <c r="F498" s="20" t="str">
        <f>VLOOKUP(A498,'REPORTE'!$A$1:$AG$1961,18,0)</f>
        <v>F</v>
      </c>
      <c r="G498" s="20" t="str">
        <f>VLOOKUP(A498,'REPORTE'!$A$1:$AG$1961,6,0)</f>
        <v>EXTRANJERO</v>
      </c>
      <c r="H498" s="20" t="str">
        <f>VLOOKUP(A498,'REPORTE'!$A$1:$AG$1961,30,0)</f>
        <v>Primaria</v>
      </c>
      <c r="I498" s="20" t="str">
        <f>VLOOKUP(A498,'REPORTE'!$A$1:$AG$1961,31,0)</f>
        <v>PICHINCHA</v>
      </c>
      <c r="J498" s="20" t="str">
        <f>VLOOKUP(A498,'REPORTE'!$A$1:$AG$1961,32,0)</f>
        <v>QUITO</v>
      </c>
      <c r="K498" s="20" t="str">
        <f>VLOOKUP(A498,'REPORTE'!$A$1:$AG$1961,33,0)</f>
        <v>COTOCOLLAO</v>
      </c>
      <c r="L498" s="20" t="str">
        <f>VLOOKUP(K498,PROVINCIAS!$F$1:$G$1171,2,0)</f>
        <v>URBANA</v>
      </c>
      <c r="M498" s="20">
        <v>1000620</v>
      </c>
      <c r="N498" s="20" t="s">
        <v>15374</v>
      </c>
      <c r="O498" s="20"/>
      <c r="P498" s="20">
        <v>10.050000000000001</v>
      </c>
      <c r="Q498" s="20" t="s">
        <v>11150</v>
      </c>
      <c r="R498" s="20" t="s">
        <v>11150</v>
      </c>
      <c r="S498" s="20" t="s">
        <v>11150</v>
      </c>
      <c r="T498" s="20" t="s">
        <v>11150</v>
      </c>
      <c r="U498" s="20" t="s">
        <v>11150</v>
      </c>
      <c r="V498" s="20" t="s">
        <v>11150</v>
      </c>
      <c r="W498" s="20">
        <v>10.050000000000001</v>
      </c>
    </row>
    <row r="499" spans="1:23" x14ac:dyDescent="0.45">
      <c r="A499" s="20">
        <v>1000550</v>
      </c>
      <c r="B499" s="20" t="s">
        <v>9431</v>
      </c>
      <c r="C499" s="20" t="s">
        <v>9610</v>
      </c>
      <c r="D499" s="20">
        <v>1002255014</v>
      </c>
      <c r="E499" s="20" t="str">
        <f>VLOOKUP(A499,'REPORTE'!$A$1:$AG$1961,5,0)</f>
        <v>ECUATORIANO(A)</v>
      </c>
      <c r="F499" s="20" t="str">
        <f>VLOOKUP(A499,'REPORTE'!$A$1:$AG$1961,18,0)</f>
        <v>F</v>
      </c>
      <c r="G499" s="20" t="str">
        <f>VLOOKUP(A499,'REPORTE'!$A$1:$AG$1961,6,0)</f>
        <v>NACIONAL</v>
      </c>
      <c r="H499" s="20" t="str">
        <f>VLOOKUP(A499,'REPORTE'!$A$1:$AG$1961,30,0)</f>
        <v>Primaria</v>
      </c>
      <c r="I499" s="20" t="str">
        <f>VLOOKUP(A499,'REPORTE'!$A$1:$AG$1961,31,0)</f>
        <v>IMBABURA</v>
      </c>
      <c r="J499" s="20" t="str">
        <f>VLOOKUP(A499,'REPORTE'!$A$1:$AG$1961,32,0)</f>
        <v>OTAVALO</v>
      </c>
      <c r="K499" s="20" t="str">
        <f>VLOOKUP(A499,'REPORTE'!$A$1:$AG$1961,33,0)</f>
        <v>SAN RAFAEL</v>
      </c>
      <c r="L499" s="20" t="str">
        <f>VLOOKUP(K499,PROVINCIAS!$F$1:$G$1171,2,0)</f>
        <v>RURAL</v>
      </c>
      <c r="M499" s="20">
        <v>1000621</v>
      </c>
      <c r="N499" s="20" t="s">
        <v>15374</v>
      </c>
      <c r="O499" s="20"/>
      <c r="P499" s="20">
        <v>0.01</v>
      </c>
      <c r="Q499" s="20" t="s">
        <v>11150</v>
      </c>
      <c r="R499" s="20" t="s">
        <v>11150</v>
      </c>
      <c r="S499" s="20" t="s">
        <v>11150</v>
      </c>
      <c r="T499" s="20" t="s">
        <v>14621</v>
      </c>
      <c r="U499" s="20" t="s">
        <v>11150</v>
      </c>
      <c r="V499" s="20" t="s">
        <v>11150</v>
      </c>
      <c r="W499" s="20">
        <v>18.39</v>
      </c>
    </row>
    <row r="500" spans="1:23" x14ac:dyDescent="0.45">
      <c r="A500" s="20">
        <v>1000551</v>
      </c>
      <c r="B500" s="20" t="s">
        <v>9431</v>
      </c>
      <c r="C500" s="20" t="s">
        <v>13923</v>
      </c>
      <c r="D500" s="20">
        <v>1725660524</v>
      </c>
      <c r="E500" s="20" t="str">
        <f>VLOOKUP(A500,'REPORTE'!$A$1:$AG$1961,5,0)</f>
        <v>ECUATORIANO(A)</v>
      </c>
      <c r="F500" s="20" t="str">
        <f>VLOOKUP(A500,'REPORTE'!$A$1:$AG$1961,18,0)</f>
        <v>F</v>
      </c>
      <c r="G500" s="20" t="str">
        <f>VLOOKUP(A500,'REPORTE'!$A$1:$AG$1961,6,0)</f>
        <v>NACIONAL</v>
      </c>
      <c r="H500" s="20" t="str">
        <f>VLOOKUP(A500,'REPORTE'!$A$1:$AG$1961,30,0)</f>
        <v>Primaria</v>
      </c>
      <c r="I500" s="20" t="str">
        <f>VLOOKUP(A500,'REPORTE'!$A$1:$AG$1961,31,0)</f>
        <v>PICHINCHA</v>
      </c>
      <c r="J500" s="20" t="str">
        <f>VLOOKUP(A500,'REPORTE'!$A$1:$AG$1961,32,0)</f>
        <v>QUITO</v>
      </c>
      <c r="K500" s="20" t="str">
        <f>VLOOKUP(A500,'REPORTE'!$A$1:$AG$1961,33,0)</f>
        <v>SAN BARTOLO</v>
      </c>
      <c r="L500" s="20" t="str">
        <f>VLOOKUP(K500,PROVINCIAS!$F$1:$G$1171,2,0)</f>
        <v>URBANA</v>
      </c>
      <c r="M500" s="20">
        <v>1000622</v>
      </c>
      <c r="N500" s="20" t="s">
        <v>15374</v>
      </c>
      <c r="O500" s="20"/>
      <c r="P500" s="20">
        <v>0.01</v>
      </c>
      <c r="Q500" s="20" t="s">
        <v>11150</v>
      </c>
      <c r="R500" s="20" t="s">
        <v>11150</v>
      </c>
      <c r="S500" s="20" t="s">
        <v>11150</v>
      </c>
      <c r="T500" s="20" t="s">
        <v>11150</v>
      </c>
      <c r="U500" s="20" t="s">
        <v>11150</v>
      </c>
      <c r="V500" s="20" t="s">
        <v>11150</v>
      </c>
      <c r="W500" s="20">
        <v>0.01</v>
      </c>
    </row>
    <row r="501" spans="1:23" x14ac:dyDescent="0.45">
      <c r="A501" s="20">
        <v>1000552</v>
      </c>
      <c r="B501" s="20" t="s">
        <v>9431</v>
      </c>
      <c r="C501" s="20" t="s">
        <v>9999</v>
      </c>
      <c r="D501" s="20">
        <v>1708517642</v>
      </c>
      <c r="E501" s="20" t="str">
        <f>VLOOKUP(A501,'REPORTE'!$A$1:$AG$1961,5,0)</f>
        <v>ECUATORIANO(A)</v>
      </c>
      <c r="F501" s="20" t="str">
        <f>VLOOKUP(A501,'REPORTE'!$A$1:$AG$1961,18,0)</f>
        <v>M</v>
      </c>
      <c r="G501" s="20" t="str">
        <f>VLOOKUP(A501,'REPORTE'!$A$1:$AG$1961,6,0)</f>
        <v>NACIONAL</v>
      </c>
      <c r="H501" s="20" t="str">
        <f>VLOOKUP(A501,'REPORTE'!$A$1:$AG$1961,30,0)</f>
        <v>Primaria</v>
      </c>
      <c r="I501" s="20" t="str">
        <f>VLOOKUP(A501,'REPORTE'!$A$1:$AG$1961,31,0)</f>
        <v>PICHINCHA</v>
      </c>
      <c r="J501" s="20" t="str">
        <f>VLOOKUP(A501,'REPORTE'!$A$1:$AG$1961,32,0)</f>
        <v>QUITO</v>
      </c>
      <c r="K501" s="20" t="str">
        <f>VLOOKUP(A501,'REPORTE'!$A$1:$AG$1961,33,0)</f>
        <v>CARCELEN</v>
      </c>
      <c r="L501" s="20" t="str">
        <f>VLOOKUP(K501,PROVINCIAS!$F$1:$G$1171,2,0)</f>
        <v>URBANA</v>
      </c>
      <c r="M501" s="20">
        <v>1000623</v>
      </c>
      <c r="N501" s="20" t="s">
        <v>15374</v>
      </c>
      <c r="O501" s="20"/>
      <c r="P501" s="20">
        <v>271.19</v>
      </c>
      <c r="Q501" s="20" t="s">
        <v>11150</v>
      </c>
      <c r="R501" s="20" t="s">
        <v>11150</v>
      </c>
      <c r="S501" s="20" t="s">
        <v>11150</v>
      </c>
      <c r="T501" s="20" t="s">
        <v>14300</v>
      </c>
      <c r="U501" s="20" t="s">
        <v>11150</v>
      </c>
      <c r="V501" s="20" t="s">
        <v>11150</v>
      </c>
      <c r="W501" s="20">
        <v>441.19</v>
      </c>
    </row>
    <row r="502" spans="1:23" x14ac:dyDescent="0.45">
      <c r="A502" s="20">
        <v>1000553</v>
      </c>
      <c r="B502" s="20" t="s">
        <v>9431</v>
      </c>
      <c r="C502" s="20" t="s">
        <v>13924</v>
      </c>
      <c r="D502" s="20">
        <v>1716135478</v>
      </c>
      <c r="E502" s="20" t="str">
        <f>VLOOKUP(A502,'REPORTE'!$A$1:$AG$1961,5,0)</f>
        <v>ECUATORIANO(A)</v>
      </c>
      <c r="F502" s="20" t="str">
        <f>VLOOKUP(A502,'REPORTE'!$A$1:$AG$1961,18,0)</f>
        <v>M</v>
      </c>
      <c r="G502" s="20" t="str">
        <f>VLOOKUP(A502,'REPORTE'!$A$1:$AG$1961,6,0)</f>
        <v>NACIONAL</v>
      </c>
      <c r="H502" s="20" t="str">
        <f>VLOOKUP(A502,'REPORTE'!$A$1:$AG$1961,30,0)</f>
        <v>Primaria</v>
      </c>
      <c r="I502" s="20" t="str">
        <f>VLOOKUP(A502,'REPORTE'!$A$1:$AG$1961,31,0)</f>
        <v>PICHINCHA</v>
      </c>
      <c r="J502" s="20" t="str">
        <f>VLOOKUP(A502,'REPORTE'!$A$1:$AG$1961,32,0)</f>
        <v>QUITO</v>
      </c>
      <c r="K502" s="20" t="str">
        <f>VLOOKUP(A502,'REPORTE'!$A$1:$AG$1961,33,0)</f>
        <v>NAYON</v>
      </c>
      <c r="L502" s="20" t="str">
        <f>VLOOKUP(K502,PROVINCIAS!$F$1:$G$1171,2,0)</f>
        <v>RURAL</v>
      </c>
      <c r="M502" s="20">
        <v>1000624</v>
      </c>
      <c r="N502" s="20" t="s">
        <v>15374</v>
      </c>
      <c r="O502" s="20"/>
      <c r="P502" s="20">
        <v>0.6</v>
      </c>
      <c r="Q502" s="20" t="s">
        <v>11150</v>
      </c>
      <c r="R502" s="20" t="s">
        <v>11150</v>
      </c>
      <c r="S502" s="20" t="s">
        <v>11150</v>
      </c>
      <c r="T502" s="20" t="s">
        <v>11150</v>
      </c>
      <c r="U502" s="20" t="s">
        <v>11150</v>
      </c>
      <c r="V502" s="20" t="s">
        <v>11150</v>
      </c>
      <c r="W502" s="20">
        <v>0.6</v>
      </c>
    </row>
    <row r="503" spans="1:23" x14ac:dyDescent="0.45">
      <c r="A503" s="20">
        <v>1000554</v>
      </c>
      <c r="B503" s="20" t="s">
        <v>9431</v>
      </c>
      <c r="C503" s="20" t="s">
        <v>9787</v>
      </c>
      <c r="D503" s="20">
        <v>1722115985</v>
      </c>
      <c r="E503" s="20" t="str">
        <f>VLOOKUP(A503,'REPORTE'!$A$1:$AG$1961,5,0)</f>
        <v>ECUATORIANO(A)</v>
      </c>
      <c r="F503" s="20" t="str">
        <f>VLOOKUP(A503,'REPORTE'!$A$1:$AG$1961,18,0)</f>
        <v>M</v>
      </c>
      <c r="G503" s="20" t="str">
        <f>VLOOKUP(A503,'REPORTE'!$A$1:$AG$1961,6,0)</f>
        <v>NACIONAL</v>
      </c>
      <c r="H503" s="20" t="str">
        <f>VLOOKUP(A503,'REPORTE'!$A$1:$AG$1961,30,0)</f>
        <v>Primaria</v>
      </c>
      <c r="I503" s="20" t="str">
        <f>VLOOKUP(A503,'REPORTE'!$A$1:$AG$1961,31,0)</f>
        <v>PICHINCHA</v>
      </c>
      <c r="J503" s="20" t="str">
        <f>VLOOKUP(A503,'REPORTE'!$A$1:$AG$1961,32,0)</f>
        <v>QUITO</v>
      </c>
      <c r="K503" s="20" t="str">
        <f>VLOOKUP(A503,'REPORTE'!$A$1:$AG$1961,33,0)</f>
        <v>COTOCOLLAO</v>
      </c>
      <c r="L503" s="20" t="str">
        <f>VLOOKUP(K503,PROVINCIAS!$F$1:$G$1171,2,0)</f>
        <v>URBANA</v>
      </c>
      <c r="M503" s="20">
        <v>1000625</v>
      </c>
      <c r="N503" s="20" t="s">
        <v>15374</v>
      </c>
      <c r="O503" s="20"/>
      <c r="P503" s="20">
        <v>0</v>
      </c>
      <c r="Q503" s="20" t="s">
        <v>11150</v>
      </c>
      <c r="R503" s="20" t="s">
        <v>11150</v>
      </c>
      <c r="S503" s="20" t="s">
        <v>11150</v>
      </c>
      <c r="T503" s="20" t="s">
        <v>11150</v>
      </c>
      <c r="U503" s="20" t="s">
        <v>11150</v>
      </c>
      <c r="V503" s="20" t="s">
        <v>11150</v>
      </c>
      <c r="W503" s="20">
        <v>0</v>
      </c>
    </row>
    <row r="504" spans="1:23" x14ac:dyDescent="0.45">
      <c r="A504" s="20">
        <v>1000555</v>
      </c>
      <c r="B504" s="20" t="s">
        <v>9431</v>
      </c>
      <c r="C504" s="20" t="s">
        <v>13925</v>
      </c>
      <c r="D504" s="20">
        <v>600760276</v>
      </c>
      <c r="E504" s="20" t="str">
        <f>VLOOKUP(A504,'REPORTE'!$A$1:$AG$1961,5,0)</f>
        <v>ECUATORIANO(A) INDIGENA</v>
      </c>
      <c r="F504" s="20" t="str">
        <f>VLOOKUP(A504,'REPORTE'!$A$1:$AG$1961,18,0)</f>
        <v>M</v>
      </c>
      <c r="G504" s="20" t="str">
        <f>VLOOKUP(A504,'REPORTE'!$A$1:$AG$1961,6,0)</f>
        <v>NACIONAL</v>
      </c>
      <c r="H504" s="20" t="str">
        <f>VLOOKUP(A504,'REPORTE'!$A$1:$AG$1961,30,0)</f>
        <v>Ninguna</v>
      </c>
      <c r="I504" s="20" t="str">
        <f>VLOOKUP(A504,'REPORTE'!$A$1:$AG$1961,31,0)</f>
        <v>CHIMBORAZO</v>
      </c>
      <c r="J504" s="20" t="str">
        <f>VLOOKUP(A504,'REPORTE'!$A$1:$AG$1961,32,0)</f>
        <v>RIOBAMBA</v>
      </c>
      <c r="K504" s="20" t="str">
        <f>VLOOKUP(A504,'REPORTE'!$A$1:$AG$1961,33,0)</f>
        <v>YARUQUIES</v>
      </c>
      <c r="L504" s="20" t="str">
        <f>VLOOKUP(K504,PROVINCIAS!$F$1:$G$1171,2,0)</f>
        <v>URBANA</v>
      </c>
      <c r="M504" s="20">
        <v>1000626</v>
      </c>
      <c r="N504" s="20" t="s">
        <v>15374</v>
      </c>
      <c r="O504" s="20"/>
      <c r="P504" s="20">
        <v>11.5</v>
      </c>
      <c r="Q504" s="20" t="s">
        <v>11150</v>
      </c>
      <c r="R504" s="20" t="s">
        <v>11150</v>
      </c>
      <c r="S504" s="20" t="s">
        <v>11150</v>
      </c>
      <c r="T504" s="20" t="s">
        <v>11150</v>
      </c>
      <c r="U504" s="20" t="s">
        <v>11150</v>
      </c>
      <c r="V504" s="20" t="s">
        <v>11150</v>
      </c>
      <c r="W504" s="20">
        <v>11.5</v>
      </c>
    </row>
    <row r="505" spans="1:23" x14ac:dyDescent="0.45">
      <c r="A505" s="20">
        <v>1000556</v>
      </c>
      <c r="B505" s="20" t="s">
        <v>9431</v>
      </c>
      <c r="C505" s="20" t="s">
        <v>10253</v>
      </c>
      <c r="D505" s="20">
        <v>1723535389</v>
      </c>
      <c r="E505" s="20" t="str">
        <f>VLOOKUP(A505,'REPORTE'!$A$1:$AG$1961,5,0)</f>
        <v>ECUATORIANO(A) INDIGENA</v>
      </c>
      <c r="F505" s="20" t="str">
        <f>VLOOKUP(A505,'REPORTE'!$A$1:$AG$1961,18,0)</f>
        <v>M</v>
      </c>
      <c r="G505" s="20" t="str">
        <f>VLOOKUP(A505,'REPORTE'!$A$1:$AG$1961,6,0)</f>
        <v>NACIONAL</v>
      </c>
      <c r="H505" s="20" t="str">
        <f>VLOOKUP(A505,'REPORTE'!$A$1:$AG$1961,30,0)</f>
        <v>Secundaria</v>
      </c>
      <c r="I505" s="20" t="str">
        <f>VLOOKUP(A505,'REPORTE'!$A$1:$AG$1961,31,0)</f>
        <v>PICHINCHA</v>
      </c>
      <c r="J505" s="20" t="str">
        <f>VLOOKUP(A505,'REPORTE'!$A$1:$AG$1961,32,0)</f>
        <v>QUITO</v>
      </c>
      <c r="K505" s="20" t="str">
        <f>VLOOKUP(A505,'REPORTE'!$A$1:$AG$1961,33,0)</f>
        <v>COTOCOLLAO</v>
      </c>
      <c r="L505" s="20" t="str">
        <f>VLOOKUP(K505,PROVINCIAS!$F$1:$G$1171,2,0)</f>
        <v>URBANA</v>
      </c>
      <c r="M505" s="20">
        <v>1000627</v>
      </c>
      <c r="N505" s="20" t="s">
        <v>15374</v>
      </c>
      <c r="O505" s="20"/>
      <c r="P505" s="20">
        <v>1339.91</v>
      </c>
      <c r="Q505" s="20" t="s">
        <v>11150</v>
      </c>
      <c r="R505" s="20" t="s">
        <v>11150</v>
      </c>
      <c r="S505" s="20" t="s">
        <v>11150</v>
      </c>
      <c r="T505" s="20" t="s">
        <v>11150</v>
      </c>
      <c r="U505" s="20" t="s">
        <v>11150</v>
      </c>
      <c r="V505" s="20" t="s">
        <v>12076</v>
      </c>
      <c r="W505" s="20">
        <v>1339.91</v>
      </c>
    </row>
    <row r="506" spans="1:23" x14ac:dyDescent="0.45">
      <c r="A506" s="20">
        <v>1000557</v>
      </c>
      <c r="B506" s="20" t="s">
        <v>9431</v>
      </c>
      <c r="C506" s="20" t="s">
        <v>10198</v>
      </c>
      <c r="D506" s="20">
        <v>1710042597</v>
      </c>
      <c r="E506" s="20" t="str">
        <f>VLOOKUP(A506,'REPORTE'!$A$1:$AG$1961,5,0)</f>
        <v>ECUATORIANO(A)</v>
      </c>
      <c r="F506" s="20" t="str">
        <f>VLOOKUP(A506,'REPORTE'!$A$1:$AG$1961,18,0)</f>
        <v>M</v>
      </c>
      <c r="G506" s="20" t="str">
        <f>VLOOKUP(A506,'REPORTE'!$A$1:$AG$1961,6,0)</f>
        <v>NACIONAL</v>
      </c>
      <c r="H506" s="20" t="str">
        <f>VLOOKUP(A506,'REPORTE'!$A$1:$AG$1961,30,0)</f>
        <v>Universitaria</v>
      </c>
      <c r="I506" s="20" t="str">
        <f>VLOOKUP(A506,'REPORTE'!$A$1:$AG$1961,31,0)</f>
        <v>CHIMBORAZO</v>
      </c>
      <c r="J506" s="20" t="str">
        <f>VLOOKUP(A506,'REPORTE'!$A$1:$AG$1961,32,0)</f>
        <v>RIOBAMBA</v>
      </c>
      <c r="K506" s="20" t="str">
        <f>VLOOKUP(A506,'REPORTE'!$A$1:$AG$1961,33,0)</f>
        <v>MALDONADO</v>
      </c>
      <c r="L506" s="20" t="str">
        <f>VLOOKUP(K506,PROVINCIAS!$F$1:$G$1171,2,0)</f>
        <v>RURAL</v>
      </c>
      <c r="M506" s="20">
        <v>1000628</v>
      </c>
      <c r="N506" s="20" t="s">
        <v>15374</v>
      </c>
      <c r="O506" s="20"/>
      <c r="P506" s="20">
        <v>7.0000000000000007E-2</v>
      </c>
      <c r="Q506" s="20" t="s">
        <v>11150</v>
      </c>
      <c r="R506" s="20" t="s">
        <v>11150</v>
      </c>
      <c r="S506" s="20" t="s">
        <v>11150</v>
      </c>
      <c r="T506" s="20" t="s">
        <v>14321</v>
      </c>
      <c r="U506" s="20" t="s">
        <v>11150</v>
      </c>
      <c r="V506" s="20" t="s">
        <v>11150</v>
      </c>
      <c r="W506" s="20">
        <v>190.07</v>
      </c>
    </row>
    <row r="507" spans="1:23" x14ac:dyDescent="0.45">
      <c r="A507" s="20">
        <v>1000558</v>
      </c>
      <c r="B507" s="20" t="s">
        <v>9431</v>
      </c>
      <c r="C507" s="20" t="s">
        <v>13926</v>
      </c>
      <c r="D507" s="20">
        <v>603978883</v>
      </c>
      <c r="E507" s="20" t="str">
        <f>VLOOKUP(A507,'REPORTE'!$A$1:$AG$1961,5,0)</f>
        <v>ECUATORIANO(A)</v>
      </c>
      <c r="F507" s="20" t="str">
        <f>VLOOKUP(A507,'REPORTE'!$A$1:$AG$1961,18,0)</f>
        <v>F</v>
      </c>
      <c r="G507" s="20" t="str">
        <f>VLOOKUP(A507,'REPORTE'!$A$1:$AG$1961,6,0)</f>
        <v>NACIONAL</v>
      </c>
      <c r="H507" s="20" t="str">
        <f>VLOOKUP(A507,'REPORTE'!$A$1:$AG$1961,30,0)</f>
        <v>Secundaria</v>
      </c>
      <c r="I507" s="20" t="str">
        <f>VLOOKUP(A507,'REPORTE'!$A$1:$AG$1961,31,0)</f>
        <v>CHIMBORAZO</v>
      </c>
      <c r="J507" s="20" t="str">
        <f>VLOOKUP(A507,'REPORTE'!$A$1:$AG$1961,32,0)</f>
        <v>CHAMBO</v>
      </c>
      <c r="K507" s="20" t="str">
        <f>VLOOKUP(A507,'REPORTE'!$A$1:$AG$1961,33,0)</f>
        <v>CHAMBO</v>
      </c>
      <c r="L507" s="20" t="str">
        <f>VLOOKUP(K507,PROVINCIAS!$F$1:$G$1171,2,0)</f>
        <v>URBANA</v>
      </c>
      <c r="M507" s="20">
        <v>1000629</v>
      </c>
      <c r="N507" s="20" t="s">
        <v>15374</v>
      </c>
      <c r="O507" s="20"/>
      <c r="P507" s="20">
        <v>3.01</v>
      </c>
      <c r="Q507" s="20" t="s">
        <v>11150</v>
      </c>
      <c r="R507" s="20" t="s">
        <v>11150</v>
      </c>
      <c r="S507" s="20" t="s">
        <v>11150</v>
      </c>
      <c r="T507" s="20" t="s">
        <v>11150</v>
      </c>
      <c r="U507" s="20" t="s">
        <v>11150</v>
      </c>
      <c r="V507" s="20" t="s">
        <v>11150</v>
      </c>
      <c r="W507" s="20">
        <v>3.01</v>
      </c>
    </row>
    <row r="508" spans="1:23" x14ac:dyDescent="0.45">
      <c r="A508" s="20">
        <v>1000559</v>
      </c>
      <c r="B508" s="20" t="s">
        <v>9431</v>
      </c>
      <c r="C508" s="20" t="s">
        <v>9669</v>
      </c>
      <c r="D508" s="20">
        <v>602214801</v>
      </c>
      <c r="E508" s="20" t="str">
        <f>VLOOKUP(A508,'REPORTE'!$A$1:$AG$1961,5,0)</f>
        <v>ECUATORIANO(A)</v>
      </c>
      <c r="F508" s="20" t="str">
        <f>VLOOKUP(A508,'REPORTE'!$A$1:$AG$1961,18,0)</f>
        <v>M</v>
      </c>
      <c r="G508" s="20" t="str">
        <f>VLOOKUP(A508,'REPORTE'!$A$1:$AG$1961,6,0)</f>
        <v>NACIONAL</v>
      </c>
      <c r="H508" s="20" t="str">
        <f>VLOOKUP(A508,'REPORTE'!$A$1:$AG$1961,30,0)</f>
        <v>Primaria</v>
      </c>
      <c r="I508" s="20" t="str">
        <f>VLOOKUP(A508,'REPORTE'!$A$1:$AG$1961,31,0)</f>
        <v>CHIMBORAZO</v>
      </c>
      <c r="J508" s="20" t="str">
        <f>VLOOKUP(A508,'REPORTE'!$A$1:$AG$1961,32,0)</f>
        <v>RIOBAMBA</v>
      </c>
      <c r="K508" s="20" t="str">
        <f>VLOOKUP(A508,'REPORTE'!$A$1:$AG$1961,33,0)</f>
        <v>LIZARZABURU</v>
      </c>
      <c r="L508" s="20" t="str">
        <f>VLOOKUP(K508,PROVINCIAS!$F$1:$G$1171,2,0)</f>
        <v>URBANA</v>
      </c>
      <c r="M508" s="20">
        <v>1000630</v>
      </c>
      <c r="N508" s="20" t="s">
        <v>15374</v>
      </c>
      <c r="O508" s="20"/>
      <c r="P508" s="20">
        <v>0</v>
      </c>
      <c r="Q508" s="20" t="s">
        <v>11150</v>
      </c>
      <c r="R508" s="20" t="s">
        <v>11150</v>
      </c>
      <c r="S508" s="20" t="s">
        <v>11150</v>
      </c>
      <c r="T508" s="20" t="s">
        <v>11150</v>
      </c>
      <c r="U508" s="20" t="s">
        <v>11150</v>
      </c>
      <c r="V508" s="20" t="s">
        <v>11150</v>
      </c>
      <c r="W508" s="20">
        <v>0</v>
      </c>
    </row>
    <row r="509" spans="1:23" x14ac:dyDescent="0.45">
      <c r="A509" s="20">
        <v>1000560</v>
      </c>
      <c r="B509" s="20" t="s">
        <v>9431</v>
      </c>
      <c r="C509" s="20" t="s">
        <v>10254</v>
      </c>
      <c r="D509" s="20">
        <v>1707481592</v>
      </c>
      <c r="E509" s="20" t="str">
        <f>VLOOKUP(A509,'REPORTE'!$A$1:$AG$1961,5,0)</f>
        <v>ECUATORIANO(A)</v>
      </c>
      <c r="F509" s="20" t="str">
        <f>VLOOKUP(A509,'REPORTE'!$A$1:$AG$1961,18,0)</f>
        <v>F</v>
      </c>
      <c r="G509" s="20" t="str">
        <f>VLOOKUP(A509,'REPORTE'!$A$1:$AG$1961,6,0)</f>
        <v>NACIONAL</v>
      </c>
      <c r="H509" s="20" t="str">
        <f>VLOOKUP(A509,'REPORTE'!$A$1:$AG$1961,30,0)</f>
        <v>Primaria</v>
      </c>
      <c r="I509" s="20" t="str">
        <f>VLOOKUP(A509,'REPORTE'!$A$1:$AG$1961,31,0)</f>
        <v>PICHINCHA</v>
      </c>
      <c r="J509" s="20" t="str">
        <f>VLOOKUP(A509,'REPORTE'!$A$1:$AG$1961,32,0)</f>
        <v>QUITO</v>
      </c>
      <c r="K509" s="20" t="str">
        <f>VLOOKUP(A509,'REPORTE'!$A$1:$AG$1961,33,0)</f>
        <v>LA CONCEPCION</v>
      </c>
      <c r="L509" s="20" t="str">
        <f>VLOOKUP(K509,PROVINCIAS!$F$1:$G$1171,2,0)</f>
        <v>URBANA</v>
      </c>
      <c r="M509" s="20">
        <v>1000631</v>
      </c>
      <c r="N509" s="20" t="s">
        <v>15374</v>
      </c>
      <c r="O509" s="20"/>
      <c r="P509" s="20">
        <v>0.01</v>
      </c>
      <c r="Q509" s="20" t="s">
        <v>11150</v>
      </c>
      <c r="R509" s="20" t="s">
        <v>11150</v>
      </c>
      <c r="S509" s="20" t="s">
        <v>11150</v>
      </c>
      <c r="T509" s="20" t="s">
        <v>13896</v>
      </c>
      <c r="U509" s="20" t="s">
        <v>11150</v>
      </c>
      <c r="V509" s="20" t="s">
        <v>11150</v>
      </c>
      <c r="W509" s="20">
        <v>30.01</v>
      </c>
    </row>
    <row r="510" spans="1:23" x14ac:dyDescent="0.45">
      <c r="A510" s="20">
        <v>1000561</v>
      </c>
      <c r="B510" s="20" t="s">
        <v>9431</v>
      </c>
      <c r="C510" s="20" t="s">
        <v>13927</v>
      </c>
      <c r="D510" s="20">
        <v>1753161411</v>
      </c>
      <c r="E510" s="20" t="str">
        <f>VLOOKUP(A510,'REPORTE'!$A$1:$AG$1961,5,0)</f>
        <v>ECUATORIANO(A) INDIGENA</v>
      </c>
      <c r="F510" s="20" t="str">
        <f>VLOOKUP(A510,'REPORTE'!$A$1:$AG$1961,18,0)</f>
        <v>F</v>
      </c>
      <c r="G510" s="20" t="str">
        <f>VLOOKUP(A510,'REPORTE'!$A$1:$AG$1961,6,0)</f>
        <v>NACIONAL</v>
      </c>
      <c r="H510" s="20" t="str">
        <f>VLOOKUP(A510,'REPORTE'!$A$1:$AG$1961,30,0)</f>
        <v>Secundaria</v>
      </c>
      <c r="I510" s="20" t="str">
        <f>VLOOKUP(A510,'REPORTE'!$A$1:$AG$1961,31,0)</f>
        <v>CHIMBORAZO</v>
      </c>
      <c r="J510" s="20" t="str">
        <f>VLOOKUP(A510,'REPORTE'!$A$1:$AG$1961,32,0)</f>
        <v>RIOBAMBA</v>
      </c>
      <c r="K510" s="20" t="str">
        <f>VLOOKUP(A510,'REPORTE'!$A$1:$AG$1961,33,0)</f>
        <v>CACHA (CAB EN MACHANGARA)</v>
      </c>
      <c r="L510" s="20" t="str">
        <f>VLOOKUP(K510,PROVINCIAS!$F$1:$G$1171,2,0)</f>
        <v>RURAL</v>
      </c>
      <c r="M510" s="20">
        <v>1000632</v>
      </c>
      <c r="N510" s="20" t="s">
        <v>15374</v>
      </c>
      <c r="O510" s="20"/>
      <c r="P510" s="20">
        <v>0.43</v>
      </c>
      <c r="Q510" s="20" t="s">
        <v>11150</v>
      </c>
      <c r="R510" s="20" t="s">
        <v>11150</v>
      </c>
      <c r="S510" s="20" t="s">
        <v>11150</v>
      </c>
      <c r="T510" s="20" t="s">
        <v>11150</v>
      </c>
      <c r="U510" s="20" t="s">
        <v>11150</v>
      </c>
      <c r="V510" s="20" t="s">
        <v>11150</v>
      </c>
      <c r="W510" s="20">
        <v>0.43</v>
      </c>
    </row>
    <row r="511" spans="1:23" x14ac:dyDescent="0.45">
      <c r="A511" s="20">
        <v>1000562</v>
      </c>
      <c r="B511" s="20" t="s">
        <v>9431</v>
      </c>
      <c r="C511" s="20" t="s">
        <v>13928</v>
      </c>
      <c r="D511" s="20">
        <v>501917884</v>
      </c>
      <c r="E511" s="20" t="str">
        <f>VLOOKUP(A511,'REPORTE'!$A$1:$AG$1961,5,0)</f>
        <v>ECUATORIANO(A)</v>
      </c>
      <c r="F511" s="20" t="str">
        <f>VLOOKUP(A511,'REPORTE'!$A$1:$AG$1961,18,0)</f>
        <v>F</v>
      </c>
      <c r="G511" s="20" t="str">
        <f>VLOOKUP(A511,'REPORTE'!$A$1:$AG$1961,6,0)</f>
        <v>NACIONAL</v>
      </c>
      <c r="H511" s="20" t="str">
        <f>VLOOKUP(A511,'REPORTE'!$A$1:$AG$1961,30,0)</f>
        <v>Primaria</v>
      </c>
      <c r="I511" s="20" t="str">
        <f>VLOOKUP(A511,'REPORTE'!$A$1:$AG$1961,31,0)</f>
        <v>PICHINCHA</v>
      </c>
      <c r="J511" s="20" t="str">
        <f>VLOOKUP(A511,'REPORTE'!$A$1:$AG$1961,32,0)</f>
        <v>QUITO</v>
      </c>
      <c r="K511" s="20" t="str">
        <f>VLOOKUP(A511,'REPORTE'!$A$1:$AG$1961,33,0)</f>
        <v>COTOCOLLAO</v>
      </c>
      <c r="L511" s="20" t="str">
        <f>VLOOKUP(K511,PROVINCIAS!$F$1:$G$1171,2,0)</f>
        <v>URBANA</v>
      </c>
      <c r="M511" s="20">
        <v>1000633</v>
      </c>
      <c r="N511" s="20" t="s">
        <v>15374</v>
      </c>
      <c r="O511" s="20"/>
      <c r="P511" s="20">
        <v>14.38</v>
      </c>
      <c r="Q511" s="20" t="s">
        <v>11150</v>
      </c>
      <c r="R511" s="20" t="s">
        <v>11150</v>
      </c>
      <c r="S511" s="20" t="s">
        <v>11150</v>
      </c>
      <c r="T511" s="20" t="s">
        <v>11150</v>
      </c>
      <c r="U511" s="20" t="s">
        <v>11150</v>
      </c>
      <c r="V511" s="20" t="s">
        <v>11150</v>
      </c>
      <c r="W511" s="20">
        <v>14.38</v>
      </c>
    </row>
    <row r="512" spans="1:23" x14ac:dyDescent="0.45">
      <c r="A512" s="20">
        <v>1000564</v>
      </c>
      <c r="B512" s="20" t="s">
        <v>9431</v>
      </c>
      <c r="C512" s="20" t="s">
        <v>13929</v>
      </c>
      <c r="D512" s="20">
        <v>1720661147</v>
      </c>
      <c r="E512" s="20" t="str">
        <f>VLOOKUP(A512,'REPORTE'!$A$1:$AG$1961,5,0)</f>
        <v>ECUATORIANO(A)</v>
      </c>
      <c r="F512" s="20" t="str">
        <f>VLOOKUP(A512,'REPORTE'!$A$1:$AG$1961,18,0)</f>
        <v>M</v>
      </c>
      <c r="G512" s="20" t="str">
        <f>VLOOKUP(A512,'REPORTE'!$A$1:$AG$1961,6,0)</f>
        <v>NACIONAL</v>
      </c>
      <c r="H512" s="20" t="str">
        <f>VLOOKUP(A512,'REPORTE'!$A$1:$AG$1961,30,0)</f>
        <v>Primaria</v>
      </c>
      <c r="I512" s="20" t="str">
        <f>VLOOKUP(A512,'REPORTE'!$A$1:$AG$1961,31,0)</f>
        <v>PICHINCHA</v>
      </c>
      <c r="J512" s="20" t="str">
        <f>VLOOKUP(A512,'REPORTE'!$A$1:$AG$1961,32,0)</f>
        <v>QUITO</v>
      </c>
      <c r="K512" s="20" t="str">
        <f>VLOOKUP(A512,'REPORTE'!$A$1:$AG$1961,33,0)</f>
        <v>COTOCOLLAO</v>
      </c>
      <c r="L512" s="20" t="str">
        <f>VLOOKUP(K512,PROVINCIAS!$F$1:$G$1171,2,0)</f>
        <v>URBANA</v>
      </c>
      <c r="M512" s="20">
        <v>1000635</v>
      </c>
      <c r="N512" s="20" t="s">
        <v>15375</v>
      </c>
      <c r="O512" s="20">
        <v>44602</v>
      </c>
      <c r="P512" s="20">
        <v>13.15</v>
      </c>
      <c r="Q512" s="20" t="s">
        <v>11150</v>
      </c>
      <c r="R512" s="20" t="s">
        <v>11150</v>
      </c>
      <c r="S512" s="20" t="s">
        <v>11150</v>
      </c>
      <c r="T512" s="20" t="s">
        <v>11150</v>
      </c>
      <c r="U512" s="20" t="s">
        <v>11150</v>
      </c>
      <c r="V512" s="20" t="s">
        <v>11150</v>
      </c>
      <c r="W512" s="20">
        <v>13.15</v>
      </c>
    </row>
    <row r="513" spans="1:23" x14ac:dyDescent="0.45">
      <c r="A513" s="20">
        <v>1000565</v>
      </c>
      <c r="B513" s="20" t="s">
        <v>9431</v>
      </c>
      <c r="C513" s="20" t="s">
        <v>13930</v>
      </c>
      <c r="D513" s="20">
        <v>1710017342</v>
      </c>
      <c r="E513" s="20" t="str">
        <f>VLOOKUP(A513,'REPORTE'!$A$1:$AG$1961,5,0)</f>
        <v>ECUATORIANO(A)</v>
      </c>
      <c r="F513" s="20" t="str">
        <f>VLOOKUP(A513,'REPORTE'!$A$1:$AG$1961,18,0)</f>
        <v>F</v>
      </c>
      <c r="G513" s="20" t="str">
        <f>VLOOKUP(A513,'REPORTE'!$A$1:$AG$1961,6,0)</f>
        <v>NACIONAL</v>
      </c>
      <c r="H513" s="20" t="str">
        <f>VLOOKUP(A513,'REPORTE'!$A$1:$AG$1961,30,0)</f>
        <v>Formación Técnica (Intermedia)</v>
      </c>
      <c r="I513" s="20" t="str">
        <f>VLOOKUP(A513,'REPORTE'!$A$1:$AG$1961,31,0)</f>
        <v>IMBABURA</v>
      </c>
      <c r="J513" s="20" t="str">
        <f>VLOOKUP(A513,'REPORTE'!$A$1:$AG$1961,32,0)</f>
        <v>SAN MIGUEL DE URCUQUI</v>
      </c>
      <c r="K513" s="20" t="str">
        <f>VLOOKUP(A513,'REPORTE'!$A$1:$AG$1961,33,0)</f>
        <v>URCUQUI</v>
      </c>
      <c r="L513" s="20" t="str">
        <f>VLOOKUP(K513,PROVINCIAS!$F$1:$G$1171,2,0)</f>
        <v>URBANA</v>
      </c>
      <c r="M513" s="20">
        <v>1000636</v>
      </c>
      <c r="N513" s="20" t="s">
        <v>15374</v>
      </c>
      <c r="O513" s="20"/>
      <c r="P513" s="20">
        <v>8.17</v>
      </c>
      <c r="Q513" s="20" t="s">
        <v>11150</v>
      </c>
      <c r="R513" s="20" t="s">
        <v>11150</v>
      </c>
      <c r="S513" s="20" t="s">
        <v>11150</v>
      </c>
      <c r="T513" s="20" t="s">
        <v>11150</v>
      </c>
      <c r="U513" s="20" t="s">
        <v>11150</v>
      </c>
      <c r="V513" s="20" t="s">
        <v>11150</v>
      </c>
      <c r="W513" s="20">
        <v>8.17</v>
      </c>
    </row>
    <row r="514" spans="1:23" x14ac:dyDescent="0.45">
      <c r="A514" s="20">
        <v>1000567</v>
      </c>
      <c r="B514" s="20" t="s">
        <v>9431</v>
      </c>
      <c r="C514" s="20" t="s">
        <v>13931</v>
      </c>
      <c r="D514" s="20">
        <v>1714572508</v>
      </c>
      <c r="E514" s="20" t="str">
        <f>VLOOKUP(A514,'REPORTE'!$A$1:$AG$1961,5,0)</f>
        <v>ECUATORIANO(A)</v>
      </c>
      <c r="F514" s="20" t="str">
        <f>VLOOKUP(A514,'REPORTE'!$A$1:$AG$1961,18,0)</f>
        <v>M</v>
      </c>
      <c r="G514" s="20" t="str">
        <f>VLOOKUP(A514,'REPORTE'!$A$1:$AG$1961,6,0)</f>
        <v>NACIONAL</v>
      </c>
      <c r="H514" s="20" t="str">
        <f>VLOOKUP(A514,'REPORTE'!$A$1:$AG$1961,30,0)</f>
        <v>Secundaria</v>
      </c>
      <c r="I514" s="20" t="str">
        <f>VLOOKUP(A514,'REPORTE'!$A$1:$AG$1961,31,0)</f>
        <v>PICHINCHA</v>
      </c>
      <c r="J514" s="20" t="str">
        <f>VLOOKUP(A514,'REPORTE'!$A$1:$AG$1961,32,0)</f>
        <v>QUITO</v>
      </c>
      <c r="K514" s="20" t="str">
        <f>VLOOKUP(A514,'REPORTE'!$A$1:$AG$1961,33,0)</f>
        <v>SAN BLAS</v>
      </c>
      <c r="L514" s="20" t="str">
        <f>VLOOKUP(K514,PROVINCIAS!$F$1:$G$1171,2,0)</f>
        <v>URBANA</v>
      </c>
      <c r="M514" s="20">
        <v>1000637</v>
      </c>
      <c r="N514" s="20" t="s">
        <v>15374</v>
      </c>
      <c r="O514" s="20"/>
      <c r="P514" s="20">
        <v>0.04</v>
      </c>
      <c r="Q514" s="20" t="s">
        <v>11150</v>
      </c>
      <c r="R514" s="20" t="s">
        <v>11150</v>
      </c>
      <c r="S514" s="20" t="s">
        <v>11150</v>
      </c>
      <c r="T514" s="20" t="s">
        <v>11150</v>
      </c>
      <c r="U514" s="20" t="s">
        <v>11150</v>
      </c>
      <c r="V514" s="20" t="s">
        <v>11150</v>
      </c>
      <c r="W514" s="20">
        <v>0.04</v>
      </c>
    </row>
    <row r="515" spans="1:23" x14ac:dyDescent="0.45">
      <c r="A515" s="20">
        <v>1000568</v>
      </c>
      <c r="B515" s="20" t="s">
        <v>9431</v>
      </c>
      <c r="C515" s="20" t="s">
        <v>13932</v>
      </c>
      <c r="D515" s="20">
        <v>1706822424</v>
      </c>
      <c r="E515" s="20" t="str">
        <f>VLOOKUP(A515,'REPORTE'!$A$1:$AG$1961,5,0)</f>
        <v>ECUATORIANO(A)</v>
      </c>
      <c r="F515" s="20" t="str">
        <f>VLOOKUP(A515,'REPORTE'!$A$1:$AG$1961,18,0)</f>
        <v>F</v>
      </c>
      <c r="G515" s="20" t="str">
        <f>VLOOKUP(A515,'REPORTE'!$A$1:$AG$1961,6,0)</f>
        <v>NACIONAL</v>
      </c>
      <c r="H515" s="20" t="str">
        <f>VLOOKUP(A515,'REPORTE'!$A$1:$AG$1961,30,0)</f>
        <v>Primaria</v>
      </c>
      <c r="I515" s="20" t="str">
        <f>VLOOKUP(A515,'REPORTE'!$A$1:$AG$1961,31,0)</f>
        <v>PICHINCHA</v>
      </c>
      <c r="J515" s="20" t="str">
        <f>VLOOKUP(A515,'REPORTE'!$A$1:$AG$1961,32,0)</f>
        <v>QUITO</v>
      </c>
      <c r="K515" s="20" t="str">
        <f>VLOOKUP(A515,'REPORTE'!$A$1:$AG$1961,33,0)</f>
        <v>COTOCOLLAO</v>
      </c>
      <c r="L515" s="20" t="str">
        <f>VLOOKUP(K515,PROVINCIAS!$F$1:$G$1171,2,0)</f>
        <v>URBANA</v>
      </c>
      <c r="M515" s="20">
        <v>1000638</v>
      </c>
      <c r="N515" s="20" t="s">
        <v>15374</v>
      </c>
      <c r="O515" s="20"/>
      <c r="P515" s="20">
        <v>11.5</v>
      </c>
      <c r="Q515" s="20" t="s">
        <v>11150</v>
      </c>
      <c r="R515" s="20" t="s">
        <v>11150</v>
      </c>
      <c r="S515" s="20" t="s">
        <v>11150</v>
      </c>
      <c r="T515" s="20" t="s">
        <v>11150</v>
      </c>
      <c r="U515" s="20" t="s">
        <v>11150</v>
      </c>
      <c r="V515" s="20" t="s">
        <v>11150</v>
      </c>
      <c r="W515" s="20">
        <v>11.5</v>
      </c>
    </row>
    <row r="516" spans="1:23" x14ac:dyDescent="0.45">
      <c r="A516" s="20">
        <v>1000569</v>
      </c>
      <c r="B516" s="20" t="s">
        <v>9431</v>
      </c>
      <c r="C516" s="20" t="s">
        <v>13933</v>
      </c>
      <c r="D516" s="20">
        <v>1725919227</v>
      </c>
      <c r="E516" s="20" t="str">
        <f>VLOOKUP(A516,'REPORTE'!$A$1:$AG$1961,5,0)</f>
        <v>ECUATORIANO(A)</v>
      </c>
      <c r="F516" s="20" t="str">
        <f>VLOOKUP(A516,'REPORTE'!$A$1:$AG$1961,18,0)</f>
        <v>F</v>
      </c>
      <c r="G516" s="20" t="str">
        <f>VLOOKUP(A516,'REPORTE'!$A$1:$AG$1961,6,0)</f>
        <v>NACIONAL</v>
      </c>
      <c r="H516" s="20" t="str">
        <f>VLOOKUP(A516,'REPORTE'!$A$1:$AG$1961,30,0)</f>
        <v>Secundaria</v>
      </c>
      <c r="I516" s="20" t="str">
        <f>VLOOKUP(A516,'REPORTE'!$A$1:$AG$1961,31,0)</f>
        <v>PICHINCHA</v>
      </c>
      <c r="J516" s="20" t="str">
        <f>VLOOKUP(A516,'REPORTE'!$A$1:$AG$1961,32,0)</f>
        <v>QUITO</v>
      </c>
      <c r="K516" s="20" t="str">
        <f>VLOOKUP(A516,'REPORTE'!$A$1:$AG$1961,33,0)</f>
        <v>COTOCOLLAO</v>
      </c>
      <c r="L516" s="20" t="str">
        <f>VLOOKUP(K516,PROVINCIAS!$F$1:$G$1171,2,0)</f>
        <v>URBANA</v>
      </c>
      <c r="M516" s="20">
        <v>1000639</v>
      </c>
      <c r="N516" s="20" t="s">
        <v>15374</v>
      </c>
      <c r="O516" s="20"/>
      <c r="P516" s="20">
        <v>3.09</v>
      </c>
      <c r="Q516" s="20" t="s">
        <v>11150</v>
      </c>
      <c r="R516" s="20" t="s">
        <v>11150</v>
      </c>
      <c r="S516" s="20" t="s">
        <v>11150</v>
      </c>
      <c r="T516" s="20" t="s">
        <v>11150</v>
      </c>
      <c r="U516" s="20" t="s">
        <v>11150</v>
      </c>
      <c r="V516" s="20" t="s">
        <v>11150</v>
      </c>
      <c r="W516" s="20">
        <v>3.09</v>
      </c>
    </row>
    <row r="517" spans="1:23" x14ac:dyDescent="0.45">
      <c r="A517" s="20">
        <v>1000570</v>
      </c>
      <c r="B517" s="20" t="s">
        <v>9431</v>
      </c>
      <c r="C517" s="20" t="s">
        <v>13934</v>
      </c>
      <c r="D517" s="20">
        <v>1726816489</v>
      </c>
      <c r="E517" s="20" t="str">
        <f>VLOOKUP(A517,'REPORTE'!$A$1:$AG$1961,5,0)</f>
        <v>ECUATORIANO(A)</v>
      </c>
      <c r="F517" s="20" t="str">
        <f>VLOOKUP(A517,'REPORTE'!$A$1:$AG$1961,18,0)</f>
        <v>M</v>
      </c>
      <c r="G517" s="20" t="str">
        <f>VLOOKUP(A517,'REPORTE'!$A$1:$AG$1961,6,0)</f>
        <v>NACIONAL</v>
      </c>
      <c r="H517" s="20" t="str">
        <f>VLOOKUP(A517,'REPORTE'!$A$1:$AG$1961,30,0)</f>
        <v>Secundaria</v>
      </c>
      <c r="I517" s="20" t="str">
        <f>VLOOKUP(A517,'REPORTE'!$A$1:$AG$1961,31,0)</f>
        <v>PICHINCHA</v>
      </c>
      <c r="J517" s="20" t="str">
        <f>VLOOKUP(A517,'REPORTE'!$A$1:$AG$1961,32,0)</f>
        <v>QUITO</v>
      </c>
      <c r="K517" s="20" t="str">
        <f>VLOOKUP(A517,'REPORTE'!$A$1:$AG$1961,33,0)</f>
        <v>COTOCOLLAO</v>
      </c>
      <c r="L517" s="20" t="str">
        <f>VLOOKUP(K517,PROVINCIAS!$F$1:$G$1171,2,0)</f>
        <v>URBANA</v>
      </c>
      <c r="M517" s="20">
        <v>1000640</v>
      </c>
      <c r="N517" s="20" t="s">
        <v>15374</v>
      </c>
      <c r="O517" s="20"/>
      <c r="P517" s="20">
        <v>1.1100000000000001</v>
      </c>
      <c r="Q517" s="20" t="s">
        <v>11150</v>
      </c>
      <c r="R517" s="20" t="s">
        <v>11150</v>
      </c>
      <c r="S517" s="20" t="s">
        <v>11150</v>
      </c>
      <c r="T517" s="20" t="s">
        <v>11150</v>
      </c>
      <c r="U517" s="20" t="s">
        <v>11150</v>
      </c>
      <c r="V517" s="20" t="s">
        <v>11150</v>
      </c>
      <c r="W517" s="20">
        <v>1.1100000000000001</v>
      </c>
    </row>
    <row r="518" spans="1:23" x14ac:dyDescent="0.45">
      <c r="A518" s="20">
        <v>1000572</v>
      </c>
      <c r="B518" s="20" t="s">
        <v>9431</v>
      </c>
      <c r="C518" s="20" t="s">
        <v>10104</v>
      </c>
      <c r="D518" s="20">
        <v>1722313382</v>
      </c>
      <c r="E518" s="20" t="str">
        <f>VLOOKUP(A518,'REPORTE'!$A$1:$AG$1961,5,0)</f>
        <v>ECUATORIANO(A) INDIGENA</v>
      </c>
      <c r="F518" s="20" t="str">
        <f>VLOOKUP(A518,'REPORTE'!$A$1:$AG$1961,18,0)</f>
        <v>F</v>
      </c>
      <c r="G518" s="20" t="str">
        <f>VLOOKUP(A518,'REPORTE'!$A$1:$AG$1961,6,0)</f>
        <v>NACIONAL</v>
      </c>
      <c r="H518" s="20" t="str">
        <f>VLOOKUP(A518,'REPORTE'!$A$1:$AG$1961,30,0)</f>
        <v>Ninguna</v>
      </c>
      <c r="I518" s="20" t="str">
        <f>VLOOKUP(A518,'REPORTE'!$A$1:$AG$1961,31,0)</f>
        <v>CHIMBORAZO</v>
      </c>
      <c r="J518" s="20" t="str">
        <f>VLOOKUP(A518,'REPORTE'!$A$1:$AG$1961,32,0)</f>
        <v>RIOBAMBA</v>
      </c>
      <c r="K518" s="20" t="str">
        <f>VLOOKUP(A518,'REPORTE'!$A$1:$AG$1961,33,0)</f>
        <v>CACHA (CAB EN MACHANGARA)</v>
      </c>
      <c r="L518" s="20" t="str">
        <f>VLOOKUP(K518,PROVINCIAS!$F$1:$G$1171,2,0)</f>
        <v>RURAL</v>
      </c>
      <c r="M518" s="20">
        <v>1000642</v>
      </c>
      <c r="N518" s="20" t="s">
        <v>15374</v>
      </c>
      <c r="O518" s="20"/>
      <c r="P518" s="20">
        <v>0</v>
      </c>
      <c r="Q518" s="20" t="s">
        <v>11150</v>
      </c>
      <c r="R518" s="20" t="s">
        <v>11150</v>
      </c>
      <c r="S518" s="20" t="s">
        <v>11150</v>
      </c>
      <c r="T518" s="20" t="s">
        <v>11150</v>
      </c>
      <c r="U518" s="20" t="s">
        <v>11150</v>
      </c>
      <c r="V518" s="20" t="s">
        <v>11150</v>
      </c>
      <c r="W518" s="20">
        <v>0</v>
      </c>
    </row>
    <row r="519" spans="1:23" x14ac:dyDescent="0.45">
      <c r="A519" s="20">
        <v>1000573</v>
      </c>
      <c r="B519" s="20" t="s">
        <v>9431</v>
      </c>
      <c r="C519" s="20" t="s">
        <v>13935</v>
      </c>
      <c r="D519" s="20">
        <v>1900179332</v>
      </c>
      <c r="E519" s="20" t="str">
        <f>VLOOKUP(A519,'REPORTE'!$A$1:$AG$1961,5,0)</f>
        <v>ECUATORIANO(A)</v>
      </c>
      <c r="F519" s="20" t="str">
        <f>VLOOKUP(A519,'REPORTE'!$A$1:$AG$1961,18,0)</f>
        <v>M</v>
      </c>
      <c r="G519" s="20" t="str">
        <f>VLOOKUP(A519,'REPORTE'!$A$1:$AG$1961,6,0)</f>
        <v>NACIONAL</v>
      </c>
      <c r="H519" s="20" t="str">
        <f>VLOOKUP(A519,'REPORTE'!$A$1:$AG$1961,30,0)</f>
        <v>Secundaria</v>
      </c>
      <c r="I519" s="20" t="str">
        <f>VLOOKUP(A519,'REPORTE'!$A$1:$AG$1961,31,0)</f>
        <v>ZAMORA</v>
      </c>
      <c r="J519" s="20" t="str">
        <f>VLOOKUP(A519,'REPORTE'!$A$1:$AG$1961,32,0)</f>
        <v>CHINCHIPE</v>
      </c>
      <c r="K519" s="20" t="str">
        <f>VLOOKUP(A519,'REPORTE'!$A$1:$AG$1961,33,0)</f>
        <v>ZUMBA</v>
      </c>
      <c r="L519" s="20" t="str">
        <f>VLOOKUP(K519,PROVINCIAS!$F$1:$G$1171,2,0)</f>
        <v>URBANA</v>
      </c>
      <c r="M519" s="20">
        <v>1000643</v>
      </c>
      <c r="N519" s="20" t="s">
        <v>15374</v>
      </c>
      <c r="O519" s="20"/>
      <c r="P519" s="20">
        <v>3.68</v>
      </c>
      <c r="Q519" s="20" t="s">
        <v>11150</v>
      </c>
      <c r="R519" s="20" t="s">
        <v>11150</v>
      </c>
      <c r="S519" s="20" t="s">
        <v>11150</v>
      </c>
      <c r="T519" s="20" t="s">
        <v>11150</v>
      </c>
      <c r="U519" s="20" t="s">
        <v>11150</v>
      </c>
      <c r="V519" s="20" t="s">
        <v>11150</v>
      </c>
      <c r="W519" s="20">
        <v>3.68</v>
      </c>
    </row>
    <row r="520" spans="1:23" x14ac:dyDescent="0.45">
      <c r="A520" s="20">
        <v>1000574</v>
      </c>
      <c r="B520" s="20" t="s">
        <v>9431</v>
      </c>
      <c r="C520" s="20" t="s">
        <v>9755</v>
      </c>
      <c r="D520" s="20">
        <v>602539439</v>
      </c>
      <c r="E520" s="20" t="str">
        <f>VLOOKUP(A520,'REPORTE'!$A$1:$AG$1961,5,0)</f>
        <v>ECUATORIANO(A) INDIGENA</v>
      </c>
      <c r="F520" s="20" t="str">
        <f>VLOOKUP(A520,'REPORTE'!$A$1:$AG$1961,18,0)</f>
        <v>M</v>
      </c>
      <c r="G520" s="20" t="str">
        <f>VLOOKUP(A520,'REPORTE'!$A$1:$AG$1961,6,0)</f>
        <v>NACIONAL</v>
      </c>
      <c r="H520" s="20" t="str">
        <f>VLOOKUP(A520,'REPORTE'!$A$1:$AG$1961,30,0)</f>
        <v>Universitaria</v>
      </c>
      <c r="I520" s="20" t="str">
        <f>VLOOKUP(A520,'REPORTE'!$A$1:$AG$1961,31,0)</f>
        <v>CHIMBORAZO</v>
      </c>
      <c r="J520" s="20" t="str">
        <f>VLOOKUP(A520,'REPORTE'!$A$1:$AG$1961,32,0)</f>
        <v>RIOBAMBA</v>
      </c>
      <c r="K520" s="20" t="str">
        <f>VLOOKUP(A520,'REPORTE'!$A$1:$AG$1961,33,0)</f>
        <v>CACHA (CAB EN MACHANGARA)</v>
      </c>
      <c r="L520" s="20" t="str">
        <f>VLOOKUP(K520,PROVINCIAS!$F$1:$G$1171,2,0)</f>
        <v>RURAL</v>
      </c>
      <c r="M520" s="20">
        <v>1000644</v>
      </c>
      <c r="N520" s="20" t="s">
        <v>15374</v>
      </c>
      <c r="O520" s="20"/>
      <c r="P520" s="20">
        <v>0.14000000000000001</v>
      </c>
      <c r="Q520" s="20" t="s">
        <v>11150</v>
      </c>
      <c r="R520" s="20" t="s">
        <v>11150</v>
      </c>
      <c r="S520" s="20" t="s">
        <v>11150</v>
      </c>
      <c r="T520" s="20" t="s">
        <v>14622</v>
      </c>
      <c r="U520" s="20" t="s">
        <v>11150</v>
      </c>
      <c r="V520" s="20" t="s">
        <v>11150</v>
      </c>
      <c r="W520" s="20">
        <v>413.14</v>
      </c>
    </row>
    <row r="521" spans="1:23" x14ac:dyDescent="0.45">
      <c r="A521" s="20">
        <v>1000575</v>
      </c>
      <c r="B521" s="20" t="s">
        <v>9431</v>
      </c>
      <c r="C521" s="20" t="s">
        <v>9631</v>
      </c>
      <c r="D521" s="20">
        <v>602172306</v>
      </c>
      <c r="E521" s="20" t="str">
        <f>VLOOKUP(A521,'REPORTE'!$A$1:$AG$1961,5,0)</f>
        <v>ECUATORIANO(A)</v>
      </c>
      <c r="F521" s="20" t="str">
        <f>VLOOKUP(A521,'REPORTE'!$A$1:$AG$1961,18,0)</f>
        <v>F</v>
      </c>
      <c r="G521" s="20" t="str">
        <f>VLOOKUP(A521,'REPORTE'!$A$1:$AG$1961,6,0)</f>
        <v>NACIONAL</v>
      </c>
      <c r="H521" s="20" t="str">
        <f>VLOOKUP(A521,'REPORTE'!$A$1:$AG$1961,30,0)</f>
        <v>Universitaria</v>
      </c>
      <c r="I521" s="20" t="str">
        <f>VLOOKUP(A521,'REPORTE'!$A$1:$AG$1961,31,0)</f>
        <v>CHIMBORAZO</v>
      </c>
      <c r="J521" s="20" t="str">
        <f>VLOOKUP(A521,'REPORTE'!$A$1:$AG$1961,32,0)</f>
        <v>RIOBAMBA</v>
      </c>
      <c r="K521" s="20" t="str">
        <f>VLOOKUP(A521,'REPORTE'!$A$1:$AG$1961,33,0)</f>
        <v>LIZARZABURU</v>
      </c>
      <c r="L521" s="20" t="str">
        <f>VLOOKUP(K521,PROVINCIAS!$F$1:$G$1171,2,0)</f>
        <v>URBANA</v>
      </c>
      <c r="M521" s="20">
        <v>1000645</v>
      </c>
      <c r="N521" s="20" t="s">
        <v>15374</v>
      </c>
      <c r="O521" s="20"/>
      <c r="P521" s="20">
        <v>0</v>
      </c>
      <c r="Q521" s="20" t="s">
        <v>11150</v>
      </c>
      <c r="R521" s="20" t="s">
        <v>11150</v>
      </c>
      <c r="S521" s="20" t="s">
        <v>11150</v>
      </c>
      <c r="T521" s="20" t="s">
        <v>11150</v>
      </c>
      <c r="U521" s="20" t="s">
        <v>11150</v>
      </c>
      <c r="V521" s="20" t="s">
        <v>11150</v>
      </c>
      <c r="W521" s="20">
        <v>0</v>
      </c>
    </row>
    <row r="522" spans="1:23" x14ac:dyDescent="0.45">
      <c r="A522" s="20">
        <v>1000576</v>
      </c>
      <c r="B522" s="20" t="s">
        <v>9431</v>
      </c>
      <c r="C522" s="20" t="s">
        <v>13936</v>
      </c>
      <c r="D522" s="20">
        <v>1705951810</v>
      </c>
      <c r="E522" s="20" t="str">
        <f>VLOOKUP(A522,'REPORTE'!$A$1:$AG$1961,5,0)</f>
        <v>ECUATORIANO(A) INDIGENA</v>
      </c>
      <c r="F522" s="20" t="str">
        <f>VLOOKUP(A522,'REPORTE'!$A$1:$AG$1961,18,0)</f>
        <v>M</v>
      </c>
      <c r="G522" s="20" t="str">
        <f>VLOOKUP(A522,'REPORTE'!$A$1:$AG$1961,6,0)</f>
        <v>NACIONAL</v>
      </c>
      <c r="H522" s="20" t="str">
        <f>VLOOKUP(A522,'REPORTE'!$A$1:$AG$1961,30,0)</f>
        <v>Primaria</v>
      </c>
      <c r="I522" s="20" t="str">
        <f>VLOOKUP(A522,'REPORTE'!$A$1:$AG$1961,31,0)</f>
        <v>LOJA</v>
      </c>
      <c r="J522" s="20" t="str">
        <f>VLOOKUP(A522,'REPORTE'!$A$1:$AG$1961,32,0)</f>
        <v>CALVAS</v>
      </c>
      <c r="K522" s="20" t="str">
        <f>VLOOKUP(A522,'REPORTE'!$A$1:$AG$1961,33,0)</f>
        <v>CARIAMANGA</v>
      </c>
      <c r="L522" s="20" t="str">
        <f>VLOOKUP(K522,PROVINCIAS!$F$1:$G$1171,2,0)</f>
        <v>URBANA</v>
      </c>
      <c r="M522" s="20">
        <v>1000646</v>
      </c>
      <c r="N522" s="20" t="s">
        <v>15374</v>
      </c>
      <c r="O522" s="20"/>
      <c r="P522" s="20">
        <v>0.43</v>
      </c>
      <c r="Q522" s="20" t="s">
        <v>11150</v>
      </c>
      <c r="R522" s="20" t="s">
        <v>11150</v>
      </c>
      <c r="S522" s="20" t="s">
        <v>11150</v>
      </c>
      <c r="T522" s="20" t="s">
        <v>11150</v>
      </c>
      <c r="U522" s="20" t="s">
        <v>11150</v>
      </c>
      <c r="V522" s="20" t="s">
        <v>11150</v>
      </c>
      <c r="W522" s="20">
        <v>0.43</v>
      </c>
    </row>
    <row r="523" spans="1:23" x14ac:dyDescent="0.45">
      <c r="A523" s="20">
        <v>1000577</v>
      </c>
      <c r="B523" s="20" t="s">
        <v>9431</v>
      </c>
      <c r="C523" s="20" t="s">
        <v>9691</v>
      </c>
      <c r="D523" s="20">
        <v>1724027279</v>
      </c>
      <c r="E523" s="20" t="str">
        <f>VLOOKUP(A523,'REPORTE'!$A$1:$AG$1961,5,0)</f>
        <v>ECUATORIANO(A) INDIGENA</v>
      </c>
      <c r="F523" s="20" t="str">
        <f>VLOOKUP(A523,'REPORTE'!$A$1:$AG$1961,18,0)</f>
        <v>M</v>
      </c>
      <c r="G523" s="20" t="str">
        <f>VLOOKUP(A523,'REPORTE'!$A$1:$AG$1961,6,0)</f>
        <v>NACIONAL</v>
      </c>
      <c r="H523" s="20" t="str">
        <f>VLOOKUP(A523,'REPORTE'!$A$1:$AG$1961,30,0)</f>
        <v>Secundaria</v>
      </c>
      <c r="I523" s="20" t="str">
        <f>VLOOKUP(A523,'REPORTE'!$A$1:$AG$1961,31,0)</f>
        <v>CHIMBORAZO</v>
      </c>
      <c r="J523" s="20" t="str">
        <f>VLOOKUP(A523,'REPORTE'!$A$1:$AG$1961,32,0)</f>
        <v>RIOBAMBA</v>
      </c>
      <c r="K523" s="20" t="str">
        <f>VLOOKUP(A523,'REPORTE'!$A$1:$AG$1961,33,0)</f>
        <v>CACHA (CAB EN MACHANGARA)</v>
      </c>
      <c r="L523" s="20" t="str">
        <f>VLOOKUP(K523,PROVINCIAS!$F$1:$G$1171,2,0)</f>
        <v>RURAL</v>
      </c>
      <c r="M523" s="20">
        <v>1000647</v>
      </c>
      <c r="N523" s="20" t="s">
        <v>15374</v>
      </c>
      <c r="O523" s="20"/>
      <c r="P523" s="20">
        <v>0.02</v>
      </c>
      <c r="Q523" s="20" t="s">
        <v>11150</v>
      </c>
      <c r="R523" s="20" t="s">
        <v>11150</v>
      </c>
      <c r="S523" s="20" t="s">
        <v>11150</v>
      </c>
      <c r="T523" s="20" t="s">
        <v>11150</v>
      </c>
      <c r="U523" s="20" t="s">
        <v>11150</v>
      </c>
      <c r="V523" s="20" t="s">
        <v>11150</v>
      </c>
      <c r="W523" s="20">
        <v>0.02</v>
      </c>
    </row>
    <row r="524" spans="1:23" x14ac:dyDescent="0.45">
      <c r="A524" s="20">
        <v>1000578</v>
      </c>
      <c r="B524" s="20" t="s">
        <v>9431</v>
      </c>
      <c r="C524" s="20" t="s">
        <v>10357</v>
      </c>
      <c r="D524" s="20">
        <v>603842469</v>
      </c>
      <c r="E524" s="20" t="str">
        <f>VLOOKUP(A524,'REPORTE'!$A$1:$AG$1961,5,0)</f>
        <v>ECUATORIANO(A) INDIGENA</v>
      </c>
      <c r="F524" s="20" t="str">
        <f>VLOOKUP(A524,'REPORTE'!$A$1:$AG$1961,18,0)</f>
        <v>F</v>
      </c>
      <c r="G524" s="20" t="str">
        <f>VLOOKUP(A524,'REPORTE'!$A$1:$AG$1961,6,0)</f>
        <v>NACIONAL</v>
      </c>
      <c r="H524" s="20" t="str">
        <f>VLOOKUP(A524,'REPORTE'!$A$1:$AG$1961,30,0)</f>
        <v>Primaria</v>
      </c>
      <c r="I524" s="20" t="str">
        <f>VLOOKUP(A524,'REPORTE'!$A$1:$AG$1961,31,0)</f>
        <v>CHIMBORAZO</v>
      </c>
      <c r="J524" s="20" t="str">
        <f>VLOOKUP(A524,'REPORTE'!$A$1:$AG$1961,32,0)</f>
        <v>COLTA</v>
      </c>
      <c r="K524" s="20" t="str">
        <f>VLOOKUP(A524,'REPORTE'!$A$1:$AG$1961,33,0)</f>
        <v>JUAN DE VELASCO (PANGOR)</v>
      </c>
      <c r="L524" s="20" t="str">
        <f>VLOOKUP(K524,PROVINCIAS!$F$1:$G$1171,2,0)</f>
        <v>RURAL</v>
      </c>
      <c r="M524" s="20">
        <v>1000648</v>
      </c>
      <c r="N524" s="20" t="s">
        <v>15374</v>
      </c>
      <c r="O524" s="20"/>
      <c r="P524" s="20">
        <v>2666.04</v>
      </c>
      <c r="Q524" s="20" t="s">
        <v>11150</v>
      </c>
      <c r="R524" s="20" t="s">
        <v>11150</v>
      </c>
      <c r="S524" s="20" t="s">
        <v>11150</v>
      </c>
      <c r="T524" s="20" t="s">
        <v>14623</v>
      </c>
      <c r="U524" s="20" t="s">
        <v>11150</v>
      </c>
      <c r="V524" s="20" t="s">
        <v>12149</v>
      </c>
      <c r="W524" s="20">
        <v>2847.04</v>
      </c>
    </row>
    <row r="525" spans="1:23" x14ac:dyDescent="0.45">
      <c r="A525" s="20">
        <v>1000579</v>
      </c>
      <c r="B525" s="20" t="s">
        <v>9431</v>
      </c>
      <c r="C525" s="20" t="s">
        <v>13937</v>
      </c>
      <c r="D525" s="20">
        <v>201980299</v>
      </c>
      <c r="E525" s="20" t="str">
        <f>VLOOKUP(A525,'REPORTE'!$A$1:$AG$1961,5,0)</f>
        <v>ECUATORIANO(A) INDIGENA</v>
      </c>
      <c r="F525" s="20" t="str">
        <f>VLOOKUP(A525,'REPORTE'!$A$1:$AG$1961,18,0)</f>
        <v>F</v>
      </c>
      <c r="G525" s="20" t="str">
        <f>VLOOKUP(A525,'REPORTE'!$A$1:$AG$1961,6,0)</f>
        <v>NACIONAL</v>
      </c>
      <c r="H525" s="20" t="str">
        <f>VLOOKUP(A525,'REPORTE'!$A$1:$AG$1961,30,0)</f>
        <v>Secundaria</v>
      </c>
      <c r="I525" s="20" t="str">
        <f>VLOOKUP(A525,'REPORTE'!$A$1:$AG$1961,31,0)</f>
        <v>PICHINCHA</v>
      </c>
      <c r="J525" s="20" t="str">
        <f>VLOOKUP(A525,'REPORTE'!$A$1:$AG$1961,32,0)</f>
        <v>QUITO</v>
      </c>
      <c r="K525" s="20" t="str">
        <f>VLOOKUP(A525,'REPORTE'!$A$1:$AG$1961,33,0)</f>
        <v>COTOCOLLAO</v>
      </c>
      <c r="L525" s="20" t="str">
        <f>VLOOKUP(K525,PROVINCIAS!$F$1:$G$1171,2,0)</f>
        <v>URBANA</v>
      </c>
      <c r="M525" s="20">
        <v>1000649</v>
      </c>
      <c r="N525" s="20" t="s">
        <v>15374</v>
      </c>
      <c r="O525" s="20"/>
      <c r="P525" s="20">
        <v>1.04</v>
      </c>
      <c r="Q525" s="20" t="s">
        <v>11150</v>
      </c>
      <c r="R525" s="20" t="s">
        <v>11150</v>
      </c>
      <c r="S525" s="20" t="s">
        <v>11150</v>
      </c>
      <c r="T525" s="20" t="s">
        <v>11150</v>
      </c>
      <c r="U525" s="20" t="s">
        <v>11150</v>
      </c>
      <c r="V525" s="20" t="s">
        <v>11150</v>
      </c>
      <c r="W525" s="20">
        <v>1.04</v>
      </c>
    </row>
    <row r="526" spans="1:23" x14ac:dyDescent="0.45">
      <c r="A526" s="20">
        <v>1000580</v>
      </c>
      <c r="B526" s="20" t="s">
        <v>9431</v>
      </c>
      <c r="C526" s="20" t="s">
        <v>9657</v>
      </c>
      <c r="D526" s="20">
        <v>1724355167</v>
      </c>
      <c r="E526" s="20" t="str">
        <f>VLOOKUP(A526,'REPORTE'!$A$1:$AG$1961,5,0)</f>
        <v>ECUATORIANO(A)</v>
      </c>
      <c r="F526" s="20" t="str">
        <f>VLOOKUP(A526,'REPORTE'!$A$1:$AG$1961,18,0)</f>
        <v>F</v>
      </c>
      <c r="G526" s="20" t="str">
        <f>VLOOKUP(A526,'REPORTE'!$A$1:$AG$1961,6,0)</f>
        <v>NACIONAL</v>
      </c>
      <c r="H526" s="20" t="str">
        <f>VLOOKUP(A526,'REPORTE'!$A$1:$AG$1961,30,0)</f>
        <v>Secundaria</v>
      </c>
      <c r="I526" s="20" t="str">
        <f>VLOOKUP(A526,'REPORTE'!$A$1:$AG$1961,31,0)</f>
        <v>PICHINCHA</v>
      </c>
      <c r="J526" s="20" t="str">
        <f>VLOOKUP(A526,'REPORTE'!$A$1:$AG$1961,32,0)</f>
        <v>QUITO</v>
      </c>
      <c r="K526" s="20" t="str">
        <f>VLOOKUP(A526,'REPORTE'!$A$1:$AG$1961,33,0)</f>
        <v>COTOCOLLAO</v>
      </c>
      <c r="L526" s="20" t="str">
        <f>VLOOKUP(K526,PROVINCIAS!$F$1:$G$1171,2,0)</f>
        <v>URBANA</v>
      </c>
      <c r="M526" s="20">
        <v>1000650</v>
      </c>
      <c r="N526" s="20" t="s">
        <v>15374</v>
      </c>
      <c r="O526" s="20"/>
      <c r="P526" s="20">
        <v>0</v>
      </c>
      <c r="Q526" s="20" t="s">
        <v>11150</v>
      </c>
      <c r="R526" s="20" t="s">
        <v>11150</v>
      </c>
      <c r="S526" s="20" t="s">
        <v>11150</v>
      </c>
      <c r="T526" s="20" t="s">
        <v>11150</v>
      </c>
      <c r="U526" s="20" t="s">
        <v>11150</v>
      </c>
      <c r="V526" s="20" t="s">
        <v>11150</v>
      </c>
      <c r="W526" s="20">
        <v>0</v>
      </c>
    </row>
    <row r="527" spans="1:23" x14ac:dyDescent="0.45">
      <c r="A527" s="20">
        <v>1000438</v>
      </c>
      <c r="B527" s="20" t="s">
        <v>9431</v>
      </c>
      <c r="C527" s="20" t="s">
        <v>13853</v>
      </c>
      <c r="D527" s="20">
        <v>1729769735</v>
      </c>
      <c r="E527" s="20" t="str">
        <f>VLOOKUP(A527,'REPORTE'!$A$1:$AG$1961,5,0)</f>
        <v>ECUATORIANO(A) INDIGENA</v>
      </c>
      <c r="F527" s="20" t="str">
        <f>VLOOKUP(A527,'REPORTE'!$A$1:$AG$1961,18,0)</f>
        <v>F</v>
      </c>
      <c r="G527" s="20" t="str">
        <f>VLOOKUP(A527,'REPORTE'!$A$1:$AG$1961,6,0)</f>
        <v>NACIONAL</v>
      </c>
      <c r="H527" s="20" t="str">
        <f>VLOOKUP(A527,'REPORTE'!$A$1:$AG$1961,30,0)</f>
        <v>Secundaria</v>
      </c>
      <c r="I527" s="20" t="str">
        <f>VLOOKUP(A527,'REPORTE'!$A$1:$AG$1961,31,0)</f>
        <v>PICHINCHA</v>
      </c>
      <c r="J527" s="20" t="str">
        <f>VLOOKUP(A527,'REPORTE'!$A$1:$AG$1961,32,0)</f>
        <v>QUITO</v>
      </c>
      <c r="K527" s="20" t="str">
        <f>VLOOKUP(A527,'REPORTE'!$A$1:$AG$1961,33,0)</f>
        <v>COTOCOLLAO</v>
      </c>
      <c r="L527" s="20" t="str">
        <f>VLOOKUP(K527,PROVINCIAS!$F$1:$G$1171,2,0)</f>
        <v>URBANA</v>
      </c>
      <c r="M527" s="20">
        <v>1000651</v>
      </c>
      <c r="N527" s="20" t="s">
        <v>15374</v>
      </c>
      <c r="O527" s="20"/>
      <c r="P527" s="20">
        <v>541.99</v>
      </c>
      <c r="Q527" s="20" t="s">
        <v>11150</v>
      </c>
      <c r="R527" s="20" t="s">
        <v>11150</v>
      </c>
      <c r="S527" s="20" t="s">
        <v>11150</v>
      </c>
      <c r="T527" s="20" t="s">
        <v>11150</v>
      </c>
      <c r="U527" s="20" t="s">
        <v>11150</v>
      </c>
      <c r="V527" s="20" t="s">
        <v>11150</v>
      </c>
      <c r="W527" s="20">
        <v>541.99</v>
      </c>
    </row>
    <row r="528" spans="1:23" x14ac:dyDescent="0.45">
      <c r="A528" s="20">
        <v>1000581</v>
      </c>
      <c r="B528" s="20" t="s">
        <v>9431</v>
      </c>
      <c r="C528" s="20" t="s">
        <v>13938</v>
      </c>
      <c r="D528" s="20">
        <v>1714713490</v>
      </c>
      <c r="E528" s="20" t="str">
        <f>VLOOKUP(A528,'REPORTE'!$A$1:$AG$1961,5,0)</f>
        <v>ECUATORIANO(A)</v>
      </c>
      <c r="F528" s="20" t="str">
        <f>VLOOKUP(A528,'REPORTE'!$A$1:$AG$1961,18,0)</f>
        <v>F</v>
      </c>
      <c r="G528" s="20" t="str">
        <f>VLOOKUP(A528,'REPORTE'!$A$1:$AG$1961,6,0)</f>
        <v>NACIONAL</v>
      </c>
      <c r="H528" s="20" t="str">
        <f>VLOOKUP(A528,'REPORTE'!$A$1:$AG$1961,30,0)</f>
        <v>Primaria</v>
      </c>
      <c r="I528" s="20" t="str">
        <f>VLOOKUP(A528,'REPORTE'!$A$1:$AG$1961,31,0)</f>
        <v>PICHINCHA</v>
      </c>
      <c r="J528" s="20" t="str">
        <f>VLOOKUP(A528,'REPORTE'!$A$1:$AG$1961,32,0)</f>
        <v>QUITO</v>
      </c>
      <c r="K528" s="20" t="str">
        <f>VLOOKUP(A528,'REPORTE'!$A$1:$AG$1961,33,0)</f>
        <v>COTOCOLLAO</v>
      </c>
      <c r="L528" s="20" t="str">
        <f>VLOOKUP(K528,PROVINCIAS!$F$1:$G$1171,2,0)</f>
        <v>URBANA</v>
      </c>
      <c r="M528" s="20">
        <v>1000652</v>
      </c>
      <c r="N528" s="20" t="s">
        <v>15375</v>
      </c>
      <c r="O528" s="20">
        <v>44480</v>
      </c>
      <c r="P528" s="20">
        <v>3</v>
      </c>
      <c r="Q528" s="20" t="s">
        <v>11150</v>
      </c>
      <c r="R528" s="20" t="s">
        <v>11150</v>
      </c>
      <c r="S528" s="20" t="s">
        <v>11150</v>
      </c>
      <c r="T528" s="20" t="s">
        <v>11150</v>
      </c>
      <c r="U528" s="20" t="s">
        <v>11150</v>
      </c>
      <c r="V528" s="20" t="s">
        <v>11150</v>
      </c>
      <c r="W528" s="20">
        <v>3</v>
      </c>
    </row>
    <row r="529" spans="1:23" x14ac:dyDescent="0.45">
      <c r="A529" s="20">
        <v>1000582</v>
      </c>
      <c r="B529" s="20" t="s">
        <v>9431</v>
      </c>
      <c r="C529" s="20" t="s">
        <v>10391</v>
      </c>
      <c r="D529" s="20">
        <v>1716896657</v>
      </c>
      <c r="E529" s="20" t="str">
        <f>VLOOKUP(A529,'REPORTE'!$A$1:$AG$1961,5,0)</f>
        <v>ECUATORIANO(A)</v>
      </c>
      <c r="F529" s="20" t="str">
        <f>VLOOKUP(A529,'REPORTE'!$A$1:$AG$1961,18,0)</f>
        <v>F</v>
      </c>
      <c r="G529" s="20" t="str">
        <f>VLOOKUP(A529,'REPORTE'!$A$1:$AG$1961,6,0)</f>
        <v>NACIONAL</v>
      </c>
      <c r="H529" s="20" t="str">
        <f>VLOOKUP(A529,'REPORTE'!$A$1:$AG$1961,30,0)</f>
        <v>Primaria</v>
      </c>
      <c r="I529" s="20" t="str">
        <f>VLOOKUP(A529,'REPORTE'!$A$1:$AG$1961,31,0)</f>
        <v>PICHINCHA</v>
      </c>
      <c r="J529" s="20" t="str">
        <f>VLOOKUP(A529,'REPORTE'!$A$1:$AG$1961,32,0)</f>
        <v>QUITO</v>
      </c>
      <c r="K529" s="20" t="str">
        <f>VLOOKUP(A529,'REPORTE'!$A$1:$AG$1961,33,0)</f>
        <v>SAN BLAS</v>
      </c>
      <c r="L529" s="20" t="str">
        <f>VLOOKUP(K529,PROVINCIAS!$F$1:$G$1171,2,0)</f>
        <v>URBANA</v>
      </c>
      <c r="M529" s="20">
        <v>1000653</v>
      </c>
      <c r="N529" s="20" t="s">
        <v>15374</v>
      </c>
      <c r="O529" s="20"/>
      <c r="P529" s="20">
        <v>79.34</v>
      </c>
      <c r="Q529" s="20" t="s">
        <v>11150</v>
      </c>
      <c r="R529" s="20" t="s">
        <v>11150</v>
      </c>
      <c r="S529" s="20" t="s">
        <v>11150</v>
      </c>
      <c r="T529" s="20" t="s">
        <v>11150</v>
      </c>
      <c r="U529" s="20" t="s">
        <v>11150</v>
      </c>
      <c r="V529" s="20" t="s">
        <v>11150</v>
      </c>
      <c r="W529" s="20">
        <v>79.34</v>
      </c>
    </row>
    <row r="530" spans="1:23" x14ac:dyDescent="0.45">
      <c r="A530" s="20">
        <v>1000583</v>
      </c>
      <c r="B530" s="20" t="s">
        <v>9431</v>
      </c>
      <c r="C530" s="20" t="s">
        <v>13939</v>
      </c>
      <c r="D530" s="20">
        <v>603209156</v>
      </c>
      <c r="E530" s="20" t="str">
        <f>VLOOKUP(A530,'REPORTE'!$A$1:$AG$1961,5,0)</f>
        <v>ECUATORIANO(A)</v>
      </c>
      <c r="F530" s="20" t="str">
        <f>VLOOKUP(A530,'REPORTE'!$A$1:$AG$1961,18,0)</f>
        <v>M</v>
      </c>
      <c r="G530" s="20" t="str">
        <f>VLOOKUP(A530,'REPORTE'!$A$1:$AG$1961,6,0)</f>
        <v>NACIONAL</v>
      </c>
      <c r="H530" s="20" t="str">
        <f>VLOOKUP(A530,'REPORTE'!$A$1:$AG$1961,30,0)</f>
        <v>Universitaria</v>
      </c>
      <c r="I530" s="20" t="str">
        <f>VLOOKUP(A530,'REPORTE'!$A$1:$AG$1961,31,0)</f>
        <v>CHIMBORAZO</v>
      </c>
      <c r="J530" s="20" t="str">
        <f>VLOOKUP(A530,'REPORTE'!$A$1:$AG$1961,32,0)</f>
        <v>RIOBAMBA</v>
      </c>
      <c r="K530" s="20" t="str">
        <f>VLOOKUP(A530,'REPORTE'!$A$1:$AG$1961,33,0)</f>
        <v>VELOZ</v>
      </c>
      <c r="L530" s="20" t="str">
        <f>VLOOKUP(K530,PROVINCIAS!$F$1:$G$1171,2,0)</f>
        <v>URBANA</v>
      </c>
      <c r="M530" s="20">
        <v>1000654</v>
      </c>
      <c r="N530" s="20" t="s">
        <v>15374</v>
      </c>
      <c r="O530" s="20"/>
      <c r="P530" s="20">
        <v>0</v>
      </c>
      <c r="Q530" s="20" t="s">
        <v>11150</v>
      </c>
      <c r="R530" s="20" t="s">
        <v>11150</v>
      </c>
      <c r="S530" s="20" t="s">
        <v>11150</v>
      </c>
      <c r="T530" s="20" t="s">
        <v>11150</v>
      </c>
      <c r="U530" s="20" t="s">
        <v>11150</v>
      </c>
      <c r="V530" s="20" t="s">
        <v>11150</v>
      </c>
      <c r="W530" s="20">
        <v>0</v>
      </c>
    </row>
    <row r="531" spans="1:23" x14ac:dyDescent="0.45">
      <c r="A531" s="20">
        <v>1000584</v>
      </c>
      <c r="B531" s="20" t="s">
        <v>9431</v>
      </c>
      <c r="C531" s="20" t="s">
        <v>13940</v>
      </c>
      <c r="D531" s="20">
        <v>1718216250</v>
      </c>
      <c r="E531" s="20" t="str">
        <f>VLOOKUP(A531,'REPORTE'!$A$1:$AG$1961,5,0)</f>
        <v>ECUATORIANO(A)</v>
      </c>
      <c r="F531" s="20" t="str">
        <f>VLOOKUP(A531,'REPORTE'!$A$1:$AG$1961,18,0)</f>
        <v>M</v>
      </c>
      <c r="G531" s="20" t="str">
        <f>VLOOKUP(A531,'REPORTE'!$A$1:$AG$1961,6,0)</f>
        <v>NACIONAL</v>
      </c>
      <c r="H531" s="20" t="str">
        <f>VLOOKUP(A531,'REPORTE'!$A$1:$AG$1961,30,0)</f>
        <v>Secundaria</v>
      </c>
      <c r="I531" s="20" t="str">
        <f>VLOOKUP(A531,'REPORTE'!$A$1:$AG$1961,31,0)</f>
        <v>PICHINCHA</v>
      </c>
      <c r="J531" s="20" t="str">
        <f>VLOOKUP(A531,'REPORTE'!$A$1:$AG$1961,32,0)</f>
        <v>QUITO</v>
      </c>
      <c r="K531" s="20" t="str">
        <f>VLOOKUP(A531,'REPORTE'!$A$1:$AG$1961,33,0)</f>
        <v>SAN BLAS</v>
      </c>
      <c r="L531" s="20" t="str">
        <f>VLOOKUP(K531,PROVINCIAS!$F$1:$G$1171,2,0)</f>
        <v>URBANA</v>
      </c>
      <c r="M531" s="20">
        <v>1000655</v>
      </c>
      <c r="N531" s="20" t="s">
        <v>15374</v>
      </c>
      <c r="O531" s="20"/>
      <c r="P531" s="20">
        <v>53.26</v>
      </c>
      <c r="Q531" s="20" t="s">
        <v>11150</v>
      </c>
      <c r="R531" s="20" t="s">
        <v>11150</v>
      </c>
      <c r="S531" s="20" t="s">
        <v>11150</v>
      </c>
      <c r="T531" s="20" t="s">
        <v>11150</v>
      </c>
      <c r="U531" s="20" t="s">
        <v>11150</v>
      </c>
      <c r="V531" s="20" t="s">
        <v>11150</v>
      </c>
      <c r="W531" s="20">
        <v>53.26</v>
      </c>
    </row>
    <row r="532" spans="1:23" x14ac:dyDescent="0.45">
      <c r="A532" s="20">
        <v>1000585</v>
      </c>
      <c r="B532" s="20" t="s">
        <v>9431</v>
      </c>
      <c r="C532" s="20" t="s">
        <v>9847</v>
      </c>
      <c r="D532" s="20">
        <v>1716990625</v>
      </c>
      <c r="E532" s="20" t="str">
        <f>VLOOKUP(A532,'REPORTE'!$A$1:$AG$1961,5,0)</f>
        <v>ECUATORIANO(A) INDIGENA</v>
      </c>
      <c r="F532" s="20" t="str">
        <f>VLOOKUP(A532,'REPORTE'!$A$1:$AG$1961,18,0)</f>
        <v>M</v>
      </c>
      <c r="G532" s="20" t="str">
        <f>VLOOKUP(A532,'REPORTE'!$A$1:$AG$1961,6,0)</f>
        <v>NACIONAL</v>
      </c>
      <c r="H532" s="20" t="str">
        <f>VLOOKUP(A532,'REPORTE'!$A$1:$AG$1961,30,0)</f>
        <v>Primaria</v>
      </c>
      <c r="I532" s="20" t="str">
        <f>VLOOKUP(A532,'REPORTE'!$A$1:$AG$1961,31,0)</f>
        <v>CHIMBORAZO</v>
      </c>
      <c r="J532" s="20" t="str">
        <f>VLOOKUP(A532,'REPORTE'!$A$1:$AG$1961,32,0)</f>
        <v>COLTA</v>
      </c>
      <c r="K532" s="20" t="str">
        <f>VLOOKUP(A532,'REPORTE'!$A$1:$AG$1961,33,0)</f>
        <v>CAJABAMBA</v>
      </c>
      <c r="L532" s="20" t="str">
        <f>VLOOKUP(K532,PROVINCIAS!$F$1:$G$1171,2,0)</f>
        <v>URBANA</v>
      </c>
      <c r="M532" s="20">
        <v>1000656</v>
      </c>
      <c r="N532" s="20" t="s">
        <v>15374</v>
      </c>
      <c r="O532" s="20"/>
      <c r="P532" s="20">
        <v>0</v>
      </c>
      <c r="Q532" s="20" t="s">
        <v>11150</v>
      </c>
      <c r="R532" s="20" t="s">
        <v>11150</v>
      </c>
      <c r="S532" s="20" t="s">
        <v>11150</v>
      </c>
      <c r="T532" s="20" t="s">
        <v>11150</v>
      </c>
      <c r="U532" s="20" t="s">
        <v>11150</v>
      </c>
      <c r="V532" s="20" t="s">
        <v>11150</v>
      </c>
      <c r="W532" s="20">
        <v>0</v>
      </c>
    </row>
    <row r="533" spans="1:23" x14ac:dyDescent="0.45">
      <c r="A533" s="20">
        <v>1000586</v>
      </c>
      <c r="B533" s="20" t="s">
        <v>9431</v>
      </c>
      <c r="C533" s="20" t="s">
        <v>13941</v>
      </c>
      <c r="D533" s="20">
        <v>1003273479</v>
      </c>
      <c r="E533" s="20" t="str">
        <f>VLOOKUP(A533,'REPORTE'!$A$1:$AG$1961,5,0)</f>
        <v>ECUATORIANO(A) INDIGENA</v>
      </c>
      <c r="F533" s="20" t="str">
        <f>VLOOKUP(A533,'REPORTE'!$A$1:$AG$1961,18,0)</f>
        <v>M</v>
      </c>
      <c r="G533" s="20" t="str">
        <f>VLOOKUP(A533,'REPORTE'!$A$1:$AG$1961,6,0)</f>
        <v>NACIONAL</v>
      </c>
      <c r="H533" s="20" t="str">
        <f>VLOOKUP(A533,'REPORTE'!$A$1:$AG$1961,30,0)</f>
        <v>Secundaria</v>
      </c>
      <c r="I533" s="20" t="str">
        <f>VLOOKUP(A533,'REPORTE'!$A$1:$AG$1961,31,0)</f>
        <v>CARCHI</v>
      </c>
      <c r="J533" s="20" t="str">
        <f>VLOOKUP(A533,'REPORTE'!$A$1:$AG$1961,32,0)</f>
        <v>BOLIVAR</v>
      </c>
      <c r="K533" s="20" t="str">
        <f>VLOOKUP(A533,'REPORTE'!$A$1:$AG$1961,33,0)</f>
        <v>BOLIVAR</v>
      </c>
      <c r="L533" s="20" t="str">
        <f>VLOOKUP(K533,PROVINCIAS!$F$1:$G$1171,2,0)</f>
        <v>RURAL</v>
      </c>
      <c r="M533" s="20">
        <v>1000657</v>
      </c>
      <c r="N533" s="20" t="s">
        <v>15374</v>
      </c>
      <c r="O533" s="20"/>
      <c r="P533" s="20">
        <v>0.11</v>
      </c>
      <c r="Q533" s="20" t="s">
        <v>11150</v>
      </c>
      <c r="R533" s="20" t="s">
        <v>11150</v>
      </c>
      <c r="S533" s="20" t="s">
        <v>11150</v>
      </c>
      <c r="T533" s="20" t="s">
        <v>11150</v>
      </c>
      <c r="U533" s="20" t="s">
        <v>11150</v>
      </c>
      <c r="V533" s="20" t="s">
        <v>11150</v>
      </c>
      <c r="W533" s="20">
        <v>0.11</v>
      </c>
    </row>
    <row r="534" spans="1:23" x14ac:dyDescent="0.45">
      <c r="A534" s="20">
        <v>1000587</v>
      </c>
      <c r="B534" s="20" t="s">
        <v>9431</v>
      </c>
      <c r="C534" s="20" t="s">
        <v>9629</v>
      </c>
      <c r="D534" s="20">
        <v>603987363</v>
      </c>
      <c r="E534" s="20" t="str">
        <f>VLOOKUP(A534,'REPORTE'!$A$1:$AG$1961,5,0)</f>
        <v>ECUATORIANO(A)</v>
      </c>
      <c r="F534" s="20" t="str">
        <f>VLOOKUP(A534,'REPORTE'!$A$1:$AG$1961,18,0)</f>
        <v>F</v>
      </c>
      <c r="G534" s="20" t="str">
        <f>VLOOKUP(A534,'REPORTE'!$A$1:$AG$1961,6,0)</f>
        <v>NACIONAL</v>
      </c>
      <c r="H534" s="20" t="str">
        <f>VLOOKUP(A534,'REPORTE'!$A$1:$AG$1961,30,0)</f>
        <v>Secundaria</v>
      </c>
      <c r="I534" s="20" t="str">
        <f>VLOOKUP(A534,'REPORTE'!$A$1:$AG$1961,31,0)</f>
        <v>CHIMBORAZO</v>
      </c>
      <c r="J534" s="20" t="str">
        <f>VLOOKUP(A534,'REPORTE'!$A$1:$AG$1961,32,0)</f>
        <v>RIOBAMBA</v>
      </c>
      <c r="K534" s="20" t="str">
        <f>VLOOKUP(A534,'REPORTE'!$A$1:$AG$1961,33,0)</f>
        <v>LIZARZABURU</v>
      </c>
      <c r="L534" s="20" t="str">
        <f>VLOOKUP(K534,PROVINCIAS!$F$1:$G$1171,2,0)</f>
        <v>URBANA</v>
      </c>
      <c r="M534" s="20">
        <v>1000658</v>
      </c>
      <c r="N534" s="20" t="s">
        <v>15374</v>
      </c>
      <c r="O534" s="20"/>
      <c r="P534" s="20">
        <v>0</v>
      </c>
      <c r="Q534" s="20" t="s">
        <v>11150</v>
      </c>
      <c r="R534" s="20" t="s">
        <v>11150</v>
      </c>
      <c r="S534" s="20" t="s">
        <v>11150</v>
      </c>
      <c r="T534" s="20" t="s">
        <v>11150</v>
      </c>
      <c r="U534" s="20" t="s">
        <v>11150</v>
      </c>
      <c r="V534" s="20" t="s">
        <v>11150</v>
      </c>
      <c r="W534" s="20">
        <v>0</v>
      </c>
    </row>
    <row r="535" spans="1:23" x14ac:dyDescent="0.45">
      <c r="A535" s="20">
        <v>1000588</v>
      </c>
      <c r="B535" s="20" t="s">
        <v>9431</v>
      </c>
      <c r="C535" s="20" t="s">
        <v>9619</v>
      </c>
      <c r="D535" s="20">
        <v>601967383</v>
      </c>
      <c r="E535" s="20" t="str">
        <f>VLOOKUP(A535,'REPORTE'!$A$1:$AG$1961,5,0)</f>
        <v>ECUATORIANO(A)</v>
      </c>
      <c r="F535" s="20" t="str">
        <f>VLOOKUP(A535,'REPORTE'!$A$1:$AG$1961,18,0)</f>
        <v>F</v>
      </c>
      <c r="G535" s="20" t="str">
        <f>VLOOKUP(A535,'REPORTE'!$A$1:$AG$1961,6,0)</f>
        <v>NACIONAL</v>
      </c>
      <c r="H535" s="20" t="str">
        <f>VLOOKUP(A535,'REPORTE'!$A$1:$AG$1961,30,0)</f>
        <v>Primaria</v>
      </c>
      <c r="I535" s="20" t="str">
        <f>VLOOKUP(A535,'REPORTE'!$A$1:$AG$1961,31,0)</f>
        <v>CHIMBORAZO</v>
      </c>
      <c r="J535" s="20" t="str">
        <f>VLOOKUP(A535,'REPORTE'!$A$1:$AG$1961,32,0)</f>
        <v>COLTA</v>
      </c>
      <c r="K535" s="20" t="str">
        <f>VLOOKUP(A535,'REPORTE'!$A$1:$AG$1961,33,0)</f>
        <v>SICALPA</v>
      </c>
      <c r="L535" s="20" t="str">
        <f>VLOOKUP(K535,PROVINCIAS!$F$1:$G$1171,2,0)</f>
        <v>URBANA</v>
      </c>
      <c r="M535" s="20">
        <v>1000659</v>
      </c>
      <c r="N535" s="20" t="s">
        <v>15374</v>
      </c>
      <c r="O535" s="20"/>
      <c r="P535" s="20">
        <v>0</v>
      </c>
      <c r="Q535" s="20" t="s">
        <v>11150</v>
      </c>
      <c r="R535" s="20" t="s">
        <v>11150</v>
      </c>
      <c r="S535" s="20" t="s">
        <v>11150</v>
      </c>
      <c r="T535" s="20" t="s">
        <v>11150</v>
      </c>
      <c r="U535" s="20" t="s">
        <v>11150</v>
      </c>
      <c r="V535" s="20" t="s">
        <v>11150</v>
      </c>
      <c r="W535" s="20">
        <v>0</v>
      </c>
    </row>
    <row r="536" spans="1:23" x14ac:dyDescent="0.45">
      <c r="A536" s="20">
        <v>1000589</v>
      </c>
      <c r="B536" s="20" t="s">
        <v>9431</v>
      </c>
      <c r="C536" s="20" t="s">
        <v>13942</v>
      </c>
      <c r="D536" s="20">
        <v>1001240306</v>
      </c>
      <c r="E536" s="20" t="str">
        <f>VLOOKUP(A536,'REPORTE'!$A$1:$AG$1961,5,0)</f>
        <v>ECUATORIANO(A)</v>
      </c>
      <c r="F536" s="20" t="str">
        <f>VLOOKUP(A536,'REPORTE'!$A$1:$AG$1961,18,0)</f>
        <v>M</v>
      </c>
      <c r="G536" s="20" t="str">
        <f>VLOOKUP(A536,'REPORTE'!$A$1:$AG$1961,6,0)</f>
        <v>NACIONAL</v>
      </c>
      <c r="H536" s="20" t="str">
        <f>VLOOKUP(A536,'REPORTE'!$A$1:$AG$1961,30,0)</f>
        <v>Secundaria</v>
      </c>
      <c r="I536" s="20" t="str">
        <f>VLOOKUP(A536,'REPORTE'!$A$1:$AG$1961,31,0)</f>
        <v>IMBABURA</v>
      </c>
      <c r="J536" s="20" t="str">
        <f>VLOOKUP(A536,'REPORTE'!$A$1:$AG$1961,32,0)</f>
        <v>IBARRA</v>
      </c>
      <c r="K536" s="20" t="str">
        <f>VLOOKUP(A536,'REPORTE'!$A$1:$AG$1961,33,0)</f>
        <v>SAGRARIO</v>
      </c>
      <c r="L536" s="20" t="str">
        <f>VLOOKUP(K536,PROVINCIAS!$F$1:$G$1171,2,0)</f>
        <v>URBANA</v>
      </c>
      <c r="M536" s="20">
        <v>1000660</v>
      </c>
      <c r="N536" s="20" t="s">
        <v>15374</v>
      </c>
      <c r="O536" s="20"/>
      <c r="P536" s="20">
        <v>1148.02</v>
      </c>
      <c r="Q536" s="20" t="s">
        <v>11150</v>
      </c>
      <c r="R536" s="20" t="s">
        <v>11150</v>
      </c>
      <c r="S536" s="20" t="s">
        <v>11150</v>
      </c>
      <c r="T536" s="20" t="s">
        <v>11150</v>
      </c>
      <c r="U536" s="20" t="s">
        <v>11150</v>
      </c>
      <c r="V536" s="20" t="s">
        <v>12111</v>
      </c>
      <c r="W536" s="20">
        <v>1148.02</v>
      </c>
    </row>
    <row r="537" spans="1:23" x14ac:dyDescent="0.45">
      <c r="A537" s="20">
        <v>1000590</v>
      </c>
      <c r="B537" s="20" t="s">
        <v>9431</v>
      </c>
      <c r="C537" s="20" t="s">
        <v>14624</v>
      </c>
      <c r="D537" s="20">
        <v>1755848882</v>
      </c>
      <c r="E537" s="20" t="str">
        <f>VLOOKUP(A537,'REPORTE'!$A$1:$AG$1961,5,0)</f>
        <v>ECUATORIANO(A)</v>
      </c>
      <c r="F537" s="20" t="str">
        <f>VLOOKUP(A537,'REPORTE'!$A$1:$AG$1961,18,0)</f>
        <v>M</v>
      </c>
      <c r="G537" s="20" t="str">
        <f>VLOOKUP(A537,'REPORTE'!$A$1:$AG$1961,6,0)</f>
        <v>NACIONAL</v>
      </c>
      <c r="H537" s="20" t="str">
        <f>VLOOKUP(A537,'REPORTE'!$A$1:$AG$1961,30,0)</f>
        <v>Primaria</v>
      </c>
      <c r="I537" s="20" t="str">
        <f>VLOOKUP(A537,'REPORTE'!$A$1:$AG$1961,31,0)</f>
        <v>PICHINCHA</v>
      </c>
      <c r="J537" s="20" t="str">
        <f>VLOOKUP(A537,'REPORTE'!$A$1:$AG$1961,32,0)</f>
        <v>QUITO</v>
      </c>
      <c r="K537" s="20" t="str">
        <f>VLOOKUP(A537,'REPORTE'!$A$1:$AG$1961,33,0)</f>
        <v>CONDADO</v>
      </c>
      <c r="L537" s="20" t="str">
        <f>VLOOKUP(K537,PROVINCIAS!$F$1:$G$1171,2,0)</f>
        <v>URBANA</v>
      </c>
      <c r="M537" s="20">
        <v>1000661</v>
      </c>
      <c r="N537" s="20" t="s">
        <v>15375</v>
      </c>
      <c r="O537" s="20">
        <v>44484</v>
      </c>
      <c r="P537" s="20">
        <v>8.1</v>
      </c>
      <c r="Q537" s="20" t="s">
        <v>11150</v>
      </c>
      <c r="R537" s="20" t="s">
        <v>11150</v>
      </c>
      <c r="S537" s="20" t="s">
        <v>11150</v>
      </c>
      <c r="T537" s="20" t="s">
        <v>11150</v>
      </c>
      <c r="U537" s="20" t="s">
        <v>11150</v>
      </c>
      <c r="V537" s="20" t="s">
        <v>11150</v>
      </c>
      <c r="W537" s="20">
        <v>8.1</v>
      </c>
    </row>
    <row r="538" spans="1:23" x14ac:dyDescent="0.45">
      <c r="A538" s="20">
        <v>1000591</v>
      </c>
      <c r="B538" s="20" t="s">
        <v>9431</v>
      </c>
      <c r="C538" s="20" t="s">
        <v>13943</v>
      </c>
      <c r="D538" s="20">
        <v>1752203990</v>
      </c>
      <c r="E538" s="20" t="str">
        <f>VLOOKUP(A538,'REPORTE'!$A$1:$AG$1961,5,0)</f>
        <v>ECUATORIANO(A)</v>
      </c>
      <c r="F538" s="20" t="str">
        <f>VLOOKUP(A538,'REPORTE'!$A$1:$AG$1961,18,0)</f>
        <v>F</v>
      </c>
      <c r="G538" s="20" t="str">
        <f>VLOOKUP(A538,'REPORTE'!$A$1:$AG$1961,6,0)</f>
        <v>NACIONAL</v>
      </c>
      <c r="H538" s="20" t="str">
        <f>VLOOKUP(A538,'REPORTE'!$A$1:$AG$1961,30,0)</f>
        <v>Secundaria</v>
      </c>
      <c r="I538" s="20" t="str">
        <f>VLOOKUP(A538,'REPORTE'!$A$1:$AG$1961,31,0)</f>
        <v>PICHINCHA</v>
      </c>
      <c r="J538" s="20" t="str">
        <f>VLOOKUP(A538,'REPORTE'!$A$1:$AG$1961,32,0)</f>
        <v>QUITO</v>
      </c>
      <c r="K538" s="20" t="str">
        <f>VLOOKUP(A538,'REPORTE'!$A$1:$AG$1961,33,0)</f>
        <v>COTOCOLLAO</v>
      </c>
      <c r="L538" s="20" t="str">
        <f>VLOOKUP(K538,PROVINCIAS!$F$1:$G$1171,2,0)</f>
        <v>URBANA</v>
      </c>
      <c r="M538" s="20">
        <v>1000662</v>
      </c>
      <c r="N538" s="20" t="s">
        <v>15374</v>
      </c>
      <c r="O538" s="20"/>
      <c r="P538" s="20">
        <v>21.14</v>
      </c>
      <c r="Q538" s="20" t="s">
        <v>11150</v>
      </c>
      <c r="R538" s="20" t="s">
        <v>11150</v>
      </c>
      <c r="S538" s="20" t="s">
        <v>11150</v>
      </c>
      <c r="T538" s="20" t="s">
        <v>11150</v>
      </c>
      <c r="U538" s="20" t="s">
        <v>11150</v>
      </c>
      <c r="V538" s="20" t="s">
        <v>11150</v>
      </c>
      <c r="W538" s="20">
        <v>21.14</v>
      </c>
    </row>
    <row r="539" spans="1:23" x14ac:dyDescent="0.45">
      <c r="A539" s="20">
        <v>1000592</v>
      </c>
      <c r="B539" s="20" t="s">
        <v>9431</v>
      </c>
      <c r="C539" s="20" t="s">
        <v>9701</v>
      </c>
      <c r="D539" s="20">
        <v>603903659</v>
      </c>
      <c r="E539" s="20" t="str">
        <f>VLOOKUP(A539,'REPORTE'!$A$1:$AG$1961,5,0)</f>
        <v>ECUATORIANO(A) INDIGENA</v>
      </c>
      <c r="F539" s="20" t="str">
        <f>VLOOKUP(A539,'REPORTE'!$A$1:$AG$1961,18,0)</f>
        <v>M</v>
      </c>
      <c r="G539" s="20" t="str">
        <f>VLOOKUP(A539,'REPORTE'!$A$1:$AG$1961,6,0)</f>
        <v>NACIONAL</v>
      </c>
      <c r="H539" s="20" t="str">
        <f>VLOOKUP(A539,'REPORTE'!$A$1:$AG$1961,30,0)</f>
        <v>Secundaria</v>
      </c>
      <c r="I539" s="20" t="str">
        <f>VLOOKUP(A539,'REPORTE'!$A$1:$AG$1961,31,0)</f>
        <v>CHIMBORAZO</v>
      </c>
      <c r="J539" s="20" t="str">
        <f>VLOOKUP(A539,'REPORTE'!$A$1:$AG$1961,32,0)</f>
        <v>RIOBAMBA</v>
      </c>
      <c r="K539" s="20" t="str">
        <f>VLOOKUP(A539,'REPORTE'!$A$1:$AG$1961,33,0)</f>
        <v>YARUQUIES</v>
      </c>
      <c r="L539" s="20" t="str">
        <f>VLOOKUP(K539,PROVINCIAS!$F$1:$G$1171,2,0)</f>
        <v>URBANA</v>
      </c>
      <c r="M539" s="20">
        <v>1000663</v>
      </c>
      <c r="N539" s="20" t="s">
        <v>15374</v>
      </c>
      <c r="O539" s="20"/>
      <c r="P539" s="20">
        <v>0</v>
      </c>
      <c r="Q539" s="20" t="s">
        <v>11150</v>
      </c>
      <c r="R539" s="20" t="s">
        <v>11150</v>
      </c>
      <c r="S539" s="20" t="s">
        <v>11150</v>
      </c>
      <c r="T539" s="20" t="s">
        <v>11150</v>
      </c>
      <c r="U539" s="20" t="s">
        <v>11150</v>
      </c>
      <c r="V539" s="20" t="s">
        <v>11150</v>
      </c>
      <c r="W539" s="20">
        <v>0</v>
      </c>
    </row>
    <row r="540" spans="1:23" x14ac:dyDescent="0.45">
      <c r="A540" s="20">
        <v>1000593</v>
      </c>
      <c r="B540" s="20" t="s">
        <v>9431</v>
      </c>
      <c r="C540" s="20" t="s">
        <v>10214</v>
      </c>
      <c r="D540" s="20">
        <v>1704764453</v>
      </c>
      <c r="E540" s="20" t="str">
        <f>VLOOKUP(A540,'REPORTE'!$A$1:$AG$1961,5,0)</f>
        <v>ECUATORIANO(A)</v>
      </c>
      <c r="F540" s="20" t="str">
        <f>VLOOKUP(A540,'REPORTE'!$A$1:$AG$1961,18,0)</f>
        <v>M</v>
      </c>
      <c r="G540" s="20" t="str">
        <f>VLOOKUP(A540,'REPORTE'!$A$1:$AG$1961,6,0)</f>
        <v>NACIONAL</v>
      </c>
      <c r="H540" s="20" t="str">
        <f>VLOOKUP(A540,'REPORTE'!$A$1:$AG$1961,30,0)</f>
        <v>Primaria</v>
      </c>
      <c r="I540" s="20" t="str">
        <f>VLOOKUP(A540,'REPORTE'!$A$1:$AG$1961,31,0)</f>
        <v>PICHINCHA</v>
      </c>
      <c r="J540" s="20" t="str">
        <f>VLOOKUP(A540,'REPORTE'!$A$1:$AG$1961,32,0)</f>
        <v>QUITO</v>
      </c>
      <c r="K540" s="20" t="str">
        <f>VLOOKUP(A540,'REPORTE'!$A$1:$AG$1961,33,0)</f>
        <v>COTOCOLLAO</v>
      </c>
      <c r="L540" s="20" t="str">
        <f>VLOOKUP(K540,PROVINCIAS!$F$1:$G$1171,2,0)</f>
        <v>URBANA</v>
      </c>
      <c r="M540" s="20">
        <v>1000664</v>
      </c>
      <c r="N540" s="20" t="s">
        <v>15374</v>
      </c>
      <c r="O540" s="20"/>
      <c r="P540" s="20">
        <v>0.03</v>
      </c>
      <c r="Q540" s="20" t="s">
        <v>11150</v>
      </c>
      <c r="R540" s="20" t="s">
        <v>11150</v>
      </c>
      <c r="S540" s="20" t="s">
        <v>11150</v>
      </c>
      <c r="T540" s="20" t="s">
        <v>14625</v>
      </c>
      <c r="U540" s="20" t="s">
        <v>11150</v>
      </c>
      <c r="V540" s="20" t="s">
        <v>11150</v>
      </c>
      <c r="W540" s="20">
        <v>67.03</v>
      </c>
    </row>
    <row r="541" spans="1:23" x14ac:dyDescent="0.45">
      <c r="A541" s="20">
        <v>1000594</v>
      </c>
      <c r="B541" s="20" t="s">
        <v>9431</v>
      </c>
      <c r="C541" s="20" t="s">
        <v>10373</v>
      </c>
      <c r="D541" s="20">
        <v>605543370</v>
      </c>
      <c r="E541" s="20" t="str">
        <f>VLOOKUP(A541,'REPORTE'!$A$1:$AG$1961,5,0)</f>
        <v>ECUATORIANO(A) INDIGENA</v>
      </c>
      <c r="F541" s="20" t="str">
        <f>VLOOKUP(A541,'REPORTE'!$A$1:$AG$1961,18,0)</f>
        <v>M</v>
      </c>
      <c r="G541" s="20" t="str">
        <f>VLOOKUP(A541,'REPORTE'!$A$1:$AG$1961,6,0)</f>
        <v>NACIONAL</v>
      </c>
      <c r="H541" s="20" t="str">
        <f>VLOOKUP(A541,'REPORTE'!$A$1:$AG$1961,30,0)</f>
        <v>Secundaria</v>
      </c>
      <c r="I541" s="20" t="str">
        <f>VLOOKUP(A541,'REPORTE'!$A$1:$AG$1961,31,0)</f>
        <v>CHIMBORAZO</v>
      </c>
      <c r="J541" s="20" t="str">
        <f>VLOOKUP(A541,'REPORTE'!$A$1:$AG$1961,32,0)</f>
        <v>RIOBAMBA</v>
      </c>
      <c r="K541" s="20" t="str">
        <f>VLOOKUP(A541,'REPORTE'!$A$1:$AG$1961,33,0)</f>
        <v>CACHA (CAB EN MACHANGARA)</v>
      </c>
      <c r="L541" s="20" t="str">
        <f>VLOOKUP(K541,PROVINCIAS!$F$1:$G$1171,2,0)</f>
        <v>RURAL</v>
      </c>
      <c r="M541" s="20">
        <v>1000665</v>
      </c>
      <c r="N541" s="20" t="s">
        <v>15374</v>
      </c>
      <c r="O541" s="20"/>
      <c r="P541" s="20">
        <v>27.06</v>
      </c>
      <c r="Q541" s="20" t="s">
        <v>11150</v>
      </c>
      <c r="R541" s="20" t="s">
        <v>11150</v>
      </c>
      <c r="S541" s="20" t="s">
        <v>11150</v>
      </c>
      <c r="T541" s="20" t="s">
        <v>11150</v>
      </c>
      <c r="U541" s="20" t="s">
        <v>11150</v>
      </c>
      <c r="V541" s="20" t="s">
        <v>11150</v>
      </c>
      <c r="W541" s="20">
        <v>27.06</v>
      </c>
    </row>
    <row r="542" spans="1:23" x14ac:dyDescent="0.45">
      <c r="A542" s="20">
        <v>1000595</v>
      </c>
      <c r="B542" s="20" t="s">
        <v>9431</v>
      </c>
      <c r="C542" s="20" t="s">
        <v>9857</v>
      </c>
      <c r="D542" s="20">
        <v>1712087772</v>
      </c>
      <c r="E542" s="20" t="str">
        <f>VLOOKUP(A542,'REPORTE'!$A$1:$AG$1961,5,0)</f>
        <v>ECUATORIANO(A)</v>
      </c>
      <c r="F542" s="20" t="str">
        <f>VLOOKUP(A542,'REPORTE'!$A$1:$AG$1961,18,0)</f>
        <v>M</v>
      </c>
      <c r="G542" s="20" t="str">
        <f>VLOOKUP(A542,'REPORTE'!$A$1:$AG$1961,6,0)</f>
        <v>NACIONAL</v>
      </c>
      <c r="H542" s="20" t="str">
        <f>VLOOKUP(A542,'REPORTE'!$A$1:$AG$1961,30,0)</f>
        <v>Primaria</v>
      </c>
      <c r="I542" s="20" t="str">
        <f>VLOOKUP(A542,'REPORTE'!$A$1:$AG$1961,31,0)</f>
        <v>PICHINCHA</v>
      </c>
      <c r="J542" s="20" t="str">
        <f>VLOOKUP(A542,'REPORTE'!$A$1:$AG$1961,32,0)</f>
        <v>QUITO</v>
      </c>
      <c r="K542" s="20" t="str">
        <f>VLOOKUP(A542,'REPORTE'!$A$1:$AG$1961,33,0)</f>
        <v>COTOCOLLAO</v>
      </c>
      <c r="L542" s="20" t="str">
        <f>VLOOKUP(K542,PROVINCIAS!$F$1:$G$1171,2,0)</f>
        <v>URBANA</v>
      </c>
      <c r="M542" s="20">
        <v>1000666</v>
      </c>
      <c r="N542" s="20" t="s">
        <v>15374</v>
      </c>
      <c r="O542" s="20"/>
      <c r="P542" s="20">
        <v>0.05</v>
      </c>
      <c r="Q542" s="20" t="s">
        <v>11150</v>
      </c>
      <c r="R542" s="20" t="s">
        <v>11150</v>
      </c>
      <c r="S542" s="20" t="s">
        <v>11150</v>
      </c>
      <c r="T542" s="20" t="s">
        <v>13826</v>
      </c>
      <c r="U542" s="20" t="s">
        <v>11150</v>
      </c>
      <c r="V542" s="20" t="s">
        <v>11150</v>
      </c>
      <c r="W542" s="20">
        <v>120.05</v>
      </c>
    </row>
    <row r="543" spans="1:23" x14ac:dyDescent="0.45">
      <c r="A543" s="20">
        <v>1000596</v>
      </c>
      <c r="B543" s="20" t="s">
        <v>9431</v>
      </c>
      <c r="C543" s="20" t="s">
        <v>13944</v>
      </c>
      <c r="D543" s="20">
        <v>1710513084</v>
      </c>
      <c r="E543" s="20" t="str">
        <f>VLOOKUP(A543,'REPORTE'!$A$1:$AG$1961,5,0)</f>
        <v>ECUATORIANO(A)</v>
      </c>
      <c r="F543" s="20" t="str">
        <f>VLOOKUP(A543,'REPORTE'!$A$1:$AG$1961,18,0)</f>
        <v>F</v>
      </c>
      <c r="G543" s="20" t="str">
        <f>VLOOKUP(A543,'REPORTE'!$A$1:$AG$1961,6,0)</f>
        <v>NACIONAL</v>
      </c>
      <c r="H543" s="20" t="str">
        <f>VLOOKUP(A543,'REPORTE'!$A$1:$AG$1961,30,0)</f>
        <v>Secundaria</v>
      </c>
      <c r="I543" s="20" t="str">
        <f>VLOOKUP(A543,'REPORTE'!$A$1:$AG$1961,31,0)</f>
        <v>PICHINCHA</v>
      </c>
      <c r="J543" s="20" t="str">
        <f>VLOOKUP(A543,'REPORTE'!$A$1:$AG$1961,32,0)</f>
        <v>QUITO</v>
      </c>
      <c r="K543" s="20" t="str">
        <f>VLOOKUP(A543,'REPORTE'!$A$1:$AG$1961,33,0)</f>
        <v>CENTRO HISTORICO</v>
      </c>
      <c r="L543" s="20" t="str">
        <f>VLOOKUP(K543,PROVINCIAS!$F$1:$G$1171,2,0)</f>
        <v>URBANA</v>
      </c>
      <c r="M543" s="20">
        <v>1000667</v>
      </c>
      <c r="N543" s="20" t="s">
        <v>15375</v>
      </c>
      <c r="O543" s="20">
        <v>44488</v>
      </c>
      <c r="P543" s="20">
        <v>3</v>
      </c>
      <c r="Q543" s="20" t="s">
        <v>11150</v>
      </c>
      <c r="R543" s="20" t="s">
        <v>11150</v>
      </c>
      <c r="S543" s="20" t="s">
        <v>11150</v>
      </c>
      <c r="T543" s="20" t="s">
        <v>11150</v>
      </c>
      <c r="U543" s="20" t="s">
        <v>11150</v>
      </c>
      <c r="V543" s="20" t="s">
        <v>11150</v>
      </c>
      <c r="W543" s="20">
        <v>3</v>
      </c>
    </row>
    <row r="544" spans="1:23" x14ac:dyDescent="0.45">
      <c r="A544" s="20">
        <v>1000597</v>
      </c>
      <c r="B544" s="20" t="s">
        <v>9431</v>
      </c>
      <c r="C544" s="20" t="s">
        <v>9869</v>
      </c>
      <c r="D544" s="20">
        <v>1718262361</v>
      </c>
      <c r="E544" s="20" t="str">
        <f>VLOOKUP(A544,'REPORTE'!$A$1:$AG$1961,5,0)</f>
        <v>ECUATORIANO(A)</v>
      </c>
      <c r="F544" s="20" t="str">
        <f>VLOOKUP(A544,'REPORTE'!$A$1:$AG$1961,18,0)</f>
        <v>F</v>
      </c>
      <c r="G544" s="20" t="str">
        <f>VLOOKUP(A544,'REPORTE'!$A$1:$AG$1961,6,0)</f>
        <v>NACIONAL</v>
      </c>
      <c r="H544" s="20" t="str">
        <f>VLOOKUP(A544,'REPORTE'!$A$1:$AG$1961,30,0)</f>
        <v>Secundaria</v>
      </c>
      <c r="I544" s="20" t="str">
        <f>VLOOKUP(A544,'REPORTE'!$A$1:$AG$1961,31,0)</f>
        <v>PICHINCHA</v>
      </c>
      <c r="J544" s="20" t="str">
        <f>VLOOKUP(A544,'REPORTE'!$A$1:$AG$1961,32,0)</f>
        <v>SAN MIGUEL DE LOS BANCOS</v>
      </c>
      <c r="K544" s="20" t="str">
        <f>VLOOKUP(A544,'REPORTE'!$A$1:$AG$1961,33,0)</f>
        <v>SAN MIGUEL DE LOS BANCOS</v>
      </c>
      <c r="L544" s="20" t="str">
        <f>VLOOKUP(K544,PROVINCIAS!$F$1:$G$1171,2,0)</f>
        <v>URBANA</v>
      </c>
      <c r="M544" s="20">
        <v>1000668</v>
      </c>
      <c r="N544" s="20" t="s">
        <v>15374</v>
      </c>
      <c r="O544" s="20"/>
      <c r="P544" s="20">
        <v>15.37</v>
      </c>
      <c r="Q544" s="20" t="s">
        <v>11150</v>
      </c>
      <c r="R544" s="20" t="s">
        <v>11150</v>
      </c>
      <c r="S544" s="20" t="s">
        <v>11150</v>
      </c>
      <c r="T544" s="20" t="s">
        <v>12025</v>
      </c>
      <c r="U544" s="20" t="s">
        <v>11150</v>
      </c>
      <c r="V544" s="20" t="s">
        <v>11150</v>
      </c>
      <c r="W544" s="20">
        <v>115.37</v>
      </c>
    </row>
    <row r="545" spans="1:23" x14ac:dyDescent="0.45">
      <c r="A545" s="20">
        <v>1000598</v>
      </c>
      <c r="B545" s="20" t="s">
        <v>9431</v>
      </c>
      <c r="C545" s="20" t="s">
        <v>13945</v>
      </c>
      <c r="D545" s="20">
        <v>1720706504</v>
      </c>
      <c r="E545" s="20" t="str">
        <f>VLOOKUP(A545,'REPORTE'!$A$1:$AG$1961,5,0)</f>
        <v>ECUATORIANO(A)</v>
      </c>
      <c r="F545" s="20" t="str">
        <f>VLOOKUP(A545,'REPORTE'!$A$1:$AG$1961,18,0)</f>
        <v>M</v>
      </c>
      <c r="G545" s="20" t="str">
        <f>VLOOKUP(A545,'REPORTE'!$A$1:$AG$1961,6,0)</f>
        <v>NACIONAL</v>
      </c>
      <c r="H545" s="20" t="str">
        <f>VLOOKUP(A545,'REPORTE'!$A$1:$AG$1961,30,0)</f>
        <v>Secundaria</v>
      </c>
      <c r="I545" s="20" t="str">
        <f>VLOOKUP(A545,'REPORTE'!$A$1:$AG$1961,31,0)</f>
        <v>PICHINCHA</v>
      </c>
      <c r="J545" s="20" t="str">
        <f>VLOOKUP(A545,'REPORTE'!$A$1:$AG$1961,32,0)</f>
        <v>SAN MIGUEL DE LOS BANCOS</v>
      </c>
      <c r="K545" s="20" t="str">
        <f>VLOOKUP(A545,'REPORTE'!$A$1:$AG$1961,33,0)</f>
        <v>SAN MIGUEL DE LOS BANCOS</v>
      </c>
      <c r="L545" s="20" t="str">
        <f>VLOOKUP(K545,PROVINCIAS!$F$1:$G$1171,2,0)</f>
        <v>URBANA</v>
      </c>
      <c r="M545" s="20">
        <v>1000669</v>
      </c>
      <c r="N545" s="20" t="s">
        <v>15375</v>
      </c>
      <c r="O545" s="20">
        <v>44488</v>
      </c>
      <c r="P545" s="20">
        <v>3</v>
      </c>
      <c r="Q545" s="20" t="s">
        <v>11150</v>
      </c>
      <c r="R545" s="20" t="s">
        <v>11150</v>
      </c>
      <c r="S545" s="20" t="s">
        <v>11150</v>
      </c>
      <c r="T545" s="20" t="s">
        <v>11150</v>
      </c>
      <c r="U545" s="20" t="s">
        <v>11150</v>
      </c>
      <c r="V545" s="20" t="s">
        <v>11150</v>
      </c>
      <c r="W545" s="20">
        <v>3</v>
      </c>
    </row>
    <row r="546" spans="1:23" x14ac:dyDescent="0.45">
      <c r="A546" s="20">
        <v>1000599</v>
      </c>
      <c r="B546" s="20" t="s">
        <v>9431</v>
      </c>
      <c r="C546" s="20" t="s">
        <v>13946</v>
      </c>
      <c r="D546" s="20">
        <v>1755829940</v>
      </c>
      <c r="E546" s="20" t="str">
        <f>VLOOKUP(A546,'REPORTE'!$A$1:$AG$1961,5,0)</f>
        <v>ECUATORIANO(A) INDIGENA</v>
      </c>
      <c r="F546" s="20" t="str">
        <f>VLOOKUP(A546,'REPORTE'!$A$1:$AG$1961,18,0)</f>
        <v>F</v>
      </c>
      <c r="G546" s="20" t="str">
        <f>VLOOKUP(A546,'REPORTE'!$A$1:$AG$1961,6,0)</f>
        <v>NACIONAL</v>
      </c>
      <c r="H546" s="20" t="str">
        <f>VLOOKUP(A546,'REPORTE'!$A$1:$AG$1961,30,0)</f>
        <v>Primaria</v>
      </c>
      <c r="I546" s="20" t="str">
        <f>VLOOKUP(A546,'REPORTE'!$A$1:$AG$1961,31,0)</f>
        <v>PICHINCHA</v>
      </c>
      <c r="J546" s="20" t="str">
        <f>VLOOKUP(A546,'REPORTE'!$A$1:$AG$1961,32,0)</f>
        <v>QUITO</v>
      </c>
      <c r="K546" s="20" t="str">
        <f>VLOOKUP(A546,'REPORTE'!$A$1:$AG$1961,33,0)</f>
        <v>CENTRO HISTORICO</v>
      </c>
      <c r="L546" s="20" t="str">
        <f>VLOOKUP(K546,PROVINCIAS!$F$1:$G$1171,2,0)</f>
        <v>URBANA</v>
      </c>
      <c r="M546" s="20">
        <v>1000670</v>
      </c>
      <c r="N546" s="20" t="s">
        <v>15375</v>
      </c>
      <c r="O546" s="20">
        <v>44505</v>
      </c>
      <c r="P546" s="20">
        <v>12.11</v>
      </c>
      <c r="Q546" s="20" t="s">
        <v>11150</v>
      </c>
      <c r="R546" s="20" t="s">
        <v>11150</v>
      </c>
      <c r="S546" s="20" t="s">
        <v>11150</v>
      </c>
      <c r="T546" s="20" t="s">
        <v>11150</v>
      </c>
      <c r="U546" s="20" t="s">
        <v>11150</v>
      </c>
      <c r="V546" s="20" t="s">
        <v>11150</v>
      </c>
      <c r="W546" s="20">
        <v>12.11</v>
      </c>
    </row>
    <row r="547" spans="1:23" x14ac:dyDescent="0.45">
      <c r="A547" s="20">
        <v>1000600</v>
      </c>
      <c r="B547" s="20" t="s">
        <v>9431</v>
      </c>
      <c r="C547" s="20" t="s">
        <v>13947</v>
      </c>
      <c r="D547" s="20">
        <v>503391559</v>
      </c>
      <c r="E547" s="20" t="str">
        <f>VLOOKUP(A547,'REPORTE'!$A$1:$AG$1961,5,0)</f>
        <v>ECUATORIANO(A) INDIGENA</v>
      </c>
      <c r="F547" s="20" t="str">
        <f>VLOOKUP(A547,'REPORTE'!$A$1:$AG$1961,18,0)</f>
        <v>M</v>
      </c>
      <c r="G547" s="20" t="str">
        <f>VLOOKUP(A547,'REPORTE'!$A$1:$AG$1961,6,0)</f>
        <v>NACIONAL</v>
      </c>
      <c r="H547" s="20" t="str">
        <f>VLOOKUP(A547,'REPORTE'!$A$1:$AG$1961,30,0)</f>
        <v>Secundaria</v>
      </c>
      <c r="I547" s="20" t="str">
        <f>VLOOKUP(A547,'REPORTE'!$A$1:$AG$1961,31,0)</f>
        <v>COTOPAXI</v>
      </c>
      <c r="J547" s="20" t="str">
        <f>VLOOKUP(A547,'REPORTE'!$A$1:$AG$1961,32,0)</f>
        <v>LATACUNGA</v>
      </c>
      <c r="K547" s="20" t="str">
        <f>VLOOKUP(A547,'REPORTE'!$A$1:$AG$1961,33,0)</f>
        <v>TOACASO</v>
      </c>
      <c r="L547" s="20" t="str">
        <f>VLOOKUP(K547,PROVINCIAS!$F$1:$G$1171,2,0)</f>
        <v>RURAL</v>
      </c>
      <c r="M547" s="20">
        <v>1000671</v>
      </c>
      <c r="N547" s="20" t="s">
        <v>15375</v>
      </c>
      <c r="O547" s="20">
        <v>44489</v>
      </c>
      <c r="P547" s="20">
        <v>3</v>
      </c>
      <c r="Q547" s="20" t="s">
        <v>11150</v>
      </c>
      <c r="R547" s="20" t="s">
        <v>11150</v>
      </c>
      <c r="S547" s="20" t="s">
        <v>11150</v>
      </c>
      <c r="T547" s="20" t="s">
        <v>11150</v>
      </c>
      <c r="U547" s="20" t="s">
        <v>11150</v>
      </c>
      <c r="V547" s="20" t="s">
        <v>11150</v>
      </c>
      <c r="W547" s="20">
        <v>3</v>
      </c>
    </row>
    <row r="548" spans="1:23" x14ac:dyDescent="0.45">
      <c r="A548" s="20">
        <v>1000601</v>
      </c>
      <c r="B548" s="20" t="s">
        <v>9431</v>
      </c>
      <c r="C548" s="20" t="s">
        <v>13948</v>
      </c>
      <c r="D548" s="20">
        <v>1756385967</v>
      </c>
      <c r="E548" s="20" t="str">
        <f>VLOOKUP(A548,'REPORTE'!$A$1:$AG$1961,5,0)</f>
        <v>ECUATORIANO(A)</v>
      </c>
      <c r="F548" s="20" t="str">
        <f>VLOOKUP(A548,'REPORTE'!$A$1:$AG$1961,18,0)</f>
        <v>F</v>
      </c>
      <c r="G548" s="20" t="str">
        <f>VLOOKUP(A548,'REPORTE'!$A$1:$AG$1961,6,0)</f>
        <v>NACIONAL</v>
      </c>
      <c r="H548" s="20" t="str">
        <f>VLOOKUP(A548,'REPORTE'!$A$1:$AG$1961,30,0)</f>
        <v>Ninguna</v>
      </c>
      <c r="I548" s="20" t="str">
        <f>VLOOKUP(A548,'REPORTE'!$A$1:$AG$1961,31,0)</f>
        <v>PICHINCHA</v>
      </c>
      <c r="J548" s="20" t="str">
        <f>VLOOKUP(A548,'REPORTE'!$A$1:$AG$1961,32,0)</f>
        <v>QUITO</v>
      </c>
      <c r="K548" s="20" t="str">
        <f>VLOOKUP(A548,'REPORTE'!$A$1:$AG$1961,33,0)</f>
        <v>IÑAQUITO</v>
      </c>
      <c r="L548" s="20" t="str">
        <f>VLOOKUP(K548,PROVINCIAS!$F$1:$G$1171,2,0)</f>
        <v>URBANA</v>
      </c>
      <c r="M548" s="20">
        <v>1000672</v>
      </c>
      <c r="N548" s="20" t="s">
        <v>15375</v>
      </c>
      <c r="O548" s="20">
        <v>44495</v>
      </c>
      <c r="P548" s="20">
        <v>6.02</v>
      </c>
      <c r="Q548" s="20" t="s">
        <v>11150</v>
      </c>
      <c r="R548" s="20" t="s">
        <v>11150</v>
      </c>
      <c r="S548" s="20" t="s">
        <v>11150</v>
      </c>
      <c r="T548" s="20" t="s">
        <v>11150</v>
      </c>
      <c r="U548" s="20" t="s">
        <v>11150</v>
      </c>
      <c r="V548" s="20" t="s">
        <v>11150</v>
      </c>
      <c r="W548" s="20">
        <v>6.02</v>
      </c>
    </row>
    <row r="549" spans="1:23" x14ac:dyDescent="0.45">
      <c r="A549" s="20">
        <v>1000602</v>
      </c>
      <c r="B549" s="20" t="s">
        <v>9431</v>
      </c>
      <c r="C549" s="20" t="s">
        <v>13949</v>
      </c>
      <c r="D549" s="20">
        <v>1753037249</v>
      </c>
      <c r="E549" s="20" t="str">
        <f>VLOOKUP(A549,'REPORTE'!$A$1:$AG$1961,5,0)</f>
        <v>ECUATORIANO(A)</v>
      </c>
      <c r="F549" s="20" t="str">
        <f>VLOOKUP(A549,'REPORTE'!$A$1:$AG$1961,18,0)</f>
        <v>F</v>
      </c>
      <c r="G549" s="20" t="str">
        <f>VLOOKUP(A549,'REPORTE'!$A$1:$AG$1961,6,0)</f>
        <v>NACIONAL</v>
      </c>
      <c r="H549" s="20" t="str">
        <f>VLOOKUP(A549,'REPORTE'!$A$1:$AG$1961,30,0)</f>
        <v>Primaria</v>
      </c>
      <c r="I549" s="20" t="str">
        <f>VLOOKUP(A549,'REPORTE'!$A$1:$AG$1961,31,0)</f>
        <v>PICHINCHA</v>
      </c>
      <c r="J549" s="20" t="str">
        <f>VLOOKUP(A549,'REPORTE'!$A$1:$AG$1961,32,0)</f>
        <v>QUITO</v>
      </c>
      <c r="K549" s="20" t="str">
        <f>VLOOKUP(A549,'REPORTE'!$A$1:$AG$1961,33,0)</f>
        <v>COTOCOLLAO</v>
      </c>
      <c r="L549" s="20" t="str">
        <f>VLOOKUP(K549,PROVINCIAS!$F$1:$G$1171,2,0)</f>
        <v>URBANA</v>
      </c>
      <c r="M549" s="20">
        <v>1000673</v>
      </c>
      <c r="N549" s="20" t="s">
        <v>15375</v>
      </c>
      <c r="O549" s="20">
        <v>44495</v>
      </c>
      <c r="P549" s="20">
        <v>6.02</v>
      </c>
      <c r="Q549" s="20" t="s">
        <v>11150</v>
      </c>
      <c r="R549" s="20" t="s">
        <v>11150</v>
      </c>
      <c r="S549" s="20" t="s">
        <v>11150</v>
      </c>
      <c r="T549" s="20" t="s">
        <v>11150</v>
      </c>
      <c r="U549" s="20" t="s">
        <v>11150</v>
      </c>
      <c r="V549" s="20" t="s">
        <v>11150</v>
      </c>
      <c r="W549" s="20">
        <v>6.02</v>
      </c>
    </row>
    <row r="550" spans="1:23" x14ac:dyDescent="0.45">
      <c r="A550" s="20">
        <v>1000605</v>
      </c>
      <c r="B550" s="20" t="s">
        <v>9431</v>
      </c>
      <c r="C550" s="20" t="s">
        <v>13950</v>
      </c>
      <c r="D550" s="20">
        <v>1729329852</v>
      </c>
      <c r="E550" s="20" t="str">
        <f>VLOOKUP(A550,'REPORTE'!$A$1:$AG$1961,5,0)</f>
        <v>ECUATORIANO(A) INDIGENA</v>
      </c>
      <c r="F550" s="20" t="str">
        <f>VLOOKUP(A550,'REPORTE'!$A$1:$AG$1961,18,0)</f>
        <v>M</v>
      </c>
      <c r="G550" s="20" t="str">
        <f>VLOOKUP(A550,'REPORTE'!$A$1:$AG$1961,6,0)</f>
        <v>NACIONAL</v>
      </c>
      <c r="H550" s="20" t="str">
        <f>VLOOKUP(A550,'REPORTE'!$A$1:$AG$1961,30,0)</f>
        <v>Primaria</v>
      </c>
      <c r="I550" s="20" t="str">
        <f>VLOOKUP(A550,'REPORTE'!$A$1:$AG$1961,31,0)</f>
        <v>PICHINCHA</v>
      </c>
      <c r="J550" s="20" t="str">
        <f>VLOOKUP(A550,'REPORTE'!$A$1:$AG$1961,32,0)</f>
        <v>QUITO</v>
      </c>
      <c r="K550" s="20" t="str">
        <f>VLOOKUP(A550,'REPORTE'!$A$1:$AG$1961,33,0)</f>
        <v>COTOCOLLAO</v>
      </c>
      <c r="L550" s="20" t="str">
        <f>VLOOKUP(K550,PROVINCIAS!$F$1:$G$1171,2,0)</f>
        <v>URBANA</v>
      </c>
      <c r="M550" s="20">
        <v>1000677</v>
      </c>
      <c r="N550" s="20" t="s">
        <v>15375</v>
      </c>
      <c r="O550" s="20">
        <v>44586</v>
      </c>
      <c r="P550" s="20">
        <v>0.12</v>
      </c>
      <c r="Q550" s="20" t="s">
        <v>11150</v>
      </c>
      <c r="R550" s="20" t="s">
        <v>11150</v>
      </c>
      <c r="S550" s="20" t="s">
        <v>11150</v>
      </c>
      <c r="T550" s="20" t="s">
        <v>11150</v>
      </c>
      <c r="U550" s="20" t="s">
        <v>11150</v>
      </c>
      <c r="V550" s="20" t="s">
        <v>11150</v>
      </c>
      <c r="W550" s="20">
        <v>0.12</v>
      </c>
    </row>
    <row r="551" spans="1:23" x14ac:dyDescent="0.45">
      <c r="A551" s="20">
        <v>1000607</v>
      </c>
      <c r="B551" s="20" t="s">
        <v>9431</v>
      </c>
      <c r="C551" s="20" t="s">
        <v>13951</v>
      </c>
      <c r="D551" s="20">
        <v>1727002915</v>
      </c>
      <c r="E551" s="20" t="str">
        <f>VLOOKUP(A551,'REPORTE'!$A$1:$AG$1961,5,0)</f>
        <v>ECUATORIANO(A)</v>
      </c>
      <c r="F551" s="20" t="str">
        <f>VLOOKUP(A551,'REPORTE'!$A$1:$AG$1961,18,0)</f>
        <v>F</v>
      </c>
      <c r="G551" s="20" t="str">
        <f>VLOOKUP(A551,'REPORTE'!$A$1:$AG$1961,6,0)</f>
        <v>NACIONAL</v>
      </c>
      <c r="H551" s="20" t="str">
        <f>VLOOKUP(A551,'REPORTE'!$A$1:$AG$1961,30,0)</f>
        <v>Primaria</v>
      </c>
      <c r="I551" s="20" t="str">
        <f>VLOOKUP(A551,'REPORTE'!$A$1:$AG$1961,31,0)</f>
        <v>PICHINCHA</v>
      </c>
      <c r="J551" s="20" t="str">
        <f>VLOOKUP(A551,'REPORTE'!$A$1:$AG$1961,32,0)</f>
        <v>QUITO</v>
      </c>
      <c r="K551" s="20" t="str">
        <f>VLOOKUP(A551,'REPORTE'!$A$1:$AG$1961,33,0)</f>
        <v>COTOCOLLAO</v>
      </c>
      <c r="L551" s="20" t="str">
        <f>VLOOKUP(K551,PROVINCIAS!$F$1:$G$1171,2,0)</f>
        <v>URBANA</v>
      </c>
      <c r="M551" s="20">
        <v>1000678</v>
      </c>
      <c r="N551" s="20" t="s">
        <v>15374</v>
      </c>
      <c r="O551" s="20"/>
      <c r="P551" s="20">
        <v>0.09</v>
      </c>
      <c r="Q551" s="20" t="s">
        <v>11150</v>
      </c>
      <c r="R551" s="20" t="s">
        <v>11150</v>
      </c>
      <c r="S551" s="20" t="s">
        <v>11150</v>
      </c>
      <c r="T551" s="20" t="s">
        <v>11150</v>
      </c>
      <c r="U551" s="20" t="s">
        <v>11150</v>
      </c>
      <c r="V551" s="20" t="s">
        <v>11150</v>
      </c>
      <c r="W551" s="20">
        <v>0.09</v>
      </c>
    </row>
    <row r="552" spans="1:23" x14ac:dyDescent="0.45">
      <c r="A552" s="20">
        <v>1000608</v>
      </c>
      <c r="B552" s="20" t="s">
        <v>9431</v>
      </c>
      <c r="C552" s="20" t="s">
        <v>13952</v>
      </c>
      <c r="D552" s="20">
        <v>1751224005</v>
      </c>
      <c r="E552" s="20" t="str">
        <f>VLOOKUP(A552,'REPORTE'!$A$1:$AG$1961,5,0)</f>
        <v>ECUATORIANO(A)</v>
      </c>
      <c r="F552" s="20" t="str">
        <f>VLOOKUP(A552,'REPORTE'!$A$1:$AG$1961,18,0)</f>
        <v>M</v>
      </c>
      <c r="G552" s="20" t="str">
        <f>VLOOKUP(A552,'REPORTE'!$A$1:$AG$1961,6,0)</f>
        <v>NACIONAL</v>
      </c>
      <c r="H552" s="20" t="str">
        <f>VLOOKUP(A552,'REPORTE'!$A$1:$AG$1961,30,0)</f>
        <v>Primaria</v>
      </c>
      <c r="I552" s="20" t="str">
        <f>VLOOKUP(A552,'REPORTE'!$A$1:$AG$1961,31,0)</f>
        <v>PICHINCHA</v>
      </c>
      <c r="J552" s="20" t="str">
        <f>VLOOKUP(A552,'REPORTE'!$A$1:$AG$1961,32,0)</f>
        <v>QUITO</v>
      </c>
      <c r="K552" s="20" t="str">
        <f>VLOOKUP(A552,'REPORTE'!$A$1:$AG$1961,33,0)</f>
        <v>COTOCOLLAO</v>
      </c>
      <c r="L552" s="20" t="str">
        <f>VLOOKUP(K552,PROVINCIAS!$F$1:$G$1171,2,0)</f>
        <v>URBANA</v>
      </c>
      <c r="M552" s="20">
        <v>1000679</v>
      </c>
      <c r="N552" s="20" t="s">
        <v>15375</v>
      </c>
      <c r="O552" s="20">
        <v>44567</v>
      </c>
      <c r="P552" s="20">
        <v>0.06</v>
      </c>
      <c r="Q552" s="20" t="s">
        <v>11150</v>
      </c>
      <c r="R552" s="20" t="s">
        <v>11150</v>
      </c>
      <c r="S552" s="20" t="s">
        <v>11150</v>
      </c>
      <c r="T552" s="20" t="s">
        <v>11150</v>
      </c>
      <c r="U552" s="20" t="s">
        <v>11150</v>
      </c>
      <c r="V552" s="20" t="s">
        <v>11150</v>
      </c>
      <c r="W552" s="20">
        <v>0.06</v>
      </c>
    </row>
    <row r="553" spans="1:23" x14ac:dyDescent="0.45">
      <c r="A553" s="20">
        <v>1000609</v>
      </c>
      <c r="B553" s="20" t="s">
        <v>9431</v>
      </c>
      <c r="C553" s="20" t="s">
        <v>10161</v>
      </c>
      <c r="D553" s="20">
        <v>604322099</v>
      </c>
      <c r="E553" s="20" t="str">
        <f>VLOOKUP(A553,'REPORTE'!$A$1:$AG$1961,5,0)</f>
        <v>ECUATORIANO(A) INDIGENA</v>
      </c>
      <c r="F553" s="20" t="str">
        <f>VLOOKUP(A553,'REPORTE'!$A$1:$AG$1961,18,0)</f>
        <v>M</v>
      </c>
      <c r="G553" s="20" t="str">
        <f>VLOOKUP(A553,'REPORTE'!$A$1:$AG$1961,6,0)</f>
        <v>NACIONAL</v>
      </c>
      <c r="H553" s="20" t="str">
        <f>VLOOKUP(A553,'REPORTE'!$A$1:$AG$1961,30,0)</f>
        <v>Secundaria</v>
      </c>
      <c r="I553" s="20" t="str">
        <f>VLOOKUP(A553,'REPORTE'!$A$1:$AG$1961,31,0)</f>
        <v>CHIMBORAZO</v>
      </c>
      <c r="J553" s="20" t="str">
        <f>VLOOKUP(A553,'REPORTE'!$A$1:$AG$1961,32,0)</f>
        <v>RIOBAMBA</v>
      </c>
      <c r="K553" s="20" t="str">
        <f>VLOOKUP(A553,'REPORTE'!$A$1:$AG$1961,33,0)</f>
        <v>CACHA (CAB EN MACHANGARA)</v>
      </c>
      <c r="L553" s="20" t="str">
        <f>VLOOKUP(K553,PROVINCIAS!$F$1:$G$1171,2,0)</f>
        <v>RURAL</v>
      </c>
      <c r="M553" s="20">
        <v>1000680</v>
      </c>
      <c r="N553" s="20" t="s">
        <v>15374</v>
      </c>
      <c r="O553" s="20"/>
      <c r="P553" s="20">
        <v>0</v>
      </c>
      <c r="Q553" s="20" t="s">
        <v>11150</v>
      </c>
      <c r="R553" s="20" t="s">
        <v>11150</v>
      </c>
      <c r="S553" s="20" t="s">
        <v>11150</v>
      </c>
      <c r="T553" s="20" t="s">
        <v>11150</v>
      </c>
      <c r="U553" s="20" t="s">
        <v>11150</v>
      </c>
      <c r="V553" s="20" t="s">
        <v>11150</v>
      </c>
      <c r="W553" s="20">
        <v>0</v>
      </c>
    </row>
    <row r="554" spans="1:23" x14ac:dyDescent="0.45">
      <c r="A554" s="20">
        <v>1000610</v>
      </c>
      <c r="B554" s="20" t="s">
        <v>9431</v>
      </c>
      <c r="C554" s="20" t="s">
        <v>9664</v>
      </c>
      <c r="D554" s="20">
        <v>1712846425</v>
      </c>
      <c r="E554" s="20" t="str">
        <f>VLOOKUP(A554,'REPORTE'!$A$1:$AG$1961,5,0)</f>
        <v>ECUATORIANO(A) INDIGENA</v>
      </c>
      <c r="F554" s="20" t="str">
        <f>VLOOKUP(A554,'REPORTE'!$A$1:$AG$1961,18,0)</f>
        <v>M</v>
      </c>
      <c r="G554" s="20" t="str">
        <f>VLOOKUP(A554,'REPORTE'!$A$1:$AG$1961,6,0)</f>
        <v>NACIONAL</v>
      </c>
      <c r="H554" s="20" t="str">
        <f>VLOOKUP(A554,'REPORTE'!$A$1:$AG$1961,30,0)</f>
        <v>Primaria</v>
      </c>
      <c r="I554" s="20" t="str">
        <f>VLOOKUP(A554,'REPORTE'!$A$1:$AG$1961,31,0)</f>
        <v>CHIMBORAZO</v>
      </c>
      <c r="J554" s="20" t="str">
        <f>VLOOKUP(A554,'REPORTE'!$A$1:$AG$1961,32,0)</f>
        <v>RIOBAMBA</v>
      </c>
      <c r="K554" s="20" t="str">
        <f>VLOOKUP(A554,'REPORTE'!$A$1:$AG$1961,33,0)</f>
        <v>YARUQUIES</v>
      </c>
      <c r="L554" s="20" t="str">
        <f>VLOOKUP(K554,PROVINCIAS!$F$1:$G$1171,2,0)</f>
        <v>URBANA</v>
      </c>
      <c r="M554" s="20">
        <v>1000681</v>
      </c>
      <c r="N554" s="20" t="s">
        <v>15374</v>
      </c>
      <c r="O554" s="20"/>
      <c r="P554" s="20">
        <v>0</v>
      </c>
      <c r="Q554" s="20" t="s">
        <v>11150</v>
      </c>
      <c r="R554" s="20" t="s">
        <v>11150</v>
      </c>
      <c r="S554" s="20" t="s">
        <v>11150</v>
      </c>
      <c r="T554" s="20" t="s">
        <v>11150</v>
      </c>
      <c r="U554" s="20" t="s">
        <v>11150</v>
      </c>
      <c r="V554" s="20" t="s">
        <v>11150</v>
      </c>
      <c r="W554" s="20">
        <v>0</v>
      </c>
    </row>
    <row r="555" spans="1:23" x14ac:dyDescent="0.45">
      <c r="A555" s="20">
        <v>1000611</v>
      </c>
      <c r="B555" s="20" t="s">
        <v>9431</v>
      </c>
      <c r="C555" s="20" t="s">
        <v>13954</v>
      </c>
      <c r="D555" s="20">
        <v>604522888</v>
      </c>
      <c r="E555" s="20" t="str">
        <f>VLOOKUP(A555,'REPORTE'!$A$1:$AG$1961,5,0)</f>
        <v>ECUATORIANO(A) INDIGENA</v>
      </c>
      <c r="F555" s="20" t="str">
        <f>VLOOKUP(A555,'REPORTE'!$A$1:$AG$1961,18,0)</f>
        <v>F</v>
      </c>
      <c r="G555" s="20" t="str">
        <f>VLOOKUP(A555,'REPORTE'!$A$1:$AG$1961,6,0)</f>
        <v>NACIONAL</v>
      </c>
      <c r="H555" s="20" t="str">
        <f>VLOOKUP(A555,'REPORTE'!$A$1:$AG$1961,30,0)</f>
        <v>Secundaria</v>
      </c>
      <c r="I555" s="20" t="str">
        <f>VLOOKUP(A555,'REPORTE'!$A$1:$AG$1961,31,0)</f>
        <v>CHIMBORAZO</v>
      </c>
      <c r="J555" s="20" t="str">
        <f>VLOOKUP(A555,'REPORTE'!$A$1:$AG$1961,32,0)</f>
        <v>RIOBAMBA</v>
      </c>
      <c r="K555" s="20" t="str">
        <f>VLOOKUP(A555,'REPORTE'!$A$1:$AG$1961,33,0)</f>
        <v>CACHA (CAB EN MACHANGARA)</v>
      </c>
      <c r="L555" s="20" t="str">
        <f>VLOOKUP(K555,PROVINCIAS!$F$1:$G$1171,2,0)</f>
        <v>RURAL</v>
      </c>
      <c r="M555" s="20">
        <v>1000682</v>
      </c>
      <c r="N555" s="20" t="s">
        <v>15375</v>
      </c>
      <c r="O555" s="20">
        <v>44558</v>
      </c>
      <c r="P555" s="20">
        <v>1.5</v>
      </c>
      <c r="Q555" s="20" t="s">
        <v>11150</v>
      </c>
      <c r="R555" s="20" t="s">
        <v>11150</v>
      </c>
      <c r="S555" s="20" t="s">
        <v>11150</v>
      </c>
      <c r="T555" s="20" t="s">
        <v>11150</v>
      </c>
      <c r="U555" s="20" t="s">
        <v>11150</v>
      </c>
      <c r="V555" s="20" t="s">
        <v>11150</v>
      </c>
      <c r="W555" s="20">
        <v>1.5</v>
      </c>
    </row>
    <row r="556" spans="1:23" x14ac:dyDescent="0.45">
      <c r="A556" s="20">
        <v>1000612</v>
      </c>
      <c r="B556" s="20" t="s">
        <v>9431</v>
      </c>
      <c r="C556" s="20" t="s">
        <v>13955</v>
      </c>
      <c r="D556" s="20">
        <v>1710537760</v>
      </c>
      <c r="E556" s="20" t="str">
        <f>VLOOKUP(A556,'REPORTE'!$A$1:$AG$1961,5,0)</f>
        <v>ECUATORIANO(A)</v>
      </c>
      <c r="F556" s="20" t="str">
        <f>VLOOKUP(A556,'REPORTE'!$A$1:$AG$1961,18,0)</f>
        <v>M</v>
      </c>
      <c r="G556" s="20" t="str">
        <f>VLOOKUP(A556,'REPORTE'!$A$1:$AG$1961,6,0)</f>
        <v>NACIONAL</v>
      </c>
      <c r="H556" s="20" t="str">
        <f>VLOOKUP(A556,'REPORTE'!$A$1:$AG$1961,30,0)</f>
        <v>Secundaria</v>
      </c>
      <c r="I556" s="20" t="str">
        <f>VLOOKUP(A556,'REPORTE'!$A$1:$AG$1961,31,0)</f>
        <v>PICHINCHA</v>
      </c>
      <c r="J556" s="20" t="str">
        <f>VLOOKUP(A556,'REPORTE'!$A$1:$AG$1961,32,0)</f>
        <v>QUITO</v>
      </c>
      <c r="K556" s="20" t="str">
        <f>VLOOKUP(A556,'REPORTE'!$A$1:$AG$1961,33,0)</f>
        <v>GONZALEZ SUAREZ</v>
      </c>
      <c r="L556" s="20" t="str">
        <f>VLOOKUP(K556,PROVINCIAS!$F$1:$G$1171,2,0)</f>
        <v>URBANA</v>
      </c>
      <c r="M556" s="20">
        <v>1000683</v>
      </c>
      <c r="N556" s="20" t="s">
        <v>15374</v>
      </c>
      <c r="O556" s="20"/>
      <c r="P556" s="20">
        <v>0.08</v>
      </c>
      <c r="Q556" s="20" t="s">
        <v>11150</v>
      </c>
      <c r="R556" s="20" t="s">
        <v>11150</v>
      </c>
      <c r="S556" s="20" t="s">
        <v>11150</v>
      </c>
      <c r="T556" s="20" t="s">
        <v>11150</v>
      </c>
      <c r="U556" s="20" t="s">
        <v>11150</v>
      </c>
      <c r="V556" s="20" t="s">
        <v>11150</v>
      </c>
      <c r="W556" s="20">
        <v>0.08</v>
      </c>
    </row>
    <row r="557" spans="1:23" x14ac:dyDescent="0.45">
      <c r="A557" s="20">
        <v>1000613</v>
      </c>
      <c r="B557" s="20" t="s">
        <v>9431</v>
      </c>
      <c r="C557" s="20" t="s">
        <v>9750</v>
      </c>
      <c r="D557" s="20">
        <v>1715270037</v>
      </c>
      <c r="E557" s="20" t="str">
        <f>VLOOKUP(A557,'REPORTE'!$A$1:$AG$1961,5,0)</f>
        <v>ECUATORIANO(A) INDIGENA</v>
      </c>
      <c r="F557" s="20" t="str">
        <f>VLOOKUP(A557,'REPORTE'!$A$1:$AG$1961,18,0)</f>
        <v>M</v>
      </c>
      <c r="G557" s="20" t="str">
        <f>VLOOKUP(A557,'REPORTE'!$A$1:$AG$1961,6,0)</f>
        <v>NACIONAL</v>
      </c>
      <c r="H557" s="20" t="str">
        <f>VLOOKUP(A557,'REPORTE'!$A$1:$AG$1961,30,0)</f>
        <v>Secundaria</v>
      </c>
      <c r="I557" s="20" t="str">
        <f>VLOOKUP(A557,'REPORTE'!$A$1:$AG$1961,31,0)</f>
        <v>CHIMBORAZO</v>
      </c>
      <c r="J557" s="20" t="str">
        <f>VLOOKUP(A557,'REPORTE'!$A$1:$AG$1961,32,0)</f>
        <v>RIOBAMBA</v>
      </c>
      <c r="K557" s="20" t="str">
        <f>VLOOKUP(A557,'REPORTE'!$A$1:$AG$1961,33,0)</f>
        <v>PUNIN</v>
      </c>
      <c r="L557" s="20" t="str">
        <f>VLOOKUP(K557,PROVINCIAS!$F$1:$G$1171,2,0)</f>
        <v>RURAL</v>
      </c>
      <c r="M557" s="20">
        <v>1000684</v>
      </c>
      <c r="N557" s="20" t="s">
        <v>15374</v>
      </c>
      <c r="O557" s="20"/>
      <c r="P557" s="20">
        <v>0</v>
      </c>
      <c r="Q557" s="20" t="s">
        <v>11150</v>
      </c>
      <c r="R557" s="20" t="s">
        <v>11150</v>
      </c>
      <c r="S557" s="20" t="s">
        <v>11150</v>
      </c>
      <c r="T557" s="20" t="s">
        <v>11150</v>
      </c>
      <c r="U557" s="20" t="s">
        <v>11150</v>
      </c>
      <c r="V557" s="20" t="s">
        <v>11150</v>
      </c>
      <c r="W557" s="20">
        <v>0</v>
      </c>
    </row>
    <row r="558" spans="1:23" x14ac:dyDescent="0.45">
      <c r="A558" s="20">
        <v>1000614</v>
      </c>
      <c r="B558" s="20" t="s">
        <v>9431</v>
      </c>
      <c r="C558" s="20" t="s">
        <v>13956</v>
      </c>
      <c r="D558" s="20">
        <v>1711032373</v>
      </c>
      <c r="E558" s="20" t="str">
        <f>VLOOKUP(A558,'REPORTE'!$A$1:$AG$1961,5,0)</f>
        <v>ECUATORIANO(A)</v>
      </c>
      <c r="F558" s="20" t="str">
        <f>VLOOKUP(A558,'REPORTE'!$A$1:$AG$1961,18,0)</f>
        <v>F</v>
      </c>
      <c r="G558" s="20" t="str">
        <f>VLOOKUP(A558,'REPORTE'!$A$1:$AG$1961,6,0)</f>
        <v>NACIONAL</v>
      </c>
      <c r="H558" s="20" t="str">
        <f>VLOOKUP(A558,'REPORTE'!$A$1:$AG$1961,30,0)</f>
        <v>Secundaria</v>
      </c>
      <c r="I558" s="20" t="str">
        <f>VLOOKUP(A558,'REPORTE'!$A$1:$AG$1961,31,0)</f>
        <v>IMBABURA</v>
      </c>
      <c r="J558" s="20" t="str">
        <f>VLOOKUP(A558,'REPORTE'!$A$1:$AG$1961,32,0)</f>
        <v>OTAVALO</v>
      </c>
      <c r="K558" s="20" t="str">
        <f>VLOOKUP(A558,'REPORTE'!$A$1:$AG$1961,33,0)</f>
        <v>SAN PABLO</v>
      </c>
      <c r="L558" s="20" t="str">
        <f>VLOOKUP(K558,PROVINCIAS!$F$1:$G$1171,2,0)</f>
        <v>RURAL</v>
      </c>
      <c r="M558" s="20">
        <v>1000685</v>
      </c>
      <c r="N558" s="20" t="s">
        <v>15374</v>
      </c>
      <c r="O558" s="20"/>
      <c r="P558" s="20">
        <v>0</v>
      </c>
      <c r="Q558" s="20" t="s">
        <v>11150</v>
      </c>
      <c r="R558" s="20" t="s">
        <v>11150</v>
      </c>
      <c r="S558" s="20" t="s">
        <v>11150</v>
      </c>
      <c r="T558" s="20" t="s">
        <v>11150</v>
      </c>
      <c r="U558" s="20" t="s">
        <v>11150</v>
      </c>
      <c r="V558" s="20" t="s">
        <v>11150</v>
      </c>
      <c r="W558" s="20">
        <v>0</v>
      </c>
    </row>
    <row r="559" spans="1:23" x14ac:dyDescent="0.45">
      <c r="A559" s="20">
        <v>1000615</v>
      </c>
      <c r="B559" s="20" t="s">
        <v>9431</v>
      </c>
      <c r="C559" s="20" t="s">
        <v>13957</v>
      </c>
      <c r="D559" s="20">
        <v>650061369</v>
      </c>
      <c r="E559" s="20" t="str">
        <f>VLOOKUP(A559,'REPORTE'!$A$1:$AG$1961,5,0)</f>
        <v>ECUATORIANO(A)</v>
      </c>
      <c r="F559" s="20" t="str">
        <f>VLOOKUP(A559,'REPORTE'!$A$1:$AG$1961,18,0)</f>
        <v>M</v>
      </c>
      <c r="G559" s="20" t="str">
        <f>VLOOKUP(A559,'REPORTE'!$A$1:$AG$1961,6,0)</f>
        <v>NACIONAL</v>
      </c>
      <c r="H559" s="20" t="str">
        <f>VLOOKUP(A559,'REPORTE'!$A$1:$AG$1961,30,0)</f>
        <v>Primaria</v>
      </c>
      <c r="I559" s="20" t="str">
        <f>VLOOKUP(A559,'REPORTE'!$A$1:$AG$1961,31,0)</f>
        <v>CHIMBORAZO</v>
      </c>
      <c r="J559" s="20" t="str">
        <f>VLOOKUP(A559,'REPORTE'!$A$1:$AG$1961,32,0)</f>
        <v>RIOBAMBA</v>
      </c>
      <c r="K559" s="20" t="str">
        <f>VLOOKUP(A559,'REPORTE'!$A$1:$AG$1961,33,0)</f>
        <v>VELOZ</v>
      </c>
      <c r="L559" s="20" t="str">
        <f>VLOOKUP(K559,PROVINCIAS!$F$1:$G$1171,2,0)</f>
        <v>URBANA</v>
      </c>
      <c r="M559" s="20">
        <v>1000686</v>
      </c>
      <c r="N559" s="20" t="s">
        <v>15375</v>
      </c>
      <c r="O559" s="20">
        <v>44501</v>
      </c>
      <c r="P559" s="20">
        <v>3</v>
      </c>
      <c r="Q559" s="20" t="s">
        <v>11150</v>
      </c>
      <c r="R559" s="20" t="s">
        <v>11150</v>
      </c>
      <c r="S559" s="20" t="s">
        <v>11150</v>
      </c>
      <c r="T559" s="20" t="s">
        <v>11150</v>
      </c>
      <c r="U559" s="20" t="s">
        <v>11150</v>
      </c>
      <c r="V559" s="20" t="s">
        <v>11150</v>
      </c>
      <c r="W559" s="20">
        <v>3</v>
      </c>
    </row>
    <row r="560" spans="1:23" x14ac:dyDescent="0.45">
      <c r="A560" s="20">
        <v>1000616</v>
      </c>
      <c r="B560" s="20" t="s">
        <v>9431</v>
      </c>
      <c r="C560" s="20" t="s">
        <v>13958</v>
      </c>
      <c r="D560" s="20">
        <v>604904128</v>
      </c>
      <c r="E560" s="20" t="str">
        <f>VLOOKUP(A560,'REPORTE'!$A$1:$AG$1961,5,0)</f>
        <v>ECUATORIANO(A)</v>
      </c>
      <c r="F560" s="20" t="str">
        <f>VLOOKUP(A560,'REPORTE'!$A$1:$AG$1961,18,0)</f>
        <v>M</v>
      </c>
      <c r="G560" s="20" t="str">
        <f>VLOOKUP(A560,'REPORTE'!$A$1:$AG$1961,6,0)</f>
        <v>NACIONAL</v>
      </c>
      <c r="H560" s="20" t="str">
        <f>VLOOKUP(A560,'REPORTE'!$A$1:$AG$1961,30,0)</f>
        <v>Secundaria</v>
      </c>
      <c r="I560" s="20" t="str">
        <f>VLOOKUP(A560,'REPORTE'!$A$1:$AG$1961,31,0)</f>
        <v>CHIMBORAZO</v>
      </c>
      <c r="J560" s="20" t="str">
        <f>VLOOKUP(A560,'REPORTE'!$A$1:$AG$1961,32,0)</f>
        <v>RIOBAMBA</v>
      </c>
      <c r="K560" s="20" t="str">
        <f>VLOOKUP(A560,'REPORTE'!$A$1:$AG$1961,33,0)</f>
        <v>VELOZ</v>
      </c>
      <c r="L560" s="20" t="str">
        <f>VLOOKUP(K560,PROVINCIAS!$F$1:$G$1171,2,0)</f>
        <v>URBANA</v>
      </c>
      <c r="M560" s="20">
        <v>1000687</v>
      </c>
      <c r="N560" s="20" t="s">
        <v>15374</v>
      </c>
      <c r="O560" s="20"/>
      <c r="P560" s="20">
        <v>0.04</v>
      </c>
      <c r="Q560" s="20" t="s">
        <v>11150</v>
      </c>
      <c r="R560" s="20" t="s">
        <v>11150</v>
      </c>
      <c r="S560" s="20" t="s">
        <v>11150</v>
      </c>
      <c r="T560" s="20" t="s">
        <v>11150</v>
      </c>
      <c r="U560" s="20" t="s">
        <v>11150</v>
      </c>
      <c r="V560" s="20" t="s">
        <v>11150</v>
      </c>
      <c r="W560" s="20">
        <v>0.04</v>
      </c>
    </row>
    <row r="561" spans="1:23" x14ac:dyDescent="0.45">
      <c r="A561" s="20">
        <v>1000617</v>
      </c>
      <c r="B561" s="20" t="s">
        <v>9431</v>
      </c>
      <c r="C561" s="20" t="s">
        <v>9607</v>
      </c>
      <c r="D561" s="20">
        <v>1721046603</v>
      </c>
      <c r="E561" s="20" t="str">
        <f>VLOOKUP(A561,'REPORTE'!$A$1:$AG$1961,5,0)</f>
        <v>ECUATORIANO(A) INDIGENA</v>
      </c>
      <c r="F561" s="20" t="str">
        <f>VLOOKUP(A561,'REPORTE'!$A$1:$AG$1961,18,0)</f>
        <v>M</v>
      </c>
      <c r="G561" s="20" t="str">
        <f>VLOOKUP(A561,'REPORTE'!$A$1:$AG$1961,6,0)</f>
        <v>NACIONAL</v>
      </c>
      <c r="H561" s="20" t="str">
        <f>VLOOKUP(A561,'REPORTE'!$A$1:$AG$1961,30,0)</f>
        <v>Secundaria</v>
      </c>
      <c r="I561" s="20" t="str">
        <f>VLOOKUP(A561,'REPORTE'!$A$1:$AG$1961,31,0)</f>
        <v>PICHINCHA</v>
      </c>
      <c r="J561" s="20" t="str">
        <f>VLOOKUP(A561,'REPORTE'!$A$1:$AG$1961,32,0)</f>
        <v>QUITO</v>
      </c>
      <c r="K561" s="20" t="str">
        <f>VLOOKUP(A561,'REPORTE'!$A$1:$AG$1961,33,0)</f>
        <v>COTOCOLLAO</v>
      </c>
      <c r="L561" s="20" t="str">
        <f>VLOOKUP(K561,PROVINCIAS!$F$1:$G$1171,2,0)</f>
        <v>URBANA</v>
      </c>
      <c r="M561" s="20">
        <v>1000688</v>
      </c>
      <c r="N561" s="20" t="s">
        <v>15374</v>
      </c>
      <c r="O561" s="20"/>
      <c r="P561" s="20">
        <v>828.25</v>
      </c>
      <c r="Q561" s="20" t="s">
        <v>11150</v>
      </c>
      <c r="R561" s="20" t="s">
        <v>11150</v>
      </c>
      <c r="S561" s="20" t="s">
        <v>11150</v>
      </c>
      <c r="T561" s="20" t="s">
        <v>11150</v>
      </c>
      <c r="U561" s="20" t="s">
        <v>11150</v>
      </c>
      <c r="V561" s="20" t="s">
        <v>12078</v>
      </c>
      <c r="W561" s="20">
        <v>828.25</v>
      </c>
    </row>
    <row r="562" spans="1:23" x14ac:dyDescent="0.45">
      <c r="A562" s="20">
        <v>1000618</v>
      </c>
      <c r="B562" s="20" t="s">
        <v>9431</v>
      </c>
      <c r="C562" s="20" t="s">
        <v>13960</v>
      </c>
      <c r="D562" s="20">
        <v>1725564916</v>
      </c>
      <c r="E562" s="20" t="str">
        <f>VLOOKUP(A562,'REPORTE'!$A$1:$AG$1961,5,0)</f>
        <v>ECUATORIANO(A) INDIGENA</v>
      </c>
      <c r="F562" s="20" t="str">
        <f>VLOOKUP(A562,'REPORTE'!$A$1:$AG$1961,18,0)</f>
        <v>F</v>
      </c>
      <c r="G562" s="20" t="str">
        <f>VLOOKUP(A562,'REPORTE'!$A$1:$AG$1961,6,0)</f>
        <v>NACIONAL</v>
      </c>
      <c r="H562" s="20" t="str">
        <f>VLOOKUP(A562,'REPORTE'!$A$1:$AG$1961,30,0)</f>
        <v>Secundaria</v>
      </c>
      <c r="I562" s="20" t="str">
        <f>VLOOKUP(A562,'REPORTE'!$A$1:$AG$1961,31,0)</f>
        <v>COTOPAXI</v>
      </c>
      <c r="J562" s="20" t="str">
        <f>VLOOKUP(A562,'REPORTE'!$A$1:$AG$1961,32,0)</f>
        <v>PUJILI</v>
      </c>
      <c r="K562" s="20" t="str">
        <f>VLOOKUP(A562,'REPORTE'!$A$1:$AG$1961,33,0)</f>
        <v>ZUMBAHUA</v>
      </c>
      <c r="L562" s="20" t="str">
        <f>VLOOKUP(K562,PROVINCIAS!$F$1:$G$1171,2,0)</f>
        <v>RURAL</v>
      </c>
      <c r="M562" s="20">
        <v>1000689</v>
      </c>
      <c r="N562" s="20" t="s">
        <v>15375</v>
      </c>
      <c r="O562" s="20">
        <v>44501</v>
      </c>
      <c r="P562" s="20">
        <v>3</v>
      </c>
      <c r="Q562" s="20" t="s">
        <v>11150</v>
      </c>
      <c r="R562" s="20" t="s">
        <v>11150</v>
      </c>
      <c r="S562" s="20" t="s">
        <v>11150</v>
      </c>
      <c r="T562" s="20" t="s">
        <v>11150</v>
      </c>
      <c r="U562" s="20" t="s">
        <v>11150</v>
      </c>
      <c r="V562" s="20" t="s">
        <v>11150</v>
      </c>
      <c r="W562" s="20">
        <v>3</v>
      </c>
    </row>
    <row r="563" spans="1:23" x14ac:dyDescent="0.45">
      <c r="A563" s="20">
        <v>1000619</v>
      </c>
      <c r="B563" s="20" t="s">
        <v>9431</v>
      </c>
      <c r="C563" s="20" t="s">
        <v>9718</v>
      </c>
      <c r="D563" s="20">
        <v>602491367</v>
      </c>
      <c r="E563" s="20" t="str">
        <f>VLOOKUP(A563,'REPORTE'!$A$1:$AG$1961,5,0)</f>
        <v>ECUATORIANO(A)</v>
      </c>
      <c r="F563" s="20" t="str">
        <f>VLOOKUP(A563,'REPORTE'!$A$1:$AG$1961,18,0)</f>
        <v>F</v>
      </c>
      <c r="G563" s="20" t="str">
        <f>VLOOKUP(A563,'REPORTE'!$A$1:$AG$1961,6,0)</f>
        <v>NACIONAL</v>
      </c>
      <c r="H563" s="20" t="str">
        <f>VLOOKUP(A563,'REPORTE'!$A$1:$AG$1961,30,0)</f>
        <v>Secundaria</v>
      </c>
      <c r="I563" s="20" t="str">
        <f>VLOOKUP(A563,'REPORTE'!$A$1:$AG$1961,31,0)</f>
        <v>CHIMBORAZO</v>
      </c>
      <c r="J563" s="20" t="str">
        <f>VLOOKUP(A563,'REPORTE'!$A$1:$AG$1961,32,0)</f>
        <v>RIOBAMBA</v>
      </c>
      <c r="K563" s="20" t="str">
        <f>VLOOKUP(A563,'REPORTE'!$A$1:$AG$1961,33,0)</f>
        <v>VELOZ</v>
      </c>
      <c r="L563" s="20" t="str">
        <f>VLOOKUP(K563,PROVINCIAS!$F$1:$G$1171,2,0)</f>
        <v>URBANA</v>
      </c>
      <c r="M563" s="20">
        <v>1000690</v>
      </c>
      <c r="N563" s="20" t="s">
        <v>15374</v>
      </c>
      <c r="O563" s="20"/>
      <c r="P563" s="20">
        <v>0.04</v>
      </c>
      <c r="Q563" s="20" t="s">
        <v>11150</v>
      </c>
      <c r="R563" s="20" t="s">
        <v>11150</v>
      </c>
      <c r="S563" s="20" t="s">
        <v>11150</v>
      </c>
      <c r="T563" s="20" t="s">
        <v>14626</v>
      </c>
      <c r="U563" s="20" t="s">
        <v>11150</v>
      </c>
      <c r="V563" s="20" t="s">
        <v>11150</v>
      </c>
      <c r="W563" s="20">
        <v>99</v>
      </c>
    </row>
    <row r="564" spans="1:23" x14ac:dyDescent="0.45">
      <c r="A564" s="20">
        <v>1000620</v>
      </c>
      <c r="B564" s="20" t="s">
        <v>9431</v>
      </c>
      <c r="C564" s="20" t="s">
        <v>13961</v>
      </c>
      <c r="D564" s="20">
        <v>963500806</v>
      </c>
      <c r="E564" s="20" t="str">
        <f>VLOOKUP(A564,'REPORTE'!$A$1:$AG$1961,5,0)</f>
        <v>ECUATORIANO(A) INDIGENA</v>
      </c>
      <c r="F564" s="20" t="str">
        <f>VLOOKUP(A564,'REPORTE'!$A$1:$AG$1961,18,0)</f>
        <v>M</v>
      </c>
      <c r="G564" s="20" t="str">
        <f>VLOOKUP(A564,'REPORTE'!$A$1:$AG$1961,6,0)</f>
        <v>NACIONAL</v>
      </c>
      <c r="H564" s="20" t="str">
        <f>VLOOKUP(A564,'REPORTE'!$A$1:$AG$1961,30,0)</f>
        <v>Secundaria</v>
      </c>
      <c r="I564" s="20" t="str">
        <f>VLOOKUP(A564,'REPORTE'!$A$1:$AG$1961,31,0)</f>
        <v>GUAYAS</v>
      </c>
      <c r="J564" s="20" t="str">
        <f>VLOOKUP(A564,'REPORTE'!$A$1:$AG$1961,32,0)</f>
        <v>GUAYAQUIL</v>
      </c>
      <c r="K564" s="20" t="str">
        <f>VLOOKUP(A564,'REPORTE'!$A$1:$AG$1961,33,0)</f>
        <v>BOLIVAR (SAGRARIO)</v>
      </c>
      <c r="L564" s="20" t="str">
        <f>VLOOKUP(K564,PROVINCIAS!$F$1:$G$1171,2,0)</f>
        <v>URBANA</v>
      </c>
      <c r="M564" s="20">
        <v>1000691</v>
      </c>
      <c r="N564" s="20" t="s">
        <v>15375</v>
      </c>
      <c r="O564" s="20">
        <v>44502</v>
      </c>
      <c r="P564" s="20">
        <v>1</v>
      </c>
      <c r="Q564" s="20" t="s">
        <v>11150</v>
      </c>
      <c r="R564" s="20" t="s">
        <v>11150</v>
      </c>
      <c r="S564" s="20" t="s">
        <v>11150</v>
      </c>
      <c r="T564" s="20" t="s">
        <v>11150</v>
      </c>
      <c r="U564" s="20" t="s">
        <v>11150</v>
      </c>
      <c r="V564" s="20" t="s">
        <v>11150</v>
      </c>
      <c r="W564" s="20">
        <v>1</v>
      </c>
    </row>
    <row r="565" spans="1:23" x14ac:dyDescent="0.45">
      <c r="A565" s="20">
        <v>1000622</v>
      </c>
      <c r="B565" s="20" t="s">
        <v>9431</v>
      </c>
      <c r="C565" s="20" t="s">
        <v>13962</v>
      </c>
      <c r="D565" s="20">
        <v>602759805</v>
      </c>
      <c r="E565" s="20" t="str">
        <f>VLOOKUP(A565,'REPORTE'!$A$1:$AG$1961,5,0)</f>
        <v>ECUATORIANO(A)</v>
      </c>
      <c r="F565" s="20" t="str">
        <f>VLOOKUP(A565,'REPORTE'!$A$1:$AG$1961,18,0)</f>
        <v>F</v>
      </c>
      <c r="G565" s="20" t="str">
        <f>VLOOKUP(A565,'REPORTE'!$A$1:$AG$1961,6,0)</f>
        <v>NACIONAL</v>
      </c>
      <c r="H565" s="20" t="str">
        <f>VLOOKUP(A565,'REPORTE'!$A$1:$AG$1961,30,0)</f>
        <v>Universitaria</v>
      </c>
      <c r="I565" s="20" t="str">
        <f>VLOOKUP(A565,'REPORTE'!$A$1:$AG$1961,31,0)</f>
        <v>CHIMBORAZO</v>
      </c>
      <c r="J565" s="20" t="str">
        <f>VLOOKUP(A565,'REPORTE'!$A$1:$AG$1961,32,0)</f>
        <v>RIOBAMBA</v>
      </c>
      <c r="K565" s="20" t="str">
        <f>VLOOKUP(A565,'REPORTE'!$A$1:$AG$1961,33,0)</f>
        <v>VELOZ</v>
      </c>
      <c r="L565" s="20" t="str">
        <f>VLOOKUP(K565,PROVINCIAS!$F$1:$G$1171,2,0)</f>
        <v>URBANA</v>
      </c>
      <c r="M565" s="20">
        <v>1000693</v>
      </c>
      <c r="N565" s="20" t="s">
        <v>15374</v>
      </c>
      <c r="O565" s="20"/>
      <c r="P565" s="20">
        <v>7.0000000000000007E-2</v>
      </c>
      <c r="Q565" s="20" t="s">
        <v>11150</v>
      </c>
      <c r="R565" s="20" t="s">
        <v>11150</v>
      </c>
      <c r="S565" s="20" t="s">
        <v>11150</v>
      </c>
      <c r="T565" s="20" t="s">
        <v>11150</v>
      </c>
      <c r="U565" s="20" t="s">
        <v>11150</v>
      </c>
      <c r="V565" s="20" t="s">
        <v>11150</v>
      </c>
      <c r="W565" s="20">
        <v>7.0000000000000007E-2</v>
      </c>
    </row>
    <row r="566" spans="1:23" x14ac:dyDescent="0.45">
      <c r="A566" s="20">
        <v>1000623</v>
      </c>
      <c r="B566" s="20" t="s">
        <v>9431</v>
      </c>
      <c r="C566" s="20" t="s">
        <v>9637</v>
      </c>
      <c r="D566" s="20">
        <v>1711116879</v>
      </c>
      <c r="E566" s="20" t="str">
        <f>VLOOKUP(A566,'REPORTE'!$A$1:$AG$1961,5,0)</f>
        <v>ECUATORIANO(A)</v>
      </c>
      <c r="F566" s="20" t="str">
        <f>VLOOKUP(A566,'REPORTE'!$A$1:$AG$1961,18,0)</f>
        <v>F</v>
      </c>
      <c r="G566" s="20" t="str">
        <f>VLOOKUP(A566,'REPORTE'!$A$1:$AG$1961,6,0)</f>
        <v>NACIONAL</v>
      </c>
      <c r="H566" s="20" t="str">
        <f>VLOOKUP(A566,'REPORTE'!$A$1:$AG$1961,30,0)</f>
        <v>Universitaria</v>
      </c>
      <c r="I566" s="20" t="str">
        <f>VLOOKUP(A566,'REPORTE'!$A$1:$AG$1961,31,0)</f>
        <v>PICHINCHA</v>
      </c>
      <c r="J566" s="20" t="str">
        <f>VLOOKUP(A566,'REPORTE'!$A$1:$AG$1961,32,0)</f>
        <v>QUITO</v>
      </c>
      <c r="K566" s="20" t="str">
        <f>VLOOKUP(A566,'REPORTE'!$A$1:$AG$1961,33,0)</f>
        <v>GONZALEZ SUAREZ</v>
      </c>
      <c r="L566" s="20" t="str">
        <f>VLOOKUP(K566,PROVINCIAS!$F$1:$G$1171,2,0)</f>
        <v>URBANA</v>
      </c>
      <c r="M566" s="20">
        <v>1000694</v>
      </c>
      <c r="N566" s="20" t="s">
        <v>15374</v>
      </c>
      <c r="O566" s="20"/>
      <c r="P566" s="20">
        <v>0</v>
      </c>
      <c r="Q566" s="20" t="s">
        <v>11150</v>
      </c>
      <c r="R566" s="20" t="s">
        <v>11150</v>
      </c>
      <c r="S566" s="20" t="s">
        <v>11150</v>
      </c>
      <c r="T566" s="20" t="s">
        <v>11150</v>
      </c>
      <c r="U566" s="20" t="s">
        <v>11150</v>
      </c>
      <c r="V566" s="20" t="s">
        <v>11150</v>
      </c>
      <c r="W566" s="20">
        <v>0</v>
      </c>
    </row>
    <row r="567" spans="1:23" x14ac:dyDescent="0.45">
      <c r="A567" s="20">
        <v>1000624</v>
      </c>
      <c r="B567" s="20" t="s">
        <v>9431</v>
      </c>
      <c r="C567" s="20" t="s">
        <v>13963</v>
      </c>
      <c r="D567" s="20">
        <v>600899124</v>
      </c>
      <c r="E567" s="20" t="str">
        <f>VLOOKUP(A567,'REPORTE'!$A$1:$AG$1961,5,0)</f>
        <v>ECUATORIANO(A)</v>
      </c>
      <c r="F567" s="20" t="str">
        <f>VLOOKUP(A567,'REPORTE'!$A$1:$AG$1961,18,0)</f>
        <v>M</v>
      </c>
      <c r="G567" s="20" t="str">
        <f>VLOOKUP(A567,'REPORTE'!$A$1:$AG$1961,6,0)</f>
        <v>NACIONAL</v>
      </c>
      <c r="H567" s="20" t="str">
        <f>VLOOKUP(A567,'REPORTE'!$A$1:$AG$1961,30,0)</f>
        <v>Secundaria</v>
      </c>
      <c r="I567" s="20" t="str">
        <f>VLOOKUP(A567,'REPORTE'!$A$1:$AG$1961,31,0)</f>
        <v>CHIMBORAZO</v>
      </c>
      <c r="J567" s="20" t="str">
        <f>VLOOKUP(A567,'REPORTE'!$A$1:$AG$1961,32,0)</f>
        <v>GUANO</v>
      </c>
      <c r="K567" s="20" t="str">
        <f>VLOOKUP(A567,'REPORTE'!$A$1:$AG$1961,33,0)</f>
        <v>LA MATRIZ</v>
      </c>
      <c r="L567" s="20" t="str">
        <f>VLOOKUP(K567,PROVINCIAS!$F$1:$G$1171,2,0)</f>
        <v>URBANA</v>
      </c>
      <c r="M567" s="20">
        <v>1000695</v>
      </c>
      <c r="N567" s="20" t="s">
        <v>15374</v>
      </c>
      <c r="O567" s="20"/>
      <c r="P567" s="20">
        <v>0.17</v>
      </c>
      <c r="Q567" s="20" t="s">
        <v>11150</v>
      </c>
      <c r="R567" s="20" t="s">
        <v>11150</v>
      </c>
      <c r="S567" s="20" t="s">
        <v>11150</v>
      </c>
      <c r="T567" s="20" t="s">
        <v>11150</v>
      </c>
      <c r="U567" s="20" t="s">
        <v>11150</v>
      </c>
      <c r="V567" s="20" t="s">
        <v>11150</v>
      </c>
      <c r="W567" s="20">
        <v>0.17</v>
      </c>
    </row>
    <row r="568" spans="1:23" x14ac:dyDescent="0.45">
      <c r="A568" s="20">
        <v>1000625</v>
      </c>
      <c r="B568" s="20" t="s">
        <v>9431</v>
      </c>
      <c r="C568" s="20" t="s">
        <v>13964</v>
      </c>
      <c r="D568" s="20">
        <v>1727552521</v>
      </c>
      <c r="E568" s="20" t="str">
        <f>VLOOKUP(A568,'REPORTE'!$A$1:$AG$1961,5,0)</f>
        <v>ECUATORIANO(A)</v>
      </c>
      <c r="F568" s="20" t="str">
        <f>VLOOKUP(A568,'REPORTE'!$A$1:$AG$1961,18,0)</f>
        <v>F</v>
      </c>
      <c r="G568" s="20" t="str">
        <f>VLOOKUP(A568,'REPORTE'!$A$1:$AG$1961,6,0)</f>
        <v>NACIONAL</v>
      </c>
      <c r="H568" s="20" t="str">
        <f>VLOOKUP(A568,'REPORTE'!$A$1:$AG$1961,30,0)</f>
        <v>Secundaria</v>
      </c>
      <c r="I568" s="20" t="str">
        <f>VLOOKUP(A568,'REPORTE'!$A$1:$AG$1961,31,0)</f>
        <v>PICHINCHA</v>
      </c>
      <c r="J568" s="20" t="str">
        <f>VLOOKUP(A568,'REPORTE'!$A$1:$AG$1961,32,0)</f>
        <v>QUITO</v>
      </c>
      <c r="K568" s="20" t="str">
        <f>VLOOKUP(A568,'REPORTE'!$A$1:$AG$1961,33,0)</f>
        <v>CHIMBACALLE</v>
      </c>
      <c r="L568" s="20" t="str">
        <f>VLOOKUP(K568,PROVINCIAS!$F$1:$G$1171,2,0)</f>
        <v>URBANA</v>
      </c>
      <c r="M568" s="20">
        <v>1000696</v>
      </c>
      <c r="N568" s="20" t="s">
        <v>15374</v>
      </c>
      <c r="O568" s="20"/>
      <c r="P568" s="20">
        <v>3.01</v>
      </c>
      <c r="Q568" s="20" t="s">
        <v>11150</v>
      </c>
      <c r="R568" s="20" t="s">
        <v>11150</v>
      </c>
      <c r="S568" s="20" t="s">
        <v>11150</v>
      </c>
      <c r="T568" s="20" t="s">
        <v>11150</v>
      </c>
      <c r="U568" s="20" t="s">
        <v>11150</v>
      </c>
      <c r="V568" s="20" t="s">
        <v>11150</v>
      </c>
      <c r="W568" s="20">
        <v>3.01</v>
      </c>
    </row>
    <row r="569" spans="1:23" x14ac:dyDescent="0.45">
      <c r="A569" s="20">
        <v>1000626</v>
      </c>
      <c r="B569" s="20" t="s">
        <v>9431</v>
      </c>
      <c r="C569" s="20" t="s">
        <v>10070</v>
      </c>
      <c r="D569" s="20">
        <v>1715582555</v>
      </c>
      <c r="E569" s="20" t="str">
        <f>VLOOKUP(A569,'REPORTE'!$A$1:$AG$1961,5,0)</f>
        <v>ECUATORIANO(A) INDIGENA</v>
      </c>
      <c r="F569" s="20" t="str">
        <f>VLOOKUP(A569,'REPORTE'!$A$1:$AG$1961,18,0)</f>
        <v>F</v>
      </c>
      <c r="G569" s="20" t="str">
        <f>VLOOKUP(A569,'REPORTE'!$A$1:$AG$1961,6,0)</f>
        <v>NACIONAL</v>
      </c>
      <c r="H569" s="20" t="str">
        <f>VLOOKUP(A569,'REPORTE'!$A$1:$AG$1961,30,0)</f>
        <v>Primaria</v>
      </c>
      <c r="I569" s="20" t="str">
        <f>VLOOKUP(A569,'REPORTE'!$A$1:$AG$1961,31,0)</f>
        <v>PICHINCHA</v>
      </c>
      <c r="J569" s="20" t="str">
        <f>VLOOKUP(A569,'REPORTE'!$A$1:$AG$1961,32,0)</f>
        <v>QUITO</v>
      </c>
      <c r="K569" s="20" t="str">
        <f>VLOOKUP(A569,'REPORTE'!$A$1:$AG$1961,33,0)</f>
        <v>COTOCOLLAO</v>
      </c>
      <c r="L569" s="20" t="str">
        <f>VLOOKUP(K569,PROVINCIAS!$F$1:$G$1171,2,0)</f>
        <v>URBANA</v>
      </c>
      <c r="M569" s="20">
        <v>1000697</v>
      </c>
      <c r="N569" s="20" t="s">
        <v>15374</v>
      </c>
      <c r="O569" s="20"/>
      <c r="P569" s="20">
        <v>7.0000000000000007E-2</v>
      </c>
      <c r="Q569" s="20" t="s">
        <v>11150</v>
      </c>
      <c r="R569" s="20" t="s">
        <v>11150</v>
      </c>
      <c r="S569" s="20" t="s">
        <v>11150</v>
      </c>
      <c r="T569" s="20" t="s">
        <v>13703</v>
      </c>
      <c r="U569" s="20" t="s">
        <v>11150</v>
      </c>
      <c r="V569" s="20" t="s">
        <v>11150</v>
      </c>
      <c r="W569" s="20">
        <v>200.07</v>
      </c>
    </row>
    <row r="570" spans="1:23" x14ac:dyDescent="0.45">
      <c r="A570" s="20">
        <v>1000627</v>
      </c>
      <c r="B570" s="20" t="s">
        <v>9431</v>
      </c>
      <c r="C570" s="20" t="s">
        <v>13965</v>
      </c>
      <c r="D570" s="20">
        <v>1724356199</v>
      </c>
      <c r="E570" s="20" t="str">
        <f>VLOOKUP(A570,'REPORTE'!$A$1:$AG$1961,5,0)</f>
        <v>ECUATORIANO(A)</v>
      </c>
      <c r="F570" s="20" t="str">
        <f>VLOOKUP(A570,'REPORTE'!$A$1:$AG$1961,18,0)</f>
        <v>M</v>
      </c>
      <c r="G570" s="20" t="str">
        <f>VLOOKUP(A570,'REPORTE'!$A$1:$AG$1961,6,0)</f>
        <v>NACIONAL</v>
      </c>
      <c r="H570" s="20" t="str">
        <f>VLOOKUP(A570,'REPORTE'!$A$1:$AG$1961,30,0)</f>
        <v>Primaria</v>
      </c>
      <c r="I570" s="20" t="str">
        <f>VLOOKUP(A570,'REPORTE'!$A$1:$AG$1961,31,0)</f>
        <v>PICHINCHA</v>
      </c>
      <c r="J570" s="20" t="str">
        <f>VLOOKUP(A570,'REPORTE'!$A$1:$AG$1961,32,0)</f>
        <v>QUITO</v>
      </c>
      <c r="K570" s="20" t="str">
        <f>VLOOKUP(A570,'REPORTE'!$A$1:$AG$1961,33,0)</f>
        <v>COTOCOLLAO</v>
      </c>
      <c r="L570" s="20" t="str">
        <f>VLOOKUP(K570,PROVINCIAS!$F$1:$G$1171,2,0)</f>
        <v>URBANA</v>
      </c>
      <c r="M570" s="20">
        <v>1000698</v>
      </c>
      <c r="N570" s="20" t="s">
        <v>15375</v>
      </c>
      <c r="O570" s="20">
        <v>44510</v>
      </c>
      <c r="P570" s="20">
        <v>3</v>
      </c>
      <c r="Q570" s="20" t="s">
        <v>11150</v>
      </c>
      <c r="R570" s="20" t="s">
        <v>11150</v>
      </c>
      <c r="S570" s="20" t="s">
        <v>11150</v>
      </c>
      <c r="T570" s="20" t="s">
        <v>11150</v>
      </c>
      <c r="U570" s="20" t="s">
        <v>11150</v>
      </c>
      <c r="V570" s="20" t="s">
        <v>11150</v>
      </c>
      <c r="W570" s="20">
        <v>3</v>
      </c>
    </row>
    <row r="571" spans="1:23" x14ac:dyDescent="0.45">
      <c r="A571" s="20">
        <v>1000628</v>
      </c>
      <c r="B571" s="20" t="s">
        <v>9431</v>
      </c>
      <c r="C571" s="20" t="s">
        <v>13966</v>
      </c>
      <c r="D571" s="20">
        <v>1801154046</v>
      </c>
      <c r="E571" s="20" t="str">
        <f>VLOOKUP(A571,'REPORTE'!$A$1:$AG$1961,5,0)</f>
        <v>ECUATORIANO(A)</v>
      </c>
      <c r="F571" s="20" t="str">
        <f>VLOOKUP(A571,'REPORTE'!$A$1:$AG$1961,18,0)</f>
        <v>F</v>
      </c>
      <c r="G571" s="20" t="str">
        <f>VLOOKUP(A571,'REPORTE'!$A$1:$AG$1961,6,0)</f>
        <v>NACIONAL</v>
      </c>
      <c r="H571" s="20" t="str">
        <f>VLOOKUP(A571,'REPORTE'!$A$1:$AG$1961,30,0)</f>
        <v>Universitaria</v>
      </c>
      <c r="I571" s="20" t="str">
        <f>VLOOKUP(A571,'REPORTE'!$A$1:$AG$1961,31,0)</f>
        <v>TUNGURAHUA</v>
      </c>
      <c r="J571" s="20" t="str">
        <f>VLOOKUP(A571,'REPORTE'!$A$1:$AG$1961,32,0)</f>
        <v>AMBATO</v>
      </c>
      <c r="K571" s="20" t="str">
        <f>VLOOKUP(A571,'REPORTE'!$A$1:$AG$1961,33,0)</f>
        <v>MATRIZ</v>
      </c>
      <c r="L571" s="20" t="str">
        <f>VLOOKUP(K571,PROVINCIAS!$F$1:$G$1171,2,0)</f>
        <v>URBANA</v>
      </c>
      <c r="M571" s="20">
        <v>1000699</v>
      </c>
      <c r="N571" s="20" t="s">
        <v>15375</v>
      </c>
      <c r="O571" s="20">
        <v>44510</v>
      </c>
      <c r="P571" s="20">
        <v>3</v>
      </c>
      <c r="Q571" s="20" t="s">
        <v>11150</v>
      </c>
      <c r="R571" s="20" t="s">
        <v>11150</v>
      </c>
      <c r="S571" s="20" t="s">
        <v>11150</v>
      </c>
      <c r="T571" s="20" t="s">
        <v>11150</v>
      </c>
      <c r="U571" s="20" t="s">
        <v>11150</v>
      </c>
      <c r="V571" s="20" t="s">
        <v>11150</v>
      </c>
      <c r="W571" s="20">
        <v>3</v>
      </c>
    </row>
    <row r="572" spans="1:23" x14ac:dyDescent="0.45">
      <c r="A572" s="20">
        <v>1000629</v>
      </c>
      <c r="B572" s="20" t="s">
        <v>9431</v>
      </c>
      <c r="C572" s="20" t="s">
        <v>13967</v>
      </c>
      <c r="D572" s="20">
        <v>1751728658</v>
      </c>
      <c r="E572" s="20" t="str">
        <f>VLOOKUP(A572,'REPORTE'!$A$1:$AG$1961,5,0)</f>
        <v>ECUATORIANO(A) INDIGENA</v>
      </c>
      <c r="F572" s="20" t="str">
        <f>VLOOKUP(A572,'REPORTE'!$A$1:$AG$1961,18,0)</f>
        <v>M</v>
      </c>
      <c r="G572" s="20" t="str">
        <f>VLOOKUP(A572,'REPORTE'!$A$1:$AG$1961,6,0)</f>
        <v>NACIONAL</v>
      </c>
      <c r="H572" s="20" t="str">
        <f>VLOOKUP(A572,'REPORTE'!$A$1:$AG$1961,30,0)</f>
        <v>Secundaria</v>
      </c>
      <c r="I572" s="20" t="str">
        <f>VLOOKUP(A572,'REPORTE'!$A$1:$AG$1961,31,0)</f>
        <v>CHIMBORAZO</v>
      </c>
      <c r="J572" s="20" t="str">
        <f>VLOOKUP(A572,'REPORTE'!$A$1:$AG$1961,32,0)</f>
        <v>RIOBAMBA</v>
      </c>
      <c r="K572" s="20" t="str">
        <f>VLOOKUP(A572,'REPORTE'!$A$1:$AG$1961,33,0)</f>
        <v>CACHA (CAB EN MACHANGARA)</v>
      </c>
      <c r="L572" s="20" t="str">
        <f>VLOOKUP(K572,PROVINCIAS!$F$1:$G$1171,2,0)</f>
        <v>RURAL</v>
      </c>
      <c r="M572" s="20">
        <v>1000700</v>
      </c>
      <c r="N572" s="20" t="s">
        <v>15374</v>
      </c>
      <c r="O572" s="20"/>
      <c r="P572" s="20">
        <v>395.62</v>
      </c>
      <c r="Q572" s="20" t="s">
        <v>11150</v>
      </c>
      <c r="R572" s="20" t="s">
        <v>11150</v>
      </c>
      <c r="S572" s="20" t="s">
        <v>11150</v>
      </c>
      <c r="T572" s="20" t="s">
        <v>11150</v>
      </c>
      <c r="U572" s="20" t="s">
        <v>11150</v>
      </c>
      <c r="V572" s="20" t="s">
        <v>12078</v>
      </c>
      <c r="W572" s="20">
        <v>395.62</v>
      </c>
    </row>
    <row r="573" spans="1:23" x14ac:dyDescent="0.45">
      <c r="A573" s="20">
        <v>1000630</v>
      </c>
      <c r="B573" s="20" t="s">
        <v>9431</v>
      </c>
      <c r="C573" s="20" t="s">
        <v>13968</v>
      </c>
      <c r="D573" s="20">
        <v>1755383765</v>
      </c>
      <c r="E573" s="20" t="str">
        <f>VLOOKUP(A573,'REPORTE'!$A$1:$AG$1961,5,0)</f>
        <v>CUBANO(A)</v>
      </c>
      <c r="F573" s="20" t="str">
        <f>VLOOKUP(A573,'REPORTE'!$A$1:$AG$1961,18,0)</f>
        <v>F</v>
      </c>
      <c r="G573" s="20" t="str">
        <f>VLOOKUP(A573,'REPORTE'!$A$1:$AG$1961,6,0)</f>
        <v>EXTRANJERO</v>
      </c>
      <c r="H573" s="20" t="str">
        <f>VLOOKUP(A573,'REPORTE'!$A$1:$AG$1961,30,0)</f>
        <v>Primaria</v>
      </c>
      <c r="I573" s="20" t="str">
        <f>VLOOKUP(A573,'REPORTE'!$A$1:$AG$1961,31,0)</f>
        <v>PICHINCHA</v>
      </c>
      <c r="J573" s="20" t="str">
        <f>VLOOKUP(A573,'REPORTE'!$A$1:$AG$1961,32,0)</f>
        <v>QUITO</v>
      </c>
      <c r="K573" s="20" t="str">
        <f>VLOOKUP(A573,'REPORTE'!$A$1:$AG$1961,33,0)</f>
        <v>COTOCOLLAO</v>
      </c>
      <c r="L573" s="20" t="str">
        <f>VLOOKUP(K573,PROVINCIAS!$F$1:$G$1171,2,0)</f>
        <v>URBANA</v>
      </c>
      <c r="M573" s="20">
        <v>1000701</v>
      </c>
      <c r="N573" s="20" t="s">
        <v>15374</v>
      </c>
      <c r="O573" s="20"/>
      <c r="P573" s="20">
        <v>6.19</v>
      </c>
      <c r="Q573" s="20" t="s">
        <v>11150</v>
      </c>
      <c r="R573" s="20" t="s">
        <v>11150</v>
      </c>
      <c r="S573" s="20" t="s">
        <v>11150</v>
      </c>
      <c r="T573" s="20" t="s">
        <v>11150</v>
      </c>
      <c r="U573" s="20" t="s">
        <v>11150</v>
      </c>
      <c r="V573" s="20" t="s">
        <v>11150</v>
      </c>
      <c r="W573" s="20">
        <v>6.19</v>
      </c>
    </row>
    <row r="574" spans="1:23" x14ac:dyDescent="0.45">
      <c r="A574" s="20">
        <v>1000631</v>
      </c>
      <c r="B574" s="20" t="s">
        <v>9431</v>
      </c>
      <c r="C574" s="20" t="s">
        <v>13969</v>
      </c>
      <c r="D574" s="20">
        <v>1707813638</v>
      </c>
      <c r="E574" s="20" t="str">
        <f>VLOOKUP(A574,'REPORTE'!$A$1:$AG$1961,5,0)</f>
        <v>ECUATORIANO(A)</v>
      </c>
      <c r="F574" s="20" t="str">
        <f>VLOOKUP(A574,'REPORTE'!$A$1:$AG$1961,18,0)</f>
        <v>M</v>
      </c>
      <c r="G574" s="20" t="str">
        <f>VLOOKUP(A574,'REPORTE'!$A$1:$AG$1961,6,0)</f>
        <v>NACIONAL</v>
      </c>
      <c r="H574" s="20" t="str">
        <f>VLOOKUP(A574,'REPORTE'!$A$1:$AG$1961,30,0)</f>
        <v>Secundaria</v>
      </c>
      <c r="I574" s="20" t="str">
        <f>VLOOKUP(A574,'REPORTE'!$A$1:$AG$1961,31,0)</f>
        <v>PICHINCHA</v>
      </c>
      <c r="J574" s="20" t="str">
        <f>VLOOKUP(A574,'REPORTE'!$A$1:$AG$1961,32,0)</f>
        <v>QUITO</v>
      </c>
      <c r="K574" s="20" t="str">
        <f>VLOOKUP(A574,'REPORTE'!$A$1:$AG$1961,33,0)</f>
        <v>GONZALEZ SUAREZ</v>
      </c>
      <c r="L574" s="20" t="str">
        <f>VLOOKUP(K574,PROVINCIAS!$F$1:$G$1171,2,0)</f>
        <v>URBANA</v>
      </c>
      <c r="M574" s="20">
        <v>1000702</v>
      </c>
      <c r="N574" s="20" t="s">
        <v>15374</v>
      </c>
      <c r="O574" s="20"/>
      <c r="P574" s="20">
        <v>8.0299999999999994</v>
      </c>
      <c r="Q574" s="20" t="s">
        <v>11150</v>
      </c>
      <c r="R574" s="20" t="s">
        <v>11150</v>
      </c>
      <c r="S574" s="20" t="s">
        <v>11150</v>
      </c>
      <c r="T574" s="20" t="s">
        <v>11150</v>
      </c>
      <c r="U574" s="20" t="s">
        <v>11150</v>
      </c>
      <c r="V574" s="20" t="s">
        <v>11150</v>
      </c>
      <c r="W574" s="20">
        <v>8.0299999999999994</v>
      </c>
    </row>
    <row r="575" spans="1:23" x14ac:dyDescent="0.45">
      <c r="A575" s="20">
        <v>1000632</v>
      </c>
      <c r="B575" s="20" t="s">
        <v>9431</v>
      </c>
      <c r="C575" s="20" t="s">
        <v>9687</v>
      </c>
      <c r="D575" s="20">
        <v>602784696</v>
      </c>
      <c r="E575" s="20" t="str">
        <f>VLOOKUP(A575,'REPORTE'!$A$1:$AG$1961,5,0)</f>
        <v>ECUATORIANO(A)</v>
      </c>
      <c r="F575" s="20" t="str">
        <f>VLOOKUP(A575,'REPORTE'!$A$1:$AG$1961,18,0)</f>
        <v>M</v>
      </c>
      <c r="G575" s="20" t="str">
        <f>VLOOKUP(A575,'REPORTE'!$A$1:$AG$1961,6,0)</f>
        <v>NACIONAL</v>
      </c>
      <c r="H575" s="20" t="str">
        <f>VLOOKUP(A575,'REPORTE'!$A$1:$AG$1961,30,0)</f>
        <v>Secundaria</v>
      </c>
      <c r="I575" s="20" t="str">
        <f>VLOOKUP(A575,'REPORTE'!$A$1:$AG$1961,31,0)</f>
        <v>CHIMBORAZO</v>
      </c>
      <c r="J575" s="20" t="str">
        <f>VLOOKUP(A575,'REPORTE'!$A$1:$AG$1961,32,0)</f>
        <v>RIOBAMBA</v>
      </c>
      <c r="K575" s="20" t="str">
        <f>VLOOKUP(A575,'REPORTE'!$A$1:$AG$1961,33,0)</f>
        <v>SAN JUAN</v>
      </c>
      <c r="L575" s="20" t="str">
        <f>VLOOKUP(K575,PROVINCIAS!$F$1:$G$1171,2,0)</f>
        <v>RURAL</v>
      </c>
      <c r="M575" s="20">
        <v>1000703</v>
      </c>
      <c r="N575" s="20" t="s">
        <v>15374</v>
      </c>
      <c r="O575" s="20"/>
      <c r="P575" s="20">
        <v>0</v>
      </c>
      <c r="Q575" s="20" t="s">
        <v>11150</v>
      </c>
      <c r="R575" s="20" t="s">
        <v>11150</v>
      </c>
      <c r="S575" s="20" t="s">
        <v>11150</v>
      </c>
      <c r="T575" s="20" t="s">
        <v>11150</v>
      </c>
      <c r="U575" s="20" t="s">
        <v>11150</v>
      </c>
      <c r="V575" s="20" t="s">
        <v>11150</v>
      </c>
      <c r="W575" s="20">
        <v>0</v>
      </c>
    </row>
    <row r="576" spans="1:23" x14ac:dyDescent="0.45">
      <c r="A576" s="20">
        <v>1000633</v>
      </c>
      <c r="B576" s="20" t="s">
        <v>9431</v>
      </c>
      <c r="C576" s="20" t="s">
        <v>9670</v>
      </c>
      <c r="D576" s="20">
        <v>603096041</v>
      </c>
      <c r="E576" s="20" t="str">
        <f>VLOOKUP(A576,'REPORTE'!$A$1:$AG$1961,5,0)</f>
        <v>ECUATORIANO(A) INDIGENA</v>
      </c>
      <c r="F576" s="20" t="str">
        <f>VLOOKUP(A576,'REPORTE'!$A$1:$AG$1961,18,0)</f>
        <v>F</v>
      </c>
      <c r="G576" s="20" t="str">
        <f>VLOOKUP(A576,'REPORTE'!$A$1:$AG$1961,6,0)</f>
        <v>NACIONAL</v>
      </c>
      <c r="H576" s="20" t="str">
        <f>VLOOKUP(A576,'REPORTE'!$A$1:$AG$1961,30,0)</f>
        <v>Primaria</v>
      </c>
      <c r="I576" s="20" t="str">
        <f>VLOOKUP(A576,'REPORTE'!$A$1:$AG$1961,31,0)</f>
        <v>CHIMBORAZO</v>
      </c>
      <c r="J576" s="20" t="str">
        <f>VLOOKUP(A576,'REPORTE'!$A$1:$AG$1961,32,0)</f>
        <v>COLTA</v>
      </c>
      <c r="K576" s="20" t="str">
        <f>VLOOKUP(A576,'REPORTE'!$A$1:$AG$1961,33,0)</f>
        <v>CAJABAMBA</v>
      </c>
      <c r="L576" s="20" t="str">
        <f>VLOOKUP(K576,PROVINCIAS!$F$1:$G$1171,2,0)</f>
        <v>URBANA</v>
      </c>
      <c r="M576" s="20">
        <v>1000704</v>
      </c>
      <c r="N576" s="20" t="s">
        <v>15374</v>
      </c>
      <c r="O576" s="20"/>
      <c r="P576" s="20">
        <v>0</v>
      </c>
      <c r="Q576" s="20" t="s">
        <v>11150</v>
      </c>
      <c r="R576" s="20" t="s">
        <v>11150</v>
      </c>
      <c r="S576" s="20" t="s">
        <v>11150</v>
      </c>
      <c r="T576" s="20" t="s">
        <v>11150</v>
      </c>
      <c r="U576" s="20" t="s">
        <v>11150</v>
      </c>
      <c r="V576" s="20" t="s">
        <v>11150</v>
      </c>
      <c r="W576" s="20">
        <v>0</v>
      </c>
    </row>
    <row r="577" spans="1:23" x14ac:dyDescent="0.45">
      <c r="A577" s="20">
        <v>1000634</v>
      </c>
      <c r="B577" s="20" t="s">
        <v>9431</v>
      </c>
      <c r="C577" s="20" t="s">
        <v>9842</v>
      </c>
      <c r="D577" s="20">
        <v>1703221471</v>
      </c>
      <c r="E577" s="20" t="str">
        <f>VLOOKUP(A577,'REPORTE'!$A$1:$AG$1961,5,0)</f>
        <v>ECUATORIANO(A) INDIGENA</v>
      </c>
      <c r="F577" s="20" t="str">
        <f>VLOOKUP(A577,'REPORTE'!$A$1:$AG$1961,18,0)</f>
        <v>M</v>
      </c>
      <c r="G577" s="20" t="str">
        <f>VLOOKUP(A577,'REPORTE'!$A$1:$AG$1961,6,0)</f>
        <v>NACIONAL</v>
      </c>
      <c r="H577" s="20" t="str">
        <f>VLOOKUP(A577,'REPORTE'!$A$1:$AG$1961,30,0)</f>
        <v>Primaria</v>
      </c>
      <c r="I577" s="20" t="str">
        <f>VLOOKUP(A577,'REPORTE'!$A$1:$AG$1961,31,0)</f>
        <v>CHIMBORAZO</v>
      </c>
      <c r="J577" s="20" t="str">
        <f>VLOOKUP(A577,'REPORTE'!$A$1:$AG$1961,32,0)</f>
        <v>RIOBAMBA</v>
      </c>
      <c r="K577" s="20" t="str">
        <f>VLOOKUP(A577,'REPORTE'!$A$1:$AG$1961,33,0)</f>
        <v>YARUQUIES</v>
      </c>
      <c r="L577" s="20" t="str">
        <f>VLOOKUP(K577,PROVINCIAS!$F$1:$G$1171,2,0)</f>
        <v>URBANA</v>
      </c>
      <c r="M577" s="20">
        <v>1000705</v>
      </c>
      <c r="N577" s="20" t="s">
        <v>15374</v>
      </c>
      <c r="O577" s="20"/>
      <c r="P577" s="20">
        <v>716.32</v>
      </c>
      <c r="Q577" s="20" t="s">
        <v>11150</v>
      </c>
      <c r="R577" s="20" t="s">
        <v>11150</v>
      </c>
      <c r="S577" s="20" t="s">
        <v>11150</v>
      </c>
      <c r="T577" s="20" t="s">
        <v>11150</v>
      </c>
      <c r="U577" s="20" t="s">
        <v>11150</v>
      </c>
      <c r="V577" s="20" t="s">
        <v>11150</v>
      </c>
      <c r="W577" s="20">
        <v>716.32</v>
      </c>
    </row>
    <row r="578" spans="1:23" x14ac:dyDescent="0.45">
      <c r="A578" s="20">
        <v>1000635</v>
      </c>
      <c r="B578" s="20" t="s">
        <v>9431</v>
      </c>
      <c r="C578" s="20" t="s">
        <v>10190</v>
      </c>
      <c r="D578" s="20">
        <v>1708457286</v>
      </c>
      <c r="E578" s="20" t="str">
        <f>VLOOKUP(A578,'REPORTE'!$A$1:$AG$1961,5,0)</f>
        <v>ECUATORIANO(A) INDIGENA</v>
      </c>
      <c r="F578" s="20" t="str">
        <f>VLOOKUP(A578,'REPORTE'!$A$1:$AG$1961,18,0)</f>
        <v>M</v>
      </c>
      <c r="G578" s="20" t="str">
        <f>VLOOKUP(A578,'REPORTE'!$A$1:$AG$1961,6,0)</f>
        <v>NACIONAL</v>
      </c>
      <c r="H578" s="20" t="str">
        <f>VLOOKUP(A578,'REPORTE'!$A$1:$AG$1961,30,0)</f>
        <v>Universitaria</v>
      </c>
      <c r="I578" s="20" t="str">
        <f>VLOOKUP(A578,'REPORTE'!$A$1:$AG$1961,31,0)</f>
        <v>IMBABURA</v>
      </c>
      <c r="J578" s="20" t="str">
        <f>VLOOKUP(A578,'REPORTE'!$A$1:$AG$1961,32,0)</f>
        <v>SAN MIGUEL DE URCUQUI</v>
      </c>
      <c r="K578" s="20" t="str">
        <f>VLOOKUP(A578,'REPORTE'!$A$1:$AG$1961,33,0)</f>
        <v>PABLO ARENAS</v>
      </c>
      <c r="L578" s="20" t="str">
        <f>VLOOKUP(K578,PROVINCIAS!$F$1:$G$1171,2,0)</f>
        <v>RURAL</v>
      </c>
      <c r="M578" s="20">
        <v>1000706</v>
      </c>
      <c r="N578" s="20" t="s">
        <v>15374</v>
      </c>
      <c r="O578" s="20"/>
      <c r="P578" s="20">
        <v>145.96</v>
      </c>
      <c r="Q578" s="20" t="s">
        <v>11150</v>
      </c>
      <c r="R578" s="20" t="s">
        <v>11150</v>
      </c>
      <c r="S578" s="20" t="s">
        <v>11150</v>
      </c>
      <c r="T578" s="20" t="s">
        <v>14627</v>
      </c>
      <c r="U578" s="20" t="s">
        <v>11150</v>
      </c>
      <c r="V578" s="20" t="s">
        <v>11150</v>
      </c>
      <c r="W578" s="20">
        <v>317.37</v>
      </c>
    </row>
    <row r="579" spans="1:23" x14ac:dyDescent="0.45">
      <c r="A579" s="20">
        <v>1000636</v>
      </c>
      <c r="B579" s="20" t="s">
        <v>9431</v>
      </c>
      <c r="C579" s="20" t="s">
        <v>10095</v>
      </c>
      <c r="D579" s="20">
        <v>1757831399</v>
      </c>
      <c r="E579" s="20" t="str">
        <f>VLOOKUP(A579,'REPORTE'!$A$1:$AG$1961,5,0)</f>
        <v>CUBANO(A)</v>
      </c>
      <c r="F579" s="20" t="str">
        <f>VLOOKUP(A579,'REPORTE'!$A$1:$AG$1961,18,0)</f>
        <v>F</v>
      </c>
      <c r="G579" s="20" t="str">
        <f>VLOOKUP(A579,'REPORTE'!$A$1:$AG$1961,6,0)</f>
        <v>EXTRANJERO</v>
      </c>
      <c r="H579" s="20" t="str">
        <f>VLOOKUP(A579,'REPORTE'!$A$1:$AG$1961,30,0)</f>
        <v>Primaria</v>
      </c>
      <c r="I579" s="20" t="str">
        <f>VLOOKUP(A579,'REPORTE'!$A$1:$AG$1961,31,0)</f>
        <v>PICHINCHA</v>
      </c>
      <c r="J579" s="20" t="str">
        <f>VLOOKUP(A579,'REPORTE'!$A$1:$AG$1961,32,0)</f>
        <v>QUITO</v>
      </c>
      <c r="K579" s="20" t="str">
        <f>VLOOKUP(A579,'REPORTE'!$A$1:$AG$1961,33,0)</f>
        <v>COTOCOLLAO</v>
      </c>
      <c r="L579" s="20" t="str">
        <f>VLOOKUP(K579,PROVINCIAS!$F$1:$G$1171,2,0)</f>
        <v>URBANA</v>
      </c>
      <c r="M579" s="20">
        <v>1000707</v>
      </c>
      <c r="N579" s="20" t="s">
        <v>15374</v>
      </c>
      <c r="O579" s="20"/>
      <c r="P579" s="20">
        <v>497.77</v>
      </c>
      <c r="Q579" s="20" t="s">
        <v>11150</v>
      </c>
      <c r="R579" s="20" t="s">
        <v>11150</v>
      </c>
      <c r="S579" s="20" t="s">
        <v>11150</v>
      </c>
      <c r="T579" s="20" t="s">
        <v>14628</v>
      </c>
      <c r="U579" s="20" t="s">
        <v>11150</v>
      </c>
      <c r="V579" s="20" t="s">
        <v>11150</v>
      </c>
      <c r="W579" s="20">
        <v>573.77</v>
      </c>
    </row>
    <row r="580" spans="1:23" x14ac:dyDescent="0.45">
      <c r="A580" s="20">
        <v>1000637</v>
      </c>
      <c r="B580" s="20" t="s">
        <v>9431</v>
      </c>
      <c r="C580" s="20" t="s">
        <v>13971</v>
      </c>
      <c r="D580" s="20">
        <v>1759463449</v>
      </c>
      <c r="E580" s="20" t="str">
        <f>VLOOKUP(A580,'REPORTE'!$A$1:$AG$1961,5,0)</f>
        <v>CUBANO(A)</v>
      </c>
      <c r="F580" s="20" t="str">
        <f>VLOOKUP(A580,'REPORTE'!$A$1:$AG$1961,18,0)</f>
        <v>M</v>
      </c>
      <c r="G580" s="20" t="str">
        <f>VLOOKUP(A580,'REPORTE'!$A$1:$AG$1961,6,0)</f>
        <v>EXTRANJERO</v>
      </c>
      <c r="H580" s="20" t="str">
        <f>VLOOKUP(A580,'REPORTE'!$A$1:$AG$1961,30,0)</f>
        <v>Primaria</v>
      </c>
      <c r="I580" s="20" t="str">
        <f>VLOOKUP(A580,'REPORTE'!$A$1:$AG$1961,31,0)</f>
        <v>PICHINCHA</v>
      </c>
      <c r="J580" s="20" t="str">
        <f>VLOOKUP(A580,'REPORTE'!$A$1:$AG$1961,32,0)</f>
        <v>QUITO</v>
      </c>
      <c r="K580" s="20" t="str">
        <f>VLOOKUP(A580,'REPORTE'!$A$1:$AG$1961,33,0)</f>
        <v>COTOCOLLAO</v>
      </c>
      <c r="L580" s="20" t="str">
        <f>VLOOKUP(K580,PROVINCIAS!$F$1:$G$1171,2,0)</f>
        <v>URBANA</v>
      </c>
      <c r="M580" s="20">
        <v>1000708</v>
      </c>
      <c r="N580" s="20" t="s">
        <v>15374</v>
      </c>
      <c r="O580" s="20"/>
      <c r="P580" s="20">
        <v>109.81</v>
      </c>
      <c r="Q580" s="20" t="s">
        <v>11150</v>
      </c>
      <c r="R580" s="20" t="s">
        <v>11150</v>
      </c>
      <c r="S580" s="20" t="s">
        <v>11150</v>
      </c>
      <c r="T580" s="20" t="s">
        <v>11150</v>
      </c>
      <c r="U580" s="20" t="s">
        <v>11150</v>
      </c>
      <c r="V580" s="20" t="s">
        <v>11150</v>
      </c>
      <c r="W580" s="20">
        <v>109.81</v>
      </c>
    </row>
    <row r="581" spans="1:23" x14ac:dyDescent="0.45">
      <c r="A581" s="20">
        <v>1000638</v>
      </c>
      <c r="B581" s="20" t="s">
        <v>9431</v>
      </c>
      <c r="C581" s="20" t="s">
        <v>10187</v>
      </c>
      <c r="D581" s="20">
        <v>1715233159</v>
      </c>
      <c r="E581" s="20" t="str">
        <f>VLOOKUP(A581,'REPORTE'!$A$1:$AG$1961,5,0)</f>
        <v>ECUATORIANO(A)</v>
      </c>
      <c r="F581" s="20" t="str">
        <f>VLOOKUP(A581,'REPORTE'!$A$1:$AG$1961,18,0)</f>
        <v>F</v>
      </c>
      <c r="G581" s="20" t="str">
        <f>VLOOKUP(A581,'REPORTE'!$A$1:$AG$1961,6,0)</f>
        <v>NACIONAL</v>
      </c>
      <c r="H581" s="20" t="str">
        <f>VLOOKUP(A581,'REPORTE'!$A$1:$AG$1961,30,0)</f>
        <v>Secundaria</v>
      </c>
      <c r="I581" s="20" t="str">
        <f>VLOOKUP(A581,'REPORTE'!$A$1:$AG$1961,31,0)</f>
        <v>PICHINCHA</v>
      </c>
      <c r="J581" s="20" t="str">
        <f>VLOOKUP(A581,'REPORTE'!$A$1:$AG$1961,32,0)</f>
        <v>QUITO</v>
      </c>
      <c r="K581" s="20" t="str">
        <f>VLOOKUP(A581,'REPORTE'!$A$1:$AG$1961,33,0)</f>
        <v>COTOCOLLAO</v>
      </c>
      <c r="L581" s="20" t="str">
        <f>VLOOKUP(K581,PROVINCIAS!$F$1:$G$1171,2,0)</f>
        <v>URBANA</v>
      </c>
      <c r="M581" s="20">
        <v>1000709</v>
      </c>
      <c r="N581" s="20" t="s">
        <v>15374</v>
      </c>
      <c r="O581" s="20"/>
      <c r="P581" s="20">
        <v>1.73</v>
      </c>
      <c r="Q581" s="20" t="s">
        <v>11150</v>
      </c>
      <c r="R581" s="20" t="s">
        <v>11150</v>
      </c>
      <c r="S581" s="20" t="s">
        <v>11150</v>
      </c>
      <c r="T581" s="20" t="s">
        <v>14629</v>
      </c>
      <c r="U581" s="20" t="s">
        <v>11150</v>
      </c>
      <c r="V581" s="20" t="s">
        <v>12078</v>
      </c>
      <c r="W581" s="20">
        <v>435.73</v>
      </c>
    </row>
    <row r="582" spans="1:23" x14ac:dyDescent="0.45">
      <c r="A582" s="20">
        <v>1000639</v>
      </c>
      <c r="B582" s="20" t="s">
        <v>9431</v>
      </c>
      <c r="C582" s="20" t="s">
        <v>13972</v>
      </c>
      <c r="D582" s="20">
        <v>601981186</v>
      </c>
      <c r="E582" s="20" t="str">
        <f>VLOOKUP(A582,'REPORTE'!$A$1:$AG$1961,5,0)</f>
        <v>ECUATORIANO(A)</v>
      </c>
      <c r="F582" s="20" t="str">
        <f>VLOOKUP(A582,'REPORTE'!$A$1:$AG$1961,18,0)</f>
        <v>M</v>
      </c>
      <c r="G582" s="20" t="str">
        <f>VLOOKUP(A582,'REPORTE'!$A$1:$AG$1961,6,0)</f>
        <v>NACIONAL</v>
      </c>
      <c r="H582" s="20" t="str">
        <f>VLOOKUP(A582,'REPORTE'!$A$1:$AG$1961,30,0)</f>
        <v>Universitaria</v>
      </c>
      <c r="I582" s="20" t="str">
        <f>VLOOKUP(A582,'REPORTE'!$A$1:$AG$1961,31,0)</f>
        <v>CHIMBORAZO</v>
      </c>
      <c r="J582" s="20" t="str">
        <f>VLOOKUP(A582,'REPORTE'!$A$1:$AG$1961,32,0)</f>
        <v>RIOBAMBA</v>
      </c>
      <c r="K582" s="20" t="str">
        <f>VLOOKUP(A582,'REPORTE'!$A$1:$AG$1961,33,0)</f>
        <v>MALDONADO</v>
      </c>
      <c r="L582" s="20" t="str">
        <f>VLOOKUP(K582,PROVINCIAS!$F$1:$G$1171,2,0)</f>
        <v>RURAL</v>
      </c>
      <c r="M582" s="20">
        <v>1000710</v>
      </c>
      <c r="N582" s="20" t="s">
        <v>15375</v>
      </c>
      <c r="O582" s="20">
        <v>44519</v>
      </c>
      <c r="P582" s="20">
        <v>3</v>
      </c>
      <c r="Q582" s="20" t="s">
        <v>11150</v>
      </c>
      <c r="R582" s="20" t="s">
        <v>11150</v>
      </c>
      <c r="S582" s="20" t="s">
        <v>11150</v>
      </c>
      <c r="T582" s="20" t="s">
        <v>11150</v>
      </c>
      <c r="U582" s="20" t="s">
        <v>11150</v>
      </c>
      <c r="V582" s="20" t="s">
        <v>11150</v>
      </c>
      <c r="W582" s="20">
        <v>3</v>
      </c>
    </row>
    <row r="583" spans="1:23" x14ac:dyDescent="0.45">
      <c r="A583" s="20">
        <v>1000640</v>
      </c>
      <c r="B583" s="20" t="s">
        <v>9431</v>
      </c>
      <c r="C583" s="20" t="s">
        <v>10295</v>
      </c>
      <c r="D583" s="20">
        <v>1710632819</v>
      </c>
      <c r="E583" s="20" t="str">
        <f>VLOOKUP(A583,'REPORTE'!$A$1:$AG$1961,5,0)</f>
        <v>ECUATORIANO(A)</v>
      </c>
      <c r="F583" s="20" t="str">
        <f>VLOOKUP(A583,'REPORTE'!$A$1:$AG$1961,18,0)</f>
        <v>M</v>
      </c>
      <c r="G583" s="20" t="str">
        <f>VLOOKUP(A583,'REPORTE'!$A$1:$AG$1961,6,0)</f>
        <v>NACIONAL</v>
      </c>
      <c r="H583" s="20" t="str">
        <f>VLOOKUP(A583,'REPORTE'!$A$1:$AG$1961,30,0)</f>
        <v>Secundaria</v>
      </c>
      <c r="I583" s="20" t="str">
        <f>VLOOKUP(A583,'REPORTE'!$A$1:$AG$1961,31,0)</f>
        <v>PICHINCHA</v>
      </c>
      <c r="J583" s="20" t="str">
        <f>VLOOKUP(A583,'REPORTE'!$A$1:$AG$1961,32,0)</f>
        <v>QUITO</v>
      </c>
      <c r="K583" s="20" t="str">
        <f>VLOOKUP(A583,'REPORTE'!$A$1:$AG$1961,33,0)</f>
        <v>SAN BLAS</v>
      </c>
      <c r="L583" s="20" t="str">
        <f>VLOOKUP(K583,PROVINCIAS!$F$1:$G$1171,2,0)</f>
        <v>URBANA</v>
      </c>
      <c r="M583" s="20">
        <v>1000711</v>
      </c>
      <c r="N583" s="20" t="s">
        <v>15374</v>
      </c>
      <c r="O583" s="20"/>
      <c r="P583" s="20">
        <v>173.65</v>
      </c>
      <c r="Q583" s="20" t="s">
        <v>11150</v>
      </c>
      <c r="R583" s="20" t="s">
        <v>11150</v>
      </c>
      <c r="S583" s="20" t="s">
        <v>11150</v>
      </c>
      <c r="T583" s="20" t="s">
        <v>11150</v>
      </c>
      <c r="U583" s="20" t="s">
        <v>11150</v>
      </c>
      <c r="V583" s="20" t="s">
        <v>11150</v>
      </c>
      <c r="W583" s="20">
        <v>173.65</v>
      </c>
    </row>
    <row r="584" spans="1:23" x14ac:dyDescent="0.45">
      <c r="A584" s="20">
        <v>1000641</v>
      </c>
      <c r="B584" s="20" t="s">
        <v>9431</v>
      </c>
      <c r="C584" s="20" t="s">
        <v>10158</v>
      </c>
      <c r="D584" s="20">
        <v>1720292034</v>
      </c>
      <c r="E584" s="20" t="str">
        <f>VLOOKUP(A584,'REPORTE'!$A$1:$AG$1961,5,0)</f>
        <v>ECUATORIANO(A) INDIGENA</v>
      </c>
      <c r="F584" s="20" t="str">
        <f>VLOOKUP(A584,'REPORTE'!$A$1:$AG$1961,18,0)</f>
        <v>F</v>
      </c>
      <c r="G584" s="20" t="str">
        <f>VLOOKUP(A584,'REPORTE'!$A$1:$AG$1961,6,0)</f>
        <v>NACIONAL</v>
      </c>
      <c r="H584" s="20" t="str">
        <f>VLOOKUP(A584,'REPORTE'!$A$1:$AG$1961,30,0)</f>
        <v>Secundaria</v>
      </c>
      <c r="I584" s="20" t="str">
        <f>VLOOKUP(A584,'REPORTE'!$A$1:$AG$1961,31,0)</f>
        <v>CHIMBORAZO</v>
      </c>
      <c r="J584" s="20" t="str">
        <f>VLOOKUP(A584,'REPORTE'!$A$1:$AG$1961,32,0)</f>
        <v>RIOBAMBA</v>
      </c>
      <c r="K584" s="20" t="str">
        <f>VLOOKUP(A584,'REPORTE'!$A$1:$AG$1961,33,0)</f>
        <v>YARUQUIES</v>
      </c>
      <c r="L584" s="20" t="str">
        <f>VLOOKUP(K584,PROVINCIAS!$F$1:$G$1171,2,0)</f>
        <v>URBANA</v>
      </c>
      <c r="M584" s="20">
        <v>1000712</v>
      </c>
      <c r="N584" s="20" t="s">
        <v>15374</v>
      </c>
      <c r="O584" s="20"/>
      <c r="P584" s="20">
        <v>44.4</v>
      </c>
      <c r="Q584" s="20" t="s">
        <v>11150</v>
      </c>
      <c r="R584" s="20" t="s">
        <v>11150</v>
      </c>
      <c r="S584" s="20" t="s">
        <v>11150</v>
      </c>
      <c r="T584" s="20" t="s">
        <v>14314</v>
      </c>
      <c r="U584" s="20" t="s">
        <v>11150</v>
      </c>
      <c r="V584" s="20" t="s">
        <v>12078</v>
      </c>
      <c r="W584" s="20">
        <v>139.4</v>
      </c>
    </row>
    <row r="585" spans="1:23" x14ac:dyDescent="0.45">
      <c r="A585" s="20">
        <v>1000642</v>
      </c>
      <c r="B585" s="20" t="s">
        <v>9431</v>
      </c>
      <c r="C585" s="20" t="s">
        <v>13973</v>
      </c>
      <c r="D585" s="20">
        <v>1754808192</v>
      </c>
      <c r="E585" s="20" t="str">
        <f>VLOOKUP(A585,'REPORTE'!$A$1:$AG$1961,5,0)</f>
        <v>ECUATORIANO(A)</v>
      </c>
      <c r="F585" s="20" t="str">
        <f>VLOOKUP(A585,'REPORTE'!$A$1:$AG$1961,18,0)</f>
        <v>M</v>
      </c>
      <c r="G585" s="20" t="str">
        <f>VLOOKUP(A585,'REPORTE'!$A$1:$AG$1961,6,0)</f>
        <v>NACIONAL</v>
      </c>
      <c r="H585" s="20" t="str">
        <f>VLOOKUP(A585,'REPORTE'!$A$1:$AG$1961,30,0)</f>
        <v>Secundaria</v>
      </c>
      <c r="I585" s="20" t="str">
        <f>VLOOKUP(A585,'REPORTE'!$A$1:$AG$1961,31,0)</f>
        <v>PICHINCHA</v>
      </c>
      <c r="J585" s="20" t="str">
        <f>VLOOKUP(A585,'REPORTE'!$A$1:$AG$1961,32,0)</f>
        <v>QUITO</v>
      </c>
      <c r="K585" s="20" t="str">
        <f>VLOOKUP(A585,'REPORTE'!$A$1:$AG$1961,33,0)</f>
        <v>COTOCOLLAO</v>
      </c>
      <c r="L585" s="20" t="str">
        <f>VLOOKUP(K585,PROVINCIAS!$F$1:$G$1171,2,0)</f>
        <v>URBANA</v>
      </c>
      <c r="M585" s="20">
        <v>1000713</v>
      </c>
      <c r="N585" s="20" t="s">
        <v>15375</v>
      </c>
      <c r="O585" s="20">
        <v>44608</v>
      </c>
      <c r="P585" s="20">
        <v>6.35</v>
      </c>
      <c r="Q585" s="20" t="s">
        <v>11150</v>
      </c>
      <c r="R585" s="20" t="s">
        <v>11150</v>
      </c>
      <c r="S585" s="20" t="s">
        <v>11150</v>
      </c>
      <c r="T585" s="20" t="s">
        <v>11150</v>
      </c>
      <c r="U585" s="20" t="s">
        <v>11150</v>
      </c>
      <c r="V585" s="20" t="s">
        <v>11150</v>
      </c>
      <c r="W585" s="20">
        <v>6.35</v>
      </c>
    </row>
    <row r="586" spans="1:23" x14ac:dyDescent="0.45">
      <c r="A586" s="20">
        <v>1000643</v>
      </c>
      <c r="B586" s="20" t="s">
        <v>9431</v>
      </c>
      <c r="C586" s="20" t="s">
        <v>13974</v>
      </c>
      <c r="D586" s="20">
        <v>1713270310</v>
      </c>
      <c r="E586" s="20" t="str">
        <f>VLOOKUP(A586,'REPORTE'!$A$1:$AG$1961,5,0)</f>
        <v>ECUATORIANO(A)</v>
      </c>
      <c r="F586" s="20" t="str">
        <f>VLOOKUP(A586,'REPORTE'!$A$1:$AG$1961,18,0)</f>
        <v>M</v>
      </c>
      <c r="G586" s="20" t="str">
        <f>VLOOKUP(A586,'REPORTE'!$A$1:$AG$1961,6,0)</f>
        <v>NACIONAL</v>
      </c>
      <c r="H586" s="20" t="str">
        <f>VLOOKUP(A586,'REPORTE'!$A$1:$AG$1961,30,0)</f>
        <v>Secundaria</v>
      </c>
      <c r="I586" s="20" t="str">
        <f>VLOOKUP(A586,'REPORTE'!$A$1:$AG$1961,31,0)</f>
        <v>PICHINCHA</v>
      </c>
      <c r="J586" s="20" t="str">
        <f>VLOOKUP(A586,'REPORTE'!$A$1:$AG$1961,32,0)</f>
        <v>QUITO</v>
      </c>
      <c r="K586" s="20" t="str">
        <f>VLOOKUP(A586,'REPORTE'!$A$1:$AG$1961,33,0)</f>
        <v>COTOCOLLAO</v>
      </c>
      <c r="L586" s="20" t="str">
        <f>VLOOKUP(K586,PROVINCIAS!$F$1:$G$1171,2,0)</f>
        <v>URBANA</v>
      </c>
      <c r="M586" s="20">
        <v>1000714</v>
      </c>
      <c r="N586" s="20" t="s">
        <v>15375</v>
      </c>
      <c r="O586" s="20">
        <v>44522</v>
      </c>
      <c r="P586" s="20">
        <v>3</v>
      </c>
      <c r="Q586" s="20" t="s">
        <v>11150</v>
      </c>
      <c r="R586" s="20" t="s">
        <v>11150</v>
      </c>
      <c r="S586" s="20" t="s">
        <v>11150</v>
      </c>
      <c r="T586" s="20" t="s">
        <v>11150</v>
      </c>
      <c r="U586" s="20" t="s">
        <v>11150</v>
      </c>
      <c r="V586" s="20" t="s">
        <v>11150</v>
      </c>
      <c r="W586" s="20">
        <v>3</v>
      </c>
    </row>
    <row r="587" spans="1:23" x14ac:dyDescent="0.45">
      <c r="A587" s="20">
        <v>1000644</v>
      </c>
      <c r="B587" s="20" t="s">
        <v>9431</v>
      </c>
      <c r="C587" s="20" t="s">
        <v>13975</v>
      </c>
      <c r="D587" s="20">
        <v>1713125589</v>
      </c>
      <c r="E587" s="20" t="str">
        <f>VLOOKUP(A587,'REPORTE'!$A$1:$AG$1961,5,0)</f>
        <v>ECUATORIANO(A)</v>
      </c>
      <c r="F587" s="20" t="str">
        <f>VLOOKUP(A587,'REPORTE'!$A$1:$AG$1961,18,0)</f>
        <v>M</v>
      </c>
      <c r="G587" s="20" t="str">
        <f>VLOOKUP(A587,'REPORTE'!$A$1:$AG$1961,6,0)</f>
        <v>NACIONAL</v>
      </c>
      <c r="H587" s="20" t="str">
        <f>VLOOKUP(A587,'REPORTE'!$A$1:$AG$1961,30,0)</f>
        <v>Secundaria</v>
      </c>
      <c r="I587" s="20" t="str">
        <f>VLOOKUP(A587,'REPORTE'!$A$1:$AG$1961,31,0)</f>
        <v>PICHINCHA</v>
      </c>
      <c r="J587" s="20" t="str">
        <f>VLOOKUP(A587,'REPORTE'!$A$1:$AG$1961,32,0)</f>
        <v>QUITO</v>
      </c>
      <c r="K587" s="20" t="str">
        <f>VLOOKUP(A587,'REPORTE'!$A$1:$AG$1961,33,0)</f>
        <v>GONZALEZ SUAREZ</v>
      </c>
      <c r="L587" s="20" t="str">
        <f>VLOOKUP(K587,PROVINCIAS!$F$1:$G$1171,2,0)</f>
        <v>URBANA</v>
      </c>
      <c r="M587" s="20">
        <v>1000715</v>
      </c>
      <c r="N587" s="20" t="s">
        <v>15374</v>
      </c>
      <c r="O587" s="20"/>
      <c r="P587" s="20">
        <v>5.13</v>
      </c>
      <c r="Q587" s="20" t="s">
        <v>11150</v>
      </c>
      <c r="R587" s="20" t="s">
        <v>11150</v>
      </c>
      <c r="S587" s="20" t="s">
        <v>11150</v>
      </c>
      <c r="T587" s="20" t="s">
        <v>11150</v>
      </c>
      <c r="U587" s="20" t="s">
        <v>11150</v>
      </c>
      <c r="V587" s="20" t="s">
        <v>11150</v>
      </c>
      <c r="W587" s="20">
        <v>5.13</v>
      </c>
    </row>
    <row r="588" spans="1:23" x14ac:dyDescent="0.45">
      <c r="A588" s="20">
        <v>1000646</v>
      </c>
      <c r="B588" s="20" t="s">
        <v>9431</v>
      </c>
      <c r="C588" s="20" t="s">
        <v>9788</v>
      </c>
      <c r="D588" s="20">
        <v>1723876536</v>
      </c>
      <c r="E588" s="20" t="str">
        <f>VLOOKUP(A588,'REPORTE'!$A$1:$AG$1961,5,0)</f>
        <v>ECUATORIANO(A)</v>
      </c>
      <c r="F588" s="20" t="str">
        <f>VLOOKUP(A588,'REPORTE'!$A$1:$AG$1961,18,0)</f>
        <v>M</v>
      </c>
      <c r="G588" s="20" t="str">
        <f>VLOOKUP(A588,'REPORTE'!$A$1:$AG$1961,6,0)</f>
        <v>NACIONAL</v>
      </c>
      <c r="H588" s="20" t="str">
        <f>VLOOKUP(A588,'REPORTE'!$A$1:$AG$1961,30,0)</f>
        <v>Primaria</v>
      </c>
      <c r="I588" s="20" t="str">
        <f>VLOOKUP(A588,'REPORTE'!$A$1:$AG$1961,31,0)</f>
        <v>CHIMBORAZO</v>
      </c>
      <c r="J588" s="20" t="str">
        <f>VLOOKUP(A588,'REPORTE'!$A$1:$AG$1961,32,0)</f>
        <v>COLTA</v>
      </c>
      <c r="K588" s="20" t="str">
        <f>VLOOKUP(A588,'REPORTE'!$A$1:$AG$1961,33,0)</f>
        <v>SICALPA</v>
      </c>
      <c r="L588" s="20" t="str">
        <f>VLOOKUP(K588,PROVINCIAS!$F$1:$G$1171,2,0)</f>
        <v>URBANA</v>
      </c>
      <c r="M588" s="20">
        <v>1000717</v>
      </c>
      <c r="N588" s="20" t="s">
        <v>15374</v>
      </c>
      <c r="O588" s="20"/>
      <c r="P588" s="20">
        <v>15.65</v>
      </c>
      <c r="Q588" s="20" t="s">
        <v>11150</v>
      </c>
      <c r="R588" s="20" t="s">
        <v>11150</v>
      </c>
      <c r="S588" s="20" t="s">
        <v>11150</v>
      </c>
      <c r="T588" s="20" t="s">
        <v>11150</v>
      </c>
      <c r="U588" s="20" t="s">
        <v>11150</v>
      </c>
      <c r="V588" s="20" t="s">
        <v>11150</v>
      </c>
      <c r="W588" s="20">
        <v>15.65</v>
      </c>
    </row>
    <row r="589" spans="1:23" x14ac:dyDescent="0.45">
      <c r="A589" s="20">
        <v>1000647</v>
      </c>
      <c r="B589" s="20" t="s">
        <v>9431</v>
      </c>
      <c r="C589" s="20" t="s">
        <v>9737</v>
      </c>
      <c r="D589" s="20">
        <v>606443422</v>
      </c>
      <c r="E589" s="20" t="str">
        <f>VLOOKUP(A589,'REPORTE'!$A$1:$AG$1961,5,0)</f>
        <v>ECUATORIANO(A) INDIGENA</v>
      </c>
      <c r="F589" s="20" t="str">
        <f>VLOOKUP(A589,'REPORTE'!$A$1:$AG$1961,18,0)</f>
        <v>F</v>
      </c>
      <c r="G589" s="20" t="str">
        <f>VLOOKUP(A589,'REPORTE'!$A$1:$AG$1961,6,0)</f>
        <v>NACIONAL</v>
      </c>
      <c r="H589" s="20" t="str">
        <f>VLOOKUP(A589,'REPORTE'!$A$1:$AG$1961,30,0)</f>
        <v>Primaria</v>
      </c>
      <c r="I589" s="20" t="str">
        <f>VLOOKUP(A589,'REPORTE'!$A$1:$AG$1961,31,0)</f>
        <v>CHIMBORAZO</v>
      </c>
      <c r="J589" s="20" t="str">
        <f>VLOOKUP(A589,'REPORTE'!$A$1:$AG$1961,32,0)</f>
        <v>RIOBAMBA</v>
      </c>
      <c r="K589" s="20" t="str">
        <f>VLOOKUP(A589,'REPORTE'!$A$1:$AG$1961,33,0)</f>
        <v>CACHA (CAB EN MACHANGARA)</v>
      </c>
      <c r="L589" s="20" t="str">
        <f>VLOOKUP(K589,PROVINCIAS!$F$1:$G$1171,2,0)</f>
        <v>RURAL</v>
      </c>
      <c r="M589" s="20">
        <v>1000718</v>
      </c>
      <c r="N589" s="20" t="s">
        <v>15374</v>
      </c>
      <c r="O589" s="20"/>
      <c r="P589" s="20">
        <v>0</v>
      </c>
      <c r="Q589" s="20" t="s">
        <v>11150</v>
      </c>
      <c r="R589" s="20" t="s">
        <v>11150</v>
      </c>
      <c r="S589" s="20" t="s">
        <v>11150</v>
      </c>
      <c r="T589" s="20" t="s">
        <v>11150</v>
      </c>
      <c r="U589" s="20" t="s">
        <v>11150</v>
      </c>
      <c r="V589" s="20" t="s">
        <v>11150</v>
      </c>
      <c r="W589" s="20">
        <v>0</v>
      </c>
    </row>
    <row r="590" spans="1:23" x14ac:dyDescent="0.45">
      <c r="A590" s="20">
        <v>1000648</v>
      </c>
      <c r="B590" s="20" t="s">
        <v>9431</v>
      </c>
      <c r="C590" s="20" t="s">
        <v>9894</v>
      </c>
      <c r="D590" s="20">
        <v>1704478112</v>
      </c>
      <c r="E590" s="20" t="str">
        <f>VLOOKUP(A590,'REPORTE'!$A$1:$AG$1961,5,0)</f>
        <v>ECUATORIANO(A)</v>
      </c>
      <c r="F590" s="20" t="str">
        <f>VLOOKUP(A590,'REPORTE'!$A$1:$AG$1961,18,0)</f>
        <v>M</v>
      </c>
      <c r="G590" s="20" t="str">
        <f>VLOOKUP(A590,'REPORTE'!$A$1:$AG$1961,6,0)</f>
        <v>NACIONAL</v>
      </c>
      <c r="H590" s="20" t="str">
        <f>VLOOKUP(A590,'REPORTE'!$A$1:$AG$1961,30,0)</f>
        <v>Formación Técnica (Intermedia)</v>
      </c>
      <c r="I590" s="20" t="str">
        <f>VLOOKUP(A590,'REPORTE'!$A$1:$AG$1961,31,0)</f>
        <v>PICHINCHA</v>
      </c>
      <c r="J590" s="20" t="str">
        <f>VLOOKUP(A590,'REPORTE'!$A$1:$AG$1961,32,0)</f>
        <v>QUITO</v>
      </c>
      <c r="K590" s="20" t="str">
        <f>VLOOKUP(A590,'REPORTE'!$A$1:$AG$1961,33,0)</f>
        <v>ELOY ALFARO</v>
      </c>
      <c r="L590" s="20" t="str">
        <f>VLOOKUP(K590,PROVINCIAS!$F$1:$G$1171,2,0)</f>
        <v>RURAL</v>
      </c>
      <c r="M590" s="20">
        <v>1000719</v>
      </c>
      <c r="N590" s="20" t="s">
        <v>15374</v>
      </c>
      <c r="O590" s="20"/>
      <c r="P590" s="20">
        <v>17.64</v>
      </c>
      <c r="Q590" s="20" t="s">
        <v>11150</v>
      </c>
      <c r="R590" s="20" t="s">
        <v>11150</v>
      </c>
      <c r="S590" s="20" t="s">
        <v>11150</v>
      </c>
      <c r="T590" s="20" t="s">
        <v>14290</v>
      </c>
      <c r="U590" s="20" t="s">
        <v>11150</v>
      </c>
      <c r="V590" s="20" t="s">
        <v>11150</v>
      </c>
      <c r="W590" s="20">
        <v>97.64</v>
      </c>
    </row>
    <row r="591" spans="1:23" x14ac:dyDescent="0.45">
      <c r="A591" s="20">
        <v>1000649</v>
      </c>
      <c r="B591" s="20" t="s">
        <v>9431</v>
      </c>
      <c r="C591" s="20" t="s">
        <v>9926</v>
      </c>
      <c r="D591" s="20">
        <v>1707985881</v>
      </c>
      <c r="E591" s="20" t="str">
        <f>VLOOKUP(A591,'REPORTE'!$A$1:$AG$1961,5,0)</f>
        <v>ECUATORIANO(A)</v>
      </c>
      <c r="F591" s="20" t="str">
        <f>VLOOKUP(A591,'REPORTE'!$A$1:$AG$1961,18,0)</f>
        <v>M</v>
      </c>
      <c r="G591" s="20" t="str">
        <f>VLOOKUP(A591,'REPORTE'!$A$1:$AG$1961,6,0)</f>
        <v>NACIONAL</v>
      </c>
      <c r="H591" s="20" t="str">
        <f>VLOOKUP(A591,'REPORTE'!$A$1:$AG$1961,30,0)</f>
        <v>Secundaria</v>
      </c>
      <c r="I591" s="20" t="str">
        <f>VLOOKUP(A591,'REPORTE'!$A$1:$AG$1961,31,0)</f>
        <v>PICHINCHA</v>
      </c>
      <c r="J591" s="20" t="str">
        <f>VLOOKUP(A591,'REPORTE'!$A$1:$AG$1961,32,0)</f>
        <v>QUITO</v>
      </c>
      <c r="K591" s="20" t="str">
        <f>VLOOKUP(A591,'REPORTE'!$A$1:$AG$1961,33,0)</f>
        <v>LLANO CHICO</v>
      </c>
      <c r="L591" s="20" t="str">
        <f>VLOOKUP(K591,PROVINCIAS!$F$1:$G$1171,2,0)</f>
        <v>RURAL</v>
      </c>
      <c r="M591" s="20">
        <v>1000720</v>
      </c>
      <c r="N591" s="20" t="s">
        <v>15374</v>
      </c>
      <c r="O591" s="20"/>
      <c r="P591" s="20">
        <v>72.72</v>
      </c>
      <c r="Q591" s="20" t="s">
        <v>11150</v>
      </c>
      <c r="R591" s="20" t="s">
        <v>11150</v>
      </c>
      <c r="S591" s="20" t="s">
        <v>11150</v>
      </c>
      <c r="T591" s="20" t="s">
        <v>12380</v>
      </c>
      <c r="U591" s="20" t="s">
        <v>11150</v>
      </c>
      <c r="V591" s="20" t="s">
        <v>11150</v>
      </c>
      <c r="W591" s="20">
        <v>122.72</v>
      </c>
    </row>
    <row r="592" spans="1:23" x14ac:dyDescent="0.45">
      <c r="A592" s="20">
        <v>1000650</v>
      </c>
      <c r="B592" s="20" t="s">
        <v>9431</v>
      </c>
      <c r="C592" s="20" t="s">
        <v>10361</v>
      </c>
      <c r="D592" s="20">
        <v>1702156272</v>
      </c>
      <c r="E592" s="20" t="str">
        <f>VLOOKUP(A592,'REPORTE'!$A$1:$AG$1961,5,0)</f>
        <v>ECUATORIANO(A)</v>
      </c>
      <c r="F592" s="20" t="str">
        <f>VLOOKUP(A592,'REPORTE'!$A$1:$AG$1961,18,0)</f>
        <v>F</v>
      </c>
      <c r="G592" s="20" t="str">
        <f>VLOOKUP(A592,'REPORTE'!$A$1:$AG$1961,6,0)</f>
        <v>NACIONAL</v>
      </c>
      <c r="H592" s="20" t="str">
        <f>VLOOKUP(A592,'REPORTE'!$A$1:$AG$1961,30,0)</f>
        <v>Primaria</v>
      </c>
      <c r="I592" s="20" t="str">
        <f>VLOOKUP(A592,'REPORTE'!$A$1:$AG$1961,31,0)</f>
        <v>PICHINCHA</v>
      </c>
      <c r="J592" s="20" t="str">
        <f>VLOOKUP(A592,'REPORTE'!$A$1:$AG$1961,32,0)</f>
        <v>QUITO</v>
      </c>
      <c r="K592" s="20" t="str">
        <f>VLOOKUP(A592,'REPORTE'!$A$1:$AG$1961,33,0)</f>
        <v>COTOCOLLAO</v>
      </c>
      <c r="L592" s="20" t="str">
        <f>VLOOKUP(K592,PROVINCIAS!$F$1:$G$1171,2,0)</f>
        <v>URBANA</v>
      </c>
      <c r="M592" s="20">
        <v>1000721</v>
      </c>
      <c r="N592" s="20" t="s">
        <v>15374</v>
      </c>
      <c r="O592" s="20"/>
      <c r="P592" s="20">
        <v>100.07</v>
      </c>
      <c r="Q592" s="20" t="s">
        <v>11150</v>
      </c>
      <c r="R592" s="20" t="s">
        <v>11150</v>
      </c>
      <c r="S592" s="20" t="s">
        <v>11150</v>
      </c>
      <c r="T592" s="20" t="s">
        <v>12025</v>
      </c>
      <c r="U592" s="20" t="s">
        <v>11150</v>
      </c>
      <c r="V592" s="20" t="s">
        <v>11150</v>
      </c>
      <c r="W592" s="20">
        <v>200.07</v>
      </c>
    </row>
    <row r="593" spans="1:23" x14ac:dyDescent="0.45">
      <c r="A593" s="20">
        <v>1000651</v>
      </c>
      <c r="B593" s="20" t="s">
        <v>9431</v>
      </c>
      <c r="C593" s="20" t="s">
        <v>9789</v>
      </c>
      <c r="D593" s="20">
        <v>604694877</v>
      </c>
      <c r="E593" s="20" t="str">
        <f>VLOOKUP(A593,'REPORTE'!$A$1:$AG$1961,5,0)</f>
        <v>ECUATORIANO(A)</v>
      </c>
      <c r="F593" s="20" t="str">
        <f>VLOOKUP(A593,'REPORTE'!$A$1:$AG$1961,18,0)</f>
        <v>M</v>
      </c>
      <c r="G593" s="20" t="str">
        <f>VLOOKUP(A593,'REPORTE'!$A$1:$AG$1961,6,0)</f>
        <v>NACIONAL</v>
      </c>
      <c r="H593" s="20" t="str">
        <f>VLOOKUP(A593,'REPORTE'!$A$1:$AG$1961,30,0)</f>
        <v>Secundaria</v>
      </c>
      <c r="I593" s="20" t="str">
        <f>VLOOKUP(A593,'REPORTE'!$A$1:$AG$1961,31,0)</f>
        <v>CHIMBORAZO</v>
      </c>
      <c r="J593" s="20" t="str">
        <f>VLOOKUP(A593,'REPORTE'!$A$1:$AG$1961,32,0)</f>
        <v>GUANO</v>
      </c>
      <c r="K593" s="20" t="str">
        <f>VLOOKUP(A593,'REPORTE'!$A$1:$AG$1961,33,0)</f>
        <v>SAN ANDRES</v>
      </c>
      <c r="L593" s="20" t="str">
        <f>VLOOKUP(K593,PROVINCIAS!$F$1:$G$1171,2,0)</f>
        <v>RURAL</v>
      </c>
      <c r="M593" s="20">
        <v>1000722</v>
      </c>
      <c r="N593" s="20" t="s">
        <v>15374</v>
      </c>
      <c r="O593" s="20"/>
      <c r="P593" s="20">
        <v>2.89</v>
      </c>
      <c r="Q593" s="20" t="s">
        <v>11150</v>
      </c>
      <c r="R593" s="20" t="s">
        <v>11150</v>
      </c>
      <c r="S593" s="20" t="s">
        <v>11150</v>
      </c>
      <c r="T593" s="20" t="s">
        <v>11150</v>
      </c>
      <c r="U593" s="20" t="s">
        <v>11150</v>
      </c>
      <c r="V593" s="20" t="s">
        <v>11150</v>
      </c>
      <c r="W593" s="20">
        <v>2.89</v>
      </c>
    </row>
    <row r="594" spans="1:23" x14ac:dyDescent="0.45">
      <c r="A594" s="20">
        <v>1000652</v>
      </c>
      <c r="B594" s="20" t="s">
        <v>9431</v>
      </c>
      <c r="C594" s="20" t="s">
        <v>13977</v>
      </c>
      <c r="D594" s="20">
        <v>605512334</v>
      </c>
      <c r="E594" s="20" t="str">
        <f>VLOOKUP(A594,'REPORTE'!$A$1:$AG$1961,5,0)</f>
        <v>ECUATORIANO(A)</v>
      </c>
      <c r="F594" s="20" t="str">
        <f>VLOOKUP(A594,'REPORTE'!$A$1:$AG$1961,18,0)</f>
        <v>M</v>
      </c>
      <c r="G594" s="20" t="str">
        <f>VLOOKUP(A594,'REPORTE'!$A$1:$AG$1961,6,0)</f>
        <v>NACIONAL</v>
      </c>
      <c r="H594" s="20" t="str">
        <f>VLOOKUP(A594,'REPORTE'!$A$1:$AG$1961,30,0)</f>
        <v>Secundaria</v>
      </c>
      <c r="I594" s="20" t="str">
        <f>VLOOKUP(A594,'REPORTE'!$A$1:$AG$1961,31,0)</f>
        <v>CHIMBORAZO</v>
      </c>
      <c r="J594" s="20" t="str">
        <f>VLOOKUP(A594,'REPORTE'!$A$1:$AG$1961,32,0)</f>
        <v>GUANO</v>
      </c>
      <c r="K594" s="20" t="str">
        <f>VLOOKUP(A594,'REPORTE'!$A$1:$AG$1961,33,0)</f>
        <v>LA MATRIZ</v>
      </c>
      <c r="L594" s="20" t="str">
        <f>VLOOKUP(K594,PROVINCIAS!$F$1:$G$1171,2,0)</f>
        <v>URBANA</v>
      </c>
      <c r="M594" s="20">
        <v>1000723</v>
      </c>
      <c r="N594" s="20" t="s">
        <v>15374</v>
      </c>
      <c r="O594" s="20"/>
      <c r="P594" s="20">
        <v>0.65</v>
      </c>
      <c r="Q594" s="20" t="s">
        <v>11150</v>
      </c>
      <c r="R594" s="20" t="s">
        <v>11150</v>
      </c>
      <c r="S594" s="20" t="s">
        <v>11150</v>
      </c>
      <c r="T594" s="20" t="s">
        <v>11150</v>
      </c>
      <c r="U594" s="20" t="s">
        <v>11150</v>
      </c>
      <c r="V594" s="20" t="s">
        <v>11150</v>
      </c>
      <c r="W594" s="20">
        <v>0.65</v>
      </c>
    </row>
    <row r="595" spans="1:23" x14ac:dyDescent="0.45">
      <c r="A595" s="20">
        <v>1000654</v>
      </c>
      <c r="B595" s="20" t="s">
        <v>9431</v>
      </c>
      <c r="C595" s="20" t="s">
        <v>13978</v>
      </c>
      <c r="D595" s="20">
        <v>1719349035</v>
      </c>
      <c r="E595" s="20" t="str">
        <f>VLOOKUP(A595,'REPORTE'!$A$1:$AG$1961,5,0)</f>
        <v>ECUATORIANO(A) INDIGENA</v>
      </c>
      <c r="F595" s="20" t="str">
        <f>VLOOKUP(A595,'REPORTE'!$A$1:$AG$1961,18,0)</f>
        <v>M</v>
      </c>
      <c r="G595" s="20" t="str">
        <f>VLOOKUP(A595,'REPORTE'!$A$1:$AG$1961,6,0)</f>
        <v>NACIONAL</v>
      </c>
      <c r="H595" s="20" t="str">
        <f>VLOOKUP(A595,'REPORTE'!$A$1:$AG$1961,30,0)</f>
        <v>Secundaria</v>
      </c>
      <c r="I595" s="20" t="str">
        <f>VLOOKUP(A595,'REPORTE'!$A$1:$AG$1961,31,0)</f>
        <v>CHIMBORAZO</v>
      </c>
      <c r="J595" s="20" t="str">
        <f>VLOOKUP(A595,'REPORTE'!$A$1:$AG$1961,32,0)</f>
        <v>RIOBAMBA</v>
      </c>
      <c r="K595" s="20" t="str">
        <f>VLOOKUP(A595,'REPORTE'!$A$1:$AG$1961,33,0)</f>
        <v>CACHA (CAB EN MACHANGARA)</v>
      </c>
      <c r="L595" s="20" t="str">
        <f>VLOOKUP(K595,PROVINCIAS!$F$1:$G$1171,2,0)</f>
        <v>RURAL</v>
      </c>
      <c r="M595" s="20">
        <v>1000725</v>
      </c>
      <c r="N595" s="20" t="s">
        <v>15375</v>
      </c>
      <c r="O595" s="20">
        <v>44527</v>
      </c>
      <c r="P595" s="20">
        <v>3</v>
      </c>
      <c r="Q595" s="20" t="s">
        <v>11150</v>
      </c>
      <c r="R595" s="20" t="s">
        <v>11150</v>
      </c>
      <c r="S595" s="20" t="s">
        <v>11150</v>
      </c>
      <c r="T595" s="20" t="s">
        <v>11150</v>
      </c>
      <c r="U595" s="20" t="s">
        <v>11150</v>
      </c>
      <c r="V595" s="20" t="s">
        <v>11150</v>
      </c>
      <c r="W595" s="20">
        <v>3</v>
      </c>
    </row>
    <row r="596" spans="1:23" x14ac:dyDescent="0.45">
      <c r="A596" s="20">
        <v>1000655</v>
      </c>
      <c r="B596" s="20" t="s">
        <v>9431</v>
      </c>
      <c r="C596" s="20" t="s">
        <v>13979</v>
      </c>
      <c r="D596" s="20">
        <v>1704190121</v>
      </c>
      <c r="E596" s="20" t="str">
        <f>VLOOKUP(A596,'REPORTE'!$A$1:$AG$1961,5,0)</f>
        <v>ECUATORIANO(A)</v>
      </c>
      <c r="F596" s="20" t="str">
        <f>VLOOKUP(A596,'REPORTE'!$A$1:$AG$1961,18,0)</f>
        <v>M</v>
      </c>
      <c r="G596" s="20" t="str">
        <f>VLOOKUP(A596,'REPORTE'!$A$1:$AG$1961,6,0)</f>
        <v>NACIONAL</v>
      </c>
      <c r="H596" s="20" t="str">
        <f>VLOOKUP(A596,'REPORTE'!$A$1:$AG$1961,30,0)</f>
        <v>Primaria</v>
      </c>
      <c r="I596" s="20" t="str">
        <f>VLOOKUP(A596,'REPORTE'!$A$1:$AG$1961,31,0)</f>
        <v>PICHINCHA</v>
      </c>
      <c r="J596" s="20" t="str">
        <f>VLOOKUP(A596,'REPORTE'!$A$1:$AG$1961,32,0)</f>
        <v>QUITO</v>
      </c>
      <c r="K596" s="20" t="str">
        <f>VLOOKUP(A596,'REPORTE'!$A$1:$AG$1961,33,0)</f>
        <v>COTOCOLLAO</v>
      </c>
      <c r="L596" s="20" t="str">
        <f>VLOOKUP(K596,PROVINCIAS!$F$1:$G$1171,2,0)</f>
        <v>URBANA</v>
      </c>
      <c r="M596" s="20">
        <v>1000726</v>
      </c>
      <c r="N596" s="20" t="s">
        <v>15375</v>
      </c>
      <c r="O596" s="20">
        <v>44568</v>
      </c>
      <c r="P596" s="20">
        <v>103.58</v>
      </c>
      <c r="Q596" s="20" t="s">
        <v>11150</v>
      </c>
      <c r="R596" s="20" t="s">
        <v>11150</v>
      </c>
      <c r="S596" s="20" t="s">
        <v>11150</v>
      </c>
      <c r="T596" s="20" t="s">
        <v>11150</v>
      </c>
      <c r="U596" s="20" t="s">
        <v>11150</v>
      </c>
      <c r="V596" s="20" t="s">
        <v>11150</v>
      </c>
      <c r="W596" s="20">
        <v>103.58</v>
      </c>
    </row>
    <row r="597" spans="1:23" x14ac:dyDescent="0.45">
      <c r="A597" s="20">
        <v>1000657</v>
      </c>
      <c r="B597" s="20" t="s">
        <v>9431</v>
      </c>
      <c r="C597" s="20" t="s">
        <v>9608</v>
      </c>
      <c r="D597" s="20">
        <v>1722091954</v>
      </c>
      <c r="E597" s="20" t="str">
        <f>VLOOKUP(A597,'REPORTE'!$A$1:$AG$1961,5,0)</f>
        <v>ECUATORIANO(A) INDIGENA</v>
      </c>
      <c r="F597" s="20" t="str">
        <f>VLOOKUP(A597,'REPORTE'!$A$1:$AG$1961,18,0)</f>
        <v>F</v>
      </c>
      <c r="G597" s="20" t="str">
        <f>VLOOKUP(A597,'REPORTE'!$A$1:$AG$1961,6,0)</f>
        <v>NACIONAL</v>
      </c>
      <c r="H597" s="20" t="str">
        <f>VLOOKUP(A597,'REPORTE'!$A$1:$AG$1961,30,0)</f>
        <v>Primaria</v>
      </c>
      <c r="I597" s="20" t="str">
        <f>VLOOKUP(A597,'REPORTE'!$A$1:$AG$1961,31,0)</f>
        <v>PICHINCHA</v>
      </c>
      <c r="J597" s="20" t="str">
        <f>VLOOKUP(A597,'REPORTE'!$A$1:$AG$1961,32,0)</f>
        <v>SAN MIGUEL DE LOS BANCOS</v>
      </c>
      <c r="K597" s="20" t="str">
        <f>VLOOKUP(A597,'REPORTE'!$A$1:$AG$1961,33,0)</f>
        <v>SAN MIGUEL DE LOS BANCOS</v>
      </c>
      <c r="L597" s="20" t="str">
        <f>VLOOKUP(K597,PROVINCIAS!$F$1:$G$1171,2,0)</f>
        <v>URBANA</v>
      </c>
      <c r="M597" s="20">
        <v>1000728</v>
      </c>
      <c r="N597" s="20" t="s">
        <v>15374</v>
      </c>
      <c r="O597" s="20"/>
      <c r="P597" s="20">
        <v>0</v>
      </c>
      <c r="Q597" s="20" t="s">
        <v>11150</v>
      </c>
      <c r="R597" s="20" t="s">
        <v>11150</v>
      </c>
      <c r="S597" s="20" t="s">
        <v>11150</v>
      </c>
      <c r="T597" s="20" t="s">
        <v>11150</v>
      </c>
      <c r="U597" s="20" t="s">
        <v>11150</v>
      </c>
      <c r="V597" s="20" t="s">
        <v>11150</v>
      </c>
      <c r="W597" s="20">
        <v>0</v>
      </c>
    </row>
    <row r="598" spans="1:23" x14ac:dyDescent="0.45">
      <c r="A598" s="20">
        <v>1000658</v>
      </c>
      <c r="B598" s="20" t="s">
        <v>9431</v>
      </c>
      <c r="C598" s="20" t="s">
        <v>13980</v>
      </c>
      <c r="D598" s="20">
        <v>1712019957</v>
      </c>
      <c r="E598" s="20" t="str">
        <f>VLOOKUP(A598,'REPORTE'!$A$1:$AG$1961,5,0)</f>
        <v>ECUATORIANO(A) INDIGENA</v>
      </c>
      <c r="F598" s="20" t="str">
        <f>VLOOKUP(A598,'REPORTE'!$A$1:$AG$1961,18,0)</f>
        <v>M</v>
      </c>
      <c r="G598" s="20" t="str">
        <f>VLOOKUP(A598,'REPORTE'!$A$1:$AG$1961,6,0)</f>
        <v>NACIONAL</v>
      </c>
      <c r="H598" s="20" t="str">
        <f>VLOOKUP(A598,'REPORTE'!$A$1:$AG$1961,30,0)</f>
        <v>Secundaria</v>
      </c>
      <c r="I598" s="20" t="str">
        <f>VLOOKUP(A598,'REPORTE'!$A$1:$AG$1961,31,0)</f>
        <v>CHIMBORAZO</v>
      </c>
      <c r="J598" s="20" t="str">
        <f>VLOOKUP(A598,'REPORTE'!$A$1:$AG$1961,32,0)</f>
        <v>RIOBAMBA</v>
      </c>
      <c r="K598" s="20" t="str">
        <f>VLOOKUP(A598,'REPORTE'!$A$1:$AG$1961,33,0)</f>
        <v>YARUQUIES</v>
      </c>
      <c r="L598" s="20" t="str">
        <f>VLOOKUP(K598,PROVINCIAS!$F$1:$G$1171,2,0)</f>
        <v>URBANA</v>
      </c>
      <c r="M598" s="20">
        <v>1000729</v>
      </c>
      <c r="N598" s="20" t="s">
        <v>15374</v>
      </c>
      <c r="O598" s="20"/>
      <c r="P598" s="20">
        <v>0.09</v>
      </c>
      <c r="Q598" s="20" t="s">
        <v>11150</v>
      </c>
      <c r="R598" s="20" t="s">
        <v>11150</v>
      </c>
      <c r="S598" s="20" t="s">
        <v>11150</v>
      </c>
      <c r="T598" s="20" t="s">
        <v>11150</v>
      </c>
      <c r="U598" s="20" t="s">
        <v>11150</v>
      </c>
      <c r="V598" s="20" t="s">
        <v>11150</v>
      </c>
      <c r="W598" s="20">
        <v>0.09</v>
      </c>
    </row>
    <row r="599" spans="1:23" x14ac:dyDescent="0.45">
      <c r="A599" s="20">
        <v>1000660</v>
      </c>
      <c r="B599" s="20" t="s">
        <v>9431</v>
      </c>
      <c r="C599" s="20" t="s">
        <v>13981</v>
      </c>
      <c r="D599" s="20">
        <v>1721788600</v>
      </c>
      <c r="E599" s="20" t="str">
        <f>VLOOKUP(A599,'REPORTE'!$A$1:$AG$1961,5,0)</f>
        <v>ECUATORIANO(A)</v>
      </c>
      <c r="F599" s="20" t="str">
        <f>VLOOKUP(A599,'REPORTE'!$A$1:$AG$1961,18,0)</f>
        <v>F</v>
      </c>
      <c r="G599" s="20" t="str">
        <f>VLOOKUP(A599,'REPORTE'!$A$1:$AG$1961,6,0)</f>
        <v>NACIONAL</v>
      </c>
      <c r="H599" s="20" t="str">
        <f>VLOOKUP(A599,'REPORTE'!$A$1:$AG$1961,30,0)</f>
        <v>Secundaria</v>
      </c>
      <c r="I599" s="20" t="str">
        <f>VLOOKUP(A599,'REPORTE'!$A$1:$AG$1961,31,0)</f>
        <v>PICHINCHA</v>
      </c>
      <c r="J599" s="20" t="str">
        <f>VLOOKUP(A599,'REPORTE'!$A$1:$AG$1961,32,0)</f>
        <v>QUITO</v>
      </c>
      <c r="K599" s="20" t="str">
        <f>VLOOKUP(A599,'REPORTE'!$A$1:$AG$1961,33,0)</f>
        <v>GONZALEZ SUAREZ</v>
      </c>
      <c r="L599" s="20" t="str">
        <f>VLOOKUP(K599,PROVINCIAS!$F$1:$G$1171,2,0)</f>
        <v>URBANA</v>
      </c>
      <c r="M599" s="20">
        <v>1000730</v>
      </c>
      <c r="N599" s="20" t="s">
        <v>15375</v>
      </c>
      <c r="O599" s="20">
        <v>44530</v>
      </c>
      <c r="P599" s="20">
        <v>3</v>
      </c>
      <c r="Q599" s="20" t="s">
        <v>11150</v>
      </c>
      <c r="R599" s="20" t="s">
        <v>11150</v>
      </c>
      <c r="S599" s="20" t="s">
        <v>11150</v>
      </c>
      <c r="T599" s="20" t="s">
        <v>11150</v>
      </c>
      <c r="U599" s="20" t="s">
        <v>11150</v>
      </c>
      <c r="V599" s="20" t="s">
        <v>11150</v>
      </c>
      <c r="W599" s="20">
        <v>3</v>
      </c>
    </row>
    <row r="600" spans="1:23" x14ac:dyDescent="0.45">
      <c r="A600" s="20">
        <v>1000661</v>
      </c>
      <c r="B600" s="20" t="s">
        <v>9431</v>
      </c>
      <c r="C600" s="20" t="s">
        <v>9665</v>
      </c>
      <c r="D600" s="20">
        <v>1717923161</v>
      </c>
      <c r="E600" s="20" t="str">
        <f>VLOOKUP(A600,'REPORTE'!$A$1:$AG$1961,5,0)</f>
        <v>ECUATORIANO(A)</v>
      </c>
      <c r="F600" s="20" t="str">
        <f>VLOOKUP(A600,'REPORTE'!$A$1:$AG$1961,18,0)</f>
        <v>M</v>
      </c>
      <c r="G600" s="20" t="str">
        <f>VLOOKUP(A600,'REPORTE'!$A$1:$AG$1961,6,0)</f>
        <v>NACIONAL</v>
      </c>
      <c r="H600" s="20" t="str">
        <f>VLOOKUP(A600,'REPORTE'!$A$1:$AG$1961,30,0)</f>
        <v>Ninguna</v>
      </c>
      <c r="I600" s="20" t="str">
        <f>VLOOKUP(A600,'REPORTE'!$A$1:$AG$1961,31,0)</f>
        <v>CHIMBORAZO</v>
      </c>
      <c r="J600" s="20" t="str">
        <f>VLOOKUP(A600,'REPORTE'!$A$1:$AG$1961,32,0)</f>
        <v>RIOBAMBA</v>
      </c>
      <c r="K600" s="20" t="str">
        <f>VLOOKUP(A600,'REPORTE'!$A$1:$AG$1961,33,0)</f>
        <v>YARUQUIES</v>
      </c>
      <c r="L600" s="20" t="str">
        <f>VLOOKUP(K600,PROVINCIAS!$F$1:$G$1171,2,0)</f>
        <v>URBANA</v>
      </c>
      <c r="M600" s="20">
        <v>1000731</v>
      </c>
      <c r="N600" s="20" t="s">
        <v>15374</v>
      </c>
      <c r="O600" s="20"/>
      <c r="P600" s="20">
        <v>0</v>
      </c>
      <c r="Q600" s="20" t="s">
        <v>11150</v>
      </c>
      <c r="R600" s="20" t="s">
        <v>11150</v>
      </c>
      <c r="S600" s="20" t="s">
        <v>11150</v>
      </c>
      <c r="T600" s="20" t="s">
        <v>11150</v>
      </c>
      <c r="U600" s="20" t="s">
        <v>11150</v>
      </c>
      <c r="V600" s="20" t="s">
        <v>11150</v>
      </c>
      <c r="W600" s="20">
        <v>0</v>
      </c>
    </row>
    <row r="601" spans="1:23" x14ac:dyDescent="0.45">
      <c r="A601" s="20">
        <v>1000663</v>
      </c>
      <c r="B601" s="20" t="s">
        <v>9431</v>
      </c>
      <c r="C601" s="20" t="s">
        <v>13982</v>
      </c>
      <c r="D601" s="20">
        <v>502271828</v>
      </c>
      <c r="E601" s="20" t="str">
        <f>VLOOKUP(A601,'REPORTE'!$A$1:$AG$1961,5,0)</f>
        <v>ECUATORIANO(A) INDIGENA</v>
      </c>
      <c r="F601" s="20" t="str">
        <f>VLOOKUP(A601,'REPORTE'!$A$1:$AG$1961,18,0)</f>
        <v>M</v>
      </c>
      <c r="G601" s="20" t="str">
        <f>VLOOKUP(A601,'REPORTE'!$A$1:$AG$1961,6,0)</f>
        <v>NACIONAL</v>
      </c>
      <c r="H601" s="20" t="str">
        <f>VLOOKUP(A601,'REPORTE'!$A$1:$AG$1961,30,0)</f>
        <v>Primaria</v>
      </c>
      <c r="I601" s="20" t="str">
        <f>VLOOKUP(A601,'REPORTE'!$A$1:$AG$1961,31,0)</f>
        <v>COTOPAXI</v>
      </c>
      <c r="J601" s="20" t="str">
        <f>VLOOKUP(A601,'REPORTE'!$A$1:$AG$1961,32,0)</f>
        <v>SALCEDO</v>
      </c>
      <c r="K601" s="20" t="str">
        <f>VLOOKUP(A601,'REPORTE'!$A$1:$AG$1961,33,0)</f>
        <v>SAN MIGUEL</v>
      </c>
      <c r="L601" s="20" t="str">
        <f>VLOOKUP(K601,PROVINCIAS!$F$1:$G$1171,2,0)</f>
        <v>URBANA</v>
      </c>
      <c r="M601" s="20">
        <v>1000733</v>
      </c>
      <c r="N601" s="20" t="s">
        <v>15374</v>
      </c>
      <c r="O601" s="20"/>
      <c r="P601" s="20">
        <v>5.97</v>
      </c>
      <c r="Q601" s="20" t="s">
        <v>11150</v>
      </c>
      <c r="R601" s="20" t="s">
        <v>11150</v>
      </c>
      <c r="S601" s="20" t="s">
        <v>11150</v>
      </c>
      <c r="T601" s="20" t="s">
        <v>11150</v>
      </c>
      <c r="U601" s="20" t="s">
        <v>11150</v>
      </c>
      <c r="V601" s="20" t="s">
        <v>11150</v>
      </c>
      <c r="W601" s="20">
        <v>5.97</v>
      </c>
    </row>
    <row r="602" spans="1:23" x14ac:dyDescent="0.45">
      <c r="A602" s="20">
        <v>1000664</v>
      </c>
      <c r="B602" s="20" t="s">
        <v>9431</v>
      </c>
      <c r="C602" s="20" t="s">
        <v>13983</v>
      </c>
      <c r="D602" s="20">
        <v>1721837530</v>
      </c>
      <c r="E602" s="20" t="str">
        <f>VLOOKUP(A602,'REPORTE'!$A$1:$AG$1961,5,0)</f>
        <v>ECUATORIANO(A)</v>
      </c>
      <c r="F602" s="20" t="str">
        <f>VLOOKUP(A602,'REPORTE'!$A$1:$AG$1961,18,0)</f>
        <v>M</v>
      </c>
      <c r="G602" s="20" t="str">
        <f>VLOOKUP(A602,'REPORTE'!$A$1:$AG$1961,6,0)</f>
        <v>NACIONAL</v>
      </c>
      <c r="H602" s="20" t="str">
        <f>VLOOKUP(A602,'REPORTE'!$A$1:$AG$1961,30,0)</f>
        <v>Secundaria</v>
      </c>
      <c r="I602" s="20" t="str">
        <f>VLOOKUP(A602,'REPORTE'!$A$1:$AG$1961,31,0)</f>
        <v>PICHINCHA</v>
      </c>
      <c r="J602" s="20" t="str">
        <f>VLOOKUP(A602,'REPORTE'!$A$1:$AG$1961,32,0)</f>
        <v>QUITO</v>
      </c>
      <c r="K602" s="20" t="str">
        <f>VLOOKUP(A602,'REPORTE'!$A$1:$AG$1961,33,0)</f>
        <v>SAN BLAS</v>
      </c>
      <c r="L602" s="20" t="str">
        <f>VLOOKUP(K602,PROVINCIAS!$F$1:$G$1171,2,0)</f>
        <v>URBANA</v>
      </c>
      <c r="M602" s="20">
        <v>1000734</v>
      </c>
      <c r="N602" s="20" t="s">
        <v>15374</v>
      </c>
      <c r="O602" s="20"/>
      <c r="P602" s="20">
        <v>17.78</v>
      </c>
      <c r="Q602" s="20" t="s">
        <v>11150</v>
      </c>
      <c r="R602" s="20" t="s">
        <v>11150</v>
      </c>
      <c r="S602" s="20" t="s">
        <v>11150</v>
      </c>
      <c r="T602" s="20" t="s">
        <v>11150</v>
      </c>
      <c r="U602" s="20" t="s">
        <v>11150</v>
      </c>
      <c r="V602" s="20" t="s">
        <v>11150</v>
      </c>
      <c r="W602" s="20">
        <v>17.78</v>
      </c>
    </row>
    <row r="603" spans="1:23" x14ac:dyDescent="0.45">
      <c r="A603" s="20">
        <v>1000665</v>
      </c>
      <c r="B603" s="20" t="s">
        <v>9431</v>
      </c>
      <c r="C603" s="20" t="s">
        <v>9824</v>
      </c>
      <c r="D603" s="20">
        <v>1705554085</v>
      </c>
      <c r="E603" s="20" t="str">
        <f>VLOOKUP(A603,'REPORTE'!$A$1:$AG$1961,5,0)</f>
        <v>ECUATORIANO(A)</v>
      </c>
      <c r="F603" s="20" t="str">
        <f>VLOOKUP(A603,'REPORTE'!$A$1:$AG$1961,18,0)</f>
        <v>M</v>
      </c>
      <c r="G603" s="20" t="str">
        <f>VLOOKUP(A603,'REPORTE'!$A$1:$AG$1961,6,0)</f>
        <v>NACIONAL</v>
      </c>
      <c r="H603" s="20" t="str">
        <f>VLOOKUP(A603,'REPORTE'!$A$1:$AG$1961,30,0)</f>
        <v>Primaria</v>
      </c>
      <c r="I603" s="20" t="str">
        <f>VLOOKUP(A603,'REPORTE'!$A$1:$AG$1961,31,0)</f>
        <v>CHIMBORAZO</v>
      </c>
      <c r="J603" s="20" t="str">
        <f>VLOOKUP(A603,'REPORTE'!$A$1:$AG$1961,32,0)</f>
        <v>CHAMBO</v>
      </c>
      <c r="K603" s="20" t="str">
        <f>VLOOKUP(A603,'REPORTE'!$A$1:$AG$1961,33,0)</f>
        <v>CHAMBO</v>
      </c>
      <c r="L603" s="20" t="str">
        <f>VLOOKUP(K603,PROVINCIAS!$F$1:$G$1171,2,0)</f>
        <v>URBANA</v>
      </c>
      <c r="M603" s="20">
        <v>1000735</v>
      </c>
      <c r="N603" s="20" t="s">
        <v>15374</v>
      </c>
      <c r="O603" s="20"/>
      <c r="P603" s="20">
        <v>0</v>
      </c>
      <c r="Q603" s="20" t="s">
        <v>11150</v>
      </c>
      <c r="R603" s="20" t="s">
        <v>11150</v>
      </c>
      <c r="S603" s="20" t="s">
        <v>11150</v>
      </c>
      <c r="T603" s="20" t="s">
        <v>11150</v>
      </c>
      <c r="U603" s="20" t="s">
        <v>11150</v>
      </c>
      <c r="V603" s="20" t="s">
        <v>11150</v>
      </c>
      <c r="W603" s="20">
        <v>0</v>
      </c>
    </row>
    <row r="604" spans="1:23" x14ac:dyDescent="0.45">
      <c r="A604" s="20">
        <v>1000666</v>
      </c>
      <c r="B604" s="20" t="s">
        <v>9431</v>
      </c>
      <c r="C604" s="20" t="s">
        <v>13984</v>
      </c>
      <c r="D604" s="20">
        <v>604500512</v>
      </c>
      <c r="E604" s="20" t="str">
        <f>VLOOKUP(A604,'REPORTE'!$A$1:$AG$1961,5,0)</f>
        <v>ECUATORIANO(A)</v>
      </c>
      <c r="F604" s="20" t="str">
        <f>VLOOKUP(A604,'REPORTE'!$A$1:$AG$1961,18,0)</f>
        <v>M</v>
      </c>
      <c r="G604" s="20" t="str">
        <f>VLOOKUP(A604,'REPORTE'!$A$1:$AG$1961,6,0)</f>
        <v>NACIONAL</v>
      </c>
      <c r="H604" s="20" t="str">
        <f>VLOOKUP(A604,'REPORTE'!$A$1:$AG$1961,30,0)</f>
        <v>Secundaria</v>
      </c>
      <c r="I604" s="20" t="str">
        <f>VLOOKUP(A604,'REPORTE'!$A$1:$AG$1961,31,0)</f>
        <v>CHIMBORAZO</v>
      </c>
      <c r="J604" s="20" t="str">
        <f>VLOOKUP(A604,'REPORTE'!$A$1:$AG$1961,32,0)</f>
        <v>RIOBAMBA</v>
      </c>
      <c r="K604" s="20" t="str">
        <f>VLOOKUP(A604,'REPORTE'!$A$1:$AG$1961,33,0)</f>
        <v>VELOZ</v>
      </c>
      <c r="L604" s="20" t="str">
        <f>VLOOKUP(K604,PROVINCIAS!$F$1:$G$1171,2,0)</f>
        <v>URBANA</v>
      </c>
      <c r="M604" s="20">
        <v>1000736</v>
      </c>
      <c r="N604" s="20" t="s">
        <v>15374</v>
      </c>
      <c r="O604" s="20"/>
      <c r="P604" s="20">
        <v>0</v>
      </c>
      <c r="Q604" s="20" t="s">
        <v>11150</v>
      </c>
      <c r="R604" s="20" t="s">
        <v>11150</v>
      </c>
      <c r="S604" s="20" t="s">
        <v>11150</v>
      </c>
      <c r="T604" s="20" t="s">
        <v>11150</v>
      </c>
      <c r="U604" s="20" t="s">
        <v>11150</v>
      </c>
      <c r="V604" s="20" t="s">
        <v>11150</v>
      </c>
      <c r="W604" s="20">
        <v>0</v>
      </c>
    </row>
    <row r="605" spans="1:23" x14ac:dyDescent="0.45">
      <c r="A605" s="20">
        <v>1000667</v>
      </c>
      <c r="B605" s="20" t="s">
        <v>9431</v>
      </c>
      <c r="C605" s="20" t="s">
        <v>13985</v>
      </c>
      <c r="D605" s="20">
        <v>151062924</v>
      </c>
      <c r="E605" s="20" t="str">
        <f>VLOOKUP(A605,'REPORTE'!$A$1:$AG$1961,5,0)</f>
        <v>ECUATORIANO(A)</v>
      </c>
      <c r="F605" s="20" t="str">
        <f>VLOOKUP(A605,'REPORTE'!$A$1:$AG$1961,18,0)</f>
        <v>M</v>
      </c>
      <c r="G605" s="20" t="str">
        <f>VLOOKUP(A605,'REPORTE'!$A$1:$AG$1961,6,0)</f>
        <v>NACIONAL</v>
      </c>
      <c r="H605" s="20" t="str">
        <f>VLOOKUP(A605,'REPORTE'!$A$1:$AG$1961,30,0)</f>
        <v>Ninguna</v>
      </c>
      <c r="I605" s="20" t="str">
        <f>VLOOKUP(A605,'REPORTE'!$A$1:$AG$1961,31,0)</f>
        <v>PICHINCHA</v>
      </c>
      <c r="J605" s="20" t="str">
        <f>VLOOKUP(A605,'REPORTE'!$A$1:$AG$1961,32,0)</f>
        <v>QUITO</v>
      </c>
      <c r="K605" s="20" t="str">
        <f>VLOOKUP(A605,'REPORTE'!$A$1:$AG$1961,33,0)</f>
        <v>COTOCOLLAO</v>
      </c>
      <c r="L605" s="20" t="str">
        <f>VLOOKUP(K605,PROVINCIAS!$F$1:$G$1171,2,0)</f>
        <v>URBANA</v>
      </c>
      <c r="M605" s="20">
        <v>1000737</v>
      </c>
      <c r="N605" s="20" t="s">
        <v>15375</v>
      </c>
      <c r="O605" s="20">
        <v>44569</v>
      </c>
      <c r="P605" s="20">
        <v>3.07</v>
      </c>
      <c r="Q605" s="20" t="s">
        <v>11150</v>
      </c>
      <c r="R605" s="20" t="s">
        <v>11150</v>
      </c>
      <c r="S605" s="20" t="s">
        <v>11150</v>
      </c>
      <c r="T605" s="20" t="s">
        <v>11150</v>
      </c>
      <c r="U605" s="20" t="s">
        <v>11150</v>
      </c>
      <c r="V605" s="20" t="s">
        <v>11150</v>
      </c>
      <c r="W605" s="20">
        <v>3.07</v>
      </c>
    </row>
    <row r="606" spans="1:23" x14ac:dyDescent="0.45">
      <c r="A606" s="20">
        <v>1000668</v>
      </c>
      <c r="B606" s="20" t="s">
        <v>9431</v>
      </c>
      <c r="C606" s="20" t="s">
        <v>9671</v>
      </c>
      <c r="D606" s="20">
        <v>1720506334</v>
      </c>
      <c r="E606" s="20" t="str">
        <f>VLOOKUP(A606,'REPORTE'!$A$1:$AG$1961,5,0)</f>
        <v>ECUATORIANO(A)</v>
      </c>
      <c r="F606" s="20" t="str">
        <f>VLOOKUP(A606,'REPORTE'!$A$1:$AG$1961,18,0)</f>
        <v>F</v>
      </c>
      <c r="G606" s="20" t="str">
        <f>VLOOKUP(A606,'REPORTE'!$A$1:$AG$1961,6,0)</f>
        <v>NACIONAL</v>
      </c>
      <c r="H606" s="20" t="str">
        <f>VLOOKUP(A606,'REPORTE'!$A$1:$AG$1961,30,0)</f>
        <v>Ninguna</v>
      </c>
      <c r="I606" s="20" t="str">
        <f>VLOOKUP(A606,'REPORTE'!$A$1:$AG$1961,31,0)</f>
        <v>PICHINCHA</v>
      </c>
      <c r="J606" s="20" t="str">
        <f>VLOOKUP(A606,'REPORTE'!$A$1:$AG$1961,32,0)</f>
        <v>QUITO</v>
      </c>
      <c r="K606" s="20" t="str">
        <f>VLOOKUP(A606,'REPORTE'!$A$1:$AG$1961,33,0)</f>
        <v>SAN BLAS</v>
      </c>
      <c r="L606" s="20" t="str">
        <f>VLOOKUP(K606,PROVINCIAS!$F$1:$G$1171,2,0)</f>
        <v>URBANA</v>
      </c>
      <c r="M606" s="20">
        <v>1000738</v>
      </c>
      <c r="N606" s="20" t="s">
        <v>15374</v>
      </c>
      <c r="O606" s="20"/>
      <c r="P606" s="20">
        <v>218.54</v>
      </c>
      <c r="Q606" s="20" t="s">
        <v>11150</v>
      </c>
      <c r="R606" s="20" t="s">
        <v>11150</v>
      </c>
      <c r="S606" s="20" t="s">
        <v>11150</v>
      </c>
      <c r="T606" s="20" t="s">
        <v>11150</v>
      </c>
      <c r="U606" s="20" t="s">
        <v>11150</v>
      </c>
      <c r="V606" s="20" t="s">
        <v>11150</v>
      </c>
      <c r="W606" s="20">
        <v>218.54</v>
      </c>
    </row>
    <row r="607" spans="1:23" x14ac:dyDescent="0.45">
      <c r="A607" s="20">
        <v>1000669</v>
      </c>
      <c r="B607" s="20" t="s">
        <v>9431</v>
      </c>
      <c r="C607" s="20" t="s">
        <v>10450</v>
      </c>
      <c r="D607" s="20">
        <v>604058982</v>
      </c>
      <c r="E607" s="20" t="str">
        <f>VLOOKUP(A607,'REPORTE'!$A$1:$AG$1961,5,0)</f>
        <v>ECUATORIANO(A) INDIGENA</v>
      </c>
      <c r="F607" s="20" t="str">
        <f>VLOOKUP(A607,'REPORTE'!$A$1:$AG$1961,18,0)</f>
        <v>F</v>
      </c>
      <c r="G607" s="20" t="str">
        <f>VLOOKUP(A607,'REPORTE'!$A$1:$AG$1961,6,0)</f>
        <v>NACIONAL</v>
      </c>
      <c r="H607" s="20" t="str">
        <f>VLOOKUP(A607,'REPORTE'!$A$1:$AG$1961,30,0)</f>
        <v>Primaria</v>
      </c>
      <c r="I607" s="20" t="str">
        <f>VLOOKUP(A607,'REPORTE'!$A$1:$AG$1961,31,0)</f>
        <v>CHIMBORAZO</v>
      </c>
      <c r="J607" s="20" t="str">
        <f>VLOOKUP(A607,'REPORTE'!$A$1:$AG$1961,32,0)</f>
        <v>RIOBAMBA</v>
      </c>
      <c r="K607" s="20" t="str">
        <f>VLOOKUP(A607,'REPORTE'!$A$1:$AG$1961,33,0)</f>
        <v>LICTO</v>
      </c>
      <c r="L607" s="20" t="str">
        <f>VLOOKUP(K607,PROVINCIAS!$F$1:$G$1171,2,0)</f>
        <v>RURAL</v>
      </c>
      <c r="M607" s="20">
        <v>1000739</v>
      </c>
      <c r="N607" s="20" t="s">
        <v>15374</v>
      </c>
      <c r="O607" s="20"/>
      <c r="P607" s="20">
        <v>2.83</v>
      </c>
      <c r="Q607" s="20" t="s">
        <v>11150</v>
      </c>
      <c r="R607" s="20" t="s">
        <v>11150</v>
      </c>
      <c r="S607" s="20" t="s">
        <v>11150</v>
      </c>
      <c r="T607" s="20" t="s">
        <v>11150</v>
      </c>
      <c r="U607" s="20" t="s">
        <v>11150</v>
      </c>
      <c r="V607" s="20" t="s">
        <v>11150</v>
      </c>
      <c r="W607" s="20">
        <v>2.83</v>
      </c>
    </row>
    <row r="608" spans="1:23" x14ac:dyDescent="0.45">
      <c r="A608" s="20">
        <v>1000670</v>
      </c>
      <c r="B608" s="20" t="s">
        <v>9431</v>
      </c>
      <c r="C608" s="20" t="s">
        <v>13986</v>
      </c>
      <c r="D608" s="20">
        <v>1721549085</v>
      </c>
      <c r="E608" s="20" t="str">
        <f>VLOOKUP(A608,'REPORTE'!$A$1:$AG$1961,5,0)</f>
        <v>ECUATORIANO(A) INDIGENA</v>
      </c>
      <c r="F608" s="20" t="str">
        <f>VLOOKUP(A608,'REPORTE'!$A$1:$AG$1961,18,0)</f>
        <v>F</v>
      </c>
      <c r="G608" s="20" t="str">
        <f>VLOOKUP(A608,'REPORTE'!$A$1:$AG$1961,6,0)</f>
        <v>NACIONAL</v>
      </c>
      <c r="H608" s="20" t="str">
        <f>VLOOKUP(A608,'REPORTE'!$A$1:$AG$1961,30,0)</f>
        <v>Secundaria</v>
      </c>
      <c r="I608" s="20" t="str">
        <f>VLOOKUP(A608,'REPORTE'!$A$1:$AG$1961,31,0)</f>
        <v>PICHINCHA</v>
      </c>
      <c r="J608" s="20" t="str">
        <f>VLOOKUP(A608,'REPORTE'!$A$1:$AG$1961,32,0)</f>
        <v>QUITO</v>
      </c>
      <c r="K608" s="20" t="str">
        <f>VLOOKUP(A608,'REPORTE'!$A$1:$AG$1961,33,0)</f>
        <v>COTOCOLLAO</v>
      </c>
      <c r="L608" s="20" t="str">
        <f>VLOOKUP(K608,PROVINCIAS!$F$1:$G$1171,2,0)</f>
        <v>URBANA</v>
      </c>
      <c r="M608" s="20">
        <v>1000740</v>
      </c>
      <c r="N608" s="20" t="s">
        <v>15375</v>
      </c>
      <c r="O608" s="20">
        <v>44544</v>
      </c>
      <c r="P608" s="20">
        <v>6.01</v>
      </c>
      <c r="Q608" s="20" t="s">
        <v>11150</v>
      </c>
      <c r="R608" s="20" t="s">
        <v>11150</v>
      </c>
      <c r="S608" s="20" t="s">
        <v>11150</v>
      </c>
      <c r="T608" s="20" t="s">
        <v>11150</v>
      </c>
      <c r="U608" s="20" t="s">
        <v>11150</v>
      </c>
      <c r="V608" s="20" t="s">
        <v>11150</v>
      </c>
      <c r="W608" s="20">
        <v>6.01</v>
      </c>
    </row>
    <row r="609" spans="1:23" x14ac:dyDescent="0.45">
      <c r="A609" s="20">
        <v>1000671</v>
      </c>
      <c r="B609" s="20" t="s">
        <v>9431</v>
      </c>
      <c r="C609" s="20" t="s">
        <v>9677</v>
      </c>
      <c r="D609" s="20">
        <v>1725985202</v>
      </c>
      <c r="E609" s="20" t="str">
        <f>VLOOKUP(A609,'REPORTE'!$A$1:$AG$1961,5,0)</f>
        <v>ECUATORIANO(A) INDIGENA</v>
      </c>
      <c r="F609" s="20" t="str">
        <f>VLOOKUP(A609,'REPORTE'!$A$1:$AG$1961,18,0)</f>
        <v>M</v>
      </c>
      <c r="G609" s="20" t="str">
        <f>VLOOKUP(A609,'REPORTE'!$A$1:$AG$1961,6,0)</f>
        <v>NACIONAL</v>
      </c>
      <c r="H609" s="20" t="str">
        <f>VLOOKUP(A609,'REPORTE'!$A$1:$AG$1961,30,0)</f>
        <v>Secundaria</v>
      </c>
      <c r="I609" s="20" t="str">
        <f>VLOOKUP(A609,'REPORTE'!$A$1:$AG$1961,31,0)</f>
        <v>PICHINCHA</v>
      </c>
      <c r="J609" s="20" t="str">
        <f>VLOOKUP(A609,'REPORTE'!$A$1:$AG$1961,32,0)</f>
        <v>QUITO</v>
      </c>
      <c r="K609" s="20" t="str">
        <f>VLOOKUP(A609,'REPORTE'!$A$1:$AG$1961,33,0)</f>
        <v>COTOCOLLAO</v>
      </c>
      <c r="L609" s="20" t="str">
        <f>VLOOKUP(K609,PROVINCIAS!$F$1:$G$1171,2,0)</f>
        <v>URBANA</v>
      </c>
      <c r="M609" s="20">
        <v>1000741</v>
      </c>
      <c r="N609" s="20" t="s">
        <v>15374</v>
      </c>
      <c r="O609" s="20"/>
      <c r="P609" s="20">
        <v>0</v>
      </c>
      <c r="Q609" s="20" t="s">
        <v>11150</v>
      </c>
      <c r="R609" s="20" t="s">
        <v>11150</v>
      </c>
      <c r="S609" s="20" t="s">
        <v>11150</v>
      </c>
      <c r="T609" s="20" t="s">
        <v>11150</v>
      </c>
      <c r="U609" s="20" t="s">
        <v>11150</v>
      </c>
      <c r="V609" s="20" t="s">
        <v>11150</v>
      </c>
      <c r="W609" s="20">
        <v>0</v>
      </c>
    </row>
    <row r="610" spans="1:23" x14ac:dyDescent="0.45">
      <c r="A610" s="20">
        <v>1000674</v>
      </c>
      <c r="B610" s="20" t="s">
        <v>9431</v>
      </c>
      <c r="C610" s="20" t="s">
        <v>13987</v>
      </c>
      <c r="D610" s="20">
        <v>1717635815</v>
      </c>
      <c r="E610" s="20" t="str">
        <f>VLOOKUP(A610,'REPORTE'!$A$1:$AG$1961,5,0)</f>
        <v>ECUATORIANO(A)</v>
      </c>
      <c r="F610" s="20" t="str">
        <f>VLOOKUP(A610,'REPORTE'!$A$1:$AG$1961,18,0)</f>
        <v>F</v>
      </c>
      <c r="G610" s="20" t="str">
        <f>VLOOKUP(A610,'REPORTE'!$A$1:$AG$1961,6,0)</f>
        <v>NACIONAL</v>
      </c>
      <c r="H610" s="20" t="str">
        <f>VLOOKUP(A610,'REPORTE'!$A$1:$AG$1961,30,0)</f>
        <v>Universitaria</v>
      </c>
      <c r="I610" s="20" t="str">
        <f>VLOOKUP(A610,'REPORTE'!$A$1:$AG$1961,31,0)</f>
        <v>PICHINCHA</v>
      </c>
      <c r="J610" s="20" t="str">
        <f>VLOOKUP(A610,'REPORTE'!$A$1:$AG$1961,32,0)</f>
        <v>QUITO</v>
      </c>
      <c r="K610" s="20" t="str">
        <f>VLOOKUP(A610,'REPORTE'!$A$1:$AG$1961,33,0)</f>
        <v>SAN BLAS</v>
      </c>
      <c r="L610" s="20" t="str">
        <f>VLOOKUP(K610,PROVINCIAS!$F$1:$G$1171,2,0)</f>
        <v>URBANA</v>
      </c>
      <c r="M610" s="20">
        <v>1000742</v>
      </c>
      <c r="N610" s="20" t="s">
        <v>15374</v>
      </c>
      <c r="O610" s="20"/>
      <c r="P610" s="20">
        <v>13.46</v>
      </c>
      <c r="Q610" s="20" t="s">
        <v>11150</v>
      </c>
      <c r="R610" s="20" t="s">
        <v>11150</v>
      </c>
      <c r="S610" s="20" t="s">
        <v>11150</v>
      </c>
      <c r="T610" s="20" t="s">
        <v>11150</v>
      </c>
      <c r="U610" s="20" t="s">
        <v>11150</v>
      </c>
      <c r="V610" s="20" t="s">
        <v>11150</v>
      </c>
      <c r="W610" s="20">
        <v>13.46</v>
      </c>
    </row>
    <row r="611" spans="1:23" x14ac:dyDescent="0.45">
      <c r="A611" s="20">
        <v>1000676</v>
      </c>
      <c r="B611" s="20" t="s">
        <v>9431</v>
      </c>
      <c r="C611" s="20" t="s">
        <v>13988</v>
      </c>
      <c r="D611" s="20">
        <v>1720504008</v>
      </c>
      <c r="E611" s="20" t="str">
        <f>VLOOKUP(A611,'REPORTE'!$A$1:$AG$1961,5,0)</f>
        <v>ECUATORIANO(A)</v>
      </c>
      <c r="F611" s="20" t="str">
        <f>VLOOKUP(A611,'REPORTE'!$A$1:$AG$1961,18,0)</f>
        <v>M</v>
      </c>
      <c r="G611" s="20" t="str">
        <f>VLOOKUP(A611,'REPORTE'!$A$1:$AG$1961,6,0)</f>
        <v>NACIONAL</v>
      </c>
      <c r="H611" s="20" t="str">
        <f>VLOOKUP(A611,'REPORTE'!$A$1:$AG$1961,30,0)</f>
        <v>Primaria</v>
      </c>
      <c r="I611" s="20" t="str">
        <f>VLOOKUP(A611,'REPORTE'!$A$1:$AG$1961,31,0)</f>
        <v>PICHINCHA</v>
      </c>
      <c r="J611" s="20" t="str">
        <f>VLOOKUP(A611,'REPORTE'!$A$1:$AG$1961,32,0)</f>
        <v>QUITO</v>
      </c>
      <c r="K611" s="20" t="str">
        <f>VLOOKUP(A611,'REPORTE'!$A$1:$AG$1961,33,0)</f>
        <v>COTOCOLLAO</v>
      </c>
      <c r="L611" s="20" t="str">
        <f>VLOOKUP(K611,PROVINCIAS!$F$1:$G$1171,2,0)</f>
        <v>URBANA</v>
      </c>
      <c r="M611" s="20">
        <v>1000744</v>
      </c>
      <c r="N611" s="20" t="s">
        <v>15374</v>
      </c>
      <c r="O611" s="20"/>
      <c r="P611" s="20">
        <v>2.93</v>
      </c>
      <c r="Q611" s="20" t="s">
        <v>11150</v>
      </c>
      <c r="R611" s="20" t="s">
        <v>11150</v>
      </c>
      <c r="S611" s="20" t="s">
        <v>11150</v>
      </c>
      <c r="T611" s="20" t="s">
        <v>11150</v>
      </c>
      <c r="U611" s="20" t="s">
        <v>11150</v>
      </c>
      <c r="V611" s="20" t="s">
        <v>11150</v>
      </c>
      <c r="W611" s="20">
        <v>2.93</v>
      </c>
    </row>
    <row r="612" spans="1:23" x14ac:dyDescent="0.45">
      <c r="A612" s="20">
        <v>1000677</v>
      </c>
      <c r="B612" s="20" t="s">
        <v>9431</v>
      </c>
      <c r="C612" s="20" t="s">
        <v>13989</v>
      </c>
      <c r="D612" s="20">
        <v>1715400964</v>
      </c>
      <c r="E612" s="20" t="str">
        <f>VLOOKUP(A612,'REPORTE'!$A$1:$AG$1961,5,0)</f>
        <v>ECUATORIANO(A)</v>
      </c>
      <c r="F612" s="20" t="str">
        <f>VLOOKUP(A612,'REPORTE'!$A$1:$AG$1961,18,0)</f>
        <v>M</v>
      </c>
      <c r="G612" s="20" t="str">
        <f>VLOOKUP(A612,'REPORTE'!$A$1:$AG$1961,6,0)</f>
        <v>NACIONAL</v>
      </c>
      <c r="H612" s="20" t="str">
        <f>VLOOKUP(A612,'REPORTE'!$A$1:$AG$1961,30,0)</f>
        <v>Secundaria</v>
      </c>
      <c r="I612" s="20" t="str">
        <f>VLOOKUP(A612,'REPORTE'!$A$1:$AG$1961,31,0)</f>
        <v>PICHINCHA</v>
      </c>
      <c r="J612" s="20" t="str">
        <f>VLOOKUP(A612,'REPORTE'!$A$1:$AG$1961,32,0)</f>
        <v>QUITO</v>
      </c>
      <c r="K612" s="20" t="str">
        <f>VLOOKUP(A612,'REPORTE'!$A$1:$AG$1961,33,0)</f>
        <v>COTOCOLLAO</v>
      </c>
      <c r="L612" s="20" t="str">
        <f>VLOOKUP(K612,PROVINCIAS!$F$1:$G$1171,2,0)</f>
        <v>URBANA</v>
      </c>
      <c r="M612" s="20">
        <v>1000745</v>
      </c>
      <c r="N612" s="20" t="s">
        <v>15375</v>
      </c>
      <c r="O612" s="20">
        <v>44610</v>
      </c>
      <c r="P612" s="20">
        <v>26.17</v>
      </c>
      <c r="Q612" s="20" t="s">
        <v>11150</v>
      </c>
      <c r="R612" s="20" t="s">
        <v>11150</v>
      </c>
      <c r="S612" s="20" t="s">
        <v>11150</v>
      </c>
      <c r="T612" s="20" t="s">
        <v>11150</v>
      </c>
      <c r="U612" s="20" t="s">
        <v>11150</v>
      </c>
      <c r="V612" s="20" t="s">
        <v>11150</v>
      </c>
      <c r="W612" s="20">
        <v>26.17</v>
      </c>
    </row>
    <row r="613" spans="1:23" x14ac:dyDescent="0.45">
      <c r="A613" s="20">
        <v>1000678</v>
      </c>
      <c r="B613" s="20" t="s">
        <v>9431</v>
      </c>
      <c r="C613" s="20" t="s">
        <v>10209</v>
      </c>
      <c r="D613" s="20">
        <v>1720725496</v>
      </c>
      <c r="E613" s="20" t="str">
        <f>VLOOKUP(A613,'REPORTE'!$A$1:$AG$1961,5,0)</f>
        <v>ECUATORIANO(A) INDIGENA</v>
      </c>
      <c r="F613" s="20" t="str">
        <f>VLOOKUP(A613,'REPORTE'!$A$1:$AG$1961,18,0)</f>
        <v>F</v>
      </c>
      <c r="G613" s="20" t="str">
        <f>VLOOKUP(A613,'REPORTE'!$A$1:$AG$1961,6,0)</f>
        <v>NACIONAL</v>
      </c>
      <c r="H613" s="20" t="str">
        <f>VLOOKUP(A613,'REPORTE'!$A$1:$AG$1961,30,0)</f>
        <v>Primaria</v>
      </c>
      <c r="I613" s="20" t="str">
        <f>VLOOKUP(A613,'REPORTE'!$A$1:$AG$1961,31,0)</f>
        <v>PICHINCHA</v>
      </c>
      <c r="J613" s="20" t="str">
        <f>VLOOKUP(A613,'REPORTE'!$A$1:$AG$1961,32,0)</f>
        <v>QUITO</v>
      </c>
      <c r="K613" s="20" t="str">
        <f>VLOOKUP(A613,'REPORTE'!$A$1:$AG$1961,33,0)</f>
        <v>COTOCOLLAO</v>
      </c>
      <c r="L613" s="20" t="str">
        <f>VLOOKUP(K613,PROVINCIAS!$F$1:$G$1171,2,0)</f>
        <v>URBANA</v>
      </c>
      <c r="M613" s="20">
        <v>1000747</v>
      </c>
      <c r="N613" s="20" t="s">
        <v>15374</v>
      </c>
      <c r="O613" s="20"/>
      <c r="P613" s="20">
        <v>279.08</v>
      </c>
      <c r="Q613" s="20" t="s">
        <v>11150</v>
      </c>
      <c r="R613" s="20" t="s">
        <v>11150</v>
      </c>
      <c r="S613" s="20" t="s">
        <v>11150</v>
      </c>
      <c r="T613" s="20" t="s">
        <v>11150</v>
      </c>
      <c r="U613" s="20" t="s">
        <v>11150</v>
      </c>
      <c r="V613" s="20" t="s">
        <v>11150</v>
      </c>
      <c r="W613" s="20">
        <v>279.08</v>
      </c>
    </row>
    <row r="614" spans="1:23" x14ac:dyDescent="0.45">
      <c r="A614" s="20">
        <v>1000679</v>
      </c>
      <c r="B614" s="20" t="s">
        <v>9431</v>
      </c>
      <c r="C614" s="20" t="s">
        <v>13990</v>
      </c>
      <c r="D614" s="20">
        <v>1705404414</v>
      </c>
      <c r="E614" s="20" t="str">
        <f>VLOOKUP(A614,'REPORTE'!$A$1:$AG$1961,5,0)</f>
        <v>ECUATORIANO(A)</v>
      </c>
      <c r="F614" s="20" t="str">
        <f>VLOOKUP(A614,'REPORTE'!$A$1:$AG$1961,18,0)</f>
        <v>F</v>
      </c>
      <c r="G614" s="20" t="str">
        <f>VLOOKUP(A614,'REPORTE'!$A$1:$AG$1961,6,0)</f>
        <v>NACIONAL</v>
      </c>
      <c r="H614" s="20" t="str">
        <f>VLOOKUP(A614,'REPORTE'!$A$1:$AG$1961,30,0)</f>
        <v>Primaria</v>
      </c>
      <c r="I614" s="20" t="str">
        <f>VLOOKUP(A614,'REPORTE'!$A$1:$AG$1961,31,0)</f>
        <v>PICHINCHA</v>
      </c>
      <c r="J614" s="20" t="str">
        <f>VLOOKUP(A614,'REPORTE'!$A$1:$AG$1961,32,0)</f>
        <v>QUITO</v>
      </c>
      <c r="K614" s="20" t="str">
        <f>VLOOKUP(A614,'REPORTE'!$A$1:$AG$1961,33,0)</f>
        <v>COTOCOLLAO</v>
      </c>
      <c r="L614" s="20" t="str">
        <f>VLOOKUP(K614,PROVINCIAS!$F$1:$G$1171,2,0)</f>
        <v>URBANA</v>
      </c>
      <c r="M614" s="20">
        <v>1000748</v>
      </c>
      <c r="N614" s="20" t="s">
        <v>15374</v>
      </c>
      <c r="O614" s="20"/>
      <c r="P614" s="20">
        <v>31.18</v>
      </c>
      <c r="Q614" s="20" t="s">
        <v>11150</v>
      </c>
      <c r="R614" s="20" t="s">
        <v>11150</v>
      </c>
      <c r="S614" s="20" t="s">
        <v>11150</v>
      </c>
      <c r="T614" s="20" t="s">
        <v>11150</v>
      </c>
      <c r="U614" s="20" t="s">
        <v>11150</v>
      </c>
      <c r="V614" s="20" t="s">
        <v>11150</v>
      </c>
      <c r="W614" s="20">
        <v>31.18</v>
      </c>
    </row>
    <row r="615" spans="1:23" x14ac:dyDescent="0.45">
      <c r="A615" s="20">
        <v>1000680</v>
      </c>
      <c r="B615" s="20" t="s">
        <v>9431</v>
      </c>
      <c r="C615" s="20" t="s">
        <v>13991</v>
      </c>
      <c r="D615" s="20">
        <v>1715732382</v>
      </c>
      <c r="E615" s="20" t="str">
        <f>VLOOKUP(A615,'REPORTE'!$A$1:$AG$1961,5,0)</f>
        <v>ECUATORIANO(A) INDIGENA</v>
      </c>
      <c r="F615" s="20" t="str">
        <f>VLOOKUP(A615,'REPORTE'!$A$1:$AG$1961,18,0)</f>
        <v>F</v>
      </c>
      <c r="G615" s="20" t="str">
        <f>VLOOKUP(A615,'REPORTE'!$A$1:$AG$1961,6,0)</f>
        <v>NACIONAL</v>
      </c>
      <c r="H615" s="20" t="str">
        <f>VLOOKUP(A615,'REPORTE'!$A$1:$AG$1961,30,0)</f>
        <v>Primaria</v>
      </c>
      <c r="I615" s="20" t="str">
        <f>VLOOKUP(A615,'REPORTE'!$A$1:$AG$1961,31,0)</f>
        <v>CHIMBORAZO</v>
      </c>
      <c r="J615" s="20" t="str">
        <f>VLOOKUP(A615,'REPORTE'!$A$1:$AG$1961,32,0)</f>
        <v>COLTA</v>
      </c>
      <c r="K615" s="20" t="str">
        <f>VLOOKUP(A615,'REPORTE'!$A$1:$AG$1961,33,0)</f>
        <v>CAJABAMBA</v>
      </c>
      <c r="L615" s="20" t="str">
        <f>VLOOKUP(K615,PROVINCIAS!$F$1:$G$1171,2,0)</f>
        <v>URBANA</v>
      </c>
      <c r="M615" s="20">
        <v>1000749</v>
      </c>
      <c r="N615" s="20" t="s">
        <v>15374</v>
      </c>
      <c r="O615" s="20"/>
      <c r="P615" s="20">
        <v>11</v>
      </c>
      <c r="Q615" s="20" t="s">
        <v>11150</v>
      </c>
      <c r="R615" s="20" t="s">
        <v>11150</v>
      </c>
      <c r="S615" s="20" t="s">
        <v>11150</v>
      </c>
      <c r="T615" s="20" t="s">
        <v>11150</v>
      </c>
      <c r="U615" s="20" t="s">
        <v>11150</v>
      </c>
      <c r="V615" s="20" t="s">
        <v>11150</v>
      </c>
      <c r="W615" s="20">
        <v>11</v>
      </c>
    </row>
    <row r="616" spans="1:23" x14ac:dyDescent="0.45">
      <c r="A616" s="20">
        <v>1000681</v>
      </c>
      <c r="B616" s="20" t="s">
        <v>9431</v>
      </c>
      <c r="C616" s="20" t="s">
        <v>13992</v>
      </c>
      <c r="D616" s="20">
        <v>401341862</v>
      </c>
      <c r="E616" s="20" t="str">
        <f>VLOOKUP(A616,'REPORTE'!$A$1:$AG$1961,5,0)</f>
        <v>ECUATORIANO(A)</v>
      </c>
      <c r="F616" s="20" t="str">
        <f>VLOOKUP(A616,'REPORTE'!$A$1:$AG$1961,18,0)</f>
        <v>M</v>
      </c>
      <c r="G616" s="20" t="str">
        <f>VLOOKUP(A616,'REPORTE'!$A$1:$AG$1961,6,0)</f>
        <v>NACIONAL</v>
      </c>
      <c r="H616" s="20" t="str">
        <f>VLOOKUP(A616,'REPORTE'!$A$1:$AG$1961,30,0)</f>
        <v>Ninguna</v>
      </c>
      <c r="I616" s="20" t="str">
        <f>VLOOKUP(A616,'REPORTE'!$A$1:$AG$1961,31,0)</f>
        <v>PICHINCHA</v>
      </c>
      <c r="J616" s="20" t="str">
        <f>VLOOKUP(A616,'REPORTE'!$A$1:$AG$1961,32,0)</f>
        <v>QUITO</v>
      </c>
      <c r="K616" s="20" t="str">
        <f>VLOOKUP(A616,'REPORTE'!$A$1:$AG$1961,33,0)</f>
        <v>LA FERROVIARIA</v>
      </c>
      <c r="L616" s="20" t="str">
        <f>VLOOKUP(K616,PROVINCIAS!$F$1:$G$1171,2,0)</f>
        <v>URBANA</v>
      </c>
      <c r="M616" s="20">
        <v>1000750</v>
      </c>
      <c r="N616" s="20" t="s">
        <v>15375</v>
      </c>
      <c r="O616" s="20">
        <v>44557</v>
      </c>
      <c r="P616" s="20">
        <v>1.01</v>
      </c>
      <c r="Q616" s="20" t="s">
        <v>11150</v>
      </c>
      <c r="R616" s="20" t="s">
        <v>11150</v>
      </c>
      <c r="S616" s="20" t="s">
        <v>11150</v>
      </c>
      <c r="T616" s="20" t="s">
        <v>11150</v>
      </c>
      <c r="U616" s="20" t="s">
        <v>11150</v>
      </c>
      <c r="V616" s="20" t="s">
        <v>11150</v>
      </c>
      <c r="W616" s="20">
        <v>1.01</v>
      </c>
    </row>
    <row r="617" spans="1:23" x14ac:dyDescent="0.45">
      <c r="A617" s="20">
        <v>1000682</v>
      </c>
      <c r="B617" s="20" t="s">
        <v>9431</v>
      </c>
      <c r="C617" s="20" t="s">
        <v>13993</v>
      </c>
      <c r="D617" s="20">
        <v>1756703532</v>
      </c>
      <c r="E617" s="20" t="str">
        <f>VLOOKUP(A617,'REPORTE'!$A$1:$AG$1961,5,0)</f>
        <v>CUBANO(A)</v>
      </c>
      <c r="F617" s="20" t="str">
        <f>VLOOKUP(A617,'REPORTE'!$A$1:$AG$1961,18,0)</f>
        <v>F</v>
      </c>
      <c r="G617" s="20" t="str">
        <f>VLOOKUP(A617,'REPORTE'!$A$1:$AG$1961,6,0)</f>
        <v>EXTRANJERO</v>
      </c>
      <c r="H617" s="20" t="str">
        <f>VLOOKUP(A617,'REPORTE'!$A$1:$AG$1961,30,0)</f>
        <v>Primaria</v>
      </c>
      <c r="I617" s="20" t="str">
        <f>VLOOKUP(A617,'REPORTE'!$A$1:$AG$1961,31,0)</f>
        <v>PICHINCHA</v>
      </c>
      <c r="J617" s="20" t="str">
        <f>VLOOKUP(A617,'REPORTE'!$A$1:$AG$1961,32,0)</f>
        <v>QUITO</v>
      </c>
      <c r="K617" s="20" t="str">
        <f>VLOOKUP(A617,'REPORTE'!$A$1:$AG$1961,33,0)</f>
        <v>POMASQUI</v>
      </c>
      <c r="L617" s="20" t="str">
        <f>VLOOKUP(K617,PROVINCIAS!$F$1:$G$1171,2,0)</f>
        <v>RURAL</v>
      </c>
      <c r="M617" s="20">
        <v>1000751</v>
      </c>
      <c r="N617" s="20" t="s">
        <v>15375</v>
      </c>
      <c r="O617" s="20">
        <v>44573</v>
      </c>
      <c r="P617" s="20">
        <v>40.26</v>
      </c>
      <c r="Q617" s="20" t="s">
        <v>11150</v>
      </c>
      <c r="R617" s="20" t="s">
        <v>11150</v>
      </c>
      <c r="S617" s="20" t="s">
        <v>11150</v>
      </c>
      <c r="T617" s="20" t="s">
        <v>11150</v>
      </c>
      <c r="U617" s="20" t="s">
        <v>11150</v>
      </c>
      <c r="V617" s="20" t="s">
        <v>11150</v>
      </c>
      <c r="W617" s="20">
        <v>40.26</v>
      </c>
    </row>
    <row r="618" spans="1:23" x14ac:dyDescent="0.45">
      <c r="A618" s="20">
        <v>1000683</v>
      </c>
      <c r="B618" s="20" t="s">
        <v>9431</v>
      </c>
      <c r="C618" s="20" t="s">
        <v>13994</v>
      </c>
      <c r="D618" s="20">
        <v>1709408619</v>
      </c>
      <c r="E618" s="20" t="str">
        <f>VLOOKUP(A618,'REPORTE'!$A$1:$AG$1961,5,0)</f>
        <v>ECUATORIANO(A)</v>
      </c>
      <c r="F618" s="20" t="str">
        <f>VLOOKUP(A618,'REPORTE'!$A$1:$AG$1961,18,0)</f>
        <v>F</v>
      </c>
      <c r="G618" s="20" t="str">
        <f>VLOOKUP(A618,'REPORTE'!$A$1:$AG$1961,6,0)</f>
        <v>NACIONAL</v>
      </c>
      <c r="H618" s="20" t="str">
        <f>VLOOKUP(A618,'REPORTE'!$A$1:$AG$1961,30,0)</f>
        <v>Secundaria</v>
      </c>
      <c r="I618" s="20" t="str">
        <f>VLOOKUP(A618,'REPORTE'!$A$1:$AG$1961,31,0)</f>
        <v>PICHINCHA</v>
      </c>
      <c r="J618" s="20" t="str">
        <f>VLOOKUP(A618,'REPORTE'!$A$1:$AG$1961,32,0)</f>
        <v>QUITO</v>
      </c>
      <c r="K618" s="20" t="str">
        <f>VLOOKUP(A618,'REPORTE'!$A$1:$AG$1961,33,0)</f>
        <v>COTOCOLLAO</v>
      </c>
      <c r="L618" s="20" t="str">
        <f>VLOOKUP(K618,PROVINCIAS!$F$1:$G$1171,2,0)</f>
        <v>URBANA</v>
      </c>
      <c r="M618" s="20">
        <v>1000752</v>
      </c>
      <c r="N618" s="20" t="s">
        <v>15374</v>
      </c>
      <c r="O618" s="20"/>
      <c r="P618" s="20">
        <v>8.15</v>
      </c>
      <c r="Q618" s="20" t="s">
        <v>11150</v>
      </c>
      <c r="R618" s="20" t="s">
        <v>11150</v>
      </c>
      <c r="S618" s="20" t="s">
        <v>11150</v>
      </c>
      <c r="T618" s="20" t="s">
        <v>11150</v>
      </c>
      <c r="U618" s="20" t="s">
        <v>11150</v>
      </c>
      <c r="V618" s="20" t="s">
        <v>11150</v>
      </c>
      <c r="W618" s="20">
        <v>8.15</v>
      </c>
    </row>
    <row r="619" spans="1:23" x14ac:dyDescent="0.45">
      <c r="A619" s="20">
        <v>1000684</v>
      </c>
      <c r="B619" s="20" t="s">
        <v>9431</v>
      </c>
      <c r="C619" s="20" t="s">
        <v>10052</v>
      </c>
      <c r="D619" s="20">
        <v>1716562895</v>
      </c>
      <c r="E619" s="20" t="str">
        <f>VLOOKUP(A619,'REPORTE'!$A$1:$AG$1961,5,0)</f>
        <v>ECUATORIANO(A)</v>
      </c>
      <c r="F619" s="20" t="str">
        <f>VLOOKUP(A619,'REPORTE'!$A$1:$AG$1961,18,0)</f>
        <v>M</v>
      </c>
      <c r="G619" s="20" t="str">
        <f>VLOOKUP(A619,'REPORTE'!$A$1:$AG$1961,6,0)</f>
        <v>NACIONAL</v>
      </c>
      <c r="H619" s="20" t="str">
        <f>VLOOKUP(A619,'REPORTE'!$A$1:$AG$1961,30,0)</f>
        <v>Secundaria</v>
      </c>
      <c r="I619" s="20" t="str">
        <f>VLOOKUP(A619,'REPORTE'!$A$1:$AG$1961,31,0)</f>
        <v>PICHINCHA</v>
      </c>
      <c r="J619" s="20" t="str">
        <f>VLOOKUP(A619,'REPORTE'!$A$1:$AG$1961,32,0)</f>
        <v>QUITO</v>
      </c>
      <c r="K619" s="20" t="str">
        <f>VLOOKUP(A619,'REPORTE'!$A$1:$AG$1961,33,0)</f>
        <v>SAN BLAS</v>
      </c>
      <c r="L619" s="20" t="str">
        <f>VLOOKUP(K619,PROVINCIAS!$F$1:$G$1171,2,0)</f>
        <v>URBANA</v>
      </c>
      <c r="M619" s="20">
        <v>1000753</v>
      </c>
      <c r="N619" s="20" t="s">
        <v>15374</v>
      </c>
      <c r="O619" s="20"/>
      <c r="P619" s="20">
        <v>0</v>
      </c>
      <c r="Q619" s="20" t="s">
        <v>11150</v>
      </c>
      <c r="R619" s="20" t="s">
        <v>11150</v>
      </c>
      <c r="S619" s="20" t="s">
        <v>11150</v>
      </c>
      <c r="T619" s="20" t="s">
        <v>11150</v>
      </c>
      <c r="U619" s="20" t="s">
        <v>11150</v>
      </c>
      <c r="V619" s="20" t="s">
        <v>11150</v>
      </c>
      <c r="W619" s="20">
        <v>0</v>
      </c>
    </row>
    <row r="620" spans="1:23" x14ac:dyDescent="0.45">
      <c r="A620" s="20">
        <v>1000686</v>
      </c>
      <c r="B620" s="20" t="s">
        <v>9431</v>
      </c>
      <c r="C620" s="20" t="s">
        <v>13995</v>
      </c>
      <c r="D620" s="20">
        <v>604270405</v>
      </c>
      <c r="E620" s="20" t="str">
        <f>VLOOKUP(A620,'REPORTE'!$A$1:$AG$1961,5,0)</f>
        <v>ECUATORIANO(A)</v>
      </c>
      <c r="F620" s="20" t="str">
        <f>VLOOKUP(A620,'REPORTE'!$A$1:$AG$1961,18,0)</f>
        <v>F</v>
      </c>
      <c r="G620" s="20" t="str">
        <f>VLOOKUP(A620,'REPORTE'!$A$1:$AG$1961,6,0)</f>
        <v>NACIONAL</v>
      </c>
      <c r="H620" s="20" t="str">
        <f>VLOOKUP(A620,'REPORTE'!$A$1:$AG$1961,30,0)</f>
        <v>Ninguna</v>
      </c>
      <c r="I620" s="20" t="str">
        <f>VLOOKUP(A620,'REPORTE'!$A$1:$AG$1961,31,0)</f>
        <v>CHIMBORAZO</v>
      </c>
      <c r="J620" s="20" t="str">
        <f>VLOOKUP(A620,'REPORTE'!$A$1:$AG$1961,32,0)</f>
        <v>RIOBAMBA</v>
      </c>
      <c r="K620" s="20" t="str">
        <f>VLOOKUP(A620,'REPORTE'!$A$1:$AG$1961,33,0)</f>
        <v>VELOZ</v>
      </c>
      <c r="L620" s="20" t="str">
        <f>VLOOKUP(K620,PROVINCIAS!$F$1:$G$1171,2,0)</f>
        <v>URBANA</v>
      </c>
      <c r="M620" s="20">
        <v>1000755</v>
      </c>
      <c r="N620" s="20" t="s">
        <v>15374</v>
      </c>
      <c r="O620" s="20"/>
      <c r="P620" s="20">
        <v>0.34</v>
      </c>
      <c r="Q620" s="20" t="s">
        <v>11150</v>
      </c>
      <c r="R620" s="20" t="s">
        <v>11150</v>
      </c>
      <c r="S620" s="20" t="s">
        <v>11150</v>
      </c>
      <c r="T620" s="20" t="s">
        <v>11150</v>
      </c>
      <c r="U620" s="20" t="s">
        <v>11150</v>
      </c>
      <c r="V620" s="20" t="s">
        <v>11150</v>
      </c>
      <c r="W620" s="20">
        <v>0.34</v>
      </c>
    </row>
    <row r="621" spans="1:23" x14ac:dyDescent="0.45">
      <c r="A621" s="20">
        <v>1000687</v>
      </c>
      <c r="B621" s="20" t="s">
        <v>9431</v>
      </c>
      <c r="C621" s="20" t="s">
        <v>13996</v>
      </c>
      <c r="D621" s="20">
        <v>602875171</v>
      </c>
      <c r="E621" s="20" t="str">
        <f>VLOOKUP(A621,'REPORTE'!$A$1:$AG$1961,5,0)</f>
        <v>ECUATORIANO(A)</v>
      </c>
      <c r="F621" s="20" t="str">
        <f>VLOOKUP(A621,'REPORTE'!$A$1:$AG$1961,18,0)</f>
        <v>M</v>
      </c>
      <c r="G621" s="20" t="str">
        <f>VLOOKUP(A621,'REPORTE'!$A$1:$AG$1961,6,0)</f>
        <v>NACIONAL</v>
      </c>
      <c r="H621" s="20" t="str">
        <f>VLOOKUP(A621,'REPORTE'!$A$1:$AG$1961,30,0)</f>
        <v>Universitaria</v>
      </c>
      <c r="I621" s="20" t="str">
        <f>VLOOKUP(A621,'REPORTE'!$A$1:$AG$1961,31,0)</f>
        <v>CHIMBORAZO</v>
      </c>
      <c r="J621" s="20" t="str">
        <f>VLOOKUP(A621,'REPORTE'!$A$1:$AG$1961,32,0)</f>
        <v>COLTA</v>
      </c>
      <c r="K621" s="20" t="str">
        <f>VLOOKUP(A621,'REPORTE'!$A$1:$AG$1961,33,0)</f>
        <v>COLUMBE</v>
      </c>
      <c r="L621" s="20" t="str">
        <f>VLOOKUP(K621,PROVINCIAS!$F$1:$G$1171,2,0)</f>
        <v>RURAL</v>
      </c>
      <c r="M621" s="20">
        <v>1000756</v>
      </c>
      <c r="N621" s="20" t="s">
        <v>15374</v>
      </c>
      <c r="O621" s="20"/>
      <c r="P621" s="20">
        <v>0.77</v>
      </c>
      <c r="Q621" s="20" t="s">
        <v>11150</v>
      </c>
      <c r="R621" s="20" t="s">
        <v>11150</v>
      </c>
      <c r="S621" s="20" t="s">
        <v>11150</v>
      </c>
      <c r="T621" s="20" t="s">
        <v>11150</v>
      </c>
      <c r="U621" s="20" t="s">
        <v>11150</v>
      </c>
      <c r="V621" s="20" t="s">
        <v>11150</v>
      </c>
      <c r="W621" s="20">
        <v>0.77</v>
      </c>
    </row>
    <row r="622" spans="1:23" x14ac:dyDescent="0.45">
      <c r="A622" s="20">
        <v>1000688</v>
      </c>
      <c r="B622" s="20" t="s">
        <v>9431</v>
      </c>
      <c r="C622" s="20" t="s">
        <v>13997</v>
      </c>
      <c r="D622" s="20">
        <v>603399494</v>
      </c>
      <c r="E622" s="20" t="str">
        <f>VLOOKUP(A622,'REPORTE'!$A$1:$AG$1961,5,0)</f>
        <v>ECUATORIANO(A)</v>
      </c>
      <c r="F622" s="20" t="str">
        <f>VLOOKUP(A622,'REPORTE'!$A$1:$AG$1961,18,0)</f>
        <v>M</v>
      </c>
      <c r="G622" s="20" t="str">
        <f>VLOOKUP(A622,'REPORTE'!$A$1:$AG$1961,6,0)</f>
        <v>NACIONAL</v>
      </c>
      <c r="H622" s="20" t="str">
        <f>VLOOKUP(A622,'REPORTE'!$A$1:$AG$1961,30,0)</f>
        <v>Primaria</v>
      </c>
      <c r="I622" s="20" t="str">
        <f>VLOOKUP(A622,'REPORTE'!$A$1:$AG$1961,31,0)</f>
        <v>PICHINCHA</v>
      </c>
      <c r="J622" s="20" t="str">
        <f>VLOOKUP(A622,'REPORTE'!$A$1:$AG$1961,32,0)</f>
        <v>MEJIA</v>
      </c>
      <c r="K622" s="20" t="str">
        <f>VLOOKUP(A622,'REPORTE'!$A$1:$AG$1961,33,0)</f>
        <v>MACHACHI</v>
      </c>
      <c r="L622" s="20" t="str">
        <f>VLOOKUP(K622,PROVINCIAS!$F$1:$G$1171,2,0)</f>
        <v>URBANA</v>
      </c>
      <c r="M622" s="20">
        <v>1000757</v>
      </c>
      <c r="N622" s="20" t="s">
        <v>15375</v>
      </c>
      <c r="O622" s="20">
        <v>44564</v>
      </c>
      <c r="P622" s="20">
        <v>8.08</v>
      </c>
      <c r="Q622" s="20" t="s">
        <v>11150</v>
      </c>
      <c r="R622" s="20" t="s">
        <v>11150</v>
      </c>
      <c r="S622" s="20" t="s">
        <v>11150</v>
      </c>
      <c r="T622" s="20" t="s">
        <v>11150</v>
      </c>
      <c r="U622" s="20" t="s">
        <v>11150</v>
      </c>
      <c r="V622" s="20" t="s">
        <v>11150</v>
      </c>
      <c r="W622" s="20">
        <v>8.08</v>
      </c>
    </row>
    <row r="623" spans="1:23" x14ac:dyDescent="0.45">
      <c r="A623" s="20">
        <v>1000691</v>
      </c>
      <c r="B623" s="20" t="s">
        <v>9431</v>
      </c>
      <c r="C623" s="20" t="s">
        <v>9940</v>
      </c>
      <c r="D623" s="20">
        <v>1726738717</v>
      </c>
      <c r="E623" s="20" t="str">
        <f>VLOOKUP(A623,'REPORTE'!$A$1:$AG$1961,5,0)</f>
        <v>ECUATORIANO(A)</v>
      </c>
      <c r="F623" s="20" t="str">
        <f>VLOOKUP(A623,'REPORTE'!$A$1:$AG$1961,18,0)</f>
        <v>M</v>
      </c>
      <c r="G623" s="20" t="str">
        <f>VLOOKUP(A623,'REPORTE'!$A$1:$AG$1961,6,0)</f>
        <v>NACIONAL</v>
      </c>
      <c r="H623" s="20" t="str">
        <f>VLOOKUP(A623,'REPORTE'!$A$1:$AG$1961,30,0)</f>
        <v>Primaria</v>
      </c>
      <c r="I623" s="20" t="str">
        <f>VLOOKUP(A623,'REPORTE'!$A$1:$AG$1961,31,0)</f>
        <v>COTOPAXI</v>
      </c>
      <c r="J623" s="20" t="str">
        <f>VLOOKUP(A623,'REPORTE'!$A$1:$AG$1961,32,0)</f>
        <v>SALCEDO</v>
      </c>
      <c r="K623" s="20" t="str">
        <f>VLOOKUP(A623,'REPORTE'!$A$1:$AG$1961,33,0)</f>
        <v>CUSUBAMBA</v>
      </c>
      <c r="L623" s="20" t="str">
        <f>VLOOKUP(K623,PROVINCIAS!$F$1:$G$1171,2,0)</f>
        <v>RURAL</v>
      </c>
      <c r="M623" s="20">
        <v>1000759</v>
      </c>
      <c r="N623" s="20" t="s">
        <v>15374</v>
      </c>
      <c r="O623" s="20"/>
      <c r="P623" s="20">
        <v>0.01</v>
      </c>
      <c r="Q623" s="20" t="s">
        <v>11150</v>
      </c>
      <c r="R623" s="20" t="s">
        <v>11150</v>
      </c>
      <c r="S623" s="20" t="s">
        <v>11150</v>
      </c>
      <c r="T623" s="20" t="s">
        <v>14631</v>
      </c>
      <c r="U623" s="20" t="s">
        <v>11150</v>
      </c>
      <c r="V623" s="20" t="s">
        <v>11150</v>
      </c>
      <c r="W623" s="20">
        <v>11.88</v>
      </c>
    </row>
    <row r="624" spans="1:23" x14ac:dyDescent="0.45">
      <c r="A624" s="20">
        <v>1000692</v>
      </c>
      <c r="B624" s="20" t="s">
        <v>9431</v>
      </c>
      <c r="C624" s="20" t="s">
        <v>9632</v>
      </c>
      <c r="D624" s="20">
        <v>603138280</v>
      </c>
      <c r="E624" s="20" t="str">
        <f>VLOOKUP(A624,'REPORTE'!$A$1:$AG$1961,5,0)</f>
        <v>ECUATORIANO(A)</v>
      </c>
      <c r="F624" s="20" t="str">
        <f>VLOOKUP(A624,'REPORTE'!$A$1:$AG$1961,18,0)</f>
        <v>M</v>
      </c>
      <c r="G624" s="20" t="str">
        <f>VLOOKUP(A624,'REPORTE'!$A$1:$AG$1961,6,0)</f>
        <v>NACIONAL</v>
      </c>
      <c r="H624" s="20" t="str">
        <f>VLOOKUP(A624,'REPORTE'!$A$1:$AG$1961,30,0)</f>
        <v>Primaria</v>
      </c>
      <c r="I624" s="20" t="str">
        <f>VLOOKUP(A624,'REPORTE'!$A$1:$AG$1961,31,0)</f>
        <v>CHIMBORAZO</v>
      </c>
      <c r="J624" s="20" t="str">
        <f>VLOOKUP(A624,'REPORTE'!$A$1:$AG$1961,32,0)</f>
        <v>CHAMBO</v>
      </c>
      <c r="K624" s="20" t="str">
        <f>VLOOKUP(A624,'REPORTE'!$A$1:$AG$1961,33,0)</f>
        <v>CHAMBO</v>
      </c>
      <c r="L624" s="20" t="str">
        <f>VLOOKUP(K624,PROVINCIAS!$F$1:$G$1171,2,0)</f>
        <v>URBANA</v>
      </c>
      <c r="M624" s="20">
        <v>1000760</v>
      </c>
      <c r="N624" s="20" t="s">
        <v>15374</v>
      </c>
      <c r="O624" s="20"/>
      <c r="P624" s="20">
        <v>0</v>
      </c>
      <c r="Q624" s="20" t="s">
        <v>11150</v>
      </c>
      <c r="R624" s="20" t="s">
        <v>11150</v>
      </c>
      <c r="S624" s="20" t="s">
        <v>11150</v>
      </c>
      <c r="T624" s="20" t="s">
        <v>11150</v>
      </c>
      <c r="U624" s="20" t="s">
        <v>11150</v>
      </c>
      <c r="V624" s="20" t="s">
        <v>11150</v>
      </c>
      <c r="W624" s="20">
        <v>0</v>
      </c>
    </row>
    <row r="625" spans="1:23" x14ac:dyDescent="0.45">
      <c r="A625" s="20">
        <v>1000693</v>
      </c>
      <c r="B625" s="20" t="s">
        <v>9431</v>
      </c>
      <c r="C625" s="20" t="s">
        <v>13999</v>
      </c>
      <c r="D625" s="20">
        <v>1710797075</v>
      </c>
      <c r="E625" s="20" t="str">
        <f>VLOOKUP(A625,'REPORTE'!$A$1:$AG$1961,5,0)</f>
        <v>ECUATORIANO(A)</v>
      </c>
      <c r="F625" s="20" t="str">
        <f>VLOOKUP(A625,'REPORTE'!$A$1:$AG$1961,18,0)</f>
        <v>F</v>
      </c>
      <c r="G625" s="20" t="str">
        <f>VLOOKUP(A625,'REPORTE'!$A$1:$AG$1961,6,0)</f>
        <v>NACIONAL</v>
      </c>
      <c r="H625" s="20" t="str">
        <f>VLOOKUP(A625,'REPORTE'!$A$1:$AG$1961,30,0)</f>
        <v>Universitaria</v>
      </c>
      <c r="I625" s="20" t="str">
        <f>VLOOKUP(A625,'REPORTE'!$A$1:$AG$1961,31,0)</f>
        <v>PICHINCHA</v>
      </c>
      <c r="J625" s="20" t="str">
        <f>VLOOKUP(A625,'REPORTE'!$A$1:$AG$1961,32,0)</f>
        <v>QUITO</v>
      </c>
      <c r="K625" s="20" t="str">
        <f>VLOOKUP(A625,'REPORTE'!$A$1:$AG$1961,33,0)</f>
        <v>COTOCOLLAO</v>
      </c>
      <c r="L625" s="20" t="str">
        <f>VLOOKUP(K625,PROVINCIAS!$F$1:$G$1171,2,0)</f>
        <v>URBANA</v>
      </c>
      <c r="M625" s="20">
        <v>1000761</v>
      </c>
      <c r="N625" s="20" t="s">
        <v>15375</v>
      </c>
      <c r="O625" s="20">
        <v>44558</v>
      </c>
      <c r="P625" s="20">
        <v>2</v>
      </c>
      <c r="Q625" s="20" t="s">
        <v>11150</v>
      </c>
      <c r="R625" s="20" t="s">
        <v>11150</v>
      </c>
      <c r="S625" s="20" t="s">
        <v>11150</v>
      </c>
      <c r="T625" s="20" t="s">
        <v>11150</v>
      </c>
      <c r="U625" s="20" t="s">
        <v>11150</v>
      </c>
      <c r="V625" s="20" t="s">
        <v>11150</v>
      </c>
      <c r="W625" s="20">
        <v>2</v>
      </c>
    </row>
    <row r="626" spans="1:23" x14ac:dyDescent="0.45">
      <c r="A626" s="20">
        <v>1000689</v>
      </c>
      <c r="B626" s="20" t="s">
        <v>9431</v>
      </c>
      <c r="C626" s="20" t="s">
        <v>13998</v>
      </c>
      <c r="D626" s="20">
        <v>606437895</v>
      </c>
      <c r="E626" s="20" t="str">
        <f>VLOOKUP(A626,'REPORTE'!$A$1:$AG$1961,5,0)</f>
        <v>ECUATORIANO(A) INDIGENA</v>
      </c>
      <c r="F626" s="20" t="str">
        <f>VLOOKUP(A626,'REPORTE'!$A$1:$AG$1961,18,0)</f>
        <v>F</v>
      </c>
      <c r="G626" s="20" t="str">
        <f>VLOOKUP(A626,'REPORTE'!$A$1:$AG$1961,6,0)</f>
        <v>NACIONAL</v>
      </c>
      <c r="H626" s="20" t="str">
        <f>VLOOKUP(A626,'REPORTE'!$A$1:$AG$1961,30,0)</f>
        <v>Secundaria</v>
      </c>
      <c r="I626" s="20" t="str">
        <f>VLOOKUP(A626,'REPORTE'!$A$1:$AG$1961,31,0)</f>
        <v>CHIMBORAZO</v>
      </c>
      <c r="J626" s="20" t="str">
        <f>VLOOKUP(A626,'REPORTE'!$A$1:$AG$1961,32,0)</f>
        <v>RIOBAMBA</v>
      </c>
      <c r="K626" s="20" t="str">
        <f>VLOOKUP(A626,'REPORTE'!$A$1:$AG$1961,33,0)</f>
        <v>CACHA (CAB EN MACHANGARA)</v>
      </c>
      <c r="L626" s="20" t="str">
        <f>VLOOKUP(K626,PROVINCIAS!$F$1:$G$1171,2,0)</f>
        <v>RURAL</v>
      </c>
      <c r="M626" s="20">
        <v>1000762</v>
      </c>
      <c r="N626" s="20" t="s">
        <v>15374</v>
      </c>
      <c r="O626" s="20"/>
      <c r="P626" s="20">
        <v>92.57</v>
      </c>
      <c r="Q626" s="20" t="s">
        <v>11150</v>
      </c>
      <c r="R626" s="20" t="s">
        <v>11150</v>
      </c>
      <c r="S626" s="20" t="s">
        <v>11150</v>
      </c>
      <c r="T626" s="20" t="s">
        <v>11150</v>
      </c>
      <c r="U626" s="20" t="s">
        <v>11150</v>
      </c>
      <c r="V626" s="20" t="s">
        <v>11150</v>
      </c>
      <c r="W626" s="20">
        <v>92.57</v>
      </c>
    </row>
    <row r="627" spans="1:23" x14ac:dyDescent="0.45">
      <c r="A627" s="20">
        <v>1000695</v>
      </c>
      <c r="B627" s="20" t="s">
        <v>9431</v>
      </c>
      <c r="C627" s="20" t="s">
        <v>14000</v>
      </c>
      <c r="D627" s="20">
        <v>1710821776</v>
      </c>
      <c r="E627" s="20" t="str">
        <f>VLOOKUP(A627,'REPORTE'!$A$1:$AG$1961,5,0)</f>
        <v>ECUATORIANO(A)</v>
      </c>
      <c r="F627" s="20" t="str">
        <f>VLOOKUP(A627,'REPORTE'!$A$1:$AG$1961,18,0)</f>
        <v>F</v>
      </c>
      <c r="G627" s="20" t="str">
        <f>VLOOKUP(A627,'REPORTE'!$A$1:$AG$1961,6,0)</f>
        <v>NACIONAL</v>
      </c>
      <c r="H627" s="20" t="str">
        <f>VLOOKUP(A627,'REPORTE'!$A$1:$AG$1961,30,0)</f>
        <v>Universitaria</v>
      </c>
      <c r="I627" s="20" t="str">
        <f>VLOOKUP(A627,'REPORTE'!$A$1:$AG$1961,31,0)</f>
        <v>PICHINCHA</v>
      </c>
      <c r="J627" s="20" t="str">
        <f>VLOOKUP(A627,'REPORTE'!$A$1:$AG$1961,32,0)</f>
        <v>QUITO</v>
      </c>
      <c r="K627" s="20" t="str">
        <f>VLOOKUP(A627,'REPORTE'!$A$1:$AG$1961,33,0)</f>
        <v>POMASQUI</v>
      </c>
      <c r="L627" s="20" t="str">
        <f>VLOOKUP(K627,PROVINCIAS!$F$1:$G$1171,2,0)</f>
        <v>RURAL</v>
      </c>
      <c r="M627" s="20">
        <v>1000764</v>
      </c>
      <c r="N627" s="20" t="s">
        <v>15374</v>
      </c>
      <c r="O627" s="20"/>
      <c r="P627" s="20">
        <v>0.01</v>
      </c>
      <c r="Q627" s="20" t="s">
        <v>11150</v>
      </c>
      <c r="R627" s="20" t="s">
        <v>11150</v>
      </c>
      <c r="S627" s="20" t="s">
        <v>11150</v>
      </c>
      <c r="T627" s="20" t="s">
        <v>11150</v>
      </c>
      <c r="U627" s="20" t="s">
        <v>11150</v>
      </c>
      <c r="V627" s="20" t="s">
        <v>11150</v>
      </c>
      <c r="W627" s="20">
        <v>0.01</v>
      </c>
    </row>
    <row r="628" spans="1:23" x14ac:dyDescent="0.45">
      <c r="A628" s="20">
        <v>1000696</v>
      </c>
      <c r="B628" s="20" t="s">
        <v>9431</v>
      </c>
      <c r="C628" s="20" t="s">
        <v>9626</v>
      </c>
      <c r="D628" s="20">
        <v>1721000261</v>
      </c>
      <c r="E628" s="20" t="str">
        <f>VLOOKUP(A628,'REPORTE'!$A$1:$AG$1961,5,0)</f>
        <v>ECUATORIANO(A)</v>
      </c>
      <c r="F628" s="20" t="str">
        <f>VLOOKUP(A628,'REPORTE'!$A$1:$AG$1961,18,0)</f>
        <v>M</v>
      </c>
      <c r="G628" s="20" t="str">
        <f>VLOOKUP(A628,'REPORTE'!$A$1:$AG$1961,6,0)</f>
        <v>NACIONAL</v>
      </c>
      <c r="H628" s="20" t="str">
        <f>VLOOKUP(A628,'REPORTE'!$A$1:$AG$1961,30,0)</f>
        <v>Universitaria</v>
      </c>
      <c r="I628" s="20" t="str">
        <f>VLOOKUP(A628,'REPORTE'!$A$1:$AG$1961,31,0)</f>
        <v>PICHINCHA</v>
      </c>
      <c r="J628" s="20" t="str">
        <f>VLOOKUP(A628,'REPORTE'!$A$1:$AG$1961,32,0)</f>
        <v>QUITO</v>
      </c>
      <c r="K628" s="20" t="str">
        <f>VLOOKUP(A628,'REPORTE'!$A$1:$AG$1961,33,0)</f>
        <v>LA MAGDALENA</v>
      </c>
      <c r="L628" s="20" t="str">
        <f>VLOOKUP(K628,PROVINCIAS!$F$1:$G$1171,2,0)</f>
        <v>URBANA</v>
      </c>
      <c r="M628" s="20">
        <v>1000765</v>
      </c>
      <c r="N628" s="20" t="s">
        <v>15374</v>
      </c>
      <c r="O628" s="20"/>
      <c r="P628" s="20">
        <v>0</v>
      </c>
      <c r="Q628" s="20" t="s">
        <v>11150</v>
      </c>
      <c r="R628" s="20" t="s">
        <v>11150</v>
      </c>
      <c r="S628" s="20" t="s">
        <v>11150</v>
      </c>
      <c r="T628" s="20" t="s">
        <v>12306</v>
      </c>
      <c r="U628" s="20" t="s">
        <v>11150</v>
      </c>
      <c r="V628" s="20" t="s">
        <v>11150</v>
      </c>
      <c r="W628" s="20">
        <v>0.89</v>
      </c>
    </row>
    <row r="629" spans="1:23" x14ac:dyDescent="0.45">
      <c r="A629" s="20">
        <v>1000697</v>
      </c>
      <c r="B629" s="20" t="s">
        <v>9431</v>
      </c>
      <c r="C629" s="20" t="s">
        <v>14001</v>
      </c>
      <c r="D629" s="20">
        <v>605608926</v>
      </c>
      <c r="E629" s="20" t="str">
        <f>VLOOKUP(A629,'REPORTE'!$A$1:$AG$1961,5,0)</f>
        <v>ECUATORIANO(A) INDIGENA</v>
      </c>
      <c r="F629" s="20" t="str">
        <f>VLOOKUP(A629,'REPORTE'!$A$1:$AG$1961,18,0)</f>
        <v>F</v>
      </c>
      <c r="G629" s="20" t="str">
        <f>VLOOKUP(A629,'REPORTE'!$A$1:$AG$1961,6,0)</f>
        <v>NACIONAL</v>
      </c>
      <c r="H629" s="20" t="str">
        <f>VLOOKUP(A629,'REPORTE'!$A$1:$AG$1961,30,0)</f>
        <v>Secundaria</v>
      </c>
      <c r="I629" s="20" t="str">
        <f>VLOOKUP(A629,'REPORTE'!$A$1:$AG$1961,31,0)</f>
        <v>PICHINCHA</v>
      </c>
      <c r="J629" s="20" t="str">
        <f>VLOOKUP(A629,'REPORTE'!$A$1:$AG$1961,32,0)</f>
        <v>QUITO</v>
      </c>
      <c r="K629" s="20" t="str">
        <f>VLOOKUP(A629,'REPORTE'!$A$1:$AG$1961,33,0)</f>
        <v>COTOCOLLAO</v>
      </c>
      <c r="L629" s="20" t="str">
        <f>VLOOKUP(K629,PROVINCIAS!$F$1:$G$1171,2,0)</f>
        <v>URBANA</v>
      </c>
      <c r="M629" s="20">
        <v>1000766</v>
      </c>
      <c r="N629" s="20" t="s">
        <v>15374</v>
      </c>
      <c r="O629" s="20"/>
      <c r="P629" s="20">
        <v>8.52</v>
      </c>
      <c r="Q629" s="20" t="s">
        <v>11150</v>
      </c>
      <c r="R629" s="20" t="s">
        <v>11150</v>
      </c>
      <c r="S629" s="20" t="s">
        <v>11150</v>
      </c>
      <c r="T629" s="20" t="s">
        <v>11150</v>
      </c>
      <c r="U629" s="20" t="s">
        <v>11150</v>
      </c>
      <c r="V629" s="20" t="s">
        <v>11150</v>
      </c>
      <c r="W629" s="20">
        <v>8.52</v>
      </c>
    </row>
    <row r="630" spans="1:23" x14ac:dyDescent="0.45">
      <c r="A630" s="20">
        <v>1000698</v>
      </c>
      <c r="B630" s="20" t="s">
        <v>9431</v>
      </c>
      <c r="C630" s="20" t="s">
        <v>9790</v>
      </c>
      <c r="D630" s="20">
        <v>1727386854</v>
      </c>
      <c r="E630" s="20" t="str">
        <f>VLOOKUP(A630,'REPORTE'!$A$1:$AG$1961,5,0)</f>
        <v>ECUATORIANO(A)</v>
      </c>
      <c r="F630" s="20" t="str">
        <f>VLOOKUP(A630,'REPORTE'!$A$1:$AG$1961,18,0)</f>
        <v>M</v>
      </c>
      <c r="G630" s="20" t="str">
        <f>VLOOKUP(A630,'REPORTE'!$A$1:$AG$1961,6,0)</f>
        <v>NACIONAL</v>
      </c>
      <c r="H630" s="20" t="str">
        <f>VLOOKUP(A630,'REPORTE'!$A$1:$AG$1961,30,0)</f>
        <v>Secundaria</v>
      </c>
      <c r="I630" s="20" t="str">
        <f>VLOOKUP(A630,'REPORTE'!$A$1:$AG$1961,31,0)</f>
        <v>PICHINCHA</v>
      </c>
      <c r="J630" s="20" t="str">
        <f>VLOOKUP(A630,'REPORTE'!$A$1:$AG$1961,32,0)</f>
        <v>QUITO</v>
      </c>
      <c r="K630" s="20" t="str">
        <f>VLOOKUP(A630,'REPORTE'!$A$1:$AG$1961,33,0)</f>
        <v>LA MAGDALENA</v>
      </c>
      <c r="L630" s="20" t="str">
        <f>VLOOKUP(K630,PROVINCIAS!$F$1:$G$1171,2,0)</f>
        <v>URBANA</v>
      </c>
      <c r="M630" s="20">
        <v>1000767</v>
      </c>
      <c r="N630" s="20" t="s">
        <v>15374</v>
      </c>
      <c r="O630" s="20"/>
      <c r="P630" s="20">
        <v>0</v>
      </c>
      <c r="Q630" s="20" t="s">
        <v>11150</v>
      </c>
      <c r="R630" s="20" t="s">
        <v>11150</v>
      </c>
      <c r="S630" s="20" t="s">
        <v>11150</v>
      </c>
      <c r="T630" s="20" t="s">
        <v>11150</v>
      </c>
      <c r="U630" s="20" t="s">
        <v>11150</v>
      </c>
      <c r="V630" s="20" t="s">
        <v>11150</v>
      </c>
      <c r="W630" s="20">
        <v>0</v>
      </c>
    </row>
    <row r="631" spans="1:23" x14ac:dyDescent="0.45">
      <c r="A631" s="20">
        <v>1000699</v>
      </c>
      <c r="B631" s="20" t="s">
        <v>9431</v>
      </c>
      <c r="C631" s="20" t="s">
        <v>9617</v>
      </c>
      <c r="D631" s="20">
        <v>604342279</v>
      </c>
      <c r="E631" s="20" t="str">
        <f>VLOOKUP(A631,'REPORTE'!$A$1:$AG$1961,5,0)</f>
        <v>ECUATORIANO(A)</v>
      </c>
      <c r="F631" s="20" t="str">
        <f>VLOOKUP(A631,'REPORTE'!$A$1:$AG$1961,18,0)</f>
        <v>M</v>
      </c>
      <c r="G631" s="20" t="str">
        <f>VLOOKUP(A631,'REPORTE'!$A$1:$AG$1961,6,0)</f>
        <v>NACIONAL</v>
      </c>
      <c r="H631" s="20" t="str">
        <f>VLOOKUP(A631,'REPORTE'!$A$1:$AG$1961,30,0)</f>
        <v>Formación Técnica (Intermedia)</v>
      </c>
      <c r="I631" s="20" t="str">
        <f>VLOOKUP(A631,'REPORTE'!$A$1:$AG$1961,31,0)</f>
        <v>CHIMBORAZO</v>
      </c>
      <c r="J631" s="20" t="str">
        <f>VLOOKUP(A631,'REPORTE'!$A$1:$AG$1961,32,0)</f>
        <v>RIOBAMBA</v>
      </c>
      <c r="K631" s="20" t="str">
        <f>VLOOKUP(A631,'REPORTE'!$A$1:$AG$1961,33,0)</f>
        <v>VELOZ</v>
      </c>
      <c r="L631" s="20" t="str">
        <f>VLOOKUP(K631,PROVINCIAS!$F$1:$G$1171,2,0)</f>
        <v>URBANA</v>
      </c>
      <c r="M631" s="20">
        <v>1000768</v>
      </c>
      <c r="N631" s="20" t="s">
        <v>15374</v>
      </c>
      <c r="O631" s="20"/>
      <c r="P631" s="20">
        <v>0</v>
      </c>
      <c r="Q631" s="20" t="s">
        <v>11150</v>
      </c>
      <c r="R631" s="20" t="s">
        <v>11150</v>
      </c>
      <c r="S631" s="20" t="s">
        <v>11150</v>
      </c>
      <c r="T631" s="20" t="s">
        <v>11150</v>
      </c>
      <c r="U631" s="20" t="s">
        <v>11150</v>
      </c>
      <c r="V631" s="20" t="s">
        <v>11150</v>
      </c>
      <c r="W631" s="20">
        <v>0</v>
      </c>
    </row>
    <row r="632" spans="1:23" x14ac:dyDescent="0.45">
      <c r="A632" s="20">
        <v>1000700</v>
      </c>
      <c r="B632" s="20" t="s">
        <v>9431</v>
      </c>
      <c r="C632" s="20" t="s">
        <v>14002</v>
      </c>
      <c r="D632" s="20">
        <v>1712613999</v>
      </c>
      <c r="E632" s="20" t="str">
        <f>VLOOKUP(A632,'REPORTE'!$A$1:$AG$1961,5,0)</f>
        <v>ECUATORIANO(A)</v>
      </c>
      <c r="F632" s="20" t="str">
        <f>VLOOKUP(A632,'REPORTE'!$A$1:$AG$1961,18,0)</f>
        <v>M</v>
      </c>
      <c r="G632" s="20" t="str">
        <f>VLOOKUP(A632,'REPORTE'!$A$1:$AG$1961,6,0)</f>
        <v>NACIONAL</v>
      </c>
      <c r="H632" s="20" t="str">
        <f>VLOOKUP(A632,'REPORTE'!$A$1:$AG$1961,30,0)</f>
        <v>Secundaria</v>
      </c>
      <c r="I632" s="20" t="str">
        <f>VLOOKUP(A632,'REPORTE'!$A$1:$AG$1961,31,0)</f>
        <v>PICHINCHA</v>
      </c>
      <c r="J632" s="20" t="str">
        <f>VLOOKUP(A632,'REPORTE'!$A$1:$AG$1961,32,0)</f>
        <v>QUITO</v>
      </c>
      <c r="K632" s="20" t="str">
        <f>VLOOKUP(A632,'REPORTE'!$A$1:$AG$1961,33,0)</f>
        <v>SAN BLAS</v>
      </c>
      <c r="L632" s="20" t="str">
        <f>VLOOKUP(K632,PROVINCIAS!$F$1:$G$1171,2,0)</f>
        <v>URBANA</v>
      </c>
      <c r="M632" s="20">
        <v>1000769</v>
      </c>
      <c r="N632" s="20" t="s">
        <v>15375</v>
      </c>
      <c r="O632" s="20">
        <v>44559</v>
      </c>
      <c r="P632" s="20">
        <v>3</v>
      </c>
      <c r="Q632" s="20" t="s">
        <v>11150</v>
      </c>
      <c r="R632" s="20" t="s">
        <v>11150</v>
      </c>
      <c r="S632" s="20" t="s">
        <v>11150</v>
      </c>
      <c r="T632" s="20" t="s">
        <v>11150</v>
      </c>
      <c r="U632" s="20" t="s">
        <v>11150</v>
      </c>
      <c r="V632" s="20" t="s">
        <v>11150</v>
      </c>
      <c r="W632" s="20">
        <v>3</v>
      </c>
    </row>
    <row r="633" spans="1:23" x14ac:dyDescent="0.45">
      <c r="A633" s="20">
        <v>1000701</v>
      </c>
      <c r="B633" s="20" t="s">
        <v>9431</v>
      </c>
      <c r="C633" s="20" t="s">
        <v>9658</v>
      </c>
      <c r="D633" s="20">
        <v>1718572827</v>
      </c>
      <c r="E633" s="20" t="str">
        <f>VLOOKUP(A633,'REPORTE'!$A$1:$AG$1961,5,0)</f>
        <v>ECUATORIANO(A) INDIGENA</v>
      </c>
      <c r="F633" s="20" t="str">
        <f>VLOOKUP(A633,'REPORTE'!$A$1:$AG$1961,18,0)</f>
        <v>F</v>
      </c>
      <c r="G633" s="20" t="str">
        <f>VLOOKUP(A633,'REPORTE'!$A$1:$AG$1961,6,0)</f>
        <v>NACIONAL</v>
      </c>
      <c r="H633" s="20" t="str">
        <f>VLOOKUP(A633,'REPORTE'!$A$1:$AG$1961,30,0)</f>
        <v>Primaria</v>
      </c>
      <c r="I633" s="20" t="str">
        <f>VLOOKUP(A633,'REPORTE'!$A$1:$AG$1961,31,0)</f>
        <v>CHIMBORAZO</v>
      </c>
      <c r="J633" s="20" t="str">
        <f>VLOOKUP(A633,'REPORTE'!$A$1:$AG$1961,32,0)</f>
        <v>COLTA</v>
      </c>
      <c r="K633" s="20" t="str">
        <f>VLOOKUP(A633,'REPORTE'!$A$1:$AG$1961,33,0)</f>
        <v>CAJABAMBA</v>
      </c>
      <c r="L633" s="20" t="str">
        <f>VLOOKUP(K633,PROVINCIAS!$F$1:$G$1171,2,0)</f>
        <v>URBANA</v>
      </c>
      <c r="M633" s="20">
        <v>1000770</v>
      </c>
      <c r="N633" s="20" t="s">
        <v>15374</v>
      </c>
      <c r="O633" s="20"/>
      <c r="P633" s="20">
        <v>0</v>
      </c>
      <c r="Q633" s="20" t="s">
        <v>11150</v>
      </c>
      <c r="R633" s="20" t="s">
        <v>11150</v>
      </c>
      <c r="S633" s="20" t="s">
        <v>11150</v>
      </c>
      <c r="T633" s="20" t="s">
        <v>11150</v>
      </c>
      <c r="U633" s="20" t="s">
        <v>11150</v>
      </c>
      <c r="V633" s="20" t="s">
        <v>11150</v>
      </c>
      <c r="W633" s="20">
        <v>0</v>
      </c>
    </row>
    <row r="634" spans="1:23" x14ac:dyDescent="0.45">
      <c r="A634" s="20">
        <v>1000702</v>
      </c>
      <c r="B634" s="20" t="s">
        <v>9431</v>
      </c>
      <c r="C634" s="20" t="s">
        <v>14003</v>
      </c>
      <c r="D634" s="20">
        <v>1720297843</v>
      </c>
      <c r="E634" s="20" t="str">
        <f>VLOOKUP(A634,'REPORTE'!$A$1:$AG$1961,5,0)</f>
        <v>ECUATORIANO(A) INDIGENA</v>
      </c>
      <c r="F634" s="20" t="str">
        <f>VLOOKUP(A634,'REPORTE'!$A$1:$AG$1961,18,0)</f>
        <v>M</v>
      </c>
      <c r="G634" s="20" t="str">
        <f>VLOOKUP(A634,'REPORTE'!$A$1:$AG$1961,6,0)</f>
        <v>NACIONAL</v>
      </c>
      <c r="H634" s="20" t="str">
        <f>VLOOKUP(A634,'REPORTE'!$A$1:$AG$1961,30,0)</f>
        <v>Secundaria</v>
      </c>
      <c r="I634" s="20" t="str">
        <f>VLOOKUP(A634,'REPORTE'!$A$1:$AG$1961,31,0)</f>
        <v>CHIMBORAZO</v>
      </c>
      <c r="J634" s="20" t="str">
        <f>VLOOKUP(A634,'REPORTE'!$A$1:$AG$1961,32,0)</f>
        <v>COLTA</v>
      </c>
      <c r="K634" s="20" t="str">
        <f>VLOOKUP(A634,'REPORTE'!$A$1:$AG$1961,33,0)</f>
        <v>SICALPA</v>
      </c>
      <c r="L634" s="20" t="str">
        <f>VLOOKUP(K634,PROVINCIAS!$F$1:$G$1171,2,0)</f>
        <v>URBANA</v>
      </c>
      <c r="M634" s="20">
        <v>1000771</v>
      </c>
      <c r="N634" s="20" t="s">
        <v>15375</v>
      </c>
      <c r="O634" s="20">
        <v>44560</v>
      </c>
      <c r="P634" s="20">
        <v>2</v>
      </c>
      <c r="Q634" s="20" t="s">
        <v>11150</v>
      </c>
      <c r="R634" s="20" t="s">
        <v>11150</v>
      </c>
      <c r="S634" s="20" t="s">
        <v>11150</v>
      </c>
      <c r="T634" s="20" t="s">
        <v>11150</v>
      </c>
      <c r="U634" s="20" t="s">
        <v>11150</v>
      </c>
      <c r="V634" s="20" t="s">
        <v>11150</v>
      </c>
      <c r="W634" s="20">
        <v>2</v>
      </c>
    </row>
    <row r="635" spans="1:23" x14ac:dyDescent="0.45">
      <c r="A635" s="20">
        <v>1000703</v>
      </c>
      <c r="B635" s="20" t="s">
        <v>9431</v>
      </c>
      <c r="C635" s="20" t="s">
        <v>9858</v>
      </c>
      <c r="D635" s="20">
        <v>1313434431</v>
      </c>
      <c r="E635" s="20" t="str">
        <f>VLOOKUP(A635,'REPORTE'!$A$1:$AG$1961,5,0)</f>
        <v>ECUATORIANO(A)</v>
      </c>
      <c r="F635" s="20" t="str">
        <f>VLOOKUP(A635,'REPORTE'!$A$1:$AG$1961,18,0)</f>
        <v>M</v>
      </c>
      <c r="G635" s="20" t="str">
        <f>VLOOKUP(A635,'REPORTE'!$A$1:$AG$1961,6,0)</f>
        <v>NACIONAL</v>
      </c>
      <c r="H635" s="20" t="str">
        <f>VLOOKUP(A635,'REPORTE'!$A$1:$AG$1961,30,0)</f>
        <v>Primaria</v>
      </c>
      <c r="I635" s="20" t="str">
        <f>VLOOKUP(A635,'REPORTE'!$A$1:$AG$1961,31,0)</f>
        <v>MANABI</v>
      </c>
      <c r="J635" s="20" t="str">
        <f>VLOOKUP(A635,'REPORTE'!$A$1:$AG$1961,32,0)</f>
        <v>CHONE</v>
      </c>
      <c r="K635" s="20" t="str">
        <f>VLOOKUP(A635,'REPORTE'!$A$1:$AG$1961,33,0)</f>
        <v>CHONE</v>
      </c>
      <c r="L635" s="20" t="str">
        <f>VLOOKUP(K635,PROVINCIAS!$F$1:$G$1171,2,0)</f>
        <v>URBANA</v>
      </c>
      <c r="M635" s="20">
        <v>1000772</v>
      </c>
      <c r="N635" s="20" t="s">
        <v>15374</v>
      </c>
      <c r="O635" s="20"/>
      <c r="P635" s="20">
        <v>0</v>
      </c>
      <c r="Q635" s="20" t="s">
        <v>11150</v>
      </c>
      <c r="R635" s="20" t="s">
        <v>11150</v>
      </c>
      <c r="S635" s="20" t="s">
        <v>11150</v>
      </c>
      <c r="T635" s="20" t="s">
        <v>11150</v>
      </c>
      <c r="U635" s="20" t="s">
        <v>11150</v>
      </c>
      <c r="V635" s="20" t="s">
        <v>11150</v>
      </c>
      <c r="W635" s="20">
        <v>0</v>
      </c>
    </row>
    <row r="636" spans="1:23" x14ac:dyDescent="0.45">
      <c r="A636" s="20">
        <v>1000704</v>
      </c>
      <c r="B636" s="20" t="s">
        <v>9431</v>
      </c>
      <c r="C636" s="20" t="s">
        <v>14004</v>
      </c>
      <c r="D636" s="20">
        <v>1727454876</v>
      </c>
      <c r="E636" s="20" t="str">
        <f>VLOOKUP(A636,'REPORTE'!$A$1:$AG$1961,5,0)</f>
        <v>ECUATORIANO(A) INDIGENA</v>
      </c>
      <c r="F636" s="20" t="str">
        <f>VLOOKUP(A636,'REPORTE'!$A$1:$AG$1961,18,0)</f>
        <v>M</v>
      </c>
      <c r="G636" s="20" t="str">
        <f>VLOOKUP(A636,'REPORTE'!$A$1:$AG$1961,6,0)</f>
        <v>NACIONAL</v>
      </c>
      <c r="H636" s="20" t="str">
        <f>VLOOKUP(A636,'REPORTE'!$A$1:$AG$1961,30,0)</f>
        <v>Secundaria</v>
      </c>
      <c r="I636" s="20" t="str">
        <f>VLOOKUP(A636,'REPORTE'!$A$1:$AG$1961,31,0)</f>
        <v>PICHINCHA</v>
      </c>
      <c r="J636" s="20" t="str">
        <f>VLOOKUP(A636,'REPORTE'!$A$1:$AG$1961,32,0)</f>
        <v>QUITO</v>
      </c>
      <c r="K636" s="20" t="str">
        <f>VLOOKUP(A636,'REPORTE'!$A$1:$AG$1961,33,0)</f>
        <v>COTOCOLLAO</v>
      </c>
      <c r="L636" s="20" t="str">
        <f>VLOOKUP(K636,PROVINCIAS!$F$1:$G$1171,2,0)</f>
        <v>URBANA</v>
      </c>
      <c r="M636" s="20">
        <v>1000773</v>
      </c>
      <c r="N636" s="20" t="s">
        <v>15375</v>
      </c>
      <c r="O636" s="20">
        <v>44562</v>
      </c>
      <c r="P636" s="20">
        <v>3</v>
      </c>
      <c r="Q636" s="20" t="s">
        <v>11150</v>
      </c>
      <c r="R636" s="20" t="s">
        <v>11150</v>
      </c>
      <c r="S636" s="20" t="s">
        <v>11150</v>
      </c>
      <c r="T636" s="20" t="s">
        <v>11150</v>
      </c>
      <c r="U636" s="20" t="s">
        <v>11150</v>
      </c>
      <c r="V636" s="20" t="s">
        <v>11150</v>
      </c>
      <c r="W636" s="20">
        <v>3</v>
      </c>
    </row>
    <row r="637" spans="1:23" x14ac:dyDescent="0.45">
      <c r="A637" s="20">
        <v>1000705</v>
      </c>
      <c r="B637" s="20" t="s">
        <v>9431</v>
      </c>
      <c r="C637" s="20" t="s">
        <v>14005</v>
      </c>
      <c r="D637" s="20">
        <v>1710415462</v>
      </c>
      <c r="E637" s="20" t="str">
        <f>VLOOKUP(A637,'REPORTE'!$A$1:$AG$1961,5,0)</f>
        <v>ECUATORIANO(A)</v>
      </c>
      <c r="F637" s="20" t="str">
        <f>VLOOKUP(A637,'REPORTE'!$A$1:$AG$1961,18,0)</f>
        <v>F</v>
      </c>
      <c r="G637" s="20" t="str">
        <f>VLOOKUP(A637,'REPORTE'!$A$1:$AG$1961,6,0)</f>
        <v>NACIONAL</v>
      </c>
      <c r="H637" s="20" t="str">
        <f>VLOOKUP(A637,'REPORTE'!$A$1:$AG$1961,30,0)</f>
        <v>Secundaria</v>
      </c>
      <c r="I637" s="20" t="str">
        <f>VLOOKUP(A637,'REPORTE'!$A$1:$AG$1961,31,0)</f>
        <v>PICHINCHA</v>
      </c>
      <c r="J637" s="20" t="str">
        <f>VLOOKUP(A637,'REPORTE'!$A$1:$AG$1961,32,0)</f>
        <v>QUITO</v>
      </c>
      <c r="K637" s="20" t="str">
        <f>VLOOKUP(A637,'REPORTE'!$A$1:$AG$1961,33,0)</f>
        <v>CHILLOGALLO</v>
      </c>
      <c r="L637" s="20" t="str">
        <f>VLOOKUP(K637,PROVINCIAS!$F$1:$G$1171,2,0)</f>
        <v>URBANA</v>
      </c>
      <c r="M637" s="20">
        <v>1000774</v>
      </c>
      <c r="N637" s="20" t="s">
        <v>15375</v>
      </c>
      <c r="O637" s="20">
        <v>44562</v>
      </c>
      <c r="P637" s="20">
        <v>1</v>
      </c>
      <c r="Q637" s="20" t="s">
        <v>11150</v>
      </c>
      <c r="R637" s="20" t="s">
        <v>11150</v>
      </c>
      <c r="S637" s="20" t="s">
        <v>11150</v>
      </c>
      <c r="T637" s="20" t="s">
        <v>11150</v>
      </c>
      <c r="U637" s="20" t="s">
        <v>11150</v>
      </c>
      <c r="V637" s="20" t="s">
        <v>11150</v>
      </c>
      <c r="W637" s="20">
        <v>1</v>
      </c>
    </row>
    <row r="638" spans="1:23" x14ac:dyDescent="0.45">
      <c r="A638" s="20">
        <v>1000706</v>
      </c>
      <c r="B638" s="20" t="s">
        <v>9431</v>
      </c>
      <c r="C638" s="20" t="s">
        <v>14006</v>
      </c>
      <c r="D638" s="20">
        <v>601299985</v>
      </c>
      <c r="E638" s="20" t="str">
        <f>VLOOKUP(A638,'REPORTE'!$A$1:$AG$1961,5,0)</f>
        <v>ECUATORIANO(A) INDIGENA</v>
      </c>
      <c r="F638" s="20" t="str">
        <f>VLOOKUP(A638,'REPORTE'!$A$1:$AG$1961,18,0)</f>
        <v>F</v>
      </c>
      <c r="G638" s="20" t="str">
        <f>VLOOKUP(A638,'REPORTE'!$A$1:$AG$1961,6,0)</f>
        <v>NACIONAL</v>
      </c>
      <c r="H638" s="20" t="str">
        <f>VLOOKUP(A638,'REPORTE'!$A$1:$AG$1961,30,0)</f>
        <v>Ninguna</v>
      </c>
      <c r="I638" s="20" t="str">
        <f>VLOOKUP(A638,'REPORTE'!$A$1:$AG$1961,31,0)</f>
        <v>PICHINCHA</v>
      </c>
      <c r="J638" s="20" t="str">
        <f>VLOOKUP(A638,'REPORTE'!$A$1:$AG$1961,32,0)</f>
        <v>QUITO</v>
      </c>
      <c r="K638" s="20" t="str">
        <f>VLOOKUP(A638,'REPORTE'!$A$1:$AG$1961,33,0)</f>
        <v>COTOCOLLAO</v>
      </c>
      <c r="L638" s="20" t="str">
        <f>VLOOKUP(K638,PROVINCIAS!$F$1:$G$1171,2,0)</f>
        <v>URBANA</v>
      </c>
      <c r="M638" s="20">
        <v>1000775</v>
      </c>
      <c r="N638" s="20" t="s">
        <v>15374</v>
      </c>
      <c r="O638" s="20"/>
      <c r="P638" s="20">
        <v>0</v>
      </c>
      <c r="Q638" s="20" t="s">
        <v>11150</v>
      </c>
      <c r="R638" s="20" t="s">
        <v>11150</v>
      </c>
      <c r="S638" s="20" t="s">
        <v>11150</v>
      </c>
      <c r="T638" s="20" t="s">
        <v>11150</v>
      </c>
      <c r="U638" s="20" t="s">
        <v>11150</v>
      </c>
      <c r="V638" s="20" t="s">
        <v>11150</v>
      </c>
      <c r="W638" s="20">
        <v>0</v>
      </c>
    </row>
    <row r="639" spans="1:23" x14ac:dyDescent="0.45">
      <c r="A639" s="20">
        <v>1000707</v>
      </c>
      <c r="B639" s="20" t="s">
        <v>9431</v>
      </c>
      <c r="C639" s="20" t="s">
        <v>9627</v>
      </c>
      <c r="D639" s="20">
        <v>1750480335</v>
      </c>
      <c r="E639" s="20" t="str">
        <f>VLOOKUP(A639,'REPORTE'!$A$1:$AG$1961,5,0)</f>
        <v>ECUATORIANO(A) INDIGENA</v>
      </c>
      <c r="F639" s="20" t="str">
        <f>VLOOKUP(A639,'REPORTE'!$A$1:$AG$1961,18,0)</f>
        <v>F</v>
      </c>
      <c r="G639" s="20" t="str">
        <f>VLOOKUP(A639,'REPORTE'!$A$1:$AG$1961,6,0)</f>
        <v>NACIONAL</v>
      </c>
      <c r="H639" s="20" t="str">
        <f>VLOOKUP(A639,'REPORTE'!$A$1:$AG$1961,30,0)</f>
        <v>Primaria</v>
      </c>
      <c r="I639" s="20" t="str">
        <f>VLOOKUP(A639,'REPORTE'!$A$1:$AG$1961,31,0)</f>
        <v>PICHINCHA</v>
      </c>
      <c r="J639" s="20" t="str">
        <f>VLOOKUP(A639,'REPORTE'!$A$1:$AG$1961,32,0)</f>
        <v>QUITO</v>
      </c>
      <c r="K639" s="20" t="str">
        <f>VLOOKUP(A639,'REPORTE'!$A$1:$AG$1961,33,0)</f>
        <v>COTOCOLLAO</v>
      </c>
      <c r="L639" s="20" t="str">
        <f>VLOOKUP(K639,PROVINCIAS!$F$1:$G$1171,2,0)</f>
        <v>URBANA</v>
      </c>
      <c r="M639" s="20">
        <v>1000776</v>
      </c>
      <c r="N639" s="20" t="s">
        <v>15374</v>
      </c>
      <c r="O639" s="20"/>
      <c r="P639" s="20">
        <v>438.18</v>
      </c>
      <c r="Q639" s="20" t="s">
        <v>11150</v>
      </c>
      <c r="R639" s="20" t="s">
        <v>11150</v>
      </c>
      <c r="S639" s="20" t="s">
        <v>11150</v>
      </c>
      <c r="T639" s="20" t="s">
        <v>11150</v>
      </c>
      <c r="U639" s="20" t="s">
        <v>11150</v>
      </c>
      <c r="V639" s="20" t="s">
        <v>11150</v>
      </c>
      <c r="W639" s="20">
        <v>438.18</v>
      </c>
    </row>
    <row r="640" spans="1:23" x14ac:dyDescent="0.45">
      <c r="A640" s="20">
        <v>1000708</v>
      </c>
      <c r="B640" s="20" t="s">
        <v>9431</v>
      </c>
      <c r="C640" s="20" t="s">
        <v>9747</v>
      </c>
      <c r="D640" s="20">
        <v>603825308</v>
      </c>
      <c r="E640" s="20" t="str">
        <f>VLOOKUP(A640,'REPORTE'!$A$1:$AG$1961,5,0)</f>
        <v>ECUATORIANO(A) INDIGENA</v>
      </c>
      <c r="F640" s="20" t="str">
        <f>VLOOKUP(A640,'REPORTE'!$A$1:$AG$1961,18,0)</f>
        <v>F</v>
      </c>
      <c r="G640" s="20" t="str">
        <f>VLOOKUP(A640,'REPORTE'!$A$1:$AG$1961,6,0)</f>
        <v>NACIONAL</v>
      </c>
      <c r="H640" s="20" t="str">
        <f>VLOOKUP(A640,'REPORTE'!$A$1:$AG$1961,30,0)</f>
        <v>Secundaria</v>
      </c>
      <c r="I640" s="20" t="str">
        <f>VLOOKUP(A640,'REPORTE'!$A$1:$AG$1961,31,0)</f>
        <v>CHIMBORAZO</v>
      </c>
      <c r="J640" s="20" t="str">
        <f>VLOOKUP(A640,'REPORTE'!$A$1:$AG$1961,32,0)</f>
        <v>RIOBAMBA</v>
      </c>
      <c r="K640" s="20" t="str">
        <f>VLOOKUP(A640,'REPORTE'!$A$1:$AG$1961,33,0)</f>
        <v>PUNGALA</v>
      </c>
      <c r="L640" s="20" t="str">
        <f>VLOOKUP(K640,PROVINCIAS!$F$1:$G$1171,2,0)</f>
        <v>RURAL</v>
      </c>
      <c r="M640" s="20">
        <v>1000777</v>
      </c>
      <c r="N640" s="20" t="s">
        <v>15374</v>
      </c>
      <c r="O640" s="20"/>
      <c r="P640" s="20">
        <v>3.2</v>
      </c>
      <c r="Q640" s="20" t="s">
        <v>11150</v>
      </c>
      <c r="R640" s="20" t="s">
        <v>11150</v>
      </c>
      <c r="S640" s="20" t="s">
        <v>11150</v>
      </c>
      <c r="T640" s="20" t="s">
        <v>11150</v>
      </c>
      <c r="U640" s="20" t="s">
        <v>11150</v>
      </c>
      <c r="V640" s="20" t="s">
        <v>11150</v>
      </c>
      <c r="W640" s="20">
        <v>3.2</v>
      </c>
    </row>
    <row r="641" spans="1:23" x14ac:dyDescent="0.45">
      <c r="A641" s="20">
        <v>1000710</v>
      </c>
      <c r="B641" s="20" t="s">
        <v>9431</v>
      </c>
      <c r="C641" s="20" t="s">
        <v>14007</v>
      </c>
      <c r="D641" s="20">
        <v>603334350</v>
      </c>
      <c r="E641" s="20" t="str">
        <f>VLOOKUP(A641,'REPORTE'!$A$1:$AG$1961,5,0)</f>
        <v>ECUATORIANO(A)</v>
      </c>
      <c r="F641" s="20" t="str">
        <f>VLOOKUP(A641,'REPORTE'!$A$1:$AG$1961,18,0)</f>
        <v>F</v>
      </c>
      <c r="G641" s="20" t="str">
        <f>VLOOKUP(A641,'REPORTE'!$A$1:$AG$1961,6,0)</f>
        <v>NACIONAL</v>
      </c>
      <c r="H641" s="20" t="str">
        <f>VLOOKUP(A641,'REPORTE'!$A$1:$AG$1961,30,0)</f>
        <v>Universitaria</v>
      </c>
      <c r="I641" s="20" t="str">
        <f>VLOOKUP(A641,'REPORTE'!$A$1:$AG$1961,31,0)</f>
        <v>CHIMBORAZO</v>
      </c>
      <c r="J641" s="20" t="str">
        <f>VLOOKUP(A641,'REPORTE'!$A$1:$AG$1961,32,0)</f>
        <v>RIOBAMBA</v>
      </c>
      <c r="K641" s="20" t="str">
        <f>VLOOKUP(A641,'REPORTE'!$A$1:$AG$1961,33,0)</f>
        <v>YARUQUIES</v>
      </c>
      <c r="L641" s="20" t="str">
        <f>VLOOKUP(K641,PROVINCIAS!$F$1:$G$1171,2,0)</f>
        <v>URBANA</v>
      </c>
      <c r="M641" s="20">
        <v>1000779</v>
      </c>
      <c r="N641" s="20" t="s">
        <v>15374</v>
      </c>
      <c r="O641" s="20"/>
      <c r="P641" s="20">
        <v>0.86</v>
      </c>
      <c r="Q641" s="20" t="s">
        <v>11150</v>
      </c>
      <c r="R641" s="20" t="s">
        <v>11150</v>
      </c>
      <c r="S641" s="20" t="s">
        <v>11150</v>
      </c>
      <c r="T641" s="20" t="s">
        <v>11150</v>
      </c>
      <c r="U641" s="20" t="s">
        <v>11150</v>
      </c>
      <c r="V641" s="20" t="s">
        <v>11150</v>
      </c>
      <c r="W641" s="20">
        <v>0.86</v>
      </c>
    </row>
    <row r="642" spans="1:23" x14ac:dyDescent="0.45">
      <c r="A642" s="20">
        <v>1000712</v>
      </c>
      <c r="B642" s="20" t="s">
        <v>9431</v>
      </c>
      <c r="C642" s="20" t="s">
        <v>9741</v>
      </c>
      <c r="D642" s="20">
        <v>1713392387</v>
      </c>
      <c r="E642" s="20" t="str">
        <f>VLOOKUP(A642,'REPORTE'!$A$1:$AG$1961,5,0)</f>
        <v>ECUATORIANO(A)</v>
      </c>
      <c r="F642" s="20" t="str">
        <f>VLOOKUP(A642,'REPORTE'!$A$1:$AG$1961,18,0)</f>
        <v>F</v>
      </c>
      <c r="G642" s="20" t="str">
        <f>VLOOKUP(A642,'REPORTE'!$A$1:$AG$1961,6,0)</f>
        <v>NACIONAL</v>
      </c>
      <c r="H642" s="20" t="str">
        <f>VLOOKUP(A642,'REPORTE'!$A$1:$AG$1961,30,0)</f>
        <v>Universitaria</v>
      </c>
      <c r="I642" s="20" t="str">
        <f>VLOOKUP(A642,'REPORTE'!$A$1:$AG$1961,31,0)</f>
        <v>PICHINCHA</v>
      </c>
      <c r="J642" s="20" t="str">
        <f>VLOOKUP(A642,'REPORTE'!$A$1:$AG$1961,32,0)</f>
        <v>QUITO</v>
      </c>
      <c r="K642" s="20" t="str">
        <f>VLOOKUP(A642,'REPORTE'!$A$1:$AG$1961,33,0)</f>
        <v>SAN BLAS</v>
      </c>
      <c r="L642" s="20" t="str">
        <f>VLOOKUP(K642,PROVINCIAS!$F$1:$G$1171,2,0)</f>
        <v>URBANA</v>
      </c>
      <c r="M642" s="20">
        <v>1000781</v>
      </c>
      <c r="N642" s="20" t="s">
        <v>15374</v>
      </c>
      <c r="O642" s="20"/>
      <c r="P642" s="20">
        <v>0.02</v>
      </c>
      <c r="Q642" s="20" t="s">
        <v>11150</v>
      </c>
      <c r="R642" s="20" t="s">
        <v>11150</v>
      </c>
      <c r="S642" s="20" t="s">
        <v>11150</v>
      </c>
      <c r="T642" s="20" t="s">
        <v>12380</v>
      </c>
      <c r="U642" s="20" t="s">
        <v>11150</v>
      </c>
      <c r="V642" s="20" t="s">
        <v>11150</v>
      </c>
      <c r="W642" s="20">
        <v>50.02</v>
      </c>
    </row>
    <row r="643" spans="1:23" x14ac:dyDescent="0.45">
      <c r="A643" s="20">
        <v>1000713</v>
      </c>
      <c r="B643" s="20" t="s">
        <v>9431</v>
      </c>
      <c r="C643" s="20" t="s">
        <v>9912</v>
      </c>
      <c r="D643" s="20">
        <v>1719199455</v>
      </c>
      <c r="E643" s="20" t="str">
        <f>VLOOKUP(A643,'REPORTE'!$A$1:$AG$1961,5,0)</f>
        <v>ECUATORIANO(A) INDIGENA</v>
      </c>
      <c r="F643" s="20" t="str">
        <f>VLOOKUP(A643,'REPORTE'!$A$1:$AG$1961,18,0)</f>
        <v>M</v>
      </c>
      <c r="G643" s="20" t="str">
        <f>VLOOKUP(A643,'REPORTE'!$A$1:$AG$1961,6,0)</f>
        <v>NACIONAL</v>
      </c>
      <c r="H643" s="20" t="str">
        <f>VLOOKUP(A643,'REPORTE'!$A$1:$AG$1961,30,0)</f>
        <v>Secundaria</v>
      </c>
      <c r="I643" s="20" t="str">
        <f>VLOOKUP(A643,'REPORTE'!$A$1:$AG$1961,31,0)</f>
        <v>PICHINCHA</v>
      </c>
      <c r="J643" s="20" t="str">
        <f>VLOOKUP(A643,'REPORTE'!$A$1:$AG$1961,32,0)</f>
        <v>QUITO</v>
      </c>
      <c r="K643" s="20" t="str">
        <f>VLOOKUP(A643,'REPORTE'!$A$1:$AG$1961,33,0)</f>
        <v>LA LIBERTAD</v>
      </c>
      <c r="L643" s="20" t="str">
        <f>VLOOKUP(K643,PROVINCIAS!$F$1:$G$1171,2,0)</f>
        <v>RURAL</v>
      </c>
      <c r="M643" s="20">
        <v>1000782</v>
      </c>
      <c r="N643" s="20" t="s">
        <v>15374</v>
      </c>
      <c r="O643" s="20"/>
      <c r="P643" s="20">
        <v>3043.63</v>
      </c>
      <c r="Q643" s="20" t="s">
        <v>11150</v>
      </c>
      <c r="R643" s="20" t="s">
        <v>11150</v>
      </c>
      <c r="S643" s="20" t="s">
        <v>11150</v>
      </c>
      <c r="T643" s="20" t="s">
        <v>11150</v>
      </c>
      <c r="U643" s="20" t="s">
        <v>11150</v>
      </c>
      <c r="V643" s="20" t="s">
        <v>12343</v>
      </c>
      <c r="W643" s="20">
        <v>3043.63</v>
      </c>
    </row>
    <row r="644" spans="1:23" x14ac:dyDescent="0.45">
      <c r="A644" s="20">
        <v>1000478</v>
      </c>
      <c r="B644" s="20" t="s">
        <v>9431</v>
      </c>
      <c r="C644" s="20" t="s">
        <v>13874</v>
      </c>
      <c r="D644" s="20">
        <v>401628508</v>
      </c>
      <c r="E644" s="20" t="str">
        <f>VLOOKUP(A644,'REPORTE'!$A$1:$AG$1961,5,0)</f>
        <v>ECUATORIANO(A)</v>
      </c>
      <c r="F644" s="20" t="str">
        <f>VLOOKUP(A644,'REPORTE'!$A$1:$AG$1961,18,0)</f>
        <v>F</v>
      </c>
      <c r="G644" s="20" t="str">
        <f>VLOOKUP(A644,'REPORTE'!$A$1:$AG$1961,6,0)</f>
        <v>NACIONAL</v>
      </c>
      <c r="H644" s="20" t="str">
        <f>VLOOKUP(A644,'REPORTE'!$A$1:$AG$1961,30,0)</f>
        <v>Secundaria</v>
      </c>
      <c r="I644" s="20" t="str">
        <f>VLOOKUP(A644,'REPORTE'!$A$1:$AG$1961,31,0)</f>
        <v>CARCHI</v>
      </c>
      <c r="J644" s="20" t="str">
        <f>VLOOKUP(A644,'REPORTE'!$A$1:$AG$1961,32,0)</f>
        <v>MONTUFAR</v>
      </c>
      <c r="K644" s="20" t="str">
        <f>VLOOKUP(A644,'REPORTE'!$A$1:$AG$1961,33,0)</f>
        <v>GONZALEZ SUAREZ</v>
      </c>
      <c r="L644" s="20" t="str">
        <f>VLOOKUP(K644,PROVINCIAS!$F$1:$G$1171,2,0)</f>
        <v>URBANA</v>
      </c>
      <c r="M644" s="20">
        <v>1000783</v>
      </c>
      <c r="N644" s="20" t="s">
        <v>15374</v>
      </c>
      <c r="O644" s="20"/>
      <c r="P644" s="20">
        <v>3.81</v>
      </c>
      <c r="Q644" s="20" t="s">
        <v>11150</v>
      </c>
      <c r="R644" s="20" t="s">
        <v>11150</v>
      </c>
      <c r="S644" s="20" t="s">
        <v>11150</v>
      </c>
      <c r="T644" s="20" t="s">
        <v>11150</v>
      </c>
      <c r="U644" s="20" t="s">
        <v>11150</v>
      </c>
      <c r="V644" s="20" t="s">
        <v>11150</v>
      </c>
      <c r="W644" s="20">
        <v>3.81</v>
      </c>
    </row>
    <row r="645" spans="1:23" x14ac:dyDescent="0.45">
      <c r="A645" s="20">
        <v>1000714</v>
      </c>
      <c r="B645" s="20" t="s">
        <v>9431</v>
      </c>
      <c r="C645" s="20" t="s">
        <v>14009</v>
      </c>
      <c r="D645" s="20">
        <v>917713232</v>
      </c>
      <c r="E645" s="20" t="str">
        <f>VLOOKUP(A645,'REPORTE'!$A$1:$AG$1961,5,0)</f>
        <v>ECUATORIANO(A)</v>
      </c>
      <c r="F645" s="20" t="str">
        <f>VLOOKUP(A645,'REPORTE'!$A$1:$AG$1961,18,0)</f>
        <v>M</v>
      </c>
      <c r="G645" s="20" t="str">
        <f>VLOOKUP(A645,'REPORTE'!$A$1:$AG$1961,6,0)</f>
        <v>NACIONAL</v>
      </c>
      <c r="H645" s="20" t="str">
        <f>VLOOKUP(A645,'REPORTE'!$A$1:$AG$1961,30,0)</f>
        <v>Secundaria</v>
      </c>
      <c r="I645" s="20" t="str">
        <f>VLOOKUP(A645,'REPORTE'!$A$1:$AG$1961,31,0)</f>
        <v>GUAYAS</v>
      </c>
      <c r="J645" s="20" t="str">
        <f>VLOOKUP(A645,'REPORTE'!$A$1:$AG$1961,32,0)</f>
        <v>MILAGRO</v>
      </c>
      <c r="K645" s="20" t="str">
        <f>VLOOKUP(A645,'REPORTE'!$A$1:$AG$1961,33,0)</f>
        <v>MARISCAL SUCRE</v>
      </c>
      <c r="L645" s="20" t="str">
        <f>VLOOKUP(K645,PROVINCIAS!$F$1:$G$1171,2,0)</f>
        <v>RURAL</v>
      </c>
      <c r="M645" s="20">
        <v>1000784</v>
      </c>
      <c r="N645" s="20" t="s">
        <v>15374</v>
      </c>
      <c r="O645" s="20"/>
      <c r="P645" s="20">
        <v>55.02</v>
      </c>
      <c r="Q645" s="20" t="s">
        <v>11150</v>
      </c>
      <c r="R645" s="20" t="s">
        <v>11150</v>
      </c>
      <c r="S645" s="20" t="s">
        <v>11150</v>
      </c>
      <c r="T645" s="20" t="s">
        <v>11150</v>
      </c>
      <c r="U645" s="20" t="s">
        <v>11150</v>
      </c>
      <c r="V645" s="20" t="s">
        <v>11150</v>
      </c>
      <c r="W645" s="20">
        <v>55.02</v>
      </c>
    </row>
    <row r="646" spans="1:23" x14ac:dyDescent="0.45">
      <c r="A646" s="20">
        <v>1000715</v>
      </c>
      <c r="B646" s="20" t="s">
        <v>9431</v>
      </c>
      <c r="C646" s="20" t="s">
        <v>14010</v>
      </c>
      <c r="D646" s="20">
        <v>1714080700</v>
      </c>
      <c r="E646" s="20" t="str">
        <f>VLOOKUP(A646,'REPORTE'!$A$1:$AG$1961,5,0)</f>
        <v>ECUATORIANO(A) INDIGENA</v>
      </c>
      <c r="F646" s="20" t="str">
        <f>VLOOKUP(A646,'REPORTE'!$A$1:$AG$1961,18,0)</f>
        <v>F</v>
      </c>
      <c r="G646" s="20" t="str">
        <f>VLOOKUP(A646,'REPORTE'!$A$1:$AG$1961,6,0)</f>
        <v>NACIONAL</v>
      </c>
      <c r="H646" s="20" t="str">
        <f>VLOOKUP(A646,'REPORTE'!$A$1:$AG$1961,30,0)</f>
        <v>Primaria</v>
      </c>
      <c r="I646" s="20" t="str">
        <f>VLOOKUP(A646,'REPORTE'!$A$1:$AG$1961,31,0)</f>
        <v>CHIMBORAZO</v>
      </c>
      <c r="J646" s="20" t="str">
        <f>VLOOKUP(A646,'REPORTE'!$A$1:$AG$1961,32,0)</f>
        <v>RIOBAMBA</v>
      </c>
      <c r="K646" s="20" t="str">
        <f>VLOOKUP(A646,'REPORTE'!$A$1:$AG$1961,33,0)</f>
        <v>CACHA (CAB EN MACHANGARA)</v>
      </c>
      <c r="L646" s="20" t="str">
        <f>VLOOKUP(K646,PROVINCIAS!$F$1:$G$1171,2,0)</f>
        <v>RURAL</v>
      </c>
      <c r="M646" s="20">
        <v>1000785</v>
      </c>
      <c r="N646" s="20" t="s">
        <v>15374</v>
      </c>
      <c r="O646" s="20"/>
      <c r="P646" s="20">
        <v>15.63</v>
      </c>
      <c r="Q646" s="20" t="s">
        <v>11150</v>
      </c>
      <c r="R646" s="20" t="s">
        <v>11150</v>
      </c>
      <c r="S646" s="20" t="s">
        <v>11150</v>
      </c>
      <c r="T646" s="20" t="s">
        <v>11150</v>
      </c>
      <c r="U646" s="20" t="s">
        <v>11150</v>
      </c>
      <c r="V646" s="20" t="s">
        <v>11150</v>
      </c>
      <c r="W646" s="20">
        <v>15.63</v>
      </c>
    </row>
    <row r="647" spans="1:23" x14ac:dyDescent="0.45">
      <c r="A647" s="20">
        <v>1000716</v>
      </c>
      <c r="B647" s="20" t="s">
        <v>9431</v>
      </c>
      <c r="C647" s="20" t="s">
        <v>10071</v>
      </c>
      <c r="D647" s="20">
        <v>1707169437</v>
      </c>
      <c r="E647" s="20" t="str">
        <f>VLOOKUP(A647,'REPORTE'!$A$1:$AG$1961,5,0)</f>
        <v>ECUATORIANO(A)</v>
      </c>
      <c r="F647" s="20" t="str">
        <f>VLOOKUP(A647,'REPORTE'!$A$1:$AG$1961,18,0)</f>
        <v>F</v>
      </c>
      <c r="G647" s="20" t="str">
        <f>VLOOKUP(A647,'REPORTE'!$A$1:$AG$1961,6,0)</f>
        <v>NACIONAL</v>
      </c>
      <c r="H647" s="20" t="str">
        <f>VLOOKUP(A647,'REPORTE'!$A$1:$AG$1961,30,0)</f>
        <v>Primaria</v>
      </c>
      <c r="I647" s="20" t="str">
        <f>VLOOKUP(A647,'REPORTE'!$A$1:$AG$1961,31,0)</f>
        <v>PICHINCHA</v>
      </c>
      <c r="J647" s="20" t="str">
        <f>VLOOKUP(A647,'REPORTE'!$A$1:$AG$1961,32,0)</f>
        <v>QUITO</v>
      </c>
      <c r="K647" s="20" t="str">
        <f>VLOOKUP(A647,'REPORTE'!$A$1:$AG$1961,33,0)</f>
        <v>POMASQUI</v>
      </c>
      <c r="L647" s="20" t="str">
        <f>VLOOKUP(K647,PROVINCIAS!$F$1:$G$1171,2,0)</f>
        <v>RURAL</v>
      </c>
      <c r="M647" s="20">
        <v>1000786</v>
      </c>
      <c r="N647" s="20" t="s">
        <v>15374</v>
      </c>
      <c r="O647" s="20"/>
      <c r="P647" s="20">
        <v>6.21</v>
      </c>
      <c r="Q647" s="20" t="s">
        <v>11150</v>
      </c>
      <c r="R647" s="20" t="s">
        <v>11150</v>
      </c>
      <c r="S647" s="20" t="s">
        <v>11150</v>
      </c>
      <c r="T647" s="20" t="s">
        <v>12380</v>
      </c>
      <c r="U647" s="20" t="s">
        <v>11150</v>
      </c>
      <c r="V647" s="20" t="s">
        <v>11150</v>
      </c>
      <c r="W647" s="20">
        <v>56.21</v>
      </c>
    </row>
    <row r="648" spans="1:23" x14ac:dyDescent="0.45">
      <c r="A648" s="20">
        <v>1000717</v>
      </c>
      <c r="B648" s="20" t="s">
        <v>9431</v>
      </c>
      <c r="C648" s="20" t="s">
        <v>14011</v>
      </c>
      <c r="D648" s="20">
        <v>1724328073</v>
      </c>
      <c r="E648" s="20" t="str">
        <f>VLOOKUP(A648,'REPORTE'!$A$1:$AG$1961,5,0)</f>
        <v>ECUATORIANO(A)</v>
      </c>
      <c r="F648" s="20" t="str">
        <f>VLOOKUP(A648,'REPORTE'!$A$1:$AG$1961,18,0)</f>
        <v>F</v>
      </c>
      <c r="G648" s="20" t="str">
        <f>VLOOKUP(A648,'REPORTE'!$A$1:$AG$1961,6,0)</f>
        <v>NACIONAL</v>
      </c>
      <c r="H648" s="20" t="str">
        <f>VLOOKUP(A648,'REPORTE'!$A$1:$AG$1961,30,0)</f>
        <v>Secundaria</v>
      </c>
      <c r="I648" s="20" t="str">
        <f>VLOOKUP(A648,'REPORTE'!$A$1:$AG$1961,31,0)</f>
        <v>PICHINCHA</v>
      </c>
      <c r="J648" s="20" t="str">
        <f>VLOOKUP(A648,'REPORTE'!$A$1:$AG$1961,32,0)</f>
        <v>QUITO</v>
      </c>
      <c r="K648" s="20" t="str">
        <f>VLOOKUP(A648,'REPORTE'!$A$1:$AG$1961,33,0)</f>
        <v>COTOCOLLAO</v>
      </c>
      <c r="L648" s="20" t="str">
        <f>VLOOKUP(K648,PROVINCIAS!$F$1:$G$1171,2,0)</f>
        <v>URBANA</v>
      </c>
      <c r="M648" s="20">
        <v>1000787</v>
      </c>
      <c r="N648" s="20" t="s">
        <v>15374</v>
      </c>
      <c r="O648" s="20"/>
      <c r="P648" s="20">
        <v>20.079999999999998</v>
      </c>
      <c r="Q648" s="20" t="s">
        <v>11150</v>
      </c>
      <c r="R648" s="20" t="s">
        <v>11150</v>
      </c>
      <c r="S648" s="20" t="s">
        <v>11150</v>
      </c>
      <c r="T648" s="20" t="s">
        <v>11150</v>
      </c>
      <c r="U648" s="20" t="s">
        <v>11150</v>
      </c>
      <c r="V648" s="20" t="s">
        <v>11150</v>
      </c>
      <c r="W648" s="20">
        <v>20.079999999999998</v>
      </c>
    </row>
    <row r="649" spans="1:23" x14ac:dyDescent="0.45">
      <c r="A649" s="20">
        <v>1000718</v>
      </c>
      <c r="B649" s="20" t="s">
        <v>9431</v>
      </c>
      <c r="C649" s="20" t="s">
        <v>14012</v>
      </c>
      <c r="D649" s="20">
        <v>1718547068</v>
      </c>
      <c r="E649" s="20" t="str">
        <f>VLOOKUP(A649,'REPORTE'!$A$1:$AG$1961,5,0)</f>
        <v>ECUATORIANO(A) INDIGENA</v>
      </c>
      <c r="F649" s="20" t="str">
        <f>VLOOKUP(A649,'REPORTE'!$A$1:$AG$1961,18,0)</f>
        <v>M</v>
      </c>
      <c r="G649" s="20" t="str">
        <f>VLOOKUP(A649,'REPORTE'!$A$1:$AG$1961,6,0)</f>
        <v>NACIONAL</v>
      </c>
      <c r="H649" s="20" t="str">
        <f>VLOOKUP(A649,'REPORTE'!$A$1:$AG$1961,30,0)</f>
        <v>Secundaria</v>
      </c>
      <c r="I649" s="20" t="str">
        <f>VLOOKUP(A649,'REPORTE'!$A$1:$AG$1961,31,0)</f>
        <v>PICHINCHA</v>
      </c>
      <c r="J649" s="20" t="str">
        <f>VLOOKUP(A649,'REPORTE'!$A$1:$AG$1961,32,0)</f>
        <v>QUITO</v>
      </c>
      <c r="K649" s="20" t="str">
        <f>VLOOKUP(A649,'REPORTE'!$A$1:$AG$1961,33,0)</f>
        <v>SAN BLAS</v>
      </c>
      <c r="L649" s="20" t="str">
        <f>VLOOKUP(K649,PROVINCIAS!$F$1:$G$1171,2,0)</f>
        <v>URBANA</v>
      </c>
      <c r="M649" s="20">
        <v>1000788</v>
      </c>
      <c r="N649" s="20" t="s">
        <v>15374</v>
      </c>
      <c r="O649" s="20"/>
      <c r="P649" s="20">
        <v>0.06</v>
      </c>
      <c r="Q649" s="20" t="s">
        <v>11150</v>
      </c>
      <c r="R649" s="20" t="s">
        <v>11150</v>
      </c>
      <c r="S649" s="20" t="s">
        <v>11150</v>
      </c>
      <c r="T649" s="20" t="s">
        <v>11150</v>
      </c>
      <c r="U649" s="20" t="s">
        <v>11150</v>
      </c>
      <c r="V649" s="20" t="s">
        <v>11150</v>
      </c>
      <c r="W649" s="20">
        <v>0.06</v>
      </c>
    </row>
    <row r="650" spans="1:23" x14ac:dyDescent="0.45">
      <c r="A650" s="20">
        <v>1000719</v>
      </c>
      <c r="B650" s="20" t="s">
        <v>9431</v>
      </c>
      <c r="C650" s="20" t="s">
        <v>14013</v>
      </c>
      <c r="D650" s="20">
        <v>1100560117</v>
      </c>
      <c r="E650" s="20" t="str">
        <f>VLOOKUP(A650,'REPORTE'!$A$1:$AG$1961,5,0)</f>
        <v>ECUATORIANO(A)</v>
      </c>
      <c r="F650" s="20" t="str">
        <f>VLOOKUP(A650,'REPORTE'!$A$1:$AG$1961,18,0)</f>
        <v>M</v>
      </c>
      <c r="G650" s="20" t="str">
        <f>VLOOKUP(A650,'REPORTE'!$A$1:$AG$1961,6,0)</f>
        <v>NACIONAL</v>
      </c>
      <c r="H650" s="20" t="str">
        <f>VLOOKUP(A650,'REPORTE'!$A$1:$AG$1961,30,0)</f>
        <v>Secundaria</v>
      </c>
      <c r="I650" s="20" t="str">
        <f>VLOOKUP(A650,'REPORTE'!$A$1:$AG$1961,31,0)</f>
        <v>LOJA</v>
      </c>
      <c r="J650" s="20" t="str">
        <f>VLOOKUP(A650,'REPORTE'!$A$1:$AG$1961,32,0)</f>
        <v>CALVAS</v>
      </c>
      <c r="K650" s="20" t="str">
        <f>VLOOKUP(A650,'REPORTE'!$A$1:$AG$1961,33,0)</f>
        <v>CARIAMANGA</v>
      </c>
      <c r="L650" s="20" t="str">
        <f>VLOOKUP(K650,PROVINCIAS!$F$1:$G$1171,2,0)</f>
        <v>URBANA</v>
      </c>
      <c r="M650" s="20">
        <v>1000790</v>
      </c>
      <c r="N650" s="20" t="s">
        <v>15374</v>
      </c>
      <c r="O650" s="20"/>
      <c r="P650" s="20">
        <v>0.32</v>
      </c>
      <c r="Q650" s="20" t="s">
        <v>11150</v>
      </c>
      <c r="R650" s="20" t="s">
        <v>11150</v>
      </c>
      <c r="S650" s="20" t="s">
        <v>11150</v>
      </c>
      <c r="T650" s="20" t="s">
        <v>11150</v>
      </c>
      <c r="U650" s="20" t="s">
        <v>11150</v>
      </c>
      <c r="V650" s="20" t="s">
        <v>11150</v>
      </c>
      <c r="W650" s="20">
        <v>0.32</v>
      </c>
    </row>
    <row r="651" spans="1:23" x14ac:dyDescent="0.45">
      <c r="A651" s="20">
        <v>1000720</v>
      </c>
      <c r="B651" s="20" t="s">
        <v>9431</v>
      </c>
      <c r="C651" s="20" t="s">
        <v>14014</v>
      </c>
      <c r="D651" s="20">
        <v>1709261380</v>
      </c>
      <c r="E651" s="20" t="str">
        <f>VLOOKUP(A651,'REPORTE'!$A$1:$AG$1961,5,0)</f>
        <v>ECUATORIANO(A)</v>
      </c>
      <c r="F651" s="20" t="str">
        <f>VLOOKUP(A651,'REPORTE'!$A$1:$AG$1961,18,0)</f>
        <v>M</v>
      </c>
      <c r="G651" s="20" t="str">
        <f>VLOOKUP(A651,'REPORTE'!$A$1:$AG$1961,6,0)</f>
        <v>NACIONAL</v>
      </c>
      <c r="H651" s="20" t="str">
        <f>VLOOKUP(A651,'REPORTE'!$A$1:$AG$1961,30,0)</f>
        <v>Secundaria</v>
      </c>
      <c r="I651" s="20" t="str">
        <f>VLOOKUP(A651,'REPORTE'!$A$1:$AG$1961,31,0)</f>
        <v>PICHINCHA</v>
      </c>
      <c r="J651" s="20" t="str">
        <f>VLOOKUP(A651,'REPORTE'!$A$1:$AG$1961,32,0)</f>
        <v>QUITO</v>
      </c>
      <c r="K651" s="20" t="str">
        <f>VLOOKUP(A651,'REPORTE'!$A$1:$AG$1961,33,0)</f>
        <v>CHIMBACALLE</v>
      </c>
      <c r="L651" s="20" t="str">
        <f>VLOOKUP(K651,PROVINCIAS!$F$1:$G$1171,2,0)</f>
        <v>URBANA</v>
      </c>
      <c r="M651" s="20">
        <v>1000791</v>
      </c>
      <c r="N651" s="20" t="s">
        <v>15374</v>
      </c>
      <c r="O651" s="20"/>
      <c r="P651" s="20">
        <v>5.81</v>
      </c>
      <c r="Q651" s="20" t="s">
        <v>11150</v>
      </c>
      <c r="R651" s="20" t="s">
        <v>11150</v>
      </c>
      <c r="S651" s="20" t="s">
        <v>11150</v>
      </c>
      <c r="T651" s="20" t="s">
        <v>11150</v>
      </c>
      <c r="U651" s="20" t="s">
        <v>11150</v>
      </c>
      <c r="V651" s="20" t="s">
        <v>11150</v>
      </c>
      <c r="W651" s="20">
        <v>5.81</v>
      </c>
    </row>
    <row r="652" spans="1:23" x14ac:dyDescent="0.45">
      <c r="A652" s="20">
        <v>1000721</v>
      </c>
      <c r="B652" s="20" t="s">
        <v>9431</v>
      </c>
      <c r="C652" s="20" t="s">
        <v>14015</v>
      </c>
      <c r="D652" s="20">
        <v>1719921080</v>
      </c>
      <c r="E652" s="20" t="str">
        <f>VLOOKUP(A652,'REPORTE'!$A$1:$AG$1961,5,0)</f>
        <v>ECUATORIANO(A)</v>
      </c>
      <c r="F652" s="20" t="str">
        <f>VLOOKUP(A652,'REPORTE'!$A$1:$AG$1961,18,0)</f>
        <v>M</v>
      </c>
      <c r="G652" s="20" t="str">
        <f>VLOOKUP(A652,'REPORTE'!$A$1:$AG$1961,6,0)</f>
        <v>NACIONAL</v>
      </c>
      <c r="H652" s="20" t="str">
        <f>VLOOKUP(A652,'REPORTE'!$A$1:$AG$1961,30,0)</f>
        <v>Secundaria</v>
      </c>
      <c r="I652" s="20" t="str">
        <f>VLOOKUP(A652,'REPORTE'!$A$1:$AG$1961,31,0)</f>
        <v>PICHINCHA</v>
      </c>
      <c r="J652" s="20" t="str">
        <f>VLOOKUP(A652,'REPORTE'!$A$1:$AG$1961,32,0)</f>
        <v>QUITO</v>
      </c>
      <c r="K652" s="20" t="str">
        <f>VLOOKUP(A652,'REPORTE'!$A$1:$AG$1961,33,0)</f>
        <v>SAN BLAS</v>
      </c>
      <c r="L652" s="20" t="str">
        <f>VLOOKUP(K652,PROVINCIAS!$F$1:$G$1171,2,0)</f>
        <v>URBANA</v>
      </c>
      <c r="M652" s="20">
        <v>1000792</v>
      </c>
      <c r="N652" s="20" t="s">
        <v>15374</v>
      </c>
      <c r="O652" s="20"/>
      <c r="P652" s="20">
        <v>1.1000000000000001</v>
      </c>
      <c r="Q652" s="20" t="s">
        <v>11150</v>
      </c>
      <c r="R652" s="20" t="s">
        <v>11150</v>
      </c>
      <c r="S652" s="20" t="s">
        <v>11150</v>
      </c>
      <c r="T652" s="20" t="s">
        <v>11150</v>
      </c>
      <c r="U652" s="20" t="s">
        <v>11150</v>
      </c>
      <c r="V652" s="20" t="s">
        <v>11150</v>
      </c>
      <c r="W652" s="20">
        <v>1.1000000000000001</v>
      </c>
    </row>
    <row r="653" spans="1:23" x14ac:dyDescent="0.45">
      <c r="A653" s="20">
        <v>1000722</v>
      </c>
      <c r="B653" s="20" t="s">
        <v>9431</v>
      </c>
      <c r="C653" s="20" t="s">
        <v>14016</v>
      </c>
      <c r="D653" s="20">
        <v>1755719307</v>
      </c>
      <c r="E653" s="20" t="str">
        <f>VLOOKUP(A653,'REPORTE'!$A$1:$AG$1961,5,0)</f>
        <v>ECUATORIANO(A)</v>
      </c>
      <c r="F653" s="20" t="str">
        <f>VLOOKUP(A653,'REPORTE'!$A$1:$AG$1961,18,0)</f>
        <v>F</v>
      </c>
      <c r="G653" s="20" t="str">
        <f>VLOOKUP(A653,'REPORTE'!$A$1:$AG$1961,6,0)</f>
        <v>NACIONAL</v>
      </c>
      <c r="H653" s="20" t="str">
        <f>VLOOKUP(A653,'REPORTE'!$A$1:$AG$1961,30,0)</f>
        <v>Ninguna</v>
      </c>
      <c r="I653" s="20" t="str">
        <f>VLOOKUP(A653,'REPORTE'!$A$1:$AG$1961,31,0)</f>
        <v>PICHINCHA</v>
      </c>
      <c r="J653" s="20" t="str">
        <f>VLOOKUP(A653,'REPORTE'!$A$1:$AG$1961,32,0)</f>
        <v>QUITO</v>
      </c>
      <c r="K653" s="20" t="str">
        <f>VLOOKUP(A653,'REPORTE'!$A$1:$AG$1961,33,0)</f>
        <v>ITCHIMBIA</v>
      </c>
      <c r="L653" s="20" t="str">
        <f>VLOOKUP(K653,PROVINCIAS!$F$1:$G$1171,2,0)</f>
        <v>URBANA</v>
      </c>
      <c r="M653" s="20">
        <v>1000793</v>
      </c>
      <c r="N653" s="20" t="s">
        <v>15375</v>
      </c>
      <c r="O653" s="20">
        <v>44569</v>
      </c>
      <c r="P653" s="20">
        <v>1</v>
      </c>
      <c r="Q653" s="20" t="s">
        <v>11150</v>
      </c>
      <c r="R653" s="20" t="s">
        <v>11150</v>
      </c>
      <c r="S653" s="20" t="s">
        <v>11150</v>
      </c>
      <c r="T653" s="20" t="s">
        <v>11150</v>
      </c>
      <c r="U653" s="20" t="s">
        <v>11150</v>
      </c>
      <c r="V653" s="20" t="s">
        <v>11150</v>
      </c>
      <c r="W653" s="20">
        <v>1</v>
      </c>
    </row>
    <row r="654" spans="1:23" x14ac:dyDescent="0.45">
      <c r="A654" s="20">
        <v>1000723</v>
      </c>
      <c r="B654" s="20" t="s">
        <v>9431</v>
      </c>
      <c r="C654" s="20" t="s">
        <v>14017</v>
      </c>
      <c r="D654" s="20">
        <v>1755719257</v>
      </c>
      <c r="E654" s="20" t="str">
        <f>VLOOKUP(A654,'REPORTE'!$A$1:$AG$1961,5,0)</f>
        <v>ECUATORIANO(A)</v>
      </c>
      <c r="F654" s="20" t="str">
        <f>VLOOKUP(A654,'REPORTE'!$A$1:$AG$1961,18,0)</f>
        <v>F</v>
      </c>
      <c r="G654" s="20" t="str">
        <f>VLOOKUP(A654,'REPORTE'!$A$1:$AG$1961,6,0)</f>
        <v>NACIONAL</v>
      </c>
      <c r="H654" s="20" t="str">
        <f>VLOOKUP(A654,'REPORTE'!$A$1:$AG$1961,30,0)</f>
        <v>Ninguna</v>
      </c>
      <c r="I654" s="20" t="str">
        <f>VLOOKUP(A654,'REPORTE'!$A$1:$AG$1961,31,0)</f>
        <v>PICHINCHA</v>
      </c>
      <c r="J654" s="20" t="str">
        <f>VLOOKUP(A654,'REPORTE'!$A$1:$AG$1961,32,0)</f>
        <v>QUITO</v>
      </c>
      <c r="K654" s="20" t="str">
        <f>VLOOKUP(A654,'REPORTE'!$A$1:$AG$1961,33,0)</f>
        <v>ITCHIMBIA</v>
      </c>
      <c r="L654" s="20" t="str">
        <f>VLOOKUP(K654,PROVINCIAS!$F$1:$G$1171,2,0)</f>
        <v>URBANA</v>
      </c>
      <c r="M654" s="20">
        <v>1000794</v>
      </c>
      <c r="N654" s="20" t="s">
        <v>15375</v>
      </c>
      <c r="O654" s="20">
        <v>44569</v>
      </c>
      <c r="P654" s="20">
        <v>1</v>
      </c>
      <c r="Q654" s="20" t="s">
        <v>11150</v>
      </c>
      <c r="R654" s="20" t="s">
        <v>11150</v>
      </c>
      <c r="S654" s="20" t="s">
        <v>11150</v>
      </c>
      <c r="T654" s="20" t="s">
        <v>11150</v>
      </c>
      <c r="U654" s="20" t="s">
        <v>11150</v>
      </c>
      <c r="V654" s="20" t="s">
        <v>11150</v>
      </c>
      <c r="W654" s="20">
        <v>1</v>
      </c>
    </row>
    <row r="655" spans="1:23" x14ac:dyDescent="0.45">
      <c r="A655" s="20">
        <v>1000724</v>
      </c>
      <c r="B655" s="20" t="s">
        <v>9431</v>
      </c>
      <c r="C655" s="20" t="s">
        <v>10307</v>
      </c>
      <c r="D655" s="20">
        <v>1723642409</v>
      </c>
      <c r="E655" s="20" t="str">
        <f>VLOOKUP(A655,'REPORTE'!$A$1:$AG$1961,5,0)</f>
        <v>ECUATORIANO(A)</v>
      </c>
      <c r="F655" s="20" t="str">
        <f>VLOOKUP(A655,'REPORTE'!$A$1:$AG$1961,18,0)</f>
        <v>F</v>
      </c>
      <c r="G655" s="20" t="str">
        <f>VLOOKUP(A655,'REPORTE'!$A$1:$AG$1961,6,0)</f>
        <v>NACIONAL</v>
      </c>
      <c r="H655" s="20" t="str">
        <f>VLOOKUP(A655,'REPORTE'!$A$1:$AG$1961,30,0)</f>
        <v>Secundaria</v>
      </c>
      <c r="I655" s="20" t="str">
        <f>VLOOKUP(A655,'REPORTE'!$A$1:$AG$1961,31,0)</f>
        <v>SANTO DOMINGO DE LOS TSACHILAS</v>
      </c>
      <c r="J655" s="20" t="str">
        <f>VLOOKUP(A655,'REPORTE'!$A$1:$AG$1961,32,0)</f>
        <v>SANTO DOMINGO</v>
      </c>
      <c r="K655" s="20" t="str">
        <f>VLOOKUP(A655,'REPORTE'!$A$1:$AG$1961,33,0)</f>
        <v>SANTO DOMINGO DE LOS COLORADOS</v>
      </c>
      <c r="L655" s="20" t="str">
        <f>VLOOKUP(K655,PROVINCIAS!$F$1:$G$1171,2,0)</f>
        <v>URBANA</v>
      </c>
      <c r="M655" s="20">
        <v>1000795</v>
      </c>
      <c r="N655" s="20" t="s">
        <v>15374</v>
      </c>
      <c r="O655" s="20"/>
      <c r="P655" s="20">
        <v>0</v>
      </c>
      <c r="Q655" s="20" t="s">
        <v>11150</v>
      </c>
      <c r="R655" s="20" t="s">
        <v>11150</v>
      </c>
      <c r="S655" s="20" t="s">
        <v>11150</v>
      </c>
      <c r="T655" s="20" t="s">
        <v>11150</v>
      </c>
      <c r="U655" s="20" t="s">
        <v>11150</v>
      </c>
      <c r="V655" s="20" t="s">
        <v>11150</v>
      </c>
      <c r="W655" s="20">
        <v>0</v>
      </c>
    </row>
    <row r="656" spans="1:23" x14ac:dyDescent="0.45">
      <c r="A656" s="20">
        <v>1000726</v>
      </c>
      <c r="B656" s="20" t="s">
        <v>9431</v>
      </c>
      <c r="C656" s="20" t="s">
        <v>14018</v>
      </c>
      <c r="D656" s="20">
        <v>1707130892</v>
      </c>
      <c r="E656" s="20" t="str">
        <f>VLOOKUP(A656,'REPORTE'!$A$1:$AG$1961,5,0)</f>
        <v>ECUATORIANO(A)</v>
      </c>
      <c r="F656" s="20" t="str">
        <f>VLOOKUP(A656,'REPORTE'!$A$1:$AG$1961,18,0)</f>
        <v>F</v>
      </c>
      <c r="G656" s="20" t="str">
        <f>VLOOKUP(A656,'REPORTE'!$A$1:$AG$1961,6,0)</f>
        <v>NACIONAL</v>
      </c>
      <c r="H656" s="20" t="str">
        <f>VLOOKUP(A656,'REPORTE'!$A$1:$AG$1961,30,0)</f>
        <v>Primaria</v>
      </c>
      <c r="I656" s="20" t="str">
        <f>VLOOKUP(A656,'REPORTE'!$A$1:$AG$1961,31,0)</f>
        <v>PICHINCHA</v>
      </c>
      <c r="J656" s="20" t="str">
        <f>VLOOKUP(A656,'REPORTE'!$A$1:$AG$1961,32,0)</f>
        <v>QUITO</v>
      </c>
      <c r="K656" s="20" t="str">
        <f>VLOOKUP(A656,'REPORTE'!$A$1:$AG$1961,33,0)</f>
        <v>GONZALEZ SUAREZ</v>
      </c>
      <c r="L656" s="20" t="str">
        <f>VLOOKUP(K656,PROVINCIAS!$F$1:$G$1171,2,0)</f>
        <v>URBANA</v>
      </c>
      <c r="M656" s="20">
        <v>1000796</v>
      </c>
      <c r="N656" s="20" t="s">
        <v>15374</v>
      </c>
      <c r="O656" s="20"/>
      <c r="P656" s="20">
        <v>0.06</v>
      </c>
      <c r="Q656" s="20" t="s">
        <v>11150</v>
      </c>
      <c r="R656" s="20" t="s">
        <v>11150</v>
      </c>
      <c r="S656" s="20" t="s">
        <v>11150</v>
      </c>
      <c r="T656" s="20" t="s">
        <v>11150</v>
      </c>
      <c r="U656" s="20" t="s">
        <v>11150</v>
      </c>
      <c r="V656" s="20" t="s">
        <v>11150</v>
      </c>
      <c r="W656" s="20">
        <v>0.06</v>
      </c>
    </row>
    <row r="657" spans="1:23" x14ac:dyDescent="0.45">
      <c r="A657" s="20">
        <v>1000727</v>
      </c>
      <c r="B657" s="20" t="s">
        <v>9431</v>
      </c>
      <c r="C657" s="20" t="s">
        <v>14019</v>
      </c>
      <c r="D657" s="20">
        <v>1709428849</v>
      </c>
      <c r="E657" s="20" t="str">
        <f>VLOOKUP(A657,'REPORTE'!$A$1:$AG$1961,5,0)</f>
        <v>ECUATORIANO(A)</v>
      </c>
      <c r="F657" s="20" t="str">
        <f>VLOOKUP(A657,'REPORTE'!$A$1:$AG$1961,18,0)</f>
        <v>M</v>
      </c>
      <c r="G657" s="20" t="str">
        <f>VLOOKUP(A657,'REPORTE'!$A$1:$AG$1961,6,0)</f>
        <v>NACIONAL</v>
      </c>
      <c r="H657" s="20" t="str">
        <f>VLOOKUP(A657,'REPORTE'!$A$1:$AG$1961,30,0)</f>
        <v>Primaria</v>
      </c>
      <c r="I657" s="20" t="str">
        <f>VLOOKUP(A657,'REPORTE'!$A$1:$AG$1961,31,0)</f>
        <v>PICHINCHA</v>
      </c>
      <c r="J657" s="20" t="str">
        <f>VLOOKUP(A657,'REPORTE'!$A$1:$AG$1961,32,0)</f>
        <v>QUITO</v>
      </c>
      <c r="K657" s="20" t="str">
        <f>VLOOKUP(A657,'REPORTE'!$A$1:$AG$1961,33,0)</f>
        <v>ATAHUALPA</v>
      </c>
      <c r="L657" s="20" t="str">
        <f>VLOOKUP(K657,PROVINCIAS!$F$1:$G$1171,2,0)</f>
        <v>RURAL</v>
      </c>
      <c r="M657" s="20">
        <v>1000797</v>
      </c>
      <c r="N657" s="20" t="s">
        <v>15374</v>
      </c>
      <c r="O657" s="20"/>
      <c r="P657" s="20">
        <v>0.03</v>
      </c>
      <c r="Q657" s="20" t="s">
        <v>11150</v>
      </c>
      <c r="R657" s="20" t="s">
        <v>11150</v>
      </c>
      <c r="S657" s="20" t="s">
        <v>11150</v>
      </c>
      <c r="T657" s="20" t="s">
        <v>11150</v>
      </c>
      <c r="U657" s="20" t="s">
        <v>11150</v>
      </c>
      <c r="V657" s="20" t="s">
        <v>11150</v>
      </c>
      <c r="W657" s="20">
        <v>0.03</v>
      </c>
    </row>
    <row r="658" spans="1:23" x14ac:dyDescent="0.45">
      <c r="A658" s="20">
        <v>1000728</v>
      </c>
      <c r="B658" s="20" t="s">
        <v>9431</v>
      </c>
      <c r="C658" s="20" t="s">
        <v>14020</v>
      </c>
      <c r="D658" s="20">
        <v>604129106</v>
      </c>
      <c r="E658" s="20" t="str">
        <f>VLOOKUP(A658,'REPORTE'!$A$1:$AG$1961,5,0)</f>
        <v>ECUATORIANO(A)</v>
      </c>
      <c r="F658" s="20" t="str">
        <f>VLOOKUP(A658,'REPORTE'!$A$1:$AG$1961,18,0)</f>
        <v>F</v>
      </c>
      <c r="G658" s="20" t="str">
        <f>VLOOKUP(A658,'REPORTE'!$A$1:$AG$1961,6,0)</f>
        <v>NACIONAL</v>
      </c>
      <c r="H658" s="20" t="str">
        <f>VLOOKUP(A658,'REPORTE'!$A$1:$AG$1961,30,0)</f>
        <v>Universitaria</v>
      </c>
      <c r="I658" s="20" t="str">
        <f>VLOOKUP(A658,'REPORTE'!$A$1:$AG$1961,31,0)</f>
        <v>CHIMBORAZO</v>
      </c>
      <c r="J658" s="20" t="str">
        <f>VLOOKUP(A658,'REPORTE'!$A$1:$AG$1961,32,0)</f>
        <v>RIOBAMBA</v>
      </c>
      <c r="K658" s="20" t="str">
        <f>VLOOKUP(A658,'REPORTE'!$A$1:$AG$1961,33,0)</f>
        <v>LIZARZABURU</v>
      </c>
      <c r="L658" s="20" t="str">
        <f>VLOOKUP(K658,PROVINCIAS!$F$1:$G$1171,2,0)</f>
        <v>URBANA</v>
      </c>
      <c r="M658" s="20">
        <v>1000798</v>
      </c>
      <c r="N658" s="20" t="s">
        <v>15374</v>
      </c>
      <c r="O658" s="20"/>
      <c r="P658" s="20">
        <v>2</v>
      </c>
      <c r="Q658" s="20" t="s">
        <v>11150</v>
      </c>
      <c r="R658" s="20" t="s">
        <v>11150</v>
      </c>
      <c r="S658" s="20" t="s">
        <v>11150</v>
      </c>
      <c r="T658" s="20" t="s">
        <v>11150</v>
      </c>
      <c r="U658" s="20" t="s">
        <v>11150</v>
      </c>
      <c r="V658" s="20" t="s">
        <v>11150</v>
      </c>
      <c r="W658" s="20">
        <v>2</v>
      </c>
    </row>
    <row r="659" spans="1:23" x14ac:dyDescent="0.45">
      <c r="A659" s="20">
        <v>1000729</v>
      </c>
      <c r="B659" s="20" t="s">
        <v>9431</v>
      </c>
      <c r="C659" s="20" t="s">
        <v>14021</v>
      </c>
      <c r="D659" s="20">
        <v>1706941968</v>
      </c>
      <c r="E659" s="20" t="str">
        <f>VLOOKUP(A659,'REPORTE'!$A$1:$AG$1961,5,0)</f>
        <v>ECUATORIANO(A)</v>
      </c>
      <c r="F659" s="20" t="str">
        <f>VLOOKUP(A659,'REPORTE'!$A$1:$AG$1961,18,0)</f>
        <v>F</v>
      </c>
      <c r="G659" s="20" t="str">
        <f>VLOOKUP(A659,'REPORTE'!$A$1:$AG$1961,6,0)</f>
        <v>NACIONAL</v>
      </c>
      <c r="H659" s="20" t="str">
        <f>VLOOKUP(A659,'REPORTE'!$A$1:$AG$1961,30,0)</f>
        <v>Primaria</v>
      </c>
      <c r="I659" s="20" t="str">
        <f>VLOOKUP(A659,'REPORTE'!$A$1:$AG$1961,31,0)</f>
        <v>PICHINCHA</v>
      </c>
      <c r="J659" s="20" t="str">
        <f>VLOOKUP(A659,'REPORTE'!$A$1:$AG$1961,32,0)</f>
        <v>QUITO</v>
      </c>
      <c r="K659" s="20" t="str">
        <f>VLOOKUP(A659,'REPORTE'!$A$1:$AG$1961,33,0)</f>
        <v>CHILLOGALLO</v>
      </c>
      <c r="L659" s="20" t="str">
        <f>VLOOKUP(K659,PROVINCIAS!$F$1:$G$1171,2,0)</f>
        <v>URBANA</v>
      </c>
      <c r="M659" s="20">
        <v>1000799</v>
      </c>
      <c r="N659" s="20" t="s">
        <v>15374</v>
      </c>
      <c r="O659" s="20"/>
      <c r="P659" s="20">
        <v>5.58</v>
      </c>
      <c r="Q659" s="20" t="s">
        <v>11150</v>
      </c>
      <c r="R659" s="20" t="s">
        <v>11150</v>
      </c>
      <c r="S659" s="20" t="s">
        <v>11150</v>
      </c>
      <c r="T659" s="20" t="s">
        <v>11150</v>
      </c>
      <c r="U659" s="20" t="s">
        <v>11150</v>
      </c>
      <c r="V659" s="20" t="s">
        <v>11150</v>
      </c>
      <c r="W659" s="20">
        <v>5.58</v>
      </c>
    </row>
    <row r="660" spans="1:23" x14ac:dyDescent="0.45">
      <c r="A660" s="20">
        <v>1000730</v>
      </c>
      <c r="B660" s="20" t="s">
        <v>9431</v>
      </c>
      <c r="C660" s="20" t="s">
        <v>10001</v>
      </c>
      <c r="D660" s="20">
        <v>1719241422</v>
      </c>
      <c r="E660" s="20" t="str">
        <f>VLOOKUP(A660,'REPORTE'!$A$1:$AG$1961,5,0)</f>
        <v>ECUATORIANO(A)</v>
      </c>
      <c r="F660" s="20" t="str">
        <f>VLOOKUP(A660,'REPORTE'!$A$1:$AG$1961,18,0)</f>
        <v>M</v>
      </c>
      <c r="G660" s="20" t="str">
        <f>VLOOKUP(A660,'REPORTE'!$A$1:$AG$1961,6,0)</f>
        <v>NACIONAL</v>
      </c>
      <c r="H660" s="20" t="str">
        <f>VLOOKUP(A660,'REPORTE'!$A$1:$AG$1961,30,0)</f>
        <v>Secundaria</v>
      </c>
      <c r="I660" s="20" t="str">
        <f>VLOOKUP(A660,'REPORTE'!$A$1:$AG$1961,31,0)</f>
        <v>PICHINCHA</v>
      </c>
      <c r="J660" s="20" t="str">
        <f>VLOOKUP(A660,'REPORTE'!$A$1:$AG$1961,32,0)</f>
        <v>QUITO</v>
      </c>
      <c r="K660" s="20" t="str">
        <f>VLOOKUP(A660,'REPORTE'!$A$1:$AG$1961,33,0)</f>
        <v>LA MAGDALENA</v>
      </c>
      <c r="L660" s="20" t="str">
        <f>VLOOKUP(K660,PROVINCIAS!$F$1:$G$1171,2,0)</f>
        <v>URBANA</v>
      </c>
      <c r="M660" s="20">
        <v>1000800</v>
      </c>
      <c r="N660" s="20" t="s">
        <v>15374</v>
      </c>
      <c r="O660" s="20"/>
      <c r="P660" s="20">
        <v>3.36</v>
      </c>
      <c r="Q660" s="20" t="s">
        <v>11150</v>
      </c>
      <c r="R660" s="20" t="s">
        <v>11150</v>
      </c>
      <c r="S660" s="20" t="s">
        <v>11150</v>
      </c>
      <c r="T660" s="20" t="s">
        <v>13703</v>
      </c>
      <c r="U660" s="20" t="s">
        <v>11150</v>
      </c>
      <c r="V660" s="20" t="s">
        <v>11150</v>
      </c>
      <c r="W660" s="20">
        <v>203.36</v>
      </c>
    </row>
    <row r="661" spans="1:23" x14ac:dyDescent="0.45">
      <c r="A661" s="20">
        <v>1000731</v>
      </c>
      <c r="B661" s="20" t="s">
        <v>9431</v>
      </c>
      <c r="C661" s="20" t="s">
        <v>14022</v>
      </c>
      <c r="D661" s="20">
        <v>1707213045</v>
      </c>
      <c r="E661" s="20" t="str">
        <f>VLOOKUP(A661,'REPORTE'!$A$1:$AG$1961,5,0)</f>
        <v>ECUATORIANO(A)</v>
      </c>
      <c r="F661" s="20" t="str">
        <f>VLOOKUP(A661,'REPORTE'!$A$1:$AG$1961,18,0)</f>
        <v>M</v>
      </c>
      <c r="G661" s="20" t="str">
        <f>VLOOKUP(A661,'REPORTE'!$A$1:$AG$1961,6,0)</f>
        <v>NACIONAL</v>
      </c>
      <c r="H661" s="20" t="str">
        <f>VLOOKUP(A661,'REPORTE'!$A$1:$AG$1961,30,0)</f>
        <v>Primaria</v>
      </c>
      <c r="I661" s="20" t="str">
        <f>VLOOKUP(A661,'REPORTE'!$A$1:$AG$1961,31,0)</f>
        <v>CARCHI</v>
      </c>
      <c r="J661" s="20" t="str">
        <f>VLOOKUP(A661,'REPORTE'!$A$1:$AG$1961,32,0)</f>
        <v>ESPEJO</v>
      </c>
      <c r="K661" s="20" t="str">
        <f>VLOOKUP(A661,'REPORTE'!$A$1:$AG$1961,33,0)</f>
        <v>LA LIBERTAD (ALIZO)</v>
      </c>
      <c r="L661" s="20" t="str">
        <f>VLOOKUP(K661,PROVINCIAS!$F$1:$G$1171,2,0)</f>
        <v>RURAL</v>
      </c>
      <c r="M661" s="20">
        <v>1000801</v>
      </c>
      <c r="N661" s="20" t="s">
        <v>15374</v>
      </c>
      <c r="O661" s="20"/>
      <c r="P661" s="20">
        <v>191.03</v>
      </c>
      <c r="Q661" s="20" t="s">
        <v>11150</v>
      </c>
      <c r="R661" s="20" t="s">
        <v>11150</v>
      </c>
      <c r="S661" s="20" t="s">
        <v>11150</v>
      </c>
      <c r="T661" s="20" t="s">
        <v>11150</v>
      </c>
      <c r="U661" s="20" t="s">
        <v>11150</v>
      </c>
      <c r="V661" s="20" t="s">
        <v>11150</v>
      </c>
      <c r="W661" s="20">
        <v>191.03</v>
      </c>
    </row>
    <row r="662" spans="1:23" x14ac:dyDescent="0.45">
      <c r="A662" s="20">
        <v>1000732</v>
      </c>
      <c r="B662" s="20" t="s">
        <v>9431</v>
      </c>
      <c r="C662" s="20" t="s">
        <v>14023</v>
      </c>
      <c r="D662" s="20">
        <v>1718718727</v>
      </c>
      <c r="E662" s="20" t="str">
        <f>VLOOKUP(A662,'REPORTE'!$A$1:$AG$1961,5,0)</f>
        <v>ECUATORIANO(A) INDIGENA</v>
      </c>
      <c r="F662" s="20" t="str">
        <f>VLOOKUP(A662,'REPORTE'!$A$1:$AG$1961,18,0)</f>
        <v>M</v>
      </c>
      <c r="G662" s="20" t="str">
        <f>VLOOKUP(A662,'REPORTE'!$A$1:$AG$1961,6,0)</f>
        <v>NACIONAL</v>
      </c>
      <c r="H662" s="20" t="str">
        <f>VLOOKUP(A662,'REPORTE'!$A$1:$AG$1961,30,0)</f>
        <v>Primaria</v>
      </c>
      <c r="I662" s="20" t="str">
        <f>VLOOKUP(A662,'REPORTE'!$A$1:$AG$1961,31,0)</f>
        <v>CHIMBORAZO</v>
      </c>
      <c r="J662" s="20" t="str">
        <f>VLOOKUP(A662,'REPORTE'!$A$1:$AG$1961,32,0)</f>
        <v>RIOBAMBA</v>
      </c>
      <c r="K662" s="20" t="str">
        <f>VLOOKUP(A662,'REPORTE'!$A$1:$AG$1961,33,0)</f>
        <v>CACHA (CAB EN MACHANGARA)</v>
      </c>
      <c r="L662" s="20" t="str">
        <f>VLOOKUP(K662,PROVINCIAS!$F$1:$G$1171,2,0)</f>
        <v>RURAL</v>
      </c>
      <c r="M662" s="20">
        <v>1000802</v>
      </c>
      <c r="N662" s="20" t="s">
        <v>15374</v>
      </c>
      <c r="O662" s="20"/>
      <c r="P662" s="20">
        <v>94.36</v>
      </c>
      <c r="Q662" s="20" t="s">
        <v>11150</v>
      </c>
      <c r="R662" s="20" t="s">
        <v>11150</v>
      </c>
      <c r="S662" s="20" t="s">
        <v>11150</v>
      </c>
      <c r="T662" s="20" t="s">
        <v>11150</v>
      </c>
      <c r="U662" s="20" t="s">
        <v>11150</v>
      </c>
      <c r="V662" s="20" t="s">
        <v>11150</v>
      </c>
      <c r="W662" s="20">
        <v>94.36</v>
      </c>
    </row>
    <row r="663" spans="1:23" x14ac:dyDescent="0.45">
      <c r="A663" s="20">
        <v>1000733</v>
      </c>
      <c r="B663" s="20" t="s">
        <v>9431</v>
      </c>
      <c r="C663" s="20" t="s">
        <v>14024</v>
      </c>
      <c r="D663" s="20">
        <v>1711620441</v>
      </c>
      <c r="E663" s="20" t="str">
        <f>VLOOKUP(A663,'REPORTE'!$A$1:$AG$1961,5,0)</f>
        <v>ECUATORIANO(A)</v>
      </c>
      <c r="F663" s="20" t="str">
        <f>VLOOKUP(A663,'REPORTE'!$A$1:$AG$1961,18,0)</f>
        <v>F</v>
      </c>
      <c r="G663" s="20" t="str">
        <f>VLOOKUP(A663,'REPORTE'!$A$1:$AG$1961,6,0)</f>
        <v>NACIONAL</v>
      </c>
      <c r="H663" s="20" t="str">
        <f>VLOOKUP(A663,'REPORTE'!$A$1:$AG$1961,30,0)</f>
        <v>Secundaria</v>
      </c>
      <c r="I663" s="20" t="str">
        <f>VLOOKUP(A663,'REPORTE'!$A$1:$AG$1961,31,0)</f>
        <v>PICHINCHA</v>
      </c>
      <c r="J663" s="20" t="str">
        <f>VLOOKUP(A663,'REPORTE'!$A$1:$AG$1961,32,0)</f>
        <v>QUITO</v>
      </c>
      <c r="K663" s="20" t="str">
        <f>VLOOKUP(A663,'REPORTE'!$A$1:$AG$1961,33,0)</f>
        <v>COTOCOLLAO</v>
      </c>
      <c r="L663" s="20" t="str">
        <f>VLOOKUP(K663,PROVINCIAS!$F$1:$G$1171,2,0)</f>
        <v>URBANA</v>
      </c>
      <c r="M663" s="20">
        <v>1000803</v>
      </c>
      <c r="N663" s="20" t="s">
        <v>15374</v>
      </c>
      <c r="O663" s="20"/>
      <c r="P663" s="20">
        <v>2.79</v>
      </c>
      <c r="Q663" s="20" t="s">
        <v>11150</v>
      </c>
      <c r="R663" s="20" t="s">
        <v>11150</v>
      </c>
      <c r="S663" s="20" t="s">
        <v>11150</v>
      </c>
      <c r="T663" s="20" t="s">
        <v>11150</v>
      </c>
      <c r="U663" s="20" t="s">
        <v>11150</v>
      </c>
      <c r="V663" s="20" t="s">
        <v>11150</v>
      </c>
      <c r="W663" s="20">
        <v>2.79</v>
      </c>
    </row>
    <row r="664" spans="1:23" x14ac:dyDescent="0.45">
      <c r="A664" s="20">
        <v>1000734</v>
      </c>
      <c r="B664" s="20" t="s">
        <v>9431</v>
      </c>
      <c r="C664" s="20" t="s">
        <v>9649</v>
      </c>
      <c r="D664" s="20">
        <v>501842462</v>
      </c>
      <c r="E664" s="20" t="str">
        <f>VLOOKUP(A664,'REPORTE'!$A$1:$AG$1961,5,0)</f>
        <v>ECUATORIANO(A)</v>
      </c>
      <c r="F664" s="20" t="str">
        <f>VLOOKUP(A664,'REPORTE'!$A$1:$AG$1961,18,0)</f>
        <v>M</v>
      </c>
      <c r="G664" s="20" t="str">
        <f>VLOOKUP(A664,'REPORTE'!$A$1:$AG$1961,6,0)</f>
        <v>NACIONAL</v>
      </c>
      <c r="H664" s="20" t="str">
        <f>VLOOKUP(A664,'REPORTE'!$A$1:$AG$1961,30,0)</f>
        <v>Primaria</v>
      </c>
      <c r="I664" s="20" t="str">
        <f>VLOOKUP(A664,'REPORTE'!$A$1:$AG$1961,31,0)</f>
        <v>COTOPAXI</v>
      </c>
      <c r="J664" s="20" t="str">
        <f>VLOOKUP(A664,'REPORTE'!$A$1:$AG$1961,32,0)</f>
        <v>PUJILI</v>
      </c>
      <c r="K664" s="20" t="str">
        <f>VLOOKUP(A664,'REPORTE'!$A$1:$AG$1961,33,0)</f>
        <v>GUANGAJE</v>
      </c>
      <c r="L664" s="20" t="str">
        <f>VLOOKUP(K664,PROVINCIAS!$F$1:$G$1171,2,0)</f>
        <v>RURAL</v>
      </c>
      <c r="M664" s="20">
        <v>1000804</v>
      </c>
      <c r="N664" s="20" t="s">
        <v>15374</v>
      </c>
      <c r="O664" s="20"/>
      <c r="P664" s="20">
        <v>0</v>
      </c>
      <c r="Q664" s="20" t="s">
        <v>11150</v>
      </c>
      <c r="R664" s="20" t="s">
        <v>11150</v>
      </c>
      <c r="S664" s="20" t="s">
        <v>11150</v>
      </c>
      <c r="T664" s="20" t="s">
        <v>11150</v>
      </c>
      <c r="U664" s="20" t="s">
        <v>11150</v>
      </c>
      <c r="V664" s="20" t="s">
        <v>11150</v>
      </c>
      <c r="W664" s="20">
        <v>0</v>
      </c>
    </row>
    <row r="665" spans="1:23" x14ac:dyDescent="0.45">
      <c r="A665" s="20">
        <v>1000735</v>
      </c>
      <c r="B665" s="20" t="s">
        <v>9431</v>
      </c>
      <c r="C665" s="20" t="s">
        <v>14025</v>
      </c>
      <c r="D665" s="20">
        <v>925389439</v>
      </c>
      <c r="E665" s="20" t="str">
        <f>VLOOKUP(A665,'REPORTE'!$A$1:$AG$1961,5,0)</f>
        <v>ECUATORIANO(A) INDIGENA</v>
      </c>
      <c r="F665" s="20" t="str">
        <f>VLOOKUP(A665,'REPORTE'!$A$1:$AG$1961,18,0)</f>
        <v>F</v>
      </c>
      <c r="G665" s="20" t="str">
        <f>VLOOKUP(A665,'REPORTE'!$A$1:$AG$1961,6,0)</f>
        <v>NACIONAL</v>
      </c>
      <c r="H665" s="20" t="str">
        <f>VLOOKUP(A665,'REPORTE'!$A$1:$AG$1961,30,0)</f>
        <v>Secundaria</v>
      </c>
      <c r="I665" s="20" t="str">
        <f>VLOOKUP(A665,'REPORTE'!$A$1:$AG$1961,31,0)</f>
        <v>GUAYAS</v>
      </c>
      <c r="J665" s="20" t="str">
        <f>VLOOKUP(A665,'REPORTE'!$A$1:$AG$1961,32,0)</f>
        <v>LOMAS DE SARGENTILLO</v>
      </c>
      <c r="K665" s="20" t="str">
        <f>VLOOKUP(A665,'REPORTE'!$A$1:$AG$1961,33,0)</f>
        <v>LOMAS DE SARGENTILLO</v>
      </c>
      <c r="L665" s="20" t="str">
        <f>VLOOKUP(K665,PROVINCIAS!$F$1:$G$1171,2,0)</f>
        <v>URBANA</v>
      </c>
      <c r="M665" s="20">
        <v>1000805</v>
      </c>
      <c r="N665" s="20" t="s">
        <v>15374</v>
      </c>
      <c r="O665" s="20"/>
      <c r="P665" s="20">
        <v>29.55</v>
      </c>
      <c r="Q665" s="20" t="s">
        <v>11150</v>
      </c>
      <c r="R665" s="20" t="s">
        <v>11150</v>
      </c>
      <c r="S665" s="20" t="s">
        <v>11150</v>
      </c>
      <c r="T665" s="20" t="s">
        <v>12025</v>
      </c>
      <c r="U665" s="20" t="s">
        <v>11150</v>
      </c>
      <c r="V665" s="20" t="s">
        <v>11150</v>
      </c>
      <c r="W665" s="20">
        <v>129.55000000000001</v>
      </c>
    </row>
    <row r="666" spans="1:23" x14ac:dyDescent="0.45">
      <c r="A666" s="20">
        <v>1000736</v>
      </c>
      <c r="B666" s="20" t="s">
        <v>9431</v>
      </c>
      <c r="C666" s="20" t="s">
        <v>14026</v>
      </c>
      <c r="D666" s="20">
        <v>1750072413</v>
      </c>
      <c r="E666" s="20" t="str">
        <f>VLOOKUP(A666,'REPORTE'!$A$1:$AG$1961,5,0)</f>
        <v>ECUATORIANO(A) INDIGENA</v>
      </c>
      <c r="F666" s="20" t="str">
        <f>VLOOKUP(A666,'REPORTE'!$A$1:$AG$1961,18,0)</f>
        <v>F</v>
      </c>
      <c r="G666" s="20" t="str">
        <f>VLOOKUP(A666,'REPORTE'!$A$1:$AG$1961,6,0)</f>
        <v>NACIONAL</v>
      </c>
      <c r="H666" s="20" t="str">
        <f>VLOOKUP(A666,'REPORTE'!$A$1:$AG$1961,30,0)</f>
        <v>Primaria</v>
      </c>
      <c r="I666" s="20" t="str">
        <f>VLOOKUP(A666,'REPORTE'!$A$1:$AG$1961,31,0)</f>
        <v>PICHINCHA</v>
      </c>
      <c r="J666" s="20" t="str">
        <f>VLOOKUP(A666,'REPORTE'!$A$1:$AG$1961,32,0)</f>
        <v>QUITO</v>
      </c>
      <c r="K666" s="20" t="str">
        <f>VLOOKUP(A666,'REPORTE'!$A$1:$AG$1961,33,0)</f>
        <v>SAN BLAS</v>
      </c>
      <c r="L666" s="20" t="str">
        <f>VLOOKUP(K666,PROVINCIAS!$F$1:$G$1171,2,0)</f>
        <v>URBANA</v>
      </c>
      <c r="M666" s="20">
        <v>1000807</v>
      </c>
      <c r="N666" s="20" t="s">
        <v>15374</v>
      </c>
      <c r="O666" s="20"/>
      <c r="P666" s="20">
        <v>16.13</v>
      </c>
      <c r="Q666" s="20" t="s">
        <v>11150</v>
      </c>
      <c r="R666" s="20" t="s">
        <v>11150</v>
      </c>
      <c r="S666" s="20" t="s">
        <v>11150</v>
      </c>
      <c r="T666" s="20" t="s">
        <v>11150</v>
      </c>
      <c r="U666" s="20" t="s">
        <v>11150</v>
      </c>
      <c r="V666" s="20" t="s">
        <v>11150</v>
      </c>
      <c r="W666" s="20">
        <v>16.13</v>
      </c>
    </row>
    <row r="667" spans="1:23" x14ac:dyDescent="0.45">
      <c r="A667" s="20">
        <v>1000737</v>
      </c>
      <c r="B667" s="20" t="s">
        <v>9431</v>
      </c>
      <c r="C667" s="20" t="s">
        <v>10013</v>
      </c>
      <c r="D667" s="20">
        <v>1716621352</v>
      </c>
      <c r="E667" s="20" t="str">
        <f>VLOOKUP(A667,'REPORTE'!$A$1:$AG$1961,5,0)</f>
        <v>ECUATORIANO(A)</v>
      </c>
      <c r="F667" s="20" t="str">
        <f>VLOOKUP(A667,'REPORTE'!$A$1:$AG$1961,18,0)</f>
        <v>F</v>
      </c>
      <c r="G667" s="20" t="str">
        <f>VLOOKUP(A667,'REPORTE'!$A$1:$AG$1961,6,0)</f>
        <v>NACIONAL</v>
      </c>
      <c r="H667" s="20" t="str">
        <f>VLOOKUP(A667,'REPORTE'!$A$1:$AG$1961,30,0)</f>
        <v>Primaria</v>
      </c>
      <c r="I667" s="20" t="str">
        <f>VLOOKUP(A667,'REPORTE'!$A$1:$AG$1961,31,0)</f>
        <v>PICHINCHA</v>
      </c>
      <c r="J667" s="20" t="str">
        <f>VLOOKUP(A667,'REPORTE'!$A$1:$AG$1961,32,0)</f>
        <v>QUITO</v>
      </c>
      <c r="K667" s="20" t="str">
        <f>VLOOKUP(A667,'REPORTE'!$A$1:$AG$1961,33,0)</f>
        <v>CHIMBACALLE</v>
      </c>
      <c r="L667" s="20" t="str">
        <f>VLOOKUP(K667,PROVINCIAS!$F$1:$G$1171,2,0)</f>
        <v>URBANA</v>
      </c>
      <c r="M667" s="20">
        <v>1000808</v>
      </c>
      <c r="N667" s="20" t="s">
        <v>15374</v>
      </c>
      <c r="O667" s="20"/>
      <c r="P667" s="20">
        <v>0</v>
      </c>
      <c r="Q667" s="20" t="s">
        <v>11150</v>
      </c>
      <c r="R667" s="20" t="s">
        <v>11150</v>
      </c>
      <c r="S667" s="20" t="s">
        <v>11150</v>
      </c>
      <c r="T667" s="20" t="s">
        <v>11150</v>
      </c>
      <c r="U667" s="20" t="s">
        <v>11150</v>
      </c>
      <c r="V667" s="20" t="s">
        <v>11150</v>
      </c>
      <c r="W667" s="20">
        <v>0</v>
      </c>
    </row>
    <row r="668" spans="1:23" x14ac:dyDescent="0.45">
      <c r="A668" s="20">
        <v>1000738</v>
      </c>
      <c r="B668" s="20" t="s">
        <v>9431</v>
      </c>
      <c r="C668" s="20" t="s">
        <v>14027</v>
      </c>
      <c r="D668" s="20">
        <v>200478915</v>
      </c>
      <c r="E668" s="20" t="str">
        <f>VLOOKUP(A668,'REPORTE'!$A$1:$AG$1961,5,0)</f>
        <v>ECUATORIANO(A) INDIGENA</v>
      </c>
      <c r="F668" s="20" t="str">
        <f>VLOOKUP(A668,'REPORTE'!$A$1:$AG$1961,18,0)</f>
        <v>M</v>
      </c>
      <c r="G668" s="20" t="str">
        <f>VLOOKUP(A668,'REPORTE'!$A$1:$AG$1961,6,0)</f>
        <v>NACIONAL</v>
      </c>
      <c r="H668" s="20" t="str">
        <f>VLOOKUP(A668,'REPORTE'!$A$1:$AG$1961,30,0)</f>
        <v>Ninguna</v>
      </c>
      <c r="I668" s="20" t="str">
        <f>VLOOKUP(A668,'REPORTE'!$A$1:$AG$1961,31,0)</f>
        <v>BOLIVAR</v>
      </c>
      <c r="J668" s="20" t="str">
        <f>VLOOKUP(A668,'REPORTE'!$A$1:$AG$1961,32,0)</f>
        <v>GUARANDA</v>
      </c>
      <c r="K668" s="20" t="str">
        <f>VLOOKUP(A668,'REPORTE'!$A$1:$AG$1961,33,0)</f>
        <v>ANGEL POLIBIO CHAVES</v>
      </c>
      <c r="L668" s="20" t="str">
        <f>VLOOKUP(K668,PROVINCIAS!$F$1:$G$1171,2,0)</f>
        <v>URBANA</v>
      </c>
      <c r="M668" s="20">
        <v>1000809</v>
      </c>
      <c r="N668" s="20" t="s">
        <v>15374</v>
      </c>
      <c r="O668" s="20"/>
      <c r="P668" s="20">
        <v>3.79</v>
      </c>
      <c r="Q668" s="20" t="s">
        <v>11150</v>
      </c>
      <c r="R668" s="20" t="s">
        <v>11150</v>
      </c>
      <c r="S668" s="20" t="s">
        <v>11150</v>
      </c>
      <c r="T668" s="20" t="s">
        <v>11150</v>
      </c>
      <c r="U668" s="20" t="s">
        <v>11150</v>
      </c>
      <c r="V668" s="20" t="s">
        <v>11150</v>
      </c>
      <c r="W668" s="20">
        <v>3.79</v>
      </c>
    </row>
    <row r="669" spans="1:23" x14ac:dyDescent="0.45">
      <c r="A669" s="20">
        <v>1000739</v>
      </c>
      <c r="B669" s="20" t="s">
        <v>9431</v>
      </c>
      <c r="C669" s="20" t="s">
        <v>14028</v>
      </c>
      <c r="D669" s="20">
        <v>1720337110</v>
      </c>
      <c r="E669" s="20" t="str">
        <f>VLOOKUP(A669,'REPORTE'!$A$1:$AG$1961,5,0)</f>
        <v>ECUATORIANO(A)</v>
      </c>
      <c r="F669" s="20" t="str">
        <f>VLOOKUP(A669,'REPORTE'!$A$1:$AG$1961,18,0)</f>
        <v>M</v>
      </c>
      <c r="G669" s="20" t="str">
        <f>VLOOKUP(A669,'REPORTE'!$A$1:$AG$1961,6,0)</f>
        <v>NACIONAL</v>
      </c>
      <c r="H669" s="20" t="str">
        <f>VLOOKUP(A669,'REPORTE'!$A$1:$AG$1961,30,0)</f>
        <v>Primaria</v>
      </c>
      <c r="I669" s="20" t="str">
        <f>VLOOKUP(A669,'REPORTE'!$A$1:$AG$1961,31,0)</f>
        <v>PICHINCHA</v>
      </c>
      <c r="J669" s="20" t="str">
        <f>VLOOKUP(A669,'REPORTE'!$A$1:$AG$1961,32,0)</f>
        <v>QUITO</v>
      </c>
      <c r="K669" s="20" t="str">
        <f>VLOOKUP(A669,'REPORTE'!$A$1:$AG$1961,33,0)</f>
        <v>AMAGUAÑA</v>
      </c>
      <c r="L669" s="20" t="str">
        <f>VLOOKUP(K669,PROVINCIAS!$F$1:$G$1171,2,0)</f>
        <v>RURAL</v>
      </c>
      <c r="M669" s="20">
        <v>1000810</v>
      </c>
      <c r="N669" s="20" t="s">
        <v>15375</v>
      </c>
      <c r="O669" s="20">
        <v>44594</v>
      </c>
      <c r="P669" s="20">
        <v>13.07</v>
      </c>
      <c r="Q669" s="20" t="s">
        <v>11150</v>
      </c>
      <c r="R669" s="20" t="s">
        <v>11150</v>
      </c>
      <c r="S669" s="20" t="s">
        <v>11150</v>
      </c>
      <c r="T669" s="20" t="s">
        <v>11150</v>
      </c>
      <c r="U669" s="20" t="s">
        <v>11150</v>
      </c>
      <c r="V669" s="20" t="s">
        <v>11150</v>
      </c>
      <c r="W669" s="20">
        <v>13.07</v>
      </c>
    </row>
    <row r="670" spans="1:23" x14ac:dyDescent="0.45">
      <c r="A670" s="20">
        <v>1000741</v>
      </c>
      <c r="B670" s="20" t="s">
        <v>9431</v>
      </c>
      <c r="C670" s="20" t="s">
        <v>14030</v>
      </c>
      <c r="D670" s="20">
        <v>1704264744</v>
      </c>
      <c r="E670" s="20" t="str">
        <f>VLOOKUP(A670,'REPORTE'!$A$1:$AG$1961,5,0)</f>
        <v>ECUATORIANO(A)</v>
      </c>
      <c r="F670" s="20" t="str">
        <f>VLOOKUP(A670,'REPORTE'!$A$1:$AG$1961,18,0)</f>
        <v>M</v>
      </c>
      <c r="G670" s="20" t="str">
        <f>VLOOKUP(A670,'REPORTE'!$A$1:$AG$1961,6,0)</f>
        <v>NACIONAL</v>
      </c>
      <c r="H670" s="20" t="str">
        <f>VLOOKUP(A670,'REPORTE'!$A$1:$AG$1961,30,0)</f>
        <v>Secundaria</v>
      </c>
      <c r="I670" s="20" t="str">
        <f>VLOOKUP(A670,'REPORTE'!$A$1:$AG$1961,31,0)</f>
        <v>PICHINCHA</v>
      </c>
      <c r="J670" s="20" t="str">
        <f>VLOOKUP(A670,'REPORTE'!$A$1:$AG$1961,32,0)</f>
        <v>QUITO</v>
      </c>
      <c r="K670" s="20" t="str">
        <f>VLOOKUP(A670,'REPORTE'!$A$1:$AG$1961,33,0)</f>
        <v>CARCELEN</v>
      </c>
      <c r="L670" s="20" t="str">
        <f>VLOOKUP(K670,PROVINCIAS!$F$1:$G$1171,2,0)</f>
        <v>URBANA</v>
      </c>
      <c r="M670" s="20">
        <v>1000811</v>
      </c>
      <c r="N670" s="20" t="s">
        <v>15374</v>
      </c>
      <c r="O670" s="20"/>
      <c r="P670" s="20">
        <v>58.28</v>
      </c>
      <c r="Q670" s="20" t="s">
        <v>11150</v>
      </c>
      <c r="R670" s="20" t="s">
        <v>11150</v>
      </c>
      <c r="S670" s="20" t="s">
        <v>11150</v>
      </c>
      <c r="T670" s="20" t="s">
        <v>11150</v>
      </c>
      <c r="U670" s="20" t="s">
        <v>11150</v>
      </c>
      <c r="V670" s="20" t="s">
        <v>11150</v>
      </c>
      <c r="W670" s="20">
        <v>58.28</v>
      </c>
    </row>
    <row r="671" spans="1:23" x14ac:dyDescent="0.45">
      <c r="A671" s="20">
        <v>1000742</v>
      </c>
      <c r="B671" s="20" t="s">
        <v>9431</v>
      </c>
      <c r="C671" s="20" t="s">
        <v>14031</v>
      </c>
      <c r="D671" s="20">
        <v>604591404</v>
      </c>
      <c r="E671" s="20" t="str">
        <f>VLOOKUP(A671,'REPORTE'!$A$1:$AG$1961,5,0)</f>
        <v>ECUATORIANO(A)</v>
      </c>
      <c r="F671" s="20" t="str">
        <f>VLOOKUP(A671,'REPORTE'!$A$1:$AG$1961,18,0)</f>
        <v>F</v>
      </c>
      <c r="G671" s="20" t="str">
        <f>VLOOKUP(A671,'REPORTE'!$A$1:$AG$1961,6,0)</f>
        <v>NACIONAL</v>
      </c>
      <c r="H671" s="20" t="str">
        <f>VLOOKUP(A671,'REPORTE'!$A$1:$AG$1961,30,0)</f>
        <v>Primaria</v>
      </c>
      <c r="I671" s="20" t="str">
        <f>VLOOKUP(A671,'REPORTE'!$A$1:$AG$1961,31,0)</f>
        <v>TUNGURAHUA</v>
      </c>
      <c r="J671" s="20" t="str">
        <f>VLOOKUP(A671,'REPORTE'!$A$1:$AG$1961,32,0)</f>
        <v>AMBATO</v>
      </c>
      <c r="K671" s="20" t="str">
        <f>VLOOKUP(A671,'REPORTE'!$A$1:$AG$1961,33,0)</f>
        <v>MATRIZ</v>
      </c>
      <c r="L671" s="20" t="str">
        <f>VLOOKUP(K671,PROVINCIAS!$F$1:$G$1171,2,0)</f>
        <v>URBANA</v>
      </c>
      <c r="M671" s="20">
        <v>1000812</v>
      </c>
      <c r="N671" s="20" t="s">
        <v>15374</v>
      </c>
      <c r="O671" s="20"/>
      <c r="P671" s="20">
        <v>0</v>
      </c>
      <c r="Q671" s="20" t="s">
        <v>11150</v>
      </c>
      <c r="R671" s="20" t="s">
        <v>11150</v>
      </c>
      <c r="S671" s="20" t="s">
        <v>11150</v>
      </c>
      <c r="T671" s="20" t="s">
        <v>11150</v>
      </c>
      <c r="U671" s="20" t="s">
        <v>11150</v>
      </c>
      <c r="V671" s="20" t="s">
        <v>11150</v>
      </c>
      <c r="W671" s="20">
        <v>0</v>
      </c>
    </row>
    <row r="672" spans="1:23" x14ac:dyDescent="0.45">
      <c r="A672" s="20">
        <v>1000743</v>
      </c>
      <c r="B672" s="20" t="s">
        <v>9431</v>
      </c>
      <c r="C672" s="20" t="s">
        <v>9942</v>
      </c>
      <c r="D672" s="20">
        <v>603238114</v>
      </c>
      <c r="E672" s="20" t="str">
        <f>VLOOKUP(A672,'REPORTE'!$A$1:$AG$1961,5,0)</f>
        <v>ECUATORIANO(A)</v>
      </c>
      <c r="F672" s="20" t="str">
        <f>VLOOKUP(A672,'REPORTE'!$A$1:$AG$1961,18,0)</f>
        <v>F</v>
      </c>
      <c r="G672" s="20" t="str">
        <f>VLOOKUP(A672,'REPORTE'!$A$1:$AG$1961,6,0)</f>
        <v>NACIONAL</v>
      </c>
      <c r="H672" s="20" t="str">
        <f>VLOOKUP(A672,'REPORTE'!$A$1:$AG$1961,30,0)</f>
        <v>Ninguna</v>
      </c>
      <c r="I672" s="20" t="str">
        <f>VLOOKUP(A672,'REPORTE'!$A$1:$AG$1961,31,0)</f>
        <v>CHIMBORAZO</v>
      </c>
      <c r="J672" s="20" t="str">
        <f>VLOOKUP(A672,'REPORTE'!$A$1:$AG$1961,32,0)</f>
        <v>RIOBAMBA</v>
      </c>
      <c r="K672" s="20" t="str">
        <f>VLOOKUP(A672,'REPORTE'!$A$1:$AG$1961,33,0)</f>
        <v>VELOZ</v>
      </c>
      <c r="L672" s="20" t="str">
        <f>VLOOKUP(K672,PROVINCIAS!$F$1:$G$1171,2,0)</f>
        <v>URBANA</v>
      </c>
      <c r="M672" s="20">
        <v>1000813</v>
      </c>
      <c r="N672" s="20" t="s">
        <v>15374</v>
      </c>
      <c r="O672" s="20"/>
      <c r="P672" s="20">
        <v>0</v>
      </c>
      <c r="Q672" s="20" t="s">
        <v>11150</v>
      </c>
      <c r="R672" s="20" t="s">
        <v>11150</v>
      </c>
      <c r="S672" s="20" t="s">
        <v>11150</v>
      </c>
      <c r="T672" s="20" t="s">
        <v>11150</v>
      </c>
      <c r="U672" s="20" t="s">
        <v>11150</v>
      </c>
      <c r="V672" s="20" t="s">
        <v>11150</v>
      </c>
      <c r="W672" s="20">
        <v>0</v>
      </c>
    </row>
    <row r="673" spans="1:23" x14ac:dyDescent="0.45">
      <c r="A673" s="20">
        <v>1000740</v>
      </c>
      <c r="B673" s="20" t="s">
        <v>9431</v>
      </c>
      <c r="C673" s="20" t="s">
        <v>14029</v>
      </c>
      <c r="D673" s="20">
        <v>1716648066</v>
      </c>
      <c r="E673" s="20" t="str">
        <f>VLOOKUP(A673,'REPORTE'!$A$1:$AG$1961,5,0)</f>
        <v>ECUATORIANO(A)</v>
      </c>
      <c r="F673" s="20" t="str">
        <f>VLOOKUP(A673,'REPORTE'!$A$1:$AG$1961,18,0)</f>
        <v>M</v>
      </c>
      <c r="G673" s="20" t="str">
        <f>VLOOKUP(A673,'REPORTE'!$A$1:$AG$1961,6,0)</f>
        <v>NACIONAL</v>
      </c>
      <c r="H673" s="20" t="str">
        <f>VLOOKUP(A673,'REPORTE'!$A$1:$AG$1961,30,0)</f>
        <v>Universitaria</v>
      </c>
      <c r="I673" s="20" t="str">
        <f>VLOOKUP(A673,'REPORTE'!$A$1:$AG$1961,31,0)</f>
        <v>TUNGURAHUA</v>
      </c>
      <c r="J673" s="20" t="str">
        <f>VLOOKUP(A673,'REPORTE'!$A$1:$AG$1961,32,0)</f>
        <v>AMBATO</v>
      </c>
      <c r="K673" s="20" t="str">
        <f>VLOOKUP(A673,'REPORTE'!$A$1:$AG$1961,33,0)</f>
        <v>MATRIZ</v>
      </c>
      <c r="L673" s="20" t="str">
        <f>VLOOKUP(K673,PROVINCIAS!$F$1:$G$1171,2,0)</f>
        <v>URBANA</v>
      </c>
      <c r="M673" s="20">
        <v>1000814</v>
      </c>
      <c r="N673" s="20" t="s">
        <v>15375</v>
      </c>
      <c r="O673" s="20">
        <v>44599</v>
      </c>
      <c r="P673" s="20">
        <v>18.079999999999998</v>
      </c>
      <c r="Q673" s="20" t="s">
        <v>11150</v>
      </c>
      <c r="R673" s="20" t="s">
        <v>11150</v>
      </c>
      <c r="S673" s="20" t="s">
        <v>11150</v>
      </c>
      <c r="T673" s="20" t="s">
        <v>11150</v>
      </c>
      <c r="U673" s="20" t="s">
        <v>11150</v>
      </c>
      <c r="V673" s="20" t="s">
        <v>11150</v>
      </c>
      <c r="W673" s="20">
        <v>18.079999999999998</v>
      </c>
    </row>
    <row r="674" spans="1:23" x14ac:dyDescent="0.45">
      <c r="A674" s="20">
        <v>1000744</v>
      </c>
      <c r="B674" s="20" t="s">
        <v>9431</v>
      </c>
      <c r="C674" s="20" t="s">
        <v>10044</v>
      </c>
      <c r="D674" s="20">
        <v>605611565</v>
      </c>
      <c r="E674" s="20" t="str">
        <f>VLOOKUP(A674,'REPORTE'!$A$1:$AG$1961,5,0)</f>
        <v>ECUATORIANO(A) INDIGENA</v>
      </c>
      <c r="F674" s="20" t="str">
        <f>VLOOKUP(A674,'REPORTE'!$A$1:$AG$1961,18,0)</f>
        <v>F</v>
      </c>
      <c r="G674" s="20" t="str">
        <f>VLOOKUP(A674,'REPORTE'!$A$1:$AG$1961,6,0)</f>
        <v>NACIONAL</v>
      </c>
      <c r="H674" s="20" t="str">
        <f>VLOOKUP(A674,'REPORTE'!$A$1:$AG$1961,30,0)</f>
        <v>Secundaria</v>
      </c>
      <c r="I674" s="20" t="str">
        <f>VLOOKUP(A674,'REPORTE'!$A$1:$AG$1961,31,0)</f>
        <v>CHIMBORAZO</v>
      </c>
      <c r="J674" s="20" t="str">
        <f>VLOOKUP(A674,'REPORTE'!$A$1:$AG$1961,32,0)</f>
        <v>RIOBAMBA</v>
      </c>
      <c r="K674" s="20" t="str">
        <f>VLOOKUP(A674,'REPORTE'!$A$1:$AG$1961,33,0)</f>
        <v>LIZARZABURU</v>
      </c>
      <c r="L674" s="20" t="str">
        <f>VLOOKUP(K674,PROVINCIAS!$F$1:$G$1171,2,0)</f>
        <v>URBANA</v>
      </c>
      <c r="M674" s="20">
        <v>1000815</v>
      </c>
      <c r="N674" s="20" t="s">
        <v>15374</v>
      </c>
      <c r="O674" s="20"/>
      <c r="P674" s="20">
        <v>8.36</v>
      </c>
      <c r="Q674" s="20" t="s">
        <v>11150</v>
      </c>
      <c r="R674" s="20" t="s">
        <v>11150</v>
      </c>
      <c r="S674" s="20" t="s">
        <v>11150</v>
      </c>
      <c r="T674" s="20" t="s">
        <v>11150</v>
      </c>
      <c r="U674" s="20" t="s">
        <v>11150</v>
      </c>
      <c r="V674" s="20" t="s">
        <v>11150</v>
      </c>
      <c r="W674" s="20">
        <v>8.36</v>
      </c>
    </row>
    <row r="675" spans="1:23" x14ac:dyDescent="0.45">
      <c r="A675" s="20">
        <v>1000745</v>
      </c>
      <c r="B675" s="20" t="s">
        <v>9431</v>
      </c>
      <c r="C675" s="20" t="s">
        <v>14032</v>
      </c>
      <c r="D675" s="20">
        <v>1003162938</v>
      </c>
      <c r="E675" s="20" t="str">
        <f>VLOOKUP(A675,'REPORTE'!$A$1:$AG$1961,5,0)</f>
        <v>ECUATORIANO(A) INDIGENA</v>
      </c>
      <c r="F675" s="20" t="str">
        <f>VLOOKUP(A675,'REPORTE'!$A$1:$AG$1961,18,0)</f>
        <v>F</v>
      </c>
      <c r="G675" s="20" t="str">
        <f>VLOOKUP(A675,'REPORTE'!$A$1:$AG$1961,6,0)</f>
        <v>NACIONAL</v>
      </c>
      <c r="H675" s="20" t="str">
        <f>VLOOKUP(A675,'REPORTE'!$A$1:$AG$1961,30,0)</f>
        <v>Ninguna</v>
      </c>
      <c r="I675" s="20" t="str">
        <f>VLOOKUP(A675,'REPORTE'!$A$1:$AG$1961,31,0)</f>
        <v>IMBABURA</v>
      </c>
      <c r="J675" s="20" t="str">
        <f>VLOOKUP(A675,'REPORTE'!$A$1:$AG$1961,32,0)</f>
        <v>OTAVALO</v>
      </c>
      <c r="K675" s="20" t="str">
        <f>VLOOKUP(A675,'REPORTE'!$A$1:$AG$1961,33,0)</f>
        <v>JORDAN</v>
      </c>
      <c r="L675" s="20" t="str">
        <f>VLOOKUP(K675,PROVINCIAS!$F$1:$G$1171,2,0)</f>
        <v>URBANA</v>
      </c>
      <c r="M675" s="20">
        <v>1000816</v>
      </c>
      <c r="N675" s="20" t="s">
        <v>15375</v>
      </c>
      <c r="O675" s="20">
        <v>44615</v>
      </c>
      <c r="P675" s="20">
        <v>23.16</v>
      </c>
      <c r="Q675" s="20" t="s">
        <v>11150</v>
      </c>
      <c r="R675" s="20" t="s">
        <v>11150</v>
      </c>
      <c r="S675" s="20" t="s">
        <v>11150</v>
      </c>
      <c r="T675" s="20" t="s">
        <v>11150</v>
      </c>
      <c r="U675" s="20" t="s">
        <v>11150</v>
      </c>
      <c r="V675" s="20" t="s">
        <v>11150</v>
      </c>
      <c r="W675" s="20">
        <v>23.16</v>
      </c>
    </row>
    <row r="676" spans="1:23" x14ac:dyDescent="0.45">
      <c r="A676" s="20">
        <v>1000746</v>
      </c>
      <c r="B676" s="20" t="s">
        <v>9431</v>
      </c>
      <c r="C676" s="20" t="s">
        <v>14033</v>
      </c>
      <c r="D676" s="20">
        <v>1724607658</v>
      </c>
      <c r="E676" s="20" t="str">
        <f>VLOOKUP(A676,'REPORTE'!$A$1:$AG$1961,5,0)</f>
        <v>ECUATORIANO(A)</v>
      </c>
      <c r="F676" s="20" t="str">
        <f>VLOOKUP(A676,'REPORTE'!$A$1:$AG$1961,18,0)</f>
        <v>F</v>
      </c>
      <c r="G676" s="20" t="str">
        <f>VLOOKUP(A676,'REPORTE'!$A$1:$AG$1961,6,0)</f>
        <v>NACIONAL</v>
      </c>
      <c r="H676" s="20" t="str">
        <f>VLOOKUP(A676,'REPORTE'!$A$1:$AG$1961,30,0)</f>
        <v>Secundaria</v>
      </c>
      <c r="I676" s="20" t="str">
        <f>VLOOKUP(A676,'REPORTE'!$A$1:$AG$1961,31,0)</f>
        <v>PICHINCHA</v>
      </c>
      <c r="J676" s="20" t="str">
        <f>VLOOKUP(A676,'REPORTE'!$A$1:$AG$1961,32,0)</f>
        <v>QUITO</v>
      </c>
      <c r="K676" s="20" t="str">
        <f>VLOOKUP(A676,'REPORTE'!$A$1:$AG$1961,33,0)</f>
        <v>YARUQUI</v>
      </c>
      <c r="L676" s="20" t="str">
        <f>VLOOKUP(K676,PROVINCIAS!$F$1:$G$1171,2,0)</f>
        <v>RURAL</v>
      </c>
      <c r="M676" s="20">
        <v>1000817</v>
      </c>
      <c r="N676" s="20" t="s">
        <v>15375</v>
      </c>
      <c r="O676" s="20">
        <v>44586</v>
      </c>
      <c r="P676" s="20">
        <v>3</v>
      </c>
      <c r="Q676" s="20" t="s">
        <v>11150</v>
      </c>
      <c r="R676" s="20" t="s">
        <v>11150</v>
      </c>
      <c r="S676" s="20" t="s">
        <v>11150</v>
      </c>
      <c r="T676" s="20" t="s">
        <v>11150</v>
      </c>
      <c r="U676" s="20" t="s">
        <v>11150</v>
      </c>
      <c r="V676" s="20" t="s">
        <v>11150</v>
      </c>
      <c r="W676" s="20">
        <v>3</v>
      </c>
    </row>
    <row r="677" spans="1:23" x14ac:dyDescent="0.45">
      <c r="A677" s="20">
        <v>1000747</v>
      </c>
      <c r="B677" s="20" t="s">
        <v>9431</v>
      </c>
      <c r="C677" s="20" t="s">
        <v>14034</v>
      </c>
      <c r="D677" s="20">
        <v>1723203251</v>
      </c>
      <c r="E677" s="20" t="str">
        <f>VLOOKUP(A677,'REPORTE'!$A$1:$AG$1961,5,0)</f>
        <v>ECUATORIANO(A)</v>
      </c>
      <c r="F677" s="20" t="str">
        <f>VLOOKUP(A677,'REPORTE'!$A$1:$AG$1961,18,0)</f>
        <v>F</v>
      </c>
      <c r="G677" s="20" t="str">
        <f>VLOOKUP(A677,'REPORTE'!$A$1:$AG$1961,6,0)</f>
        <v>NACIONAL</v>
      </c>
      <c r="H677" s="20" t="str">
        <f>VLOOKUP(A677,'REPORTE'!$A$1:$AG$1961,30,0)</f>
        <v>Secundaria</v>
      </c>
      <c r="I677" s="20" t="str">
        <f>VLOOKUP(A677,'REPORTE'!$A$1:$AG$1961,31,0)</f>
        <v>PICHINCHA</v>
      </c>
      <c r="J677" s="20" t="str">
        <f>VLOOKUP(A677,'REPORTE'!$A$1:$AG$1961,32,0)</f>
        <v>QUITO</v>
      </c>
      <c r="K677" s="20" t="str">
        <f>VLOOKUP(A677,'REPORTE'!$A$1:$AG$1961,33,0)</f>
        <v>CENTRO HISTORICO</v>
      </c>
      <c r="L677" s="20" t="str">
        <f>VLOOKUP(K677,PROVINCIAS!$F$1:$G$1171,2,0)</f>
        <v>URBANA</v>
      </c>
      <c r="M677" s="20">
        <v>1000818</v>
      </c>
      <c r="N677" s="20" t="s">
        <v>15375</v>
      </c>
      <c r="O677" s="20">
        <v>44587</v>
      </c>
      <c r="P677" s="20">
        <v>6</v>
      </c>
      <c r="Q677" s="20" t="s">
        <v>11150</v>
      </c>
      <c r="R677" s="20" t="s">
        <v>11150</v>
      </c>
      <c r="S677" s="20" t="s">
        <v>11150</v>
      </c>
      <c r="T677" s="20" t="s">
        <v>11150</v>
      </c>
      <c r="U677" s="20" t="s">
        <v>11150</v>
      </c>
      <c r="V677" s="20" t="s">
        <v>11150</v>
      </c>
      <c r="W677" s="20">
        <v>6</v>
      </c>
    </row>
    <row r="678" spans="1:23" x14ac:dyDescent="0.45">
      <c r="A678" s="20">
        <v>1000748</v>
      </c>
      <c r="B678" s="20" t="s">
        <v>9431</v>
      </c>
      <c r="C678" s="20" t="s">
        <v>9695</v>
      </c>
      <c r="D678" s="20">
        <v>1714578869</v>
      </c>
      <c r="E678" s="20" t="str">
        <f>VLOOKUP(A678,'REPORTE'!$A$1:$AG$1961,5,0)</f>
        <v>ECUATORIANO(A)</v>
      </c>
      <c r="F678" s="20" t="str">
        <f>VLOOKUP(A678,'REPORTE'!$A$1:$AG$1961,18,0)</f>
        <v>M</v>
      </c>
      <c r="G678" s="20" t="str">
        <f>VLOOKUP(A678,'REPORTE'!$A$1:$AG$1961,6,0)</f>
        <v>NACIONAL</v>
      </c>
      <c r="H678" s="20" t="str">
        <f>VLOOKUP(A678,'REPORTE'!$A$1:$AG$1961,30,0)</f>
        <v>Primaria</v>
      </c>
      <c r="I678" s="20" t="str">
        <f>VLOOKUP(A678,'REPORTE'!$A$1:$AG$1961,31,0)</f>
        <v>PICHINCHA</v>
      </c>
      <c r="J678" s="20" t="str">
        <f>VLOOKUP(A678,'REPORTE'!$A$1:$AG$1961,32,0)</f>
        <v>QUITO</v>
      </c>
      <c r="K678" s="20" t="str">
        <f>VLOOKUP(A678,'REPORTE'!$A$1:$AG$1961,33,0)</f>
        <v>SAN BLAS</v>
      </c>
      <c r="L678" s="20" t="str">
        <f>VLOOKUP(K678,PROVINCIAS!$F$1:$G$1171,2,0)</f>
        <v>URBANA</v>
      </c>
      <c r="M678" s="20">
        <v>1000819</v>
      </c>
      <c r="N678" s="20" t="s">
        <v>15374</v>
      </c>
      <c r="O678" s="20"/>
      <c r="P678" s="20">
        <v>0.03</v>
      </c>
      <c r="Q678" s="20" t="s">
        <v>11150</v>
      </c>
      <c r="R678" s="20" t="s">
        <v>11150</v>
      </c>
      <c r="S678" s="20" t="s">
        <v>11150</v>
      </c>
      <c r="T678" s="20" t="s">
        <v>12025</v>
      </c>
      <c r="U678" s="20" t="s">
        <v>11150</v>
      </c>
      <c r="V678" s="20" t="s">
        <v>12078</v>
      </c>
      <c r="W678" s="20">
        <v>100.03</v>
      </c>
    </row>
    <row r="679" spans="1:23" x14ac:dyDescent="0.45">
      <c r="A679" s="20">
        <v>1000749</v>
      </c>
      <c r="B679" s="20" t="s">
        <v>9431</v>
      </c>
      <c r="C679" s="20" t="s">
        <v>9636</v>
      </c>
      <c r="D679" s="20">
        <v>1719769109</v>
      </c>
      <c r="E679" s="20" t="str">
        <f>VLOOKUP(A679,'REPORTE'!$A$1:$AG$1961,5,0)</f>
        <v>ECUATORIANO(A)</v>
      </c>
      <c r="F679" s="20" t="str">
        <f>VLOOKUP(A679,'REPORTE'!$A$1:$AG$1961,18,0)</f>
        <v>F</v>
      </c>
      <c r="G679" s="20" t="str">
        <f>VLOOKUP(A679,'REPORTE'!$A$1:$AG$1961,6,0)</f>
        <v>NACIONAL</v>
      </c>
      <c r="H679" s="20" t="str">
        <f>VLOOKUP(A679,'REPORTE'!$A$1:$AG$1961,30,0)</f>
        <v>Primaria</v>
      </c>
      <c r="I679" s="20" t="str">
        <f>VLOOKUP(A679,'REPORTE'!$A$1:$AG$1961,31,0)</f>
        <v>PICHINCHA</v>
      </c>
      <c r="J679" s="20" t="str">
        <f>VLOOKUP(A679,'REPORTE'!$A$1:$AG$1961,32,0)</f>
        <v>QUITO</v>
      </c>
      <c r="K679" s="20" t="str">
        <f>VLOOKUP(A679,'REPORTE'!$A$1:$AG$1961,33,0)</f>
        <v>COTOCOLLAO</v>
      </c>
      <c r="L679" s="20" t="str">
        <f>VLOOKUP(K679,PROVINCIAS!$F$1:$G$1171,2,0)</f>
        <v>URBANA</v>
      </c>
      <c r="M679" s="20">
        <v>1000820</v>
      </c>
      <c r="N679" s="20" t="s">
        <v>15374</v>
      </c>
      <c r="O679" s="20"/>
      <c r="P679" s="20">
        <v>0</v>
      </c>
      <c r="Q679" s="20" t="s">
        <v>11150</v>
      </c>
      <c r="R679" s="20" t="s">
        <v>11150</v>
      </c>
      <c r="S679" s="20" t="s">
        <v>11150</v>
      </c>
      <c r="T679" s="20" t="s">
        <v>11150</v>
      </c>
      <c r="U679" s="20" t="s">
        <v>11150</v>
      </c>
      <c r="V679" s="20" t="s">
        <v>11150</v>
      </c>
      <c r="W679" s="20">
        <v>0</v>
      </c>
    </row>
    <row r="680" spans="1:23" x14ac:dyDescent="0.45">
      <c r="A680" s="20">
        <v>1000750</v>
      </c>
      <c r="B680" s="20" t="s">
        <v>9431</v>
      </c>
      <c r="C680" s="20" t="s">
        <v>10230</v>
      </c>
      <c r="D680" s="20">
        <v>605227503</v>
      </c>
      <c r="E680" s="20" t="str">
        <f>VLOOKUP(A680,'REPORTE'!$A$1:$AG$1961,5,0)</f>
        <v>ECUATORIANO(A) INDIGENA</v>
      </c>
      <c r="F680" s="20" t="str">
        <f>VLOOKUP(A680,'REPORTE'!$A$1:$AG$1961,18,0)</f>
        <v>F</v>
      </c>
      <c r="G680" s="20" t="str">
        <f>VLOOKUP(A680,'REPORTE'!$A$1:$AG$1961,6,0)</f>
        <v>NACIONAL</v>
      </c>
      <c r="H680" s="20" t="str">
        <f>VLOOKUP(A680,'REPORTE'!$A$1:$AG$1961,30,0)</f>
        <v>Secundaria</v>
      </c>
      <c r="I680" s="20" t="str">
        <f>VLOOKUP(A680,'REPORTE'!$A$1:$AG$1961,31,0)</f>
        <v>CHIMBORAZO</v>
      </c>
      <c r="J680" s="20" t="str">
        <f>VLOOKUP(A680,'REPORTE'!$A$1:$AG$1961,32,0)</f>
        <v>RIOBAMBA</v>
      </c>
      <c r="K680" s="20" t="str">
        <f>VLOOKUP(A680,'REPORTE'!$A$1:$AG$1961,33,0)</f>
        <v>LICTO</v>
      </c>
      <c r="L680" s="20" t="str">
        <f>VLOOKUP(K680,PROVINCIAS!$F$1:$G$1171,2,0)</f>
        <v>RURAL</v>
      </c>
      <c r="M680" s="20">
        <v>1000821</v>
      </c>
      <c r="N680" s="20" t="s">
        <v>15374</v>
      </c>
      <c r="O680" s="20"/>
      <c r="P680" s="20">
        <v>67.510000000000005</v>
      </c>
      <c r="Q680" s="20" t="s">
        <v>11150</v>
      </c>
      <c r="R680" s="20" t="s">
        <v>11150</v>
      </c>
      <c r="S680" s="20" t="s">
        <v>11150</v>
      </c>
      <c r="T680" s="20" t="s">
        <v>11150</v>
      </c>
      <c r="U680" s="20" t="s">
        <v>11150</v>
      </c>
      <c r="V680" s="20" t="s">
        <v>11150</v>
      </c>
      <c r="W680" s="20">
        <v>67.510000000000005</v>
      </c>
    </row>
    <row r="681" spans="1:23" x14ac:dyDescent="0.45">
      <c r="A681" s="20">
        <v>1000751</v>
      </c>
      <c r="B681" s="20" t="s">
        <v>9431</v>
      </c>
      <c r="C681" s="20" t="s">
        <v>14035</v>
      </c>
      <c r="D681" s="20">
        <v>1714906342</v>
      </c>
      <c r="E681" s="20" t="str">
        <f>VLOOKUP(A681,'REPORTE'!$A$1:$AG$1961,5,0)</f>
        <v>ECUATORIANO(A)</v>
      </c>
      <c r="F681" s="20" t="str">
        <f>VLOOKUP(A681,'REPORTE'!$A$1:$AG$1961,18,0)</f>
        <v>F</v>
      </c>
      <c r="G681" s="20" t="str">
        <f>VLOOKUP(A681,'REPORTE'!$A$1:$AG$1961,6,0)</f>
        <v>NACIONAL</v>
      </c>
      <c r="H681" s="20" t="str">
        <f>VLOOKUP(A681,'REPORTE'!$A$1:$AG$1961,30,0)</f>
        <v>Secundaria</v>
      </c>
      <c r="I681" s="20" t="str">
        <f>VLOOKUP(A681,'REPORTE'!$A$1:$AG$1961,31,0)</f>
        <v>PICHINCHA</v>
      </c>
      <c r="J681" s="20" t="str">
        <f>VLOOKUP(A681,'REPORTE'!$A$1:$AG$1961,32,0)</f>
        <v>QUITO</v>
      </c>
      <c r="K681" s="20" t="str">
        <f>VLOOKUP(A681,'REPORTE'!$A$1:$AG$1961,33,0)</f>
        <v>GONZALEZ SUAREZ</v>
      </c>
      <c r="L681" s="20" t="str">
        <f>VLOOKUP(K681,PROVINCIAS!$F$1:$G$1171,2,0)</f>
        <v>URBANA</v>
      </c>
      <c r="M681" s="20">
        <v>1000822</v>
      </c>
      <c r="N681" s="20" t="s">
        <v>15375</v>
      </c>
      <c r="O681" s="20">
        <v>44599</v>
      </c>
      <c r="P681" s="20">
        <v>8.07</v>
      </c>
      <c r="Q681" s="20" t="s">
        <v>11150</v>
      </c>
      <c r="R681" s="20" t="s">
        <v>11150</v>
      </c>
      <c r="S681" s="20" t="s">
        <v>11150</v>
      </c>
      <c r="T681" s="20" t="s">
        <v>11150</v>
      </c>
      <c r="U681" s="20" t="s">
        <v>11150</v>
      </c>
      <c r="V681" s="20" t="s">
        <v>11150</v>
      </c>
      <c r="W681" s="20">
        <v>8.07</v>
      </c>
    </row>
    <row r="682" spans="1:23" x14ac:dyDescent="0.45">
      <c r="A682" s="20">
        <v>1000752</v>
      </c>
      <c r="B682" s="20" t="s">
        <v>9431</v>
      </c>
      <c r="C682" s="20" t="s">
        <v>10279</v>
      </c>
      <c r="D682" s="20">
        <v>1711426377</v>
      </c>
      <c r="E682" s="20" t="str">
        <f>VLOOKUP(A682,'REPORTE'!$A$1:$AG$1961,5,0)</f>
        <v>ECUATORIANO(A)</v>
      </c>
      <c r="F682" s="20" t="str">
        <f>VLOOKUP(A682,'REPORTE'!$A$1:$AG$1961,18,0)</f>
        <v>M</v>
      </c>
      <c r="G682" s="20" t="str">
        <f>VLOOKUP(A682,'REPORTE'!$A$1:$AG$1961,6,0)</f>
        <v>NACIONAL</v>
      </c>
      <c r="H682" s="20" t="str">
        <f>VLOOKUP(A682,'REPORTE'!$A$1:$AG$1961,30,0)</f>
        <v>Secundaria</v>
      </c>
      <c r="I682" s="20" t="str">
        <f>VLOOKUP(A682,'REPORTE'!$A$1:$AG$1961,31,0)</f>
        <v>PICHINCHA</v>
      </c>
      <c r="J682" s="20" t="str">
        <f>VLOOKUP(A682,'REPORTE'!$A$1:$AG$1961,32,0)</f>
        <v>QUITO</v>
      </c>
      <c r="K682" s="20" t="str">
        <f>VLOOKUP(A682,'REPORTE'!$A$1:$AG$1961,33,0)</f>
        <v>POMASQUI</v>
      </c>
      <c r="L682" s="20" t="str">
        <f>VLOOKUP(K682,PROVINCIAS!$F$1:$G$1171,2,0)</f>
        <v>RURAL</v>
      </c>
      <c r="M682" s="20">
        <v>1000823</v>
      </c>
      <c r="N682" s="20" t="s">
        <v>15374</v>
      </c>
      <c r="O682" s="20"/>
      <c r="P682" s="20">
        <v>10.98</v>
      </c>
      <c r="Q682" s="20" t="s">
        <v>11150</v>
      </c>
      <c r="R682" s="20" t="s">
        <v>11150</v>
      </c>
      <c r="S682" s="20" t="s">
        <v>11150</v>
      </c>
      <c r="T682" s="20" t="s">
        <v>14183</v>
      </c>
      <c r="U682" s="20" t="s">
        <v>11150</v>
      </c>
      <c r="V682" s="20" t="s">
        <v>12078</v>
      </c>
      <c r="W682" s="20">
        <v>115.98</v>
      </c>
    </row>
    <row r="683" spans="1:23" x14ac:dyDescent="0.45">
      <c r="A683" s="20">
        <v>1000753</v>
      </c>
      <c r="B683" s="20" t="s">
        <v>9431</v>
      </c>
      <c r="C683" s="20" t="s">
        <v>14036</v>
      </c>
      <c r="D683" s="20">
        <v>1725802159</v>
      </c>
      <c r="E683" s="20" t="str">
        <f>VLOOKUP(A683,'REPORTE'!$A$1:$AG$1961,5,0)</f>
        <v>ECUATORIANO(A)</v>
      </c>
      <c r="F683" s="20" t="str">
        <f>VLOOKUP(A683,'REPORTE'!$A$1:$AG$1961,18,0)</f>
        <v>M</v>
      </c>
      <c r="G683" s="20" t="str">
        <f>VLOOKUP(A683,'REPORTE'!$A$1:$AG$1961,6,0)</f>
        <v>NACIONAL</v>
      </c>
      <c r="H683" s="20" t="str">
        <f>VLOOKUP(A683,'REPORTE'!$A$1:$AG$1961,30,0)</f>
        <v>Secundaria</v>
      </c>
      <c r="I683" s="20" t="str">
        <f>VLOOKUP(A683,'REPORTE'!$A$1:$AG$1961,31,0)</f>
        <v>PICHINCHA</v>
      </c>
      <c r="J683" s="20" t="str">
        <f>VLOOKUP(A683,'REPORTE'!$A$1:$AG$1961,32,0)</f>
        <v>QUITO</v>
      </c>
      <c r="K683" s="20" t="str">
        <f>VLOOKUP(A683,'REPORTE'!$A$1:$AG$1961,33,0)</f>
        <v>COTOCOLLAO</v>
      </c>
      <c r="L683" s="20" t="str">
        <f>VLOOKUP(K683,PROVINCIAS!$F$1:$G$1171,2,0)</f>
        <v>URBANA</v>
      </c>
      <c r="M683" s="20">
        <v>1000824</v>
      </c>
      <c r="N683" s="20" t="s">
        <v>15374</v>
      </c>
      <c r="O683" s="20"/>
      <c r="P683" s="20">
        <v>23.21</v>
      </c>
      <c r="Q683" s="20" t="s">
        <v>11150</v>
      </c>
      <c r="R683" s="20" t="s">
        <v>11150</v>
      </c>
      <c r="S683" s="20" t="s">
        <v>11150</v>
      </c>
      <c r="T683" s="20" t="s">
        <v>11150</v>
      </c>
      <c r="U683" s="20" t="s">
        <v>11150</v>
      </c>
      <c r="V683" s="20" t="s">
        <v>11150</v>
      </c>
      <c r="W683" s="20">
        <v>23.21</v>
      </c>
    </row>
    <row r="684" spans="1:23" x14ac:dyDescent="0.45">
      <c r="A684" s="20">
        <v>1000754</v>
      </c>
      <c r="B684" s="20" t="s">
        <v>9431</v>
      </c>
      <c r="C684" s="20" t="s">
        <v>14037</v>
      </c>
      <c r="D684" s="20">
        <v>601492853</v>
      </c>
      <c r="E684" s="20" t="str">
        <f>VLOOKUP(A684,'REPORTE'!$A$1:$AG$1961,5,0)</f>
        <v>ECUATORIANO(A)</v>
      </c>
      <c r="F684" s="20" t="str">
        <f>VLOOKUP(A684,'REPORTE'!$A$1:$AG$1961,18,0)</f>
        <v>M</v>
      </c>
      <c r="G684" s="20" t="str">
        <f>VLOOKUP(A684,'REPORTE'!$A$1:$AG$1961,6,0)</f>
        <v>NACIONAL</v>
      </c>
      <c r="H684" s="20" t="str">
        <f>VLOOKUP(A684,'REPORTE'!$A$1:$AG$1961,30,0)</f>
        <v>Secundaria</v>
      </c>
      <c r="I684" s="20" t="str">
        <f>VLOOKUP(A684,'REPORTE'!$A$1:$AG$1961,31,0)</f>
        <v>PICHINCHA</v>
      </c>
      <c r="J684" s="20" t="str">
        <f>VLOOKUP(A684,'REPORTE'!$A$1:$AG$1961,32,0)</f>
        <v>QUITO</v>
      </c>
      <c r="K684" s="20" t="str">
        <f>VLOOKUP(A684,'REPORTE'!$A$1:$AG$1961,33,0)</f>
        <v>GONZALEZ SUAREZ</v>
      </c>
      <c r="L684" s="20" t="str">
        <f>VLOOKUP(K684,PROVINCIAS!$F$1:$G$1171,2,0)</f>
        <v>URBANA</v>
      </c>
      <c r="M684" s="20">
        <v>1000825</v>
      </c>
      <c r="N684" s="20" t="s">
        <v>15374</v>
      </c>
      <c r="O684" s="20"/>
      <c r="P684" s="20">
        <v>5405.93</v>
      </c>
      <c r="Q684" s="20" t="s">
        <v>11150</v>
      </c>
      <c r="R684" s="20" t="s">
        <v>11150</v>
      </c>
      <c r="S684" s="20" t="s">
        <v>11150</v>
      </c>
      <c r="T684" s="20" t="s">
        <v>11150</v>
      </c>
      <c r="U684" s="20" t="s">
        <v>11150</v>
      </c>
      <c r="V684" s="20" t="s">
        <v>12421</v>
      </c>
      <c r="W684" s="20">
        <v>5405.93</v>
      </c>
    </row>
    <row r="685" spans="1:23" x14ac:dyDescent="0.45">
      <c r="A685" s="20">
        <v>1000755</v>
      </c>
      <c r="B685" s="20" t="s">
        <v>9431</v>
      </c>
      <c r="C685" s="20" t="s">
        <v>9672</v>
      </c>
      <c r="D685" s="20">
        <v>602178170</v>
      </c>
      <c r="E685" s="20" t="str">
        <f>VLOOKUP(A685,'REPORTE'!$A$1:$AG$1961,5,0)</f>
        <v>ECUATORIANO(A) INDIGENA</v>
      </c>
      <c r="F685" s="20" t="str">
        <f>VLOOKUP(A685,'REPORTE'!$A$1:$AG$1961,18,0)</f>
        <v>F</v>
      </c>
      <c r="G685" s="20" t="str">
        <f>VLOOKUP(A685,'REPORTE'!$A$1:$AG$1961,6,0)</f>
        <v>NACIONAL</v>
      </c>
      <c r="H685" s="20" t="str">
        <f>VLOOKUP(A685,'REPORTE'!$A$1:$AG$1961,30,0)</f>
        <v>Primaria</v>
      </c>
      <c r="I685" s="20" t="str">
        <f>VLOOKUP(A685,'REPORTE'!$A$1:$AG$1961,31,0)</f>
        <v>CHIMBORAZO</v>
      </c>
      <c r="J685" s="20" t="str">
        <f>VLOOKUP(A685,'REPORTE'!$A$1:$AG$1961,32,0)</f>
        <v>COLTA</v>
      </c>
      <c r="K685" s="20" t="str">
        <f>VLOOKUP(A685,'REPORTE'!$A$1:$AG$1961,33,0)</f>
        <v>CAJABAMBA</v>
      </c>
      <c r="L685" s="20" t="str">
        <f>VLOOKUP(K685,PROVINCIAS!$F$1:$G$1171,2,0)</f>
        <v>URBANA</v>
      </c>
      <c r="M685" s="20">
        <v>1000826</v>
      </c>
      <c r="N685" s="20" t="s">
        <v>15374</v>
      </c>
      <c r="O685" s="20"/>
      <c r="P685" s="20">
        <v>0.01</v>
      </c>
      <c r="Q685" s="20" t="s">
        <v>11150</v>
      </c>
      <c r="R685" s="20" t="s">
        <v>11150</v>
      </c>
      <c r="S685" s="20" t="s">
        <v>11150</v>
      </c>
      <c r="T685" s="20" t="s">
        <v>13827</v>
      </c>
      <c r="U685" s="20" t="s">
        <v>11150</v>
      </c>
      <c r="V685" s="20" t="s">
        <v>11150</v>
      </c>
      <c r="W685" s="20">
        <v>10.01</v>
      </c>
    </row>
    <row r="686" spans="1:23" x14ac:dyDescent="0.45">
      <c r="A686" s="20">
        <v>1000756</v>
      </c>
      <c r="B686" s="20" t="s">
        <v>9431</v>
      </c>
      <c r="C686" s="20" t="s">
        <v>14038</v>
      </c>
      <c r="D686" s="20">
        <v>501792105</v>
      </c>
      <c r="E686" s="20" t="str">
        <f>VLOOKUP(A686,'REPORTE'!$A$1:$AG$1961,5,0)</f>
        <v>ECUATORIANO(A)</v>
      </c>
      <c r="F686" s="20" t="str">
        <f>VLOOKUP(A686,'REPORTE'!$A$1:$AG$1961,18,0)</f>
        <v>M</v>
      </c>
      <c r="G686" s="20" t="str">
        <f>VLOOKUP(A686,'REPORTE'!$A$1:$AG$1961,6,0)</f>
        <v>NACIONAL</v>
      </c>
      <c r="H686" s="20" t="str">
        <f>VLOOKUP(A686,'REPORTE'!$A$1:$AG$1961,30,0)</f>
        <v>Ninguna</v>
      </c>
      <c r="I686" s="20" t="str">
        <f>VLOOKUP(A686,'REPORTE'!$A$1:$AG$1961,31,0)</f>
        <v>COTOPAXI</v>
      </c>
      <c r="J686" s="20" t="str">
        <f>VLOOKUP(A686,'REPORTE'!$A$1:$AG$1961,32,0)</f>
        <v>PUJILI</v>
      </c>
      <c r="K686" s="20" t="str">
        <f>VLOOKUP(A686,'REPORTE'!$A$1:$AG$1961,33,0)</f>
        <v>PUJILI</v>
      </c>
      <c r="L686" s="20" t="str">
        <f>VLOOKUP(K686,PROVINCIAS!$F$1:$G$1171,2,0)</f>
        <v>URBANA</v>
      </c>
      <c r="M686" s="20">
        <v>1000827</v>
      </c>
      <c r="N686" s="20" t="s">
        <v>15375</v>
      </c>
      <c r="O686" s="20">
        <v>44597</v>
      </c>
      <c r="P686" s="20">
        <v>23.16</v>
      </c>
      <c r="Q686" s="20" t="s">
        <v>11150</v>
      </c>
      <c r="R686" s="20" t="s">
        <v>11150</v>
      </c>
      <c r="S686" s="20" t="s">
        <v>11150</v>
      </c>
      <c r="T686" s="20" t="s">
        <v>11150</v>
      </c>
      <c r="U686" s="20" t="s">
        <v>11150</v>
      </c>
      <c r="V686" s="20" t="s">
        <v>11150</v>
      </c>
      <c r="W686" s="20">
        <v>23.16</v>
      </c>
    </row>
    <row r="687" spans="1:23" x14ac:dyDescent="0.45">
      <c r="A687" s="20">
        <v>1000757</v>
      </c>
      <c r="B687" s="20" t="s">
        <v>9431</v>
      </c>
      <c r="C687" s="20" t="s">
        <v>9840</v>
      </c>
      <c r="D687" s="20">
        <v>1720401569</v>
      </c>
      <c r="E687" s="20" t="str">
        <f>VLOOKUP(A687,'REPORTE'!$A$1:$AG$1961,5,0)</f>
        <v>ECUATORIANO(A)</v>
      </c>
      <c r="F687" s="20" t="str">
        <f>VLOOKUP(A687,'REPORTE'!$A$1:$AG$1961,18,0)</f>
        <v>F</v>
      </c>
      <c r="G687" s="20" t="str">
        <f>VLOOKUP(A687,'REPORTE'!$A$1:$AG$1961,6,0)</f>
        <v>NACIONAL</v>
      </c>
      <c r="H687" s="20" t="str">
        <f>VLOOKUP(A687,'REPORTE'!$A$1:$AG$1961,30,0)</f>
        <v>Universitaria</v>
      </c>
      <c r="I687" s="20" t="str">
        <f>VLOOKUP(A687,'REPORTE'!$A$1:$AG$1961,31,0)</f>
        <v>ESMERALDAS</v>
      </c>
      <c r="J687" s="20" t="str">
        <f>VLOOKUP(A687,'REPORTE'!$A$1:$AG$1961,32,0)</f>
        <v>QUININDE</v>
      </c>
      <c r="K687" s="20" t="str">
        <f>VLOOKUP(A687,'REPORTE'!$A$1:$AG$1961,33,0)</f>
        <v>ROSA ZARATE (QUINDE)</v>
      </c>
      <c r="L687" s="20" t="str">
        <f>VLOOKUP(K687,PROVINCIAS!$F$1:$G$1171,2,0)</f>
        <v>URBANA</v>
      </c>
      <c r="M687" s="20">
        <v>1000828</v>
      </c>
      <c r="N687" s="20" t="s">
        <v>15374</v>
      </c>
      <c r="O687" s="20"/>
      <c r="P687" s="20">
        <v>54.2</v>
      </c>
      <c r="Q687" s="20" t="s">
        <v>11150</v>
      </c>
      <c r="R687" s="20" t="s">
        <v>11150</v>
      </c>
      <c r="S687" s="20" t="s">
        <v>11150</v>
      </c>
      <c r="T687" s="20" t="s">
        <v>11150</v>
      </c>
      <c r="U687" s="20" t="s">
        <v>11150</v>
      </c>
      <c r="V687" s="20" t="s">
        <v>11150</v>
      </c>
      <c r="W687" s="20">
        <v>54.2</v>
      </c>
    </row>
    <row r="688" spans="1:23" x14ac:dyDescent="0.45">
      <c r="A688" s="20">
        <v>1000758</v>
      </c>
      <c r="B688" s="20" t="s">
        <v>9431</v>
      </c>
      <c r="C688" s="20" t="s">
        <v>14039</v>
      </c>
      <c r="D688" s="20">
        <v>1500912363</v>
      </c>
      <c r="E688" s="20" t="str">
        <f>VLOOKUP(A688,'REPORTE'!$A$1:$AG$1961,5,0)</f>
        <v>ECUATORIANO(A)</v>
      </c>
      <c r="F688" s="20" t="str">
        <f>VLOOKUP(A688,'REPORTE'!$A$1:$AG$1961,18,0)</f>
        <v>M</v>
      </c>
      <c r="G688" s="20" t="str">
        <f>VLOOKUP(A688,'REPORTE'!$A$1:$AG$1961,6,0)</f>
        <v>NACIONAL</v>
      </c>
      <c r="H688" s="20" t="str">
        <f>VLOOKUP(A688,'REPORTE'!$A$1:$AG$1961,30,0)</f>
        <v>Secundaria</v>
      </c>
      <c r="I688" s="20" t="str">
        <f>VLOOKUP(A688,'REPORTE'!$A$1:$AG$1961,31,0)</f>
        <v>NAPO</v>
      </c>
      <c r="J688" s="20" t="str">
        <f>VLOOKUP(A688,'REPORTE'!$A$1:$AG$1961,32,0)</f>
        <v>TENA</v>
      </c>
      <c r="K688" s="20" t="str">
        <f>VLOOKUP(A688,'REPORTE'!$A$1:$AG$1961,33,0)</f>
        <v>TENA</v>
      </c>
      <c r="L688" s="20" t="str">
        <f>VLOOKUP(K688,PROVINCIAS!$F$1:$G$1171,2,0)</f>
        <v>URBANA</v>
      </c>
      <c r="M688" s="20">
        <v>1000829</v>
      </c>
      <c r="N688" s="20" t="s">
        <v>15374</v>
      </c>
      <c r="O688" s="20"/>
      <c r="P688" s="20">
        <v>0</v>
      </c>
      <c r="Q688" s="20" t="s">
        <v>11150</v>
      </c>
      <c r="R688" s="20" t="s">
        <v>11150</v>
      </c>
      <c r="S688" s="20" t="s">
        <v>11150</v>
      </c>
      <c r="T688" s="20" t="s">
        <v>11150</v>
      </c>
      <c r="U688" s="20" t="s">
        <v>11150</v>
      </c>
      <c r="V688" s="20" t="s">
        <v>11150</v>
      </c>
      <c r="W688" s="20">
        <v>0</v>
      </c>
    </row>
    <row r="689" spans="1:23" x14ac:dyDescent="0.45">
      <c r="A689" s="20">
        <v>1000759</v>
      </c>
      <c r="B689" s="20" t="s">
        <v>9431</v>
      </c>
      <c r="C689" s="20" t="s">
        <v>9979</v>
      </c>
      <c r="D689" s="20">
        <v>1708857527</v>
      </c>
      <c r="E689" s="20" t="str">
        <f>VLOOKUP(A689,'REPORTE'!$A$1:$AG$1961,5,0)</f>
        <v>ECUATORIANO(A)</v>
      </c>
      <c r="F689" s="20" t="str">
        <f>VLOOKUP(A689,'REPORTE'!$A$1:$AG$1961,18,0)</f>
        <v>M</v>
      </c>
      <c r="G689" s="20" t="str">
        <f>VLOOKUP(A689,'REPORTE'!$A$1:$AG$1961,6,0)</f>
        <v>NACIONAL</v>
      </c>
      <c r="H689" s="20" t="str">
        <f>VLOOKUP(A689,'REPORTE'!$A$1:$AG$1961,30,0)</f>
        <v>Ninguna</v>
      </c>
      <c r="I689" s="20" t="str">
        <f>VLOOKUP(A689,'REPORTE'!$A$1:$AG$1961,31,0)</f>
        <v>PICHINCHA</v>
      </c>
      <c r="J689" s="20" t="str">
        <f>VLOOKUP(A689,'REPORTE'!$A$1:$AG$1961,32,0)</f>
        <v>QUITO</v>
      </c>
      <c r="K689" s="20" t="str">
        <f>VLOOKUP(A689,'REPORTE'!$A$1:$AG$1961,33,0)</f>
        <v>COTOCOLLAO</v>
      </c>
      <c r="L689" s="20" t="str">
        <f>VLOOKUP(K689,PROVINCIAS!$F$1:$G$1171,2,0)</f>
        <v>URBANA</v>
      </c>
      <c r="M689" s="20">
        <v>1000830</v>
      </c>
      <c r="N689" s="20" t="s">
        <v>15374</v>
      </c>
      <c r="O689" s="20"/>
      <c r="P689" s="20">
        <v>0</v>
      </c>
      <c r="Q689" s="20" t="s">
        <v>11150</v>
      </c>
      <c r="R689" s="20" t="s">
        <v>11150</v>
      </c>
      <c r="S689" s="20" t="s">
        <v>11150</v>
      </c>
      <c r="T689" s="20" t="s">
        <v>11150</v>
      </c>
      <c r="U689" s="20" t="s">
        <v>11150</v>
      </c>
      <c r="V689" s="20" t="s">
        <v>11150</v>
      </c>
      <c r="W689" s="20">
        <v>0</v>
      </c>
    </row>
    <row r="690" spans="1:23" x14ac:dyDescent="0.45">
      <c r="A690" s="20">
        <v>1000760</v>
      </c>
      <c r="B690" s="20" t="s">
        <v>9431</v>
      </c>
      <c r="C690" s="20" t="s">
        <v>14040</v>
      </c>
      <c r="D690" s="20">
        <v>1724371909</v>
      </c>
      <c r="E690" s="20" t="str">
        <f>VLOOKUP(A690,'REPORTE'!$A$1:$AG$1961,5,0)</f>
        <v>ECUATORIANO(A)</v>
      </c>
      <c r="F690" s="20" t="str">
        <f>VLOOKUP(A690,'REPORTE'!$A$1:$AG$1961,18,0)</f>
        <v>M</v>
      </c>
      <c r="G690" s="20" t="str">
        <f>VLOOKUP(A690,'REPORTE'!$A$1:$AG$1961,6,0)</f>
        <v>NACIONAL</v>
      </c>
      <c r="H690" s="20" t="str">
        <f>VLOOKUP(A690,'REPORTE'!$A$1:$AG$1961,30,0)</f>
        <v>Secundaria</v>
      </c>
      <c r="I690" s="20" t="str">
        <f>VLOOKUP(A690,'REPORTE'!$A$1:$AG$1961,31,0)</f>
        <v>PICHINCHA</v>
      </c>
      <c r="J690" s="20" t="str">
        <f>VLOOKUP(A690,'REPORTE'!$A$1:$AG$1961,32,0)</f>
        <v>QUITO</v>
      </c>
      <c r="K690" s="20" t="str">
        <f>VLOOKUP(A690,'REPORTE'!$A$1:$AG$1961,33,0)</f>
        <v>COTOCOLLAO</v>
      </c>
      <c r="L690" s="20" t="str">
        <f>VLOOKUP(K690,PROVINCIAS!$F$1:$G$1171,2,0)</f>
        <v>URBANA</v>
      </c>
      <c r="M690" s="20">
        <v>1000831</v>
      </c>
      <c r="N690" s="20" t="s">
        <v>15374</v>
      </c>
      <c r="O690" s="20"/>
      <c r="P690" s="20">
        <v>0.04</v>
      </c>
      <c r="Q690" s="20" t="s">
        <v>11150</v>
      </c>
      <c r="R690" s="20" t="s">
        <v>11150</v>
      </c>
      <c r="S690" s="20" t="s">
        <v>11150</v>
      </c>
      <c r="T690" s="20" t="s">
        <v>11150</v>
      </c>
      <c r="U690" s="20" t="s">
        <v>11150</v>
      </c>
      <c r="V690" s="20" t="s">
        <v>11150</v>
      </c>
      <c r="W690" s="20">
        <v>0.04</v>
      </c>
    </row>
    <row r="691" spans="1:23" x14ac:dyDescent="0.45">
      <c r="A691" s="20">
        <v>1000226</v>
      </c>
      <c r="B691" s="20" t="s">
        <v>9431</v>
      </c>
      <c r="C691" s="20" t="s">
        <v>13726</v>
      </c>
      <c r="D691" s="20">
        <v>1720420700</v>
      </c>
      <c r="E691" s="20" t="str">
        <f>VLOOKUP(A691,'REPORTE'!$A$1:$AG$1961,5,0)</f>
        <v>ECUATORIANO(A) INDIGENA</v>
      </c>
      <c r="F691" s="20" t="str">
        <f>VLOOKUP(A691,'REPORTE'!$A$1:$AG$1961,18,0)</f>
        <v>F</v>
      </c>
      <c r="G691" s="20" t="str">
        <f>VLOOKUP(A691,'REPORTE'!$A$1:$AG$1961,6,0)</f>
        <v>NACIONAL</v>
      </c>
      <c r="H691" s="20" t="str">
        <f>VLOOKUP(A691,'REPORTE'!$A$1:$AG$1961,30,0)</f>
        <v>Primaria</v>
      </c>
      <c r="I691" s="20" t="str">
        <f>VLOOKUP(A691,'REPORTE'!$A$1:$AG$1961,31,0)</f>
        <v>PICHINCHA</v>
      </c>
      <c r="J691" s="20" t="str">
        <f>VLOOKUP(A691,'REPORTE'!$A$1:$AG$1961,32,0)</f>
        <v>QUITO</v>
      </c>
      <c r="K691" s="20" t="str">
        <f>VLOOKUP(A691,'REPORTE'!$A$1:$AG$1961,33,0)</f>
        <v>COTOCOLLAO</v>
      </c>
      <c r="L691" s="20" t="str">
        <f>VLOOKUP(K691,PROVINCIAS!$F$1:$G$1171,2,0)</f>
        <v>URBANA</v>
      </c>
      <c r="M691" s="20">
        <v>1000832</v>
      </c>
      <c r="N691" s="20" t="s">
        <v>15374</v>
      </c>
      <c r="O691" s="20"/>
      <c r="P691" s="20">
        <v>75.13</v>
      </c>
      <c r="Q691" s="20" t="s">
        <v>11150</v>
      </c>
      <c r="R691" s="20" t="s">
        <v>11150</v>
      </c>
      <c r="S691" s="20" t="s">
        <v>11150</v>
      </c>
      <c r="T691" s="20" t="s">
        <v>11150</v>
      </c>
      <c r="U691" s="20" t="s">
        <v>11150</v>
      </c>
      <c r="V691" s="20" t="s">
        <v>11150</v>
      </c>
      <c r="W691" s="20">
        <v>75.13</v>
      </c>
    </row>
    <row r="692" spans="1:23" x14ac:dyDescent="0.45">
      <c r="A692" s="20">
        <v>1000761</v>
      </c>
      <c r="B692" s="20" t="s">
        <v>9431</v>
      </c>
      <c r="C692" s="20" t="s">
        <v>9618</v>
      </c>
      <c r="D692" s="20">
        <v>602568875</v>
      </c>
      <c r="E692" s="20" t="str">
        <f>VLOOKUP(A692,'REPORTE'!$A$1:$AG$1961,5,0)</f>
        <v>ECUATORIANO(A)</v>
      </c>
      <c r="F692" s="20" t="str">
        <f>VLOOKUP(A692,'REPORTE'!$A$1:$AG$1961,18,0)</f>
        <v>F</v>
      </c>
      <c r="G692" s="20" t="str">
        <f>VLOOKUP(A692,'REPORTE'!$A$1:$AG$1961,6,0)</f>
        <v>NACIONAL</v>
      </c>
      <c r="H692" s="20" t="str">
        <f>VLOOKUP(A692,'REPORTE'!$A$1:$AG$1961,30,0)</f>
        <v>Primaria</v>
      </c>
      <c r="I692" s="20" t="str">
        <f>VLOOKUP(A692,'REPORTE'!$A$1:$AG$1961,31,0)</f>
        <v>CHIMBORAZO</v>
      </c>
      <c r="J692" s="20" t="str">
        <f>VLOOKUP(A692,'REPORTE'!$A$1:$AG$1961,32,0)</f>
        <v>GUANO</v>
      </c>
      <c r="K692" s="20" t="str">
        <f>VLOOKUP(A692,'REPORTE'!$A$1:$AG$1961,33,0)</f>
        <v>SAN ANDRES</v>
      </c>
      <c r="L692" s="20" t="str">
        <f>VLOOKUP(K692,PROVINCIAS!$F$1:$G$1171,2,0)</f>
        <v>RURAL</v>
      </c>
      <c r="M692" s="20">
        <v>1000833</v>
      </c>
      <c r="N692" s="20" t="s">
        <v>15374</v>
      </c>
      <c r="O692" s="20"/>
      <c r="P692" s="20">
        <v>0</v>
      </c>
      <c r="Q692" s="20" t="s">
        <v>11150</v>
      </c>
      <c r="R692" s="20" t="s">
        <v>11150</v>
      </c>
      <c r="S692" s="20" t="s">
        <v>11150</v>
      </c>
      <c r="T692" s="20" t="s">
        <v>11150</v>
      </c>
      <c r="U692" s="20" t="s">
        <v>11150</v>
      </c>
      <c r="V692" s="20" t="s">
        <v>11150</v>
      </c>
      <c r="W692" s="20">
        <v>0</v>
      </c>
    </row>
    <row r="693" spans="1:23" x14ac:dyDescent="0.45">
      <c r="A693" s="20">
        <v>1000762</v>
      </c>
      <c r="B693" s="20" t="s">
        <v>9431</v>
      </c>
      <c r="C693" s="20" t="s">
        <v>9614</v>
      </c>
      <c r="D693" s="20">
        <v>1726155888</v>
      </c>
      <c r="E693" s="20" t="str">
        <f>VLOOKUP(A693,'REPORTE'!$A$1:$AG$1961,5,0)</f>
        <v>ECUATORIANO(A) INDIGENA</v>
      </c>
      <c r="F693" s="20" t="str">
        <f>VLOOKUP(A693,'REPORTE'!$A$1:$AG$1961,18,0)</f>
        <v>M</v>
      </c>
      <c r="G693" s="20" t="str">
        <f>VLOOKUP(A693,'REPORTE'!$A$1:$AG$1961,6,0)</f>
        <v>NACIONAL</v>
      </c>
      <c r="H693" s="20" t="str">
        <f>VLOOKUP(A693,'REPORTE'!$A$1:$AG$1961,30,0)</f>
        <v>Secundaria</v>
      </c>
      <c r="I693" s="20" t="str">
        <f>VLOOKUP(A693,'REPORTE'!$A$1:$AG$1961,31,0)</f>
        <v>CHIMBORAZO</v>
      </c>
      <c r="J693" s="20" t="str">
        <f>VLOOKUP(A693,'REPORTE'!$A$1:$AG$1961,32,0)</f>
        <v>RIOBAMBA</v>
      </c>
      <c r="K693" s="20" t="str">
        <f>VLOOKUP(A693,'REPORTE'!$A$1:$AG$1961,33,0)</f>
        <v>CACHA (CAB EN MACHANGARA)</v>
      </c>
      <c r="L693" s="20" t="str">
        <f>VLOOKUP(K693,PROVINCIAS!$F$1:$G$1171,2,0)</f>
        <v>RURAL</v>
      </c>
      <c r="M693" s="20">
        <v>1000834</v>
      </c>
      <c r="N693" s="20" t="s">
        <v>15374</v>
      </c>
      <c r="O693" s="20"/>
      <c r="P693" s="20">
        <v>0</v>
      </c>
      <c r="Q693" s="20" t="s">
        <v>11150</v>
      </c>
      <c r="R693" s="20" t="s">
        <v>11150</v>
      </c>
      <c r="S693" s="20" t="s">
        <v>11150</v>
      </c>
      <c r="T693" s="20" t="s">
        <v>11150</v>
      </c>
      <c r="U693" s="20" t="s">
        <v>11150</v>
      </c>
      <c r="V693" s="20" t="s">
        <v>11150</v>
      </c>
      <c r="W693" s="20">
        <v>0</v>
      </c>
    </row>
    <row r="694" spans="1:23" x14ac:dyDescent="0.45">
      <c r="A694" s="20">
        <v>1000763</v>
      </c>
      <c r="B694" s="20" t="s">
        <v>9431</v>
      </c>
      <c r="C694" s="20" t="s">
        <v>14041</v>
      </c>
      <c r="D694" s="20">
        <v>202021325</v>
      </c>
      <c r="E694" s="20" t="str">
        <f>VLOOKUP(A694,'REPORTE'!$A$1:$AG$1961,5,0)</f>
        <v>ECUATORIANO(A)</v>
      </c>
      <c r="F694" s="20" t="str">
        <f>VLOOKUP(A694,'REPORTE'!$A$1:$AG$1961,18,0)</f>
        <v>F</v>
      </c>
      <c r="G694" s="20" t="str">
        <f>VLOOKUP(A694,'REPORTE'!$A$1:$AG$1961,6,0)</f>
        <v>NACIONAL</v>
      </c>
      <c r="H694" s="20" t="str">
        <f>VLOOKUP(A694,'REPORTE'!$A$1:$AG$1961,30,0)</f>
        <v>Secundaria</v>
      </c>
      <c r="I694" s="20" t="str">
        <f>VLOOKUP(A694,'REPORTE'!$A$1:$AG$1961,31,0)</f>
        <v>BOLIVAR</v>
      </c>
      <c r="J694" s="20" t="str">
        <f>VLOOKUP(A694,'REPORTE'!$A$1:$AG$1961,32,0)</f>
        <v>CHILLANES</v>
      </c>
      <c r="K694" s="20" t="str">
        <f>VLOOKUP(A694,'REPORTE'!$A$1:$AG$1961,33,0)</f>
        <v>CHILLANES</v>
      </c>
      <c r="L694" s="20" t="str">
        <f>VLOOKUP(K694,PROVINCIAS!$F$1:$G$1171,2,0)</f>
        <v>URBANA</v>
      </c>
      <c r="M694" s="20">
        <v>1000835</v>
      </c>
      <c r="N694" s="20" t="s">
        <v>15374</v>
      </c>
      <c r="O694" s="20"/>
      <c r="P694" s="20">
        <v>3.16</v>
      </c>
      <c r="Q694" s="20" t="s">
        <v>11150</v>
      </c>
      <c r="R694" s="20" t="s">
        <v>11150</v>
      </c>
      <c r="S694" s="20" t="s">
        <v>11150</v>
      </c>
      <c r="T694" s="20" t="s">
        <v>11150</v>
      </c>
      <c r="U694" s="20" t="s">
        <v>11150</v>
      </c>
      <c r="V694" s="20" t="s">
        <v>11150</v>
      </c>
      <c r="W694" s="20">
        <v>3.16</v>
      </c>
    </row>
    <row r="695" spans="1:23" x14ac:dyDescent="0.45">
      <c r="A695" s="20">
        <v>1000765</v>
      </c>
      <c r="B695" s="20" t="s">
        <v>9431</v>
      </c>
      <c r="C695" s="20" t="s">
        <v>14043</v>
      </c>
      <c r="D695" s="20">
        <v>915429369</v>
      </c>
      <c r="E695" s="20" t="str">
        <f>VLOOKUP(A695,'REPORTE'!$A$1:$AG$1961,5,0)</f>
        <v>ECUATORIANO(A)</v>
      </c>
      <c r="F695" s="20" t="str">
        <f>VLOOKUP(A695,'REPORTE'!$A$1:$AG$1961,18,0)</f>
        <v>M</v>
      </c>
      <c r="G695" s="20" t="str">
        <f>VLOOKUP(A695,'REPORTE'!$A$1:$AG$1961,6,0)</f>
        <v>NACIONAL</v>
      </c>
      <c r="H695" s="20" t="str">
        <f>VLOOKUP(A695,'REPORTE'!$A$1:$AG$1961,30,0)</f>
        <v>Secundaria</v>
      </c>
      <c r="I695" s="20" t="str">
        <f>VLOOKUP(A695,'REPORTE'!$A$1:$AG$1961,31,0)</f>
        <v>GUAYAS</v>
      </c>
      <c r="J695" s="20" t="str">
        <f>VLOOKUP(A695,'REPORTE'!$A$1:$AG$1961,32,0)</f>
        <v>GUAYAQUIL</v>
      </c>
      <c r="K695" s="20" t="str">
        <f>VLOOKUP(A695,'REPORTE'!$A$1:$AG$1961,33,0)</f>
        <v>CARBO (CONCEPCION)</v>
      </c>
      <c r="L695" s="20" t="str">
        <f>VLOOKUP(K695,PROVINCIAS!$F$1:$G$1171,2,0)</f>
        <v>URBANA</v>
      </c>
      <c r="M695" s="20">
        <v>1000837</v>
      </c>
      <c r="N695" s="20" t="s">
        <v>15375</v>
      </c>
      <c r="O695" s="20">
        <v>44596</v>
      </c>
      <c r="P695" s="20">
        <v>33.17</v>
      </c>
      <c r="Q695" s="20" t="s">
        <v>11150</v>
      </c>
      <c r="R695" s="20" t="s">
        <v>11150</v>
      </c>
      <c r="S695" s="20" t="s">
        <v>11150</v>
      </c>
      <c r="T695" s="20" t="s">
        <v>11150</v>
      </c>
      <c r="U695" s="20" t="s">
        <v>11150</v>
      </c>
      <c r="V695" s="20" t="s">
        <v>11150</v>
      </c>
      <c r="W695" s="20">
        <v>33.17</v>
      </c>
    </row>
    <row r="696" spans="1:23" x14ac:dyDescent="0.45">
      <c r="A696" s="20">
        <v>1000766</v>
      </c>
      <c r="B696" s="20" t="s">
        <v>9431</v>
      </c>
      <c r="C696" s="20" t="s">
        <v>14044</v>
      </c>
      <c r="D696" s="20">
        <v>200865863</v>
      </c>
      <c r="E696" s="20" t="str">
        <f>VLOOKUP(A696,'REPORTE'!$A$1:$AG$1961,5,0)</f>
        <v>ECUATORIANO(A)</v>
      </c>
      <c r="F696" s="20" t="str">
        <f>VLOOKUP(A696,'REPORTE'!$A$1:$AG$1961,18,0)</f>
        <v>M</v>
      </c>
      <c r="G696" s="20" t="str">
        <f>VLOOKUP(A696,'REPORTE'!$A$1:$AG$1961,6,0)</f>
        <v>NACIONAL</v>
      </c>
      <c r="H696" s="20" t="str">
        <f>VLOOKUP(A696,'REPORTE'!$A$1:$AG$1961,30,0)</f>
        <v>Secundaria</v>
      </c>
      <c r="I696" s="20" t="str">
        <f>VLOOKUP(A696,'REPORTE'!$A$1:$AG$1961,31,0)</f>
        <v>BOLIVAR</v>
      </c>
      <c r="J696" s="20" t="str">
        <f>VLOOKUP(A696,'REPORTE'!$A$1:$AG$1961,32,0)</f>
        <v>CHILLANES</v>
      </c>
      <c r="K696" s="20" t="str">
        <f>VLOOKUP(A696,'REPORTE'!$A$1:$AG$1961,33,0)</f>
        <v>CHILLANES</v>
      </c>
      <c r="L696" s="20" t="str">
        <f>VLOOKUP(K696,PROVINCIAS!$F$1:$G$1171,2,0)</f>
        <v>URBANA</v>
      </c>
      <c r="M696" s="20">
        <v>1000838</v>
      </c>
      <c r="N696" s="20" t="s">
        <v>15375</v>
      </c>
      <c r="O696" s="20">
        <v>44596</v>
      </c>
      <c r="P696" s="20">
        <v>3</v>
      </c>
      <c r="Q696" s="20" t="s">
        <v>11150</v>
      </c>
      <c r="R696" s="20" t="s">
        <v>11150</v>
      </c>
      <c r="S696" s="20" t="s">
        <v>11150</v>
      </c>
      <c r="T696" s="20" t="s">
        <v>11150</v>
      </c>
      <c r="U696" s="20" t="s">
        <v>11150</v>
      </c>
      <c r="V696" s="20" t="s">
        <v>11150</v>
      </c>
      <c r="W696" s="20">
        <v>3</v>
      </c>
    </row>
    <row r="697" spans="1:23" x14ac:dyDescent="0.45">
      <c r="A697" s="20">
        <v>1000767</v>
      </c>
      <c r="B697" s="20" t="s">
        <v>9431</v>
      </c>
      <c r="C697" s="20" t="s">
        <v>14045</v>
      </c>
      <c r="D697" s="20">
        <v>1711590685</v>
      </c>
      <c r="E697" s="20" t="str">
        <f>VLOOKUP(A697,'REPORTE'!$A$1:$AG$1961,5,0)</f>
        <v>ECUATORIANO(A)</v>
      </c>
      <c r="F697" s="20" t="str">
        <f>VLOOKUP(A697,'REPORTE'!$A$1:$AG$1961,18,0)</f>
        <v>F</v>
      </c>
      <c r="G697" s="20" t="str">
        <f>VLOOKUP(A697,'REPORTE'!$A$1:$AG$1961,6,0)</f>
        <v>NACIONAL</v>
      </c>
      <c r="H697" s="20" t="str">
        <f>VLOOKUP(A697,'REPORTE'!$A$1:$AG$1961,30,0)</f>
        <v>Secundaria</v>
      </c>
      <c r="I697" s="20" t="str">
        <f>VLOOKUP(A697,'REPORTE'!$A$1:$AG$1961,31,0)</f>
        <v>LOJA</v>
      </c>
      <c r="J697" s="20" t="str">
        <f>VLOOKUP(A697,'REPORTE'!$A$1:$AG$1961,32,0)</f>
        <v>MACARA</v>
      </c>
      <c r="K697" s="20" t="str">
        <f>VLOOKUP(A697,'REPORTE'!$A$1:$AG$1961,33,0)</f>
        <v>MACARA (MANUEL ENRIQUE RENGEL SUQUILANDA</v>
      </c>
      <c r="L697" s="20" t="str">
        <f>VLOOKUP(K697,PROVINCIAS!$F$1:$G$1171,2,0)</f>
        <v>URBANA</v>
      </c>
      <c r="M697" s="20">
        <v>1000839</v>
      </c>
      <c r="N697" s="20" t="s">
        <v>15375</v>
      </c>
      <c r="O697" s="20">
        <v>44596</v>
      </c>
      <c r="P697" s="20">
        <v>3</v>
      </c>
      <c r="Q697" s="20" t="s">
        <v>11150</v>
      </c>
      <c r="R697" s="20" t="s">
        <v>11150</v>
      </c>
      <c r="S697" s="20" t="s">
        <v>11150</v>
      </c>
      <c r="T697" s="20" t="s">
        <v>11150</v>
      </c>
      <c r="U697" s="20" t="s">
        <v>11150</v>
      </c>
      <c r="V697" s="20" t="s">
        <v>11150</v>
      </c>
      <c r="W697" s="20">
        <v>3</v>
      </c>
    </row>
    <row r="698" spans="1:23" x14ac:dyDescent="0.45">
      <c r="A698" s="20">
        <v>1000768</v>
      </c>
      <c r="B698" s="20" t="s">
        <v>9431</v>
      </c>
      <c r="C698" s="20" t="s">
        <v>14046</v>
      </c>
      <c r="D698" s="20">
        <v>603966532</v>
      </c>
      <c r="E698" s="20" t="str">
        <f>VLOOKUP(A698,'REPORTE'!$A$1:$AG$1961,5,0)</f>
        <v>ECUATORIANO(A)</v>
      </c>
      <c r="F698" s="20" t="str">
        <f>VLOOKUP(A698,'REPORTE'!$A$1:$AG$1961,18,0)</f>
        <v>F</v>
      </c>
      <c r="G698" s="20" t="str">
        <f>VLOOKUP(A698,'REPORTE'!$A$1:$AG$1961,6,0)</f>
        <v>NACIONAL</v>
      </c>
      <c r="H698" s="20" t="str">
        <f>VLOOKUP(A698,'REPORTE'!$A$1:$AG$1961,30,0)</f>
        <v>Universitaria</v>
      </c>
      <c r="I698" s="20" t="str">
        <f>VLOOKUP(A698,'REPORTE'!$A$1:$AG$1961,31,0)</f>
        <v>CHIMBORAZO</v>
      </c>
      <c r="J698" s="20" t="str">
        <f>VLOOKUP(A698,'REPORTE'!$A$1:$AG$1961,32,0)</f>
        <v>RIOBAMBA</v>
      </c>
      <c r="K698" s="20" t="str">
        <f>VLOOKUP(A698,'REPORTE'!$A$1:$AG$1961,33,0)</f>
        <v>MALDONADO</v>
      </c>
      <c r="L698" s="20" t="str">
        <f>VLOOKUP(K698,PROVINCIAS!$F$1:$G$1171,2,0)</f>
        <v>RURAL</v>
      </c>
      <c r="M698" s="20">
        <v>1000840</v>
      </c>
      <c r="N698" s="20" t="s">
        <v>15375</v>
      </c>
      <c r="O698" s="20">
        <v>44596</v>
      </c>
      <c r="P698" s="20">
        <v>3</v>
      </c>
      <c r="Q698" s="20" t="s">
        <v>11150</v>
      </c>
      <c r="R698" s="20" t="s">
        <v>11150</v>
      </c>
      <c r="S698" s="20" t="s">
        <v>11150</v>
      </c>
      <c r="T698" s="20" t="s">
        <v>11150</v>
      </c>
      <c r="U698" s="20" t="s">
        <v>11150</v>
      </c>
      <c r="V698" s="20" t="s">
        <v>11150</v>
      </c>
      <c r="W698" s="20">
        <v>3</v>
      </c>
    </row>
    <row r="699" spans="1:23" x14ac:dyDescent="0.45">
      <c r="A699" s="20">
        <v>1000769</v>
      </c>
      <c r="B699" s="20" t="s">
        <v>9431</v>
      </c>
      <c r="C699" s="20" t="s">
        <v>14047</v>
      </c>
      <c r="D699" s="20">
        <v>606346823</v>
      </c>
      <c r="E699" s="20" t="str">
        <f>VLOOKUP(A699,'REPORTE'!$A$1:$AG$1961,5,0)</f>
        <v>ECUATORIANO(A) INDIGENA</v>
      </c>
      <c r="F699" s="20" t="str">
        <f>VLOOKUP(A699,'REPORTE'!$A$1:$AG$1961,18,0)</f>
        <v>F</v>
      </c>
      <c r="G699" s="20" t="str">
        <f>VLOOKUP(A699,'REPORTE'!$A$1:$AG$1961,6,0)</f>
        <v>NACIONAL</v>
      </c>
      <c r="H699" s="20" t="str">
        <f>VLOOKUP(A699,'REPORTE'!$A$1:$AG$1961,30,0)</f>
        <v>Secundaria</v>
      </c>
      <c r="I699" s="20" t="str">
        <f>VLOOKUP(A699,'REPORTE'!$A$1:$AG$1961,31,0)</f>
        <v>CHIMBORAZO</v>
      </c>
      <c r="J699" s="20" t="str">
        <f>VLOOKUP(A699,'REPORTE'!$A$1:$AG$1961,32,0)</f>
        <v>RIOBAMBA</v>
      </c>
      <c r="K699" s="20" t="str">
        <f>VLOOKUP(A699,'REPORTE'!$A$1:$AG$1961,33,0)</f>
        <v>CACHA (CAB EN MACHANGARA)</v>
      </c>
      <c r="L699" s="20" t="str">
        <f>VLOOKUP(K699,PROVINCIAS!$F$1:$G$1171,2,0)</f>
        <v>RURAL</v>
      </c>
      <c r="M699" s="20">
        <v>1000841</v>
      </c>
      <c r="N699" s="20" t="s">
        <v>15374</v>
      </c>
      <c r="O699" s="20"/>
      <c r="P699" s="20">
        <v>1.49</v>
      </c>
      <c r="Q699" s="20" t="s">
        <v>11150</v>
      </c>
      <c r="R699" s="20" t="s">
        <v>11150</v>
      </c>
      <c r="S699" s="20" t="s">
        <v>11150</v>
      </c>
      <c r="T699" s="20" t="s">
        <v>11150</v>
      </c>
      <c r="U699" s="20" t="s">
        <v>11150</v>
      </c>
      <c r="V699" s="20" t="s">
        <v>11150</v>
      </c>
      <c r="W699" s="20">
        <v>1.49</v>
      </c>
    </row>
    <row r="700" spans="1:23" x14ac:dyDescent="0.45">
      <c r="A700" s="20">
        <v>1000770</v>
      </c>
      <c r="B700" s="20" t="s">
        <v>9431</v>
      </c>
      <c r="C700" s="20" t="s">
        <v>14048</v>
      </c>
      <c r="D700" s="20">
        <v>1708665326</v>
      </c>
      <c r="E700" s="20" t="str">
        <f>VLOOKUP(A700,'REPORTE'!$A$1:$AG$1961,5,0)</f>
        <v>ECUATORIANO(A)</v>
      </c>
      <c r="F700" s="20" t="str">
        <f>VLOOKUP(A700,'REPORTE'!$A$1:$AG$1961,18,0)</f>
        <v>F</v>
      </c>
      <c r="G700" s="20" t="str">
        <f>VLOOKUP(A700,'REPORTE'!$A$1:$AG$1961,6,0)</f>
        <v>NACIONAL</v>
      </c>
      <c r="H700" s="20" t="str">
        <f>VLOOKUP(A700,'REPORTE'!$A$1:$AG$1961,30,0)</f>
        <v>Universitaria</v>
      </c>
      <c r="I700" s="20" t="str">
        <f>VLOOKUP(A700,'REPORTE'!$A$1:$AG$1961,31,0)</f>
        <v>TUNGURAHUA</v>
      </c>
      <c r="J700" s="20" t="str">
        <f>VLOOKUP(A700,'REPORTE'!$A$1:$AG$1961,32,0)</f>
        <v>AMBATO</v>
      </c>
      <c r="K700" s="20" t="str">
        <f>VLOOKUP(A700,'REPORTE'!$A$1:$AG$1961,33,0)</f>
        <v>MATRIZ</v>
      </c>
      <c r="L700" s="20" t="str">
        <f>VLOOKUP(K700,PROVINCIAS!$F$1:$G$1171,2,0)</f>
        <v>URBANA</v>
      </c>
      <c r="M700" s="20">
        <v>1000842</v>
      </c>
      <c r="N700" s="20" t="s">
        <v>15375</v>
      </c>
      <c r="O700" s="20">
        <v>44599</v>
      </c>
      <c r="P700" s="20">
        <v>3</v>
      </c>
      <c r="Q700" s="20" t="s">
        <v>11150</v>
      </c>
      <c r="R700" s="20" t="s">
        <v>11150</v>
      </c>
      <c r="S700" s="20" t="s">
        <v>11150</v>
      </c>
      <c r="T700" s="20" t="s">
        <v>11150</v>
      </c>
      <c r="U700" s="20" t="s">
        <v>11150</v>
      </c>
      <c r="V700" s="20" t="s">
        <v>11150</v>
      </c>
      <c r="W700" s="20">
        <v>3</v>
      </c>
    </row>
    <row r="701" spans="1:23" x14ac:dyDescent="0.45">
      <c r="A701" s="20">
        <v>1000771</v>
      </c>
      <c r="B701" s="20" t="s">
        <v>9431</v>
      </c>
      <c r="C701" s="20" t="s">
        <v>9713</v>
      </c>
      <c r="D701" s="20">
        <v>919816074</v>
      </c>
      <c r="E701" s="20" t="str">
        <f>VLOOKUP(A701,'REPORTE'!$A$1:$AG$1961,5,0)</f>
        <v>ECUATORIANO(A) INDIGENA</v>
      </c>
      <c r="F701" s="20" t="str">
        <f>VLOOKUP(A701,'REPORTE'!$A$1:$AG$1961,18,0)</f>
        <v>M</v>
      </c>
      <c r="G701" s="20" t="str">
        <f>VLOOKUP(A701,'REPORTE'!$A$1:$AG$1961,6,0)</f>
        <v>NACIONAL</v>
      </c>
      <c r="H701" s="20" t="str">
        <f>VLOOKUP(A701,'REPORTE'!$A$1:$AG$1961,30,0)</f>
        <v>Secundaria</v>
      </c>
      <c r="I701" s="20" t="str">
        <f>VLOOKUP(A701,'REPORTE'!$A$1:$AG$1961,31,0)</f>
        <v>CHIMBORAZO</v>
      </c>
      <c r="J701" s="20" t="str">
        <f>VLOOKUP(A701,'REPORTE'!$A$1:$AG$1961,32,0)</f>
        <v>COLTA</v>
      </c>
      <c r="K701" s="20" t="str">
        <f>VLOOKUP(A701,'REPORTE'!$A$1:$AG$1961,33,0)</f>
        <v>CAJABAMBA</v>
      </c>
      <c r="L701" s="20" t="str">
        <f>VLOOKUP(K701,PROVINCIAS!$F$1:$G$1171,2,0)</f>
        <v>URBANA</v>
      </c>
      <c r="M701" s="20">
        <v>1000843</v>
      </c>
      <c r="N701" s="20" t="s">
        <v>15374</v>
      </c>
      <c r="O701" s="20"/>
      <c r="P701" s="20">
        <v>234.03</v>
      </c>
      <c r="Q701" s="20" t="s">
        <v>11150</v>
      </c>
      <c r="R701" s="20" t="s">
        <v>11150</v>
      </c>
      <c r="S701" s="20" t="s">
        <v>11150</v>
      </c>
      <c r="T701" s="20" t="s">
        <v>11150</v>
      </c>
      <c r="U701" s="20" t="s">
        <v>11150</v>
      </c>
      <c r="V701" s="20" t="s">
        <v>11150</v>
      </c>
      <c r="W701" s="20">
        <v>234.03</v>
      </c>
    </row>
    <row r="702" spans="1:23" x14ac:dyDescent="0.45">
      <c r="A702" s="20">
        <v>1000772</v>
      </c>
      <c r="B702" s="20" t="s">
        <v>9431</v>
      </c>
      <c r="C702" s="20" t="s">
        <v>10394</v>
      </c>
      <c r="D702" s="20">
        <v>1716331788</v>
      </c>
      <c r="E702" s="20" t="str">
        <f>VLOOKUP(A702,'REPORTE'!$A$1:$AG$1961,5,0)</f>
        <v>ECUATORIANO(A) INDIGENA</v>
      </c>
      <c r="F702" s="20" t="str">
        <f>VLOOKUP(A702,'REPORTE'!$A$1:$AG$1961,18,0)</f>
        <v>M</v>
      </c>
      <c r="G702" s="20" t="str">
        <f>VLOOKUP(A702,'REPORTE'!$A$1:$AG$1961,6,0)</f>
        <v>NACIONAL</v>
      </c>
      <c r="H702" s="20" t="str">
        <f>VLOOKUP(A702,'REPORTE'!$A$1:$AG$1961,30,0)</f>
        <v>Primaria</v>
      </c>
      <c r="I702" s="20" t="str">
        <f>VLOOKUP(A702,'REPORTE'!$A$1:$AG$1961,31,0)</f>
        <v>CHIMBORAZO</v>
      </c>
      <c r="J702" s="20" t="str">
        <f>VLOOKUP(A702,'REPORTE'!$A$1:$AG$1961,32,0)</f>
        <v>RIOBAMBA</v>
      </c>
      <c r="K702" s="20" t="str">
        <f>VLOOKUP(A702,'REPORTE'!$A$1:$AG$1961,33,0)</f>
        <v>YARUQUIES</v>
      </c>
      <c r="L702" s="20" t="str">
        <f>VLOOKUP(K702,PROVINCIAS!$F$1:$G$1171,2,0)</f>
        <v>URBANA</v>
      </c>
      <c r="M702" s="20">
        <v>1000844</v>
      </c>
      <c r="N702" s="20" t="s">
        <v>15374</v>
      </c>
      <c r="O702" s="20"/>
      <c r="P702" s="20">
        <v>37.64</v>
      </c>
      <c r="Q702" s="20" t="s">
        <v>11150</v>
      </c>
      <c r="R702" s="20" t="s">
        <v>11150</v>
      </c>
      <c r="S702" s="20" t="s">
        <v>11150</v>
      </c>
      <c r="T702" s="20" t="s">
        <v>14623</v>
      </c>
      <c r="U702" s="20" t="s">
        <v>11150</v>
      </c>
      <c r="V702" s="20" t="s">
        <v>12078</v>
      </c>
      <c r="W702" s="20">
        <v>218.64</v>
      </c>
    </row>
    <row r="703" spans="1:23" x14ac:dyDescent="0.45">
      <c r="A703" s="20">
        <v>1000773</v>
      </c>
      <c r="B703" s="20" t="s">
        <v>9431</v>
      </c>
      <c r="C703" s="20" t="s">
        <v>10352</v>
      </c>
      <c r="D703" s="20">
        <v>1725418899</v>
      </c>
      <c r="E703" s="20" t="str">
        <f>VLOOKUP(A703,'REPORTE'!$A$1:$AG$1961,5,0)</f>
        <v>ECUATORIANO(A) INDIGENA</v>
      </c>
      <c r="F703" s="20" t="str">
        <f>VLOOKUP(A703,'REPORTE'!$A$1:$AG$1961,18,0)</f>
        <v>M</v>
      </c>
      <c r="G703" s="20" t="str">
        <f>VLOOKUP(A703,'REPORTE'!$A$1:$AG$1961,6,0)</f>
        <v>NACIONAL</v>
      </c>
      <c r="H703" s="20" t="str">
        <f>VLOOKUP(A703,'REPORTE'!$A$1:$AG$1961,30,0)</f>
        <v>Secundaria</v>
      </c>
      <c r="I703" s="20" t="str">
        <f>VLOOKUP(A703,'REPORTE'!$A$1:$AG$1961,31,0)</f>
        <v>PICHINCHA</v>
      </c>
      <c r="J703" s="20" t="str">
        <f>VLOOKUP(A703,'REPORTE'!$A$1:$AG$1961,32,0)</f>
        <v>QUITO</v>
      </c>
      <c r="K703" s="20" t="str">
        <f>VLOOKUP(A703,'REPORTE'!$A$1:$AG$1961,33,0)</f>
        <v>SAN BLAS</v>
      </c>
      <c r="L703" s="20" t="str">
        <f>VLOOKUP(K703,PROVINCIAS!$F$1:$G$1171,2,0)</f>
        <v>URBANA</v>
      </c>
      <c r="M703" s="20">
        <v>1000845</v>
      </c>
      <c r="N703" s="20" t="s">
        <v>15374</v>
      </c>
      <c r="O703" s="20"/>
      <c r="P703" s="20">
        <v>1.03</v>
      </c>
      <c r="Q703" s="20" t="s">
        <v>11150</v>
      </c>
      <c r="R703" s="20" t="s">
        <v>11150</v>
      </c>
      <c r="S703" s="20" t="s">
        <v>11150</v>
      </c>
      <c r="T703" s="20" t="s">
        <v>11150</v>
      </c>
      <c r="U703" s="20" t="s">
        <v>11150</v>
      </c>
      <c r="V703" s="20" t="s">
        <v>11150</v>
      </c>
      <c r="W703" s="20">
        <v>1.03</v>
      </c>
    </row>
    <row r="704" spans="1:23" x14ac:dyDescent="0.45">
      <c r="A704" s="20">
        <v>1000774</v>
      </c>
      <c r="B704" s="20" t="s">
        <v>9431</v>
      </c>
      <c r="C704" s="20" t="s">
        <v>9694</v>
      </c>
      <c r="D704" s="20">
        <v>1725665192</v>
      </c>
      <c r="E704" s="20" t="str">
        <f>VLOOKUP(A704,'REPORTE'!$A$1:$AG$1961,5,0)</f>
        <v>ECUATORIANO(A) INDIGENA</v>
      </c>
      <c r="F704" s="20" t="str">
        <f>VLOOKUP(A704,'REPORTE'!$A$1:$AG$1961,18,0)</f>
        <v>M</v>
      </c>
      <c r="G704" s="20" t="str">
        <f>VLOOKUP(A704,'REPORTE'!$A$1:$AG$1961,6,0)</f>
        <v>NACIONAL</v>
      </c>
      <c r="H704" s="20" t="str">
        <f>VLOOKUP(A704,'REPORTE'!$A$1:$AG$1961,30,0)</f>
        <v>Secundaria</v>
      </c>
      <c r="I704" s="20" t="str">
        <f>VLOOKUP(A704,'REPORTE'!$A$1:$AG$1961,31,0)</f>
        <v>PICHINCHA</v>
      </c>
      <c r="J704" s="20" t="str">
        <f>VLOOKUP(A704,'REPORTE'!$A$1:$AG$1961,32,0)</f>
        <v>QUITO</v>
      </c>
      <c r="K704" s="20" t="str">
        <f>VLOOKUP(A704,'REPORTE'!$A$1:$AG$1961,33,0)</f>
        <v>COTOCOLLAO</v>
      </c>
      <c r="L704" s="20" t="str">
        <f>VLOOKUP(K704,PROVINCIAS!$F$1:$G$1171,2,0)</f>
        <v>URBANA</v>
      </c>
      <c r="M704" s="20">
        <v>1000846</v>
      </c>
      <c r="N704" s="20" t="s">
        <v>15374</v>
      </c>
      <c r="O704" s="20"/>
      <c r="P704" s="20">
        <v>602</v>
      </c>
      <c r="Q704" s="20" t="s">
        <v>11150</v>
      </c>
      <c r="R704" s="20" t="s">
        <v>11150</v>
      </c>
      <c r="S704" s="20" t="s">
        <v>11150</v>
      </c>
      <c r="T704" s="20" t="s">
        <v>11150</v>
      </c>
      <c r="U704" s="20" t="s">
        <v>11150</v>
      </c>
      <c r="V704" s="20" t="s">
        <v>11150</v>
      </c>
      <c r="W704" s="20">
        <v>602</v>
      </c>
    </row>
    <row r="705" spans="1:23" x14ac:dyDescent="0.45">
      <c r="A705" s="20">
        <v>1000775</v>
      </c>
      <c r="B705" s="20" t="s">
        <v>9431</v>
      </c>
      <c r="C705" s="20" t="s">
        <v>14049</v>
      </c>
      <c r="D705" s="20">
        <v>604192369</v>
      </c>
      <c r="E705" s="20" t="str">
        <f>VLOOKUP(A705,'REPORTE'!$A$1:$AG$1961,5,0)</f>
        <v>ECUATORIANO(A)</v>
      </c>
      <c r="F705" s="20" t="str">
        <f>VLOOKUP(A705,'REPORTE'!$A$1:$AG$1961,18,0)</f>
        <v>M</v>
      </c>
      <c r="G705" s="20" t="str">
        <f>VLOOKUP(A705,'REPORTE'!$A$1:$AG$1961,6,0)</f>
        <v>NACIONAL</v>
      </c>
      <c r="H705" s="20" t="str">
        <f>VLOOKUP(A705,'REPORTE'!$A$1:$AG$1961,30,0)</f>
        <v>Secundaria</v>
      </c>
      <c r="I705" s="20" t="str">
        <f>VLOOKUP(A705,'REPORTE'!$A$1:$AG$1961,31,0)</f>
        <v>CHIMBORAZO</v>
      </c>
      <c r="J705" s="20" t="str">
        <f>VLOOKUP(A705,'REPORTE'!$A$1:$AG$1961,32,0)</f>
        <v>GUANO</v>
      </c>
      <c r="K705" s="20" t="str">
        <f>VLOOKUP(A705,'REPORTE'!$A$1:$AG$1961,33,0)</f>
        <v>SAN ANDRES</v>
      </c>
      <c r="L705" s="20" t="str">
        <f>VLOOKUP(K705,PROVINCIAS!$F$1:$G$1171,2,0)</f>
        <v>RURAL</v>
      </c>
      <c r="M705" s="20">
        <v>1000847</v>
      </c>
      <c r="N705" s="20" t="s">
        <v>15375</v>
      </c>
      <c r="O705" s="20">
        <v>44604</v>
      </c>
      <c r="P705" s="20">
        <v>3</v>
      </c>
      <c r="Q705" s="20" t="s">
        <v>11150</v>
      </c>
      <c r="R705" s="20" t="s">
        <v>11150</v>
      </c>
      <c r="S705" s="20" t="s">
        <v>11150</v>
      </c>
      <c r="T705" s="20" t="s">
        <v>11150</v>
      </c>
      <c r="U705" s="20" t="s">
        <v>11150</v>
      </c>
      <c r="V705" s="20" t="s">
        <v>11150</v>
      </c>
      <c r="W705" s="20">
        <v>3</v>
      </c>
    </row>
    <row r="706" spans="1:23" x14ac:dyDescent="0.45">
      <c r="A706" s="20">
        <v>1000776</v>
      </c>
      <c r="B706" s="20" t="s">
        <v>9431</v>
      </c>
      <c r="C706" s="20" t="s">
        <v>14050</v>
      </c>
      <c r="D706" s="20">
        <v>1712726650</v>
      </c>
      <c r="E706" s="20" t="str">
        <f>VLOOKUP(A706,'REPORTE'!$A$1:$AG$1961,5,0)</f>
        <v>ECUATORIANO(A) INDIGENA</v>
      </c>
      <c r="F706" s="20" t="str">
        <f>VLOOKUP(A706,'REPORTE'!$A$1:$AG$1961,18,0)</f>
        <v>F</v>
      </c>
      <c r="G706" s="20" t="str">
        <f>VLOOKUP(A706,'REPORTE'!$A$1:$AG$1961,6,0)</f>
        <v>NACIONAL</v>
      </c>
      <c r="H706" s="20" t="str">
        <f>VLOOKUP(A706,'REPORTE'!$A$1:$AG$1961,30,0)</f>
        <v>Primaria</v>
      </c>
      <c r="I706" s="20" t="str">
        <f>VLOOKUP(A706,'REPORTE'!$A$1:$AG$1961,31,0)</f>
        <v>PICHINCHA</v>
      </c>
      <c r="J706" s="20" t="str">
        <f>VLOOKUP(A706,'REPORTE'!$A$1:$AG$1961,32,0)</f>
        <v>CAYAMBE</v>
      </c>
      <c r="K706" s="20" t="str">
        <f>VLOOKUP(A706,'REPORTE'!$A$1:$AG$1961,33,0)</f>
        <v>JUAN MONTALVO</v>
      </c>
      <c r="L706" s="20" t="str">
        <f>VLOOKUP(K706,PROVINCIAS!$F$1:$G$1171,2,0)</f>
        <v>URBANA</v>
      </c>
      <c r="M706" s="20">
        <v>1000848</v>
      </c>
      <c r="N706" s="20" t="s">
        <v>15375</v>
      </c>
      <c r="O706" s="20">
        <v>44609</v>
      </c>
      <c r="P706" s="20">
        <v>3</v>
      </c>
      <c r="Q706" s="20" t="s">
        <v>11150</v>
      </c>
      <c r="R706" s="20" t="s">
        <v>11150</v>
      </c>
      <c r="S706" s="20" t="s">
        <v>11150</v>
      </c>
      <c r="T706" s="20" t="s">
        <v>11150</v>
      </c>
      <c r="U706" s="20" t="s">
        <v>11150</v>
      </c>
      <c r="V706" s="20" t="s">
        <v>11150</v>
      </c>
      <c r="W706" s="20">
        <v>3</v>
      </c>
    </row>
    <row r="707" spans="1:23" x14ac:dyDescent="0.45">
      <c r="A707" s="20">
        <v>1000777</v>
      </c>
      <c r="B707" s="20" t="s">
        <v>9431</v>
      </c>
      <c r="C707" s="20" t="s">
        <v>14051</v>
      </c>
      <c r="D707" s="20">
        <v>602578643</v>
      </c>
      <c r="E707" s="20" t="str">
        <f>VLOOKUP(A707,'REPORTE'!$A$1:$AG$1961,5,0)</f>
        <v>ECUATORIANO(A)</v>
      </c>
      <c r="F707" s="20" t="str">
        <f>VLOOKUP(A707,'REPORTE'!$A$1:$AG$1961,18,0)</f>
        <v>F</v>
      </c>
      <c r="G707" s="20" t="str">
        <f>VLOOKUP(A707,'REPORTE'!$A$1:$AG$1961,6,0)</f>
        <v>NACIONAL</v>
      </c>
      <c r="H707" s="20" t="str">
        <f>VLOOKUP(A707,'REPORTE'!$A$1:$AG$1961,30,0)</f>
        <v>Universitaria</v>
      </c>
      <c r="I707" s="20" t="str">
        <f>VLOOKUP(A707,'REPORTE'!$A$1:$AG$1961,31,0)</f>
        <v>CHIMBORAZO</v>
      </c>
      <c r="J707" s="20" t="str">
        <f>VLOOKUP(A707,'REPORTE'!$A$1:$AG$1961,32,0)</f>
        <v>RIOBAMBA</v>
      </c>
      <c r="K707" s="20" t="str">
        <f>VLOOKUP(A707,'REPORTE'!$A$1:$AG$1961,33,0)</f>
        <v>CALPI</v>
      </c>
      <c r="L707" s="20" t="str">
        <f>VLOOKUP(K707,PROVINCIAS!$F$1:$G$1171,2,0)</f>
        <v>RURAL</v>
      </c>
      <c r="M707" s="20">
        <v>1000849</v>
      </c>
      <c r="N707" s="20" t="s">
        <v>15375</v>
      </c>
      <c r="O707" s="20">
        <v>44610</v>
      </c>
      <c r="P707" s="20">
        <v>3</v>
      </c>
      <c r="Q707" s="20" t="s">
        <v>11150</v>
      </c>
      <c r="R707" s="20" t="s">
        <v>11150</v>
      </c>
      <c r="S707" s="20" t="s">
        <v>11150</v>
      </c>
      <c r="T707" s="20" t="s">
        <v>11150</v>
      </c>
      <c r="U707" s="20" t="s">
        <v>11150</v>
      </c>
      <c r="V707" s="20" t="s">
        <v>11150</v>
      </c>
      <c r="W707" s="20">
        <v>3</v>
      </c>
    </row>
    <row r="708" spans="1:23" x14ac:dyDescent="0.45">
      <c r="A708" s="20">
        <v>1000778</v>
      </c>
      <c r="B708" s="20" t="s">
        <v>9431</v>
      </c>
      <c r="C708" s="20" t="s">
        <v>14052</v>
      </c>
      <c r="D708" s="20">
        <v>603974593</v>
      </c>
      <c r="E708" s="20" t="str">
        <f>VLOOKUP(A708,'REPORTE'!$A$1:$AG$1961,5,0)</f>
        <v>ECUATORIANO(A)</v>
      </c>
      <c r="F708" s="20" t="str">
        <f>VLOOKUP(A708,'REPORTE'!$A$1:$AG$1961,18,0)</f>
        <v>F</v>
      </c>
      <c r="G708" s="20" t="str">
        <f>VLOOKUP(A708,'REPORTE'!$A$1:$AG$1961,6,0)</f>
        <v>NACIONAL</v>
      </c>
      <c r="H708" s="20" t="str">
        <f>VLOOKUP(A708,'REPORTE'!$A$1:$AG$1961,30,0)</f>
        <v>Ninguna</v>
      </c>
      <c r="I708" s="20" t="str">
        <f>VLOOKUP(A708,'REPORTE'!$A$1:$AG$1961,31,0)</f>
        <v>CHIMBORAZO</v>
      </c>
      <c r="J708" s="20" t="str">
        <f>VLOOKUP(A708,'REPORTE'!$A$1:$AG$1961,32,0)</f>
        <v>RIOBAMBA</v>
      </c>
      <c r="K708" s="20" t="str">
        <f>VLOOKUP(A708,'REPORTE'!$A$1:$AG$1961,33,0)</f>
        <v>VELOZ</v>
      </c>
      <c r="L708" s="20" t="str">
        <f>VLOOKUP(K708,PROVINCIAS!$F$1:$G$1171,2,0)</f>
        <v>URBANA</v>
      </c>
      <c r="M708" s="20">
        <v>1000850</v>
      </c>
      <c r="N708" s="20" t="s">
        <v>15374</v>
      </c>
      <c r="O708" s="20"/>
      <c r="P708" s="20">
        <v>0.09</v>
      </c>
      <c r="Q708" s="20" t="s">
        <v>11150</v>
      </c>
      <c r="R708" s="20" t="s">
        <v>11150</v>
      </c>
      <c r="S708" s="20" t="s">
        <v>11150</v>
      </c>
      <c r="T708" s="20" t="s">
        <v>11150</v>
      </c>
      <c r="U708" s="20" t="s">
        <v>11150</v>
      </c>
      <c r="V708" s="20" t="s">
        <v>11150</v>
      </c>
      <c r="W708" s="20">
        <v>0.09</v>
      </c>
    </row>
    <row r="709" spans="1:23" x14ac:dyDescent="0.45">
      <c r="A709" s="20">
        <v>1000779</v>
      </c>
      <c r="B709" s="20" t="s">
        <v>9431</v>
      </c>
      <c r="C709" s="20" t="s">
        <v>9612</v>
      </c>
      <c r="D709" s="20">
        <v>603780974</v>
      </c>
      <c r="E709" s="20" t="str">
        <f>VLOOKUP(A709,'REPORTE'!$A$1:$AG$1961,5,0)</f>
        <v>ECUATORIANO(A) INDIGENA</v>
      </c>
      <c r="F709" s="20" t="str">
        <f>VLOOKUP(A709,'REPORTE'!$A$1:$AG$1961,18,0)</f>
        <v>F</v>
      </c>
      <c r="G709" s="20" t="str">
        <f>VLOOKUP(A709,'REPORTE'!$A$1:$AG$1961,6,0)</f>
        <v>NACIONAL</v>
      </c>
      <c r="H709" s="20" t="str">
        <f>VLOOKUP(A709,'REPORTE'!$A$1:$AG$1961,30,0)</f>
        <v>Primaria</v>
      </c>
      <c r="I709" s="20" t="str">
        <f>VLOOKUP(A709,'REPORTE'!$A$1:$AG$1961,31,0)</f>
        <v>CHIMBORAZO</v>
      </c>
      <c r="J709" s="20" t="str">
        <f>VLOOKUP(A709,'REPORTE'!$A$1:$AG$1961,32,0)</f>
        <v>RIOBAMBA</v>
      </c>
      <c r="K709" s="20" t="str">
        <f>VLOOKUP(A709,'REPORTE'!$A$1:$AG$1961,33,0)</f>
        <v>YARUQUIES</v>
      </c>
      <c r="L709" s="20" t="str">
        <f>VLOOKUP(K709,PROVINCIAS!$F$1:$G$1171,2,0)</f>
        <v>URBANA</v>
      </c>
      <c r="M709" s="20">
        <v>1000851</v>
      </c>
      <c r="N709" s="20" t="s">
        <v>15374</v>
      </c>
      <c r="O709" s="20"/>
      <c r="P709" s="20">
        <v>1.72</v>
      </c>
      <c r="Q709" s="20" t="s">
        <v>11150</v>
      </c>
      <c r="R709" s="20" t="s">
        <v>11150</v>
      </c>
      <c r="S709" s="20" t="s">
        <v>11150</v>
      </c>
      <c r="T709" s="20" t="s">
        <v>11150</v>
      </c>
      <c r="U709" s="20" t="s">
        <v>11150</v>
      </c>
      <c r="V709" s="20" t="s">
        <v>11150</v>
      </c>
      <c r="W709" s="20">
        <v>1.72</v>
      </c>
    </row>
    <row r="710" spans="1:23" x14ac:dyDescent="0.45">
      <c r="A710" s="20">
        <v>1000780</v>
      </c>
      <c r="B710" s="20" t="s">
        <v>9431</v>
      </c>
      <c r="C710" s="20" t="s">
        <v>10191</v>
      </c>
      <c r="D710" s="20">
        <v>1716928153</v>
      </c>
      <c r="E710" s="20" t="str">
        <f>VLOOKUP(A710,'REPORTE'!$A$1:$AG$1961,5,0)</f>
        <v>ECUATORIANO(A) INDIGENA</v>
      </c>
      <c r="F710" s="20" t="str">
        <f>VLOOKUP(A710,'REPORTE'!$A$1:$AG$1961,18,0)</f>
        <v>M</v>
      </c>
      <c r="G710" s="20" t="str">
        <f>VLOOKUP(A710,'REPORTE'!$A$1:$AG$1961,6,0)</f>
        <v>NACIONAL</v>
      </c>
      <c r="H710" s="20" t="str">
        <f>VLOOKUP(A710,'REPORTE'!$A$1:$AG$1961,30,0)</f>
        <v>Primaria</v>
      </c>
      <c r="I710" s="20" t="str">
        <f>VLOOKUP(A710,'REPORTE'!$A$1:$AG$1961,31,0)</f>
        <v>CHIMBORAZO</v>
      </c>
      <c r="J710" s="20" t="str">
        <f>VLOOKUP(A710,'REPORTE'!$A$1:$AG$1961,32,0)</f>
        <v>RIOBAMBA</v>
      </c>
      <c r="K710" s="20" t="str">
        <f>VLOOKUP(A710,'REPORTE'!$A$1:$AG$1961,33,0)</f>
        <v>CACHA (CAB EN MACHANGARA)</v>
      </c>
      <c r="L710" s="20" t="str">
        <f>VLOOKUP(K710,PROVINCIAS!$F$1:$G$1171,2,0)</f>
        <v>RURAL</v>
      </c>
      <c r="M710" s="20">
        <v>1000852</v>
      </c>
      <c r="N710" s="20" t="s">
        <v>15374</v>
      </c>
      <c r="O710" s="20"/>
      <c r="P710" s="20">
        <v>107.67</v>
      </c>
      <c r="Q710" s="20" t="s">
        <v>11150</v>
      </c>
      <c r="R710" s="20" t="s">
        <v>11150</v>
      </c>
      <c r="S710" s="20" t="s">
        <v>11150</v>
      </c>
      <c r="T710" s="20" t="s">
        <v>14633</v>
      </c>
      <c r="U710" s="20" t="s">
        <v>11150</v>
      </c>
      <c r="V710" s="20" t="s">
        <v>11150</v>
      </c>
      <c r="W710" s="20">
        <v>296.67</v>
      </c>
    </row>
    <row r="711" spans="1:23" x14ac:dyDescent="0.45">
      <c r="A711" s="20">
        <v>1000781</v>
      </c>
      <c r="B711" s="20" t="s">
        <v>9431</v>
      </c>
      <c r="C711" s="20" t="s">
        <v>14053</v>
      </c>
      <c r="D711" s="20">
        <v>1752239069</v>
      </c>
      <c r="E711" s="20" t="str">
        <f>VLOOKUP(A711,'REPORTE'!$A$1:$AG$1961,5,0)</f>
        <v>ECUATORIANO(A)</v>
      </c>
      <c r="F711" s="20" t="str">
        <f>VLOOKUP(A711,'REPORTE'!$A$1:$AG$1961,18,0)</f>
        <v>F</v>
      </c>
      <c r="G711" s="20" t="str">
        <f>VLOOKUP(A711,'REPORTE'!$A$1:$AG$1961,6,0)</f>
        <v>NACIONAL</v>
      </c>
      <c r="H711" s="20" t="str">
        <f>VLOOKUP(A711,'REPORTE'!$A$1:$AG$1961,30,0)</f>
        <v>Universitaria</v>
      </c>
      <c r="I711" s="20" t="str">
        <f>VLOOKUP(A711,'REPORTE'!$A$1:$AG$1961,31,0)</f>
        <v>PICHINCHA</v>
      </c>
      <c r="J711" s="20" t="str">
        <f>VLOOKUP(A711,'REPORTE'!$A$1:$AG$1961,32,0)</f>
        <v>QUITO</v>
      </c>
      <c r="K711" s="20" t="str">
        <f>VLOOKUP(A711,'REPORTE'!$A$1:$AG$1961,33,0)</f>
        <v>COTOCOLLAO</v>
      </c>
      <c r="L711" s="20" t="str">
        <f>VLOOKUP(K711,PROVINCIAS!$F$1:$G$1171,2,0)</f>
        <v>URBANA</v>
      </c>
      <c r="M711" s="20">
        <v>1000853</v>
      </c>
      <c r="N711" s="20" t="s">
        <v>15374</v>
      </c>
      <c r="O711" s="20"/>
      <c r="P711" s="20">
        <v>3.45</v>
      </c>
      <c r="Q711" s="20" t="s">
        <v>11150</v>
      </c>
      <c r="R711" s="20" t="s">
        <v>11150</v>
      </c>
      <c r="S711" s="20" t="s">
        <v>11150</v>
      </c>
      <c r="T711" s="20" t="s">
        <v>11150</v>
      </c>
      <c r="U711" s="20" t="s">
        <v>11150</v>
      </c>
      <c r="V711" s="20" t="s">
        <v>11150</v>
      </c>
      <c r="W711" s="20">
        <v>3.45</v>
      </c>
    </row>
    <row r="712" spans="1:23" x14ac:dyDescent="0.45">
      <c r="A712" s="20">
        <v>1000782</v>
      </c>
      <c r="B712" s="20" t="s">
        <v>9431</v>
      </c>
      <c r="C712" s="20" t="s">
        <v>10063</v>
      </c>
      <c r="D712" s="20">
        <v>1707168488</v>
      </c>
      <c r="E712" s="20" t="str">
        <f>VLOOKUP(A712,'REPORTE'!$A$1:$AG$1961,5,0)</f>
        <v>ECUATORIANO(A)</v>
      </c>
      <c r="F712" s="20" t="str">
        <f>VLOOKUP(A712,'REPORTE'!$A$1:$AG$1961,18,0)</f>
        <v>F</v>
      </c>
      <c r="G712" s="20" t="str">
        <f>VLOOKUP(A712,'REPORTE'!$A$1:$AG$1961,6,0)</f>
        <v>NACIONAL</v>
      </c>
      <c r="H712" s="20" t="str">
        <f>VLOOKUP(A712,'REPORTE'!$A$1:$AG$1961,30,0)</f>
        <v>Primaria</v>
      </c>
      <c r="I712" s="20" t="str">
        <f>VLOOKUP(A712,'REPORTE'!$A$1:$AG$1961,31,0)</f>
        <v>IMBABURA</v>
      </c>
      <c r="J712" s="20" t="str">
        <f>VLOOKUP(A712,'REPORTE'!$A$1:$AG$1961,32,0)</f>
        <v>COTACACHI</v>
      </c>
      <c r="K712" s="20" t="str">
        <f>VLOOKUP(A712,'REPORTE'!$A$1:$AG$1961,33,0)</f>
        <v>QUIROGA</v>
      </c>
      <c r="L712" s="20" t="str">
        <f>VLOOKUP(K712,PROVINCIAS!$F$1:$G$1171,2,0)</f>
        <v>RURAL</v>
      </c>
      <c r="M712" s="20">
        <v>1000854</v>
      </c>
      <c r="N712" s="20" t="s">
        <v>15374</v>
      </c>
      <c r="O712" s="20"/>
      <c r="P712" s="20">
        <v>2.2799999999999998</v>
      </c>
      <c r="Q712" s="20" t="s">
        <v>11150</v>
      </c>
      <c r="R712" s="20" t="s">
        <v>11150</v>
      </c>
      <c r="S712" s="20" t="s">
        <v>11150</v>
      </c>
      <c r="T712" s="20" t="s">
        <v>14283</v>
      </c>
      <c r="U712" s="20" t="s">
        <v>11150</v>
      </c>
      <c r="V712" s="20" t="s">
        <v>12078</v>
      </c>
      <c r="W712" s="20">
        <v>222.28</v>
      </c>
    </row>
    <row r="713" spans="1:23" x14ac:dyDescent="0.45">
      <c r="A713" s="20">
        <v>1000783</v>
      </c>
      <c r="B713" s="20" t="s">
        <v>9431</v>
      </c>
      <c r="C713" s="20" t="s">
        <v>9976</v>
      </c>
      <c r="D713" s="20">
        <v>1720302080</v>
      </c>
      <c r="E713" s="20" t="str">
        <f>VLOOKUP(A713,'REPORTE'!$A$1:$AG$1961,5,0)</f>
        <v>ECUATORIANO(A) INDIGENA</v>
      </c>
      <c r="F713" s="20" t="str">
        <f>VLOOKUP(A713,'REPORTE'!$A$1:$AG$1961,18,0)</f>
        <v>M</v>
      </c>
      <c r="G713" s="20" t="str">
        <f>VLOOKUP(A713,'REPORTE'!$A$1:$AG$1961,6,0)</f>
        <v>NACIONAL</v>
      </c>
      <c r="H713" s="20" t="str">
        <f>VLOOKUP(A713,'REPORTE'!$A$1:$AG$1961,30,0)</f>
        <v>Primaria</v>
      </c>
      <c r="I713" s="20" t="str">
        <f>VLOOKUP(A713,'REPORTE'!$A$1:$AG$1961,31,0)</f>
        <v>CHIMBORAZO</v>
      </c>
      <c r="J713" s="20" t="str">
        <f>VLOOKUP(A713,'REPORTE'!$A$1:$AG$1961,32,0)</f>
        <v>RIOBAMBA</v>
      </c>
      <c r="K713" s="20" t="str">
        <f>VLOOKUP(A713,'REPORTE'!$A$1:$AG$1961,33,0)</f>
        <v>CACHA (CAB EN MACHANGARA)</v>
      </c>
      <c r="L713" s="20" t="str">
        <f>VLOOKUP(K713,PROVINCIAS!$F$1:$G$1171,2,0)</f>
        <v>RURAL</v>
      </c>
      <c r="M713" s="20">
        <v>1000855</v>
      </c>
      <c r="N713" s="20" t="s">
        <v>15374</v>
      </c>
      <c r="O713" s="20"/>
      <c r="P713" s="20">
        <v>7.0000000000000007E-2</v>
      </c>
      <c r="Q713" s="20" t="s">
        <v>11150</v>
      </c>
      <c r="R713" s="20" t="s">
        <v>11150</v>
      </c>
      <c r="S713" s="20" t="s">
        <v>11150</v>
      </c>
      <c r="T713" s="20" t="s">
        <v>13704</v>
      </c>
      <c r="U713" s="20" t="s">
        <v>11150</v>
      </c>
      <c r="V713" s="20" t="s">
        <v>11150</v>
      </c>
      <c r="W713" s="20">
        <v>240.07</v>
      </c>
    </row>
    <row r="714" spans="1:23" x14ac:dyDescent="0.45">
      <c r="A714" s="20">
        <v>1000784</v>
      </c>
      <c r="B714" s="20" t="s">
        <v>9431</v>
      </c>
      <c r="C714" s="20" t="s">
        <v>14054</v>
      </c>
      <c r="D714" s="20">
        <v>650211089</v>
      </c>
      <c r="E714" s="20" t="str">
        <f>VLOOKUP(A714,'REPORTE'!$A$1:$AG$1961,5,0)</f>
        <v>ECUATORIANO(A) INDIGENA</v>
      </c>
      <c r="F714" s="20" t="str">
        <f>VLOOKUP(A714,'REPORTE'!$A$1:$AG$1961,18,0)</f>
        <v>M</v>
      </c>
      <c r="G714" s="20" t="str">
        <f>VLOOKUP(A714,'REPORTE'!$A$1:$AG$1961,6,0)</f>
        <v>NACIONAL</v>
      </c>
      <c r="H714" s="20" t="str">
        <f>VLOOKUP(A714,'REPORTE'!$A$1:$AG$1961,30,0)</f>
        <v>Secundaria</v>
      </c>
      <c r="I714" s="20" t="str">
        <f>VLOOKUP(A714,'REPORTE'!$A$1:$AG$1961,31,0)</f>
        <v>CHIMBORAZO</v>
      </c>
      <c r="J714" s="20" t="str">
        <f>VLOOKUP(A714,'REPORTE'!$A$1:$AG$1961,32,0)</f>
        <v>RIOBAMBA</v>
      </c>
      <c r="K714" s="20" t="str">
        <f>VLOOKUP(A714,'REPORTE'!$A$1:$AG$1961,33,0)</f>
        <v>CACHA (CAB EN MACHANGARA)</v>
      </c>
      <c r="L714" s="20" t="str">
        <f>VLOOKUP(K714,PROVINCIAS!$F$1:$G$1171,2,0)</f>
        <v>RURAL</v>
      </c>
      <c r="M714" s="20">
        <v>1000856</v>
      </c>
      <c r="N714" s="20" t="s">
        <v>15375</v>
      </c>
      <c r="O714" s="20">
        <v>44613</v>
      </c>
      <c r="P714" s="20">
        <v>3</v>
      </c>
      <c r="Q714" s="20" t="s">
        <v>11150</v>
      </c>
      <c r="R714" s="20" t="s">
        <v>11150</v>
      </c>
      <c r="S714" s="20" t="s">
        <v>11150</v>
      </c>
      <c r="T714" s="20" t="s">
        <v>11150</v>
      </c>
      <c r="U714" s="20" t="s">
        <v>11150</v>
      </c>
      <c r="V714" s="20" t="s">
        <v>11150</v>
      </c>
      <c r="W714" s="20">
        <v>3</v>
      </c>
    </row>
    <row r="715" spans="1:23" x14ac:dyDescent="0.45">
      <c r="A715" s="20">
        <v>1000785</v>
      </c>
      <c r="B715" s="20" t="s">
        <v>9431</v>
      </c>
      <c r="C715" s="20" t="s">
        <v>9689</v>
      </c>
      <c r="D715" s="20">
        <v>1753857968</v>
      </c>
      <c r="E715" s="20" t="str">
        <f>VLOOKUP(A715,'REPORTE'!$A$1:$AG$1961,5,0)</f>
        <v>ECUATORIANO(A)</v>
      </c>
      <c r="F715" s="20" t="str">
        <f>VLOOKUP(A715,'REPORTE'!$A$1:$AG$1961,18,0)</f>
        <v>F</v>
      </c>
      <c r="G715" s="20" t="str">
        <f>VLOOKUP(A715,'REPORTE'!$A$1:$AG$1961,6,0)</f>
        <v>NACIONAL</v>
      </c>
      <c r="H715" s="20" t="str">
        <f>VLOOKUP(A715,'REPORTE'!$A$1:$AG$1961,30,0)</f>
        <v>Secundaria</v>
      </c>
      <c r="I715" s="20" t="str">
        <f>VLOOKUP(A715,'REPORTE'!$A$1:$AG$1961,31,0)</f>
        <v>PICHINCHA</v>
      </c>
      <c r="J715" s="20" t="str">
        <f>VLOOKUP(A715,'REPORTE'!$A$1:$AG$1961,32,0)</f>
        <v>QUITO</v>
      </c>
      <c r="K715" s="20" t="str">
        <f>VLOOKUP(A715,'REPORTE'!$A$1:$AG$1961,33,0)</f>
        <v>CONOCOTO</v>
      </c>
      <c r="L715" s="20" t="str">
        <f>VLOOKUP(K715,PROVINCIAS!$F$1:$G$1171,2,0)</f>
        <v>RURAL</v>
      </c>
      <c r="M715" s="20">
        <v>1000857</v>
      </c>
      <c r="N715" s="20" t="s">
        <v>15374</v>
      </c>
      <c r="O715" s="20"/>
      <c r="P715" s="20">
        <v>199.36</v>
      </c>
      <c r="Q715" s="20" t="s">
        <v>11150</v>
      </c>
      <c r="R715" s="20" t="s">
        <v>11150</v>
      </c>
      <c r="S715" s="20" t="s">
        <v>11150</v>
      </c>
      <c r="T715" s="20" t="s">
        <v>14634</v>
      </c>
      <c r="U715" s="20" t="s">
        <v>11150</v>
      </c>
      <c r="V715" s="20" t="s">
        <v>11150</v>
      </c>
      <c r="W715" s="20">
        <v>292.41000000000003</v>
      </c>
    </row>
    <row r="716" spans="1:23" x14ac:dyDescent="0.45">
      <c r="A716" s="20">
        <v>1000786</v>
      </c>
      <c r="B716" s="20" t="s">
        <v>9431</v>
      </c>
      <c r="C716" s="20" t="s">
        <v>14055</v>
      </c>
      <c r="D716" s="20">
        <v>1710494236</v>
      </c>
      <c r="E716" s="20" t="str">
        <f>VLOOKUP(A716,'REPORTE'!$A$1:$AG$1961,5,0)</f>
        <v>ECUATORIANO(A)</v>
      </c>
      <c r="F716" s="20" t="str">
        <f>VLOOKUP(A716,'REPORTE'!$A$1:$AG$1961,18,0)</f>
        <v>M</v>
      </c>
      <c r="G716" s="20" t="str">
        <f>VLOOKUP(A716,'REPORTE'!$A$1:$AG$1961,6,0)</f>
        <v>NACIONAL</v>
      </c>
      <c r="H716" s="20" t="str">
        <f>VLOOKUP(A716,'REPORTE'!$A$1:$AG$1961,30,0)</f>
        <v>Secundaria</v>
      </c>
      <c r="I716" s="20" t="str">
        <f>VLOOKUP(A716,'REPORTE'!$A$1:$AG$1961,31,0)</f>
        <v>PICHINCHA</v>
      </c>
      <c r="J716" s="20" t="str">
        <f>VLOOKUP(A716,'REPORTE'!$A$1:$AG$1961,32,0)</f>
        <v>QUITO</v>
      </c>
      <c r="K716" s="20" t="str">
        <f>VLOOKUP(A716,'REPORTE'!$A$1:$AG$1961,33,0)</f>
        <v>LA LIBERTAD</v>
      </c>
      <c r="L716" s="20" t="str">
        <f>VLOOKUP(K716,PROVINCIAS!$F$1:$G$1171,2,0)</f>
        <v>RURAL</v>
      </c>
      <c r="M716" s="20">
        <v>1000858</v>
      </c>
      <c r="N716" s="20" t="s">
        <v>15374</v>
      </c>
      <c r="O716" s="20"/>
      <c r="P716" s="20">
        <v>78.75</v>
      </c>
      <c r="Q716" s="20" t="s">
        <v>11150</v>
      </c>
      <c r="R716" s="20" t="s">
        <v>11150</v>
      </c>
      <c r="S716" s="20" t="s">
        <v>11150</v>
      </c>
      <c r="T716" s="20" t="s">
        <v>11150</v>
      </c>
      <c r="U716" s="20" t="s">
        <v>11150</v>
      </c>
      <c r="V716" s="20" t="s">
        <v>11150</v>
      </c>
      <c r="W716" s="20">
        <v>78.75</v>
      </c>
    </row>
    <row r="717" spans="1:23" x14ac:dyDescent="0.45">
      <c r="A717" s="20">
        <v>1000787</v>
      </c>
      <c r="B717" s="20" t="s">
        <v>9431</v>
      </c>
      <c r="C717" s="20" t="s">
        <v>14056</v>
      </c>
      <c r="D717" s="20">
        <v>1727193318</v>
      </c>
      <c r="E717" s="20" t="str">
        <f>VLOOKUP(A717,'REPORTE'!$A$1:$AG$1961,5,0)</f>
        <v>ECUATORIANO(A) INDIGENA</v>
      </c>
      <c r="F717" s="20" t="str">
        <f>VLOOKUP(A717,'REPORTE'!$A$1:$AG$1961,18,0)</f>
        <v>F</v>
      </c>
      <c r="G717" s="20" t="str">
        <f>VLOOKUP(A717,'REPORTE'!$A$1:$AG$1961,6,0)</f>
        <v>NACIONAL</v>
      </c>
      <c r="H717" s="20" t="str">
        <f>VLOOKUP(A717,'REPORTE'!$A$1:$AG$1961,30,0)</f>
        <v>Universitaria</v>
      </c>
      <c r="I717" s="20" t="str">
        <f>VLOOKUP(A717,'REPORTE'!$A$1:$AG$1961,31,0)</f>
        <v>PICHINCHA</v>
      </c>
      <c r="J717" s="20" t="str">
        <f>VLOOKUP(A717,'REPORTE'!$A$1:$AG$1961,32,0)</f>
        <v>QUITO</v>
      </c>
      <c r="K717" s="20" t="str">
        <f>VLOOKUP(A717,'REPORTE'!$A$1:$AG$1961,33,0)</f>
        <v>COTOCOLLAO</v>
      </c>
      <c r="L717" s="20" t="str">
        <f>VLOOKUP(K717,PROVINCIAS!$F$1:$G$1171,2,0)</f>
        <v>URBANA</v>
      </c>
      <c r="M717" s="20">
        <v>1000859</v>
      </c>
      <c r="N717" s="20" t="s">
        <v>15374</v>
      </c>
      <c r="O717" s="20"/>
      <c r="P717" s="20">
        <v>58.3</v>
      </c>
      <c r="Q717" s="20" t="s">
        <v>11150</v>
      </c>
      <c r="R717" s="20" t="s">
        <v>11150</v>
      </c>
      <c r="S717" s="20" t="s">
        <v>11150</v>
      </c>
      <c r="T717" s="20" t="s">
        <v>11150</v>
      </c>
      <c r="U717" s="20" t="s">
        <v>11150</v>
      </c>
      <c r="V717" s="20" t="s">
        <v>11150</v>
      </c>
      <c r="W717" s="20">
        <v>58.3</v>
      </c>
    </row>
    <row r="718" spans="1:23" x14ac:dyDescent="0.45">
      <c r="A718" s="20">
        <v>1000788</v>
      </c>
      <c r="B718" s="20" t="s">
        <v>9431</v>
      </c>
      <c r="C718" s="20" t="s">
        <v>14057</v>
      </c>
      <c r="D718" s="20">
        <v>1727089896</v>
      </c>
      <c r="E718" s="20" t="str">
        <f>VLOOKUP(A718,'REPORTE'!$A$1:$AG$1961,5,0)</f>
        <v>ECUATORIANO(A)</v>
      </c>
      <c r="F718" s="20" t="str">
        <f>VLOOKUP(A718,'REPORTE'!$A$1:$AG$1961,18,0)</f>
        <v>M</v>
      </c>
      <c r="G718" s="20" t="str">
        <f>VLOOKUP(A718,'REPORTE'!$A$1:$AG$1961,6,0)</f>
        <v>NACIONAL</v>
      </c>
      <c r="H718" s="20" t="str">
        <f>VLOOKUP(A718,'REPORTE'!$A$1:$AG$1961,30,0)</f>
        <v>Ninguna</v>
      </c>
      <c r="I718" s="20" t="str">
        <f>VLOOKUP(A718,'REPORTE'!$A$1:$AG$1961,31,0)</f>
        <v>PICHINCHA</v>
      </c>
      <c r="J718" s="20" t="str">
        <f>VLOOKUP(A718,'REPORTE'!$A$1:$AG$1961,32,0)</f>
        <v>QUITO</v>
      </c>
      <c r="K718" s="20" t="str">
        <f>VLOOKUP(A718,'REPORTE'!$A$1:$AG$1961,33,0)</f>
        <v>LA LIBERTAD</v>
      </c>
      <c r="L718" s="20" t="str">
        <f>VLOOKUP(K718,PROVINCIAS!$F$1:$G$1171,2,0)</f>
        <v>RURAL</v>
      </c>
      <c r="M718" s="20">
        <v>1000860</v>
      </c>
      <c r="N718" s="20" t="s">
        <v>15374</v>
      </c>
      <c r="O718" s="20"/>
      <c r="P718" s="20">
        <v>3.5</v>
      </c>
      <c r="Q718" s="20" t="s">
        <v>11150</v>
      </c>
      <c r="R718" s="20" t="s">
        <v>11150</v>
      </c>
      <c r="S718" s="20" t="s">
        <v>11150</v>
      </c>
      <c r="T718" s="20" t="s">
        <v>11150</v>
      </c>
      <c r="U718" s="20" t="s">
        <v>11150</v>
      </c>
      <c r="V718" s="20" t="s">
        <v>11150</v>
      </c>
      <c r="W718" s="20">
        <v>3.5</v>
      </c>
    </row>
    <row r="719" spans="1:23" x14ac:dyDescent="0.45">
      <c r="A719" s="20">
        <v>1000790</v>
      </c>
      <c r="B719" s="20" t="s">
        <v>9431</v>
      </c>
      <c r="C719" s="20" t="s">
        <v>14059</v>
      </c>
      <c r="D719" s="20">
        <v>1752464865</v>
      </c>
      <c r="E719" s="20" t="str">
        <f>VLOOKUP(A719,'REPORTE'!$A$1:$AG$1961,5,0)</f>
        <v>ECUATORIANO(A)</v>
      </c>
      <c r="F719" s="20" t="str">
        <f>VLOOKUP(A719,'REPORTE'!$A$1:$AG$1961,18,0)</f>
        <v>F</v>
      </c>
      <c r="G719" s="20" t="str">
        <f>VLOOKUP(A719,'REPORTE'!$A$1:$AG$1961,6,0)</f>
        <v>NACIONAL</v>
      </c>
      <c r="H719" s="20" t="str">
        <f>VLOOKUP(A719,'REPORTE'!$A$1:$AG$1961,30,0)</f>
        <v>Ninguna</v>
      </c>
      <c r="I719" s="20" t="str">
        <f>VLOOKUP(A719,'REPORTE'!$A$1:$AG$1961,31,0)</f>
        <v>PICHINCHA</v>
      </c>
      <c r="J719" s="20" t="str">
        <f>VLOOKUP(A719,'REPORTE'!$A$1:$AG$1961,32,0)</f>
        <v>QUITO</v>
      </c>
      <c r="K719" s="20" t="str">
        <f>VLOOKUP(A719,'REPORTE'!$A$1:$AG$1961,33,0)</f>
        <v>ITCHIMBIA</v>
      </c>
      <c r="L719" s="20" t="str">
        <f>VLOOKUP(K719,PROVINCIAS!$F$1:$G$1171,2,0)</f>
        <v>URBANA</v>
      </c>
      <c r="M719" s="20">
        <v>1000861</v>
      </c>
      <c r="N719" s="20" t="s">
        <v>15374</v>
      </c>
      <c r="O719" s="20"/>
      <c r="P719" s="20">
        <v>0.91</v>
      </c>
      <c r="Q719" s="20" t="s">
        <v>11150</v>
      </c>
      <c r="R719" s="20" t="s">
        <v>11150</v>
      </c>
      <c r="S719" s="20" t="s">
        <v>11150</v>
      </c>
      <c r="T719" s="20" t="s">
        <v>11150</v>
      </c>
      <c r="U719" s="20" t="s">
        <v>11150</v>
      </c>
      <c r="V719" s="20" t="s">
        <v>11150</v>
      </c>
      <c r="W719" s="20">
        <v>0.91</v>
      </c>
    </row>
    <row r="720" spans="1:23" x14ac:dyDescent="0.45">
      <c r="A720" s="20">
        <v>1000789</v>
      </c>
      <c r="B720" s="20" t="s">
        <v>9431</v>
      </c>
      <c r="C720" s="20" t="s">
        <v>14058</v>
      </c>
      <c r="D720" s="20">
        <v>1751798628</v>
      </c>
      <c r="E720" s="20" t="str">
        <f>VLOOKUP(A720,'REPORTE'!$A$1:$AG$1961,5,0)</f>
        <v>ECUATORIANO(A)</v>
      </c>
      <c r="F720" s="20" t="str">
        <f>VLOOKUP(A720,'REPORTE'!$A$1:$AG$1961,18,0)</f>
        <v>F</v>
      </c>
      <c r="G720" s="20" t="str">
        <f>VLOOKUP(A720,'REPORTE'!$A$1:$AG$1961,6,0)</f>
        <v>NACIONAL</v>
      </c>
      <c r="H720" s="20" t="str">
        <f>VLOOKUP(A720,'REPORTE'!$A$1:$AG$1961,30,0)</f>
        <v>Ninguna</v>
      </c>
      <c r="I720" s="20" t="str">
        <f>VLOOKUP(A720,'REPORTE'!$A$1:$AG$1961,31,0)</f>
        <v>PICHINCHA</v>
      </c>
      <c r="J720" s="20" t="str">
        <f>VLOOKUP(A720,'REPORTE'!$A$1:$AG$1961,32,0)</f>
        <v>QUITO</v>
      </c>
      <c r="K720" s="20" t="str">
        <f>VLOOKUP(A720,'REPORTE'!$A$1:$AG$1961,33,0)</f>
        <v>COTOCOLLAO</v>
      </c>
      <c r="L720" s="20" t="str">
        <f>VLOOKUP(K720,PROVINCIAS!$F$1:$G$1171,2,0)</f>
        <v>URBANA</v>
      </c>
      <c r="M720" s="20">
        <v>1000862</v>
      </c>
      <c r="N720" s="20" t="s">
        <v>15374</v>
      </c>
      <c r="O720" s="20"/>
      <c r="P720" s="20">
        <v>0.23</v>
      </c>
      <c r="Q720" s="20" t="s">
        <v>11150</v>
      </c>
      <c r="R720" s="20" t="s">
        <v>11150</v>
      </c>
      <c r="S720" s="20" t="s">
        <v>11150</v>
      </c>
      <c r="T720" s="20" t="s">
        <v>11150</v>
      </c>
      <c r="U720" s="20" t="s">
        <v>11150</v>
      </c>
      <c r="V720" s="20" t="s">
        <v>11150</v>
      </c>
      <c r="W720" s="20">
        <v>0.23</v>
      </c>
    </row>
    <row r="721" spans="1:23" x14ac:dyDescent="0.45">
      <c r="A721" s="20">
        <v>1000791</v>
      </c>
      <c r="B721" s="20" t="s">
        <v>9431</v>
      </c>
      <c r="C721" s="20" t="s">
        <v>14060</v>
      </c>
      <c r="D721" s="20">
        <v>601993355</v>
      </c>
      <c r="E721" s="20" t="str">
        <f>VLOOKUP(A721,'REPORTE'!$A$1:$AG$1961,5,0)</f>
        <v>ECUATORIANO(A) INDIGENA</v>
      </c>
      <c r="F721" s="20" t="str">
        <f>VLOOKUP(A721,'REPORTE'!$A$1:$AG$1961,18,0)</f>
        <v>M</v>
      </c>
      <c r="G721" s="20" t="str">
        <f>VLOOKUP(A721,'REPORTE'!$A$1:$AG$1961,6,0)</f>
        <v>NACIONAL</v>
      </c>
      <c r="H721" s="20" t="str">
        <f>VLOOKUP(A721,'REPORTE'!$A$1:$AG$1961,30,0)</f>
        <v>Secundaria</v>
      </c>
      <c r="I721" s="20" t="str">
        <f>VLOOKUP(A721,'REPORTE'!$A$1:$AG$1961,31,0)</f>
        <v>CHIMBORAZO</v>
      </c>
      <c r="J721" s="20" t="str">
        <f>VLOOKUP(A721,'REPORTE'!$A$1:$AG$1961,32,0)</f>
        <v>CHUNCHI</v>
      </c>
      <c r="K721" s="20" t="str">
        <f>VLOOKUP(A721,'REPORTE'!$A$1:$AG$1961,33,0)</f>
        <v>GONZOL</v>
      </c>
      <c r="L721" s="20" t="str">
        <f>VLOOKUP(K721,PROVINCIAS!$F$1:$G$1171,2,0)</f>
        <v>RURAL</v>
      </c>
      <c r="M721" s="20">
        <v>1000863</v>
      </c>
      <c r="N721" s="20" t="s">
        <v>15374</v>
      </c>
      <c r="O721" s="20"/>
      <c r="P721" s="20">
        <v>52.15</v>
      </c>
      <c r="Q721" s="20" t="s">
        <v>11150</v>
      </c>
      <c r="R721" s="20" t="s">
        <v>11150</v>
      </c>
      <c r="S721" s="20" t="s">
        <v>11150</v>
      </c>
      <c r="T721" s="20" t="s">
        <v>11150</v>
      </c>
      <c r="U721" s="20" t="s">
        <v>11150</v>
      </c>
      <c r="V721" s="20" t="s">
        <v>11150</v>
      </c>
      <c r="W721" s="20">
        <v>52.15</v>
      </c>
    </row>
    <row r="722" spans="1:23" x14ac:dyDescent="0.45">
      <c r="A722" s="20">
        <v>1000792</v>
      </c>
      <c r="B722" s="20" t="s">
        <v>9431</v>
      </c>
      <c r="C722" s="20" t="s">
        <v>9864</v>
      </c>
      <c r="D722" s="20">
        <v>201267259</v>
      </c>
      <c r="E722" s="20" t="str">
        <f>VLOOKUP(A722,'REPORTE'!$A$1:$AG$1961,5,0)</f>
        <v>ECUATORIANO(A) INDIGENA</v>
      </c>
      <c r="F722" s="20" t="str">
        <f>VLOOKUP(A722,'REPORTE'!$A$1:$AG$1961,18,0)</f>
        <v>M</v>
      </c>
      <c r="G722" s="20" t="str">
        <f>VLOOKUP(A722,'REPORTE'!$A$1:$AG$1961,6,0)</f>
        <v>NACIONAL</v>
      </c>
      <c r="H722" s="20" t="str">
        <f>VLOOKUP(A722,'REPORTE'!$A$1:$AG$1961,30,0)</f>
        <v>Secundaria</v>
      </c>
      <c r="I722" s="20" t="str">
        <f>VLOOKUP(A722,'REPORTE'!$A$1:$AG$1961,31,0)</f>
        <v>BOLIVAR</v>
      </c>
      <c r="J722" s="20" t="str">
        <f>VLOOKUP(A722,'REPORTE'!$A$1:$AG$1961,32,0)</f>
        <v>CHILLANES</v>
      </c>
      <c r="K722" s="20" t="str">
        <f>VLOOKUP(A722,'REPORTE'!$A$1:$AG$1961,33,0)</f>
        <v>CHILLANES</v>
      </c>
      <c r="L722" s="20" t="str">
        <f>VLOOKUP(K722,PROVINCIAS!$F$1:$G$1171,2,0)</f>
        <v>URBANA</v>
      </c>
      <c r="M722" s="20">
        <v>1000864</v>
      </c>
      <c r="N722" s="20" t="s">
        <v>15374</v>
      </c>
      <c r="O722" s="20"/>
      <c r="P722" s="20">
        <v>20.399999999999999</v>
      </c>
      <c r="Q722" s="20" t="s">
        <v>11150</v>
      </c>
      <c r="R722" s="20" t="s">
        <v>11150</v>
      </c>
      <c r="S722" s="20" t="s">
        <v>11150</v>
      </c>
      <c r="T722" s="20" t="s">
        <v>14636</v>
      </c>
      <c r="U722" s="20" t="s">
        <v>11150</v>
      </c>
      <c r="V722" s="20" t="s">
        <v>11150</v>
      </c>
      <c r="W722" s="20">
        <v>396.4</v>
      </c>
    </row>
    <row r="723" spans="1:23" x14ac:dyDescent="0.45">
      <c r="A723" s="20">
        <v>1000793</v>
      </c>
      <c r="B723" s="20" t="s">
        <v>9431</v>
      </c>
      <c r="C723" s="20" t="s">
        <v>14061</v>
      </c>
      <c r="D723" s="20">
        <v>1723942262</v>
      </c>
      <c r="E723" s="20" t="str">
        <f>VLOOKUP(A723,'REPORTE'!$A$1:$AG$1961,5,0)</f>
        <v>ECUATORIANO(A) INDIGENA</v>
      </c>
      <c r="F723" s="20" t="str">
        <f>VLOOKUP(A723,'REPORTE'!$A$1:$AG$1961,18,0)</f>
        <v>M</v>
      </c>
      <c r="G723" s="20" t="str">
        <f>VLOOKUP(A723,'REPORTE'!$A$1:$AG$1961,6,0)</f>
        <v>NACIONAL</v>
      </c>
      <c r="H723" s="20" t="str">
        <f>VLOOKUP(A723,'REPORTE'!$A$1:$AG$1961,30,0)</f>
        <v>Primaria</v>
      </c>
      <c r="I723" s="20" t="str">
        <f>VLOOKUP(A723,'REPORTE'!$A$1:$AG$1961,31,0)</f>
        <v>CHIMBORAZO</v>
      </c>
      <c r="J723" s="20" t="str">
        <f>VLOOKUP(A723,'REPORTE'!$A$1:$AG$1961,32,0)</f>
        <v>RIOBAMBA</v>
      </c>
      <c r="K723" s="20" t="str">
        <f>VLOOKUP(A723,'REPORTE'!$A$1:$AG$1961,33,0)</f>
        <v>CACHA (CAB EN MACHANGARA)</v>
      </c>
      <c r="L723" s="20" t="str">
        <f>VLOOKUP(K723,PROVINCIAS!$F$1:$G$1171,2,0)</f>
        <v>RURAL</v>
      </c>
      <c r="M723" s="20">
        <v>1000865</v>
      </c>
      <c r="N723" s="20" t="s">
        <v>15374</v>
      </c>
      <c r="O723" s="20"/>
      <c r="P723" s="20">
        <v>15.39</v>
      </c>
      <c r="Q723" s="20" t="s">
        <v>11150</v>
      </c>
      <c r="R723" s="20" t="s">
        <v>11150</v>
      </c>
      <c r="S723" s="20" t="s">
        <v>11150</v>
      </c>
      <c r="T723" s="20" t="s">
        <v>11150</v>
      </c>
      <c r="U723" s="20" t="s">
        <v>11150</v>
      </c>
      <c r="V723" s="20" t="s">
        <v>11150</v>
      </c>
      <c r="W723" s="20">
        <v>15.39</v>
      </c>
    </row>
    <row r="724" spans="1:23" x14ac:dyDescent="0.45">
      <c r="A724" s="20">
        <v>1000794</v>
      </c>
      <c r="B724" s="20" t="s">
        <v>9431</v>
      </c>
      <c r="C724" s="20" t="s">
        <v>14062</v>
      </c>
      <c r="D724" s="20">
        <v>1714204342</v>
      </c>
      <c r="E724" s="20" t="str">
        <f>VLOOKUP(A724,'REPORTE'!$A$1:$AG$1961,5,0)</f>
        <v>ECUATORIANO(A)</v>
      </c>
      <c r="F724" s="20" t="str">
        <f>VLOOKUP(A724,'REPORTE'!$A$1:$AG$1961,18,0)</f>
        <v>M</v>
      </c>
      <c r="G724" s="20" t="str">
        <f>VLOOKUP(A724,'REPORTE'!$A$1:$AG$1961,6,0)</f>
        <v>NACIONAL</v>
      </c>
      <c r="H724" s="20" t="str">
        <f>VLOOKUP(A724,'REPORTE'!$A$1:$AG$1961,30,0)</f>
        <v>Primaria</v>
      </c>
      <c r="I724" s="20" t="str">
        <f>VLOOKUP(A724,'REPORTE'!$A$1:$AG$1961,31,0)</f>
        <v>IMBABURA</v>
      </c>
      <c r="J724" s="20" t="str">
        <f>VLOOKUP(A724,'REPORTE'!$A$1:$AG$1961,32,0)</f>
        <v>SAN MIGUEL DE URCUQUI</v>
      </c>
      <c r="K724" s="20" t="str">
        <f>VLOOKUP(A724,'REPORTE'!$A$1:$AG$1961,33,0)</f>
        <v>SAN BLAS</v>
      </c>
      <c r="L724" s="20" t="str">
        <f>VLOOKUP(K724,PROVINCIAS!$F$1:$G$1171,2,0)</f>
        <v>URBANA</v>
      </c>
      <c r="M724" s="20">
        <v>1000866</v>
      </c>
      <c r="N724" s="20" t="s">
        <v>15374</v>
      </c>
      <c r="O724" s="20"/>
      <c r="P724" s="20">
        <v>8.16</v>
      </c>
      <c r="Q724" s="20" t="s">
        <v>11150</v>
      </c>
      <c r="R724" s="20" t="s">
        <v>11150</v>
      </c>
      <c r="S724" s="20" t="s">
        <v>11150</v>
      </c>
      <c r="T724" s="20" t="s">
        <v>11150</v>
      </c>
      <c r="U724" s="20" t="s">
        <v>11150</v>
      </c>
      <c r="V724" s="20" t="s">
        <v>11150</v>
      </c>
      <c r="W724" s="20">
        <v>8.16</v>
      </c>
    </row>
    <row r="725" spans="1:23" x14ac:dyDescent="0.45">
      <c r="A725" s="20">
        <v>1000795</v>
      </c>
      <c r="B725" s="20" t="s">
        <v>9431</v>
      </c>
      <c r="C725" s="20" t="s">
        <v>14063</v>
      </c>
      <c r="D725" s="20">
        <v>1101376166</v>
      </c>
      <c r="E725" s="20" t="str">
        <f>VLOOKUP(A725,'REPORTE'!$A$1:$AG$1961,5,0)</f>
        <v>ECUATORIANO(A) INDIGENA</v>
      </c>
      <c r="F725" s="20" t="str">
        <f>VLOOKUP(A725,'REPORTE'!$A$1:$AG$1961,18,0)</f>
        <v>F</v>
      </c>
      <c r="G725" s="20" t="str">
        <f>VLOOKUP(A725,'REPORTE'!$A$1:$AG$1961,6,0)</f>
        <v>NACIONAL</v>
      </c>
      <c r="H725" s="20" t="str">
        <f>VLOOKUP(A725,'REPORTE'!$A$1:$AG$1961,30,0)</f>
        <v>Primaria</v>
      </c>
      <c r="I725" s="20" t="str">
        <f>VLOOKUP(A725,'REPORTE'!$A$1:$AG$1961,31,0)</f>
        <v>LOJA</v>
      </c>
      <c r="J725" s="20" t="str">
        <f>VLOOKUP(A725,'REPORTE'!$A$1:$AG$1961,32,0)</f>
        <v>PALTAS</v>
      </c>
      <c r="K725" s="20" t="str">
        <f>VLOOKUP(A725,'REPORTE'!$A$1:$AG$1961,33,0)</f>
        <v>CANGONAMA</v>
      </c>
      <c r="L725" s="20" t="str">
        <f>VLOOKUP(K725,PROVINCIAS!$F$1:$G$1171,2,0)</f>
        <v>RURAL</v>
      </c>
      <c r="M725" s="20">
        <v>1000867</v>
      </c>
      <c r="N725" s="20" t="s">
        <v>15374</v>
      </c>
      <c r="O725" s="20"/>
      <c r="P725" s="20">
        <v>26.26</v>
      </c>
      <c r="Q725" s="20" t="s">
        <v>11150</v>
      </c>
      <c r="R725" s="20" t="s">
        <v>11150</v>
      </c>
      <c r="S725" s="20" t="s">
        <v>11150</v>
      </c>
      <c r="T725" s="20" t="s">
        <v>11150</v>
      </c>
      <c r="U725" s="20" t="s">
        <v>11150</v>
      </c>
      <c r="V725" s="20" t="s">
        <v>11150</v>
      </c>
      <c r="W725" s="20">
        <v>26.26</v>
      </c>
    </row>
    <row r="726" spans="1:23" x14ac:dyDescent="0.45">
      <c r="A726" s="20">
        <v>1000797</v>
      </c>
      <c r="B726" s="20" t="s">
        <v>9431</v>
      </c>
      <c r="C726" s="20" t="s">
        <v>14064</v>
      </c>
      <c r="D726" s="20">
        <v>602724536</v>
      </c>
      <c r="E726" s="20" t="str">
        <f>VLOOKUP(A726,'REPORTE'!$A$1:$AG$1961,5,0)</f>
        <v>ECUATORIANO(A) INDIGENA</v>
      </c>
      <c r="F726" s="20" t="str">
        <f>VLOOKUP(A726,'REPORTE'!$A$1:$AG$1961,18,0)</f>
        <v>F</v>
      </c>
      <c r="G726" s="20" t="str">
        <f>VLOOKUP(A726,'REPORTE'!$A$1:$AG$1961,6,0)</f>
        <v>NACIONAL</v>
      </c>
      <c r="H726" s="20" t="str">
        <f>VLOOKUP(A726,'REPORTE'!$A$1:$AG$1961,30,0)</f>
        <v>Primaria</v>
      </c>
      <c r="I726" s="20" t="str">
        <f>VLOOKUP(A726,'REPORTE'!$A$1:$AG$1961,31,0)</f>
        <v>CHIMBORAZO</v>
      </c>
      <c r="J726" s="20" t="str">
        <f>VLOOKUP(A726,'REPORTE'!$A$1:$AG$1961,32,0)</f>
        <v>RIOBAMBA</v>
      </c>
      <c r="K726" s="20" t="str">
        <f>VLOOKUP(A726,'REPORTE'!$A$1:$AG$1961,33,0)</f>
        <v>CACHA (CAB EN MACHANGARA)</v>
      </c>
      <c r="L726" s="20" t="str">
        <f>VLOOKUP(K726,PROVINCIAS!$F$1:$G$1171,2,0)</f>
        <v>RURAL</v>
      </c>
      <c r="M726" s="20">
        <v>1000868</v>
      </c>
      <c r="N726" s="20" t="s">
        <v>15375</v>
      </c>
      <c r="O726" s="20">
        <v>44620</v>
      </c>
      <c r="P726" s="20">
        <v>3</v>
      </c>
      <c r="Q726" s="20" t="s">
        <v>11150</v>
      </c>
      <c r="R726" s="20" t="s">
        <v>11150</v>
      </c>
      <c r="S726" s="20" t="s">
        <v>11150</v>
      </c>
      <c r="T726" s="20" t="s">
        <v>11150</v>
      </c>
      <c r="U726" s="20" t="s">
        <v>11150</v>
      </c>
      <c r="V726" s="20" t="s">
        <v>11150</v>
      </c>
      <c r="W726" s="20">
        <v>3</v>
      </c>
    </row>
    <row r="727" spans="1:23" x14ac:dyDescent="0.45">
      <c r="A727" s="20">
        <v>1000798</v>
      </c>
      <c r="B727" s="20" t="s">
        <v>9431</v>
      </c>
      <c r="C727" s="20" t="s">
        <v>14065</v>
      </c>
      <c r="D727" s="20">
        <v>604571042</v>
      </c>
      <c r="E727" s="20" t="str">
        <f>VLOOKUP(A727,'REPORTE'!$A$1:$AG$1961,5,0)</f>
        <v>ECUATORIANO(A) INDIGENA</v>
      </c>
      <c r="F727" s="20" t="str">
        <f>VLOOKUP(A727,'REPORTE'!$A$1:$AG$1961,18,0)</f>
        <v>F</v>
      </c>
      <c r="G727" s="20" t="str">
        <f>VLOOKUP(A727,'REPORTE'!$A$1:$AG$1961,6,0)</f>
        <v>NACIONAL</v>
      </c>
      <c r="H727" s="20" t="str">
        <f>VLOOKUP(A727,'REPORTE'!$A$1:$AG$1961,30,0)</f>
        <v>Primaria</v>
      </c>
      <c r="I727" s="20" t="str">
        <f>VLOOKUP(A727,'REPORTE'!$A$1:$AG$1961,31,0)</f>
        <v>CHIMBORAZO</v>
      </c>
      <c r="J727" s="20" t="str">
        <f>VLOOKUP(A727,'REPORTE'!$A$1:$AG$1961,32,0)</f>
        <v>RIOBAMBA</v>
      </c>
      <c r="K727" s="20" t="str">
        <f>VLOOKUP(A727,'REPORTE'!$A$1:$AG$1961,33,0)</f>
        <v>MALDONADO</v>
      </c>
      <c r="L727" s="20" t="str">
        <f>VLOOKUP(K727,PROVINCIAS!$F$1:$G$1171,2,0)</f>
        <v>RURAL</v>
      </c>
      <c r="M727" s="20">
        <v>1000869</v>
      </c>
      <c r="N727" s="20" t="s">
        <v>15375</v>
      </c>
      <c r="O727" s="20">
        <v>44620</v>
      </c>
      <c r="P727" s="20">
        <v>3</v>
      </c>
      <c r="Q727" s="20" t="s">
        <v>11150</v>
      </c>
      <c r="R727" s="20" t="s">
        <v>11150</v>
      </c>
      <c r="S727" s="20" t="s">
        <v>11150</v>
      </c>
      <c r="T727" s="20" t="s">
        <v>11150</v>
      </c>
      <c r="U727" s="20" t="s">
        <v>11150</v>
      </c>
      <c r="V727" s="20" t="s">
        <v>11150</v>
      </c>
      <c r="W727" s="20">
        <v>3</v>
      </c>
    </row>
    <row r="728" spans="1:23" x14ac:dyDescent="0.45">
      <c r="A728" s="20">
        <v>1000800</v>
      </c>
      <c r="B728" s="20" t="s">
        <v>9431</v>
      </c>
      <c r="C728" s="20" t="s">
        <v>14066</v>
      </c>
      <c r="D728" s="20">
        <v>1701024836</v>
      </c>
      <c r="E728" s="20" t="str">
        <f>VLOOKUP(A728,'REPORTE'!$A$1:$AG$1961,5,0)</f>
        <v>ECUATORIANO(A)</v>
      </c>
      <c r="F728" s="20" t="str">
        <f>VLOOKUP(A728,'REPORTE'!$A$1:$AG$1961,18,0)</f>
        <v>M</v>
      </c>
      <c r="G728" s="20" t="str">
        <f>VLOOKUP(A728,'REPORTE'!$A$1:$AG$1961,6,0)</f>
        <v>NACIONAL</v>
      </c>
      <c r="H728" s="20" t="str">
        <f>VLOOKUP(A728,'REPORTE'!$A$1:$AG$1961,30,0)</f>
        <v>Secundaria</v>
      </c>
      <c r="I728" s="20" t="str">
        <f>VLOOKUP(A728,'REPORTE'!$A$1:$AG$1961,31,0)</f>
        <v>CARCHI</v>
      </c>
      <c r="J728" s="20" t="str">
        <f>VLOOKUP(A728,'REPORTE'!$A$1:$AG$1961,32,0)</f>
        <v>TULCAN</v>
      </c>
      <c r="K728" s="20" t="str">
        <f>VLOOKUP(A728,'REPORTE'!$A$1:$AG$1961,33,0)</f>
        <v>TULCAN</v>
      </c>
      <c r="L728" s="20" t="str">
        <f>VLOOKUP(K728,PROVINCIAS!$F$1:$G$1171,2,0)</f>
        <v>URBANA</v>
      </c>
      <c r="M728" s="20">
        <v>1000871</v>
      </c>
      <c r="N728" s="20" t="s">
        <v>15375</v>
      </c>
      <c r="O728" s="20">
        <v>44620</v>
      </c>
      <c r="P728" s="20">
        <v>3</v>
      </c>
      <c r="Q728" s="20" t="s">
        <v>11150</v>
      </c>
      <c r="R728" s="20" t="s">
        <v>11150</v>
      </c>
      <c r="S728" s="20" t="s">
        <v>11150</v>
      </c>
      <c r="T728" s="20" t="s">
        <v>11150</v>
      </c>
      <c r="U728" s="20" t="s">
        <v>11150</v>
      </c>
      <c r="V728" s="20" t="s">
        <v>11150</v>
      </c>
      <c r="W728" s="20">
        <v>3</v>
      </c>
    </row>
    <row r="729" spans="1:23" x14ac:dyDescent="0.45">
      <c r="A729" s="20">
        <v>1000801</v>
      </c>
      <c r="B729" s="20" t="s">
        <v>9431</v>
      </c>
      <c r="C729" s="20" t="s">
        <v>14067</v>
      </c>
      <c r="D729" s="20">
        <v>605540491</v>
      </c>
      <c r="E729" s="20" t="str">
        <f>VLOOKUP(A729,'REPORTE'!$A$1:$AG$1961,5,0)</f>
        <v>ECUATORIANO(A)</v>
      </c>
      <c r="F729" s="20" t="str">
        <f>VLOOKUP(A729,'REPORTE'!$A$1:$AG$1961,18,0)</f>
        <v>F</v>
      </c>
      <c r="G729" s="20" t="str">
        <f>VLOOKUP(A729,'REPORTE'!$A$1:$AG$1961,6,0)</f>
        <v>NACIONAL</v>
      </c>
      <c r="H729" s="20" t="str">
        <f>VLOOKUP(A729,'REPORTE'!$A$1:$AG$1961,30,0)</f>
        <v>Secundaria</v>
      </c>
      <c r="I729" s="20" t="str">
        <f>VLOOKUP(A729,'REPORTE'!$A$1:$AG$1961,31,0)</f>
        <v>CHIMBORAZO</v>
      </c>
      <c r="J729" s="20" t="str">
        <f>VLOOKUP(A729,'REPORTE'!$A$1:$AG$1961,32,0)</f>
        <v>RIOBAMBA</v>
      </c>
      <c r="K729" s="20" t="str">
        <f>VLOOKUP(A729,'REPORTE'!$A$1:$AG$1961,33,0)</f>
        <v>VELOZ</v>
      </c>
      <c r="L729" s="20" t="str">
        <f>VLOOKUP(K729,PROVINCIAS!$F$1:$G$1171,2,0)</f>
        <v>URBANA</v>
      </c>
      <c r="M729" s="20">
        <v>1000872</v>
      </c>
      <c r="N729" s="20" t="s">
        <v>15374</v>
      </c>
      <c r="O729" s="20"/>
      <c r="P729" s="20">
        <v>13.16</v>
      </c>
      <c r="Q729" s="20" t="s">
        <v>11150</v>
      </c>
      <c r="R729" s="20" t="s">
        <v>11150</v>
      </c>
      <c r="S729" s="20" t="s">
        <v>11150</v>
      </c>
      <c r="T729" s="20" t="s">
        <v>11150</v>
      </c>
      <c r="U729" s="20" t="s">
        <v>11150</v>
      </c>
      <c r="V729" s="20" t="s">
        <v>11150</v>
      </c>
      <c r="W729" s="20">
        <v>13.16</v>
      </c>
    </row>
    <row r="730" spans="1:23" x14ac:dyDescent="0.45">
      <c r="A730" s="20">
        <v>1000803</v>
      </c>
      <c r="B730" s="20" t="s">
        <v>9431</v>
      </c>
      <c r="C730" s="20" t="s">
        <v>10108</v>
      </c>
      <c r="D730" s="20">
        <v>1709096695</v>
      </c>
      <c r="E730" s="20" t="str">
        <f>VLOOKUP(A730,'REPORTE'!$A$1:$AG$1961,5,0)</f>
        <v>ECUATORIANO(A)</v>
      </c>
      <c r="F730" s="20" t="str">
        <f>VLOOKUP(A730,'REPORTE'!$A$1:$AG$1961,18,0)</f>
        <v>F</v>
      </c>
      <c r="G730" s="20" t="str">
        <f>VLOOKUP(A730,'REPORTE'!$A$1:$AG$1961,6,0)</f>
        <v>NACIONAL</v>
      </c>
      <c r="H730" s="20" t="str">
        <f>VLOOKUP(A730,'REPORTE'!$A$1:$AG$1961,30,0)</f>
        <v>Primaria</v>
      </c>
      <c r="I730" s="20" t="str">
        <f>VLOOKUP(A730,'REPORTE'!$A$1:$AG$1961,31,0)</f>
        <v>PICHINCHA</v>
      </c>
      <c r="J730" s="20" t="str">
        <f>VLOOKUP(A730,'REPORTE'!$A$1:$AG$1961,32,0)</f>
        <v>QUITO</v>
      </c>
      <c r="K730" s="20" t="str">
        <f>VLOOKUP(A730,'REPORTE'!$A$1:$AG$1961,33,0)</f>
        <v>CARCELEN</v>
      </c>
      <c r="L730" s="20" t="str">
        <f>VLOOKUP(K730,PROVINCIAS!$F$1:$G$1171,2,0)</f>
        <v>URBANA</v>
      </c>
      <c r="M730" s="20">
        <v>1000874</v>
      </c>
      <c r="N730" s="20" t="s">
        <v>15374</v>
      </c>
      <c r="O730" s="20"/>
      <c r="P730" s="20">
        <v>0.05</v>
      </c>
      <c r="Q730" s="20" t="s">
        <v>11150</v>
      </c>
      <c r="R730" s="20" t="s">
        <v>11150</v>
      </c>
      <c r="S730" s="20" t="s">
        <v>11150</v>
      </c>
      <c r="T730" s="20" t="s">
        <v>14068</v>
      </c>
      <c r="U730" s="20" t="s">
        <v>11150</v>
      </c>
      <c r="V730" s="20" t="s">
        <v>11150</v>
      </c>
      <c r="W730" s="20">
        <v>130.05000000000001</v>
      </c>
    </row>
    <row r="731" spans="1:23" x14ac:dyDescent="0.45">
      <c r="A731" s="20">
        <v>1000804</v>
      </c>
      <c r="B731" s="20" t="s">
        <v>9431</v>
      </c>
      <c r="C731" s="20" t="s">
        <v>9712</v>
      </c>
      <c r="D731" s="20">
        <v>1750072371</v>
      </c>
      <c r="E731" s="20" t="str">
        <f>VLOOKUP(A731,'REPORTE'!$A$1:$AG$1961,5,0)</f>
        <v>ECUATORIANO(A) INDIGENA</v>
      </c>
      <c r="F731" s="20" t="str">
        <f>VLOOKUP(A731,'REPORTE'!$A$1:$AG$1961,18,0)</f>
        <v>F</v>
      </c>
      <c r="G731" s="20" t="str">
        <f>VLOOKUP(A731,'REPORTE'!$A$1:$AG$1961,6,0)</f>
        <v>NACIONAL</v>
      </c>
      <c r="H731" s="20" t="str">
        <f>VLOOKUP(A731,'REPORTE'!$A$1:$AG$1961,30,0)</f>
        <v>Primaria</v>
      </c>
      <c r="I731" s="20" t="str">
        <f>VLOOKUP(A731,'REPORTE'!$A$1:$AG$1961,31,0)</f>
        <v>BOLIVAR</v>
      </c>
      <c r="J731" s="20" t="str">
        <f>VLOOKUP(A731,'REPORTE'!$A$1:$AG$1961,32,0)</f>
        <v>GUARANDA</v>
      </c>
      <c r="K731" s="20" t="str">
        <f>VLOOKUP(A731,'REPORTE'!$A$1:$AG$1961,33,0)</f>
        <v>ANGEL POLIBIO CHAVES</v>
      </c>
      <c r="L731" s="20" t="str">
        <f>VLOOKUP(K731,PROVINCIAS!$F$1:$G$1171,2,0)</f>
        <v>URBANA</v>
      </c>
      <c r="M731" s="20">
        <v>1000875</v>
      </c>
      <c r="N731" s="20" t="s">
        <v>15374</v>
      </c>
      <c r="O731" s="20"/>
      <c r="P731" s="20">
        <v>0</v>
      </c>
      <c r="Q731" s="20" t="s">
        <v>11150</v>
      </c>
      <c r="R731" s="20" t="s">
        <v>11150</v>
      </c>
      <c r="S731" s="20" t="s">
        <v>11150</v>
      </c>
      <c r="T731" s="20" t="s">
        <v>11150</v>
      </c>
      <c r="U731" s="20" t="s">
        <v>11150</v>
      </c>
      <c r="V731" s="20" t="s">
        <v>11150</v>
      </c>
      <c r="W731" s="20">
        <v>0</v>
      </c>
    </row>
    <row r="732" spans="1:23" x14ac:dyDescent="0.45">
      <c r="A732" s="20">
        <v>1000805</v>
      </c>
      <c r="B732" s="20" t="s">
        <v>9431</v>
      </c>
      <c r="C732" s="20" t="s">
        <v>14069</v>
      </c>
      <c r="D732" s="20">
        <v>502719602</v>
      </c>
      <c r="E732" s="20" t="str">
        <f>VLOOKUP(A732,'REPORTE'!$A$1:$AG$1961,5,0)</f>
        <v>ECUATORIANO(A)</v>
      </c>
      <c r="F732" s="20" t="str">
        <f>VLOOKUP(A732,'REPORTE'!$A$1:$AG$1961,18,0)</f>
        <v>F</v>
      </c>
      <c r="G732" s="20" t="str">
        <f>VLOOKUP(A732,'REPORTE'!$A$1:$AG$1961,6,0)</f>
        <v>NACIONAL</v>
      </c>
      <c r="H732" s="20" t="str">
        <f>VLOOKUP(A732,'REPORTE'!$A$1:$AG$1961,30,0)</f>
        <v>Primaria</v>
      </c>
      <c r="I732" s="20" t="str">
        <f>VLOOKUP(A732,'REPORTE'!$A$1:$AG$1961,31,0)</f>
        <v>COTOPAXI</v>
      </c>
      <c r="J732" s="20" t="str">
        <f>VLOOKUP(A732,'REPORTE'!$A$1:$AG$1961,32,0)</f>
        <v>PUJILI</v>
      </c>
      <c r="K732" s="20" t="str">
        <f>VLOOKUP(A732,'REPORTE'!$A$1:$AG$1961,33,0)</f>
        <v>PUJILI</v>
      </c>
      <c r="L732" s="20" t="str">
        <f>VLOOKUP(K732,PROVINCIAS!$F$1:$G$1171,2,0)</f>
        <v>URBANA</v>
      </c>
      <c r="M732" s="20">
        <v>1000876</v>
      </c>
      <c r="N732" s="20" t="s">
        <v>15374</v>
      </c>
      <c r="O732" s="20"/>
      <c r="P732" s="20">
        <v>3</v>
      </c>
      <c r="Q732" s="20" t="s">
        <v>11150</v>
      </c>
      <c r="R732" s="20" t="s">
        <v>11150</v>
      </c>
      <c r="S732" s="20" t="s">
        <v>11150</v>
      </c>
      <c r="T732" s="20" t="s">
        <v>11150</v>
      </c>
      <c r="U732" s="20" t="s">
        <v>11150</v>
      </c>
      <c r="V732" s="20" t="s">
        <v>11150</v>
      </c>
      <c r="W732" s="20">
        <v>3</v>
      </c>
    </row>
    <row r="733" spans="1:23" x14ac:dyDescent="0.45">
      <c r="A733" s="20">
        <v>1000806</v>
      </c>
      <c r="B733" s="20" t="s">
        <v>9431</v>
      </c>
      <c r="C733" s="20" t="s">
        <v>14070</v>
      </c>
      <c r="D733" s="20">
        <v>1701305987</v>
      </c>
      <c r="E733" s="20" t="str">
        <f>VLOOKUP(A733,'REPORTE'!$A$1:$AG$1961,5,0)</f>
        <v>ECUATORIANO(A)</v>
      </c>
      <c r="F733" s="20" t="str">
        <f>VLOOKUP(A733,'REPORTE'!$A$1:$AG$1961,18,0)</f>
        <v>F</v>
      </c>
      <c r="G733" s="20" t="str">
        <f>VLOOKUP(A733,'REPORTE'!$A$1:$AG$1961,6,0)</f>
        <v>NACIONAL</v>
      </c>
      <c r="H733" s="20" t="str">
        <f>VLOOKUP(A733,'REPORTE'!$A$1:$AG$1961,30,0)</f>
        <v>Primaria</v>
      </c>
      <c r="I733" s="20" t="str">
        <f>VLOOKUP(A733,'REPORTE'!$A$1:$AG$1961,31,0)</f>
        <v>PICHINCHA</v>
      </c>
      <c r="J733" s="20" t="str">
        <f>VLOOKUP(A733,'REPORTE'!$A$1:$AG$1961,32,0)</f>
        <v>QUITO</v>
      </c>
      <c r="K733" s="20" t="str">
        <f>VLOOKUP(A733,'REPORTE'!$A$1:$AG$1961,33,0)</f>
        <v>GONZALEZ SUAREZ</v>
      </c>
      <c r="L733" s="20" t="str">
        <f>VLOOKUP(K733,PROVINCIAS!$F$1:$G$1171,2,0)</f>
        <v>URBANA</v>
      </c>
      <c r="M733" s="20">
        <v>1000877</v>
      </c>
      <c r="N733" s="20" t="s">
        <v>15374</v>
      </c>
      <c r="O733" s="20"/>
      <c r="P733" s="20">
        <v>0.11</v>
      </c>
      <c r="Q733" s="20" t="s">
        <v>11150</v>
      </c>
      <c r="R733" s="20" t="s">
        <v>11150</v>
      </c>
      <c r="S733" s="20" t="s">
        <v>11150</v>
      </c>
      <c r="T733" s="20" t="s">
        <v>11150</v>
      </c>
      <c r="U733" s="20" t="s">
        <v>11150</v>
      </c>
      <c r="V733" s="20" t="s">
        <v>11150</v>
      </c>
      <c r="W733" s="20">
        <v>0.11</v>
      </c>
    </row>
    <row r="734" spans="1:23" x14ac:dyDescent="0.45">
      <c r="A734" s="20">
        <v>1000807</v>
      </c>
      <c r="B734" s="20" t="s">
        <v>9431</v>
      </c>
      <c r="C734" s="20" t="s">
        <v>14071</v>
      </c>
      <c r="D734" s="20">
        <v>107623035</v>
      </c>
      <c r="E734" s="20" t="str">
        <f>VLOOKUP(A734,'REPORTE'!$A$1:$AG$1961,5,0)</f>
        <v>ECUATORIANO(A)</v>
      </c>
      <c r="F734" s="20" t="str">
        <f>VLOOKUP(A734,'REPORTE'!$A$1:$AG$1961,18,0)</f>
        <v>M</v>
      </c>
      <c r="G734" s="20" t="str">
        <f>VLOOKUP(A734,'REPORTE'!$A$1:$AG$1961,6,0)</f>
        <v>NACIONAL</v>
      </c>
      <c r="H734" s="20" t="str">
        <f>VLOOKUP(A734,'REPORTE'!$A$1:$AG$1961,30,0)</f>
        <v>Secundaria</v>
      </c>
      <c r="I734" s="20" t="str">
        <f>VLOOKUP(A734,'REPORTE'!$A$1:$AG$1961,31,0)</f>
        <v>CHIMBORAZO</v>
      </c>
      <c r="J734" s="20" t="str">
        <f>VLOOKUP(A734,'REPORTE'!$A$1:$AG$1961,32,0)</f>
        <v>GUANO</v>
      </c>
      <c r="K734" s="20" t="str">
        <f>VLOOKUP(A734,'REPORTE'!$A$1:$AG$1961,33,0)</f>
        <v>SAN ANDRES</v>
      </c>
      <c r="L734" s="20" t="str">
        <f>VLOOKUP(K734,PROVINCIAS!$F$1:$G$1171,2,0)</f>
        <v>RURAL</v>
      </c>
      <c r="M734" s="20">
        <v>1000878</v>
      </c>
      <c r="N734" s="20" t="s">
        <v>15374</v>
      </c>
      <c r="O734" s="20"/>
      <c r="P734" s="20">
        <v>3</v>
      </c>
      <c r="Q734" s="20" t="s">
        <v>11150</v>
      </c>
      <c r="R734" s="20" t="s">
        <v>11150</v>
      </c>
      <c r="S734" s="20" t="s">
        <v>11150</v>
      </c>
      <c r="T734" s="20" t="s">
        <v>11150</v>
      </c>
      <c r="U734" s="20" t="s">
        <v>11150</v>
      </c>
      <c r="V734" s="20" t="s">
        <v>11150</v>
      </c>
      <c r="W734" s="20">
        <v>3</v>
      </c>
    </row>
    <row r="735" spans="1:23" x14ac:dyDescent="0.45">
      <c r="A735" s="20">
        <v>1000808</v>
      </c>
      <c r="B735" s="20" t="s">
        <v>9431</v>
      </c>
      <c r="C735" s="20" t="s">
        <v>14072</v>
      </c>
      <c r="D735" s="20">
        <v>1724552003</v>
      </c>
      <c r="E735" s="20" t="str">
        <f>VLOOKUP(A735,'REPORTE'!$A$1:$AG$1961,5,0)</f>
        <v>ECUATORIANO(A) INDIGENA</v>
      </c>
      <c r="F735" s="20" t="str">
        <f>VLOOKUP(A735,'REPORTE'!$A$1:$AG$1961,18,0)</f>
        <v>M</v>
      </c>
      <c r="G735" s="20" t="str">
        <f>VLOOKUP(A735,'REPORTE'!$A$1:$AG$1961,6,0)</f>
        <v>NACIONAL</v>
      </c>
      <c r="H735" s="20" t="str">
        <f>VLOOKUP(A735,'REPORTE'!$A$1:$AG$1961,30,0)</f>
        <v>Secundaria</v>
      </c>
      <c r="I735" s="20" t="str">
        <f>VLOOKUP(A735,'REPORTE'!$A$1:$AG$1961,31,0)</f>
        <v>PICHINCHA</v>
      </c>
      <c r="J735" s="20" t="str">
        <f>VLOOKUP(A735,'REPORTE'!$A$1:$AG$1961,32,0)</f>
        <v>QUITO</v>
      </c>
      <c r="K735" s="20" t="str">
        <f>VLOOKUP(A735,'REPORTE'!$A$1:$AG$1961,33,0)</f>
        <v>COTOCOLLAO</v>
      </c>
      <c r="L735" s="20" t="str">
        <f>VLOOKUP(K735,PROVINCIAS!$F$1:$G$1171,2,0)</f>
        <v>URBANA</v>
      </c>
      <c r="M735" s="20">
        <v>1000879</v>
      </c>
      <c r="N735" s="20" t="s">
        <v>15374</v>
      </c>
      <c r="O735" s="20"/>
      <c r="P735" s="20">
        <v>8.67</v>
      </c>
      <c r="Q735" s="20" t="s">
        <v>11150</v>
      </c>
      <c r="R735" s="20" t="s">
        <v>11150</v>
      </c>
      <c r="S735" s="20" t="s">
        <v>11150</v>
      </c>
      <c r="T735" s="20" t="s">
        <v>11150</v>
      </c>
      <c r="U735" s="20" t="s">
        <v>11150</v>
      </c>
      <c r="V735" s="20" t="s">
        <v>11150</v>
      </c>
      <c r="W735" s="20">
        <v>8.67</v>
      </c>
    </row>
    <row r="736" spans="1:23" x14ac:dyDescent="0.45">
      <c r="A736" s="20">
        <v>1000809</v>
      </c>
      <c r="B736" s="20" t="s">
        <v>9431</v>
      </c>
      <c r="C736" s="20" t="s">
        <v>14073</v>
      </c>
      <c r="D736" s="20">
        <v>604561886</v>
      </c>
      <c r="E736" s="20" t="str">
        <f>VLOOKUP(A736,'REPORTE'!$A$1:$AG$1961,5,0)</f>
        <v>ECUATORIANO(A)</v>
      </c>
      <c r="F736" s="20" t="str">
        <f>VLOOKUP(A736,'REPORTE'!$A$1:$AG$1961,18,0)</f>
        <v>F</v>
      </c>
      <c r="G736" s="20" t="str">
        <f>VLOOKUP(A736,'REPORTE'!$A$1:$AG$1961,6,0)</f>
        <v>NACIONAL</v>
      </c>
      <c r="H736" s="20" t="str">
        <f>VLOOKUP(A736,'REPORTE'!$A$1:$AG$1961,30,0)</f>
        <v>Secundaria</v>
      </c>
      <c r="I736" s="20" t="str">
        <f>VLOOKUP(A736,'REPORTE'!$A$1:$AG$1961,31,0)</f>
        <v>CHIMBORAZO</v>
      </c>
      <c r="J736" s="20" t="str">
        <f>VLOOKUP(A736,'REPORTE'!$A$1:$AG$1961,32,0)</f>
        <v>COLTA</v>
      </c>
      <c r="K736" s="20" t="str">
        <f>VLOOKUP(A736,'REPORTE'!$A$1:$AG$1961,33,0)</f>
        <v>CAJABAMBA</v>
      </c>
      <c r="L736" s="20" t="str">
        <f>VLOOKUP(K736,PROVINCIAS!$F$1:$G$1171,2,0)</f>
        <v>URBANA</v>
      </c>
      <c r="M736" s="20">
        <v>1000880</v>
      </c>
      <c r="N736" s="20" t="s">
        <v>15374</v>
      </c>
      <c r="O736" s="20"/>
      <c r="P736" s="20">
        <v>1</v>
      </c>
      <c r="Q736" s="20" t="s">
        <v>11150</v>
      </c>
      <c r="R736" s="20" t="s">
        <v>11150</v>
      </c>
      <c r="S736" s="20" t="s">
        <v>11150</v>
      </c>
      <c r="T736" s="20" t="s">
        <v>11150</v>
      </c>
      <c r="U736" s="20" t="s">
        <v>11150</v>
      </c>
      <c r="V736" s="20" t="s">
        <v>11150</v>
      </c>
      <c r="W736" s="20">
        <v>1</v>
      </c>
    </row>
    <row r="737" spans="1:23" x14ac:dyDescent="0.45">
      <c r="A737" s="20">
        <v>1000810</v>
      </c>
      <c r="B737" s="20" t="s">
        <v>9431</v>
      </c>
      <c r="C737" s="20" t="s">
        <v>14074</v>
      </c>
      <c r="D737" s="20">
        <v>502204274</v>
      </c>
      <c r="E737" s="20" t="str">
        <f>VLOOKUP(A737,'REPORTE'!$A$1:$AG$1961,5,0)</f>
        <v>ECUATORIANO(A) INDIGENA</v>
      </c>
      <c r="F737" s="20" t="str">
        <f>VLOOKUP(A737,'REPORTE'!$A$1:$AG$1961,18,0)</f>
        <v>M</v>
      </c>
      <c r="G737" s="20" t="str">
        <f>VLOOKUP(A737,'REPORTE'!$A$1:$AG$1961,6,0)</f>
        <v>NACIONAL</v>
      </c>
      <c r="H737" s="20" t="str">
        <f>VLOOKUP(A737,'REPORTE'!$A$1:$AG$1961,30,0)</f>
        <v>Secundaria</v>
      </c>
      <c r="I737" s="20" t="str">
        <f>VLOOKUP(A737,'REPORTE'!$A$1:$AG$1961,31,0)</f>
        <v>COTOPAXI</v>
      </c>
      <c r="J737" s="20" t="str">
        <f>VLOOKUP(A737,'REPORTE'!$A$1:$AG$1961,32,0)</f>
        <v>PUJILI</v>
      </c>
      <c r="K737" s="20" t="str">
        <f>VLOOKUP(A737,'REPORTE'!$A$1:$AG$1961,33,0)</f>
        <v>LA VICTORIA</v>
      </c>
      <c r="L737" s="20" t="str">
        <f>VLOOKUP(K737,PROVINCIAS!$F$1:$G$1171,2,0)</f>
        <v>RURAL</v>
      </c>
      <c r="M737" s="20">
        <v>1000881</v>
      </c>
      <c r="N737" s="20" t="s">
        <v>15374</v>
      </c>
      <c r="O737" s="20"/>
      <c r="P737" s="20">
        <v>13.08</v>
      </c>
      <c r="Q737" s="20" t="s">
        <v>11150</v>
      </c>
      <c r="R737" s="20" t="s">
        <v>11150</v>
      </c>
      <c r="S737" s="20" t="s">
        <v>11150</v>
      </c>
      <c r="T737" s="20" t="s">
        <v>11150</v>
      </c>
      <c r="U737" s="20" t="s">
        <v>11150</v>
      </c>
      <c r="V737" s="20" t="s">
        <v>11150</v>
      </c>
      <c r="W737" s="20">
        <v>13.08</v>
      </c>
    </row>
    <row r="738" spans="1:23" x14ac:dyDescent="0.45">
      <c r="A738" s="20">
        <v>1000811</v>
      </c>
      <c r="B738" s="20" t="s">
        <v>9431</v>
      </c>
      <c r="C738" s="20" t="s">
        <v>10004</v>
      </c>
      <c r="D738" s="20">
        <v>605283274</v>
      </c>
      <c r="E738" s="20" t="str">
        <f>VLOOKUP(A738,'REPORTE'!$A$1:$AG$1961,5,0)</f>
        <v>ECUATORIANO(A) INDIGENA</v>
      </c>
      <c r="F738" s="20" t="str">
        <f>VLOOKUP(A738,'REPORTE'!$A$1:$AG$1961,18,0)</f>
        <v>F</v>
      </c>
      <c r="G738" s="20" t="str">
        <f>VLOOKUP(A738,'REPORTE'!$A$1:$AG$1961,6,0)</f>
        <v>NACIONAL</v>
      </c>
      <c r="H738" s="20" t="str">
        <f>VLOOKUP(A738,'REPORTE'!$A$1:$AG$1961,30,0)</f>
        <v>Secundaria</v>
      </c>
      <c r="I738" s="20" t="str">
        <f>VLOOKUP(A738,'REPORTE'!$A$1:$AG$1961,31,0)</f>
        <v>CHIMBORAZO</v>
      </c>
      <c r="J738" s="20" t="str">
        <f>VLOOKUP(A738,'REPORTE'!$A$1:$AG$1961,32,0)</f>
        <v>GUAMOTE</v>
      </c>
      <c r="K738" s="20" t="str">
        <f>VLOOKUP(A738,'REPORTE'!$A$1:$AG$1961,33,0)</f>
        <v>PALMIRA</v>
      </c>
      <c r="L738" s="20" t="str">
        <f>VLOOKUP(K738,PROVINCIAS!$F$1:$G$1171,2,0)</f>
        <v>RURAL</v>
      </c>
      <c r="M738" s="20">
        <v>1000882</v>
      </c>
      <c r="N738" s="20" t="s">
        <v>15374</v>
      </c>
      <c r="O738" s="20"/>
      <c r="P738" s="20">
        <v>1.82</v>
      </c>
      <c r="Q738" s="20" t="s">
        <v>11150</v>
      </c>
      <c r="R738" s="20" t="s">
        <v>11150</v>
      </c>
      <c r="S738" s="20" t="s">
        <v>11150</v>
      </c>
      <c r="T738" s="20" t="s">
        <v>11150</v>
      </c>
      <c r="U738" s="20" t="s">
        <v>11150</v>
      </c>
      <c r="V738" s="20" t="s">
        <v>11150</v>
      </c>
      <c r="W738" s="20">
        <v>1.82</v>
      </c>
    </row>
    <row r="739" spans="1:23" x14ac:dyDescent="0.45">
      <c r="A739" s="20">
        <v>1000812</v>
      </c>
      <c r="B739" s="20" t="s">
        <v>9431</v>
      </c>
      <c r="C739" s="20" t="s">
        <v>14075</v>
      </c>
      <c r="D739" s="20">
        <v>503782310</v>
      </c>
      <c r="E739" s="20" t="str">
        <f>VLOOKUP(A739,'REPORTE'!$A$1:$AG$1961,5,0)</f>
        <v>ECUATORIANO(A) INDIGENA</v>
      </c>
      <c r="F739" s="20" t="str">
        <f>VLOOKUP(A739,'REPORTE'!$A$1:$AG$1961,18,0)</f>
        <v>F</v>
      </c>
      <c r="G739" s="20" t="str">
        <f>VLOOKUP(A739,'REPORTE'!$A$1:$AG$1961,6,0)</f>
        <v>NACIONAL</v>
      </c>
      <c r="H739" s="20" t="str">
        <f>VLOOKUP(A739,'REPORTE'!$A$1:$AG$1961,30,0)</f>
        <v>Primaria</v>
      </c>
      <c r="I739" s="20" t="str">
        <f>VLOOKUP(A739,'REPORTE'!$A$1:$AG$1961,31,0)</f>
        <v>COTOPAXI</v>
      </c>
      <c r="J739" s="20" t="str">
        <f>VLOOKUP(A739,'REPORTE'!$A$1:$AG$1961,32,0)</f>
        <v>PUJILI</v>
      </c>
      <c r="K739" s="20" t="str">
        <f>VLOOKUP(A739,'REPORTE'!$A$1:$AG$1961,33,0)</f>
        <v>PUJILI</v>
      </c>
      <c r="L739" s="20" t="str">
        <f>VLOOKUP(K739,PROVINCIAS!$F$1:$G$1171,2,0)</f>
        <v>URBANA</v>
      </c>
      <c r="M739" s="20">
        <v>1000883</v>
      </c>
      <c r="N739" s="20" t="s">
        <v>15374</v>
      </c>
      <c r="O739" s="20"/>
      <c r="P739" s="20">
        <v>3</v>
      </c>
      <c r="Q739" s="20" t="s">
        <v>11150</v>
      </c>
      <c r="R739" s="20" t="s">
        <v>11150</v>
      </c>
      <c r="S739" s="20" t="s">
        <v>11150</v>
      </c>
      <c r="T739" s="20" t="s">
        <v>11150</v>
      </c>
      <c r="U739" s="20" t="s">
        <v>11150</v>
      </c>
      <c r="V739" s="20" t="s">
        <v>11150</v>
      </c>
      <c r="W739" s="20">
        <v>3</v>
      </c>
    </row>
    <row r="740" spans="1:23" x14ac:dyDescent="0.45">
      <c r="A740" s="20">
        <v>1000813</v>
      </c>
      <c r="B740" s="20" t="s">
        <v>9431</v>
      </c>
      <c r="C740" s="20" t="s">
        <v>10032</v>
      </c>
      <c r="D740" s="20">
        <v>1723608160</v>
      </c>
      <c r="E740" s="20" t="str">
        <f>VLOOKUP(A740,'REPORTE'!$A$1:$AG$1961,5,0)</f>
        <v>ECUATORIANO(A) INDIGENA</v>
      </c>
      <c r="F740" s="20" t="str">
        <f>VLOOKUP(A740,'REPORTE'!$A$1:$AG$1961,18,0)</f>
        <v>M</v>
      </c>
      <c r="G740" s="20" t="str">
        <f>VLOOKUP(A740,'REPORTE'!$A$1:$AG$1961,6,0)</f>
        <v>NACIONAL</v>
      </c>
      <c r="H740" s="20" t="str">
        <f>VLOOKUP(A740,'REPORTE'!$A$1:$AG$1961,30,0)</f>
        <v>Primaria</v>
      </c>
      <c r="I740" s="20" t="str">
        <f>VLOOKUP(A740,'REPORTE'!$A$1:$AG$1961,31,0)</f>
        <v>PICHINCHA</v>
      </c>
      <c r="J740" s="20" t="str">
        <f>VLOOKUP(A740,'REPORTE'!$A$1:$AG$1961,32,0)</f>
        <v>QUITO</v>
      </c>
      <c r="K740" s="20" t="str">
        <f>VLOOKUP(A740,'REPORTE'!$A$1:$AG$1961,33,0)</f>
        <v>COTOCOLLAO</v>
      </c>
      <c r="L740" s="20" t="str">
        <f>VLOOKUP(K740,PROVINCIAS!$F$1:$G$1171,2,0)</f>
        <v>URBANA</v>
      </c>
      <c r="M740" s="20">
        <v>1000884</v>
      </c>
      <c r="N740" s="20" t="s">
        <v>15374</v>
      </c>
      <c r="O740" s="20"/>
      <c r="P740" s="20">
        <v>5.99</v>
      </c>
      <c r="Q740" s="20" t="s">
        <v>11150</v>
      </c>
      <c r="R740" s="20" t="s">
        <v>11150</v>
      </c>
      <c r="S740" s="20" t="s">
        <v>11150</v>
      </c>
      <c r="T740" s="20" t="s">
        <v>11150</v>
      </c>
      <c r="U740" s="20" t="s">
        <v>11150</v>
      </c>
      <c r="V740" s="20" t="s">
        <v>11150</v>
      </c>
      <c r="W740" s="20">
        <v>5.99</v>
      </c>
    </row>
    <row r="741" spans="1:23" x14ac:dyDescent="0.45">
      <c r="A741" s="20">
        <v>1000814</v>
      </c>
      <c r="B741" s="20" t="s">
        <v>9431</v>
      </c>
      <c r="C741" s="20" t="s">
        <v>9746</v>
      </c>
      <c r="D741" s="20">
        <v>1714427984</v>
      </c>
      <c r="E741" s="20" t="str">
        <f>VLOOKUP(A741,'REPORTE'!$A$1:$AG$1961,5,0)</f>
        <v>ECUATORIANO(A)</v>
      </c>
      <c r="F741" s="20" t="str">
        <f>VLOOKUP(A741,'REPORTE'!$A$1:$AG$1961,18,0)</f>
        <v>F</v>
      </c>
      <c r="G741" s="20" t="str">
        <f>VLOOKUP(A741,'REPORTE'!$A$1:$AG$1961,6,0)</f>
        <v>NACIONAL</v>
      </c>
      <c r="H741" s="20" t="str">
        <f>VLOOKUP(A741,'REPORTE'!$A$1:$AG$1961,30,0)</f>
        <v>Secundaria</v>
      </c>
      <c r="I741" s="20" t="str">
        <f>VLOOKUP(A741,'REPORTE'!$A$1:$AG$1961,31,0)</f>
        <v>CHIMBORAZO</v>
      </c>
      <c r="J741" s="20" t="str">
        <f>VLOOKUP(A741,'REPORTE'!$A$1:$AG$1961,32,0)</f>
        <v>RIOBAMBA</v>
      </c>
      <c r="K741" s="20" t="str">
        <f>VLOOKUP(A741,'REPORTE'!$A$1:$AG$1961,33,0)</f>
        <v>CACHA (CAB EN MACHANGARA)</v>
      </c>
      <c r="L741" s="20" t="str">
        <f>VLOOKUP(K741,PROVINCIAS!$F$1:$G$1171,2,0)</f>
        <v>RURAL</v>
      </c>
      <c r="M741" s="20">
        <v>1000885</v>
      </c>
      <c r="N741" s="20" t="s">
        <v>15374</v>
      </c>
      <c r="O741" s="20"/>
      <c r="P741" s="20">
        <v>78.58</v>
      </c>
      <c r="Q741" s="20" t="s">
        <v>11150</v>
      </c>
      <c r="R741" s="20" t="s">
        <v>11150</v>
      </c>
      <c r="S741" s="20" t="s">
        <v>11150</v>
      </c>
      <c r="T741" s="20" t="s">
        <v>11150</v>
      </c>
      <c r="U741" s="20" t="s">
        <v>11150</v>
      </c>
      <c r="V741" s="20" t="s">
        <v>11150</v>
      </c>
      <c r="W741" s="20">
        <v>78.58</v>
      </c>
    </row>
    <row r="742" spans="1:23" x14ac:dyDescent="0.45">
      <c r="A742" s="20">
        <v>1000815</v>
      </c>
      <c r="B742" s="20" t="s">
        <v>9431</v>
      </c>
      <c r="C742" s="20" t="s">
        <v>14076</v>
      </c>
      <c r="D742" s="20">
        <v>601542046</v>
      </c>
      <c r="E742" s="20" t="str">
        <f>VLOOKUP(A742,'REPORTE'!$A$1:$AG$1961,5,0)</f>
        <v>ECUATORIANO(A) INDIGENA</v>
      </c>
      <c r="F742" s="20" t="str">
        <f>VLOOKUP(A742,'REPORTE'!$A$1:$AG$1961,18,0)</f>
        <v>M</v>
      </c>
      <c r="G742" s="20" t="str">
        <f>VLOOKUP(A742,'REPORTE'!$A$1:$AG$1961,6,0)</f>
        <v>NACIONAL</v>
      </c>
      <c r="H742" s="20" t="str">
        <f>VLOOKUP(A742,'REPORTE'!$A$1:$AG$1961,30,0)</f>
        <v>Secundaria</v>
      </c>
      <c r="I742" s="20" t="str">
        <f>VLOOKUP(A742,'REPORTE'!$A$1:$AG$1961,31,0)</f>
        <v>CHIMBORAZO</v>
      </c>
      <c r="J742" s="20" t="str">
        <f>VLOOKUP(A742,'REPORTE'!$A$1:$AG$1961,32,0)</f>
        <v>CHAMBO</v>
      </c>
      <c r="K742" s="20" t="str">
        <f>VLOOKUP(A742,'REPORTE'!$A$1:$AG$1961,33,0)</f>
        <v>CHAMBO</v>
      </c>
      <c r="L742" s="20" t="str">
        <f>VLOOKUP(K742,PROVINCIAS!$F$1:$G$1171,2,0)</f>
        <v>URBANA</v>
      </c>
      <c r="M742" s="20">
        <v>1000886</v>
      </c>
      <c r="N742" s="20" t="s">
        <v>15374</v>
      </c>
      <c r="O742" s="20"/>
      <c r="P742" s="20">
        <v>238.9</v>
      </c>
      <c r="Q742" s="20" t="s">
        <v>11150</v>
      </c>
      <c r="R742" s="20" t="s">
        <v>11150</v>
      </c>
      <c r="S742" s="20" t="s">
        <v>11150</v>
      </c>
      <c r="T742" s="20" t="s">
        <v>11150</v>
      </c>
      <c r="U742" s="20" t="s">
        <v>11150</v>
      </c>
      <c r="V742" s="20" t="s">
        <v>11150</v>
      </c>
      <c r="W742" s="20">
        <v>238.9</v>
      </c>
    </row>
    <row r="743" spans="1:23" x14ac:dyDescent="0.45">
      <c r="A743" s="20">
        <v>1000816</v>
      </c>
      <c r="B743" s="20" t="s">
        <v>9431</v>
      </c>
      <c r="C743" s="20" t="s">
        <v>14077</v>
      </c>
      <c r="D743" s="20">
        <v>1729315786</v>
      </c>
      <c r="E743" s="20" t="str">
        <f>VLOOKUP(A743,'REPORTE'!$A$1:$AG$1961,5,0)</f>
        <v>ESTADOUNIDENSE</v>
      </c>
      <c r="F743" s="20" t="str">
        <f>VLOOKUP(A743,'REPORTE'!$A$1:$AG$1961,18,0)</f>
        <v>F</v>
      </c>
      <c r="G743" s="20" t="str">
        <f>VLOOKUP(A743,'REPORTE'!$A$1:$AG$1961,6,0)</f>
        <v>EXTRANJERO</v>
      </c>
      <c r="H743" s="20" t="str">
        <f>VLOOKUP(A743,'REPORTE'!$A$1:$AG$1961,30,0)</f>
        <v>Primaria</v>
      </c>
      <c r="I743" s="20" t="str">
        <f>VLOOKUP(A743,'REPORTE'!$A$1:$AG$1961,31,0)</f>
        <v>PICHINCHA</v>
      </c>
      <c r="J743" s="20" t="str">
        <f>VLOOKUP(A743,'REPORTE'!$A$1:$AG$1961,32,0)</f>
        <v>QUITO</v>
      </c>
      <c r="K743" s="20" t="str">
        <f>VLOOKUP(A743,'REPORTE'!$A$1:$AG$1961,33,0)</f>
        <v>COTOCOLLAO</v>
      </c>
      <c r="L743" s="20" t="str">
        <f>VLOOKUP(K743,PROVINCIAS!$F$1:$G$1171,2,0)</f>
        <v>URBANA</v>
      </c>
      <c r="M743" s="20">
        <v>1000887</v>
      </c>
      <c r="N743" s="20" t="s">
        <v>15374</v>
      </c>
      <c r="O743" s="20"/>
      <c r="P743" s="20">
        <v>6.18</v>
      </c>
      <c r="Q743" s="20" t="s">
        <v>11150</v>
      </c>
      <c r="R743" s="20" t="s">
        <v>11150</v>
      </c>
      <c r="S743" s="20" t="s">
        <v>11150</v>
      </c>
      <c r="T743" s="20" t="s">
        <v>11150</v>
      </c>
      <c r="U743" s="20" t="s">
        <v>11150</v>
      </c>
      <c r="V743" s="20" t="s">
        <v>11150</v>
      </c>
      <c r="W743" s="20">
        <v>6.18</v>
      </c>
    </row>
    <row r="744" spans="1:23" x14ac:dyDescent="0.45">
      <c r="A744" s="20">
        <v>1000817</v>
      </c>
      <c r="B744" s="20" t="s">
        <v>9431</v>
      </c>
      <c r="C744" s="20" t="s">
        <v>14078</v>
      </c>
      <c r="D744" s="20">
        <v>1729315844</v>
      </c>
      <c r="E744" s="20" t="str">
        <f>VLOOKUP(A744,'REPORTE'!$A$1:$AG$1961,5,0)</f>
        <v>ESTADOUNIDENSE</v>
      </c>
      <c r="F744" s="20" t="str">
        <f>VLOOKUP(A744,'REPORTE'!$A$1:$AG$1961,18,0)</f>
        <v>F</v>
      </c>
      <c r="G744" s="20" t="str">
        <f>VLOOKUP(A744,'REPORTE'!$A$1:$AG$1961,6,0)</f>
        <v>EXTRANJERO</v>
      </c>
      <c r="H744" s="20" t="str">
        <f>VLOOKUP(A744,'REPORTE'!$A$1:$AG$1961,30,0)</f>
        <v>Primaria</v>
      </c>
      <c r="I744" s="20" t="str">
        <f>VLOOKUP(A744,'REPORTE'!$A$1:$AG$1961,31,0)</f>
        <v>PICHINCHA</v>
      </c>
      <c r="J744" s="20" t="str">
        <f>VLOOKUP(A744,'REPORTE'!$A$1:$AG$1961,32,0)</f>
        <v>QUITO</v>
      </c>
      <c r="K744" s="20" t="str">
        <f>VLOOKUP(A744,'REPORTE'!$A$1:$AG$1961,33,0)</f>
        <v>COTOCOLLAO</v>
      </c>
      <c r="L744" s="20" t="str">
        <f>VLOOKUP(K744,PROVINCIAS!$F$1:$G$1171,2,0)</f>
        <v>URBANA</v>
      </c>
      <c r="M744" s="20">
        <v>1000888</v>
      </c>
      <c r="N744" s="20" t="s">
        <v>15374</v>
      </c>
      <c r="O744" s="20"/>
      <c r="P744" s="20">
        <v>9.24</v>
      </c>
      <c r="Q744" s="20" t="s">
        <v>11150</v>
      </c>
      <c r="R744" s="20" t="s">
        <v>11150</v>
      </c>
      <c r="S744" s="20" t="s">
        <v>11150</v>
      </c>
      <c r="T744" s="20" t="s">
        <v>11150</v>
      </c>
      <c r="U744" s="20" t="s">
        <v>11150</v>
      </c>
      <c r="V744" s="20" t="s">
        <v>11150</v>
      </c>
      <c r="W744" s="20">
        <v>9.24</v>
      </c>
    </row>
    <row r="745" spans="1:23" x14ac:dyDescent="0.45">
      <c r="A745" s="20">
        <v>1000818</v>
      </c>
      <c r="B745" s="20" t="s">
        <v>9431</v>
      </c>
      <c r="C745" s="20" t="s">
        <v>9674</v>
      </c>
      <c r="D745" s="20">
        <v>601250574</v>
      </c>
      <c r="E745" s="20" t="str">
        <f>VLOOKUP(A745,'REPORTE'!$A$1:$AG$1961,5,0)</f>
        <v>ECUATORIANO(A) INDIGENA</v>
      </c>
      <c r="F745" s="20" t="str">
        <f>VLOOKUP(A745,'REPORTE'!$A$1:$AG$1961,18,0)</f>
        <v>F</v>
      </c>
      <c r="G745" s="20" t="str">
        <f>VLOOKUP(A745,'REPORTE'!$A$1:$AG$1961,6,0)</f>
        <v>NACIONAL</v>
      </c>
      <c r="H745" s="20" t="str">
        <f>VLOOKUP(A745,'REPORTE'!$A$1:$AG$1961,30,0)</f>
        <v>Primaria</v>
      </c>
      <c r="I745" s="20" t="str">
        <f>VLOOKUP(A745,'REPORTE'!$A$1:$AG$1961,31,0)</f>
        <v>CHIMBORAZO</v>
      </c>
      <c r="J745" s="20" t="str">
        <f>VLOOKUP(A745,'REPORTE'!$A$1:$AG$1961,32,0)</f>
        <v>GUANO</v>
      </c>
      <c r="K745" s="20" t="str">
        <f>VLOOKUP(A745,'REPORTE'!$A$1:$AG$1961,33,0)</f>
        <v>SAN GERARDO DE PACAICAGUAN</v>
      </c>
      <c r="L745" s="20" t="str">
        <f>VLOOKUP(K745,PROVINCIAS!$F$1:$G$1171,2,0)</f>
        <v>RURAL</v>
      </c>
      <c r="M745" s="20">
        <v>1000889</v>
      </c>
      <c r="N745" s="20" t="s">
        <v>15374</v>
      </c>
      <c r="O745" s="20"/>
      <c r="P745" s="20">
        <v>0</v>
      </c>
      <c r="Q745" s="20" t="s">
        <v>11150</v>
      </c>
      <c r="R745" s="20" t="s">
        <v>11150</v>
      </c>
      <c r="S745" s="20" t="s">
        <v>11150</v>
      </c>
      <c r="T745" s="20" t="s">
        <v>11150</v>
      </c>
      <c r="U745" s="20" t="s">
        <v>11150</v>
      </c>
      <c r="V745" s="20" t="s">
        <v>11150</v>
      </c>
      <c r="W745" s="20">
        <v>0</v>
      </c>
    </row>
    <row r="746" spans="1:23" x14ac:dyDescent="0.45">
      <c r="A746" s="20">
        <v>1000819</v>
      </c>
      <c r="B746" s="20" t="s">
        <v>9431</v>
      </c>
      <c r="C746" s="20" t="s">
        <v>9827</v>
      </c>
      <c r="D746" s="20">
        <v>602571366</v>
      </c>
      <c r="E746" s="20" t="str">
        <f>VLOOKUP(A746,'REPORTE'!$A$1:$AG$1961,5,0)</f>
        <v>ECUATORIANO(A) INDIGENA</v>
      </c>
      <c r="F746" s="20" t="str">
        <f>VLOOKUP(A746,'REPORTE'!$A$1:$AG$1961,18,0)</f>
        <v>F</v>
      </c>
      <c r="G746" s="20" t="str">
        <f>VLOOKUP(A746,'REPORTE'!$A$1:$AG$1961,6,0)</f>
        <v>NACIONAL</v>
      </c>
      <c r="H746" s="20" t="str">
        <f>VLOOKUP(A746,'REPORTE'!$A$1:$AG$1961,30,0)</f>
        <v>Primaria</v>
      </c>
      <c r="I746" s="20" t="str">
        <f>VLOOKUP(A746,'REPORTE'!$A$1:$AG$1961,31,0)</f>
        <v>CHIMBORAZO</v>
      </c>
      <c r="J746" s="20" t="str">
        <f>VLOOKUP(A746,'REPORTE'!$A$1:$AG$1961,32,0)</f>
        <v>COLTA</v>
      </c>
      <c r="K746" s="20" t="str">
        <f>VLOOKUP(A746,'REPORTE'!$A$1:$AG$1961,33,0)</f>
        <v>CAJABAMBA</v>
      </c>
      <c r="L746" s="20" t="str">
        <f>VLOOKUP(K746,PROVINCIAS!$F$1:$G$1171,2,0)</f>
        <v>URBANA</v>
      </c>
      <c r="M746" s="20">
        <v>1000890</v>
      </c>
      <c r="N746" s="20" t="s">
        <v>15374</v>
      </c>
      <c r="O746" s="20"/>
      <c r="P746" s="20">
        <v>4.38</v>
      </c>
      <c r="Q746" s="20" t="s">
        <v>11150</v>
      </c>
      <c r="R746" s="20" t="s">
        <v>11150</v>
      </c>
      <c r="S746" s="20" t="s">
        <v>11150</v>
      </c>
      <c r="T746" s="20" t="s">
        <v>11150</v>
      </c>
      <c r="U746" s="20" t="s">
        <v>11150</v>
      </c>
      <c r="V746" s="20" t="s">
        <v>11150</v>
      </c>
      <c r="W746" s="20">
        <v>4.38</v>
      </c>
    </row>
    <row r="747" spans="1:23" x14ac:dyDescent="0.45">
      <c r="A747" s="20">
        <v>1000820</v>
      </c>
      <c r="B747" s="20" t="s">
        <v>9431</v>
      </c>
      <c r="C747" s="20" t="s">
        <v>10260</v>
      </c>
      <c r="D747" s="20">
        <v>1751264076</v>
      </c>
      <c r="E747" s="20" t="str">
        <f>VLOOKUP(A747,'REPORTE'!$A$1:$AG$1961,5,0)</f>
        <v>ECUATORIANO(A) INDIGENA</v>
      </c>
      <c r="F747" s="20" t="str">
        <f>VLOOKUP(A747,'REPORTE'!$A$1:$AG$1961,18,0)</f>
        <v>F</v>
      </c>
      <c r="G747" s="20" t="str">
        <f>VLOOKUP(A747,'REPORTE'!$A$1:$AG$1961,6,0)</f>
        <v>NACIONAL</v>
      </c>
      <c r="H747" s="20" t="str">
        <f>VLOOKUP(A747,'REPORTE'!$A$1:$AG$1961,30,0)</f>
        <v>Secundaria</v>
      </c>
      <c r="I747" s="20" t="str">
        <f>VLOOKUP(A747,'REPORTE'!$A$1:$AG$1961,31,0)</f>
        <v>PICHINCHA</v>
      </c>
      <c r="J747" s="20" t="str">
        <f>VLOOKUP(A747,'REPORTE'!$A$1:$AG$1961,32,0)</f>
        <v>QUITO</v>
      </c>
      <c r="K747" s="20" t="str">
        <f>VLOOKUP(A747,'REPORTE'!$A$1:$AG$1961,33,0)</f>
        <v>GONZALEZ SUAREZ</v>
      </c>
      <c r="L747" s="20" t="str">
        <f>VLOOKUP(K747,PROVINCIAS!$F$1:$G$1171,2,0)</f>
        <v>URBANA</v>
      </c>
      <c r="M747" s="20">
        <v>1000891</v>
      </c>
      <c r="N747" s="20" t="s">
        <v>15374</v>
      </c>
      <c r="O747" s="20"/>
      <c r="P747" s="20">
        <v>0.27</v>
      </c>
      <c r="Q747" s="20" t="s">
        <v>11150</v>
      </c>
      <c r="R747" s="20" t="s">
        <v>11150</v>
      </c>
      <c r="S747" s="20" t="s">
        <v>11150</v>
      </c>
      <c r="T747" s="20" t="s">
        <v>11150</v>
      </c>
      <c r="U747" s="20" t="s">
        <v>11150</v>
      </c>
      <c r="V747" s="20" t="s">
        <v>11150</v>
      </c>
      <c r="W747" s="20">
        <v>0.27</v>
      </c>
    </row>
    <row r="748" spans="1:23" x14ac:dyDescent="0.45">
      <c r="A748" s="20">
        <v>1000821</v>
      </c>
      <c r="B748" s="20" t="s">
        <v>9431</v>
      </c>
      <c r="C748" s="20" t="s">
        <v>9613</v>
      </c>
      <c r="D748" s="20">
        <v>1725449886</v>
      </c>
      <c r="E748" s="20" t="str">
        <f>VLOOKUP(A748,'REPORTE'!$A$1:$AG$1961,5,0)</f>
        <v>ECUATORIANO(A) INDIGENA</v>
      </c>
      <c r="F748" s="20" t="str">
        <f>VLOOKUP(A748,'REPORTE'!$A$1:$AG$1961,18,0)</f>
        <v>M</v>
      </c>
      <c r="G748" s="20" t="str">
        <f>VLOOKUP(A748,'REPORTE'!$A$1:$AG$1961,6,0)</f>
        <v>NACIONAL</v>
      </c>
      <c r="H748" s="20" t="str">
        <f>VLOOKUP(A748,'REPORTE'!$A$1:$AG$1961,30,0)</f>
        <v>Secundaria</v>
      </c>
      <c r="I748" s="20" t="str">
        <f>VLOOKUP(A748,'REPORTE'!$A$1:$AG$1961,31,0)</f>
        <v>CHIMBORAZO</v>
      </c>
      <c r="J748" s="20" t="str">
        <f>VLOOKUP(A748,'REPORTE'!$A$1:$AG$1961,32,0)</f>
        <v>RIOBAMBA</v>
      </c>
      <c r="K748" s="20" t="str">
        <f>VLOOKUP(A748,'REPORTE'!$A$1:$AG$1961,33,0)</f>
        <v>CACHA (CAB EN MACHANGARA)</v>
      </c>
      <c r="L748" s="20" t="str">
        <f>VLOOKUP(K748,PROVINCIAS!$F$1:$G$1171,2,0)</f>
        <v>RURAL</v>
      </c>
      <c r="M748" s="20">
        <v>1000892</v>
      </c>
      <c r="N748" s="20" t="s">
        <v>15374</v>
      </c>
      <c r="O748" s="20"/>
      <c r="P748" s="20">
        <v>0.75</v>
      </c>
      <c r="Q748" s="20" t="s">
        <v>11150</v>
      </c>
      <c r="R748" s="20" t="s">
        <v>11150</v>
      </c>
      <c r="S748" s="20" t="s">
        <v>11150</v>
      </c>
      <c r="T748" s="20" t="s">
        <v>11150</v>
      </c>
      <c r="U748" s="20" t="s">
        <v>11150</v>
      </c>
      <c r="V748" s="20" t="s">
        <v>11150</v>
      </c>
      <c r="W748" s="20">
        <v>0.75</v>
      </c>
    </row>
    <row r="749" spans="1:23" x14ac:dyDescent="0.45">
      <c r="A749" s="20">
        <v>1000822</v>
      </c>
      <c r="B749" s="20" t="s">
        <v>9431</v>
      </c>
      <c r="C749" s="20" t="s">
        <v>10312</v>
      </c>
      <c r="D749" s="20">
        <v>1712404332</v>
      </c>
      <c r="E749" s="20" t="str">
        <f>VLOOKUP(A749,'REPORTE'!$A$1:$AG$1961,5,0)</f>
        <v>ECUATORIANO(A) INDIGENA</v>
      </c>
      <c r="F749" s="20" t="str">
        <f>VLOOKUP(A749,'REPORTE'!$A$1:$AG$1961,18,0)</f>
        <v>M</v>
      </c>
      <c r="G749" s="20" t="str">
        <f>VLOOKUP(A749,'REPORTE'!$A$1:$AG$1961,6,0)</f>
        <v>NACIONAL</v>
      </c>
      <c r="H749" s="20" t="str">
        <f>VLOOKUP(A749,'REPORTE'!$A$1:$AG$1961,30,0)</f>
        <v>Primaria</v>
      </c>
      <c r="I749" s="20" t="str">
        <f>VLOOKUP(A749,'REPORTE'!$A$1:$AG$1961,31,0)</f>
        <v>CHIMBORAZO</v>
      </c>
      <c r="J749" s="20" t="str">
        <f>VLOOKUP(A749,'REPORTE'!$A$1:$AG$1961,32,0)</f>
        <v>RIOBAMBA</v>
      </c>
      <c r="K749" s="20" t="str">
        <f>VLOOKUP(A749,'REPORTE'!$A$1:$AG$1961,33,0)</f>
        <v>YARUQUIES</v>
      </c>
      <c r="L749" s="20" t="str">
        <f>VLOOKUP(K749,PROVINCIAS!$F$1:$G$1171,2,0)</f>
        <v>URBANA</v>
      </c>
      <c r="M749" s="20">
        <v>1000893</v>
      </c>
      <c r="N749" s="20" t="s">
        <v>15374</v>
      </c>
      <c r="O749" s="20"/>
      <c r="P749" s="20">
        <v>291.47000000000003</v>
      </c>
      <c r="Q749" s="20" t="s">
        <v>11150</v>
      </c>
      <c r="R749" s="20" t="s">
        <v>11150</v>
      </c>
      <c r="S749" s="20" t="s">
        <v>11150</v>
      </c>
      <c r="T749" s="20" t="s">
        <v>11150</v>
      </c>
      <c r="U749" s="20" t="s">
        <v>11150</v>
      </c>
      <c r="V749" s="20" t="s">
        <v>11150</v>
      </c>
      <c r="W749" s="20">
        <v>291.47000000000003</v>
      </c>
    </row>
    <row r="750" spans="1:23" x14ac:dyDescent="0.45">
      <c r="A750" s="20">
        <v>1000824</v>
      </c>
      <c r="B750" s="20" t="s">
        <v>9431</v>
      </c>
      <c r="C750" s="20" t="s">
        <v>9742</v>
      </c>
      <c r="D750" s="20">
        <v>604708958</v>
      </c>
      <c r="E750" s="20" t="str">
        <f>VLOOKUP(A750,'REPORTE'!$A$1:$AG$1961,5,0)</f>
        <v>ECUATORIANO(A) INDIGENA</v>
      </c>
      <c r="F750" s="20" t="str">
        <f>VLOOKUP(A750,'REPORTE'!$A$1:$AG$1961,18,0)</f>
        <v>M</v>
      </c>
      <c r="G750" s="20" t="str">
        <f>VLOOKUP(A750,'REPORTE'!$A$1:$AG$1961,6,0)</f>
        <v>NACIONAL</v>
      </c>
      <c r="H750" s="20" t="str">
        <f>VLOOKUP(A750,'REPORTE'!$A$1:$AG$1961,30,0)</f>
        <v>Ninguna</v>
      </c>
      <c r="I750" s="20" t="str">
        <f>VLOOKUP(A750,'REPORTE'!$A$1:$AG$1961,31,0)</f>
        <v>PICHINCHA</v>
      </c>
      <c r="J750" s="20" t="str">
        <f>VLOOKUP(A750,'REPORTE'!$A$1:$AG$1961,32,0)</f>
        <v>QUITO</v>
      </c>
      <c r="K750" s="20" t="str">
        <f>VLOOKUP(A750,'REPORTE'!$A$1:$AG$1961,33,0)</f>
        <v>COTOCOLLAO</v>
      </c>
      <c r="L750" s="20" t="str">
        <f>VLOOKUP(K750,PROVINCIAS!$F$1:$G$1171,2,0)</f>
        <v>URBANA</v>
      </c>
      <c r="M750" s="20">
        <v>1000894</v>
      </c>
      <c r="N750" s="20" t="s">
        <v>15374</v>
      </c>
      <c r="O750" s="20"/>
      <c r="P750" s="20">
        <v>0</v>
      </c>
      <c r="Q750" s="20" t="s">
        <v>11150</v>
      </c>
      <c r="R750" s="20" t="s">
        <v>11150</v>
      </c>
      <c r="S750" s="20" t="s">
        <v>11150</v>
      </c>
      <c r="T750" s="20" t="s">
        <v>11150</v>
      </c>
      <c r="U750" s="20" t="s">
        <v>11150</v>
      </c>
      <c r="V750" s="20" t="s">
        <v>11150</v>
      </c>
      <c r="W750" s="20">
        <v>0</v>
      </c>
    </row>
    <row r="751" spans="1:23" x14ac:dyDescent="0.45">
      <c r="A751" s="20">
        <v>1000825</v>
      </c>
      <c r="B751" s="20" t="s">
        <v>9431</v>
      </c>
      <c r="C751" s="20" t="s">
        <v>14079</v>
      </c>
      <c r="D751" s="20">
        <v>603075763</v>
      </c>
      <c r="E751" s="20" t="str">
        <f>VLOOKUP(A751,'REPORTE'!$A$1:$AG$1961,5,0)</f>
        <v>ECUATORIANO(A)</v>
      </c>
      <c r="F751" s="20" t="str">
        <f>VLOOKUP(A751,'REPORTE'!$A$1:$AG$1961,18,0)</f>
        <v>M</v>
      </c>
      <c r="G751" s="20" t="str">
        <f>VLOOKUP(A751,'REPORTE'!$A$1:$AG$1961,6,0)</f>
        <v>NACIONAL</v>
      </c>
      <c r="H751" s="20" t="str">
        <f>VLOOKUP(A751,'REPORTE'!$A$1:$AG$1961,30,0)</f>
        <v>Universitaria</v>
      </c>
      <c r="I751" s="20" t="str">
        <f>VLOOKUP(A751,'REPORTE'!$A$1:$AG$1961,31,0)</f>
        <v>CHIMBORAZO</v>
      </c>
      <c r="J751" s="20" t="str">
        <f>VLOOKUP(A751,'REPORTE'!$A$1:$AG$1961,32,0)</f>
        <v>RIOBAMBA</v>
      </c>
      <c r="K751" s="20" t="str">
        <f>VLOOKUP(A751,'REPORTE'!$A$1:$AG$1961,33,0)</f>
        <v>VELASCO</v>
      </c>
      <c r="L751" s="20" t="str">
        <f>VLOOKUP(K751,PROVINCIAS!$F$1:$G$1171,2,0)</f>
        <v>URBANA</v>
      </c>
      <c r="M751" s="20">
        <v>1000895</v>
      </c>
      <c r="N751" s="20" t="s">
        <v>15374</v>
      </c>
      <c r="O751" s="20"/>
      <c r="P751" s="20">
        <v>3</v>
      </c>
      <c r="Q751" s="20" t="s">
        <v>11150</v>
      </c>
      <c r="R751" s="20" t="s">
        <v>11150</v>
      </c>
      <c r="S751" s="20" t="s">
        <v>11150</v>
      </c>
      <c r="T751" s="20" t="s">
        <v>11150</v>
      </c>
      <c r="U751" s="20" t="s">
        <v>11150</v>
      </c>
      <c r="V751" s="20" t="s">
        <v>11150</v>
      </c>
      <c r="W751" s="20">
        <v>3</v>
      </c>
    </row>
    <row r="752" spans="1:23" x14ac:dyDescent="0.45">
      <c r="A752" s="20">
        <v>1000826</v>
      </c>
      <c r="B752" s="20" t="s">
        <v>9431</v>
      </c>
      <c r="C752" s="20" t="s">
        <v>9997</v>
      </c>
      <c r="D752" s="20">
        <v>605229293</v>
      </c>
      <c r="E752" s="20" t="str">
        <f>VLOOKUP(A752,'REPORTE'!$A$1:$AG$1961,5,0)</f>
        <v>ECUATORIANO(A) INDIGENA</v>
      </c>
      <c r="F752" s="20" t="str">
        <f>VLOOKUP(A752,'REPORTE'!$A$1:$AG$1961,18,0)</f>
        <v>F</v>
      </c>
      <c r="G752" s="20" t="str">
        <f>VLOOKUP(A752,'REPORTE'!$A$1:$AG$1961,6,0)</f>
        <v>NACIONAL</v>
      </c>
      <c r="H752" s="20" t="str">
        <f>VLOOKUP(A752,'REPORTE'!$A$1:$AG$1961,30,0)</f>
        <v>Primaria</v>
      </c>
      <c r="I752" s="20" t="str">
        <f>VLOOKUP(A752,'REPORTE'!$A$1:$AG$1961,31,0)</f>
        <v>CHIMBORAZO</v>
      </c>
      <c r="J752" s="20" t="str">
        <f>VLOOKUP(A752,'REPORTE'!$A$1:$AG$1961,32,0)</f>
        <v>COLTA</v>
      </c>
      <c r="K752" s="20" t="str">
        <f>VLOOKUP(A752,'REPORTE'!$A$1:$AG$1961,33,0)</f>
        <v>SICALPA</v>
      </c>
      <c r="L752" s="20" t="str">
        <f>VLOOKUP(K752,PROVINCIAS!$F$1:$G$1171,2,0)</f>
        <v>URBANA</v>
      </c>
      <c r="M752" s="20">
        <v>1000896</v>
      </c>
      <c r="N752" s="20" t="s">
        <v>15374</v>
      </c>
      <c r="O752" s="20"/>
      <c r="P752" s="20">
        <v>7.0000000000000007E-2</v>
      </c>
      <c r="Q752" s="20" t="s">
        <v>11150</v>
      </c>
      <c r="R752" s="20" t="s">
        <v>11150</v>
      </c>
      <c r="S752" s="20" t="s">
        <v>11150</v>
      </c>
      <c r="T752" s="20" t="s">
        <v>13703</v>
      </c>
      <c r="U752" s="20" t="s">
        <v>11150</v>
      </c>
      <c r="V752" s="20" t="s">
        <v>11150</v>
      </c>
      <c r="W752" s="20">
        <v>200.07</v>
      </c>
    </row>
    <row r="753" spans="1:23" x14ac:dyDescent="0.45">
      <c r="A753" s="20">
        <v>1000827</v>
      </c>
      <c r="B753" s="20" t="s">
        <v>9431</v>
      </c>
      <c r="C753" s="20" t="s">
        <v>10096</v>
      </c>
      <c r="D753" s="20">
        <v>1711348589</v>
      </c>
      <c r="E753" s="20" t="str">
        <f>VLOOKUP(A753,'REPORTE'!$A$1:$AG$1961,5,0)</f>
        <v>ECUATORIANO(A)</v>
      </c>
      <c r="F753" s="20" t="str">
        <f>VLOOKUP(A753,'REPORTE'!$A$1:$AG$1961,18,0)</f>
        <v>F</v>
      </c>
      <c r="G753" s="20" t="str">
        <f>VLOOKUP(A753,'REPORTE'!$A$1:$AG$1961,6,0)</f>
        <v>NACIONAL</v>
      </c>
      <c r="H753" s="20" t="str">
        <f>VLOOKUP(A753,'REPORTE'!$A$1:$AG$1961,30,0)</f>
        <v>Secundaria</v>
      </c>
      <c r="I753" s="20" t="str">
        <f>VLOOKUP(A753,'REPORTE'!$A$1:$AG$1961,31,0)</f>
        <v>SANTO DOMINGO DE LOS TSACHILAS</v>
      </c>
      <c r="J753" s="20" t="str">
        <f>VLOOKUP(A753,'REPORTE'!$A$1:$AG$1961,32,0)</f>
        <v>SANTO DOMINGO</v>
      </c>
      <c r="K753" s="20" t="str">
        <f>VLOOKUP(A753,'REPORTE'!$A$1:$AG$1961,33,0)</f>
        <v>SANTO DOMINGO DE LOS COLORADOS</v>
      </c>
      <c r="L753" s="20" t="str">
        <f>VLOOKUP(K753,PROVINCIAS!$F$1:$G$1171,2,0)</f>
        <v>URBANA</v>
      </c>
      <c r="M753" s="20">
        <v>1000897</v>
      </c>
      <c r="N753" s="20" t="s">
        <v>15374</v>
      </c>
      <c r="O753" s="20"/>
      <c r="P753" s="20">
        <v>11.73</v>
      </c>
      <c r="Q753" s="20" t="s">
        <v>11150</v>
      </c>
      <c r="R753" s="20" t="s">
        <v>11150</v>
      </c>
      <c r="S753" s="20" t="s">
        <v>11150</v>
      </c>
      <c r="T753" s="20" t="s">
        <v>11150</v>
      </c>
      <c r="U753" s="20" t="s">
        <v>11150</v>
      </c>
      <c r="V753" s="20" t="s">
        <v>11150</v>
      </c>
      <c r="W753" s="20">
        <v>11.73</v>
      </c>
    </row>
    <row r="754" spans="1:23" x14ac:dyDescent="0.45">
      <c r="A754" s="20">
        <v>1000828</v>
      </c>
      <c r="B754" s="20" t="s">
        <v>9431</v>
      </c>
      <c r="C754" s="20" t="s">
        <v>9697</v>
      </c>
      <c r="D754" s="20">
        <v>1708727910</v>
      </c>
      <c r="E754" s="20" t="str">
        <f>VLOOKUP(A754,'REPORTE'!$A$1:$AG$1961,5,0)</f>
        <v>ECUATORIANO(A)</v>
      </c>
      <c r="F754" s="20" t="str">
        <f>VLOOKUP(A754,'REPORTE'!$A$1:$AG$1961,18,0)</f>
        <v>F</v>
      </c>
      <c r="G754" s="20" t="str">
        <f>VLOOKUP(A754,'REPORTE'!$A$1:$AG$1961,6,0)</f>
        <v>NACIONAL</v>
      </c>
      <c r="H754" s="20" t="str">
        <f>VLOOKUP(A754,'REPORTE'!$A$1:$AG$1961,30,0)</f>
        <v>Secundaria</v>
      </c>
      <c r="I754" s="20" t="str">
        <f>VLOOKUP(A754,'REPORTE'!$A$1:$AG$1961,31,0)</f>
        <v>CHIMBORAZO</v>
      </c>
      <c r="J754" s="20" t="str">
        <f>VLOOKUP(A754,'REPORTE'!$A$1:$AG$1961,32,0)</f>
        <v>ALAUSI</v>
      </c>
      <c r="K754" s="20" t="str">
        <f>VLOOKUP(A754,'REPORTE'!$A$1:$AG$1961,33,0)</f>
        <v>GUASUNTOS</v>
      </c>
      <c r="L754" s="20" t="str">
        <f>VLOOKUP(K754,PROVINCIAS!$F$1:$G$1171,2,0)</f>
        <v>RURAL</v>
      </c>
      <c r="M754" s="20">
        <v>1000898</v>
      </c>
      <c r="N754" s="20" t="s">
        <v>15374</v>
      </c>
      <c r="O754" s="20"/>
      <c r="P754" s="20">
        <v>197.3</v>
      </c>
      <c r="Q754" s="20" t="s">
        <v>11150</v>
      </c>
      <c r="R754" s="20" t="s">
        <v>11150</v>
      </c>
      <c r="S754" s="20" t="s">
        <v>11150</v>
      </c>
      <c r="T754" s="20" t="s">
        <v>13697</v>
      </c>
      <c r="U754" s="20" t="s">
        <v>11150</v>
      </c>
      <c r="V754" s="20" t="s">
        <v>11150</v>
      </c>
      <c r="W754" s="20">
        <v>447.3</v>
      </c>
    </row>
    <row r="755" spans="1:23" x14ac:dyDescent="0.45">
      <c r="A755" s="20">
        <v>1000829</v>
      </c>
      <c r="B755" s="20" t="s">
        <v>9431</v>
      </c>
      <c r="C755" s="20" t="s">
        <v>14080</v>
      </c>
      <c r="D755" s="20">
        <v>1755360060</v>
      </c>
      <c r="E755" s="20" t="str">
        <f>VLOOKUP(A755,'REPORTE'!$A$1:$AG$1961,5,0)</f>
        <v>ECUATORIANO(A)</v>
      </c>
      <c r="F755" s="20" t="str">
        <f>VLOOKUP(A755,'REPORTE'!$A$1:$AG$1961,18,0)</f>
        <v>M</v>
      </c>
      <c r="G755" s="20" t="str">
        <f>VLOOKUP(A755,'REPORTE'!$A$1:$AG$1961,6,0)</f>
        <v>NACIONAL</v>
      </c>
      <c r="H755" s="20" t="str">
        <f>VLOOKUP(A755,'REPORTE'!$A$1:$AG$1961,30,0)</f>
        <v>Ninguna</v>
      </c>
      <c r="I755" s="20" t="str">
        <f>VLOOKUP(A755,'REPORTE'!$A$1:$AG$1961,31,0)</f>
        <v>PICHINCHA</v>
      </c>
      <c r="J755" s="20" t="str">
        <f>VLOOKUP(A755,'REPORTE'!$A$1:$AG$1961,32,0)</f>
        <v>QUITO</v>
      </c>
      <c r="K755" s="20" t="str">
        <f>VLOOKUP(A755,'REPORTE'!$A$1:$AG$1961,33,0)</f>
        <v>COTOCOLLAO</v>
      </c>
      <c r="L755" s="20" t="str">
        <f>VLOOKUP(K755,PROVINCIAS!$F$1:$G$1171,2,0)</f>
        <v>URBANA</v>
      </c>
      <c r="M755" s="20">
        <v>1000899</v>
      </c>
      <c r="N755" s="20" t="s">
        <v>15374</v>
      </c>
      <c r="O755" s="20"/>
      <c r="P755" s="20">
        <v>16.059999999999999</v>
      </c>
      <c r="Q755" s="20" t="s">
        <v>11150</v>
      </c>
      <c r="R755" s="20" t="s">
        <v>11150</v>
      </c>
      <c r="S755" s="20" t="s">
        <v>11150</v>
      </c>
      <c r="T755" s="20" t="s">
        <v>11150</v>
      </c>
      <c r="U755" s="20" t="s">
        <v>11150</v>
      </c>
      <c r="V755" s="20" t="s">
        <v>11150</v>
      </c>
      <c r="W755" s="20">
        <v>16.059999999999999</v>
      </c>
    </row>
    <row r="756" spans="1:23" x14ac:dyDescent="0.45">
      <c r="A756" s="20">
        <v>1000830</v>
      </c>
      <c r="B756" s="20" t="s">
        <v>9431</v>
      </c>
      <c r="C756" s="20" t="s">
        <v>14081</v>
      </c>
      <c r="D756" s="20">
        <v>1720375029</v>
      </c>
      <c r="E756" s="20" t="str">
        <f>VLOOKUP(A756,'REPORTE'!$A$1:$AG$1961,5,0)</f>
        <v>ECUATORIANO(A)</v>
      </c>
      <c r="F756" s="20" t="str">
        <f>VLOOKUP(A756,'REPORTE'!$A$1:$AG$1961,18,0)</f>
        <v>M</v>
      </c>
      <c r="G756" s="20" t="str">
        <f>VLOOKUP(A756,'REPORTE'!$A$1:$AG$1961,6,0)</f>
        <v>NACIONAL</v>
      </c>
      <c r="H756" s="20" t="str">
        <f>VLOOKUP(A756,'REPORTE'!$A$1:$AG$1961,30,0)</f>
        <v>Ninguna</v>
      </c>
      <c r="I756" s="20" t="str">
        <f>VLOOKUP(A756,'REPORTE'!$A$1:$AG$1961,31,0)</f>
        <v>PICHINCHA</v>
      </c>
      <c r="J756" s="20" t="str">
        <f>VLOOKUP(A756,'REPORTE'!$A$1:$AG$1961,32,0)</f>
        <v>QUITO</v>
      </c>
      <c r="K756" s="20" t="str">
        <f>VLOOKUP(A756,'REPORTE'!$A$1:$AG$1961,33,0)</f>
        <v>COTOCOLLAO</v>
      </c>
      <c r="L756" s="20" t="str">
        <f>VLOOKUP(K756,PROVINCIAS!$F$1:$G$1171,2,0)</f>
        <v>URBANA</v>
      </c>
      <c r="M756" s="20">
        <v>1000900</v>
      </c>
      <c r="N756" s="20" t="s">
        <v>15374</v>
      </c>
      <c r="O756" s="20"/>
      <c r="P756" s="20">
        <v>2.41</v>
      </c>
      <c r="Q756" s="20" t="s">
        <v>11150</v>
      </c>
      <c r="R756" s="20" t="s">
        <v>11150</v>
      </c>
      <c r="S756" s="20" t="s">
        <v>11150</v>
      </c>
      <c r="T756" s="20" t="s">
        <v>11150</v>
      </c>
      <c r="U756" s="20" t="s">
        <v>11150</v>
      </c>
      <c r="V756" s="20" t="s">
        <v>11150</v>
      </c>
      <c r="W756" s="20">
        <v>2.41</v>
      </c>
    </row>
    <row r="757" spans="1:23" x14ac:dyDescent="0.45">
      <c r="A757" s="20">
        <v>1000831</v>
      </c>
      <c r="B757" s="20" t="s">
        <v>9431</v>
      </c>
      <c r="C757" s="20" t="s">
        <v>14082</v>
      </c>
      <c r="D757" s="20">
        <v>1718868456</v>
      </c>
      <c r="E757" s="20" t="str">
        <f>VLOOKUP(A757,'REPORTE'!$A$1:$AG$1961,5,0)</f>
        <v>ECUATORIANO(A)</v>
      </c>
      <c r="F757" s="20" t="str">
        <f>VLOOKUP(A757,'REPORTE'!$A$1:$AG$1961,18,0)</f>
        <v>M</v>
      </c>
      <c r="G757" s="20" t="str">
        <f>VLOOKUP(A757,'REPORTE'!$A$1:$AG$1961,6,0)</f>
        <v>NACIONAL</v>
      </c>
      <c r="H757" s="20" t="str">
        <f>VLOOKUP(A757,'REPORTE'!$A$1:$AG$1961,30,0)</f>
        <v>Secundaria</v>
      </c>
      <c r="I757" s="20" t="str">
        <f>VLOOKUP(A757,'REPORTE'!$A$1:$AG$1961,31,0)</f>
        <v>COTOPAXI</v>
      </c>
      <c r="J757" s="20" t="str">
        <f>VLOOKUP(A757,'REPORTE'!$A$1:$AG$1961,32,0)</f>
        <v>LATACUNGA</v>
      </c>
      <c r="K757" s="20" t="str">
        <f>VLOOKUP(A757,'REPORTE'!$A$1:$AG$1961,33,0)</f>
        <v>SAN BUENAVENTURA</v>
      </c>
      <c r="L757" s="20" t="str">
        <f>VLOOKUP(K757,PROVINCIAS!$F$1:$G$1171,2,0)</f>
        <v>URBANA</v>
      </c>
      <c r="M757" s="20">
        <v>1000901</v>
      </c>
      <c r="N757" s="20" t="s">
        <v>15374</v>
      </c>
      <c r="O757" s="20"/>
      <c r="P757" s="20">
        <v>3</v>
      </c>
      <c r="Q757" s="20" t="s">
        <v>11150</v>
      </c>
      <c r="R757" s="20" t="s">
        <v>11150</v>
      </c>
      <c r="S757" s="20" t="s">
        <v>11150</v>
      </c>
      <c r="T757" s="20" t="s">
        <v>11150</v>
      </c>
      <c r="U757" s="20" t="s">
        <v>11150</v>
      </c>
      <c r="V757" s="20" t="s">
        <v>11150</v>
      </c>
      <c r="W757" s="20">
        <v>3</v>
      </c>
    </row>
    <row r="758" spans="1:23" x14ac:dyDescent="0.45">
      <c r="A758" s="20">
        <v>1000832</v>
      </c>
      <c r="B758" s="20" t="s">
        <v>9431</v>
      </c>
      <c r="C758" s="20" t="s">
        <v>14083</v>
      </c>
      <c r="D758" s="20">
        <v>603583048</v>
      </c>
      <c r="E758" s="20" t="str">
        <f>VLOOKUP(A758,'REPORTE'!$A$1:$AG$1961,5,0)</f>
        <v>ECUATORIANO(A)</v>
      </c>
      <c r="F758" s="20" t="str">
        <f>VLOOKUP(A758,'REPORTE'!$A$1:$AG$1961,18,0)</f>
        <v>M</v>
      </c>
      <c r="G758" s="20" t="str">
        <f>VLOOKUP(A758,'REPORTE'!$A$1:$AG$1961,6,0)</f>
        <v>NACIONAL</v>
      </c>
      <c r="H758" s="20" t="str">
        <f>VLOOKUP(A758,'REPORTE'!$A$1:$AG$1961,30,0)</f>
        <v>Universitaria</v>
      </c>
      <c r="I758" s="20" t="str">
        <f>VLOOKUP(A758,'REPORTE'!$A$1:$AG$1961,31,0)</f>
        <v>CHIMBORAZO</v>
      </c>
      <c r="J758" s="20" t="str">
        <f>VLOOKUP(A758,'REPORTE'!$A$1:$AG$1961,32,0)</f>
        <v>GUANO</v>
      </c>
      <c r="K758" s="20" t="str">
        <f>VLOOKUP(A758,'REPORTE'!$A$1:$AG$1961,33,0)</f>
        <v>LA MATRIZ</v>
      </c>
      <c r="L758" s="20" t="str">
        <f>VLOOKUP(K758,PROVINCIAS!$F$1:$G$1171,2,0)</f>
        <v>URBANA</v>
      </c>
      <c r="M758" s="20">
        <v>1000902</v>
      </c>
      <c r="N758" s="20" t="s">
        <v>15374</v>
      </c>
      <c r="O758" s="20"/>
      <c r="P758" s="20">
        <v>3</v>
      </c>
      <c r="Q758" s="20" t="s">
        <v>11150</v>
      </c>
      <c r="R758" s="20" t="s">
        <v>11150</v>
      </c>
      <c r="S758" s="20" t="s">
        <v>11150</v>
      </c>
      <c r="T758" s="20" t="s">
        <v>11150</v>
      </c>
      <c r="U758" s="20" t="s">
        <v>11150</v>
      </c>
      <c r="V758" s="20" t="s">
        <v>11150</v>
      </c>
      <c r="W758" s="20">
        <v>3</v>
      </c>
    </row>
    <row r="759" spans="1:23" x14ac:dyDescent="0.45">
      <c r="A759" s="20">
        <v>1000833</v>
      </c>
      <c r="B759" s="20" t="s">
        <v>9431</v>
      </c>
      <c r="C759" s="20" t="s">
        <v>14084</v>
      </c>
      <c r="D759" s="20">
        <v>1725099251</v>
      </c>
      <c r="E759" s="20" t="str">
        <f>VLOOKUP(A759,'REPORTE'!$A$1:$AG$1961,5,0)</f>
        <v>ECUATORIANO(A)</v>
      </c>
      <c r="F759" s="20" t="str">
        <f>VLOOKUP(A759,'REPORTE'!$A$1:$AG$1961,18,0)</f>
        <v>F</v>
      </c>
      <c r="G759" s="20" t="str">
        <f>VLOOKUP(A759,'REPORTE'!$A$1:$AG$1961,6,0)</f>
        <v>NACIONAL</v>
      </c>
      <c r="H759" s="20" t="str">
        <f>VLOOKUP(A759,'REPORTE'!$A$1:$AG$1961,30,0)</f>
        <v>Secundaria</v>
      </c>
      <c r="I759" s="20" t="str">
        <f>VLOOKUP(A759,'REPORTE'!$A$1:$AG$1961,31,0)</f>
        <v>PICHINCHA</v>
      </c>
      <c r="J759" s="20" t="str">
        <f>VLOOKUP(A759,'REPORTE'!$A$1:$AG$1961,32,0)</f>
        <v>QUITO</v>
      </c>
      <c r="K759" s="20" t="str">
        <f>VLOOKUP(A759,'REPORTE'!$A$1:$AG$1961,33,0)</f>
        <v>COTOCOLLAO</v>
      </c>
      <c r="L759" s="20" t="str">
        <f>VLOOKUP(K759,PROVINCIAS!$F$1:$G$1171,2,0)</f>
        <v>URBANA</v>
      </c>
      <c r="M759" s="20">
        <v>1000903</v>
      </c>
      <c r="N759" s="20" t="s">
        <v>15374</v>
      </c>
      <c r="O759" s="20"/>
      <c r="P759" s="20">
        <v>2.2599999999999998</v>
      </c>
      <c r="Q759" s="20" t="s">
        <v>11150</v>
      </c>
      <c r="R759" s="20" t="s">
        <v>11150</v>
      </c>
      <c r="S759" s="20" t="s">
        <v>11150</v>
      </c>
      <c r="T759" s="20" t="s">
        <v>11150</v>
      </c>
      <c r="U759" s="20" t="s">
        <v>11150</v>
      </c>
      <c r="V759" s="20" t="s">
        <v>11150</v>
      </c>
      <c r="W759" s="20">
        <v>2.2599999999999998</v>
      </c>
    </row>
    <row r="760" spans="1:23" x14ac:dyDescent="0.45">
      <c r="A760" s="20">
        <v>1000834</v>
      </c>
      <c r="B760" s="20" t="s">
        <v>9431</v>
      </c>
      <c r="C760" s="20" t="s">
        <v>9967</v>
      </c>
      <c r="D760" s="20">
        <v>1712486917</v>
      </c>
      <c r="E760" s="20" t="str">
        <f>VLOOKUP(A760,'REPORTE'!$A$1:$AG$1961,5,0)</f>
        <v>ECUATORIANO(A)</v>
      </c>
      <c r="F760" s="20" t="str">
        <f>VLOOKUP(A760,'REPORTE'!$A$1:$AG$1961,18,0)</f>
        <v>F</v>
      </c>
      <c r="G760" s="20" t="str">
        <f>VLOOKUP(A760,'REPORTE'!$A$1:$AG$1961,6,0)</f>
        <v>NACIONAL</v>
      </c>
      <c r="H760" s="20" t="str">
        <f>VLOOKUP(A760,'REPORTE'!$A$1:$AG$1961,30,0)</f>
        <v>Ninguna</v>
      </c>
      <c r="I760" s="20" t="str">
        <f>VLOOKUP(A760,'REPORTE'!$A$1:$AG$1961,31,0)</f>
        <v>PICHINCHA</v>
      </c>
      <c r="J760" s="20" t="str">
        <f>VLOOKUP(A760,'REPORTE'!$A$1:$AG$1961,32,0)</f>
        <v>QUITO</v>
      </c>
      <c r="K760" s="20" t="str">
        <f>VLOOKUP(A760,'REPORTE'!$A$1:$AG$1961,33,0)</f>
        <v>COTOCOLLAO</v>
      </c>
      <c r="L760" s="20" t="str">
        <f>VLOOKUP(K760,PROVINCIAS!$F$1:$G$1171,2,0)</f>
        <v>URBANA</v>
      </c>
      <c r="M760" s="20">
        <v>1000904</v>
      </c>
      <c r="N760" s="20" t="s">
        <v>15374</v>
      </c>
      <c r="O760" s="20"/>
      <c r="P760" s="20">
        <v>6.75</v>
      </c>
      <c r="Q760" s="20" t="s">
        <v>11150</v>
      </c>
      <c r="R760" s="20" t="s">
        <v>11150</v>
      </c>
      <c r="S760" s="20" t="s">
        <v>11150</v>
      </c>
      <c r="T760" s="20" t="s">
        <v>11150</v>
      </c>
      <c r="U760" s="20" t="s">
        <v>11150</v>
      </c>
      <c r="V760" s="20" t="s">
        <v>11150</v>
      </c>
      <c r="W760" s="20">
        <v>6.75</v>
      </c>
    </row>
    <row r="761" spans="1:23" x14ac:dyDescent="0.45">
      <c r="A761" s="20">
        <v>1000835</v>
      </c>
      <c r="B761" s="20" t="s">
        <v>9431</v>
      </c>
      <c r="C761" s="20" t="s">
        <v>14085</v>
      </c>
      <c r="D761" s="20">
        <v>1722789268</v>
      </c>
      <c r="E761" s="20" t="str">
        <f>VLOOKUP(A761,'REPORTE'!$A$1:$AG$1961,5,0)</f>
        <v>ECUATORIANO(A)</v>
      </c>
      <c r="F761" s="20" t="str">
        <f>VLOOKUP(A761,'REPORTE'!$A$1:$AG$1961,18,0)</f>
        <v>F</v>
      </c>
      <c r="G761" s="20" t="str">
        <f>VLOOKUP(A761,'REPORTE'!$A$1:$AG$1961,6,0)</f>
        <v>NACIONAL</v>
      </c>
      <c r="H761" s="20" t="str">
        <f>VLOOKUP(A761,'REPORTE'!$A$1:$AG$1961,30,0)</f>
        <v>Ninguna</v>
      </c>
      <c r="I761" s="20" t="str">
        <f>VLOOKUP(A761,'REPORTE'!$A$1:$AG$1961,31,0)</f>
        <v>PICHINCHA</v>
      </c>
      <c r="J761" s="20" t="str">
        <f>VLOOKUP(A761,'REPORTE'!$A$1:$AG$1961,32,0)</f>
        <v>QUITO</v>
      </c>
      <c r="K761" s="20" t="str">
        <f>VLOOKUP(A761,'REPORTE'!$A$1:$AG$1961,33,0)</f>
        <v>COTOCOLLAO</v>
      </c>
      <c r="L761" s="20" t="str">
        <f>VLOOKUP(K761,PROVINCIAS!$F$1:$G$1171,2,0)</f>
        <v>URBANA</v>
      </c>
      <c r="M761" s="20">
        <v>1000905</v>
      </c>
      <c r="N761" s="20" t="s">
        <v>15374</v>
      </c>
      <c r="O761" s="20"/>
      <c r="P761" s="20">
        <v>3</v>
      </c>
      <c r="Q761" s="20" t="s">
        <v>11150</v>
      </c>
      <c r="R761" s="20" t="s">
        <v>11150</v>
      </c>
      <c r="S761" s="20" t="s">
        <v>11150</v>
      </c>
      <c r="T761" s="20" t="s">
        <v>11150</v>
      </c>
      <c r="U761" s="20" t="s">
        <v>11150</v>
      </c>
      <c r="V761" s="20" t="s">
        <v>11150</v>
      </c>
      <c r="W761" s="20">
        <v>3</v>
      </c>
    </row>
    <row r="762" spans="1:23" x14ac:dyDescent="0.45">
      <c r="A762" s="20">
        <v>1000836</v>
      </c>
      <c r="B762" s="20" t="s">
        <v>9431</v>
      </c>
      <c r="C762" s="20" t="s">
        <v>14086</v>
      </c>
      <c r="D762" s="20">
        <v>1802485860</v>
      </c>
      <c r="E762" s="20" t="str">
        <f>VLOOKUP(A762,'REPORTE'!$A$1:$AG$1961,5,0)</f>
        <v>ECUATORIANO(A) INDIGENA</v>
      </c>
      <c r="F762" s="20" t="str">
        <f>VLOOKUP(A762,'REPORTE'!$A$1:$AG$1961,18,0)</f>
        <v>F</v>
      </c>
      <c r="G762" s="20" t="str">
        <f>VLOOKUP(A762,'REPORTE'!$A$1:$AG$1961,6,0)</f>
        <v>NACIONAL</v>
      </c>
      <c r="H762" s="20" t="str">
        <f>VLOOKUP(A762,'REPORTE'!$A$1:$AG$1961,30,0)</f>
        <v>Secundaria</v>
      </c>
      <c r="I762" s="20" t="str">
        <f>VLOOKUP(A762,'REPORTE'!$A$1:$AG$1961,31,0)</f>
        <v>COTOPAXI</v>
      </c>
      <c r="J762" s="20" t="str">
        <f>VLOOKUP(A762,'REPORTE'!$A$1:$AG$1961,32,0)</f>
        <v>PUJILI</v>
      </c>
      <c r="K762" s="20" t="str">
        <f>VLOOKUP(A762,'REPORTE'!$A$1:$AG$1961,33,0)</f>
        <v>ANGAMARCA</v>
      </c>
      <c r="L762" s="20" t="str">
        <f>VLOOKUP(K762,PROVINCIAS!$F$1:$G$1171,2,0)</f>
        <v>RURAL</v>
      </c>
      <c r="M762" s="20">
        <v>1000906</v>
      </c>
      <c r="N762" s="20" t="s">
        <v>15374</v>
      </c>
      <c r="O762" s="20"/>
      <c r="P762" s="20">
        <v>3</v>
      </c>
      <c r="Q762" s="20" t="s">
        <v>11150</v>
      </c>
      <c r="R762" s="20" t="s">
        <v>11150</v>
      </c>
      <c r="S762" s="20" t="s">
        <v>11150</v>
      </c>
      <c r="T762" s="20" t="s">
        <v>11150</v>
      </c>
      <c r="U762" s="20" t="s">
        <v>11150</v>
      </c>
      <c r="V762" s="20" t="s">
        <v>11150</v>
      </c>
      <c r="W762" s="20">
        <v>3</v>
      </c>
    </row>
    <row r="763" spans="1:23" x14ac:dyDescent="0.45">
      <c r="A763" s="20">
        <v>1000837</v>
      </c>
      <c r="B763" s="20" t="s">
        <v>9431</v>
      </c>
      <c r="C763" s="20" t="s">
        <v>10210</v>
      </c>
      <c r="D763" s="20">
        <v>1721000592</v>
      </c>
      <c r="E763" s="20" t="str">
        <f>VLOOKUP(A763,'REPORTE'!$A$1:$AG$1961,5,0)</f>
        <v>ECUATORIANO(A)</v>
      </c>
      <c r="F763" s="20" t="str">
        <f>VLOOKUP(A763,'REPORTE'!$A$1:$AG$1961,18,0)</f>
        <v>M</v>
      </c>
      <c r="G763" s="20" t="str">
        <f>VLOOKUP(A763,'REPORTE'!$A$1:$AG$1961,6,0)</f>
        <v>NACIONAL</v>
      </c>
      <c r="H763" s="20" t="str">
        <f>VLOOKUP(A763,'REPORTE'!$A$1:$AG$1961,30,0)</f>
        <v>Universitaria</v>
      </c>
      <c r="I763" s="20" t="str">
        <f>VLOOKUP(A763,'REPORTE'!$A$1:$AG$1961,31,0)</f>
        <v>PICHINCHA</v>
      </c>
      <c r="J763" s="20" t="str">
        <f>VLOOKUP(A763,'REPORTE'!$A$1:$AG$1961,32,0)</f>
        <v>QUITO</v>
      </c>
      <c r="K763" s="20" t="str">
        <f>VLOOKUP(A763,'REPORTE'!$A$1:$AG$1961,33,0)</f>
        <v>SAN ROQUE</v>
      </c>
      <c r="L763" s="20" t="str">
        <f>VLOOKUP(K763,PROVINCIAS!$F$1:$G$1171,2,0)</f>
        <v>RURAL</v>
      </c>
      <c r="M763" s="20">
        <v>1000907</v>
      </c>
      <c r="N763" s="20" t="s">
        <v>15374</v>
      </c>
      <c r="O763" s="20"/>
      <c r="P763" s="20">
        <v>0.45</v>
      </c>
      <c r="Q763" s="20" t="s">
        <v>11150</v>
      </c>
      <c r="R763" s="20" t="s">
        <v>11150</v>
      </c>
      <c r="S763" s="20" t="s">
        <v>11150</v>
      </c>
      <c r="T763" s="20" t="s">
        <v>12025</v>
      </c>
      <c r="U763" s="20" t="s">
        <v>11150</v>
      </c>
      <c r="V763" s="20" t="s">
        <v>11150</v>
      </c>
      <c r="W763" s="20">
        <v>100.45</v>
      </c>
    </row>
    <row r="764" spans="1:23" x14ac:dyDescent="0.45">
      <c r="A764" s="20">
        <v>1000838</v>
      </c>
      <c r="B764" s="20" t="s">
        <v>9431</v>
      </c>
      <c r="C764" s="20" t="s">
        <v>14087</v>
      </c>
      <c r="D764" s="20">
        <v>1723368328</v>
      </c>
      <c r="E764" s="20" t="str">
        <f>VLOOKUP(A764,'REPORTE'!$A$1:$AG$1961,5,0)</f>
        <v>ECUATORIANO(A)</v>
      </c>
      <c r="F764" s="20" t="str">
        <f>VLOOKUP(A764,'REPORTE'!$A$1:$AG$1961,18,0)</f>
        <v>M</v>
      </c>
      <c r="G764" s="20" t="str">
        <f>VLOOKUP(A764,'REPORTE'!$A$1:$AG$1961,6,0)</f>
        <v>NACIONAL</v>
      </c>
      <c r="H764" s="20" t="str">
        <f>VLOOKUP(A764,'REPORTE'!$A$1:$AG$1961,30,0)</f>
        <v>Secundaria</v>
      </c>
      <c r="I764" s="20" t="str">
        <f>VLOOKUP(A764,'REPORTE'!$A$1:$AG$1961,31,0)</f>
        <v>PICHINCHA</v>
      </c>
      <c r="J764" s="20" t="str">
        <f>VLOOKUP(A764,'REPORTE'!$A$1:$AG$1961,32,0)</f>
        <v>QUITO</v>
      </c>
      <c r="K764" s="20" t="str">
        <f>VLOOKUP(A764,'REPORTE'!$A$1:$AG$1961,33,0)</f>
        <v>SAN BLAS</v>
      </c>
      <c r="L764" s="20" t="str">
        <f>VLOOKUP(K764,PROVINCIAS!$F$1:$G$1171,2,0)</f>
        <v>URBANA</v>
      </c>
      <c r="M764" s="20">
        <v>1000908</v>
      </c>
      <c r="N764" s="20" t="s">
        <v>15374</v>
      </c>
      <c r="O764" s="20"/>
      <c r="P764" s="20">
        <v>2.2799999999999998</v>
      </c>
      <c r="Q764" s="20" t="s">
        <v>11150</v>
      </c>
      <c r="R764" s="20" t="s">
        <v>11150</v>
      </c>
      <c r="S764" s="20" t="s">
        <v>11150</v>
      </c>
      <c r="T764" s="20" t="s">
        <v>11150</v>
      </c>
      <c r="U764" s="20" t="s">
        <v>11150</v>
      </c>
      <c r="V764" s="20" t="s">
        <v>11150</v>
      </c>
      <c r="W764" s="20">
        <v>2.2799999999999998</v>
      </c>
    </row>
    <row r="765" spans="1:23" x14ac:dyDescent="0.45">
      <c r="A765" s="20">
        <v>1000839</v>
      </c>
      <c r="B765" s="20" t="s">
        <v>9431</v>
      </c>
      <c r="C765" s="20" t="s">
        <v>14088</v>
      </c>
      <c r="D765" s="20">
        <v>1710162676</v>
      </c>
      <c r="E765" s="20" t="str">
        <f>VLOOKUP(A765,'REPORTE'!$A$1:$AG$1961,5,0)</f>
        <v>ECUATORIANO(A)</v>
      </c>
      <c r="F765" s="20" t="str">
        <f>VLOOKUP(A765,'REPORTE'!$A$1:$AG$1961,18,0)</f>
        <v>F</v>
      </c>
      <c r="G765" s="20" t="str">
        <f>VLOOKUP(A765,'REPORTE'!$A$1:$AG$1961,6,0)</f>
        <v>NACIONAL</v>
      </c>
      <c r="H765" s="20" t="str">
        <f>VLOOKUP(A765,'REPORTE'!$A$1:$AG$1961,30,0)</f>
        <v>Primaria</v>
      </c>
      <c r="I765" s="20" t="str">
        <f>VLOOKUP(A765,'REPORTE'!$A$1:$AG$1961,31,0)</f>
        <v>PICHINCHA</v>
      </c>
      <c r="J765" s="20" t="str">
        <f>VLOOKUP(A765,'REPORTE'!$A$1:$AG$1961,32,0)</f>
        <v>QUITO</v>
      </c>
      <c r="K765" s="20" t="str">
        <f>VLOOKUP(A765,'REPORTE'!$A$1:$AG$1961,33,0)</f>
        <v>SAN JOSE DE MINAS</v>
      </c>
      <c r="L765" s="20" t="str">
        <f>VLOOKUP(K765,PROVINCIAS!$F$1:$G$1171,2,0)</f>
        <v>RURAL</v>
      </c>
      <c r="M765" s="20">
        <v>1000909</v>
      </c>
      <c r="N765" s="20" t="s">
        <v>15374</v>
      </c>
      <c r="O765" s="20"/>
      <c r="P765" s="20">
        <v>3.01</v>
      </c>
      <c r="Q765" s="20" t="s">
        <v>11150</v>
      </c>
      <c r="R765" s="20" t="s">
        <v>11150</v>
      </c>
      <c r="S765" s="20" t="s">
        <v>11150</v>
      </c>
      <c r="T765" s="20" t="s">
        <v>11150</v>
      </c>
      <c r="U765" s="20" t="s">
        <v>11150</v>
      </c>
      <c r="V765" s="20" t="s">
        <v>11150</v>
      </c>
      <c r="W765" s="20">
        <v>3.01</v>
      </c>
    </row>
    <row r="766" spans="1:23" x14ac:dyDescent="0.45">
      <c r="A766" s="20">
        <v>1000840</v>
      </c>
      <c r="B766" s="20" t="s">
        <v>9431</v>
      </c>
      <c r="C766" s="20" t="s">
        <v>14089</v>
      </c>
      <c r="D766" s="20">
        <v>1204421737</v>
      </c>
      <c r="E766" s="20" t="str">
        <f>VLOOKUP(A766,'REPORTE'!$A$1:$AG$1961,5,0)</f>
        <v>ECUATORIANO(A)</v>
      </c>
      <c r="F766" s="20" t="str">
        <f>VLOOKUP(A766,'REPORTE'!$A$1:$AG$1961,18,0)</f>
        <v>M</v>
      </c>
      <c r="G766" s="20" t="str">
        <f>VLOOKUP(A766,'REPORTE'!$A$1:$AG$1961,6,0)</f>
        <v>NACIONAL</v>
      </c>
      <c r="H766" s="20" t="str">
        <f>VLOOKUP(A766,'REPORTE'!$A$1:$AG$1961,30,0)</f>
        <v>Secundaria</v>
      </c>
      <c r="I766" s="20" t="str">
        <f>VLOOKUP(A766,'REPORTE'!$A$1:$AG$1961,31,0)</f>
        <v>LOS RIOS</v>
      </c>
      <c r="J766" s="20" t="str">
        <f>VLOOKUP(A766,'REPORTE'!$A$1:$AG$1961,32,0)</f>
        <v>QUEVEDO</v>
      </c>
      <c r="K766" s="20" t="str">
        <f>VLOOKUP(A766,'REPORTE'!$A$1:$AG$1961,33,0)</f>
        <v>QUEVEDO</v>
      </c>
      <c r="L766" s="20" t="str">
        <f>VLOOKUP(K766,PROVINCIAS!$F$1:$G$1171,2,0)</f>
        <v>URBANA</v>
      </c>
      <c r="M766" s="20">
        <v>1000910</v>
      </c>
      <c r="N766" s="20" t="s">
        <v>15374</v>
      </c>
      <c r="O766" s="20"/>
      <c r="P766" s="20">
        <v>23.46</v>
      </c>
      <c r="Q766" s="20" t="s">
        <v>11150</v>
      </c>
      <c r="R766" s="20" t="s">
        <v>11150</v>
      </c>
      <c r="S766" s="20" t="s">
        <v>11150</v>
      </c>
      <c r="T766" s="20" t="s">
        <v>11150</v>
      </c>
      <c r="U766" s="20" t="s">
        <v>11150</v>
      </c>
      <c r="V766" s="20" t="s">
        <v>11150</v>
      </c>
      <c r="W766" s="20">
        <v>23.46</v>
      </c>
    </row>
    <row r="767" spans="1:23" x14ac:dyDescent="0.45">
      <c r="A767" s="20">
        <v>1000841</v>
      </c>
      <c r="B767" s="20" t="s">
        <v>9431</v>
      </c>
      <c r="C767" s="20" t="s">
        <v>14090</v>
      </c>
      <c r="D767" s="20">
        <v>1719901447</v>
      </c>
      <c r="E767" s="20" t="str">
        <f>VLOOKUP(A767,'REPORTE'!$A$1:$AG$1961,5,0)</f>
        <v>ECUATORIANO(A)</v>
      </c>
      <c r="F767" s="20" t="str">
        <f>VLOOKUP(A767,'REPORTE'!$A$1:$AG$1961,18,0)</f>
        <v>M</v>
      </c>
      <c r="G767" s="20" t="str">
        <f>VLOOKUP(A767,'REPORTE'!$A$1:$AG$1961,6,0)</f>
        <v>NACIONAL</v>
      </c>
      <c r="H767" s="20" t="str">
        <f>VLOOKUP(A767,'REPORTE'!$A$1:$AG$1961,30,0)</f>
        <v>Secundaria</v>
      </c>
      <c r="I767" s="20" t="str">
        <f>VLOOKUP(A767,'REPORTE'!$A$1:$AG$1961,31,0)</f>
        <v>PICHINCHA</v>
      </c>
      <c r="J767" s="20" t="str">
        <f>VLOOKUP(A767,'REPORTE'!$A$1:$AG$1961,32,0)</f>
        <v>QUITO</v>
      </c>
      <c r="K767" s="20" t="str">
        <f>VLOOKUP(A767,'REPORTE'!$A$1:$AG$1961,33,0)</f>
        <v>CHIMBACALLE</v>
      </c>
      <c r="L767" s="20" t="str">
        <f>VLOOKUP(K767,PROVINCIAS!$F$1:$G$1171,2,0)</f>
        <v>URBANA</v>
      </c>
      <c r="M767" s="20">
        <v>1000911</v>
      </c>
      <c r="N767" s="20" t="s">
        <v>15374</v>
      </c>
      <c r="O767" s="20"/>
      <c r="P767" s="20">
        <v>0.25</v>
      </c>
      <c r="Q767" s="20" t="s">
        <v>11150</v>
      </c>
      <c r="R767" s="20" t="s">
        <v>11150</v>
      </c>
      <c r="S767" s="20" t="s">
        <v>11150</v>
      </c>
      <c r="T767" s="20" t="s">
        <v>12025</v>
      </c>
      <c r="U767" s="20" t="s">
        <v>11150</v>
      </c>
      <c r="V767" s="20" t="s">
        <v>11150</v>
      </c>
      <c r="W767" s="20">
        <v>100.25</v>
      </c>
    </row>
    <row r="768" spans="1:23" x14ac:dyDescent="0.45">
      <c r="A768" s="20">
        <v>1000842</v>
      </c>
      <c r="B768" s="20" t="s">
        <v>9431</v>
      </c>
      <c r="C768" s="20" t="s">
        <v>9729</v>
      </c>
      <c r="D768" s="20">
        <v>502944689</v>
      </c>
      <c r="E768" s="20" t="str">
        <f>VLOOKUP(A768,'REPORTE'!$A$1:$AG$1961,5,0)</f>
        <v>ECUATORIANO(A) INDIGENA</v>
      </c>
      <c r="F768" s="20" t="str">
        <f>VLOOKUP(A768,'REPORTE'!$A$1:$AG$1961,18,0)</f>
        <v>M</v>
      </c>
      <c r="G768" s="20" t="str">
        <f>VLOOKUP(A768,'REPORTE'!$A$1:$AG$1961,6,0)</f>
        <v>NACIONAL</v>
      </c>
      <c r="H768" s="20" t="str">
        <f>VLOOKUP(A768,'REPORTE'!$A$1:$AG$1961,30,0)</f>
        <v>Secundaria</v>
      </c>
      <c r="I768" s="20" t="str">
        <f>VLOOKUP(A768,'REPORTE'!$A$1:$AG$1961,31,0)</f>
        <v>COTOPAXI</v>
      </c>
      <c r="J768" s="20" t="str">
        <f>VLOOKUP(A768,'REPORTE'!$A$1:$AG$1961,32,0)</f>
        <v>LATACUNGA</v>
      </c>
      <c r="K768" s="20" t="str">
        <f>VLOOKUP(A768,'REPORTE'!$A$1:$AG$1961,33,0)</f>
        <v>ELOY ALFARO (SAN FELIPE)</v>
      </c>
      <c r="L768" s="20" t="str">
        <f>VLOOKUP(K768,PROVINCIAS!$F$1:$G$1171,2,0)</f>
        <v>URBANA</v>
      </c>
      <c r="M768" s="20">
        <v>1000912</v>
      </c>
      <c r="N768" s="20" t="s">
        <v>15374</v>
      </c>
      <c r="O768" s="20"/>
      <c r="P768" s="20">
        <v>0.04</v>
      </c>
      <c r="Q768" s="20" t="s">
        <v>11150</v>
      </c>
      <c r="R768" s="20" t="s">
        <v>11150</v>
      </c>
      <c r="S768" s="20" t="s">
        <v>11150</v>
      </c>
      <c r="T768" s="20" t="s">
        <v>11150</v>
      </c>
      <c r="U768" s="20" t="s">
        <v>11150</v>
      </c>
      <c r="V768" s="20" t="s">
        <v>11150</v>
      </c>
      <c r="W768" s="20">
        <v>0.04</v>
      </c>
    </row>
    <row r="769" spans="1:23" x14ac:dyDescent="0.45">
      <c r="A769" s="20">
        <v>1000843</v>
      </c>
      <c r="B769" s="20" t="s">
        <v>9431</v>
      </c>
      <c r="C769" s="20" t="s">
        <v>14092</v>
      </c>
      <c r="D769" s="20">
        <v>501213086</v>
      </c>
      <c r="E769" s="20" t="str">
        <f>VLOOKUP(A769,'REPORTE'!$A$1:$AG$1961,5,0)</f>
        <v>ECUATORIANO(A) INDIGENA</v>
      </c>
      <c r="F769" s="20" t="str">
        <f>VLOOKUP(A769,'REPORTE'!$A$1:$AG$1961,18,0)</f>
        <v>M</v>
      </c>
      <c r="G769" s="20" t="str">
        <f>VLOOKUP(A769,'REPORTE'!$A$1:$AG$1961,6,0)</f>
        <v>NACIONAL</v>
      </c>
      <c r="H769" s="20" t="str">
        <f>VLOOKUP(A769,'REPORTE'!$A$1:$AG$1961,30,0)</f>
        <v>Primaria</v>
      </c>
      <c r="I769" s="20" t="str">
        <f>VLOOKUP(A769,'REPORTE'!$A$1:$AG$1961,31,0)</f>
        <v>COTOPAXI</v>
      </c>
      <c r="J769" s="20" t="str">
        <f>VLOOKUP(A769,'REPORTE'!$A$1:$AG$1961,32,0)</f>
        <v>LATACUNGA</v>
      </c>
      <c r="K769" s="20" t="str">
        <f>VLOOKUP(A769,'REPORTE'!$A$1:$AG$1961,33,0)</f>
        <v>LA MATRIZ</v>
      </c>
      <c r="L769" s="20" t="str">
        <f>VLOOKUP(K769,PROVINCIAS!$F$1:$G$1171,2,0)</f>
        <v>URBANA</v>
      </c>
      <c r="M769" s="20">
        <v>1000913</v>
      </c>
      <c r="N769" s="20" t="s">
        <v>15374</v>
      </c>
      <c r="O769" s="20"/>
      <c r="P769" s="20">
        <v>3.01</v>
      </c>
      <c r="Q769" s="20" t="s">
        <v>11150</v>
      </c>
      <c r="R769" s="20" t="s">
        <v>11150</v>
      </c>
      <c r="S769" s="20" t="s">
        <v>11150</v>
      </c>
      <c r="T769" s="20" t="s">
        <v>11150</v>
      </c>
      <c r="U769" s="20" t="s">
        <v>11150</v>
      </c>
      <c r="V769" s="20" t="s">
        <v>11150</v>
      </c>
      <c r="W769" s="20">
        <v>3.01</v>
      </c>
    </row>
    <row r="770" spans="1:23" x14ac:dyDescent="0.45">
      <c r="A770" s="20">
        <v>1000844</v>
      </c>
      <c r="B770" s="20" t="s">
        <v>9431</v>
      </c>
      <c r="C770" s="20" t="s">
        <v>9861</v>
      </c>
      <c r="D770" s="20">
        <v>1723943401</v>
      </c>
      <c r="E770" s="20" t="str">
        <f>VLOOKUP(A770,'REPORTE'!$A$1:$AG$1961,5,0)</f>
        <v>ECUATORIANO(A) INDIGENA</v>
      </c>
      <c r="F770" s="20" t="str">
        <f>VLOOKUP(A770,'REPORTE'!$A$1:$AG$1961,18,0)</f>
        <v>M</v>
      </c>
      <c r="G770" s="20" t="str">
        <f>VLOOKUP(A770,'REPORTE'!$A$1:$AG$1961,6,0)</f>
        <v>NACIONAL</v>
      </c>
      <c r="H770" s="20" t="str">
        <f>VLOOKUP(A770,'REPORTE'!$A$1:$AG$1961,30,0)</f>
        <v>Secundaria</v>
      </c>
      <c r="I770" s="20" t="str">
        <f>VLOOKUP(A770,'REPORTE'!$A$1:$AG$1961,31,0)</f>
        <v>CHIMBORAZO</v>
      </c>
      <c r="J770" s="20" t="str">
        <f>VLOOKUP(A770,'REPORTE'!$A$1:$AG$1961,32,0)</f>
        <v>RIOBAMBA</v>
      </c>
      <c r="K770" s="20" t="str">
        <f>VLOOKUP(A770,'REPORTE'!$A$1:$AG$1961,33,0)</f>
        <v>CACHA (CAB EN MACHANGARA)</v>
      </c>
      <c r="L770" s="20" t="str">
        <f>VLOOKUP(K770,PROVINCIAS!$F$1:$G$1171,2,0)</f>
        <v>RURAL</v>
      </c>
      <c r="M770" s="20">
        <v>1000914</v>
      </c>
      <c r="N770" s="20" t="s">
        <v>15374</v>
      </c>
      <c r="O770" s="20"/>
      <c r="P770" s="20">
        <v>0.41</v>
      </c>
      <c r="Q770" s="20" t="s">
        <v>11150</v>
      </c>
      <c r="R770" s="20" t="s">
        <v>11150</v>
      </c>
      <c r="S770" s="20" t="s">
        <v>11150</v>
      </c>
      <c r="T770" s="20" t="s">
        <v>14637</v>
      </c>
      <c r="U770" s="20" t="s">
        <v>11150</v>
      </c>
      <c r="V770" s="20" t="s">
        <v>11150</v>
      </c>
      <c r="W770" s="20">
        <v>98.41</v>
      </c>
    </row>
    <row r="771" spans="1:23" x14ac:dyDescent="0.45">
      <c r="A771" s="20">
        <v>1000845</v>
      </c>
      <c r="B771" s="20" t="s">
        <v>9431</v>
      </c>
      <c r="C771" s="20" t="s">
        <v>14093</v>
      </c>
      <c r="D771" s="20">
        <v>1709587933</v>
      </c>
      <c r="E771" s="20" t="str">
        <f>VLOOKUP(A771,'REPORTE'!$A$1:$AG$1961,5,0)</f>
        <v>ECUATORIANO(A)</v>
      </c>
      <c r="F771" s="20" t="str">
        <f>VLOOKUP(A771,'REPORTE'!$A$1:$AG$1961,18,0)</f>
        <v>F</v>
      </c>
      <c r="G771" s="20" t="str">
        <f>VLOOKUP(A771,'REPORTE'!$A$1:$AG$1961,6,0)</f>
        <v>NACIONAL</v>
      </c>
      <c r="H771" s="20" t="str">
        <f>VLOOKUP(A771,'REPORTE'!$A$1:$AG$1961,30,0)</f>
        <v>Secundaria</v>
      </c>
      <c r="I771" s="20" t="str">
        <f>VLOOKUP(A771,'REPORTE'!$A$1:$AG$1961,31,0)</f>
        <v>PICHINCHA</v>
      </c>
      <c r="J771" s="20" t="str">
        <f>VLOOKUP(A771,'REPORTE'!$A$1:$AG$1961,32,0)</f>
        <v>QUITO</v>
      </c>
      <c r="K771" s="20" t="str">
        <f>VLOOKUP(A771,'REPORTE'!$A$1:$AG$1961,33,0)</f>
        <v>COTOCOLLAO</v>
      </c>
      <c r="L771" s="20" t="str">
        <f>VLOOKUP(K771,PROVINCIAS!$F$1:$G$1171,2,0)</f>
        <v>URBANA</v>
      </c>
      <c r="M771" s="20">
        <v>1000915</v>
      </c>
      <c r="N771" s="20" t="s">
        <v>15374</v>
      </c>
      <c r="O771" s="20"/>
      <c r="P771" s="20">
        <v>3878.68</v>
      </c>
      <c r="Q771" s="20" t="s">
        <v>11150</v>
      </c>
      <c r="R771" s="20" t="s">
        <v>11150</v>
      </c>
      <c r="S771" s="20" t="s">
        <v>11150</v>
      </c>
      <c r="T771" s="20" t="s">
        <v>11150</v>
      </c>
      <c r="U771" s="20" t="s">
        <v>11150</v>
      </c>
      <c r="V771" s="20" t="s">
        <v>14580</v>
      </c>
      <c r="W771" s="20">
        <v>3878.68</v>
      </c>
    </row>
    <row r="772" spans="1:23" x14ac:dyDescent="0.45">
      <c r="A772" s="20">
        <v>1000846</v>
      </c>
      <c r="B772" s="20" t="s">
        <v>9431</v>
      </c>
      <c r="C772" s="20" t="s">
        <v>9803</v>
      </c>
      <c r="D772" s="20">
        <v>1726295387</v>
      </c>
      <c r="E772" s="20" t="str">
        <f>VLOOKUP(A772,'REPORTE'!$A$1:$AG$1961,5,0)</f>
        <v>ECUATORIANO(A)</v>
      </c>
      <c r="F772" s="20" t="str">
        <f>VLOOKUP(A772,'REPORTE'!$A$1:$AG$1961,18,0)</f>
        <v>M</v>
      </c>
      <c r="G772" s="20" t="str">
        <f>VLOOKUP(A772,'REPORTE'!$A$1:$AG$1961,6,0)</f>
        <v>NACIONAL</v>
      </c>
      <c r="H772" s="20" t="str">
        <f>VLOOKUP(A772,'REPORTE'!$A$1:$AG$1961,30,0)</f>
        <v>Secundaria</v>
      </c>
      <c r="I772" s="20" t="str">
        <f>VLOOKUP(A772,'REPORTE'!$A$1:$AG$1961,31,0)</f>
        <v>PICHINCHA</v>
      </c>
      <c r="J772" s="20" t="str">
        <f>VLOOKUP(A772,'REPORTE'!$A$1:$AG$1961,32,0)</f>
        <v>QUITO</v>
      </c>
      <c r="K772" s="20" t="str">
        <f>VLOOKUP(A772,'REPORTE'!$A$1:$AG$1961,33,0)</f>
        <v>CARCELEN</v>
      </c>
      <c r="L772" s="20" t="str">
        <f>VLOOKUP(K772,PROVINCIAS!$F$1:$G$1171,2,0)</f>
        <v>URBANA</v>
      </c>
      <c r="M772" s="20">
        <v>1000916</v>
      </c>
      <c r="N772" s="20" t="s">
        <v>15374</v>
      </c>
      <c r="O772" s="20"/>
      <c r="P772" s="20">
        <v>0.19</v>
      </c>
      <c r="Q772" s="20" t="s">
        <v>11150</v>
      </c>
      <c r="R772" s="20" t="s">
        <v>11150</v>
      </c>
      <c r="S772" s="20" t="s">
        <v>11150</v>
      </c>
      <c r="T772" s="20" t="s">
        <v>14616</v>
      </c>
      <c r="U772" s="20" t="s">
        <v>11150</v>
      </c>
      <c r="V772" s="20" t="s">
        <v>12078</v>
      </c>
      <c r="W772" s="20">
        <v>489.19</v>
      </c>
    </row>
    <row r="773" spans="1:23" x14ac:dyDescent="0.45">
      <c r="A773" s="20">
        <v>1000847</v>
      </c>
      <c r="B773" s="20" t="s">
        <v>9431</v>
      </c>
      <c r="C773" s="20" t="s">
        <v>14094</v>
      </c>
      <c r="D773" s="20">
        <v>1709775363</v>
      </c>
      <c r="E773" s="20" t="str">
        <f>VLOOKUP(A773,'REPORTE'!$A$1:$AG$1961,5,0)</f>
        <v>ECUATORIANO(A) INDIGENA</v>
      </c>
      <c r="F773" s="20" t="str">
        <f>VLOOKUP(A773,'REPORTE'!$A$1:$AG$1961,18,0)</f>
        <v>M</v>
      </c>
      <c r="G773" s="20" t="str">
        <f>VLOOKUP(A773,'REPORTE'!$A$1:$AG$1961,6,0)</f>
        <v>NACIONAL</v>
      </c>
      <c r="H773" s="20" t="str">
        <f>VLOOKUP(A773,'REPORTE'!$A$1:$AG$1961,30,0)</f>
        <v>Primaria</v>
      </c>
      <c r="I773" s="20" t="str">
        <f>VLOOKUP(A773,'REPORTE'!$A$1:$AG$1961,31,0)</f>
        <v>CHIMBORAZO</v>
      </c>
      <c r="J773" s="20" t="str">
        <f>VLOOKUP(A773,'REPORTE'!$A$1:$AG$1961,32,0)</f>
        <v>ALAUSI</v>
      </c>
      <c r="K773" s="20" t="str">
        <f>VLOOKUP(A773,'REPORTE'!$A$1:$AG$1961,33,0)</f>
        <v>TIXAN</v>
      </c>
      <c r="L773" s="20" t="str">
        <f>VLOOKUP(K773,PROVINCIAS!$F$1:$G$1171,2,0)</f>
        <v>RURAL</v>
      </c>
      <c r="M773" s="20">
        <v>1000917</v>
      </c>
      <c r="N773" s="20" t="s">
        <v>15374</v>
      </c>
      <c r="O773" s="20"/>
      <c r="P773" s="20">
        <v>58.27</v>
      </c>
      <c r="Q773" s="20" t="s">
        <v>11150</v>
      </c>
      <c r="R773" s="20" t="s">
        <v>11150</v>
      </c>
      <c r="S773" s="20" t="s">
        <v>11150</v>
      </c>
      <c r="T773" s="20" t="s">
        <v>11150</v>
      </c>
      <c r="U773" s="20" t="s">
        <v>11150</v>
      </c>
      <c r="V773" s="20" t="s">
        <v>11150</v>
      </c>
      <c r="W773" s="20">
        <v>58.27</v>
      </c>
    </row>
    <row r="774" spans="1:23" x14ac:dyDescent="0.45">
      <c r="A774" s="20">
        <v>1000848</v>
      </c>
      <c r="B774" s="20" t="s">
        <v>9431</v>
      </c>
      <c r="C774" s="20" t="s">
        <v>14095</v>
      </c>
      <c r="D774" s="20">
        <v>1725353500</v>
      </c>
      <c r="E774" s="20" t="str">
        <f>VLOOKUP(A774,'REPORTE'!$A$1:$AG$1961,5,0)</f>
        <v>ECUATORIANO(A)</v>
      </c>
      <c r="F774" s="20" t="str">
        <f>VLOOKUP(A774,'REPORTE'!$A$1:$AG$1961,18,0)</f>
        <v>F</v>
      </c>
      <c r="G774" s="20" t="str">
        <f>VLOOKUP(A774,'REPORTE'!$A$1:$AG$1961,6,0)</f>
        <v>NACIONAL</v>
      </c>
      <c r="H774" s="20" t="str">
        <f>VLOOKUP(A774,'REPORTE'!$A$1:$AG$1961,30,0)</f>
        <v>Ninguna</v>
      </c>
      <c r="I774" s="20" t="str">
        <f>VLOOKUP(A774,'REPORTE'!$A$1:$AG$1961,31,0)</f>
        <v>CHIMBORAZO</v>
      </c>
      <c r="J774" s="20" t="str">
        <f>VLOOKUP(A774,'REPORTE'!$A$1:$AG$1961,32,0)</f>
        <v>RIOBAMBA</v>
      </c>
      <c r="K774" s="20" t="str">
        <f>VLOOKUP(A774,'REPORTE'!$A$1:$AG$1961,33,0)</f>
        <v>FLORES</v>
      </c>
      <c r="L774" s="20" t="str">
        <f>VLOOKUP(K774,PROVINCIAS!$F$1:$G$1171,2,0)</f>
        <v>RURAL</v>
      </c>
      <c r="M774" s="20">
        <v>1000918</v>
      </c>
      <c r="N774" s="20" t="s">
        <v>15374</v>
      </c>
      <c r="O774" s="20"/>
      <c r="P774" s="20">
        <v>0.73</v>
      </c>
      <c r="Q774" s="20" t="s">
        <v>11150</v>
      </c>
      <c r="R774" s="20" t="s">
        <v>11150</v>
      </c>
      <c r="S774" s="20" t="s">
        <v>11150</v>
      </c>
      <c r="T774" s="20" t="s">
        <v>11150</v>
      </c>
      <c r="U774" s="20" t="s">
        <v>11150</v>
      </c>
      <c r="V774" s="20" t="s">
        <v>11150</v>
      </c>
      <c r="W774" s="20">
        <v>0.73</v>
      </c>
    </row>
    <row r="775" spans="1:23" x14ac:dyDescent="0.45">
      <c r="A775" s="20">
        <v>1000849</v>
      </c>
      <c r="B775" s="20" t="s">
        <v>9431</v>
      </c>
      <c r="C775" s="20" t="s">
        <v>9949</v>
      </c>
      <c r="D775" s="20">
        <v>201281714</v>
      </c>
      <c r="E775" s="20" t="str">
        <f>VLOOKUP(A775,'REPORTE'!$A$1:$AG$1961,5,0)</f>
        <v>ECUATORIANO(A)</v>
      </c>
      <c r="F775" s="20" t="str">
        <f>VLOOKUP(A775,'REPORTE'!$A$1:$AG$1961,18,0)</f>
        <v>F</v>
      </c>
      <c r="G775" s="20" t="str">
        <f>VLOOKUP(A775,'REPORTE'!$A$1:$AG$1961,6,0)</f>
        <v>NACIONAL</v>
      </c>
      <c r="H775" s="20" t="str">
        <f>VLOOKUP(A775,'REPORTE'!$A$1:$AG$1961,30,0)</f>
        <v>Primaria</v>
      </c>
      <c r="I775" s="20" t="str">
        <f>VLOOKUP(A775,'REPORTE'!$A$1:$AG$1961,31,0)</f>
        <v>BOLIVAR</v>
      </c>
      <c r="J775" s="20" t="str">
        <f>VLOOKUP(A775,'REPORTE'!$A$1:$AG$1961,32,0)</f>
        <v>CHILLANES</v>
      </c>
      <c r="K775" s="20" t="str">
        <f>VLOOKUP(A775,'REPORTE'!$A$1:$AG$1961,33,0)</f>
        <v>CHILLANES</v>
      </c>
      <c r="L775" s="20" t="str">
        <f>VLOOKUP(K775,PROVINCIAS!$F$1:$G$1171,2,0)</f>
        <v>URBANA</v>
      </c>
      <c r="M775" s="20">
        <v>1000919</v>
      </c>
      <c r="N775" s="20" t="s">
        <v>15374</v>
      </c>
      <c r="O775" s="20"/>
      <c r="P775" s="20">
        <v>0</v>
      </c>
      <c r="Q775" s="20" t="s">
        <v>11150</v>
      </c>
      <c r="R775" s="20" t="s">
        <v>11150</v>
      </c>
      <c r="S775" s="20" t="s">
        <v>11150</v>
      </c>
      <c r="T775" s="20" t="s">
        <v>11150</v>
      </c>
      <c r="U775" s="20" t="s">
        <v>11150</v>
      </c>
      <c r="V775" s="20" t="s">
        <v>11150</v>
      </c>
      <c r="W775" s="20">
        <v>0</v>
      </c>
    </row>
    <row r="776" spans="1:23" x14ac:dyDescent="0.45">
      <c r="A776" s="20">
        <v>1000850</v>
      </c>
      <c r="B776" s="20" t="s">
        <v>9431</v>
      </c>
      <c r="C776" s="20" t="s">
        <v>9769</v>
      </c>
      <c r="D776" s="20">
        <v>604834226</v>
      </c>
      <c r="E776" s="20" t="str">
        <f>VLOOKUP(A776,'REPORTE'!$A$1:$AG$1961,5,0)</f>
        <v>ECUATORIANO(A) INDIGENA</v>
      </c>
      <c r="F776" s="20" t="str">
        <f>VLOOKUP(A776,'REPORTE'!$A$1:$AG$1961,18,0)</f>
        <v>M</v>
      </c>
      <c r="G776" s="20" t="str">
        <f>VLOOKUP(A776,'REPORTE'!$A$1:$AG$1961,6,0)</f>
        <v>NACIONAL</v>
      </c>
      <c r="H776" s="20" t="str">
        <f>VLOOKUP(A776,'REPORTE'!$A$1:$AG$1961,30,0)</f>
        <v>Universitaria</v>
      </c>
      <c r="I776" s="20" t="str">
        <f>VLOOKUP(A776,'REPORTE'!$A$1:$AG$1961,31,0)</f>
        <v>CHIMBORAZO</v>
      </c>
      <c r="J776" s="20" t="str">
        <f>VLOOKUP(A776,'REPORTE'!$A$1:$AG$1961,32,0)</f>
        <v>GUAMOTE</v>
      </c>
      <c r="K776" s="20" t="str">
        <f>VLOOKUP(A776,'REPORTE'!$A$1:$AG$1961,33,0)</f>
        <v>PALMIRA</v>
      </c>
      <c r="L776" s="20" t="str">
        <f>VLOOKUP(K776,PROVINCIAS!$F$1:$G$1171,2,0)</f>
        <v>RURAL</v>
      </c>
      <c r="M776" s="20">
        <v>1000920</v>
      </c>
      <c r="N776" s="20" t="s">
        <v>15374</v>
      </c>
      <c r="O776" s="20"/>
      <c r="P776" s="20">
        <v>0</v>
      </c>
      <c r="Q776" s="20" t="s">
        <v>11150</v>
      </c>
      <c r="R776" s="20" t="s">
        <v>11150</v>
      </c>
      <c r="S776" s="20" t="s">
        <v>11150</v>
      </c>
      <c r="T776" s="20" t="s">
        <v>11150</v>
      </c>
      <c r="U776" s="20" t="s">
        <v>11150</v>
      </c>
      <c r="V776" s="20" t="s">
        <v>11150</v>
      </c>
      <c r="W776" s="20">
        <v>0</v>
      </c>
    </row>
    <row r="777" spans="1:23" x14ac:dyDescent="0.45">
      <c r="A777" s="20">
        <v>1000851</v>
      </c>
      <c r="B777" s="20" t="s">
        <v>9431</v>
      </c>
      <c r="C777" s="20" t="s">
        <v>10215</v>
      </c>
      <c r="D777" s="20">
        <v>603783473</v>
      </c>
      <c r="E777" s="20" t="str">
        <f>VLOOKUP(A777,'REPORTE'!$A$1:$AG$1961,5,0)</f>
        <v>ECUATORIANO(A) INDIGENA</v>
      </c>
      <c r="F777" s="20" t="str">
        <f>VLOOKUP(A777,'REPORTE'!$A$1:$AG$1961,18,0)</f>
        <v>F</v>
      </c>
      <c r="G777" s="20" t="str">
        <f>VLOOKUP(A777,'REPORTE'!$A$1:$AG$1961,6,0)</f>
        <v>NACIONAL</v>
      </c>
      <c r="H777" s="20" t="str">
        <f>VLOOKUP(A777,'REPORTE'!$A$1:$AG$1961,30,0)</f>
        <v>Primaria</v>
      </c>
      <c r="I777" s="20" t="str">
        <f>VLOOKUP(A777,'REPORTE'!$A$1:$AG$1961,31,0)</f>
        <v>CHIMBORAZO</v>
      </c>
      <c r="J777" s="20" t="str">
        <f>VLOOKUP(A777,'REPORTE'!$A$1:$AG$1961,32,0)</f>
        <v>RIOBAMBA</v>
      </c>
      <c r="K777" s="20" t="str">
        <f>VLOOKUP(A777,'REPORTE'!$A$1:$AG$1961,33,0)</f>
        <v>CACHA (CAB EN MACHANGARA)</v>
      </c>
      <c r="L777" s="20" t="str">
        <f>VLOOKUP(K777,PROVINCIAS!$F$1:$G$1171,2,0)</f>
        <v>RURAL</v>
      </c>
      <c r="M777" s="20">
        <v>1000921</v>
      </c>
      <c r="N777" s="20" t="s">
        <v>15374</v>
      </c>
      <c r="O777" s="20"/>
      <c r="P777" s="20">
        <v>0.09</v>
      </c>
      <c r="Q777" s="20" t="s">
        <v>11150</v>
      </c>
      <c r="R777" s="20" t="s">
        <v>11150</v>
      </c>
      <c r="S777" s="20" t="s">
        <v>11150</v>
      </c>
      <c r="T777" s="20" t="s">
        <v>13697</v>
      </c>
      <c r="U777" s="20" t="s">
        <v>11150</v>
      </c>
      <c r="V777" s="20" t="s">
        <v>11150</v>
      </c>
      <c r="W777" s="20">
        <v>250.09</v>
      </c>
    </row>
    <row r="778" spans="1:23" x14ac:dyDescent="0.45">
      <c r="A778" s="20">
        <v>1000852</v>
      </c>
      <c r="B778" s="20" t="s">
        <v>9431</v>
      </c>
      <c r="C778" s="20" t="s">
        <v>14096</v>
      </c>
      <c r="D778" s="20">
        <v>1718048968</v>
      </c>
      <c r="E778" s="20" t="str">
        <f>VLOOKUP(A778,'REPORTE'!$A$1:$AG$1961,5,0)</f>
        <v>ECUATORIANO(A)</v>
      </c>
      <c r="F778" s="20" t="str">
        <f>VLOOKUP(A778,'REPORTE'!$A$1:$AG$1961,18,0)</f>
        <v>F</v>
      </c>
      <c r="G778" s="20" t="str">
        <f>VLOOKUP(A778,'REPORTE'!$A$1:$AG$1961,6,0)</f>
        <v>NACIONAL</v>
      </c>
      <c r="H778" s="20" t="str">
        <f>VLOOKUP(A778,'REPORTE'!$A$1:$AG$1961,30,0)</f>
        <v>Primaria</v>
      </c>
      <c r="I778" s="20" t="str">
        <f>VLOOKUP(A778,'REPORTE'!$A$1:$AG$1961,31,0)</f>
        <v>CHIMBORAZO</v>
      </c>
      <c r="J778" s="20" t="str">
        <f>VLOOKUP(A778,'REPORTE'!$A$1:$AG$1961,32,0)</f>
        <v>RIOBAMBA</v>
      </c>
      <c r="K778" s="20" t="str">
        <f>VLOOKUP(A778,'REPORTE'!$A$1:$AG$1961,33,0)</f>
        <v>SAN JUAN</v>
      </c>
      <c r="L778" s="20" t="str">
        <f>VLOOKUP(K778,PROVINCIAS!$F$1:$G$1171,2,0)</f>
        <v>RURAL</v>
      </c>
      <c r="M778" s="20">
        <v>1000922</v>
      </c>
      <c r="N778" s="20" t="s">
        <v>15374</v>
      </c>
      <c r="O778" s="20"/>
      <c r="P778" s="20">
        <v>2</v>
      </c>
      <c r="Q778" s="20" t="s">
        <v>11150</v>
      </c>
      <c r="R778" s="20" t="s">
        <v>11150</v>
      </c>
      <c r="S778" s="20" t="s">
        <v>11150</v>
      </c>
      <c r="T778" s="20" t="s">
        <v>11150</v>
      </c>
      <c r="U778" s="20" t="s">
        <v>11150</v>
      </c>
      <c r="V778" s="20" t="s">
        <v>11150</v>
      </c>
      <c r="W778" s="20">
        <v>2</v>
      </c>
    </row>
    <row r="779" spans="1:23" x14ac:dyDescent="0.45">
      <c r="A779" s="20">
        <v>1000853</v>
      </c>
      <c r="B779" s="20" t="s">
        <v>9431</v>
      </c>
      <c r="C779" s="20" t="s">
        <v>14097</v>
      </c>
      <c r="D779" s="20">
        <v>602504607</v>
      </c>
      <c r="E779" s="20" t="str">
        <f>VLOOKUP(A779,'REPORTE'!$A$1:$AG$1961,5,0)</f>
        <v>ECUATORIANO(A)</v>
      </c>
      <c r="F779" s="20" t="str">
        <f>VLOOKUP(A779,'REPORTE'!$A$1:$AG$1961,18,0)</f>
        <v>M</v>
      </c>
      <c r="G779" s="20" t="str">
        <f>VLOOKUP(A779,'REPORTE'!$A$1:$AG$1961,6,0)</f>
        <v>NACIONAL</v>
      </c>
      <c r="H779" s="20" t="str">
        <f>VLOOKUP(A779,'REPORTE'!$A$1:$AG$1961,30,0)</f>
        <v>Secundaria</v>
      </c>
      <c r="I779" s="20" t="str">
        <f>VLOOKUP(A779,'REPORTE'!$A$1:$AG$1961,31,0)</f>
        <v>CHIMBORAZO</v>
      </c>
      <c r="J779" s="20" t="str">
        <f>VLOOKUP(A779,'REPORTE'!$A$1:$AG$1961,32,0)</f>
        <v>COLTA</v>
      </c>
      <c r="K779" s="20" t="str">
        <f>VLOOKUP(A779,'REPORTE'!$A$1:$AG$1961,33,0)</f>
        <v>CAJABAMBA</v>
      </c>
      <c r="L779" s="20" t="str">
        <f>VLOOKUP(K779,PROVINCIAS!$F$1:$G$1171,2,0)</f>
        <v>URBANA</v>
      </c>
      <c r="M779" s="20">
        <v>1000923</v>
      </c>
      <c r="N779" s="20" t="s">
        <v>15374</v>
      </c>
      <c r="O779" s="20"/>
      <c r="P779" s="20">
        <v>5.81</v>
      </c>
      <c r="Q779" s="20" t="s">
        <v>11150</v>
      </c>
      <c r="R779" s="20" t="s">
        <v>11150</v>
      </c>
      <c r="S779" s="20" t="s">
        <v>11150</v>
      </c>
      <c r="T779" s="20" t="s">
        <v>11150</v>
      </c>
      <c r="U779" s="20" t="s">
        <v>11150</v>
      </c>
      <c r="V779" s="20" t="s">
        <v>11150</v>
      </c>
      <c r="W779" s="20">
        <v>5.81</v>
      </c>
    </row>
    <row r="780" spans="1:23" x14ac:dyDescent="0.45">
      <c r="A780" s="20">
        <v>1000854</v>
      </c>
      <c r="B780" s="20" t="s">
        <v>9431</v>
      </c>
      <c r="C780" s="20" t="s">
        <v>14098</v>
      </c>
      <c r="D780" s="20">
        <v>1711298040</v>
      </c>
      <c r="E780" s="20" t="str">
        <f>VLOOKUP(A780,'REPORTE'!$A$1:$AG$1961,5,0)</f>
        <v>ECUATORIANO(A)</v>
      </c>
      <c r="F780" s="20" t="str">
        <f>VLOOKUP(A780,'REPORTE'!$A$1:$AG$1961,18,0)</f>
        <v>M</v>
      </c>
      <c r="G780" s="20" t="str">
        <f>VLOOKUP(A780,'REPORTE'!$A$1:$AG$1961,6,0)</f>
        <v>NACIONAL</v>
      </c>
      <c r="H780" s="20" t="str">
        <f>VLOOKUP(A780,'REPORTE'!$A$1:$AG$1961,30,0)</f>
        <v>Primaria</v>
      </c>
      <c r="I780" s="20" t="str">
        <f>VLOOKUP(A780,'REPORTE'!$A$1:$AG$1961,31,0)</f>
        <v>PICHINCHA</v>
      </c>
      <c r="J780" s="20" t="str">
        <f>VLOOKUP(A780,'REPORTE'!$A$1:$AG$1961,32,0)</f>
        <v>QUITO</v>
      </c>
      <c r="K780" s="20" t="str">
        <f>VLOOKUP(A780,'REPORTE'!$A$1:$AG$1961,33,0)</f>
        <v>GONZALEZ SUAREZ</v>
      </c>
      <c r="L780" s="20" t="str">
        <f>VLOOKUP(K780,PROVINCIAS!$F$1:$G$1171,2,0)</f>
        <v>URBANA</v>
      </c>
      <c r="M780" s="20">
        <v>1000924</v>
      </c>
      <c r="N780" s="20" t="s">
        <v>15374</v>
      </c>
      <c r="O780" s="20"/>
      <c r="P780" s="20">
        <v>1</v>
      </c>
      <c r="Q780" s="20" t="s">
        <v>11150</v>
      </c>
      <c r="R780" s="20" t="s">
        <v>11150</v>
      </c>
      <c r="S780" s="20" t="s">
        <v>11150</v>
      </c>
      <c r="T780" s="20" t="s">
        <v>11150</v>
      </c>
      <c r="U780" s="20" t="s">
        <v>11150</v>
      </c>
      <c r="V780" s="20" t="s">
        <v>11150</v>
      </c>
      <c r="W780" s="20">
        <v>1</v>
      </c>
    </row>
    <row r="781" spans="1:23" x14ac:dyDescent="0.45">
      <c r="A781" s="20">
        <v>1000855</v>
      </c>
      <c r="B781" s="20" t="s">
        <v>9431</v>
      </c>
      <c r="C781" s="20" t="s">
        <v>10344</v>
      </c>
      <c r="D781" s="20">
        <v>1712139961</v>
      </c>
      <c r="E781" s="20" t="str">
        <f>VLOOKUP(A781,'REPORTE'!$A$1:$AG$1961,5,0)</f>
        <v>ECUATORIANO(A)</v>
      </c>
      <c r="F781" s="20" t="str">
        <f>VLOOKUP(A781,'REPORTE'!$A$1:$AG$1961,18,0)</f>
        <v>F</v>
      </c>
      <c r="G781" s="20" t="str">
        <f>VLOOKUP(A781,'REPORTE'!$A$1:$AG$1961,6,0)</f>
        <v>NACIONAL</v>
      </c>
      <c r="H781" s="20" t="str">
        <f>VLOOKUP(A781,'REPORTE'!$A$1:$AG$1961,30,0)</f>
        <v>Primaria</v>
      </c>
      <c r="I781" s="20" t="str">
        <f>VLOOKUP(A781,'REPORTE'!$A$1:$AG$1961,31,0)</f>
        <v>PICHINCHA</v>
      </c>
      <c r="J781" s="20" t="str">
        <f>VLOOKUP(A781,'REPORTE'!$A$1:$AG$1961,32,0)</f>
        <v>QUITO</v>
      </c>
      <c r="K781" s="20" t="str">
        <f>VLOOKUP(A781,'REPORTE'!$A$1:$AG$1961,33,0)</f>
        <v>COCHAPAMBA</v>
      </c>
      <c r="L781" s="20" t="str">
        <f>VLOOKUP(K781,PROVINCIAS!$F$1:$G$1171,2,0)</f>
        <v>RURAL</v>
      </c>
      <c r="M781" s="20">
        <v>1000925</v>
      </c>
      <c r="N781" s="20" t="s">
        <v>15374</v>
      </c>
      <c r="O781" s="20"/>
      <c r="P781" s="20">
        <v>0.53</v>
      </c>
      <c r="Q781" s="20" t="s">
        <v>11150</v>
      </c>
      <c r="R781" s="20" t="s">
        <v>11150</v>
      </c>
      <c r="S781" s="20" t="s">
        <v>11150</v>
      </c>
      <c r="T781" s="20" t="s">
        <v>12380</v>
      </c>
      <c r="U781" s="20" t="s">
        <v>11150</v>
      </c>
      <c r="V781" s="20" t="s">
        <v>11150</v>
      </c>
      <c r="W781" s="20">
        <v>50.53</v>
      </c>
    </row>
    <row r="782" spans="1:23" x14ac:dyDescent="0.45">
      <c r="A782" s="20">
        <v>1000856</v>
      </c>
      <c r="B782" s="20" t="s">
        <v>9431</v>
      </c>
      <c r="C782" s="20" t="s">
        <v>10313</v>
      </c>
      <c r="D782" s="20">
        <v>1711532075</v>
      </c>
      <c r="E782" s="20" t="str">
        <f>VLOOKUP(A782,'REPORTE'!$A$1:$AG$1961,5,0)</f>
        <v>ECUATORIANO(A)</v>
      </c>
      <c r="F782" s="20" t="str">
        <f>VLOOKUP(A782,'REPORTE'!$A$1:$AG$1961,18,0)</f>
        <v>F</v>
      </c>
      <c r="G782" s="20" t="str">
        <f>VLOOKUP(A782,'REPORTE'!$A$1:$AG$1961,6,0)</f>
        <v>NACIONAL</v>
      </c>
      <c r="H782" s="20" t="str">
        <f>VLOOKUP(A782,'REPORTE'!$A$1:$AG$1961,30,0)</f>
        <v>Secundaria</v>
      </c>
      <c r="I782" s="20" t="str">
        <f>VLOOKUP(A782,'REPORTE'!$A$1:$AG$1961,31,0)</f>
        <v>COTOPAXI</v>
      </c>
      <c r="J782" s="20" t="str">
        <f>VLOOKUP(A782,'REPORTE'!$A$1:$AG$1961,32,0)</f>
        <v>LATACUNGA</v>
      </c>
      <c r="K782" s="20" t="str">
        <f>VLOOKUP(A782,'REPORTE'!$A$1:$AG$1961,33,0)</f>
        <v>LA MATRIZ</v>
      </c>
      <c r="L782" s="20" t="str">
        <f>VLOOKUP(K782,PROVINCIAS!$F$1:$G$1171,2,0)</f>
        <v>URBANA</v>
      </c>
      <c r="M782" s="20">
        <v>1000926</v>
      </c>
      <c r="N782" s="20" t="s">
        <v>15374</v>
      </c>
      <c r="O782" s="20"/>
      <c r="P782" s="20">
        <v>25.46</v>
      </c>
      <c r="Q782" s="20" t="s">
        <v>11150</v>
      </c>
      <c r="R782" s="20" t="s">
        <v>11150</v>
      </c>
      <c r="S782" s="20" t="s">
        <v>11150</v>
      </c>
      <c r="T782" s="20" t="s">
        <v>13703</v>
      </c>
      <c r="U782" s="20" t="s">
        <v>11150</v>
      </c>
      <c r="V782" s="20" t="s">
        <v>11150</v>
      </c>
      <c r="W782" s="20">
        <v>225.46</v>
      </c>
    </row>
    <row r="783" spans="1:23" x14ac:dyDescent="0.45">
      <c r="A783" s="20">
        <v>1000857</v>
      </c>
      <c r="B783" s="20" t="s">
        <v>9431</v>
      </c>
      <c r="C783" s="20" t="s">
        <v>14099</v>
      </c>
      <c r="D783" s="20">
        <v>1722244017</v>
      </c>
      <c r="E783" s="20" t="str">
        <f>VLOOKUP(A783,'REPORTE'!$A$1:$AG$1961,5,0)</f>
        <v>ECUATORIANO(A)</v>
      </c>
      <c r="F783" s="20" t="str">
        <f>VLOOKUP(A783,'REPORTE'!$A$1:$AG$1961,18,0)</f>
        <v>M</v>
      </c>
      <c r="G783" s="20" t="str">
        <f>VLOOKUP(A783,'REPORTE'!$A$1:$AG$1961,6,0)</f>
        <v>NACIONAL</v>
      </c>
      <c r="H783" s="20" t="str">
        <f>VLOOKUP(A783,'REPORTE'!$A$1:$AG$1961,30,0)</f>
        <v>Secundaria</v>
      </c>
      <c r="I783" s="20" t="str">
        <f>VLOOKUP(A783,'REPORTE'!$A$1:$AG$1961,31,0)</f>
        <v>GUAYAS</v>
      </c>
      <c r="J783" s="20" t="str">
        <f>VLOOKUP(A783,'REPORTE'!$A$1:$AG$1961,32,0)</f>
        <v>GUAYAQUIL</v>
      </c>
      <c r="K783" s="20" t="str">
        <f>VLOOKUP(A783,'REPORTE'!$A$1:$AG$1961,33,0)</f>
        <v>CARBO (CONCEPCION)</v>
      </c>
      <c r="L783" s="20" t="str">
        <f>VLOOKUP(K783,PROVINCIAS!$F$1:$G$1171,2,0)</f>
        <v>URBANA</v>
      </c>
      <c r="M783" s="20">
        <v>1000927</v>
      </c>
      <c r="N783" s="20" t="s">
        <v>15374</v>
      </c>
      <c r="O783" s="20"/>
      <c r="P783" s="20">
        <v>7</v>
      </c>
      <c r="Q783" s="20" t="s">
        <v>11150</v>
      </c>
      <c r="R783" s="20" t="s">
        <v>11150</v>
      </c>
      <c r="S783" s="20" t="s">
        <v>11150</v>
      </c>
      <c r="T783" s="20" t="s">
        <v>11150</v>
      </c>
      <c r="U783" s="20" t="s">
        <v>11150</v>
      </c>
      <c r="V783" s="20" t="s">
        <v>11150</v>
      </c>
      <c r="W783" s="20">
        <v>7</v>
      </c>
    </row>
    <row r="784" spans="1:23" x14ac:dyDescent="0.45">
      <c r="A784" s="20">
        <v>1000858</v>
      </c>
      <c r="B784" s="20" t="s">
        <v>9431</v>
      </c>
      <c r="C784" s="20" t="s">
        <v>14100</v>
      </c>
      <c r="D784" s="20">
        <v>1751531060</v>
      </c>
      <c r="E784" s="20" t="str">
        <f>VLOOKUP(A784,'REPORTE'!$A$1:$AG$1961,5,0)</f>
        <v>ECUATORIANO(A)</v>
      </c>
      <c r="F784" s="20" t="str">
        <f>VLOOKUP(A784,'REPORTE'!$A$1:$AG$1961,18,0)</f>
        <v>F</v>
      </c>
      <c r="G784" s="20" t="str">
        <f>VLOOKUP(A784,'REPORTE'!$A$1:$AG$1961,6,0)</f>
        <v>NACIONAL</v>
      </c>
      <c r="H784" s="20" t="str">
        <f>VLOOKUP(A784,'REPORTE'!$A$1:$AG$1961,30,0)</f>
        <v>Ninguna</v>
      </c>
      <c r="I784" s="20" t="str">
        <f>VLOOKUP(A784,'REPORTE'!$A$1:$AG$1961,31,0)</f>
        <v>PICHINCHA</v>
      </c>
      <c r="J784" s="20" t="str">
        <f>VLOOKUP(A784,'REPORTE'!$A$1:$AG$1961,32,0)</f>
        <v>QUITO</v>
      </c>
      <c r="K784" s="20" t="str">
        <f>VLOOKUP(A784,'REPORTE'!$A$1:$AG$1961,33,0)</f>
        <v>CHILLOGALLO</v>
      </c>
      <c r="L784" s="20" t="str">
        <f>VLOOKUP(K784,PROVINCIAS!$F$1:$G$1171,2,0)</f>
        <v>URBANA</v>
      </c>
      <c r="M784" s="20">
        <v>1000928</v>
      </c>
      <c r="N784" s="20" t="s">
        <v>15374</v>
      </c>
      <c r="O784" s="20"/>
      <c r="P784" s="20">
        <v>175.39</v>
      </c>
      <c r="Q784" s="20" t="s">
        <v>11150</v>
      </c>
      <c r="R784" s="20" t="s">
        <v>11150</v>
      </c>
      <c r="S784" s="20" t="s">
        <v>11150</v>
      </c>
      <c r="T784" s="20" t="s">
        <v>11150</v>
      </c>
      <c r="U784" s="20" t="s">
        <v>11150</v>
      </c>
      <c r="V784" s="20" t="s">
        <v>12078</v>
      </c>
      <c r="W784" s="20">
        <v>175.39</v>
      </c>
    </row>
    <row r="785" spans="1:23" x14ac:dyDescent="0.45">
      <c r="A785" s="20">
        <v>1000859</v>
      </c>
      <c r="B785" s="20" t="s">
        <v>9431</v>
      </c>
      <c r="C785" s="20" t="s">
        <v>14101</v>
      </c>
      <c r="D785" s="20">
        <v>604482307</v>
      </c>
      <c r="E785" s="20" t="str">
        <f>VLOOKUP(A785,'REPORTE'!$A$1:$AG$1961,5,0)</f>
        <v>ECUATORIANO(A) INDIGENA</v>
      </c>
      <c r="F785" s="20" t="str">
        <f>VLOOKUP(A785,'REPORTE'!$A$1:$AG$1961,18,0)</f>
        <v>M</v>
      </c>
      <c r="G785" s="20" t="str">
        <f>VLOOKUP(A785,'REPORTE'!$A$1:$AG$1961,6,0)</f>
        <v>NACIONAL</v>
      </c>
      <c r="H785" s="20" t="str">
        <f>VLOOKUP(A785,'REPORTE'!$A$1:$AG$1961,30,0)</f>
        <v>Secundaria</v>
      </c>
      <c r="I785" s="20" t="str">
        <f>VLOOKUP(A785,'REPORTE'!$A$1:$AG$1961,31,0)</f>
        <v>CHIMBORAZO</v>
      </c>
      <c r="J785" s="20" t="str">
        <f>VLOOKUP(A785,'REPORTE'!$A$1:$AG$1961,32,0)</f>
        <v>ALAUSI</v>
      </c>
      <c r="K785" s="20" t="str">
        <f>VLOOKUP(A785,'REPORTE'!$A$1:$AG$1961,33,0)</f>
        <v>TIXAN</v>
      </c>
      <c r="L785" s="20" t="str">
        <f>VLOOKUP(K785,PROVINCIAS!$F$1:$G$1171,2,0)</f>
        <v>RURAL</v>
      </c>
      <c r="M785" s="20">
        <v>1000929</v>
      </c>
      <c r="N785" s="20" t="s">
        <v>15374</v>
      </c>
      <c r="O785" s="20"/>
      <c r="P785" s="20">
        <v>3.02</v>
      </c>
      <c r="Q785" s="20" t="s">
        <v>11150</v>
      </c>
      <c r="R785" s="20" t="s">
        <v>11150</v>
      </c>
      <c r="S785" s="20" t="s">
        <v>11150</v>
      </c>
      <c r="T785" s="20" t="s">
        <v>11150</v>
      </c>
      <c r="U785" s="20" t="s">
        <v>11150</v>
      </c>
      <c r="V785" s="20" t="s">
        <v>11150</v>
      </c>
      <c r="W785" s="20">
        <v>3.02</v>
      </c>
    </row>
    <row r="786" spans="1:23" x14ac:dyDescent="0.45">
      <c r="A786" s="20">
        <v>1000860</v>
      </c>
      <c r="B786" s="20" t="s">
        <v>9431</v>
      </c>
      <c r="C786" s="20" t="s">
        <v>10418</v>
      </c>
      <c r="D786" s="20">
        <v>1723880389</v>
      </c>
      <c r="E786" s="20" t="str">
        <f>VLOOKUP(A786,'REPORTE'!$A$1:$AG$1961,5,0)</f>
        <v>ECUATORIANO(A)</v>
      </c>
      <c r="F786" s="20" t="str">
        <f>VLOOKUP(A786,'REPORTE'!$A$1:$AG$1961,18,0)</f>
        <v>F</v>
      </c>
      <c r="G786" s="20" t="str">
        <f>VLOOKUP(A786,'REPORTE'!$A$1:$AG$1961,6,0)</f>
        <v>NACIONAL</v>
      </c>
      <c r="H786" s="20" t="str">
        <f>VLOOKUP(A786,'REPORTE'!$A$1:$AG$1961,30,0)</f>
        <v>Secundaria</v>
      </c>
      <c r="I786" s="20" t="str">
        <f>VLOOKUP(A786,'REPORTE'!$A$1:$AG$1961,31,0)</f>
        <v>PICHINCHA</v>
      </c>
      <c r="J786" s="20" t="str">
        <f>VLOOKUP(A786,'REPORTE'!$A$1:$AG$1961,32,0)</f>
        <v>QUITO</v>
      </c>
      <c r="K786" s="20" t="str">
        <f>VLOOKUP(A786,'REPORTE'!$A$1:$AG$1961,33,0)</f>
        <v>POMASQUI</v>
      </c>
      <c r="L786" s="20" t="str">
        <f>VLOOKUP(K786,PROVINCIAS!$F$1:$G$1171,2,0)</f>
        <v>RURAL</v>
      </c>
      <c r="M786" s="20">
        <v>1000930</v>
      </c>
      <c r="N786" s="20" t="s">
        <v>15374</v>
      </c>
      <c r="O786" s="20"/>
      <c r="P786" s="20">
        <v>1197.58</v>
      </c>
      <c r="Q786" s="20" t="s">
        <v>11150</v>
      </c>
      <c r="R786" s="20" t="s">
        <v>11150</v>
      </c>
      <c r="S786" s="20" t="s">
        <v>11150</v>
      </c>
      <c r="T786" s="20" t="s">
        <v>11150</v>
      </c>
      <c r="U786" s="20" t="s">
        <v>11150</v>
      </c>
      <c r="V786" s="20" t="s">
        <v>12111</v>
      </c>
      <c r="W786" s="20">
        <v>1197.58</v>
      </c>
    </row>
    <row r="787" spans="1:23" x14ac:dyDescent="0.45">
      <c r="A787" s="20">
        <v>1000861</v>
      </c>
      <c r="B787" s="20" t="s">
        <v>9431</v>
      </c>
      <c r="C787" s="20" t="s">
        <v>14103</v>
      </c>
      <c r="D787" s="20">
        <v>1717643595</v>
      </c>
      <c r="E787" s="20" t="str">
        <f>VLOOKUP(A787,'REPORTE'!$A$1:$AG$1961,5,0)</f>
        <v>ECUATORIANO(A)</v>
      </c>
      <c r="F787" s="20" t="str">
        <f>VLOOKUP(A787,'REPORTE'!$A$1:$AG$1961,18,0)</f>
        <v>M</v>
      </c>
      <c r="G787" s="20" t="str">
        <f>VLOOKUP(A787,'REPORTE'!$A$1:$AG$1961,6,0)</f>
        <v>NACIONAL</v>
      </c>
      <c r="H787" s="20" t="str">
        <f>VLOOKUP(A787,'REPORTE'!$A$1:$AG$1961,30,0)</f>
        <v>Primaria</v>
      </c>
      <c r="I787" s="20" t="str">
        <f>VLOOKUP(A787,'REPORTE'!$A$1:$AG$1961,31,0)</f>
        <v>PICHINCHA</v>
      </c>
      <c r="J787" s="20" t="str">
        <f>VLOOKUP(A787,'REPORTE'!$A$1:$AG$1961,32,0)</f>
        <v>QUITO</v>
      </c>
      <c r="K787" s="20" t="str">
        <f>VLOOKUP(A787,'REPORTE'!$A$1:$AG$1961,33,0)</f>
        <v>COTOCOLLAO</v>
      </c>
      <c r="L787" s="20" t="str">
        <f>VLOOKUP(K787,PROVINCIAS!$F$1:$G$1171,2,0)</f>
        <v>URBANA</v>
      </c>
      <c r="M787" s="20">
        <v>1000931</v>
      </c>
      <c r="N787" s="20" t="s">
        <v>15374</v>
      </c>
      <c r="O787" s="20"/>
      <c r="P787" s="20">
        <v>48.17</v>
      </c>
      <c r="Q787" s="20" t="s">
        <v>11150</v>
      </c>
      <c r="R787" s="20" t="s">
        <v>11150</v>
      </c>
      <c r="S787" s="20" t="s">
        <v>11150</v>
      </c>
      <c r="T787" s="20" t="s">
        <v>11150</v>
      </c>
      <c r="U787" s="20" t="s">
        <v>11150</v>
      </c>
      <c r="V787" s="20" t="s">
        <v>11150</v>
      </c>
      <c r="W787" s="20">
        <v>48.17</v>
      </c>
    </row>
    <row r="788" spans="1:23" x14ac:dyDescent="0.45">
      <c r="A788" s="20">
        <v>1000862</v>
      </c>
      <c r="B788" s="20" t="s">
        <v>9431</v>
      </c>
      <c r="C788" s="20" t="s">
        <v>14104</v>
      </c>
      <c r="D788" s="20">
        <v>603967290</v>
      </c>
      <c r="E788" s="20" t="str">
        <f>VLOOKUP(A788,'REPORTE'!$A$1:$AG$1961,5,0)</f>
        <v>ECUATORIANO(A)</v>
      </c>
      <c r="F788" s="20" t="str">
        <f>VLOOKUP(A788,'REPORTE'!$A$1:$AG$1961,18,0)</f>
        <v>F</v>
      </c>
      <c r="G788" s="20" t="str">
        <f>VLOOKUP(A788,'REPORTE'!$A$1:$AG$1961,6,0)</f>
        <v>NACIONAL</v>
      </c>
      <c r="H788" s="20" t="str">
        <f>VLOOKUP(A788,'REPORTE'!$A$1:$AG$1961,30,0)</f>
        <v>Secundaria</v>
      </c>
      <c r="I788" s="20" t="str">
        <f>VLOOKUP(A788,'REPORTE'!$A$1:$AG$1961,31,0)</f>
        <v>CHIMBORAZO</v>
      </c>
      <c r="J788" s="20" t="str">
        <f>VLOOKUP(A788,'REPORTE'!$A$1:$AG$1961,32,0)</f>
        <v>RIOBAMBA</v>
      </c>
      <c r="K788" s="20" t="str">
        <f>VLOOKUP(A788,'REPORTE'!$A$1:$AG$1961,33,0)</f>
        <v>VELOZ</v>
      </c>
      <c r="L788" s="20" t="str">
        <f>VLOOKUP(K788,PROVINCIAS!$F$1:$G$1171,2,0)</f>
        <v>URBANA</v>
      </c>
      <c r="M788" s="20">
        <v>1000932</v>
      </c>
      <c r="N788" s="20" t="s">
        <v>15374</v>
      </c>
      <c r="O788" s="20"/>
      <c r="P788" s="20">
        <v>3</v>
      </c>
      <c r="Q788" s="20" t="s">
        <v>11150</v>
      </c>
      <c r="R788" s="20" t="s">
        <v>11150</v>
      </c>
      <c r="S788" s="20" t="s">
        <v>11150</v>
      </c>
      <c r="T788" s="20" t="s">
        <v>11150</v>
      </c>
      <c r="U788" s="20" t="s">
        <v>11150</v>
      </c>
      <c r="V788" s="20" t="s">
        <v>11150</v>
      </c>
      <c r="W788" s="20">
        <v>3</v>
      </c>
    </row>
    <row r="789" spans="1:23" x14ac:dyDescent="0.45">
      <c r="A789" s="20">
        <v>1000863</v>
      </c>
      <c r="B789" s="20" t="s">
        <v>9431</v>
      </c>
      <c r="C789" s="20" t="s">
        <v>14105</v>
      </c>
      <c r="D789" s="20">
        <v>1722827563</v>
      </c>
      <c r="E789" s="20" t="str">
        <f>VLOOKUP(A789,'REPORTE'!$A$1:$AG$1961,5,0)</f>
        <v>ECUATORIANO(A)</v>
      </c>
      <c r="F789" s="20" t="str">
        <f>VLOOKUP(A789,'REPORTE'!$A$1:$AG$1961,18,0)</f>
        <v>M</v>
      </c>
      <c r="G789" s="20" t="str">
        <f>VLOOKUP(A789,'REPORTE'!$A$1:$AG$1961,6,0)</f>
        <v>NACIONAL</v>
      </c>
      <c r="H789" s="20" t="str">
        <f>VLOOKUP(A789,'REPORTE'!$A$1:$AG$1961,30,0)</f>
        <v>Primaria</v>
      </c>
      <c r="I789" s="20" t="str">
        <f>VLOOKUP(A789,'REPORTE'!$A$1:$AG$1961,31,0)</f>
        <v>PICHINCHA</v>
      </c>
      <c r="J789" s="20" t="str">
        <f>VLOOKUP(A789,'REPORTE'!$A$1:$AG$1961,32,0)</f>
        <v>QUITO</v>
      </c>
      <c r="K789" s="20" t="str">
        <f>VLOOKUP(A789,'REPORTE'!$A$1:$AG$1961,33,0)</f>
        <v>LLANO CHICO</v>
      </c>
      <c r="L789" s="20" t="str">
        <f>VLOOKUP(K789,PROVINCIAS!$F$1:$G$1171,2,0)</f>
        <v>RURAL</v>
      </c>
      <c r="M789" s="20">
        <v>1000933</v>
      </c>
      <c r="N789" s="20" t="s">
        <v>15374</v>
      </c>
      <c r="O789" s="20"/>
      <c r="P789" s="20">
        <v>3</v>
      </c>
      <c r="Q789" s="20" t="s">
        <v>11150</v>
      </c>
      <c r="R789" s="20" t="s">
        <v>11150</v>
      </c>
      <c r="S789" s="20" t="s">
        <v>11150</v>
      </c>
      <c r="T789" s="20" t="s">
        <v>11150</v>
      </c>
      <c r="U789" s="20" t="s">
        <v>11150</v>
      </c>
      <c r="V789" s="20" t="s">
        <v>11150</v>
      </c>
      <c r="W789" s="20">
        <v>3</v>
      </c>
    </row>
    <row r="790" spans="1:23" x14ac:dyDescent="0.45">
      <c r="A790" s="20">
        <v>1000864</v>
      </c>
      <c r="B790" s="20" t="s">
        <v>9431</v>
      </c>
      <c r="C790" s="20" t="s">
        <v>9853</v>
      </c>
      <c r="D790" s="20">
        <v>1711658664</v>
      </c>
      <c r="E790" s="20" t="str">
        <f>VLOOKUP(A790,'REPORTE'!$A$1:$AG$1961,5,0)</f>
        <v>ECUATORIANO(A)</v>
      </c>
      <c r="F790" s="20" t="str">
        <f>VLOOKUP(A790,'REPORTE'!$A$1:$AG$1961,18,0)</f>
        <v>M</v>
      </c>
      <c r="G790" s="20" t="str">
        <f>VLOOKUP(A790,'REPORTE'!$A$1:$AG$1961,6,0)</f>
        <v>NACIONAL</v>
      </c>
      <c r="H790" s="20" t="str">
        <f>VLOOKUP(A790,'REPORTE'!$A$1:$AG$1961,30,0)</f>
        <v>Secundaria</v>
      </c>
      <c r="I790" s="20" t="str">
        <f>VLOOKUP(A790,'REPORTE'!$A$1:$AG$1961,31,0)</f>
        <v>PICHINCHA</v>
      </c>
      <c r="J790" s="20" t="str">
        <f>VLOOKUP(A790,'REPORTE'!$A$1:$AG$1961,32,0)</f>
        <v>QUITO</v>
      </c>
      <c r="K790" s="20" t="str">
        <f>VLOOKUP(A790,'REPORTE'!$A$1:$AG$1961,33,0)</f>
        <v>SAN BLAS</v>
      </c>
      <c r="L790" s="20" t="str">
        <f>VLOOKUP(K790,PROVINCIAS!$F$1:$G$1171,2,0)</f>
        <v>URBANA</v>
      </c>
      <c r="M790" s="20">
        <v>1000934</v>
      </c>
      <c r="N790" s="20" t="s">
        <v>15374</v>
      </c>
      <c r="O790" s="20"/>
      <c r="P790" s="20">
        <v>2.94</v>
      </c>
      <c r="Q790" s="20" t="s">
        <v>11150</v>
      </c>
      <c r="R790" s="20" t="s">
        <v>11150</v>
      </c>
      <c r="S790" s="20" t="s">
        <v>11150</v>
      </c>
      <c r="T790" s="20" t="s">
        <v>11150</v>
      </c>
      <c r="U790" s="20" t="s">
        <v>11150</v>
      </c>
      <c r="V790" s="20" t="s">
        <v>11150</v>
      </c>
      <c r="W790" s="20">
        <v>2.94</v>
      </c>
    </row>
    <row r="791" spans="1:23" x14ac:dyDescent="0.45">
      <c r="A791" s="20">
        <v>1000865</v>
      </c>
      <c r="B791" s="20" t="s">
        <v>9431</v>
      </c>
      <c r="C791" s="20" t="s">
        <v>14106</v>
      </c>
      <c r="D791" s="20">
        <v>1719509463</v>
      </c>
      <c r="E791" s="20" t="str">
        <f>VLOOKUP(A791,'REPORTE'!$A$1:$AG$1961,5,0)</f>
        <v>ECUATORIANO(A)</v>
      </c>
      <c r="F791" s="20" t="str">
        <f>VLOOKUP(A791,'REPORTE'!$A$1:$AG$1961,18,0)</f>
        <v>M</v>
      </c>
      <c r="G791" s="20" t="str">
        <f>VLOOKUP(A791,'REPORTE'!$A$1:$AG$1961,6,0)</f>
        <v>NACIONAL</v>
      </c>
      <c r="H791" s="20" t="str">
        <f>VLOOKUP(A791,'REPORTE'!$A$1:$AG$1961,30,0)</f>
        <v>Universitaria</v>
      </c>
      <c r="I791" s="20" t="str">
        <f>VLOOKUP(A791,'REPORTE'!$A$1:$AG$1961,31,0)</f>
        <v>PICHINCHA</v>
      </c>
      <c r="J791" s="20" t="str">
        <f>VLOOKUP(A791,'REPORTE'!$A$1:$AG$1961,32,0)</f>
        <v>QUITO</v>
      </c>
      <c r="K791" s="20" t="str">
        <f>VLOOKUP(A791,'REPORTE'!$A$1:$AG$1961,33,0)</f>
        <v>SAN BARTOLO</v>
      </c>
      <c r="L791" s="20" t="str">
        <f>VLOOKUP(K791,PROVINCIAS!$F$1:$G$1171,2,0)</f>
        <v>URBANA</v>
      </c>
      <c r="M791" s="20">
        <v>1000935</v>
      </c>
      <c r="N791" s="20" t="s">
        <v>15374</v>
      </c>
      <c r="O791" s="20"/>
      <c r="P791" s="20">
        <v>0.02</v>
      </c>
      <c r="Q791" s="20" t="s">
        <v>11150</v>
      </c>
      <c r="R791" s="20" t="s">
        <v>11150</v>
      </c>
      <c r="S791" s="20" t="s">
        <v>11150</v>
      </c>
      <c r="T791" s="20" t="s">
        <v>11150</v>
      </c>
      <c r="U791" s="20" t="s">
        <v>11150</v>
      </c>
      <c r="V791" s="20" t="s">
        <v>11150</v>
      </c>
      <c r="W791" s="20">
        <v>0.02</v>
      </c>
    </row>
    <row r="792" spans="1:23" x14ac:dyDescent="0.45">
      <c r="A792" s="20">
        <v>1000866</v>
      </c>
      <c r="B792" s="20" t="s">
        <v>9431</v>
      </c>
      <c r="C792" s="20" t="s">
        <v>10014</v>
      </c>
      <c r="D792" s="20">
        <v>1727061218</v>
      </c>
      <c r="E792" s="20" t="str">
        <f>VLOOKUP(A792,'REPORTE'!$A$1:$AG$1961,5,0)</f>
        <v>ECUATORIANO(A)</v>
      </c>
      <c r="F792" s="20" t="str">
        <f>VLOOKUP(A792,'REPORTE'!$A$1:$AG$1961,18,0)</f>
        <v>F</v>
      </c>
      <c r="G792" s="20" t="str">
        <f>VLOOKUP(A792,'REPORTE'!$A$1:$AG$1961,6,0)</f>
        <v>NACIONAL</v>
      </c>
      <c r="H792" s="20" t="str">
        <f>VLOOKUP(A792,'REPORTE'!$A$1:$AG$1961,30,0)</f>
        <v>Secundaria</v>
      </c>
      <c r="I792" s="20" t="str">
        <f>VLOOKUP(A792,'REPORTE'!$A$1:$AG$1961,31,0)</f>
        <v>PICHINCHA</v>
      </c>
      <c r="J792" s="20" t="str">
        <f>VLOOKUP(A792,'REPORTE'!$A$1:$AG$1961,32,0)</f>
        <v>QUITO</v>
      </c>
      <c r="K792" s="20" t="str">
        <f>VLOOKUP(A792,'REPORTE'!$A$1:$AG$1961,33,0)</f>
        <v>NONO</v>
      </c>
      <c r="L792" s="20" t="str">
        <f>VLOOKUP(K792,PROVINCIAS!$F$1:$G$1171,2,0)</f>
        <v>RURAL</v>
      </c>
      <c r="M792" s="20">
        <v>1000936</v>
      </c>
      <c r="N792" s="20" t="s">
        <v>15374</v>
      </c>
      <c r="O792" s="20"/>
      <c r="P792" s="20">
        <v>6.35</v>
      </c>
      <c r="Q792" s="20" t="s">
        <v>11150</v>
      </c>
      <c r="R792" s="20" t="s">
        <v>11150</v>
      </c>
      <c r="S792" s="20" t="s">
        <v>11150</v>
      </c>
      <c r="T792" s="20" t="s">
        <v>13695</v>
      </c>
      <c r="U792" s="20" t="s">
        <v>11150</v>
      </c>
      <c r="V792" s="20" t="s">
        <v>11150</v>
      </c>
      <c r="W792" s="20">
        <v>61.35</v>
      </c>
    </row>
    <row r="793" spans="1:23" x14ac:dyDescent="0.45">
      <c r="A793" s="20">
        <v>1000867</v>
      </c>
      <c r="B793" s="20" t="s">
        <v>9431</v>
      </c>
      <c r="C793" s="20" t="s">
        <v>9734</v>
      </c>
      <c r="D793" s="20">
        <v>1002277307</v>
      </c>
      <c r="E793" s="20" t="str">
        <f>VLOOKUP(A793,'REPORTE'!$A$1:$AG$1961,5,0)</f>
        <v>ECUATORIANO(A)</v>
      </c>
      <c r="F793" s="20" t="str">
        <f>VLOOKUP(A793,'REPORTE'!$A$1:$AG$1961,18,0)</f>
        <v>M</v>
      </c>
      <c r="G793" s="20" t="str">
        <f>VLOOKUP(A793,'REPORTE'!$A$1:$AG$1961,6,0)</f>
        <v>NACIONAL</v>
      </c>
      <c r="H793" s="20" t="str">
        <f>VLOOKUP(A793,'REPORTE'!$A$1:$AG$1961,30,0)</f>
        <v>Primaria</v>
      </c>
      <c r="I793" s="20" t="str">
        <f>VLOOKUP(A793,'REPORTE'!$A$1:$AG$1961,31,0)</f>
        <v>IMBABURA</v>
      </c>
      <c r="J793" s="20" t="str">
        <f>VLOOKUP(A793,'REPORTE'!$A$1:$AG$1961,32,0)</f>
        <v>IBARRA</v>
      </c>
      <c r="K793" s="20" t="str">
        <f>VLOOKUP(A793,'REPORTE'!$A$1:$AG$1961,33,0)</f>
        <v>ANGOCHAGUA</v>
      </c>
      <c r="L793" s="20" t="str">
        <f>VLOOKUP(K793,PROVINCIAS!$F$1:$G$1171,2,0)</f>
        <v>RURAL</v>
      </c>
      <c r="M793" s="20">
        <v>1000937</v>
      </c>
      <c r="N793" s="20" t="s">
        <v>15374</v>
      </c>
      <c r="O793" s="20"/>
      <c r="P793" s="20">
        <v>0</v>
      </c>
      <c r="Q793" s="20" t="s">
        <v>11150</v>
      </c>
      <c r="R793" s="20" t="s">
        <v>11150</v>
      </c>
      <c r="S793" s="20" t="s">
        <v>11150</v>
      </c>
      <c r="T793" s="20" t="s">
        <v>11150</v>
      </c>
      <c r="U793" s="20" t="s">
        <v>11150</v>
      </c>
      <c r="V793" s="20" t="s">
        <v>11150</v>
      </c>
      <c r="W793" s="20">
        <v>0</v>
      </c>
    </row>
    <row r="794" spans="1:23" x14ac:dyDescent="0.45">
      <c r="A794" s="20">
        <v>1000868</v>
      </c>
      <c r="B794" s="20" t="s">
        <v>9431</v>
      </c>
      <c r="C794" s="20" t="s">
        <v>9791</v>
      </c>
      <c r="D794" s="20">
        <v>1712615028</v>
      </c>
      <c r="E794" s="20" t="str">
        <f>VLOOKUP(A794,'REPORTE'!$A$1:$AG$1961,5,0)</f>
        <v>ECUATORIANO(A) INDIGENA</v>
      </c>
      <c r="F794" s="20" t="str">
        <f>VLOOKUP(A794,'REPORTE'!$A$1:$AG$1961,18,0)</f>
        <v>M</v>
      </c>
      <c r="G794" s="20" t="str">
        <f>VLOOKUP(A794,'REPORTE'!$A$1:$AG$1961,6,0)</f>
        <v>NACIONAL</v>
      </c>
      <c r="H794" s="20" t="str">
        <f>VLOOKUP(A794,'REPORTE'!$A$1:$AG$1961,30,0)</f>
        <v>Primaria</v>
      </c>
      <c r="I794" s="20" t="str">
        <f>VLOOKUP(A794,'REPORTE'!$A$1:$AG$1961,31,0)</f>
        <v>CHIMBORAZO</v>
      </c>
      <c r="J794" s="20" t="str">
        <f>VLOOKUP(A794,'REPORTE'!$A$1:$AG$1961,32,0)</f>
        <v>RIOBAMBA</v>
      </c>
      <c r="K794" s="20" t="str">
        <f>VLOOKUP(A794,'REPORTE'!$A$1:$AG$1961,33,0)</f>
        <v>CACHA (CAB EN MACHANGARA)</v>
      </c>
      <c r="L794" s="20" t="str">
        <f>VLOOKUP(K794,PROVINCIAS!$F$1:$G$1171,2,0)</f>
        <v>RURAL</v>
      </c>
      <c r="M794" s="20">
        <v>1000938</v>
      </c>
      <c r="N794" s="20" t="s">
        <v>15374</v>
      </c>
      <c r="O794" s="20"/>
      <c r="P794" s="20">
        <v>6.37</v>
      </c>
      <c r="Q794" s="20" t="s">
        <v>11150</v>
      </c>
      <c r="R794" s="20" t="s">
        <v>11150</v>
      </c>
      <c r="S794" s="20" t="s">
        <v>11150</v>
      </c>
      <c r="T794" s="20" t="s">
        <v>11150</v>
      </c>
      <c r="U794" s="20" t="s">
        <v>11150</v>
      </c>
      <c r="V794" s="20" t="s">
        <v>11150</v>
      </c>
      <c r="W794" s="20">
        <v>6.37</v>
      </c>
    </row>
    <row r="795" spans="1:23" x14ac:dyDescent="0.45">
      <c r="A795" s="20">
        <v>1000869</v>
      </c>
      <c r="B795" s="20" t="s">
        <v>9431</v>
      </c>
      <c r="C795" s="20" t="s">
        <v>14107</v>
      </c>
      <c r="D795" s="20">
        <v>1707811061</v>
      </c>
      <c r="E795" s="20" t="str">
        <f>VLOOKUP(A795,'REPORTE'!$A$1:$AG$1961,5,0)</f>
        <v>ECUATORIANO(A)</v>
      </c>
      <c r="F795" s="20" t="str">
        <f>VLOOKUP(A795,'REPORTE'!$A$1:$AG$1961,18,0)</f>
        <v>M</v>
      </c>
      <c r="G795" s="20" t="str">
        <f>VLOOKUP(A795,'REPORTE'!$A$1:$AG$1961,6,0)</f>
        <v>NACIONAL</v>
      </c>
      <c r="H795" s="20" t="str">
        <f>VLOOKUP(A795,'REPORTE'!$A$1:$AG$1961,30,0)</f>
        <v>Ninguna</v>
      </c>
      <c r="I795" s="20" t="str">
        <f>VLOOKUP(A795,'REPORTE'!$A$1:$AG$1961,31,0)</f>
        <v>CHIMBORAZO</v>
      </c>
      <c r="J795" s="20" t="str">
        <f>VLOOKUP(A795,'REPORTE'!$A$1:$AG$1961,32,0)</f>
        <v>RIOBAMBA</v>
      </c>
      <c r="K795" s="20" t="str">
        <f>VLOOKUP(A795,'REPORTE'!$A$1:$AG$1961,33,0)</f>
        <v>LIZARZABURU</v>
      </c>
      <c r="L795" s="20" t="str">
        <f>VLOOKUP(K795,PROVINCIAS!$F$1:$G$1171,2,0)</f>
        <v>URBANA</v>
      </c>
      <c r="M795" s="20">
        <v>1000939</v>
      </c>
      <c r="N795" s="20" t="s">
        <v>15374</v>
      </c>
      <c r="O795" s="20"/>
      <c r="P795" s="20">
        <v>0.8</v>
      </c>
      <c r="Q795" s="20" t="s">
        <v>11150</v>
      </c>
      <c r="R795" s="20" t="s">
        <v>11150</v>
      </c>
      <c r="S795" s="20" t="s">
        <v>11150</v>
      </c>
      <c r="T795" s="20" t="s">
        <v>11150</v>
      </c>
      <c r="U795" s="20" t="s">
        <v>11150</v>
      </c>
      <c r="V795" s="20" t="s">
        <v>11150</v>
      </c>
      <c r="W795" s="20">
        <v>0.8</v>
      </c>
    </row>
    <row r="796" spans="1:23" x14ac:dyDescent="0.45">
      <c r="A796" s="20">
        <v>1000870</v>
      </c>
      <c r="B796" s="20" t="s">
        <v>9431</v>
      </c>
      <c r="C796" s="20" t="s">
        <v>9963</v>
      </c>
      <c r="D796" s="20">
        <v>1716942287</v>
      </c>
      <c r="E796" s="20" t="str">
        <f>VLOOKUP(A796,'REPORTE'!$A$1:$AG$1961,5,0)</f>
        <v>ECUATORIANO(A)</v>
      </c>
      <c r="F796" s="20" t="str">
        <f>VLOOKUP(A796,'REPORTE'!$A$1:$AG$1961,18,0)</f>
        <v>F</v>
      </c>
      <c r="G796" s="20" t="str">
        <f>VLOOKUP(A796,'REPORTE'!$A$1:$AG$1961,6,0)</f>
        <v>NACIONAL</v>
      </c>
      <c r="H796" s="20" t="str">
        <f>VLOOKUP(A796,'REPORTE'!$A$1:$AG$1961,30,0)</f>
        <v>Primaria</v>
      </c>
      <c r="I796" s="20" t="str">
        <f>VLOOKUP(A796,'REPORTE'!$A$1:$AG$1961,31,0)</f>
        <v>PICHINCHA</v>
      </c>
      <c r="J796" s="20" t="str">
        <f>VLOOKUP(A796,'REPORTE'!$A$1:$AG$1961,32,0)</f>
        <v>QUITO</v>
      </c>
      <c r="K796" s="20" t="str">
        <f>VLOOKUP(A796,'REPORTE'!$A$1:$AG$1961,33,0)</f>
        <v>SAN ANTONIO</v>
      </c>
      <c r="L796" s="20" t="str">
        <f>VLOOKUP(K796,PROVINCIAS!$F$1:$G$1171,2,0)</f>
        <v>RURAL</v>
      </c>
      <c r="M796" s="20">
        <v>1000940</v>
      </c>
      <c r="N796" s="20" t="s">
        <v>15374</v>
      </c>
      <c r="O796" s="20"/>
      <c r="P796" s="20">
        <v>0.08</v>
      </c>
      <c r="Q796" s="20" t="s">
        <v>11150</v>
      </c>
      <c r="R796" s="20" t="s">
        <v>11150</v>
      </c>
      <c r="S796" s="20" t="s">
        <v>11150</v>
      </c>
      <c r="T796" s="20" t="s">
        <v>11150</v>
      </c>
      <c r="U796" s="20" t="s">
        <v>11150</v>
      </c>
      <c r="V796" s="20" t="s">
        <v>11150</v>
      </c>
      <c r="W796" s="20">
        <v>0.08</v>
      </c>
    </row>
    <row r="797" spans="1:23" x14ac:dyDescent="0.45">
      <c r="A797" s="20">
        <v>1000871</v>
      </c>
      <c r="B797" s="20" t="s">
        <v>9431</v>
      </c>
      <c r="C797" s="20" t="s">
        <v>10162</v>
      </c>
      <c r="D797" s="20">
        <v>605351220</v>
      </c>
      <c r="E797" s="20" t="str">
        <f>VLOOKUP(A797,'REPORTE'!$A$1:$AG$1961,5,0)</f>
        <v>ECUATORIANO(A)</v>
      </c>
      <c r="F797" s="20" t="str">
        <f>VLOOKUP(A797,'REPORTE'!$A$1:$AG$1961,18,0)</f>
        <v>F</v>
      </c>
      <c r="G797" s="20" t="str">
        <f>VLOOKUP(A797,'REPORTE'!$A$1:$AG$1961,6,0)</f>
        <v>NACIONAL</v>
      </c>
      <c r="H797" s="20" t="str">
        <f>VLOOKUP(A797,'REPORTE'!$A$1:$AG$1961,30,0)</f>
        <v>Secundaria</v>
      </c>
      <c r="I797" s="20" t="str">
        <f>VLOOKUP(A797,'REPORTE'!$A$1:$AG$1961,31,0)</f>
        <v>CHIMBORAZO</v>
      </c>
      <c r="J797" s="20" t="str">
        <f>VLOOKUP(A797,'REPORTE'!$A$1:$AG$1961,32,0)</f>
        <v>RIOBAMBA</v>
      </c>
      <c r="K797" s="20" t="str">
        <f>VLOOKUP(A797,'REPORTE'!$A$1:$AG$1961,33,0)</f>
        <v>CACHA (CAB EN MACHANGARA)</v>
      </c>
      <c r="L797" s="20" t="str">
        <f>VLOOKUP(K797,PROVINCIAS!$F$1:$G$1171,2,0)</f>
        <v>RURAL</v>
      </c>
      <c r="M797" s="20">
        <v>1000941</v>
      </c>
      <c r="N797" s="20" t="s">
        <v>15374</v>
      </c>
      <c r="O797" s="20"/>
      <c r="P797" s="20">
        <v>139.49</v>
      </c>
      <c r="Q797" s="20" t="s">
        <v>11150</v>
      </c>
      <c r="R797" s="20" t="s">
        <v>11150</v>
      </c>
      <c r="S797" s="20" t="s">
        <v>11150</v>
      </c>
      <c r="T797" s="20" t="s">
        <v>13792</v>
      </c>
      <c r="U797" s="20" t="s">
        <v>11150</v>
      </c>
      <c r="V797" s="20" t="s">
        <v>11150</v>
      </c>
      <c r="W797" s="20">
        <v>319.49</v>
      </c>
    </row>
    <row r="798" spans="1:23" x14ac:dyDescent="0.45">
      <c r="A798" s="20">
        <v>1000872</v>
      </c>
      <c r="B798" s="20" t="s">
        <v>9431</v>
      </c>
      <c r="C798" s="20" t="s">
        <v>9828</v>
      </c>
      <c r="D798" s="20">
        <v>602228900</v>
      </c>
      <c r="E798" s="20" t="str">
        <f>VLOOKUP(A798,'REPORTE'!$A$1:$AG$1961,5,0)</f>
        <v>ECUATORIANO(A)</v>
      </c>
      <c r="F798" s="20" t="str">
        <f>VLOOKUP(A798,'REPORTE'!$A$1:$AG$1961,18,0)</f>
        <v>F</v>
      </c>
      <c r="G798" s="20" t="str">
        <f>VLOOKUP(A798,'REPORTE'!$A$1:$AG$1961,6,0)</f>
        <v>NACIONAL</v>
      </c>
      <c r="H798" s="20" t="str">
        <f>VLOOKUP(A798,'REPORTE'!$A$1:$AG$1961,30,0)</f>
        <v>Primaria</v>
      </c>
      <c r="I798" s="20" t="str">
        <f>VLOOKUP(A798,'REPORTE'!$A$1:$AG$1961,31,0)</f>
        <v>CHIMBORAZO</v>
      </c>
      <c r="J798" s="20" t="str">
        <f>VLOOKUP(A798,'REPORTE'!$A$1:$AG$1961,32,0)</f>
        <v>GUANO</v>
      </c>
      <c r="K798" s="20" t="str">
        <f>VLOOKUP(A798,'REPORTE'!$A$1:$AG$1961,33,0)</f>
        <v>SAN ANDRES</v>
      </c>
      <c r="L798" s="20" t="str">
        <f>VLOOKUP(K798,PROVINCIAS!$F$1:$G$1171,2,0)</f>
        <v>RURAL</v>
      </c>
      <c r="M798" s="20">
        <v>1000942</v>
      </c>
      <c r="N798" s="20" t="s">
        <v>15374</v>
      </c>
      <c r="O798" s="20"/>
      <c r="P798" s="20">
        <v>0.04</v>
      </c>
      <c r="Q798" s="20" t="s">
        <v>11150</v>
      </c>
      <c r="R798" s="20" t="s">
        <v>11150</v>
      </c>
      <c r="S798" s="20" t="s">
        <v>11150</v>
      </c>
      <c r="T798" s="20" t="s">
        <v>14638</v>
      </c>
      <c r="U798" s="20" t="s">
        <v>11150</v>
      </c>
      <c r="V798" s="20" t="s">
        <v>12078</v>
      </c>
      <c r="W798" s="20">
        <v>118.13</v>
      </c>
    </row>
    <row r="799" spans="1:23" x14ac:dyDescent="0.45">
      <c r="A799" s="20">
        <v>1000873</v>
      </c>
      <c r="B799" s="20" t="s">
        <v>9431</v>
      </c>
      <c r="C799" s="20" t="s">
        <v>9775</v>
      </c>
      <c r="D799" s="20">
        <v>1750406439</v>
      </c>
      <c r="E799" s="20" t="str">
        <f>VLOOKUP(A799,'REPORTE'!$A$1:$AG$1961,5,0)</f>
        <v>ECUATORIANO(A)</v>
      </c>
      <c r="F799" s="20" t="str">
        <f>VLOOKUP(A799,'REPORTE'!$A$1:$AG$1961,18,0)</f>
        <v>M</v>
      </c>
      <c r="G799" s="20" t="str">
        <f>VLOOKUP(A799,'REPORTE'!$A$1:$AG$1961,6,0)</f>
        <v>NACIONAL</v>
      </c>
      <c r="H799" s="20" t="str">
        <f>VLOOKUP(A799,'REPORTE'!$A$1:$AG$1961,30,0)</f>
        <v>Primaria</v>
      </c>
      <c r="I799" s="20" t="str">
        <f>VLOOKUP(A799,'REPORTE'!$A$1:$AG$1961,31,0)</f>
        <v>PICHINCHA</v>
      </c>
      <c r="J799" s="20" t="str">
        <f>VLOOKUP(A799,'REPORTE'!$A$1:$AG$1961,32,0)</f>
        <v>QUITO</v>
      </c>
      <c r="K799" s="20" t="str">
        <f>VLOOKUP(A799,'REPORTE'!$A$1:$AG$1961,33,0)</f>
        <v>COTOCOLLAO</v>
      </c>
      <c r="L799" s="20" t="str">
        <f>VLOOKUP(K799,PROVINCIAS!$F$1:$G$1171,2,0)</f>
        <v>URBANA</v>
      </c>
      <c r="M799" s="20">
        <v>1000943</v>
      </c>
      <c r="N799" s="20" t="s">
        <v>15374</v>
      </c>
      <c r="O799" s="20"/>
      <c r="P799" s="20">
        <v>0</v>
      </c>
      <c r="Q799" s="20" t="s">
        <v>11150</v>
      </c>
      <c r="R799" s="20" t="s">
        <v>11150</v>
      </c>
      <c r="S799" s="20" t="s">
        <v>11150</v>
      </c>
      <c r="T799" s="20" t="s">
        <v>11150</v>
      </c>
      <c r="U799" s="20" t="s">
        <v>11150</v>
      </c>
      <c r="V799" s="20" t="s">
        <v>11150</v>
      </c>
      <c r="W799" s="20">
        <v>0</v>
      </c>
    </row>
    <row r="800" spans="1:23" x14ac:dyDescent="0.45">
      <c r="A800" s="20">
        <v>1000874</v>
      </c>
      <c r="B800" s="20" t="s">
        <v>9431</v>
      </c>
      <c r="C800" s="20" t="s">
        <v>10029</v>
      </c>
      <c r="D800" s="20">
        <v>401128491</v>
      </c>
      <c r="E800" s="20" t="str">
        <f>VLOOKUP(A800,'REPORTE'!$A$1:$AG$1961,5,0)</f>
        <v>ECUATORIANO(A)</v>
      </c>
      <c r="F800" s="20" t="str">
        <f>VLOOKUP(A800,'REPORTE'!$A$1:$AG$1961,18,0)</f>
        <v>F</v>
      </c>
      <c r="G800" s="20" t="str">
        <f>VLOOKUP(A800,'REPORTE'!$A$1:$AG$1961,6,0)</f>
        <v>NACIONAL</v>
      </c>
      <c r="H800" s="20" t="str">
        <f>VLOOKUP(A800,'REPORTE'!$A$1:$AG$1961,30,0)</f>
        <v>Primaria</v>
      </c>
      <c r="I800" s="20" t="str">
        <f>VLOOKUP(A800,'REPORTE'!$A$1:$AG$1961,31,0)</f>
        <v>CARCHI</v>
      </c>
      <c r="J800" s="20" t="str">
        <f>VLOOKUP(A800,'REPORTE'!$A$1:$AG$1961,32,0)</f>
        <v>SAN PEDRO DE HUACA</v>
      </c>
      <c r="K800" s="20" t="str">
        <f>VLOOKUP(A800,'REPORTE'!$A$1:$AG$1961,33,0)</f>
        <v>HUACA</v>
      </c>
      <c r="L800" s="20" t="str">
        <f>VLOOKUP(K800,PROVINCIAS!$F$1:$G$1171,2,0)</f>
        <v>URBANA</v>
      </c>
      <c r="M800" s="20">
        <v>1000944</v>
      </c>
      <c r="N800" s="20" t="s">
        <v>15374</v>
      </c>
      <c r="O800" s="20"/>
      <c r="P800" s="20">
        <v>33.32</v>
      </c>
      <c r="Q800" s="20" t="s">
        <v>11150</v>
      </c>
      <c r="R800" s="20" t="s">
        <v>11150</v>
      </c>
      <c r="S800" s="20" t="s">
        <v>11150</v>
      </c>
      <c r="T800" s="20" t="s">
        <v>11150</v>
      </c>
      <c r="U800" s="20" t="s">
        <v>11150</v>
      </c>
      <c r="V800" s="20" t="s">
        <v>11150</v>
      </c>
      <c r="W800" s="20">
        <v>33.32</v>
      </c>
    </row>
    <row r="801" spans="1:23" x14ac:dyDescent="0.45">
      <c r="A801" s="20">
        <v>1000875</v>
      </c>
      <c r="B801" s="20" t="s">
        <v>9431</v>
      </c>
      <c r="C801" s="20" t="s">
        <v>10053</v>
      </c>
      <c r="D801" s="20">
        <v>1721327284</v>
      </c>
      <c r="E801" s="20" t="str">
        <f>VLOOKUP(A801,'REPORTE'!$A$1:$AG$1961,5,0)</f>
        <v>ECUATORIANO(A) INDIGENA</v>
      </c>
      <c r="F801" s="20" t="str">
        <f>VLOOKUP(A801,'REPORTE'!$A$1:$AG$1961,18,0)</f>
        <v>F</v>
      </c>
      <c r="G801" s="20" t="str">
        <f>VLOOKUP(A801,'REPORTE'!$A$1:$AG$1961,6,0)</f>
        <v>NACIONAL</v>
      </c>
      <c r="H801" s="20" t="str">
        <f>VLOOKUP(A801,'REPORTE'!$A$1:$AG$1961,30,0)</f>
        <v>Secundaria</v>
      </c>
      <c r="I801" s="20" t="str">
        <f>VLOOKUP(A801,'REPORTE'!$A$1:$AG$1961,31,0)</f>
        <v>CHIMBORAZO</v>
      </c>
      <c r="J801" s="20" t="str">
        <f>VLOOKUP(A801,'REPORTE'!$A$1:$AG$1961,32,0)</f>
        <v>RIOBAMBA</v>
      </c>
      <c r="K801" s="20" t="str">
        <f>VLOOKUP(A801,'REPORTE'!$A$1:$AG$1961,33,0)</f>
        <v>CACHA (CAB EN MACHANGARA)</v>
      </c>
      <c r="L801" s="20" t="str">
        <f>VLOOKUP(K801,PROVINCIAS!$F$1:$G$1171,2,0)</f>
        <v>RURAL</v>
      </c>
      <c r="M801" s="20">
        <v>1000945</v>
      </c>
      <c r="N801" s="20" t="s">
        <v>15374</v>
      </c>
      <c r="O801" s="20"/>
      <c r="P801" s="20">
        <v>602.44000000000005</v>
      </c>
      <c r="Q801" s="20" t="s">
        <v>11150</v>
      </c>
      <c r="R801" s="20" t="s">
        <v>11150</v>
      </c>
      <c r="S801" s="20" t="s">
        <v>11150</v>
      </c>
      <c r="T801" s="20" t="s">
        <v>13896</v>
      </c>
      <c r="U801" s="20" t="s">
        <v>11150</v>
      </c>
      <c r="V801" s="20" t="s">
        <v>12102</v>
      </c>
      <c r="W801" s="20">
        <v>632.44000000000005</v>
      </c>
    </row>
    <row r="802" spans="1:23" x14ac:dyDescent="0.45">
      <c r="A802" s="20">
        <v>1000876</v>
      </c>
      <c r="B802" s="20" t="s">
        <v>9431</v>
      </c>
      <c r="C802" s="20" t="s">
        <v>14108</v>
      </c>
      <c r="D802" s="20">
        <v>604586388</v>
      </c>
      <c r="E802" s="20" t="str">
        <f>VLOOKUP(A802,'REPORTE'!$A$1:$AG$1961,5,0)</f>
        <v>ECUATORIANO(A)</v>
      </c>
      <c r="F802" s="20" t="str">
        <f>VLOOKUP(A802,'REPORTE'!$A$1:$AG$1961,18,0)</f>
        <v>M</v>
      </c>
      <c r="G802" s="20" t="str">
        <f>VLOOKUP(A802,'REPORTE'!$A$1:$AG$1961,6,0)</f>
        <v>NACIONAL</v>
      </c>
      <c r="H802" s="20" t="str">
        <f>VLOOKUP(A802,'REPORTE'!$A$1:$AG$1961,30,0)</f>
        <v>Secundaria</v>
      </c>
      <c r="I802" s="20" t="str">
        <f>VLOOKUP(A802,'REPORTE'!$A$1:$AG$1961,31,0)</f>
        <v>CHIMBORAZO</v>
      </c>
      <c r="J802" s="20" t="str">
        <f>VLOOKUP(A802,'REPORTE'!$A$1:$AG$1961,32,0)</f>
        <v>GUAMOTE</v>
      </c>
      <c r="K802" s="20" t="str">
        <f>VLOOKUP(A802,'REPORTE'!$A$1:$AG$1961,33,0)</f>
        <v>GUAMOTE</v>
      </c>
      <c r="L802" s="20" t="str">
        <f>VLOOKUP(K802,PROVINCIAS!$F$1:$G$1171,2,0)</f>
        <v>URBANA</v>
      </c>
      <c r="M802" s="20">
        <v>1000946</v>
      </c>
      <c r="N802" s="20" t="s">
        <v>15374</v>
      </c>
      <c r="O802" s="20"/>
      <c r="P802" s="20">
        <v>1.8</v>
      </c>
      <c r="Q802" s="20" t="s">
        <v>11150</v>
      </c>
      <c r="R802" s="20" t="s">
        <v>11150</v>
      </c>
      <c r="S802" s="20" t="s">
        <v>11150</v>
      </c>
      <c r="T802" s="20" t="s">
        <v>11150</v>
      </c>
      <c r="U802" s="20" t="s">
        <v>11150</v>
      </c>
      <c r="V802" s="20" t="s">
        <v>11150</v>
      </c>
      <c r="W802" s="20">
        <v>1.8</v>
      </c>
    </row>
    <row r="803" spans="1:23" x14ac:dyDescent="0.45">
      <c r="A803" s="20">
        <v>1000877</v>
      </c>
      <c r="B803" s="20" t="s">
        <v>9431</v>
      </c>
      <c r="C803" s="20" t="s">
        <v>10045</v>
      </c>
      <c r="D803" s="20">
        <v>603956079</v>
      </c>
      <c r="E803" s="20" t="str">
        <f>VLOOKUP(A803,'REPORTE'!$A$1:$AG$1961,5,0)</f>
        <v>ECUATORIANO(A)</v>
      </c>
      <c r="F803" s="20" t="str">
        <f>VLOOKUP(A803,'REPORTE'!$A$1:$AG$1961,18,0)</f>
        <v>F</v>
      </c>
      <c r="G803" s="20" t="str">
        <f>VLOOKUP(A803,'REPORTE'!$A$1:$AG$1961,6,0)</f>
        <v>NACIONAL</v>
      </c>
      <c r="H803" s="20" t="str">
        <f>VLOOKUP(A803,'REPORTE'!$A$1:$AG$1961,30,0)</f>
        <v>Universitaria</v>
      </c>
      <c r="I803" s="20" t="str">
        <f>VLOOKUP(A803,'REPORTE'!$A$1:$AG$1961,31,0)</f>
        <v>CHIMBORAZO</v>
      </c>
      <c r="J803" s="20" t="str">
        <f>VLOOKUP(A803,'REPORTE'!$A$1:$AG$1961,32,0)</f>
        <v>RIOBAMBA</v>
      </c>
      <c r="K803" s="20" t="str">
        <f>VLOOKUP(A803,'REPORTE'!$A$1:$AG$1961,33,0)</f>
        <v>VELASCO</v>
      </c>
      <c r="L803" s="20" t="str">
        <f>VLOOKUP(K803,PROVINCIAS!$F$1:$G$1171,2,0)</f>
        <v>URBANA</v>
      </c>
      <c r="M803" s="20">
        <v>1000947</v>
      </c>
      <c r="N803" s="20" t="s">
        <v>15374</v>
      </c>
      <c r="O803" s="20"/>
      <c r="P803" s="20">
        <v>1.93</v>
      </c>
      <c r="Q803" s="20" t="s">
        <v>11150</v>
      </c>
      <c r="R803" s="20" t="s">
        <v>11150</v>
      </c>
      <c r="S803" s="20" t="s">
        <v>11150</v>
      </c>
      <c r="T803" s="20" t="s">
        <v>14639</v>
      </c>
      <c r="U803" s="20" t="s">
        <v>11150</v>
      </c>
      <c r="V803" s="20" t="s">
        <v>11150</v>
      </c>
      <c r="W803" s="20">
        <v>93.05</v>
      </c>
    </row>
    <row r="804" spans="1:23" x14ac:dyDescent="0.45">
      <c r="A804" s="20">
        <v>1000878</v>
      </c>
      <c r="B804" s="20" t="s">
        <v>9431</v>
      </c>
      <c r="C804" s="20" t="s">
        <v>10221</v>
      </c>
      <c r="D804" s="20">
        <v>604415562</v>
      </c>
      <c r="E804" s="20" t="str">
        <f>VLOOKUP(A804,'REPORTE'!$A$1:$AG$1961,5,0)</f>
        <v>ECUATORIANO(A) INDIGENA</v>
      </c>
      <c r="F804" s="20" t="str">
        <f>VLOOKUP(A804,'REPORTE'!$A$1:$AG$1961,18,0)</f>
        <v>F</v>
      </c>
      <c r="G804" s="20" t="str">
        <f>VLOOKUP(A804,'REPORTE'!$A$1:$AG$1961,6,0)</f>
        <v>NACIONAL</v>
      </c>
      <c r="H804" s="20" t="str">
        <f>VLOOKUP(A804,'REPORTE'!$A$1:$AG$1961,30,0)</f>
        <v>Secundaria</v>
      </c>
      <c r="I804" s="20" t="str">
        <f>VLOOKUP(A804,'REPORTE'!$A$1:$AG$1961,31,0)</f>
        <v>CHIMBORAZO</v>
      </c>
      <c r="J804" s="20" t="str">
        <f>VLOOKUP(A804,'REPORTE'!$A$1:$AG$1961,32,0)</f>
        <v>GUAMOTE</v>
      </c>
      <c r="K804" s="20" t="str">
        <f>VLOOKUP(A804,'REPORTE'!$A$1:$AG$1961,33,0)</f>
        <v>GUAMOTE</v>
      </c>
      <c r="L804" s="20" t="str">
        <f>VLOOKUP(K804,PROVINCIAS!$F$1:$G$1171,2,0)</f>
        <v>URBANA</v>
      </c>
      <c r="M804" s="20">
        <v>1000948</v>
      </c>
      <c r="N804" s="20" t="s">
        <v>15374</v>
      </c>
      <c r="O804" s="20"/>
      <c r="P804" s="20">
        <v>0.91</v>
      </c>
      <c r="Q804" s="20" t="s">
        <v>11150</v>
      </c>
      <c r="R804" s="20" t="s">
        <v>11150</v>
      </c>
      <c r="S804" s="20" t="s">
        <v>11150</v>
      </c>
      <c r="T804" s="20" t="s">
        <v>11150</v>
      </c>
      <c r="U804" s="20" t="s">
        <v>11150</v>
      </c>
      <c r="V804" s="20" t="s">
        <v>11150</v>
      </c>
      <c r="W804" s="20">
        <v>0.91</v>
      </c>
    </row>
    <row r="805" spans="1:23" x14ac:dyDescent="0.45">
      <c r="A805" s="20">
        <v>1000880</v>
      </c>
      <c r="B805" s="20" t="s">
        <v>9431</v>
      </c>
      <c r="C805" s="20" t="s">
        <v>14110</v>
      </c>
      <c r="D805" s="20">
        <v>1724519507</v>
      </c>
      <c r="E805" s="20" t="str">
        <f>VLOOKUP(A805,'REPORTE'!$A$1:$AG$1961,5,0)</f>
        <v>ECUATORIANO(A)</v>
      </c>
      <c r="F805" s="20" t="str">
        <f>VLOOKUP(A805,'REPORTE'!$A$1:$AG$1961,18,0)</f>
        <v>M</v>
      </c>
      <c r="G805" s="20" t="str">
        <f>VLOOKUP(A805,'REPORTE'!$A$1:$AG$1961,6,0)</f>
        <v>NACIONAL</v>
      </c>
      <c r="H805" s="20" t="str">
        <f>VLOOKUP(A805,'REPORTE'!$A$1:$AG$1961,30,0)</f>
        <v>Secundaria</v>
      </c>
      <c r="I805" s="20" t="str">
        <f>VLOOKUP(A805,'REPORTE'!$A$1:$AG$1961,31,0)</f>
        <v>CHIMBORAZO</v>
      </c>
      <c r="J805" s="20" t="str">
        <f>VLOOKUP(A805,'REPORTE'!$A$1:$AG$1961,32,0)</f>
        <v>RIOBAMBA</v>
      </c>
      <c r="K805" s="20" t="str">
        <f>VLOOKUP(A805,'REPORTE'!$A$1:$AG$1961,33,0)</f>
        <v>CACHA (CAB EN MACHANGARA)</v>
      </c>
      <c r="L805" s="20" t="str">
        <f>VLOOKUP(K805,PROVINCIAS!$F$1:$G$1171,2,0)</f>
        <v>RURAL</v>
      </c>
      <c r="M805" s="20">
        <v>1000950</v>
      </c>
      <c r="N805" s="20" t="s">
        <v>15374</v>
      </c>
      <c r="O805" s="20"/>
      <c r="P805" s="20">
        <v>3.15</v>
      </c>
      <c r="Q805" s="20" t="s">
        <v>11150</v>
      </c>
      <c r="R805" s="20" t="s">
        <v>11150</v>
      </c>
      <c r="S805" s="20" t="s">
        <v>11150</v>
      </c>
      <c r="T805" s="20" t="s">
        <v>11150</v>
      </c>
      <c r="U805" s="20" t="s">
        <v>11150</v>
      </c>
      <c r="V805" s="20" t="s">
        <v>11150</v>
      </c>
      <c r="W805" s="20">
        <v>3.15</v>
      </c>
    </row>
    <row r="806" spans="1:23" x14ac:dyDescent="0.45">
      <c r="A806" s="20">
        <v>1000881</v>
      </c>
      <c r="B806" s="20" t="s">
        <v>9431</v>
      </c>
      <c r="C806" s="20" t="s">
        <v>9794</v>
      </c>
      <c r="D806" s="20">
        <v>1718069998</v>
      </c>
      <c r="E806" s="20" t="str">
        <f>VLOOKUP(A806,'REPORTE'!$A$1:$AG$1961,5,0)</f>
        <v>ECUATORIANO(A) INDIGENA</v>
      </c>
      <c r="F806" s="20" t="str">
        <f>VLOOKUP(A806,'REPORTE'!$A$1:$AG$1961,18,0)</f>
        <v>M</v>
      </c>
      <c r="G806" s="20" t="str">
        <f>VLOOKUP(A806,'REPORTE'!$A$1:$AG$1961,6,0)</f>
        <v>NACIONAL</v>
      </c>
      <c r="H806" s="20" t="str">
        <f>VLOOKUP(A806,'REPORTE'!$A$1:$AG$1961,30,0)</f>
        <v>Primaria</v>
      </c>
      <c r="I806" s="20" t="str">
        <f>VLOOKUP(A806,'REPORTE'!$A$1:$AG$1961,31,0)</f>
        <v>CHIMBORAZO</v>
      </c>
      <c r="J806" s="20" t="str">
        <f>VLOOKUP(A806,'REPORTE'!$A$1:$AG$1961,32,0)</f>
        <v>RIOBAMBA</v>
      </c>
      <c r="K806" s="20" t="str">
        <f>VLOOKUP(A806,'REPORTE'!$A$1:$AG$1961,33,0)</f>
        <v>PUNIN</v>
      </c>
      <c r="L806" s="20" t="str">
        <f>VLOOKUP(K806,PROVINCIAS!$F$1:$G$1171,2,0)</f>
        <v>RURAL</v>
      </c>
      <c r="M806" s="20">
        <v>1000951</v>
      </c>
      <c r="N806" s="20" t="s">
        <v>15374</v>
      </c>
      <c r="O806" s="20"/>
      <c r="P806" s="20">
        <v>15.82</v>
      </c>
      <c r="Q806" s="20" t="s">
        <v>11150</v>
      </c>
      <c r="R806" s="20" t="s">
        <v>11150</v>
      </c>
      <c r="S806" s="20" t="s">
        <v>11150</v>
      </c>
      <c r="T806" s="20" t="s">
        <v>11150</v>
      </c>
      <c r="U806" s="20" t="s">
        <v>11150</v>
      </c>
      <c r="V806" s="20" t="s">
        <v>11150</v>
      </c>
      <c r="W806" s="20">
        <v>15.82</v>
      </c>
    </row>
    <row r="807" spans="1:23" x14ac:dyDescent="0.45">
      <c r="A807" s="20">
        <v>1000882</v>
      </c>
      <c r="B807" s="20" t="s">
        <v>9431</v>
      </c>
      <c r="C807" s="20" t="s">
        <v>10127</v>
      </c>
      <c r="D807" s="20">
        <v>1718375908</v>
      </c>
      <c r="E807" s="20" t="str">
        <f>VLOOKUP(A807,'REPORTE'!$A$1:$AG$1961,5,0)</f>
        <v>ECUATORIANO(A) INDIGENA</v>
      </c>
      <c r="F807" s="20" t="str">
        <f>VLOOKUP(A807,'REPORTE'!$A$1:$AG$1961,18,0)</f>
        <v>F</v>
      </c>
      <c r="G807" s="20" t="str">
        <f>VLOOKUP(A807,'REPORTE'!$A$1:$AG$1961,6,0)</f>
        <v>NACIONAL</v>
      </c>
      <c r="H807" s="20" t="str">
        <f>VLOOKUP(A807,'REPORTE'!$A$1:$AG$1961,30,0)</f>
        <v>Primaria</v>
      </c>
      <c r="I807" s="20" t="str">
        <f>VLOOKUP(A807,'REPORTE'!$A$1:$AG$1961,31,0)</f>
        <v>CHIMBORAZO</v>
      </c>
      <c r="J807" s="20" t="str">
        <f>VLOOKUP(A807,'REPORTE'!$A$1:$AG$1961,32,0)</f>
        <v>RIOBAMBA</v>
      </c>
      <c r="K807" s="20" t="str">
        <f>VLOOKUP(A807,'REPORTE'!$A$1:$AG$1961,33,0)</f>
        <v>PUNIN</v>
      </c>
      <c r="L807" s="20" t="str">
        <f>VLOOKUP(K807,PROVINCIAS!$F$1:$G$1171,2,0)</f>
        <v>RURAL</v>
      </c>
      <c r="M807" s="20">
        <v>1000952</v>
      </c>
      <c r="N807" s="20" t="s">
        <v>15374</v>
      </c>
      <c r="O807" s="20"/>
      <c r="P807" s="20">
        <v>20.75</v>
      </c>
      <c r="Q807" s="20" t="s">
        <v>11150</v>
      </c>
      <c r="R807" s="20" t="s">
        <v>11150</v>
      </c>
      <c r="S807" s="20" t="s">
        <v>11150</v>
      </c>
      <c r="T807" s="20" t="s">
        <v>11150</v>
      </c>
      <c r="U807" s="20" t="s">
        <v>11150</v>
      </c>
      <c r="V807" s="20" t="s">
        <v>11150</v>
      </c>
      <c r="W807" s="20">
        <v>20.75</v>
      </c>
    </row>
    <row r="808" spans="1:23" x14ac:dyDescent="0.45">
      <c r="A808" s="20">
        <v>1000883</v>
      </c>
      <c r="B808" s="20" t="s">
        <v>9431</v>
      </c>
      <c r="C808" s="20" t="s">
        <v>9980</v>
      </c>
      <c r="D808" s="20">
        <v>1715364012</v>
      </c>
      <c r="E808" s="20" t="str">
        <f>VLOOKUP(A808,'REPORTE'!$A$1:$AG$1961,5,0)</f>
        <v>ECUATORIANO(A)</v>
      </c>
      <c r="F808" s="20" t="str">
        <f>VLOOKUP(A808,'REPORTE'!$A$1:$AG$1961,18,0)</f>
        <v>M</v>
      </c>
      <c r="G808" s="20" t="str">
        <f>VLOOKUP(A808,'REPORTE'!$A$1:$AG$1961,6,0)</f>
        <v>NACIONAL</v>
      </c>
      <c r="H808" s="20" t="str">
        <f>VLOOKUP(A808,'REPORTE'!$A$1:$AG$1961,30,0)</f>
        <v>Primaria</v>
      </c>
      <c r="I808" s="20" t="str">
        <f>VLOOKUP(A808,'REPORTE'!$A$1:$AG$1961,31,0)</f>
        <v>CHIMBORAZO</v>
      </c>
      <c r="J808" s="20" t="str">
        <f>VLOOKUP(A808,'REPORTE'!$A$1:$AG$1961,32,0)</f>
        <v>RIOBAMBA</v>
      </c>
      <c r="K808" s="20" t="str">
        <f>VLOOKUP(A808,'REPORTE'!$A$1:$AG$1961,33,0)</f>
        <v>YARUQUIES</v>
      </c>
      <c r="L808" s="20" t="str">
        <f>VLOOKUP(K808,PROVINCIAS!$F$1:$G$1171,2,0)</f>
        <v>URBANA</v>
      </c>
      <c r="M808" s="20">
        <v>1000953</v>
      </c>
      <c r="N808" s="20" t="s">
        <v>15374</v>
      </c>
      <c r="O808" s="20"/>
      <c r="P808" s="20">
        <v>0</v>
      </c>
      <c r="Q808" s="20" t="s">
        <v>11150</v>
      </c>
      <c r="R808" s="20" t="s">
        <v>11150</v>
      </c>
      <c r="S808" s="20" t="s">
        <v>11150</v>
      </c>
      <c r="T808" s="20" t="s">
        <v>11150</v>
      </c>
      <c r="U808" s="20" t="s">
        <v>11150</v>
      </c>
      <c r="V808" s="20" t="s">
        <v>11150</v>
      </c>
      <c r="W808" s="20">
        <v>0</v>
      </c>
    </row>
    <row r="809" spans="1:23" x14ac:dyDescent="0.45">
      <c r="A809" s="20">
        <v>1000884</v>
      </c>
      <c r="B809" s="20" t="s">
        <v>9431</v>
      </c>
      <c r="C809" s="20" t="s">
        <v>14111</v>
      </c>
      <c r="D809" s="20">
        <v>603006701</v>
      </c>
      <c r="E809" s="20" t="str">
        <f>VLOOKUP(A809,'REPORTE'!$A$1:$AG$1961,5,0)</f>
        <v>ECUATORIANO(A) INDIGENA</v>
      </c>
      <c r="F809" s="20" t="str">
        <f>VLOOKUP(A809,'REPORTE'!$A$1:$AG$1961,18,0)</f>
        <v>M</v>
      </c>
      <c r="G809" s="20" t="str">
        <f>VLOOKUP(A809,'REPORTE'!$A$1:$AG$1961,6,0)</f>
        <v>NACIONAL</v>
      </c>
      <c r="H809" s="20" t="str">
        <f>VLOOKUP(A809,'REPORTE'!$A$1:$AG$1961,30,0)</f>
        <v>Primaria</v>
      </c>
      <c r="I809" s="20" t="str">
        <f>VLOOKUP(A809,'REPORTE'!$A$1:$AG$1961,31,0)</f>
        <v>CHIMBORAZO</v>
      </c>
      <c r="J809" s="20" t="str">
        <f>VLOOKUP(A809,'REPORTE'!$A$1:$AG$1961,32,0)</f>
        <v>RIOBAMBA</v>
      </c>
      <c r="K809" s="20" t="str">
        <f>VLOOKUP(A809,'REPORTE'!$A$1:$AG$1961,33,0)</f>
        <v>YARUQUIES</v>
      </c>
      <c r="L809" s="20" t="str">
        <f>VLOOKUP(K809,PROVINCIAS!$F$1:$G$1171,2,0)</f>
        <v>URBANA</v>
      </c>
      <c r="M809" s="20">
        <v>1000954</v>
      </c>
      <c r="N809" s="20" t="s">
        <v>15374</v>
      </c>
      <c r="O809" s="20"/>
      <c r="P809" s="20">
        <v>3</v>
      </c>
      <c r="Q809" s="20" t="s">
        <v>11150</v>
      </c>
      <c r="R809" s="20" t="s">
        <v>11150</v>
      </c>
      <c r="S809" s="20" t="s">
        <v>11150</v>
      </c>
      <c r="T809" s="20" t="s">
        <v>11150</v>
      </c>
      <c r="U809" s="20" t="s">
        <v>11150</v>
      </c>
      <c r="V809" s="20" t="s">
        <v>11150</v>
      </c>
      <c r="W809" s="20">
        <v>3</v>
      </c>
    </row>
    <row r="810" spans="1:23" x14ac:dyDescent="0.45">
      <c r="A810" s="20">
        <v>1000885</v>
      </c>
      <c r="B810" s="20" t="s">
        <v>9431</v>
      </c>
      <c r="C810" s="20" t="s">
        <v>9635</v>
      </c>
      <c r="D810" s="20">
        <v>1720839289</v>
      </c>
      <c r="E810" s="20" t="str">
        <f>VLOOKUP(A810,'REPORTE'!$A$1:$AG$1961,5,0)</f>
        <v>ECUATORIANO(A)</v>
      </c>
      <c r="F810" s="20" t="str">
        <f>VLOOKUP(A810,'REPORTE'!$A$1:$AG$1961,18,0)</f>
        <v>F</v>
      </c>
      <c r="G810" s="20" t="str">
        <f>VLOOKUP(A810,'REPORTE'!$A$1:$AG$1961,6,0)</f>
        <v>NACIONAL</v>
      </c>
      <c r="H810" s="20" t="str">
        <f>VLOOKUP(A810,'REPORTE'!$A$1:$AG$1961,30,0)</f>
        <v>Secundaria</v>
      </c>
      <c r="I810" s="20" t="str">
        <f>VLOOKUP(A810,'REPORTE'!$A$1:$AG$1961,31,0)</f>
        <v>MANABI</v>
      </c>
      <c r="J810" s="20" t="str">
        <f>VLOOKUP(A810,'REPORTE'!$A$1:$AG$1961,32,0)</f>
        <v>EL CARMEN</v>
      </c>
      <c r="K810" s="20" t="str">
        <f>VLOOKUP(A810,'REPORTE'!$A$1:$AG$1961,33,0)</f>
        <v>EL CARMEN</v>
      </c>
      <c r="L810" s="20" t="str">
        <f>VLOOKUP(K810,PROVINCIAS!$F$1:$G$1171,2,0)</f>
        <v>URBANA</v>
      </c>
      <c r="M810" s="20">
        <v>1000955</v>
      </c>
      <c r="N810" s="20" t="s">
        <v>15374</v>
      </c>
      <c r="O810" s="20"/>
      <c r="P810" s="20">
        <v>0.01</v>
      </c>
      <c r="Q810" s="20" t="s">
        <v>11150</v>
      </c>
      <c r="R810" s="20" t="s">
        <v>11150</v>
      </c>
      <c r="S810" s="20" t="s">
        <v>11150</v>
      </c>
      <c r="T810" s="20" t="s">
        <v>13896</v>
      </c>
      <c r="U810" s="20" t="s">
        <v>11150</v>
      </c>
      <c r="V810" s="20" t="s">
        <v>11150</v>
      </c>
      <c r="W810" s="20">
        <v>30.01</v>
      </c>
    </row>
    <row r="811" spans="1:23" x14ac:dyDescent="0.45">
      <c r="A811" s="20">
        <v>1000886</v>
      </c>
      <c r="B811" s="20" t="s">
        <v>9431</v>
      </c>
      <c r="C811" s="20" t="s">
        <v>9754</v>
      </c>
      <c r="D811" s="20">
        <v>1727682922</v>
      </c>
      <c r="E811" s="20" t="str">
        <f>VLOOKUP(A811,'REPORTE'!$A$1:$AG$1961,5,0)</f>
        <v>ECUATORIANO(A)</v>
      </c>
      <c r="F811" s="20" t="str">
        <f>VLOOKUP(A811,'REPORTE'!$A$1:$AG$1961,18,0)</f>
        <v>F</v>
      </c>
      <c r="G811" s="20" t="str">
        <f>VLOOKUP(A811,'REPORTE'!$A$1:$AG$1961,6,0)</f>
        <v>NACIONAL</v>
      </c>
      <c r="H811" s="20" t="str">
        <f>VLOOKUP(A811,'REPORTE'!$A$1:$AG$1961,30,0)</f>
        <v>Primaria</v>
      </c>
      <c r="I811" s="20" t="str">
        <f>VLOOKUP(A811,'REPORTE'!$A$1:$AG$1961,31,0)</f>
        <v>PICHINCHA</v>
      </c>
      <c r="J811" s="20" t="str">
        <f>VLOOKUP(A811,'REPORTE'!$A$1:$AG$1961,32,0)</f>
        <v>QUITO</v>
      </c>
      <c r="K811" s="20" t="str">
        <f>VLOOKUP(A811,'REPORTE'!$A$1:$AG$1961,33,0)</f>
        <v>CONOCOTO</v>
      </c>
      <c r="L811" s="20" t="str">
        <f>VLOOKUP(K811,PROVINCIAS!$F$1:$G$1171,2,0)</f>
        <v>RURAL</v>
      </c>
      <c r="M811" s="20">
        <v>1000956</v>
      </c>
      <c r="N811" s="20" t="s">
        <v>15374</v>
      </c>
      <c r="O811" s="20"/>
      <c r="P811" s="20">
        <v>0</v>
      </c>
      <c r="Q811" s="20" t="s">
        <v>11150</v>
      </c>
      <c r="R811" s="20" t="s">
        <v>11150</v>
      </c>
      <c r="S811" s="20" t="s">
        <v>11150</v>
      </c>
      <c r="T811" s="20" t="s">
        <v>11150</v>
      </c>
      <c r="U811" s="20" t="s">
        <v>11150</v>
      </c>
      <c r="V811" s="20" t="s">
        <v>11150</v>
      </c>
      <c r="W811" s="20">
        <v>0</v>
      </c>
    </row>
    <row r="812" spans="1:23" x14ac:dyDescent="0.45">
      <c r="A812" s="20">
        <v>1000887</v>
      </c>
      <c r="B812" s="20" t="s">
        <v>9431</v>
      </c>
      <c r="C812" s="20" t="s">
        <v>9760</v>
      </c>
      <c r="D812" s="20">
        <v>602923658</v>
      </c>
      <c r="E812" s="20" t="str">
        <f>VLOOKUP(A812,'REPORTE'!$A$1:$AG$1961,5,0)</f>
        <v>ECUATORIANO(A)</v>
      </c>
      <c r="F812" s="20" t="str">
        <f>VLOOKUP(A812,'REPORTE'!$A$1:$AG$1961,18,0)</f>
        <v>F</v>
      </c>
      <c r="G812" s="20" t="str">
        <f>VLOOKUP(A812,'REPORTE'!$A$1:$AG$1961,6,0)</f>
        <v>NACIONAL</v>
      </c>
      <c r="H812" s="20" t="str">
        <f>VLOOKUP(A812,'REPORTE'!$A$1:$AG$1961,30,0)</f>
        <v>Postgrado</v>
      </c>
      <c r="I812" s="20" t="str">
        <f>VLOOKUP(A812,'REPORTE'!$A$1:$AG$1961,31,0)</f>
        <v>CHIMBORAZO</v>
      </c>
      <c r="J812" s="20" t="str">
        <f>VLOOKUP(A812,'REPORTE'!$A$1:$AG$1961,32,0)</f>
        <v>GUANO</v>
      </c>
      <c r="K812" s="20" t="str">
        <f>VLOOKUP(A812,'REPORTE'!$A$1:$AG$1961,33,0)</f>
        <v>EL ROSARIO</v>
      </c>
      <c r="L812" s="20" t="str">
        <f>VLOOKUP(K812,PROVINCIAS!$F$1:$G$1171,2,0)</f>
        <v>RURAL</v>
      </c>
      <c r="M812" s="20">
        <v>1000957</v>
      </c>
      <c r="N812" s="20" t="s">
        <v>15374</v>
      </c>
      <c r="O812" s="20"/>
      <c r="P812" s="20">
        <v>1.84</v>
      </c>
      <c r="Q812" s="20" t="s">
        <v>11150</v>
      </c>
      <c r="R812" s="20" t="s">
        <v>11150</v>
      </c>
      <c r="S812" s="20" t="s">
        <v>11150</v>
      </c>
      <c r="T812" s="20" t="s">
        <v>14387</v>
      </c>
      <c r="U812" s="20" t="s">
        <v>11150</v>
      </c>
      <c r="V812" s="20" t="s">
        <v>11150</v>
      </c>
      <c r="W812" s="20">
        <v>151.84</v>
      </c>
    </row>
    <row r="813" spans="1:23" x14ac:dyDescent="0.45">
      <c r="A813" s="20">
        <v>1000888</v>
      </c>
      <c r="B813" s="20" t="s">
        <v>9431</v>
      </c>
      <c r="C813" s="20" t="s">
        <v>14112</v>
      </c>
      <c r="D813" s="20">
        <v>1710463207</v>
      </c>
      <c r="E813" s="20" t="str">
        <f>VLOOKUP(A813,'REPORTE'!$A$1:$AG$1961,5,0)</f>
        <v>ECUATORIANO(A)</v>
      </c>
      <c r="F813" s="20" t="str">
        <f>VLOOKUP(A813,'REPORTE'!$A$1:$AG$1961,18,0)</f>
        <v>F</v>
      </c>
      <c r="G813" s="20" t="str">
        <f>VLOOKUP(A813,'REPORTE'!$A$1:$AG$1961,6,0)</f>
        <v>NACIONAL</v>
      </c>
      <c r="H813" s="20" t="str">
        <f>VLOOKUP(A813,'REPORTE'!$A$1:$AG$1961,30,0)</f>
        <v>Primaria</v>
      </c>
      <c r="I813" s="20" t="str">
        <f>VLOOKUP(A813,'REPORTE'!$A$1:$AG$1961,31,0)</f>
        <v>BOLIVAR</v>
      </c>
      <c r="J813" s="20" t="str">
        <f>VLOOKUP(A813,'REPORTE'!$A$1:$AG$1961,32,0)</f>
        <v>GUARANDA</v>
      </c>
      <c r="K813" s="20" t="str">
        <f>VLOOKUP(A813,'REPORTE'!$A$1:$AG$1961,33,0)</f>
        <v>FACUNDO VELA</v>
      </c>
      <c r="L813" s="20" t="str">
        <f>VLOOKUP(K813,PROVINCIAS!$F$1:$G$1171,2,0)</f>
        <v>RURAL</v>
      </c>
      <c r="M813" s="20">
        <v>1000958</v>
      </c>
      <c r="N813" s="20" t="s">
        <v>15374</v>
      </c>
      <c r="O813" s="20"/>
      <c r="P813" s="20">
        <v>277.55</v>
      </c>
      <c r="Q813" s="20" t="s">
        <v>11150</v>
      </c>
      <c r="R813" s="20" t="s">
        <v>11150</v>
      </c>
      <c r="S813" s="20" t="s">
        <v>11150</v>
      </c>
      <c r="T813" s="20" t="s">
        <v>11150</v>
      </c>
      <c r="U813" s="20" t="s">
        <v>11150</v>
      </c>
      <c r="V813" s="20" t="s">
        <v>11150</v>
      </c>
      <c r="W813" s="20">
        <v>277.55</v>
      </c>
    </row>
    <row r="814" spans="1:23" x14ac:dyDescent="0.45">
      <c r="A814" s="20">
        <v>1000889</v>
      </c>
      <c r="B814" s="20" t="s">
        <v>9431</v>
      </c>
      <c r="C814" s="20" t="s">
        <v>14113</v>
      </c>
      <c r="D814" s="20">
        <v>604455469</v>
      </c>
      <c r="E814" s="20" t="str">
        <f>VLOOKUP(A814,'REPORTE'!$A$1:$AG$1961,5,0)</f>
        <v>ECUATORIANO(A)</v>
      </c>
      <c r="F814" s="20" t="str">
        <f>VLOOKUP(A814,'REPORTE'!$A$1:$AG$1961,18,0)</f>
        <v>F</v>
      </c>
      <c r="G814" s="20" t="str">
        <f>VLOOKUP(A814,'REPORTE'!$A$1:$AG$1961,6,0)</f>
        <v>NACIONAL</v>
      </c>
      <c r="H814" s="20" t="str">
        <f>VLOOKUP(A814,'REPORTE'!$A$1:$AG$1961,30,0)</f>
        <v>Secundaria</v>
      </c>
      <c r="I814" s="20" t="str">
        <f>VLOOKUP(A814,'REPORTE'!$A$1:$AG$1961,31,0)</f>
        <v>CHIMBORAZO</v>
      </c>
      <c r="J814" s="20" t="str">
        <f>VLOOKUP(A814,'REPORTE'!$A$1:$AG$1961,32,0)</f>
        <v>RIOBAMBA</v>
      </c>
      <c r="K814" s="20" t="str">
        <f>VLOOKUP(A814,'REPORTE'!$A$1:$AG$1961,33,0)</f>
        <v>VELOZ</v>
      </c>
      <c r="L814" s="20" t="str">
        <f>VLOOKUP(K814,PROVINCIAS!$F$1:$G$1171,2,0)</f>
        <v>URBANA</v>
      </c>
      <c r="M814" s="20">
        <v>1000959</v>
      </c>
      <c r="N814" s="20" t="s">
        <v>15374</v>
      </c>
      <c r="O814" s="20"/>
      <c r="P814" s="20">
        <v>0.01</v>
      </c>
      <c r="Q814" s="20" t="s">
        <v>11150</v>
      </c>
      <c r="R814" s="20" t="s">
        <v>11150</v>
      </c>
      <c r="S814" s="20" t="s">
        <v>11150</v>
      </c>
      <c r="T814" s="20" t="s">
        <v>11150</v>
      </c>
      <c r="U814" s="20" t="s">
        <v>11150</v>
      </c>
      <c r="V814" s="20" t="s">
        <v>11150</v>
      </c>
      <c r="W814" s="20">
        <v>0.01</v>
      </c>
    </row>
    <row r="815" spans="1:23" x14ac:dyDescent="0.45">
      <c r="A815" s="20">
        <v>1000890</v>
      </c>
      <c r="B815" s="20" t="s">
        <v>9431</v>
      </c>
      <c r="C815" s="20" t="s">
        <v>9809</v>
      </c>
      <c r="D815" s="20">
        <v>1709899296</v>
      </c>
      <c r="E815" s="20" t="str">
        <f>VLOOKUP(A815,'REPORTE'!$A$1:$AG$1961,5,0)</f>
        <v>ECUATORIANO(A)</v>
      </c>
      <c r="F815" s="20" t="str">
        <f>VLOOKUP(A815,'REPORTE'!$A$1:$AG$1961,18,0)</f>
        <v>M</v>
      </c>
      <c r="G815" s="20" t="str">
        <f>VLOOKUP(A815,'REPORTE'!$A$1:$AG$1961,6,0)</f>
        <v>NACIONAL</v>
      </c>
      <c r="H815" s="20" t="str">
        <f>VLOOKUP(A815,'REPORTE'!$A$1:$AG$1961,30,0)</f>
        <v>Primaria</v>
      </c>
      <c r="I815" s="20" t="str">
        <f>VLOOKUP(A815,'REPORTE'!$A$1:$AG$1961,31,0)</f>
        <v>PICHINCHA</v>
      </c>
      <c r="J815" s="20" t="str">
        <f>VLOOKUP(A815,'REPORTE'!$A$1:$AG$1961,32,0)</f>
        <v>QUITO</v>
      </c>
      <c r="K815" s="20" t="str">
        <f>VLOOKUP(A815,'REPORTE'!$A$1:$AG$1961,33,0)</f>
        <v>COCHAPAMBA</v>
      </c>
      <c r="L815" s="20" t="str">
        <f>VLOOKUP(K815,PROVINCIAS!$F$1:$G$1171,2,0)</f>
        <v>RURAL</v>
      </c>
      <c r="M815" s="20">
        <v>1000960</v>
      </c>
      <c r="N815" s="20" t="s">
        <v>15374</v>
      </c>
      <c r="O815" s="20"/>
      <c r="P815" s="20">
        <v>20.85</v>
      </c>
      <c r="Q815" s="20" t="s">
        <v>11150</v>
      </c>
      <c r="R815" s="20" t="s">
        <v>11150</v>
      </c>
      <c r="S815" s="20" t="s">
        <v>11150</v>
      </c>
      <c r="T815" s="20" t="s">
        <v>11714</v>
      </c>
      <c r="U815" s="20" t="s">
        <v>11150</v>
      </c>
      <c r="V815" s="20" t="s">
        <v>11150</v>
      </c>
      <c r="W815" s="20">
        <v>110.85</v>
      </c>
    </row>
    <row r="816" spans="1:23" x14ac:dyDescent="0.45">
      <c r="A816" s="20">
        <v>1000893</v>
      </c>
      <c r="B816" s="20" t="s">
        <v>9431</v>
      </c>
      <c r="C816" s="20" t="s">
        <v>10265</v>
      </c>
      <c r="D816" s="20">
        <v>1710515576</v>
      </c>
      <c r="E816" s="20" t="str">
        <f>VLOOKUP(A816,'REPORTE'!$A$1:$AG$1961,5,0)</f>
        <v>ECUATORIANO(A)</v>
      </c>
      <c r="F816" s="20" t="str">
        <f>VLOOKUP(A816,'REPORTE'!$A$1:$AG$1961,18,0)</f>
        <v>F</v>
      </c>
      <c r="G816" s="20" t="str">
        <f>VLOOKUP(A816,'REPORTE'!$A$1:$AG$1961,6,0)</f>
        <v>NACIONAL</v>
      </c>
      <c r="H816" s="20" t="str">
        <f>VLOOKUP(A816,'REPORTE'!$A$1:$AG$1961,30,0)</f>
        <v>Secundaria</v>
      </c>
      <c r="I816" s="20" t="str">
        <f>VLOOKUP(A816,'REPORTE'!$A$1:$AG$1961,31,0)</f>
        <v>PICHINCHA</v>
      </c>
      <c r="J816" s="20" t="str">
        <f>VLOOKUP(A816,'REPORTE'!$A$1:$AG$1961,32,0)</f>
        <v>QUITO</v>
      </c>
      <c r="K816" s="20" t="str">
        <f>VLOOKUP(A816,'REPORTE'!$A$1:$AG$1961,33,0)</f>
        <v>COTOCOLLAO</v>
      </c>
      <c r="L816" s="20" t="str">
        <f>VLOOKUP(K816,PROVINCIAS!$F$1:$G$1171,2,0)</f>
        <v>URBANA</v>
      </c>
      <c r="M816" s="20">
        <v>1000962</v>
      </c>
      <c r="N816" s="20" t="s">
        <v>15374</v>
      </c>
      <c r="O816" s="20"/>
      <c r="P816" s="20">
        <v>1.24</v>
      </c>
      <c r="Q816" s="20" t="s">
        <v>11150</v>
      </c>
      <c r="R816" s="20" t="s">
        <v>11150</v>
      </c>
      <c r="S816" s="20" t="s">
        <v>11150</v>
      </c>
      <c r="T816" s="20" t="s">
        <v>12025</v>
      </c>
      <c r="U816" s="20" t="s">
        <v>11150</v>
      </c>
      <c r="V816" s="20" t="s">
        <v>11150</v>
      </c>
      <c r="W816" s="20">
        <v>101.24</v>
      </c>
    </row>
    <row r="817" spans="1:23" x14ac:dyDescent="0.45">
      <c r="A817" s="20">
        <v>1000894</v>
      </c>
      <c r="B817" s="20" t="s">
        <v>9431</v>
      </c>
      <c r="C817" s="20" t="s">
        <v>9726</v>
      </c>
      <c r="D817" s="20">
        <v>603147679</v>
      </c>
      <c r="E817" s="20" t="str">
        <f>VLOOKUP(A817,'REPORTE'!$A$1:$AG$1961,5,0)</f>
        <v>ECUATORIANO(A) INDIGENA</v>
      </c>
      <c r="F817" s="20" t="str">
        <f>VLOOKUP(A817,'REPORTE'!$A$1:$AG$1961,18,0)</f>
        <v>F</v>
      </c>
      <c r="G817" s="20" t="str">
        <f>VLOOKUP(A817,'REPORTE'!$A$1:$AG$1961,6,0)</f>
        <v>NACIONAL</v>
      </c>
      <c r="H817" s="20" t="str">
        <f>VLOOKUP(A817,'REPORTE'!$A$1:$AG$1961,30,0)</f>
        <v>Primaria</v>
      </c>
      <c r="I817" s="20" t="str">
        <f>VLOOKUP(A817,'REPORTE'!$A$1:$AG$1961,31,0)</f>
        <v>CHIMBORAZO</v>
      </c>
      <c r="J817" s="20" t="str">
        <f>VLOOKUP(A817,'REPORTE'!$A$1:$AG$1961,32,0)</f>
        <v>COLTA</v>
      </c>
      <c r="K817" s="20" t="str">
        <f>VLOOKUP(A817,'REPORTE'!$A$1:$AG$1961,33,0)</f>
        <v>COLUMBE</v>
      </c>
      <c r="L817" s="20" t="str">
        <f>VLOOKUP(K817,PROVINCIAS!$F$1:$G$1171,2,0)</f>
        <v>RURAL</v>
      </c>
      <c r="M817" s="20">
        <v>1000963</v>
      </c>
      <c r="N817" s="20" t="s">
        <v>15374</v>
      </c>
      <c r="O817" s="20"/>
      <c r="P817" s="20">
        <v>0</v>
      </c>
      <c r="Q817" s="20" t="s">
        <v>11150</v>
      </c>
      <c r="R817" s="20" t="s">
        <v>11150</v>
      </c>
      <c r="S817" s="20" t="s">
        <v>11150</v>
      </c>
      <c r="T817" s="20" t="s">
        <v>11150</v>
      </c>
      <c r="U817" s="20" t="s">
        <v>11150</v>
      </c>
      <c r="V817" s="20" t="s">
        <v>11150</v>
      </c>
      <c r="W817" s="20">
        <v>0</v>
      </c>
    </row>
    <row r="818" spans="1:23" x14ac:dyDescent="0.45">
      <c r="A818" s="20">
        <v>1000895</v>
      </c>
      <c r="B818" s="20" t="s">
        <v>9431</v>
      </c>
      <c r="C818" s="20" t="s">
        <v>14114</v>
      </c>
      <c r="D818" s="20">
        <v>1717514747</v>
      </c>
      <c r="E818" s="20" t="str">
        <f>VLOOKUP(A818,'REPORTE'!$A$1:$AG$1961,5,0)</f>
        <v>ECUATORIANO(A)</v>
      </c>
      <c r="F818" s="20" t="str">
        <f>VLOOKUP(A818,'REPORTE'!$A$1:$AG$1961,18,0)</f>
        <v>F</v>
      </c>
      <c r="G818" s="20" t="str">
        <f>VLOOKUP(A818,'REPORTE'!$A$1:$AG$1961,6,0)</f>
        <v>NACIONAL</v>
      </c>
      <c r="H818" s="20" t="str">
        <f>VLOOKUP(A818,'REPORTE'!$A$1:$AG$1961,30,0)</f>
        <v>Universitaria</v>
      </c>
      <c r="I818" s="20" t="str">
        <f>VLOOKUP(A818,'REPORTE'!$A$1:$AG$1961,31,0)</f>
        <v>PICHINCHA</v>
      </c>
      <c r="J818" s="20" t="str">
        <f>VLOOKUP(A818,'REPORTE'!$A$1:$AG$1961,32,0)</f>
        <v>QUITO</v>
      </c>
      <c r="K818" s="20" t="str">
        <f>VLOOKUP(A818,'REPORTE'!$A$1:$AG$1961,33,0)</f>
        <v>COTOCOLLAO</v>
      </c>
      <c r="L818" s="20" t="str">
        <f>VLOOKUP(K818,PROVINCIAS!$F$1:$G$1171,2,0)</f>
        <v>URBANA</v>
      </c>
      <c r="M818" s="20">
        <v>1000964</v>
      </c>
      <c r="N818" s="20" t="s">
        <v>15374</v>
      </c>
      <c r="O818" s="20"/>
      <c r="P818" s="20">
        <v>3.86</v>
      </c>
      <c r="Q818" s="20" t="s">
        <v>11150</v>
      </c>
      <c r="R818" s="20" t="s">
        <v>11150</v>
      </c>
      <c r="S818" s="20" t="s">
        <v>11150</v>
      </c>
      <c r="T818" s="20" t="s">
        <v>11150</v>
      </c>
      <c r="U818" s="20" t="s">
        <v>11150</v>
      </c>
      <c r="V818" s="20" t="s">
        <v>11150</v>
      </c>
      <c r="W818" s="20">
        <v>3.86</v>
      </c>
    </row>
    <row r="819" spans="1:23" x14ac:dyDescent="0.45">
      <c r="A819" s="20">
        <v>1000896</v>
      </c>
      <c r="B819" s="20" t="s">
        <v>9431</v>
      </c>
      <c r="C819" s="20" t="s">
        <v>14115</v>
      </c>
      <c r="D819" s="20">
        <v>604849638</v>
      </c>
      <c r="E819" s="20" t="str">
        <f>VLOOKUP(A819,'REPORTE'!$A$1:$AG$1961,5,0)</f>
        <v>ECUATORIANO(A)</v>
      </c>
      <c r="F819" s="20" t="str">
        <f>VLOOKUP(A819,'REPORTE'!$A$1:$AG$1961,18,0)</f>
        <v>F</v>
      </c>
      <c r="G819" s="20" t="str">
        <f>VLOOKUP(A819,'REPORTE'!$A$1:$AG$1961,6,0)</f>
        <v>NACIONAL</v>
      </c>
      <c r="H819" s="20" t="str">
        <f>VLOOKUP(A819,'REPORTE'!$A$1:$AG$1961,30,0)</f>
        <v>Secundaria</v>
      </c>
      <c r="I819" s="20" t="str">
        <f>VLOOKUP(A819,'REPORTE'!$A$1:$AG$1961,31,0)</f>
        <v>CHIMBORAZO</v>
      </c>
      <c r="J819" s="20" t="str">
        <f>VLOOKUP(A819,'REPORTE'!$A$1:$AG$1961,32,0)</f>
        <v>RIOBAMBA</v>
      </c>
      <c r="K819" s="20" t="str">
        <f>VLOOKUP(A819,'REPORTE'!$A$1:$AG$1961,33,0)</f>
        <v>VELOZ</v>
      </c>
      <c r="L819" s="20" t="str">
        <f>VLOOKUP(K819,PROVINCIAS!$F$1:$G$1171,2,0)</f>
        <v>URBANA</v>
      </c>
      <c r="M819" s="20">
        <v>1000965</v>
      </c>
      <c r="N819" s="20" t="s">
        <v>15374</v>
      </c>
      <c r="O819" s="20"/>
      <c r="P819" s="20">
        <v>0</v>
      </c>
      <c r="Q819" s="20" t="s">
        <v>11150</v>
      </c>
      <c r="R819" s="20" t="s">
        <v>11150</v>
      </c>
      <c r="S819" s="20" t="s">
        <v>11150</v>
      </c>
      <c r="T819" s="20" t="s">
        <v>11150</v>
      </c>
      <c r="U819" s="20" t="s">
        <v>11150</v>
      </c>
      <c r="V819" s="20" t="s">
        <v>11150</v>
      </c>
      <c r="W819" s="20">
        <v>0</v>
      </c>
    </row>
    <row r="820" spans="1:23" x14ac:dyDescent="0.45">
      <c r="A820" s="20">
        <v>1000897</v>
      </c>
      <c r="B820" s="20" t="s">
        <v>9431</v>
      </c>
      <c r="C820" s="20" t="s">
        <v>14116</v>
      </c>
      <c r="D820" s="20">
        <v>1003847611</v>
      </c>
      <c r="E820" s="20" t="str">
        <f>VLOOKUP(A820,'REPORTE'!$A$1:$AG$1961,5,0)</f>
        <v>ECUATORIANO(A) INDIGENA</v>
      </c>
      <c r="F820" s="20" t="str">
        <f>VLOOKUP(A820,'REPORTE'!$A$1:$AG$1961,18,0)</f>
        <v>M</v>
      </c>
      <c r="G820" s="20" t="str">
        <f>VLOOKUP(A820,'REPORTE'!$A$1:$AG$1961,6,0)</f>
        <v>NACIONAL</v>
      </c>
      <c r="H820" s="20" t="str">
        <f>VLOOKUP(A820,'REPORTE'!$A$1:$AG$1961,30,0)</f>
        <v>Primaria</v>
      </c>
      <c r="I820" s="20" t="str">
        <f>VLOOKUP(A820,'REPORTE'!$A$1:$AG$1961,31,0)</f>
        <v>IMBABURA</v>
      </c>
      <c r="J820" s="20" t="str">
        <f>VLOOKUP(A820,'REPORTE'!$A$1:$AG$1961,32,0)</f>
        <v>OTAVALO</v>
      </c>
      <c r="K820" s="20" t="str">
        <f>VLOOKUP(A820,'REPORTE'!$A$1:$AG$1961,33,0)</f>
        <v>SAN RAFAEL</v>
      </c>
      <c r="L820" s="20" t="str">
        <f>VLOOKUP(K820,PROVINCIAS!$F$1:$G$1171,2,0)</f>
        <v>RURAL</v>
      </c>
      <c r="M820" s="20">
        <v>1000966</v>
      </c>
      <c r="N820" s="20" t="s">
        <v>15374</v>
      </c>
      <c r="O820" s="20"/>
      <c r="P820" s="20">
        <v>0.68</v>
      </c>
      <c r="Q820" s="20" t="s">
        <v>11150</v>
      </c>
      <c r="R820" s="20" t="s">
        <v>11150</v>
      </c>
      <c r="S820" s="20" t="s">
        <v>11150</v>
      </c>
      <c r="T820" s="20" t="s">
        <v>11150</v>
      </c>
      <c r="U820" s="20" t="s">
        <v>11150</v>
      </c>
      <c r="V820" s="20" t="s">
        <v>11150</v>
      </c>
      <c r="W820" s="20">
        <v>0.68</v>
      </c>
    </row>
    <row r="821" spans="1:23" x14ac:dyDescent="0.45">
      <c r="A821" s="20">
        <v>1000898</v>
      </c>
      <c r="B821" s="20" t="s">
        <v>9431</v>
      </c>
      <c r="C821" s="20" t="s">
        <v>9703</v>
      </c>
      <c r="D821" s="20">
        <v>1721850434</v>
      </c>
      <c r="E821" s="20" t="str">
        <f>VLOOKUP(A821,'REPORTE'!$A$1:$AG$1961,5,0)</f>
        <v>ECUATORIANO(A)</v>
      </c>
      <c r="F821" s="20" t="str">
        <f>VLOOKUP(A821,'REPORTE'!$A$1:$AG$1961,18,0)</f>
        <v>M</v>
      </c>
      <c r="G821" s="20" t="str">
        <f>VLOOKUP(A821,'REPORTE'!$A$1:$AG$1961,6,0)</f>
        <v>NACIONAL</v>
      </c>
      <c r="H821" s="20" t="str">
        <f>VLOOKUP(A821,'REPORTE'!$A$1:$AG$1961,30,0)</f>
        <v>Primaria</v>
      </c>
      <c r="I821" s="20" t="str">
        <f>VLOOKUP(A821,'REPORTE'!$A$1:$AG$1961,31,0)</f>
        <v>PICHINCHA</v>
      </c>
      <c r="J821" s="20" t="str">
        <f>VLOOKUP(A821,'REPORTE'!$A$1:$AG$1961,32,0)</f>
        <v>QUITO</v>
      </c>
      <c r="K821" s="20" t="str">
        <f>VLOOKUP(A821,'REPORTE'!$A$1:$AG$1961,33,0)</f>
        <v>SAN BLAS</v>
      </c>
      <c r="L821" s="20" t="str">
        <f>VLOOKUP(K821,PROVINCIAS!$F$1:$G$1171,2,0)</f>
        <v>URBANA</v>
      </c>
      <c r="M821" s="20">
        <v>1000967</v>
      </c>
      <c r="N821" s="20" t="s">
        <v>15374</v>
      </c>
      <c r="O821" s="20"/>
      <c r="P821" s="20">
        <v>0</v>
      </c>
      <c r="Q821" s="20" t="s">
        <v>11150</v>
      </c>
      <c r="R821" s="20" t="s">
        <v>11150</v>
      </c>
      <c r="S821" s="20" t="s">
        <v>11150</v>
      </c>
      <c r="T821" s="20" t="s">
        <v>11150</v>
      </c>
      <c r="U821" s="20" t="s">
        <v>11150</v>
      </c>
      <c r="V821" s="20" t="s">
        <v>11150</v>
      </c>
      <c r="W821" s="20">
        <v>0</v>
      </c>
    </row>
    <row r="822" spans="1:23" x14ac:dyDescent="0.45">
      <c r="A822" s="20">
        <v>1000899</v>
      </c>
      <c r="B822" s="20" t="s">
        <v>9431</v>
      </c>
      <c r="C822" s="20" t="s">
        <v>14117</v>
      </c>
      <c r="D822" s="20">
        <v>1716242746</v>
      </c>
      <c r="E822" s="20" t="str">
        <f>VLOOKUP(A822,'REPORTE'!$A$1:$AG$1961,5,0)</f>
        <v>ECUATORIANO(A) INDIGENA</v>
      </c>
      <c r="F822" s="20" t="str">
        <f>VLOOKUP(A822,'REPORTE'!$A$1:$AG$1961,18,0)</f>
        <v>F</v>
      </c>
      <c r="G822" s="20" t="str">
        <f>VLOOKUP(A822,'REPORTE'!$A$1:$AG$1961,6,0)</f>
        <v>NACIONAL</v>
      </c>
      <c r="H822" s="20" t="str">
        <f>VLOOKUP(A822,'REPORTE'!$A$1:$AG$1961,30,0)</f>
        <v>Primaria</v>
      </c>
      <c r="I822" s="20" t="str">
        <f>VLOOKUP(A822,'REPORTE'!$A$1:$AG$1961,31,0)</f>
        <v>PICHINCHA</v>
      </c>
      <c r="J822" s="20" t="str">
        <f>VLOOKUP(A822,'REPORTE'!$A$1:$AG$1961,32,0)</f>
        <v>QUITO</v>
      </c>
      <c r="K822" s="20" t="str">
        <f>VLOOKUP(A822,'REPORTE'!$A$1:$AG$1961,33,0)</f>
        <v>COTOCOLLAO</v>
      </c>
      <c r="L822" s="20" t="str">
        <f>VLOOKUP(K822,PROVINCIAS!$F$1:$G$1171,2,0)</f>
        <v>URBANA</v>
      </c>
      <c r="M822" s="20">
        <v>1000968</v>
      </c>
      <c r="N822" s="20" t="s">
        <v>15374</v>
      </c>
      <c r="O822" s="20"/>
      <c r="P822" s="20">
        <v>50.99</v>
      </c>
      <c r="Q822" s="20" t="s">
        <v>11150</v>
      </c>
      <c r="R822" s="20" t="s">
        <v>11150</v>
      </c>
      <c r="S822" s="20" t="s">
        <v>11150</v>
      </c>
      <c r="T822" s="20" t="s">
        <v>11150</v>
      </c>
      <c r="U822" s="20" t="s">
        <v>11150</v>
      </c>
      <c r="V822" s="20" t="s">
        <v>11150</v>
      </c>
      <c r="W822" s="20">
        <v>50.99</v>
      </c>
    </row>
    <row r="823" spans="1:23" x14ac:dyDescent="0.45">
      <c r="A823" s="20">
        <v>1000900</v>
      </c>
      <c r="B823" s="20" t="s">
        <v>9431</v>
      </c>
      <c r="C823" s="20" t="s">
        <v>10428</v>
      </c>
      <c r="D823" s="20">
        <v>1756739353</v>
      </c>
      <c r="E823" s="20" t="str">
        <f>VLOOKUP(A823,'REPORTE'!$A$1:$AG$1961,5,0)</f>
        <v>ECUATORIANO(A)</v>
      </c>
      <c r="F823" s="20" t="str">
        <f>VLOOKUP(A823,'REPORTE'!$A$1:$AG$1961,18,0)</f>
        <v>M</v>
      </c>
      <c r="G823" s="20" t="str">
        <f>VLOOKUP(A823,'REPORTE'!$A$1:$AG$1961,6,0)</f>
        <v>NACIONAL</v>
      </c>
      <c r="H823" s="20" t="str">
        <f>VLOOKUP(A823,'REPORTE'!$A$1:$AG$1961,30,0)</f>
        <v>Secundaria</v>
      </c>
      <c r="I823" s="20" t="str">
        <f>VLOOKUP(A823,'REPORTE'!$A$1:$AG$1961,31,0)</f>
        <v>PICHINCHA</v>
      </c>
      <c r="J823" s="20" t="str">
        <f>VLOOKUP(A823,'REPORTE'!$A$1:$AG$1961,32,0)</f>
        <v>QUITO</v>
      </c>
      <c r="K823" s="20" t="str">
        <f>VLOOKUP(A823,'REPORTE'!$A$1:$AG$1961,33,0)</f>
        <v>CENTRO HISTORICO</v>
      </c>
      <c r="L823" s="20" t="str">
        <f>VLOOKUP(K823,PROVINCIAS!$F$1:$G$1171,2,0)</f>
        <v>URBANA</v>
      </c>
      <c r="M823" s="20">
        <v>1000969</v>
      </c>
      <c r="N823" s="20" t="s">
        <v>15374</v>
      </c>
      <c r="O823" s="20"/>
      <c r="P823" s="20">
        <v>2367.39</v>
      </c>
      <c r="Q823" s="20" t="s">
        <v>11150</v>
      </c>
      <c r="R823" s="20" t="s">
        <v>11150</v>
      </c>
      <c r="S823" s="20" t="s">
        <v>11150</v>
      </c>
      <c r="T823" s="20" t="s">
        <v>14640</v>
      </c>
      <c r="U823" s="20" t="s">
        <v>11150</v>
      </c>
      <c r="V823" s="20" t="s">
        <v>12147</v>
      </c>
      <c r="W823" s="20">
        <v>2729.39</v>
      </c>
    </row>
    <row r="824" spans="1:23" x14ac:dyDescent="0.45">
      <c r="A824" s="20">
        <v>1000901</v>
      </c>
      <c r="B824" s="20" t="s">
        <v>9431</v>
      </c>
      <c r="C824" s="20" t="s">
        <v>10384</v>
      </c>
      <c r="D824" s="20">
        <v>1717556003</v>
      </c>
      <c r="E824" s="20" t="str">
        <f>VLOOKUP(A824,'REPORTE'!$A$1:$AG$1961,5,0)</f>
        <v>ECUATORIANO(A)</v>
      </c>
      <c r="F824" s="20" t="str">
        <f>VLOOKUP(A824,'REPORTE'!$A$1:$AG$1961,18,0)</f>
        <v>F</v>
      </c>
      <c r="G824" s="20" t="str">
        <f>VLOOKUP(A824,'REPORTE'!$A$1:$AG$1961,6,0)</f>
        <v>NACIONAL</v>
      </c>
      <c r="H824" s="20" t="str">
        <f>VLOOKUP(A824,'REPORTE'!$A$1:$AG$1961,30,0)</f>
        <v>Primaria</v>
      </c>
      <c r="I824" s="20" t="str">
        <f>VLOOKUP(A824,'REPORTE'!$A$1:$AG$1961,31,0)</f>
        <v>PICHINCHA</v>
      </c>
      <c r="J824" s="20" t="str">
        <f>VLOOKUP(A824,'REPORTE'!$A$1:$AG$1961,32,0)</f>
        <v>QUITO</v>
      </c>
      <c r="K824" s="20" t="str">
        <f>VLOOKUP(A824,'REPORTE'!$A$1:$AG$1961,33,0)</f>
        <v>POMASQUI</v>
      </c>
      <c r="L824" s="20" t="str">
        <f>VLOOKUP(K824,PROVINCIAS!$F$1:$G$1171,2,0)</f>
        <v>RURAL</v>
      </c>
      <c r="M824" s="20">
        <v>1000970</v>
      </c>
      <c r="N824" s="20" t="s">
        <v>15374</v>
      </c>
      <c r="O824" s="20"/>
      <c r="P824" s="20">
        <v>351.25</v>
      </c>
      <c r="Q824" s="20" t="s">
        <v>11150</v>
      </c>
      <c r="R824" s="20" t="s">
        <v>11150</v>
      </c>
      <c r="S824" s="20" t="s">
        <v>11150</v>
      </c>
      <c r="T824" s="20" t="s">
        <v>14641</v>
      </c>
      <c r="U824" s="20" t="s">
        <v>11150</v>
      </c>
      <c r="V824" s="20" t="s">
        <v>11150</v>
      </c>
      <c r="W824" s="20">
        <v>489.25</v>
      </c>
    </row>
    <row r="825" spans="1:23" x14ac:dyDescent="0.45">
      <c r="A825" s="20">
        <v>1000902</v>
      </c>
      <c r="B825" s="20" t="s">
        <v>9431</v>
      </c>
      <c r="C825" s="20" t="s">
        <v>14118</v>
      </c>
      <c r="D825" s="20">
        <v>603342031</v>
      </c>
      <c r="E825" s="20" t="str">
        <f>VLOOKUP(A825,'REPORTE'!$A$1:$AG$1961,5,0)</f>
        <v>ECUATORIANO(A) INDIGENA</v>
      </c>
      <c r="F825" s="20" t="str">
        <f>VLOOKUP(A825,'REPORTE'!$A$1:$AG$1961,18,0)</f>
        <v>F</v>
      </c>
      <c r="G825" s="20" t="str">
        <f>VLOOKUP(A825,'REPORTE'!$A$1:$AG$1961,6,0)</f>
        <v>NACIONAL</v>
      </c>
      <c r="H825" s="20" t="str">
        <f>VLOOKUP(A825,'REPORTE'!$A$1:$AG$1961,30,0)</f>
        <v>Formación Técnica (Intermedia)</v>
      </c>
      <c r="I825" s="20" t="str">
        <f>VLOOKUP(A825,'REPORTE'!$A$1:$AG$1961,31,0)</f>
        <v>CHIMBORAZO</v>
      </c>
      <c r="J825" s="20" t="str">
        <f>VLOOKUP(A825,'REPORTE'!$A$1:$AG$1961,32,0)</f>
        <v>GUANO</v>
      </c>
      <c r="K825" s="20" t="str">
        <f>VLOOKUP(A825,'REPORTE'!$A$1:$AG$1961,33,0)</f>
        <v>LA MATRIZ</v>
      </c>
      <c r="L825" s="20" t="str">
        <f>VLOOKUP(K825,PROVINCIAS!$F$1:$G$1171,2,0)</f>
        <v>URBANA</v>
      </c>
      <c r="M825" s="20">
        <v>1000971</v>
      </c>
      <c r="N825" s="20" t="s">
        <v>15374</v>
      </c>
      <c r="O825" s="20"/>
      <c r="P825" s="20">
        <v>3</v>
      </c>
      <c r="Q825" s="20" t="s">
        <v>11150</v>
      </c>
      <c r="R825" s="20" t="s">
        <v>11150</v>
      </c>
      <c r="S825" s="20" t="s">
        <v>11150</v>
      </c>
      <c r="T825" s="20" t="s">
        <v>11150</v>
      </c>
      <c r="U825" s="20" t="s">
        <v>11150</v>
      </c>
      <c r="V825" s="20" t="s">
        <v>11150</v>
      </c>
      <c r="W825" s="20">
        <v>3</v>
      </c>
    </row>
    <row r="826" spans="1:23" x14ac:dyDescent="0.45">
      <c r="A826" s="20">
        <v>1000903</v>
      </c>
      <c r="B826" s="20" t="s">
        <v>9431</v>
      </c>
      <c r="C826" s="20" t="s">
        <v>14119</v>
      </c>
      <c r="D826" s="20">
        <v>1720871118</v>
      </c>
      <c r="E826" s="20" t="str">
        <f>VLOOKUP(A826,'REPORTE'!$A$1:$AG$1961,5,0)</f>
        <v>ECUATORIANO(A) INDIGENA</v>
      </c>
      <c r="F826" s="20" t="str">
        <f>VLOOKUP(A826,'REPORTE'!$A$1:$AG$1961,18,0)</f>
        <v>M</v>
      </c>
      <c r="G826" s="20" t="str">
        <f>VLOOKUP(A826,'REPORTE'!$A$1:$AG$1961,6,0)</f>
        <v>NACIONAL</v>
      </c>
      <c r="H826" s="20" t="str">
        <f>VLOOKUP(A826,'REPORTE'!$A$1:$AG$1961,30,0)</f>
        <v>Secundaria</v>
      </c>
      <c r="I826" s="20" t="str">
        <f>VLOOKUP(A826,'REPORTE'!$A$1:$AG$1961,31,0)</f>
        <v>PICHINCHA</v>
      </c>
      <c r="J826" s="20" t="str">
        <f>VLOOKUP(A826,'REPORTE'!$A$1:$AG$1961,32,0)</f>
        <v>QUITO</v>
      </c>
      <c r="K826" s="20" t="str">
        <f>VLOOKUP(A826,'REPORTE'!$A$1:$AG$1961,33,0)</f>
        <v>COTOCOLLAO</v>
      </c>
      <c r="L826" s="20" t="str">
        <f>VLOOKUP(K826,PROVINCIAS!$F$1:$G$1171,2,0)</f>
        <v>URBANA</v>
      </c>
      <c r="M826" s="20">
        <v>1000972</v>
      </c>
      <c r="N826" s="20" t="s">
        <v>15374</v>
      </c>
      <c r="O826" s="20"/>
      <c r="P826" s="20">
        <v>5</v>
      </c>
      <c r="Q826" s="20" t="s">
        <v>11150</v>
      </c>
      <c r="R826" s="20" t="s">
        <v>11150</v>
      </c>
      <c r="S826" s="20" t="s">
        <v>11150</v>
      </c>
      <c r="T826" s="20" t="s">
        <v>11150</v>
      </c>
      <c r="U826" s="20" t="s">
        <v>11150</v>
      </c>
      <c r="V826" s="20" t="s">
        <v>11150</v>
      </c>
      <c r="W826" s="20">
        <v>5</v>
      </c>
    </row>
    <row r="827" spans="1:23" x14ac:dyDescent="0.45">
      <c r="A827" s="20">
        <v>1000904</v>
      </c>
      <c r="B827" s="20" t="s">
        <v>9431</v>
      </c>
      <c r="C827" s="20" t="s">
        <v>14120</v>
      </c>
      <c r="D827" s="20">
        <v>1729241859</v>
      </c>
      <c r="E827" s="20" t="str">
        <f>VLOOKUP(A827,'REPORTE'!$A$1:$AG$1961,5,0)</f>
        <v>ECUATORIANO(A)</v>
      </c>
      <c r="F827" s="20" t="str">
        <f>VLOOKUP(A827,'REPORTE'!$A$1:$AG$1961,18,0)</f>
        <v>F</v>
      </c>
      <c r="G827" s="20" t="str">
        <f>VLOOKUP(A827,'REPORTE'!$A$1:$AG$1961,6,0)</f>
        <v>NACIONAL</v>
      </c>
      <c r="H827" s="20" t="str">
        <f>VLOOKUP(A827,'REPORTE'!$A$1:$AG$1961,30,0)</f>
        <v>Secundaria</v>
      </c>
      <c r="I827" s="20" t="str">
        <f>VLOOKUP(A827,'REPORTE'!$A$1:$AG$1961,31,0)</f>
        <v>PICHINCHA</v>
      </c>
      <c r="J827" s="20" t="str">
        <f>VLOOKUP(A827,'REPORTE'!$A$1:$AG$1961,32,0)</f>
        <v>QUITO</v>
      </c>
      <c r="K827" s="20" t="str">
        <f>VLOOKUP(A827,'REPORTE'!$A$1:$AG$1961,33,0)</f>
        <v>COTOCOLLAO</v>
      </c>
      <c r="L827" s="20" t="str">
        <f>VLOOKUP(K827,PROVINCIAS!$F$1:$G$1171,2,0)</f>
        <v>URBANA</v>
      </c>
      <c r="M827" s="20">
        <v>1000973</v>
      </c>
      <c r="N827" s="20" t="s">
        <v>15374</v>
      </c>
      <c r="O827" s="20"/>
      <c r="P827" s="20">
        <v>2</v>
      </c>
      <c r="Q827" s="20" t="s">
        <v>11150</v>
      </c>
      <c r="R827" s="20" t="s">
        <v>11150</v>
      </c>
      <c r="S827" s="20" t="s">
        <v>11150</v>
      </c>
      <c r="T827" s="20" t="s">
        <v>11150</v>
      </c>
      <c r="U827" s="20" t="s">
        <v>11150</v>
      </c>
      <c r="V827" s="20" t="s">
        <v>11150</v>
      </c>
      <c r="W827" s="20">
        <v>2</v>
      </c>
    </row>
    <row r="828" spans="1:23" x14ac:dyDescent="0.45">
      <c r="A828" s="20">
        <v>1000905</v>
      </c>
      <c r="B828" s="20" t="s">
        <v>9431</v>
      </c>
      <c r="C828" s="20" t="s">
        <v>14121</v>
      </c>
      <c r="D828" s="20">
        <v>1753405594</v>
      </c>
      <c r="E828" s="20" t="str">
        <f>VLOOKUP(A828,'REPORTE'!$A$1:$AG$1961,5,0)</f>
        <v>ECUATORIANO(A) INDIGENA</v>
      </c>
      <c r="F828" s="20" t="str">
        <f>VLOOKUP(A828,'REPORTE'!$A$1:$AG$1961,18,0)</f>
        <v>F</v>
      </c>
      <c r="G828" s="20" t="str">
        <f>VLOOKUP(A828,'REPORTE'!$A$1:$AG$1961,6,0)</f>
        <v>NACIONAL</v>
      </c>
      <c r="H828" s="20" t="str">
        <f>VLOOKUP(A828,'REPORTE'!$A$1:$AG$1961,30,0)</f>
        <v>Formación Técnica (Intermedia)</v>
      </c>
      <c r="I828" s="20" t="str">
        <f>VLOOKUP(A828,'REPORTE'!$A$1:$AG$1961,31,0)</f>
        <v>CHIMBORAZO</v>
      </c>
      <c r="J828" s="20" t="str">
        <f>VLOOKUP(A828,'REPORTE'!$A$1:$AG$1961,32,0)</f>
        <v>RIOBAMBA</v>
      </c>
      <c r="K828" s="20" t="str">
        <f>VLOOKUP(A828,'REPORTE'!$A$1:$AG$1961,33,0)</f>
        <v>CACHA (CAB EN MACHANGARA)</v>
      </c>
      <c r="L828" s="20" t="str">
        <f>VLOOKUP(K828,PROVINCIAS!$F$1:$G$1171,2,0)</f>
        <v>RURAL</v>
      </c>
      <c r="M828" s="20">
        <v>1000974</v>
      </c>
      <c r="N828" s="20" t="s">
        <v>15374</v>
      </c>
      <c r="O828" s="20"/>
      <c r="P828" s="20">
        <v>3</v>
      </c>
      <c r="Q828" s="20" t="s">
        <v>11150</v>
      </c>
      <c r="R828" s="20" t="s">
        <v>11150</v>
      </c>
      <c r="S828" s="20" t="s">
        <v>11150</v>
      </c>
      <c r="T828" s="20" t="s">
        <v>11150</v>
      </c>
      <c r="U828" s="20" t="s">
        <v>11150</v>
      </c>
      <c r="V828" s="20" t="s">
        <v>11150</v>
      </c>
      <c r="W828" s="20">
        <v>3</v>
      </c>
    </row>
    <row r="829" spans="1:23" x14ac:dyDescent="0.45">
      <c r="A829" s="20">
        <v>1000907</v>
      </c>
      <c r="B829" s="20" t="s">
        <v>9431</v>
      </c>
      <c r="C829" s="20" t="s">
        <v>14122</v>
      </c>
      <c r="D829" s="20">
        <v>1724800386</v>
      </c>
      <c r="E829" s="20" t="str">
        <f>VLOOKUP(A829,'REPORTE'!$A$1:$AG$1961,5,0)</f>
        <v>ECUATORIANO(A)</v>
      </c>
      <c r="F829" s="20" t="str">
        <f>VLOOKUP(A829,'REPORTE'!$A$1:$AG$1961,18,0)</f>
        <v>M</v>
      </c>
      <c r="G829" s="20" t="str">
        <f>VLOOKUP(A829,'REPORTE'!$A$1:$AG$1961,6,0)</f>
        <v>NACIONAL</v>
      </c>
      <c r="H829" s="20" t="str">
        <f>VLOOKUP(A829,'REPORTE'!$A$1:$AG$1961,30,0)</f>
        <v>Secundaria</v>
      </c>
      <c r="I829" s="20" t="str">
        <f>VLOOKUP(A829,'REPORTE'!$A$1:$AG$1961,31,0)</f>
        <v>PICHINCHA</v>
      </c>
      <c r="J829" s="20" t="str">
        <f>VLOOKUP(A829,'REPORTE'!$A$1:$AG$1961,32,0)</f>
        <v>QUITO</v>
      </c>
      <c r="K829" s="20" t="str">
        <f>VLOOKUP(A829,'REPORTE'!$A$1:$AG$1961,33,0)</f>
        <v>SAN ANTONIO</v>
      </c>
      <c r="L829" s="20" t="str">
        <f>VLOOKUP(K829,PROVINCIAS!$F$1:$G$1171,2,0)</f>
        <v>RURAL</v>
      </c>
      <c r="M829" s="20">
        <v>1000975</v>
      </c>
      <c r="N829" s="20" t="s">
        <v>15374</v>
      </c>
      <c r="O829" s="20"/>
      <c r="P829" s="20">
        <v>3</v>
      </c>
      <c r="Q829" s="20" t="s">
        <v>11150</v>
      </c>
      <c r="R829" s="20" t="s">
        <v>11150</v>
      </c>
      <c r="S829" s="20" t="s">
        <v>11150</v>
      </c>
      <c r="T829" s="20" t="s">
        <v>11150</v>
      </c>
      <c r="U829" s="20" t="s">
        <v>11150</v>
      </c>
      <c r="V829" s="20" t="s">
        <v>11150</v>
      </c>
      <c r="W829" s="20">
        <v>3</v>
      </c>
    </row>
    <row r="830" spans="1:23" x14ac:dyDescent="0.45">
      <c r="A830" s="20">
        <v>1000908</v>
      </c>
      <c r="B830" s="20" t="s">
        <v>9431</v>
      </c>
      <c r="C830" s="20" t="s">
        <v>9770</v>
      </c>
      <c r="D830" s="20">
        <v>1722868567</v>
      </c>
      <c r="E830" s="20" t="str">
        <f>VLOOKUP(A830,'REPORTE'!$A$1:$AG$1961,5,0)</f>
        <v>ECUATORIANO(A)</v>
      </c>
      <c r="F830" s="20" t="str">
        <f>VLOOKUP(A830,'REPORTE'!$A$1:$AG$1961,18,0)</f>
        <v>M</v>
      </c>
      <c r="G830" s="20" t="str">
        <f>VLOOKUP(A830,'REPORTE'!$A$1:$AG$1961,6,0)</f>
        <v>NACIONAL</v>
      </c>
      <c r="H830" s="20" t="str">
        <f>VLOOKUP(A830,'REPORTE'!$A$1:$AG$1961,30,0)</f>
        <v>Secundaria</v>
      </c>
      <c r="I830" s="20" t="str">
        <f>VLOOKUP(A830,'REPORTE'!$A$1:$AG$1961,31,0)</f>
        <v>PICHINCHA</v>
      </c>
      <c r="J830" s="20" t="str">
        <f>VLOOKUP(A830,'REPORTE'!$A$1:$AG$1961,32,0)</f>
        <v>QUITO</v>
      </c>
      <c r="K830" s="20" t="str">
        <f>VLOOKUP(A830,'REPORTE'!$A$1:$AG$1961,33,0)</f>
        <v>SAN ANTONIO</v>
      </c>
      <c r="L830" s="20" t="str">
        <f>VLOOKUP(K830,PROVINCIAS!$F$1:$G$1171,2,0)</f>
        <v>RURAL</v>
      </c>
      <c r="M830" s="20">
        <v>1000976</v>
      </c>
      <c r="N830" s="20" t="s">
        <v>15374</v>
      </c>
      <c r="O830" s="20"/>
      <c r="P830" s="20">
        <v>0</v>
      </c>
      <c r="Q830" s="20" t="s">
        <v>11150</v>
      </c>
      <c r="R830" s="20" t="s">
        <v>11150</v>
      </c>
      <c r="S830" s="20" t="s">
        <v>11150</v>
      </c>
      <c r="T830" s="20" t="s">
        <v>11150</v>
      </c>
      <c r="U830" s="20" t="s">
        <v>11150</v>
      </c>
      <c r="V830" s="20" t="s">
        <v>11150</v>
      </c>
      <c r="W830" s="20">
        <v>0</v>
      </c>
    </row>
    <row r="831" spans="1:23" x14ac:dyDescent="0.45">
      <c r="A831" s="20">
        <v>1000909</v>
      </c>
      <c r="B831" s="20" t="s">
        <v>9431</v>
      </c>
      <c r="C831" s="20" t="s">
        <v>14123</v>
      </c>
      <c r="D831" s="20">
        <v>1719366534</v>
      </c>
      <c r="E831" s="20" t="str">
        <f>VLOOKUP(A831,'REPORTE'!$A$1:$AG$1961,5,0)</f>
        <v>ECUATORIANO(A)</v>
      </c>
      <c r="F831" s="20" t="str">
        <f>VLOOKUP(A831,'REPORTE'!$A$1:$AG$1961,18,0)</f>
        <v>M</v>
      </c>
      <c r="G831" s="20" t="str">
        <f>VLOOKUP(A831,'REPORTE'!$A$1:$AG$1961,6,0)</f>
        <v>NACIONAL</v>
      </c>
      <c r="H831" s="20" t="str">
        <f>VLOOKUP(A831,'REPORTE'!$A$1:$AG$1961,30,0)</f>
        <v>Universitaria</v>
      </c>
      <c r="I831" s="20" t="str">
        <f>VLOOKUP(A831,'REPORTE'!$A$1:$AG$1961,31,0)</f>
        <v>PICHINCHA</v>
      </c>
      <c r="J831" s="20" t="str">
        <f>VLOOKUP(A831,'REPORTE'!$A$1:$AG$1961,32,0)</f>
        <v>QUITO</v>
      </c>
      <c r="K831" s="20" t="str">
        <f>VLOOKUP(A831,'REPORTE'!$A$1:$AG$1961,33,0)</f>
        <v>SAN BLAS</v>
      </c>
      <c r="L831" s="20" t="str">
        <f>VLOOKUP(K831,PROVINCIAS!$F$1:$G$1171,2,0)</f>
        <v>URBANA</v>
      </c>
      <c r="M831" s="20">
        <v>1000977</v>
      </c>
      <c r="N831" s="20" t="s">
        <v>15374</v>
      </c>
      <c r="O831" s="20"/>
      <c r="P831" s="20">
        <v>53.18</v>
      </c>
      <c r="Q831" s="20" t="s">
        <v>11150</v>
      </c>
      <c r="R831" s="20" t="s">
        <v>11150</v>
      </c>
      <c r="S831" s="20" t="s">
        <v>11150</v>
      </c>
      <c r="T831" s="20" t="s">
        <v>11150</v>
      </c>
      <c r="U831" s="20" t="s">
        <v>11150</v>
      </c>
      <c r="V831" s="20" t="s">
        <v>11150</v>
      </c>
      <c r="W831" s="20">
        <v>53.18</v>
      </c>
    </row>
    <row r="832" spans="1:23" x14ac:dyDescent="0.45">
      <c r="A832" s="20">
        <v>1000910</v>
      </c>
      <c r="B832" s="20" t="s">
        <v>9431</v>
      </c>
      <c r="C832" s="20" t="s">
        <v>9843</v>
      </c>
      <c r="D832" s="20">
        <v>1703803831</v>
      </c>
      <c r="E832" s="20" t="str">
        <f>VLOOKUP(A832,'REPORTE'!$A$1:$AG$1961,5,0)</f>
        <v>ECUATORIANO(A) INDIGENA</v>
      </c>
      <c r="F832" s="20" t="str">
        <f>VLOOKUP(A832,'REPORTE'!$A$1:$AG$1961,18,0)</f>
        <v>M</v>
      </c>
      <c r="G832" s="20" t="str">
        <f>VLOOKUP(A832,'REPORTE'!$A$1:$AG$1961,6,0)</f>
        <v>NACIONAL</v>
      </c>
      <c r="H832" s="20" t="str">
        <f>VLOOKUP(A832,'REPORTE'!$A$1:$AG$1961,30,0)</f>
        <v>Primaria</v>
      </c>
      <c r="I832" s="20" t="str">
        <f>VLOOKUP(A832,'REPORTE'!$A$1:$AG$1961,31,0)</f>
        <v>CHIMBORAZO</v>
      </c>
      <c r="J832" s="20" t="str">
        <f>VLOOKUP(A832,'REPORTE'!$A$1:$AG$1961,32,0)</f>
        <v>RIOBAMBA</v>
      </c>
      <c r="K832" s="20" t="str">
        <f>VLOOKUP(A832,'REPORTE'!$A$1:$AG$1961,33,0)</f>
        <v>YARUQUIES</v>
      </c>
      <c r="L832" s="20" t="str">
        <f>VLOOKUP(K832,PROVINCIAS!$F$1:$G$1171,2,0)</f>
        <v>URBANA</v>
      </c>
      <c r="M832" s="20">
        <v>1000978</v>
      </c>
      <c r="N832" s="20" t="s">
        <v>15374</v>
      </c>
      <c r="O832" s="20"/>
      <c r="P832" s="20">
        <v>0.23</v>
      </c>
      <c r="Q832" s="20" t="s">
        <v>11150</v>
      </c>
      <c r="R832" s="20" t="s">
        <v>11150</v>
      </c>
      <c r="S832" s="20" t="s">
        <v>11150</v>
      </c>
      <c r="T832" s="20" t="s">
        <v>14637</v>
      </c>
      <c r="U832" s="20" t="s">
        <v>11150</v>
      </c>
      <c r="V832" s="20" t="s">
        <v>11150</v>
      </c>
      <c r="W832" s="20">
        <v>98.23</v>
      </c>
    </row>
    <row r="833" spans="1:23" x14ac:dyDescent="0.45">
      <c r="A833" s="20">
        <v>1000911</v>
      </c>
      <c r="B833" s="20" t="s">
        <v>9431</v>
      </c>
      <c r="C833" s="20" t="s">
        <v>14124</v>
      </c>
      <c r="D833" s="20">
        <v>1750456517</v>
      </c>
      <c r="E833" s="20" t="str">
        <f>VLOOKUP(A833,'REPORTE'!$A$1:$AG$1961,5,0)</f>
        <v>ECUATORIANO(A) INDIGENA</v>
      </c>
      <c r="F833" s="20" t="str">
        <f>VLOOKUP(A833,'REPORTE'!$A$1:$AG$1961,18,0)</f>
        <v>M</v>
      </c>
      <c r="G833" s="20" t="str">
        <f>VLOOKUP(A833,'REPORTE'!$A$1:$AG$1961,6,0)</f>
        <v>NACIONAL</v>
      </c>
      <c r="H833" s="20" t="str">
        <f>VLOOKUP(A833,'REPORTE'!$A$1:$AG$1961,30,0)</f>
        <v>Primaria</v>
      </c>
      <c r="I833" s="20" t="str">
        <f>VLOOKUP(A833,'REPORTE'!$A$1:$AG$1961,31,0)</f>
        <v>CHIMBORAZO</v>
      </c>
      <c r="J833" s="20" t="str">
        <f>VLOOKUP(A833,'REPORTE'!$A$1:$AG$1961,32,0)</f>
        <v>RIOBAMBA</v>
      </c>
      <c r="K833" s="20" t="str">
        <f>VLOOKUP(A833,'REPORTE'!$A$1:$AG$1961,33,0)</f>
        <v>CACHA (CAB EN MACHANGARA)</v>
      </c>
      <c r="L833" s="20" t="str">
        <f>VLOOKUP(K833,PROVINCIAS!$F$1:$G$1171,2,0)</f>
        <v>RURAL</v>
      </c>
      <c r="M833" s="20">
        <v>1000979</v>
      </c>
      <c r="N833" s="20" t="s">
        <v>15374</v>
      </c>
      <c r="O833" s="20"/>
      <c r="P833" s="20">
        <v>23.63</v>
      </c>
      <c r="Q833" s="20" t="s">
        <v>11150</v>
      </c>
      <c r="R833" s="20" t="s">
        <v>11150</v>
      </c>
      <c r="S833" s="20" t="s">
        <v>11150</v>
      </c>
      <c r="T833" s="20" t="s">
        <v>11150</v>
      </c>
      <c r="U833" s="20" t="s">
        <v>11150</v>
      </c>
      <c r="V833" s="20" t="s">
        <v>11150</v>
      </c>
      <c r="W833" s="20">
        <v>23.63</v>
      </c>
    </row>
    <row r="834" spans="1:23" x14ac:dyDescent="0.45">
      <c r="A834" s="20">
        <v>1000912</v>
      </c>
      <c r="B834" s="20" t="s">
        <v>9431</v>
      </c>
      <c r="C834" s="20" t="s">
        <v>14125</v>
      </c>
      <c r="D834" s="20">
        <v>1726284803</v>
      </c>
      <c r="E834" s="20" t="str">
        <f>VLOOKUP(A834,'REPORTE'!$A$1:$AG$1961,5,0)</f>
        <v>ECUATORIANO(A) INDIGENA</v>
      </c>
      <c r="F834" s="20" t="str">
        <f>VLOOKUP(A834,'REPORTE'!$A$1:$AG$1961,18,0)</f>
        <v>M</v>
      </c>
      <c r="G834" s="20" t="str">
        <f>VLOOKUP(A834,'REPORTE'!$A$1:$AG$1961,6,0)</f>
        <v>NACIONAL</v>
      </c>
      <c r="H834" s="20" t="str">
        <f>VLOOKUP(A834,'REPORTE'!$A$1:$AG$1961,30,0)</f>
        <v>Secundaria</v>
      </c>
      <c r="I834" s="20" t="str">
        <f>VLOOKUP(A834,'REPORTE'!$A$1:$AG$1961,31,0)</f>
        <v>PICHINCHA</v>
      </c>
      <c r="J834" s="20" t="str">
        <f>VLOOKUP(A834,'REPORTE'!$A$1:$AG$1961,32,0)</f>
        <v>QUITO</v>
      </c>
      <c r="K834" s="20" t="str">
        <f>VLOOKUP(A834,'REPORTE'!$A$1:$AG$1961,33,0)</f>
        <v>CHILLOGALLO</v>
      </c>
      <c r="L834" s="20" t="str">
        <f>VLOOKUP(K834,PROVINCIAS!$F$1:$G$1171,2,0)</f>
        <v>URBANA</v>
      </c>
      <c r="M834" s="20">
        <v>1000980</v>
      </c>
      <c r="N834" s="20" t="s">
        <v>15374</v>
      </c>
      <c r="O834" s="20"/>
      <c r="P834" s="20">
        <v>0.97</v>
      </c>
      <c r="Q834" s="20" t="s">
        <v>11150</v>
      </c>
      <c r="R834" s="20" t="s">
        <v>11150</v>
      </c>
      <c r="S834" s="20" t="s">
        <v>11150</v>
      </c>
      <c r="T834" s="20" t="s">
        <v>11150</v>
      </c>
      <c r="U834" s="20" t="s">
        <v>11150</v>
      </c>
      <c r="V834" s="20" t="s">
        <v>11150</v>
      </c>
      <c r="W834" s="20">
        <v>0.97</v>
      </c>
    </row>
    <row r="835" spans="1:23" x14ac:dyDescent="0.45">
      <c r="A835" s="20">
        <v>1000913</v>
      </c>
      <c r="B835" s="20" t="s">
        <v>9431</v>
      </c>
      <c r="C835" s="20" t="s">
        <v>9865</v>
      </c>
      <c r="D835" s="20">
        <v>1721414090</v>
      </c>
      <c r="E835" s="20" t="str">
        <f>VLOOKUP(A835,'REPORTE'!$A$1:$AG$1961,5,0)</f>
        <v>ECUATORIANO(A) INDIGENA</v>
      </c>
      <c r="F835" s="20" t="str">
        <f>VLOOKUP(A835,'REPORTE'!$A$1:$AG$1961,18,0)</f>
        <v>F</v>
      </c>
      <c r="G835" s="20" t="str">
        <f>VLOOKUP(A835,'REPORTE'!$A$1:$AG$1961,6,0)</f>
        <v>NACIONAL</v>
      </c>
      <c r="H835" s="20" t="str">
        <f>VLOOKUP(A835,'REPORTE'!$A$1:$AG$1961,30,0)</f>
        <v>Primaria</v>
      </c>
      <c r="I835" s="20" t="str">
        <f>VLOOKUP(A835,'REPORTE'!$A$1:$AG$1961,31,0)</f>
        <v>CHIMBORAZO</v>
      </c>
      <c r="J835" s="20" t="str">
        <f>VLOOKUP(A835,'REPORTE'!$A$1:$AG$1961,32,0)</f>
        <v>RIOBAMBA</v>
      </c>
      <c r="K835" s="20" t="str">
        <f>VLOOKUP(A835,'REPORTE'!$A$1:$AG$1961,33,0)</f>
        <v>PUNIN</v>
      </c>
      <c r="L835" s="20" t="str">
        <f>VLOOKUP(K835,PROVINCIAS!$F$1:$G$1171,2,0)</f>
        <v>RURAL</v>
      </c>
      <c r="M835" s="20">
        <v>1000981</v>
      </c>
      <c r="N835" s="20" t="s">
        <v>15374</v>
      </c>
      <c r="O835" s="20"/>
      <c r="P835" s="20">
        <v>1.03</v>
      </c>
      <c r="Q835" s="20" t="s">
        <v>11150</v>
      </c>
      <c r="R835" s="20" t="s">
        <v>11150</v>
      </c>
      <c r="S835" s="20" t="s">
        <v>11150</v>
      </c>
      <c r="T835" s="20" t="s">
        <v>11150</v>
      </c>
      <c r="U835" s="20" t="s">
        <v>11150</v>
      </c>
      <c r="V835" s="20" t="s">
        <v>11150</v>
      </c>
      <c r="W835" s="20">
        <v>1.03</v>
      </c>
    </row>
    <row r="836" spans="1:23" x14ac:dyDescent="0.45">
      <c r="A836" s="20">
        <v>1000914</v>
      </c>
      <c r="B836" s="20" t="s">
        <v>9431</v>
      </c>
      <c r="C836" s="20" t="s">
        <v>9866</v>
      </c>
      <c r="D836" s="20">
        <v>1751494558</v>
      </c>
      <c r="E836" s="20" t="str">
        <f>VLOOKUP(A836,'REPORTE'!$A$1:$AG$1961,5,0)</f>
        <v>ECUATORIANO(A)</v>
      </c>
      <c r="F836" s="20" t="str">
        <f>VLOOKUP(A836,'REPORTE'!$A$1:$AG$1961,18,0)</f>
        <v>M</v>
      </c>
      <c r="G836" s="20" t="str">
        <f>VLOOKUP(A836,'REPORTE'!$A$1:$AG$1961,6,0)</f>
        <v>NACIONAL</v>
      </c>
      <c r="H836" s="20" t="str">
        <f>VLOOKUP(A836,'REPORTE'!$A$1:$AG$1961,30,0)</f>
        <v>Secundaria</v>
      </c>
      <c r="I836" s="20" t="str">
        <f>VLOOKUP(A836,'REPORTE'!$A$1:$AG$1961,31,0)</f>
        <v>PICHINCHA</v>
      </c>
      <c r="J836" s="20" t="str">
        <f>VLOOKUP(A836,'REPORTE'!$A$1:$AG$1961,32,0)</f>
        <v>QUITO</v>
      </c>
      <c r="K836" s="20" t="str">
        <f>VLOOKUP(A836,'REPORTE'!$A$1:$AG$1961,33,0)</f>
        <v>SAN BLAS</v>
      </c>
      <c r="L836" s="20" t="str">
        <f>VLOOKUP(K836,PROVINCIAS!$F$1:$G$1171,2,0)</f>
        <v>URBANA</v>
      </c>
      <c r="M836" s="20">
        <v>1000982</v>
      </c>
      <c r="N836" s="20" t="s">
        <v>15374</v>
      </c>
      <c r="O836" s="20"/>
      <c r="P836" s="20">
        <v>2.11</v>
      </c>
      <c r="Q836" s="20" t="s">
        <v>11150</v>
      </c>
      <c r="R836" s="20" t="s">
        <v>11150</v>
      </c>
      <c r="S836" s="20" t="s">
        <v>11150</v>
      </c>
      <c r="T836" s="20" t="s">
        <v>12025</v>
      </c>
      <c r="U836" s="20" t="s">
        <v>11150</v>
      </c>
      <c r="V836" s="20" t="s">
        <v>11150</v>
      </c>
      <c r="W836" s="20">
        <v>102.11</v>
      </c>
    </row>
    <row r="837" spans="1:23" x14ac:dyDescent="0.45">
      <c r="A837" s="20">
        <v>1000915</v>
      </c>
      <c r="B837" s="20" t="s">
        <v>9431</v>
      </c>
      <c r="C837" s="20" t="s">
        <v>9816</v>
      </c>
      <c r="D837" s="20">
        <v>1703615151</v>
      </c>
      <c r="E837" s="20" t="str">
        <f>VLOOKUP(A837,'REPORTE'!$A$1:$AG$1961,5,0)</f>
        <v>ECUATORIANO(A)</v>
      </c>
      <c r="F837" s="20" t="str">
        <f>VLOOKUP(A837,'REPORTE'!$A$1:$AG$1961,18,0)</f>
        <v>F</v>
      </c>
      <c r="G837" s="20" t="str">
        <f>VLOOKUP(A837,'REPORTE'!$A$1:$AG$1961,6,0)</f>
        <v>NACIONAL</v>
      </c>
      <c r="H837" s="20" t="str">
        <f>VLOOKUP(A837,'REPORTE'!$A$1:$AG$1961,30,0)</f>
        <v>Primaria</v>
      </c>
      <c r="I837" s="20" t="str">
        <f>VLOOKUP(A837,'REPORTE'!$A$1:$AG$1961,31,0)</f>
        <v>PICHINCHA</v>
      </c>
      <c r="J837" s="20" t="str">
        <f>VLOOKUP(A837,'REPORTE'!$A$1:$AG$1961,32,0)</f>
        <v>QUITO</v>
      </c>
      <c r="K837" s="20" t="str">
        <f>VLOOKUP(A837,'REPORTE'!$A$1:$AG$1961,33,0)</f>
        <v>IÑAQUITO</v>
      </c>
      <c r="L837" s="20" t="str">
        <f>VLOOKUP(K837,PROVINCIAS!$F$1:$G$1171,2,0)</f>
        <v>URBANA</v>
      </c>
      <c r="M837" s="20">
        <v>1000983</v>
      </c>
      <c r="N837" s="20" t="s">
        <v>15374</v>
      </c>
      <c r="O837" s="20"/>
      <c r="P837" s="20">
        <v>194.02</v>
      </c>
      <c r="Q837" s="20" t="s">
        <v>11150</v>
      </c>
      <c r="R837" s="20" t="s">
        <v>11150</v>
      </c>
      <c r="S837" s="20" t="s">
        <v>11150</v>
      </c>
      <c r="T837" s="20" t="s">
        <v>11150</v>
      </c>
      <c r="U837" s="20" t="s">
        <v>11150</v>
      </c>
      <c r="V837" s="20" t="s">
        <v>11150</v>
      </c>
      <c r="W837" s="20">
        <v>194.02</v>
      </c>
    </row>
    <row r="838" spans="1:23" x14ac:dyDescent="0.45">
      <c r="A838" s="20">
        <v>1000916</v>
      </c>
      <c r="B838" s="20" t="s">
        <v>9431</v>
      </c>
      <c r="C838" s="20" t="s">
        <v>10147</v>
      </c>
      <c r="D838" s="20">
        <v>1002987780</v>
      </c>
      <c r="E838" s="20" t="str">
        <f>VLOOKUP(A838,'REPORTE'!$A$1:$AG$1961,5,0)</f>
        <v>ECUATORIANO(A) INDIGENA</v>
      </c>
      <c r="F838" s="20" t="str">
        <f>VLOOKUP(A838,'REPORTE'!$A$1:$AG$1961,18,0)</f>
        <v>F</v>
      </c>
      <c r="G838" s="20" t="str">
        <f>VLOOKUP(A838,'REPORTE'!$A$1:$AG$1961,6,0)</f>
        <v>NACIONAL</v>
      </c>
      <c r="H838" s="20" t="str">
        <f>VLOOKUP(A838,'REPORTE'!$A$1:$AG$1961,30,0)</f>
        <v>Primaria</v>
      </c>
      <c r="I838" s="20" t="str">
        <f>VLOOKUP(A838,'REPORTE'!$A$1:$AG$1961,31,0)</f>
        <v>IMBABURA</v>
      </c>
      <c r="J838" s="20" t="str">
        <f>VLOOKUP(A838,'REPORTE'!$A$1:$AG$1961,32,0)</f>
        <v>IBARRA</v>
      </c>
      <c r="K838" s="20" t="str">
        <f>VLOOKUP(A838,'REPORTE'!$A$1:$AG$1961,33,0)</f>
        <v>CARANQUI</v>
      </c>
      <c r="L838" s="20" t="str">
        <f>VLOOKUP(K838,PROVINCIAS!$F$1:$G$1171,2,0)</f>
        <v>URBANA</v>
      </c>
      <c r="M838" s="20">
        <v>1000984</v>
      </c>
      <c r="N838" s="20" t="s">
        <v>15374</v>
      </c>
      <c r="O838" s="20"/>
      <c r="P838" s="20">
        <v>15.19</v>
      </c>
      <c r="Q838" s="20" t="s">
        <v>11150</v>
      </c>
      <c r="R838" s="20" t="s">
        <v>11150</v>
      </c>
      <c r="S838" s="20" t="s">
        <v>11150</v>
      </c>
      <c r="T838" s="20" t="s">
        <v>14468</v>
      </c>
      <c r="U838" s="20" t="s">
        <v>11150</v>
      </c>
      <c r="V838" s="20" t="s">
        <v>11150</v>
      </c>
      <c r="W838" s="20">
        <v>203.19</v>
      </c>
    </row>
    <row r="839" spans="1:23" x14ac:dyDescent="0.45">
      <c r="A839" s="20">
        <v>1000917</v>
      </c>
      <c r="B839" s="20" t="s">
        <v>9431</v>
      </c>
      <c r="C839" s="20" t="s">
        <v>14126</v>
      </c>
      <c r="D839" s="20">
        <v>1500857352</v>
      </c>
      <c r="E839" s="20" t="str">
        <f>VLOOKUP(A839,'REPORTE'!$A$1:$AG$1961,5,0)</f>
        <v>ECUATORIANO(A)</v>
      </c>
      <c r="F839" s="20" t="str">
        <f>VLOOKUP(A839,'REPORTE'!$A$1:$AG$1961,18,0)</f>
        <v>F</v>
      </c>
      <c r="G839" s="20" t="str">
        <f>VLOOKUP(A839,'REPORTE'!$A$1:$AG$1961,6,0)</f>
        <v>NACIONAL</v>
      </c>
      <c r="H839" s="20" t="str">
        <f>VLOOKUP(A839,'REPORTE'!$A$1:$AG$1961,30,0)</f>
        <v>Secundaria</v>
      </c>
      <c r="I839" s="20" t="str">
        <f>VLOOKUP(A839,'REPORTE'!$A$1:$AG$1961,31,0)</f>
        <v>NAPO</v>
      </c>
      <c r="J839" s="20" t="str">
        <f>VLOOKUP(A839,'REPORTE'!$A$1:$AG$1961,32,0)</f>
        <v>TENA</v>
      </c>
      <c r="K839" s="20" t="str">
        <f>VLOOKUP(A839,'REPORTE'!$A$1:$AG$1961,33,0)</f>
        <v>TENA</v>
      </c>
      <c r="L839" s="20" t="str">
        <f>VLOOKUP(K839,PROVINCIAS!$F$1:$G$1171,2,0)</f>
        <v>URBANA</v>
      </c>
      <c r="M839" s="20">
        <v>1000985</v>
      </c>
      <c r="N839" s="20" t="s">
        <v>15374</v>
      </c>
      <c r="O839" s="20"/>
      <c r="P839" s="20">
        <v>0.02</v>
      </c>
      <c r="Q839" s="20" t="s">
        <v>11150</v>
      </c>
      <c r="R839" s="20" t="s">
        <v>11150</v>
      </c>
      <c r="S839" s="20" t="s">
        <v>11150</v>
      </c>
      <c r="T839" s="20" t="s">
        <v>11150</v>
      </c>
      <c r="U839" s="20" t="s">
        <v>11150</v>
      </c>
      <c r="V839" s="20" t="s">
        <v>11150</v>
      </c>
      <c r="W839" s="20">
        <v>0.02</v>
      </c>
    </row>
    <row r="840" spans="1:23" x14ac:dyDescent="0.45">
      <c r="A840" s="20">
        <v>1000918</v>
      </c>
      <c r="B840" s="20" t="s">
        <v>9431</v>
      </c>
      <c r="C840" s="20" t="s">
        <v>9757</v>
      </c>
      <c r="D840" s="20">
        <v>1722125174</v>
      </c>
      <c r="E840" s="20" t="str">
        <f>VLOOKUP(A840,'REPORTE'!$A$1:$AG$1961,5,0)</f>
        <v>ECUATORIANO(A) INDIGENA</v>
      </c>
      <c r="F840" s="20" t="str">
        <f>VLOOKUP(A840,'REPORTE'!$A$1:$AG$1961,18,0)</f>
        <v>F</v>
      </c>
      <c r="G840" s="20" t="str">
        <f>VLOOKUP(A840,'REPORTE'!$A$1:$AG$1961,6,0)</f>
        <v>NACIONAL</v>
      </c>
      <c r="H840" s="20" t="str">
        <f>VLOOKUP(A840,'REPORTE'!$A$1:$AG$1961,30,0)</f>
        <v>Secundaria</v>
      </c>
      <c r="I840" s="20" t="str">
        <f>VLOOKUP(A840,'REPORTE'!$A$1:$AG$1961,31,0)</f>
        <v>CHIMBORAZO</v>
      </c>
      <c r="J840" s="20" t="str">
        <f>VLOOKUP(A840,'REPORTE'!$A$1:$AG$1961,32,0)</f>
        <v>RIOBAMBA</v>
      </c>
      <c r="K840" s="20" t="str">
        <f>VLOOKUP(A840,'REPORTE'!$A$1:$AG$1961,33,0)</f>
        <v>CACHA (CAB EN MACHANGARA)</v>
      </c>
      <c r="L840" s="20" t="str">
        <f>VLOOKUP(K840,PROVINCIAS!$F$1:$G$1171,2,0)</f>
        <v>RURAL</v>
      </c>
      <c r="M840" s="20">
        <v>1000986</v>
      </c>
      <c r="N840" s="20" t="s">
        <v>15374</v>
      </c>
      <c r="O840" s="20"/>
      <c r="P840" s="20">
        <v>0.15</v>
      </c>
      <c r="Q840" s="20" t="s">
        <v>11150</v>
      </c>
      <c r="R840" s="20" t="s">
        <v>11150</v>
      </c>
      <c r="S840" s="20" t="s">
        <v>11150</v>
      </c>
      <c r="T840" s="20" t="s">
        <v>11150</v>
      </c>
      <c r="U840" s="20" t="s">
        <v>11150</v>
      </c>
      <c r="V840" s="20" t="s">
        <v>11150</v>
      </c>
      <c r="W840" s="20">
        <v>0.15</v>
      </c>
    </row>
    <row r="841" spans="1:23" x14ac:dyDescent="0.45">
      <c r="A841" s="20">
        <v>1000919</v>
      </c>
      <c r="B841" s="20" t="s">
        <v>9431</v>
      </c>
      <c r="C841" s="20" t="s">
        <v>14127</v>
      </c>
      <c r="D841" s="20">
        <v>1725418477</v>
      </c>
      <c r="E841" s="20" t="str">
        <f>VLOOKUP(A841,'REPORTE'!$A$1:$AG$1961,5,0)</f>
        <v>ECUATORIANO(A) INDIGENA</v>
      </c>
      <c r="F841" s="20" t="str">
        <f>VLOOKUP(A841,'REPORTE'!$A$1:$AG$1961,18,0)</f>
        <v>F</v>
      </c>
      <c r="G841" s="20" t="str">
        <f>VLOOKUP(A841,'REPORTE'!$A$1:$AG$1961,6,0)</f>
        <v>NACIONAL</v>
      </c>
      <c r="H841" s="20" t="str">
        <f>VLOOKUP(A841,'REPORTE'!$A$1:$AG$1961,30,0)</f>
        <v>Secundaria</v>
      </c>
      <c r="I841" s="20" t="str">
        <f>VLOOKUP(A841,'REPORTE'!$A$1:$AG$1961,31,0)</f>
        <v>PICHINCHA</v>
      </c>
      <c r="J841" s="20" t="str">
        <f>VLOOKUP(A841,'REPORTE'!$A$1:$AG$1961,32,0)</f>
        <v>QUITO</v>
      </c>
      <c r="K841" s="20" t="str">
        <f>VLOOKUP(A841,'REPORTE'!$A$1:$AG$1961,33,0)</f>
        <v>COTOCOLLAO</v>
      </c>
      <c r="L841" s="20" t="str">
        <f>VLOOKUP(K841,PROVINCIAS!$F$1:$G$1171,2,0)</f>
        <v>URBANA</v>
      </c>
      <c r="M841" s="20">
        <v>1000987</v>
      </c>
      <c r="N841" s="20" t="s">
        <v>15374</v>
      </c>
      <c r="O841" s="20"/>
      <c r="P841" s="20">
        <v>0.63</v>
      </c>
      <c r="Q841" s="20" t="s">
        <v>11150</v>
      </c>
      <c r="R841" s="20" t="s">
        <v>11150</v>
      </c>
      <c r="S841" s="20" t="s">
        <v>11150</v>
      </c>
      <c r="T841" s="20" t="s">
        <v>11150</v>
      </c>
      <c r="U841" s="20" t="s">
        <v>11150</v>
      </c>
      <c r="V841" s="20" t="s">
        <v>11150</v>
      </c>
      <c r="W841" s="20">
        <v>0.63</v>
      </c>
    </row>
    <row r="842" spans="1:23" x14ac:dyDescent="0.45">
      <c r="A842" s="20">
        <v>1000920</v>
      </c>
      <c r="B842" s="20" t="s">
        <v>9431</v>
      </c>
      <c r="C842" s="20" t="s">
        <v>10429</v>
      </c>
      <c r="D842" s="20">
        <v>604420893</v>
      </c>
      <c r="E842" s="20" t="str">
        <f>VLOOKUP(A842,'REPORTE'!$A$1:$AG$1961,5,0)</f>
        <v>ECUATORIANO(A) INDIGENA</v>
      </c>
      <c r="F842" s="20" t="str">
        <f>VLOOKUP(A842,'REPORTE'!$A$1:$AG$1961,18,0)</f>
        <v>M</v>
      </c>
      <c r="G842" s="20" t="str">
        <f>VLOOKUP(A842,'REPORTE'!$A$1:$AG$1961,6,0)</f>
        <v>NACIONAL</v>
      </c>
      <c r="H842" s="20" t="str">
        <f>VLOOKUP(A842,'REPORTE'!$A$1:$AG$1961,30,0)</f>
        <v>Primaria</v>
      </c>
      <c r="I842" s="20" t="str">
        <f>VLOOKUP(A842,'REPORTE'!$A$1:$AG$1961,31,0)</f>
        <v>CHIMBORAZO</v>
      </c>
      <c r="J842" s="20" t="str">
        <f>VLOOKUP(A842,'REPORTE'!$A$1:$AG$1961,32,0)</f>
        <v>RIOBAMBA</v>
      </c>
      <c r="K842" s="20" t="str">
        <f>VLOOKUP(A842,'REPORTE'!$A$1:$AG$1961,33,0)</f>
        <v>CACHA (CAB EN MACHANGARA)</v>
      </c>
      <c r="L842" s="20" t="str">
        <f>VLOOKUP(K842,PROVINCIAS!$F$1:$G$1171,2,0)</f>
        <v>RURAL</v>
      </c>
      <c r="M842" s="20">
        <v>1000988</v>
      </c>
      <c r="N842" s="20" t="s">
        <v>15374</v>
      </c>
      <c r="O842" s="20"/>
      <c r="P842" s="20">
        <v>2242.89</v>
      </c>
      <c r="Q842" s="20" t="s">
        <v>11150</v>
      </c>
      <c r="R842" s="20" t="s">
        <v>11150</v>
      </c>
      <c r="S842" s="20" t="s">
        <v>11150</v>
      </c>
      <c r="T842" s="20" t="s">
        <v>11150</v>
      </c>
      <c r="U842" s="20" t="s">
        <v>11150</v>
      </c>
      <c r="V842" s="20" t="s">
        <v>12254</v>
      </c>
      <c r="W842" s="20">
        <v>2242.89</v>
      </c>
    </row>
    <row r="843" spans="1:23" x14ac:dyDescent="0.45">
      <c r="A843" s="20">
        <v>1000921</v>
      </c>
      <c r="B843" s="20" t="s">
        <v>9431</v>
      </c>
      <c r="C843" s="20" t="s">
        <v>14128</v>
      </c>
      <c r="D843" s="20">
        <v>1720492881</v>
      </c>
      <c r="E843" s="20" t="str">
        <f>VLOOKUP(A843,'REPORTE'!$A$1:$AG$1961,5,0)</f>
        <v>ECUATORIANO(A) INDIGENA</v>
      </c>
      <c r="F843" s="20" t="str">
        <f>VLOOKUP(A843,'REPORTE'!$A$1:$AG$1961,18,0)</f>
        <v>F</v>
      </c>
      <c r="G843" s="20" t="str">
        <f>VLOOKUP(A843,'REPORTE'!$A$1:$AG$1961,6,0)</f>
        <v>NACIONAL</v>
      </c>
      <c r="H843" s="20" t="str">
        <f>VLOOKUP(A843,'REPORTE'!$A$1:$AG$1961,30,0)</f>
        <v>Primaria</v>
      </c>
      <c r="I843" s="20" t="str">
        <f>VLOOKUP(A843,'REPORTE'!$A$1:$AG$1961,31,0)</f>
        <v>CHIMBORAZO</v>
      </c>
      <c r="J843" s="20" t="str">
        <f>VLOOKUP(A843,'REPORTE'!$A$1:$AG$1961,32,0)</f>
        <v>RIOBAMBA</v>
      </c>
      <c r="K843" s="20" t="str">
        <f>VLOOKUP(A843,'REPORTE'!$A$1:$AG$1961,33,0)</f>
        <v>CACHA (CAB EN MACHANGARA)</v>
      </c>
      <c r="L843" s="20" t="str">
        <f>VLOOKUP(K843,PROVINCIAS!$F$1:$G$1171,2,0)</f>
        <v>RURAL</v>
      </c>
      <c r="M843" s="20">
        <v>1000989</v>
      </c>
      <c r="N843" s="20" t="s">
        <v>15374</v>
      </c>
      <c r="O843" s="20"/>
      <c r="P843" s="20">
        <v>31.18</v>
      </c>
      <c r="Q843" s="20" t="s">
        <v>11150</v>
      </c>
      <c r="R843" s="20" t="s">
        <v>11150</v>
      </c>
      <c r="S843" s="20" t="s">
        <v>11150</v>
      </c>
      <c r="T843" s="20" t="s">
        <v>11150</v>
      </c>
      <c r="U843" s="20" t="s">
        <v>11150</v>
      </c>
      <c r="V843" s="20" t="s">
        <v>11150</v>
      </c>
      <c r="W843" s="20">
        <v>31.18</v>
      </c>
    </row>
    <row r="844" spans="1:23" x14ac:dyDescent="0.45">
      <c r="A844" s="20">
        <v>1000922</v>
      </c>
      <c r="B844" s="20" t="s">
        <v>9431</v>
      </c>
      <c r="C844" s="20" t="s">
        <v>9801</v>
      </c>
      <c r="D844" s="20">
        <v>604137877</v>
      </c>
      <c r="E844" s="20" t="str">
        <f>VLOOKUP(A844,'REPORTE'!$A$1:$AG$1961,5,0)</f>
        <v>ECUATORIANO(A)</v>
      </c>
      <c r="F844" s="20" t="str">
        <f>VLOOKUP(A844,'REPORTE'!$A$1:$AG$1961,18,0)</f>
        <v>F</v>
      </c>
      <c r="G844" s="20" t="str">
        <f>VLOOKUP(A844,'REPORTE'!$A$1:$AG$1961,6,0)</f>
        <v>NACIONAL</v>
      </c>
      <c r="H844" s="20" t="str">
        <f>VLOOKUP(A844,'REPORTE'!$A$1:$AG$1961,30,0)</f>
        <v>Ninguna</v>
      </c>
      <c r="I844" s="20" t="str">
        <f>VLOOKUP(A844,'REPORTE'!$A$1:$AG$1961,31,0)</f>
        <v>CHIMBORAZO</v>
      </c>
      <c r="J844" s="20" t="str">
        <f>VLOOKUP(A844,'REPORTE'!$A$1:$AG$1961,32,0)</f>
        <v>GUANO</v>
      </c>
      <c r="K844" s="20" t="str">
        <f>VLOOKUP(A844,'REPORTE'!$A$1:$AG$1961,33,0)</f>
        <v>SAN ANDRES</v>
      </c>
      <c r="L844" s="20" t="str">
        <f>VLOOKUP(K844,PROVINCIAS!$F$1:$G$1171,2,0)</f>
        <v>RURAL</v>
      </c>
      <c r="M844" s="20">
        <v>1000990</v>
      </c>
      <c r="N844" s="20" t="s">
        <v>15374</v>
      </c>
      <c r="O844" s="20"/>
      <c r="P844" s="20">
        <v>67.47</v>
      </c>
      <c r="Q844" s="20" t="s">
        <v>11150</v>
      </c>
      <c r="R844" s="20" t="s">
        <v>11150</v>
      </c>
      <c r="S844" s="20" t="s">
        <v>11150</v>
      </c>
      <c r="T844" s="20" t="s">
        <v>11150</v>
      </c>
      <c r="U844" s="20" t="s">
        <v>11150</v>
      </c>
      <c r="V844" s="20" t="s">
        <v>11150</v>
      </c>
      <c r="W844" s="20">
        <v>67.47</v>
      </c>
    </row>
    <row r="845" spans="1:23" x14ac:dyDescent="0.45">
      <c r="A845" s="20">
        <v>1000924</v>
      </c>
      <c r="B845" s="20" t="s">
        <v>9431</v>
      </c>
      <c r="C845" s="20" t="s">
        <v>9650</v>
      </c>
      <c r="D845" s="20">
        <v>1723733497</v>
      </c>
      <c r="E845" s="20" t="str">
        <f>VLOOKUP(A845,'REPORTE'!$A$1:$AG$1961,5,0)</f>
        <v>ECUATORIANO(A)</v>
      </c>
      <c r="F845" s="20" t="str">
        <f>VLOOKUP(A845,'REPORTE'!$A$1:$AG$1961,18,0)</f>
        <v>M</v>
      </c>
      <c r="G845" s="20" t="str">
        <f>VLOOKUP(A845,'REPORTE'!$A$1:$AG$1961,6,0)</f>
        <v>NACIONAL</v>
      </c>
      <c r="H845" s="20" t="str">
        <f>VLOOKUP(A845,'REPORTE'!$A$1:$AG$1961,30,0)</f>
        <v>Secundaria</v>
      </c>
      <c r="I845" s="20" t="str">
        <f>VLOOKUP(A845,'REPORTE'!$A$1:$AG$1961,31,0)</f>
        <v>PICHINCHA</v>
      </c>
      <c r="J845" s="20" t="str">
        <f>VLOOKUP(A845,'REPORTE'!$A$1:$AG$1961,32,0)</f>
        <v>QUITO</v>
      </c>
      <c r="K845" s="20" t="str">
        <f>VLOOKUP(A845,'REPORTE'!$A$1:$AG$1961,33,0)</f>
        <v>COTOCOLLAO</v>
      </c>
      <c r="L845" s="20" t="str">
        <f>VLOOKUP(K845,PROVINCIAS!$F$1:$G$1171,2,0)</f>
        <v>URBANA</v>
      </c>
      <c r="M845" s="20">
        <v>1000992</v>
      </c>
      <c r="N845" s="20" t="s">
        <v>15374</v>
      </c>
      <c r="O845" s="20"/>
      <c r="P845" s="20">
        <v>0</v>
      </c>
      <c r="Q845" s="20" t="s">
        <v>11150</v>
      </c>
      <c r="R845" s="20" t="s">
        <v>11150</v>
      </c>
      <c r="S845" s="20" t="s">
        <v>11150</v>
      </c>
      <c r="T845" s="20" t="s">
        <v>14642</v>
      </c>
      <c r="U845" s="20" t="s">
        <v>11150</v>
      </c>
      <c r="V845" s="20" t="s">
        <v>11150</v>
      </c>
      <c r="W845" s="20">
        <v>7.34</v>
      </c>
    </row>
    <row r="846" spans="1:23" x14ac:dyDescent="0.45">
      <c r="A846" s="20">
        <v>1000378</v>
      </c>
      <c r="B846" s="20" t="s">
        <v>9431</v>
      </c>
      <c r="C846" s="20" t="s">
        <v>13819</v>
      </c>
      <c r="D846" s="20">
        <v>604837393</v>
      </c>
      <c r="E846" s="20" t="str">
        <f>VLOOKUP(A846,'REPORTE'!$A$1:$AG$1961,5,0)</f>
        <v>ECUATORIANO(A) INDIGENA</v>
      </c>
      <c r="F846" s="20" t="str">
        <f>VLOOKUP(A846,'REPORTE'!$A$1:$AG$1961,18,0)</f>
        <v>F</v>
      </c>
      <c r="G846" s="20" t="str">
        <f>VLOOKUP(A846,'REPORTE'!$A$1:$AG$1961,6,0)</f>
        <v>NACIONAL</v>
      </c>
      <c r="H846" s="20" t="str">
        <f>VLOOKUP(A846,'REPORTE'!$A$1:$AG$1961,30,0)</f>
        <v>Primaria</v>
      </c>
      <c r="I846" s="20" t="str">
        <f>VLOOKUP(A846,'REPORTE'!$A$1:$AG$1961,31,0)</f>
        <v>CHIMBORAZO</v>
      </c>
      <c r="J846" s="20" t="str">
        <f>VLOOKUP(A846,'REPORTE'!$A$1:$AG$1961,32,0)</f>
        <v>ALAUSI</v>
      </c>
      <c r="K846" s="20" t="str">
        <f>VLOOKUP(A846,'REPORTE'!$A$1:$AG$1961,33,0)</f>
        <v>TIXAN</v>
      </c>
      <c r="L846" s="20" t="str">
        <f>VLOOKUP(K846,PROVINCIAS!$F$1:$G$1171,2,0)</f>
        <v>RURAL</v>
      </c>
      <c r="M846" s="20">
        <v>1000993</v>
      </c>
      <c r="N846" s="20" t="s">
        <v>15374</v>
      </c>
      <c r="O846" s="20"/>
      <c r="P846" s="20">
        <v>6.93</v>
      </c>
      <c r="Q846" s="20" t="s">
        <v>11150</v>
      </c>
      <c r="R846" s="20" t="s">
        <v>11150</v>
      </c>
      <c r="S846" s="20" t="s">
        <v>11150</v>
      </c>
      <c r="T846" s="20" t="s">
        <v>11150</v>
      </c>
      <c r="U846" s="20" t="s">
        <v>11150</v>
      </c>
      <c r="V846" s="20" t="s">
        <v>11150</v>
      </c>
      <c r="W846" s="20">
        <v>6.93</v>
      </c>
    </row>
    <row r="847" spans="1:23" x14ac:dyDescent="0.45">
      <c r="A847" s="20">
        <v>1000925</v>
      </c>
      <c r="B847" s="20" t="s">
        <v>9431</v>
      </c>
      <c r="C847" s="20" t="s">
        <v>9890</v>
      </c>
      <c r="D847" s="20">
        <v>1720231412</v>
      </c>
      <c r="E847" s="20" t="str">
        <f>VLOOKUP(A847,'REPORTE'!$A$1:$AG$1961,5,0)</f>
        <v>ECUATORIANO(A)</v>
      </c>
      <c r="F847" s="20" t="str">
        <f>VLOOKUP(A847,'REPORTE'!$A$1:$AG$1961,18,0)</f>
        <v>M</v>
      </c>
      <c r="G847" s="20" t="str">
        <f>VLOOKUP(A847,'REPORTE'!$A$1:$AG$1961,6,0)</f>
        <v>NACIONAL</v>
      </c>
      <c r="H847" s="20" t="str">
        <f>VLOOKUP(A847,'REPORTE'!$A$1:$AG$1961,30,0)</f>
        <v>Secundaria</v>
      </c>
      <c r="I847" s="20" t="str">
        <f>VLOOKUP(A847,'REPORTE'!$A$1:$AG$1961,31,0)</f>
        <v>PICHINCHA</v>
      </c>
      <c r="J847" s="20" t="str">
        <f>VLOOKUP(A847,'REPORTE'!$A$1:$AG$1961,32,0)</f>
        <v>QUITO</v>
      </c>
      <c r="K847" s="20" t="str">
        <f>VLOOKUP(A847,'REPORTE'!$A$1:$AG$1961,33,0)</f>
        <v>CHIMBACALLE</v>
      </c>
      <c r="L847" s="20" t="str">
        <f>VLOOKUP(K847,PROVINCIAS!$F$1:$G$1171,2,0)</f>
        <v>URBANA</v>
      </c>
      <c r="M847" s="20">
        <v>1000994</v>
      </c>
      <c r="N847" s="20" t="s">
        <v>15374</v>
      </c>
      <c r="O847" s="20"/>
      <c r="P847" s="20">
        <v>0</v>
      </c>
      <c r="Q847" s="20" t="s">
        <v>11150</v>
      </c>
      <c r="R847" s="20" t="s">
        <v>11150</v>
      </c>
      <c r="S847" s="20" t="s">
        <v>11150</v>
      </c>
      <c r="T847" s="20" t="s">
        <v>11150</v>
      </c>
      <c r="U847" s="20" t="s">
        <v>11150</v>
      </c>
      <c r="V847" s="20" t="s">
        <v>11150</v>
      </c>
      <c r="W847" s="20">
        <v>0</v>
      </c>
    </row>
    <row r="848" spans="1:23" x14ac:dyDescent="0.45">
      <c r="A848" s="20">
        <v>1000927</v>
      </c>
      <c r="B848" s="20" t="s">
        <v>9431</v>
      </c>
      <c r="C848" s="20" t="s">
        <v>9653</v>
      </c>
      <c r="D848" s="20">
        <v>1725522989</v>
      </c>
      <c r="E848" s="20" t="str">
        <f>VLOOKUP(A848,'REPORTE'!$A$1:$AG$1961,5,0)</f>
        <v>ECUATORIANO(A)</v>
      </c>
      <c r="F848" s="20" t="str">
        <f>VLOOKUP(A848,'REPORTE'!$A$1:$AG$1961,18,0)</f>
        <v>M</v>
      </c>
      <c r="G848" s="20" t="str">
        <f>VLOOKUP(A848,'REPORTE'!$A$1:$AG$1961,6,0)</f>
        <v>NACIONAL</v>
      </c>
      <c r="H848" s="20" t="str">
        <f>VLOOKUP(A848,'REPORTE'!$A$1:$AG$1961,30,0)</f>
        <v>Ninguna</v>
      </c>
      <c r="I848" s="20" t="str">
        <f>VLOOKUP(A848,'REPORTE'!$A$1:$AG$1961,31,0)</f>
        <v>PICHINCHA</v>
      </c>
      <c r="J848" s="20" t="str">
        <f>VLOOKUP(A848,'REPORTE'!$A$1:$AG$1961,32,0)</f>
        <v>QUITO</v>
      </c>
      <c r="K848" s="20" t="str">
        <f>VLOOKUP(A848,'REPORTE'!$A$1:$AG$1961,33,0)</f>
        <v>CHILLOGALLO</v>
      </c>
      <c r="L848" s="20" t="str">
        <f>VLOOKUP(K848,PROVINCIAS!$F$1:$G$1171,2,0)</f>
        <v>URBANA</v>
      </c>
      <c r="M848" s="20">
        <v>1000995</v>
      </c>
      <c r="N848" s="20" t="s">
        <v>15374</v>
      </c>
      <c r="O848" s="20"/>
      <c r="P848" s="20">
        <v>282.3</v>
      </c>
      <c r="Q848" s="20" t="s">
        <v>11150</v>
      </c>
      <c r="R848" s="20" t="s">
        <v>11150</v>
      </c>
      <c r="S848" s="20" t="s">
        <v>11150</v>
      </c>
      <c r="T848" s="20" t="s">
        <v>11150</v>
      </c>
      <c r="U848" s="20" t="s">
        <v>11150</v>
      </c>
      <c r="V848" s="20" t="s">
        <v>11150</v>
      </c>
      <c r="W848" s="20">
        <v>282.3</v>
      </c>
    </row>
    <row r="849" spans="1:23" x14ac:dyDescent="0.45">
      <c r="A849" s="20">
        <v>1000928</v>
      </c>
      <c r="B849" s="20" t="s">
        <v>9431</v>
      </c>
      <c r="C849" s="20" t="s">
        <v>9644</v>
      </c>
      <c r="D849" s="20">
        <v>1717474231</v>
      </c>
      <c r="E849" s="20" t="str">
        <f>VLOOKUP(A849,'REPORTE'!$A$1:$AG$1961,5,0)</f>
        <v>ECUATORIANO(A) INDIGENA</v>
      </c>
      <c r="F849" s="20" t="str">
        <f>VLOOKUP(A849,'REPORTE'!$A$1:$AG$1961,18,0)</f>
        <v>F</v>
      </c>
      <c r="G849" s="20" t="str">
        <f>VLOOKUP(A849,'REPORTE'!$A$1:$AG$1961,6,0)</f>
        <v>NACIONAL</v>
      </c>
      <c r="H849" s="20" t="str">
        <f>VLOOKUP(A849,'REPORTE'!$A$1:$AG$1961,30,0)</f>
        <v>Ninguna</v>
      </c>
      <c r="I849" s="20" t="str">
        <f>VLOOKUP(A849,'REPORTE'!$A$1:$AG$1961,31,0)</f>
        <v>PICHINCHA</v>
      </c>
      <c r="J849" s="20" t="str">
        <f>VLOOKUP(A849,'REPORTE'!$A$1:$AG$1961,32,0)</f>
        <v>QUITO</v>
      </c>
      <c r="K849" s="20" t="str">
        <f>VLOOKUP(A849,'REPORTE'!$A$1:$AG$1961,33,0)</f>
        <v>EL QUINCHE</v>
      </c>
      <c r="L849" s="20" t="str">
        <f>VLOOKUP(K849,PROVINCIAS!$F$1:$G$1171,2,0)</f>
        <v>RURAL</v>
      </c>
      <c r="M849" s="20">
        <v>1000996</v>
      </c>
      <c r="N849" s="20" t="s">
        <v>15374</v>
      </c>
      <c r="O849" s="20"/>
      <c r="P849" s="20">
        <v>496.42</v>
      </c>
      <c r="Q849" s="20" t="s">
        <v>11150</v>
      </c>
      <c r="R849" s="20" t="s">
        <v>11150</v>
      </c>
      <c r="S849" s="20" t="s">
        <v>11150</v>
      </c>
      <c r="T849" s="20" t="s">
        <v>11150</v>
      </c>
      <c r="U849" s="20" t="s">
        <v>11150</v>
      </c>
      <c r="V849" s="20" t="s">
        <v>12078</v>
      </c>
      <c r="W849" s="20">
        <v>496.42</v>
      </c>
    </row>
    <row r="850" spans="1:23" x14ac:dyDescent="0.45">
      <c r="A850" s="20">
        <v>1000929</v>
      </c>
      <c r="B850" s="20" t="s">
        <v>9431</v>
      </c>
      <c r="C850" s="20" t="s">
        <v>9977</v>
      </c>
      <c r="D850" s="20">
        <v>1710462043</v>
      </c>
      <c r="E850" s="20" t="str">
        <f>VLOOKUP(A850,'REPORTE'!$A$1:$AG$1961,5,0)</f>
        <v>ECUATORIANO(A)</v>
      </c>
      <c r="F850" s="20" t="str">
        <f>VLOOKUP(A850,'REPORTE'!$A$1:$AG$1961,18,0)</f>
        <v>F</v>
      </c>
      <c r="G850" s="20" t="str">
        <f>VLOOKUP(A850,'REPORTE'!$A$1:$AG$1961,6,0)</f>
        <v>NACIONAL</v>
      </c>
      <c r="H850" s="20" t="str">
        <f>VLOOKUP(A850,'REPORTE'!$A$1:$AG$1961,30,0)</f>
        <v>Universitaria</v>
      </c>
      <c r="I850" s="20" t="str">
        <f>VLOOKUP(A850,'REPORTE'!$A$1:$AG$1961,31,0)</f>
        <v>PICHINCHA</v>
      </c>
      <c r="J850" s="20" t="str">
        <f>VLOOKUP(A850,'REPORTE'!$A$1:$AG$1961,32,0)</f>
        <v>QUITO</v>
      </c>
      <c r="K850" s="20" t="str">
        <f>VLOOKUP(A850,'REPORTE'!$A$1:$AG$1961,33,0)</f>
        <v>LA MAGDALENA</v>
      </c>
      <c r="L850" s="20" t="str">
        <f>VLOOKUP(K850,PROVINCIAS!$F$1:$G$1171,2,0)</f>
        <v>URBANA</v>
      </c>
      <c r="M850" s="20">
        <v>1000997</v>
      </c>
      <c r="N850" s="20" t="s">
        <v>15374</v>
      </c>
      <c r="O850" s="20"/>
      <c r="P850" s="20">
        <v>0.6</v>
      </c>
      <c r="Q850" s="20" t="s">
        <v>11150</v>
      </c>
      <c r="R850" s="20" t="s">
        <v>11150</v>
      </c>
      <c r="S850" s="20" t="s">
        <v>11150</v>
      </c>
      <c r="T850" s="20" t="s">
        <v>11150</v>
      </c>
      <c r="U850" s="20" t="s">
        <v>11150</v>
      </c>
      <c r="V850" s="20" t="s">
        <v>11150</v>
      </c>
      <c r="W850" s="20">
        <v>0.6</v>
      </c>
    </row>
    <row r="851" spans="1:23" x14ac:dyDescent="0.45">
      <c r="A851" s="20">
        <v>1000930</v>
      </c>
      <c r="B851" s="20" t="s">
        <v>9431</v>
      </c>
      <c r="C851" s="20" t="s">
        <v>9645</v>
      </c>
      <c r="D851" s="20">
        <v>605181270</v>
      </c>
      <c r="E851" s="20" t="str">
        <f>VLOOKUP(A851,'REPORTE'!$A$1:$AG$1961,5,0)</f>
        <v>ECUATORIANO(A)</v>
      </c>
      <c r="F851" s="20" t="str">
        <f>VLOOKUP(A851,'REPORTE'!$A$1:$AG$1961,18,0)</f>
        <v>F</v>
      </c>
      <c r="G851" s="20" t="str">
        <f>VLOOKUP(A851,'REPORTE'!$A$1:$AG$1961,6,0)</f>
        <v>NACIONAL</v>
      </c>
      <c r="H851" s="20" t="str">
        <f>VLOOKUP(A851,'REPORTE'!$A$1:$AG$1961,30,0)</f>
        <v>Secundaria</v>
      </c>
      <c r="I851" s="20" t="str">
        <f>VLOOKUP(A851,'REPORTE'!$A$1:$AG$1961,31,0)</f>
        <v>CHIMBORAZO</v>
      </c>
      <c r="J851" s="20" t="str">
        <f>VLOOKUP(A851,'REPORTE'!$A$1:$AG$1961,32,0)</f>
        <v>GUANO</v>
      </c>
      <c r="K851" s="20" t="str">
        <f>VLOOKUP(A851,'REPORTE'!$A$1:$AG$1961,33,0)</f>
        <v>LA MATRIZ</v>
      </c>
      <c r="L851" s="20" t="str">
        <f>VLOOKUP(K851,PROVINCIAS!$F$1:$G$1171,2,0)</f>
        <v>URBANA</v>
      </c>
      <c r="M851" s="20">
        <v>1000999</v>
      </c>
      <c r="N851" s="20" t="s">
        <v>15374</v>
      </c>
      <c r="O851" s="20"/>
      <c r="P851" s="20">
        <v>0.1</v>
      </c>
      <c r="Q851" s="20" t="s">
        <v>11150</v>
      </c>
      <c r="R851" s="20" t="s">
        <v>11150</v>
      </c>
      <c r="S851" s="20" t="s">
        <v>11150</v>
      </c>
      <c r="T851" s="20" t="s">
        <v>14643</v>
      </c>
      <c r="U851" s="20" t="s">
        <v>11150</v>
      </c>
      <c r="V851" s="20" t="s">
        <v>11150</v>
      </c>
      <c r="W851" s="20">
        <v>292.64999999999998</v>
      </c>
    </row>
    <row r="852" spans="1:23" x14ac:dyDescent="0.45">
      <c r="A852" s="20">
        <v>1000932</v>
      </c>
      <c r="B852" s="20" t="s">
        <v>9431</v>
      </c>
      <c r="C852" s="20" t="s">
        <v>9651</v>
      </c>
      <c r="D852" s="20">
        <v>604165209</v>
      </c>
      <c r="E852" s="20" t="str">
        <f>VLOOKUP(A852,'REPORTE'!$A$1:$AG$1961,5,0)</f>
        <v>ECUATORIANO(A)</v>
      </c>
      <c r="F852" s="20" t="str">
        <f>VLOOKUP(A852,'REPORTE'!$A$1:$AG$1961,18,0)</f>
        <v>F</v>
      </c>
      <c r="G852" s="20" t="str">
        <f>VLOOKUP(A852,'REPORTE'!$A$1:$AG$1961,6,0)</f>
        <v>NACIONAL</v>
      </c>
      <c r="H852" s="20" t="str">
        <f>VLOOKUP(A852,'REPORTE'!$A$1:$AG$1961,30,0)</f>
        <v>Ninguna</v>
      </c>
      <c r="I852" s="20" t="str">
        <f>VLOOKUP(A852,'REPORTE'!$A$1:$AG$1961,31,0)</f>
        <v>CHIMBORAZO</v>
      </c>
      <c r="J852" s="20" t="str">
        <f>VLOOKUP(A852,'REPORTE'!$A$1:$AG$1961,32,0)</f>
        <v>RIOBAMBA</v>
      </c>
      <c r="K852" s="20" t="str">
        <f>VLOOKUP(A852,'REPORTE'!$A$1:$AG$1961,33,0)</f>
        <v>CACHA (CAB EN MACHANGARA)</v>
      </c>
      <c r="L852" s="20" t="str">
        <f>VLOOKUP(K852,PROVINCIAS!$F$1:$G$1171,2,0)</f>
        <v>RURAL</v>
      </c>
      <c r="M852" s="20">
        <v>1001000</v>
      </c>
      <c r="N852" s="20" t="s">
        <v>15374</v>
      </c>
      <c r="O852" s="20"/>
      <c r="P852" s="20">
        <v>0</v>
      </c>
      <c r="Q852" s="20" t="s">
        <v>11150</v>
      </c>
      <c r="R852" s="20" t="s">
        <v>11150</v>
      </c>
      <c r="S852" s="20" t="s">
        <v>11150</v>
      </c>
      <c r="T852" s="20" t="s">
        <v>11150</v>
      </c>
      <c r="U852" s="20" t="s">
        <v>11150</v>
      </c>
      <c r="V852" s="20" t="s">
        <v>11150</v>
      </c>
      <c r="W852" s="20">
        <v>0</v>
      </c>
    </row>
    <row r="853" spans="1:23" x14ac:dyDescent="0.45">
      <c r="A853" s="20">
        <v>1000933</v>
      </c>
      <c r="B853" s="20" t="s">
        <v>9431</v>
      </c>
      <c r="C853" s="20" t="s">
        <v>14130</v>
      </c>
      <c r="D853" s="20">
        <v>1714906201</v>
      </c>
      <c r="E853" s="20" t="str">
        <f>VLOOKUP(A853,'REPORTE'!$A$1:$AG$1961,5,0)</f>
        <v>ECUATORIANO(A)</v>
      </c>
      <c r="F853" s="20" t="str">
        <f>VLOOKUP(A853,'REPORTE'!$A$1:$AG$1961,18,0)</f>
        <v>F</v>
      </c>
      <c r="G853" s="20" t="str">
        <f>VLOOKUP(A853,'REPORTE'!$A$1:$AG$1961,6,0)</f>
        <v>NACIONAL</v>
      </c>
      <c r="H853" s="20" t="str">
        <f>VLOOKUP(A853,'REPORTE'!$A$1:$AG$1961,30,0)</f>
        <v>Ninguna</v>
      </c>
      <c r="I853" s="20" t="str">
        <f>VLOOKUP(A853,'REPORTE'!$A$1:$AG$1961,31,0)</f>
        <v>PICHINCHA</v>
      </c>
      <c r="J853" s="20" t="str">
        <f>VLOOKUP(A853,'REPORTE'!$A$1:$AG$1961,32,0)</f>
        <v>QUITO</v>
      </c>
      <c r="K853" s="20" t="str">
        <f>VLOOKUP(A853,'REPORTE'!$A$1:$AG$1961,33,0)</f>
        <v>COTOCOLLAO</v>
      </c>
      <c r="L853" s="20" t="str">
        <f>VLOOKUP(K853,PROVINCIAS!$F$1:$G$1171,2,0)</f>
        <v>URBANA</v>
      </c>
      <c r="M853" s="20">
        <v>1001001</v>
      </c>
      <c r="N853" s="20" t="s">
        <v>15374</v>
      </c>
      <c r="O853" s="20"/>
      <c r="P853" s="20">
        <v>3</v>
      </c>
      <c r="Q853" s="20" t="s">
        <v>11150</v>
      </c>
      <c r="R853" s="20" t="s">
        <v>11150</v>
      </c>
      <c r="S853" s="20" t="s">
        <v>11150</v>
      </c>
      <c r="T853" s="20" t="s">
        <v>11150</v>
      </c>
      <c r="U853" s="20" t="s">
        <v>11150</v>
      </c>
      <c r="V853" s="20" t="s">
        <v>11150</v>
      </c>
      <c r="W853" s="20">
        <v>3</v>
      </c>
    </row>
    <row r="854" spans="1:23" x14ac:dyDescent="0.45">
      <c r="A854" s="20">
        <v>1000934</v>
      </c>
      <c r="B854" s="20" t="s">
        <v>9431</v>
      </c>
      <c r="C854" s="20" t="s">
        <v>14131</v>
      </c>
      <c r="D854" s="20">
        <v>1714979737</v>
      </c>
      <c r="E854" s="20" t="str">
        <f>VLOOKUP(A854,'REPORTE'!$A$1:$AG$1961,5,0)</f>
        <v>ECUATORIANO(A)</v>
      </c>
      <c r="F854" s="20" t="str">
        <f>VLOOKUP(A854,'REPORTE'!$A$1:$AG$1961,18,0)</f>
        <v>F</v>
      </c>
      <c r="G854" s="20" t="str">
        <f>VLOOKUP(A854,'REPORTE'!$A$1:$AG$1961,6,0)</f>
        <v>NACIONAL</v>
      </c>
      <c r="H854" s="20" t="str">
        <f>VLOOKUP(A854,'REPORTE'!$A$1:$AG$1961,30,0)</f>
        <v>Ninguna</v>
      </c>
      <c r="I854" s="20" t="str">
        <f>VLOOKUP(A854,'REPORTE'!$A$1:$AG$1961,31,0)</f>
        <v>PICHINCHA</v>
      </c>
      <c r="J854" s="20" t="str">
        <f>VLOOKUP(A854,'REPORTE'!$A$1:$AG$1961,32,0)</f>
        <v>QUITO</v>
      </c>
      <c r="K854" s="20" t="str">
        <f>VLOOKUP(A854,'REPORTE'!$A$1:$AG$1961,33,0)</f>
        <v>SAN ANTONIO</v>
      </c>
      <c r="L854" s="20" t="str">
        <f>VLOOKUP(K854,PROVINCIAS!$F$1:$G$1171,2,0)</f>
        <v>RURAL</v>
      </c>
      <c r="M854" s="20">
        <v>1001002</v>
      </c>
      <c r="N854" s="20" t="s">
        <v>15374</v>
      </c>
      <c r="O854" s="20"/>
      <c r="P854" s="20">
        <v>0.88</v>
      </c>
      <c r="Q854" s="20" t="s">
        <v>11150</v>
      </c>
      <c r="R854" s="20" t="s">
        <v>11150</v>
      </c>
      <c r="S854" s="20" t="s">
        <v>11150</v>
      </c>
      <c r="T854" s="20" t="s">
        <v>11150</v>
      </c>
      <c r="U854" s="20" t="s">
        <v>11150</v>
      </c>
      <c r="V854" s="20" t="s">
        <v>11150</v>
      </c>
      <c r="W854" s="20">
        <v>0.88</v>
      </c>
    </row>
    <row r="855" spans="1:23" x14ac:dyDescent="0.45">
      <c r="A855" s="20">
        <v>1000935</v>
      </c>
      <c r="B855" s="20" t="s">
        <v>9431</v>
      </c>
      <c r="C855" s="20" t="s">
        <v>10226</v>
      </c>
      <c r="D855" s="20">
        <v>503143836</v>
      </c>
      <c r="E855" s="20" t="str">
        <f>VLOOKUP(A855,'REPORTE'!$A$1:$AG$1961,5,0)</f>
        <v>ECUATORIANO(A) INDIGENA</v>
      </c>
      <c r="F855" s="20" t="str">
        <f>VLOOKUP(A855,'REPORTE'!$A$1:$AG$1961,18,0)</f>
        <v>F</v>
      </c>
      <c r="G855" s="20" t="str">
        <f>VLOOKUP(A855,'REPORTE'!$A$1:$AG$1961,6,0)</f>
        <v>NACIONAL</v>
      </c>
      <c r="H855" s="20" t="str">
        <f>VLOOKUP(A855,'REPORTE'!$A$1:$AG$1961,30,0)</f>
        <v>Secundaria</v>
      </c>
      <c r="I855" s="20" t="str">
        <f>VLOOKUP(A855,'REPORTE'!$A$1:$AG$1961,31,0)</f>
        <v>COTOPAXI</v>
      </c>
      <c r="J855" s="20" t="str">
        <f>VLOOKUP(A855,'REPORTE'!$A$1:$AG$1961,32,0)</f>
        <v>PUJILI</v>
      </c>
      <c r="K855" s="20" t="str">
        <f>VLOOKUP(A855,'REPORTE'!$A$1:$AG$1961,33,0)</f>
        <v>ZUMBAHUA</v>
      </c>
      <c r="L855" s="20" t="str">
        <f>VLOOKUP(K855,PROVINCIAS!$F$1:$G$1171,2,0)</f>
        <v>RURAL</v>
      </c>
      <c r="M855" s="20">
        <v>1001003</v>
      </c>
      <c r="N855" s="20" t="s">
        <v>15374</v>
      </c>
      <c r="O855" s="20"/>
      <c r="P855" s="20">
        <v>70.63</v>
      </c>
      <c r="Q855" s="20" t="s">
        <v>11150</v>
      </c>
      <c r="R855" s="20" t="s">
        <v>11150</v>
      </c>
      <c r="S855" s="20" t="s">
        <v>11150</v>
      </c>
      <c r="T855" s="20" t="s">
        <v>11150</v>
      </c>
      <c r="U855" s="20" t="s">
        <v>11150</v>
      </c>
      <c r="V855" s="20" t="s">
        <v>11150</v>
      </c>
      <c r="W855" s="20">
        <v>70.63</v>
      </c>
    </row>
    <row r="856" spans="1:23" x14ac:dyDescent="0.45">
      <c r="A856" s="20">
        <v>1000936</v>
      </c>
      <c r="B856" s="20" t="s">
        <v>9431</v>
      </c>
      <c r="C856" s="20" t="s">
        <v>14132</v>
      </c>
      <c r="D856" s="20">
        <v>1752497857</v>
      </c>
      <c r="E856" s="20" t="str">
        <f>VLOOKUP(A856,'REPORTE'!$A$1:$AG$1961,5,0)</f>
        <v>ECUATORIANO(A) INDIGENA</v>
      </c>
      <c r="F856" s="20" t="str">
        <f>VLOOKUP(A856,'REPORTE'!$A$1:$AG$1961,18,0)</f>
        <v>F</v>
      </c>
      <c r="G856" s="20" t="str">
        <f>VLOOKUP(A856,'REPORTE'!$A$1:$AG$1961,6,0)</f>
        <v>NACIONAL</v>
      </c>
      <c r="H856" s="20" t="str">
        <f>VLOOKUP(A856,'REPORTE'!$A$1:$AG$1961,30,0)</f>
        <v>Formación Técnica (Intermedia)</v>
      </c>
      <c r="I856" s="20" t="str">
        <f>VLOOKUP(A856,'REPORTE'!$A$1:$AG$1961,31,0)</f>
        <v>PICHINCHA</v>
      </c>
      <c r="J856" s="20" t="str">
        <f>VLOOKUP(A856,'REPORTE'!$A$1:$AG$1961,32,0)</f>
        <v>QUITO</v>
      </c>
      <c r="K856" s="20" t="str">
        <f>VLOOKUP(A856,'REPORTE'!$A$1:$AG$1961,33,0)</f>
        <v>COTOCOLLAO</v>
      </c>
      <c r="L856" s="20" t="str">
        <f>VLOOKUP(K856,PROVINCIAS!$F$1:$G$1171,2,0)</f>
        <v>URBANA</v>
      </c>
      <c r="M856" s="20">
        <v>1001004</v>
      </c>
      <c r="N856" s="20" t="s">
        <v>15374</v>
      </c>
      <c r="O856" s="20"/>
      <c r="P856" s="20">
        <v>302.02</v>
      </c>
      <c r="Q856" s="20" t="s">
        <v>11150</v>
      </c>
      <c r="R856" s="20" t="s">
        <v>11150</v>
      </c>
      <c r="S856" s="20" t="s">
        <v>11150</v>
      </c>
      <c r="T856" s="20" t="s">
        <v>11150</v>
      </c>
      <c r="U856" s="20" t="s">
        <v>11150</v>
      </c>
      <c r="V856" s="20" t="s">
        <v>11150</v>
      </c>
      <c r="W856" s="20">
        <v>302.02</v>
      </c>
    </row>
    <row r="857" spans="1:23" x14ac:dyDescent="0.45">
      <c r="A857" s="20">
        <v>1000937</v>
      </c>
      <c r="B857" s="20" t="s">
        <v>9431</v>
      </c>
      <c r="C857" s="20" t="s">
        <v>9720</v>
      </c>
      <c r="D857" s="20">
        <v>1717926131</v>
      </c>
      <c r="E857" s="20" t="str">
        <f>VLOOKUP(A857,'REPORTE'!$A$1:$AG$1961,5,0)</f>
        <v>ECUATORIANO(A)</v>
      </c>
      <c r="F857" s="20" t="str">
        <f>VLOOKUP(A857,'REPORTE'!$A$1:$AG$1961,18,0)</f>
        <v>M</v>
      </c>
      <c r="G857" s="20" t="str">
        <f>VLOOKUP(A857,'REPORTE'!$A$1:$AG$1961,6,0)</f>
        <v>NACIONAL</v>
      </c>
      <c r="H857" s="20" t="str">
        <f>VLOOKUP(A857,'REPORTE'!$A$1:$AG$1961,30,0)</f>
        <v>Ninguna</v>
      </c>
      <c r="I857" s="20" t="str">
        <f>VLOOKUP(A857,'REPORTE'!$A$1:$AG$1961,31,0)</f>
        <v>CHIMBORAZO</v>
      </c>
      <c r="J857" s="20" t="str">
        <f>VLOOKUP(A857,'REPORTE'!$A$1:$AG$1961,32,0)</f>
        <v>RIOBAMBA</v>
      </c>
      <c r="K857" s="20" t="str">
        <f>VLOOKUP(A857,'REPORTE'!$A$1:$AG$1961,33,0)</f>
        <v>CACHA (CAB EN MACHANGARA)</v>
      </c>
      <c r="L857" s="20" t="str">
        <f>VLOOKUP(K857,PROVINCIAS!$F$1:$G$1171,2,0)</f>
        <v>RURAL</v>
      </c>
      <c r="M857" s="20">
        <v>1001005</v>
      </c>
      <c r="N857" s="20" t="s">
        <v>15374</v>
      </c>
      <c r="O857" s="20"/>
      <c r="P857" s="20">
        <v>36.71</v>
      </c>
      <c r="Q857" s="20" t="s">
        <v>11150</v>
      </c>
      <c r="R857" s="20" t="s">
        <v>11150</v>
      </c>
      <c r="S857" s="20" t="s">
        <v>11150</v>
      </c>
      <c r="T857" s="20" t="s">
        <v>11150</v>
      </c>
      <c r="U857" s="20" t="s">
        <v>11150</v>
      </c>
      <c r="V857" s="20" t="s">
        <v>11150</v>
      </c>
      <c r="W857" s="20">
        <v>36.71</v>
      </c>
    </row>
    <row r="858" spans="1:23" x14ac:dyDescent="0.45">
      <c r="A858" s="20">
        <v>1000938</v>
      </c>
      <c r="B858" s="20" t="s">
        <v>9431</v>
      </c>
      <c r="C858" s="20" t="s">
        <v>10054</v>
      </c>
      <c r="D858" s="20">
        <v>1726050204</v>
      </c>
      <c r="E858" s="20" t="str">
        <f>VLOOKUP(A858,'REPORTE'!$A$1:$AG$1961,5,0)</f>
        <v>ECUATORIANO(A)</v>
      </c>
      <c r="F858" s="20" t="str">
        <f>VLOOKUP(A858,'REPORTE'!$A$1:$AG$1961,18,0)</f>
        <v>F</v>
      </c>
      <c r="G858" s="20" t="str">
        <f>VLOOKUP(A858,'REPORTE'!$A$1:$AG$1961,6,0)</f>
        <v>NACIONAL</v>
      </c>
      <c r="H858" s="20" t="str">
        <f>VLOOKUP(A858,'REPORTE'!$A$1:$AG$1961,30,0)</f>
        <v>Ninguna</v>
      </c>
      <c r="I858" s="20" t="str">
        <f>VLOOKUP(A858,'REPORTE'!$A$1:$AG$1961,31,0)</f>
        <v>PICHINCHA</v>
      </c>
      <c r="J858" s="20" t="str">
        <f>VLOOKUP(A858,'REPORTE'!$A$1:$AG$1961,32,0)</f>
        <v>QUITO</v>
      </c>
      <c r="K858" s="20" t="str">
        <f>VLOOKUP(A858,'REPORTE'!$A$1:$AG$1961,33,0)</f>
        <v>COTOCOLLAO</v>
      </c>
      <c r="L858" s="20" t="str">
        <f>VLOOKUP(K858,PROVINCIAS!$F$1:$G$1171,2,0)</f>
        <v>URBANA</v>
      </c>
      <c r="M858" s="20">
        <v>1001006</v>
      </c>
      <c r="N858" s="20" t="s">
        <v>15374</v>
      </c>
      <c r="O858" s="20"/>
      <c r="P858" s="20">
        <v>4.8499999999999996</v>
      </c>
      <c r="Q858" s="20" t="s">
        <v>11150</v>
      </c>
      <c r="R858" s="20" t="s">
        <v>11150</v>
      </c>
      <c r="S858" s="20" t="s">
        <v>11150</v>
      </c>
      <c r="T858" s="20" t="s">
        <v>11150</v>
      </c>
      <c r="U858" s="20" t="s">
        <v>11150</v>
      </c>
      <c r="V858" s="20" t="s">
        <v>11150</v>
      </c>
      <c r="W858" s="20">
        <v>4.8499999999999996</v>
      </c>
    </row>
    <row r="859" spans="1:23" x14ac:dyDescent="0.45">
      <c r="A859" s="20">
        <v>1000940</v>
      </c>
      <c r="B859" s="20" t="s">
        <v>9431</v>
      </c>
      <c r="C859" s="20" t="s">
        <v>9784</v>
      </c>
      <c r="D859" s="20">
        <v>502574072</v>
      </c>
      <c r="E859" s="20" t="str">
        <f>VLOOKUP(A859,'REPORTE'!$A$1:$AG$1961,5,0)</f>
        <v>ECUATORIANO(A) INDIGENA</v>
      </c>
      <c r="F859" s="20" t="str">
        <f>VLOOKUP(A859,'REPORTE'!$A$1:$AG$1961,18,0)</f>
        <v>F</v>
      </c>
      <c r="G859" s="20" t="str">
        <f>VLOOKUP(A859,'REPORTE'!$A$1:$AG$1961,6,0)</f>
        <v>NACIONAL</v>
      </c>
      <c r="H859" s="20" t="str">
        <f>VLOOKUP(A859,'REPORTE'!$A$1:$AG$1961,30,0)</f>
        <v>Primaria</v>
      </c>
      <c r="I859" s="20" t="str">
        <f>VLOOKUP(A859,'REPORTE'!$A$1:$AG$1961,31,0)</f>
        <v>COTOPAXI</v>
      </c>
      <c r="J859" s="20" t="str">
        <f>VLOOKUP(A859,'REPORTE'!$A$1:$AG$1961,32,0)</f>
        <v>PUJILI</v>
      </c>
      <c r="K859" s="20" t="str">
        <f>VLOOKUP(A859,'REPORTE'!$A$1:$AG$1961,33,0)</f>
        <v>GUANGAJE</v>
      </c>
      <c r="L859" s="20" t="str">
        <f>VLOOKUP(K859,PROVINCIAS!$F$1:$G$1171,2,0)</f>
        <v>RURAL</v>
      </c>
      <c r="M859" s="20">
        <v>1001008</v>
      </c>
      <c r="N859" s="20" t="s">
        <v>15374</v>
      </c>
      <c r="O859" s="20"/>
      <c r="P859" s="20">
        <v>41.73</v>
      </c>
      <c r="Q859" s="20" t="s">
        <v>11150</v>
      </c>
      <c r="R859" s="20" t="s">
        <v>11150</v>
      </c>
      <c r="S859" s="20" t="s">
        <v>11150</v>
      </c>
      <c r="T859" s="20" t="s">
        <v>12038</v>
      </c>
      <c r="U859" s="20" t="s">
        <v>11150</v>
      </c>
      <c r="V859" s="20" t="s">
        <v>11150</v>
      </c>
      <c r="W859" s="20">
        <v>391.73</v>
      </c>
    </row>
    <row r="860" spans="1:23" x14ac:dyDescent="0.45">
      <c r="A860" s="20">
        <v>1000941</v>
      </c>
      <c r="B860" s="20" t="s">
        <v>9431</v>
      </c>
      <c r="C860" s="20" t="s">
        <v>14133</v>
      </c>
      <c r="D860" s="20">
        <v>1724519499</v>
      </c>
      <c r="E860" s="20" t="str">
        <f>VLOOKUP(A860,'REPORTE'!$A$1:$AG$1961,5,0)</f>
        <v>ECUATORIANO(A) INDIGENA</v>
      </c>
      <c r="F860" s="20" t="str">
        <f>VLOOKUP(A860,'REPORTE'!$A$1:$AG$1961,18,0)</f>
        <v>F</v>
      </c>
      <c r="G860" s="20" t="str">
        <f>VLOOKUP(A860,'REPORTE'!$A$1:$AG$1961,6,0)</f>
        <v>NACIONAL</v>
      </c>
      <c r="H860" s="20" t="str">
        <f>VLOOKUP(A860,'REPORTE'!$A$1:$AG$1961,30,0)</f>
        <v>Secundaria</v>
      </c>
      <c r="I860" s="20" t="str">
        <f>VLOOKUP(A860,'REPORTE'!$A$1:$AG$1961,31,0)</f>
        <v>CHIMBORAZO</v>
      </c>
      <c r="J860" s="20" t="str">
        <f>VLOOKUP(A860,'REPORTE'!$A$1:$AG$1961,32,0)</f>
        <v>RIOBAMBA</v>
      </c>
      <c r="K860" s="20" t="str">
        <f>VLOOKUP(A860,'REPORTE'!$A$1:$AG$1961,33,0)</f>
        <v>CACHA (CAB EN MACHANGARA)</v>
      </c>
      <c r="L860" s="20" t="str">
        <f>VLOOKUP(K860,PROVINCIAS!$F$1:$G$1171,2,0)</f>
        <v>RURAL</v>
      </c>
      <c r="M860" s="20">
        <v>1001009</v>
      </c>
      <c r="N860" s="20" t="s">
        <v>15374</v>
      </c>
      <c r="O860" s="20"/>
      <c r="P860" s="20">
        <v>3</v>
      </c>
      <c r="Q860" s="20" t="s">
        <v>11150</v>
      </c>
      <c r="R860" s="20" t="s">
        <v>11150</v>
      </c>
      <c r="S860" s="20" t="s">
        <v>11150</v>
      </c>
      <c r="T860" s="20" t="s">
        <v>11150</v>
      </c>
      <c r="U860" s="20" t="s">
        <v>11150</v>
      </c>
      <c r="V860" s="20" t="s">
        <v>11150</v>
      </c>
      <c r="W860" s="20">
        <v>3</v>
      </c>
    </row>
    <row r="861" spans="1:23" x14ac:dyDescent="0.45">
      <c r="A861" s="20">
        <v>1000942</v>
      </c>
      <c r="B861" s="20" t="s">
        <v>9431</v>
      </c>
      <c r="C861" s="20" t="s">
        <v>9679</v>
      </c>
      <c r="D861" s="20">
        <v>1721472049</v>
      </c>
      <c r="E861" s="20" t="str">
        <f>VLOOKUP(A861,'REPORTE'!$A$1:$AG$1961,5,0)</f>
        <v>ECUATORIANO(A)</v>
      </c>
      <c r="F861" s="20" t="str">
        <f>VLOOKUP(A861,'REPORTE'!$A$1:$AG$1961,18,0)</f>
        <v>M</v>
      </c>
      <c r="G861" s="20" t="str">
        <f>VLOOKUP(A861,'REPORTE'!$A$1:$AG$1961,6,0)</f>
        <v>NACIONAL</v>
      </c>
      <c r="H861" s="20" t="str">
        <f>VLOOKUP(A861,'REPORTE'!$A$1:$AG$1961,30,0)</f>
        <v>Ninguna</v>
      </c>
      <c r="I861" s="20" t="str">
        <f>VLOOKUP(A861,'REPORTE'!$A$1:$AG$1961,31,0)</f>
        <v>CHIMBORAZO</v>
      </c>
      <c r="J861" s="20" t="str">
        <f>VLOOKUP(A861,'REPORTE'!$A$1:$AG$1961,32,0)</f>
        <v>RIOBAMBA</v>
      </c>
      <c r="K861" s="20" t="str">
        <f>VLOOKUP(A861,'REPORTE'!$A$1:$AG$1961,33,0)</f>
        <v>CACHA (CAB EN MACHANGARA)</v>
      </c>
      <c r="L861" s="20" t="str">
        <f>VLOOKUP(K861,PROVINCIAS!$F$1:$G$1171,2,0)</f>
        <v>RURAL</v>
      </c>
      <c r="M861" s="20">
        <v>1001010</v>
      </c>
      <c r="N861" s="20" t="s">
        <v>15374</v>
      </c>
      <c r="O861" s="20"/>
      <c r="P861" s="20">
        <v>73.400000000000006</v>
      </c>
      <c r="Q861" s="20" t="s">
        <v>11150</v>
      </c>
      <c r="R861" s="20" t="s">
        <v>11150</v>
      </c>
      <c r="S861" s="20" t="s">
        <v>11150</v>
      </c>
      <c r="T861" s="20" t="s">
        <v>14644</v>
      </c>
      <c r="U861" s="20" t="s">
        <v>11150</v>
      </c>
      <c r="V861" s="20" t="s">
        <v>11150</v>
      </c>
      <c r="W861" s="20">
        <v>304.19</v>
      </c>
    </row>
    <row r="862" spans="1:23" x14ac:dyDescent="0.45">
      <c r="A862" s="20">
        <v>1000943</v>
      </c>
      <c r="B862" s="20" t="s">
        <v>9431</v>
      </c>
      <c r="C862" s="20" t="s">
        <v>10119</v>
      </c>
      <c r="D862" s="20">
        <v>1715363972</v>
      </c>
      <c r="E862" s="20" t="str">
        <f>VLOOKUP(A862,'REPORTE'!$A$1:$AG$1961,5,0)</f>
        <v>ECUATORIANO(A)</v>
      </c>
      <c r="F862" s="20" t="str">
        <f>VLOOKUP(A862,'REPORTE'!$A$1:$AG$1961,18,0)</f>
        <v>M</v>
      </c>
      <c r="G862" s="20" t="str">
        <f>VLOOKUP(A862,'REPORTE'!$A$1:$AG$1961,6,0)</f>
        <v>NACIONAL</v>
      </c>
      <c r="H862" s="20" t="str">
        <f>VLOOKUP(A862,'REPORTE'!$A$1:$AG$1961,30,0)</f>
        <v>Secundaria</v>
      </c>
      <c r="I862" s="20" t="str">
        <f>VLOOKUP(A862,'REPORTE'!$A$1:$AG$1961,31,0)</f>
        <v>CHIMBORAZO</v>
      </c>
      <c r="J862" s="20" t="str">
        <f>VLOOKUP(A862,'REPORTE'!$A$1:$AG$1961,32,0)</f>
        <v>RIOBAMBA</v>
      </c>
      <c r="K862" s="20" t="str">
        <f>VLOOKUP(A862,'REPORTE'!$A$1:$AG$1961,33,0)</f>
        <v>YARUQUIES</v>
      </c>
      <c r="L862" s="20" t="str">
        <f>VLOOKUP(K862,PROVINCIAS!$F$1:$G$1171,2,0)</f>
        <v>URBANA</v>
      </c>
      <c r="M862" s="20">
        <v>1001011</v>
      </c>
      <c r="N862" s="20" t="s">
        <v>15374</v>
      </c>
      <c r="O862" s="20"/>
      <c r="P862" s="20">
        <v>0.01</v>
      </c>
      <c r="Q862" s="20" t="s">
        <v>11150</v>
      </c>
      <c r="R862" s="20" t="s">
        <v>11150</v>
      </c>
      <c r="S862" s="20" t="s">
        <v>11150</v>
      </c>
      <c r="T862" s="20" t="s">
        <v>11150</v>
      </c>
      <c r="U862" s="20" t="s">
        <v>11150</v>
      </c>
      <c r="V862" s="20" t="s">
        <v>11150</v>
      </c>
      <c r="W862" s="20">
        <v>0.01</v>
      </c>
    </row>
    <row r="863" spans="1:23" x14ac:dyDescent="0.45">
      <c r="A863" s="20">
        <v>1000944</v>
      </c>
      <c r="B863" s="20" t="s">
        <v>9431</v>
      </c>
      <c r="C863" s="20" t="s">
        <v>9804</v>
      </c>
      <c r="D863" s="20">
        <v>1717170391</v>
      </c>
      <c r="E863" s="20" t="str">
        <f>VLOOKUP(A863,'REPORTE'!$A$1:$AG$1961,5,0)</f>
        <v>ECUATORIANO(A)</v>
      </c>
      <c r="F863" s="20" t="str">
        <f>VLOOKUP(A863,'REPORTE'!$A$1:$AG$1961,18,0)</f>
        <v>F</v>
      </c>
      <c r="G863" s="20" t="str">
        <f>VLOOKUP(A863,'REPORTE'!$A$1:$AG$1961,6,0)</f>
        <v>NACIONAL</v>
      </c>
      <c r="H863" s="20" t="str">
        <f>VLOOKUP(A863,'REPORTE'!$A$1:$AG$1961,30,0)</f>
        <v>Primaria</v>
      </c>
      <c r="I863" s="20" t="str">
        <f>VLOOKUP(A863,'REPORTE'!$A$1:$AG$1961,31,0)</f>
        <v>COTOPAXI</v>
      </c>
      <c r="J863" s="20" t="str">
        <f>VLOOKUP(A863,'REPORTE'!$A$1:$AG$1961,32,0)</f>
        <v>SAQUISILI</v>
      </c>
      <c r="K863" s="20" t="str">
        <f>VLOOKUP(A863,'REPORTE'!$A$1:$AG$1961,33,0)</f>
        <v>SAQUISILI</v>
      </c>
      <c r="L863" s="20" t="str">
        <f>VLOOKUP(K863,PROVINCIAS!$F$1:$G$1171,2,0)</f>
        <v>URBANA</v>
      </c>
      <c r="M863" s="20">
        <v>1001012</v>
      </c>
      <c r="N863" s="20" t="s">
        <v>15374</v>
      </c>
      <c r="O863" s="20"/>
      <c r="P863" s="20">
        <v>2157.35</v>
      </c>
      <c r="Q863" s="20" t="s">
        <v>11150</v>
      </c>
      <c r="R863" s="20" t="s">
        <v>11150</v>
      </c>
      <c r="S863" s="20" t="s">
        <v>11150</v>
      </c>
      <c r="T863" s="20" t="s">
        <v>11150</v>
      </c>
      <c r="U863" s="20" t="s">
        <v>11150</v>
      </c>
      <c r="V863" s="20" t="s">
        <v>12254</v>
      </c>
      <c r="W863" s="20">
        <v>2157.35</v>
      </c>
    </row>
    <row r="864" spans="1:23" x14ac:dyDescent="0.45">
      <c r="A864" s="20">
        <v>1000945</v>
      </c>
      <c r="B864" s="20" t="s">
        <v>9431</v>
      </c>
      <c r="C864" s="20" t="s">
        <v>10022</v>
      </c>
      <c r="D864" s="20">
        <v>1712381613</v>
      </c>
      <c r="E864" s="20" t="str">
        <f>VLOOKUP(A864,'REPORTE'!$A$1:$AG$1961,5,0)</f>
        <v>ECUATORIANO(A)</v>
      </c>
      <c r="F864" s="20" t="str">
        <f>VLOOKUP(A864,'REPORTE'!$A$1:$AG$1961,18,0)</f>
        <v>F</v>
      </c>
      <c r="G864" s="20" t="str">
        <f>VLOOKUP(A864,'REPORTE'!$A$1:$AG$1961,6,0)</f>
        <v>NACIONAL</v>
      </c>
      <c r="H864" s="20" t="str">
        <f>VLOOKUP(A864,'REPORTE'!$A$1:$AG$1961,30,0)</f>
        <v>Secundaria</v>
      </c>
      <c r="I864" s="20" t="str">
        <f>VLOOKUP(A864,'REPORTE'!$A$1:$AG$1961,31,0)</f>
        <v>PICHINCHA</v>
      </c>
      <c r="J864" s="20" t="str">
        <f>VLOOKUP(A864,'REPORTE'!$A$1:$AG$1961,32,0)</f>
        <v>QUITO</v>
      </c>
      <c r="K864" s="20" t="str">
        <f>VLOOKUP(A864,'REPORTE'!$A$1:$AG$1961,33,0)</f>
        <v>COTOCOLLAO</v>
      </c>
      <c r="L864" s="20" t="str">
        <f>VLOOKUP(K864,PROVINCIAS!$F$1:$G$1171,2,0)</f>
        <v>URBANA</v>
      </c>
      <c r="M864" s="20">
        <v>1001015</v>
      </c>
      <c r="N864" s="20" t="s">
        <v>15374</v>
      </c>
      <c r="O864" s="20"/>
      <c r="P864" s="20">
        <v>644.96</v>
      </c>
      <c r="Q864" s="20" t="s">
        <v>11150</v>
      </c>
      <c r="R864" s="20" t="s">
        <v>11150</v>
      </c>
      <c r="S864" s="20" t="s">
        <v>11150</v>
      </c>
      <c r="T864" s="20" t="s">
        <v>11150</v>
      </c>
      <c r="U864" s="20" t="s">
        <v>11150</v>
      </c>
      <c r="V864" s="20" t="s">
        <v>11150</v>
      </c>
      <c r="W864" s="20">
        <v>644.96</v>
      </c>
    </row>
    <row r="865" spans="1:23" x14ac:dyDescent="0.45">
      <c r="A865" s="20">
        <v>1000946</v>
      </c>
      <c r="B865" s="20" t="s">
        <v>9431</v>
      </c>
      <c r="C865" s="20" t="s">
        <v>9661</v>
      </c>
      <c r="D865" s="20">
        <v>500628912</v>
      </c>
      <c r="E865" s="20" t="str">
        <f>VLOOKUP(A865,'REPORTE'!$A$1:$AG$1961,5,0)</f>
        <v>ECUATORIANO(A)</v>
      </c>
      <c r="F865" s="20" t="str">
        <f>VLOOKUP(A865,'REPORTE'!$A$1:$AG$1961,18,0)</f>
        <v>F</v>
      </c>
      <c r="G865" s="20" t="str">
        <f>VLOOKUP(A865,'REPORTE'!$A$1:$AG$1961,6,0)</f>
        <v>NACIONAL</v>
      </c>
      <c r="H865" s="20" t="str">
        <f>VLOOKUP(A865,'REPORTE'!$A$1:$AG$1961,30,0)</f>
        <v>Primaria</v>
      </c>
      <c r="I865" s="20" t="str">
        <f>VLOOKUP(A865,'REPORTE'!$A$1:$AG$1961,31,0)</f>
        <v>COTOPAXI</v>
      </c>
      <c r="J865" s="20" t="str">
        <f>VLOOKUP(A865,'REPORTE'!$A$1:$AG$1961,32,0)</f>
        <v>SALCEDO</v>
      </c>
      <c r="K865" s="20" t="str">
        <f>VLOOKUP(A865,'REPORTE'!$A$1:$AG$1961,33,0)</f>
        <v>SAN MIGUEL</v>
      </c>
      <c r="L865" s="20" t="str">
        <f>VLOOKUP(K865,PROVINCIAS!$F$1:$G$1171,2,0)</f>
        <v>URBANA</v>
      </c>
      <c r="M865" s="20">
        <v>1001016</v>
      </c>
      <c r="N865" s="20" t="s">
        <v>15374</v>
      </c>
      <c r="O865" s="20"/>
      <c r="P865" s="20">
        <v>7.0000000000000007E-2</v>
      </c>
      <c r="Q865" s="20" t="s">
        <v>11150</v>
      </c>
      <c r="R865" s="20" t="s">
        <v>11150</v>
      </c>
      <c r="S865" s="20" t="s">
        <v>11150</v>
      </c>
      <c r="T865" s="20" t="s">
        <v>13703</v>
      </c>
      <c r="U865" s="20" t="s">
        <v>11150</v>
      </c>
      <c r="V865" s="20" t="s">
        <v>11150</v>
      </c>
      <c r="W865" s="20">
        <v>200.07</v>
      </c>
    </row>
    <row r="866" spans="1:23" x14ac:dyDescent="0.45">
      <c r="A866" s="20">
        <v>1000947</v>
      </c>
      <c r="B866" s="20" t="s">
        <v>9431</v>
      </c>
      <c r="C866" s="20" t="s">
        <v>14134</v>
      </c>
      <c r="D866" s="20">
        <v>605815620</v>
      </c>
      <c r="E866" s="20" t="str">
        <f>VLOOKUP(A866,'REPORTE'!$A$1:$AG$1961,5,0)</f>
        <v>ECUATORIANO(A)</v>
      </c>
      <c r="F866" s="20" t="str">
        <f>VLOOKUP(A866,'REPORTE'!$A$1:$AG$1961,18,0)</f>
        <v>F</v>
      </c>
      <c r="G866" s="20" t="str">
        <f>VLOOKUP(A866,'REPORTE'!$A$1:$AG$1961,6,0)</f>
        <v>NACIONAL</v>
      </c>
      <c r="H866" s="20" t="str">
        <f>VLOOKUP(A866,'REPORTE'!$A$1:$AG$1961,30,0)</f>
        <v>Universitaria</v>
      </c>
      <c r="I866" s="20" t="str">
        <f>VLOOKUP(A866,'REPORTE'!$A$1:$AG$1961,31,0)</f>
        <v>CHIMBORAZO</v>
      </c>
      <c r="J866" s="20" t="str">
        <f>VLOOKUP(A866,'REPORTE'!$A$1:$AG$1961,32,0)</f>
        <v>RIOBAMBA</v>
      </c>
      <c r="K866" s="20" t="str">
        <f>VLOOKUP(A866,'REPORTE'!$A$1:$AG$1961,33,0)</f>
        <v>YARUQUIES</v>
      </c>
      <c r="L866" s="20" t="str">
        <f>VLOOKUP(K866,PROVINCIAS!$F$1:$G$1171,2,0)</f>
        <v>URBANA</v>
      </c>
      <c r="M866" s="20">
        <v>1001017</v>
      </c>
      <c r="N866" s="20" t="s">
        <v>15374</v>
      </c>
      <c r="O866" s="20"/>
      <c r="P866" s="20">
        <v>49.23</v>
      </c>
      <c r="Q866" s="20" t="s">
        <v>11150</v>
      </c>
      <c r="R866" s="20" t="s">
        <v>11150</v>
      </c>
      <c r="S866" s="20" t="s">
        <v>11150</v>
      </c>
      <c r="T866" s="20" t="s">
        <v>11150</v>
      </c>
      <c r="U866" s="20" t="s">
        <v>11150</v>
      </c>
      <c r="V866" s="20" t="s">
        <v>11150</v>
      </c>
      <c r="W866" s="20">
        <v>49.23</v>
      </c>
    </row>
    <row r="867" spans="1:23" x14ac:dyDescent="0.45">
      <c r="A867" s="20">
        <v>1000948</v>
      </c>
      <c r="B867" s="20" t="s">
        <v>9431</v>
      </c>
      <c r="C867" s="20" t="s">
        <v>9950</v>
      </c>
      <c r="D867" s="20">
        <v>1711540078</v>
      </c>
      <c r="E867" s="20" t="str">
        <f>VLOOKUP(A867,'REPORTE'!$A$1:$AG$1961,5,0)</f>
        <v>ECUATORIANO(A)</v>
      </c>
      <c r="F867" s="20" t="str">
        <f>VLOOKUP(A867,'REPORTE'!$A$1:$AG$1961,18,0)</f>
        <v>F</v>
      </c>
      <c r="G867" s="20" t="str">
        <f>VLOOKUP(A867,'REPORTE'!$A$1:$AG$1961,6,0)</f>
        <v>NACIONAL</v>
      </c>
      <c r="H867" s="20" t="str">
        <f>VLOOKUP(A867,'REPORTE'!$A$1:$AG$1961,30,0)</f>
        <v>Ninguna</v>
      </c>
      <c r="I867" s="20" t="str">
        <f>VLOOKUP(A867,'REPORTE'!$A$1:$AG$1961,31,0)</f>
        <v>BOLIVAR</v>
      </c>
      <c r="J867" s="20" t="str">
        <f>VLOOKUP(A867,'REPORTE'!$A$1:$AG$1961,32,0)</f>
        <v>GUARANDA</v>
      </c>
      <c r="K867" s="20" t="str">
        <f>VLOOKUP(A867,'REPORTE'!$A$1:$AG$1961,33,0)</f>
        <v>GABRIEL IGNACIO VEINTIMILLA</v>
      </c>
      <c r="L867" s="20" t="str">
        <f>VLOOKUP(K867,PROVINCIAS!$F$1:$G$1171,2,0)</f>
        <v>URBANA</v>
      </c>
      <c r="M867" s="20">
        <v>1001018</v>
      </c>
      <c r="N867" s="20" t="s">
        <v>15374</v>
      </c>
      <c r="O867" s="20"/>
      <c r="P867" s="20">
        <v>2.14</v>
      </c>
      <c r="Q867" s="20" t="s">
        <v>11150</v>
      </c>
      <c r="R867" s="20" t="s">
        <v>11150</v>
      </c>
      <c r="S867" s="20" t="s">
        <v>11150</v>
      </c>
      <c r="T867" s="20" t="s">
        <v>12025</v>
      </c>
      <c r="U867" s="20" t="s">
        <v>11150</v>
      </c>
      <c r="V867" s="20" t="s">
        <v>11150</v>
      </c>
      <c r="W867" s="20">
        <v>102.14</v>
      </c>
    </row>
    <row r="868" spans="1:23" x14ac:dyDescent="0.45">
      <c r="A868" s="20">
        <v>1000949</v>
      </c>
      <c r="B868" s="20" t="s">
        <v>9431</v>
      </c>
      <c r="C868" s="20" t="s">
        <v>9652</v>
      </c>
      <c r="D868" s="20">
        <v>605458496</v>
      </c>
      <c r="E868" s="20" t="str">
        <f>VLOOKUP(A868,'REPORTE'!$A$1:$AG$1961,5,0)</f>
        <v>ECUATORIANO(A)</v>
      </c>
      <c r="F868" s="20" t="str">
        <f>VLOOKUP(A868,'REPORTE'!$A$1:$AG$1961,18,0)</f>
        <v>F</v>
      </c>
      <c r="G868" s="20" t="str">
        <f>VLOOKUP(A868,'REPORTE'!$A$1:$AG$1961,6,0)</f>
        <v>NACIONAL</v>
      </c>
      <c r="H868" s="20" t="str">
        <f>VLOOKUP(A868,'REPORTE'!$A$1:$AG$1961,30,0)</f>
        <v>Universitaria</v>
      </c>
      <c r="I868" s="20" t="str">
        <f>VLOOKUP(A868,'REPORTE'!$A$1:$AG$1961,31,0)</f>
        <v>CHIMBORAZO</v>
      </c>
      <c r="J868" s="20" t="str">
        <f>VLOOKUP(A868,'REPORTE'!$A$1:$AG$1961,32,0)</f>
        <v>RIOBAMBA</v>
      </c>
      <c r="K868" s="20" t="str">
        <f>VLOOKUP(A868,'REPORTE'!$A$1:$AG$1961,33,0)</f>
        <v>VELASCO</v>
      </c>
      <c r="L868" s="20" t="str">
        <f>VLOOKUP(K868,PROVINCIAS!$F$1:$G$1171,2,0)</f>
        <v>URBANA</v>
      </c>
      <c r="M868" s="20">
        <v>1001019</v>
      </c>
      <c r="N868" s="20" t="s">
        <v>15374</v>
      </c>
      <c r="O868" s="20"/>
      <c r="P868" s="20">
        <v>0</v>
      </c>
      <c r="Q868" s="20" t="s">
        <v>11150</v>
      </c>
      <c r="R868" s="20" t="s">
        <v>11150</v>
      </c>
      <c r="S868" s="20" t="s">
        <v>11150</v>
      </c>
      <c r="T868" s="20" t="s">
        <v>11150</v>
      </c>
      <c r="U868" s="20" t="s">
        <v>11150</v>
      </c>
      <c r="V868" s="20" t="s">
        <v>11150</v>
      </c>
      <c r="W868" s="20">
        <v>0</v>
      </c>
    </row>
    <row r="869" spans="1:23" x14ac:dyDescent="0.45">
      <c r="A869" s="20">
        <v>1000950</v>
      </c>
      <c r="B869" s="20" t="s">
        <v>9431</v>
      </c>
      <c r="C869" s="20" t="s">
        <v>9871</v>
      </c>
      <c r="D869" s="20">
        <v>503849937</v>
      </c>
      <c r="E869" s="20" t="str">
        <f>VLOOKUP(A869,'REPORTE'!$A$1:$AG$1961,5,0)</f>
        <v>ECUATORIANO(A) INDIGENA</v>
      </c>
      <c r="F869" s="20" t="str">
        <f>VLOOKUP(A869,'REPORTE'!$A$1:$AG$1961,18,0)</f>
        <v>M</v>
      </c>
      <c r="G869" s="20" t="str">
        <f>VLOOKUP(A869,'REPORTE'!$A$1:$AG$1961,6,0)</f>
        <v>NACIONAL</v>
      </c>
      <c r="H869" s="20" t="str">
        <f>VLOOKUP(A869,'REPORTE'!$A$1:$AG$1961,30,0)</f>
        <v>Primaria</v>
      </c>
      <c r="I869" s="20" t="str">
        <f>VLOOKUP(A869,'REPORTE'!$A$1:$AG$1961,31,0)</f>
        <v>PICHINCHA</v>
      </c>
      <c r="J869" s="20" t="str">
        <f>VLOOKUP(A869,'REPORTE'!$A$1:$AG$1961,32,0)</f>
        <v>QUITO</v>
      </c>
      <c r="K869" s="20" t="str">
        <f>VLOOKUP(A869,'REPORTE'!$A$1:$AG$1961,33,0)</f>
        <v>LA ARGELIA</v>
      </c>
      <c r="L869" s="20" t="str">
        <f>VLOOKUP(K869,PROVINCIAS!$F$1:$G$1171,2,0)</f>
        <v>URBANA</v>
      </c>
      <c r="M869" s="20">
        <v>1001020</v>
      </c>
      <c r="N869" s="20" t="s">
        <v>15374</v>
      </c>
      <c r="O869" s="20"/>
      <c r="P869" s="20">
        <v>7.0000000000000007E-2</v>
      </c>
      <c r="Q869" s="20" t="s">
        <v>11150</v>
      </c>
      <c r="R869" s="20" t="s">
        <v>11150</v>
      </c>
      <c r="S869" s="20" t="s">
        <v>11150</v>
      </c>
      <c r="T869" s="20" t="s">
        <v>14321</v>
      </c>
      <c r="U869" s="20" t="s">
        <v>11150</v>
      </c>
      <c r="V869" s="20" t="s">
        <v>11150</v>
      </c>
      <c r="W869" s="20">
        <v>190.07</v>
      </c>
    </row>
    <row r="870" spans="1:23" x14ac:dyDescent="0.45">
      <c r="A870" s="20">
        <v>1000951</v>
      </c>
      <c r="B870" s="20" t="s">
        <v>9431</v>
      </c>
      <c r="C870" s="20" t="s">
        <v>9654</v>
      </c>
      <c r="D870" s="20">
        <v>1724459902</v>
      </c>
      <c r="E870" s="20" t="str">
        <f>VLOOKUP(A870,'REPORTE'!$A$1:$AG$1961,5,0)</f>
        <v>ECUATORIANO(A)</v>
      </c>
      <c r="F870" s="20" t="str">
        <f>VLOOKUP(A870,'REPORTE'!$A$1:$AG$1961,18,0)</f>
        <v>F</v>
      </c>
      <c r="G870" s="20" t="str">
        <f>VLOOKUP(A870,'REPORTE'!$A$1:$AG$1961,6,0)</f>
        <v>NACIONAL</v>
      </c>
      <c r="H870" s="20" t="str">
        <f>VLOOKUP(A870,'REPORTE'!$A$1:$AG$1961,30,0)</f>
        <v>Ninguna</v>
      </c>
      <c r="I870" s="20" t="str">
        <f>VLOOKUP(A870,'REPORTE'!$A$1:$AG$1961,31,0)</f>
        <v>PICHINCHA</v>
      </c>
      <c r="J870" s="20" t="str">
        <f>VLOOKUP(A870,'REPORTE'!$A$1:$AG$1961,32,0)</f>
        <v>QUITO</v>
      </c>
      <c r="K870" s="20" t="str">
        <f>VLOOKUP(A870,'REPORTE'!$A$1:$AG$1961,33,0)</f>
        <v>CHILLOGALLO</v>
      </c>
      <c r="L870" s="20" t="str">
        <f>VLOOKUP(K870,PROVINCIAS!$F$1:$G$1171,2,0)</f>
        <v>URBANA</v>
      </c>
      <c r="M870" s="20">
        <v>1001021</v>
      </c>
      <c r="N870" s="20" t="s">
        <v>15374</v>
      </c>
      <c r="O870" s="20"/>
      <c r="P870" s="20">
        <v>338.11</v>
      </c>
      <c r="Q870" s="20" t="s">
        <v>11150</v>
      </c>
      <c r="R870" s="20" t="s">
        <v>11150</v>
      </c>
      <c r="S870" s="20" t="s">
        <v>11150</v>
      </c>
      <c r="T870" s="20" t="s">
        <v>11150</v>
      </c>
      <c r="U870" s="20" t="s">
        <v>11150</v>
      </c>
      <c r="V870" s="20" t="s">
        <v>11150</v>
      </c>
      <c r="W870" s="20">
        <v>338.11</v>
      </c>
    </row>
    <row r="871" spans="1:23" x14ac:dyDescent="0.45">
      <c r="A871" s="20">
        <v>1000952</v>
      </c>
      <c r="B871" s="20" t="s">
        <v>9431</v>
      </c>
      <c r="C871" s="20" t="s">
        <v>14135</v>
      </c>
      <c r="D871" s="20">
        <v>1756181069</v>
      </c>
      <c r="E871" s="20" t="str">
        <f>VLOOKUP(A871,'REPORTE'!$A$1:$AG$1961,5,0)</f>
        <v>ECUATORIANO(A)</v>
      </c>
      <c r="F871" s="20" t="str">
        <f>VLOOKUP(A871,'REPORTE'!$A$1:$AG$1961,18,0)</f>
        <v>F</v>
      </c>
      <c r="G871" s="20" t="str">
        <f>VLOOKUP(A871,'REPORTE'!$A$1:$AG$1961,6,0)</f>
        <v>NACIONAL</v>
      </c>
      <c r="H871" s="20" t="str">
        <f>VLOOKUP(A871,'REPORTE'!$A$1:$AG$1961,30,0)</f>
        <v>Secundaria</v>
      </c>
      <c r="I871" s="20" t="str">
        <f>VLOOKUP(A871,'REPORTE'!$A$1:$AG$1961,31,0)</f>
        <v>PICHINCHA</v>
      </c>
      <c r="J871" s="20" t="str">
        <f>VLOOKUP(A871,'REPORTE'!$A$1:$AG$1961,32,0)</f>
        <v>QUITO</v>
      </c>
      <c r="K871" s="20" t="str">
        <f>VLOOKUP(A871,'REPORTE'!$A$1:$AG$1961,33,0)</f>
        <v>SAN BARTOLO</v>
      </c>
      <c r="L871" s="20" t="str">
        <f>VLOOKUP(K871,PROVINCIAS!$F$1:$G$1171,2,0)</f>
        <v>URBANA</v>
      </c>
      <c r="M871" s="20">
        <v>1001022</v>
      </c>
      <c r="N871" s="20" t="s">
        <v>15374</v>
      </c>
      <c r="O871" s="20"/>
      <c r="P871" s="20">
        <v>3.01</v>
      </c>
      <c r="Q871" s="20" t="s">
        <v>11150</v>
      </c>
      <c r="R871" s="20" t="s">
        <v>11150</v>
      </c>
      <c r="S871" s="20" t="s">
        <v>11150</v>
      </c>
      <c r="T871" s="20" t="s">
        <v>11150</v>
      </c>
      <c r="U871" s="20" t="s">
        <v>11150</v>
      </c>
      <c r="V871" s="20" t="s">
        <v>11150</v>
      </c>
      <c r="W871" s="20">
        <v>3.01</v>
      </c>
    </row>
    <row r="872" spans="1:23" x14ac:dyDescent="0.45">
      <c r="A872" s="20">
        <v>1000953</v>
      </c>
      <c r="B872" s="20" t="s">
        <v>9431</v>
      </c>
      <c r="C872" s="20" t="s">
        <v>14136</v>
      </c>
      <c r="D872" s="20">
        <v>605775501</v>
      </c>
      <c r="E872" s="20" t="str">
        <f>VLOOKUP(A872,'REPORTE'!$A$1:$AG$1961,5,0)</f>
        <v>ECUATORIANO(A) INDIGENA</v>
      </c>
      <c r="F872" s="20" t="str">
        <f>VLOOKUP(A872,'REPORTE'!$A$1:$AG$1961,18,0)</f>
        <v>F</v>
      </c>
      <c r="G872" s="20" t="str">
        <f>VLOOKUP(A872,'REPORTE'!$A$1:$AG$1961,6,0)</f>
        <v>NACIONAL</v>
      </c>
      <c r="H872" s="20" t="str">
        <f>VLOOKUP(A872,'REPORTE'!$A$1:$AG$1961,30,0)</f>
        <v>Secundaria</v>
      </c>
      <c r="I872" s="20" t="str">
        <f>VLOOKUP(A872,'REPORTE'!$A$1:$AG$1961,31,0)</f>
        <v>CHIMBORAZO</v>
      </c>
      <c r="J872" s="20" t="str">
        <f>VLOOKUP(A872,'REPORTE'!$A$1:$AG$1961,32,0)</f>
        <v>RIOBAMBA</v>
      </c>
      <c r="K872" s="20" t="str">
        <f>VLOOKUP(A872,'REPORTE'!$A$1:$AG$1961,33,0)</f>
        <v>CACHA (CAB EN MACHANGARA)</v>
      </c>
      <c r="L872" s="20" t="str">
        <f>VLOOKUP(K872,PROVINCIAS!$F$1:$G$1171,2,0)</f>
        <v>RURAL</v>
      </c>
      <c r="M872" s="20">
        <v>1001023</v>
      </c>
      <c r="N872" s="20" t="s">
        <v>15374</v>
      </c>
      <c r="O872" s="20"/>
      <c r="P872" s="20">
        <v>3</v>
      </c>
      <c r="Q872" s="20" t="s">
        <v>11150</v>
      </c>
      <c r="R872" s="20" t="s">
        <v>11150</v>
      </c>
      <c r="S872" s="20" t="s">
        <v>11150</v>
      </c>
      <c r="T872" s="20" t="s">
        <v>11150</v>
      </c>
      <c r="U872" s="20" t="s">
        <v>11150</v>
      </c>
      <c r="V872" s="20" t="s">
        <v>11150</v>
      </c>
      <c r="W872" s="20">
        <v>3</v>
      </c>
    </row>
    <row r="873" spans="1:23" x14ac:dyDescent="0.45">
      <c r="A873" s="20">
        <v>1000954</v>
      </c>
      <c r="B873" s="20" t="s">
        <v>9431</v>
      </c>
      <c r="C873" s="20" t="s">
        <v>14137</v>
      </c>
      <c r="D873" s="20">
        <v>601499577</v>
      </c>
      <c r="E873" s="20" t="str">
        <f>VLOOKUP(A873,'REPORTE'!$A$1:$AG$1961,5,0)</f>
        <v>ECUATORIANO(A) INDIGENA</v>
      </c>
      <c r="F873" s="20" t="str">
        <f>VLOOKUP(A873,'REPORTE'!$A$1:$AG$1961,18,0)</f>
        <v>M</v>
      </c>
      <c r="G873" s="20" t="str">
        <f>VLOOKUP(A873,'REPORTE'!$A$1:$AG$1961,6,0)</f>
        <v>NACIONAL</v>
      </c>
      <c r="H873" s="20" t="str">
        <f>VLOOKUP(A873,'REPORTE'!$A$1:$AG$1961,30,0)</f>
        <v>Ninguna</v>
      </c>
      <c r="I873" s="20" t="str">
        <f>VLOOKUP(A873,'REPORTE'!$A$1:$AG$1961,31,0)</f>
        <v>CHIMBORAZO</v>
      </c>
      <c r="J873" s="20" t="str">
        <f>VLOOKUP(A873,'REPORTE'!$A$1:$AG$1961,32,0)</f>
        <v>RIOBAMBA</v>
      </c>
      <c r="K873" s="20" t="str">
        <f>VLOOKUP(A873,'REPORTE'!$A$1:$AG$1961,33,0)</f>
        <v>LIZARZABURU</v>
      </c>
      <c r="L873" s="20" t="str">
        <f>VLOOKUP(K873,PROVINCIAS!$F$1:$G$1171,2,0)</f>
        <v>URBANA</v>
      </c>
      <c r="M873" s="20">
        <v>1001024</v>
      </c>
      <c r="N873" s="20" t="s">
        <v>15374</v>
      </c>
      <c r="O873" s="20"/>
      <c r="P873" s="20">
        <v>0.16</v>
      </c>
      <c r="Q873" s="20" t="s">
        <v>11150</v>
      </c>
      <c r="R873" s="20" t="s">
        <v>11150</v>
      </c>
      <c r="S873" s="20" t="s">
        <v>11150</v>
      </c>
      <c r="T873" s="20" t="s">
        <v>11150</v>
      </c>
      <c r="U873" s="20" t="s">
        <v>11150</v>
      </c>
      <c r="V873" s="20" t="s">
        <v>11150</v>
      </c>
      <c r="W873" s="20">
        <v>0.16</v>
      </c>
    </row>
    <row r="874" spans="1:23" x14ac:dyDescent="0.45">
      <c r="A874" s="20">
        <v>1000955</v>
      </c>
      <c r="B874" s="20" t="s">
        <v>9431</v>
      </c>
      <c r="C874" s="20" t="s">
        <v>10015</v>
      </c>
      <c r="D874" s="20">
        <v>605141282</v>
      </c>
      <c r="E874" s="20" t="str">
        <f>VLOOKUP(A874,'REPORTE'!$A$1:$AG$1961,5,0)</f>
        <v>ECUATORIANO(A)</v>
      </c>
      <c r="F874" s="20" t="str">
        <f>VLOOKUP(A874,'REPORTE'!$A$1:$AG$1961,18,0)</f>
        <v>M</v>
      </c>
      <c r="G874" s="20" t="str">
        <f>VLOOKUP(A874,'REPORTE'!$A$1:$AG$1961,6,0)</f>
        <v>NACIONAL</v>
      </c>
      <c r="H874" s="20" t="str">
        <f>VLOOKUP(A874,'REPORTE'!$A$1:$AG$1961,30,0)</f>
        <v>Secundaria</v>
      </c>
      <c r="I874" s="20" t="str">
        <f>VLOOKUP(A874,'REPORTE'!$A$1:$AG$1961,31,0)</f>
        <v>CHIMBORAZO</v>
      </c>
      <c r="J874" s="20" t="str">
        <f>VLOOKUP(A874,'REPORTE'!$A$1:$AG$1961,32,0)</f>
        <v>RIOBAMBA</v>
      </c>
      <c r="K874" s="20" t="str">
        <f>VLOOKUP(A874,'REPORTE'!$A$1:$AG$1961,33,0)</f>
        <v>VELOZ</v>
      </c>
      <c r="L874" s="20" t="str">
        <f>VLOOKUP(K874,PROVINCIAS!$F$1:$G$1171,2,0)</f>
        <v>URBANA</v>
      </c>
      <c r="M874" s="20">
        <v>1001025</v>
      </c>
      <c r="N874" s="20" t="s">
        <v>15374</v>
      </c>
      <c r="O874" s="20"/>
      <c r="P874" s="20">
        <v>0.03</v>
      </c>
      <c r="Q874" s="20" t="s">
        <v>11150</v>
      </c>
      <c r="R874" s="20" t="s">
        <v>11150</v>
      </c>
      <c r="S874" s="20" t="s">
        <v>11150</v>
      </c>
      <c r="T874" s="20" t="s">
        <v>14645</v>
      </c>
      <c r="U874" s="20" t="s">
        <v>11150</v>
      </c>
      <c r="V874" s="20" t="s">
        <v>11150</v>
      </c>
      <c r="W874" s="20">
        <v>88.33</v>
      </c>
    </row>
    <row r="875" spans="1:23" x14ac:dyDescent="0.45">
      <c r="A875" s="20">
        <v>1000956</v>
      </c>
      <c r="B875" s="20" t="s">
        <v>9431</v>
      </c>
      <c r="C875" s="20" t="s">
        <v>14138</v>
      </c>
      <c r="D875" s="20">
        <v>606305696</v>
      </c>
      <c r="E875" s="20" t="str">
        <f>VLOOKUP(A875,'REPORTE'!$A$1:$AG$1961,5,0)</f>
        <v>ECUATORIANO(A) INDIGENA</v>
      </c>
      <c r="F875" s="20" t="str">
        <f>VLOOKUP(A875,'REPORTE'!$A$1:$AG$1961,18,0)</f>
        <v>M</v>
      </c>
      <c r="G875" s="20" t="str">
        <f>VLOOKUP(A875,'REPORTE'!$A$1:$AG$1961,6,0)</f>
        <v>NACIONAL</v>
      </c>
      <c r="H875" s="20" t="str">
        <f>VLOOKUP(A875,'REPORTE'!$A$1:$AG$1961,30,0)</f>
        <v>Primaria</v>
      </c>
      <c r="I875" s="20" t="str">
        <f>VLOOKUP(A875,'REPORTE'!$A$1:$AG$1961,31,0)</f>
        <v>PICHINCHA</v>
      </c>
      <c r="J875" s="20" t="str">
        <f>VLOOKUP(A875,'REPORTE'!$A$1:$AG$1961,32,0)</f>
        <v>QUITO</v>
      </c>
      <c r="K875" s="20" t="str">
        <f>VLOOKUP(A875,'REPORTE'!$A$1:$AG$1961,33,0)</f>
        <v>CARCELEN</v>
      </c>
      <c r="L875" s="20" t="str">
        <f>VLOOKUP(K875,PROVINCIAS!$F$1:$G$1171,2,0)</f>
        <v>URBANA</v>
      </c>
      <c r="M875" s="20">
        <v>1001026</v>
      </c>
      <c r="N875" s="20" t="s">
        <v>15374</v>
      </c>
      <c r="O875" s="20"/>
      <c r="P875" s="20">
        <v>0.43</v>
      </c>
      <c r="Q875" s="20" t="s">
        <v>11150</v>
      </c>
      <c r="R875" s="20" t="s">
        <v>11150</v>
      </c>
      <c r="S875" s="20" t="s">
        <v>11150</v>
      </c>
      <c r="T875" s="20" t="s">
        <v>11150</v>
      </c>
      <c r="U875" s="20" t="s">
        <v>11150</v>
      </c>
      <c r="V875" s="20" t="s">
        <v>11150</v>
      </c>
      <c r="W875" s="20">
        <v>0.43</v>
      </c>
    </row>
    <row r="876" spans="1:23" x14ac:dyDescent="0.45">
      <c r="A876" s="20">
        <v>1000957</v>
      </c>
      <c r="B876" s="20" t="s">
        <v>9431</v>
      </c>
      <c r="C876" s="20" t="s">
        <v>14646</v>
      </c>
      <c r="D876" s="20">
        <v>1729352821</v>
      </c>
      <c r="E876" s="20" t="str">
        <f>VLOOKUP(A876,'REPORTE'!$A$1:$AG$1961,5,0)</f>
        <v>ECUATORIANO(A)</v>
      </c>
      <c r="F876" s="20" t="str">
        <f>VLOOKUP(A876,'REPORTE'!$A$1:$AG$1961,18,0)</f>
        <v>F</v>
      </c>
      <c r="G876" s="20" t="str">
        <f>VLOOKUP(A876,'REPORTE'!$A$1:$AG$1961,6,0)</f>
        <v>NACIONAL</v>
      </c>
      <c r="H876" s="20" t="str">
        <f>VLOOKUP(A876,'REPORTE'!$A$1:$AG$1961,30,0)</f>
        <v>Ninguna</v>
      </c>
      <c r="I876" s="20" t="str">
        <f>VLOOKUP(A876,'REPORTE'!$A$1:$AG$1961,31,0)</f>
        <v>PICHINCHA</v>
      </c>
      <c r="J876" s="20" t="str">
        <f>VLOOKUP(A876,'REPORTE'!$A$1:$AG$1961,32,0)</f>
        <v>QUITO</v>
      </c>
      <c r="K876" s="20" t="str">
        <f>VLOOKUP(A876,'REPORTE'!$A$1:$AG$1961,33,0)</f>
        <v>COTOCOLLAO</v>
      </c>
      <c r="L876" s="20" t="str">
        <f>VLOOKUP(K876,PROVINCIAS!$F$1:$G$1171,2,0)</f>
        <v>URBANA</v>
      </c>
      <c r="M876" s="20">
        <v>1001027</v>
      </c>
      <c r="N876" s="20" t="s">
        <v>15374</v>
      </c>
      <c r="O876" s="20"/>
      <c r="P876" s="20">
        <v>18.05</v>
      </c>
      <c r="Q876" s="20" t="s">
        <v>11150</v>
      </c>
      <c r="R876" s="20" t="s">
        <v>11150</v>
      </c>
      <c r="S876" s="20" t="s">
        <v>11150</v>
      </c>
      <c r="T876" s="20" t="s">
        <v>11150</v>
      </c>
      <c r="U876" s="20" t="s">
        <v>11150</v>
      </c>
      <c r="V876" s="20" t="s">
        <v>11150</v>
      </c>
      <c r="W876" s="20">
        <v>18.05</v>
      </c>
    </row>
    <row r="877" spans="1:23" x14ac:dyDescent="0.45">
      <c r="A877" s="20">
        <v>1000958</v>
      </c>
      <c r="B877" s="20" t="s">
        <v>9431</v>
      </c>
      <c r="C877" s="20" t="s">
        <v>10020</v>
      </c>
      <c r="D877" s="20">
        <v>1756793822</v>
      </c>
      <c r="E877" s="20" t="str">
        <f>VLOOKUP(A877,'REPORTE'!$A$1:$AG$1961,5,0)</f>
        <v>CUBANO(A)</v>
      </c>
      <c r="F877" s="20" t="str">
        <f>VLOOKUP(A877,'REPORTE'!$A$1:$AG$1961,18,0)</f>
        <v>M</v>
      </c>
      <c r="G877" s="20" t="str">
        <f>VLOOKUP(A877,'REPORTE'!$A$1:$AG$1961,6,0)</f>
        <v>EXTRANJERO</v>
      </c>
      <c r="H877" s="20" t="str">
        <f>VLOOKUP(A877,'REPORTE'!$A$1:$AG$1961,30,0)</f>
        <v>Universitaria</v>
      </c>
      <c r="I877" s="20" t="str">
        <f>VLOOKUP(A877,'REPORTE'!$A$1:$AG$1961,31,0)</f>
        <v>PICHINCHA</v>
      </c>
      <c r="J877" s="20" t="str">
        <f>VLOOKUP(A877,'REPORTE'!$A$1:$AG$1961,32,0)</f>
        <v>QUITO</v>
      </c>
      <c r="K877" s="20" t="str">
        <f>VLOOKUP(A877,'REPORTE'!$A$1:$AG$1961,33,0)</f>
        <v>COMITE DEL PUEBLO</v>
      </c>
      <c r="L877" s="20" t="str">
        <f>VLOOKUP(K877,PROVINCIAS!$F$1:$G$1171,2,0)</f>
        <v>URBANA</v>
      </c>
      <c r="M877" s="20">
        <v>1001028</v>
      </c>
      <c r="N877" s="20" t="s">
        <v>15374</v>
      </c>
      <c r="O877" s="20"/>
      <c r="P877" s="20">
        <v>10.88</v>
      </c>
      <c r="Q877" s="20" t="s">
        <v>11150</v>
      </c>
      <c r="R877" s="20" t="s">
        <v>11150</v>
      </c>
      <c r="S877" s="20" t="s">
        <v>11150</v>
      </c>
      <c r="T877" s="20" t="s">
        <v>11150</v>
      </c>
      <c r="U877" s="20" t="s">
        <v>11150</v>
      </c>
      <c r="V877" s="20" t="s">
        <v>11150</v>
      </c>
      <c r="W877" s="20">
        <v>10.88</v>
      </c>
    </row>
    <row r="878" spans="1:23" x14ac:dyDescent="0.45">
      <c r="A878" s="20">
        <v>1000959</v>
      </c>
      <c r="B878" s="20" t="s">
        <v>9431</v>
      </c>
      <c r="C878" s="20" t="s">
        <v>14139</v>
      </c>
      <c r="D878" s="20">
        <v>1717278061</v>
      </c>
      <c r="E878" s="20" t="str">
        <f>VLOOKUP(A878,'REPORTE'!$A$1:$AG$1961,5,0)</f>
        <v>ECUATORIANO(A)</v>
      </c>
      <c r="F878" s="20" t="str">
        <f>VLOOKUP(A878,'REPORTE'!$A$1:$AG$1961,18,0)</f>
        <v>F</v>
      </c>
      <c r="G878" s="20" t="str">
        <f>VLOOKUP(A878,'REPORTE'!$A$1:$AG$1961,6,0)</f>
        <v>NACIONAL</v>
      </c>
      <c r="H878" s="20" t="str">
        <f>VLOOKUP(A878,'REPORTE'!$A$1:$AG$1961,30,0)</f>
        <v>Primaria</v>
      </c>
      <c r="I878" s="20" t="str">
        <f>VLOOKUP(A878,'REPORTE'!$A$1:$AG$1961,31,0)</f>
        <v>PICHINCHA</v>
      </c>
      <c r="J878" s="20" t="str">
        <f>VLOOKUP(A878,'REPORTE'!$A$1:$AG$1961,32,0)</f>
        <v>QUITO</v>
      </c>
      <c r="K878" s="20" t="str">
        <f>VLOOKUP(A878,'REPORTE'!$A$1:$AG$1961,33,0)</f>
        <v>SAN BARTOLO</v>
      </c>
      <c r="L878" s="20" t="str">
        <f>VLOOKUP(K878,PROVINCIAS!$F$1:$G$1171,2,0)</f>
        <v>URBANA</v>
      </c>
      <c r="M878" s="20">
        <v>1001029</v>
      </c>
      <c r="N878" s="20" t="s">
        <v>15374</v>
      </c>
      <c r="O878" s="20"/>
      <c r="P878" s="20">
        <v>3</v>
      </c>
      <c r="Q878" s="20" t="s">
        <v>11150</v>
      </c>
      <c r="R878" s="20" t="s">
        <v>11150</v>
      </c>
      <c r="S878" s="20" t="s">
        <v>11150</v>
      </c>
      <c r="T878" s="20" t="s">
        <v>11150</v>
      </c>
      <c r="U878" s="20" t="s">
        <v>11150</v>
      </c>
      <c r="V878" s="20" t="s">
        <v>11150</v>
      </c>
      <c r="W878" s="20">
        <v>3</v>
      </c>
    </row>
    <row r="879" spans="1:23" x14ac:dyDescent="0.45">
      <c r="A879" s="20">
        <v>1000960</v>
      </c>
      <c r="B879" s="20" t="s">
        <v>9431</v>
      </c>
      <c r="C879" s="20" t="s">
        <v>14140</v>
      </c>
      <c r="D879" s="20">
        <v>1724541220</v>
      </c>
      <c r="E879" s="20" t="str">
        <f>VLOOKUP(A879,'REPORTE'!$A$1:$AG$1961,5,0)</f>
        <v>ECUATORIANO(A)</v>
      </c>
      <c r="F879" s="20" t="str">
        <f>VLOOKUP(A879,'REPORTE'!$A$1:$AG$1961,18,0)</f>
        <v>F</v>
      </c>
      <c r="G879" s="20" t="str">
        <f>VLOOKUP(A879,'REPORTE'!$A$1:$AG$1961,6,0)</f>
        <v>NACIONAL</v>
      </c>
      <c r="H879" s="20" t="str">
        <f>VLOOKUP(A879,'REPORTE'!$A$1:$AG$1961,30,0)</f>
        <v>Ninguna</v>
      </c>
      <c r="I879" s="20" t="str">
        <f>VLOOKUP(A879,'REPORTE'!$A$1:$AG$1961,31,0)</f>
        <v>BOLIVAR</v>
      </c>
      <c r="J879" s="20" t="str">
        <f>VLOOKUP(A879,'REPORTE'!$A$1:$AG$1961,32,0)</f>
        <v>GUARANDA</v>
      </c>
      <c r="K879" s="20" t="str">
        <f>VLOOKUP(A879,'REPORTE'!$A$1:$AG$1961,33,0)</f>
        <v>JULIO E. MORENO (CATANAHUAN GRANDE)</v>
      </c>
      <c r="L879" s="20" t="str">
        <f>VLOOKUP(K879,PROVINCIAS!$F$1:$G$1171,2,0)</f>
        <v>RURAL</v>
      </c>
      <c r="M879" s="20">
        <v>1001030</v>
      </c>
      <c r="N879" s="20" t="s">
        <v>15374</v>
      </c>
      <c r="O879" s="20"/>
      <c r="P879" s="20">
        <v>3</v>
      </c>
      <c r="Q879" s="20" t="s">
        <v>11150</v>
      </c>
      <c r="R879" s="20" t="s">
        <v>11150</v>
      </c>
      <c r="S879" s="20" t="s">
        <v>11150</v>
      </c>
      <c r="T879" s="20" t="s">
        <v>11150</v>
      </c>
      <c r="U879" s="20" t="s">
        <v>11150</v>
      </c>
      <c r="V879" s="20" t="s">
        <v>11150</v>
      </c>
      <c r="W879" s="20">
        <v>3</v>
      </c>
    </row>
    <row r="880" spans="1:23" x14ac:dyDescent="0.45">
      <c r="A880" s="20">
        <v>1000961</v>
      </c>
      <c r="B880" s="20" t="s">
        <v>9431</v>
      </c>
      <c r="C880" s="20" t="s">
        <v>9753</v>
      </c>
      <c r="D880" s="20">
        <v>604832246</v>
      </c>
      <c r="E880" s="20" t="str">
        <f>VLOOKUP(A880,'REPORTE'!$A$1:$AG$1961,5,0)</f>
        <v>ECUATORIANO(A)</v>
      </c>
      <c r="F880" s="20" t="str">
        <f>VLOOKUP(A880,'REPORTE'!$A$1:$AG$1961,18,0)</f>
        <v>M</v>
      </c>
      <c r="G880" s="20" t="str">
        <f>VLOOKUP(A880,'REPORTE'!$A$1:$AG$1961,6,0)</f>
        <v>NACIONAL</v>
      </c>
      <c r="H880" s="20" t="str">
        <f>VLOOKUP(A880,'REPORTE'!$A$1:$AG$1961,30,0)</f>
        <v>Universitaria</v>
      </c>
      <c r="I880" s="20" t="str">
        <f>VLOOKUP(A880,'REPORTE'!$A$1:$AG$1961,31,0)</f>
        <v>CHIMBORAZO</v>
      </c>
      <c r="J880" s="20" t="str">
        <f>VLOOKUP(A880,'REPORTE'!$A$1:$AG$1961,32,0)</f>
        <v>RIOBAMBA</v>
      </c>
      <c r="K880" s="20" t="str">
        <f>VLOOKUP(A880,'REPORTE'!$A$1:$AG$1961,33,0)</f>
        <v>LIZARZABURU</v>
      </c>
      <c r="L880" s="20" t="str">
        <f>VLOOKUP(K880,PROVINCIAS!$F$1:$G$1171,2,0)</f>
        <v>URBANA</v>
      </c>
      <c r="M880" s="20">
        <v>1001031</v>
      </c>
      <c r="N880" s="20" t="s">
        <v>15374</v>
      </c>
      <c r="O880" s="20"/>
      <c r="P880" s="20">
        <v>6.14</v>
      </c>
      <c r="Q880" s="20" t="s">
        <v>11150</v>
      </c>
      <c r="R880" s="20" t="s">
        <v>11150</v>
      </c>
      <c r="S880" s="20" t="s">
        <v>11150</v>
      </c>
      <c r="T880" s="20" t="s">
        <v>11150</v>
      </c>
      <c r="U880" s="20" t="s">
        <v>11150</v>
      </c>
      <c r="V880" s="20" t="s">
        <v>11150</v>
      </c>
      <c r="W880" s="20">
        <v>6.14</v>
      </c>
    </row>
    <row r="881" spans="1:23" x14ac:dyDescent="0.45">
      <c r="A881" s="20">
        <v>1000962</v>
      </c>
      <c r="B881" s="20" t="s">
        <v>9431</v>
      </c>
      <c r="C881" s="20" t="s">
        <v>14141</v>
      </c>
      <c r="D881" s="20">
        <v>200425064</v>
      </c>
      <c r="E881" s="20" t="str">
        <f>VLOOKUP(A881,'REPORTE'!$A$1:$AG$1961,5,0)</f>
        <v>ECUATORIANO(A)</v>
      </c>
      <c r="F881" s="20" t="str">
        <f>VLOOKUP(A881,'REPORTE'!$A$1:$AG$1961,18,0)</f>
        <v>M</v>
      </c>
      <c r="G881" s="20" t="str">
        <f>VLOOKUP(A881,'REPORTE'!$A$1:$AG$1961,6,0)</f>
        <v>NACIONAL</v>
      </c>
      <c r="H881" s="20" t="str">
        <f>VLOOKUP(A881,'REPORTE'!$A$1:$AG$1961,30,0)</f>
        <v>Ninguna</v>
      </c>
      <c r="I881" s="20" t="str">
        <f>VLOOKUP(A881,'REPORTE'!$A$1:$AG$1961,31,0)</f>
        <v>BOLIVAR</v>
      </c>
      <c r="J881" s="20" t="str">
        <f>VLOOKUP(A881,'REPORTE'!$A$1:$AG$1961,32,0)</f>
        <v>GUARANDA</v>
      </c>
      <c r="K881" s="20" t="str">
        <f>VLOOKUP(A881,'REPORTE'!$A$1:$AG$1961,33,0)</f>
        <v>SIMIATUG</v>
      </c>
      <c r="L881" s="20" t="str">
        <f>VLOOKUP(K881,PROVINCIAS!$F$1:$G$1171,2,0)</f>
        <v>RURAL</v>
      </c>
      <c r="M881" s="20">
        <v>1001032</v>
      </c>
      <c r="N881" s="20" t="s">
        <v>15374</v>
      </c>
      <c r="O881" s="20"/>
      <c r="P881" s="20">
        <v>13.04</v>
      </c>
      <c r="Q881" s="20" t="s">
        <v>11150</v>
      </c>
      <c r="R881" s="20" t="s">
        <v>11150</v>
      </c>
      <c r="S881" s="20" t="s">
        <v>11150</v>
      </c>
      <c r="T881" s="20" t="s">
        <v>11150</v>
      </c>
      <c r="U881" s="20" t="s">
        <v>11150</v>
      </c>
      <c r="V881" s="20" t="s">
        <v>11150</v>
      </c>
      <c r="W881" s="20">
        <v>13.04</v>
      </c>
    </row>
    <row r="882" spans="1:23" x14ac:dyDescent="0.45">
      <c r="A882" s="20">
        <v>1000963</v>
      </c>
      <c r="B882" s="20" t="s">
        <v>9431</v>
      </c>
      <c r="C882" s="20" t="s">
        <v>9680</v>
      </c>
      <c r="D882" s="20">
        <v>954652558</v>
      </c>
      <c r="E882" s="20" t="str">
        <f>VLOOKUP(A882,'REPORTE'!$A$1:$AG$1961,5,0)</f>
        <v>ECUATORIANO(A)</v>
      </c>
      <c r="F882" s="20" t="str">
        <f>VLOOKUP(A882,'REPORTE'!$A$1:$AG$1961,18,0)</f>
        <v>M</v>
      </c>
      <c r="G882" s="20" t="str">
        <f>VLOOKUP(A882,'REPORTE'!$A$1:$AG$1961,6,0)</f>
        <v>NACIONAL</v>
      </c>
      <c r="H882" s="20" t="str">
        <f>VLOOKUP(A882,'REPORTE'!$A$1:$AG$1961,30,0)</f>
        <v>Secundaria</v>
      </c>
      <c r="I882" s="20" t="str">
        <f>VLOOKUP(A882,'REPORTE'!$A$1:$AG$1961,31,0)</f>
        <v>GUAYAS</v>
      </c>
      <c r="J882" s="20" t="str">
        <f>VLOOKUP(A882,'REPORTE'!$A$1:$AG$1961,32,0)</f>
        <v>GUAYAQUIL</v>
      </c>
      <c r="K882" s="20" t="str">
        <f>VLOOKUP(A882,'REPORTE'!$A$1:$AG$1961,33,0)</f>
        <v>TARQUI</v>
      </c>
      <c r="L882" s="20" t="str">
        <f>VLOOKUP(K882,PROVINCIAS!$F$1:$G$1171,2,0)</f>
        <v>RURAL</v>
      </c>
      <c r="M882" s="20">
        <v>1001033</v>
      </c>
      <c r="N882" s="20" t="s">
        <v>15374</v>
      </c>
      <c r="O882" s="20"/>
      <c r="P882" s="20">
        <v>0.05</v>
      </c>
      <c r="Q882" s="20" t="s">
        <v>11150</v>
      </c>
      <c r="R882" s="20" t="s">
        <v>11150</v>
      </c>
      <c r="S882" s="20" t="s">
        <v>11150</v>
      </c>
      <c r="T882" s="20" t="s">
        <v>14647</v>
      </c>
      <c r="U882" s="20" t="s">
        <v>11150</v>
      </c>
      <c r="V882" s="20" t="s">
        <v>11150</v>
      </c>
      <c r="W882" s="20">
        <v>150.74</v>
      </c>
    </row>
    <row r="883" spans="1:23" x14ac:dyDescent="0.45">
      <c r="A883" s="20">
        <v>1000964</v>
      </c>
      <c r="B883" s="20" t="s">
        <v>9431</v>
      </c>
      <c r="C883" s="20" t="s">
        <v>14142</v>
      </c>
      <c r="D883" s="20">
        <v>1801781020</v>
      </c>
      <c r="E883" s="20" t="str">
        <f>VLOOKUP(A883,'REPORTE'!$A$1:$AG$1961,5,0)</f>
        <v>ECUATORIANO(A)</v>
      </c>
      <c r="F883" s="20" t="str">
        <f>VLOOKUP(A883,'REPORTE'!$A$1:$AG$1961,18,0)</f>
        <v>M</v>
      </c>
      <c r="G883" s="20" t="str">
        <f>VLOOKUP(A883,'REPORTE'!$A$1:$AG$1961,6,0)</f>
        <v>NACIONAL</v>
      </c>
      <c r="H883" s="20" t="str">
        <f>VLOOKUP(A883,'REPORTE'!$A$1:$AG$1961,30,0)</f>
        <v>Primaria</v>
      </c>
      <c r="I883" s="20" t="str">
        <f>VLOOKUP(A883,'REPORTE'!$A$1:$AG$1961,31,0)</f>
        <v>TUNGURAHUA</v>
      </c>
      <c r="J883" s="20" t="str">
        <f>VLOOKUP(A883,'REPORTE'!$A$1:$AG$1961,32,0)</f>
        <v>AMBATO</v>
      </c>
      <c r="K883" s="20" t="str">
        <f>VLOOKUP(A883,'REPORTE'!$A$1:$AG$1961,33,0)</f>
        <v>PISHILATA</v>
      </c>
      <c r="L883" s="20" t="str">
        <f>VLOOKUP(K883,PROVINCIAS!$F$1:$G$1171,2,0)</f>
        <v>URBANA</v>
      </c>
      <c r="M883" s="20">
        <v>1001034</v>
      </c>
      <c r="N883" s="20" t="s">
        <v>15374</v>
      </c>
      <c r="O883" s="20"/>
      <c r="P883" s="20">
        <v>3</v>
      </c>
      <c r="Q883" s="20" t="s">
        <v>11150</v>
      </c>
      <c r="R883" s="20" t="s">
        <v>11150</v>
      </c>
      <c r="S883" s="20" t="s">
        <v>11150</v>
      </c>
      <c r="T883" s="20" t="s">
        <v>11150</v>
      </c>
      <c r="U883" s="20" t="s">
        <v>11150</v>
      </c>
      <c r="V883" s="20" t="s">
        <v>11150</v>
      </c>
      <c r="W883" s="20">
        <v>3</v>
      </c>
    </row>
    <row r="884" spans="1:23" x14ac:dyDescent="0.45">
      <c r="A884" s="20">
        <v>1000965</v>
      </c>
      <c r="B884" s="20" t="s">
        <v>9431</v>
      </c>
      <c r="C884" s="20" t="s">
        <v>14143</v>
      </c>
      <c r="D884" s="20">
        <v>550581102</v>
      </c>
      <c r="E884" s="20" t="str">
        <f>VLOOKUP(A884,'REPORTE'!$A$1:$AG$1961,5,0)</f>
        <v>ECUATORIANO(A) INDIGENA</v>
      </c>
      <c r="F884" s="20" t="str">
        <f>VLOOKUP(A884,'REPORTE'!$A$1:$AG$1961,18,0)</f>
        <v>F</v>
      </c>
      <c r="G884" s="20" t="str">
        <f>VLOOKUP(A884,'REPORTE'!$A$1:$AG$1961,6,0)</f>
        <v>NACIONAL</v>
      </c>
      <c r="H884" s="20" t="str">
        <f>VLOOKUP(A884,'REPORTE'!$A$1:$AG$1961,30,0)</f>
        <v>Secundaria</v>
      </c>
      <c r="I884" s="20" t="str">
        <f>VLOOKUP(A884,'REPORTE'!$A$1:$AG$1961,31,0)</f>
        <v>COTOPAXI</v>
      </c>
      <c r="J884" s="20" t="str">
        <f>VLOOKUP(A884,'REPORTE'!$A$1:$AG$1961,32,0)</f>
        <v>PUJILI</v>
      </c>
      <c r="K884" s="20" t="str">
        <f>VLOOKUP(A884,'REPORTE'!$A$1:$AG$1961,33,0)</f>
        <v>PUJILI</v>
      </c>
      <c r="L884" s="20" t="str">
        <f>VLOOKUP(K884,PROVINCIAS!$F$1:$G$1171,2,0)</f>
        <v>URBANA</v>
      </c>
      <c r="M884" s="20">
        <v>1001035</v>
      </c>
      <c r="N884" s="20" t="s">
        <v>15374</v>
      </c>
      <c r="O884" s="20"/>
      <c r="P884" s="20">
        <v>3</v>
      </c>
      <c r="Q884" s="20" t="s">
        <v>11150</v>
      </c>
      <c r="R884" s="20" t="s">
        <v>11150</v>
      </c>
      <c r="S884" s="20" t="s">
        <v>11150</v>
      </c>
      <c r="T884" s="20" t="s">
        <v>11150</v>
      </c>
      <c r="U884" s="20" t="s">
        <v>11150</v>
      </c>
      <c r="V884" s="20" t="s">
        <v>11150</v>
      </c>
      <c r="W884" s="20">
        <v>3</v>
      </c>
    </row>
    <row r="885" spans="1:23" x14ac:dyDescent="0.45">
      <c r="A885" s="20">
        <v>1000966</v>
      </c>
      <c r="B885" s="20" t="s">
        <v>9431</v>
      </c>
      <c r="C885" s="20" t="s">
        <v>14144</v>
      </c>
      <c r="D885" s="20">
        <v>1716453459</v>
      </c>
      <c r="E885" s="20" t="str">
        <f>VLOOKUP(A885,'REPORTE'!$A$1:$AG$1961,5,0)</f>
        <v>ECUATORIANO(A) INDIGENA</v>
      </c>
      <c r="F885" s="20" t="str">
        <f>VLOOKUP(A885,'REPORTE'!$A$1:$AG$1961,18,0)</f>
        <v>M</v>
      </c>
      <c r="G885" s="20" t="str">
        <f>VLOOKUP(A885,'REPORTE'!$A$1:$AG$1961,6,0)</f>
        <v>NACIONAL</v>
      </c>
      <c r="H885" s="20" t="str">
        <f>VLOOKUP(A885,'REPORTE'!$A$1:$AG$1961,30,0)</f>
        <v>Primaria</v>
      </c>
      <c r="I885" s="20" t="str">
        <f>VLOOKUP(A885,'REPORTE'!$A$1:$AG$1961,31,0)</f>
        <v>CHIMBORAZO</v>
      </c>
      <c r="J885" s="20" t="str">
        <f>VLOOKUP(A885,'REPORTE'!$A$1:$AG$1961,32,0)</f>
        <v>RIOBAMBA</v>
      </c>
      <c r="K885" s="20" t="str">
        <f>VLOOKUP(A885,'REPORTE'!$A$1:$AG$1961,33,0)</f>
        <v>CACHA (CAB EN MACHANGARA)</v>
      </c>
      <c r="L885" s="20" t="str">
        <f>VLOOKUP(K885,PROVINCIAS!$F$1:$G$1171,2,0)</f>
        <v>RURAL</v>
      </c>
      <c r="M885" s="20">
        <v>1001036</v>
      </c>
      <c r="N885" s="20" t="s">
        <v>15374</v>
      </c>
      <c r="O885" s="20"/>
      <c r="P885" s="20">
        <v>0.41</v>
      </c>
      <c r="Q885" s="20" t="s">
        <v>11150</v>
      </c>
      <c r="R885" s="20" t="s">
        <v>11150</v>
      </c>
      <c r="S885" s="20" t="s">
        <v>11150</v>
      </c>
      <c r="T885" s="20" t="s">
        <v>11150</v>
      </c>
      <c r="U885" s="20" t="s">
        <v>11150</v>
      </c>
      <c r="V885" s="20" t="s">
        <v>11150</v>
      </c>
      <c r="W885" s="20">
        <v>0.41</v>
      </c>
    </row>
    <row r="886" spans="1:23" x14ac:dyDescent="0.45">
      <c r="A886" s="20">
        <v>1000967</v>
      </c>
      <c r="B886" s="20" t="s">
        <v>9431</v>
      </c>
      <c r="C886" s="20" t="s">
        <v>14145</v>
      </c>
      <c r="D886" s="20">
        <v>605541101</v>
      </c>
      <c r="E886" s="20" t="str">
        <f>VLOOKUP(A886,'REPORTE'!$A$1:$AG$1961,5,0)</f>
        <v>ECUATORIANO(A) INDIGENA</v>
      </c>
      <c r="F886" s="20" t="str">
        <f>VLOOKUP(A886,'REPORTE'!$A$1:$AG$1961,18,0)</f>
        <v>M</v>
      </c>
      <c r="G886" s="20" t="str">
        <f>VLOOKUP(A886,'REPORTE'!$A$1:$AG$1961,6,0)</f>
        <v>NACIONAL</v>
      </c>
      <c r="H886" s="20" t="str">
        <f>VLOOKUP(A886,'REPORTE'!$A$1:$AG$1961,30,0)</f>
        <v>Primaria</v>
      </c>
      <c r="I886" s="20" t="str">
        <f>VLOOKUP(A886,'REPORTE'!$A$1:$AG$1961,31,0)</f>
        <v>CHIMBORAZO</v>
      </c>
      <c r="J886" s="20" t="str">
        <f>VLOOKUP(A886,'REPORTE'!$A$1:$AG$1961,32,0)</f>
        <v>RIOBAMBA</v>
      </c>
      <c r="K886" s="20" t="str">
        <f>VLOOKUP(A886,'REPORTE'!$A$1:$AG$1961,33,0)</f>
        <v>PUNIN</v>
      </c>
      <c r="L886" s="20" t="str">
        <f>VLOOKUP(K886,PROVINCIAS!$F$1:$G$1171,2,0)</f>
        <v>RURAL</v>
      </c>
      <c r="M886" s="20">
        <v>1001037</v>
      </c>
      <c r="N886" s="20" t="s">
        <v>15374</v>
      </c>
      <c r="O886" s="20"/>
      <c r="P886" s="20">
        <v>3</v>
      </c>
      <c r="Q886" s="20" t="s">
        <v>11150</v>
      </c>
      <c r="R886" s="20" t="s">
        <v>11150</v>
      </c>
      <c r="S886" s="20" t="s">
        <v>11150</v>
      </c>
      <c r="T886" s="20" t="s">
        <v>11150</v>
      </c>
      <c r="U886" s="20" t="s">
        <v>11150</v>
      </c>
      <c r="V886" s="20" t="s">
        <v>11150</v>
      </c>
      <c r="W886" s="20">
        <v>3</v>
      </c>
    </row>
    <row r="887" spans="1:23" x14ac:dyDescent="0.45">
      <c r="A887" s="20">
        <v>1000968</v>
      </c>
      <c r="B887" s="20" t="s">
        <v>9431</v>
      </c>
      <c r="C887" s="20" t="s">
        <v>9730</v>
      </c>
      <c r="D887" s="20">
        <v>1720041944</v>
      </c>
      <c r="E887" s="20" t="str">
        <f>VLOOKUP(A887,'REPORTE'!$A$1:$AG$1961,5,0)</f>
        <v>ECUATORIANO(A)</v>
      </c>
      <c r="F887" s="20" t="str">
        <f>VLOOKUP(A887,'REPORTE'!$A$1:$AG$1961,18,0)</f>
        <v>F</v>
      </c>
      <c r="G887" s="20" t="str">
        <f>VLOOKUP(A887,'REPORTE'!$A$1:$AG$1961,6,0)</f>
        <v>NACIONAL</v>
      </c>
      <c r="H887" s="20" t="str">
        <f>VLOOKUP(A887,'REPORTE'!$A$1:$AG$1961,30,0)</f>
        <v>Primaria</v>
      </c>
      <c r="I887" s="20" t="str">
        <f>VLOOKUP(A887,'REPORTE'!$A$1:$AG$1961,31,0)</f>
        <v>PICHINCHA</v>
      </c>
      <c r="J887" s="20" t="str">
        <f>VLOOKUP(A887,'REPORTE'!$A$1:$AG$1961,32,0)</f>
        <v>QUITO</v>
      </c>
      <c r="K887" s="20" t="str">
        <f>VLOOKUP(A887,'REPORTE'!$A$1:$AG$1961,33,0)</f>
        <v>LA CONCEPCION</v>
      </c>
      <c r="L887" s="20" t="str">
        <f>VLOOKUP(K887,PROVINCIAS!$F$1:$G$1171,2,0)</f>
        <v>URBANA</v>
      </c>
      <c r="M887" s="20">
        <v>1001038</v>
      </c>
      <c r="N887" s="20" t="s">
        <v>15374</v>
      </c>
      <c r="O887" s="20"/>
      <c r="P887" s="20">
        <v>1.69</v>
      </c>
      <c r="Q887" s="20" t="s">
        <v>11150</v>
      </c>
      <c r="R887" s="20" t="s">
        <v>11150</v>
      </c>
      <c r="S887" s="20" t="s">
        <v>11150</v>
      </c>
      <c r="T887" s="20" t="s">
        <v>14300</v>
      </c>
      <c r="U887" s="20" t="s">
        <v>11150</v>
      </c>
      <c r="V887" s="20" t="s">
        <v>11150</v>
      </c>
      <c r="W887" s="20">
        <v>171.69</v>
      </c>
    </row>
    <row r="888" spans="1:23" x14ac:dyDescent="0.45">
      <c r="A888" s="20">
        <v>1000969</v>
      </c>
      <c r="B888" s="20" t="s">
        <v>9431</v>
      </c>
      <c r="C888" s="20" t="s">
        <v>10441</v>
      </c>
      <c r="D888" s="20">
        <v>1718138256</v>
      </c>
      <c r="E888" s="20" t="str">
        <f>VLOOKUP(A888,'REPORTE'!$A$1:$AG$1961,5,0)</f>
        <v>ECUATORIANO(A) INDIGENA</v>
      </c>
      <c r="F888" s="20" t="str">
        <f>VLOOKUP(A888,'REPORTE'!$A$1:$AG$1961,18,0)</f>
        <v>F</v>
      </c>
      <c r="G888" s="20" t="str">
        <f>VLOOKUP(A888,'REPORTE'!$A$1:$AG$1961,6,0)</f>
        <v>NACIONAL</v>
      </c>
      <c r="H888" s="20" t="str">
        <f>VLOOKUP(A888,'REPORTE'!$A$1:$AG$1961,30,0)</f>
        <v>Primaria</v>
      </c>
      <c r="I888" s="20" t="str">
        <f>VLOOKUP(A888,'REPORTE'!$A$1:$AG$1961,31,0)</f>
        <v>CHIMBORAZO</v>
      </c>
      <c r="J888" s="20" t="str">
        <f>VLOOKUP(A888,'REPORTE'!$A$1:$AG$1961,32,0)</f>
        <v>GUAMOTE</v>
      </c>
      <c r="K888" s="20" t="str">
        <f>VLOOKUP(A888,'REPORTE'!$A$1:$AG$1961,33,0)</f>
        <v>PALMIRA</v>
      </c>
      <c r="L888" s="20" t="str">
        <f>VLOOKUP(K888,PROVINCIAS!$F$1:$G$1171,2,0)</f>
        <v>RURAL</v>
      </c>
      <c r="M888" s="20">
        <v>1001039</v>
      </c>
      <c r="N888" s="20" t="s">
        <v>15374</v>
      </c>
      <c r="O888" s="20"/>
      <c r="P888" s="20">
        <v>1367.05</v>
      </c>
      <c r="Q888" s="20" t="s">
        <v>11150</v>
      </c>
      <c r="R888" s="20" t="s">
        <v>11150</v>
      </c>
      <c r="S888" s="20" t="s">
        <v>11150</v>
      </c>
      <c r="T888" s="20" t="s">
        <v>11150</v>
      </c>
      <c r="U888" s="20" t="s">
        <v>11150</v>
      </c>
      <c r="V888" s="20" t="s">
        <v>12076</v>
      </c>
      <c r="W888" s="20">
        <v>1367.05</v>
      </c>
    </row>
    <row r="889" spans="1:23" x14ac:dyDescent="0.45">
      <c r="A889" s="20">
        <v>1000970</v>
      </c>
      <c r="B889" s="20" t="s">
        <v>9431</v>
      </c>
      <c r="C889" s="20" t="s">
        <v>14146</v>
      </c>
      <c r="D889" s="20">
        <v>1703474963</v>
      </c>
      <c r="E889" s="20" t="str">
        <f>VLOOKUP(A889,'REPORTE'!$A$1:$AG$1961,5,0)</f>
        <v>ECUATORIANO(A)</v>
      </c>
      <c r="F889" s="20" t="str">
        <f>VLOOKUP(A889,'REPORTE'!$A$1:$AG$1961,18,0)</f>
        <v>F</v>
      </c>
      <c r="G889" s="20" t="str">
        <f>VLOOKUP(A889,'REPORTE'!$A$1:$AG$1961,6,0)</f>
        <v>NACIONAL</v>
      </c>
      <c r="H889" s="20" t="str">
        <f>VLOOKUP(A889,'REPORTE'!$A$1:$AG$1961,30,0)</f>
        <v>Primaria</v>
      </c>
      <c r="I889" s="20" t="str">
        <f>VLOOKUP(A889,'REPORTE'!$A$1:$AG$1961,31,0)</f>
        <v>PICHINCHA</v>
      </c>
      <c r="J889" s="20" t="str">
        <f>VLOOKUP(A889,'REPORTE'!$A$1:$AG$1961,32,0)</f>
        <v>QUITO</v>
      </c>
      <c r="K889" s="20" t="str">
        <f>VLOOKUP(A889,'REPORTE'!$A$1:$AG$1961,33,0)</f>
        <v>COTOCOLLAO</v>
      </c>
      <c r="L889" s="20" t="str">
        <f>VLOOKUP(K889,PROVINCIAS!$F$1:$G$1171,2,0)</f>
        <v>URBANA</v>
      </c>
      <c r="M889" s="20">
        <v>1001040</v>
      </c>
      <c r="N889" s="20" t="s">
        <v>15374</v>
      </c>
      <c r="O889" s="20"/>
      <c r="P889" s="20">
        <v>10.8</v>
      </c>
      <c r="Q889" s="20" t="s">
        <v>11150</v>
      </c>
      <c r="R889" s="20" t="s">
        <v>11150</v>
      </c>
      <c r="S889" s="20" t="s">
        <v>11150</v>
      </c>
      <c r="T889" s="20" t="s">
        <v>11150</v>
      </c>
      <c r="U889" s="20" t="s">
        <v>11150</v>
      </c>
      <c r="V889" s="20" t="s">
        <v>11150</v>
      </c>
      <c r="W889" s="20">
        <v>10.8</v>
      </c>
    </row>
    <row r="890" spans="1:23" x14ac:dyDescent="0.45">
      <c r="A890" s="20">
        <v>1000971</v>
      </c>
      <c r="B890" s="20" t="s">
        <v>9431</v>
      </c>
      <c r="C890" s="20" t="s">
        <v>9662</v>
      </c>
      <c r="D890" s="20">
        <v>1720523016</v>
      </c>
      <c r="E890" s="20" t="str">
        <f>VLOOKUP(A890,'REPORTE'!$A$1:$AG$1961,5,0)</f>
        <v>ECUATORIANO(A) INDIGENA</v>
      </c>
      <c r="F890" s="20" t="str">
        <f>VLOOKUP(A890,'REPORTE'!$A$1:$AG$1961,18,0)</f>
        <v>M</v>
      </c>
      <c r="G890" s="20" t="str">
        <f>VLOOKUP(A890,'REPORTE'!$A$1:$AG$1961,6,0)</f>
        <v>NACIONAL</v>
      </c>
      <c r="H890" s="20" t="str">
        <f>VLOOKUP(A890,'REPORTE'!$A$1:$AG$1961,30,0)</f>
        <v>Secundaria</v>
      </c>
      <c r="I890" s="20" t="str">
        <f>VLOOKUP(A890,'REPORTE'!$A$1:$AG$1961,31,0)</f>
        <v>CHIMBORAZO</v>
      </c>
      <c r="J890" s="20" t="str">
        <f>VLOOKUP(A890,'REPORTE'!$A$1:$AG$1961,32,0)</f>
        <v>RIOBAMBA</v>
      </c>
      <c r="K890" s="20" t="str">
        <f>VLOOKUP(A890,'REPORTE'!$A$1:$AG$1961,33,0)</f>
        <v>CACHA (CAB EN MACHANGARA)</v>
      </c>
      <c r="L890" s="20" t="str">
        <f>VLOOKUP(K890,PROVINCIAS!$F$1:$G$1171,2,0)</f>
        <v>RURAL</v>
      </c>
      <c r="M890" s="20">
        <v>1001041</v>
      </c>
      <c r="N890" s="20" t="s">
        <v>15374</v>
      </c>
      <c r="O890" s="20"/>
      <c r="P890" s="20">
        <v>721.34</v>
      </c>
      <c r="Q890" s="20" t="s">
        <v>11150</v>
      </c>
      <c r="R890" s="20" t="s">
        <v>11150</v>
      </c>
      <c r="S890" s="20" t="s">
        <v>11150</v>
      </c>
      <c r="T890" s="20" t="s">
        <v>11150</v>
      </c>
      <c r="U890" s="20" t="s">
        <v>11150</v>
      </c>
      <c r="V890" s="20" t="s">
        <v>12078</v>
      </c>
      <c r="W890" s="20">
        <v>721.34</v>
      </c>
    </row>
    <row r="891" spans="1:23" x14ac:dyDescent="0.45">
      <c r="A891" s="20">
        <v>1000972</v>
      </c>
      <c r="B891" s="20" t="s">
        <v>9431</v>
      </c>
      <c r="C891" s="20" t="s">
        <v>14147</v>
      </c>
      <c r="D891" s="20">
        <v>650849045</v>
      </c>
      <c r="E891" s="20" t="str">
        <f>VLOOKUP(A891,'REPORTE'!$A$1:$AG$1961,5,0)</f>
        <v>ECUATORIANO(A)</v>
      </c>
      <c r="F891" s="20" t="str">
        <f>VLOOKUP(A891,'REPORTE'!$A$1:$AG$1961,18,0)</f>
        <v>F</v>
      </c>
      <c r="G891" s="20" t="str">
        <f>VLOOKUP(A891,'REPORTE'!$A$1:$AG$1961,6,0)</f>
        <v>NACIONAL</v>
      </c>
      <c r="H891" s="20" t="str">
        <f>VLOOKUP(A891,'REPORTE'!$A$1:$AG$1961,30,0)</f>
        <v>Ninguna</v>
      </c>
      <c r="I891" s="20" t="str">
        <f>VLOOKUP(A891,'REPORTE'!$A$1:$AG$1961,31,0)</f>
        <v>CHIMBORAZO</v>
      </c>
      <c r="J891" s="20" t="str">
        <f>VLOOKUP(A891,'REPORTE'!$A$1:$AG$1961,32,0)</f>
        <v>RIOBAMBA</v>
      </c>
      <c r="K891" s="20" t="str">
        <f>VLOOKUP(A891,'REPORTE'!$A$1:$AG$1961,33,0)</f>
        <v>LIZARZABURU</v>
      </c>
      <c r="L891" s="20" t="str">
        <f>VLOOKUP(K891,PROVINCIAS!$F$1:$G$1171,2,0)</f>
        <v>URBANA</v>
      </c>
      <c r="M891" s="20">
        <v>1001042</v>
      </c>
      <c r="N891" s="20" t="s">
        <v>15374</v>
      </c>
      <c r="O891" s="20"/>
      <c r="P891" s="20">
        <v>51.71</v>
      </c>
      <c r="Q891" s="20" t="s">
        <v>11150</v>
      </c>
      <c r="R891" s="20" t="s">
        <v>11150</v>
      </c>
      <c r="S891" s="20" t="s">
        <v>11150</v>
      </c>
      <c r="T891" s="20" t="s">
        <v>11150</v>
      </c>
      <c r="U891" s="20" t="s">
        <v>11150</v>
      </c>
      <c r="V891" s="20" t="s">
        <v>11150</v>
      </c>
      <c r="W891" s="20">
        <v>51.71</v>
      </c>
    </row>
    <row r="892" spans="1:23" x14ac:dyDescent="0.45">
      <c r="A892" s="20">
        <v>1000973</v>
      </c>
      <c r="B892" s="20" t="s">
        <v>9431</v>
      </c>
      <c r="C892" s="20" t="s">
        <v>10395</v>
      </c>
      <c r="D892" s="20">
        <v>603384926</v>
      </c>
      <c r="E892" s="20" t="str">
        <f>VLOOKUP(A892,'REPORTE'!$A$1:$AG$1961,5,0)</f>
        <v>ECUATORIANO(A)</v>
      </c>
      <c r="F892" s="20" t="str">
        <f>VLOOKUP(A892,'REPORTE'!$A$1:$AG$1961,18,0)</f>
        <v>F</v>
      </c>
      <c r="G892" s="20" t="str">
        <f>VLOOKUP(A892,'REPORTE'!$A$1:$AG$1961,6,0)</f>
        <v>NACIONAL</v>
      </c>
      <c r="H892" s="20" t="str">
        <f>VLOOKUP(A892,'REPORTE'!$A$1:$AG$1961,30,0)</f>
        <v>Universitaria</v>
      </c>
      <c r="I892" s="20" t="str">
        <f>VLOOKUP(A892,'REPORTE'!$A$1:$AG$1961,31,0)</f>
        <v>AZUAY</v>
      </c>
      <c r="J892" s="20" t="str">
        <f>VLOOKUP(A892,'REPORTE'!$A$1:$AG$1961,32,0)</f>
        <v>CUENCA</v>
      </c>
      <c r="K892" s="20" t="str">
        <f>VLOOKUP(A892,'REPORTE'!$A$1:$AG$1961,33,0)</f>
        <v>HUAYNACAPAC</v>
      </c>
      <c r="L892" s="20" t="str">
        <f>VLOOKUP(K892,PROVINCIAS!$F$1:$G$1171,2,0)</f>
        <v>URBANA</v>
      </c>
      <c r="M892" s="20">
        <v>1001043</v>
      </c>
      <c r="N892" s="20" t="s">
        <v>15374</v>
      </c>
      <c r="O892" s="20"/>
      <c r="P892" s="20">
        <v>349.57</v>
      </c>
      <c r="Q892" s="20" t="s">
        <v>11150</v>
      </c>
      <c r="R892" s="20" t="s">
        <v>11150</v>
      </c>
      <c r="S892" s="20" t="s">
        <v>11150</v>
      </c>
      <c r="T892" s="20" t="s">
        <v>11150</v>
      </c>
      <c r="U892" s="20" t="s">
        <v>11150</v>
      </c>
      <c r="V892" s="20" t="s">
        <v>11150</v>
      </c>
      <c r="W892" s="20">
        <v>349.57</v>
      </c>
    </row>
    <row r="893" spans="1:23" x14ac:dyDescent="0.45">
      <c r="A893" s="20">
        <v>1000975</v>
      </c>
      <c r="B893" s="20" t="s">
        <v>9431</v>
      </c>
      <c r="C893" s="20" t="s">
        <v>14149</v>
      </c>
      <c r="D893" s="20">
        <v>1725346405</v>
      </c>
      <c r="E893" s="20" t="str">
        <f>VLOOKUP(A893,'REPORTE'!$A$1:$AG$1961,5,0)</f>
        <v>ECUATORIANO(A)</v>
      </c>
      <c r="F893" s="20" t="str">
        <f>VLOOKUP(A893,'REPORTE'!$A$1:$AG$1961,18,0)</f>
        <v>M</v>
      </c>
      <c r="G893" s="20" t="str">
        <f>VLOOKUP(A893,'REPORTE'!$A$1:$AG$1961,6,0)</f>
        <v>NACIONAL</v>
      </c>
      <c r="H893" s="20" t="str">
        <f>VLOOKUP(A893,'REPORTE'!$A$1:$AG$1961,30,0)</f>
        <v>Ninguna</v>
      </c>
      <c r="I893" s="20" t="str">
        <f>VLOOKUP(A893,'REPORTE'!$A$1:$AG$1961,31,0)</f>
        <v>PICHINCHA</v>
      </c>
      <c r="J893" s="20" t="str">
        <f>VLOOKUP(A893,'REPORTE'!$A$1:$AG$1961,32,0)</f>
        <v>QUITO</v>
      </c>
      <c r="K893" s="20" t="str">
        <f>VLOOKUP(A893,'REPORTE'!$A$1:$AG$1961,33,0)</f>
        <v>COCHAPAMBA</v>
      </c>
      <c r="L893" s="20" t="str">
        <f>VLOOKUP(K893,PROVINCIAS!$F$1:$G$1171,2,0)</f>
        <v>RURAL</v>
      </c>
      <c r="M893" s="20">
        <v>1001044</v>
      </c>
      <c r="N893" s="20" t="s">
        <v>15374</v>
      </c>
      <c r="O893" s="20"/>
      <c r="P893" s="20">
        <v>3.01</v>
      </c>
      <c r="Q893" s="20" t="s">
        <v>11150</v>
      </c>
      <c r="R893" s="20" t="s">
        <v>11150</v>
      </c>
      <c r="S893" s="20" t="s">
        <v>11150</v>
      </c>
      <c r="T893" s="20" t="s">
        <v>11150</v>
      </c>
      <c r="U893" s="20" t="s">
        <v>11150</v>
      </c>
      <c r="V893" s="20" t="s">
        <v>11150</v>
      </c>
      <c r="W893" s="20">
        <v>3.01</v>
      </c>
    </row>
    <row r="894" spans="1:23" x14ac:dyDescent="0.45">
      <c r="A894" s="20">
        <v>1000976</v>
      </c>
      <c r="B894" s="20" t="s">
        <v>9431</v>
      </c>
      <c r="C894" s="20" t="s">
        <v>14150</v>
      </c>
      <c r="D894" s="20">
        <v>603183229</v>
      </c>
      <c r="E894" s="20" t="str">
        <f>VLOOKUP(A894,'REPORTE'!$A$1:$AG$1961,5,0)</f>
        <v>ECUATORIANO(A)</v>
      </c>
      <c r="F894" s="20" t="str">
        <f>VLOOKUP(A894,'REPORTE'!$A$1:$AG$1961,18,0)</f>
        <v>F</v>
      </c>
      <c r="G894" s="20" t="str">
        <f>VLOOKUP(A894,'REPORTE'!$A$1:$AG$1961,6,0)</f>
        <v>NACIONAL</v>
      </c>
      <c r="H894" s="20" t="str">
        <f>VLOOKUP(A894,'REPORTE'!$A$1:$AG$1961,30,0)</f>
        <v>Secundaria</v>
      </c>
      <c r="I894" s="20" t="str">
        <f>VLOOKUP(A894,'REPORTE'!$A$1:$AG$1961,31,0)</f>
        <v>CHIMBORAZO</v>
      </c>
      <c r="J894" s="20" t="str">
        <f>VLOOKUP(A894,'REPORTE'!$A$1:$AG$1961,32,0)</f>
        <v>GUANO</v>
      </c>
      <c r="K894" s="20" t="str">
        <f>VLOOKUP(A894,'REPORTE'!$A$1:$AG$1961,33,0)</f>
        <v>LA PROVIDENCIA</v>
      </c>
      <c r="L894" s="20" t="str">
        <f>VLOOKUP(K894,PROVINCIAS!$F$1:$G$1171,2,0)</f>
        <v>RURAL</v>
      </c>
      <c r="M894" s="20">
        <v>1001045</v>
      </c>
      <c r="N894" s="20" t="s">
        <v>15374</v>
      </c>
      <c r="O894" s="20"/>
      <c r="P894" s="20">
        <v>0.57999999999999996</v>
      </c>
      <c r="Q894" s="20" t="s">
        <v>11150</v>
      </c>
      <c r="R894" s="20" t="s">
        <v>11150</v>
      </c>
      <c r="S894" s="20" t="s">
        <v>11150</v>
      </c>
      <c r="T894" s="20" t="s">
        <v>11150</v>
      </c>
      <c r="U894" s="20" t="s">
        <v>11150</v>
      </c>
      <c r="V894" s="20" t="s">
        <v>11150</v>
      </c>
      <c r="W894" s="20">
        <v>0.57999999999999996</v>
      </c>
    </row>
    <row r="895" spans="1:23" x14ac:dyDescent="0.45">
      <c r="A895" s="20">
        <v>1000977</v>
      </c>
      <c r="B895" s="20" t="s">
        <v>9431</v>
      </c>
      <c r="C895" s="20" t="s">
        <v>14151</v>
      </c>
      <c r="D895" s="20">
        <v>1703929685</v>
      </c>
      <c r="E895" s="20" t="str">
        <f>VLOOKUP(A895,'REPORTE'!$A$1:$AG$1961,5,0)</f>
        <v>ECUATORIANO(A)</v>
      </c>
      <c r="F895" s="20" t="str">
        <f>VLOOKUP(A895,'REPORTE'!$A$1:$AG$1961,18,0)</f>
        <v>F</v>
      </c>
      <c r="G895" s="20" t="str">
        <f>VLOOKUP(A895,'REPORTE'!$A$1:$AG$1961,6,0)</f>
        <v>NACIONAL</v>
      </c>
      <c r="H895" s="20" t="str">
        <f>VLOOKUP(A895,'REPORTE'!$A$1:$AG$1961,30,0)</f>
        <v>Ninguna</v>
      </c>
      <c r="I895" s="20" t="str">
        <f>VLOOKUP(A895,'REPORTE'!$A$1:$AG$1961,31,0)</f>
        <v>PICHINCHA</v>
      </c>
      <c r="J895" s="20" t="str">
        <f>VLOOKUP(A895,'REPORTE'!$A$1:$AG$1961,32,0)</f>
        <v>QUITO</v>
      </c>
      <c r="K895" s="20" t="str">
        <f>VLOOKUP(A895,'REPORTE'!$A$1:$AG$1961,33,0)</f>
        <v>CARCELEN</v>
      </c>
      <c r="L895" s="20" t="str">
        <f>VLOOKUP(K895,PROVINCIAS!$F$1:$G$1171,2,0)</f>
        <v>URBANA</v>
      </c>
      <c r="M895" s="20">
        <v>1001046</v>
      </c>
      <c r="N895" s="20" t="s">
        <v>15374</v>
      </c>
      <c r="O895" s="20"/>
      <c r="P895" s="20">
        <v>0.64</v>
      </c>
      <c r="Q895" s="20" t="s">
        <v>11150</v>
      </c>
      <c r="R895" s="20" t="s">
        <v>11150</v>
      </c>
      <c r="S895" s="20" t="s">
        <v>11150</v>
      </c>
      <c r="T895" s="20" t="s">
        <v>11150</v>
      </c>
      <c r="U895" s="20" t="s">
        <v>11150</v>
      </c>
      <c r="V895" s="20" t="s">
        <v>11150</v>
      </c>
      <c r="W895" s="20">
        <v>0.64</v>
      </c>
    </row>
    <row r="896" spans="1:23" x14ac:dyDescent="0.45">
      <c r="A896" s="20">
        <v>1000978</v>
      </c>
      <c r="B896" s="20" t="s">
        <v>9431</v>
      </c>
      <c r="C896" s="20" t="s">
        <v>14152</v>
      </c>
      <c r="D896" s="20">
        <v>1707039721</v>
      </c>
      <c r="E896" s="20" t="str">
        <f>VLOOKUP(A896,'REPORTE'!$A$1:$AG$1961,5,0)</f>
        <v>ECUATORIANO(A) INDIGENA</v>
      </c>
      <c r="F896" s="20" t="str">
        <f>VLOOKUP(A896,'REPORTE'!$A$1:$AG$1961,18,0)</f>
        <v>F</v>
      </c>
      <c r="G896" s="20" t="str">
        <f>VLOOKUP(A896,'REPORTE'!$A$1:$AG$1961,6,0)</f>
        <v>NACIONAL</v>
      </c>
      <c r="H896" s="20" t="str">
        <f>VLOOKUP(A896,'REPORTE'!$A$1:$AG$1961,30,0)</f>
        <v>Primaria</v>
      </c>
      <c r="I896" s="20" t="str">
        <f>VLOOKUP(A896,'REPORTE'!$A$1:$AG$1961,31,0)</f>
        <v>PICHINCHA</v>
      </c>
      <c r="J896" s="20" t="str">
        <f>VLOOKUP(A896,'REPORTE'!$A$1:$AG$1961,32,0)</f>
        <v>QUITO</v>
      </c>
      <c r="K896" s="20" t="str">
        <f>VLOOKUP(A896,'REPORTE'!$A$1:$AG$1961,33,0)</f>
        <v>EL QUINCHE</v>
      </c>
      <c r="L896" s="20" t="str">
        <f>VLOOKUP(K896,PROVINCIAS!$F$1:$G$1171,2,0)</f>
        <v>RURAL</v>
      </c>
      <c r="M896" s="20">
        <v>1001047</v>
      </c>
      <c r="N896" s="20" t="s">
        <v>15374</v>
      </c>
      <c r="O896" s="20"/>
      <c r="P896" s="20">
        <v>1</v>
      </c>
      <c r="Q896" s="20" t="s">
        <v>11150</v>
      </c>
      <c r="R896" s="20" t="s">
        <v>11150</v>
      </c>
      <c r="S896" s="20" t="s">
        <v>11150</v>
      </c>
      <c r="T896" s="20" t="s">
        <v>11150</v>
      </c>
      <c r="U896" s="20" t="s">
        <v>11150</v>
      </c>
      <c r="V896" s="20" t="s">
        <v>11150</v>
      </c>
      <c r="W896" s="20">
        <v>1</v>
      </c>
    </row>
    <row r="897" spans="1:23" x14ac:dyDescent="0.45">
      <c r="A897" s="20">
        <v>1000980</v>
      </c>
      <c r="B897" s="20" t="s">
        <v>9431</v>
      </c>
      <c r="C897" s="20" t="s">
        <v>14153</v>
      </c>
      <c r="D897" s="20">
        <v>1750246009</v>
      </c>
      <c r="E897" s="20" t="str">
        <f>VLOOKUP(A897,'REPORTE'!$A$1:$AG$1961,5,0)</f>
        <v>ECUATORIANO(A)</v>
      </c>
      <c r="F897" s="20" t="str">
        <f>VLOOKUP(A897,'REPORTE'!$A$1:$AG$1961,18,0)</f>
        <v>F</v>
      </c>
      <c r="G897" s="20" t="str">
        <f>VLOOKUP(A897,'REPORTE'!$A$1:$AG$1961,6,0)</f>
        <v>NACIONAL</v>
      </c>
      <c r="H897" s="20" t="str">
        <f>VLOOKUP(A897,'REPORTE'!$A$1:$AG$1961,30,0)</f>
        <v>Secundaria</v>
      </c>
      <c r="I897" s="20" t="str">
        <f>VLOOKUP(A897,'REPORTE'!$A$1:$AG$1961,31,0)</f>
        <v>PICHINCHA</v>
      </c>
      <c r="J897" s="20" t="str">
        <f>VLOOKUP(A897,'REPORTE'!$A$1:$AG$1961,32,0)</f>
        <v>QUITO</v>
      </c>
      <c r="K897" s="20" t="str">
        <f>VLOOKUP(A897,'REPORTE'!$A$1:$AG$1961,33,0)</f>
        <v>LLANO CHICO</v>
      </c>
      <c r="L897" s="20" t="str">
        <f>VLOOKUP(K897,PROVINCIAS!$F$1:$G$1171,2,0)</f>
        <v>RURAL</v>
      </c>
      <c r="M897" s="20">
        <v>1001049</v>
      </c>
      <c r="N897" s="20" t="s">
        <v>15374</v>
      </c>
      <c r="O897" s="20"/>
      <c r="P897" s="20">
        <v>3</v>
      </c>
      <c r="Q897" s="20" t="s">
        <v>11150</v>
      </c>
      <c r="R897" s="20" t="s">
        <v>11150</v>
      </c>
      <c r="S897" s="20" t="s">
        <v>11150</v>
      </c>
      <c r="T897" s="20" t="s">
        <v>11150</v>
      </c>
      <c r="U897" s="20" t="s">
        <v>11150</v>
      </c>
      <c r="V897" s="20" t="s">
        <v>11150</v>
      </c>
      <c r="W897" s="20">
        <v>3</v>
      </c>
    </row>
    <row r="898" spans="1:23" x14ac:dyDescent="0.45">
      <c r="A898" s="20">
        <v>1000981</v>
      </c>
      <c r="B898" s="20" t="s">
        <v>9431</v>
      </c>
      <c r="C898" s="20" t="s">
        <v>14154</v>
      </c>
      <c r="D898" s="20">
        <v>604472142</v>
      </c>
      <c r="E898" s="20" t="str">
        <f>VLOOKUP(A898,'REPORTE'!$A$1:$AG$1961,5,0)</f>
        <v>ECUATORIANO(A) INDIGENA</v>
      </c>
      <c r="F898" s="20" t="str">
        <f>VLOOKUP(A898,'REPORTE'!$A$1:$AG$1961,18,0)</f>
        <v>F</v>
      </c>
      <c r="G898" s="20" t="str">
        <f>VLOOKUP(A898,'REPORTE'!$A$1:$AG$1961,6,0)</f>
        <v>NACIONAL</v>
      </c>
      <c r="H898" s="20" t="str">
        <f>VLOOKUP(A898,'REPORTE'!$A$1:$AG$1961,30,0)</f>
        <v>Primaria</v>
      </c>
      <c r="I898" s="20" t="str">
        <f>VLOOKUP(A898,'REPORTE'!$A$1:$AG$1961,31,0)</f>
        <v>CHIMBORAZO</v>
      </c>
      <c r="J898" s="20" t="str">
        <f>VLOOKUP(A898,'REPORTE'!$A$1:$AG$1961,32,0)</f>
        <v>RIOBAMBA</v>
      </c>
      <c r="K898" s="20" t="str">
        <f>VLOOKUP(A898,'REPORTE'!$A$1:$AG$1961,33,0)</f>
        <v>YARUQUIES</v>
      </c>
      <c r="L898" s="20" t="str">
        <f>VLOOKUP(K898,PROVINCIAS!$F$1:$G$1171,2,0)</f>
        <v>URBANA</v>
      </c>
      <c r="M898" s="20">
        <v>1001050</v>
      </c>
      <c r="N898" s="20" t="s">
        <v>15374</v>
      </c>
      <c r="O898" s="20"/>
      <c r="P898" s="20">
        <v>3</v>
      </c>
      <c r="Q898" s="20" t="s">
        <v>11150</v>
      </c>
      <c r="R898" s="20" t="s">
        <v>11150</v>
      </c>
      <c r="S898" s="20" t="s">
        <v>11150</v>
      </c>
      <c r="T898" s="20" t="s">
        <v>11150</v>
      </c>
      <c r="U898" s="20" t="s">
        <v>11150</v>
      </c>
      <c r="V898" s="20" t="s">
        <v>11150</v>
      </c>
      <c r="W898" s="20">
        <v>3</v>
      </c>
    </row>
    <row r="899" spans="1:23" x14ac:dyDescent="0.45">
      <c r="A899" s="20">
        <v>1000982</v>
      </c>
      <c r="B899" s="20" t="s">
        <v>9431</v>
      </c>
      <c r="C899" s="20" t="s">
        <v>10072</v>
      </c>
      <c r="D899" s="20">
        <v>603824103</v>
      </c>
      <c r="E899" s="20" t="str">
        <f>VLOOKUP(A899,'REPORTE'!$A$1:$AG$1961,5,0)</f>
        <v>ECUATORIANO(A) INDIGENA</v>
      </c>
      <c r="F899" s="20" t="str">
        <f>VLOOKUP(A899,'REPORTE'!$A$1:$AG$1961,18,0)</f>
        <v>F</v>
      </c>
      <c r="G899" s="20" t="str">
        <f>VLOOKUP(A899,'REPORTE'!$A$1:$AG$1961,6,0)</f>
        <v>NACIONAL</v>
      </c>
      <c r="H899" s="20" t="str">
        <f>VLOOKUP(A899,'REPORTE'!$A$1:$AG$1961,30,0)</f>
        <v>Primaria</v>
      </c>
      <c r="I899" s="20" t="str">
        <f>VLOOKUP(A899,'REPORTE'!$A$1:$AG$1961,31,0)</f>
        <v>CHIMBORAZO</v>
      </c>
      <c r="J899" s="20" t="str">
        <f>VLOOKUP(A899,'REPORTE'!$A$1:$AG$1961,32,0)</f>
        <v>GUAMOTE</v>
      </c>
      <c r="K899" s="20" t="str">
        <f>VLOOKUP(A899,'REPORTE'!$A$1:$AG$1961,33,0)</f>
        <v>PALMIRA</v>
      </c>
      <c r="L899" s="20" t="str">
        <f>VLOOKUP(K899,PROVINCIAS!$F$1:$G$1171,2,0)</f>
        <v>RURAL</v>
      </c>
      <c r="M899" s="20">
        <v>1001051</v>
      </c>
      <c r="N899" s="20" t="s">
        <v>15374</v>
      </c>
      <c r="O899" s="20"/>
      <c r="P899" s="20">
        <v>288.89</v>
      </c>
      <c r="Q899" s="20" t="s">
        <v>11150</v>
      </c>
      <c r="R899" s="20" t="s">
        <v>11150</v>
      </c>
      <c r="S899" s="20" t="s">
        <v>11150</v>
      </c>
      <c r="T899" s="20" t="s">
        <v>11150</v>
      </c>
      <c r="U899" s="20" t="s">
        <v>11150</v>
      </c>
      <c r="V899" s="20" t="s">
        <v>12078</v>
      </c>
      <c r="W899" s="20">
        <v>288.89</v>
      </c>
    </row>
    <row r="900" spans="1:23" x14ac:dyDescent="0.45">
      <c r="A900" s="20">
        <v>1000983</v>
      </c>
      <c r="B900" s="20" t="s">
        <v>9431</v>
      </c>
      <c r="C900" s="20" t="s">
        <v>14155</v>
      </c>
      <c r="D900" s="20">
        <v>201179389</v>
      </c>
      <c r="E900" s="20" t="str">
        <f>VLOOKUP(A900,'REPORTE'!$A$1:$AG$1961,5,0)</f>
        <v>ECUATORIANO(A) INDIGENA</v>
      </c>
      <c r="F900" s="20" t="str">
        <f>VLOOKUP(A900,'REPORTE'!$A$1:$AG$1961,18,0)</f>
        <v>M</v>
      </c>
      <c r="G900" s="20" t="str">
        <f>VLOOKUP(A900,'REPORTE'!$A$1:$AG$1961,6,0)</f>
        <v>NACIONAL</v>
      </c>
      <c r="H900" s="20" t="str">
        <f>VLOOKUP(A900,'REPORTE'!$A$1:$AG$1961,30,0)</f>
        <v>Secundaria</v>
      </c>
      <c r="I900" s="20" t="str">
        <f>VLOOKUP(A900,'REPORTE'!$A$1:$AG$1961,31,0)</f>
        <v>BOLIVAR</v>
      </c>
      <c r="J900" s="20" t="str">
        <f>VLOOKUP(A900,'REPORTE'!$A$1:$AG$1961,32,0)</f>
        <v>SAN MIGUEL</v>
      </c>
      <c r="K900" s="20" t="str">
        <f>VLOOKUP(A900,'REPORTE'!$A$1:$AG$1961,33,0)</f>
        <v>SAN PABLO (SAN PABLO DE ATENAS)</v>
      </c>
      <c r="L900" s="20" t="str">
        <f>VLOOKUP(K900,PROVINCIAS!$F$1:$G$1171,2,0)</f>
        <v>RURAL</v>
      </c>
      <c r="M900" s="20">
        <v>1001052</v>
      </c>
      <c r="N900" s="20" t="s">
        <v>15374</v>
      </c>
      <c r="O900" s="20"/>
      <c r="P900" s="20">
        <v>3</v>
      </c>
      <c r="Q900" s="20" t="s">
        <v>11150</v>
      </c>
      <c r="R900" s="20" t="s">
        <v>11150</v>
      </c>
      <c r="S900" s="20" t="s">
        <v>11150</v>
      </c>
      <c r="T900" s="20" t="s">
        <v>11150</v>
      </c>
      <c r="U900" s="20" t="s">
        <v>11150</v>
      </c>
      <c r="V900" s="20" t="s">
        <v>11150</v>
      </c>
      <c r="W900" s="20">
        <v>3</v>
      </c>
    </row>
    <row r="901" spans="1:23" x14ac:dyDescent="0.45">
      <c r="A901" s="20">
        <v>1000984</v>
      </c>
      <c r="B901" s="20" t="s">
        <v>9431</v>
      </c>
      <c r="C901" s="20" t="s">
        <v>9867</v>
      </c>
      <c r="D901" s="20">
        <v>1723872261</v>
      </c>
      <c r="E901" s="20" t="str">
        <f>VLOOKUP(A901,'REPORTE'!$A$1:$AG$1961,5,0)</f>
        <v>ECUATORIANO(A)</v>
      </c>
      <c r="F901" s="20" t="str">
        <f>VLOOKUP(A901,'REPORTE'!$A$1:$AG$1961,18,0)</f>
        <v>M</v>
      </c>
      <c r="G901" s="20" t="str">
        <f>VLOOKUP(A901,'REPORTE'!$A$1:$AG$1961,6,0)</f>
        <v>NACIONAL</v>
      </c>
      <c r="H901" s="20" t="str">
        <f>VLOOKUP(A901,'REPORTE'!$A$1:$AG$1961,30,0)</f>
        <v>Secundaria</v>
      </c>
      <c r="I901" s="20" t="str">
        <f>VLOOKUP(A901,'REPORTE'!$A$1:$AG$1961,31,0)</f>
        <v>PICHINCHA</v>
      </c>
      <c r="J901" s="20" t="str">
        <f>VLOOKUP(A901,'REPORTE'!$A$1:$AG$1961,32,0)</f>
        <v>QUITO</v>
      </c>
      <c r="K901" s="20" t="str">
        <f>VLOOKUP(A901,'REPORTE'!$A$1:$AG$1961,33,0)</f>
        <v>ELOY ALFARO</v>
      </c>
      <c r="L901" s="20" t="str">
        <f>VLOOKUP(K901,PROVINCIAS!$F$1:$G$1171,2,0)</f>
        <v>RURAL</v>
      </c>
      <c r="M901" s="20">
        <v>1001053</v>
      </c>
      <c r="N901" s="20" t="s">
        <v>15374</v>
      </c>
      <c r="O901" s="20"/>
      <c r="P901" s="20">
        <v>108.34</v>
      </c>
      <c r="Q901" s="20" t="s">
        <v>11150</v>
      </c>
      <c r="R901" s="20" t="s">
        <v>11150</v>
      </c>
      <c r="S901" s="20" t="s">
        <v>11150</v>
      </c>
      <c r="T901" s="20" t="s">
        <v>11150</v>
      </c>
      <c r="U901" s="20" t="s">
        <v>11150</v>
      </c>
      <c r="V901" s="20" t="s">
        <v>11150</v>
      </c>
      <c r="W901" s="20">
        <v>108.34</v>
      </c>
    </row>
    <row r="902" spans="1:23" x14ac:dyDescent="0.45">
      <c r="A902" s="20">
        <v>1000985</v>
      </c>
      <c r="B902" s="20" t="s">
        <v>9431</v>
      </c>
      <c r="C902" s="20" t="s">
        <v>14156</v>
      </c>
      <c r="D902" s="20">
        <v>1758358392</v>
      </c>
      <c r="E902" s="20" t="str">
        <f>VLOOKUP(A902,'REPORTE'!$A$1:$AG$1961,5,0)</f>
        <v>ECUATORIANO(A)</v>
      </c>
      <c r="F902" s="20" t="str">
        <f>VLOOKUP(A902,'REPORTE'!$A$1:$AG$1961,18,0)</f>
        <v>F</v>
      </c>
      <c r="G902" s="20" t="str">
        <f>VLOOKUP(A902,'REPORTE'!$A$1:$AG$1961,6,0)</f>
        <v>NACIONAL</v>
      </c>
      <c r="H902" s="20" t="str">
        <f>VLOOKUP(A902,'REPORTE'!$A$1:$AG$1961,30,0)</f>
        <v>Primaria</v>
      </c>
      <c r="I902" s="20" t="str">
        <f>VLOOKUP(A902,'REPORTE'!$A$1:$AG$1961,31,0)</f>
        <v>PICHINCHA</v>
      </c>
      <c r="J902" s="20" t="str">
        <f>VLOOKUP(A902,'REPORTE'!$A$1:$AG$1961,32,0)</f>
        <v>QUITO</v>
      </c>
      <c r="K902" s="20" t="str">
        <f>VLOOKUP(A902,'REPORTE'!$A$1:$AG$1961,33,0)</f>
        <v>COTOCOLLAO</v>
      </c>
      <c r="L902" s="20" t="str">
        <f>VLOOKUP(K902,PROVINCIAS!$F$1:$G$1171,2,0)</f>
        <v>URBANA</v>
      </c>
      <c r="M902" s="20">
        <v>1001054</v>
      </c>
      <c r="N902" s="20" t="s">
        <v>15374</v>
      </c>
      <c r="O902" s="20"/>
      <c r="P902" s="20">
        <v>181.42</v>
      </c>
      <c r="Q902" s="20" t="s">
        <v>11150</v>
      </c>
      <c r="R902" s="20" t="s">
        <v>11150</v>
      </c>
      <c r="S902" s="20" t="s">
        <v>11150</v>
      </c>
      <c r="T902" s="20" t="s">
        <v>11150</v>
      </c>
      <c r="U902" s="20" t="s">
        <v>11150</v>
      </c>
      <c r="V902" s="20" t="s">
        <v>11150</v>
      </c>
      <c r="W902" s="20">
        <v>181.42</v>
      </c>
    </row>
    <row r="903" spans="1:23" x14ac:dyDescent="0.45">
      <c r="A903" s="20">
        <v>1000986</v>
      </c>
      <c r="B903" s="20" t="s">
        <v>9431</v>
      </c>
      <c r="C903" s="20" t="s">
        <v>14157</v>
      </c>
      <c r="D903" s="20">
        <v>603693490</v>
      </c>
      <c r="E903" s="20" t="str">
        <f>VLOOKUP(A903,'REPORTE'!$A$1:$AG$1961,5,0)</f>
        <v>ECUATORIANO(A) INDIGENA</v>
      </c>
      <c r="F903" s="20" t="str">
        <f>VLOOKUP(A903,'REPORTE'!$A$1:$AG$1961,18,0)</f>
        <v>F</v>
      </c>
      <c r="G903" s="20" t="str">
        <f>VLOOKUP(A903,'REPORTE'!$A$1:$AG$1961,6,0)</f>
        <v>NACIONAL</v>
      </c>
      <c r="H903" s="20" t="str">
        <f>VLOOKUP(A903,'REPORTE'!$A$1:$AG$1961,30,0)</f>
        <v>Primaria</v>
      </c>
      <c r="I903" s="20" t="str">
        <f>VLOOKUP(A903,'REPORTE'!$A$1:$AG$1961,31,0)</f>
        <v>CHIMBORAZO</v>
      </c>
      <c r="J903" s="20" t="str">
        <f>VLOOKUP(A903,'REPORTE'!$A$1:$AG$1961,32,0)</f>
        <v>COLTA</v>
      </c>
      <c r="K903" s="20" t="str">
        <f>VLOOKUP(A903,'REPORTE'!$A$1:$AG$1961,33,0)</f>
        <v>COLUMBE</v>
      </c>
      <c r="L903" s="20" t="str">
        <f>VLOOKUP(K903,PROVINCIAS!$F$1:$G$1171,2,0)</f>
        <v>RURAL</v>
      </c>
      <c r="M903" s="20">
        <v>1001055</v>
      </c>
      <c r="N903" s="20" t="s">
        <v>15374</v>
      </c>
      <c r="O903" s="20"/>
      <c r="P903" s="20">
        <v>1</v>
      </c>
      <c r="Q903" s="20" t="s">
        <v>11150</v>
      </c>
      <c r="R903" s="20" t="s">
        <v>11150</v>
      </c>
      <c r="S903" s="20" t="s">
        <v>11150</v>
      </c>
      <c r="T903" s="20" t="s">
        <v>11150</v>
      </c>
      <c r="U903" s="20" t="s">
        <v>11150</v>
      </c>
      <c r="V903" s="20" t="s">
        <v>11150</v>
      </c>
      <c r="W903" s="20">
        <v>1</v>
      </c>
    </row>
    <row r="904" spans="1:23" x14ac:dyDescent="0.45">
      <c r="A904" s="20">
        <v>1000987</v>
      </c>
      <c r="B904" s="20" t="s">
        <v>9431</v>
      </c>
      <c r="C904" s="20" t="s">
        <v>9805</v>
      </c>
      <c r="D904" s="20">
        <v>604012070</v>
      </c>
      <c r="E904" s="20" t="str">
        <f>VLOOKUP(A904,'REPORTE'!$A$1:$AG$1961,5,0)</f>
        <v>ECUATORIANO(A) INDIGENA</v>
      </c>
      <c r="F904" s="20" t="str">
        <f>VLOOKUP(A904,'REPORTE'!$A$1:$AG$1961,18,0)</f>
        <v>F</v>
      </c>
      <c r="G904" s="20" t="str">
        <f>VLOOKUP(A904,'REPORTE'!$A$1:$AG$1961,6,0)</f>
        <v>NACIONAL</v>
      </c>
      <c r="H904" s="20" t="str">
        <f>VLOOKUP(A904,'REPORTE'!$A$1:$AG$1961,30,0)</f>
        <v>Universitaria</v>
      </c>
      <c r="I904" s="20" t="str">
        <f>VLOOKUP(A904,'REPORTE'!$A$1:$AG$1961,31,0)</f>
        <v>CHIMBORAZO</v>
      </c>
      <c r="J904" s="20" t="str">
        <f>VLOOKUP(A904,'REPORTE'!$A$1:$AG$1961,32,0)</f>
        <v>RIOBAMBA</v>
      </c>
      <c r="K904" s="20" t="str">
        <f>VLOOKUP(A904,'REPORTE'!$A$1:$AG$1961,33,0)</f>
        <v>VELOZ</v>
      </c>
      <c r="L904" s="20" t="str">
        <f>VLOOKUP(K904,PROVINCIAS!$F$1:$G$1171,2,0)</f>
        <v>URBANA</v>
      </c>
      <c r="M904" s="20">
        <v>1001056</v>
      </c>
      <c r="N904" s="20" t="s">
        <v>15374</v>
      </c>
      <c r="O904" s="20"/>
      <c r="P904" s="20">
        <v>6.55</v>
      </c>
      <c r="Q904" s="20" t="s">
        <v>11150</v>
      </c>
      <c r="R904" s="20" t="s">
        <v>11150</v>
      </c>
      <c r="S904" s="20" t="s">
        <v>11150</v>
      </c>
      <c r="T904" s="20" t="s">
        <v>11150</v>
      </c>
      <c r="U904" s="20" t="s">
        <v>11150</v>
      </c>
      <c r="V904" s="20" t="s">
        <v>11150</v>
      </c>
      <c r="W904" s="20">
        <v>6.55</v>
      </c>
    </row>
    <row r="905" spans="1:23" x14ac:dyDescent="0.45">
      <c r="A905" s="20">
        <v>1000988</v>
      </c>
      <c r="B905" s="20" t="s">
        <v>9431</v>
      </c>
      <c r="C905" s="20" t="s">
        <v>10111</v>
      </c>
      <c r="D905" s="20">
        <v>602583494</v>
      </c>
      <c r="E905" s="20" t="str">
        <f>VLOOKUP(A905,'REPORTE'!$A$1:$AG$1961,5,0)</f>
        <v>ECUATORIANO(A)</v>
      </c>
      <c r="F905" s="20" t="str">
        <f>VLOOKUP(A905,'REPORTE'!$A$1:$AG$1961,18,0)</f>
        <v>F</v>
      </c>
      <c r="G905" s="20" t="str">
        <f>VLOOKUP(A905,'REPORTE'!$A$1:$AG$1961,6,0)</f>
        <v>NACIONAL</v>
      </c>
      <c r="H905" s="20" t="str">
        <f>VLOOKUP(A905,'REPORTE'!$A$1:$AG$1961,30,0)</f>
        <v>Ninguna</v>
      </c>
      <c r="I905" s="20" t="str">
        <f>VLOOKUP(A905,'REPORTE'!$A$1:$AG$1961,31,0)</f>
        <v>CHIMBORAZO</v>
      </c>
      <c r="J905" s="20" t="str">
        <f>VLOOKUP(A905,'REPORTE'!$A$1:$AG$1961,32,0)</f>
        <v>RIOBAMBA</v>
      </c>
      <c r="K905" s="20" t="str">
        <f>VLOOKUP(A905,'REPORTE'!$A$1:$AG$1961,33,0)</f>
        <v>LIZARZABURU</v>
      </c>
      <c r="L905" s="20" t="str">
        <f>VLOOKUP(K905,PROVINCIAS!$F$1:$G$1171,2,0)</f>
        <v>URBANA</v>
      </c>
      <c r="M905" s="20">
        <v>1001057</v>
      </c>
      <c r="N905" s="20" t="s">
        <v>15374</v>
      </c>
      <c r="O905" s="20"/>
      <c r="P905" s="20">
        <v>0.14000000000000001</v>
      </c>
      <c r="Q905" s="20" t="s">
        <v>11150</v>
      </c>
      <c r="R905" s="20" t="s">
        <v>11150</v>
      </c>
      <c r="S905" s="20" t="s">
        <v>11150</v>
      </c>
      <c r="T905" s="20" t="s">
        <v>14648</v>
      </c>
      <c r="U905" s="20" t="s">
        <v>11150</v>
      </c>
      <c r="V905" s="20" t="s">
        <v>11150</v>
      </c>
      <c r="W905" s="20">
        <v>77.14</v>
      </c>
    </row>
    <row r="906" spans="1:23" x14ac:dyDescent="0.45">
      <c r="A906" s="20">
        <v>1000989</v>
      </c>
      <c r="B906" s="20" t="s">
        <v>9431</v>
      </c>
      <c r="C906" s="20" t="s">
        <v>10112</v>
      </c>
      <c r="D906" s="20">
        <v>1102897582</v>
      </c>
      <c r="E906" s="20" t="str">
        <f>VLOOKUP(A906,'REPORTE'!$A$1:$AG$1961,5,0)</f>
        <v>ECUATORIANO(A) INDIGENA</v>
      </c>
      <c r="F906" s="20" t="str">
        <f>VLOOKUP(A906,'REPORTE'!$A$1:$AG$1961,18,0)</f>
        <v>F</v>
      </c>
      <c r="G906" s="20" t="str">
        <f>VLOOKUP(A906,'REPORTE'!$A$1:$AG$1961,6,0)</f>
        <v>NACIONAL</v>
      </c>
      <c r="H906" s="20" t="str">
        <f>VLOOKUP(A906,'REPORTE'!$A$1:$AG$1961,30,0)</f>
        <v>Secundaria</v>
      </c>
      <c r="I906" s="20" t="str">
        <f>VLOOKUP(A906,'REPORTE'!$A$1:$AG$1961,31,0)</f>
        <v>LOJA</v>
      </c>
      <c r="J906" s="20" t="str">
        <f>VLOOKUP(A906,'REPORTE'!$A$1:$AG$1961,32,0)</f>
        <v>PALTAS</v>
      </c>
      <c r="K906" s="20" t="str">
        <f>VLOOKUP(A906,'REPORTE'!$A$1:$AG$1961,33,0)</f>
        <v>CATACOCHA</v>
      </c>
      <c r="L906" s="20" t="str">
        <f>VLOOKUP(K906,PROVINCIAS!$F$1:$G$1171,2,0)</f>
        <v>URBANA</v>
      </c>
      <c r="M906" s="20">
        <v>1001058</v>
      </c>
      <c r="N906" s="20" t="s">
        <v>15374</v>
      </c>
      <c r="O906" s="20"/>
      <c r="P906" s="20">
        <v>267.64</v>
      </c>
      <c r="Q906" s="20" t="s">
        <v>11150</v>
      </c>
      <c r="R906" s="20" t="s">
        <v>11150</v>
      </c>
      <c r="S906" s="20" t="s">
        <v>11150</v>
      </c>
      <c r="T906" s="20" t="s">
        <v>13703</v>
      </c>
      <c r="U906" s="20" t="s">
        <v>11150</v>
      </c>
      <c r="V906" s="20" t="s">
        <v>11150</v>
      </c>
      <c r="W906" s="20">
        <v>467.64</v>
      </c>
    </row>
    <row r="907" spans="1:23" x14ac:dyDescent="0.45">
      <c r="A907" s="20">
        <v>1000990</v>
      </c>
      <c r="B907" s="20" t="s">
        <v>9431</v>
      </c>
      <c r="C907" s="20" t="s">
        <v>10046</v>
      </c>
      <c r="D907" s="20">
        <v>1724723323</v>
      </c>
      <c r="E907" s="20" t="str">
        <f>VLOOKUP(A907,'REPORTE'!$A$1:$AG$1961,5,0)</f>
        <v>ECUATORIANO(A) INDIGENA</v>
      </c>
      <c r="F907" s="20" t="str">
        <f>VLOOKUP(A907,'REPORTE'!$A$1:$AG$1961,18,0)</f>
        <v>F</v>
      </c>
      <c r="G907" s="20" t="str">
        <f>VLOOKUP(A907,'REPORTE'!$A$1:$AG$1961,6,0)</f>
        <v>NACIONAL</v>
      </c>
      <c r="H907" s="20" t="str">
        <f>VLOOKUP(A907,'REPORTE'!$A$1:$AG$1961,30,0)</f>
        <v>Secundaria</v>
      </c>
      <c r="I907" s="20" t="str">
        <f>VLOOKUP(A907,'REPORTE'!$A$1:$AG$1961,31,0)</f>
        <v>CHIMBORAZO</v>
      </c>
      <c r="J907" s="20" t="str">
        <f>VLOOKUP(A907,'REPORTE'!$A$1:$AG$1961,32,0)</f>
        <v>RIOBAMBA</v>
      </c>
      <c r="K907" s="20" t="str">
        <f>VLOOKUP(A907,'REPORTE'!$A$1:$AG$1961,33,0)</f>
        <v>CACHA (CAB EN MACHANGARA)</v>
      </c>
      <c r="L907" s="20" t="str">
        <f>VLOOKUP(K907,PROVINCIAS!$F$1:$G$1171,2,0)</f>
        <v>RURAL</v>
      </c>
      <c r="M907" s="20">
        <v>1001059</v>
      </c>
      <c r="N907" s="20" t="s">
        <v>15374</v>
      </c>
      <c r="O907" s="20"/>
      <c r="P907" s="20">
        <v>8.58</v>
      </c>
      <c r="Q907" s="20" t="s">
        <v>11150</v>
      </c>
      <c r="R907" s="20" t="s">
        <v>11150</v>
      </c>
      <c r="S907" s="20" t="s">
        <v>11150</v>
      </c>
      <c r="T907" s="20" t="s">
        <v>11150</v>
      </c>
      <c r="U907" s="20" t="s">
        <v>11150</v>
      </c>
      <c r="V907" s="20" t="s">
        <v>11150</v>
      </c>
      <c r="W907" s="20">
        <v>8.58</v>
      </c>
    </row>
    <row r="908" spans="1:23" x14ac:dyDescent="0.45">
      <c r="A908" s="20">
        <v>1000991</v>
      </c>
      <c r="B908" s="20" t="s">
        <v>9431</v>
      </c>
      <c r="C908" s="20" t="s">
        <v>14158</v>
      </c>
      <c r="D908" s="20">
        <v>1758052037</v>
      </c>
      <c r="E908" s="20" t="str">
        <f>VLOOKUP(A908,'REPORTE'!$A$1:$AG$1961,5,0)</f>
        <v>ECUATORIANO(A) INDIGENA</v>
      </c>
      <c r="F908" s="20" t="str">
        <f>VLOOKUP(A908,'REPORTE'!$A$1:$AG$1961,18,0)</f>
        <v>F</v>
      </c>
      <c r="G908" s="20" t="str">
        <f>VLOOKUP(A908,'REPORTE'!$A$1:$AG$1961,6,0)</f>
        <v>NACIONAL</v>
      </c>
      <c r="H908" s="20" t="str">
        <f>VLOOKUP(A908,'REPORTE'!$A$1:$AG$1961,30,0)</f>
        <v>Primaria</v>
      </c>
      <c r="I908" s="20" t="str">
        <f>VLOOKUP(A908,'REPORTE'!$A$1:$AG$1961,31,0)</f>
        <v>PICHINCHA</v>
      </c>
      <c r="J908" s="20" t="str">
        <f>VLOOKUP(A908,'REPORTE'!$A$1:$AG$1961,32,0)</f>
        <v>QUITO</v>
      </c>
      <c r="K908" s="20" t="str">
        <f>VLOOKUP(A908,'REPORTE'!$A$1:$AG$1961,33,0)</f>
        <v>KENNEDY</v>
      </c>
      <c r="L908" s="20" t="str">
        <f>VLOOKUP(K908,PROVINCIAS!$F$1:$G$1171,2,0)</f>
        <v>URBANA</v>
      </c>
      <c r="M908" s="20">
        <v>1001060</v>
      </c>
      <c r="N908" s="20" t="s">
        <v>15374</v>
      </c>
      <c r="O908" s="20"/>
      <c r="P908" s="20">
        <v>9.6</v>
      </c>
      <c r="Q908" s="20" t="s">
        <v>11150</v>
      </c>
      <c r="R908" s="20" t="s">
        <v>11150</v>
      </c>
      <c r="S908" s="20" t="s">
        <v>11150</v>
      </c>
      <c r="T908" s="20" t="s">
        <v>11150</v>
      </c>
      <c r="U908" s="20" t="s">
        <v>11150</v>
      </c>
      <c r="V908" s="20" t="s">
        <v>11150</v>
      </c>
      <c r="W908" s="20">
        <v>9.6</v>
      </c>
    </row>
    <row r="909" spans="1:23" x14ac:dyDescent="0.45">
      <c r="A909" s="20">
        <v>1000992</v>
      </c>
      <c r="B909" s="20" t="s">
        <v>9431</v>
      </c>
      <c r="C909" s="20" t="s">
        <v>14159</v>
      </c>
      <c r="D909" s="20">
        <v>1727172155</v>
      </c>
      <c r="E909" s="20" t="str">
        <f>VLOOKUP(A909,'REPORTE'!$A$1:$AG$1961,5,0)</f>
        <v>ECUATORIANO(A) INDIGENA</v>
      </c>
      <c r="F909" s="20" t="str">
        <f>VLOOKUP(A909,'REPORTE'!$A$1:$AG$1961,18,0)</f>
        <v>M</v>
      </c>
      <c r="G909" s="20" t="str">
        <f>VLOOKUP(A909,'REPORTE'!$A$1:$AG$1961,6,0)</f>
        <v>NACIONAL</v>
      </c>
      <c r="H909" s="20" t="str">
        <f>VLOOKUP(A909,'REPORTE'!$A$1:$AG$1961,30,0)</f>
        <v>Primaria</v>
      </c>
      <c r="I909" s="20" t="str">
        <f>VLOOKUP(A909,'REPORTE'!$A$1:$AG$1961,31,0)</f>
        <v>CHIMBORAZO</v>
      </c>
      <c r="J909" s="20" t="str">
        <f>VLOOKUP(A909,'REPORTE'!$A$1:$AG$1961,32,0)</f>
        <v>RIOBAMBA</v>
      </c>
      <c r="K909" s="20" t="str">
        <f>VLOOKUP(A909,'REPORTE'!$A$1:$AG$1961,33,0)</f>
        <v>CACHA (CAB EN MACHANGARA)</v>
      </c>
      <c r="L909" s="20" t="str">
        <f>VLOOKUP(K909,PROVINCIAS!$F$1:$G$1171,2,0)</f>
        <v>RURAL</v>
      </c>
      <c r="M909" s="20">
        <v>1001061</v>
      </c>
      <c r="N909" s="20" t="s">
        <v>15374</v>
      </c>
      <c r="O909" s="20"/>
      <c r="P909" s="20">
        <v>895.06</v>
      </c>
      <c r="Q909" s="20" t="s">
        <v>11150</v>
      </c>
      <c r="R909" s="20" t="s">
        <v>11150</v>
      </c>
      <c r="S909" s="20" t="s">
        <v>11150</v>
      </c>
      <c r="T909" s="20" t="s">
        <v>11150</v>
      </c>
      <c r="U909" s="20" t="s">
        <v>11150</v>
      </c>
      <c r="V909" s="20" t="s">
        <v>12078</v>
      </c>
      <c r="W909" s="20">
        <v>895.06</v>
      </c>
    </row>
    <row r="910" spans="1:23" x14ac:dyDescent="0.45">
      <c r="A910" s="20">
        <v>1000993</v>
      </c>
      <c r="B910" s="20" t="s">
        <v>9431</v>
      </c>
      <c r="C910" s="20" t="s">
        <v>14160</v>
      </c>
      <c r="D910" s="20">
        <v>605149897</v>
      </c>
      <c r="E910" s="20" t="str">
        <f>VLOOKUP(A910,'REPORTE'!$A$1:$AG$1961,5,0)</f>
        <v>ECUATORIANO(A) INDIGENA</v>
      </c>
      <c r="F910" s="20" t="str">
        <f>VLOOKUP(A910,'REPORTE'!$A$1:$AG$1961,18,0)</f>
        <v>F</v>
      </c>
      <c r="G910" s="20" t="str">
        <f>VLOOKUP(A910,'REPORTE'!$A$1:$AG$1961,6,0)</f>
        <v>NACIONAL</v>
      </c>
      <c r="H910" s="20" t="str">
        <f>VLOOKUP(A910,'REPORTE'!$A$1:$AG$1961,30,0)</f>
        <v>Secundaria</v>
      </c>
      <c r="I910" s="20" t="str">
        <f>VLOOKUP(A910,'REPORTE'!$A$1:$AG$1961,31,0)</f>
        <v>CHIMBORAZO</v>
      </c>
      <c r="J910" s="20" t="str">
        <f>VLOOKUP(A910,'REPORTE'!$A$1:$AG$1961,32,0)</f>
        <v>COLTA</v>
      </c>
      <c r="K910" s="20" t="str">
        <f>VLOOKUP(A910,'REPORTE'!$A$1:$AG$1961,33,0)</f>
        <v>CAJABAMBA</v>
      </c>
      <c r="L910" s="20" t="str">
        <f>VLOOKUP(K910,PROVINCIAS!$F$1:$G$1171,2,0)</f>
        <v>URBANA</v>
      </c>
      <c r="M910" s="20">
        <v>1001062</v>
      </c>
      <c r="N910" s="20" t="s">
        <v>15374</v>
      </c>
      <c r="O910" s="20"/>
      <c r="P910" s="20">
        <v>12.31</v>
      </c>
      <c r="Q910" s="20" t="s">
        <v>11150</v>
      </c>
      <c r="R910" s="20" t="s">
        <v>11150</v>
      </c>
      <c r="S910" s="20" t="s">
        <v>11150</v>
      </c>
      <c r="T910" s="20" t="s">
        <v>14298</v>
      </c>
      <c r="U910" s="20" t="s">
        <v>11150</v>
      </c>
      <c r="V910" s="20" t="s">
        <v>11150</v>
      </c>
      <c r="W910" s="20">
        <v>93.31</v>
      </c>
    </row>
    <row r="911" spans="1:23" x14ac:dyDescent="0.45">
      <c r="A911" s="20">
        <v>1000994</v>
      </c>
      <c r="B911" s="20" t="s">
        <v>9431</v>
      </c>
      <c r="C911" s="20" t="s">
        <v>10222</v>
      </c>
      <c r="D911" s="20">
        <v>1721820817</v>
      </c>
      <c r="E911" s="20" t="str">
        <f>VLOOKUP(A911,'REPORTE'!$A$1:$AG$1961,5,0)</f>
        <v>ECUATORIANO(A)</v>
      </c>
      <c r="F911" s="20" t="str">
        <f>VLOOKUP(A911,'REPORTE'!$A$1:$AG$1961,18,0)</f>
        <v>F</v>
      </c>
      <c r="G911" s="20" t="str">
        <f>VLOOKUP(A911,'REPORTE'!$A$1:$AG$1961,6,0)</f>
        <v>NACIONAL</v>
      </c>
      <c r="H911" s="20" t="str">
        <f>VLOOKUP(A911,'REPORTE'!$A$1:$AG$1961,30,0)</f>
        <v>Primaria</v>
      </c>
      <c r="I911" s="20" t="str">
        <f>VLOOKUP(A911,'REPORTE'!$A$1:$AG$1961,31,0)</f>
        <v>PICHINCHA</v>
      </c>
      <c r="J911" s="20" t="str">
        <f>VLOOKUP(A911,'REPORTE'!$A$1:$AG$1961,32,0)</f>
        <v>QUITO</v>
      </c>
      <c r="K911" s="20" t="str">
        <f>VLOOKUP(A911,'REPORTE'!$A$1:$AG$1961,33,0)</f>
        <v>EL BATAN</v>
      </c>
      <c r="L911" s="20" t="str">
        <f>VLOOKUP(K911,PROVINCIAS!$F$1:$G$1171,2,0)</f>
        <v>URBANA</v>
      </c>
      <c r="M911" s="20">
        <v>1001063</v>
      </c>
      <c r="N911" s="20" t="s">
        <v>15374</v>
      </c>
      <c r="O911" s="20"/>
      <c r="P911" s="20">
        <v>146.16999999999999</v>
      </c>
      <c r="Q911" s="20" t="s">
        <v>11150</v>
      </c>
      <c r="R911" s="20" t="s">
        <v>11150</v>
      </c>
      <c r="S911" s="20" t="s">
        <v>11150</v>
      </c>
      <c r="T911" s="20" t="s">
        <v>14649</v>
      </c>
      <c r="U911" s="20" t="s">
        <v>11150</v>
      </c>
      <c r="V911" s="20" t="s">
        <v>11150</v>
      </c>
      <c r="W911" s="20">
        <v>353.17</v>
      </c>
    </row>
    <row r="912" spans="1:23" x14ac:dyDescent="0.45">
      <c r="A912" s="20">
        <v>1000995</v>
      </c>
      <c r="B912" s="20" t="s">
        <v>9431</v>
      </c>
      <c r="C912" s="20" t="s">
        <v>9673</v>
      </c>
      <c r="D912" s="20">
        <v>601844046</v>
      </c>
      <c r="E912" s="20" t="str">
        <f>VLOOKUP(A912,'REPORTE'!$A$1:$AG$1961,5,0)</f>
        <v>ECUATORIANO(A) INDIGENA</v>
      </c>
      <c r="F912" s="20" t="str">
        <f>VLOOKUP(A912,'REPORTE'!$A$1:$AG$1961,18,0)</f>
        <v>F</v>
      </c>
      <c r="G912" s="20" t="str">
        <f>VLOOKUP(A912,'REPORTE'!$A$1:$AG$1961,6,0)</f>
        <v>NACIONAL</v>
      </c>
      <c r="H912" s="20" t="str">
        <f>VLOOKUP(A912,'REPORTE'!$A$1:$AG$1961,30,0)</f>
        <v>Primaria</v>
      </c>
      <c r="I912" s="20" t="str">
        <f>VLOOKUP(A912,'REPORTE'!$A$1:$AG$1961,31,0)</f>
        <v>CHIMBORAZO</v>
      </c>
      <c r="J912" s="20" t="str">
        <f>VLOOKUP(A912,'REPORTE'!$A$1:$AG$1961,32,0)</f>
        <v>RIOBAMBA</v>
      </c>
      <c r="K912" s="20" t="str">
        <f>VLOOKUP(A912,'REPORTE'!$A$1:$AG$1961,33,0)</f>
        <v>YARUQUIES</v>
      </c>
      <c r="L912" s="20" t="str">
        <f>VLOOKUP(K912,PROVINCIAS!$F$1:$G$1171,2,0)</f>
        <v>URBANA</v>
      </c>
      <c r="M912" s="20">
        <v>1001064</v>
      </c>
      <c r="N912" s="20" t="s">
        <v>15374</v>
      </c>
      <c r="O912" s="20"/>
      <c r="P912" s="20">
        <v>0.1</v>
      </c>
      <c r="Q912" s="20" t="s">
        <v>11150</v>
      </c>
      <c r="R912" s="20" t="s">
        <v>11150</v>
      </c>
      <c r="S912" s="20" t="s">
        <v>11150</v>
      </c>
      <c r="T912" s="20" t="s">
        <v>11150</v>
      </c>
      <c r="U912" s="20" t="s">
        <v>11150</v>
      </c>
      <c r="V912" s="20" t="s">
        <v>11150</v>
      </c>
      <c r="W912" s="20">
        <v>0.1</v>
      </c>
    </row>
    <row r="913" spans="1:23" x14ac:dyDescent="0.45">
      <c r="A913" s="20">
        <v>1000996</v>
      </c>
      <c r="B913" s="20" t="s">
        <v>9431</v>
      </c>
      <c r="C913" s="20" t="s">
        <v>10378</v>
      </c>
      <c r="D913" s="20">
        <v>201773561</v>
      </c>
      <c r="E913" s="20" t="str">
        <f>VLOOKUP(A913,'REPORTE'!$A$1:$AG$1961,5,0)</f>
        <v>ECUATORIANO(A) INDIGENA</v>
      </c>
      <c r="F913" s="20" t="str">
        <f>VLOOKUP(A913,'REPORTE'!$A$1:$AG$1961,18,0)</f>
        <v>M</v>
      </c>
      <c r="G913" s="20" t="str">
        <f>VLOOKUP(A913,'REPORTE'!$A$1:$AG$1961,6,0)</f>
        <v>NACIONAL</v>
      </c>
      <c r="H913" s="20" t="str">
        <f>VLOOKUP(A913,'REPORTE'!$A$1:$AG$1961,30,0)</f>
        <v>Primaria</v>
      </c>
      <c r="I913" s="20" t="str">
        <f>VLOOKUP(A913,'REPORTE'!$A$1:$AG$1961,31,0)</f>
        <v>BOLIVAR</v>
      </c>
      <c r="J913" s="20" t="str">
        <f>VLOOKUP(A913,'REPORTE'!$A$1:$AG$1961,32,0)</f>
        <v>GUARANDA</v>
      </c>
      <c r="K913" s="20" t="str">
        <f>VLOOKUP(A913,'REPORTE'!$A$1:$AG$1961,33,0)</f>
        <v>GABRIEL IGNACIO VEINTIMILLA</v>
      </c>
      <c r="L913" s="20" t="str">
        <f>VLOOKUP(K913,PROVINCIAS!$F$1:$G$1171,2,0)</f>
        <v>URBANA</v>
      </c>
      <c r="M913" s="20">
        <v>1001065</v>
      </c>
      <c r="N913" s="20" t="s">
        <v>15374</v>
      </c>
      <c r="O913" s="20"/>
      <c r="P913" s="20">
        <v>1133.94</v>
      </c>
      <c r="Q913" s="20" t="s">
        <v>11150</v>
      </c>
      <c r="R913" s="20" t="s">
        <v>11150</v>
      </c>
      <c r="S913" s="20" t="s">
        <v>11150</v>
      </c>
      <c r="T913" s="20" t="s">
        <v>12025</v>
      </c>
      <c r="U913" s="20" t="s">
        <v>11150</v>
      </c>
      <c r="V913" s="20" t="s">
        <v>12111</v>
      </c>
      <c r="W913" s="20">
        <v>1233.94</v>
      </c>
    </row>
    <row r="914" spans="1:23" x14ac:dyDescent="0.45">
      <c r="A914" s="20">
        <v>1000997</v>
      </c>
      <c r="B914" s="20" t="s">
        <v>9431</v>
      </c>
      <c r="C914" s="20" t="s">
        <v>10109</v>
      </c>
      <c r="D914" s="20">
        <v>1716347164</v>
      </c>
      <c r="E914" s="20" t="str">
        <f>VLOOKUP(A914,'REPORTE'!$A$1:$AG$1961,5,0)</f>
        <v>ECUATORIANO(A)</v>
      </c>
      <c r="F914" s="20" t="str">
        <f>VLOOKUP(A914,'REPORTE'!$A$1:$AG$1961,18,0)</f>
        <v>M</v>
      </c>
      <c r="G914" s="20" t="str">
        <f>VLOOKUP(A914,'REPORTE'!$A$1:$AG$1961,6,0)</f>
        <v>NACIONAL</v>
      </c>
      <c r="H914" s="20" t="str">
        <f>VLOOKUP(A914,'REPORTE'!$A$1:$AG$1961,30,0)</f>
        <v>Primaria</v>
      </c>
      <c r="I914" s="20" t="str">
        <f>VLOOKUP(A914,'REPORTE'!$A$1:$AG$1961,31,0)</f>
        <v>EL ORO</v>
      </c>
      <c r="J914" s="20" t="str">
        <f>VLOOKUP(A914,'REPORTE'!$A$1:$AG$1961,32,0)</f>
        <v>MACHALA</v>
      </c>
      <c r="K914" s="20" t="str">
        <f>VLOOKUP(A914,'REPORTE'!$A$1:$AG$1961,33,0)</f>
        <v>MACHALA</v>
      </c>
      <c r="L914" s="20" t="str">
        <f>VLOOKUP(K914,PROVINCIAS!$F$1:$G$1171,2,0)</f>
        <v>URBANA</v>
      </c>
      <c r="M914" s="20">
        <v>1001066</v>
      </c>
      <c r="N914" s="20" t="s">
        <v>15374</v>
      </c>
      <c r="O914" s="20"/>
      <c r="P914" s="20">
        <v>0.06</v>
      </c>
      <c r="Q914" s="20" t="s">
        <v>11150</v>
      </c>
      <c r="R914" s="20" t="s">
        <v>11150</v>
      </c>
      <c r="S914" s="20" t="s">
        <v>11150</v>
      </c>
      <c r="T914" s="20" t="s">
        <v>12025</v>
      </c>
      <c r="U914" s="20" t="s">
        <v>11150</v>
      </c>
      <c r="V914" s="20" t="s">
        <v>11150</v>
      </c>
      <c r="W914" s="20">
        <v>100.06</v>
      </c>
    </row>
    <row r="915" spans="1:23" x14ac:dyDescent="0.45">
      <c r="A915" s="20">
        <v>1000998</v>
      </c>
      <c r="B915" s="20" t="s">
        <v>9431</v>
      </c>
      <c r="C915" s="20" t="s">
        <v>10442</v>
      </c>
      <c r="D915" s="20">
        <v>604267856</v>
      </c>
      <c r="E915" s="20" t="str">
        <f>VLOOKUP(A915,'REPORTE'!$A$1:$AG$1961,5,0)</f>
        <v>ECUATORIANO(A) INDIGENA</v>
      </c>
      <c r="F915" s="20" t="str">
        <f>VLOOKUP(A915,'REPORTE'!$A$1:$AG$1961,18,0)</f>
        <v>M</v>
      </c>
      <c r="G915" s="20" t="str">
        <f>VLOOKUP(A915,'REPORTE'!$A$1:$AG$1961,6,0)</f>
        <v>NACIONAL</v>
      </c>
      <c r="H915" s="20" t="str">
        <f>VLOOKUP(A915,'REPORTE'!$A$1:$AG$1961,30,0)</f>
        <v>Primaria</v>
      </c>
      <c r="I915" s="20" t="str">
        <f>VLOOKUP(A915,'REPORTE'!$A$1:$AG$1961,31,0)</f>
        <v>CHIMBORAZO</v>
      </c>
      <c r="J915" s="20" t="str">
        <f>VLOOKUP(A915,'REPORTE'!$A$1:$AG$1961,32,0)</f>
        <v>RIOBAMBA</v>
      </c>
      <c r="K915" s="20" t="str">
        <f>VLOOKUP(A915,'REPORTE'!$A$1:$AG$1961,33,0)</f>
        <v>CACHA (CAB EN MACHANGARA)</v>
      </c>
      <c r="L915" s="20" t="str">
        <f>VLOOKUP(K915,PROVINCIAS!$F$1:$G$1171,2,0)</f>
        <v>RURAL</v>
      </c>
      <c r="M915" s="20">
        <v>1001067</v>
      </c>
      <c r="N915" s="20" t="s">
        <v>15374</v>
      </c>
      <c r="O915" s="20"/>
      <c r="P915" s="20">
        <v>0.27</v>
      </c>
      <c r="Q915" s="20" t="s">
        <v>11150</v>
      </c>
      <c r="R915" s="20" t="s">
        <v>11150</v>
      </c>
      <c r="S915" s="20" t="s">
        <v>11150</v>
      </c>
      <c r="T915" s="20" t="s">
        <v>11150</v>
      </c>
      <c r="U915" s="20" t="s">
        <v>11150</v>
      </c>
      <c r="V915" s="20" t="s">
        <v>11150</v>
      </c>
      <c r="W915" s="20">
        <v>0.27</v>
      </c>
    </row>
    <row r="916" spans="1:23" x14ac:dyDescent="0.45">
      <c r="A916" s="20">
        <v>1000999</v>
      </c>
      <c r="B916" s="20" t="s">
        <v>9431</v>
      </c>
      <c r="C916" s="20" t="s">
        <v>14161</v>
      </c>
      <c r="D916" s="20">
        <v>602198186</v>
      </c>
      <c r="E916" s="20" t="str">
        <f>VLOOKUP(A916,'REPORTE'!$A$1:$AG$1961,5,0)</f>
        <v>ECUATORIANO(A) INDIGENA</v>
      </c>
      <c r="F916" s="20" t="str">
        <f>VLOOKUP(A916,'REPORTE'!$A$1:$AG$1961,18,0)</f>
        <v>M</v>
      </c>
      <c r="G916" s="20" t="str">
        <f>VLOOKUP(A916,'REPORTE'!$A$1:$AG$1961,6,0)</f>
        <v>NACIONAL</v>
      </c>
      <c r="H916" s="20" t="str">
        <f>VLOOKUP(A916,'REPORTE'!$A$1:$AG$1961,30,0)</f>
        <v>Primaria</v>
      </c>
      <c r="I916" s="20" t="str">
        <f>VLOOKUP(A916,'REPORTE'!$A$1:$AG$1961,31,0)</f>
        <v>CHIMBORAZO</v>
      </c>
      <c r="J916" s="20" t="str">
        <f>VLOOKUP(A916,'REPORTE'!$A$1:$AG$1961,32,0)</f>
        <v>RIOBAMBA</v>
      </c>
      <c r="K916" s="20" t="str">
        <f>VLOOKUP(A916,'REPORTE'!$A$1:$AG$1961,33,0)</f>
        <v>YARUQUIES</v>
      </c>
      <c r="L916" s="20" t="str">
        <f>VLOOKUP(K916,PROVINCIAS!$F$1:$G$1171,2,0)</f>
        <v>URBANA</v>
      </c>
      <c r="M916" s="20">
        <v>1001068</v>
      </c>
      <c r="N916" s="20" t="s">
        <v>15374</v>
      </c>
      <c r="O916" s="20"/>
      <c r="P916" s="20">
        <v>10.46</v>
      </c>
      <c r="Q916" s="20" t="s">
        <v>11150</v>
      </c>
      <c r="R916" s="20" t="s">
        <v>11150</v>
      </c>
      <c r="S916" s="20" t="s">
        <v>11150</v>
      </c>
      <c r="T916" s="20" t="s">
        <v>11150</v>
      </c>
      <c r="U916" s="20" t="s">
        <v>11150</v>
      </c>
      <c r="V916" s="20" t="s">
        <v>11150</v>
      </c>
      <c r="W916" s="20">
        <v>10.46</v>
      </c>
    </row>
    <row r="917" spans="1:23" x14ac:dyDescent="0.45">
      <c r="A917" s="20">
        <v>1001000</v>
      </c>
      <c r="B917" s="20" t="s">
        <v>9431</v>
      </c>
      <c r="C917" s="20" t="s">
        <v>9763</v>
      </c>
      <c r="D917" s="20">
        <v>1706508403</v>
      </c>
      <c r="E917" s="20" t="str">
        <f>VLOOKUP(A917,'REPORTE'!$A$1:$AG$1961,5,0)</f>
        <v>ECUATORIANO(A)</v>
      </c>
      <c r="F917" s="20" t="str">
        <f>VLOOKUP(A917,'REPORTE'!$A$1:$AG$1961,18,0)</f>
        <v>F</v>
      </c>
      <c r="G917" s="20" t="str">
        <f>VLOOKUP(A917,'REPORTE'!$A$1:$AG$1961,6,0)</f>
        <v>NACIONAL</v>
      </c>
      <c r="H917" s="20" t="str">
        <f>VLOOKUP(A917,'REPORTE'!$A$1:$AG$1961,30,0)</f>
        <v>Primaria</v>
      </c>
      <c r="I917" s="20" t="str">
        <f>VLOOKUP(A917,'REPORTE'!$A$1:$AG$1961,31,0)</f>
        <v>PICHINCHA</v>
      </c>
      <c r="J917" s="20" t="str">
        <f>VLOOKUP(A917,'REPORTE'!$A$1:$AG$1961,32,0)</f>
        <v>QUITO</v>
      </c>
      <c r="K917" s="20" t="str">
        <f>VLOOKUP(A917,'REPORTE'!$A$1:$AG$1961,33,0)</f>
        <v>LA LIBERTAD</v>
      </c>
      <c r="L917" s="20" t="str">
        <f>VLOOKUP(K917,PROVINCIAS!$F$1:$G$1171,2,0)</f>
        <v>RURAL</v>
      </c>
      <c r="M917" s="20">
        <v>1001069</v>
      </c>
      <c r="N917" s="20" t="s">
        <v>15374</v>
      </c>
      <c r="O917" s="20"/>
      <c r="P917" s="20">
        <v>0</v>
      </c>
      <c r="Q917" s="20" t="s">
        <v>11150</v>
      </c>
      <c r="R917" s="20" t="s">
        <v>11150</v>
      </c>
      <c r="S917" s="20" t="s">
        <v>11150</v>
      </c>
      <c r="T917" s="20" t="s">
        <v>11150</v>
      </c>
      <c r="U917" s="20" t="s">
        <v>11150</v>
      </c>
      <c r="V917" s="20" t="s">
        <v>11150</v>
      </c>
      <c r="W917" s="20">
        <v>0</v>
      </c>
    </row>
    <row r="918" spans="1:23" x14ac:dyDescent="0.45">
      <c r="A918" s="20">
        <v>1001001</v>
      </c>
      <c r="B918" s="20" t="s">
        <v>9431</v>
      </c>
      <c r="C918" s="20" t="s">
        <v>14162</v>
      </c>
      <c r="D918" s="20">
        <v>1751060292</v>
      </c>
      <c r="E918" s="20" t="str">
        <f>VLOOKUP(A918,'REPORTE'!$A$1:$AG$1961,5,0)</f>
        <v>ECUATORIANO(A)</v>
      </c>
      <c r="F918" s="20" t="str">
        <f>VLOOKUP(A918,'REPORTE'!$A$1:$AG$1961,18,0)</f>
        <v>M</v>
      </c>
      <c r="G918" s="20" t="str">
        <f>VLOOKUP(A918,'REPORTE'!$A$1:$AG$1961,6,0)</f>
        <v>NACIONAL</v>
      </c>
      <c r="H918" s="20" t="str">
        <f>VLOOKUP(A918,'REPORTE'!$A$1:$AG$1961,30,0)</f>
        <v>Secundaria</v>
      </c>
      <c r="I918" s="20" t="str">
        <f>VLOOKUP(A918,'REPORTE'!$A$1:$AG$1961,31,0)</f>
        <v>PICHINCHA</v>
      </c>
      <c r="J918" s="20" t="str">
        <f>VLOOKUP(A918,'REPORTE'!$A$1:$AG$1961,32,0)</f>
        <v>QUITO</v>
      </c>
      <c r="K918" s="20" t="str">
        <f>VLOOKUP(A918,'REPORTE'!$A$1:$AG$1961,33,0)</f>
        <v>POMASQUI</v>
      </c>
      <c r="L918" s="20" t="str">
        <f>VLOOKUP(K918,PROVINCIAS!$F$1:$G$1171,2,0)</f>
        <v>RURAL</v>
      </c>
      <c r="M918" s="20">
        <v>1001070</v>
      </c>
      <c r="N918" s="20" t="s">
        <v>15374</v>
      </c>
      <c r="O918" s="20"/>
      <c r="P918" s="20">
        <v>0.03</v>
      </c>
      <c r="Q918" s="20" t="s">
        <v>11150</v>
      </c>
      <c r="R918" s="20" t="s">
        <v>11150</v>
      </c>
      <c r="S918" s="20" t="s">
        <v>11150</v>
      </c>
      <c r="T918" s="20" t="s">
        <v>11150</v>
      </c>
      <c r="U918" s="20" t="s">
        <v>11150</v>
      </c>
      <c r="V918" s="20" t="s">
        <v>11150</v>
      </c>
      <c r="W918" s="20">
        <v>0.03</v>
      </c>
    </row>
    <row r="919" spans="1:23" x14ac:dyDescent="0.45">
      <c r="A919" s="20">
        <v>1001003</v>
      </c>
      <c r="B919" s="20" t="s">
        <v>9431</v>
      </c>
      <c r="C919" s="20" t="s">
        <v>9909</v>
      </c>
      <c r="D919" s="20">
        <v>604786533</v>
      </c>
      <c r="E919" s="20" t="str">
        <f>VLOOKUP(A919,'REPORTE'!$A$1:$AG$1961,5,0)</f>
        <v>ECUATORIANO(A)</v>
      </c>
      <c r="F919" s="20" t="str">
        <f>VLOOKUP(A919,'REPORTE'!$A$1:$AG$1961,18,0)</f>
        <v>F</v>
      </c>
      <c r="G919" s="20" t="str">
        <f>VLOOKUP(A919,'REPORTE'!$A$1:$AG$1961,6,0)</f>
        <v>NACIONAL</v>
      </c>
      <c r="H919" s="20" t="str">
        <f>VLOOKUP(A919,'REPORTE'!$A$1:$AG$1961,30,0)</f>
        <v>Secundaria</v>
      </c>
      <c r="I919" s="20" t="str">
        <f>VLOOKUP(A919,'REPORTE'!$A$1:$AG$1961,31,0)</f>
        <v>CHIMBORAZO</v>
      </c>
      <c r="J919" s="20" t="str">
        <f>VLOOKUP(A919,'REPORTE'!$A$1:$AG$1961,32,0)</f>
        <v>RIOBAMBA</v>
      </c>
      <c r="K919" s="20" t="str">
        <f>VLOOKUP(A919,'REPORTE'!$A$1:$AG$1961,33,0)</f>
        <v>LIZARZABURU</v>
      </c>
      <c r="L919" s="20" t="str">
        <f>VLOOKUP(K919,PROVINCIAS!$F$1:$G$1171,2,0)</f>
        <v>URBANA</v>
      </c>
      <c r="M919" s="20">
        <v>1001072</v>
      </c>
      <c r="N919" s="20" t="s">
        <v>15374</v>
      </c>
      <c r="O919" s="20"/>
      <c r="P919" s="20">
        <v>0.09</v>
      </c>
      <c r="Q919" s="20" t="s">
        <v>11150</v>
      </c>
      <c r="R919" s="20" t="s">
        <v>11150</v>
      </c>
      <c r="S919" s="20" t="s">
        <v>11150</v>
      </c>
      <c r="T919" s="20" t="s">
        <v>14207</v>
      </c>
      <c r="U919" s="20" t="s">
        <v>11150</v>
      </c>
      <c r="V919" s="20" t="s">
        <v>11150</v>
      </c>
      <c r="W919" s="20">
        <v>60.09</v>
      </c>
    </row>
    <row r="920" spans="1:23" x14ac:dyDescent="0.45">
      <c r="A920" s="20">
        <v>1001004</v>
      </c>
      <c r="B920" s="20" t="s">
        <v>9431</v>
      </c>
      <c r="C920" s="20" t="s">
        <v>10451</v>
      </c>
      <c r="D920" s="20">
        <v>1708260441</v>
      </c>
      <c r="E920" s="20" t="str">
        <f>VLOOKUP(A920,'REPORTE'!$A$1:$AG$1961,5,0)</f>
        <v>ECUATORIANO(A)</v>
      </c>
      <c r="F920" s="20" t="str">
        <f>VLOOKUP(A920,'REPORTE'!$A$1:$AG$1961,18,0)</f>
        <v>M</v>
      </c>
      <c r="G920" s="20" t="str">
        <f>VLOOKUP(A920,'REPORTE'!$A$1:$AG$1961,6,0)</f>
        <v>NACIONAL</v>
      </c>
      <c r="H920" s="20" t="str">
        <f>VLOOKUP(A920,'REPORTE'!$A$1:$AG$1961,30,0)</f>
        <v>Secundaria</v>
      </c>
      <c r="I920" s="20" t="str">
        <f>VLOOKUP(A920,'REPORTE'!$A$1:$AG$1961,31,0)</f>
        <v>PICHINCHA</v>
      </c>
      <c r="J920" s="20" t="str">
        <f>VLOOKUP(A920,'REPORTE'!$A$1:$AG$1961,32,0)</f>
        <v>QUITO</v>
      </c>
      <c r="K920" s="20" t="str">
        <f>VLOOKUP(A920,'REPORTE'!$A$1:$AG$1961,33,0)</f>
        <v>CHIMBACALLE</v>
      </c>
      <c r="L920" s="20" t="str">
        <f>VLOOKUP(K920,PROVINCIAS!$F$1:$G$1171,2,0)</f>
        <v>URBANA</v>
      </c>
      <c r="M920" s="20">
        <v>1001073</v>
      </c>
      <c r="N920" s="20" t="s">
        <v>15374</v>
      </c>
      <c r="O920" s="20"/>
      <c r="P920" s="20">
        <v>0.43</v>
      </c>
      <c r="Q920" s="20" t="s">
        <v>11150</v>
      </c>
      <c r="R920" s="20" t="s">
        <v>11150</v>
      </c>
      <c r="S920" s="20" t="s">
        <v>11150</v>
      </c>
      <c r="T920" s="20" t="s">
        <v>14650</v>
      </c>
      <c r="U920" s="20" t="s">
        <v>11150</v>
      </c>
      <c r="V920" s="20" t="s">
        <v>11150</v>
      </c>
      <c r="W920" s="20">
        <v>234.43</v>
      </c>
    </row>
    <row r="921" spans="1:23" x14ac:dyDescent="0.45">
      <c r="A921" s="20">
        <v>1001005</v>
      </c>
      <c r="B921" s="20" t="s">
        <v>9431</v>
      </c>
      <c r="C921" s="20" t="s">
        <v>10141</v>
      </c>
      <c r="D921" s="20">
        <v>605394451</v>
      </c>
      <c r="E921" s="20" t="str">
        <f>VLOOKUP(A921,'REPORTE'!$A$1:$AG$1961,5,0)</f>
        <v>ECUATORIANO(A) INDIGENA</v>
      </c>
      <c r="F921" s="20" t="str">
        <f>VLOOKUP(A921,'REPORTE'!$A$1:$AG$1961,18,0)</f>
        <v>F</v>
      </c>
      <c r="G921" s="20" t="str">
        <f>VLOOKUP(A921,'REPORTE'!$A$1:$AG$1961,6,0)</f>
        <v>NACIONAL</v>
      </c>
      <c r="H921" s="20" t="str">
        <f>VLOOKUP(A921,'REPORTE'!$A$1:$AG$1961,30,0)</f>
        <v>Secundaria</v>
      </c>
      <c r="I921" s="20" t="str">
        <f>VLOOKUP(A921,'REPORTE'!$A$1:$AG$1961,31,0)</f>
        <v>CHIMBORAZO</v>
      </c>
      <c r="J921" s="20" t="str">
        <f>VLOOKUP(A921,'REPORTE'!$A$1:$AG$1961,32,0)</f>
        <v>RIOBAMBA</v>
      </c>
      <c r="K921" s="20" t="str">
        <f>VLOOKUP(A921,'REPORTE'!$A$1:$AG$1961,33,0)</f>
        <v>CACHA (CAB EN MACHANGARA)</v>
      </c>
      <c r="L921" s="20" t="str">
        <f>VLOOKUP(K921,PROVINCIAS!$F$1:$G$1171,2,0)</f>
        <v>RURAL</v>
      </c>
      <c r="M921" s="20">
        <v>1001074</v>
      </c>
      <c r="N921" s="20" t="s">
        <v>15374</v>
      </c>
      <c r="O921" s="20"/>
      <c r="P921" s="20">
        <v>0</v>
      </c>
      <c r="Q921" s="20" t="s">
        <v>11150</v>
      </c>
      <c r="R921" s="20" t="s">
        <v>11150</v>
      </c>
      <c r="S921" s="20" t="s">
        <v>11150</v>
      </c>
      <c r="T921" s="20" t="s">
        <v>11150</v>
      </c>
      <c r="U921" s="20" t="s">
        <v>11150</v>
      </c>
      <c r="V921" s="20" t="s">
        <v>11150</v>
      </c>
      <c r="W921" s="20">
        <v>0</v>
      </c>
    </row>
    <row r="922" spans="1:23" x14ac:dyDescent="0.45">
      <c r="A922" s="20">
        <v>1001007</v>
      </c>
      <c r="B922" s="20" t="s">
        <v>9431</v>
      </c>
      <c r="C922" s="20" t="s">
        <v>10218</v>
      </c>
      <c r="D922" s="20">
        <v>1722214531</v>
      </c>
      <c r="E922" s="20" t="str">
        <f>VLOOKUP(A922,'REPORTE'!$A$1:$AG$1961,5,0)</f>
        <v>ECUATORIANO(A) INDIGENA</v>
      </c>
      <c r="F922" s="20" t="str">
        <f>VLOOKUP(A922,'REPORTE'!$A$1:$AG$1961,18,0)</f>
        <v>F</v>
      </c>
      <c r="G922" s="20" t="str">
        <f>VLOOKUP(A922,'REPORTE'!$A$1:$AG$1961,6,0)</f>
        <v>NACIONAL</v>
      </c>
      <c r="H922" s="20" t="str">
        <f>VLOOKUP(A922,'REPORTE'!$A$1:$AG$1961,30,0)</f>
        <v>Primaria</v>
      </c>
      <c r="I922" s="20" t="str">
        <f>VLOOKUP(A922,'REPORTE'!$A$1:$AG$1961,31,0)</f>
        <v>TUNGURAHUA</v>
      </c>
      <c r="J922" s="20" t="str">
        <f>VLOOKUP(A922,'REPORTE'!$A$1:$AG$1961,32,0)</f>
        <v>AMBATO</v>
      </c>
      <c r="K922" s="20" t="str">
        <f>VLOOKUP(A922,'REPORTE'!$A$1:$AG$1961,33,0)</f>
        <v>PICAIGUA</v>
      </c>
      <c r="L922" s="20" t="str">
        <f>VLOOKUP(K922,PROVINCIAS!$F$1:$G$1171,2,0)</f>
        <v>RURAL</v>
      </c>
      <c r="M922" s="20">
        <v>1001077</v>
      </c>
      <c r="N922" s="20" t="s">
        <v>15374</v>
      </c>
      <c r="O922" s="20"/>
      <c r="P922" s="20">
        <v>5.62</v>
      </c>
      <c r="Q922" s="20" t="s">
        <v>11150</v>
      </c>
      <c r="R922" s="20" t="s">
        <v>11150</v>
      </c>
      <c r="S922" s="20" t="s">
        <v>11150</v>
      </c>
      <c r="T922" s="20" t="s">
        <v>11150</v>
      </c>
      <c r="U922" s="20" t="s">
        <v>11150</v>
      </c>
      <c r="V922" s="20" t="s">
        <v>11150</v>
      </c>
      <c r="W922" s="20">
        <v>5.62</v>
      </c>
    </row>
    <row r="923" spans="1:23" x14ac:dyDescent="0.45">
      <c r="A923" s="20">
        <v>1001008</v>
      </c>
      <c r="B923" s="20" t="s">
        <v>9431</v>
      </c>
      <c r="C923" s="20" t="s">
        <v>9676</v>
      </c>
      <c r="D923" s="20">
        <v>1714567789</v>
      </c>
      <c r="E923" s="20" t="str">
        <f>VLOOKUP(A923,'REPORTE'!$A$1:$AG$1961,5,0)</f>
        <v>ECUATORIANO(A)</v>
      </c>
      <c r="F923" s="20" t="str">
        <f>VLOOKUP(A923,'REPORTE'!$A$1:$AG$1961,18,0)</f>
        <v>M</v>
      </c>
      <c r="G923" s="20" t="str">
        <f>VLOOKUP(A923,'REPORTE'!$A$1:$AG$1961,6,0)</f>
        <v>NACIONAL</v>
      </c>
      <c r="H923" s="20" t="str">
        <f>VLOOKUP(A923,'REPORTE'!$A$1:$AG$1961,30,0)</f>
        <v>Primaria</v>
      </c>
      <c r="I923" s="20" t="str">
        <f>VLOOKUP(A923,'REPORTE'!$A$1:$AG$1961,31,0)</f>
        <v>ESMERALDAS</v>
      </c>
      <c r="J923" s="20" t="str">
        <f>VLOOKUP(A923,'REPORTE'!$A$1:$AG$1961,32,0)</f>
        <v>SAN LORENZO</v>
      </c>
      <c r="K923" s="20" t="str">
        <f>VLOOKUP(A923,'REPORTE'!$A$1:$AG$1961,33,0)</f>
        <v>ALTO TAMBO (CAB EN GUADUAL)</v>
      </c>
      <c r="L923" s="20" t="str">
        <f>VLOOKUP(K923,PROVINCIAS!$F$1:$G$1171,2,0)</f>
        <v>RURAL</v>
      </c>
      <c r="M923" s="20">
        <v>1001078</v>
      </c>
      <c r="N923" s="20" t="s">
        <v>15374</v>
      </c>
      <c r="O923" s="20"/>
      <c r="P923" s="20">
        <v>0</v>
      </c>
      <c r="Q923" s="20" t="s">
        <v>11150</v>
      </c>
      <c r="R923" s="20" t="s">
        <v>11150</v>
      </c>
      <c r="S923" s="20" t="s">
        <v>11150</v>
      </c>
      <c r="T923" s="20" t="s">
        <v>11150</v>
      </c>
      <c r="U923" s="20" t="s">
        <v>11150</v>
      </c>
      <c r="V923" s="20" t="s">
        <v>11150</v>
      </c>
      <c r="W923" s="20">
        <v>0</v>
      </c>
    </row>
    <row r="924" spans="1:23" x14ac:dyDescent="0.45">
      <c r="A924" s="20">
        <v>1001009</v>
      </c>
      <c r="B924" s="20" t="s">
        <v>9431</v>
      </c>
      <c r="C924" s="20" t="s">
        <v>14163</v>
      </c>
      <c r="D924" s="20">
        <v>606452050</v>
      </c>
      <c r="E924" s="20" t="str">
        <f>VLOOKUP(A924,'REPORTE'!$A$1:$AG$1961,5,0)</f>
        <v>ECUATORIANO(A) INDIGENA</v>
      </c>
      <c r="F924" s="20" t="str">
        <f>VLOOKUP(A924,'REPORTE'!$A$1:$AG$1961,18,0)</f>
        <v>M</v>
      </c>
      <c r="G924" s="20" t="str">
        <f>VLOOKUP(A924,'REPORTE'!$A$1:$AG$1961,6,0)</f>
        <v>NACIONAL</v>
      </c>
      <c r="H924" s="20" t="str">
        <f>VLOOKUP(A924,'REPORTE'!$A$1:$AG$1961,30,0)</f>
        <v>Primaria</v>
      </c>
      <c r="I924" s="20" t="str">
        <f>VLOOKUP(A924,'REPORTE'!$A$1:$AG$1961,31,0)</f>
        <v>CHIMBORAZO</v>
      </c>
      <c r="J924" s="20" t="str">
        <f>VLOOKUP(A924,'REPORTE'!$A$1:$AG$1961,32,0)</f>
        <v>RIOBAMBA</v>
      </c>
      <c r="K924" s="20" t="str">
        <f>VLOOKUP(A924,'REPORTE'!$A$1:$AG$1961,33,0)</f>
        <v>LIZARZABURU</v>
      </c>
      <c r="L924" s="20" t="str">
        <f>VLOOKUP(K924,PROVINCIAS!$F$1:$G$1171,2,0)</f>
        <v>URBANA</v>
      </c>
      <c r="M924" s="20">
        <v>1001079</v>
      </c>
      <c r="N924" s="20" t="s">
        <v>15374</v>
      </c>
      <c r="O924" s="20"/>
      <c r="P924" s="20">
        <v>1.01</v>
      </c>
      <c r="Q924" s="20" t="s">
        <v>11150</v>
      </c>
      <c r="R924" s="20" t="s">
        <v>11150</v>
      </c>
      <c r="S924" s="20" t="s">
        <v>11150</v>
      </c>
      <c r="T924" s="20" t="s">
        <v>11150</v>
      </c>
      <c r="U924" s="20" t="s">
        <v>11150</v>
      </c>
      <c r="V924" s="20" t="s">
        <v>11150</v>
      </c>
      <c r="W924" s="20">
        <v>1.01</v>
      </c>
    </row>
    <row r="925" spans="1:23" x14ac:dyDescent="0.45">
      <c r="A925" s="20">
        <v>1001010</v>
      </c>
      <c r="B925" s="20" t="s">
        <v>9431</v>
      </c>
      <c r="C925" s="20" t="s">
        <v>14164</v>
      </c>
      <c r="D925" s="20">
        <v>602731069</v>
      </c>
      <c r="E925" s="20" t="str">
        <f>VLOOKUP(A925,'REPORTE'!$A$1:$AG$1961,5,0)</f>
        <v>ECUATORIANO(A) INDIGENA</v>
      </c>
      <c r="F925" s="20" t="str">
        <f>VLOOKUP(A925,'REPORTE'!$A$1:$AG$1961,18,0)</f>
        <v>M</v>
      </c>
      <c r="G925" s="20" t="str">
        <f>VLOOKUP(A925,'REPORTE'!$A$1:$AG$1961,6,0)</f>
        <v>NACIONAL</v>
      </c>
      <c r="H925" s="20" t="str">
        <f>VLOOKUP(A925,'REPORTE'!$A$1:$AG$1961,30,0)</f>
        <v>Secundaria</v>
      </c>
      <c r="I925" s="20" t="str">
        <f>VLOOKUP(A925,'REPORTE'!$A$1:$AG$1961,31,0)</f>
        <v>CHIMBORAZO</v>
      </c>
      <c r="J925" s="20" t="str">
        <f>VLOOKUP(A925,'REPORTE'!$A$1:$AG$1961,32,0)</f>
        <v>RIOBAMBA</v>
      </c>
      <c r="K925" s="20" t="str">
        <f>VLOOKUP(A925,'REPORTE'!$A$1:$AG$1961,33,0)</f>
        <v>YARUQUIES</v>
      </c>
      <c r="L925" s="20" t="str">
        <f>VLOOKUP(K925,PROVINCIAS!$F$1:$G$1171,2,0)</f>
        <v>URBANA</v>
      </c>
      <c r="M925" s="20">
        <v>1001080</v>
      </c>
      <c r="N925" s="20" t="s">
        <v>15374</v>
      </c>
      <c r="O925" s="20"/>
      <c r="P925" s="20">
        <v>180.73</v>
      </c>
      <c r="Q925" s="20" t="s">
        <v>11150</v>
      </c>
      <c r="R925" s="20" t="s">
        <v>11150</v>
      </c>
      <c r="S925" s="20" t="s">
        <v>11150</v>
      </c>
      <c r="T925" s="20" t="s">
        <v>11150</v>
      </c>
      <c r="U925" s="20" t="s">
        <v>11150</v>
      </c>
      <c r="V925" s="20" t="s">
        <v>12078</v>
      </c>
      <c r="W925" s="20">
        <v>180.73</v>
      </c>
    </row>
    <row r="926" spans="1:23" x14ac:dyDescent="0.45">
      <c r="A926" s="20">
        <v>1001011</v>
      </c>
      <c r="B926" s="20" t="s">
        <v>9431</v>
      </c>
      <c r="C926" s="20" t="s">
        <v>14165</v>
      </c>
      <c r="D926" s="20">
        <v>401198080</v>
      </c>
      <c r="E926" s="20" t="str">
        <f>VLOOKUP(A926,'REPORTE'!$A$1:$AG$1961,5,0)</f>
        <v>ECUATORIANO(A) INDIGENA</v>
      </c>
      <c r="F926" s="20" t="str">
        <f>VLOOKUP(A926,'REPORTE'!$A$1:$AG$1961,18,0)</f>
        <v>F</v>
      </c>
      <c r="G926" s="20" t="str">
        <f>VLOOKUP(A926,'REPORTE'!$A$1:$AG$1961,6,0)</f>
        <v>NACIONAL</v>
      </c>
      <c r="H926" s="20" t="str">
        <f>VLOOKUP(A926,'REPORTE'!$A$1:$AG$1961,30,0)</f>
        <v>Primaria</v>
      </c>
      <c r="I926" s="20" t="str">
        <f>VLOOKUP(A926,'REPORTE'!$A$1:$AG$1961,31,0)</f>
        <v>CARCHI</v>
      </c>
      <c r="J926" s="20" t="str">
        <f>VLOOKUP(A926,'REPORTE'!$A$1:$AG$1961,32,0)</f>
        <v>TULCAN</v>
      </c>
      <c r="K926" s="20" t="str">
        <f>VLOOKUP(A926,'REPORTE'!$A$1:$AG$1961,33,0)</f>
        <v>JULIO ANDRADE (OREJUELA)</v>
      </c>
      <c r="L926" s="20" t="str">
        <f>VLOOKUP(K926,PROVINCIAS!$F$1:$G$1171,2,0)</f>
        <v>RURAL</v>
      </c>
      <c r="M926" s="20">
        <v>1001081</v>
      </c>
      <c r="N926" s="20" t="s">
        <v>15374</v>
      </c>
      <c r="O926" s="20"/>
      <c r="P926" s="20">
        <v>0.02</v>
      </c>
      <c r="Q926" s="20" t="s">
        <v>11150</v>
      </c>
      <c r="R926" s="20" t="s">
        <v>11150</v>
      </c>
      <c r="S926" s="20" t="s">
        <v>11150</v>
      </c>
      <c r="T926" s="20" t="s">
        <v>11150</v>
      </c>
      <c r="U926" s="20" t="s">
        <v>11150</v>
      </c>
      <c r="V926" s="20" t="s">
        <v>11150</v>
      </c>
      <c r="W926" s="20">
        <v>0.02</v>
      </c>
    </row>
    <row r="927" spans="1:23" x14ac:dyDescent="0.45">
      <c r="A927" s="20">
        <v>1001012</v>
      </c>
      <c r="B927" s="20" t="s">
        <v>9431</v>
      </c>
      <c r="C927" s="20" t="s">
        <v>10084</v>
      </c>
      <c r="D927" s="20">
        <v>1724088115</v>
      </c>
      <c r="E927" s="20" t="str">
        <f>VLOOKUP(A927,'REPORTE'!$A$1:$AG$1961,5,0)</f>
        <v>ECUATORIANO(A) INDIGENA</v>
      </c>
      <c r="F927" s="20" t="str">
        <f>VLOOKUP(A927,'REPORTE'!$A$1:$AG$1961,18,0)</f>
        <v>F</v>
      </c>
      <c r="G927" s="20" t="str">
        <f>VLOOKUP(A927,'REPORTE'!$A$1:$AG$1961,6,0)</f>
        <v>NACIONAL</v>
      </c>
      <c r="H927" s="20" t="str">
        <f>VLOOKUP(A927,'REPORTE'!$A$1:$AG$1961,30,0)</f>
        <v>Secundaria</v>
      </c>
      <c r="I927" s="20" t="str">
        <f>VLOOKUP(A927,'REPORTE'!$A$1:$AG$1961,31,0)</f>
        <v>PICHINCHA</v>
      </c>
      <c r="J927" s="20" t="str">
        <f>VLOOKUP(A927,'REPORTE'!$A$1:$AG$1961,32,0)</f>
        <v>QUITO</v>
      </c>
      <c r="K927" s="20" t="str">
        <f>VLOOKUP(A927,'REPORTE'!$A$1:$AG$1961,33,0)</f>
        <v>COCHAPAMBA</v>
      </c>
      <c r="L927" s="20" t="str">
        <f>VLOOKUP(K927,PROVINCIAS!$F$1:$G$1171,2,0)</f>
        <v>RURAL</v>
      </c>
      <c r="M927" s="20">
        <v>1001082</v>
      </c>
      <c r="N927" s="20" t="s">
        <v>15374</v>
      </c>
      <c r="O927" s="20"/>
      <c r="P927" s="20">
        <v>0.94</v>
      </c>
      <c r="Q927" s="20" t="s">
        <v>11150</v>
      </c>
      <c r="R927" s="20" t="s">
        <v>11150</v>
      </c>
      <c r="S927" s="20" t="s">
        <v>11150</v>
      </c>
      <c r="T927" s="20" t="s">
        <v>11150</v>
      </c>
      <c r="U927" s="20" t="s">
        <v>11150</v>
      </c>
      <c r="V927" s="20" t="s">
        <v>11150</v>
      </c>
      <c r="W927" s="20">
        <v>0.94</v>
      </c>
    </row>
    <row r="928" spans="1:23" x14ac:dyDescent="0.45">
      <c r="A928" s="20">
        <v>1001014</v>
      </c>
      <c r="B928" s="20" t="s">
        <v>9431</v>
      </c>
      <c r="C928" s="20" t="s">
        <v>10249</v>
      </c>
      <c r="D928" s="20">
        <v>1725082372</v>
      </c>
      <c r="E928" s="20" t="str">
        <f>VLOOKUP(A928,'REPORTE'!$A$1:$AG$1961,5,0)</f>
        <v>ECUATORIANO(A)</v>
      </c>
      <c r="F928" s="20" t="str">
        <f>VLOOKUP(A928,'REPORTE'!$A$1:$AG$1961,18,0)</f>
        <v>F</v>
      </c>
      <c r="G928" s="20" t="str">
        <f>VLOOKUP(A928,'REPORTE'!$A$1:$AG$1961,6,0)</f>
        <v>NACIONAL</v>
      </c>
      <c r="H928" s="20" t="str">
        <f>VLOOKUP(A928,'REPORTE'!$A$1:$AG$1961,30,0)</f>
        <v>Secundaria</v>
      </c>
      <c r="I928" s="20" t="str">
        <f>VLOOKUP(A928,'REPORTE'!$A$1:$AG$1961,31,0)</f>
        <v>PICHINCHA</v>
      </c>
      <c r="J928" s="20" t="str">
        <f>VLOOKUP(A928,'REPORTE'!$A$1:$AG$1961,32,0)</f>
        <v>QUITO</v>
      </c>
      <c r="K928" s="20" t="str">
        <f>VLOOKUP(A928,'REPORTE'!$A$1:$AG$1961,33,0)</f>
        <v>COTOCOLLAO</v>
      </c>
      <c r="L928" s="20" t="str">
        <f>VLOOKUP(K928,PROVINCIAS!$F$1:$G$1171,2,0)</f>
        <v>URBANA</v>
      </c>
      <c r="M928" s="20">
        <v>1001083</v>
      </c>
      <c r="N928" s="20" t="s">
        <v>15374</v>
      </c>
      <c r="O928" s="20"/>
      <c r="P928" s="20">
        <v>100.33</v>
      </c>
      <c r="Q928" s="20" t="s">
        <v>11150</v>
      </c>
      <c r="R928" s="20" t="s">
        <v>11150</v>
      </c>
      <c r="S928" s="20" t="s">
        <v>11150</v>
      </c>
      <c r="T928" s="20" t="s">
        <v>14651</v>
      </c>
      <c r="U928" s="20" t="s">
        <v>11150</v>
      </c>
      <c r="V928" s="20" t="s">
        <v>11150</v>
      </c>
      <c r="W928" s="20">
        <v>258.33</v>
      </c>
    </row>
    <row r="929" spans="1:23" x14ac:dyDescent="0.45">
      <c r="A929" s="20">
        <v>1001015</v>
      </c>
      <c r="B929" s="20" t="s">
        <v>9431</v>
      </c>
      <c r="C929" s="20" t="s">
        <v>14167</v>
      </c>
      <c r="D929" s="20">
        <v>1400523039</v>
      </c>
      <c r="E929" s="20" t="str">
        <f>VLOOKUP(A929,'REPORTE'!$A$1:$AG$1961,5,0)</f>
        <v>ECUATORIANO(A) INDIGENA</v>
      </c>
      <c r="F929" s="20" t="str">
        <f>VLOOKUP(A929,'REPORTE'!$A$1:$AG$1961,18,0)</f>
        <v>F</v>
      </c>
      <c r="G929" s="20" t="str">
        <f>VLOOKUP(A929,'REPORTE'!$A$1:$AG$1961,6,0)</f>
        <v>NACIONAL</v>
      </c>
      <c r="H929" s="20" t="str">
        <f>VLOOKUP(A929,'REPORTE'!$A$1:$AG$1961,30,0)</f>
        <v>Primaria</v>
      </c>
      <c r="I929" s="20" t="str">
        <f>VLOOKUP(A929,'REPORTE'!$A$1:$AG$1961,31,0)</f>
        <v>MORONA</v>
      </c>
      <c r="J929" s="20" t="str">
        <f>VLOOKUP(A929,'REPORTE'!$A$1:$AG$1961,32,0)</f>
        <v>SUCUA</v>
      </c>
      <c r="K929" s="20" t="str">
        <f>VLOOKUP(A929,'REPORTE'!$A$1:$AG$1961,33,0)</f>
        <v>HUAMBI</v>
      </c>
      <c r="L929" s="20" t="str">
        <f>VLOOKUP(K929,PROVINCIAS!$F$1:$G$1171,2,0)</f>
        <v>RURAL</v>
      </c>
      <c r="M929" s="20">
        <v>1001084</v>
      </c>
      <c r="N929" s="20" t="s">
        <v>15374</v>
      </c>
      <c r="O929" s="20"/>
      <c r="P929" s="20">
        <v>8.26</v>
      </c>
      <c r="Q929" s="20" t="s">
        <v>11150</v>
      </c>
      <c r="R929" s="20" t="s">
        <v>11150</v>
      </c>
      <c r="S929" s="20" t="s">
        <v>11150</v>
      </c>
      <c r="T929" s="20" t="s">
        <v>11150</v>
      </c>
      <c r="U929" s="20" t="s">
        <v>11150</v>
      </c>
      <c r="V929" s="20" t="s">
        <v>11150</v>
      </c>
      <c r="W929" s="20">
        <v>8.26</v>
      </c>
    </row>
    <row r="930" spans="1:23" x14ac:dyDescent="0.45">
      <c r="A930" s="20">
        <v>1001016</v>
      </c>
      <c r="B930" s="20" t="s">
        <v>9431</v>
      </c>
      <c r="C930" s="20" t="s">
        <v>14168</v>
      </c>
      <c r="D930" s="20">
        <v>1207890573</v>
      </c>
      <c r="E930" s="20" t="str">
        <f>VLOOKUP(A930,'REPORTE'!$A$1:$AG$1961,5,0)</f>
        <v>ECUATORIANO(A)</v>
      </c>
      <c r="F930" s="20" t="str">
        <f>VLOOKUP(A930,'REPORTE'!$A$1:$AG$1961,18,0)</f>
        <v>F</v>
      </c>
      <c r="G930" s="20" t="str">
        <f>VLOOKUP(A930,'REPORTE'!$A$1:$AG$1961,6,0)</f>
        <v>NACIONAL</v>
      </c>
      <c r="H930" s="20" t="str">
        <f>VLOOKUP(A930,'REPORTE'!$A$1:$AG$1961,30,0)</f>
        <v>Secundaria</v>
      </c>
      <c r="I930" s="20" t="str">
        <f>VLOOKUP(A930,'REPORTE'!$A$1:$AG$1961,31,0)</f>
        <v>LOS RIOS</v>
      </c>
      <c r="J930" s="20" t="str">
        <f>VLOOKUP(A930,'REPORTE'!$A$1:$AG$1961,32,0)</f>
        <v>QUEVEDO</v>
      </c>
      <c r="K930" s="20" t="str">
        <f>VLOOKUP(A930,'REPORTE'!$A$1:$AG$1961,33,0)</f>
        <v>QUEVEDO</v>
      </c>
      <c r="L930" s="20" t="str">
        <f>VLOOKUP(K930,PROVINCIAS!$F$1:$G$1171,2,0)</f>
        <v>URBANA</v>
      </c>
      <c r="M930" s="20">
        <v>1001085</v>
      </c>
      <c r="N930" s="20" t="s">
        <v>15374</v>
      </c>
      <c r="O930" s="20"/>
      <c r="P930" s="20">
        <v>3</v>
      </c>
      <c r="Q930" s="20" t="s">
        <v>11150</v>
      </c>
      <c r="R930" s="20" t="s">
        <v>11150</v>
      </c>
      <c r="S930" s="20" t="s">
        <v>11150</v>
      </c>
      <c r="T930" s="20" t="s">
        <v>11150</v>
      </c>
      <c r="U930" s="20" t="s">
        <v>11150</v>
      </c>
      <c r="V930" s="20" t="s">
        <v>11150</v>
      </c>
      <c r="W930" s="20">
        <v>3</v>
      </c>
    </row>
    <row r="931" spans="1:23" x14ac:dyDescent="0.45">
      <c r="A931" s="20">
        <v>1000295</v>
      </c>
      <c r="B931" s="20" t="s">
        <v>9431</v>
      </c>
      <c r="C931" s="20" t="s">
        <v>14652</v>
      </c>
      <c r="D931" s="20">
        <v>150620821</v>
      </c>
      <c r="E931" s="20" t="str">
        <f>VLOOKUP(A931,'REPORTE'!$A$1:$AG$1961,5,0)</f>
        <v>ECUATORIANO(A)</v>
      </c>
      <c r="F931" s="20" t="str">
        <f>VLOOKUP(A931,'REPORTE'!$A$1:$AG$1961,18,0)</f>
        <v>M</v>
      </c>
      <c r="G931" s="20" t="str">
        <f>VLOOKUP(A931,'REPORTE'!$A$1:$AG$1961,6,0)</f>
        <v>NACIONAL</v>
      </c>
      <c r="H931" s="20" t="str">
        <f>VLOOKUP(A931,'REPORTE'!$A$1:$AG$1961,30,0)</f>
        <v>Ninguna</v>
      </c>
      <c r="I931" s="20" t="str">
        <f>VLOOKUP(A931,'REPORTE'!$A$1:$AG$1961,31,0)</f>
        <v>PICHINCHA</v>
      </c>
      <c r="J931" s="20" t="str">
        <f>VLOOKUP(A931,'REPORTE'!$A$1:$AG$1961,32,0)</f>
        <v>QUITO</v>
      </c>
      <c r="K931" s="20" t="str">
        <f>VLOOKUP(A931,'REPORTE'!$A$1:$AG$1961,33,0)</f>
        <v>COTOCOLLAO</v>
      </c>
      <c r="L931" s="20" t="str">
        <f>VLOOKUP(K931,PROVINCIAS!$F$1:$G$1171,2,0)</f>
        <v>URBANA</v>
      </c>
      <c r="M931" s="20">
        <v>1001086</v>
      </c>
      <c r="N931" s="20" t="s">
        <v>15374</v>
      </c>
      <c r="O931" s="20"/>
      <c r="P931" s="20">
        <v>50.25</v>
      </c>
      <c r="Q931" s="20" t="s">
        <v>11150</v>
      </c>
      <c r="R931" s="20" t="s">
        <v>11150</v>
      </c>
      <c r="S931" s="20" t="s">
        <v>11150</v>
      </c>
      <c r="T931" s="20" t="s">
        <v>11150</v>
      </c>
      <c r="U931" s="20" t="s">
        <v>11150</v>
      </c>
      <c r="V931" s="20" t="s">
        <v>11150</v>
      </c>
      <c r="W931" s="20">
        <v>50.25</v>
      </c>
    </row>
    <row r="932" spans="1:23" x14ac:dyDescent="0.45">
      <c r="A932" s="20">
        <v>1001017</v>
      </c>
      <c r="B932" s="20" t="s">
        <v>9431</v>
      </c>
      <c r="C932" s="20" t="s">
        <v>9678</v>
      </c>
      <c r="D932" s="20">
        <v>602738866</v>
      </c>
      <c r="E932" s="20" t="str">
        <f>VLOOKUP(A932,'REPORTE'!$A$1:$AG$1961,5,0)</f>
        <v>ECUATORIANO(A)</v>
      </c>
      <c r="F932" s="20" t="str">
        <f>VLOOKUP(A932,'REPORTE'!$A$1:$AG$1961,18,0)</f>
        <v>F</v>
      </c>
      <c r="G932" s="20" t="str">
        <f>VLOOKUP(A932,'REPORTE'!$A$1:$AG$1961,6,0)</f>
        <v>NACIONAL</v>
      </c>
      <c r="H932" s="20" t="str">
        <f>VLOOKUP(A932,'REPORTE'!$A$1:$AG$1961,30,0)</f>
        <v>Universitaria</v>
      </c>
      <c r="I932" s="20" t="str">
        <f>VLOOKUP(A932,'REPORTE'!$A$1:$AG$1961,31,0)</f>
        <v>CHIMBORAZO</v>
      </c>
      <c r="J932" s="20" t="str">
        <f>VLOOKUP(A932,'REPORTE'!$A$1:$AG$1961,32,0)</f>
        <v>RIOBAMBA</v>
      </c>
      <c r="K932" s="20" t="str">
        <f>VLOOKUP(A932,'REPORTE'!$A$1:$AG$1961,33,0)</f>
        <v>VELOZ</v>
      </c>
      <c r="L932" s="20" t="str">
        <f>VLOOKUP(K932,PROVINCIAS!$F$1:$G$1171,2,0)</f>
        <v>URBANA</v>
      </c>
      <c r="M932" s="20">
        <v>1001087</v>
      </c>
      <c r="N932" s="20" t="s">
        <v>15374</v>
      </c>
      <c r="O932" s="20"/>
      <c r="P932" s="20">
        <v>0</v>
      </c>
      <c r="Q932" s="20" t="s">
        <v>11150</v>
      </c>
      <c r="R932" s="20" t="s">
        <v>11150</v>
      </c>
      <c r="S932" s="20" t="s">
        <v>11150</v>
      </c>
      <c r="T932" s="20" t="s">
        <v>14653</v>
      </c>
      <c r="U932" s="20" t="s">
        <v>11150</v>
      </c>
      <c r="V932" s="20" t="s">
        <v>11150</v>
      </c>
      <c r="W932" s="20">
        <v>2.13</v>
      </c>
    </row>
    <row r="933" spans="1:23" x14ac:dyDescent="0.45">
      <c r="A933" s="20">
        <v>1001018</v>
      </c>
      <c r="B933" s="20" t="s">
        <v>9431</v>
      </c>
      <c r="C933" s="20" t="s">
        <v>10314</v>
      </c>
      <c r="D933" s="20">
        <v>1713509972</v>
      </c>
      <c r="E933" s="20" t="str">
        <f>VLOOKUP(A933,'REPORTE'!$A$1:$AG$1961,5,0)</f>
        <v>ECUATORIANO(A)</v>
      </c>
      <c r="F933" s="20" t="str">
        <f>VLOOKUP(A933,'REPORTE'!$A$1:$AG$1961,18,0)</f>
        <v>M</v>
      </c>
      <c r="G933" s="20" t="str">
        <f>VLOOKUP(A933,'REPORTE'!$A$1:$AG$1961,6,0)</f>
        <v>NACIONAL</v>
      </c>
      <c r="H933" s="20" t="str">
        <f>VLOOKUP(A933,'REPORTE'!$A$1:$AG$1961,30,0)</f>
        <v>Primaria</v>
      </c>
      <c r="I933" s="20" t="str">
        <f>VLOOKUP(A933,'REPORTE'!$A$1:$AG$1961,31,0)</f>
        <v>PICHINCHA</v>
      </c>
      <c r="J933" s="20" t="str">
        <f>VLOOKUP(A933,'REPORTE'!$A$1:$AG$1961,32,0)</f>
        <v>QUITO</v>
      </c>
      <c r="K933" s="20" t="str">
        <f>VLOOKUP(A933,'REPORTE'!$A$1:$AG$1961,33,0)</f>
        <v>POMASQUI</v>
      </c>
      <c r="L933" s="20" t="str">
        <f>VLOOKUP(K933,PROVINCIAS!$F$1:$G$1171,2,0)</f>
        <v>RURAL</v>
      </c>
      <c r="M933" s="20">
        <v>1001088</v>
      </c>
      <c r="N933" s="20" t="s">
        <v>15374</v>
      </c>
      <c r="O933" s="20"/>
      <c r="P933" s="20">
        <v>5.78</v>
      </c>
      <c r="Q933" s="20" t="s">
        <v>11150</v>
      </c>
      <c r="R933" s="20" t="s">
        <v>11150</v>
      </c>
      <c r="S933" s="20" t="s">
        <v>11150</v>
      </c>
      <c r="T933" s="20" t="s">
        <v>14102</v>
      </c>
      <c r="U933" s="20" t="s">
        <v>11150</v>
      </c>
      <c r="V933" s="20" t="s">
        <v>11150</v>
      </c>
      <c r="W933" s="20">
        <v>160.78</v>
      </c>
    </row>
    <row r="934" spans="1:23" x14ac:dyDescent="0.45">
      <c r="A934" s="20">
        <v>1001019</v>
      </c>
      <c r="B934" s="20" t="s">
        <v>9431</v>
      </c>
      <c r="C934" s="20" t="s">
        <v>10452</v>
      </c>
      <c r="D934" s="20">
        <v>1727270454</v>
      </c>
      <c r="E934" s="20" t="str">
        <f>VLOOKUP(A934,'REPORTE'!$A$1:$AG$1961,5,0)</f>
        <v>ECUATORIANO(A)</v>
      </c>
      <c r="F934" s="20" t="str">
        <f>VLOOKUP(A934,'REPORTE'!$A$1:$AG$1961,18,0)</f>
        <v>M</v>
      </c>
      <c r="G934" s="20" t="str">
        <f>VLOOKUP(A934,'REPORTE'!$A$1:$AG$1961,6,0)</f>
        <v>NACIONAL</v>
      </c>
      <c r="H934" s="20" t="str">
        <f>VLOOKUP(A934,'REPORTE'!$A$1:$AG$1961,30,0)</f>
        <v>Secundaria</v>
      </c>
      <c r="I934" s="20" t="str">
        <f>VLOOKUP(A934,'REPORTE'!$A$1:$AG$1961,31,0)</f>
        <v>PICHINCHA</v>
      </c>
      <c r="J934" s="20" t="str">
        <f>VLOOKUP(A934,'REPORTE'!$A$1:$AG$1961,32,0)</f>
        <v>QUITO</v>
      </c>
      <c r="K934" s="20" t="str">
        <f>VLOOKUP(A934,'REPORTE'!$A$1:$AG$1961,33,0)</f>
        <v>LA LIBERTAD</v>
      </c>
      <c r="L934" s="20" t="str">
        <f>VLOOKUP(K934,PROVINCIAS!$F$1:$G$1171,2,0)</f>
        <v>RURAL</v>
      </c>
      <c r="M934" s="20">
        <v>1001089</v>
      </c>
      <c r="N934" s="20" t="s">
        <v>15374</v>
      </c>
      <c r="O934" s="20"/>
      <c r="P934" s="20">
        <v>4.66</v>
      </c>
      <c r="Q934" s="20" t="s">
        <v>11150</v>
      </c>
      <c r="R934" s="20" t="s">
        <v>11150</v>
      </c>
      <c r="S934" s="20" t="s">
        <v>11150</v>
      </c>
      <c r="T934" s="20" t="s">
        <v>12025</v>
      </c>
      <c r="U934" s="20" t="s">
        <v>11150</v>
      </c>
      <c r="V934" s="20" t="s">
        <v>11150</v>
      </c>
      <c r="W934" s="20">
        <v>104.66</v>
      </c>
    </row>
    <row r="935" spans="1:23" x14ac:dyDescent="0.45">
      <c r="A935" s="20">
        <v>1001020</v>
      </c>
      <c r="B935" s="20" t="s">
        <v>9431</v>
      </c>
      <c r="C935" s="20" t="s">
        <v>9862</v>
      </c>
      <c r="D935" s="20">
        <v>1311443475</v>
      </c>
      <c r="E935" s="20" t="str">
        <f>VLOOKUP(A935,'REPORTE'!$A$1:$AG$1961,5,0)</f>
        <v>ECUATORIANO(A)</v>
      </c>
      <c r="F935" s="20" t="str">
        <f>VLOOKUP(A935,'REPORTE'!$A$1:$AG$1961,18,0)</f>
        <v>M</v>
      </c>
      <c r="G935" s="20" t="str">
        <f>VLOOKUP(A935,'REPORTE'!$A$1:$AG$1961,6,0)</f>
        <v>NACIONAL</v>
      </c>
      <c r="H935" s="20" t="str">
        <f>VLOOKUP(A935,'REPORTE'!$A$1:$AG$1961,30,0)</f>
        <v>Primaria</v>
      </c>
      <c r="I935" s="20" t="str">
        <f>VLOOKUP(A935,'REPORTE'!$A$1:$AG$1961,31,0)</f>
        <v>MANABI</v>
      </c>
      <c r="J935" s="20" t="str">
        <f>VLOOKUP(A935,'REPORTE'!$A$1:$AG$1961,32,0)</f>
        <v>CHONE</v>
      </c>
      <c r="K935" s="20" t="str">
        <f>VLOOKUP(A935,'REPORTE'!$A$1:$AG$1961,33,0)</f>
        <v>CHONE</v>
      </c>
      <c r="L935" s="20" t="str">
        <f>VLOOKUP(K935,PROVINCIAS!$F$1:$G$1171,2,0)</f>
        <v>URBANA</v>
      </c>
      <c r="M935" s="20">
        <v>1001090</v>
      </c>
      <c r="N935" s="20" t="s">
        <v>15374</v>
      </c>
      <c r="O935" s="20"/>
      <c r="P935" s="20">
        <v>0.04</v>
      </c>
      <c r="Q935" s="20" t="s">
        <v>11150</v>
      </c>
      <c r="R935" s="20" t="s">
        <v>11150</v>
      </c>
      <c r="S935" s="20" t="s">
        <v>11150</v>
      </c>
      <c r="T935" s="20" t="s">
        <v>12025</v>
      </c>
      <c r="U935" s="20" t="s">
        <v>11150</v>
      </c>
      <c r="V935" s="20" t="s">
        <v>11150</v>
      </c>
      <c r="W935" s="20">
        <v>100.04</v>
      </c>
    </row>
    <row r="936" spans="1:23" x14ac:dyDescent="0.45">
      <c r="A936" s="20">
        <v>1001021</v>
      </c>
      <c r="B936" s="20" t="s">
        <v>9431</v>
      </c>
      <c r="C936" s="20" t="s">
        <v>9684</v>
      </c>
      <c r="D936" s="20">
        <v>503820920</v>
      </c>
      <c r="E936" s="20" t="str">
        <f>VLOOKUP(A936,'REPORTE'!$A$1:$AG$1961,5,0)</f>
        <v>ECUATORIANO(A) INDIGENA</v>
      </c>
      <c r="F936" s="20" t="str">
        <f>VLOOKUP(A936,'REPORTE'!$A$1:$AG$1961,18,0)</f>
        <v>F</v>
      </c>
      <c r="G936" s="20" t="str">
        <f>VLOOKUP(A936,'REPORTE'!$A$1:$AG$1961,6,0)</f>
        <v>NACIONAL</v>
      </c>
      <c r="H936" s="20" t="str">
        <f>VLOOKUP(A936,'REPORTE'!$A$1:$AG$1961,30,0)</f>
        <v>Primaria</v>
      </c>
      <c r="I936" s="20" t="str">
        <f>VLOOKUP(A936,'REPORTE'!$A$1:$AG$1961,31,0)</f>
        <v>COTOPAXI</v>
      </c>
      <c r="J936" s="20" t="str">
        <f>VLOOKUP(A936,'REPORTE'!$A$1:$AG$1961,32,0)</f>
        <v>PUJILI</v>
      </c>
      <c r="K936" s="20" t="str">
        <f>VLOOKUP(A936,'REPORTE'!$A$1:$AG$1961,33,0)</f>
        <v>PUJILI</v>
      </c>
      <c r="L936" s="20" t="str">
        <f>VLOOKUP(K936,PROVINCIAS!$F$1:$G$1171,2,0)</f>
        <v>URBANA</v>
      </c>
      <c r="M936" s="20">
        <v>1001091</v>
      </c>
      <c r="N936" s="20" t="s">
        <v>15374</v>
      </c>
      <c r="O936" s="20"/>
      <c r="P936" s="20">
        <v>6.04</v>
      </c>
      <c r="Q936" s="20" t="s">
        <v>11150</v>
      </c>
      <c r="R936" s="20" t="s">
        <v>11150</v>
      </c>
      <c r="S936" s="20" t="s">
        <v>11150</v>
      </c>
      <c r="T936" s="20" t="s">
        <v>14654</v>
      </c>
      <c r="U936" s="20" t="s">
        <v>11150</v>
      </c>
      <c r="V936" s="20" t="s">
        <v>11150</v>
      </c>
      <c r="W936" s="20">
        <v>290.04000000000002</v>
      </c>
    </row>
    <row r="937" spans="1:23" x14ac:dyDescent="0.45">
      <c r="A937" s="20">
        <v>1001022</v>
      </c>
      <c r="B937" s="20" t="s">
        <v>9431</v>
      </c>
      <c r="C937" s="20" t="s">
        <v>10192</v>
      </c>
      <c r="D937" s="20">
        <v>602481525</v>
      </c>
      <c r="E937" s="20" t="str">
        <f>VLOOKUP(A937,'REPORTE'!$A$1:$AG$1961,5,0)</f>
        <v>ECUATORIANO(A) INDIGENA</v>
      </c>
      <c r="F937" s="20" t="str">
        <f>VLOOKUP(A937,'REPORTE'!$A$1:$AG$1961,18,0)</f>
        <v>M</v>
      </c>
      <c r="G937" s="20" t="str">
        <f>VLOOKUP(A937,'REPORTE'!$A$1:$AG$1961,6,0)</f>
        <v>NACIONAL</v>
      </c>
      <c r="H937" s="20" t="str">
        <f>VLOOKUP(A937,'REPORTE'!$A$1:$AG$1961,30,0)</f>
        <v>Primaria</v>
      </c>
      <c r="I937" s="20" t="str">
        <f>VLOOKUP(A937,'REPORTE'!$A$1:$AG$1961,31,0)</f>
        <v>CHIMBORAZO</v>
      </c>
      <c r="J937" s="20" t="str">
        <f>VLOOKUP(A937,'REPORTE'!$A$1:$AG$1961,32,0)</f>
        <v>RIOBAMBA</v>
      </c>
      <c r="K937" s="20" t="str">
        <f>VLOOKUP(A937,'REPORTE'!$A$1:$AG$1961,33,0)</f>
        <v>YARUQUIES</v>
      </c>
      <c r="L937" s="20" t="str">
        <f>VLOOKUP(K937,PROVINCIAS!$F$1:$G$1171,2,0)</f>
        <v>URBANA</v>
      </c>
      <c r="M937" s="20">
        <v>1001092</v>
      </c>
      <c r="N937" s="20" t="s">
        <v>15374</v>
      </c>
      <c r="O937" s="20"/>
      <c r="P937" s="20">
        <v>21.51</v>
      </c>
      <c r="Q937" s="20" t="s">
        <v>11150</v>
      </c>
      <c r="R937" s="20" t="s">
        <v>11150</v>
      </c>
      <c r="S937" s="20" t="s">
        <v>11150</v>
      </c>
      <c r="T937" s="20" t="s">
        <v>11150</v>
      </c>
      <c r="U937" s="20" t="s">
        <v>11150</v>
      </c>
      <c r="V937" s="20" t="s">
        <v>11150</v>
      </c>
      <c r="W937" s="20">
        <v>21.51</v>
      </c>
    </row>
    <row r="938" spans="1:23" x14ac:dyDescent="0.45">
      <c r="A938" s="20">
        <v>1001023</v>
      </c>
      <c r="B938" s="20" t="s">
        <v>9431</v>
      </c>
      <c r="C938" s="20" t="s">
        <v>14169</v>
      </c>
      <c r="D938" s="20">
        <v>1703870137</v>
      </c>
      <c r="E938" s="20" t="str">
        <f>VLOOKUP(A938,'REPORTE'!$A$1:$AG$1961,5,0)</f>
        <v>ECUATORIANO(A)</v>
      </c>
      <c r="F938" s="20" t="str">
        <f>VLOOKUP(A938,'REPORTE'!$A$1:$AG$1961,18,0)</f>
        <v>F</v>
      </c>
      <c r="G938" s="20" t="str">
        <f>VLOOKUP(A938,'REPORTE'!$A$1:$AG$1961,6,0)</f>
        <v>NACIONAL</v>
      </c>
      <c r="H938" s="20" t="str">
        <f>VLOOKUP(A938,'REPORTE'!$A$1:$AG$1961,30,0)</f>
        <v>Primaria</v>
      </c>
      <c r="I938" s="20" t="str">
        <f>VLOOKUP(A938,'REPORTE'!$A$1:$AG$1961,31,0)</f>
        <v>PICHINCHA</v>
      </c>
      <c r="J938" s="20" t="str">
        <f>VLOOKUP(A938,'REPORTE'!$A$1:$AG$1961,32,0)</f>
        <v>QUITO</v>
      </c>
      <c r="K938" s="20" t="str">
        <f>VLOOKUP(A938,'REPORTE'!$A$1:$AG$1961,33,0)</f>
        <v>IÑAQUITO</v>
      </c>
      <c r="L938" s="20" t="str">
        <f>VLOOKUP(K938,PROVINCIAS!$F$1:$G$1171,2,0)</f>
        <v>URBANA</v>
      </c>
      <c r="M938" s="20">
        <v>1001093</v>
      </c>
      <c r="N938" s="20" t="s">
        <v>15374</v>
      </c>
      <c r="O938" s="20"/>
      <c r="P938" s="20">
        <v>15.22</v>
      </c>
      <c r="Q938" s="20" t="s">
        <v>11150</v>
      </c>
      <c r="R938" s="20" t="s">
        <v>11150</v>
      </c>
      <c r="S938" s="20" t="s">
        <v>11150</v>
      </c>
      <c r="T938" s="20" t="s">
        <v>11150</v>
      </c>
      <c r="U938" s="20" t="s">
        <v>11150</v>
      </c>
      <c r="V938" s="20" t="s">
        <v>11150</v>
      </c>
      <c r="W938" s="20">
        <v>15.22</v>
      </c>
    </row>
    <row r="939" spans="1:23" x14ac:dyDescent="0.45">
      <c r="A939" s="20">
        <v>1001024</v>
      </c>
      <c r="B939" s="20" t="s">
        <v>9431</v>
      </c>
      <c r="C939" s="20" t="s">
        <v>14170</v>
      </c>
      <c r="D939" s="20">
        <v>1717420325</v>
      </c>
      <c r="E939" s="20" t="str">
        <f>VLOOKUP(A939,'REPORTE'!$A$1:$AG$1961,5,0)</f>
        <v>ECUATORIANO(A) INDIGENA</v>
      </c>
      <c r="F939" s="20" t="str">
        <f>VLOOKUP(A939,'REPORTE'!$A$1:$AG$1961,18,0)</f>
        <v>M</v>
      </c>
      <c r="G939" s="20" t="str">
        <f>VLOOKUP(A939,'REPORTE'!$A$1:$AG$1961,6,0)</f>
        <v>NACIONAL</v>
      </c>
      <c r="H939" s="20" t="str">
        <f>VLOOKUP(A939,'REPORTE'!$A$1:$AG$1961,30,0)</f>
        <v>Primaria</v>
      </c>
      <c r="I939" s="20" t="str">
        <f>VLOOKUP(A939,'REPORTE'!$A$1:$AG$1961,31,0)</f>
        <v>CHIMBORAZO</v>
      </c>
      <c r="J939" s="20" t="str">
        <f>VLOOKUP(A939,'REPORTE'!$A$1:$AG$1961,32,0)</f>
        <v>RIOBAMBA</v>
      </c>
      <c r="K939" s="20" t="str">
        <f>VLOOKUP(A939,'REPORTE'!$A$1:$AG$1961,33,0)</f>
        <v>CACHA (CAB EN MACHANGARA)</v>
      </c>
      <c r="L939" s="20" t="str">
        <f>VLOOKUP(K939,PROVINCIAS!$F$1:$G$1171,2,0)</f>
        <v>RURAL</v>
      </c>
      <c r="M939" s="20">
        <v>1001094</v>
      </c>
      <c r="N939" s="20" t="s">
        <v>15374</v>
      </c>
      <c r="O939" s="20"/>
      <c r="P939" s="20">
        <v>103.06</v>
      </c>
      <c r="Q939" s="20" t="s">
        <v>11150</v>
      </c>
      <c r="R939" s="20" t="s">
        <v>11150</v>
      </c>
      <c r="S939" s="20" t="s">
        <v>11150</v>
      </c>
      <c r="T939" s="20" t="s">
        <v>11150</v>
      </c>
      <c r="U939" s="20" t="s">
        <v>11150</v>
      </c>
      <c r="V939" s="20" t="s">
        <v>11150</v>
      </c>
      <c r="W939" s="20">
        <v>103.06</v>
      </c>
    </row>
    <row r="940" spans="1:23" x14ac:dyDescent="0.45">
      <c r="A940" s="20">
        <v>1001025</v>
      </c>
      <c r="B940" s="20" t="s">
        <v>9431</v>
      </c>
      <c r="C940" s="20" t="s">
        <v>10092</v>
      </c>
      <c r="D940" s="20">
        <v>1001991619</v>
      </c>
      <c r="E940" s="20" t="str">
        <f>VLOOKUP(A940,'REPORTE'!$A$1:$AG$1961,5,0)</f>
        <v>ECUATORIANO(A) INDIGENA</v>
      </c>
      <c r="F940" s="20" t="str">
        <f>VLOOKUP(A940,'REPORTE'!$A$1:$AG$1961,18,0)</f>
        <v>F</v>
      </c>
      <c r="G940" s="20" t="str">
        <f>VLOOKUP(A940,'REPORTE'!$A$1:$AG$1961,6,0)</f>
        <v>NACIONAL</v>
      </c>
      <c r="H940" s="20" t="str">
        <f>VLOOKUP(A940,'REPORTE'!$A$1:$AG$1961,30,0)</f>
        <v>Primaria</v>
      </c>
      <c r="I940" s="20" t="str">
        <f>VLOOKUP(A940,'REPORTE'!$A$1:$AG$1961,31,0)</f>
        <v>IMBABURA</v>
      </c>
      <c r="J940" s="20" t="str">
        <f>VLOOKUP(A940,'REPORTE'!$A$1:$AG$1961,32,0)</f>
        <v>COTACACHI</v>
      </c>
      <c r="K940" s="20" t="str">
        <f>VLOOKUP(A940,'REPORTE'!$A$1:$AG$1961,33,0)</f>
        <v>QUIROGA</v>
      </c>
      <c r="L940" s="20" t="str">
        <f>VLOOKUP(K940,PROVINCIAS!$F$1:$G$1171,2,0)</f>
        <v>RURAL</v>
      </c>
      <c r="M940" s="20">
        <v>1001095</v>
      </c>
      <c r="N940" s="20" t="s">
        <v>15374</v>
      </c>
      <c r="O940" s="20"/>
      <c r="P940" s="20">
        <v>0.05</v>
      </c>
      <c r="Q940" s="20" t="s">
        <v>11150</v>
      </c>
      <c r="R940" s="20" t="s">
        <v>11150</v>
      </c>
      <c r="S940" s="20" t="s">
        <v>11150</v>
      </c>
      <c r="T940" s="20" t="s">
        <v>13976</v>
      </c>
      <c r="U940" s="20" t="s">
        <v>11150</v>
      </c>
      <c r="V940" s="20" t="s">
        <v>11150</v>
      </c>
      <c r="W940" s="20">
        <v>32.049999999999997</v>
      </c>
    </row>
    <row r="941" spans="1:23" x14ac:dyDescent="0.45">
      <c r="A941" s="20">
        <v>1001026</v>
      </c>
      <c r="B941" s="20" t="s">
        <v>9431</v>
      </c>
      <c r="C941" s="20" t="s">
        <v>9992</v>
      </c>
      <c r="D941" s="20">
        <v>1706637293</v>
      </c>
      <c r="E941" s="20" t="str">
        <f>VLOOKUP(A941,'REPORTE'!$A$1:$AG$1961,5,0)</f>
        <v>ECUATORIANO(A)</v>
      </c>
      <c r="F941" s="20" t="str">
        <f>VLOOKUP(A941,'REPORTE'!$A$1:$AG$1961,18,0)</f>
        <v>F</v>
      </c>
      <c r="G941" s="20" t="str">
        <f>VLOOKUP(A941,'REPORTE'!$A$1:$AG$1961,6,0)</f>
        <v>NACIONAL</v>
      </c>
      <c r="H941" s="20" t="str">
        <f>VLOOKUP(A941,'REPORTE'!$A$1:$AG$1961,30,0)</f>
        <v>Ninguna</v>
      </c>
      <c r="I941" s="20" t="str">
        <f>VLOOKUP(A941,'REPORTE'!$A$1:$AG$1961,31,0)</f>
        <v>PICHINCHA</v>
      </c>
      <c r="J941" s="20" t="str">
        <f>VLOOKUP(A941,'REPORTE'!$A$1:$AG$1961,32,0)</f>
        <v>QUITO</v>
      </c>
      <c r="K941" s="20" t="str">
        <f>VLOOKUP(A941,'REPORTE'!$A$1:$AG$1961,33,0)</f>
        <v>NONO</v>
      </c>
      <c r="L941" s="20" t="str">
        <f>VLOOKUP(K941,PROVINCIAS!$F$1:$G$1171,2,0)</f>
        <v>RURAL</v>
      </c>
      <c r="M941" s="20">
        <v>1001096</v>
      </c>
      <c r="N941" s="20" t="s">
        <v>15374</v>
      </c>
      <c r="O941" s="20"/>
      <c r="P941" s="20">
        <v>30.29</v>
      </c>
      <c r="Q941" s="20" t="s">
        <v>11150</v>
      </c>
      <c r="R941" s="20" t="s">
        <v>11150</v>
      </c>
      <c r="S941" s="20" t="s">
        <v>11150</v>
      </c>
      <c r="T941" s="20" t="s">
        <v>12025</v>
      </c>
      <c r="U941" s="20" t="s">
        <v>11150</v>
      </c>
      <c r="V941" s="20" t="s">
        <v>11150</v>
      </c>
      <c r="W941" s="20">
        <v>130.29</v>
      </c>
    </row>
    <row r="942" spans="1:23" x14ac:dyDescent="0.45">
      <c r="A942" s="20">
        <v>1000547</v>
      </c>
      <c r="B942" s="20" t="s">
        <v>9431</v>
      </c>
      <c r="C942" s="20" t="s">
        <v>13921</v>
      </c>
      <c r="D942" s="20">
        <v>603003633</v>
      </c>
      <c r="E942" s="20" t="str">
        <f>VLOOKUP(A942,'REPORTE'!$A$1:$AG$1961,5,0)</f>
        <v>ECUATORIANO(A) INDIGENA</v>
      </c>
      <c r="F942" s="20" t="str">
        <f>VLOOKUP(A942,'REPORTE'!$A$1:$AG$1961,18,0)</f>
        <v>F</v>
      </c>
      <c r="G942" s="20" t="str">
        <f>VLOOKUP(A942,'REPORTE'!$A$1:$AG$1961,6,0)</f>
        <v>NACIONAL</v>
      </c>
      <c r="H942" s="20" t="str">
        <f>VLOOKUP(A942,'REPORTE'!$A$1:$AG$1961,30,0)</f>
        <v>Primaria</v>
      </c>
      <c r="I942" s="20" t="str">
        <f>VLOOKUP(A942,'REPORTE'!$A$1:$AG$1961,31,0)</f>
        <v>PICHINCHA</v>
      </c>
      <c r="J942" s="20" t="str">
        <f>VLOOKUP(A942,'REPORTE'!$A$1:$AG$1961,32,0)</f>
        <v>QUITO</v>
      </c>
      <c r="K942" s="20" t="str">
        <f>VLOOKUP(A942,'REPORTE'!$A$1:$AG$1961,33,0)</f>
        <v>COTOCOLLAO</v>
      </c>
      <c r="L942" s="20" t="str">
        <f>VLOOKUP(K942,PROVINCIAS!$F$1:$G$1171,2,0)</f>
        <v>URBANA</v>
      </c>
      <c r="M942" s="20">
        <v>1001097</v>
      </c>
      <c r="N942" s="20" t="s">
        <v>15374</v>
      </c>
      <c r="O942" s="20"/>
      <c r="P942" s="20">
        <v>2588.6</v>
      </c>
      <c r="Q942" s="20" t="s">
        <v>11150</v>
      </c>
      <c r="R942" s="20" t="s">
        <v>11150</v>
      </c>
      <c r="S942" s="20" t="s">
        <v>11150</v>
      </c>
      <c r="T942" s="20" t="s">
        <v>11150</v>
      </c>
      <c r="U942" s="20" t="s">
        <v>11150</v>
      </c>
      <c r="V942" s="20" t="s">
        <v>12147</v>
      </c>
      <c r="W942" s="20">
        <v>2588.6</v>
      </c>
    </row>
    <row r="943" spans="1:23" x14ac:dyDescent="0.45">
      <c r="A943" s="20">
        <v>1001027</v>
      </c>
      <c r="B943" s="20" t="s">
        <v>9431</v>
      </c>
      <c r="C943" s="20" t="s">
        <v>14171</v>
      </c>
      <c r="D943" s="20">
        <v>1721789988</v>
      </c>
      <c r="E943" s="20" t="str">
        <f>VLOOKUP(A943,'REPORTE'!$A$1:$AG$1961,5,0)</f>
        <v>ECUATORIANO(A)</v>
      </c>
      <c r="F943" s="20" t="str">
        <f>VLOOKUP(A943,'REPORTE'!$A$1:$AG$1961,18,0)</f>
        <v>F</v>
      </c>
      <c r="G943" s="20" t="str">
        <f>VLOOKUP(A943,'REPORTE'!$A$1:$AG$1961,6,0)</f>
        <v>NACIONAL</v>
      </c>
      <c r="H943" s="20" t="str">
        <f>VLOOKUP(A943,'REPORTE'!$A$1:$AG$1961,30,0)</f>
        <v>Ninguna</v>
      </c>
      <c r="I943" s="20" t="str">
        <f>VLOOKUP(A943,'REPORTE'!$A$1:$AG$1961,31,0)</f>
        <v>PICHINCHA</v>
      </c>
      <c r="J943" s="20" t="str">
        <f>VLOOKUP(A943,'REPORTE'!$A$1:$AG$1961,32,0)</f>
        <v>QUITO</v>
      </c>
      <c r="K943" s="20" t="str">
        <f>VLOOKUP(A943,'REPORTE'!$A$1:$AG$1961,33,0)</f>
        <v>COTOCOLLAO</v>
      </c>
      <c r="L943" s="20" t="str">
        <f>VLOOKUP(K943,PROVINCIAS!$F$1:$G$1171,2,0)</f>
        <v>URBANA</v>
      </c>
      <c r="M943" s="20">
        <v>1001098</v>
      </c>
      <c r="N943" s="20" t="s">
        <v>15374</v>
      </c>
      <c r="O943" s="20"/>
      <c r="P943" s="20">
        <v>3</v>
      </c>
      <c r="Q943" s="20" t="s">
        <v>11150</v>
      </c>
      <c r="R943" s="20" t="s">
        <v>11150</v>
      </c>
      <c r="S943" s="20" t="s">
        <v>11150</v>
      </c>
      <c r="T943" s="20" t="s">
        <v>11150</v>
      </c>
      <c r="U943" s="20" t="s">
        <v>11150</v>
      </c>
      <c r="V943" s="20" t="s">
        <v>11150</v>
      </c>
      <c r="W943" s="20">
        <v>3</v>
      </c>
    </row>
    <row r="944" spans="1:23" x14ac:dyDescent="0.45">
      <c r="A944" s="20">
        <v>1001028</v>
      </c>
      <c r="B944" s="20" t="s">
        <v>9431</v>
      </c>
      <c r="C944" s="20" t="s">
        <v>9812</v>
      </c>
      <c r="D944" s="20">
        <v>604406975</v>
      </c>
      <c r="E944" s="20" t="str">
        <f>VLOOKUP(A944,'REPORTE'!$A$1:$AG$1961,5,0)</f>
        <v>ECUATORIANO(A) INDIGENA</v>
      </c>
      <c r="F944" s="20" t="str">
        <f>VLOOKUP(A944,'REPORTE'!$A$1:$AG$1961,18,0)</f>
        <v>M</v>
      </c>
      <c r="G944" s="20" t="str">
        <f>VLOOKUP(A944,'REPORTE'!$A$1:$AG$1961,6,0)</f>
        <v>NACIONAL</v>
      </c>
      <c r="H944" s="20" t="str">
        <f>VLOOKUP(A944,'REPORTE'!$A$1:$AG$1961,30,0)</f>
        <v>Primaria</v>
      </c>
      <c r="I944" s="20" t="str">
        <f>VLOOKUP(A944,'REPORTE'!$A$1:$AG$1961,31,0)</f>
        <v>CHIMBORAZO</v>
      </c>
      <c r="J944" s="20" t="str">
        <f>VLOOKUP(A944,'REPORTE'!$A$1:$AG$1961,32,0)</f>
        <v>RIOBAMBA</v>
      </c>
      <c r="K944" s="20" t="str">
        <f>VLOOKUP(A944,'REPORTE'!$A$1:$AG$1961,33,0)</f>
        <v>CACHA (CAB EN MACHANGARA)</v>
      </c>
      <c r="L944" s="20" t="str">
        <f>VLOOKUP(K944,PROVINCIAS!$F$1:$G$1171,2,0)</f>
        <v>RURAL</v>
      </c>
      <c r="M944" s="20">
        <v>1001099</v>
      </c>
      <c r="N944" s="20" t="s">
        <v>15374</v>
      </c>
      <c r="O944" s="20"/>
      <c r="P944" s="20">
        <v>1.62</v>
      </c>
      <c r="Q944" s="20" t="s">
        <v>11150</v>
      </c>
      <c r="R944" s="20" t="s">
        <v>11150</v>
      </c>
      <c r="S944" s="20" t="s">
        <v>11150</v>
      </c>
      <c r="T944" s="20" t="s">
        <v>11150</v>
      </c>
      <c r="U944" s="20" t="s">
        <v>11150</v>
      </c>
      <c r="V944" s="20" t="s">
        <v>11150</v>
      </c>
      <c r="W944" s="20">
        <v>1.62</v>
      </c>
    </row>
    <row r="945" spans="1:23" x14ac:dyDescent="0.45">
      <c r="A945" s="20">
        <v>1001030</v>
      </c>
      <c r="B945" s="20" t="s">
        <v>9431</v>
      </c>
      <c r="C945" s="20" t="s">
        <v>9957</v>
      </c>
      <c r="D945" s="20">
        <v>605224781</v>
      </c>
      <c r="E945" s="20" t="str">
        <f>VLOOKUP(A945,'REPORTE'!$A$1:$AG$1961,5,0)</f>
        <v>ECUATORIANO(A)</v>
      </c>
      <c r="F945" s="20" t="str">
        <f>VLOOKUP(A945,'REPORTE'!$A$1:$AG$1961,18,0)</f>
        <v>M</v>
      </c>
      <c r="G945" s="20" t="str">
        <f>VLOOKUP(A945,'REPORTE'!$A$1:$AG$1961,6,0)</f>
        <v>NACIONAL</v>
      </c>
      <c r="H945" s="20" t="str">
        <f>VLOOKUP(A945,'REPORTE'!$A$1:$AG$1961,30,0)</f>
        <v>Primaria</v>
      </c>
      <c r="I945" s="20" t="str">
        <f>VLOOKUP(A945,'REPORTE'!$A$1:$AG$1961,31,0)</f>
        <v>CHIMBORAZO</v>
      </c>
      <c r="J945" s="20" t="str">
        <f>VLOOKUP(A945,'REPORTE'!$A$1:$AG$1961,32,0)</f>
        <v>COLTA</v>
      </c>
      <c r="K945" s="20" t="str">
        <f>VLOOKUP(A945,'REPORTE'!$A$1:$AG$1961,33,0)</f>
        <v>COLUMBE</v>
      </c>
      <c r="L945" s="20" t="str">
        <f>VLOOKUP(K945,PROVINCIAS!$F$1:$G$1171,2,0)</f>
        <v>RURAL</v>
      </c>
      <c r="M945" s="20">
        <v>1001100</v>
      </c>
      <c r="N945" s="20" t="s">
        <v>15374</v>
      </c>
      <c r="O945" s="20"/>
      <c r="P945" s="20">
        <v>0.04</v>
      </c>
      <c r="Q945" s="20" t="s">
        <v>11150</v>
      </c>
      <c r="R945" s="20" t="s">
        <v>11150</v>
      </c>
      <c r="S945" s="20" t="s">
        <v>11150</v>
      </c>
      <c r="T945" s="20" t="s">
        <v>11150</v>
      </c>
      <c r="U945" s="20" t="s">
        <v>11150</v>
      </c>
      <c r="V945" s="20" t="s">
        <v>11150</v>
      </c>
      <c r="W945" s="20">
        <v>0.04</v>
      </c>
    </row>
    <row r="946" spans="1:23" x14ac:dyDescent="0.45">
      <c r="A946" s="20">
        <v>1001031</v>
      </c>
      <c r="B946" s="20" t="s">
        <v>9431</v>
      </c>
      <c r="C946" s="20" t="s">
        <v>14173</v>
      </c>
      <c r="D946" s="20">
        <v>1717321820</v>
      </c>
      <c r="E946" s="20" t="str">
        <f>VLOOKUP(A946,'REPORTE'!$A$1:$AG$1961,5,0)</f>
        <v>ECUATORIANO(A) INDIGENA</v>
      </c>
      <c r="F946" s="20" t="str">
        <f>VLOOKUP(A946,'REPORTE'!$A$1:$AG$1961,18,0)</f>
        <v>F</v>
      </c>
      <c r="G946" s="20" t="str">
        <f>VLOOKUP(A946,'REPORTE'!$A$1:$AG$1961,6,0)</f>
        <v>NACIONAL</v>
      </c>
      <c r="H946" s="20" t="str">
        <f>VLOOKUP(A946,'REPORTE'!$A$1:$AG$1961,30,0)</f>
        <v>Primaria</v>
      </c>
      <c r="I946" s="20" t="str">
        <f>VLOOKUP(A946,'REPORTE'!$A$1:$AG$1961,31,0)</f>
        <v>LOJA</v>
      </c>
      <c r="J946" s="20" t="str">
        <f>VLOOKUP(A946,'REPORTE'!$A$1:$AG$1961,32,0)</f>
        <v>SOZORANGA</v>
      </c>
      <c r="K946" s="20" t="str">
        <f>VLOOKUP(A946,'REPORTE'!$A$1:$AG$1961,33,0)</f>
        <v>SOZORANGA</v>
      </c>
      <c r="L946" s="20" t="str">
        <f>VLOOKUP(K946,PROVINCIAS!$F$1:$G$1171,2,0)</f>
        <v>URBANA</v>
      </c>
      <c r="M946" s="20">
        <v>1001101</v>
      </c>
      <c r="N946" s="20" t="s">
        <v>15374</v>
      </c>
      <c r="O946" s="20"/>
      <c r="P946" s="20">
        <v>3</v>
      </c>
      <c r="Q946" s="20" t="s">
        <v>11150</v>
      </c>
      <c r="R946" s="20" t="s">
        <v>11150</v>
      </c>
      <c r="S946" s="20" t="s">
        <v>11150</v>
      </c>
      <c r="T946" s="20" t="s">
        <v>11150</v>
      </c>
      <c r="U946" s="20" t="s">
        <v>11150</v>
      </c>
      <c r="V946" s="20" t="s">
        <v>11150</v>
      </c>
      <c r="W946" s="20">
        <v>3</v>
      </c>
    </row>
    <row r="947" spans="1:23" x14ac:dyDescent="0.45">
      <c r="A947" s="20">
        <v>1001032</v>
      </c>
      <c r="B947" s="20" t="s">
        <v>9431</v>
      </c>
      <c r="C947" s="20" t="s">
        <v>9681</v>
      </c>
      <c r="D947" s="20">
        <v>501612675</v>
      </c>
      <c r="E947" s="20" t="str">
        <f>VLOOKUP(A947,'REPORTE'!$A$1:$AG$1961,5,0)</f>
        <v>ECUATORIANO(A) INDIGENA</v>
      </c>
      <c r="F947" s="20" t="str">
        <f>VLOOKUP(A947,'REPORTE'!$A$1:$AG$1961,18,0)</f>
        <v>F</v>
      </c>
      <c r="G947" s="20" t="str">
        <f>VLOOKUP(A947,'REPORTE'!$A$1:$AG$1961,6,0)</f>
        <v>NACIONAL</v>
      </c>
      <c r="H947" s="20" t="str">
        <f>VLOOKUP(A947,'REPORTE'!$A$1:$AG$1961,30,0)</f>
        <v>Primaria</v>
      </c>
      <c r="I947" s="20" t="str">
        <f>VLOOKUP(A947,'REPORTE'!$A$1:$AG$1961,31,0)</f>
        <v>COTOPAXI</v>
      </c>
      <c r="J947" s="20" t="str">
        <f>VLOOKUP(A947,'REPORTE'!$A$1:$AG$1961,32,0)</f>
        <v>LATACUNGA</v>
      </c>
      <c r="K947" s="20" t="str">
        <f>VLOOKUP(A947,'REPORTE'!$A$1:$AG$1961,33,0)</f>
        <v>BELISARIO QUEVEDO (GUANAILIN)</v>
      </c>
      <c r="L947" s="20" t="str">
        <f>VLOOKUP(K947,PROVINCIAS!$F$1:$G$1171,2,0)</f>
        <v>RURAL</v>
      </c>
      <c r="M947" s="20">
        <v>1001102</v>
      </c>
      <c r="N947" s="20" t="s">
        <v>15374</v>
      </c>
      <c r="O947" s="20"/>
      <c r="P947" s="20">
        <v>5.33</v>
      </c>
      <c r="Q947" s="20" t="s">
        <v>11150</v>
      </c>
      <c r="R947" s="20" t="s">
        <v>11150</v>
      </c>
      <c r="S947" s="20" t="s">
        <v>11150</v>
      </c>
      <c r="T947" s="20" t="s">
        <v>11150</v>
      </c>
      <c r="U947" s="20" t="s">
        <v>11150</v>
      </c>
      <c r="V947" s="20" t="s">
        <v>11150</v>
      </c>
      <c r="W947" s="20">
        <v>5.33</v>
      </c>
    </row>
    <row r="948" spans="1:23" x14ac:dyDescent="0.45">
      <c r="A948" s="20">
        <v>1001033</v>
      </c>
      <c r="B948" s="20" t="s">
        <v>9431</v>
      </c>
      <c r="C948" s="20" t="s">
        <v>9958</v>
      </c>
      <c r="D948" s="20">
        <v>1713667770</v>
      </c>
      <c r="E948" s="20" t="str">
        <f>VLOOKUP(A948,'REPORTE'!$A$1:$AG$1961,5,0)</f>
        <v>ECUATORIANO(A)</v>
      </c>
      <c r="F948" s="20" t="str">
        <f>VLOOKUP(A948,'REPORTE'!$A$1:$AG$1961,18,0)</f>
        <v>F</v>
      </c>
      <c r="G948" s="20" t="str">
        <f>VLOOKUP(A948,'REPORTE'!$A$1:$AG$1961,6,0)</f>
        <v>NACIONAL</v>
      </c>
      <c r="H948" s="20" t="str">
        <f>VLOOKUP(A948,'REPORTE'!$A$1:$AG$1961,30,0)</f>
        <v>Universitaria</v>
      </c>
      <c r="I948" s="20" t="str">
        <f>VLOOKUP(A948,'REPORTE'!$A$1:$AG$1961,31,0)</f>
        <v>PICHINCHA</v>
      </c>
      <c r="J948" s="20" t="str">
        <f>VLOOKUP(A948,'REPORTE'!$A$1:$AG$1961,32,0)</f>
        <v>QUITO</v>
      </c>
      <c r="K948" s="20" t="str">
        <f>VLOOKUP(A948,'REPORTE'!$A$1:$AG$1961,33,0)</f>
        <v>GUAMANI</v>
      </c>
      <c r="L948" s="20" t="str">
        <f>VLOOKUP(K948,PROVINCIAS!$F$1:$G$1171,2,0)</f>
        <v>URBANA</v>
      </c>
      <c r="M948" s="20">
        <v>1001103</v>
      </c>
      <c r="N948" s="20" t="s">
        <v>15374</v>
      </c>
      <c r="O948" s="20"/>
      <c r="P948" s="20">
        <v>332.88</v>
      </c>
      <c r="Q948" s="20" t="s">
        <v>11150</v>
      </c>
      <c r="R948" s="20" t="s">
        <v>11150</v>
      </c>
      <c r="S948" s="20" t="s">
        <v>11150</v>
      </c>
      <c r="T948" s="20" t="s">
        <v>11150</v>
      </c>
      <c r="U948" s="20" t="s">
        <v>11150</v>
      </c>
      <c r="V948" s="20" t="s">
        <v>12078</v>
      </c>
      <c r="W948" s="20">
        <v>332.88</v>
      </c>
    </row>
    <row r="949" spans="1:23" x14ac:dyDescent="0.45">
      <c r="A949" s="20">
        <v>1001029</v>
      </c>
      <c r="B949" s="20" t="s">
        <v>9431</v>
      </c>
      <c r="C949" s="20" t="s">
        <v>10120</v>
      </c>
      <c r="D949" s="20">
        <v>1723288633</v>
      </c>
      <c r="E949" s="20" t="str">
        <f>VLOOKUP(A949,'REPORTE'!$A$1:$AG$1961,5,0)</f>
        <v>ECUATORIANO(A)</v>
      </c>
      <c r="F949" s="20" t="str">
        <f>VLOOKUP(A949,'REPORTE'!$A$1:$AG$1961,18,0)</f>
        <v>F</v>
      </c>
      <c r="G949" s="20" t="str">
        <f>VLOOKUP(A949,'REPORTE'!$A$1:$AG$1961,6,0)</f>
        <v>NACIONAL</v>
      </c>
      <c r="H949" s="20" t="str">
        <f>VLOOKUP(A949,'REPORTE'!$A$1:$AG$1961,30,0)</f>
        <v>Primaria</v>
      </c>
      <c r="I949" s="20" t="str">
        <f>VLOOKUP(A949,'REPORTE'!$A$1:$AG$1961,31,0)</f>
        <v>PICHINCHA</v>
      </c>
      <c r="J949" s="20" t="str">
        <f>VLOOKUP(A949,'REPORTE'!$A$1:$AG$1961,32,0)</f>
        <v>QUITO</v>
      </c>
      <c r="K949" s="20" t="str">
        <f>VLOOKUP(A949,'REPORTE'!$A$1:$AG$1961,33,0)</f>
        <v>EL BATAN</v>
      </c>
      <c r="L949" s="20" t="str">
        <f>VLOOKUP(K949,PROVINCIAS!$F$1:$G$1171,2,0)</f>
        <v>URBANA</v>
      </c>
      <c r="M949" s="20">
        <v>1001104</v>
      </c>
      <c r="N949" s="20" t="s">
        <v>15374</v>
      </c>
      <c r="O949" s="20"/>
      <c r="P949" s="20">
        <v>339.49</v>
      </c>
      <c r="Q949" s="20" t="s">
        <v>11150</v>
      </c>
      <c r="R949" s="20" t="s">
        <v>11150</v>
      </c>
      <c r="S949" s="20" t="s">
        <v>11150</v>
      </c>
      <c r="T949" s="20" t="s">
        <v>11150</v>
      </c>
      <c r="U949" s="20" t="s">
        <v>11150</v>
      </c>
      <c r="V949" s="20" t="s">
        <v>11150</v>
      </c>
      <c r="W949" s="20">
        <v>339.49</v>
      </c>
    </row>
    <row r="950" spans="1:23" x14ac:dyDescent="0.45">
      <c r="A950" s="20">
        <v>1001034</v>
      </c>
      <c r="B950" s="20" t="s">
        <v>9431</v>
      </c>
      <c r="C950" s="20" t="s">
        <v>9685</v>
      </c>
      <c r="D950" s="20">
        <v>602343410</v>
      </c>
      <c r="E950" s="20" t="str">
        <f>VLOOKUP(A950,'REPORTE'!$A$1:$AG$1961,5,0)</f>
        <v>ECUATORIANO(A)</v>
      </c>
      <c r="F950" s="20" t="str">
        <f>VLOOKUP(A950,'REPORTE'!$A$1:$AG$1961,18,0)</f>
        <v>M</v>
      </c>
      <c r="G950" s="20" t="str">
        <f>VLOOKUP(A950,'REPORTE'!$A$1:$AG$1961,6,0)</f>
        <v>NACIONAL</v>
      </c>
      <c r="H950" s="20" t="str">
        <f>VLOOKUP(A950,'REPORTE'!$A$1:$AG$1961,30,0)</f>
        <v>Ninguna</v>
      </c>
      <c r="I950" s="20" t="str">
        <f>VLOOKUP(A950,'REPORTE'!$A$1:$AG$1961,31,0)</f>
        <v>CHIMBORAZO</v>
      </c>
      <c r="J950" s="20" t="str">
        <f>VLOOKUP(A950,'REPORTE'!$A$1:$AG$1961,32,0)</f>
        <v>COLTA</v>
      </c>
      <c r="K950" s="20" t="str">
        <f>VLOOKUP(A950,'REPORTE'!$A$1:$AG$1961,33,0)</f>
        <v>COLUMBE</v>
      </c>
      <c r="L950" s="20" t="str">
        <f>VLOOKUP(K950,PROVINCIAS!$F$1:$G$1171,2,0)</f>
        <v>RURAL</v>
      </c>
      <c r="M950" s="20">
        <v>1001105</v>
      </c>
      <c r="N950" s="20" t="s">
        <v>15374</v>
      </c>
      <c r="O950" s="20"/>
      <c r="P950" s="20">
        <v>29.74</v>
      </c>
      <c r="Q950" s="20" t="s">
        <v>11150</v>
      </c>
      <c r="R950" s="20" t="s">
        <v>11150</v>
      </c>
      <c r="S950" s="20" t="s">
        <v>11150</v>
      </c>
      <c r="T950" s="20" t="s">
        <v>14387</v>
      </c>
      <c r="U950" s="20" t="s">
        <v>11150</v>
      </c>
      <c r="V950" s="20" t="s">
        <v>11150</v>
      </c>
      <c r="W950" s="20">
        <v>179.74</v>
      </c>
    </row>
    <row r="951" spans="1:23" x14ac:dyDescent="0.45">
      <c r="A951" s="20">
        <v>1001035</v>
      </c>
      <c r="B951" s="20" t="s">
        <v>9431</v>
      </c>
      <c r="C951" s="20" t="s">
        <v>14174</v>
      </c>
      <c r="D951" s="20">
        <v>606295392</v>
      </c>
      <c r="E951" s="20" t="str">
        <f>VLOOKUP(A951,'REPORTE'!$A$1:$AG$1961,5,0)</f>
        <v>ECUATORIANO(A) INDIGENA</v>
      </c>
      <c r="F951" s="20" t="str">
        <f>VLOOKUP(A951,'REPORTE'!$A$1:$AG$1961,18,0)</f>
        <v>M</v>
      </c>
      <c r="G951" s="20" t="str">
        <f>VLOOKUP(A951,'REPORTE'!$A$1:$AG$1961,6,0)</f>
        <v>NACIONAL</v>
      </c>
      <c r="H951" s="20" t="str">
        <f>VLOOKUP(A951,'REPORTE'!$A$1:$AG$1961,30,0)</f>
        <v>Primaria</v>
      </c>
      <c r="I951" s="20" t="str">
        <f>VLOOKUP(A951,'REPORTE'!$A$1:$AG$1961,31,0)</f>
        <v>CHIMBORAZO</v>
      </c>
      <c r="J951" s="20" t="str">
        <f>VLOOKUP(A951,'REPORTE'!$A$1:$AG$1961,32,0)</f>
        <v>GUAMOTE</v>
      </c>
      <c r="K951" s="20" t="str">
        <f>VLOOKUP(A951,'REPORTE'!$A$1:$AG$1961,33,0)</f>
        <v>PALMIRA</v>
      </c>
      <c r="L951" s="20" t="str">
        <f>VLOOKUP(K951,PROVINCIAS!$F$1:$G$1171,2,0)</f>
        <v>RURAL</v>
      </c>
      <c r="M951" s="20">
        <v>1001106</v>
      </c>
      <c r="N951" s="20" t="s">
        <v>15374</v>
      </c>
      <c r="O951" s="20"/>
      <c r="P951" s="20">
        <v>3</v>
      </c>
      <c r="Q951" s="20" t="s">
        <v>11150</v>
      </c>
      <c r="R951" s="20" t="s">
        <v>11150</v>
      </c>
      <c r="S951" s="20" t="s">
        <v>11150</v>
      </c>
      <c r="T951" s="20" t="s">
        <v>11150</v>
      </c>
      <c r="U951" s="20" t="s">
        <v>11150</v>
      </c>
      <c r="V951" s="20" t="s">
        <v>11150</v>
      </c>
      <c r="W951" s="20">
        <v>3</v>
      </c>
    </row>
    <row r="952" spans="1:23" x14ac:dyDescent="0.45">
      <c r="A952" s="20">
        <v>1001036</v>
      </c>
      <c r="B952" s="20" t="s">
        <v>9431</v>
      </c>
      <c r="C952" s="20" t="s">
        <v>14175</v>
      </c>
      <c r="D952" s="20">
        <v>1726767443</v>
      </c>
      <c r="E952" s="20" t="str">
        <f>VLOOKUP(A952,'REPORTE'!$A$1:$AG$1961,5,0)</f>
        <v>ECUATORIANO(A)</v>
      </c>
      <c r="F952" s="20" t="str">
        <f>VLOOKUP(A952,'REPORTE'!$A$1:$AG$1961,18,0)</f>
        <v>F</v>
      </c>
      <c r="G952" s="20" t="str">
        <f>VLOOKUP(A952,'REPORTE'!$A$1:$AG$1961,6,0)</f>
        <v>NACIONAL</v>
      </c>
      <c r="H952" s="20" t="str">
        <f>VLOOKUP(A952,'REPORTE'!$A$1:$AG$1961,30,0)</f>
        <v>Primaria</v>
      </c>
      <c r="I952" s="20" t="str">
        <f>VLOOKUP(A952,'REPORTE'!$A$1:$AG$1961,31,0)</f>
        <v>PICHINCHA</v>
      </c>
      <c r="J952" s="20" t="str">
        <f>VLOOKUP(A952,'REPORTE'!$A$1:$AG$1961,32,0)</f>
        <v>QUITO</v>
      </c>
      <c r="K952" s="20" t="str">
        <f>VLOOKUP(A952,'REPORTE'!$A$1:$AG$1961,33,0)</f>
        <v>LA MAGDALENA</v>
      </c>
      <c r="L952" s="20" t="str">
        <f>VLOOKUP(K952,PROVINCIAS!$F$1:$G$1171,2,0)</f>
        <v>URBANA</v>
      </c>
      <c r="M952" s="20">
        <v>1001107</v>
      </c>
      <c r="N952" s="20" t="s">
        <v>15374</v>
      </c>
      <c r="O952" s="20"/>
      <c r="P952" s="20">
        <v>0.03</v>
      </c>
      <c r="Q952" s="20" t="s">
        <v>11150</v>
      </c>
      <c r="R952" s="20" t="s">
        <v>11150</v>
      </c>
      <c r="S952" s="20" t="s">
        <v>11150</v>
      </c>
      <c r="T952" s="20" t="s">
        <v>11150</v>
      </c>
      <c r="U952" s="20" t="s">
        <v>11150</v>
      </c>
      <c r="V952" s="20" t="s">
        <v>11150</v>
      </c>
      <c r="W952" s="20">
        <v>0.03</v>
      </c>
    </row>
    <row r="953" spans="1:23" x14ac:dyDescent="0.45">
      <c r="A953" s="20">
        <v>1001037</v>
      </c>
      <c r="B953" s="20" t="s">
        <v>9431</v>
      </c>
      <c r="C953" s="20" t="s">
        <v>14176</v>
      </c>
      <c r="D953" s="20">
        <v>604797811</v>
      </c>
      <c r="E953" s="20" t="str">
        <f>VLOOKUP(A953,'REPORTE'!$A$1:$AG$1961,5,0)</f>
        <v>ECUATORIANO(A) INDIGENA</v>
      </c>
      <c r="F953" s="20" t="str">
        <f>VLOOKUP(A953,'REPORTE'!$A$1:$AG$1961,18,0)</f>
        <v>F</v>
      </c>
      <c r="G953" s="20" t="str">
        <f>VLOOKUP(A953,'REPORTE'!$A$1:$AG$1961,6,0)</f>
        <v>NACIONAL</v>
      </c>
      <c r="H953" s="20" t="str">
        <f>VLOOKUP(A953,'REPORTE'!$A$1:$AG$1961,30,0)</f>
        <v>Ninguna</v>
      </c>
      <c r="I953" s="20" t="str">
        <f>VLOOKUP(A953,'REPORTE'!$A$1:$AG$1961,31,0)</f>
        <v>CHIMBORAZO</v>
      </c>
      <c r="J953" s="20" t="str">
        <f>VLOOKUP(A953,'REPORTE'!$A$1:$AG$1961,32,0)</f>
        <v>GUAMOTE</v>
      </c>
      <c r="K953" s="20" t="str">
        <f>VLOOKUP(A953,'REPORTE'!$A$1:$AG$1961,33,0)</f>
        <v>GUAMOTE</v>
      </c>
      <c r="L953" s="20" t="str">
        <f>VLOOKUP(K953,PROVINCIAS!$F$1:$G$1171,2,0)</f>
        <v>URBANA</v>
      </c>
      <c r="M953" s="20">
        <v>1001108</v>
      </c>
      <c r="N953" s="20" t="s">
        <v>15374</v>
      </c>
      <c r="O953" s="20"/>
      <c r="P953" s="20">
        <v>8.0299999999999994</v>
      </c>
      <c r="Q953" s="20" t="s">
        <v>11150</v>
      </c>
      <c r="R953" s="20" t="s">
        <v>11150</v>
      </c>
      <c r="S953" s="20" t="s">
        <v>11150</v>
      </c>
      <c r="T953" s="20" t="s">
        <v>11150</v>
      </c>
      <c r="U953" s="20" t="s">
        <v>11150</v>
      </c>
      <c r="V953" s="20" t="s">
        <v>12078</v>
      </c>
      <c r="W953" s="20">
        <v>8.0299999999999994</v>
      </c>
    </row>
    <row r="954" spans="1:23" x14ac:dyDescent="0.45">
      <c r="A954" s="20">
        <v>1001038</v>
      </c>
      <c r="B954" s="20" t="s">
        <v>9431</v>
      </c>
      <c r="C954" s="20" t="s">
        <v>14177</v>
      </c>
      <c r="D954" s="20">
        <v>605370246</v>
      </c>
      <c r="E954" s="20" t="str">
        <f>VLOOKUP(A954,'REPORTE'!$A$1:$AG$1961,5,0)</f>
        <v>ECUATORIANO(A) INDIGENA</v>
      </c>
      <c r="F954" s="20" t="str">
        <f>VLOOKUP(A954,'REPORTE'!$A$1:$AG$1961,18,0)</f>
        <v>F</v>
      </c>
      <c r="G954" s="20" t="str">
        <f>VLOOKUP(A954,'REPORTE'!$A$1:$AG$1961,6,0)</f>
        <v>NACIONAL</v>
      </c>
      <c r="H954" s="20" t="str">
        <f>VLOOKUP(A954,'REPORTE'!$A$1:$AG$1961,30,0)</f>
        <v>Secundaria</v>
      </c>
      <c r="I954" s="20" t="str">
        <f>VLOOKUP(A954,'REPORTE'!$A$1:$AG$1961,31,0)</f>
        <v>CHIMBORAZO</v>
      </c>
      <c r="J954" s="20" t="str">
        <f>VLOOKUP(A954,'REPORTE'!$A$1:$AG$1961,32,0)</f>
        <v>GUAMOTE</v>
      </c>
      <c r="K954" s="20" t="str">
        <f>VLOOKUP(A954,'REPORTE'!$A$1:$AG$1961,33,0)</f>
        <v>GUAMOTE</v>
      </c>
      <c r="L954" s="20" t="str">
        <f>VLOOKUP(K954,PROVINCIAS!$F$1:$G$1171,2,0)</f>
        <v>URBANA</v>
      </c>
      <c r="M954" s="20">
        <v>1001109</v>
      </c>
      <c r="N954" s="20" t="s">
        <v>15374</v>
      </c>
      <c r="O954" s="20"/>
      <c r="P954" s="20">
        <v>8.0299999999999994</v>
      </c>
      <c r="Q954" s="20" t="s">
        <v>11150</v>
      </c>
      <c r="R954" s="20" t="s">
        <v>11150</v>
      </c>
      <c r="S954" s="20" t="s">
        <v>11150</v>
      </c>
      <c r="T954" s="20" t="s">
        <v>11150</v>
      </c>
      <c r="U954" s="20" t="s">
        <v>11150</v>
      </c>
      <c r="V954" s="20" t="s">
        <v>12078</v>
      </c>
      <c r="W954" s="20">
        <v>8.0299999999999994</v>
      </c>
    </row>
    <row r="955" spans="1:23" x14ac:dyDescent="0.45">
      <c r="A955" s="20">
        <v>1001039</v>
      </c>
      <c r="B955" s="20" t="s">
        <v>9431</v>
      </c>
      <c r="C955" s="20" t="s">
        <v>14178</v>
      </c>
      <c r="D955" s="20">
        <v>1726487125</v>
      </c>
      <c r="E955" s="20" t="str">
        <f>VLOOKUP(A955,'REPORTE'!$A$1:$AG$1961,5,0)</f>
        <v>ECUATORIANO(A)</v>
      </c>
      <c r="F955" s="20" t="str">
        <f>VLOOKUP(A955,'REPORTE'!$A$1:$AG$1961,18,0)</f>
        <v>F</v>
      </c>
      <c r="G955" s="20" t="str">
        <f>VLOOKUP(A955,'REPORTE'!$A$1:$AG$1961,6,0)</f>
        <v>NACIONAL</v>
      </c>
      <c r="H955" s="20" t="str">
        <f>VLOOKUP(A955,'REPORTE'!$A$1:$AG$1961,30,0)</f>
        <v>Secundaria</v>
      </c>
      <c r="I955" s="20" t="str">
        <f>VLOOKUP(A955,'REPORTE'!$A$1:$AG$1961,31,0)</f>
        <v>PICHINCHA</v>
      </c>
      <c r="J955" s="20" t="str">
        <f>VLOOKUP(A955,'REPORTE'!$A$1:$AG$1961,32,0)</f>
        <v>QUITO</v>
      </c>
      <c r="K955" s="20" t="str">
        <f>VLOOKUP(A955,'REPORTE'!$A$1:$AG$1961,33,0)</f>
        <v>BELISARIO QUEVEDO</v>
      </c>
      <c r="L955" s="20" t="str">
        <f>VLOOKUP(K955,PROVINCIAS!$F$1:$G$1171,2,0)</f>
        <v>URBANA</v>
      </c>
      <c r="M955" s="20">
        <v>1001110</v>
      </c>
      <c r="N955" s="20" t="s">
        <v>15374</v>
      </c>
      <c r="O955" s="20"/>
      <c r="P955" s="20">
        <v>1.34</v>
      </c>
      <c r="Q955" s="20" t="s">
        <v>11150</v>
      </c>
      <c r="R955" s="20" t="s">
        <v>11150</v>
      </c>
      <c r="S955" s="20" t="s">
        <v>11150</v>
      </c>
      <c r="T955" s="20" t="s">
        <v>11150</v>
      </c>
      <c r="U955" s="20" t="s">
        <v>11150</v>
      </c>
      <c r="V955" s="20" t="s">
        <v>11150</v>
      </c>
      <c r="W955" s="20">
        <v>1.34</v>
      </c>
    </row>
    <row r="956" spans="1:23" x14ac:dyDescent="0.45">
      <c r="A956" s="20">
        <v>1001040</v>
      </c>
      <c r="B956" s="20" t="s">
        <v>9431</v>
      </c>
      <c r="C956" s="20" t="s">
        <v>14179</v>
      </c>
      <c r="D956" s="20">
        <v>605664085</v>
      </c>
      <c r="E956" s="20" t="str">
        <f>VLOOKUP(A956,'REPORTE'!$A$1:$AG$1961,5,0)</f>
        <v>ECUATORIANO(A)</v>
      </c>
      <c r="F956" s="20" t="str">
        <f>VLOOKUP(A956,'REPORTE'!$A$1:$AG$1961,18,0)</f>
        <v>F</v>
      </c>
      <c r="G956" s="20" t="str">
        <f>VLOOKUP(A956,'REPORTE'!$A$1:$AG$1961,6,0)</f>
        <v>NACIONAL</v>
      </c>
      <c r="H956" s="20" t="str">
        <f>VLOOKUP(A956,'REPORTE'!$A$1:$AG$1961,30,0)</f>
        <v>Secundaria</v>
      </c>
      <c r="I956" s="20" t="str">
        <f>VLOOKUP(A956,'REPORTE'!$A$1:$AG$1961,31,0)</f>
        <v>CHIMBORAZO</v>
      </c>
      <c r="J956" s="20" t="str">
        <f>VLOOKUP(A956,'REPORTE'!$A$1:$AG$1961,32,0)</f>
        <v>GUAMOTE</v>
      </c>
      <c r="K956" s="20" t="str">
        <f>VLOOKUP(A956,'REPORTE'!$A$1:$AG$1961,33,0)</f>
        <v>GUAMOTE</v>
      </c>
      <c r="L956" s="20" t="str">
        <f>VLOOKUP(K956,PROVINCIAS!$F$1:$G$1171,2,0)</f>
        <v>URBANA</v>
      </c>
      <c r="M956" s="20">
        <v>1001111</v>
      </c>
      <c r="N956" s="20" t="s">
        <v>15374</v>
      </c>
      <c r="O956" s="20"/>
      <c r="P956" s="20">
        <v>8.0299999999999994</v>
      </c>
      <c r="Q956" s="20" t="s">
        <v>11150</v>
      </c>
      <c r="R956" s="20" t="s">
        <v>11150</v>
      </c>
      <c r="S956" s="20" t="s">
        <v>11150</v>
      </c>
      <c r="T956" s="20" t="s">
        <v>11150</v>
      </c>
      <c r="U956" s="20" t="s">
        <v>11150</v>
      </c>
      <c r="V956" s="20" t="s">
        <v>12078</v>
      </c>
      <c r="W956" s="20">
        <v>8.0299999999999994</v>
      </c>
    </row>
    <row r="957" spans="1:23" x14ac:dyDescent="0.45">
      <c r="A957" s="20">
        <v>1001041</v>
      </c>
      <c r="B957" s="20" t="s">
        <v>9431</v>
      </c>
      <c r="C957" s="20" t="s">
        <v>14180</v>
      </c>
      <c r="D957" s="20">
        <v>605284041</v>
      </c>
      <c r="E957" s="20" t="str">
        <f>VLOOKUP(A957,'REPORTE'!$A$1:$AG$1961,5,0)</f>
        <v>ECUATORIANO(A) INDIGENA</v>
      </c>
      <c r="F957" s="20" t="str">
        <f>VLOOKUP(A957,'REPORTE'!$A$1:$AG$1961,18,0)</f>
        <v>F</v>
      </c>
      <c r="G957" s="20" t="str">
        <f>VLOOKUP(A957,'REPORTE'!$A$1:$AG$1961,6,0)</f>
        <v>NACIONAL</v>
      </c>
      <c r="H957" s="20" t="str">
        <f>VLOOKUP(A957,'REPORTE'!$A$1:$AG$1961,30,0)</f>
        <v>Secundaria</v>
      </c>
      <c r="I957" s="20" t="str">
        <f>VLOOKUP(A957,'REPORTE'!$A$1:$AG$1961,31,0)</f>
        <v>CHIMBORAZO</v>
      </c>
      <c r="J957" s="20" t="str">
        <f>VLOOKUP(A957,'REPORTE'!$A$1:$AG$1961,32,0)</f>
        <v>GUAMOTE</v>
      </c>
      <c r="K957" s="20" t="str">
        <f>VLOOKUP(A957,'REPORTE'!$A$1:$AG$1961,33,0)</f>
        <v>PALMIRA</v>
      </c>
      <c r="L957" s="20" t="str">
        <f>VLOOKUP(K957,PROVINCIAS!$F$1:$G$1171,2,0)</f>
        <v>RURAL</v>
      </c>
      <c r="M957" s="20">
        <v>1001112</v>
      </c>
      <c r="N957" s="20" t="s">
        <v>15374</v>
      </c>
      <c r="O957" s="20"/>
      <c r="P957" s="20">
        <v>8.0299999999999994</v>
      </c>
      <c r="Q957" s="20" t="s">
        <v>11150</v>
      </c>
      <c r="R957" s="20" t="s">
        <v>11150</v>
      </c>
      <c r="S957" s="20" t="s">
        <v>11150</v>
      </c>
      <c r="T957" s="20" t="s">
        <v>11150</v>
      </c>
      <c r="U957" s="20" t="s">
        <v>11150</v>
      </c>
      <c r="V957" s="20" t="s">
        <v>12078</v>
      </c>
      <c r="W957" s="20">
        <v>8.0299999999999994</v>
      </c>
    </row>
    <row r="958" spans="1:23" x14ac:dyDescent="0.45">
      <c r="A958" s="20">
        <v>1001042</v>
      </c>
      <c r="B958" s="20" t="s">
        <v>9431</v>
      </c>
      <c r="C958" s="20" t="s">
        <v>14181</v>
      </c>
      <c r="D958" s="20">
        <v>1708894066</v>
      </c>
      <c r="E958" s="20" t="str">
        <f>VLOOKUP(A958,'REPORTE'!$A$1:$AG$1961,5,0)</f>
        <v>ECUATORIANO(A) INDIGENA</v>
      </c>
      <c r="F958" s="20" t="str">
        <f>VLOOKUP(A958,'REPORTE'!$A$1:$AG$1961,18,0)</f>
        <v>M</v>
      </c>
      <c r="G958" s="20" t="str">
        <f>VLOOKUP(A958,'REPORTE'!$A$1:$AG$1961,6,0)</f>
        <v>NACIONAL</v>
      </c>
      <c r="H958" s="20" t="str">
        <f>VLOOKUP(A958,'REPORTE'!$A$1:$AG$1961,30,0)</f>
        <v>Primaria</v>
      </c>
      <c r="I958" s="20" t="str">
        <f>VLOOKUP(A958,'REPORTE'!$A$1:$AG$1961,31,0)</f>
        <v>CHIMBORAZO</v>
      </c>
      <c r="J958" s="20" t="str">
        <f>VLOOKUP(A958,'REPORTE'!$A$1:$AG$1961,32,0)</f>
        <v>GUAMOTE</v>
      </c>
      <c r="K958" s="20" t="str">
        <f>VLOOKUP(A958,'REPORTE'!$A$1:$AG$1961,33,0)</f>
        <v>PALMIRA</v>
      </c>
      <c r="L958" s="20" t="str">
        <f>VLOOKUP(K958,PROVINCIAS!$F$1:$G$1171,2,0)</f>
        <v>RURAL</v>
      </c>
      <c r="M958" s="20">
        <v>1001113</v>
      </c>
      <c r="N958" s="20" t="s">
        <v>15374</v>
      </c>
      <c r="O958" s="20"/>
      <c r="P958" s="20">
        <v>8.0299999999999994</v>
      </c>
      <c r="Q958" s="20" t="s">
        <v>11150</v>
      </c>
      <c r="R958" s="20" t="s">
        <v>11150</v>
      </c>
      <c r="S958" s="20" t="s">
        <v>11150</v>
      </c>
      <c r="T958" s="20" t="s">
        <v>11150</v>
      </c>
      <c r="U958" s="20" t="s">
        <v>11150</v>
      </c>
      <c r="V958" s="20" t="s">
        <v>12078</v>
      </c>
      <c r="W958" s="20">
        <v>8.0299999999999994</v>
      </c>
    </row>
    <row r="959" spans="1:23" x14ac:dyDescent="0.45">
      <c r="A959" s="20">
        <v>1001043</v>
      </c>
      <c r="B959" s="20" t="s">
        <v>9431</v>
      </c>
      <c r="C959" s="20" t="s">
        <v>14182</v>
      </c>
      <c r="D959" s="20">
        <v>602855843</v>
      </c>
      <c r="E959" s="20" t="str">
        <f>VLOOKUP(A959,'REPORTE'!$A$1:$AG$1961,5,0)</f>
        <v>ECUATORIANO(A) INDIGENA</v>
      </c>
      <c r="F959" s="20" t="str">
        <f>VLOOKUP(A959,'REPORTE'!$A$1:$AG$1961,18,0)</f>
        <v>F</v>
      </c>
      <c r="G959" s="20" t="str">
        <f>VLOOKUP(A959,'REPORTE'!$A$1:$AG$1961,6,0)</f>
        <v>NACIONAL</v>
      </c>
      <c r="H959" s="20" t="str">
        <f>VLOOKUP(A959,'REPORTE'!$A$1:$AG$1961,30,0)</f>
        <v>Universitaria</v>
      </c>
      <c r="I959" s="20" t="str">
        <f>VLOOKUP(A959,'REPORTE'!$A$1:$AG$1961,31,0)</f>
        <v>CHIMBORAZO</v>
      </c>
      <c r="J959" s="20" t="str">
        <f>VLOOKUP(A959,'REPORTE'!$A$1:$AG$1961,32,0)</f>
        <v>GUAMOTE</v>
      </c>
      <c r="K959" s="20" t="str">
        <f>VLOOKUP(A959,'REPORTE'!$A$1:$AG$1961,33,0)</f>
        <v>GUAMOTE</v>
      </c>
      <c r="L959" s="20" t="str">
        <f>VLOOKUP(K959,PROVINCIAS!$F$1:$G$1171,2,0)</f>
        <v>URBANA</v>
      </c>
      <c r="M959" s="20">
        <v>1001114</v>
      </c>
      <c r="N959" s="20" t="s">
        <v>15374</v>
      </c>
      <c r="O959" s="20"/>
      <c r="P959" s="20">
        <v>14.82</v>
      </c>
      <c r="Q959" s="20" t="s">
        <v>11150</v>
      </c>
      <c r="R959" s="20" t="s">
        <v>11150</v>
      </c>
      <c r="S959" s="20" t="s">
        <v>11150</v>
      </c>
      <c r="T959" s="20" t="s">
        <v>11150</v>
      </c>
      <c r="U959" s="20" t="s">
        <v>11150</v>
      </c>
      <c r="V959" s="20" t="s">
        <v>11150</v>
      </c>
      <c r="W959" s="20">
        <v>14.82</v>
      </c>
    </row>
    <row r="960" spans="1:23" x14ac:dyDescent="0.45">
      <c r="A960" s="20">
        <v>1001044</v>
      </c>
      <c r="B960" s="20" t="s">
        <v>9431</v>
      </c>
      <c r="C960" s="20" t="s">
        <v>9922</v>
      </c>
      <c r="D960" s="20">
        <v>603671140</v>
      </c>
      <c r="E960" s="20" t="str">
        <f>VLOOKUP(A960,'REPORTE'!$A$1:$AG$1961,5,0)</f>
        <v>ECUATORIANO(A) INDIGENA</v>
      </c>
      <c r="F960" s="20" t="str">
        <f>VLOOKUP(A960,'REPORTE'!$A$1:$AG$1961,18,0)</f>
        <v>M</v>
      </c>
      <c r="G960" s="20" t="str">
        <f>VLOOKUP(A960,'REPORTE'!$A$1:$AG$1961,6,0)</f>
        <v>NACIONAL</v>
      </c>
      <c r="H960" s="20" t="str">
        <f>VLOOKUP(A960,'REPORTE'!$A$1:$AG$1961,30,0)</f>
        <v>Secundaria</v>
      </c>
      <c r="I960" s="20" t="str">
        <f>VLOOKUP(A960,'REPORTE'!$A$1:$AG$1961,31,0)</f>
        <v>CHIMBORAZO</v>
      </c>
      <c r="J960" s="20" t="str">
        <f>VLOOKUP(A960,'REPORTE'!$A$1:$AG$1961,32,0)</f>
        <v>COLTA</v>
      </c>
      <c r="K960" s="20" t="str">
        <f>VLOOKUP(A960,'REPORTE'!$A$1:$AG$1961,33,0)</f>
        <v>COLUMBE</v>
      </c>
      <c r="L960" s="20" t="str">
        <f>VLOOKUP(K960,PROVINCIAS!$F$1:$G$1171,2,0)</f>
        <v>RURAL</v>
      </c>
      <c r="M960" s="20">
        <v>1001115</v>
      </c>
      <c r="N960" s="20" t="s">
        <v>15374</v>
      </c>
      <c r="O960" s="20"/>
      <c r="P960" s="20">
        <v>0.1</v>
      </c>
      <c r="Q960" s="20" t="s">
        <v>11150</v>
      </c>
      <c r="R960" s="20" t="s">
        <v>11150</v>
      </c>
      <c r="S960" s="20" t="s">
        <v>11150</v>
      </c>
      <c r="T960" s="20" t="s">
        <v>11150</v>
      </c>
      <c r="U960" s="20" t="s">
        <v>11150</v>
      </c>
      <c r="V960" s="20" t="s">
        <v>11150</v>
      </c>
      <c r="W960" s="20">
        <v>0.1</v>
      </c>
    </row>
    <row r="961" spans="1:23" x14ac:dyDescent="0.45">
      <c r="A961" s="20">
        <v>1001045</v>
      </c>
      <c r="B961" s="20" t="s">
        <v>9431</v>
      </c>
      <c r="C961" s="20" t="s">
        <v>10315</v>
      </c>
      <c r="D961" s="20">
        <v>1721926036</v>
      </c>
      <c r="E961" s="20" t="str">
        <f>VLOOKUP(A961,'REPORTE'!$A$1:$AG$1961,5,0)</f>
        <v>ECUATORIANO(A)</v>
      </c>
      <c r="F961" s="20" t="str">
        <f>VLOOKUP(A961,'REPORTE'!$A$1:$AG$1961,18,0)</f>
        <v>M</v>
      </c>
      <c r="G961" s="20" t="str">
        <f>VLOOKUP(A961,'REPORTE'!$A$1:$AG$1961,6,0)</f>
        <v>NACIONAL</v>
      </c>
      <c r="H961" s="20" t="str">
        <f>VLOOKUP(A961,'REPORTE'!$A$1:$AG$1961,30,0)</f>
        <v>Primaria</v>
      </c>
      <c r="I961" s="20" t="str">
        <f>VLOOKUP(A961,'REPORTE'!$A$1:$AG$1961,31,0)</f>
        <v>PICHINCHA</v>
      </c>
      <c r="J961" s="20" t="str">
        <f>VLOOKUP(A961,'REPORTE'!$A$1:$AG$1961,32,0)</f>
        <v>QUITO</v>
      </c>
      <c r="K961" s="20" t="str">
        <f>VLOOKUP(A961,'REPORTE'!$A$1:$AG$1961,33,0)</f>
        <v>LA CONCEPCION</v>
      </c>
      <c r="L961" s="20" t="str">
        <f>VLOOKUP(K961,PROVINCIAS!$F$1:$G$1171,2,0)</f>
        <v>URBANA</v>
      </c>
      <c r="M961" s="20">
        <v>1001116</v>
      </c>
      <c r="N961" s="20" t="s">
        <v>15374</v>
      </c>
      <c r="O961" s="20"/>
      <c r="P961" s="20">
        <v>0.1</v>
      </c>
      <c r="Q961" s="20" t="s">
        <v>11150</v>
      </c>
      <c r="R961" s="20" t="s">
        <v>11150</v>
      </c>
      <c r="S961" s="20" t="s">
        <v>11150</v>
      </c>
      <c r="T961" s="20" t="s">
        <v>13697</v>
      </c>
      <c r="U961" s="20" t="s">
        <v>11150</v>
      </c>
      <c r="V961" s="20" t="s">
        <v>11150</v>
      </c>
      <c r="W961" s="20">
        <v>250.1</v>
      </c>
    </row>
    <row r="962" spans="1:23" x14ac:dyDescent="0.45">
      <c r="A962" s="20">
        <v>1001046</v>
      </c>
      <c r="B962" s="20" t="s">
        <v>9431</v>
      </c>
      <c r="C962" s="20" t="s">
        <v>14185</v>
      </c>
      <c r="D962" s="20">
        <v>604012237</v>
      </c>
      <c r="E962" s="20" t="str">
        <f>VLOOKUP(A962,'REPORTE'!$A$1:$AG$1961,5,0)</f>
        <v>ECUATORIANO(A) INDIGENA</v>
      </c>
      <c r="F962" s="20" t="str">
        <f>VLOOKUP(A962,'REPORTE'!$A$1:$AG$1961,18,0)</f>
        <v>M</v>
      </c>
      <c r="G962" s="20" t="str">
        <f>VLOOKUP(A962,'REPORTE'!$A$1:$AG$1961,6,0)</f>
        <v>NACIONAL</v>
      </c>
      <c r="H962" s="20" t="str">
        <f>VLOOKUP(A962,'REPORTE'!$A$1:$AG$1961,30,0)</f>
        <v>Secundaria</v>
      </c>
      <c r="I962" s="20" t="str">
        <f>VLOOKUP(A962,'REPORTE'!$A$1:$AG$1961,31,0)</f>
        <v>CHIMBORAZO</v>
      </c>
      <c r="J962" s="20" t="str">
        <f>VLOOKUP(A962,'REPORTE'!$A$1:$AG$1961,32,0)</f>
        <v>RIOBAMBA</v>
      </c>
      <c r="K962" s="20" t="str">
        <f>VLOOKUP(A962,'REPORTE'!$A$1:$AG$1961,33,0)</f>
        <v>CACHA (CAB EN MACHANGARA)</v>
      </c>
      <c r="L962" s="20" t="str">
        <f>VLOOKUP(K962,PROVINCIAS!$F$1:$G$1171,2,0)</f>
        <v>RURAL</v>
      </c>
      <c r="M962" s="20">
        <v>1001117</v>
      </c>
      <c r="N962" s="20" t="s">
        <v>15374</v>
      </c>
      <c r="O962" s="20"/>
      <c r="P962" s="20">
        <v>20</v>
      </c>
      <c r="Q962" s="20" t="s">
        <v>11150</v>
      </c>
      <c r="R962" s="20" t="s">
        <v>11150</v>
      </c>
      <c r="S962" s="20" t="s">
        <v>11150</v>
      </c>
      <c r="T962" s="20" t="s">
        <v>11150</v>
      </c>
      <c r="U962" s="20" t="s">
        <v>11150</v>
      </c>
      <c r="V962" s="20" t="s">
        <v>11150</v>
      </c>
      <c r="W962" s="20">
        <v>20</v>
      </c>
    </row>
    <row r="963" spans="1:23" x14ac:dyDescent="0.45">
      <c r="A963" s="20">
        <v>1001047</v>
      </c>
      <c r="B963" s="20" t="s">
        <v>9431</v>
      </c>
      <c r="C963" s="20" t="s">
        <v>14186</v>
      </c>
      <c r="D963" s="20">
        <v>605370147</v>
      </c>
      <c r="E963" s="20" t="str">
        <f>VLOOKUP(A963,'REPORTE'!$A$1:$AG$1961,5,0)</f>
        <v>ECUATORIANO(A) INDIGENA</v>
      </c>
      <c r="F963" s="20" t="str">
        <f>VLOOKUP(A963,'REPORTE'!$A$1:$AG$1961,18,0)</f>
        <v>M</v>
      </c>
      <c r="G963" s="20" t="str">
        <f>VLOOKUP(A963,'REPORTE'!$A$1:$AG$1961,6,0)</f>
        <v>NACIONAL</v>
      </c>
      <c r="H963" s="20" t="str">
        <f>VLOOKUP(A963,'REPORTE'!$A$1:$AG$1961,30,0)</f>
        <v>Secundaria</v>
      </c>
      <c r="I963" s="20" t="str">
        <f>VLOOKUP(A963,'REPORTE'!$A$1:$AG$1961,31,0)</f>
        <v>CHIMBORAZO</v>
      </c>
      <c r="J963" s="20" t="str">
        <f>VLOOKUP(A963,'REPORTE'!$A$1:$AG$1961,32,0)</f>
        <v>GUAMOTE</v>
      </c>
      <c r="K963" s="20" t="str">
        <f>VLOOKUP(A963,'REPORTE'!$A$1:$AG$1961,33,0)</f>
        <v>GUAMOTE</v>
      </c>
      <c r="L963" s="20" t="str">
        <f>VLOOKUP(K963,PROVINCIAS!$F$1:$G$1171,2,0)</f>
        <v>URBANA</v>
      </c>
      <c r="M963" s="20">
        <v>1001118</v>
      </c>
      <c r="N963" s="20" t="s">
        <v>15374</v>
      </c>
      <c r="O963" s="20"/>
      <c r="P963" s="20">
        <v>13.03</v>
      </c>
      <c r="Q963" s="20" t="s">
        <v>11150</v>
      </c>
      <c r="R963" s="20" t="s">
        <v>11150</v>
      </c>
      <c r="S963" s="20" t="s">
        <v>11150</v>
      </c>
      <c r="T963" s="20" t="s">
        <v>11150</v>
      </c>
      <c r="U963" s="20" t="s">
        <v>11150</v>
      </c>
      <c r="V963" s="20" t="s">
        <v>11150</v>
      </c>
      <c r="W963" s="20">
        <v>13.03</v>
      </c>
    </row>
    <row r="964" spans="1:23" x14ac:dyDescent="0.45">
      <c r="A964" s="20">
        <v>1001048</v>
      </c>
      <c r="B964" s="20" t="s">
        <v>9431</v>
      </c>
      <c r="C964" s="20" t="s">
        <v>14187</v>
      </c>
      <c r="D964" s="20">
        <v>605370055</v>
      </c>
      <c r="E964" s="20" t="str">
        <f>VLOOKUP(A964,'REPORTE'!$A$1:$AG$1961,5,0)</f>
        <v>ECUATORIANO(A) INDIGENA</v>
      </c>
      <c r="F964" s="20" t="str">
        <f>VLOOKUP(A964,'REPORTE'!$A$1:$AG$1961,18,0)</f>
        <v>M</v>
      </c>
      <c r="G964" s="20" t="str">
        <f>VLOOKUP(A964,'REPORTE'!$A$1:$AG$1961,6,0)</f>
        <v>NACIONAL</v>
      </c>
      <c r="H964" s="20" t="str">
        <f>VLOOKUP(A964,'REPORTE'!$A$1:$AG$1961,30,0)</f>
        <v>Secundaria</v>
      </c>
      <c r="I964" s="20" t="str">
        <f>VLOOKUP(A964,'REPORTE'!$A$1:$AG$1961,31,0)</f>
        <v>CHIMBORAZO</v>
      </c>
      <c r="J964" s="20" t="str">
        <f>VLOOKUP(A964,'REPORTE'!$A$1:$AG$1961,32,0)</f>
        <v>GUAMOTE</v>
      </c>
      <c r="K964" s="20" t="str">
        <f>VLOOKUP(A964,'REPORTE'!$A$1:$AG$1961,33,0)</f>
        <v>GUAMOTE</v>
      </c>
      <c r="L964" s="20" t="str">
        <f>VLOOKUP(K964,PROVINCIAS!$F$1:$G$1171,2,0)</f>
        <v>URBANA</v>
      </c>
      <c r="M964" s="20">
        <v>1001119</v>
      </c>
      <c r="N964" s="20" t="s">
        <v>15374</v>
      </c>
      <c r="O964" s="20"/>
      <c r="P964" s="20">
        <v>13.03</v>
      </c>
      <c r="Q964" s="20" t="s">
        <v>11150</v>
      </c>
      <c r="R964" s="20" t="s">
        <v>11150</v>
      </c>
      <c r="S964" s="20" t="s">
        <v>11150</v>
      </c>
      <c r="T964" s="20" t="s">
        <v>11150</v>
      </c>
      <c r="U964" s="20" t="s">
        <v>11150</v>
      </c>
      <c r="V964" s="20" t="s">
        <v>11150</v>
      </c>
      <c r="W964" s="20">
        <v>13.03</v>
      </c>
    </row>
    <row r="965" spans="1:23" x14ac:dyDescent="0.45">
      <c r="A965" s="20">
        <v>1001049</v>
      </c>
      <c r="B965" s="20" t="s">
        <v>9431</v>
      </c>
      <c r="C965" s="20" t="s">
        <v>9688</v>
      </c>
      <c r="D965" s="20">
        <v>601369424</v>
      </c>
      <c r="E965" s="20" t="str">
        <f>VLOOKUP(A965,'REPORTE'!$A$1:$AG$1961,5,0)</f>
        <v>ECUATORIANO(A)</v>
      </c>
      <c r="F965" s="20" t="str">
        <f>VLOOKUP(A965,'REPORTE'!$A$1:$AG$1961,18,0)</f>
        <v>M</v>
      </c>
      <c r="G965" s="20" t="str">
        <f>VLOOKUP(A965,'REPORTE'!$A$1:$AG$1961,6,0)</f>
        <v>NACIONAL</v>
      </c>
      <c r="H965" s="20" t="str">
        <f>VLOOKUP(A965,'REPORTE'!$A$1:$AG$1961,30,0)</f>
        <v>Secundaria</v>
      </c>
      <c r="I965" s="20" t="str">
        <f>VLOOKUP(A965,'REPORTE'!$A$1:$AG$1961,31,0)</f>
        <v>CAÑAR</v>
      </c>
      <c r="J965" s="20" t="str">
        <f>VLOOKUP(A965,'REPORTE'!$A$1:$AG$1961,32,0)</f>
        <v>CAÑAR</v>
      </c>
      <c r="K965" s="20" t="str">
        <f>VLOOKUP(A965,'REPORTE'!$A$1:$AG$1961,33,0)</f>
        <v>GUALLETURO</v>
      </c>
      <c r="L965" s="20" t="str">
        <f>VLOOKUP(K965,PROVINCIAS!$F$1:$G$1171,2,0)</f>
        <v>RURAL</v>
      </c>
      <c r="M965" s="20">
        <v>1001120</v>
      </c>
      <c r="N965" s="20" t="s">
        <v>15374</v>
      </c>
      <c r="O965" s="20"/>
      <c r="P965" s="20">
        <v>0.09</v>
      </c>
      <c r="Q965" s="20" t="s">
        <v>11150</v>
      </c>
      <c r="R965" s="20" t="s">
        <v>11150</v>
      </c>
      <c r="S965" s="20" t="s">
        <v>11150</v>
      </c>
      <c r="T965" s="20" t="s">
        <v>13697</v>
      </c>
      <c r="U965" s="20" t="s">
        <v>11150</v>
      </c>
      <c r="V965" s="20" t="s">
        <v>11150</v>
      </c>
      <c r="W965" s="20">
        <v>250.09</v>
      </c>
    </row>
    <row r="966" spans="1:23" x14ac:dyDescent="0.45">
      <c r="A966" s="20">
        <v>1001050</v>
      </c>
      <c r="B966" s="20" t="s">
        <v>9431</v>
      </c>
      <c r="C966" s="20" t="s">
        <v>14188</v>
      </c>
      <c r="D966" s="20">
        <v>602771198</v>
      </c>
      <c r="E966" s="20" t="str">
        <f>VLOOKUP(A966,'REPORTE'!$A$1:$AG$1961,5,0)</f>
        <v>ECUATORIANO(A)</v>
      </c>
      <c r="F966" s="20" t="str">
        <f>VLOOKUP(A966,'REPORTE'!$A$1:$AG$1961,18,0)</f>
        <v>F</v>
      </c>
      <c r="G966" s="20" t="str">
        <f>VLOOKUP(A966,'REPORTE'!$A$1:$AG$1961,6,0)</f>
        <v>NACIONAL</v>
      </c>
      <c r="H966" s="20" t="str">
        <f>VLOOKUP(A966,'REPORTE'!$A$1:$AG$1961,30,0)</f>
        <v>Ninguna</v>
      </c>
      <c r="I966" s="20" t="str">
        <f>VLOOKUP(A966,'REPORTE'!$A$1:$AG$1961,31,0)</f>
        <v>CHIMBORAZO</v>
      </c>
      <c r="J966" s="20" t="str">
        <f>VLOOKUP(A966,'REPORTE'!$A$1:$AG$1961,32,0)</f>
        <v>GUAMOTE</v>
      </c>
      <c r="K966" s="20" t="str">
        <f>VLOOKUP(A966,'REPORTE'!$A$1:$AG$1961,33,0)</f>
        <v>GUAMOTE</v>
      </c>
      <c r="L966" s="20" t="str">
        <f>VLOOKUP(K966,PROVINCIAS!$F$1:$G$1171,2,0)</f>
        <v>URBANA</v>
      </c>
      <c r="M966" s="20">
        <v>1001121</v>
      </c>
      <c r="N966" s="20" t="s">
        <v>15374</v>
      </c>
      <c r="O966" s="20"/>
      <c r="P966" s="20">
        <v>3</v>
      </c>
      <c r="Q966" s="20" t="s">
        <v>11150</v>
      </c>
      <c r="R966" s="20" t="s">
        <v>11150</v>
      </c>
      <c r="S966" s="20" t="s">
        <v>11150</v>
      </c>
      <c r="T966" s="20" t="s">
        <v>11150</v>
      </c>
      <c r="U966" s="20" t="s">
        <v>11150</v>
      </c>
      <c r="V966" s="20" t="s">
        <v>11150</v>
      </c>
      <c r="W966" s="20">
        <v>3</v>
      </c>
    </row>
    <row r="967" spans="1:23" x14ac:dyDescent="0.45">
      <c r="A967" s="20">
        <v>1001051</v>
      </c>
      <c r="B967" s="20" t="s">
        <v>9431</v>
      </c>
      <c r="C967" s="20" t="s">
        <v>9686</v>
      </c>
      <c r="D967" s="20">
        <v>600695043</v>
      </c>
      <c r="E967" s="20" t="str">
        <f>VLOOKUP(A967,'REPORTE'!$A$1:$AG$1961,5,0)</f>
        <v>ECUATORIANO(A) INDIGENA</v>
      </c>
      <c r="F967" s="20" t="str">
        <f>VLOOKUP(A967,'REPORTE'!$A$1:$AG$1961,18,0)</f>
        <v>F</v>
      </c>
      <c r="G967" s="20" t="str">
        <f>VLOOKUP(A967,'REPORTE'!$A$1:$AG$1961,6,0)</f>
        <v>NACIONAL</v>
      </c>
      <c r="H967" s="20" t="str">
        <f>VLOOKUP(A967,'REPORTE'!$A$1:$AG$1961,30,0)</f>
        <v>Ninguna</v>
      </c>
      <c r="I967" s="20" t="str">
        <f>VLOOKUP(A967,'REPORTE'!$A$1:$AG$1961,31,0)</f>
        <v>CHIMBORAZO</v>
      </c>
      <c r="J967" s="20" t="str">
        <f>VLOOKUP(A967,'REPORTE'!$A$1:$AG$1961,32,0)</f>
        <v>RIOBAMBA</v>
      </c>
      <c r="K967" s="20" t="str">
        <f>VLOOKUP(A967,'REPORTE'!$A$1:$AG$1961,33,0)</f>
        <v>CACHA (CAB EN MACHANGARA)</v>
      </c>
      <c r="L967" s="20" t="str">
        <f>VLOOKUP(K967,PROVINCIAS!$F$1:$G$1171,2,0)</f>
        <v>RURAL</v>
      </c>
      <c r="M967" s="20">
        <v>1001122</v>
      </c>
      <c r="N967" s="20" t="s">
        <v>15374</v>
      </c>
      <c r="O967" s="20"/>
      <c r="P967" s="20">
        <v>12.25</v>
      </c>
      <c r="Q967" s="20" t="s">
        <v>11150</v>
      </c>
      <c r="R967" s="20" t="s">
        <v>11150</v>
      </c>
      <c r="S967" s="20" t="s">
        <v>11150</v>
      </c>
      <c r="T967" s="20" t="s">
        <v>11150</v>
      </c>
      <c r="U967" s="20" t="s">
        <v>11150</v>
      </c>
      <c r="V967" s="20" t="s">
        <v>11150</v>
      </c>
      <c r="W967" s="20">
        <v>12.25</v>
      </c>
    </row>
    <row r="968" spans="1:23" x14ac:dyDescent="0.45">
      <c r="A968" s="20">
        <v>1001052</v>
      </c>
      <c r="B968" s="20" t="s">
        <v>9431</v>
      </c>
      <c r="C968" s="20" t="s">
        <v>14189</v>
      </c>
      <c r="D968" s="20">
        <v>605307446</v>
      </c>
      <c r="E968" s="20" t="str">
        <f>VLOOKUP(A968,'REPORTE'!$A$1:$AG$1961,5,0)</f>
        <v>ECUATORIANO(A) INDIGENA</v>
      </c>
      <c r="F968" s="20" t="str">
        <f>VLOOKUP(A968,'REPORTE'!$A$1:$AG$1961,18,0)</f>
        <v>F</v>
      </c>
      <c r="G968" s="20" t="str">
        <f>VLOOKUP(A968,'REPORTE'!$A$1:$AG$1961,6,0)</f>
        <v>NACIONAL</v>
      </c>
      <c r="H968" s="20" t="str">
        <f>VLOOKUP(A968,'REPORTE'!$A$1:$AG$1961,30,0)</f>
        <v>Primaria</v>
      </c>
      <c r="I968" s="20" t="str">
        <f>VLOOKUP(A968,'REPORTE'!$A$1:$AG$1961,31,0)</f>
        <v>CHIMBORAZO</v>
      </c>
      <c r="J968" s="20" t="str">
        <f>VLOOKUP(A968,'REPORTE'!$A$1:$AG$1961,32,0)</f>
        <v>ALAUSI</v>
      </c>
      <c r="K968" s="20" t="str">
        <f>VLOOKUP(A968,'REPORTE'!$A$1:$AG$1961,33,0)</f>
        <v>TIXAN</v>
      </c>
      <c r="L968" s="20" t="str">
        <f>VLOOKUP(K968,PROVINCIAS!$F$1:$G$1171,2,0)</f>
        <v>RURAL</v>
      </c>
      <c r="M968" s="20">
        <v>1001123</v>
      </c>
      <c r="N968" s="20" t="s">
        <v>15374</v>
      </c>
      <c r="O968" s="20"/>
      <c r="P968" s="20">
        <v>0</v>
      </c>
      <c r="Q968" s="20" t="s">
        <v>11150</v>
      </c>
      <c r="R968" s="20" t="s">
        <v>11150</v>
      </c>
      <c r="S968" s="20" t="s">
        <v>11150</v>
      </c>
      <c r="T968" s="20" t="s">
        <v>11150</v>
      </c>
      <c r="U968" s="20" t="s">
        <v>11150</v>
      </c>
      <c r="V968" s="20" t="s">
        <v>11150</v>
      </c>
      <c r="W968" s="20">
        <v>0</v>
      </c>
    </row>
    <row r="969" spans="1:23" x14ac:dyDescent="0.45">
      <c r="A969" s="20">
        <v>1001053</v>
      </c>
      <c r="B969" s="20" t="s">
        <v>9431</v>
      </c>
      <c r="C969" s="20" t="s">
        <v>14190</v>
      </c>
      <c r="D969" s="20">
        <v>1711738516</v>
      </c>
      <c r="E969" s="20" t="str">
        <f>VLOOKUP(A969,'REPORTE'!$A$1:$AG$1961,5,0)</f>
        <v>ECUATORIANO(A)</v>
      </c>
      <c r="F969" s="20" t="str">
        <f>VLOOKUP(A969,'REPORTE'!$A$1:$AG$1961,18,0)</f>
        <v>F</v>
      </c>
      <c r="G969" s="20" t="str">
        <f>VLOOKUP(A969,'REPORTE'!$A$1:$AG$1961,6,0)</f>
        <v>NACIONAL</v>
      </c>
      <c r="H969" s="20" t="str">
        <f>VLOOKUP(A969,'REPORTE'!$A$1:$AG$1961,30,0)</f>
        <v>Formación Técnica (Intermedia)</v>
      </c>
      <c r="I969" s="20" t="str">
        <f>VLOOKUP(A969,'REPORTE'!$A$1:$AG$1961,31,0)</f>
        <v>PICHINCHA</v>
      </c>
      <c r="J969" s="20" t="str">
        <f>VLOOKUP(A969,'REPORTE'!$A$1:$AG$1961,32,0)</f>
        <v>PEDRO MONCAYO</v>
      </c>
      <c r="K969" s="20" t="str">
        <f>VLOOKUP(A969,'REPORTE'!$A$1:$AG$1961,33,0)</f>
        <v>TOCACHI</v>
      </c>
      <c r="L969" s="20" t="str">
        <f>VLOOKUP(K969,PROVINCIAS!$F$1:$G$1171,2,0)</f>
        <v>RURAL</v>
      </c>
      <c r="M969" s="20">
        <v>1001124</v>
      </c>
      <c r="N969" s="20" t="s">
        <v>15374</v>
      </c>
      <c r="O969" s="20"/>
      <c r="P969" s="20">
        <v>0</v>
      </c>
      <c r="Q969" s="20" t="s">
        <v>11150</v>
      </c>
      <c r="R969" s="20" t="s">
        <v>11150</v>
      </c>
      <c r="S969" s="20" t="s">
        <v>11150</v>
      </c>
      <c r="T969" s="20" t="s">
        <v>11150</v>
      </c>
      <c r="U969" s="20" t="s">
        <v>11150</v>
      </c>
      <c r="V969" s="20" t="s">
        <v>11150</v>
      </c>
      <c r="W969" s="20">
        <v>0</v>
      </c>
    </row>
    <row r="970" spans="1:23" x14ac:dyDescent="0.45">
      <c r="A970" s="20">
        <v>1001054</v>
      </c>
      <c r="B970" s="20" t="s">
        <v>9431</v>
      </c>
      <c r="C970" s="20" t="s">
        <v>14191</v>
      </c>
      <c r="D970" s="20">
        <v>605592617</v>
      </c>
      <c r="E970" s="20" t="str">
        <f>VLOOKUP(A970,'REPORTE'!$A$1:$AG$1961,5,0)</f>
        <v>ECUATORIANO(A) INDIGENA</v>
      </c>
      <c r="F970" s="20" t="str">
        <f>VLOOKUP(A970,'REPORTE'!$A$1:$AG$1961,18,0)</f>
        <v>M</v>
      </c>
      <c r="G970" s="20" t="str">
        <f>VLOOKUP(A970,'REPORTE'!$A$1:$AG$1961,6,0)</f>
        <v>NACIONAL</v>
      </c>
      <c r="H970" s="20" t="str">
        <f>VLOOKUP(A970,'REPORTE'!$A$1:$AG$1961,30,0)</f>
        <v>Secundaria</v>
      </c>
      <c r="I970" s="20" t="str">
        <f>VLOOKUP(A970,'REPORTE'!$A$1:$AG$1961,31,0)</f>
        <v>CHIMBORAZO</v>
      </c>
      <c r="J970" s="20" t="str">
        <f>VLOOKUP(A970,'REPORTE'!$A$1:$AG$1961,32,0)</f>
        <v>GUAMOTE</v>
      </c>
      <c r="K970" s="20" t="str">
        <f>VLOOKUP(A970,'REPORTE'!$A$1:$AG$1961,33,0)</f>
        <v>GUAMOTE</v>
      </c>
      <c r="L970" s="20" t="str">
        <f>VLOOKUP(K970,PROVINCIAS!$F$1:$G$1171,2,0)</f>
        <v>URBANA</v>
      </c>
      <c r="M970" s="20">
        <v>1001125</v>
      </c>
      <c r="N970" s="20" t="s">
        <v>15374</v>
      </c>
      <c r="O970" s="20"/>
      <c r="P970" s="20">
        <v>3</v>
      </c>
      <c r="Q970" s="20" t="s">
        <v>11150</v>
      </c>
      <c r="R970" s="20" t="s">
        <v>11150</v>
      </c>
      <c r="S970" s="20" t="s">
        <v>11150</v>
      </c>
      <c r="T970" s="20" t="s">
        <v>11150</v>
      </c>
      <c r="U970" s="20" t="s">
        <v>11150</v>
      </c>
      <c r="V970" s="20" t="s">
        <v>11150</v>
      </c>
      <c r="W970" s="20">
        <v>3</v>
      </c>
    </row>
    <row r="971" spans="1:23" x14ac:dyDescent="0.45">
      <c r="A971" s="20">
        <v>1001055</v>
      </c>
      <c r="B971" s="20" t="s">
        <v>9431</v>
      </c>
      <c r="C971" s="20" t="s">
        <v>14192</v>
      </c>
      <c r="D971" s="20">
        <v>605388206</v>
      </c>
      <c r="E971" s="20" t="str">
        <f>VLOOKUP(A971,'REPORTE'!$A$1:$AG$1961,5,0)</f>
        <v>ECUATORIANO(A) INDIGENA</v>
      </c>
      <c r="F971" s="20" t="str">
        <f>VLOOKUP(A971,'REPORTE'!$A$1:$AG$1961,18,0)</f>
        <v>F</v>
      </c>
      <c r="G971" s="20" t="str">
        <f>VLOOKUP(A971,'REPORTE'!$A$1:$AG$1961,6,0)</f>
        <v>NACIONAL</v>
      </c>
      <c r="H971" s="20" t="str">
        <f>VLOOKUP(A971,'REPORTE'!$A$1:$AG$1961,30,0)</f>
        <v>Ninguna</v>
      </c>
      <c r="I971" s="20" t="str">
        <f>VLOOKUP(A971,'REPORTE'!$A$1:$AG$1961,31,0)</f>
        <v>CHIMBORAZO</v>
      </c>
      <c r="J971" s="20" t="str">
        <f>VLOOKUP(A971,'REPORTE'!$A$1:$AG$1961,32,0)</f>
        <v>GUAMOTE</v>
      </c>
      <c r="K971" s="20" t="str">
        <f>VLOOKUP(A971,'REPORTE'!$A$1:$AG$1961,33,0)</f>
        <v>GUAMOTE</v>
      </c>
      <c r="L971" s="20" t="str">
        <f>VLOOKUP(K971,PROVINCIAS!$F$1:$G$1171,2,0)</f>
        <v>URBANA</v>
      </c>
      <c r="M971" s="20">
        <v>1001126</v>
      </c>
      <c r="N971" s="20" t="s">
        <v>15374</v>
      </c>
      <c r="O971" s="20"/>
      <c r="P971" s="20">
        <v>3</v>
      </c>
      <c r="Q971" s="20" t="s">
        <v>11150</v>
      </c>
      <c r="R971" s="20" t="s">
        <v>11150</v>
      </c>
      <c r="S971" s="20" t="s">
        <v>11150</v>
      </c>
      <c r="T971" s="20" t="s">
        <v>11150</v>
      </c>
      <c r="U971" s="20" t="s">
        <v>11150</v>
      </c>
      <c r="V971" s="20" t="s">
        <v>11150</v>
      </c>
      <c r="W971" s="20">
        <v>3</v>
      </c>
    </row>
    <row r="972" spans="1:23" x14ac:dyDescent="0.45">
      <c r="A972" s="20">
        <v>1001056</v>
      </c>
      <c r="B972" s="20" t="s">
        <v>9431</v>
      </c>
      <c r="C972" s="20" t="s">
        <v>14193</v>
      </c>
      <c r="D972" s="20">
        <v>602566713</v>
      </c>
      <c r="E972" s="20" t="str">
        <f>VLOOKUP(A972,'REPORTE'!$A$1:$AG$1961,5,0)</f>
        <v>ECUATORIANO(A) INDIGENA</v>
      </c>
      <c r="F972" s="20" t="str">
        <f>VLOOKUP(A972,'REPORTE'!$A$1:$AG$1961,18,0)</f>
        <v>F</v>
      </c>
      <c r="G972" s="20" t="str">
        <f>VLOOKUP(A972,'REPORTE'!$A$1:$AG$1961,6,0)</f>
        <v>NACIONAL</v>
      </c>
      <c r="H972" s="20" t="str">
        <f>VLOOKUP(A972,'REPORTE'!$A$1:$AG$1961,30,0)</f>
        <v>Ninguna</v>
      </c>
      <c r="I972" s="20" t="str">
        <f>VLOOKUP(A972,'REPORTE'!$A$1:$AG$1961,31,0)</f>
        <v>CHIMBORAZO</v>
      </c>
      <c r="J972" s="20" t="str">
        <f>VLOOKUP(A972,'REPORTE'!$A$1:$AG$1961,32,0)</f>
        <v>GUAMOTE</v>
      </c>
      <c r="K972" s="20" t="str">
        <f>VLOOKUP(A972,'REPORTE'!$A$1:$AG$1961,33,0)</f>
        <v>GUAMOTE</v>
      </c>
      <c r="L972" s="20" t="str">
        <f>VLOOKUP(K972,PROVINCIAS!$F$1:$G$1171,2,0)</f>
        <v>URBANA</v>
      </c>
      <c r="M972" s="20">
        <v>1001127</v>
      </c>
      <c r="N972" s="20" t="s">
        <v>15374</v>
      </c>
      <c r="O972" s="20"/>
      <c r="P972" s="20">
        <v>23.04</v>
      </c>
      <c r="Q972" s="20" t="s">
        <v>11150</v>
      </c>
      <c r="R972" s="20" t="s">
        <v>11150</v>
      </c>
      <c r="S972" s="20" t="s">
        <v>11150</v>
      </c>
      <c r="T972" s="20" t="s">
        <v>11150</v>
      </c>
      <c r="U972" s="20" t="s">
        <v>11150</v>
      </c>
      <c r="V972" s="20" t="s">
        <v>11150</v>
      </c>
      <c r="W972" s="20">
        <v>23.04</v>
      </c>
    </row>
    <row r="973" spans="1:23" x14ac:dyDescent="0.45">
      <c r="A973" s="20">
        <v>1001057</v>
      </c>
      <c r="B973" s="20" t="s">
        <v>9431</v>
      </c>
      <c r="C973" s="20" t="s">
        <v>14194</v>
      </c>
      <c r="D973" s="20">
        <v>604982777</v>
      </c>
      <c r="E973" s="20" t="str">
        <f>VLOOKUP(A973,'REPORTE'!$A$1:$AG$1961,5,0)</f>
        <v>ECUATORIANO(A)</v>
      </c>
      <c r="F973" s="20" t="str">
        <f>VLOOKUP(A973,'REPORTE'!$A$1:$AG$1961,18,0)</f>
        <v>M</v>
      </c>
      <c r="G973" s="20" t="str">
        <f>VLOOKUP(A973,'REPORTE'!$A$1:$AG$1961,6,0)</f>
        <v>NACIONAL</v>
      </c>
      <c r="H973" s="20" t="str">
        <f>VLOOKUP(A973,'REPORTE'!$A$1:$AG$1961,30,0)</f>
        <v>Secundaria</v>
      </c>
      <c r="I973" s="20" t="str">
        <f>VLOOKUP(A973,'REPORTE'!$A$1:$AG$1961,31,0)</f>
        <v>CHIMBORAZO</v>
      </c>
      <c r="J973" s="20" t="str">
        <f>VLOOKUP(A973,'REPORTE'!$A$1:$AG$1961,32,0)</f>
        <v>GUAMOTE</v>
      </c>
      <c r="K973" s="20" t="str">
        <f>VLOOKUP(A973,'REPORTE'!$A$1:$AG$1961,33,0)</f>
        <v>PALMIRA</v>
      </c>
      <c r="L973" s="20" t="str">
        <f>VLOOKUP(K973,PROVINCIAS!$F$1:$G$1171,2,0)</f>
        <v>RURAL</v>
      </c>
      <c r="M973" s="20">
        <v>1001128</v>
      </c>
      <c r="N973" s="20" t="s">
        <v>15374</v>
      </c>
      <c r="O973" s="20"/>
      <c r="P973" s="20">
        <v>13.03</v>
      </c>
      <c r="Q973" s="20" t="s">
        <v>11150</v>
      </c>
      <c r="R973" s="20" t="s">
        <v>11150</v>
      </c>
      <c r="S973" s="20" t="s">
        <v>11150</v>
      </c>
      <c r="T973" s="20" t="s">
        <v>11150</v>
      </c>
      <c r="U973" s="20" t="s">
        <v>11150</v>
      </c>
      <c r="V973" s="20" t="s">
        <v>11150</v>
      </c>
      <c r="W973" s="20">
        <v>13.03</v>
      </c>
    </row>
    <row r="974" spans="1:23" x14ac:dyDescent="0.45">
      <c r="A974" s="20">
        <v>1001058</v>
      </c>
      <c r="B974" s="20" t="s">
        <v>9431</v>
      </c>
      <c r="C974" s="20" t="s">
        <v>14195</v>
      </c>
      <c r="D974" s="20">
        <v>1716233513</v>
      </c>
      <c r="E974" s="20" t="str">
        <f>VLOOKUP(A974,'REPORTE'!$A$1:$AG$1961,5,0)</f>
        <v>ECUATORIANO(A)</v>
      </c>
      <c r="F974" s="20" t="str">
        <f>VLOOKUP(A974,'REPORTE'!$A$1:$AG$1961,18,0)</f>
        <v>F</v>
      </c>
      <c r="G974" s="20" t="str">
        <f>VLOOKUP(A974,'REPORTE'!$A$1:$AG$1961,6,0)</f>
        <v>NACIONAL</v>
      </c>
      <c r="H974" s="20" t="str">
        <f>VLOOKUP(A974,'REPORTE'!$A$1:$AG$1961,30,0)</f>
        <v>Secundaria</v>
      </c>
      <c r="I974" s="20" t="str">
        <f>VLOOKUP(A974,'REPORTE'!$A$1:$AG$1961,31,0)</f>
        <v>PICHINCHA</v>
      </c>
      <c r="J974" s="20" t="str">
        <f>VLOOKUP(A974,'REPORTE'!$A$1:$AG$1961,32,0)</f>
        <v>QUITO</v>
      </c>
      <c r="K974" s="20" t="str">
        <f>VLOOKUP(A974,'REPORTE'!$A$1:$AG$1961,33,0)</f>
        <v>CHILIBULO</v>
      </c>
      <c r="L974" s="20" t="str">
        <f>VLOOKUP(K974,PROVINCIAS!$F$1:$G$1171,2,0)</f>
        <v>URBANA</v>
      </c>
      <c r="M974" s="20">
        <v>1001129</v>
      </c>
      <c r="N974" s="20" t="s">
        <v>15374</v>
      </c>
      <c r="O974" s="20"/>
      <c r="P974" s="20">
        <v>26.06</v>
      </c>
      <c r="Q974" s="20" t="s">
        <v>11150</v>
      </c>
      <c r="R974" s="20" t="s">
        <v>11150</v>
      </c>
      <c r="S974" s="20" t="s">
        <v>11150</v>
      </c>
      <c r="T974" s="20" t="s">
        <v>11150</v>
      </c>
      <c r="U974" s="20" t="s">
        <v>11150</v>
      </c>
      <c r="V974" s="20" t="s">
        <v>11150</v>
      </c>
      <c r="W974" s="20">
        <v>26.06</v>
      </c>
    </row>
    <row r="975" spans="1:23" x14ac:dyDescent="0.45">
      <c r="A975" s="20">
        <v>1001059</v>
      </c>
      <c r="B975" s="20" t="s">
        <v>9431</v>
      </c>
      <c r="C975" s="20" t="s">
        <v>10321</v>
      </c>
      <c r="D975" s="20">
        <v>1722861109</v>
      </c>
      <c r="E975" s="20" t="str">
        <f>VLOOKUP(A975,'REPORTE'!$A$1:$AG$1961,5,0)</f>
        <v>ECUATORIANO(A)</v>
      </c>
      <c r="F975" s="20" t="str">
        <f>VLOOKUP(A975,'REPORTE'!$A$1:$AG$1961,18,0)</f>
        <v>F</v>
      </c>
      <c r="G975" s="20" t="str">
        <f>VLOOKUP(A975,'REPORTE'!$A$1:$AG$1961,6,0)</f>
        <v>NACIONAL</v>
      </c>
      <c r="H975" s="20" t="str">
        <f>VLOOKUP(A975,'REPORTE'!$A$1:$AG$1961,30,0)</f>
        <v>Formación Técnica (Intermedia)</v>
      </c>
      <c r="I975" s="20" t="str">
        <f>VLOOKUP(A975,'REPORTE'!$A$1:$AG$1961,31,0)</f>
        <v>PICHINCHA</v>
      </c>
      <c r="J975" s="20" t="str">
        <f>VLOOKUP(A975,'REPORTE'!$A$1:$AG$1961,32,0)</f>
        <v>QUITO</v>
      </c>
      <c r="K975" s="20" t="str">
        <f>VLOOKUP(A975,'REPORTE'!$A$1:$AG$1961,33,0)</f>
        <v>CHIMBACALLE</v>
      </c>
      <c r="L975" s="20" t="str">
        <f>VLOOKUP(K975,PROVINCIAS!$F$1:$G$1171,2,0)</f>
        <v>URBANA</v>
      </c>
      <c r="M975" s="20">
        <v>1001130</v>
      </c>
      <c r="N975" s="20" t="s">
        <v>15374</v>
      </c>
      <c r="O975" s="20"/>
      <c r="P975" s="20">
        <v>2.86</v>
      </c>
      <c r="Q975" s="20" t="s">
        <v>11150</v>
      </c>
      <c r="R975" s="20" t="s">
        <v>11150</v>
      </c>
      <c r="S975" s="20" t="s">
        <v>11150</v>
      </c>
      <c r="T975" s="20" t="s">
        <v>14655</v>
      </c>
      <c r="U975" s="20" t="s">
        <v>11150</v>
      </c>
      <c r="V975" s="20" t="s">
        <v>11150</v>
      </c>
      <c r="W975" s="20">
        <v>56.2</v>
      </c>
    </row>
    <row r="976" spans="1:23" x14ac:dyDescent="0.45">
      <c r="A976" s="20">
        <v>1000241</v>
      </c>
      <c r="B976" s="20" t="s">
        <v>9431</v>
      </c>
      <c r="C976" s="20" t="s">
        <v>13734</v>
      </c>
      <c r="D976" s="20">
        <v>602868234</v>
      </c>
      <c r="E976" s="20" t="str">
        <f>VLOOKUP(A976,'REPORTE'!$A$1:$AG$1961,5,0)</f>
        <v>ECUATORIANO(A)</v>
      </c>
      <c r="F976" s="20" t="str">
        <f>VLOOKUP(A976,'REPORTE'!$A$1:$AG$1961,18,0)</f>
        <v>F</v>
      </c>
      <c r="G976" s="20" t="str">
        <f>VLOOKUP(A976,'REPORTE'!$A$1:$AG$1961,6,0)</f>
        <v>NACIONAL</v>
      </c>
      <c r="H976" s="20" t="str">
        <f>VLOOKUP(A976,'REPORTE'!$A$1:$AG$1961,30,0)</f>
        <v>Universitaria</v>
      </c>
      <c r="I976" s="20" t="str">
        <f>VLOOKUP(A976,'REPORTE'!$A$1:$AG$1961,31,0)</f>
        <v>CHIMBORAZO</v>
      </c>
      <c r="J976" s="20" t="str">
        <f>VLOOKUP(A976,'REPORTE'!$A$1:$AG$1961,32,0)</f>
        <v>GUANO</v>
      </c>
      <c r="K976" s="20" t="str">
        <f>VLOOKUP(A976,'REPORTE'!$A$1:$AG$1961,33,0)</f>
        <v>LA MATRIZ</v>
      </c>
      <c r="L976" s="20" t="str">
        <f>VLOOKUP(K976,PROVINCIAS!$F$1:$G$1171,2,0)</f>
        <v>URBANA</v>
      </c>
      <c r="M976" s="20">
        <v>1001131</v>
      </c>
      <c r="N976" s="20" t="s">
        <v>15374</v>
      </c>
      <c r="O976" s="20"/>
      <c r="P976" s="20">
        <v>329</v>
      </c>
      <c r="Q976" s="20" t="s">
        <v>11150</v>
      </c>
      <c r="R976" s="20" t="s">
        <v>11150</v>
      </c>
      <c r="S976" s="20" t="s">
        <v>11150</v>
      </c>
      <c r="T976" s="20" t="s">
        <v>11150</v>
      </c>
      <c r="U976" s="20" t="s">
        <v>11150</v>
      </c>
      <c r="V976" s="20" t="s">
        <v>11150</v>
      </c>
      <c r="W976" s="20">
        <v>329</v>
      </c>
    </row>
    <row r="977" spans="1:23" x14ac:dyDescent="0.45">
      <c r="A977" s="20">
        <v>1001060</v>
      </c>
      <c r="B977" s="20" t="s">
        <v>9431</v>
      </c>
      <c r="C977" s="20" t="s">
        <v>10223</v>
      </c>
      <c r="D977" s="20">
        <v>602984734</v>
      </c>
      <c r="E977" s="20" t="str">
        <f>VLOOKUP(A977,'REPORTE'!$A$1:$AG$1961,5,0)</f>
        <v>ECUATORIANO(A) INDIGENA</v>
      </c>
      <c r="F977" s="20" t="str">
        <f>VLOOKUP(A977,'REPORTE'!$A$1:$AG$1961,18,0)</f>
        <v>M</v>
      </c>
      <c r="G977" s="20" t="str">
        <f>VLOOKUP(A977,'REPORTE'!$A$1:$AG$1961,6,0)</f>
        <v>NACIONAL</v>
      </c>
      <c r="H977" s="20" t="str">
        <f>VLOOKUP(A977,'REPORTE'!$A$1:$AG$1961,30,0)</f>
        <v>Primaria</v>
      </c>
      <c r="I977" s="20" t="str">
        <f>VLOOKUP(A977,'REPORTE'!$A$1:$AG$1961,31,0)</f>
        <v>CHIMBORAZO</v>
      </c>
      <c r="J977" s="20" t="str">
        <f>VLOOKUP(A977,'REPORTE'!$A$1:$AG$1961,32,0)</f>
        <v>RIOBAMBA</v>
      </c>
      <c r="K977" s="20" t="str">
        <f>VLOOKUP(A977,'REPORTE'!$A$1:$AG$1961,33,0)</f>
        <v>YARUQUIES</v>
      </c>
      <c r="L977" s="20" t="str">
        <f>VLOOKUP(K977,PROVINCIAS!$F$1:$G$1171,2,0)</f>
        <v>URBANA</v>
      </c>
      <c r="M977" s="20">
        <v>1001132</v>
      </c>
      <c r="N977" s="20" t="s">
        <v>15374</v>
      </c>
      <c r="O977" s="20"/>
      <c r="P977" s="20">
        <v>0.02</v>
      </c>
      <c r="Q977" s="20" t="s">
        <v>11150</v>
      </c>
      <c r="R977" s="20" t="s">
        <v>11150</v>
      </c>
      <c r="S977" s="20" t="s">
        <v>11150</v>
      </c>
      <c r="T977" s="20" t="s">
        <v>14656</v>
      </c>
      <c r="U977" s="20" t="s">
        <v>11150</v>
      </c>
      <c r="V977" s="20" t="s">
        <v>11150</v>
      </c>
      <c r="W977" s="20">
        <v>58.95</v>
      </c>
    </row>
    <row r="978" spans="1:23" x14ac:dyDescent="0.45">
      <c r="A978" s="20">
        <v>1001061</v>
      </c>
      <c r="B978" s="20" t="s">
        <v>9431</v>
      </c>
      <c r="C978" s="20" t="s">
        <v>10270</v>
      </c>
      <c r="D978" s="20">
        <v>1727493205</v>
      </c>
      <c r="E978" s="20" t="str">
        <f>VLOOKUP(A978,'REPORTE'!$A$1:$AG$1961,5,0)</f>
        <v>ECUATORIANO(A) INDIGENA</v>
      </c>
      <c r="F978" s="20" t="str">
        <f>VLOOKUP(A978,'REPORTE'!$A$1:$AG$1961,18,0)</f>
        <v>M</v>
      </c>
      <c r="G978" s="20" t="str">
        <f>VLOOKUP(A978,'REPORTE'!$A$1:$AG$1961,6,0)</f>
        <v>NACIONAL</v>
      </c>
      <c r="H978" s="20" t="str">
        <f>VLOOKUP(A978,'REPORTE'!$A$1:$AG$1961,30,0)</f>
        <v>Secundaria</v>
      </c>
      <c r="I978" s="20" t="str">
        <f>VLOOKUP(A978,'REPORTE'!$A$1:$AG$1961,31,0)</f>
        <v>CHIMBORAZO</v>
      </c>
      <c r="J978" s="20" t="str">
        <f>VLOOKUP(A978,'REPORTE'!$A$1:$AG$1961,32,0)</f>
        <v>RIOBAMBA</v>
      </c>
      <c r="K978" s="20" t="str">
        <f>VLOOKUP(A978,'REPORTE'!$A$1:$AG$1961,33,0)</f>
        <v>CACHA (CAB EN MACHANGARA)</v>
      </c>
      <c r="L978" s="20" t="str">
        <f>VLOOKUP(K978,PROVINCIAS!$F$1:$G$1171,2,0)</f>
        <v>RURAL</v>
      </c>
      <c r="M978" s="20">
        <v>1001133</v>
      </c>
      <c r="N978" s="20" t="s">
        <v>15374</v>
      </c>
      <c r="O978" s="20"/>
      <c r="P978" s="20">
        <v>4206.33</v>
      </c>
      <c r="Q978" s="20" t="s">
        <v>11150</v>
      </c>
      <c r="R978" s="20" t="s">
        <v>11150</v>
      </c>
      <c r="S978" s="20" t="s">
        <v>11150</v>
      </c>
      <c r="T978" s="20" t="s">
        <v>11150</v>
      </c>
      <c r="U978" s="20" t="s">
        <v>11150</v>
      </c>
      <c r="V978" s="20" t="s">
        <v>12192</v>
      </c>
      <c r="W978" s="20">
        <v>4206.33</v>
      </c>
    </row>
    <row r="979" spans="1:23" x14ac:dyDescent="0.45">
      <c r="A979" s="20">
        <v>1001063</v>
      </c>
      <c r="B979" s="20" t="s">
        <v>9431</v>
      </c>
      <c r="C979" s="20" t="s">
        <v>14196</v>
      </c>
      <c r="D979" s="20">
        <v>1750744375</v>
      </c>
      <c r="E979" s="20" t="str">
        <f>VLOOKUP(A979,'REPORTE'!$A$1:$AG$1961,5,0)</f>
        <v>ECUATORIANO(A)</v>
      </c>
      <c r="F979" s="20" t="str">
        <f>VLOOKUP(A979,'REPORTE'!$A$1:$AG$1961,18,0)</f>
        <v>M</v>
      </c>
      <c r="G979" s="20" t="str">
        <f>VLOOKUP(A979,'REPORTE'!$A$1:$AG$1961,6,0)</f>
        <v>NACIONAL</v>
      </c>
      <c r="H979" s="20" t="str">
        <f>VLOOKUP(A979,'REPORTE'!$A$1:$AG$1961,30,0)</f>
        <v>Secundaria</v>
      </c>
      <c r="I979" s="20" t="str">
        <f>VLOOKUP(A979,'REPORTE'!$A$1:$AG$1961,31,0)</f>
        <v>PICHINCHA</v>
      </c>
      <c r="J979" s="20" t="str">
        <f>VLOOKUP(A979,'REPORTE'!$A$1:$AG$1961,32,0)</f>
        <v>QUITO</v>
      </c>
      <c r="K979" s="20" t="str">
        <f>VLOOKUP(A979,'REPORTE'!$A$1:$AG$1961,33,0)</f>
        <v>COTOCOLLAO</v>
      </c>
      <c r="L979" s="20" t="str">
        <f>VLOOKUP(K979,PROVINCIAS!$F$1:$G$1171,2,0)</f>
        <v>URBANA</v>
      </c>
      <c r="M979" s="20">
        <v>1001135</v>
      </c>
      <c r="N979" s="20" t="s">
        <v>15374</v>
      </c>
      <c r="O979" s="20"/>
      <c r="P979" s="20">
        <v>2</v>
      </c>
      <c r="Q979" s="20" t="s">
        <v>11150</v>
      </c>
      <c r="R979" s="20" t="s">
        <v>11150</v>
      </c>
      <c r="S979" s="20" t="s">
        <v>11150</v>
      </c>
      <c r="T979" s="20" t="s">
        <v>11150</v>
      </c>
      <c r="U979" s="20" t="s">
        <v>11150</v>
      </c>
      <c r="V979" s="20" t="s">
        <v>11150</v>
      </c>
      <c r="W979" s="20">
        <v>2</v>
      </c>
    </row>
    <row r="980" spans="1:23" x14ac:dyDescent="0.45">
      <c r="A980" s="20">
        <v>1001064</v>
      </c>
      <c r="B980" s="20" t="s">
        <v>9431</v>
      </c>
      <c r="C980" s="20" t="s">
        <v>10255</v>
      </c>
      <c r="D980" s="20">
        <v>1713084422</v>
      </c>
      <c r="E980" s="20" t="str">
        <f>VLOOKUP(A980,'REPORTE'!$A$1:$AG$1961,5,0)</f>
        <v>ECUATORIANO(A)</v>
      </c>
      <c r="F980" s="20" t="str">
        <f>VLOOKUP(A980,'REPORTE'!$A$1:$AG$1961,18,0)</f>
        <v>F</v>
      </c>
      <c r="G980" s="20" t="str">
        <f>VLOOKUP(A980,'REPORTE'!$A$1:$AG$1961,6,0)</f>
        <v>NACIONAL</v>
      </c>
      <c r="H980" s="20" t="str">
        <f>VLOOKUP(A980,'REPORTE'!$A$1:$AG$1961,30,0)</f>
        <v>Secundaria</v>
      </c>
      <c r="I980" s="20" t="str">
        <f>VLOOKUP(A980,'REPORTE'!$A$1:$AG$1961,31,0)</f>
        <v>PICHINCHA</v>
      </c>
      <c r="J980" s="20" t="str">
        <f>VLOOKUP(A980,'REPORTE'!$A$1:$AG$1961,32,0)</f>
        <v>QUITO</v>
      </c>
      <c r="K980" s="20" t="str">
        <f>VLOOKUP(A980,'REPORTE'!$A$1:$AG$1961,33,0)</f>
        <v>COTOCOLLAO</v>
      </c>
      <c r="L980" s="20" t="str">
        <f>VLOOKUP(K980,PROVINCIAS!$F$1:$G$1171,2,0)</f>
        <v>URBANA</v>
      </c>
      <c r="M980" s="20">
        <v>1001136</v>
      </c>
      <c r="N980" s="20" t="s">
        <v>15374</v>
      </c>
      <c r="O980" s="20"/>
      <c r="P980" s="20">
        <v>3.42</v>
      </c>
      <c r="Q980" s="20" t="s">
        <v>11150</v>
      </c>
      <c r="R980" s="20" t="s">
        <v>11150</v>
      </c>
      <c r="S980" s="20" t="s">
        <v>11150</v>
      </c>
      <c r="T980" s="20" t="s">
        <v>11150</v>
      </c>
      <c r="U980" s="20" t="s">
        <v>11150</v>
      </c>
      <c r="V980" s="20" t="s">
        <v>11150</v>
      </c>
      <c r="W980" s="20">
        <v>3.42</v>
      </c>
    </row>
    <row r="981" spans="1:23" x14ac:dyDescent="0.45">
      <c r="A981" s="20">
        <v>1001066</v>
      </c>
      <c r="B981" s="20" t="s">
        <v>9431</v>
      </c>
      <c r="C981" s="20" t="s">
        <v>14197</v>
      </c>
      <c r="D981" s="20">
        <v>1718622499</v>
      </c>
      <c r="E981" s="20" t="str">
        <f>VLOOKUP(A981,'REPORTE'!$A$1:$AG$1961,5,0)</f>
        <v>ECUATORIANO(A) INDIGENA</v>
      </c>
      <c r="F981" s="20" t="str">
        <f>VLOOKUP(A981,'REPORTE'!$A$1:$AG$1961,18,0)</f>
        <v>M</v>
      </c>
      <c r="G981" s="20" t="str">
        <f>VLOOKUP(A981,'REPORTE'!$A$1:$AG$1961,6,0)</f>
        <v>NACIONAL</v>
      </c>
      <c r="H981" s="20" t="str">
        <f>VLOOKUP(A981,'REPORTE'!$A$1:$AG$1961,30,0)</f>
        <v>Secundaria</v>
      </c>
      <c r="I981" s="20" t="str">
        <f>VLOOKUP(A981,'REPORTE'!$A$1:$AG$1961,31,0)</f>
        <v>CHIMBORAZO</v>
      </c>
      <c r="J981" s="20" t="str">
        <f>VLOOKUP(A981,'REPORTE'!$A$1:$AG$1961,32,0)</f>
        <v>RIOBAMBA</v>
      </c>
      <c r="K981" s="20" t="str">
        <f>VLOOKUP(A981,'REPORTE'!$A$1:$AG$1961,33,0)</f>
        <v>YARUQUIES</v>
      </c>
      <c r="L981" s="20" t="str">
        <f>VLOOKUP(K981,PROVINCIAS!$F$1:$G$1171,2,0)</f>
        <v>URBANA</v>
      </c>
      <c r="M981" s="20">
        <v>1001138</v>
      </c>
      <c r="N981" s="20" t="s">
        <v>15374</v>
      </c>
      <c r="O981" s="20"/>
      <c r="P981" s="20">
        <v>25.03</v>
      </c>
      <c r="Q981" s="20" t="s">
        <v>11150</v>
      </c>
      <c r="R981" s="20" t="s">
        <v>11150</v>
      </c>
      <c r="S981" s="20" t="s">
        <v>11150</v>
      </c>
      <c r="T981" s="20" t="s">
        <v>11150</v>
      </c>
      <c r="U981" s="20" t="s">
        <v>11150</v>
      </c>
      <c r="V981" s="20" t="s">
        <v>11150</v>
      </c>
      <c r="W981" s="20">
        <v>25.03</v>
      </c>
    </row>
    <row r="982" spans="1:23" x14ac:dyDescent="0.45">
      <c r="A982" s="20">
        <v>1001068</v>
      </c>
      <c r="B982" s="20" t="s">
        <v>9431</v>
      </c>
      <c r="C982" s="20" t="s">
        <v>9914</v>
      </c>
      <c r="D982" s="20">
        <v>1755695820</v>
      </c>
      <c r="E982" s="20" t="str">
        <f>VLOOKUP(A982,'REPORTE'!$A$1:$AG$1961,5,0)</f>
        <v>ECUATORIANO(A) INDIGENA</v>
      </c>
      <c r="F982" s="20" t="str">
        <f>VLOOKUP(A982,'REPORTE'!$A$1:$AG$1961,18,0)</f>
        <v>M</v>
      </c>
      <c r="G982" s="20" t="str">
        <f>VLOOKUP(A982,'REPORTE'!$A$1:$AG$1961,6,0)</f>
        <v>NACIONAL</v>
      </c>
      <c r="H982" s="20" t="str">
        <f>VLOOKUP(A982,'REPORTE'!$A$1:$AG$1961,30,0)</f>
        <v>Secundaria</v>
      </c>
      <c r="I982" s="20" t="str">
        <f>VLOOKUP(A982,'REPORTE'!$A$1:$AG$1961,31,0)</f>
        <v>COTOPAXI</v>
      </c>
      <c r="J982" s="20" t="str">
        <f>VLOOKUP(A982,'REPORTE'!$A$1:$AG$1961,32,0)</f>
        <v>PUJILI</v>
      </c>
      <c r="K982" s="20" t="str">
        <f>VLOOKUP(A982,'REPORTE'!$A$1:$AG$1961,33,0)</f>
        <v>ZUMBAHUA</v>
      </c>
      <c r="L982" s="20" t="str">
        <f>VLOOKUP(K982,PROVINCIAS!$F$1:$G$1171,2,0)</f>
        <v>RURAL</v>
      </c>
      <c r="M982" s="20">
        <v>1001140</v>
      </c>
      <c r="N982" s="20" t="s">
        <v>15374</v>
      </c>
      <c r="O982" s="20"/>
      <c r="P982" s="20">
        <v>0</v>
      </c>
      <c r="Q982" s="20" t="s">
        <v>11150</v>
      </c>
      <c r="R982" s="20" t="s">
        <v>11150</v>
      </c>
      <c r="S982" s="20" t="s">
        <v>11150</v>
      </c>
      <c r="T982" s="20" t="s">
        <v>11150</v>
      </c>
      <c r="U982" s="20" t="s">
        <v>11150</v>
      </c>
      <c r="V982" s="20" t="s">
        <v>11150</v>
      </c>
      <c r="W982" s="20">
        <v>0</v>
      </c>
    </row>
    <row r="983" spans="1:23" x14ac:dyDescent="0.45">
      <c r="A983" s="20">
        <v>1001069</v>
      </c>
      <c r="B983" s="20" t="s">
        <v>9431</v>
      </c>
      <c r="C983" s="20" t="s">
        <v>9707</v>
      </c>
      <c r="D983" s="20">
        <v>1713882999</v>
      </c>
      <c r="E983" s="20" t="str">
        <f>VLOOKUP(A983,'REPORTE'!$A$1:$AG$1961,5,0)</f>
        <v>ECUATORIANO(A)</v>
      </c>
      <c r="F983" s="20" t="str">
        <f>VLOOKUP(A983,'REPORTE'!$A$1:$AG$1961,18,0)</f>
        <v>F</v>
      </c>
      <c r="G983" s="20" t="str">
        <f>VLOOKUP(A983,'REPORTE'!$A$1:$AG$1961,6,0)</f>
        <v>NACIONAL</v>
      </c>
      <c r="H983" s="20" t="str">
        <f>VLOOKUP(A983,'REPORTE'!$A$1:$AG$1961,30,0)</f>
        <v>Secundaria</v>
      </c>
      <c r="I983" s="20" t="str">
        <f>VLOOKUP(A983,'REPORTE'!$A$1:$AG$1961,31,0)</f>
        <v>PICHINCHA</v>
      </c>
      <c r="J983" s="20" t="str">
        <f>VLOOKUP(A983,'REPORTE'!$A$1:$AG$1961,32,0)</f>
        <v>QUITO</v>
      </c>
      <c r="K983" s="20" t="str">
        <f>VLOOKUP(A983,'REPORTE'!$A$1:$AG$1961,33,0)</f>
        <v>COCHAPAMBA</v>
      </c>
      <c r="L983" s="20" t="str">
        <f>VLOOKUP(K983,PROVINCIAS!$F$1:$G$1171,2,0)</f>
        <v>RURAL</v>
      </c>
      <c r="M983" s="20">
        <v>1001141</v>
      </c>
      <c r="N983" s="20" t="s">
        <v>15374</v>
      </c>
      <c r="O983" s="20"/>
      <c r="P983" s="20">
        <v>3.88</v>
      </c>
      <c r="Q983" s="20" t="s">
        <v>11150</v>
      </c>
      <c r="R983" s="20" t="s">
        <v>11150</v>
      </c>
      <c r="S983" s="20" t="s">
        <v>11150</v>
      </c>
      <c r="T983" s="20" t="s">
        <v>14657</v>
      </c>
      <c r="U983" s="20" t="s">
        <v>11150</v>
      </c>
      <c r="V983" s="20" t="s">
        <v>12078</v>
      </c>
      <c r="W983" s="20">
        <v>41.55</v>
      </c>
    </row>
    <row r="984" spans="1:23" x14ac:dyDescent="0.45">
      <c r="A984" s="20">
        <v>1001070</v>
      </c>
      <c r="B984" s="20" t="s">
        <v>9431</v>
      </c>
      <c r="C984" s="20" t="s">
        <v>14198</v>
      </c>
      <c r="D984" s="20">
        <v>1706748512</v>
      </c>
      <c r="E984" s="20" t="str">
        <f>VLOOKUP(A984,'REPORTE'!$A$1:$AG$1961,5,0)</f>
        <v>ECUATORIANO(A)</v>
      </c>
      <c r="F984" s="20" t="str">
        <f>VLOOKUP(A984,'REPORTE'!$A$1:$AG$1961,18,0)</f>
        <v>F</v>
      </c>
      <c r="G984" s="20" t="str">
        <f>VLOOKUP(A984,'REPORTE'!$A$1:$AG$1961,6,0)</f>
        <v>NACIONAL</v>
      </c>
      <c r="H984" s="20" t="str">
        <f>VLOOKUP(A984,'REPORTE'!$A$1:$AG$1961,30,0)</f>
        <v>Ninguna</v>
      </c>
      <c r="I984" s="20" t="str">
        <f>VLOOKUP(A984,'REPORTE'!$A$1:$AG$1961,31,0)</f>
        <v>PICHINCHA</v>
      </c>
      <c r="J984" s="20" t="str">
        <f>VLOOKUP(A984,'REPORTE'!$A$1:$AG$1961,32,0)</f>
        <v>QUITO</v>
      </c>
      <c r="K984" s="20" t="str">
        <f>VLOOKUP(A984,'REPORTE'!$A$1:$AG$1961,33,0)</f>
        <v>COTOCOLLAO</v>
      </c>
      <c r="L984" s="20" t="str">
        <f>VLOOKUP(K984,PROVINCIAS!$F$1:$G$1171,2,0)</f>
        <v>URBANA</v>
      </c>
      <c r="M984" s="20">
        <v>1001142</v>
      </c>
      <c r="N984" s="20" t="s">
        <v>15374</v>
      </c>
      <c r="O984" s="20"/>
      <c r="P984" s="20">
        <v>1.01</v>
      </c>
      <c r="Q984" s="20" t="s">
        <v>11150</v>
      </c>
      <c r="R984" s="20" t="s">
        <v>11150</v>
      </c>
      <c r="S984" s="20" t="s">
        <v>11150</v>
      </c>
      <c r="T984" s="20" t="s">
        <v>11150</v>
      </c>
      <c r="U984" s="20" t="s">
        <v>11150</v>
      </c>
      <c r="V984" s="20" t="s">
        <v>11150</v>
      </c>
      <c r="W984" s="20">
        <v>1.01</v>
      </c>
    </row>
    <row r="985" spans="1:23" x14ac:dyDescent="0.45">
      <c r="A985" s="20">
        <v>1001071</v>
      </c>
      <c r="B985" s="20" t="s">
        <v>9431</v>
      </c>
      <c r="C985" s="20" t="s">
        <v>14199</v>
      </c>
      <c r="D985" s="20">
        <v>1720886777</v>
      </c>
      <c r="E985" s="20" t="str">
        <f>VLOOKUP(A985,'REPORTE'!$A$1:$AG$1961,5,0)</f>
        <v>ECUATORIANO(A) INDIGENA</v>
      </c>
      <c r="F985" s="20" t="str">
        <f>VLOOKUP(A985,'REPORTE'!$A$1:$AG$1961,18,0)</f>
        <v>F</v>
      </c>
      <c r="G985" s="20" t="str">
        <f>VLOOKUP(A985,'REPORTE'!$A$1:$AG$1961,6,0)</f>
        <v>NACIONAL</v>
      </c>
      <c r="H985" s="20" t="str">
        <f>VLOOKUP(A985,'REPORTE'!$A$1:$AG$1961,30,0)</f>
        <v>Primaria</v>
      </c>
      <c r="I985" s="20" t="str">
        <f>VLOOKUP(A985,'REPORTE'!$A$1:$AG$1961,31,0)</f>
        <v>COTOPAXI</v>
      </c>
      <c r="J985" s="20" t="str">
        <f>VLOOKUP(A985,'REPORTE'!$A$1:$AG$1961,32,0)</f>
        <v>LATACUNGA</v>
      </c>
      <c r="K985" s="20" t="str">
        <f>VLOOKUP(A985,'REPORTE'!$A$1:$AG$1961,33,0)</f>
        <v>LA MATRIZ</v>
      </c>
      <c r="L985" s="20" t="str">
        <f>VLOOKUP(K985,PROVINCIAS!$F$1:$G$1171,2,0)</f>
        <v>URBANA</v>
      </c>
      <c r="M985" s="20">
        <v>1001143</v>
      </c>
      <c r="N985" s="20" t="s">
        <v>15374</v>
      </c>
      <c r="O985" s="20"/>
      <c r="P985" s="20">
        <v>3</v>
      </c>
      <c r="Q985" s="20" t="s">
        <v>11150</v>
      </c>
      <c r="R985" s="20" t="s">
        <v>11150</v>
      </c>
      <c r="S985" s="20" t="s">
        <v>11150</v>
      </c>
      <c r="T985" s="20" t="s">
        <v>11150</v>
      </c>
      <c r="U985" s="20" t="s">
        <v>11150</v>
      </c>
      <c r="V985" s="20" t="s">
        <v>11150</v>
      </c>
      <c r="W985" s="20">
        <v>3</v>
      </c>
    </row>
    <row r="986" spans="1:23" x14ac:dyDescent="0.45">
      <c r="A986" s="20">
        <v>1001073</v>
      </c>
      <c r="B986" s="20" t="s">
        <v>9431</v>
      </c>
      <c r="C986" s="20" t="s">
        <v>14200</v>
      </c>
      <c r="D986" s="20">
        <v>1718492190</v>
      </c>
      <c r="E986" s="20" t="str">
        <f>VLOOKUP(A986,'REPORTE'!$A$1:$AG$1961,5,0)</f>
        <v>ECUATORIANO(A)</v>
      </c>
      <c r="F986" s="20" t="str">
        <f>VLOOKUP(A986,'REPORTE'!$A$1:$AG$1961,18,0)</f>
        <v>F</v>
      </c>
      <c r="G986" s="20" t="str">
        <f>VLOOKUP(A986,'REPORTE'!$A$1:$AG$1961,6,0)</f>
        <v>NACIONAL</v>
      </c>
      <c r="H986" s="20" t="str">
        <f>VLOOKUP(A986,'REPORTE'!$A$1:$AG$1961,30,0)</f>
        <v>Primaria</v>
      </c>
      <c r="I986" s="20" t="str">
        <f>VLOOKUP(A986,'REPORTE'!$A$1:$AG$1961,31,0)</f>
        <v>PICHINCHA</v>
      </c>
      <c r="J986" s="20" t="str">
        <f>VLOOKUP(A986,'REPORTE'!$A$1:$AG$1961,32,0)</f>
        <v>QUITO</v>
      </c>
      <c r="K986" s="20" t="str">
        <f>VLOOKUP(A986,'REPORTE'!$A$1:$AG$1961,33,0)</f>
        <v>NAYON</v>
      </c>
      <c r="L986" s="20" t="str">
        <f>VLOOKUP(K986,PROVINCIAS!$F$1:$G$1171,2,0)</f>
        <v>RURAL</v>
      </c>
      <c r="M986" s="20">
        <v>1001145</v>
      </c>
      <c r="N986" s="20" t="s">
        <v>15374</v>
      </c>
      <c r="O986" s="20"/>
      <c r="P986" s="20">
        <v>1.47</v>
      </c>
      <c r="Q986" s="20" t="s">
        <v>11150</v>
      </c>
      <c r="R986" s="20" t="s">
        <v>11150</v>
      </c>
      <c r="S986" s="20" t="s">
        <v>11150</v>
      </c>
      <c r="T986" s="20" t="s">
        <v>11150</v>
      </c>
      <c r="U986" s="20" t="s">
        <v>11150</v>
      </c>
      <c r="V986" s="20" t="s">
        <v>11150</v>
      </c>
      <c r="W986" s="20">
        <v>1.47</v>
      </c>
    </row>
    <row r="987" spans="1:23" x14ac:dyDescent="0.45">
      <c r="A987" s="20">
        <v>1001075</v>
      </c>
      <c r="B987" s="20" t="s">
        <v>9431</v>
      </c>
      <c r="C987" s="20" t="s">
        <v>14201</v>
      </c>
      <c r="D987" s="20">
        <v>1704974193</v>
      </c>
      <c r="E987" s="20" t="str">
        <f>VLOOKUP(A987,'REPORTE'!$A$1:$AG$1961,5,0)</f>
        <v>ECUATORIANO(A)</v>
      </c>
      <c r="F987" s="20" t="str">
        <f>VLOOKUP(A987,'REPORTE'!$A$1:$AG$1961,18,0)</f>
        <v>F</v>
      </c>
      <c r="G987" s="20" t="str">
        <f>VLOOKUP(A987,'REPORTE'!$A$1:$AG$1961,6,0)</f>
        <v>NACIONAL</v>
      </c>
      <c r="H987" s="20" t="str">
        <f>VLOOKUP(A987,'REPORTE'!$A$1:$AG$1961,30,0)</f>
        <v>Formación Técnica (Intermedia)</v>
      </c>
      <c r="I987" s="20" t="str">
        <f>VLOOKUP(A987,'REPORTE'!$A$1:$AG$1961,31,0)</f>
        <v>PICHINCHA</v>
      </c>
      <c r="J987" s="20" t="str">
        <f>VLOOKUP(A987,'REPORTE'!$A$1:$AG$1961,32,0)</f>
        <v>QUITO</v>
      </c>
      <c r="K987" s="20" t="str">
        <f>VLOOKUP(A987,'REPORTE'!$A$1:$AG$1961,33,0)</f>
        <v>LA CONCEPCION</v>
      </c>
      <c r="L987" s="20" t="str">
        <f>VLOOKUP(K987,PROVINCIAS!$F$1:$G$1171,2,0)</f>
        <v>URBANA</v>
      </c>
      <c r="M987" s="20">
        <v>1001147</v>
      </c>
      <c r="N987" s="20" t="s">
        <v>15374</v>
      </c>
      <c r="O987" s="20"/>
      <c r="P987" s="20">
        <v>3</v>
      </c>
      <c r="Q987" s="20" t="s">
        <v>11150</v>
      </c>
      <c r="R987" s="20" t="s">
        <v>11150</v>
      </c>
      <c r="S987" s="20" t="s">
        <v>11150</v>
      </c>
      <c r="T987" s="20" t="s">
        <v>11150</v>
      </c>
      <c r="U987" s="20" t="s">
        <v>11150</v>
      </c>
      <c r="V987" s="20" t="s">
        <v>11150</v>
      </c>
      <c r="W987" s="20">
        <v>3</v>
      </c>
    </row>
    <row r="988" spans="1:23" x14ac:dyDescent="0.45">
      <c r="A988" s="20">
        <v>1001076</v>
      </c>
      <c r="B988" s="20" t="s">
        <v>9431</v>
      </c>
      <c r="C988" s="20" t="s">
        <v>14202</v>
      </c>
      <c r="D988" s="20">
        <v>1001982022</v>
      </c>
      <c r="E988" s="20" t="str">
        <f>VLOOKUP(A988,'REPORTE'!$A$1:$AG$1961,5,0)</f>
        <v>ECUATORIANO(A) INDIGENA</v>
      </c>
      <c r="F988" s="20" t="str">
        <f>VLOOKUP(A988,'REPORTE'!$A$1:$AG$1961,18,0)</f>
        <v>F</v>
      </c>
      <c r="G988" s="20" t="str">
        <f>VLOOKUP(A988,'REPORTE'!$A$1:$AG$1961,6,0)</f>
        <v>NACIONAL</v>
      </c>
      <c r="H988" s="20" t="str">
        <f>VLOOKUP(A988,'REPORTE'!$A$1:$AG$1961,30,0)</f>
        <v>Primaria</v>
      </c>
      <c r="I988" s="20" t="str">
        <f>VLOOKUP(A988,'REPORTE'!$A$1:$AG$1961,31,0)</f>
        <v>IMBABURA</v>
      </c>
      <c r="J988" s="20" t="str">
        <f>VLOOKUP(A988,'REPORTE'!$A$1:$AG$1961,32,0)</f>
        <v>COTACACHI</v>
      </c>
      <c r="K988" s="20" t="str">
        <f>VLOOKUP(A988,'REPORTE'!$A$1:$AG$1961,33,0)</f>
        <v>SAGRARIO</v>
      </c>
      <c r="L988" s="20" t="str">
        <f>VLOOKUP(K988,PROVINCIAS!$F$1:$G$1171,2,0)</f>
        <v>URBANA</v>
      </c>
      <c r="M988" s="20">
        <v>1001148</v>
      </c>
      <c r="N988" s="20" t="s">
        <v>15374</v>
      </c>
      <c r="O988" s="20"/>
      <c r="P988" s="20">
        <v>3</v>
      </c>
      <c r="Q988" s="20" t="s">
        <v>11150</v>
      </c>
      <c r="R988" s="20" t="s">
        <v>11150</v>
      </c>
      <c r="S988" s="20" t="s">
        <v>11150</v>
      </c>
      <c r="T988" s="20" t="s">
        <v>11150</v>
      </c>
      <c r="U988" s="20" t="s">
        <v>11150</v>
      </c>
      <c r="V988" s="20" t="s">
        <v>11150</v>
      </c>
      <c r="W988" s="20">
        <v>3</v>
      </c>
    </row>
    <row r="989" spans="1:23" x14ac:dyDescent="0.45">
      <c r="A989" s="20">
        <v>1001077</v>
      </c>
      <c r="B989" s="20" t="s">
        <v>9431</v>
      </c>
      <c r="C989" s="20" t="s">
        <v>14203</v>
      </c>
      <c r="D989" s="20">
        <v>1725254468</v>
      </c>
      <c r="E989" s="20" t="str">
        <f>VLOOKUP(A989,'REPORTE'!$A$1:$AG$1961,5,0)</f>
        <v>ECUATORIANO(A) INDIGENA</v>
      </c>
      <c r="F989" s="20" t="str">
        <f>VLOOKUP(A989,'REPORTE'!$A$1:$AG$1961,18,0)</f>
        <v>M</v>
      </c>
      <c r="G989" s="20" t="str">
        <f>VLOOKUP(A989,'REPORTE'!$A$1:$AG$1961,6,0)</f>
        <v>NACIONAL</v>
      </c>
      <c r="H989" s="20" t="str">
        <f>VLOOKUP(A989,'REPORTE'!$A$1:$AG$1961,30,0)</f>
        <v>Secundaria</v>
      </c>
      <c r="I989" s="20" t="str">
        <f>VLOOKUP(A989,'REPORTE'!$A$1:$AG$1961,31,0)</f>
        <v>PICHINCHA</v>
      </c>
      <c r="J989" s="20" t="str">
        <f>VLOOKUP(A989,'REPORTE'!$A$1:$AG$1961,32,0)</f>
        <v>QUITO</v>
      </c>
      <c r="K989" s="20" t="str">
        <f>VLOOKUP(A989,'REPORTE'!$A$1:$AG$1961,33,0)</f>
        <v>CONDADO</v>
      </c>
      <c r="L989" s="20" t="str">
        <f>VLOOKUP(K989,PROVINCIAS!$F$1:$G$1171,2,0)</f>
        <v>URBANA</v>
      </c>
      <c r="M989" s="20">
        <v>1001149</v>
      </c>
      <c r="N989" s="20" t="s">
        <v>15374</v>
      </c>
      <c r="O989" s="20"/>
      <c r="P989" s="20">
        <v>98.33</v>
      </c>
      <c r="Q989" s="20" t="s">
        <v>11150</v>
      </c>
      <c r="R989" s="20" t="s">
        <v>11150</v>
      </c>
      <c r="S989" s="20" t="s">
        <v>11150</v>
      </c>
      <c r="T989" s="20" t="s">
        <v>11150</v>
      </c>
      <c r="U989" s="20" t="s">
        <v>11150</v>
      </c>
      <c r="V989" s="20" t="s">
        <v>11150</v>
      </c>
      <c r="W989" s="20">
        <v>98.33</v>
      </c>
    </row>
    <row r="990" spans="1:23" x14ac:dyDescent="0.45">
      <c r="A990" s="20">
        <v>1001078</v>
      </c>
      <c r="B990" s="20" t="s">
        <v>9431</v>
      </c>
      <c r="C990" s="20" t="s">
        <v>9817</v>
      </c>
      <c r="D990" s="20">
        <v>605307305</v>
      </c>
      <c r="E990" s="20" t="str">
        <f>VLOOKUP(A990,'REPORTE'!$A$1:$AG$1961,5,0)</f>
        <v>ECUATORIANO(A) INDIGENA</v>
      </c>
      <c r="F990" s="20" t="str">
        <f>VLOOKUP(A990,'REPORTE'!$A$1:$AG$1961,18,0)</f>
        <v>M</v>
      </c>
      <c r="G990" s="20" t="str">
        <f>VLOOKUP(A990,'REPORTE'!$A$1:$AG$1961,6,0)</f>
        <v>NACIONAL</v>
      </c>
      <c r="H990" s="20" t="str">
        <f>VLOOKUP(A990,'REPORTE'!$A$1:$AG$1961,30,0)</f>
        <v>Secundaria</v>
      </c>
      <c r="I990" s="20" t="str">
        <f>VLOOKUP(A990,'REPORTE'!$A$1:$AG$1961,31,0)</f>
        <v>CHIMBORAZO</v>
      </c>
      <c r="J990" s="20" t="str">
        <f>VLOOKUP(A990,'REPORTE'!$A$1:$AG$1961,32,0)</f>
        <v>GUAMOTE</v>
      </c>
      <c r="K990" s="20" t="str">
        <f>VLOOKUP(A990,'REPORTE'!$A$1:$AG$1961,33,0)</f>
        <v>PALMIRA</v>
      </c>
      <c r="L990" s="20" t="str">
        <f>VLOOKUP(K990,PROVINCIAS!$F$1:$G$1171,2,0)</f>
        <v>RURAL</v>
      </c>
      <c r="M990" s="20">
        <v>1001150</v>
      </c>
      <c r="N990" s="20" t="s">
        <v>15374</v>
      </c>
      <c r="O990" s="20"/>
      <c r="P990" s="20">
        <v>3.97</v>
      </c>
      <c r="Q990" s="20" t="s">
        <v>11150</v>
      </c>
      <c r="R990" s="20" t="s">
        <v>11150</v>
      </c>
      <c r="S990" s="20" t="s">
        <v>11150</v>
      </c>
      <c r="T990" s="20" t="s">
        <v>11150</v>
      </c>
      <c r="U990" s="20" t="s">
        <v>11150</v>
      </c>
      <c r="V990" s="20" t="s">
        <v>11150</v>
      </c>
      <c r="W990" s="20">
        <v>3.97</v>
      </c>
    </row>
    <row r="991" spans="1:23" x14ac:dyDescent="0.45">
      <c r="A991" s="20">
        <v>1001080</v>
      </c>
      <c r="B991" s="20" t="s">
        <v>9431</v>
      </c>
      <c r="C991" s="20" t="s">
        <v>10047</v>
      </c>
      <c r="D991" s="20">
        <v>502995426</v>
      </c>
      <c r="E991" s="20" t="str">
        <f>VLOOKUP(A991,'REPORTE'!$A$1:$AG$1961,5,0)</f>
        <v>ECUATORIANO(A) INDIGENA</v>
      </c>
      <c r="F991" s="20" t="str">
        <f>VLOOKUP(A991,'REPORTE'!$A$1:$AG$1961,18,0)</f>
        <v>M</v>
      </c>
      <c r="G991" s="20" t="str">
        <f>VLOOKUP(A991,'REPORTE'!$A$1:$AG$1961,6,0)</f>
        <v>NACIONAL</v>
      </c>
      <c r="H991" s="20" t="str">
        <f>VLOOKUP(A991,'REPORTE'!$A$1:$AG$1961,30,0)</f>
        <v>Primaria</v>
      </c>
      <c r="I991" s="20" t="str">
        <f>VLOOKUP(A991,'REPORTE'!$A$1:$AG$1961,31,0)</f>
        <v>CHIMBORAZO</v>
      </c>
      <c r="J991" s="20" t="str">
        <f>VLOOKUP(A991,'REPORTE'!$A$1:$AG$1961,32,0)</f>
        <v>RIOBAMBA</v>
      </c>
      <c r="K991" s="20" t="str">
        <f>VLOOKUP(A991,'REPORTE'!$A$1:$AG$1961,33,0)</f>
        <v>CACHA (CAB EN MACHANGARA)</v>
      </c>
      <c r="L991" s="20" t="str">
        <f>VLOOKUP(K991,PROVINCIAS!$F$1:$G$1171,2,0)</f>
        <v>RURAL</v>
      </c>
      <c r="M991" s="20">
        <v>1001151</v>
      </c>
      <c r="N991" s="20" t="s">
        <v>15374</v>
      </c>
      <c r="O991" s="20"/>
      <c r="P991" s="20">
        <v>0</v>
      </c>
      <c r="Q991" s="20" t="s">
        <v>11150</v>
      </c>
      <c r="R991" s="20" t="s">
        <v>11150</v>
      </c>
      <c r="S991" s="20" t="s">
        <v>11150</v>
      </c>
      <c r="T991" s="20" t="s">
        <v>11150</v>
      </c>
      <c r="U991" s="20" t="s">
        <v>11150</v>
      </c>
      <c r="V991" s="20" t="s">
        <v>11150</v>
      </c>
      <c r="W991" s="20">
        <v>0</v>
      </c>
    </row>
    <row r="992" spans="1:23" x14ac:dyDescent="0.45">
      <c r="A992" s="20">
        <v>1001079</v>
      </c>
      <c r="B992" s="20" t="s">
        <v>9431</v>
      </c>
      <c r="C992" s="20" t="s">
        <v>14204</v>
      </c>
      <c r="D992" s="20">
        <v>1717542581001</v>
      </c>
      <c r="E992" s="20" t="str">
        <f>VLOOKUP(A992,'REPORTE'!$A$1:$AG$1961,5,0)</f>
        <v>ECUATORIANO(A) INDIGENA</v>
      </c>
      <c r="F992" s="20" t="str">
        <f>VLOOKUP(A992,'REPORTE'!$A$1:$AG$1961,18,0)</f>
        <v>M</v>
      </c>
      <c r="G992" s="20" t="str">
        <f>VLOOKUP(A992,'REPORTE'!$A$1:$AG$1961,6,0)</f>
        <v>NACIONAL</v>
      </c>
      <c r="H992" s="20" t="str">
        <f>VLOOKUP(A992,'REPORTE'!$A$1:$AG$1961,30,0)</f>
        <v>Ninguna</v>
      </c>
      <c r="I992" s="20" t="str">
        <f>VLOOKUP(A992,'REPORTE'!$A$1:$AG$1961,31,0)</f>
        <v>CHIMBORAZO</v>
      </c>
      <c r="J992" s="20" t="str">
        <f>VLOOKUP(A992,'REPORTE'!$A$1:$AG$1961,32,0)</f>
        <v>RIOBAMBA</v>
      </c>
      <c r="K992" s="20" t="str">
        <f>VLOOKUP(A992,'REPORTE'!$A$1:$AG$1961,33,0)</f>
        <v>LIZARZABURU</v>
      </c>
      <c r="L992" s="20" t="str">
        <f>VLOOKUP(K992,PROVINCIAS!$F$1:$G$1171,2,0)</f>
        <v>URBANA</v>
      </c>
      <c r="M992" s="20">
        <v>1001152</v>
      </c>
      <c r="N992" s="20" t="s">
        <v>15374</v>
      </c>
      <c r="O992" s="20"/>
      <c r="P992" s="20">
        <v>125.2</v>
      </c>
      <c r="Q992" s="20" t="s">
        <v>11150</v>
      </c>
      <c r="R992" s="20" t="s">
        <v>11150</v>
      </c>
      <c r="S992" s="20" t="s">
        <v>11150</v>
      </c>
      <c r="T992" s="20" t="s">
        <v>11150</v>
      </c>
      <c r="U992" s="20" t="s">
        <v>11150</v>
      </c>
      <c r="V992" s="20" t="s">
        <v>12078</v>
      </c>
      <c r="W992" s="20">
        <v>125.2</v>
      </c>
    </row>
    <row r="993" spans="1:23" x14ac:dyDescent="0.45">
      <c r="A993" s="20">
        <v>1001081</v>
      </c>
      <c r="B993" s="20" t="s">
        <v>9431</v>
      </c>
      <c r="C993" s="20" t="s">
        <v>9698</v>
      </c>
      <c r="D993" s="20">
        <v>606178374</v>
      </c>
      <c r="E993" s="20" t="str">
        <f>VLOOKUP(A993,'REPORTE'!$A$1:$AG$1961,5,0)</f>
        <v>ECUATORIANO(A) INDIGENA</v>
      </c>
      <c r="F993" s="20" t="str">
        <f>VLOOKUP(A993,'REPORTE'!$A$1:$AG$1961,18,0)</f>
        <v>M</v>
      </c>
      <c r="G993" s="20" t="str">
        <f>VLOOKUP(A993,'REPORTE'!$A$1:$AG$1961,6,0)</f>
        <v>NACIONAL</v>
      </c>
      <c r="H993" s="20" t="str">
        <f>VLOOKUP(A993,'REPORTE'!$A$1:$AG$1961,30,0)</f>
        <v>Secundaria</v>
      </c>
      <c r="I993" s="20" t="str">
        <f>VLOOKUP(A993,'REPORTE'!$A$1:$AG$1961,31,0)</f>
        <v>CHIMBORAZO</v>
      </c>
      <c r="J993" s="20" t="str">
        <f>VLOOKUP(A993,'REPORTE'!$A$1:$AG$1961,32,0)</f>
        <v>RIOBAMBA</v>
      </c>
      <c r="K993" s="20" t="str">
        <f>VLOOKUP(A993,'REPORTE'!$A$1:$AG$1961,33,0)</f>
        <v>VELOZ</v>
      </c>
      <c r="L993" s="20" t="str">
        <f>VLOOKUP(K993,PROVINCIAS!$F$1:$G$1171,2,0)</f>
        <v>URBANA</v>
      </c>
      <c r="M993" s="20">
        <v>1001153</v>
      </c>
      <c r="N993" s="20" t="s">
        <v>15374</v>
      </c>
      <c r="O993" s="20"/>
      <c r="P993" s="20">
        <v>0.08</v>
      </c>
      <c r="Q993" s="20" t="s">
        <v>11150</v>
      </c>
      <c r="R993" s="20" t="s">
        <v>11150</v>
      </c>
      <c r="S993" s="20" t="s">
        <v>11150</v>
      </c>
      <c r="T993" s="20" t="s">
        <v>13703</v>
      </c>
      <c r="U993" s="20" t="s">
        <v>11150</v>
      </c>
      <c r="V993" s="20" t="s">
        <v>11150</v>
      </c>
      <c r="W993" s="20">
        <v>200.08</v>
      </c>
    </row>
    <row r="994" spans="1:23" x14ac:dyDescent="0.45">
      <c r="A994" s="20">
        <v>1001082</v>
      </c>
      <c r="B994" s="20" t="s">
        <v>9431</v>
      </c>
      <c r="C994" s="20" t="s">
        <v>9696</v>
      </c>
      <c r="D994" s="20">
        <v>202639241</v>
      </c>
      <c r="E994" s="20" t="str">
        <f>VLOOKUP(A994,'REPORTE'!$A$1:$AG$1961,5,0)</f>
        <v>ECUATORIANO(A) INDIGENA</v>
      </c>
      <c r="F994" s="20" t="str">
        <f>VLOOKUP(A994,'REPORTE'!$A$1:$AG$1961,18,0)</f>
        <v>F</v>
      </c>
      <c r="G994" s="20" t="str">
        <f>VLOOKUP(A994,'REPORTE'!$A$1:$AG$1961,6,0)</f>
        <v>NACIONAL</v>
      </c>
      <c r="H994" s="20" t="str">
        <f>VLOOKUP(A994,'REPORTE'!$A$1:$AG$1961,30,0)</f>
        <v>Primaria</v>
      </c>
      <c r="I994" s="20" t="str">
        <f>VLOOKUP(A994,'REPORTE'!$A$1:$AG$1961,31,0)</f>
        <v>BOLIVAR</v>
      </c>
      <c r="J994" s="20" t="str">
        <f>VLOOKUP(A994,'REPORTE'!$A$1:$AG$1961,32,0)</f>
        <v>GUARANDA</v>
      </c>
      <c r="K994" s="20" t="str">
        <f>VLOOKUP(A994,'REPORTE'!$A$1:$AG$1961,33,0)</f>
        <v>SAN SIMON (YACOTO)</v>
      </c>
      <c r="L994" s="20" t="str">
        <f>VLOOKUP(K994,PROVINCIAS!$F$1:$G$1171,2,0)</f>
        <v>RURAL</v>
      </c>
      <c r="M994" s="20">
        <v>1001154</v>
      </c>
      <c r="N994" s="20" t="s">
        <v>15374</v>
      </c>
      <c r="O994" s="20"/>
      <c r="P994" s="20">
        <v>8.67</v>
      </c>
      <c r="Q994" s="20" t="s">
        <v>11150</v>
      </c>
      <c r="R994" s="20" t="s">
        <v>11150</v>
      </c>
      <c r="S994" s="20" t="s">
        <v>11150</v>
      </c>
      <c r="T994" s="20" t="s">
        <v>14387</v>
      </c>
      <c r="U994" s="20" t="s">
        <v>11150</v>
      </c>
      <c r="V994" s="20" t="s">
        <v>12078</v>
      </c>
      <c r="W994" s="20">
        <v>158.66999999999999</v>
      </c>
    </row>
    <row r="995" spans="1:23" x14ac:dyDescent="0.45">
      <c r="A995" s="20">
        <v>1001083</v>
      </c>
      <c r="B995" s="20" t="s">
        <v>9431</v>
      </c>
      <c r="C995" s="20" t="s">
        <v>9690</v>
      </c>
      <c r="D995" s="20">
        <v>1726725615</v>
      </c>
      <c r="E995" s="20" t="str">
        <f>VLOOKUP(A995,'REPORTE'!$A$1:$AG$1961,5,0)</f>
        <v>ECUATORIANO(A)</v>
      </c>
      <c r="F995" s="20" t="str">
        <f>VLOOKUP(A995,'REPORTE'!$A$1:$AG$1961,18,0)</f>
        <v>F</v>
      </c>
      <c r="G995" s="20" t="str">
        <f>VLOOKUP(A995,'REPORTE'!$A$1:$AG$1961,6,0)</f>
        <v>NACIONAL</v>
      </c>
      <c r="H995" s="20" t="str">
        <f>VLOOKUP(A995,'REPORTE'!$A$1:$AG$1961,30,0)</f>
        <v>Primaria</v>
      </c>
      <c r="I995" s="20" t="str">
        <f>VLOOKUP(A995,'REPORTE'!$A$1:$AG$1961,31,0)</f>
        <v>PICHINCHA</v>
      </c>
      <c r="J995" s="20" t="str">
        <f>VLOOKUP(A995,'REPORTE'!$A$1:$AG$1961,32,0)</f>
        <v>QUITO</v>
      </c>
      <c r="K995" s="20" t="str">
        <f>VLOOKUP(A995,'REPORTE'!$A$1:$AG$1961,33,0)</f>
        <v>SAN ROQUE</v>
      </c>
      <c r="L995" s="20" t="str">
        <f>VLOOKUP(K995,PROVINCIAS!$F$1:$G$1171,2,0)</f>
        <v>RURAL</v>
      </c>
      <c r="M995" s="20">
        <v>1001155</v>
      </c>
      <c r="N995" s="20" t="s">
        <v>15374</v>
      </c>
      <c r="O995" s="20"/>
      <c r="P995" s="20">
        <v>11.99</v>
      </c>
      <c r="Q995" s="20" t="s">
        <v>11150</v>
      </c>
      <c r="R995" s="20" t="s">
        <v>11150</v>
      </c>
      <c r="S995" s="20" t="s">
        <v>11150</v>
      </c>
      <c r="T995" s="20" t="s">
        <v>12025</v>
      </c>
      <c r="U995" s="20" t="s">
        <v>11150</v>
      </c>
      <c r="V995" s="20" t="s">
        <v>11150</v>
      </c>
      <c r="W995" s="20">
        <v>111.99</v>
      </c>
    </row>
    <row r="996" spans="1:23" x14ac:dyDescent="0.45">
      <c r="A996" s="20">
        <v>1001084</v>
      </c>
      <c r="B996" s="20" t="s">
        <v>9431</v>
      </c>
      <c r="C996" s="20" t="s">
        <v>10256</v>
      </c>
      <c r="D996" s="20">
        <v>1724646276</v>
      </c>
      <c r="E996" s="20" t="str">
        <f>VLOOKUP(A996,'REPORTE'!$A$1:$AG$1961,5,0)</f>
        <v>ECUATORIANO(A) INDIGENA</v>
      </c>
      <c r="F996" s="20" t="str">
        <f>VLOOKUP(A996,'REPORTE'!$A$1:$AG$1961,18,0)</f>
        <v>F</v>
      </c>
      <c r="G996" s="20" t="str">
        <f>VLOOKUP(A996,'REPORTE'!$A$1:$AG$1961,6,0)</f>
        <v>NACIONAL</v>
      </c>
      <c r="H996" s="20" t="str">
        <f>VLOOKUP(A996,'REPORTE'!$A$1:$AG$1961,30,0)</f>
        <v>Primaria</v>
      </c>
      <c r="I996" s="20" t="str">
        <f>VLOOKUP(A996,'REPORTE'!$A$1:$AG$1961,31,0)</f>
        <v>PICHINCHA</v>
      </c>
      <c r="J996" s="20" t="str">
        <f>VLOOKUP(A996,'REPORTE'!$A$1:$AG$1961,32,0)</f>
        <v>QUITO</v>
      </c>
      <c r="K996" s="20" t="str">
        <f>VLOOKUP(A996,'REPORTE'!$A$1:$AG$1961,33,0)</f>
        <v>COTOCOLLAO</v>
      </c>
      <c r="L996" s="20" t="str">
        <f>VLOOKUP(K996,PROVINCIAS!$F$1:$G$1171,2,0)</f>
        <v>URBANA</v>
      </c>
      <c r="M996" s="20">
        <v>1001156</v>
      </c>
      <c r="N996" s="20" t="s">
        <v>15374</v>
      </c>
      <c r="O996" s="20"/>
      <c r="P996" s="20">
        <v>0.04</v>
      </c>
      <c r="Q996" s="20" t="s">
        <v>11150</v>
      </c>
      <c r="R996" s="20" t="s">
        <v>11150</v>
      </c>
      <c r="S996" s="20" t="s">
        <v>11150</v>
      </c>
      <c r="T996" s="20" t="s">
        <v>14658</v>
      </c>
      <c r="U996" s="20" t="s">
        <v>11150</v>
      </c>
      <c r="V996" s="20" t="s">
        <v>11150</v>
      </c>
      <c r="W996" s="20">
        <v>97.97</v>
      </c>
    </row>
    <row r="997" spans="1:23" x14ac:dyDescent="0.45">
      <c r="A997" s="20">
        <v>1001085</v>
      </c>
      <c r="B997" s="20" t="s">
        <v>9431</v>
      </c>
      <c r="C997" s="20" t="s">
        <v>9923</v>
      </c>
      <c r="D997" s="20">
        <v>602947210</v>
      </c>
      <c r="E997" s="20" t="str">
        <f>VLOOKUP(A997,'REPORTE'!$A$1:$AG$1961,5,0)</f>
        <v>ECUATORIANO(A)</v>
      </c>
      <c r="F997" s="20" t="str">
        <f>VLOOKUP(A997,'REPORTE'!$A$1:$AG$1961,18,0)</f>
        <v>F</v>
      </c>
      <c r="G997" s="20" t="str">
        <f>VLOOKUP(A997,'REPORTE'!$A$1:$AG$1961,6,0)</f>
        <v>NACIONAL</v>
      </c>
      <c r="H997" s="20" t="str">
        <f>VLOOKUP(A997,'REPORTE'!$A$1:$AG$1961,30,0)</f>
        <v>Primaria</v>
      </c>
      <c r="I997" s="20" t="str">
        <f>VLOOKUP(A997,'REPORTE'!$A$1:$AG$1961,31,0)</f>
        <v>CHIMBORAZO</v>
      </c>
      <c r="J997" s="20" t="str">
        <f>VLOOKUP(A997,'REPORTE'!$A$1:$AG$1961,32,0)</f>
        <v>RIOBAMBA</v>
      </c>
      <c r="K997" s="20" t="str">
        <f>VLOOKUP(A997,'REPORTE'!$A$1:$AG$1961,33,0)</f>
        <v>YARUQUIES</v>
      </c>
      <c r="L997" s="20" t="str">
        <f>VLOOKUP(K997,PROVINCIAS!$F$1:$G$1171,2,0)</f>
        <v>URBANA</v>
      </c>
      <c r="M997" s="20">
        <v>1001157</v>
      </c>
      <c r="N997" s="20" t="s">
        <v>15374</v>
      </c>
      <c r="O997" s="20"/>
      <c r="P997" s="20">
        <v>9.23</v>
      </c>
      <c r="Q997" s="20" t="s">
        <v>11150</v>
      </c>
      <c r="R997" s="20" t="s">
        <v>11150</v>
      </c>
      <c r="S997" s="20" t="s">
        <v>11150</v>
      </c>
      <c r="T997" s="20" t="s">
        <v>13703</v>
      </c>
      <c r="U997" s="20" t="s">
        <v>11150</v>
      </c>
      <c r="V997" s="20" t="s">
        <v>11150</v>
      </c>
      <c r="W997" s="20">
        <v>209.23</v>
      </c>
    </row>
    <row r="998" spans="1:23" x14ac:dyDescent="0.45">
      <c r="A998" s="20">
        <v>1001088</v>
      </c>
      <c r="B998" s="20" t="s">
        <v>9431</v>
      </c>
      <c r="C998" s="20" t="s">
        <v>9981</v>
      </c>
      <c r="D998" s="20">
        <v>603637794</v>
      </c>
      <c r="E998" s="20" t="str">
        <f>VLOOKUP(A998,'REPORTE'!$A$1:$AG$1961,5,0)</f>
        <v>ECUATORIANO(A) INDIGENA</v>
      </c>
      <c r="F998" s="20" t="str">
        <f>VLOOKUP(A998,'REPORTE'!$A$1:$AG$1961,18,0)</f>
        <v>M</v>
      </c>
      <c r="G998" s="20" t="str">
        <f>VLOOKUP(A998,'REPORTE'!$A$1:$AG$1961,6,0)</f>
        <v>NACIONAL</v>
      </c>
      <c r="H998" s="20" t="str">
        <f>VLOOKUP(A998,'REPORTE'!$A$1:$AG$1961,30,0)</f>
        <v>Secundaria</v>
      </c>
      <c r="I998" s="20" t="str">
        <f>VLOOKUP(A998,'REPORTE'!$A$1:$AG$1961,31,0)</f>
        <v>CHIMBORAZO</v>
      </c>
      <c r="J998" s="20" t="str">
        <f>VLOOKUP(A998,'REPORTE'!$A$1:$AG$1961,32,0)</f>
        <v>COLTA</v>
      </c>
      <c r="K998" s="20" t="str">
        <f>VLOOKUP(A998,'REPORTE'!$A$1:$AG$1961,33,0)</f>
        <v>COLUMBE</v>
      </c>
      <c r="L998" s="20" t="str">
        <f>VLOOKUP(K998,PROVINCIAS!$F$1:$G$1171,2,0)</f>
        <v>RURAL</v>
      </c>
      <c r="M998" s="20">
        <v>1001159</v>
      </c>
      <c r="N998" s="20" t="s">
        <v>15374</v>
      </c>
      <c r="O998" s="20"/>
      <c r="P998" s="20">
        <v>7.0000000000000007E-2</v>
      </c>
      <c r="Q998" s="20" t="s">
        <v>11150</v>
      </c>
      <c r="R998" s="20" t="s">
        <v>11150</v>
      </c>
      <c r="S998" s="20" t="s">
        <v>11150</v>
      </c>
      <c r="T998" s="20" t="s">
        <v>13703</v>
      </c>
      <c r="U998" s="20" t="s">
        <v>11150</v>
      </c>
      <c r="V998" s="20" t="s">
        <v>11150</v>
      </c>
      <c r="W998" s="20">
        <v>200.07</v>
      </c>
    </row>
    <row r="999" spans="1:23" x14ac:dyDescent="0.45">
      <c r="A999" s="20">
        <v>1001089</v>
      </c>
      <c r="B999" s="20" t="s">
        <v>9431</v>
      </c>
      <c r="C999" s="20" t="s">
        <v>10286</v>
      </c>
      <c r="D999" s="20">
        <v>602725905</v>
      </c>
      <c r="E999" s="20" t="str">
        <f>VLOOKUP(A999,'REPORTE'!$A$1:$AG$1961,5,0)</f>
        <v>ECUATORIANO(A) INDIGENA</v>
      </c>
      <c r="F999" s="20" t="str">
        <f>VLOOKUP(A999,'REPORTE'!$A$1:$AG$1961,18,0)</f>
        <v>F</v>
      </c>
      <c r="G999" s="20" t="str">
        <f>VLOOKUP(A999,'REPORTE'!$A$1:$AG$1961,6,0)</f>
        <v>NACIONAL</v>
      </c>
      <c r="H999" s="20" t="str">
        <f>VLOOKUP(A999,'REPORTE'!$A$1:$AG$1961,30,0)</f>
        <v>Primaria</v>
      </c>
      <c r="I999" s="20" t="str">
        <f>VLOOKUP(A999,'REPORTE'!$A$1:$AG$1961,31,0)</f>
        <v>CHIMBORAZO</v>
      </c>
      <c r="J999" s="20" t="str">
        <f>VLOOKUP(A999,'REPORTE'!$A$1:$AG$1961,32,0)</f>
        <v>RIOBAMBA</v>
      </c>
      <c r="K999" s="20" t="str">
        <f>VLOOKUP(A999,'REPORTE'!$A$1:$AG$1961,33,0)</f>
        <v>YARUQUIES</v>
      </c>
      <c r="L999" s="20" t="str">
        <f>VLOOKUP(K999,PROVINCIAS!$F$1:$G$1171,2,0)</f>
        <v>URBANA</v>
      </c>
      <c r="M999" s="20">
        <v>1001160</v>
      </c>
      <c r="N999" s="20" t="s">
        <v>15374</v>
      </c>
      <c r="O999" s="20"/>
      <c r="P999" s="20">
        <v>41.09</v>
      </c>
      <c r="Q999" s="20" t="s">
        <v>11150</v>
      </c>
      <c r="R999" s="20" t="s">
        <v>11150</v>
      </c>
      <c r="S999" s="20" t="s">
        <v>11150</v>
      </c>
      <c r="T999" s="20" t="s">
        <v>11150</v>
      </c>
      <c r="U999" s="20" t="s">
        <v>11150</v>
      </c>
      <c r="V999" s="20" t="s">
        <v>11150</v>
      </c>
      <c r="W999" s="20">
        <v>41.09</v>
      </c>
    </row>
    <row r="1000" spans="1:23" x14ac:dyDescent="0.45">
      <c r="A1000" s="20">
        <v>1001087</v>
      </c>
      <c r="B1000" s="20" t="s">
        <v>9431</v>
      </c>
      <c r="C1000" s="20" t="s">
        <v>14205</v>
      </c>
      <c r="D1000" s="20">
        <v>401920046</v>
      </c>
      <c r="E1000" s="20" t="str">
        <f>VLOOKUP(A1000,'REPORTE'!$A$1:$AG$1961,5,0)</f>
        <v>ECUATORIANO(A) INDIGENA</v>
      </c>
      <c r="F1000" s="20" t="str">
        <f>VLOOKUP(A1000,'REPORTE'!$A$1:$AG$1961,18,0)</f>
        <v>F</v>
      </c>
      <c r="G1000" s="20" t="str">
        <f>VLOOKUP(A1000,'REPORTE'!$A$1:$AG$1961,6,0)</f>
        <v>NACIONAL</v>
      </c>
      <c r="H1000" s="20" t="str">
        <f>VLOOKUP(A1000,'REPORTE'!$A$1:$AG$1961,30,0)</f>
        <v>Secundaria</v>
      </c>
      <c r="I1000" s="20" t="str">
        <f>VLOOKUP(A1000,'REPORTE'!$A$1:$AG$1961,31,0)</f>
        <v>CARCHI</v>
      </c>
      <c r="J1000" s="20" t="str">
        <f>VLOOKUP(A1000,'REPORTE'!$A$1:$AG$1961,32,0)</f>
        <v>MONTUFAR</v>
      </c>
      <c r="K1000" s="20" t="str">
        <f>VLOOKUP(A1000,'REPORTE'!$A$1:$AG$1961,33,0)</f>
        <v>GONZALEZ SUAREZ</v>
      </c>
      <c r="L1000" s="20" t="str">
        <f>VLOOKUP(K1000,PROVINCIAS!$F$1:$G$1171,2,0)</f>
        <v>URBANA</v>
      </c>
      <c r="M1000" s="20">
        <v>1001161</v>
      </c>
      <c r="N1000" s="20" t="s">
        <v>15374</v>
      </c>
      <c r="O1000" s="20"/>
      <c r="P1000" s="20">
        <v>3.01</v>
      </c>
      <c r="Q1000" s="20" t="s">
        <v>11150</v>
      </c>
      <c r="R1000" s="20" t="s">
        <v>11150</v>
      </c>
      <c r="S1000" s="20" t="s">
        <v>11150</v>
      </c>
      <c r="T1000" s="20" t="s">
        <v>11150</v>
      </c>
      <c r="U1000" s="20" t="s">
        <v>11150</v>
      </c>
      <c r="V1000" s="20" t="s">
        <v>11150</v>
      </c>
      <c r="W1000" s="20">
        <v>3.01</v>
      </c>
    </row>
    <row r="1001" spans="1:23" x14ac:dyDescent="0.45">
      <c r="A1001" s="20">
        <v>1001090</v>
      </c>
      <c r="B1001" s="20" t="s">
        <v>9431</v>
      </c>
      <c r="C1001" s="20" t="s">
        <v>9692</v>
      </c>
      <c r="D1001" s="20">
        <v>1717252306</v>
      </c>
      <c r="E1001" s="20" t="str">
        <f>VLOOKUP(A1001,'REPORTE'!$A$1:$AG$1961,5,0)</f>
        <v>ECUATORIANO(A) INDIGENA</v>
      </c>
      <c r="F1001" s="20" t="str">
        <f>VLOOKUP(A1001,'REPORTE'!$A$1:$AG$1961,18,0)</f>
        <v>M</v>
      </c>
      <c r="G1001" s="20" t="str">
        <f>VLOOKUP(A1001,'REPORTE'!$A$1:$AG$1961,6,0)</f>
        <v>NACIONAL</v>
      </c>
      <c r="H1001" s="20" t="str">
        <f>VLOOKUP(A1001,'REPORTE'!$A$1:$AG$1961,30,0)</f>
        <v>Primaria</v>
      </c>
      <c r="I1001" s="20" t="str">
        <f>VLOOKUP(A1001,'REPORTE'!$A$1:$AG$1961,31,0)</f>
        <v>CHIMBORAZO</v>
      </c>
      <c r="J1001" s="20" t="str">
        <f>VLOOKUP(A1001,'REPORTE'!$A$1:$AG$1961,32,0)</f>
        <v>RIOBAMBA</v>
      </c>
      <c r="K1001" s="20" t="str">
        <f>VLOOKUP(A1001,'REPORTE'!$A$1:$AG$1961,33,0)</f>
        <v>YARUQUIES</v>
      </c>
      <c r="L1001" s="20" t="str">
        <f>VLOOKUP(K1001,PROVINCIAS!$F$1:$G$1171,2,0)</f>
        <v>URBANA</v>
      </c>
      <c r="M1001" s="20">
        <v>1001163</v>
      </c>
      <c r="N1001" s="20" t="s">
        <v>15374</v>
      </c>
      <c r="O1001" s="20"/>
      <c r="P1001" s="20">
        <v>0</v>
      </c>
      <c r="Q1001" s="20" t="s">
        <v>11150</v>
      </c>
      <c r="R1001" s="20" t="s">
        <v>11150</v>
      </c>
      <c r="S1001" s="20" t="s">
        <v>11150</v>
      </c>
      <c r="T1001" s="20" t="s">
        <v>11150</v>
      </c>
      <c r="U1001" s="20" t="s">
        <v>11150</v>
      </c>
      <c r="V1001" s="20" t="s">
        <v>11150</v>
      </c>
      <c r="W1001" s="20">
        <v>0</v>
      </c>
    </row>
    <row r="1002" spans="1:23" x14ac:dyDescent="0.45">
      <c r="A1002" s="20">
        <v>1001091</v>
      </c>
      <c r="B1002" s="20" t="s">
        <v>9431</v>
      </c>
      <c r="C1002" s="20" t="s">
        <v>14206</v>
      </c>
      <c r="D1002" s="20">
        <v>605516129</v>
      </c>
      <c r="E1002" s="20" t="str">
        <f>VLOOKUP(A1002,'REPORTE'!$A$1:$AG$1961,5,0)</f>
        <v>ECUATORIANO(A) INDIGENA</v>
      </c>
      <c r="F1002" s="20" t="str">
        <f>VLOOKUP(A1002,'REPORTE'!$A$1:$AG$1961,18,0)</f>
        <v>F</v>
      </c>
      <c r="G1002" s="20" t="str">
        <f>VLOOKUP(A1002,'REPORTE'!$A$1:$AG$1961,6,0)</f>
        <v>NACIONAL</v>
      </c>
      <c r="H1002" s="20" t="str">
        <f>VLOOKUP(A1002,'REPORTE'!$A$1:$AG$1961,30,0)</f>
        <v>Primaria</v>
      </c>
      <c r="I1002" s="20" t="str">
        <f>VLOOKUP(A1002,'REPORTE'!$A$1:$AG$1961,31,0)</f>
        <v>CHIMBORAZO</v>
      </c>
      <c r="J1002" s="20" t="str">
        <f>VLOOKUP(A1002,'REPORTE'!$A$1:$AG$1961,32,0)</f>
        <v>GUAMOTE</v>
      </c>
      <c r="K1002" s="20" t="str">
        <f>VLOOKUP(A1002,'REPORTE'!$A$1:$AG$1961,33,0)</f>
        <v>GUAMOTE</v>
      </c>
      <c r="L1002" s="20" t="str">
        <f>VLOOKUP(K1002,PROVINCIAS!$F$1:$G$1171,2,0)</f>
        <v>URBANA</v>
      </c>
      <c r="M1002" s="20">
        <v>1001164</v>
      </c>
      <c r="N1002" s="20" t="s">
        <v>15374</v>
      </c>
      <c r="O1002" s="20"/>
      <c r="P1002" s="20">
        <v>2</v>
      </c>
      <c r="Q1002" s="20" t="s">
        <v>11150</v>
      </c>
      <c r="R1002" s="20" t="s">
        <v>11150</v>
      </c>
      <c r="S1002" s="20" t="s">
        <v>11150</v>
      </c>
      <c r="T1002" s="20" t="s">
        <v>11150</v>
      </c>
      <c r="U1002" s="20" t="s">
        <v>11150</v>
      </c>
      <c r="V1002" s="20" t="s">
        <v>11150</v>
      </c>
      <c r="W1002" s="20">
        <v>2</v>
      </c>
    </row>
    <row r="1003" spans="1:23" x14ac:dyDescent="0.45">
      <c r="A1003" s="20">
        <v>1001093</v>
      </c>
      <c r="B1003" s="20" t="s">
        <v>9431</v>
      </c>
      <c r="C1003" s="20" t="s">
        <v>9693</v>
      </c>
      <c r="D1003" s="20">
        <v>1726663816</v>
      </c>
      <c r="E1003" s="20" t="str">
        <f>VLOOKUP(A1003,'REPORTE'!$A$1:$AG$1961,5,0)</f>
        <v>ECUATORIANO(A) INDIGENA</v>
      </c>
      <c r="F1003" s="20" t="str">
        <f>VLOOKUP(A1003,'REPORTE'!$A$1:$AG$1961,18,0)</f>
        <v>F</v>
      </c>
      <c r="G1003" s="20" t="str">
        <f>VLOOKUP(A1003,'REPORTE'!$A$1:$AG$1961,6,0)</f>
        <v>NACIONAL</v>
      </c>
      <c r="H1003" s="20" t="str">
        <f>VLOOKUP(A1003,'REPORTE'!$A$1:$AG$1961,30,0)</f>
        <v>Primaria</v>
      </c>
      <c r="I1003" s="20" t="str">
        <f>VLOOKUP(A1003,'REPORTE'!$A$1:$AG$1961,31,0)</f>
        <v>COTOPAXI</v>
      </c>
      <c r="J1003" s="20" t="str">
        <f>VLOOKUP(A1003,'REPORTE'!$A$1:$AG$1961,32,0)</f>
        <v>SAQUISILI</v>
      </c>
      <c r="K1003" s="20" t="str">
        <f>VLOOKUP(A1003,'REPORTE'!$A$1:$AG$1961,33,0)</f>
        <v>SAQUISILI</v>
      </c>
      <c r="L1003" s="20" t="str">
        <f>VLOOKUP(K1003,PROVINCIAS!$F$1:$G$1171,2,0)</f>
        <v>URBANA</v>
      </c>
      <c r="M1003" s="20">
        <v>1001166</v>
      </c>
      <c r="N1003" s="20" t="s">
        <v>15374</v>
      </c>
      <c r="O1003" s="20"/>
      <c r="P1003" s="20">
        <v>53.28</v>
      </c>
      <c r="Q1003" s="20" t="s">
        <v>11150</v>
      </c>
      <c r="R1003" s="20" t="s">
        <v>11150</v>
      </c>
      <c r="S1003" s="20" t="s">
        <v>11150</v>
      </c>
      <c r="T1003" s="20" t="s">
        <v>11150</v>
      </c>
      <c r="U1003" s="20" t="s">
        <v>11150</v>
      </c>
      <c r="V1003" s="20" t="s">
        <v>11150</v>
      </c>
      <c r="W1003" s="20">
        <v>53.28</v>
      </c>
    </row>
    <row r="1004" spans="1:23" x14ac:dyDescent="0.45">
      <c r="A1004" s="20">
        <v>1001094</v>
      </c>
      <c r="B1004" s="20" t="s">
        <v>9431</v>
      </c>
      <c r="C1004" s="20" t="s">
        <v>14208</v>
      </c>
      <c r="D1004" s="20">
        <v>1752135689</v>
      </c>
      <c r="E1004" s="20" t="str">
        <f>VLOOKUP(A1004,'REPORTE'!$A$1:$AG$1961,5,0)</f>
        <v>ECUATORIANO(A)</v>
      </c>
      <c r="F1004" s="20" t="str">
        <f>VLOOKUP(A1004,'REPORTE'!$A$1:$AG$1961,18,0)</f>
        <v>F</v>
      </c>
      <c r="G1004" s="20" t="str">
        <f>VLOOKUP(A1004,'REPORTE'!$A$1:$AG$1961,6,0)</f>
        <v>NACIONAL</v>
      </c>
      <c r="H1004" s="20" t="str">
        <f>VLOOKUP(A1004,'REPORTE'!$A$1:$AG$1961,30,0)</f>
        <v>Primaria</v>
      </c>
      <c r="I1004" s="20" t="str">
        <f>VLOOKUP(A1004,'REPORTE'!$A$1:$AG$1961,31,0)</f>
        <v>PICHINCHA</v>
      </c>
      <c r="J1004" s="20" t="str">
        <f>VLOOKUP(A1004,'REPORTE'!$A$1:$AG$1961,32,0)</f>
        <v>QUITO</v>
      </c>
      <c r="K1004" s="20" t="str">
        <f>VLOOKUP(A1004,'REPORTE'!$A$1:$AG$1961,33,0)</f>
        <v>LA MAGDALENA</v>
      </c>
      <c r="L1004" s="20" t="str">
        <f>VLOOKUP(K1004,PROVINCIAS!$F$1:$G$1171,2,0)</f>
        <v>URBANA</v>
      </c>
      <c r="M1004" s="20">
        <v>1001167</v>
      </c>
      <c r="N1004" s="20" t="s">
        <v>15374</v>
      </c>
      <c r="O1004" s="20"/>
      <c r="P1004" s="20">
        <v>23.08</v>
      </c>
      <c r="Q1004" s="20" t="s">
        <v>11150</v>
      </c>
      <c r="R1004" s="20" t="s">
        <v>11150</v>
      </c>
      <c r="S1004" s="20" t="s">
        <v>11150</v>
      </c>
      <c r="T1004" s="20" t="s">
        <v>11150</v>
      </c>
      <c r="U1004" s="20" t="s">
        <v>11150</v>
      </c>
      <c r="V1004" s="20" t="s">
        <v>11150</v>
      </c>
      <c r="W1004" s="20">
        <v>23.08</v>
      </c>
    </row>
    <row r="1005" spans="1:23" x14ac:dyDescent="0.45">
      <c r="A1005" s="20">
        <v>1001092</v>
      </c>
      <c r="B1005" s="20" t="s">
        <v>9431</v>
      </c>
      <c r="C1005" s="20" t="s">
        <v>10163</v>
      </c>
      <c r="D1005" s="20">
        <v>603622226</v>
      </c>
      <c r="E1005" s="20" t="str">
        <f>VLOOKUP(A1005,'REPORTE'!$A$1:$AG$1961,5,0)</f>
        <v>ECUATORIANO(A)</v>
      </c>
      <c r="F1005" s="20" t="str">
        <f>VLOOKUP(A1005,'REPORTE'!$A$1:$AG$1961,18,0)</f>
        <v>M</v>
      </c>
      <c r="G1005" s="20" t="str">
        <f>VLOOKUP(A1005,'REPORTE'!$A$1:$AG$1961,6,0)</f>
        <v>NACIONAL</v>
      </c>
      <c r="H1005" s="20" t="str">
        <f>VLOOKUP(A1005,'REPORTE'!$A$1:$AG$1961,30,0)</f>
        <v>Secundaria</v>
      </c>
      <c r="I1005" s="20" t="str">
        <f>VLOOKUP(A1005,'REPORTE'!$A$1:$AG$1961,31,0)</f>
        <v>CHIMBORAZO</v>
      </c>
      <c r="J1005" s="20" t="str">
        <f>VLOOKUP(A1005,'REPORTE'!$A$1:$AG$1961,32,0)</f>
        <v>RIOBAMBA</v>
      </c>
      <c r="K1005" s="20" t="str">
        <f>VLOOKUP(A1005,'REPORTE'!$A$1:$AG$1961,33,0)</f>
        <v>VELOZ</v>
      </c>
      <c r="L1005" s="20" t="str">
        <f>VLOOKUP(K1005,PROVINCIAS!$F$1:$G$1171,2,0)</f>
        <v>URBANA</v>
      </c>
      <c r="M1005" s="20">
        <v>1001168</v>
      </c>
      <c r="N1005" s="20" t="s">
        <v>15374</v>
      </c>
      <c r="O1005" s="20"/>
      <c r="P1005" s="20">
        <v>106.13</v>
      </c>
      <c r="Q1005" s="20" t="s">
        <v>11150</v>
      </c>
      <c r="R1005" s="20" t="s">
        <v>11150</v>
      </c>
      <c r="S1005" s="20" t="s">
        <v>11150</v>
      </c>
      <c r="T1005" s="20" t="s">
        <v>11150</v>
      </c>
      <c r="U1005" s="20" t="s">
        <v>11150</v>
      </c>
      <c r="V1005" s="20" t="s">
        <v>11150</v>
      </c>
      <c r="W1005" s="20">
        <v>106.13</v>
      </c>
    </row>
    <row r="1006" spans="1:23" x14ac:dyDescent="0.45">
      <c r="A1006" s="20">
        <v>1001095</v>
      </c>
      <c r="B1006" s="20" t="s">
        <v>9431</v>
      </c>
      <c r="C1006" s="20" t="s">
        <v>14209</v>
      </c>
      <c r="D1006" s="20">
        <v>1758477382</v>
      </c>
      <c r="E1006" s="20" t="str">
        <f>VLOOKUP(A1006,'REPORTE'!$A$1:$AG$1961,5,0)</f>
        <v>ECUATORIANO(A)</v>
      </c>
      <c r="F1006" s="20" t="str">
        <f>VLOOKUP(A1006,'REPORTE'!$A$1:$AG$1961,18,0)</f>
        <v>F</v>
      </c>
      <c r="G1006" s="20" t="str">
        <f>VLOOKUP(A1006,'REPORTE'!$A$1:$AG$1961,6,0)</f>
        <v>NACIONAL</v>
      </c>
      <c r="H1006" s="20" t="str">
        <f>VLOOKUP(A1006,'REPORTE'!$A$1:$AG$1961,30,0)</f>
        <v>Primaria</v>
      </c>
      <c r="I1006" s="20" t="str">
        <f>VLOOKUP(A1006,'REPORTE'!$A$1:$AG$1961,31,0)</f>
        <v>AZUAY</v>
      </c>
      <c r="J1006" s="20" t="str">
        <f>VLOOKUP(A1006,'REPORTE'!$A$1:$AG$1961,32,0)</f>
        <v>CUENCA</v>
      </c>
      <c r="K1006" s="20" t="str">
        <f>VLOOKUP(A1006,'REPORTE'!$A$1:$AG$1961,33,0)</f>
        <v>EL VECINO</v>
      </c>
      <c r="L1006" s="20" t="str">
        <f>VLOOKUP(K1006,PROVINCIAS!$F$1:$G$1171,2,0)</f>
        <v>URBANA</v>
      </c>
      <c r="M1006" s="20">
        <v>1001169</v>
      </c>
      <c r="N1006" s="20" t="s">
        <v>15374</v>
      </c>
      <c r="O1006" s="20"/>
      <c r="P1006" s="20">
        <v>3</v>
      </c>
      <c r="Q1006" s="20" t="s">
        <v>11150</v>
      </c>
      <c r="R1006" s="20" t="s">
        <v>11150</v>
      </c>
      <c r="S1006" s="20" t="s">
        <v>11150</v>
      </c>
      <c r="T1006" s="20" t="s">
        <v>11150</v>
      </c>
      <c r="U1006" s="20" t="s">
        <v>11150</v>
      </c>
      <c r="V1006" s="20" t="s">
        <v>11150</v>
      </c>
      <c r="W1006" s="20">
        <v>3</v>
      </c>
    </row>
    <row r="1007" spans="1:23" x14ac:dyDescent="0.45">
      <c r="A1007" s="20">
        <v>1001096</v>
      </c>
      <c r="B1007" s="20" t="s">
        <v>9431</v>
      </c>
      <c r="C1007" s="20" t="s">
        <v>9832</v>
      </c>
      <c r="D1007" s="20">
        <v>1706682273</v>
      </c>
      <c r="E1007" s="20" t="str">
        <f>VLOOKUP(A1007,'REPORTE'!$A$1:$AG$1961,5,0)</f>
        <v>ECUATORIANO(A)</v>
      </c>
      <c r="F1007" s="20" t="str">
        <f>VLOOKUP(A1007,'REPORTE'!$A$1:$AG$1961,18,0)</f>
        <v>M</v>
      </c>
      <c r="G1007" s="20" t="str">
        <f>VLOOKUP(A1007,'REPORTE'!$A$1:$AG$1961,6,0)</f>
        <v>NACIONAL</v>
      </c>
      <c r="H1007" s="20" t="str">
        <f>VLOOKUP(A1007,'REPORTE'!$A$1:$AG$1961,30,0)</f>
        <v>Ninguna</v>
      </c>
      <c r="I1007" s="20" t="str">
        <f>VLOOKUP(A1007,'REPORTE'!$A$1:$AG$1961,31,0)</f>
        <v>PICHINCHA</v>
      </c>
      <c r="J1007" s="20" t="str">
        <f>VLOOKUP(A1007,'REPORTE'!$A$1:$AG$1961,32,0)</f>
        <v>QUITO</v>
      </c>
      <c r="K1007" s="20" t="str">
        <f>VLOOKUP(A1007,'REPORTE'!$A$1:$AG$1961,33,0)</f>
        <v>COCHAPAMBA</v>
      </c>
      <c r="L1007" s="20" t="str">
        <f>VLOOKUP(K1007,PROVINCIAS!$F$1:$G$1171,2,0)</f>
        <v>RURAL</v>
      </c>
      <c r="M1007" s="20">
        <v>1001170</v>
      </c>
      <c r="N1007" s="20" t="s">
        <v>15374</v>
      </c>
      <c r="O1007" s="20"/>
      <c r="P1007" s="20">
        <v>0.02</v>
      </c>
      <c r="Q1007" s="20" t="s">
        <v>11150</v>
      </c>
      <c r="R1007" s="20" t="s">
        <v>11150</v>
      </c>
      <c r="S1007" s="20" t="s">
        <v>11150</v>
      </c>
      <c r="T1007" s="20" t="s">
        <v>14207</v>
      </c>
      <c r="U1007" s="20" t="s">
        <v>11150</v>
      </c>
      <c r="V1007" s="20" t="s">
        <v>11150</v>
      </c>
      <c r="W1007" s="20">
        <v>60.02</v>
      </c>
    </row>
    <row r="1008" spans="1:23" x14ac:dyDescent="0.45">
      <c r="A1008" s="20">
        <v>1001097</v>
      </c>
      <c r="B1008" s="20" t="s">
        <v>9431</v>
      </c>
      <c r="C1008" s="20" t="s">
        <v>14210</v>
      </c>
      <c r="D1008" s="20">
        <v>603744756</v>
      </c>
      <c r="E1008" s="20" t="str">
        <f>VLOOKUP(A1008,'REPORTE'!$A$1:$AG$1961,5,0)</f>
        <v>ECUATORIANO(A) INDIGENA</v>
      </c>
      <c r="F1008" s="20" t="str">
        <f>VLOOKUP(A1008,'REPORTE'!$A$1:$AG$1961,18,0)</f>
        <v>M</v>
      </c>
      <c r="G1008" s="20" t="str">
        <f>VLOOKUP(A1008,'REPORTE'!$A$1:$AG$1961,6,0)</f>
        <v>NACIONAL</v>
      </c>
      <c r="H1008" s="20" t="str">
        <f>VLOOKUP(A1008,'REPORTE'!$A$1:$AG$1961,30,0)</f>
        <v>Primaria</v>
      </c>
      <c r="I1008" s="20" t="str">
        <f>VLOOKUP(A1008,'REPORTE'!$A$1:$AG$1961,31,0)</f>
        <v>CHIMBORAZO</v>
      </c>
      <c r="J1008" s="20" t="str">
        <f>VLOOKUP(A1008,'REPORTE'!$A$1:$AG$1961,32,0)</f>
        <v>RIOBAMBA</v>
      </c>
      <c r="K1008" s="20" t="str">
        <f>VLOOKUP(A1008,'REPORTE'!$A$1:$AG$1961,33,0)</f>
        <v>YARUQUIES</v>
      </c>
      <c r="L1008" s="20" t="str">
        <f>VLOOKUP(K1008,PROVINCIAS!$F$1:$G$1171,2,0)</f>
        <v>URBANA</v>
      </c>
      <c r="M1008" s="20">
        <v>1001171</v>
      </c>
      <c r="N1008" s="20" t="s">
        <v>15374</v>
      </c>
      <c r="O1008" s="20"/>
      <c r="P1008" s="20">
        <v>6.44</v>
      </c>
      <c r="Q1008" s="20" t="s">
        <v>11150</v>
      </c>
      <c r="R1008" s="20" t="s">
        <v>11150</v>
      </c>
      <c r="S1008" s="20" t="s">
        <v>11150</v>
      </c>
      <c r="T1008" s="20" t="s">
        <v>11150</v>
      </c>
      <c r="U1008" s="20" t="s">
        <v>11150</v>
      </c>
      <c r="V1008" s="20" t="s">
        <v>11150</v>
      </c>
      <c r="W1008" s="20">
        <v>6.44</v>
      </c>
    </row>
    <row r="1009" spans="1:23" x14ac:dyDescent="0.45">
      <c r="A1009" s="20">
        <v>1001099</v>
      </c>
      <c r="B1009" s="20" t="s">
        <v>9431</v>
      </c>
      <c r="C1009" s="20" t="s">
        <v>9924</v>
      </c>
      <c r="D1009" s="20">
        <v>602441917</v>
      </c>
      <c r="E1009" s="20" t="str">
        <f>VLOOKUP(A1009,'REPORTE'!$A$1:$AG$1961,5,0)</f>
        <v>ECUATORIANO(A)</v>
      </c>
      <c r="F1009" s="20" t="str">
        <f>VLOOKUP(A1009,'REPORTE'!$A$1:$AG$1961,18,0)</f>
        <v>F</v>
      </c>
      <c r="G1009" s="20" t="str">
        <f>VLOOKUP(A1009,'REPORTE'!$A$1:$AG$1961,6,0)</f>
        <v>NACIONAL</v>
      </c>
      <c r="H1009" s="20" t="str">
        <f>VLOOKUP(A1009,'REPORTE'!$A$1:$AG$1961,30,0)</f>
        <v>Primaria</v>
      </c>
      <c r="I1009" s="20" t="str">
        <f>VLOOKUP(A1009,'REPORTE'!$A$1:$AG$1961,31,0)</f>
        <v>PICHINCHA</v>
      </c>
      <c r="J1009" s="20" t="str">
        <f>VLOOKUP(A1009,'REPORTE'!$A$1:$AG$1961,32,0)</f>
        <v>QUITO</v>
      </c>
      <c r="K1009" s="20" t="str">
        <f>VLOOKUP(A1009,'REPORTE'!$A$1:$AG$1961,33,0)</f>
        <v>COTOCOLLAO</v>
      </c>
      <c r="L1009" s="20" t="str">
        <f>VLOOKUP(K1009,PROVINCIAS!$F$1:$G$1171,2,0)</f>
        <v>URBANA</v>
      </c>
      <c r="M1009" s="20">
        <v>1001173</v>
      </c>
      <c r="N1009" s="20" t="s">
        <v>15374</v>
      </c>
      <c r="O1009" s="20"/>
      <c r="P1009" s="20">
        <v>0.09</v>
      </c>
      <c r="Q1009" s="20" t="s">
        <v>11150</v>
      </c>
      <c r="R1009" s="20" t="s">
        <v>11150</v>
      </c>
      <c r="S1009" s="20" t="s">
        <v>11150</v>
      </c>
      <c r="T1009" s="20" t="s">
        <v>14277</v>
      </c>
      <c r="U1009" s="20" t="s">
        <v>11150</v>
      </c>
      <c r="V1009" s="20" t="s">
        <v>12078</v>
      </c>
      <c r="W1009" s="20">
        <v>195.09</v>
      </c>
    </row>
    <row r="1010" spans="1:23" x14ac:dyDescent="0.45">
      <c r="A1010" s="20">
        <v>1001101</v>
      </c>
      <c r="B1010" s="20" t="s">
        <v>9431</v>
      </c>
      <c r="C1010" s="20" t="s">
        <v>14211</v>
      </c>
      <c r="D1010" s="20">
        <v>1705239026</v>
      </c>
      <c r="E1010" s="20" t="str">
        <f>VLOOKUP(A1010,'REPORTE'!$A$1:$AG$1961,5,0)</f>
        <v>ECUATORIANO(A)</v>
      </c>
      <c r="F1010" s="20" t="str">
        <f>VLOOKUP(A1010,'REPORTE'!$A$1:$AG$1961,18,0)</f>
        <v>F</v>
      </c>
      <c r="G1010" s="20" t="str">
        <f>VLOOKUP(A1010,'REPORTE'!$A$1:$AG$1961,6,0)</f>
        <v>NACIONAL</v>
      </c>
      <c r="H1010" s="20" t="str">
        <f>VLOOKUP(A1010,'REPORTE'!$A$1:$AG$1961,30,0)</f>
        <v>Secundaria</v>
      </c>
      <c r="I1010" s="20" t="str">
        <f>VLOOKUP(A1010,'REPORTE'!$A$1:$AG$1961,31,0)</f>
        <v>PICHINCHA</v>
      </c>
      <c r="J1010" s="20" t="str">
        <f>VLOOKUP(A1010,'REPORTE'!$A$1:$AG$1961,32,0)</f>
        <v>QUITO</v>
      </c>
      <c r="K1010" s="20" t="str">
        <f>VLOOKUP(A1010,'REPORTE'!$A$1:$AG$1961,33,0)</f>
        <v>ZAMBIZA</v>
      </c>
      <c r="L1010" s="20" t="str">
        <f>VLOOKUP(K1010,PROVINCIAS!$F$1:$G$1171,2,0)</f>
        <v>RURAL</v>
      </c>
      <c r="M1010" s="20">
        <v>1001174</v>
      </c>
      <c r="N1010" s="20" t="s">
        <v>15374</v>
      </c>
      <c r="O1010" s="20"/>
      <c r="P1010" s="20">
        <v>3</v>
      </c>
      <c r="Q1010" s="20" t="s">
        <v>11150</v>
      </c>
      <c r="R1010" s="20" t="s">
        <v>11150</v>
      </c>
      <c r="S1010" s="20" t="s">
        <v>11150</v>
      </c>
      <c r="T1010" s="20" t="s">
        <v>11150</v>
      </c>
      <c r="U1010" s="20" t="s">
        <v>11150</v>
      </c>
      <c r="V1010" s="20" t="s">
        <v>11150</v>
      </c>
      <c r="W1010" s="20">
        <v>3</v>
      </c>
    </row>
    <row r="1011" spans="1:23" x14ac:dyDescent="0.45">
      <c r="A1011" s="20">
        <v>1001102</v>
      </c>
      <c r="B1011" s="20" t="s">
        <v>9431</v>
      </c>
      <c r="C1011" s="20" t="s">
        <v>14212</v>
      </c>
      <c r="D1011" s="20">
        <v>106108566</v>
      </c>
      <c r="E1011" s="20" t="str">
        <f>VLOOKUP(A1011,'REPORTE'!$A$1:$AG$1961,5,0)</f>
        <v>ECUATORIANO(A) INDIGENA</v>
      </c>
      <c r="F1011" s="20" t="str">
        <f>VLOOKUP(A1011,'REPORTE'!$A$1:$AG$1961,18,0)</f>
        <v>F</v>
      </c>
      <c r="G1011" s="20" t="str">
        <f>VLOOKUP(A1011,'REPORTE'!$A$1:$AG$1961,6,0)</f>
        <v>NACIONAL</v>
      </c>
      <c r="H1011" s="20" t="str">
        <f>VLOOKUP(A1011,'REPORTE'!$A$1:$AG$1961,30,0)</f>
        <v>Secundaria</v>
      </c>
      <c r="I1011" s="20" t="str">
        <f>VLOOKUP(A1011,'REPORTE'!$A$1:$AG$1961,31,0)</f>
        <v>AZUAY</v>
      </c>
      <c r="J1011" s="20" t="str">
        <f>VLOOKUP(A1011,'REPORTE'!$A$1:$AG$1961,32,0)</f>
        <v>NABON</v>
      </c>
      <c r="K1011" s="20" t="str">
        <f>VLOOKUP(A1011,'REPORTE'!$A$1:$AG$1961,33,0)</f>
        <v>EL PROGRESO (CAB EN ZHOTA)</v>
      </c>
      <c r="L1011" s="20" t="str">
        <f>VLOOKUP(K1011,PROVINCIAS!$F$1:$G$1171,2,0)</f>
        <v>RURAL</v>
      </c>
      <c r="M1011" s="20">
        <v>1001176</v>
      </c>
      <c r="N1011" s="20" t="s">
        <v>15374</v>
      </c>
      <c r="O1011" s="20"/>
      <c r="P1011" s="20">
        <v>18.04</v>
      </c>
      <c r="Q1011" s="20" t="s">
        <v>11150</v>
      </c>
      <c r="R1011" s="20" t="s">
        <v>11150</v>
      </c>
      <c r="S1011" s="20" t="s">
        <v>11150</v>
      </c>
      <c r="T1011" s="20" t="s">
        <v>11150</v>
      </c>
      <c r="U1011" s="20" t="s">
        <v>11150</v>
      </c>
      <c r="V1011" s="20" t="s">
        <v>11150</v>
      </c>
      <c r="W1011" s="20">
        <v>18.04</v>
      </c>
    </row>
    <row r="1012" spans="1:23" x14ac:dyDescent="0.45">
      <c r="A1012" s="20">
        <v>1001103</v>
      </c>
      <c r="B1012" s="20" t="s">
        <v>9431</v>
      </c>
      <c r="C1012" s="20" t="s">
        <v>14213</v>
      </c>
      <c r="D1012" s="20">
        <v>502081078</v>
      </c>
      <c r="E1012" s="20" t="str">
        <f>VLOOKUP(A1012,'REPORTE'!$A$1:$AG$1961,5,0)</f>
        <v>ECUATORIANO(A) INDIGENA</v>
      </c>
      <c r="F1012" s="20" t="str">
        <f>VLOOKUP(A1012,'REPORTE'!$A$1:$AG$1961,18,0)</f>
        <v>F</v>
      </c>
      <c r="G1012" s="20" t="str">
        <f>VLOOKUP(A1012,'REPORTE'!$A$1:$AG$1961,6,0)</f>
        <v>NACIONAL</v>
      </c>
      <c r="H1012" s="20" t="str">
        <f>VLOOKUP(A1012,'REPORTE'!$A$1:$AG$1961,30,0)</f>
        <v>Primaria</v>
      </c>
      <c r="I1012" s="20" t="str">
        <f>VLOOKUP(A1012,'REPORTE'!$A$1:$AG$1961,31,0)</f>
        <v>COTOPAXI</v>
      </c>
      <c r="J1012" s="20" t="str">
        <f>VLOOKUP(A1012,'REPORTE'!$A$1:$AG$1961,32,0)</f>
        <v>LATACUNGA</v>
      </c>
      <c r="K1012" s="20" t="str">
        <f>VLOOKUP(A1012,'REPORTE'!$A$1:$AG$1961,33,0)</f>
        <v>MULALO</v>
      </c>
      <c r="L1012" s="20" t="str">
        <f>VLOOKUP(K1012,PROVINCIAS!$F$1:$G$1171,2,0)</f>
        <v>RURAL</v>
      </c>
      <c r="M1012" s="20">
        <v>1001177</v>
      </c>
      <c r="N1012" s="20" t="s">
        <v>15374</v>
      </c>
      <c r="O1012" s="20"/>
      <c r="P1012" s="20">
        <v>3</v>
      </c>
      <c r="Q1012" s="20" t="s">
        <v>11150</v>
      </c>
      <c r="R1012" s="20" t="s">
        <v>11150</v>
      </c>
      <c r="S1012" s="20" t="s">
        <v>11150</v>
      </c>
      <c r="T1012" s="20" t="s">
        <v>11150</v>
      </c>
      <c r="U1012" s="20" t="s">
        <v>11150</v>
      </c>
      <c r="V1012" s="20" t="s">
        <v>11150</v>
      </c>
      <c r="W1012" s="20">
        <v>3</v>
      </c>
    </row>
    <row r="1013" spans="1:23" x14ac:dyDescent="0.45">
      <c r="A1013" s="20">
        <v>1001104</v>
      </c>
      <c r="B1013" s="20" t="s">
        <v>9431</v>
      </c>
      <c r="C1013" s="20" t="s">
        <v>14214</v>
      </c>
      <c r="D1013" s="20">
        <v>1721602272</v>
      </c>
      <c r="E1013" s="20" t="str">
        <f>VLOOKUP(A1013,'REPORTE'!$A$1:$AG$1961,5,0)</f>
        <v>ECUATORIANO(A)</v>
      </c>
      <c r="F1013" s="20" t="str">
        <f>VLOOKUP(A1013,'REPORTE'!$A$1:$AG$1961,18,0)</f>
        <v>F</v>
      </c>
      <c r="G1013" s="20" t="str">
        <f>VLOOKUP(A1013,'REPORTE'!$A$1:$AG$1961,6,0)</f>
        <v>NACIONAL</v>
      </c>
      <c r="H1013" s="20" t="str">
        <f>VLOOKUP(A1013,'REPORTE'!$A$1:$AG$1961,30,0)</f>
        <v>Primaria</v>
      </c>
      <c r="I1013" s="20" t="str">
        <f>VLOOKUP(A1013,'REPORTE'!$A$1:$AG$1961,31,0)</f>
        <v>PICHINCHA</v>
      </c>
      <c r="J1013" s="20" t="str">
        <f>VLOOKUP(A1013,'REPORTE'!$A$1:$AG$1961,32,0)</f>
        <v>QUITO</v>
      </c>
      <c r="K1013" s="20" t="str">
        <f>VLOOKUP(A1013,'REPORTE'!$A$1:$AG$1961,33,0)</f>
        <v>COTOCOLLAO</v>
      </c>
      <c r="L1013" s="20" t="str">
        <f>VLOOKUP(K1013,PROVINCIAS!$F$1:$G$1171,2,0)</f>
        <v>URBANA</v>
      </c>
      <c r="M1013" s="20">
        <v>1001178</v>
      </c>
      <c r="N1013" s="20" t="s">
        <v>15374</v>
      </c>
      <c r="O1013" s="20"/>
      <c r="P1013" s="20">
        <v>3.12</v>
      </c>
      <c r="Q1013" s="20" t="s">
        <v>11150</v>
      </c>
      <c r="R1013" s="20" t="s">
        <v>11150</v>
      </c>
      <c r="S1013" s="20" t="s">
        <v>11150</v>
      </c>
      <c r="T1013" s="20" t="s">
        <v>11150</v>
      </c>
      <c r="U1013" s="20" t="s">
        <v>11150</v>
      </c>
      <c r="V1013" s="20" t="s">
        <v>11150</v>
      </c>
      <c r="W1013" s="20">
        <v>3.12</v>
      </c>
    </row>
    <row r="1014" spans="1:23" x14ac:dyDescent="0.45">
      <c r="A1014" s="20">
        <v>1001105</v>
      </c>
      <c r="B1014" s="20" t="s">
        <v>9431</v>
      </c>
      <c r="C1014" s="20" t="s">
        <v>14215</v>
      </c>
      <c r="D1014" s="20">
        <v>1721648002</v>
      </c>
      <c r="E1014" s="20" t="str">
        <f>VLOOKUP(A1014,'REPORTE'!$A$1:$AG$1961,5,0)</f>
        <v>ECUATORIANO(A)</v>
      </c>
      <c r="F1014" s="20" t="str">
        <f>VLOOKUP(A1014,'REPORTE'!$A$1:$AG$1961,18,0)</f>
        <v>F</v>
      </c>
      <c r="G1014" s="20" t="str">
        <f>VLOOKUP(A1014,'REPORTE'!$A$1:$AG$1961,6,0)</f>
        <v>NACIONAL</v>
      </c>
      <c r="H1014" s="20" t="str">
        <f>VLOOKUP(A1014,'REPORTE'!$A$1:$AG$1961,30,0)</f>
        <v>Secundaria</v>
      </c>
      <c r="I1014" s="20" t="str">
        <f>VLOOKUP(A1014,'REPORTE'!$A$1:$AG$1961,31,0)</f>
        <v>PICHINCHA</v>
      </c>
      <c r="J1014" s="20" t="str">
        <f>VLOOKUP(A1014,'REPORTE'!$A$1:$AG$1961,32,0)</f>
        <v>QUITO</v>
      </c>
      <c r="K1014" s="20" t="str">
        <f>VLOOKUP(A1014,'REPORTE'!$A$1:$AG$1961,33,0)</f>
        <v>LA ARGELIA</v>
      </c>
      <c r="L1014" s="20" t="str">
        <f>VLOOKUP(K1014,PROVINCIAS!$F$1:$G$1171,2,0)</f>
        <v>URBANA</v>
      </c>
      <c r="M1014" s="20">
        <v>1001179</v>
      </c>
      <c r="N1014" s="20" t="s">
        <v>15374</v>
      </c>
      <c r="O1014" s="20"/>
      <c r="P1014" s="20">
        <v>2.57</v>
      </c>
      <c r="Q1014" s="20" t="s">
        <v>11150</v>
      </c>
      <c r="R1014" s="20" t="s">
        <v>11150</v>
      </c>
      <c r="S1014" s="20" t="s">
        <v>11150</v>
      </c>
      <c r="T1014" s="20" t="s">
        <v>11150</v>
      </c>
      <c r="U1014" s="20" t="s">
        <v>11150</v>
      </c>
      <c r="V1014" s="20" t="s">
        <v>11150</v>
      </c>
      <c r="W1014" s="20">
        <v>2.57</v>
      </c>
    </row>
    <row r="1015" spans="1:23" x14ac:dyDescent="0.45">
      <c r="A1015" s="20">
        <v>1001106</v>
      </c>
      <c r="B1015" s="20" t="s">
        <v>9431</v>
      </c>
      <c r="C1015" s="20" t="s">
        <v>9733</v>
      </c>
      <c r="D1015" s="20">
        <v>1707609127</v>
      </c>
      <c r="E1015" s="20" t="str">
        <f>VLOOKUP(A1015,'REPORTE'!$A$1:$AG$1961,5,0)</f>
        <v>ECUATORIANO(A)</v>
      </c>
      <c r="F1015" s="20" t="str">
        <f>VLOOKUP(A1015,'REPORTE'!$A$1:$AG$1961,18,0)</f>
        <v>M</v>
      </c>
      <c r="G1015" s="20" t="str">
        <f>VLOOKUP(A1015,'REPORTE'!$A$1:$AG$1961,6,0)</f>
        <v>NACIONAL</v>
      </c>
      <c r="H1015" s="20" t="str">
        <f>VLOOKUP(A1015,'REPORTE'!$A$1:$AG$1961,30,0)</f>
        <v>Primaria</v>
      </c>
      <c r="I1015" s="20" t="str">
        <f>VLOOKUP(A1015,'REPORTE'!$A$1:$AG$1961,31,0)</f>
        <v>PICHINCHA</v>
      </c>
      <c r="J1015" s="20" t="str">
        <f>VLOOKUP(A1015,'REPORTE'!$A$1:$AG$1961,32,0)</f>
        <v>QUITO</v>
      </c>
      <c r="K1015" s="20" t="str">
        <f>VLOOKUP(A1015,'REPORTE'!$A$1:$AG$1961,33,0)</f>
        <v>POMASQUI</v>
      </c>
      <c r="L1015" s="20" t="str">
        <f>VLOOKUP(K1015,PROVINCIAS!$F$1:$G$1171,2,0)</f>
        <v>RURAL</v>
      </c>
      <c r="M1015" s="20">
        <v>1001180</v>
      </c>
      <c r="N1015" s="20" t="s">
        <v>15374</v>
      </c>
      <c r="O1015" s="20"/>
      <c r="P1015" s="20">
        <v>0.03</v>
      </c>
      <c r="Q1015" s="20" t="s">
        <v>11150</v>
      </c>
      <c r="R1015" s="20" t="s">
        <v>11150</v>
      </c>
      <c r="S1015" s="20" t="s">
        <v>11150</v>
      </c>
      <c r="T1015" s="20" t="s">
        <v>12025</v>
      </c>
      <c r="U1015" s="20" t="s">
        <v>11150</v>
      </c>
      <c r="V1015" s="20" t="s">
        <v>11150</v>
      </c>
      <c r="W1015" s="20">
        <v>100.03</v>
      </c>
    </row>
    <row r="1016" spans="1:23" x14ac:dyDescent="0.45">
      <c r="A1016" s="20">
        <v>1001107</v>
      </c>
      <c r="B1016" s="20" t="s">
        <v>9431</v>
      </c>
      <c r="C1016" s="20" t="s">
        <v>14216</v>
      </c>
      <c r="D1016" s="20">
        <v>1715116578</v>
      </c>
      <c r="E1016" s="20" t="str">
        <f>VLOOKUP(A1016,'REPORTE'!$A$1:$AG$1961,5,0)</f>
        <v>ECUATORIANO(A)</v>
      </c>
      <c r="F1016" s="20" t="str">
        <f>VLOOKUP(A1016,'REPORTE'!$A$1:$AG$1961,18,0)</f>
        <v>M</v>
      </c>
      <c r="G1016" s="20" t="str">
        <f>VLOOKUP(A1016,'REPORTE'!$A$1:$AG$1961,6,0)</f>
        <v>NACIONAL</v>
      </c>
      <c r="H1016" s="20" t="str">
        <f>VLOOKUP(A1016,'REPORTE'!$A$1:$AG$1961,30,0)</f>
        <v>Secundaria</v>
      </c>
      <c r="I1016" s="20" t="str">
        <f>VLOOKUP(A1016,'REPORTE'!$A$1:$AG$1961,31,0)</f>
        <v>PICHINCHA</v>
      </c>
      <c r="J1016" s="20" t="str">
        <f>VLOOKUP(A1016,'REPORTE'!$A$1:$AG$1961,32,0)</f>
        <v>QUITO</v>
      </c>
      <c r="K1016" s="20" t="str">
        <f>VLOOKUP(A1016,'REPORTE'!$A$1:$AG$1961,33,0)</f>
        <v>LA MAGDALENA</v>
      </c>
      <c r="L1016" s="20" t="str">
        <f>VLOOKUP(K1016,PROVINCIAS!$F$1:$G$1171,2,0)</f>
        <v>URBANA</v>
      </c>
      <c r="M1016" s="20">
        <v>1001181</v>
      </c>
      <c r="N1016" s="20" t="s">
        <v>15374</v>
      </c>
      <c r="O1016" s="20"/>
      <c r="P1016" s="20">
        <v>8.02</v>
      </c>
      <c r="Q1016" s="20" t="s">
        <v>11150</v>
      </c>
      <c r="R1016" s="20" t="s">
        <v>11150</v>
      </c>
      <c r="S1016" s="20" t="s">
        <v>11150</v>
      </c>
      <c r="T1016" s="20" t="s">
        <v>11150</v>
      </c>
      <c r="U1016" s="20" t="s">
        <v>11150</v>
      </c>
      <c r="V1016" s="20" t="s">
        <v>11150</v>
      </c>
      <c r="W1016" s="20">
        <v>8.02</v>
      </c>
    </row>
    <row r="1017" spans="1:23" x14ac:dyDescent="0.45">
      <c r="A1017" s="20">
        <v>1001108</v>
      </c>
      <c r="B1017" s="20" t="s">
        <v>9431</v>
      </c>
      <c r="C1017" s="20" t="s">
        <v>9700</v>
      </c>
      <c r="D1017" s="20">
        <v>1723599625</v>
      </c>
      <c r="E1017" s="20" t="str">
        <f>VLOOKUP(A1017,'REPORTE'!$A$1:$AG$1961,5,0)</f>
        <v>ECUATORIANO(A)</v>
      </c>
      <c r="F1017" s="20" t="str">
        <f>VLOOKUP(A1017,'REPORTE'!$A$1:$AG$1961,18,0)</f>
        <v>F</v>
      </c>
      <c r="G1017" s="20" t="str">
        <f>VLOOKUP(A1017,'REPORTE'!$A$1:$AG$1961,6,0)</f>
        <v>NACIONAL</v>
      </c>
      <c r="H1017" s="20" t="str">
        <f>VLOOKUP(A1017,'REPORTE'!$A$1:$AG$1961,30,0)</f>
        <v>Primaria</v>
      </c>
      <c r="I1017" s="20" t="str">
        <f>VLOOKUP(A1017,'REPORTE'!$A$1:$AG$1961,31,0)</f>
        <v>PICHINCHA</v>
      </c>
      <c r="J1017" s="20" t="str">
        <f>VLOOKUP(A1017,'REPORTE'!$A$1:$AG$1961,32,0)</f>
        <v>QUITO</v>
      </c>
      <c r="K1017" s="20" t="str">
        <f>VLOOKUP(A1017,'REPORTE'!$A$1:$AG$1961,33,0)</f>
        <v>LA LIBERTAD</v>
      </c>
      <c r="L1017" s="20" t="str">
        <f>VLOOKUP(K1017,PROVINCIAS!$F$1:$G$1171,2,0)</f>
        <v>RURAL</v>
      </c>
      <c r="M1017" s="20">
        <v>1001182</v>
      </c>
      <c r="N1017" s="20" t="s">
        <v>15374</v>
      </c>
      <c r="O1017" s="20"/>
      <c r="P1017" s="20">
        <v>14.34</v>
      </c>
      <c r="Q1017" s="20" t="s">
        <v>11150</v>
      </c>
      <c r="R1017" s="20" t="s">
        <v>11150</v>
      </c>
      <c r="S1017" s="20" t="s">
        <v>11150</v>
      </c>
      <c r="T1017" s="20" t="s">
        <v>11150</v>
      </c>
      <c r="U1017" s="20" t="s">
        <v>11150</v>
      </c>
      <c r="V1017" s="20" t="s">
        <v>11150</v>
      </c>
      <c r="W1017" s="20">
        <v>14.34</v>
      </c>
    </row>
    <row r="1018" spans="1:23" x14ac:dyDescent="0.45">
      <c r="A1018" s="20">
        <v>1001109</v>
      </c>
      <c r="B1018" s="20" t="s">
        <v>9431</v>
      </c>
      <c r="C1018" s="20" t="s">
        <v>9721</v>
      </c>
      <c r="D1018" s="20">
        <v>1725834210</v>
      </c>
      <c r="E1018" s="20" t="str">
        <f>VLOOKUP(A1018,'REPORTE'!$A$1:$AG$1961,5,0)</f>
        <v>ECUATORIANO(A)</v>
      </c>
      <c r="F1018" s="20" t="str">
        <f>VLOOKUP(A1018,'REPORTE'!$A$1:$AG$1961,18,0)</f>
        <v>F</v>
      </c>
      <c r="G1018" s="20" t="str">
        <f>VLOOKUP(A1018,'REPORTE'!$A$1:$AG$1961,6,0)</f>
        <v>NACIONAL</v>
      </c>
      <c r="H1018" s="20" t="str">
        <f>VLOOKUP(A1018,'REPORTE'!$A$1:$AG$1961,30,0)</f>
        <v>Primaria</v>
      </c>
      <c r="I1018" s="20" t="str">
        <f>VLOOKUP(A1018,'REPORTE'!$A$1:$AG$1961,31,0)</f>
        <v>CHIMBORAZO</v>
      </c>
      <c r="J1018" s="20" t="str">
        <f>VLOOKUP(A1018,'REPORTE'!$A$1:$AG$1961,32,0)</f>
        <v>RIOBAMBA</v>
      </c>
      <c r="K1018" s="20" t="str">
        <f>VLOOKUP(A1018,'REPORTE'!$A$1:$AG$1961,33,0)</f>
        <v>PUNGALA</v>
      </c>
      <c r="L1018" s="20" t="str">
        <f>VLOOKUP(K1018,PROVINCIAS!$F$1:$G$1171,2,0)</f>
        <v>RURAL</v>
      </c>
      <c r="M1018" s="20">
        <v>1001183</v>
      </c>
      <c r="N1018" s="20" t="s">
        <v>15374</v>
      </c>
      <c r="O1018" s="20"/>
      <c r="P1018" s="20">
        <v>20.350000000000001</v>
      </c>
      <c r="Q1018" s="20" t="s">
        <v>11150</v>
      </c>
      <c r="R1018" s="20" t="s">
        <v>11150</v>
      </c>
      <c r="S1018" s="20" t="s">
        <v>11150</v>
      </c>
      <c r="T1018" s="20" t="s">
        <v>11150</v>
      </c>
      <c r="U1018" s="20" t="s">
        <v>11150</v>
      </c>
      <c r="V1018" s="20" t="s">
        <v>11150</v>
      </c>
      <c r="W1018" s="20">
        <v>20.350000000000001</v>
      </c>
    </row>
    <row r="1019" spans="1:23" x14ac:dyDescent="0.45">
      <c r="A1019" s="20">
        <v>1001110</v>
      </c>
      <c r="B1019" s="20" t="s">
        <v>9431</v>
      </c>
      <c r="C1019" s="20" t="s">
        <v>14217</v>
      </c>
      <c r="D1019" s="20">
        <v>1726863499</v>
      </c>
      <c r="E1019" s="20" t="str">
        <f>VLOOKUP(A1019,'REPORTE'!$A$1:$AG$1961,5,0)</f>
        <v>ECUATORIANO(A)</v>
      </c>
      <c r="F1019" s="20" t="str">
        <f>VLOOKUP(A1019,'REPORTE'!$A$1:$AG$1961,18,0)</f>
        <v>F</v>
      </c>
      <c r="G1019" s="20" t="str">
        <f>VLOOKUP(A1019,'REPORTE'!$A$1:$AG$1961,6,0)</f>
        <v>NACIONAL</v>
      </c>
      <c r="H1019" s="20" t="str">
        <f>VLOOKUP(A1019,'REPORTE'!$A$1:$AG$1961,30,0)</f>
        <v>Formación Técnica (Intermedia)</v>
      </c>
      <c r="I1019" s="20" t="str">
        <f>VLOOKUP(A1019,'REPORTE'!$A$1:$AG$1961,31,0)</f>
        <v>PICHINCHA</v>
      </c>
      <c r="J1019" s="20" t="str">
        <f>VLOOKUP(A1019,'REPORTE'!$A$1:$AG$1961,32,0)</f>
        <v>QUITO</v>
      </c>
      <c r="K1019" s="20" t="str">
        <f>VLOOKUP(A1019,'REPORTE'!$A$1:$AG$1961,33,0)</f>
        <v>COTOCOLLAO</v>
      </c>
      <c r="L1019" s="20" t="str">
        <f>VLOOKUP(K1019,PROVINCIAS!$F$1:$G$1171,2,0)</f>
        <v>URBANA</v>
      </c>
      <c r="M1019" s="20">
        <v>1001184</v>
      </c>
      <c r="N1019" s="20" t="s">
        <v>15374</v>
      </c>
      <c r="O1019" s="20"/>
      <c r="P1019" s="20">
        <v>3</v>
      </c>
      <c r="Q1019" s="20" t="s">
        <v>11150</v>
      </c>
      <c r="R1019" s="20" t="s">
        <v>11150</v>
      </c>
      <c r="S1019" s="20" t="s">
        <v>11150</v>
      </c>
      <c r="T1019" s="20" t="s">
        <v>11150</v>
      </c>
      <c r="U1019" s="20" t="s">
        <v>11150</v>
      </c>
      <c r="V1019" s="20" t="s">
        <v>11150</v>
      </c>
      <c r="W1019" s="20">
        <v>3</v>
      </c>
    </row>
    <row r="1020" spans="1:23" x14ac:dyDescent="0.45">
      <c r="A1020" s="20">
        <v>1001111</v>
      </c>
      <c r="B1020" s="20" t="s">
        <v>9431</v>
      </c>
      <c r="C1020" s="20" t="s">
        <v>14218</v>
      </c>
      <c r="D1020" s="20">
        <v>650180524</v>
      </c>
      <c r="E1020" s="20" t="str">
        <f>VLOOKUP(A1020,'REPORTE'!$A$1:$AG$1961,5,0)</f>
        <v>ECUATORIANO(A) INDIGENA</v>
      </c>
      <c r="F1020" s="20" t="str">
        <f>VLOOKUP(A1020,'REPORTE'!$A$1:$AG$1961,18,0)</f>
        <v>F</v>
      </c>
      <c r="G1020" s="20" t="str">
        <f>VLOOKUP(A1020,'REPORTE'!$A$1:$AG$1961,6,0)</f>
        <v>NACIONAL</v>
      </c>
      <c r="H1020" s="20" t="str">
        <f>VLOOKUP(A1020,'REPORTE'!$A$1:$AG$1961,30,0)</f>
        <v>Secundaria</v>
      </c>
      <c r="I1020" s="20" t="str">
        <f>VLOOKUP(A1020,'REPORTE'!$A$1:$AG$1961,31,0)</f>
        <v>CHIMBORAZO</v>
      </c>
      <c r="J1020" s="20" t="str">
        <f>VLOOKUP(A1020,'REPORTE'!$A$1:$AG$1961,32,0)</f>
        <v>RIOBAMBA</v>
      </c>
      <c r="K1020" s="20" t="str">
        <f>VLOOKUP(A1020,'REPORTE'!$A$1:$AG$1961,33,0)</f>
        <v>VELASCO</v>
      </c>
      <c r="L1020" s="20" t="str">
        <f>VLOOKUP(K1020,PROVINCIAS!$F$1:$G$1171,2,0)</f>
        <v>URBANA</v>
      </c>
      <c r="M1020" s="20">
        <v>1001185</v>
      </c>
      <c r="N1020" s="20" t="s">
        <v>15374</v>
      </c>
      <c r="O1020" s="20"/>
      <c r="P1020" s="20">
        <v>0</v>
      </c>
      <c r="Q1020" s="20" t="s">
        <v>11150</v>
      </c>
      <c r="R1020" s="20" t="s">
        <v>11150</v>
      </c>
      <c r="S1020" s="20" t="s">
        <v>11150</v>
      </c>
      <c r="T1020" s="20" t="s">
        <v>11150</v>
      </c>
      <c r="U1020" s="20" t="s">
        <v>11150</v>
      </c>
      <c r="V1020" s="20" t="s">
        <v>11150</v>
      </c>
      <c r="W1020" s="20">
        <v>0</v>
      </c>
    </row>
    <row r="1021" spans="1:23" x14ac:dyDescent="0.45">
      <c r="A1021" s="20">
        <v>1001112</v>
      </c>
      <c r="B1021" s="20" t="s">
        <v>9431</v>
      </c>
      <c r="C1021" s="20" t="s">
        <v>10326</v>
      </c>
      <c r="D1021" s="20">
        <v>1722534219</v>
      </c>
      <c r="E1021" s="20" t="str">
        <f>VLOOKUP(A1021,'REPORTE'!$A$1:$AG$1961,5,0)</f>
        <v>ECUATORIANO(A)</v>
      </c>
      <c r="F1021" s="20" t="str">
        <f>VLOOKUP(A1021,'REPORTE'!$A$1:$AG$1961,18,0)</f>
        <v>M</v>
      </c>
      <c r="G1021" s="20" t="str">
        <f>VLOOKUP(A1021,'REPORTE'!$A$1:$AG$1961,6,0)</f>
        <v>NACIONAL</v>
      </c>
      <c r="H1021" s="20" t="str">
        <f>VLOOKUP(A1021,'REPORTE'!$A$1:$AG$1961,30,0)</f>
        <v>Secundaria</v>
      </c>
      <c r="I1021" s="20" t="str">
        <f>VLOOKUP(A1021,'REPORTE'!$A$1:$AG$1961,31,0)</f>
        <v>PICHINCHA</v>
      </c>
      <c r="J1021" s="20" t="str">
        <f>VLOOKUP(A1021,'REPORTE'!$A$1:$AG$1961,32,0)</f>
        <v>SAN MIGUEL DE LOS BANCOS</v>
      </c>
      <c r="K1021" s="20" t="str">
        <f>VLOOKUP(A1021,'REPORTE'!$A$1:$AG$1961,33,0)</f>
        <v>SAN MIGUEL DE LOS BANCOS</v>
      </c>
      <c r="L1021" s="20" t="str">
        <f>VLOOKUP(K1021,PROVINCIAS!$F$1:$G$1171,2,0)</f>
        <v>URBANA</v>
      </c>
      <c r="M1021" s="20">
        <v>1001186</v>
      </c>
      <c r="N1021" s="20" t="s">
        <v>15374</v>
      </c>
      <c r="O1021" s="20"/>
      <c r="P1021" s="20">
        <v>3.46</v>
      </c>
      <c r="Q1021" s="20" t="s">
        <v>11150</v>
      </c>
      <c r="R1021" s="20" t="s">
        <v>11150</v>
      </c>
      <c r="S1021" s="20" t="s">
        <v>11150</v>
      </c>
      <c r="T1021" s="20" t="s">
        <v>11150</v>
      </c>
      <c r="U1021" s="20" t="s">
        <v>11150</v>
      </c>
      <c r="V1021" s="20" t="s">
        <v>11150</v>
      </c>
      <c r="W1021" s="20">
        <v>3.46</v>
      </c>
    </row>
    <row r="1022" spans="1:23" x14ac:dyDescent="0.45">
      <c r="A1022" s="20">
        <v>1001113</v>
      </c>
      <c r="B1022" s="20" t="s">
        <v>9431</v>
      </c>
      <c r="C1022" s="20" t="s">
        <v>9848</v>
      </c>
      <c r="D1022" s="20">
        <v>1714130539</v>
      </c>
      <c r="E1022" s="20" t="str">
        <f>VLOOKUP(A1022,'REPORTE'!$A$1:$AG$1961,5,0)</f>
        <v>ECUATORIANO(A) INDIGENA</v>
      </c>
      <c r="F1022" s="20" t="str">
        <f>VLOOKUP(A1022,'REPORTE'!$A$1:$AG$1961,18,0)</f>
        <v>M</v>
      </c>
      <c r="G1022" s="20" t="str">
        <f>VLOOKUP(A1022,'REPORTE'!$A$1:$AG$1961,6,0)</f>
        <v>NACIONAL</v>
      </c>
      <c r="H1022" s="20" t="str">
        <f>VLOOKUP(A1022,'REPORTE'!$A$1:$AG$1961,30,0)</f>
        <v>Primaria</v>
      </c>
      <c r="I1022" s="20" t="str">
        <f>VLOOKUP(A1022,'REPORTE'!$A$1:$AG$1961,31,0)</f>
        <v>CHIMBORAZO</v>
      </c>
      <c r="J1022" s="20" t="str">
        <f>VLOOKUP(A1022,'REPORTE'!$A$1:$AG$1961,32,0)</f>
        <v>COLTA</v>
      </c>
      <c r="K1022" s="20" t="str">
        <f>VLOOKUP(A1022,'REPORTE'!$A$1:$AG$1961,33,0)</f>
        <v>CAJABAMBA</v>
      </c>
      <c r="L1022" s="20" t="str">
        <f>VLOOKUP(K1022,PROVINCIAS!$F$1:$G$1171,2,0)</f>
        <v>URBANA</v>
      </c>
      <c r="M1022" s="20">
        <v>1001187</v>
      </c>
      <c r="N1022" s="20" t="s">
        <v>15374</v>
      </c>
      <c r="O1022" s="20"/>
      <c r="P1022" s="20">
        <v>0</v>
      </c>
      <c r="Q1022" s="20" t="s">
        <v>11150</v>
      </c>
      <c r="R1022" s="20" t="s">
        <v>11150</v>
      </c>
      <c r="S1022" s="20" t="s">
        <v>11150</v>
      </c>
      <c r="T1022" s="20" t="s">
        <v>11150</v>
      </c>
      <c r="U1022" s="20" t="s">
        <v>11150</v>
      </c>
      <c r="V1022" s="20" t="s">
        <v>11150</v>
      </c>
      <c r="W1022" s="20">
        <v>0</v>
      </c>
    </row>
    <row r="1023" spans="1:23" x14ac:dyDescent="0.45">
      <c r="A1023" s="20">
        <v>1001114</v>
      </c>
      <c r="B1023" s="20" t="s">
        <v>9431</v>
      </c>
      <c r="C1023" s="20" t="s">
        <v>10005</v>
      </c>
      <c r="D1023" s="20">
        <v>1721838421</v>
      </c>
      <c r="E1023" s="20" t="str">
        <f>VLOOKUP(A1023,'REPORTE'!$A$1:$AG$1961,5,0)</f>
        <v>ECUATORIANO(A)</v>
      </c>
      <c r="F1023" s="20" t="str">
        <f>VLOOKUP(A1023,'REPORTE'!$A$1:$AG$1961,18,0)</f>
        <v>F</v>
      </c>
      <c r="G1023" s="20" t="str">
        <f>VLOOKUP(A1023,'REPORTE'!$A$1:$AG$1961,6,0)</f>
        <v>NACIONAL</v>
      </c>
      <c r="H1023" s="20" t="str">
        <f>VLOOKUP(A1023,'REPORTE'!$A$1:$AG$1961,30,0)</f>
        <v>Secundaria</v>
      </c>
      <c r="I1023" s="20" t="str">
        <f>VLOOKUP(A1023,'REPORTE'!$A$1:$AG$1961,31,0)</f>
        <v>PICHINCHA</v>
      </c>
      <c r="J1023" s="20" t="str">
        <f>VLOOKUP(A1023,'REPORTE'!$A$1:$AG$1961,32,0)</f>
        <v>QUITO</v>
      </c>
      <c r="K1023" s="20" t="str">
        <f>VLOOKUP(A1023,'REPORTE'!$A$1:$AG$1961,33,0)</f>
        <v>COTOCOLLAO</v>
      </c>
      <c r="L1023" s="20" t="str">
        <f>VLOOKUP(K1023,PROVINCIAS!$F$1:$G$1171,2,0)</f>
        <v>URBANA</v>
      </c>
      <c r="M1023" s="20">
        <v>1001188</v>
      </c>
      <c r="N1023" s="20" t="s">
        <v>15374</v>
      </c>
      <c r="O1023" s="20"/>
      <c r="P1023" s="20">
        <v>0.31</v>
      </c>
      <c r="Q1023" s="20" t="s">
        <v>11150</v>
      </c>
      <c r="R1023" s="20" t="s">
        <v>11150</v>
      </c>
      <c r="S1023" s="20" t="s">
        <v>11150</v>
      </c>
      <c r="T1023" s="20" t="s">
        <v>12025</v>
      </c>
      <c r="U1023" s="20" t="s">
        <v>11150</v>
      </c>
      <c r="V1023" s="20" t="s">
        <v>12078</v>
      </c>
      <c r="W1023" s="20">
        <v>100.31</v>
      </c>
    </row>
    <row r="1024" spans="1:23" x14ac:dyDescent="0.45">
      <c r="A1024" s="20">
        <v>1001115</v>
      </c>
      <c r="B1024" s="20" t="s">
        <v>9431</v>
      </c>
      <c r="C1024" s="20" t="s">
        <v>9699</v>
      </c>
      <c r="D1024" s="20">
        <v>1723015853</v>
      </c>
      <c r="E1024" s="20" t="str">
        <f>VLOOKUP(A1024,'REPORTE'!$A$1:$AG$1961,5,0)</f>
        <v>ECUATORIANO(A)</v>
      </c>
      <c r="F1024" s="20" t="str">
        <f>VLOOKUP(A1024,'REPORTE'!$A$1:$AG$1961,18,0)</f>
        <v>M</v>
      </c>
      <c r="G1024" s="20" t="str">
        <f>VLOOKUP(A1024,'REPORTE'!$A$1:$AG$1961,6,0)</f>
        <v>NACIONAL</v>
      </c>
      <c r="H1024" s="20" t="str">
        <f>VLOOKUP(A1024,'REPORTE'!$A$1:$AG$1961,30,0)</f>
        <v>Primaria</v>
      </c>
      <c r="I1024" s="20" t="str">
        <f>VLOOKUP(A1024,'REPORTE'!$A$1:$AG$1961,31,0)</f>
        <v>PICHINCHA</v>
      </c>
      <c r="J1024" s="20" t="str">
        <f>VLOOKUP(A1024,'REPORTE'!$A$1:$AG$1961,32,0)</f>
        <v>QUITO</v>
      </c>
      <c r="K1024" s="20" t="str">
        <f>VLOOKUP(A1024,'REPORTE'!$A$1:$AG$1961,33,0)</f>
        <v>SAN ANTONIO</v>
      </c>
      <c r="L1024" s="20" t="str">
        <f>VLOOKUP(K1024,PROVINCIAS!$F$1:$G$1171,2,0)</f>
        <v>RURAL</v>
      </c>
      <c r="M1024" s="20">
        <v>1001189</v>
      </c>
      <c r="N1024" s="20" t="s">
        <v>15374</v>
      </c>
      <c r="O1024" s="20"/>
      <c r="P1024" s="20">
        <v>52.05</v>
      </c>
      <c r="Q1024" s="20" t="s">
        <v>11150</v>
      </c>
      <c r="R1024" s="20" t="s">
        <v>11150</v>
      </c>
      <c r="S1024" s="20" t="s">
        <v>11150</v>
      </c>
      <c r="T1024" s="20" t="s">
        <v>11150</v>
      </c>
      <c r="U1024" s="20" t="s">
        <v>11150</v>
      </c>
      <c r="V1024" s="20" t="s">
        <v>11150</v>
      </c>
      <c r="W1024" s="20">
        <v>52.05</v>
      </c>
    </row>
    <row r="1025" spans="1:23" x14ac:dyDescent="0.45">
      <c r="A1025" s="20">
        <v>1001116</v>
      </c>
      <c r="B1025" s="20" t="s">
        <v>9431</v>
      </c>
      <c r="C1025" s="20" t="s">
        <v>14219</v>
      </c>
      <c r="D1025" s="20">
        <v>1719105072</v>
      </c>
      <c r="E1025" s="20" t="str">
        <f>VLOOKUP(A1025,'REPORTE'!$A$1:$AG$1961,5,0)</f>
        <v>ECUATORIANO(A)</v>
      </c>
      <c r="F1025" s="20" t="str">
        <f>VLOOKUP(A1025,'REPORTE'!$A$1:$AG$1961,18,0)</f>
        <v>F</v>
      </c>
      <c r="G1025" s="20" t="str">
        <f>VLOOKUP(A1025,'REPORTE'!$A$1:$AG$1961,6,0)</f>
        <v>NACIONAL</v>
      </c>
      <c r="H1025" s="20" t="str">
        <f>VLOOKUP(A1025,'REPORTE'!$A$1:$AG$1961,30,0)</f>
        <v>Primaria</v>
      </c>
      <c r="I1025" s="20" t="str">
        <f>VLOOKUP(A1025,'REPORTE'!$A$1:$AG$1961,31,0)</f>
        <v>PICHINCHA</v>
      </c>
      <c r="J1025" s="20" t="str">
        <f>VLOOKUP(A1025,'REPORTE'!$A$1:$AG$1961,32,0)</f>
        <v>QUITO</v>
      </c>
      <c r="K1025" s="20" t="str">
        <f>VLOOKUP(A1025,'REPORTE'!$A$1:$AG$1961,33,0)</f>
        <v>AMAGUAÑA</v>
      </c>
      <c r="L1025" s="20" t="str">
        <f>VLOOKUP(K1025,PROVINCIAS!$F$1:$G$1171,2,0)</f>
        <v>RURAL</v>
      </c>
      <c r="M1025" s="20">
        <v>1001190</v>
      </c>
      <c r="N1025" s="20" t="s">
        <v>15374</v>
      </c>
      <c r="O1025" s="20"/>
      <c r="P1025" s="20">
        <v>3</v>
      </c>
      <c r="Q1025" s="20" t="s">
        <v>11150</v>
      </c>
      <c r="R1025" s="20" t="s">
        <v>11150</v>
      </c>
      <c r="S1025" s="20" t="s">
        <v>11150</v>
      </c>
      <c r="T1025" s="20" t="s">
        <v>11150</v>
      </c>
      <c r="U1025" s="20" t="s">
        <v>11150</v>
      </c>
      <c r="V1025" s="20" t="s">
        <v>11150</v>
      </c>
      <c r="W1025" s="20">
        <v>3</v>
      </c>
    </row>
    <row r="1026" spans="1:23" x14ac:dyDescent="0.45">
      <c r="A1026" s="20">
        <v>1001117</v>
      </c>
      <c r="B1026" s="20" t="s">
        <v>9431</v>
      </c>
      <c r="C1026" s="20" t="s">
        <v>9870</v>
      </c>
      <c r="D1026" s="20">
        <v>601129232</v>
      </c>
      <c r="E1026" s="20" t="str">
        <f>VLOOKUP(A1026,'REPORTE'!$A$1:$AG$1961,5,0)</f>
        <v>ECUATORIANO(A)</v>
      </c>
      <c r="F1026" s="20" t="str">
        <f>VLOOKUP(A1026,'REPORTE'!$A$1:$AG$1961,18,0)</f>
        <v>F</v>
      </c>
      <c r="G1026" s="20" t="str">
        <f>VLOOKUP(A1026,'REPORTE'!$A$1:$AG$1961,6,0)</f>
        <v>NACIONAL</v>
      </c>
      <c r="H1026" s="20" t="str">
        <f>VLOOKUP(A1026,'REPORTE'!$A$1:$AG$1961,30,0)</f>
        <v>Primaria</v>
      </c>
      <c r="I1026" s="20" t="str">
        <f>VLOOKUP(A1026,'REPORTE'!$A$1:$AG$1961,31,0)</f>
        <v>CHIMBORAZO</v>
      </c>
      <c r="J1026" s="20" t="str">
        <f>VLOOKUP(A1026,'REPORTE'!$A$1:$AG$1961,32,0)</f>
        <v>RIOBAMBA</v>
      </c>
      <c r="K1026" s="20" t="str">
        <f>VLOOKUP(A1026,'REPORTE'!$A$1:$AG$1961,33,0)</f>
        <v>YARUQUIES</v>
      </c>
      <c r="L1026" s="20" t="str">
        <f>VLOOKUP(K1026,PROVINCIAS!$F$1:$G$1171,2,0)</f>
        <v>URBANA</v>
      </c>
      <c r="M1026" s="20">
        <v>1001191</v>
      </c>
      <c r="N1026" s="20" t="s">
        <v>15374</v>
      </c>
      <c r="O1026" s="20"/>
      <c r="P1026" s="20">
        <v>0.02</v>
      </c>
      <c r="Q1026" s="20" t="s">
        <v>11150</v>
      </c>
      <c r="R1026" s="20" t="s">
        <v>11150</v>
      </c>
      <c r="S1026" s="20" t="s">
        <v>11150</v>
      </c>
      <c r="T1026" s="20" t="s">
        <v>13662</v>
      </c>
      <c r="U1026" s="20" t="s">
        <v>11150</v>
      </c>
      <c r="V1026" s="20" t="s">
        <v>11150</v>
      </c>
      <c r="W1026" s="20">
        <v>40.020000000000003</v>
      </c>
    </row>
    <row r="1027" spans="1:23" x14ac:dyDescent="0.45">
      <c r="A1027" s="20">
        <v>1001118</v>
      </c>
      <c r="B1027" s="20" t="s">
        <v>9431</v>
      </c>
      <c r="C1027" s="20" t="s">
        <v>14220</v>
      </c>
      <c r="D1027" s="20">
        <v>1717375446</v>
      </c>
      <c r="E1027" s="20" t="str">
        <f>VLOOKUP(A1027,'REPORTE'!$A$1:$AG$1961,5,0)</f>
        <v>ECUATORIANO(A) INDIGENA</v>
      </c>
      <c r="F1027" s="20" t="str">
        <f>VLOOKUP(A1027,'REPORTE'!$A$1:$AG$1961,18,0)</f>
        <v>M</v>
      </c>
      <c r="G1027" s="20" t="str">
        <f>VLOOKUP(A1027,'REPORTE'!$A$1:$AG$1961,6,0)</f>
        <v>NACIONAL</v>
      </c>
      <c r="H1027" s="20" t="str">
        <f>VLOOKUP(A1027,'REPORTE'!$A$1:$AG$1961,30,0)</f>
        <v>Secundaria</v>
      </c>
      <c r="I1027" s="20" t="str">
        <f>VLOOKUP(A1027,'REPORTE'!$A$1:$AG$1961,31,0)</f>
        <v>PICHINCHA</v>
      </c>
      <c r="J1027" s="20" t="str">
        <f>VLOOKUP(A1027,'REPORTE'!$A$1:$AG$1961,32,0)</f>
        <v>QUITO</v>
      </c>
      <c r="K1027" s="20" t="str">
        <f>VLOOKUP(A1027,'REPORTE'!$A$1:$AG$1961,33,0)</f>
        <v>EL INCA</v>
      </c>
      <c r="L1027" s="20" t="str">
        <f>VLOOKUP(K1027,PROVINCIAS!$F$1:$G$1171,2,0)</f>
        <v>URBANA</v>
      </c>
      <c r="M1027" s="20">
        <v>1001192</v>
      </c>
      <c r="N1027" s="20" t="s">
        <v>15374</v>
      </c>
      <c r="O1027" s="20"/>
      <c r="P1027" s="20">
        <v>5</v>
      </c>
      <c r="Q1027" s="20" t="s">
        <v>11150</v>
      </c>
      <c r="R1027" s="20" t="s">
        <v>11150</v>
      </c>
      <c r="S1027" s="20" t="s">
        <v>11150</v>
      </c>
      <c r="T1027" s="20" t="s">
        <v>11150</v>
      </c>
      <c r="U1027" s="20" t="s">
        <v>11150</v>
      </c>
      <c r="V1027" s="20" t="s">
        <v>11150</v>
      </c>
      <c r="W1027" s="20">
        <v>5</v>
      </c>
    </row>
    <row r="1028" spans="1:23" x14ac:dyDescent="0.45">
      <c r="A1028" s="20">
        <v>1001120</v>
      </c>
      <c r="B1028" s="20" t="s">
        <v>9431</v>
      </c>
      <c r="C1028" s="20" t="s">
        <v>9898</v>
      </c>
      <c r="D1028" s="20">
        <v>401417142</v>
      </c>
      <c r="E1028" s="20" t="str">
        <f>VLOOKUP(A1028,'REPORTE'!$A$1:$AG$1961,5,0)</f>
        <v>ECUATORIANO(A) INDIGENA</v>
      </c>
      <c r="F1028" s="20" t="str">
        <f>VLOOKUP(A1028,'REPORTE'!$A$1:$AG$1961,18,0)</f>
        <v>M</v>
      </c>
      <c r="G1028" s="20" t="str">
        <f>VLOOKUP(A1028,'REPORTE'!$A$1:$AG$1961,6,0)</f>
        <v>NACIONAL</v>
      </c>
      <c r="H1028" s="20" t="str">
        <f>VLOOKUP(A1028,'REPORTE'!$A$1:$AG$1961,30,0)</f>
        <v>Secundaria</v>
      </c>
      <c r="I1028" s="20" t="str">
        <f>VLOOKUP(A1028,'REPORTE'!$A$1:$AG$1961,31,0)</f>
        <v>PICHINCHA</v>
      </c>
      <c r="J1028" s="20" t="str">
        <f>VLOOKUP(A1028,'REPORTE'!$A$1:$AG$1961,32,0)</f>
        <v>QUITO</v>
      </c>
      <c r="K1028" s="20" t="str">
        <f>VLOOKUP(A1028,'REPORTE'!$A$1:$AG$1961,33,0)</f>
        <v>SAN BARTOLO</v>
      </c>
      <c r="L1028" s="20" t="str">
        <f>VLOOKUP(K1028,PROVINCIAS!$F$1:$G$1171,2,0)</f>
        <v>URBANA</v>
      </c>
      <c r="M1028" s="20">
        <v>1001193</v>
      </c>
      <c r="N1028" s="20" t="s">
        <v>15374</v>
      </c>
      <c r="O1028" s="20"/>
      <c r="P1028" s="20">
        <v>0</v>
      </c>
      <c r="Q1028" s="20" t="s">
        <v>11150</v>
      </c>
      <c r="R1028" s="20" t="s">
        <v>11150</v>
      </c>
      <c r="S1028" s="20" t="s">
        <v>11150</v>
      </c>
      <c r="T1028" s="20" t="s">
        <v>11150</v>
      </c>
      <c r="U1028" s="20" t="s">
        <v>11150</v>
      </c>
      <c r="V1028" s="20" t="s">
        <v>11150</v>
      </c>
      <c r="W1028" s="20">
        <v>0</v>
      </c>
    </row>
    <row r="1029" spans="1:23" x14ac:dyDescent="0.45">
      <c r="A1029" s="20">
        <v>1001119</v>
      </c>
      <c r="B1029" s="20" t="s">
        <v>9431</v>
      </c>
      <c r="C1029" s="20" t="s">
        <v>14221</v>
      </c>
      <c r="D1029" s="20">
        <v>600773105</v>
      </c>
      <c r="E1029" s="20" t="str">
        <f>VLOOKUP(A1029,'REPORTE'!$A$1:$AG$1961,5,0)</f>
        <v>ECUATORIANO(A) INDIGENA</v>
      </c>
      <c r="F1029" s="20" t="str">
        <f>VLOOKUP(A1029,'REPORTE'!$A$1:$AG$1961,18,0)</f>
        <v>F</v>
      </c>
      <c r="G1029" s="20" t="str">
        <f>VLOOKUP(A1029,'REPORTE'!$A$1:$AG$1961,6,0)</f>
        <v>NACIONAL</v>
      </c>
      <c r="H1029" s="20" t="str">
        <f>VLOOKUP(A1029,'REPORTE'!$A$1:$AG$1961,30,0)</f>
        <v>Primaria</v>
      </c>
      <c r="I1029" s="20" t="str">
        <f>VLOOKUP(A1029,'REPORTE'!$A$1:$AG$1961,31,0)</f>
        <v>CHIMBORAZO</v>
      </c>
      <c r="J1029" s="20" t="str">
        <f>VLOOKUP(A1029,'REPORTE'!$A$1:$AG$1961,32,0)</f>
        <v>RIOBAMBA</v>
      </c>
      <c r="K1029" s="20" t="str">
        <f>VLOOKUP(A1029,'REPORTE'!$A$1:$AG$1961,33,0)</f>
        <v>CACHA (CAB EN MACHANGARA)</v>
      </c>
      <c r="L1029" s="20" t="str">
        <f>VLOOKUP(K1029,PROVINCIAS!$F$1:$G$1171,2,0)</f>
        <v>RURAL</v>
      </c>
      <c r="M1029" s="20">
        <v>1001194</v>
      </c>
      <c r="N1029" s="20" t="s">
        <v>15374</v>
      </c>
      <c r="O1029" s="20"/>
      <c r="P1029" s="20">
        <v>5</v>
      </c>
      <c r="Q1029" s="20" t="s">
        <v>11150</v>
      </c>
      <c r="R1029" s="20" t="s">
        <v>11150</v>
      </c>
      <c r="S1029" s="20" t="s">
        <v>11150</v>
      </c>
      <c r="T1029" s="20" t="s">
        <v>11150</v>
      </c>
      <c r="U1029" s="20" t="s">
        <v>11150</v>
      </c>
      <c r="V1029" s="20" t="s">
        <v>11150</v>
      </c>
      <c r="W1029" s="20">
        <v>5</v>
      </c>
    </row>
    <row r="1030" spans="1:23" x14ac:dyDescent="0.45">
      <c r="A1030" s="20">
        <v>1001121</v>
      </c>
      <c r="B1030" s="20" t="s">
        <v>9431</v>
      </c>
      <c r="C1030" s="20" t="s">
        <v>9717</v>
      </c>
      <c r="D1030" s="20">
        <v>1710131176</v>
      </c>
      <c r="E1030" s="20" t="str">
        <f>VLOOKUP(A1030,'REPORTE'!$A$1:$AG$1961,5,0)</f>
        <v>ECUATORIANO(A) INDIGENA</v>
      </c>
      <c r="F1030" s="20" t="str">
        <f>VLOOKUP(A1030,'REPORTE'!$A$1:$AG$1961,18,0)</f>
        <v>F</v>
      </c>
      <c r="G1030" s="20" t="str">
        <f>VLOOKUP(A1030,'REPORTE'!$A$1:$AG$1961,6,0)</f>
        <v>NACIONAL</v>
      </c>
      <c r="H1030" s="20" t="str">
        <f>VLOOKUP(A1030,'REPORTE'!$A$1:$AG$1961,30,0)</f>
        <v>Secundaria</v>
      </c>
      <c r="I1030" s="20" t="str">
        <f>VLOOKUP(A1030,'REPORTE'!$A$1:$AG$1961,31,0)</f>
        <v>SANTO DOMINGO DE LOS TSACHILAS</v>
      </c>
      <c r="J1030" s="20" t="str">
        <f>VLOOKUP(A1030,'REPORTE'!$A$1:$AG$1961,32,0)</f>
        <v>SANTO DOMINGO</v>
      </c>
      <c r="K1030" s="20" t="str">
        <f>VLOOKUP(A1030,'REPORTE'!$A$1:$AG$1961,33,0)</f>
        <v>SANTO DOMINGO DE LOS COLORADOS</v>
      </c>
      <c r="L1030" s="20" t="str">
        <f>VLOOKUP(K1030,PROVINCIAS!$F$1:$G$1171,2,0)</f>
        <v>URBANA</v>
      </c>
      <c r="M1030" s="20">
        <v>1001195</v>
      </c>
      <c r="N1030" s="20" t="s">
        <v>15374</v>
      </c>
      <c r="O1030" s="20"/>
      <c r="P1030" s="20">
        <v>0</v>
      </c>
      <c r="Q1030" s="20" t="s">
        <v>11150</v>
      </c>
      <c r="R1030" s="20" t="s">
        <v>11150</v>
      </c>
      <c r="S1030" s="20" t="s">
        <v>11150</v>
      </c>
      <c r="T1030" s="20" t="s">
        <v>11150</v>
      </c>
      <c r="U1030" s="20" t="s">
        <v>11150</v>
      </c>
      <c r="V1030" s="20" t="s">
        <v>11150</v>
      </c>
      <c r="W1030" s="20">
        <v>0</v>
      </c>
    </row>
    <row r="1031" spans="1:23" x14ac:dyDescent="0.45">
      <c r="A1031" s="20">
        <v>1001122</v>
      </c>
      <c r="B1031" s="20" t="s">
        <v>9431</v>
      </c>
      <c r="C1031" s="20" t="s">
        <v>14222</v>
      </c>
      <c r="D1031" s="20">
        <v>604403741</v>
      </c>
      <c r="E1031" s="20" t="str">
        <f>VLOOKUP(A1031,'REPORTE'!$A$1:$AG$1961,5,0)</f>
        <v>ECUATORIANO(A) INDIGENA</v>
      </c>
      <c r="F1031" s="20" t="str">
        <f>VLOOKUP(A1031,'REPORTE'!$A$1:$AG$1961,18,0)</f>
        <v>M</v>
      </c>
      <c r="G1031" s="20" t="str">
        <f>VLOOKUP(A1031,'REPORTE'!$A$1:$AG$1961,6,0)</f>
        <v>NACIONAL</v>
      </c>
      <c r="H1031" s="20" t="str">
        <f>VLOOKUP(A1031,'REPORTE'!$A$1:$AG$1961,30,0)</f>
        <v>Secundaria</v>
      </c>
      <c r="I1031" s="20" t="str">
        <f>VLOOKUP(A1031,'REPORTE'!$A$1:$AG$1961,31,0)</f>
        <v>CHIMBORAZO</v>
      </c>
      <c r="J1031" s="20" t="str">
        <f>VLOOKUP(A1031,'REPORTE'!$A$1:$AG$1961,32,0)</f>
        <v>RIOBAMBA</v>
      </c>
      <c r="K1031" s="20" t="str">
        <f>VLOOKUP(A1031,'REPORTE'!$A$1:$AG$1961,33,0)</f>
        <v>CACHA (CAB EN MACHANGARA)</v>
      </c>
      <c r="L1031" s="20" t="str">
        <f>VLOOKUP(K1031,PROVINCIAS!$F$1:$G$1171,2,0)</f>
        <v>RURAL</v>
      </c>
      <c r="M1031" s="20">
        <v>1001196</v>
      </c>
      <c r="N1031" s="20" t="s">
        <v>15374</v>
      </c>
      <c r="O1031" s="20"/>
      <c r="P1031" s="20">
        <v>3</v>
      </c>
      <c r="Q1031" s="20" t="s">
        <v>11150</v>
      </c>
      <c r="R1031" s="20" t="s">
        <v>11150</v>
      </c>
      <c r="S1031" s="20" t="s">
        <v>11150</v>
      </c>
      <c r="T1031" s="20" t="s">
        <v>11150</v>
      </c>
      <c r="U1031" s="20" t="s">
        <v>11150</v>
      </c>
      <c r="V1031" s="20" t="s">
        <v>11150</v>
      </c>
      <c r="W1031" s="20">
        <v>3</v>
      </c>
    </row>
    <row r="1032" spans="1:23" x14ac:dyDescent="0.45">
      <c r="A1032" s="20">
        <v>1001123</v>
      </c>
      <c r="B1032" s="20" t="s">
        <v>9431</v>
      </c>
      <c r="C1032" s="20" t="s">
        <v>14223</v>
      </c>
      <c r="D1032" s="20">
        <v>2100052527</v>
      </c>
      <c r="E1032" s="20" t="str">
        <f>VLOOKUP(A1032,'REPORTE'!$A$1:$AG$1961,5,0)</f>
        <v>ECUATORIANO(A)</v>
      </c>
      <c r="F1032" s="20" t="str">
        <f>VLOOKUP(A1032,'REPORTE'!$A$1:$AG$1961,18,0)</f>
        <v>F</v>
      </c>
      <c r="G1032" s="20" t="str">
        <f>VLOOKUP(A1032,'REPORTE'!$A$1:$AG$1961,6,0)</f>
        <v>NACIONAL</v>
      </c>
      <c r="H1032" s="20" t="str">
        <f>VLOOKUP(A1032,'REPORTE'!$A$1:$AG$1961,30,0)</f>
        <v>Secundaria</v>
      </c>
      <c r="I1032" s="20" t="str">
        <f>VLOOKUP(A1032,'REPORTE'!$A$1:$AG$1961,31,0)</f>
        <v>SUCUMBIOS</v>
      </c>
      <c r="J1032" s="20" t="str">
        <f>VLOOKUP(A1032,'REPORTE'!$A$1:$AG$1961,32,0)</f>
        <v>LAGO AGRIO</v>
      </c>
      <c r="K1032" s="20" t="str">
        <f>VLOOKUP(A1032,'REPORTE'!$A$1:$AG$1961,33,0)</f>
        <v>NUEVA LOJA</v>
      </c>
      <c r="L1032" s="20" t="str">
        <f>VLOOKUP(K1032,PROVINCIAS!$F$1:$G$1171,2,0)</f>
        <v>URBANA</v>
      </c>
      <c r="M1032" s="20">
        <v>1001197</v>
      </c>
      <c r="N1032" s="20" t="s">
        <v>15374</v>
      </c>
      <c r="O1032" s="20"/>
      <c r="P1032" s="20">
        <v>3</v>
      </c>
      <c r="Q1032" s="20" t="s">
        <v>11150</v>
      </c>
      <c r="R1032" s="20" t="s">
        <v>11150</v>
      </c>
      <c r="S1032" s="20" t="s">
        <v>11150</v>
      </c>
      <c r="T1032" s="20" t="s">
        <v>11150</v>
      </c>
      <c r="U1032" s="20" t="s">
        <v>11150</v>
      </c>
      <c r="V1032" s="20" t="s">
        <v>11150</v>
      </c>
      <c r="W1032" s="20">
        <v>3</v>
      </c>
    </row>
    <row r="1033" spans="1:23" x14ac:dyDescent="0.45">
      <c r="A1033" s="20">
        <v>1001124</v>
      </c>
      <c r="B1033" s="20" t="s">
        <v>9431</v>
      </c>
      <c r="C1033" s="20" t="s">
        <v>9946</v>
      </c>
      <c r="D1033" s="20">
        <v>1726469503</v>
      </c>
      <c r="E1033" s="20" t="str">
        <f>VLOOKUP(A1033,'REPORTE'!$A$1:$AG$1961,5,0)</f>
        <v>ECUATORIANO(A) INDIGENA</v>
      </c>
      <c r="F1033" s="20" t="str">
        <f>VLOOKUP(A1033,'REPORTE'!$A$1:$AG$1961,18,0)</f>
        <v>F</v>
      </c>
      <c r="G1033" s="20" t="str">
        <f>VLOOKUP(A1033,'REPORTE'!$A$1:$AG$1961,6,0)</f>
        <v>NACIONAL</v>
      </c>
      <c r="H1033" s="20" t="str">
        <f>VLOOKUP(A1033,'REPORTE'!$A$1:$AG$1961,30,0)</f>
        <v>Primaria</v>
      </c>
      <c r="I1033" s="20" t="str">
        <f>VLOOKUP(A1033,'REPORTE'!$A$1:$AG$1961,31,0)</f>
        <v>PICHINCHA</v>
      </c>
      <c r="J1033" s="20" t="str">
        <f>VLOOKUP(A1033,'REPORTE'!$A$1:$AG$1961,32,0)</f>
        <v>QUITO</v>
      </c>
      <c r="K1033" s="20" t="str">
        <f>VLOOKUP(A1033,'REPORTE'!$A$1:$AG$1961,33,0)</f>
        <v>COTOCOLLAO</v>
      </c>
      <c r="L1033" s="20" t="str">
        <f>VLOOKUP(K1033,PROVINCIAS!$F$1:$G$1171,2,0)</f>
        <v>URBANA</v>
      </c>
      <c r="M1033" s="20">
        <v>1001198</v>
      </c>
      <c r="N1033" s="20" t="s">
        <v>15374</v>
      </c>
      <c r="O1033" s="20"/>
      <c r="P1033" s="20">
        <v>0</v>
      </c>
      <c r="Q1033" s="20" t="s">
        <v>11150</v>
      </c>
      <c r="R1033" s="20" t="s">
        <v>11150</v>
      </c>
      <c r="S1033" s="20" t="s">
        <v>11150</v>
      </c>
      <c r="T1033" s="20" t="s">
        <v>11150</v>
      </c>
      <c r="U1033" s="20" t="s">
        <v>11150</v>
      </c>
      <c r="V1033" s="20" t="s">
        <v>11150</v>
      </c>
      <c r="W1033" s="20">
        <v>0</v>
      </c>
    </row>
    <row r="1034" spans="1:23" x14ac:dyDescent="0.45">
      <c r="A1034" s="20">
        <v>1001125</v>
      </c>
      <c r="B1034" s="20" t="s">
        <v>9431</v>
      </c>
      <c r="C1034" s="20" t="s">
        <v>14224</v>
      </c>
      <c r="D1034" s="20">
        <v>1719935312</v>
      </c>
      <c r="E1034" s="20" t="str">
        <f>VLOOKUP(A1034,'REPORTE'!$A$1:$AG$1961,5,0)</f>
        <v>ECUATORIANO(A) INDIGENA</v>
      </c>
      <c r="F1034" s="20" t="str">
        <f>VLOOKUP(A1034,'REPORTE'!$A$1:$AG$1961,18,0)</f>
        <v>M</v>
      </c>
      <c r="G1034" s="20" t="str">
        <f>VLOOKUP(A1034,'REPORTE'!$A$1:$AG$1961,6,0)</f>
        <v>NACIONAL</v>
      </c>
      <c r="H1034" s="20" t="str">
        <f>VLOOKUP(A1034,'REPORTE'!$A$1:$AG$1961,30,0)</f>
        <v>Ninguna</v>
      </c>
      <c r="I1034" s="20" t="str">
        <f>VLOOKUP(A1034,'REPORTE'!$A$1:$AG$1961,31,0)</f>
        <v>CHIMBORAZO</v>
      </c>
      <c r="J1034" s="20" t="str">
        <f>VLOOKUP(A1034,'REPORTE'!$A$1:$AG$1961,32,0)</f>
        <v>RIOBAMBA</v>
      </c>
      <c r="K1034" s="20" t="str">
        <f>VLOOKUP(A1034,'REPORTE'!$A$1:$AG$1961,33,0)</f>
        <v>LIZARZABURU</v>
      </c>
      <c r="L1034" s="20" t="str">
        <f>VLOOKUP(K1034,PROVINCIAS!$F$1:$G$1171,2,0)</f>
        <v>URBANA</v>
      </c>
      <c r="M1034" s="20">
        <v>1001199</v>
      </c>
      <c r="N1034" s="20" t="s">
        <v>15374</v>
      </c>
      <c r="O1034" s="20"/>
      <c r="P1034" s="20">
        <v>8.16</v>
      </c>
      <c r="Q1034" s="20" t="s">
        <v>11150</v>
      </c>
      <c r="R1034" s="20" t="s">
        <v>11150</v>
      </c>
      <c r="S1034" s="20" t="s">
        <v>11150</v>
      </c>
      <c r="T1034" s="20" t="s">
        <v>11150</v>
      </c>
      <c r="U1034" s="20" t="s">
        <v>11150</v>
      </c>
      <c r="V1034" s="20" t="s">
        <v>11150</v>
      </c>
      <c r="W1034" s="20">
        <v>8.16</v>
      </c>
    </row>
    <row r="1035" spans="1:23" x14ac:dyDescent="0.45">
      <c r="A1035" s="20">
        <v>1001126</v>
      </c>
      <c r="B1035" s="20" t="s">
        <v>9431</v>
      </c>
      <c r="C1035" s="20" t="s">
        <v>9716</v>
      </c>
      <c r="D1035" s="20">
        <v>1722902309</v>
      </c>
      <c r="E1035" s="20" t="str">
        <f>VLOOKUP(A1035,'REPORTE'!$A$1:$AG$1961,5,0)</f>
        <v>ECUATORIANO(A) INDIGENA</v>
      </c>
      <c r="F1035" s="20" t="str">
        <f>VLOOKUP(A1035,'REPORTE'!$A$1:$AG$1961,18,0)</f>
        <v>M</v>
      </c>
      <c r="G1035" s="20" t="str">
        <f>VLOOKUP(A1035,'REPORTE'!$A$1:$AG$1961,6,0)</f>
        <v>NACIONAL</v>
      </c>
      <c r="H1035" s="20" t="str">
        <f>VLOOKUP(A1035,'REPORTE'!$A$1:$AG$1961,30,0)</f>
        <v>Primaria</v>
      </c>
      <c r="I1035" s="20" t="str">
        <f>VLOOKUP(A1035,'REPORTE'!$A$1:$AG$1961,31,0)</f>
        <v>PICHINCHA</v>
      </c>
      <c r="J1035" s="20" t="str">
        <f>VLOOKUP(A1035,'REPORTE'!$A$1:$AG$1961,32,0)</f>
        <v>QUITO</v>
      </c>
      <c r="K1035" s="20" t="str">
        <f>VLOOKUP(A1035,'REPORTE'!$A$1:$AG$1961,33,0)</f>
        <v>COTOCOLLAO</v>
      </c>
      <c r="L1035" s="20" t="str">
        <f>VLOOKUP(K1035,PROVINCIAS!$F$1:$G$1171,2,0)</f>
        <v>URBANA</v>
      </c>
      <c r="M1035" s="20">
        <v>1001200</v>
      </c>
      <c r="N1035" s="20" t="s">
        <v>15374</v>
      </c>
      <c r="O1035" s="20"/>
      <c r="P1035" s="20">
        <v>0</v>
      </c>
      <c r="Q1035" s="20" t="s">
        <v>11150</v>
      </c>
      <c r="R1035" s="20" t="s">
        <v>11150</v>
      </c>
      <c r="S1035" s="20" t="s">
        <v>11150</v>
      </c>
      <c r="T1035" s="20" t="s">
        <v>11150</v>
      </c>
      <c r="U1035" s="20" t="s">
        <v>11150</v>
      </c>
      <c r="V1035" s="20" t="s">
        <v>11150</v>
      </c>
      <c r="W1035" s="20">
        <v>0</v>
      </c>
    </row>
    <row r="1036" spans="1:23" x14ac:dyDescent="0.45">
      <c r="A1036" s="20">
        <v>1001127</v>
      </c>
      <c r="B1036" s="20" t="s">
        <v>9431</v>
      </c>
      <c r="C1036" s="20" t="s">
        <v>10322</v>
      </c>
      <c r="D1036" s="20">
        <v>1756155832</v>
      </c>
      <c r="E1036" s="20" t="str">
        <f>VLOOKUP(A1036,'REPORTE'!$A$1:$AG$1961,5,0)</f>
        <v>ECUATORIANO(A) INDIGENA</v>
      </c>
      <c r="F1036" s="20" t="str">
        <f>VLOOKUP(A1036,'REPORTE'!$A$1:$AG$1961,18,0)</f>
        <v>F</v>
      </c>
      <c r="G1036" s="20" t="str">
        <f>VLOOKUP(A1036,'REPORTE'!$A$1:$AG$1961,6,0)</f>
        <v>NACIONAL</v>
      </c>
      <c r="H1036" s="20" t="str">
        <f>VLOOKUP(A1036,'REPORTE'!$A$1:$AG$1961,30,0)</f>
        <v>Secundaria</v>
      </c>
      <c r="I1036" s="20" t="str">
        <f>VLOOKUP(A1036,'REPORTE'!$A$1:$AG$1961,31,0)</f>
        <v>PICHINCHA</v>
      </c>
      <c r="J1036" s="20" t="str">
        <f>VLOOKUP(A1036,'REPORTE'!$A$1:$AG$1961,32,0)</f>
        <v>QUITO</v>
      </c>
      <c r="K1036" s="20" t="str">
        <f>VLOOKUP(A1036,'REPORTE'!$A$1:$AG$1961,33,0)</f>
        <v>LA MAGDALENA</v>
      </c>
      <c r="L1036" s="20" t="str">
        <f>VLOOKUP(K1036,PROVINCIAS!$F$1:$G$1171,2,0)</f>
        <v>URBANA</v>
      </c>
      <c r="M1036" s="20">
        <v>1001201</v>
      </c>
      <c r="N1036" s="20" t="s">
        <v>15374</v>
      </c>
      <c r="O1036" s="20"/>
      <c r="P1036" s="20">
        <v>7.75</v>
      </c>
      <c r="Q1036" s="20" t="s">
        <v>11150</v>
      </c>
      <c r="R1036" s="20" t="s">
        <v>11150</v>
      </c>
      <c r="S1036" s="20" t="s">
        <v>11150</v>
      </c>
      <c r="T1036" s="20" t="s">
        <v>12025</v>
      </c>
      <c r="U1036" s="20" t="s">
        <v>11150</v>
      </c>
      <c r="V1036" s="20" t="s">
        <v>11150</v>
      </c>
      <c r="W1036" s="20">
        <v>107.75</v>
      </c>
    </row>
    <row r="1037" spans="1:23" x14ac:dyDescent="0.45">
      <c r="A1037" s="20">
        <v>1001128</v>
      </c>
      <c r="B1037" s="20" t="s">
        <v>9431</v>
      </c>
      <c r="C1037" s="20" t="s">
        <v>9709</v>
      </c>
      <c r="D1037" s="20">
        <v>605531870</v>
      </c>
      <c r="E1037" s="20" t="str">
        <f>VLOOKUP(A1037,'REPORTE'!$A$1:$AG$1961,5,0)</f>
        <v>ECUATORIANO(A) INDIGENA</v>
      </c>
      <c r="F1037" s="20" t="str">
        <f>VLOOKUP(A1037,'REPORTE'!$A$1:$AG$1961,18,0)</f>
        <v>F</v>
      </c>
      <c r="G1037" s="20" t="str">
        <f>VLOOKUP(A1037,'REPORTE'!$A$1:$AG$1961,6,0)</f>
        <v>NACIONAL</v>
      </c>
      <c r="H1037" s="20" t="str">
        <f>VLOOKUP(A1037,'REPORTE'!$A$1:$AG$1961,30,0)</f>
        <v>Secundaria</v>
      </c>
      <c r="I1037" s="20" t="str">
        <f>VLOOKUP(A1037,'REPORTE'!$A$1:$AG$1961,31,0)</f>
        <v>CHIMBORAZO</v>
      </c>
      <c r="J1037" s="20" t="str">
        <f>VLOOKUP(A1037,'REPORTE'!$A$1:$AG$1961,32,0)</f>
        <v>RIOBAMBA</v>
      </c>
      <c r="K1037" s="20" t="str">
        <f>VLOOKUP(A1037,'REPORTE'!$A$1:$AG$1961,33,0)</f>
        <v>CACHA (CAB EN MACHANGARA)</v>
      </c>
      <c r="L1037" s="20" t="str">
        <f>VLOOKUP(K1037,PROVINCIAS!$F$1:$G$1171,2,0)</f>
        <v>RURAL</v>
      </c>
      <c r="M1037" s="20">
        <v>1001203</v>
      </c>
      <c r="N1037" s="20" t="s">
        <v>15374</v>
      </c>
      <c r="O1037" s="20"/>
      <c r="P1037" s="20">
        <v>513.98</v>
      </c>
      <c r="Q1037" s="20" t="s">
        <v>11150</v>
      </c>
      <c r="R1037" s="20" t="s">
        <v>11150</v>
      </c>
      <c r="S1037" s="20" t="s">
        <v>11150</v>
      </c>
      <c r="T1037" s="20" t="s">
        <v>11150</v>
      </c>
      <c r="U1037" s="20" t="s">
        <v>11150</v>
      </c>
      <c r="V1037" s="20" t="s">
        <v>12078</v>
      </c>
      <c r="W1037" s="20">
        <v>513.98</v>
      </c>
    </row>
    <row r="1038" spans="1:23" x14ac:dyDescent="0.45">
      <c r="A1038" s="20">
        <v>1001129</v>
      </c>
      <c r="B1038" s="20" t="s">
        <v>9431</v>
      </c>
      <c r="C1038" s="20" t="s">
        <v>14225</v>
      </c>
      <c r="D1038" s="20">
        <v>602952004</v>
      </c>
      <c r="E1038" s="20" t="str">
        <f>VLOOKUP(A1038,'REPORTE'!$A$1:$AG$1961,5,0)</f>
        <v>ECUATORIANO(A) INDIGENA</v>
      </c>
      <c r="F1038" s="20" t="str">
        <f>VLOOKUP(A1038,'REPORTE'!$A$1:$AG$1961,18,0)</f>
        <v>F</v>
      </c>
      <c r="G1038" s="20" t="str">
        <f>VLOOKUP(A1038,'REPORTE'!$A$1:$AG$1961,6,0)</f>
        <v>NACIONAL</v>
      </c>
      <c r="H1038" s="20" t="str">
        <f>VLOOKUP(A1038,'REPORTE'!$A$1:$AG$1961,30,0)</f>
        <v>Primaria</v>
      </c>
      <c r="I1038" s="20" t="str">
        <f>VLOOKUP(A1038,'REPORTE'!$A$1:$AG$1961,31,0)</f>
        <v>CHIMBORAZO</v>
      </c>
      <c r="J1038" s="20" t="str">
        <f>VLOOKUP(A1038,'REPORTE'!$A$1:$AG$1961,32,0)</f>
        <v>RIOBAMBA</v>
      </c>
      <c r="K1038" s="20" t="str">
        <f>VLOOKUP(A1038,'REPORTE'!$A$1:$AG$1961,33,0)</f>
        <v>YARUQUIES</v>
      </c>
      <c r="L1038" s="20" t="str">
        <f>VLOOKUP(K1038,PROVINCIAS!$F$1:$G$1171,2,0)</f>
        <v>URBANA</v>
      </c>
      <c r="M1038" s="20">
        <v>1001204</v>
      </c>
      <c r="N1038" s="20" t="s">
        <v>15374</v>
      </c>
      <c r="O1038" s="20"/>
      <c r="P1038" s="20">
        <v>26.19</v>
      </c>
      <c r="Q1038" s="20" t="s">
        <v>11150</v>
      </c>
      <c r="R1038" s="20" t="s">
        <v>11150</v>
      </c>
      <c r="S1038" s="20" t="s">
        <v>11150</v>
      </c>
      <c r="T1038" s="20" t="s">
        <v>11150</v>
      </c>
      <c r="U1038" s="20" t="s">
        <v>11150</v>
      </c>
      <c r="V1038" s="20" t="s">
        <v>11150</v>
      </c>
      <c r="W1038" s="20">
        <v>26.19</v>
      </c>
    </row>
    <row r="1039" spans="1:23" x14ac:dyDescent="0.45">
      <c r="A1039" s="20">
        <v>1001130</v>
      </c>
      <c r="B1039" s="20" t="s">
        <v>9431</v>
      </c>
      <c r="C1039" s="20" t="s">
        <v>10081</v>
      </c>
      <c r="D1039" s="20">
        <v>1708705387</v>
      </c>
      <c r="E1039" s="20" t="str">
        <f>VLOOKUP(A1039,'REPORTE'!$A$1:$AG$1961,5,0)</f>
        <v>ECUATORIANO(A)</v>
      </c>
      <c r="F1039" s="20" t="str">
        <f>VLOOKUP(A1039,'REPORTE'!$A$1:$AG$1961,18,0)</f>
        <v>M</v>
      </c>
      <c r="G1039" s="20" t="str">
        <f>VLOOKUP(A1039,'REPORTE'!$A$1:$AG$1961,6,0)</f>
        <v>NACIONAL</v>
      </c>
      <c r="H1039" s="20" t="str">
        <f>VLOOKUP(A1039,'REPORTE'!$A$1:$AG$1961,30,0)</f>
        <v>Primaria</v>
      </c>
      <c r="I1039" s="20" t="str">
        <f>VLOOKUP(A1039,'REPORTE'!$A$1:$AG$1961,31,0)</f>
        <v>PICHINCHA</v>
      </c>
      <c r="J1039" s="20" t="str">
        <f>VLOOKUP(A1039,'REPORTE'!$A$1:$AG$1961,32,0)</f>
        <v>QUITO</v>
      </c>
      <c r="K1039" s="20" t="str">
        <f>VLOOKUP(A1039,'REPORTE'!$A$1:$AG$1961,33,0)</f>
        <v>COTOCOLLAO</v>
      </c>
      <c r="L1039" s="20" t="str">
        <f>VLOOKUP(K1039,PROVINCIAS!$F$1:$G$1171,2,0)</f>
        <v>URBANA</v>
      </c>
      <c r="M1039" s="20">
        <v>1001205</v>
      </c>
      <c r="N1039" s="20" t="s">
        <v>15374</v>
      </c>
      <c r="O1039" s="20"/>
      <c r="P1039" s="20">
        <v>0</v>
      </c>
      <c r="Q1039" s="20" t="s">
        <v>11150</v>
      </c>
      <c r="R1039" s="20" t="s">
        <v>11150</v>
      </c>
      <c r="S1039" s="20" t="s">
        <v>11150</v>
      </c>
      <c r="T1039" s="20" t="s">
        <v>11150</v>
      </c>
      <c r="U1039" s="20" t="s">
        <v>11150</v>
      </c>
      <c r="V1039" s="20" t="s">
        <v>11150</v>
      </c>
      <c r="W1039" s="20">
        <v>0</v>
      </c>
    </row>
    <row r="1040" spans="1:23" x14ac:dyDescent="0.45">
      <c r="A1040" s="20">
        <v>1001131</v>
      </c>
      <c r="B1040" s="20" t="s">
        <v>9431</v>
      </c>
      <c r="C1040" s="20" t="s">
        <v>9899</v>
      </c>
      <c r="D1040" s="20">
        <v>2100559661</v>
      </c>
      <c r="E1040" s="20" t="str">
        <f>VLOOKUP(A1040,'REPORTE'!$A$1:$AG$1961,5,0)</f>
        <v>ECUATORIANO(A) INDIGENA</v>
      </c>
      <c r="F1040" s="20" t="str">
        <f>VLOOKUP(A1040,'REPORTE'!$A$1:$AG$1961,18,0)</f>
        <v>F</v>
      </c>
      <c r="G1040" s="20" t="str">
        <f>VLOOKUP(A1040,'REPORTE'!$A$1:$AG$1961,6,0)</f>
        <v>NACIONAL</v>
      </c>
      <c r="H1040" s="20" t="str">
        <f>VLOOKUP(A1040,'REPORTE'!$A$1:$AG$1961,30,0)</f>
        <v>Secundaria</v>
      </c>
      <c r="I1040" s="20" t="str">
        <f>VLOOKUP(A1040,'REPORTE'!$A$1:$AG$1961,31,0)</f>
        <v>SUCUMBIOS</v>
      </c>
      <c r="J1040" s="20" t="str">
        <f>VLOOKUP(A1040,'REPORTE'!$A$1:$AG$1961,32,0)</f>
        <v>LAGO AGRIO</v>
      </c>
      <c r="K1040" s="20" t="str">
        <f>VLOOKUP(A1040,'REPORTE'!$A$1:$AG$1961,33,0)</f>
        <v>NUEVA LOJA</v>
      </c>
      <c r="L1040" s="20" t="str">
        <f>VLOOKUP(K1040,PROVINCIAS!$F$1:$G$1171,2,0)</f>
        <v>URBANA</v>
      </c>
      <c r="M1040" s="20">
        <v>1001206</v>
      </c>
      <c r="N1040" s="20" t="s">
        <v>15374</v>
      </c>
      <c r="O1040" s="20"/>
      <c r="P1040" s="20">
        <v>7.92</v>
      </c>
      <c r="Q1040" s="20" t="s">
        <v>11150</v>
      </c>
      <c r="R1040" s="20" t="s">
        <v>11150</v>
      </c>
      <c r="S1040" s="20" t="s">
        <v>11150</v>
      </c>
      <c r="T1040" s="20" t="s">
        <v>12025</v>
      </c>
      <c r="U1040" s="20" t="s">
        <v>11150</v>
      </c>
      <c r="V1040" s="20" t="s">
        <v>11150</v>
      </c>
      <c r="W1040" s="20">
        <v>107.92</v>
      </c>
    </row>
    <row r="1041" spans="1:23" x14ac:dyDescent="0.45">
      <c r="A1041" s="20">
        <v>1001132</v>
      </c>
      <c r="B1041" s="20" t="s">
        <v>9431</v>
      </c>
      <c r="C1041" s="20" t="s">
        <v>10271</v>
      </c>
      <c r="D1041" s="20">
        <v>650199607</v>
      </c>
      <c r="E1041" s="20" t="str">
        <f>VLOOKUP(A1041,'REPORTE'!$A$1:$AG$1961,5,0)</f>
        <v>ECUATORIANO(A) INDIGENA</v>
      </c>
      <c r="F1041" s="20" t="str">
        <f>VLOOKUP(A1041,'REPORTE'!$A$1:$AG$1961,18,0)</f>
        <v>F</v>
      </c>
      <c r="G1041" s="20" t="str">
        <f>VLOOKUP(A1041,'REPORTE'!$A$1:$AG$1961,6,0)</f>
        <v>NACIONAL</v>
      </c>
      <c r="H1041" s="20" t="str">
        <f>VLOOKUP(A1041,'REPORTE'!$A$1:$AG$1961,30,0)</f>
        <v>Universitaria</v>
      </c>
      <c r="I1041" s="20" t="str">
        <f>VLOOKUP(A1041,'REPORTE'!$A$1:$AG$1961,31,0)</f>
        <v>CHIMBORAZO</v>
      </c>
      <c r="J1041" s="20" t="str">
        <f>VLOOKUP(A1041,'REPORTE'!$A$1:$AG$1961,32,0)</f>
        <v>GUAMOTE</v>
      </c>
      <c r="K1041" s="20" t="str">
        <f>VLOOKUP(A1041,'REPORTE'!$A$1:$AG$1961,33,0)</f>
        <v>GUAMOTE</v>
      </c>
      <c r="L1041" s="20" t="str">
        <f>VLOOKUP(K1041,PROVINCIAS!$F$1:$G$1171,2,0)</f>
        <v>URBANA</v>
      </c>
      <c r="M1041" s="20">
        <v>1001207</v>
      </c>
      <c r="N1041" s="20" t="s">
        <v>15374</v>
      </c>
      <c r="O1041" s="20"/>
      <c r="P1041" s="20">
        <v>145.79</v>
      </c>
      <c r="Q1041" s="20" t="s">
        <v>11150</v>
      </c>
      <c r="R1041" s="20" t="s">
        <v>11150</v>
      </c>
      <c r="S1041" s="20" t="s">
        <v>11150</v>
      </c>
      <c r="T1041" s="20" t="s">
        <v>11150</v>
      </c>
      <c r="U1041" s="20" t="s">
        <v>11150</v>
      </c>
      <c r="V1041" s="20" t="s">
        <v>11150</v>
      </c>
      <c r="W1041" s="20">
        <v>145.79</v>
      </c>
    </row>
    <row r="1042" spans="1:23" x14ac:dyDescent="0.45">
      <c r="A1042" s="20">
        <v>1001134</v>
      </c>
      <c r="B1042" s="20" t="s">
        <v>9431</v>
      </c>
      <c r="C1042" s="20" t="s">
        <v>14227</v>
      </c>
      <c r="D1042" s="20">
        <v>1725053803</v>
      </c>
      <c r="E1042" s="20" t="str">
        <f>VLOOKUP(A1042,'REPORTE'!$A$1:$AG$1961,5,0)</f>
        <v>ECUATORIANO(A) INDIGENA</v>
      </c>
      <c r="F1042" s="20" t="str">
        <f>VLOOKUP(A1042,'REPORTE'!$A$1:$AG$1961,18,0)</f>
        <v>F</v>
      </c>
      <c r="G1042" s="20" t="str">
        <f>VLOOKUP(A1042,'REPORTE'!$A$1:$AG$1961,6,0)</f>
        <v>NACIONAL</v>
      </c>
      <c r="H1042" s="20" t="str">
        <f>VLOOKUP(A1042,'REPORTE'!$A$1:$AG$1961,30,0)</f>
        <v>Secundaria</v>
      </c>
      <c r="I1042" s="20" t="str">
        <f>VLOOKUP(A1042,'REPORTE'!$A$1:$AG$1961,31,0)</f>
        <v>PICHINCHA</v>
      </c>
      <c r="J1042" s="20" t="str">
        <f>VLOOKUP(A1042,'REPORTE'!$A$1:$AG$1961,32,0)</f>
        <v>QUITO</v>
      </c>
      <c r="K1042" s="20" t="str">
        <f>VLOOKUP(A1042,'REPORTE'!$A$1:$AG$1961,33,0)</f>
        <v>COTOCOLLAO</v>
      </c>
      <c r="L1042" s="20" t="str">
        <f>VLOOKUP(K1042,PROVINCIAS!$F$1:$G$1171,2,0)</f>
        <v>URBANA</v>
      </c>
      <c r="M1042" s="20">
        <v>1001209</v>
      </c>
      <c r="N1042" s="20" t="s">
        <v>15374</v>
      </c>
      <c r="O1042" s="20"/>
      <c r="P1042" s="20">
        <v>23.08</v>
      </c>
      <c r="Q1042" s="20" t="s">
        <v>11150</v>
      </c>
      <c r="R1042" s="20" t="s">
        <v>11150</v>
      </c>
      <c r="S1042" s="20" t="s">
        <v>11150</v>
      </c>
      <c r="T1042" s="20" t="s">
        <v>11150</v>
      </c>
      <c r="U1042" s="20" t="s">
        <v>11150</v>
      </c>
      <c r="V1042" s="20" t="s">
        <v>11150</v>
      </c>
      <c r="W1042" s="20">
        <v>23.08</v>
      </c>
    </row>
    <row r="1043" spans="1:23" x14ac:dyDescent="0.45">
      <c r="A1043" s="20">
        <v>1001135</v>
      </c>
      <c r="B1043" s="20" t="s">
        <v>9431</v>
      </c>
      <c r="C1043" s="20" t="s">
        <v>10227</v>
      </c>
      <c r="D1043" s="20">
        <v>604158832</v>
      </c>
      <c r="E1043" s="20" t="str">
        <f>VLOOKUP(A1043,'REPORTE'!$A$1:$AG$1961,5,0)</f>
        <v>ECUATORIANO(A) INDIGENA</v>
      </c>
      <c r="F1043" s="20" t="str">
        <f>VLOOKUP(A1043,'REPORTE'!$A$1:$AG$1961,18,0)</f>
        <v>M</v>
      </c>
      <c r="G1043" s="20" t="str">
        <f>VLOOKUP(A1043,'REPORTE'!$A$1:$AG$1961,6,0)</f>
        <v>NACIONAL</v>
      </c>
      <c r="H1043" s="20" t="str">
        <f>VLOOKUP(A1043,'REPORTE'!$A$1:$AG$1961,30,0)</f>
        <v>Primaria</v>
      </c>
      <c r="I1043" s="20" t="str">
        <f>VLOOKUP(A1043,'REPORTE'!$A$1:$AG$1961,31,0)</f>
        <v>CHIMBORAZO</v>
      </c>
      <c r="J1043" s="20" t="str">
        <f>VLOOKUP(A1043,'REPORTE'!$A$1:$AG$1961,32,0)</f>
        <v>RIOBAMBA</v>
      </c>
      <c r="K1043" s="20" t="str">
        <f>VLOOKUP(A1043,'REPORTE'!$A$1:$AG$1961,33,0)</f>
        <v>CACHA (CAB EN MACHANGARA)</v>
      </c>
      <c r="L1043" s="20" t="str">
        <f>VLOOKUP(K1043,PROVINCIAS!$F$1:$G$1171,2,0)</f>
        <v>RURAL</v>
      </c>
      <c r="M1043" s="20">
        <v>1001210</v>
      </c>
      <c r="N1043" s="20" t="s">
        <v>15374</v>
      </c>
      <c r="O1043" s="20"/>
      <c r="P1043" s="20">
        <v>7.0000000000000007E-2</v>
      </c>
      <c r="Q1043" s="20" t="s">
        <v>11150</v>
      </c>
      <c r="R1043" s="20" t="s">
        <v>11150</v>
      </c>
      <c r="S1043" s="20" t="s">
        <v>11150</v>
      </c>
      <c r="T1043" s="20" t="s">
        <v>14659</v>
      </c>
      <c r="U1043" s="20" t="s">
        <v>11150</v>
      </c>
      <c r="V1043" s="20" t="s">
        <v>11150</v>
      </c>
      <c r="W1043" s="20">
        <v>239.92</v>
      </c>
    </row>
    <row r="1044" spans="1:23" x14ac:dyDescent="0.45">
      <c r="A1044" s="20">
        <v>1001136</v>
      </c>
      <c r="B1044" s="20" t="s">
        <v>9431</v>
      </c>
      <c r="C1044" s="20" t="s">
        <v>14228</v>
      </c>
      <c r="D1044" s="20">
        <v>1752738011</v>
      </c>
      <c r="E1044" s="20" t="str">
        <f>VLOOKUP(A1044,'REPORTE'!$A$1:$AG$1961,5,0)</f>
        <v>ECUATORIANO(A)</v>
      </c>
      <c r="F1044" s="20" t="str">
        <f>VLOOKUP(A1044,'REPORTE'!$A$1:$AG$1961,18,0)</f>
        <v>M</v>
      </c>
      <c r="G1044" s="20" t="str">
        <f>VLOOKUP(A1044,'REPORTE'!$A$1:$AG$1961,6,0)</f>
        <v>NACIONAL</v>
      </c>
      <c r="H1044" s="20" t="str">
        <f>VLOOKUP(A1044,'REPORTE'!$A$1:$AG$1961,30,0)</f>
        <v>Secundaria</v>
      </c>
      <c r="I1044" s="20" t="str">
        <f>VLOOKUP(A1044,'REPORTE'!$A$1:$AG$1961,31,0)</f>
        <v>PICHINCHA</v>
      </c>
      <c r="J1044" s="20" t="str">
        <f>VLOOKUP(A1044,'REPORTE'!$A$1:$AG$1961,32,0)</f>
        <v>QUITO</v>
      </c>
      <c r="K1044" s="20" t="str">
        <f>VLOOKUP(A1044,'REPORTE'!$A$1:$AG$1961,33,0)</f>
        <v>COTOCOLLAO</v>
      </c>
      <c r="L1044" s="20" t="str">
        <f>VLOOKUP(K1044,PROVINCIAS!$F$1:$G$1171,2,0)</f>
        <v>URBANA</v>
      </c>
      <c r="M1044" s="20">
        <v>1001211</v>
      </c>
      <c r="N1044" s="20" t="s">
        <v>15374</v>
      </c>
      <c r="O1044" s="20"/>
      <c r="P1044" s="20">
        <v>3</v>
      </c>
      <c r="Q1044" s="20" t="s">
        <v>11150</v>
      </c>
      <c r="R1044" s="20" t="s">
        <v>11150</v>
      </c>
      <c r="S1044" s="20" t="s">
        <v>11150</v>
      </c>
      <c r="T1044" s="20" t="s">
        <v>11150</v>
      </c>
      <c r="U1044" s="20" t="s">
        <v>11150</v>
      </c>
      <c r="V1044" s="20" t="s">
        <v>11150</v>
      </c>
      <c r="W1044" s="20">
        <v>3</v>
      </c>
    </row>
    <row r="1045" spans="1:23" x14ac:dyDescent="0.45">
      <c r="A1045" s="20">
        <v>1001137</v>
      </c>
      <c r="B1045" s="20" t="s">
        <v>9431</v>
      </c>
      <c r="C1045" s="20" t="s">
        <v>14229</v>
      </c>
      <c r="D1045" s="20">
        <v>1714190178</v>
      </c>
      <c r="E1045" s="20" t="str">
        <f>VLOOKUP(A1045,'REPORTE'!$A$1:$AG$1961,5,0)</f>
        <v>ECUATORIANO(A)</v>
      </c>
      <c r="F1045" s="20" t="str">
        <f>VLOOKUP(A1045,'REPORTE'!$A$1:$AG$1961,18,0)</f>
        <v>F</v>
      </c>
      <c r="G1045" s="20" t="str">
        <f>VLOOKUP(A1045,'REPORTE'!$A$1:$AG$1961,6,0)</f>
        <v>NACIONAL</v>
      </c>
      <c r="H1045" s="20" t="str">
        <f>VLOOKUP(A1045,'REPORTE'!$A$1:$AG$1961,30,0)</f>
        <v>Secundaria</v>
      </c>
      <c r="I1045" s="20" t="str">
        <f>VLOOKUP(A1045,'REPORTE'!$A$1:$AG$1961,31,0)</f>
        <v>PICHINCHA</v>
      </c>
      <c r="J1045" s="20" t="str">
        <f>VLOOKUP(A1045,'REPORTE'!$A$1:$AG$1961,32,0)</f>
        <v>QUITO</v>
      </c>
      <c r="K1045" s="20" t="str">
        <f>VLOOKUP(A1045,'REPORTE'!$A$1:$AG$1961,33,0)</f>
        <v>EL INCA</v>
      </c>
      <c r="L1045" s="20" t="str">
        <f>VLOOKUP(K1045,PROVINCIAS!$F$1:$G$1171,2,0)</f>
        <v>URBANA</v>
      </c>
      <c r="M1045" s="20">
        <v>1001212</v>
      </c>
      <c r="N1045" s="20" t="s">
        <v>15374</v>
      </c>
      <c r="O1045" s="20"/>
      <c r="P1045" s="20">
        <v>3</v>
      </c>
      <c r="Q1045" s="20" t="s">
        <v>11150</v>
      </c>
      <c r="R1045" s="20" t="s">
        <v>11150</v>
      </c>
      <c r="S1045" s="20" t="s">
        <v>11150</v>
      </c>
      <c r="T1045" s="20" t="s">
        <v>11150</v>
      </c>
      <c r="U1045" s="20" t="s">
        <v>11150</v>
      </c>
      <c r="V1045" s="20" t="s">
        <v>11150</v>
      </c>
      <c r="W1045" s="20">
        <v>3</v>
      </c>
    </row>
    <row r="1046" spans="1:23" x14ac:dyDescent="0.45">
      <c r="A1046" s="20">
        <v>1001139</v>
      </c>
      <c r="B1046" s="20" t="s">
        <v>9431</v>
      </c>
      <c r="C1046" s="20" t="s">
        <v>9735</v>
      </c>
      <c r="D1046" s="20">
        <v>603630997</v>
      </c>
      <c r="E1046" s="20" t="str">
        <f>VLOOKUP(A1046,'REPORTE'!$A$1:$AG$1961,5,0)</f>
        <v>ECUATORIANO(A) INDIGENA</v>
      </c>
      <c r="F1046" s="20" t="str">
        <f>VLOOKUP(A1046,'REPORTE'!$A$1:$AG$1961,18,0)</f>
        <v>F</v>
      </c>
      <c r="G1046" s="20" t="str">
        <f>VLOOKUP(A1046,'REPORTE'!$A$1:$AG$1961,6,0)</f>
        <v>NACIONAL</v>
      </c>
      <c r="H1046" s="20" t="str">
        <f>VLOOKUP(A1046,'REPORTE'!$A$1:$AG$1961,30,0)</f>
        <v>Secundaria</v>
      </c>
      <c r="I1046" s="20" t="str">
        <f>VLOOKUP(A1046,'REPORTE'!$A$1:$AG$1961,31,0)</f>
        <v>CHIMBORAZO</v>
      </c>
      <c r="J1046" s="20" t="str">
        <f>VLOOKUP(A1046,'REPORTE'!$A$1:$AG$1961,32,0)</f>
        <v>RIOBAMBA</v>
      </c>
      <c r="K1046" s="20" t="str">
        <f>VLOOKUP(A1046,'REPORTE'!$A$1:$AG$1961,33,0)</f>
        <v>CACHA (CAB EN MACHANGARA)</v>
      </c>
      <c r="L1046" s="20" t="str">
        <f>VLOOKUP(K1046,PROVINCIAS!$F$1:$G$1171,2,0)</f>
        <v>RURAL</v>
      </c>
      <c r="M1046" s="20">
        <v>1001214</v>
      </c>
      <c r="N1046" s="20" t="s">
        <v>15374</v>
      </c>
      <c r="O1046" s="20"/>
      <c r="P1046" s="20">
        <v>111.64</v>
      </c>
      <c r="Q1046" s="20" t="s">
        <v>11150</v>
      </c>
      <c r="R1046" s="20" t="s">
        <v>11150</v>
      </c>
      <c r="S1046" s="20" t="s">
        <v>11150</v>
      </c>
      <c r="T1046" s="20" t="s">
        <v>11891</v>
      </c>
      <c r="U1046" s="20" t="s">
        <v>11150</v>
      </c>
      <c r="V1046" s="20" t="s">
        <v>11150</v>
      </c>
      <c r="W1046" s="20">
        <v>711.64</v>
      </c>
    </row>
    <row r="1047" spans="1:23" x14ac:dyDescent="0.45">
      <c r="A1047" s="20">
        <v>1001141</v>
      </c>
      <c r="B1047" s="20" t="s">
        <v>9431</v>
      </c>
      <c r="C1047" s="20" t="s">
        <v>14231</v>
      </c>
      <c r="D1047" s="20">
        <v>1751325273</v>
      </c>
      <c r="E1047" s="20" t="str">
        <f>VLOOKUP(A1047,'REPORTE'!$A$1:$AG$1961,5,0)</f>
        <v>ECUATORIANO(A)</v>
      </c>
      <c r="F1047" s="20" t="str">
        <f>VLOOKUP(A1047,'REPORTE'!$A$1:$AG$1961,18,0)</f>
        <v>F</v>
      </c>
      <c r="G1047" s="20" t="str">
        <f>VLOOKUP(A1047,'REPORTE'!$A$1:$AG$1961,6,0)</f>
        <v>NACIONAL</v>
      </c>
      <c r="H1047" s="20" t="str">
        <f>VLOOKUP(A1047,'REPORTE'!$A$1:$AG$1961,30,0)</f>
        <v>Secundaria</v>
      </c>
      <c r="I1047" s="20" t="str">
        <f>VLOOKUP(A1047,'REPORTE'!$A$1:$AG$1961,31,0)</f>
        <v>COTOPAXI</v>
      </c>
      <c r="J1047" s="20" t="str">
        <f>VLOOKUP(A1047,'REPORTE'!$A$1:$AG$1961,32,0)</f>
        <v>SIGCHOS</v>
      </c>
      <c r="K1047" s="20" t="str">
        <f>VLOOKUP(A1047,'REPORTE'!$A$1:$AG$1961,33,0)</f>
        <v>CHUGCHILLAN</v>
      </c>
      <c r="L1047" s="20" t="str">
        <f>VLOOKUP(K1047,PROVINCIAS!$F$1:$G$1171,2,0)</f>
        <v>RURAL</v>
      </c>
      <c r="M1047" s="20">
        <v>1001217</v>
      </c>
      <c r="N1047" s="20" t="s">
        <v>15374</v>
      </c>
      <c r="O1047" s="20"/>
      <c r="P1047" s="20">
        <v>3</v>
      </c>
      <c r="Q1047" s="20" t="s">
        <v>11150</v>
      </c>
      <c r="R1047" s="20" t="s">
        <v>11150</v>
      </c>
      <c r="S1047" s="20" t="s">
        <v>11150</v>
      </c>
      <c r="T1047" s="20" t="s">
        <v>11150</v>
      </c>
      <c r="U1047" s="20" t="s">
        <v>11150</v>
      </c>
      <c r="V1047" s="20" t="s">
        <v>11150</v>
      </c>
      <c r="W1047" s="20">
        <v>3</v>
      </c>
    </row>
    <row r="1048" spans="1:23" x14ac:dyDescent="0.45">
      <c r="A1048" s="20">
        <v>1001142</v>
      </c>
      <c r="B1048" s="20" t="s">
        <v>9431</v>
      </c>
      <c r="C1048" s="20" t="s">
        <v>14232</v>
      </c>
      <c r="D1048" s="20">
        <v>1712019965001</v>
      </c>
      <c r="E1048" s="20" t="str">
        <f>VLOOKUP(A1048,'REPORTE'!$A$1:$AG$1961,5,0)</f>
        <v>ECUATORIANO(A) INDIGENA</v>
      </c>
      <c r="F1048" s="20" t="str">
        <f>VLOOKUP(A1048,'REPORTE'!$A$1:$AG$1961,18,0)</f>
        <v>M</v>
      </c>
      <c r="G1048" s="20" t="str">
        <f>VLOOKUP(A1048,'REPORTE'!$A$1:$AG$1961,6,0)</f>
        <v>NACIONAL</v>
      </c>
      <c r="H1048" s="20" t="str">
        <f>VLOOKUP(A1048,'REPORTE'!$A$1:$AG$1961,30,0)</f>
        <v>Primaria</v>
      </c>
      <c r="I1048" s="20" t="str">
        <f>VLOOKUP(A1048,'REPORTE'!$A$1:$AG$1961,31,0)</f>
        <v>CHIMBORAZO</v>
      </c>
      <c r="J1048" s="20" t="str">
        <f>VLOOKUP(A1048,'REPORTE'!$A$1:$AG$1961,32,0)</f>
        <v>RIOBAMBA</v>
      </c>
      <c r="K1048" s="20" t="str">
        <f>VLOOKUP(A1048,'REPORTE'!$A$1:$AG$1961,33,0)</f>
        <v>LIZARZABURU</v>
      </c>
      <c r="L1048" s="20" t="str">
        <f>VLOOKUP(K1048,PROVINCIAS!$F$1:$G$1171,2,0)</f>
        <v>URBANA</v>
      </c>
      <c r="M1048" s="20">
        <v>1001218</v>
      </c>
      <c r="N1048" s="20" t="s">
        <v>15374</v>
      </c>
      <c r="O1048" s="20"/>
      <c r="P1048" s="20">
        <v>212.25</v>
      </c>
      <c r="Q1048" s="20" t="s">
        <v>11150</v>
      </c>
      <c r="R1048" s="20" t="s">
        <v>11150</v>
      </c>
      <c r="S1048" s="20" t="s">
        <v>11150</v>
      </c>
      <c r="T1048" s="20" t="s">
        <v>11150</v>
      </c>
      <c r="U1048" s="20" t="s">
        <v>11150</v>
      </c>
      <c r="V1048" s="20" t="s">
        <v>12078</v>
      </c>
      <c r="W1048" s="20">
        <v>212.25</v>
      </c>
    </row>
    <row r="1049" spans="1:23" x14ac:dyDescent="0.45">
      <c r="A1049" s="20">
        <v>1001143</v>
      </c>
      <c r="B1049" s="20" t="s">
        <v>9431</v>
      </c>
      <c r="C1049" s="20" t="s">
        <v>14233</v>
      </c>
      <c r="D1049" s="20">
        <v>1715985444</v>
      </c>
      <c r="E1049" s="20" t="str">
        <f>VLOOKUP(A1049,'REPORTE'!$A$1:$AG$1961,5,0)</f>
        <v>ECUATORIANO(A) INDIGENA</v>
      </c>
      <c r="F1049" s="20" t="str">
        <f>VLOOKUP(A1049,'REPORTE'!$A$1:$AG$1961,18,0)</f>
        <v>M</v>
      </c>
      <c r="G1049" s="20" t="str">
        <f>VLOOKUP(A1049,'REPORTE'!$A$1:$AG$1961,6,0)</f>
        <v>NACIONAL</v>
      </c>
      <c r="H1049" s="20" t="str">
        <f>VLOOKUP(A1049,'REPORTE'!$A$1:$AG$1961,30,0)</f>
        <v>Primaria</v>
      </c>
      <c r="I1049" s="20" t="str">
        <f>VLOOKUP(A1049,'REPORTE'!$A$1:$AG$1961,31,0)</f>
        <v>IMBABURA</v>
      </c>
      <c r="J1049" s="20" t="str">
        <f>VLOOKUP(A1049,'REPORTE'!$A$1:$AG$1961,32,0)</f>
        <v>COTACACHI</v>
      </c>
      <c r="K1049" s="20" t="str">
        <f>VLOOKUP(A1049,'REPORTE'!$A$1:$AG$1961,33,0)</f>
        <v>SAGRARIO</v>
      </c>
      <c r="L1049" s="20" t="str">
        <f>VLOOKUP(K1049,PROVINCIAS!$F$1:$G$1171,2,0)</f>
        <v>URBANA</v>
      </c>
      <c r="M1049" s="20">
        <v>1001221</v>
      </c>
      <c r="N1049" s="20" t="s">
        <v>15374</v>
      </c>
      <c r="O1049" s="20"/>
      <c r="P1049" s="20">
        <v>7.0000000000000007E-2</v>
      </c>
      <c r="Q1049" s="20" t="s">
        <v>11150</v>
      </c>
      <c r="R1049" s="20" t="s">
        <v>11150</v>
      </c>
      <c r="S1049" s="20" t="s">
        <v>11150</v>
      </c>
      <c r="T1049" s="20" t="s">
        <v>11150</v>
      </c>
      <c r="U1049" s="20" t="s">
        <v>11150</v>
      </c>
      <c r="V1049" s="20" t="s">
        <v>11150</v>
      </c>
      <c r="W1049" s="20">
        <v>7.0000000000000007E-2</v>
      </c>
    </row>
    <row r="1050" spans="1:23" x14ac:dyDescent="0.45">
      <c r="A1050" s="20">
        <v>1001144</v>
      </c>
      <c r="B1050" s="20" t="s">
        <v>9431</v>
      </c>
      <c r="C1050" s="20" t="s">
        <v>9987</v>
      </c>
      <c r="D1050" s="20">
        <v>1722249859</v>
      </c>
      <c r="E1050" s="20" t="str">
        <f>VLOOKUP(A1050,'REPORTE'!$A$1:$AG$1961,5,0)</f>
        <v>ECUATORIANO(A)</v>
      </c>
      <c r="F1050" s="20" t="str">
        <f>VLOOKUP(A1050,'REPORTE'!$A$1:$AG$1961,18,0)</f>
        <v>M</v>
      </c>
      <c r="G1050" s="20" t="str">
        <f>VLOOKUP(A1050,'REPORTE'!$A$1:$AG$1961,6,0)</f>
        <v>NACIONAL</v>
      </c>
      <c r="H1050" s="20" t="str">
        <f>VLOOKUP(A1050,'REPORTE'!$A$1:$AG$1961,30,0)</f>
        <v>Secundaria</v>
      </c>
      <c r="I1050" s="20" t="str">
        <f>VLOOKUP(A1050,'REPORTE'!$A$1:$AG$1961,31,0)</f>
        <v>PICHINCHA</v>
      </c>
      <c r="J1050" s="20" t="str">
        <f>VLOOKUP(A1050,'REPORTE'!$A$1:$AG$1961,32,0)</f>
        <v>QUITO</v>
      </c>
      <c r="K1050" s="20" t="str">
        <f>VLOOKUP(A1050,'REPORTE'!$A$1:$AG$1961,33,0)</f>
        <v>COTOCOLLAO</v>
      </c>
      <c r="L1050" s="20" t="str">
        <f>VLOOKUP(K1050,PROVINCIAS!$F$1:$G$1171,2,0)</f>
        <v>URBANA</v>
      </c>
      <c r="M1050" s="20">
        <v>1001222</v>
      </c>
      <c r="N1050" s="20" t="s">
        <v>15374</v>
      </c>
      <c r="O1050" s="20"/>
      <c r="P1050" s="20">
        <v>10.4</v>
      </c>
      <c r="Q1050" s="20" t="s">
        <v>11150</v>
      </c>
      <c r="R1050" s="20" t="s">
        <v>11150</v>
      </c>
      <c r="S1050" s="20" t="s">
        <v>11150</v>
      </c>
      <c r="T1050" s="20" t="s">
        <v>11150</v>
      </c>
      <c r="U1050" s="20" t="s">
        <v>11150</v>
      </c>
      <c r="V1050" s="20" t="s">
        <v>11150</v>
      </c>
      <c r="W1050" s="20">
        <v>10.4</v>
      </c>
    </row>
    <row r="1051" spans="1:23" x14ac:dyDescent="0.45">
      <c r="A1051" s="20">
        <v>1001145</v>
      </c>
      <c r="B1051" s="20" t="s">
        <v>9431</v>
      </c>
      <c r="C1051" s="20" t="s">
        <v>10419</v>
      </c>
      <c r="D1051" s="20">
        <v>1720383957</v>
      </c>
      <c r="E1051" s="20" t="str">
        <f>VLOOKUP(A1051,'REPORTE'!$A$1:$AG$1961,5,0)</f>
        <v>ECUATORIANO(A) INDIGENA</v>
      </c>
      <c r="F1051" s="20" t="str">
        <f>VLOOKUP(A1051,'REPORTE'!$A$1:$AG$1961,18,0)</f>
        <v>F</v>
      </c>
      <c r="G1051" s="20" t="str">
        <f>VLOOKUP(A1051,'REPORTE'!$A$1:$AG$1961,6,0)</f>
        <v>NACIONAL</v>
      </c>
      <c r="H1051" s="20" t="str">
        <f>VLOOKUP(A1051,'REPORTE'!$A$1:$AG$1961,30,0)</f>
        <v>Primaria</v>
      </c>
      <c r="I1051" s="20" t="str">
        <f>VLOOKUP(A1051,'REPORTE'!$A$1:$AG$1961,31,0)</f>
        <v>CHIMBORAZO</v>
      </c>
      <c r="J1051" s="20" t="str">
        <f>VLOOKUP(A1051,'REPORTE'!$A$1:$AG$1961,32,0)</f>
        <v>COLTA</v>
      </c>
      <c r="K1051" s="20" t="str">
        <f>VLOOKUP(A1051,'REPORTE'!$A$1:$AG$1961,33,0)</f>
        <v>COLUMBE</v>
      </c>
      <c r="L1051" s="20" t="str">
        <f>VLOOKUP(K1051,PROVINCIAS!$F$1:$G$1171,2,0)</f>
        <v>RURAL</v>
      </c>
      <c r="M1051" s="20">
        <v>1001223</v>
      </c>
      <c r="N1051" s="20" t="s">
        <v>15374</v>
      </c>
      <c r="O1051" s="20"/>
      <c r="P1051" s="20">
        <v>39.71</v>
      </c>
      <c r="Q1051" s="20" t="s">
        <v>11150</v>
      </c>
      <c r="R1051" s="20" t="s">
        <v>11150</v>
      </c>
      <c r="S1051" s="20" t="s">
        <v>11150</v>
      </c>
      <c r="T1051" s="20" t="s">
        <v>14660</v>
      </c>
      <c r="U1051" s="20" t="s">
        <v>11150</v>
      </c>
      <c r="V1051" s="20" t="s">
        <v>12078</v>
      </c>
      <c r="W1051" s="20">
        <v>349.71</v>
      </c>
    </row>
    <row r="1052" spans="1:23" x14ac:dyDescent="0.45">
      <c r="A1052" s="20">
        <v>1001140</v>
      </c>
      <c r="B1052" s="20" t="s">
        <v>9431</v>
      </c>
      <c r="C1052" s="20" t="s">
        <v>14230</v>
      </c>
      <c r="D1052" s="20">
        <v>1726417585</v>
      </c>
      <c r="E1052" s="20" t="str">
        <f>VLOOKUP(A1052,'REPORTE'!$A$1:$AG$1961,5,0)</f>
        <v>ECUATORIANO(A)</v>
      </c>
      <c r="F1052" s="20" t="str">
        <f>VLOOKUP(A1052,'REPORTE'!$A$1:$AG$1961,18,0)</f>
        <v>F</v>
      </c>
      <c r="G1052" s="20" t="str">
        <f>VLOOKUP(A1052,'REPORTE'!$A$1:$AG$1961,6,0)</f>
        <v>NACIONAL</v>
      </c>
      <c r="H1052" s="20" t="str">
        <f>VLOOKUP(A1052,'REPORTE'!$A$1:$AG$1961,30,0)</f>
        <v>Secundaria</v>
      </c>
      <c r="I1052" s="20" t="str">
        <f>VLOOKUP(A1052,'REPORTE'!$A$1:$AG$1961,31,0)</f>
        <v>PICHINCHA</v>
      </c>
      <c r="J1052" s="20" t="str">
        <f>VLOOKUP(A1052,'REPORTE'!$A$1:$AG$1961,32,0)</f>
        <v>QUITO</v>
      </c>
      <c r="K1052" s="20" t="str">
        <f>VLOOKUP(A1052,'REPORTE'!$A$1:$AG$1961,33,0)</f>
        <v>COTOCOLLAO</v>
      </c>
      <c r="L1052" s="20" t="str">
        <f>VLOOKUP(K1052,PROVINCIAS!$F$1:$G$1171,2,0)</f>
        <v>URBANA</v>
      </c>
      <c r="M1052" s="20">
        <v>1001224</v>
      </c>
      <c r="N1052" s="20" t="s">
        <v>15374</v>
      </c>
      <c r="O1052" s="20"/>
      <c r="P1052" s="20">
        <v>8.2799999999999994</v>
      </c>
      <c r="Q1052" s="20" t="s">
        <v>11150</v>
      </c>
      <c r="R1052" s="20" t="s">
        <v>11150</v>
      </c>
      <c r="S1052" s="20" t="s">
        <v>11150</v>
      </c>
      <c r="T1052" s="20" t="s">
        <v>11150</v>
      </c>
      <c r="U1052" s="20" t="s">
        <v>11150</v>
      </c>
      <c r="V1052" s="20" t="s">
        <v>11150</v>
      </c>
      <c r="W1052" s="20">
        <v>8.2799999999999994</v>
      </c>
    </row>
    <row r="1053" spans="1:23" x14ac:dyDescent="0.45">
      <c r="A1053" s="20">
        <v>1001146</v>
      </c>
      <c r="B1053" s="20" t="s">
        <v>9431</v>
      </c>
      <c r="C1053" s="20" t="s">
        <v>10184</v>
      </c>
      <c r="D1053" s="20">
        <v>605163179</v>
      </c>
      <c r="E1053" s="20" t="str">
        <f>VLOOKUP(A1053,'REPORTE'!$A$1:$AG$1961,5,0)</f>
        <v>ECUATORIANO(A) INDIGENA</v>
      </c>
      <c r="F1053" s="20" t="str">
        <f>VLOOKUP(A1053,'REPORTE'!$A$1:$AG$1961,18,0)</f>
        <v>F</v>
      </c>
      <c r="G1053" s="20" t="str">
        <f>VLOOKUP(A1053,'REPORTE'!$A$1:$AG$1961,6,0)</f>
        <v>NACIONAL</v>
      </c>
      <c r="H1053" s="20" t="str">
        <f>VLOOKUP(A1053,'REPORTE'!$A$1:$AG$1961,30,0)</f>
        <v>Secundaria</v>
      </c>
      <c r="I1053" s="20" t="str">
        <f>VLOOKUP(A1053,'REPORTE'!$A$1:$AG$1961,31,0)</f>
        <v>CHIMBORAZO</v>
      </c>
      <c r="J1053" s="20" t="str">
        <f>VLOOKUP(A1053,'REPORTE'!$A$1:$AG$1961,32,0)</f>
        <v>RIOBAMBA</v>
      </c>
      <c r="K1053" s="20" t="str">
        <f>VLOOKUP(A1053,'REPORTE'!$A$1:$AG$1961,33,0)</f>
        <v>CACHA (CAB EN MACHANGARA)</v>
      </c>
      <c r="L1053" s="20" t="str">
        <f>VLOOKUP(K1053,PROVINCIAS!$F$1:$G$1171,2,0)</f>
        <v>RURAL</v>
      </c>
      <c r="M1053" s="20">
        <v>1001225</v>
      </c>
      <c r="N1053" s="20" t="s">
        <v>15374</v>
      </c>
      <c r="O1053" s="20"/>
      <c r="P1053" s="20">
        <v>0.88</v>
      </c>
      <c r="Q1053" s="20" t="s">
        <v>11150</v>
      </c>
      <c r="R1053" s="20" t="s">
        <v>11150</v>
      </c>
      <c r="S1053" s="20" t="s">
        <v>11150</v>
      </c>
      <c r="T1053" s="20" t="s">
        <v>11150</v>
      </c>
      <c r="U1053" s="20" t="s">
        <v>11150</v>
      </c>
      <c r="V1053" s="20" t="s">
        <v>11150</v>
      </c>
      <c r="W1053" s="20">
        <v>0.88</v>
      </c>
    </row>
    <row r="1054" spans="1:23" x14ac:dyDescent="0.45">
      <c r="A1054" s="20">
        <v>1001147</v>
      </c>
      <c r="B1054" s="20" t="s">
        <v>9431</v>
      </c>
      <c r="C1054" s="20" t="s">
        <v>10287</v>
      </c>
      <c r="D1054" s="20">
        <v>1710417476</v>
      </c>
      <c r="E1054" s="20" t="str">
        <f>VLOOKUP(A1054,'REPORTE'!$A$1:$AG$1961,5,0)</f>
        <v>ECUATORIANO(A) INDIGENA</v>
      </c>
      <c r="F1054" s="20" t="str">
        <f>VLOOKUP(A1054,'REPORTE'!$A$1:$AG$1961,18,0)</f>
        <v>F</v>
      </c>
      <c r="G1054" s="20" t="str">
        <f>VLOOKUP(A1054,'REPORTE'!$A$1:$AG$1961,6,0)</f>
        <v>NACIONAL</v>
      </c>
      <c r="H1054" s="20" t="str">
        <f>VLOOKUP(A1054,'REPORTE'!$A$1:$AG$1961,30,0)</f>
        <v>Primaria</v>
      </c>
      <c r="I1054" s="20" t="str">
        <f>VLOOKUP(A1054,'REPORTE'!$A$1:$AG$1961,31,0)</f>
        <v>CHIMBORAZO</v>
      </c>
      <c r="J1054" s="20" t="str">
        <f>VLOOKUP(A1054,'REPORTE'!$A$1:$AG$1961,32,0)</f>
        <v>RIOBAMBA</v>
      </c>
      <c r="K1054" s="20" t="str">
        <f>VLOOKUP(A1054,'REPORTE'!$A$1:$AG$1961,33,0)</f>
        <v>QUIMIAG</v>
      </c>
      <c r="L1054" s="20" t="str">
        <f>VLOOKUP(K1054,PROVINCIAS!$F$1:$G$1171,2,0)</f>
        <v>RURAL</v>
      </c>
      <c r="M1054" s="20">
        <v>1001226</v>
      </c>
      <c r="N1054" s="20" t="s">
        <v>15374</v>
      </c>
      <c r="O1054" s="20"/>
      <c r="P1054" s="20">
        <v>0.01</v>
      </c>
      <c r="Q1054" s="20" t="s">
        <v>11150</v>
      </c>
      <c r="R1054" s="20" t="s">
        <v>11150</v>
      </c>
      <c r="S1054" s="20" t="s">
        <v>11150</v>
      </c>
      <c r="T1054" s="20" t="s">
        <v>11150</v>
      </c>
      <c r="U1054" s="20" t="s">
        <v>11150</v>
      </c>
      <c r="V1054" s="20" t="s">
        <v>11150</v>
      </c>
      <c r="W1054" s="20">
        <v>0.01</v>
      </c>
    </row>
    <row r="1055" spans="1:23" x14ac:dyDescent="0.45">
      <c r="A1055" s="20">
        <v>1001148</v>
      </c>
      <c r="B1055" s="20" t="s">
        <v>9431</v>
      </c>
      <c r="C1055" s="20" t="s">
        <v>14235</v>
      </c>
      <c r="D1055" s="20">
        <v>602471914</v>
      </c>
      <c r="E1055" s="20" t="str">
        <f>VLOOKUP(A1055,'REPORTE'!$A$1:$AG$1961,5,0)</f>
        <v>ECUATORIANO(A) INDIGENA</v>
      </c>
      <c r="F1055" s="20" t="str">
        <f>VLOOKUP(A1055,'REPORTE'!$A$1:$AG$1961,18,0)</f>
        <v>M</v>
      </c>
      <c r="G1055" s="20" t="str">
        <f>VLOOKUP(A1055,'REPORTE'!$A$1:$AG$1961,6,0)</f>
        <v>NACIONAL</v>
      </c>
      <c r="H1055" s="20" t="str">
        <f>VLOOKUP(A1055,'REPORTE'!$A$1:$AG$1961,30,0)</f>
        <v>Primaria</v>
      </c>
      <c r="I1055" s="20" t="str">
        <f>VLOOKUP(A1055,'REPORTE'!$A$1:$AG$1961,31,0)</f>
        <v>PICHINCHA</v>
      </c>
      <c r="J1055" s="20" t="str">
        <f>VLOOKUP(A1055,'REPORTE'!$A$1:$AG$1961,32,0)</f>
        <v>QUITO</v>
      </c>
      <c r="K1055" s="20" t="str">
        <f>VLOOKUP(A1055,'REPORTE'!$A$1:$AG$1961,33,0)</f>
        <v>COTOCOLLAO</v>
      </c>
      <c r="L1055" s="20" t="str">
        <f>VLOOKUP(K1055,PROVINCIAS!$F$1:$G$1171,2,0)</f>
        <v>URBANA</v>
      </c>
      <c r="M1055" s="20">
        <v>1001227</v>
      </c>
      <c r="N1055" s="20" t="s">
        <v>15374</v>
      </c>
      <c r="O1055" s="20"/>
      <c r="P1055" s="20">
        <v>8</v>
      </c>
      <c r="Q1055" s="20" t="s">
        <v>11150</v>
      </c>
      <c r="R1055" s="20" t="s">
        <v>11150</v>
      </c>
      <c r="S1055" s="20" t="s">
        <v>11150</v>
      </c>
      <c r="T1055" s="20" t="s">
        <v>11150</v>
      </c>
      <c r="U1055" s="20" t="s">
        <v>11150</v>
      </c>
      <c r="V1055" s="20" t="s">
        <v>11150</v>
      </c>
      <c r="W1055" s="20">
        <v>8</v>
      </c>
    </row>
    <row r="1056" spans="1:23" x14ac:dyDescent="0.45">
      <c r="A1056" s="20">
        <v>1001149</v>
      </c>
      <c r="B1056" s="20" t="s">
        <v>9431</v>
      </c>
      <c r="C1056" s="20" t="s">
        <v>10409</v>
      </c>
      <c r="D1056" s="20">
        <v>1717314098</v>
      </c>
      <c r="E1056" s="20" t="str">
        <f>VLOOKUP(A1056,'REPORTE'!$A$1:$AG$1961,5,0)</f>
        <v>ECUATORIANO(A) INDIGENA</v>
      </c>
      <c r="F1056" s="20" t="str">
        <f>VLOOKUP(A1056,'REPORTE'!$A$1:$AG$1961,18,0)</f>
        <v>F</v>
      </c>
      <c r="G1056" s="20" t="str">
        <f>VLOOKUP(A1056,'REPORTE'!$A$1:$AG$1961,6,0)</f>
        <v>NACIONAL</v>
      </c>
      <c r="H1056" s="20" t="str">
        <f>VLOOKUP(A1056,'REPORTE'!$A$1:$AG$1961,30,0)</f>
        <v>Secundaria</v>
      </c>
      <c r="I1056" s="20" t="str">
        <f>VLOOKUP(A1056,'REPORTE'!$A$1:$AG$1961,31,0)</f>
        <v>CHIMBORAZO</v>
      </c>
      <c r="J1056" s="20" t="str">
        <f>VLOOKUP(A1056,'REPORTE'!$A$1:$AG$1961,32,0)</f>
        <v>RIOBAMBA</v>
      </c>
      <c r="K1056" s="20" t="str">
        <f>VLOOKUP(A1056,'REPORTE'!$A$1:$AG$1961,33,0)</f>
        <v>CACHA (CAB EN MACHANGARA)</v>
      </c>
      <c r="L1056" s="20" t="str">
        <f>VLOOKUP(K1056,PROVINCIAS!$F$1:$G$1171,2,0)</f>
        <v>RURAL</v>
      </c>
      <c r="M1056" s="20">
        <v>1001228</v>
      </c>
      <c r="N1056" s="20" t="s">
        <v>15374</v>
      </c>
      <c r="O1056" s="20"/>
      <c r="P1056" s="20">
        <v>270.19</v>
      </c>
      <c r="Q1056" s="20" t="s">
        <v>11150</v>
      </c>
      <c r="R1056" s="20" t="s">
        <v>11150</v>
      </c>
      <c r="S1056" s="20" t="s">
        <v>11150</v>
      </c>
      <c r="T1056" s="20" t="s">
        <v>11150</v>
      </c>
      <c r="U1056" s="20" t="s">
        <v>11150</v>
      </c>
      <c r="V1056" s="20" t="s">
        <v>11150</v>
      </c>
      <c r="W1056" s="20">
        <v>270.19</v>
      </c>
    </row>
    <row r="1057" spans="1:23" x14ac:dyDescent="0.45">
      <c r="A1057" s="20">
        <v>1001150</v>
      </c>
      <c r="B1057" s="20" t="s">
        <v>9431</v>
      </c>
      <c r="C1057" s="20" t="s">
        <v>10117</v>
      </c>
      <c r="D1057" s="20">
        <v>502841166</v>
      </c>
      <c r="E1057" s="20" t="str">
        <f>VLOOKUP(A1057,'REPORTE'!$A$1:$AG$1961,5,0)</f>
        <v>ECUATORIANO(A) INDIGENA</v>
      </c>
      <c r="F1057" s="20" t="str">
        <f>VLOOKUP(A1057,'REPORTE'!$A$1:$AG$1961,18,0)</f>
        <v>F</v>
      </c>
      <c r="G1057" s="20" t="str">
        <f>VLOOKUP(A1057,'REPORTE'!$A$1:$AG$1961,6,0)</f>
        <v>NACIONAL</v>
      </c>
      <c r="H1057" s="20" t="str">
        <f>VLOOKUP(A1057,'REPORTE'!$A$1:$AG$1961,30,0)</f>
        <v>Primaria</v>
      </c>
      <c r="I1057" s="20" t="str">
        <f>VLOOKUP(A1057,'REPORTE'!$A$1:$AG$1961,31,0)</f>
        <v>COTOPAXI</v>
      </c>
      <c r="J1057" s="20" t="str">
        <f>VLOOKUP(A1057,'REPORTE'!$A$1:$AG$1961,32,0)</f>
        <v>PUJILI</v>
      </c>
      <c r="K1057" s="20" t="str">
        <f>VLOOKUP(A1057,'REPORTE'!$A$1:$AG$1961,33,0)</f>
        <v>GUANGAJE</v>
      </c>
      <c r="L1057" s="20" t="str">
        <f>VLOOKUP(K1057,PROVINCIAS!$F$1:$G$1171,2,0)</f>
        <v>RURAL</v>
      </c>
      <c r="M1057" s="20">
        <v>1001229</v>
      </c>
      <c r="N1057" s="20" t="s">
        <v>15374</v>
      </c>
      <c r="O1057" s="20"/>
      <c r="P1057" s="20">
        <v>15.76</v>
      </c>
      <c r="Q1057" s="20" t="s">
        <v>11150</v>
      </c>
      <c r="R1057" s="20" t="s">
        <v>11150</v>
      </c>
      <c r="S1057" s="20" t="s">
        <v>11150</v>
      </c>
      <c r="T1057" s="20" t="s">
        <v>12025</v>
      </c>
      <c r="U1057" s="20" t="s">
        <v>11150</v>
      </c>
      <c r="V1057" s="20" t="s">
        <v>12078</v>
      </c>
      <c r="W1057" s="20">
        <v>115.76</v>
      </c>
    </row>
    <row r="1058" spans="1:23" x14ac:dyDescent="0.45">
      <c r="A1058" s="20">
        <v>1001151</v>
      </c>
      <c r="B1058" s="20" t="s">
        <v>9431</v>
      </c>
      <c r="C1058" s="20" t="s">
        <v>14237</v>
      </c>
      <c r="D1058" s="20">
        <v>1000989275</v>
      </c>
      <c r="E1058" s="20" t="str">
        <f>VLOOKUP(A1058,'REPORTE'!$A$1:$AG$1961,5,0)</f>
        <v>ECUATORIANO(A) INDIGENA</v>
      </c>
      <c r="F1058" s="20" t="str">
        <f>VLOOKUP(A1058,'REPORTE'!$A$1:$AG$1961,18,0)</f>
        <v>F</v>
      </c>
      <c r="G1058" s="20" t="str">
        <f>VLOOKUP(A1058,'REPORTE'!$A$1:$AG$1961,6,0)</f>
        <v>NACIONAL</v>
      </c>
      <c r="H1058" s="20" t="str">
        <f>VLOOKUP(A1058,'REPORTE'!$A$1:$AG$1961,30,0)</f>
        <v>Primaria</v>
      </c>
      <c r="I1058" s="20" t="str">
        <f>VLOOKUP(A1058,'REPORTE'!$A$1:$AG$1961,31,0)</f>
        <v>IMBABURA</v>
      </c>
      <c r="J1058" s="20" t="str">
        <f>VLOOKUP(A1058,'REPORTE'!$A$1:$AG$1961,32,0)</f>
        <v>IBARRA</v>
      </c>
      <c r="K1058" s="20" t="str">
        <f>VLOOKUP(A1058,'REPORTE'!$A$1:$AG$1961,33,0)</f>
        <v>SAGRARIO</v>
      </c>
      <c r="L1058" s="20" t="str">
        <f>VLOOKUP(K1058,PROVINCIAS!$F$1:$G$1171,2,0)</f>
        <v>URBANA</v>
      </c>
      <c r="M1058" s="20">
        <v>1001230</v>
      </c>
      <c r="N1058" s="20" t="s">
        <v>15374</v>
      </c>
      <c r="O1058" s="20"/>
      <c r="P1058" s="20">
        <v>93.18</v>
      </c>
      <c r="Q1058" s="20" t="s">
        <v>11150</v>
      </c>
      <c r="R1058" s="20" t="s">
        <v>11150</v>
      </c>
      <c r="S1058" s="20" t="s">
        <v>11150</v>
      </c>
      <c r="T1058" s="20" t="s">
        <v>11150</v>
      </c>
      <c r="U1058" s="20" t="s">
        <v>11150</v>
      </c>
      <c r="V1058" s="20" t="s">
        <v>11150</v>
      </c>
      <c r="W1058" s="20">
        <v>93.18</v>
      </c>
    </row>
    <row r="1059" spans="1:23" x14ac:dyDescent="0.45">
      <c r="A1059" s="20">
        <v>1001152</v>
      </c>
      <c r="B1059" s="20" t="s">
        <v>9431</v>
      </c>
      <c r="C1059" s="20" t="s">
        <v>10150</v>
      </c>
      <c r="D1059" s="20">
        <v>1711415511</v>
      </c>
      <c r="E1059" s="20" t="str">
        <f>VLOOKUP(A1059,'REPORTE'!$A$1:$AG$1961,5,0)</f>
        <v>ECUATORIANO(A)</v>
      </c>
      <c r="F1059" s="20" t="str">
        <f>VLOOKUP(A1059,'REPORTE'!$A$1:$AG$1961,18,0)</f>
        <v>M</v>
      </c>
      <c r="G1059" s="20" t="str">
        <f>VLOOKUP(A1059,'REPORTE'!$A$1:$AG$1961,6,0)</f>
        <v>NACIONAL</v>
      </c>
      <c r="H1059" s="20" t="str">
        <f>VLOOKUP(A1059,'REPORTE'!$A$1:$AG$1961,30,0)</f>
        <v>Universitaria</v>
      </c>
      <c r="I1059" s="20" t="str">
        <f>VLOOKUP(A1059,'REPORTE'!$A$1:$AG$1961,31,0)</f>
        <v>PICHINCHA</v>
      </c>
      <c r="J1059" s="20" t="str">
        <f>VLOOKUP(A1059,'REPORTE'!$A$1:$AG$1961,32,0)</f>
        <v>QUITO</v>
      </c>
      <c r="K1059" s="20" t="str">
        <f>VLOOKUP(A1059,'REPORTE'!$A$1:$AG$1961,33,0)</f>
        <v>LA MAGDALENA</v>
      </c>
      <c r="L1059" s="20" t="str">
        <f>VLOOKUP(K1059,PROVINCIAS!$F$1:$G$1171,2,0)</f>
        <v>URBANA</v>
      </c>
      <c r="M1059" s="20">
        <v>1001231</v>
      </c>
      <c r="N1059" s="20" t="s">
        <v>15374</v>
      </c>
      <c r="O1059" s="20"/>
      <c r="P1059" s="20">
        <v>1867.99</v>
      </c>
      <c r="Q1059" s="20" t="s">
        <v>11150</v>
      </c>
      <c r="R1059" s="20" t="s">
        <v>11150</v>
      </c>
      <c r="S1059" s="20" t="s">
        <v>11150</v>
      </c>
      <c r="T1059" s="20" t="s">
        <v>11150</v>
      </c>
      <c r="U1059" s="20" t="s">
        <v>11150</v>
      </c>
      <c r="V1059" s="20" t="s">
        <v>12100</v>
      </c>
      <c r="W1059" s="20">
        <v>1867.99</v>
      </c>
    </row>
    <row r="1060" spans="1:23" x14ac:dyDescent="0.45">
      <c r="A1060" s="20">
        <v>1001153</v>
      </c>
      <c r="B1060" s="20" t="s">
        <v>9431</v>
      </c>
      <c r="C1060" s="20" t="s">
        <v>9723</v>
      </c>
      <c r="D1060" s="20">
        <v>603059510</v>
      </c>
      <c r="E1060" s="20" t="str">
        <f>VLOOKUP(A1060,'REPORTE'!$A$1:$AG$1961,5,0)</f>
        <v>ECUATORIANO(A)</v>
      </c>
      <c r="F1060" s="20" t="str">
        <f>VLOOKUP(A1060,'REPORTE'!$A$1:$AG$1961,18,0)</f>
        <v>F</v>
      </c>
      <c r="G1060" s="20" t="str">
        <f>VLOOKUP(A1060,'REPORTE'!$A$1:$AG$1961,6,0)</f>
        <v>NACIONAL</v>
      </c>
      <c r="H1060" s="20" t="str">
        <f>VLOOKUP(A1060,'REPORTE'!$A$1:$AG$1961,30,0)</f>
        <v>Formación Técnica (Intermedia)</v>
      </c>
      <c r="I1060" s="20" t="str">
        <f>VLOOKUP(A1060,'REPORTE'!$A$1:$AG$1961,31,0)</f>
        <v>CHIMBORAZO</v>
      </c>
      <c r="J1060" s="20" t="str">
        <f>VLOOKUP(A1060,'REPORTE'!$A$1:$AG$1961,32,0)</f>
        <v>RIOBAMBA</v>
      </c>
      <c r="K1060" s="20" t="str">
        <f>VLOOKUP(A1060,'REPORTE'!$A$1:$AG$1961,33,0)</f>
        <v>VELOZ</v>
      </c>
      <c r="L1060" s="20" t="str">
        <f>VLOOKUP(K1060,PROVINCIAS!$F$1:$G$1171,2,0)</f>
        <v>URBANA</v>
      </c>
      <c r="M1060" s="20">
        <v>1001232</v>
      </c>
      <c r="N1060" s="20" t="s">
        <v>15374</v>
      </c>
      <c r="O1060" s="20"/>
      <c r="P1060" s="20">
        <v>0</v>
      </c>
      <c r="Q1060" s="20" t="s">
        <v>11150</v>
      </c>
      <c r="R1060" s="20" t="s">
        <v>11150</v>
      </c>
      <c r="S1060" s="20" t="s">
        <v>11150</v>
      </c>
      <c r="T1060" s="20" t="s">
        <v>11150</v>
      </c>
      <c r="U1060" s="20" t="s">
        <v>11150</v>
      </c>
      <c r="V1060" s="20" t="s">
        <v>11150</v>
      </c>
      <c r="W1060" s="20">
        <v>0</v>
      </c>
    </row>
    <row r="1061" spans="1:23" x14ac:dyDescent="0.45">
      <c r="A1061" s="20">
        <v>1001154</v>
      </c>
      <c r="B1061" s="20" t="s">
        <v>9431</v>
      </c>
      <c r="C1061" s="20" t="s">
        <v>14238</v>
      </c>
      <c r="D1061" s="20">
        <v>1705194163</v>
      </c>
      <c r="E1061" s="20" t="str">
        <f>VLOOKUP(A1061,'REPORTE'!$A$1:$AG$1961,5,0)</f>
        <v>ECUATORIANO(A)</v>
      </c>
      <c r="F1061" s="20" t="str">
        <f>VLOOKUP(A1061,'REPORTE'!$A$1:$AG$1961,18,0)</f>
        <v>F</v>
      </c>
      <c r="G1061" s="20" t="str">
        <f>VLOOKUP(A1061,'REPORTE'!$A$1:$AG$1961,6,0)</f>
        <v>NACIONAL</v>
      </c>
      <c r="H1061" s="20" t="str">
        <f>VLOOKUP(A1061,'REPORTE'!$A$1:$AG$1961,30,0)</f>
        <v>Secundaria</v>
      </c>
      <c r="I1061" s="20" t="str">
        <f>VLOOKUP(A1061,'REPORTE'!$A$1:$AG$1961,31,0)</f>
        <v>PICHINCHA</v>
      </c>
      <c r="J1061" s="20" t="str">
        <f>VLOOKUP(A1061,'REPORTE'!$A$1:$AG$1961,32,0)</f>
        <v>QUITO</v>
      </c>
      <c r="K1061" s="20" t="str">
        <f>VLOOKUP(A1061,'REPORTE'!$A$1:$AG$1961,33,0)</f>
        <v>COTOCOLLAO</v>
      </c>
      <c r="L1061" s="20" t="str">
        <f>VLOOKUP(K1061,PROVINCIAS!$F$1:$G$1171,2,0)</f>
        <v>URBANA</v>
      </c>
      <c r="M1061" s="20">
        <v>1001233</v>
      </c>
      <c r="N1061" s="20" t="s">
        <v>15374</v>
      </c>
      <c r="O1061" s="20"/>
      <c r="P1061" s="20">
        <v>6367.48</v>
      </c>
      <c r="Q1061" s="20" t="s">
        <v>11150</v>
      </c>
      <c r="R1061" s="20" t="s">
        <v>11150</v>
      </c>
      <c r="S1061" s="20" t="s">
        <v>11150</v>
      </c>
      <c r="T1061" s="20" t="s">
        <v>11150</v>
      </c>
      <c r="U1061" s="20" t="s">
        <v>11150</v>
      </c>
      <c r="V1061" s="20" t="s">
        <v>12522</v>
      </c>
      <c r="W1061" s="20">
        <v>6367.48</v>
      </c>
    </row>
    <row r="1062" spans="1:23" x14ac:dyDescent="0.45">
      <c r="A1062" s="20">
        <v>1001155</v>
      </c>
      <c r="B1062" s="20" t="s">
        <v>9431</v>
      </c>
      <c r="C1062" s="20" t="s">
        <v>14239</v>
      </c>
      <c r="D1062" s="20">
        <v>650278484</v>
      </c>
      <c r="E1062" s="20" t="str">
        <f>VLOOKUP(A1062,'REPORTE'!$A$1:$AG$1961,5,0)</f>
        <v>ECUATORIANO(A) INDIGENA</v>
      </c>
      <c r="F1062" s="20" t="str">
        <f>VLOOKUP(A1062,'REPORTE'!$A$1:$AG$1961,18,0)</f>
        <v>M</v>
      </c>
      <c r="G1062" s="20" t="str">
        <f>VLOOKUP(A1062,'REPORTE'!$A$1:$AG$1961,6,0)</f>
        <v>NACIONAL</v>
      </c>
      <c r="H1062" s="20" t="str">
        <f>VLOOKUP(A1062,'REPORTE'!$A$1:$AG$1961,30,0)</f>
        <v>Secundaria</v>
      </c>
      <c r="I1062" s="20" t="str">
        <f>VLOOKUP(A1062,'REPORTE'!$A$1:$AG$1961,31,0)</f>
        <v>PICHINCHA</v>
      </c>
      <c r="J1062" s="20" t="str">
        <f>VLOOKUP(A1062,'REPORTE'!$A$1:$AG$1961,32,0)</f>
        <v>QUITO</v>
      </c>
      <c r="K1062" s="20" t="str">
        <f>VLOOKUP(A1062,'REPORTE'!$A$1:$AG$1961,33,0)</f>
        <v>COTOCOLLAO</v>
      </c>
      <c r="L1062" s="20" t="str">
        <f>VLOOKUP(K1062,PROVINCIAS!$F$1:$G$1171,2,0)</f>
        <v>URBANA</v>
      </c>
      <c r="M1062" s="20">
        <v>1001234</v>
      </c>
      <c r="N1062" s="20" t="s">
        <v>15374</v>
      </c>
      <c r="O1062" s="20"/>
      <c r="P1062" s="20">
        <v>18.03</v>
      </c>
      <c r="Q1062" s="20" t="s">
        <v>11150</v>
      </c>
      <c r="R1062" s="20" t="s">
        <v>11150</v>
      </c>
      <c r="S1062" s="20" t="s">
        <v>11150</v>
      </c>
      <c r="T1062" s="20" t="s">
        <v>11150</v>
      </c>
      <c r="U1062" s="20" t="s">
        <v>11150</v>
      </c>
      <c r="V1062" s="20" t="s">
        <v>11150</v>
      </c>
      <c r="W1062" s="20">
        <v>18.03</v>
      </c>
    </row>
    <row r="1063" spans="1:23" x14ac:dyDescent="0.45">
      <c r="A1063" s="20">
        <v>1001156</v>
      </c>
      <c r="B1063" s="20" t="s">
        <v>9431</v>
      </c>
      <c r="C1063" s="20" t="s">
        <v>9724</v>
      </c>
      <c r="D1063" s="20">
        <v>604288266</v>
      </c>
      <c r="E1063" s="20" t="str">
        <f>VLOOKUP(A1063,'REPORTE'!$A$1:$AG$1961,5,0)</f>
        <v>ECUATORIANO(A) INDIGENA</v>
      </c>
      <c r="F1063" s="20" t="str">
        <f>VLOOKUP(A1063,'REPORTE'!$A$1:$AG$1961,18,0)</f>
        <v>M</v>
      </c>
      <c r="G1063" s="20" t="str">
        <f>VLOOKUP(A1063,'REPORTE'!$A$1:$AG$1961,6,0)</f>
        <v>NACIONAL</v>
      </c>
      <c r="H1063" s="20" t="str">
        <f>VLOOKUP(A1063,'REPORTE'!$A$1:$AG$1961,30,0)</f>
        <v>Secundaria</v>
      </c>
      <c r="I1063" s="20" t="str">
        <f>VLOOKUP(A1063,'REPORTE'!$A$1:$AG$1961,31,0)</f>
        <v>PICHINCHA</v>
      </c>
      <c r="J1063" s="20" t="str">
        <f>VLOOKUP(A1063,'REPORTE'!$A$1:$AG$1961,32,0)</f>
        <v>QUITO</v>
      </c>
      <c r="K1063" s="20" t="str">
        <f>VLOOKUP(A1063,'REPORTE'!$A$1:$AG$1961,33,0)</f>
        <v>COTOCOLLAO</v>
      </c>
      <c r="L1063" s="20" t="str">
        <f>VLOOKUP(K1063,PROVINCIAS!$F$1:$G$1171,2,0)</f>
        <v>URBANA</v>
      </c>
      <c r="M1063" s="20">
        <v>1001235</v>
      </c>
      <c r="N1063" s="20" t="s">
        <v>15374</v>
      </c>
      <c r="O1063" s="20"/>
      <c r="P1063" s="20">
        <v>7.18</v>
      </c>
      <c r="Q1063" s="20" t="s">
        <v>11150</v>
      </c>
      <c r="R1063" s="20" t="s">
        <v>11150</v>
      </c>
      <c r="S1063" s="20" t="s">
        <v>11150</v>
      </c>
      <c r="T1063" s="20" t="s">
        <v>11150</v>
      </c>
      <c r="U1063" s="20" t="s">
        <v>11150</v>
      </c>
      <c r="V1063" s="20" t="s">
        <v>11150</v>
      </c>
      <c r="W1063" s="20">
        <v>7.18</v>
      </c>
    </row>
    <row r="1064" spans="1:23" x14ac:dyDescent="0.45">
      <c r="A1064" s="20">
        <v>1001157</v>
      </c>
      <c r="B1064" s="20" t="s">
        <v>9431</v>
      </c>
      <c r="C1064" s="20" t="s">
        <v>14240</v>
      </c>
      <c r="D1064" s="20">
        <v>1755054887</v>
      </c>
      <c r="E1064" s="20" t="str">
        <f>VLOOKUP(A1064,'REPORTE'!$A$1:$AG$1961,5,0)</f>
        <v>ECUATORIANO(A)</v>
      </c>
      <c r="F1064" s="20" t="str">
        <f>VLOOKUP(A1064,'REPORTE'!$A$1:$AG$1961,18,0)</f>
        <v>F</v>
      </c>
      <c r="G1064" s="20" t="str">
        <f>VLOOKUP(A1064,'REPORTE'!$A$1:$AG$1961,6,0)</f>
        <v>NACIONAL</v>
      </c>
      <c r="H1064" s="20" t="str">
        <f>VLOOKUP(A1064,'REPORTE'!$A$1:$AG$1961,30,0)</f>
        <v>Secundaria</v>
      </c>
      <c r="I1064" s="20" t="str">
        <f>VLOOKUP(A1064,'REPORTE'!$A$1:$AG$1961,31,0)</f>
        <v>PICHINCHA</v>
      </c>
      <c r="J1064" s="20" t="str">
        <f>VLOOKUP(A1064,'REPORTE'!$A$1:$AG$1961,32,0)</f>
        <v>QUITO</v>
      </c>
      <c r="K1064" s="20" t="str">
        <f>VLOOKUP(A1064,'REPORTE'!$A$1:$AG$1961,33,0)</f>
        <v>COTOCOLLAO</v>
      </c>
      <c r="L1064" s="20" t="str">
        <f>VLOOKUP(K1064,PROVINCIAS!$F$1:$G$1171,2,0)</f>
        <v>URBANA</v>
      </c>
      <c r="M1064" s="20">
        <v>1001236</v>
      </c>
      <c r="N1064" s="20" t="s">
        <v>15374</v>
      </c>
      <c r="O1064" s="20"/>
      <c r="P1064" s="20">
        <v>22.05</v>
      </c>
      <c r="Q1064" s="20" t="s">
        <v>11150</v>
      </c>
      <c r="R1064" s="20" t="s">
        <v>11150</v>
      </c>
      <c r="S1064" s="20" t="s">
        <v>11150</v>
      </c>
      <c r="T1064" s="20" t="s">
        <v>11150</v>
      </c>
      <c r="U1064" s="20" t="s">
        <v>11150</v>
      </c>
      <c r="V1064" s="20" t="s">
        <v>11150</v>
      </c>
      <c r="W1064" s="20">
        <v>22.05</v>
      </c>
    </row>
    <row r="1065" spans="1:23" x14ac:dyDescent="0.45">
      <c r="A1065" s="20">
        <v>1001158</v>
      </c>
      <c r="B1065" s="20" t="s">
        <v>9431</v>
      </c>
      <c r="C1065" s="20" t="s">
        <v>9743</v>
      </c>
      <c r="D1065" s="20">
        <v>1712255619</v>
      </c>
      <c r="E1065" s="20" t="str">
        <f>VLOOKUP(A1065,'REPORTE'!$A$1:$AG$1961,5,0)</f>
        <v>ECUATORIANO(A)</v>
      </c>
      <c r="F1065" s="20" t="str">
        <f>VLOOKUP(A1065,'REPORTE'!$A$1:$AG$1961,18,0)</f>
        <v>M</v>
      </c>
      <c r="G1065" s="20" t="str">
        <f>VLOOKUP(A1065,'REPORTE'!$A$1:$AG$1961,6,0)</f>
        <v>NACIONAL</v>
      </c>
      <c r="H1065" s="20" t="str">
        <f>VLOOKUP(A1065,'REPORTE'!$A$1:$AG$1961,30,0)</f>
        <v>Secundaria</v>
      </c>
      <c r="I1065" s="20" t="str">
        <f>VLOOKUP(A1065,'REPORTE'!$A$1:$AG$1961,31,0)</f>
        <v>PICHINCHA</v>
      </c>
      <c r="J1065" s="20" t="str">
        <f>VLOOKUP(A1065,'REPORTE'!$A$1:$AG$1961,32,0)</f>
        <v>QUITO</v>
      </c>
      <c r="K1065" s="20" t="str">
        <f>VLOOKUP(A1065,'REPORTE'!$A$1:$AG$1961,33,0)</f>
        <v>COTOCOLLAO</v>
      </c>
      <c r="L1065" s="20" t="str">
        <f>VLOOKUP(K1065,PROVINCIAS!$F$1:$G$1171,2,0)</f>
        <v>URBANA</v>
      </c>
      <c r="M1065" s="20">
        <v>1001237</v>
      </c>
      <c r="N1065" s="20" t="s">
        <v>15374</v>
      </c>
      <c r="O1065" s="20"/>
      <c r="P1065" s="20">
        <v>8.0299999999999994</v>
      </c>
      <c r="Q1065" s="20" t="s">
        <v>11150</v>
      </c>
      <c r="R1065" s="20" t="s">
        <v>11150</v>
      </c>
      <c r="S1065" s="20" t="s">
        <v>11150</v>
      </c>
      <c r="T1065" s="20" t="s">
        <v>11955</v>
      </c>
      <c r="U1065" s="20" t="s">
        <v>11150</v>
      </c>
      <c r="V1065" s="20" t="s">
        <v>12078</v>
      </c>
      <c r="W1065" s="20">
        <v>308.02999999999997</v>
      </c>
    </row>
    <row r="1066" spans="1:23" x14ac:dyDescent="0.45">
      <c r="A1066" s="20">
        <v>1001160</v>
      </c>
      <c r="B1066" s="20" t="s">
        <v>9431</v>
      </c>
      <c r="C1066" s="20" t="s">
        <v>9736</v>
      </c>
      <c r="D1066" s="20">
        <v>1250512009</v>
      </c>
      <c r="E1066" s="20" t="str">
        <f>VLOOKUP(A1066,'REPORTE'!$A$1:$AG$1961,5,0)</f>
        <v>ECUATORIANO(A) INDIGENA</v>
      </c>
      <c r="F1066" s="20" t="str">
        <f>VLOOKUP(A1066,'REPORTE'!$A$1:$AG$1961,18,0)</f>
        <v>M</v>
      </c>
      <c r="G1066" s="20" t="str">
        <f>VLOOKUP(A1066,'REPORTE'!$A$1:$AG$1961,6,0)</f>
        <v>NACIONAL</v>
      </c>
      <c r="H1066" s="20" t="str">
        <f>VLOOKUP(A1066,'REPORTE'!$A$1:$AG$1961,30,0)</f>
        <v>Primaria</v>
      </c>
      <c r="I1066" s="20" t="str">
        <f>VLOOKUP(A1066,'REPORTE'!$A$1:$AG$1961,31,0)</f>
        <v>CHIMBORAZO</v>
      </c>
      <c r="J1066" s="20" t="str">
        <f>VLOOKUP(A1066,'REPORTE'!$A$1:$AG$1961,32,0)</f>
        <v>RIOBAMBA</v>
      </c>
      <c r="K1066" s="20" t="str">
        <f>VLOOKUP(A1066,'REPORTE'!$A$1:$AG$1961,33,0)</f>
        <v>CACHA (CAB EN MACHANGARA)</v>
      </c>
      <c r="L1066" s="20" t="str">
        <f>VLOOKUP(K1066,PROVINCIAS!$F$1:$G$1171,2,0)</f>
        <v>RURAL</v>
      </c>
      <c r="M1066" s="20">
        <v>1001238</v>
      </c>
      <c r="N1066" s="20" t="s">
        <v>15374</v>
      </c>
      <c r="O1066" s="20"/>
      <c r="P1066" s="20">
        <v>0.01</v>
      </c>
      <c r="Q1066" s="20" t="s">
        <v>11150</v>
      </c>
      <c r="R1066" s="20" t="s">
        <v>11150</v>
      </c>
      <c r="S1066" s="20" t="s">
        <v>11150</v>
      </c>
      <c r="T1066" s="20" t="s">
        <v>14661</v>
      </c>
      <c r="U1066" s="20" t="s">
        <v>11150</v>
      </c>
      <c r="V1066" s="20" t="s">
        <v>11150</v>
      </c>
      <c r="W1066" s="20">
        <v>16.47</v>
      </c>
    </row>
    <row r="1067" spans="1:23" x14ac:dyDescent="0.45">
      <c r="A1067" s="20">
        <v>1001159</v>
      </c>
      <c r="B1067" s="20" t="s">
        <v>9431</v>
      </c>
      <c r="C1067" s="20" t="s">
        <v>9727</v>
      </c>
      <c r="D1067" s="20">
        <v>1722874656</v>
      </c>
      <c r="E1067" s="20" t="str">
        <f>VLOOKUP(A1067,'REPORTE'!$A$1:$AG$1961,5,0)</f>
        <v>ECUATORIANO(A)</v>
      </c>
      <c r="F1067" s="20" t="str">
        <f>VLOOKUP(A1067,'REPORTE'!$A$1:$AG$1961,18,0)</f>
        <v>M</v>
      </c>
      <c r="G1067" s="20" t="str">
        <f>VLOOKUP(A1067,'REPORTE'!$A$1:$AG$1961,6,0)</f>
        <v>NACIONAL</v>
      </c>
      <c r="H1067" s="20" t="str">
        <f>VLOOKUP(A1067,'REPORTE'!$A$1:$AG$1961,30,0)</f>
        <v>Primaria</v>
      </c>
      <c r="I1067" s="20" t="str">
        <f>VLOOKUP(A1067,'REPORTE'!$A$1:$AG$1961,31,0)</f>
        <v>PICHINCHA</v>
      </c>
      <c r="J1067" s="20" t="str">
        <f>VLOOKUP(A1067,'REPORTE'!$A$1:$AG$1961,32,0)</f>
        <v>QUITO</v>
      </c>
      <c r="K1067" s="20" t="str">
        <f>VLOOKUP(A1067,'REPORTE'!$A$1:$AG$1961,33,0)</f>
        <v>COTOCOLLAO</v>
      </c>
      <c r="L1067" s="20" t="str">
        <f>VLOOKUP(K1067,PROVINCIAS!$F$1:$G$1171,2,0)</f>
        <v>URBANA</v>
      </c>
      <c r="M1067" s="20">
        <v>1001239</v>
      </c>
      <c r="N1067" s="20" t="s">
        <v>15374</v>
      </c>
      <c r="O1067" s="20"/>
      <c r="P1067" s="20">
        <v>3.16</v>
      </c>
      <c r="Q1067" s="20" t="s">
        <v>11150</v>
      </c>
      <c r="R1067" s="20" t="s">
        <v>11150</v>
      </c>
      <c r="S1067" s="20" t="s">
        <v>11150</v>
      </c>
      <c r="T1067" s="20" t="s">
        <v>11150</v>
      </c>
      <c r="U1067" s="20" t="s">
        <v>11150</v>
      </c>
      <c r="V1067" s="20" t="s">
        <v>11150</v>
      </c>
      <c r="W1067" s="20">
        <v>3.16</v>
      </c>
    </row>
    <row r="1068" spans="1:23" x14ac:dyDescent="0.45">
      <c r="A1068" s="20">
        <v>1001161</v>
      </c>
      <c r="B1068" s="20" t="s">
        <v>9431</v>
      </c>
      <c r="C1068" s="20" t="s">
        <v>10402</v>
      </c>
      <c r="D1068" s="20">
        <v>1721266870</v>
      </c>
      <c r="E1068" s="20" t="str">
        <f>VLOOKUP(A1068,'REPORTE'!$A$1:$AG$1961,5,0)</f>
        <v>ECUATORIANO(A)</v>
      </c>
      <c r="F1068" s="20" t="str">
        <f>VLOOKUP(A1068,'REPORTE'!$A$1:$AG$1961,18,0)</f>
        <v>F</v>
      </c>
      <c r="G1068" s="20" t="str">
        <f>VLOOKUP(A1068,'REPORTE'!$A$1:$AG$1961,6,0)</f>
        <v>NACIONAL</v>
      </c>
      <c r="H1068" s="20" t="str">
        <f>VLOOKUP(A1068,'REPORTE'!$A$1:$AG$1961,30,0)</f>
        <v>Secundaria</v>
      </c>
      <c r="I1068" s="20" t="str">
        <f>VLOOKUP(A1068,'REPORTE'!$A$1:$AG$1961,31,0)</f>
        <v>GUAYAS</v>
      </c>
      <c r="J1068" s="20" t="str">
        <f>VLOOKUP(A1068,'REPORTE'!$A$1:$AG$1961,32,0)</f>
        <v>EL EMPALME</v>
      </c>
      <c r="K1068" s="20" t="str">
        <f>VLOOKUP(A1068,'REPORTE'!$A$1:$AG$1961,33,0)</f>
        <v>EL ROSARIO</v>
      </c>
      <c r="L1068" s="20" t="str">
        <f>VLOOKUP(K1068,PROVINCIAS!$F$1:$G$1171,2,0)</f>
        <v>RURAL</v>
      </c>
      <c r="M1068" s="20">
        <v>1001240</v>
      </c>
      <c r="N1068" s="20" t="s">
        <v>15374</v>
      </c>
      <c r="O1068" s="20"/>
      <c r="P1068" s="20">
        <v>60.57</v>
      </c>
      <c r="Q1068" s="20" t="s">
        <v>11150</v>
      </c>
      <c r="R1068" s="20" t="s">
        <v>11150</v>
      </c>
      <c r="S1068" s="20" t="s">
        <v>11150</v>
      </c>
      <c r="T1068" s="20" t="s">
        <v>11150</v>
      </c>
      <c r="U1068" s="20" t="s">
        <v>11150</v>
      </c>
      <c r="V1068" s="20" t="s">
        <v>11150</v>
      </c>
      <c r="W1068" s="20">
        <v>60.57</v>
      </c>
    </row>
    <row r="1069" spans="1:23" x14ac:dyDescent="0.45">
      <c r="A1069" s="20">
        <v>1001162</v>
      </c>
      <c r="B1069" s="20" t="s">
        <v>9431</v>
      </c>
      <c r="C1069" s="20" t="s">
        <v>10244</v>
      </c>
      <c r="D1069" s="20">
        <v>603322975</v>
      </c>
      <c r="E1069" s="20" t="str">
        <f>VLOOKUP(A1069,'REPORTE'!$A$1:$AG$1961,5,0)</f>
        <v>ECUATORIANO(A) INDIGENA</v>
      </c>
      <c r="F1069" s="20" t="str">
        <f>VLOOKUP(A1069,'REPORTE'!$A$1:$AG$1961,18,0)</f>
        <v>M</v>
      </c>
      <c r="G1069" s="20" t="str">
        <f>VLOOKUP(A1069,'REPORTE'!$A$1:$AG$1961,6,0)</f>
        <v>NACIONAL</v>
      </c>
      <c r="H1069" s="20" t="str">
        <f>VLOOKUP(A1069,'REPORTE'!$A$1:$AG$1961,30,0)</f>
        <v>Secundaria</v>
      </c>
      <c r="I1069" s="20" t="str">
        <f>VLOOKUP(A1069,'REPORTE'!$A$1:$AG$1961,31,0)</f>
        <v>CHIMBORAZO</v>
      </c>
      <c r="J1069" s="20" t="str">
        <f>VLOOKUP(A1069,'REPORTE'!$A$1:$AG$1961,32,0)</f>
        <v>RIOBAMBA</v>
      </c>
      <c r="K1069" s="20" t="str">
        <f>VLOOKUP(A1069,'REPORTE'!$A$1:$AG$1961,33,0)</f>
        <v>CACHA (CAB EN MACHANGARA)</v>
      </c>
      <c r="L1069" s="20" t="str">
        <f>VLOOKUP(K1069,PROVINCIAS!$F$1:$G$1171,2,0)</f>
        <v>RURAL</v>
      </c>
      <c r="M1069" s="20">
        <v>1001241</v>
      </c>
      <c r="N1069" s="20" t="s">
        <v>15374</v>
      </c>
      <c r="O1069" s="20"/>
      <c r="P1069" s="20">
        <v>89.58</v>
      </c>
      <c r="Q1069" s="20" t="s">
        <v>11150</v>
      </c>
      <c r="R1069" s="20" t="s">
        <v>11150</v>
      </c>
      <c r="S1069" s="20" t="s">
        <v>11150</v>
      </c>
      <c r="T1069" s="20" t="s">
        <v>11150</v>
      </c>
      <c r="U1069" s="20" t="s">
        <v>11150</v>
      </c>
      <c r="V1069" s="20" t="s">
        <v>11150</v>
      </c>
      <c r="W1069" s="20">
        <v>89.58</v>
      </c>
    </row>
    <row r="1070" spans="1:23" x14ac:dyDescent="0.45">
      <c r="A1070" s="20">
        <v>1001163</v>
      </c>
      <c r="B1070" s="20" t="s">
        <v>9431</v>
      </c>
      <c r="C1070" s="20" t="s">
        <v>9731</v>
      </c>
      <c r="D1070" s="20">
        <v>1727168823</v>
      </c>
      <c r="E1070" s="20" t="str">
        <f>VLOOKUP(A1070,'REPORTE'!$A$1:$AG$1961,5,0)</f>
        <v>ECUATORIANO(A)</v>
      </c>
      <c r="F1070" s="20" t="str">
        <f>VLOOKUP(A1070,'REPORTE'!$A$1:$AG$1961,18,0)</f>
        <v>M</v>
      </c>
      <c r="G1070" s="20" t="str">
        <f>VLOOKUP(A1070,'REPORTE'!$A$1:$AG$1961,6,0)</f>
        <v>NACIONAL</v>
      </c>
      <c r="H1070" s="20" t="str">
        <f>VLOOKUP(A1070,'REPORTE'!$A$1:$AG$1961,30,0)</f>
        <v>Formación Técnica (Intermedia)</v>
      </c>
      <c r="I1070" s="20" t="str">
        <f>VLOOKUP(A1070,'REPORTE'!$A$1:$AG$1961,31,0)</f>
        <v>CARCHI</v>
      </c>
      <c r="J1070" s="20" t="str">
        <f>VLOOKUP(A1070,'REPORTE'!$A$1:$AG$1961,32,0)</f>
        <v>TULCAN</v>
      </c>
      <c r="K1070" s="20" t="str">
        <f>VLOOKUP(A1070,'REPORTE'!$A$1:$AG$1961,33,0)</f>
        <v>TULCAN</v>
      </c>
      <c r="L1070" s="20" t="str">
        <f>VLOOKUP(K1070,PROVINCIAS!$F$1:$G$1171,2,0)</f>
        <v>URBANA</v>
      </c>
      <c r="M1070" s="20">
        <v>1001242</v>
      </c>
      <c r="N1070" s="20" t="s">
        <v>15374</v>
      </c>
      <c r="O1070" s="20"/>
      <c r="P1070" s="20">
        <v>102.7</v>
      </c>
      <c r="Q1070" s="20" t="s">
        <v>11150</v>
      </c>
      <c r="R1070" s="20" t="s">
        <v>11150</v>
      </c>
      <c r="S1070" s="20" t="s">
        <v>11150</v>
      </c>
      <c r="T1070" s="20" t="s">
        <v>11150</v>
      </c>
      <c r="U1070" s="20" t="s">
        <v>11150</v>
      </c>
      <c r="V1070" s="20" t="s">
        <v>11150</v>
      </c>
      <c r="W1070" s="20">
        <v>102.7</v>
      </c>
    </row>
    <row r="1071" spans="1:23" x14ac:dyDescent="0.45">
      <c r="A1071" s="20">
        <v>1001164</v>
      </c>
      <c r="B1071" s="20" t="s">
        <v>9431</v>
      </c>
      <c r="C1071" s="20" t="s">
        <v>14241</v>
      </c>
      <c r="D1071" s="20">
        <v>604564310</v>
      </c>
      <c r="E1071" s="20" t="str">
        <f>VLOOKUP(A1071,'REPORTE'!$A$1:$AG$1961,5,0)</f>
        <v>ECUATORIANO(A) INDIGENA</v>
      </c>
      <c r="F1071" s="20" t="str">
        <f>VLOOKUP(A1071,'REPORTE'!$A$1:$AG$1961,18,0)</f>
        <v>M</v>
      </c>
      <c r="G1071" s="20" t="str">
        <f>VLOOKUP(A1071,'REPORTE'!$A$1:$AG$1961,6,0)</f>
        <v>NACIONAL</v>
      </c>
      <c r="H1071" s="20" t="str">
        <f>VLOOKUP(A1071,'REPORTE'!$A$1:$AG$1961,30,0)</f>
        <v>Secundaria</v>
      </c>
      <c r="I1071" s="20" t="str">
        <f>VLOOKUP(A1071,'REPORTE'!$A$1:$AG$1961,31,0)</f>
        <v>CHIMBORAZO</v>
      </c>
      <c r="J1071" s="20" t="str">
        <f>VLOOKUP(A1071,'REPORTE'!$A$1:$AG$1961,32,0)</f>
        <v>GUAMOTE</v>
      </c>
      <c r="K1071" s="20" t="str">
        <f>VLOOKUP(A1071,'REPORTE'!$A$1:$AG$1961,33,0)</f>
        <v>PALMIRA</v>
      </c>
      <c r="L1071" s="20" t="str">
        <f>VLOOKUP(K1071,PROVINCIAS!$F$1:$G$1171,2,0)</f>
        <v>RURAL</v>
      </c>
      <c r="M1071" s="20">
        <v>1001243</v>
      </c>
      <c r="N1071" s="20" t="s">
        <v>15374</v>
      </c>
      <c r="O1071" s="20"/>
      <c r="P1071" s="20">
        <v>3.01</v>
      </c>
      <c r="Q1071" s="20" t="s">
        <v>11150</v>
      </c>
      <c r="R1071" s="20" t="s">
        <v>11150</v>
      </c>
      <c r="S1071" s="20" t="s">
        <v>11150</v>
      </c>
      <c r="T1071" s="20" t="s">
        <v>11150</v>
      </c>
      <c r="U1071" s="20" t="s">
        <v>11150</v>
      </c>
      <c r="V1071" s="20" t="s">
        <v>11150</v>
      </c>
      <c r="W1071" s="20">
        <v>3.01</v>
      </c>
    </row>
    <row r="1072" spans="1:23" x14ac:dyDescent="0.45">
      <c r="A1072" s="20">
        <v>1001165</v>
      </c>
      <c r="B1072" s="20" t="s">
        <v>9431</v>
      </c>
      <c r="C1072" s="20" t="s">
        <v>14242</v>
      </c>
      <c r="D1072" s="20">
        <v>604477893</v>
      </c>
      <c r="E1072" s="20" t="str">
        <f>VLOOKUP(A1072,'REPORTE'!$A$1:$AG$1961,5,0)</f>
        <v>ECUATORIANO(A) INDIGENA</v>
      </c>
      <c r="F1072" s="20" t="str">
        <f>VLOOKUP(A1072,'REPORTE'!$A$1:$AG$1961,18,0)</f>
        <v>F</v>
      </c>
      <c r="G1072" s="20" t="str">
        <f>VLOOKUP(A1072,'REPORTE'!$A$1:$AG$1961,6,0)</f>
        <v>NACIONAL</v>
      </c>
      <c r="H1072" s="20" t="str">
        <f>VLOOKUP(A1072,'REPORTE'!$A$1:$AG$1961,30,0)</f>
        <v>Primaria</v>
      </c>
      <c r="I1072" s="20" t="str">
        <f>VLOOKUP(A1072,'REPORTE'!$A$1:$AG$1961,31,0)</f>
        <v>CHIMBORAZO</v>
      </c>
      <c r="J1072" s="20" t="str">
        <f>VLOOKUP(A1072,'REPORTE'!$A$1:$AG$1961,32,0)</f>
        <v>GUAMOTE</v>
      </c>
      <c r="K1072" s="20" t="str">
        <f>VLOOKUP(A1072,'REPORTE'!$A$1:$AG$1961,33,0)</f>
        <v>PALMIRA</v>
      </c>
      <c r="L1072" s="20" t="str">
        <f>VLOOKUP(K1072,PROVINCIAS!$F$1:$G$1171,2,0)</f>
        <v>RURAL</v>
      </c>
      <c r="M1072" s="20">
        <v>1001244</v>
      </c>
      <c r="N1072" s="20" t="s">
        <v>15374</v>
      </c>
      <c r="O1072" s="20"/>
      <c r="P1072" s="20">
        <v>880.38</v>
      </c>
      <c r="Q1072" s="20" t="s">
        <v>11150</v>
      </c>
      <c r="R1072" s="20" t="s">
        <v>11150</v>
      </c>
      <c r="S1072" s="20" t="s">
        <v>11150</v>
      </c>
      <c r="T1072" s="20" t="s">
        <v>11150</v>
      </c>
      <c r="U1072" s="20" t="s">
        <v>11150</v>
      </c>
      <c r="V1072" s="20" t="s">
        <v>12078</v>
      </c>
      <c r="W1072" s="20">
        <v>880.38</v>
      </c>
    </row>
    <row r="1073" spans="1:23" x14ac:dyDescent="0.45">
      <c r="A1073" s="20">
        <v>1001166</v>
      </c>
      <c r="B1073" s="20" t="s">
        <v>9431</v>
      </c>
      <c r="C1073" s="20" t="s">
        <v>14243</v>
      </c>
      <c r="D1073" s="20">
        <v>604564856</v>
      </c>
      <c r="E1073" s="20" t="str">
        <f>VLOOKUP(A1073,'REPORTE'!$A$1:$AG$1961,5,0)</f>
        <v>ECUATORIANO(A) INDIGENA</v>
      </c>
      <c r="F1073" s="20" t="str">
        <f>VLOOKUP(A1073,'REPORTE'!$A$1:$AG$1961,18,0)</f>
        <v>F</v>
      </c>
      <c r="G1073" s="20" t="str">
        <f>VLOOKUP(A1073,'REPORTE'!$A$1:$AG$1961,6,0)</f>
        <v>NACIONAL</v>
      </c>
      <c r="H1073" s="20" t="str">
        <f>VLOOKUP(A1073,'REPORTE'!$A$1:$AG$1961,30,0)</f>
        <v>Primaria</v>
      </c>
      <c r="I1073" s="20" t="str">
        <f>VLOOKUP(A1073,'REPORTE'!$A$1:$AG$1961,31,0)</f>
        <v>CHIMBORAZO</v>
      </c>
      <c r="J1073" s="20" t="str">
        <f>VLOOKUP(A1073,'REPORTE'!$A$1:$AG$1961,32,0)</f>
        <v>COLTA</v>
      </c>
      <c r="K1073" s="20" t="str">
        <f>VLOOKUP(A1073,'REPORTE'!$A$1:$AG$1961,33,0)</f>
        <v>COLUMBE</v>
      </c>
      <c r="L1073" s="20" t="str">
        <f>VLOOKUP(K1073,PROVINCIAS!$F$1:$G$1171,2,0)</f>
        <v>RURAL</v>
      </c>
      <c r="M1073" s="20">
        <v>1001245</v>
      </c>
      <c r="N1073" s="20" t="s">
        <v>15374</v>
      </c>
      <c r="O1073" s="20"/>
      <c r="P1073" s="20">
        <v>3</v>
      </c>
      <c r="Q1073" s="20" t="s">
        <v>11150</v>
      </c>
      <c r="R1073" s="20" t="s">
        <v>11150</v>
      </c>
      <c r="S1073" s="20" t="s">
        <v>11150</v>
      </c>
      <c r="T1073" s="20" t="s">
        <v>11150</v>
      </c>
      <c r="U1073" s="20" t="s">
        <v>11150</v>
      </c>
      <c r="V1073" s="20" t="s">
        <v>11150</v>
      </c>
      <c r="W1073" s="20">
        <v>3</v>
      </c>
    </row>
    <row r="1074" spans="1:23" x14ac:dyDescent="0.45">
      <c r="A1074" s="20">
        <v>1001168</v>
      </c>
      <c r="B1074" s="20" t="s">
        <v>9431</v>
      </c>
      <c r="C1074" s="20" t="s">
        <v>10379</v>
      </c>
      <c r="D1074" s="20">
        <v>1726763236</v>
      </c>
      <c r="E1074" s="20" t="str">
        <f>VLOOKUP(A1074,'REPORTE'!$A$1:$AG$1961,5,0)</f>
        <v>ECUATORIANO(A) INDIGENA</v>
      </c>
      <c r="F1074" s="20" t="str">
        <f>VLOOKUP(A1074,'REPORTE'!$A$1:$AG$1961,18,0)</f>
        <v>F</v>
      </c>
      <c r="G1074" s="20" t="str">
        <f>VLOOKUP(A1074,'REPORTE'!$A$1:$AG$1961,6,0)</f>
        <v>NACIONAL</v>
      </c>
      <c r="H1074" s="20" t="str">
        <f>VLOOKUP(A1074,'REPORTE'!$A$1:$AG$1961,30,0)</f>
        <v>Secundaria</v>
      </c>
      <c r="I1074" s="20" t="str">
        <f>VLOOKUP(A1074,'REPORTE'!$A$1:$AG$1961,31,0)</f>
        <v>PICHINCHA</v>
      </c>
      <c r="J1074" s="20" t="str">
        <f>VLOOKUP(A1074,'REPORTE'!$A$1:$AG$1961,32,0)</f>
        <v>QUITO</v>
      </c>
      <c r="K1074" s="20" t="str">
        <f>VLOOKUP(A1074,'REPORTE'!$A$1:$AG$1961,33,0)</f>
        <v>SAN SEBASTIAN</v>
      </c>
      <c r="L1074" s="20" t="str">
        <f>VLOOKUP(K1074,PROVINCIAS!$F$1:$G$1171,2,0)</f>
        <v>URBANA</v>
      </c>
      <c r="M1074" s="20">
        <v>1001247</v>
      </c>
      <c r="N1074" s="20" t="s">
        <v>15374</v>
      </c>
      <c r="O1074" s="20"/>
      <c r="P1074" s="20">
        <v>53.55</v>
      </c>
      <c r="Q1074" s="20" t="s">
        <v>11150</v>
      </c>
      <c r="R1074" s="20" t="s">
        <v>11150</v>
      </c>
      <c r="S1074" s="20" t="s">
        <v>11150</v>
      </c>
      <c r="T1074" s="20" t="s">
        <v>11714</v>
      </c>
      <c r="U1074" s="20" t="s">
        <v>11150</v>
      </c>
      <c r="V1074" s="20" t="s">
        <v>11150</v>
      </c>
      <c r="W1074" s="20">
        <v>143.55000000000001</v>
      </c>
    </row>
    <row r="1075" spans="1:23" x14ac:dyDescent="0.45">
      <c r="A1075" s="20">
        <v>1001169</v>
      </c>
      <c r="B1075" s="20" t="s">
        <v>9431</v>
      </c>
      <c r="C1075" s="20" t="s">
        <v>9975</v>
      </c>
      <c r="D1075" s="20">
        <v>1729155703</v>
      </c>
      <c r="E1075" s="20" t="str">
        <f>VLOOKUP(A1075,'REPORTE'!$A$1:$AG$1961,5,0)</f>
        <v>ECUATORIANO(A)</v>
      </c>
      <c r="F1075" s="20" t="str">
        <f>VLOOKUP(A1075,'REPORTE'!$A$1:$AG$1961,18,0)</f>
        <v>F</v>
      </c>
      <c r="G1075" s="20" t="str">
        <f>VLOOKUP(A1075,'REPORTE'!$A$1:$AG$1961,6,0)</f>
        <v>NACIONAL</v>
      </c>
      <c r="H1075" s="20" t="str">
        <f>VLOOKUP(A1075,'REPORTE'!$A$1:$AG$1961,30,0)</f>
        <v>Secundaria</v>
      </c>
      <c r="I1075" s="20" t="str">
        <f>VLOOKUP(A1075,'REPORTE'!$A$1:$AG$1961,31,0)</f>
        <v>PICHINCHA</v>
      </c>
      <c r="J1075" s="20" t="str">
        <f>VLOOKUP(A1075,'REPORTE'!$A$1:$AG$1961,32,0)</f>
        <v>QUITO</v>
      </c>
      <c r="K1075" s="20" t="str">
        <f>VLOOKUP(A1075,'REPORTE'!$A$1:$AG$1961,33,0)</f>
        <v>COTOCOLLAO</v>
      </c>
      <c r="L1075" s="20" t="str">
        <f>VLOOKUP(K1075,PROVINCIAS!$F$1:$G$1171,2,0)</f>
        <v>URBANA</v>
      </c>
      <c r="M1075" s="20">
        <v>1001248</v>
      </c>
      <c r="N1075" s="20" t="s">
        <v>15374</v>
      </c>
      <c r="O1075" s="20"/>
      <c r="P1075" s="20">
        <v>0.03</v>
      </c>
      <c r="Q1075" s="20" t="s">
        <v>11150</v>
      </c>
      <c r="R1075" s="20" t="s">
        <v>11150</v>
      </c>
      <c r="S1075" s="20" t="s">
        <v>11150</v>
      </c>
      <c r="T1075" s="20" t="s">
        <v>12025</v>
      </c>
      <c r="U1075" s="20" t="s">
        <v>11150</v>
      </c>
      <c r="V1075" s="20" t="s">
        <v>12078</v>
      </c>
      <c r="W1075" s="20">
        <v>100.03</v>
      </c>
    </row>
    <row r="1076" spans="1:23" x14ac:dyDescent="0.45">
      <c r="A1076" s="20">
        <v>1001170</v>
      </c>
      <c r="B1076" s="20" t="s">
        <v>9431</v>
      </c>
      <c r="C1076" s="20" t="s">
        <v>9745</v>
      </c>
      <c r="D1076" s="20">
        <v>1725210023</v>
      </c>
      <c r="E1076" s="20" t="str">
        <f>VLOOKUP(A1076,'REPORTE'!$A$1:$AG$1961,5,0)</f>
        <v>ECUATORIANO(A) INDIGENA</v>
      </c>
      <c r="F1076" s="20" t="str">
        <f>VLOOKUP(A1076,'REPORTE'!$A$1:$AG$1961,18,0)</f>
        <v>F</v>
      </c>
      <c r="G1076" s="20" t="str">
        <f>VLOOKUP(A1076,'REPORTE'!$A$1:$AG$1961,6,0)</f>
        <v>NACIONAL</v>
      </c>
      <c r="H1076" s="20" t="str">
        <f>VLOOKUP(A1076,'REPORTE'!$A$1:$AG$1961,30,0)</f>
        <v>Secundaria</v>
      </c>
      <c r="I1076" s="20" t="str">
        <f>VLOOKUP(A1076,'REPORTE'!$A$1:$AG$1961,31,0)</f>
        <v>PICHINCHA</v>
      </c>
      <c r="J1076" s="20" t="str">
        <f>VLOOKUP(A1076,'REPORTE'!$A$1:$AG$1961,32,0)</f>
        <v>QUITO</v>
      </c>
      <c r="K1076" s="20" t="str">
        <f>VLOOKUP(A1076,'REPORTE'!$A$1:$AG$1961,33,0)</f>
        <v>CHILLOGALLO</v>
      </c>
      <c r="L1076" s="20" t="str">
        <f>VLOOKUP(K1076,PROVINCIAS!$F$1:$G$1171,2,0)</f>
        <v>URBANA</v>
      </c>
      <c r="M1076" s="20">
        <v>1001249</v>
      </c>
      <c r="N1076" s="20" t="s">
        <v>15374</v>
      </c>
      <c r="O1076" s="20"/>
      <c r="P1076" s="20">
        <v>17.29</v>
      </c>
      <c r="Q1076" s="20" t="s">
        <v>11150</v>
      </c>
      <c r="R1076" s="20" t="s">
        <v>11150</v>
      </c>
      <c r="S1076" s="20" t="s">
        <v>11150</v>
      </c>
      <c r="T1076" s="20" t="s">
        <v>11150</v>
      </c>
      <c r="U1076" s="20" t="s">
        <v>11150</v>
      </c>
      <c r="V1076" s="20" t="s">
        <v>11150</v>
      </c>
      <c r="W1076" s="20">
        <v>17.29</v>
      </c>
    </row>
    <row r="1077" spans="1:23" x14ac:dyDescent="0.45">
      <c r="A1077" s="20">
        <v>1001171</v>
      </c>
      <c r="B1077" s="20" t="s">
        <v>9431</v>
      </c>
      <c r="C1077" s="20" t="s">
        <v>9744</v>
      </c>
      <c r="D1077" s="20">
        <v>1716154479</v>
      </c>
      <c r="E1077" s="20" t="str">
        <f>VLOOKUP(A1077,'REPORTE'!$A$1:$AG$1961,5,0)</f>
        <v>ECUATORIANO(A) INDIGENA</v>
      </c>
      <c r="F1077" s="20" t="str">
        <f>VLOOKUP(A1077,'REPORTE'!$A$1:$AG$1961,18,0)</f>
        <v>F</v>
      </c>
      <c r="G1077" s="20" t="str">
        <f>VLOOKUP(A1077,'REPORTE'!$A$1:$AG$1961,6,0)</f>
        <v>NACIONAL</v>
      </c>
      <c r="H1077" s="20" t="str">
        <f>VLOOKUP(A1077,'REPORTE'!$A$1:$AG$1961,30,0)</f>
        <v>Secundaria</v>
      </c>
      <c r="I1077" s="20" t="str">
        <f>VLOOKUP(A1077,'REPORTE'!$A$1:$AG$1961,31,0)</f>
        <v>CHIMBORAZO</v>
      </c>
      <c r="J1077" s="20" t="str">
        <f>VLOOKUP(A1077,'REPORTE'!$A$1:$AG$1961,32,0)</f>
        <v>COLTA</v>
      </c>
      <c r="K1077" s="20" t="str">
        <f>VLOOKUP(A1077,'REPORTE'!$A$1:$AG$1961,33,0)</f>
        <v>SICALPA</v>
      </c>
      <c r="L1077" s="20" t="str">
        <f>VLOOKUP(K1077,PROVINCIAS!$F$1:$G$1171,2,0)</f>
        <v>URBANA</v>
      </c>
      <c r="M1077" s="20">
        <v>1001250</v>
      </c>
      <c r="N1077" s="20" t="s">
        <v>15374</v>
      </c>
      <c r="O1077" s="20"/>
      <c r="P1077" s="20">
        <v>0.03</v>
      </c>
      <c r="Q1077" s="20" t="s">
        <v>11150</v>
      </c>
      <c r="R1077" s="20" t="s">
        <v>11150</v>
      </c>
      <c r="S1077" s="20" t="s">
        <v>11150</v>
      </c>
      <c r="T1077" s="20" t="s">
        <v>14662</v>
      </c>
      <c r="U1077" s="20" t="s">
        <v>11150</v>
      </c>
      <c r="V1077" s="20" t="s">
        <v>11150</v>
      </c>
      <c r="W1077" s="20">
        <v>99.55</v>
      </c>
    </row>
    <row r="1078" spans="1:23" x14ac:dyDescent="0.45">
      <c r="A1078" s="20">
        <v>1001174</v>
      </c>
      <c r="B1078" s="20" t="s">
        <v>9431</v>
      </c>
      <c r="C1078" s="20" t="s">
        <v>9739</v>
      </c>
      <c r="D1078" s="20">
        <v>1716337124</v>
      </c>
      <c r="E1078" s="20" t="str">
        <f>VLOOKUP(A1078,'REPORTE'!$A$1:$AG$1961,5,0)</f>
        <v>ECUATORIANO(A)</v>
      </c>
      <c r="F1078" s="20" t="str">
        <f>VLOOKUP(A1078,'REPORTE'!$A$1:$AG$1961,18,0)</f>
        <v>F</v>
      </c>
      <c r="G1078" s="20" t="str">
        <f>VLOOKUP(A1078,'REPORTE'!$A$1:$AG$1961,6,0)</f>
        <v>NACIONAL</v>
      </c>
      <c r="H1078" s="20" t="str">
        <f>VLOOKUP(A1078,'REPORTE'!$A$1:$AG$1961,30,0)</f>
        <v>Secundaria</v>
      </c>
      <c r="I1078" s="20" t="str">
        <f>VLOOKUP(A1078,'REPORTE'!$A$1:$AG$1961,31,0)</f>
        <v>CHIMBORAZO</v>
      </c>
      <c r="J1078" s="20" t="str">
        <f>VLOOKUP(A1078,'REPORTE'!$A$1:$AG$1961,32,0)</f>
        <v>RIOBAMBA</v>
      </c>
      <c r="K1078" s="20" t="str">
        <f>VLOOKUP(A1078,'REPORTE'!$A$1:$AG$1961,33,0)</f>
        <v>SAN JUAN</v>
      </c>
      <c r="L1078" s="20" t="str">
        <f>VLOOKUP(K1078,PROVINCIAS!$F$1:$G$1171,2,0)</f>
        <v>RURAL</v>
      </c>
      <c r="M1078" s="20">
        <v>1001252</v>
      </c>
      <c r="N1078" s="20" t="s">
        <v>15374</v>
      </c>
      <c r="O1078" s="20"/>
      <c r="P1078" s="20">
        <v>9.7799999999999994</v>
      </c>
      <c r="Q1078" s="20" t="s">
        <v>11150</v>
      </c>
      <c r="R1078" s="20" t="s">
        <v>11150</v>
      </c>
      <c r="S1078" s="20" t="s">
        <v>11150</v>
      </c>
      <c r="T1078" s="20" t="s">
        <v>11150</v>
      </c>
      <c r="U1078" s="20" t="s">
        <v>11150</v>
      </c>
      <c r="V1078" s="20" t="s">
        <v>11150</v>
      </c>
      <c r="W1078" s="20">
        <v>9.7799999999999994</v>
      </c>
    </row>
    <row r="1079" spans="1:23" x14ac:dyDescent="0.45">
      <c r="A1079" s="20">
        <v>1001175</v>
      </c>
      <c r="B1079" s="20" t="s">
        <v>9431</v>
      </c>
      <c r="C1079" s="20" t="s">
        <v>9885</v>
      </c>
      <c r="D1079" s="20">
        <v>1722876214</v>
      </c>
      <c r="E1079" s="20" t="str">
        <f>VLOOKUP(A1079,'REPORTE'!$A$1:$AG$1961,5,0)</f>
        <v>ECUATORIANO(A) INDIGENA</v>
      </c>
      <c r="F1079" s="20" t="str">
        <f>VLOOKUP(A1079,'REPORTE'!$A$1:$AG$1961,18,0)</f>
        <v>F</v>
      </c>
      <c r="G1079" s="20" t="str">
        <f>VLOOKUP(A1079,'REPORTE'!$A$1:$AG$1961,6,0)</f>
        <v>NACIONAL</v>
      </c>
      <c r="H1079" s="20" t="str">
        <f>VLOOKUP(A1079,'REPORTE'!$A$1:$AG$1961,30,0)</f>
        <v>Primaria</v>
      </c>
      <c r="I1079" s="20" t="str">
        <f>VLOOKUP(A1079,'REPORTE'!$A$1:$AG$1961,31,0)</f>
        <v>PICHINCHA</v>
      </c>
      <c r="J1079" s="20" t="str">
        <f>VLOOKUP(A1079,'REPORTE'!$A$1:$AG$1961,32,0)</f>
        <v>QUITO</v>
      </c>
      <c r="K1079" s="20" t="str">
        <f>VLOOKUP(A1079,'REPORTE'!$A$1:$AG$1961,33,0)</f>
        <v>LA LIBERTAD</v>
      </c>
      <c r="L1079" s="20" t="str">
        <f>VLOOKUP(K1079,PROVINCIAS!$F$1:$G$1171,2,0)</f>
        <v>RURAL</v>
      </c>
      <c r="M1079" s="20">
        <v>1001253</v>
      </c>
      <c r="N1079" s="20" t="s">
        <v>15374</v>
      </c>
      <c r="O1079" s="20"/>
      <c r="P1079" s="20">
        <v>13.13</v>
      </c>
      <c r="Q1079" s="20" t="s">
        <v>11150</v>
      </c>
      <c r="R1079" s="20" t="s">
        <v>11150</v>
      </c>
      <c r="S1079" s="20" t="s">
        <v>11150</v>
      </c>
      <c r="T1079" s="20" t="s">
        <v>14663</v>
      </c>
      <c r="U1079" s="20" t="s">
        <v>11150</v>
      </c>
      <c r="V1079" s="20" t="s">
        <v>12078</v>
      </c>
      <c r="W1079" s="20">
        <v>97.13</v>
      </c>
    </row>
    <row r="1080" spans="1:23" x14ac:dyDescent="0.45">
      <c r="A1080" s="20">
        <v>1001176</v>
      </c>
      <c r="B1080" s="20" t="s">
        <v>9431</v>
      </c>
      <c r="C1080" s="20" t="s">
        <v>14246</v>
      </c>
      <c r="D1080" s="20">
        <v>1801995646</v>
      </c>
      <c r="E1080" s="20" t="str">
        <f>VLOOKUP(A1080,'REPORTE'!$A$1:$AG$1961,5,0)</f>
        <v>ECUATORIANO(A)</v>
      </c>
      <c r="F1080" s="20" t="str">
        <f>VLOOKUP(A1080,'REPORTE'!$A$1:$AG$1961,18,0)</f>
        <v>M</v>
      </c>
      <c r="G1080" s="20" t="str">
        <f>VLOOKUP(A1080,'REPORTE'!$A$1:$AG$1961,6,0)</f>
        <v>NACIONAL</v>
      </c>
      <c r="H1080" s="20" t="str">
        <f>VLOOKUP(A1080,'REPORTE'!$A$1:$AG$1961,30,0)</f>
        <v>Secundaria</v>
      </c>
      <c r="I1080" s="20" t="str">
        <f>VLOOKUP(A1080,'REPORTE'!$A$1:$AG$1961,31,0)</f>
        <v>AZUAY</v>
      </c>
      <c r="J1080" s="20" t="str">
        <f>VLOOKUP(A1080,'REPORTE'!$A$1:$AG$1961,32,0)</f>
        <v>CUENCA</v>
      </c>
      <c r="K1080" s="20" t="str">
        <f>VLOOKUP(A1080,'REPORTE'!$A$1:$AG$1961,33,0)</f>
        <v>PACCHA</v>
      </c>
      <c r="L1080" s="20" t="str">
        <f>VLOOKUP(K1080,PROVINCIAS!$F$1:$G$1171,2,0)</f>
        <v>RURAL</v>
      </c>
      <c r="M1080" s="20">
        <v>1001254</v>
      </c>
      <c r="N1080" s="20" t="s">
        <v>15374</v>
      </c>
      <c r="O1080" s="20"/>
      <c r="P1080" s="20">
        <v>3</v>
      </c>
      <c r="Q1080" s="20" t="s">
        <v>11150</v>
      </c>
      <c r="R1080" s="20" t="s">
        <v>11150</v>
      </c>
      <c r="S1080" s="20" t="s">
        <v>11150</v>
      </c>
      <c r="T1080" s="20" t="s">
        <v>11150</v>
      </c>
      <c r="U1080" s="20" t="s">
        <v>11150</v>
      </c>
      <c r="V1080" s="20" t="s">
        <v>11150</v>
      </c>
      <c r="W1080" s="20">
        <v>3</v>
      </c>
    </row>
    <row r="1081" spans="1:23" x14ac:dyDescent="0.45">
      <c r="A1081" s="20">
        <v>1001177</v>
      </c>
      <c r="B1081" s="20" t="s">
        <v>9431</v>
      </c>
      <c r="C1081" s="20" t="s">
        <v>10110</v>
      </c>
      <c r="D1081" s="20">
        <v>1723029615</v>
      </c>
      <c r="E1081" s="20" t="str">
        <f>VLOOKUP(A1081,'REPORTE'!$A$1:$AG$1961,5,0)</f>
        <v>ECUATORIANO(A)</v>
      </c>
      <c r="F1081" s="20" t="str">
        <f>VLOOKUP(A1081,'REPORTE'!$A$1:$AG$1961,18,0)</f>
        <v>F</v>
      </c>
      <c r="G1081" s="20" t="str">
        <f>VLOOKUP(A1081,'REPORTE'!$A$1:$AG$1961,6,0)</f>
        <v>NACIONAL</v>
      </c>
      <c r="H1081" s="20" t="str">
        <f>VLOOKUP(A1081,'REPORTE'!$A$1:$AG$1961,30,0)</f>
        <v>Secundaria</v>
      </c>
      <c r="I1081" s="20" t="str">
        <f>VLOOKUP(A1081,'REPORTE'!$A$1:$AG$1961,31,0)</f>
        <v>PICHINCHA</v>
      </c>
      <c r="J1081" s="20" t="str">
        <f>VLOOKUP(A1081,'REPORTE'!$A$1:$AG$1961,32,0)</f>
        <v>QUITO</v>
      </c>
      <c r="K1081" s="20" t="str">
        <f>VLOOKUP(A1081,'REPORTE'!$A$1:$AG$1961,33,0)</f>
        <v>COTOCOLLAO</v>
      </c>
      <c r="L1081" s="20" t="str">
        <f>VLOOKUP(K1081,PROVINCIAS!$F$1:$G$1171,2,0)</f>
        <v>URBANA</v>
      </c>
      <c r="M1081" s="20">
        <v>1001255</v>
      </c>
      <c r="N1081" s="20" t="s">
        <v>15374</v>
      </c>
      <c r="O1081" s="20"/>
      <c r="P1081" s="20">
        <v>10.72</v>
      </c>
      <c r="Q1081" s="20" t="s">
        <v>11150</v>
      </c>
      <c r="R1081" s="20" t="s">
        <v>11150</v>
      </c>
      <c r="S1081" s="20" t="s">
        <v>11150</v>
      </c>
      <c r="T1081" s="20" t="s">
        <v>14314</v>
      </c>
      <c r="U1081" s="20" t="s">
        <v>11150</v>
      </c>
      <c r="V1081" s="20" t="s">
        <v>11150</v>
      </c>
      <c r="W1081" s="20">
        <v>105.72</v>
      </c>
    </row>
    <row r="1082" spans="1:23" x14ac:dyDescent="0.45">
      <c r="A1082" s="20">
        <v>1001178</v>
      </c>
      <c r="B1082" s="20" t="s">
        <v>9431</v>
      </c>
      <c r="C1082" s="20" t="s">
        <v>10093</v>
      </c>
      <c r="D1082" s="20">
        <v>1705193835</v>
      </c>
      <c r="E1082" s="20" t="str">
        <f>VLOOKUP(A1082,'REPORTE'!$A$1:$AG$1961,5,0)</f>
        <v>ECUATORIANO(A)</v>
      </c>
      <c r="F1082" s="20" t="str">
        <f>VLOOKUP(A1082,'REPORTE'!$A$1:$AG$1961,18,0)</f>
        <v>F</v>
      </c>
      <c r="G1082" s="20" t="str">
        <f>VLOOKUP(A1082,'REPORTE'!$A$1:$AG$1961,6,0)</f>
        <v>NACIONAL</v>
      </c>
      <c r="H1082" s="20" t="str">
        <f>VLOOKUP(A1082,'REPORTE'!$A$1:$AG$1961,30,0)</f>
        <v>Primaria</v>
      </c>
      <c r="I1082" s="20" t="str">
        <f>VLOOKUP(A1082,'REPORTE'!$A$1:$AG$1961,31,0)</f>
        <v>PICHINCHA</v>
      </c>
      <c r="J1082" s="20" t="str">
        <f>VLOOKUP(A1082,'REPORTE'!$A$1:$AG$1961,32,0)</f>
        <v>QUITO</v>
      </c>
      <c r="K1082" s="20" t="str">
        <f>VLOOKUP(A1082,'REPORTE'!$A$1:$AG$1961,33,0)</f>
        <v>COTOCOLLAO</v>
      </c>
      <c r="L1082" s="20" t="str">
        <f>VLOOKUP(K1082,PROVINCIAS!$F$1:$G$1171,2,0)</f>
        <v>URBANA</v>
      </c>
      <c r="M1082" s="20">
        <v>1001256</v>
      </c>
      <c r="N1082" s="20" t="s">
        <v>15374</v>
      </c>
      <c r="O1082" s="20"/>
      <c r="P1082" s="20">
        <v>2862.59</v>
      </c>
      <c r="Q1082" s="20" t="s">
        <v>11150</v>
      </c>
      <c r="R1082" s="20" t="s">
        <v>11150</v>
      </c>
      <c r="S1082" s="20" t="s">
        <v>11150</v>
      </c>
      <c r="T1082" s="20" t="s">
        <v>14664</v>
      </c>
      <c r="U1082" s="20" t="s">
        <v>11150</v>
      </c>
      <c r="V1082" s="20" t="s">
        <v>12343</v>
      </c>
      <c r="W1082" s="20">
        <v>3367.59</v>
      </c>
    </row>
    <row r="1083" spans="1:23" x14ac:dyDescent="0.45">
      <c r="A1083" s="20">
        <v>1001179</v>
      </c>
      <c r="B1083" s="20" t="s">
        <v>9431</v>
      </c>
      <c r="C1083" s="20" t="s">
        <v>14247</v>
      </c>
      <c r="D1083" s="20">
        <v>1727318816</v>
      </c>
      <c r="E1083" s="20" t="str">
        <f>VLOOKUP(A1083,'REPORTE'!$A$1:$AG$1961,5,0)</f>
        <v>ECUATORIANO(A)</v>
      </c>
      <c r="F1083" s="20" t="str">
        <f>VLOOKUP(A1083,'REPORTE'!$A$1:$AG$1961,18,0)</f>
        <v>F</v>
      </c>
      <c r="G1083" s="20" t="str">
        <f>VLOOKUP(A1083,'REPORTE'!$A$1:$AG$1961,6,0)</f>
        <v>NACIONAL</v>
      </c>
      <c r="H1083" s="20" t="str">
        <f>VLOOKUP(A1083,'REPORTE'!$A$1:$AG$1961,30,0)</f>
        <v>Secundaria</v>
      </c>
      <c r="I1083" s="20" t="str">
        <f>VLOOKUP(A1083,'REPORTE'!$A$1:$AG$1961,31,0)</f>
        <v>PICHINCHA</v>
      </c>
      <c r="J1083" s="20" t="str">
        <f>VLOOKUP(A1083,'REPORTE'!$A$1:$AG$1961,32,0)</f>
        <v>QUITO</v>
      </c>
      <c r="K1083" s="20" t="str">
        <f>VLOOKUP(A1083,'REPORTE'!$A$1:$AG$1961,33,0)</f>
        <v>CONOCOTO</v>
      </c>
      <c r="L1083" s="20" t="str">
        <f>VLOOKUP(K1083,PROVINCIAS!$F$1:$G$1171,2,0)</f>
        <v>RURAL</v>
      </c>
      <c r="M1083" s="20">
        <v>1001257</v>
      </c>
      <c r="N1083" s="20" t="s">
        <v>15374</v>
      </c>
      <c r="O1083" s="20"/>
      <c r="P1083" s="20">
        <v>37.700000000000003</v>
      </c>
      <c r="Q1083" s="20" t="s">
        <v>11150</v>
      </c>
      <c r="R1083" s="20" t="s">
        <v>11150</v>
      </c>
      <c r="S1083" s="20" t="s">
        <v>11150</v>
      </c>
      <c r="T1083" s="20" t="s">
        <v>11150</v>
      </c>
      <c r="U1083" s="20" t="s">
        <v>11150</v>
      </c>
      <c r="V1083" s="20" t="s">
        <v>11150</v>
      </c>
      <c r="W1083" s="20">
        <v>37.700000000000003</v>
      </c>
    </row>
    <row r="1084" spans="1:23" x14ac:dyDescent="0.45">
      <c r="A1084" s="20">
        <v>1001180</v>
      </c>
      <c r="B1084" s="20" t="s">
        <v>9431</v>
      </c>
      <c r="C1084" s="20" t="s">
        <v>9943</v>
      </c>
      <c r="D1084" s="20">
        <v>1753718889</v>
      </c>
      <c r="E1084" s="20" t="str">
        <f>VLOOKUP(A1084,'REPORTE'!$A$1:$AG$1961,5,0)</f>
        <v>ECUATORIANO(A) INDIGENA</v>
      </c>
      <c r="F1084" s="20" t="str">
        <f>VLOOKUP(A1084,'REPORTE'!$A$1:$AG$1961,18,0)</f>
        <v>F</v>
      </c>
      <c r="G1084" s="20" t="str">
        <f>VLOOKUP(A1084,'REPORTE'!$A$1:$AG$1961,6,0)</f>
        <v>NACIONAL</v>
      </c>
      <c r="H1084" s="20" t="str">
        <f>VLOOKUP(A1084,'REPORTE'!$A$1:$AG$1961,30,0)</f>
        <v>Secundaria</v>
      </c>
      <c r="I1084" s="20" t="str">
        <f>VLOOKUP(A1084,'REPORTE'!$A$1:$AG$1961,31,0)</f>
        <v>PICHINCHA</v>
      </c>
      <c r="J1084" s="20" t="str">
        <f>VLOOKUP(A1084,'REPORTE'!$A$1:$AG$1961,32,0)</f>
        <v>QUITO</v>
      </c>
      <c r="K1084" s="20" t="str">
        <f>VLOOKUP(A1084,'REPORTE'!$A$1:$AG$1961,33,0)</f>
        <v>LA ARGELIA</v>
      </c>
      <c r="L1084" s="20" t="str">
        <f>VLOOKUP(K1084,PROVINCIAS!$F$1:$G$1171,2,0)</f>
        <v>URBANA</v>
      </c>
      <c r="M1084" s="20">
        <v>1001258</v>
      </c>
      <c r="N1084" s="20" t="s">
        <v>15374</v>
      </c>
      <c r="O1084" s="20"/>
      <c r="P1084" s="20">
        <v>0.04</v>
      </c>
      <c r="Q1084" s="20" t="s">
        <v>11150</v>
      </c>
      <c r="R1084" s="20" t="s">
        <v>11150</v>
      </c>
      <c r="S1084" s="20" t="s">
        <v>11150</v>
      </c>
      <c r="T1084" s="20" t="s">
        <v>11319</v>
      </c>
      <c r="U1084" s="20" t="s">
        <v>11150</v>
      </c>
      <c r="V1084" s="20" t="s">
        <v>11150</v>
      </c>
      <c r="W1084" s="20">
        <v>107.16</v>
      </c>
    </row>
    <row r="1085" spans="1:23" x14ac:dyDescent="0.45">
      <c r="A1085" s="20">
        <v>1001181</v>
      </c>
      <c r="B1085" s="20" t="s">
        <v>9431</v>
      </c>
      <c r="C1085" s="20" t="s">
        <v>9776</v>
      </c>
      <c r="D1085" s="20">
        <v>1600418881</v>
      </c>
      <c r="E1085" s="20" t="str">
        <f>VLOOKUP(A1085,'REPORTE'!$A$1:$AG$1961,5,0)</f>
        <v>ECUATORIANO(A)</v>
      </c>
      <c r="F1085" s="20" t="str">
        <f>VLOOKUP(A1085,'REPORTE'!$A$1:$AG$1961,18,0)</f>
        <v>F</v>
      </c>
      <c r="G1085" s="20" t="str">
        <f>VLOOKUP(A1085,'REPORTE'!$A$1:$AG$1961,6,0)</f>
        <v>NACIONAL</v>
      </c>
      <c r="H1085" s="20" t="str">
        <f>VLOOKUP(A1085,'REPORTE'!$A$1:$AG$1961,30,0)</f>
        <v>Secundaria</v>
      </c>
      <c r="I1085" s="20" t="str">
        <f>VLOOKUP(A1085,'REPORTE'!$A$1:$AG$1961,31,0)</f>
        <v>PICHINCHA</v>
      </c>
      <c r="J1085" s="20" t="str">
        <f>VLOOKUP(A1085,'REPORTE'!$A$1:$AG$1961,32,0)</f>
        <v>QUITO</v>
      </c>
      <c r="K1085" s="20" t="str">
        <f>VLOOKUP(A1085,'REPORTE'!$A$1:$AG$1961,33,0)</f>
        <v>CHILLOGALLO</v>
      </c>
      <c r="L1085" s="20" t="str">
        <f>VLOOKUP(K1085,PROVINCIAS!$F$1:$G$1171,2,0)</f>
        <v>URBANA</v>
      </c>
      <c r="M1085" s="20">
        <v>1001259</v>
      </c>
      <c r="N1085" s="20" t="s">
        <v>15374</v>
      </c>
      <c r="O1085" s="20"/>
      <c r="P1085" s="20">
        <v>11.71</v>
      </c>
      <c r="Q1085" s="20" t="s">
        <v>11150</v>
      </c>
      <c r="R1085" s="20" t="s">
        <v>11150</v>
      </c>
      <c r="S1085" s="20" t="s">
        <v>11150</v>
      </c>
      <c r="T1085" s="20" t="s">
        <v>13703</v>
      </c>
      <c r="U1085" s="20" t="s">
        <v>11150</v>
      </c>
      <c r="V1085" s="20" t="s">
        <v>11150</v>
      </c>
      <c r="W1085" s="20">
        <v>211.71</v>
      </c>
    </row>
    <row r="1086" spans="1:23" x14ac:dyDescent="0.45">
      <c r="A1086" s="20">
        <v>1001182</v>
      </c>
      <c r="B1086" s="20" t="s">
        <v>9431</v>
      </c>
      <c r="C1086" s="20" t="s">
        <v>14248</v>
      </c>
      <c r="D1086" s="20">
        <v>201105814</v>
      </c>
      <c r="E1086" s="20" t="str">
        <f>VLOOKUP(A1086,'REPORTE'!$A$1:$AG$1961,5,0)</f>
        <v>ECUATORIANO(A) INDIGENA</v>
      </c>
      <c r="F1086" s="20" t="str">
        <f>VLOOKUP(A1086,'REPORTE'!$A$1:$AG$1961,18,0)</f>
        <v>F</v>
      </c>
      <c r="G1086" s="20" t="str">
        <f>VLOOKUP(A1086,'REPORTE'!$A$1:$AG$1961,6,0)</f>
        <v>NACIONAL</v>
      </c>
      <c r="H1086" s="20" t="str">
        <f>VLOOKUP(A1086,'REPORTE'!$A$1:$AG$1961,30,0)</f>
        <v>Secundaria</v>
      </c>
      <c r="I1086" s="20" t="str">
        <f>VLOOKUP(A1086,'REPORTE'!$A$1:$AG$1961,31,0)</f>
        <v>BOLIVAR</v>
      </c>
      <c r="J1086" s="20" t="str">
        <f>VLOOKUP(A1086,'REPORTE'!$A$1:$AG$1961,32,0)</f>
        <v>GUARANDA</v>
      </c>
      <c r="K1086" s="20" t="str">
        <f>VLOOKUP(A1086,'REPORTE'!$A$1:$AG$1961,33,0)</f>
        <v>SAN LORENZO (BOLIVAR)</v>
      </c>
      <c r="L1086" s="20" t="str">
        <f>VLOOKUP(K1086,PROVINCIAS!$F$1:$G$1171,2,0)</f>
        <v>RURAL</v>
      </c>
      <c r="M1086" s="20">
        <v>1001260</v>
      </c>
      <c r="N1086" s="20" t="s">
        <v>15374</v>
      </c>
      <c r="O1086" s="20"/>
      <c r="P1086" s="20">
        <v>3.03</v>
      </c>
      <c r="Q1086" s="20" t="s">
        <v>11150</v>
      </c>
      <c r="R1086" s="20" t="s">
        <v>11150</v>
      </c>
      <c r="S1086" s="20" t="s">
        <v>11150</v>
      </c>
      <c r="T1086" s="20" t="s">
        <v>11150</v>
      </c>
      <c r="U1086" s="20" t="s">
        <v>11150</v>
      </c>
      <c r="V1086" s="20" t="s">
        <v>11150</v>
      </c>
      <c r="W1086" s="20">
        <v>3.03</v>
      </c>
    </row>
    <row r="1087" spans="1:23" x14ac:dyDescent="0.45">
      <c r="A1087" s="20">
        <v>1001183</v>
      </c>
      <c r="B1087" s="20" t="s">
        <v>9431</v>
      </c>
      <c r="C1087" s="20" t="s">
        <v>10277</v>
      </c>
      <c r="D1087" s="20">
        <v>603403718</v>
      </c>
      <c r="E1087" s="20" t="str">
        <f>VLOOKUP(A1087,'REPORTE'!$A$1:$AG$1961,5,0)</f>
        <v>ECUATORIANO(A) INDIGENA</v>
      </c>
      <c r="F1087" s="20" t="str">
        <f>VLOOKUP(A1087,'REPORTE'!$A$1:$AG$1961,18,0)</f>
        <v>F</v>
      </c>
      <c r="G1087" s="20" t="str">
        <f>VLOOKUP(A1087,'REPORTE'!$A$1:$AG$1961,6,0)</f>
        <v>NACIONAL</v>
      </c>
      <c r="H1087" s="20" t="str">
        <f>VLOOKUP(A1087,'REPORTE'!$A$1:$AG$1961,30,0)</f>
        <v>Primaria</v>
      </c>
      <c r="I1087" s="20" t="str">
        <f>VLOOKUP(A1087,'REPORTE'!$A$1:$AG$1961,31,0)</f>
        <v>PICHINCHA</v>
      </c>
      <c r="J1087" s="20" t="str">
        <f>VLOOKUP(A1087,'REPORTE'!$A$1:$AG$1961,32,0)</f>
        <v>QUITO</v>
      </c>
      <c r="K1087" s="20" t="str">
        <f>VLOOKUP(A1087,'REPORTE'!$A$1:$AG$1961,33,0)</f>
        <v>COTOCOLLAO</v>
      </c>
      <c r="L1087" s="20" t="str">
        <f>VLOOKUP(K1087,PROVINCIAS!$F$1:$G$1171,2,0)</f>
        <v>URBANA</v>
      </c>
      <c r="M1087" s="20">
        <v>1001261</v>
      </c>
      <c r="N1087" s="20" t="s">
        <v>15374</v>
      </c>
      <c r="O1087" s="20"/>
      <c r="P1087" s="20">
        <v>30.11</v>
      </c>
      <c r="Q1087" s="20" t="s">
        <v>11150</v>
      </c>
      <c r="R1087" s="20" t="s">
        <v>11150</v>
      </c>
      <c r="S1087" s="20" t="s">
        <v>11150</v>
      </c>
      <c r="T1087" s="20" t="s">
        <v>11150</v>
      </c>
      <c r="U1087" s="20" t="s">
        <v>11150</v>
      </c>
      <c r="V1087" s="20" t="s">
        <v>11150</v>
      </c>
      <c r="W1087" s="20">
        <v>30.11</v>
      </c>
    </row>
    <row r="1088" spans="1:23" x14ac:dyDescent="0.45">
      <c r="A1088" s="20">
        <v>1001184</v>
      </c>
      <c r="B1088" s="20" t="s">
        <v>9431</v>
      </c>
      <c r="C1088" s="20" t="s">
        <v>14249</v>
      </c>
      <c r="D1088" s="20">
        <v>1727012138</v>
      </c>
      <c r="E1088" s="20" t="str">
        <f>VLOOKUP(A1088,'REPORTE'!$A$1:$AG$1961,5,0)</f>
        <v>ECUATORIANO(A) INDIGENA</v>
      </c>
      <c r="F1088" s="20" t="str">
        <f>VLOOKUP(A1088,'REPORTE'!$A$1:$AG$1961,18,0)</f>
        <v>F</v>
      </c>
      <c r="G1088" s="20" t="str">
        <f>VLOOKUP(A1088,'REPORTE'!$A$1:$AG$1961,6,0)</f>
        <v>NACIONAL</v>
      </c>
      <c r="H1088" s="20" t="str">
        <f>VLOOKUP(A1088,'REPORTE'!$A$1:$AG$1961,30,0)</f>
        <v>Primaria</v>
      </c>
      <c r="I1088" s="20" t="str">
        <f>VLOOKUP(A1088,'REPORTE'!$A$1:$AG$1961,31,0)</f>
        <v>CHIMBORAZO</v>
      </c>
      <c r="J1088" s="20" t="str">
        <f>VLOOKUP(A1088,'REPORTE'!$A$1:$AG$1961,32,0)</f>
        <v>RIOBAMBA</v>
      </c>
      <c r="K1088" s="20" t="str">
        <f>VLOOKUP(A1088,'REPORTE'!$A$1:$AG$1961,33,0)</f>
        <v>PUNIN</v>
      </c>
      <c r="L1088" s="20" t="str">
        <f>VLOOKUP(K1088,PROVINCIAS!$F$1:$G$1171,2,0)</f>
        <v>RURAL</v>
      </c>
      <c r="M1088" s="20">
        <v>1001262</v>
      </c>
      <c r="N1088" s="20" t="s">
        <v>15374</v>
      </c>
      <c r="O1088" s="20"/>
      <c r="P1088" s="20">
        <v>3</v>
      </c>
      <c r="Q1088" s="20" t="s">
        <v>11150</v>
      </c>
      <c r="R1088" s="20" t="s">
        <v>11150</v>
      </c>
      <c r="S1088" s="20" t="s">
        <v>11150</v>
      </c>
      <c r="T1088" s="20" t="s">
        <v>11150</v>
      </c>
      <c r="U1088" s="20" t="s">
        <v>11150</v>
      </c>
      <c r="V1088" s="20" t="s">
        <v>11150</v>
      </c>
      <c r="W1088" s="20">
        <v>3</v>
      </c>
    </row>
    <row r="1089" spans="1:23" x14ac:dyDescent="0.45">
      <c r="A1089" s="20">
        <v>1001186</v>
      </c>
      <c r="B1089" s="20" t="s">
        <v>9431</v>
      </c>
      <c r="C1089" s="20" t="s">
        <v>14250</v>
      </c>
      <c r="D1089" s="20">
        <v>1756876734</v>
      </c>
      <c r="E1089" s="20" t="str">
        <f>VLOOKUP(A1089,'REPORTE'!$A$1:$AG$1961,5,0)</f>
        <v>ECUATORIANO(A) INDIGENA</v>
      </c>
      <c r="F1089" s="20" t="str">
        <f>VLOOKUP(A1089,'REPORTE'!$A$1:$AG$1961,18,0)</f>
        <v>F</v>
      </c>
      <c r="G1089" s="20" t="str">
        <f>VLOOKUP(A1089,'REPORTE'!$A$1:$AG$1961,6,0)</f>
        <v>NACIONAL</v>
      </c>
      <c r="H1089" s="20" t="str">
        <f>VLOOKUP(A1089,'REPORTE'!$A$1:$AG$1961,30,0)</f>
        <v>Primaria</v>
      </c>
      <c r="I1089" s="20" t="str">
        <f>VLOOKUP(A1089,'REPORTE'!$A$1:$AG$1961,31,0)</f>
        <v>PICHINCHA</v>
      </c>
      <c r="J1089" s="20" t="str">
        <f>VLOOKUP(A1089,'REPORTE'!$A$1:$AG$1961,32,0)</f>
        <v>QUITO</v>
      </c>
      <c r="K1089" s="20" t="str">
        <f>VLOOKUP(A1089,'REPORTE'!$A$1:$AG$1961,33,0)</f>
        <v>EL BATAN</v>
      </c>
      <c r="L1089" s="20" t="str">
        <f>VLOOKUP(K1089,PROVINCIAS!$F$1:$G$1171,2,0)</f>
        <v>URBANA</v>
      </c>
      <c r="M1089" s="20">
        <v>1001263</v>
      </c>
      <c r="N1089" s="20" t="s">
        <v>15374</v>
      </c>
      <c r="O1089" s="20"/>
      <c r="P1089" s="20">
        <v>28</v>
      </c>
      <c r="Q1089" s="20" t="s">
        <v>11150</v>
      </c>
      <c r="R1089" s="20" t="s">
        <v>11150</v>
      </c>
      <c r="S1089" s="20" t="s">
        <v>11150</v>
      </c>
      <c r="T1089" s="20" t="s">
        <v>11150</v>
      </c>
      <c r="U1089" s="20" t="s">
        <v>11150</v>
      </c>
      <c r="V1089" s="20" t="s">
        <v>11150</v>
      </c>
      <c r="W1089" s="20">
        <v>28</v>
      </c>
    </row>
    <row r="1090" spans="1:23" x14ac:dyDescent="0.45">
      <c r="A1090" s="20">
        <v>1001187</v>
      </c>
      <c r="B1090" s="20" t="s">
        <v>9431</v>
      </c>
      <c r="C1090" s="20" t="s">
        <v>10430</v>
      </c>
      <c r="D1090" s="20">
        <v>604584060</v>
      </c>
      <c r="E1090" s="20" t="str">
        <f>VLOOKUP(A1090,'REPORTE'!$A$1:$AG$1961,5,0)</f>
        <v>ECUATORIANO(A) INDIGENA</v>
      </c>
      <c r="F1090" s="20" t="str">
        <f>VLOOKUP(A1090,'REPORTE'!$A$1:$AG$1961,18,0)</f>
        <v>F</v>
      </c>
      <c r="G1090" s="20" t="str">
        <f>VLOOKUP(A1090,'REPORTE'!$A$1:$AG$1961,6,0)</f>
        <v>NACIONAL</v>
      </c>
      <c r="H1090" s="20" t="str">
        <f>VLOOKUP(A1090,'REPORTE'!$A$1:$AG$1961,30,0)</f>
        <v>Primaria</v>
      </c>
      <c r="I1090" s="20" t="str">
        <f>VLOOKUP(A1090,'REPORTE'!$A$1:$AG$1961,31,0)</f>
        <v>CHIMBORAZO</v>
      </c>
      <c r="J1090" s="20" t="str">
        <f>VLOOKUP(A1090,'REPORTE'!$A$1:$AG$1961,32,0)</f>
        <v>RIOBAMBA</v>
      </c>
      <c r="K1090" s="20" t="str">
        <f>VLOOKUP(A1090,'REPORTE'!$A$1:$AG$1961,33,0)</f>
        <v>CACHA (CAB EN MACHANGARA)</v>
      </c>
      <c r="L1090" s="20" t="str">
        <f>VLOOKUP(K1090,PROVINCIAS!$F$1:$G$1171,2,0)</f>
        <v>RURAL</v>
      </c>
      <c r="M1090" s="20">
        <v>1001264</v>
      </c>
      <c r="N1090" s="20" t="s">
        <v>15374</v>
      </c>
      <c r="O1090" s="20"/>
      <c r="P1090" s="20">
        <v>709.42</v>
      </c>
      <c r="Q1090" s="20" t="s">
        <v>11150</v>
      </c>
      <c r="R1090" s="20" t="s">
        <v>11150</v>
      </c>
      <c r="S1090" s="20" t="s">
        <v>11150</v>
      </c>
      <c r="T1090" s="20" t="s">
        <v>11150</v>
      </c>
      <c r="U1090" s="20" t="s">
        <v>11150</v>
      </c>
      <c r="V1090" s="20" t="s">
        <v>12102</v>
      </c>
      <c r="W1090" s="20">
        <v>709.42</v>
      </c>
    </row>
    <row r="1091" spans="1:23" x14ac:dyDescent="0.45">
      <c r="A1091" s="20">
        <v>1001189</v>
      </c>
      <c r="B1091" s="20" t="s">
        <v>9431</v>
      </c>
      <c r="C1091" s="20" t="s">
        <v>14252</v>
      </c>
      <c r="D1091" s="20">
        <v>1757932619</v>
      </c>
      <c r="E1091" s="20" t="str">
        <f>VLOOKUP(A1091,'REPORTE'!$A$1:$AG$1961,5,0)</f>
        <v>ECUATORIANO(A) INDIGENA</v>
      </c>
      <c r="F1091" s="20" t="str">
        <f>VLOOKUP(A1091,'REPORTE'!$A$1:$AG$1961,18,0)</f>
        <v>M</v>
      </c>
      <c r="G1091" s="20" t="str">
        <f>VLOOKUP(A1091,'REPORTE'!$A$1:$AG$1961,6,0)</f>
        <v>NACIONAL</v>
      </c>
      <c r="H1091" s="20" t="str">
        <f>VLOOKUP(A1091,'REPORTE'!$A$1:$AG$1961,30,0)</f>
        <v>Primaria</v>
      </c>
      <c r="I1091" s="20" t="str">
        <f>VLOOKUP(A1091,'REPORTE'!$A$1:$AG$1961,31,0)</f>
        <v>PICHINCHA</v>
      </c>
      <c r="J1091" s="20" t="str">
        <f>VLOOKUP(A1091,'REPORTE'!$A$1:$AG$1961,32,0)</f>
        <v>QUITO</v>
      </c>
      <c r="K1091" s="20" t="str">
        <f>VLOOKUP(A1091,'REPORTE'!$A$1:$AG$1961,33,0)</f>
        <v>LLANO CHICO</v>
      </c>
      <c r="L1091" s="20" t="str">
        <f>VLOOKUP(K1091,PROVINCIAS!$F$1:$G$1171,2,0)</f>
        <v>RURAL</v>
      </c>
      <c r="M1091" s="20">
        <v>1001265</v>
      </c>
      <c r="N1091" s="20" t="s">
        <v>15374</v>
      </c>
      <c r="O1091" s="20"/>
      <c r="P1091" s="20">
        <v>6.07</v>
      </c>
      <c r="Q1091" s="20" t="s">
        <v>11150</v>
      </c>
      <c r="R1091" s="20" t="s">
        <v>11150</v>
      </c>
      <c r="S1091" s="20" t="s">
        <v>11150</v>
      </c>
      <c r="T1091" s="20" t="s">
        <v>11150</v>
      </c>
      <c r="U1091" s="20" t="s">
        <v>11150</v>
      </c>
      <c r="V1091" s="20" t="s">
        <v>11150</v>
      </c>
      <c r="W1091" s="20">
        <v>6.07</v>
      </c>
    </row>
    <row r="1092" spans="1:23" x14ac:dyDescent="0.45">
      <c r="A1092" s="20">
        <v>1001185</v>
      </c>
      <c r="B1092" s="20" t="s">
        <v>9431</v>
      </c>
      <c r="C1092" s="20" t="s">
        <v>10034</v>
      </c>
      <c r="D1092" s="20">
        <v>604518035</v>
      </c>
      <c r="E1092" s="20" t="str">
        <f>VLOOKUP(A1092,'REPORTE'!$A$1:$AG$1961,5,0)</f>
        <v>ECUATORIANO(A) INDIGENA</v>
      </c>
      <c r="F1092" s="20" t="str">
        <f>VLOOKUP(A1092,'REPORTE'!$A$1:$AG$1961,18,0)</f>
        <v>M</v>
      </c>
      <c r="G1092" s="20" t="str">
        <f>VLOOKUP(A1092,'REPORTE'!$A$1:$AG$1961,6,0)</f>
        <v>NACIONAL</v>
      </c>
      <c r="H1092" s="20" t="str">
        <f>VLOOKUP(A1092,'REPORTE'!$A$1:$AG$1961,30,0)</f>
        <v>Secundaria</v>
      </c>
      <c r="I1092" s="20" t="str">
        <f>VLOOKUP(A1092,'REPORTE'!$A$1:$AG$1961,31,0)</f>
        <v>CHIMBORAZO</v>
      </c>
      <c r="J1092" s="20" t="str">
        <f>VLOOKUP(A1092,'REPORTE'!$A$1:$AG$1961,32,0)</f>
        <v>RIOBAMBA</v>
      </c>
      <c r="K1092" s="20" t="str">
        <f>VLOOKUP(A1092,'REPORTE'!$A$1:$AG$1961,33,0)</f>
        <v>CACHA (CAB EN MACHANGARA)</v>
      </c>
      <c r="L1092" s="20" t="str">
        <f>VLOOKUP(K1092,PROVINCIAS!$F$1:$G$1171,2,0)</f>
        <v>RURAL</v>
      </c>
      <c r="M1092" s="20">
        <v>1001266</v>
      </c>
      <c r="N1092" s="20" t="s">
        <v>15374</v>
      </c>
      <c r="O1092" s="20"/>
      <c r="P1092" s="20">
        <v>0.34</v>
      </c>
      <c r="Q1092" s="20" t="s">
        <v>11150</v>
      </c>
      <c r="R1092" s="20" t="s">
        <v>11150</v>
      </c>
      <c r="S1092" s="20" t="s">
        <v>11150</v>
      </c>
      <c r="T1092" s="20" t="s">
        <v>11150</v>
      </c>
      <c r="U1092" s="20" t="s">
        <v>11150</v>
      </c>
      <c r="V1092" s="20" t="s">
        <v>11150</v>
      </c>
      <c r="W1092" s="20">
        <v>0.34</v>
      </c>
    </row>
    <row r="1093" spans="1:23" x14ac:dyDescent="0.45">
      <c r="A1093" s="20">
        <v>1001190</v>
      </c>
      <c r="B1093" s="20" t="s">
        <v>9431</v>
      </c>
      <c r="C1093" s="20" t="s">
        <v>14253</v>
      </c>
      <c r="D1093" s="20">
        <v>1725418485</v>
      </c>
      <c r="E1093" s="20" t="str">
        <f>VLOOKUP(A1093,'REPORTE'!$A$1:$AG$1961,5,0)</f>
        <v>ECUATORIANO(A) INDIGENA</v>
      </c>
      <c r="F1093" s="20" t="str">
        <f>VLOOKUP(A1093,'REPORTE'!$A$1:$AG$1961,18,0)</f>
        <v>M</v>
      </c>
      <c r="G1093" s="20" t="str">
        <f>VLOOKUP(A1093,'REPORTE'!$A$1:$AG$1961,6,0)</f>
        <v>NACIONAL</v>
      </c>
      <c r="H1093" s="20" t="str">
        <f>VLOOKUP(A1093,'REPORTE'!$A$1:$AG$1961,30,0)</f>
        <v>Secundaria</v>
      </c>
      <c r="I1093" s="20" t="str">
        <f>VLOOKUP(A1093,'REPORTE'!$A$1:$AG$1961,31,0)</f>
        <v>PICHINCHA</v>
      </c>
      <c r="J1093" s="20" t="str">
        <f>VLOOKUP(A1093,'REPORTE'!$A$1:$AG$1961,32,0)</f>
        <v>QUITO</v>
      </c>
      <c r="K1093" s="20" t="str">
        <f>VLOOKUP(A1093,'REPORTE'!$A$1:$AG$1961,33,0)</f>
        <v>COTOCOLLAO</v>
      </c>
      <c r="L1093" s="20" t="str">
        <f>VLOOKUP(K1093,PROVINCIAS!$F$1:$G$1171,2,0)</f>
        <v>URBANA</v>
      </c>
      <c r="M1093" s="20">
        <v>1001267</v>
      </c>
      <c r="N1093" s="20" t="s">
        <v>15374</v>
      </c>
      <c r="O1093" s="20"/>
      <c r="P1093" s="20">
        <v>392.11</v>
      </c>
      <c r="Q1093" s="20" t="s">
        <v>11150</v>
      </c>
      <c r="R1093" s="20" t="s">
        <v>11150</v>
      </c>
      <c r="S1093" s="20" t="s">
        <v>11150</v>
      </c>
      <c r="T1093" s="20" t="s">
        <v>11150</v>
      </c>
      <c r="U1093" s="20" t="s">
        <v>11150</v>
      </c>
      <c r="V1093" s="20" t="s">
        <v>11150</v>
      </c>
      <c r="W1093" s="20">
        <v>392.11</v>
      </c>
    </row>
    <row r="1094" spans="1:23" x14ac:dyDescent="0.45">
      <c r="A1094" s="20">
        <v>1001188</v>
      </c>
      <c r="B1094" s="20" t="s">
        <v>9431</v>
      </c>
      <c r="C1094" s="20" t="s">
        <v>14251</v>
      </c>
      <c r="D1094" s="20">
        <v>1750057307</v>
      </c>
      <c r="E1094" s="20" t="str">
        <f>VLOOKUP(A1094,'REPORTE'!$A$1:$AG$1961,5,0)</f>
        <v>ECUATORIANO(A) INDIGENA</v>
      </c>
      <c r="F1094" s="20" t="str">
        <f>VLOOKUP(A1094,'REPORTE'!$A$1:$AG$1961,18,0)</f>
        <v>F</v>
      </c>
      <c r="G1094" s="20" t="str">
        <f>VLOOKUP(A1094,'REPORTE'!$A$1:$AG$1961,6,0)</f>
        <v>NACIONAL</v>
      </c>
      <c r="H1094" s="20" t="str">
        <f>VLOOKUP(A1094,'REPORTE'!$A$1:$AG$1961,30,0)</f>
        <v>Primaria</v>
      </c>
      <c r="I1094" s="20" t="str">
        <f>VLOOKUP(A1094,'REPORTE'!$A$1:$AG$1961,31,0)</f>
        <v>PICHINCHA</v>
      </c>
      <c r="J1094" s="20" t="str">
        <f>VLOOKUP(A1094,'REPORTE'!$A$1:$AG$1961,32,0)</f>
        <v>QUITO</v>
      </c>
      <c r="K1094" s="20" t="str">
        <f>VLOOKUP(A1094,'REPORTE'!$A$1:$AG$1961,33,0)</f>
        <v>LLANO CHICO</v>
      </c>
      <c r="L1094" s="20" t="str">
        <f>VLOOKUP(K1094,PROVINCIAS!$F$1:$G$1171,2,0)</f>
        <v>RURAL</v>
      </c>
      <c r="M1094" s="20">
        <v>1001268</v>
      </c>
      <c r="N1094" s="20" t="s">
        <v>15374</v>
      </c>
      <c r="O1094" s="20"/>
      <c r="P1094" s="20">
        <v>160.71</v>
      </c>
      <c r="Q1094" s="20" t="s">
        <v>11150</v>
      </c>
      <c r="R1094" s="20" t="s">
        <v>11150</v>
      </c>
      <c r="S1094" s="20" t="s">
        <v>11150</v>
      </c>
      <c r="T1094" s="20" t="s">
        <v>11150</v>
      </c>
      <c r="U1094" s="20" t="s">
        <v>11150</v>
      </c>
      <c r="V1094" s="20" t="s">
        <v>11150</v>
      </c>
      <c r="W1094" s="20">
        <v>160.71</v>
      </c>
    </row>
    <row r="1095" spans="1:23" x14ac:dyDescent="0.45">
      <c r="A1095" s="20">
        <v>1001173</v>
      </c>
      <c r="B1095" s="20" t="s">
        <v>9431</v>
      </c>
      <c r="C1095" s="20" t="s">
        <v>14245</v>
      </c>
      <c r="D1095" s="20">
        <v>602107716001</v>
      </c>
      <c r="E1095" s="20" t="str">
        <f>VLOOKUP(A1095,'REPORTE'!$A$1:$AG$1961,5,0)</f>
        <v>ECUATORIANO(A) INDIGENA</v>
      </c>
      <c r="F1095" s="20" t="str">
        <f>VLOOKUP(A1095,'REPORTE'!$A$1:$AG$1961,18,0)</f>
        <v>M</v>
      </c>
      <c r="G1095" s="20" t="str">
        <f>VLOOKUP(A1095,'REPORTE'!$A$1:$AG$1961,6,0)</f>
        <v>NACIONAL</v>
      </c>
      <c r="H1095" s="20" t="str">
        <f>VLOOKUP(A1095,'REPORTE'!$A$1:$AG$1961,30,0)</f>
        <v>Primaria</v>
      </c>
      <c r="I1095" s="20" t="str">
        <f>VLOOKUP(A1095,'REPORTE'!$A$1:$AG$1961,31,0)</f>
        <v>CHIMBORAZO</v>
      </c>
      <c r="J1095" s="20" t="str">
        <f>VLOOKUP(A1095,'REPORTE'!$A$1:$AG$1961,32,0)</f>
        <v>RIOBAMBA</v>
      </c>
      <c r="K1095" s="20" t="str">
        <f>VLOOKUP(A1095,'REPORTE'!$A$1:$AG$1961,33,0)</f>
        <v>CACHA (CAB EN MACHANGARA)</v>
      </c>
      <c r="L1095" s="20" t="str">
        <f>VLOOKUP(K1095,PROVINCIAS!$F$1:$G$1171,2,0)</f>
        <v>RURAL</v>
      </c>
      <c r="M1095" s="20">
        <v>1001269</v>
      </c>
      <c r="N1095" s="20" t="s">
        <v>15374</v>
      </c>
      <c r="O1095" s="20"/>
      <c r="P1095" s="20">
        <v>126.5</v>
      </c>
      <c r="Q1095" s="20" t="s">
        <v>11150</v>
      </c>
      <c r="R1095" s="20" t="s">
        <v>11150</v>
      </c>
      <c r="S1095" s="20" t="s">
        <v>11150</v>
      </c>
      <c r="T1095" s="20" t="s">
        <v>11150</v>
      </c>
      <c r="U1095" s="20" t="s">
        <v>11150</v>
      </c>
      <c r="V1095" s="20" t="s">
        <v>11150</v>
      </c>
      <c r="W1095" s="20">
        <v>126.5</v>
      </c>
    </row>
    <row r="1096" spans="1:23" x14ac:dyDescent="0.45">
      <c r="A1096" s="20">
        <v>1001191</v>
      </c>
      <c r="B1096" s="20" t="s">
        <v>9431</v>
      </c>
      <c r="C1096" s="20" t="s">
        <v>9933</v>
      </c>
      <c r="D1096" s="20">
        <v>604337675</v>
      </c>
      <c r="E1096" s="20" t="str">
        <f>VLOOKUP(A1096,'REPORTE'!$A$1:$AG$1961,5,0)</f>
        <v>ECUATORIANO(A) INDIGENA</v>
      </c>
      <c r="F1096" s="20" t="str">
        <f>VLOOKUP(A1096,'REPORTE'!$A$1:$AG$1961,18,0)</f>
        <v>F</v>
      </c>
      <c r="G1096" s="20" t="str">
        <f>VLOOKUP(A1096,'REPORTE'!$A$1:$AG$1961,6,0)</f>
        <v>NACIONAL</v>
      </c>
      <c r="H1096" s="20" t="str">
        <f>VLOOKUP(A1096,'REPORTE'!$A$1:$AG$1961,30,0)</f>
        <v>Primaria</v>
      </c>
      <c r="I1096" s="20" t="str">
        <f>VLOOKUP(A1096,'REPORTE'!$A$1:$AG$1961,31,0)</f>
        <v>CHIMBORAZO</v>
      </c>
      <c r="J1096" s="20" t="str">
        <f>VLOOKUP(A1096,'REPORTE'!$A$1:$AG$1961,32,0)</f>
        <v>RIOBAMBA</v>
      </c>
      <c r="K1096" s="20" t="str">
        <f>VLOOKUP(A1096,'REPORTE'!$A$1:$AG$1961,33,0)</f>
        <v>CACHA (CAB EN MACHANGARA)</v>
      </c>
      <c r="L1096" s="20" t="str">
        <f>VLOOKUP(K1096,PROVINCIAS!$F$1:$G$1171,2,0)</f>
        <v>RURAL</v>
      </c>
      <c r="M1096" s="20">
        <v>1001270</v>
      </c>
      <c r="N1096" s="20" t="s">
        <v>15374</v>
      </c>
      <c r="O1096" s="20"/>
      <c r="P1096" s="20">
        <v>30.46</v>
      </c>
      <c r="Q1096" s="20" t="s">
        <v>11150</v>
      </c>
      <c r="R1096" s="20" t="s">
        <v>11150</v>
      </c>
      <c r="S1096" s="20" t="s">
        <v>11150</v>
      </c>
      <c r="T1096" s="20" t="s">
        <v>11150</v>
      </c>
      <c r="U1096" s="20" t="s">
        <v>11150</v>
      </c>
      <c r="V1096" s="20" t="s">
        <v>11150</v>
      </c>
      <c r="W1096" s="20">
        <v>30.46</v>
      </c>
    </row>
    <row r="1097" spans="1:23" x14ac:dyDescent="0.45">
      <c r="A1097" s="20">
        <v>1001192</v>
      </c>
      <c r="B1097" s="20" t="s">
        <v>9431</v>
      </c>
      <c r="C1097" s="20" t="s">
        <v>10199</v>
      </c>
      <c r="D1097" s="20">
        <v>1715922843</v>
      </c>
      <c r="E1097" s="20" t="str">
        <f>VLOOKUP(A1097,'REPORTE'!$A$1:$AG$1961,5,0)</f>
        <v>ECUATORIANO(A)</v>
      </c>
      <c r="F1097" s="20" t="str">
        <f>VLOOKUP(A1097,'REPORTE'!$A$1:$AG$1961,18,0)</f>
        <v>F</v>
      </c>
      <c r="G1097" s="20" t="str">
        <f>VLOOKUP(A1097,'REPORTE'!$A$1:$AG$1961,6,0)</f>
        <v>NACIONAL</v>
      </c>
      <c r="H1097" s="20" t="str">
        <f>VLOOKUP(A1097,'REPORTE'!$A$1:$AG$1961,30,0)</f>
        <v>Secundaria</v>
      </c>
      <c r="I1097" s="20" t="str">
        <f>VLOOKUP(A1097,'REPORTE'!$A$1:$AG$1961,31,0)</f>
        <v>PICHINCHA</v>
      </c>
      <c r="J1097" s="20" t="str">
        <f>VLOOKUP(A1097,'REPORTE'!$A$1:$AG$1961,32,0)</f>
        <v>QUITO</v>
      </c>
      <c r="K1097" s="20" t="str">
        <f>VLOOKUP(A1097,'REPORTE'!$A$1:$AG$1961,33,0)</f>
        <v>COTOCOLLAO</v>
      </c>
      <c r="L1097" s="20" t="str">
        <f>VLOOKUP(K1097,PROVINCIAS!$F$1:$G$1171,2,0)</f>
        <v>URBANA</v>
      </c>
      <c r="M1097" s="20">
        <v>1001271</v>
      </c>
      <c r="N1097" s="20" t="s">
        <v>15374</v>
      </c>
      <c r="O1097" s="20"/>
      <c r="P1097" s="20">
        <v>0.02</v>
      </c>
      <c r="Q1097" s="20" t="s">
        <v>11150</v>
      </c>
      <c r="R1097" s="20" t="s">
        <v>11150</v>
      </c>
      <c r="S1097" s="20" t="s">
        <v>11150</v>
      </c>
      <c r="T1097" s="20" t="s">
        <v>14665</v>
      </c>
      <c r="U1097" s="20" t="s">
        <v>11150</v>
      </c>
      <c r="V1097" s="20" t="s">
        <v>11150</v>
      </c>
      <c r="W1097" s="20">
        <v>66.02</v>
      </c>
    </row>
    <row r="1098" spans="1:23" x14ac:dyDescent="0.45">
      <c r="A1098" s="20">
        <v>1001193</v>
      </c>
      <c r="B1098" s="20" t="s">
        <v>9431</v>
      </c>
      <c r="C1098" s="20" t="s">
        <v>14254</v>
      </c>
      <c r="D1098" s="20">
        <v>1751689777</v>
      </c>
      <c r="E1098" s="20" t="str">
        <f>VLOOKUP(A1098,'REPORTE'!$A$1:$AG$1961,5,0)</f>
        <v>ECUATORIANO(A)</v>
      </c>
      <c r="F1098" s="20" t="str">
        <f>VLOOKUP(A1098,'REPORTE'!$A$1:$AG$1961,18,0)</f>
        <v>M</v>
      </c>
      <c r="G1098" s="20" t="str">
        <f>VLOOKUP(A1098,'REPORTE'!$A$1:$AG$1961,6,0)</f>
        <v>NACIONAL</v>
      </c>
      <c r="H1098" s="20" t="str">
        <f>VLOOKUP(A1098,'REPORTE'!$A$1:$AG$1961,30,0)</f>
        <v>Primaria</v>
      </c>
      <c r="I1098" s="20" t="str">
        <f>VLOOKUP(A1098,'REPORTE'!$A$1:$AG$1961,31,0)</f>
        <v>PICHINCHA</v>
      </c>
      <c r="J1098" s="20" t="str">
        <f>VLOOKUP(A1098,'REPORTE'!$A$1:$AG$1961,32,0)</f>
        <v>QUITO</v>
      </c>
      <c r="K1098" s="20" t="str">
        <f>VLOOKUP(A1098,'REPORTE'!$A$1:$AG$1961,33,0)</f>
        <v>CARCELEN</v>
      </c>
      <c r="L1098" s="20" t="str">
        <f>VLOOKUP(K1098,PROVINCIAS!$F$1:$G$1171,2,0)</f>
        <v>URBANA</v>
      </c>
      <c r="M1098" s="20">
        <v>1001272</v>
      </c>
      <c r="N1098" s="20" t="s">
        <v>15374</v>
      </c>
      <c r="O1098" s="20"/>
      <c r="P1098" s="20">
        <v>63.25</v>
      </c>
      <c r="Q1098" s="20" t="s">
        <v>11150</v>
      </c>
      <c r="R1098" s="20" t="s">
        <v>11150</v>
      </c>
      <c r="S1098" s="20" t="s">
        <v>11150</v>
      </c>
      <c r="T1098" s="20" t="s">
        <v>11150</v>
      </c>
      <c r="U1098" s="20" t="s">
        <v>11150</v>
      </c>
      <c r="V1098" s="20" t="s">
        <v>11150</v>
      </c>
      <c r="W1098" s="20">
        <v>63.25</v>
      </c>
    </row>
    <row r="1099" spans="1:23" x14ac:dyDescent="0.45">
      <c r="A1099" s="20">
        <v>1001194</v>
      </c>
      <c r="B1099" s="20" t="s">
        <v>9431</v>
      </c>
      <c r="C1099" s="20" t="s">
        <v>14255</v>
      </c>
      <c r="D1099" s="20">
        <v>1701359794</v>
      </c>
      <c r="E1099" s="20" t="str">
        <f>VLOOKUP(A1099,'REPORTE'!$A$1:$AG$1961,5,0)</f>
        <v>ECUATORIANO(A)</v>
      </c>
      <c r="F1099" s="20" t="str">
        <f>VLOOKUP(A1099,'REPORTE'!$A$1:$AG$1961,18,0)</f>
        <v>F</v>
      </c>
      <c r="G1099" s="20" t="str">
        <f>VLOOKUP(A1099,'REPORTE'!$A$1:$AG$1961,6,0)</f>
        <v>NACIONAL</v>
      </c>
      <c r="H1099" s="20" t="str">
        <f>VLOOKUP(A1099,'REPORTE'!$A$1:$AG$1961,30,0)</f>
        <v>Primaria</v>
      </c>
      <c r="I1099" s="20" t="str">
        <f>VLOOKUP(A1099,'REPORTE'!$A$1:$AG$1961,31,0)</f>
        <v>PICHINCHA</v>
      </c>
      <c r="J1099" s="20" t="str">
        <f>VLOOKUP(A1099,'REPORTE'!$A$1:$AG$1961,32,0)</f>
        <v>QUITO</v>
      </c>
      <c r="K1099" s="20" t="str">
        <f>VLOOKUP(A1099,'REPORTE'!$A$1:$AG$1961,33,0)</f>
        <v>CARCELEN</v>
      </c>
      <c r="L1099" s="20" t="str">
        <f>VLOOKUP(K1099,PROVINCIAS!$F$1:$G$1171,2,0)</f>
        <v>URBANA</v>
      </c>
      <c r="M1099" s="20">
        <v>1001273</v>
      </c>
      <c r="N1099" s="20" t="s">
        <v>15374</v>
      </c>
      <c r="O1099" s="20"/>
      <c r="P1099" s="20">
        <v>23.07</v>
      </c>
      <c r="Q1099" s="20" t="s">
        <v>11150</v>
      </c>
      <c r="R1099" s="20" t="s">
        <v>11150</v>
      </c>
      <c r="S1099" s="20" t="s">
        <v>11150</v>
      </c>
      <c r="T1099" s="20" t="s">
        <v>11150</v>
      </c>
      <c r="U1099" s="20" t="s">
        <v>11150</v>
      </c>
      <c r="V1099" s="20" t="s">
        <v>11150</v>
      </c>
      <c r="W1099" s="20">
        <v>23.07</v>
      </c>
    </row>
    <row r="1100" spans="1:23" x14ac:dyDescent="0.45">
      <c r="A1100" s="20">
        <v>1001195</v>
      </c>
      <c r="B1100" s="20" t="s">
        <v>9431</v>
      </c>
      <c r="C1100" s="20" t="s">
        <v>14256</v>
      </c>
      <c r="D1100" s="20">
        <v>1001324902</v>
      </c>
      <c r="E1100" s="20" t="str">
        <f>VLOOKUP(A1100,'REPORTE'!$A$1:$AG$1961,5,0)</f>
        <v>ECUATORIANO(A)</v>
      </c>
      <c r="F1100" s="20" t="str">
        <f>VLOOKUP(A1100,'REPORTE'!$A$1:$AG$1961,18,0)</f>
        <v>F</v>
      </c>
      <c r="G1100" s="20" t="str">
        <f>VLOOKUP(A1100,'REPORTE'!$A$1:$AG$1961,6,0)</f>
        <v>NACIONAL</v>
      </c>
      <c r="H1100" s="20" t="str">
        <f>VLOOKUP(A1100,'REPORTE'!$A$1:$AG$1961,30,0)</f>
        <v>Primaria</v>
      </c>
      <c r="I1100" s="20" t="str">
        <f>VLOOKUP(A1100,'REPORTE'!$A$1:$AG$1961,31,0)</f>
        <v>PICHINCHA</v>
      </c>
      <c r="J1100" s="20" t="str">
        <f>VLOOKUP(A1100,'REPORTE'!$A$1:$AG$1961,32,0)</f>
        <v>QUITO</v>
      </c>
      <c r="K1100" s="20" t="str">
        <f>VLOOKUP(A1100,'REPORTE'!$A$1:$AG$1961,33,0)</f>
        <v>COTOCOLLAO</v>
      </c>
      <c r="L1100" s="20" t="str">
        <f>VLOOKUP(K1100,PROVINCIAS!$F$1:$G$1171,2,0)</f>
        <v>URBANA</v>
      </c>
      <c r="M1100" s="20">
        <v>1001274</v>
      </c>
      <c r="N1100" s="20" t="s">
        <v>15374</v>
      </c>
      <c r="O1100" s="20"/>
      <c r="P1100" s="20">
        <v>13.03</v>
      </c>
      <c r="Q1100" s="20" t="s">
        <v>11150</v>
      </c>
      <c r="R1100" s="20" t="s">
        <v>11150</v>
      </c>
      <c r="S1100" s="20" t="s">
        <v>11150</v>
      </c>
      <c r="T1100" s="20" t="s">
        <v>11150</v>
      </c>
      <c r="U1100" s="20" t="s">
        <v>11150</v>
      </c>
      <c r="V1100" s="20" t="s">
        <v>11150</v>
      </c>
      <c r="W1100" s="20">
        <v>13.03</v>
      </c>
    </row>
    <row r="1101" spans="1:23" x14ac:dyDescent="0.45">
      <c r="A1101" s="20">
        <v>1001196</v>
      </c>
      <c r="B1101" s="20" t="s">
        <v>9431</v>
      </c>
      <c r="C1101" s="20" t="s">
        <v>10200</v>
      </c>
      <c r="D1101" s="20">
        <v>1715511810</v>
      </c>
      <c r="E1101" s="20" t="str">
        <f>VLOOKUP(A1101,'REPORTE'!$A$1:$AG$1961,5,0)</f>
        <v>ECUATORIANO(A)</v>
      </c>
      <c r="F1101" s="20" t="str">
        <f>VLOOKUP(A1101,'REPORTE'!$A$1:$AG$1961,18,0)</f>
        <v>M</v>
      </c>
      <c r="G1101" s="20" t="str">
        <f>VLOOKUP(A1101,'REPORTE'!$A$1:$AG$1961,6,0)</f>
        <v>NACIONAL</v>
      </c>
      <c r="H1101" s="20" t="str">
        <f>VLOOKUP(A1101,'REPORTE'!$A$1:$AG$1961,30,0)</f>
        <v>Primaria</v>
      </c>
      <c r="I1101" s="20" t="str">
        <f>VLOOKUP(A1101,'REPORTE'!$A$1:$AG$1961,31,0)</f>
        <v>PICHINCHA</v>
      </c>
      <c r="J1101" s="20" t="str">
        <f>VLOOKUP(A1101,'REPORTE'!$A$1:$AG$1961,32,0)</f>
        <v>QUITO</v>
      </c>
      <c r="K1101" s="20" t="str">
        <f>VLOOKUP(A1101,'REPORTE'!$A$1:$AG$1961,33,0)</f>
        <v>GUAMANI</v>
      </c>
      <c r="L1101" s="20" t="str">
        <f>VLOOKUP(K1101,PROVINCIAS!$F$1:$G$1171,2,0)</f>
        <v>URBANA</v>
      </c>
      <c r="M1101" s="20">
        <v>1001275</v>
      </c>
      <c r="N1101" s="20" t="s">
        <v>15374</v>
      </c>
      <c r="O1101" s="20"/>
      <c r="P1101" s="20">
        <v>3.85</v>
      </c>
      <c r="Q1101" s="20" t="s">
        <v>11150</v>
      </c>
      <c r="R1101" s="20" t="s">
        <v>11150</v>
      </c>
      <c r="S1101" s="20" t="s">
        <v>11150</v>
      </c>
      <c r="T1101" s="20" t="s">
        <v>13959</v>
      </c>
      <c r="U1101" s="20" t="s">
        <v>11150</v>
      </c>
      <c r="V1101" s="20" t="s">
        <v>11150</v>
      </c>
      <c r="W1101" s="20">
        <v>36.85</v>
      </c>
    </row>
    <row r="1102" spans="1:23" x14ac:dyDescent="0.45">
      <c r="A1102" s="20">
        <v>1001197</v>
      </c>
      <c r="B1102" s="20" t="s">
        <v>9431</v>
      </c>
      <c r="C1102" s="20" t="s">
        <v>14257</v>
      </c>
      <c r="D1102" s="20">
        <v>1751641828</v>
      </c>
      <c r="E1102" s="20" t="str">
        <f>VLOOKUP(A1102,'REPORTE'!$A$1:$AG$1961,5,0)</f>
        <v>ECUATORIANO(A)</v>
      </c>
      <c r="F1102" s="20" t="str">
        <f>VLOOKUP(A1102,'REPORTE'!$A$1:$AG$1961,18,0)</f>
        <v>M</v>
      </c>
      <c r="G1102" s="20" t="str">
        <f>VLOOKUP(A1102,'REPORTE'!$A$1:$AG$1961,6,0)</f>
        <v>NACIONAL</v>
      </c>
      <c r="H1102" s="20" t="str">
        <f>VLOOKUP(A1102,'REPORTE'!$A$1:$AG$1961,30,0)</f>
        <v>Primaria</v>
      </c>
      <c r="I1102" s="20" t="str">
        <f>VLOOKUP(A1102,'REPORTE'!$A$1:$AG$1961,31,0)</f>
        <v>PICHINCHA</v>
      </c>
      <c r="J1102" s="20" t="str">
        <f>VLOOKUP(A1102,'REPORTE'!$A$1:$AG$1961,32,0)</f>
        <v>QUITO</v>
      </c>
      <c r="K1102" s="20" t="str">
        <f>VLOOKUP(A1102,'REPORTE'!$A$1:$AG$1961,33,0)</f>
        <v>LLANO CHICO</v>
      </c>
      <c r="L1102" s="20" t="str">
        <f>VLOOKUP(K1102,PROVINCIAS!$F$1:$G$1171,2,0)</f>
        <v>RURAL</v>
      </c>
      <c r="M1102" s="20">
        <v>1001276</v>
      </c>
      <c r="N1102" s="20" t="s">
        <v>15374</v>
      </c>
      <c r="O1102" s="20"/>
      <c r="P1102" s="20">
        <v>33.020000000000003</v>
      </c>
      <c r="Q1102" s="20" t="s">
        <v>11150</v>
      </c>
      <c r="R1102" s="20" t="s">
        <v>11150</v>
      </c>
      <c r="S1102" s="20" t="s">
        <v>11150</v>
      </c>
      <c r="T1102" s="20" t="s">
        <v>11150</v>
      </c>
      <c r="U1102" s="20" t="s">
        <v>11150</v>
      </c>
      <c r="V1102" s="20" t="s">
        <v>11150</v>
      </c>
      <c r="W1102" s="20">
        <v>33.020000000000003</v>
      </c>
    </row>
    <row r="1103" spans="1:23" x14ac:dyDescent="0.45">
      <c r="A1103" s="20">
        <v>1001198</v>
      </c>
      <c r="B1103" s="20" t="s">
        <v>9431</v>
      </c>
      <c r="C1103" s="20" t="s">
        <v>14258</v>
      </c>
      <c r="D1103" s="20">
        <v>1726834508</v>
      </c>
      <c r="E1103" s="20" t="str">
        <f>VLOOKUP(A1103,'REPORTE'!$A$1:$AG$1961,5,0)</f>
        <v>ECUATORIANO(A)</v>
      </c>
      <c r="F1103" s="20" t="str">
        <f>VLOOKUP(A1103,'REPORTE'!$A$1:$AG$1961,18,0)</f>
        <v>M</v>
      </c>
      <c r="G1103" s="20" t="str">
        <f>VLOOKUP(A1103,'REPORTE'!$A$1:$AG$1961,6,0)</f>
        <v>NACIONAL</v>
      </c>
      <c r="H1103" s="20" t="str">
        <f>VLOOKUP(A1103,'REPORTE'!$A$1:$AG$1961,30,0)</f>
        <v>Secundaria</v>
      </c>
      <c r="I1103" s="20" t="str">
        <f>VLOOKUP(A1103,'REPORTE'!$A$1:$AG$1961,31,0)</f>
        <v>PICHINCHA</v>
      </c>
      <c r="J1103" s="20" t="str">
        <f>VLOOKUP(A1103,'REPORTE'!$A$1:$AG$1961,32,0)</f>
        <v>QUITO</v>
      </c>
      <c r="K1103" s="20" t="str">
        <f>VLOOKUP(A1103,'REPORTE'!$A$1:$AG$1961,33,0)</f>
        <v>COTOCOLLAO</v>
      </c>
      <c r="L1103" s="20" t="str">
        <f>VLOOKUP(K1103,PROVINCIAS!$F$1:$G$1171,2,0)</f>
        <v>URBANA</v>
      </c>
      <c r="M1103" s="20">
        <v>1001277</v>
      </c>
      <c r="N1103" s="20" t="s">
        <v>15374</v>
      </c>
      <c r="O1103" s="20"/>
      <c r="P1103" s="20">
        <v>3</v>
      </c>
      <c r="Q1103" s="20" t="s">
        <v>11150</v>
      </c>
      <c r="R1103" s="20" t="s">
        <v>11150</v>
      </c>
      <c r="S1103" s="20" t="s">
        <v>11150</v>
      </c>
      <c r="T1103" s="20" t="s">
        <v>11150</v>
      </c>
      <c r="U1103" s="20" t="s">
        <v>11150</v>
      </c>
      <c r="V1103" s="20" t="s">
        <v>11150</v>
      </c>
      <c r="W1103" s="20">
        <v>3</v>
      </c>
    </row>
    <row r="1104" spans="1:23" x14ac:dyDescent="0.45">
      <c r="A1104" s="20">
        <v>1001199</v>
      </c>
      <c r="B1104" s="20" t="s">
        <v>9431</v>
      </c>
      <c r="C1104" s="20" t="s">
        <v>14259</v>
      </c>
      <c r="D1104" s="20">
        <v>202683512</v>
      </c>
      <c r="E1104" s="20" t="str">
        <f>VLOOKUP(A1104,'REPORTE'!$A$1:$AG$1961,5,0)</f>
        <v>ECUATORIANO(A) INDIGENA</v>
      </c>
      <c r="F1104" s="20" t="str">
        <f>VLOOKUP(A1104,'REPORTE'!$A$1:$AG$1961,18,0)</f>
        <v>M</v>
      </c>
      <c r="G1104" s="20" t="str">
        <f>VLOOKUP(A1104,'REPORTE'!$A$1:$AG$1961,6,0)</f>
        <v>NACIONAL</v>
      </c>
      <c r="H1104" s="20" t="str">
        <f>VLOOKUP(A1104,'REPORTE'!$A$1:$AG$1961,30,0)</f>
        <v>Primaria</v>
      </c>
      <c r="I1104" s="20" t="str">
        <f>VLOOKUP(A1104,'REPORTE'!$A$1:$AG$1961,31,0)</f>
        <v>BOLIVAR</v>
      </c>
      <c r="J1104" s="20" t="str">
        <f>VLOOKUP(A1104,'REPORTE'!$A$1:$AG$1961,32,0)</f>
        <v>GUARANDA</v>
      </c>
      <c r="K1104" s="20" t="str">
        <f>VLOOKUP(A1104,'REPORTE'!$A$1:$AG$1961,33,0)</f>
        <v>SANTAFE (SANTA FE)</v>
      </c>
      <c r="L1104" s="20" t="str">
        <f>VLOOKUP(K1104,PROVINCIAS!$F$1:$G$1171,2,0)</f>
        <v>RURAL</v>
      </c>
      <c r="M1104" s="20">
        <v>1001278</v>
      </c>
      <c r="N1104" s="20" t="s">
        <v>15374</v>
      </c>
      <c r="O1104" s="20"/>
      <c r="P1104" s="20">
        <v>3</v>
      </c>
      <c r="Q1104" s="20" t="s">
        <v>11150</v>
      </c>
      <c r="R1104" s="20" t="s">
        <v>11150</v>
      </c>
      <c r="S1104" s="20" t="s">
        <v>11150</v>
      </c>
      <c r="T1104" s="20" t="s">
        <v>11150</v>
      </c>
      <c r="U1104" s="20" t="s">
        <v>11150</v>
      </c>
      <c r="V1104" s="20" t="s">
        <v>11150</v>
      </c>
      <c r="W1104" s="20">
        <v>3</v>
      </c>
    </row>
    <row r="1105" spans="1:23" x14ac:dyDescent="0.45">
      <c r="A1105" s="20">
        <v>1001200</v>
      </c>
      <c r="B1105" s="20" t="s">
        <v>9431</v>
      </c>
      <c r="C1105" s="20" t="s">
        <v>14260</v>
      </c>
      <c r="D1105" s="20">
        <v>1708538465</v>
      </c>
      <c r="E1105" s="20" t="str">
        <f>VLOOKUP(A1105,'REPORTE'!$A$1:$AG$1961,5,0)</f>
        <v>ECUATORIANO(A) INDIGENA</v>
      </c>
      <c r="F1105" s="20" t="str">
        <f>VLOOKUP(A1105,'REPORTE'!$A$1:$AG$1961,18,0)</f>
        <v>F</v>
      </c>
      <c r="G1105" s="20" t="str">
        <f>VLOOKUP(A1105,'REPORTE'!$A$1:$AG$1961,6,0)</f>
        <v>NACIONAL</v>
      </c>
      <c r="H1105" s="20" t="str">
        <f>VLOOKUP(A1105,'REPORTE'!$A$1:$AG$1961,30,0)</f>
        <v>Primaria</v>
      </c>
      <c r="I1105" s="20" t="str">
        <f>VLOOKUP(A1105,'REPORTE'!$A$1:$AG$1961,31,0)</f>
        <v>CHIMBORAZO</v>
      </c>
      <c r="J1105" s="20" t="str">
        <f>VLOOKUP(A1105,'REPORTE'!$A$1:$AG$1961,32,0)</f>
        <v>RIOBAMBA</v>
      </c>
      <c r="K1105" s="20" t="str">
        <f>VLOOKUP(A1105,'REPORTE'!$A$1:$AG$1961,33,0)</f>
        <v>YARUQUIES</v>
      </c>
      <c r="L1105" s="20" t="str">
        <f>VLOOKUP(K1105,PROVINCIAS!$F$1:$G$1171,2,0)</f>
        <v>URBANA</v>
      </c>
      <c r="M1105" s="20">
        <v>1001279</v>
      </c>
      <c r="N1105" s="20" t="s">
        <v>15374</v>
      </c>
      <c r="O1105" s="20"/>
      <c r="P1105" s="20">
        <v>45.16</v>
      </c>
      <c r="Q1105" s="20" t="s">
        <v>11150</v>
      </c>
      <c r="R1105" s="20" t="s">
        <v>11150</v>
      </c>
      <c r="S1105" s="20" t="s">
        <v>11150</v>
      </c>
      <c r="T1105" s="20" t="s">
        <v>11150</v>
      </c>
      <c r="U1105" s="20" t="s">
        <v>11150</v>
      </c>
      <c r="V1105" s="20" t="s">
        <v>11150</v>
      </c>
      <c r="W1105" s="20">
        <v>45.16</v>
      </c>
    </row>
    <row r="1106" spans="1:23" x14ac:dyDescent="0.45">
      <c r="A1106" s="20">
        <v>1001202</v>
      </c>
      <c r="B1106" s="20" t="s">
        <v>9431</v>
      </c>
      <c r="C1106" s="20" t="s">
        <v>9895</v>
      </c>
      <c r="D1106" s="20">
        <v>1719185736</v>
      </c>
      <c r="E1106" s="20" t="str">
        <f>VLOOKUP(A1106,'REPORTE'!$A$1:$AG$1961,5,0)</f>
        <v>ECUATORIANO(A)</v>
      </c>
      <c r="F1106" s="20" t="str">
        <f>VLOOKUP(A1106,'REPORTE'!$A$1:$AG$1961,18,0)</f>
        <v>F</v>
      </c>
      <c r="G1106" s="20" t="str">
        <f>VLOOKUP(A1106,'REPORTE'!$A$1:$AG$1961,6,0)</f>
        <v>NACIONAL</v>
      </c>
      <c r="H1106" s="20" t="str">
        <f>VLOOKUP(A1106,'REPORTE'!$A$1:$AG$1961,30,0)</f>
        <v>Secundaria</v>
      </c>
      <c r="I1106" s="20" t="str">
        <f>VLOOKUP(A1106,'REPORTE'!$A$1:$AG$1961,31,0)</f>
        <v>PICHINCHA</v>
      </c>
      <c r="J1106" s="20" t="str">
        <f>VLOOKUP(A1106,'REPORTE'!$A$1:$AG$1961,32,0)</f>
        <v>QUITO</v>
      </c>
      <c r="K1106" s="20" t="str">
        <f>VLOOKUP(A1106,'REPORTE'!$A$1:$AG$1961,33,0)</f>
        <v>COTOCOLLAO</v>
      </c>
      <c r="L1106" s="20" t="str">
        <f>VLOOKUP(K1106,PROVINCIAS!$F$1:$G$1171,2,0)</f>
        <v>URBANA</v>
      </c>
      <c r="M1106" s="20">
        <v>1001280</v>
      </c>
      <c r="N1106" s="20" t="s">
        <v>15374</v>
      </c>
      <c r="O1106" s="20"/>
      <c r="P1106" s="20">
        <v>0.01</v>
      </c>
      <c r="Q1106" s="20" t="s">
        <v>11150</v>
      </c>
      <c r="R1106" s="20" t="s">
        <v>11150</v>
      </c>
      <c r="S1106" s="20" t="s">
        <v>11150</v>
      </c>
      <c r="T1106" s="20" t="s">
        <v>11150</v>
      </c>
      <c r="U1106" s="20" t="s">
        <v>11150</v>
      </c>
      <c r="V1106" s="20" t="s">
        <v>11150</v>
      </c>
      <c r="W1106" s="20">
        <v>0.01</v>
      </c>
    </row>
    <row r="1107" spans="1:23" x14ac:dyDescent="0.45">
      <c r="A1107" s="20">
        <v>1001203</v>
      </c>
      <c r="B1107" s="20" t="s">
        <v>9431</v>
      </c>
      <c r="C1107" s="20" t="s">
        <v>9792</v>
      </c>
      <c r="D1107" s="20">
        <v>604774588</v>
      </c>
      <c r="E1107" s="20" t="str">
        <f>VLOOKUP(A1107,'REPORTE'!$A$1:$AG$1961,5,0)</f>
        <v>ECUATORIANO(A) INDIGENA</v>
      </c>
      <c r="F1107" s="20" t="str">
        <f>VLOOKUP(A1107,'REPORTE'!$A$1:$AG$1961,18,0)</f>
        <v>F</v>
      </c>
      <c r="G1107" s="20" t="str">
        <f>VLOOKUP(A1107,'REPORTE'!$A$1:$AG$1961,6,0)</f>
        <v>NACIONAL</v>
      </c>
      <c r="H1107" s="20" t="str">
        <f>VLOOKUP(A1107,'REPORTE'!$A$1:$AG$1961,30,0)</f>
        <v>Secundaria</v>
      </c>
      <c r="I1107" s="20" t="str">
        <f>VLOOKUP(A1107,'REPORTE'!$A$1:$AG$1961,31,0)</f>
        <v>PICHINCHA</v>
      </c>
      <c r="J1107" s="20" t="str">
        <f>VLOOKUP(A1107,'REPORTE'!$A$1:$AG$1961,32,0)</f>
        <v>QUITO</v>
      </c>
      <c r="K1107" s="20" t="str">
        <f>VLOOKUP(A1107,'REPORTE'!$A$1:$AG$1961,33,0)</f>
        <v>CHILIBULO</v>
      </c>
      <c r="L1107" s="20" t="str">
        <f>VLOOKUP(K1107,PROVINCIAS!$F$1:$G$1171,2,0)</f>
        <v>URBANA</v>
      </c>
      <c r="M1107" s="20">
        <v>1001281</v>
      </c>
      <c r="N1107" s="20" t="s">
        <v>15374</v>
      </c>
      <c r="O1107" s="20"/>
      <c r="P1107" s="20">
        <v>191.33</v>
      </c>
      <c r="Q1107" s="20" t="s">
        <v>11150</v>
      </c>
      <c r="R1107" s="20" t="s">
        <v>11150</v>
      </c>
      <c r="S1107" s="20" t="s">
        <v>11150</v>
      </c>
      <c r="T1107" s="20" t="s">
        <v>11150</v>
      </c>
      <c r="U1107" s="20" t="s">
        <v>11150</v>
      </c>
      <c r="V1107" s="20" t="s">
        <v>11150</v>
      </c>
      <c r="W1107" s="20">
        <v>191.33</v>
      </c>
    </row>
    <row r="1108" spans="1:23" x14ac:dyDescent="0.45">
      <c r="A1108" s="20">
        <v>1001204</v>
      </c>
      <c r="B1108" s="20" t="s">
        <v>9431</v>
      </c>
      <c r="C1108" s="20" t="s">
        <v>9785</v>
      </c>
      <c r="D1108" s="20">
        <v>1714444773</v>
      </c>
      <c r="E1108" s="20" t="str">
        <f>VLOOKUP(A1108,'REPORTE'!$A$1:$AG$1961,5,0)</f>
        <v>ECUATORIANO(A)</v>
      </c>
      <c r="F1108" s="20" t="str">
        <f>VLOOKUP(A1108,'REPORTE'!$A$1:$AG$1961,18,0)</f>
        <v>M</v>
      </c>
      <c r="G1108" s="20" t="str">
        <f>VLOOKUP(A1108,'REPORTE'!$A$1:$AG$1961,6,0)</f>
        <v>NACIONAL</v>
      </c>
      <c r="H1108" s="20" t="str">
        <f>VLOOKUP(A1108,'REPORTE'!$A$1:$AG$1961,30,0)</f>
        <v>Primaria</v>
      </c>
      <c r="I1108" s="20" t="str">
        <f>VLOOKUP(A1108,'REPORTE'!$A$1:$AG$1961,31,0)</f>
        <v>PICHINCHA</v>
      </c>
      <c r="J1108" s="20" t="str">
        <f>VLOOKUP(A1108,'REPORTE'!$A$1:$AG$1961,32,0)</f>
        <v>QUITO</v>
      </c>
      <c r="K1108" s="20" t="str">
        <f>VLOOKUP(A1108,'REPORTE'!$A$1:$AG$1961,33,0)</f>
        <v>NONO</v>
      </c>
      <c r="L1108" s="20" t="str">
        <f>VLOOKUP(K1108,PROVINCIAS!$F$1:$G$1171,2,0)</f>
        <v>RURAL</v>
      </c>
      <c r="M1108" s="20">
        <v>1001282</v>
      </c>
      <c r="N1108" s="20" t="s">
        <v>15374</v>
      </c>
      <c r="O1108" s="20"/>
      <c r="P1108" s="20">
        <v>0.06</v>
      </c>
      <c r="Q1108" s="20" t="s">
        <v>11150</v>
      </c>
      <c r="R1108" s="20" t="s">
        <v>11150</v>
      </c>
      <c r="S1108" s="20" t="s">
        <v>11150</v>
      </c>
      <c r="T1108" s="20" t="s">
        <v>14387</v>
      </c>
      <c r="U1108" s="20" t="s">
        <v>11150</v>
      </c>
      <c r="V1108" s="20" t="s">
        <v>11150</v>
      </c>
      <c r="W1108" s="20">
        <v>150.06</v>
      </c>
    </row>
    <row r="1109" spans="1:23" x14ac:dyDescent="0.45">
      <c r="A1109" s="20">
        <v>1001206</v>
      </c>
      <c r="B1109" s="20" t="s">
        <v>9431</v>
      </c>
      <c r="C1109" s="20" t="s">
        <v>9771</v>
      </c>
      <c r="D1109" s="20">
        <v>1715782593</v>
      </c>
      <c r="E1109" s="20" t="str">
        <f>VLOOKUP(A1109,'REPORTE'!$A$1:$AG$1961,5,0)</f>
        <v>ECUATORIANO(A) INDIGENA</v>
      </c>
      <c r="F1109" s="20" t="str">
        <f>VLOOKUP(A1109,'REPORTE'!$A$1:$AG$1961,18,0)</f>
        <v>M</v>
      </c>
      <c r="G1109" s="20" t="str">
        <f>VLOOKUP(A1109,'REPORTE'!$A$1:$AG$1961,6,0)</f>
        <v>NACIONAL</v>
      </c>
      <c r="H1109" s="20" t="str">
        <f>VLOOKUP(A1109,'REPORTE'!$A$1:$AG$1961,30,0)</f>
        <v>Primaria</v>
      </c>
      <c r="I1109" s="20" t="str">
        <f>VLOOKUP(A1109,'REPORTE'!$A$1:$AG$1961,31,0)</f>
        <v>CHIMBORAZO</v>
      </c>
      <c r="J1109" s="20" t="str">
        <f>VLOOKUP(A1109,'REPORTE'!$A$1:$AG$1961,32,0)</f>
        <v>RIOBAMBA</v>
      </c>
      <c r="K1109" s="20" t="str">
        <f>VLOOKUP(A1109,'REPORTE'!$A$1:$AG$1961,33,0)</f>
        <v>CACHA (CAB EN MACHANGARA)</v>
      </c>
      <c r="L1109" s="20" t="str">
        <f>VLOOKUP(K1109,PROVINCIAS!$F$1:$G$1171,2,0)</f>
        <v>RURAL</v>
      </c>
      <c r="M1109" s="20">
        <v>1001283</v>
      </c>
      <c r="N1109" s="20" t="s">
        <v>15374</v>
      </c>
      <c r="O1109" s="20"/>
      <c r="P1109" s="20">
        <v>517.52</v>
      </c>
      <c r="Q1109" s="20" t="s">
        <v>11150</v>
      </c>
      <c r="R1109" s="20" t="s">
        <v>11150</v>
      </c>
      <c r="S1109" s="20" t="s">
        <v>11150</v>
      </c>
      <c r="T1109" s="20" t="s">
        <v>11150</v>
      </c>
      <c r="U1109" s="20" t="s">
        <v>11150</v>
      </c>
      <c r="V1109" s="20" t="s">
        <v>12078</v>
      </c>
      <c r="W1109" s="20">
        <v>517.52</v>
      </c>
    </row>
    <row r="1110" spans="1:23" x14ac:dyDescent="0.45">
      <c r="A1110" s="20">
        <v>1001205</v>
      </c>
      <c r="B1110" s="20" t="s">
        <v>9431</v>
      </c>
      <c r="C1110" s="20" t="s">
        <v>9934</v>
      </c>
      <c r="D1110" s="20">
        <v>1719296764</v>
      </c>
      <c r="E1110" s="20" t="str">
        <f>VLOOKUP(A1110,'REPORTE'!$A$1:$AG$1961,5,0)</f>
        <v>ECUATORIANO(A) INDIGENA</v>
      </c>
      <c r="F1110" s="20" t="str">
        <f>VLOOKUP(A1110,'REPORTE'!$A$1:$AG$1961,18,0)</f>
        <v>F</v>
      </c>
      <c r="G1110" s="20" t="str">
        <f>VLOOKUP(A1110,'REPORTE'!$A$1:$AG$1961,6,0)</f>
        <v>NACIONAL</v>
      </c>
      <c r="H1110" s="20" t="str">
        <f>VLOOKUP(A1110,'REPORTE'!$A$1:$AG$1961,30,0)</f>
        <v>Universitaria</v>
      </c>
      <c r="I1110" s="20" t="str">
        <f>VLOOKUP(A1110,'REPORTE'!$A$1:$AG$1961,31,0)</f>
        <v>PICHINCHA</v>
      </c>
      <c r="J1110" s="20" t="str">
        <f>VLOOKUP(A1110,'REPORTE'!$A$1:$AG$1961,32,0)</f>
        <v>QUITO</v>
      </c>
      <c r="K1110" s="20" t="str">
        <f>VLOOKUP(A1110,'REPORTE'!$A$1:$AG$1961,33,0)</f>
        <v>COTOCOLLAO</v>
      </c>
      <c r="L1110" s="20" t="str">
        <f>VLOOKUP(K1110,PROVINCIAS!$F$1:$G$1171,2,0)</f>
        <v>URBANA</v>
      </c>
      <c r="M1110" s="20">
        <v>1001284</v>
      </c>
      <c r="N1110" s="20" t="s">
        <v>15374</v>
      </c>
      <c r="O1110" s="20"/>
      <c r="P1110" s="20">
        <v>1039.21</v>
      </c>
      <c r="Q1110" s="20" t="s">
        <v>11150</v>
      </c>
      <c r="R1110" s="20" t="s">
        <v>11150</v>
      </c>
      <c r="S1110" s="20" t="s">
        <v>11150</v>
      </c>
      <c r="T1110" s="20" t="s">
        <v>11150</v>
      </c>
      <c r="U1110" s="20" t="s">
        <v>11150</v>
      </c>
      <c r="V1110" s="20" t="s">
        <v>12111</v>
      </c>
      <c r="W1110" s="20">
        <v>1039.21</v>
      </c>
    </row>
    <row r="1111" spans="1:23" x14ac:dyDescent="0.45">
      <c r="A1111" s="20">
        <v>1001207</v>
      </c>
      <c r="B1111" s="20" t="s">
        <v>9431</v>
      </c>
      <c r="C1111" s="20" t="s">
        <v>14262</v>
      </c>
      <c r="D1111" s="20">
        <v>1722317656001</v>
      </c>
      <c r="E1111" s="20" t="str">
        <f>VLOOKUP(A1111,'REPORTE'!$A$1:$AG$1961,5,0)</f>
        <v>ECUATORIANO(A) INDIGENA</v>
      </c>
      <c r="F1111" s="20" t="str">
        <f>VLOOKUP(A1111,'REPORTE'!$A$1:$AG$1961,18,0)</f>
        <v>M</v>
      </c>
      <c r="G1111" s="20" t="str">
        <f>VLOOKUP(A1111,'REPORTE'!$A$1:$AG$1961,6,0)</f>
        <v>NACIONAL</v>
      </c>
      <c r="H1111" s="20" t="str">
        <f>VLOOKUP(A1111,'REPORTE'!$A$1:$AG$1961,30,0)</f>
        <v>Formación Técnica (Intermedia)</v>
      </c>
      <c r="I1111" s="20" t="str">
        <f>VLOOKUP(A1111,'REPORTE'!$A$1:$AG$1961,31,0)</f>
        <v>PICHINCHA</v>
      </c>
      <c r="J1111" s="20" t="str">
        <f>VLOOKUP(A1111,'REPORTE'!$A$1:$AG$1961,32,0)</f>
        <v>QUITO</v>
      </c>
      <c r="K1111" s="20" t="str">
        <f>VLOOKUP(A1111,'REPORTE'!$A$1:$AG$1961,33,0)</f>
        <v>COTOCOLLAO</v>
      </c>
      <c r="L1111" s="20" t="str">
        <f>VLOOKUP(K1111,PROVINCIAS!$F$1:$G$1171,2,0)</f>
        <v>URBANA</v>
      </c>
      <c r="M1111" s="20">
        <v>1001285</v>
      </c>
      <c r="N1111" s="20" t="s">
        <v>15374</v>
      </c>
      <c r="O1111" s="20"/>
      <c r="P1111" s="20">
        <v>120.25</v>
      </c>
      <c r="Q1111" s="20" t="s">
        <v>11150</v>
      </c>
      <c r="R1111" s="20" t="s">
        <v>11150</v>
      </c>
      <c r="S1111" s="20" t="s">
        <v>11150</v>
      </c>
      <c r="T1111" s="20" t="s">
        <v>11150</v>
      </c>
      <c r="U1111" s="20" t="s">
        <v>11150</v>
      </c>
      <c r="V1111" s="20" t="s">
        <v>12078</v>
      </c>
      <c r="W1111" s="20">
        <v>120.25</v>
      </c>
    </row>
    <row r="1112" spans="1:23" x14ac:dyDescent="0.45">
      <c r="A1112" s="20">
        <v>1001208</v>
      </c>
      <c r="B1112" s="20" t="s">
        <v>9431</v>
      </c>
      <c r="C1112" s="20" t="s">
        <v>10362</v>
      </c>
      <c r="D1112" s="20">
        <v>401524574</v>
      </c>
      <c r="E1112" s="20" t="str">
        <f>VLOOKUP(A1112,'REPORTE'!$A$1:$AG$1961,5,0)</f>
        <v>ECUATORIANO(A)</v>
      </c>
      <c r="F1112" s="20" t="str">
        <f>VLOOKUP(A1112,'REPORTE'!$A$1:$AG$1961,18,0)</f>
        <v>M</v>
      </c>
      <c r="G1112" s="20" t="str">
        <f>VLOOKUP(A1112,'REPORTE'!$A$1:$AG$1961,6,0)</f>
        <v>NACIONAL</v>
      </c>
      <c r="H1112" s="20" t="str">
        <f>VLOOKUP(A1112,'REPORTE'!$A$1:$AG$1961,30,0)</f>
        <v>Primaria</v>
      </c>
      <c r="I1112" s="20" t="str">
        <f>VLOOKUP(A1112,'REPORTE'!$A$1:$AG$1961,31,0)</f>
        <v>CARCHI</v>
      </c>
      <c r="J1112" s="20" t="str">
        <f>VLOOKUP(A1112,'REPORTE'!$A$1:$AG$1961,32,0)</f>
        <v>MONTUFAR</v>
      </c>
      <c r="K1112" s="20" t="str">
        <f>VLOOKUP(A1112,'REPORTE'!$A$1:$AG$1961,33,0)</f>
        <v>GONZALEZ SUAREZ</v>
      </c>
      <c r="L1112" s="20" t="str">
        <f>VLOOKUP(K1112,PROVINCIAS!$F$1:$G$1171,2,0)</f>
        <v>URBANA</v>
      </c>
      <c r="M1112" s="20">
        <v>1001286</v>
      </c>
      <c r="N1112" s="20" t="s">
        <v>15374</v>
      </c>
      <c r="O1112" s="20"/>
      <c r="P1112" s="20">
        <v>139.93</v>
      </c>
      <c r="Q1112" s="20" t="s">
        <v>11150</v>
      </c>
      <c r="R1112" s="20" t="s">
        <v>11150</v>
      </c>
      <c r="S1112" s="20" t="s">
        <v>11150</v>
      </c>
      <c r="T1112" s="20" t="s">
        <v>14667</v>
      </c>
      <c r="U1112" s="20" t="s">
        <v>11150</v>
      </c>
      <c r="V1112" s="20" t="s">
        <v>11150</v>
      </c>
      <c r="W1112" s="20">
        <v>293.93</v>
      </c>
    </row>
    <row r="1113" spans="1:23" x14ac:dyDescent="0.45">
      <c r="A1113" s="20">
        <v>1001209</v>
      </c>
      <c r="B1113" s="20" t="s">
        <v>9431</v>
      </c>
      <c r="C1113" s="20" t="s">
        <v>10257</v>
      </c>
      <c r="D1113" s="20">
        <v>605056282</v>
      </c>
      <c r="E1113" s="20" t="str">
        <f>VLOOKUP(A1113,'REPORTE'!$A$1:$AG$1961,5,0)</f>
        <v>ECUATORIANO(A)</v>
      </c>
      <c r="F1113" s="20" t="str">
        <f>VLOOKUP(A1113,'REPORTE'!$A$1:$AG$1961,18,0)</f>
        <v>F</v>
      </c>
      <c r="G1113" s="20" t="str">
        <f>VLOOKUP(A1113,'REPORTE'!$A$1:$AG$1961,6,0)</f>
        <v>NACIONAL</v>
      </c>
      <c r="H1113" s="20" t="str">
        <f>VLOOKUP(A1113,'REPORTE'!$A$1:$AG$1961,30,0)</f>
        <v>Secundaria</v>
      </c>
      <c r="I1113" s="20" t="str">
        <f>VLOOKUP(A1113,'REPORTE'!$A$1:$AG$1961,31,0)</f>
        <v>CHIMBORAZO</v>
      </c>
      <c r="J1113" s="20" t="str">
        <f>VLOOKUP(A1113,'REPORTE'!$A$1:$AG$1961,32,0)</f>
        <v>RIOBAMBA</v>
      </c>
      <c r="K1113" s="20" t="str">
        <f>VLOOKUP(A1113,'REPORTE'!$A$1:$AG$1961,33,0)</f>
        <v>LIZARZABURU</v>
      </c>
      <c r="L1113" s="20" t="str">
        <f>VLOOKUP(K1113,PROVINCIAS!$F$1:$G$1171,2,0)</f>
        <v>URBANA</v>
      </c>
      <c r="M1113" s="20">
        <v>1001287</v>
      </c>
      <c r="N1113" s="20" t="s">
        <v>15374</v>
      </c>
      <c r="O1113" s="20"/>
      <c r="P1113" s="20">
        <v>167.16</v>
      </c>
      <c r="Q1113" s="20" t="s">
        <v>11150</v>
      </c>
      <c r="R1113" s="20" t="s">
        <v>11150</v>
      </c>
      <c r="S1113" s="20" t="s">
        <v>11150</v>
      </c>
      <c r="T1113" s="20" t="s">
        <v>11150</v>
      </c>
      <c r="U1113" s="20" t="s">
        <v>11150</v>
      </c>
      <c r="V1113" s="20" t="s">
        <v>11150</v>
      </c>
      <c r="W1113" s="20">
        <v>167.16</v>
      </c>
    </row>
    <row r="1114" spans="1:23" x14ac:dyDescent="0.45">
      <c r="A1114" s="20">
        <v>1001212</v>
      </c>
      <c r="B1114" s="20" t="s">
        <v>9431</v>
      </c>
      <c r="C1114" s="20" t="s">
        <v>9773</v>
      </c>
      <c r="D1114" s="20">
        <v>1722373394</v>
      </c>
      <c r="E1114" s="20" t="str">
        <f>VLOOKUP(A1114,'REPORTE'!$A$1:$AG$1961,5,0)</f>
        <v>ECUATORIANO(A) INDIGENA</v>
      </c>
      <c r="F1114" s="20" t="str">
        <f>VLOOKUP(A1114,'REPORTE'!$A$1:$AG$1961,18,0)</f>
        <v>M</v>
      </c>
      <c r="G1114" s="20" t="str">
        <f>VLOOKUP(A1114,'REPORTE'!$A$1:$AG$1961,6,0)</f>
        <v>NACIONAL</v>
      </c>
      <c r="H1114" s="20" t="str">
        <f>VLOOKUP(A1114,'REPORTE'!$A$1:$AG$1961,30,0)</f>
        <v>Secundaria</v>
      </c>
      <c r="I1114" s="20" t="str">
        <f>VLOOKUP(A1114,'REPORTE'!$A$1:$AG$1961,31,0)</f>
        <v>PICHINCHA</v>
      </c>
      <c r="J1114" s="20" t="str">
        <f>VLOOKUP(A1114,'REPORTE'!$A$1:$AG$1961,32,0)</f>
        <v>QUITO</v>
      </c>
      <c r="K1114" s="20" t="str">
        <f>VLOOKUP(A1114,'REPORTE'!$A$1:$AG$1961,33,0)</f>
        <v>COTOCOLLAO</v>
      </c>
      <c r="L1114" s="20" t="str">
        <f>VLOOKUP(K1114,PROVINCIAS!$F$1:$G$1171,2,0)</f>
        <v>URBANA</v>
      </c>
      <c r="M1114" s="20">
        <v>1001289</v>
      </c>
      <c r="N1114" s="20" t="s">
        <v>15374</v>
      </c>
      <c r="O1114" s="20"/>
      <c r="P1114" s="20">
        <v>211.81</v>
      </c>
      <c r="Q1114" s="20" t="s">
        <v>11150</v>
      </c>
      <c r="R1114" s="20" t="s">
        <v>11150</v>
      </c>
      <c r="S1114" s="20" t="s">
        <v>11150</v>
      </c>
      <c r="T1114" s="20" t="s">
        <v>11150</v>
      </c>
      <c r="U1114" s="20" t="s">
        <v>11150</v>
      </c>
      <c r="V1114" s="20" t="s">
        <v>11150</v>
      </c>
      <c r="W1114" s="20">
        <v>211.81</v>
      </c>
    </row>
    <row r="1115" spans="1:23" x14ac:dyDescent="0.45">
      <c r="A1115" s="20">
        <v>1001213</v>
      </c>
      <c r="B1115" s="20" t="s">
        <v>9431</v>
      </c>
      <c r="C1115" s="20" t="s">
        <v>9798</v>
      </c>
      <c r="D1115" s="20">
        <v>1726364191</v>
      </c>
      <c r="E1115" s="20" t="str">
        <f>VLOOKUP(A1115,'REPORTE'!$A$1:$AG$1961,5,0)</f>
        <v>ECUATORIANO(A)</v>
      </c>
      <c r="F1115" s="20" t="str">
        <f>VLOOKUP(A1115,'REPORTE'!$A$1:$AG$1961,18,0)</f>
        <v>F</v>
      </c>
      <c r="G1115" s="20" t="str">
        <f>VLOOKUP(A1115,'REPORTE'!$A$1:$AG$1961,6,0)</f>
        <v>NACIONAL</v>
      </c>
      <c r="H1115" s="20" t="str">
        <f>VLOOKUP(A1115,'REPORTE'!$A$1:$AG$1961,30,0)</f>
        <v>Secundaria</v>
      </c>
      <c r="I1115" s="20" t="str">
        <f>VLOOKUP(A1115,'REPORTE'!$A$1:$AG$1961,31,0)</f>
        <v>PICHINCHA</v>
      </c>
      <c r="J1115" s="20" t="str">
        <f>VLOOKUP(A1115,'REPORTE'!$A$1:$AG$1961,32,0)</f>
        <v>QUITO</v>
      </c>
      <c r="K1115" s="20" t="str">
        <f>VLOOKUP(A1115,'REPORTE'!$A$1:$AG$1961,33,0)</f>
        <v>COTOCOLLAO</v>
      </c>
      <c r="L1115" s="20" t="str">
        <f>VLOOKUP(K1115,PROVINCIAS!$F$1:$G$1171,2,0)</f>
        <v>URBANA</v>
      </c>
      <c r="M1115" s="20">
        <v>1001290</v>
      </c>
      <c r="N1115" s="20" t="s">
        <v>15374</v>
      </c>
      <c r="O1115" s="20"/>
      <c r="P1115" s="20">
        <v>0</v>
      </c>
      <c r="Q1115" s="20" t="s">
        <v>11150</v>
      </c>
      <c r="R1115" s="20" t="s">
        <v>11150</v>
      </c>
      <c r="S1115" s="20" t="s">
        <v>11150</v>
      </c>
      <c r="T1115" s="20" t="s">
        <v>14668</v>
      </c>
      <c r="U1115" s="20" t="s">
        <v>11150</v>
      </c>
      <c r="V1115" s="20" t="s">
        <v>11150</v>
      </c>
      <c r="W1115" s="20">
        <v>1.05</v>
      </c>
    </row>
    <row r="1116" spans="1:23" x14ac:dyDescent="0.45">
      <c r="A1116" s="20">
        <v>1001214</v>
      </c>
      <c r="B1116" s="20" t="s">
        <v>9431</v>
      </c>
      <c r="C1116" s="20" t="s">
        <v>10288</v>
      </c>
      <c r="D1116" s="20">
        <v>602348252</v>
      </c>
      <c r="E1116" s="20" t="str">
        <f>VLOOKUP(A1116,'REPORTE'!$A$1:$AG$1961,5,0)</f>
        <v>ECUATORIANO(A) INDIGENA</v>
      </c>
      <c r="F1116" s="20" t="str">
        <f>VLOOKUP(A1116,'REPORTE'!$A$1:$AG$1961,18,0)</f>
        <v>F</v>
      </c>
      <c r="G1116" s="20" t="str">
        <f>VLOOKUP(A1116,'REPORTE'!$A$1:$AG$1961,6,0)</f>
        <v>NACIONAL</v>
      </c>
      <c r="H1116" s="20" t="str">
        <f>VLOOKUP(A1116,'REPORTE'!$A$1:$AG$1961,30,0)</f>
        <v>Primaria</v>
      </c>
      <c r="I1116" s="20" t="str">
        <f>VLOOKUP(A1116,'REPORTE'!$A$1:$AG$1961,31,0)</f>
        <v>CHIMBORAZO</v>
      </c>
      <c r="J1116" s="20" t="str">
        <f>VLOOKUP(A1116,'REPORTE'!$A$1:$AG$1961,32,0)</f>
        <v>COLTA</v>
      </c>
      <c r="K1116" s="20" t="str">
        <f>VLOOKUP(A1116,'REPORTE'!$A$1:$AG$1961,33,0)</f>
        <v>SICALPA</v>
      </c>
      <c r="L1116" s="20" t="str">
        <f>VLOOKUP(K1116,PROVINCIAS!$F$1:$G$1171,2,0)</f>
        <v>URBANA</v>
      </c>
      <c r="M1116" s="20">
        <v>1001291</v>
      </c>
      <c r="N1116" s="20" t="s">
        <v>15374</v>
      </c>
      <c r="O1116" s="20"/>
      <c r="P1116" s="20">
        <v>53.71</v>
      </c>
      <c r="Q1116" s="20" t="s">
        <v>11150</v>
      </c>
      <c r="R1116" s="20" t="s">
        <v>11150</v>
      </c>
      <c r="S1116" s="20" t="s">
        <v>11150</v>
      </c>
      <c r="T1116" s="20" t="s">
        <v>13896</v>
      </c>
      <c r="U1116" s="20" t="s">
        <v>11150</v>
      </c>
      <c r="V1116" s="20" t="s">
        <v>11150</v>
      </c>
      <c r="W1116" s="20">
        <v>83.71</v>
      </c>
    </row>
    <row r="1117" spans="1:23" x14ac:dyDescent="0.45">
      <c r="A1117" s="20">
        <v>1001215</v>
      </c>
      <c r="B1117" s="20" t="s">
        <v>9431</v>
      </c>
      <c r="C1117" s="20" t="s">
        <v>14263</v>
      </c>
      <c r="D1117" s="20">
        <v>1718891623</v>
      </c>
      <c r="E1117" s="20" t="str">
        <f>VLOOKUP(A1117,'REPORTE'!$A$1:$AG$1961,5,0)</f>
        <v>ECUATORIANO(A)</v>
      </c>
      <c r="F1117" s="20" t="str">
        <f>VLOOKUP(A1117,'REPORTE'!$A$1:$AG$1961,18,0)</f>
        <v>F</v>
      </c>
      <c r="G1117" s="20" t="str">
        <f>VLOOKUP(A1117,'REPORTE'!$A$1:$AG$1961,6,0)</f>
        <v>NACIONAL</v>
      </c>
      <c r="H1117" s="20" t="str">
        <f>VLOOKUP(A1117,'REPORTE'!$A$1:$AG$1961,30,0)</f>
        <v>Primaria</v>
      </c>
      <c r="I1117" s="20" t="str">
        <f>VLOOKUP(A1117,'REPORTE'!$A$1:$AG$1961,31,0)</f>
        <v>PICHINCHA</v>
      </c>
      <c r="J1117" s="20" t="str">
        <f>VLOOKUP(A1117,'REPORTE'!$A$1:$AG$1961,32,0)</f>
        <v>QUITO</v>
      </c>
      <c r="K1117" s="20" t="str">
        <f>VLOOKUP(A1117,'REPORTE'!$A$1:$AG$1961,33,0)</f>
        <v>CALACALI</v>
      </c>
      <c r="L1117" s="20" t="str">
        <f>VLOOKUP(K1117,PROVINCIAS!$F$1:$G$1171,2,0)</f>
        <v>RURAL</v>
      </c>
      <c r="M1117" s="20">
        <v>1001292</v>
      </c>
      <c r="N1117" s="20" t="s">
        <v>15374</v>
      </c>
      <c r="O1117" s="20"/>
      <c r="P1117" s="20">
        <v>17.149999999999999</v>
      </c>
      <c r="Q1117" s="20" t="s">
        <v>11150</v>
      </c>
      <c r="R1117" s="20" t="s">
        <v>11150</v>
      </c>
      <c r="S1117" s="20" t="s">
        <v>11150</v>
      </c>
      <c r="T1117" s="20" t="s">
        <v>11150</v>
      </c>
      <c r="U1117" s="20" t="s">
        <v>11150</v>
      </c>
      <c r="V1117" s="20" t="s">
        <v>11150</v>
      </c>
      <c r="W1117" s="20">
        <v>17.149999999999999</v>
      </c>
    </row>
    <row r="1118" spans="1:23" x14ac:dyDescent="0.45">
      <c r="A1118" s="20">
        <v>1001216</v>
      </c>
      <c r="B1118" s="20" t="s">
        <v>9431</v>
      </c>
      <c r="C1118" s="20" t="s">
        <v>9937</v>
      </c>
      <c r="D1118" s="20">
        <v>504754193</v>
      </c>
      <c r="E1118" s="20" t="str">
        <f>VLOOKUP(A1118,'REPORTE'!$A$1:$AG$1961,5,0)</f>
        <v>ECUATORIANO(A)</v>
      </c>
      <c r="F1118" s="20" t="str">
        <f>VLOOKUP(A1118,'REPORTE'!$A$1:$AG$1961,18,0)</f>
        <v>F</v>
      </c>
      <c r="G1118" s="20" t="str">
        <f>VLOOKUP(A1118,'REPORTE'!$A$1:$AG$1961,6,0)</f>
        <v>NACIONAL</v>
      </c>
      <c r="H1118" s="20" t="str">
        <f>VLOOKUP(A1118,'REPORTE'!$A$1:$AG$1961,30,0)</f>
        <v>Secundaria</v>
      </c>
      <c r="I1118" s="20" t="str">
        <f>VLOOKUP(A1118,'REPORTE'!$A$1:$AG$1961,31,0)</f>
        <v>PICHINCHA</v>
      </c>
      <c r="J1118" s="20" t="str">
        <f>VLOOKUP(A1118,'REPORTE'!$A$1:$AG$1961,32,0)</f>
        <v>QUITO</v>
      </c>
      <c r="K1118" s="20" t="str">
        <f>VLOOKUP(A1118,'REPORTE'!$A$1:$AG$1961,33,0)</f>
        <v>COTOCOLLAO</v>
      </c>
      <c r="L1118" s="20" t="str">
        <f>VLOOKUP(K1118,PROVINCIAS!$F$1:$G$1171,2,0)</f>
        <v>URBANA</v>
      </c>
      <c r="M1118" s="20">
        <v>1001293</v>
      </c>
      <c r="N1118" s="20" t="s">
        <v>15374</v>
      </c>
      <c r="O1118" s="20"/>
      <c r="P1118" s="20">
        <v>474.67</v>
      </c>
      <c r="Q1118" s="20" t="s">
        <v>11150</v>
      </c>
      <c r="R1118" s="20" t="s">
        <v>11150</v>
      </c>
      <c r="S1118" s="20" t="s">
        <v>11150</v>
      </c>
      <c r="T1118" s="20" t="s">
        <v>11150</v>
      </c>
      <c r="U1118" s="20" t="s">
        <v>11150</v>
      </c>
      <c r="V1118" s="20" t="s">
        <v>11150</v>
      </c>
      <c r="W1118" s="20">
        <v>474.67</v>
      </c>
    </row>
    <row r="1119" spans="1:23" x14ac:dyDescent="0.45">
      <c r="A1119" s="20">
        <v>1001217</v>
      </c>
      <c r="B1119" s="20" t="s">
        <v>9431</v>
      </c>
      <c r="C1119" s="20" t="s">
        <v>14264</v>
      </c>
      <c r="D1119" s="20">
        <v>502259476</v>
      </c>
      <c r="E1119" s="20" t="str">
        <f>VLOOKUP(A1119,'REPORTE'!$A$1:$AG$1961,5,0)</f>
        <v>ECUATORIANO(A)</v>
      </c>
      <c r="F1119" s="20" t="str">
        <f>VLOOKUP(A1119,'REPORTE'!$A$1:$AG$1961,18,0)</f>
        <v>F</v>
      </c>
      <c r="G1119" s="20" t="str">
        <f>VLOOKUP(A1119,'REPORTE'!$A$1:$AG$1961,6,0)</f>
        <v>NACIONAL</v>
      </c>
      <c r="H1119" s="20" t="str">
        <f>VLOOKUP(A1119,'REPORTE'!$A$1:$AG$1961,30,0)</f>
        <v>Primaria</v>
      </c>
      <c r="I1119" s="20" t="str">
        <f>VLOOKUP(A1119,'REPORTE'!$A$1:$AG$1961,31,0)</f>
        <v>COTOPAXI</v>
      </c>
      <c r="J1119" s="20" t="str">
        <f>VLOOKUP(A1119,'REPORTE'!$A$1:$AG$1961,32,0)</f>
        <v>PUJILI</v>
      </c>
      <c r="K1119" s="20" t="str">
        <f>VLOOKUP(A1119,'REPORTE'!$A$1:$AG$1961,33,0)</f>
        <v>PUJILI</v>
      </c>
      <c r="L1119" s="20" t="str">
        <f>VLOOKUP(K1119,PROVINCIAS!$F$1:$G$1171,2,0)</f>
        <v>URBANA</v>
      </c>
      <c r="M1119" s="20">
        <v>1001294</v>
      </c>
      <c r="N1119" s="20" t="s">
        <v>15374</v>
      </c>
      <c r="O1119" s="20"/>
      <c r="P1119" s="20">
        <v>6.76</v>
      </c>
      <c r="Q1119" s="20" t="s">
        <v>11150</v>
      </c>
      <c r="R1119" s="20" t="s">
        <v>11150</v>
      </c>
      <c r="S1119" s="20" t="s">
        <v>11150</v>
      </c>
      <c r="T1119" s="20" t="s">
        <v>12380</v>
      </c>
      <c r="U1119" s="20" t="s">
        <v>11150</v>
      </c>
      <c r="V1119" s="20" t="s">
        <v>11150</v>
      </c>
      <c r="W1119" s="20">
        <v>56.76</v>
      </c>
    </row>
    <row r="1120" spans="1:23" x14ac:dyDescent="0.45">
      <c r="A1120" s="20">
        <v>1001218</v>
      </c>
      <c r="B1120" s="20" t="s">
        <v>9431</v>
      </c>
      <c r="C1120" s="20" t="s">
        <v>9761</v>
      </c>
      <c r="D1120" s="20">
        <v>1719683722</v>
      </c>
      <c r="E1120" s="20" t="str">
        <f>VLOOKUP(A1120,'REPORTE'!$A$1:$AG$1961,5,0)</f>
        <v>ECUATORIANO(A)</v>
      </c>
      <c r="F1120" s="20" t="str">
        <f>VLOOKUP(A1120,'REPORTE'!$A$1:$AG$1961,18,0)</f>
        <v>F</v>
      </c>
      <c r="G1120" s="20" t="str">
        <f>VLOOKUP(A1120,'REPORTE'!$A$1:$AG$1961,6,0)</f>
        <v>NACIONAL</v>
      </c>
      <c r="H1120" s="20" t="str">
        <f>VLOOKUP(A1120,'REPORTE'!$A$1:$AG$1961,30,0)</f>
        <v>Primaria</v>
      </c>
      <c r="I1120" s="20" t="str">
        <f>VLOOKUP(A1120,'REPORTE'!$A$1:$AG$1961,31,0)</f>
        <v>CHIMBORAZO</v>
      </c>
      <c r="J1120" s="20" t="str">
        <f>VLOOKUP(A1120,'REPORTE'!$A$1:$AG$1961,32,0)</f>
        <v>COLTA</v>
      </c>
      <c r="K1120" s="20" t="str">
        <f>VLOOKUP(A1120,'REPORTE'!$A$1:$AG$1961,33,0)</f>
        <v>CAJABAMBA</v>
      </c>
      <c r="L1120" s="20" t="str">
        <f>VLOOKUP(K1120,PROVINCIAS!$F$1:$G$1171,2,0)</f>
        <v>URBANA</v>
      </c>
      <c r="M1120" s="20">
        <v>1001295</v>
      </c>
      <c r="N1120" s="20" t="s">
        <v>15374</v>
      </c>
      <c r="O1120" s="20"/>
      <c r="P1120" s="20">
        <v>0.05</v>
      </c>
      <c r="Q1120" s="20" t="s">
        <v>11150</v>
      </c>
      <c r="R1120" s="20" t="s">
        <v>11150</v>
      </c>
      <c r="S1120" s="20" t="s">
        <v>11150</v>
      </c>
      <c r="T1120" s="20" t="s">
        <v>14669</v>
      </c>
      <c r="U1120" s="20" t="s">
        <v>11150</v>
      </c>
      <c r="V1120" s="20" t="s">
        <v>11150</v>
      </c>
      <c r="W1120" s="20">
        <v>121.63</v>
      </c>
    </row>
    <row r="1121" spans="1:23" x14ac:dyDescent="0.45">
      <c r="A1121" s="20">
        <v>1001219</v>
      </c>
      <c r="B1121" s="20" t="s">
        <v>9431</v>
      </c>
      <c r="C1121" s="20" t="s">
        <v>14265</v>
      </c>
      <c r="D1121" s="20">
        <v>1759581935</v>
      </c>
      <c r="E1121" s="20" t="str">
        <f>VLOOKUP(A1121,'REPORTE'!$A$1:$AG$1961,5,0)</f>
        <v>CHINO(A)</v>
      </c>
      <c r="F1121" s="20" t="str">
        <f>VLOOKUP(A1121,'REPORTE'!$A$1:$AG$1961,18,0)</f>
        <v>F</v>
      </c>
      <c r="G1121" s="20" t="str">
        <f>VLOOKUP(A1121,'REPORTE'!$A$1:$AG$1961,6,0)</f>
        <v>EXTRANJERO</v>
      </c>
      <c r="H1121" s="20" t="str">
        <f>VLOOKUP(A1121,'REPORTE'!$A$1:$AG$1961,30,0)</f>
        <v>Universitaria</v>
      </c>
      <c r="I1121" s="20" t="str">
        <f>VLOOKUP(A1121,'REPORTE'!$A$1:$AG$1961,31,0)</f>
        <v>PICHINCHA</v>
      </c>
      <c r="J1121" s="20" t="str">
        <f>VLOOKUP(A1121,'REPORTE'!$A$1:$AG$1961,32,0)</f>
        <v>QUITO</v>
      </c>
      <c r="K1121" s="20" t="str">
        <f>VLOOKUP(A1121,'REPORTE'!$A$1:$AG$1961,33,0)</f>
        <v>IÑAQUITO</v>
      </c>
      <c r="L1121" s="20" t="str">
        <f>VLOOKUP(K1121,PROVINCIAS!$F$1:$G$1171,2,0)</f>
        <v>URBANA</v>
      </c>
      <c r="M1121" s="20">
        <v>1001296</v>
      </c>
      <c r="N1121" s="20" t="s">
        <v>15374</v>
      </c>
      <c r="O1121" s="20"/>
      <c r="P1121" s="20">
        <v>3</v>
      </c>
      <c r="Q1121" s="20" t="s">
        <v>11150</v>
      </c>
      <c r="R1121" s="20" t="s">
        <v>11150</v>
      </c>
      <c r="S1121" s="20" t="s">
        <v>11150</v>
      </c>
      <c r="T1121" s="20" t="s">
        <v>11150</v>
      </c>
      <c r="U1121" s="20" t="s">
        <v>11150</v>
      </c>
      <c r="V1121" s="20" t="s">
        <v>11150</v>
      </c>
      <c r="W1121" s="20">
        <v>3</v>
      </c>
    </row>
    <row r="1122" spans="1:23" x14ac:dyDescent="0.45">
      <c r="A1122" s="20">
        <v>1001220</v>
      </c>
      <c r="B1122" s="20" t="s">
        <v>9431</v>
      </c>
      <c r="C1122" s="20" t="s">
        <v>14266</v>
      </c>
      <c r="D1122" s="20" t="s">
        <v>14267</v>
      </c>
      <c r="E1122" s="20" t="str">
        <f>VLOOKUP(A1122,'REPORTE'!$A$1:$AG$1961,5,0)</f>
        <v>CHINO(A)</v>
      </c>
      <c r="F1122" s="20" t="str">
        <f>VLOOKUP(A1122,'REPORTE'!$A$1:$AG$1961,18,0)</f>
        <v>F</v>
      </c>
      <c r="G1122" s="20" t="str">
        <f>VLOOKUP(A1122,'REPORTE'!$A$1:$AG$1961,6,0)</f>
        <v>EXTRANJERO</v>
      </c>
      <c r="H1122" s="20" t="str">
        <f>VLOOKUP(A1122,'REPORTE'!$A$1:$AG$1961,30,0)</f>
        <v>Secundaria</v>
      </c>
      <c r="I1122" s="20" t="str">
        <f>VLOOKUP(A1122,'REPORTE'!$A$1:$AG$1961,31,0)</f>
        <v>PICHINCHA</v>
      </c>
      <c r="J1122" s="20" t="str">
        <f>VLOOKUP(A1122,'REPORTE'!$A$1:$AG$1961,32,0)</f>
        <v>QUITO</v>
      </c>
      <c r="K1122" s="20" t="str">
        <f>VLOOKUP(A1122,'REPORTE'!$A$1:$AG$1961,33,0)</f>
        <v>IÑAQUITO</v>
      </c>
      <c r="L1122" s="20" t="str">
        <f>VLOOKUP(K1122,PROVINCIAS!$F$1:$G$1171,2,0)</f>
        <v>URBANA</v>
      </c>
      <c r="M1122" s="20">
        <v>1001297</v>
      </c>
      <c r="N1122" s="20" t="s">
        <v>15374</v>
      </c>
      <c r="O1122" s="20"/>
      <c r="P1122" s="20">
        <v>3.35</v>
      </c>
      <c r="Q1122" s="20" t="s">
        <v>11150</v>
      </c>
      <c r="R1122" s="20" t="s">
        <v>11150</v>
      </c>
      <c r="S1122" s="20" t="s">
        <v>11150</v>
      </c>
      <c r="T1122" s="20" t="s">
        <v>11150</v>
      </c>
      <c r="U1122" s="20" t="s">
        <v>11150</v>
      </c>
      <c r="V1122" s="20" t="s">
        <v>11150</v>
      </c>
      <c r="W1122" s="20">
        <v>3.35</v>
      </c>
    </row>
    <row r="1123" spans="1:23" x14ac:dyDescent="0.45">
      <c r="A1123" s="20">
        <v>1001221</v>
      </c>
      <c r="B1123" s="20" t="s">
        <v>9431</v>
      </c>
      <c r="C1123" s="20" t="s">
        <v>9767</v>
      </c>
      <c r="D1123" s="20">
        <v>1705227047</v>
      </c>
      <c r="E1123" s="20" t="str">
        <f>VLOOKUP(A1123,'REPORTE'!$A$1:$AG$1961,5,0)</f>
        <v>ECUATORIANO(A)</v>
      </c>
      <c r="F1123" s="20" t="str">
        <f>VLOOKUP(A1123,'REPORTE'!$A$1:$AG$1961,18,0)</f>
        <v>F</v>
      </c>
      <c r="G1123" s="20" t="str">
        <f>VLOOKUP(A1123,'REPORTE'!$A$1:$AG$1961,6,0)</f>
        <v>NACIONAL</v>
      </c>
      <c r="H1123" s="20" t="str">
        <f>VLOOKUP(A1123,'REPORTE'!$A$1:$AG$1961,30,0)</f>
        <v>Secundaria</v>
      </c>
      <c r="I1123" s="20" t="str">
        <f>VLOOKUP(A1123,'REPORTE'!$A$1:$AG$1961,31,0)</f>
        <v>PICHINCHA</v>
      </c>
      <c r="J1123" s="20" t="str">
        <f>VLOOKUP(A1123,'REPORTE'!$A$1:$AG$1961,32,0)</f>
        <v>QUITO</v>
      </c>
      <c r="K1123" s="20" t="str">
        <f>VLOOKUP(A1123,'REPORTE'!$A$1:$AG$1961,33,0)</f>
        <v>COTOCOLLAO</v>
      </c>
      <c r="L1123" s="20" t="str">
        <f>VLOOKUP(K1123,PROVINCIAS!$F$1:$G$1171,2,0)</f>
        <v>URBANA</v>
      </c>
      <c r="M1123" s="20">
        <v>1001298</v>
      </c>
      <c r="N1123" s="20" t="s">
        <v>15374</v>
      </c>
      <c r="O1123" s="20"/>
      <c r="P1123" s="20">
        <v>0</v>
      </c>
      <c r="Q1123" s="20" t="s">
        <v>11150</v>
      </c>
      <c r="R1123" s="20" t="s">
        <v>11150</v>
      </c>
      <c r="S1123" s="20" t="s">
        <v>11150</v>
      </c>
      <c r="T1123" s="20" t="s">
        <v>11150</v>
      </c>
      <c r="U1123" s="20" t="s">
        <v>11150</v>
      </c>
      <c r="V1123" s="20" t="s">
        <v>11150</v>
      </c>
      <c r="W1123" s="20">
        <v>0</v>
      </c>
    </row>
    <row r="1124" spans="1:23" x14ac:dyDescent="0.45">
      <c r="A1124" s="20">
        <v>1001222</v>
      </c>
      <c r="B1124" s="20" t="s">
        <v>9431</v>
      </c>
      <c r="C1124" s="20" t="s">
        <v>9764</v>
      </c>
      <c r="D1124" s="20">
        <v>1714025754</v>
      </c>
      <c r="E1124" s="20" t="str">
        <f>VLOOKUP(A1124,'REPORTE'!$A$1:$AG$1961,5,0)</f>
        <v>ECUATORIANO(A)</v>
      </c>
      <c r="F1124" s="20" t="str">
        <f>VLOOKUP(A1124,'REPORTE'!$A$1:$AG$1961,18,0)</f>
        <v>F</v>
      </c>
      <c r="G1124" s="20" t="str">
        <f>VLOOKUP(A1124,'REPORTE'!$A$1:$AG$1961,6,0)</f>
        <v>NACIONAL</v>
      </c>
      <c r="H1124" s="20" t="str">
        <f>VLOOKUP(A1124,'REPORTE'!$A$1:$AG$1961,30,0)</f>
        <v>Secundaria</v>
      </c>
      <c r="I1124" s="20" t="str">
        <f>VLOOKUP(A1124,'REPORTE'!$A$1:$AG$1961,31,0)</f>
        <v>ORELLANA</v>
      </c>
      <c r="J1124" s="20" t="str">
        <f>VLOOKUP(A1124,'REPORTE'!$A$1:$AG$1961,32,0)</f>
        <v>ORELLANA</v>
      </c>
      <c r="K1124" s="20" t="str">
        <f>VLOOKUP(A1124,'REPORTE'!$A$1:$AG$1961,33,0)</f>
        <v>SAN LUIS DE ARMENIA</v>
      </c>
      <c r="L1124" s="20" t="str">
        <f>VLOOKUP(K1124,PROVINCIAS!$F$1:$G$1171,2,0)</f>
        <v>RURAL</v>
      </c>
      <c r="M1124" s="20">
        <v>1001299</v>
      </c>
      <c r="N1124" s="20" t="s">
        <v>15374</v>
      </c>
      <c r="O1124" s="20"/>
      <c r="P1124" s="20">
        <v>0.05</v>
      </c>
      <c r="Q1124" s="20" t="s">
        <v>11150</v>
      </c>
      <c r="R1124" s="20" t="s">
        <v>11150</v>
      </c>
      <c r="S1124" s="20" t="s">
        <v>11150</v>
      </c>
      <c r="T1124" s="20" t="s">
        <v>14387</v>
      </c>
      <c r="U1124" s="20" t="s">
        <v>11150</v>
      </c>
      <c r="V1124" s="20" t="s">
        <v>12078</v>
      </c>
      <c r="W1124" s="20">
        <v>150.05000000000001</v>
      </c>
    </row>
    <row r="1125" spans="1:23" x14ac:dyDescent="0.45">
      <c r="A1125" s="20">
        <v>1001224</v>
      </c>
      <c r="B1125" s="20" t="s">
        <v>9431</v>
      </c>
      <c r="C1125" s="20" t="s">
        <v>9766</v>
      </c>
      <c r="D1125" s="20">
        <v>1703465151</v>
      </c>
      <c r="E1125" s="20" t="str">
        <f>VLOOKUP(A1125,'REPORTE'!$A$1:$AG$1961,5,0)</f>
        <v>ECUATORIANO(A)</v>
      </c>
      <c r="F1125" s="20" t="str">
        <f>VLOOKUP(A1125,'REPORTE'!$A$1:$AG$1961,18,0)</f>
        <v>M</v>
      </c>
      <c r="G1125" s="20" t="str">
        <f>VLOOKUP(A1125,'REPORTE'!$A$1:$AG$1961,6,0)</f>
        <v>NACIONAL</v>
      </c>
      <c r="H1125" s="20" t="str">
        <f>VLOOKUP(A1125,'REPORTE'!$A$1:$AG$1961,30,0)</f>
        <v>Secundaria</v>
      </c>
      <c r="I1125" s="20" t="str">
        <f>VLOOKUP(A1125,'REPORTE'!$A$1:$AG$1961,31,0)</f>
        <v>TUNGURAHUA</v>
      </c>
      <c r="J1125" s="20" t="str">
        <f>VLOOKUP(A1125,'REPORTE'!$A$1:$AG$1961,32,0)</f>
        <v>AMBATO</v>
      </c>
      <c r="K1125" s="20" t="str">
        <f>VLOOKUP(A1125,'REPORTE'!$A$1:$AG$1961,33,0)</f>
        <v>MATRIZ</v>
      </c>
      <c r="L1125" s="20" t="str">
        <f>VLOOKUP(K1125,PROVINCIAS!$F$1:$G$1171,2,0)</f>
        <v>URBANA</v>
      </c>
      <c r="M1125" s="20">
        <v>1001300</v>
      </c>
      <c r="N1125" s="20" t="s">
        <v>15374</v>
      </c>
      <c r="O1125" s="20"/>
      <c r="P1125" s="20">
        <v>4.3499999999999996</v>
      </c>
      <c r="Q1125" s="20" t="s">
        <v>11150</v>
      </c>
      <c r="R1125" s="20" t="s">
        <v>11150</v>
      </c>
      <c r="S1125" s="20" t="s">
        <v>11150</v>
      </c>
      <c r="T1125" s="20" t="s">
        <v>14670</v>
      </c>
      <c r="U1125" s="20" t="s">
        <v>11150</v>
      </c>
      <c r="V1125" s="20" t="s">
        <v>11150</v>
      </c>
      <c r="W1125" s="20">
        <v>24.93</v>
      </c>
    </row>
    <row r="1126" spans="1:23" x14ac:dyDescent="0.45">
      <c r="A1126" s="20">
        <v>1001225</v>
      </c>
      <c r="B1126" s="20" t="s">
        <v>9431</v>
      </c>
      <c r="C1126" s="20" t="s">
        <v>10316</v>
      </c>
      <c r="D1126" s="20">
        <v>201647237</v>
      </c>
      <c r="E1126" s="20" t="str">
        <f>VLOOKUP(A1126,'REPORTE'!$A$1:$AG$1961,5,0)</f>
        <v>ECUATORIANO(A)</v>
      </c>
      <c r="F1126" s="20" t="str">
        <f>VLOOKUP(A1126,'REPORTE'!$A$1:$AG$1961,18,0)</f>
        <v>M</v>
      </c>
      <c r="G1126" s="20" t="str">
        <f>VLOOKUP(A1126,'REPORTE'!$A$1:$AG$1961,6,0)</f>
        <v>NACIONAL</v>
      </c>
      <c r="H1126" s="20" t="str">
        <f>VLOOKUP(A1126,'REPORTE'!$A$1:$AG$1961,30,0)</f>
        <v>Secundaria</v>
      </c>
      <c r="I1126" s="20" t="str">
        <f>VLOOKUP(A1126,'REPORTE'!$A$1:$AG$1961,31,0)</f>
        <v>BOLIVAR</v>
      </c>
      <c r="J1126" s="20" t="str">
        <f>VLOOKUP(A1126,'REPORTE'!$A$1:$AG$1961,32,0)</f>
        <v>SAN MIGUEL</v>
      </c>
      <c r="K1126" s="20" t="str">
        <f>VLOOKUP(A1126,'REPORTE'!$A$1:$AG$1961,33,0)</f>
        <v>SAN PABLO (SAN PABLO DE ATENAS)</v>
      </c>
      <c r="L1126" s="20" t="str">
        <f>VLOOKUP(K1126,PROVINCIAS!$F$1:$G$1171,2,0)</f>
        <v>RURAL</v>
      </c>
      <c r="M1126" s="20">
        <v>1001301</v>
      </c>
      <c r="N1126" s="20" t="s">
        <v>15374</v>
      </c>
      <c r="O1126" s="20"/>
      <c r="P1126" s="20">
        <v>118.78</v>
      </c>
      <c r="Q1126" s="20" t="s">
        <v>11150</v>
      </c>
      <c r="R1126" s="20" t="s">
        <v>11150</v>
      </c>
      <c r="S1126" s="20" t="s">
        <v>11150</v>
      </c>
      <c r="T1126" s="20" t="s">
        <v>11150</v>
      </c>
      <c r="U1126" s="20" t="s">
        <v>11150</v>
      </c>
      <c r="V1126" s="20" t="s">
        <v>11150</v>
      </c>
      <c r="W1126" s="20">
        <v>118.78</v>
      </c>
    </row>
    <row r="1127" spans="1:23" x14ac:dyDescent="0.45">
      <c r="A1127" s="20">
        <v>1001226</v>
      </c>
      <c r="B1127" s="20" t="s">
        <v>9431</v>
      </c>
      <c r="C1127" s="20" t="s">
        <v>14268</v>
      </c>
      <c r="D1127" s="20">
        <v>1726149964</v>
      </c>
      <c r="E1127" s="20" t="str">
        <f>VLOOKUP(A1127,'REPORTE'!$A$1:$AG$1961,5,0)</f>
        <v>ECUATORIANO(A)</v>
      </c>
      <c r="F1127" s="20" t="str">
        <f>VLOOKUP(A1127,'REPORTE'!$A$1:$AG$1961,18,0)</f>
        <v>M</v>
      </c>
      <c r="G1127" s="20" t="str">
        <f>VLOOKUP(A1127,'REPORTE'!$A$1:$AG$1961,6,0)</f>
        <v>NACIONAL</v>
      </c>
      <c r="H1127" s="20" t="str">
        <f>VLOOKUP(A1127,'REPORTE'!$A$1:$AG$1961,30,0)</f>
        <v>Primaria</v>
      </c>
      <c r="I1127" s="20" t="str">
        <f>VLOOKUP(A1127,'REPORTE'!$A$1:$AG$1961,31,0)</f>
        <v>PICHINCHA</v>
      </c>
      <c r="J1127" s="20" t="str">
        <f>VLOOKUP(A1127,'REPORTE'!$A$1:$AG$1961,32,0)</f>
        <v>QUITO</v>
      </c>
      <c r="K1127" s="20" t="str">
        <f>VLOOKUP(A1127,'REPORTE'!$A$1:$AG$1961,33,0)</f>
        <v>IÑAQUITO</v>
      </c>
      <c r="L1127" s="20" t="str">
        <f>VLOOKUP(K1127,PROVINCIAS!$F$1:$G$1171,2,0)</f>
        <v>URBANA</v>
      </c>
      <c r="M1127" s="20">
        <v>1001302</v>
      </c>
      <c r="N1127" s="20" t="s">
        <v>15374</v>
      </c>
      <c r="O1127" s="20"/>
      <c r="P1127" s="20">
        <v>3</v>
      </c>
      <c r="Q1127" s="20" t="s">
        <v>11150</v>
      </c>
      <c r="R1127" s="20" t="s">
        <v>11150</v>
      </c>
      <c r="S1127" s="20" t="s">
        <v>11150</v>
      </c>
      <c r="T1127" s="20" t="s">
        <v>11150</v>
      </c>
      <c r="U1127" s="20" t="s">
        <v>11150</v>
      </c>
      <c r="V1127" s="20" t="s">
        <v>11150</v>
      </c>
      <c r="W1127" s="20">
        <v>3</v>
      </c>
    </row>
    <row r="1128" spans="1:23" x14ac:dyDescent="0.45">
      <c r="A1128" s="20">
        <v>1001227</v>
      </c>
      <c r="B1128" s="20" t="s">
        <v>9431</v>
      </c>
      <c r="C1128" s="20" t="s">
        <v>9777</v>
      </c>
      <c r="D1128" s="20">
        <v>1715757280</v>
      </c>
      <c r="E1128" s="20" t="str">
        <f>VLOOKUP(A1128,'REPORTE'!$A$1:$AG$1961,5,0)</f>
        <v>ECUATORIANO(A) INDIGENA</v>
      </c>
      <c r="F1128" s="20" t="str">
        <f>VLOOKUP(A1128,'REPORTE'!$A$1:$AG$1961,18,0)</f>
        <v>M</v>
      </c>
      <c r="G1128" s="20" t="str">
        <f>VLOOKUP(A1128,'REPORTE'!$A$1:$AG$1961,6,0)</f>
        <v>NACIONAL</v>
      </c>
      <c r="H1128" s="20" t="str">
        <f>VLOOKUP(A1128,'REPORTE'!$A$1:$AG$1961,30,0)</f>
        <v>Primaria</v>
      </c>
      <c r="I1128" s="20" t="str">
        <f>VLOOKUP(A1128,'REPORTE'!$A$1:$AG$1961,31,0)</f>
        <v>CHIMBORAZO</v>
      </c>
      <c r="J1128" s="20" t="str">
        <f>VLOOKUP(A1128,'REPORTE'!$A$1:$AG$1961,32,0)</f>
        <v>RIOBAMBA</v>
      </c>
      <c r="K1128" s="20" t="str">
        <f>VLOOKUP(A1128,'REPORTE'!$A$1:$AG$1961,33,0)</f>
        <v>YARUQUIES</v>
      </c>
      <c r="L1128" s="20" t="str">
        <f>VLOOKUP(K1128,PROVINCIAS!$F$1:$G$1171,2,0)</f>
        <v>URBANA</v>
      </c>
      <c r="M1128" s="20">
        <v>1001303</v>
      </c>
      <c r="N1128" s="20" t="s">
        <v>15374</v>
      </c>
      <c r="O1128" s="20"/>
      <c r="P1128" s="20">
        <v>127.84</v>
      </c>
      <c r="Q1128" s="20" t="s">
        <v>11150</v>
      </c>
      <c r="R1128" s="20" t="s">
        <v>11150</v>
      </c>
      <c r="S1128" s="20" t="s">
        <v>11150</v>
      </c>
      <c r="T1128" s="20" t="s">
        <v>11150</v>
      </c>
      <c r="U1128" s="20" t="s">
        <v>11150</v>
      </c>
      <c r="V1128" s="20" t="s">
        <v>11150</v>
      </c>
      <c r="W1128" s="20">
        <v>127.84</v>
      </c>
    </row>
    <row r="1129" spans="1:23" x14ac:dyDescent="0.45">
      <c r="A1129" s="20">
        <v>1001228</v>
      </c>
      <c r="B1129" s="20" t="s">
        <v>9431</v>
      </c>
      <c r="C1129" s="20" t="s">
        <v>14269</v>
      </c>
      <c r="D1129" s="20">
        <v>1722774013</v>
      </c>
      <c r="E1129" s="20" t="str">
        <f>VLOOKUP(A1129,'REPORTE'!$A$1:$AG$1961,5,0)</f>
        <v>ECUATORIANO(A)</v>
      </c>
      <c r="F1129" s="20" t="str">
        <f>VLOOKUP(A1129,'REPORTE'!$A$1:$AG$1961,18,0)</f>
        <v>F</v>
      </c>
      <c r="G1129" s="20" t="str">
        <f>VLOOKUP(A1129,'REPORTE'!$A$1:$AG$1961,6,0)</f>
        <v>NACIONAL</v>
      </c>
      <c r="H1129" s="20" t="str">
        <f>VLOOKUP(A1129,'REPORTE'!$A$1:$AG$1961,30,0)</f>
        <v>Secundaria</v>
      </c>
      <c r="I1129" s="20" t="str">
        <f>VLOOKUP(A1129,'REPORTE'!$A$1:$AG$1961,31,0)</f>
        <v>PICHINCHA</v>
      </c>
      <c r="J1129" s="20" t="str">
        <f>VLOOKUP(A1129,'REPORTE'!$A$1:$AG$1961,32,0)</f>
        <v>QUITO</v>
      </c>
      <c r="K1129" s="20" t="str">
        <f>VLOOKUP(A1129,'REPORTE'!$A$1:$AG$1961,33,0)</f>
        <v>LA MAGDALENA</v>
      </c>
      <c r="L1129" s="20" t="str">
        <f>VLOOKUP(K1129,PROVINCIAS!$F$1:$G$1171,2,0)</f>
        <v>URBANA</v>
      </c>
      <c r="M1129" s="20">
        <v>1001304</v>
      </c>
      <c r="N1129" s="20" t="s">
        <v>15374</v>
      </c>
      <c r="O1129" s="20"/>
      <c r="P1129" s="20">
        <v>95.32</v>
      </c>
      <c r="Q1129" s="20" t="s">
        <v>11150</v>
      </c>
      <c r="R1129" s="20" t="s">
        <v>11150</v>
      </c>
      <c r="S1129" s="20" t="s">
        <v>11150</v>
      </c>
      <c r="T1129" s="20" t="s">
        <v>11150</v>
      </c>
      <c r="U1129" s="20" t="s">
        <v>11150</v>
      </c>
      <c r="V1129" s="20" t="s">
        <v>11150</v>
      </c>
      <c r="W1129" s="20">
        <v>95.32</v>
      </c>
    </row>
    <row r="1130" spans="1:23" x14ac:dyDescent="0.45">
      <c r="A1130" s="20">
        <v>1001172</v>
      </c>
      <c r="B1130" s="20" t="s">
        <v>9431</v>
      </c>
      <c r="C1130" s="20" t="s">
        <v>14244</v>
      </c>
      <c r="D1130" s="20">
        <v>1759374372</v>
      </c>
      <c r="E1130" s="20" t="str">
        <f>VLOOKUP(A1130,'REPORTE'!$A$1:$AG$1961,5,0)</f>
        <v>ECUATORIANO(A) INDIGENA</v>
      </c>
      <c r="F1130" s="20" t="str">
        <f>VLOOKUP(A1130,'REPORTE'!$A$1:$AG$1961,18,0)</f>
        <v>F</v>
      </c>
      <c r="G1130" s="20" t="str">
        <f>VLOOKUP(A1130,'REPORTE'!$A$1:$AG$1961,6,0)</f>
        <v>NACIONAL</v>
      </c>
      <c r="H1130" s="20" t="str">
        <f>VLOOKUP(A1130,'REPORTE'!$A$1:$AG$1961,30,0)</f>
        <v>Ninguna</v>
      </c>
      <c r="I1130" s="20" t="str">
        <f>VLOOKUP(A1130,'REPORTE'!$A$1:$AG$1961,31,0)</f>
        <v>PICHINCHA</v>
      </c>
      <c r="J1130" s="20" t="str">
        <f>VLOOKUP(A1130,'REPORTE'!$A$1:$AG$1961,32,0)</f>
        <v>QUITO</v>
      </c>
      <c r="K1130" s="20" t="str">
        <f>VLOOKUP(A1130,'REPORTE'!$A$1:$AG$1961,33,0)</f>
        <v>LLANO CHICO</v>
      </c>
      <c r="L1130" s="20" t="str">
        <f>VLOOKUP(K1130,PROVINCIAS!$F$1:$G$1171,2,0)</f>
        <v>RURAL</v>
      </c>
      <c r="M1130" s="20">
        <v>1001305</v>
      </c>
      <c r="N1130" s="20" t="s">
        <v>15374</v>
      </c>
      <c r="O1130" s="20"/>
      <c r="P1130" s="20">
        <v>0.13</v>
      </c>
      <c r="Q1130" s="20" t="s">
        <v>11150</v>
      </c>
      <c r="R1130" s="20" t="s">
        <v>11150</v>
      </c>
      <c r="S1130" s="20" t="s">
        <v>11150</v>
      </c>
      <c r="T1130" s="20" t="s">
        <v>11150</v>
      </c>
      <c r="U1130" s="20" t="s">
        <v>11150</v>
      </c>
      <c r="V1130" s="20" t="s">
        <v>11150</v>
      </c>
      <c r="W1130" s="20">
        <v>0.13</v>
      </c>
    </row>
    <row r="1131" spans="1:23" x14ac:dyDescent="0.45">
      <c r="A1131" s="20">
        <v>1001229</v>
      </c>
      <c r="B1131" s="20" t="s">
        <v>9431</v>
      </c>
      <c r="C1131" s="20" t="s">
        <v>10406</v>
      </c>
      <c r="D1131" s="20">
        <v>1724944184</v>
      </c>
      <c r="E1131" s="20" t="str">
        <f>VLOOKUP(A1131,'REPORTE'!$A$1:$AG$1961,5,0)</f>
        <v>ECUATORIANO(A)</v>
      </c>
      <c r="F1131" s="20" t="str">
        <f>VLOOKUP(A1131,'REPORTE'!$A$1:$AG$1961,18,0)</f>
        <v>F</v>
      </c>
      <c r="G1131" s="20" t="str">
        <f>VLOOKUP(A1131,'REPORTE'!$A$1:$AG$1961,6,0)</f>
        <v>NACIONAL</v>
      </c>
      <c r="H1131" s="20" t="str">
        <f>VLOOKUP(A1131,'REPORTE'!$A$1:$AG$1961,30,0)</f>
        <v>Secundaria</v>
      </c>
      <c r="I1131" s="20" t="str">
        <f>VLOOKUP(A1131,'REPORTE'!$A$1:$AG$1961,31,0)</f>
        <v>GUAYAS</v>
      </c>
      <c r="J1131" s="20" t="str">
        <f>VLOOKUP(A1131,'REPORTE'!$A$1:$AG$1961,32,0)</f>
        <v>EL EMPALME</v>
      </c>
      <c r="K1131" s="20" t="str">
        <f>VLOOKUP(A1131,'REPORTE'!$A$1:$AG$1961,33,0)</f>
        <v>EL ROSARIO</v>
      </c>
      <c r="L1131" s="20" t="str">
        <f>VLOOKUP(K1131,PROVINCIAS!$F$1:$G$1171,2,0)</f>
        <v>RURAL</v>
      </c>
      <c r="M1131" s="20">
        <v>1001306</v>
      </c>
      <c r="N1131" s="20" t="s">
        <v>15374</v>
      </c>
      <c r="O1131" s="20"/>
      <c r="P1131" s="20">
        <v>20.54</v>
      </c>
      <c r="Q1131" s="20" t="s">
        <v>11150</v>
      </c>
      <c r="R1131" s="20" t="s">
        <v>11150</v>
      </c>
      <c r="S1131" s="20" t="s">
        <v>11150</v>
      </c>
      <c r="T1131" s="20" t="s">
        <v>14671</v>
      </c>
      <c r="U1131" s="20" t="s">
        <v>11150</v>
      </c>
      <c r="V1131" s="20" t="s">
        <v>12078</v>
      </c>
      <c r="W1131" s="20">
        <v>348.54</v>
      </c>
    </row>
    <row r="1132" spans="1:23" x14ac:dyDescent="0.45">
      <c r="A1132" s="20">
        <v>1001230</v>
      </c>
      <c r="B1132" s="20" t="s">
        <v>9431</v>
      </c>
      <c r="C1132" s="20" t="s">
        <v>10203</v>
      </c>
      <c r="D1132" s="20">
        <v>2100677737</v>
      </c>
      <c r="E1132" s="20" t="str">
        <f>VLOOKUP(A1132,'REPORTE'!$A$1:$AG$1961,5,0)</f>
        <v>ECUATORIANO(A)</v>
      </c>
      <c r="F1132" s="20" t="str">
        <f>VLOOKUP(A1132,'REPORTE'!$A$1:$AG$1961,18,0)</f>
        <v>F</v>
      </c>
      <c r="G1132" s="20" t="str">
        <f>VLOOKUP(A1132,'REPORTE'!$A$1:$AG$1961,6,0)</f>
        <v>NACIONAL</v>
      </c>
      <c r="H1132" s="20" t="str">
        <f>VLOOKUP(A1132,'REPORTE'!$A$1:$AG$1961,30,0)</f>
        <v>Formación Técnica (Intermedia)</v>
      </c>
      <c r="I1132" s="20" t="str">
        <f>VLOOKUP(A1132,'REPORTE'!$A$1:$AG$1961,31,0)</f>
        <v>PICHINCHA</v>
      </c>
      <c r="J1132" s="20" t="str">
        <f>VLOOKUP(A1132,'REPORTE'!$A$1:$AG$1961,32,0)</f>
        <v>QUITO</v>
      </c>
      <c r="K1132" s="20" t="str">
        <f>VLOOKUP(A1132,'REPORTE'!$A$1:$AG$1961,33,0)</f>
        <v>IÑAQUITO</v>
      </c>
      <c r="L1132" s="20" t="str">
        <f>VLOOKUP(K1132,PROVINCIAS!$F$1:$G$1171,2,0)</f>
        <v>URBANA</v>
      </c>
      <c r="M1132" s="20">
        <v>1001307</v>
      </c>
      <c r="N1132" s="20" t="s">
        <v>15374</v>
      </c>
      <c r="O1132" s="20"/>
      <c r="P1132" s="20">
        <v>1.79</v>
      </c>
      <c r="Q1132" s="20" t="s">
        <v>11150</v>
      </c>
      <c r="R1132" s="20" t="s">
        <v>11150</v>
      </c>
      <c r="S1132" s="20" t="s">
        <v>11150</v>
      </c>
      <c r="T1132" s="20" t="s">
        <v>12025</v>
      </c>
      <c r="U1132" s="20" t="s">
        <v>11150</v>
      </c>
      <c r="V1132" s="20" t="s">
        <v>11150</v>
      </c>
      <c r="W1132" s="20">
        <v>101.79</v>
      </c>
    </row>
    <row r="1133" spans="1:23" x14ac:dyDescent="0.45">
      <c r="A1133" s="20">
        <v>1001231</v>
      </c>
      <c r="B1133" s="20" t="s">
        <v>9431</v>
      </c>
      <c r="C1133" s="20" t="s">
        <v>14270</v>
      </c>
      <c r="D1133" s="20">
        <v>1723259832</v>
      </c>
      <c r="E1133" s="20" t="str">
        <f>VLOOKUP(A1133,'REPORTE'!$A$1:$AG$1961,5,0)</f>
        <v>ECUATORIANO(A)</v>
      </c>
      <c r="F1133" s="20" t="str">
        <f>VLOOKUP(A1133,'REPORTE'!$A$1:$AG$1961,18,0)</f>
        <v>M</v>
      </c>
      <c r="G1133" s="20" t="str">
        <f>VLOOKUP(A1133,'REPORTE'!$A$1:$AG$1961,6,0)</f>
        <v>NACIONAL</v>
      </c>
      <c r="H1133" s="20" t="str">
        <f>VLOOKUP(A1133,'REPORTE'!$A$1:$AG$1961,30,0)</f>
        <v>Secundaria</v>
      </c>
      <c r="I1133" s="20" t="str">
        <f>VLOOKUP(A1133,'REPORTE'!$A$1:$AG$1961,31,0)</f>
        <v>PICHINCHA</v>
      </c>
      <c r="J1133" s="20" t="str">
        <f>VLOOKUP(A1133,'REPORTE'!$A$1:$AG$1961,32,0)</f>
        <v>QUITO</v>
      </c>
      <c r="K1133" s="20" t="str">
        <f>VLOOKUP(A1133,'REPORTE'!$A$1:$AG$1961,33,0)</f>
        <v>COTOCOLLAO</v>
      </c>
      <c r="L1133" s="20" t="str">
        <f>VLOOKUP(K1133,PROVINCIAS!$F$1:$G$1171,2,0)</f>
        <v>URBANA</v>
      </c>
      <c r="M1133" s="20">
        <v>1001308</v>
      </c>
      <c r="N1133" s="20" t="s">
        <v>15374</v>
      </c>
      <c r="O1133" s="20"/>
      <c r="P1133" s="20">
        <v>3</v>
      </c>
      <c r="Q1133" s="20" t="s">
        <v>11150</v>
      </c>
      <c r="R1133" s="20" t="s">
        <v>11150</v>
      </c>
      <c r="S1133" s="20" t="s">
        <v>11150</v>
      </c>
      <c r="T1133" s="20" t="s">
        <v>11150</v>
      </c>
      <c r="U1133" s="20" t="s">
        <v>11150</v>
      </c>
      <c r="V1133" s="20" t="s">
        <v>11150</v>
      </c>
      <c r="W1133" s="20">
        <v>3</v>
      </c>
    </row>
    <row r="1134" spans="1:23" x14ac:dyDescent="0.45">
      <c r="A1134" s="20">
        <v>1001232</v>
      </c>
      <c r="B1134" s="20" t="s">
        <v>9431</v>
      </c>
      <c r="C1134" s="20" t="s">
        <v>9781</v>
      </c>
      <c r="D1134" s="20">
        <v>1751565506</v>
      </c>
      <c r="E1134" s="20" t="str">
        <f>VLOOKUP(A1134,'REPORTE'!$A$1:$AG$1961,5,0)</f>
        <v>ECUATORIANO(A) INDIGENA</v>
      </c>
      <c r="F1134" s="20" t="str">
        <f>VLOOKUP(A1134,'REPORTE'!$A$1:$AG$1961,18,0)</f>
        <v>F</v>
      </c>
      <c r="G1134" s="20" t="str">
        <f>VLOOKUP(A1134,'REPORTE'!$A$1:$AG$1961,6,0)</f>
        <v>NACIONAL</v>
      </c>
      <c r="H1134" s="20" t="str">
        <f>VLOOKUP(A1134,'REPORTE'!$A$1:$AG$1961,30,0)</f>
        <v>Primaria</v>
      </c>
      <c r="I1134" s="20" t="str">
        <f>VLOOKUP(A1134,'REPORTE'!$A$1:$AG$1961,31,0)</f>
        <v>CHIMBORAZO</v>
      </c>
      <c r="J1134" s="20" t="str">
        <f>VLOOKUP(A1134,'REPORTE'!$A$1:$AG$1961,32,0)</f>
        <v>RIOBAMBA</v>
      </c>
      <c r="K1134" s="20" t="str">
        <f>VLOOKUP(A1134,'REPORTE'!$A$1:$AG$1961,33,0)</f>
        <v>CACHA (CAB EN MACHANGARA)</v>
      </c>
      <c r="L1134" s="20" t="str">
        <f>VLOOKUP(K1134,PROVINCIAS!$F$1:$G$1171,2,0)</f>
        <v>RURAL</v>
      </c>
      <c r="M1134" s="20">
        <v>1001309</v>
      </c>
      <c r="N1134" s="20" t="s">
        <v>15374</v>
      </c>
      <c r="O1134" s="20"/>
      <c r="P1134" s="20">
        <v>114.85</v>
      </c>
      <c r="Q1134" s="20" t="s">
        <v>11150</v>
      </c>
      <c r="R1134" s="20" t="s">
        <v>11150</v>
      </c>
      <c r="S1134" s="20" t="s">
        <v>11150</v>
      </c>
      <c r="T1134" s="20" t="s">
        <v>11150</v>
      </c>
      <c r="U1134" s="20" t="s">
        <v>11150</v>
      </c>
      <c r="V1134" s="20" t="s">
        <v>11150</v>
      </c>
      <c r="W1134" s="20">
        <v>114.85</v>
      </c>
    </row>
    <row r="1135" spans="1:23" x14ac:dyDescent="0.45">
      <c r="A1135" s="20">
        <v>1001233</v>
      </c>
      <c r="B1135" s="20" t="s">
        <v>9431</v>
      </c>
      <c r="C1135" s="20" t="s">
        <v>14271</v>
      </c>
      <c r="D1135" s="20">
        <v>1103427124</v>
      </c>
      <c r="E1135" s="20" t="str">
        <f>VLOOKUP(A1135,'REPORTE'!$A$1:$AG$1961,5,0)</f>
        <v>ECUATORIANO(A) INDIGENA</v>
      </c>
      <c r="F1135" s="20" t="str">
        <f>VLOOKUP(A1135,'REPORTE'!$A$1:$AG$1961,18,0)</f>
        <v>F</v>
      </c>
      <c r="G1135" s="20" t="str">
        <f>VLOOKUP(A1135,'REPORTE'!$A$1:$AG$1961,6,0)</f>
        <v>NACIONAL</v>
      </c>
      <c r="H1135" s="20" t="str">
        <f>VLOOKUP(A1135,'REPORTE'!$A$1:$AG$1961,30,0)</f>
        <v>Secundaria</v>
      </c>
      <c r="I1135" s="20" t="str">
        <f>VLOOKUP(A1135,'REPORTE'!$A$1:$AG$1961,31,0)</f>
        <v>LOJA</v>
      </c>
      <c r="J1135" s="20" t="str">
        <f>VLOOKUP(A1135,'REPORTE'!$A$1:$AG$1961,32,0)</f>
        <v>SOZORANGA</v>
      </c>
      <c r="K1135" s="20" t="str">
        <f>VLOOKUP(A1135,'REPORTE'!$A$1:$AG$1961,33,0)</f>
        <v>SOZORANGA</v>
      </c>
      <c r="L1135" s="20" t="str">
        <f>VLOOKUP(K1135,PROVINCIAS!$F$1:$G$1171,2,0)</f>
        <v>URBANA</v>
      </c>
      <c r="M1135" s="20">
        <v>1001310</v>
      </c>
      <c r="N1135" s="20" t="s">
        <v>15374</v>
      </c>
      <c r="O1135" s="20"/>
      <c r="P1135" s="20">
        <v>10.11</v>
      </c>
      <c r="Q1135" s="20" t="s">
        <v>11150</v>
      </c>
      <c r="R1135" s="20" t="s">
        <v>11150</v>
      </c>
      <c r="S1135" s="20" t="s">
        <v>11150</v>
      </c>
      <c r="T1135" s="20" t="s">
        <v>11150</v>
      </c>
      <c r="U1135" s="20" t="s">
        <v>11150</v>
      </c>
      <c r="V1135" s="20" t="s">
        <v>11150</v>
      </c>
      <c r="W1135" s="20">
        <v>10.11</v>
      </c>
    </row>
    <row r="1136" spans="1:23" x14ac:dyDescent="0.45">
      <c r="A1136" s="20">
        <v>1001236</v>
      </c>
      <c r="B1136" s="20" t="s">
        <v>9431</v>
      </c>
      <c r="C1136" s="20" t="s">
        <v>14275</v>
      </c>
      <c r="D1136" s="20">
        <v>1704171998</v>
      </c>
      <c r="E1136" s="20" t="str">
        <f>VLOOKUP(A1136,'REPORTE'!$A$1:$AG$1961,5,0)</f>
        <v>ECUATORIANO(A)</v>
      </c>
      <c r="F1136" s="20" t="str">
        <f>VLOOKUP(A1136,'REPORTE'!$A$1:$AG$1961,18,0)</f>
        <v>M</v>
      </c>
      <c r="G1136" s="20" t="str">
        <f>VLOOKUP(A1136,'REPORTE'!$A$1:$AG$1961,6,0)</f>
        <v>NACIONAL</v>
      </c>
      <c r="H1136" s="20" t="str">
        <f>VLOOKUP(A1136,'REPORTE'!$A$1:$AG$1961,30,0)</f>
        <v>Primaria</v>
      </c>
      <c r="I1136" s="20" t="str">
        <f>VLOOKUP(A1136,'REPORTE'!$A$1:$AG$1961,31,0)</f>
        <v>PICHINCHA</v>
      </c>
      <c r="J1136" s="20" t="str">
        <f>VLOOKUP(A1136,'REPORTE'!$A$1:$AG$1961,32,0)</f>
        <v>QUITO</v>
      </c>
      <c r="K1136" s="20" t="str">
        <f>VLOOKUP(A1136,'REPORTE'!$A$1:$AG$1961,33,0)</f>
        <v>LA CONCEPCION</v>
      </c>
      <c r="L1136" s="20" t="str">
        <f>VLOOKUP(K1136,PROVINCIAS!$F$1:$G$1171,2,0)</f>
        <v>URBANA</v>
      </c>
      <c r="M1136" s="20">
        <v>1001311</v>
      </c>
      <c r="N1136" s="20" t="s">
        <v>15374</v>
      </c>
      <c r="O1136" s="20"/>
      <c r="P1136" s="20">
        <v>3</v>
      </c>
      <c r="Q1136" s="20" t="s">
        <v>11150</v>
      </c>
      <c r="R1136" s="20" t="s">
        <v>11150</v>
      </c>
      <c r="S1136" s="20" t="s">
        <v>11150</v>
      </c>
      <c r="T1136" s="20" t="s">
        <v>11150</v>
      </c>
      <c r="U1136" s="20" t="s">
        <v>11150</v>
      </c>
      <c r="V1136" s="20" t="s">
        <v>11150</v>
      </c>
      <c r="W1136" s="20">
        <v>3</v>
      </c>
    </row>
    <row r="1137" spans="1:23" x14ac:dyDescent="0.45">
      <c r="A1137" s="20">
        <v>1001237</v>
      </c>
      <c r="B1137" s="20" t="s">
        <v>9431</v>
      </c>
      <c r="C1137" s="20" t="s">
        <v>14276</v>
      </c>
      <c r="D1137" s="20">
        <v>1720316320</v>
      </c>
      <c r="E1137" s="20" t="str">
        <f>VLOOKUP(A1137,'REPORTE'!$A$1:$AG$1961,5,0)</f>
        <v>ECUATORIANO(A)</v>
      </c>
      <c r="F1137" s="20" t="str">
        <f>VLOOKUP(A1137,'REPORTE'!$A$1:$AG$1961,18,0)</f>
        <v>F</v>
      </c>
      <c r="G1137" s="20" t="str">
        <f>VLOOKUP(A1137,'REPORTE'!$A$1:$AG$1961,6,0)</f>
        <v>NACIONAL</v>
      </c>
      <c r="H1137" s="20" t="str">
        <f>VLOOKUP(A1137,'REPORTE'!$A$1:$AG$1961,30,0)</f>
        <v>Primaria</v>
      </c>
      <c r="I1137" s="20" t="str">
        <f>VLOOKUP(A1137,'REPORTE'!$A$1:$AG$1961,31,0)</f>
        <v>PICHINCHA</v>
      </c>
      <c r="J1137" s="20" t="str">
        <f>VLOOKUP(A1137,'REPORTE'!$A$1:$AG$1961,32,0)</f>
        <v>QUITO</v>
      </c>
      <c r="K1137" s="20" t="str">
        <f>VLOOKUP(A1137,'REPORTE'!$A$1:$AG$1961,33,0)</f>
        <v>COTOCOLLAO</v>
      </c>
      <c r="L1137" s="20" t="str">
        <f>VLOOKUP(K1137,PROVINCIAS!$F$1:$G$1171,2,0)</f>
        <v>URBANA</v>
      </c>
      <c r="M1137" s="20">
        <v>1001312</v>
      </c>
      <c r="N1137" s="20" t="s">
        <v>15374</v>
      </c>
      <c r="O1137" s="20"/>
      <c r="P1137" s="20">
        <v>9.58</v>
      </c>
      <c r="Q1137" s="20" t="s">
        <v>11150</v>
      </c>
      <c r="R1137" s="20" t="s">
        <v>11150</v>
      </c>
      <c r="S1137" s="20" t="s">
        <v>11150</v>
      </c>
      <c r="T1137" s="20" t="s">
        <v>11150</v>
      </c>
      <c r="U1137" s="20" t="s">
        <v>11150</v>
      </c>
      <c r="V1137" s="20" t="s">
        <v>11150</v>
      </c>
      <c r="W1137" s="20">
        <v>9.58</v>
      </c>
    </row>
    <row r="1138" spans="1:23" x14ac:dyDescent="0.45">
      <c r="A1138" s="20">
        <v>1001238</v>
      </c>
      <c r="B1138" s="20" t="s">
        <v>9431</v>
      </c>
      <c r="C1138" s="20" t="s">
        <v>9795</v>
      </c>
      <c r="D1138" s="20">
        <v>1724804636</v>
      </c>
      <c r="E1138" s="20" t="str">
        <f>VLOOKUP(A1138,'REPORTE'!$A$1:$AG$1961,5,0)</f>
        <v>ECUATORIANO(A)</v>
      </c>
      <c r="F1138" s="20" t="str">
        <f>VLOOKUP(A1138,'REPORTE'!$A$1:$AG$1961,18,0)</f>
        <v>M</v>
      </c>
      <c r="G1138" s="20" t="str">
        <f>VLOOKUP(A1138,'REPORTE'!$A$1:$AG$1961,6,0)</f>
        <v>NACIONAL</v>
      </c>
      <c r="H1138" s="20" t="str">
        <f>VLOOKUP(A1138,'REPORTE'!$A$1:$AG$1961,30,0)</f>
        <v>Universitaria</v>
      </c>
      <c r="I1138" s="20" t="str">
        <f>VLOOKUP(A1138,'REPORTE'!$A$1:$AG$1961,31,0)</f>
        <v>PICHINCHA</v>
      </c>
      <c r="J1138" s="20" t="str">
        <f>VLOOKUP(A1138,'REPORTE'!$A$1:$AG$1961,32,0)</f>
        <v>QUITO</v>
      </c>
      <c r="K1138" s="20" t="str">
        <f>VLOOKUP(A1138,'REPORTE'!$A$1:$AG$1961,33,0)</f>
        <v>COTOCOLLAO</v>
      </c>
      <c r="L1138" s="20" t="str">
        <f>VLOOKUP(K1138,PROVINCIAS!$F$1:$G$1171,2,0)</f>
        <v>URBANA</v>
      </c>
      <c r="M1138" s="20">
        <v>1001313</v>
      </c>
      <c r="N1138" s="20" t="s">
        <v>15374</v>
      </c>
      <c r="O1138" s="20"/>
      <c r="P1138" s="20">
        <v>39.450000000000003</v>
      </c>
      <c r="Q1138" s="20" t="s">
        <v>11150</v>
      </c>
      <c r="R1138" s="20" t="s">
        <v>11150</v>
      </c>
      <c r="S1138" s="20" t="s">
        <v>11150</v>
      </c>
      <c r="T1138" s="20" t="s">
        <v>11150</v>
      </c>
      <c r="U1138" s="20" t="s">
        <v>11150</v>
      </c>
      <c r="V1138" s="20" t="s">
        <v>11150</v>
      </c>
      <c r="W1138" s="20">
        <v>39.450000000000003</v>
      </c>
    </row>
    <row r="1139" spans="1:23" x14ac:dyDescent="0.45">
      <c r="A1139" s="20">
        <v>1001239</v>
      </c>
      <c r="B1139" s="20" t="s">
        <v>9431</v>
      </c>
      <c r="C1139" s="20" t="s">
        <v>10296</v>
      </c>
      <c r="D1139" s="20">
        <v>1751171313</v>
      </c>
      <c r="E1139" s="20" t="str">
        <f>VLOOKUP(A1139,'REPORTE'!$A$1:$AG$1961,5,0)</f>
        <v>ECUATORIANO(A)</v>
      </c>
      <c r="F1139" s="20" t="str">
        <f>VLOOKUP(A1139,'REPORTE'!$A$1:$AG$1961,18,0)</f>
        <v>F</v>
      </c>
      <c r="G1139" s="20" t="str">
        <f>VLOOKUP(A1139,'REPORTE'!$A$1:$AG$1961,6,0)</f>
        <v>NACIONAL</v>
      </c>
      <c r="H1139" s="20" t="str">
        <f>VLOOKUP(A1139,'REPORTE'!$A$1:$AG$1961,30,0)</f>
        <v>Secundaria</v>
      </c>
      <c r="I1139" s="20" t="str">
        <f>VLOOKUP(A1139,'REPORTE'!$A$1:$AG$1961,31,0)</f>
        <v>PICHINCHA</v>
      </c>
      <c r="J1139" s="20" t="str">
        <f>VLOOKUP(A1139,'REPORTE'!$A$1:$AG$1961,32,0)</f>
        <v>QUITO</v>
      </c>
      <c r="K1139" s="20" t="str">
        <f>VLOOKUP(A1139,'REPORTE'!$A$1:$AG$1961,33,0)</f>
        <v>COTOCOLLAO</v>
      </c>
      <c r="L1139" s="20" t="str">
        <f>VLOOKUP(K1139,PROVINCIAS!$F$1:$G$1171,2,0)</f>
        <v>URBANA</v>
      </c>
      <c r="M1139" s="20">
        <v>1001314</v>
      </c>
      <c r="N1139" s="20" t="s">
        <v>15374</v>
      </c>
      <c r="O1139" s="20"/>
      <c r="P1139" s="20">
        <v>404.12</v>
      </c>
      <c r="Q1139" s="20" t="s">
        <v>11150</v>
      </c>
      <c r="R1139" s="20" t="s">
        <v>11150</v>
      </c>
      <c r="S1139" s="20" t="s">
        <v>11150</v>
      </c>
      <c r="T1139" s="20" t="s">
        <v>11150</v>
      </c>
      <c r="U1139" s="20" t="s">
        <v>11150</v>
      </c>
      <c r="V1139" s="20" t="s">
        <v>11150</v>
      </c>
      <c r="W1139" s="20">
        <v>404.12</v>
      </c>
    </row>
    <row r="1140" spans="1:23" x14ac:dyDescent="0.45">
      <c r="A1140" s="20">
        <v>1001240</v>
      </c>
      <c r="B1140" s="20" t="s">
        <v>9431</v>
      </c>
      <c r="C1140" s="20" t="s">
        <v>9782</v>
      </c>
      <c r="D1140" s="20">
        <v>1720707700</v>
      </c>
      <c r="E1140" s="20" t="str">
        <f>VLOOKUP(A1140,'REPORTE'!$A$1:$AG$1961,5,0)</f>
        <v>ECUATORIANO(A) INDIGENA</v>
      </c>
      <c r="F1140" s="20" t="str">
        <f>VLOOKUP(A1140,'REPORTE'!$A$1:$AG$1961,18,0)</f>
        <v>F</v>
      </c>
      <c r="G1140" s="20" t="str">
        <f>VLOOKUP(A1140,'REPORTE'!$A$1:$AG$1961,6,0)</f>
        <v>NACIONAL</v>
      </c>
      <c r="H1140" s="20" t="str">
        <f>VLOOKUP(A1140,'REPORTE'!$A$1:$AG$1961,30,0)</f>
        <v>Primaria</v>
      </c>
      <c r="I1140" s="20" t="str">
        <f>VLOOKUP(A1140,'REPORTE'!$A$1:$AG$1961,31,0)</f>
        <v>PICHINCHA</v>
      </c>
      <c r="J1140" s="20" t="str">
        <f>VLOOKUP(A1140,'REPORTE'!$A$1:$AG$1961,32,0)</f>
        <v>QUITO</v>
      </c>
      <c r="K1140" s="20" t="str">
        <f>VLOOKUP(A1140,'REPORTE'!$A$1:$AG$1961,33,0)</f>
        <v>LLANO CHICO</v>
      </c>
      <c r="L1140" s="20" t="str">
        <f>VLOOKUP(K1140,PROVINCIAS!$F$1:$G$1171,2,0)</f>
        <v>RURAL</v>
      </c>
      <c r="M1140" s="20">
        <v>1001315</v>
      </c>
      <c r="N1140" s="20" t="s">
        <v>15374</v>
      </c>
      <c r="O1140" s="20"/>
      <c r="P1140" s="20">
        <v>0.15</v>
      </c>
      <c r="Q1140" s="20" t="s">
        <v>11150</v>
      </c>
      <c r="R1140" s="20" t="s">
        <v>11150</v>
      </c>
      <c r="S1140" s="20" t="s">
        <v>11150</v>
      </c>
      <c r="T1140" s="20" t="s">
        <v>14672</v>
      </c>
      <c r="U1140" s="20" t="s">
        <v>11150</v>
      </c>
      <c r="V1140" s="20" t="s">
        <v>12078</v>
      </c>
      <c r="W1140" s="20">
        <v>372.5</v>
      </c>
    </row>
    <row r="1141" spans="1:23" x14ac:dyDescent="0.45">
      <c r="A1141" s="20">
        <v>1001234</v>
      </c>
      <c r="B1141" s="20" t="s">
        <v>9431</v>
      </c>
      <c r="C1141" s="20" t="s">
        <v>14272</v>
      </c>
      <c r="D1141" s="20">
        <v>1753295821</v>
      </c>
      <c r="E1141" s="20" t="str">
        <f>VLOOKUP(A1141,'REPORTE'!$A$1:$AG$1961,5,0)</f>
        <v>ECUATORIANO(A) INDIGENA</v>
      </c>
      <c r="F1141" s="20" t="str">
        <f>VLOOKUP(A1141,'REPORTE'!$A$1:$AG$1961,18,0)</f>
        <v>M</v>
      </c>
      <c r="G1141" s="20" t="str">
        <f>VLOOKUP(A1141,'REPORTE'!$A$1:$AG$1961,6,0)</f>
        <v>NACIONAL</v>
      </c>
      <c r="H1141" s="20" t="str">
        <f>VLOOKUP(A1141,'REPORTE'!$A$1:$AG$1961,30,0)</f>
        <v>Primaria</v>
      </c>
      <c r="I1141" s="20" t="str">
        <f>VLOOKUP(A1141,'REPORTE'!$A$1:$AG$1961,31,0)</f>
        <v>PICHINCHA</v>
      </c>
      <c r="J1141" s="20" t="str">
        <f>VLOOKUP(A1141,'REPORTE'!$A$1:$AG$1961,32,0)</f>
        <v>QUITO</v>
      </c>
      <c r="K1141" s="20" t="str">
        <f>VLOOKUP(A1141,'REPORTE'!$A$1:$AG$1961,33,0)</f>
        <v>KENNEDY</v>
      </c>
      <c r="L1141" s="20" t="str">
        <f>VLOOKUP(K1141,PROVINCIAS!$F$1:$G$1171,2,0)</f>
        <v>URBANA</v>
      </c>
      <c r="M1141" s="20">
        <v>1001316</v>
      </c>
      <c r="N1141" s="20" t="s">
        <v>15374</v>
      </c>
      <c r="O1141" s="20"/>
      <c r="P1141" s="20">
        <v>21.01</v>
      </c>
      <c r="Q1141" s="20" t="s">
        <v>11150</v>
      </c>
      <c r="R1141" s="20" t="s">
        <v>11150</v>
      </c>
      <c r="S1141" s="20" t="s">
        <v>11150</v>
      </c>
      <c r="T1141" s="20" t="s">
        <v>11150</v>
      </c>
      <c r="U1141" s="20" t="s">
        <v>11150</v>
      </c>
      <c r="V1141" s="20" t="s">
        <v>11150</v>
      </c>
      <c r="W1141" s="20">
        <v>21.01</v>
      </c>
    </row>
    <row r="1142" spans="1:23" x14ac:dyDescent="0.45">
      <c r="A1142" s="20">
        <v>1001235</v>
      </c>
      <c r="B1142" s="20" t="s">
        <v>9431</v>
      </c>
      <c r="C1142" s="20" t="s">
        <v>14273</v>
      </c>
      <c r="D1142" s="20" t="s">
        <v>14274</v>
      </c>
      <c r="E1142" s="20" t="str">
        <f>VLOOKUP(A1142,'REPORTE'!$A$1:$AG$1961,5,0)</f>
        <v>CHILENO(A)</v>
      </c>
      <c r="F1142" s="20" t="str">
        <f>VLOOKUP(A1142,'REPORTE'!$A$1:$AG$1961,18,0)</f>
        <v>F</v>
      </c>
      <c r="G1142" s="20" t="str">
        <f>VLOOKUP(A1142,'REPORTE'!$A$1:$AG$1961,6,0)</f>
        <v>EXTRANJERO</v>
      </c>
      <c r="H1142" s="20" t="str">
        <f>VLOOKUP(A1142,'REPORTE'!$A$1:$AG$1961,30,0)</f>
        <v>Universitaria</v>
      </c>
      <c r="I1142" s="20" t="str">
        <f>VLOOKUP(A1142,'REPORTE'!$A$1:$AG$1961,31,0)</f>
        <v>PICHINCHA</v>
      </c>
      <c r="J1142" s="20" t="str">
        <f>VLOOKUP(A1142,'REPORTE'!$A$1:$AG$1961,32,0)</f>
        <v>QUITO</v>
      </c>
      <c r="K1142" s="20" t="str">
        <f>VLOOKUP(A1142,'REPORTE'!$A$1:$AG$1961,33,0)</f>
        <v>IÑAQUITO</v>
      </c>
      <c r="L1142" s="20" t="str">
        <f>VLOOKUP(K1142,PROVINCIAS!$F$1:$G$1171,2,0)</f>
        <v>URBANA</v>
      </c>
      <c r="M1142" s="20">
        <v>1001317</v>
      </c>
      <c r="N1142" s="20" t="s">
        <v>15374</v>
      </c>
      <c r="O1142" s="20"/>
      <c r="P1142" s="20">
        <v>3</v>
      </c>
      <c r="Q1142" s="20" t="s">
        <v>11150</v>
      </c>
      <c r="R1142" s="20" t="s">
        <v>11150</v>
      </c>
      <c r="S1142" s="20" t="s">
        <v>11150</v>
      </c>
      <c r="T1142" s="20" t="s">
        <v>11150</v>
      </c>
      <c r="U1142" s="20" t="s">
        <v>11150</v>
      </c>
      <c r="V1142" s="20" t="s">
        <v>11150</v>
      </c>
      <c r="W1142" s="20">
        <v>3</v>
      </c>
    </row>
    <row r="1143" spans="1:23" x14ac:dyDescent="0.45">
      <c r="A1143" s="20">
        <v>1001241</v>
      </c>
      <c r="B1143" s="20" t="s">
        <v>9431</v>
      </c>
      <c r="C1143" s="20" t="s">
        <v>14278</v>
      </c>
      <c r="D1143" s="20">
        <v>601256308</v>
      </c>
      <c r="E1143" s="20" t="str">
        <f>VLOOKUP(A1143,'REPORTE'!$A$1:$AG$1961,5,0)</f>
        <v>ECUATORIANO(A) INDIGENA</v>
      </c>
      <c r="F1143" s="20" t="str">
        <f>VLOOKUP(A1143,'REPORTE'!$A$1:$AG$1961,18,0)</f>
        <v>F</v>
      </c>
      <c r="G1143" s="20" t="str">
        <f>VLOOKUP(A1143,'REPORTE'!$A$1:$AG$1961,6,0)</f>
        <v>NACIONAL</v>
      </c>
      <c r="H1143" s="20" t="str">
        <f>VLOOKUP(A1143,'REPORTE'!$A$1:$AG$1961,30,0)</f>
        <v>Primaria</v>
      </c>
      <c r="I1143" s="20" t="str">
        <f>VLOOKUP(A1143,'REPORTE'!$A$1:$AG$1961,31,0)</f>
        <v>PICHINCHA</v>
      </c>
      <c r="J1143" s="20" t="str">
        <f>VLOOKUP(A1143,'REPORTE'!$A$1:$AG$1961,32,0)</f>
        <v>QUITO</v>
      </c>
      <c r="K1143" s="20" t="str">
        <f>VLOOKUP(A1143,'REPORTE'!$A$1:$AG$1961,33,0)</f>
        <v>COTOCOLLAO</v>
      </c>
      <c r="L1143" s="20" t="str">
        <f>VLOOKUP(K1143,PROVINCIAS!$F$1:$G$1171,2,0)</f>
        <v>URBANA</v>
      </c>
      <c r="M1143" s="20">
        <v>1001318</v>
      </c>
      <c r="N1143" s="20" t="s">
        <v>15374</v>
      </c>
      <c r="O1143" s="20"/>
      <c r="P1143" s="20">
        <v>273.06</v>
      </c>
      <c r="Q1143" s="20" t="s">
        <v>11150</v>
      </c>
      <c r="R1143" s="20" t="s">
        <v>11150</v>
      </c>
      <c r="S1143" s="20" t="s">
        <v>11150</v>
      </c>
      <c r="T1143" s="20" t="s">
        <v>11150</v>
      </c>
      <c r="U1143" s="20" t="s">
        <v>11150</v>
      </c>
      <c r="V1143" s="20" t="s">
        <v>11150</v>
      </c>
      <c r="W1143" s="20">
        <v>273.06</v>
      </c>
    </row>
    <row r="1144" spans="1:23" x14ac:dyDescent="0.45">
      <c r="A1144" s="20">
        <v>1001242</v>
      </c>
      <c r="B1144" s="20" t="s">
        <v>9431</v>
      </c>
      <c r="C1144" s="20" t="s">
        <v>10193</v>
      </c>
      <c r="D1144" s="20">
        <v>201059417</v>
      </c>
      <c r="E1144" s="20" t="str">
        <f>VLOOKUP(A1144,'REPORTE'!$A$1:$AG$1961,5,0)</f>
        <v>ECUATORIANO(A)</v>
      </c>
      <c r="F1144" s="20" t="str">
        <f>VLOOKUP(A1144,'REPORTE'!$A$1:$AG$1961,18,0)</f>
        <v>F</v>
      </c>
      <c r="G1144" s="20" t="str">
        <f>VLOOKUP(A1144,'REPORTE'!$A$1:$AG$1961,6,0)</f>
        <v>NACIONAL</v>
      </c>
      <c r="H1144" s="20" t="str">
        <f>VLOOKUP(A1144,'REPORTE'!$A$1:$AG$1961,30,0)</f>
        <v>Primaria</v>
      </c>
      <c r="I1144" s="20" t="str">
        <f>VLOOKUP(A1144,'REPORTE'!$A$1:$AG$1961,31,0)</f>
        <v>PICHINCHA</v>
      </c>
      <c r="J1144" s="20" t="str">
        <f>VLOOKUP(A1144,'REPORTE'!$A$1:$AG$1961,32,0)</f>
        <v>QUITO</v>
      </c>
      <c r="K1144" s="20" t="str">
        <f>VLOOKUP(A1144,'REPORTE'!$A$1:$AG$1961,33,0)</f>
        <v>COCHAPAMBA</v>
      </c>
      <c r="L1144" s="20" t="str">
        <f>VLOOKUP(K1144,PROVINCIAS!$F$1:$G$1171,2,0)</f>
        <v>RURAL</v>
      </c>
      <c r="M1144" s="20">
        <v>1001319</v>
      </c>
      <c r="N1144" s="20" t="s">
        <v>15374</v>
      </c>
      <c r="O1144" s="20"/>
      <c r="P1144" s="20">
        <v>0.05</v>
      </c>
      <c r="Q1144" s="20" t="s">
        <v>11150</v>
      </c>
      <c r="R1144" s="20" t="s">
        <v>11150</v>
      </c>
      <c r="S1144" s="20" t="s">
        <v>11150</v>
      </c>
      <c r="T1144" s="20" t="s">
        <v>14674</v>
      </c>
      <c r="U1144" s="20" t="s">
        <v>11150</v>
      </c>
      <c r="V1144" s="20" t="s">
        <v>11150</v>
      </c>
      <c r="W1144" s="20">
        <v>112.05</v>
      </c>
    </row>
    <row r="1145" spans="1:23" x14ac:dyDescent="0.45">
      <c r="A1145" s="20">
        <v>1001243</v>
      </c>
      <c r="B1145" s="20" t="s">
        <v>9431</v>
      </c>
      <c r="C1145" s="20" t="s">
        <v>9796</v>
      </c>
      <c r="D1145" s="20">
        <v>1718015264</v>
      </c>
      <c r="E1145" s="20" t="str">
        <f>VLOOKUP(A1145,'REPORTE'!$A$1:$AG$1961,5,0)</f>
        <v>ECUATORIANO(A)</v>
      </c>
      <c r="F1145" s="20" t="str">
        <f>VLOOKUP(A1145,'REPORTE'!$A$1:$AG$1961,18,0)</f>
        <v>F</v>
      </c>
      <c r="G1145" s="20" t="str">
        <f>VLOOKUP(A1145,'REPORTE'!$A$1:$AG$1961,6,0)</f>
        <v>NACIONAL</v>
      </c>
      <c r="H1145" s="20" t="str">
        <f>VLOOKUP(A1145,'REPORTE'!$A$1:$AG$1961,30,0)</f>
        <v>Secundaria</v>
      </c>
      <c r="I1145" s="20" t="str">
        <f>VLOOKUP(A1145,'REPORTE'!$A$1:$AG$1961,31,0)</f>
        <v>PICHINCHA</v>
      </c>
      <c r="J1145" s="20" t="str">
        <f>VLOOKUP(A1145,'REPORTE'!$A$1:$AG$1961,32,0)</f>
        <v>QUITO</v>
      </c>
      <c r="K1145" s="20" t="str">
        <f>VLOOKUP(A1145,'REPORTE'!$A$1:$AG$1961,33,0)</f>
        <v>COTOCOLLAO</v>
      </c>
      <c r="L1145" s="20" t="str">
        <f>VLOOKUP(K1145,PROVINCIAS!$F$1:$G$1171,2,0)</f>
        <v>URBANA</v>
      </c>
      <c r="M1145" s="20">
        <v>1001320</v>
      </c>
      <c r="N1145" s="20" t="s">
        <v>15374</v>
      </c>
      <c r="O1145" s="20"/>
      <c r="P1145" s="20">
        <v>0.02</v>
      </c>
      <c r="Q1145" s="20" t="s">
        <v>11150</v>
      </c>
      <c r="R1145" s="20" t="s">
        <v>11150</v>
      </c>
      <c r="S1145" s="20" t="s">
        <v>11150</v>
      </c>
      <c r="T1145" s="20" t="s">
        <v>12380</v>
      </c>
      <c r="U1145" s="20" t="s">
        <v>11150</v>
      </c>
      <c r="V1145" s="20" t="s">
        <v>11150</v>
      </c>
      <c r="W1145" s="20">
        <v>50.02</v>
      </c>
    </row>
    <row r="1146" spans="1:23" x14ac:dyDescent="0.45">
      <c r="A1146" s="20">
        <v>1001244</v>
      </c>
      <c r="B1146" s="20" t="s">
        <v>9431</v>
      </c>
      <c r="C1146" s="20" t="s">
        <v>9793</v>
      </c>
      <c r="D1146" s="20">
        <v>201780624</v>
      </c>
      <c r="E1146" s="20" t="str">
        <f>VLOOKUP(A1146,'REPORTE'!$A$1:$AG$1961,5,0)</f>
        <v>ECUATORIANO(A)</v>
      </c>
      <c r="F1146" s="20" t="str">
        <f>VLOOKUP(A1146,'REPORTE'!$A$1:$AG$1961,18,0)</f>
        <v>M</v>
      </c>
      <c r="G1146" s="20" t="str">
        <f>VLOOKUP(A1146,'REPORTE'!$A$1:$AG$1961,6,0)</f>
        <v>NACIONAL</v>
      </c>
      <c r="H1146" s="20" t="str">
        <f>VLOOKUP(A1146,'REPORTE'!$A$1:$AG$1961,30,0)</f>
        <v>Secundaria</v>
      </c>
      <c r="I1146" s="20" t="str">
        <f>VLOOKUP(A1146,'REPORTE'!$A$1:$AG$1961,31,0)</f>
        <v>BOLIVAR</v>
      </c>
      <c r="J1146" s="20" t="str">
        <f>VLOOKUP(A1146,'REPORTE'!$A$1:$AG$1961,32,0)</f>
        <v>SAN MIGUEL</v>
      </c>
      <c r="K1146" s="20" t="str">
        <f>VLOOKUP(A1146,'REPORTE'!$A$1:$AG$1961,33,0)</f>
        <v>BILOVAN</v>
      </c>
      <c r="L1146" s="20" t="str">
        <f>VLOOKUP(K1146,PROVINCIAS!$F$1:$G$1171,2,0)</f>
        <v>RURAL</v>
      </c>
      <c r="M1146" s="20">
        <v>1001321</v>
      </c>
      <c r="N1146" s="20" t="s">
        <v>15374</v>
      </c>
      <c r="O1146" s="20"/>
      <c r="P1146" s="20">
        <v>3.8</v>
      </c>
      <c r="Q1146" s="20" t="s">
        <v>11150</v>
      </c>
      <c r="R1146" s="20" t="s">
        <v>11150</v>
      </c>
      <c r="S1146" s="20" t="s">
        <v>11150</v>
      </c>
      <c r="T1146" s="20" t="s">
        <v>11150</v>
      </c>
      <c r="U1146" s="20" t="s">
        <v>11150</v>
      </c>
      <c r="V1146" s="20" t="s">
        <v>11150</v>
      </c>
      <c r="W1146" s="20">
        <v>3.8</v>
      </c>
    </row>
    <row r="1147" spans="1:23" x14ac:dyDescent="0.45">
      <c r="A1147" s="20">
        <v>1001245</v>
      </c>
      <c r="B1147" s="20" t="s">
        <v>9431</v>
      </c>
      <c r="C1147" s="20" t="s">
        <v>14279</v>
      </c>
      <c r="D1147" s="20">
        <v>201993458</v>
      </c>
      <c r="E1147" s="20" t="str">
        <f>VLOOKUP(A1147,'REPORTE'!$A$1:$AG$1961,5,0)</f>
        <v>ECUATORIANO(A) INDIGENA</v>
      </c>
      <c r="F1147" s="20" t="str">
        <f>VLOOKUP(A1147,'REPORTE'!$A$1:$AG$1961,18,0)</f>
        <v>F</v>
      </c>
      <c r="G1147" s="20" t="str">
        <f>VLOOKUP(A1147,'REPORTE'!$A$1:$AG$1961,6,0)</f>
        <v>NACIONAL</v>
      </c>
      <c r="H1147" s="20" t="str">
        <f>VLOOKUP(A1147,'REPORTE'!$A$1:$AG$1961,30,0)</f>
        <v>Universitaria</v>
      </c>
      <c r="I1147" s="20" t="str">
        <f>VLOOKUP(A1147,'REPORTE'!$A$1:$AG$1961,31,0)</f>
        <v>BOLIVAR</v>
      </c>
      <c r="J1147" s="20" t="str">
        <f>VLOOKUP(A1147,'REPORTE'!$A$1:$AG$1961,32,0)</f>
        <v>GUARANDA</v>
      </c>
      <c r="K1147" s="20" t="str">
        <f>VLOOKUP(A1147,'REPORTE'!$A$1:$AG$1961,33,0)</f>
        <v>ANGEL POLIBIO CHAVES</v>
      </c>
      <c r="L1147" s="20" t="str">
        <f>VLOOKUP(K1147,PROVINCIAS!$F$1:$G$1171,2,0)</f>
        <v>URBANA</v>
      </c>
      <c r="M1147" s="20">
        <v>1001322</v>
      </c>
      <c r="N1147" s="20" t="s">
        <v>15374</v>
      </c>
      <c r="O1147" s="20"/>
      <c r="P1147" s="20">
        <v>251.31</v>
      </c>
      <c r="Q1147" s="20" t="s">
        <v>11150</v>
      </c>
      <c r="R1147" s="20" t="s">
        <v>11150</v>
      </c>
      <c r="S1147" s="20" t="s">
        <v>11150</v>
      </c>
      <c r="T1147" s="20" t="s">
        <v>11150</v>
      </c>
      <c r="U1147" s="20" t="s">
        <v>11150</v>
      </c>
      <c r="V1147" s="20" t="s">
        <v>11150</v>
      </c>
      <c r="W1147" s="20">
        <v>251.31</v>
      </c>
    </row>
    <row r="1148" spans="1:23" x14ac:dyDescent="0.45">
      <c r="A1148" s="20">
        <v>1001246</v>
      </c>
      <c r="B1148" s="20" t="s">
        <v>9431</v>
      </c>
      <c r="C1148" s="20" t="s">
        <v>14280</v>
      </c>
      <c r="D1148" s="20">
        <v>1724408370</v>
      </c>
      <c r="E1148" s="20" t="str">
        <f>VLOOKUP(A1148,'REPORTE'!$A$1:$AG$1961,5,0)</f>
        <v>ECUATORIANO(A)</v>
      </c>
      <c r="F1148" s="20" t="str">
        <f>VLOOKUP(A1148,'REPORTE'!$A$1:$AG$1961,18,0)</f>
        <v>F</v>
      </c>
      <c r="G1148" s="20" t="str">
        <f>VLOOKUP(A1148,'REPORTE'!$A$1:$AG$1961,6,0)</f>
        <v>NACIONAL</v>
      </c>
      <c r="H1148" s="20" t="str">
        <f>VLOOKUP(A1148,'REPORTE'!$A$1:$AG$1961,30,0)</f>
        <v>Primaria</v>
      </c>
      <c r="I1148" s="20" t="str">
        <f>VLOOKUP(A1148,'REPORTE'!$A$1:$AG$1961,31,0)</f>
        <v>CARCHI</v>
      </c>
      <c r="J1148" s="20" t="str">
        <f>VLOOKUP(A1148,'REPORTE'!$A$1:$AG$1961,32,0)</f>
        <v>TULCAN</v>
      </c>
      <c r="K1148" s="20" t="str">
        <f>VLOOKUP(A1148,'REPORTE'!$A$1:$AG$1961,33,0)</f>
        <v>TULCAN</v>
      </c>
      <c r="L1148" s="20" t="str">
        <f>VLOOKUP(K1148,PROVINCIAS!$F$1:$G$1171,2,0)</f>
        <v>URBANA</v>
      </c>
      <c r="M1148" s="20">
        <v>1001323</v>
      </c>
      <c r="N1148" s="20" t="s">
        <v>15374</v>
      </c>
      <c r="O1148" s="20"/>
      <c r="P1148" s="20">
        <v>13.02</v>
      </c>
      <c r="Q1148" s="20" t="s">
        <v>11150</v>
      </c>
      <c r="R1148" s="20" t="s">
        <v>11150</v>
      </c>
      <c r="S1148" s="20" t="s">
        <v>11150</v>
      </c>
      <c r="T1148" s="20" t="s">
        <v>11150</v>
      </c>
      <c r="U1148" s="20" t="s">
        <v>11150</v>
      </c>
      <c r="V1148" s="20" t="s">
        <v>11150</v>
      </c>
      <c r="W1148" s="20">
        <v>13.02</v>
      </c>
    </row>
    <row r="1149" spans="1:23" x14ac:dyDescent="0.45">
      <c r="A1149" s="20">
        <v>1001247</v>
      </c>
      <c r="B1149" s="20" t="s">
        <v>9431</v>
      </c>
      <c r="C1149" s="20" t="s">
        <v>9786</v>
      </c>
      <c r="D1149" s="20">
        <v>1000648640</v>
      </c>
      <c r="E1149" s="20" t="str">
        <f>VLOOKUP(A1149,'REPORTE'!$A$1:$AG$1961,5,0)</f>
        <v>ECUATORIANO(A)</v>
      </c>
      <c r="F1149" s="20" t="str">
        <f>VLOOKUP(A1149,'REPORTE'!$A$1:$AG$1961,18,0)</f>
        <v>M</v>
      </c>
      <c r="G1149" s="20" t="str">
        <f>VLOOKUP(A1149,'REPORTE'!$A$1:$AG$1961,6,0)</f>
        <v>NACIONAL</v>
      </c>
      <c r="H1149" s="20" t="str">
        <f>VLOOKUP(A1149,'REPORTE'!$A$1:$AG$1961,30,0)</f>
        <v>Primaria</v>
      </c>
      <c r="I1149" s="20" t="str">
        <f>VLOOKUP(A1149,'REPORTE'!$A$1:$AG$1961,31,0)</f>
        <v>IMBABURA</v>
      </c>
      <c r="J1149" s="20" t="str">
        <f>VLOOKUP(A1149,'REPORTE'!$A$1:$AG$1961,32,0)</f>
        <v>OTAVALO</v>
      </c>
      <c r="K1149" s="20" t="str">
        <f>VLOOKUP(A1149,'REPORTE'!$A$1:$AG$1961,33,0)</f>
        <v>JORDAN</v>
      </c>
      <c r="L1149" s="20" t="str">
        <f>VLOOKUP(K1149,PROVINCIAS!$F$1:$G$1171,2,0)</f>
        <v>URBANA</v>
      </c>
      <c r="M1149" s="20">
        <v>1001324</v>
      </c>
      <c r="N1149" s="20" t="s">
        <v>15374</v>
      </c>
      <c r="O1149" s="20"/>
      <c r="P1149" s="20">
        <v>10.93</v>
      </c>
      <c r="Q1149" s="20" t="s">
        <v>11150</v>
      </c>
      <c r="R1149" s="20" t="s">
        <v>11150</v>
      </c>
      <c r="S1149" s="20" t="s">
        <v>11150</v>
      </c>
      <c r="T1149" s="20" t="s">
        <v>12025</v>
      </c>
      <c r="U1149" s="20" t="s">
        <v>11150</v>
      </c>
      <c r="V1149" s="20" t="s">
        <v>12078</v>
      </c>
      <c r="W1149" s="20">
        <v>110.93</v>
      </c>
    </row>
    <row r="1150" spans="1:23" x14ac:dyDescent="0.45">
      <c r="A1150" s="20">
        <v>1001248</v>
      </c>
      <c r="B1150" s="20" t="s">
        <v>9431</v>
      </c>
      <c r="C1150" s="20" t="s">
        <v>10164</v>
      </c>
      <c r="D1150" s="20">
        <v>1718230079</v>
      </c>
      <c r="E1150" s="20" t="str">
        <f>VLOOKUP(A1150,'REPORTE'!$A$1:$AG$1961,5,0)</f>
        <v>ECUATORIANO(A) INDIGENA</v>
      </c>
      <c r="F1150" s="20" t="str">
        <f>VLOOKUP(A1150,'REPORTE'!$A$1:$AG$1961,18,0)</f>
        <v>F</v>
      </c>
      <c r="G1150" s="20" t="str">
        <f>VLOOKUP(A1150,'REPORTE'!$A$1:$AG$1961,6,0)</f>
        <v>NACIONAL</v>
      </c>
      <c r="H1150" s="20" t="str">
        <f>VLOOKUP(A1150,'REPORTE'!$A$1:$AG$1961,30,0)</f>
        <v>Primaria</v>
      </c>
      <c r="I1150" s="20" t="str">
        <f>VLOOKUP(A1150,'REPORTE'!$A$1:$AG$1961,31,0)</f>
        <v>PICHINCHA</v>
      </c>
      <c r="J1150" s="20" t="str">
        <f>VLOOKUP(A1150,'REPORTE'!$A$1:$AG$1961,32,0)</f>
        <v>QUITO</v>
      </c>
      <c r="K1150" s="20" t="str">
        <f>VLOOKUP(A1150,'REPORTE'!$A$1:$AG$1961,33,0)</f>
        <v>COTOCOLLAO</v>
      </c>
      <c r="L1150" s="20" t="str">
        <f>VLOOKUP(K1150,PROVINCIAS!$F$1:$G$1171,2,0)</f>
        <v>URBANA</v>
      </c>
      <c r="M1150" s="20">
        <v>1001325</v>
      </c>
      <c r="N1150" s="20" t="s">
        <v>15374</v>
      </c>
      <c r="O1150" s="20"/>
      <c r="P1150" s="20">
        <v>0</v>
      </c>
      <c r="Q1150" s="20" t="s">
        <v>11150</v>
      </c>
      <c r="R1150" s="20" t="s">
        <v>11150</v>
      </c>
      <c r="S1150" s="20" t="s">
        <v>11150</v>
      </c>
      <c r="T1150" s="20" t="s">
        <v>11150</v>
      </c>
      <c r="U1150" s="20" t="s">
        <v>11150</v>
      </c>
      <c r="V1150" s="20" t="s">
        <v>11150</v>
      </c>
      <c r="W1150" s="20">
        <v>0</v>
      </c>
    </row>
    <row r="1151" spans="1:23" x14ac:dyDescent="0.45">
      <c r="A1151" s="20">
        <v>1001249</v>
      </c>
      <c r="B1151" s="20" t="s">
        <v>9431</v>
      </c>
      <c r="C1151" s="20" t="s">
        <v>14281</v>
      </c>
      <c r="D1151" s="20">
        <v>1760268100</v>
      </c>
      <c r="E1151" s="20" t="str">
        <f>VLOOKUP(A1151,'REPORTE'!$A$1:$AG$1961,5,0)</f>
        <v>VENEZOLANO(A)</v>
      </c>
      <c r="F1151" s="20" t="str">
        <f>VLOOKUP(A1151,'REPORTE'!$A$1:$AG$1961,18,0)</f>
        <v>M</v>
      </c>
      <c r="G1151" s="20" t="str">
        <f>VLOOKUP(A1151,'REPORTE'!$A$1:$AG$1961,6,0)</f>
        <v>EXTRANJERO</v>
      </c>
      <c r="H1151" s="20" t="str">
        <f>VLOOKUP(A1151,'REPORTE'!$A$1:$AG$1961,30,0)</f>
        <v>Secundaria</v>
      </c>
      <c r="I1151" s="20" t="str">
        <f>VLOOKUP(A1151,'REPORTE'!$A$1:$AG$1961,31,0)</f>
        <v>PICHINCHA</v>
      </c>
      <c r="J1151" s="20" t="str">
        <f>VLOOKUP(A1151,'REPORTE'!$A$1:$AG$1961,32,0)</f>
        <v>QUITO</v>
      </c>
      <c r="K1151" s="20" t="str">
        <f>VLOOKUP(A1151,'REPORTE'!$A$1:$AG$1961,33,0)</f>
        <v>COTOCOLLAO</v>
      </c>
      <c r="L1151" s="20" t="str">
        <f>VLOOKUP(K1151,PROVINCIAS!$F$1:$G$1171,2,0)</f>
        <v>URBANA</v>
      </c>
      <c r="M1151" s="20">
        <v>1001326</v>
      </c>
      <c r="N1151" s="20" t="s">
        <v>15374</v>
      </c>
      <c r="O1151" s="20"/>
      <c r="P1151" s="20">
        <v>13.02</v>
      </c>
      <c r="Q1151" s="20" t="s">
        <v>11150</v>
      </c>
      <c r="R1151" s="20" t="s">
        <v>11150</v>
      </c>
      <c r="S1151" s="20" t="s">
        <v>11150</v>
      </c>
      <c r="T1151" s="20" t="s">
        <v>11150</v>
      </c>
      <c r="U1151" s="20" t="s">
        <v>11150</v>
      </c>
      <c r="V1151" s="20" t="s">
        <v>11150</v>
      </c>
      <c r="W1151" s="20">
        <v>13.02</v>
      </c>
    </row>
    <row r="1152" spans="1:23" x14ac:dyDescent="0.45">
      <c r="A1152" s="20">
        <v>1001250</v>
      </c>
      <c r="B1152" s="20" t="s">
        <v>9431</v>
      </c>
      <c r="C1152" s="20" t="s">
        <v>9799</v>
      </c>
      <c r="D1152" s="20">
        <v>1726871906</v>
      </c>
      <c r="E1152" s="20" t="str">
        <f>VLOOKUP(A1152,'REPORTE'!$A$1:$AG$1961,5,0)</f>
        <v>ECUATORIANO(A)</v>
      </c>
      <c r="F1152" s="20" t="str">
        <f>VLOOKUP(A1152,'REPORTE'!$A$1:$AG$1961,18,0)</f>
        <v>M</v>
      </c>
      <c r="G1152" s="20" t="str">
        <f>VLOOKUP(A1152,'REPORTE'!$A$1:$AG$1961,6,0)</f>
        <v>NACIONAL</v>
      </c>
      <c r="H1152" s="20" t="str">
        <f>VLOOKUP(A1152,'REPORTE'!$A$1:$AG$1961,30,0)</f>
        <v>Universitaria</v>
      </c>
      <c r="I1152" s="20" t="str">
        <f>VLOOKUP(A1152,'REPORTE'!$A$1:$AG$1961,31,0)</f>
        <v>PICHINCHA</v>
      </c>
      <c r="J1152" s="20" t="str">
        <f>VLOOKUP(A1152,'REPORTE'!$A$1:$AG$1961,32,0)</f>
        <v>QUITO</v>
      </c>
      <c r="K1152" s="20" t="str">
        <f>VLOOKUP(A1152,'REPORTE'!$A$1:$AG$1961,33,0)</f>
        <v>LLANO CHICO</v>
      </c>
      <c r="L1152" s="20" t="str">
        <f>VLOOKUP(K1152,PROVINCIAS!$F$1:$G$1171,2,0)</f>
        <v>RURAL</v>
      </c>
      <c r="M1152" s="20">
        <v>1001327</v>
      </c>
      <c r="N1152" s="20" t="s">
        <v>15374</v>
      </c>
      <c r="O1152" s="20"/>
      <c r="P1152" s="20">
        <v>0.01</v>
      </c>
      <c r="Q1152" s="20" t="s">
        <v>11150</v>
      </c>
      <c r="R1152" s="20" t="s">
        <v>11150</v>
      </c>
      <c r="S1152" s="20" t="s">
        <v>11150</v>
      </c>
      <c r="T1152" s="20" t="s">
        <v>14675</v>
      </c>
      <c r="U1152" s="20" t="s">
        <v>11150</v>
      </c>
      <c r="V1152" s="20" t="s">
        <v>11150</v>
      </c>
      <c r="W1152" s="20">
        <v>16.79</v>
      </c>
    </row>
    <row r="1153" spans="1:23" x14ac:dyDescent="0.45">
      <c r="A1153" s="20">
        <v>1001251</v>
      </c>
      <c r="B1153" s="20" t="s">
        <v>9431</v>
      </c>
      <c r="C1153" s="20" t="s">
        <v>14282</v>
      </c>
      <c r="D1153" s="20">
        <v>603877499</v>
      </c>
      <c r="E1153" s="20" t="str">
        <f>VLOOKUP(A1153,'REPORTE'!$A$1:$AG$1961,5,0)</f>
        <v>ECUATORIANO(A)</v>
      </c>
      <c r="F1153" s="20" t="str">
        <f>VLOOKUP(A1153,'REPORTE'!$A$1:$AG$1961,18,0)</f>
        <v>F</v>
      </c>
      <c r="G1153" s="20" t="str">
        <f>VLOOKUP(A1153,'REPORTE'!$A$1:$AG$1961,6,0)</f>
        <v>NACIONAL</v>
      </c>
      <c r="H1153" s="20" t="str">
        <f>VLOOKUP(A1153,'REPORTE'!$A$1:$AG$1961,30,0)</f>
        <v>Postgrado</v>
      </c>
      <c r="I1153" s="20" t="str">
        <f>VLOOKUP(A1153,'REPORTE'!$A$1:$AG$1961,31,0)</f>
        <v>CHIMBORAZO</v>
      </c>
      <c r="J1153" s="20" t="str">
        <f>VLOOKUP(A1153,'REPORTE'!$A$1:$AG$1961,32,0)</f>
        <v>RIOBAMBA</v>
      </c>
      <c r="K1153" s="20" t="str">
        <f>VLOOKUP(A1153,'REPORTE'!$A$1:$AG$1961,33,0)</f>
        <v>LIZARZABURU</v>
      </c>
      <c r="L1153" s="20" t="str">
        <f>VLOOKUP(K1153,PROVINCIAS!$F$1:$G$1171,2,0)</f>
        <v>URBANA</v>
      </c>
      <c r="M1153" s="20">
        <v>1001328</v>
      </c>
      <c r="N1153" s="20" t="s">
        <v>15374</v>
      </c>
      <c r="O1153" s="20"/>
      <c r="P1153" s="20">
        <v>440.28</v>
      </c>
      <c r="Q1153" s="20" t="s">
        <v>11150</v>
      </c>
      <c r="R1153" s="20" t="s">
        <v>11150</v>
      </c>
      <c r="S1153" s="20" t="s">
        <v>11150</v>
      </c>
      <c r="T1153" s="20" t="s">
        <v>11150</v>
      </c>
      <c r="U1153" s="20" t="s">
        <v>11150</v>
      </c>
      <c r="V1153" s="20" t="s">
        <v>11150</v>
      </c>
      <c r="W1153" s="20">
        <v>440.28</v>
      </c>
    </row>
    <row r="1154" spans="1:23" x14ac:dyDescent="0.45">
      <c r="A1154" s="20">
        <v>1001252</v>
      </c>
      <c r="B1154" s="20" t="s">
        <v>9431</v>
      </c>
      <c r="C1154" s="20" t="s">
        <v>9818</v>
      </c>
      <c r="D1154" s="20">
        <v>602993149</v>
      </c>
      <c r="E1154" s="20" t="str">
        <f>VLOOKUP(A1154,'REPORTE'!$A$1:$AG$1961,5,0)</f>
        <v>ECUATORIANO(A) INDIGENA</v>
      </c>
      <c r="F1154" s="20" t="str">
        <f>VLOOKUP(A1154,'REPORTE'!$A$1:$AG$1961,18,0)</f>
        <v>F</v>
      </c>
      <c r="G1154" s="20" t="str">
        <f>VLOOKUP(A1154,'REPORTE'!$A$1:$AG$1961,6,0)</f>
        <v>NACIONAL</v>
      </c>
      <c r="H1154" s="20" t="str">
        <f>VLOOKUP(A1154,'REPORTE'!$A$1:$AG$1961,30,0)</f>
        <v>Primaria</v>
      </c>
      <c r="I1154" s="20" t="str">
        <f>VLOOKUP(A1154,'REPORTE'!$A$1:$AG$1961,31,0)</f>
        <v>CHIMBORAZO</v>
      </c>
      <c r="J1154" s="20" t="str">
        <f>VLOOKUP(A1154,'REPORTE'!$A$1:$AG$1961,32,0)</f>
        <v>RIOBAMBA</v>
      </c>
      <c r="K1154" s="20" t="str">
        <f>VLOOKUP(A1154,'REPORTE'!$A$1:$AG$1961,33,0)</f>
        <v>YARUQUIES</v>
      </c>
      <c r="L1154" s="20" t="str">
        <f>VLOOKUP(K1154,PROVINCIAS!$F$1:$G$1171,2,0)</f>
        <v>URBANA</v>
      </c>
      <c r="M1154" s="20">
        <v>1001329</v>
      </c>
      <c r="N1154" s="20" t="s">
        <v>15374</v>
      </c>
      <c r="O1154" s="20"/>
      <c r="P1154" s="20">
        <v>0</v>
      </c>
      <c r="Q1154" s="20" t="s">
        <v>11150</v>
      </c>
      <c r="R1154" s="20" t="s">
        <v>11150</v>
      </c>
      <c r="S1154" s="20" t="s">
        <v>11150</v>
      </c>
      <c r="T1154" s="20" t="s">
        <v>11150</v>
      </c>
      <c r="U1154" s="20" t="s">
        <v>11150</v>
      </c>
      <c r="V1154" s="20" t="s">
        <v>11150</v>
      </c>
      <c r="W1154" s="20">
        <v>0</v>
      </c>
    </row>
    <row r="1155" spans="1:23" x14ac:dyDescent="0.45">
      <c r="A1155" s="20">
        <v>1001253</v>
      </c>
      <c r="B1155" s="20" t="s">
        <v>9431</v>
      </c>
      <c r="C1155" s="20" t="s">
        <v>9807</v>
      </c>
      <c r="D1155" s="20">
        <v>1310547417</v>
      </c>
      <c r="E1155" s="20" t="str">
        <f>VLOOKUP(A1155,'REPORTE'!$A$1:$AG$1961,5,0)</f>
        <v>ECUATORIANO(A)</v>
      </c>
      <c r="F1155" s="20" t="str">
        <f>VLOOKUP(A1155,'REPORTE'!$A$1:$AG$1961,18,0)</f>
        <v>F</v>
      </c>
      <c r="G1155" s="20" t="str">
        <f>VLOOKUP(A1155,'REPORTE'!$A$1:$AG$1961,6,0)</f>
        <v>NACIONAL</v>
      </c>
      <c r="H1155" s="20" t="str">
        <f>VLOOKUP(A1155,'REPORTE'!$A$1:$AG$1961,30,0)</f>
        <v>Primaria</v>
      </c>
      <c r="I1155" s="20" t="str">
        <f>VLOOKUP(A1155,'REPORTE'!$A$1:$AG$1961,31,0)</f>
        <v>MANABI</v>
      </c>
      <c r="J1155" s="20" t="str">
        <f>VLOOKUP(A1155,'REPORTE'!$A$1:$AG$1961,32,0)</f>
        <v>CHONE</v>
      </c>
      <c r="K1155" s="20" t="str">
        <f>VLOOKUP(A1155,'REPORTE'!$A$1:$AG$1961,33,0)</f>
        <v>CHONE</v>
      </c>
      <c r="L1155" s="20" t="str">
        <f>VLOOKUP(K1155,PROVINCIAS!$F$1:$G$1171,2,0)</f>
        <v>URBANA</v>
      </c>
      <c r="M1155" s="20">
        <v>1001330</v>
      </c>
      <c r="N1155" s="20" t="s">
        <v>15374</v>
      </c>
      <c r="O1155" s="20"/>
      <c r="P1155" s="20">
        <v>0.04</v>
      </c>
      <c r="Q1155" s="20" t="s">
        <v>11150</v>
      </c>
      <c r="R1155" s="20" t="s">
        <v>11150</v>
      </c>
      <c r="S1155" s="20" t="s">
        <v>11150</v>
      </c>
      <c r="T1155" s="20" t="s">
        <v>12025</v>
      </c>
      <c r="U1155" s="20" t="s">
        <v>11150</v>
      </c>
      <c r="V1155" s="20" t="s">
        <v>11150</v>
      </c>
      <c r="W1155" s="20">
        <v>100.04</v>
      </c>
    </row>
    <row r="1156" spans="1:23" x14ac:dyDescent="0.45">
      <c r="A1156" s="20">
        <v>1001254</v>
      </c>
      <c r="B1156" s="20" t="s">
        <v>9431</v>
      </c>
      <c r="C1156" s="20" t="s">
        <v>9797</v>
      </c>
      <c r="D1156" s="20">
        <v>601122385</v>
      </c>
      <c r="E1156" s="20" t="str">
        <f>VLOOKUP(A1156,'REPORTE'!$A$1:$AG$1961,5,0)</f>
        <v>ECUATORIANO(A) INDIGENA</v>
      </c>
      <c r="F1156" s="20" t="str">
        <f>VLOOKUP(A1156,'REPORTE'!$A$1:$AG$1961,18,0)</f>
        <v>F</v>
      </c>
      <c r="G1156" s="20" t="str">
        <f>VLOOKUP(A1156,'REPORTE'!$A$1:$AG$1961,6,0)</f>
        <v>NACIONAL</v>
      </c>
      <c r="H1156" s="20" t="str">
        <f>VLOOKUP(A1156,'REPORTE'!$A$1:$AG$1961,30,0)</f>
        <v>Primaria</v>
      </c>
      <c r="I1156" s="20" t="str">
        <f>VLOOKUP(A1156,'REPORTE'!$A$1:$AG$1961,31,0)</f>
        <v>CHIMBORAZO</v>
      </c>
      <c r="J1156" s="20" t="str">
        <f>VLOOKUP(A1156,'REPORTE'!$A$1:$AG$1961,32,0)</f>
        <v>RIOBAMBA</v>
      </c>
      <c r="K1156" s="20" t="str">
        <f>VLOOKUP(A1156,'REPORTE'!$A$1:$AG$1961,33,0)</f>
        <v>YARUQUIES</v>
      </c>
      <c r="L1156" s="20" t="str">
        <f>VLOOKUP(K1156,PROVINCIAS!$F$1:$G$1171,2,0)</f>
        <v>URBANA</v>
      </c>
      <c r="M1156" s="20">
        <v>1001331</v>
      </c>
      <c r="N1156" s="20" t="s">
        <v>15374</v>
      </c>
      <c r="O1156" s="20"/>
      <c r="P1156" s="20">
        <v>25.42</v>
      </c>
      <c r="Q1156" s="20" t="s">
        <v>11150</v>
      </c>
      <c r="R1156" s="20" t="s">
        <v>11150</v>
      </c>
      <c r="S1156" s="20" t="s">
        <v>11150</v>
      </c>
      <c r="T1156" s="20" t="s">
        <v>11150</v>
      </c>
      <c r="U1156" s="20" t="s">
        <v>11150</v>
      </c>
      <c r="V1156" s="20" t="s">
        <v>11150</v>
      </c>
      <c r="W1156" s="20">
        <v>25.42</v>
      </c>
    </row>
    <row r="1157" spans="1:23" x14ac:dyDescent="0.45">
      <c r="A1157" s="20">
        <v>1001256</v>
      </c>
      <c r="B1157" s="20" t="s">
        <v>9431</v>
      </c>
      <c r="C1157" s="20" t="s">
        <v>9802</v>
      </c>
      <c r="D1157" s="20">
        <v>1753749736</v>
      </c>
      <c r="E1157" s="20" t="str">
        <f>VLOOKUP(A1157,'REPORTE'!$A$1:$AG$1961,5,0)</f>
        <v>ECUATORIANO(A)</v>
      </c>
      <c r="F1157" s="20" t="str">
        <f>VLOOKUP(A1157,'REPORTE'!$A$1:$AG$1961,18,0)</f>
        <v>F</v>
      </c>
      <c r="G1157" s="20" t="str">
        <f>VLOOKUP(A1157,'REPORTE'!$A$1:$AG$1961,6,0)</f>
        <v>NACIONAL</v>
      </c>
      <c r="H1157" s="20" t="str">
        <f>VLOOKUP(A1157,'REPORTE'!$A$1:$AG$1961,30,0)</f>
        <v>Primaria</v>
      </c>
      <c r="I1157" s="20" t="str">
        <f>VLOOKUP(A1157,'REPORTE'!$A$1:$AG$1961,31,0)</f>
        <v>PICHINCHA</v>
      </c>
      <c r="J1157" s="20" t="str">
        <f>VLOOKUP(A1157,'REPORTE'!$A$1:$AG$1961,32,0)</f>
        <v>QUITO</v>
      </c>
      <c r="K1157" s="20" t="str">
        <f>VLOOKUP(A1157,'REPORTE'!$A$1:$AG$1961,33,0)</f>
        <v>COTOCOLLAO</v>
      </c>
      <c r="L1157" s="20" t="str">
        <f>VLOOKUP(K1157,PROVINCIAS!$F$1:$G$1171,2,0)</f>
        <v>URBANA</v>
      </c>
      <c r="M1157" s="20">
        <v>1001332</v>
      </c>
      <c r="N1157" s="20" t="s">
        <v>15374</v>
      </c>
      <c r="O1157" s="20"/>
      <c r="P1157" s="20">
        <v>2.63</v>
      </c>
      <c r="Q1157" s="20" t="s">
        <v>11150</v>
      </c>
      <c r="R1157" s="20" t="s">
        <v>11150</v>
      </c>
      <c r="S1157" s="20" t="s">
        <v>11150</v>
      </c>
      <c r="T1157" s="20" t="s">
        <v>13703</v>
      </c>
      <c r="U1157" s="20" t="s">
        <v>11150</v>
      </c>
      <c r="V1157" s="20" t="s">
        <v>12078</v>
      </c>
      <c r="W1157" s="20">
        <v>202.63</v>
      </c>
    </row>
    <row r="1158" spans="1:23" x14ac:dyDescent="0.45">
      <c r="A1158" s="20">
        <v>1001255</v>
      </c>
      <c r="B1158" s="20" t="s">
        <v>9431</v>
      </c>
      <c r="C1158" s="20" t="s">
        <v>14284</v>
      </c>
      <c r="D1158" s="20" t="s">
        <v>14285</v>
      </c>
      <c r="E1158" s="20" t="str">
        <f>VLOOKUP(A1158,'REPORTE'!$A$1:$AG$1961,5,0)</f>
        <v>CHINO(A)</v>
      </c>
      <c r="F1158" s="20" t="str">
        <f>VLOOKUP(A1158,'REPORTE'!$A$1:$AG$1961,18,0)</f>
        <v>F</v>
      </c>
      <c r="G1158" s="20" t="str">
        <f>VLOOKUP(A1158,'REPORTE'!$A$1:$AG$1961,6,0)</f>
        <v>EXTRANJERO</v>
      </c>
      <c r="H1158" s="20" t="str">
        <f>VLOOKUP(A1158,'REPORTE'!$A$1:$AG$1961,30,0)</f>
        <v>Universitaria</v>
      </c>
      <c r="I1158" s="20" t="str">
        <f>VLOOKUP(A1158,'REPORTE'!$A$1:$AG$1961,31,0)</f>
        <v>PICHINCHA</v>
      </c>
      <c r="J1158" s="20" t="str">
        <f>VLOOKUP(A1158,'REPORTE'!$A$1:$AG$1961,32,0)</f>
        <v>QUITO</v>
      </c>
      <c r="K1158" s="20" t="str">
        <f>VLOOKUP(A1158,'REPORTE'!$A$1:$AG$1961,33,0)</f>
        <v>IÑAQUITO</v>
      </c>
      <c r="L1158" s="20" t="str">
        <f>VLOOKUP(K1158,PROVINCIAS!$F$1:$G$1171,2,0)</f>
        <v>URBANA</v>
      </c>
      <c r="M1158" s="20">
        <v>1001333</v>
      </c>
      <c r="N1158" s="20" t="s">
        <v>15374</v>
      </c>
      <c r="O1158" s="20"/>
      <c r="P1158" s="20">
        <v>3460.27</v>
      </c>
      <c r="Q1158" s="20" t="s">
        <v>11150</v>
      </c>
      <c r="R1158" s="20" t="s">
        <v>11150</v>
      </c>
      <c r="S1158" s="20" t="s">
        <v>11150</v>
      </c>
      <c r="T1158" s="20" t="s">
        <v>11150</v>
      </c>
      <c r="U1158" s="20" t="s">
        <v>11150</v>
      </c>
      <c r="V1158" s="20" t="s">
        <v>12174</v>
      </c>
      <c r="W1158" s="20">
        <v>3460.27</v>
      </c>
    </row>
    <row r="1159" spans="1:23" x14ac:dyDescent="0.45">
      <c r="A1159" s="20">
        <v>1001257</v>
      </c>
      <c r="B1159" s="20" t="s">
        <v>9431</v>
      </c>
      <c r="C1159" s="20" t="s">
        <v>9800</v>
      </c>
      <c r="D1159" s="20">
        <v>1752079861</v>
      </c>
      <c r="E1159" s="20" t="str">
        <f>VLOOKUP(A1159,'REPORTE'!$A$1:$AG$1961,5,0)</f>
        <v>ECUATORIANO(A) INDIGENA</v>
      </c>
      <c r="F1159" s="20" t="str">
        <f>VLOOKUP(A1159,'REPORTE'!$A$1:$AG$1961,18,0)</f>
        <v>F</v>
      </c>
      <c r="G1159" s="20" t="str">
        <f>VLOOKUP(A1159,'REPORTE'!$A$1:$AG$1961,6,0)</f>
        <v>NACIONAL</v>
      </c>
      <c r="H1159" s="20" t="str">
        <f>VLOOKUP(A1159,'REPORTE'!$A$1:$AG$1961,30,0)</f>
        <v>Primaria</v>
      </c>
      <c r="I1159" s="20" t="str">
        <f>VLOOKUP(A1159,'REPORTE'!$A$1:$AG$1961,31,0)</f>
        <v>IMBABURA</v>
      </c>
      <c r="J1159" s="20" t="str">
        <f>VLOOKUP(A1159,'REPORTE'!$A$1:$AG$1961,32,0)</f>
        <v>OTAVALO</v>
      </c>
      <c r="K1159" s="20" t="str">
        <f>VLOOKUP(A1159,'REPORTE'!$A$1:$AG$1961,33,0)</f>
        <v>SAN RAFAEL</v>
      </c>
      <c r="L1159" s="20" t="str">
        <f>VLOOKUP(K1159,PROVINCIAS!$F$1:$G$1171,2,0)</f>
        <v>RURAL</v>
      </c>
      <c r="M1159" s="20">
        <v>1001334</v>
      </c>
      <c r="N1159" s="20" t="s">
        <v>15374</v>
      </c>
      <c r="O1159" s="20"/>
      <c r="P1159" s="20">
        <v>0.02</v>
      </c>
      <c r="Q1159" s="20" t="s">
        <v>11150</v>
      </c>
      <c r="R1159" s="20" t="s">
        <v>11150</v>
      </c>
      <c r="S1159" s="20" t="s">
        <v>11150</v>
      </c>
      <c r="T1159" s="20" t="s">
        <v>14676</v>
      </c>
      <c r="U1159" s="20" t="s">
        <v>11150</v>
      </c>
      <c r="V1159" s="20" t="s">
        <v>11150</v>
      </c>
      <c r="W1159" s="20">
        <v>40.01</v>
      </c>
    </row>
    <row r="1160" spans="1:23" x14ac:dyDescent="0.45">
      <c r="A1160" s="20">
        <v>1001259</v>
      </c>
      <c r="B1160" s="20" t="s">
        <v>9431</v>
      </c>
      <c r="C1160" s="20" t="s">
        <v>10423</v>
      </c>
      <c r="D1160" s="20">
        <v>202276374</v>
      </c>
      <c r="E1160" s="20" t="str">
        <f>VLOOKUP(A1160,'REPORTE'!$A$1:$AG$1961,5,0)</f>
        <v>ECUATORIANO(A) INDIGENA</v>
      </c>
      <c r="F1160" s="20" t="str">
        <f>VLOOKUP(A1160,'REPORTE'!$A$1:$AG$1961,18,0)</f>
        <v>M</v>
      </c>
      <c r="G1160" s="20" t="str">
        <f>VLOOKUP(A1160,'REPORTE'!$A$1:$AG$1961,6,0)</f>
        <v>NACIONAL</v>
      </c>
      <c r="H1160" s="20" t="str">
        <f>VLOOKUP(A1160,'REPORTE'!$A$1:$AG$1961,30,0)</f>
        <v>Secundaria</v>
      </c>
      <c r="I1160" s="20" t="str">
        <f>VLOOKUP(A1160,'REPORTE'!$A$1:$AG$1961,31,0)</f>
        <v>BOLIVAR</v>
      </c>
      <c r="J1160" s="20" t="str">
        <f>VLOOKUP(A1160,'REPORTE'!$A$1:$AG$1961,32,0)</f>
        <v>GUARANDA</v>
      </c>
      <c r="K1160" s="20" t="str">
        <f>VLOOKUP(A1160,'REPORTE'!$A$1:$AG$1961,33,0)</f>
        <v>ANGEL POLIBIO CHAVES</v>
      </c>
      <c r="L1160" s="20" t="str">
        <f>VLOOKUP(K1160,PROVINCIAS!$F$1:$G$1171,2,0)</f>
        <v>URBANA</v>
      </c>
      <c r="M1160" s="20">
        <v>1001336</v>
      </c>
      <c r="N1160" s="20" t="s">
        <v>15374</v>
      </c>
      <c r="O1160" s="20"/>
      <c r="P1160" s="20">
        <v>880.53</v>
      </c>
      <c r="Q1160" s="20" t="s">
        <v>11150</v>
      </c>
      <c r="R1160" s="20" t="s">
        <v>11150</v>
      </c>
      <c r="S1160" s="20" t="s">
        <v>11150</v>
      </c>
      <c r="T1160" s="20" t="s">
        <v>13703</v>
      </c>
      <c r="U1160" s="20" t="s">
        <v>11150</v>
      </c>
      <c r="V1160" s="20" t="s">
        <v>12102</v>
      </c>
      <c r="W1160" s="20">
        <v>1080.53</v>
      </c>
    </row>
    <row r="1161" spans="1:23" x14ac:dyDescent="0.45">
      <c r="A1161" s="20">
        <v>1001260</v>
      </c>
      <c r="B1161" s="20" t="s">
        <v>9431</v>
      </c>
      <c r="C1161" s="20" t="s">
        <v>9806</v>
      </c>
      <c r="D1161" s="20">
        <v>1727175216</v>
      </c>
      <c r="E1161" s="20" t="str">
        <f>VLOOKUP(A1161,'REPORTE'!$A$1:$AG$1961,5,0)</f>
        <v>ECUATORIANO(A) INDIGENA</v>
      </c>
      <c r="F1161" s="20" t="str">
        <f>VLOOKUP(A1161,'REPORTE'!$A$1:$AG$1961,18,0)</f>
        <v>M</v>
      </c>
      <c r="G1161" s="20" t="str">
        <f>VLOOKUP(A1161,'REPORTE'!$A$1:$AG$1961,6,0)</f>
        <v>NACIONAL</v>
      </c>
      <c r="H1161" s="20" t="str">
        <f>VLOOKUP(A1161,'REPORTE'!$A$1:$AG$1961,30,0)</f>
        <v>Primaria</v>
      </c>
      <c r="I1161" s="20" t="str">
        <f>VLOOKUP(A1161,'REPORTE'!$A$1:$AG$1961,31,0)</f>
        <v>PICHINCHA</v>
      </c>
      <c r="J1161" s="20" t="str">
        <f>VLOOKUP(A1161,'REPORTE'!$A$1:$AG$1961,32,0)</f>
        <v>QUITO</v>
      </c>
      <c r="K1161" s="20" t="str">
        <f>VLOOKUP(A1161,'REPORTE'!$A$1:$AG$1961,33,0)</f>
        <v>COTOCOLLAO</v>
      </c>
      <c r="L1161" s="20" t="str">
        <f>VLOOKUP(K1161,PROVINCIAS!$F$1:$G$1171,2,0)</f>
        <v>URBANA</v>
      </c>
      <c r="M1161" s="20">
        <v>1001337</v>
      </c>
      <c r="N1161" s="20" t="s">
        <v>15374</v>
      </c>
      <c r="O1161" s="20"/>
      <c r="P1161" s="20">
        <v>107.64</v>
      </c>
      <c r="Q1161" s="20" t="s">
        <v>11150</v>
      </c>
      <c r="R1161" s="20" t="s">
        <v>11150</v>
      </c>
      <c r="S1161" s="20" t="s">
        <v>11150</v>
      </c>
      <c r="T1161" s="20" t="s">
        <v>11955</v>
      </c>
      <c r="U1161" s="20" t="s">
        <v>11150</v>
      </c>
      <c r="V1161" s="20" t="s">
        <v>11150</v>
      </c>
      <c r="W1161" s="20">
        <v>407.64</v>
      </c>
    </row>
    <row r="1162" spans="1:23" x14ac:dyDescent="0.45">
      <c r="A1162" s="20">
        <v>1001261</v>
      </c>
      <c r="B1162" s="20" t="s">
        <v>9431</v>
      </c>
      <c r="C1162" s="20" t="s">
        <v>14286</v>
      </c>
      <c r="D1162" s="20">
        <v>1725347106</v>
      </c>
      <c r="E1162" s="20" t="str">
        <f>VLOOKUP(A1162,'REPORTE'!$A$1:$AG$1961,5,0)</f>
        <v>ECUATORIANO(A)</v>
      </c>
      <c r="F1162" s="20" t="str">
        <f>VLOOKUP(A1162,'REPORTE'!$A$1:$AG$1961,18,0)</f>
        <v>F</v>
      </c>
      <c r="G1162" s="20" t="str">
        <f>VLOOKUP(A1162,'REPORTE'!$A$1:$AG$1961,6,0)</f>
        <v>NACIONAL</v>
      </c>
      <c r="H1162" s="20" t="str">
        <f>VLOOKUP(A1162,'REPORTE'!$A$1:$AG$1961,30,0)</f>
        <v>Secundaria</v>
      </c>
      <c r="I1162" s="20" t="str">
        <f>VLOOKUP(A1162,'REPORTE'!$A$1:$AG$1961,31,0)</f>
        <v>PICHINCHA</v>
      </c>
      <c r="J1162" s="20" t="str">
        <f>VLOOKUP(A1162,'REPORTE'!$A$1:$AG$1961,32,0)</f>
        <v>QUITO</v>
      </c>
      <c r="K1162" s="20" t="str">
        <f>VLOOKUP(A1162,'REPORTE'!$A$1:$AG$1961,33,0)</f>
        <v>COTOCOLLAO</v>
      </c>
      <c r="L1162" s="20" t="str">
        <f>VLOOKUP(K1162,PROVINCIAS!$F$1:$G$1171,2,0)</f>
        <v>URBANA</v>
      </c>
      <c r="M1162" s="20">
        <v>1001338</v>
      </c>
      <c r="N1162" s="20" t="s">
        <v>15374</v>
      </c>
      <c r="O1162" s="20"/>
      <c r="P1162" s="20">
        <v>3</v>
      </c>
      <c r="Q1162" s="20" t="s">
        <v>11150</v>
      </c>
      <c r="R1162" s="20" t="s">
        <v>11150</v>
      </c>
      <c r="S1162" s="20" t="s">
        <v>11150</v>
      </c>
      <c r="T1162" s="20" t="s">
        <v>11150</v>
      </c>
      <c r="U1162" s="20" t="s">
        <v>11150</v>
      </c>
      <c r="V1162" s="20" t="s">
        <v>11150</v>
      </c>
      <c r="W1162" s="20">
        <v>3</v>
      </c>
    </row>
    <row r="1163" spans="1:23" x14ac:dyDescent="0.45">
      <c r="A1163" s="20">
        <v>1001262</v>
      </c>
      <c r="B1163" s="20" t="s">
        <v>9431</v>
      </c>
      <c r="C1163" s="20" t="s">
        <v>9829</v>
      </c>
      <c r="D1163" s="20">
        <v>401442496</v>
      </c>
      <c r="E1163" s="20" t="str">
        <f>VLOOKUP(A1163,'REPORTE'!$A$1:$AG$1961,5,0)</f>
        <v>ECUATORIANO(A) INDIGENA</v>
      </c>
      <c r="F1163" s="20" t="str">
        <f>VLOOKUP(A1163,'REPORTE'!$A$1:$AG$1961,18,0)</f>
        <v>M</v>
      </c>
      <c r="G1163" s="20" t="str">
        <f>VLOOKUP(A1163,'REPORTE'!$A$1:$AG$1961,6,0)</f>
        <v>NACIONAL</v>
      </c>
      <c r="H1163" s="20" t="str">
        <f>VLOOKUP(A1163,'REPORTE'!$A$1:$AG$1961,30,0)</f>
        <v>Universitaria</v>
      </c>
      <c r="I1163" s="20" t="str">
        <f>VLOOKUP(A1163,'REPORTE'!$A$1:$AG$1961,31,0)</f>
        <v>CARCHI</v>
      </c>
      <c r="J1163" s="20" t="str">
        <f>VLOOKUP(A1163,'REPORTE'!$A$1:$AG$1961,32,0)</f>
        <v>TULCAN</v>
      </c>
      <c r="K1163" s="20" t="str">
        <f>VLOOKUP(A1163,'REPORTE'!$A$1:$AG$1961,33,0)</f>
        <v>TULCAN</v>
      </c>
      <c r="L1163" s="20" t="str">
        <f>VLOOKUP(K1163,PROVINCIAS!$F$1:$G$1171,2,0)</f>
        <v>URBANA</v>
      </c>
      <c r="M1163" s="20">
        <v>1001339</v>
      </c>
      <c r="N1163" s="20" t="s">
        <v>15374</v>
      </c>
      <c r="O1163" s="20"/>
      <c r="P1163" s="20">
        <v>3.24</v>
      </c>
      <c r="Q1163" s="20" t="s">
        <v>11150</v>
      </c>
      <c r="R1163" s="20" t="s">
        <v>11150</v>
      </c>
      <c r="S1163" s="20" t="s">
        <v>11150</v>
      </c>
      <c r="T1163" s="20" t="s">
        <v>14677</v>
      </c>
      <c r="U1163" s="20" t="s">
        <v>11150</v>
      </c>
      <c r="V1163" s="20" t="s">
        <v>12078</v>
      </c>
      <c r="W1163" s="20">
        <v>274.24</v>
      </c>
    </row>
    <row r="1164" spans="1:23" x14ac:dyDescent="0.45">
      <c r="A1164" s="20">
        <v>1001263</v>
      </c>
      <c r="B1164" s="20" t="s">
        <v>9431</v>
      </c>
      <c r="C1164" s="20" t="s">
        <v>10237</v>
      </c>
      <c r="D1164" s="20">
        <v>1705550893</v>
      </c>
      <c r="E1164" s="20" t="str">
        <f>VLOOKUP(A1164,'REPORTE'!$A$1:$AG$1961,5,0)</f>
        <v>ECUATORIANO(A) INDIGENA</v>
      </c>
      <c r="F1164" s="20" t="str">
        <f>VLOOKUP(A1164,'REPORTE'!$A$1:$AG$1961,18,0)</f>
        <v>F</v>
      </c>
      <c r="G1164" s="20" t="str">
        <f>VLOOKUP(A1164,'REPORTE'!$A$1:$AG$1961,6,0)</f>
        <v>NACIONAL</v>
      </c>
      <c r="H1164" s="20" t="str">
        <f>VLOOKUP(A1164,'REPORTE'!$A$1:$AG$1961,30,0)</f>
        <v>Secundaria</v>
      </c>
      <c r="I1164" s="20" t="str">
        <f>VLOOKUP(A1164,'REPORTE'!$A$1:$AG$1961,31,0)</f>
        <v>BOLIVAR</v>
      </c>
      <c r="J1164" s="20" t="str">
        <f>VLOOKUP(A1164,'REPORTE'!$A$1:$AG$1961,32,0)</f>
        <v>SAN MIGUEL</v>
      </c>
      <c r="K1164" s="20" t="str">
        <f>VLOOKUP(A1164,'REPORTE'!$A$1:$AG$1961,33,0)</f>
        <v>BILOVAN</v>
      </c>
      <c r="L1164" s="20" t="str">
        <f>VLOOKUP(K1164,PROVINCIAS!$F$1:$G$1171,2,0)</f>
        <v>RURAL</v>
      </c>
      <c r="M1164" s="20">
        <v>1001340</v>
      </c>
      <c r="N1164" s="20" t="s">
        <v>15374</v>
      </c>
      <c r="O1164" s="20"/>
      <c r="P1164" s="20">
        <v>4.82</v>
      </c>
      <c r="Q1164" s="20" t="s">
        <v>11150</v>
      </c>
      <c r="R1164" s="20" t="s">
        <v>11150</v>
      </c>
      <c r="S1164" s="20" t="s">
        <v>11150</v>
      </c>
      <c r="T1164" s="20" t="s">
        <v>14678</v>
      </c>
      <c r="U1164" s="20" t="s">
        <v>11150</v>
      </c>
      <c r="V1164" s="20" t="s">
        <v>11150</v>
      </c>
      <c r="W1164" s="20">
        <v>150.82</v>
      </c>
    </row>
    <row r="1165" spans="1:23" x14ac:dyDescent="0.45">
      <c r="A1165" s="20">
        <v>1001264</v>
      </c>
      <c r="B1165" s="20" t="s">
        <v>9431</v>
      </c>
      <c r="C1165" s="20" t="s">
        <v>14287</v>
      </c>
      <c r="D1165" s="20" t="s">
        <v>14288</v>
      </c>
      <c r="E1165" s="20" t="str">
        <f>VLOOKUP(A1165,'REPORTE'!$A$1:$AG$1961,5,0)</f>
        <v>CHINO(A)</v>
      </c>
      <c r="F1165" s="20" t="str">
        <f>VLOOKUP(A1165,'REPORTE'!$A$1:$AG$1961,18,0)</f>
        <v>F</v>
      </c>
      <c r="G1165" s="20" t="str">
        <f>VLOOKUP(A1165,'REPORTE'!$A$1:$AG$1961,6,0)</f>
        <v>EXTRANJERO</v>
      </c>
      <c r="H1165" s="20" t="str">
        <f>VLOOKUP(A1165,'REPORTE'!$A$1:$AG$1961,30,0)</f>
        <v>Universitaria</v>
      </c>
      <c r="I1165" s="20" t="str">
        <f>VLOOKUP(A1165,'REPORTE'!$A$1:$AG$1961,31,0)</f>
        <v>PICHINCHA</v>
      </c>
      <c r="J1165" s="20" t="str">
        <f>VLOOKUP(A1165,'REPORTE'!$A$1:$AG$1961,32,0)</f>
        <v>QUITO</v>
      </c>
      <c r="K1165" s="20" t="str">
        <f>VLOOKUP(A1165,'REPORTE'!$A$1:$AG$1961,33,0)</f>
        <v>IÑAQUITO</v>
      </c>
      <c r="L1165" s="20" t="str">
        <f>VLOOKUP(K1165,PROVINCIAS!$F$1:$G$1171,2,0)</f>
        <v>URBANA</v>
      </c>
      <c r="M1165" s="20">
        <v>1001341</v>
      </c>
      <c r="N1165" s="20" t="s">
        <v>15374</v>
      </c>
      <c r="O1165" s="20"/>
      <c r="P1165" s="20">
        <v>854.28</v>
      </c>
      <c r="Q1165" s="20" t="s">
        <v>11150</v>
      </c>
      <c r="R1165" s="20" t="s">
        <v>11150</v>
      </c>
      <c r="S1165" s="20" t="s">
        <v>11150</v>
      </c>
      <c r="T1165" s="20" t="s">
        <v>11150</v>
      </c>
      <c r="U1165" s="20" t="s">
        <v>11150</v>
      </c>
      <c r="V1165" s="20" t="s">
        <v>12078</v>
      </c>
      <c r="W1165" s="20">
        <v>854.28</v>
      </c>
    </row>
    <row r="1166" spans="1:23" x14ac:dyDescent="0.45">
      <c r="A1166" s="20">
        <v>1001265</v>
      </c>
      <c r="B1166" s="20" t="s">
        <v>9431</v>
      </c>
      <c r="C1166" s="20" t="s">
        <v>10380</v>
      </c>
      <c r="D1166" s="20">
        <v>502072556</v>
      </c>
      <c r="E1166" s="20" t="str">
        <f>VLOOKUP(A1166,'REPORTE'!$A$1:$AG$1961,5,0)</f>
        <v>ECUATORIANO(A) INDIGENA</v>
      </c>
      <c r="F1166" s="20" t="str">
        <f>VLOOKUP(A1166,'REPORTE'!$A$1:$AG$1961,18,0)</f>
        <v>M</v>
      </c>
      <c r="G1166" s="20" t="str">
        <f>VLOOKUP(A1166,'REPORTE'!$A$1:$AG$1961,6,0)</f>
        <v>NACIONAL</v>
      </c>
      <c r="H1166" s="20" t="str">
        <f>VLOOKUP(A1166,'REPORTE'!$A$1:$AG$1961,30,0)</f>
        <v>Secundaria</v>
      </c>
      <c r="I1166" s="20" t="str">
        <f>VLOOKUP(A1166,'REPORTE'!$A$1:$AG$1961,31,0)</f>
        <v>COTOPAXI</v>
      </c>
      <c r="J1166" s="20" t="str">
        <f>VLOOKUP(A1166,'REPORTE'!$A$1:$AG$1961,32,0)</f>
        <v>PUJILI</v>
      </c>
      <c r="K1166" s="20" t="str">
        <f>VLOOKUP(A1166,'REPORTE'!$A$1:$AG$1961,33,0)</f>
        <v>GUANGAJE</v>
      </c>
      <c r="L1166" s="20" t="str">
        <f>VLOOKUP(K1166,PROVINCIAS!$F$1:$G$1171,2,0)</f>
        <v>RURAL</v>
      </c>
      <c r="M1166" s="20">
        <v>1001342</v>
      </c>
      <c r="N1166" s="20" t="s">
        <v>15374</v>
      </c>
      <c r="O1166" s="20"/>
      <c r="P1166" s="20">
        <v>7.05</v>
      </c>
      <c r="Q1166" s="20" t="s">
        <v>11150</v>
      </c>
      <c r="R1166" s="20" t="s">
        <v>11150</v>
      </c>
      <c r="S1166" s="20" t="s">
        <v>11150</v>
      </c>
      <c r="T1166" s="20" t="s">
        <v>11150</v>
      </c>
      <c r="U1166" s="20" t="s">
        <v>11150</v>
      </c>
      <c r="V1166" s="20" t="s">
        <v>11150</v>
      </c>
      <c r="W1166" s="20">
        <v>7.05</v>
      </c>
    </row>
    <row r="1167" spans="1:23" x14ac:dyDescent="0.45">
      <c r="A1167" s="20">
        <v>1001266</v>
      </c>
      <c r="B1167" s="20" t="s">
        <v>9431</v>
      </c>
      <c r="C1167" s="20" t="s">
        <v>10392</v>
      </c>
      <c r="D1167" s="20">
        <v>1725165227</v>
      </c>
      <c r="E1167" s="20" t="str">
        <f>VLOOKUP(A1167,'REPORTE'!$A$1:$AG$1961,5,0)</f>
        <v>ECUATORIANO(A)</v>
      </c>
      <c r="F1167" s="20" t="str">
        <f>VLOOKUP(A1167,'REPORTE'!$A$1:$AG$1961,18,0)</f>
        <v>F</v>
      </c>
      <c r="G1167" s="20" t="str">
        <f>VLOOKUP(A1167,'REPORTE'!$A$1:$AG$1961,6,0)</f>
        <v>NACIONAL</v>
      </c>
      <c r="H1167" s="20" t="str">
        <f>VLOOKUP(A1167,'REPORTE'!$A$1:$AG$1961,30,0)</f>
        <v>Primaria</v>
      </c>
      <c r="I1167" s="20" t="str">
        <f>VLOOKUP(A1167,'REPORTE'!$A$1:$AG$1961,31,0)</f>
        <v>PICHINCHA</v>
      </c>
      <c r="J1167" s="20" t="str">
        <f>VLOOKUP(A1167,'REPORTE'!$A$1:$AG$1961,32,0)</f>
        <v>QUITO</v>
      </c>
      <c r="K1167" s="20" t="str">
        <f>VLOOKUP(A1167,'REPORTE'!$A$1:$AG$1961,33,0)</f>
        <v>LLANO CHICO</v>
      </c>
      <c r="L1167" s="20" t="str">
        <f>VLOOKUP(K1167,PROVINCIAS!$F$1:$G$1171,2,0)</f>
        <v>RURAL</v>
      </c>
      <c r="M1167" s="20">
        <v>1001343</v>
      </c>
      <c r="N1167" s="20" t="s">
        <v>15374</v>
      </c>
      <c r="O1167" s="20"/>
      <c r="P1167" s="20">
        <v>83.6</v>
      </c>
      <c r="Q1167" s="20" t="s">
        <v>11150</v>
      </c>
      <c r="R1167" s="20" t="s">
        <v>11150</v>
      </c>
      <c r="S1167" s="20" t="s">
        <v>11150</v>
      </c>
      <c r="T1167" s="20" t="s">
        <v>11150</v>
      </c>
      <c r="U1167" s="20" t="s">
        <v>11150</v>
      </c>
      <c r="V1167" s="20" t="s">
        <v>11150</v>
      </c>
      <c r="W1167" s="20">
        <v>83.6</v>
      </c>
    </row>
    <row r="1168" spans="1:23" x14ac:dyDescent="0.45">
      <c r="A1168" s="20">
        <v>1001267</v>
      </c>
      <c r="B1168" s="20" t="s">
        <v>9431</v>
      </c>
      <c r="C1168" s="20" t="s">
        <v>14289</v>
      </c>
      <c r="D1168" s="20">
        <v>1713260170</v>
      </c>
      <c r="E1168" s="20" t="str">
        <f>VLOOKUP(A1168,'REPORTE'!$A$1:$AG$1961,5,0)</f>
        <v>ECUATORIANO(A)</v>
      </c>
      <c r="F1168" s="20" t="str">
        <f>VLOOKUP(A1168,'REPORTE'!$A$1:$AG$1961,18,0)</f>
        <v>M</v>
      </c>
      <c r="G1168" s="20" t="str">
        <f>VLOOKUP(A1168,'REPORTE'!$A$1:$AG$1961,6,0)</f>
        <v>NACIONAL</v>
      </c>
      <c r="H1168" s="20" t="str">
        <f>VLOOKUP(A1168,'REPORTE'!$A$1:$AG$1961,30,0)</f>
        <v>Secundaria</v>
      </c>
      <c r="I1168" s="20" t="str">
        <f>VLOOKUP(A1168,'REPORTE'!$A$1:$AG$1961,31,0)</f>
        <v>IMBABURA</v>
      </c>
      <c r="J1168" s="20" t="str">
        <f>VLOOKUP(A1168,'REPORTE'!$A$1:$AG$1961,32,0)</f>
        <v>OTAVALO</v>
      </c>
      <c r="K1168" s="20" t="str">
        <f>VLOOKUP(A1168,'REPORTE'!$A$1:$AG$1961,33,0)</f>
        <v>JORDAN</v>
      </c>
      <c r="L1168" s="20" t="str">
        <f>VLOOKUP(K1168,PROVINCIAS!$F$1:$G$1171,2,0)</f>
        <v>URBANA</v>
      </c>
      <c r="M1168" s="20">
        <v>1001344</v>
      </c>
      <c r="N1168" s="20" t="s">
        <v>15374</v>
      </c>
      <c r="O1168" s="20"/>
      <c r="P1168" s="20">
        <v>3</v>
      </c>
      <c r="Q1168" s="20" t="s">
        <v>11150</v>
      </c>
      <c r="R1168" s="20" t="s">
        <v>11150</v>
      </c>
      <c r="S1168" s="20" t="s">
        <v>11150</v>
      </c>
      <c r="T1168" s="20" t="s">
        <v>11150</v>
      </c>
      <c r="U1168" s="20" t="s">
        <v>11150</v>
      </c>
      <c r="V1168" s="20" t="s">
        <v>11150</v>
      </c>
      <c r="W1168" s="20">
        <v>3</v>
      </c>
    </row>
    <row r="1169" spans="1:23" x14ac:dyDescent="0.45">
      <c r="A1169" s="20">
        <v>1001268</v>
      </c>
      <c r="B1169" s="20" t="s">
        <v>9431</v>
      </c>
      <c r="C1169" s="20" t="s">
        <v>9810</v>
      </c>
      <c r="D1169" s="20">
        <v>1753562568</v>
      </c>
      <c r="E1169" s="20" t="str">
        <f>VLOOKUP(A1169,'REPORTE'!$A$1:$AG$1961,5,0)</f>
        <v>ECUATORIANO(A)</v>
      </c>
      <c r="F1169" s="20" t="str">
        <f>VLOOKUP(A1169,'REPORTE'!$A$1:$AG$1961,18,0)</f>
        <v>M</v>
      </c>
      <c r="G1169" s="20" t="str">
        <f>VLOOKUP(A1169,'REPORTE'!$A$1:$AG$1961,6,0)</f>
        <v>NACIONAL</v>
      </c>
      <c r="H1169" s="20" t="str">
        <f>VLOOKUP(A1169,'REPORTE'!$A$1:$AG$1961,30,0)</f>
        <v>Secundaria</v>
      </c>
      <c r="I1169" s="20" t="str">
        <f>VLOOKUP(A1169,'REPORTE'!$A$1:$AG$1961,31,0)</f>
        <v>PICHINCHA</v>
      </c>
      <c r="J1169" s="20" t="str">
        <f>VLOOKUP(A1169,'REPORTE'!$A$1:$AG$1961,32,0)</f>
        <v>QUITO</v>
      </c>
      <c r="K1169" s="20" t="str">
        <f>VLOOKUP(A1169,'REPORTE'!$A$1:$AG$1961,33,0)</f>
        <v>COCHAPAMBA</v>
      </c>
      <c r="L1169" s="20" t="str">
        <f>VLOOKUP(K1169,PROVINCIAS!$F$1:$G$1171,2,0)</f>
        <v>RURAL</v>
      </c>
      <c r="M1169" s="20">
        <v>1001345</v>
      </c>
      <c r="N1169" s="20" t="s">
        <v>15374</v>
      </c>
      <c r="O1169" s="20"/>
      <c r="P1169" s="20">
        <v>0.24</v>
      </c>
      <c r="Q1169" s="20" t="s">
        <v>11150</v>
      </c>
      <c r="R1169" s="20" t="s">
        <v>11150</v>
      </c>
      <c r="S1169" s="20" t="s">
        <v>11150</v>
      </c>
      <c r="T1169" s="20" t="s">
        <v>11150</v>
      </c>
      <c r="U1169" s="20" t="s">
        <v>11150</v>
      </c>
      <c r="V1169" s="20" t="s">
        <v>11150</v>
      </c>
      <c r="W1169" s="20">
        <v>0.24</v>
      </c>
    </row>
    <row r="1170" spans="1:23" x14ac:dyDescent="0.45">
      <c r="A1170" s="20">
        <v>1001269</v>
      </c>
      <c r="B1170" s="20" t="s">
        <v>9431</v>
      </c>
      <c r="C1170" s="20" t="s">
        <v>10272</v>
      </c>
      <c r="D1170" s="20">
        <v>1719364786</v>
      </c>
      <c r="E1170" s="20" t="str">
        <f>VLOOKUP(A1170,'REPORTE'!$A$1:$AG$1961,5,0)</f>
        <v>ECUATORIANO(A)</v>
      </c>
      <c r="F1170" s="20" t="str">
        <f>VLOOKUP(A1170,'REPORTE'!$A$1:$AG$1961,18,0)</f>
        <v>M</v>
      </c>
      <c r="G1170" s="20" t="str">
        <f>VLOOKUP(A1170,'REPORTE'!$A$1:$AG$1961,6,0)</f>
        <v>NACIONAL</v>
      </c>
      <c r="H1170" s="20" t="str">
        <f>VLOOKUP(A1170,'REPORTE'!$A$1:$AG$1961,30,0)</f>
        <v>Secundaria</v>
      </c>
      <c r="I1170" s="20" t="str">
        <f>VLOOKUP(A1170,'REPORTE'!$A$1:$AG$1961,31,0)</f>
        <v>PICHINCHA</v>
      </c>
      <c r="J1170" s="20" t="str">
        <f>VLOOKUP(A1170,'REPORTE'!$A$1:$AG$1961,32,0)</f>
        <v>QUITO</v>
      </c>
      <c r="K1170" s="20" t="str">
        <f>VLOOKUP(A1170,'REPORTE'!$A$1:$AG$1961,33,0)</f>
        <v>COTOCOLLAO</v>
      </c>
      <c r="L1170" s="20" t="str">
        <f>VLOOKUP(K1170,PROVINCIAS!$F$1:$G$1171,2,0)</f>
        <v>URBANA</v>
      </c>
      <c r="M1170" s="20">
        <v>1001346</v>
      </c>
      <c r="N1170" s="20" t="s">
        <v>15374</v>
      </c>
      <c r="O1170" s="20"/>
      <c r="P1170" s="20">
        <v>785.16</v>
      </c>
      <c r="Q1170" s="20" t="s">
        <v>11150</v>
      </c>
      <c r="R1170" s="20" t="s">
        <v>11150</v>
      </c>
      <c r="S1170" s="20" t="s">
        <v>11150</v>
      </c>
      <c r="T1170" s="20" t="s">
        <v>11150</v>
      </c>
      <c r="U1170" s="20" t="s">
        <v>11150</v>
      </c>
      <c r="V1170" s="20" t="s">
        <v>12078</v>
      </c>
      <c r="W1170" s="20">
        <v>785.16</v>
      </c>
    </row>
    <row r="1171" spans="1:23" x14ac:dyDescent="0.45">
      <c r="A1171" s="20">
        <v>1001271</v>
      </c>
      <c r="B1171" s="20" t="s">
        <v>9431</v>
      </c>
      <c r="C1171" s="20" t="s">
        <v>9849</v>
      </c>
      <c r="D1171" s="20">
        <v>1723667075</v>
      </c>
      <c r="E1171" s="20" t="str">
        <f>VLOOKUP(A1171,'REPORTE'!$A$1:$AG$1961,5,0)</f>
        <v>ECUATORIANO(A)</v>
      </c>
      <c r="F1171" s="20" t="str">
        <f>VLOOKUP(A1171,'REPORTE'!$A$1:$AG$1961,18,0)</f>
        <v>M</v>
      </c>
      <c r="G1171" s="20" t="str">
        <f>VLOOKUP(A1171,'REPORTE'!$A$1:$AG$1961,6,0)</f>
        <v>NACIONAL</v>
      </c>
      <c r="H1171" s="20" t="str">
        <f>VLOOKUP(A1171,'REPORTE'!$A$1:$AG$1961,30,0)</f>
        <v>Formación Técnica (Intermedia)</v>
      </c>
      <c r="I1171" s="20" t="str">
        <f>VLOOKUP(A1171,'REPORTE'!$A$1:$AG$1961,31,0)</f>
        <v>PICHINCHA</v>
      </c>
      <c r="J1171" s="20" t="str">
        <f>VLOOKUP(A1171,'REPORTE'!$A$1:$AG$1961,32,0)</f>
        <v>QUITO</v>
      </c>
      <c r="K1171" s="20" t="str">
        <f>VLOOKUP(A1171,'REPORTE'!$A$1:$AG$1961,33,0)</f>
        <v>COTOCOLLAO</v>
      </c>
      <c r="L1171" s="20" t="str">
        <f>VLOOKUP(K1171,PROVINCIAS!$F$1:$G$1171,2,0)</f>
        <v>URBANA</v>
      </c>
      <c r="M1171" s="20">
        <v>1001348</v>
      </c>
      <c r="N1171" s="20" t="s">
        <v>15374</v>
      </c>
      <c r="O1171" s="20"/>
      <c r="P1171" s="20">
        <v>9.57</v>
      </c>
      <c r="Q1171" s="20" t="s">
        <v>11150</v>
      </c>
      <c r="R1171" s="20" t="s">
        <v>11150</v>
      </c>
      <c r="S1171" s="20" t="s">
        <v>11150</v>
      </c>
      <c r="T1171" s="20" t="s">
        <v>13703</v>
      </c>
      <c r="U1171" s="20" t="s">
        <v>11150</v>
      </c>
      <c r="V1171" s="20" t="s">
        <v>12078</v>
      </c>
      <c r="W1171" s="20">
        <v>209.57</v>
      </c>
    </row>
    <row r="1172" spans="1:23" x14ac:dyDescent="0.45">
      <c r="A1172" s="20">
        <v>1001272</v>
      </c>
      <c r="B1172" s="20" t="s">
        <v>9431</v>
      </c>
      <c r="C1172" s="20" t="s">
        <v>14291</v>
      </c>
      <c r="D1172" s="20">
        <v>603008632</v>
      </c>
      <c r="E1172" s="20" t="str">
        <f>VLOOKUP(A1172,'REPORTE'!$A$1:$AG$1961,5,0)</f>
        <v>ECUATORIANO(A)</v>
      </c>
      <c r="F1172" s="20" t="str">
        <f>VLOOKUP(A1172,'REPORTE'!$A$1:$AG$1961,18,0)</f>
        <v>F</v>
      </c>
      <c r="G1172" s="20" t="str">
        <f>VLOOKUP(A1172,'REPORTE'!$A$1:$AG$1961,6,0)</f>
        <v>NACIONAL</v>
      </c>
      <c r="H1172" s="20" t="str">
        <f>VLOOKUP(A1172,'REPORTE'!$A$1:$AG$1961,30,0)</f>
        <v>Secundaria</v>
      </c>
      <c r="I1172" s="20" t="str">
        <f>VLOOKUP(A1172,'REPORTE'!$A$1:$AG$1961,31,0)</f>
        <v>CHIMBORAZO</v>
      </c>
      <c r="J1172" s="20" t="str">
        <f>VLOOKUP(A1172,'REPORTE'!$A$1:$AG$1961,32,0)</f>
        <v>PENIPE</v>
      </c>
      <c r="K1172" s="20" t="str">
        <f>VLOOKUP(A1172,'REPORTE'!$A$1:$AG$1961,33,0)</f>
        <v>SAN ANTONIO DE BAYUSHIG</v>
      </c>
      <c r="L1172" s="20" t="str">
        <f>VLOOKUP(K1172,PROVINCIAS!$F$1:$G$1171,2,0)</f>
        <v>RURAL</v>
      </c>
      <c r="M1172" s="20">
        <v>1001349</v>
      </c>
      <c r="N1172" s="20" t="s">
        <v>15374</v>
      </c>
      <c r="O1172" s="20"/>
      <c r="P1172" s="20">
        <v>3</v>
      </c>
      <c r="Q1172" s="20" t="s">
        <v>11150</v>
      </c>
      <c r="R1172" s="20" t="s">
        <v>11150</v>
      </c>
      <c r="S1172" s="20" t="s">
        <v>11150</v>
      </c>
      <c r="T1172" s="20" t="s">
        <v>11150</v>
      </c>
      <c r="U1172" s="20" t="s">
        <v>11150</v>
      </c>
      <c r="V1172" s="20" t="s">
        <v>11150</v>
      </c>
      <c r="W1172" s="20">
        <v>3</v>
      </c>
    </row>
    <row r="1173" spans="1:23" x14ac:dyDescent="0.45">
      <c r="A1173" s="20">
        <v>1001273</v>
      </c>
      <c r="B1173" s="20" t="s">
        <v>9431</v>
      </c>
      <c r="C1173" s="20" t="s">
        <v>14292</v>
      </c>
      <c r="D1173" s="20">
        <v>202644498</v>
      </c>
      <c r="E1173" s="20" t="str">
        <f>VLOOKUP(A1173,'REPORTE'!$A$1:$AG$1961,5,0)</f>
        <v>ECUATORIANO(A) INDIGENA</v>
      </c>
      <c r="F1173" s="20" t="str">
        <f>VLOOKUP(A1173,'REPORTE'!$A$1:$AG$1961,18,0)</f>
        <v>F</v>
      </c>
      <c r="G1173" s="20" t="str">
        <f>VLOOKUP(A1173,'REPORTE'!$A$1:$AG$1961,6,0)</f>
        <v>NACIONAL</v>
      </c>
      <c r="H1173" s="20" t="str">
        <f>VLOOKUP(A1173,'REPORTE'!$A$1:$AG$1961,30,0)</f>
        <v>Ninguna</v>
      </c>
      <c r="I1173" s="20" t="str">
        <f>VLOOKUP(A1173,'REPORTE'!$A$1:$AG$1961,31,0)</f>
        <v>BOLIVAR</v>
      </c>
      <c r="J1173" s="20" t="str">
        <f>VLOOKUP(A1173,'REPORTE'!$A$1:$AG$1961,32,0)</f>
        <v>GUARANDA</v>
      </c>
      <c r="K1173" s="20" t="str">
        <f>VLOOKUP(A1173,'REPORTE'!$A$1:$AG$1961,33,0)</f>
        <v>ANGEL POLIBIO CHAVES</v>
      </c>
      <c r="L1173" s="20" t="str">
        <f>VLOOKUP(K1173,PROVINCIAS!$F$1:$G$1171,2,0)</f>
        <v>URBANA</v>
      </c>
      <c r="M1173" s="20">
        <v>1001350</v>
      </c>
      <c r="N1173" s="20" t="s">
        <v>15374</v>
      </c>
      <c r="O1173" s="20"/>
      <c r="P1173" s="20">
        <v>0.32</v>
      </c>
      <c r="Q1173" s="20" t="s">
        <v>11150</v>
      </c>
      <c r="R1173" s="20" t="s">
        <v>11150</v>
      </c>
      <c r="S1173" s="20" t="s">
        <v>11150</v>
      </c>
      <c r="T1173" s="20" t="s">
        <v>11150</v>
      </c>
      <c r="U1173" s="20" t="s">
        <v>11150</v>
      </c>
      <c r="V1173" s="20" t="s">
        <v>11150</v>
      </c>
      <c r="W1173" s="20">
        <v>0.32</v>
      </c>
    </row>
    <row r="1174" spans="1:23" x14ac:dyDescent="0.45">
      <c r="A1174" s="20">
        <v>1001274</v>
      </c>
      <c r="B1174" s="20" t="s">
        <v>9431</v>
      </c>
      <c r="C1174" s="20" t="s">
        <v>9833</v>
      </c>
      <c r="D1174" s="20">
        <v>1725959389</v>
      </c>
      <c r="E1174" s="20" t="str">
        <f>VLOOKUP(A1174,'REPORTE'!$A$1:$AG$1961,5,0)</f>
        <v>ECUATORIANO(A)</v>
      </c>
      <c r="F1174" s="20" t="str">
        <f>VLOOKUP(A1174,'REPORTE'!$A$1:$AG$1961,18,0)</f>
        <v>M</v>
      </c>
      <c r="G1174" s="20" t="str">
        <f>VLOOKUP(A1174,'REPORTE'!$A$1:$AG$1961,6,0)</f>
        <v>NACIONAL</v>
      </c>
      <c r="H1174" s="20" t="str">
        <f>VLOOKUP(A1174,'REPORTE'!$A$1:$AG$1961,30,0)</f>
        <v>Primaria</v>
      </c>
      <c r="I1174" s="20" t="str">
        <f>VLOOKUP(A1174,'REPORTE'!$A$1:$AG$1961,31,0)</f>
        <v>PICHINCHA</v>
      </c>
      <c r="J1174" s="20" t="str">
        <f>VLOOKUP(A1174,'REPORTE'!$A$1:$AG$1961,32,0)</f>
        <v>QUITO</v>
      </c>
      <c r="K1174" s="20" t="str">
        <f>VLOOKUP(A1174,'REPORTE'!$A$1:$AG$1961,33,0)</f>
        <v>COTOCOLLAO</v>
      </c>
      <c r="L1174" s="20" t="str">
        <f>VLOOKUP(K1174,PROVINCIAS!$F$1:$G$1171,2,0)</f>
        <v>URBANA</v>
      </c>
      <c r="M1174" s="20">
        <v>1001351</v>
      </c>
      <c r="N1174" s="20" t="s">
        <v>15374</v>
      </c>
      <c r="O1174" s="20"/>
      <c r="P1174" s="20">
        <v>0.03</v>
      </c>
      <c r="Q1174" s="20" t="s">
        <v>11150</v>
      </c>
      <c r="R1174" s="20" t="s">
        <v>11150</v>
      </c>
      <c r="S1174" s="20" t="s">
        <v>11150</v>
      </c>
      <c r="T1174" s="20" t="s">
        <v>12025</v>
      </c>
      <c r="U1174" s="20" t="s">
        <v>11150</v>
      </c>
      <c r="V1174" s="20" t="s">
        <v>11150</v>
      </c>
      <c r="W1174" s="20">
        <v>100.03</v>
      </c>
    </row>
    <row r="1175" spans="1:23" x14ac:dyDescent="0.45">
      <c r="A1175" s="20">
        <v>1001275</v>
      </c>
      <c r="B1175" s="20" t="s">
        <v>9431</v>
      </c>
      <c r="C1175" s="20" t="s">
        <v>9915</v>
      </c>
      <c r="D1175" s="20">
        <v>1706821897</v>
      </c>
      <c r="E1175" s="20" t="str">
        <f>VLOOKUP(A1175,'REPORTE'!$A$1:$AG$1961,5,0)</f>
        <v>ECUATORIANO(A)</v>
      </c>
      <c r="F1175" s="20" t="str">
        <f>VLOOKUP(A1175,'REPORTE'!$A$1:$AG$1961,18,0)</f>
        <v>F</v>
      </c>
      <c r="G1175" s="20" t="str">
        <f>VLOOKUP(A1175,'REPORTE'!$A$1:$AG$1961,6,0)</f>
        <v>NACIONAL</v>
      </c>
      <c r="H1175" s="20" t="str">
        <f>VLOOKUP(A1175,'REPORTE'!$A$1:$AG$1961,30,0)</f>
        <v>Secundaria</v>
      </c>
      <c r="I1175" s="20" t="str">
        <f>VLOOKUP(A1175,'REPORTE'!$A$1:$AG$1961,31,0)</f>
        <v>PICHINCHA</v>
      </c>
      <c r="J1175" s="20" t="str">
        <f>VLOOKUP(A1175,'REPORTE'!$A$1:$AG$1961,32,0)</f>
        <v>QUITO</v>
      </c>
      <c r="K1175" s="20" t="str">
        <f>VLOOKUP(A1175,'REPORTE'!$A$1:$AG$1961,33,0)</f>
        <v>IÑAQUITO</v>
      </c>
      <c r="L1175" s="20" t="str">
        <f>VLOOKUP(K1175,PROVINCIAS!$F$1:$G$1171,2,0)</f>
        <v>URBANA</v>
      </c>
      <c r="M1175" s="20">
        <v>1001352</v>
      </c>
      <c r="N1175" s="20" t="s">
        <v>15374</v>
      </c>
      <c r="O1175" s="20"/>
      <c r="P1175" s="20">
        <v>8.18</v>
      </c>
      <c r="Q1175" s="20" t="s">
        <v>11150</v>
      </c>
      <c r="R1175" s="20" t="s">
        <v>11150</v>
      </c>
      <c r="S1175" s="20" t="s">
        <v>11150</v>
      </c>
      <c r="T1175" s="20" t="s">
        <v>13695</v>
      </c>
      <c r="U1175" s="20" t="s">
        <v>11150</v>
      </c>
      <c r="V1175" s="20" t="s">
        <v>11150</v>
      </c>
      <c r="W1175" s="20">
        <v>63.18</v>
      </c>
    </row>
    <row r="1176" spans="1:23" x14ac:dyDescent="0.45">
      <c r="A1176" s="20">
        <v>1001276</v>
      </c>
      <c r="B1176" s="20" t="s">
        <v>9431</v>
      </c>
      <c r="C1176" s="20" t="s">
        <v>9819</v>
      </c>
      <c r="D1176" s="20">
        <v>1711578037</v>
      </c>
      <c r="E1176" s="20" t="str">
        <f>VLOOKUP(A1176,'REPORTE'!$A$1:$AG$1961,5,0)</f>
        <v>ECUATORIANO(A)</v>
      </c>
      <c r="F1176" s="20" t="str">
        <f>VLOOKUP(A1176,'REPORTE'!$A$1:$AG$1961,18,0)</f>
        <v>F</v>
      </c>
      <c r="G1176" s="20" t="str">
        <f>VLOOKUP(A1176,'REPORTE'!$A$1:$AG$1961,6,0)</f>
        <v>NACIONAL</v>
      </c>
      <c r="H1176" s="20" t="str">
        <f>VLOOKUP(A1176,'REPORTE'!$A$1:$AG$1961,30,0)</f>
        <v>Secundaria</v>
      </c>
      <c r="I1176" s="20" t="str">
        <f>VLOOKUP(A1176,'REPORTE'!$A$1:$AG$1961,31,0)</f>
        <v>PICHINCHA</v>
      </c>
      <c r="J1176" s="20" t="str">
        <f>VLOOKUP(A1176,'REPORTE'!$A$1:$AG$1961,32,0)</f>
        <v>QUITO</v>
      </c>
      <c r="K1176" s="20" t="str">
        <f>VLOOKUP(A1176,'REPORTE'!$A$1:$AG$1961,33,0)</f>
        <v>COTOCOLLAO</v>
      </c>
      <c r="L1176" s="20" t="str">
        <f>VLOOKUP(K1176,PROVINCIAS!$F$1:$G$1171,2,0)</f>
        <v>URBANA</v>
      </c>
      <c r="M1176" s="20">
        <v>1001353</v>
      </c>
      <c r="N1176" s="20" t="s">
        <v>15374</v>
      </c>
      <c r="O1176" s="20"/>
      <c r="P1176" s="20">
        <v>0</v>
      </c>
      <c r="Q1176" s="20" t="s">
        <v>11150</v>
      </c>
      <c r="R1176" s="20" t="s">
        <v>11150</v>
      </c>
      <c r="S1176" s="20" t="s">
        <v>11150</v>
      </c>
      <c r="T1176" s="20" t="s">
        <v>11150</v>
      </c>
      <c r="U1176" s="20" t="s">
        <v>11150</v>
      </c>
      <c r="V1176" s="20" t="s">
        <v>11150</v>
      </c>
      <c r="W1176" s="20">
        <v>0</v>
      </c>
    </row>
    <row r="1177" spans="1:23" x14ac:dyDescent="0.45">
      <c r="A1177" s="20">
        <v>1001279</v>
      </c>
      <c r="B1177" s="20" t="s">
        <v>9431</v>
      </c>
      <c r="C1177" s="20" t="s">
        <v>9813</v>
      </c>
      <c r="D1177" s="20">
        <v>1720293610</v>
      </c>
      <c r="E1177" s="20" t="str">
        <f>VLOOKUP(A1177,'REPORTE'!$A$1:$AG$1961,5,0)</f>
        <v>ECUATORIANO(A)</v>
      </c>
      <c r="F1177" s="20" t="str">
        <f>VLOOKUP(A1177,'REPORTE'!$A$1:$AG$1961,18,0)</f>
        <v>M</v>
      </c>
      <c r="G1177" s="20" t="str">
        <f>VLOOKUP(A1177,'REPORTE'!$A$1:$AG$1961,6,0)</f>
        <v>NACIONAL</v>
      </c>
      <c r="H1177" s="20" t="str">
        <f>VLOOKUP(A1177,'REPORTE'!$A$1:$AG$1961,30,0)</f>
        <v>Secundaria</v>
      </c>
      <c r="I1177" s="20" t="str">
        <f>VLOOKUP(A1177,'REPORTE'!$A$1:$AG$1961,31,0)</f>
        <v>PICHINCHA</v>
      </c>
      <c r="J1177" s="20" t="str">
        <f>VLOOKUP(A1177,'REPORTE'!$A$1:$AG$1961,32,0)</f>
        <v>QUITO</v>
      </c>
      <c r="K1177" s="20" t="str">
        <f>VLOOKUP(A1177,'REPORTE'!$A$1:$AG$1961,33,0)</f>
        <v>CENTRO HISTORICO</v>
      </c>
      <c r="L1177" s="20" t="str">
        <f>VLOOKUP(K1177,PROVINCIAS!$F$1:$G$1171,2,0)</f>
        <v>URBANA</v>
      </c>
      <c r="M1177" s="20">
        <v>1001354</v>
      </c>
      <c r="N1177" s="20" t="s">
        <v>15374</v>
      </c>
      <c r="O1177" s="20"/>
      <c r="P1177" s="20">
        <v>0</v>
      </c>
      <c r="Q1177" s="20" t="s">
        <v>11150</v>
      </c>
      <c r="R1177" s="20" t="s">
        <v>11150</v>
      </c>
      <c r="S1177" s="20" t="s">
        <v>11150</v>
      </c>
      <c r="T1177" s="20" t="s">
        <v>11150</v>
      </c>
      <c r="U1177" s="20" t="s">
        <v>11150</v>
      </c>
      <c r="V1177" s="20" t="s">
        <v>11150</v>
      </c>
      <c r="W1177" s="20">
        <v>0</v>
      </c>
    </row>
    <row r="1178" spans="1:23" x14ac:dyDescent="0.45">
      <c r="A1178" s="20">
        <v>1001278</v>
      </c>
      <c r="B1178" s="20" t="s">
        <v>9431</v>
      </c>
      <c r="C1178" s="20" t="s">
        <v>14294</v>
      </c>
      <c r="D1178" s="20">
        <v>1723012942</v>
      </c>
      <c r="E1178" s="20" t="str">
        <f>VLOOKUP(A1178,'REPORTE'!$A$1:$AG$1961,5,0)</f>
        <v>ECUATORIANO(A) INDIGENA</v>
      </c>
      <c r="F1178" s="20" t="str">
        <f>VLOOKUP(A1178,'REPORTE'!$A$1:$AG$1961,18,0)</f>
        <v>M</v>
      </c>
      <c r="G1178" s="20" t="str">
        <f>VLOOKUP(A1178,'REPORTE'!$A$1:$AG$1961,6,0)</f>
        <v>NACIONAL</v>
      </c>
      <c r="H1178" s="20" t="str">
        <f>VLOOKUP(A1178,'REPORTE'!$A$1:$AG$1961,30,0)</f>
        <v>Universitaria</v>
      </c>
      <c r="I1178" s="20" t="str">
        <f>VLOOKUP(A1178,'REPORTE'!$A$1:$AG$1961,31,0)</f>
        <v>PICHINCHA</v>
      </c>
      <c r="J1178" s="20" t="str">
        <f>VLOOKUP(A1178,'REPORTE'!$A$1:$AG$1961,32,0)</f>
        <v>QUITO</v>
      </c>
      <c r="K1178" s="20" t="str">
        <f>VLOOKUP(A1178,'REPORTE'!$A$1:$AG$1961,33,0)</f>
        <v>LLANO CHICO</v>
      </c>
      <c r="L1178" s="20" t="str">
        <f>VLOOKUP(K1178,PROVINCIAS!$F$1:$G$1171,2,0)</f>
        <v>RURAL</v>
      </c>
      <c r="M1178" s="20">
        <v>1001355</v>
      </c>
      <c r="N1178" s="20" t="s">
        <v>15374</v>
      </c>
      <c r="O1178" s="20"/>
      <c r="P1178" s="20">
        <v>725.61</v>
      </c>
      <c r="Q1178" s="20" t="s">
        <v>11150</v>
      </c>
      <c r="R1178" s="20" t="s">
        <v>11150</v>
      </c>
      <c r="S1178" s="20" t="s">
        <v>11150</v>
      </c>
      <c r="T1178" s="20" t="s">
        <v>11150</v>
      </c>
      <c r="U1178" s="20" t="s">
        <v>11150</v>
      </c>
      <c r="V1178" s="20" t="s">
        <v>12078</v>
      </c>
      <c r="W1178" s="20">
        <v>725.61</v>
      </c>
    </row>
    <row r="1179" spans="1:23" x14ac:dyDescent="0.45">
      <c r="A1179" s="20">
        <v>1001277</v>
      </c>
      <c r="B1179" s="20" t="s">
        <v>9431</v>
      </c>
      <c r="C1179" s="20" t="s">
        <v>14293</v>
      </c>
      <c r="D1179" s="20">
        <v>1752906568</v>
      </c>
      <c r="E1179" s="20" t="str">
        <f>VLOOKUP(A1179,'REPORTE'!$A$1:$AG$1961,5,0)</f>
        <v>ECUATORIANO(A)</v>
      </c>
      <c r="F1179" s="20" t="str">
        <f>VLOOKUP(A1179,'REPORTE'!$A$1:$AG$1961,18,0)</f>
        <v>M</v>
      </c>
      <c r="G1179" s="20" t="str">
        <f>VLOOKUP(A1179,'REPORTE'!$A$1:$AG$1961,6,0)</f>
        <v>NACIONAL</v>
      </c>
      <c r="H1179" s="20" t="str">
        <f>VLOOKUP(A1179,'REPORTE'!$A$1:$AG$1961,30,0)</f>
        <v>Secundaria</v>
      </c>
      <c r="I1179" s="20" t="str">
        <f>VLOOKUP(A1179,'REPORTE'!$A$1:$AG$1961,31,0)</f>
        <v>PICHINCHA</v>
      </c>
      <c r="J1179" s="20" t="str">
        <f>VLOOKUP(A1179,'REPORTE'!$A$1:$AG$1961,32,0)</f>
        <v>QUITO</v>
      </c>
      <c r="K1179" s="20" t="str">
        <f>VLOOKUP(A1179,'REPORTE'!$A$1:$AG$1961,33,0)</f>
        <v>COTOCOLLAO</v>
      </c>
      <c r="L1179" s="20" t="str">
        <f>VLOOKUP(K1179,PROVINCIAS!$F$1:$G$1171,2,0)</f>
        <v>URBANA</v>
      </c>
      <c r="M1179" s="20">
        <v>1001356</v>
      </c>
      <c r="N1179" s="20" t="s">
        <v>15374</v>
      </c>
      <c r="O1179" s="20"/>
      <c r="P1179" s="20">
        <v>67.06</v>
      </c>
      <c r="Q1179" s="20" t="s">
        <v>11150</v>
      </c>
      <c r="R1179" s="20" t="s">
        <v>11150</v>
      </c>
      <c r="S1179" s="20" t="s">
        <v>11150</v>
      </c>
      <c r="T1179" s="20" t="s">
        <v>11150</v>
      </c>
      <c r="U1179" s="20" t="s">
        <v>11150</v>
      </c>
      <c r="V1179" s="20" t="s">
        <v>11150</v>
      </c>
      <c r="W1179" s="20">
        <v>67.06</v>
      </c>
    </row>
    <row r="1180" spans="1:23" x14ac:dyDescent="0.45">
      <c r="A1180" s="20">
        <v>1001280</v>
      </c>
      <c r="B1180" s="20" t="s">
        <v>9431</v>
      </c>
      <c r="C1180" s="20" t="s">
        <v>14295</v>
      </c>
      <c r="D1180" s="20">
        <v>1718584871</v>
      </c>
      <c r="E1180" s="20" t="str">
        <f>VLOOKUP(A1180,'REPORTE'!$A$1:$AG$1961,5,0)</f>
        <v>ECUATORIANO(A)</v>
      </c>
      <c r="F1180" s="20" t="str">
        <f>VLOOKUP(A1180,'REPORTE'!$A$1:$AG$1961,18,0)</f>
        <v>F</v>
      </c>
      <c r="G1180" s="20" t="str">
        <f>VLOOKUP(A1180,'REPORTE'!$A$1:$AG$1961,6,0)</f>
        <v>NACIONAL</v>
      </c>
      <c r="H1180" s="20" t="str">
        <f>VLOOKUP(A1180,'REPORTE'!$A$1:$AG$1961,30,0)</f>
        <v>Secundaria</v>
      </c>
      <c r="I1180" s="20" t="str">
        <f>VLOOKUP(A1180,'REPORTE'!$A$1:$AG$1961,31,0)</f>
        <v>PICHINCHA</v>
      </c>
      <c r="J1180" s="20" t="str">
        <f>VLOOKUP(A1180,'REPORTE'!$A$1:$AG$1961,32,0)</f>
        <v>QUITO</v>
      </c>
      <c r="K1180" s="20" t="str">
        <f>VLOOKUP(A1180,'REPORTE'!$A$1:$AG$1961,33,0)</f>
        <v>CENTRO HISTORICO</v>
      </c>
      <c r="L1180" s="20" t="str">
        <f>VLOOKUP(K1180,PROVINCIAS!$F$1:$G$1171,2,0)</f>
        <v>URBANA</v>
      </c>
      <c r="M1180" s="20">
        <v>1001357</v>
      </c>
      <c r="N1180" s="20" t="s">
        <v>15374</v>
      </c>
      <c r="O1180" s="20"/>
      <c r="P1180" s="20">
        <v>8.0299999999999994</v>
      </c>
      <c r="Q1180" s="20" t="s">
        <v>11150</v>
      </c>
      <c r="R1180" s="20" t="s">
        <v>11150</v>
      </c>
      <c r="S1180" s="20" t="s">
        <v>11150</v>
      </c>
      <c r="T1180" s="20" t="s">
        <v>11150</v>
      </c>
      <c r="U1180" s="20" t="s">
        <v>11150</v>
      </c>
      <c r="V1180" s="20" t="s">
        <v>11150</v>
      </c>
      <c r="W1180" s="20">
        <v>8.0299999999999994</v>
      </c>
    </row>
    <row r="1181" spans="1:23" x14ac:dyDescent="0.45">
      <c r="A1181" s="20">
        <v>1001281</v>
      </c>
      <c r="B1181" s="20" t="s">
        <v>9431</v>
      </c>
      <c r="C1181" s="20" t="s">
        <v>14296</v>
      </c>
      <c r="D1181" s="20">
        <v>1312718289</v>
      </c>
      <c r="E1181" s="20" t="str">
        <f>VLOOKUP(A1181,'REPORTE'!$A$1:$AG$1961,5,0)</f>
        <v>ECUATORIANO(A)</v>
      </c>
      <c r="F1181" s="20" t="str">
        <f>VLOOKUP(A1181,'REPORTE'!$A$1:$AG$1961,18,0)</f>
        <v>F</v>
      </c>
      <c r="G1181" s="20" t="str">
        <f>VLOOKUP(A1181,'REPORTE'!$A$1:$AG$1961,6,0)</f>
        <v>NACIONAL</v>
      </c>
      <c r="H1181" s="20" t="str">
        <f>VLOOKUP(A1181,'REPORTE'!$A$1:$AG$1961,30,0)</f>
        <v>Secundaria</v>
      </c>
      <c r="I1181" s="20" t="str">
        <f>VLOOKUP(A1181,'REPORTE'!$A$1:$AG$1961,31,0)</f>
        <v>MANABI</v>
      </c>
      <c r="J1181" s="20" t="str">
        <f>VLOOKUP(A1181,'REPORTE'!$A$1:$AG$1961,32,0)</f>
        <v>CHONE</v>
      </c>
      <c r="K1181" s="20" t="str">
        <f>VLOOKUP(A1181,'REPORTE'!$A$1:$AG$1961,33,0)</f>
        <v>CHONE</v>
      </c>
      <c r="L1181" s="20" t="str">
        <f>VLOOKUP(K1181,PROVINCIAS!$F$1:$G$1171,2,0)</f>
        <v>URBANA</v>
      </c>
      <c r="M1181" s="20">
        <v>1001358</v>
      </c>
      <c r="N1181" s="20" t="s">
        <v>15374</v>
      </c>
      <c r="O1181" s="20"/>
      <c r="P1181" s="20">
        <v>3</v>
      </c>
      <c r="Q1181" s="20" t="s">
        <v>11150</v>
      </c>
      <c r="R1181" s="20" t="s">
        <v>11150</v>
      </c>
      <c r="S1181" s="20" t="s">
        <v>11150</v>
      </c>
      <c r="T1181" s="20" t="s">
        <v>11150</v>
      </c>
      <c r="U1181" s="20" t="s">
        <v>11150</v>
      </c>
      <c r="V1181" s="20" t="s">
        <v>11150</v>
      </c>
      <c r="W1181" s="20">
        <v>3</v>
      </c>
    </row>
    <row r="1182" spans="1:23" x14ac:dyDescent="0.45">
      <c r="A1182" s="20">
        <v>1001282</v>
      </c>
      <c r="B1182" s="20" t="s">
        <v>9431</v>
      </c>
      <c r="C1182" s="20" t="s">
        <v>10323</v>
      </c>
      <c r="D1182" s="20">
        <v>1757679400</v>
      </c>
      <c r="E1182" s="20" t="str">
        <f>VLOOKUP(A1182,'REPORTE'!$A$1:$AG$1961,5,0)</f>
        <v>ECUATORIANO(A)</v>
      </c>
      <c r="F1182" s="20" t="str">
        <f>VLOOKUP(A1182,'REPORTE'!$A$1:$AG$1961,18,0)</f>
        <v>M</v>
      </c>
      <c r="G1182" s="20" t="str">
        <f>VLOOKUP(A1182,'REPORTE'!$A$1:$AG$1961,6,0)</f>
        <v>NACIONAL</v>
      </c>
      <c r="H1182" s="20" t="str">
        <f>VLOOKUP(A1182,'REPORTE'!$A$1:$AG$1961,30,0)</f>
        <v>Primaria</v>
      </c>
      <c r="I1182" s="20" t="str">
        <f>VLOOKUP(A1182,'REPORTE'!$A$1:$AG$1961,31,0)</f>
        <v>PICHINCHA</v>
      </c>
      <c r="J1182" s="20" t="str">
        <f>VLOOKUP(A1182,'REPORTE'!$A$1:$AG$1961,32,0)</f>
        <v>QUITO</v>
      </c>
      <c r="K1182" s="20" t="str">
        <f>VLOOKUP(A1182,'REPORTE'!$A$1:$AG$1961,33,0)</f>
        <v>COTOCOLLAO</v>
      </c>
      <c r="L1182" s="20" t="str">
        <f>VLOOKUP(K1182,PROVINCIAS!$F$1:$G$1171,2,0)</f>
        <v>URBANA</v>
      </c>
      <c r="M1182" s="20">
        <v>1001359</v>
      </c>
      <c r="N1182" s="20" t="s">
        <v>15374</v>
      </c>
      <c r="O1182" s="20"/>
      <c r="P1182" s="20">
        <v>0.04</v>
      </c>
      <c r="Q1182" s="20" t="s">
        <v>11150</v>
      </c>
      <c r="R1182" s="20" t="s">
        <v>11150</v>
      </c>
      <c r="S1182" s="20" t="s">
        <v>11150</v>
      </c>
      <c r="T1182" s="20" t="s">
        <v>14679</v>
      </c>
      <c r="U1182" s="20" t="s">
        <v>11150</v>
      </c>
      <c r="V1182" s="20" t="s">
        <v>11150</v>
      </c>
      <c r="W1182" s="20">
        <v>108.04</v>
      </c>
    </row>
    <row r="1183" spans="1:23" x14ac:dyDescent="0.45">
      <c r="A1183" s="20">
        <v>1001284</v>
      </c>
      <c r="B1183" s="20" t="s">
        <v>9431</v>
      </c>
      <c r="C1183" s="20" t="s">
        <v>9859</v>
      </c>
      <c r="D1183" s="20">
        <v>1709494023</v>
      </c>
      <c r="E1183" s="20" t="str">
        <f>VLOOKUP(A1183,'REPORTE'!$A$1:$AG$1961,5,0)</f>
        <v>ECUATORIANO(A)</v>
      </c>
      <c r="F1183" s="20" t="str">
        <f>VLOOKUP(A1183,'REPORTE'!$A$1:$AG$1961,18,0)</f>
        <v>F</v>
      </c>
      <c r="G1183" s="20" t="str">
        <f>VLOOKUP(A1183,'REPORTE'!$A$1:$AG$1961,6,0)</f>
        <v>NACIONAL</v>
      </c>
      <c r="H1183" s="20" t="str">
        <f>VLOOKUP(A1183,'REPORTE'!$A$1:$AG$1961,30,0)</f>
        <v>Secundaria</v>
      </c>
      <c r="I1183" s="20" t="str">
        <f>VLOOKUP(A1183,'REPORTE'!$A$1:$AG$1961,31,0)</f>
        <v>PICHINCHA</v>
      </c>
      <c r="J1183" s="20" t="str">
        <f>VLOOKUP(A1183,'REPORTE'!$A$1:$AG$1961,32,0)</f>
        <v>QUITO</v>
      </c>
      <c r="K1183" s="20" t="str">
        <f>VLOOKUP(A1183,'REPORTE'!$A$1:$AG$1961,33,0)</f>
        <v>LA MAGDALENA</v>
      </c>
      <c r="L1183" s="20" t="str">
        <f>VLOOKUP(K1183,PROVINCIAS!$F$1:$G$1171,2,0)</f>
        <v>URBANA</v>
      </c>
      <c r="M1183" s="20">
        <v>1001360</v>
      </c>
      <c r="N1183" s="20" t="s">
        <v>15374</v>
      </c>
      <c r="O1183" s="20"/>
      <c r="P1183" s="20">
        <v>1.1399999999999999</v>
      </c>
      <c r="Q1183" s="20" t="s">
        <v>11150</v>
      </c>
      <c r="R1183" s="20" t="s">
        <v>11150</v>
      </c>
      <c r="S1183" s="20" t="s">
        <v>11150</v>
      </c>
      <c r="T1183" s="20" t="s">
        <v>12025</v>
      </c>
      <c r="U1183" s="20" t="s">
        <v>11150</v>
      </c>
      <c r="V1183" s="20" t="s">
        <v>11150</v>
      </c>
      <c r="W1183" s="20">
        <v>101.14</v>
      </c>
    </row>
    <row r="1184" spans="1:23" x14ac:dyDescent="0.45">
      <c r="A1184" s="20">
        <v>1001285</v>
      </c>
      <c r="B1184" s="20" t="s">
        <v>9431</v>
      </c>
      <c r="C1184" s="20" t="s">
        <v>14297</v>
      </c>
      <c r="D1184" s="20">
        <v>1712141694</v>
      </c>
      <c r="E1184" s="20" t="str">
        <f>VLOOKUP(A1184,'REPORTE'!$A$1:$AG$1961,5,0)</f>
        <v>ECUATORIANO(A)</v>
      </c>
      <c r="F1184" s="20" t="str">
        <f>VLOOKUP(A1184,'REPORTE'!$A$1:$AG$1961,18,0)</f>
        <v>F</v>
      </c>
      <c r="G1184" s="20" t="str">
        <f>VLOOKUP(A1184,'REPORTE'!$A$1:$AG$1961,6,0)</f>
        <v>NACIONAL</v>
      </c>
      <c r="H1184" s="20" t="str">
        <f>VLOOKUP(A1184,'REPORTE'!$A$1:$AG$1961,30,0)</f>
        <v>Secundaria</v>
      </c>
      <c r="I1184" s="20" t="str">
        <f>VLOOKUP(A1184,'REPORTE'!$A$1:$AG$1961,31,0)</f>
        <v>PICHINCHA</v>
      </c>
      <c r="J1184" s="20" t="str">
        <f>VLOOKUP(A1184,'REPORTE'!$A$1:$AG$1961,32,0)</f>
        <v>QUITO</v>
      </c>
      <c r="K1184" s="20" t="str">
        <f>VLOOKUP(A1184,'REPORTE'!$A$1:$AG$1961,33,0)</f>
        <v>COTOCOLLAO</v>
      </c>
      <c r="L1184" s="20" t="str">
        <f>VLOOKUP(K1184,PROVINCIAS!$F$1:$G$1171,2,0)</f>
        <v>URBANA</v>
      </c>
      <c r="M1184" s="20">
        <v>1001361</v>
      </c>
      <c r="N1184" s="20" t="s">
        <v>15374</v>
      </c>
      <c r="O1184" s="20"/>
      <c r="P1184" s="20">
        <v>1</v>
      </c>
      <c r="Q1184" s="20" t="s">
        <v>11150</v>
      </c>
      <c r="R1184" s="20" t="s">
        <v>11150</v>
      </c>
      <c r="S1184" s="20" t="s">
        <v>11150</v>
      </c>
      <c r="T1184" s="20" t="s">
        <v>11150</v>
      </c>
      <c r="U1184" s="20" t="s">
        <v>11150</v>
      </c>
      <c r="V1184" s="20" t="s">
        <v>11150</v>
      </c>
      <c r="W1184" s="20">
        <v>1</v>
      </c>
    </row>
    <row r="1185" spans="1:23" x14ac:dyDescent="0.45">
      <c r="A1185" s="20">
        <v>1001286</v>
      </c>
      <c r="B1185" s="20" t="s">
        <v>9431</v>
      </c>
      <c r="C1185" s="20" t="s">
        <v>10064</v>
      </c>
      <c r="D1185" s="20">
        <v>1716503832</v>
      </c>
      <c r="E1185" s="20" t="str">
        <f>VLOOKUP(A1185,'REPORTE'!$A$1:$AG$1961,5,0)</f>
        <v>ECUATORIANO(A)</v>
      </c>
      <c r="F1185" s="20" t="str">
        <f>VLOOKUP(A1185,'REPORTE'!$A$1:$AG$1961,18,0)</f>
        <v>F</v>
      </c>
      <c r="G1185" s="20" t="str">
        <f>VLOOKUP(A1185,'REPORTE'!$A$1:$AG$1961,6,0)</f>
        <v>NACIONAL</v>
      </c>
      <c r="H1185" s="20" t="str">
        <f>VLOOKUP(A1185,'REPORTE'!$A$1:$AG$1961,30,0)</f>
        <v>Secundaria</v>
      </c>
      <c r="I1185" s="20" t="str">
        <f>VLOOKUP(A1185,'REPORTE'!$A$1:$AG$1961,31,0)</f>
        <v>PICHINCHA</v>
      </c>
      <c r="J1185" s="20" t="str">
        <f>VLOOKUP(A1185,'REPORTE'!$A$1:$AG$1961,32,0)</f>
        <v>QUITO</v>
      </c>
      <c r="K1185" s="20" t="str">
        <f>VLOOKUP(A1185,'REPORTE'!$A$1:$AG$1961,33,0)</f>
        <v>COTOCOLLAO</v>
      </c>
      <c r="L1185" s="20" t="str">
        <f>VLOOKUP(K1185,PROVINCIAS!$F$1:$G$1171,2,0)</f>
        <v>URBANA</v>
      </c>
      <c r="M1185" s="20">
        <v>1001362</v>
      </c>
      <c r="N1185" s="20" t="s">
        <v>15374</v>
      </c>
      <c r="O1185" s="20"/>
      <c r="P1185" s="20">
        <v>0</v>
      </c>
      <c r="Q1185" s="20" t="s">
        <v>11150</v>
      </c>
      <c r="R1185" s="20" t="s">
        <v>11150</v>
      </c>
      <c r="S1185" s="20" t="s">
        <v>11150</v>
      </c>
      <c r="T1185" s="20" t="s">
        <v>11150</v>
      </c>
      <c r="U1185" s="20" t="s">
        <v>11150</v>
      </c>
      <c r="V1185" s="20" t="s">
        <v>11150</v>
      </c>
      <c r="W1185" s="20">
        <v>0</v>
      </c>
    </row>
    <row r="1186" spans="1:23" x14ac:dyDescent="0.45">
      <c r="A1186" s="20">
        <v>1001287</v>
      </c>
      <c r="B1186" s="20" t="s">
        <v>9431</v>
      </c>
      <c r="C1186" s="20" t="s">
        <v>9823</v>
      </c>
      <c r="D1186" s="20">
        <v>1728588284</v>
      </c>
      <c r="E1186" s="20" t="str">
        <f>VLOOKUP(A1186,'REPORTE'!$A$1:$AG$1961,5,0)</f>
        <v>ECUATORIANO(A)</v>
      </c>
      <c r="F1186" s="20" t="str">
        <f>VLOOKUP(A1186,'REPORTE'!$A$1:$AG$1961,18,0)</f>
        <v>M</v>
      </c>
      <c r="G1186" s="20" t="str">
        <f>VLOOKUP(A1186,'REPORTE'!$A$1:$AG$1961,6,0)</f>
        <v>NACIONAL</v>
      </c>
      <c r="H1186" s="20" t="str">
        <f>VLOOKUP(A1186,'REPORTE'!$A$1:$AG$1961,30,0)</f>
        <v>Secundaria</v>
      </c>
      <c r="I1186" s="20" t="str">
        <f>VLOOKUP(A1186,'REPORTE'!$A$1:$AG$1961,31,0)</f>
        <v>PICHINCHA</v>
      </c>
      <c r="J1186" s="20" t="str">
        <f>VLOOKUP(A1186,'REPORTE'!$A$1:$AG$1961,32,0)</f>
        <v>QUITO</v>
      </c>
      <c r="K1186" s="20" t="str">
        <f>VLOOKUP(A1186,'REPORTE'!$A$1:$AG$1961,33,0)</f>
        <v>LLANO CHICO</v>
      </c>
      <c r="L1186" s="20" t="str">
        <f>VLOOKUP(K1186,PROVINCIAS!$F$1:$G$1171,2,0)</f>
        <v>RURAL</v>
      </c>
      <c r="M1186" s="20">
        <v>1001363</v>
      </c>
      <c r="N1186" s="20" t="s">
        <v>15374</v>
      </c>
      <c r="O1186" s="20"/>
      <c r="P1186" s="20">
        <v>0</v>
      </c>
      <c r="Q1186" s="20" t="s">
        <v>11150</v>
      </c>
      <c r="R1186" s="20" t="s">
        <v>11150</v>
      </c>
      <c r="S1186" s="20" t="s">
        <v>11150</v>
      </c>
      <c r="T1186" s="20" t="s">
        <v>11150</v>
      </c>
      <c r="U1186" s="20" t="s">
        <v>11150</v>
      </c>
      <c r="V1186" s="20" t="s">
        <v>11150</v>
      </c>
      <c r="W1186" s="20">
        <v>0</v>
      </c>
    </row>
    <row r="1187" spans="1:23" x14ac:dyDescent="0.45">
      <c r="A1187" s="20">
        <v>1001288</v>
      </c>
      <c r="B1187" s="20" t="s">
        <v>9431</v>
      </c>
      <c r="C1187" s="20" t="s">
        <v>9863</v>
      </c>
      <c r="D1187" s="20">
        <v>1804296091</v>
      </c>
      <c r="E1187" s="20" t="str">
        <f>VLOOKUP(A1187,'REPORTE'!$A$1:$AG$1961,5,0)</f>
        <v>ECUATORIANO(A) INDIGENA</v>
      </c>
      <c r="F1187" s="20" t="str">
        <f>VLOOKUP(A1187,'REPORTE'!$A$1:$AG$1961,18,0)</f>
        <v>M</v>
      </c>
      <c r="G1187" s="20" t="str">
        <f>VLOOKUP(A1187,'REPORTE'!$A$1:$AG$1961,6,0)</f>
        <v>NACIONAL</v>
      </c>
      <c r="H1187" s="20" t="str">
        <f>VLOOKUP(A1187,'REPORTE'!$A$1:$AG$1961,30,0)</f>
        <v>Ninguna</v>
      </c>
      <c r="I1187" s="20" t="str">
        <f>VLOOKUP(A1187,'REPORTE'!$A$1:$AG$1961,31,0)</f>
        <v>CHIMBORAZO</v>
      </c>
      <c r="J1187" s="20" t="str">
        <f>VLOOKUP(A1187,'REPORTE'!$A$1:$AG$1961,32,0)</f>
        <v>RIOBAMBA</v>
      </c>
      <c r="K1187" s="20" t="str">
        <f>VLOOKUP(A1187,'REPORTE'!$A$1:$AG$1961,33,0)</f>
        <v>CACHA (CAB EN MACHANGARA)</v>
      </c>
      <c r="L1187" s="20" t="str">
        <f>VLOOKUP(K1187,PROVINCIAS!$F$1:$G$1171,2,0)</f>
        <v>RURAL</v>
      </c>
      <c r="M1187" s="20">
        <v>1001364</v>
      </c>
      <c r="N1187" s="20" t="s">
        <v>15374</v>
      </c>
      <c r="O1187" s="20"/>
      <c r="P1187" s="20">
        <v>34.19</v>
      </c>
      <c r="Q1187" s="20" t="s">
        <v>11150</v>
      </c>
      <c r="R1187" s="20" t="s">
        <v>11150</v>
      </c>
      <c r="S1187" s="20" t="s">
        <v>11150</v>
      </c>
      <c r="T1187" s="20" t="s">
        <v>11150</v>
      </c>
      <c r="U1187" s="20" t="s">
        <v>11150</v>
      </c>
      <c r="V1187" s="20" t="s">
        <v>11150</v>
      </c>
      <c r="W1187" s="20">
        <v>34.19</v>
      </c>
    </row>
    <row r="1188" spans="1:23" x14ac:dyDescent="0.45">
      <c r="A1188" s="20">
        <v>1000891</v>
      </c>
      <c r="B1188" s="20" t="s">
        <v>9431</v>
      </c>
      <c r="C1188" s="20" t="s">
        <v>9822</v>
      </c>
      <c r="D1188" s="20">
        <v>1712847852</v>
      </c>
      <c r="E1188" s="20" t="str">
        <f>VLOOKUP(A1188,'REPORTE'!$A$1:$AG$1961,5,0)</f>
        <v>ECUATORIANO(A) INDIGENA</v>
      </c>
      <c r="F1188" s="20" t="str">
        <f>VLOOKUP(A1188,'REPORTE'!$A$1:$AG$1961,18,0)</f>
        <v>M</v>
      </c>
      <c r="G1188" s="20" t="str">
        <f>VLOOKUP(A1188,'REPORTE'!$A$1:$AG$1961,6,0)</f>
        <v>NACIONAL</v>
      </c>
      <c r="H1188" s="20" t="str">
        <f>VLOOKUP(A1188,'REPORTE'!$A$1:$AG$1961,30,0)</f>
        <v>Secundaria</v>
      </c>
      <c r="I1188" s="20" t="str">
        <f>VLOOKUP(A1188,'REPORTE'!$A$1:$AG$1961,31,0)</f>
        <v>CHIMBORAZO</v>
      </c>
      <c r="J1188" s="20" t="str">
        <f>VLOOKUP(A1188,'REPORTE'!$A$1:$AG$1961,32,0)</f>
        <v>RIOBAMBA</v>
      </c>
      <c r="K1188" s="20" t="str">
        <f>VLOOKUP(A1188,'REPORTE'!$A$1:$AG$1961,33,0)</f>
        <v>LIZARZABURU</v>
      </c>
      <c r="L1188" s="20" t="str">
        <f>VLOOKUP(K1188,PROVINCIAS!$F$1:$G$1171,2,0)</f>
        <v>URBANA</v>
      </c>
      <c r="M1188" s="20">
        <v>1001365</v>
      </c>
      <c r="N1188" s="20" t="s">
        <v>15374</v>
      </c>
      <c r="O1188" s="20"/>
      <c r="P1188" s="20">
        <v>0</v>
      </c>
      <c r="Q1188" s="20" t="s">
        <v>11150</v>
      </c>
      <c r="R1188" s="20" t="s">
        <v>11150</v>
      </c>
      <c r="S1188" s="20" t="s">
        <v>11150</v>
      </c>
      <c r="T1188" s="20" t="s">
        <v>11150</v>
      </c>
      <c r="U1188" s="20" t="s">
        <v>11150</v>
      </c>
      <c r="V1188" s="20" t="s">
        <v>11150</v>
      </c>
      <c r="W1188" s="20">
        <v>0</v>
      </c>
    </row>
    <row r="1189" spans="1:23" x14ac:dyDescent="0.45">
      <c r="A1189" s="20">
        <v>1001289</v>
      </c>
      <c r="B1189" s="20" t="s">
        <v>9431</v>
      </c>
      <c r="C1189" s="20" t="s">
        <v>9968</v>
      </c>
      <c r="D1189" s="20">
        <v>1722335229</v>
      </c>
      <c r="E1189" s="20" t="str">
        <f>VLOOKUP(A1189,'REPORTE'!$A$1:$AG$1961,5,0)</f>
        <v>ECUATORIANO(A)</v>
      </c>
      <c r="F1189" s="20" t="str">
        <f>VLOOKUP(A1189,'REPORTE'!$A$1:$AG$1961,18,0)</f>
        <v>M</v>
      </c>
      <c r="G1189" s="20" t="str">
        <f>VLOOKUP(A1189,'REPORTE'!$A$1:$AG$1961,6,0)</f>
        <v>NACIONAL</v>
      </c>
      <c r="H1189" s="20" t="str">
        <f>VLOOKUP(A1189,'REPORTE'!$A$1:$AG$1961,30,0)</f>
        <v>Primaria</v>
      </c>
      <c r="I1189" s="20" t="str">
        <f>VLOOKUP(A1189,'REPORTE'!$A$1:$AG$1961,31,0)</f>
        <v>PICHINCHA</v>
      </c>
      <c r="J1189" s="20" t="str">
        <f>VLOOKUP(A1189,'REPORTE'!$A$1:$AG$1961,32,0)</f>
        <v>QUITO</v>
      </c>
      <c r="K1189" s="20" t="str">
        <f>VLOOKUP(A1189,'REPORTE'!$A$1:$AG$1961,33,0)</f>
        <v>COTOCOLLAO</v>
      </c>
      <c r="L1189" s="20" t="str">
        <f>VLOOKUP(K1189,PROVINCIAS!$F$1:$G$1171,2,0)</f>
        <v>URBANA</v>
      </c>
      <c r="M1189" s="20">
        <v>1001366</v>
      </c>
      <c r="N1189" s="20" t="s">
        <v>15374</v>
      </c>
      <c r="O1189" s="20"/>
      <c r="P1189" s="20">
        <v>0</v>
      </c>
      <c r="Q1189" s="20" t="s">
        <v>11150</v>
      </c>
      <c r="R1189" s="20" t="s">
        <v>11150</v>
      </c>
      <c r="S1189" s="20" t="s">
        <v>11150</v>
      </c>
      <c r="T1189" s="20" t="s">
        <v>11150</v>
      </c>
      <c r="U1189" s="20" t="s">
        <v>11150</v>
      </c>
      <c r="V1189" s="20" t="s">
        <v>11150</v>
      </c>
      <c r="W1189" s="20">
        <v>0</v>
      </c>
    </row>
    <row r="1190" spans="1:23" x14ac:dyDescent="0.45">
      <c r="A1190" s="20">
        <v>1001290</v>
      </c>
      <c r="B1190" s="20" t="s">
        <v>9431</v>
      </c>
      <c r="C1190" s="20" t="s">
        <v>9969</v>
      </c>
      <c r="D1190" s="20">
        <v>602741852</v>
      </c>
      <c r="E1190" s="20" t="str">
        <f>VLOOKUP(A1190,'REPORTE'!$A$1:$AG$1961,5,0)</f>
        <v>ECUATORIANO(A) INDIGENA</v>
      </c>
      <c r="F1190" s="20" t="str">
        <f>VLOOKUP(A1190,'REPORTE'!$A$1:$AG$1961,18,0)</f>
        <v>F</v>
      </c>
      <c r="G1190" s="20" t="str">
        <f>VLOOKUP(A1190,'REPORTE'!$A$1:$AG$1961,6,0)</f>
        <v>NACIONAL</v>
      </c>
      <c r="H1190" s="20" t="str">
        <f>VLOOKUP(A1190,'REPORTE'!$A$1:$AG$1961,30,0)</f>
        <v>Primaria</v>
      </c>
      <c r="I1190" s="20" t="str">
        <f>VLOOKUP(A1190,'REPORTE'!$A$1:$AG$1961,31,0)</f>
        <v>CHIMBORAZO</v>
      </c>
      <c r="J1190" s="20" t="str">
        <f>VLOOKUP(A1190,'REPORTE'!$A$1:$AG$1961,32,0)</f>
        <v>RIOBAMBA</v>
      </c>
      <c r="K1190" s="20" t="str">
        <f>VLOOKUP(A1190,'REPORTE'!$A$1:$AG$1961,33,0)</f>
        <v>YARUQUIES</v>
      </c>
      <c r="L1190" s="20" t="str">
        <f>VLOOKUP(K1190,PROVINCIAS!$F$1:$G$1171,2,0)</f>
        <v>URBANA</v>
      </c>
      <c r="M1190" s="20">
        <v>1001367</v>
      </c>
      <c r="N1190" s="20" t="s">
        <v>15374</v>
      </c>
      <c r="O1190" s="20"/>
      <c r="P1190" s="20">
        <v>0</v>
      </c>
      <c r="Q1190" s="20" t="s">
        <v>11150</v>
      </c>
      <c r="R1190" s="20" t="s">
        <v>11150</v>
      </c>
      <c r="S1190" s="20" t="s">
        <v>11150</v>
      </c>
      <c r="T1190" s="20" t="s">
        <v>11150</v>
      </c>
      <c r="U1190" s="20" t="s">
        <v>11150</v>
      </c>
      <c r="V1190" s="20" t="s">
        <v>11150</v>
      </c>
      <c r="W1190" s="20">
        <v>0</v>
      </c>
    </row>
    <row r="1191" spans="1:23" x14ac:dyDescent="0.45">
      <c r="A1191" s="20">
        <v>1001291</v>
      </c>
      <c r="B1191" s="20" t="s">
        <v>9431</v>
      </c>
      <c r="C1191" s="20" t="s">
        <v>10088</v>
      </c>
      <c r="D1191" s="20">
        <v>1803207834</v>
      </c>
      <c r="E1191" s="20" t="str">
        <f>VLOOKUP(A1191,'REPORTE'!$A$1:$AG$1961,5,0)</f>
        <v>ECUATORIANO(A) INDIGENA</v>
      </c>
      <c r="F1191" s="20" t="str">
        <f>VLOOKUP(A1191,'REPORTE'!$A$1:$AG$1961,18,0)</f>
        <v>M</v>
      </c>
      <c r="G1191" s="20" t="str">
        <f>VLOOKUP(A1191,'REPORTE'!$A$1:$AG$1961,6,0)</f>
        <v>NACIONAL</v>
      </c>
      <c r="H1191" s="20" t="str">
        <f>VLOOKUP(A1191,'REPORTE'!$A$1:$AG$1961,30,0)</f>
        <v>Primaria</v>
      </c>
      <c r="I1191" s="20" t="str">
        <f>VLOOKUP(A1191,'REPORTE'!$A$1:$AG$1961,31,0)</f>
        <v>CHIMBORAZO</v>
      </c>
      <c r="J1191" s="20" t="str">
        <f>VLOOKUP(A1191,'REPORTE'!$A$1:$AG$1961,32,0)</f>
        <v>RIOBAMBA</v>
      </c>
      <c r="K1191" s="20" t="str">
        <f>VLOOKUP(A1191,'REPORTE'!$A$1:$AG$1961,33,0)</f>
        <v>YARUQUIES</v>
      </c>
      <c r="L1191" s="20" t="str">
        <f>VLOOKUP(K1191,PROVINCIAS!$F$1:$G$1171,2,0)</f>
        <v>URBANA</v>
      </c>
      <c r="M1191" s="20">
        <v>1001368</v>
      </c>
      <c r="N1191" s="20" t="s">
        <v>15374</v>
      </c>
      <c r="O1191" s="20"/>
      <c r="P1191" s="20">
        <v>3.77</v>
      </c>
      <c r="Q1191" s="20" t="s">
        <v>11150</v>
      </c>
      <c r="R1191" s="20" t="s">
        <v>11150</v>
      </c>
      <c r="S1191" s="20" t="s">
        <v>11150</v>
      </c>
      <c r="T1191" s="20" t="s">
        <v>11150</v>
      </c>
      <c r="U1191" s="20" t="s">
        <v>11150</v>
      </c>
      <c r="V1191" s="20" t="s">
        <v>11150</v>
      </c>
      <c r="W1191" s="20">
        <v>3.77</v>
      </c>
    </row>
    <row r="1192" spans="1:23" x14ac:dyDescent="0.45">
      <c r="A1192" s="20">
        <v>1001292</v>
      </c>
      <c r="B1192" s="20" t="s">
        <v>9431</v>
      </c>
      <c r="C1192" s="20" t="s">
        <v>9860</v>
      </c>
      <c r="D1192" s="20">
        <v>605868363</v>
      </c>
      <c r="E1192" s="20" t="str">
        <f>VLOOKUP(A1192,'REPORTE'!$A$1:$AG$1961,5,0)</f>
        <v>ECUATORIANO(A)</v>
      </c>
      <c r="F1192" s="20" t="str">
        <f>VLOOKUP(A1192,'REPORTE'!$A$1:$AG$1961,18,0)</f>
        <v>F</v>
      </c>
      <c r="G1192" s="20" t="str">
        <f>VLOOKUP(A1192,'REPORTE'!$A$1:$AG$1961,6,0)</f>
        <v>NACIONAL</v>
      </c>
      <c r="H1192" s="20" t="str">
        <f>VLOOKUP(A1192,'REPORTE'!$A$1:$AG$1961,30,0)</f>
        <v>Primaria</v>
      </c>
      <c r="I1192" s="20" t="str">
        <f>VLOOKUP(A1192,'REPORTE'!$A$1:$AG$1961,31,0)</f>
        <v>CHIMBORAZO</v>
      </c>
      <c r="J1192" s="20" t="str">
        <f>VLOOKUP(A1192,'REPORTE'!$A$1:$AG$1961,32,0)</f>
        <v>GUAMOTE</v>
      </c>
      <c r="K1192" s="20" t="str">
        <f>VLOOKUP(A1192,'REPORTE'!$A$1:$AG$1961,33,0)</f>
        <v>PALMIRA</v>
      </c>
      <c r="L1192" s="20" t="str">
        <f>VLOOKUP(K1192,PROVINCIAS!$F$1:$G$1171,2,0)</f>
        <v>RURAL</v>
      </c>
      <c r="M1192" s="20">
        <v>1001369</v>
      </c>
      <c r="N1192" s="20" t="s">
        <v>15374</v>
      </c>
      <c r="O1192" s="20"/>
      <c r="P1192" s="20">
        <v>27.71</v>
      </c>
      <c r="Q1192" s="20" t="s">
        <v>11150</v>
      </c>
      <c r="R1192" s="20" t="s">
        <v>11150</v>
      </c>
      <c r="S1192" s="20" t="s">
        <v>11150</v>
      </c>
      <c r="T1192" s="20" t="s">
        <v>11150</v>
      </c>
      <c r="U1192" s="20" t="s">
        <v>11150</v>
      </c>
      <c r="V1192" s="20" t="s">
        <v>11150</v>
      </c>
      <c r="W1192" s="20">
        <v>27.71</v>
      </c>
    </row>
    <row r="1193" spans="1:23" x14ac:dyDescent="0.45">
      <c r="A1193" s="20">
        <v>1001294</v>
      </c>
      <c r="B1193" s="20" t="s">
        <v>9431</v>
      </c>
      <c r="C1193" s="20" t="s">
        <v>9850</v>
      </c>
      <c r="D1193" s="20">
        <v>1724320112</v>
      </c>
      <c r="E1193" s="20" t="str">
        <f>VLOOKUP(A1193,'REPORTE'!$A$1:$AG$1961,5,0)</f>
        <v>ECUATORIANO(A)</v>
      </c>
      <c r="F1193" s="20" t="str">
        <f>VLOOKUP(A1193,'REPORTE'!$A$1:$AG$1961,18,0)</f>
        <v>F</v>
      </c>
      <c r="G1193" s="20" t="str">
        <f>VLOOKUP(A1193,'REPORTE'!$A$1:$AG$1961,6,0)</f>
        <v>NACIONAL</v>
      </c>
      <c r="H1193" s="20" t="str">
        <f>VLOOKUP(A1193,'REPORTE'!$A$1:$AG$1961,30,0)</f>
        <v>Secundaria</v>
      </c>
      <c r="I1193" s="20" t="str">
        <f>VLOOKUP(A1193,'REPORTE'!$A$1:$AG$1961,31,0)</f>
        <v>PICHINCHA</v>
      </c>
      <c r="J1193" s="20" t="str">
        <f>VLOOKUP(A1193,'REPORTE'!$A$1:$AG$1961,32,0)</f>
        <v>QUITO</v>
      </c>
      <c r="K1193" s="20" t="str">
        <f>VLOOKUP(A1193,'REPORTE'!$A$1:$AG$1961,33,0)</f>
        <v>CHILLOGALLO</v>
      </c>
      <c r="L1193" s="20" t="str">
        <f>VLOOKUP(K1193,PROVINCIAS!$F$1:$G$1171,2,0)</f>
        <v>URBANA</v>
      </c>
      <c r="M1193" s="20">
        <v>1001371</v>
      </c>
      <c r="N1193" s="20" t="s">
        <v>15374</v>
      </c>
      <c r="O1193" s="20"/>
      <c r="P1193" s="20">
        <v>261.47000000000003</v>
      </c>
      <c r="Q1193" s="20" t="s">
        <v>11150</v>
      </c>
      <c r="R1193" s="20" t="s">
        <v>11150</v>
      </c>
      <c r="S1193" s="20" t="s">
        <v>11150</v>
      </c>
      <c r="T1193" s="20" t="s">
        <v>11150</v>
      </c>
      <c r="U1193" s="20" t="s">
        <v>11150</v>
      </c>
      <c r="V1193" s="20" t="s">
        <v>11150</v>
      </c>
      <c r="W1193" s="20">
        <v>261.47000000000003</v>
      </c>
    </row>
    <row r="1194" spans="1:23" x14ac:dyDescent="0.45">
      <c r="A1194" s="20">
        <v>1001296</v>
      </c>
      <c r="B1194" s="20" t="s">
        <v>9431</v>
      </c>
      <c r="C1194" s="20" t="s">
        <v>9826</v>
      </c>
      <c r="D1194" s="20">
        <v>1718617960</v>
      </c>
      <c r="E1194" s="20" t="str">
        <f>VLOOKUP(A1194,'REPORTE'!$A$1:$AG$1961,5,0)</f>
        <v>ECUATORIANO(A) INDIGENA</v>
      </c>
      <c r="F1194" s="20" t="str">
        <f>VLOOKUP(A1194,'REPORTE'!$A$1:$AG$1961,18,0)</f>
        <v>F</v>
      </c>
      <c r="G1194" s="20" t="str">
        <f>VLOOKUP(A1194,'REPORTE'!$A$1:$AG$1961,6,0)</f>
        <v>NACIONAL</v>
      </c>
      <c r="H1194" s="20" t="str">
        <f>VLOOKUP(A1194,'REPORTE'!$A$1:$AG$1961,30,0)</f>
        <v>Primaria</v>
      </c>
      <c r="I1194" s="20" t="str">
        <f>VLOOKUP(A1194,'REPORTE'!$A$1:$AG$1961,31,0)</f>
        <v>CHIMBORAZO</v>
      </c>
      <c r="J1194" s="20" t="str">
        <f>VLOOKUP(A1194,'REPORTE'!$A$1:$AG$1961,32,0)</f>
        <v>RIOBAMBA</v>
      </c>
      <c r="K1194" s="20" t="str">
        <f>VLOOKUP(A1194,'REPORTE'!$A$1:$AG$1961,33,0)</f>
        <v>CACHA (CAB EN MACHANGARA)</v>
      </c>
      <c r="L1194" s="20" t="str">
        <f>VLOOKUP(K1194,PROVINCIAS!$F$1:$G$1171,2,0)</f>
        <v>RURAL</v>
      </c>
      <c r="M1194" s="20">
        <v>1001372</v>
      </c>
      <c r="N1194" s="20" t="s">
        <v>15374</v>
      </c>
      <c r="O1194" s="20"/>
      <c r="P1194" s="20">
        <v>0.01</v>
      </c>
      <c r="Q1194" s="20" t="s">
        <v>11150</v>
      </c>
      <c r="R1194" s="20" t="s">
        <v>11150</v>
      </c>
      <c r="S1194" s="20" t="s">
        <v>11150</v>
      </c>
      <c r="T1194" s="20" t="s">
        <v>11150</v>
      </c>
      <c r="U1194" s="20" t="s">
        <v>11150</v>
      </c>
      <c r="V1194" s="20" t="s">
        <v>11150</v>
      </c>
      <c r="W1194" s="20">
        <v>0.01</v>
      </c>
    </row>
    <row r="1195" spans="1:23" x14ac:dyDescent="0.45">
      <c r="A1195" s="20">
        <v>1001297</v>
      </c>
      <c r="B1195" s="20" t="s">
        <v>9431</v>
      </c>
      <c r="C1195" s="20" t="s">
        <v>9873</v>
      </c>
      <c r="D1195" s="20">
        <v>1726563776</v>
      </c>
      <c r="E1195" s="20" t="str">
        <f>VLOOKUP(A1195,'REPORTE'!$A$1:$AG$1961,5,0)</f>
        <v>ECUATORIANO(A)</v>
      </c>
      <c r="F1195" s="20" t="str">
        <f>VLOOKUP(A1195,'REPORTE'!$A$1:$AG$1961,18,0)</f>
        <v>M</v>
      </c>
      <c r="G1195" s="20" t="str">
        <f>VLOOKUP(A1195,'REPORTE'!$A$1:$AG$1961,6,0)</f>
        <v>NACIONAL</v>
      </c>
      <c r="H1195" s="20" t="str">
        <f>VLOOKUP(A1195,'REPORTE'!$A$1:$AG$1961,30,0)</f>
        <v>Secundaria</v>
      </c>
      <c r="I1195" s="20" t="str">
        <f>VLOOKUP(A1195,'REPORTE'!$A$1:$AG$1961,31,0)</f>
        <v>TUNGURAHUA</v>
      </c>
      <c r="J1195" s="20" t="str">
        <f>VLOOKUP(A1195,'REPORTE'!$A$1:$AG$1961,32,0)</f>
        <v>AMBATO</v>
      </c>
      <c r="K1195" s="20" t="str">
        <f>VLOOKUP(A1195,'REPORTE'!$A$1:$AG$1961,33,0)</f>
        <v>LA MERCED</v>
      </c>
      <c r="L1195" s="20" t="str">
        <f>VLOOKUP(K1195,PROVINCIAS!$F$1:$G$1171,2,0)</f>
        <v>RURAL</v>
      </c>
      <c r="M1195" s="20">
        <v>1001373</v>
      </c>
      <c r="N1195" s="20" t="s">
        <v>15374</v>
      </c>
      <c r="O1195" s="20"/>
      <c r="P1195" s="20">
        <v>6.52</v>
      </c>
      <c r="Q1195" s="20" t="s">
        <v>11150</v>
      </c>
      <c r="R1195" s="20" t="s">
        <v>11150</v>
      </c>
      <c r="S1195" s="20" t="s">
        <v>11150</v>
      </c>
      <c r="T1195" s="20" t="s">
        <v>11150</v>
      </c>
      <c r="U1195" s="20" t="s">
        <v>11150</v>
      </c>
      <c r="V1195" s="20" t="s">
        <v>11150</v>
      </c>
      <c r="W1195" s="20">
        <v>6.52</v>
      </c>
    </row>
    <row r="1196" spans="1:23" x14ac:dyDescent="0.45">
      <c r="A1196" s="20">
        <v>1001295</v>
      </c>
      <c r="B1196" s="20" t="s">
        <v>9431</v>
      </c>
      <c r="C1196" s="20" t="s">
        <v>14299</v>
      </c>
      <c r="D1196" s="20">
        <v>1717176083</v>
      </c>
      <c r="E1196" s="20" t="str">
        <f>VLOOKUP(A1196,'REPORTE'!$A$1:$AG$1961,5,0)</f>
        <v>ECUATORIANO(A)</v>
      </c>
      <c r="F1196" s="20" t="str">
        <f>VLOOKUP(A1196,'REPORTE'!$A$1:$AG$1961,18,0)</f>
        <v>F</v>
      </c>
      <c r="G1196" s="20" t="str">
        <f>VLOOKUP(A1196,'REPORTE'!$A$1:$AG$1961,6,0)</f>
        <v>NACIONAL</v>
      </c>
      <c r="H1196" s="20" t="str">
        <f>VLOOKUP(A1196,'REPORTE'!$A$1:$AG$1961,30,0)</f>
        <v>Primaria</v>
      </c>
      <c r="I1196" s="20" t="str">
        <f>VLOOKUP(A1196,'REPORTE'!$A$1:$AG$1961,31,0)</f>
        <v>COTOPAXI</v>
      </c>
      <c r="J1196" s="20" t="str">
        <f>VLOOKUP(A1196,'REPORTE'!$A$1:$AG$1961,32,0)</f>
        <v>SAQUISILI</v>
      </c>
      <c r="K1196" s="20" t="str">
        <f>VLOOKUP(A1196,'REPORTE'!$A$1:$AG$1961,33,0)</f>
        <v>SAQUISILI</v>
      </c>
      <c r="L1196" s="20" t="str">
        <f>VLOOKUP(K1196,PROVINCIAS!$F$1:$G$1171,2,0)</f>
        <v>URBANA</v>
      </c>
      <c r="M1196" s="20">
        <v>1001374</v>
      </c>
      <c r="N1196" s="20" t="s">
        <v>15374</v>
      </c>
      <c r="O1196" s="20"/>
      <c r="P1196" s="20">
        <v>3</v>
      </c>
      <c r="Q1196" s="20" t="s">
        <v>11150</v>
      </c>
      <c r="R1196" s="20" t="s">
        <v>11150</v>
      </c>
      <c r="S1196" s="20" t="s">
        <v>11150</v>
      </c>
      <c r="T1196" s="20" t="s">
        <v>11150</v>
      </c>
      <c r="U1196" s="20" t="s">
        <v>11150</v>
      </c>
      <c r="V1196" s="20" t="s">
        <v>11150</v>
      </c>
      <c r="W1196" s="20">
        <v>3</v>
      </c>
    </row>
    <row r="1197" spans="1:23" x14ac:dyDescent="0.45">
      <c r="A1197" s="20">
        <v>1001298</v>
      </c>
      <c r="B1197" s="20" t="s">
        <v>9431</v>
      </c>
      <c r="C1197" s="20" t="s">
        <v>14301</v>
      </c>
      <c r="D1197" s="20">
        <v>691728404001</v>
      </c>
      <c r="E1197" s="20" t="str">
        <f>VLOOKUP(A1197,'REPORTE'!$A$1:$AG$1961,5,0)</f>
        <v>ECUATORIANO(A)</v>
      </c>
      <c r="F1197" s="20" t="str">
        <f>VLOOKUP(A1197,'REPORTE'!$A$1:$AG$1961,18,0)</f>
        <v>F</v>
      </c>
      <c r="G1197" s="20" t="str">
        <f>VLOOKUP(A1197,'REPORTE'!$A$1:$AG$1961,6,0)</f>
        <v>NACIONAL</v>
      </c>
      <c r="H1197" s="20" t="str">
        <f>VLOOKUP(A1197,'REPORTE'!$A$1:$AG$1961,30,0)</f>
        <v>Universitaria</v>
      </c>
      <c r="I1197" s="20" t="str">
        <f>VLOOKUP(A1197,'REPORTE'!$A$1:$AG$1961,31,0)</f>
        <v>CHIMBORAZO</v>
      </c>
      <c r="J1197" s="20" t="str">
        <f>VLOOKUP(A1197,'REPORTE'!$A$1:$AG$1961,32,0)</f>
        <v>RIOBAMBA</v>
      </c>
      <c r="K1197" s="20" t="str">
        <f>VLOOKUP(A1197,'REPORTE'!$A$1:$AG$1961,33,0)</f>
        <v>SAN LUIS</v>
      </c>
      <c r="L1197" s="20" t="str">
        <f>VLOOKUP(K1197,PROVINCIAS!$F$1:$G$1171,2,0)</f>
        <v>RURAL</v>
      </c>
      <c r="M1197" s="20">
        <v>1001375</v>
      </c>
      <c r="N1197" s="20" t="s">
        <v>15374</v>
      </c>
      <c r="O1197" s="20"/>
      <c r="P1197" s="20">
        <v>533.4</v>
      </c>
      <c r="Q1197" s="20" t="s">
        <v>11150</v>
      </c>
      <c r="R1197" s="20" t="s">
        <v>11150</v>
      </c>
      <c r="S1197" s="20" t="s">
        <v>11150</v>
      </c>
      <c r="T1197" s="20" t="s">
        <v>11150</v>
      </c>
      <c r="U1197" s="20" t="s">
        <v>11150</v>
      </c>
      <c r="V1197" s="20" t="s">
        <v>11150</v>
      </c>
      <c r="W1197" s="20">
        <v>533.4</v>
      </c>
    </row>
    <row r="1198" spans="1:23" x14ac:dyDescent="0.45">
      <c r="A1198" s="20">
        <v>1001299</v>
      </c>
      <c r="B1198" s="20" t="s">
        <v>9431</v>
      </c>
      <c r="C1198" s="20" t="s">
        <v>14302</v>
      </c>
      <c r="D1198" s="20">
        <v>1720255734</v>
      </c>
      <c r="E1198" s="20" t="str">
        <f>VLOOKUP(A1198,'REPORTE'!$A$1:$AG$1961,5,0)</f>
        <v>ECUATORIANO(A)</v>
      </c>
      <c r="F1198" s="20" t="str">
        <f>VLOOKUP(A1198,'REPORTE'!$A$1:$AG$1961,18,0)</f>
        <v>F</v>
      </c>
      <c r="G1198" s="20" t="str">
        <f>VLOOKUP(A1198,'REPORTE'!$A$1:$AG$1961,6,0)</f>
        <v>NACIONAL</v>
      </c>
      <c r="H1198" s="20" t="str">
        <f>VLOOKUP(A1198,'REPORTE'!$A$1:$AG$1961,30,0)</f>
        <v>Universitaria</v>
      </c>
      <c r="I1198" s="20" t="str">
        <f>VLOOKUP(A1198,'REPORTE'!$A$1:$AG$1961,31,0)</f>
        <v>PICHINCHA</v>
      </c>
      <c r="J1198" s="20" t="str">
        <f>VLOOKUP(A1198,'REPORTE'!$A$1:$AG$1961,32,0)</f>
        <v>QUITO</v>
      </c>
      <c r="K1198" s="20" t="str">
        <f>VLOOKUP(A1198,'REPORTE'!$A$1:$AG$1961,33,0)</f>
        <v>ELOY ALFARO</v>
      </c>
      <c r="L1198" s="20" t="str">
        <f>VLOOKUP(K1198,PROVINCIAS!$F$1:$G$1171,2,0)</f>
        <v>RURAL</v>
      </c>
      <c r="M1198" s="20">
        <v>1001376</v>
      </c>
      <c r="N1198" s="20" t="s">
        <v>15374</v>
      </c>
      <c r="O1198" s="20"/>
      <c r="P1198" s="20">
        <v>266.38</v>
      </c>
      <c r="Q1198" s="20" t="s">
        <v>11150</v>
      </c>
      <c r="R1198" s="20" t="s">
        <v>11150</v>
      </c>
      <c r="S1198" s="20" t="s">
        <v>11150</v>
      </c>
      <c r="T1198" s="20" t="s">
        <v>11150</v>
      </c>
      <c r="U1198" s="20" t="s">
        <v>11150</v>
      </c>
      <c r="V1198" s="20" t="s">
        <v>11150</v>
      </c>
      <c r="W1198" s="20">
        <v>266.38</v>
      </c>
    </row>
    <row r="1199" spans="1:23" x14ac:dyDescent="0.45">
      <c r="A1199" s="20">
        <v>1001300</v>
      </c>
      <c r="B1199" s="20" t="s">
        <v>9431</v>
      </c>
      <c r="C1199" s="20" t="s">
        <v>14303</v>
      </c>
      <c r="D1199" s="20">
        <v>604361337</v>
      </c>
      <c r="E1199" s="20" t="str">
        <f>VLOOKUP(A1199,'REPORTE'!$A$1:$AG$1961,5,0)</f>
        <v>ECUATORIANO(A) INDIGENA</v>
      </c>
      <c r="F1199" s="20" t="str">
        <f>VLOOKUP(A1199,'REPORTE'!$A$1:$AG$1961,18,0)</f>
        <v>F</v>
      </c>
      <c r="G1199" s="20" t="str">
        <f>VLOOKUP(A1199,'REPORTE'!$A$1:$AG$1961,6,0)</f>
        <v>NACIONAL</v>
      </c>
      <c r="H1199" s="20" t="str">
        <f>VLOOKUP(A1199,'REPORTE'!$A$1:$AG$1961,30,0)</f>
        <v>Primaria</v>
      </c>
      <c r="I1199" s="20" t="str">
        <f>VLOOKUP(A1199,'REPORTE'!$A$1:$AG$1961,31,0)</f>
        <v>CHIMBORAZO</v>
      </c>
      <c r="J1199" s="20" t="str">
        <f>VLOOKUP(A1199,'REPORTE'!$A$1:$AG$1961,32,0)</f>
        <v>RIOBAMBA</v>
      </c>
      <c r="K1199" s="20" t="str">
        <f>VLOOKUP(A1199,'REPORTE'!$A$1:$AG$1961,33,0)</f>
        <v>YARUQUIES</v>
      </c>
      <c r="L1199" s="20" t="str">
        <f>VLOOKUP(K1199,PROVINCIAS!$F$1:$G$1171,2,0)</f>
        <v>URBANA</v>
      </c>
      <c r="M1199" s="20">
        <v>1001377</v>
      </c>
      <c r="N1199" s="20" t="s">
        <v>15374</v>
      </c>
      <c r="O1199" s="20"/>
      <c r="P1199" s="20">
        <v>0.02</v>
      </c>
      <c r="Q1199" s="20" t="s">
        <v>11150</v>
      </c>
      <c r="R1199" s="20" t="s">
        <v>11150</v>
      </c>
      <c r="S1199" s="20" t="s">
        <v>11150</v>
      </c>
      <c r="T1199" s="20" t="s">
        <v>11150</v>
      </c>
      <c r="U1199" s="20" t="s">
        <v>11150</v>
      </c>
      <c r="V1199" s="20" t="s">
        <v>11150</v>
      </c>
      <c r="W1199" s="20">
        <v>0.02</v>
      </c>
    </row>
    <row r="1200" spans="1:23" x14ac:dyDescent="0.45">
      <c r="A1200" s="20">
        <v>1001301</v>
      </c>
      <c r="B1200" s="20" t="s">
        <v>9431</v>
      </c>
      <c r="C1200" s="20" t="s">
        <v>10327</v>
      </c>
      <c r="D1200" s="20">
        <v>1723305833</v>
      </c>
      <c r="E1200" s="20" t="str">
        <f>VLOOKUP(A1200,'REPORTE'!$A$1:$AG$1961,5,0)</f>
        <v>ECUATORIANO(A)</v>
      </c>
      <c r="F1200" s="20" t="str">
        <f>VLOOKUP(A1200,'REPORTE'!$A$1:$AG$1961,18,0)</f>
        <v>M</v>
      </c>
      <c r="G1200" s="20" t="str">
        <f>VLOOKUP(A1200,'REPORTE'!$A$1:$AG$1961,6,0)</f>
        <v>NACIONAL</v>
      </c>
      <c r="H1200" s="20" t="str">
        <f>VLOOKUP(A1200,'REPORTE'!$A$1:$AG$1961,30,0)</f>
        <v>Primaria</v>
      </c>
      <c r="I1200" s="20" t="str">
        <f>VLOOKUP(A1200,'REPORTE'!$A$1:$AG$1961,31,0)</f>
        <v>PICHINCHA</v>
      </c>
      <c r="J1200" s="20" t="str">
        <f>VLOOKUP(A1200,'REPORTE'!$A$1:$AG$1961,32,0)</f>
        <v>QUITO</v>
      </c>
      <c r="K1200" s="20" t="str">
        <f>VLOOKUP(A1200,'REPORTE'!$A$1:$AG$1961,33,0)</f>
        <v>COTOCOLLAO</v>
      </c>
      <c r="L1200" s="20" t="str">
        <f>VLOOKUP(K1200,PROVINCIAS!$F$1:$G$1171,2,0)</f>
        <v>URBANA</v>
      </c>
      <c r="M1200" s="20">
        <v>1001378</v>
      </c>
      <c r="N1200" s="20" t="s">
        <v>15374</v>
      </c>
      <c r="O1200" s="20"/>
      <c r="P1200" s="20">
        <v>7.0000000000000007E-2</v>
      </c>
      <c r="Q1200" s="20" t="s">
        <v>11150</v>
      </c>
      <c r="R1200" s="20" t="s">
        <v>11150</v>
      </c>
      <c r="S1200" s="20" t="s">
        <v>11150</v>
      </c>
      <c r="T1200" s="20" t="s">
        <v>13703</v>
      </c>
      <c r="U1200" s="20" t="s">
        <v>11150</v>
      </c>
      <c r="V1200" s="20" t="s">
        <v>12078</v>
      </c>
      <c r="W1200" s="20">
        <v>200.07</v>
      </c>
    </row>
    <row r="1201" spans="1:23" x14ac:dyDescent="0.45">
      <c r="A1201" s="20">
        <v>1001302</v>
      </c>
      <c r="B1201" s="20" t="s">
        <v>9431</v>
      </c>
      <c r="C1201" s="20" t="s">
        <v>14304</v>
      </c>
      <c r="D1201" s="20">
        <v>1722104963</v>
      </c>
      <c r="E1201" s="20" t="str">
        <f>VLOOKUP(A1201,'REPORTE'!$A$1:$AG$1961,5,0)</f>
        <v>ECUATORIANO(A)</v>
      </c>
      <c r="F1201" s="20" t="str">
        <f>VLOOKUP(A1201,'REPORTE'!$A$1:$AG$1961,18,0)</f>
        <v>M</v>
      </c>
      <c r="G1201" s="20" t="str">
        <f>VLOOKUP(A1201,'REPORTE'!$A$1:$AG$1961,6,0)</f>
        <v>NACIONAL</v>
      </c>
      <c r="H1201" s="20" t="str">
        <f>VLOOKUP(A1201,'REPORTE'!$A$1:$AG$1961,30,0)</f>
        <v>Secundaria</v>
      </c>
      <c r="I1201" s="20" t="str">
        <f>VLOOKUP(A1201,'REPORTE'!$A$1:$AG$1961,31,0)</f>
        <v>PICHINCHA</v>
      </c>
      <c r="J1201" s="20" t="str">
        <f>VLOOKUP(A1201,'REPORTE'!$A$1:$AG$1961,32,0)</f>
        <v>QUITO</v>
      </c>
      <c r="K1201" s="20" t="str">
        <f>VLOOKUP(A1201,'REPORTE'!$A$1:$AG$1961,33,0)</f>
        <v>COTOCOLLAO</v>
      </c>
      <c r="L1201" s="20" t="str">
        <f>VLOOKUP(K1201,PROVINCIAS!$F$1:$G$1171,2,0)</f>
        <v>URBANA</v>
      </c>
      <c r="M1201" s="20">
        <v>1001379</v>
      </c>
      <c r="N1201" s="20" t="s">
        <v>15374</v>
      </c>
      <c r="O1201" s="20"/>
      <c r="P1201" s="20">
        <v>37.270000000000003</v>
      </c>
      <c r="Q1201" s="20" t="s">
        <v>11150</v>
      </c>
      <c r="R1201" s="20" t="s">
        <v>11150</v>
      </c>
      <c r="S1201" s="20" t="s">
        <v>11150</v>
      </c>
      <c r="T1201" s="20" t="s">
        <v>11150</v>
      </c>
      <c r="U1201" s="20" t="s">
        <v>11150</v>
      </c>
      <c r="V1201" s="20" t="s">
        <v>11150</v>
      </c>
      <c r="W1201" s="20">
        <v>37.270000000000003</v>
      </c>
    </row>
    <row r="1202" spans="1:23" x14ac:dyDescent="0.45">
      <c r="A1202" s="20">
        <v>1001303</v>
      </c>
      <c r="B1202" s="20" t="s">
        <v>9431</v>
      </c>
      <c r="C1202" s="20" t="s">
        <v>14305</v>
      </c>
      <c r="D1202" s="20">
        <v>1004469811</v>
      </c>
      <c r="E1202" s="20" t="str">
        <f>VLOOKUP(A1202,'REPORTE'!$A$1:$AG$1961,5,0)</f>
        <v>ECUATORIANO(A)</v>
      </c>
      <c r="F1202" s="20" t="str">
        <f>VLOOKUP(A1202,'REPORTE'!$A$1:$AG$1961,18,0)</f>
        <v>M</v>
      </c>
      <c r="G1202" s="20" t="str">
        <f>VLOOKUP(A1202,'REPORTE'!$A$1:$AG$1961,6,0)</f>
        <v>NACIONAL</v>
      </c>
      <c r="H1202" s="20" t="str">
        <f>VLOOKUP(A1202,'REPORTE'!$A$1:$AG$1961,30,0)</f>
        <v>Secundaria</v>
      </c>
      <c r="I1202" s="20" t="str">
        <f>VLOOKUP(A1202,'REPORTE'!$A$1:$AG$1961,31,0)</f>
        <v>IMBABURA</v>
      </c>
      <c r="J1202" s="20" t="str">
        <f>VLOOKUP(A1202,'REPORTE'!$A$1:$AG$1961,32,0)</f>
        <v>IBARRA</v>
      </c>
      <c r="K1202" s="20" t="str">
        <f>VLOOKUP(A1202,'REPORTE'!$A$1:$AG$1961,33,0)</f>
        <v>SAGRARIO</v>
      </c>
      <c r="L1202" s="20" t="str">
        <f>VLOOKUP(K1202,PROVINCIAS!$F$1:$G$1171,2,0)</f>
        <v>URBANA</v>
      </c>
      <c r="M1202" s="20">
        <v>1001380</v>
      </c>
      <c r="N1202" s="20" t="s">
        <v>15374</v>
      </c>
      <c r="O1202" s="20"/>
      <c r="P1202" s="20">
        <v>3</v>
      </c>
      <c r="Q1202" s="20" t="s">
        <v>11150</v>
      </c>
      <c r="R1202" s="20" t="s">
        <v>11150</v>
      </c>
      <c r="S1202" s="20" t="s">
        <v>11150</v>
      </c>
      <c r="T1202" s="20" t="s">
        <v>11150</v>
      </c>
      <c r="U1202" s="20" t="s">
        <v>11150</v>
      </c>
      <c r="V1202" s="20" t="s">
        <v>11150</v>
      </c>
      <c r="W1202" s="20">
        <v>3</v>
      </c>
    </row>
    <row r="1203" spans="1:23" x14ac:dyDescent="0.45">
      <c r="A1203" s="20">
        <v>1001304</v>
      </c>
      <c r="B1203" s="20" t="s">
        <v>9431</v>
      </c>
      <c r="C1203" s="20" t="s">
        <v>14306</v>
      </c>
      <c r="D1203" s="20">
        <v>690075881001</v>
      </c>
      <c r="E1203" s="20" t="str">
        <f>VLOOKUP(A1203,'REPORTE'!$A$1:$AG$1961,5,0)</f>
        <v>ECUATORIANO(A)</v>
      </c>
      <c r="F1203" s="20" t="str">
        <f>VLOOKUP(A1203,'REPORTE'!$A$1:$AG$1961,18,0)</f>
        <v>F</v>
      </c>
      <c r="G1203" s="20" t="str">
        <f>VLOOKUP(A1203,'REPORTE'!$A$1:$AG$1961,6,0)</f>
        <v>NACIONAL</v>
      </c>
      <c r="H1203" s="20" t="str">
        <f>VLOOKUP(A1203,'REPORTE'!$A$1:$AG$1961,30,0)</f>
        <v>Universitaria</v>
      </c>
      <c r="I1203" s="20" t="str">
        <f>VLOOKUP(A1203,'REPORTE'!$A$1:$AG$1961,31,0)</f>
        <v>CHIMBORAZO</v>
      </c>
      <c r="J1203" s="20" t="str">
        <f>VLOOKUP(A1203,'REPORTE'!$A$1:$AG$1961,32,0)</f>
        <v>RIOBAMBA</v>
      </c>
      <c r="K1203" s="20" t="str">
        <f>VLOOKUP(A1203,'REPORTE'!$A$1:$AG$1961,33,0)</f>
        <v>LIZARZABURU</v>
      </c>
      <c r="L1203" s="20" t="str">
        <f>VLOOKUP(K1203,PROVINCIAS!$F$1:$G$1171,2,0)</f>
        <v>URBANA</v>
      </c>
      <c r="M1203" s="20">
        <v>1001381</v>
      </c>
      <c r="N1203" s="20" t="s">
        <v>15374</v>
      </c>
      <c r="O1203" s="20"/>
      <c r="P1203" s="20">
        <v>23.05</v>
      </c>
      <c r="Q1203" s="20" t="s">
        <v>11150</v>
      </c>
      <c r="R1203" s="20" t="s">
        <v>11150</v>
      </c>
      <c r="S1203" s="20" t="s">
        <v>11150</v>
      </c>
      <c r="T1203" s="20" t="s">
        <v>11150</v>
      </c>
      <c r="U1203" s="20" t="s">
        <v>11150</v>
      </c>
      <c r="V1203" s="20" t="s">
        <v>11150</v>
      </c>
      <c r="W1203" s="20">
        <v>23.05</v>
      </c>
    </row>
    <row r="1204" spans="1:23" x14ac:dyDescent="0.45">
      <c r="A1204" s="20">
        <v>1001305</v>
      </c>
      <c r="B1204" s="20" t="s">
        <v>9431</v>
      </c>
      <c r="C1204" s="20" t="s">
        <v>9830</v>
      </c>
      <c r="D1204" s="20">
        <v>1713745741</v>
      </c>
      <c r="E1204" s="20" t="str">
        <f>VLOOKUP(A1204,'REPORTE'!$A$1:$AG$1961,5,0)</f>
        <v>ECUATORIANO(A) INDIGENA</v>
      </c>
      <c r="F1204" s="20" t="str">
        <f>VLOOKUP(A1204,'REPORTE'!$A$1:$AG$1961,18,0)</f>
        <v>F</v>
      </c>
      <c r="G1204" s="20" t="str">
        <f>VLOOKUP(A1204,'REPORTE'!$A$1:$AG$1961,6,0)</f>
        <v>NACIONAL</v>
      </c>
      <c r="H1204" s="20" t="str">
        <f>VLOOKUP(A1204,'REPORTE'!$A$1:$AG$1961,30,0)</f>
        <v>Primaria</v>
      </c>
      <c r="I1204" s="20" t="str">
        <f>VLOOKUP(A1204,'REPORTE'!$A$1:$AG$1961,31,0)</f>
        <v>CHIMBORAZO</v>
      </c>
      <c r="J1204" s="20" t="str">
        <f>VLOOKUP(A1204,'REPORTE'!$A$1:$AG$1961,32,0)</f>
        <v>RIOBAMBA</v>
      </c>
      <c r="K1204" s="20" t="str">
        <f>VLOOKUP(A1204,'REPORTE'!$A$1:$AG$1961,33,0)</f>
        <v>PUNIN</v>
      </c>
      <c r="L1204" s="20" t="str">
        <f>VLOOKUP(K1204,PROVINCIAS!$F$1:$G$1171,2,0)</f>
        <v>RURAL</v>
      </c>
      <c r="M1204" s="20">
        <v>1001382</v>
      </c>
      <c r="N1204" s="20" t="s">
        <v>15374</v>
      </c>
      <c r="O1204" s="20"/>
      <c r="P1204" s="20">
        <v>10.119999999999999</v>
      </c>
      <c r="Q1204" s="20" t="s">
        <v>11150</v>
      </c>
      <c r="R1204" s="20" t="s">
        <v>11150</v>
      </c>
      <c r="S1204" s="20" t="s">
        <v>11150</v>
      </c>
      <c r="T1204" s="20" t="s">
        <v>11150</v>
      </c>
      <c r="U1204" s="20" t="s">
        <v>11150</v>
      </c>
      <c r="V1204" s="20" t="s">
        <v>11150</v>
      </c>
      <c r="W1204" s="20">
        <v>10.119999999999999</v>
      </c>
    </row>
    <row r="1205" spans="1:23" x14ac:dyDescent="0.45">
      <c r="A1205" s="20">
        <v>1001306</v>
      </c>
      <c r="B1205" s="20" t="s">
        <v>9431</v>
      </c>
      <c r="C1205" s="20" t="s">
        <v>14307</v>
      </c>
      <c r="D1205" s="20">
        <v>1708836265</v>
      </c>
      <c r="E1205" s="20" t="str">
        <f>VLOOKUP(A1205,'REPORTE'!$A$1:$AG$1961,5,0)</f>
        <v>ECUATORIANO(A)</v>
      </c>
      <c r="F1205" s="20" t="str">
        <f>VLOOKUP(A1205,'REPORTE'!$A$1:$AG$1961,18,0)</f>
        <v>F</v>
      </c>
      <c r="G1205" s="20" t="str">
        <f>VLOOKUP(A1205,'REPORTE'!$A$1:$AG$1961,6,0)</f>
        <v>NACIONAL</v>
      </c>
      <c r="H1205" s="20" t="str">
        <f>VLOOKUP(A1205,'REPORTE'!$A$1:$AG$1961,30,0)</f>
        <v>Ninguna</v>
      </c>
      <c r="I1205" s="20" t="str">
        <f>VLOOKUP(A1205,'REPORTE'!$A$1:$AG$1961,31,0)</f>
        <v>PICHINCHA</v>
      </c>
      <c r="J1205" s="20" t="str">
        <f>VLOOKUP(A1205,'REPORTE'!$A$1:$AG$1961,32,0)</f>
        <v>QUITO</v>
      </c>
      <c r="K1205" s="20" t="str">
        <f>VLOOKUP(A1205,'REPORTE'!$A$1:$AG$1961,33,0)</f>
        <v>COCHAPAMBA</v>
      </c>
      <c r="L1205" s="20" t="str">
        <f>VLOOKUP(K1205,PROVINCIAS!$F$1:$G$1171,2,0)</f>
        <v>RURAL</v>
      </c>
      <c r="M1205" s="20">
        <v>1001383</v>
      </c>
      <c r="N1205" s="20" t="s">
        <v>15374</v>
      </c>
      <c r="O1205" s="20"/>
      <c r="P1205" s="20">
        <v>93.05</v>
      </c>
      <c r="Q1205" s="20" t="s">
        <v>11150</v>
      </c>
      <c r="R1205" s="20" t="s">
        <v>11150</v>
      </c>
      <c r="S1205" s="20" t="s">
        <v>11150</v>
      </c>
      <c r="T1205" s="20" t="s">
        <v>11150</v>
      </c>
      <c r="U1205" s="20" t="s">
        <v>11150</v>
      </c>
      <c r="V1205" s="20" t="s">
        <v>11150</v>
      </c>
      <c r="W1205" s="20">
        <v>93.05</v>
      </c>
    </row>
    <row r="1206" spans="1:23" x14ac:dyDescent="0.45">
      <c r="A1206" s="20">
        <v>1001307</v>
      </c>
      <c r="B1206" s="20" t="s">
        <v>9431</v>
      </c>
      <c r="C1206" s="20" t="s">
        <v>9896</v>
      </c>
      <c r="D1206" s="20">
        <v>1717275281</v>
      </c>
      <c r="E1206" s="20" t="str">
        <f>VLOOKUP(A1206,'REPORTE'!$A$1:$AG$1961,5,0)</f>
        <v>ECUATORIANO(A)</v>
      </c>
      <c r="F1206" s="20" t="str">
        <f>VLOOKUP(A1206,'REPORTE'!$A$1:$AG$1961,18,0)</f>
        <v>F</v>
      </c>
      <c r="G1206" s="20" t="str">
        <f>VLOOKUP(A1206,'REPORTE'!$A$1:$AG$1961,6,0)</f>
        <v>NACIONAL</v>
      </c>
      <c r="H1206" s="20" t="str">
        <f>VLOOKUP(A1206,'REPORTE'!$A$1:$AG$1961,30,0)</f>
        <v>Secundaria</v>
      </c>
      <c r="I1206" s="20" t="str">
        <f>VLOOKUP(A1206,'REPORTE'!$A$1:$AG$1961,31,0)</f>
        <v>PICHINCHA</v>
      </c>
      <c r="J1206" s="20" t="str">
        <f>VLOOKUP(A1206,'REPORTE'!$A$1:$AG$1961,32,0)</f>
        <v>QUITO</v>
      </c>
      <c r="K1206" s="20" t="str">
        <f>VLOOKUP(A1206,'REPORTE'!$A$1:$AG$1961,33,0)</f>
        <v>EL INCA</v>
      </c>
      <c r="L1206" s="20" t="str">
        <f>VLOOKUP(K1206,PROVINCIAS!$F$1:$G$1171,2,0)</f>
        <v>URBANA</v>
      </c>
      <c r="M1206" s="20">
        <v>1001384</v>
      </c>
      <c r="N1206" s="20" t="s">
        <v>15374</v>
      </c>
      <c r="O1206" s="20"/>
      <c r="P1206" s="20">
        <v>6.02</v>
      </c>
      <c r="Q1206" s="20" t="s">
        <v>11150</v>
      </c>
      <c r="R1206" s="20" t="s">
        <v>11150</v>
      </c>
      <c r="S1206" s="20" t="s">
        <v>11150</v>
      </c>
      <c r="T1206" s="20" t="s">
        <v>12380</v>
      </c>
      <c r="U1206" s="20" t="s">
        <v>11150</v>
      </c>
      <c r="V1206" s="20" t="s">
        <v>11150</v>
      </c>
      <c r="W1206" s="20">
        <v>56.02</v>
      </c>
    </row>
    <row r="1207" spans="1:23" x14ac:dyDescent="0.45">
      <c r="A1207" s="20">
        <v>1001308</v>
      </c>
      <c r="B1207" s="20" t="s">
        <v>9431</v>
      </c>
      <c r="C1207" s="20" t="s">
        <v>9844</v>
      </c>
      <c r="D1207" s="20">
        <v>1724190432</v>
      </c>
      <c r="E1207" s="20" t="str">
        <f>VLOOKUP(A1207,'REPORTE'!$A$1:$AG$1961,5,0)</f>
        <v>ECUATORIANO(A)</v>
      </c>
      <c r="F1207" s="20" t="str">
        <f>VLOOKUP(A1207,'REPORTE'!$A$1:$AG$1961,18,0)</f>
        <v>M</v>
      </c>
      <c r="G1207" s="20" t="str">
        <f>VLOOKUP(A1207,'REPORTE'!$A$1:$AG$1961,6,0)</f>
        <v>NACIONAL</v>
      </c>
      <c r="H1207" s="20" t="str">
        <f>VLOOKUP(A1207,'REPORTE'!$A$1:$AG$1961,30,0)</f>
        <v>Primaria</v>
      </c>
      <c r="I1207" s="20" t="str">
        <f>VLOOKUP(A1207,'REPORTE'!$A$1:$AG$1961,31,0)</f>
        <v>PICHINCHA</v>
      </c>
      <c r="J1207" s="20" t="str">
        <f>VLOOKUP(A1207,'REPORTE'!$A$1:$AG$1961,32,0)</f>
        <v>QUITO</v>
      </c>
      <c r="K1207" s="20" t="str">
        <f>VLOOKUP(A1207,'REPORTE'!$A$1:$AG$1961,33,0)</f>
        <v>IÑAQUITO</v>
      </c>
      <c r="L1207" s="20" t="str">
        <f>VLOOKUP(K1207,PROVINCIAS!$F$1:$G$1171,2,0)</f>
        <v>URBANA</v>
      </c>
      <c r="M1207" s="20">
        <v>1001385</v>
      </c>
      <c r="N1207" s="20" t="s">
        <v>15374</v>
      </c>
      <c r="O1207" s="20"/>
      <c r="P1207" s="20">
        <v>6.35</v>
      </c>
      <c r="Q1207" s="20" t="s">
        <v>11150</v>
      </c>
      <c r="R1207" s="20" t="s">
        <v>11150</v>
      </c>
      <c r="S1207" s="20" t="s">
        <v>11150</v>
      </c>
      <c r="T1207" s="20" t="s">
        <v>13697</v>
      </c>
      <c r="U1207" s="20" t="s">
        <v>11150</v>
      </c>
      <c r="V1207" s="20" t="s">
        <v>11150</v>
      </c>
      <c r="W1207" s="20">
        <v>256.35000000000002</v>
      </c>
    </row>
    <row r="1208" spans="1:23" x14ac:dyDescent="0.45">
      <c r="A1208" s="20">
        <v>1001310</v>
      </c>
      <c r="B1208" s="20" t="s">
        <v>9431</v>
      </c>
      <c r="C1208" s="20" t="s">
        <v>9834</v>
      </c>
      <c r="D1208" s="20">
        <v>1703357499</v>
      </c>
      <c r="E1208" s="20" t="str">
        <f>VLOOKUP(A1208,'REPORTE'!$A$1:$AG$1961,5,0)</f>
        <v>ECUATORIANO(A)</v>
      </c>
      <c r="F1208" s="20" t="str">
        <f>VLOOKUP(A1208,'REPORTE'!$A$1:$AG$1961,18,0)</f>
        <v>F</v>
      </c>
      <c r="G1208" s="20" t="str">
        <f>VLOOKUP(A1208,'REPORTE'!$A$1:$AG$1961,6,0)</f>
        <v>NACIONAL</v>
      </c>
      <c r="H1208" s="20" t="str">
        <f>VLOOKUP(A1208,'REPORTE'!$A$1:$AG$1961,30,0)</f>
        <v>Primaria</v>
      </c>
      <c r="I1208" s="20" t="str">
        <f>VLOOKUP(A1208,'REPORTE'!$A$1:$AG$1961,31,0)</f>
        <v>PICHINCHA</v>
      </c>
      <c r="J1208" s="20" t="str">
        <f>VLOOKUP(A1208,'REPORTE'!$A$1:$AG$1961,32,0)</f>
        <v>QUITO</v>
      </c>
      <c r="K1208" s="20" t="str">
        <f>VLOOKUP(A1208,'REPORTE'!$A$1:$AG$1961,33,0)</f>
        <v>ITCHIMBIA</v>
      </c>
      <c r="L1208" s="20" t="str">
        <f>VLOOKUP(K1208,PROVINCIAS!$F$1:$G$1171,2,0)</f>
        <v>URBANA</v>
      </c>
      <c r="M1208" s="20">
        <v>1001386</v>
      </c>
      <c r="N1208" s="20" t="s">
        <v>15374</v>
      </c>
      <c r="O1208" s="20"/>
      <c r="P1208" s="20">
        <v>0</v>
      </c>
      <c r="Q1208" s="20" t="s">
        <v>11150</v>
      </c>
      <c r="R1208" s="20" t="s">
        <v>11150</v>
      </c>
      <c r="S1208" s="20" t="s">
        <v>11150</v>
      </c>
      <c r="T1208" s="20" t="s">
        <v>11150</v>
      </c>
      <c r="U1208" s="20" t="s">
        <v>11150</v>
      </c>
      <c r="V1208" s="20" t="s">
        <v>11150</v>
      </c>
      <c r="W1208" s="20">
        <v>0</v>
      </c>
    </row>
    <row r="1209" spans="1:23" x14ac:dyDescent="0.45">
      <c r="A1209" s="20">
        <v>1001309</v>
      </c>
      <c r="B1209" s="20" t="s">
        <v>9431</v>
      </c>
      <c r="C1209" s="20" t="s">
        <v>9839</v>
      </c>
      <c r="D1209" s="20">
        <v>650522873</v>
      </c>
      <c r="E1209" s="20" t="str">
        <f>VLOOKUP(A1209,'REPORTE'!$A$1:$AG$1961,5,0)</f>
        <v>ECUATORIANO(A) INDIGENA</v>
      </c>
      <c r="F1209" s="20" t="str">
        <f>VLOOKUP(A1209,'REPORTE'!$A$1:$AG$1961,18,0)</f>
        <v>F</v>
      </c>
      <c r="G1209" s="20" t="str">
        <f>VLOOKUP(A1209,'REPORTE'!$A$1:$AG$1961,6,0)</f>
        <v>NACIONAL</v>
      </c>
      <c r="H1209" s="20" t="str">
        <f>VLOOKUP(A1209,'REPORTE'!$A$1:$AG$1961,30,0)</f>
        <v>Primaria</v>
      </c>
      <c r="I1209" s="20" t="str">
        <f>VLOOKUP(A1209,'REPORTE'!$A$1:$AG$1961,31,0)</f>
        <v>CHIMBORAZO</v>
      </c>
      <c r="J1209" s="20" t="str">
        <f>VLOOKUP(A1209,'REPORTE'!$A$1:$AG$1961,32,0)</f>
        <v>RIOBAMBA</v>
      </c>
      <c r="K1209" s="20" t="str">
        <f>VLOOKUP(A1209,'REPORTE'!$A$1:$AG$1961,33,0)</f>
        <v>CACHA (CAB EN MACHANGARA)</v>
      </c>
      <c r="L1209" s="20" t="str">
        <f>VLOOKUP(K1209,PROVINCIAS!$F$1:$G$1171,2,0)</f>
        <v>RURAL</v>
      </c>
      <c r="M1209" s="20">
        <v>1001387</v>
      </c>
      <c r="N1209" s="20" t="s">
        <v>15374</v>
      </c>
      <c r="O1209" s="20"/>
      <c r="P1209" s="20">
        <v>119.5</v>
      </c>
      <c r="Q1209" s="20" t="s">
        <v>11150</v>
      </c>
      <c r="R1209" s="20" t="s">
        <v>11150</v>
      </c>
      <c r="S1209" s="20" t="s">
        <v>11150</v>
      </c>
      <c r="T1209" s="20" t="s">
        <v>11150</v>
      </c>
      <c r="U1209" s="20" t="s">
        <v>11150</v>
      </c>
      <c r="V1209" s="20" t="s">
        <v>11150</v>
      </c>
      <c r="W1209" s="20">
        <v>119.5</v>
      </c>
    </row>
    <row r="1210" spans="1:23" x14ac:dyDescent="0.45">
      <c r="A1210" s="20">
        <v>1001311</v>
      </c>
      <c r="B1210" s="20" t="s">
        <v>9431</v>
      </c>
      <c r="C1210" s="20" t="s">
        <v>9835</v>
      </c>
      <c r="D1210" s="20">
        <v>1714761507</v>
      </c>
      <c r="E1210" s="20" t="str">
        <f>VLOOKUP(A1210,'REPORTE'!$A$1:$AG$1961,5,0)</f>
        <v>ECUATORIANO(A)</v>
      </c>
      <c r="F1210" s="20" t="str">
        <f>VLOOKUP(A1210,'REPORTE'!$A$1:$AG$1961,18,0)</f>
        <v>M</v>
      </c>
      <c r="G1210" s="20" t="str">
        <f>VLOOKUP(A1210,'REPORTE'!$A$1:$AG$1961,6,0)</f>
        <v>NACIONAL</v>
      </c>
      <c r="H1210" s="20" t="str">
        <f>VLOOKUP(A1210,'REPORTE'!$A$1:$AG$1961,30,0)</f>
        <v>Primaria</v>
      </c>
      <c r="I1210" s="20" t="str">
        <f>VLOOKUP(A1210,'REPORTE'!$A$1:$AG$1961,31,0)</f>
        <v>PICHINCHA</v>
      </c>
      <c r="J1210" s="20" t="str">
        <f>VLOOKUP(A1210,'REPORTE'!$A$1:$AG$1961,32,0)</f>
        <v>QUITO</v>
      </c>
      <c r="K1210" s="20" t="str">
        <f>VLOOKUP(A1210,'REPORTE'!$A$1:$AG$1961,33,0)</f>
        <v>LA CONCEPCION</v>
      </c>
      <c r="L1210" s="20" t="str">
        <f>VLOOKUP(K1210,PROVINCIAS!$F$1:$G$1171,2,0)</f>
        <v>URBANA</v>
      </c>
      <c r="M1210" s="20">
        <v>1001388</v>
      </c>
      <c r="N1210" s="20" t="s">
        <v>15374</v>
      </c>
      <c r="O1210" s="20"/>
      <c r="P1210" s="20">
        <v>0</v>
      </c>
      <c r="Q1210" s="20" t="s">
        <v>11150</v>
      </c>
      <c r="R1210" s="20" t="s">
        <v>11150</v>
      </c>
      <c r="S1210" s="20" t="s">
        <v>11150</v>
      </c>
      <c r="T1210" s="20" t="s">
        <v>11150</v>
      </c>
      <c r="U1210" s="20" t="s">
        <v>11150</v>
      </c>
      <c r="V1210" s="20" t="s">
        <v>11150</v>
      </c>
      <c r="W1210" s="20">
        <v>0</v>
      </c>
    </row>
    <row r="1211" spans="1:23" x14ac:dyDescent="0.45">
      <c r="A1211" s="20">
        <v>1001312</v>
      </c>
      <c r="B1211" s="20" t="s">
        <v>9431</v>
      </c>
      <c r="C1211" s="20" t="s">
        <v>14308</v>
      </c>
      <c r="D1211" s="20">
        <v>601895881</v>
      </c>
      <c r="E1211" s="20" t="str">
        <f>VLOOKUP(A1211,'REPORTE'!$A$1:$AG$1961,5,0)</f>
        <v>ECUATORIANO(A)</v>
      </c>
      <c r="F1211" s="20" t="str">
        <f>VLOOKUP(A1211,'REPORTE'!$A$1:$AG$1961,18,0)</f>
        <v>F</v>
      </c>
      <c r="G1211" s="20" t="str">
        <f>VLOOKUP(A1211,'REPORTE'!$A$1:$AG$1961,6,0)</f>
        <v>NACIONAL</v>
      </c>
      <c r="H1211" s="20" t="str">
        <f>VLOOKUP(A1211,'REPORTE'!$A$1:$AG$1961,30,0)</f>
        <v>Ninguna</v>
      </c>
      <c r="I1211" s="20" t="str">
        <f>VLOOKUP(A1211,'REPORTE'!$A$1:$AG$1961,31,0)</f>
        <v>CHIMBORAZO</v>
      </c>
      <c r="J1211" s="20" t="str">
        <f>VLOOKUP(A1211,'REPORTE'!$A$1:$AG$1961,32,0)</f>
        <v>RIOBAMBA</v>
      </c>
      <c r="K1211" s="20" t="str">
        <f>VLOOKUP(A1211,'REPORTE'!$A$1:$AG$1961,33,0)</f>
        <v>YARUQUIES</v>
      </c>
      <c r="L1211" s="20" t="str">
        <f>VLOOKUP(K1211,PROVINCIAS!$F$1:$G$1171,2,0)</f>
        <v>URBANA</v>
      </c>
      <c r="M1211" s="20">
        <v>1001389</v>
      </c>
      <c r="N1211" s="20" t="s">
        <v>15374</v>
      </c>
      <c r="O1211" s="20"/>
      <c r="P1211" s="20">
        <v>3</v>
      </c>
      <c r="Q1211" s="20" t="s">
        <v>11150</v>
      </c>
      <c r="R1211" s="20" t="s">
        <v>11150</v>
      </c>
      <c r="S1211" s="20" t="s">
        <v>11150</v>
      </c>
      <c r="T1211" s="20" t="s">
        <v>11150</v>
      </c>
      <c r="U1211" s="20" t="s">
        <v>11150</v>
      </c>
      <c r="V1211" s="20" t="s">
        <v>11150</v>
      </c>
      <c r="W1211" s="20">
        <v>3</v>
      </c>
    </row>
    <row r="1212" spans="1:23" x14ac:dyDescent="0.45">
      <c r="A1212" s="20">
        <v>1001313</v>
      </c>
      <c r="B1212" s="20" t="s">
        <v>9431</v>
      </c>
      <c r="C1212" s="20" t="s">
        <v>14309</v>
      </c>
      <c r="D1212" s="20">
        <v>602982498</v>
      </c>
      <c r="E1212" s="20" t="str">
        <f>VLOOKUP(A1212,'REPORTE'!$A$1:$AG$1961,5,0)</f>
        <v>ECUATORIANO(A) INDIGENA</v>
      </c>
      <c r="F1212" s="20" t="str">
        <f>VLOOKUP(A1212,'REPORTE'!$A$1:$AG$1961,18,0)</f>
        <v>F</v>
      </c>
      <c r="G1212" s="20" t="str">
        <f>VLOOKUP(A1212,'REPORTE'!$A$1:$AG$1961,6,0)</f>
        <v>NACIONAL</v>
      </c>
      <c r="H1212" s="20" t="str">
        <f>VLOOKUP(A1212,'REPORTE'!$A$1:$AG$1961,30,0)</f>
        <v>Primaria</v>
      </c>
      <c r="I1212" s="20" t="str">
        <f>VLOOKUP(A1212,'REPORTE'!$A$1:$AG$1961,31,0)</f>
        <v>CHIMBORAZO</v>
      </c>
      <c r="J1212" s="20" t="str">
        <f>VLOOKUP(A1212,'REPORTE'!$A$1:$AG$1961,32,0)</f>
        <v>RIOBAMBA</v>
      </c>
      <c r="K1212" s="20" t="str">
        <f>VLOOKUP(A1212,'REPORTE'!$A$1:$AG$1961,33,0)</f>
        <v>CACHA (CAB EN MACHANGARA)</v>
      </c>
      <c r="L1212" s="20" t="str">
        <f>VLOOKUP(K1212,PROVINCIAS!$F$1:$G$1171,2,0)</f>
        <v>RURAL</v>
      </c>
      <c r="M1212" s="20">
        <v>1001390</v>
      </c>
      <c r="N1212" s="20" t="s">
        <v>15374</v>
      </c>
      <c r="O1212" s="20"/>
      <c r="P1212" s="20">
        <v>13.65</v>
      </c>
      <c r="Q1212" s="20" t="s">
        <v>11150</v>
      </c>
      <c r="R1212" s="20" t="s">
        <v>11150</v>
      </c>
      <c r="S1212" s="20" t="s">
        <v>11150</v>
      </c>
      <c r="T1212" s="20" t="s">
        <v>11832</v>
      </c>
      <c r="U1212" s="20" t="s">
        <v>11150</v>
      </c>
      <c r="V1212" s="20" t="s">
        <v>11150</v>
      </c>
      <c r="W1212" s="20">
        <v>513.65</v>
      </c>
    </row>
    <row r="1213" spans="1:23" x14ac:dyDescent="0.45">
      <c r="A1213" s="20">
        <v>1001314</v>
      </c>
      <c r="B1213" s="20" t="s">
        <v>9431</v>
      </c>
      <c r="C1213" s="20" t="s">
        <v>14310</v>
      </c>
      <c r="D1213" s="20">
        <v>1757376049</v>
      </c>
      <c r="E1213" s="20" t="str">
        <f>VLOOKUP(A1213,'REPORTE'!$A$1:$AG$1961,5,0)</f>
        <v>ECUATORIANO(A) INDIGENA</v>
      </c>
      <c r="F1213" s="20" t="str">
        <f>VLOOKUP(A1213,'REPORTE'!$A$1:$AG$1961,18,0)</f>
        <v>F</v>
      </c>
      <c r="G1213" s="20" t="str">
        <f>VLOOKUP(A1213,'REPORTE'!$A$1:$AG$1961,6,0)</f>
        <v>NACIONAL</v>
      </c>
      <c r="H1213" s="20" t="str">
        <f>VLOOKUP(A1213,'REPORTE'!$A$1:$AG$1961,30,0)</f>
        <v>Ninguna</v>
      </c>
      <c r="I1213" s="20" t="str">
        <f>VLOOKUP(A1213,'REPORTE'!$A$1:$AG$1961,31,0)</f>
        <v>PICHINCHA</v>
      </c>
      <c r="J1213" s="20" t="str">
        <f>VLOOKUP(A1213,'REPORTE'!$A$1:$AG$1961,32,0)</f>
        <v>QUITO</v>
      </c>
      <c r="K1213" s="20" t="str">
        <f>VLOOKUP(A1213,'REPORTE'!$A$1:$AG$1961,33,0)</f>
        <v>POMASQUI</v>
      </c>
      <c r="L1213" s="20" t="str">
        <f>VLOOKUP(K1213,PROVINCIAS!$F$1:$G$1171,2,0)</f>
        <v>RURAL</v>
      </c>
      <c r="M1213" s="20">
        <v>1001391</v>
      </c>
      <c r="N1213" s="20" t="s">
        <v>15374</v>
      </c>
      <c r="O1213" s="20"/>
      <c r="P1213" s="20">
        <v>31.02</v>
      </c>
      <c r="Q1213" s="20" t="s">
        <v>11150</v>
      </c>
      <c r="R1213" s="20" t="s">
        <v>11150</v>
      </c>
      <c r="S1213" s="20" t="s">
        <v>11150</v>
      </c>
      <c r="T1213" s="20" t="s">
        <v>11150</v>
      </c>
      <c r="U1213" s="20" t="s">
        <v>11150</v>
      </c>
      <c r="V1213" s="20" t="s">
        <v>11150</v>
      </c>
      <c r="W1213" s="20">
        <v>31.02</v>
      </c>
    </row>
    <row r="1214" spans="1:23" x14ac:dyDescent="0.45">
      <c r="A1214" s="20">
        <v>1001315</v>
      </c>
      <c r="B1214" s="20" t="s">
        <v>9431</v>
      </c>
      <c r="C1214" s="20" t="s">
        <v>14311</v>
      </c>
      <c r="D1214" s="20">
        <v>603462417</v>
      </c>
      <c r="E1214" s="20" t="str">
        <f>VLOOKUP(A1214,'REPORTE'!$A$1:$AG$1961,5,0)</f>
        <v>ECUATORIANO(A) INDIGENA</v>
      </c>
      <c r="F1214" s="20" t="str">
        <f>VLOOKUP(A1214,'REPORTE'!$A$1:$AG$1961,18,0)</f>
        <v>F</v>
      </c>
      <c r="G1214" s="20" t="str">
        <f>VLOOKUP(A1214,'REPORTE'!$A$1:$AG$1961,6,0)</f>
        <v>NACIONAL</v>
      </c>
      <c r="H1214" s="20" t="str">
        <f>VLOOKUP(A1214,'REPORTE'!$A$1:$AG$1961,30,0)</f>
        <v>Primaria</v>
      </c>
      <c r="I1214" s="20" t="str">
        <f>VLOOKUP(A1214,'REPORTE'!$A$1:$AG$1961,31,0)</f>
        <v>CHIMBORAZO</v>
      </c>
      <c r="J1214" s="20" t="str">
        <f>VLOOKUP(A1214,'REPORTE'!$A$1:$AG$1961,32,0)</f>
        <v>RIOBAMBA</v>
      </c>
      <c r="K1214" s="20" t="str">
        <f>VLOOKUP(A1214,'REPORTE'!$A$1:$AG$1961,33,0)</f>
        <v>CACHA (CAB EN MACHANGARA)</v>
      </c>
      <c r="L1214" s="20" t="str">
        <f>VLOOKUP(K1214,PROVINCIAS!$F$1:$G$1171,2,0)</f>
        <v>RURAL</v>
      </c>
      <c r="M1214" s="20">
        <v>1001392</v>
      </c>
      <c r="N1214" s="20" t="s">
        <v>15374</v>
      </c>
      <c r="O1214" s="20"/>
      <c r="P1214" s="20">
        <v>401.17</v>
      </c>
      <c r="Q1214" s="20" t="s">
        <v>11150</v>
      </c>
      <c r="R1214" s="20" t="s">
        <v>11150</v>
      </c>
      <c r="S1214" s="20" t="s">
        <v>11150</v>
      </c>
      <c r="T1214" s="20" t="s">
        <v>11150</v>
      </c>
      <c r="U1214" s="20" t="s">
        <v>11150</v>
      </c>
      <c r="V1214" s="20" t="s">
        <v>11150</v>
      </c>
      <c r="W1214" s="20">
        <v>401.17</v>
      </c>
    </row>
    <row r="1215" spans="1:23" x14ac:dyDescent="0.45">
      <c r="A1215" s="20">
        <v>1001316</v>
      </c>
      <c r="B1215" s="20" t="s">
        <v>9431</v>
      </c>
      <c r="C1215" s="20" t="s">
        <v>9837</v>
      </c>
      <c r="D1215" s="20">
        <v>502768492</v>
      </c>
      <c r="E1215" s="20" t="str">
        <f>VLOOKUP(A1215,'REPORTE'!$A$1:$AG$1961,5,0)</f>
        <v>ECUATORIANO(A) INDIGENA</v>
      </c>
      <c r="F1215" s="20" t="str">
        <f>VLOOKUP(A1215,'REPORTE'!$A$1:$AG$1961,18,0)</f>
        <v>M</v>
      </c>
      <c r="G1215" s="20" t="str">
        <f>VLOOKUP(A1215,'REPORTE'!$A$1:$AG$1961,6,0)</f>
        <v>NACIONAL</v>
      </c>
      <c r="H1215" s="20" t="str">
        <f>VLOOKUP(A1215,'REPORTE'!$A$1:$AG$1961,30,0)</f>
        <v>Primaria</v>
      </c>
      <c r="I1215" s="20" t="str">
        <f>VLOOKUP(A1215,'REPORTE'!$A$1:$AG$1961,31,0)</f>
        <v>COTOPAXI</v>
      </c>
      <c r="J1215" s="20" t="str">
        <f>VLOOKUP(A1215,'REPORTE'!$A$1:$AG$1961,32,0)</f>
        <v>PUJILI</v>
      </c>
      <c r="K1215" s="20" t="str">
        <f>VLOOKUP(A1215,'REPORTE'!$A$1:$AG$1961,33,0)</f>
        <v>ZUMBAHUA</v>
      </c>
      <c r="L1215" s="20" t="str">
        <f>VLOOKUP(K1215,PROVINCIAS!$F$1:$G$1171,2,0)</f>
        <v>RURAL</v>
      </c>
      <c r="M1215" s="20">
        <v>1001393</v>
      </c>
      <c r="N1215" s="20" t="s">
        <v>15374</v>
      </c>
      <c r="O1215" s="20"/>
      <c r="P1215" s="20">
        <v>6.99</v>
      </c>
      <c r="Q1215" s="20" t="s">
        <v>11150</v>
      </c>
      <c r="R1215" s="20" t="s">
        <v>11150</v>
      </c>
      <c r="S1215" s="20" t="s">
        <v>11150</v>
      </c>
      <c r="T1215" s="20" t="s">
        <v>12025</v>
      </c>
      <c r="U1215" s="20" t="s">
        <v>11150</v>
      </c>
      <c r="V1215" s="20" t="s">
        <v>11150</v>
      </c>
      <c r="W1215" s="20">
        <v>106.99</v>
      </c>
    </row>
    <row r="1216" spans="1:23" x14ac:dyDescent="0.45">
      <c r="A1216" s="20">
        <v>1001317</v>
      </c>
      <c r="B1216" s="20" t="s">
        <v>9431</v>
      </c>
      <c r="C1216" s="20" t="s">
        <v>9876</v>
      </c>
      <c r="D1216" s="20">
        <v>201772852</v>
      </c>
      <c r="E1216" s="20" t="str">
        <f>VLOOKUP(A1216,'REPORTE'!$A$1:$AG$1961,5,0)</f>
        <v>ECUATORIANO(A)</v>
      </c>
      <c r="F1216" s="20" t="str">
        <f>VLOOKUP(A1216,'REPORTE'!$A$1:$AG$1961,18,0)</f>
        <v>M</v>
      </c>
      <c r="G1216" s="20" t="str">
        <f>VLOOKUP(A1216,'REPORTE'!$A$1:$AG$1961,6,0)</f>
        <v>NACIONAL</v>
      </c>
      <c r="H1216" s="20" t="str">
        <f>VLOOKUP(A1216,'REPORTE'!$A$1:$AG$1961,30,0)</f>
        <v>Primaria</v>
      </c>
      <c r="I1216" s="20" t="str">
        <f>VLOOKUP(A1216,'REPORTE'!$A$1:$AG$1961,31,0)</f>
        <v>BOLIVAR</v>
      </c>
      <c r="J1216" s="20" t="str">
        <f>VLOOKUP(A1216,'REPORTE'!$A$1:$AG$1961,32,0)</f>
        <v>GUARANDA</v>
      </c>
      <c r="K1216" s="20" t="str">
        <f>VLOOKUP(A1216,'REPORTE'!$A$1:$AG$1961,33,0)</f>
        <v>JULIO E. MORENO (CATANAHUAN GRANDE)</v>
      </c>
      <c r="L1216" s="20" t="str">
        <f>VLOOKUP(K1216,PROVINCIAS!$F$1:$G$1171,2,0)</f>
        <v>RURAL</v>
      </c>
      <c r="M1216" s="20">
        <v>1001394</v>
      </c>
      <c r="N1216" s="20" t="s">
        <v>15374</v>
      </c>
      <c r="O1216" s="20"/>
      <c r="P1216" s="20">
        <v>0.01</v>
      </c>
      <c r="Q1216" s="20" t="s">
        <v>11150</v>
      </c>
      <c r="R1216" s="20" t="s">
        <v>11150</v>
      </c>
      <c r="S1216" s="20" t="s">
        <v>11150</v>
      </c>
      <c r="T1216" s="20" t="s">
        <v>12380</v>
      </c>
      <c r="U1216" s="20" t="s">
        <v>11150</v>
      </c>
      <c r="V1216" s="20" t="s">
        <v>12078</v>
      </c>
      <c r="W1216" s="20">
        <v>50.01</v>
      </c>
    </row>
    <row r="1217" spans="1:23" x14ac:dyDescent="0.45">
      <c r="A1217" s="20">
        <v>1001318</v>
      </c>
      <c r="B1217" s="20" t="s">
        <v>9431</v>
      </c>
      <c r="C1217" s="20" t="s">
        <v>10042</v>
      </c>
      <c r="D1217" s="20">
        <v>1711917458</v>
      </c>
      <c r="E1217" s="20" t="str">
        <f>VLOOKUP(A1217,'REPORTE'!$A$1:$AG$1961,5,0)</f>
        <v>ECUATORIANO(A)</v>
      </c>
      <c r="F1217" s="20" t="str">
        <f>VLOOKUP(A1217,'REPORTE'!$A$1:$AG$1961,18,0)</f>
        <v>M</v>
      </c>
      <c r="G1217" s="20" t="str">
        <f>VLOOKUP(A1217,'REPORTE'!$A$1:$AG$1961,6,0)</f>
        <v>NACIONAL</v>
      </c>
      <c r="H1217" s="20" t="str">
        <f>VLOOKUP(A1217,'REPORTE'!$A$1:$AG$1961,30,0)</f>
        <v>Secundaria</v>
      </c>
      <c r="I1217" s="20" t="str">
        <f>VLOOKUP(A1217,'REPORTE'!$A$1:$AG$1961,31,0)</f>
        <v>PICHINCHA</v>
      </c>
      <c r="J1217" s="20" t="str">
        <f>VLOOKUP(A1217,'REPORTE'!$A$1:$AG$1961,32,0)</f>
        <v>QUITO</v>
      </c>
      <c r="K1217" s="20" t="str">
        <f>VLOOKUP(A1217,'REPORTE'!$A$1:$AG$1961,33,0)</f>
        <v>COTOCOLLAO</v>
      </c>
      <c r="L1217" s="20" t="str">
        <f>VLOOKUP(K1217,PROVINCIAS!$F$1:$G$1171,2,0)</f>
        <v>URBANA</v>
      </c>
      <c r="M1217" s="20">
        <v>1001395</v>
      </c>
      <c r="N1217" s="20" t="s">
        <v>15374</v>
      </c>
      <c r="O1217" s="20"/>
      <c r="P1217" s="20">
        <v>108.41</v>
      </c>
      <c r="Q1217" s="20" t="s">
        <v>11150</v>
      </c>
      <c r="R1217" s="20" t="s">
        <v>11150</v>
      </c>
      <c r="S1217" s="20" t="s">
        <v>11150</v>
      </c>
      <c r="T1217" s="20" t="s">
        <v>11150</v>
      </c>
      <c r="U1217" s="20" t="s">
        <v>11150</v>
      </c>
      <c r="V1217" s="20" t="s">
        <v>11150</v>
      </c>
      <c r="W1217" s="20">
        <v>108.41</v>
      </c>
    </row>
    <row r="1218" spans="1:23" x14ac:dyDescent="0.45">
      <c r="A1218" s="20">
        <v>1001319</v>
      </c>
      <c r="B1218" s="20" t="s">
        <v>9431</v>
      </c>
      <c r="C1218" s="20" t="s">
        <v>9851</v>
      </c>
      <c r="D1218" s="20">
        <v>603704719</v>
      </c>
      <c r="E1218" s="20" t="str">
        <f>VLOOKUP(A1218,'REPORTE'!$A$1:$AG$1961,5,0)</f>
        <v>ECUATORIANO(A)</v>
      </c>
      <c r="F1218" s="20" t="str">
        <f>VLOOKUP(A1218,'REPORTE'!$A$1:$AG$1961,18,0)</f>
        <v>F</v>
      </c>
      <c r="G1218" s="20" t="str">
        <f>VLOOKUP(A1218,'REPORTE'!$A$1:$AG$1961,6,0)</f>
        <v>NACIONAL</v>
      </c>
      <c r="H1218" s="20" t="str">
        <f>VLOOKUP(A1218,'REPORTE'!$A$1:$AG$1961,30,0)</f>
        <v>Primaria</v>
      </c>
      <c r="I1218" s="20" t="str">
        <f>VLOOKUP(A1218,'REPORTE'!$A$1:$AG$1961,31,0)</f>
        <v>PICHINCHA</v>
      </c>
      <c r="J1218" s="20" t="str">
        <f>VLOOKUP(A1218,'REPORTE'!$A$1:$AG$1961,32,0)</f>
        <v>QUITO</v>
      </c>
      <c r="K1218" s="20" t="str">
        <f>VLOOKUP(A1218,'REPORTE'!$A$1:$AG$1961,33,0)</f>
        <v>QUITUMBE</v>
      </c>
      <c r="L1218" s="20" t="str">
        <f>VLOOKUP(K1218,PROVINCIAS!$F$1:$G$1171,2,0)</f>
        <v>URBANA</v>
      </c>
      <c r="M1218" s="20">
        <v>1001396</v>
      </c>
      <c r="N1218" s="20" t="s">
        <v>15374</v>
      </c>
      <c r="O1218" s="20"/>
      <c r="P1218" s="20">
        <v>0.64</v>
      </c>
      <c r="Q1218" s="20" t="s">
        <v>11150</v>
      </c>
      <c r="R1218" s="20" t="s">
        <v>11150</v>
      </c>
      <c r="S1218" s="20" t="s">
        <v>11150</v>
      </c>
      <c r="T1218" s="20" t="s">
        <v>11150</v>
      </c>
      <c r="U1218" s="20" t="s">
        <v>11150</v>
      </c>
      <c r="V1218" s="20" t="s">
        <v>11150</v>
      </c>
      <c r="W1218" s="20">
        <v>0.64</v>
      </c>
    </row>
    <row r="1219" spans="1:23" x14ac:dyDescent="0.45">
      <c r="A1219" s="20">
        <v>1001320</v>
      </c>
      <c r="B1219" s="20" t="s">
        <v>9431</v>
      </c>
      <c r="C1219" s="20" t="s">
        <v>14312</v>
      </c>
      <c r="D1219" s="20">
        <v>1728688951</v>
      </c>
      <c r="E1219" s="20" t="str">
        <f>VLOOKUP(A1219,'REPORTE'!$A$1:$AG$1961,5,0)</f>
        <v>ECUATORIANO(A) INDIGENA</v>
      </c>
      <c r="F1219" s="20" t="str">
        <f>VLOOKUP(A1219,'REPORTE'!$A$1:$AG$1961,18,0)</f>
        <v>F</v>
      </c>
      <c r="G1219" s="20" t="str">
        <f>VLOOKUP(A1219,'REPORTE'!$A$1:$AG$1961,6,0)</f>
        <v>NACIONAL</v>
      </c>
      <c r="H1219" s="20" t="str">
        <f>VLOOKUP(A1219,'REPORTE'!$A$1:$AG$1961,30,0)</f>
        <v>Primaria</v>
      </c>
      <c r="I1219" s="20" t="str">
        <f>VLOOKUP(A1219,'REPORTE'!$A$1:$AG$1961,31,0)</f>
        <v>PICHINCHA</v>
      </c>
      <c r="J1219" s="20" t="str">
        <f>VLOOKUP(A1219,'REPORTE'!$A$1:$AG$1961,32,0)</f>
        <v>QUITO</v>
      </c>
      <c r="K1219" s="20" t="str">
        <f>VLOOKUP(A1219,'REPORTE'!$A$1:$AG$1961,33,0)</f>
        <v>COTOCOLLAO</v>
      </c>
      <c r="L1219" s="20" t="str">
        <f>VLOOKUP(K1219,PROVINCIAS!$F$1:$G$1171,2,0)</f>
        <v>URBANA</v>
      </c>
      <c r="M1219" s="20">
        <v>1001397</v>
      </c>
      <c r="N1219" s="20" t="s">
        <v>15374</v>
      </c>
      <c r="O1219" s="20"/>
      <c r="P1219" s="20">
        <v>10.08</v>
      </c>
      <c r="Q1219" s="20" t="s">
        <v>11150</v>
      </c>
      <c r="R1219" s="20" t="s">
        <v>11150</v>
      </c>
      <c r="S1219" s="20" t="s">
        <v>11150</v>
      </c>
      <c r="T1219" s="20" t="s">
        <v>11150</v>
      </c>
      <c r="U1219" s="20" t="s">
        <v>11150</v>
      </c>
      <c r="V1219" s="20" t="s">
        <v>11150</v>
      </c>
      <c r="W1219" s="20">
        <v>10.08</v>
      </c>
    </row>
    <row r="1220" spans="1:23" x14ac:dyDescent="0.45">
      <c r="A1220" s="20">
        <v>1001321</v>
      </c>
      <c r="B1220" s="20" t="s">
        <v>9431</v>
      </c>
      <c r="C1220" s="20" t="s">
        <v>14313</v>
      </c>
      <c r="D1220" s="20">
        <v>912585031</v>
      </c>
      <c r="E1220" s="20" t="str">
        <f>VLOOKUP(A1220,'REPORTE'!$A$1:$AG$1961,5,0)</f>
        <v>ECUATORIANO(A) INDIGENA</v>
      </c>
      <c r="F1220" s="20" t="str">
        <f>VLOOKUP(A1220,'REPORTE'!$A$1:$AG$1961,18,0)</f>
        <v>F</v>
      </c>
      <c r="G1220" s="20" t="str">
        <f>VLOOKUP(A1220,'REPORTE'!$A$1:$AG$1961,6,0)</f>
        <v>NACIONAL</v>
      </c>
      <c r="H1220" s="20" t="str">
        <f>VLOOKUP(A1220,'REPORTE'!$A$1:$AG$1961,30,0)</f>
        <v>Primaria</v>
      </c>
      <c r="I1220" s="20" t="str">
        <f>VLOOKUP(A1220,'REPORTE'!$A$1:$AG$1961,31,0)</f>
        <v>CHIMBORAZO</v>
      </c>
      <c r="J1220" s="20" t="str">
        <f>VLOOKUP(A1220,'REPORTE'!$A$1:$AG$1961,32,0)</f>
        <v>COLTA</v>
      </c>
      <c r="K1220" s="20" t="str">
        <f>VLOOKUP(A1220,'REPORTE'!$A$1:$AG$1961,33,0)</f>
        <v>CAJABAMBA</v>
      </c>
      <c r="L1220" s="20" t="str">
        <f>VLOOKUP(K1220,PROVINCIAS!$F$1:$G$1171,2,0)</f>
        <v>URBANA</v>
      </c>
      <c r="M1220" s="20">
        <v>1001398</v>
      </c>
      <c r="N1220" s="20" t="s">
        <v>15374</v>
      </c>
      <c r="O1220" s="20"/>
      <c r="P1220" s="20">
        <v>3</v>
      </c>
      <c r="Q1220" s="20" t="s">
        <v>11150</v>
      </c>
      <c r="R1220" s="20" t="s">
        <v>11150</v>
      </c>
      <c r="S1220" s="20" t="s">
        <v>11150</v>
      </c>
      <c r="T1220" s="20" t="s">
        <v>11150</v>
      </c>
      <c r="U1220" s="20" t="s">
        <v>11150</v>
      </c>
      <c r="V1220" s="20" t="s">
        <v>11150</v>
      </c>
      <c r="W1220" s="20">
        <v>3</v>
      </c>
    </row>
    <row r="1221" spans="1:23" x14ac:dyDescent="0.45">
      <c r="A1221" s="20">
        <v>1001322</v>
      </c>
      <c r="B1221" s="20" t="s">
        <v>9431</v>
      </c>
      <c r="C1221" s="20" t="s">
        <v>9970</v>
      </c>
      <c r="D1221" s="20">
        <v>1753514098</v>
      </c>
      <c r="E1221" s="20" t="str">
        <f>VLOOKUP(A1221,'REPORTE'!$A$1:$AG$1961,5,0)</f>
        <v>ECUATORIANO(A)</v>
      </c>
      <c r="F1221" s="20" t="str">
        <f>VLOOKUP(A1221,'REPORTE'!$A$1:$AG$1961,18,0)</f>
        <v>F</v>
      </c>
      <c r="G1221" s="20" t="str">
        <f>VLOOKUP(A1221,'REPORTE'!$A$1:$AG$1961,6,0)</f>
        <v>NACIONAL</v>
      </c>
      <c r="H1221" s="20" t="str">
        <f>VLOOKUP(A1221,'REPORTE'!$A$1:$AG$1961,30,0)</f>
        <v>Secundaria</v>
      </c>
      <c r="I1221" s="20" t="str">
        <f>VLOOKUP(A1221,'REPORTE'!$A$1:$AG$1961,31,0)</f>
        <v>PICHINCHA</v>
      </c>
      <c r="J1221" s="20" t="str">
        <f>VLOOKUP(A1221,'REPORTE'!$A$1:$AG$1961,32,0)</f>
        <v>QUITO</v>
      </c>
      <c r="K1221" s="20" t="str">
        <f>VLOOKUP(A1221,'REPORTE'!$A$1:$AG$1961,33,0)</f>
        <v>POMASQUI</v>
      </c>
      <c r="L1221" s="20" t="str">
        <f>VLOOKUP(K1221,PROVINCIAS!$F$1:$G$1171,2,0)</f>
        <v>RURAL</v>
      </c>
      <c r="M1221" s="20">
        <v>1001399</v>
      </c>
      <c r="N1221" s="20" t="s">
        <v>15374</v>
      </c>
      <c r="O1221" s="20"/>
      <c r="P1221" s="20">
        <v>47.66</v>
      </c>
      <c r="Q1221" s="20" t="s">
        <v>11150</v>
      </c>
      <c r="R1221" s="20" t="s">
        <v>11150</v>
      </c>
      <c r="S1221" s="20" t="s">
        <v>11150</v>
      </c>
      <c r="T1221" s="20" t="s">
        <v>14226</v>
      </c>
      <c r="U1221" s="20" t="s">
        <v>11150</v>
      </c>
      <c r="V1221" s="20" t="s">
        <v>11150</v>
      </c>
      <c r="W1221" s="20">
        <v>204.66</v>
      </c>
    </row>
    <row r="1222" spans="1:23" x14ac:dyDescent="0.45">
      <c r="A1222" s="20">
        <v>1001323</v>
      </c>
      <c r="B1222" s="20" t="s">
        <v>9431</v>
      </c>
      <c r="C1222" s="20" t="s">
        <v>10178</v>
      </c>
      <c r="D1222" s="20">
        <v>1710111590</v>
      </c>
      <c r="E1222" s="20" t="str">
        <f>VLOOKUP(A1222,'REPORTE'!$A$1:$AG$1961,5,0)</f>
        <v>ECUATORIANO(A)</v>
      </c>
      <c r="F1222" s="20" t="str">
        <f>VLOOKUP(A1222,'REPORTE'!$A$1:$AG$1961,18,0)</f>
        <v>M</v>
      </c>
      <c r="G1222" s="20" t="str">
        <f>VLOOKUP(A1222,'REPORTE'!$A$1:$AG$1961,6,0)</f>
        <v>NACIONAL</v>
      </c>
      <c r="H1222" s="20" t="str">
        <f>VLOOKUP(A1222,'REPORTE'!$A$1:$AG$1961,30,0)</f>
        <v>Formación Técnica (Intermedia)</v>
      </c>
      <c r="I1222" s="20" t="str">
        <f>VLOOKUP(A1222,'REPORTE'!$A$1:$AG$1961,31,0)</f>
        <v>PICHINCHA</v>
      </c>
      <c r="J1222" s="20" t="str">
        <f>VLOOKUP(A1222,'REPORTE'!$A$1:$AG$1961,32,0)</f>
        <v>QUITO</v>
      </c>
      <c r="K1222" s="20" t="str">
        <f>VLOOKUP(A1222,'REPORTE'!$A$1:$AG$1961,33,0)</f>
        <v>LA CONCEPCION</v>
      </c>
      <c r="L1222" s="20" t="str">
        <f>VLOOKUP(K1222,PROVINCIAS!$F$1:$G$1171,2,0)</f>
        <v>URBANA</v>
      </c>
      <c r="M1222" s="20">
        <v>1001400</v>
      </c>
      <c r="N1222" s="20" t="s">
        <v>15374</v>
      </c>
      <c r="O1222" s="20"/>
      <c r="P1222" s="20">
        <v>4.21</v>
      </c>
      <c r="Q1222" s="20" t="s">
        <v>11150</v>
      </c>
      <c r="R1222" s="20" t="s">
        <v>11150</v>
      </c>
      <c r="S1222" s="20" t="s">
        <v>11150</v>
      </c>
      <c r="T1222" s="20" t="s">
        <v>11714</v>
      </c>
      <c r="U1222" s="20" t="s">
        <v>11150</v>
      </c>
      <c r="V1222" s="20" t="s">
        <v>11150</v>
      </c>
      <c r="W1222" s="20">
        <v>94.21</v>
      </c>
    </row>
    <row r="1223" spans="1:23" x14ac:dyDescent="0.45">
      <c r="A1223" s="20">
        <v>1001324</v>
      </c>
      <c r="B1223" s="20" t="s">
        <v>9431</v>
      </c>
      <c r="C1223" s="20" t="s">
        <v>10165</v>
      </c>
      <c r="D1223" s="20">
        <v>603453374</v>
      </c>
      <c r="E1223" s="20" t="str">
        <f>VLOOKUP(A1223,'REPORTE'!$A$1:$AG$1961,5,0)</f>
        <v>ECUATORIANO(A) INDIGENA</v>
      </c>
      <c r="F1223" s="20" t="str">
        <f>VLOOKUP(A1223,'REPORTE'!$A$1:$AG$1961,18,0)</f>
        <v>F</v>
      </c>
      <c r="G1223" s="20" t="str">
        <f>VLOOKUP(A1223,'REPORTE'!$A$1:$AG$1961,6,0)</f>
        <v>NACIONAL</v>
      </c>
      <c r="H1223" s="20" t="str">
        <f>VLOOKUP(A1223,'REPORTE'!$A$1:$AG$1961,30,0)</f>
        <v>Primaria</v>
      </c>
      <c r="I1223" s="20" t="str">
        <f>VLOOKUP(A1223,'REPORTE'!$A$1:$AG$1961,31,0)</f>
        <v>CHIMBORAZO</v>
      </c>
      <c r="J1223" s="20" t="str">
        <f>VLOOKUP(A1223,'REPORTE'!$A$1:$AG$1961,32,0)</f>
        <v>RIOBAMBA</v>
      </c>
      <c r="K1223" s="20" t="str">
        <f>VLOOKUP(A1223,'REPORTE'!$A$1:$AG$1961,33,0)</f>
        <v>CACHA (CAB EN MACHANGARA)</v>
      </c>
      <c r="L1223" s="20" t="str">
        <f>VLOOKUP(K1223,PROVINCIAS!$F$1:$G$1171,2,0)</f>
        <v>RURAL</v>
      </c>
      <c r="M1223" s="20">
        <v>1001401</v>
      </c>
      <c r="N1223" s="20" t="s">
        <v>15374</v>
      </c>
      <c r="O1223" s="20"/>
      <c r="P1223" s="20">
        <v>0.01</v>
      </c>
      <c r="Q1223" s="20" t="s">
        <v>11150</v>
      </c>
      <c r="R1223" s="20" t="s">
        <v>11150</v>
      </c>
      <c r="S1223" s="20" t="s">
        <v>11150</v>
      </c>
      <c r="T1223" s="20" t="s">
        <v>11150</v>
      </c>
      <c r="U1223" s="20" t="s">
        <v>11150</v>
      </c>
      <c r="V1223" s="20" t="s">
        <v>11150</v>
      </c>
      <c r="W1223" s="20">
        <v>0.01</v>
      </c>
    </row>
    <row r="1224" spans="1:23" x14ac:dyDescent="0.45">
      <c r="A1224" s="20">
        <v>1001325</v>
      </c>
      <c r="B1224" s="20" t="s">
        <v>9431</v>
      </c>
      <c r="C1224" s="20" t="s">
        <v>9854</v>
      </c>
      <c r="D1224" s="20">
        <v>1714989413</v>
      </c>
      <c r="E1224" s="20" t="str">
        <f>VLOOKUP(A1224,'REPORTE'!$A$1:$AG$1961,5,0)</f>
        <v>ECUATORIANO(A)</v>
      </c>
      <c r="F1224" s="20" t="str">
        <f>VLOOKUP(A1224,'REPORTE'!$A$1:$AG$1961,18,0)</f>
        <v>M</v>
      </c>
      <c r="G1224" s="20" t="str">
        <f>VLOOKUP(A1224,'REPORTE'!$A$1:$AG$1961,6,0)</f>
        <v>NACIONAL</v>
      </c>
      <c r="H1224" s="20" t="str">
        <f>VLOOKUP(A1224,'REPORTE'!$A$1:$AG$1961,30,0)</f>
        <v>Secundaria</v>
      </c>
      <c r="I1224" s="20" t="str">
        <f>VLOOKUP(A1224,'REPORTE'!$A$1:$AG$1961,31,0)</f>
        <v>PICHINCHA</v>
      </c>
      <c r="J1224" s="20" t="str">
        <f>VLOOKUP(A1224,'REPORTE'!$A$1:$AG$1961,32,0)</f>
        <v>QUITO</v>
      </c>
      <c r="K1224" s="20" t="str">
        <f>VLOOKUP(A1224,'REPORTE'!$A$1:$AG$1961,33,0)</f>
        <v>LA CONCEPCION</v>
      </c>
      <c r="L1224" s="20" t="str">
        <f>VLOOKUP(K1224,PROVINCIAS!$F$1:$G$1171,2,0)</f>
        <v>URBANA</v>
      </c>
      <c r="M1224" s="20">
        <v>1001402</v>
      </c>
      <c r="N1224" s="20" t="s">
        <v>15374</v>
      </c>
      <c r="O1224" s="20"/>
      <c r="P1224" s="20">
        <v>5.87</v>
      </c>
      <c r="Q1224" s="20" t="s">
        <v>11150</v>
      </c>
      <c r="R1224" s="20" t="s">
        <v>11150</v>
      </c>
      <c r="S1224" s="20" t="s">
        <v>11150</v>
      </c>
      <c r="T1224" s="20" t="s">
        <v>11150</v>
      </c>
      <c r="U1224" s="20" t="s">
        <v>11150</v>
      </c>
      <c r="V1224" s="20" t="s">
        <v>11150</v>
      </c>
      <c r="W1224" s="20">
        <v>5.87</v>
      </c>
    </row>
    <row r="1225" spans="1:23" x14ac:dyDescent="0.45">
      <c r="A1225" s="20">
        <v>1001326</v>
      </c>
      <c r="B1225" s="20" t="s">
        <v>9431</v>
      </c>
      <c r="C1225" s="20" t="s">
        <v>14315</v>
      </c>
      <c r="D1225" s="20">
        <v>1752279453</v>
      </c>
      <c r="E1225" s="20" t="str">
        <f>VLOOKUP(A1225,'REPORTE'!$A$1:$AG$1961,5,0)</f>
        <v>ECUATORIANO(A)</v>
      </c>
      <c r="F1225" s="20" t="str">
        <f>VLOOKUP(A1225,'REPORTE'!$A$1:$AG$1961,18,0)</f>
        <v>F</v>
      </c>
      <c r="G1225" s="20" t="str">
        <f>VLOOKUP(A1225,'REPORTE'!$A$1:$AG$1961,6,0)</f>
        <v>NACIONAL</v>
      </c>
      <c r="H1225" s="20" t="str">
        <f>VLOOKUP(A1225,'REPORTE'!$A$1:$AG$1961,30,0)</f>
        <v>Secundaria</v>
      </c>
      <c r="I1225" s="20" t="str">
        <f>VLOOKUP(A1225,'REPORTE'!$A$1:$AG$1961,31,0)</f>
        <v>PICHINCHA</v>
      </c>
      <c r="J1225" s="20" t="str">
        <f>VLOOKUP(A1225,'REPORTE'!$A$1:$AG$1961,32,0)</f>
        <v>QUITO</v>
      </c>
      <c r="K1225" s="20" t="str">
        <f>VLOOKUP(A1225,'REPORTE'!$A$1:$AG$1961,33,0)</f>
        <v>COTOCOLLAO</v>
      </c>
      <c r="L1225" s="20" t="str">
        <f>VLOOKUP(K1225,PROVINCIAS!$F$1:$G$1171,2,0)</f>
        <v>URBANA</v>
      </c>
      <c r="M1225" s="20">
        <v>1001403</v>
      </c>
      <c r="N1225" s="20" t="s">
        <v>15374</v>
      </c>
      <c r="O1225" s="20"/>
      <c r="P1225" s="20">
        <v>108.04</v>
      </c>
      <c r="Q1225" s="20" t="s">
        <v>11150</v>
      </c>
      <c r="R1225" s="20" t="s">
        <v>11150</v>
      </c>
      <c r="S1225" s="20" t="s">
        <v>11150</v>
      </c>
      <c r="T1225" s="20" t="s">
        <v>11150</v>
      </c>
      <c r="U1225" s="20" t="s">
        <v>11150</v>
      </c>
      <c r="V1225" s="20" t="s">
        <v>11150</v>
      </c>
      <c r="W1225" s="20">
        <v>108.04</v>
      </c>
    </row>
    <row r="1226" spans="1:23" x14ac:dyDescent="0.45">
      <c r="A1226" s="20">
        <v>1001327</v>
      </c>
      <c r="B1226" s="20" t="s">
        <v>9431</v>
      </c>
      <c r="C1226" s="20" t="s">
        <v>14316</v>
      </c>
      <c r="D1226" s="20">
        <v>1717112120</v>
      </c>
      <c r="E1226" s="20" t="str">
        <f>VLOOKUP(A1226,'REPORTE'!$A$1:$AG$1961,5,0)</f>
        <v>ECUATORIANO(A)</v>
      </c>
      <c r="F1226" s="20" t="str">
        <f>VLOOKUP(A1226,'REPORTE'!$A$1:$AG$1961,18,0)</f>
        <v>F</v>
      </c>
      <c r="G1226" s="20" t="str">
        <f>VLOOKUP(A1226,'REPORTE'!$A$1:$AG$1961,6,0)</f>
        <v>NACIONAL</v>
      </c>
      <c r="H1226" s="20" t="str">
        <f>VLOOKUP(A1226,'REPORTE'!$A$1:$AG$1961,30,0)</f>
        <v>Primaria</v>
      </c>
      <c r="I1226" s="20" t="str">
        <f>VLOOKUP(A1226,'REPORTE'!$A$1:$AG$1961,31,0)</f>
        <v>PICHINCHA</v>
      </c>
      <c r="J1226" s="20" t="str">
        <f>VLOOKUP(A1226,'REPORTE'!$A$1:$AG$1961,32,0)</f>
        <v>QUITO</v>
      </c>
      <c r="K1226" s="20" t="str">
        <f>VLOOKUP(A1226,'REPORTE'!$A$1:$AG$1961,33,0)</f>
        <v>COTOCOLLAO</v>
      </c>
      <c r="L1226" s="20" t="str">
        <f>VLOOKUP(K1226,PROVINCIAS!$F$1:$G$1171,2,0)</f>
        <v>URBANA</v>
      </c>
      <c r="M1226" s="20">
        <v>1001404</v>
      </c>
      <c r="N1226" s="20" t="s">
        <v>15374</v>
      </c>
      <c r="O1226" s="20"/>
      <c r="P1226" s="20">
        <v>111.92</v>
      </c>
      <c r="Q1226" s="20" t="s">
        <v>11150</v>
      </c>
      <c r="R1226" s="20" t="s">
        <v>11150</v>
      </c>
      <c r="S1226" s="20" t="s">
        <v>11150</v>
      </c>
      <c r="T1226" s="20" t="s">
        <v>11150</v>
      </c>
      <c r="U1226" s="20" t="s">
        <v>11150</v>
      </c>
      <c r="V1226" s="20" t="s">
        <v>11150</v>
      </c>
      <c r="W1226" s="20">
        <v>111.92</v>
      </c>
    </row>
    <row r="1227" spans="1:23" x14ac:dyDescent="0.45">
      <c r="A1227" s="20">
        <v>1001328</v>
      </c>
      <c r="B1227" s="20" t="s">
        <v>9431</v>
      </c>
      <c r="C1227" s="20" t="s">
        <v>9982</v>
      </c>
      <c r="D1227" s="20">
        <v>1756194054</v>
      </c>
      <c r="E1227" s="20" t="str">
        <f>VLOOKUP(A1227,'REPORTE'!$A$1:$AG$1961,5,0)</f>
        <v>ECUATORIANO(A) INDIGENA</v>
      </c>
      <c r="F1227" s="20" t="str">
        <f>VLOOKUP(A1227,'REPORTE'!$A$1:$AG$1961,18,0)</f>
        <v>F</v>
      </c>
      <c r="G1227" s="20" t="str">
        <f>VLOOKUP(A1227,'REPORTE'!$A$1:$AG$1961,6,0)</f>
        <v>NACIONAL</v>
      </c>
      <c r="H1227" s="20" t="str">
        <f>VLOOKUP(A1227,'REPORTE'!$A$1:$AG$1961,30,0)</f>
        <v>Secundaria</v>
      </c>
      <c r="I1227" s="20" t="str">
        <f>VLOOKUP(A1227,'REPORTE'!$A$1:$AG$1961,31,0)</f>
        <v>COTOPAXI</v>
      </c>
      <c r="J1227" s="20" t="str">
        <f>VLOOKUP(A1227,'REPORTE'!$A$1:$AG$1961,32,0)</f>
        <v>LATACUNGA</v>
      </c>
      <c r="K1227" s="20" t="str">
        <f>VLOOKUP(A1227,'REPORTE'!$A$1:$AG$1961,33,0)</f>
        <v>LA MATRIZ</v>
      </c>
      <c r="L1227" s="20" t="str">
        <f>VLOOKUP(K1227,PROVINCIAS!$F$1:$G$1171,2,0)</f>
        <v>URBANA</v>
      </c>
      <c r="M1227" s="20">
        <v>1001405</v>
      </c>
      <c r="N1227" s="20" t="s">
        <v>15374</v>
      </c>
      <c r="O1227" s="20"/>
      <c r="P1227" s="20">
        <v>13.87</v>
      </c>
      <c r="Q1227" s="20" t="s">
        <v>11150</v>
      </c>
      <c r="R1227" s="20" t="s">
        <v>11150</v>
      </c>
      <c r="S1227" s="20" t="s">
        <v>11150</v>
      </c>
      <c r="T1227" s="20" t="s">
        <v>11150</v>
      </c>
      <c r="U1227" s="20" t="s">
        <v>11150</v>
      </c>
      <c r="V1227" s="20" t="s">
        <v>11150</v>
      </c>
      <c r="W1227" s="20">
        <v>13.87</v>
      </c>
    </row>
    <row r="1228" spans="1:23" x14ac:dyDescent="0.45">
      <c r="A1228" s="20">
        <v>1001329</v>
      </c>
      <c r="B1228" s="20" t="s">
        <v>9431</v>
      </c>
      <c r="C1228" s="20" t="s">
        <v>9855</v>
      </c>
      <c r="D1228" s="20">
        <v>1722211354</v>
      </c>
      <c r="E1228" s="20" t="str">
        <f>VLOOKUP(A1228,'REPORTE'!$A$1:$AG$1961,5,0)</f>
        <v>ECUATORIANO(A)</v>
      </c>
      <c r="F1228" s="20" t="str">
        <f>VLOOKUP(A1228,'REPORTE'!$A$1:$AG$1961,18,0)</f>
        <v>M</v>
      </c>
      <c r="G1228" s="20" t="str">
        <f>VLOOKUP(A1228,'REPORTE'!$A$1:$AG$1961,6,0)</f>
        <v>NACIONAL</v>
      </c>
      <c r="H1228" s="20" t="str">
        <f>VLOOKUP(A1228,'REPORTE'!$A$1:$AG$1961,30,0)</f>
        <v>Secundaria</v>
      </c>
      <c r="I1228" s="20" t="str">
        <f>VLOOKUP(A1228,'REPORTE'!$A$1:$AG$1961,31,0)</f>
        <v>ESMERALDAS</v>
      </c>
      <c r="J1228" s="20" t="str">
        <f>VLOOKUP(A1228,'REPORTE'!$A$1:$AG$1961,32,0)</f>
        <v>ESMERALDAS</v>
      </c>
      <c r="K1228" s="20" t="str">
        <f>VLOOKUP(A1228,'REPORTE'!$A$1:$AG$1961,33,0)</f>
        <v>ESMERALDAS</v>
      </c>
      <c r="L1228" s="20" t="str">
        <f>VLOOKUP(K1228,PROVINCIAS!$F$1:$G$1171,2,0)</f>
        <v>URBANA</v>
      </c>
      <c r="M1228" s="20">
        <v>1001406</v>
      </c>
      <c r="N1228" s="20" t="s">
        <v>15374</v>
      </c>
      <c r="O1228" s="20"/>
      <c r="P1228" s="20">
        <v>0.06</v>
      </c>
      <c r="Q1228" s="20" t="s">
        <v>11150</v>
      </c>
      <c r="R1228" s="20" t="s">
        <v>11150</v>
      </c>
      <c r="S1228" s="20" t="s">
        <v>11150</v>
      </c>
      <c r="T1228" s="20" t="s">
        <v>14680</v>
      </c>
      <c r="U1228" s="20" t="s">
        <v>11150</v>
      </c>
      <c r="V1228" s="20" t="s">
        <v>11150</v>
      </c>
      <c r="W1228" s="20">
        <v>144.26</v>
      </c>
    </row>
    <row r="1229" spans="1:23" x14ac:dyDescent="0.45">
      <c r="A1229" s="20">
        <v>1001330</v>
      </c>
      <c r="B1229" s="20" t="s">
        <v>9431</v>
      </c>
      <c r="C1229" s="20" t="s">
        <v>14317</v>
      </c>
      <c r="D1229" s="20">
        <v>604123828</v>
      </c>
      <c r="E1229" s="20" t="str">
        <f>VLOOKUP(A1229,'REPORTE'!$A$1:$AG$1961,5,0)</f>
        <v>ECUATORIANO(A)</v>
      </c>
      <c r="F1229" s="20" t="str">
        <f>VLOOKUP(A1229,'REPORTE'!$A$1:$AG$1961,18,0)</f>
        <v>F</v>
      </c>
      <c r="G1229" s="20" t="str">
        <f>VLOOKUP(A1229,'REPORTE'!$A$1:$AG$1961,6,0)</f>
        <v>NACIONAL</v>
      </c>
      <c r="H1229" s="20" t="str">
        <f>VLOOKUP(A1229,'REPORTE'!$A$1:$AG$1961,30,0)</f>
        <v>Universitaria</v>
      </c>
      <c r="I1229" s="20" t="str">
        <f>VLOOKUP(A1229,'REPORTE'!$A$1:$AG$1961,31,0)</f>
        <v>CHIMBORAZO</v>
      </c>
      <c r="J1229" s="20" t="str">
        <f>VLOOKUP(A1229,'REPORTE'!$A$1:$AG$1961,32,0)</f>
        <v>RIOBAMBA</v>
      </c>
      <c r="K1229" s="20" t="str">
        <f>VLOOKUP(A1229,'REPORTE'!$A$1:$AG$1961,33,0)</f>
        <v>VELOZ</v>
      </c>
      <c r="L1229" s="20" t="str">
        <f>VLOOKUP(K1229,PROVINCIAS!$F$1:$G$1171,2,0)</f>
        <v>URBANA</v>
      </c>
      <c r="M1229" s="20">
        <v>1001407</v>
      </c>
      <c r="N1229" s="20" t="s">
        <v>15374</v>
      </c>
      <c r="O1229" s="20"/>
      <c r="P1229" s="20">
        <v>3.01</v>
      </c>
      <c r="Q1229" s="20" t="s">
        <v>11150</v>
      </c>
      <c r="R1229" s="20" t="s">
        <v>11150</v>
      </c>
      <c r="S1229" s="20" t="s">
        <v>11150</v>
      </c>
      <c r="T1229" s="20" t="s">
        <v>11150</v>
      </c>
      <c r="U1229" s="20" t="s">
        <v>11150</v>
      </c>
      <c r="V1229" s="20" t="s">
        <v>11150</v>
      </c>
      <c r="W1229" s="20">
        <v>3.01</v>
      </c>
    </row>
    <row r="1230" spans="1:23" x14ac:dyDescent="0.45">
      <c r="A1230" s="20">
        <v>1001331</v>
      </c>
      <c r="B1230" s="20" t="s">
        <v>9431</v>
      </c>
      <c r="C1230" s="20" t="s">
        <v>9856</v>
      </c>
      <c r="D1230" s="20">
        <v>1754366282</v>
      </c>
      <c r="E1230" s="20" t="str">
        <f>VLOOKUP(A1230,'REPORTE'!$A$1:$AG$1961,5,0)</f>
        <v>ECUATORIANO(A)</v>
      </c>
      <c r="F1230" s="20" t="str">
        <f>VLOOKUP(A1230,'REPORTE'!$A$1:$AG$1961,18,0)</f>
        <v>M</v>
      </c>
      <c r="G1230" s="20" t="str">
        <f>VLOOKUP(A1230,'REPORTE'!$A$1:$AG$1961,6,0)</f>
        <v>NACIONAL</v>
      </c>
      <c r="H1230" s="20" t="str">
        <f>VLOOKUP(A1230,'REPORTE'!$A$1:$AG$1961,30,0)</f>
        <v>Secundaria</v>
      </c>
      <c r="I1230" s="20" t="str">
        <f>VLOOKUP(A1230,'REPORTE'!$A$1:$AG$1961,31,0)</f>
        <v>PICHINCHA</v>
      </c>
      <c r="J1230" s="20" t="str">
        <f>VLOOKUP(A1230,'REPORTE'!$A$1:$AG$1961,32,0)</f>
        <v>QUITO</v>
      </c>
      <c r="K1230" s="20" t="str">
        <f>VLOOKUP(A1230,'REPORTE'!$A$1:$AG$1961,33,0)</f>
        <v>LA CONCEPCION</v>
      </c>
      <c r="L1230" s="20" t="str">
        <f>VLOOKUP(K1230,PROVINCIAS!$F$1:$G$1171,2,0)</f>
        <v>URBANA</v>
      </c>
      <c r="M1230" s="20">
        <v>1001408</v>
      </c>
      <c r="N1230" s="20" t="s">
        <v>15374</v>
      </c>
      <c r="O1230" s="20"/>
      <c r="P1230" s="20">
        <v>7.0000000000000007E-2</v>
      </c>
      <c r="Q1230" s="20" t="s">
        <v>11150</v>
      </c>
      <c r="R1230" s="20" t="s">
        <v>11150</v>
      </c>
      <c r="S1230" s="20" t="s">
        <v>11150</v>
      </c>
      <c r="T1230" s="20" t="s">
        <v>14387</v>
      </c>
      <c r="U1230" s="20" t="s">
        <v>11150</v>
      </c>
      <c r="V1230" s="20" t="s">
        <v>11150</v>
      </c>
      <c r="W1230" s="20">
        <v>150.07</v>
      </c>
    </row>
    <row r="1231" spans="1:23" x14ac:dyDescent="0.45">
      <c r="A1231" s="20">
        <v>1001332</v>
      </c>
      <c r="B1231" s="20" t="s">
        <v>9431</v>
      </c>
      <c r="C1231" s="20" t="s">
        <v>14318</v>
      </c>
      <c r="D1231" s="20">
        <v>605143528</v>
      </c>
      <c r="E1231" s="20" t="str">
        <f>VLOOKUP(A1231,'REPORTE'!$A$1:$AG$1961,5,0)</f>
        <v>ECUATORIANO(A)</v>
      </c>
      <c r="F1231" s="20" t="str">
        <f>VLOOKUP(A1231,'REPORTE'!$A$1:$AG$1961,18,0)</f>
        <v>M</v>
      </c>
      <c r="G1231" s="20" t="str">
        <f>VLOOKUP(A1231,'REPORTE'!$A$1:$AG$1961,6,0)</f>
        <v>NACIONAL</v>
      </c>
      <c r="H1231" s="20" t="str">
        <f>VLOOKUP(A1231,'REPORTE'!$A$1:$AG$1961,30,0)</f>
        <v>Secundaria</v>
      </c>
      <c r="I1231" s="20" t="str">
        <f>VLOOKUP(A1231,'REPORTE'!$A$1:$AG$1961,31,0)</f>
        <v>CHIMBORAZO</v>
      </c>
      <c r="J1231" s="20" t="str">
        <f>VLOOKUP(A1231,'REPORTE'!$A$1:$AG$1961,32,0)</f>
        <v>RIOBAMBA</v>
      </c>
      <c r="K1231" s="20" t="str">
        <f>VLOOKUP(A1231,'REPORTE'!$A$1:$AG$1961,33,0)</f>
        <v>CACHA (CAB EN MACHANGARA)</v>
      </c>
      <c r="L1231" s="20" t="str">
        <f>VLOOKUP(K1231,PROVINCIAS!$F$1:$G$1171,2,0)</f>
        <v>RURAL</v>
      </c>
      <c r="M1231" s="20">
        <v>1001409</v>
      </c>
      <c r="N1231" s="20" t="s">
        <v>15374</v>
      </c>
      <c r="O1231" s="20"/>
      <c r="P1231" s="20">
        <v>3</v>
      </c>
      <c r="Q1231" s="20" t="s">
        <v>11150</v>
      </c>
      <c r="R1231" s="20" t="s">
        <v>11150</v>
      </c>
      <c r="S1231" s="20" t="s">
        <v>11150</v>
      </c>
      <c r="T1231" s="20" t="s">
        <v>11150</v>
      </c>
      <c r="U1231" s="20" t="s">
        <v>11150</v>
      </c>
      <c r="V1231" s="20" t="s">
        <v>11150</v>
      </c>
      <c r="W1231" s="20">
        <v>3</v>
      </c>
    </row>
    <row r="1232" spans="1:23" x14ac:dyDescent="0.45">
      <c r="A1232" s="20">
        <v>1001333</v>
      </c>
      <c r="B1232" s="20" t="s">
        <v>9431</v>
      </c>
      <c r="C1232" s="20" t="s">
        <v>14319</v>
      </c>
      <c r="D1232" s="20">
        <v>605896190</v>
      </c>
      <c r="E1232" s="20" t="str">
        <f>VLOOKUP(A1232,'REPORTE'!$A$1:$AG$1961,5,0)</f>
        <v>ECUATORIANO(A) INDIGENA</v>
      </c>
      <c r="F1232" s="20" t="str">
        <f>VLOOKUP(A1232,'REPORTE'!$A$1:$AG$1961,18,0)</f>
        <v>M</v>
      </c>
      <c r="G1232" s="20" t="str">
        <f>VLOOKUP(A1232,'REPORTE'!$A$1:$AG$1961,6,0)</f>
        <v>NACIONAL</v>
      </c>
      <c r="H1232" s="20" t="str">
        <f>VLOOKUP(A1232,'REPORTE'!$A$1:$AG$1961,30,0)</f>
        <v>Secundaria</v>
      </c>
      <c r="I1232" s="20" t="str">
        <f>VLOOKUP(A1232,'REPORTE'!$A$1:$AG$1961,31,0)</f>
        <v>CHIMBORAZO</v>
      </c>
      <c r="J1232" s="20" t="str">
        <f>VLOOKUP(A1232,'REPORTE'!$A$1:$AG$1961,32,0)</f>
        <v>ALAUSI</v>
      </c>
      <c r="K1232" s="20" t="str">
        <f>VLOOKUP(A1232,'REPORTE'!$A$1:$AG$1961,33,0)</f>
        <v>TIXAN</v>
      </c>
      <c r="L1232" s="20" t="str">
        <f>VLOOKUP(K1232,PROVINCIAS!$F$1:$G$1171,2,0)</f>
        <v>RURAL</v>
      </c>
      <c r="M1232" s="20">
        <v>1001410</v>
      </c>
      <c r="N1232" s="20" t="s">
        <v>15374</v>
      </c>
      <c r="O1232" s="20"/>
      <c r="P1232" s="20">
        <v>3.05</v>
      </c>
      <c r="Q1232" s="20" t="s">
        <v>11150</v>
      </c>
      <c r="R1232" s="20" t="s">
        <v>11150</v>
      </c>
      <c r="S1232" s="20" t="s">
        <v>11150</v>
      </c>
      <c r="T1232" s="20" t="s">
        <v>11150</v>
      </c>
      <c r="U1232" s="20" t="s">
        <v>11150</v>
      </c>
      <c r="V1232" s="20" t="s">
        <v>11150</v>
      </c>
      <c r="W1232" s="20">
        <v>3.05</v>
      </c>
    </row>
    <row r="1233" spans="1:23" x14ac:dyDescent="0.45">
      <c r="A1233" s="20">
        <v>1001334</v>
      </c>
      <c r="B1233" s="20" t="s">
        <v>9431</v>
      </c>
      <c r="C1233" s="20" t="s">
        <v>14320</v>
      </c>
      <c r="D1233" s="20">
        <v>1714668926</v>
      </c>
      <c r="E1233" s="20" t="str">
        <f>VLOOKUP(A1233,'REPORTE'!$A$1:$AG$1961,5,0)</f>
        <v>ECUATORIANO(A) INDIGENA</v>
      </c>
      <c r="F1233" s="20" t="str">
        <f>VLOOKUP(A1233,'REPORTE'!$A$1:$AG$1961,18,0)</f>
        <v>F</v>
      </c>
      <c r="G1233" s="20" t="str">
        <f>VLOOKUP(A1233,'REPORTE'!$A$1:$AG$1961,6,0)</f>
        <v>NACIONAL</v>
      </c>
      <c r="H1233" s="20" t="str">
        <f>VLOOKUP(A1233,'REPORTE'!$A$1:$AG$1961,30,0)</f>
        <v>Primaria</v>
      </c>
      <c r="I1233" s="20" t="str">
        <f>VLOOKUP(A1233,'REPORTE'!$A$1:$AG$1961,31,0)</f>
        <v>CHIMBORAZO</v>
      </c>
      <c r="J1233" s="20" t="str">
        <f>VLOOKUP(A1233,'REPORTE'!$A$1:$AG$1961,32,0)</f>
        <v>RIOBAMBA</v>
      </c>
      <c r="K1233" s="20" t="str">
        <f>VLOOKUP(A1233,'REPORTE'!$A$1:$AG$1961,33,0)</f>
        <v>YARUQUIES</v>
      </c>
      <c r="L1233" s="20" t="str">
        <f>VLOOKUP(K1233,PROVINCIAS!$F$1:$G$1171,2,0)</f>
        <v>URBANA</v>
      </c>
      <c r="M1233" s="20">
        <v>1001411</v>
      </c>
      <c r="N1233" s="20" t="s">
        <v>15374</v>
      </c>
      <c r="O1233" s="20"/>
      <c r="P1233" s="20">
        <v>494.89</v>
      </c>
      <c r="Q1233" s="20" t="s">
        <v>11150</v>
      </c>
      <c r="R1233" s="20" t="s">
        <v>11150</v>
      </c>
      <c r="S1233" s="20" t="s">
        <v>11150</v>
      </c>
      <c r="T1233" s="20" t="s">
        <v>11150</v>
      </c>
      <c r="U1233" s="20" t="s">
        <v>11150</v>
      </c>
      <c r="V1233" s="20" t="s">
        <v>11150</v>
      </c>
      <c r="W1233" s="20">
        <v>494.89</v>
      </c>
    </row>
    <row r="1234" spans="1:23" x14ac:dyDescent="0.45">
      <c r="A1234" s="20">
        <v>1001335</v>
      </c>
      <c r="B1234" s="20" t="s">
        <v>9431</v>
      </c>
      <c r="C1234" s="20" t="s">
        <v>9960</v>
      </c>
      <c r="D1234" s="20">
        <v>1002641213</v>
      </c>
      <c r="E1234" s="20" t="str">
        <f>VLOOKUP(A1234,'REPORTE'!$A$1:$AG$1961,5,0)</f>
        <v>ECUATORIANO(A) INDIGENA</v>
      </c>
      <c r="F1234" s="20" t="str">
        <f>VLOOKUP(A1234,'REPORTE'!$A$1:$AG$1961,18,0)</f>
        <v>M</v>
      </c>
      <c r="G1234" s="20" t="str">
        <f>VLOOKUP(A1234,'REPORTE'!$A$1:$AG$1961,6,0)</f>
        <v>NACIONAL</v>
      </c>
      <c r="H1234" s="20" t="str">
        <f>VLOOKUP(A1234,'REPORTE'!$A$1:$AG$1961,30,0)</f>
        <v>Secundaria</v>
      </c>
      <c r="I1234" s="20" t="str">
        <f>VLOOKUP(A1234,'REPORTE'!$A$1:$AG$1961,31,0)</f>
        <v>IMBABURA</v>
      </c>
      <c r="J1234" s="20" t="str">
        <f>VLOOKUP(A1234,'REPORTE'!$A$1:$AG$1961,32,0)</f>
        <v>IBARRA</v>
      </c>
      <c r="K1234" s="20" t="str">
        <f>VLOOKUP(A1234,'REPORTE'!$A$1:$AG$1961,33,0)</f>
        <v>ANGOCHAGUA</v>
      </c>
      <c r="L1234" s="20" t="str">
        <f>VLOOKUP(K1234,PROVINCIAS!$F$1:$G$1171,2,0)</f>
        <v>RURAL</v>
      </c>
      <c r="M1234" s="20">
        <v>1001412</v>
      </c>
      <c r="N1234" s="20" t="s">
        <v>15374</v>
      </c>
      <c r="O1234" s="20"/>
      <c r="P1234" s="20">
        <v>28.01</v>
      </c>
      <c r="Q1234" s="20" t="s">
        <v>11150</v>
      </c>
      <c r="R1234" s="20" t="s">
        <v>11150</v>
      </c>
      <c r="S1234" s="20" t="s">
        <v>11150</v>
      </c>
      <c r="T1234" s="20" t="s">
        <v>11150</v>
      </c>
      <c r="U1234" s="20" t="s">
        <v>11150</v>
      </c>
      <c r="V1234" s="20" t="s">
        <v>11150</v>
      </c>
      <c r="W1234" s="20">
        <v>28.01</v>
      </c>
    </row>
    <row r="1235" spans="1:23" x14ac:dyDescent="0.45">
      <c r="A1235" s="20">
        <v>1001336</v>
      </c>
      <c r="B1235" s="20" t="s">
        <v>9431</v>
      </c>
      <c r="C1235" s="20" t="s">
        <v>9916</v>
      </c>
      <c r="D1235" s="20">
        <v>1754043014</v>
      </c>
      <c r="E1235" s="20" t="str">
        <f>VLOOKUP(A1235,'REPORTE'!$A$1:$AG$1961,5,0)</f>
        <v>ECUATORIANO(A)</v>
      </c>
      <c r="F1235" s="20" t="str">
        <f>VLOOKUP(A1235,'REPORTE'!$A$1:$AG$1961,18,0)</f>
        <v>M</v>
      </c>
      <c r="G1235" s="20" t="str">
        <f>VLOOKUP(A1235,'REPORTE'!$A$1:$AG$1961,6,0)</f>
        <v>NACIONAL</v>
      </c>
      <c r="H1235" s="20" t="str">
        <f>VLOOKUP(A1235,'REPORTE'!$A$1:$AG$1961,30,0)</f>
        <v>Secundaria</v>
      </c>
      <c r="I1235" s="20" t="str">
        <f>VLOOKUP(A1235,'REPORTE'!$A$1:$AG$1961,31,0)</f>
        <v>PICHINCHA</v>
      </c>
      <c r="J1235" s="20" t="str">
        <f>VLOOKUP(A1235,'REPORTE'!$A$1:$AG$1961,32,0)</f>
        <v>QUITO</v>
      </c>
      <c r="K1235" s="20" t="str">
        <f>VLOOKUP(A1235,'REPORTE'!$A$1:$AG$1961,33,0)</f>
        <v>LA MAGDALENA</v>
      </c>
      <c r="L1235" s="20" t="str">
        <f>VLOOKUP(K1235,PROVINCIAS!$F$1:$G$1171,2,0)</f>
        <v>URBANA</v>
      </c>
      <c r="M1235" s="20">
        <v>1001413</v>
      </c>
      <c r="N1235" s="20" t="s">
        <v>15374</v>
      </c>
      <c r="O1235" s="20"/>
      <c r="P1235" s="20">
        <v>0</v>
      </c>
      <c r="Q1235" s="20" t="s">
        <v>11150</v>
      </c>
      <c r="R1235" s="20" t="s">
        <v>11150</v>
      </c>
      <c r="S1235" s="20" t="s">
        <v>11150</v>
      </c>
      <c r="T1235" s="20" t="s">
        <v>11150</v>
      </c>
      <c r="U1235" s="20" t="s">
        <v>11150</v>
      </c>
      <c r="V1235" s="20" t="s">
        <v>11150</v>
      </c>
      <c r="W1235" s="20">
        <v>0</v>
      </c>
    </row>
    <row r="1236" spans="1:23" x14ac:dyDescent="0.45">
      <c r="A1236" s="20">
        <v>1001337</v>
      </c>
      <c r="B1236" s="20" t="s">
        <v>9431</v>
      </c>
      <c r="C1236" s="20" t="s">
        <v>9872</v>
      </c>
      <c r="D1236" s="20">
        <v>503443210</v>
      </c>
      <c r="E1236" s="20" t="str">
        <f>VLOOKUP(A1236,'REPORTE'!$A$1:$AG$1961,5,0)</f>
        <v>ECUATORIANO(A)</v>
      </c>
      <c r="F1236" s="20" t="str">
        <f>VLOOKUP(A1236,'REPORTE'!$A$1:$AG$1961,18,0)</f>
        <v>M</v>
      </c>
      <c r="G1236" s="20" t="str">
        <f>VLOOKUP(A1236,'REPORTE'!$A$1:$AG$1961,6,0)</f>
        <v>NACIONAL</v>
      </c>
      <c r="H1236" s="20" t="str">
        <f>VLOOKUP(A1236,'REPORTE'!$A$1:$AG$1961,30,0)</f>
        <v>Secundaria</v>
      </c>
      <c r="I1236" s="20" t="str">
        <f>VLOOKUP(A1236,'REPORTE'!$A$1:$AG$1961,31,0)</f>
        <v>PICHINCHA</v>
      </c>
      <c r="J1236" s="20" t="str">
        <f>VLOOKUP(A1236,'REPORTE'!$A$1:$AG$1961,32,0)</f>
        <v>QUITO</v>
      </c>
      <c r="K1236" s="20" t="str">
        <f>VLOOKUP(A1236,'REPORTE'!$A$1:$AG$1961,33,0)</f>
        <v>COTOCOLLAO</v>
      </c>
      <c r="L1236" s="20" t="str">
        <f>VLOOKUP(K1236,PROVINCIAS!$F$1:$G$1171,2,0)</f>
        <v>URBANA</v>
      </c>
      <c r="M1236" s="20">
        <v>1001414</v>
      </c>
      <c r="N1236" s="20" t="s">
        <v>15374</v>
      </c>
      <c r="O1236" s="20"/>
      <c r="P1236" s="20">
        <v>0.35</v>
      </c>
      <c r="Q1236" s="20" t="s">
        <v>11150</v>
      </c>
      <c r="R1236" s="20" t="s">
        <v>11150</v>
      </c>
      <c r="S1236" s="20" t="s">
        <v>11150</v>
      </c>
      <c r="T1236" s="20" t="s">
        <v>11150</v>
      </c>
      <c r="U1236" s="20" t="s">
        <v>11150</v>
      </c>
      <c r="V1236" s="20" t="s">
        <v>11150</v>
      </c>
      <c r="W1236" s="20">
        <v>0.35</v>
      </c>
    </row>
    <row r="1237" spans="1:23" x14ac:dyDescent="0.45">
      <c r="A1237" s="20">
        <v>1001338</v>
      </c>
      <c r="B1237" s="20" t="s">
        <v>9431</v>
      </c>
      <c r="C1237" s="20" t="s">
        <v>9891</v>
      </c>
      <c r="D1237" s="20">
        <v>1003784376</v>
      </c>
      <c r="E1237" s="20" t="str">
        <f>VLOOKUP(A1237,'REPORTE'!$A$1:$AG$1961,5,0)</f>
        <v>ECUATORIANO(A) INDIGENA</v>
      </c>
      <c r="F1237" s="20" t="str">
        <f>VLOOKUP(A1237,'REPORTE'!$A$1:$AG$1961,18,0)</f>
        <v>F</v>
      </c>
      <c r="G1237" s="20" t="str">
        <f>VLOOKUP(A1237,'REPORTE'!$A$1:$AG$1961,6,0)</f>
        <v>NACIONAL</v>
      </c>
      <c r="H1237" s="20" t="str">
        <f>VLOOKUP(A1237,'REPORTE'!$A$1:$AG$1961,30,0)</f>
        <v>Primaria</v>
      </c>
      <c r="I1237" s="20" t="str">
        <f>VLOOKUP(A1237,'REPORTE'!$A$1:$AG$1961,31,0)</f>
        <v>PICHINCHA</v>
      </c>
      <c r="J1237" s="20" t="str">
        <f>VLOOKUP(A1237,'REPORTE'!$A$1:$AG$1961,32,0)</f>
        <v>QUITO</v>
      </c>
      <c r="K1237" s="20" t="str">
        <f>VLOOKUP(A1237,'REPORTE'!$A$1:$AG$1961,33,0)</f>
        <v>COTOCOLLAO</v>
      </c>
      <c r="L1237" s="20" t="str">
        <f>VLOOKUP(K1237,PROVINCIAS!$F$1:$G$1171,2,0)</f>
        <v>URBANA</v>
      </c>
      <c r="M1237" s="20">
        <v>1001415</v>
      </c>
      <c r="N1237" s="20" t="s">
        <v>15374</v>
      </c>
      <c r="O1237" s="20"/>
      <c r="P1237" s="20">
        <v>0</v>
      </c>
      <c r="Q1237" s="20" t="s">
        <v>11150</v>
      </c>
      <c r="R1237" s="20" t="s">
        <v>11150</v>
      </c>
      <c r="S1237" s="20" t="s">
        <v>11150</v>
      </c>
      <c r="T1237" s="20" t="s">
        <v>11150</v>
      </c>
      <c r="U1237" s="20" t="s">
        <v>11150</v>
      </c>
      <c r="V1237" s="20" t="s">
        <v>11150</v>
      </c>
      <c r="W1237" s="20">
        <v>0</v>
      </c>
    </row>
    <row r="1238" spans="1:23" x14ac:dyDescent="0.45">
      <c r="A1238" s="20">
        <v>1001339</v>
      </c>
      <c r="B1238" s="20" t="s">
        <v>9431</v>
      </c>
      <c r="C1238" s="20" t="s">
        <v>10211</v>
      </c>
      <c r="D1238" s="20">
        <v>1724812977</v>
      </c>
      <c r="E1238" s="20" t="str">
        <f>VLOOKUP(A1238,'REPORTE'!$A$1:$AG$1961,5,0)</f>
        <v>ECUATORIANO(A)</v>
      </c>
      <c r="F1238" s="20" t="str">
        <f>VLOOKUP(A1238,'REPORTE'!$A$1:$AG$1961,18,0)</f>
        <v>M</v>
      </c>
      <c r="G1238" s="20" t="str">
        <f>VLOOKUP(A1238,'REPORTE'!$A$1:$AG$1961,6,0)</f>
        <v>NACIONAL</v>
      </c>
      <c r="H1238" s="20" t="str">
        <f>VLOOKUP(A1238,'REPORTE'!$A$1:$AG$1961,30,0)</f>
        <v>Secundaria</v>
      </c>
      <c r="I1238" s="20" t="str">
        <f>VLOOKUP(A1238,'REPORTE'!$A$1:$AG$1961,31,0)</f>
        <v>PICHINCHA</v>
      </c>
      <c r="J1238" s="20" t="str">
        <f>VLOOKUP(A1238,'REPORTE'!$A$1:$AG$1961,32,0)</f>
        <v>QUITO</v>
      </c>
      <c r="K1238" s="20" t="str">
        <f>VLOOKUP(A1238,'REPORTE'!$A$1:$AG$1961,33,0)</f>
        <v>COTOCOLLAO</v>
      </c>
      <c r="L1238" s="20" t="str">
        <f>VLOOKUP(K1238,PROVINCIAS!$F$1:$G$1171,2,0)</f>
        <v>URBANA</v>
      </c>
      <c r="M1238" s="20">
        <v>1001416</v>
      </c>
      <c r="N1238" s="20" t="s">
        <v>15374</v>
      </c>
      <c r="O1238" s="20"/>
      <c r="P1238" s="20">
        <v>27.26</v>
      </c>
      <c r="Q1238" s="20" t="s">
        <v>11150</v>
      </c>
      <c r="R1238" s="20" t="s">
        <v>11150</v>
      </c>
      <c r="S1238" s="20" t="s">
        <v>11150</v>
      </c>
      <c r="T1238" s="20" t="s">
        <v>11150</v>
      </c>
      <c r="U1238" s="20" t="s">
        <v>11150</v>
      </c>
      <c r="V1238" s="20" t="s">
        <v>11150</v>
      </c>
      <c r="W1238" s="20">
        <v>27.26</v>
      </c>
    </row>
    <row r="1239" spans="1:23" x14ac:dyDescent="0.45">
      <c r="A1239" s="20">
        <v>1001340</v>
      </c>
      <c r="B1239" s="20" t="s">
        <v>9431</v>
      </c>
      <c r="C1239" s="20" t="s">
        <v>9877</v>
      </c>
      <c r="D1239" s="20">
        <v>603808502</v>
      </c>
      <c r="E1239" s="20" t="str">
        <f>VLOOKUP(A1239,'REPORTE'!$A$1:$AG$1961,5,0)</f>
        <v>ECUATORIANO(A) INDIGENA</v>
      </c>
      <c r="F1239" s="20" t="str">
        <f>VLOOKUP(A1239,'REPORTE'!$A$1:$AG$1961,18,0)</f>
        <v>M</v>
      </c>
      <c r="G1239" s="20" t="str">
        <f>VLOOKUP(A1239,'REPORTE'!$A$1:$AG$1961,6,0)</f>
        <v>NACIONAL</v>
      </c>
      <c r="H1239" s="20" t="str">
        <f>VLOOKUP(A1239,'REPORTE'!$A$1:$AG$1961,30,0)</f>
        <v>Secundaria</v>
      </c>
      <c r="I1239" s="20" t="str">
        <f>VLOOKUP(A1239,'REPORTE'!$A$1:$AG$1961,31,0)</f>
        <v>CHIMBORAZO</v>
      </c>
      <c r="J1239" s="20" t="str">
        <f>VLOOKUP(A1239,'REPORTE'!$A$1:$AG$1961,32,0)</f>
        <v>CUMANDA</v>
      </c>
      <c r="K1239" s="20" t="str">
        <f>VLOOKUP(A1239,'REPORTE'!$A$1:$AG$1961,33,0)</f>
        <v>CUMANDA</v>
      </c>
      <c r="L1239" s="20" t="str">
        <f>VLOOKUP(K1239,PROVINCIAS!$F$1:$G$1171,2,0)</f>
        <v>URBANA</v>
      </c>
      <c r="M1239" s="20">
        <v>1001417</v>
      </c>
      <c r="N1239" s="20" t="s">
        <v>15374</v>
      </c>
      <c r="O1239" s="20"/>
      <c r="P1239" s="20">
        <v>20.170000000000002</v>
      </c>
      <c r="Q1239" s="20" t="s">
        <v>11150</v>
      </c>
      <c r="R1239" s="20" t="s">
        <v>11150</v>
      </c>
      <c r="S1239" s="20" t="s">
        <v>11150</v>
      </c>
      <c r="T1239" s="20" t="s">
        <v>11150</v>
      </c>
      <c r="U1239" s="20" t="s">
        <v>11150</v>
      </c>
      <c r="V1239" s="20" t="s">
        <v>11150</v>
      </c>
      <c r="W1239" s="20">
        <v>20.170000000000002</v>
      </c>
    </row>
    <row r="1240" spans="1:23" x14ac:dyDescent="0.45">
      <c r="A1240" s="20">
        <v>1001341</v>
      </c>
      <c r="B1240" s="20" t="s">
        <v>9431</v>
      </c>
      <c r="C1240" s="20" t="s">
        <v>9893</v>
      </c>
      <c r="D1240" s="20">
        <v>1727272500</v>
      </c>
      <c r="E1240" s="20" t="str">
        <f>VLOOKUP(A1240,'REPORTE'!$A$1:$AG$1961,5,0)</f>
        <v>ECUATORIANO(A)</v>
      </c>
      <c r="F1240" s="20" t="str">
        <f>VLOOKUP(A1240,'REPORTE'!$A$1:$AG$1961,18,0)</f>
        <v>F</v>
      </c>
      <c r="G1240" s="20" t="str">
        <f>VLOOKUP(A1240,'REPORTE'!$A$1:$AG$1961,6,0)</f>
        <v>NACIONAL</v>
      </c>
      <c r="H1240" s="20" t="str">
        <f>VLOOKUP(A1240,'REPORTE'!$A$1:$AG$1961,30,0)</f>
        <v>Secundaria</v>
      </c>
      <c r="I1240" s="20" t="str">
        <f>VLOOKUP(A1240,'REPORTE'!$A$1:$AG$1961,31,0)</f>
        <v>PICHINCHA</v>
      </c>
      <c r="J1240" s="20" t="str">
        <f>VLOOKUP(A1240,'REPORTE'!$A$1:$AG$1961,32,0)</f>
        <v>QUITO</v>
      </c>
      <c r="K1240" s="20" t="str">
        <f>VLOOKUP(A1240,'REPORTE'!$A$1:$AG$1961,33,0)</f>
        <v>COTOCOLLAO</v>
      </c>
      <c r="L1240" s="20" t="str">
        <f>VLOOKUP(K1240,PROVINCIAS!$F$1:$G$1171,2,0)</f>
        <v>URBANA</v>
      </c>
      <c r="M1240" s="20">
        <v>1001418</v>
      </c>
      <c r="N1240" s="20" t="s">
        <v>15374</v>
      </c>
      <c r="O1240" s="20"/>
      <c r="P1240" s="20">
        <v>0.03</v>
      </c>
      <c r="Q1240" s="20" t="s">
        <v>11150</v>
      </c>
      <c r="R1240" s="20" t="s">
        <v>11150</v>
      </c>
      <c r="S1240" s="20" t="s">
        <v>11150</v>
      </c>
      <c r="T1240" s="20" t="s">
        <v>13686</v>
      </c>
      <c r="U1240" s="20" t="s">
        <v>11150</v>
      </c>
      <c r="V1240" s="20" t="s">
        <v>11150</v>
      </c>
      <c r="W1240" s="20">
        <v>48.03</v>
      </c>
    </row>
    <row r="1241" spans="1:23" x14ac:dyDescent="0.45">
      <c r="A1241" s="20">
        <v>1001342</v>
      </c>
      <c r="B1241" s="20" t="s">
        <v>9431</v>
      </c>
      <c r="C1241" s="20" t="s">
        <v>14322</v>
      </c>
      <c r="D1241" s="20">
        <v>1753741451</v>
      </c>
      <c r="E1241" s="20" t="str">
        <f>VLOOKUP(A1241,'REPORTE'!$A$1:$AG$1961,5,0)</f>
        <v>ECUATORIANO(A) INDIGENA</v>
      </c>
      <c r="F1241" s="20" t="str">
        <f>VLOOKUP(A1241,'REPORTE'!$A$1:$AG$1961,18,0)</f>
        <v>F</v>
      </c>
      <c r="G1241" s="20" t="str">
        <f>VLOOKUP(A1241,'REPORTE'!$A$1:$AG$1961,6,0)</f>
        <v>NACIONAL</v>
      </c>
      <c r="H1241" s="20" t="str">
        <f>VLOOKUP(A1241,'REPORTE'!$A$1:$AG$1961,30,0)</f>
        <v>Primaria</v>
      </c>
      <c r="I1241" s="20" t="str">
        <f>VLOOKUP(A1241,'REPORTE'!$A$1:$AG$1961,31,0)</f>
        <v>PICHINCHA</v>
      </c>
      <c r="J1241" s="20" t="str">
        <f>VLOOKUP(A1241,'REPORTE'!$A$1:$AG$1961,32,0)</f>
        <v>QUITO</v>
      </c>
      <c r="K1241" s="20" t="str">
        <f>VLOOKUP(A1241,'REPORTE'!$A$1:$AG$1961,33,0)</f>
        <v>COTOCOLLAO</v>
      </c>
      <c r="L1241" s="20" t="str">
        <f>VLOOKUP(K1241,PROVINCIAS!$F$1:$G$1171,2,0)</f>
        <v>URBANA</v>
      </c>
      <c r="M1241" s="20">
        <v>1001419</v>
      </c>
      <c r="N1241" s="20" t="s">
        <v>15374</v>
      </c>
      <c r="O1241" s="20"/>
      <c r="P1241" s="20">
        <v>6.08</v>
      </c>
      <c r="Q1241" s="20" t="s">
        <v>11150</v>
      </c>
      <c r="R1241" s="20" t="s">
        <v>11150</v>
      </c>
      <c r="S1241" s="20" t="s">
        <v>11150</v>
      </c>
      <c r="T1241" s="20" t="s">
        <v>11150</v>
      </c>
      <c r="U1241" s="20" t="s">
        <v>11150</v>
      </c>
      <c r="V1241" s="20" t="s">
        <v>11150</v>
      </c>
      <c r="W1241" s="20">
        <v>6.08</v>
      </c>
    </row>
    <row r="1242" spans="1:23" x14ac:dyDescent="0.45">
      <c r="A1242" s="20">
        <v>1001344</v>
      </c>
      <c r="B1242" s="20" t="s">
        <v>9431</v>
      </c>
      <c r="C1242" s="20" t="s">
        <v>10073</v>
      </c>
      <c r="D1242" s="20">
        <v>1711289551</v>
      </c>
      <c r="E1242" s="20" t="str">
        <f>VLOOKUP(A1242,'REPORTE'!$A$1:$AG$1961,5,0)</f>
        <v>ECUATORIANO(A)</v>
      </c>
      <c r="F1242" s="20" t="str">
        <f>VLOOKUP(A1242,'REPORTE'!$A$1:$AG$1961,18,0)</f>
        <v>F</v>
      </c>
      <c r="G1242" s="20" t="str">
        <f>VLOOKUP(A1242,'REPORTE'!$A$1:$AG$1961,6,0)</f>
        <v>NACIONAL</v>
      </c>
      <c r="H1242" s="20" t="str">
        <f>VLOOKUP(A1242,'REPORTE'!$A$1:$AG$1961,30,0)</f>
        <v>Secundaria</v>
      </c>
      <c r="I1242" s="20" t="str">
        <f>VLOOKUP(A1242,'REPORTE'!$A$1:$AG$1961,31,0)</f>
        <v>PICHINCHA</v>
      </c>
      <c r="J1242" s="20" t="str">
        <f>VLOOKUP(A1242,'REPORTE'!$A$1:$AG$1961,32,0)</f>
        <v>QUITO</v>
      </c>
      <c r="K1242" s="20" t="str">
        <f>VLOOKUP(A1242,'REPORTE'!$A$1:$AG$1961,33,0)</f>
        <v>COTOCOLLAO</v>
      </c>
      <c r="L1242" s="20" t="str">
        <f>VLOOKUP(K1242,PROVINCIAS!$F$1:$G$1171,2,0)</f>
        <v>URBANA</v>
      </c>
      <c r="M1242" s="20">
        <v>1001421</v>
      </c>
      <c r="N1242" s="20" t="s">
        <v>15374</v>
      </c>
      <c r="O1242" s="20"/>
      <c r="P1242" s="20">
        <v>3.25</v>
      </c>
      <c r="Q1242" s="20" t="s">
        <v>11150</v>
      </c>
      <c r="R1242" s="20" t="s">
        <v>11150</v>
      </c>
      <c r="S1242" s="20" t="s">
        <v>11150</v>
      </c>
      <c r="T1242" s="20" t="s">
        <v>11955</v>
      </c>
      <c r="U1242" s="20" t="s">
        <v>11150</v>
      </c>
      <c r="V1242" s="20" t="s">
        <v>11150</v>
      </c>
      <c r="W1242" s="20">
        <v>303.25</v>
      </c>
    </row>
    <row r="1243" spans="1:23" x14ac:dyDescent="0.45">
      <c r="A1243" s="20">
        <v>1001345</v>
      </c>
      <c r="B1243" s="20" t="s">
        <v>9431</v>
      </c>
      <c r="C1243" s="20" t="s">
        <v>9993</v>
      </c>
      <c r="D1243" s="20">
        <v>1716460884</v>
      </c>
      <c r="E1243" s="20" t="str">
        <f>VLOOKUP(A1243,'REPORTE'!$A$1:$AG$1961,5,0)</f>
        <v>ECUATORIANO(A) INDIGENA</v>
      </c>
      <c r="F1243" s="20" t="str">
        <f>VLOOKUP(A1243,'REPORTE'!$A$1:$AG$1961,18,0)</f>
        <v>F</v>
      </c>
      <c r="G1243" s="20" t="str">
        <f>VLOOKUP(A1243,'REPORTE'!$A$1:$AG$1961,6,0)</f>
        <v>NACIONAL</v>
      </c>
      <c r="H1243" s="20" t="str">
        <f>VLOOKUP(A1243,'REPORTE'!$A$1:$AG$1961,30,0)</f>
        <v>Primaria</v>
      </c>
      <c r="I1243" s="20" t="str">
        <f>VLOOKUP(A1243,'REPORTE'!$A$1:$AG$1961,31,0)</f>
        <v>CHIMBORAZO</v>
      </c>
      <c r="J1243" s="20" t="str">
        <f>VLOOKUP(A1243,'REPORTE'!$A$1:$AG$1961,32,0)</f>
        <v>RIOBAMBA</v>
      </c>
      <c r="K1243" s="20" t="str">
        <f>VLOOKUP(A1243,'REPORTE'!$A$1:$AG$1961,33,0)</f>
        <v>YARUQUIES</v>
      </c>
      <c r="L1243" s="20" t="str">
        <f>VLOOKUP(K1243,PROVINCIAS!$F$1:$G$1171,2,0)</f>
        <v>URBANA</v>
      </c>
      <c r="M1243" s="20">
        <v>1001422</v>
      </c>
      <c r="N1243" s="20" t="s">
        <v>15374</v>
      </c>
      <c r="O1243" s="20"/>
      <c r="P1243" s="20">
        <v>0.04</v>
      </c>
      <c r="Q1243" s="20" t="s">
        <v>11150</v>
      </c>
      <c r="R1243" s="20" t="s">
        <v>11150</v>
      </c>
      <c r="S1243" s="20" t="s">
        <v>11150</v>
      </c>
      <c r="T1243" s="20" t="s">
        <v>11714</v>
      </c>
      <c r="U1243" s="20" t="s">
        <v>11150</v>
      </c>
      <c r="V1243" s="20" t="s">
        <v>11150</v>
      </c>
      <c r="W1243" s="20">
        <v>90.04</v>
      </c>
    </row>
    <row r="1244" spans="1:23" x14ac:dyDescent="0.45">
      <c r="A1244" s="20">
        <v>1001347</v>
      </c>
      <c r="B1244" s="20" t="s">
        <v>9431</v>
      </c>
      <c r="C1244" s="20" t="s">
        <v>14323</v>
      </c>
      <c r="D1244" s="20">
        <v>602133472</v>
      </c>
      <c r="E1244" s="20" t="str">
        <f>VLOOKUP(A1244,'REPORTE'!$A$1:$AG$1961,5,0)</f>
        <v>ECUATORIANO(A) INDIGENA</v>
      </c>
      <c r="F1244" s="20" t="str">
        <f>VLOOKUP(A1244,'REPORTE'!$A$1:$AG$1961,18,0)</f>
        <v>F</v>
      </c>
      <c r="G1244" s="20" t="str">
        <f>VLOOKUP(A1244,'REPORTE'!$A$1:$AG$1961,6,0)</f>
        <v>NACIONAL</v>
      </c>
      <c r="H1244" s="20" t="str">
        <f>VLOOKUP(A1244,'REPORTE'!$A$1:$AG$1961,30,0)</f>
        <v>Primaria</v>
      </c>
      <c r="I1244" s="20" t="str">
        <f>VLOOKUP(A1244,'REPORTE'!$A$1:$AG$1961,31,0)</f>
        <v>CHIMBORAZO</v>
      </c>
      <c r="J1244" s="20" t="str">
        <f>VLOOKUP(A1244,'REPORTE'!$A$1:$AG$1961,32,0)</f>
        <v>RIOBAMBA</v>
      </c>
      <c r="K1244" s="20" t="str">
        <f>VLOOKUP(A1244,'REPORTE'!$A$1:$AG$1961,33,0)</f>
        <v>YARUQUIES</v>
      </c>
      <c r="L1244" s="20" t="str">
        <f>VLOOKUP(K1244,PROVINCIAS!$F$1:$G$1171,2,0)</f>
        <v>URBANA</v>
      </c>
      <c r="M1244" s="20">
        <v>1001424</v>
      </c>
      <c r="N1244" s="20" t="s">
        <v>15374</v>
      </c>
      <c r="O1244" s="20"/>
      <c r="P1244" s="20">
        <v>3</v>
      </c>
      <c r="Q1244" s="20" t="s">
        <v>11150</v>
      </c>
      <c r="R1244" s="20" t="s">
        <v>11150</v>
      </c>
      <c r="S1244" s="20" t="s">
        <v>11150</v>
      </c>
      <c r="T1244" s="20" t="s">
        <v>11150</v>
      </c>
      <c r="U1244" s="20" t="s">
        <v>11150</v>
      </c>
      <c r="V1244" s="20" t="s">
        <v>11150</v>
      </c>
      <c r="W1244" s="20">
        <v>3</v>
      </c>
    </row>
    <row r="1245" spans="1:23" x14ac:dyDescent="0.45">
      <c r="A1245" s="20">
        <v>1001348</v>
      </c>
      <c r="B1245" s="20" t="s">
        <v>9431</v>
      </c>
      <c r="C1245" s="20" t="s">
        <v>9884</v>
      </c>
      <c r="D1245" s="20">
        <v>1703711596</v>
      </c>
      <c r="E1245" s="20" t="str">
        <f>VLOOKUP(A1245,'REPORTE'!$A$1:$AG$1961,5,0)</f>
        <v>ECUATORIANO(A)</v>
      </c>
      <c r="F1245" s="20" t="str">
        <f>VLOOKUP(A1245,'REPORTE'!$A$1:$AG$1961,18,0)</f>
        <v>F</v>
      </c>
      <c r="G1245" s="20" t="str">
        <f>VLOOKUP(A1245,'REPORTE'!$A$1:$AG$1961,6,0)</f>
        <v>NACIONAL</v>
      </c>
      <c r="H1245" s="20" t="str">
        <f>VLOOKUP(A1245,'REPORTE'!$A$1:$AG$1961,30,0)</f>
        <v>Secundaria</v>
      </c>
      <c r="I1245" s="20" t="str">
        <f>VLOOKUP(A1245,'REPORTE'!$A$1:$AG$1961,31,0)</f>
        <v>PICHINCHA</v>
      </c>
      <c r="J1245" s="20" t="str">
        <f>VLOOKUP(A1245,'REPORTE'!$A$1:$AG$1961,32,0)</f>
        <v>QUITO</v>
      </c>
      <c r="K1245" s="20" t="str">
        <f>VLOOKUP(A1245,'REPORTE'!$A$1:$AG$1961,33,0)</f>
        <v>COTOCOLLAO</v>
      </c>
      <c r="L1245" s="20" t="str">
        <f>VLOOKUP(K1245,PROVINCIAS!$F$1:$G$1171,2,0)</f>
        <v>URBANA</v>
      </c>
      <c r="M1245" s="20">
        <v>1001425</v>
      </c>
      <c r="N1245" s="20" t="s">
        <v>15374</v>
      </c>
      <c r="O1245" s="20"/>
      <c r="P1245" s="20">
        <v>0</v>
      </c>
      <c r="Q1245" s="20" t="s">
        <v>11150</v>
      </c>
      <c r="R1245" s="20" t="s">
        <v>11150</v>
      </c>
      <c r="S1245" s="20" t="s">
        <v>11150</v>
      </c>
      <c r="T1245" s="20" t="s">
        <v>11150</v>
      </c>
      <c r="U1245" s="20" t="s">
        <v>11150</v>
      </c>
      <c r="V1245" s="20" t="s">
        <v>11150</v>
      </c>
      <c r="W1245" s="20">
        <v>0</v>
      </c>
    </row>
    <row r="1246" spans="1:23" x14ac:dyDescent="0.45">
      <c r="A1246" s="20">
        <v>1001349</v>
      </c>
      <c r="B1246" s="20" t="s">
        <v>9431</v>
      </c>
      <c r="C1246" s="20" t="s">
        <v>14324</v>
      </c>
      <c r="D1246" s="20">
        <v>1713157392</v>
      </c>
      <c r="E1246" s="20" t="str">
        <f>VLOOKUP(A1246,'REPORTE'!$A$1:$AG$1961,5,0)</f>
        <v>ECUATORIANO(A)</v>
      </c>
      <c r="F1246" s="20" t="str">
        <f>VLOOKUP(A1246,'REPORTE'!$A$1:$AG$1961,18,0)</f>
        <v>F</v>
      </c>
      <c r="G1246" s="20" t="str">
        <f>VLOOKUP(A1246,'REPORTE'!$A$1:$AG$1961,6,0)</f>
        <v>NACIONAL</v>
      </c>
      <c r="H1246" s="20" t="str">
        <f>VLOOKUP(A1246,'REPORTE'!$A$1:$AG$1961,30,0)</f>
        <v>Secundaria</v>
      </c>
      <c r="I1246" s="20" t="str">
        <f>VLOOKUP(A1246,'REPORTE'!$A$1:$AG$1961,31,0)</f>
        <v>PICHINCHA</v>
      </c>
      <c r="J1246" s="20" t="str">
        <f>VLOOKUP(A1246,'REPORTE'!$A$1:$AG$1961,32,0)</f>
        <v>QUITO</v>
      </c>
      <c r="K1246" s="20" t="str">
        <f>VLOOKUP(A1246,'REPORTE'!$A$1:$AG$1961,33,0)</f>
        <v>COTOCOLLAO</v>
      </c>
      <c r="L1246" s="20" t="str">
        <f>VLOOKUP(K1246,PROVINCIAS!$F$1:$G$1171,2,0)</f>
        <v>URBANA</v>
      </c>
      <c r="M1246" s="20">
        <v>1001426</v>
      </c>
      <c r="N1246" s="20" t="s">
        <v>15374</v>
      </c>
      <c r="O1246" s="20"/>
      <c r="P1246" s="20">
        <v>1</v>
      </c>
      <c r="Q1246" s="20" t="s">
        <v>11150</v>
      </c>
      <c r="R1246" s="20" t="s">
        <v>11150</v>
      </c>
      <c r="S1246" s="20" t="s">
        <v>11150</v>
      </c>
      <c r="T1246" s="20" t="s">
        <v>11150</v>
      </c>
      <c r="U1246" s="20" t="s">
        <v>11150</v>
      </c>
      <c r="V1246" s="20" t="s">
        <v>11150</v>
      </c>
      <c r="W1246" s="20">
        <v>1</v>
      </c>
    </row>
    <row r="1247" spans="1:23" x14ac:dyDescent="0.45">
      <c r="A1247" s="20">
        <v>1001350</v>
      </c>
      <c r="B1247" s="20" t="s">
        <v>9431</v>
      </c>
      <c r="C1247" s="20" t="s">
        <v>9902</v>
      </c>
      <c r="D1247" s="20">
        <v>1753100740</v>
      </c>
      <c r="E1247" s="20" t="str">
        <f>VLOOKUP(A1247,'REPORTE'!$A$1:$AG$1961,5,0)</f>
        <v>ECUATORIANO(A)</v>
      </c>
      <c r="F1247" s="20" t="str">
        <f>VLOOKUP(A1247,'REPORTE'!$A$1:$AG$1961,18,0)</f>
        <v>F</v>
      </c>
      <c r="G1247" s="20" t="str">
        <f>VLOOKUP(A1247,'REPORTE'!$A$1:$AG$1961,6,0)</f>
        <v>NACIONAL</v>
      </c>
      <c r="H1247" s="20" t="str">
        <f>VLOOKUP(A1247,'REPORTE'!$A$1:$AG$1961,30,0)</f>
        <v>Universitaria</v>
      </c>
      <c r="I1247" s="20" t="str">
        <f>VLOOKUP(A1247,'REPORTE'!$A$1:$AG$1961,31,0)</f>
        <v>PICHINCHA</v>
      </c>
      <c r="J1247" s="20" t="str">
        <f>VLOOKUP(A1247,'REPORTE'!$A$1:$AG$1961,32,0)</f>
        <v>QUITO</v>
      </c>
      <c r="K1247" s="20" t="str">
        <f>VLOOKUP(A1247,'REPORTE'!$A$1:$AG$1961,33,0)</f>
        <v>COTOCOLLAO</v>
      </c>
      <c r="L1247" s="20" t="str">
        <f>VLOOKUP(K1247,PROVINCIAS!$F$1:$G$1171,2,0)</f>
        <v>URBANA</v>
      </c>
      <c r="M1247" s="20">
        <v>1001427</v>
      </c>
      <c r="N1247" s="20" t="s">
        <v>15374</v>
      </c>
      <c r="O1247" s="20"/>
      <c r="P1247" s="20">
        <v>0.09</v>
      </c>
      <c r="Q1247" s="20" t="s">
        <v>11150</v>
      </c>
      <c r="R1247" s="20" t="s">
        <v>11150</v>
      </c>
      <c r="S1247" s="20" t="s">
        <v>11150</v>
      </c>
      <c r="T1247" s="20" t="s">
        <v>14681</v>
      </c>
      <c r="U1247" s="20" t="s">
        <v>11150</v>
      </c>
      <c r="V1247" s="20" t="s">
        <v>11150</v>
      </c>
      <c r="W1247" s="20">
        <v>121.79</v>
      </c>
    </row>
    <row r="1248" spans="1:23" x14ac:dyDescent="0.45">
      <c r="A1248" s="20">
        <v>1001351</v>
      </c>
      <c r="B1248" s="20" t="s">
        <v>9431</v>
      </c>
      <c r="C1248" s="20" t="s">
        <v>9913</v>
      </c>
      <c r="D1248" s="20">
        <v>1711357044</v>
      </c>
      <c r="E1248" s="20" t="str">
        <f>VLOOKUP(A1248,'REPORTE'!$A$1:$AG$1961,5,0)</f>
        <v>ECUATORIANO(A)</v>
      </c>
      <c r="F1248" s="20" t="str">
        <f>VLOOKUP(A1248,'REPORTE'!$A$1:$AG$1961,18,0)</f>
        <v>F</v>
      </c>
      <c r="G1248" s="20" t="str">
        <f>VLOOKUP(A1248,'REPORTE'!$A$1:$AG$1961,6,0)</f>
        <v>NACIONAL</v>
      </c>
      <c r="H1248" s="20" t="str">
        <f>VLOOKUP(A1248,'REPORTE'!$A$1:$AG$1961,30,0)</f>
        <v>Secundaria</v>
      </c>
      <c r="I1248" s="20" t="str">
        <f>VLOOKUP(A1248,'REPORTE'!$A$1:$AG$1961,31,0)</f>
        <v>PICHINCHA</v>
      </c>
      <c r="J1248" s="20" t="str">
        <f>VLOOKUP(A1248,'REPORTE'!$A$1:$AG$1961,32,0)</f>
        <v>QUITO</v>
      </c>
      <c r="K1248" s="20" t="str">
        <f>VLOOKUP(A1248,'REPORTE'!$A$1:$AG$1961,33,0)</f>
        <v>CHIMBACALLE</v>
      </c>
      <c r="L1248" s="20" t="str">
        <f>VLOOKUP(K1248,PROVINCIAS!$F$1:$G$1171,2,0)</f>
        <v>URBANA</v>
      </c>
      <c r="M1248" s="20">
        <v>1001428</v>
      </c>
      <c r="N1248" s="20" t="s">
        <v>15374</v>
      </c>
      <c r="O1248" s="20"/>
      <c r="P1248" s="20">
        <v>7.77</v>
      </c>
      <c r="Q1248" s="20" t="s">
        <v>11150</v>
      </c>
      <c r="R1248" s="20" t="s">
        <v>11150</v>
      </c>
      <c r="S1248" s="20" t="s">
        <v>11150</v>
      </c>
      <c r="T1248" s="20" t="s">
        <v>13741</v>
      </c>
      <c r="U1248" s="20" t="s">
        <v>11150</v>
      </c>
      <c r="V1248" s="20" t="s">
        <v>11150</v>
      </c>
      <c r="W1248" s="20">
        <v>477.77</v>
      </c>
    </row>
    <row r="1249" spans="1:23" x14ac:dyDescent="0.45">
      <c r="A1249" s="20">
        <v>1001352</v>
      </c>
      <c r="B1249" s="20" t="s">
        <v>9431</v>
      </c>
      <c r="C1249" s="20" t="s">
        <v>10151</v>
      </c>
      <c r="D1249" s="20">
        <v>604604116</v>
      </c>
      <c r="E1249" s="20" t="str">
        <f>VLOOKUP(A1249,'REPORTE'!$A$1:$AG$1961,5,0)</f>
        <v>ECUATORIANO(A) INDIGENA</v>
      </c>
      <c r="F1249" s="20" t="str">
        <f>VLOOKUP(A1249,'REPORTE'!$A$1:$AG$1961,18,0)</f>
        <v>M</v>
      </c>
      <c r="G1249" s="20" t="str">
        <f>VLOOKUP(A1249,'REPORTE'!$A$1:$AG$1961,6,0)</f>
        <v>NACIONAL</v>
      </c>
      <c r="H1249" s="20" t="str">
        <f>VLOOKUP(A1249,'REPORTE'!$A$1:$AG$1961,30,0)</f>
        <v>Secundaria</v>
      </c>
      <c r="I1249" s="20" t="str">
        <f>VLOOKUP(A1249,'REPORTE'!$A$1:$AG$1961,31,0)</f>
        <v>CHIMBORAZO</v>
      </c>
      <c r="J1249" s="20" t="str">
        <f>VLOOKUP(A1249,'REPORTE'!$A$1:$AG$1961,32,0)</f>
        <v>RIOBAMBA</v>
      </c>
      <c r="K1249" s="20" t="str">
        <f>VLOOKUP(A1249,'REPORTE'!$A$1:$AG$1961,33,0)</f>
        <v>CACHA (CAB EN MACHANGARA)</v>
      </c>
      <c r="L1249" s="20" t="str">
        <f>VLOOKUP(K1249,PROVINCIAS!$F$1:$G$1171,2,0)</f>
        <v>RURAL</v>
      </c>
      <c r="M1249" s="20">
        <v>1001429</v>
      </c>
      <c r="N1249" s="20" t="s">
        <v>15374</v>
      </c>
      <c r="O1249" s="20"/>
      <c r="P1249" s="20">
        <v>0</v>
      </c>
      <c r="Q1249" s="20" t="s">
        <v>11150</v>
      </c>
      <c r="R1249" s="20" t="s">
        <v>11150</v>
      </c>
      <c r="S1249" s="20" t="s">
        <v>11150</v>
      </c>
      <c r="T1249" s="20" t="s">
        <v>11150</v>
      </c>
      <c r="U1249" s="20" t="s">
        <v>11150</v>
      </c>
      <c r="V1249" s="20" t="s">
        <v>11150</v>
      </c>
      <c r="W1249" s="20">
        <v>0</v>
      </c>
    </row>
    <row r="1250" spans="1:23" x14ac:dyDescent="0.45">
      <c r="A1250" s="20">
        <v>1001353</v>
      </c>
      <c r="B1250" s="20" t="s">
        <v>9431</v>
      </c>
      <c r="C1250" s="20" t="s">
        <v>9903</v>
      </c>
      <c r="D1250" s="20">
        <v>603815234</v>
      </c>
      <c r="E1250" s="20" t="str">
        <f>VLOOKUP(A1250,'REPORTE'!$A$1:$AG$1961,5,0)</f>
        <v>ECUATORIANO(A)</v>
      </c>
      <c r="F1250" s="20" t="str">
        <f>VLOOKUP(A1250,'REPORTE'!$A$1:$AG$1961,18,0)</f>
        <v>M</v>
      </c>
      <c r="G1250" s="20" t="str">
        <f>VLOOKUP(A1250,'REPORTE'!$A$1:$AG$1961,6,0)</f>
        <v>NACIONAL</v>
      </c>
      <c r="H1250" s="20" t="str">
        <f>VLOOKUP(A1250,'REPORTE'!$A$1:$AG$1961,30,0)</f>
        <v>Primaria</v>
      </c>
      <c r="I1250" s="20" t="str">
        <f>VLOOKUP(A1250,'REPORTE'!$A$1:$AG$1961,31,0)</f>
        <v>CHIMBORAZO</v>
      </c>
      <c r="J1250" s="20" t="str">
        <f>VLOOKUP(A1250,'REPORTE'!$A$1:$AG$1961,32,0)</f>
        <v>COLTA</v>
      </c>
      <c r="K1250" s="20" t="str">
        <f>VLOOKUP(A1250,'REPORTE'!$A$1:$AG$1961,33,0)</f>
        <v>COLUMBE</v>
      </c>
      <c r="L1250" s="20" t="str">
        <f>VLOOKUP(K1250,PROVINCIAS!$F$1:$G$1171,2,0)</f>
        <v>RURAL</v>
      </c>
      <c r="M1250" s="20">
        <v>1001430</v>
      </c>
      <c r="N1250" s="20" t="s">
        <v>15374</v>
      </c>
      <c r="O1250" s="20"/>
      <c r="P1250" s="20">
        <v>420.97</v>
      </c>
      <c r="Q1250" s="20" t="s">
        <v>11150</v>
      </c>
      <c r="R1250" s="20" t="s">
        <v>11150</v>
      </c>
      <c r="S1250" s="20" t="s">
        <v>11150</v>
      </c>
      <c r="T1250" s="20" t="s">
        <v>11150</v>
      </c>
      <c r="U1250" s="20" t="s">
        <v>11150</v>
      </c>
      <c r="V1250" s="20" t="s">
        <v>12078</v>
      </c>
      <c r="W1250" s="20">
        <v>420.97</v>
      </c>
    </row>
    <row r="1251" spans="1:23" x14ac:dyDescent="0.45">
      <c r="A1251" s="20">
        <v>1001354</v>
      </c>
      <c r="B1251" s="20" t="s">
        <v>9431</v>
      </c>
      <c r="C1251" s="20" t="s">
        <v>9868</v>
      </c>
      <c r="D1251" s="20">
        <v>605600618</v>
      </c>
      <c r="E1251" s="20" t="str">
        <f>VLOOKUP(A1251,'REPORTE'!$A$1:$AG$1961,5,0)</f>
        <v>ECUATORIANO(A) INDIGENA</v>
      </c>
      <c r="F1251" s="20" t="str">
        <f>VLOOKUP(A1251,'REPORTE'!$A$1:$AG$1961,18,0)</f>
        <v>F</v>
      </c>
      <c r="G1251" s="20" t="str">
        <f>VLOOKUP(A1251,'REPORTE'!$A$1:$AG$1961,6,0)</f>
        <v>NACIONAL</v>
      </c>
      <c r="H1251" s="20" t="str">
        <f>VLOOKUP(A1251,'REPORTE'!$A$1:$AG$1961,30,0)</f>
        <v>Secundaria</v>
      </c>
      <c r="I1251" s="20" t="str">
        <f>VLOOKUP(A1251,'REPORTE'!$A$1:$AG$1961,31,0)</f>
        <v>CHIMBORAZO</v>
      </c>
      <c r="J1251" s="20" t="str">
        <f>VLOOKUP(A1251,'REPORTE'!$A$1:$AG$1961,32,0)</f>
        <v>COLTA</v>
      </c>
      <c r="K1251" s="20" t="str">
        <f>VLOOKUP(A1251,'REPORTE'!$A$1:$AG$1961,33,0)</f>
        <v>CAJABAMBA</v>
      </c>
      <c r="L1251" s="20" t="str">
        <f>VLOOKUP(K1251,PROVINCIAS!$F$1:$G$1171,2,0)</f>
        <v>URBANA</v>
      </c>
      <c r="M1251" s="20">
        <v>1001431</v>
      </c>
      <c r="N1251" s="20" t="s">
        <v>15374</v>
      </c>
      <c r="O1251" s="20"/>
      <c r="P1251" s="20">
        <v>24.24</v>
      </c>
      <c r="Q1251" s="20" t="s">
        <v>11150</v>
      </c>
      <c r="R1251" s="20" t="s">
        <v>11150</v>
      </c>
      <c r="S1251" s="20" t="s">
        <v>11150</v>
      </c>
      <c r="T1251" s="20" t="s">
        <v>11150</v>
      </c>
      <c r="U1251" s="20" t="s">
        <v>11150</v>
      </c>
      <c r="V1251" s="20" t="s">
        <v>11150</v>
      </c>
      <c r="W1251" s="20">
        <v>24.24</v>
      </c>
    </row>
    <row r="1252" spans="1:23" x14ac:dyDescent="0.45">
      <c r="A1252" s="20">
        <v>1001356</v>
      </c>
      <c r="B1252" s="20" t="s">
        <v>9431</v>
      </c>
      <c r="C1252" s="20" t="s">
        <v>14326</v>
      </c>
      <c r="D1252" s="20">
        <v>1728865096</v>
      </c>
      <c r="E1252" s="20" t="str">
        <f>VLOOKUP(A1252,'REPORTE'!$A$1:$AG$1961,5,0)</f>
        <v>ECUATORIANO(A) INDIGENA</v>
      </c>
      <c r="F1252" s="20" t="str">
        <f>VLOOKUP(A1252,'REPORTE'!$A$1:$AG$1961,18,0)</f>
        <v>M</v>
      </c>
      <c r="G1252" s="20" t="str">
        <f>VLOOKUP(A1252,'REPORTE'!$A$1:$AG$1961,6,0)</f>
        <v>NACIONAL</v>
      </c>
      <c r="H1252" s="20" t="str">
        <f>VLOOKUP(A1252,'REPORTE'!$A$1:$AG$1961,30,0)</f>
        <v>Primaria</v>
      </c>
      <c r="I1252" s="20" t="str">
        <f>VLOOKUP(A1252,'REPORTE'!$A$1:$AG$1961,31,0)</f>
        <v>PICHINCHA</v>
      </c>
      <c r="J1252" s="20" t="str">
        <f>VLOOKUP(A1252,'REPORTE'!$A$1:$AG$1961,32,0)</f>
        <v>QUITO</v>
      </c>
      <c r="K1252" s="20" t="str">
        <f>VLOOKUP(A1252,'REPORTE'!$A$1:$AG$1961,33,0)</f>
        <v>COTOCOLLAO</v>
      </c>
      <c r="L1252" s="20" t="str">
        <f>VLOOKUP(K1252,PROVINCIAS!$F$1:$G$1171,2,0)</f>
        <v>URBANA</v>
      </c>
      <c r="M1252" s="20">
        <v>1001432</v>
      </c>
      <c r="N1252" s="20" t="s">
        <v>15374</v>
      </c>
      <c r="O1252" s="20"/>
      <c r="P1252" s="20">
        <v>38.06</v>
      </c>
      <c r="Q1252" s="20" t="s">
        <v>11150</v>
      </c>
      <c r="R1252" s="20" t="s">
        <v>11150</v>
      </c>
      <c r="S1252" s="20" t="s">
        <v>11150</v>
      </c>
      <c r="T1252" s="20" t="s">
        <v>11150</v>
      </c>
      <c r="U1252" s="20" t="s">
        <v>11150</v>
      </c>
      <c r="V1252" s="20" t="s">
        <v>11150</v>
      </c>
      <c r="W1252" s="20">
        <v>38.06</v>
      </c>
    </row>
    <row r="1253" spans="1:23" x14ac:dyDescent="0.45">
      <c r="A1253" s="20">
        <v>1001355</v>
      </c>
      <c r="B1253" s="20" t="s">
        <v>9431</v>
      </c>
      <c r="C1253" s="20" t="s">
        <v>14325</v>
      </c>
      <c r="D1253" s="20">
        <v>602701732</v>
      </c>
      <c r="E1253" s="20" t="str">
        <f>VLOOKUP(A1253,'REPORTE'!$A$1:$AG$1961,5,0)</f>
        <v>ECUATORIANO(A) INDIGENA</v>
      </c>
      <c r="F1253" s="20" t="str">
        <f>VLOOKUP(A1253,'REPORTE'!$A$1:$AG$1961,18,0)</f>
        <v>M</v>
      </c>
      <c r="G1253" s="20" t="str">
        <f>VLOOKUP(A1253,'REPORTE'!$A$1:$AG$1961,6,0)</f>
        <v>NACIONAL</v>
      </c>
      <c r="H1253" s="20" t="str">
        <f>VLOOKUP(A1253,'REPORTE'!$A$1:$AG$1961,30,0)</f>
        <v>Primaria</v>
      </c>
      <c r="I1253" s="20" t="str">
        <f>VLOOKUP(A1253,'REPORTE'!$A$1:$AG$1961,31,0)</f>
        <v>CHIMBORAZO</v>
      </c>
      <c r="J1253" s="20" t="str">
        <f>VLOOKUP(A1253,'REPORTE'!$A$1:$AG$1961,32,0)</f>
        <v>COLTA</v>
      </c>
      <c r="K1253" s="20" t="str">
        <f>VLOOKUP(A1253,'REPORTE'!$A$1:$AG$1961,33,0)</f>
        <v>CAJABAMBA</v>
      </c>
      <c r="L1253" s="20" t="str">
        <f>VLOOKUP(K1253,PROVINCIAS!$F$1:$G$1171,2,0)</f>
        <v>URBANA</v>
      </c>
      <c r="M1253" s="20">
        <v>1001433</v>
      </c>
      <c r="N1253" s="20" t="s">
        <v>15374</v>
      </c>
      <c r="O1253" s="20"/>
      <c r="P1253" s="20">
        <v>13.02</v>
      </c>
      <c r="Q1253" s="20" t="s">
        <v>11150</v>
      </c>
      <c r="R1253" s="20" t="s">
        <v>11150</v>
      </c>
      <c r="S1253" s="20" t="s">
        <v>11150</v>
      </c>
      <c r="T1253" s="20" t="s">
        <v>11150</v>
      </c>
      <c r="U1253" s="20" t="s">
        <v>11150</v>
      </c>
      <c r="V1253" s="20" t="s">
        <v>11150</v>
      </c>
      <c r="W1253" s="20">
        <v>13.02</v>
      </c>
    </row>
    <row r="1254" spans="1:23" x14ac:dyDescent="0.45">
      <c r="A1254" s="20">
        <v>1001357</v>
      </c>
      <c r="B1254" s="20" t="s">
        <v>9431</v>
      </c>
      <c r="C1254" s="20" t="s">
        <v>10065</v>
      </c>
      <c r="D1254" s="20">
        <v>1723188213</v>
      </c>
      <c r="E1254" s="20" t="str">
        <f>VLOOKUP(A1254,'REPORTE'!$A$1:$AG$1961,5,0)</f>
        <v>ECUATORIANO(A)</v>
      </c>
      <c r="F1254" s="20" t="str">
        <f>VLOOKUP(A1254,'REPORTE'!$A$1:$AG$1961,18,0)</f>
        <v>M</v>
      </c>
      <c r="G1254" s="20" t="str">
        <f>VLOOKUP(A1254,'REPORTE'!$A$1:$AG$1961,6,0)</f>
        <v>NACIONAL</v>
      </c>
      <c r="H1254" s="20" t="str">
        <f>VLOOKUP(A1254,'REPORTE'!$A$1:$AG$1961,30,0)</f>
        <v>Secundaria</v>
      </c>
      <c r="I1254" s="20" t="str">
        <f>VLOOKUP(A1254,'REPORTE'!$A$1:$AG$1961,31,0)</f>
        <v>PICHINCHA</v>
      </c>
      <c r="J1254" s="20" t="str">
        <f>VLOOKUP(A1254,'REPORTE'!$A$1:$AG$1961,32,0)</f>
        <v>QUITO</v>
      </c>
      <c r="K1254" s="20" t="str">
        <f>VLOOKUP(A1254,'REPORTE'!$A$1:$AG$1961,33,0)</f>
        <v>COTOCOLLAO</v>
      </c>
      <c r="L1254" s="20" t="str">
        <f>VLOOKUP(K1254,PROVINCIAS!$F$1:$G$1171,2,0)</f>
        <v>URBANA</v>
      </c>
      <c r="M1254" s="20">
        <v>1001434</v>
      </c>
      <c r="N1254" s="20" t="s">
        <v>15374</v>
      </c>
      <c r="O1254" s="20"/>
      <c r="P1254" s="20">
        <v>4.33</v>
      </c>
      <c r="Q1254" s="20" t="s">
        <v>11150</v>
      </c>
      <c r="R1254" s="20" t="s">
        <v>11150</v>
      </c>
      <c r="S1254" s="20" t="s">
        <v>11150</v>
      </c>
      <c r="T1254" s="20" t="s">
        <v>13697</v>
      </c>
      <c r="U1254" s="20" t="s">
        <v>11150</v>
      </c>
      <c r="V1254" s="20" t="s">
        <v>12078</v>
      </c>
      <c r="W1254" s="20">
        <v>254.33</v>
      </c>
    </row>
    <row r="1255" spans="1:23" x14ac:dyDescent="0.45">
      <c r="A1255" s="20">
        <v>1001359</v>
      </c>
      <c r="B1255" s="20" t="s">
        <v>9431</v>
      </c>
      <c r="C1255" s="20" t="s">
        <v>9930</v>
      </c>
      <c r="D1255" s="20">
        <v>1308712601</v>
      </c>
      <c r="E1255" s="20" t="str">
        <f>VLOOKUP(A1255,'REPORTE'!$A$1:$AG$1961,5,0)</f>
        <v>ECUATORIANO(A)</v>
      </c>
      <c r="F1255" s="20" t="str">
        <f>VLOOKUP(A1255,'REPORTE'!$A$1:$AG$1961,18,0)</f>
        <v>M</v>
      </c>
      <c r="G1255" s="20" t="str">
        <f>VLOOKUP(A1255,'REPORTE'!$A$1:$AG$1961,6,0)</f>
        <v>NACIONAL</v>
      </c>
      <c r="H1255" s="20" t="str">
        <f>VLOOKUP(A1255,'REPORTE'!$A$1:$AG$1961,30,0)</f>
        <v>Secundaria</v>
      </c>
      <c r="I1255" s="20" t="str">
        <f>VLOOKUP(A1255,'REPORTE'!$A$1:$AG$1961,31,0)</f>
        <v>PICHINCHA</v>
      </c>
      <c r="J1255" s="20" t="str">
        <f>VLOOKUP(A1255,'REPORTE'!$A$1:$AG$1961,32,0)</f>
        <v>QUITO</v>
      </c>
      <c r="K1255" s="20" t="str">
        <f>VLOOKUP(A1255,'REPORTE'!$A$1:$AG$1961,33,0)</f>
        <v>COTOCOLLAO</v>
      </c>
      <c r="L1255" s="20" t="str">
        <f>VLOOKUP(K1255,PROVINCIAS!$F$1:$G$1171,2,0)</f>
        <v>URBANA</v>
      </c>
      <c r="M1255" s="20">
        <v>1001435</v>
      </c>
      <c r="N1255" s="20" t="s">
        <v>15374</v>
      </c>
      <c r="O1255" s="20"/>
      <c r="P1255" s="20">
        <v>5.58</v>
      </c>
      <c r="Q1255" s="20" t="s">
        <v>11150</v>
      </c>
      <c r="R1255" s="20" t="s">
        <v>11150</v>
      </c>
      <c r="S1255" s="20" t="s">
        <v>11150</v>
      </c>
      <c r="T1255" s="20" t="s">
        <v>11150</v>
      </c>
      <c r="U1255" s="20" t="s">
        <v>11150</v>
      </c>
      <c r="V1255" s="20" t="s">
        <v>11150</v>
      </c>
      <c r="W1255" s="20">
        <v>5.58</v>
      </c>
    </row>
    <row r="1256" spans="1:23" x14ac:dyDescent="0.45">
      <c r="A1256" s="20">
        <v>1001360</v>
      </c>
      <c r="B1256" s="20" t="s">
        <v>9431</v>
      </c>
      <c r="C1256" s="20" t="s">
        <v>14328</v>
      </c>
      <c r="D1256" s="20">
        <v>1711420610</v>
      </c>
      <c r="E1256" s="20" t="str">
        <f>VLOOKUP(A1256,'REPORTE'!$A$1:$AG$1961,5,0)</f>
        <v>ECUATORIANO(A)</v>
      </c>
      <c r="F1256" s="20" t="str">
        <f>VLOOKUP(A1256,'REPORTE'!$A$1:$AG$1961,18,0)</f>
        <v>M</v>
      </c>
      <c r="G1256" s="20" t="str">
        <f>VLOOKUP(A1256,'REPORTE'!$A$1:$AG$1961,6,0)</f>
        <v>NACIONAL</v>
      </c>
      <c r="H1256" s="20" t="str">
        <f>VLOOKUP(A1256,'REPORTE'!$A$1:$AG$1961,30,0)</f>
        <v>Secundaria</v>
      </c>
      <c r="I1256" s="20" t="str">
        <f>VLOOKUP(A1256,'REPORTE'!$A$1:$AG$1961,31,0)</f>
        <v>PICHINCHA</v>
      </c>
      <c r="J1256" s="20" t="str">
        <f>VLOOKUP(A1256,'REPORTE'!$A$1:$AG$1961,32,0)</f>
        <v>QUITO</v>
      </c>
      <c r="K1256" s="20" t="str">
        <f>VLOOKUP(A1256,'REPORTE'!$A$1:$AG$1961,33,0)</f>
        <v>COTOCOLLAO</v>
      </c>
      <c r="L1256" s="20" t="str">
        <f>VLOOKUP(K1256,PROVINCIAS!$F$1:$G$1171,2,0)</f>
        <v>URBANA</v>
      </c>
      <c r="M1256" s="20">
        <v>1001436</v>
      </c>
      <c r="N1256" s="20" t="s">
        <v>15374</v>
      </c>
      <c r="O1256" s="20"/>
      <c r="P1256" s="20">
        <v>23.38</v>
      </c>
      <c r="Q1256" s="20" t="s">
        <v>11150</v>
      </c>
      <c r="R1256" s="20" t="s">
        <v>11150</v>
      </c>
      <c r="S1256" s="20" t="s">
        <v>11150</v>
      </c>
      <c r="T1256" s="20" t="s">
        <v>11150</v>
      </c>
      <c r="U1256" s="20" t="s">
        <v>11150</v>
      </c>
      <c r="V1256" s="20" t="s">
        <v>11150</v>
      </c>
      <c r="W1256" s="20">
        <v>23.38</v>
      </c>
    </row>
    <row r="1257" spans="1:23" x14ac:dyDescent="0.45">
      <c r="A1257" s="20">
        <v>1001358</v>
      </c>
      <c r="B1257" s="20" t="s">
        <v>9431</v>
      </c>
      <c r="C1257" s="20" t="s">
        <v>14327</v>
      </c>
      <c r="D1257" s="20">
        <v>1750296186</v>
      </c>
      <c r="E1257" s="20" t="str">
        <f>VLOOKUP(A1257,'REPORTE'!$A$1:$AG$1961,5,0)</f>
        <v>ECUATORIANO(A)</v>
      </c>
      <c r="F1257" s="20" t="str">
        <f>VLOOKUP(A1257,'REPORTE'!$A$1:$AG$1961,18,0)</f>
        <v>F</v>
      </c>
      <c r="G1257" s="20" t="str">
        <f>VLOOKUP(A1257,'REPORTE'!$A$1:$AG$1961,6,0)</f>
        <v>NACIONAL</v>
      </c>
      <c r="H1257" s="20" t="str">
        <f>VLOOKUP(A1257,'REPORTE'!$A$1:$AG$1961,30,0)</f>
        <v>Secundaria</v>
      </c>
      <c r="I1257" s="20" t="str">
        <f>VLOOKUP(A1257,'REPORTE'!$A$1:$AG$1961,31,0)</f>
        <v>PICHINCHA</v>
      </c>
      <c r="J1257" s="20" t="str">
        <f>VLOOKUP(A1257,'REPORTE'!$A$1:$AG$1961,32,0)</f>
        <v>QUITO</v>
      </c>
      <c r="K1257" s="20" t="str">
        <f>VLOOKUP(A1257,'REPORTE'!$A$1:$AG$1961,33,0)</f>
        <v>QUITUMBE</v>
      </c>
      <c r="L1257" s="20" t="str">
        <f>VLOOKUP(K1257,PROVINCIAS!$F$1:$G$1171,2,0)</f>
        <v>URBANA</v>
      </c>
      <c r="M1257" s="20">
        <v>1001437</v>
      </c>
      <c r="N1257" s="20" t="s">
        <v>15374</v>
      </c>
      <c r="O1257" s="20"/>
      <c r="P1257" s="20">
        <v>10.039999999999999</v>
      </c>
      <c r="Q1257" s="20" t="s">
        <v>11150</v>
      </c>
      <c r="R1257" s="20" t="s">
        <v>11150</v>
      </c>
      <c r="S1257" s="20" t="s">
        <v>11150</v>
      </c>
      <c r="T1257" s="20" t="s">
        <v>11150</v>
      </c>
      <c r="U1257" s="20" t="s">
        <v>11150</v>
      </c>
      <c r="V1257" s="20" t="s">
        <v>11150</v>
      </c>
      <c r="W1257" s="20">
        <v>10.039999999999999</v>
      </c>
    </row>
    <row r="1258" spans="1:23" x14ac:dyDescent="0.45">
      <c r="A1258" s="20">
        <v>1001361</v>
      </c>
      <c r="B1258" s="20" t="s">
        <v>9431</v>
      </c>
      <c r="C1258" s="20" t="s">
        <v>14329</v>
      </c>
      <c r="D1258" s="20">
        <v>1752322493</v>
      </c>
      <c r="E1258" s="20" t="str">
        <f>VLOOKUP(A1258,'REPORTE'!$A$1:$AG$1961,5,0)</f>
        <v>ECUATORIANO(A)</v>
      </c>
      <c r="F1258" s="20" t="str">
        <f>VLOOKUP(A1258,'REPORTE'!$A$1:$AG$1961,18,0)</f>
        <v>F</v>
      </c>
      <c r="G1258" s="20" t="str">
        <f>VLOOKUP(A1258,'REPORTE'!$A$1:$AG$1961,6,0)</f>
        <v>NACIONAL</v>
      </c>
      <c r="H1258" s="20" t="str">
        <f>VLOOKUP(A1258,'REPORTE'!$A$1:$AG$1961,30,0)</f>
        <v>Primaria</v>
      </c>
      <c r="I1258" s="20" t="str">
        <f>VLOOKUP(A1258,'REPORTE'!$A$1:$AG$1961,31,0)</f>
        <v>PICHINCHA</v>
      </c>
      <c r="J1258" s="20" t="str">
        <f>VLOOKUP(A1258,'REPORTE'!$A$1:$AG$1961,32,0)</f>
        <v>QUITO</v>
      </c>
      <c r="K1258" s="20" t="str">
        <f>VLOOKUP(A1258,'REPORTE'!$A$1:$AG$1961,33,0)</f>
        <v>COTOCOLLAO</v>
      </c>
      <c r="L1258" s="20" t="str">
        <f>VLOOKUP(K1258,PROVINCIAS!$F$1:$G$1171,2,0)</f>
        <v>URBANA</v>
      </c>
      <c r="M1258" s="20">
        <v>1001438</v>
      </c>
      <c r="N1258" s="20" t="s">
        <v>15374</v>
      </c>
      <c r="O1258" s="20"/>
      <c r="P1258" s="20">
        <v>2</v>
      </c>
      <c r="Q1258" s="20" t="s">
        <v>11150</v>
      </c>
      <c r="R1258" s="20" t="s">
        <v>11150</v>
      </c>
      <c r="S1258" s="20" t="s">
        <v>11150</v>
      </c>
      <c r="T1258" s="20" t="s">
        <v>11150</v>
      </c>
      <c r="U1258" s="20" t="s">
        <v>11150</v>
      </c>
      <c r="V1258" s="20" t="s">
        <v>11150</v>
      </c>
      <c r="W1258" s="20">
        <v>2</v>
      </c>
    </row>
    <row r="1259" spans="1:23" x14ac:dyDescent="0.45">
      <c r="A1259" s="20">
        <v>1001362</v>
      </c>
      <c r="B1259" s="20" t="s">
        <v>9431</v>
      </c>
      <c r="C1259" s="20" t="s">
        <v>14330</v>
      </c>
      <c r="D1259" s="20">
        <v>1753031325</v>
      </c>
      <c r="E1259" s="20" t="str">
        <f>VLOOKUP(A1259,'REPORTE'!$A$1:$AG$1961,5,0)</f>
        <v>ECUATORIANO(A)</v>
      </c>
      <c r="F1259" s="20" t="str">
        <f>VLOOKUP(A1259,'REPORTE'!$A$1:$AG$1961,18,0)</f>
        <v>M</v>
      </c>
      <c r="G1259" s="20" t="str">
        <f>VLOOKUP(A1259,'REPORTE'!$A$1:$AG$1961,6,0)</f>
        <v>NACIONAL</v>
      </c>
      <c r="H1259" s="20" t="str">
        <f>VLOOKUP(A1259,'REPORTE'!$A$1:$AG$1961,30,0)</f>
        <v>Secundaria</v>
      </c>
      <c r="I1259" s="20" t="str">
        <f>VLOOKUP(A1259,'REPORTE'!$A$1:$AG$1961,31,0)</f>
        <v>PICHINCHA</v>
      </c>
      <c r="J1259" s="20" t="str">
        <f>VLOOKUP(A1259,'REPORTE'!$A$1:$AG$1961,32,0)</f>
        <v>QUITO</v>
      </c>
      <c r="K1259" s="20" t="str">
        <f>VLOOKUP(A1259,'REPORTE'!$A$1:$AG$1961,33,0)</f>
        <v>COTOCOLLAO</v>
      </c>
      <c r="L1259" s="20" t="str">
        <f>VLOOKUP(K1259,PROVINCIAS!$F$1:$G$1171,2,0)</f>
        <v>URBANA</v>
      </c>
      <c r="M1259" s="20">
        <v>1001439</v>
      </c>
      <c r="N1259" s="20" t="s">
        <v>15374</v>
      </c>
      <c r="O1259" s="20"/>
      <c r="P1259" s="20">
        <v>2</v>
      </c>
      <c r="Q1259" s="20" t="s">
        <v>11150</v>
      </c>
      <c r="R1259" s="20" t="s">
        <v>11150</v>
      </c>
      <c r="S1259" s="20" t="s">
        <v>11150</v>
      </c>
      <c r="T1259" s="20" t="s">
        <v>11150</v>
      </c>
      <c r="U1259" s="20" t="s">
        <v>11150</v>
      </c>
      <c r="V1259" s="20" t="s">
        <v>11150</v>
      </c>
      <c r="W1259" s="20">
        <v>2</v>
      </c>
    </row>
    <row r="1260" spans="1:23" x14ac:dyDescent="0.45">
      <c r="A1260" s="20">
        <v>1001363</v>
      </c>
      <c r="B1260" s="20" t="s">
        <v>9431</v>
      </c>
      <c r="C1260" s="20" t="s">
        <v>14331</v>
      </c>
      <c r="D1260" s="20">
        <v>1718054966</v>
      </c>
      <c r="E1260" s="20" t="str">
        <f>VLOOKUP(A1260,'REPORTE'!$A$1:$AG$1961,5,0)</f>
        <v>ECUATORIANO(A)</v>
      </c>
      <c r="F1260" s="20" t="str">
        <f>VLOOKUP(A1260,'REPORTE'!$A$1:$AG$1961,18,0)</f>
        <v>M</v>
      </c>
      <c r="G1260" s="20" t="str">
        <f>VLOOKUP(A1260,'REPORTE'!$A$1:$AG$1961,6,0)</f>
        <v>NACIONAL</v>
      </c>
      <c r="H1260" s="20" t="str">
        <f>VLOOKUP(A1260,'REPORTE'!$A$1:$AG$1961,30,0)</f>
        <v>Primaria</v>
      </c>
      <c r="I1260" s="20" t="str">
        <f>VLOOKUP(A1260,'REPORTE'!$A$1:$AG$1961,31,0)</f>
        <v>PICHINCHA</v>
      </c>
      <c r="J1260" s="20" t="str">
        <f>VLOOKUP(A1260,'REPORTE'!$A$1:$AG$1961,32,0)</f>
        <v>CAYAMBE</v>
      </c>
      <c r="K1260" s="20" t="str">
        <f>VLOOKUP(A1260,'REPORTE'!$A$1:$AG$1961,33,0)</f>
        <v>OLMEDO</v>
      </c>
      <c r="L1260" s="20" t="str">
        <f>VLOOKUP(K1260,PROVINCIAS!$F$1:$G$1171,2,0)</f>
        <v>URBANA</v>
      </c>
      <c r="M1260" s="20">
        <v>1001440</v>
      </c>
      <c r="N1260" s="20" t="s">
        <v>15374</v>
      </c>
      <c r="O1260" s="20"/>
      <c r="P1260" s="20">
        <v>3</v>
      </c>
      <c r="Q1260" s="20" t="s">
        <v>11150</v>
      </c>
      <c r="R1260" s="20" t="s">
        <v>11150</v>
      </c>
      <c r="S1260" s="20" t="s">
        <v>11150</v>
      </c>
      <c r="T1260" s="20" t="s">
        <v>11150</v>
      </c>
      <c r="U1260" s="20" t="s">
        <v>11150</v>
      </c>
      <c r="V1260" s="20" t="s">
        <v>11150</v>
      </c>
      <c r="W1260" s="20">
        <v>3</v>
      </c>
    </row>
    <row r="1261" spans="1:23" x14ac:dyDescent="0.45">
      <c r="A1261" s="20">
        <v>1001364</v>
      </c>
      <c r="B1261" s="20" t="s">
        <v>9431</v>
      </c>
      <c r="C1261" s="20" t="s">
        <v>14332</v>
      </c>
      <c r="D1261" s="20">
        <v>603708520</v>
      </c>
      <c r="E1261" s="20" t="str">
        <f>VLOOKUP(A1261,'REPORTE'!$A$1:$AG$1961,5,0)</f>
        <v>ECUATORIANO(A) INDIGENA</v>
      </c>
      <c r="F1261" s="20" t="str">
        <f>VLOOKUP(A1261,'REPORTE'!$A$1:$AG$1961,18,0)</f>
        <v>F</v>
      </c>
      <c r="G1261" s="20" t="str">
        <f>VLOOKUP(A1261,'REPORTE'!$A$1:$AG$1961,6,0)</f>
        <v>NACIONAL</v>
      </c>
      <c r="H1261" s="20" t="str">
        <f>VLOOKUP(A1261,'REPORTE'!$A$1:$AG$1961,30,0)</f>
        <v>Primaria</v>
      </c>
      <c r="I1261" s="20" t="str">
        <f>VLOOKUP(A1261,'REPORTE'!$A$1:$AG$1961,31,0)</f>
        <v>CHIMBORAZO</v>
      </c>
      <c r="J1261" s="20" t="str">
        <f>VLOOKUP(A1261,'REPORTE'!$A$1:$AG$1961,32,0)</f>
        <v>RIOBAMBA</v>
      </c>
      <c r="K1261" s="20" t="str">
        <f>VLOOKUP(A1261,'REPORTE'!$A$1:$AG$1961,33,0)</f>
        <v>LIZARZABURU</v>
      </c>
      <c r="L1261" s="20" t="str">
        <f>VLOOKUP(K1261,PROVINCIAS!$F$1:$G$1171,2,0)</f>
        <v>URBANA</v>
      </c>
      <c r="M1261" s="20">
        <v>1001441</v>
      </c>
      <c r="N1261" s="20" t="s">
        <v>15374</v>
      </c>
      <c r="O1261" s="20"/>
      <c r="P1261" s="20">
        <v>3</v>
      </c>
      <c r="Q1261" s="20" t="s">
        <v>11150</v>
      </c>
      <c r="R1261" s="20" t="s">
        <v>11150</v>
      </c>
      <c r="S1261" s="20" t="s">
        <v>11150</v>
      </c>
      <c r="T1261" s="20" t="s">
        <v>11150</v>
      </c>
      <c r="U1261" s="20" t="s">
        <v>11150</v>
      </c>
      <c r="V1261" s="20" t="s">
        <v>11150</v>
      </c>
      <c r="W1261" s="20">
        <v>3</v>
      </c>
    </row>
    <row r="1262" spans="1:23" x14ac:dyDescent="0.45">
      <c r="A1262" s="20">
        <v>1001365</v>
      </c>
      <c r="B1262" s="20" t="s">
        <v>9431</v>
      </c>
      <c r="C1262" s="20" t="s">
        <v>10010</v>
      </c>
      <c r="D1262" s="20">
        <v>1600661415</v>
      </c>
      <c r="E1262" s="20" t="str">
        <f>VLOOKUP(A1262,'REPORTE'!$A$1:$AG$1961,5,0)</f>
        <v>ECUATORIANO(A)</v>
      </c>
      <c r="F1262" s="20" t="str">
        <f>VLOOKUP(A1262,'REPORTE'!$A$1:$AG$1961,18,0)</f>
        <v>F</v>
      </c>
      <c r="G1262" s="20" t="str">
        <f>VLOOKUP(A1262,'REPORTE'!$A$1:$AG$1961,6,0)</f>
        <v>NACIONAL</v>
      </c>
      <c r="H1262" s="20" t="str">
        <f>VLOOKUP(A1262,'REPORTE'!$A$1:$AG$1961,30,0)</f>
        <v>Universitaria</v>
      </c>
      <c r="I1262" s="20" t="str">
        <f>VLOOKUP(A1262,'REPORTE'!$A$1:$AG$1961,31,0)</f>
        <v>CHIMBORAZO</v>
      </c>
      <c r="J1262" s="20" t="str">
        <f>VLOOKUP(A1262,'REPORTE'!$A$1:$AG$1961,32,0)</f>
        <v>RIOBAMBA</v>
      </c>
      <c r="K1262" s="20" t="str">
        <f>VLOOKUP(A1262,'REPORTE'!$A$1:$AG$1961,33,0)</f>
        <v>VELOZ</v>
      </c>
      <c r="L1262" s="20" t="str">
        <f>VLOOKUP(K1262,PROVINCIAS!$F$1:$G$1171,2,0)</f>
        <v>URBANA</v>
      </c>
      <c r="M1262" s="20">
        <v>1001442</v>
      </c>
      <c r="N1262" s="20" t="s">
        <v>15374</v>
      </c>
      <c r="O1262" s="20"/>
      <c r="P1262" s="20">
        <v>28.3</v>
      </c>
      <c r="Q1262" s="20" t="s">
        <v>11150</v>
      </c>
      <c r="R1262" s="20" t="s">
        <v>11150</v>
      </c>
      <c r="S1262" s="20" t="s">
        <v>11150</v>
      </c>
      <c r="T1262" s="20" t="s">
        <v>14387</v>
      </c>
      <c r="U1262" s="20" t="s">
        <v>11150</v>
      </c>
      <c r="V1262" s="20" t="s">
        <v>12078</v>
      </c>
      <c r="W1262" s="20">
        <v>178.3</v>
      </c>
    </row>
    <row r="1263" spans="1:23" x14ac:dyDescent="0.45">
      <c r="A1263" s="20">
        <v>1001366</v>
      </c>
      <c r="B1263" s="20" t="s">
        <v>9431</v>
      </c>
      <c r="C1263" s="20" t="s">
        <v>10035</v>
      </c>
      <c r="D1263" s="20">
        <v>1718249145</v>
      </c>
      <c r="E1263" s="20" t="str">
        <f>VLOOKUP(A1263,'REPORTE'!$A$1:$AG$1961,5,0)</f>
        <v>ECUATORIANO(A)</v>
      </c>
      <c r="F1263" s="20" t="str">
        <f>VLOOKUP(A1263,'REPORTE'!$A$1:$AG$1961,18,0)</f>
        <v>F</v>
      </c>
      <c r="G1263" s="20" t="str">
        <f>VLOOKUP(A1263,'REPORTE'!$A$1:$AG$1961,6,0)</f>
        <v>NACIONAL</v>
      </c>
      <c r="H1263" s="20" t="str">
        <f>VLOOKUP(A1263,'REPORTE'!$A$1:$AG$1961,30,0)</f>
        <v>Secundaria</v>
      </c>
      <c r="I1263" s="20" t="str">
        <f>VLOOKUP(A1263,'REPORTE'!$A$1:$AG$1961,31,0)</f>
        <v>PICHINCHA</v>
      </c>
      <c r="J1263" s="20" t="str">
        <f>VLOOKUP(A1263,'REPORTE'!$A$1:$AG$1961,32,0)</f>
        <v>QUITO</v>
      </c>
      <c r="K1263" s="20" t="str">
        <f>VLOOKUP(A1263,'REPORTE'!$A$1:$AG$1961,33,0)</f>
        <v>COTOCOLLAO</v>
      </c>
      <c r="L1263" s="20" t="str">
        <f>VLOOKUP(K1263,PROVINCIAS!$F$1:$G$1171,2,0)</f>
        <v>URBANA</v>
      </c>
      <c r="M1263" s="20">
        <v>1001443</v>
      </c>
      <c r="N1263" s="20" t="s">
        <v>15374</v>
      </c>
      <c r="O1263" s="20"/>
      <c r="P1263" s="20">
        <v>0.89</v>
      </c>
      <c r="Q1263" s="20" t="s">
        <v>11150</v>
      </c>
      <c r="R1263" s="20" t="s">
        <v>11150</v>
      </c>
      <c r="S1263" s="20" t="s">
        <v>11150</v>
      </c>
      <c r="T1263" s="20" t="s">
        <v>13896</v>
      </c>
      <c r="U1263" s="20" t="s">
        <v>11150</v>
      </c>
      <c r="V1263" s="20" t="s">
        <v>11150</v>
      </c>
      <c r="W1263" s="20">
        <v>30.89</v>
      </c>
    </row>
    <row r="1264" spans="1:23" x14ac:dyDescent="0.45">
      <c r="A1264" s="20">
        <v>1001367</v>
      </c>
      <c r="B1264" s="20" t="s">
        <v>9431</v>
      </c>
      <c r="C1264" s="20" t="s">
        <v>10082</v>
      </c>
      <c r="D1264" s="20">
        <v>1705808911</v>
      </c>
      <c r="E1264" s="20" t="str">
        <f>VLOOKUP(A1264,'REPORTE'!$A$1:$AG$1961,5,0)</f>
        <v>ECUATORIANO(A)</v>
      </c>
      <c r="F1264" s="20" t="str">
        <f>VLOOKUP(A1264,'REPORTE'!$A$1:$AG$1961,18,0)</f>
        <v>F</v>
      </c>
      <c r="G1264" s="20" t="str">
        <f>VLOOKUP(A1264,'REPORTE'!$A$1:$AG$1961,6,0)</f>
        <v>NACIONAL</v>
      </c>
      <c r="H1264" s="20" t="str">
        <f>VLOOKUP(A1264,'REPORTE'!$A$1:$AG$1961,30,0)</f>
        <v>Primaria</v>
      </c>
      <c r="I1264" s="20" t="str">
        <f>VLOOKUP(A1264,'REPORTE'!$A$1:$AG$1961,31,0)</f>
        <v>PICHINCHA</v>
      </c>
      <c r="J1264" s="20" t="str">
        <f>VLOOKUP(A1264,'REPORTE'!$A$1:$AG$1961,32,0)</f>
        <v>QUITO</v>
      </c>
      <c r="K1264" s="20" t="str">
        <f>VLOOKUP(A1264,'REPORTE'!$A$1:$AG$1961,33,0)</f>
        <v>COTOCOLLAO</v>
      </c>
      <c r="L1264" s="20" t="str">
        <f>VLOOKUP(K1264,PROVINCIAS!$F$1:$G$1171,2,0)</f>
        <v>URBANA</v>
      </c>
      <c r="M1264" s="20">
        <v>1001444</v>
      </c>
      <c r="N1264" s="20" t="s">
        <v>15374</v>
      </c>
      <c r="O1264" s="20"/>
      <c r="P1264" s="20">
        <v>0.26</v>
      </c>
      <c r="Q1264" s="20" t="s">
        <v>11150</v>
      </c>
      <c r="R1264" s="20" t="s">
        <v>11150</v>
      </c>
      <c r="S1264" s="20" t="s">
        <v>11150</v>
      </c>
      <c r="T1264" s="20" t="s">
        <v>14682</v>
      </c>
      <c r="U1264" s="20" t="s">
        <v>11150</v>
      </c>
      <c r="V1264" s="20" t="s">
        <v>11150</v>
      </c>
      <c r="W1264" s="20">
        <v>24.26</v>
      </c>
    </row>
    <row r="1265" spans="1:23" x14ac:dyDescent="0.45">
      <c r="A1265" s="20">
        <v>1001368</v>
      </c>
      <c r="B1265" s="20" t="s">
        <v>9431</v>
      </c>
      <c r="C1265" s="20" t="s">
        <v>10171</v>
      </c>
      <c r="D1265" s="20">
        <v>1721865564</v>
      </c>
      <c r="E1265" s="20" t="str">
        <f>VLOOKUP(A1265,'REPORTE'!$A$1:$AG$1961,5,0)</f>
        <v>ECUATORIANO(A) INDIGENA</v>
      </c>
      <c r="F1265" s="20" t="str">
        <f>VLOOKUP(A1265,'REPORTE'!$A$1:$AG$1961,18,0)</f>
        <v>F</v>
      </c>
      <c r="G1265" s="20" t="str">
        <f>VLOOKUP(A1265,'REPORTE'!$A$1:$AG$1961,6,0)</f>
        <v>NACIONAL</v>
      </c>
      <c r="H1265" s="20" t="str">
        <f>VLOOKUP(A1265,'REPORTE'!$A$1:$AG$1961,30,0)</f>
        <v>Secundaria</v>
      </c>
      <c r="I1265" s="20" t="str">
        <f>VLOOKUP(A1265,'REPORTE'!$A$1:$AG$1961,31,0)</f>
        <v>CHIMBORAZO</v>
      </c>
      <c r="J1265" s="20" t="str">
        <f>VLOOKUP(A1265,'REPORTE'!$A$1:$AG$1961,32,0)</f>
        <v>RIOBAMBA</v>
      </c>
      <c r="K1265" s="20" t="str">
        <f>VLOOKUP(A1265,'REPORTE'!$A$1:$AG$1961,33,0)</f>
        <v>CACHA (CAB EN MACHANGARA)</v>
      </c>
      <c r="L1265" s="20" t="str">
        <f>VLOOKUP(K1265,PROVINCIAS!$F$1:$G$1171,2,0)</f>
        <v>RURAL</v>
      </c>
      <c r="M1265" s="20">
        <v>1001445</v>
      </c>
      <c r="N1265" s="20" t="s">
        <v>15374</v>
      </c>
      <c r="O1265" s="20"/>
      <c r="P1265" s="20">
        <v>203.88</v>
      </c>
      <c r="Q1265" s="20" t="s">
        <v>11150</v>
      </c>
      <c r="R1265" s="20" t="s">
        <v>11150</v>
      </c>
      <c r="S1265" s="20" t="s">
        <v>11150</v>
      </c>
      <c r="T1265" s="20" t="s">
        <v>13910</v>
      </c>
      <c r="U1265" s="20" t="s">
        <v>11150</v>
      </c>
      <c r="V1265" s="20" t="s">
        <v>12078</v>
      </c>
      <c r="W1265" s="20">
        <v>273.88</v>
      </c>
    </row>
    <row r="1266" spans="1:23" x14ac:dyDescent="0.45">
      <c r="A1266" s="20">
        <v>1001370</v>
      </c>
      <c r="B1266" s="20" t="s">
        <v>9431</v>
      </c>
      <c r="C1266" s="20" t="s">
        <v>14333</v>
      </c>
      <c r="D1266" s="20">
        <v>1723855860</v>
      </c>
      <c r="E1266" s="20" t="str">
        <f>VLOOKUP(A1266,'REPORTE'!$A$1:$AG$1961,5,0)</f>
        <v>ECUATORIANO(A)</v>
      </c>
      <c r="F1266" s="20" t="str">
        <f>VLOOKUP(A1266,'REPORTE'!$A$1:$AG$1961,18,0)</f>
        <v>F</v>
      </c>
      <c r="G1266" s="20" t="str">
        <f>VLOOKUP(A1266,'REPORTE'!$A$1:$AG$1961,6,0)</f>
        <v>NACIONAL</v>
      </c>
      <c r="H1266" s="20" t="str">
        <f>VLOOKUP(A1266,'REPORTE'!$A$1:$AG$1961,30,0)</f>
        <v>Primaria</v>
      </c>
      <c r="I1266" s="20" t="str">
        <f>VLOOKUP(A1266,'REPORTE'!$A$1:$AG$1961,31,0)</f>
        <v>CHIMBORAZO</v>
      </c>
      <c r="J1266" s="20" t="str">
        <f>VLOOKUP(A1266,'REPORTE'!$A$1:$AG$1961,32,0)</f>
        <v>RIOBAMBA</v>
      </c>
      <c r="K1266" s="20" t="str">
        <f>VLOOKUP(A1266,'REPORTE'!$A$1:$AG$1961,33,0)</f>
        <v>CACHA (CAB EN MACHANGARA)</v>
      </c>
      <c r="L1266" s="20" t="str">
        <f>VLOOKUP(K1266,PROVINCIAS!$F$1:$G$1171,2,0)</f>
        <v>RURAL</v>
      </c>
      <c r="M1266" s="20">
        <v>1001447</v>
      </c>
      <c r="N1266" s="20" t="s">
        <v>15374</v>
      </c>
      <c r="O1266" s="20"/>
      <c r="P1266" s="20">
        <v>38.049999999999997</v>
      </c>
      <c r="Q1266" s="20" t="s">
        <v>11150</v>
      </c>
      <c r="R1266" s="20" t="s">
        <v>11150</v>
      </c>
      <c r="S1266" s="20" t="s">
        <v>11150</v>
      </c>
      <c r="T1266" s="20" t="s">
        <v>11150</v>
      </c>
      <c r="U1266" s="20" t="s">
        <v>11150</v>
      </c>
      <c r="V1266" s="20" t="s">
        <v>11150</v>
      </c>
      <c r="W1266" s="20">
        <v>38.049999999999997</v>
      </c>
    </row>
    <row r="1267" spans="1:23" x14ac:dyDescent="0.45">
      <c r="A1267" s="20">
        <v>1001371</v>
      </c>
      <c r="B1267" s="20" t="s">
        <v>9431</v>
      </c>
      <c r="C1267" s="20" t="s">
        <v>14334</v>
      </c>
      <c r="D1267" s="20">
        <v>1712136033</v>
      </c>
      <c r="E1267" s="20" t="str">
        <f>VLOOKUP(A1267,'REPORTE'!$A$1:$AG$1961,5,0)</f>
        <v>ECUATORIANO(A)</v>
      </c>
      <c r="F1267" s="20" t="str">
        <f>VLOOKUP(A1267,'REPORTE'!$A$1:$AG$1961,18,0)</f>
        <v>F</v>
      </c>
      <c r="G1267" s="20" t="str">
        <f>VLOOKUP(A1267,'REPORTE'!$A$1:$AG$1961,6,0)</f>
        <v>NACIONAL</v>
      </c>
      <c r="H1267" s="20" t="str">
        <f>VLOOKUP(A1267,'REPORTE'!$A$1:$AG$1961,30,0)</f>
        <v>Primaria</v>
      </c>
      <c r="I1267" s="20" t="str">
        <f>VLOOKUP(A1267,'REPORTE'!$A$1:$AG$1961,31,0)</f>
        <v>COTOPAXI</v>
      </c>
      <c r="J1267" s="20" t="str">
        <f>VLOOKUP(A1267,'REPORTE'!$A$1:$AG$1961,32,0)</f>
        <v>LATACUNGA</v>
      </c>
      <c r="K1267" s="20" t="str">
        <f>VLOOKUP(A1267,'REPORTE'!$A$1:$AG$1961,33,0)</f>
        <v>BELISARIO QUEVEDO (GUANAILIN)</v>
      </c>
      <c r="L1267" s="20" t="str">
        <f>VLOOKUP(K1267,PROVINCIAS!$F$1:$G$1171,2,0)</f>
        <v>RURAL</v>
      </c>
      <c r="M1267" s="20">
        <v>1001448</v>
      </c>
      <c r="N1267" s="20" t="s">
        <v>15374</v>
      </c>
      <c r="O1267" s="20"/>
      <c r="P1267" s="20">
        <v>77.06</v>
      </c>
      <c r="Q1267" s="20" t="s">
        <v>11150</v>
      </c>
      <c r="R1267" s="20" t="s">
        <v>11150</v>
      </c>
      <c r="S1267" s="20" t="s">
        <v>11150</v>
      </c>
      <c r="T1267" s="20" t="s">
        <v>11150</v>
      </c>
      <c r="U1267" s="20" t="s">
        <v>11150</v>
      </c>
      <c r="V1267" s="20" t="s">
        <v>11150</v>
      </c>
      <c r="W1267" s="20">
        <v>77.06</v>
      </c>
    </row>
    <row r="1268" spans="1:23" x14ac:dyDescent="0.45">
      <c r="A1268" s="20">
        <v>1001372</v>
      </c>
      <c r="B1268" s="20" t="s">
        <v>9431</v>
      </c>
      <c r="C1268" s="20" t="s">
        <v>14335</v>
      </c>
      <c r="D1268" s="20">
        <v>1727384271</v>
      </c>
      <c r="E1268" s="20" t="str">
        <f>VLOOKUP(A1268,'REPORTE'!$A$1:$AG$1961,5,0)</f>
        <v>ECUATORIANO(A)</v>
      </c>
      <c r="F1268" s="20" t="str">
        <f>VLOOKUP(A1268,'REPORTE'!$A$1:$AG$1961,18,0)</f>
        <v>M</v>
      </c>
      <c r="G1268" s="20" t="str">
        <f>VLOOKUP(A1268,'REPORTE'!$A$1:$AG$1961,6,0)</f>
        <v>NACIONAL</v>
      </c>
      <c r="H1268" s="20" t="str">
        <f>VLOOKUP(A1268,'REPORTE'!$A$1:$AG$1961,30,0)</f>
        <v>Ninguna</v>
      </c>
      <c r="I1268" s="20" t="str">
        <f>VLOOKUP(A1268,'REPORTE'!$A$1:$AG$1961,31,0)</f>
        <v>PICHINCHA</v>
      </c>
      <c r="J1268" s="20" t="str">
        <f>VLOOKUP(A1268,'REPORTE'!$A$1:$AG$1961,32,0)</f>
        <v>QUITO</v>
      </c>
      <c r="K1268" s="20" t="str">
        <f>VLOOKUP(A1268,'REPORTE'!$A$1:$AG$1961,33,0)</f>
        <v>COTOCOLLAO</v>
      </c>
      <c r="L1268" s="20" t="str">
        <f>VLOOKUP(K1268,PROVINCIAS!$F$1:$G$1171,2,0)</f>
        <v>URBANA</v>
      </c>
      <c r="M1268" s="20">
        <v>1001449</v>
      </c>
      <c r="N1268" s="20" t="s">
        <v>15374</v>
      </c>
      <c r="O1268" s="20"/>
      <c r="P1268" s="20">
        <v>23.04</v>
      </c>
      <c r="Q1268" s="20" t="s">
        <v>11150</v>
      </c>
      <c r="R1268" s="20" t="s">
        <v>11150</v>
      </c>
      <c r="S1268" s="20" t="s">
        <v>11150</v>
      </c>
      <c r="T1268" s="20" t="s">
        <v>11150</v>
      </c>
      <c r="U1268" s="20" t="s">
        <v>11150</v>
      </c>
      <c r="V1268" s="20" t="s">
        <v>11150</v>
      </c>
      <c r="W1268" s="20">
        <v>23.04</v>
      </c>
    </row>
    <row r="1269" spans="1:23" x14ac:dyDescent="0.45">
      <c r="A1269" s="20">
        <v>1001373</v>
      </c>
      <c r="B1269" s="20" t="s">
        <v>9431</v>
      </c>
      <c r="C1269" s="20" t="s">
        <v>9961</v>
      </c>
      <c r="D1269" s="20">
        <v>603785197</v>
      </c>
      <c r="E1269" s="20" t="str">
        <f>VLOOKUP(A1269,'REPORTE'!$A$1:$AG$1961,5,0)</f>
        <v>ECUATORIANO(A)</v>
      </c>
      <c r="F1269" s="20" t="str">
        <f>VLOOKUP(A1269,'REPORTE'!$A$1:$AG$1961,18,0)</f>
        <v>F</v>
      </c>
      <c r="G1269" s="20" t="str">
        <f>VLOOKUP(A1269,'REPORTE'!$A$1:$AG$1961,6,0)</f>
        <v>NACIONAL</v>
      </c>
      <c r="H1269" s="20" t="str">
        <f>VLOOKUP(A1269,'REPORTE'!$A$1:$AG$1961,30,0)</f>
        <v>Secundaria</v>
      </c>
      <c r="I1269" s="20" t="str">
        <f>VLOOKUP(A1269,'REPORTE'!$A$1:$AG$1961,31,0)</f>
        <v>CHIMBORAZO</v>
      </c>
      <c r="J1269" s="20" t="str">
        <f>VLOOKUP(A1269,'REPORTE'!$A$1:$AG$1961,32,0)</f>
        <v>RIOBAMBA</v>
      </c>
      <c r="K1269" s="20" t="str">
        <f>VLOOKUP(A1269,'REPORTE'!$A$1:$AG$1961,33,0)</f>
        <v>LIZARZABURU</v>
      </c>
      <c r="L1269" s="20" t="str">
        <f>VLOOKUP(K1269,PROVINCIAS!$F$1:$G$1171,2,0)</f>
        <v>URBANA</v>
      </c>
      <c r="M1269" s="20">
        <v>1001450</v>
      </c>
      <c r="N1269" s="20" t="s">
        <v>15374</v>
      </c>
      <c r="O1269" s="20"/>
      <c r="P1269" s="20">
        <v>0.01</v>
      </c>
      <c r="Q1269" s="20" t="s">
        <v>11150</v>
      </c>
      <c r="R1269" s="20" t="s">
        <v>11150</v>
      </c>
      <c r="S1269" s="20" t="s">
        <v>11150</v>
      </c>
      <c r="T1269" s="20" t="s">
        <v>11150</v>
      </c>
      <c r="U1269" s="20" t="s">
        <v>11150</v>
      </c>
      <c r="V1269" s="20" t="s">
        <v>11150</v>
      </c>
      <c r="W1269" s="20">
        <v>0.01</v>
      </c>
    </row>
    <row r="1270" spans="1:23" x14ac:dyDescent="0.45">
      <c r="A1270" s="20">
        <v>1001374</v>
      </c>
      <c r="B1270" s="20" t="s">
        <v>9431</v>
      </c>
      <c r="C1270" s="20" t="s">
        <v>14336</v>
      </c>
      <c r="D1270" s="20">
        <v>1756031975</v>
      </c>
      <c r="E1270" s="20" t="str">
        <f>VLOOKUP(A1270,'REPORTE'!$A$1:$AG$1961,5,0)</f>
        <v>ECUATORIANO(A)</v>
      </c>
      <c r="F1270" s="20" t="str">
        <f>VLOOKUP(A1270,'REPORTE'!$A$1:$AG$1961,18,0)</f>
        <v>M</v>
      </c>
      <c r="G1270" s="20" t="str">
        <f>VLOOKUP(A1270,'REPORTE'!$A$1:$AG$1961,6,0)</f>
        <v>NACIONAL</v>
      </c>
      <c r="H1270" s="20" t="str">
        <f>VLOOKUP(A1270,'REPORTE'!$A$1:$AG$1961,30,0)</f>
        <v>Secundaria</v>
      </c>
      <c r="I1270" s="20" t="str">
        <f>VLOOKUP(A1270,'REPORTE'!$A$1:$AG$1961,31,0)</f>
        <v>PICHINCHA</v>
      </c>
      <c r="J1270" s="20" t="str">
        <f>VLOOKUP(A1270,'REPORTE'!$A$1:$AG$1961,32,0)</f>
        <v>QUITO</v>
      </c>
      <c r="K1270" s="20" t="str">
        <f>VLOOKUP(A1270,'REPORTE'!$A$1:$AG$1961,33,0)</f>
        <v>LA MAGDALENA</v>
      </c>
      <c r="L1270" s="20" t="str">
        <f>VLOOKUP(K1270,PROVINCIAS!$F$1:$G$1171,2,0)</f>
        <v>URBANA</v>
      </c>
      <c r="M1270" s="20">
        <v>1001451</v>
      </c>
      <c r="N1270" s="20" t="s">
        <v>15374</v>
      </c>
      <c r="O1270" s="20"/>
      <c r="P1270" s="20">
        <v>6</v>
      </c>
      <c r="Q1270" s="20" t="s">
        <v>11150</v>
      </c>
      <c r="R1270" s="20" t="s">
        <v>11150</v>
      </c>
      <c r="S1270" s="20" t="s">
        <v>11150</v>
      </c>
      <c r="T1270" s="20" t="s">
        <v>11150</v>
      </c>
      <c r="U1270" s="20" t="s">
        <v>11150</v>
      </c>
      <c r="V1270" s="20" t="s">
        <v>11150</v>
      </c>
      <c r="W1270" s="20">
        <v>6</v>
      </c>
    </row>
    <row r="1271" spans="1:23" x14ac:dyDescent="0.45">
      <c r="A1271" s="20">
        <v>1001375</v>
      </c>
      <c r="B1271" s="20" t="s">
        <v>9431</v>
      </c>
      <c r="C1271" s="20" t="s">
        <v>9878</v>
      </c>
      <c r="D1271" s="20">
        <v>1722319645</v>
      </c>
      <c r="E1271" s="20" t="str">
        <f>VLOOKUP(A1271,'REPORTE'!$A$1:$AG$1961,5,0)</f>
        <v>ECUATORIANO(A)</v>
      </c>
      <c r="F1271" s="20" t="str">
        <f>VLOOKUP(A1271,'REPORTE'!$A$1:$AG$1961,18,0)</f>
        <v>F</v>
      </c>
      <c r="G1271" s="20" t="str">
        <f>VLOOKUP(A1271,'REPORTE'!$A$1:$AG$1961,6,0)</f>
        <v>NACIONAL</v>
      </c>
      <c r="H1271" s="20" t="str">
        <f>VLOOKUP(A1271,'REPORTE'!$A$1:$AG$1961,30,0)</f>
        <v>Secundaria</v>
      </c>
      <c r="I1271" s="20" t="str">
        <f>VLOOKUP(A1271,'REPORTE'!$A$1:$AG$1961,31,0)</f>
        <v>PICHINCHA</v>
      </c>
      <c r="J1271" s="20" t="str">
        <f>VLOOKUP(A1271,'REPORTE'!$A$1:$AG$1961,32,0)</f>
        <v>QUITO</v>
      </c>
      <c r="K1271" s="20" t="str">
        <f>VLOOKUP(A1271,'REPORTE'!$A$1:$AG$1961,33,0)</f>
        <v>COTOCOLLAO</v>
      </c>
      <c r="L1271" s="20" t="str">
        <f>VLOOKUP(K1271,PROVINCIAS!$F$1:$G$1171,2,0)</f>
        <v>URBANA</v>
      </c>
      <c r="M1271" s="20">
        <v>1001452</v>
      </c>
      <c r="N1271" s="20" t="s">
        <v>15374</v>
      </c>
      <c r="O1271" s="20"/>
      <c r="P1271" s="20">
        <v>0</v>
      </c>
      <c r="Q1271" s="20" t="s">
        <v>11150</v>
      </c>
      <c r="R1271" s="20" t="s">
        <v>11150</v>
      </c>
      <c r="S1271" s="20" t="s">
        <v>11150</v>
      </c>
      <c r="T1271" s="20" t="s">
        <v>11150</v>
      </c>
      <c r="U1271" s="20" t="s">
        <v>11150</v>
      </c>
      <c r="V1271" s="20" t="s">
        <v>11150</v>
      </c>
      <c r="W1271" s="20">
        <v>0</v>
      </c>
    </row>
    <row r="1272" spans="1:23" x14ac:dyDescent="0.45">
      <c r="A1272" s="20">
        <v>1001376</v>
      </c>
      <c r="B1272" s="20" t="s">
        <v>9431</v>
      </c>
      <c r="C1272" s="20" t="s">
        <v>9881</v>
      </c>
      <c r="D1272" s="20">
        <v>1711613016</v>
      </c>
      <c r="E1272" s="20" t="str">
        <f>VLOOKUP(A1272,'REPORTE'!$A$1:$AG$1961,5,0)</f>
        <v>ECUATORIANO(A)</v>
      </c>
      <c r="F1272" s="20" t="str">
        <f>VLOOKUP(A1272,'REPORTE'!$A$1:$AG$1961,18,0)</f>
        <v>M</v>
      </c>
      <c r="G1272" s="20" t="str">
        <f>VLOOKUP(A1272,'REPORTE'!$A$1:$AG$1961,6,0)</f>
        <v>NACIONAL</v>
      </c>
      <c r="H1272" s="20" t="str">
        <f>VLOOKUP(A1272,'REPORTE'!$A$1:$AG$1961,30,0)</f>
        <v>Universitaria</v>
      </c>
      <c r="I1272" s="20" t="str">
        <f>VLOOKUP(A1272,'REPORTE'!$A$1:$AG$1961,31,0)</f>
        <v>PICHINCHA</v>
      </c>
      <c r="J1272" s="20" t="str">
        <f>VLOOKUP(A1272,'REPORTE'!$A$1:$AG$1961,32,0)</f>
        <v>QUITO</v>
      </c>
      <c r="K1272" s="20" t="str">
        <f>VLOOKUP(A1272,'REPORTE'!$A$1:$AG$1961,33,0)</f>
        <v>COTOCOLLAO</v>
      </c>
      <c r="L1272" s="20" t="str">
        <f>VLOOKUP(K1272,PROVINCIAS!$F$1:$G$1171,2,0)</f>
        <v>URBANA</v>
      </c>
      <c r="M1272" s="20">
        <v>1001453</v>
      </c>
      <c r="N1272" s="20" t="s">
        <v>15374</v>
      </c>
      <c r="O1272" s="20"/>
      <c r="P1272" s="20">
        <v>0</v>
      </c>
      <c r="Q1272" s="20" t="s">
        <v>11150</v>
      </c>
      <c r="R1272" s="20" t="s">
        <v>11150</v>
      </c>
      <c r="S1272" s="20" t="s">
        <v>11150</v>
      </c>
      <c r="T1272" s="20" t="s">
        <v>14683</v>
      </c>
      <c r="U1272" s="20" t="s">
        <v>11150</v>
      </c>
      <c r="V1272" s="20" t="s">
        <v>11150</v>
      </c>
      <c r="W1272" s="20">
        <v>16.440000000000001</v>
      </c>
    </row>
    <row r="1273" spans="1:23" x14ac:dyDescent="0.45">
      <c r="A1273" s="20">
        <v>1001378</v>
      </c>
      <c r="B1273" s="20" t="s">
        <v>9431</v>
      </c>
      <c r="C1273" s="20" t="s">
        <v>10194</v>
      </c>
      <c r="D1273" s="20">
        <v>600891345</v>
      </c>
      <c r="E1273" s="20" t="str">
        <f>VLOOKUP(A1273,'REPORTE'!$A$1:$AG$1961,5,0)</f>
        <v>ECUATORIANO(A) INDIGENA</v>
      </c>
      <c r="F1273" s="20" t="str">
        <f>VLOOKUP(A1273,'REPORTE'!$A$1:$AG$1961,18,0)</f>
        <v>M</v>
      </c>
      <c r="G1273" s="20" t="str">
        <f>VLOOKUP(A1273,'REPORTE'!$A$1:$AG$1961,6,0)</f>
        <v>NACIONAL</v>
      </c>
      <c r="H1273" s="20" t="str">
        <f>VLOOKUP(A1273,'REPORTE'!$A$1:$AG$1961,30,0)</f>
        <v>Primaria</v>
      </c>
      <c r="I1273" s="20" t="str">
        <f>VLOOKUP(A1273,'REPORTE'!$A$1:$AG$1961,31,0)</f>
        <v>CHIMBORAZO</v>
      </c>
      <c r="J1273" s="20" t="str">
        <f>VLOOKUP(A1273,'REPORTE'!$A$1:$AG$1961,32,0)</f>
        <v>RIOBAMBA</v>
      </c>
      <c r="K1273" s="20" t="str">
        <f>VLOOKUP(A1273,'REPORTE'!$A$1:$AG$1961,33,0)</f>
        <v>YARUQUIES</v>
      </c>
      <c r="L1273" s="20" t="str">
        <f>VLOOKUP(K1273,PROVINCIAS!$F$1:$G$1171,2,0)</f>
        <v>URBANA</v>
      </c>
      <c r="M1273" s="20">
        <v>1001454</v>
      </c>
      <c r="N1273" s="20" t="s">
        <v>15374</v>
      </c>
      <c r="O1273" s="20"/>
      <c r="P1273" s="20">
        <v>2.2999999999999998</v>
      </c>
      <c r="Q1273" s="20" t="s">
        <v>11150</v>
      </c>
      <c r="R1273" s="20" t="s">
        <v>11150</v>
      </c>
      <c r="S1273" s="20" t="s">
        <v>11150</v>
      </c>
      <c r="T1273" s="20" t="s">
        <v>11714</v>
      </c>
      <c r="U1273" s="20" t="s">
        <v>11150</v>
      </c>
      <c r="V1273" s="20" t="s">
        <v>12078</v>
      </c>
      <c r="W1273" s="20">
        <v>92.3</v>
      </c>
    </row>
    <row r="1274" spans="1:23" x14ac:dyDescent="0.45">
      <c r="A1274" s="20">
        <v>1001377</v>
      </c>
      <c r="B1274" s="20" t="s">
        <v>9431</v>
      </c>
      <c r="C1274" s="20" t="s">
        <v>9879</v>
      </c>
      <c r="D1274" s="20">
        <v>604859397</v>
      </c>
      <c r="E1274" s="20" t="str">
        <f>VLOOKUP(A1274,'REPORTE'!$A$1:$AG$1961,5,0)</f>
        <v>ECUATORIANO(A) INDIGENA</v>
      </c>
      <c r="F1274" s="20" t="str">
        <f>VLOOKUP(A1274,'REPORTE'!$A$1:$AG$1961,18,0)</f>
        <v>M</v>
      </c>
      <c r="G1274" s="20" t="str">
        <f>VLOOKUP(A1274,'REPORTE'!$A$1:$AG$1961,6,0)</f>
        <v>NACIONAL</v>
      </c>
      <c r="H1274" s="20" t="str">
        <f>VLOOKUP(A1274,'REPORTE'!$A$1:$AG$1961,30,0)</f>
        <v>Secundaria</v>
      </c>
      <c r="I1274" s="20" t="str">
        <f>VLOOKUP(A1274,'REPORTE'!$A$1:$AG$1961,31,0)</f>
        <v>CHIMBORAZO</v>
      </c>
      <c r="J1274" s="20" t="str">
        <f>VLOOKUP(A1274,'REPORTE'!$A$1:$AG$1961,32,0)</f>
        <v>RIOBAMBA</v>
      </c>
      <c r="K1274" s="20" t="str">
        <f>VLOOKUP(A1274,'REPORTE'!$A$1:$AG$1961,33,0)</f>
        <v>YARUQUIES</v>
      </c>
      <c r="L1274" s="20" t="str">
        <f>VLOOKUP(K1274,PROVINCIAS!$F$1:$G$1171,2,0)</f>
        <v>URBANA</v>
      </c>
      <c r="M1274" s="20">
        <v>1001456</v>
      </c>
      <c r="N1274" s="20" t="s">
        <v>15374</v>
      </c>
      <c r="O1274" s="20"/>
      <c r="P1274" s="20">
        <v>7.0000000000000007E-2</v>
      </c>
      <c r="Q1274" s="20" t="s">
        <v>11150</v>
      </c>
      <c r="R1274" s="20" t="s">
        <v>11150</v>
      </c>
      <c r="S1274" s="20" t="s">
        <v>11150</v>
      </c>
      <c r="T1274" s="20" t="s">
        <v>13703</v>
      </c>
      <c r="U1274" s="20" t="s">
        <v>11150</v>
      </c>
      <c r="V1274" s="20" t="s">
        <v>12078</v>
      </c>
      <c r="W1274" s="20">
        <v>200.07</v>
      </c>
    </row>
    <row r="1275" spans="1:23" x14ac:dyDescent="0.45">
      <c r="A1275" s="20">
        <v>1001379</v>
      </c>
      <c r="B1275" s="20" t="s">
        <v>9431</v>
      </c>
      <c r="C1275" s="20" t="s">
        <v>14337</v>
      </c>
      <c r="D1275" s="20">
        <v>1723421929</v>
      </c>
      <c r="E1275" s="20" t="str">
        <f>VLOOKUP(A1275,'REPORTE'!$A$1:$AG$1961,5,0)</f>
        <v>ECUATORIANO(A)</v>
      </c>
      <c r="F1275" s="20" t="str">
        <f>VLOOKUP(A1275,'REPORTE'!$A$1:$AG$1961,18,0)</f>
        <v>M</v>
      </c>
      <c r="G1275" s="20" t="str">
        <f>VLOOKUP(A1275,'REPORTE'!$A$1:$AG$1961,6,0)</f>
        <v>NACIONAL</v>
      </c>
      <c r="H1275" s="20" t="str">
        <f>VLOOKUP(A1275,'REPORTE'!$A$1:$AG$1961,30,0)</f>
        <v>Secundaria</v>
      </c>
      <c r="I1275" s="20" t="str">
        <f>VLOOKUP(A1275,'REPORTE'!$A$1:$AG$1961,31,0)</f>
        <v>PICHINCHA</v>
      </c>
      <c r="J1275" s="20" t="str">
        <f>VLOOKUP(A1275,'REPORTE'!$A$1:$AG$1961,32,0)</f>
        <v>QUITO</v>
      </c>
      <c r="K1275" s="20" t="str">
        <f>VLOOKUP(A1275,'REPORTE'!$A$1:$AG$1961,33,0)</f>
        <v>COTOCOLLAO</v>
      </c>
      <c r="L1275" s="20" t="str">
        <f>VLOOKUP(K1275,PROVINCIAS!$F$1:$G$1171,2,0)</f>
        <v>URBANA</v>
      </c>
      <c r="M1275" s="20">
        <v>1001457</v>
      </c>
      <c r="N1275" s="20" t="s">
        <v>15374</v>
      </c>
      <c r="O1275" s="20"/>
      <c r="P1275" s="20">
        <v>3</v>
      </c>
      <c r="Q1275" s="20" t="s">
        <v>11150</v>
      </c>
      <c r="R1275" s="20" t="s">
        <v>11150</v>
      </c>
      <c r="S1275" s="20" t="s">
        <v>11150</v>
      </c>
      <c r="T1275" s="20" t="s">
        <v>11150</v>
      </c>
      <c r="U1275" s="20" t="s">
        <v>11150</v>
      </c>
      <c r="V1275" s="20" t="s">
        <v>11150</v>
      </c>
      <c r="W1275" s="20">
        <v>3</v>
      </c>
    </row>
    <row r="1276" spans="1:23" x14ac:dyDescent="0.45">
      <c r="A1276" s="20">
        <v>1001380</v>
      </c>
      <c r="B1276" s="20" t="s">
        <v>9431</v>
      </c>
      <c r="C1276" s="20" t="s">
        <v>9887</v>
      </c>
      <c r="D1276" s="20">
        <v>603349499</v>
      </c>
      <c r="E1276" s="20" t="str">
        <f>VLOOKUP(A1276,'REPORTE'!$A$1:$AG$1961,5,0)</f>
        <v>ECUATORIANO(A)</v>
      </c>
      <c r="F1276" s="20" t="str">
        <f>VLOOKUP(A1276,'REPORTE'!$A$1:$AG$1961,18,0)</f>
        <v>M</v>
      </c>
      <c r="G1276" s="20" t="str">
        <f>VLOOKUP(A1276,'REPORTE'!$A$1:$AG$1961,6,0)</f>
        <v>NACIONAL</v>
      </c>
      <c r="H1276" s="20" t="str">
        <f>VLOOKUP(A1276,'REPORTE'!$A$1:$AG$1961,30,0)</f>
        <v>Primaria</v>
      </c>
      <c r="I1276" s="20" t="str">
        <f>VLOOKUP(A1276,'REPORTE'!$A$1:$AG$1961,31,0)</f>
        <v>CHIMBORAZO</v>
      </c>
      <c r="J1276" s="20" t="str">
        <f>VLOOKUP(A1276,'REPORTE'!$A$1:$AG$1961,32,0)</f>
        <v>GUAMOTE</v>
      </c>
      <c r="K1276" s="20" t="str">
        <f>VLOOKUP(A1276,'REPORTE'!$A$1:$AG$1961,33,0)</f>
        <v>PALMIRA</v>
      </c>
      <c r="L1276" s="20" t="str">
        <f>VLOOKUP(K1276,PROVINCIAS!$F$1:$G$1171,2,0)</f>
        <v>RURAL</v>
      </c>
      <c r="M1276" s="20">
        <v>1001458</v>
      </c>
      <c r="N1276" s="20" t="s">
        <v>15374</v>
      </c>
      <c r="O1276" s="20"/>
      <c r="P1276" s="20">
        <v>0.04</v>
      </c>
      <c r="Q1276" s="20" t="s">
        <v>11150</v>
      </c>
      <c r="R1276" s="20" t="s">
        <v>11150</v>
      </c>
      <c r="S1276" s="20" t="s">
        <v>11150</v>
      </c>
      <c r="T1276" s="20" t="s">
        <v>12025</v>
      </c>
      <c r="U1276" s="20" t="s">
        <v>11150</v>
      </c>
      <c r="V1276" s="20" t="s">
        <v>11150</v>
      </c>
      <c r="W1276" s="20">
        <v>100.04</v>
      </c>
    </row>
    <row r="1277" spans="1:23" x14ac:dyDescent="0.45">
      <c r="A1277" s="20">
        <v>1001381</v>
      </c>
      <c r="B1277" s="20" t="s">
        <v>9431</v>
      </c>
      <c r="C1277" s="20" t="s">
        <v>9947</v>
      </c>
      <c r="D1277" s="20">
        <v>1719884445</v>
      </c>
      <c r="E1277" s="20" t="str">
        <f>VLOOKUP(A1277,'REPORTE'!$A$1:$AG$1961,5,0)</f>
        <v>ECUATORIANO(A) INDIGENA</v>
      </c>
      <c r="F1277" s="20" t="str">
        <f>VLOOKUP(A1277,'REPORTE'!$A$1:$AG$1961,18,0)</f>
        <v>F</v>
      </c>
      <c r="G1277" s="20" t="str">
        <f>VLOOKUP(A1277,'REPORTE'!$A$1:$AG$1961,6,0)</f>
        <v>NACIONAL</v>
      </c>
      <c r="H1277" s="20" t="str">
        <f>VLOOKUP(A1277,'REPORTE'!$A$1:$AG$1961,30,0)</f>
        <v>Primaria</v>
      </c>
      <c r="I1277" s="20" t="str">
        <f>VLOOKUP(A1277,'REPORTE'!$A$1:$AG$1961,31,0)</f>
        <v>PICHINCHA</v>
      </c>
      <c r="J1277" s="20" t="str">
        <f>VLOOKUP(A1277,'REPORTE'!$A$1:$AG$1961,32,0)</f>
        <v>QUITO</v>
      </c>
      <c r="K1277" s="20" t="str">
        <f>VLOOKUP(A1277,'REPORTE'!$A$1:$AG$1961,33,0)</f>
        <v>SAN ROQUE</v>
      </c>
      <c r="L1277" s="20" t="str">
        <f>VLOOKUP(K1277,PROVINCIAS!$F$1:$G$1171,2,0)</f>
        <v>RURAL</v>
      </c>
      <c r="M1277" s="20">
        <v>1001459</v>
      </c>
      <c r="N1277" s="20" t="s">
        <v>15374</v>
      </c>
      <c r="O1277" s="20"/>
      <c r="P1277" s="20">
        <v>0.04</v>
      </c>
      <c r="Q1277" s="20" t="s">
        <v>11150</v>
      </c>
      <c r="R1277" s="20" t="s">
        <v>11150</v>
      </c>
      <c r="S1277" s="20" t="s">
        <v>11150</v>
      </c>
      <c r="T1277" s="20" t="s">
        <v>12025</v>
      </c>
      <c r="U1277" s="20" t="s">
        <v>11150</v>
      </c>
      <c r="V1277" s="20" t="s">
        <v>11150</v>
      </c>
      <c r="W1277" s="20">
        <v>100.04</v>
      </c>
    </row>
    <row r="1278" spans="1:23" x14ac:dyDescent="0.45">
      <c r="A1278" s="20">
        <v>1001382</v>
      </c>
      <c r="B1278" s="20" t="s">
        <v>9431</v>
      </c>
      <c r="C1278" s="20" t="s">
        <v>10431</v>
      </c>
      <c r="D1278" s="20">
        <v>1711680379</v>
      </c>
      <c r="E1278" s="20" t="str">
        <f>VLOOKUP(A1278,'REPORTE'!$A$1:$AG$1961,5,0)</f>
        <v>ECUATORIANO(A)</v>
      </c>
      <c r="F1278" s="20" t="str">
        <f>VLOOKUP(A1278,'REPORTE'!$A$1:$AG$1961,18,0)</f>
        <v>F</v>
      </c>
      <c r="G1278" s="20" t="str">
        <f>VLOOKUP(A1278,'REPORTE'!$A$1:$AG$1961,6,0)</f>
        <v>NACIONAL</v>
      </c>
      <c r="H1278" s="20" t="str">
        <f>VLOOKUP(A1278,'REPORTE'!$A$1:$AG$1961,30,0)</f>
        <v>Secundaria</v>
      </c>
      <c r="I1278" s="20" t="str">
        <f>VLOOKUP(A1278,'REPORTE'!$A$1:$AG$1961,31,0)</f>
        <v>PICHINCHA</v>
      </c>
      <c r="J1278" s="20" t="str">
        <f>VLOOKUP(A1278,'REPORTE'!$A$1:$AG$1961,32,0)</f>
        <v>QUITO</v>
      </c>
      <c r="K1278" s="20" t="str">
        <f>VLOOKUP(A1278,'REPORTE'!$A$1:$AG$1961,33,0)</f>
        <v>CARCELEN</v>
      </c>
      <c r="L1278" s="20" t="str">
        <f>VLOOKUP(K1278,PROVINCIAS!$F$1:$G$1171,2,0)</f>
        <v>URBANA</v>
      </c>
      <c r="M1278" s="20">
        <v>1001460</v>
      </c>
      <c r="N1278" s="20" t="s">
        <v>15374</v>
      </c>
      <c r="O1278" s="20"/>
      <c r="P1278" s="20">
        <v>3842.56</v>
      </c>
      <c r="Q1278" s="20" t="s">
        <v>11150</v>
      </c>
      <c r="R1278" s="20" t="s">
        <v>11150</v>
      </c>
      <c r="S1278" s="20" t="s">
        <v>11150</v>
      </c>
      <c r="T1278" s="20" t="s">
        <v>13697</v>
      </c>
      <c r="U1278" s="20" t="s">
        <v>11150</v>
      </c>
      <c r="V1278" s="20" t="s">
        <v>14580</v>
      </c>
      <c r="W1278" s="20">
        <v>4092.56</v>
      </c>
    </row>
    <row r="1279" spans="1:23" x14ac:dyDescent="0.45">
      <c r="A1279" s="20">
        <v>1001383</v>
      </c>
      <c r="B1279" s="20" t="s">
        <v>9431</v>
      </c>
      <c r="C1279" s="20" t="s">
        <v>9882</v>
      </c>
      <c r="D1279" s="20">
        <v>602849960</v>
      </c>
      <c r="E1279" s="20" t="str">
        <f>VLOOKUP(A1279,'REPORTE'!$A$1:$AG$1961,5,0)</f>
        <v>ECUATORIANO(A) INDIGENA</v>
      </c>
      <c r="F1279" s="20" t="str">
        <f>VLOOKUP(A1279,'REPORTE'!$A$1:$AG$1961,18,0)</f>
        <v>M</v>
      </c>
      <c r="G1279" s="20" t="str">
        <f>VLOOKUP(A1279,'REPORTE'!$A$1:$AG$1961,6,0)</f>
        <v>NACIONAL</v>
      </c>
      <c r="H1279" s="20" t="str">
        <f>VLOOKUP(A1279,'REPORTE'!$A$1:$AG$1961,30,0)</f>
        <v>Secundaria</v>
      </c>
      <c r="I1279" s="20" t="str">
        <f>VLOOKUP(A1279,'REPORTE'!$A$1:$AG$1961,31,0)</f>
        <v>CHIMBORAZO</v>
      </c>
      <c r="J1279" s="20" t="str">
        <f>VLOOKUP(A1279,'REPORTE'!$A$1:$AG$1961,32,0)</f>
        <v>GUAMOTE</v>
      </c>
      <c r="K1279" s="20" t="str">
        <f>VLOOKUP(A1279,'REPORTE'!$A$1:$AG$1961,33,0)</f>
        <v>PALMIRA</v>
      </c>
      <c r="L1279" s="20" t="str">
        <f>VLOOKUP(K1279,PROVINCIAS!$F$1:$G$1171,2,0)</f>
        <v>RURAL</v>
      </c>
      <c r="M1279" s="20">
        <v>1001462</v>
      </c>
      <c r="N1279" s="20" t="s">
        <v>15374</v>
      </c>
      <c r="O1279" s="20"/>
      <c r="P1279" s="20">
        <v>0.05</v>
      </c>
      <c r="Q1279" s="20" t="s">
        <v>11150</v>
      </c>
      <c r="R1279" s="20" t="s">
        <v>11150</v>
      </c>
      <c r="S1279" s="20" t="s">
        <v>11150</v>
      </c>
      <c r="T1279" s="20" t="s">
        <v>14068</v>
      </c>
      <c r="U1279" s="20" t="s">
        <v>11150</v>
      </c>
      <c r="V1279" s="20" t="s">
        <v>11150</v>
      </c>
      <c r="W1279" s="20">
        <v>130.05000000000001</v>
      </c>
    </row>
    <row r="1280" spans="1:23" x14ac:dyDescent="0.45">
      <c r="A1280" s="20">
        <v>1001384</v>
      </c>
      <c r="B1280" s="20" t="s">
        <v>9431</v>
      </c>
      <c r="C1280" s="20" t="s">
        <v>9883</v>
      </c>
      <c r="D1280" s="20">
        <v>1705942033</v>
      </c>
      <c r="E1280" s="20" t="str">
        <f>VLOOKUP(A1280,'REPORTE'!$A$1:$AG$1961,5,0)</f>
        <v>ECUATORIANO(A)</v>
      </c>
      <c r="F1280" s="20" t="str">
        <f>VLOOKUP(A1280,'REPORTE'!$A$1:$AG$1961,18,0)</f>
        <v>M</v>
      </c>
      <c r="G1280" s="20" t="str">
        <f>VLOOKUP(A1280,'REPORTE'!$A$1:$AG$1961,6,0)</f>
        <v>NACIONAL</v>
      </c>
      <c r="H1280" s="20" t="str">
        <f>VLOOKUP(A1280,'REPORTE'!$A$1:$AG$1961,30,0)</f>
        <v>Secundaria</v>
      </c>
      <c r="I1280" s="20" t="str">
        <f>VLOOKUP(A1280,'REPORTE'!$A$1:$AG$1961,31,0)</f>
        <v>PICHINCHA</v>
      </c>
      <c r="J1280" s="20" t="str">
        <f>VLOOKUP(A1280,'REPORTE'!$A$1:$AG$1961,32,0)</f>
        <v>QUITO</v>
      </c>
      <c r="K1280" s="20" t="str">
        <f>VLOOKUP(A1280,'REPORTE'!$A$1:$AG$1961,33,0)</f>
        <v>COTOCOLLAO</v>
      </c>
      <c r="L1280" s="20" t="str">
        <f>VLOOKUP(K1280,PROVINCIAS!$F$1:$G$1171,2,0)</f>
        <v>URBANA</v>
      </c>
      <c r="M1280" s="20">
        <v>1001463</v>
      </c>
      <c r="N1280" s="20" t="s">
        <v>15374</v>
      </c>
      <c r="O1280" s="20"/>
      <c r="P1280" s="20">
        <v>73.64</v>
      </c>
      <c r="Q1280" s="20" t="s">
        <v>11150</v>
      </c>
      <c r="R1280" s="20" t="s">
        <v>11150</v>
      </c>
      <c r="S1280" s="20" t="s">
        <v>11150</v>
      </c>
      <c r="T1280" s="20" t="s">
        <v>11150</v>
      </c>
      <c r="U1280" s="20" t="s">
        <v>11150</v>
      </c>
      <c r="V1280" s="20" t="s">
        <v>11150</v>
      </c>
      <c r="W1280" s="20">
        <v>73.64</v>
      </c>
    </row>
    <row r="1281" spans="1:23" x14ac:dyDescent="0.45">
      <c r="A1281" s="20">
        <v>1001385</v>
      </c>
      <c r="B1281" s="20" t="s">
        <v>9431</v>
      </c>
      <c r="C1281" s="20" t="s">
        <v>10289</v>
      </c>
      <c r="D1281" s="20">
        <v>1729196244</v>
      </c>
      <c r="E1281" s="20" t="str">
        <f>VLOOKUP(A1281,'REPORTE'!$A$1:$AG$1961,5,0)</f>
        <v>ECUATORIANO(A)</v>
      </c>
      <c r="F1281" s="20" t="str">
        <f>VLOOKUP(A1281,'REPORTE'!$A$1:$AG$1961,18,0)</f>
        <v>F</v>
      </c>
      <c r="G1281" s="20" t="str">
        <f>VLOOKUP(A1281,'REPORTE'!$A$1:$AG$1961,6,0)</f>
        <v>NACIONAL</v>
      </c>
      <c r="H1281" s="20" t="str">
        <f>VLOOKUP(A1281,'REPORTE'!$A$1:$AG$1961,30,0)</f>
        <v>Secundaria</v>
      </c>
      <c r="I1281" s="20" t="str">
        <f>VLOOKUP(A1281,'REPORTE'!$A$1:$AG$1961,31,0)</f>
        <v>PICHINCHA</v>
      </c>
      <c r="J1281" s="20" t="str">
        <f>VLOOKUP(A1281,'REPORTE'!$A$1:$AG$1961,32,0)</f>
        <v>QUITO</v>
      </c>
      <c r="K1281" s="20" t="str">
        <f>VLOOKUP(A1281,'REPORTE'!$A$1:$AG$1961,33,0)</f>
        <v>COTOCOLLAO</v>
      </c>
      <c r="L1281" s="20" t="str">
        <f>VLOOKUP(K1281,PROVINCIAS!$F$1:$G$1171,2,0)</f>
        <v>URBANA</v>
      </c>
      <c r="M1281" s="20">
        <v>1001464</v>
      </c>
      <c r="N1281" s="20" t="s">
        <v>15374</v>
      </c>
      <c r="O1281" s="20"/>
      <c r="P1281" s="20">
        <v>8.33</v>
      </c>
      <c r="Q1281" s="20" t="s">
        <v>11150</v>
      </c>
      <c r="R1281" s="20" t="s">
        <v>11150</v>
      </c>
      <c r="S1281" s="20" t="s">
        <v>11150</v>
      </c>
      <c r="T1281" s="20" t="s">
        <v>12380</v>
      </c>
      <c r="U1281" s="20" t="s">
        <v>11150</v>
      </c>
      <c r="V1281" s="20" t="s">
        <v>11150</v>
      </c>
      <c r="W1281" s="20">
        <v>58.33</v>
      </c>
    </row>
    <row r="1282" spans="1:23" x14ac:dyDescent="0.45">
      <c r="A1282" s="20">
        <v>1001386</v>
      </c>
      <c r="B1282" s="20" t="s">
        <v>9431</v>
      </c>
      <c r="C1282" s="20" t="s">
        <v>14338</v>
      </c>
      <c r="D1282" s="20">
        <v>1313347633</v>
      </c>
      <c r="E1282" s="20" t="str">
        <f>VLOOKUP(A1282,'REPORTE'!$A$1:$AG$1961,5,0)</f>
        <v>ECUATORIANO(A)</v>
      </c>
      <c r="F1282" s="20" t="str">
        <f>VLOOKUP(A1282,'REPORTE'!$A$1:$AG$1961,18,0)</f>
        <v>F</v>
      </c>
      <c r="G1282" s="20" t="str">
        <f>VLOOKUP(A1282,'REPORTE'!$A$1:$AG$1961,6,0)</f>
        <v>NACIONAL</v>
      </c>
      <c r="H1282" s="20" t="str">
        <f>VLOOKUP(A1282,'REPORTE'!$A$1:$AG$1961,30,0)</f>
        <v>Secundaria</v>
      </c>
      <c r="I1282" s="20" t="str">
        <f>VLOOKUP(A1282,'REPORTE'!$A$1:$AG$1961,31,0)</f>
        <v>MANABI</v>
      </c>
      <c r="J1282" s="20" t="str">
        <f>VLOOKUP(A1282,'REPORTE'!$A$1:$AG$1961,32,0)</f>
        <v>PORTOVIEJO</v>
      </c>
      <c r="K1282" s="20" t="str">
        <f>VLOOKUP(A1282,'REPORTE'!$A$1:$AG$1961,33,0)</f>
        <v>PORTOVIEJO</v>
      </c>
      <c r="L1282" s="20" t="str">
        <f>VLOOKUP(K1282,PROVINCIAS!$F$1:$G$1171,2,0)</f>
        <v>URBANA</v>
      </c>
      <c r="M1282" s="20">
        <v>1001465</v>
      </c>
      <c r="N1282" s="20" t="s">
        <v>15374</v>
      </c>
      <c r="O1282" s="20"/>
      <c r="P1282" s="20">
        <v>3</v>
      </c>
      <c r="Q1282" s="20" t="s">
        <v>11150</v>
      </c>
      <c r="R1282" s="20" t="s">
        <v>11150</v>
      </c>
      <c r="S1282" s="20" t="s">
        <v>11150</v>
      </c>
      <c r="T1282" s="20" t="s">
        <v>11150</v>
      </c>
      <c r="U1282" s="20" t="s">
        <v>11150</v>
      </c>
      <c r="V1282" s="20" t="s">
        <v>11150</v>
      </c>
      <c r="W1282" s="20">
        <v>3</v>
      </c>
    </row>
    <row r="1283" spans="1:23" x14ac:dyDescent="0.45">
      <c r="A1283" s="20">
        <v>1001387</v>
      </c>
      <c r="B1283" s="20" t="s">
        <v>9431</v>
      </c>
      <c r="C1283" s="20" t="s">
        <v>14339</v>
      </c>
      <c r="D1283" s="20">
        <v>1714032370</v>
      </c>
      <c r="E1283" s="20" t="str">
        <f>VLOOKUP(A1283,'REPORTE'!$A$1:$AG$1961,5,0)</f>
        <v>ECUATORIANO(A)</v>
      </c>
      <c r="F1283" s="20" t="str">
        <f>VLOOKUP(A1283,'REPORTE'!$A$1:$AG$1961,18,0)</f>
        <v>F</v>
      </c>
      <c r="G1283" s="20" t="str">
        <f>VLOOKUP(A1283,'REPORTE'!$A$1:$AG$1961,6,0)</f>
        <v>NACIONAL</v>
      </c>
      <c r="H1283" s="20" t="str">
        <f>VLOOKUP(A1283,'REPORTE'!$A$1:$AG$1961,30,0)</f>
        <v>Primaria</v>
      </c>
      <c r="I1283" s="20" t="str">
        <f>VLOOKUP(A1283,'REPORTE'!$A$1:$AG$1961,31,0)</f>
        <v>PICHINCHA</v>
      </c>
      <c r="J1283" s="20" t="str">
        <f>VLOOKUP(A1283,'REPORTE'!$A$1:$AG$1961,32,0)</f>
        <v>QUITO</v>
      </c>
      <c r="K1283" s="20" t="str">
        <f>VLOOKUP(A1283,'REPORTE'!$A$1:$AG$1961,33,0)</f>
        <v>COTOCOLLAO</v>
      </c>
      <c r="L1283" s="20" t="str">
        <f>VLOOKUP(K1283,PROVINCIAS!$F$1:$G$1171,2,0)</f>
        <v>URBANA</v>
      </c>
      <c r="M1283" s="20">
        <v>1001466</v>
      </c>
      <c r="N1283" s="20" t="s">
        <v>15374</v>
      </c>
      <c r="O1283" s="20"/>
      <c r="P1283" s="20">
        <v>70.12</v>
      </c>
      <c r="Q1283" s="20" t="s">
        <v>11150</v>
      </c>
      <c r="R1283" s="20" t="s">
        <v>11150</v>
      </c>
      <c r="S1283" s="20" t="s">
        <v>11150</v>
      </c>
      <c r="T1283" s="20" t="s">
        <v>11150</v>
      </c>
      <c r="U1283" s="20" t="s">
        <v>11150</v>
      </c>
      <c r="V1283" s="20" t="s">
        <v>11150</v>
      </c>
      <c r="W1283" s="20">
        <v>70.12</v>
      </c>
    </row>
    <row r="1284" spans="1:23" x14ac:dyDescent="0.45">
      <c r="A1284" s="20">
        <v>1001388</v>
      </c>
      <c r="B1284" s="20" t="s">
        <v>9431</v>
      </c>
      <c r="C1284" s="20" t="s">
        <v>14340</v>
      </c>
      <c r="D1284" s="20">
        <v>1714550520</v>
      </c>
      <c r="E1284" s="20" t="str">
        <f>VLOOKUP(A1284,'REPORTE'!$A$1:$AG$1961,5,0)</f>
        <v>ECUATORIANO(A)</v>
      </c>
      <c r="F1284" s="20" t="str">
        <f>VLOOKUP(A1284,'REPORTE'!$A$1:$AG$1961,18,0)</f>
        <v>M</v>
      </c>
      <c r="G1284" s="20" t="str">
        <f>VLOOKUP(A1284,'REPORTE'!$A$1:$AG$1961,6,0)</f>
        <v>NACIONAL</v>
      </c>
      <c r="H1284" s="20" t="str">
        <f>VLOOKUP(A1284,'REPORTE'!$A$1:$AG$1961,30,0)</f>
        <v>Ninguna</v>
      </c>
      <c r="I1284" s="20" t="str">
        <f>VLOOKUP(A1284,'REPORTE'!$A$1:$AG$1961,31,0)</f>
        <v>PICHINCHA</v>
      </c>
      <c r="J1284" s="20" t="str">
        <f>VLOOKUP(A1284,'REPORTE'!$A$1:$AG$1961,32,0)</f>
        <v>QUITO</v>
      </c>
      <c r="K1284" s="20" t="str">
        <f>VLOOKUP(A1284,'REPORTE'!$A$1:$AG$1961,33,0)</f>
        <v>COTOCOLLAO</v>
      </c>
      <c r="L1284" s="20" t="str">
        <f>VLOOKUP(K1284,PROVINCIAS!$F$1:$G$1171,2,0)</f>
        <v>URBANA</v>
      </c>
      <c r="M1284" s="20">
        <v>1001467</v>
      </c>
      <c r="N1284" s="20" t="s">
        <v>15374</v>
      </c>
      <c r="O1284" s="20"/>
      <c r="P1284" s="20">
        <v>0.5</v>
      </c>
      <c r="Q1284" s="20" t="s">
        <v>11150</v>
      </c>
      <c r="R1284" s="20" t="s">
        <v>11150</v>
      </c>
      <c r="S1284" s="20" t="s">
        <v>11150</v>
      </c>
      <c r="T1284" s="20" t="s">
        <v>11150</v>
      </c>
      <c r="U1284" s="20" t="s">
        <v>11150</v>
      </c>
      <c r="V1284" s="20" t="s">
        <v>11150</v>
      </c>
      <c r="W1284" s="20">
        <v>0.5</v>
      </c>
    </row>
    <row r="1285" spans="1:23" x14ac:dyDescent="0.45">
      <c r="A1285" s="20">
        <v>1001389</v>
      </c>
      <c r="B1285" s="20" t="s">
        <v>9431</v>
      </c>
      <c r="C1285" s="20" t="s">
        <v>14341</v>
      </c>
      <c r="D1285" s="20">
        <v>1715691240</v>
      </c>
      <c r="E1285" s="20" t="str">
        <f>VLOOKUP(A1285,'REPORTE'!$A$1:$AG$1961,5,0)</f>
        <v>ECUATORIANO(A)</v>
      </c>
      <c r="F1285" s="20" t="str">
        <f>VLOOKUP(A1285,'REPORTE'!$A$1:$AG$1961,18,0)</f>
        <v>M</v>
      </c>
      <c r="G1285" s="20" t="str">
        <f>VLOOKUP(A1285,'REPORTE'!$A$1:$AG$1961,6,0)</f>
        <v>NACIONAL</v>
      </c>
      <c r="H1285" s="20" t="str">
        <f>VLOOKUP(A1285,'REPORTE'!$A$1:$AG$1961,30,0)</f>
        <v>Secundaria</v>
      </c>
      <c r="I1285" s="20" t="str">
        <f>VLOOKUP(A1285,'REPORTE'!$A$1:$AG$1961,31,0)</f>
        <v>PICHINCHA</v>
      </c>
      <c r="J1285" s="20" t="str">
        <f>VLOOKUP(A1285,'REPORTE'!$A$1:$AG$1961,32,0)</f>
        <v>QUITO</v>
      </c>
      <c r="K1285" s="20" t="str">
        <f>VLOOKUP(A1285,'REPORTE'!$A$1:$AG$1961,33,0)</f>
        <v>COCHAPAMBA</v>
      </c>
      <c r="L1285" s="20" t="str">
        <f>VLOOKUP(K1285,PROVINCIAS!$F$1:$G$1171,2,0)</f>
        <v>RURAL</v>
      </c>
      <c r="M1285" s="20">
        <v>1001468</v>
      </c>
      <c r="N1285" s="20" t="s">
        <v>15374</v>
      </c>
      <c r="O1285" s="20"/>
      <c r="P1285" s="20">
        <v>13.02</v>
      </c>
      <c r="Q1285" s="20" t="s">
        <v>11150</v>
      </c>
      <c r="R1285" s="20" t="s">
        <v>11150</v>
      </c>
      <c r="S1285" s="20" t="s">
        <v>11150</v>
      </c>
      <c r="T1285" s="20" t="s">
        <v>11150</v>
      </c>
      <c r="U1285" s="20" t="s">
        <v>11150</v>
      </c>
      <c r="V1285" s="20" t="s">
        <v>11150</v>
      </c>
      <c r="W1285" s="20">
        <v>13.02</v>
      </c>
    </row>
    <row r="1286" spans="1:23" x14ac:dyDescent="0.45">
      <c r="A1286" s="20">
        <v>1001390</v>
      </c>
      <c r="B1286" s="20" t="s">
        <v>9431</v>
      </c>
      <c r="C1286" s="20" t="s">
        <v>9888</v>
      </c>
      <c r="D1286" s="20">
        <v>922829882</v>
      </c>
      <c r="E1286" s="20" t="str">
        <f>VLOOKUP(A1286,'REPORTE'!$A$1:$AG$1961,5,0)</f>
        <v>ECUATORIANO(A) INDIGENA</v>
      </c>
      <c r="F1286" s="20" t="str">
        <f>VLOOKUP(A1286,'REPORTE'!$A$1:$AG$1961,18,0)</f>
        <v>M</v>
      </c>
      <c r="G1286" s="20" t="str">
        <f>VLOOKUP(A1286,'REPORTE'!$A$1:$AG$1961,6,0)</f>
        <v>NACIONAL</v>
      </c>
      <c r="H1286" s="20" t="str">
        <f>VLOOKUP(A1286,'REPORTE'!$A$1:$AG$1961,30,0)</f>
        <v>Primaria</v>
      </c>
      <c r="I1286" s="20" t="str">
        <f>VLOOKUP(A1286,'REPORTE'!$A$1:$AG$1961,31,0)</f>
        <v>CHIMBORAZO</v>
      </c>
      <c r="J1286" s="20" t="str">
        <f>VLOOKUP(A1286,'REPORTE'!$A$1:$AG$1961,32,0)</f>
        <v>COLTA</v>
      </c>
      <c r="K1286" s="20" t="str">
        <f>VLOOKUP(A1286,'REPORTE'!$A$1:$AG$1961,33,0)</f>
        <v>CAJABAMBA</v>
      </c>
      <c r="L1286" s="20" t="str">
        <f>VLOOKUP(K1286,PROVINCIAS!$F$1:$G$1171,2,0)</f>
        <v>URBANA</v>
      </c>
      <c r="M1286" s="20">
        <v>1001469</v>
      </c>
      <c r="N1286" s="20" t="s">
        <v>15374</v>
      </c>
      <c r="O1286" s="20"/>
      <c r="P1286" s="20">
        <v>0</v>
      </c>
      <c r="Q1286" s="20" t="s">
        <v>11150</v>
      </c>
      <c r="R1286" s="20" t="s">
        <v>11150</v>
      </c>
      <c r="S1286" s="20" t="s">
        <v>11150</v>
      </c>
      <c r="T1286" s="20" t="s">
        <v>11150</v>
      </c>
      <c r="U1286" s="20" t="s">
        <v>11150</v>
      </c>
      <c r="V1286" s="20" t="s">
        <v>11150</v>
      </c>
      <c r="W1286" s="20">
        <v>0</v>
      </c>
    </row>
    <row r="1287" spans="1:23" x14ac:dyDescent="0.45">
      <c r="A1287" s="20">
        <v>1001391</v>
      </c>
      <c r="B1287" s="20" t="s">
        <v>9431</v>
      </c>
      <c r="C1287" s="20" t="s">
        <v>14342</v>
      </c>
      <c r="D1287" s="20">
        <v>1718058322</v>
      </c>
      <c r="E1287" s="20" t="str">
        <f>VLOOKUP(A1287,'REPORTE'!$A$1:$AG$1961,5,0)</f>
        <v>ECUATORIANO(A)</v>
      </c>
      <c r="F1287" s="20" t="str">
        <f>VLOOKUP(A1287,'REPORTE'!$A$1:$AG$1961,18,0)</f>
        <v>M</v>
      </c>
      <c r="G1287" s="20" t="str">
        <f>VLOOKUP(A1287,'REPORTE'!$A$1:$AG$1961,6,0)</f>
        <v>NACIONAL</v>
      </c>
      <c r="H1287" s="20" t="str">
        <f>VLOOKUP(A1287,'REPORTE'!$A$1:$AG$1961,30,0)</f>
        <v>Secundaria</v>
      </c>
      <c r="I1287" s="20" t="str">
        <f>VLOOKUP(A1287,'REPORTE'!$A$1:$AG$1961,31,0)</f>
        <v>PICHINCHA</v>
      </c>
      <c r="J1287" s="20" t="str">
        <f>VLOOKUP(A1287,'REPORTE'!$A$1:$AG$1961,32,0)</f>
        <v>QUITO</v>
      </c>
      <c r="K1287" s="20" t="str">
        <f>VLOOKUP(A1287,'REPORTE'!$A$1:$AG$1961,33,0)</f>
        <v>COTOCOLLAO</v>
      </c>
      <c r="L1287" s="20" t="str">
        <f>VLOOKUP(K1287,PROVINCIAS!$F$1:$G$1171,2,0)</f>
        <v>URBANA</v>
      </c>
      <c r="M1287" s="20">
        <v>1001470</v>
      </c>
      <c r="N1287" s="20" t="s">
        <v>15374</v>
      </c>
      <c r="O1287" s="20"/>
      <c r="P1287" s="20">
        <v>3</v>
      </c>
      <c r="Q1287" s="20" t="s">
        <v>11150</v>
      </c>
      <c r="R1287" s="20" t="s">
        <v>11150</v>
      </c>
      <c r="S1287" s="20" t="s">
        <v>11150</v>
      </c>
      <c r="T1287" s="20" t="s">
        <v>11150</v>
      </c>
      <c r="U1287" s="20" t="s">
        <v>11150</v>
      </c>
      <c r="V1287" s="20" t="s">
        <v>11150</v>
      </c>
      <c r="W1287" s="20">
        <v>3</v>
      </c>
    </row>
    <row r="1288" spans="1:23" x14ac:dyDescent="0.45">
      <c r="A1288" s="20">
        <v>1001392</v>
      </c>
      <c r="B1288" s="20" t="s">
        <v>9431</v>
      </c>
      <c r="C1288" s="20" t="s">
        <v>14343</v>
      </c>
      <c r="D1288" s="20">
        <v>1727030239</v>
      </c>
      <c r="E1288" s="20" t="str">
        <f>VLOOKUP(A1288,'REPORTE'!$A$1:$AG$1961,5,0)</f>
        <v>ECUATORIANO(A)</v>
      </c>
      <c r="F1288" s="20" t="str">
        <f>VLOOKUP(A1288,'REPORTE'!$A$1:$AG$1961,18,0)</f>
        <v>F</v>
      </c>
      <c r="G1288" s="20" t="str">
        <f>VLOOKUP(A1288,'REPORTE'!$A$1:$AG$1961,6,0)</f>
        <v>NACIONAL</v>
      </c>
      <c r="H1288" s="20" t="str">
        <f>VLOOKUP(A1288,'REPORTE'!$A$1:$AG$1961,30,0)</f>
        <v>Universitaria</v>
      </c>
      <c r="I1288" s="20" t="str">
        <f>VLOOKUP(A1288,'REPORTE'!$A$1:$AG$1961,31,0)</f>
        <v>PICHINCHA</v>
      </c>
      <c r="J1288" s="20" t="str">
        <f>VLOOKUP(A1288,'REPORTE'!$A$1:$AG$1961,32,0)</f>
        <v>QUITO</v>
      </c>
      <c r="K1288" s="20" t="str">
        <f>VLOOKUP(A1288,'REPORTE'!$A$1:$AG$1961,33,0)</f>
        <v>COTOCOLLAO</v>
      </c>
      <c r="L1288" s="20" t="str">
        <f>VLOOKUP(K1288,PROVINCIAS!$F$1:$G$1171,2,0)</f>
        <v>URBANA</v>
      </c>
      <c r="M1288" s="20">
        <v>1001471</v>
      </c>
      <c r="N1288" s="20" t="s">
        <v>15374</v>
      </c>
      <c r="O1288" s="20"/>
      <c r="P1288" s="20">
        <v>3</v>
      </c>
      <c r="Q1288" s="20" t="s">
        <v>11150</v>
      </c>
      <c r="R1288" s="20" t="s">
        <v>11150</v>
      </c>
      <c r="S1288" s="20" t="s">
        <v>11150</v>
      </c>
      <c r="T1288" s="20" t="s">
        <v>11150</v>
      </c>
      <c r="U1288" s="20" t="s">
        <v>11150</v>
      </c>
      <c r="V1288" s="20" t="s">
        <v>11150</v>
      </c>
      <c r="W1288" s="20">
        <v>3</v>
      </c>
    </row>
    <row r="1289" spans="1:23" x14ac:dyDescent="0.45">
      <c r="A1289" s="20">
        <v>1001293</v>
      </c>
      <c r="B1289" s="20" t="s">
        <v>9431</v>
      </c>
      <c r="C1289" s="20" t="s">
        <v>10266</v>
      </c>
      <c r="D1289" s="20">
        <v>604969592</v>
      </c>
      <c r="E1289" s="20" t="str">
        <f>VLOOKUP(A1289,'REPORTE'!$A$1:$AG$1961,5,0)</f>
        <v>ECUATORIANO(A) INDIGENA</v>
      </c>
      <c r="F1289" s="20" t="str">
        <f>VLOOKUP(A1289,'REPORTE'!$A$1:$AG$1961,18,0)</f>
        <v>F</v>
      </c>
      <c r="G1289" s="20" t="str">
        <f>VLOOKUP(A1289,'REPORTE'!$A$1:$AG$1961,6,0)</f>
        <v>NACIONAL</v>
      </c>
      <c r="H1289" s="20" t="str">
        <f>VLOOKUP(A1289,'REPORTE'!$A$1:$AG$1961,30,0)</f>
        <v>Universitaria</v>
      </c>
      <c r="I1289" s="20" t="str">
        <f>VLOOKUP(A1289,'REPORTE'!$A$1:$AG$1961,31,0)</f>
        <v>CHIMBORAZO</v>
      </c>
      <c r="J1289" s="20" t="str">
        <f>VLOOKUP(A1289,'REPORTE'!$A$1:$AG$1961,32,0)</f>
        <v>RIOBAMBA</v>
      </c>
      <c r="K1289" s="20" t="str">
        <f>VLOOKUP(A1289,'REPORTE'!$A$1:$AG$1961,33,0)</f>
        <v>LIZARZABURU</v>
      </c>
      <c r="L1289" s="20" t="str">
        <f>VLOOKUP(K1289,PROVINCIAS!$F$1:$G$1171,2,0)</f>
        <v>URBANA</v>
      </c>
      <c r="M1289" s="20">
        <v>1001472</v>
      </c>
      <c r="N1289" s="20" t="s">
        <v>15374</v>
      </c>
      <c r="O1289" s="20"/>
      <c r="P1289" s="20">
        <v>1183.96</v>
      </c>
      <c r="Q1289" s="20" t="s">
        <v>11150</v>
      </c>
      <c r="R1289" s="20" t="s">
        <v>11150</v>
      </c>
      <c r="S1289" s="20" t="s">
        <v>11150</v>
      </c>
      <c r="T1289" s="20" t="s">
        <v>11150</v>
      </c>
      <c r="U1289" s="20" t="s">
        <v>11150</v>
      </c>
      <c r="V1289" s="20" t="s">
        <v>12111</v>
      </c>
      <c r="W1289" s="20">
        <v>1183.96</v>
      </c>
    </row>
    <row r="1290" spans="1:23" x14ac:dyDescent="0.45">
      <c r="A1290" s="20">
        <v>1001393</v>
      </c>
      <c r="B1290" s="20" t="s">
        <v>9431</v>
      </c>
      <c r="C1290" s="20" t="s">
        <v>9886</v>
      </c>
      <c r="D1290" s="20">
        <v>1719733444</v>
      </c>
      <c r="E1290" s="20" t="str">
        <f>VLOOKUP(A1290,'REPORTE'!$A$1:$AG$1961,5,0)</f>
        <v>ECUATORIANO(A)</v>
      </c>
      <c r="F1290" s="20" t="str">
        <f>VLOOKUP(A1290,'REPORTE'!$A$1:$AG$1961,18,0)</f>
        <v>F</v>
      </c>
      <c r="G1290" s="20" t="str">
        <f>VLOOKUP(A1290,'REPORTE'!$A$1:$AG$1961,6,0)</f>
        <v>NACIONAL</v>
      </c>
      <c r="H1290" s="20" t="str">
        <f>VLOOKUP(A1290,'REPORTE'!$A$1:$AG$1961,30,0)</f>
        <v>Universitaria</v>
      </c>
      <c r="I1290" s="20" t="str">
        <f>VLOOKUP(A1290,'REPORTE'!$A$1:$AG$1961,31,0)</f>
        <v>PICHINCHA</v>
      </c>
      <c r="J1290" s="20" t="str">
        <f>VLOOKUP(A1290,'REPORTE'!$A$1:$AG$1961,32,0)</f>
        <v>QUITO</v>
      </c>
      <c r="K1290" s="20" t="str">
        <f>VLOOKUP(A1290,'REPORTE'!$A$1:$AG$1961,33,0)</f>
        <v>COTOCOLLAO</v>
      </c>
      <c r="L1290" s="20" t="str">
        <f>VLOOKUP(K1290,PROVINCIAS!$F$1:$G$1171,2,0)</f>
        <v>URBANA</v>
      </c>
      <c r="M1290" s="20">
        <v>1001473</v>
      </c>
      <c r="N1290" s="20" t="s">
        <v>15374</v>
      </c>
      <c r="O1290" s="20"/>
      <c r="P1290" s="20">
        <v>32.54</v>
      </c>
      <c r="Q1290" s="20" t="s">
        <v>11150</v>
      </c>
      <c r="R1290" s="20" t="s">
        <v>11150</v>
      </c>
      <c r="S1290" s="20" t="s">
        <v>11150</v>
      </c>
      <c r="T1290" s="20" t="s">
        <v>11150</v>
      </c>
      <c r="U1290" s="20" t="s">
        <v>11150</v>
      </c>
      <c r="V1290" s="20" t="s">
        <v>11150</v>
      </c>
      <c r="W1290" s="20">
        <v>32.54</v>
      </c>
    </row>
    <row r="1291" spans="1:23" x14ac:dyDescent="0.45">
      <c r="A1291" s="20">
        <v>1001394</v>
      </c>
      <c r="B1291" s="20" t="s">
        <v>9431</v>
      </c>
      <c r="C1291" s="20" t="s">
        <v>9904</v>
      </c>
      <c r="D1291" s="20">
        <v>1720777786</v>
      </c>
      <c r="E1291" s="20" t="str">
        <f>VLOOKUP(A1291,'REPORTE'!$A$1:$AG$1961,5,0)</f>
        <v>ECUATORIANO(A)</v>
      </c>
      <c r="F1291" s="20" t="str">
        <f>VLOOKUP(A1291,'REPORTE'!$A$1:$AG$1961,18,0)</f>
        <v>M</v>
      </c>
      <c r="G1291" s="20" t="str">
        <f>VLOOKUP(A1291,'REPORTE'!$A$1:$AG$1961,6,0)</f>
        <v>NACIONAL</v>
      </c>
      <c r="H1291" s="20" t="str">
        <f>VLOOKUP(A1291,'REPORTE'!$A$1:$AG$1961,30,0)</f>
        <v>Secundaria</v>
      </c>
      <c r="I1291" s="20" t="str">
        <f>VLOOKUP(A1291,'REPORTE'!$A$1:$AG$1961,31,0)</f>
        <v>PICHINCHA</v>
      </c>
      <c r="J1291" s="20" t="str">
        <f>VLOOKUP(A1291,'REPORTE'!$A$1:$AG$1961,32,0)</f>
        <v>QUITO</v>
      </c>
      <c r="K1291" s="20" t="str">
        <f>VLOOKUP(A1291,'REPORTE'!$A$1:$AG$1961,33,0)</f>
        <v>COTOCOLLAO</v>
      </c>
      <c r="L1291" s="20" t="str">
        <f>VLOOKUP(K1291,PROVINCIAS!$F$1:$G$1171,2,0)</f>
        <v>URBANA</v>
      </c>
      <c r="M1291" s="20">
        <v>1001475</v>
      </c>
      <c r="N1291" s="20" t="s">
        <v>15374</v>
      </c>
      <c r="O1291" s="20"/>
      <c r="P1291" s="20">
        <v>19.95</v>
      </c>
      <c r="Q1291" s="20" t="s">
        <v>11150</v>
      </c>
      <c r="R1291" s="20" t="s">
        <v>11150</v>
      </c>
      <c r="S1291" s="20" t="s">
        <v>11150</v>
      </c>
      <c r="T1291" s="20" t="s">
        <v>14226</v>
      </c>
      <c r="U1291" s="20" t="s">
        <v>11150</v>
      </c>
      <c r="V1291" s="20" t="s">
        <v>11150</v>
      </c>
      <c r="W1291" s="20">
        <v>176.95</v>
      </c>
    </row>
    <row r="1292" spans="1:23" x14ac:dyDescent="0.45">
      <c r="A1292" s="20">
        <v>1001395</v>
      </c>
      <c r="B1292" s="20" t="s">
        <v>9431</v>
      </c>
      <c r="C1292" s="20" t="s">
        <v>14344</v>
      </c>
      <c r="D1292" s="20">
        <v>1752279396</v>
      </c>
      <c r="E1292" s="20" t="str">
        <f>VLOOKUP(A1292,'REPORTE'!$A$1:$AG$1961,5,0)</f>
        <v>ECUATORIANO(A)</v>
      </c>
      <c r="F1292" s="20" t="str">
        <f>VLOOKUP(A1292,'REPORTE'!$A$1:$AG$1961,18,0)</f>
        <v>F</v>
      </c>
      <c r="G1292" s="20" t="str">
        <f>VLOOKUP(A1292,'REPORTE'!$A$1:$AG$1961,6,0)</f>
        <v>NACIONAL</v>
      </c>
      <c r="H1292" s="20" t="str">
        <f>VLOOKUP(A1292,'REPORTE'!$A$1:$AG$1961,30,0)</f>
        <v>Primaria</v>
      </c>
      <c r="I1292" s="20" t="str">
        <f>VLOOKUP(A1292,'REPORTE'!$A$1:$AG$1961,31,0)</f>
        <v>PICHINCHA</v>
      </c>
      <c r="J1292" s="20" t="str">
        <f>VLOOKUP(A1292,'REPORTE'!$A$1:$AG$1961,32,0)</f>
        <v>QUITO</v>
      </c>
      <c r="K1292" s="20" t="str">
        <f>VLOOKUP(A1292,'REPORTE'!$A$1:$AG$1961,33,0)</f>
        <v>COTOCOLLAO</v>
      </c>
      <c r="L1292" s="20" t="str">
        <f>VLOOKUP(K1292,PROVINCIAS!$F$1:$G$1171,2,0)</f>
        <v>URBANA</v>
      </c>
      <c r="M1292" s="20">
        <v>1001476</v>
      </c>
      <c r="N1292" s="20" t="s">
        <v>15374</v>
      </c>
      <c r="O1292" s="20"/>
      <c r="P1292" s="20">
        <v>203.13</v>
      </c>
      <c r="Q1292" s="20" t="s">
        <v>11150</v>
      </c>
      <c r="R1292" s="20" t="s">
        <v>11150</v>
      </c>
      <c r="S1292" s="20" t="s">
        <v>11150</v>
      </c>
      <c r="T1292" s="20" t="s">
        <v>11150</v>
      </c>
      <c r="U1292" s="20" t="s">
        <v>11150</v>
      </c>
      <c r="V1292" s="20" t="s">
        <v>11150</v>
      </c>
      <c r="W1292" s="20">
        <v>203.13</v>
      </c>
    </row>
    <row r="1293" spans="1:23" x14ac:dyDescent="0.45">
      <c r="A1293" s="20">
        <v>1001396</v>
      </c>
      <c r="B1293" s="20" t="s">
        <v>9431</v>
      </c>
      <c r="C1293" s="20" t="s">
        <v>10002</v>
      </c>
      <c r="D1293" s="20">
        <v>1709629784</v>
      </c>
      <c r="E1293" s="20" t="str">
        <f>VLOOKUP(A1293,'REPORTE'!$A$1:$AG$1961,5,0)</f>
        <v>ECUATORIANO(A)</v>
      </c>
      <c r="F1293" s="20" t="str">
        <f>VLOOKUP(A1293,'REPORTE'!$A$1:$AG$1961,18,0)</f>
        <v>M</v>
      </c>
      <c r="G1293" s="20" t="str">
        <f>VLOOKUP(A1293,'REPORTE'!$A$1:$AG$1961,6,0)</f>
        <v>NACIONAL</v>
      </c>
      <c r="H1293" s="20" t="str">
        <f>VLOOKUP(A1293,'REPORTE'!$A$1:$AG$1961,30,0)</f>
        <v>Secundaria</v>
      </c>
      <c r="I1293" s="20" t="str">
        <f>VLOOKUP(A1293,'REPORTE'!$A$1:$AG$1961,31,0)</f>
        <v>PICHINCHA</v>
      </c>
      <c r="J1293" s="20" t="str">
        <f>VLOOKUP(A1293,'REPORTE'!$A$1:$AG$1961,32,0)</f>
        <v>QUITO</v>
      </c>
      <c r="K1293" s="20" t="str">
        <f>VLOOKUP(A1293,'REPORTE'!$A$1:$AG$1961,33,0)</f>
        <v>LA CONCEPCION</v>
      </c>
      <c r="L1293" s="20" t="str">
        <f>VLOOKUP(K1293,PROVINCIAS!$F$1:$G$1171,2,0)</f>
        <v>URBANA</v>
      </c>
      <c r="M1293" s="20">
        <v>1001477</v>
      </c>
      <c r="N1293" s="20" t="s">
        <v>15374</v>
      </c>
      <c r="O1293" s="20"/>
      <c r="P1293" s="20">
        <v>78.739999999999995</v>
      </c>
      <c r="Q1293" s="20" t="s">
        <v>11150</v>
      </c>
      <c r="R1293" s="20" t="s">
        <v>11150</v>
      </c>
      <c r="S1293" s="20" t="s">
        <v>11150</v>
      </c>
      <c r="T1293" s="20" t="s">
        <v>11150</v>
      </c>
      <c r="U1293" s="20" t="s">
        <v>11150</v>
      </c>
      <c r="V1293" s="20" t="s">
        <v>11150</v>
      </c>
      <c r="W1293" s="20">
        <v>78.739999999999995</v>
      </c>
    </row>
    <row r="1294" spans="1:23" x14ac:dyDescent="0.45">
      <c r="A1294" s="20">
        <v>1001397</v>
      </c>
      <c r="B1294" s="20" t="s">
        <v>9431</v>
      </c>
      <c r="C1294" s="20" t="s">
        <v>14345</v>
      </c>
      <c r="D1294" s="20">
        <v>1721001053</v>
      </c>
      <c r="E1294" s="20" t="str">
        <f>VLOOKUP(A1294,'REPORTE'!$A$1:$AG$1961,5,0)</f>
        <v>ECUATORIANO(A) INDIGENA</v>
      </c>
      <c r="F1294" s="20" t="str">
        <f>VLOOKUP(A1294,'REPORTE'!$A$1:$AG$1961,18,0)</f>
        <v>F</v>
      </c>
      <c r="G1294" s="20" t="str">
        <f>VLOOKUP(A1294,'REPORTE'!$A$1:$AG$1961,6,0)</f>
        <v>NACIONAL</v>
      </c>
      <c r="H1294" s="20" t="str">
        <f>VLOOKUP(A1294,'REPORTE'!$A$1:$AG$1961,30,0)</f>
        <v>Primaria</v>
      </c>
      <c r="I1294" s="20" t="str">
        <f>VLOOKUP(A1294,'REPORTE'!$A$1:$AG$1961,31,0)</f>
        <v>CHIMBORAZO</v>
      </c>
      <c r="J1294" s="20" t="str">
        <f>VLOOKUP(A1294,'REPORTE'!$A$1:$AG$1961,32,0)</f>
        <v>RIOBAMBA</v>
      </c>
      <c r="K1294" s="20" t="str">
        <f>VLOOKUP(A1294,'REPORTE'!$A$1:$AG$1961,33,0)</f>
        <v>YARUQUIES</v>
      </c>
      <c r="L1294" s="20" t="str">
        <f>VLOOKUP(K1294,PROVINCIAS!$F$1:$G$1171,2,0)</f>
        <v>URBANA</v>
      </c>
      <c r="M1294" s="20">
        <v>1001478</v>
      </c>
      <c r="N1294" s="20" t="s">
        <v>15374</v>
      </c>
      <c r="O1294" s="20"/>
      <c r="P1294" s="20">
        <v>3</v>
      </c>
      <c r="Q1294" s="20" t="s">
        <v>11150</v>
      </c>
      <c r="R1294" s="20" t="s">
        <v>11150</v>
      </c>
      <c r="S1294" s="20" t="s">
        <v>11150</v>
      </c>
      <c r="T1294" s="20" t="s">
        <v>11150</v>
      </c>
      <c r="U1294" s="20" t="s">
        <v>11150</v>
      </c>
      <c r="V1294" s="20" t="s">
        <v>11150</v>
      </c>
      <c r="W1294" s="20">
        <v>3</v>
      </c>
    </row>
    <row r="1295" spans="1:23" x14ac:dyDescent="0.45">
      <c r="A1295" s="20">
        <v>1001398</v>
      </c>
      <c r="B1295" s="20" t="s">
        <v>9431</v>
      </c>
      <c r="C1295" s="20" t="s">
        <v>10195</v>
      </c>
      <c r="D1295" s="20">
        <v>1754354213</v>
      </c>
      <c r="E1295" s="20" t="str">
        <f>VLOOKUP(A1295,'REPORTE'!$A$1:$AG$1961,5,0)</f>
        <v>ECUATORIANO(A)</v>
      </c>
      <c r="F1295" s="20" t="str">
        <f>VLOOKUP(A1295,'REPORTE'!$A$1:$AG$1961,18,0)</f>
        <v>F</v>
      </c>
      <c r="G1295" s="20" t="str">
        <f>VLOOKUP(A1295,'REPORTE'!$A$1:$AG$1961,6,0)</f>
        <v>NACIONAL</v>
      </c>
      <c r="H1295" s="20" t="str">
        <f>VLOOKUP(A1295,'REPORTE'!$A$1:$AG$1961,30,0)</f>
        <v>Primaria</v>
      </c>
      <c r="I1295" s="20" t="str">
        <f>VLOOKUP(A1295,'REPORTE'!$A$1:$AG$1961,31,0)</f>
        <v>PICHINCHA</v>
      </c>
      <c r="J1295" s="20" t="str">
        <f>VLOOKUP(A1295,'REPORTE'!$A$1:$AG$1961,32,0)</f>
        <v>QUITO</v>
      </c>
      <c r="K1295" s="20" t="str">
        <f>VLOOKUP(A1295,'REPORTE'!$A$1:$AG$1961,33,0)</f>
        <v>POMASQUI</v>
      </c>
      <c r="L1295" s="20" t="str">
        <f>VLOOKUP(K1295,PROVINCIAS!$F$1:$G$1171,2,0)</f>
        <v>RURAL</v>
      </c>
      <c r="M1295" s="20">
        <v>1001479</v>
      </c>
      <c r="N1295" s="20" t="s">
        <v>15374</v>
      </c>
      <c r="O1295" s="20"/>
      <c r="P1295" s="20">
        <v>47.2</v>
      </c>
      <c r="Q1295" s="20" t="s">
        <v>11150</v>
      </c>
      <c r="R1295" s="20" t="s">
        <v>11150</v>
      </c>
      <c r="S1295" s="20" t="s">
        <v>11150</v>
      </c>
      <c r="T1295" s="20" t="s">
        <v>11150</v>
      </c>
      <c r="U1295" s="20" t="s">
        <v>11150</v>
      </c>
      <c r="V1295" s="20" t="s">
        <v>11150</v>
      </c>
      <c r="W1295" s="20">
        <v>47.2</v>
      </c>
    </row>
    <row r="1296" spans="1:23" x14ac:dyDescent="0.45">
      <c r="A1296" s="20">
        <v>1001399</v>
      </c>
      <c r="B1296" s="20" t="s">
        <v>9431</v>
      </c>
      <c r="C1296" s="20" t="s">
        <v>14346</v>
      </c>
      <c r="D1296" s="20">
        <v>604954347</v>
      </c>
      <c r="E1296" s="20" t="str">
        <f>VLOOKUP(A1296,'REPORTE'!$A$1:$AG$1961,5,0)</f>
        <v>ECUATORIANO(A) INDIGENA</v>
      </c>
      <c r="F1296" s="20" t="str">
        <f>VLOOKUP(A1296,'REPORTE'!$A$1:$AG$1961,18,0)</f>
        <v>M</v>
      </c>
      <c r="G1296" s="20" t="str">
        <f>VLOOKUP(A1296,'REPORTE'!$A$1:$AG$1961,6,0)</f>
        <v>NACIONAL</v>
      </c>
      <c r="H1296" s="20" t="str">
        <f>VLOOKUP(A1296,'REPORTE'!$A$1:$AG$1961,30,0)</f>
        <v>Secundaria</v>
      </c>
      <c r="I1296" s="20" t="str">
        <f>VLOOKUP(A1296,'REPORTE'!$A$1:$AG$1961,31,0)</f>
        <v>CHIMBORAZO</v>
      </c>
      <c r="J1296" s="20" t="str">
        <f>VLOOKUP(A1296,'REPORTE'!$A$1:$AG$1961,32,0)</f>
        <v>RIOBAMBA</v>
      </c>
      <c r="K1296" s="20" t="str">
        <f>VLOOKUP(A1296,'REPORTE'!$A$1:$AG$1961,33,0)</f>
        <v>PUNIN</v>
      </c>
      <c r="L1296" s="20" t="str">
        <f>VLOOKUP(K1296,PROVINCIAS!$F$1:$G$1171,2,0)</f>
        <v>RURAL</v>
      </c>
      <c r="M1296" s="20">
        <v>1001480</v>
      </c>
      <c r="N1296" s="20" t="s">
        <v>15374</v>
      </c>
      <c r="O1296" s="20"/>
      <c r="P1296" s="20">
        <v>20.13</v>
      </c>
      <c r="Q1296" s="20" t="s">
        <v>11150</v>
      </c>
      <c r="R1296" s="20" t="s">
        <v>11150</v>
      </c>
      <c r="S1296" s="20" t="s">
        <v>11150</v>
      </c>
      <c r="T1296" s="20" t="s">
        <v>11150</v>
      </c>
      <c r="U1296" s="20" t="s">
        <v>11150</v>
      </c>
      <c r="V1296" s="20" t="s">
        <v>11150</v>
      </c>
      <c r="W1296" s="20">
        <v>20.13</v>
      </c>
    </row>
    <row r="1297" spans="1:23" x14ac:dyDescent="0.45">
      <c r="A1297" s="20">
        <v>1001400</v>
      </c>
      <c r="B1297" s="20" t="s">
        <v>9431</v>
      </c>
      <c r="C1297" s="20" t="s">
        <v>9905</v>
      </c>
      <c r="D1297" s="20">
        <v>605920867</v>
      </c>
      <c r="E1297" s="20" t="str">
        <f>VLOOKUP(A1297,'REPORTE'!$A$1:$AG$1961,5,0)</f>
        <v>ECUATORIANO(A) INDIGENA</v>
      </c>
      <c r="F1297" s="20" t="str">
        <f>VLOOKUP(A1297,'REPORTE'!$A$1:$AG$1961,18,0)</f>
        <v>M</v>
      </c>
      <c r="G1297" s="20" t="str">
        <f>VLOOKUP(A1297,'REPORTE'!$A$1:$AG$1961,6,0)</f>
        <v>NACIONAL</v>
      </c>
      <c r="H1297" s="20" t="str">
        <f>VLOOKUP(A1297,'REPORTE'!$A$1:$AG$1961,30,0)</f>
        <v>Secundaria</v>
      </c>
      <c r="I1297" s="20" t="str">
        <f>VLOOKUP(A1297,'REPORTE'!$A$1:$AG$1961,31,0)</f>
        <v>CHIMBORAZO</v>
      </c>
      <c r="J1297" s="20" t="str">
        <f>VLOOKUP(A1297,'REPORTE'!$A$1:$AG$1961,32,0)</f>
        <v>RIOBAMBA</v>
      </c>
      <c r="K1297" s="20" t="str">
        <f>VLOOKUP(A1297,'REPORTE'!$A$1:$AG$1961,33,0)</f>
        <v>CACHA (CAB EN MACHANGARA)</v>
      </c>
      <c r="L1297" s="20" t="str">
        <f>VLOOKUP(K1297,PROVINCIAS!$F$1:$G$1171,2,0)</f>
        <v>RURAL</v>
      </c>
      <c r="M1297" s="20">
        <v>1001481</v>
      </c>
      <c r="N1297" s="20" t="s">
        <v>15374</v>
      </c>
      <c r="O1297" s="20"/>
      <c r="P1297" s="20">
        <v>0.09</v>
      </c>
      <c r="Q1297" s="20" t="s">
        <v>11150</v>
      </c>
      <c r="R1297" s="20" t="s">
        <v>11150</v>
      </c>
      <c r="S1297" s="20" t="s">
        <v>11150</v>
      </c>
      <c r="T1297" s="20" t="s">
        <v>13703</v>
      </c>
      <c r="U1297" s="20" t="s">
        <v>11150</v>
      </c>
      <c r="V1297" s="20" t="s">
        <v>11150</v>
      </c>
      <c r="W1297" s="20">
        <v>200.09</v>
      </c>
    </row>
    <row r="1298" spans="1:23" x14ac:dyDescent="0.45">
      <c r="A1298" s="20">
        <v>1001402</v>
      </c>
      <c r="B1298" s="20" t="s">
        <v>9431</v>
      </c>
      <c r="C1298" s="20" t="s">
        <v>14347</v>
      </c>
      <c r="D1298" s="20">
        <v>1729419166</v>
      </c>
      <c r="E1298" s="20" t="str">
        <f>VLOOKUP(A1298,'REPORTE'!$A$1:$AG$1961,5,0)</f>
        <v>ECUATORIANO(A) INDIGENA</v>
      </c>
      <c r="F1298" s="20" t="str">
        <f>VLOOKUP(A1298,'REPORTE'!$A$1:$AG$1961,18,0)</f>
        <v>M</v>
      </c>
      <c r="G1298" s="20" t="str">
        <f>VLOOKUP(A1298,'REPORTE'!$A$1:$AG$1961,6,0)</f>
        <v>NACIONAL</v>
      </c>
      <c r="H1298" s="20" t="str">
        <f>VLOOKUP(A1298,'REPORTE'!$A$1:$AG$1961,30,0)</f>
        <v>Primaria</v>
      </c>
      <c r="I1298" s="20" t="str">
        <f>VLOOKUP(A1298,'REPORTE'!$A$1:$AG$1961,31,0)</f>
        <v>PICHINCHA</v>
      </c>
      <c r="J1298" s="20" t="str">
        <f>VLOOKUP(A1298,'REPORTE'!$A$1:$AG$1961,32,0)</f>
        <v>QUITO</v>
      </c>
      <c r="K1298" s="20" t="str">
        <f>VLOOKUP(A1298,'REPORTE'!$A$1:$AG$1961,33,0)</f>
        <v>COTOCOLLAO</v>
      </c>
      <c r="L1298" s="20" t="str">
        <f>VLOOKUP(K1298,PROVINCIAS!$F$1:$G$1171,2,0)</f>
        <v>URBANA</v>
      </c>
      <c r="M1298" s="20">
        <v>1001482</v>
      </c>
      <c r="N1298" s="20" t="s">
        <v>15374</v>
      </c>
      <c r="O1298" s="20"/>
      <c r="P1298" s="20">
        <v>48.05</v>
      </c>
      <c r="Q1298" s="20" t="s">
        <v>11150</v>
      </c>
      <c r="R1298" s="20" t="s">
        <v>11150</v>
      </c>
      <c r="S1298" s="20" t="s">
        <v>11150</v>
      </c>
      <c r="T1298" s="20" t="s">
        <v>11150</v>
      </c>
      <c r="U1298" s="20" t="s">
        <v>11150</v>
      </c>
      <c r="V1298" s="20" t="s">
        <v>11150</v>
      </c>
      <c r="W1298" s="20">
        <v>48.05</v>
      </c>
    </row>
    <row r="1299" spans="1:23" x14ac:dyDescent="0.45">
      <c r="A1299" s="20">
        <v>1001401</v>
      </c>
      <c r="B1299" s="20" t="s">
        <v>9431</v>
      </c>
      <c r="C1299" s="20" t="s">
        <v>9925</v>
      </c>
      <c r="D1299" s="20">
        <v>604740381</v>
      </c>
      <c r="E1299" s="20" t="str">
        <f>VLOOKUP(A1299,'REPORTE'!$A$1:$AG$1961,5,0)</f>
        <v>ECUATORIANO(A) INDIGENA</v>
      </c>
      <c r="F1299" s="20" t="str">
        <f>VLOOKUP(A1299,'REPORTE'!$A$1:$AG$1961,18,0)</f>
        <v>M</v>
      </c>
      <c r="G1299" s="20" t="str">
        <f>VLOOKUP(A1299,'REPORTE'!$A$1:$AG$1961,6,0)</f>
        <v>NACIONAL</v>
      </c>
      <c r="H1299" s="20" t="str">
        <f>VLOOKUP(A1299,'REPORTE'!$A$1:$AG$1961,30,0)</f>
        <v>Secundaria</v>
      </c>
      <c r="I1299" s="20" t="str">
        <f>VLOOKUP(A1299,'REPORTE'!$A$1:$AG$1961,31,0)</f>
        <v>CHIMBORAZO</v>
      </c>
      <c r="J1299" s="20" t="str">
        <f>VLOOKUP(A1299,'REPORTE'!$A$1:$AG$1961,32,0)</f>
        <v>RIOBAMBA</v>
      </c>
      <c r="K1299" s="20" t="str">
        <f>VLOOKUP(A1299,'REPORTE'!$A$1:$AG$1961,33,0)</f>
        <v>CACHA (CAB EN MACHANGARA)</v>
      </c>
      <c r="L1299" s="20" t="str">
        <f>VLOOKUP(K1299,PROVINCIAS!$F$1:$G$1171,2,0)</f>
        <v>RURAL</v>
      </c>
      <c r="M1299" s="20">
        <v>1001483</v>
      </c>
      <c r="N1299" s="20" t="s">
        <v>15374</v>
      </c>
      <c r="O1299" s="20"/>
      <c r="P1299" s="20">
        <v>202.14</v>
      </c>
      <c r="Q1299" s="20" t="s">
        <v>11150</v>
      </c>
      <c r="R1299" s="20" t="s">
        <v>11150</v>
      </c>
      <c r="S1299" s="20" t="s">
        <v>11150</v>
      </c>
      <c r="T1299" s="20" t="s">
        <v>11150</v>
      </c>
      <c r="U1299" s="20" t="s">
        <v>11150</v>
      </c>
      <c r="V1299" s="20" t="s">
        <v>12078</v>
      </c>
      <c r="W1299" s="20">
        <v>202.14</v>
      </c>
    </row>
    <row r="1300" spans="1:23" x14ac:dyDescent="0.45">
      <c r="A1300" s="20">
        <v>1001404</v>
      </c>
      <c r="B1300" s="20" t="s">
        <v>9431</v>
      </c>
      <c r="C1300" s="20" t="s">
        <v>14349</v>
      </c>
      <c r="D1300" s="20">
        <v>1753787900</v>
      </c>
      <c r="E1300" s="20" t="str">
        <f>VLOOKUP(A1300,'REPORTE'!$A$1:$AG$1961,5,0)</f>
        <v>ECUATORIANO(A)</v>
      </c>
      <c r="F1300" s="20" t="str">
        <f>VLOOKUP(A1300,'REPORTE'!$A$1:$AG$1961,18,0)</f>
        <v>F</v>
      </c>
      <c r="G1300" s="20" t="str">
        <f>VLOOKUP(A1300,'REPORTE'!$A$1:$AG$1961,6,0)</f>
        <v>NACIONAL</v>
      </c>
      <c r="H1300" s="20" t="str">
        <f>VLOOKUP(A1300,'REPORTE'!$A$1:$AG$1961,30,0)</f>
        <v>Secundaria</v>
      </c>
      <c r="I1300" s="20" t="str">
        <f>VLOOKUP(A1300,'REPORTE'!$A$1:$AG$1961,31,0)</f>
        <v>PICHINCHA</v>
      </c>
      <c r="J1300" s="20" t="str">
        <f>VLOOKUP(A1300,'REPORTE'!$A$1:$AG$1961,32,0)</f>
        <v>QUITO</v>
      </c>
      <c r="K1300" s="20" t="str">
        <f>VLOOKUP(A1300,'REPORTE'!$A$1:$AG$1961,33,0)</f>
        <v>COTOCOLLAO</v>
      </c>
      <c r="L1300" s="20" t="str">
        <f>VLOOKUP(K1300,PROVINCIAS!$F$1:$G$1171,2,0)</f>
        <v>URBANA</v>
      </c>
      <c r="M1300" s="20">
        <v>1001484</v>
      </c>
      <c r="N1300" s="20" t="s">
        <v>15374</v>
      </c>
      <c r="O1300" s="20"/>
      <c r="P1300" s="20">
        <v>46.03</v>
      </c>
      <c r="Q1300" s="20" t="s">
        <v>11150</v>
      </c>
      <c r="R1300" s="20" t="s">
        <v>11150</v>
      </c>
      <c r="S1300" s="20" t="s">
        <v>11150</v>
      </c>
      <c r="T1300" s="20" t="s">
        <v>11150</v>
      </c>
      <c r="U1300" s="20" t="s">
        <v>11150</v>
      </c>
      <c r="V1300" s="20" t="s">
        <v>11150</v>
      </c>
      <c r="W1300" s="20">
        <v>46.03</v>
      </c>
    </row>
    <row r="1301" spans="1:23" x14ac:dyDescent="0.45">
      <c r="A1301" s="20">
        <v>1001403</v>
      </c>
      <c r="B1301" s="20" t="s">
        <v>9431</v>
      </c>
      <c r="C1301" s="20" t="s">
        <v>14348</v>
      </c>
      <c r="D1301" s="20">
        <v>605619295</v>
      </c>
      <c r="E1301" s="20" t="str">
        <f>VLOOKUP(A1301,'REPORTE'!$A$1:$AG$1961,5,0)</f>
        <v>ECUATORIANO(A) INDIGENA</v>
      </c>
      <c r="F1301" s="20" t="str">
        <f>VLOOKUP(A1301,'REPORTE'!$A$1:$AG$1961,18,0)</f>
        <v>F</v>
      </c>
      <c r="G1301" s="20" t="str">
        <f>VLOOKUP(A1301,'REPORTE'!$A$1:$AG$1961,6,0)</f>
        <v>NACIONAL</v>
      </c>
      <c r="H1301" s="20" t="str">
        <f>VLOOKUP(A1301,'REPORTE'!$A$1:$AG$1961,30,0)</f>
        <v>Primaria</v>
      </c>
      <c r="I1301" s="20" t="str">
        <f>VLOOKUP(A1301,'REPORTE'!$A$1:$AG$1961,31,0)</f>
        <v>CHIMBORAZO</v>
      </c>
      <c r="J1301" s="20" t="str">
        <f>VLOOKUP(A1301,'REPORTE'!$A$1:$AG$1961,32,0)</f>
        <v>RIOBAMBA</v>
      </c>
      <c r="K1301" s="20" t="str">
        <f>VLOOKUP(A1301,'REPORTE'!$A$1:$AG$1961,33,0)</f>
        <v>CACHA (CAB EN MACHANGARA)</v>
      </c>
      <c r="L1301" s="20" t="str">
        <f>VLOOKUP(K1301,PROVINCIAS!$F$1:$G$1171,2,0)</f>
        <v>RURAL</v>
      </c>
      <c r="M1301" s="20">
        <v>1001485</v>
      </c>
      <c r="N1301" s="20" t="s">
        <v>15374</v>
      </c>
      <c r="O1301" s="20"/>
      <c r="P1301" s="20">
        <v>10.029999999999999</v>
      </c>
      <c r="Q1301" s="20" t="s">
        <v>11150</v>
      </c>
      <c r="R1301" s="20" t="s">
        <v>11150</v>
      </c>
      <c r="S1301" s="20" t="s">
        <v>11150</v>
      </c>
      <c r="T1301" s="20" t="s">
        <v>11150</v>
      </c>
      <c r="U1301" s="20" t="s">
        <v>11150</v>
      </c>
      <c r="V1301" s="20" t="s">
        <v>11150</v>
      </c>
      <c r="W1301" s="20">
        <v>10.029999999999999</v>
      </c>
    </row>
    <row r="1302" spans="1:23" x14ac:dyDescent="0.45">
      <c r="A1302" s="20">
        <v>1001405</v>
      </c>
      <c r="B1302" s="20" t="s">
        <v>9431</v>
      </c>
      <c r="C1302" s="20" t="s">
        <v>9897</v>
      </c>
      <c r="D1302" s="20">
        <v>503724247</v>
      </c>
      <c r="E1302" s="20" t="str">
        <f>VLOOKUP(A1302,'REPORTE'!$A$1:$AG$1961,5,0)</f>
        <v>ECUATORIANO(A) INDIGENA</v>
      </c>
      <c r="F1302" s="20" t="str">
        <f>VLOOKUP(A1302,'REPORTE'!$A$1:$AG$1961,18,0)</f>
        <v>M</v>
      </c>
      <c r="G1302" s="20" t="str">
        <f>VLOOKUP(A1302,'REPORTE'!$A$1:$AG$1961,6,0)</f>
        <v>NACIONAL</v>
      </c>
      <c r="H1302" s="20" t="str">
        <f>VLOOKUP(A1302,'REPORTE'!$A$1:$AG$1961,30,0)</f>
        <v>Primaria</v>
      </c>
      <c r="I1302" s="20" t="str">
        <f>VLOOKUP(A1302,'REPORTE'!$A$1:$AG$1961,31,0)</f>
        <v>COTOPAXI</v>
      </c>
      <c r="J1302" s="20" t="str">
        <f>VLOOKUP(A1302,'REPORTE'!$A$1:$AG$1961,32,0)</f>
        <v>PUJILI</v>
      </c>
      <c r="K1302" s="20" t="str">
        <f>VLOOKUP(A1302,'REPORTE'!$A$1:$AG$1961,33,0)</f>
        <v>ZUMBAHUA</v>
      </c>
      <c r="L1302" s="20" t="str">
        <f>VLOOKUP(K1302,PROVINCIAS!$F$1:$G$1171,2,0)</f>
        <v>RURAL</v>
      </c>
      <c r="M1302" s="20">
        <v>1001486</v>
      </c>
      <c r="N1302" s="20" t="s">
        <v>15374</v>
      </c>
      <c r="O1302" s="20"/>
      <c r="P1302" s="20">
        <v>1.49</v>
      </c>
      <c r="Q1302" s="20" t="s">
        <v>11150</v>
      </c>
      <c r="R1302" s="20" t="s">
        <v>11150</v>
      </c>
      <c r="S1302" s="20" t="s">
        <v>11150</v>
      </c>
      <c r="T1302" s="20" t="s">
        <v>14234</v>
      </c>
      <c r="U1302" s="20" t="s">
        <v>11150</v>
      </c>
      <c r="V1302" s="20" t="s">
        <v>12078</v>
      </c>
      <c r="W1302" s="20">
        <v>236.49</v>
      </c>
    </row>
    <row r="1303" spans="1:23" x14ac:dyDescent="0.45">
      <c r="A1303" s="20">
        <v>1001406</v>
      </c>
      <c r="B1303" s="20" t="s">
        <v>9431</v>
      </c>
      <c r="C1303" s="20" t="s">
        <v>14350</v>
      </c>
      <c r="D1303" s="20">
        <v>1308709409</v>
      </c>
      <c r="E1303" s="20" t="str">
        <f>VLOOKUP(A1303,'REPORTE'!$A$1:$AG$1961,5,0)</f>
        <v>ECUATORIANO(A)</v>
      </c>
      <c r="F1303" s="20" t="str">
        <f>VLOOKUP(A1303,'REPORTE'!$A$1:$AG$1961,18,0)</f>
        <v>M</v>
      </c>
      <c r="G1303" s="20" t="str">
        <f>VLOOKUP(A1303,'REPORTE'!$A$1:$AG$1961,6,0)</f>
        <v>NACIONAL</v>
      </c>
      <c r="H1303" s="20" t="str">
        <f>VLOOKUP(A1303,'REPORTE'!$A$1:$AG$1961,30,0)</f>
        <v>Primaria</v>
      </c>
      <c r="I1303" s="20" t="str">
        <f>VLOOKUP(A1303,'REPORTE'!$A$1:$AG$1961,31,0)</f>
        <v>MANABI</v>
      </c>
      <c r="J1303" s="20" t="str">
        <f>VLOOKUP(A1303,'REPORTE'!$A$1:$AG$1961,32,0)</f>
        <v>24 DE MAYO</v>
      </c>
      <c r="K1303" s="20" t="str">
        <f>VLOOKUP(A1303,'REPORTE'!$A$1:$AG$1961,33,0)</f>
        <v>SUCRE</v>
      </c>
      <c r="L1303" s="20" t="str">
        <f>VLOOKUP(K1303,PROVINCIAS!$F$1:$G$1171,2,0)</f>
        <v>URBANA</v>
      </c>
      <c r="M1303" s="20">
        <v>1001487</v>
      </c>
      <c r="N1303" s="20" t="s">
        <v>15374</v>
      </c>
      <c r="O1303" s="20"/>
      <c r="P1303" s="20">
        <v>3</v>
      </c>
      <c r="Q1303" s="20" t="s">
        <v>11150</v>
      </c>
      <c r="R1303" s="20" t="s">
        <v>11150</v>
      </c>
      <c r="S1303" s="20" t="s">
        <v>11150</v>
      </c>
      <c r="T1303" s="20" t="s">
        <v>11150</v>
      </c>
      <c r="U1303" s="20" t="s">
        <v>11150</v>
      </c>
      <c r="V1303" s="20" t="s">
        <v>11150</v>
      </c>
      <c r="W1303" s="20">
        <v>3</v>
      </c>
    </row>
    <row r="1304" spans="1:23" x14ac:dyDescent="0.45">
      <c r="A1304" s="20">
        <v>1001407</v>
      </c>
      <c r="B1304" s="20" t="s">
        <v>9431</v>
      </c>
      <c r="C1304" s="20" t="s">
        <v>14351</v>
      </c>
      <c r="D1304" s="20">
        <v>504711987</v>
      </c>
      <c r="E1304" s="20" t="str">
        <f>VLOOKUP(A1304,'REPORTE'!$A$1:$AG$1961,5,0)</f>
        <v>ECUATORIANO(A) INDIGENA</v>
      </c>
      <c r="F1304" s="20" t="str">
        <f>VLOOKUP(A1304,'REPORTE'!$A$1:$AG$1961,18,0)</f>
        <v>F</v>
      </c>
      <c r="G1304" s="20" t="str">
        <f>VLOOKUP(A1304,'REPORTE'!$A$1:$AG$1961,6,0)</f>
        <v>NACIONAL</v>
      </c>
      <c r="H1304" s="20" t="str">
        <f>VLOOKUP(A1304,'REPORTE'!$A$1:$AG$1961,30,0)</f>
        <v>Secundaria</v>
      </c>
      <c r="I1304" s="20" t="str">
        <f>VLOOKUP(A1304,'REPORTE'!$A$1:$AG$1961,31,0)</f>
        <v>COTOPAXI</v>
      </c>
      <c r="J1304" s="20" t="str">
        <f>VLOOKUP(A1304,'REPORTE'!$A$1:$AG$1961,32,0)</f>
        <v>LATACUNGA</v>
      </c>
      <c r="K1304" s="20" t="str">
        <f>VLOOKUP(A1304,'REPORTE'!$A$1:$AG$1961,33,0)</f>
        <v>IGNACIO FLORES (PARQUE FLORES)</v>
      </c>
      <c r="L1304" s="20" t="str">
        <f>VLOOKUP(K1304,PROVINCIAS!$F$1:$G$1171,2,0)</f>
        <v>URBANA</v>
      </c>
      <c r="M1304" s="20">
        <v>1001488</v>
      </c>
      <c r="N1304" s="20" t="s">
        <v>15374</v>
      </c>
      <c r="O1304" s="20"/>
      <c r="P1304" s="20">
        <v>13.02</v>
      </c>
      <c r="Q1304" s="20" t="s">
        <v>11150</v>
      </c>
      <c r="R1304" s="20" t="s">
        <v>11150</v>
      </c>
      <c r="S1304" s="20" t="s">
        <v>11150</v>
      </c>
      <c r="T1304" s="20" t="s">
        <v>11150</v>
      </c>
      <c r="U1304" s="20" t="s">
        <v>11150</v>
      </c>
      <c r="V1304" s="20" t="s">
        <v>11150</v>
      </c>
      <c r="W1304" s="20">
        <v>13.02</v>
      </c>
    </row>
    <row r="1305" spans="1:23" x14ac:dyDescent="0.45">
      <c r="A1305" s="20">
        <v>1001409</v>
      </c>
      <c r="B1305" s="20" t="s">
        <v>9431</v>
      </c>
      <c r="C1305" s="20" t="s">
        <v>9944</v>
      </c>
      <c r="D1305" s="20">
        <v>1709847865</v>
      </c>
      <c r="E1305" s="20" t="str">
        <f>VLOOKUP(A1305,'REPORTE'!$A$1:$AG$1961,5,0)</f>
        <v>ECUATORIANO(A)</v>
      </c>
      <c r="F1305" s="20" t="str">
        <f>VLOOKUP(A1305,'REPORTE'!$A$1:$AG$1961,18,0)</f>
        <v>F</v>
      </c>
      <c r="G1305" s="20" t="str">
        <f>VLOOKUP(A1305,'REPORTE'!$A$1:$AG$1961,6,0)</f>
        <v>NACIONAL</v>
      </c>
      <c r="H1305" s="20" t="str">
        <f>VLOOKUP(A1305,'REPORTE'!$A$1:$AG$1961,30,0)</f>
        <v>Primaria</v>
      </c>
      <c r="I1305" s="20" t="str">
        <f>VLOOKUP(A1305,'REPORTE'!$A$1:$AG$1961,31,0)</f>
        <v>PICHINCHA</v>
      </c>
      <c r="J1305" s="20" t="str">
        <f>VLOOKUP(A1305,'REPORTE'!$A$1:$AG$1961,32,0)</f>
        <v>QUITO</v>
      </c>
      <c r="K1305" s="20" t="str">
        <f>VLOOKUP(A1305,'REPORTE'!$A$1:$AG$1961,33,0)</f>
        <v>SAN JOSE DE MINAS</v>
      </c>
      <c r="L1305" s="20" t="str">
        <f>VLOOKUP(K1305,PROVINCIAS!$F$1:$G$1171,2,0)</f>
        <v>RURAL</v>
      </c>
      <c r="M1305" s="20">
        <v>1001490</v>
      </c>
      <c r="N1305" s="20" t="s">
        <v>15374</v>
      </c>
      <c r="O1305" s="20"/>
      <c r="P1305" s="20">
        <v>0.03</v>
      </c>
      <c r="Q1305" s="20" t="s">
        <v>11150</v>
      </c>
      <c r="R1305" s="20" t="s">
        <v>11150</v>
      </c>
      <c r="S1305" s="20" t="s">
        <v>11150</v>
      </c>
      <c r="T1305" s="20" t="s">
        <v>14207</v>
      </c>
      <c r="U1305" s="20" t="s">
        <v>11150</v>
      </c>
      <c r="V1305" s="20" t="s">
        <v>11150</v>
      </c>
      <c r="W1305" s="20">
        <v>60.03</v>
      </c>
    </row>
    <row r="1306" spans="1:23" x14ac:dyDescent="0.45">
      <c r="A1306" s="20">
        <v>1001410</v>
      </c>
      <c r="B1306" s="20" t="s">
        <v>9431</v>
      </c>
      <c r="C1306" s="20" t="s">
        <v>10420</v>
      </c>
      <c r="D1306" s="20">
        <v>1712632114</v>
      </c>
      <c r="E1306" s="20" t="str">
        <f>VLOOKUP(A1306,'REPORTE'!$A$1:$AG$1961,5,0)</f>
        <v>ECUATORIANO(A)</v>
      </c>
      <c r="F1306" s="20" t="str">
        <f>VLOOKUP(A1306,'REPORTE'!$A$1:$AG$1961,18,0)</f>
        <v>F</v>
      </c>
      <c r="G1306" s="20" t="str">
        <f>VLOOKUP(A1306,'REPORTE'!$A$1:$AG$1961,6,0)</f>
        <v>NACIONAL</v>
      </c>
      <c r="H1306" s="20" t="str">
        <f>VLOOKUP(A1306,'REPORTE'!$A$1:$AG$1961,30,0)</f>
        <v>Primaria</v>
      </c>
      <c r="I1306" s="20" t="str">
        <f>VLOOKUP(A1306,'REPORTE'!$A$1:$AG$1961,31,0)</f>
        <v>PICHINCHA</v>
      </c>
      <c r="J1306" s="20" t="str">
        <f>VLOOKUP(A1306,'REPORTE'!$A$1:$AG$1961,32,0)</f>
        <v>QUITO</v>
      </c>
      <c r="K1306" s="20" t="str">
        <f>VLOOKUP(A1306,'REPORTE'!$A$1:$AG$1961,33,0)</f>
        <v>COTOCOLLAO</v>
      </c>
      <c r="L1306" s="20" t="str">
        <f>VLOOKUP(K1306,PROVINCIAS!$F$1:$G$1171,2,0)</f>
        <v>URBANA</v>
      </c>
      <c r="M1306" s="20">
        <v>1001491</v>
      </c>
      <c r="N1306" s="20" t="s">
        <v>15374</v>
      </c>
      <c r="O1306" s="20"/>
      <c r="P1306" s="20">
        <v>146.56</v>
      </c>
      <c r="Q1306" s="20" t="s">
        <v>11150</v>
      </c>
      <c r="R1306" s="20" t="s">
        <v>11150</v>
      </c>
      <c r="S1306" s="20" t="s">
        <v>11150</v>
      </c>
      <c r="T1306" s="20" t="s">
        <v>11150</v>
      </c>
      <c r="U1306" s="20" t="s">
        <v>11150</v>
      </c>
      <c r="V1306" s="20" t="s">
        <v>11150</v>
      </c>
      <c r="W1306" s="20">
        <v>146.56</v>
      </c>
    </row>
    <row r="1307" spans="1:23" x14ac:dyDescent="0.45">
      <c r="A1307" s="20">
        <v>1001411</v>
      </c>
      <c r="B1307" s="20" t="s">
        <v>9431</v>
      </c>
      <c r="C1307" s="20" t="s">
        <v>9906</v>
      </c>
      <c r="D1307" s="20">
        <v>604437947</v>
      </c>
      <c r="E1307" s="20" t="str">
        <f>VLOOKUP(A1307,'REPORTE'!$A$1:$AG$1961,5,0)</f>
        <v>ECUATORIANO(A) INDIGENA</v>
      </c>
      <c r="F1307" s="20" t="str">
        <f>VLOOKUP(A1307,'REPORTE'!$A$1:$AG$1961,18,0)</f>
        <v>F</v>
      </c>
      <c r="G1307" s="20" t="str">
        <f>VLOOKUP(A1307,'REPORTE'!$A$1:$AG$1961,6,0)</f>
        <v>NACIONAL</v>
      </c>
      <c r="H1307" s="20" t="str">
        <f>VLOOKUP(A1307,'REPORTE'!$A$1:$AG$1961,30,0)</f>
        <v>Primaria</v>
      </c>
      <c r="I1307" s="20" t="str">
        <f>VLOOKUP(A1307,'REPORTE'!$A$1:$AG$1961,31,0)</f>
        <v>PICHINCHA</v>
      </c>
      <c r="J1307" s="20" t="str">
        <f>VLOOKUP(A1307,'REPORTE'!$A$1:$AG$1961,32,0)</f>
        <v>QUITO</v>
      </c>
      <c r="K1307" s="20" t="str">
        <f>VLOOKUP(A1307,'REPORTE'!$A$1:$AG$1961,33,0)</f>
        <v>COTOCOLLAO</v>
      </c>
      <c r="L1307" s="20" t="str">
        <f>VLOOKUP(K1307,PROVINCIAS!$F$1:$G$1171,2,0)</f>
        <v>URBANA</v>
      </c>
      <c r="M1307" s="20">
        <v>1001492</v>
      </c>
      <c r="N1307" s="20" t="s">
        <v>15374</v>
      </c>
      <c r="O1307" s="20"/>
      <c r="P1307" s="20">
        <v>0.03</v>
      </c>
      <c r="Q1307" s="20" t="s">
        <v>11150</v>
      </c>
      <c r="R1307" s="20" t="s">
        <v>11150</v>
      </c>
      <c r="S1307" s="20" t="s">
        <v>11150</v>
      </c>
      <c r="T1307" s="20" t="s">
        <v>14684</v>
      </c>
      <c r="U1307" s="20" t="s">
        <v>11150</v>
      </c>
      <c r="V1307" s="20" t="s">
        <v>11150</v>
      </c>
      <c r="W1307" s="20">
        <v>93.44</v>
      </c>
    </row>
    <row r="1308" spans="1:23" x14ac:dyDescent="0.45">
      <c r="A1308" s="20">
        <v>1001413</v>
      </c>
      <c r="B1308" s="20" t="s">
        <v>9431</v>
      </c>
      <c r="C1308" s="20" t="s">
        <v>9900</v>
      </c>
      <c r="D1308" s="20">
        <v>1305581462</v>
      </c>
      <c r="E1308" s="20" t="str">
        <f>VLOOKUP(A1308,'REPORTE'!$A$1:$AG$1961,5,0)</f>
        <v>ECUATORIANO(A)</v>
      </c>
      <c r="F1308" s="20" t="str">
        <f>VLOOKUP(A1308,'REPORTE'!$A$1:$AG$1961,18,0)</f>
        <v>M</v>
      </c>
      <c r="G1308" s="20" t="str">
        <f>VLOOKUP(A1308,'REPORTE'!$A$1:$AG$1961,6,0)</f>
        <v>NACIONAL</v>
      </c>
      <c r="H1308" s="20" t="str">
        <f>VLOOKUP(A1308,'REPORTE'!$A$1:$AG$1961,30,0)</f>
        <v>Secundaria</v>
      </c>
      <c r="I1308" s="20" t="str">
        <f>VLOOKUP(A1308,'REPORTE'!$A$1:$AG$1961,31,0)</f>
        <v>MANABI</v>
      </c>
      <c r="J1308" s="20" t="str">
        <f>VLOOKUP(A1308,'REPORTE'!$A$1:$AG$1961,32,0)</f>
        <v>CHONE</v>
      </c>
      <c r="K1308" s="20" t="str">
        <f>VLOOKUP(A1308,'REPORTE'!$A$1:$AG$1961,33,0)</f>
        <v>CHONE</v>
      </c>
      <c r="L1308" s="20" t="str">
        <f>VLOOKUP(K1308,PROVINCIAS!$F$1:$G$1171,2,0)</f>
        <v>URBANA</v>
      </c>
      <c r="M1308" s="20">
        <v>1001494</v>
      </c>
      <c r="N1308" s="20" t="s">
        <v>15374</v>
      </c>
      <c r="O1308" s="20"/>
      <c r="P1308" s="20">
        <v>0</v>
      </c>
      <c r="Q1308" s="20" t="s">
        <v>11150</v>
      </c>
      <c r="R1308" s="20" t="s">
        <v>11150</v>
      </c>
      <c r="S1308" s="20" t="s">
        <v>11150</v>
      </c>
      <c r="T1308" s="20" t="s">
        <v>11150</v>
      </c>
      <c r="U1308" s="20" t="s">
        <v>11150</v>
      </c>
      <c r="V1308" s="20" t="s">
        <v>11150</v>
      </c>
      <c r="W1308" s="20">
        <v>0</v>
      </c>
    </row>
    <row r="1309" spans="1:23" x14ac:dyDescent="0.45">
      <c r="A1309" s="20">
        <v>1001415</v>
      </c>
      <c r="B1309" s="20" t="s">
        <v>9431</v>
      </c>
      <c r="C1309" s="20" t="s">
        <v>14352</v>
      </c>
      <c r="D1309" s="20">
        <v>1725977050</v>
      </c>
      <c r="E1309" s="20" t="str">
        <f>VLOOKUP(A1309,'REPORTE'!$A$1:$AG$1961,5,0)</f>
        <v>ECUATORIANO(A)</v>
      </c>
      <c r="F1309" s="20" t="str">
        <f>VLOOKUP(A1309,'REPORTE'!$A$1:$AG$1961,18,0)</f>
        <v>F</v>
      </c>
      <c r="G1309" s="20" t="str">
        <f>VLOOKUP(A1309,'REPORTE'!$A$1:$AG$1961,6,0)</f>
        <v>NACIONAL</v>
      </c>
      <c r="H1309" s="20" t="str">
        <f>VLOOKUP(A1309,'REPORTE'!$A$1:$AG$1961,30,0)</f>
        <v>Ninguna</v>
      </c>
      <c r="I1309" s="20" t="str">
        <f>VLOOKUP(A1309,'REPORTE'!$A$1:$AG$1961,31,0)</f>
        <v>PICHINCHA</v>
      </c>
      <c r="J1309" s="20" t="str">
        <f>VLOOKUP(A1309,'REPORTE'!$A$1:$AG$1961,32,0)</f>
        <v>QUITO</v>
      </c>
      <c r="K1309" s="20" t="str">
        <f>VLOOKUP(A1309,'REPORTE'!$A$1:$AG$1961,33,0)</f>
        <v>COTOCOLLAO</v>
      </c>
      <c r="L1309" s="20" t="str">
        <f>VLOOKUP(K1309,PROVINCIAS!$F$1:$G$1171,2,0)</f>
        <v>URBANA</v>
      </c>
      <c r="M1309" s="20">
        <v>1001496</v>
      </c>
      <c r="N1309" s="20" t="s">
        <v>15374</v>
      </c>
      <c r="O1309" s="20"/>
      <c r="P1309" s="20">
        <v>1</v>
      </c>
      <c r="Q1309" s="20" t="s">
        <v>11150</v>
      </c>
      <c r="R1309" s="20" t="s">
        <v>11150</v>
      </c>
      <c r="S1309" s="20" t="s">
        <v>11150</v>
      </c>
      <c r="T1309" s="20" t="s">
        <v>11150</v>
      </c>
      <c r="U1309" s="20" t="s">
        <v>11150</v>
      </c>
      <c r="V1309" s="20" t="s">
        <v>11150</v>
      </c>
      <c r="W1309" s="20">
        <v>1</v>
      </c>
    </row>
    <row r="1310" spans="1:23" x14ac:dyDescent="0.45">
      <c r="A1310" s="20">
        <v>1001416</v>
      </c>
      <c r="B1310" s="20" t="s">
        <v>9431</v>
      </c>
      <c r="C1310" s="20" t="s">
        <v>14353</v>
      </c>
      <c r="D1310" s="20">
        <v>1753657541</v>
      </c>
      <c r="E1310" s="20" t="str">
        <f>VLOOKUP(A1310,'REPORTE'!$A$1:$AG$1961,5,0)</f>
        <v>ECUATORIANO(A)</v>
      </c>
      <c r="F1310" s="20" t="str">
        <f>VLOOKUP(A1310,'REPORTE'!$A$1:$AG$1961,18,0)</f>
        <v>F</v>
      </c>
      <c r="G1310" s="20" t="str">
        <f>VLOOKUP(A1310,'REPORTE'!$A$1:$AG$1961,6,0)</f>
        <v>NACIONAL</v>
      </c>
      <c r="H1310" s="20" t="str">
        <f>VLOOKUP(A1310,'REPORTE'!$A$1:$AG$1961,30,0)</f>
        <v>Primaria</v>
      </c>
      <c r="I1310" s="20" t="str">
        <f>VLOOKUP(A1310,'REPORTE'!$A$1:$AG$1961,31,0)</f>
        <v>PICHINCHA</v>
      </c>
      <c r="J1310" s="20" t="str">
        <f>VLOOKUP(A1310,'REPORTE'!$A$1:$AG$1961,32,0)</f>
        <v>QUITO</v>
      </c>
      <c r="K1310" s="20" t="str">
        <f>VLOOKUP(A1310,'REPORTE'!$A$1:$AG$1961,33,0)</f>
        <v>COTOCOLLAO</v>
      </c>
      <c r="L1310" s="20" t="str">
        <f>VLOOKUP(K1310,PROVINCIAS!$F$1:$G$1171,2,0)</f>
        <v>URBANA</v>
      </c>
      <c r="M1310" s="20">
        <v>1001497</v>
      </c>
      <c r="N1310" s="20" t="s">
        <v>15374</v>
      </c>
      <c r="O1310" s="20"/>
      <c r="P1310" s="20">
        <v>24.06</v>
      </c>
      <c r="Q1310" s="20" t="s">
        <v>11150</v>
      </c>
      <c r="R1310" s="20" t="s">
        <v>11150</v>
      </c>
      <c r="S1310" s="20" t="s">
        <v>11150</v>
      </c>
      <c r="T1310" s="20" t="s">
        <v>11150</v>
      </c>
      <c r="U1310" s="20" t="s">
        <v>11150</v>
      </c>
      <c r="V1310" s="20" t="s">
        <v>11150</v>
      </c>
      <c r="W1310" s="20">
        <v>24.06</v>
      </c>
    </row>
    <row r="1311" spans="1:23" x14ac:dyDescent="0.45">
      <c r="A1311" s="20">
        <v>1001417</v>
      </c>
      <c r="B1311" s="20" t="s">
        <v>9431</v>
      </c>
      <c r="C1311" s="20" t="s">
        <v>9918</v>
      </c>
      <c r="D1311" s="20">
        <v>1708149214</v>
      </c>
      <c r="E1311" s="20" t="str">
        <f>VLOOKUP(A1311,'REPORTE'!$A$1:$AG$1961,5,0)</f>
        <v>ECUATORIANO(A)</v>
      </c>
      <c r="F1311" s="20" t="str">
        <f>VLOOKUP(A1311,'REPORTE'!$A$1:$AG$1961,18,0)</f>
        <v>F</v>
      </c>
      <c r="G1311" s="20" t="str">
        <f>VLOOKUP(A1311,'REPORTE'!$A$1:$AG$1961,6,0)</f>
        <v>NACIONAL</v>
      </c>
      <c r="H1311" s="20" t="str">
        <f>VLOOKUP(A1311,'REPORTE'!$A$1:$AG$1961,30,0)</f>
        <v>Primaria</v>
      </c>
      <c r="I1311" s="20" t="str">
        <f>VLOOKUP(A1311,'REPORTE'!$A$1:$AG$1961,31,0)</f>
        <v>COTOPAXI</v>
      </c>
      <c r="J1311" s="20" t="str">
        <f>VLOOKUP(A1311,'REPORTE'!$A$1:$AG$1961,32,0)</f>
        <v>LATACUNGA</v>
      </c>
      <c r="K1311" s="20" t="str">
        <f>VLOOKUP(A1311,'REPORTE'!$A$1:$AG$1961,33,0)</f>
        <v>TANICUCHI</v>
      </c>
      <c r="L1311" s="20" t="str">
        <f>VLOOKUP(K1311,PROVINCIAS!$F$1:$G$1171,2,0)</f>
        <v>RURAL</v>
      </c>
      <c r="M1311" s="20">
        <v>1001498</v>
      </c>
      <c r="N1311" s="20" t="s">
        <v>15374</v>
      </c>
      <c r="O1311" s="20"/>
      <c r="P1311" s="20">
        <v>0.01</v>
      </c>
      <c r="Q1311" s="20" t="s">
        <v>11150</v>
      </c>
      <c r="R1311" s="20" t="s">
        <v>11150</v>
      </c>
      <c r="S1311" s="20" t="s">
        <v>11150</v>
      </c>
      <c r="T1311" s="20" t="s">
        <v>11150</v>
      </c>
      <c r="U1311" s="20" t="s">
        <v>11150</v>
      </c>
      <c r="V1311" s="20" t="s">
        <v>11150</v>
      </c>
      <c r="W1311" s="20">
        <v>0.01</v>
      </c>
    </row>
    <row r="1312" spans="1:23" x14ac:dyDescent="0.45">
      <c r="A1312" s="20">
        <v>1001419</v>
      </c>
      <c r="B1312" s="20" t="s">
        <v>9431</v>
      </c>
      <c r="C1312" s="20" t="s">
        <v>14354</v>
      </c>
      <c r="D1312" s="20">
        <v>604499285</v>
      </c>
      <c r="E1312" s="20" t="str">
        <f>VLOOKUP(A1312,'REPORTE'!$A$1:$AG$1961,5,0)</f>
        <v>ECUATORIANO(A)</v>
      </c>
      <c r="F1312" s="20" t="str">
        <f>VLOOKUP(A1312,'REPORTE'!$A$1:$AG$1961,18,0)</f>
        <v>F</v>
      </c>
      <c r="G1312" s="20" t="str">
        <f>VLOOKUP(A1312,'REPORTE'!$A$1:$AG$1961,6,0)</f>
        <v>NACIONAL</v>
      </c>
      <c r="H1312" s="20" t="str">
        <f>VLOOKUP(A1312,'REPORTE'!$A$1:$AG$1961,30,0)</f>
        <v>Universitaria</v>
      </c>
      <c r="I1312" s="20" t="str">
        <f>VLOOKUP(A1312,'REPORTE'!$A$1:$AG$1961,31,0)</f>
        <v>CHIMBORAZO</v>
      </c>
      <c r="J1312" s="20" t="str">
        <f>VLOOKUP(A1312,'REPORTE'!$A$1:$AG$1961,32,0)</f>
        <v>RIOBAMBA</v>
      </c>
      <c r="K1312" s="20" t="str">
        <f>VLOOKUP(A1312,'REPORTE'!$A$1:$AG$1961,33,0)</f>
        <v>VELOZ</v>
      </c>
      <c r="L1312" s="20" t="str">
        <f>VLOOKUP(K1312,PROVINCIAS!$F$1:$G$1171,2,0)</f>
        <v>URBANA</v>
      </c>
      <c r="M1312" s="20">
        <v>1001500</v>
      </c>
      <c r="N1312" s="20" t="s">
        <v>15374</v>
      </c>
      <c r="O1312" s="20"/>
      <c r="P1312" s="20">
        <v>163.27000000000001</v>
      </c>
      <c r="Q1312" s="20" t="s">
        <v>11150</v>
      </c>
      <c r="R1312" s="20" t="s">
        <v>11150</v>
      </c>
      <c r="S1312" s="20" t="s">
        <v>11150</v>
      </c>
      <c r="T1312" s="20" t="s">
        <v>11150</v>
      </c>
      <c r="U1312" s="20" t="s">
        <v>11150</v>
      </c>
      <c r="V1312" s="20" t="s">
        <v>11150</v>
      </c>
      <c r="W1312" s="20">
        <v>163.27000000000001</v>
      </c>
    </row>
    <row r="1313" spans="1:23" x14ac:dyDescent="0.45">
      <c r="A1313" s="20">
        <v>1001420</v>
      </c>
      <c r="B1313" s="20" t="s">
        <v>9431</v>
      </c>
      <c r="C1313" s="20" t="s">
        <v>10188</v>
      </c>
      <c r="D1313" s="20">
        <v>929002822</v>
      </c>
      <c r="E1313" s="20" t="str">
        <f>VLOOKUP(A1313,'REPORTE'!$A$1:$AG$1961,5,0)</f>
        <v>ECUATORIANO(A) INDIGENA</v>
      </c>
      <c r="F1313" s="20" t="str">
        <f>VLOOKUP(A1313,'REPORTE'!$A$1:$AG$1961,18,0)</f>
        <v>F</v>
      </c>
      <c r="G1313" s="20" t="str">
        <f>VLOOKUP(A1313,'REPORTE'!$A$1:$AG$1961,6,0)</f>
        <v>NACIONAL</v>
      </c>
      <c r="H1313" s="20" t="str">
        <f>VLOOKUP(A1313,'REPORTE'!$A$1:$AG$1961,30,0)</f>
        <v>Secundaria</v>
      </c>
      <c r="I1313" s="20" t="str">
        <f>VLOOKUP(A1313,'REPORTE'!$A$1:$AG$1961,31,0)</f>
        <v>BOLIVAR</v>
      </c>
      <c r="J1313" s="20" t="str">
        <f>VLOOKUP(A1313,'REPORTE'!$A$1:$AG$1961,32,0)</f>
        <v>CHILLANES</v>
      </c>
      <c r="K1313" s="20" t="str">
        <f>VLOOKUP(A1313,'REPORTE'!$A$1:$AG$1961,33,0)</f>
        <v>CHILLANES</v>
      </c>
      <c r="L1313" s="20" t="str">
        <f>VLOOKUP(K1313,PROVINCIAS!$F$1:$G$1171,2,0)</f>
        <v>URBANA</v>
      </c>
      <c r="M1313" s="20">
        <v>1001501</v>
      </c>
      <c r="N1313" s="20" t="s">
        <v>15374</v>
      </c>
      <c r="O1313" s="20"/>
      <c r="P1313" s="20">
        <v>0</v>
      </c>
      <c r="Q1313" s="20" t="s">
        <v>11150</v>
      </c>
      <c r="R1313" s="20" t="s">
        <v>11150</v>
      </c>
      <c r="S1313" s="20" t="s">
        <v>11150</v>
      </c>
      <c r="T1313" s="20" t="s">
        <v>11150</v>
      </c>
      <c r="U1313" s="20" t="s">
        <v>11150</v>
      </c>
      <c r="V1313" s="20" t="s">
        <v>11150</v>
      </c>
      <c r="W1313" s="20">
        <v>0</v>
      </c>
    </row>
    <row r="1314" spans="1:23" x14ac:dyDescent="0.45">
      <c r="A1314" s="20">
        <v>1001421</v>
      </c>
      <c r="B1314" s="20" t="s">
        <v>9431</v>
      </c>
      <c r="C1314" s="20" t="s">
        <v>14355</v>
      </c>
      <c r="D1314" s="20">
        <v>604414482</v>
      </c>
      <c r="E1314" s="20" t="str">
        <f>VLOOKUP(A1314,'REPORTE'!$A$1:$AG$1961,5,0)</f>
        <v>ECUATORIANO(A) INDIGENA</v>
      </c>
      <c r="F1314" s="20" t="str">
        <f>VLOOKUP(A1314,'REPORTE'!$A$1:$AG$1961,18,0)</f>
        <v>F</v>
      </c>
      <c r="G1314" s="20" t="str">
        <f>VLOOKUP(A1314,'REPORTE'!$A$1:$AG$1961,6,0)</f>
        <v>NACIONAL</v>
      </c>
      <c r="H1314" s="20" t="str">
        <f>VLOOKUP(A1314,'REPORTE'!$A$1:$AG$1961,30,0)</f>
        <v>Secundaria</v>
      </c>
      <c r="I1314" s="20" t="str">
        <f>VLOOKUP(A1314,'REPORTE'!$A$1:$AG$1961,31,0)</f>
        <v>CHIMBORAZO</v>
      </c>
      <c r="J1314" s="20" t="str">
        <f>VLOOKUP(A1314,'REPORTE'!$A$1:$AG$1961,32,0)</f>
        <v>RIOBAMBA</v>
      </c>
      <c r="K1314" s="20" t="str">
        <f>VLOOKUP(A1314,'REPORTE'!$A$1:$AG$1961,33,0)</f>
        <v>CACHA (CAB EN MACHANGARA)</v>
      </c>
      <c r="L1314" s="20" t="str">
        <f>VLOOKUP(K1314,PROVINCIAS!$F$1:$G$1171,2,0)</f>
        <v>RURAL</v>
      </c>
      <c r="M1314" s="20">
        <v>1001502</v>
      </c>
      <c r="N1314" s="20" t="s">
        <v>15374</v>
      </c>
      <c r="O1314" s="20"/>
      <c r="P1314" s="20">
        <v>0.21</v>
      </c>
      <c r="Q1314" s="20" t="s">
        <v>11150</v>
      </c>
      <c r="R1314" s="20" t="s">
        <v>11150</v>
      </c>
      <c r="S1314" s="20" t="s">
        <v>11150</v>
      </c>
      <c r="T1314" s="20" t="s">
        <v>11150</v>
      </c>
      <c r="U1314" s="20" t="s">
        <v>11150</v>
      </c>
      <c r="V1314" s="20" t="s">
        <v>11150</v>
      </c>
      <c r="W1314" s="20">
        <v>0.21</v>
      </c>
    </row>
    <row r="1315" spans="1:23" x14ac:dyDescent="0.45">
      <c r="A1315" s="20">
        <v>1001422</v>
      </c>
      <c r="B1315" s="20" t="s">
        <v>9431</v>
      </c>
      <c r="C1315" s="20" t="s">
        <v>14356</v>
      </c>
      <c r="D1315" s="20">
        <v>602959173</v>
      </c>
      <c r="E1315" s="20" t="str">
        <f>VLOOKUP(A1315,'REPORTE'!$A$1:$AG$1961,5,0)</f>
        <v>ECUATORIANO(A)</v>
      </c>
      <c r="F1315" s="20" t="str">
        <f>VLOOKUP(A1315,'REPORTE'!$A$1:$AG$1961,18,0)</f>
        <v>F</v>
      </c>
      <c r="G1315" s="20" t="str">
        <f>VLOOKUP(A1315,'REPORTE'!$A$1:$AG$1961,6,0)</f>
        <v>NACIONAL</v>
      </c>
      <c r="H1315" s="20" t="str">
        <f>VLOOKUP(A1315,'REPORTE'!$A$1:$AG$1961,30,0)</f>
        <v>Primaria</v>
      </c>
      <c r="I1315" s="20" t="str">
        <f>VLOOKUP(A1315,'REPORTE'!$A$1:$AG$1961,31,0)</f>
        <v>CHIMBORAZO</v>
      </c>
      <c r="J1315" s="20" t="str">
        <f>VLOOKUP(A1315,'REPORTE'!$A$1:$AG$1961,32,0)</f>
        <v>RIOBAMBA</v>
      </c>
      <c r="K1315" s="20" t="str">
        <f>VLOOKUP(A1315,'REPORTE'!$A$1:$AG$1961,33,0)</f>
        <v>YARUQUIES</v>
      </c>
      <c r="L1315" s="20" t="str">
        <f>VLOOKUP(K1315,PROVINCIAS!$F$1:$G$1171,2,0)</f>
        <v>URBANA</v>
      </c>
      <c r="M1315" s="20">
        <v>1001503</v>
      </c>
      <c r="N1315" s="20" t="s">
        <v>15374</v>
      </c>
      <c r="O1315" s="20"/>
      <c r="P1315" s="20">
        <v>0.53</v>
      </c>
      <c r="Q1315" s="20" t="s">
        <v>11150</v>
      </c>
      <c r="R1315" s="20" t="s">
        <v>11150</v>
      </c>
      <c r="S1315" s="20" t="s">
        <v>11150</v>
      </c>
      <c r="T1315" s="20" t="s">
        <v>11150</v>
      </c>
      <c r="U1315" s="20" t="s">
        <v>11150</v>
      </c>
      <c r="V1315" s="20" t="s">
        <v>11150</v>
      </c>
      <c r="W1315" s="20">
        <v>0.53</v>
      </c>
    </row>
    <row r="1316" spans="1:23" x14ac:dyDescent="0.45">
      <c r="A1316" s="20">
        <v>1001423</v>
      </c>
      <c r="B1316" s="20" t="s">
        <v>9431</v>
      </c>
      <c r="C1316" s="20" t="s">
        <v>9910</v>
      </c>
      <c r="D1316" s="20">
        <v>1753719044</v>
      </c>
      <c r="E1316" s="20" t="str">
        <f>VLOOKUP(A1316,'REPORTE'!$A$1:$AG$1961,5,0)</f>
        <v>ECUATORIANO(A) INDIGENA</v>
      </c>
      <c r="F1316" s="20" t="str">
        <f>VLOOKUP(A1316,'REPORTE'!$A$1:$AG$1961,18,0)</f>
        <v>F</v>
      </c>
      <c r="G1316" s="20" t="str">
        <f>VLOOKUP(A1316,'REPORTE'!$A$1:$AG$1961,6,0)</f>
        <v>NACIONAL</v>
      </c>
      <c r="H1316" s="20" t="str">
        <f>VLOOKUP(A1316,'REPORTE'!$A$1:$AG$1961,30,0)</f>
        <v>Secundaria</v>
      </c>
      <c r="I1316" s="20" t="str">
        <f>VLOOKUP(A1316,'REPORTE'!$A$1:$AG$1961,31,0)</f>
        <v>CHIMBORAZO</v>
      </c>
      <c r="J1316" s="20" t="str">
        <f>VLOOKUP(A1316,'REPORTE'!$A$1:$AG$1961,32,0)</f>
        <v>COLTA</v>
      </c>
      <c r="K1316" s="20" t="str">
        <f>VLOOKUP(A1316,'REPORTE'!$A$1:$AG$1961,33,0)</f>
        <v>SICALPA</v>
      </c>
      <c r="L1316" s="20" t="str">
        <f>VLOOKUP(K1316,PROVINCIAS!$F$1:$G$1171,2,0)</f>
        <v>URBANA</v>
      </c>
      <c r="M1316" s="20">
        <v>1001504</v>
      </c>
      <c r="N1316" s="20" t="s">
        <v>15374</v>
      </c>
      <c r="O1316" s="20"/>
      <c r="P1316" s="20">
        <v>21.03</v>
      </c>
      <c r="Q1316" s="20" t="s">
        <v>11150</v>
      </c>
      <c r="R1316" s="20" t="s">
        <v>11150</v>
      </c>
      <c r="S1316" s="20" t="s">
        <v>11150</v>
      </c>
      <c r="T1316" s="20" t="s">
        <v>12380</v>
      </c>
      <c r="U1316" s="20" t="s">
        <v>11150</v>
      </c>
      <c r="V1316" s="20" t="s">
        <v>11150</v>
      </c>
      <c r="W1316" s="20">
        <v>71.03</v>
      </c>
    </row>
    <row r="1317" spans="1:23" x14ac:dyDescent="0.45">
      <c r="A1317" s="20">
        <v>1001424</v>
      </c>
      <c r="B1317" s="20" t="s">
        <v>9431</v>
      </c>
      <c r="C1317" s="20" t="s">
        <v>9919</v>
      </c>
      <c r="D1317" s="20">
        <v>603148305</v>
      </c>
      <c r="E1317" s="20" t="str">
        <f>VLOOKUP(A1317,'REPORTE'!$A$1:$AG$1961,5,0)</f>
        <v>ECUATORIANO(A) INDIGENA</v>
      </c>
      <c r="F1317" s="20" t="str">
        <f>VLOOKUP(A1317,'REPORTE'!$A$1:$AG$1961,18,0)</f>
        <v>F</v>
      </c>
      <c r="G1317" s="20" t="str">
        <f>VLOOKUP(A1317,'REPORTE'!$A$1:$AG$1961,6,0)</f>
        <v>NACIONAL</v>
      </c>
      <c r="H1317" s="20" t="str">
        <f>VLOOKUP(A1317,'REPORTE'!$A$1:$AG$1961,30,0)</f>
        <v>Secundaria</v>
      </c>
      <c r="I1317" s="20" t="str">
        <f>VLOOKUP(A1317,'REPORTE'!$A$1:$AG$1961,31,0)</f>
        <v>CHIMBORAZO</v>
      </c>
      <c r="J1317" s="20" t="str">
        <f>VLOOKUP(A1317,'REPORTE'!$A$1:$AG$1961,32,0)</f>
        <v>COLTA</v>
      </c>
      <c r="K1317" s="20" t="str">
        <f>VLOOKUP(A1317,'REPORTE'!$A$1:$AG$1961,33,0)</f>
        <v>COLUMBE</v>
      </c>
      <c r="L1317" s="20" t="str">
        <f>VLOOKUP(K1317,PROVINCIAS!$F$1:$G$1171,2,0)</f>
        <v>RURAL</v>
      </c>
      <c r="M1317" s="20">
        <v>1001505</v>
      </c>
      <c r="N1317" s="20" t="s">
        <v>15374</v>
      </c>
      <c r="O1317" s="20"/>
      <c r="P1317" s="20">
        <v>30.93</v>
      </c>
      <c r="Q1317" s="20" t="s">
        <v>11150</v>
      </c>
      <c r="R1317" s="20" t="s">
        <v>11150</v>
      </c>
      <c r="S1317" s="20" t="s">
        <v>11150</v>
      </c>
      <c r="T1317" s="20" t="s">
        <v>11150</v>
      </c>
      <c r="U1317" s="20" t="s">
        <v>11150</v>
      </c>
      <c r="V1317" s="20" t="s">
        <v>11150</v>
      </c>
      <c r="W1317" s="20">
        <v>30.93</v>
      </c>
    </row>
    <row r="1318" spans="1:23" x14ac:dyDescent="0.45">
      <c r="A1318" s="20">
        <v>1001425</v>
      </c>
      <c r="B1318" s="20" t="s">
        <v>9431</v>
      </c>
      <c r="C1318" s="20" t="s">
        <v>14357</v>
      </c>
      <c r="D1318" s="20">
        <v>1727241224</v>
      </c>
      <c r="E1318" s="20" t="str">
        <f>VLOOKUP(A1318,'REPORTE'!$A$1:$AG$1961,5,0)</f>
        <v>ECUATORIANO(A) INDIGENA</v>
      </c>
      <c r="F1318" s="20" t="str">
        <f>VLOOKUP(A1318,'REPORTE'!$A$1:$AG$1961,18,0)</f>
        <v>F</v>
      </c>
      <c r="G1318" s="20" t="str">
        <f>VLOOKUP(A1318,'REPORTE'!$A$1:$AG$1961,6,0)</f>
        <v>NACIONAL</v>
      </c>
      <c r="H1318" s="20" t="str">
        <f>VLOOKUP(A1318,'REPORTE'!$A$1:$AG$1961,30,0)</f>
        <v>Primaria</v>
      </c>
      <c r="I1318" s="20" t="str">
        <f>VLOOKUP(A1318,'REPORTE'!$A$1:$AG$1961,31,0)</f>
        <v>PICHINCHA</v>
      </c>
      <c r="J1318" s="20" t="str">
        <f>VLOOKUP(A1318,'REPORTE'!$A$1:$AG$1961,32,0)</f>
        <v>QUITO</v>
      </c>
      <c r="K1318" s="20" t="str">
        <f>VLOOKUP(A1318,'REPORTE'!$A$1:$AG$1961,33,0)</f>
        <v>COTOCOLLAO</v>
      </c>
      <c r="L1318" s="20" t="str">
        <f>VLOOKUP(K1318,PROVINCIAS!$F$1:$G$1171,2,0)</f>
        <v>URBANA</v>
      </c>
      <c r="M1318" s="20">
        <v>1001506</v>
      </c>
      <c r="N1318" s="20" t="s">
        <v>15374</v>
      </c>
      <c r="O1318" s="20"/>
      <c r="P1318" s="20">
        <v>0.53</v>
      </c>
      <c r="Q1318" s="20" t="s">
        <v>11150</v>
      </c>
      <c r="R1318" s="20" t="s">
        <v>11150</v>
      </c>
      <c r="S1318" s="20" t="s">
        <v>11150</v>
      </c>
      <c r="T1318" s="20" t="s">
        <v>11150</v>
      </c>
      <c r="U1318" s="20" t="s">
        <v>11150</v>
      </c>
      <c r="V1318" s="20" t="s">
        <v>11150</v>
      </c>
      <c r="W1318" s="20">
        <v>0.53</v>
      </c>
    </row>
    <row r="1319" spans="1:23" x14ac:dyDescent="0.45">
      <c r="A1319" s="20">
        <v>1001426</v>
      </c>
      <c r="B1319" s="20" t="s">
        <v>9431</v>
      </c>
      <c r="C1319" s="20" t="s">
        <v>14358</v>
      </c>
      <c r="D1319" s="20">
        <v>1725562233</v>
      </c>
      <c r="E1319" s="20" t="str">
        <f>VLOOKUP(A1319,'REPORTE'!$A$1:$AG$1961,5,0)</f>
        <v>ECUATORIANO(A)</v>
      </c>
      <c r="F1319" s="20" t="str">
        <f>VLOOKUP(A1319,'REPORTE'!$A$1:$AG$1961,18,0)</f>
        <v>F</v>
      </c>
      <c r="G1319" s="20" t="str">
        <f>VLOOKUP(A1319,'REPORTE'!$A$1:$AG$1961,6,0)</f>
        <v>NACIONAL</v>
      </c>
      <c r="H1319" s="20" t="str">
        <f>VLOOKUP(A1319,'REPORTE'!$A$1:$AG$1961,30,0)</f>
        <v>Ninguna</v>
      </c>
      <c r="I1319" s="20" t="str">
        <f>VLOOKUP(A1319,'REPORTE'!$A$1:$AG$1961,31,0)</f>
        <v>COTOPAXI</v>
      </c>
      <c r="J1319" s="20" t="str">
        <f>VLOOKUP(A1319,'REPORTE'!$A$1:$AG$1961,32,0)</f>
        <v>PUJILI</v>
      </c>
      <c r="K1319" s="20" t="str">
        <f>VLOOKUP(A1319,'REPORTE'!$A$1:$AG$1961,33,0)</f>
        <v>PUJILI</v>
      </c>
      <c r="L1319" s="20" t="str">
        <f>VLOOKUP(K1319,PROVINCIAS!$F$1:$G$1171,2,0)</f>
        <v>URBANA</v>
      </c>
      <c r="M1319" s="20">
        <v>1001507</v>
      </c>
      <c r="N1319" s="20" t="s">
        <v>15374</v>
      </c>
      <c r="O1319" s="20"/>
      <c r="P1319" s="20">
        <v>3</v>
      </c>
      <c r="Q1319" s="20" t="s">
        <v>11150</v>
      </c>
      <c r="R1319" s="20" t="s">
        <v>11150</v>
      </c>
      <c r="S1319" s="20" t="s">
        <v>11150</v>
      </c>
      <c r="T1319" s="20" t="s">
        <v>11150</v>
      </c>
      <c r="U1319" s="20" t="s">
        <v>11150</v>
      </c>
      <c r="V1319" s="20" t="s">
        <v>11150</v>
      </c>
      <c r="W1319" s="20">
        <v>3</v>
      </c>
    </row>
    <row r="1320" spans="1:23" x14ac:dyDescent="0.45">
      <c r="A1320" s="20">
        <v>1001427</v>
      </c>
      <c r="B1320" s="20" t="s">
        <v>9431</v>
      </c>
      <c r="C1320" s="20" t="s">
        <v>10443</v>
      </c>
      <c r="D1320" s="20">
        <v>1720500915</v>
      </c>
      <c r="E1320" s="20" t="str">
        <f>VLOOKUP(A1320,'REPORTE'!$A$1:$AG$1961,5,0)</f>
        <v>ECUATORIANO(A)</v>
      </c>
      <c r="F1320" s="20" t="str">
        <f>VLOOKUP(A1320,'REPORTE'!$A$1:$AG$1961,18,0)</f>
        <v>F</v>
      </c>
      <c r="G1320" s="20" t="str">
        <f>VLOOKUP(A1320,'REPORTE'!$A$1:$AG$1961,6,0)</f>
        <v>NACIONAL</v>
      </c>
      <c r="H1320" s="20" t="str">
        <f>VLOOKUP(A1320,'REPORTE'!$A$1:$AG$1961,30,0)</f>
        <v>Secundaria</v>
      </c>
      <c r="I1320" s="20" t="str">
        <f>VLOOKUP(A1320,'REPORTE'!$A$1:$AG$1961,31,0)</f>
        <v>PICHINCHA</v>
      </c>
      <c r="J1320" s="20" t="str">
        <f>VLOOKUP(A1320,'REPORTE'!$A$1:$AG$1961,32,0)</f>
        <v>QUITO</v>
      </c>
      <c r="K1320" s="20" t="str">
        <f>VLOOKUP(A1320,'REPORTE'!$A$1:$AG$1961,33,0)</f>
        <v>COTOCOLLAO</v>
      </c>
      <c r="L1320" s="20" t="str">
        <f>VLOOKUP(K1320,PROVINCIAS!$F$1:$G$1171,2,0)</f>
        <v>URBANA</v>
      </c>
      <c r="M1320" s="20">
        <v>1001508</v>
      </c>
      <c r="N1320" s="20" t="s">
        <v>15374</v>
      </c>
      <c r="O1320" s="20"/>
      <c r="P1320" s="20">
        <v>13.51</v>
      </c>
      <c r="Q1320" s="20" t="s">
        <v>11150</v>
      </c>
      <c r="R1320" s="20" t="s">
        <v>11150</v>
      </c>
      <c r="S1320" s="20" t="s">
        <v>11150</v>
      </c>
      <c r="T1320" s="20" t="s">
        <v>11150</v>
      </c>
      <c r="U1320" s="20" t="s">
        <v>11150</v>
      </c>
      <c r="V1320" s="20" t="s">
        <v>11150</v>
      </c>
      <c r="W1320" s="20">
        <v>13.51</v>
      </c>
    </row>
    <row r="1321" spans="1:23" x14ac:dyDescent="0.45">
      <c r="A1321" s="20">
        <v>1001429</v>
      </c>
      <c r="B1321" s="20" t="s">
        <v>9431</v>
      </c>
      <c r="C1321" s="20" t="s">
        <v>14359</v>
      </c>
      <c r="D1321" s="20">
        <v>1709890170</v>
      </c>
      <c r="E1321" s="20" t="str">
        <f>VLOOKUP(A1321,'REPORTE'!$A$1:$AG$1961,5,0)</f>
        <v>ECUATORIANO(A)</v>
      </c>
      <c r="F1321" s="20" t="str">
        <f>VLOOKUP(A1321,'REPORTE'!$A$1:$AG$1961,18,0)</f>
        <v>M</v>
      </c>
      <c r="G1321" s="20" t="str">
        <f>VLOOKUP(A1321,'REPORTE'!$A$1:$AG$1961,6,0)</f>
        <v>NACIONAL</v>
      </c>
      <c r="H1321" s="20" t="str">
        <f>VLOOKUP(A1321,'REPORTE'!$A$1:$AG$1961,30,0)</f>
        <v>Primaria</v>
      </c>
      <c r="I1321" s="20" t="str">
        <f>VLOOKUP(A1321,'REPORTE'!$A$1:$AG$1961,31,0)</f>
        <v>PICHINCHA</v>
      </c>
      <c r="J1321" s="20" t="str">
        <f>VLOOKUP(A1321,'REPORTE'!$A$1:$AG$1961,32,0)</f>
        <v>QUITO</v>
      </c>
      <c r="K1321" s="20" t="str">
        <f>VLOOKUP(A1321,'REPORTE'!$A$1:$AG$1961,33,0)</f>
        <v>ZAMBIZA</v>
      </c>
      <c r="L1321" s="20" t="str">
        <f>VLOOKUP(K1321,PROVINCIAS!$F$1:$G$1171,2,0)</f>
        <v>RURAL</v>
      </c>
      <c r="M1321" s="20">
        <v>1001509</v>
      </c>
      <c r="N1321" s="20" t="s">
        <v>15374</v>
      </c>
      <c r="O1321" s="20"/>
      <c r="P1321" s="20">
        <v>3</v>
      </c>
      <c r="Q1321" s="20" t="s">
        <v>11150</v>
      </c>
      <c r="R1321" s="20" t="s">
        <v>11150</v>
      </c>
      <c r="S1321" s="20" t="s">
        <v>11150</v>
      </c>
      <c r="T1321" s="20" t="s">
        <v>11150</v>
      </c>
      <c r="U1321" s="20" t="s">
        <v>11150</v>
      </c>
      <c r="V1321" s="20" t="s">
        <v>11150</v>
      </c>
      <c r="W1321" s="20">
        <v>3</v>
      </c>
    </row>
    <row r="1322" spans="1:23" x14ac:dyDescent="0.45">
      <c r="A1322" s="20">
        <v>1001430</v>
      </c>
      <c r="B1322" s="20" t="s">
        <v>9431</v>
      </c>
      <c r="C1322" s="20" t="s">
        <v>14360</v>
      </c>
      <c r="D1322" s="20">
        <v>1205940818</v>
      </c>
      <c r="E1322" s="20" t="str">
        <f>VLOOKUP(A1322,'REPORTE'!$A$1:$AG$1961,5,0)</f>
        <v>ECUATORIANO(A)</v>
      </c>
      <c r="F1322" s="20" t="str">
        <f>VLOOKUP(A1322,'REPORTE'!$A$1:$AG$1961,18,0)</f>
        <v>F</v>
      </c>
      <c r="G1322" s="20" t="str">
        <f>VLOOKUP(A1322,'REPORTE'!$A$1:$AG$1961,6,0)</f>
        <v>NACIONAL</v>
      </c>
      <c r="H1322" s="20" t="str">
        <f>VLOOKUP(A1322,'REPORTE'!$A$1:$AG$1961,30,0)</f>
        <v>Secundaria</v>
      </c>
      <c r="I1322" s="20" t="str">
        <f>VLOOKUP(A1322,'REPORTE'!$A$1:$AG$1961,31,0)</f>
        <v>GUAYAS</v>
      </c>
      <c r="J1322" s="20" t="str">
        <f>VLOOKUP(A1322,'REPORTE'!$A$1:$AG$1961,32,0)</f>
        <v>EL EMPALME</v>
      </c>
      <c r="K1322" s="20" t="str">
        <f>VLOOKUP(A1322,'REPORTE'!$A$1:$AG$1961,33,0)</f>
        <v>EL ROSARIO</v>
      </c>
      <c r="L1322" s="20" t="str">
        <f>VLOOKUP(K1322,PROVINCIAS!$F$1:$G$1171,2,0)</f>
        <v>RURAL</v>
      </c>
      <c r="M1322" s="20">
        <v>1001510</v>
      </c>
      <c r="N1322" s="20" t="s">
        <v>15374</v>
      </c>
      <c r="O1322" s="20"/>
      <c r="P1322" s="20">
        <v>273.14</v>
      </c>
      <c r="Q1322" s="20" t="s">
        <v>11150</v>
      </c>
      <c r="R1322" s="20" t="s">
        <v>11150</v>
      </c>
      <c r="S1322" s="20" t="s">
        <v>11150</v>
      </c>
      <c r="T1322" s="20" t="s">
        <v>11150</v>
      </c>
      <c r="U1322" s="20" t="s">
        <v>11150</v>
      </c>
      <c r="V1322" s="20" t="s">
        <v>11150</v>
      </c>
      <c r="W1322" s="20">
        <v>273.14</v>
      </c>
    </row>
    <row r="1323" spans="1:23" x14ac:dyDescent="0.45">
      <c r="A1323" s="20">
        <v>1001431</v>
      </c>
      <c r="B1323" s="20" t="s">
        <v>9431</v>
      </c>
      <c r="C1323" s="20" t="s">
        <v>10374</v>
      </c>
      <c r="D1323" s="20">
        <v>1728209204</v>
      </c>
      <c r="E1323" s="20" t="str">
        <f>VLOOKUP(A1323,'REPORTE'!$A$1:$AG$1961,5,0)</f>
        <v>ECUATORIANO(A) INDIGENA</v>
      </c>
      <c r="F1323" s="20" t="str">
        <f>VLOOKUP(A1323,'REPORTE'!$A$1:$AG$1961,18,0)</f>
        <v>M</v>
      </c>
      <c r="G1323" s="20" t="str">
        <f>VLOOKUP(A1323,'REPORTE'!$A$1:$AG$1961,6,0)</f>
        <v>NACIONAL</v>
      </c>
      <c r="H1323" s="20" t="str">
        <f>VLOOKUP(A1323,'REPORTE'!$A$1:$AG$1961,30,0)</f>
        <v>Secundaria</v>
      </c>
      <c r="I1323" s="20" t="str">
        <f>VLOOKUP(A1323,'REPORTE'!$A$1:$AG$1961,31,0)</f>
        <v>CHIMBORAZO</v>
      </c>
      <c r="J1323" s="20" t="str">
        <f>VLOOKUP(A1323,'REPORTE'!$A$1:$AG$1961,32,0)</f>
        <v>RIOBAMBA</v>
      </c>
      <c r="K1323" s="20" t="str">
        <f>VLOOKUP(A1323,'REPORTE'!$A$1:$AG$1961,33,0)</f>
        <v>CACHA (CAB EN MACHANGARA)</v>
      </c>
      <c r="L1323" s="20" t="str">
        <f>VLOOKUP(K1323,PROVINCIAS!$F$1:$G$1171,2,0)</f>
        <v>RURAL</v>
      </c>
      <c r="M1323" s="20">
        <v>1001511</v>
      </c>
      <c r="N1323" s="20" t="s">
        <v>15374</v>
      </c>
      <c r="O1323" s="20"/>
      <c r="P1323" s="20">
        <v>1214.6600000000001</v>
      </c>
      <c r="Q1323" s="20" t="s">
        <v>11150</v>
      </c>
      <c r="R1323" s="20" t="s">
        <v>11150</v>
      </c>
      <c r="S1323" s="20" t="s">
        <v>11150</v>
      </c>
      <c r="T1323" s="20" t="s">
        <v>14391</v>
      </c>
      <c r="U1323" s="20" t="s">
        <v>11150</v>
      </c>
      <c r="V1323" s="20" t="s">
        <v>12076</v>
      </c>
      <c r="W1323" s="20">
        <v>1388.66</v>
      </c>
    </row>
    <row r="1324" spans="1:23" x14ac:dyDescent="0.45">
      <c r="A1324" s="20">
        <v>1001432</v>
      </c>
      <c r="B1324" s="20" t="s">
        <v>9431</v>
      </c>
      <c r="C1324" s="20" t="s">
        <v>9935</v>
      </c>
      <c r="D1324" s="20">
        <v>1723306898</v>
      </c>
      <c r="E1324" s="20" t="str">
        <f>VLOOKUP(A1324,'REPORTE'!$A$1:$AG$1961,5,0)</f>
        <v>ECUATORIANO(A)</v>
      </c>
      <c r="F1324" s="20" t="str">
        <f>VLOOKUP(A1324,'REPORTE'!$A$1:$AG$1961,18,0)</f>
        <v>F</v>
      </c>
      <c r="G1324" s="20" t="str">
        <f>VLOOKUP(A1324,'REPORTE'!$A$1:$AG$1961,6,0)</f>
        <v>NACIONAL</v>
      </c>
      <c r="H1324" s="20" t="str">
        <f>VLOOKUP(A1324,'REPORTE'!$A$1:$AG$1961,30,0)</f>
        <v>Secundaria</v>
      </c>
      <c r="I1324" s="20" t="str">
        <f>VLOOKUP(A1324,'REPORTE'!$A$1:$AG$1961,31,0)</f>
        <v>CHIMBORAZO</v>
      </c>
      <c r="J1324" s="20" t="str">
        <f>VLOOKUP(A1324,'REPORTE'!$A$1:$AG$1961,32,0)</f>
        <v>ALAUSI</v>
      </c>
      <c r="K1324" s="20" t="str">
        <f>VLOOKUP(A1324,'REPORTE'!$A$1:$AG$1961,33,0)</f>
        <v>ALAUSI</v>
      </c>
      <c r="L1324" s="20" t="str">
        <f>VLOOKUP(K1324,PROVINCIAS!$F$1:$G$1171,2,0)</f>
        <v>URBANA</v>
      </c>
      <c r="M1324" s="20">
        <v>1001512</v>
      </c>
      <c r="N1324" s="20" t="s">
        <v>15374</v>
      </c>
      <c r="O1324" s="20"/>
      <c r="P1324" s="20">
        <v>0.02</v>
      </c>
      <c r="Q1324" s="20" t="s">
        <v>11150</v>
      </c>
      <c r="R1324" s="20" t="s">
        <v>11150</v>
      </c>
      <c r="S1324" s="20" t="s">
        <v>11150</v>
      </c>
      <c r="T1324" s="20" t="s">
        <v>11150</v>
      </c>
      <c r="U1324" s="20" t="s">
        <v>11150</v>
      </c>
      <c r="V1324" s="20" t="s">
        <v>11150</v>
      </c>
      <c r="W1324" s="20">
        <v>0.02</v>
      </c>
    </row>
    <row r="1325" spans="1:23" x14ac:dyDescent="0.45">
      <c r="A1325" s="20">
        <v>1001433</v>
      </c>
      <c r="B1325" s="20" t="s">
        <v>9431</v>
      </c>
      <c r="C1325" s="20" t="s">
        <v>9954</v>
      </c>
      <c r="D1325" s="20">
        <v>1704347374</v>
      </c>
      <c r="E1325" s="20" t="str">
        <f>VLOOKUP(A1325,'REPORTE'!$A$1:$AG$1961,5,0)</f>
        <v>ECUATORIANO(A)</v>
      </c>
      <c r="F1325" s="20" t="str">
        <f>VLOOKUP(A1325,'REPORTE'!$A$1:$AG$1961,18,0)</f>
        <v>F</v>
      </c>
      <c r="G1325" s="20" t="str">
        <f>VLOOKUP(A1325,'REPORTE'!$A$1:$AG$1961,6,0)</f>
        <v>NACIONAL</v>
      </c>
      <c r="H1325" s="20" t="str">
        <f>VLOOKUP(A1325,'REPORTE'!$A$1:$AG$1961,30,0)</f>
        <v>Secundaria</v>
      </c>
      <c r="I1325" s="20" t="str">
        <f>VLOOKUP(A1325,'REPORTE'!$A$1:$AG$1961,31,0)</f>
        <v>PICHINCHA</v>
      </c>
      <c r="J1325" s="20" t="str">
        <f>VLOOKUP(A1325,'REPORTE'!$A$1:$AG$1961,32,0)</f>
        <v>QUITO</v>
      </c>
      <c r="K1325" s="20" t="str">
        <f>VLOOKUP(A1325,'REPORTE'!$A$1:$AG$1961,33,0)</f>
        <v>COTOCOLLAO</v>
      </c>
      <c r="L1325" s="20" t="str">
        <f>VLOOKUP(K1325,PROVINCIAS!$F$1:$G$1171,2,0)</f>
        <v>URBANA</v>
      </c>
      <c r="M1325" s="20">
        <v>1001513</v>
      </c>
      <c r="N1325" s="20" t="s">
        <v>15374</v>
      </c>
      <c r="O1325" s="20"/>
      <c r="P1325" s="20">
        <v>0</v>
      </c>
      <c r="Q1325" s="20" t="s">
        <v>11150</v>
      </c>
      <c r="R1325" s="20" t="s">
        <v>11150</v>
      </c>
      <c r="S1325" s="20" t="s">
        <v>11150</v>
      </c>
      <c r="T1325" s="20" t="s">
        <v>11150</v>
      </c>
      <c r="U1325" s="20" t="s">
        <v>11150</v>
      </c>
      <c r="V1325" s="20" t="s">
        <v>11150</v>
      </c>
      <c r="W1325" s="20">
        <v>0</v>
      </c>
    </row>
    <row r="1326" spans="1:23" x14ac:dyDescent="0.45">
      <c r="A1326" s="20">
        <v>1001434</v>
      </c>
      <c r="B1326" s="20" t="s">
        <v>9431</v>
      </c>
      <c r="C1326" s="20" t="s">
        <v>9948</v>
      </c>
      <c r="D1326" s="20">
        <v>502292279</v>
      </c>
      <c r="E1326" s="20" t="str">
        <f>VLOOKUP(A1326,'REPORTE'!$A$1:$AG$1961,5,0)</f>
        <v>ECUATORIANO(A)</v>
      </c>
      <c r="F1326" s="20" t="str">
        <f>VLOOKUP(A1326,'REPORTE'!$A$1:$AG$1961,18,0)</f>
        <v>M</v>
      </c>
      <c r="G1326" s="20" t="str">
        <f>VLOOKUP(A1326,'REPORTE'!$A$1:$AG$1961,6,0)</f>
        <v>NACIONAL</v>
      </c>
      <c r="H1326" s="20" t="str">
        <f>VLOOKUP(A1326,'REPORTE'!$A$1:$AG$1961,30,0)</f>
        <v>Ninguna</v>
      </c>
      <c r="I1326" s="20" t="str">
        <f>VLOOKUP(A1326,'REPORTE'!$A$1:$AG$1961,31,0)</f>
        <v>COTOPAXI</v>
      </c>
      <c r="J1326" s="20" t="str">
        <f>VLOOKUP(A1326,'REPORTE'!$A$1:$AG$1961,32,0)</f>
        <v>PUJILI</v>
      </c>
      <c r="K1326" s="20" t="str">
        <f>VLOOKUP(A1326,'REPORTE'!$A$1:$AG$1961,33,0)</f>
        <v>ZUMBAHUA</v>
      </c>
      <c r="L1326" s="20" t="str">
        <f>VLOOKUP(K1326,PROVINCIAS!$F$1:$G$1171,2,0)</f>
        <v>RURAL</v>
      </c>
      <c r="M1326" s="20">
        <v>1001514</v>
      </c>
      <c r="N1326" s="20" t="s">
        <v>15374</v>
      </c>
      <c r="O1326" s="20"/>
      <c r="P1326" s="20">
        <v>3.26</v>
      </c>
      <c r="Q1326" s="20" t="s">
        <v>11150</v>
      </c>
      <c r="R1326" s="20" t="s">
        <v>11150</v>
      </c>
      <c r="S1326" s="20" t="s">
        <v>11150</v>
      </c>
      <c r="T1326" s="20" t="s">
        <v>14685</v>
      </c>
      <c r="U1326" s="20" t="s">
        <v>11150</v>
      </c>
      <c r="V1326" s="20" t="s">
        <v>12078</v>
      </c>
      <c r="W1326" s="20">
        <v>429.26</v>
      </c>
    </row>
    <row r="1327" spans="1:23" x14ac:dyDescent="0.45">
      <c r="A1327" s="20">
        <v>1001435</v>
      </c>
      <c r="B1327" s="20" t="s">
        <v>9431</v>
      </c>
      <c r="C1327" s="20" t="s">
        <v>14361</v>
      </c>
      <c r="D1327" s="20">
        <v>1752670172</v>
      </c>
      <c r="E1327" s="20" t="str">
        <f>VLOOKUP(A1327,'REPORTE'!$A$1:$AG$1961,5,0)</f>
        <v>ECUATORIANO(A)</v>
      </c>
      <c r="F1327" s="20" t="str">
        <f>VLOOKUP(A1327,'REPORTE'!$A$1:$AG$1961,18,0)</f>
        <v>F</v>
      </c>
      <c r="G1327" s="20" t="str">
        <f>VLOOKUP(A1327,'REPORTE'!$A$1:$AG$1961,6,0)</f>
        <v>NACIONAL</v>
      </c>
      <c r="H1327" s="20" t="str">
        <f>VLOOKUP(A1327,'REPORTE'!$A$1:$AG$1961,30,0)</f>
        <v>Secundaria</v>
      </c>
      <c r="I1327" s="20" t="str">
        <f>VLOOKUP(A1327,'REPORTE'!$A$1:$AG$1961,31,0)</f>
        <v>BOLIVAR</v>
      </c>
      <c r="J1327" s="20" t="str">
        <f>VLOOKUP(A1327,'REPORTE'!$A$1:$AG$1961,32,0)</f>
        <v>CHILLANES</v>
      </c>
      <c r="K1327" s="20" t="str">
        <f>VLOOKUP(A1327,'REPORTE'!$A$1:$AG$1961,33,0)</f>
        <v>CHILLANES</v>
      </c>
      <c r="L1327" s="20" t="str">
        <f>VLOOKUP(K1327,PROVINCIAS!$F$1:$G$1171,2,0)</f>
        <v>URBANA</v>
      </c>
      <c r="M1327" s="20">
        <v>1001515</v>
      </c>
      <c r="N1327" s="20" t="s">
        <v>15374</v>
      </c>
      <c r="O1327" s="20"/>
      <c r="P1327" s="20">
        <v>11.36</v>
      </c>
      <c r="Q1327" s="20" t="s">
        <v>11150</v>
      </c>
      <c r="R1327" s="20" t="s">
        <v>11150</v>
      </c>
      <c r="S1327" s="20" t="s">
        <v>11150</v>
      </c>
      <c r="T1327" s="20" t="s">
        <v>11150</v>
      </c>
      <c r="U1327" s="20" t="s">
        <v>11150</v>
      </c>
      <c r="V1327" s="20" t="s">
        <v>11150</v>
      </c>
      <c r="W1327" s="20">
        <v>11.36</v>
      </c>
    </row>
    <row r="1328" spans="1:23" x14ac:dyDescent="0.45">
      <c r="A1328" s="20">
        <v>1001436</v>
      </c>
      <c r="B1328" s="20" t="s">
        <v>9431</v>
      </c>
      <c r="C1328" s="20" t="s">
        <v>9971</v>
      </c>
      <c r="D1328" s="20">
        <v>1726511684</v>
      </c>
      <c r="E1328" s="20" t="str">
        <f>VLOOKUP(A1328,'REPORTE'!$A$1:$AG$1961,5,0)</f>
        <v>ECUATORIANO(A)</v>
      </c>
      <c r="F1328" s="20" t="str">
        <f>VLOOKUP(A1328,'REPORTE'!$A$1:$AG$1961,18,0)</f>
        <v>F</v>
      </c>
      <c r="G1328" s="20" t="str">
        <f>VLOOKUP(A1328,'REPORTE'!$A$1:$AG$1961,6,0)</f>
        <v>NACIONAL</v>
      </c>
      <c r="H1328" s="20" t="str">
        <f>VLOOKUP(A1328,'REPORTE'!$A$1:$AG$1961,30,0)</f>
        <v>Primaria</v>
      </c>
      <c r="I1328" s="20" t="str">
        <f>VLOOKUP(A1328,'REPORTE'!$A$1:$AG$1961,31,0)</f>
        <v>PICHINCHA</v>
      </c>
      <c r="J1328" s="20" t="str">
        <f>VLOOKUP(A1328,'REPORTE'!$A$1:$AG$1961,32,0)</f>
        <v>QUITO</v>
      </c>
      <c r="K1328" s="20" t="str">
        <f>VLOOKUP(A1328,'REPORTE'!$A$1:$AG$1961,33,0)</f>
        <v>COTOCOLLAO</v>
      </c>
      <c r="L1328" s="20" t="str">
        <f>VLOOKUP(K1328,PROVINCIAS!$F$1:$G$1171,2,0)</f>
        <v>URBANA</v>
      </c>
      <c r="M1328" s="20">
        <v>1001516</v>
      </c>
      <c r="N1328" s="20" t="s">
        <v>15374</v>
      </c>
      <c r="O1328" s="20"/>
      <c r="P1328" s="20">
        <v>8.24</v>
      </c>
      <c r="Q1328" s="20" t="s">
        <v>11150</v>
      </c>
      <c r="R1328" s="20" t="s">
        <v>11150</v>
      </c>
      <c r="S1328" s="20" t="s">
        <v>11150</v>
      </c>
      <c r="T1328" s="20" t="s">
        <v>14321</v>
      </c>
      <c r="U1328" s="20" t="s">
        <v>11150</v>
      </c>
      <c r="V1328" s="20" t="s">
        <v>12078</v>
      </c>
      <c r="W1328" s="20">
        <v>198.24</v>
      </c>
    </row>
    <row r="1329" spans="1:23" x14ac:dyDescent="0.45">
      <c r="A1329" s="20">
        <v>1001437</v>
      </c>
      <c r="B1329" s="20" t="s">
        <v>9431</v>
      </c>
      <c r="C1329" s="20" t="s">
        <v>10043</v>
      </c>
      <c r="D1329" s="20">
        <v>401017892</v>
      </c>
      <c r="E1329" s="20" t="str">
        <f>VLOOKUP(A1329,'REPORTE'!$A$1:$AG$1961,5,0)</f>
        <v>ECUATORIANO(A)</v>
      </c>
      <c r="F1329" s="20" t="str">
        <f>VLOOKUP(A1329,'REPORTE'!$A$1:$AG$1961,18,0)</f>
        <v>M</v>
      </c>
      <c r="G1329" s="20" t="str">
        <f>VLOOKUP(A1329,'REPORTE'!$A$1:$AG$1961,6,0)</f>
        <v>NACIONAL</v>
      </c>
      <c r="H1329" s="20" t="str">
        <f>VLOOKUP(A1329,'REPORTE'!$A$1:$AG$1961,30,0)</f>
        <v>Secundaria</v>
      </c>
      <c r="I1329" s="20" t="str">
        <f>VLOOKUP(A1329,'REPORTE'!$A$1:$AG$1961,31,0)</f>
        <v>CARCHI</v>
      </c>
      <c r="J1329" s="20" t="str">
        <f>VLOOKUP(A1329,'REPORTE'!$A$1:$AG$1961,32,0)</f>
        <v>MONTUFAR</v>
      </c>
      <c r="K1329" s="20" t="str">
        <f>VLOOKUP(A1329,'REPORTE'!$A$1:$AG$1961,33,0)</f>
        <v>CRISTOBAL COLON</v>
      </c>
      <c r="L1329" s="20" t="str">
        <f>VLOOKUP(K1329,PROVINCIAS!$F$1:$G$1171,2,0)</f>
        <v>RURAL</v>
      </c>
      <c r="M1329" s="20">
        <v>1001517</v>
      </c>
      <c r="N1329" s="20" t="s">
        <v>15374</v>
      </c>
      <c r="O1329" s="20"/>
      <c r="P1329" s="20">
        <v>46.73</v>
      </c>
      <c r="Q1329" s="20" t="s">
        <v>11150</v>
      </c>
      <c r="R1329" s="20" t="s">
        <v>11150</v>
      </c>
      <c r="S1329" s="20" t="s">
        <v>11150</v>
      </c>
      <c r="T1329" s="20" t="s">
        <v>11150</v>
      </c>
      <c r="U1329" s="20" t="s">
        <v>11150</v>
      </c>
      <c r="V1329" s="20" t="s">
        <v>11150</v>
      </c>
      <c r="W1329" s="20">
        <v>46.73</v>
      </c>
    </row>
    <row r="1330" spans="1:23" x14ac:dyDescent="0.45">
      <c r="A1330" s="20">
        <v>1001438</v>
      </c>
      <c r="B1330" s="20" t="s">
        <v>9431</v>
      </c>
      <c r="C1330" s="20" t="s">
        <v>9927</v>
      </c>
      <c r="D1330" s="20">
        <v>603358136</v>
      </c>
      <c r="E1330" s="20" t="str">
        <f>VLOOKUP(A1330,'REPORTE'!$A$1:$AG$1961,5,0)</f>
        <v>ECUATORIANO(A) INDIGENA</v>
      </c>
      <c r="F1330" s="20" t="str">
        <f>VLOOKUP(A1330,'REPORTE'!$A$1:$AG$1961,18,0)</f>
        <v>M</v>
      </c>
      <c r="G1330" s="20" t="str">
        <f>VLOOKUP(A1330,'REPORTE'!$A$1:$AG$1961,6,0)</f>
        <v>NACIONAL</v>
      </c>
      <c r="H1330" s="20" t="str">
        <f>VLOOKUP(A1330,'REPORTE'!$A$1:$AG$1961,30,0)</f>
        <v>Universitaria</v>
      </c>
      <c r="I1330" s="20" t="str">
        <f>VLOOKUP(A1330,'REPORTE'!$A$1:$AG$1961,31,0)</f>
        <v>CHIMBORAZO</v>
      </c>
      <c r="J1330" s="20" t="str">
        <f>VLOOKUP(A1330,'REPORTE'!$A$1:$AG$1961,32,0)</f>
        <v>GUAMOTE</v>
      </c>
      <c r="K1330" s="20" t="str">
        <f>VLOOKUP(A1330,'REPORTE'!$A$1:$AG$1961,33,0)</f>
        <v>GUAMOTE</v>
      </c>
      <c r="L1330" s="20" t="str">
        <f>VLOOKUP(K1330,PROVINCIAS!$F$1:$G$1171,2,0)</f>
        <v>URBANA</v>
      </c>
      <c r="M1330" s="20">
        <v>1001518</v>
      </c>
      <c r="N1330" s="20" t="s">
        <v>15374</v>
      </c>
      <c r="O1330" s="20"/>
      <c r="P1330" s="20">
        <v>0.02</v>
      </c>
      <c r="Q1330" s="20" t="s">
        <v>11150</v>
      </c>
      <c r="R1330" s="20" t="s">
        <v>11150</v>
      </c>
      <c r="S1330" s="20" t="s">
        <v>11150</v>
      </c>
      <c r="T1330" s="20" t="s">
        <v>11150</v>
      </c>
      <c r="U1330" s="20" t="s">
        <v>11150</v>
      </c>
      <c r="V1330" s="20" t="s">
        <v>11150</v>
      </c>
      <c r="W1330" s="20">
        <v>0.02</v>
      </c>
    </row>
    <row r="1331" spans="1:23" x14ac:dyDescent="0.45">
      <c r="A1331" s="20">
        <v>1001439</v>
      </c>
      <c r="B1331" s="20" t="s">
        <v>9431</v>
      </c>
      <c r="C1331" s="20" t="s">
        <v>9955</v>
      </c>
      <c r="D1331" s="20">
        <v>1711670081</v>
      </c>
      <c r="E1331" s="20" t="str">
        <f>VLOOKUP(A1331,'REPORTE'!$A$1:$AG$1961,5,0)</f>
        <v>ECUATORIANO(A)</v>
      </c>
      <c r="F1331" s="20" t="str">
        <f>VLOOKUP(A1331,'REPORTE'!$A$1:$AG$1961,18,0)</f>
        <v>M</v>
      </c>
      <c r="G1331" s="20" t="str">
        <f>VLOOKUP(A1331,'REPORTE'!$A$1:$AG$1961,6,0)</f>
        <v>NACIONAL</v>
      </c>
      <c r="H1331" s="20" t="str">
        <f>VLOOKUP(A1331,'REPORTE'!$A$1:$AG$1961,30,0)</f>
        <v>Ninguna</v>
      </c>
      <c r="I1331" s="20" t="str">
        <f>VLOOKUP(A1331,'REPORTE'!$A$1:$AG$1961,31,0)</f>
        <v>PICHINCHA</v>
      </c>
      <c r="J1331" s="20" t="str">
        <f>VLOOKUP(A1331,'REPORTE'!$A$1:$AG$1961,32,0)</f>
        <v>QUITO</v>
      </c>
      <c r="K1331" s="20" t="str">
        <f>VLOOKUP(A1331,'REPORTE'!$A$1:$AG$1961,33,0)</f>
        <v>COTOCOLLAO</v>
      </c>
      <c r="L1331" s="20" t="str">
        <f>VLOOKUP(K1331,PROVINCIAS!$F$1:$G$1171,2,0)</f>
        <v>URBANA</v>
      </c>
      <c r="M1331" s="20">
        <v>1001519</v>
      </c>
      <c r="N1331" s="20" t="s">
        <v>15374</v>
      </c>
      <c r="O1331" s="20"/>
      <c r="P1331" s="20">
        <v>44.97</v>
      </c>
      <c r="Q1331" s="20" t="s">
        <v>11150</v>
      </c>
      <c r="R1331" s="20" t="s">
        <v>11150</v>
      </c>
      <c r="S1331" s="20" t="s">
        <v>11150</v>
      </c>
      <c r="T1331" s="20" t="s">
        <v>11150</v>
      </c>
      <c r="U1331" s="20" t="s">
        <v>11150</v>
      </c>
      <c r="V1331" s="20" t="s">
        <v>11150</v>
      </c>
      <c r="W1331" s="20">
        <v>44.97</v>
      </c>
    </row>
    <row r="1332" spans="1:23" x14ac:dyDescent="0.45">
      <c r="A1332" s="20">
        <v>1001441</v>
      </c>
      <c r="B1332" s="20" t="s">
        <v>9431</v>
      </c>
      <c r="C1332" s="20" t="s">
        <v>9931</v>
      </c>
      <c r="D1332" s="20">
        <v>602146565</v>
      </c>
      <c r="E1332" s="20" t="str">
        <f>VLOOKUP(A1332,'REPORTE'!$A$1:$AG$1961,5,0)</f>
        <v>ECUATORIANO(A) INDIGENA</v>
      </c>
      <c r="F1332" s="20" t="str">
        <f>VLOOKUP(A1332,'REPORTE'!$A$1:$AG$1961,18,0)</f>
        <v>M</v>
      </c>
      <c r="G1332" s="20" t="str">
        <f>VLOOKUP(A1332,'REPORTE'!$A$1:$AG$1961,6,0)</f>
        <v>NACIONAL</v>
      </c>
      <c r="H1332" s="20" t="str">
        <f>VLOOKUP(A1332,'REPORTE'!$A$1:$AG$1961,30,0)</f>
        <v>Primaria</v>
      </c>
      <c r="I1332" s="20" t="str">
        <f>VLOOKUP(A1332,'REPORTE'!$A$1:$AG$1961,31,0)</f>
        <v>CHIMBORAZO</v>
      </c>
      <c r="J1332" s="20" t="str">
        <f>VLOOKUP(A1332,'REPORTE'!$A$1:$AG$1961,32,0)</f>
        <v>GUAMOTE</v>
      </c>
      <c r="K1332" s="20" t="str">
        <f>VLOOKUP(A1332,'REPORTE'!$A$1:$AG$1961,33,0)</f>
        <v>GUAMOTE</v>
      </c>
      <c r="L1332" s="20" t="str">
        <f>VLOOKUP(K1332,PROVINCIAS!$F$1:$G$1171,2,0)</f>
        <v>URBANA</v>
      </c>
      <c r="M1332" s="20">
        <v>1001520</v>
      </c>
      <c r="N1332" s="20" t="s">
        <v>15374</v>
      </c>
      <c r="O1332" s="20"/>
      <c r="P1332" s="20">
        <v>120.77</v>
      </c>
      <c r="Q1332" s="20" t="s">
        <v>11150</v>
      </c>
      <c r="R1332" s="20" t="s">
        <v>11150</v>
      </c>
      <c r="S1332" s="20" t="s">
        <v>11150</v>
      </c>
      <c r="T1332" s="20" t="s">
        <v>11150</v>
      </c>
      <c r="U1332" s="20" t="s">
        <v>11150</v>
      </c>
      <c r="V1332" s="20" t="s">
        <v>11150</v>
      </c>
      <c r="W1332" s="20">
        <v>120.77</v>
      </c>
    </row>
    <row r="1333" spans="1:23" x14ac:dyDescent="0.45">
      <c r="A1333" s="20">
        <v>1001442</v>
      </c>
      <c r="B1333" s="20" t="s">
        <v>9431</v>
      </c>
      <c r="C1333" s="20" t="s">
        <v>9951</v>
      </c>
      <c r="D1333" s="20">
        <v>1727213850</v>
      </c>
      <c r="E1333" s="20" t="str">
        <f>VLOOKUP(A1333,'REPORTE'!$A$1:$AG$1961,5,0)</f>
        <v>ECUATORIANO(A) INDIGENA</v>
      </c>
      <c r="F1333" s="20" t="str">
        <f>VLOOKUP(A1333,'REPORTE'!$A$1:$AG$1961,18,0)</f>
        <v>M</v>
      </c>
      <c r="G1333" s="20" t="str">
        <f>VLOOKUP(A1333,'REPORTE'!$A$1:$AG$1961,6,0)</f>
        <v>NACIONAL</v>
      </c>
      <c r="H1333" s="20" t="str">
        <f>VLOOKUP(A1333,'REPORTE'!$A$1:$AG$1961,30,0)</f>
        <v>Primaria</v>
      </c>
      <c r="I1333" s="20" t="str">
        <f>VLOOKUP(A1333,'REPORTE'!$A$1:$AG$1961,31,0)</f>
        <v>BOLIVAR</v>
      </c>
      <c r="J1333" s="20" t="str">
        <f>VLOOKUP(A1333,'REPORTE'!$A$1:$AG$1961,32,0)</f>
        <v>SAN MIGUEL</v>
      </c>
      <c r="K1333" s="20" t="str">
        <f>VLOOKUP(A1333,'REPORTE'!$A$1:$AG$1961,33,0)</f>
        <v>SAN PABLO (SAN PABLO DE ATENAS)</v>
      </c>
      <c r="L1333" s="20" t="str">
        <f>VLOOKUP(K1333,PROVINCIAS!$F$1:$G$1171,2,0)</f>
        <v>RURAL</v>
      </c>
      <c r="M1333" s="20">
        <v>1001521</v>
      </c>
      <c r="N1333" s="20" t="s">
        <v>15374</v>
      </c>
      <c r="O1333" s="20"/>
      <c r="P1333" s="20">
        <v>0</v>
      </c>
      <c r="Q1333" s="20" t="s">
        <v>11150</v>
      </c>
      <c r="R1333" s="20" t="s">
        <v>11150</v>
      </c>
      <c r="S1333" s="20" t="s">
        <v>11150</v>
      </c>
      <c r="T1333" s="20" t="s">
        <v>11150</v>
      </c>
      <c r="U1333" s="20" t="s">
        <v>11150</v>
      </c>
      <c r="V1333" s="20" t="s">
        <v>11150</v>
      </c>
      <c r="W1333" s="20">
        <v>0</v>
      </c>
    </row>
    <row r="1334" spans="1:23" x14ac:dyDescent="0.45">
      <c r="A1334" s="20">
        <v>1001443</v>
      </c>
      <c r="B1334" s="20" t="s">
        <v>9431</v>
      </c>
      <c r="C1334" s="20" t="s">
        <v>14363</v>
      </c>
      <c r="D1334" s="20">
        <v>401191143</v>
      </c>
      <c r="E1334" s="20" t="str">
        <f>VLOOKUP(A1334,'REPORTE'!$A$1:$AG$1961,5,0)</f>
        <v>ECUATORIANO(A)</v>
      </c>
      <c r="F1334" s="20" t="str">
        <f>VLOOKUP(A1334,'REPORTE'!$A$1:$AG$1961,18,0)</f>
        <v>F</v>
      </c>
      <c r="G1334" s="20" t="str">
        <f>VLOOKUP(A1334,'REPORTE'!$A$1:$AG$1961,6,0)</f>
        <v>NACIONAL</v>
      </c>
      <c r="H1334" s="20" t="str">
        <f>VLOOKUP(A1334,'REPORTE'!$A$1:$AG$1961,30,0)</f>
        <v>Secundaria</v>
      </c>
      <c r="I1334" s="20" t="str">
        <f>VLOOKUP(A1334,'REPORTE'!$A$1:$AG$1961,31,0)</f>
        <v>CARCHI</v>
      </c>
      <c r="J1334" s="20" t="str">
        <f>VLOOKUP(A1334,'REPORTE'!$A$1:$AG$1961,32,0)</f>
        <v>TULCAN</v>
      </c>
      <c r="K1334" s="20" t="str">
        <f>VLOOKUP(A1334,'REPORTE'!$A$1:$AG$1961,33,0)</f>
        <v>MALDONADO</v>
      </c>
      <c r="L1334" s="20" t="str">
        <f>VLOOKUP(K1334,PROVINCIAS!$F$1:$G$1171,2,0)</f>
        <v>RURAL</v>
      </c>
      <c r="M1334" s="20">
        <v>1001522</v>
      </c>
      <c r="N1334" s="20" t="s">
        <v>15374</v>
      </c>
      <c r="O1334" s="20"/>
      <c r="P1334" s="20">
        <v>3</v>
      </c>
      <c r="Q1334" s="20" t="s">
        <v>11150</v>
      </c>
      <c r="R1334" s="20" t="s">
        <v>11150</v>
      </c>
      <c r="S1334" s="20" t="s">
        <v>11150</v>
      </c>
      <c r="T1334" s="20" t="s">
        <v>11150</v>
      </c>
      <c r="U1334" s="20" t="s">
        <v>11150</v>
      </c>
      <c r="V1334" s="20" t="s">
        <v>11150</v>
      </c>
      <c r="W1334" s="20">
        <v>3</v>
      </c>
    </row>
    <row r="1335" spans="1:23" x14ac:dyDescent="0.45">
      <c r="A1335" s="20">
        <v>1001444</v>
      </c>
      <c r="B1335" s="20" t="s">
        <v>9431</v>
      </c>
      <c r="C1335" s="20" t="s">
        <v>10339</v>
      </c>
      <c r="D1335" s="20">
        <v>1752601920</v>
      </c>
      <c r="E1335" s="20" t="str">
        <f>VLOOKUP(A1335,'REPORTE'!$A$1:$AG$1961,5,0)</f>
        <v>ECUATORIANO(A)</v>
      </c>
      <c r="F1335" s="20" t="str">
        <f>VLOOKUP(A1335,'REPORTE'!$A$1:$AG$1961,18,0)</f>
        <v>F</v>
      </c>
      <c r="G1335" s="20" t="str">
        <f>VLOOKUP(A1335,'REPORTE'!$A$1:$AG$1961,6,0)</f>
        <v>NACIONAL</v>
      </c>
      <c r="H1335" s="20" t="str">
        <f>VLOOKUP(A1335,'REPORTE'!$A$1:$AG$1961,30,0)</f>
        <v>Secundaria</v>
      </c>
      <c r="I1335" s="20" t="str">
        <f>VLOOKUP(A1335,'REPORTE'!$A$1:$AG$1961,31,0)</f>
        <v>PICHINCHA</v>
      </c>
      <c r="J1335" s="20" t="str">
        <f>VLOOKUP(A1335,'REPORTE'!$A$1:$AG$1961,32,0)</f>
        <v>QUITO</v>
      </c>
      <c r="K1335" s="20" t="str">
        <f>VLOOKUP(A1335,'REPORTE'!$A$1:$AG$1961,33,0)</f>
        <v>COTOCOLLAO</v>
      </c>
      <c r="L1335" s="20" t="str">
        <f>VLOOKUP(K1335,PROVINCIAS!$F$1:$G$1171,2,0)</f>
        <v>URBANA</v>
      </c>
      <c r="M1335" s="20">
        <v>1001523</v>
      </c>
      <c r="N1335" s="20" t="s">
        <v>15374</v>
      </c>
      <c r="O1335" s="20"/>
      <c r="P1335" s="20">
        <v>192.69</v>
      </c>
      <c r="Q1335" s="20" t="s">
        <v>11150</v>
      </c>
      <c r="R1335" s="20" t="s">
        <v>11150</v>
      </c>
      <c r="S1335" s="20" t="s">
        <v>11150</v>
      </c>
      <c r="T1335" s="20" t="s">
        <v>14600</v>
      </c>
      <c r="U1335" s="20" t="s">
        <v>11150</v>
      </c>
      <c r="V1335" s="20" t="s">
        <v>12078</v>
      </c>
      <c r="W1335" s="20">
        <v>451.69</v>
      </c>
    </row>
    <row r="1336" spans="1:23" x14ac:dyDescent="0.45">
      <c r="A1336" s="20">
        <v>1001445</v>
      </c>
      <c r="B1336" s="20" t="s">
        <v>9431</v>
      </c>
      <c r="C1336" s="20" t="s">
        <v>9932</v>
      </c>
      <c r="D1336" s="20">
        <v>1754735957</v>
      </c>
      <c r="E1336" s="20" t="str">
        <f>VLOOKUP(A1336,'REPORTE'!$A$1:$AG$1961,5,0)</f>
        <v>ECUATORIANO(A) INDIGENA</v>
      </c>
      <c r="F1336" s="20" t="str">
        <f>VLOOKUP(A1336,'REPORTE'!$A$1:$AG$1961,18,0)</f>
        <v>F</v>
      </c>
      <c r="G1336" s="20" t="str">
        <f>VLOOKUP(A1336,'REPORTE'!$A$1:$AG$1961,6,0)</f>
        <v>NACIONAL</v>
      </c>
      <c r="H1336" s="20" t="str">
        <f>VLOOKUP(A1336,'REPORTE'!$A$1:$AG$1961,30,0)</f>
        <v>Ninguna</v>
      </c>
      <c r="I1336" s="20" t="str">
        <f>VLOOKUP(A1336,'REPORTE'!$A$1:$AG$1961,31,0)</f>
        <v>COTOPAXI</v>
      </c>
      <c r="J1336" s="20" t="str">
        <f>VLOOKUP(A1336,'REPORTE'!$A$1:$AG$1961,32,0)</f>
        <v>SAQUISILI</v>
      </c>
      <c r="K1336" s="20" t="str">
        <f>VLOOKUP(A1336,'REPORTE'!$A$1:$AG$1961,33,0)</f>
        <v>SAQUISILI</v>
      </c>
      <c r="L1336" s="20" t="str">
        <f>VLOOKUP(K1336,PROVINCIAS!$F$1:$G$1171,2,0)</f>
        <v>URBANA</v>
      </c>
      <c r="M1336" s="20">
        <v>1001524</v>
      </c>
      <c r="N1336" s="20" t="s">
        <v>15374</v>
      </c>
      <c r="O1336" s="20"/>
      <c r="P1336" s="20">
        <v>21.32</v>
      </c>
      <c r="Q1336" s="20" t="s">
        <v>11150</v>
      </c>
      <c r="R1336" s="20" t="s">
        <v>11150</v>
      </c>
      <c r="S1336" s="20" t="s">
        <v>11150</v>
      </c>
      <c r="T1336" s="20" t="s">
        <v>11150</v>
      </c>
      <c r="U1336" s="20" t="s">
        <v>11150</v>
      </c>
      <c r="V1336" s="20" t="s">
        <v>11150</v>
      </c>
      <c r="W1336" s="20">
        <v>21.32</v>
      </c>
    </row>
    <row r="1337" spans="1:23" x14ac:dyDescent="0.45">
      <c r="A1337" s="20">
        <v>1001446</v>
      </c>
      <c r="B1337" s="20" t="s">
        <v>9431</v>
      </c>
      <c r="C1337" s="20" t="s">
        <v>10219</v>
      </c>
      <c r="D1337" s="20">
        <v>1707276992</v>
      </c>
      <c r="E1337" s="20" t="str">
        <f>VLOOKUP(A1337,'REPORTE'!$A$1:$AG$1961,5,0)</f>
        <v>ECUATORIANO(A) INDIGENA</v>
      </c>
      <c r="F1337" s="20" t="str">
        <f>VLOOKUP(A1337,'REPORTE'!$A$1:$AG$1961,18,0)</f>
        <v>M</v>
      </c>
      <c r="G1337" s="20" t="str">
        <f>VLOOKUP(A1337,'REPORTE'!$A$1:$AG$1961,6,0)</f>
        <v>NACIONAL</v>
      </c>
      <c r="H1337" s="20" t="str">
        <f>VLOOKUP(A1337,'REPORTE'!$A$1:$AG$1961,30,0)</f>
        <v>Primaria</v>
      </c>
      <c r="I1337" s="20" t="str">
        <f>VLOOKUP(A1337,'REPORTE'!$A$1:$AG$1961,31,0)</f>
        <v>CHIMBORAZO</v>
      </c>
      <c r="J1337" s="20" t="str">
        <f>VLOOKUP(A1337,'REPORTE'!$A$1:$AG$1961,32,0)</f>
        <v>COLTA</v>
      </c>
      <c r="K1337" s="20" t="str">
        <f>VLOOKUP(A1337,'REPORTE'!$A$1:$AG$1961,33,0)</f>
        <v>CAJABAMBA</v>
      </c>
      <c r="L1337" s="20" t="str">
        <f>VLOOKUP(K1337,PROVINCIAS!$F$1:$G$1171,2,0)</f>
        <v>URBANA</v>
      </c>
      <c r="M1337" s="20">
        <v>1001525</v>
      </c>
      <c r="N1337" s="20" t="s">
        <v>15374</v>
      </c>
      <c r="O1337" s="20"/>
      <c r="P1337" s="20">
        <v>0.02</v>
      </c>
      <c r="Q1337" s="20" t="s">
        <v>11150</v>
      </c>
      <c r="R1337" s="20" t="s">
        <v>11150</v>
      </c>
      <c r="S1337" s="20" t="s">
        <v>11150</v>
      </c>
      <c r="T1337" s="20" t="s">
        <v>14686</v>
      </c>
      <c r="U1337" s="20" t="s">
        <v>11150</v>
      </c>
      <c r="V1337" s="20" t="s">
        <v>11150</v>
      </c>
      <c r="W1337" s="20">
        <v>51.02</v>
      </c>
    </row>
    <row r="1338" spans="1:23" x14ac:dyDescent="0.45">
      <c r="A1338" s="20">
        <v>1001447</v>
      </c>
      <c r="B1338" s="20" t="s">
        <v>9431</v>
      </c>
      <c r="C1338" s="20" t="s">
        <v>9936</v>
      </c>
      <c r="D1338" s="20">
        <v>1721046900</v>
      </c>
      <c r="E1338" s="20" t="str">
        <f>VLOOKUP(A1338,'REPORTE'!$A$1:$AG$1961,5,0)</f>
        <v>ECUATORIANO(A)</v>
      </c>
      <c r="F1338" s="20" t="str">
        <f>VLOOKUP(A1338,'REPORTE'!$A$1:$AG$1961,18,0)</f>
        <v>M</v>
      </c>
      <c r="G1338" s="20" t="str">
        <f>VLOOKUP(A1338,'REPORTE'!$A$1:$AG$1961,6,0)</f>
        <v>NACIONAL</v>
      </c>
      <c r="H1338" s="20" t="str">
        <f>VLOOKUP(A1338,'REPORTE'!$A$1:$AG$1961,30,0)</f>
        <v>Universitaria</v>
      </c>
      <c r="I1338" s="20" t="str">
        <f>VLOOKUP(A1338,'REPORTE'!$A$1:$AG$1961,31,0)</f>
        <v>PICHINCHA</v>
      </c>
      <c r="J1338" s="20" t="str">
        <f>VLOOKUP(A1338,'REPORTE'!$A$1:$AG$1961,32,0)</f>
        <v>QUITO</v>
      </c>
      <c r="K1338" s="20" t="str">
        <f>VLOOKUP(A1338,'REPORTE'!$A$1:$AG$1961,33,0)</f>
        <v>LA MAGDALENA</v>
      </c>
      <c r="L1338" s="20" t="str">
        <f>VLOOKUP(K1338,PROVINCIAS!$F$1:$G$1171,2,0)</f>
        <v>URBANA</v>
      </c>
      <c r="M1338" s="20">
        <v>1001526</v>
      </c>
      <c r="N1338" s="20" t="s">
        <v>15374</v>
      </c>
      <c r="O1338" s="20"/>
      <c r="P1338" s="20">
        <v>0.99</v>
      </c>
      <c r="Q1338" s="20" t="s">
        <v>11150</v>
      </c>
      <c r="R1338" s="20" t="s">
        <v>11150</v>
      </c>
      <c r="S1338" s="20" t="s">
        <v>11150</v>
      </c>
      <c r="T1338" s="20" t="s">
        <v>12025</v>
      </c>
      <c r="U1338" s="20" t="s">
        <v>11150</v>
      </c>
      <c r="V1338" s="20" t="s">
        <v>11150</v>
      </c>
      <c r="W1338" s="20">
        <v>100.99</v>
      </c>
    </row>
    <row r="1339" spans="1:23" x14ac:dyDescent="0.45">
      <c r="A1339" s="20">
        <v>1001448</v>
      </c>
      <c r="B1339" s="20" t="s">
        <v>9431</v>
      </c>
      <c r="C1339" s="20" t="s">
        <v>10400</v>
      </c>
      <c r="D1339" s="20">
        <v>1719141077</v>
      </c>
      <c r="E1339" s="20" t="str">
        <f>VLOOKUP(A1339,'REPORTE'!$A$1:$AG$1961,5,0)</f>
        <v>ECUATORIANO(A)</v>
      </c>
      <c r="F1339" s="20" t="str">
        <f>VLOOKUP(A1339,'REPORTE'!$A$1:$AG$1961,18,0)</f>
        <v>M</v>
      </c>
      <c r="G1339" s="20" t="str">
        <f>VLOOKUP(A1339,'REPORTE'!$A$1:$AG$1961,6,0)</f>
        <v>NACIONAL</v>
      </c>
      <c r="H1339" s="20" t="str">
        <f>VLOOKUP(A1339,'REPORTE'!$A$1:$AG$1961,30,0)</f>
        <v>Primaria</v>
      </c>
      <c r="I1339" s="20" t="str">
        <f>VLOOKUP(A1339,'REPORTE'!$A$1:$AG$1961,31,0)</f>
        <v>PICHINCHA</v>
      </c>
      <c r="J1339" s="20" t="str">
        <f>VLOOKUP(A1339,'REPORTE'!$A$1:$AG$1961,32,0)</f>
        <v>QUITO</v>
      </c>
      <c r="K1339" s="20" t="str">
        <f>VLOOKUP(A1339,'REPORTE'!$A$1:$AG$1961,33,0)</f>
        <v>COTOCOLLAO</v>
      </c>
      <c r="L1339" s="20" t="str">
        <f>VLOOKUP(K1339,PROVINCIAS!$F$1:$G$1171,2,0)</f>
        <v>URBANA</v>
      </c>
      <c r="M1339" s="20">
        <v>1001527</v>
      </c>
      <c r="N1339" s="20" t="s">
        <v>15374</v>
      </c>
      <c r="O1339" s="20"/>
      <c r="P1339" s="20">
        <v>29.33</v>
      </c>
      <c r="Q1339" s="20" t="s">
        <v>11150</v>
      </c>
      <c r="R1339" s="20" t="s">
        <v>11150</v>
      </c>
      <c r="S1339" s="20" t="s">
        <v>11150</v>
      </c>
      <c r="T1339" s="20" t="s">
        <v>14534</v>
      </c>
      <c r="U1339" s="20" t="s">
        <v>11150</v>
      </c>
      <c r="V1339" s="20" t="s">
        <v>11150</v>
      </c>
      <c r="W1339" s="20">
        <v>181.33</v>
      </c>
    </row>
    <row r="1340" spans="1:23" x14ac:dyDescent="0.45">
      <c r="A1340" s="20">
        <v>1001449</v>
      </c>
      <c r="B1340" s="20" t="s">
        <v>9431</v>
      </c>
      <c r="C1340" s="20" t="s">
        <v>9952</v>
      </c>
      <c r="D1340" s="20">
        <v>602217226</v>
      </c>
      <c r="E1340" s="20" t="str">
        <f>VLOOKUP(A1340,'REPORTE'!$A$1:$AG$1961,5,0)</f>
        <v>ECUATORIANO(A) INDIGENA</v>
      </c>
      <c r="F1340" s="20" t="str">
        <f>VLOOKUP(A1340,'REPORTE'!$A$1:$AG$1961,18,0)</f>
        <v>F</v>
      </c>
      <c r="G1340" s="20" t="str">
        <f>VLOOKUP(A1340,'REPORTE'!$A$1:$AG$1961,6,0)</f>
        <v>NACIONAL</v>
      </c>
      <c r="H1340" s="20" t="str">
        <f>VLOOKUP(A1340,'REPORTE'!$A$1:$AG$1961,30,0)</f>
        <v>Secundaria</v>
      </c>
      <c r="I1340" s="20" t="str">
        <f>VLOOKUP(A1340,'REPORTE'!$A$1:$AG$1961,31,0)</f>
        <v>CHIMBORAZO</v>
      </c>
      <c r="J1340" s="20" t="str">
        <f>VLOOKUP(A1340,'REPORTE'!$A$1:$AG$1961,32,0)</f>
        <v>RIOBAMBA</v>
      </c>
      <c r="K1340" s="20" t="str">
        <f>VLOOKUP(A1340,'REPORTE'!$A$1:$AG$1961,33,0)</f>
        <v>YARUQUIES</v>
      </c>
      <c r="L1340" s="20" t="str">
        <f>VLOOKUP(K1340,PROVINCIAS!$F$1:$G$1171,2,0)</f>
        <v>URBANA</v>
      </c>
      <c r="M1340" s="20">
        <v>1001528</v>
      </c>
      <c r="N1340" s="20" t="s">
        <v>15374</v>
      </c>
      <c r="O1340" s="20"/>
      <c r="P1340" s="20">
        <v>0.12</v>
      </c>
      <c r="Q1340" s="20" t="s">
        <v>11150</v>
      </c>
      <c r="R1340" s="20" t="s">
        <v>11150</v>
      </c>
      <c r="S1340" s="20" t="s">
        <v>11150</v>
      </c>
      <c r="T1340" s="20" t="s">
        <v>11150</v>
      </c>
      <c r="U1340" s="20" t="s">
        <v>11150</v>
      </c>
      <c r="V1340" s="20" t="s">
        <v>11150</v>
      </c>
      <c r="W1340" s="20">
        <v>0.12</v>
      </c>
    </row>
    <row r="1341" spans="1:23" x14ac:dyDescent="0.45">
      <c r="A1341" s="20">
        <v>1001450</v>
      </c>
      <c r="B1341" s="20" t="s">
        <v>9431</v>
      </c>
      <c r="C1341" s="20" t="s">
        <v>14364</v>
      </c>
      <c r="D1341" s="20">
        <v>605743483</v>
      </c>
      <c r="E1341" s="20" t="str">
        <f>VLOOKUP(A1341,'REPORTE'!$A$1:$AG$1961,5,0)</f>
        <v>ECUATORIANO(A) INDIGENA</v>
      </c>
      <c r="F1341" s="20" t="str">
        <f>VLOOKUP(A1341,'REPORTE'!$A$1:$AG$1961,18,0)</f>
        <v>F</v>
      </c>
      <c r="G1341" s="20" t="str">
        <f>VLOOKUP(A1341,'REPORTE'!$A$1:$AG$1961,6,0)</f>
        <v>NACIONAL</v>
      </c>
      <c r="H1341" s="20" t="str">
        <f>VLOOKUP(A1341,'REPORTE'!$A$1:$AG$1961,30,0)</f>
        <v>Secundaria</v>
      </c>
      <c r="I1341" s="20" t="str">
        <f>VLOOKUP(A1341,'REPORTE'!$A$1:$AG$1961,31,0)</f>
        <v>PICHINCHA</v>
      </c>
      <c r="J1341" s="20" t="str">
        <f>VLOOKUP(A1341,'REPORTE'!$A$1:$AG$1961,32,0)</f>
        <v>QUITO</v>
      </c>
      <c r="K1341" s="20" t="str">
        <f>VLOOKUP(A1341,'REPORTE'!$A$1:$AG$1961,33,0)</f>
        <v>SAN SEBASTIAN</v>
      </c>
      <c r="L1341" s="20" t="str">
        <f>VLOOKUP(K1341,PROVINCIAS!$F$1:$G$1171,2,0)</f>
        <v>URBANA</v>
      </c>
      <c r="M1341" s="20">
        <v>1001529</v>
      </c>
      <c r="N1341" s="20" t="s">
        <v>15374</v>
      </c>
      <c r="O1341" s="20"/>
      <c r="P1341" s="20">
        <v>3</v>
      </c>
      <c r="Q1341" s="20" t="s">
        <v>11150</v>
      </c>
      <c r="R1341" s="20" t="s">
        <v>11150</v>
      </c>
      <c r="S1341" s="20" t="s">
        <v>11150</v>
      </c>
      <c r="T1341" s="20" t="s">
        <v>11150</v>
      </c>
      <c r="U1341" s="20" t="s">
        <v>11150</v>
      </c>
      <c r="V1341" s="20" t="s">
        <v>11150</v>
      </c>
      <c r="W1341" s="20">
        <v>3</v>
      </c>
    </row>
    <row r="1342" spans="1:23" x14ac:dyDescent="0.45">
      <c r="A1342" s="20">
        <v>1001451</v>
      </c>
      <c r="B1342" s="20" t="s">
        <v>9431</v>
      </c>
      <c r="C1342" s="20" t="s">
        <v>14365</v>
      </c>
      <c r="D1342" s="20">
        <v>2100988076</v>
      </c>
      <c r="E1342" s="20" t="str">
        <f>VLOOKUP(A1342,'REPORTE'!$A$1:$AG$1961,5,0)</f>
        <v>ECUATORIANO(A)</v>
      </c>
      <c r="F1342" s="20" t="str">
        <f>VLOOKUP(A1342,'REPORTE'!$A$1:$AG$1961,18,0)</f>
        <v>M</v>
      </c>
      <c r="G1342" s="20" t="str">
        <f>VLOOKUP(A1342,'REPORTE'!$A$1:$AG$1961,6,0)</f>
        <v>NACIONAL</v>
      </c>
      <c r="H1342" s="20" t="str">
        <f>VLOOKUP(A1342,'REPORTE'!$A$1:$AG$1961,30,0)</f>
        <v>Secundaria</v>
      </c>
      <c r="I1342" s="20" t="str">
        <f>VLOOKUP(A1342,'REPORTE'!$A$1:$AG$1961,31,0)</f>
        <v>ESMERALDAS</v>
      </c>
      <c r="J1342" s="20" t="str">
        <f>VLOOKUP(A1342,'REPORTE'!$A$1:$AG$1961,32,0)</f>
        <v>ESMERALDAS</v>
      </c>
      <c r="K1342" s="20" t="str">
        <f>VLOOKUP(A1342,'REPORTE'!$A$1:$AG$1961,33,0)</f>
        <v>ESMERALDAS</v>
      </c>
      <c r="L1342" s="20" t="str">
        <f>VLOOKUP(K1342,PROVINCIAS!$F$1:$G$1171,2,0)</f>
        <v>URBANA</v>
      </c>
      <c r="M1342" s="20">
        <v>1001530</v>
      </c>
      <c r="N1342" s="20" t="s">
        <v>15374</v>
      </c>
      <c r="O1342" s="20"/>
      <c r="P1342" s="20">
        <v>3</v>
      </c>
      <c r="Q1342" s="20" t="s">
        <v>11150</v>
      </c>
      <c r="R1342" s="20" t="s">
        <v>11150</v>
      </c>
      <c r="S1342" s="20" t="s">
        <v>11150</v>
      </c>
      <c r="T1342" s="20" t="s">
        <v>11150</v>
      </c>
      <c r="U1342" s="20" t="s">
        <v>11150</v>
      </c>
      <c r="V1342" s="20" t="s">
        <v>11150</v>
      </c>
      <c r="W1342" s="20">
        <v>3</v>
      </c>
    </row>
    <row r="1343" spans="1:23" x14ac:dyDescent="0.45">
      <c r="A1343" s="20">
        <v>1001440</v>
      </c>
      <c r="B1343" s="20" t="s">
        <v>9431</v>
      </c>
      <c r="C1343" s="20" t="s">
        <v>14362</v>
      </c>
      <c r="D1343" s="20">
        <v>605402965</v>
      </c>
      <c r="E1343" s="20" t="str">
        <f>VLOOKUP(A1343,'REPORTE'!$A$1:$AG$1961,5,0)</f>
        <v>ECUATORIANO(A) INDIGENA</v>
      </c>
      <c r="F1343" s="20" t="str">
        <f>VLOOKUP(A1343,'REPORTE'!$A$1:$AG$1961,18,0)</f>
        <v>M</v>
      </c>
      <c r="G1343" s="20" t="str">
        <f>VLOOKUP(A1343,'REPORTE'!$A$1:$AG$1961,6,0)</f>
        <v>NACIONAL</v>
      </c>
      <c r="H1343" s="20" t="str">
        <f>VLOOKUP(A1343,'REPORTE'!$A$1:$AG$1961,30,0)</f>
        <v>Primaria</v>
      </c>
      <c r="I1343" s="20" t="str">
        <f>VLOOKUP(A1343,'REPORTE'!$A$1:$AG$1961,31,0)</f>
        <v>CHIMBORAZO</v>
      </c>
      <c r="J1343" s="20" t="str">
        <f>VLOOKUP(A1343,'REPORTE'!$A$1:$AG$1961,32,0)</f>
        <v>GUAMOTE</v>
      </c>
      <c r="K1343" s="20" t="str">
        <f>VLOOKUP(A1343,'REPORTE'!$A$1:$AG$1961,33,0)</f>
        <v>PALMIRA</v>
      </c>
      <c r="L1343" s="20" t="str">
        <f>VLOOKUP(K1343,PROVINCIAS!$F$1:$G$1171,2,0)</f>
        <v>RURAL</v>
      </c>
      <c r="M1343" s="20">
        <v>1001531</v>
      </c>
      <c r="N1343" s="20" t="s">
        <v>15374</v>
      </c>
      <c r="O1343" s="20"/>
      <c r="P1343" s="20">
        <v>23.03</v>
      </c>
      <c r="Q1343" s="20" t="s">
        <v>11150</v>
      </c>
      <c r="R1343" s="20" t="s">
        <v>11150</v>
      </c>
      <c r="S1343" s="20" t="s">
        <v>11150</v>
      </c>
      <c r="T1343" s="20" t="s">
        <v>11150</v>
      </c>
      <c r="U1343" s="20" t="s">
        <v>11150</v>
      </c>
      <c r="V1343" s="20" t="s">
        <v>11150</v>
      </c>
      <c r="W1343" s="20">
        <v>23.03</v>
      </c>
    </row>
    <row r="1344" spans="1:23" x14ac:dyDescent="0.45">
      <c r="A1344" s="20">
        <v>1001452</v>
      </c>
      <c r="B1344" s="20" t="s">
        <v>9431</v>
      </c>
      <c r="C1344" s="20" t="s">
        <v>10006</v>
      </c>
      <c r="D1344" s="20">
        <v>1724022783</v>
      </c>
      <c r="E1344" s="20" t="str">
        <f>VLOOKUP(A1344,'REPORTE'!$A$1:$AG$1961,5,0)</f>
        <v>ECUATORIANO(A)</v>
      </c>
      <c r="F1344" s="20" t="str">
        <f>VLOOKUP(A1344,'REPORTE'!$A$1:$AG$1961,18,0)</f>
        <v>F</v>
      </c>
      <c r="G1344" s="20" t="str">
        <f>VLOOKUP(A1344,'REPORTE'!$A$1:$AG$1961,6,0)</f>
        <v>NACIONAL</v>
      </c>
      <c r="H1344" s="20" t="str">
        <f>VLOOKUP(A1344,'REPORTE'!$A$1:$AG$1961,30,0)</f>
        <v>Ninguna</v>
      </c>
      <c r="I1344" s="20" t="str">
        <f>VLOOKUP(A1344,'REPORTE'!$A$1:$AG$1961,31,0)</f>
        <v>PICHINCHA</v>
      </c>
      <c r="J1344" s="20" t="str">
        <f>VLOOKUP(A1344,'REPORTE'!$A$1:$AG$1961,32,0)</f>
        <v>QUITO</v>
      </c>
      <c r="K1344" s="20" t="str">
        <f>VLOOKUP(A1344,'REPORTE'!$A$1:$AG$1961,33,0)</f>
        <v>COTOCOLLAO</v>
      </c>
      <c r="L1344" s="20" t="str">
        <f>VLOOKUP(K1344,PROVINCIAS!$F$1:$G$1171,2,0)</f>
        <v>URBANA</v>
      </c>
      <c r="M1344" s="20">
        <v>1001532</v>
      </c>
      <c r="N1344" s="20" t="s">
        <v>15374</v>
      </c>
      <c r="O1344" s="20"/>
      <c r="P1344" s="20">
        <v>4.32</v>
      </c>
      <c r="Q1344" s="20" t="s">
        <v>11150</v>
      </c>
      <c r="R1344" s="20" t="s">
        <v>11150</v>
      </c>
      <c r="S1344" s="20" t="s">
        <v>11150</v>
      </c>
      <c r="T1344" s="20" t="s">
        <v>12025</v>
      </c>
      <c r="U1344" s="20" t="s">
        <v>11150</v>
      </c>
      <c r="V1344" s="20" t="s">
        <v>11150</v>
      </c>
      <c r="W1344" s="20">
        <v>104.32</v>
      </c>
    </row>
    <row r="1345" spans="1:23" x14ac:dyDescent="0.45">
      <c r="A1345" s="20">
        <v>1001453</v>
      </c>
      <c r="B1345" s="20" t="s">
        <v>9431</v>
      </c>
      <c r="C1345" s="20" t="s">
        <v>9953</v>
      </c>
      <c r="D1345" s="20">
        <v>1805197033</v>
      </c>
      <c r="E1345" s="20" t="str">
        <f>VLOOKUP(A1345,'REPORTE'!$A$1:$AG$1961,5,0)</f>
        <v>ECUATORIANO(A)</v>
      </c>
      <c r="F1345" s="20" t="str">
        <f>VLOOKUP(A1345,'REPORTE'!$A$1:$AG$1961,18,0)</f>
        <v>M</v>
      </c>
      <c r="G1345" s="20" t="str">
        <f>VLOOKUP(A1345,'REPORTE'!$A$1:$AG$1961,6,0)</f>
        <v>NACIONAL</v>
      </c>
      <c r="H1345" s="20" t="str">
        <f>VLOOKUP(A1345,'REPORTE'!$A$1:$AG$1961,30,0)</f>
        <v>Secundaria</v>
      </c>
      <c r="I1345" s="20" t="str">
        <f>VLOOKUP(A1345,'REPORTE'!$A$1:$AG$1961,31,0)</f>
        <v>TUNGURAHUA</v>
      </c>
      <c r="J1345" s="20" t="str">
        <f>VLOOKUP(A1345,'REPORTE'!$A$1:$AG$1961,32,0)</f>
        <v>SAN PEDRO DE PELILEO</v>
      </c>
      <c r="K1345" s="20" t="str">
        <f>VLOOKUP(A1345,'REPORTE'!$A$1:$AG$1961,33,0)</f>
        <v>PELILEO</v>
      </c>
      <c r="L1345" s="20" t="str">
        <f>VLOOKUP(K1345,PROVINCIAS!$F$1:$G$1171,2,0)</f>
        <v>URBANA</v>
      </c>
      <c r="M1345" s="20">
        <v>1001533</v>
      </c>
      <c r="N1345" s="20" t="s">
        <v>15374</v>
      </c>
      <c r="O1345" s="20"/>
      <c r="P1345" s="20">
        <v>0.91</v>
      </c>
      <c r="Q1345" s="20" t="s">
        <v>11150</v>
      </c>
      <c r="R1345" s="20" t="s">
        <v>11150</v>
      </c>
      <c r="S1345" s="20" t="s">
        <v>11150</v>
      </c>
      <c r="T1345" s="20" t="s">
        <v>14290</v>
      </c>
      <c r="U1345" s="20" t="s">
        <v>11150</v>
      </c>
      <c r="V1345" s="20" t="s">
        <v>11150</v>
      </c>
      <c r="W1345" s="20">
        <v>80.91</v>
      </c>
    </row>
    <row r="1346" spans="1:23" x14ac:dyDescent="0.45">
      <c r="A1346" s="20">
        <v>1001455</v>
      </c>
      <c r="B1346" s="20" t="s">
        <v>9431</v>
      </c>
      <c r="C1346" s="20" t="s">
        <v>9964</v>
      </c>
      <c r="D1346" s="20">
        <v>1753115268</v>
      </c>
      <c r="E1346" s="20" t="str">
        <f>VLOOKUP(A1346,'REPORTE'!$A$1:$AG$1961,5,0)</f>
        <v>ECUATORIANO(A)</v>
      </c>
      <c r="F1346" s="20" t="str">
        <f>VLOOKUP(A1346,'REPORTE'!$A$1:$AG$1961,18,0)</f>
        <v>F</v>
      </c>
      <c r="G1346" s="20" t="str">
        <f>VLOOKUP(A1346,'REPORTE'!$A$1:$AG$1961,6,0)</f>
        <v>NACIONAL</v>
      </c>
      <c r="H1346" s="20" t="str">
        <f>VLOOKUP(A1346,'REPORTE'!$A$1:$AG$1961,30,0)</f>
        <v>Secundaria</v>
      </c>
      <c r="I1346" s="20" t="str">
        <f>VLOOKUP(A1346,'REPORTE'!$A$1:$AG$1961,31,0)</f>
        <v>PICHINCHA</v>
      </c>
      <c r="J1346" s="20" t="str">
        <f>VLOOKUP(A1346,'REPORTE'!$A$1:$AG$1961,32,0)</f>
        <v>QUITO</v>
      </c>
      <c r="K1346" s="20" t="str">
        <f>VLOOKUP(A1346,'REPORTE'!$A$1:$AG$1961,33,0)</f>
        <v>CHILLOGALLO</v>
      </c>
      <c r="L1346" s="20" t="str">
        <f>VLOOKUP(K1346,PROVINCIAS!$F$1:$G$1171,2,0)</f>
        <v>URBANA</v>
      </c>
      <c r="M1346" s="20">
        <v>1001534</v>
      </c>
      <c r="N1346" s="20" t="s">
        <v>15374</v>
      </c>
      <c r="O1346" s="20"/>
      <c r="P1346" s="20">
        <v>4.63</v>
      </c>
      <c r="Q1346" s="20" t="s">
        <v>11150</v>
      </c>
      <c r="R1346" s="20" t="s">
        <v>11150</v>
      </c>
      <c r="S1346" s="20" t="s">
        <v>11150</v>
      </c>
      <c r="T1346" s="20" t="s">
        <v>11150</v>
      </c>
      <c r="U1346" s="20" t="s">
        <v>11150</v>
      </c>
      <c r="V1346" s="20" t="s">
        <v>11150</v>
      </c>
      <c r="W1346" s="20">
        <v>4.63</v>
      </c>
    </row>
    <row r="1347" spans="1:23" x14ac:dyDescent="0.45">
      <c r="A1347" s="20">
        <v>1000764</v>
      </c>
      <c r="B1347" s="20" t="s">
        <v>9431</v>
      </c>
      <c r="C1347" s="20" t="s">
        <v>14042</v>
      </c>
      <c r="D1347" s="20">
        <v>1714912902</v>
      </c>
      <c r="E1347" s="20" t="str">
        <f>VLOOKUP(A1347,'REPORTE'!$A$1:$AG$1961,5,0)</f>
        <v>ECUATORIANO(A)</v>
      </c>
      <c r="F1347" s="20" t="str">
        <f>VLOOKUP(A1347,'REPORTE'!$A$1:$AG$1961,18,0)</f>
        <v>F</v>
      </c>
      <c r="G1347" s="20" t="str">
        <f>VLOOKUP(A1347,'REPORTE'!$A$1:$AG$1961,6,0)</f>
        <v>NACIONAL</v>
      </c>
      <c r="H1347" s="20" t="str">
        <f>VLOOKUP(A1347,'REPORTE'!$A$1:$AG$1961,30,0)</f>
        <v>Formación Técnica (Intermedia)</v>
      </c>
      <c r="I1347" s="20" t="str">
        <f>VLOOKUP(A1347,'REPORTE'!$A$1:$AG$1961,31,0)</f>
        <v>PICHINCHA</v>
      </c>
      <c r="J1347" s="20" t="str">
        <f>VLOOKUP(A1347,'REPORTE'!$A$1:$AG$1961,32,0)</f>
        <v>QUITO</v>
      </c>
      <c r="K1347" s="20" t="str">
        <f>VLOOKUP(A1347,'REPORTE'!$A$1:$AG$1961,33,0)</f>
        <v>COTOCOLLAO</v>
      </c>
      <c r="L1347" s="20" t="str">
        <f>VLOOKUP(K1347,PROVINCIAS!$F$1:$G$1171,2,0)</f>
        <v>URBANA</v>
      </c>
      <c r="M1347" s="20">
        <v>1001536</v>
      </c>
      <c r="N1347" s="20" t="s">
        <v>15374</v>
      </c>
      <c r="O1347" s="20"/>
      <c r="P1347" s="20">
        <v>23</v>
      </c>
      <c r="Q1347" s="20" t="s">
        <v>11150</v>
      </c>
      <c r="R1347" s="20" t="s">
        <v>11150</v>
      </c>
      <c r="S1347" s="20" t="s">
        <v>11150</v>
      </c>
      <c r="T1347" s="20" t="s">
        <v>11150</v>
      </c>
      <c r="U1347" s="20" t="s">
        <v>11150</v>
      </c>
      <c r="V1347" s="20" t="s">
        <v>11150</v>
      </c>
      <c r="W1347" s="20">
        <v>23</v>
      </c>
    </row>
    <row r="1348" spans="1:23" x14ac:dyDescent="0.45">
      <c r="A1348" s="20">
        <v>1001456</v>
      </c>
      <c r="B1348" s="20" t="s">
        <v>9431</v>
      </c>
      <c r="C1348" s="20" t="s">
        <v>10340</v>
      </c>
      <c r="D1348" s="20">
        <v>1715002349</v>
      </c>
      <c r="E1348" s="20" t="str">
        <f>VLOOKUP(A1348,'REPORTE'!$A$1:$AG$1961,5,0)</f>
        <v>ECUATORIANO(A)</v>
      </c>
      <c r="F1348" s="20" t="str">
        <f>VLOOKUP(A1348,'REPORTE'!$A$1:$AG$1961,18,0)</f>
        <v>F</v>
      </c>
      <c r="G1348" s="20" t="str">
        <f>VLOOKUP(A1348,'REPORTE'!$A$1:$AG$1961,6,0)</f>
        <v>NACIONAL</v>
      </c>
      <c r="H1348" s="20" t="str">
        <f>VLOOKUP(A1348,'REPORTE'!$A$1:$AG$1961,30,0)</f>
        <v>Secundaria</v>
      </c>
      <c r="I1348" s="20" t="str">
        <f>VLOOKUP(A1348,'REPORTE'!$A$1:$AG$1961,31,0)</f>
        <v>PICHINCHA</v>
      </c>
      <c r="J1348" s="20" t="str">
        <f>VLOOKUP(A1348,'REPORTE'!$A$1:$AG$1961,32,0)</f>
        <v>QUITO</v>
      </c>
      <c r="K1348" s="20" t="str">
        <f>VLOOKUP(A1348,'REPORTE'!$A$1:$AG$1961,33,0)</f>
        <v>CHILLOGALLO</v>
      </c>
      <c r="L1348" s="20" t="str">
        <f>VLOOKUP(K1348,PROVINCIAS!$F$1:$G$1171,2,0)</f>
        <v>URBANA</v>
      </c>
      <c r="M1348" s="20">
        <v>1001537</v>
      </c>
      <c r="N1348" s="20" t="s">
        <v>15374</v>
      </c>
      <c r="O1348" s="20"/>
      <c r="P1348" s="20">
        <v>0.63</v>
      </c>
      <c r="Q1348" s="20" t="s">
        <v>11150</v>
      </c>
      <c r="R1348" s="20" t="s">
        <v>11150</v>
      </c>
      <c r="S1348" s="20" t="s">
        <v>11150</v>
      </c>
      <c r="T1348" s="20" t="s">
        <v>11150</v>
      </c>
      <c r="U1348" s="20" t="s">
        <v>11150</v>
      </c>
      <c r="V1348" s="20" t="s">
        <v>11150</v>
      </c>
      <c r="W1348" s="20">
        <v>0.63</v>
      </c>
    </row>
    <row r="1349" spans="1:23" x14ac:dyDescent="0.45">
      <c r="A1349" s="20">
        <v>1001454</v>
      </c>
      <c r="B1349" s="20" t="s">
        <v>9431</v>
      </c>
      <c r="C1349" s="20" t="s">
        <v>10097</v>
      </c>
      <c r="D1349" s="20">
        <v>1756435572</v>
      </c>
      <c r="E1349" s="20" t="str">
        <f>VLOOKUP(A1349,'REPORTE'!$A$1:$AG$1961,5,0)</f>
        <v>ECUATORIANO(A)</v>
      </c>
      <c r="F1349" s="20" t="str">
        <f>VLOOKUP(A1349,'REPORTE'!$A$1:$AG$1961,18,0)</f>
        <v>M</v>
      </c>
      <c r="G1349" s="20" t="str">
        <f>VLOOKUP(A1349,'REPORTE'!$A$1:$AG$1961,6,0)</f>
        <v>NACIONAL</v>
      </c>
      <c r="H1349" s="20" t="str">
        <f>VLOOKUP(A1349,'REPORTE'!$A$1:$AG$1961,30,0)</f>
        <v>Primaria</v>
      </c>
      <c r="I1349" s="20" t="str">
        <f>VLOOKUP(A1349,'REPORTE'!$A$1:$AG$1961,31,0)</f>
        <v>PICHINCHA</v>
      </c>
      <c r="J1349" s="20" t="str">
        <f>VLOOKUP(A1349,'REPORTE'!$A$1:$AG$1961,32,0)</f>
        <v>QUITO</v>
      </c>
      <c r="K1349" s="20" t="str">
        <f>VLOOKUP(A1349,'REPORTE'!$A$1:$AG$1961,33,0)</f>
        <v>COTOCOLLAO</v>
      </c>
      <c r="L1349" s="20" t="str">
        <f>VLOOKUP(K1349,PROVINCIAS!$F$1:$G$1171,2,0)</f>
        <v>URBANA</v>
      </c>
      <c r="M1349" s="20">
        <v>1001538</v>
      </c>
      <c r="N1349" s="20" t="s">
        <v>15374</v>
      </c>
      <c r="O1349" s="20"/>
      <c r="P1349" s="20">
        <v>0.09</v>
      </c>
      <c r="Q1349" s="20" t="s">
        <v>11150</v>
      </c>
      <c r="R1349" s="20" t="s">
        <v>11150</v>
      </c>
      <c r="S1349" s="20" t="s">
        <v>11150</v>
      </c>
      <c r="T1349" s="20" t="s">
        <v>14654</v>
      </c>
      <c r="U1349" s="20" t="s">
        <v>11150</v>
      </c>
      <c r="V1349" s="20" t="s">
        <v>11150</v>
      </c>
      <c r="W1349" s="20">
        <v>284.08999999999997</v>
      </c>
    </row>
    <row r="1350" spans="1:23" x14ac:dyDescent="0.45">
      <c r="A1350" s="20">
        <v>1001458</v>
      </c>
      <c r="B1350" s="20" t="s">
        <v>9431</v>
      </c>
      <c r="C1350" s="20" t="s">
        <v>14366</v>
      </c>
      <c r="D1350" s="20">
        <v>1752701993</v>
      </c>
      <c r="E1350" s="20" t="str">
        <f>VLOOKUP(A1350,'REPORTE'!$A$1:$AG$1961,5,0)</f>
        <v>ECUATORIANO(A)</v>
      </c>
      <c r="F1350" s="20" t="str">
        <f>VLOOKUP(A1350,'REPORTE'!$A$1:$AG$1961,18,0)</f>
        <v>F</v>
      </c>
      <c r="G1350" s="20" t="str">
        <f>VLOOKUP(A1350,'REPORTE'!$A$1:$AG$1961,6,0)</f>
        <v>NACIONAL</v>
      </c>
      <c r="H1350" s="20" t="str">
        <f>VLOOKUP(A1350,'REPORTE'!$A$1:$AG$1961,30,0)</f>
        <v>Secundaria</v>
      </c>
      <c r="I1350" s="20" t="str">
        <f>VLOOKUP(A1350,'REPORTE'!$A$1:$AG$1961,31,0)</f>
        <v>PICHINCHA</v>
      </c>
      <c r="J1350" s="20" t="str">
        <f>VLOOKUP(A1350,'REPORTE'!$A$1:$AG$1961,32,0)</f>
        <v>QUITO</v>
      </c>
      <c r="K1350" s="20" t="str">
        <f>VLOOKUP(A1350,'REPORTE'!$A$1:$AG$1961,33,0)</f>
        <v>LA MAGDALENA</v>
      </c>
      <c r="L1350" s="20" t="str">
        <f>VLOOKUP(K1350,PROVINCIAS!$F$1:$G$1171,2,0)</f>
        <v>URBANA</v>
      </c>
      <c r="M1350" s="20">
        <v>1001540</v>
      </c>
      <c r="N1350" s="20" t="s">
        <v>15374</v>
      </c>
      <c r="O1350" s="20"/>
      <c r="P1350" s="20">
        <v>3</v>
      </c>
      <c r="Q1350" s="20" t="s">
        <v>11150</v>
      </c>
      <c r="R1350" s="20" t="s">
        <v>11150</v>
      </c>
      <c r="S1350" s="20" t="s">
        <v>11150</v>
      </c>
      <c r="T1350" s="20" t="s">
        <v>11150</v>
      </c>
      <c r="U1350" s="20" t="s">
        <v>11150</v>
      </c>
      <c r="V1350" s="20" t="s">
        <v>11150</v>
      </c>
      <c r="W1350" s="20">
        <v>3</v>
      </c>
    </row>
    <row r="1351" spans="1:23" x14ac:dyDescent="0.45">
      <c r="A1351" s="20">
        <v>1001459</v>
      </c>
      <c r="B1351" s="20" t="s">
        <v>9431</v>
      </c>
      <c r="C1351" s="20" t="s">
        <v>14367</v>
      </c>
      <c r="D1351" s="20">
        <v>601808579</v>
      </c>
      <c r="E1351" s="20" t="str">
        <f>VLOOKUP(A1351,'REPORTE'!$A$1:$AG$1961,5,0)</f>
        <v>ECUATORIANO(A)</v>
      </c>
      <c r="F1351" s="20" t="str">
        <f>VLOOKUP(A1351,'REPORTE'!$A$1:$AG$1961,18,0)</f>
        <v>F</v>
      </c>
      <c r="G1351" s="20" t="str">
        <f>VLOOKUP(A1351,'REPORTE'!$A$1:$AG$1961,6,0)</f>
        <v>NACIONAL</v>
      </c>
      <c r="H1351" s="20" t="str">
        <f>VLOOKUP(A1351,'REPORTE'!$A$1:$AG$1961,30,0)</f>
        <v>Primaria</v>
      </c>
      <c r="I1351" s="20" t="str">
        <f>VLOOKUP(A1351,'REPORTE'!$A$1:$AG$1961,31,0)</f>
        <v>CHIMBORAZO</v>
      </c>
      <c r="J1351" s="20" t="str">
        <f>VLOOKUP(A1351,'REPORTE'!$A$1:$AG$1961,32,0)</f>
        <v>RIOBAMBA</v>
      </c>
      <c r="K1351" s="20" t="str">
        <f>VLOOKUP(A1351,'REPORTE'!$A$1:$AG$1961,33,0)</f>
        <v>YARUQUIES</v>
      </c>
      <c r="L1351" s="20" t="str">
        <f>VLOOKUP(K1351,PROVINCIAS!$F$1:$G$1171,2,0)</f>
        <v>URBANA</v>
      </c>
      <c r="M1351" s="20">
        <v>1001541</v>
      </c>
      <c r="N1351" s="20" t="s">
        <v>15374</v>
      </c>
      <c r="O1351" s="20"/>
      <c r="P1351" s="20">
        <v>3</v>
      </c>
      <c r="Q1351" s="20" t="s">
        <v>11150</v>
      </c>
      <c r="R1351" s="20" t="s">
        <v>11150</v>
      </c>
      <c r="S1351" s="20" t="s">
        <v>11150</v>
      </c>
      <c r="T1351" s="20" t="s">
        <v>11150</v>
      </c>
      <c r="U1351" s="20" t="s">
        <v>11150</v>
      </c>
      <c r="V1351" s="20" t="s">
        <v>11150</v>
      </c>
      <c r="W1351" s="20">
        <v>3</v>
      </c>
    </row>
    <row r="1352" spans="1:23" x14ac:dyDescent="0.45">
      <c r="A1352" s="20">
        <v>1001457</v>
      </c>
      <c r="B1352" s="20" t="s">
        <v>9431</v>
      </c>
      <c r="C1352" s="20" t="s">
        <v>9959</v>
      </c>
      <c r="D1352" s="20">
        <v>1706780697</v>
      </c>
      <c r="E1352" s="20" t="str">
        <f>VLOOKUP(A1352,'REPORTE'!$A$1:$AG$1961,5,0)</f>
        <v>ECUATORIANO(A)</v>
      </c>
      <c r="F1352" s="20" t="str">
        <f>VLOOKUP(A1352,'REPORTE'!$A$1:$AG$1961,18,0)</f>
        <v>F</v>
      </c>
      <c r="G1352" s="20" t="str">
        <f>VLOOKUP(A1352,'REPORTE'!$A$1:$AG$1961,6,0)</f>
        <v>NACIONAL</v>
      </c>
      <c r="H1352" s="20" t="str">
        <f>VLOOKUP(A1352,'REPORTE'!$A$1:$AG$1961,30,0)</f>
        <v>Secundaria</v>
      </c>
      <c r="I1352" s="20" t="str">
        <f>VLOOKUP(A1352,'REPORTE'!$A$1:$AG$1961,31,0)</f>
        <v>PICHINCHA</v>
      </c>
      <c r="J1352" s="20" t="str">
        <f>VLOOKUP(A1352,'REPORTE'!$A$1:$AG$1961,32,0)</f>
        <v>QUITO</v>
      </c>
      <c r="K1352" s="20" t="str">
        <f>VLOOKUP(A1352,'REPORTE'!$A$1:$AG$1961,33,0)</f>
        <v>CHILLOGALLO</v>
      </c>
      <c r="L1352" s="20" t="str">
        <f>VLOOKUP(K1352,PROVINCIAS!$F$1:$G$1171,2,0)</f>
        <v>URBANA</v>
      </c>
      <c r="M1352" s="20">
        <v>1001542</v>
      </c>
      <c r="N1352" s="20" t="s">
        <v>15374</v>
      </c>
      <c r="O1352" s="20"/>
      <c r="P1352" s="20">
        <v>0.05</v>
      </c>
      <c r="Q1352" s="20" t="s">
        <v>11150</v>
      </c>
      <c r="R1352" s="20" t="s">
        <v>11150</v>
      </c>
      <c r="S1352" s="20" t="s">
        <v>11150</v>
      </c>
      <c r="T1352" s="20" t="s">
        <v>13970</v>
      </c>
      <c r="U1352" s="20" t="s">
        <v>11150</v>
      </c>
      <c r="V1352" s="20" t="s">
        <v>12078</v>
      </c>
      <c r="W1352" s="20">
        <v>135.05000000000001</v>
      </c>
    </row>
    <row r="1353" spans="1:23" x14ac:dyDescent="0.45">
      <c r="A1353" s="20">
        <v>1001460</v>
      </c>
      <c r="B1353" s="20" t="s">
        <v>9431</v>
      </c>
      <c r="C1353" s="20" t="s">
        <v>9956</v>
      </c>
      <c r="D1353" s="20">
        <v>1720144433</v>
      </c>
      <c r="E1353" s="20" t="str">
        <f>VLOOKUP(A1353,'REPORTE'!$A$1:$AG$1961,5,0)</f>
        <v>ECUATORIANO(A)</v>
      </c>
      <c r="F1353" s="20" t="str">
        <f>VLOOKUP(A1353,'REPORTE'!$A$1:$AG$1961,18,0)</f>
        <v>M</v>
      </c>
      <c r="G1353" s="20" t="str">
        <f>VLOOKUP(A1353,'REPORTE'!$A$1:$AG$1961,6,0)</f>
        <v>NACIONAL</v>
      </c>
      <c r="H1353" s="20" t="str">
        <f>VLOOKUP(A1353,'REPORTE'!$A$1:$AG$1961,30,0)</f>
        <v>Secundaria</v>
      </c>
      <c r="I1353" s="20" t="str">
        <f>VLOOKUP(A1353,'REPORTE'!$A$1:$AG$1961,31,0)</f>
        <v>CHIMBORAZO</v>
      </c>
      <c r="J1353" s="20" t="str">
        <f>VLOOKUP(A1353,'REPORTE'!$A$1:$AG$1961,32,0)</f>
        <v>RIOBAMBA</v>
      </c>
      <c r="K1353" s="20" t="str">
        <f>VLOOKUP(A1353,'REPORTE'!$A$1:$AG$1961,33,0)</f>
        <v>CACHA (CAB EN MACHANGARA)</v>
      </c>
      <c r="L1353" s="20" t="str">
        <f>VLOOKUP(K1353,PROVINCIAS!$F$1:$G$1171,2,0)</f>
        <v>RURAL</v>
      </c>
      <c r="M1353" s="20">
        <v>1001543</v>
      </c>
      <c r="N1353" s="20" t="s">
        <v>15374</v>
      </c>
      <c r="O1353" s="20"/>
      <c r="P1353" s="20">
        <v>15.49</v>
      </c>
      <c r="Q1353" s="20" t="s">
        <v>11150</v>
      </c>
      <c r="R1353" s="20" t="s">
        <v>11150</v>
      </c>
      <c r="S1353" s="20" t="s">
        <v>11150</v>
      </c>
      <c r="T1353" s="20" t="s">
        <v>11150</v>
      </c>
      <c r="U1353" s="20" t="s">
        <v>11150</v>
      </c>
      <c r="V1353" s="20" t="s">
        <v>11150</v>
      </c>
      <c r="W1353" s="20">
        <v>15.49</v>
      </c>
    </row>
    <row r="1354" spans="1:23" x14ac:dyDescent="0.45">
      <c r="A1354" s="20">
        <v>1001461</v>
      </c>
      <c r="B1354" s="20" t="s">
        <v>9431</v>
      </c>
      <c r="C1354" s="20" t="s">
        <v>14368</v>
      </c>
      <c r="D1354" s="20">
        <v>1719266999</v>
      </c>
      <c r="E1354" s="20" t="str">
        <f>VLOOKUP(A1354,'REPORTE'!$A$1:$AG$1961,5,0)</f>
        <v>ECUATORIANO(A)</v>
      </c>
      <c r="F1354" s="20" t="str">
        <f>VLOOKUP(A1354,'REPORTE'!$A$1:$AG$1961,18,0)</f>
        <v>F</v>
      </c>
      <c r="G1354" s="20" t="str">
        <f>VLOOKUP(A1354,'REPORTE'!$A$1:$AG$1961,6,0)</f>
        <v>NACIONAL</v>
      </c>
      <c r="H1354" s="20" t="str">
        <f>VLOOKUP(A1354,'REPORTE'!$A$1:$AG$1961,30,0)</f>
        <v>Universitaria</v>
      </c>
      <c r="I1354" s="20" t="str">
        <f>VLOOKUP(A1354,'REPORTE'!$A$1:$AG$1961,31,0)</f>
        <v>PICHINCHA</v>
      </c>
      <c r="J1354" s="20" t="str">
        <f>VLOOKUP(A1354,'REPORTE'!$A$1:$AG$1961,32,0)</f>
        <v>QUITO</v>
      </c>
      <c r="K1354" s="20" t="str">
        <f>VLOOKUP(A1354,'REPORTE'!$A$1:$AG$1961,33,0)</f>
        <v>LA CONCEPCION</v>
      </c>
      <c r="L1354" s="20" t="str">
        <f>VLOOKUP(K1354,PROVINCIAS!$F$1:$G$1171,2,0)</f>
        <v>URBANA</v>
      </c>
      <c r="M1354" s="20">
        <v>1001544</v>
      </c>
      <c r="N1354" s="20" t="s">
        <v>15374</v>
      </c>
      <c r="O1354" s="20"/>
      <c r="P1354" s="20">
        <v>3</v>
      </c>
      <c r="Q1354" s="20" t="s">
        <v>11150</v>
      </c>
      <c r="R1354" s="20" t="s">
        <v>11150</v>
      </c>
      <c r="S1354" s="20" t="s">
        <v>11150</v>
      </c>
      <c r="T1354" s="20" t="s">
        <v>11150</v>
      </c>
      <c r="U1354" s="20" t="s">
        <v>11150</v>
      </c>
      <c r="V1354" s="20" t="s">
        <v>11150</v>
      </c>
      <c r="W1354" s="20">
        <v>3</v>
      </c>
    </row>
    <row r="1355" spans="1:23" x14ac:dyDescent="0.45">
      <c r="A1355" s="20">
        <v>1001462</v>
      </c>
      <c r="B1355" s="20" t="s">
        <v>9431</v>
      </c>
      <c r="C1355" s="20" t="s">
        <v>9962</v>
      </c>
      <c r="D1355" s="20">
        <v>1725542342</v>
      </c>
      <c r="E1355" s="20" t="str">
        <f>VLOOKUP(A1355,'REPORTE'!$A$1:$AG$1961,5,0)</f>
        <v>ECUATORIANO(A)</v>
      </c>
      <c r="F1355" s="20" t="str">
        <f>VLOOKUP(A1355,'REPORTE'!$A$1:$AG$1961,18,0)</f>
        <v>M</v>
      </c>
      <c r="G1355" s="20" t="str">
        <f>VLOOKUP(A1355,'REPORTE'!$A$1:$AG$1961,6,0)</f>
        <v>NACIONAL</v>
      </c>
      <c r="H1355" s="20" t="str">
        <f>VLOOKUP(A1355,'REPORTE'!$A$1:$AG$1961,30,0)</f>
        <v>Secundaria</v>
      </c>
      <c r="I1355" s="20" t="str">
        <f>VLOOKUP(A1355,'REPORTE'!$A$1:$AG$1961,31,0)</f>
        <v>PICHINCHA</v>
      </c>
      <c r="J1355" s="20" t="str">
        <f>VLOOKUP(A1355,'REPORTE'!$A$1:$AG$1961,32,0)</f>
        <v>QUITO</v>
      </c>
      <c r="K1355" s="20" t="str">
        <f>VLOOKUP(A1355,'REPORTE'!$A$1:$AG$1961,33,0)</f>
        <v>CONDADO</v>
      </c>
      <c r="L1355" s="20" t="str">
        <f>VLOOKUP(K1355,PROVINCIAS!$F$1:$G$1171,2,0)</f>
        <v>URBANA</v>
      </c>
      <c r="M1355" s="20">
        <v>1001545</v>
      </c>
      <c r="N1355" s="20" t="s">
        <v>15374</v>
      </c>
      <c r="O1355" s="20"/>
      <c r="P1355" s="20">
        <v>0.05</v>
      </c>
      <c r="Q1355" s="20" t="s">
        <v>11150</v>
      </c>
      <c r="R1355" s="20" t="s">
        <v>11150</v>
      </c>
      <c r="S1355" s="20" t="s">
        <v>11150</v>
      </c>
      <c r="T1355" s="20" t="s">
        <v>13712</v>
      </c>
      <c r="U1355" s="20" t="s">
        <v>11150</v>
      </c>
      <c r="V1355" s="20" t="s">
        <v>11150</v>
      </c>
      <c r="W1355" s="20">
        <v>115.05</v>
      </c>
    </row>
    <row r="1356" spans="1:23" x14ac:dyDescent="0.45">
      <c r="A1356" s="20">
        <v>1001463</v>
      </c>
      <c r="B1356" s="20" t="s">
        <v>9431</v>
      </c>
      <c r="C1356" s="20" t="s">
        <v>14369</v>
      </c>
      <c r="D1356" s="20">
        <v>1714216536</v>
      </c>
      <c r="E1356" s="20" t="str">
        <f>VLOOKUP(A1356,'REPORTE'!$A$1:$AG$1961,5,0)</f>
        <v>ECUATORIANO(A)</v>
      </c>
      <c r="F1356" s="20" t="str">
        <f>VLOOKUP(A1356,'REPORTE'!$A$1:$AG$1961,18,0)</f>
        <v>F</v>
      </c>
      <c r="G1356" s="20" t="str">
        <f>VLOOKUP(A1356,'REPORTE'!$A$1:$AG$1961,6,0)</f>
        <v>NACIONAL</v>
      </c>
      <c r="H1356" s="20" t="str">
        <f>VLOOKUP(A1356,'REPORTE'!$A$1:$AG$1961,30,0)</f>
        <v>Secundaria</v>
      </c>
      <c r="I1356" s="20" t="str">
        <f>VLOOKUP(A1356,'REPORTE'!$A$1:$AG$1961,31,0)</f>
        <v>PICHINCHA</v>
      </c>
      <c r="J1356" s="20" t="str">
        <f>VLOOKUP(A1356,'REPORTE'!$A$1:$AG$1961,32,0)</f>
        <v>QUITO</v>
      </c>
      <c r="K1356" s="20" t="str">
        <f>VLOOKUP(A1356,'REPORTE'!$A$1:$AG$1961,33,0)</f>
        <v>COMITE DEL PUEBLO</v>
      </c>
      <c r="L1356" s="20" t="str">
        <f>VLOOKUP(K1356,PROVINCIAS!$F$1:$G$1171,2,0)</f>
        <v>URBANA</v>
      </c>
      <c r="M1356" s="20">
        <v>1001546</v>
      </c>
      <c r="N1356" s="20" t="s">
        <v>15374</v>
      </c>
      <c r="O1356" s="20"/>
      <c r="P1356" s="20">
        <v>841.62</v>
      </c>
      <c r="Q1356" s="20" t="s">
        <v>11150</v>
      </c>
      <c r="R1356" s="20" t="s">
        <v>11150</v>
      </c>
      <c r="S1356" s="20" t="s">
        <v>11150</v>
      </c>
      <c r="T1356" s="20" t="s">
        <v>11150</v>
      </c>
      <c r="U1356" s="20" t="s">
        <v>11150</v>
      </c>
      <c r="V1356" s="20" t="s">
        <v>12078</v>
      </c>
      <c r="W1356" s="20">
        <v>841.62</v>
      </c>
    </row>
    <row r="1357" spans="1:23" x14ac:dyDescent="0.45">
      <c r="A1357" s="20">
        <v>1001464</v>
      </c>
      <c r="B1357" s="20" t="s">
        <v>9431</v>
      </c>
      <c r="C1357" s="20" t="s">
        <v>9972</v>
      </c>
      <c r="D1357" s="20">
        <v>1201966593</v>
      </c>
      <c r="E1357" s="20" t="str">
        <f>VLOOKUP(A1357,'REPORTE'!$A$1:$AG$1961,5,0)</f>
        <v>ECUATORIANO(A)</v>
      </c>
      <c r="F1357" s="20" t="str">
        <f>VLOOKUP(A1357,'REPORTE'!$A$1:$AG$1961,18,0)</f>
        <v>F</v>
      </c>
      <c r="G1357" s="20" t="str">
        <f>VLOOKUP(A1357,'REPORTE'!$A$1:$AG$1961,6,0)</f>
        <v>NACIONAL</v>
      </c>
      <c r="H1357" s="20" t="str">
        <f>VLOOKUP(A1357,'REPORTE'!$A$1:$AG$1961,30,0)</f>
        <v>Primaria</v>
      </c>
      <c r="I1357" s="20" t="str">
        <f>VLOOKUP(A1357,'REPORTE'!$A$1:$AG$1961,31,0)</f>
        <v>MANABI</v>
      </c>
      <c r="J1357" s="20" t="str">
        <f>VLOOKUP(A1357,'REPORTE'!$A$1:$AG$1961,32,0)</f>
        <v>SANTA ANA</v>
      </c>
      <c r="K1357" s="20" t="str">
        <f>VLOOKUP(A1357,'REPORTE'!$A$1:$AG$1961,33,0)</f>
        <v>HONORATO VASQUEZ (CAB. EN VASQUEZ)</v>
      </c>
      <c r="L1357" s="20" t="str">
        <f>VLOOKUP(K1357,PROVINCIAS!$F$1:$G$1171,2,0)</f>
        <v>RURAL</v>
      </c>
      <c r="M1357" s="20">
        <v>1001547</v>
      </c>
      <c r="N1357" s="20" t="s">
        <v>15374</v>
      </c>
      <c r="O1357" s="20"/>
      <c r="P1357" s="20">
        <v>0.97</v>
      </c>
      <c r="Q1357" s="20" t="s">
        <v>11150</v>
      </c>
      <c r="R1357" s="20" t="s">
        <v>11150</v>
      </c>
      <c r="S1357" s="20" t="s">
        <v>11150</v>
      </c>
      <c r="T1357" s="20" t="s">
        <v>14687</v>
      </c>
      <c r="U1357" s="20" t="s">
        <v>11150</v>
      </c>
      <c r="V1357" s="20" t="s">
        <v>11150</v>
      </c>
      <c r="W1357" s="20">
        <v>99.32</v>
      </c>
    </row>
    <row r="1358" spans="1:23" x14ac:dyDescent="0.45">
      <c r="A1358" s="20">
        <v>1001467</v>
      </c>
      <c r="B1358" s="20" t="s">
        <v>9431</v>
      </c>
      <c r="C1358" s="20" t="s">
        <v>9978</v>
      </c>
      <c r="D1358" s="20">
        <v>602637480</v>
      </c>
      <c r="E1358" s="20" t="str">
        <f>VLOOKUP(A1358,'REPORTE'!$A$1:$AG$1961,5,0)</f>
        <v>ECUATORIANO(A)</v>
      </c>
      <c r="F1358" s="20" t="str">
        <f>VLOOKUP(A1358,'REPORTE'!$A$1:$AG$1961,18,0)</f>
        <v>F</v>
      </c>
      <c r="G1358" s="20" t="str">
        <f>VLOOKUP(A1358,'REPORTE'!$A$1:$AG$1961,6,0)</f>
        <v>NACIONAL</v>
      </c>
      <c r="H1358" s="20" t="str">
        <f>VLOOKUP(A1358,'REPORTE'!$A$1:$AG$1961,30,0)</f>
        <v>Primaria</v>
      </c>
      <c r="I1358" s="20" t="str">
        <f>VLOOKUP(A1358,'REPORTE'!$A$1:$AG$1961,31,0)</f>
        <v>CHIMBORAZO</v>
      </c>
      <c r="J1358" s="20" t="str">
        <f>VLOOKUP(A1358,'REPORTE'!$A$1:$AG$1961,32,0)</f>
        <v>RIOBAMBA</v>
      </c>
      <c r="K1358" s="20" t="str">
        <f>VLOOKUP(A1358,'REPORTE'!$A$1:$AG$1961,33,0)</f>
        <v>YARUQUIES</v>
      </c>
      <c r="L1358" s="20" t="str">
        <f>VLOOKUP(K1358,PROVINCIAS!$F$1:$G$1171,2,0)</f>
        <v>URBANA</v>
      </c>
      <c r="M1358" s="20">
        <v>1001550</v>
      </c>
      <c r="N1358" s="20" t="s">
        <v>15374</v>
      </c>
      <c r="O1358" s="20"/>
      <c r="P1358" s="20">
        <v>0.1</v>
      </c>
      <c r="Q1358" s="20" t="s">
        <v>11150</v>
      </c>
      <c r="R1358" s="20" t="s">
        <v>11150</v>
      </c>
      <c r="S1358" s="20" t="s">
        <v>11150</v>
      </c>
      <c r="T1358" s="20" t="s">
        <v>11955</v>
      </c>
      <c r="U1358" s="20" t="s">
        <v>11150</v>
      </c>
      <c r="V1358" s="20" t="s">
        <v>11150</v>
      </c>
      <c r="W1358" s="20">
        <v>300.10000000000002</v>
      </c>
    </row>
    <row r="1359" spans="1:23" x14ac:dyDescent="0.45">
      <c r="A1359" s="20">
        <v>1001468</v>
      </c>
      <c r="B1359" s="20" t="s">
        <v>9431</v>
      </c>
      <c r="C1359" s="20" t="s">
        <v>10128</v>
      </c>
      <c r="D1359" s="20">
        <v>1716586548</v>
      </c>
      <c r="E1359" s="20" t="str">
        <f>VLOOKUP(A1359,'REPORTE'!$A$1:$AG$1961,5,0)</f>
        <v>ECUATORIANO(A)</v>
      </c>
      <c r="F1359" s="20" t="str">
        <f>VLOOKUP(A1359,'REPORTE'!$A$1:$AG$1961,18,0)</f>
        <v>F</v>
      </c>
      <c r="G1359" s="20" t="str">
        <f>VLOOKUP(A1359,'REPORTE'!$A$1:$AG$1961,6,0)</f>
        <v>NACIONAL</v>
      </c>
      <c r="H1359" s="20" t="str">
        <f>VLOOKUP(A1359,'REPORTE'!$A$1:$AG$1961,30,0)</f>
        <v>Secundaria</v>
      </c>
      <c r="I1359" s="20" t="str">
        <f>VLOOKUP(A1359,'REPORTE'!$A$1:$AG$1961,31,0)</f>
        <v>PICHINCHA</v>
      </c>
      <c r="J1359" s="20" t="str">
        <f>VLOOKUP(A1359,'REPORTE'!$A$1:$AG$1961,32,0)</f>
        <v>QUITO</v>
      </c>
      <c r="K1359" s="20" t="str">
        <f>VLOOKUP(A1359,'REPORTE'!$A$1:$AG$1961,33,0)</f>
        <v>CHIMBACALLE</v>
      </c>
      <c r="L1359" s="20" t="str">
        <f>VLOOKUP(K1359,PROVINCIAS!$F$1:$G$1171,2,0)</f>
        <v>URBANA</v>
      </c>
      <c r="M1359" s="20">
        <v>1001551</v>
      </c>
      <c r="N1359" s="20" t="s">
        <v>15374</v>
      </c>
      <c r="O1359" s="20"/>
      <c r="P1359" s="20">
        <v>4278.88</v>
      </c>
      <c r="Q1359" s="20" t="s">
        <v>11150</v>
      </c>
      <c r="R1359" s="20" t="s">
        <v>11150</v>
      </c>
      <c r="S1359" s="20" t="s">
        <v>11150</v>
      </c>
      <c r="T1359" s="20" t="s">
        <v>11150</v>
      </c>
      <c r="U1359" s="20" t="s">
        <v>11150</v>
      </c>
      <c r="V1359" s="20" t="s">
        <v>14688</v>
      </c>
      <c r="W1359" s="20">
        <v>4278.88</v>
      </c>
    </row>
    <row r="1360" spans="1:23" x14ac:dyDescent="0.45">
      <c r="A1360" s="20">
        <v>1001469</v>
      </c>
      <c r="B1360" s="20" t="s">
        <v>9431</v>
      </c>
      <c r="C1360" s="20" t="s">
        <v>10030</v>
      </c>
      <c r="D1360" s="20">
        <v>1317145231</v>
      </c>
      <c r="E1360" s="20" t="str">
        <f>VLOOKUP(A1360,'REPORTE'!$A$1:$AG$1961,5,0)</f>
        <v>ECUATORIANO(A)</v>
      </c>
      <c r="F1360" s="20" t="str">
        <f>VLOOKUP(A1360,'REPORTE'!$A$1:$AG$1961,18,0)</f>
        <v>M</v>
      </c>
      <c r="G1360" s="20" t="str">
        <f>VLOOKUP(A1360,'REPORTE'!$A$1:$AG$1961,6,0)</f>
        <v>NACIONAL</v>
      </c>
      <c r="H1360" s="20" t="str">
        <f>VLOOKUP(A1360,'REPORTE'!$A$1:$AG$1961,30,0)</f>
        <v>Secundaria</v>
      </c>
      <c r="I1360" s="20" t="str">
        <f>VLOOKUP(A1360,'REPORTE'!$A$1:$AG$1961,31,0)</f>
        <v>MANABI</v>
      </c>
      <c r="J1360" s="20" t="str">
        <f>VLOOKUP(A1360,'REPORTE'!$A$1:$AG$1961,32,0)</f>
        <v>SUCRE</v>
      </c>
      <c r="K1360" s="20" t="str">
        <f>VLOOKUP(A1360,'REPORTE'!$A$1:$AG$1961,33,0)</f>
        <v>SAN ISIDRO</v>
      </c>
      <c r="L1360" s="20" t="str">
        <f>VLOOKUP(K1360,PROVINCIAS!$F$1:$G$1171,2,0)</f>
        <v>RURAL</v>
      </c>
      <c r="M1360" s="20">
        <v>1001552</v>
      </c>
      <c r="N1360" s="20" t="s">
        <v>15374</v>
      </c>
      <c r="O1360" s="20"/>
      <c r="P1360" s="20">
        <v>19.21</v>
      </c>
      <c r="Q1360" s="20" t="s">
        <v>11150</v>
      </c>
      <c r="R1360" s="20" t="s">
        <v>11150</v>
      </c>
      <c r="S1360" s="20" t="s">
        <v>11150</v>
      </c>
      <c r="T1360" s="20" t="s">
        <v>11150</v>
      </c>
      <c r="U1360" s="20" t="s">
        <v>11150</v>
      </c>
      <c r="V1360" s="20" t="s">
        <v>11150</v>
      </c>
      <c r="W1360" s="20">
        <v>19.21</v>
      </c>
    </row>
    <row r="1361" spans="1:23" x14ac:dyDescent="0.45">
      <c r="A1361" s="20">
        <v>1001470</v>
      </c>
      <c r="B1361" s="20" t="s">
        <v>9431</v>
      </c>
      <c r="C1361" s="20" t="s">
        <v>9965</v>
      </c>
      <c r="D1361" s="20">
        <v>606091536</v>
      </c>
      <c r="E1361" s="20" t="str">
        <f>VLOOKUP(A1361,'REPORTE'!$A$1:$AG$1961,5,0)</f>
        <v>ECUATORIANO(A)</v>
      </c>
      <c r="F1361" s="20" t="str">
        <f>VLOOKUP(A1361,'REPORTE'!$A$1:$AG$1961,18,0)</f>
        <v>M</v>
      </c>
      <c r="G1361" s="20" t="str">
        <f>VLOOKUP(A1361,'REPORTE'!$A$1:$AG$1961,6,0)</f>
        <v>NACIONAL</v>
      </c>
      <c r="H1361" s="20" t="str">
        <f>VLOOKUP(A1361,'REPORTE'!$A$1:$AG$1961,30,0)</f>
        <v>Postgrado</v>
      </c>
      <c r="I1361" s="20" t="str">
        <f>VLOOKUP(A1361,'REPORTE'!$A$1:$AG$1961,31,0)</f>
        <v>CHIMBORAZO</v>
      </c>
      <c r="J1361" s="20" t="str">
        <f>VLOOKUP(A1361,'REPORTE'!$A$1:$AG$1961,32,0)</f>
        <v>COLTA</v>
      </c>
      <c r="K1361" s="20" t="str">
        <f>VLOOKUP(A1361,'REPORTE'!$A$1:$AG$1961,33,0)</f>
        <v>COLUMBE</v>
      </c>
      <c r="L1361" s="20" t="str">
        <f>VLOOKUP(K1361,PROVINCIAS!$F$1:$G$1171,2,0)</f>
        <v>RURAL</v>
      </c>
      <c r="M1361" s="20">
        <v>1001553</v>
      </c>
      <c r="N1361" s="20" t="s">
        <v>15374</v>
      </c>
      <c r="O1361" s="20"/>
      <c r="P1361" s="20">
        <v>0.36</v>
      </c>
      <c r="Q1361" s="20" t="s">
        <v>11150</v>
      </c>
      <c r="R1361" s="20" t="s">
        <v>11150</v>
      </c>
      <c r="S1361" s="20" t="s">
        <v>11150</v>
      </c>
      <c r="T1361" s="20" t="s">
        <v>14689</v>
      </c>
      <c r="U1361" s="20" t="s">
        <v>11150</v>
      </c>
      <c r="V1361" s="20" t="s">
        <v>11150</v>
      </c>
      <c r="W1361" s="20">
        <v>23.86</v>
      </c>
    </row>
    <row r="1362" spans="1:23" x14ac:dyDescent="0.45">
      <c r="A1362" s="20">
        <v>1001466</v>
      </c>
      <c r="B1362" s="20" t="s">
        <v>9431</v>
      </c>
      <c r="C1362" s="20" t="s">
        <v>14371</v>
      </c>
      <c r="D1362" s="20">
        <v>1705416111</v>
      </c>
      <c r="E1362" s="20" t="str">
        <f>VLOOKUP(A1362,'REPORTE'!$A$1:$AG$1961,5,0)</f>
        <v>ECUATORIANO(A)</v>
      </c>
      <c r="F1362" s="20" t="str">
        <f>VLOOKUP(A1362,'REPORTE'!$A$1:$AG$1961,18,0)</f>
        <v>F</v>
      </c>
      <c r="G1362" s="20" t="str">
        <f>VLOOKUP(A1362,'REPORTE'!$A$1:$AG$1961,6,0)</f>
        <v>NACIONAL</v>
      </c>
      <c r="H1362" s="20" t="str">
        <f>VLOOKUP(A1362,'REPORTE'!$A$1:$AG$1961,30,0)</f>
        <v>Primaria</v>
      </c>
      <c r="I1362" s="20" t="str">
        <f>VLOOKUP(A1362,'REPORTE'!$A$1:$AG$1961,31,0)</f>
        <v>PICHINCHA</v>
      </c>
      <c r="J1362" s="20" t="str">
        <f>VLOOKUP(A1362,'REPORTE'!$A$1:$AG$1961,32,0)</f>
        <v>QUITO</v>
      </c>
      <c r="K1362" s="20" t="str">
        <f>VLOOKUP(A1362,'REPORTE'!$A$1:$AG$1961,33,0)</f>
        <v>COTOCOLLAO</v>
      </c>
      <c r="L1362" s="20" t="str">
        <f>VLOOKUP(K1362,PROVINCIAS!$F$1:$G$1171,2,0)</f>
        <v>URBANA</v>
      </c>
      <c r="M1362" s="20">
        <v>1001554</v>
      </c>
      <c r="N1362" s="20" t="s">
        <v>15374</v>
      </c>
      <c r="O1362" s="20"/>
      <c r="P1362" s="20">
        <v>37.25</v>
      </c>
      <c r="Q1362" s="20" t="s">
        <v>11150</v>
      </c>
      <c r="R1362" s="20" t="s">
        <v>11150</v>
      </c>
      <c r="S1362" s="20" t="s">
        <v>11150</v>
      </c>
      <c r="T1362" s="20" t="s">
        <v>11150</v>
      </c>
      <c r="U1362" s="20" t="s">
        <v>11150</v>
      </c>
      <c r="V1362" s="20" t="s">
        <v>11150</v>
      </c>
      <c r="W1362" s="20">
        <v>37.25</v>
      </c>
    </row>
    <row r="1363" spans="1:23" x14ac:dyDescent="0.45">
      <c r="A1363" s="20">
        <v>1001465</v>
      </c>
      <c r="B1363" s="20" t="s">
        <v>9431</v>
      </c>
      <c r="C1363" s="20" t="s">
        <v>14370</v>
      </c>
      <c r="D1363" s="20">
        <v>1707663181</v>
      </c>
      <c r="E1363" s="20" t="str">
        <f>VLOOKUP(A1363,'REPORTE'!$A$1:$AG$1961,5,0)</f>
        <v>ECUATORIANO(A)</v>
      </c>
      <c r="F1363" s="20" t="str">
        <f>VLOOKUP(A1363,'REPORTE'!$A$1:$AG$1961,18,0)</f>
        <v>M</v>
      </c>
      <c r="G1363" s="20" t="str">
        <f>VLOOKUP(A1363,'REPORTE'!$A$1:$AG$1961,6,0)</f>
        <v>NACIONAL</v>
      </c>
      <c r="H1363" s="20" t="str">
        <f>VLOOKUP(A1363,'REPORTE'!$A$1:$AG$1961,30,0)</f>
        <v>Secundaria</v>
      </c>
      <c r="I1363" s="20" t="str">
        <f>VLOOKUP(A1363,'REPORTE'!$A$1:$AG$1961,31,0)</f>
        <v>PICHINCHA</v>
      </c>
      <c r="J1363" s="20" t="str">
        <f>VLOOKUP(A1363,'REPORTE'!$A$1:$AG$1961,32,0)</f>
        <v>QUITO</v>
      </c>
      <c r="K1363" s="20" t="str">
        <f>VLOOKUP(A1363,'REPORTE'!$A$1:$AG$1961,33,0)</f>
        <v>COMITE DEL PUEBLO</v>
      </c>
      <c r="L1363" s="20" t="str">
        <f>VLOOKUP(K1363,PROVINCIAS!$F$1:$G$1171,2,0)</f>
        <v>URBANA</v>
      </c>
      <c r="M1363" s="20">
        <v>1001555</v>
      </c>
      <c r="N1363" s="20" t="s">
        <v>15374</v>
      </c>
      <c r="O1363" s="20"/>
      <c r="P1363" s="20">
        <v>127.07</v>
      </c>
      <c r="Q1363" s="20" t="s">
        <v>11150</v>
      </c>
      <c r="R1363" s="20" t="s">
        <v>11150</v>
      </c>
      <c r="S1363" s="20" t="s">
        <v>11150</v>
      </c>
      <c r="T1363" s="20" t="s">
        <v>11150</v>
      </c>
      <c r="U1363" s="20" t="s">
        <v>11150</v>
      </c>
      <c r="V1363" s="20" t="s">
        <v>11150</v>
      </c>
      <c r="W1363" s="20">
        <v>127.07</v>
      </c>
    </row>
    <row r="1364" spans="1:23" x14ac:dyDescent="0.45">
      <c r="A1364" s="20">
        <v>1001471</v>
      </c>
      <c r="B1364" s="20" t="s">
        <v>9431</v>
      </c>
      <c r="C1364" s="20" t="s">
        <v>14372</v>
      </c>
      <c r="D1364" s="20">
        <v>1722883871</v>
      </c>
      <c r="E1364" s="20" t="str">
        <f>VLOOKUP(A1364,'REPORTE'!$A$1:$AG$1961,5,0)</f>
        <v>ECUATORIANO(A) INDIGENA</v>
      </c>
      <c r="F1364" s="20" t="str">
        <f>VLOOKUP(A1364,'REPORTE'!$A$1:$AG$1961,18,0)</f>
        <v>M</v>
      </c>
      <c r="G1364" s="20" t="str">
        <f>VLOOKUP(A1364,'REPORTE'!$A$1:$AG$1961,6,0)</f>
        <v>NACIONAL</v>
      </c>
      <c r="H1364" s="20" t="str">
        <f>VLOOKUP(A1364,'REPORTE'!$A$1:$AG$1961,30,0)</f>
        <v>Secundaria</v>
      </c>
      <c r="I1364" s="20" t="str">
        <f>VLOOKUP(A1364,'REPORTE'!$A$1:$AG$1961,31,0)</f>
        <v>CHIMBORAZO</v>
      </c>
      <c r="J1364" s="20" t="str">
        <f>VLOOKUP(A1364,'REPORTE'!$A$1:$AG$1961,32,0)</f>
        <v>RIOBAMBA</v>
      </c>
      <c r="K1364" s="20" t="str">
        <f>VLOOKUP(A1364,'REPORTE'!$A$1:$AG$1961,33,0)</f>
        <v>CACHA (CAB EN MACHANGARA)</v>
      </c>
      <c r="L1364" s="20" t="str">
        <f>VLOOKUP(K1364,PROVINCIAS!$F$1:$G$1171,2,0)</f>
        <v>RURAL</v>
      </c>
      <c r="M1364" s="20">
        <v>1001556</v>
      </c>
      <c r="N1364" s="20" t="s">
        <v>15374</v>
      </c>
      <c r="O1364" s="20"/>
      <c r="P1364" s="20">
        <v>3</v>
      </c>
      <c r="Q1364" s="20" t="s">
        <v>11150</v>
      </c>
      <c r="R1364" s="20" t="s">
        <v>11150</v>
      </c>
      <c r="S1364" s="20" t="s">
        <v>11150</v>
      </c>
      <c r="T1364" s="20" t="s">
        <v>11150</v>
      </c>
      <c r="U1364" s="20" t="s">
        <v>11150</v>
      </c>
      <c r="V1364" s="20" t="s">
        <v>11150</v>
      </c>
      <c r="W1364" s="20">
        <v>3</v>
      </c>
    </row>
    <row r="1365" spans="1:23" x14ac:dyDescent="0.45">
      <c r="A1365" s="20">
        <v>1001472</v>
      </c>
      <c r="B1365" s="20" t="s">
        <v>9431</v>
      </c>
      <c r="C1365" s="20" t="s">
        <v>10011</v>
      </c>
      <c r="D1365" s="20">
        <v>650486053</v>
      </c>
      <c r="E1365" s="20" t="str">
        <f>VLOOKUP(A1365,'REPORTE'!$A$1:$AG$1961,5,0)</f>
        <v>ECUATORIANO(A)</v>
      </c>
      <c r="F1365" s="20" t="str">
        <f>VLOOKUP(A1365,'REPORTE'!$A$1:$AG$1961,18,0)</f>
        <v>M</v>
      </c>
      <c r="G1365" s="20" t="str">
        <f>VLOOKUP(A1365,'REPORTE'!$A$1:$AG$1961,6,0)</f>
        <v>NACIONAL</v>
      </c>
      <c r="H1365" s="20" t="str">
        <f>VLOOKUP(A1365,'REPORTE'!$A$1:$AG$1961,30,0)</f>
        <v>Primaria</v>
      </c>
      <c r="I1365" s="20" t="str">
        <f>VLOOKUP(A1365,'REPORTE'!$A$1:$AG$1961,31,0)</f>
        <v>CHIMBORAZO</v>
      </c>
      <c r="J1365" s="20" t="str">
        <f>VLOOKUP(A1365,'REPORTE'!$A$1:$AG$1961,32,0)</f>
        <v>COLTA</v>
      </c>
      <c r="K1365" s="20" t="str">
        <f>VLOOKUP(A1365,'REPORTE'!$A$1:$AG$1961,33,0)</f>
        <v>SICALPA</v>
      </c>
      <c r="L1365" s="20" t="str">
        <f>VLOOKUP(K1365,PROVINCIAS!$F$1:$G$1171,2,0)</f>
        <v>URBANA</v>
      </c>
      <c r="M1365" s="20">
        <v>1001557</v>
      </c>
      <c r="N1365" s="20" t="s">
        <v>15374</v>
      </c>
      <c r="O1365" s="20"/>
      <c r="P1365" s="20">
        <v>6.59</v>
      </c>
      <c r="Q1365" s="20" t="s">
        <v>11150</v>
      </c>
      <c r="R1365" s="20" t="s">
        <v>11150</v>
      </c>
      <c r="S1365" s="20" t="s">
        <v>11150</v>
      </c>
      <c r="T1365" s="20" t="s">
        <v>11955</v>
      </c>
      <c r="U1365" s="20" t="s">
        <v>11150</v>
      </c>
      <c r="V1365" s="20" t="s">
        <v>11150</v>
      </c>
      <c r="W1365" s="20">
        <v>306.58999999999997</v>
      </c>
    </row>
    <row r="1366" spans="1:23" x14ac:dyDescent="0.45">
      <c r="A1366" s="20">
        <v>1001473</v>
      </c>
      <c r="B1366" s="20" t="s">
        <v>9431</v>
      </c>
      <c r="C1366" s="20" t="s">
        <v>9998</v>
      </c>
      <c r="D1366" s="20">
        <v>604181388</v>
      </c>
      <c r="E1366" s="20" t="str">
        <f>VLOOKUP(A1366,'REPORTE'!$A$1:$AG$1961,5,0)</f>
        <v>ECUATORIANO(A)</v>
      </c>
      <c r="F1366" s="20" t="str">
        <f>VLOOKUP(A1366,'REPORTE'!$A$1:$AG$1961,18,0)</f>
        <v>M</v>
      </c>
      <c r="G1366" s="20" t="str">
        <f>VLOOKUP(A1366,'REPORTE'!$A$1:$AG$1961,6,0)</f>
        <v>NACIONAL</v>
      </c>
      <c r="H1366" s="20" t="str">
        <f>VLOOKUP(A1366,'REPORTE'!$A$1:$AG$1961,30,0)</f>
        <v>Secundaria</v>
      </c>
      <c r="I1366" s="20" t="str">
        <f>VLOOKUP(A1366,'REPORTE'!$A$1:$AG$1961,31,0)</f>
        <v>CHIMBORAZO</v>
      </c>
      <c r="J1366" s="20" t="str">
        <f>VLOOKUP(A1366,'REPORTE'!$A$1:$AG$1961,32,0)</f>
        <v>COLTA</v>
      </c>
      <c r="K1366" s="20" t="str">
        <f>VLOOKUP(A1366,'REPORTE'!$A$1:$AG$1961,33,0)</f>
        <v>SICALPA</v>
      </c>
      <c r="L1366" s="20" t="str">
        <f>VLOOKUP(K1366,PROVINCIAS!$F$1:$G$1171,2,0)</f>
        <v>URBANA</v>
      </c>
      <c r="M1366" s="20">
        <v>1001558</v>
      </c>
      <c r="N1366" s="20" t="s">
        <v>15374</v>
      </c>
      <c r="O1366" s="20"/>
      <c r="P1366" s="20">
        <v>6.77</v>
      </c>
      <c r="Q1366" s="20" t="s">
        <v>11150</v>
      </c>
      <c r="R1366" s="20" t="s">
        <v>11150</v>
      </c>
      <c r="S1366" s="20" t="s">
        <v>11150</v>
      </c>
      <c r="T1366" s="20" t="s">
        <v>13703</v>
      </c>
      <c r="U1366" s="20" t="s">
        <v>11150</v>
      </c>
      <c r="V1366" s="20" t="s">
        <v>11150</v>
      </c>
      <c r="W1366" s="20">
        <v>206.77</v>
      </c>
    </row>
    <row r="1367" spans="1:23" x14ac:dyDescent="0.45">
      <c r="A1367" s="20">
        <v>1001474</v>
      </c>
      <c r="B1367" s="20" t="s">
        <v>9431</v>
      </c>
      <c r="C1367" s="20" t="s">
        <v>14373</v>
      </c>
      <c r="D1367" s="20">
        <v>604213298</v>
      </c>
      <c r="E1367" s="20" t="str">
        <f>VLOOKUP(A1367,'REPORTE'!$A$1:$AG$1961,5,0)</f>
        <v>ECUATORIANO(A)</v>
      </c>
      <c r="F1367" s="20" t="str">
        <f>VLOOKUP(A1367,'REPORTE'!$A$1:$AG$1961,18,0)</f>
        <v>F</v>
      </c>
      <c r="G1367" s="20" t="str">
        <f>VLOOKUP(A1367,'REPORTE'!$A$1:$AG$1961,6,0)</f>
        <v>NACIONAL</v>
      </c>
      <c r="H1367" s="20" t="str">
        <f>VLOOKUP(A1367,'REPORTE'!$A$1:$AG$1961,30,0)</f>
        <v>Secundaria</v>
      </c>
      <c r="I1367" s="20" t="str">
        <f>VLOOKUP(A1367,'REPORTE'!$A$1:$AG$1961,31,0)</f>
        <v>PICHINCHA</v>
      </c>
      <c r="J1367" s="20" t="str">
        <f>VLOOKUP(A1367,'REPORTE'!$A$1:$AG$1961,32,0)</f>
        <v>QUITO</v>
      </c>
      <c r="K1367" s="20" t="str">
        <f>VLOOKUP(A1367,'REPORTE'!$A$1:$AG$1961,33,0)</f>
        <v>CHILLOGALLO</v>
      </c>
      <c r="L1367" s="20" t="str">
        <f>VLOOKUP(K1367,PROVINCIAS!$F$1:$G$1171,2,0)</f>
        <v>URBANA</v>
      </c>
      <c r="M1367" s="20">
        <v>1001559</v>
      </c>
      <c r="N1367" s="20" t="s">
        <v>15374</v>
      </c>
      <c r="O1367" s="20"/>
      <c r="P1367" s="20">
        <v>10.01</v>
      </c>
      <c r="Q1367" s="20" t="s">
        <v>11150</v>
      </c>
      <c r="R1367" s="20" t="s">
        <v>11150</v>
      </c>
      <c r="S1367" s="20" t="s">
        <v>11150</v>
      </c>
      <c r="T1367" s="20" t="s">
        <v>11150</v>
      </c>
      <c r="U1367" s="20" t="s">
        <v>11150</v>
      </c>
      <c r="V1367" s="20" t="s">
        <v>11150</v>
      </c>
      <c r="W1367" s="20">
        <v>10.01</v>
      </c>
    </row>
    <row r="1368" spans="1:23" x14ac:dyDescent="0.45">
      <c r="A1368" s="20">
        <v>1001477</v>
      </c>
      <c r="B1368" s="20" t="s">
        <v>9431</v>
      </c>
      <c r="C1368" s="20" t="s">
        <v>10121</v>
      </c>
      <c r="D1368" s="20">
        <v>601184419</v>
      </c>
      <c r="E1368" s="20" t="str">
        <f>VLOOKUP(A1368,'REPORTE'!$A$1:$AG$1961,5,0)</f>
        <v>ECUATORIANO(A) INDIGENA</v>
      </c>
      <c r="F1368" s="20" t="str">
        <f>VLOOKUP(A1368,'REPORTE'!$A$1:$AG$1961,18,0)</f>
        <v>F</v>
      </c>
      <c r="G1368" s="20" t="str">
        <f>VLOOKUP(A1368,'REPORTE'!$A$1:$AG$1961,6,0)</f>
        <v>NACIONAL</v>
      </c>
      <c r="H1368" s="20" t="str">
        <f>VLOOKUP(A1368,'REPORTE'!$A$1:$AG$1961,30,0)</f>
        <v>Ninguna</v>
      </c>
      <c r="I1368" s="20" t="str">
        <f>VLOOKUP(A1368,'REPORTE'!$A$1:$AG$1961,31,0)</f>
        <v>CHIMBORAZO</v>
      </c>
      <c r="J1368" s="20" t="str">
        <f>VLOOKUP(A1368,'REPORTE'!$A$1:$AG$1961,32,0)</f>
        <v>RIOBAMBA</v>
      </c>
      <c r="K1368" s="20" t="str">
        <f>VLOOKUP(A1368,'REPORTE'!$A$1:$AG$1961,33,0)</f>
        <v>CACHA (CAB EN MACHANGARA)</v>
      </c>
      <c r="L1368" s="20" t="str">
        <f>VLOOKUP(K1368,PROVINCIAS!$F$1:$G$1171,2,0)</f>
        <v>RURAL</v>
      </c>
      <c r="M1368" s="20">
        <v>1001563</v>
      </c>
      <c r="N1368" s="20" t="s">
        <v>15374</v>
      </c>
      <c r="O1368" s="20"/>
      <c r="P1368" s="20">
        <v>6.68</v>
      </c>
      <c r="Q1368" s="20" t="s">
        <v>11150</v>
      </c>
      <c r="R1368" s="20" t="s">
        <v>11150</v>
      </c>
      <c r="S1368" s="20" t="s">
        <v>11150</v>
      </c>
      <c r="T1368" s="20" t="s">
        <v>11150</v>
      </c>
      <c r="U1368" s="20" t="s">
        <v>11150</v>
      </c>
      <c r="V1368" s="20" t="s">
        <v>11150</v>
      </c>
      <c r="W1368" s="20">
        <v>6.68</v>
      </c>
    </row>
    <row r="1369" spans="1:23" x14ac:dyDescent="0.45">
      <c r="A1369" s="20">
        <v>1001478</v>
      </c>
      <c r="B1369" s="20" t="s">
        <v>9431</v>
      </c>
      <c r="C1369" s="20" t="s">
        <v>9973</v>
      </c>
      <c r="D1369" s="20">
        <v>1705766705</v>
      </c>
      <c r="E1369" s="20" t="str">
        <f>VLOOKUP(A1369,'REPORTE'!$A$1:$AG$1961,5,0)</f>
        <v>ECUATORIANO(A)</v>
      </c>
      <c r="F1369" s="20" t="str">
        <f>VLOOKUP(A1369,'REPORTE'!$A$1:$AG$1961,18,0)</f>
        <v>F</v>
      </c>
      <c r="G1369" s="20" t="str">
        <f>VLOOKUP(A1369,'REPORTE'!$A$1:$AG$1961,6,0)</f>
        <v>NACIONAL</v>
      </c>
      <c r="H1369" s="20" t="str">
        <f>VLOOKUP(A1369,'REPORTE'!$A$1:$AG$1961,30,0)</f>
        <v>Primaria</v>
      </c>
      <c r="I1369" s="20" t="str">
        <f>VLOOKUP(A1369,'REPORTE'!$A$1:$AG$1961,31,0)</f>
        <v>PICHINCHA</v>
      </c>
      <c r="J1369" s="20" t="str">
        <f>VLOOKUP(A1369,'REPORTE'!$A$1:$AG$1961,32,0)</f>
        <v>QUITO</v>
      </c>
      <c r="K1369" s="20" t="str">
        <f>VLOOKUP(A1369,'REPORTE'!$A$1:$AG$1961,33,0)</f>
        <v>PUELLARO</v>
      </c>
      <c r="L1369" s="20" t="str">
        <f>VLOOKUP(K1369,PROVINCIAS!$F$1:$G$1171,2,0)</f>
        <v>RURAL</v>
      </c>
      <c r="M1369" s="20">
        <v>1001564</v>
      </c>
      <c r="N1369" s="20" t="s">
        <v>15374</v>
      </c>
      <c r="O1369" s="20"/>
      <c r="P1369" s="20">
        <v>0</v>
      </c>
      <c r="Q1369" s="20" t="s">
        <v>11150</v>
      </c>
      <c r="R1369" s="20" t="s">
        <v>11150</v>
      </c>
      <c r="S1369" s="20" t="s">
        <v>11150</v>
      </c>
      <c r="T1369" s="20" t="s">
        <v>11150</v>
      </c>
      <c r="U1369" s="20" t="s">
        <v>11150</v>
      </c>
      <c r="V1369" s="20" t="s">
        <v>11150</v>
      </c>
      <c r="W1369" s="20">
        <v>0</v>
      </c>
    </row>
    <row r="1370" spans="1:23" x14ac:dyDescent="0.45">
      <c r="A1370" s="20">
        <v>1001479</v>
      </c>
      <c r="B1370" s="20" t="s">
        <v>9431</v>
      </c>
      <c r="C1370" s="20" t="s">
        <v>9974</v>
      </c>
      <c r="D1370" s="20">
        <v>1725342958</v>
      </c>
      <c r="E1370" s="20" t="str">
        <f>VLOOKUP(A1370,'REPORTE'!$A$1:$AG$1961,5,0)</f>
        <v>ECUATORIANO(A) INDIGENA</v>
      </c>
      <c r="F1370" s="20" t="str">
        <f>VLOOKUP(A1370,'REPORTE'!$A$1:$AG$1961,18,0)</f>
        <v>M</v>
      </c>
      <c r="G1370" s="20" t="str">
        <f>VLOOKUP(A1370,'REPORTE'!$A$1:$AG$1961,6,0)</f>
        <v>NACIONAL</v>
      </c>
      <c r="H1370" s="20" t="str">
        <f>VLOOKUP(A1370,'REPORTE'!$A$1:$AG$1961,30,0)</f>
        <v>Secundaria</v>
      </c>
      <c r="I1370" s="20" t="str">
        <f>VLOOKUP(A1370,'REPORTE'!$A$1:$AG$1961,31,0)</f>
        <v>PICHINCHA</v>
      </c>
      <c r="J1370" s="20" t="str">
        <f>VLOOKUP(A1370,'REPORTE'!$A$1:$AG$1961,32,0)</f>
        <v>QUITO</v>
      </c>
      <c r="K1370" s="20" t="str">
        <f>VLOOKUP(A1370,'REPORTE'!$A$1:$AG$1961,33,0)</f>
        <v>COTOCOLLAO</v>
      </c>
      <c r="L1370" s="20" t="str">
        <f>VLOOKUP(K1370,PROVINCIAS!$F$1:$G$1171,2,0)</f>
        <v>URBANA</v>
      </c>
      <c r="M1370" s="20">
        <v>1001566</v>
      </c>
      <c r="N1370" s="20" t="s">
        <v>15374</v>
      </c>
      <c r="O1370" s="20"/>
      <c r="P1370" s="20">
        <v>50.37</v>
      </c>
      <c r="Q1370" s="20" t="s">
        <v>11150</v>
      </c>
      <c r="R1370" s="20" t="s">
        <v>11150</v>
      </c>
      <c r="S1370" s="20" t="s">
        <v>11150</v>
      </c>
      <c r="T1370" s="20" t="s">
        <v>14690</v>
      </c>
      <c r="U1370" s="20" t="s">
        <v>11150</v>
      </c>
      <c r="V1370" s="20" t="s">
        <v>11150</v>
      </c>
      <c r="W1370" s="20">
        <v>224.24</v>
      </c>
    </row>
    <row r="1371" spans="1:23" x14ac:dyDescent="0.45">
      <c r="A1371" s="20">
        <v>1001480</v>
      </c>
      <c r="B1371" s="20" t="s">
        <v>9431</v>
      </c>
      <c r="C1371" s="20" t="s">
        <v>9983</v>
      </c>
      <c r="D1371" s="20">
        <v>502157787</v>
      </c>
      <c r="E1371" s="20" t="str">
        <f>VLOOKUP(A1371,'REPORTE'!$A$1:$AG$1961,5,0)</f>
        <v>ECUATORIANO(A)</v>
      </c>
      <c r="F1371" s="20" t="str">
        <f>VLOOKUP(A1371,'REPORTE'!$A$1:$AG$1961,18,0)</f>
        <v>M</v>
      </c>
      <c r="G1371" s="20" t="str">
        <f>VLOOKUP(A1371,'REPORTE'!$A$1:$AG$1961,6,0)</f>
        <v>NACIONAL</v>
      </c>
      <c r="H1371" s="20" t="str">
        <f>VLOOKUP(A1371,'REPORTE'!$A$1:$AG$1961,30,0)</f>
        <v>Primaria</v>
      </c>
      <c r="I1371" s="20" t="str">
        <f>VLOOKUP(A1371,'REPORTE'!$A$1:$AG$1961,31,0)</f>
        <v>PICHINCHA</v>
      </c>
      <c r="J1371" s="20" t="str">
        <f>VLOOKUP(A1371,'REPORTE'!$A$1:$AG$1961,32,0)</f>
        <v>QUITO</v>
      </c>
      <c r="K1371" s="20" t="str">
        <f>VLOOKUP(A1371,'REPORTE'!$A$1:$AG$1961,33,0)</f>
        <v>GUAMANI</v>
      </c>
      <c r="L1371" s="20" t="str">
        <f>VLOOKUP(K1371,PROVINCIAS!$F$1:$G$1171,2,0)</f>
        <v>URBANA</v>
      </c>
      <c r="M1371" s="20">
        <v>1001569</v>
      </c>
      <c r="N1371" s="20" t="s">
        <v>15374</v>
      </c>
      <c r="O1371" s="20"/>
      <c r="P1371" s="20">
        <v>4</v>
      </c>
      <c r="Q1371" s="20" t="s">
        <v>11150</v>
      </c>
      <c r="R1371" s="20" t="s">
        <v>11150</v>
      </c>
      <c r="S1371" s="20" t="s">
        <v>11150</v>
      </c>
      <c r="T1371" s="20" t="s">
        <v>11150</v>
      </c>
      <c r="U1371" s="20" t="s">
        <v>11150</v>
      </c>
      <c r="V1371" s="20" t="s">
        <v>11150</v>
      </c>
      <c r="W1371" s="20">
        <v>4</v>
      </c>
    </row>
    <row r="1372" spans="1:23" x14ac:dyDescent="0.45">
      <c r="A1372" s="20">
        <v>1001483</v>
      </c>
      <c r="B1372" s="20" t="s">
        <v>9431</v>
      </c>
      <c r="C1372" s="20" t="s">
        <v>10333</v>
      </c>
      <c r="D1372" s="20">
        <v>1720804192</v>
      </c>
      <c r="E1372" s="20" t="str">
        <f>VLOOKUP(A1372,'REPORTE'!$A$1:$AG$1961,5,0)</f>
        <v>ECUATORIANO(A)</v>
      </c>
      <c r="F1372" s="20" t="str">
        <f>VLOOKUP(A1372,'REPORTE'!$A$1:$AG$1961,18,0)</f>
        <v>M</v>
      </c>
      <c r="G1372" s="20" t="str">
        <f>VLOOKUP(A1372,'REPORTE'!$A$1:$AG$1961,6,0)</f>
        <v>NACIONAL</v>
      </c>
      <c r="H1372" s="20" t="str">
        <f>VLOOKUP(A1372,'REPORTE'!$A$1:$AG$1961,30,0)</f>
        <v>Secundaria</v>
      </c>
      <c r="I1372" s="20" t="str">
        <f>VLOOKUP(A1372,'REPORTE'!$A$1:$AG$1961,31,0)</f>
        <v>PICHINCHA</v>
      </c>
      <c r="J1372" s="20" t="str">
        <f>VLOOKUP(A1372,'REPORTE'!$A$1:$AG$1961,32,0)</f>
        <v>QUITO</v>
      </c>
      <c r="K1372" s="20" t="str">
        <f>VLOOKUP(A1372,'REPORTE'!$A$1:$AG$1961,33,0)</f>
        <v>EL INCA</v>
      </c>
      <c r="L1372" s="20" t="str">
        <f>VLOOKUP(K1372,PROVINCIAS!$F$1:$G$1171,2,0)</f>
        <v>URBANA</v>
      </c>
      <c r="M1372" s="20">
        <v>1001572</v>
      </c>
      <c r="N1372" s="20" t="s">
        <v>15374</v>
      </c>
      <c r="O1372" s="20"/>
      <c r="P1372" s="20">
        <v>22.85</v>
      </c>
      <c r="Q1372" s="20" t="s">
        <v>11150</v>
      </c>
      <c r="R1372" s="20" t="s">
        <v>11150</v>
      </c>
      <c r="S1372" s="20" t="s">
        <v>11150</v>
      </c>
      <c r="T1372" s="20" t="s">
        <v>11150</v>
      </c>
      <c r="U1372" s="20" t="s">
        <v>11150</v>
      </c>
      <c r="V1372" s="20" t="s">
        <v>11150</v>
      </c>
      <c r="W1372" s="20">
        <v>22.85</v>
      </c>
    </row>
    <row r="1373" spans="1:23" x14ac:dyDescent="0.45">
      <c r="A1373" s="20">
        <v>1001484</v>
      </c>
      <c r="B1373" s="20" t="s">
        <v>9431</v>
      </c>
      <c r="C1373" s="20" t="s">
        <v>9988</v>
      </c>
      <c r="D1373" s="20">
        <v>1801064310</v>
      </c>
      <c r="E1373" s="20" t="str">
        <f>VLOOKUP(A1373,'REPORTE'!$A$1:$AG$1961,5,0)</f>
        <v>ECUATORIANO(A)</v>
      </c>
      <c r="F1373" s="20" t="str">
        <f>VLOOKUP(A1373,'REPORTE'!$A$1:$AG$1961,18,0)</f>
        <v>F</v>
      </c>
      <c r="G1373" s="20" t="str">
        <f>VLOOKUP(A1373,'REPORTE'!$A$1:$AG$1961,6,0)</f>
        <v>NACIONAL</v>
      </c>
      <c r="H1373" s="20" t="str">
        <f>VLOOKUP(A1373,'REPORTE'!$A$1:$AG$1961,30,0)</f>
        <v>Primaria</v>
      </c>
      <c r="I1373" s="20" t="str">
        <f>VLOOKUP(A1373,'REPORTE'!$A$1:$AG$1961,31,0)</f>
        <v>PICHINCHA</v>
      </c>
      <c r="J1373" s="20" t="str">
        <f>VLOOKUP(A1373,'REPORTE'!$A$1:$AG$1961,32,0)</f>
        <v>QUITO</v>
      </c>
      <c r="K1373" s="20" t="str">
        <f>VLOOKUP(A1373,'REPORTE'!$A$1:$AG$1961,33,0)</f>
        <v>COTOCOLLAO</v>
      </c>
      <c r="L1373" s="20" t="str">
        <f>VLOOKUP(K1373,PROVINCIAS!$F$1:$G$1171,2,0)</f>
        <v>URBANA</v>
      </c>
      <c r="M1373" s="20">
        <v>1001573</v>
      </c>
      <c r="N1373" s="20" t="s">
        <v>15374</v>
      </c>
      <c r="O1373" s="20"/>
      <c r="P1373" s="20">
        <v>0</v>
      </c>
      <c r="Q1373" s="20" t="s">
        <v>11150</v>
      </c>
      <c r="R1373" s="20" t="s">
        <v>11150</v>
      </c>
      <c r="S1373" s="20" t="s">
        <v>11150</v>
      </c>
      <c r="T1373" s="20" t="s">
        <v>11150</v>
      </c>
      <c r="U1373" s="20" t="s">
        <v>11150</v>
      </c>
      <c r="V1373" s="20" t="s">
        <v>11150</v>
      </c>
      <c r="W1373" s="20">
        <v>0</v>
      </c>
    </row>
    <row r="1374" spans="1:23" x14ac:dyDescent="0.45">
      <c r="A1374" s="20">
        <v>1001485</v>
      </c>
      <c r="B1374" s="20" t="s">
        <v>9431</v>
      </c>
      <c r="C1374" s="20" t="s">
        <v>14376</v>
      </c>
      <c r="D1374" s="20">
        <v>1716644982</v>
      </c>
      <c r="E1374" s="20" t="str">
        <f>VLOOKUP(A1374,'REPORTE'!$A$1:$AG$1961,5,0)</f>
        <v>ECUATORIANO(A)</v>
      </c>
      <c r="F1374" s="20" t="str">
        <f>VLOOKUP(A1374,'REPORTE'!$A$1:$AG$1961,18,0)</f>
        <v>F</v>
      </c>
      <c r="G1374" s="20" t="str">
        <f>VLOOKUP(A1374,'REPORTE'!$A$1:$AG$1961,6,0)</f>
        <v>NACIONAL</v>
      </c>
      <c r="H1374" s="20" t="str">
        <f>VLOOKUP(A1374,'REPORTE'!$A$1:$AG$1961,30,0)</f>
        <v>Primaria</v>
      </c>
      <c r="I1374" s="20" t="str">
        <f>VLOOKUP(A1374,'REPORTE'!$A$1:$AG$1961,31,0)</f>
        <v>PICHINCHA</v>
      </c>
      <c r="J1374" s="20" t="str">
        <f>VLOOKUP(A1374,'REPORTE'!$A$1:$AG$1961,32,0)</f>
        <v>QUITO</v>
      </c>
      <c r="K1374" s="20" t="str">
        <f>VLOOKUP(A1374,'REPORTE'!$A$1:$AG$1961,33,0)</f>
        <v>CHILLOGALLO</v>
      </c>
      <c r="L1374" s="20" t="str">
        <f>VLOOKUP(K1374,PROVINCIAS!$F$1:$G$1171,2,0)</f>
        <v>URBANA</v>
      </c>
      <c r="M1374" s="20">
        <v>1001574</v>
      </c>
      <c r="N1374" s="20" t="s">
        <v>15374</v>
      </c>
      <c r="O1374" s="20"/>
      <c r="P1374" s="20">
        <v>118.08</v>
      </c>
      <c r="Q1374" s="20" t="s">
        <v>11150</v>
      </c>
      <c r="R1374" s="20" t="s">
        <v>11150</v>
      </c>
      <c r="S1374" s="20" t="s">
        <v>11150</v>
      </c>
      <c r="T1374" s="20" t="s">
        <v>11150</v>
      </c>
      <c r="U1374" s="20" t="s">
        <v>11150</v>
      </c>
      <c r="V1374" s="20" t="s">
        <v>11150</v>
      </c>
      <c r="W1374" s="20">
        <v>118.08</v>
      </c>
    </row>
    <row r="1375" spans="1:23" x14ac:dyDescent="0.45">
      <c r="A1375" s="20">
        <v>1001486</v>
      </c>
      <c r="B1375" s="20" t="s">
        <v>9431</v>
      </c>
      <c r="C1375" s="20" t="s">
        <v>14377</v>
      </c>
      <c r="D1375" s="20">
        <v>1720381357</v>
      </c>
      <c r="E1375" s="20" t="str">
        <f>VLOOKUP(A1375,'REPORTE'!$A$1:$AG$1961,5,0)</f>
        <v>ECUATORIANO(A)</v>
      </c>
      <c r="F1375" s="20" t="str">
        <f>VLOOKUP(A1375,'REPORTE'!$A$1:$AG$1961,18,0)</f>
        <v>F</v>
      </c>
      <c r="G1375" s="20" t="str">
        <f>VLOOKUP(A1375,'REPORTE'!$A$1:$AG$1961,6,0)</f>
        <v>NACIONAL</v>
      </c>
      <c r="H1375" s="20" t="str">
        <f>VLOOKUP(A1375,'REPORTE'!$A$1:$AG$1961,30,0)</f>
        <v>Secundaria</v>
      </c>
      <c r="I1375" s="20" t="str">
        <f>VLOOKUP(A1375,'REPORTE'!$A$1:$AG$1961,31,0)</f>
        <v>CHIMBORAZO</v>
      </c>
      <c r="J1375" s="20" t="str">
        <f>VLOOKUP(A1375,'REPORTE'!$A$1:$AG$1961,32,0)</f>
        <v>RIOBAMBA</v>
      </c>
      <c r="K1375" s="20" t="str">
        <f>VLOOKUP(A1375,'REPORTE'!$A$1:$AG$1961,33,0)</f>
        <v>PUNIN</v>
      </c>
      <c r="L1375" s="20" t="str">
        <f>VLOOKUP(K1375,PROVINCIAS!$F$1:$G$1171,2,0)</f>
        <v>RURAL</v>
      </c>
      <c r="M1375" s="20">
        <v>1001575</v>
      </c>
      <c r="N1375" s="20" t="s">
        <v>15374</v>
      </c>
      <c r="O1375" s="20"/>
      <c r="P1375" s="20">
        <v>112.09</v>
      </c>
      <c r="Q1375" s="20" t="s">
        <v>11150</v>
      </c>
      <c r="R1375" s="20" t="s">
        <v>11150</v>
      </c>
      <c r="S1375" s="20" t="s">
        <v>11150</v>
      </c>
      <c r="T1375" s="20" t="s">
        <v>11150</v>
      </c>
      <c r="U1375" s="20" t="s">
        <v>11150</v>
      </c>
      <c r="V1375" s="20" t="s">
        <v>12078</v>
      </c>
      <c r="W1375" s="20">
        <v>112.09</v>
      </c>
    </row>
    <row r="1376" spans="1:23" x14ac:dyDescent="0.45">
      <c r="A1376" s="20">
        <v>1001476</v>
      </c>
      <c r="B1376" s="20" t="s">
        <v>9431</v>
      </c>
      <c r="C1376" s="20" t="s">
        <v>14375</v>
      </c>
      <c r="D1376" s="20">
        <v>1752906857</v>
      </c>
      <c r="E1376" s="20" t="str">
        <f>VLOOKUP(A1376,'REPORTE'!$A$1:$AG$1961,5,0)</f>
        <v>ECUATORIANO(A)</v>
      </c>
      <c r="F1376" s="20" t="str">
        <f>VLOOKUP(A1376,'REPORTE'!$A$1:$AG$1961,18,0)</f>
        <v>F</v>
      </c>
      <c r="G1376" s="20" t="str">
        <f>VLOOKUP(A1376,'REPORTE'!$A$1:$AG$1961,6,0)</f>
        <v>NACIONAL</v>
      </c>
      <c r="H1376" s="20" t="str">
        <f>VLOOKUP(A1376,'REPORTE'!$A$1:$AG$1961,30,0)</f>
        <v>Primaria</v>
      </c>
      <c r="I1376" s="20" t="str">
        <f>VLOOKUP(A1376,'REPORTE'!$A$1:$AG$1961,31,0)</f>
        <v>PICHINCHA</v>
      </c>
      <c r="J1376" s="20" t="str">
        <f>VLOOKUP(A1376,'REPORTE'!$A$1:$AG$1961,32,0)</f>
        <v>QUITO</v>
      </c>
      <c r="K1376" s="20" t="str">
        <f>VLOOKUP(A1376,'REPORTE'!$A$1:$AG$1961,33,0)</f>
        <v>COTOCOLLAO</v>
      </c>
      <c r="L1376" s="20" t="str">
        <f>VLOOKUP(K1376,PROVINCIAS!$F$1:$G$1171,2,0)</f>
        <v>URBANA</v>
      </c>
      <c r="M1376" s="20">
        <v>1001576</v>
      </c>
      <c r="N1376" s="20" t="s">
        <v>15374</v>
      </c>
      <c r="O1376" s="20"/>
      <c r="P1376" s="20">
        <v>47.53</v>
      </c>
      <c r="Q1376" s="20" t="s">
        <v>11150</v>
      </c>
      <c r="R1376" s="20" t="s">
        <v>11150</v>
      </c>
      <c r="S1376" s="20" t="s">
        <v>11150</v>
      </c>
      <c r="T1376" s="20" t="s">
        <v>11150</v>
      </c>
      <c r="U1376" s="20" t="s">
        <v>11150</v>
      </c>
      <c r="V1376" s="20" t="s">
        <v>11150</v>
      </c>
      <c r="W1376" s="20">
        <v>47.53</v>
      </c>
    </row>
    <row r="1377" spans="1:23" x14ac:dyDescent="0.45">
      <c r="A1377" s="20">
        <v>1001475</v>
      </c>
      <c r="B1377" s="20" t="s">
        <v>9431</v>
      </c>
      <c r="C1377" s="20" t="s">
        <v>14374</v>
      </c>
      <c r="D1377" s="20">
        <v>1752906774</v>
      </c>
      <c r="E1377" s="20" t="str">
        <f>VLOOKUP(A1377,'REPORTE'!$A$1:$AG$1961,5,0)</f>
        <v>ECUATORIANO(A)</v>
      </c>
      <c r="F1377" s="20" t="str">
        <f>VLOOKUP(A1377,'REPORTE'!$A$1:$AG$1961,18,0)</f>
        <v>F</v>
      </c>
      <c r="G1377" s="20" t="str">
        <f>VLOOKUP(A1377,'REPORTE'!$A$1:$AG$1961,6,0)</f>
        <v>NACIONAL</v>
      </c>
      <c r="H1377" s="20" t="str">
        <f>VLOOKUP(A1377,'REPORTE'!$A$1:$AG$1961,30,0)</f>
        <v>Primaria</v>
      </c>
      <c r="I1377" s="20" t="str">
        <f>VLOOKUP(A1377,'REPORTE'!$A$1:$AG$1961,31,0)</f>
        <v>PICHINCHA</v>
      </c>
      <c r="J1377" s="20" t="str">
        <f>VLOOKUP(A1377,'REPORTE'!$A$1:$AG$1961,32,0)</f>
        <v>QUITO</v>
      </c>
      <c r="K1377" s="20" t="str">
        <f>VLOOKUP(A1377,'REPORTE'!$A$1:$AG$1961,33,0)</f>
        <v>COTOCOLLAO</v>
      </c>
      <c r="L1377" s="20" t="str">
        <f>VLOOKUP(K1377,PROVINCIAS!$F$1:$G$1171,2,0)</f>
        <v>URBANA</v>
      </c>
      <c r="M1377" s="20">
        <v>1001577</v>
      </c>
      <c r="N1377" s="20" t="s">
        <v>15374</v>
      </c>
      <c r="O1377" s="20"/>
      <c r="P1377" s="20">
        <v>51.03</v>
      </c>
      <c r="Q1377" s="20" t="s">
        <v>11150</v>
      </c>
      <c r="R1377" s="20" t="s">
        <v>11150</v>
      </c>
      <c r="S1377" s="20" t="s">
        <v>11150</v>
      </c>
      <c r="T1377" s="20" t="s">
        <v>11150</v>
      </c>
      <c r="U1377" s="20" t="s">
        <v>11150</v>
      </c>
      <c r="V1377" s="20" t="s">
        <v>11150</v>
      </c>
      <c r="W1377" s="20">
        <v>51.03</v>
      </c>
    </row>
    <row r="1378" spans="1:23" x14ac:dyDescent="0.45">
      <c r="A1378" s="20">
        <v>1001487</v>
      </c>
      <c r="B1378" s="20" t="s">
        <v>9431</v>
      </c>
      <c r="C1378" s="20" t="s">
        <v>14378</v>
      </c>
      <c r="D1378" s="20">
        <v>1723965297</v>
      </c>
      <c r="E1378" s="20" t="str">
        <f>VLOOKUP(A1378,'REPORTE'!$A$1:$AG$1961,5,0)</f>
        <v>ECUATORIANO(A)</v>
      </c>
      <c r="F1378" s="20" t="str">
        <f>VLOOKUP(A1378,'REPORTE'!$A$1:$AG$1961,18,0)</f>
        <v>M</v>
      </c>
      <c r="G1378" s="20" t="str">
        <f>VLOOKUP(A1378,'REPORTE'!$A$1:$AG$1961,6,0)</f>
        <v>NACIONAL</v>
      </c>
      <c r="H1378" s="20" t="str">
        <f>VLOOKUP(A1378,'REPORTE'!$A$1:$AG$1961,30,0)</f>
        <v>Universitaria</v>
      </c>
      <c r="I1378" s="20" t="str">
        <f>VLOOKUP(A1378,'REPORTE'!$A$1:$AG$1961,31,0)</f>
        <v>PICHINCHA</v>
      </c>
      <c r="J1378" s="20" t="str">
        <f>VLOOKUP(A1378,'REPORTE'!$A$1:$AG$1961,32,0)</f>
        <v>QUITO</v>
      </c>
      <c r="K1378" s="20" t="str">
        <f>VLOOKUP(A1378,'REPORTE'!$A$1:$AG$1961,33,0)</f>
        <v>LA ARGELIA</v>
      </c>
      <c r="L1378" s="20" t="str">
        <f>VLOOKUP(K1378,PROVINCIAS!$F$1:$G$1171,2,0)</f>
        <v>URBANA</v>
      </c>
      <c r="M1378" s="20">
        <v>1001580</v>
      </c>
      <c r="N1378" s="20" t="s">
        <v>15374</v>
      </c>
      <c r="O1378" s="20"/>
      <c r="P1378" s="20">
        <v>133.07</v>
      </c>
      <c r="Q1378" s="20" t="s">
        <v>11150</v>
      </c>
      <c r="R1378" s="20" t="s">
        <v>11150</v>
      </c>
      <c r="S1378" s="20" t="s">
        <v>11150</v>
      </c>
      <c r="T1378" s="20" t="s">
        <v>11150</v>
      </c>
      <c r="U1378" s="20" t="s">
        <v>11150</v>
      </c>
      <c r="V1378" s="20" t="s">
        <v>11150</v>
      </c>
      <c r="W1378" s="20">
        <v>133.07</v>
      </c>
    </row>
    <row r="1379" spans="1:23" x14ac:dyDescent="0.45">
      <c r="A1379" s="20">
        <v>1001488</v>
      </c>
      <c r="B1379" s="20" t="s">
        <v>9431</v>
      </c>
      <c r="C1379" s="20" t="s">
        <v>10262</v>
      </c>
      <c r="D1379" s="20">
        <v>1718016080</v>
      </c>
      <c r="E1379" s="20" t="str">
        <f>VLOOKUP(A1379,'REPORTE'!$A$1:$AG$1961,5,0)</f>
        <v>ECUATORIANO(A)</v>
      </c>
      <c r="F1379" s="20" t="str">
        <f>VLOOKUP(A1379,'REPORTE'!$A$1:$AG$1961,18,0)</f>
        <v>M</v>
      </c>
      <c r="G1379" s="20" t="str">
        <f>VLOOKUP(A1379,'REPORTE'!$A$1:$AG$1961,6,0)</f>
        <v>NACIONAL</v>
      </c>
      <c r="H1379" s="20" t="str">
        <f>VLOOKUP(A1379,'REPORTE'!$A$1:$AG$1961,30,0)</f>
        <v>Secundaria</v>
      </c>
      <c r="I1379" s="20" t="str">
        <f>VLOOKUP(A1379,'REPORTE'!$A$1:$AG$1961,31,0)</f>
        <v>PICHINCHA</v>
      </c>
      <c r="J1379" s="20" t="str">
        <f>VLOOKUP(A1379,'REPORTE'!$A$1:$AG$1961,32,0)</f>
        <v>QUITO</v>
      </c>
      <c r="K1379" s="20" t="str">
        <f>VLOOKUP(A1379,'REPORTE'!$A$1:$AG$1961,33,0)</f>
        <v>LA MAGDALENA</v>
      </c>
      <c r="L1379" s="20" t="str">
        <f>VLOOKUP(K1379,PROVINCIAS!$F$1:$G$1171,2,0)</f>
        <v>URBANA</v>
      </c>
      <c r="M1379" s="20">
        <v>1001581</v>
      </c>
      <c r="N1379" s="20" t="s">
        <v>15374</v>
      </c>
      <c r="O1379" s="20"/>
      <c r="P1379" s="20">
        <v>31.92</v>
      </c>
      <c r="Q1379" s="20" t="s">
        <v>11150</v>
      </c>
      <c r="R1379" s="20" t="s">
        <v>11150</v>
      </c>
      <c r="S1379" s="20" t="s">
        <v>11150</v>
      </c>
      <c r="T1379" s="20" t="s">
        <v>14691</v>
      </c>
      <c r="U1379" s="20" t="s">
        <v>11150</v>
      </c>
      <c r="V1379" s="20" t="s">
        <v>11150</v>
      </c>
      <c r="W1379" s="20">
        <v>240.92</v>
      </c>
    </row>
    <row r="1380" spans="1:23" x14ac:dyDescent="0.45">
      <c r="A1380" s="20">
        <v>1001489</v>
      </c>
      <c r="B1380" s="20" t="s">
        <v>9431</v>
      </c>
      <c r="C1380" s="20" t="s">
        <v>10007</v>
      </c>
      <c r="D1380" s="20">
        <v>1727947515</v>
      </c>
      <c r="E1380" s="20" t="str">
        <f>VLOOKUP(A1380,'REPORTE'!$A$1:$AG$1961,5,0)</f>
        <v>ECUATORIANO(A)</v>
      </c>
      <c r="F1380" s="20" t="str">
        <f>VLOOKUP(A1380,'REPORTE'!$A$1:$AG$1961,18,0)</f>
        <v>M</v>
      </c>
      <c r="G1380" s="20" t="str">
        <f>VLOOKUP(A1380,'REPORTE'!$A$1:$AG$1961,6,0)</f>
        <v>NACIONAL</v>
      </c>
      <c r="H1380" s="20" t="str">
        <f>VLOOKUP(A1380,'REPORTE'!$A$1:$AG$1961,30,0)</f>
        <v>Primaria</v>
      </c>
      <c r="I1380" s="20" t="str">
        <f>VLOOKUP(A1380,'REPORTE'!$A$1:$AG$1961,31,0)</f>
        <v>PICHINCHA</v>
      </c>
      <c r="J1380" s="20" t="str">
        <f>VLOOKUP(A1380,'REPORTE'!$A$1:$AG$1961,32,0)</f>
        <v>QUITO</v>
      </c>
      <c r="K1380" s="20" t="str">
        <f>VLOOKUP(A1380,'REPORTE'!$A$1:$AG$1961,33,0)</f>
        <v>COTOCOLLAO</v>
      </c>
      <c r="L1380" s="20" t="str">
        <f>VLOOKUP(K1380,PROVINCIAS!$F$1:$G$1171,2,0)</f>
        <v>URBANA</v>
      </c>
      <c r="M1380" s="20">
        <v>1001582</v>
      </c>
      <c r="N1380" s="20" t="s">
        <v>15374</v>
      </c>
      <c r="O1380" s="20"/>
      <c r="P1380" s="20">
        <v>0</v>
      </c>
      <c r="Q1380" s="20" t="s">
        <v>11150</v>
      </c>
      <c r="R1380" s="20" t="s">
        <v>11150</v>
      </c>
      <c r="S1380" s="20" t="s">
        <v>11150</v>
      </c>
      <c r="T1380" s="20" t="s">
        <v>11150</v>
      </c>
      <c r="U1380" s="20" t="s">
        <v>11150</v>
      </c>
      <c r="V1380" s="20" t="s">
        <v>11150</v>
      </c>
      <c r="W1380" s="20">
        <v>0</v>
      </c>
    </row>
    <row r="1381" spans="1:23" x14ac:dyDescent="0.45">
      <c r="A1381" s="20">
        <v>1001490</v>
      </c>
      <c r="B1381" s="20" t="s">
        <v>9431</v>
      </c>
      <c r="C1381" s="20" t="s">
        <v>9984</v>
      </c>
      <c r="D1381" s="20">
        <v>1720214178</v>
      </c>
      <c r="E1381" s="20" t="str">
        <f>VLOOKUP(A1381,'REPORTE'!$A$1:$AG$1961,5,0)</f>
        <v>ECUATORIANO(A)</v>
      </c>
      <c r="F1381" s="20" t="str">
        <f>VLOOKUP(A1381,'REPORTE'!$A$1:$AG$1961,18,0)</f>
        <v>F</v>
      </c>
      <c r="G1381" s="20" t="str">
        <f>VLOOKUP(A1381,'REPORTE'!$A$1:$AG$1961,6,0)</f>
        <v>NACIONAL</v>
      </c>
      <c r="H1381" s="20" t="str">
        <f>VLOOKUP(A1381,'REPORTE'!$A$1:$AG$1961,30,0)</f>
        <v>Primaria</v>
      </c>
      <c r="I1381" s="20" t="str">
        <f>VLOOKUP(A1381,'REPORTE'!$A$1:$AG$1961,31,0)</f>
        <v>COTOPAXI</v>
      </c>
      <c r="J1381" s="20" t="str">
        <f>VLOOKUP(A1381,'REPORTE'!$A$1:$AG$1961,32,0)</f>
        <v>SALCEDO</v>
      </c>
      <c r="K1381" s="20" t="str">
        <f>VLOOKUP(A1381,'REPORTE'!$A$1:$AG$1961,33,0)</f>
        <v>SAN MIGUEL</v>
      </c>
      <c r="L1381" s="20" t="str">
        <f>VLOOKUP(K1381,PROVINCIAS!$F$1:$G$1171,2,0)</f>
        <v>URBANA</v>
      </c>
      <c r="M1381" s="20">
        <v>1001583</v>
      </c>
      <c r="N1381" s="20" t="s">
        <v>15374</v>
      </c>
      <c r="O1381" s="20"/>
      <c r="P1381" s="20">
        <v>90.72</v>
      </c>
      <c r="Q1381" s="20" t="s">
        <v>11150</v>
      </c>
      <c r="R1381" s="20" t="s">
        <v>11150</v>
      </c>
      <c r="S1381" s="20" t="s">
        <v>11150</v>
      </c>
      <c r="T1381" s="20" t="s">
        <v>12025</v>
      </c>
      <c r="U1381" s="20" t="s">
        <v>11150</v>
      </c>
      <c r="V1381" s="20" t="s">
        <v>11150</v>
      </c>
      <c r="W1381" s="20">
        <v>190.72</v>
      </c>
    </row>
    <row r="1382" spans="1:23" x14ac:dyDescent="0.45">
      <c r="A1382" s="20">
        <v>1001491</v>
      </c>
      <c r="B1382" s="20" t="s">
        <v>9431</v>
      </c>
      <c r="C1382" s="20" t="s">
        <v>14379</v>
      </c>
      <c r="D1382" s="20">
        <v>1718537036</v>
      </c>
      <c r="E1382" s="20" t="str">
        <f>VLOOKUP(A1382,'REPORTE'!$A$1:$AG$1961,5,0)</f>
        <v>ECUATORIANO(A)</v>
      </c>
      <c r="F1382" s="20" t="str">
        <f>VLOOKUP(A1382,'REPORTE'!$A$1:$AG$1961,18,0)</f>
        <v>F</v>
      </c>
      <c r="G1382" s="20" t="str">
        <f>VLOOKUP(A1382,'REPORTE'!$A$1:$AG$1961,6,0)</f>
        <v>NACIONAL</v>
      </c>
      <c r="H1382" s="20" t="str">
        <f>VLOOKUP(A1382,'REPORTE'!$A$1:$AG$1961,30,0)</f>
        <v>Secundaria</v>
      </c>
      <c r="I1382" s="20" t="str">
        <f>VLOOKUP(A1382,'REPORTE'!$A$1:$AG$1961,31,0)</f>
        <v>PICHINCHA</v>
      </c>
      <c r="J1382" s="20" t="str">
        <f>VLOOKUP(A1382,'REPORTE'!$A$1:$AG$1961,32,0)</f>
        <v>QUITO</v>
      </c>
      <c r="K1382" s="20" t="str">
        <f>VLOOKUP(A1382,'REPORTE'!$A$1:$AG$1961,33,0)</f>
        <v>SAN ANTONIO</v>
      </c>
      <c r="L1382" s="20" t="str">
        <f>VLOOKUP(K1382,PROVINCIAS!$F$1:$G$1171,2,0)</f>
        <v>RURAL</v>
      </c>
      <c r="M1382" s="20">
        <v>1001584</v>
      </c>
      <c r="N1382" s="20" t="s">
        <v>15374</v>
      </c>
      <c r="O1382" s="20"/>
      <c r="P1382" s="20">
        <v>21</v>
      </c>
      <c r="Q1382" s="20" t="s">
        <v>11150</v>
      </c>
      <c r="R1382" s="20" t="s">
        <v>11150</v>
      </c>
      <c r="S1382" s="20" t="s">
        <v>11150</v>
      </c>
      <c r="T1382" s="20" t="s">
        <v>11150</v>
      </c>
      <c r="U1382" s="20" t="s">
        <v>11150</v>
      </c>
      <c r="V1382" s="20" t="s">
        <v>11150</v>
      </c>
      <c r="W1382" s="20">
        <v>21</v>
      </c>
    </row>
    <row r="1383" spans="1:23" x14ac:dyDescent="0.45">
      <c r="A1383" s="20">
        <v>1001492</v>
      </c>
      <c r="B1383" s="20" t="s">
        <v>9431</v>
      </c>
      <c r="C1383" s="20" t="s">
        <v>14380</v>
      </c>
      <c r="D1383" s="20">
        <v>1002324380</v>
      </c>
      <c r="E1383" s="20" t="str">
        <f>VLOOKUP(A1383,'REPORTE'!$A$1:$AG$1961,5,0)</f>
        <v>ECUATORIANO(A)</v>
      </c>
      <c r="F1383" s="20" t="str">
        <f>VLOOKUP(A1383,'REPORTE'!$A$1:$AG$1961,18,0)</f>
        <v>F</v>
      </c>
      <c r="G1383" s="20" t="str">
        <f>VLOOKUP(A1383,'REPORTE'!$A$1:$AG$1961,6,0)</f>
        <v>NACIONAL</v>
      </c>
      <c r="H1383" s="20" t="str">
        <f>VLOOKUP(A1383,'REPORTE'!$A$1:$AG$1961,30,0)</f>
        <v>Secundaria</v>
      </c>
      <c r="I1383" s="20" t="str">
        <f>VLOOKUP(A1383,'REPORTE'!$A$1:$AG$1961,31,0)</f>
        <v>IMBABURA</v>
      </c>
      <c r="J1383" s="20" t="str">
        <f>VLOOKUP(A1383,'REPORTE'!$A$1:$AG$1961,32,0)</f>
        <v>IBARRA</v>
      </c>
      <c r="K1383" s="20" t="str">
        <f>VLOOKUP(A1383,'REPORTE'!$A$1:$AG$1961,33,0)</f>
        <v>SAN FRANCISCO</v>
      </c>
      <c r="L1383" s="20" t="str">
        <f>VLOOKUP(K1383,PROVINCIAS!$F$1:$G$1171,2,0)</f>
        <v>URBANA</v>
      </c>
      <c r="M1383" s="20">
        <v>1001585</v>
      </c>
      <c r="N1383" s="20" t="s">
        <v>15374</v>
      </c>
      <c r="O1383" s="20"/>
      <c r="P1383" s="20">
        <v>3</v>
      </c>
      <c r="Q1383" s="20" t="s">
        <v>11150</v>
      </c>
      <c r="R1383" s="20" t="s">
        <v>11150</v>
      </c>
      <c r="S1383" s="20" t="s">
        <v>11150</v>
      </c>
      <c r="T1383" s="20" t="s">
        <v>11150</v>
      </c>
      <c r="U1383" s="20" t="s">
        <v>11150</v>
      </c>
      <c r="V1383" s="20" t="s">
        <v>11150</v>
      </c>
      <c r="W1383" s="20">
        <v>3</v>
      </c>
    </row>
    <row r="1384" spans="1:23" x14ac:dyDescent="0.45">
      <c r="A1384" s="20">
        <v>1001493</v>
      </c>
      <c r="B1384" s="20" t="s">
        <v>9431</v>
      </c>
      <c r="C1384" s="20" t="s">
        <v>14381</v>
      </c>
      <c r="D1384" s="20">
        <v>800721656</v>
      </c>
      <c r="E1384" s="20" t="str">
        <f>VLOOKUP(A1384,'REPORTE'!$A$1:$AG$1961,5,0)</f>
        <v>ECUATORIANO(A)</v>
      </c>
      <c r="F1384" s="20" t="str">
        <f>VLOOKUP(A1384,'REPORTE'!$A$1:$AG$1961,18,0)</f>
        <v>F</v>
      </c>
      <c r="G1384" s="20" t="str">
        <f>VLOOKUP(A1384,'REPORTE'!$A$1:$AG$1961,6,0)</f>
        <v>NACIONAL</v>
      </c>
      <c r="H1384" s="20" t="str">
        <f>VLOOKUP(A1384,'REPORTE'!$A$1:$AG$1961,30,0)</f>
        <v>Secundaria</v>
      </c>
      <c r="I1384" s="20" t="str">
        <f>VLOOKUP(A1384,'REPORTE'!$A$1:$AG$1961,31,0)</f>
        <v>ESMERALDAS</v>
      </c>
      <c r="J1384" s="20" t="str">
        <f>VLOOKUP(A1384,'REPORTE'!$A$1:$AG$1961,32,0)</f>
        <v>ESMERALDAS</v>
      </c>
      <c r="K1384" s="20" t="str">
        <f>VLOOKUP(A1384,'REPORTE'!$A$1:$AG$1961,33,0)</f>
        <v>5 DE AGOSTO</v>
      </c>
      <c r="L1384" s="20" t="str">
        <f>VLOOKUP(K1384,PROVINCIAS!$F$1:$G$1171,2,0)</f>
        <v>URBANA</v>
      </c>
      <c r="M1384" s="20">
        <v>1001586</v>
      </c>
      <c r="N1384" s="20" t="s">
        <v>15374</v>
      </c>
      <c r="O1384" s="20"/>
      <c r="P1384" s="20">
        <v>3</v>
      </c>
      <c r="Q1384" s="20" t="s">
        <v>11150</v>
      </c>
      <c r="R1384" s="20" t="s">
        <v>11150</v>
      </c>
      <c r="S1384" s="20" t="s">
        <v>11150</v>
      </c>
      <c r="T1384" s="20" t="s">
        <v>11150</v>
      </c>
      <c r="U1384" s="20" t="s">
        <v>11150</v>
      </c>
      <c r="V1384" s="20" t="s">
        <v>11150</v>
      </c>
      <c r="W1384" s="20">
        <v>3</v>
      </c>
    </row>
    <row r="1385" spans="1:23" x14ac:dyDescent="0.45">
      <c r="A1385" s="20">
        <v>1001494</v>
      </c>
      <c r="B1385" s="20" t="s">
        <v>9431</v>
      </c>
      <c r="C1385" s="20" t="s">
        <v>9989</v>
      </c>
      <c r="D1385" s="20">
        <v>1750820340</v>
      </c>
      <c r="E1385" s="20" t="str">
        <f>VLOOKUP(A1385,'REPORTE'!$A$1:$AG$1961,5,0)</f>
        <v>ECUATORIANO(A)</v>
      </c>
      <c r="F1385" s="20" t="str">
        <f>VLOOKUP(A1385,'REPORTE'!$A$1:$AG$1961,18,0)</f>
        <v>M</v>
      </c>
      <c r="G1385" s="20" t="str">
        <f>VLOOKUP(A1385,'REPORTE'!$A$1:$AG$1961,6,0)</f>
        <v>NACIONAL</v>
      </c>
      <c r="H1385" s="20" t="str">
        <f>VLOOKUP(A1385,'REPORTE'!$A$1:$AG$1961,30,0)</f>
        <v>Secundaria</v>
      </c>
      <c r="I1385" s="20" t="str">
        <f>VLOOKUP(A1385,'REPORTE'!$A$1:$AG$1961,31,0)</f>
        <v>PICHINCHA</v>
      </c>
      <c r="J1385" s="20" t="str">
        <f>VLOOKUP(A1385,'REPORTE'!$A$1:$AG$1961,32,0)</f>
        <v>QUITO</v>
      </c>
      <c r="K1385" s="20" t="str">
        <f>VLOOKUP(A1385,'REPORTE'!$A$1:$AG$1961,33,0)</f>
        <v>EL INCA</v>
      </c>
      <c r="L1385" s="20" t="str">
        <f>VLOOKUP(K1385,PROVINCIAS!$F$1:$G$1171,2,0)</f>
        <v>URBANA</v>
      </c>
      <c r="M1385" s="20">
        <v>1001587</v>
      </c>
      <c r="N1385" s="20" t="s">
        <v>15374</v>
      </c>
      <c r="O1385" s="20"/>
      <c r="P1385" s="20">
        <v>33.44</v>
      </c>
      <c r="Q1385" s="20" t="s">
        <v>11150</v>
      </c>
      <c r="R1385" s="20" t="s">
        <v>11150</v>
      </c>
      <c r="S1385" s="20" t="s">
        <v>11150</v>
      </c>
      <c r="T1385" s="20" t="s">
        <v>11150</v>
      </c>
      <c r="U1385" s="20" t="s">
        <v>11150</v>
      </c>
      <c r="V1385" s="20" t="s">
        <v>11150</v>
      </c>
      <c r="W1385" s="20">
        <v>33.44</v>
      </c>
    </row>
    <row r="1386" spans="1:23" x14ac:dyDescent="0.45">
      <c r="A1386" s="20">
        <v>1001482</v>
      </c>
      <c r="B1386" s="20" t="s">
        <v>9431</v>
      </c>
      <c r="C1386" s="20" t="s">
        <v>9990</v>
      </c>
      <c r="D1386" s="20">
        <v>1755053624</v>
      </c>
      <c r="E1386" s="20" t="str">
        <f>VLOOKUP(A1386,'REPORTE'!$A$1:$AG$1961,5,0)</f>
        <v>ECUATORIANO(A)</v>
      </c>
      <c r="F1386" s="20" t="str">
        <f>VLOOKUP(A1386,'REPORTE'!$A$1:$AG$1961,18,0)</f>
        <v>M</v>
      </c>
      <c r="G1386" s="20" t="str">
        <f>VLOOKUP(A1386,'REPORTE'!$A$1:$AG$1961,6,0)</f>
        <v>NACIONAL</v>
      </c>
      <c r="H1386" s="20" t="str">
        <f>VLOOKUP(A1386,'REPORTE'!$A$1:$AG$1961,30,0)</f>
        <v>Secundaria</v>
      </c>
      <c r="I1386" s="20" t="str">
        <f>VLOOKUP(A1386,'REPORTE'!$A$1:$AG$1961,31,0)</f>
        <v>PICHINCHA</v>
      </c>
      <c r="J1386" s="20" t="str">
        <f>VLOOKUP(A1386,'REPORTE'!$A$1:$AG$1961,32,0)</f>
        <v>QUITO</v>
      </c>
      <c r="K1386" s="20" t="str">
        <f>VLOOKUP(A1386,'REPORTE'!$A$1:$AG$1961,33,0)</f>
        <v>CHILLOGALLO</v>
      </c>
      <c r="L1386" s="20" t="str">
        <f>VLOOKUP(K1386,PROVINCIAS!$F$1:$G$1171,2,0)</f>
        <v>URBANA</v>
      </c>
      <c r="M1386" s="20">
        <v>1001588</v>
      </c>
      <c r="N1386" s="20" t="s">
        <v>15374</v>
      </c>
      <c r="O1386" s="20"/>
      <c r="P1386" s="20">
        <v>256.01</v>
      </c>
      <c r="Q1386" s="20" t="s">
        <v>11150</v>
      </c>
      <c r="R1386" s="20" t="s">
        <v>11150</v>
      </c>
      <c r="S1386" s="20" t="s">
        <v>11150</v>
      </c>
      <c r="T1386" s="20" t="s">
        <v>11150</v>
      </c>
      <c r="U1386" s="20" t="s">
        <v>11150</v>
      </c>
      <c r="V1386" s="20" t="s">
        <v>11150</v>
      </c>
      <c r="W1386" s="20">
        <v>256.01</v>
      </c>
    </row>
    <row r="1387" spans="1:23" x14ac:dyDescent="0.45">
      <c r="A1387" s="20">
        <v>1001495</v>
      </c>
      <c r="B1387" s="20" t="s">
        <v>9431</v>
      </c>
      <c r="C1387" s="20" t="s">
        <v>14382</v>
      </c>
      <c r="D1387" s="20">
        <v>604298703</v>
      </c>
      <c r="E1387" s="20" t="str">
        <f>VLOOKUP(A1387,'REPORTE'!$A$1:$AG$1961,5,0)</f>
        <v>ECUATORIANO(A) INDIGENA</v>
      </c>
      <c r="F1387" s="20" t="str">
        <f>VLOOKUP(A1387,'REPORTE'!$A$1:$AG$1961,18,0)</f>
        <v>F</v>
      </c>
      <c r="G1387" s="20" t="str">
        <f>VLOOKUP(A1387,'REPORTE'!$A$1:$AG$1961,6,0)</f>
        <v>NACIONAL</v>
      </c>
      <c r="H1387" s="20" t="str">
        <f>VLOOKUP(A1387,'REPORTE'!$A$1:$AG$1961,30,0)</f>
        <v>Universitaria</v>
      </c>
      <c r="I1387" s="20" t="str">
        <f>VLOOKUP(A1387,'REPORTE'!$A$1:$AG$1961,31,0)</f>
        <v>CHIMBORAZO</v>
      </c>
      <c r="J1387" s="20" t="str">
        <f>VLOOKUP(A1387,'REPORTE'!$A$1:$AG$1961,32,0)</f>
        <v>RIOBAMBA</v>
      </c>
      <c r="K1387" s="20" t="str">
        <f>VLOOKUP(A1387,'REPORTE'!$A$1:$AG$1961,33,0)</f>
        <v>CACHA (CAB EN MACHANGARA)</v>
      </c>
      <c r="L1387" s="20" t="str">
        <f>VLOOKUP(K1387,PROVINCIAS!$F$1:$G$1171,2,0)</f>
        <v>RURAL</v>
      </c>
      <c r="M1387" s="20">
        <v>1001589</v>
      </c>
      <c r="N1387" s="20" t="s">
        <v>15374</v>
      </c>
      <c r="O1387" s="20"/>
      <c r="P1387" s="20">
        <v>622.54999999999995</v>
      </c>
      <c r="Q1387" s="20" t="s">
        <v>11150</v>
      </c>
      <c r="R1387" s="20" t="s">
        <v>11150</v>
      </c>
      <c r="S1387" s="20" t="s">
        <v>11150</v>
      </c>
      <c r="T1387" s="20" t="s">
        <v>11150</v>
      </c>
      <c r="U1387" s="20" t="s">
        <v>11150</v>
      </c>
      <c r="V1387" s="20" t="s">
        <v>11150</v>
      </c>
      <c r="W1387" s="20">
        <v>622.54999999999995</v>
      </c>
    </row>
    <row r="1388" spans="1:23" x14ac:dyDescent="0.45">
      <c r="A1388" s="20">
        <v>1001496</v>
      </c>
      <c r="B1388" s="20" t="s">
        <v>9431</v>
      </c>
      <c r="C1388" s="20" t="s">
        <v>14383</v>
      </c>
      <c r="D1388" s="20">
        <v>1725681850</v>
      </c>
      <c r="E1388" s="20" t="str">
        <f>VLOOKUP(A1388,'REPORTE'!$A$1:$AG$1961,5,0)</f>
        <v>ECUATORIANO(A)</v>
      </c>
      <c r="F1388" s="20" t="str">
        <f>VLOOKUP(A1388,'REPORTE'!$A$1:$AG$1961,18,0)</f>
        <v>F</v>
      </c>
      <c r="G1388" s="20" t="str">
        <f>VLOOKUP(A1388,'REPORTE'!$A$1:$AG$1961,6,0)</f>
        <v>NACIONAL</v>
      </c>
      <c r="H1388" s="20" t="str">
        <f>VLOOKUP(A1388,'REPORTE'!$A$1:$AG$1961,30,0)</f>
        <v>Secundaria</v>
      </c>
      <c r="I1388" s="20" t="str">
        <f>VLOOKUP(A1388,'REPORTE'!$A$1:$AG$1961,31,0)</f>
        <v>CHIMBORAZO</v>
      </c>
      <c r="J1388" s="20" t="str">
        <f>VLOOKUP(A1388,'REPORTE'!$A$1:$AG$1961,32,0)</f>
        <v>COLTA</v>
      </c>
      <c r="K1388" s="20" t="str">
        <f>VLOOKUP(A1388,'REPORTE'!$A$1:$AG$1961,33,0)</f>
        <v>COLUMBE</v>
      </c>
      <c r="L1388" s="20" t="str">
        <f>VLOOKUP(K1388,PROVINCIAS!$F$1:$G$1171,2,0)</f>
        <v>RURAL</v>
      </c>
      <c r="M1388" s="20">
        <v>1001590</v>
      </c>
      <c r="N1388" s="20" t="s">
        <v>15374</v>
      </c>
      <c r="O1388" s="20"/>
      <c r="P1388" s="20">
        <v>0.52</v>
      </c>
      <c r="Q1388" s="20" t="s">
        <v>11150</v>
      </c>
      <c r="R1388" s="20" t="s">
        <v>11150</v>
      </c>
      <c r="S1388" s="20" t="s">
        <v>11150</v>
      </c>
      <c r="T1388" s="20" t="s">
        <v>11150</v>
      </c>
      <c r="U1388" s="20" t="s">
        <v>11150</v>
      </c>
      <c r="V1388" s="20" t="s">
        <v>11150</v>
      </c>
      <c r="W1388" s="20">
        <v>0.52</v>
      </c>
    </row>
    <row r="1389" spans="1:23" x14ac:dyDescent="0.45">
      <c r="A1389" s="20">
        <v>1001497</v>
      </c>
      <c r="B1389" s="20" t="s">
        <v>9431</v>
      </c>
      <c r="C1389" s="20" t="s">
        <v>9991</v>
      </c>
      <c r="D1389" s="20">
        <v>1725125940</v>
      </c>
      <c r="E1389" s="20" t="str">
        <f>VLOOKUP(A1389,'REPORTE'!$A$1:$AG$1961,5,0)</f>
        <v>ECUATORIANO(A)</v>
      </c>
      <c r="F1389" s="20" t="str">
        <f>VLOOKUP(A1389,'REPORTE'!$A$1:$AG$1961,18,0)</f>
        <v>F</v>
      </c>
      <c r="G1389" s="20" t="str">
        <f>VLOOKUP(A1389,'REPORTE'!$A$1:$AG$1961,6,0)</f>
        <v>NACIONAL</v>
      </c>
      <c r="H1389" s="20" t="str">
        <f>VLOOKUP(A1389,'REPORTE'!$A$1:$AG$1961,30,0)</f>
        <v>Primaria</v>
      </c>
      <c r="I1389" s="20" t="str">
        <f>VLOOKUP(A1389,'REPORTE'!$A$1:$AG$1961,31,0)</f>
        <v>LOJA</v>
      </c>
      <c r="J1389" s="20" t="str">
        <f>VLOOKUP(A1389,'REPORTE'!$A$1:$AG$1961,32,0)</f>
        <v>MACARA</v>
      </c>
      <c r="K1389" s="20" t="str">
        <f>VLOOKUP(A1389,'REPORTE'!$A$1:$AG$1961,33,0)</f>
        <v>LARAMA</v>
      </c>
      <c r="L1389" s="20" t="str">
        <f>VLOOKUP(K1389,PROVINCIAS!$F$1:$G$1171,2,0)</f>
        <v>RURAL</v>
      </c>
      <c r="M1389" s="20">
        <v>1001591</v>
      </c>
      <c r="N1389" s="20" t="s">
        <v>15374</v>
      </c>
      <c r="O1389" s="20"/>
      <c r="P1389" s="20">
        <v>0</v>
      </c>
      <c r="Q1389" s="20" t="s">
        <v>11150</v>
      </c>
      <c r="R1389" s="20" t="s">
        <v>11150</v>
      </c>
      <c r="S1389" s="20" t="s">
        <v>11150</v>
      </c>
      <c r="T1389" s="20" t="s">
        <v>11150</v>
      </c>
      <c r="U1389" s="20" t="s">
        <v>11150</v>
      </c>
      <c r="V1389" s="20" t="s">
        <v>11150</v>
      </c>
      <c r="W1389" s="20">
        <v>0</v>
      </c>
    </row>
    <row r="1390" spans="1:23" x14ac:dyDescent="0.45">
      <c r="A1390" s="20">
        <v>1001498</v>
      </c>
      <c r="B1390" s="20" t="s">
        <v>9431</v>
      </c>
      <c r="C1390" s="20" t="s">
        <v>10033</v>
      </c>
      <c r="D1390" s="20">
        <v>1726523390</v>
      </c>
      <c r="E1390" s="20" t="str">
        <f>VLOOKUP(A1390,'REPORTE'!$A$1:$AG$1961,5,0)</f>
        <v>ECUATORIANO(A)</v>
      </c>
      <c r="F1390" s="20" t="str">
        <f>VLOOKUP(A1390,'REPORTE'!$A$1:$AG$1961,18,0)</f>
        <v>M</v>
      </c>
      <c r="G1390" s="20" t="str">
        <f>VLOOKUP(A1390,'REPORTE'!$A$1:$AG$1961,6,0)</f>
        <v>NACIONAL</v>
      </c>
      <c r="H1390" s="20" t="str">
        <f>VLOOKUP(A1390,'REPORTE'!$A$1:$AG$1961,30,0)</f>
        <v>Secundaria</v>
      </c>
      <c r="I1390" s="20" t="str">
        <f>VLOOKUP(A1390,'REPORTE'!$A$1:$AG$1961,31,0)</f>
        <v>PICHINCHA</v>
      </c>
      <c r="J1390" s="20" t="str">
        <f>VLOOKUP(A1390,'REPORTE'!$A$1:$AG$1961,32,0)</f>
        <v>QUITO</v>
      </c>
      <c r="K1390" s="20" t="str">
        <f>VLOOKUP(A1390,'REPORTE'!$A$1:$AG$1961,33,0)</f>
        <v>LA MAGDALENA</v>
      </c>
      <c r="L1390" s="20" t="str">
        <f>VLOOKUP(K1390,PROVINCIAS!$F$1:$G$1171,2,0)</f>
        <v>URBANA</v>
      </c>
      <c r="M1390" s="20">
        <v>1001592</v>
      </c>
      <c r="N1390" s="20" t="s">
        <v>15374</v>
      </c>
      <c r="O1390" s="20"/>
      <c r="P1390" s="20">
        <v>3.58</v>
      </c>
      <c r="Q1390" s="20" t="s">
        <v>11150</v>
      </c>
      <c r="R1390" s="20" t="s">
        <v>11150</v>
      </c>
      <c r="S1390" s="20" t="s">
        <v>11150</v>
      </c>
      <c r="T1390" s="20" t="s">
        <v>11150</v>
      </c>
      <c r="U1390" s="20" t="s">
        <v>11150</v>
      </c>
      <c r="V1390" s="20" t="s">
        <v>11150</v>
      </c>
      <c r="W1390" s="20">
        <v>3.58</v>
      </c>
    </row>
    <row r="1391" spans="1:23" x14ac:dyDescent="0.45">
      <c r="A1391" s="20">
        <v>1001499</v>
      </c>
      <c r="B1391" s="20" t="s">
        <v>9431</v>
      </c>
      <c r="C1391" s="20" t="s">
        <v>10017</v>
      </c>
      <c r="D1391" s="20">
        <v>1750107730</v>
      </c>
      <c r="E1391" s="20" t="str">
        <f>VLOOKUP(A1391,'REPORTE'!$A$1:$AG$1961,5,0)</f>
        <v>ECUATORIANO(A)</v>
      </c>
      <c r="F1391" s="20" t="str">
        <f>VLOOKUP(A1391,'REPORTE'!$A$1:$AG$1961,18,0)</f>
        <v>F</v>
      </c>
      <c r="G1391" s="20" t="str">
        <f>VLOOKUP(A1391,'REPORTE'!$A$1:$AG$1961,6,0)</f>
        <v>NACIONAL</v>
      </c>
      <c r="H1391" s="20" t="str">
        <f>VLOOKUP(A1391,'REPORTE'!$A$1:$AG$1961,30,0)</f>
        <v>Secundaria</v>
      </c>
      <c r="I1391" s="20" t="str">
        <f>VLOOKUP(A1391,'REPORTE'!$A$1:$AG$1961,31,0)</f>
        <v>PICHINCHA</v>
      </c>
      <c r="J1391" s="20" t="str">
        <f>VLOOKUP(A1391,'REPORTE'!$A$1:$AG$1961,32,0)</f>
        <v>QUITO</v>
      </c>
      <c r="K1391" s="20" t="str">
        <f>VLOOKUP(A1391,'REPORTE'!$A$1:$AG$1961,33,0)</f>
        <v>COCHAPAMBA</v>
      </c>
      <c r="L1391" s="20" t="str">
        <f>VLOOKUP(K1391,PROVINCIAS!$F$1:$G$1171,2,0)</f>
        <v>RURAL</v>
      </c>
      <c r="M1391" s="20">
        <v>1001593</v>
      </c>
      <c r="N1391" s="20" t="s">
        <v>15374</v>
      </c>
      <c r="O1391" s="20"/>
      <c r="P1391" s="20">
        <v>4.05</v>
      </c>
      <c r="Q1391" s="20" t="s">
        <v>11150</v>
      </c>
      <c r="R1391" s="20" t="s">
        <v>11150</v>
      </c>
      <c r="S1391" s="20" t="s">
        <v>11150</v>
      </c>
      <c r="T1391" s="20" t="s">
        <v>11150</v>
      </c>
      <c r="U1391" s="20" t="s">
        <v>11150</v>
      </c>
      <c r="V1391" s="20" t="s">
        <v>11150</v>
      </c>
      <c r="W1391" s="20">
        <v>4.05</v>
      </c>
    </row>
    <row r="1392" spans="1:23" x14ac:dyDescent="0.45">
      <c r="A1392" s="20">
        <v>1001500</v>
      </c>
      <c r="B1392" s="20" t="s">
        <v>9431</v>
      </c>
      <c r="C1392" s="20" t="s">
        <v>10137</v>
      </c>
      <c r="D1392" s="20">
        <v>605352202</v>
      </c>
      <c r="E1392" s="20" t="str">
        <f>VLOOKUP(A1392,'REPORTE'!$A$1:$AG$1961,5,0)</f>
        <v>ECUATORIANO(A)</v>
      </c>
      <c r="F1392" s="20" t="str">
        <f>VLOOKUP(A1392,'REPORTE'!$A$1:$AG$1961,18,0)</f>
        <v>F</v>
      </c>
      <c r="G1392" s="20" t="str">
        <f>VLOOKUP(A1392,'REPORTE'!$A$1:$AG$1961,6,0)</f>
        <v>NACIONAL</v>
      </c>
      <c r="H1392" s="20" t="str">
        <f>VLOOKUP(A1392,'REPORTE'!$A$1:$AG$1961,30,0)</f>
        <v>Formación Técnica (Intermedia)</v>
      </c>
      <c r="I1392" s="20" t="str">
        <f>VLOOKUP(A1392,'REPORTE'!$A$1:$AG$1961,31,0)</f>
        <v>CHIMBORAZO</v>
      </c>
      <c r="J1392" s="20" t="str">
        <f>VLOOKUP(A1392,'REPORTE'!$A$1:$AG$1961,32,0)</f>
        <v>RIOBAMBA</v>
      </c>
      <c r="K1392" s="20" t="str">
        <f>VLOOKUP(A1392,'REPORTE'!$A$1:$AG$1961,33,0)</f>
        <v>VELOZ</v>
      </c>
      <c r="L1392" s="20" t="str">
        <f>VLOOKUP(K1392,PROVINCIAS!$F$1:$G$1171,2,0)</f>
        <v>URBANA</v>
      </c>
      <c r="M1392" s="20">
        <v>1001594</v>
      </c>
      <c r="N1392" s="20" t="s">
        <v>15374</v>
      </c>
      <c r="O1392" s="20"/>
      <c r="P1392" s="20">
        <v>286.45</v>
      </c>
      <c r="Q1392" s="20" t="s">
        <v>11150</v>
      </c>
      <c r="R1392" s="20" t="s">
        <v>11150</v>
      </c>
      <c r="S1392" s="20" t="s">
        <v>11150</v>
      </c>
      <c r="T1392" s="20" t="s">
        <v>11150</v>
      </c>
      <c r="U1392" s="20" t="s">
        <v>11150</v>
      </c>
      <c r="V1392" s="20" t="s">
        <v>11150</v>
      </c>
      <c r="W1392" s="20">
        <v>286.45</v>
      </c>
    </row>
    <row r="1393" spans="1:23" x14ac:dyDescent="0.45">
      <c r="A1393" s="20">
        <v>1001501</v>
      </c>
      <c r="B1393" s="20" t="s">
        <v>9431</v>
      </c>
      <c r="C1393" s="20" t="s">
        <v>10341</v>
      </c>
      <c r="D1393" s="20">
        <v>605183672</v>
      </c>
      <c r="E1393" s="20" t="str">
        <f>VLOOKUP(A1393,'REPORTE'!$A$1:$AG$1961,5,0)</f>
        <v>ECUATORIANO(A) INDIGENA</v>
      </c>
      <c r="F1393" s="20" t="str">
        <f>VLOOKUP(A1393,'REPORTE'!$A$1:$AG$1961,18,0)</f>
        <v>M</v>
      </c>
      <c r="G1393" s="20" t="str">
        <f>VLOOKUP(A1393,'REPORTE'!$A$1:$AG$1961,6,0)</f>
        <v>NACIONAL</v>
      </c>
      <c r="H1393" s="20" t="str">
        <f>VLOOKUP(A1393,'REPORTE'!$A$1:$AG$1961,30,0)</f>
        <v>Universitaria</v>
      </c>
      <c r="I1393" s="20" t="str">
        <f>VLOOKUP(A1393,'REPORTE'!$A$1:$AG$1961,31,0)</f>
        <v>CHIMBORAZO</v>
      </c>
      <c r="J1393" s="20" t="str">
        <f>VLOOKUP(A1393,'REPORTE'!$A$1:$AG$1961,32,0)</f>
        <v>RIOBAMBA</v>
      </c>
      <c r="K1393" s="20" t="str">
        <f>VLOOKUP(A1393,'REPORTE'!$A$1:$AG$1961,33,0)</f>
        <v>VELOZ</v>
      </c>
      <c r="L1393" s="20" t="str">
        <f>VLOOKUP(K1393,PROVINCIAS!$F$1:$G$1171,2,0)</f>
        <v>URBANA</v>
      </c>
      <c r="M1393" s="20">
        <v>1001595</v>
      </c>
      <c r="N1393" s="20" t="s">
        <v>15374</v>
      </c>
      <c r="O1393" s="20"/>
      <c r="P1393" s="20">
        <v>56.81</v>
      </c>
      <c r="Q1393" s="20" t="s">
        <v>11150</v>
      </c>
      <c r="R1393" s="20" t="s">
        <v>11150</v>
      </c>
      <c r="S1393" s="20" t="s">
        <v>11150</v>
      </c>
      <c r="T1393" s="20" t="s">
        <v>11150</v>
      </c>
      <c r="U1393" s="20" t="s">
        <v>11150</v>
      </c>
      <c r="V1393" s="20" t="s">
        <v>11150</v>
      </c>
      <c r="W1393" s="20">
        <v>56.81</v>
      </c>
    </row>
    <row r="1394" spans="1:23" x14ac:dyDescent="0.45">
      <c r="A1394" s="20">
        <v>1001502</v>
      </c>
      <c r="B1394" s="20" t="s">
        <v>9431</v>
      </c>
      <c r="C1394" s="20" t="s">
        <v>9994</v>
      </c>
      <c r="D1394" s="20">
        <v>1754361812</v>
      </c>
      <c r="E1394" s="20" t="str">
        <f>VLOOKUP(A1394,'REPORTE'!$A$1:$AG$1961,5,0)</f>
        <v>ECUATORIANO(A)</v>
      </c>
      <c r="F1394" s="20" t="str">
        <f>VLOOKUP(A1394,'REPORTE'!$A$1:$AG$1961,18,0)</f>
        <v>F</v>
      </c>
      <c r="G1394" s="20" t="str">
        <f>VLOOKUP(A1394,'REPORTE'!$A$1:$AG$1961,6,0)</f>
        <v>NACIONAL</v>
      </c>
      <c r="H1394" s="20" t="str">
        <f>VLOOKUP(A1394,'REPORTE'!$A$1:$AG$1961,30,0)</f>
        <v>Primaria</v>
      </c>
      <c r="I1394" s="20" t="str">
        <f>VLOOKUP(A1394,'REPORTE'!$A$1:$AG$1961,31,0)</f>
        <v>PICHINCHA</v>
      </c>
      <c r="J1394" s="20" t="str">
        <f>VLOOKUP(A1394,'REPORTE'!$A$1:$AG$1961,32,0)</f>
        <v>QUITO</v>
      </c>
      <c r="K1394" s="20" t="str">
        <f>VLOOKUP(A1394,'REPORTE'!$A$1:$AG$1961,33,0)</f>
        <v>CHILLOGALLO</v>
      </c>
      <c r="L1394" s="20" t="str">
        <f>VLOOKUP(K1394,PROVINCIAS!$F$1:$G$1171,2,0)</f>
        <v>URBANA</v>
      </c>
      <c r="M1394" s="20">
        <v>1001596</v>
      </c>
      <c r="N1394" s="20" t="s">
        <v>15374</v>
      </c>
      <c r="O1394" s="20"/>
      <c r="P1394" s="20">
        <v>4.68</v>
      </c>
      <c r="Q1394" s="20" t="s">
        <v>11150</v>
      </c>
      <c r="R1394" s="20" t="s">
        <v>11150</v>
      </c>
      <c r="S1394" s="20" t="s">
        <v>11150</v>
      </c>
      <c r="T1394" s="20" t="s">
        <v>11150</v>
      </c>
      <c r="U1394" s="20" t="s">
        <v>11150</v>
      </c>
      <c r="V1394" s="20" t="s">
        <v>11150</v>
      </c>
      <c r="W1394" s="20">
        <v>4.68</v>
      </c>
    </row>
    <row r="1395" spans="1:23" x14ac:dyDescent="0.45">
      <c r="A1395" s="20">
        <v>1001503</v>
      </c>
      <c r="B1395" s="20" t="s">
        <v>9431</v>
      </c>
      <c r="C1395" s="20" t="s">
        <v>10113</v>
      </c>
      <c r="D1395" s="20">
        <v>1753100674</v>
      </c>
      <c r="E1395" s="20" t="str">
        <f>VLOOKUP(A1395,'REPORTE'!$A$1:$AG$1961,5,0)</f>
        <v>ECUATORIANO(A)</v>
      </c>
      <c r="F1395" s="20" t="str">
        <f>VLOOKUP(A1395,'REPORTE'!$A$1:$AG$1961,18,0)</f>
        <v>F</v>
      </c>
      <c r="G1395" s="20" t="str">
        <f>VLOOKUP(A1395,'REPORTE'!$A$1:$AG$1961,6,0)</f>
        <v>NACIONAL</v>
      </c>
      <c r="H1395" s="20" t="str">
        <f>VLOOKUP(A1395,'REPORTE'!$A$1:$AG$1961,30,0)</f>
        <v>Ninguna</v>
      </c>
      <c r="I1395" s="20" t="str">
        <f>VLOOKUP(A1395,'REPORTE'!$A$1:$AG$1961,31,0)</f>
        <v>PICHINCHA</v>
      </c>
      <c r="J1395" s="20" t="str">
        <f>VLOOKUP(A1395,'REPORTE'!$A$1:$AG$1961,32,0)</f>
        <v>QUITO</v>
      </c>
      <c r="K1395" s="20" t="str">
        <f>VLOOKUP(A1395,'REPORTE'!$A$1:$AG$1961,33,0)</f>
        <v>LA MAGDALENA</v>
      </c>
      <c r="L1395" s="20" t="str">
        <f>VLOOKUP(K1395,PROVINCIAS!$F$1:$G$1171,2,0)</f>
        <v>URBANA</v>
      </c>
      <c r="M1395" s="20">
        <v>1001597</v>
      </c>
      <c r="N1395" s="20" t="s">
        <v>15374</v>
      </c>
      <c r="O1395" s="20"/>
      <c r="P1395" s="20">
        <v>0.05</v>
      </c>
      <c r="Q1395" s="20" t="s">
        <v>11150</v>
      </c>
      <c r="R1395" s="20" t="s">
        <v>11150</v>
      </c>
      <c r="S1395" s="20" t="s">
        <v>11150</v>
      </c>
      <c r="T1395" s="20" t="s">
        <v>12606</v>
      </c>
      <c r="U1395" s="20" t="s">
        <v>11150</v>
      </c>
      <c r="V1395" s="20" t="s">
        <v>11150</v>
      </c>
      <c r="W1395" s="20">
        <v>121.05</v>
      </c>
    </row>
    <row r="1396" spans="1:23" x14ac:dyDescent="0.45">
      <c r="A1396" s="20">
        <v>1001504</v>
      </c>
      <c r="B1396" s="20" t="s">
        <v>9431</v>
      </c>
      <c r="C1396" s="20" t="s">
        <v>10000</v>
      </c>
      <c r="D1396" s="20">
        <v>604452458</v>
      </c>
      <c r="E1396" s="20" t="str">
        <f>VLOOKUP(A1396,'REPORTE'!$A$1:$AG$1961,5,0)</f>
        <v>ECUATORIANO(A)</v>
      </c>
      <c r="F1396" s="20" t="str">
        <f>VLOOKUP(A1396,'REPORTE'!$A$1:$AG$1961,18,0)</f>
        <v>F</v>
      </c>
      <c r="G1396" s="20" t="str">
        <f>VLOOKUP(A1396,'REPORTE'!$A$1:$AG$1961,6,0)</f>
        <v>NACIONAL</v>
      </c>
      <c r="H1396" s="20" t="str">
        <f>VLOOKUP(A1396,'REPORTE'!$A$1:$AG$1961,30,0)</f>
        <v>Secundaria</v>
      </c>
      <c r="I1396" s="20" t="str">
        <f>VLOOKUP(A1396,'REPORTE'!$A$1:$AG$1961,31,0)</f>
        <v>PICHINCHA</v>
      </c>
      <c r="J1396" s="20" t="str">
        <f>VLOOKUP(A1396,'REPORTE'!$A$1:$AG$1961,32,0)</f>
        <v>QUITO</v>
      </c>
      <c r="K1396" s="20" t="str">
        <f>VLOOKUP(A1396,'REPORTE'!$A$1:$AG$1961,33,0)</f>
        <v>CONDADO</v>
      </c>
      <c r="L1396" s="20" t="str">
        <f>VLOOKUP(K1396,PROVINCIAS!$F$1:$G$1171,2,0)</f>
        <v>URBANA</v>
      </c>
      <c r="M1396" s="20">
        <v>1001598</v>
      </c>
      <c r="N1396" s="20" t="s">
        <v>15374</v>
      </c>
      <c r="O1396" s="20"/>
      <c r="P1396" s="20">
        <v>5.1100000000000003</v>
      </c>
      <c r="Q1396" s="20" t="s">
        <v>11150</v>
      </c>
      <c r="R1396" s="20" t="s">
        <v>11150</v>
      </c>
      <c r="S1396" s="20" t="s">
        <v>11150</v>
      </c>
      <c r="T1396" s="20" t="s">
        <v>11150</v>
      </c>
      <c r="U1396" s="20" t="s">
        <v>11150</v>
      </c>
      <c r="V1396" s="20" t="s">
        <v>11150</v>
      </c>
      <c r="W1396" s="20">
        <v>5.1100000000000003</v>
      </c>
    </row>
    <row r="1397" spans="1:23" x14ac:dyDescent="0.45">
      <c r="A1397" s="20">
        <v>1001505</v>
      </c>
      <c r="B1397" s="20" t="s">
        <v>9431</v>
      </c>
      <c r="C1397" s="20" t="s">
        <v>10008</v>
      </c>
      <c r="D1397" s="20">
        <v>1750812008</v>
      </c>
      <c r="E1397" s="20" t="str">
        <f>VLOOKUP(A1397,'REPORTE'!$A$1:$AG$1961,5,0)</f>
        <v>ECUATORIANO(A)</v>
      </c>
      <c r="F1397" s="20" t="str">
        <f>VLOOKUP(A1397,'REPORTE'!$A$1:$AG$1961,18,0)</f>
        <v>F</v>
      </c>
      <c r="G1397" s="20" t="str">
        <f>VLOOKUP(A1397,'REPORTE'!$A$1:$AG$1961,6,0)</f>
        <v>NACIONAL</v>
      </c>
      <c r="H1397" s="20" t="str">
        <f>VLOOKUP(A1397,'REPORTE'!$A$1:$AG$1961,30,0)</f>
        <v>Primaria</v>
      </c>
      <c r="I1397" s="20" t="str">
        <f>VLOOKUP(A1397,'REPORTE'!$A$1:$AG$1961,31,0)</f>
        <v>PICHINCHA</v>
      </c>
      <c r="J1397" s="20" t="str">
        <f>VLOOKUP(A1397,'REPORTE'!$A$1:$AG$1961,32,0)</f>
        <v>QUITO</v>
      </c>
      <c r="K1397" s="20" t="str">
        <f>VLOOKUP(A1397,'REPORTE'!$A$1:$AG$1961,33,0)</f>
        <v>SAN ANTONIO</v>
      </c>
      <c r="L1397" s="20" t="str">
        <f>VLOOKUP(K1397,PROVINCIAS!$F$1:$G$1171,2,0)</f>
        <v>RURAL</v>
      </c>
      <c r="M1397" s="20">
        <v>1001599</v>
      </c>
      <c r="N1397" s="20" t="s">
        <v>15374</v>
      </c>
      <c r="O1397" s="20"/>
      <c r="P1397" s="20">
        <v>24.47</v>
      </c>
      <c r="Q1397" s="20" t="s">
        <v>11150</v>
      </c>
      <c r="R1397" s="20" t="s">
        <v>11150</v>
      </c>
      <c r="S1397" s="20" t="s">
        <v>11150</v>
      </c>
      <c r="T1397" s="20" t="s">
        <v>14102</v>
      </c>
      <c r="U1397" s="20" t="s">
        <v>11150</v>
      </c>
      <c r="V1397" s="20" t="s">
        <v>11150</v>
      </c>
      <c r="W1397" s="20">
        <v>179.47</v>
      </c>
    </row>
    <row r="1398" spans="1:23" x14ac:dyDescent="0.45">
      <c r="A1398" s="20">
        <v>1001506</v>
      </c>
      <c r="B1398" s="20" t="s">
        <v>9431</v>
      </c>
      <c r="C1398" s="20" t="s">
        <v>14384</v>
      </c>
      <c r="D1398" s="20">
        <v>504761321</v>
      </c>
      <c r="E1398" s="20" t="str">
        <f>VLOOKUP(A1398,'REPORTE'!$A$1:$AG$1961,5,0)</f>
        <v>ECUATORIANO(A)</v>
      </c>
      <c r="F1398" s="20" t="str">
        <f>VLOOKUP(A1398,'REPORTE'!$A$1:$AG$1961,18,0)</f>
        <v>M</v>
      </c>
      <c r="G1398" s="20" t="str">
        <f>VLOOKUP(A1398,'REPORTE'!$A$1:$AG$1961,6,0)</f>
        <v>NACIONAL</v>
      </c>
      <c r="H1398" s="20" t="str">
        <f>VLOOKUP(A1398,'REPORTE'!$A$1:$AG$1961,30,0)</f>
        <v>Secundaria</v>
      </c>
      <c r="I1398" s="20" t="str">
        <f>VLOOKUP(A1398,'REPORTE'!$A$1:$AG$1961,31,0)</f>
        <v>PICHINCHA</v>
      </c>
      <c r="J1398" s="20" t="str">
        <f>VLOOKUP(A1398,'REPORTE'!$A$1:$AG$1961,32,0)</f>
        <v>QUITO</v>
      </c>
      <c r="K1398" s="20" t="str">
        <f>VLOOKUP(A1398,'REPORTE'!$A$1:$AG$1961,33,0)</f>
        <v>COTOCOLLAO</v>
      </c>
      <c r="L1398" s="20" t="str">
        <f>VLOOKUP(K1398,PROVINCIAS!$F$1:$G$1171,2,0)</f>
        <v>URBANA</v>
      </c>
      <c r="M1398" s="20">
        <v>1001600</v>
      </c>
      <c r="N1398" s="20" t="s">
        <v>15374</v>
      </c>
      <c r="O1398" s="20"/>
      <c r="P1398" s="20">
        <v>491.33</v>
      </c>
      <c r="Q1398" s="20" t="s">
        <v>11150</v>
      </c>
      <c r="R1398" s="20" t="s">
        <v>11150</v>
      </c>
      <c r="S1398" s="20" t="s">
        <v>11150</v>
      </c>
      <c r="T1398" s="20" t="s">
        <v>11150</v>
      </c>
      <c r="U1398" s="20" t="s">
        <v>11150</v>
      </c>
      <c r="V1398" s="20" t="s">
        <v>11150</v>
      </c>
      <c r="W1398" s="20">
        <v>491.33</v>
      </c>
    </row>
    <row r="1399" spans="1:23" x14ac:dyDescent="0.45">
      <c r="A1399" s="20">
        <v>1001507</v>
      </c>
      <c r="B1399" s="20" t="s">
        <v>9431</v>
      </c>
      <c r="C1399" s="20" t="s">
        <v>10224</v>
      </c>
      <c r="D1399" s="20">
        <v>1724637259</v>
      </c>
      <c r="E1399" s="20" t="str">
        <f>VLOOKUP(A1399,'REPORTE'!$A$1:$AG$1961,5,0)</f>
        <v>ECUATORIANO(A)</v>
      </c>
      <c r="F1399" s="20" t="str">
        <f>VLOOKUP(A1399,'REPORTE'!$A$1:$AG$1961,18,0)</f>
        <v>M</v>
      </c>
      <c r="G1399" s="20" t="str">
        <f>VLOOKUP(A1399,'REPORTE'!$A$1:$AG$1961,6,0)</f>
        <v>NACIONAL</v>
      </c>
      <c r="H1399" s="20" t="str">
        <f>VLOOKUP(A1399,'REPORTE'!$A$1:$AG$1961,30,0)</f>
        <v>Secundaria</v>
      </c>
      <c r="I1399" s="20" t="str">
        <f>VLOOKUP(A1399,'REPORTE'!$A$1:$AG$1961,31,0)</f>
        <v>PICHINCHA</v>
      </c>
      <c r="J1399" s="20" t="str">
        <f>VLOOKUP(A1399,'REPORTE'!$A$1:$AG$1961,32,0)</f>
        <v>RUMIÑAHUI</v>
      </c>
      <c r="K1399" s="20" t="str">
        <f>VLOOKUP(A1399,'REPORTE'!$A$1:$AG$1961,33,0)</f>
        <v>SANGOLQUI</v>
      </c>
      <c r="L1399" s="20" t="str">
        <f>VLOOKUP(K1399,PROVINCIAS!$F$1:$G$1171,2,0)</f>
        <v>URBANA</v>
      </c>
      <c r="M1399" s="20">
        <v>1001601</v>
      </c>
      <c r="N1399" s="20" t="s">
        <v>15374</v>
      </c>
      <c r="O1399" s="20"/>
      <c r="P1399" s="20">
        <v>7.0000000000000007E-2</v>
      </c>
      <c r="Q1399" s="20" t="s">
        <v>11150</v>
      </c>
      <c r="R1399" s="20" t="s">
        <v>11150</v>
      </c>
      <c r="S1399" s="20" t="s">
        <v>11150</v>
      </c>
      <c r="T1399" s="20" t="s">
        <v>13792</v>
      </c>
      <c r="U1399" s="20" t="s">
        <v>11150</v>
      </c>
      <c r="V1399" s="20" t="s">
        <v>11150</v>
      </c>
      <c r="W1399" s="20">
        <v>180.07</v>
      </c>
    </row>
    <row r="1400" spans="1:23" x14ac:dyDescent="0.45">
      <c r="A1400" s="20">
        <v>1001508</v>
      </c>
      <c r="B1400" s="20" t="s">
        <v>9431</v>
      </c>
      <c r="C1400" s="20" t="s">
        <v>14385</v>
      </c>
      <c r="D1400" s="20">
        <v>1753710985</v>
      </c>
      <c r="E1400" s="20" t="str">
        <f>VLOOKUP(A1400,'REPORTE'!$A$1:$AG$1961,5,0)</f>
        <v>ECUATORIANO(A)</v>
      </c>
      <c r="F1400" s="20" t="str">
        <f>VLOOKUP(A1400,'REPORTE'!$A$1:$AG$1961,18,0)</f>
        <v>M</v>
      </c>
      <c r="G1400" s="20" t="str">
        <f>VLOOKUP(A1400,'REPORTE'!$A$1:$AG$1961,6,0)</f>
        <v>NACIONAL</v>
      </c>
      <c r="H1400" s="20" t="str">
        <f>VLOOKUP(A1400,'REPORTE'!$A$1:$AG$1961,30,0)</f>
        <v>Secundaria</v>
      </c>
      <c r="I1400" s="20" t="str">
        <f>VLOOKUP(A1400,'REPORTE'!$A$1:$AG$1961,31,0)</f>
        <v>PICHINCHA</v>
      </c>
      <c r="J1400" s="20" t="str">
        <f>VLOOKUP(A1400,'REPORTE'!$A$1:$AG$1961,32,0)</f>
        <v>QUITO</v>
      </c>
      <c r="K1400" s="20" t="str">
        <f>VLOOKUP(A1400,'REPORTE'!$A$1:$AG$1961,33,0)</f>
        <v>COTOCOLLAO</v>
      </c>
      <c r="L1400" s="20" t="str">
        <f>VLOOKUP(K1400,PROVINCIAS!$F$1:$G$1171,2,0)</f>
        <v>URBANA</v>
      </c>
      <c r="M1400" s="20">
        <v>1001602</v>
      </c>
      <c r="N1400" s="20" t="s">
        <v>15374</v>
      </c>
      <c r="O1400" s="20"/>
      <c r="P1400" s="20">
        <v>3</v>
      </c>
      <c r="Q1400" s="20" t="s">
        <v>11150</v>
      </c>
      <c r="R1400" s="20" t="s">
        <v>11150</v>
      </c>
      <c r="S1400" s="20" t="s">
        <v>11150</v>
      </c>
      <c r="T1400" s="20" t="s">
        <v>11150</v>
      </c>
      <c r="U1400" s="20" t="s">
        <v>11150</v>
      </c>
      <c r="V1400" s="20" t="s">
        <v>11150</v>
      </c>
      <c r="W1400" s="20">
        <v>3</v>
      </c>
    </row>
    <row r="1401" spans="1:23" x14ac:dyDescent="0.45">
      <c r="A1401" s="20">
        <v>1001509</v>
      </c>
      <c r="B1401" s="20" t="s">
        <v>9431</v>
      </c>
      <c r="C1401" s="20" t="s">
        <v>14386</v>
      </c>
      <c r="D1401" s="20">
        <v>1729220671</v>
      </c>
      <c r="E1401" s="20" t="str">
        <f>VLOOKUP(A1401,'REPORTE'!$A$1:$AG$1961,5,0)</f>
        <v>ECUATORIANO(A)</v>
      </c>
      <c r="F1401" s="20" t="str">
        <f>VLOOKUP(A1401,'REPORTE'!$A$1:$AG$1961,18,0)</f>
        <v>M</v>
      </c>
      <c r="G1401" s="20" t="str">
        <f>VLOOKUP(A1401,'REPORTE'!$A$1:$AG$1961,6,0)</f>
        <v>NACIONAL</v>
      </c>
      <c r="H1401" s="20" t="str">
        <f>VLOOKUP(A1401,'REPORTE'!$A$1:$AG$1961,30,0)</f>
        <v>Secundaria</v>
      </c>
      <c r="I1401" s="20" t="str">
        <f>VLOOKUP(A1401,'REPORTE'!$A$1:$AG$1961,31,0)</f>
        <v>PICHINCHA</v>
      </c>
      <c r="J1401" s="20" t="str">
        <f>VLOOKUP(A1401,'REPORTE'!$A$1:$AG$1961,32,0)</f>
        <v>QUITO</v>
      </c>
      <c r="K1401" s="20" t="str">
        <f>VLOOKUP(A1401,'REPORTE'!$A$1:$AG$1961,33,0)</f>
        <v>COCHAPAMBA</v>
      </c>
      <c r="L1401" s="20" t="str">
        <f>VLOOKUP(K1401,PROVINCIAS!$F$1:$G$1171,2,0)</f>
        <v>RURAL</v>
      </c>
      <c r="M1401" s="20">
        <v>1001603</v>
      </c>
      <c r="N1401" s="20" t="s">
        <v>15374</v>
      </c>
      <c r="O1401" s="20"/>
      <c r="P1401" s="20">
        <v>3</v>
      </c>
      <c r="Q1401" s="20" t="s">
        <v>11150</v>
      </c>
      <c r="R1401" s="20" t="s">
        <v>11150</v>
      </c>
      <c r="S1401" s="20" t="s">
        <v>11150</v>
      </c>
      <c r="T1401" s="20" t="s">
        <v>11150</v>
      </c>
      <c r="U1401" s="20" t="s">
        <v>11150</v>
      </c>
      <c r="V1401" s="20" t="s">
        <v>11150</v>
      </c>
      <c r="W1401" s="20">
        <v>3</v>
      </c>
    </row>
    <row r="1402" spans="1:23" x14ac:dyDescent="0.45">
      <c r="A1402" s="20">
        <v>1001510</v>
      </c>
      <c r="B1402" s="20" t="s">
        <v>9431</v>
      </c>
      <c r="C1402" s="20" t="s">
        <v>10101</v>
      </c>
      <c r="D1402" s="20">
        <v>606464709</v>
      </c>
      <c r="E1402" s="20" t="str">
        <f>VLOOKUP(A1402,'REPORTE'!$A$1:$AG$1961,5,0)</f>
        <v>ECUATORIANO(A)</v>
      </c>
      <c r="F1402" s="20" t="str">
        <f>VLOOKUP(A1402,'REPORTE'!$A$1:$AG$1961,18,0)</f>
        <v>M</v>
      </c>
      <c r="G1402" s="20" t="str">
        <f>VLOOKUP(A1402,'REPORTE'!$A$1:$AG$1961,6,0)</f>
        <v>NACIONAL</v>
      </c>
      <c r="H1402" s="20" t="str">
        <f>VLOOKUP(A1402,'REPORTE'!$A$1:$AG$1961,30,0)</f>
        <v>Primaria</v>
      </c>
      <c r="I1402" s="20" t="str">
        <f>VLOOKUP(A1402,'REPORTE'!$A$1:$AG$1961,31,0)</f>
        <v>CHIMBORAZO</v>
      </c>
      <c r="J1402" s="20" t="str">
        <f>VLOOKUP(A1402,'REPORTE'!$A$1:$AG$1961,32,0)</f>
        <v>RIOBAMBA</v>
      </c>
      <c r="K1402" s="20" t="str">
        <f>VLOOKUP(A1402,'REPORTE'!$A$1:$AG$1961,33,0)</f>
        <v>CACHA (CAB EN MACHANGARA)</v>
      </c>
      <c r="L1402" s="20" t="str">
        <f>VLOOKUP(K1402,PROVINCIAS!$F$1:$G$1171,2,0)</f>
        <v>RURAL</v>
      </c>
      <c r="M1402" s="20">
        <v>1001604</v>
      </c>
      <c r="N1402" s="20" t="s">
        <v>15374</v>
      </c>
      <c r="O1402" s="20"/>
      <c r="P1402" s="20">
        <v>5.27</v>
      </c>
      <c r="Q1402" s="20" t="s">
        <v>11150</v>
      </c>
      <c r="R1402" s="20" t="s">
        <v>11150</v>
      </c>
      <c r="S1402" s="20" t="s">
        <v>11150</v>
      </c>
      <c r="T1402" s="20" t="s">
        <v>14261</v>
      </c>
      <c r="U1402" s="20" t="s">
        <v>11150</v>
      </c>
      <c r="V1402" s="20" t="s">
        <v>11150</v>
      </c>
      <c r="W1402" s="20">
        <v>112.27</v>
      </c>
    </row>
    <row r="1403" spans="1:23" x14ac:dyDescent="0.45">
      <c r="A1403" s="20">
        <v>1001511</v>
      </c>
      <c r="B1403" s="20" t="s">
        <v>9431</v>
      </c>
      <c r="C1403" s="20" t="s">
        <v>10031</v>
      </c>
      <c r="D1403" s="20">
        <v>605993252</v>
      </c>
      <c r="E1403" s="20" t="str">
        <f>VLOOKUP(A1403,'REPORTE'!$A$1:$AG$1961,5,0)</f>
        <v>ECUATORIANO(A)</v>
      </c>
      <c r="F1403" s="20" t="str">
        <f>VLOOKUP(A1403,'REPORTE'!$A$1:$AG$1961,18,0)</f>
        <v>F</v>
      </c>
      <c r="G1403" s="20" t="str">
        <f>VLOOKUP(A1403,'REPORTE'!$A$1:$AG$1961,6,0)</f>
        <v>NACIONAL</v>
      </c>
      <c r="H1403" s="20" t="str">
        <f>VLOOKUP(A1403,'REPORTE'!$A$1:$AG$1961,30,0)</f>
        <v>Primaria</v>
      </c>
      <c r="I1403" s="20" t="str">
        <f>VLOOKUP(A1403,'REPORTE'!$A$1:$AG$1961,31,0)</f>
        <v>CHIMBORAZO</v>
      </c>
      <c r="J1403" s="20" t="str">
        <f>VLOOKUP(A1403,'REPORTE'!$A$1:$AG$1961,32,0)</f>
        <v>COLTA</v>
      </c>
      <c r="K1403" s="20" t="str">
        <f>VLOOKUP(A1403,'REPORTE'!$A$1:$AG$1961,33,0)</f>
        <v>SICALPA</v>
      </c>
      <c r="L1403" s="20" t="str">
        <f>VLOOKUP(K1403,PROVINCIAS!$F$1:$G$1171,2,0)</f>
        <v>URBANA</v>
      </c>
      <c r="M1403" s="20">
        <v>1001606</v>
      </c>
      <c r="N1403" s="20" t="s">
        <v>15374</v>
      </c>
      <c r="O1403" s="20"/>
      <c r="P1403" s="20">
        <v>16.61</v>
      </c>
      <c r="Q1403" s="20" t="s">
        <v>11150</v>
      </c>
      <c r="R1403" s="20" t="s">
        <v>11150</v>
      </c>
      <c r="S1403" s="20" t="s">
        <v>11150</v>
      </c>
      <c r="T1403" s="20" t="s">
        <v>13703</v>
      </c>
      <c r="U1403" s="20" t="s">
        <v>11150</v>
      </c>
      <c r="V1403" s="20" t="s">
        <v>11150</v>
      </c>
      <c r="W1403" s="20">
        <v>216.61</v>
      </c>
    </row>
    <row r="1404" spans="1:23" x14ac:dyDescent="0.45">
      <c r="A1404" s="20">
        <v>1001512</v>
      </c>
      <c r="B1404" s="20" t="s">
        <v>9431</v>
      </c>
      <c r="C1404" s="20" t="s">
        <v>14388</v>
      </c>
      <c r="D1404" s="20">
        <v>1205525197</v>
      </c>
      <c r="E1404" s="20" t="str">
        <f>VLOOKUP(A1404,'REPORTE'!$A$1:$AG$1961,5,0)</f>
        <v>ECUATORIANO(A)</v>
      </c>
      <c r="F1404" s="20" t="str">
        <f>VLOOKUP(A1404,'REPORTE'!$A$1:$AG$1961,18,0)</f>
        <v>F</v>
      </c>
      <c r="G1404" s="20" t="str">
        <f>VLOOKUP(A1404,'REPORTE'!$A$1:$AG$1961,6,0)</f>
        <v>NACIONAL</v>
      </c>
      <c r="H1404" s="20" t="str">
        <f>VLOOKUP(A1404,'REPORTE'!$A$1:$AG$1961,30,0)</f>
        <v>Secundaria</v>
      </c>
      <c r="I1404" s="20" t="str">
        <f>VLOOKUP(A1404,'REPORTE'!$A$1:$AG$1961,31,0)</f>
        <v>GUAYAS</v>
      </c>
      <c r="J1404" s="20" t="str">
        <f>VLOOKUP(A1404,'REPORTE'!$A$1:$AG$1961,32,0)</f>
        <v>EL EMPALME</v>
      </c>
      <c r="K1404" s="20" t="str">
        <f>VLOOKUP(A1404,'REPORTE'!$A$1:$AG$1961,33,0)</f>
        <v>EL ROSARIO</v>
      </c>
      <c r="L1404" s="20" t="str">
        <f>VLOOKUP(K1404,PROVINCIAS!$F$1:$G$1171,2,0)</f>
        <v>RURAL</v>
      </c>
      <c r="M1404" s="20">
        <v>1001607</v>
      </c>
      <c r="N1404" s="20" t="s">
        <v>15374</v>
      </c>
      <c r="O1404" s="20"/>
      <c r="P1404" s="20">
        <v>1.55</v>
      </c>
      <c r="Q1404" s="20" t="s">
        <v>11150</v>
      </c>
      <c r="R1404" s="20" t="s">
        <v>11150</v>
      </c>
      <c r="S1404" s="20" t="s">
        <v>11150</v>
      </c>
      <c r="T1404" s="20" t="s">
        <v>11150</v>
      </c>
      <c r="U1404" s="20" t="s">
        <v>11150</v>
      </c>
      <c r="V1404" s="20" t="s">
        <v>11150</v>
      </c>
      <c r="W1404" s="20">
        <v>1.55</v>
      </c>
    </row>
    <row r="1405" spans="1:23" x14ac:dyDescent="0.45">
      <c r="A1405" s="20">
        <v>1001513</v>
      </c>
      <c r="B1405" s="20" t="s">
        <v>9431</v>
      </c>
      <c r="C1405" s="20" t="s">
        <v>10012</v>
      </c>
      <c r="D1405" s="20">
        <v>1709223869</v>
      </c>
      <c r="E1405" s="20" t="str">
        <f>VLOOKUP(A1405,'REPORTE'!$A$1:$AG$1961,5,0)</f>
        <v>ECUATORIANO(A)</v>
      </c>
      <c r="F1405" s="20" t="str">
        <f>VLOOKUP(A1405,'REPORTE'!$A$1:$AG$1961,18,0)</f>
        <v>F</v>
      </c>
      <c r="G1405" s="20" t="str">
        <f>VLOOKUP(A1405,'REPORTE'!$A$1:$AG$1961,6,0)</f>
        <v>NACIONAL</v>
      </c>
      <c r="H1405" s="20" t="str">
        <f>VLOOKUP(A1405,'REPORTE'!$A$1:$AG$1961,30,0)</f>
        <v>Secundaria</v>
      </c>
      <c r="I1405" s="20" t="str">
        <f>VLOOKUP(A1405,'REPORTE'!$A$1:$AG$1961,31,0)</f>
        <v>PICHINCHA</v>
      </c>
      <c r="J1405" s="20" t="str">
        <f>VLOOKUP(A1405,'REPORTE'!$A$1:$AG$1961,32,0)</f>
        <v>QUITO</v>
      </c>
      <c r="K1405" s="20" t="str">
        <f>VLOOKUP(A1405,'REPORTE'!$A$1:$AG$1961,33,0)</f>
        <v>CENTRO HISTORICO</v>
      </c>
      <c r="L1405" s="20" t="str">
        <f>VLOOKUP(K1405,PROVINCIAS!$F$1:$G$1171,2,0)</f>
        <v>URBANA</v>
      </c>
      <c r="M1405" s="20">
        <v>1001608</v>
      </c>
      <c r="N1405" s="20" t="s">
        <v>15374</v>
      </c>
      <c r="O1405" s="20"/>
      <c r="P1405" s="20">
        <v>0.02</v>
      </c>
      <c r="Q1405" s="20" t="s">
        <v>11150</v>
      </c>
      <c r="R1405" s="20" t="s">
        <v>11150</v>
      </c>
      <c r="S1405" s="20" t="s">
        <v>11150</v>
      </c>
      <c r="T1405" s="20" t="s">
        <v>13820</v>
      </c>
      <c r="U1405" s="20" t="s">
        <v>11150</v>
      </c>
      <c r="V1405" s="20" t="s">
        <v>11150</v>
      </c>
      <c r="W1405" s="20">
        <v>64.02</v>
      </c>
    </row>
    <row r="1406" spans="1:23" x14ac:dyDescent="0.45">
      <c r="A1406" s="20">
        <v>1001514</v>
      </c>
      <c r="B1406" s="20" t="s">
        <v>9431</v>
      </c>
      <c r="C1406" s="20" t="s">
        <v>14389</v>
      </c>
      <c r="D1406" s="20">
        <v>1001928405</v>
      </c>
      <c r="E1406" s="20" t="str">
        <f>VLOOKUP(A1406,'REPORTE'!$A$1:$AG$1961,5,0)</f>
        <v>ECUATORIANO(A)</v>
      </c>
      <c r="F1406" s="20" t="str">
        <f>VLOOKUP(A1406,'REPORTE'!$A$1:$AG$1961,18,0)</f>
        <v>M</v>
      </c>
      <c r="G1406" s="20" t="str">
        <f>VLOOKUP(A1406,'REPORTE'!$A$1:$AG$1961,6,0)</f>
        <v>NACIONAL</v>
      </c>
      <c r="H1406" s="20" t="str">
        <f>VLOOKUP(A1406,'REPORTE'!$A$1:$AG$1961,30,0)</f>
        <v>Primaria</v>
      </c>
      <c r="I1406" s="20" t="str">
        <f>VLOOKUP(A1406,'REPORTE'!$A$1:$AG$1961,31,0)</f>
        <v>PICHINCHA</v>
      </c>
      <c r="J1406" s="20" t="str">
        <f>VLOOKUP(A1406,'REPORTE'!$A$1:$AG$1961,32,0)</f>
        <v>QUITO</v>
      </c>
      <c r="K1406" s="20" t="str">
        <f>VLOOKUP(A1406,'REPORTE'!$A$1:$AG$1961,33,0)</f>
        <v>LLANO CHICO</v>
      </c>
      <c r="L1406" s="20" t="str">
        <f>VLOOKUP(K1406,PROVINCIAS!$F$1:$G$1171,2,0)</f>
        <v>RURAL</v>
      </c>
      <c r="M1406" s="20">
        <v>1001609</v>
      </c>
      <c r="N1406" s="20" t="s">
        <v>15374</v>
      </c>
      <c r="O1406" s="20"/>
      <c r="P1406" s="20">
        <v>1.01</v>
      </c>
      <c r="Q1406" s="20" t="s">
        <v>11150</v>
      </c>
      <c r="R1406" s="20" t="s">
        <v>11150</v>
      </c>
      <c r="S1406" s="20" t="s">
        <v>11150</v>
      </c>
      <c r="T1406" s="20" t="s">
        <v>11150</v>
      </c>
      <c r="U1406" s="20" t="s">
        <v>11150</v>
      </c>
      <c r="V1406" s="20" t="s">
        <v>11150</v>
      </c>
      <c r="W1406" s="20">
        <v>1.01</v>
      </c>
    </row>
    <row r="1407" spans="1:23" x14ac:dyDescent="0.45">
      <c r="A1407" s="20">
        <v>1001515</v>
      </c>
      <c r="B1407" s="20" t="s">
        <v>9431</v>
      </c>
      <c r="C1407" s="20" t="s">
        <v>10016</v>
      </c>
      <c r="D1407" s="20">
        <v>1712652898</v>
      </c>
      <c r="E1407" s="20" t="str">
        <f>VLOOKUP(A1407,'REPORTE'!$A$1:$AG$1961,5,0)</f>
        <v>ECUATORIANO(A)</v>
      </c>
      <c r="F1407" s="20" t="str">
        <f>VLOOKUP(A1407,'REPORTE'!$A$1:$AG$1961,18,0)</f>
        <v>F</v>
      </c>
      <c r="G1407" s="20" t="str">
        <f>VLOOKUP(A1407,'REPORTE'!$A$1:$AG$1961,6,0)</f>
        <v>NACIONAL</v>
      </c>
      <c r="H1407" s="20" t="str">
        <f>VLOOKUP(A1407,'REPORTE'!$A$1:$AG$1961,30,0)</f>
        <v>Secundaria</v>
      </c>
      <c r="I1407" s="20" t="str">
        <f>VLOOKUP(A1407,'REPORTE'!$A$1:$AG$1961,31,0)</f>
        <v>PICHINCHA</v>
      </c>
      <c r="J1407" s="20" t="str">
        <f>VLOOKUP(A1407,'REPORTE'!$A$1:$AG$1961,32,0)</f>
        <v>QUITO</v>
      </c>
      <c r="K1407" s="20" t="str">
        <f>VLOOKUP(A1407,'REPORTE'!$A$1:$AG$1961,33,0)</f>
        <v>CENTRO HISTORICO</v>
      </c>
      <c r="L1407" s="20" t="str">
        <f>VLOOKUP(K1407,PROVINCIAS!$F$1:$G$1171,2,0)</f>
        <v>URBANA</v>
      </c>
      <c r="M1407" s="20">
        <v>1001610</v>
      </c>
      <c r="N1407" s="20" t="s">
        <v>15374</v>
      </c>
      <c r="O1407" s="20"/>
      <c r="P1407" s="20">
        <v>14.5</v>
      </c>
      <c r="Q1407" s="20" t="s">
        <v>11150</v>
      </c>
      <c r="R1407" s="20" t="s">
        <v>11150</v>
      </c>
      <c r="S1407" s="20" t="s">
        <v>11150</v>
      </c>
      <c r="T1407" s="20" t="s">
        <v>11150</v>
      </c>
      <c r="U1407" s="20" t="s">
        <v>11150</v>
      </c>
      <c r="V1407" s="20" t="s">
        <v>11150</v>
      </c>
      <c r="W1407" s="20">
        <v>14.5</v>
      </c>
    </row>
    <row r="1408" spans="1:23" x14ac:dyDescent="0.45">
      <c r="A1408" s="20">
        <v>1001516</v>
      </c>
      <c r="B1408" s="20" t="s">
        <v>9431</v>
      </c>
      <c r="C1408" s="20" t="s">
        <v>10049</v>
      </c>
      <c r="D1408" s="20">
        <v>1725027609</v>
      </c>
      <c r="E1408" s="20" t="str">
        <f>VLOOKUP(A1408,'REPORTE'!$A$1:$AG$1961,5,0)</f>
        <v>ECUATORIANO(A)</v>
      </c>
      <c r="F1408" s="20" t="str">
        <f>VLOOKUP(A1408,'REPORTE'!$A$1:$AG$1961,18,0)</f>
        <v>F</v>
      </c>
      <c r="G1408" s="20" t="str">
        <f>VLOOKUP(A1408,'REPORTE'!$A$1:$AG$1961,6,0)</f>
        <v>NACIONAL</v>
      </c>
      <c r="H1408" s="20" t="str">
        <f>VLOOKUP(A1408,'REPORTE'!$A$1:$AG$1961,30,0)</f>
        <v>Primaria</v>
      </c>
      <c r="I1408" s="20" t="str">
        <f>VLOOKUP(A1408,'REPORTE'!$A$1:$AG$1961,31,0)</f>
        <v>PICHINCHA</v>
      </c>
      <c r="J1408" s="20" t="str">
        <f>VLOOKUP(A1408,'REPORTE'!$A$1:$AG$1961,32,0)</f>
        <v>QUITO</v>
      </c>
      <c r="K1408" s="20" t="str">
        <f>VLOOKUP(A1408,'REPORTE'!$A$1:$AG$1961,33,0)</f>
        <v>EL INCA</v>
      </c>
      <c r="L1408" s="20" t="str">
        <f>VLOOKUP(K1408,PROVINCIAS!$F$1:$G$1171,2,0)</f>
        <v>URBANA</v>
      </c>
      <c r="M1408" s="20">
        <v>1001611</v>
      </c>
      <c r="N1408" s="20" t="s">
        <v>15374</v>
      </c>
      <c r="O1408" s="20"/>
      <c r="P1408" s="20">
        <v>0</v>
      </c>
      <c r="Q1408" s="20" t="s">
        <v>11150</v>
      </c>
      <c r="R1408" s="20" t="s">
        <v>11150</v>
      </c>
      <c r="S1408" s="20" t="s">
        <v>11150</v>
      </c>
      <c r="T1408" s="20" t="s">
        <v>11150</v>
      </c>
      <c r="U1408" s="20" t="s">
        <v>11150</v>
      </c>
      <c r="V1408" s="20" t="s">
        <v>11150</v>
      </c>
      <c r="W1408" s="20">
        <v>0</v>
      </c>
    </row>
    <row r="1409" spans="1:23" x14ac:dyDescent="0.45">
      <c r="A1409" s="20">
        <v>1001517</v>
      </c>
      <c r="B1409" s="20" t="s">
        <v>9431</v>
      </c>
      <c r="C1409" s="20" t="s">
        <v>10018</v>
      </c>
      <c r="D1409" s="20">
        <v>1719051235</v>
      </c>
      <c r="E1409" s="20" t="str">
        <f>VLOOKUP(A1409,'REPORTE'!$A$1:$AG$1961,5,0)</f>
        <v>ECUATORIANO(A)</v>
      </c>
      <c r="F1409" s="20" t="str">
        <f>VLOOKUP(A1409,'REPORTE'!$A$1:$AG$1961,18,0)</f>
        <v>M</v>
      </c>
      <c r="G1409" s="20" t="str">
        <f>VLOOKUP(A1409,'REPORTE'!$A$1:$AG$1961,6,0)</f>
        <v>NACIONAL</v>
      </c>
      <c r="H1409" s="20" t="str">
        <f>VLOOKUP(A1409,'REPORTE'!$A$1:$AG$1961,30,0)</f>
        <v>Primaria</v>
      </c>
      <c r="I1409" s="20" t="str">
        <f>VLOOKUP(A1409,'REPORTE'!$A$1:$AG$1961,31,0)</f>
        <v>PICHINCHA</v>
      </c>
      <c r="J1409" s="20" t="str">
        <f>VLOOKUP(A1409,'REPORTE'!$A$1:$AG$1961,32,0)</f>
        <v>QUITO</v>
      </c>
      <c r="K1409" s="20" t="str">
        <f>VLOOKUP(A1409,'REPORTE'!$A$1:$AG$1961,33,0)</f>
        <v>CHIMBACALLE</v>
      </c>
      <c r="L1409" s="20" t="str">
        <f>VLOOKUP(K1409,PROVINCIAS!$F$1:$G$1171,2,0)</f>
        <v>URBANA</v>
      </c>
      <c r="M1409" s="20">
        <v>1001612</v>
      </c>
      <c r="N1409" s="20" t="s">
        <v>15374</v>
      </c>
      <c r="O1409" s="20"/>
      <c r="P1409" s="20">
        <v>3.75</v>
      </c>
      <c r="Q1409" s="20" t="s">
        <v>11150</v>
      </c>
      <c r="R1409" s="20" t="s">
        <v>11150</v>
      </c>
      <c r="S1409" s="20" t="s">
        <v>11150</v>
      </c>
      <c r="T1409" s="20" t="s">
        <v>11150</v>
      </c>
      <c r="U1409" s="20" t="s">
        <v>11150</v>
      </c>
      <c r="V1409" s="20" t="s">
        <v>11150</v>
      </c>
      <c r="W1409" s="20">
        <v>3.75</v>
      </c>
    </row>
    <row r="1410" spans="1:23" x14ac:dyDescent="0.45">
      <c r="A1410" s="20">
        <v>1001518</v>
      </c>
      <c r="B1410" s="20" t="s">
        <v>9431</v>
      </c>
      <c r="C1410" s="20" t="s">
        <v>10019</v>
      </c>
      <c r="D1410" s="20">
        <v>1723437826</v>
      </c>
      <c r="E1410" s="20" t="str">
        <f>VLOOKUP(A1410,'REPORTE'!$A$1:$AG$1961,5,0)</f>
        <v>ECUATORIANO(A)</v>
      </c>
      <c r="F1410" s="20" t="str">
        <f>VLOOKUP(A1410,'REPORTE'!$A$1:$AG$1961,18,0)</f>
        <v>F</v>
      </c>
      <c r="G1410" s="20" t="str">
        <f>VLOOKUP(A1410,'REPORTE'!$A$1:$AG$1961,6,0)</f>
        <v>NACIONAL</v>
      </c>
      <c r="H1410" s="20" t="str">
        <f>VLOOKUP(A1410,'REPORTE'!$A$1:$AG$1961,30,0)</f>
        <v>Primaria</v>
      </c>
      <c r="I1410" s="20" t="str">
        <f>VLOOKUP(A1410,'REPORTE'!$A$1:$AG$1961,31,0)</f>
        <v>PICHINCHA</v>
      </c>
      <c r="J1410" s="20" t="str">
        <f>VLOOKUP(A1410,'REPORTE'!$A$1:$AG$1961,32,0)</f>
        <v>QUITO</v>
      </c>
      <c r="K1410" s="20" t="str">
        <f>VLOOKUP(A1410,'REPORTE'!$A$1:$AG$1961,33,0)</f>
        <v>COTOCOLLAO</v>
      </c>
      <c r="L1410" s="20" t="str">
        <f>VLOOKUP(K1410,PROVINCIAS!$F$1:$G$1171,2,0)</f>
        <v>URBANA</v>
      </c>
      <c r="M1410" s="20">
        <v>1001613</v>
      </c>
      <c r="N1410" s="20" t="s">
        <v>15374</v>
      </c>
      <c r="O1410" s="20"/>
      <c r="P1410" s="20">
        <v>0.05</v>
      </c>
      <c r="Q1410" s="20" t="s">
        <v>11150</v>
      </c>
      <c r="R1410" s="20" t="s">
        <v>11150</v>
      </c>
      <c r="S1410" s="20" t="s">
        <v>11150</v>
      </c>
      <c r="T1410" s="20" t="s">
        <v>13800</v>
      </c>
      <c r="U1410" s="20" t="s">
        <v>11150</v>
      </c>
      <c r="V1410" s="20" t="s">
        <v>11150</v>
      </c>
      <c r="W1410" s="20">
        <v>145.05000000000001</v>
      </c>
    </row>
    <row r="1411" spans="1:23" x14ac:dyDescent="0.45">
      <c r="A1411" s="20">
        <v>1001519</v>
      </c>
      <c r="B1411" s="20" t="s">
        <v>9431</v>
      </c>
      <c r="C1411" s="20" t="s">
        <v>10273</v>
      </c>
      <c r="D1411" s="20">
        <v>1600279267</v>
      </c>
      <c r="E1411" s="20" t="str">
        <f>VLOOKUP(A1411,'REPORTE'!$A$1:$AG$1961,5,0)</f>
        <v>ECUATORIANO(A)</v>
      </c>
      <c r="F1411" s="20" t="str">
        <f>VLOOKUP(A1411,'REPORTE'!$A$1:$AG$1961,18,0)</f>
        <v>F</v>
      </c>
      <c r="G1411" s="20" t="str">
        <f>VLOOKUP(A1411,'REPORTE'!$A$1:$AG$1961,6,0)</f>
        <v>NACIONAL</v>
      </c>
      <c r="H1411" s="20" t="str">
        <f>VLOOKUP(A1411,'REPORTE'!$A$1:$AG$1961,30,0)</f>
        <v>Secundaria</v>
      </c>
      <c r="I1411" s="20" t="str">
        <f>VLOOKUP(A1411,'REPORTE'!$A$1:$AG$1961,31,0)</f>
        <v>TUNGURAHUA</v>
      </c>
      <c r="J1411" s="20" t="str">
        <f>VLOOKUP(A1411,'REPORTE'!$A$1:$AG$1961,32,0)</f>
        <v>BAÑOS DE AGUA SANTA</v>
      </c>
      <c r="K1411" s="20" t="str">
        <f>VLOOKUP(A1411,'REPORTE'!$A$1:$AG$1961,33,0)</f>
        <v>BAÑOS DE AGUA SANTA</v>
      </c>
      <c r="L1411" s="20" t="str">
        <f>VLOOKUP(K1411,PROVINCIAS!$F$1:$G$1171,2,0)</f>
        <v>URBANA</v>
      </c>
      <c r="M1411" s="20">
        <v>1001614</v>
      </c>
      <c r="N1411" s="20" t="s">
        <v>15374</v>
      </c>
      <c r="O1411" s="20"/>
      <c r="P1411" s="20">
        <v>1.33</v>
      </c>
      <c r="Q1411" s="20" t="s">
        <v>11150</v>
      </c>
      <c r="R1411" s="20" t="s">
        <v>11150</v>
      </c>
      <c r="S1411" s="20" t="s">
        <v>11150</v>
      </c>
      <c r="T1411" s="20" t="s">
        <v>13703</v>
      </c>
      <c r="U1411" s="20" t="s">
        <v>11150</v>
      </c>
      <c r="V1411" s="20" t="s">
        <v>12078</v>
      </c>
      <c r="W1411" s="20">
        <v>201.33</v>
      </c>
    </row>
    <row r="1412" spans="1:23" x14ac:dyDescent="0.45">
      <c r="A1412" s="20">
        <v>1001520</v>
      </c>
      <c r="B1412" s="20" t="s">
        <v>9431</v>
      </c>
      <c r="C1412" s="20" t="s">
        <v>14390</v>
      </c>
      <c r="D1412" s="20">
        <v>1718929431</v>
      </c>
      <c r="E1412" s="20" t="str">
        <f>VLOOKUP(A1412,'REPORTE'!$A$1:$AG$1961,5,0)</f>
        <v>ECUATORIANO(A)</v>
      </c>
      <c r="F1412" s="20" t="str">
        <f>VLOOKUP(A1412,'REPORTE'!$A$1:$AG$1961,18,0)</f>
        <v>F</v>
      </c>
      <c r="G1412" s="20" t="str">
        <f>VLOOKUP(A1412,'REPORTE'!$A$1:$AG$1961,6,0)</f>
        <v>NACIONAL</v>
      </c>
      <c r="H1412" s="20" t="str">
        <f>VLOOKUP(A1412,'REPORTE'!$A$1:$AG$1961,30,0)</f>
        <v>Primaria</v>
      </c>
      <c r="I1412" s="20" t="str">
        <f>VLOOKUP(A1412,'REPORTE'!$A$1:$AG$1961,31,0)</f>
        <v>PICHINCHA</v>
      </c>
      <c r="J1412" s="20" t="str">
        <f>VLOOKUP(A1412,'REPORTE'!$A$1:$AG$1961,32,0)</f>
        <v>QUITO</v>
      </c>
      <c r="K1412" s="20" t="str">
        <f>VLOOKUP(A1412,'REPORTE'!$A$1:$AG$1961,33,0)</f>
        <v>COTOCOLLAO</v>
      </c>
      <c r="L1412" s="20" t="str">
        <f>VLOOKUP(K1412,PROVINCIAS!$F$1:$G$1171,2,0)</f>
        <v>URBANA</v>
      </c>
      <c r="M1412" s="20">
        <v>1001615</v>
      </c>
      <c r="N1412" s="20" t="s">
        <v>15374</v>
      </c>
      <c r="O1412" s="20"/>
      <c r="P1412" s="20">
        <v>85.22</v>
      </c>
      <c r="Q1412" s="20" t="s">
        <v>11150</v>
      </c>
      <c r="R1412" s="20" t="s">
        <v>11150</v>
      </c>
      <c r="S1412" s="20" t="s">
        <v>11150</v>
      </c>
      <c r="T1412" s="20" t="s">
        <v>11150</v>
      </c>
      <c r="U1412" s="20" t="s">
        <v>11150</v>
      </c>
      <c r="V1412" s="20" t="s">
        <v>11150</v>
      </c>
      <c r="W1412" s="20">
        <v>85.22</v>
      </c>
    </row>
    <row r="1413" spans="1:23" x14ac:dyDescent="0.45">
      <c r="A1413" s="20">
        <v>1001521</v>
      </c>
      <c r="B1413" s="20" t="s">
        <v>9431</v>
      </c>
      <c r="C1413" s="20" t="s">
        <v>10023</v>
      </c>
      <c r="D1413" s="20">
        <v>1719739763</v>
      </c>
      <c r="E1413" s="20" t="str">
        <f>VLOOKUP(A1413,'REPORTE'!$A$1:$AG$1961,5,0)</f>
        <v>ECUATORIANO(A)</v>
      </c>
      <c r="F1413" s="20" t="str">
        <f>VLOOKUP(A1413,'REPORTE'!$A$1:$AG$1961,18,0)</f>
        <v>M</v>
      </c>
      <c r="G1413" s="20" t="str">
        <f>VLOOKUP(A1413,'REPORTE'!$A$1:$AG$1961,6,0)</f>
        <v>NACIONAL</v>
      </c>
      <c r="H1413" s="20" t="str">
        <f>VLOOKUP(A1413,'REPORTE'!$A$1:$AG$1961,30,0)</f>
        <v>Primaria</v>
      </c>
      <c r="I1413" s="20" t="str">
        <f>VLOOKUP(A1413,'REPORTE'!$A$1:$AG$1961,31,0)</f>
        <v>PICHINCHA</v>
      </c>
      <c r="J1413" s="20" t="str">
        <f>VLOOKUP(A1413,'REPORTE'!$A$1:$AG$1961,32,0)</f>
        <v>QUITO</v>
      </c>
      <c r="K1413" s="20" t="str">
        <f>VLOOKUP(A1413,'REPORTE'!$A$1:$AG$1961,33,0)</f>
        <v>CENTRO HISTORICO</v>
      </c>
      <c r="L1413" s="20" t="str">
        <f>VLOOKUP(K1413,PROVINCIAS!$F$1:$G$1171,2,0)</f>
        <v>URBANA</v>
      </c>
      <c r="M1413" s="20">
        <v>1001616</v>
      </c>
      <c r="N1413" s="20" t="s">
        <v>15374</v>
      </c>
      <c r="O1413" s="20"/>
      <c r="P1413" s="20">
        <v>241.27</v>
      </c>
      <c r="Q1413" s="20" t="s">
        <v>11150</v>
      </c>
      <c r="R1413" s="20" t="s">
        <v>11150</v>
      </c>
      <c r="S1413" s="20" t="s">
        <v>11150</v>
      </c>
      <c r="T1413" s="20" t="s">
        <v>11150</v>
      </c>
      <c r="U1413" s="20" t="s">
        <v>11150</v>
      </c>
      <c r="V1413" s="20" t="s">
        <v>11150</v>
      </c>
      <c r="W1413" s="20">
        <v>241.27</v>
      </c>
    </row>
    <row r="1414" spans="1:23" x14ac:dyDescent="0.45">
      <c r="A1414" s="20">
        <v>1001522</v>
      </c>
      <c r="B1414" s="20" t="s">
        <v>9431</v>
      </c>
      <c r="C1414" s="20" t="s">
        <v>10074</v>
      </c>
      <c r="D1414" s="20">
        <v>1715366611</v>
      </c>
      <c r="E1414" s="20" t="str">
        <f>VLOOKUP(A1414,'REPORTE'!$A$1:$AG$1961,5,0)</f>
        <v>ECUATORIANO(A)</v>
      </c>
      <c r="F1414" s="20" t="str">
        <f>VLOOKUP(A1414,'REPORTE'!$A$1:$AG$1961,18,0)</f>
        <v>M</v>
      </c>
      <c r="G1414" s="20" t="str">
        <f>VLOOKUP(A1414,'REPORTE'!$A$1:$AG$1961,6,0)</f>
        <v>NACIONAL</v>
      </c>
      <c r="H1414" s="20" t="str">
        <f>VLOOKUP(A1414,'REPORTE'!$A$1:$AG$1961,30,0)</f>
        <v>Secundaria</v>
      </c>
      <c r="I1414" s="20" t="str">
        <f>VLOOKUP(A1414,'REPORTE'!$A$1:$AG$1961,31,0)</f>
        <v>PICHINCHA</v>
      </c>
      <c r="J1414" s="20" t="str">
        <f>VLOOKUP(A1414,'REPORTE'!$A$1:$AG$1961,32,0)</f>
        <v>QUITO</v>
      </c>
      <c r="K1414" s="20" t="str">
        <f>VLOOKUP(A1414,'REPORTE'!$A$1:$AG$1961,33,0)</f>
        <v>COMITE DEL PUEBLO</v>
      </c>
      <c r="L1414" s="20" t="str">
        <f>VLOOKUP(K1414,PROVINCIAS!$F$1:$G$1171,2,0)</f>
        <v>URBANA</v>
      </c>
      <c r="M1414" s="20">
        <v>1001617</v>
      </c>
      <c r="N1414" s="20" t="s">
        <v>15374</v>
      </c>
      <c r="O1414" s="20"/>
      <c r="P1414" s="20">
        <v>18.239999999999998</v>
      </c>
      <c r="Q1414" s="20" t="s">
        <v>11150</v>
      </c>
      <c r="R1414" s="20" t="s">
        <v>11150</v>
      </c>
      <c r="S1414" s="20" t="s">
        <v>11150</v>
      </c>
      <c r="T1414" s="20" t="s">
        <v>13697</v>
      </c>
      <c r="U1414" s="20" t="s">
        <v>11150</v>
      </c>
      <c r="V1414" s="20" t="s">
        <v>11150</v>
      </c>
      <c r="W1414" s="20">
        <v>268.24</v>
      </c>
    </row>
    <row r="1415" spans="1:23" x14ac:dyDescent="0.45">
      <c r="A1415" s="20">
        <v>1001523</v>
      </c>
      <c r="B1415" s="20" t="s">
        <v>9431</v>
      </c>
      <c r="C1415" s="20" t="s">
        <v>10330</v>
      </c>
      <c r="D1415" s="20">
        <v>604694935</v>
      </c>
      <c r="E1415" s="20" t="str">
        <f>VLOOKUP(A1415,'REPORTE'!$A$1:$AG$1961,5,0)</f>
        <v>ECUATORIANO(A) INDIGENA</v>
      </c>
      <c r="F1415" s="20" t="str">
        <f>VLOOKUP(A1415,'REPORTE'!$A$1:$AG$1961,18,0)</f>
        <v>M</v>
      </c>
      <c r="G1415" s="20" t="str">
        <f>VLOOKUP(A1415,'REPORTE'!$A$1:$AG$1961,6,0)</f>
        <v>NACIONAL</v>
      </c>
      <c r="H1415" s="20" t="str">
        <f>VLOOKUP(A1415,'REPORTE'!$A$1:$AG$1961,30,0)</f>
        <v>Secundaria</v>
      </c>
      <c r="I1415" s="20" t="str">
        <f>VLOOKUP(A1415,'REPORTE'!$A$1:$AG$1961,31,0)</f>
        <v>CHIMBORAZO</v>
      </c>
      <c r="J1415" s="20" t="str">
        <f>VLOOKUP(A1415,'REPORTE'!$A$1:$AG$1961,32,0)</f>
        <v>GUANO</v>
      </c>
      <c r="K1415" s="20" t="str">
        <f>VLOOKUP(A1415,'REPORTE'!$A$1:$AG$1961,33,0)</f>
        <v>SAN ANDRES</v>
      </c>
      <c r="L1415" s="20" t="str">
        <f>VLOOKUP(K1415,PROVINCIAS!$F$1:$G$1171,2,0)</f>
        <v>RURAL</v>
      </c>
      <c r="M1415" s="20">
        <v>1001618</v>
      </c>
      <c r="N1415" s="20" t="s">
        <v>15374</v>
      </c>
      <c r="O1415" s="20"/>
      <c r="P1415" s="20">
        <v>56.85</v>
      </c>
      <c r="Q1415" s="20" t="s">
        <v>11150</v>
      </c>
      <c r="R1415" s="20" t="s">
        <v>11150</v>
      </c>
      <c r="S1415" s="20" t="s">
        <v>11150</v>
      </c>
      <c r="T1415" s="20" t="s">
        <v>11150</v>
      </c>
      <c r="U1415" s="20" t="s">
        <v>11150</v>
      </c>
      <c r="V1415" s="20" t="s">
        <v>11150</v>
      </c>
      <c r="W1415" s="20">
        <v>56.85</v>
      </c>
    </row>
    <row r="1416" spans="1:23" x14ac:dyDescent="0.45">
      <c r="A1416" s="20">
        <v>1001524</v>
      </c>
      <c r="B1416" s="20" t="s">
        <v>9431</v>
      </c>
      <c r="C1416" s="20" t="s">
        <v>10138</v>
      </c>
      <c r="D1416" s="20">
        <v>1751171701</v>
      </c>
      <c r="E1416" s="20" t="str">
        <f>VLOOKUP(A1416,'REPORTE'!$A$1:$AG$1961,5,0)</f>
        <v>ECUATORIANO(A)</v>
      </c>
      <c r="F1416" s="20" t="str">
        <f>VLOOKUP(A1416,'REPORTE'!$A$1:$AG$1961,18,0)</f>
        <v>F</v>
      </c>
      <c r="G1416" s="20" t="str">
        <f>VLOOKUP(A1416,'REPORTE'!$A$1:$AG$1961,6,0)</f>
        <v>NACIONAL</v>
      </c>
      <c r="H1416" s="20" t="str">
        <f>VLOOKUP(A1416,'REPORTE'!$A$1:$AG$1961,30,0)</f>
        <v>Secundaria</v>
      </c>
      <c r="I1416" s="20" t="str">
        <f>VLOOKUP(A1416,'REPORTE'!$A$1:$AG$1961,31,0)</f>
        <v>PICHINCHA</v>
      </c>
      <c r="J1416" s="20" t="str">
        <f>VLOOKUP(A1416,'REPORTE'!$A$1:$AG$1961,32,0)</f>
        <v>QUITO</v>
      </c>
      <c r="K1416" s="20" t="str">
        <f>VLOOKUP(A1416,'REPORTE'!$A$1:$AG$1961,33,0)</f>
        <v>COTOCOLLAO</v>
      </c>
      <c r="L1416" s="20" t="str">
        <f>VLOOKUP(K1416,PROVINCIAS!$F$1:$G$1171,2,0)</f>
        <v>URBANA</v>
      </c>
      <c r="M1416" s="20">
        <v>1001620</v>
      </c>
      <c r="N1416" s="20" t="s">
        <v>15374</v>
      </c>
      <c r="O1416" s="20"/>
      <c r="P1416" s="20">
        <v>5.01</v>
      </c>
      <c r="Q1416" s="20" t="s">
        <v>11150</v>
      </c>
      <c r="R1416" s="20" t="s">
        <v>11150</v>
      </c>
      <c r="S1416" s="20" t="s">
        <v>11150</v>
      </c>
      <c r="T1416" s="20" t="s">
        <v>12025</v>
      </c>
      <c r="U1416" s="20" t="s">
        <v>11150</v>
      </c>
      <c r="V1416" s="20" t="s">
        <v>11150</v>
      </c>
      <c r="W1416" s="20">
        <v>105.01</v>
      </c>
    </row>
    <row r="1417" spans="1:23" x14ac:dyDescent="0.45">
      <c r="A1417" s="20">
        <v>1001527</v>
      </c>
      <c r="B1417" s="20" t="s">
        <v>9431</v>
      </c>
      <c r="C1417" s="20" t="s">
        <v>10024</v>
      </c>
      <c r="D1417" s="20">
        <v>1720014701</v>
      </c>
      <c r="E1417" s="20" t="str">
        <f>VLOOKUP(A1417,'REPORTE'!$A$1:$AG$1961,5,0)</f>
        <v>ECUATORIANO(A)</v>
      </c>
      <c r="F1417" s="20" t="str">
        <f>VLOOKUP(A1417,'REPORTE'!$A$1:$AG$1961,18,0)</f>
        <v>F</v>
      </c>
      <c r="G1417" s="20" t="str">
        <f>VLOOKUP(A1417,'REPORTE'!$A$1:$AG$1961,6,0)</f>
        <v>NACIONAL</v>
      </c>
      <c r="H1417" s="20" t="str">
        <f>VLOOKUP(A1417,'REPORTE'!$A$1:$AG$1961,30,0)</f>
        <v>Primaria</v>
      </c>
      <c r="I1417" s="20" t="str">
        <f>VLOOKUP(A1417,'REPORTE'!$A$1:$AG$1961,31,0)</f>
        <v>PICHINCHA</v>
      </c>
      <c r="J1417" s="20" t="str">
        <f>VLOOKUP(A1417,'REPORTE'!$A$1:$AG$1961,32,0)</f>
        <v>QUITO</v>
      </c>
      <c r="K1417" s="20" t="str">
        <f>VLOOKUP(A1417,'REPORTE'!$A$1:$AG$1961,33,0)</f>
        <v>LA ARGELIA</v>
      </c>
      <c r="L1417" s="20" t="str">
        <f>VLOOKUP(K1417,PROVINCIAS!$F$1:$G$1171,2,0)</f>
        <v>URBANA</v>
      </c>
      <c r="M1417" s="20">
        <v>1001622</v>
      </c>
      <c r="N1417" s="20" t="s">
        <v>15374</v>
      </c>
      <c r="O1417" s="20"/>
      <c r="P1417" s="20">
        <v>0</v>
      </c>
      <c r="Q1417" s="20" t="s">
        <v>11150</v>
      </c>
      <c r="R1417" s="20" t="s">
        <v>11150</v>
      </c>
      <c r="S1417" s="20" t="s">
        <v>11150</v>
      </c>
      <c r="T1417" s="20" t="s">
        <v>11150</v>
      </c>
      <c r="U1417" s="20" t="s">
        <v>11150</v>
      </c>
      <c r="V1417" s="20" t="s">
        <v>11150</v>
      </c>
      <c r="W1417" s="20">
        <v>0</v>
      </c>
    </row>
    <row r="1418" spans="1:23" x14ac:dyDescent="0.45">
      <c r="A1418" s="20">
        <v>1001528</v>
      </c>
      <c r="B1418" s="20" t="s">
        <v>9431</v>
      </c>
      <c r="C1418" s="20" t="s">
        <v>10216</v>
      </c>
      <c r="D1418" s="20">
        <v>602636284</v>
      </c>
      <c r="E1418" s="20" t="str">
        <f>VLOOKUP(A1418,'REPORTE'!$A$1:$AG$1961,5,0)</f>
        <v>ECUATORIANO(A)</v>
      </c>
      <c r="F1418" s="20" t="str">
        <f>VLOOKUP(A1418,'REPORTE'!$A$1:$AG$1961,18,0)</f>
        <v>F</v>
      </c>
      <c r="G1418" s="20" t="str">
        <f>VLOOKUP(A1418,'REPORTE'!$A$1:$AG$1961,6,0)</f>
        <v>NACIONAL</v>
      </c>
      <c r="H1418" s="20" t="str">
        <f>VLOOKUP(A1418,'REPORTE'!$A$1:$AG$1961,30,0)</f>
        <v>Secundaria</v>
      </c>
      <c r="I1418" s="20" t="str">
        <f>VLOOKUP(A1418,'REPORTE'!$A$1:$AG$1961,31,0)</f>
        <v>CHIMBORAZO</v>
      </c>
      <c r="J1418" s="20" t="str">
        <f>VLOOKUP(A1418,'REPORTE'!$A$1:$AG$1961,32,0)</f>
        <v>RIOBAMBA</v>
      </c>
      <c r="K1418" s="20" t="str">
        <f>VLOOKUP(A1418,'REPORTE'!$A$1:$AG$1961,33,0)</f>
        <v>CALPI</v>
      </c>
      <c r="L1418" s="20" t="str">
        <f>VLOOKUP(K1418,PROVINCIAS!$F$1:$G$1171,2,0)</f>
        <v>RURAL</v>
      </c>
      <c r="M1418" s="20">
        <v>1001623</v>
      </c>
      <c r="N1418" s="20" t="s">
        <v>15374</v>
      </c>
      <c r="O1418" s="20"/>
      <c r="P1418" s="20">
        <v>31.14</v>
      </c>
      <c r="Q1418" s="20" t="s">
        <v>11150</v>
      </c>
      <c r="R1418" s="20" t="s">
        <v>11150</v>
      </c>
      <c r="S1418" s="20" t="s">
        <v>11150</v>
      </c>
      <c r="T1418" s="20" t="s">
        <v>11150</v>
      </c>
      <c r="U1418" s="20" t="s">
        <v>11150</v>
      </c>
      <c r="V1418" s="20" t="s">
        <v>11150</v>
      </c>
      <c r="W1418" s="20">
        <v>31.14</v>
      </c>
    </row>
    <row r="1419" spans="1:23" x14ac:dyDescent="0.45">
      <c r="A1419" s="20">
        <v>1001525</v>
      </c>
      <c r="B1419" s="20" t="s">
        <v>9431</v>
      </c>
      <c r="C1419" s="20" t="s">
        <v>10274</v>
      </c>
      <c r="D1419" s="20">
        <v>603035528</v>
      </c>
      <c r="E1419" s="20" t="str">
        <f>VLOOKUP(A1419,'REPORTE'!$A$1:$AG$1961,5,0)</f>
        <v>ECUATORIANO(A) INDIGENA</v>
      </c>
      <c r="F1419" s="20" t="str">
        <f>VLOOKUP(A1419,'REPORTE'!$A$1:$AG$1961,18,0)</f>
        <v>F</v>
      </c>
      <c r="G1419" s="20" t="str">
        <f>VLOOKUP(A1419,'REPORTE'!$A$1:$AG$1961,6,0)</f>
        <v>NACIONAL</v>
      </c>
      <c r="H1419" s="20" t="str">
        <f>VLOOKUP(A1419,'REPORTE'!$A$1:$AG$1961,30,0)</f>
        <v>Universitaria</v>
      </c>
      <c r="I1419" s="20" t="str">
        <f>VLOOKUP(A1419,'REPORTE'!$A$1:$AG$1961,31,0)</f>
        <v>CHIMBORAZO</v>
      </c>
      <c r="J1419" s="20" t="str">
        <f>VLOOKUP(A1419,'REPORTE'!$A$1:$AG$1961,32,0)</f>
        <v>RIOBAMBA</v>
      </c>
      <c r="K1419" s="20" t="str">
        <f>VLOOKUP(A1419,'REPORTE'!$A$1:$AG$1961,33,0)</f>
        <v>VELOZ</v>
      </c>
      <c r="L1419" s="20" t="str">
        <f>VLOOKUP(K1419,PROVINCIAS!$F$1:$G$1171,2,0)</f>
        <v>URBANA</v>
      </c>
      <c r="M1419" s="20">
        <v>1001624</v>
      </c>
      <c r="N1419" s="20" t="s">
        <v>15374</v>
      </c>
      <c r="O1419" s="20"/>
      <c r="P1419" s="20">
        <v>4.22</v>
      </c>
      <c r="Q1419" s="20" t="s">
        <v>11150</v>
      </c>
      <c r="R1419" s="20" t="s">
        <v>11150</v>
      </c>
      <c r="S1419" s="20" t="s">
        <v>11150</v>
      </c>
      <c r="T1419" s="20" t="s">
        <v>11150</v>
      </c>
      <c r="U1419" s="20" t="s">
        <v>11150</v>
      </c>
      <c r="V1419" s="20" t="s">
        <v>11150</v>
      </c>
      <c r="W1419" s="20">
        <v>4.22</v>
      </c>
    </row>
    <row r="1420" spans="1:23" x14ac:dyDescent="0.45">
      <c r="A1420" s="20">
        <v>1001529</v>
      </c>
      <c r="B1420" s="20" t="s">
        <v>9431</v>
      </c>
      <c r="C1420" s="20" t="s">
        <v>14392</v>
      </c>
      <c r="D1420" s="20">
        <v>1716368111</v>
      </c>
      <c r="E1420" s="20" t="str">
        <f>VLOOKUP(A1420,'REPORTE'!$A$1:$AG$1961,5,0)</f>
        <v>ECUATORIANO(A)</v>
      </c>
      <c r="F1420" s="20" t="str">
        <f>VLOOKUP(A1420,'REPORTE'!$A$1:$AG$1961,18,0)</f>
        <v>F</v>
      </c>
      <c r="G1420" s="20" t="str">
        <f>VLOOKUP(A1420,'REPORTE'!$A$1:$AG$1961,6,0)</f>
        <v>NACIONAL</v>
      </c>
      <c r="H1420" s="20" t="str">
        <f>VLOOKUP(A1420,'REPORTE'!$A$1:$AG$1961,30,0)</f>
        <v>Secundaria</v>
      </c>
      <c r="I1420" s="20" t="str">
        <f>VLOOKUP(A1420,'REPORTE'!$A$1:$AG$1961,31,0)</f>
        <v>PICHINCHA</v>
      </c>
      <c r="J1420" s="20" t="str">
        <f>VLOOKUP(A1420,'REPORTE'!$A$1:$AG$1961,32,0)</f>
        <v>QUITO</v>
      </c>
      <c r="K1420" s="20" t="str">
        <f>VLOOKUP(A1420,'REPORTE'!$A$1:$AG$1961,33,0)</f>
        <v>COTOCOLLAO</v>
      </c>
      <c r="L1420" s="20" t="str">
        <f>VLOOKUP(K1420,PROVINCIAS!$F$1:$G$1171,2,0)</f>
        <v>URBANA</v>
      </c>
      <c r="M1420" s="20">
        <v>1001625</v>
      </c>
      <c r="N1420" s="20" t="s">
        <v>15374</v>
      </c>
      <c r="O1420" s="20"/>
      <c r="P1420" s="20">
        <v>8.18</v>
      </c>
      <c r="Q1420" s="20" t="s">
        <v>11150</v>
      </c>
      <c r="R1420" s="20" t="s">
        <v>11150</v>
      </c>
      <c r="S1420" s="20" t="s">
        <v>11150</v>
      </c>
      <c r="T1420" s="20" t="s">
        <v>11150</v>
      </c>
      <c r="U1420" s="20" t="s">
        <v>11150</v>
      </c>
      <c r="V1420" s="20" t="s">
        <v>11150</v>
      </c>
      <c r="W1420" s="20">
        <v>8.18</v>
      </c>
    </row>
    <row r="1421" spans="1:23" x14ac:dyDescent="0.45">
      <c r="A1421" s="20">
        <v>1001530</v>
      </c>
      <c r="B1421" s="20" t="s">
        <v>9431</v>
      </c>
      <c r="C1421" s="20" t="s">
        <v>14393</v>
      </c>
      <c r="D1421" s="20">
        <v>1714146121</v>
      </c>
      <c r="E1421" s="20" t="str">
        <f>VLOOKUP(A1421,'REPORTE'!$A$1:$AG$1961,5,0)</f>
        <v>ECUATORIANO(A)</v>
      </c>
      <c r="F1421" s="20" t="str">
        <f>VLOOKUP(A1421,'REPORTE'!$A$1:$AG$1961,18,0)</f>
        <v>F</v>
      </c>
      <c r="G1421" s="20" t="str">
        <f>VLOOKUP(A1421,'REPORTE'!$A$1:$AG$1961,6,0)</f>
        <v>NACIONAL</v>
      </c>
      <c r="H1421" s="20" t="str">
        <f>VLOOKUP(A1421,'REPORTE'!$A$1:$AG$1961,30,0)</f>
        <v>Ninguna</v>
      </c>
      <c r="I1421" s="20" t="str">
        <f>VLOOKUP(A1421,'REPORTE'!$A$1:$AG$1961,31,0)</f>
        <v>PICHINCHA</v>
      </c>
      <c r="J1421" s="20" t="str">
        <f>VLOOKUP(A1421,'REPORTE'!$A$1:$AG$1961,32,0)</f>
        <v>QUITO</v>
      </c>
      <c r="K1421" s="20" t="str">
        <f>VLOOKUP(A1421,'REPORTE'!$A$1:$AG$1961,33,0)</f>
        <v>CHILLOGALLO</v>
      </c>
      <c r="L1421" s="20" t="str">
        <f>VLOOKUP(K1421,PROVINCIAS!$F$1:$G$1171,2,0)</f>
        <v>URBANA</v>
      </c>
      <c r="M1421" s="20">
        <v>1001626</v>
      </c>
      <c r="N1421" s="20" t="s">
        <v>15374</v>
      </c>
      <c r="O1421" s="20"/>
      <c r="P1421" s="20">
        <v>3</v>
      </c>
      <c r="Q1421" s="20" t="s">
        <v>11150</v>
      </c>
      <c r="R1421" s="20" t="s">
        <v>11150</v>
      </c>
      <c r="S1421" s="20" t="s">
        <v>11150</v>
      </c>
      <c r="T1421" s="20" t="s">
        <v>11150</v>
      </c>
      <c r="U1421" s="20" t="s">
        <v>11150</v>
      </c>
      <c r="V1421" s="20" t="s">
        <v>11150</v>
      </c>
      <c r="W1421" s="20">
        <v>3</v>
      </c>
    </row>
    <row r="1422" spans="1:23" x14ac:dyDescent="0.45">
      <c r="A1422" s="20">
        <v>1001531</v>
      </c>
      <c r="B1422" s="20" t="s">
        <v>9431</v>
      </c>
      <c r="C1422" s="20" t="s">
        <v>14394</v>
      </c>
      <c r="D1422" s="20">
        <v>1705003851</v>
      </c>
      <c r="E1422" s="20" t="str">
        <f>VLOOKUP(A1422,'REPORTE'!$A$1:$AG$1961,5,0)</f>
        <v>ECUATORIANO(A)</v>
      </c>
      <c r="F1422" s="20" t="str">
        <f>VLOOKUP(A1422,'REPORTE'!$A$1:$AG$1961,18,0)</f>
        <v>F</v>
      </c>
      <c r="G1422" s="20" t="str">
        <f>VLOOKUP(A1422,'REPORTE'!$A$1:$AG$1961,6,0)</f>
        <v>NACIONAL</v>
      </c>
      <c r="H1422" s="20" t="str">
        <f>VLOOKUP(A1422,'REPORTE'!$A$1:$AG$1961,30,0)</f>
        <v>Primaria</v>
      </c>
      <c r="I1422" s="20" t="str">
        <f>VLOOKUP(A1422,'REPORTE'!$A$1:$AG$1961,31,0)</f>
        <v>PICHINCHA</v>
      </c>
      <c r="J1422" s="20" t="str">
        <f>VLOOKUP(A1422,'REPORTE'!$A$1:$AG$1961,32,0)</f>
        <v>QUITO</v>
      </c>
      <c r="K1422" s="20" t="str">
        <f>VLOOKUP(A1422,'REPORTE'!$A$1:$AG$1961,33,0)</f>
        <v>COTOCOLLAO</v>
      </c>
      <c r="L1422" s="20" t="str">
        <f>VLOOKUP(K1422,PROVINCIAS!$F$1:$G$1171,2,0)</f>
        <v>URBANA</v>
      </c>
      <c r="M1422" s="20">
        <v>1001627</v>
      </c>
      <c r="N1422" s="20" t="s">
        <v>15374</v>
      </c>
      <c r="O1422" s="20"/>
      <c r="P1422" s="20">
        <v>13.01</v>
      </c>
      <c r="Q1422" s="20" t="s">
        <v>11150</v>
      </c>
      <c r="R1422" s="20" t="s">
        <v>11150</v>
      </c>
      <c r="S1422" s="20" t="s">
        <v>11150</v>
      </c>
      <c r="T1422" s="20" t="s">
        <v>11150</v>
      </c>
      <c r="U1422" s="20" t="s">
        <v>11150</v>
      </c>
      <c r="V1422" s="20" t="s">
        <v>11150</v>
      </c>
      <c r="W1422" s="20">
        <v>13.01</v>
      </c>
    </row>
    <row r="1423" spans="1:23" x14ac:dyDescent="0.45">
      <c r="A1423" s="20">
        <v>1001532</v>
      </c>
      <c r="B1423" s="20" t="s">
        <v>9431</v>
      </c>
      <c r="C1423" s="20" t="s">
        <v>14395</v>
      </c>
      <c r="D1423" s="20">
        <v>1755160361</v>
      </c>
      <c r="E1423" s="20" t="str">
        <f>VLOOKUP(A1423,'REPORTE'!$A$1:$AG$1961,5,0)</f>
        <v>ECUATORIANO(A)</v>
      </c>
      <c r="F1423" s="20" t="str">
        <f>VLOOKUP(A1423,'REPORTE'!$A$1:$AG$1961,18,0)</f>
        <v>F</v>
      </c>
      <c r="G1423" s="20" t="str">
        <f>VLOOKUP(A1423,'REPORTE'!$A$1:$AG$1961,6,0)</f>
        <v>NACIONAL</v>
      </c>
      <c r="H1423" s="20" t="str">
        <f>VLOOKUP(A1423,'REPORTE'!$A$1:$AG$1961,30,0)</f>
        <v>Primaria</v>
      </c>
      <c r="I1423" s="20" t="str">
        <f>VLOOKUP(A1423,'REPORTE'!$A$1:$AG$1961,31,0)</f>
        <v>PICHINCHA</v>
      </c>
      <c r="J1423" s="20" t="str">
        <f>VLOOKUP(A1423,'REPORTE'!$A$1:$AG$1961,32,0)</f>
        <v>QUITO</v>
      </c>
      <c r="K1423" s="20" t="str">
        <f>VLOOKUP(A1423,'REPORTE'!$A$1:$AG$1961,33,0)</f>
        <v>EL INCA</v>
      </c>
      <c r="L1423" s="20" t="str">
        <f>VLOOKUP(K1423,PROVINCIAS!$F$1:$G$1171,2,0)</f>
        <v>URBANA</v>
      </c>
      <c r="M1423" s="20">
        <v>1001628</v>
      </c>
      <c r="N1423" s="20" t="s">
        <v>15374</v>
      </c>
      <c r="O1423" s="20"/>
      <c r="P1423" s="20">
        <v>1775.43</v>
      </c>
      <c r="Q1423" s="20" t="s">
        <v>11150</v>
      </c>
      <c r="R1423" s="20" t="s">
        <v>11150</v>
      </c>
      <c r="S1423" s="20" t="s">
        <v>11150</v>
      </c>
      <c r="T1423" s="20" t="s">
        <v>11150</v>
      </c>
      <c r="U1423" s="20" t="s">
        <v>11150</v>
      </c>
      <c r="V1423" s="20" t="s">
        <v>12100</v>
      </c>
      <c r="W1423" s="20">
        <v>1775.43</v>
      </c>
    </row>
    <row r="1424" spans="1:23" x14ac:dyDescent="0.45">
      <c r="A1424" s="20">
        <v>1001533</v>
      </c>
      <c r="B1424" s="20" t="s">
        <v>9431</v>
      </c>
      <c r="C1424" s="20" t="s">
        <v>14396</v>
      </c>
      <c r="D1424" s="20">
        <v>1720489424</v>
      </c>
      <c r="E1424" s="20" t="str">
        <f>VLOOKUP(A1424,'REPORTE'!$A$1:$AG$1961,5,0)</f>
        <v>ECUATORIANO(A)</v>
      </c>
      <c r="F1424" s="20" t="str">
        <f>VLOOKUP(A1424,'REPORTE'!$A$1:$AG$1961,18,0)</f>
        <v>F</v>
      </c>
      <c r="G1424" s="20" t="str">
        <f>VLOOKUP(A1424,'REPORTE'!$A$1:$AG$1961,6,0)</f>
        <v>NACIONAL</v>
      </c>
      <c r="H1424" s="20" t="str">
        <f>VLOOKUP(A1424,'REPORTE'!$A$1:$AG$1961,30,0)</f>
        <v>Secundaria</v>
      </c>
      <c r="I1424" s="20" t="str">
        <f>VLOOKUP(A1424,'REPORTE'!$A$1:$AG$1961,31,0)</f>
        <v>PICHINCHA</v>
      </c>
      <c r="J1424" s="20" t="str">
        <f>VLOOKUP(A1424,'REPORTE'!$A$1:$AG$1961,32,0)</f>
        <v>QUITO</v>
      </c>
      <c r="K1424" s="20" t="str">
        <f>VLOOKUP(A1424,'REPORTE'!$A$1:$AG$1961,33,0)</f>
        <v>COCHAPAMBA</v>
      </c>
      <c r="L1424" s="20" t="str">
        <f>VLOOKUP(K1424,PROVINCIAS!$F$1:$G$1171,2,0)</f>
        <v>RURAL</v>
      </c>
      <c r="M1424" s="20">
        <v>1001629</v>
      </c>
      <c r="N1424" s="20" t="s">
        <v>15374</v>
      </c>
      <c r="O1424" s="20"/>
      <c r="P1424" s="20">
        <v>3</v>
      </c>
      <c r="Q1424" s="20" t="s">
        <v>11150</v>
      </c>
      <c r="R1424" s="20" t="s">
        <v>11150</v>
      </c>
      <c r="S1424" s="20" t="s">
        <v>11150</v>
      </c>
      <c r="T1424" s="20" t="s">
        <v>11150</v>
      </c>
      <c r="U1424" s="20" t="s">
        <v>11150</v>
      </c>
      <c r="V1424" s="20" t="s">
        <v>11150</v>
      </c>
      <c r="W1424" s="20">
        <v>3</v>
      </c>
    </row>
    <row r="1425" spans="1:23" x14ac:dyDescent="0.45">
      <c r="A1425" s="20">
        <v>1001534</v>
      </c>
      <c r="B1425" s="20" t="s">
        <v>9431</v>
      </c>
      <c r="C1425" s="20" t="s">
        <v>14397</v>
      </c>
      <c r="D1425" s="20">
        <v>1710424357</v>
      </c>
      <c r="E1425" s="20" t="str">
        <f>VLOOKUP(A1425,'REPORTE'!$A$1:$AG$1961,5,0)</f>
        <v>ECUATORIANO(A)</v>
      </c>
      <c r="F1425" s="20" t="str">
        <f>VLOOKUP(A1425,'REPORTE'!$A$1:$AG$1961,18,0)</f>
        <v>M</v>
      </c>
      <c r="G1425" s="20" t="str">
        <f>VLOOKUP(A1425,'REPORTE'!$A$1:$AG$1961,6,0)</f>
        <v>NACIONAL</v>
      </c>
      <c r="H1425" s="20" t="str">
        <f>VLOOKUP(A1425,'REPORTE'!$A$1:$AG$1961,30,0)</f>
        <v>Primaria</v>
      </c>
      <c r="I1425" s="20" t="str">
        <f>VLOOKUP(A1425,'REPORTE'!$A$1:$AG$1961,31,0)</f>
        <v>PICHINCHA</v>
      </c>
      <c r="J1425" s="20" t="str">
        <f>VLOOKUP(A1425,'REPORTE'!$A$1:$AG$1961,32,0)</f>
        <v>QUITO</v>
      </c>
      <c r="K1425" s="20" t="str">
        <f>VLOOKUP(A1425,'REPORTE'!$A$1:$AG$1961,33,0)</f>
        <v>COMITE DEL PUEBLO</v>
      </c>
      <c r="L1425" s="20" t="str">
        <f>VLOOKUP(K1425,PROVINCIAS!$F$1:$G$1171,2,0)</f>
        <v>URBANA</v>
      </c>
      <c r="M1425" s="20">
        <v>1001630</v>
      </c>
      <c r="N1425" s="20" t="s">
        <v>15374</v>
      </c>
      <c r="O1425" s="20"/>
      <c r="P1425" s="20">
        <v>3</v>
      </c>
      <c r="Q1425" s="20" t="s">
        <v>11150</v>
      </c>
      <c r="R1425" s="20" t="s">
        <v>11150</v>
      </c>
      <c r="S1425" s="20" t="s">
        <v>11150</v>
      </c>
      <c r="T1425" s="20" t="s">
        <v>11150</v>
      </c>
      <c r="U1425" s="20" t="s">
        <v>11150</v>
      </c>
      <c r="V1425" s="20" t="s">
        <v>11150</v>
      </c>
      <c r="W1425" s="20">
        <v>3</v>
      </c>
    </row>
    <row r="1426" spans="1:23" x14ac:dyDescent="0.45">
      <c r="A1426" s="20">
        <v>1001535</v>
      </c>
      <c r="B1426" s="20" t="s">
        <v>9431</v>
      </c>
      <c r="C1426" s="20" t="s">
        <v>10066</v>
      </c>
      <c r="D1426" s="20">
        <v>602713737</v>
      </c>
      <c r="E1426" s="20" t="str">
        <f>VLOOKUP(A1426,'REPORTE'!$A$1:$AG$1961,5,0)</f>
        <v>ECUATORIANO(A) INDIGENA</v>
      </c>
      <c r="F1426" s="20" t="str">
        <f>VLOOKUP(A1426,'REPORTE'!$A$1:$AG$1961,18,0)</f>
        <v>F</v>
      </c>
      <c r="G1426" s="20" t="str">
        <f>VLOOKUP(A1426,'REPORTE'!$A$1:$AG$1961,6,0)</f>
        <v>NACIONAL</v>
      </c>
      <c r="H1426" s="20" t="str">
        <f>VLOOKUP(A1426,'REPORTE'!$A$1:$AG$1961,30,0)</f>
        <v>Ninguna</v>
      </c>
      <c r="I1426" s="20" t="str">
        <f>VLOOKUP(A1426,'REPORTE'!$A$1:$AG$1961,31,0)</f>
        <v>CHIMBORAZO</v>
      </c>
      <c r="J1426" s="20" t="str">
        <f>VLOOKUP(A1426,'REPORTE'!$A$1:$AG$1961,32,0)</f>
        <v>RIOBAMBA</v>
      </c>
      <c r="K1426" s="20" t="str">
        <f>VLOOKUP(A1426,'REPORTE'!$A$1:$AG$1961,33,0)</f>
        <v>PUNIN</v>
      </c>
      <c r="L1426" s="20" t="str">
        <f>VLOOKUP(K1426,PROVINCIAS!$F$1:$G$1171,2,0)</f>
        <v>RURAL</v>
      </c>
      <c r="M1426" s="20">
        <v>1001631</v>
      </c>
      <c r="N1426" s="20" t="s">
        <v>15374</v>
      </c>
      <c r="O1426" s="20"/>
      <c r="P1426" s="20">
        <v>0.04</v>
      </c>
      <c r="Q1426" s="20" t="s">
        <v>11150</v>
      </c>
      <c r="R1426" s="20" t="s">
        <v>11150</v>
      </c>
      <c r="S1426" s="20" t="s">
        <v>11150</v>
      </c>
      <c r="T1426" s="20" t="s">
        <v>12025</v>
      </c>
      <c r="U1426" s="20" t="s">
        <v>11150</v>
      </c>
      <c r="V1426" s="20" t="s">
        <v>11150</v>
      </c>
      <c r="W1426" s="20">
        <v>100.04</v>
      </c>
    </row>
    <row r="1427" spans="1:23" x14ac:dyDescent="0.45">
      <c r="A1427" s="20">
        <v>1001536</v>
      </c>
      <c r="B1427" s="20" t="s">
        <v>9431</v>
      </c>
      <c r="C1427" s="20" t="s">
        <v>10139</v>
      </c>
      <c r="D1427" s="20">
        <v>901335869</v>
      </c>
      <c r="E1427" s="20" t="str">
        <f>VLOOKUP(A1427,'REPORTE'!$A$1:$AG$1961,5,0)</f>
        <v>ECUATORIANO(A)</v>
      </c>
      <c r="F1427" s="20" t="str">
        <f>VLOOKUP(A1427,'REPORTE'!$A$1:$AG$1961,18,0)</f>
        <v>F</v>
      </c>
      <c r="G1427" s="20" t="str">
        <f>VLOOKUP(A1427,'REPORTE'!$A$1:$AG$1961,6,0)</f>
        <v>NACIONAL</v>
      </c>
      <c r="H1427" s="20" t="str">
        <f>VLOOKUP(A1427,'REPORTE'!$A$1:$AG$1961,30,0)</f>
        <v>Secundaria</v>
      </c>
      <c r="I1427" s="20" t="str">
        <f>VLOOKUP(A1427,'REPORTE'!$A$1:$AG$1961,31,0)</f>
        <v>PICHINCHA</v>
      </c>
      <c r="J1427" s="20" t="str">
        <f>VLOOKUP(A1427,'REPORTE'!$A$1:$AG$1961,32,0)</f>
        <v>QUITO</v>
      </c>
      <c r="K1427" s="20" t="str">
        <f>VLOOKUP(A1427,'REPORTE'!$A$1:$AG$1961,33,0)</f>
        <v>COTOCOLLAO</v>
      </c>
      <c r="L1427" s="20" t="str">
        <f>VLOOKUP(K1427,PROVINCIAS!$F$1:$G$1171,2,0)</f>
        <v>URBANA</v>
      </c>
      <c r="M1427" s="20">
        <v>1001632</v>
      </c>
      <c r="N1427" s="20" t="s">
        <v>15374</v>
      </c>
      <c r="O1427" s="20"/>
      <c r="P1427" s="20">
        <v>17.510000000000002</v>
      </c>
      <c r="Q1427" s="20" t="s">
        <v>11150</v>
      </c>
      <c r="R1427" s="20" t="s">
        <v>11150</v>
      </c>
      <c r="S1427" s="20" t="s">
        <v>11150</v>
      </c>
      <c r="T1427" s="20" t="s">
        <v>14692</v>
      </c>
      <c r="U1427" s="20" t="s">
        <v>11150</v>
      </c>
      <c r="V1427" s="20" t="s">
        <v>12078</v>
      </c>
      <c r="W1427" s="20">
        <v>110.51</v>
      </c>
    </row>
    <row r="1428" spans="1:23" x14ac:dyDescent="0.45">
      <c r="A1428" s="20">
        <v>1001537</v>
      </c>
      <c r="B1428" s="20" t="s">
        <v>9431</v>
      </c>
      <c r="C1428" s="20" t="s">
        <v>10036</v>
      </c>
      <c r="D1428" s="20">
        <v>605307438</v>
      </c>
      <c r="E1428" s="20" t="str">
        <f>VLOOKUP(A1428,'REPORTE'!$A$1:$AG$1961,5,0)</f>
        <v>ECUATORIANO(A)</v>
      </c>
      <c r="F1428" s="20" t="str">
        <f>VLOOKUP(A1428,'REPORTE'!$A$1:$AG$1961,18,0)</f>
        <v>F</v>
      </c>
      <c r="G1428" s="20" t="str">
        <f>VLOOKUP(A1428,'REPORTE'!$A$1:$AG$1961,6,0)</f>
        <v>NACIONAL</v>
      </c>
      <c r="H1428" s="20" t="str">
        <f>VLOOKUP(A1428,'REPORTE'!$A$1:$AG$1961,30,0)</f>
        <v>Primaria</v>
      </c>
      <c r="I1428" s="20" t="str">
        <f>VLOOKUP(A1428,'REPORTE'!$A$1:$AG$1961,31,0)</f>
        <v>CHIMBORAZO</v>
      </c>
      <c r="J1428" s="20" t="str">
        <f>VLOOKUP(A1428,'REPORTE'!$A$1:$AG$1961,32,0)</f>
        <v>ALAUSI</v>
      </c>
      <c r="K1428" s="20" t="str">
        <f>VLOOKUP(A1428,'REPORTE'!$A$1:$AG$1961,33,0)</f>
        <v>TIXAN</v>
      </c>
      <c r="L1428" s="20" t="str">
        <f>VLOOKUP(K1428,PROVINCIAS!$F$1:$G$1171,2,0)</f>
        <v>RURAL</v>
      </c>
      <c r="M1428" s="20">
        <v>1001633</v>
      </c>
      <c r="N1428" s="20" t="s">
        <v>15374</v>
      </c>
      <c r="O1428" s="20"/>
      <c r="P1428" s="20">
        <v>0</v>
      </c>
      <c r="Q1428" s="20" t="s">
        <v>11150</v>
      </c>
      <c r="R1428" s="20" t="s">
        <v>11150</v>
      </c>
      <c r="S1428" s="20" t="s">
        <v>11150</v>
      </c>
      <c r="T1428" s="20" t="s">
        <v>11150</v>
      </c>
      <c r="U1428" s="20" t="s">
        <v>11150</v>
      </c>
      <c r="V1428" s="20" t="s">
        <v>11150</v>
      </c>
      <c r="W1428" s="20">
        <v>0</v>
      </c>
    </row>
    <row r="1429" spans="1:23" x14ac:dyDescent="0.45">
      <c r="A1429" s="20">
        <v>1001538</v>
      </c>
      <c r="B1429" s="20" t="s">
        <v>9431</v>
      </c>
      <c r="C1429" s="20" t="s">
        <v>10037</v>
      </c>
      <c r="D1429" s="20">
        <v>605393339</v>
      </c>
      <c r="E1429" s="20" t="str">
        <f>VLOOKUP(A1429,'REPORTE'!$A$1:$AG$1961,5,0)</f>
        <v>ECUATORIANO(A) INDIGENA</v>
      </c>
      <c r="F1429" s="20" t="str">
        <f>VLOOKUP(A1429,'REPORTE'!$A$1:$AG$1961,18,0)</f>
        <v>M</v>
      </c>
      <c r="G1429" s="20" t="str">
        <f>VLOOKUP(A1429,'REPORTE'!$A$1:$AG$1961,6,0)</f>
        <v>NACIONAL</v>
      </c>
      <c r="H1429" s="20" t="str">
        <f>VLOOKUP(A1429,'REPORTE'!$A$1:$AG$1961,30,0)</f>
        <v>Secundaria</v>
      </c>
      <c r="I1429" s="20" t="str">
        <f>VLOOKUP(A1429,'REPORTE'!$A$1:$AG$1961,31,0)</f>
        <v>CHIMBORAZO</v>
      </c>
      <c r="J1429" s="20" t="str">
        <f>VLOOKUP(A1429,'REPORTE'!$A$1:$AG$1961,32,0)</f>
        <v>RIOBAMBA</v>
      </c>
      <c r="K1429" s="20" t="str">
        <f>VLOOKUP(A1429,'REPORTE'!$A$1:$AG$1961,33,0)</f>
        <v>LIZARZABURU</v>
      </c>
      <c r="L1429" s="20" t="str">
        <f>VLOOKUP(K1429,PROVINCIAS!$F$1:$G$1171,2,0)</f>
        <v>URBANA</v>
      </c>
      <c r="M1429" s="20">
        <v>1001634</v>
      </c>
      <c r="N1429" s="20" t="s">
        <v>15374</v>
      </c>
      <c r="O1429" s="20"/>
      <c r="P1429" s="20">
        <v>39.479999999999997</v>
      </c>
      <c r="Q1429" s="20" t="s">
        <v>11150</v>
      </c>
      <c r="R1429" s="20" t="s">
        <v>11150</v>
      </c>
      <c r="S1429" s="20" t="s">
        <v>11150</v>
      </c>
      <c r="T1429" s="20" t="s">
        <v>11150</v>
      </c>
      <c r="U1429" s="20" t="s">
        <v>11150</v>
      </c>
      <c r="V1429" s="20" t="s">
        <v>11150</v>
      </c>
      <c r="W1429" s="20">
        <v>39.479999999999997</v>
      </c>
    </row>
    <row r="1430" spans="1:23" x14ac:dyDescent="0.45">
      <c r="A1430" s="20">
        <v>1001539</v>
      </c>
      <c r="B1430" s="20" t="s">
        <v>9431</v>
      </c>
      <c r="C1430" s="20" t="s">
        <v>14398</v>
      </c>
      <c r="D1430" s="20">
        <v>1714303326</v>
      </c>
      <c r="E1430" s="20" t="str">
        <f>VLOOKUP(A1430,'REPORTE'!$A$1:$AG$1961,5,0)</f>
        <v>ECUATORIANO(A)</v>
      </c>
      <c r="F1430" s="20" t="str">
        <f>VLOOKUP(A1430,'REPORTE'!$A$1:$AG$1961,18,0)</f>
        <v>F</v>
      </c>
      <c r="G1430" s="20" t="str">
        <f>VLOOKUP(A1430,'REPORTE'!$A$1:$AG$1961,6,0)</f>
        <v>NACIONAL</v>
      </c>
      <c r="H1430" s="20" t="str">
        <f>VLOOKUP(A1430,'REPORTE'!$A$1:$AG$1961,30,0)</f>
        <v>Secundaria</v>
      </c>
      <c r="I1430" s="20" t="str">
        <f>VLOOKUP(A1430,'REPORTE'!$A$1:$AG$1961,31,0)</f>
        <v>PICHINCHA</v>
      </c>
      <c r="J1430" s="20" t="str">
        <f>VLOOKUP(A1430,'REPORTE'!$A$1:$AG$1961,32,0)</f>
        <v>QUITO</v>
      </c>
      <c r="K1430" s="20" t="str">
        <f>VLOOKUP(A1430,'REPORTE'!$A$1:$AG$1961,33,0)</f>
        <v>COTOCOLLAO</v>
      </c>
      <c r="L1430" s="20" t="str">
        <f>VLOOKUP(K1430,PROVINCIAS!$F$1:$G$1171,2,0)</f>
        <v>URBANA</v>
      </c>
      <c r="M1430" s="20">
        <v>1001635</v>
      </c>
      <c r="N1430" s="20" t="s">
        <v>15374</v>
      </c>
      <c r="O1430" s="20"/>
      <c r="P1430" s="20">
        <v>3</v>
      </c>
      <c r="Q1430" s="20" t="s">
        <v>11150</v>
      </c>
      <c r="R1430" s="20" t="s">
        <v>11150</v>
      </c>
      <c r="S1430" s="20" t="s">
        <v>11150</v>
      </c>
      <c r="T1430" s="20" t="s">
        <v>11150</v>
      </c>
      <c r="U1430" s="20" t="s">
        <v>11150</v>
      </c>
      <c r="V1430" s="20" t="s">
        <v>11150</v>
      </c>
      <c r="W1430" s="20">
        <v>3</v>
      </c>
    </row>
    <row r="1431" spans="1:23" x14ac:dyDescent="0.45">
      <c r="A1431" s="20">
        <v>1001540</v>
      </c>
      <c r="B1431" s="20" t="s">
        <v>9431</v>
      </c>
      <c r="C1431" s="20" t="s">
        <v>10038</v>
      </c>
      <c r="D1431" s="20">
        <v>605285667</v>
      </c>
      <c r="E1431" s="20" t="str">
        <f>VLOOKUP(A1431,'REPORTE'!$A$1:$AG$1961,5,0)</f>
        <v>ECUATORIANO(A) INDIGENA</v>
      </c>
      <c r="F1431" s="20" t="str">
        <f>VLOOKUP(A1431,'REPORTE'!$A$1:$AG$1961,18,0)</f>
        <v>M</v>
      </c>
      <c r="G1431" s="20" t="str">
        <f>VLOOKUP(A1431,'REPORTE'!$A$1:$AG$1961,6,0)</f>
        <v>NACIONAL</v>
      </c>
      <c r="H1431" s="20" t="str">
        <f>VLOOKUP(A1431,'REPORTE'!$A$1:$AG$1961,30,0)</f>
        <v>Secundaria</v>
      </c>
      <c r="I1431" s="20" t="str">
        <f>VLOOKUP(A1431,'REPORTE'!$A$1:$AG$1961,31,0)</f>
        <v>CHIMBORAZO</v>
      </c>
      <c r="J1431" s="20" t="str">
        <f>VLOOKUP(A1431,'REPORTE'!$A$1:$AG$1961,32,0)</f>
        <v>GUAMOTE</v>
      </c>
      <c r="K1431" s="20" t="str">
        <f>VLOOKUP(A1431,'REPORTE'!$A$1:$AG$1961,33,0)</f>
        <v>GUAMOTE</v>
      </c>
      <c r="L1431" s="20" t="str">
        <f>VLOOKUP(K1431,PROVINCIAS!$F$1:$G$1171,2,0)</f>
        <v>URBANA</v>
      </c>
      <c r="M1431" s="20">
        <v>1001636</v>
      </c>
      <c r="N1431" s="20" t="s">
        <v>15374</v>
      </c>
      <c r="O1431" s="20"/>
      <c r="P1431" s="20">
        <v>590.08000000000004</v>
      </c>
      <c r="Q1431" s="20" t="s">
        <v>11150</v>
      </c>
      <c r="R1431" s="20" t="s">
        <v>11150</v>
      </c>
      <c r="S1431" s="20" t="s">
        <v>11150</v>
      </c>
      <c r="T1431" s="20" t="s">
        <v>11150</v>
      </c>
      <c r="U1431" s="20" t="s">
        <v>11150</v>
      </c>
      <c r="V1431" s="20" t="s">
        <v>11150</v>
      </c>
      <c r="W1431" s="20">
        <v>590.08000000000004</v>
      </c>
    </row>
    <row r="1432" spans="1:23" x14ac:dyDescent="0.45">
      <c r="A1432" s="20">
        <v>1001541</v>
      </c>
      <c r="B1432" s="20" t="s">
        <v>9431</v>
      </c>
      <c r="C1432" s="20" t="s">
        <v>10039</v>
      </c>
      <c r="D1432" s="20">
        <v>504283086</v>
      </c>
      <c r="E1432" s="20" t="str">
        <f>VLOOKUP(A1432,'REPORTE'!$A$1:$AG$1961,5,0)</f>
        <v>ECUATORIANO(A)</v>
      </c>
      <c r="F1432" s="20" t="str">
        <f>VLOOKUP(A1432,'REPORTE'!$A$1:$AG$1961,18,0)</f>
        <v>M</v>
      </c>
      <c r="G1432" s="20" t="str">
        <f>VLOOKUP(A1432,'REPORTE'!$A$1:$AG$1961,6,0)</f>
        <v>NACIONAL</v>
      </c>
      <c r="H1432" s="20" t="str">
        <f>VLOOKUP(A1432,'REPORTE'!$A$1:$AG$1961,30,0)</f>
        <v>Secundaria</v>
      </c>
      <c r="I1432" s="20" t="str">
        <f>VLOOKUP(A1432,'REPORTE'!$A$1:$AG$1961,31,0)</f>
        <v>PICHINCHA</v>
      </c>
      <c r="J1432" s="20" t="str">
        <f>VLOOKUP(A1432,'REPORTE'!$A$1:$AG$1961,32,0)</f>
        <v>QUITO</v>
      </c>
      <c r="K1432" s="20" t="str">
        <f>VLOOKUP(A1432,'REPORTE'!$A$1:$AG$1961,33,0)</f>
        <v>CHILLOGALLO</v>
      </c>
      <c r="L1432" s="20" t="str">
        <f>VLOOKUP(K1432,PROVINCIAS!$F$1:$G$1171,2,0)</f>
        <v>URBANA</v>
      </c>
      <c r="M1432" s="20">
        <v>1001637</v>
      </c>
      <c r="N1432" s="20" t="s">
        <v>15374</v>
      </c>
      <c r="O1432" s="20"/>
      <c r="P1432" s="20">
        <v>31.77</v>
      </c>
      <c r="Q1432" s="20" t="s">
        <v>11150</v>
      </c>
      <c r="R1432" s="20" t="s">
        <v>11150</v>
      </c>
      <c r="S1432" s="20" t="s">
        <v>11150</v>
      </c>
      <c r="T1432" s="20" t="s">
        <v>11150</v>
      </c>
      <c r="U1432" s="20" t="s">
        <v>11150</v>
      </c>
      <c r="V1432" s="20" t="s">
        <v>11150</v>
      </c>
      <c r="W1432" s="20">
        <v>31.77</v>
      </c>
    </row>
    <row r="1433" spans="1:23" x14ac:dyDescent="0.45">
      <c r="A1433" s="20">
        <v>1001542</v>
      </c>
      <c r="B1433" s="20" t="s">
        <v>9431</v>
      </c>
      <c r="C1433" s="20" t="s">
        <v>10040</v>
      </c>
      <c r="D1433" s="20">
        <v>1803106218</v>
      </c>
      <c r="E1433" s="20" t="str">
        <f>VLOOKUP(A1433,'REPORTE'!$A$1:$AG$1961,5,0)</f>
        <v>ECUATORIANO(A)</v>
      </c>
      <c r="F1433" s="20" t="str">
        <f>VLOOKUP(A1433,'REPORTE'!$A$1:$AG$1961,18,0)</f>
        <v>F</v>
      </c>
      <c r="G1433" s="20" t="str">
        <f>VLOOKUP(A1433,'REPORTE'!$A$1:$AG$1961,6,0)</f>
        <v>NACIONAL</v>
      </c>
      <c r="H1433" s="20" t="str">
        <f>VLOOKUP(A1433,'REPORTE'!$A$1:$AG$1961,30,0)</f>
        <v>Primaria</v>
      </c>
      <c r="I1433" s="20" t="str">
        <f>VLOOKUP(A1433,'REPORTE'!$A$1:$AG$1961,31,0)</f>
        <v>TUNGURAHUA</v>
      </c>
      <c r="J1433" s="20" t="str">
        <f>VLOOKUP(A1433,'REPORTE'!$A$1:$AG$1961,32,0)</f>
        <v>AMBATO</v>
      </c>
      <c r="K1433" s="20" t="str">
        <f>VLOOKUP(A1433,'REPORTE'!$A$1:$AG$1961,33,0)</f>
        <v>PISHILATA</v>
      </c>
      <c r="L1433" s="20" t="str">
        <f>VLOOKUP(K1433,PROVINCIAS!$F$1:$G$1171,2,0)</f>
        <v>URBANA</v>
      </c>
      <c r="M1433" s="20">
        <v>1001638</v>
      </c>
      <c r="N1433" s="20" t="s">
        <v>15374</v>
      </c>
      <c r="O1433" s="20"/>
      <c r="P1433" s="20">
        <v>10.24</v>
      </c>
      <c r="Q1433" s="20" t="s">
        <v>11150</v>
      </c>
      <c r="R1433" s="20" t="s">
        <v>11150</v>
      </c>
      <c r="S1433" s="20" t="s">
        <v>11150</v>
      </c>
      <c r="T1433" s="20" t="s">
        <v>11150</v>
      </c>
      <c r="U1433" s="20" t="s">
        <v>11150</v>
      </c>
      <c r="V1433" s="20" t="s">
        <v>11150</v>
      </c>
      <c r="W1433" s="20">
        <v>10.24</v>
      </c>
    </row>
    <row r="1434" spans="1:23" x14ac:dyDescent="0.45">
      <c r="A1434" s="20">
        <v>1001543</v>
      </c>
      <c r="B1434" s="20" t="s">
        <v>9431</v>
      </c>
      <c r="C1434" s="20" t="s">
        <v>14399</v>
      </c>
      <c r="D1434" s="20">
        <v>604763508</v>
      </c>
      <c r="E1434" s="20" t="str">
        <f>VLOOKUP(A1434,'REPORTE'!$A$1:$AG$1961,5,0)</f>
        <v>ECUATORIANO(A) INDIGENA</v>
      </c>
      <c r="F1434" s="20" t="str">
        <f>VLOOKUP(A1434,'REPORTE'!$A$1:$AG$1961,18,0)</f>
        <v>F</v>
      </c>
      <c r="G1434" s="20" t="str">
        <f>VLOOKUP(A1434,'REPORTE'!$A$1:$AG$1961,6,0)</f>
        <v>NACIONAL</v>
      </c>
      <c r="H1434" s="20" t="str">
        <f>VLOOKUP(A1434,'REPORTE'!$A$1:$AG$1961,30,0)</f>
        <v>Secundaria</v>
      </c>
      <c r="I1434" s="20" t="str">
        <f>VLOOKUP(A1434,'REPORTE'!$A$1:$AG$1961,31,0)</f>
        <v>CHIMBORAZO</v>
      </c>
      <c r="J1434" s="20" t="str">
        <f>VLOOKUP(A1434,'REPORTE'!$A$1:$AG$1961,32,0)</f>
        <v>RIOBAMBA</v>
      </c>
      <c r="K1434" s="20" t="str">
        <f>VLOOKUP(A1434,'REPORTE'!$A$1:$AG$1961,33,0)</f>
        <v>LICAN</v>
      </c>
      <c r="L1434" s="20" t="str">
        <f>VLOOKUP(K1434,PROVINCIAS!$F$1:$G$1171,2,0)</f>
        <v>RURAL</v>
      </c>
      <c r="M1434" s="20">
        <v>1001639</v>
      </c>
      <c r="N1434" s="20" t="s">
        <v>15374</v>
      </c>
      <c r="O1434" s="20"/>
      <c r="P1434" s="20">
        <v>101.13</v>
      </c>
      <c r="Q1434" s="20" t="s">
        <v>11150</v>
      </c>
      <c r="R1434" s="20" t="s">
        <v>11150</v>
      </c>
      <c r="S1434" s="20" t="s">
        <v>11150</v>
      </c>
      <c r="T1434" s="20" t="s">
        <v>11150</v>
      </c>
      <c r="U1434" s="20" t="s">
        <v>11150</v>
      </c>
      <c r="V1434" s="20" t="s">
        <v>11150</v>
      </c>
      <c r="W1434" s="20">
        <v>101.13</v>
      </c>
    </row>
    <row r="1435" spans="1:23" x14ac:dyDescent="0.45">
      <c r="A1435" s="20">
        <v>1001544</v>
      </c>
      <c r="B1435" s="20" t="s">
        <v>9431</v>
      </c>
      <c r="C1435" s="20" t="s">
        <v>10041</v>
      </c>
      <c r="D1435" s="20">
        <v>1727079988</v>
      </c>
      <c r="E1435" s="20" t="str">
        <f>VLOOKUP(A1435,'REPORTE'!$A$1:$AG$1961,5,0)</f>
        <v>ECUATORIANO(A)</v>
      </c>
      <c r="F1435" s="20" t="str">
        <f>VLOOKUP(A1435,'REPORTE'!$A$1:$AG$1961,18,0)</f>
        <v>F</v>
      </c>
      <c r="G1435" s="20" t="str">
        <f>VLOOKUP(A1435,'REPORTE'!$A$1:$AG$1961,6,0)</f>
        <v>NACIONAL</v>
      </c>
      <c r="H1435" s="20" t="str">
        <f>VLOOKUP(A1435,'REPORTE'!$A$1:$AG$1961,30,0)</f>
        <v>Secundaria</v>
      </c>
      <c r="I1435" s="20" t="str">
        <f>VLOOKUP(A1435,'REPORTE'!$A$1:$AG$1961,31,0)</f>
        <v>PICHINCHA</v>
      </c>
      <c r="J1435" s="20" t="str">
        <f>VLOOKUP(A1435,'REPORTE'!$A$1:$AG$1961,32,0)</f>
        <v>QUITO</v>
      </c>
      <c r="K1435" s="20" t="str">
        <f>VLOOKUP(A1435,'REPORTE'!$A$1:$AG$1961,33,0)</f>
        <v>CHILLOGALLO</v>
      </c>
      <c r="L1435" s="20" t="str">
        <f>VLOOKUP(K1435,PROVINCIAS!$F$1:$G$1171,2,0)</f>
        <v>URBANA</v>
      </c>
      <c r="M1435" s="20">
        <v>1001640</v>
      </c>
      <c r="N1435" s="20" t="s">
        <v>15374</v>
      </c>
      <c r="O1435" s="20"/>
      <c r="P1435" s="20">
        <v>103.15</v>
      </c>
      <c r="Q1435" s="20" t="s">
        <v>11150</v>
      </c>
      <c r="R1435" s="20" t="s">
        <v>11150</v>
      </c>
      <c r="S1435" s="20" t="s">
        <v>11150</v>
      </c>
      <c r="T1435" s="20" t="s">
        <v>11150</v>
      </c>
      <c r="U1435" s="20" t="s">
        <v>11150</v>
      </c>
      <c r="V1435" s="20" t="s">
        <v>11150</v>
      </c>
      <c r="W1435" s="20">
        <v>103.15</v>
      </c>
    </row>
    <row r="1436" spans="1:23" x14ac:dyDescent="0.45">
      <c r="A1436" s="20">
        <v>1001546</v>
      </c>
      <c r="B1436" s="20" t="s">
        <v>9431</v>
      </c>
      <c r="C1436" s="20" t="s">
        <v>10055</v>
      </c>
      <c r="D1436" s="20">
        <v>1717552796</v>
      </c>
      <c r="E1436" s="20" t="str">
        <f>VLOOKUP(A1436,'REPORTE'!$A$1:$AG$1961,5,0)</f>
        <v>ECUATORIANO(A)</v>
      </c>
      <c r="F1436" s="20" t="str">
        <f>VLOOKUP(A1436,'REPORTE'!$A$1:$AG$1961,18,0)</f>
        <v>M</v>
      </c>
      <c r="G1436" s="20" t="str">
        <f>VLOOKUP(A1436,'REPORTE'!$A$1:$AG$1961,6,0)</f>
        <v>NACIONAL</v>
      </c>
      <c r="H1436" s="20" t="str">
        <f>VLOOKUP(A1436,'REPORTE'!$A$1:$AG$1961,30,0)</f>
        <v>Secundaria</v>
      </c>
      <c r="I1436" s="20" t="str">
        <f>VLOOKUP(A1436,'REPORTE'!$A$1:$AG$1961,31,0)</f>
        <v>PICHINCHA</v>
      </c>
      <c r="J1436" s="20" t="str">
        <f>VLOOKUP(A1436,'REPORTE'!$A$1:$AG$1961,32,0)</f>
        <v>QUITO</v>
      </c>
      <c r="K1436" s="20" t="str">
        <f>VLOOKUP(A1436,'REPORTE'!$A$1:$AG$1961,33,0)</f>
        <v>SAN SEBASTIAN</v>
      </c>
      <c r="L1436" s="20" t="str">
        <f>VLOOKUP(K1436,PROVINCIAS!$F$1:$G$1171,2,0)</f>
        <v>URBANA</v>
      </c>
      <c r="M1436" s="20">
        <v>1001641</v>
      </c>
      <c r="N1436" s="20" t="s">
        <v>15374</v>
      </c>
      <c r="O1436" s="20"/>
      <c r="P1436" s="20">
        <v>0.04</v>
      </c>
      <c r="Q1436" s="20" t="s">
        <v>11150</v>
      </c>
      <c r="R1436" s="20" t="s">
        <v>11150</v>
      </c>
      <c r="S1436" s="20" t="s">
        <v>11150</v>
      </c>
      <c r="T1436" s="20" t="s">
        <v>14540</v>
      </c>
      <c r="U1436" s="20" t="s">
        <v>11150</v>
      </c>
      <c r="V1436" s="20" t="s">
        <v>12078</v>
      </c>
      <c r="W1436" s="20">
        <v>133.04</v>
      </c>
    </row>
    <row r="1437" spans="1:23" x14ac:dyDescent="0.45">
      <c r="A1437" s="20">
        <v>1001545</v>
      </c>
      <c r="B1437" s="20" t="s">
        <v>9431</v>
      </c>
      <c r="C1437" s="20" t="s">
        <v>14400</v>
      </c>
      <c r="D1437" s="20">
        <v>1701797407</v>
      </c>
      <c r="E1437" s="20" t="str">
        <f>VLOOKUP(A1437,'REPORTE'!$A$1:$AG$1961,5,0)</f>
        <v>ECUATORIANO(A)</v>
      </c>
      <c r="F1437" s="20" t="str">
        <f>VLOOKUP(A1437,'REPORTE'!$A$1:$AG$1961,18,0)</f>
        <v>F</v>
      </c>
      <c r="G1437" s="20" t="str">
        <f>VLOOKUP(A1437,'REPORTE'!$A$1:$AG$1961,6,0)</f>
        <v>NACIONAL</v>
      </c>
      <c r="H1437" s="20" t="str">
        <f>VLOOKUP(A1437,'REPORTE'!$A$1:$AG$1961,30,0)</f>
        <v>Primaria</v>
      </c>
      <c r="I1437" s="20" t="str">
        <f>VLOOKUP(A1437,'REPORTE'!$A$1:$AG$1961,31,0)</f>
        <v>PICHINCHA</v>
      </c>
      <c r="J1437" s="20" t="str">
        <f>VLOOKUP(A1437,'REPORTE'!$A$1:$AG$1961,32,0)</f>
        <v>QUITO</v>
      </c>
      <c r="K1437" s="20" t="str">
        <f>VLOOKUP(A1437,'REPORTE'!$A$1:$AG$1961,33,0)</f>
        <v>COTOCOLLAO</v>
      </c>
      <c r="L1437" s="20" t="str">
        <f>VLOOKUP(K1437,PROVINCIAS!$F$1:$G$1171,2,0)</f>
        <v>URBANA</v>
      </c>
      <c r="M1437" s="20">
        <v>1001642</v>
      </c>
      <c r="N1437" s="20" t="s">
        <v>15374</v>
      </c>
      <c r="O1437" s="20"/>
      <c r="P1437" s="20">
        <v>58.07</v>
      </c>
      <c r="Q1437" s="20" t="s">
        <v>11150</v>
      </c>
      <c r="R1437" s="20" t="s">
        <v>11150</v>
      </c>
      <c r="S1437" s="20" t="s">
        <v>11150</v>
      </c>
      <c r="T1437" s="20" t="s">
        <v>11150</v>
      </c>
      <c r="U1437" s="20" t="s">
        <v>11150</v>
      </c>
      <c r="V1437" s="20" t="s">
        <v>11150</v>
      </c>
      <c r="W1437" s="20">
        <v>58.07</v>
      </c>
    </row>
    <row r="1438" spans="1:23" x14ac:dyDescent="0.45">
      <c r="A1438" s="20">
        <v>1001547</v>
      </c>
      <c r="B1438" s="20" t="s">
        <v>9431</v>
      </c>
      <c r="C1438" s="20" t="s">
        <v>10056</v>
      </c>
      <c r="D1438" s="20">
        <v>1753511847</v>
      </c>
      <c r="E1438" s="20" t="str">
        <f>VLOOKUP(A1438,'REPORTE'!$A$1:$AG$1961,5,0)</f>
        <v>ECUATORIANO(A)</v>
      </c>
      <c r="F1438" s="20" t="str">
        <f>VLOOKUP(A1438,'REPORTE'!$A$1:$AG$1961,18,0)</f>
        <v>F</v>
      </c>
      <c r="G1438" s="20" t="str">
        <f>VLOOKUP(A1438,'REPORTE'!$A$1:$AG$1961,6,0)</f>
        <v>NACIONAL</v>
      </c>
      <c r="H1438" s="20" t="str">
        <f>VLOOKUP(A1438,'REPORTE'!$A$1:$AG$1961,30,0)</f>
        <v>Secundaria</v>
      </c>
      <c r="I1438" s="20" t="str">
        <f>VLOOKUP(A1438,'REPORTE'!$A$1:$AG$1961,31,0)</f>
        <v>PICHINCHA</v>
      </c>
      <c r="J1438" s="20" t="str">
        <f>VLOOKUP(A1438,'REPORTE'!$A$1:$AG$1961,32,0)</f>
        <v>QUITO</v>
      </c>
      <c r="K1438" s="20" t="str">
        <f>VLOOKUP(A1438,'REPORTE'!$A$1:$AG$1961,33,0)</f>
        <v>COTOCOLLAO</v>
      </c>
      <c r="L1438" s="20" t="str">
        <f>VLOOKUP(K1438,PROVINCIAS!$F$1:$G$1171,2,0)</f>
        <v>URBANA</v>
      </c>
      <c r="M1438" s="20">
        <v>1001643</v>
      </c>
      <c r="N1438" s="20" t="s">
        <v>15374</v>
      </c>
      <c r="O1438" s="20"/>
      <c r="P1438" s="20">
        <v>56.4</v>
      </c>
      <c r="Q1438" s="20" t="s">
        <v>11150</v>
      </c>
      <c r="R1438" s="20" t="s">
        <v>11150</v>
      </c>
      <c r="S1438" s="20" t="s">
        <v>11150</v>
      </c>
      <c r="T1438" s="20" t="s">
        <v>14321</v>
      </c>
      <c r="U1438" s="20" t="s">
        <v>11150</v>
      </c>
      <c r="V1438" s="20" t="s">
        <v>12078</v>
      </c>
      <c r="W1438" s="20">
        <v>246.4</v>
      </c>
    </row>
    <row r="1439" spans="1:23" x14ac:dyDescent="0.45">
      <c r="A1439" s="20">
        <v>1001553</v>
      </c>
      <c r="B1439" s="20" t="s">
        <v>9431</v>
      </c>
      <c r="C1439" s="20" t="s">
        <v>10050</v>
      </c>
      <c r="D1439" s="20">
        <v>1751492826</v>
      </c>
      <c r="E1439" s="20" t="str">
        <f>VLOOKUP(A1439,'REPORTE'!$A$1:$AG$1961,5,0)</f>
        <v>ECUATORIANO(A)</v>
      </c>
      <c r="F1439" s="20" t="str">
        <f>VLOOKUP(A1439,'REPORTE'!$A$1:$AG$1961,18,0)</f>
        <v>M</v>
      </c>
      <c r="G1439" s="20" t="str">
        <f>VLOOKUP(A1439,'REPORTE'!$A$1:$AG$1961,6,0)</f>
        <v>NACIONAL</v>
      </c>
      <c r="H1439" s="20" t="str">
        <f>VLOOKUP(A1439,'REPORTE'!$A$1:$AG$1961,30,0)</f>
        <v>Secundaria</v>
      </c>
      <c r="I1439" s="20" t="str">
        <f>VLOOKUP(A1439,'REPORTE'!$A$1:$AG$1961,31,0)</f>
        <v>PICHINCHA</v>
      </c>
      <c r="J1439" s="20" t="str">
        <f>VLOOKUP(A1439,'REPORTE'!$A$1:$AG$1961,32,0)</f>
        <v>QUITO</v>
      </c>
      <c r="K1439" s="20" t="str">
        <f>VLOOKUP(A1439,'REPORTE'!$A$1:$AG$1961,33,0)</f>
        <v>COTOCOLLAO</v>
      </c>
      <c r="L1439" s="20" t="str">
        <f>VLOOKUP(K1439,PROVINCIAS!$F$1:$G$1171,2,0)</f>
        <v>URBANA</v>
      </c>
      <c r="M1439" s="20">
        <v>1001649</v>
      </c>
      <c r="N1439" s="20" t="s">
        <v>15374</v>
      </c>
      <c r="O1439" s="20"/>
      <c r="P1439" s="20">
        <v>0.01</v>
      </c>
      <c r="Q1439" s="20" t="s">
        <v>11150</v>
      </c>
      <c r="R1439" s="20" t="s">
        <v>11150</v>
      </c>
      <c r="S1439" s="20" t="s">
        <v>11150</v>
      </c>
      <c r="T1439" s="20" t="s">
        <v>11150</v>
      </c>
      <c r="U1439" s="20" t="s">
        <v>11150</v>
      </c>
      <c r="V1439" s="20" t="s">
        <v>11150</v>
      </c>
      <c r="W1439" s="20">
        <v>0.01</v>
      </c>
    </row>
    <row r="1440" spans="1:23" x14ac:dyDescent="0.45">
      <c r="A1440" s="20">
        <v>1001556</v>
      </c>
      <c r="B1440" s="20" t="s">
        <v>9431</v>
      </c>
      <c r="C1440" s="20" t="s">
        <v>14403</v>
      </c>
      <c r="D1440" s="20">
        <v>1722853908</v>
      </c>
      <c r="E1440" s="20" t="str">
        <f>VLOOKUP(A1440,'REPORTE'!$A$1:$AG$1961,5,0)</f>
        <v>ECUATORIANO(A)</v>
      </c>
      <c r="F1440" s="20" t="str">
        <f>VLOOKUP(A1440,'REPORTE'!$A$1:$AG$1961,18,0)</f>
        <v>M</v>
      </c>
      <c r="G1440" s="20" t="str">
        <f>VLOOKUP(A1440,'REPORTE'!$A$1:$AG$1961,6,0)</f>
        <v>NACIONAL</v>
      </c>
      <c r="H1440" s="20" t="str">
        <f>VLOOKUP(A1440,'REPORTE'!$A$1:$AG$1961,30,0)</f>
        <v>Secundaria</v>
      </c>
      <c r="I1440" s="20" t="str">
        <f>VLOOKUP(A1440,'REPORTE'!$A$1:$AG$1961,31,0)</f>
        <v>PICHINCHA</v>
      </c>
      <c r="J1440" s="20" t="str">
        <f>VLOOKUP(A1440,'REPORTE'!$A$1:$AG$1961,32,0)</f>
        <v>QUITO</v>
      </c>
      <c r="K1440" s="20" t="str">
        <f>VLOOKUP(A1440,'REPORTE'!$A$1:$AG$1961,33,0)</f>
        <v>CENTRO HISTORICO</v>
      </c>
      <c r="L1440" s="20" t="str">
        <f>VLOOKUP(K1440,PROVINCIAS!$F$1:$G$1171,2,0)</f>
        <v>URBANA</v>
      </c>
      <c r="M1440" s="20">
        <v>1001652</v>
      </c>
      <c r="N1440" s="20" t="s">
        <v>15374</v>
      </c>
      <c r="O1440" s="20"/>
      <c r="P1440" s="20">
        <v>53.32</v>
      </c>
      <c r="Q1440" s="20" t="s">
        <v>11150</v>
      </c>
      <c r="R1440" s="20" t="s">
        <v>11150</v>
      </c>
      <c r="S1440" s="20" t="s">
        <v>11150</v>
      </c>
      <c r="T1440" s="20" t="s">
        <v>11150</v>
      </c>
      <c r="U1440" s="20" t="s">
        <v>11150</v>
      </c>
      <c r="V1440" s="20" t="s">
        <v>11150</v>
      </c>
      <c r="W1440" s="20">
        <v>53.32</v>
      </c>
    </row>
    <row r="1441" spans="1:23" x14ac:dyDescent="0.45">
      <c r="A1441" s="20">
        <v>1001167</v>
      </c>
      <c r="B1441" s="20" t="s">
        <v>9431</v>
      </c>
      <c r="C1441" s="20" t="s">
        <v>10048</v>
      </c>
      <c r="D1441" s="20">
        <v>602763641</v>
      </c>
      <c r="E1441" s="20" t="str">
        <f>VLOOKUP(A1441,'REPORTE'!$A$1:$AG$1961,5,0)</f>
        <v>ECUATORIANO(A)</v>
      </c>
      <c r="F1441" s="20" t="str">
        <f>VLOOKUP(A1441,'REPORTE'!$A$1:$AG$1961,18,0)</f>
        <v>M</v>
      </c>
      <c r="G1441" s="20" t="str">
        <f>VLOOKUP(A1441,'REPORTE'!$A$1:$AG$1961,6,0)</f>
        <v>NACIONAL</v>
      </c>
      <c r="H1441" s="20" t="str">
        <f>VLOOKUP(A1441,'REPORTE'!$A$1:$AG$1961,30,0)</f>
        <v>Postgrado</v>
      </c>
      <c r="I1441" s="20" t="str">
        <f>VLOOKUP(A1441,'REPORTE'!$A$1:$AG$1961,31,0)</f>
        <v>CHIMBORAZO</v>
      </c>
      <c r="J1441" s="20" t="str">
        <f>VLOOKUP(A1441,'REPORTE'!$A$1:$AG$1961,32,0)</f>
        <v>RIOBAMBA</v>
      </c>
      <c r="K1441" s="20" t="str">
        <f>VLOOKUP(A1441,'REPORTE'!$A$1:$AG$1961,33,0)</f>
        <v>LIZARZABURU</v>
      </c>
      <c r="L1441" s="20" t="str">
        <f>VLOOKUP(K1441,PROVINCIAS!$F$1:$G$1171,2,0)</f>
        <v>URBANA</v>
      </c>
      <c r="M1441" s="20">
        <v>1001653</v>
      </c>
      <c r="N1441" s="20" t="s">
        <v>15374</v>
      </c>
      <c r="O1441" s="20"/>
      <c r="P1441" s="20">
        <v>0</v>
      </c>
      <c r="Q1441" s="20" t="s">
        <v>11150</v>
      </c>
      <c r="R1441" s="20" t="s">
        <v>11150</v>
      </c>
      <c r="S1441" s="20" t="s">
        <v>11150</v>
      </c>
      <c r="T1441" s="20" t="s">
        <v>11150</v>
      </c>
      <c r="U1441" s="20" t="s">
        <v>11150</v>
      </c>
      <c r="V1441" s="20" t="s">
        <v>11150</v>
      </c>
      <c r="W1441" s="20">
        <v>0</v>
      </c>
    </row>
    <row r="1442" spans="1:23" x14ac:dyDescent="0.45">
      <c r="A1442" s="20">
        <v>1001548</v>
      </c>
      <c r="B1442" s="20" t="s">
        <v>9431</v>
      </c>
      <c r="C1442" s="20" t="s">
        <v>10057</v>
      </c>
      <c r="D1442" s="20">
        <v>1725756827</v>
      </c>
      <c r="E1442" s="20" t="str">
        <f>VLOOKUP(A1442,'REPORTE'!$A$1:$AG$1961,5,0)</f>
        <v>ECUATORIANO(A)</v>
      </c>
      <c r="F1442" s="20" t="str">
        <f>VLOOKUP(A1442,'REPORTE'!$A$1:$AG$1961,18,0)</f>
        <v>F</v>
      </c>
      <c r="G1442" s="20" t="str">
        <f>VLOOKUP(A1442,'REPORTE'!$A$1:$AG$1961,6,0)</f>
        <v>NACIONAL</v>
      </c>
      <c r="H1442" s="20" t="str">
        <f>VLOOKUP(A1442,'REPORTE'!$A$1:$AG$1961,30,0)</f>
        <v>Secundaria</v>
      </c>
      <c r="I1442" s="20" t="str">
        <f>VLOOKUP(A1442,'REPORTE'!$A$1:$AG$1961,31,0)</f>
        <v>PICHINCHA</v>
      </c>
      <c r="J1442" s="20" t="str">
        <f>VLOOKUP(A1442,'REPORTE'!$A$1:$AG$1961,32,0)</f>
        <v>QUITO</v>
      </c>
      <c r="K1442" s="20" t="str">
        <f>VLOOKUP(A1442,'REPORTE'!$A$1:$AG$1961,33,0)</f>
        <v>CHIMBACALLE</v>
      </c>
      <c r="L1442" s="20" t="str">
        <f>VLOOKUP(K1442,PROVINCIAS!$F$1:$G$1171,2,0)</f>
        <v>URBANA</v>
      </c>
      <c r="M1442" s="20">
        <v>1001654</v>
      </c>
      <c r="N1442" s="20" t="s">
        <v>15374</v>
      </c>
      <c r="O1442" s="20"/>
      <c r="P1442" s="20">
        <v>0</v>
      </c>
      <c r="Q1442" s="20" t="s">
        <v>11150</v>
      </c>
      <c r="R1442" s="20" t="s">
        <v>11150</v>
      </c>
      <c r="S1442" s="20" t="s">
        <v>11150</v>
      </c>
      <c r="T1442" s="20" t="s">
        <v>11150</v>
      </c>
      <c r="U1442" s="20" t="s">
        <v>11150</v>
      </c>
      <c r="V1442" s="20" t="s">
        <v>11150</v>
      </c>
      <c r="W1442" s="20">
        <v>0</v>
      </c>
    </row>
    <row r="1443" spans="1:23" x14ac:dyDescent="0.45">
      <c r="A1443" s="20">
        <v>1001557</v>
      </c>
      <c r="B1443" s="20" t="s">
        <v>9431</v>
      </c>
      <c r="C1443" s="20" t="s">
        <v>10067</v>
      </c>
      <c r="D1443" s="20">
        <v>601290620</v>
      </c>
      <c r="E1443" s="20" t="str">
        <f>VLOOKUP(A1443,'REPORTE'!$A$1:$AG$1961,5,0)</f>
        <v>ECUATORIANO(A)</v>
      </c>
      <c r="F1443" s="20" t="str">
        <f>VLOOKUP(A1443,'REPORTE'!$A$1:$AG$1961,18,0)</f>
        <v>M</v>
      </c>
      <c r="G1443" s="20" t="str">
        <f>VLOOKUP(A1443,'REPORTE'!$A$1:$AG$1961,6,0)</f>
        <v>NACIONAL</v>
      </c>
      <c r="H1443" s="20" t="str">
        <f>VLOOKUP(A1443,'REPORTE'!$A$1:$AG$1961,30,0)</f>
        <v>Secundaria</v>
      </c>
      <c r="I1443" s="20" t="str">
        <f>VLOOKUP(A1443,'REPORTE'!$A$1:$AG$1961,31,0)</f>
        <v>PICHINCHA</v>
      </c>
      <c r="J1443" s="20" t="str">
        <f>VLOOKUP(A1443,'REPORTE'!$A$1:$AG$1961,32,0)</f>
        <v>QUITO</v>
      </c>
      <c r="K1443" s="20" t="str">
        <f>VLOOKUP(A1443,'REPORTE'!$A$1:$AG$1961,33,0)</f>
        <v>LA CONCEPCION</v>
      </c>
      <c r="L1443" s="20" t="str">
        <f>VLOOKUP(K1443,PROVINCIAS!$F$1:$G$1171,2,0)</f>
        <v>URBANA</v>
      </c>
      <c r="M1443" s="20">
        <v>1001655</v>
      </c>
      <c r="N1443" s="20" t="s">
        <v>15374</v>
      </c>
      <c r="O1443" s="20"/>
      <c r="P1443" s="20">
        <v>0.05</v>
      </c>
      <c r="Q1443" s="20" t="s">
        <v>11150</v>
      </c>
      <c r="R1443" s="20" t="s">
        <v>11150</v>
      </c>
      <c r="S1443" s="20" t="s">
        <v>11150</v>
      </c>
      <c r="T1443" s="20" t="s">
        <v>14693</v>
      </c>
      <c r="U1443" s="20" t="s">
        <v>11150</v>
      </c>
      <c r="V1443" s="20" t="s">
        <v>11150</v>
      </c>
      <c r="W1443" s="20">
        <v>29.65</v>
      </c>
    </row>
    <row r="1444" spans="1:23" x14ac:dyDescent="0.45">
      <c r="A1444" s="20">
        <v>1001559</v>
      </c>
      <c r="B1444" s="20" t="s">
        <v>9431</v>
      </c>
      <c r="C1444" s="20" t="s">
        <v>10058</v>
      </c>
      <c r="D1444" s="20">
        <v>602818262</v>
      </c>
      <c r="E1444" s="20" t="str">
        <f>VLOOKUP(A1444,'REPORTE'!$A$1:$AG$1961,5,0)</f>
        <v>ECUATORIANO(A)</v>
      </c>
      <c r="F1444" s="20" t="str">
        <f>VLOOKUP(A1444,'REPORTE'!$A$1:$AG$1961,18,0)</f>
        <v>M</v>
      </c>
      <c r="G1444" s="20" t="str">
        <f>VLOOKUP(A1444,'REPORTE'!$A$1:$AG$1961,6,0)</f>
        <v>NACIONAL</v>
      </c>
      <c r="H1444" s="20" t="str">
        <f>VLOOKUP(A1444,'REPORTE'!$A$1:$AG$1961,30,0)</f>
        <v>Secundaria</v>
      </c>
      <c r="I1444" s="20" t="str">
        <f>VLOOKUP(A1444,'REPORTE'!$A$1:$AG$1961,31,0)</f>
        <v>PICHINCHA</v>
      </c>
      <c r="J1444" s="20" t="str">
        <f>VLOOKUP(A1444,'REPORTE'!$A$1:$AG$1961,32,0)</f>
        <v>QUITO</v>
      </c>
      <c r="K1444" s="20" t="str">
        <f>VLOOKUP(A1444,'REPORTE'!$A$1:$AG$1961,33,0)</f>
        <v>QUITUMBE</v>
      </c>
      <c r="L1444" s="20" t="str">
        <f>VLOOKUP(K1444,PROVINCIAS!$F$1:$G$1171,2,0)</f>
        <v>URBANA</v>
      </c>
      <c r="M1444" s="20">
        <v>1001656</v>
      </c>
      <c r="N1444" s="20" t="s">
        <v>15374</v>
      </c>
      <c r="O1444" s="20"/>
      <c r="P1444" s="20">
        <v>7.57</v>
      </c>
      <c r="Q1444" s="20" t="s">
        <v>11150</v>
      </c>
      <c r="R1444" s="20" t="s">
        <v>11150</v>
      </c>
      <c r="S1444" s="20" t="s">
        <v>11150</v>
      </c>
      <c r="T1444" s="20" t="s">
        <v>14694</v>
      </c>
      <c r="U1444" s="20" t="s">
        <v>11150</v>
      </c>
      <c r="V1444" s="20" t="s">
        <v>12078</v>
      </c>
      <c r="W1444" s="20">
        <v>492.74</v>
      </c>
    </row>
    <row r="1445" spans="1:23" x14ac:dyDescent="0.45">
      <c r="A1445" s="20">
        <v>1001560</v>
      </c>
      <c r="B1445" s="20" t="s">
        <v>9431</v>
      </c>
      <c r="C1445" s="20" t="s">
        <v>10105</v>
      </c>
      <c r="D1445" s="20">
        <v>501760839</v>
      </c>
      <c r="E1445" s="20" t="str">
        <f>VLOOKUP(A1445,'REPORTE'!$A$1:$AG$1961,5,0)</f>
        <v>ECUATORIANO(A)</v>
      </c>
      <c r="F1445" s="20" t="str">
        <f>VLOOKUP(A1445,'REPORTE'!$A$1:$AG$1961,18,0)</f>
        <v>M</v>
      </c>
      <c r="G1445" s="20" t="str">
        <f>VLOOKUP(A1445,'REPORTE'!$A$1:$AG$1961,6,0)</f>
        <v>NACIONAL</v>
      </c>
      <c r="H1445" s="20" t="str">
        <f>VLOOKUP(A1445,'REPORTE'!$A$1:$AG$1961,30,0)</f>
        <v>Primaria</v>
      </c>
      <c r="I1445" s="20" t="str">
        <f>VLOOKUP(A1445,'REPORTE'!$A$1:$AG$1961,31,0)</f>
        <v>COTOPAXI</v>
      </c>
      <c r="J1445" s="20" t="str">
        <f>VLOOKUP(A1445,'REPORTE'!$A$1:$AG$1961,32,0)</f>
        <v>PUJILI</v>
      </c>
      <c r="K1445" s="20" t="str">
        <f>VLOOKUP(A1445,'REPORTE'!$A$1:$AG$1961,33,0)</f>
        <v>ANGAMARCA</v>
      </c>
      <c r="L1445" s="20" t="str">
        <f>VLOOKUP(K1445,PROVINCIAS!$F$1:$G$1171,2,0)</f>
        <v>RURAL</v>
      </c>
      <c r="M1445" s="20">
        <v>1001657</v>
      </c>
      <c r="N1445" s="20" t="s">
        <v>15374</v>
      </c>
      <c r="O1445" s="20"/>
      <c r="P1445" s="20">
        <v>134.06</v>
      </c>
      <c r="Q1445" s="20" t="s">
        <v>11150</v>
      </c>
      <c r="R1445" s="20" t="s">
        <v>11150</v>
      </c>
      <c r="S1445" s="20" t="s">
        <v>11150</v>
      </c>
      <c r="T1445" s="20" t="s">
        <v>14102</v>
      </c>
      <c r="U1445" s="20" t="s">
        <v>11150</v>
      </c>
      <c r="V1445" s="20" t="s">
        <v>11150</v>
      </c>
      <c r="W1445" s="20">
        <v>289.06</v>
      </c>
    </row>
    <row r="1446" spans="1:23" x14ac:dyDescent="0.45">
      <c r="A1446" s="20">
        <v>1001561</v>
      </c>
      <c r="B1446" s="20" t="s">
        <v>9431</v>
      </c>
      <c r="C1446" s="20" t="s">
        <v>14405</v>
      </c>
      <c r="D1446" s="20">
        <v>1001561</v>
      </c>
      <c r="E1446" s="20" t="str">
        <f>VLOOKUP(A1446,'REPORTE'!$A$1:$AG$1961,5,0)</f>
        <v>CHINO(A)</v>
      </c>
      <c r="F1446" s="20" t="str">
        <f>VLOOKUP(A1446,'REPORTE'!$A$1:$AG$1961,18,0)</f>
        <v>M</v>
      </c>
      <c r="G1446" s="20" t="str">
        <f>VLOOKUP(A1446,'REPORTE'!$A$1:$AG$1961,6,0)</f>
        <v>EXTRANJERO</v>
      </c>
      <c r="H1446" s="20" t="str">
        <f>VLOOKUP(A1446,'REPORTE'!$A$1:$AG$1961,30,0)</f>
        <v>Secundaria</v>
      </c>
      <c r="I1446" s="20" t="str">
        <f>VLOOKUP(A1446,'REPORTE'!$A$1:$AG$1961,31,0)</f>
        <v>PICHINCHA</v>
      </c>
      <c r="J1446" s="20" t="str">
        <f>VLOOKUP(A1446,'REPORTE'!$A$1:$AG$1961,32,0)</f>
        <v>QUITO</v>
      </c>
      <c r="K1446" s="20" t="str">
        <f>VLOOKUP(A1446,'REPORTE'!$A$1:$AG$1961,33,0)</f>
        <v>CHILLOGALLO</v>
      </c>
      <c r="L1446" s="20" t="str">
        <f>VLOOKUP(K1446,PROVINCIAS!$F$1:$G$1171,2,0)</f>
        <v>URBANA</v>
      </c>
      <c r="M1446" s="20">
        <v>1001658</v>
      </c>
      <c r="N1446" s="20" t="s">
        <v>15374</v>
      </c>
      <c r="O1446" s="20"/>
      <c r="P1446" s="20">
        <v>13.01</v>
      </c>
      <c r="Q1446" s="20" t="s">
        <v>11150</v>
      </c>
      <c r="R1446" s="20" t="s">
        <v>11150</v>
      </c>
      <c r="S1446" s="20" t="s">
        <v>11150</v>
      </c>
      <c r="T1446" s="20" t="s">
        <v>11150</v>
      </c>
      <c r="U1446" s="20" t="s">
        <v>11150</v>
      </c>
      <c r="V1446" s="20" t="s">
        <v>11150</v>
      </c>
      <c r="W1446" s="20">
        <v>13.01</v>
      </c>
    </row>
    <row r="1447" spans="1:23" x14ac:dyDescent="0.45">
      <c r="A1447" s="20">
        <v>1001558</v>
      </c>
      <c r="B1447" s="20" t="s">
        <v>9431</v>
      </c>
      <c r="C1447" s="20" t="s">
        <v>14404</v>
      </c>
      <c r="D1447" s="20">
        <v>1720384906</v>
      </c>
      <c r="E1447" s="20" t="str">
        <f>VLOOKUP(A1447,'REPORTE'!$A$1:$AG$1961,5,0)</f>
        <v>ECUATORIANO(A)</v>
      </c>
      <c r="F1447" s="20" t="str">
        <f>VLOOKUP(A1447,'REPORTE'!$A$1:$AG$1961,18,0)</f>
        <v>F</v>
      </c>
      <c r="G1447" s="20" t="str">
        <f>VLOOKUP(A1447,'REPORTE'!$A$1:$AG$1961,6,0)</f>
        <v>NACIONAL</v>
      </c>
      <c r="H1447" s="20" t="str">
        <f>VLOOKUP(A1447,'REPORTE'!$A$1:$AG$1961,30,0)</f>
        <v>Primaria</v>
      </c>
      <c r="I1447" s="20" t="str">
        <f>VLOOKUP(A1447,'REPORTE'!$A$1:$AG$1961,31,0)</f>
        <v>PICHINCHA</v>
      </c>
      <c r="J1447" s="20" t="str">
        <f>VLOOKUP(A1447,'REPORTE'!$A$1:$AG$1961,32,0)</f>
        <v>QUITO</v>
      </c>
      <c r="K1447" s="20" t="str">
        <f>VLOOKUP(A1447,'REPORTE'!$A$1:$AG$1961,33,0)</f>
        <v>COCHAPAMBA</v>
      </c>
      <c r="L1447" s="20" t="str">
        <f>VLOOKUP(K1447,PROVINCIAS!$F$1:$G$1171,2,0)</f>
        <v>RURAL</v>
      </c>
      <c r="M1447" s="20">
        <v>1001659</v>
      </c>
      <c r="N1447" s="20" t="s">
        <v>15374</v>
      </c>
      <c r="O1447" s="20"/>
      <c r="P1447" s="20">
        <v>200.53</v>
      </c>
      <c r="Q1447" s="20" t="s">
        <v>11150</v>
      </c>
      <c r="R1447" s="20" t="s">
        <v>11150</v>
      </c>
      <c r="S1447" s="20" t="s">
        <v>11150</v>
      </c>
      <c r="T1447" s="20" t="s">
        <v>11150</v>
      </c>
      <c r="U1447" s="20" t="s">
        <v>11150</v>
      </c>
      <c r="V1447" s="20" t="s">
        <v>11150</v>
      </c>
      <c r="W1447" s="20">
        <v>200.53</v>
      </c>
    </row>
    <row r="1448" spans="1:23" x14ac:dyDescent="0.45">
      <c r="A1448" s="20">
        <v>1001562</v>
      </c>
      <c r="B1448" s="20" t="s">
        <v>9431</v>
      </c>
      <c r="C1448" s="20" t="s">
        <v>14406</v>
      </c>
      <c r="D1448" s="20">
        <v>1713797536</v>
      </c>
      <c r="E1448" s="20" t="str">
        <f>VLOOKUP(A1448,'REPORTE'!$A$1:$AG$1961,5,0)</f>
        <v>ECUATORIANO(A)</v>
      </c>
      <c r="F1448" s="20" t="str">
        <f>VLOOKUP(A1448,'REPORTE'!$A$1:$AG$1961,18,0)</f>
        <v>F</v>
      </c>
      <c r="G1448" s="20" t="str">
        <f>VLOOKUP(A1448,'REPORTE'!$A$1:$AG$1961,6,0)</f>
        <v>NACIONAL</v>
      </c>
      <c r="H1448" s="20" t="str">
        <f>VLOOKUP(A1448,'REPORTE'!$A$1:$AG$1961,30,0)</f>
        <v>Primaria</v>
      </c>
      <c r="I1448" s="20" t="str">
        <f>VLOOKUP(A1448,'REPORTE'!$A$1:$AG$1961,31,0)</f>
        <v>PICHINCHA</v>
      </c>
      <c r="J1448" s="20" t="str">
        <f>VLOOKUP(A1448,'REPORTE'!$A$1:$AG$1961,32,0)</f>
        <v>QUITO</v>
      </c>
      <c r="K1448" s="20" t="str">
        <f>VLOOKUP(A1448,'REPORTE'!$A$1:$AG$1961,33,0)</f>
        <v>CONOCOTO</v>
      </c>
      <c r="L1448" s="20" t="str">
        <f>VLOOKUP(K1448,PROVINCIAS!$F$1:$G$1171,2,0)</f>
        <v>RURAL</v>
      </c>
      <c r="M1448" s="20">
        <v>1001660</v>
      </c>
      <c r="N1448" s="20" t="s">
        <v>15374</v>
      </c>
      <c r="O1448" s="20"/>
      <c r="P1448" s="20">
        <v>3</v>
      </c>
      <c r="Q1448" s="20" t="s">
        <v>11150</v>
      </c>
      <c r="R1448" s="20" t="s">
        <v>11150</v>
      </c>
      <c r="S1448" s="20" t="s">
        <v>11150</v>
      </c>
      <c r="T1448" s="20" t="s">
        <v>11150</v>
      </c>
      <c r="U1448" s="20" t="s">
        <v>11150</v>
      </c>
      <c r="V1448" s="20" t="s">
        <v>11150</v>
      </c>
      <c r="W1448" s="20">
        <v>3</v>
      </c>
    </row>
    <row r="1449" spans="1:23" x14ac:dyDescent="0.45">
      <c r="A1449" s="20">
        <v>1001563</v>
      </c>
      <c r="B1449" s="20" t="s">
        <v>9431</v>
      </c>
      <c r="C1449" s="20" t="s">
        <v>10075</v>
      </c>
      <c r="D1449" s="20">
        <v>605356138</v>
      </c>
      <c r="E1449" s="20" t="str">
        <f>VLOOKUP(A1449,'REPORTE'!$A$1:$AG$1961,5,0)</f>
        <v>ECUATORIANO(A)</v>
      </c>
      <c r="F1449" s="20" t="str">
        <f>VLOOKUP(A1449,'REPORTE'!$A$1:$AG$1961,18,0)</f>
        <v>F</v>
      </c>
      <c r="G1449" s="20" t="str">
        <f>VLOOKUP(A1449,'REPORTE'!$A$1:$AG$1961,6,0)</f>
        <v>NACIONAL</v>
      </c>
      <c r="H1449" s="20" t="str">
        <f>VLOOKUP(A1449,'REPORTE'!$A$1:$AG$1961,30,0)</f>
        <v>Primaria</v>
      </c>
      <c r="I1449" s="20" t="str">
        <f>VLOOKUP(A1449,'REPORTE'!$A$1:$AG$1961,31,0)</f>
        <v>CHIMBORAZO</v>
      </c>
      <c r="J1449" s="20" t="str">
        <f>VLOOKUP(A1449,'REPORTE'!$A$1:$AG$1961,32,0)</f>
        <v>GUAMOTE</v>
      </c>
      <c r="K1449" s="20" t="str">
        <f>VLOOKUP(A1449,'REPORTE'!$A$1:$AG$1961,33,0)</f>
        <v>PALMIRA</v>
      </c>
      <c r="L1449" s="20" t="str">
        <f>VLOOKUP(K1449,PROVINCIAS!$F$1:$G$1171,2,0)</f>
        <v>RURAL</v>
      </c>
      <c r="M1449" s="20">
        <v>1001661</v>
      </c>
      <c r="N1449" s="20" t="s">
        <v>15374</v>
      </c>
      <c r="O1449" s="20"/>
      <c r="P1449" s="20">
        <v>0.02</v>
      </c>
      <c r="Q1449" s="20" t="s">
        <v>11150</v>
      </c>
      <c r="R1449" s="20" t="s">
        <v>11150</v>
      </c>
      <c r="S1449" s="20" t="s">
        <v>11150</v>
      </c>
      <c r="T1449" s="20" t="s">
        <v>14695</v>
      </c>
      <c r="U1449" s="20" t="s">
        <v>11150</v>
      </c>
      <c r="V1449" s="20" t="s">
        <v>12078</v>
      </c>
      <c r="W1449" s="20">
        <v>77.44</v>
      </c>
    </row>
    <row r="1450" spans="1:23" x14ac:dyDescent="0.45">
      <c r="A1450" s="20">
        <v>1001564</v>
      </c>
      <c r="B1450" s="20" t="s">
        <v>9431</v>
      </c>
      <c r="C1450" s="20" t="s">
        <v>10068</v>
      </c>
      <c r="D1450" s="20">
        <v>1714866322</v>
      </c>
      <c r="E1450" s="20" t="str">
        <f>VLOOKUP(A1450,'REPORTE'!$A$1:$AG$1961,5,0)</f>
        <v>ECUATORIANO(A)</v>
      </c>
      <c r="F1450" s="20" t="str">
        <f>VLOOKUP(A1450,'REPORTE'!$A$1:$AG$1961,18,0)</f>
        <v>M</v>
      </c>
      <c r="G1450" s="20" t="str">
        <f>VLOOKUP(A1450,'REPORTE'!$A$1:$AG$1961,6,0)</f>
        <v>NACIONAL</v>
      </c>
      <c r="H1450" s="20" t="str">
        <f>VLOOKUP(A1450,'REPORTE'!$A$1:$AG$1961,30,0)</f>
        <v>Universitaria</v>
      </c>
      <c r="I1450" s="20" t="str">
        <f>VLOOKUP(A1450,'REPORTE'!$A$1:$AG$1961,31,0)</f>
        <v>PICHINCHA</v>
      </c>
      <c r="J1450" s="20" t="str">
        <f>VLOOKUP(A1450,'REPORTE'!$A$1:$AG$1961,32,0)</f>
        <v>QUITO</v>
      </c>
      <c r="K1450" s="20" t="str">
        <f>VLOOKUP(A1450,'REPORTE'!$A$1:$AG$1961,33,0)</f>
        <v>COTOCOLLAO</v>
      </c>
      <c r="L1450" s="20" t="str">
        <f>VLOOKUP(K1450,PROVINCIAS!$F$1:$G$1171,2,0)</f>
        <v>URBANA</v>
      </c>
      <c r="M1450" s="20">
        <v>1001662</v>
      </c>
      <c r="N1450" s="20" t="s">
        <v>15374</v>
      </c>
      <c r="O1450" s="20"/>
      <c r="P1450" s="20">
        <v>0.03</v>
      </c>
      <c r="Q1450" s="20" t="s">
        <v>11150</v>
      </c>
      <c r="R1450" s="20" t="s">
        <v>11150</v>
      </c>
      <c r="S1450" s="20" t="s">
        <v>11150</v>
      </c>
      <c r="T1450" s="20" t="s">
        <v>11714</v>
      </c>
      <c r="U1450" s="20" t="s">
        <v>11150</v>
      </c>
      <c r="V1450" s="20" t="s">
        <v>11150</v>
      </c>
      <c r="W1450" s="20">
        <v>90.03</v>
      </c>
    </row>
    <row r="1451" spans="1:23" x14ac:dyDescent="0.45">
      <c r="A1451" s="20">
        <v>1001565</v>
      </c>
      <c r="B1451" s="20" t="s">
        <v>9431</v>
      </c>
      <c r="C1451" s="20" t="s">
        <v>10432</v>
      </c>
      <c r="D1451" s="20">
        <v>1707910939</v>
      </c>
      <c r="E1451" s="20" t="str">
        <f>VLOOKUP(A1451,'REPORTE'!$A$1:$AG$1961,5,0)</f>
        <v>ECUATORIANO(A)</v>
      </c>
      <c r="F1451" s="20" t="str">
        <f>VLOOKUP(A1451,'REPORTE'!$A$1:$AG$1961,18,0)</f>
        <v>F</v>
      </c>
      <c r="G1451" s="20" t="str">
        <f>VLOOKUP(A1451,'REPORTE'!$A$1:$AG$1961,6,0)</f>
        <v>NACIONAL</v>
      </c>
      <c r="H1451" s="20" t="str">
        <f>VLOOKUP(A1451,'REPORTE'!$A$1:$AG$1961,30,0)</f>
        <v>Secundaria</v>
      </c>
      <c r="I1451" s="20" t="str">
        <f>VLOOKUP(A1451,'REPORTE'!$A$1:$AG$1961,31,0)</f>
        <v>PICHINCHA</v>
      </c>
      <c r="J1451" s="20" t="str">
        <f>VLOOKUP(A1451,'REPORTE'!$A$1:$AG$1961,32,0)</f>
        <v>QUITO</v>
      </c>
      <c r="K1451" s="20" t="str">
        <f>VLOOKUP(A1451,'REPORTE'!$A$1:$AG$1961,33,0)</f>
        <v>COTOCOLLAO</v>
      </c>
      <c r="L1451" s="20" t="str">
        <f>VLOOKUP(K1451,PROVINCIAS!$F$1:$G$1171,2,0)</f>
        <v>URBANA</v>
      </c>
      <c r="M1451" s="20">
        <v>1001663</v>
      </c>
      <c r="N1451" s="20" t="s">
        <v>15374</v>
      </c>
      <c r="O1451" s="20"/>
      <c r="P1451" s="20">
        <v>108.05</v>
      </c>
      <c r="Q1451" s="20" t="s">
        <v>11150</v>
      </c>
      <c r="R1451" s="20" t="s">
        <v>11150</v>
      </c>
      <c r="S1451" s="20" t="s">
        <v>11150</v>
      </c>
      <c r="T1451" s="20" t="s">
        <v>11150</v>
      </c>
      <c r="U1451" s="20" t="s">
        <v>11150</v>
      </c>
      <c r="V1451" s="20" t="s">
        <v>11150</v>
      </c>
      <c r="W1451" s="20">
        <v>108.05</v>
      </c>
    </row>
    <row r="1452" spans="1:23" x14ac:dyDescent="0.45">
      <c r="A1452" s="20">
        <v>1001566</v>
      </c>
      <c r="B1452" s="20" t="s">
        <v>9431</v>
      </c>
      <c r="C1452" s="20" t="s">
        <v>14407</v>
      </c>
      <c r="D1452" s="20">
        <v>1718682295</v>
      </c>
      <c r="E1452" s="20" t="str">
        <f>VLOOKUP(A1452,'REPORTE'!$A$1:$AG$1961,5,0)</f>
        <v>ECUATORIANO(A)</v>
      </c>
      <c r="F1452" s="20" t="str">
        <f>VLOOKUP(A1452,'REPORTE'!$A$1:$AG$1961,18,0)</f>
        <v>F</v>
      </c>
      <c r="G1452" s="20" t="str">
        <f>VLOOKUP(A1452,'REPORTE'!$A$1:$AG$1961,6,0)</f>
        <v>NACIONAL</v>
      </c>
      <c r="H1452" s="20" t="str">
        <f>VLOOKUP(A1452,'REPORTE'!$A$1:$AG$1961,30,0)</f>
        <v>Primaria</v>
      </c>
      <c r="I1452" s="20" t="str">
        <f>VLOOKUP(A1452,'REPORTE'!$A$1:$AG$1961,31,0)</f>
        <v>PICHINCHA</v>
      </c>
      <c r="J1452" s="20" t="str">
        <f>VLOOKUP(A1452,'REPORTE'!$A$1:$AG$1961,32,0)</f>
        <v>QUITO</v>
      </c>
      <c r="K1452" s="20" t="str">
        <f>VLOOKUP(A1452,'REPORTE'!$A$1:$AG$1961,33,0)</f>
        <v>GUAMANI</v>
      </c>
      <c r="L1452" s="20" t="str">
        <f>VLOOKUP(K1452,PROVINCIAS!$F$1:$G$1171,2,0)</f>
        <v>URBANA</v>
      </c>
      <c r="M1452" s="20">
        <v>1001664</v>
      </c>
      <c r="N1452" s="20" t="s">
        <v>15374</v>
      </c>
      <c r="O1452" s="20"/>
      <c r="P1452" s="20">
        <v>1.95</v>
      </c>
      <c r="Q1452" s="20" t="s">
        <v>11150</v>
      </c>
      <c r="R1452" s="20" t="s">
        <v>11150</v>
      </c>
      <c r="S1452" s="20" t="s">
        <v>11150</v>
      </c>
      <c r="T1452" s="20" t="s">
        <v>11150</v>
      </c>
      <c r="U1452" s="20" t="s">
        <v>11150</v>
      </c>
      <c r="V1452" s="20" t="s">
        <v>11150</v>
      </c>
      <c r="W1452" s="20">
        <v>1.95</v>
      </c>
    </row>
    <row r="1453" spans="1:23" x14ac:dyDescent="0.45">
      <c r="A1453" s="20">
        <v>1001550</v>
      </c>
      <c r="B1453" s="20" t="s">
        <v>9431</v>
      </c>
      <c r="C1453" s="20" t="s">
        <v>14402</v>
      </c>
      <c r="D1453" s="20">
        <v>1002991048</v>
      </c>
      <c r="E1453" s="20" t="str">
        <f>VLOOKUP(A1453,'REPORTE'!$A$1:$AG$1961,5,0)</f>
        <v>ECUATORIANO(A)</v>
      </c>
      <c r="F1453" s="20" t="str">
        <f>VLOOKUP(A1453,'REPORTE'!$A$1:$AG$1961,18,0)</f>
        <v>F</v>
      </c>
      <c r="G1453" s="20" t="str">
        <f>VLOOKUP(A1453,'REPORTE'!$A$1:$AG$1961,6,0)</f>
        <v>NACIONAL</v>
      </c>
      <c r="H1453" s="20" t="str">
        <f>VLOOKUP(A1453,'REPORTE'!$A$1:$AG$1961,30,0)</f>
        <v>Primaria</v>
      </c>
      <c r="I1453" s="20" t="str">
        <f>VLOOKUP(A1453,'REPORTE'!$A$1:$AG$1961,31,0)</f>
        <v>PICHINCHA</v>
      </c>
      <c r="J1453" s="20" t="str">
        <f>VLOOKUP(A1453,'REPORTE'!$A$1:$AG$1961,32,0)</f>
        <v>QUITO</v>
      </c>
      <c r="K1453" s="20" t="str">
        <f>VLOOKUP(A1453,'REPORTE'!$A$1:$AG$1961,33,0)</f>
        <v>COTOCOLLAO</v>
      </c>
      <c r="L1453" s="20" t="str">
        <f>VLOOKUP(K1453,PROVINCIAS!$F$1:$G$1171,2,0)</f>
        <v>URBANA</v>
      </c>
      <c r="M1453" s="20">
        <v>1001666</v>
      </c>
      <c r="N1453" s="20" t="s">
        <v>15374</v>
      </c>
      <c r="O1453" s="20"/>
      <c r="P1453" s="20">
        <v>3</v>
      </c>
      <c r="Q1453" s="20" t="s">
        <v>11150</v>
      </c>
      <c r="R1453" s="20" t="s">
        <v>11150</v>
      </c>
      <c r="S1453" s="20" t="s">
        <v>11150</v>
      </c>
      <c r="T1453" s="20" t="s">
        <v>11150</v>
      </c>
      <c r="U1453" s="20" t="s">
        <v>11150</v>
      </c>
      <c r="V1453" s="20" t="s">
        <v>11150</v>
      </c>
      <c r="W1453" s="20">
        <v>3</v>
      </c>
    </row>
    <row r="1454" spans="1:23" x14ac:dyDescent="0.45">
      <c r="A1454" s="20">
        <v>1001568</v>
      </c>
      <c r="B1454" s="20" t="s">
        <v>9431</v>
      </c>
      <c r="C1454" s="20" t="s">
        <v>14408</v>
      </c>
      <c r="D1454" s="20">
        <v>1709818502</v>
      </c>
      <c r="E1454" s="20" t="str">
        <f>VLOOKUP(A1454,'REPORTE'!$A$1:$AG$1961,5,0)</f>
        <v>ECUATORIANO(A)</v>
      </c>
      <c r="F1454" s="20" t="str">
        <f>VLOOKUP(A1454,'REPORTE'!$A$1:$AG$1961,18,0)</f>
        <v>F</v>
      </c>
      <c r="G1454" s="20" t="str">
        <f>VLOOKUP(A1454,'REPORTE'!$A$1:$AG$1961,6,0)</f>
        <v>NACIONAL</v>
      </c>
      <c r="H1454" s="20" t="str">
        <f>VLOOKUP(A1454,'REPORTE'!$A$1:$AG$1961,30,0)</f>
        <v>Secundaria</v>
      </c>
      <c r="I1454" s="20" t="str">
        <f>VLOOKUP(A1454,'REPORTE'!$A$1:$AG$1961,31,0)</f>
        <v>PICHINCHA</v>
      </c>
      <c r="J1454" s="20" t="str">
        <f>VLOOKUP(A1454,'REPORTE'!$A$1:$AG$1961,32,0)</f>
        <v>QUITO</v>
      </c>
      <c r="K1454" s="20" t="str">
        <f>VLOOKUP(A1454,'REPORTE'!$A$1:$AG$1961,33,0)</f>
        <v>LA CONCEPCION</v>
      </c>
      <c r="L1454" s="20" t="str">
        <f>VLOOKUP(K1454,PROVINCIAS!$F$1:$G$1171,2,0)</f>
        <v>URBANA</v>
      </c>
      <c r="M1454" s="20">
        <v>1001668</v>
      </c>
      <c r="N1454" s="20" t="s">
        <v>15374</v>
      </c>
      <c r="O1454" s="20"/>
      <c r="P1454" s="20">
        <v>16.78</v>
      </c>
      <c r="Q1454" s="20" t="s">
        <v>11150</v>
      </c>
      <c r="R1454" s="20" t="s">
        <v>11150</v>
      </c>
      <c r="S1454" s="20" t="s">
        <v>11150</v>
      </c>
      <c r="T1454" s="20" t="s">
        <v>11150</v>
      </c>
      <c r="U1454" s="20" t="s">
        <v>11150</v>
      </c>
      <c r="V1454" s="20" t="s">
        <v>11150</v>
      </c>
      <c r="W1454" s="20">
        <v>16.78</v>
      </c>
    </row>
    <row r="1455" spans="1:23" x14ac:dyDescent="0.45">
      <c r="A1455" s="20">
        <v>1001552</v>
      </c>
      <c r="B1455" s="20" t="s">
        <v>9431</v>
      </c>
      <c r="C1455" s="20" t="s">
        <v>10280</v>
      </c>
      <c r="D1455" s="20">
        <v>1711830123</v>
      </c>
      <c r="E1455" s="20" t="str">
        <f>VLOOKUP(A1455,'REPORTE'!$A$1:$AG$1961,5,0)</f>
        <v>ECUATORIANO(A)</v>
      </c>
      <c r="F1455" s="20" t="str">
        <f>VLOOKUP(A1455,'REPORTE'!$A$1:$AG$1961,18,0)</f>
        <v>M</v>
      </c>
      <c r="G1455" s="20" t="str">
        <f>VLOOKUP(A1455,'REPORTE'!$A$1:$AG$1961,6,0)</f>
        <v>NACIONAL</v>
      </c>
      <c r="H1455" s="20" t="str">
        <f>VLOOKUP(A1455,'REPORTE'!$A$1:$AG$1961,30,0)</f>
        <v>Secundaria</v>
      </c>
      <c r="I1455" s="20" t="str">
        <f>VLOOKUP(A1455,'REPORTE'!$A$1:$AG$1961,31,0)</f>
        <v>LOJA</v>
      </c>
      <c r="J1455" s="20" t="str">
        <f>VLOOKUP(A1455,'REPORTE'!$A$1:$AG$1961,32,0)</f>
        <v>SOZORANGA</v>
      </c>
      <c r="K1455" s="20" t="str">
        <f>VLOOKUP(A1455,'REPORTE'!$A$1:$AG$1961,33,0)</f>
        <v>SOZORANGA</v>
      </c>
      <c r="L1455" s="20" t="str">
        <f>VLOOKUP(K1455,PROVINCIAS!$F$1:$G$1171,2,0)</f>
        <v>URBANA</v>
      </c>
      <c r="M1455" s="20">
        <v>1001669</v>
      </c>
      <c r="N1455" s="20" t="s">
        <v>15374</v>
      </c>
      <c r="O1455" s="20"/>
      <c r="P1455" s="20">
        <v>73.53</v>
      </c>
      <c r="Q1455" s="20" t="s">
        <v>11150</v>
      </c>
      <c r="R1455" s="20" t="s">
        <v>11150</v>
      </c>
      <c r="S1455" s="20" t="s">
        <v>11150</v>
      </c>
      <c r="T1455" s="20" t="s">
        <v>14314</v>
      </c>
      <c r="U1455" s="20" t="s">
        <v>11150</v>
      </c>
      <c r="V1455" s="20" t="s">
        <v>11150</v>
      </c>
      <c r="W1455" s="20">
        <v>168.53</v>
      </c>
    </row>
    <row r="1456" spans="1:23" x14ac:dyDescent="0.45">
      <c r="A1456" s="20">
        <v>1001549</v>
      </c>
      <c r="B1456" s="20" t="s">
        <v>9431</v>
      </c>
      <c r="C1456" s="20" t="s">
        <v>14401</v>
      </c>
      <c r="D1456" s="20">
        <v>1707518419</v>
      </c>
      <c r="E1456" s="20" t="str">
        <f>VLOOKUP(A1456,'REPORTE'!$A$1:$AG$1961,5,0)</f>
        <v>ECUATORIANO(A)</v>
      </c>
      <c r="F1456" s="20" t="str">
        <f>VLOOKUP(A1456,'REPORTE'!$A$1:$AG$1961,18,0)</f>
        <v>F</v>
      </c>
      <c r="G1456" s="20" t="str">
        <f>VLOOKUP(A1456,'REPORTE'!$A$1:$AG$1961,6,0)</f>
        <v>NACIONAL</v>
      </c>
      <c r="H1456" s="20" t="str">
        <f>VLOOKUP(A1456,'REPORTE'!$A$1:$AG$1961,30,0)</f>
        <v>Primaria</v>
      </c>
      <c r="I1456" s="20" t="str">
        <f>VLOOKUP(A1456,'REPORTE'!$A$1:$AG$1961,31,0)</f>
        <v>PICHINCHA</v>
      </c>
      <c r="J1456" s="20" t="str">
        <f>VLOOKUP(A1456,'REPORTE'!$A$1:$AG$1961,32,0)</f>
        <v>QUITO</v>
      </c>
      <c r="K1456" s="20" t="str">
        <f>VLOOKUP(A1456,'REPORTE'!$A$1:$AG$1961,33,0)</f>
        <v>COTOCOLLAO</v>
      </c>
      <c r="L1456" s="20" t="str">
        <f>VLOOKUP(K1456,PROVINCIAS!$F$1:$G$1171,2,0)</f>
        <v>URBANA</v>
      </c>
      <c r="M1456" s="20">
        <v>1001671</v>
      </c>
      <c r="N1456" s="20" t="s">
        <v>15374</v>
      </c>
      <c r="O1456" s="20"/>
      <c r="P1456" s="20">
        <v>3</v>
      </c>
      <c r="Q1456" s="20" t="s">
        <v>11150</v>
      </c>
      <c r="R1456" s="20" t="s">
        <v>11150</v>
      </c>
      <c r="S1456" s="20" t="s">
        <v>11150</v>
      </c>
      <c r="T1456" s="20" t="s">
        <v>11150</v>
      </c>
      <c r="U1456" s="20" t="s">
        <v>11150</v>
      </c>
      <c r="V1456" s="20" t="s">
        <v>11150</v>
      </c>
      <c r="W1456" s="20">
        <v>3</v>
      </c>
    </row>
    <row r="1457" spans="1:23" x14ac:dyDescent="0.45">
      <c r="A1457" s="20">
        <v>1001570</v>
      </c>
      <c r="B1457" s="20" t="s">
        <v>9431</v>
      </c>
      <c r="C1457" s="20" t="s">
        <v>10129</v>
      </c>
      <c r="D1457" s="20">
        <v>1710250398</v>
      </c>
      <c r="E1457" s="20" t="str">
        <f>VLOOKUP(A1457,'REPORTE'!$A$1:$AG$1961,5,0)</f>
        <v>ECUATORIANO(A)</v>
      </c>
      <c r="F1457" s="20" t="str">
        <f>VLOOKUP(A1457,'REPORTE'!$A$1:$AG$1961,18,0)</f>
        <v>F</v>
      </c>
      <c r="G1457" s="20" t="str">
        <f>VLOOKUP(A1457,'REPORTE'!$A$1:$AG$1961,6,0)</f>
        <v>NACIONAL</v>
      </c>
      <c r="H1457" s="20" t="str">
        <f>VLOOKUP(A1457,'REPORTE'!$A$1:$AG$1961,30,0)</f>
        <v>Secundaria</v>
      </c>
      <c r="I1457" s="20" t="str">
        <f>VLOOKUP(A1457,'REPORTE'!$A$1:$AG$1961,31,0)</f>
        <v>PICHINCHA</v>
      </c>
      <c r="J1457" s="20" t="str">
        <f>VLOOKUP(A1457,'REPORTE'!$A$1:$AG$1961,32,0)</f>
        <v>QUITO</v>
      </c>
      <c r="K1457" s="20" t="str">
        <f>VLOOKUP(A1457,'REPORTE'!$A$1:$AG$1961,33,0)</f>
        <v>CENTRO HISTORICO</v>
      </c>
      <c r="L1457" s="20" t="str">
        <f>VLOOKUP(K1457,PROVINCIAS!$F$1:$G$1171,2,0)</f>
        <v>URBANA</v>
      </c>
      <c r="M1457" s="20">
        <v>1001672</v>
      </c>
      <c r="N1457" s="20" t="s">
        <v>15374</v>
      </c>
      <c r="O1457" s="20"/>
      <c r="P1457" s="20">
        <v>2251.88</v>
      </c>
      <c r="Q1457" s="20" t="s">
        <v>11150</v>
      </c>
      <c r="R1457" s="20" t="s">
        <v>11150</v>
      </c>
      <c r="S1457" s="20" t="s">
        <v>11150</v>
      </c>
      <c r="T1457" s="20" t="s">
        <v>14650</v>
      </c>
      <c r="U1457" s="20" t="s">
        <v>11150</v>
      </c>
      <c r="V1457" s="20" t="s">
        <v>12337</v>
      </c>
      <c r="W1457" s="20">
        <v>2485.88</v>
      </c>
    </row>
    <row r="1458" spans="1:23" x14ac:dyDescent="0.45">
      <c r="A1458" s="20">
        <v>1001572</v>
      </c>
      <c r="B1458" s="20" t="s">
        <v>9431</v>
      </c>
      <c r="C1458" s="20" t="s">
        <v>14410</v>
      </c>
      <c r="D1458" s="20">
        <v>1720433786</v>
      </c>
      <c r="E1458" s="20" t="str">
        <f>VLOOKUP(A1458,'REPORTE'!$A$1:$AG$1961,5,0)</f>
        <v>ECUATORIANO(A)</v>
      </c>
      <c r="F1458" s="20" t="str">
        <f>VLOOKUP(A1458,'REPORTE'!$A$1:$AG$1961,18,0)</f>
        <v>F</v>
      </c>
      <c r="G1458" s="20" t="str">
        <f>VLOOKUP(A1458,'REPORTE'!$A$1:$AG$1961,6,0)</f>
        <v>NACIONAL</v>
      </c>
      <c r="H1458" s="20" t="str">
        <f>VLOOKUP(A1458,'REPORTE'!$A$1:$AG$1961,30,0)</f>
        <v>Secundaria</v>
      </c>
      <c r="I1458" s="20" t="str">
        <f>VLOOKUP(A1458,'REPORTE'!$A$1:$AG$1961,31,0)</f>
        <v>PICHINCHA</v>
      </c>
      <c r="J1458" s="20" t="str">
        <f>VLOOKUP(A1458,'REPORTE'!$A$1:$AG$1961,32,0)</f>
        <v>QUITO</v>
      </c>
      <c r="K1458" s="20" t="str">
        <f>VLOOKUP(A1458,'REPORTE'!$A$1:$AG$1961,33,0)</f>
        <v>CENTRO HISTORICO</v>
      </c>
      <c r="L1458" s="20" t="str">
        <f>VLOOKUP(K1458,PROVINCIAS!$F$1:$G$1171,2,0)</f>
        <v>URBANA</v>
      </c>
      <c r="M1458" s="20">
        <v>1001675</v>
      </c>
      <c r="N1458" s="20" t="s">
        <v>15374</v>
      </c>
      <c r="O1458" s="20"/>
      <c r="P1458" s="20">
        <v>101.07</v>
      </c>
      <c r="Q1458" s="20" t="s">
        <v>11150</v>
      </c>
      <c r="R1458" s="20" t="s">
        <v>11150</v>
      </c>
      <c r="S1458" s="20" t="s">
        <v>11150</v>
      </c>
      <c r="T1458" s="20" t="s">
        <v>11150</v>
      </c>
      <c r="U1458" s="20" t="s">
        <v>11150</v>
      </c>
      <c r="V1458" s="20" t="s">
        <v>11150</v>
      </c>
      <c r="W1458" s="20">
        <v>101.07</v>
      </c>
    </row>
    <row r="1459" spans="1:23" x14ac:dyDescent="0.45">
      <c r="A1459" s="20">
        <v>1001573</v>
      </c>
      <c r="B1459" s="20" t="s">
        <v>9431</v>
      </c>
      <c r="C1459" s="20" t="s">
        <v>10076</v>
      </c>
      <c r="D1459" s="20">
        <v>650009483</v>
      </c>
      <c r="E1459" s="20" t="str">
        <f>VLOOKUP(A1459,'REPORTE'!$A$1:$AG$1961,5,0)</f>
        <v>ECUATORIANO(A) INDIGENA</v>
      </c>
      <c r="F1459" s="20" t="str">
        <f>VLOOKUP(A1459,'REPORTE'!$A$1:$AG$1961,18,0)</f>
        <v>F</v>
      </c>
      <c r="G1459" s="20" t="str">
        <f>VLOOKUP(A1459,'REPORTE'!$A$1:$AG$1961,6,0)</f>
        <v>NACIONAL</v>
      </c>
      <c r="H1459" s="20" t="str">
        <f>VLOOKUP(A1459,'REPORTE'!$A$1:$AG$1961,30,0)</f>
        <v>Secundaria</v>
      </c>
      <c r="I1459" s="20" t="str">
        <f>VLOOKUP(A1459,'REPORTE'!$A$1:$AG$1961,31,0)</f>
        <v>CHIMBORAZO</v>
      </c>
      <c r="J1459" s="20" t="str">
        <f>VLOOKUP(A1459,'REPORTE'!$A$1:$AG$1961,32,0)</f>
        <v>RIOBAMBA</v>
      </c>
      <c r="K1459" s="20" t="str">
        <f>VLOOKUP(A1459,'REPORTE'!$A$1:$AG$1961,33,0)</f>
        <v>SAN JUAN</v>
      </c>
      <c r="L1459" s="20" t="str">
        <f>VLOOKUP(K1459,PROVINCIAS!$F$1:$G$1171,2,0)</f>
        <v>RURAL</v>
      </c>
      <c r="M1459" s="20">
        <v>1001676</v>
      </c>
      <c r="N1459" s="20" t="s">
        <v>15374</v>
      </c>
      <c r="O1459" s="20"/>
      <c r="P1459" s="20">
        <v>0.03</v>
      </c>
      <c r="Q1459" s="20" t="s">
        <v>11150</v>
      </c>
      <c r="R1459" s="20" t="s">
        <v>11150</v>
      </c>
      <c r="S1459" s="20" t="s">
        <v>11150</v>
      </c>
      <c r="T1459" s="20" t="s">
        <v>12025</v>
      </c>
      <c r="U1459" s="20" t="s">
        <v>11150</v>
      </c>
      <c r="V1459" s="20" t="s">
        <v>11150</v>
      </c>
      <c r="W1459" s="20">
        <v>100.03</v>
      </c>
    </row>
    <row r="1460" spans="1:23" x14ac:dyDescent="0.45">
      <c r="A1460" s="20">
        <v>1001574</v>
      </c>
      <c r="B1460" s="20" t="s">
        <v>9431</v>
      </c>
      <c r="C1460" s="20" t="s">
        <v>10297</v>
      </c>
      <c r="D1460" s="20">
        <v>1705438651</v>
      </c>
      <c r="E1460" s="20" t="str">
        <f>VLOOKUP(A1460,'REPORTE'!$A$1:$AG$1961,5,0)</f>
        <v>ECUATORIANO(A)</v>
      </c>
      <c r="F1460" s="20" t="str">
        <f>VLOOKUP(A1460,'REPORTE'!$A$1:$AG$1961,18,0)</f>
        <v>F</v>
      </c>
      <c r="G1460" s="20" t="str">
        <f>VLOOKUP(A1460,'REPORTE'!$A$1:$AG$1961,6,0)</f>
        <v>NACIONAL</v>
      </c>
      <c r="H1460" s="20" t="str">
        <f>VLOOKUP(A1460,'REPORTE'!$A$1:$AG$1961,30,0)</f>
        <v>Primaria</v>
      </c>
      <c r="I1460" s="20" t="str">
        <f>VLOOKUP(A1460,'REPORTE'!$A$1:$AG$1961,31,0)</f>
        <v>PICHINCHA</v>
      </c>
      <c r="J1460" s="20" t="str">
        <f>VLOOKUP(A1460,'REPORTE'!$A$1:$AG$1961,32,0)</f>
        <v>QUITO</v>
      </c>
      <c r="K1460" s="20" t="str">
        <f>VLOOKUP(A1460,'REPORTE'!$A$1:$AG$1961,33,0)</f>
        <v>COMITE DEL PUEBLO</v>
      </c>
      <c r="L1460" s="20" t="str">
        <f>VLOOKUP(K1460,PROVINCIAS!$F$1:$G$1171,2,0)</f>
        <v>URBANA</v>
      </c>
      <c r="M1460" s="20">
        <v>1001677</v>
      </c>
      <c r="N1460" s="20" t="s">
        <v>15374</v>
      </c>
      <c r="O1460" s="20"/>
      <c r="P1460" s="20">
        <v>23.28</v>
      </c>
      <c r="Q1460" s="20" t="s">
        <v>11150</v>
      </c>
      <c r="R1460" s="20" t="s">
        <v>11150</v>
      </c>
      <c r="S1460" s="20" t="s">
        <v>11150</v>
      </c>
      <c r="T1460" s="20" t="s">
        <v>11150</v>
      </c>
      <c r="U1460" s="20" t="s">
        <v>11150</v>
      </c>
      <c r="V1460" s="20" t="s">
        <v>11150</v>
      </c>
      <c r="W1460" s="20">
        <v>23.28</v>
      </c>
    </row>
    <row r="1461" spans="1:23" x14ac:dyDescent="0.45">
      <c r="A1461" s="20">
        <v>1001575</v>
      </c>
      <c r="B1461" s="20" t="s">
        <v>9431</v>
      </c>
      <c r="C1461" s="20" t="s">
        <v>10078</v>
      </c>
      <c r="D1461" s="20">
        <v>1711965580</v>
      </c>
      <c r="E1461" s="20" t="str">
        <f>VLOOKUP(A1461,'REPORTE'!$A$1:$AG$1961,5,0)</f>
        <v>ECUATORIANO(A)</v>
      </c>
      <c r="F1461" s="20" t="str">
        <f>VLOOKUP(A1461,'REPORTE'!$A$1:$AG$1961,18,0)</f>
        <v>F</v>
      </c>
      <c r="G1461" s="20" t="str">
        <f>VLOOKUP(A1461,'REPORTE'!$A$1:$AG$1961,6,0)</f>
        <v>NACIONAL</v>
      </c>
      <c r="H1461" s="20" t="str">
        <f>VLOOKUP(A1461,'REPORTE'!$A$1:$AG$1961,30,0)</f>
        <v>Primaria</v>
      </c>
      <c r="I1461" s="20" t="str">
        <f>VLOOKUP(A1461,'REPORTE'!$A$1:$AG$1961,31,0)</f>
        <v>IMBABURA</v>
      </c>
      <c r="J1461" s="20" t="str">
        <f>VLOOKUP(A1461,'REPORTE'!$A$1:$AG$1961,32,0)</f>
        <v>COTACACHI</v>
      </c>
      <c r="K1461" s="20" t="str">
        <f>VLOOKUP(A1461,'REPORTE'!$A$1:$AG$1961,33,0)</f>
        <v>SAN FRANCISCO</v>
      </c>
      <c r="L1461" s="20" t="str">
        <f>VLOOKUP(K1461,PROVINCIAS!$F$1:$G$1171,2,0)</f>
        <v>URBANA</v>
      </c>
      <c r="M1461" s="20">
        <v>1001678</v>
      </c>
      <c r="N1461" s="20" t="s">
        <v>15374</v>
      </c>
      <c r="O1461" s="20"/>
      <c r="P1461" s="20">
        <v>10.130000000000001</v>
      </c>
      <c r="Q1461" s="20" t="s">
        <v>11150</v>
      </c>
      <c r="R1461" s="20" t="s">
        <v>11150</v>
      </c>
      <c r="S1461" s="20" t="s">
        <v>11150</v>
      </c>
      <c r="T1461" s="20" t="s">
        <v>11150</v>
      </c>
      <c r="U1461" s="20" t="s">
        <v>11150</v>
      </c>
      <c r="V1461" s="20" t="s">
        <v>11150</v>
      </c>
      <c r="W1461" s="20">
        <v>10.130000000000001</v>
      </c>
    </row>
    <row r="1462" spans="1:23" x14ac:dyDescent="0.45">
      <c r="A1462" s="20">
        <v>1001576</v>
      </c>
      <c r="B1462" s="20" t="s">
        <v>9431</v>
      </c>
      <c r="C1462" s="20" t="s">
        <v>14411</v>
      </c>
      <c r="D1462" s="20">
        <v>1719527846</v>
      </c>
      <c r="E1462" s="20" t="str">
        <f>VLOOKUP(A1462,'REPORTE'!$A$1:$AG$1961,5,0)</f>
        <v>ECUATORIANO(A)</v>
      </c>
      <c r="F1462" s="20" t="str">
        <f>VLOOKUP(A1462,'REPORTE'!$A$1:$AG$1961,18,0)</f>
        <v>M</v>
      </c>
      <c r="G1462" s="20" t="str">
        <f>VLOOKUP(A1462,'REPORTE'!$A$1:$AG$1961,6,0)</f>
        <v>NACIONAL</v>
      </c>
      <c r="H1462" s="20" t="str">
        <f>VLOOKUP(A1462,'REPORTE'!$A$1:$AG$1961,30,0)</f>
        <v>Ninguna</v>
      </c>
      <c r="I1462" s="20" t="str">
        <f>VLOOKUP(A1462,'REPORTE'!$A$1:$AG$1961,31,0)</f>
        <v>PICHINCHA</v>
      </c>
      <c r="J1462" s="20" t="str">
        <f>VLOOKUP(A1462,'REPORTE'!$A$1:$AG$1961,32,0)</f>
        <v>QUITO</v>
      </c>
      <c r="K1462" s="20" t="str">
        <f>VLOOKUP(A1462,'REPORTE'!$A$1:$AG$1961,33,0)</f>
        <v>COTOCOLLAO</v>
      </c>
      <c r="L1462" s="20" t="str">
        <f>VLOOKUP(K1462,PROVINCIAS!$F$1:$G$1171,2,0)</f>
        <v>URBANA</v>
      </c>
      <c r="M1462" s="20">
        <v>1001679</v>
      </c>
      <c r="N1462" s="20" t="s">
        <v>15374</v>
      </c>
      <c r="O1462" s="20"/>
      <c r="P1462" s="20">
        <v>503.18</v>
      </c>
      <c r="Q1462" s="20" t="s">
        <v>11150</v>
      </c>
      <c r="R1462" s="20" t="s">
        <v>11150</v>
      </c>
      <c r="S1462" s="20" t="s">
        <v>11150</v>
      </c>
      <c r="T1462" s="20" t="s">
        <v>11150</v>
      </c>
      <c r="U1462" s="20" t="s">
        <v>11150</v>
      </c>
      <c r="V1462" s="20" t="s">
        <v>12078</v>
      </c>
      <c r="W1462" s="20">
        <v>503.18</v>
      </c>
    </row>
    <row r="1463" spans="1:23" x14ac:dyDescent="0.45">
      <c r="A1463" s="20">
        <v>1001577</v>
      </c>
      <c r="B1463" s="20" t="s">
        <v>9431</v>
      </c>
      <c r="C1463" s="20" t="s">
        <v>14412</v>
      </c>
      <c r="D1463" s="20">
        <v>603455791</v>
      </c>
      <c r="E1463" s="20" t="str">
        <f>VLOOKUP(A1463,'REPORTE'!$A$1:$AG$1961,5,0)</f>
        <v>ECUATORIANO(A)</v>
      </c>
      <c r="F1463" s="20" t="str">
        <f>VLOOKUP(A1463,'REPORTE'!$A$1:$AG$1961,18,0)</f>
        <v>F</v>
      </c>
      <c r="G1463" s="20" t="str">
        <f>VLOOKUP(A1463,'REPORTE'!$A$1:$AG$1961,6,0)</f>
        <v>NACIONAL</v>
      </c>
      <c r="H1463" s="20" t="str">
        <f>VLOOKUP(A1463,'REPORTE'!$A$1:$AG$1961,30,0)</f>
        <v>Secundaria</v>
      </c>
      <c r="I1463" s="20" t="str">
        <f>VLOOKUP(A1463,'REPORTE'!$A$1:$AG$1961,31,0)</f>
        <v>PICHINCHA</v>
      </c>
      <c r="J1463" s="20" t="str">
        <f>VLOOKUP(A1463,'REPORTE'!$A$1:$AG$1961,32,0)</f>
        <v>QUITO</v>
      </c>
      <c r="K1463" s="20" t="str">
        <f>VLOOKUP(A1463,'REPORTE'!$A$1:$AG$1961,33,0)</f>
        <v>EL INCA</v>
      </c>
      <c r="L1463" s="20" t="str">
        <f>VLOOKUP(K1463,PROVINCIAS!$F$1:$G$1171,2,0)</f>
        <v>URBANA</v>
      </c>
      <c r="M1463" s="20">
        <v>1001680</v>
      </c>
      <c r="N1463" s="20" t="s">
        <v>15374</v>
      </c>
      <c r="O1463" s="20"/>
      <c r="P1463" s="20">
        <v>3</v>
      </c>
      <c r="Q1463" s="20" t="s">
        <v>11150</v>
      </c>
      <c r="R1463" s="20" t="s">
        <v>11150</v>
      </c>
      <c r="S1463" s="20" t="s">
        <v>11150</v>
      </c>
      <c r="T1463" s="20" t="s">
        <v>11150</v>
      </c>
      <c r="U1463" s="20" t="s">
        <v>11150</v>
      </c>
      <c r="V1463" s="20" t="s">
        <v>11150</v>
      </c>
      <c r="W1463" s="20">
        <v>3</v>
      </c>
    </row>
    <row r="1464" spans="1:23" x14ac:dyDescent="0.45">
      <c r="A1464" s="20">
        <v>1001578</v>
      </c>
      <c r="B1464" s="20" t="s">
        <v>9431</v>
      </c>
      <c r="C1464" s="20" t="s">
        <v>14413</v>
      </c>
      <c r="D1464" s="20">
        <v>606275287</v>
      </c>
      <c r="E1464" s="20" t="str">
        <f>VLOOKUP(A1464,'REPORTE'!$A$1:$AG$1961,5,0)</f>
        <v>ECUATORIANO(A)</v>
      </c>
      <c r="F1464" s="20" t="str">
        <f>VLOOKUP(A1464,'REPORTE'!$A$1:$AG$1961,18,0)</f>
        <v>F</v>
      </c>
      <c r="G1464" s="20" t="str">
        <f>VLOOKUP(A1464,'REPORTE'!$A$1:$AG$1961,6,0)</f>
        <v>NACIONAL</v>
      </c>
      <c r="H1464" s="20" t="str">
        <f>VLOOKUP(A1464,'REPORTE'!$A$1:$AG$1961,30,0)</f>
        <v>Secundaria</v>
      </c>
      <c r="I1464" s="20" t="str">
        <f>VLOOKUP(A1464,'REPORTE'!$A$1:$AG$1961,31,0)</f>
        <v>CHIMBORAZO</v>
      </c>
      <c r="J1464" s="20" t="str">
        <f>VLOOKUP(A1464,'REPORTE'!$A$1:$AG$1961,32,0)</f>
        <v>PALLATANGA</v>
      </c>
      <c r="K1464" s="20" t="str">
        <f>VLOOKUP(A1464,'REPORTE'!$A$1:$AG$1961,33,0)</f>
        <v>PALLATANGA</v>
      </c>
      <c r="L1464" s="20" t="str">
        <f>VLOOKUP(K1464,PROVINCIAS!$F$1:$G$1171,2,0)</f>
        <v>URBANA</v>
      </c>
      <c r="M1464" s="20">
        <v>1001681</v>
      </c>
      <c r="N1464" s="20" t="s">
        <v>15374</v>
      </c>
      <c r="O1464" s="20"/>
      <c r="P1464" s="20">
        <v>3</v>
      </c>
      <c r="Q1464" s="20" t="s">
        <v>11150</v>
      </c>
      <c r="R1464" s="20" t="s">
        <v>11150</v>
      </c>
      <c r="S1464" s="20" t="s">
        <v>11150</v>
      </c>
      <c r="T1464" s="20" t="s">
        <v>11150</v>
      </c>
      <c r="U1464" s="20" t="s">
        <v>11150</v>
      </c>
      <c r="V1464" s="20" t="s">
        <v>11150</v>
      </c>
      <c r="W1464" s="20">
        <v>3</v>
      </c>
    </row>
    <row r="1465" spans="1:23" x14ac:dyDescent="0.45">
      <c r="A1465" s="20">
        <v>1001579</v>
      </c>
      <c r="B1465" s="20" t="s">
        <v>9431</v>
      </c>
      <c r="C1465" s="20" t="s">
        <v>14414</v>
      </c>
      <c r="D1465" s="20">
        <v>1900526326</v>
      </c>
      <c r="E1465" s="20" t="str">
        <f>VLOOKUP(A1465,'REPORTE'!$A$1:$AG$1961,5,0)</f>
        <v>ECUATORIANO(A)</v>
      </c>
      <c r="F1465" s="20" t="str">
        <f>VLOOKUP(A1465,'REPORTE'!$A$1:$AG$1961,18,0)</f>
        <v>M</v>
      </c>
      <c r="G1465" s="20" t="str">
        <f>VLOOKUP(A1465,'REPORTE'!$A$1:$AG$1961,6,0)</f>
        <v>NACIONAL</v>
      </c>
      <c r="H1465" s="20" t="str">
        <f>VLOOKUP(A1465,'REPORTE'!$A$1:$AG$1961,30,0)</f>
        <v>Secundaria</v>
      </c>
      <c r="I1465" s="20" t="str">
        <f>VLOOKUP(A1465,'REPORTE'!$A$1:$AG$1961,31,0)</f>
        <v>SUCUMBIOS</v>
      </c>
      <c r="J1465" s="20" t="str">
        <f>VLOOKUP(A1465,'REPORTE'!$A$1:$AG$1961,32,0)</f>
        <v>SUCUMBIOS</v>
      </c>
      <c r="K1465" s="20" t="str">
        <f>VLOOKUP(A1465,'REPORTE'!$A$1:$AG$1961,33,0)</f>
        <v>ROSA FLORIDA</v>
      </c>
      <c r="L1465" s="20" t="str">
        <f>VLOOKUP(K1465,PROVINCIAS!$F$1:$G$1171,2,0)</f>
        <v>RURAL</v>
      </c>
      <c r="M1465" s="20">
        <v>1001682</v>
      </c>
      <c r="N1465" s="20" t="s">
        <v>15374</v>
      </c>
      <c r="O1465" s="20"/>
      <c r="P1465" s="20">
        <v>3</v>
      </c>
      <c r="Q1465" s="20" t="s">
        <v>11150</v>
      </c>
      <c r="R1465" s="20" t="s">
        <v>11150</v>
      </c>
      <c r="S1465" s="20" t="s">
        <v>11150</v>
      </c>
      <c r="T1465" s="20" t="s">
        <v>11150</v>
      </c>
      <c r="U1465" s="20" t="s">
        <v>11150</v>
      </c>
      <c r="V1465" s="20" t="s">
        <v>11150</v>
      </c>
      <c r="W1465" s="20">
        <v>3</v>
      </c>
    </row>
    <row r="1466" spans="1:23" x14ac:dyDescent="0.45">
      <c r="A1466" s="20">
        <v>1001580</v>
      </c>
      <c r="B1466" s="20" t="s">
        <v>9431</v>
      </c>
      <c r="C1466" s="20" t="s">
        <v>10083</v>
      </c>
      <c r="D1466" s="20">
        <v>604036046</v>
      </c>
      <c r="E1466" s="20" t="str">
        <f>VLOOKUP(A1466,'REPORTE'!$A$1:$AG$1961,5,0)</f>
        <v>ECUATORIANO(A) INDIGENA</v>
      </c>
      <c r="F1466" s="20" t="str">
        <f>VLOOKUP(A1466,'REPORTE'!$A$1:$AG$1961,18,0)</f>
        <v>F</v>
      </c>
      <c r="G1466" s="20" t="str">
        <f>VLOOKUP(A1466,'REPORTE'!$A$1:$AG$1961,6,0)</f>
        <v>NACIONAL</v>
      </c>
      <c r="H1466" s="20" t="str">
        <f>VLOOKUP(A1466,'REPORTE'!$A$1:$AG$1961,30,0)</f>
        <v>Primaria</v>
      </c>
      <c r="I1466" s="20" t="str">
        <f>VLOOKUP(A1466,'REPORTE'!$A$1:$AG$1961,31,0)</f>
        <v>CHIMBORAZO</v>
      </c>
      <c r="J1466" s="20" t="str">
        <f>VLOOKUP(A1466,'REPORTE'!$A$1:$AG$1961,32,0)</f>
        <v>GUAMOTE</v>
      </c>
      <c r="K1466" s="20" t="str">
        <f>VLOOKUP(A1466,'REPORTE'!$A$1:$AG$1961,33,0)</f>
        <v>GUAMOTE</v>
      </c>
      <c r="L1466" s="20" t="str">
        <f>VLOOKUP(K1466,PROVINCIAS!$F$1:$G$1171,2,0)</f>
        <v>URBANA</v>
      </c>
      <c r="M1466" s="20">
        <v>1001683</v>
      </c>
      <c r="N1466" s="20" t="s">
        <v>15374</v>
      </c>
      <c r="O1466" s="20"/>
      <c r="P1466" s="20">
        <v>0.13</v>
      </c>
      <c r="Q1466" s="20" t="s">
        <v>11150</v>
      </c>
      <c r="R1466" s="20" t="s">
        <v>11150</v>
      </c>
      <c r="S1466" s="20" t="s">
        <v>11150</v>
      </c>
      <c r="T1466" s="20" t="s">
        <v>12025</v>
      </c>
      <c r="U1466" s="20" t="s">
        <v>11150</v>
      </c>
      <c r="V1466" s="20" t="s">
        <v>11150</v>
      </c>
      <c r="W1466" s="20">
        <v>100.13</v>
      </c>
    </row>
    <row r="1467" spans="1:23" x14ac:dyDescent="0.45">
      <c r="A1467" s="20">
        <v>1001581</v>
      </c>
      <c r="B1467" s="20" t="s">
        <v>9431</v>
      </c>
      <c r="C1467" s="20" t="s">
        <v>10179</v>
      </c>
      <c r="D1467" s="20">
        <v>1716984917</v>
      </c>
      <c r="E1467" s="20" t="str">
        <f>VLOOKUP(A1467,'REPORTE'!$A$1:$AG$1961,5,0)</f>
        <v>ECUATORIANO(A)</v>
      </c>
      <c r="F1467" s="20" t="str">
        <f>VLOOKUP(A1467,'REPORTE'!$A$1:$AG$1961,18,0)</f>
        <v>M</v>
      </c>
      <c r="G1467" s="20" t="str">
        <f>VLOOKUP(A1467,'REPORTE'!$A$1:$AG$1961,6,0)</f>
        <v>NACIONAL</v>
      </c>
      <c r="H1467" s="20" t="str">
        <f>VLOOKUP(A1467,'REPORTE'!$A$1:$AG$1961,30,0)</f>
        <v>Secundaria</v>
      </c>
      <c r="I1467" s="20" t="str">
        <f>VLOOKUP(A1467,'REPORTE'!$A$1:$AG$1961,31,0)</f>
        <v>PICHINCHA</v>
      </c>
      <c r="J1467" s="20" t="str">
        <f>VLOOKUP(A1467,'REPORTE'!$A$1:$AG$1961,32,0)</f>
        <v>QUITO</v>
      </c>
      <c r="K1467" s="20" t="str">
        <f>VLOOKUP(A1467,'REPORTE'!$A$1:$AG$1961,33,0)</f>
        <v>COTOCOLLAO</v>
      </c>
      <c r="L1467" s="20" t="str">
        <f>VLOOKUP(K1467,PROVINCIAS!$F$1:$G$1171,2,0)</f>
        <v>URBANA</v>
      </c>
      <c r="M1467" s="20">
        <v>1001684</v>
      </c>
      <c r="N1467" s="20" t="s">
        <v>15374</v>
      </c>
      <c r="O1467" s="20"/>
      <c r="P1467" s="20">
        <v>8.31</v>
      </c>
      <c r="Q1467" s="20" t="s">
        <v>11150</v>
      </c>
      <c r="R1467" s="20" t="s">
        <v>11150</v>
      </c>
      <c r="S1467" s="20" t="s">
        <v>11150</v>
      </c>
      <c r="T1467" s="20" t="s">
        <v>11714</v>
      </c>
      <c r="U1467" s="20" t="s">
        <v>11150</v>
      </c>
      <c r="V1467" s="20" t="s">
        <v>11150</v>
      </c>
      <c r="W1467" s="20">
        <v>98.31</v>
      </c>
    </row>
    <row r="1468" spans="1:23" x14ac:dyDescent="0.45">
      <c r="A1468" s="20">
        <v>1001582</v>
      </c>
      <c r="B1468" s="20" t="s">
        <v>9431</v>
      </c>
      <c r="C1468" s="20" t="s">
        <v>10115</v>
      </c>
      <c r="D1468" s="20">
        <v>1722827506</v>
      </c>
      <c r="E1468" s="20" t="str">
        <f>VLOOKUP(A1468,'REPORTE'!$A$1:$AG$1961,5,0)</f>
        <v>ECUATORIANO(A)</v>
      </c>
      <c r="F1468" s="20" t="str">
        <f>VLOOKUP(A1468,'REPORTE'!$A$1:$AG$1961,18,0)</f>
        <v>M</v>
      </c>
      <c r="G1468" s="20" t="str">
        <f>VLOOKUP(A1468,'REPORTE'!$A$1:$AG$1961,6,0)</f>
        <v>NACIONAL</v>
      </c>
      <c r="H1468" s="20" t="str">
        <f>VLOOKUP(A1468,'REPORTE'!$A$1:$AG$1961,30,0)</f>
        <v>Primaria</v>
      </c>
      <c r="I1468" s="20" t="str">
        <f>VLOOKUP(A1468,'REPORTE'!$A$1:$AG$1961,31,0)</f>
        <v>PICHINCHA</v>
      </c>
      <c r="J1468" s="20" t="str">
        <f>VLOOKUP(A1468,'REPORTE'!$A$1:$AG$1961,32,0)</f>
        <v>QUITO</v>
      </c>
      <c r="K1468" s="20" t="str">
        <f>VLOOKUP(A1468,'REPORTE'!$A$1:$AG$1961,33,0)</f>
        <v>COTOCOLLAO</v>
      </c>
      <c r="L1468" s="20" t="str">
        <f>VLOOKUP(K1468,PROVINCIAS!$F$1:$G$1171,2,0)</f>
        <v>URBANA</v>
      </c>
      <c r="M1468" s="20">
        <v>1001685</v>
      </c>
      <c r="N1468" s="20" t="s">
        <v>15374</v>
      </c>
      <c r="O1468" s="20"/>
      <c r="P1468" s="20">
        <v>10.11</v>
      </c>
      <c r="Q1468" s="20" t="s">
        <v>11150</v>
      </c>
      <c r="R1468" s="20" t="s">
        <v>11150</v>
      </c>
      <c r="S1468" s="20" t="s">
        <v>11150</v>
      </c>
      <c r="T1468" s="20" t="s">
        <v>14207</v>
      </c>
      <c r="U1468" s="20" t="s">
        <v>11150</v>
      </c>
      <c r="V1468" s="20" t="s">
        <v>11150</v>
      </c>
      <c r="W1468" s="20">
        <v>70.11</v>
      </c>
    </row>
    <row r="1469" spans="1:23" x14ac:dyDescent="0.45">
      <c r="A1469" s="20">
        <v>1001571</v>
      </c>
      <c r="B1469" s="20" t="s">
        <v>9431</v>
      </c>
      <c r="C1469" s="20" t="s">
        <v>14409</v>
      </c>
      <c r="D1469" s="20">
        <v>1713315487</v>
      </c>
      <c r="E1469" s="20" t="str">
        <f>VLOOKUP(A1469,'REPORTE'!$A$1:$AG$1961,5,0)</f>
        <v>ECUATORIANO(A)</v>
      </c>
      <c r="F1469" s="20" t="str">
        <f>VLOOKUP(A1469,'REPORTE'!$A$1:$AG$1961,18,0)</f>
        <v>F</v>
      </c>
      <c r="G1469" s="20" t="str">
        <f>VLOOKUP(A1469,'REPORTE'!$A$1:$AG$1961,6,0)</f>
        <v>NACIONAL</v>
      </c>
      <c r="H1469" s="20" t="str">
        <f>VLOOKUP(A1469,'REPORTE'!$A$1:$AG$1961,30,0)</f>
        <v>Primaria</v>
      </c>
      <c r="I1469" s="20" t="str">
        <f>VLOOKUP(A1469,'REPORTE'!$A$1:$AG$1961,31,0)</f>
        <v>PICHINCHA</v>
      </c>
      <c r="J1469" s="20" t="str">
        <f>VLOOKUP(A1469,'REPORTE'!$A$1:$AG$1961,32,0)</f>
        <v>QUITO</v>
      </c>
      <c r="K1469" s="20" t="str">
        <f>VLOOKUP(A1469,'REPORTE'!$A$1:$AG$1961,33,0)</f>
        <v>COTOCOLLAO</v>
      </c>
      <c r="L1469" s="20" t="str">
        <f>VLOOKUP(K1469,PROVINCIAS!$F$1:$G$1171,2,0)</f>
        <v>URBANA</v>
      </c>
      <c r="M1469" s="20">
        <v>1001687</v>
      </c>
      <c r="N1469" s="20" t="s">
        <v>15374</v>
      </c>
      <c r="O1469" s="20"/>
      <c r="P1469" s="20">
        <v>3</v>
      </c>
      <c r="Q1469" s="20" t="s">
        <v>11150</v>
      </c>
      <c r="R1469" s="20" t="s">
        <v>11150</v>
      </c>
      <c r="S1469" s="20" t="s">
        <v>11150</v>
      </c>
      <c r="T1469" s="20" t="s">
        <v>11150</v>
      </c>
      <c r="U1469" s="20" t="s">
        <v>11150</v>
      </c>
      <c r="V1469" s="20" t="s">
        <v>11150</v>
      </c>
      <c r="W1469" s="20">
        <v>3</v>
      </c>
    </row>
    <row r="1470" spans="1:23" x14ac:dyDescent="0.45">
      <c r="A1470" s="20">
        <v>1001585</v>
      </c>
      <c r="B1470" s="20" t="s">
        <v>9431</v>
      </c>
      <c r="C1470" s="20" t="s">
        <v>14415</v>
      </c>
      <c r="D1470" s="20">
        <v>1754665691</v>
      </c>
      <c r="E1470" s="20" t="str">
        <f>VLOOKUP(A1470,'REPORTE'!$A$1:$AG$1961,5,0)</f>
        <v>ECUATORIANO(A)</v>
      </c>
      <c r="F1470" s="20" t="str">
        <f>VLOOKUP(A1470,'REPORTE'!$A$1:$AG$1961,18,0)</f>
        <v>M</v>
      </c>
      <c r="G1470" s="20" t="str">
        <f>VLOOKUP(A1470,'REPORTE'!$A$1:$AG$1961,6,0)</f>
        <v>NACIONAL</v>
      </c>
      <c r="H1470" s="20" t="str">
        <f>VLOOKUP(A1470,'REPORTE'!$A$1:$AG$1961,30,0)</f>
        <v>Secundaria</v>
      </c>
      <c r="I1470" s="20" t="str">
        <f>VLOOKUP(A1470,'REPORTE'!$A$1:$AG$1961,31,0)</f>
        <v>PICHINCHA</v>
      </c>
      <c r="J1470" s="20" t="str">
        <f>VLOOKUP(A1470,'REPORTE'!$A$1:$AG$1961,32,0)</f>
        <v>QUITO</v>
      </c>
      <c r="K1470" s="20" t="str">
        <f>VLOOKUP(A1470,'REPORTE'!$A$1:$AG$1961,33,0)</f>
        <v>LA CONCEPCION</v>
      </c>
      <c r="L1470" s="20" t="str">
        <f>VLOOKUP(K1470,PROVINCIAS!$F$1:$G$1171,2,0)</f>
        <v>URBANA</v>
      </c>
      <c r="M1470" s="20">
        <v>1001688</v>
      </c>
      <c r="N1470" s="20" t="s">
        <v>15374</v>
      </c>
      <c r="O1470" s="20"/>
      <c r="P1470" s="20">
        <v>3</v>
      </c>
      <c r="Q1470" s="20" t="s">
        <v>11150</v>
      </c>
      <c r="R1470" s="20" t="s">
        <v>11150</v>
      </c>
      <c r="S1470" s="20" t="s">
        <v>11150</v>
      </c>
      <c r="T1470" s="20" t="s">
        <v>11150</v>
      </c>
      <c r="U1470" s="20" t="s">
        <v>11150</v>
      </c>
      <c r="V1470" s="20" t="s">
        <v>11150</v>
      </c>
      <c r="W1470" s="20">
        <v>3</v>
      </c>
    </row>
    <row r="1471" spans="1:23" x14ac:dyDescent="0.45">
      <c r="A1471" s="20">
        <v>1001586</v>
      </c>
      <c r="B1471" s="20" t="s">
        <v>9431</v>
      </c>
      <c r="C1471" s="20" t="s">
        <v>10085</v>
      </c>
      <c r="D1471" s="20">
        <v>604669846</v>
      </c>
      <c r="E1471" s="20" t="str">
        <f>VLOOKUP(A1471,'REPORTE'!$A$1:$AG$1961,5,0)</f>
        <v>ECUATORIANO(A)</v>
      </c>
      <c r="F1471" s="20" t="str">
        <f>VLOOKUP(A1471,'REPORTE'!$A$1:$AG$1961,18,0)</f>
        <v>F</v>
      </c>
      <c r="G1471" s="20" t="str">
        <f>VLOOKUP(A1471,'REPORTE'!$A$1:$AG$1961,6,0)</f>
        <v>NACIONAL</v>
      </c>
      <c r="H1471" s="20" t="str">
        <f>VLOOKUP(A1471,'REPORTE'!$A$1:$AG$1961,30,0)</f>
        <v>Universitaria</v>
      </c>
      <c r="I1471" s="20" t="str">
        <f>VLOOKUP(A1471,'REPORTE'!$A$1:$AG$1961,31,0)</f>
        <v>CHIMBORAZO</v>
      </c>
      <c r="J1471" s="20" t="str">
        <f>VLOOKUP(A1471,'REPORTE'!$A$1:$AG$1961,32,0)</f>
        <v>CUMANDA</v>
      </c>
      <c r="K1471" s="20" t="str">
        <f>VLOOKUP(A1471,'REPORTE'!$A$1:$AG$1961,33,0)</f>
        <v>CUMANDA</v>
      </c>
      <c r="L1471" s="20" t="str">
        <f>VLOOKUP(K1471,PROVINCIAS!$F$1:$G$1171,2,0)</f>
        <v>URBANA</v>
      </c>
      <c r="M1471" s="20">
        <v>1001689</v>
      </c>
      <c r="N1471" s="20" t="s">
        <v>15374</v>
      </c>
      <c r="O1471" s="20"/>
      <c r="P1471" s="20">
        <v>3.25</v>
      </c>
      <c r="Q1471" s="20" t="s">
        <v>11150</v>
      </c>
      <c r="R1471" s="20" t="s">
        <v>11150</v>
      </c>
      <c r="S1471" s="20" t="s">
        <v>11150</v>
      </c>
      <c r="T1471" s="20" t="s">
        <v>12025</v>
      </c>
      <c r="U1471" s="20" t="s">
        <v>11150</v>
      </c>
      <c r="V1471" s="20" t="s">
        <v>11150</v>
      </c>
      <c r="W1471" s="20">
        <v>103.25</v>
      </c>
    </row>
    <row r="1472" spans="1:23" x14ac:dyDescent="0.45">
      <c r="A1472" s="20">
        <v>1001587</v>
      </c>
      <c r="B1472" s="20" t="s">
        <v>9431</v>
      </c>
      <c r="C1472" s="20" t="s">
        <v>10086</v>
      </c>
      <c r="D1472" s="20">
        <v>605676337</v>
      </c>
      <c r="E1472" s="20" t="str">
        <f>VLOOKUP(A1472,'REPORTE'!$A$1:$AG$1961,5,0)</f>
        <v>ECUATORIANO(A)</v>
      </c>
      <c r="F1472" s="20" t="str">
        <f>VLOOKUP(A1472,'REPORTE'!$A$1:$AG$1961,18,0)</f>
        <v>F</v>
      </c>
      <c r="G1472" s="20" t="str">
        <f>VLOOKUP(A1472,'REPORTE'!$A$1:$AG$1961,6,0)</f>
        <v>NACIONAL</v>
      </c>
      <c r="H1472" s="20" t="str">
        <f>VLOOKUP(A1472,'REPORTE'!$A$1:$AG$1961,30,0)</f>
        <v>Primaria</v>
      </c>
      <c r="I1472" s="20" t="str">
        <f>VLOOKUP(A1472,'REPORTE'!$A$1:$AG$1961,31,0)</f>
        <v>CHIMBORAZO</v>
      </c>
      <c r="J1472" s="20" t="str">
        <f>VLOOKUP(A1472,'REPORTE'!$A$1:$AG$1961,32,0)</f>
        <v>GUAMOTE</v>
      </c>
      <c r="K1472" s="20" t="str">
        <f>VLOOKUP(A1472,'REPORTE'!$A$1:$AG$1961,33,0)</f>
        <v>PALMIRA</v>
      </c>
      <c r="L1472" s="20" t="str">
        <f>VLOOKUP(K1472,PROVINCIAS!$F$1:$G$1171,2,0)</f>
        <v>RURAL</v>
      </c>
      <c r="M1472" s="20">
        <v>1001690</v>
      </c>
      <c r="N1472" s="20" t="s">
        <v>15374</v>
      </c>
      <c r="O1472" s="20"/>
      <c r="P1472" s="20">
        <v>1.26</v>
      </c>
      <c r="Q1472" s="20" t="s">
        <v>11150</v>
      </c>
      <c r="R1472" s="20" t="s">
        <v>11150</v>
      </c>
      <c r="S1472" s="20" t="s">
        <v>11150</v>
      </c>
      <c r="T1472" s="20" t="s">
        <v>11150</v>
      </c>
      <c r="U1472" s="20" t="s">
        <v>11150</v>
      </c>
      <c r="V1472" s="20" t="s">
        <v>11150</v>
      </c>
      <c r="W1472" s="20">
        <v>1.26</v>
      </c>
    </row>
    <row r="1473" spans="1:23" x14ac:dyDescent="0.45">
      <c r="A1473" s="20">
        <v>1001588</v>
      </c>
      <c r="B1473" s="20" t="s">
        <v>9431</v>
      </c>
      <c r="C1473" s="20" t="s">
        <v>14416</v>
      </c>
      <c r="D1473" s="20">
        <v>1719758672</v>
      </c>
      <c r="E1473" s="20" t="str">
        <f>VLOOKUP(A1473,'REPORTE'!$A$1:$AG$1961,5,0)</f>
        <v>ECUATORIANO(A)</v>
      </c>
      <c r="F1473" s="20" t="str">
        <f>VLOOKUP(A1473,'REPORTE'!$A$1:$AG$1961,18,0)</f>
        <v>F</v>
      </c>
      <c r="G1473" s="20" t="str">
        <f>VLOOKUP(A1473,'REPORTE'!$A$1:$AG$1961,6,0)</f>
        <v>NACIONAL</v>
      </c>
      <c r="H1473" s="20" t="str">
        <f>VLOOKUP(A1473,'REPORTE'!$A$1:$AG$1961,30,0)</f>
        <v>Primaria</v>
      </c>
      <c r="I1473" s="20" t="str">
        <f>VLOOKUP(A1473,'REPORTE'!$A$1:$AG$1961,31,0)</f>
        <v>PICHINCHA</v>
      </c>
      <c r="J1473" s="20" t="str">
        <f>VLOOKUP(A1473,'REPORTE'!$A$1:$AG$1961,32,0)</f>
        <v>QUITO</v>
      </c>
      <c r="K1473" s="20" t="str">
        <f>VLOOKUP(A1473,'REPORTE'!$A$1:$AG$1961,33,0)</f>
        <v>SAN ANTONIO</v>
      </c>
      <c r="L1473" s="20" t="str">
        <f>VLOOKUP(K1473,PROVINCIAS!$F$1:$G$1171,2,0)</f>
        <v>RURAL</v>
      </c>
      <c r="M1473" s="20">
        <v>1001691</v>
      </c>
      <c r="N1473" s="20" t="s">
        <v>15374</v>
      </c>
      <c r="O1473" s="20"/>
      <c r="P1473" s="20">
        <v>3</v>
      </c>
      <c r="Q1473" s="20" t="s">
        <v>11150</v>
      </c>
      <c r="R1473" s="20" t="s">
        <v>11150</v>
      </c>
      <c r="S1473" s="20" t="s">
        <v>11150</v>
      </c>
      <c r="T1473" s="20" t="s">
        <v>11150</v>
      </c>
      <c r="U1473" s="20" t="s">
        <v>11150</v>
      </c>
      <c r="V1473" s="20" t="s">
        <v>11150</v>
      </c>
      <c r="W1473" s="20">
        <v>3</v>
      </c>
    </row>
    <row r="1474" spans="1:23" x14ac:dyDescent="0.45">
      <c r="A1474" s="20">
        <v>1001589</v>
      </c>
      <c r="B1474" s="20" t="s">
        <v>9431</v>
      </c>
      <c r="C1474" s="20" t="s">
        <v>10087</v>
      </c>
      <c r="D1474" s="20">
        <v>1711917482</v>
      </c>
      <c r="E1474" s="20" t="str">
        <f>VLOOKUP(A1474,'REPORTE'!$A$1:$AG$1961,5,0)</f>
        <v>ECUATORIANO(A)</v>
      </c>
      <c r="F1474" s="20" t="str">
        <f>VLOOKUP(A1474,'REPORTE'!$A$1:$AG$1961,18,0)</f>
        <v>M</v>
      </c>
      <c r="G1474" s="20" t="str">
        <f>VLOOKUP(A1474,'REPORTE'!$A$1:$AG$1961,6,0)</f>
        <v>NACIONAL</v>
      </c>
      <c r="H1474" s="20" t="str">
        <f>VLOOKUP(A1474,'REPORTE'!$A$1:$AG$1961,30,0)</f>
        <v>Primaria</v>
      </c>
      <c r="I1474" s="20" t="str">
        <f>VLOOKUP(A1474,'REPORTE'!$A$1:$AG$1961,31,0)</f>
        <v>PICHINCHA</v>
      </c>
      <c r="J1474" s="20" t="str">
        <f>VLOOKUP(A1474,'REPORTE'!$A$1:$AG$1961,32,0)</f>
        <v>QUITO</v>
      </c>
      <c r="K1474" s="20" t="str">
        <f>VLOOKUP(A1474,'REPORTE'!$A$1:$AG$1961,33,0)</f>
        <v>CHILLOGALLO</v>
      </c>
      <c r="L1474" s="20" t="str">
        <f>VLOOKUP(K1474,PROVINCIAS!$F$1:$G$1171,2,0)</f>
        <v>URBANA</v>
      </c>
      <c r="M1474" s="20">
        <v>1001692</v>
      </c>
      <c r="N1474" s="20" t="s">
        <v>15374</v>
      </c>
      <c r="O1474" s="20"/>
      <c r="P1474" s="20">
        <v>0</v>
      </c>
      <c r="Q1474" s="20" t="s">
        <v>11150</v>
      </c>
      <c r="R1474" s="20" t="s">
        <v>11150</v>
      </c>
      <c r="S1474" s="20" t="s">
        <v>11150</v>
      </c>
      <c r="T1474" s="20" t="s">
        <v>11150</v>
      </c>
      <c r="U1474" s="20" t="s">
        <v>11150</v>
      </c>
      <c r="V1474" s="20" t="s">
        <v>11150</v>
      </c>
      <c r="W1474" s="20">
        <v>0</v>
      </c>
    </row>
    <row r="1475" spans="1:23" x14ac:dyDescent="0.45">
      <c r="A1475" s="20">
        <v>1001590</v>
      </c>
      <c r="B1475" s="20" t="s">
        <v>9431</v>
      </c>
      <c r="C1475" s="20" t="s">
        <v>14417</v>
      </c>
      <c r="D1475" s="20">
        <v>1700012089</v>
      </c>
      <c r="E1475" s="20" t="str">
        <f>VLOOKUP(A1475,'REPORTE'!$A$1:$AG$1961,5,0)</f>
        <v>ECUATORIANO(A)</v>
      </c>
      <c r="F1475" s="20" t="str">
        <f>VLOOKUP(A1475,'REPORTE'!$A$1:$AG$1961,18,0)</f>
        <v>M</v>
      </c>
      <c r="G1475" s="20" t="str">
        <f>VLOOKUP(A1475,'REPORTE'!$A$1:$AG$1961,6,0)</f>
        <v>NACIONAL</v>
      </c>
      <c r="H1475" s="20" t="str">
        <f>VLOOKUP(A1475,'REPORTE'!$A$1:$AG$1961,30,0)</f>
        <v>Secundaria</v>
      </c>
      <c r="I1475" s="20" t="str">
        <f>VLOOKUP(A1475,'REPORTE'!$A$1:$AG$1961,31,0)</f>
        <v>PICHINCHA</v>
      </c>
      <c r="J1475" s="20" t="str">
        <f>VLOOKUP(A1475,'REPORTE'!$A$1:$AG$1961,32,0)</f>
        <v>QUITO</v>
      </c>
      <c r="K1475" s="20" t="str">
        <f>VLOOKUP(A1475,'REPORTE'!$A$1:$AG$1961,33,0)</f>
        <v>COTOCOLLAO</v>
      </c>
      <c r="L1475" s="20" t="str">
        <f>VLOOKUP(K1475,PROVINCIAS!$F$1:$G$1171,2,0)</f>
        <v>URBANA</v>
      </c>
      <c r="M1475" s="20">
        <v>1001693</v>
      </c>
      <c r="N1475" s="20" t="s">
        <v>15374</v>
      </c>
      <c r="O1475" s="20"/>
      <c r="P1475" s="20">
        <v>18.02</v>
      </c>
      <c r="Q1475" s="20" t="s">
        <v>11150</v>
      </c>
      <c r="R1475" s="20" t="s">
        <v>11150</v>
      </c>
      <c r="S1475" s="20" t="s">
        <v>11150</v>
      </c>
      <c r="T1475" s="20" t="s">
        <v>11150</v>
      </c>
      <c r="U1475" s="20" t="s">
        <v>11150</v>
      </c>
      <c r="V1475" s="20" t="s">
        <v>11150</v>
      </c>
      <c r="W1475" s="20">
        <v>18.02</v>
      </c>
    </row>
    <row r="1476" spans="1:23" x14ac:dyDescent="0.45">
      <c r="A1476" s="20">
        <v>1001591</v>
      </c>
      <c r="B1476" s="20" t="s">
        <v>9431</v>
      </c>
      <c r="C1476" s="20" t="s">
        <v>14418</v>
      </c>
      <c r="D1476" s="20">
        <v>1721950937</v>
      </c>
      <c r="E1476" s="20" t="str">
        <f>VLOOKUP(A1476,'REPORTE'!$A$1:$AG$1961,5,0)</f>
        <v>ECUATORIANO(A)</v>
      </c>
      <c r="F1476" s="20" t="str">
        <f>VLOOKUP(A1476,'REPORTE'!$A$1:$AG$1961,18,0)</f>
        <v>M</v>
      </c>
      <c r="G1476" s="20" t="str">
        <f>VLOOKUP(A1476,'REPORTE'!$A$1:$AG$1961,6,0)</f>
        <v>NACIONAL</v>
      </c>
      <c r="H1476" s="20" t="str">
        <f>VLOOKUP(A1476,'REPORTE'!$A$1:$AG$1961,30,0)</f>
        <v>Primaria</v>
      </c>
      <c r="I1476" s="20" t="str">
        <f>VLOOKUP(A1476,'REPORTE'!$A$1:$AG$1961,31,0)</f>
        <v>PICHINCHA</v>
      </c>
      <c r="J1476" s="20" t="str">
        <f>VLOOKUP(A1476,'REPORTE'!$A$1:$AG$1961,32,0)</f>
        <v>QUITO</v>
      </c>
      <c r="K1476" s="20" t="str">
        <f>VLOOKUP(A1476,'REPORTE'!$A$1:$AG$1961,33,0)</f>
        <v>COTOCOLLAO</v>
      </c>
      <c r="L1476" s="20" t="str">
        <f>VLOOKUP(K1476,PROVINCIAS!$F$1:$G$1171,2,0)</f>
        <v>URBANA</v>
      </c>
      <c r="M1476" s="20">
        <v>1001694</v>
      </c>
      <c r="N1476" s="20" t="s">
        <v>15374</v>
      </c>
      <c r="O1476" s="20"/>
      <c r="P1476" s="20">
        <v>3</v>
      </c>
      <c r="Q1476" s="20" t="s">
        <v>11150</v>
      </c>
      <c r="R1476" s="20" t="s">
        <v>11150</v>
      </c>
      <c r="S1476" s="20" t="s">
        <v>11150</v>
      </c>
      <c r="T1476" s="20" t="s">
        <v>11150</v>
      </c>
      <c r="U1476" s="20" t="s">
        <v>11150</v>
      </c>
      <c r="V1476" s="20" t="s">
        <v>11150</v>
      </c>
      <c r="W1476" s="20">
        <v>3</v>
      </c>
    </row>
    <row r="1477" spans="1:23" x14ac:dyDescent="0.45">
      <c r="A1477" s="20">
        <v>1001592</v>
      </c>
      <c r="B1477" s="20" t="s">
        <v>9431</v>
      </c>
      <c r="C1477" s="20" t="s">
        <v>10089</v>
      </c>
      <c r="D1477" s="20">
        <v>1710528686</v>
      </c>
      <c r="E1477" s="20" t="str">
        <f>VLOOKUP(A1477,'REPORTE'!$A$1:$AG$1961,5,0)</f>
        <v>ECUATORIANO(A)</v>
      </c>
      <c r="F1477" s="20" t="str">
        <f>VLOOKUP(A1477,'REPORTE'!$A$1:$AG$1961,18,0)</f>
        <v>M</v>
      </c>
      <c r="G1477" s="20" t="str">
        <f>VLOOKUP(A1477,'REPORTE'!$A$1:$AG$1961,6,0)</f>
        <v>NACIONAL</v>
      </c>
      <c r="H1477" s="20" t="str">
        <f>VLOOKUP(A1477,'REPORTE'!$A$1:$AG$1961,30,0)</f>
        <v>Primaria</v>
      </c>
      <c r="I1477" s="20" t="str">
        <f>VLOOKUP(A1477,'REPORTE'!$A$1:$AG$1961,31,0)</f>
        <v>PICHINCHA</v>
      </c>
      <c r="J1477" s="20" t="str">
        <f>VLOOKUP(A1477,'REPORTE'!$A$1:$AG$1961,32,0)</f>
        <v>QUITO</v>
      </c>
      <c r="K1477" s="20" t="str">
        <f>VLOOKUP(A1477,'REPORTE'!$A$1:$AG$1961,33,0)</f>
        <v>COTOCOLLAO</v>
      </c>
      <c r="L1477" s="20" t="str">
        <f>VLOOKUP(K1477,PROVINCIAS!$F$1:$G$1171,2,0)</f>
        <v>URBANA</v>
      </c>
      <c r="M1477" s="20">
        <v>1001695</v>
      </c>
      <c r="N1477" s="20" t="s">
        <v>15374</v>
      </c>
      <c r="O1477" s="20"/>
      <c r="P1477" s="20">
        <v>0</v>
      </c>
      <c r="Q1477" s="20" t="s">
        <v>11150</v>
      </c>
      <c r="R1477" s="20" t="s">
        <v>11150</v>
      </c>
      <c r="S1477" s="20" t="s">
        <v>11150</v>
      </c>
      <c r="T1477" s="20" t="s">
        <v>11150</v>
      </c>
      <c r="U1477" s="20" t="s">
        <v>11150</v>
      </c>
      <c r="V1477" s="20" t="s">
        <v>11150</v>
      </c>
      <c r="W1477" s="20">
        <v>0</v>
      </c>
    </row>
    <row r="1478" spans="1:23" x14ac:dyDescent="0.45">
      <c r="A1478" s="20">
        <v>1001593</v>
      </c>
      <c r="B1478" s="20" t="s">
        <v>9431</v>
      </c>
      <c r="C1478" s="20" t="s">
        <v>10206</v>
      </c>
      <c r="D1478" s="20">
        <v>1801278209</v>
      </c>
      <c r="E1478" s="20" t="str">
        <f>VLOOKUP(A1478,'REPORTE'!$A$1:$AG$1961,5,0)</f>
        <v>ECUATORIANO(A)</v>
      </c>
      <c r="F1478" s="20" t="str">
        <f>VLOOKUP(A1478,'REPORTE'!$A$1:$AG$1961,18,0)</f>
        <v>F</v>
      </c>
      <c r="G1478" s="20" t="str">
        <f>VLOOKUP(A1478,'REPORTE'!$A$1:$AG$1961,6,0)</f>
        <v>NACIONAL</v>
      </c>
      <c r="H1478" s="20" t="str">
        <f>VLOOKUP(A1478,'REPORTE'!$A$1:$AG$1961,30,0)</f>
        <v>Secundaria</v>
      </c>
      <c r="I1478" s="20" t="str">
        <f>VLOOKUP(A1478,'REPORTE'!$A$1:$AG$1961,31,0)</f>
        <v>TUNGURAHUA</v>
      </c>
      <c r="J1478" s="20" t="str">
        <f>VLOOKUP(A1478,'REPORTE'!$A$1:$AG$1961,32,0)</f>
        <v>SAN PEDRO DE PELILEO</v>
      </c>
      <c r="K1478" s="20" t="str">
        <f>VLOOKUP(A1478,'REPORTE'!$A$1:$AG$1961,33,0)</f>
        <v>PELILEO</v>
      </c>
      <c r="L1478" s="20" t="str">
        <f>VLOOKUP(K1478,PROVINCIAS!$F$1:$G$1171,2,0)</f>
        <v>URBANA</v>
      </c>
      <c r="M1478" s="20">
        <v>1001696</v>
      </c>
      <c r="N1478" s="20" t="s">
        <v>15374</v>
      </c>
      <c r="O1478" s="20"/>
      <c r="P1478" s="20">
        <v>21.69</v>
      </c>
      <c r="Q1478" s="20" t="s">
        <v>11150</v>
      </c>
      <c r="R1478" s="20" t="s">
        <v>11150</v>
      </c>
      <c r="S1478" s="20" t="s">
        <v>11150</v>
      </c>
      <c r="T1478" s="20" t="s">
        <v>11150</v>
      </c>
      <c r="U1478" s="20" t="s">
        <v>11150</v>
      </c>
      <c r="V1478" s="20" t="s">
        <v>11150</v>
      </c>
      <c r="W1478" s="20">
        <v>21.69</v>
      </c>
    </row>
    <row r="1479" spans="1:23" x14ac:dyDescent="0.45">
      <c r="A1479" s="20">
        <v>1001594</v>
      </c>
      <c r="B1479" s="20" t="s">
        <v>9431</v>
      </c>
      <c r="C1479" s="20" t="s">
        <v>14419</v>
      </c>
      <c r="D1479" s="20">
        <v>1718655036</v>
      </c>
      <c r="E1479" s="20" t="str">
        <f>VLOOKUP(A1479,'REPORTE'!$A$1:$AG$1961,5,0)</f>
        <v>ECUATORIANO(A)</v>
      </c>
      <c r="F1479" s="20" t="str">
        <f>VLOOKUP(A1479,'REPORTE'!$A$1:$AG$1961,18,0)</f>
        <v>M</v>
      </c>
      <c r="G1479" s="20" t="str">
        <f>VLOOKUP(A1479,'REPORTE'!$A$1:$AG$1961,6,0)</f>
        <v>NACIONAL</v>
      </c>
      <c r="H1479" s="20" t="str">
        <f>VLOOKUP(A1479,'REPORTE'!$A$1:$AG$1961,30,0)</f>
        <v>Universitaria</v>
      </c>
      <c r="I1479" s="20" t="str">
        <f>VLOOKUP(A1479,'REPORTE'!$A$1:$AG$1961,31,0)</f>
        <v>PICHINCHA</v>
      </c>
      <c r="J1479" s="20" t="str">
        <f>VLOOKUP(A1479,'REPORTE'!$A$1:$AG$1961,32,0)</f>
        <v>QUITO</v>
      </c>
      <c r="K1479" s="20" t="str">
        <f>VLOOKUP(A1479,'REPORTE'!$A$1:$AG$1961,33,0)</f>
        <v>PUENGASI</v>
      </c>
      <c r="L1479" s="20" t="str">
        <f>VLOOKUP(K1479,PROVINCIAS!$F$1:$G$1171,2,0)</f>
        <v>URBANA</v>
      </c>
      <c r="M1479" s="20">
        <v>1001697</v>
      </c>
      <c r="N1479" s="20" t="s">
        <v>15374</v>
      </c>
      <c r="O1479" s="20"/>
      <c r="P1479" s="20">
        <v>373.44</v>
      </c>
      <c r="Q1479" s="20" t="s">
        <v>11150</v>
      </c>
      <c r="R1479" s="20" t="s">
        <v>11150</v>
      </c>
      <c r="S1479" s="20" t="s">
        <v>11150</v>
      </c>
      <c r="T1479" s="20" t="s">
        <v>11150</v>
      </c>
      <c r="U1479" s="20" t="s">
        <v>11150</v>
      </c>
      <c r="V1479" s="20" t="s">
        <v>11150</v>
      </c>
      <c r="W1479" s="20">
        <v>373.44</v>
      </c>
    </row>
    <row r="1480" spans="1:23" x14ac:dyDescent="0.45">
      <c r="A1480" s="20">
        <v>1001595</v>
      </c>
      <c r="B1480" s="20" t="s">
        <v>9431</v>
      </c>
      <c r="C1480" s="20" t="s">
        <v>10201</v>
      </c>
      <c r="D1480" s="20">
        <v>1724258189</v>
      </c>
      <c r="E1480" s="20" t="str">
        <f>VLOOKUP(A1480,'REPORTE'!$A$1:$AG$1961,5,0)</f>
        <v>ECUATORIANO(A)</v>
      </c>
      <c r="F1480" s="20" t="str">
        <f>VLOOKUP(A1480,'REPORTE'!$A$1:$AG$1961,18,0)</f>
        <v>M</v>
      </c>
      <c r="G1480" s="20" t="str">
        <f>VLOOKUP(A1480,'REPORTE'!$A$1:$AG$1961,6,0)</f>
        <v>NACIONAL</v>
      </c>
      <c r="H1480" s="20" t="str">
        <f>VLOOKUP(A1480,'REPORTE'!$A$1:$AG$1961,30,0)</f>
        <v>Primaria</v>
      </c>
      <c r="I1480" s="20" t="str">
        <f>VLOOKUP(A1480,'REPORTE'!$A$1:$AG$1961,31,0)</f>
        <v>PICHINCHA</v>
      </c>
      <c r="J1480" s="20" t="str">
        <f>VLOOKUP(A1480,'REPORTE'!$A$1:$AG$1961,32,0)</f>
        <v>QUITO</v>
      </c>
      <c r="K1480" s="20" t="str">
        <f>VLOOKUP(A1480,'REPORTE'!$A$1:$AG$1961,33,0)</f>
        <v>COTOCOLLAO</v>
      </c>
      <c r="L1480" s="20" t="str">
        <f>VLOOKUP(K1480,PROVINCIAS!$F$1:$G$1171,2,0)</f>
        <v>URBANA</v>
      </c>
      <c r="M1480" s="20">
        <v>1001698</v>
      </c>
      <c r="N1480" s="20" t="s">
        <v>15374</v>
      </c>
      <c r="O1480" s="20"/>
      <c r="P1480" s="20">
        <v>1.39</v>
      </c>
      <c r="Q1480" s="20" t="s">
        <v>11150</v>
      </c>
      <c r="R1480" s="20" t="s">
        <v>11150</v>
      </c>
      <c r="S1480" s="20" t="s">
        <v>11150</v>
      </c>
      <c r="T1480" s="20" t="s">
        <v>14314</v>
      </c>
      <c r="U1480" s="20" t="s">
        <v>11150</v>
      </c>
      <c r="V1480" s="20" t="s">
        <v>11150</v>
      </c>
      <c r="W1480" s="20">
        <v>96.39</v>
      </c>
    </row>
    <row r="1481" spans="1:23" x14ac:dyDescent="0.45">
      <c r="A1481" s="20">
        <v>1001596</v>
      </c>
      <c r="B1481" s="20" t="s">
        <v>9431</v>
      </c>
      <c r="C1481" s="20" t="s">
        <v>14420</v>
      </c>
      <c r="D1481" s="20">
        <v>2100164637</v>
      </c>
      <c r="E1481" s="20" t="str">
        <f>VLOOKUP(A1481,'REPORTE'!$A$1:$AG$1961,5,0)</f>
        <v>ECUATORIANO(A)</v>
      </c>
      <c r="F1481" s="20" t="str">
        <f>VLOOKUP(A1481,'REPORTE'!$A$1:$AG$1961,18,0)</f>
        <v>M</v>
      </c>
      <c r="G1481" s="20" t="str">
        <f>VLOOKUP(A1481,'REPORTE'!$A$1:$AG$1961,6,0)</f>
        <v>NACIONAL</v>
      </c>
      <c r="H1481" s="20" t="str">
        <f>VLOOKUP(A1481,'REPORTE'!$A$1:$AG$1961,30,0)</f>
        <v>Primaria</v>
      </c>
      <c r="I1481" s="20" t="str">
        <f>VLOOKUP(A1481,'REPORTE'!$A$1:$AG$1961,31,0)</f>
        <v>PICHINCHA</v>
      </c>
      <c r="J1481" s="20" t="str">
        <f>VLOOKUP(A1481,'REPORTE'!$A$1:$AG$1961,32,0)</f>
        <v>QUITO</v>
      </c>
      <c r="K1481" s="20" t="str">
        <f>VLOOKUP(A1481,'REPORTE'!$A$1:$AG$1961,33,0)</f>
        <v>COTOCOLLAO</v>
      </c>
      <c r="L1481" s="20" t="str">
        <f>VLOOKUP(K1481,PROVINCIAS!$F$1:$G$1171,2,0)</f>
        <v>URBANA</v>
      </c>
      <c r="M1481" s="20">
        <v>1001699</v>
      </c>
      <c r="N1481" s="20" t="s">
        <v>15374</v>
      </c>
      <c r="O1481" s="20"/>
      <c r="P1481" s="20">
        <v>52.01</v>
      </c>
      <c r="Q1481" s="20" t="s">
        <v>11150</v>
      </c>
      <c r="R1481" s="20" t="s">
        <v>11150</v>
      </c>
      <c r="S1481" s="20" t="s">
        <v>11150</v>
      </c>
      <c r="T1481" s="20" t="s">
        <v>11150</v>
      </c>
      <c r="U1481" s="20" t="s">
        <v>11150</v>
      </c>
      <c r="V1481" s="20" t="s">
        <v>11150</v>
      </c>
      <c r="W1481" s="20">
        <v>52.01</v>
      </c>
    </row>
    <row r="1482" spans="1:23" x14ac:dyDescent="0.45">
      <c r="A1482" s="20">
        <v>1001597</v>
      </c>
      <c r="B1482" s="20" t="s">
        <v>9431</v>
      </c>
      <c r="C1482" s="20" t="s">
        <v>14421</v>
      </c>
      <c r="D1482" s="20">
        <v>1710972371</v>
      </c>
      <c r="E1482" s="20" t="str">
        <f>VLOOKUP(A1482,'REPORTE'!$A$1:$AG$1961,5,0)</f>
        <v>ECUATORIANO(A)</v>
      </c>
      <c r="F1482" s="20" t="str">
        <f>VLOOKUP(A1482,'REPORTE'!$A$1:$AG$1961,18,0)</f>
        <v>M</v>
      </c>
      <c r="G1482" s="20" t="str">
        <f>VLOOKUP(A1482,'REPORTE'!$A$1:$AG$1961,6,0)</f>
        <v>NACIONAL</v>
      </c>
      <c r="H1482" s="20" t="str">
        <f>VLOOKUP(A1482,'REPORTE'!$A$1:$AG$1961,30,0)</f>
        <v>Primaria</v>
      </c>
      <c r="I1482" s="20" t="str">
        <f>VLOOKUP(A1482,'REPORTE'!$A$1:$AG$1961,31,0)</f>
        <v>COTOPAXI</v>
      </c>
      <c r="J1482" s="20" t="str">
        <f>VLOOKUP(A1482,'REPORTE'!$A$1:$AG$1961,32,0)</f>
        <v>LATACUNGA</v>
      </c>
      <c r="K1482" s="20" t="str">
        <f>VLOOKUP(A1482,'REPORTE'!$A$1:$AG$1961,33,0)</f>
        <v>LA MATRIZ</v>
      </c>
      <c r="L1482" s="20" t="str">
        <f>VLOOKUP(K1482,PROVINCIAS!$F$1:$G$1171,2,0)</f>
        <v>URBANA</v>
      </c>
      <c r="M1482" s="20">
        <v>1001700</v>
      </c>
      <c r="N1482" s="20" t="s">
        <v>15374</v>
      </c>
      <c r="O1482" s="20"/>
      <c r="P1482" s="20">
        <v>11.03</v>
      </c>
      <c r="Q1482" s="20" t="s">
        <v>11150</v>
      </c>
      <c r="R1482" s="20" t="s">
        <v>11150</v>
      </c>
      <c r="S1482" s="20" t="s">
        <v>11150</v>
      </c>
      <c r="T1482" s="20" t="s">
        <v>11150</v>
      </c>
      <c r="U1482" s="20" t="s">
        <v>11150</v>
      </c>
      <c r="V1482" s="20" t="s">
        <v>11150</v>
      </c>
      <c r="W1482" s="20">
        <v>11.03</v>
      </c>
    </row>
    <row r="1483" spans="1:23" x14ac:dyDescent="0.45">
      <c r="A1483" s="20">
        <v>1001598</v>
      </c>
      <c r="B1483" s="20" t="s">
        <v>9431</v>
      </c>
      <c r="C1483" s="20" t="s">
        <v>10152</v>
      </c>
      <c r="D1483" s="20">
        <v>1710356948</v>
      </c>
      <c r="E1483" s="20" t="str">
        <f>VLOOKUP(A1483,'REPORTE'!$A$1:$AG$1961,5,0)</f>
        <v>ECUATORIANO(A)</v>
      </c>
      <c r="F1483" s="20" t="str">
        <f>VLOOKUP(A1483,'REPORTE'!$A$1:$AG$1961,18,0)</f>
        <v>F</v>
      </c>
      <c r="G1483" s="20" t="str">
        <f>VLOOKUP(A1483,'REPORTE'!$A$1:$AG$1961,6,0)</f>
        <v>NACIONAL</v>
      </c>
      <c r="H1483" s="20" t="str">
        <f>VLOOKUP(A1483,'REPORTE'!$A$1:$AG$1961,30,0)</f>
        <v>Primaria</v>
      </c>
      <c r="I1483" s="20" t="str">
        <f>VLOOKUP(A1483,'REPORTE'!$A$1:$AG$1961,31,0)</f>
        <v>PICHINCHA</v>
      </c>
      <c r="J1483" s="20" t="str">
        <f>VLOOKUP(A1483,'REPORTE'!$A$1:$AG$1961,32,0)</f>
        <v>QUITO</v>
      </c>
      <c r="K1483" s="20" t="str">
        <f>VLOOKUP(A1483,'REPORTE'!$A$1:$AG$1961,33,0)</f>
        <v>COTOCOLLAO</v>
      </c>
      <c r="L1483" s="20" t="str">
        <f>VLOOKUP(K1483,PROVINCIAS!$F$1:$G$1171,2,0)</f>
        <v>URBANA</v>
      </c>
      <c r="M1483" s="20">
        <v>1001701</v>
      </c>
      <c r="N1483" s="20" t="s">
        <v>15374</v>
      </c>
      <c r="O1483" s="20"/>
      <c r="P1483" s="20">
        <v>0</v>
      </c>
      <c r="Q1483" s="20" t="s">
        <v>11150</v>
      </c>
      <c r="R1483" s="20" t="s">
        <v>11150</v>
      </c>
      <c r="S1483" s="20" t="s">
        <v>11150</v>
      </c>
      <c r="T1483" s="20" t="s">
        <v>11150</v>
      </c>
      <c r="U1483" s="20" t="s">
        <v>11150</v>
      </c>
      <c r="V1483" s="20" t="s">
        <v>11150</v>
      </c>
      <c r="W1483" s="20">
        <v>0</v>
      </c>
    </row>
    <row r="1484" spans="1:23" x14ac:dyDescent="0.45">
      <c r="A1484" s="20">
        <v>1001599</v>
      </c>
      <c r="B1484" s="20" t="s">
        <v>9431</v>
      </c>
      <c r="C1484" s="20" t="s">
        <v>14422</v>
      </c>
      <c r="D1484" s="20">
        <v>1707717946</v>
      </c>
      <c r="E1484" s="20" t="str">
        <f>VLOOKUP(A1484,'REPORTE'!$A$1:$AG$1961,5,0)</f>
        <v>ECUATORIANO(A)</v>
      </c>
      <c r="F1484" s="20" t="str">
        <f>VLOOKUP(A1484,'REPORTE'!$A$1:$AG$1961,18,0)</f>
        <v>M</v>
      </c>
      <c r="G1484" s="20" t="str">
        <f>VLOOKUP(A1484,'REPORTE'!$A$1:$AG$1961,6,0)</f>
        <v>NACIONAL</v>
      </c>
      <c r="H1484" s="20" t="str">
        <f>VLOOKUP(A1484,'REPORTE'!$A$1:$AG$1961,30,0)</f>
        <v>Primaria</v>
      </c>
      <c r="I1484" s="20" t="str">
        <f>VLOOKUP(A1484,'REPORTE'!$A$1:$AG$1961,31,0)</f>
        <v>PICHINCHA</v>
      </c>
      <c r="J1484" s="20" t="str">
        <f>VLOOKUP(A1484,'REPORTE'!$A$1:$AG$1961,32,0)</f>
        <v>QUITO</v>
      </c>
      <c r="K1484" s="20" t="str">
        <f>VLOOKUP(A1484,'REPORTE'!$A$1:$AG$1961,33,0)</f>
        <v>CHILLOGALLO</v>
      </c>
      <c r="L1484" s="20" t="str">
        <f>VLOOKUP(K1484,PROVINCIAS!$F$1:$G$1171,2,0)</f>
        <v>URBANA</v>
      </c>
      <c r="M1484" s="20">
        <v>1001702</v>
      </c>
      <c r="N1484" s="20" t="s">
        <v>15374</v>
      </c>
      <c r="O1484" s="20"/>
      <c r="P1484" s="20">
        <v>5.38</v>
      </c>
      <c r="Q1484" s="20" t="s">
        <v>11150</v>
      </c>
      <c r="R1484" s="20" t="s">
        <v>11150</v>
      </c>
      <c r="S1484" s="20" t="s">
        <v>11150</v>
      </c>
      <c r="T1484" s="20" t="s">
        <v>11150</v>
      </c>
      <c r="U1484" s="20" t="s">
        <v>11150</v>
      </c>
      <c r="V1484" s="20" t="s">
        <v>11150</v>
      </c>
      <c r="W1484" s="20">
        <v>5.38</v>
      </c>
    </row>
    <row r="1485" spans="1:23" x14ac:dyDescent="0.45">
      <c r="A1485" s="20">
        <v>1001600</v>
      </c>
      <c r="B1485" s="20" t="s">
        <v>9431</v>
      </c>
      <c r="C1485" s="20" t="s">
        <v>14423</v>
      </c>
      <c r="D1485" s="20">
        <v>1751494640</v>
      </c>
      <c r="E1485" s="20" t="str">
        <f>VLOOKUP(A1485,'REPORTE'!$A$1:$AG$1961,5,0)</f>
        <v>ECUATORIANO(A)</v>
      </c>
      <c r="F1485" s="20" t="str">
        <f>VLOOKUP(A1485,'REPORTE'!$A$1:$AG$1961,18,0)</f>
        <v>M</v>
      </c>
      <c r="G1485" s="20" t="str">
        <f>VLOOKUP(A1485,'REPORTE'!$A$1:$AG$1961,6,0)</f>
        <v>NACIONAL</v>
      </c>
      <c r="H1485" s="20" t="str">
        <f>VLOOKUP(A1485,'REPORTE'!$A$1:$AG$1961,30,0)</f>
        <v>Secundaria</v>
      </c>
      <c r="I1485" s="20" t="str">
        <f>VLOOKUP(A1485,'REPORTE'!$A$1:$AG$1961,31,0)</f>
        <v>PICHINCHA</v>
      </c>
      <c r="J1485" s="20" t="str">
        <f>VLOOKUP(A1485,'REPORTE'!$A$1:$AG$1961,32,0)</f>
        <v>QUITO</v>
      </c>
      <c r="K1485" s="20" t="str">
        <f>VLOOKUP(A1485,'REPORTE'!$A$1:$AG$1961,33,0)</f>
        <v>COTOCOLLAO</v>
      </c>
      <c r="L1485" s="20" t="str">
        <f>VLOOKUP(K1485,PROVINCIAS!$F$1:$G$1171,2,0)</f>
        <v>URBANA</v>
      </c>
      <c r="M1485" s="20">
        <v>1001703</v>
      </c>
      <c r="N1485" s="20" t="s">
        <v>15374</v>
      </c>
      <c r="O1485" s="20"/>
      <c r="P1485" s="20">
        <v>3</v>
      </c>
      <c r="Q1485" s="20" t="s">
        <v>11150</v>
      </c>
      <c r="R1485" s="20" t="s">
        <v>11150</v>
      </c>
      <c r="S1485" s="20" t="s">
        <v>11150</v>
      </c>
      <c r="T1485" s="20" t="s">
        <v>11150</v>
      </c>
      <c r="U1485" s="20" t="s">
        <v>11150</v>
      </c>
      <c r="V1485" s="20" t="s">
        <v>11150</v>
      </c>
      <c r="W1485" s="20">
        <v>3</v>
      </c>
    </row>
    <row r="1486" spans="1:23" x14ac:dyDescent="0.45">
      <c r="A1486" s="20">
        <v>1001601</v>
      </c>
      <c r="B1486" s="20" t="s">
        <v>9431</v>
      </c>
      <c r="C1486" s="20" t="s">
        <v>10098</v>
      </c>
      <c r="D1486" s="20">
        <v>1717279580</v>
      </c>
      <c r="E1486" s="20" t="str">
        <f>VLOOKUP(A1486,'REPORTE'!$A$1:$AG$1961,5,0)</f>
        <v>ECUATORIANO(A)</v>
      </c>
      <c r="F1486" s="20" t="str">
        <f>VLOOKUP(A1486,'REPORTE'!$A$1:$AG$1961,18,0)</f>
        <v>F</v>
      </c>
      <c r="G1486" s="20" t="str">
        <f>VLOOKUP(A1486,'REPORTE'!$A$1:$AG$1961,6,0)</f>
        <v>NACIONAL</v>
      </c>
      <c r="H1486" s="20" t="str">
        <f>VLOOKUP(A1486,'REPORTE'!$A$1:$AG$1961,30,0)</f>
        <v>Secundaria</v>
      </c>
      <c r="I1486" s="20" t="str">
        <f>VLOOKUP(A1486,'REPORTE'!$A$1:$AG$1961,31,0)</f>
        <v>PICHINCHA</v>
      </c>
      <c r="J1486" s="20" t="str">
        <f>VLOOKUP(A1486,'REPORTE'!$A$1:$AG$1961,32,0)</f>
        <v>QUITO</v>
      </c>
      <c r="K1486" s="20" t="str">
        <f>VLOOKUP(A1486,'REPORTE'!$A$1:$AG$1961,33,0)</f>
        <v>SAN ROQUE</v>
      </c>
      <c r="L1486" s="20" t="str">
        <f>VLOOKUP(K1486,PROVINCIAS!$F$1:$G$1171,2,0)</f>
        <v>RURAL</v>
      </c>
      <c r="M1486" s="20">
        <v>1001704</v>
      </c>
      <c r="N1486" s="20" t="s">
        <v>15374</v>
      </c>
      <c r="O1486" s="20"/>
      <c r="P1486" s="20">
        <v>0</v>
      </c>
      <c r="Q1486" s="20" t="s">
        <v>11150</v>
      </c>
      <c r="R1486" s="20" t="s">
        <v>11150</v>
      </c>
      <c r="S1486" s="20" t="s">
        <v>11150</v>
      </c>
      <c r="T1486" s="20" t="s">
        <v>11150</v>
      </c>
      <c r="U1486" s="20" t="s">
        <v>11150</v>
      </c>
      <c r="V1486" s="20" t="s">
        <v>11150</v>
      </c>
      <c r="W1486" s="20">
        <v>0</v>
      </c>
    </row>
    <row r="1487" spans="1:23" x14ac:dyDescent="0.45">
      <c r="A1487" s="20">
        <v>1001602</v>
      </c>
      <c r="B1487" s="20" t="s">
        <v>9431</v>
      </c>
      <c r="C1487" s="20" t="s">
        <v>10130</v>
      </c>
      <c r="D1487" s="20">
        <v>1717326365</v>
      </c>
      <c r="E1487" s="20" t="str">
        <f>VLOOKUP(A1487,'REPORTE'!$A$1:$AG$1961,5,0)</f>
        <v>ECUATORIANO(A)</v>
      </c>
      <c r="F1487" s="20" t="str">
        <f>VLOOKUP(A1487,'REPORTE'!$A$1:$AG$1961,18,0)</f>
        <v>F</v>
      </c>
      <c r="G1487" s="20" t="str">
        <f>VLOOKUP(A1487,'REPORTE'!$A$1:$AG$1961,6,0)</f>
        <v>NACIONAL</v>
      </c>
      <c r="H1487" s="20" t="str">
        <f>VLOOKUP(A1487,'REPORTE'!$A$1:$AG$1961,30,0)</f>
        <v>Secundaria</v>
      </c>
      <c r="I1487" s="20" t="str">
        <f>VLOOKUP(A1487,'REPORTE'!$A$1:$AG$1961,31,0)</f>
        <v>PICHINCHA</v>
      </c>
      <c r="J1487" s="20" t="str">
        <f>VLOOKUP(A1487,'REPORTE'!$A$1:$AG$1961,32,0)</f>
        <v>QUITO</v>
      </c>
      <c r="K1487" s="20" t="str">
        <f>VLOOKUP(A1487,'REPORTE'!$A$1:$AG$1961,33,0)</f>
        <v>COTOCOLLAO</v>
      </c>
      <c r="L1487" s="20" t="str">
        <f>VLOOKUP(K1487,PROVINCIAS!$F$1:$G$1171,2,0)</f>
        <v>URBANA</v>
      </c>
      <c r="M1487" s="20">
        <v>1001705</v>
      </c>
      <c r="N1487" s="20" t="s">
        <v>15374</v>
      </c>
      <c r="O1487" s="20"/>
      <c r="P1487" s="20">
        <v>1.98</v>
      </c>
      <c r="Q1487" s="20" t="s">
        <v>11150</v>
      </c>
      <c r="R1487" s="20" t="s">
        <v>11150</v>
      </c>
      <c r="S1487" s="20" t="s">
        <v>11150</v>
      </c>
      <c r="T1487" s="20" t="s">
        <v>14321</v>
      </c>
      <c r="U1487" s="20" t="s">
        <v>11150</v>
      </c>
      <c r="V1487" s="20" t="s">
        <v>11150</v>
      </c>
      <c r="W1487" s="20">
        <v>191.98</v>
      </c>
    </row>
    <row r="1488" spans="1:23" x14ac:dyDescent="0.45">
      <c r="A1488" s="20">
        <v>1001603</v>
      </c>
      <c r="B1488" s="20" t="s">
        <v>9431</v>
      </c>
      <c r="C1488" s="20" t="s">
        <v>10099</v>
      </c>
      <c r="D1488" s="20">
        <v>1751496538</v>
      </c>
      <c r="E1488" s="20" t="str">
        <f>VLOOKUP(A1488,'REPORTE'!$A$1:$AG$1961,5,0)</f>
        <v>ECUATORIANO(A)</v>
      </c>
      <c r="F1488" s="20" t="str">
        <f>VLOOKUP(A1488,'REPORTE'!$A$1:$AG$1961,18,0)</f>
        <v>F</v>
      </c>
      <c r="G1488" s="20" t="str">
        <f>VLOOKUP(A1488,'REPORTE'!$A$1:$AG$1961,6,0)</f>
        <v>NACIONAL</v>
      </c>
      <c r="H1488" s="20" t="str">
        <f>VLOOKUP(A1488,'REPORTE'!$A$1:$AG$1961,30,0)</f>
        <v>Primaria</v>
      </c>
      <c r="I1488" s="20" t="str">
        <f>VLOOKUP(A1488,'REPORTE'!$A$1:$AG$1961,31,0)</f>
        <v>PICHINCHA</v>
      </c>
      <c r="J1488" s="20" t="str">
        <f>VLOOKUP(A1488,'REPORTE'!$A$1:$AG$1961,32,0)</f>
        <v>QUITO</v>
      </c>
      <c r="K1488" s="20" t="str">
        <f>VLOOKUP(A1488,'REPORTE'!$A$1:$AG$1961,33,0)</f>
        <v>CHILLOGALLO</v>
      </c>
      <c r="L1488" s="20" t="str">
        <f>VLOOKUP(K1488,PROVINCIAS!$F$1:$G$1171,2,0)</f>
        <v>URBANA</v>
      </c>
      <c r="M1488" s="20">
        <v>1001706</v>
      </c>
      <c r="N1488" s="20" t="s">
        <v>15374</v>
      </c>
      <c r="O1488" s="20"/>
      <c r="P1488" s="20">
        <v>29.14</v>
      </c>
      <c r="Q1488" s="20" t="s">
        <v>11150</v>
      </c>
      <c r="R1488" s="20" t="s">
        <v>11150</v>
      </c>
      <c r="S1488" s="20" t="s">
        <v>11150</v>
      </c>
      <c r="T1488" s="20" t="s">
        <v>11150</v>
      </c>
      <c r="U1488" s="20" t="s">
        <v>11150</v>
      </c>
      <c r="V1488" s="20" t="s">
        <v>11150</v>
      </c>
      <c r="W1488" s="20">
        <v>29.14</v>
      </c>
    </row>
    <row r="1489" spans="1:23" x14ac:dyDescent="0.45">
      <c r="A1489" s="20">
        <v>1001604</v>
      </c>
      <c r="B1489" s="20" t="s">
        <v>9431</v>
      </c>
      <c r="C1489" s="20" t="s">
        <v>14424</v>
      </c>
      <c r="D1489" s="20">
        <v>201225760</v>
      </c>
      <c r="E1489" s="20" t="str">
        <f>VLOOKUP(A1489,'REPORTE'!$A$1:$AG$1961,5,0)</f>
        <v>ECUATORIANO(A)</v>
      </c>
      <c r="F1489" s="20" t="str">
        <f>VLOOKUP(A1489,'REPORTE'!$A$1:$AG$1961,18,0)</f>
        <v>F</v>
      </c>
      <c r="G1489" s="20" t="str">
        <f>VLOOKUP(A1489,'REPORTE'!$A$1:$AG$1961,6,0)</f>
        <v>NACIONAL</v>
      </c>
      <c r="H1489" s="20" t="str">
        <f>VLOOKUP(A1489,'REPORTE'!$A$1:$AG$1961,30,0)</f>
        <v>Primaria</v>
      </c>
      <c r="I1489" s="20" t="str">
        <f>VLOOKUP(A1489,'REPORTE'!$A$1:$AG$1961,31,0)</f>
        <v>PICHINCHA</v>
      </c>
      <c r="J1489" s="20" t="str">
        <f>VLOOKUP(A1489,'REPORTE'!$A$1:$AG$1961,32,0)</f>
        <v>QUITO</v>
      </c>
      <c r="K1489" s="20" t="str">
        <f>VLOOKUP(A1489,'REPORTE'!$A$1:$AG$1961,33,0)</f>
        <v>COCHAPAMBA</v>
      </c>
      <c r="L1489" s="20" t="str">
        <f>VLOOKUP(K1489,PROVINCIAS!$F$1:$G$1171,2,0)</f>
        <v>RURAL</v>
      </c>
      <c r="M1489" s="20">
        <v>1001707</v>
      </c>
      <c r="N1489" s="20" t="s">
        <v>15374</v>
      </c>
      <c r="O1489" s="20"/>
      <c r="P1489" s="20">
        <v>47.04</v>
      </c>
      <c r="Q1489" s="20" t="s">
        <v>11150</v>
      </c>
      <c r="R1489" s="20" t="s">
        <v>11150</v>
      </c>
      <c r="S1489" s="20" t="s">
        <v>11150</v>
      </c>
      <c r="T1489" s="20" t="s">
        <v>11150</v>
      </c>
      <c r="U1489" s="20" t="s">
        <v>11150</v>
      </c>
      <c r="V1489" s="20" t="s">
        <v>11150</v>
      </c>
      <c r="W1489" s="20">
        <v>47.04</v>
      </c>
    </row>
    <row r="1490" spans="1:23" x14ac:dyDescent="0.45">
      <c r="A1490" s="20">
        <v>1001605</v>
      </c>
      <c r="B1490" s="20" t="s">
        <v>9431</v>
      </c>
      <c r="C1490" s="20" t="s">
        <v>10122</v>
      </c>
      <c r="D1490" s="20">
        <v>1717737298</v>
      </c>
      <c r="E1490" s="20" t="str">
        <f>VLOOKUP(A1490,'REPORTE'!$A$1:$AG$1961,5,0)</f>
        <v>ECUATORIANO(A)</v>
      </c>
      <c r="F1490" s="20" t="str">
        <f>VLOOKUP(A1490,'REPORTE'!$A$1:$AG$1961,18,0)</f>
        <v>F</v>
      </c>
      <c r="G1490" s="20" t="str">
        <f>VLOOKUP(A1490,'REPORTE'!$A$1:$AG$1961,6,0)</f>
        <v>NACIONAL</v>
      </c>
      <c r="H1490" s="20" t="str">
        <f>VLOOKUP(A1490,'REPORTE'!$A$1:$AG$1961,30,0)</f>
        <v>Secundaria</v>
      </c>
      <c r="I1490" s="20" t="str">
        <f>VLOOKUP(A1490,'REPORTE'!$A$1:$AG$1961,31,0)</f>
        <v>EL ORO</v>
      </c>
      <c r="J1490" s="20" t="str">
        <f>VLOOKUP(A1490,'REPORTE'!$A$1:$AG$1961,32,0)</f>
        <v>PORTOVELO</v>
      </c>
      <c r="K1490" s="20" t="str">
        <f>VLOOKUP(A1490,'REPORTE'!$A$1:$AG$1961,33,0)</f>
        <v>SALATI</v>
      </c>
      <c r="L1490" s="20" t="str">
        <f>VLOOKUP(K1490,PROVINCIAS!$F$1:$G$1171,2,0)</f>
        <v>RURAL</v>
      </c>
      <c r="M1490" s="20">
        <v>1001708</v>
      </c>
      <c r="N1490" s="20" t="s">
        <v>15374</v>
      </c>
      <c r="O1490" s="20"/>
      <c r="P1490" s="20">
        <v>2.5499999999999998</v>
      </c>
      <c r="Q1490" s="20" t="s">
        <v>11150</v>
      </c>
      <c r="R1490" s="20" t="s">
        <v>11150</v>
      </c>
      <c r="S1490" s="20" t="s">
        <v>11150</v>
      </c>
      <c r="T1490" s="20" t="s">
        <v>14387</v>
      </c>
      <c r="U1490" s="20" t="s">
        <v>11150</v>
      </c>
      <c r="V1490" s="20" t="s">
        <v>11150</v>
      </c>
      <c r="W1490" s="20">
        <v>152.55000000000001</v>
      </c>
    </row>
    <row r="1491" spans="1:23" x14ac:dyDescent="0.45">
      <c r="A1491" s="20">
        <v>1001606</v>
      </c>
      <c r="B1491" s="20" t="s">
        <v>9431</v>
      </c>
      <c r="C1491" s="20" t="s">
        <v>14425</v>
      </c>
      <c r="D1491" s="20">
        <v>1712998770</v>
      </c>
      <c r="E1491" s="20" t="str">
        <f>VLOOKUP(A1491,'REPORTE'!$A$1:$AG$1961,5,0)</f>
        <v>ECUATORIANO(A)</v>
      </c>
      <c r="F1491" s="20" t="str">
        <f>VLOOKUP(A1491,'REPORTE'!$A$1:$AG$1961,18,0)</f>
        <v>F</v>
      </c>
      <c r="G1491" s="20" t="str">
        <f>VLOOKUP(A1491,'REPORTE'!$A$1:$AG$1961,6,0)</f>
        <v>NACIONAL</v>
      </c>
      <c r="H1491" s="20" t="str">
        <f>VLOOKUP(A1491,'REPORTE'!$A$1:$AG$1961,30,0)</f>
        <v>Primaria</v>
      </c>
      <c r="I1491" s="20" t="str">
        <f>VLOOKUP(A1491,'REPORTE'!$A$1:$AG$1961,31,0)</f>
        <v>PICHINCHA</v>
      </c>
      <c r="J1491" s="20" t="str">
        <f>VLOOKUP(A1491,'REPORTE'!$A$1:$AG$1961,32,0)</f>
        <v>QUITO</v>
      </c>
      <c r="K1491" s="20" t="str">
        <f>VLOOKUP(A1491,'REPORTE'!$A$1:$AG$1961,33,0)</f>
        <v>CHIMBACALLE</v>
      </c>
      <c r="L1491" s="20" t="str">
        <f>VLOOKUP(K1491,PROVINCIAS!$F$1:$G$1171,2,0)</f>
        <v>URBANA</v>
      </c>
      <c r="M1491" s="20">
        <v>1001709</v>
      </c>
      <c r="N1491" s="20" t="s">
        <v>15374</v>
      </c>
      <c r="O1491" s="20"/>
      <c r="P1491" s="20">
        <v>3</v>
      </c>
      <c r="Q1491" s="20" t="s">
        <v>11150</v>
      </c>
      <c r="R1491" s="20" t="s">
        <v>11150</v>
      </c>
      <c r="S1491" s="20" t="s">
        <v>11150</v>
      </c>
      <c r="T1491" s="20" t="s">
        <v>11150</v>
      </c>
      <c r="U1491" s="20" t="s">
        <v>11150</v>
      </c>
      <c r="V1491" s="20" t="s">
        <v>11150</v>
      </c>
      <c r="W1491" s="20">
        <v>3</v>
      </c>
    </row>
    <row r="1492" spans="1:23" x14ac:dyDescent="0.45">
      <c r="A1492" s="20">
        <v>1001607</v>
      </c>
      <c r="B1492" s="20" t="s">
        <v>9431</v>
      </c>
      <c r="C1492" s="20" t="s">
        <v>10118</v>
      </c>
      <c r="D1492" s="20">
        <v>1720305679</v>
      </c>
      <c r="E1492" s="20" t="str">
        <f>VLOOKUP(A1492,'REPORTE'!$A$1:$AG$1961,5,0)</f>
        <v>ECUATORIANO(A)</v>
      </c>
      <c r="F1492" s="20" t="str">
        <f>VLOOKUP(A1492,'REPORTE'!$A$1:$AG$1961,18,0)</f>
        <v>F</v>
      </c>
      <c r="G1492" s="20" t="str">
        <f>VLOOKUP(A1492,'REPORTE'!$A$1:$AG$1961,6,0)</f>
        <v>NACIONAL</v>
      </c>
      <c r="H1492" s="20" t="str">
        <f>VLOOKUP(A1492,'REPORTE'!$A$1:$AG$1961,30,0)</f>
        <v>Secundaria</v>
      </c>
      <c r="I1492" s="20" t="str">
        <f>VLOOKUP(A1492,'REPORTE'!$A$1:$AG$1961,31,0)</f>
        <v>PICHINCHA</v>
      </c>
      <c r="J1492" s="20" t="str">
        <f>VLOOKUP(A1492,'REPORTE'!$A$1:$AG$1961,32,0)</f>
        <v>QUITO</v>
      </c>
      <c r="K1492" s="20" t="str">
        <f>VLOOKUP(A1492,'REPORTE'!$A$1:$AG$1961,33,0)</f>
        <v>CENTRO HISTORICO</v>
      </c>
      <c r="L1492" s="20" t="str">
        <f>VLOOKUP(K1492,PROVINCIAS!$F$1:$G$1171,2,0)</f>
        <v>URBANA</v>
      </c>
      <c r="M1492" s="20">
        <v>1001710</v>
      </c>
      <c r="N1492" s="20" t="s">
        <v>15374</v>
      </c>
      <c r="O1492" s="20"/>
      <c r="P1492" s="20">
        <v>40.83</v>
      </c>
      <c r="Q1492" s="20" t="s">
        <v>11150</v>
      </c>
      <c r="R1492" s="20" t="s">
        <v>11150</v>
      </c>
      <c r="S1492" s="20" t="s">
        <v>11150</v>
      </c>
      <c r="T1492" s="20" t="s">
        <v>11150</v>
      </c>
      <c r="U1492" s="20" t="s">
        <v>11150</v>
      </c>
      <c r="V1492" s="20" t="s">
        <v>11150</v>
      </c>
      <c r="W1492" s="20">
        <v>40.83</v>
      </c>
    </row>
    <row r="1493" spans="1:23" x14ac:dyDescent="0.45">
      <c r="A1493" s="20">
        <v>1001609</v>
      </c>
      <c r="B1493" s="20" t="s">
        <v>9431</v>
      </c>
      <c r="C1493" s="20" t="s">
        <v>10102</v>
      </c>
      <c r="D1493" s="20">
        <v>1720600103</v>
      </c>
      <c r="E1493" s="20" t="str">
        <f>VLOOKUP(A1493,'REPORTE'!$A$1:$AG$1961,5,0)</f>
        <v>ECUATORIANO(A)</v>
      </c>
      <c r="F1493" s="20" t="str">
        <f>VLOOKUP(A1493,'REPORTE'!$A$1:$AG$1961,18,0)</f>
        <v>M</v>
      </c>
      <c r="G1493" s="20" t="str">
        <f>VLOOKUP(A1493,'REPORTE'!$A$1:$AG$1961,6,0)</f>
        <v>NACIONAL</v>
      </c>
      <c r="H1493" s="20" t="str">
        <f>VLOOKUP(A1493,'REPORTE'!$A$1:$AG$1961,30,0)</f>
        <v>Secundaria</v>
      </c>
      <c r="I1493" s="20" t="str">
        <f>VLOOKUP(A1493,'REPORTE'!$A$1:$AG$1961,31,0)</f>
        <v>PICHINCHA</v>
      </c>
      <c r="J1493" s="20" t="str">
        <f>VLOOKUP(A1493,'REPORTE'!$A$1:$AG$1961,32,0)</f>
        <v>QUITO</v>
      </c>
      <c r="K1493" s="20" t="str">
        <f>VLOOKUP(A1493,'REPORTE'!$A$1:$AG$1961,33,0)</f>
        <v>LA MAGDALENA</v>
      </c>
      <c r="L1493" s="20" t="str">
        <f>VLOOKUP(K1493,PROVINCIAS!$F$1:$G$1171,2,0)</f>
        <v>URBANA</v>
      </c>
      <c r="M1493" s="20">
        <v>1001712</v>
      </c>
      <c r="N1493" s="20" t="s">
        <v>15374</v>
      </c>
      <c r="O1493" s="20"/>
      <c r="P1493" s="20">
        <v>6.14</v>
      </c>
      <c r="Q1493" s="20" t="s">
        <v>11150</v>
      </c>
      <c r="R1493" s="20" t="s">
        <v>11150</v>
      </c>
      <c r="S1493" s="20" t="s">
        <v>11150</v>
      </c>
      <c r="T1493" s="20" t="s">
        <v>11150</v>
      </c>
      <c r="U1493" s="20" t="s">
        <v>11150</v>
      </c>
      <c r="V1493" s="20" t="s">
        <v>11150</v>
      </c>
      <c r="W1493" s="20">
        <v>6.14</v>
      </c>
    </row>
    <row r="1494" spans="1:23" x14ac:dyDescent="0.45">
      <c r="A1494" s="20">
        <v>1001610</v>
      </c>
      <c r="B1494" s="20" t="s">
        <v>9431</v>
      </c>
      <c r="C1494" s="20" t="s">
        <v>10103</v>
      </c>
      <c r="D1494" s="20">
        <v>1760563021</v>
      </c>
      <c r="E1494" s="20" t="str">
        <f>VLOOKUP(A1494,'REPORTE'!$A$1:$AG$1961,5,0)</f>
        <v>VENEZOLANO(A)</v>
      </c>
      <c r="F1494" s="20" t="str">
        <f>VLOOKUP(A1494,'REPORTE'!$A$1:$AG$1961,18,0)</f>
        <v>F</v>
      </c>
      <c r="G1494" s="20" t="str">
        <f>VLOOKUP(A1494,'REPORTE'!$A$1:$AG$1961,6,0)</f>
        <v>EXTRANJERO</v>
      </c>
      <c r="H1494" s="20" t="str">
        <f>VLOOKUP(A1494,'REPORTE'!$A$1:$AG$1961,30,0)</f>
        <v>Primaria</v>
      </c>
      <c r="I1494" s="20" t="str">
        <f>VLOOKUP(A1494,'REPORTE'!$A$1:$AG$1961,31,0)</f>
        <v>PICHINCHA</v>
      </c>
      <c r="J1494" s="20" t="str">
        <f>VLOOKUP(A1494,'REPORTE'!$A$1:$AG$1961,32,0)</f>
        <v>QUITO</v>
      </c>
      <c r="K1494" s="20" t="str">
        <f>VLOOKUP(A1494,'REPORTE'!$A$1:$AG$1961,33,0)</f>
        <v>SOLANDA</v>
      </c>
      <c r="L1494" s="20" t="str">
        <f>VLOOKUP(K1494,PROVINCIAS!$F$1:$G$1171,2,0)</f>
        <v>URBANA</v>
      </c>
      <c r="M1494" s="20">
        <v>1001713</v>
      </c>
      <c r="N1494" s="20" t="s">
        <v>15374</v>
      </c>
      <c r="O1494" s="20"/>
      <c r="P1494" s="20">
        <v>0.03</v>
      </c>
      <c r="Q1494" s="20" t="s">
        <v>11150</v>
      </c>
      <c r="R1494" s="20" t="s">
        <v>11150</v>
      </c>
      <c r="S1494" s="20" t="s">
        <v>11150</v>
      </c>
      <c r="T1494" s="20" t="s">
        <v>14314</v>
      </c>
      <c r="U1494" s="20" t="s">
        <v>11150</v>
      </c>
      <c r="V1494" s="20" t="s">
        <v>11150</v>
      </c>
      <c r="W1494" s="20">
        <v>95.03</v>
      </c>
    </row>
    <row r="1495" spans="1:23" x14ac:dyDescent="0.45">
      <c r="A1495" s="20">
        <v>1001611</v>
      </c>
      <c r="B1495" s="20" t="s">
        <v>9431</v>
      </c>
      <c r="C1495" s="20" t="s">
        <v>14426</v>
      </c>
      <c r="D1495" s="20">
        <v>1204115784</v>
      </c>
      <c r="E1495" s="20" t="str">
        <f>VLOOKUP(A1495,'REPORTE'!$A$1:$AG$1961,5,0)</f>
        <v>ECUATORIANO(A)</v>
      </c>
      <c r="F1495" s="20" t="str">
        <f>VLOOKUP(A1495,'REPORTE'!$A$1:$AG$1961,18,0)</f>
        <v>F</v>
      </c>
      <c r="G1495" s="20" t="str">
        <f>VLOOKUP(A1495,'REPORTE'!$A$1:$AG$1961,6,0)</f>
        <v>NACIONAL</v>
      </c>
      <c r="H1495" s="20" t="str">
        <f>VLOOKUP(A1495,'REPORTE'!$A$1:$AG$1961,30,0)</f>
        <v>Universitaria</v>
      </c>
      <c r="I1495" s="20" t="str">
        <f>VLOOKUP(A1495,'REPORTE'!$A$1:$AG$1961,31,0)</f>
        <v>PICHINCHA</v>
      </c>
      <c r="J1495" s="20" t="str">
        <f>VLOOKUP(A1495,'REPORTE'!$A$1:$AG$1961,32,0)</f>
        <v>QUITO</v>
      </c>
      <c r="K1495" s="20" t="str">
        <f>VLOOKUP(A1495,'REPORTE'!$A$1:$AG$1961,33,0)</f>
        <v>SAN ROQUE</v>
      </c>
      <c r="L1495" s="20" t="str">
        <f>VLOOKUP(K1495,PROVINCIAS!$F$1:$G$1171,2,0)</f>
        <v>RURAL</v>
      </c>
      <c r="M1495" s="20">
        <v>1001714</v>
      </c>
      <c r="N1495" s="20" t="s">
        <v>15374</v>
      </c>
      <c r="O1495" s="20"/>
      <c r="P1495" s="20">
        <v>3</v>
      </c>
      <c r="Q1495" s="20" t="s">
        <v>11150</v>
      </c>
      <c r="R1495" s="20" t="s">
        <v>11150</v>
      </c>
      <c r="S1495" s="20" t="s">
        <v>11150</v>
      </c>
      <c r="T1495" s="20" t="s">
        <v>11150</v>
      </c>
      <c r="U1495" s="20" t="s">
        <v>11150</v>
      </c>
      <c r="V1495" s="20" t="s">
        <v>11150</v>
      </c>
      <c r="W1495" s="20">
        <v>3</v>
      </c>
    </row>
    <row r="1496" spans="1:23" x14ac:dyDescent="0.45">
      <c r="A1496" s="20">
        <v>1001612</v>
      </c>
      <c r="B1496" s="20" t="s">
        <v>9431</v>
      </c>
      <c r="C1496" s="20" t="s">
        <v>10106</v>
      </c>
      <c r="D1496" s="20">
        <v>1714111190</v>
      </c>
      <c r="E1496" s="20" t="str">
        <f>VLOOKUP(A1496,'REPORTE'!$A$1:$AG$1961,5,0)</f>
        <v>ECUATORIANO(A)</v>
      </c>
      <c r="F1496" s="20" t="str">
        <f>VLOOKUP(A1496,'REPORTE'!$A$1:$AG$1961,18,0)</f>
        <v>M</v>
      </c>
      <c r="G1496" s="20" t="str">
        <f>VLOOKUP(A1496,'REPORTE'!$A$1:$AG$1961,6,0)</f>
        <v>NACIONAL</v>
      </c>
      <c r="H1496" s="20" t="str">
        <f>VLOOKUP(A1496,'REPORTE'!$A$1:$AG$1961,30,0)</f>
        <v>Universitaria</v>
      </c>
      <c r="I1496" s="20" t="str">
        <f>VLOOKUP(A1496,'REPORTE'!$A$1:$AG$1961,31,0)</f>
        <v>PICHINCHA</v>
      </c>
      <c r="J1496" s="20" t="str">
        <f>VLOOKUP(A1496,'REPORTE'!$A$1:$AG$1961,32,0)</f>
        <v>QUITO</v>
      </c>
      <c r="K1496" s="20" t="str">
        <f>VLOOKUP(A1496,'REPORTE'!$A$1:$AG$1961,33,0)</f>
        <v>CARCELEN</v>
      </c>
      <c r="L1496" s="20" t="str">
        <f>VLOOKUP(K1496,PROVINCIAS!$F$1:$G$1171,2,0)</f>
        <v>URBANA</v>
      </c>
      <c r="M1496" s="20">
        <v>1001715</v>
      </c>
      <c r="N1496" s="20" t="s">
        <v>15374</v>
      </c>
      <c r="O1496" s="20"/>
      <c r="P1496" s="20">
        <v>0</v>
      </c>
      <c r="Q1496" s="20" t="s">
        <v>11150</v>
      </c>
      <c r="R1496" s="20" t="s">
        <v>11150</v>
      </c>
      <c r="S1496" s="20" t="s">
        <v>11150</v>
      </c>
      <c r="T1496" s="20" t="s">
        <v>11150</v>
      </c>
      <c r="U1496" s="20" t="s">
        <v>11150</v>
      </c>
      <c r="V1496" s="20" t="s">
        <v>11150</v>
      </c>
      <c r="W1496" s="20">
        <v>0</v>
      </c>
    </row>
    <row r="1497" spans="1:23" x14ac:dyDescent="0.45">
      <c r="A1497" s="20">
        <v>1001614</v>
      </c>
      <c r="B1497" s="20" t="s">
        <v>9431</v>
      </c>
      <c r="C1497" s="20" t="s">
        <v>10107</v>
      </c>
      <c r="D1497" s="20">
        <v>1803254042</v>
      </c>
      <c r="E1497" s="20" t="str">
        <f>VLOOKUP(A1497,'REPORTE'!$A$1:$AG$1961,5,0)</f>
        <v>ECUATORIANO(A)</v>
      </c>
      <c r="F1497" s="20" t="str">
        <f>VLOOKUP(A1497,'REPORTE'!$A$1:$AG$1961,18,0)</f>
        <v>M</v>
      </c>
      <c r="G1497" s="20" t="str">
        <f>VLOOKUP(A1497,'REPORTE'!$A$1:$AG$1961,6,0)</f>
        <v>NACIONAL</v>
      </c>
      <c r="H1497" s="20" t="str">
        <f>VLOOKUP(A1497,'REPORTE'!$A$1:$AG$1961,30,0)</f>
        <v>Primaria</v>
      </c>
      <c r="I1497" s="20" t="str">
        <f>VLOOKUP(A1497,'REPORTE'!$A$1:$AG$1961,31,0)</f>
        <v>TUNGURAHUA</v>
      </c>
      <c r="J1497" s="20" t="str">
        <f>VLOOKUP(A1497,'REPORTE'!$A$1:$AG$1961,32,0)</f>
        <v>AMBATO</v>
      </c>
      <c r="K1497" s="20" t="str">
        <f>VLOOKUP(A1497,'REPORTE'!$A$1:$AG$1961,33,0)</f>
        <v>PISHILATA</v>
      </c>
      <c r="L1497" s="20" t="str">
        <f>VLOOKUP(K1497,PROVINCIAS!$F$1:$G$1171,2,0)</f>
        <v>URBANA</v>
      </c>
      <c r="M1497" s="20">
        <v>1001716</v>
      </c>
      <c r="N1497" s="20" t="s">
        <v>15374</v>
      </c>
      <c r="O1497" s="20"/>
      <c r="P1497" s="20">
        <v>0.49</v>
      </c>
      <c r="Q1497" s="20" t="s">
        <v>11150</v>
      </c>
      <c r="R1497" s="20" t="s">
        <v>11150</v>
      </c>
      <c r="S1497" s="20" t="s">
        <v>11150</v>
      </c>
      <c r="T1497" s="20" t="s">
        <v>11150</v>
      </c>
      <c r="U1497" s="20" t="s">
        <v>11150</v>
      </c>
      <c r="V1497" s="20" t="s">
        <v>11150</v>
      </c>
      <c r="W1497" s="20">
        <v>0.49</v>
      </c>
    </row>
    <row r="1498" spans="1:23" x14ac:dyDescent="0.45">
      <c r="A1498" s="20">
        <v>1001613</v>
      </c>
      <c r="B1498" s="20" t="s">
        <v>9431</v>
      </c>
      <c r="C1498" s="20" t="s">
        <v>14427</v>
      </c>
      <c r="D1498" s="20">
        <v>1001613</v>
      </c>
      <c r="E1498" s="20" t="str">
        <f>VLOOKUP(A1498,'REPORTE'!$A$1:$AG$1961,5,0)</f>
        <v>CHINO(A)</v>
      </c>
      <c r="F1498" s="20" t="str">
        <f>VLOOKUP(A1498,'REPORTE'!$A$1:$AG$1961,18,0)</f>
        <v>M</v>
      </c>
      <c r="G1498" s="20" t="str">
        <f>VLOOKUP(A1498,'REPORTE'!$A$1:$AG$1961,6,0)</f>
        <v>EXTRANJERO</v>
      </c>
      <c r="H1498" s="20" t="str">
        <f>VLOOKUP(A1498,'REPORTE'!$A$1:$AG$1961,30,0)</f>
        <v>Universitaria</v>
      </c>
      <c r="I1498" s="20" t="str">
        <f>VLOOKUP(A1498,'REPORTE'!$A$1:$AG$1961,31,0)</f>
        <v>PICHINCHA</v>
      </c>
      <c r="J1498" s="20" t="str">
        <f>VLOOKUP(A1498,'REPORTE'!$A$1:$AG$1961,32,0)</f>
        <v>QUITO</v>
      </c>
      <c r="K1498" s="20" t="str">
        <f>VLOOKUP(A1498,'REPORTE'!$A$1:$AG$1961,33,0)</f>
        <v>COMITE DEL PUEBLO</v>
      </c>
      <c r="L1498" s="20" t="str">
        <f>VLOOKUP(K1498,PROVINCIAS!$F$1:$G$1171,2,0)</f>
        <v>URBANA</v>
      </c>
      <c r="M1498" s="20">
        <v>1001717</v>
      </c>
      <c r="N1498" s="20" t="s">
        <v>15374</v>
      </c>
      <c r="O1498" s="20"/>
      <c r="P1498" s="20">
        <v>487.06</v>
      </c>
      <c r="Q1498" s="20" t="s">
        <v>11150</v>
      </c>
      <c r="R1498" s="20" t="s">
        <v>11150</v>
      </c>
      <c r="S1498" s="20" t="s">
        <v>11150</v>
      </c>
      <c r="T1498" s="20" t="s">
        <v>11150</v>
      </c>
      <c r="U1498" s="20" t="s">
        <v>11150</v>
      </c>
      <c r="V1498" s="20" t="s">
        <v>12078</v>
      </c>
      <c r="W1498" s="20">
        <v>487.06</v>
      </c>
    </row>
    <row r="1499" spans="1:23" x14ac:dyDescent="0.45">
      <c r="A1499" s="20">
        <v>1001615</v>
      </c>
      <c r="B1499" s="20" t="s">
        <v>9431</v>
      </c>
      <c r="C1499" s="20" t="s">
        <v>10144</v>
      </c>
      <c r="D1499" s="20">
        <v>1312763830</v>
      </c>
      <c r="E1499" s="20" t="str">
        <f>VLOOKUP(A1499,'REPORTE'!$A$1:$AG$1961,5,0)</f>
        <v>ECUATORIANO(A)</v>
      </c>
      <c r="F1499" s="20" t="str">
        <f>VLOOKUP(A1499,'REPORTE'!$A$1:$AG$1961,18,0)</f>
        <v>M</v>
      </c>
      <c r="G1499" s="20" t="str">
        <f>VLOOKUP(A1499,'REPORTE'!$A$1:$AG$1961,6,0)</f>
        <v>NACIONAL</v>
      </c>
      <c r="H1499" s="20" t="str">
        <f>VLOOKUP(A1499,'REPORTE'!$A$1:$AG$1961,30,0)</f>
        <v>Primaria</v>
      </c>
      <c r="I1499" s="20" t="str">
        <f>VLOOKUP(A1499,'REPORTE'!$A$1:$AG$1961,31,0)</f>
        <v>MANABI</v>
      </c>
      <c r="J1499" s="20" t="str">
        <f>VLOOKUP(A1499,'REPORTE'!$A$1:$AG$1961,32,0)</f>
        <v>CHONE</v>
      </c>
      <c r="K1499" s="20" t="str">
        <f>VLOOKUP(A1499,'REPORTE'!$A$1:$AG$1961,33,0)</f>
        <v>CHONE</v>
      </c>
      <c r="L1499" s="20" t="str">
        <f>VLOOKUP(K1499,PROVINCIAS!$F$1:$G$1171,2,0)</f>
        <v>URBANA</v>
      </c>
      <c r="M1499" s="20">
        <v>1001718</v>
      </c>
      <c r="N1499" s="20" t="s">
        <v>15374</v>
      </c>
      <c r="O1499" s="20"/>
      <c r="P1499" s="20">
        <v>63.57</v>
      </c>
      <c r="Q1499" s="20" t="s">
        <v>11150</v>
      </c>
      <c r="R1499" s="20" t="s">
        <v>11150</v>
      </c>
      <c r="S1499" s="20" t="s">
        <v>11150</v>
      </c>
      <c r="T1499" s="20" t="s">
        <v>13665</v>
      </c>
      <c r="U1499" s="20" t="s">
        <v>11150</v>
      </c>
      <c r="V1499" s="20" t="s">
        <v>11150</v>
      </c>
      <c r="W1499" s="20">
        <v>180.57</v>
      </c>
    </row>
    <row r="1500" spans="1:23" x14ac:dyDescent="0.45">
      <c r="A1500" s="20">
        <v>1001616</v>
      </c>
      <c r="B1500" s="20" t="s">
        <v>9431</v>
      </c>
      <c r="C1500" s="20" t="s">
        <v>10131</v>
      </c>
      <c r="D1500" s="20">
        <v>1700647538</v>
      </c>
      <c r="E1500" s="20" t="str">
        <f>VLOOKUP(A1500,'REPORTE'!$A$1:$AG$1961,5,0)</f>
        <v>ECUATORIANO(A)</v>
      </c>
      <c r="F1500" s="20" t="str">
        <f>VLOOKUP(A1500,'REPORTE'!$A$1:$AG$1961,18,0)</f>
        <v>F</v>
      </c>
      <c r="G1500" s="20" t="str">
        <f>VLOOKUP(A1500,'REPORTE'!$A$1:$AG$1961,6,0)</f>
        <v>NACIONAL</v>
      </c>
      <c r="H1500" s="20" t="str">
        <f>VLOOKUP(A1500,'REPORTE'!$A$1:$AG$1961,30,0)</f>
        <v>Secundaria</v>
      </c>
      <c r="I1500" s="20" t="str">
        <f>VLOOKUP(A1500,'REPORTE'!$A$1:$AG$1961,31,0)</f>
        <v>PICHINCHA</v>
      </c>
      <c r="J1500" s="20" t="str">
        <f>VLOOKUP(A1500,'REPORTE'!$A$1:$AG$1961,32,0)</f>
        <v>QUITO</v>
      </c>
      <c r="K1500" s="20" t="str">
        <f>VLOOKUP(A1500,'REPORTE'!$A$1:$AG$1961,33,0)</f>
        <v>COCHAPAMBA</v>
      </c>
      <c r="L1500" s="20" t="str">
        <f>VLOOKUP(K1500,PROVINCIAS!$F$1:$G$1171,2,0)</f>
        <v>RURAL</v>
      </c>
      <c r="M1500" s="20">
        <v>1001719</v>
      </c>
      <c r="N1500" s="20" t="s">
        <v>15374</v>
      </c>
      <c r="O1500" s="20"/>
      <c r="P1500" s="20">
        <v>0.48</v>
      </c>
      <c r="Q1500" s="20" t="s">
        <v>11150</v>
      </c>
      <c r="R1500" s="20" t="s">
        <v>11150</v>
      </c>
      <c r="S1500" s="20" t="s">
        <v>11150</v>
      </c>
      <c r="T1500" s="20" t="s">
        <v>14697</v>
      </c>
      <c r="U1500" s="20" t="s">
        <v>11150</v>
      </c>
      <c r="V1500" s="20" t="s">
        <v>11150</v>
      </c>
      <c r="W1500" s="20">
        <v>82.48</v>
      </c>
    </row>
    <row r="1501" spans="1:23" x14ac:dyDescent="0.45">
      <c r="A1501" s="20">
        <v>1001617</v>
      </c>
      <c r="B1501" s="20" t="s">
        <v>9431</v>
      </c>
      <c r="C1501" s="20" t="s">
        <v>10114</v>
      </c>
      <c r="D1501" s="20">
        <v>604168427</v>
      </c>
      <c r="E1501" s="20" t="str">
        <f>VLOOKUP(A1501,'REPORTE'!$A$1:$AG$1961,5,0)</f>
        <v>ECUATORIANO(A)</v>
      </c>
      <c r="F1501" s="20" t="str">
        <f>VLOOKUP(A1501,'REPORTE'!$A$1:$AG$1961,18,0)</f>
        <v>F</v>
      </c>
      <c r="G1501" s="20" t="str">
        <f>VLOOKUP(A1501,'REPORTE'!$A$1:$AG$1961,6,0)</f>
        <v>NACIONAL</v>
      </c>
      <c r="H1501" s="20" t="str">
        <f>VLOOKUP(A1501,'REPORTE'!$A$1:$AG$1961,30,0)</f>
        <v>Primaria</v>
      </c>
      <c r="I1501" s="20" t="str">
        <f>VLOOKUP(A1501,'REPORTE'!$A$1:$AG$1961,31,0)</f>
        <v>COTOPAXI</v>
      </c>
      <c r="J1501" s="20" t="str">
        <f>VLOOKUP(A1501,'REPORTE'!$A$1:$AG$1961,32,0)</f>
        <v>LATACUNGA</v>
      </c>
      <c r="K1501" s="20" t="str">
        <f>VLOOKUP(A1501,'REPORTE'!$A$1:$AG$1961,33,0)</f>
        <v>LA MATRIZ</v>
      </c>
      <c r="L1501" s="20" t="str">
        <f>VLOOKUP(K1501,PROVINCIAS!$F$1:$G$1171,2,0)</f>
        <v>URBANA</v>
      </c>
      <c r="M1501" s="20">
        <v>1001720</v>
      </c>
      <c r="N1501" s="20" t="s">
        <v>15374</v>
      </c>
      <c r="O1501" s="20"/>
      <c r="P1501" s="20">
        <v>7.0000000000000007E-2</v>
      </c>
      <c r="Q1501" s="20" t="s">
        <v>11150</v>
      </c>
      <c r="R1501" s="20" t="s">
        <v>11150</v>
      </c>
      <c r="S1501" s="20" t="s">
        <v>11150</v>
      </c>
      <c r="T1501" s="20" t="s">
        <v>14698</v>
      </c>
      <c r="U1501" s="20" t="s">
        <v>11150</v>
      </c>
      <c r="V1501" s="20" t="s">
        <v>11150</v>
      </c>
      <c r="W1501" s="20">
        <v>196.07</v>
      </c>
    </row>
    <row r="1502" spans="1:23" x14ac:dyDescent="0.45">
      <c r="A1502" s="20">
        <v>1001618</v>
      </c>
      <c r="B1502" s="20" t="s">
        <v>9431</v>
      </c>
      <c r="C1502" s="20" t="s">
        <v>14428</v>
      </c>
      <c r="D1502" s="20">
        <v>1001618</v>
      </c>
      <c r="E1502" s="20" t="str">
        <f>VLOOKUP(A1502,'REPORTE'!$A$1:$AG$1961,5,0)</f>
        <v>CHINO(A)</v>
      </c>
      <c r="F1502" s="20" t="str">
        <f>VLOOKUP(A1502,'REPORTE'!$A$1:$AG$1961,18,0)</f>
        <v>M</v>
      </c>
      <c r="G1502" s="20" t="str">
        <f>VLOOKUP(A1502,'REPORTE'!$A$1:$AG$1961,6,0)</f>
        <v>EXTRANJERO</v>
      </c>
      <c r="H1502" s="20" t="str">
        <f>VLOOKUP(A1502,'REPORTE'!$A$1:$AG$1961,30,0)</f>
        <v>Universitaria</v>
      </c>
      <c r="I1502" s="20" t="str">
        <f>VLOOKUP(A1502,'REPORTE'!$A$1:$AG$1961,31,0)</f>
        <v>PICHINCHA</v>
      </c>
      <c r="J1502" s="20" t="str">
        <f>VLOOKUP(A1502,'REPORTE'!$A$1:$AG$1961,32,0)</f>
        <v>QUITO</v>
      </c>
      <c r="K1502" s="20" t="str">
        <f>VLOOKUP(A1502,'REPORTE'!$A$1:$AG$1961,33,0)</f>
        <v>IÑAQUITO</v>
      </c>
      <c r="L1502" s="20" t="str">
        <f>VLOOKUP(K1502,PROVINCIAS!$F$1:$G$1171,2,0)</f>
        <v>URBANA</v>
      </c>
      <c r="M1502" s="20">
        <v>1001721</v>
      </c>
      <c r="N1502" s="20" t="s">
        <v>15374</v>
      </c>
      <c r="O1502" s="20"/>
      <c r="P1502" s="20">
        <v>3</v>
      </c>
      <c r="Q1502" s="20" t="s">
        <v>11150</v>
      </c>
      <c r="R1502" s="20" t="s">
        <v>11150</v>
      </c>
      <c r="S1502" s="20" t="s">
        <v>11150</v>
      </c>
      <c r="T1502" s="20" t="s">
        <v>11150</v>
      </c>
      <c r="U1502" s="20" t="s">
        <v>11150</v>
      </c>
      <c r="V1502" s="20" t="s">
        <v>11150</v>
      </c>
      <c r="W1502" s="20">
        <v>3</v>
      </c>
    </row>
    <row r="1503" spans="1:23" x14ac:dyDescent="0.45">
      <c r="A1503" s="20">
        <v>1001619</v>
      </c>
      <c r="B1503" s="20" t="s">
        <v>9431</v>
      </c>
      <c r="C1503" s="20" t="s">
        <v>14429</v>
      </c>
      <c r="D1503" s="20">
        <v>601862212</v>
      </c>
      <c r="E1503" s="20" t="str">
        <f>VLOOKUP(A1503,'REPORTE'!$A$1:$AG$1961,5,0)</f>
        <v>ECUATORIANO(A)</v>
      </c>
      <c r="F1503" s="20" t="str">
        <f>VLOOKUP(A1503,'REPORTE'!$A$1:$AG$1961,18,0)</f>
        <v>F</v>
      </c>
      <c r="G1503" s="20" t="str">
        <f>VLOOKUP(A1503,'REPORTE'!$A$1:$AG$1961,6,0)</f>
        <v>NACIONAL</v>
      </c>
      <c r="H1503" s="20" t="str">
        <f>VLOOKUP(A1503,'REPORTE'!$A$1:$AG$1961,30,0)</f>
        <v>Secundaria</v>
      </c>
      <c r="I1503" s="20" t="str">
        <f>VLOOKUP(A1503,'REPORTE'!$A$1:$AG$1961,31,0)</f>
        <v>CHIMBORAZO</v>
      </c>
      <c r="J1503" s="20" t="str">
        <f>VLOOKUP(A1503,'REPORTE'!$A$1:$AG$1961,32,0)</f>
        <v>CHAMBO</v>
      </c>
      <c r="K1503" s="20" t="str">
        <f>VLOOKUP(A1503,'REPORTE'!$A$1:$AG$1961,33,0)</f>
        <v>CHAMBO</v>
      </c>
      <c r="L1503" s="20" t="str">
        <f>VLOOKUP(K1503,PROVINCIAS!$F$1:$G$1171,2,0)</f>
        <v>URBANA</v>
      </c>
      <c r="M1503" s="20">
        <v>1001722</v>
      </c>
      <c r="N1503" s="20" t="s">
        <v>15374</v>
      </c>
      <c r="O1503" s="20"/>
      <c r="P1503" s="20">
        <v>1</v>
      </c>
      <c r="Q1503" s="20" t="s">
        <v>11150</v>
      </c>
      <c r="R1503" s="20" t="s">
        <v>11150</v>
      </c>
      <c r="S1503" s="20" t="s">
        <v>11150</v>
      </c>
      <c r="T1503" s="20" t="s">
        <v>11150</v>
      </c>
      <c r="U1503" s="20" t="s">
        <v>11150</v>
      </c>
      <c r="V1503" s="20" t="s">
        <v>11150</v>
      </c>
      <c r="W1503" s="20">
        <v>1</v>
      </c>
    </row>
    <row r="1504" spans="1:23" x14ac:dyDescent="0.45">
      <c r="A1504" s="20">
        <v>1001620</v>
      </c>
      <c r="B1504" s="20" t="s">
        <v>9431</v>
      </c>
      <c r="C1504" s="20" t="s">
        <v>10159</v>
      </c>
      <c r="D1504" s="20">
        <v>1756004279</v>
      </c>
      <c r="E1504" s="20" t="str">
        <f>VLOOKUP(A1504,'REPORTE'!$A$1:$AG$1961,5,0)</f>
        <v>ECUATORIANO(A)</v>
      </c>
      <c r="F1504" s="20" t="str">
        <f>VLOOKUP(A1504,'REPORTE'!$A$1:$AG$1961,18,0)</f>
        <v>F</v>
      </c>
      <c r="G1504" s="20" t="str">
        <f>VLOOKUP(A1504,'REPORTE'!$A$1:$AG$1961,6,0)</f>
        <v>NACIONAL</v>
      </c>
      <c r="H1504" s="20" t="str">
        <f>VLOOKUP(A1504,'REPORTE'!$A$1:$AG$1961,30,0)</f>
        <v>Primaria</v>
      </c>
      <c r="I1504" s="20" t="str">
        <f>VLOOKUP(A1504,'REPORTE'!$A$1:$AG$1961,31,0)</f>
        <v>PICHINCHA</v>
      </c>
      <c r="J1504" s="20" t="str">
        <f>VLOOKUP(A1504,'REPORTE'!$A$1:$AG$1961,32,0)</f>
        <v>QUITO</v>
      </c>
      <c r="K1504" s="20" t="str">
        <f>VLOOKUP(A1504,'REPORTE'!$A$1:$AG$1961,33,0)</f>
        <v>COTOCOLLAO</v>
      </c>
      <c r="L1504" s="20" t="str">
        <f>VLOOKUP(K1504,PROVINCIAS!$F$1:$G$1171,2,0)</f>
        <v>URBANA</v>
      </c>
      <c r="M1504" s="20">
        <v>1001723</v>
      </c>
      <c r="N1504" s="20" t="s">
        <v>15374</v>
      </c>
      <c r="O1504" s="20"/>
      <c r="P1504" s="20">
        <v>155.35</v>
      </c>
      <c r="Q1504" s="20" t="s">
        <v>11150</v>
      </c>
      <c r="R1504" s="20" t="s">
        <v>11150</v>
      </c>
      <c r="S1504" s="20" t="s">
        <v>11150</v>
      </c>
      <c r="T1504" s="20" t="s">
        <v>14314</v>
      </c>
      <c r="U1504" s="20" t="s">
        <v>11150</v>
      </c>
      <c r="V1504" s="20" t="s">
        <v>11150</v>
      </c>
      <c r="W1504" s="20">
        <v>250.35</v>
      </c>
    </row>
    <row r="1505" spans="1:23" x14ac:dyDescent="0.45">
      <c r="A1505" s="20">
        <v>1001621</v>
      </c>
      <c r="B1505" s="20" t="s">
        <v>9431</v>
      </c>
      <c r="C1505" s="20" t="s">
        <v>10123</v>
      </c>
      <c r="D1505" s="20">
        <v>1722459466</v>
      </c>
      <c r="E1505" s="20" t="str">
        <f>VLOOKUP(A1505,'REPORTE'!$A$1:$AG$1961,5,0)</f>
        <v>ECUATORIANO(A)</v>
      </c>
      <c r="F1505" s="20" t="str">
        <f>VLOOKUP(A1505,'REPORTE'!$A$1:$AG$1961,18,0)</f>
        <v>M</v>
      </c>
      <c r="G1505" s="20" t="str">
        <f>VLOOKUP(A1505,'REPORTE'!$A$1:$AG$1961,6,0)</f>
        <v>NACIONAL</v>
      </c>
      <c r="H1505" s="20" t="str">
        <f>VLOOKUP(A1505,'REPORTE'!$A$1:$AG$1961,30,0)</f>
        <v>Primaria</v>
      </c>
      <c r="I1505" s="20" t="str">
        <f>VLOOKUP(A1505,'REPORTE'!$A$1:$AG$1961,31,0)</f>
        <v>CHIMBORAZO</v>
      </c>
      <c r="J1505" s="20" t="str">
        <f>VLOOKUP(A1505,'REPORTE'!$A$1:$AG$1961,32,0)</f>
        <v>RIOBAMBA</v>
      </c>
      <c r="K1505" s="20" t="str">
        <f>VLOOKUP(A1505,'REPORTE'!$A$1:$AG$1961,33,0)</f>
        <v>CACHA (CAB EN MACHANGARA)</v>
      </c>
      <c r="L1505" s="20" t="str">
        <f>VLOOKUP(K1505,PROVINCIAS!$F$1:$G$1171,2,0)</f>
        <v>RURAL</v>
      </c>
      <c r="M1505" s="20">
        <v>1001724</v>
      </c>
      <c r="N1505" s="20" t="s">
        <v>15374</v>
      </c>
      <c r="O1505" s="20"/>
      <c r="P1505" s="20">
        <v>0</v>
      </c>
      <c r="Q1505" s="20" t="s">
        <v>11150</v>
      </c>
      <c r="R1505" s="20" t="s">
        <v>11150</v>
      </c>
      <c r="S1505" s="20" t="s">
        <v>11150</v>
      </c>
      <c r="T1505" s="20" t="s">
        <v>11150</v>
      </c>
      <c r="U1505" s="20" t="s">
        <v>11150</v>
      </c>
      <c r="V1505" s="20" t="s">
        <v>11150</v>
      </c>
      <c r="W1505" s="20">
        <v>0</v>
      </c>
    </row>
    <row r="1506" spans="1:23" x14ac:dyDescent="0.45">
      <c r="A1506" s="20">
        <v>1001622</v>
      </c>
      <c r="B1506" s="20" t="s">
        <v>9431</v>
      </c>
      <c r="C1506" s="20" t="s">
        <v>10116</v>
      </c>
      <c r="D1506" s="20">
        <v>603533118</v>
      </c>
      <c r="E1506" s="20" t="str">
        <f>VLOOKUP(A1506,'REPORTE'!$A$1:$AG$1961,5,0)</f>
        <v>ECUATORIANO(A) INDIGENA</v>
      </c>
      <c r="F1506" s="20" t="str">
        <f>VLOOKUP(A1506,'REPORTE'!$A$1:$AG$1961,18,0)</f>
        <v>F</v>
      </c>
      <c r="G1506" s="20" t="str">
        <f>VLOOKUP(A1506,'REPORTE'!$A$1:$AG$1961,6,0)</f>
        <v>NACIONAL</v>
      </c>
      <c r="H1506" s="20" t="str">
        <f>VLOOKUP(A1506,'REPORTE'!$A$1:$AG$1961,30,0)</f>
        <v>Primaria</v>
      </c>
      <c r="I1506" s="20" t="str">
        <f>VLOOKUP(A1506,'REPORTE'!$A$1:$AG$1961,31,0)</f>
        <v>CHIMBORAZO</v>
      </c>
      <c r="J1506" s="20" t="str">
        <f>VLOOKUP(A1506,'REPORTE'!$A$1:$AG$1961,32,0)</f>
        <v>GUAMOTE</v>
      </c>
      <c r="K1506" s="20" t="str">
        <f>VLOOKUP(A1506,'REPORTE'!$A$1:$AG$1961,33,0)</f>
        <v>GUAMOTE</v>
      </c>
      <c r="L1506" s="20" t="str">
        <f>VLOOKUP(K1506,PROVINCIAS!$F$1:$G$1171,2,0)</f>
        <v>URBANA</v>
      </c>
      <c r="M1506" s="20">
        <v>1001725</v>
      </c>
      <c r="N1506" s="20" t="s">
        <v>15374</v>
      </c>
      <c r="O1506" s="20"/>
      <c r="P1506" s="20">
        <v>5.82</v>
      </c>
      <c r="Q1506" s="20" t="s">
        <v>11150</v>
      </c>
      <c r="R1506" s="20" t="s">
        <v>11150</v>
      </c>
      <c r="S1506" s="20" t="s">
        <v>11150</v>
      </c>
      <c r="T1506" s="20" t="s">
        <v>13703</v>
      </c>
      <c r="U1506" s="20" t="s">
        <v>11150</v>
      </c>
      <c r="V1506" s="20" t="s">
        <v>11150</v>
      </c>
      <c r="W1506" s="20">
        <v>205.82</v>
      </c>
    </row>
    <row r="1507" spans="1:23" x14ac:dyDescent="0.45">
      <c r="A1507" s="20">
        <v>1001623</v>
      </c>
      <c r="B1507" s="20" t="s">
        <v>9431</v>
      </c>
      <c r="C1507" s="20" t="s">
        <v>14430</v>
      </c>
      <c r="D1507" s="20">
        <v>1722660766</v>
      </c>
      <c r="E1507" s="20" t="str">
        <f>VLOOKUP(A1507,'REPORTE'!$A$1:$AG$1961,5,0)</f>
        <v>ECUATORIANO(A)</v>
      </c>
      <c r="F1507" s="20" t="str">
        <f>VLOOKUP(A1507,'REPORTE'!$A$1:$AG$1961,18,0)</f>
        <v>F</v>
      </c>
      <c r="G1507" s="20" t="str">
        <f>VLOOKUP(A1507,'REPORTE'!$A$1:$AG$1961,6,0)</f>
        <v>NACIONAL</v>
      </c>
      <c r="H1507" s="20" t="str">
        <f>VLOOKUP(A1507,'REPORTE'!$A$1:$AG$1961,30,0)</f>
        <v>Secundaria</v>
      </c>
      <c r="I1507" s="20" t="str">
        <f>VLOOKUP(A1507,'REPORTE'!$A$1:$AG$1961,31,0)</f>
        <v>PICHINCHA</v>
      </c>
      <c r="J1507" s="20" t="str">
        <f>VLOOKUP(A1507,'REPORTE'!$A$1:$AG$1961,32,0)</f>
        <v>QUITO</v>
      </c>
      <c r="K1507" s="20" t="str">
        <f>VLOOKUP(A1507,'REPORTE'!$A$1:$AG$1961,33,0)</f>
        <v>CENTRO HISTORICO</v>
      </c>
      <c r="L1507" s="20" t="str">
        <f>VLOOKUP(K1507,PROVINCIAS!$F$1:$G$1171,2,0)</f>
        <v>URBANA</v>
      </c>
      <c r="M1507" s="20">
        <v>1001726</v>
      </c>
      <c r="N1507" s="20" t="s">
        <v>15374</v>
      </c>
      <c r="O1507" s="20"/>
      <c r="P1507" s="20">
        <v>62.04</v>
      </c>
      <c r="Q1507" s="20" t="s">
        <v>11150</v>
      </c>
      <c r="R1507" s="20" t="s">
        <v>11150</v>
      </c>
      <c r="S1507" s="20" t="s">
        <v>11150</v>
      </c>
      <c r="T1507" s="20" t="s">
        <v>11150</v>
      </c>
      <c r="U1507" s="20" t="s">
        <v>11150</v>
      </c>
      <c r="V1507" s="20" t="s">
        <v>11150</v>
      </c>
      <c r="W1507" s="20">
        <v>62.04</v>
      </c>
    </row>
    <row r="1508" spans="1:23" x14ac:dyDescent="0.45">
      <c r="A1508" s="20">
        <v>1001624</v>
      </c>
      <c r="B1508" s="20" t="s">
        <v>9431</v>
      </c>
      <c r="C1508" s="20" t="s">
        <v>10140</v>
      </c>
      <c r="D1508" s="20">
        <v>1711539831</v>
      </c>
      <c r="E1508" s="20" t="str">
        <f>VLOOKUP(A1508,'REPORTE'!$A$1:$AG$1961,5,0)</f>
        <v>ECUATORIANO(A) INDIGENA</v>
      </c>
      <c r="F1508" s="20" t="str">
        <f>VLOOKUP(A1508,'REPORTE'!$A$1:$AG$1961,18,0)</f>
        <v>M</v>
      </c>
      <c r="G1508" s="20" t="str">
        <f>VLOOKUP(A1508,'REPORTE'!$A$1:$AG$1961,6,0)</f>
        <v>NACIONAL</v>
      </c>
      <c r="H1508" s="20" t="str">
        <f>VLOOKUP(A1508,'REPORTE'!$A$1:$AG$1961,30,0)</f>
        <v>Secundaria</v>
      </c>
      <c r="I1508" s="20" t="str">
        <f>VLOOKUP(A1508,'REPORTE'!$A$1:$AG$1961,31,0)</f>
        <v>CHIMBORAZO</v>
      </c>
      <c r="J1508" s="20" t="str">
        <f>VLOOKUP(A1508,'REPORTE'!$A$1:$AG$1961,32,0)</f>
        <v>COLTA</v>
      </c>
      <c r="K1508" s="20" t="str">
        <f>VLOOKUP(A1508,'REPORTE'!$A$1:$AG$1961,33,0)</f>
        <v>CAJABAMBA</v>
      </c>
      <c r="L1508" s="20" t="str">
        <f>VLOOKUP(K1508,PROVINCIAS!$F$1:$G$1171,2,0)</f>
        <v>URBANA</v>
      </c>
      <c r="M1508" s="20">
        <v>1001727</v>
      </c>
      <c r="N1508" s="20" t="s">
        <v>15374</v>
      </c>
      <c r="O1508" s="20"/>
      <c r="P1508" s="20">
        <v>1.64</v>
      </c>
      <c r="Q1508" s="20" t="s">
        <v>11150</v>
      </c>
      <c r="R1508" s="20" t="s">
        <v>11150</v>
      </c>
      <c r="S1508" s="20" t="s">
        <v>11150</v>
      </c>
      <c r="T1508" s="20" t="s">
        <v>12025</v>
      </c>
      <c r="U1508" s="20" t="s">
        <v>11150</v>
      </c>
      <c r="V1508" s="20" t="s">
        <v>11150</v>
      </c>
      <c r="W1508" s="20">
        <v>101.64</v>
      </c>
    </row>
    <row r="1509" spans="1:23" x14ac:dyDescent="0.45">
      <c r="A1509" s="20">
        <v>1001626</v>
      </c>
      <c r="B1509" s="20" t="s">
        <v>9431</v>
      </c>
      <c r="C1509" s="20" t="s">
        <v>10148</v>
      </c>
      <c r="D1509" s="20">
        <v>1723258495</v>
      </c>
      <c r="E1509" s="20" t="str">
        <f>VLOOKUP(A1509,'REPORTE'!$A$1:$AG$1961,5,0)</f>
        <v>ECUATORIANO(A)</v>
      </c>
      <c r="F1509" s="20" t="str">
        <f>VLOOKUP(A1509,'REPORTE'!$A$1:$AG$1961,18,0)</f>
        <v>F</v>
      </c>
      <c r="G1509" s="20" t="str">
        <f>VLOOKUP(A1509,'REPORTE'!$A$1:$AG$1961,6,0)</f>
        <v>NACIONAL</v>
      </c>
      <c r="H1509" s="20" t="str">
        <f>VLOOKUP(A1509,'REPORTE'!$A$1:$AG$1961,30,0)</f>
        <v>Secundaria</v>
      </c>
      <c r="I1509" s="20" t="str">
        <f>VLOOKUP(A1509,'REPORTE'!$A$1:$AG$1961,31,0)</f>
        <v>PICHINCHA</v>
      </c>
      <c r="J1509" s="20" t="str">
        <f>VLOOKUP(A1509,'REPORTE'!$A$1:$AG$1961,32,0)</f>
        <v>QUITO</v>
      </c>
      <c r="K1509" s="20" t="str">
        <f>VLOOKUP(A1509,'REPORTE'!$A$1:$AG$1961,33,0)</f>
        <v>LA CONCEPCION</v>
      </c>
      <c r="L1509" s="20" t="str">
        <f>VLOOKUP(K1509,PROVINCIAS!$F$1:$G$1171,2,0)</f>
        <v>URBANA</v>
      </c>
      <c r="M1509" s="20">
        <v>1001729</v>
      </c>
      <c r="N1509" s="20" t="s">
        <v>15374</v>
      </c>
      <c r="O1509" s="20"/>
      <c r="P1509" s="20">
        <v>4.24</v>
      </c>
      <c r="Q1509" s="20" t="s">
        <v>11150</v>
      </c>
      <c r="R1509" s="20" t="s">
        <v>11150</v>
      </c>
      <c r="S1509" s="20" t="s">
        <v>11150</v>
      </c>
      <c r="T1509" s="20" t="s">
        <v>14314</v>
      </c>
      <c r="U1509" s="20" t="s">
        <v>11150</v>
      </c>
      <c r="V1509" s="20" t="s">
        <v>11150</v>
      </c>
      <c r="W1509" s="20">
        <v>99.24</v>
      </c>
    </row>
    <row r="1510" spans="1:23" x14ac:dyDescent="0.45">
      <c r="A1510" s="20">
        <v>1001627</v>
      </c>
      <c r="B1510" s="20" t="s">
        <v>9431</v>
      </c>
      <c r="C1510" s="20" t="s">
        <v>10142</v>
      </c>
      <c r="D1510" s="20">
        <v>1753922234</v>
      </c>
      <c r="E1510" s="20" t="str">
        <f>VLOOKUP(A1510,'REPORTE'!$A$1:$AG$1961,5,0)</f>
        <v>ECUATORIANO(A)</v>
      </c>
      <c r="F1510" s="20" t="str">
        <f>VLOOKUP(A1510,'REPORTE'!$A$1:$AG$1961,18,0)</f>
        <v>M</v>
      </c>
      <c r="G1510" s="20" t="str">
        <f>VLOOKUP(A1510,'REPORTE'!$A$1:$AG$1961,6,0)</f>
        <v>NACIONAL</v>
      </c>
      <c r="H1510" s="20" t="str">
        <f>VLOOKUP(A1510,'REPORTE'!$A$1:$AG$1961,30,0)</f>
        <v>Secundaria</v>
      </c>
      <c r="I1510" s="20" t="str">
        <f>VLOOKUP(A1510,'REPORTE'!$A$1:$AG$1961,31,0)</f>
        <v>PICHINCHA</v>
      </c>
      <c r="J1510" s="20" t="str">
        <f>VLOOKUP(A1510,'REPORTE'!$A$1:$AG$1961,32,0)</f>
        <v>QUITO</v>
      </c>
      <c r="K1510" s="20" t="str">
        <f>VLOOKUP(A1510,'REPORTE'!$A$1:$AG$1961,33,0)</f>
        <v>COCHAPAMBA</v>
      </c>
      <c r="L1510" s="20" t="str">
        <f>VLOOKUP(K1510,PROVINCIAS!$F$1:$G$1171,2,0)</f>
        <v>RURAL</v>
      </c>
      <c r="M1510" s="20">
        <v>1001730</v>
      </c>
      <c r="N1510" s="20" t="s">
        <v>15374</v>
      </c>
      <c r="O1510" s="20"/>
      <c r="P1510" s="20">
        <v>0.05</v>
      </c>
      <c r="Q1510" s="20" t="s">
        <v>11150</v>
      </c>
      <c r="R1510" s="20" t="s">
        <v>11150</v>
      </c>
      <c r="S1510" s="20" t="s">
        <v>11150</v>
      </c>
      <c r="T1510" s="20" t="s">
        <v>14008</v>
      </c>
      <c r="U1510" s="20" t="s">
        <v>11150</v>
      </c>
      <c r="V1510" s="20" t="s">
        <v>12078</v>
      </c>
      <c r="W1510" s="20">
        <v>160.05000000000001</v>
      </c>
    </row>
    <row r="1511" spans="1:23" x14ac:dyDescent="0.45">
      <c r="A1511" s="20">
        <v>1001625</v>
      </c>
      <c r="B1511" s="20" t="s">
        <v>9431</v>
      </c>
      <c r="C1511" s="20" t="s">
        <v>10124</v>
      </c>
      <c r="D1511" s="20">
        <v>1707211981</v>
      </c>
      <c r="E1511" s="20" t="str">
        <f>VLOOKUP(A1511,'REPORTE'!$A$1:$AG$1961,5,0)</f>
        <v>ECUATORIANO(A) INDIGENA</v>
      </c>
      <c r="F1511" s="20" t="str">
        <f>VLOOKUP(A1511,'REPORTE'!$A$1:$AG$1961,18,0)</f>
        <v>M</v>
      </c>
      <c r="G1511" s="20" t="str">
        <f>VLOOKUP(A1511,'REPORTE'!$A$1:$AG$1961,6,0)</f>
        <v>NACIONAL</v>
      </c>
      <c r="H1511" s="20" t="str">
        <f>VLOOKUP(A1511,'REPORTE'!$A$1:$AG$1961,30,0)</f>
        <v>Secundaria</v>
      </c>
      <c r="I1511" s="20" t="str">
        <f>VLOOKUP(A1511,'REPORTE'!$A$1:$AG$1961,31,0)</f>
        <v>CHIMBORAZO</v>
      </c>
      <c r="J1511" s="20" t="str">
        <f>VLOOKUP(A1511,'REPORTE'!$A$1:$AG$1961,32,0)</f>
        <v>GUAMOTE</v>
      </c>
      <c r="K1511" s="20" t="str">
        <f>VLOOKUP(A1511,'REPORTE'!$A$1:$AG$1961,33,0)</f>
        <v>GUAMOTE</v>
      </c>
      <c r="L1511" s="20" t="str">
        <f>VLOOKUP(K1511,PROVINCIAS!$F$1:$G$1171,2,0)</f>
        <v>URBANA</v>
      </c>
      <c r="M1511" s="20">
        <v>1001731</v>
      </c>
      <c r="N1511" s="20" t="s">
        <v>15374</v>
      </c>
      <c r="O1511" s="20"/>
      <c r="P1511" s="20">
        <v>532.77</v>
      </c>
      <c r="Q1511" s="20" t="s">
        <v>11150</v>
      </c>
      <c r="R1511" s="20" t="s">
        <v>11150</v>
      </c>
      <c r="S1511" s="20" t="s">
        <v>11150</v>
      </c>
      <c r="T1511" s="20" t="s">
        <v>13703</v>
      </c>
      <c r="U1511" s="20" t="s">
        <v>11150</v>
      </c>
      <c r="V1511" s="20" t="s">
        <v>12078</v>
      </c>
      <c r="W1511" s="20">
        <v>732.77</v>
      </c>
    </row>
    <row r="1512" spans="1:23" x14ac:dyDescent="0.45">
      <c r="A1512" s="20">
        <v>1001628</v>
      </c>
      <c r="B1512" s="20" t="s">
        <v>9431</v>
      </c>
      <c r="C1512" s="20" t="s">
        <v>10125</v>
      </c>
      <c r="D1512" s="20">
        <v>1707024566</v>
      </c>
      <c r="E1512" s="20" t="str">
        <f>VLOOKUP(A1512,'REPORTE'!$A$1:$AG$1961,5,0)</f>
        <v>ECUATORIANO(A)</v>
      </c>
      <c r="F1512" s="20" t="str">
        <f>VLOOKUP(A1512,'REPORTE'!$A$1:$AG$1961,18,0)</f>
        <v>M</v>
      </c>
      <c r="G1512" s="20" t="str">
        <f>VLOOKUP(A1512,'REPORTE'!$A$1:$AG$1961,6,0)</f>
        <v>NACIONAL</v>
      </c>
      <c r="H1512" s="20" t="str">
        <f>VLOOKUP(A1512,'REPORTE'!$A$1:$AG$1961,30,0)</f>
        <v>Primaria</v>
      </c>
      <c r="I1512" s="20" t="str">
        <f>VLOOKUP(A1512,'REPORTE'!$A$1:$AG$1961,31,0)</f>
        <v>COTOPAXI</v>
      </c>
      <c r="J1512" s="20" t="str">
        <f>VLOOKUP(A1512,'REPORTE'!$A$1:$AG$1961,32,0)</f>
        <v>PUJILI</v>
      </c>
      <c r="K1512" s="20" t="str">
        <f>VLOOKUP(A1512,'REPORTE'!$A$1:$AG$1961,33,0)</f>
        <v>TINGO</v>
      </c>
      <c r="L1512" s="20" t="str">
        <f>VLOOKUP(K1512,PROVINCIAS!$F$1:$G$1171,2,0)</f>
        <v>RURAL</v>
      </c>
      <c r="M1512" s="20">
        <v>1001732</v>
      </c>
      <c r="N1512" s="20" t="s">
        <v>15374</v>
      </c>
      <c r="O1512" s="20"/>
      <c r="P1512" s="20">
        <v>0.04</v>
      </c>
      <c r="Q1512" s="20" t="s">
        <v>11150</v>
      </c>
      <c r="R1512" s="20" t="s">
        <v>11150</v>
      </c>
      <c r="S1512" s="20" t="s">
        <v>11150</v>
      </c>
      <c r="T1512" s="20" t="s">
        <v>14699</v>
      </c>
      <c r="U1512" s="20" t="s">
        <v>11150</v>
      </c>
      <c r="V1512" s="20" t="s">
        <v>11150</v>
      </c>
      <c r="W1512" s="20">
        <v>91.04</v>
      </c>
    </row>
    <row r="1513" spans="1:23" x14ac:dyDescent="0.45">
      <c r="A1513" s="20">
        <v>1001629</v>
      </c>
      <c r="B1513" s="20" t="s">
        <v>9431</v>
      </c>
      <c r="C1513" s="20" t="s">
        <v>14431</v>
      </c>
      <c r="D1513" s="20">
        <v>1707224232</v>
      </c>
      <c r="E1513" s="20" t="str">
        <f>VLOOKUP(A1513,'REPORTE'!$A$1:$AG$1961,5,0)</f>
        <v>ECUATORIANO(A)</v>
      </c>
      <c r="F1513" s="20" t="str">
        <f>VLOOKUP(A1513,'REPORTE'!$A$1:$AG$1961,18,0)</f>
        <v>F</v>
      </c>
      <c r="G1513" s="20" t="str">
        <f>VLOOKUP(A1513,'REPORTE'!$A$1:$AG$1961,6,0)</f>
        <v>NACIONAL</v>
      </c>
      <c r="H1513" s="20" t="str">
        <f>VLOOKUP(A1513,'REPORTE'!$A$1:$AG$1961,30,0)</f>
        <v>Primaria</v>
      </c>
      <c r="I1513" s="20" t="str">
        <f>VLOOKUP(A1513,'REPORTE'!$A$1:$AG$1961,31,0)</f>
        <v>EL ORO</v>
      </c>
      <c r="J1513" s="20" t="str">
        <f>VLOOKUP(A1513,'REPORTE'!$A$1:$AG$1961,32,0)</f>
        <v>ATAHUALPA</v>
      </c>
      <c r="K1513" s="20" t="str">
        <f>VLOOKUP(A1513,'REPORTE'!$A$1:$AG$1961,33,0)</f>
        <v>PACCHA</v>
      </c>
      <c r="L1513" s="20" t="str">
        <f>VLOOKUP(K1513,PROVINCIAS!$F$1:$G$1171,2,0)</f>
        <v>RURAL</v>
      </c>
      <c r="M1513" s="20">
        <v>1001733</v>
      </c>
      <c r="N1513" s="20" t="s">
        <v>15374</v>
      </c>
      <c r="O1513" s="20"/>
      <c r="P1513" s="20">
        <v>13.94</v>
      </c>
      <c r="Q1513" s="20" t="s">
        <v>11150</v>
      </c>
      <c r="R1513" s="20" t="s">
        <v>11150</v>
      </c>
      <c r="S1513" s="20" t="s">
        <v>11150</v>
      </c>
      <c r="T1513" s="20" t="s">
        <v>11150</v>
      </c>
      <c r="U1513" s="20" t="s">
        <v>11150</v>
      </c>
      <c r="V1513" s="20" t="s">
        <v>11150</v>
      </c>
      <c r="W1513" s="20">
        <v>13.94</v>
      </c>
    </row>
    <row r="1514" spans="1:23" x14ac:dyDescent="0.45">
      <c r="A1514" s="20">
        <v>1001630</v>
      </c>
      <c r="B1514" s="20" t="s">
        <v>9431</v>
      </c>
      <c r="C1514" s="20" t="s">
        <v>10126</v>
      </c>
      <c r="D1514" s="20">
        <v>600827638</v>
      </c>
      <c r="E1514" s="20" t="str">
        <f>VLOOKUP(A1514,'REPORTE'!$A$1:$AG$1961,5,0)</f>
        <v>ECUATORIANO(A)</v>
      </c>
      <c r="F1514" s="20" t="str">
        <f>VLOOKUP(A1514,'REPORTE'!$A$1:$AG$1961,18,0)</f>
        <v>F</v>
      </c>
      <c r="G1514" s="20" t="str">
        <f>VLOOKUP(A1514,'REPORTE'!$A$1:$AG$1961,6,0)</f>
        <v>NACIONAL</v>
      </c>
      <c r="H1514" s="20" t="str">
        <f>VLOOKUP(A1514,'REPORTE'!$A$1:$AG$1961,30,0)</f>
        <v>Ninguna</v>
      </c>
      <c r="I1514" s="20" t="str">
        <f>VLOOKUP(A1514,'REPORTE'!$A$1:$AG$1961,31,0)</f>
        <v>PICHINCHA</v>
      </c>
      <c r="J1514" s="20" t="str">
        <f>VLOOKUP(A1514,'REPORTE'!$A$1:$AG$1961,32,0)</f>
        <v>QUITO</v>
      </c>
      <c r="K1514" s="20" t="str">
        <f>VLOOKUP(A1514,'REPORTE'!$A$1:$AG$1961,33,0)</f>
        <v>CONDADO</v>
      </c>
      <c r="L1514" s="20" t="str">
        <f>VLOOKUP(K1514,PROVINCIAS!$F$1:$G$1171,2,0)</f>
        <v>URBANA</v>
      </c>
      <c r="M1514" s="20">
        <v>1001734</v>
      </c>
      <c r="N1514" s="20" t="s">
        <v>15374</v>
      </c>
      <c r="O1514" s="20"/>
      <c r="P1514" s="20">
        <v>0.02</v>
      </c>
      <c r="Q1514" s="20" t="s">
        <v>11150</v>
      </c>
      <c r="R1514" s="20" t="s">
        <v>11150</v>
      </c>
      <c r="S1514" s="20" t="s">
        <v>11150</v>
      </c>
      <c r="T1514" s="20" t="s">
        <v>12564</v>
      </c>
      <c r="U1514" s="20" t="s">
        <v>11150</v>
      </c>
      <c r="V1514" s="20" t="s">
        <v>11150</v>
      </c>
      <c r="W1514" s="20">
        <v>65.02</v>
      </c>
    </row>
    <row r="1515" spans="1:23" x14ac:dyDescent="0.45">
      <c r="A1515" s="20">
        <v>1001631</v>
      </c>
      <c r="B1515" s="20" t="s">
        <v>9431</v>
      </c>
      <c r="C1515" s="20" t="s">
        <v>14432</v>
      </c>
      <c r="D1515" s="20">
        <v>705011120</v>
      </c>
      <c r="E1515" s="20" t="str">
        <f>VLOOKUP(A1515,'REPORTE'!$A$1:$AG$1961,5,0)</f>
        <v>ECUATORIANO(A)</v>
      </c>
      <c r="F1515" s="20" t="str">
        <f>VLOOKUP(A1515,'REPORTE'!$A$1:$AG$1961,18,0)</f>
        <v>F</v>
      </c>
      <c r="G1515" s="20" t="str">
        <f>VLOOKUP(A1515,'REPORTE'!$A$1:$AG$1961,6,0)</f>
        <v>NACIONAL</v>
      </c>
      <c r="H1515" s="20" t="str">
        <f>VLOOKUP(A1515,'REPORTE'!$A$1:$AG$1961,30,0)</f>
        <v>Secundaria</v>
      </c>
      <c r="I1515" s="20" t="str">
        <f>VLOOKUP(A1515,'REPORTE'!$A$1:$AG$1961,31,0)</f>
        <v>PICHINCHA</v>
      </c>
      <c r="J1515" s="20" t="str">
        <f>VLOOKUP(A1515,'REPORTE'!$A$1:$AG$1961,32,0)</f>
        <v>QUITO</v>
      </c>
      <c r="K1515" s="20" t="str">
        <f>VLOOKUP(A1515,'REPORTE'!$A$1:$AG$1961,33,0)</f>
        <v>COTOCOLLAO</v>
      </c>
      <c r="L1515" s="20" t="str">
        <f>VLOOKUP(K1515,PROVINCIAS!$F$1:$G$1171,2,0)</f>
        <v>URBANA</v>
      </c>
      <c r="M1515" s="20">
        <v>1001735</v>
      </c>
      <c r="N1515" s="20" t="s">
        <v>15374</v>
      </c>
      <c r="O1515" s="20"/>
      <c r="P1515" s="20">
        <v>3</v>
      </c>
      <c r="Q1515" s="20" t="s">
        <v>11150</v>
      </c>
      <c r="R1515" s="20" t="s">
        <v>11150</v>
      </c>
      <c r="S1515" s="20" t="s">
        <v>11150</v>
      </c>
      <c r="T1515" s="20" t="s">
        <v>11150</v>
      </c>
      <c r="U1515" s="20" t="s">
        <v>11150</v>
      </c>
      <c r="V1515" s="20" t="s">
        <v>11150</v>
      </c>
      <c r="W1515" s="20">
        <v>3</v>
      </c>
    </row>
    <row r="1516" spans="1:23" x14ac:dyDescent="0.45">
      <c r="A1516" s="20">
        <v>1001632</v>
      </c>
      <c r="B1516" s="20" t="s">
        <v>9431</v>
      </c>
      <c r="C1516" s="20" t="s">
        <v>10132</v>
      </c>
      <c r="D1516" s="20">
        <v>1760101715</v>
      </c>
      <c r="E1516" s="20" t="str">
        <f>VLOOKUP(A1516,'REPORTE'!$A$1:$AG$1961,5,0)</f>
        <v>VENEZOLANO(A)</v>
      </c>
      <c r="F1516" s="20" t="str">
        <f>VLOOKUP(A1516,'REPORTE'!$A$1:$AG$1961,18,0)</f>
        <v>F</v>
      </c>
      <c r="G1516" s="20" t="str">
        <f>VLOOKUP(A1516,'REPORTE'!$A$1:$AG$1961,6,0)</f>
        <v>EXTRANJERO</v>
      </c>
      <c r="H1516" s="20" t="str">
        <f>VLOOKUP(A1516,'REPORTE'!$A$1:$AG$1961,30,0)</f>
        <v>Primaria</v>
      </c>
      <c r="I1516" s="20" t="str">
        <f>VLOOKUP(A1516,'REPORTE'!$A$1:$AG$1961,31,0)</f>
        <v>PICHINCHA</v>
      </c>
      <c r="J1516" s="20" t="str">
        <f>VLOOKUP(A1516,'REPORTE'!$A$1:$AG$1961,32,0)</f>
        <v>QUITO</v>
      </c>
      <c r="K1516" s="20" t="str">
        <f>VLOOKUP(A1516,'REPORTE'!$A$1:$AG$1961,33,0)</f>
        <v>COMITE DEL PUEBLO</v>
      </c>
      <c r="L1516" s="20" t="str">
        <f>VLOOKUP(K1516,PROVINCIAS!$F$1:$G$1171,2,0)</f>
        <v>URBANA</v>
      </c>
      <c r="M1516" s="20">
        <v>1001736</v>
      </c>
      <c r="N1516" s="20" t="s">
        <v>15374</v>
      </c>
      <c r="O1516" s="20"/>
      <c r="P1516" s="20">
        <v>0.09</v>
      </c>
      <c r="Q1516" s="20" t="s">
        <v>11150</v>
      </c>
      <c r="R1516" s="20" t="s">
        <v>11150</v>
      </c>
      <c r="S1516" s="20" t="s">
        <v>11150</v>
      </c>
      <c r="T1516" s="20" t="s">
        <v>14700</v>
      </c>
      <c r="U1516" s="20" t="s">
        <v>11150</v>
      </c>
      <c r="V1516" s="20" t="s">
        <v>11150</v>
      </c>
      <c r="W1516" s="20">
        <v>10.74</v>
      </c>
    </row>
    <row r="1517" spans="1:23" x14ac:dyDescent="0.45">
      <c r="A1517" s="20">
        <v>1001633</v>
      </c>
      <c r="B1517" s="20" t="s">
        <v>9431</v>
      </c>
      <c r="C1517" s="20" t="s">
        <v>10133</v>
      </c>
      <c r="D1517" s="20">
        <v>1714777651</v>
      </c>
      <c r="E1517" s="20" t="str">
        <f>VLOOKUP(A1517,'REPORTE'!$A$1:$AG$1961,5,0)</f>
        <v>ECUATORIANO(A)</v>
      </c>
      <c r="F1517" s="20" t="str">
        <f>VLOOKUP(A1517,'REPORTE'!$A$1:$AG$1961,18,0)</f>
        <v>F</v>
      </c>
      <c r="G1517" s="20" t="str">
        <f>VLOOKUP(A1517,'REPORTE'!$A$1:$AG$1961,6,0)</f>
        <v>NACIONAL</v>
      </c>
      <c r="H1517" s="20" t="str">
        <f>VLOOKUP(A1517,'REPORTE'!$A$1:$AG$1961,30,0)</f>
        <v>Secundaria</v>
      </c>
      <c r="I1517" s="20" t="str">
        <f>VLOOKUP(A1517,'REPORTE'!$A$1:$AG$1961,31,0)</f>
        <v>PICHINCHA</v>
      </c>
      <c r="J1517" s="20" t="str">
        <f>VLOOKUP(A1517,'REPORTE'!$A$1:$AG$1961,32,0)</f>
        <v>QUITO</v>
      </c>
      <c r="K1517" s="20" t="str">
        <f>VLOOKUP(A1517,'REPORTE'!$A$1:$AG$1961,33,0)</f>
        <v>CONOCOTO</v>
      </c>
      <c r="L1517" s="20" t="str">
        <f>VLOOKUP(K1517,PROVINCIAS!$F$1:$G$1171,2,0)</f>
        <v>RURAL</v>
      </c>
      <c r="M1517" s="20">
        <v>1001737</v>
      </c>
      <c r="N1517" s="20" t="s">
        <v>15374</v>
      </c>
      <c r="O1517" s="20"/>
      <c r="P1517" s="20">
        <v>3.22</v>
      </c>
      <c r="Q1517" s="20" t="s">
        <v>11150</v>
      </c>
      <c r="R1517" s="20" t="s">
        <v>11150</v>
      </c>
      <c r="S1517" s="20" t="s">
        <v>11150</v>
      </c>
      <c r="T1517" s="20" t="s">
        <v>14701</v>
      </c>
      <c r="U1517" s="20" t="s">
        <v>11150</v>
      </c>
      <c r="V1517" s="20" t="s">
        <v>11150</v>
      </c>
      <c r="W1517" s="20">
        <v>152.22</v>
      </c>
    </row>
    <row r="1518" spans="1:23" x14ac:dyDescent="0.45">
      <c r="A1518" s="20">
        <v>1001634</v>
      </c>
      <c r="B1518" s="20" t="s">
        <v>9431</v>
      </c>
      <c r="C1518" s="20" t="s">
        <v>10134</v>
      </c>
      <c r="D1518" s="20">
        <v>2100393384</v>
      </c>
      <c r="E1518" s="20" t="str">
        <f>VLOOKUP(A1518,'REPORTE'!$A$1:$AG$1961,5,0)</f>
        <v>ECUATORIANO(A)</v>
      </c>
      <c r="F1518" s="20" t="str">
        <f>VLOOKUP(A1518,'REPORTE'!$A$1:$AG$1961,18,0)</f>
        <v>F</v>
      </c>
      <c r="G1518" s="20" t="str">
        <f>VLOOKUP(A1518,'REPORTE'!$A$1:$AG$1961,6,0)</f>
        <v>NACIONAL</v>
      </c>
      <c r="H1518" s="20" t="str">
        <f>VLOOKUP(A1518,'REPORTE'!$A$1:$AG$1961,30,0)</f>
        <v>Primaria</v>
      </c>
      <c r="I1518" s="20" t="str">
        <f>VLOOKUP(A1518,'REPORTE'!$A$1:$AG$1961,31,0)</f>
        <v>CHIMBORAZO</v>
      </c>
      <c r="J1518" s="20" t="str">
        <f>VLOOKUP(A1518,'REPORTE'!$A$1:$AG$1961,32,0)</f>
        <v>RIOBAMBA</v>
      </c>
      <c r="K1518" s="20" t="str">
        <f>VLOOKUP(A1518,'REPORTE'!$A$1:$AG$1961,33,0)</f>
        <v>CACHA (CAB EN MACHANGARA)</v>
      </c>
      <c r="L1518" s="20" t="str">
        <f>VLOOKUP(K1518,PROVINCIAS!$F$1:$G$1171,2,0)</f>
        <v>RURAL</v>
      </c>
      <c r="M1518" s="20">
        <v>1001738</v>
      </c>
      <c r="N1518" s="20" t="s">
        <v>15374</v>
      </c>
      <c r="O1518" s="20"/>
      <c r="P1518" s="20">
        <v>425.44</v>
      </c>
      <c r="Q1518" s="20" t="s">
        <v>11150</v>
      </c>
      <c r="R1518" s="20" t="s">
        <v>11150</v>
      </c>
      <c r="S1518" s="20" t="s">
        <v>11150</v>
      </c>
      <c r="T1518" s="20" t="s">
        <v>11150</v>
      </c>
      <c r="U1518" s="20" t="s">
        <v>11150</v>
      </c>
      <c r="V1518" s="20" t="s">
        <v>12078</v>
      </c>
      <c r="W1518" s="20">
        <v>425.44</v>
      </c>
    </row>
    <row r="1519" spans="1:23" x14ac:dyDescent="0.45">
      <c r="A1519" s="20">
        <v>1001635</v>
      </c>
      <c r="B1519" s="20" t="s">
        <v>9431</v>
      </c>
      <c r="C1519" s="20" t="s">
        <v>10143</v>
      </c>
      <c r="D1519" s="20">
        <v>1725529810</v>
      </c>
      <c r="E1519" s="20" t="str">
        <f>VLOOKUP(A1519,'REPORTE'!$A$1:$AG$1961,5,0)</f>
        <v>ECUATORIANO(A)</v>
      </c>
      <c r="F1519" s="20" t="str">
        <f>VLOOKUP(A1519,'REPORTE'!$A$1:$AG$1961,18,0)</f>
        <v>M</v>
      </c>
      <c r="G1519" s="20" t="str">
        <f>VLOOKUP(A1519,'REPORTE'!$A$1:$AG$1961,6,0)</f>
        <v>NACIONAL</v>
      </c>
      <c r="H1519" s="20" t="str">
        <f>VLOOKUP(A1519,'REPORTE'!$A$1:$AG$1961,30,0)</f>
        <v>Formación Técnica (Intermedia)</v>
      </c>
      <c r="I1519" s="20" t="str">
        <f>VLOOKUP(A1519,'REPORTE'!$A$1:$AG$1961,31,0)</f>
        <v>PICHINCHA</v>
      </c>
      <c r="J1519" s="20" t="str">
        <f>VLOOKUP(A1519,'REPORTE'!$A$1:$AG$1961,32,0)</f>
        <v>QUITO</v>
      </c>
      <c r="K1519" s="20" t="str">
        <f>VLOOKUP(A1519,'REPORTE'!$A$1:$AG$1961,33,0)</f>
        <v>SAN ROQUE</v>
      </c>
      <c r="L1519" s="20" t="str">
        <f>VLOOKUP(K1519,PROVINCIAS!$F$1:$G$1171,2,0)</f>
        <v>RURAL</v>
      </c>
      <c r="M1519" s="20">
        <v>1001739</v>
      </c>
      <c r="N1519" s="20" t="s">
        <v>15374</v>
      </c>
      <c r="O1519" s="20"/>
      <c r="P1519" s="20">
        <v>37.71</v>
      </c>
      <c r="Q1519" s="20" t="s">
        <v>11150</v>
      </c>
      <c r="R1519" s="20" t="s">
        <v>11150</v>
      </c>
      <c r="S1519" s="20" t="s">
        <v>11150</v>
      </c>
      <c r="T1519" s="20" t="s">
        <v>14600</v>
      </c>
      <c r="U1519" s="20" t="s">
        <v>11150</v>
      </c>
      <c r="V1519" s="20" t="s">
        <v>11150</v>
      </c>
      <c r="W1519" s="20">
        <v>296.70999999999998</v>
      </c>
    </row>
    <row r="1520" spans="1:23" x14ac:dyDescent="0.45">
      <c r="A1520" s="20">
        <v>1001636</v>
      </c>
      <c r="B1520" s="20" t="s">
        <v>9431</v>
      </c>
      <c r="C1520" s="20" t="s">
        <v>10263</v>
      </c>
      <c r="D1520" s="20">
        <v>1750954354</v>
      </c>
      <c r="E1520" s="20" t="str">
        <f>VLOOKUP(A1520,'REPORTE'!$A$1:$AG$1961,5,0)</f>
        <v>ECUATORIANO(A)</v>
      </c>
      <c r="F1520" s="20" t="str">
        <f>VLOOKUP(A1520,'REPORTE'!$A$1:$AG$1961,18,0)</f>
        <v>M</v>
      </c>
      <c r="G1520" s="20" t="str">
        <f>VLOOKUP(A1520,'REPORTE'!$A$1:$AG$1961,6,0)</f>
        <v>NACIONAL</v>
      </c>
      <c r="H1520" s="20" t="str">
        <f>VLOOKUP(A1520,'REPORTE'!$A$1:$AG$1961,30,0)</f>
        <v>Secundaria</v>
      </c>
      <c r="I1520" s="20" t="str">
        <f>VLOOKUP(A1520,'REPORTE'!$A$1:$AG$1961,31,0)</f>
        <v>PICHINCHA</v>
      </c>
      <c r="J1520" s="20" t="str">
        <f>VLOOKUP(A1520,'REPORTE'!$A$1:$AG$1961,32,0)</f>
        <v>QUITO</v>
      </c>
      <c r="K1520" s="20" t="str">
        <f>VLOOKUP(A1520,'REPORTE'!$A$1:$AG$1961,33,0)</f>
        <v>COTOCOLLAO</v>
      </c>
      <c r="L1520" s="20" t="str">
        <f>VLOOKUP(K1520,PROVINCIAS!$F$1:$G$1171,2,0)</f>
        <v>URBANA</v>
      </c>
      <c r="M1520" s="20">
        <v>1001740</v>
      </c>
      <c r="N1520" s="20" t="s">
        <v>15374</v>
      </c>
      <c r="O1520" s="20"/>
      <c r="P1520" s="20">
        <v>92.44</v>
      </c>
      <c r="Q1520" s="20" t="s">
        <v>11150</v>
      </c>
      <c r="R1520" s="20" t="s">
        <v>11150</v>
      </c>
      <c r="S1520" s="20" t="s">
        <v>11150</v>
      </c>
      <c r="T1520" s="20" t="s">
        <v>11150</v>
      </c>
      <c r="U1520" s="20" t="s">
        <v>11150</v>
      </c>
      <c r="V1520" s="20" t="s">
        <v>11150</v>
      </c>
      <c r="W1520" s="20">
        <v>92.44</v>
      </c>
    </row>
    <row r="1521" spans="1:23" x14ac:dyDescent="0.45">
      <c r="A1521" s="20">
        <v>1001637</v>
      </c>
      <c r="B1521" s="20" t="s">
        <v>9431</v>
      </c>
      <c r="C1521" s="20" t="s">
        <v>10135</v>
      </c>
      <c r="D1521" s="20">
        <v>1760625432</v>
      </c>
      <c r="E1521" s="20" t="str">
        <f>VLOOKUP(A1521,'REPORTE'!$A$1:$AG$1961,5,0)</f>
        <v>ECUATORIANO(A)</v>
      </c>
      <c r="F1521" s="20" t="str">
        <f>VLOOKUP(A1521,'REPORTE'!$A$1:$AG$1961,18,0)</f>
        <v>F</v>
      </c>
      <c r="G1521" s="20" t="str">
        <f>VLOOKUP(A1521,'REPORTE'!$A$1:$AG$1961,6,0)</f>
        <v>NACIONAL</v>
      </c>
      <c r="H1521" s="20" t="str">
        <f>VLOOKUP(A1521,'REPORTE'!$A$1:$AG$1961,30,0)</f>
        <v>Primaria</v>
      </c>
      <c r="I1521" s="20" t="str">
        <f>VLOOKUP(A1521,'REPORTE'!$A$1:$AG$1961,31,0)</f>
        <v>PICHINCHA</v>
      </c>
      <c r="J1521" s="20" t="str">
        <f>VLOOKUP(A1521,'REPORTE'!$A$1:$AG$1961,32,0)</f>
        <v>QUITO</v>
      </c>
      <c r="K1521" s="20" t="str">
        <f>VLOOKUP(A1521,'REPORTE'!$A$1:$AG$1961,33,0)</f>
        <v>POMASQUI</v>
      </c>
      <c r="L1521" s="20" t="str">
        <f>VLOOKUP(K1521,PROVINCIAS!$F$1:$G$1171,2,0)</f>
        <v>RURAL</v>
      </c>
      <c r="M1521" s="20">
        <v>1001741</v>
      </c>
      <c r="N1521" s="20" t="s">
        <v>15374</v>
      </c>
      <c r="O1521" s="20"/>
      <c r="P1521" s="20">
        <v>0.05</v>
      </c>
      <c r="Q1521" s="20" t="s">
        <v>11150</v>
      </c>
      <c r="R1521" s="20" t="s">
        <v>11150</v>
      </c>
      <c r="S1521" s="20" t="s">
        <v>11150</v>
      </c>
      <c r="T1521" s="20" t="s">
        <v>14702</v>
      </c>
      <c r="U1521" s="20" t="s">
        <v>11150</v>
      </c>
      <c r="V1521" s="20" t="s">
        <v>11150</v>
      </c>
      <c r="W1521" s="20">
        <v>57.96</v>
      </c>
    </row>
    <row r="1522" spans="1:23" x14ac:dyDescent="0.45">
      <c r="A1522" s="20">
        <v>1001638</v>
      </c>
      <c r="B1522" s="20" t="s">
        <v>9431</v>
      </c>
      <c r="C1522" s="20" t="s">
        <v>10136</v>
      </c>
      <c r="D1522" s="20">
        <v>1713263307</v>
      </c>
      <c r="E1522" s="20" t="str">
        <f>VLOOKUP(A1522,'REPORTE'!$A$1:$AG$1961,5,0)</f>
        <v>ECUATORIANO(A)</v>
      </c>
      <c r="F1522" s="20" t="str">
        <f>VLOOKUP(A1522,'REPORTE'!$A$1:$AG$1961,18,0)</f>
        <v>F</v>
      </c>
      <c r="G1522" s="20" t="str">
        <f>VLOOKUP(A1522,'REPORTE'!$A$1:$AG$1961,6,0)</f>
        <v>NACIONAL</v>
      </c>
      <c r="H1522" s="20" t="str">
        <f>VLOOKUP(A1522,'REPORTE'!$A$1:$AG$1961,30,0)</f>
        <v>Secundaria</v>
      </c>
      <c r="I1522" s="20" t="str">
        <f>VLOOKUP(A1522,'REPORTE'!$A$1:$AG$1961,31,0)</f>
        <v>PICHINCHA</v>
      </c>
      <c r="J1522" s="20" t="str">
        <f>VLOOKUP(A1522,'REPORTE'!$A$1:$AG$1961,32,0)</f>
        <v>QUITO</v>
      </c>
      <c r="K1522" s="20" t="str">
        <f>VLOOKUP(A1522,'REPORTE'!$A$1:$AG$1961,33,0)</f>
        <v>CENTRO HISTORICO</v>
      </c>
      <c r="L1522" s="20" t="str">
        <f>VLOOKUP(K1522,PROVINCIAS!$F$1:$G$1171,2,0)</f>
        <v>URBANA</v>
      </c>
      <c r="M1522" s="20">
        <v>1001742</v>
      </c>
      <c r="N1522" s="20" t="s">
        <v>15374</v>
      </c>
      <c r="O1522" s="20"/>
      <c r="P1522" s="20">
        <v>60.64</v>
      </c>
      <c r="Q1522" s="20" t="s">
        <v>11150</v>
      </c>
      <c r="R1522" s="20" t="s">
        <v>11150</v>
      </c>
      <c r="S1522" s="20" t="s">
        <v>11150</v>
      </c>
      <c r="T1522" s="20" t="s">
        <v>14703</v>
      </c>
      <c r="U1522" s="20" t="s">
        <v>11150</v>
      </c>
      <c r="V1522" s="20" t="s">
        <v>12078</v>
      </c>
      <c r="W1522" s="20">
        <v>387.64</v>
      </c>
    </row>
    <row r="1523" spans="1:23" x14ac:dyDescent="0.45">
      <c r="A1523" s="20">
        <v>1001639</v>
      </c>
      <c r="B1523" s="20" t="s">
        <v>9431</v>
      </c>
      <c r="C1523" s="20" t="s">
        <v>14433</v>
      </c>
      <c r="D1523" s="20">
        <v>1709196834</v>
      </c>
      <c r="E1523" s="20" t="str">
        <f>VLOOKUP(A1523,'REPORTE'!$A$1:$AG$1961,5,0)</f>
        <v>ECUATORIANO(A)</v>
      </c>
      <c r="F1523" s="20" t="str">
        <f>VLOOKUP(A1523,'REPORTE'!$A$1:$AG$1961,18,0)</f>
        <v>F</v>
      </c>
      <c r="G1523" s="20" t="str">
        <f>VLOOKUP(A1523,'REPORTE'!$A$1:$AG$1961,6,0)</f>
        <v>NACIONAL</v>
      </c>
      <c r="H1523" s="20" t="str">
        <f>VLOOKUP(A1523,'REPORTE'!$A$1:$AG$1961,30,0)</f>
        <v>Secundaria</v>
      </c>
      <c r="I1523" s="20" t="str">
        <f>VLOOKUP(A1523,'REPORTE'!$A$1:$AG$1961,31,0)</f>
        <v>PICHINCHA</v>
      </c>
      <c r="J1523" s="20" t="str">
        <f>VLOOKUP(A1523,'REPORTE'!$A$1:$AG$1961,32,0)</f>
        <v>QUITO</v>
      </c>
      <c r="K1523" s="20" t="str">
        <f>VLOOKUP(A1523,'REPORTE'!$A$1:$AG$1961,33,0)</f>
        <v>COTOCOLLAO</v>
      </c>
      <c r="L1523" s="20" t="str">
        <f>VLOOKUP(K1523,PROVINCIAS!$F$1:$G$1171,2,0)</f>
        <v>URBANA</v>
      </c>
      <c r="M1523" s="20">
        <v>1001743</v>
      </c>
      <c r="N1523" s="20" t="s">
        <v>15374</v>
      </c>
      <c r="O1523" s="20"/>
      <c r="P1523" s="20">
        <v>3</v>
      </c>
      <c r="Q1523" s="20" t="s">
        <v>11150</v>
      </c>
      <c r="R1523" s="20" t="s">
        <v>11150</v>
      </c>
      <c r="S1523" s="20" t="s">
        <v>11150</v>
      </c>
      <c r="T1523" s="20" t="s">
        <v>11150</v>
      </c>
      <c r="U1523" s="20" t="s">
        <v>11150</v>
      </c>
      <c r="V1523" s="20" t="s">
        <v>11150</v>
      </c>
      <c r="W1523" s="20">
        <v>3</v>
      </c>
    </row>
    <row r="1524" spans="1:23" x14ac:dyDescent="0.45">
      <c r="A1524" s="20">
        <v>1001640</v>
      </c>
      <c r="B1524" s="20" t="s">
        <v>9431</v>
      </c>
      <c r="C1524" s="20" t="s">
        <v>10166</v>
      </c>
      <c r="D1524" s="20">
        <v>1717346033</v>
      </c>
      <c r="E1524" s="20" t="str">
        <f>VLOOKUP(A1524,'REPORTE'!$A$1:$AG$1961,5,0)</f>
        <v>ECUATORIANO(A)</v>
      </c>
      <c r="F1524" s="20" t="str">
        <f>VLOOKUP(A1524,'REPORTE'!$A$1:$AG$1961,18,0)</f>
        <v>F</v>
      </c>
      <c r="G1524" s="20" t="str">
        <f>VLOOKUP(A1524,'REPORTE'!$A$1:$AG$1961,6,0)</f>
        <v>NACIONAL</v>
      </c>
      <c r="H1524" s="20" t="str">
        <f>VLOOKUP(A1524,'REPORTE'!$A$1:$AG$1961,30,0)</f>
        <v>Ninguna</v>
      </c>
      <c r="I1524" s="20" t="str">
        <f>VLOOKUP(A1524,'REPORTE'!$A$1:$AG$1961,31,0)</f>
        <v>PICHINCHA</v>
      </c>
      <c r="J1524" s="20" t="str">
        <f>VLOOKUP(A1524,'REPORTE'!$A$1:$AG$1961,32,0)</f>
        <v>QUITO</v>
      </c>
      <c r="K1524" s="20" t="str">
        <f>VLOOKUP(A1524,'REPORTE'!$A$1:$AG$1961,33,0)</f>
        <v>MARISCAL SUCRE</v>
      </c>
      <c r="L1524" s="20" t="str">
        <f>VLOOKUP(K1524,PROVINCIAS!$F$1:$G$1171,2,0)</f>
        <v>RURAL</v>
      </c>
      <c r="M1524" s="20">
        <v>1001744</v>
      </c>
      <c r="N1524" s="20" t="s">
        <v>15374</v>
      </c>
      <c r="O1524" s="20"/>
      <c r="P1524" s="20">
        <v>10.68</v>
      </c>
      <c r="Q1524" s="20" t="s">
        <v>11150</v>
      </c>
      <c r="R1524" s="20" t="s">
        <v>11150</v>
      </c>
      <c r="S1524" s="20" t="s">
        <v>11150</v>
      </c>
      <c r="T1524" s="20" t="s">
        <v>13665</v>
      </c>
      <c r="U1524" s="20" t="s">
        <v>11150</v>
      </c>
      <c r="V1524" s="20" t="s">
        <v>11150</v>
      </c>
      <c r="W1524" s="20">
        <v>127.68</v>
      </c>
    </row>
    <row r="1525" spans="1:23" x14ac:dyDescent="0.45">
      <c r="A1525" s="20">
        <v>1001641</v>
      </c>
      <c r="B1525" s="20" t="s">
        <v>9431</v>
      </c>
      <c r="C1525" s="20" t="s">
        <v>14434</v>
      </c>
      <c r="D1525" s="20">
        <v>1793135374001</v>
      </c>
      <c r="E1525" s="20" t="str">
        <f>VLOOKUP(A1525,'REPORTE'!$A$1:$AG$1961,5,0)</f>
        <v>ECUATORIANO(A)</v>
      </c>
      <c r="F1525" s="20" t="str">
        <f>VLOOKUP(A1525,'REPORTE'!$A$1:$AG$1961,18,0)</f>
        <v>M</v>
      </c>
      <c r="G1525" s="20" t="str">
        <f>VLOOKUP(A1525,'REPORTE'!$A$1:$AG$1961,6,0)</f>
        <v>NACIONAL</v>
      </c>
      <c r="H1525" s="20" t="str">
        <f>VLOOKUP(A1525,'REPORTE'!$A$1:$AG$1961,30,0)</f>
        <v>Universitaria</v>
      </c>
      <c r="I1525" s="20" t="str">
        <f>VLOOKUP(A1525,'REPORTE'!$A$1:$AG$1961,31,0)</f>
        <v>PICHINCHA</v>
      </c>
      <c r="J1525" s="20" t="str">
        <f>VLOOKUP(A1525,'REPORTE'!$A$1:$AG$1961,32,0)</f>
        <v>QUITO</v>
      </c>
      <c r="K1525" s="20" t="str">
        <f>VLOOKUP(A1525,'REPORTE'!$A$1:$AG$1961,33,0)</f>
        <v>CARCELEN</v>
      </c>
      <c r="L1525" s="20" t="str">
        <f>VLOOKUP(K1525,PROVINCIAS!$F$1:$G$1171,2,0)</f>
        <v>URBANA</v>
      </c>
      <c r="M1525" s="20">
        <v>1001745</v>
      </c>
      <c r="N1525" s="20" t="s">
        <v>15374</v>
      </c>
      <c r="O1525" s="20"/>
      <c r="P1525" s="20">
        <v>3</v>
      </c>
      <c r="Q1525" s="20" t="s">
        <v>11150</v>
      </c>
      <c r="R1525" s="20" t="s">
        <v>11150</v>
      </c>
      <c r="S1525" s="20" t="s">
        <v>11150</v>
      </c>
      <c r="T1525" s="20" t="s">
        <v>11150</v>
      </c>
      <c r="U1525" s="20" t="s">
        <v>11150</v>
      </c>
      <c r="V1525" s="20" t="s">
        <v>11150</v>
      </c>
      <c r="W1525" s="20">
        <v>3</v>
      </c>
    </row>
    <row r="1526" spans="1:23" x14ac:dyDescent="0.45">
      <c r="A1526" s="20">
        <v>1001642</v>
      </c>
      <c r="B1526" s="20" t="s">
        <v>9431</v>
      </c>
      <c r="C1526" s="20" t="s">
        <v>10196</v>
      </c>
      <c r="D1526" s="20">
        <v>1722640628</v>
      </c>
      <c r="E1526" s="20" t="str">
        <f>VLOOKUP(A1526,'REPORTE'!$A$1:$AG$1961,5,0)</f>
        <v>ECUATORIANO(A)</v>
      </c>
      <c r="F1526" s="20" t="str">
        <f>VLOOKUP(A1526,'REPORTE'!$A$1:$AG$1961,18,0)</f>
        <v>M</v>
      </c>
      <c r="G1526" s="20" t="str">
        <f>VLOOKUP(A1526,'REPORTE'!$A$1:$AG$1961,6,0)</f>
        <v>NACIONAL</v>
      </c>
      <c r="H1526" s="20" t="str">
        <f>VLOOKUP(A1526,'REPORTE'!$A$1:$AG$1961,30,0)</f>
        <v>Secundaria</v>
      </c>
      <c r="I1526" s="20" t="str">
        <f>VLOOKUP(A1526,'REPORTE'!$A$1:$AG$1961,31,0)</f>
        <v>PICHINCHA</v>
      </c>
      <c r="J1526" s="20" t="str">
        <f>VLOOKUP(A1526,'REPORTE'!$A$1:$AG$1961,32,0)</f>
        <v>QUITO</v>
      </c>
      <c r="K1526" s="20" t="str">
        <f>VLOOKUP(A1526,'REPORTE'!$A$1:$AG$1961,33,0)</f>
        <v>LA LIBERTAD</v>
      </c>
      <c r="L1526" s="20" t="str">
        <f>VLOOKUP(K1526,PROVINCIAS!$F$1:$G$1171,2,0)</f>
        <v>RURAL</v>
      </c>
      <c r="M1526" s="20">
        <v>1001746</v>
      </c>
      <c r="N1526" s="20" t="s">
        <v>15374</v>
      </c>
      <c r="O1526" s="20"/>
      <c r="P1526" s="20">
        <v>78.11</v>
      </c>
      <c r="Q1526" s="20" t="s">
        <v>11150</v>
      </c>
      <c r="R1526" s="20" t="s">
        <v>11150</v>
      </c>
      <c r="S1526" s="20" t="s">
        <v>11150</v>
      </c>
      <c r="T1526" s="20" t="s">
        <v>11714</v>
      </c>
      <c r="U1526" s="20" t="s">
        <v>11150</v>
      </c>
      <c r="V1526" s="20" t="s">
        <v>12078</v>
      </c>
      <c r="W1526" s="20">
        <v>168.11</v>
      </c>
    </row>
    <row r="1527" spans="1:23" x14ac:dyDescent="0.45">
      <c r="A1527" s="20">
        <v>1001643</v>
      </c>
      <c r="B1527" s="20" t="s">
        <v>9431</v>
      </c>
      <c r="C1527" s="20" t="s">
        <v>14435</v>
      </c>
      <c r="D1527" s="20">
        <v>606327567</v>
      </c>
      <c r="E1527" s="20" t="str">
        <f>VLOOKUP(A1527,'REPORTE'!$A$1:$AG$1961,5,0)</f>
        <v>ECUATORIANO(A)</v>
      </c>
      <c r="F1527" s="20" t="str">
        <f>VLOOKUP(A1527,'REPORTE'!$A$1:$AG$1961,18,0)</f>
        <v>M</v>
      </c>
      <c r="G1527" s="20" t="str">
        <f>VLOOKUP(A1527,'REPORTE'!$A$1:$AG$1961,6,0)</f>
        <v>NACIONAL</v>
      </c>
      <c r="H1527" s="20" t="str">
        <f>VLOOKUP(A1527,'REPORTE'!$A$1:$AG$1961,30,0)</f>
        <v>Secundaria</v>
      </c>
      <c r="I1527" s="20" t="str">
        <f>VLOOKUP(A1527,'REPORTE'!$A$1:$AG$1961,31,0)</f>
        <v>CHIMBORAZO</v>
      </c>
      <c r="J1527" s="20" t="str">
        <f>VLOOKUP(A1527,'REPORTE'!$A$1:$AG$1961,32,0)</f>
        <v>COLTA</v>
      </c>
      <c r="K1527" s="20" t="str">
        <f>VLOOKUP(A1527,'REPORTE'!$A$1:$AG$1961,33,0)</f>
        <v>COLUMBE</v>
      </c>
      <c r="L1527" s="20" t="str">
        <f>VLOOKUP(K1527,PROVINCIAS!$F$1:$G$1171,2,0)</f>
        <v>RURAL</v>
      </c>
      <c r="M1527" s="20">
        <v>1001747</v>
      </c>
      <c r="N1527" s="20" t="s">
        <v>15374</v>
      </c>
      <c r="O1527" s="20"/>
      <c r="P1527" s="20">
        <v>3</v>
      </c>
      <c r="Q1527" s="20" t="s">
        <v>11150</v>
      </c>
      <c r="R1527" s="20" t="s">
        <v>11150</v>
      </c>
      <c r="S1527" s="20" t="s">
        <v>11150</v>
      </c>
      <c r="T1527" s="20" t="s">
        <v>11150</v>
      </c>
      <c r="U1527" s="20" t="s">
        <v>11150</v>
      </c>
      <c r="V1527" s="20" t="s">
        <v>11150</v>
      </c>
      <c r="W1527" s="20">
        <v>3</v>
      </c>
    </row>
    <row r="1528" spans="1:23" x14ac:dyDescent="0.45">
      <c r="A1528" s="20">
        <v>1001645</v>
      </c>
      <c r="B1528" s="20" t="s">
        <v>9431</v>
      </c>
      <c r="C1528" s="20" t="s">
        <v>14437</v>
      </c>
      <c r="D1528" s="20">
        <v>1700128828</v>
      </c>
      <c r="E1528" s="20" t="str">
        <f>VLOOKUP(A1528,'REPORTE'!$A$1:$AG$1961,5,0)</f>
        <v>ECUATORIANO(A)</v>
      </c>
      <c r="F1528" s="20" t="str">
        <f>VLOOKUP(A1528,'REPORTE'!$A$1:$AG$1961,18,0)</f>
        <v>F</v>
      </c>
      <c r="G1528" s="20" t="str">
        <f>VLOOKUP(A1528,'REPORTE'!$A$1:$AG$1961,6,0)</f>
        <v>NACIONAL</v>
      </c>
      <c r="H1528" s="20" t="str">
        <f>VLOOKUP(A1528,'REPORTE'!$A$1:$AG$1961,30,0)</f>
        <v>Secundaria</v>
      </c>
      <c r="I1528" s="20" t="str">
        <f>VLOOKUP(A1528,'REPORTE'!$A$1:$AG$1961,31,0)</f>
        <v>PICHINCHA</v>
      </c>
      <c r="J1528" s="20" t="str">
        <f>VLOOKUP(A1528,'REPORTE'!$A$1:$AG$1961,32,0)</f>
        <v>QUITO</v>
      </c>
      <c r="K1528" s="20" t="str">
        <f>VLOOKUP(A1528,'REPORTE'!$A$1:$AG$1961,33,0)</f>
        <v>COTOCOLLAO</v>
      </c>
      <c r="L1528" s="20" t="str">
        <f>VLOOKUP(K1528,PROVINCIAS!$F$1:$G$1171,2,0)</f>
        <v>URBANA</v>
      </c>
      <c r="M1528" s="20">
        <v>1001748</v>
      </c>
      <c r="N1528" s="20" t="s">
        <v>15374</v>
      </c>
      <c r="O1528" s="20"/>
      <c r="P1528" s="20">
        <v>50.04</v>
      </c>
      <c r="Q1528" s="20" t="s">
        <v>11150</v>
      </c>
      <c r="R1528" s="20" t="s">
        <v>11150</v>
      </c>
      <c r="S1528" s="20" t="s">
        <v>11150</v>
      </c>
      <c r="T1528" s="20" t="s">
        <v>11150</v>
      </c>
      <c r="U1528" s="20" t="s">
        <v>11150</v>
      </c>
      <c r="V1528" s="20" t="s">
        <v>11150</v>
      </c>
      <c r="W1528" s="20">
        <v>50.04</v>
      </c>
    </row>
    <row r="1529" spans="1:23" x14ac:dyDescent="0.45">
      <c r="A1529" s="20">
        <v>1001646</v>
      </c>
      <c r="B1529" s="20" t="s">
        <v>9431</v>
      </c>
      <c r="C1529" s="20" t="s">
        <v>10145</v>
      </c>
      <c r="D1529" s="20">
        <v>2200502884</v>
      </c>
      <c r="E1529" s="20" t="str">
        <f>VLOOKUP(A1529,'REPORTE'!$A$1:$AG$1961,5,0)</f>
        <v>ECUATORIANO(A)</v>
      </c>
      <c r="F1529" s="20" t="str">
        <f>VLOOKUP(A1529,'REPORTE'!$A$1:$AG$1961,18,0)</f>
        <v>M</v>
      </c>
      <c r="G1529" s="20" t="str">
        <f>VLOOKUP(A1529,'REPORTE'!$A$1:$AG$1961,6,0)</f>
        <v>NACIONAL</v>
      </c>
      <c r="H1529" s="20" t="str">
        <f>VLOOKUP(A1529,'REPORTE'!$A$1:$AG$1961,30,0)</f>
        <v>Secundaria</v>
      </c>
      <c r="I1529" s="20" t="str">
        <f>VLOOKUP(A1529,'REPORTE'!$A$1:$AG$1961,31,0)</f>
        <v>ORELLANA</v>
      </c>
      <c r="J1529" s="20" t="str">
        <f>VLOOKUP(A1529,'REPORTE'!$A$1:$AG$1961,32,0)</f>
        <v>LA JOYA DE LOS SACHAS</v>
      </c>
      <c r="K1529" s="20" t="str">
        <f>VLOOKUP(A1529,'REPORTE'!$A$1:$AG$1961,33,0)</f>
        <v>LA JOYA DE LOS SACHAS</v>
      </c>
      <c r="L1529" s="20" t="str">
        <f>VLOOKUP(K1529,PROVINCIAS!$F$1:$G$1171,2,0)</f>
        <v>URBANA</v>
      </c>
      <c r="M1529" s="20">
        <v>1001749</v>
      </c>
      <c r="N1529" s="20" t="s">
        <v>15374</v>
      </c>
      <c r="O1529" s="20"/>
      <c r="P1529" s="20">
        <v>0.03</v>
      </c>
      <c r="Q1529" s="20" t="s">
        <v>11150</v>
      </c>
      <c r="R1529" s="20" t="s">
        <v>11150</v>
      </c>
      <c r="S1529" s="20" t="s">
        <v>11150</v>
      </c>
      <c r="T1529" s="20" t="s">
        <v>14704</v>
      </c>
      <c r="U1529" s="20" t="s">
        <v>11150</v>
      </c>
      <c r="V1529" s="20" t="s">
        <v>11150</v>
      </c>
      <c r="W1529" s="20">
        <v>93.06</v>
      </c>
    </row>
    <row r="1530" spans="1:23" x14ac:dyDescent="0.45">
      <c r="A1530" s="20">
        <v>1001648</v>
      </c>
      <c r="B1530" s="20" t="s">
        <v>9431</v>
      </c>
      <c r="C1530" s="20" t="s">
        <v>10146</v>
      </c>
      <c r="D1530" s="20">
        <v>1707452205</v>
      </c>
      <c r="E1530" s="20" t="str">
        <f>VLOOKUP(A1530,'REPORTE'!$A$1:$AG$1961,5,0)</f>
        <v>ECUATORIANO(A)</v>
      </c>
      <c r="F1530" s="20" t="str">
        <f>VLOOKUP(A1530,'REPORTE'!$A$1:$AG$1961,18,0)</f>
        <v>M</v>
      </c>
      <c r="G1530" s="20" t="str">
        <f>VLOOKUP(A1530,'REPORTE'!$A$1:$AG$1961,6,0)</f>
        <v>NACIONAL</v>
      </c>
      <c r="H1530" s="20" t="str">
        <f>VLOOKUP(A1530,'REPORTE'!$A$1:$AG$1961,30,0)</f>
        <v>Primaria</v>
      </c>
      <c r="I1530" s="20" t="str">
        <f>VLOOKUP(A1530,'REPORTE'!$A$1:$AG$1961,31,0)</f>
        <v>CHIMBORAZO</v>
      </c>
      <c r="J1530" s="20" t="str">
        <f>VLOOKUP(A1530,'REPORTE'!$A$1:$AG$1961,32,0)</f>
        <v>ALAUSI</v>
      </c>
      <c r="K1530" s="20" t="str">
        <f>VLOOKUP(A1530,'REPORTE'!$A$1:$AG$1961,33,0)</f>
        <v>ALAUSI</v>
      </c>
      <c r="L1530" s="20" t="str">
        <f>VLOOKUP(K1530,PROVINCIAS!$F$1:$G$1171,2,0)</f>
        <v>URBANA</v>
      </c>
      <c r="M1530" s="20">
        <v>1001750</v>
      </c>
      <c r="N1530" s="20" t="s">
        <v>15374</v>
      </c>
      <c r="O1530" s="20"/>
      <c r="P1530" s="20">
        <v>3.44</v>
      </c>
      <c r="Q1530" s="20" t="s">
        <v>11150</v>
      </c>
      <c r="R1530" s="20" t="s">
        <v>11150</v>
      </c>
      <c r="S1530" s="20" t="s">
        <v>11150</v>
      </c>
      <c r="T1530" s="20" t="s">
        <v>12380</v>
      </c>
      <c r="U1530" s="20" t="s">
        <v>11150</v>
      </c>
      <c r="V1530" s="20" t="s">
        <v>11150</v>
      </c>
      <c r="W1530" s="20">
        <v>53.44</v>
      </c>
    </row>
    <row r="1531" spans="1:23" x14ac:dyDescent="0.45">
      <c r="A1531" s="20">
        <v>1001644</v>
      </c>
      <c r="B1531" s="20" t="s">
        <v>9431</v>
      </c>
      <c r="C1531" s="20" t="s">
        <v>14436</v>
      </c>
      <c r="D1531" s="20">
        <v>1725238412</v>
      </c>
      <c r="E1531" s="20" t="str">
        <f>VLOOKUP(A1531,'REPORTE'!$A$1:$AG$1961,5,0)</f>
        <v>ECUATORIANO(A)</v>
      </c>
      <c r="F1531" s="20" t="str">
        <f>VLOOKUP(A1531,'REPORTE'!$A$1:$AG$1961,18,0)</f>
        <v>F</v>
      </c>
      <c r="G1531" s="20" t="str">
        <f>VLOOKUP(A1531,'REPORTE'!$A$1:$AG$1961,6,0)</f>
        <v>NACIONAL</v>
      </c>
      <c r="H1531" s="20" t="str">
        <f>VLOOKUP(A1531,'REPORTE'!$A$1:$AG$1961,30,0)</f>
        <v>Secundaria</v>
      </c>
      <c r="I1531" s="20" t="str">
        <f>VLOOKUP(A1531,'REPORTE'!$A$1:$AG$1961,31,0)</f>
        <v>PICHINCHA</v>
      </c>
      <c r="J1531" s="20" t="str">
        <f>VLOOKUP(A1531,'REPORTE'!$A$1:$AG$1961,32,0)</f>
        <v>QUITO</v>
      </c>
      <c r="K1531" s="20" t="str">
        <f>VLOOKUP(A1531,'REPORTE'!$A$1:$AG$1961,33,0)</f>
        <v>LA CONCEPCION</v>
      </c>
      <c r="L1531" s="20" t="str">
        <f>VLOOKUP(K1531,PROVINCIAS!$F$1:$G$1171,2,0)</f>
        <v>URBANA</v>
      </c>
      <c r="M1531" s="20">
        <v>1001751</v>
      </c>
      <c r="N1531" s="20" t="s">
        <v>15374</v>
      </c>
      <c r="O1531" s="20"/>
      <c r="P1531" s="20">
        <v>3</v>
      </c>
      <c r="Q1531" s="20" t="s">
        <v>11150</v>
      </c>
      <c r="R1531" s="20" t="s">
        <v>11150</v>
      </c>
      <c r="S1531" s="20" t="s">
        <v>11150</v>
      </c>
      <c r="T1531" s="20" t="s">
        <v>11150</v>
      </c>
      <c r="U1531" s="20" t="s">
        <v>11150</v>
      </c>
      <c r="V1531" s="20" t="s">
        <v>11150</v>
      </c>
      <c r="W1531" s="20">
        <v>3</v>
      </c>
    </row>
    <row r="1532" spans="1:23" x14ac:dyDescent="0.45">
      <c r="A1532" s="20">
        <v>1001649</v>
      </c>
      <c r="B1532" s="20" t="s">
        <v>9431</v>
      </c>
      <c r="C1532" s="20" t="s">
        <v>14438</v>
      </c>
      <c r="D1532" s="20">
        <v>601646094</v>
      </c>
      <c r="E1532" s="20" t="str">
        <f>VLOOKUP(A1532,'REPORTE'!$A$1:$AG$1961,5,0)</f>
        <v>ECUATORIANO(A)</v>
      </c>
      <c r="F1532" s="20" t="str">
        <f>VLOOKUP(A1532,'REPORTE'!$A$1:$AG$1961,18,0)</f>
        <v>F</v>
      </c>
      <c r="G1532" s="20" t="str">
        <f>VLOOKUP(A1532,'REPORTE'!$A$1:$AG$1961,6,0)</f>
        <v>NACIONAL</v>
      </c>
      <c r="H1532" s="20" t="str">
        <f>VLOOKUP(A1532,'REPORTE'!$A$1:$AG$1961,30,0)</f>
        <v>Primaria</v>
      </c>
      <c r="I1532" s="20" t="str">
        <f>VLOOKUP(A1532,'REPORTE'!$A$1:$AG$1961,31,0)</f>
        <v>CHIMBORAZO</v>
      </c>
      <c r="J1532" s="20" t="str">
        <f>VLOOKUP(A1532,'REPORTE'!$A$1:$AG$1961,32,0)</f>
        <v>COLTA</v>
      </c>
      <c r="K1532" s="20" t="str">
        <f>VLOOKUP(A1532,'REPORTE'!$A$1:$AG$1961,33,0)</f>
        <v>SICALPA</v>
      </c>
      <c r="L1532" s="20" t="str">
        <f>VLOOKUP(K1532,PROVINCIAS!$F$1:$G$1171,2,0)</f>
        <v>URBANA</v>
      </c>
      <c r="M1532" s="20">
        <v>1001752</v>
      </c>
      <c r="N1532" s="20" t="s">
        <v>15374</v>
      </c>
      <c r="O1532" s="20"/>
      <c r="P1532" s="20">
        <v>33.01</v>
      </c>
      <c r="Q1532" s="20" t="s">
        <v>11150</v>
      </c>
      <c r="R1532" s="20" t="s">
        <v>11150</v>
      </c>
      <c r="S1532" s="20" t="s">
        <v>11150</v>
      </c>
      <c r="T1532" s="20" t="s">
        <v>11150</v>
      </c>
      <c r="U1532" s="20" t="s">
        <v>11150</v>
      </c>
      <c r="V1532" s="20" t="s">
        <v>11150</v>
      </c>
      <c r="W1532" s="20">
        <v>33.01</v>
      </c>
    </row>
    <row r="1533" spans="1:23" x14ac:dyDescent="0.45">
      <c r="A1533" s="20">
        <v>1001650</v>
      </c>
      <c r="B1533" s="20" t="s">
        <v>9431</v>
      </c>
      <c r="C1533" s="20" t="s">
        <v>14439</v>
      </c>
      <c r="D1533" s="20">
        <v>1757961402</v>
      </c>
      <c r="E1533" s="20" t="str">
        <f>VLOOKUP(A1533,'REPORTE'!$A$1:$AG$1961,5,0)</f>
        <v>ECUATORIANO(A)</v>
      </c>
      <c r="F1533" s="20" t="str">
        <f>VLOOKUP(A1533,'REPORTE'!$A$1:$AG$1961,18,0)</f>
        <v>M</v>
      </c>
      <c r="G1533" s="20" t="str">
        <f>VLOOKUP(A1533,'REPORTE'!$A$1:$AG$1961,6,0)</f>
        <v>NACIONAL</v>
      </c>
      <c r="H1533" s="20" t="str">
        <f>VLOOKUP(A1533,'REPORTE'!$A$1:$AG$1961,30,0)</f>
        <v>Universitaria</v>
      </c>
      <c r="I1533" s="20" t="str">
        <f>VLOOKUP(A1533,'REPORTE'!$A$1:$AG$1961,31,0)</f>
        <v>PICHINCHA</v>
      </c>
      <c r="J1533" s="20" t="str">
        <f>VLOOKUP(A1533,'REPORTE'!$A$1:$AG$1961,32,0)</f>
        <v>QUITO</v>
      </c>
      <c r="K1533" s="20" t="str">
        <f>VLOOKUP(A1533,'REPORTE'!$A$1:$AG$1961,33,0)</f>
        <v>MARISCAL SUCRE</v>
      </c>
      <c r="L1533" s="20" t="str">
        <f>VLOOKUP(K1533,PROVINCIAS!$F$1:$G$1171,2,0)</f>
        <v>RURAL</v>
      </c>
      <c r="M1533" s="20">
        <v>1001753</v>
      </c>
      <c r="N1533" s="20" t="s">
        <v>15374</v>
      </c>
      <c r="O1533" s="20"/>
      <c r="P1533" s="20">
        <v>3</v>
      </c>
      <c r="Q1533" s="20" t="s">
        <v>11150</v>
      </c>
      <c r="R1533" s="20" t="s">
        <v>11150</v>
      </c>
      <c r="S1533" s="20" t="s">
        <v>11150</v>
      </c>
      <c r="T1533" s="20" t="s">
        <v>11150</v>
      </c>
      <c r="U1533" s="20" t="s">
        <v>11150</v>
      </c>
      <c r="V1533" s="20" t="s">
        <v>11150</v>
      </c>
      <c r="W1533" s="20">
        <v>3</v>
      </c>
    </row>
    <row r="1534" spans="1:23" x14ac:dyDescent="0.45">
      <c r="A1534" s="20">
        <v>1001652</v>
      </c>
      <c r="B1534" s="20" t="s">
        <v>9431</v>
      </c>
      <c r="C1534" s="20" t="s">
        <v>10153</v>
      </c>
      <c r="D1534" s="20">
        <v>602018244</v>
      </c>
      <c r="E1534" s="20" t="str">
        <f>VLOOKUP(A1534,'REPORTE'!$A$1:$AG$1961,5,0)</f>
        <v>ECUATORIANO(A)</v>
      </c>
      <c r="F1534" s="20" t="str">
        <f>VLOOKUP(A1534,'REPORTE'!$A$1:$AG$1961,18,0)</f>
        <v>F</v>
      </c>
      <c r="G1534" s="20" t="str">
        <f>VLOOKUP(A1534,'REPORTE'!$A$1:$AG$1961,6,0)</f>
        <v>NACIONAL</v>
      </c>
      <c r="H1534" s="20" t="str">
        <f>VLOOKUP(A1534,'REPORTE'!$A$1:$AG$1961,30,0)</f>
        <v>Secundaria</v>
      </c>
      <c r="I1534" s="20" t="str">
        <f>VLOOKUP(A1534,'REPORTE'!$A$1:$AG$1961,31,0)</f>
        <v>CHIMBORAZO</v>
      </c>
      <c r="J1534" s="20" t="str">
        <f>VLOOKUP(A1534,'REPORTE'!$A$1:$AG$1961,32,0)</f>
        <v>ALAUSI</v>
      </c>
      <c r="K1534" s="20" t="str">
        <f>VLOOKUP(A1534,'REPORTE'!$A$1:$AG$1961,33,0)</f>
        <v>ALAUSI</v>
      </c>
      <c r="L1534" s="20" t="str">
        <f>VLOOKUP(K1534,PROVINCIAS!$F$1:$G$1171,2,0)</f>
        <v>URBANA</v>
      </c>
      <c r="M1534" s="20">
        <v>1001754</v>
      </c>
      <c r="N1534" s="20" t="s">
        <v>15374</v>
      </c>
      <c r="O1534" s="20"/>
      <c r="P1534" s="20">
        <v>50</v>
      </c>
      <c r="Q1534" s="20" t="s">
        <v>11150</v>
      </c>
      <c r="R1534" s="20" t="s">
        <v>11150</v>
      </c>
      <c r="S1534" s="20" t="s">
        <v>11150</v>
      </c>
      <c r="T1534" s="20" t="s">
        <v>11150</v>
      </c>
      <c r="U1534" s="20" t="s">
        <v>11150</v>
      </c>
      <c r="V1534" s="20" t="s">
        <v>11150</v>
      </c>
      <c r="W1534" s="20">
        <v>50</v>
      </c>
    </row>
    <row r="1535" spans="1:23" x14ac:dyDescent="0.45">
      <c r="A1535" s="20">
        <v>1001653</v>
      </c>
      <c r="B1535" s="20" t="s">
        <v>9431</v>
      </c>
      <c r="C1535" s="20" t="s">
        <v>14441</v>
      </c>
      <c r="D1535" s="20">
        <v>1724090384</v>
      </c>
      <c r="E1535" s="20" t="str">
        <f>VLOOKUP(A1535,'REPORTE'!$A$1:$AG$1961,5,0)</f>
        <v>ECUATORIANO(A)</v>
      </c>
      <c r="F1535" s="20" t="str">
        <f>VLOOKUP(A1535,'REPORTE'!$A$1:$AG$1961,18,0)</f>
        <v>M</v>
      </c>
      <c r="G1535" s="20" t="str">
        <f>VLOOKUP(A1535,'REPORTE'!$A$1:$AG$1961,6,0)</f>
        <v>NACIONAL</v>
      </c>
      <c r="H1535" s="20" t="str">
        <f>VLOOKUP(A1535,'REPORTE'!$A$1:$AG$1961,30,0)</f>
        <v>Secundaria</v>
      </c>
      <c r="I1535" s="20" t="str">
        <f>VLOOKUP(A1535,'REPORTE'!$A$1:$AG$1961,31,0)</f>
        <v>SANTO DOMINGO DE LOS TSACHILAS</v>
      </c>
      <c r="J1535" s="20" t="str">
        <f>VLOOKUP(A1535,'REPORTE'!$A$1:$AG$1961,32,0)</f>
        <v>SANTO DOMINGO</v>
      </c>
      <c r="K1535" s="20" t="str">
        <f>VLOOKUP(A1535,'REPORTE'!$A$1:$AG$1961,33,0)</f>
        <v>SANTO DOMINGO DE LOS COLORADOS</v>
      </c>
      <c r="L1535" s="20" t="str">
        <f>VLOOKUP(K1535,PROVINCIAS!$F$1:$G$1171,2,0)</f>
        <v>URBANA</v>
      </c>
      <c r="M1535" s="20">
        <v>1001755</v>
      </c>
      <c r="N1535" s="20" t="s">
        <v>15374</v>
      </c>
      <c r="O1535" s="20"/>
      <c r="P1535" s="20">
        <v>3</v>
      </c>
      <c r="Q1535" s="20" t="s">
        <v>11150</v>
      </c>
      <c r="R1535" s="20" t="s">
        <v>11150</v>
      </c>
      <c r="S1535" s="20" t="s">
        <v>11150</v>
      </c>
      <c r="T1535" s="20" t="s">
        <v>11150</v>
      </c>
      <c r="U1535" s="20" t="s">
        <v>11150</v>
      </c>
      <c r="V1535" s="20" t="s">
        <v>11150</v>
      </c>
      <c r="W1535" s="20">
        <v>3</v>
      </c>
    </row>
    <row r="1536" spans="1:23" x14ac:dyDescent="0.45">
      <c r="A1536" s="20">
        <v>1001655</v>
      </c>
      <c r="B1536" s="20" t="s">
        <v>9431</v>
      </c>
      <c r="C1536" s="20" t="s">
        <v>14442</v>
      </c>
      <c r="D1536" s="20">
        <v>1718560111</v>
      </c>
      <c r="E1536" s="20" t="str">
        <f>VLOOKUP(A1536,'REPORTE'!$A$1:$AG$1961,5,0)</f>
        <v>ECUATORIANO(A)</v>
      </c>
      <c r="F1536" s="20" t="str">
        <f>VLOOKUP(A1536,'REPORTE'!$A$1:$AG$1961,18,0)</f>
        <v>M</v>
      </c>
      <c r="G1536" s="20" t="str">
        <f>VLOOKUP(A1536,'REPORTE'!$A$1:$AG$1961,6,0)</f>
        <v>NACIONAL</v>
      </c>
      <c r="H1536" s="20" t="str">
        <f>VLOOKUP(A1536,'REPORTE'!$A$1:$AG$1961,30,0)</f>
        <v>Secundaria</v>
      </c>
      <c r="I1536" s="20" t="str">
        <f>VLOOKUP(A1536,'REPORTE'!$A$1:$AG$1961,31,0)</f>
        <v>PICHINCHA</v>
      </c>
      <c r="J1536" s="20" t="str">
        <f>VLOOKUP(A1536,'REPORTE'!$A$1:$AG$1961,32,0)</f>
        <v>QUITO</v>
      </c>
      <c r="K1536" s="20" t="str">
        <f>VLOOKUP(A1536,'REPORTE'!$A$1:$AG$1961,33,0)</f>
        <v>LA LIBERTAD</v>
      </c>
      <c r="L1536" s="20" t="str">
        <f>VLOOKUP(K1536,PROVINCIAS!$F$1:$G$1171,2,0)</f>
        <v>RURAL</v>
      </c>
      <c r="M1536" s="20">
        <v>1001756</v>
      </c>
      <c r="N1536" s="20" t="s">
        <v>15374</v>
      </c>
      <c r="O1536" s="20"/>
      <c r="P1536" s="20">
        <v>4.49</v>
      </c>
      <c r="Q1536" s="20" t="s">
        <v>11150</v>
      </c>
      <c r="R1536" s="20" t="s">
        <v>11150</v>
      </c>
      <c r="S1536" s="20" t="s">
        <v>11150</v>
      </c>
      <c r="T1536" s="20" t="s">
        <v>11150</v>
      </c>
      <c r="U1536" s="20" t="s">
        <v>11150</v>
      </c>
      <c r="V1536" s="20" t="s">
        <v>11150</v>
      </c>
      <c r="W1536" s="20">
        <v>4.49</v>
      </c>
    </row>
    <row r="1537" spans="1:23" x14ac:dyDescent="0.45">
      <c r="A1537" s="20">
        <v>1001654</v>
      </c>
      <c r="B1537" s="20" t="s">
        <v>9431</v>
      </c>
      <c r="C1537" s="20" t="s">
        <v>10154</v>
      </c>
      <c r="D1537" s="20">
        <v>601831894</v>
      </c>
      <c r="E1537" s="20" t="str">
        <f>VLOOKUP(A1537,'REPORTE'!$A$1:$AG$1961,5,0)</f>
        <v>ECUATORIANO(A)</v>
      </c>
      <c r="F1537" s="20" t="str">
        <f>VLOOKUP(A1537,'REPORTE'!$A$1:$AG$1961,18,0)</f>
        <v>F</v>
      </c>
      <c r="G1537" s="20" t="str">
        <f>VLOOKUP(A1537,'REPORTE'!$A$1:$AG$1961,6,0)</f>
        <v>NACIONAL</v>
      </c>
      <c r="H1537" s="20" t="str">
        <f>VLOOKUP(A1537,'REPORTE'!$A$1:$AG$1961,30,0)</f>
        <v>Primaria</v>
      </c>
      <c r="I1537" s="20" t="str">
        <f>VLOOKUP(A1537,'REPORTE'!$A$1:$AG$1961,31,0)</f>
        <v>CHIMBORAZO</v>
      </c>
      <c r="J1537" s="20" t="str">
        <f>VLOOKUP(A1537,'REPORTE'!$A$1:$AG$1961,32,0)</f>
        <v>RIOBAMBA</v>
      </c>
      <c r="K1537" s="20" t="str">
        <f>VLOOKUP(A1537,'REPORTE'!$A$1:$AG$1961,33,0)</f>
        <v>LICTO</v>
      </c>
      <c r="L1537" s="20" t="str">
        <f>VLOOKUP(K1537,PROVINCIAS!$F$1:$G$1171,2,0)</f>
        <v>RURAL</v>
      </c>
      <c r="M1537" s="20">
        <v>1001757</v>
      </c>
      <c r="N1537" s="20" t="s">
        <v>15374</v>
      </c>
      <c r="O1537" s="20"/>
      <c r="P1537" s="20">
        <v>0.98</v>
      </c>
      <c r="Q1537" s="20" t="s">
        <v>11150</v>
      </c>
      <c r="R1537" s="20" t="s">
        <v>11150</v>
      </c>
      <c r="S1537" s="20" t="s">
        <v>11150</v>
      </c>
      <c r="T1537" s="20" t="s">
        <v>11150</v>
      </c>
      <c r="U1537" s="20" t="s">
        <v>11150</v>
      </c>
      <c r="V1537" s="20" t="s">
        <v>11150</v>
      </c>
      <c r="W1537" s="20">
        <v>0.98</v>
      </c>
    </row>
    <row r="1538" spans="1:23" x14ac:dyDescent="0.45">
      <c r="A1538" s="20">
        <v>1001656</v>
      </c>
      <c r="B1538" s="20" t="s">
        <v>9431</v>
      </c>
      <c r="C1538" s="20" t="s">
        <v>10155</v>
      </c>
      <c r="D1538" s="20">
        <v>1726589920</v>
      </c>
      <c r="E1538" s="20" t="str">
        <f>VLOOKUP(A1538,'REPORTE'!$A$1:$AG$1961,5,0)</f>
        <v>ECUATORIANO(A)</v>
      </c>
      <c r="F1538" s="20" t="str">
        <f>VLOOKUP(A1538,'REPORTE'!$A$1:$AG$1961,18,0)</f>
        <v>F</v>
      </c>
      <c r="G1538" s="20" t="str">
        <f>VLOOKUP(A1538,'REPORTE'!$A$1:$AG$1961,6,0)</f>
        <v>NACIONAL</v>
      </c>
      <c r="H1538" s="20" t="str">
        <f>VLOOKUP(A1538,'REPORTE'!$A$1:$AG$1961,30,0)</f>
        <v>Primaria</v>
      </c>
      <c r="I1538" s="20" t="str">
        <f>VLOOKUP(A1538,'REPORTE'!$A$1:$AG$1961,31,0)</f>
        <v>PICHINCHA</v>
      </c>
      <c r="J1538" s="20" t="str">
        <f>VLOOKUP(A1538,'REPORTE'!$A$1:$AG$1961,32,0)</f>
        <v>QUITO</v>
      </c>
      <c r="K1538" s="20" t="str">
        <f>VLOOKUP(A1538,'REPORTE'!$A$1:$AG$1961,33,0)</f>
        <v>LA MAGDALENA</v>
      </c>
      <c r="L1538" s="20" t="str">
        <f>VLOOKUP(K1538,PROVINCIAS!$F$1:$G$1171,2,0)</f>
        <v>URBANA</v>
      </c>
      <c r="M1538" s="20">
        <v>1001758</v>
      </c>
      <c r="N1538" s="20" t="s">
        <v>15374</v>
      </c>
      <c r="O1538" s="20"/>
      <c r="P1538" s="20">
        <v>0</v>
      </c>
      <c r="Q1538" s="20" t="s">
        <v>11150</v>
      </c>
      <c r="R1538" s="20" t="s">
        <v>11150</v>
      </c>
      <c r="S1538" s="20" t="s">
        <v>11150</v>
      </c>
      <c r="T1538" s="20" t="s">
        <v>11150</v>
      </c>
      <c r="U1538" s="20" t="s">
        <v>11150</v>
      </c>
      <c r="V1538" s="20" t="s">
        <v>11150</v>
      </c>
      <c r="W1538" s="20">
        <v>0</v>
      </c>
    </row>
    <row r="1539" spans="1:23" x14ac:dyDescent="0.45">
      <c r="A1539" s="20">
        <v>1001657</v>
      </c>
      <c r="B1539" s="20" t="s">
        <v>9431</v>
      </c>
      <c r="C1539" s="20" t="s">
        <v>14443</v>
      </c>
      <c r="D1539" s="20">
        <v>1702100395</v>
      </c>
      <c r="E1539" s="20" t="str">
        <f>VLOOKUP(A1539,'REPORTE'!$A$1:$AG$1961,5,0)</f>
        <v>ECUATORIANO(A)</v>
      </c>
      <c r="F1539" s="20" t="str">
        <f>VLOOKUP(A1539,'REPORTE'!$A$1:$AG$1961,18,0)</f>
        <v>M</v>
      </c>
      <c r="G1539" s="20" t="str">
        <f>VLOOKUP(A1539,'REPORTE'!$A$1:$AG$1961,6,0)</f>
        <v>NACIONAL</v>
      </c>
      <c r="H1539" s="20" t="str">
        <f>VLOOKUP(A1539,'REPORTE'!$A$1:$AG$1961,30,0)</f>
        <v>Secundaria</v>
      </c>
      <c r="I1539" s="20" t="str">
        <f>VLOOKUP(A1539,'REPORTE'!$A$1:$AG$1961,31,0)</f>
        <v>PICHINCHA</v>
      </c>
      <c r="J1539" s="20" t="str">
        <f>VLOOKUP(A1539,'REPORTE'!$A$1:$AG$1961,32,0)</f>
        <v>QUITO</v>
      </c>
      <c r="K1539" s="20" t="str">
        <f>VLOOKUP(A1539,'REPORTE'!$A$1:$AG$1961,33,0)</f>
        <v>EL INCA</v>
      </c>
      <c r="L1539" s="20" t="str">
        <f>VLOOKUP(K1539,PROVINCIAS!$F$1:$G$1171,2,0)</f>
        <v>URBANA</v>
      </c>
      <c r="M1539" s="20">
        <v>1001759</v>
      </c>
      <c r="N1539" s="20" t="s">
        <v>15374</v>
      </c>
      <c r="O1539" s="20"/>
      <c r="P1539" s="20">
        <v>2</v>
      </c>
      <c r="Q1539" s="20" t="s">
        <v>11150</v>
      </c>
      <c r="R1539" s="20" t="s">
        <v>11150</v>
      </c>
      <c r="S1539" s="20" t="s">
        <v>11150</v>
      </c>
      <c r="T1539" s="20" t="s">
        <v>11150</v>
      </c>
      <c r="U1539" s="20" t="s">
        <v>11150</v>
      </c>
      <c r="V1539" s="20" t="s">
        <v>11150</v>
      </c>
      <c r="W1539" s="20">
        <v>2</v>
      </c>
    </row>
    <row r="1540" spans="1:23" x14ac:dyDescent="0.45">
      <c r="A1540" s="20">
        <v>1001658</v>
      </c>
      <c r="B1540" s="20" t="s">
        <v>9431</v>
      </c>
      <c r="C1540" s="20" t="s">
        <v>10157</v>
      </c>
      <c r="D1540" s="20">
        <v>2200615140</v>
      </c>
      <c r="E1540" s="20" t="str">
        <f>VLOOKUP(A1540,'REPORTE'!$A$1:$AG$1961,5,0)</f>
        <v>ECUATORIANO(A)</v>
      </c>
      <c r="F1540" s="20" t="str">
        <f>VLOOKUP(A1540,'REPORTE'!$A$1:$AG$1961,18,0)</f>
        <v>F</v>
      </c>
      <c r="G1540" s="20" t="str">
        <f>VLOOKUP(A1540,'REPORTE'!$A$1:$AG$1961,6,0)</f>
        <v>NACIONAL</v>
      </c>
      <c r="H1540" s="20" t="str">
        <f>VLOOKUP(A1540,'REPORTE'!$A$1:$AG$1961,30,0)</f>
        <v>Universitaria</v>
      </c>
      <c r="I1540" s="20" t="str">
        <f>VLOOKUP(A1540,'REPORTE'!$A$1:$AG$1961,31,0)</f>
        <v>ORELLANA</v>
      </c>
      <c r="J1540" s="20" t="str">
        <f>VLOOKUP(A1540,'REPORTE'!$A$1:$AG$1961,32,0)</f>
        <v>ORELLANA</v>
      </c>
      <c r="K1540" s="20" t="str">
        <f>VLOOKUP(A1540,'REPORTE'!$A$1:$AG$1961,33,0)</f>
        <v>COCA</v>
      </c>
      <c r="L1540" s="20" t="str">
        <f>VLOOKUP(K1540,PROVINCIAS!$F$1:$G$1171,2,0)</f>
        <v>URBANA</v>
      </c>
      <c r="M1540" s="20">
        <v>1001760</v>
      </c>
      <c r="N1540" s="20" t="s">
        <v>15374</v>
      </c>
      <c r="O1540" s="20"/>
      <c r="P1540" s="20">
        <v>7.0000000000000007E-2</v>
      </c>
      <c r="Q1540" s="20" t="s">
        <v>11150</v>
      </c>
      <c r="R1540" s="20" t="s">
        <v>11150</v>
      </c>
      <c r="S1540" s="20" t="s">
        <v>11150</v>
      </c>
      <c r="T1540" s="20" t="s">
        <v>14705</v>
      </c>
      <c r="U1540" s="20" t="s">
        <v>11150</v>
      </c>
      <c r="V1540" s="20" t="s">
        <v>11150</v>
      </c>
      <c r="W1540" s="20">
        <v>217.07</v>
      </c>
    </row>
    <row r="1541" spans="1:23" x14ac:dyDescent="0.45">
      <c r="A1541" s="20">
        <v>1001659</v>
      </c>
      <c r="B1541" s="20" t="s">
        <v>9431</v>
      </c>
      <c r="C1541" s="20" t="s">
        <v>10180</v>
      </c>
      <c r="D1541" s="20">
        <v>1725850315</v>
      </c>
      <c r="E1541" s="20" t="str">
        <f>VLOOKUP(A1541,'REPORTE'!$A$1:$AG$1961,5,0)</f>
        <v>ECUATORIANO(A)</v>
      </c>
      <c r="F1541" s="20" t="str">
        <f>VLOOKUP(A1541,'REPORTE'!$A$1:$AG$1961,18,0)</f>
        <v>F</v>
      </c>
      <c r="G1541" s="20" t="str">
        <f>VLOOKUP(A1541,'REPORTE'!$A$1:$AG$1961,6,0)</f>
        <v>NACIONAL</v>
      </c>
      <c r="H1541" s="20" t="str">
        <f>VLOOKUP(A1541,'REPORTE'!$A$1:$AG$1961,30,0)</f>
        <v>Secundaria</v>
      </c>
      <c r="I1541" s="20" t="str">
        <f>VLOOKUP(A1541,'REPORTE'!$A$1:$AG$1961,31,0)</f>
        <v>PICHINCHA</v>
      </c>
      <c r="J1541" s="20" t="str">
        <f>VLOOKUP(A1541,'REPORTE'!$A$1:$AG$1961,32,0)</f>
        <v>QUITO</v>
      </c>
      <c r="K1541" s="20" t="str">
        <f>VLOOKUP(A1541,'REPORTE'!$A$1:$AG$1961,33,0)</f>
        <v>COTOCOLLAO</v>
      </c>
      <c r="L1541" s="20" t="str">
        <f>VLOOKUP(K1541,PROVINCIAS!$F$1:$G$1171,2,0)</f>
        <v>URBANA</v>
      </c>
      <c r="M1541" s="20">
        <v>1001761</v>
      </c>
      <c r="N1541" s="20" t="s">
        <v>15374</v>
      </c>
      <c r="O1541" s="20"/>
      <c r="P1541" s="20">
        <v>0.03</v>
      </c>
      <c r="Q1541" s="20" t="s">
        <v>11150</v>
      </c>
      <c r="R1541" s="20" t="s">
        <v>11150</v>
      </c>
      <c r="S1541" s="20" t="s">
        <v>11150</v>
      </c>
      <c r="T1541" s="20" t="s">
        <v>12025</v>
      </c>
      <c r="U1541" s="20" t="s">
        <v>11150</v>
      </c>
      <c r="V1541" s="20" t="s">
        <v>12078</v>
      </c>
      <c r="W1541" s="20">
        <v>100.03</v>
      </c>
    </row>
    <row r="1542" spans="1:23" x14ac:dyDescent="0.45">
      <c r="A1542" s="20">
        <v>1001660</v>
      </c>
      <c r="B1542" s="20" t="s">
        <v>9431</v>
      </c>
      <c r="C1542" s="20" t="s">
        <v>10167</v>
      </c>
      <c r="D1542" s="20">
        <v>1720948734</v>
      </c>
      <c r="E1542" s="20" t="str">
        <f>VLOOKUP(A1542,'REPORTE'!$A$1:$AG$1961,5,0)</f>
        <v>ECUATORIANO(A)</v>
      </c>
      <c r="F1542" s="20" t="str">
        <f>VLOOKUP(A1542,'REPORTE'!$A$1:$AG$1961,18,0)</f>
        <v>F</v>
      </c>
      <c r="G1542" s="20" t="str">
        <f>VLOOKUP(A1542,'REPORTE'!$A$1:$AG$1961,6,0)</f>
        <v>NACIONAL</v>
      </c>
      <c r="H1542" s="20" t="str">
        <f>VLOOKUP(A1542,'REPORTE'!$A$1:$AG$1961,30,0)</f>
        <v>Universitaria</v>
      </c>
      <c r="I1542" s="20" t="str">
        <f>VLOOKUP(A1542,'REPORTE'!$A$1:$AG$1961,31,0)</f>
        <v>PICHINCHA</v>
      </c>
      <c r="J1542" s="20" t="str">
        <f>VLOOKUP(A1542,'REPORTE'!$A$1:$AG$1961,32,0)</f>
        <v>QUITO</v>
      </c>
      <c r="K1542" s="20" t="str">
        <f>VLOOKUP(A1542,'REPORTE'!$A$1:$AG$1961,33,0)</f>
        <v>LA CONCEPCION</v>
      </c>
      <c r="L1542" s="20" t="str">
        <f>VLOOKUP(K1542,PROVINCIAS!$F$1:$G$1171,2,0)</f>
        <v>URBANA</v>
      </c>
      <c r="M1542" s="20">
        <v>1001762</v>
      </c>
      <c r="N1542" s="20" t="s">
        <v>15374</v>
      </c>
      <c r="O1542" s="20"/>
      <c r="P1542" s="20">
        <v>38.799999999999997</v>
      </c>
      <c r="Q1542" s="20" t="s">
        <v>11150</v>
      </c>
      <c r="R1542" s="20" t="s">
        <v>11150</v>
      </c>
      <c r="S1542" s="20" t="s">
        <v>11150</v>
      </c>
      <c r="T1542" s="20" t="s">
        <v>14706</v>
      </c>
      <c r="U1542" s="20" t="s">
        <v>11150</v>
      </c>
      <c r="V1542" s="20" t="s">
        <v>11150</v>
      </c>
      <c r="W1542" s="20">
        <v>417.8</v>
      </c>
    </row>
    <row r="1543" spans="1:23" x14ac:dyDescent="0.45">
      <c r="A1543" s="20">
        <v>1001661</v>
      </c>
      <c r="B1543" s="20" t="s">
        <v>9431</v>
      </c>
      <c r="C1543" s="20" t="s">
        <v>10234</v>
      </c>
      <c r="D1543" s="20">
        <v>1717628059</v>
      </c>
      <c r="E1543" s="20" t="str">
        <f>VLOOKUP(A1543,'REPORTE'!$A$1:$AG$1961,5,0)</f>
        <v>ECUATORIANO(A)</v>
      </c>
      <c r="F1543" s="20" t="str">
        <f>VLOOKUP(A1543,'REPORTE'!$A$1:$AG$1961,18,0)</f>
        <v>F</v>
      </c>
      <c r="G1543" s="20" t="str">
        <f>VLOOKUP(A1543,'REPORTE'!$A$1:$AG$1961,6,0)</f>
        <v>NACIONAL</v>
      </c>
      <c r="H1543" s="20" t="str">
        <f>VLOOKUP(A1543,'REPORTE'!$A$1:$AG$1961,30,0)</f>
        <v>Secundaria</v>
      </c>
      <c r="I1543" s="20" t="str">
        <f>VLOOKUP(A1543,'REPORTE'!$A$1:$AG$1961,31,0)</f>
        <v>CHIMBORAZO</v>
      </c>
      <c r="J1543" s="20" t="str">
        <f>VLOOKUP(A1543,'REPORTE'!$A$1:$AG$1961,32,0)</f>
        <v>RIOBAMBA</v>
      </c>
      <c r="K1543" s="20" t="str">
        <f>VLOOKUP(A1543,'REPORTE'!$A$1:$AG$1961,33,0)</f>
        <v>PUNIN</v>
      </c>
      <c r="L1543" s="20" t="str">
        <f>VLOOKUP(K1543,PROVINCIAS!$F$1:$G$1171,2,0)</f>
        <v>RURAL</v>
      </c>
      <c r="M1543" s="20">
        <v>1001763</v>
      </c>
      <c r="N1543" s="20" t="s">
        <v>15374</v>
      </c>
      <c r="O1543" s="20"/>
      <c r="P1543" s="20">
        <v>198.75</v>
      </c>
      <c r="Q1543" s="20" t="s">
        <v>12025</v>
      </c>
      <c r="R1543" s="20" t="s">
        <v>11150</v>
      </c>
      <c r="S1543" s="20" t="s">
        <v>11150</v>
      </c>
      <c r="T1543" s="20" t="s">
        <v>14550</v>
      </c>
      <c r="U1543" s="20" t="s">
        <v>11150</v>
      </c>
      <c r="V1543" s="20" t="s">
        <v>11150</v>
      </c>
      <c r="W1543" s="20">
        <v>420.75</v>
      </c>
    </row>
    <row r="1544" spans="1:23" x14ac:dyDescent="0.45">
      <c r="A1544" s="20">
        <v>1001662</v>
      </c>
      <c r="B1544" s="20" t="s">
        <v>9431</v>
      </c>
      <c r="C1544" s="20" t="s">
        <v>10172</v>
      </c>
      <c r="D1544" s="20">
        <v>1726569245</v>
      </c>
      <c r="E1544" s="20" t="str">
        <f>VLOOKUP(A1544,'REPORTE'!$A$1:$AG$1961,5,0)</f>
        <v>ECUATORIANO(A)</v>
      </c>
      <c r="F1544" s="20" t="str">
        <f>VLOOKUP(A1544,'REPORTE'!$A$1:$AG$1961,18,0)</f>
        <v>F</v>
      </c>
      <c r="G1544" s="20" t="str">
        <f>VLOOKUP(A1544,'REPORTE'!$A$1:$AG$1961,6,0)</f>
        <v>NACIONAL</v>
      </c>
      <c r="H1544" s="20" t="str">
        <f>VLOOKUP(A1544,'REPORTE'!$A$1:$AG$1961,30,0)</f>
        <v>Secundaria</v>
      </c>
      <c r="I1544" s="20" t="str">
        <f>VLOOKUP(A1544,'REPORTE'!$A$1:$AG$1961,31,0)</f>
        <v>PICHINCHA</v>
      </c>
      <c r="J1544" s="20" t="str">
        <f>VLOOKUP(A1544,'REPORTE'!$A$1:$AG$1961,32,0)</f>
        <v>QUITO</v>
      </c>
      <c r="K1544" s="20" t="str">
        <f>VLOOKUP(A1544,'REPORTE'!$A$1:$AG$1961,33,0)</f>
        <v>COTOCOLLAO</v>
      </c>
      <c r="L1544" s="20" t="str">
        <f>VLOOKUP(K1544,PROVINCIAS!$F$1:$G$1171,2,0)</f>
        <v>URBANA</v>
      </c>
      <c r="M1544" s="20">
        <v>1001764</v>
      </c>
      <c r="N1544" s="20" t="s">
        <v>15374</v>
      </c>
      <c r="O1544" s="20"/>
      <c r="P1544" s="20">
        <v>23.96</v>
      </c>
      <c r="Q1544" s="20" t="s">
        <v>11150</v>
      </c>
      <c r="R1544" s="20" t="s">
        <v>11150</v>
      </c>
      <c r="S1544" s="20" t="s">
        <v>11150</v>
      </c>
      <c r="T1544" s="20" t="s">
        <v>14314</v>
      </c>
      <c r="U1544" s="20" t="s">
        <v>11150</v>
      </c>
      <c r="V1544" s="20" t="s">
        <v>11150</v>
      </c>
      <c r="W1544" s="20">
        <v>118.96</v>
      </c>
    </row>
    <row r="1545" spans="1:23" x14ac:dyDescent="0.45">
      <c r="A1545" s="20">
        <v>1001664</v>
      </c>
      <c r="B1545" s="20" t="s">
        <v>9431</v>
      </c>
      <c r="C1545" s="20" t="s">
        <v>14445</v>
      </c>
      <c r="D1545" s="20">
        <v>1716792948</v>
      </c>
      <c r="E1545" s="20" t="str">
        <f>VLOOKUP(A1545,'REPORTE'!$A$1:$AG$1961,5,0)</f>
        <v>ECUATORIANO(A)</v>
      </c>
      <c r="F1545" s="20" t="str">
        <f>VLOOKUP(A1545,'REPORTE'!$A$1:$AG$1961,18,0)</f>
        <v>M</v>
      </c>
      <c r="G1545" s="20" t="str">
        <f>VLOOKUP(A1545,'REPORTE'!$A$1:$AG$1961,6,0)</f>
        <v>NACIONAL</v>
      </c>
      <c r="H1545" s="20" t="str">
        <f>VLOOKUP(A1545,'REPORTE'!$A$1:$AG$1961,30,0)</f>
        <v>Secundaria</v>
      </c>
      <c r="I1545" s="20" t="str">
        <f>VLOOKUP(A1545,'REPORTE'!$A$1:$AG$1961,31,0)</f>
        <v>PICHINCHA</v>
      </c>
      <c r="J1545" s="20" t="str">
        <f>VLOOKUP(A1545,'REPORTE'!$A$1:$AG$1961,32,0)</f>
        <v>QUITO</v>
      </c>
      <c r="K1545" s="20" t="str">
        <f>VLOOKUP(A1545,'REPORTE'!$A$1:$AG$1961,33,0)</f>
        <v>COTOCOLLAO</v>
      </c>
      <c r="L1545" s="20" t="str">
        <f>VLOOKUP(K1545,PROVINCIAS!$F$1:$G$1171,2,0)</f>
        <v>URBANA</v>
      </c>
      <c r="M1545" s="20">
        <v>1001765</v>
      </c>
      <c r="N1545" s="20" t="s">
        <v>15374</v>
      </c>
      <c r="O1545" s="20"/>
      <c r="P1545" s="20">
        <v>3</v>
      </c>
      <c r="Q1545" s="20" t="s">
        <v>11150</v>
      </c>
      <c r="R1545" s="20" t="s">
        <v>11150</v>
      </c>
      <c r="S1545" s="20" t="s">
        <v>11150</v>
      </c>
      <c r="T1545" s="20" t="s">
        <v>11150</v>
      </c>
      <c r="U1545" s="20" t="s">
        <v>11150</v>
      </c>
      <c r="V1545" s="20" t="s">
        <v>11150</v>
      </c>
      <c r="W1545" s="20">
        <v>3</v>
      </c>
    </row>
    <row r="1546" spans="1:23" x14ac:dyDescent="0.45">
      <c r="A1546" s="20">
        <v>1001665</v>
      </c>
      <c r="B1546" s="20" t="s">
        <v>9431</v>
      </c>
      <c r="C1546" s="20" t="s">
        <v>10181</v>
      </c>
      <c r="D1546" s="20">
        <v>602726457</v>
      </c>
      <c r="E1546" s="20" t="str">
        <f>VLOOKUP(A1546,'REPORTE'!$A$1:$AG$1961,5,0)</f>
        <v>ECUATORIANO(A) INDIGENA</v>
      </c>
      <c r="F1546" s="20" t="str">
        <f>VLOOKUP(A1546,'REPORTE'!$A$1:$AG$1961,18,0)</f>
        <v>F</v>
      </c>
      <c r="G1546" s="20" t="str">
        <f>VLOOKUP(A1546,'REPORTE'!$A$1:$AG$1961,6,0)</f>
        <v>NACIONAL</v>
      </c>
      <c r="H1546" s="20" t="str">
        <f>VLOOKUP(A1546,'REPORTE'!$A$1:$AG$1961,30,0)</f>
        <v>Secundaria</v>
      </c>
      <c r="I1546" s="20" t="str">
        <f>VLOOKUP(A1546,'REPORTE'!$A$1:$AG$1961,31,0)</f>
        <v>CHIMBORAZO</v>
      </c>
      <c r="J1546" s="20" t="str">
        <f>VLOOKUP(A1546,'REPORTE'!$A$1:$AG$1961,32,0)</f>
        <v>PALLATANGA</v>
      </c>
      <c r="K1546" s="20" t="str">
        <f>VLOOKUP(A1546,'REPORTE'!$A$1:$AG$1961,33,0)</f>
        <v>PALLATANGA</v>
      </c>
      <c r="L1546" s="20" t="str">
        <f>VLOOKUP(K1546,PROVINCIAS!$F$1:$G$1171,2,0)</f>
        <v>URBANA</v>
      </c>
      <c r="M1546" s="20">
        <v>1001766</v>
      </c>
      <c r="N1546" s="20" t="s">
        <v>15374</v>
      </c>
      <c r="O1546" s="20"/>
      <c r="P1546" s="20">
        <v>222.32</v>
      </c>
      <c r="Q1546" s="20" t="s">
        <v>11150</v>
      </c>
      <c r="R1546" s="20" t="s">
        <v>11150</v>
      </c>
      <c r="S1546" s="20" t="s">
        <v>11150</v>
      </c>
      <c r="T1546" s="20" t="s">
        <v>11150</v>
      </c>
      <c r="U1546" s="20" t="s">
        <v>11150</v>
      </c>
      <c r="V1546" s="20" t="s">
        <v>11150</v>
      </c>
      <c r="W1546" s="20">
        <v>222.32</v>
      </c>
    </row>
    <row r="1547" spans="1:23" x14ac:dyDescent="0.45">
      <c r="A1547" s="20">
        <v>1001666</v>
      </c>
      <c r="B1547" s="20" t="s">
        <v>9431</v>
      </c>
      <c r="C1547" s="20" t="s">
        <v>10204</v>
      </c>
      <c r="D1547" s="20">
        <v>1717345225</v>
      </c>
      <c r="E1547" s="20" t="str">
        <f>VLOOKUP(A1547,'REPORTE'!$A$1:$AG$1961,5,0)</f>
        <v>ECUATORIANO(A)</v>
      </c>
      <c r="F1547" s="20" t="str">
        <f>VLOOKUP(A1547,'REPORTE'!$A$1:$AG$1961,18,0)</f>
        <v>F</v>
      </c>
      <c r="G1547" s="20" t="str">
        <f>VLOOKUP(A1547,'REPORTE'!$A$1:$AG$1961,6,0)</f>
        <v>NACIONAL</v>
      </c>
      <c r="H1547" s="20" t="str">
        <f>VLOOKUP(A1547,'REPORTE'!$A$1:$AG$1961,30,0)</f>
        <v>Secundaria</v>
      </c>
      <c r="I1547" s="20" t="str">
        <f>VLOOKUP(A1547,'REPORTE'!$A$1:$AG$1961,31,0)</f>
        <v>AZUAY</v>
      </c>
      <c r="J1547" s="20" t="str">
        <f>VLOOKUP(A1547,'REPORTE'!$A$1:$AG$1961,32,0)</f>
        <v>GIRON</v>
      </c>
      <c r="K1547" s="20" t="str">
        <f>VLOOKUP(A1547,'REPORTE'!$A$1:$AG$1961,33,0)</f>
        <v>GIRON</v>
      </c>
      <c r="L1547" s="20" t="str">
        <f>VLOOKUP(K1547,PROVINCIAS!$F$1:$G$1171,2,0)</f>
        <v>URBANA</v>
      </c>
      <c r="M1547" s="20">
        <v>1001767</v>
      </c>
      <c r="N1547" s="20" t="s">
        <v>15374</v>
      </c>
      <c r="O1547" s="20"/>
      <c r="P1547" s="20">
        <v>32.08</v>
      </c>
      <c r="Q1547" s="20" t="s">
        <v>11150</v>
      </c>
      <c r="R1547" s="20" t="s">
        <v>11150</v>
      </c>
      <c r="S1547" s="20" t="s">
        <v>11150</v>
      </c>
      <c r="T1547" s="20" t="s">
        <v>14091</v>
      </c>
      <c r="U1547" s="20" t="s">
        <v>11150</v>
      </c>
      <c r="V1547" s="20" t="s">
        <v>11150</v>
      </c>
      <c r="W1547" s="20">
        <v>137.58000000000001</v>
      </c>
    </row>
    <row r="1548" spans="1:23" x14ac:dyDescent="0.45">
      <c r="A1548" s="20">
        <v>1001663</v>
      </c>
      <c r="B1548" s="20" t="s">
        <v>9431</v>
      </c>
      <c r="C1548" s="20" t="s">
        <v>14444</v>
      </c>
      <c r="D1548" s="20">
        <v>701308512</v>
      </c>
      <c r="E1548" s="20" t="str">
        <f>VLOOKUP(A1548,'REPORTE'!$A$1:$AG$1961,5,0)</f>
        <v>ECUATORIANO(A)</v>
      </c>
      <c r="F1548" s="20" t="str">
        <f>VLOOKUP(A1548,'REPORTE'!$A$1:$AG$1961,18,0)</f>
        <v>M</v>
      </c>
      <c r="G1548" s="20" t="str">
        <f>VLOOKUP(A1548,'REPORTE'!$A$1:$AG$1961,6,0)</f>
        <v>NACIONAL</v>
      </c>
      <c r="H1548" s="20" t="str">
        <f>VLOOKUP(A1548,'REPORTE'!$A$1:$AG$1961,30,0)</f>
        <v>Secundaria</v>
      </c>
      <c r="I1548" s="20" t="str">
        <f>VLOOKUP(A1548,'REPORTE'!$A$1:$AG$1961,31,0)</f>
        <v>LOS RIOS</v>
      </c>
      <c r="J1548" s="20" t="str">
        <f>VLOOKUP(A1548,'REPORTE'!$A$1:$AG$1961,32,0)</f>
        <v>VINCES</v>
      </c>
      <c r="K1548" s="20" t="str">
        <f>VLOOKUP(A1548,'REPORTE'!$A$1:$AG$1961,33,0)</f>
        <v>VINCES</v>
      </c>
      <c r="L1548" s="20" t="str">
        <f>VLOOKUP(K1548,PROVINCIAS!$F$1:$G$1171,2,0)</f>
        <v>URBANA</v>
      </c>
      <c r="M1548" s="20">
        <v>1001768</v>
      </c>
      <c r="N1548" s="20" t="s">
        <v>15374</v>
      </c>
      <c r="O1548" s="20"/>
      <c r="P1548" s="20">
        <v>403.23</v>
      </c>
      <c r="Q1548" s="20" t="s">
        <v>11150</v>
      </c>
      <c r="R1548" s="20" t="s">
        <v>11150</v>
      </c>
      <c r="S1548" s="20" t="s">
        <v>11150</v>
      </c>
      <c r="T1548" s="20" t="s">
        <v>11150</v>
      </c>
      <c r="U1548" s="20" t="s">
        <v>11150</v>
      </c>
      <c r="V1548" s="20" t="s">
        <v>11150</v>
      </c>
      <c r="W1548" s="20">
        <v>403.23</v>
      </c>
    </row>
    <row r="1549" spans="1:23" x14ac:dyDescent="0.45">
      <c r="A1549" s="20">
        <v>1001667</v>
      </c>
      <c r="B1549" s="20" t="s">
        <v>9431</v>
      </c>
      <c r="C1549" s="20" t="s">
        <v>10168</v>
      </c>
      <c r="D1549" s="20">
        <v>604571067</v>
      </c>
      <c r="E1549" s="20" t="str">
        <f>VLOOKUP(A1549,'REPORTE'!$A$1:$AG$1961,5,0)</f>
        <v>ECUATORIANO(A) INDIGENA</v>
      </c>
      <c r="F1549" s="20" t="str">
        <f>VLOOKUP(A1549,'REPORTE'!$A$1:$AG$1961,18,0)</f>
        <v>F</v>
      </c>
      <c r="G1549" s="20" t="str">
        <f>VLOOKUP(A1549,'REPORTE'!$A$1:$AG$1961,6,0)</f>
        <v>NACIONAL</v>
      </c>
      <c r="H1549" s="20" t="str">
        <f>VLOOKUP(A1549,'REPORTE'!$A$1:$AG$1961,30,0)</f>
        <v>Secundaria</v>
      </c>
      <c r="I1549" s="20" t="str">
        <f>VLOOKUP(A1549,'REPORTE'!$A$1:$AG$1961,31,0)</f>
        <v>CHIMBORAZO</v>
      </c>
      <c r="J1549" s="20" t="str">
        <f>VLOOKUP(A1549,'REPORTE'!$A$1:$AG$1961,32,0)</f>
        <v>RIOBAMBA</v>
      </c>
      <c r="K1549" s="20" t="str">
        <f>VLOOKUP(A1549,'REPORTE'!$A$1:$AG$1961,33,0)</f>
        <v>CACHA (CAB EN MACHANGARA)</v>
      </c>
      <c r="L1549" s="20" t="str">
        <f>VLOOKUP(K1549,PROVINCIAS!$F$1:$G$1171,2,0)</f>
        <v>RURAL</v>
      </c>
      <c r="M1549" s="20">
        <v>1001769</v>
      </c>
      <c r="N1549" s="20" t="s">
        <v>15374</v>
      </c>
      <c r="O1549" s="20"/>
      <c r="P1549" s="20">
        <v>3.98</v>
      </c>
      <c r="Q1549" s="20" t="s">
        <v>11150</v>
      </c>
      <c r="R1549" s="20" t="s">
        <v>11150</v>
      </c>
      <c r="S1549" s="20" t="s">
        <v>11150</v>
      </c>
      <c r="T1549" s="20" t="s">
        <v>11881</v>
      </c>
      <c r="U1549" s="20" t="s">
        <v>11150</v>
      </c>
      <c r="V1549" s="20" t="s">
        <v>11150</v>
      </c>
      <c r="W1549" s="20">
        <v>403.98</v>
      </c>
    </row>
    <row r="1550" spans="1:23" x14ac:dyDescent="0.45">
      <c r="A1550" s="20">
        <v>1001668</v>
      </c>
      <c r="B1550" s="20" t="s">
        <v>9431</v>
      </c>
      <c r="C1550" s="20" t="s">
        <v>10182</v>
      </c>
      <c r="D1550" s="20">
        <v>1725295024</v>
      </c>
      <c r="E1550" s="20" t="str">
        <f>VLOOKUP(A1550,'REPORTE'!$A$1:$AG$1961,5,0)</f>
        <v>ECUATORIANO(A)</v>
      </c>
      <c r="F1550" s="20" t="str">
        <f>VLOOKUP(A1550,'REPORTE'!$A$1:$AG$1961,18,0)</f>
        <v>F</v>
      </c>
      <c r="G1550" s="20" t="str">
        <f>VLOOKUP(A1550,'REPORTE'!$A$1:$AG$1961,6,0)</f>
        <v>NACIONAL</v>
      </c>
      <c r="H1550" s="20" t="str">
        <f>VLOOKUP(A1550,'REPORTE'!$A$1:$AG$1961,30,0)</f>
        <v>Formación Técnica (Intermedia)</v>
      </c>
      <c r="I1550" s="20" t="str">
        <f>VLOOKUP(A1550,'REPORTE'!$A$1:$AG$1961,31,0)</f>
        <v>PICHINCHA</v>
      </c>
      <c r="J1550" s="20" t="str">
        <f>VLOOKUP(A1550,'REPORTE'!$A$1:$AG$1961,32,0)</f>
        <v>QUITO</v>
      </c>
      <c r="K1550" s="20" t="str">
        <f>VLOOKUP(A1550,'REPORTE'!$A$1:$AG$1961,33,0)</f>
        <v>COTOCOLLAO</v>
      </c>
      <c r="L1550" s="20" t="str">
        <f>VLOOKUP(K1550,PROVINCIAS!$F$1:$G$1171,2,0)</f>
        <v>URBANA</v>
      </c>
      <c r="M1550" s="20">
        <v>1001770</v>
      </c>
      <c r="N1550" s="20" t="s">
        <v>15374</v>
      </c>
      <c r="O1550" s="20"/>
      <c r="P1550" s="20">
        <v>0.04</v>
      </c>
      <c r="Q1550" s="20" t="s">
        <v>11150</v>
      </c>
      <c r="R1550" s="20" t="s">
        <v>11150</v>
      </c>
      <c r="S1550" s="20" t="s">
        <v>11150</v>
      </c>
      <c r="T1550" s="20" t="s">
        <v>11714</v>
      </c>
      <c r="U1550" s="20" t="s">
        <v>11150</v>
      </c>
      <c r="V1550" s="20" t="s">
        <v>11150</v>
      </c>
      <c r="W1550" s="20">
        <v>90.04</v>
      </c>
    </row>
    <row r="1551" spans="1:23" x14ac:dyDescent="0.45">
      <c r="A1551" s="20">
        <v>1001669</v>
      </c>
      <c r="B1551" s="20" t="s">
        <v>9431</v>
      </c>
      <c r="C1551" s="20" t="s">
        <v>10160</v>
      </c>
      <c r="D1551" s="20">
        <v>1705563268</v>
      </c>
      <c r="E1551" s="20" t="str">
        <f>VLOOKUP(A1551,'REPORTE'!$A$1:$AG$1961,5,0)</f>
        <v>ECUATORIANO(A)</v>
      </c>
      <c r="F1551" s="20" t="str">
        <f>VLOOKUP(A1551,'REPORTE'!$A$1:$AG$1961,18,0)</f>
        <v>F</v>
      </c>
      <c r="G1551" s="20" t="str">
        <f>VLOOKUP(A1551,'REPORTE'!$A$1:$AG$1961,6,0)</f>
        <v>NACIONAL</v>
      </c>
      <c r="H1551" s="20" t="str">
        <f>VLOOKUP(A1551,'REPORTE'!$A$1:$AG$1961,30,0)</f>
        <v>Universitaria</v>
      </c>
      <c r="I1551" s="20" t="str">
        <f>VLOOKUP(A1551,'REPORTE'!$A$1:$AG$1961,31,0)</f>
        <v>PICHINCHA</v>
      </c>
      <c r="J1551" s="20" t="str">
        <f>VLOOKUP(A1551,'REPORTE'!$A$1:$AG$1961,32,0)</f>
        <v>QUITO</v>
      </c>
      <c r="K1551" s="20" t="str">
        <f>VLOOKUP(A1551,'REPORTE'!$A$1:$AG$1961,33,0)</f>
        <v>LA CONCEPCION</v>
      </c>
      <c r="L1551" s="20" t="str">
        <f>VLOOKUP(K1551,PROVINCIAS!$F$1:$G$1171,2,0)</f>
        <v>URBANA</v>
      </c>
      <c r="M1551" s="20">
        <v>1001771</v>
      </c>
      <c r="N1551" s="20" t="s">
        <v>15374</v>
      </c>
      <c r="O1551" s="20"/>
      <c r="P1551" s="20">
        <v>6.07</v>
      </c>
      <c r="Q1551" s="20" t="s">
        <v>11150</v>
      </c>
      <c r="R1551" s="20" t="s">
        <v>11150</v>
      </c>
      <c r="S1551" s="20" t="s">
        <v>11150</v>
      </c>
      <c r="T1551" s="20" t="s">
        <v>14707</v>
      </c>
      <c r="U1551" s="20" t="s">
        <v>11150</v>
      </c>
      <c r="V1551" s="20" t="s">
        <v>11150</v>
      </c>
      <c r="W1551" s="20">
        <v>133.07</v>
      </c>
    </row>
    <row r="1552" spans="1:23" x14ac:dyDescent="0.45">
      <c r="A1552" s="20">
        <v>1001670</v>
      </c>
      <c r="B1552" s="20" t="s">
        <v>9431</v>
      </c>
      <c r="C1552" s="20" t="s">
        <v>14446</v>
      </c>
      <c r="D1552" s="20">
        <v>1714662473</v>
      </c>
      <c r="E1552" s="20" t="str">
        <f>VLOOKUP(A1552,'REPORTE'!$A$1:$AG$1961,5,0)</f>
        <v>ECUATORIANO(A) INDIGENA</v>
      </c>
      <c r="F1552" s="20" t="str">
        <f>VLOOKUP(A1552,'REPORTE'!$A$1:$AG$1961,18,0)</f>
        <v>F</v>
      </c>
      <c r="G1552" s="20" t="str">
        <f>VLOOKUP(A1552,'REPORTE'!$A$1:$AG$1961,6,0)</f>
        <v>NACIONAL</v>
      </c>
      <c r="H1552" s="20" t="str">
        <f>VLOOKUP(A1552,'REPORTE'!$A$1:$AG$1961,30,0)</f>
        <v>Primaria</v>
      </c>
      <c r="I1552" s="20" t="str">
        <f>VLOOKUP(A1552,'REPORTE'!$A$1:$AG$1961,31,0)</f>
        <v>CHIMBORAZO</v>
      </c>
      <c r="J1552" s="20" t="str">
        <f>VLOOKUP(A1552,'REPORTE'!$A$1:$AG$1961,32,0)</f>
        <v>RIOBAMBA</v>
      </c>
      <c r="K1552" s="20" t="str">
        <f>VLOOKUP(A1552,'REPORTE'!$A$1:$AG$1961,33,0)</f>
        <v>CACHA (CAB EN MACHANGARA)</v>
      </c>
      <c r="L1552" s="20" t="str">
        <f>VLOOKUP(K1552,PROVINCIAS!$F$1:$G$1171,2,0)</f>
        <v>RURAL</v>
      </c>
      <c r="M1552" s="20">
        <v>1001772</v>
      </c>
      <c r="N1552" s="20" t="s">
        <v>15374</v>
      </c>
      <c r="O1552" s="20"/>
      <c r="P1552" s="20">
        <v>231.1</v>
      </c>
      <c r="Q1552" s="20" t="s">
        <v>11150</v>
      </c>
      <c r="R1552" s="20" t="s">
        <v>11150</v>
      </c>
      <c r="S1552" s="20" t="s">
        <v>11150</v>
      </c>
      <c r="T1552" s="20" t="s">
        <v>11150</v>
      </c>
      <c r="U1552" s="20" t="s">
        <v>11150</v>
      </c>
      <c r="V1552" s="20" t="s">
        <v>11150</v>
      </c>
      <c r="W1552" s="20">
        <v>231.1</v>
      </c>
    </row>
    <row r="1553" spans="1:23" x14ac:dyDescent="0.45">
      <c r="A1553" s="20">
        <v>1001671</v>
      </c>
      <c r="B1553" s="20" t="s">
        <v>9431</v>
      </c>
      <c r="C1553" s="20" t="s">
        <v>10169</v>
      </c>
      <c r="D1553" s="20">
        <v>604715524</v>
      </c>
      <c r="E1553" s="20" t="str">
        <f>VLOOKUP(A1553,'REPORTE'!$A$1:$AG$1961,5,0)</f>
        <v>ECUATORIANO(A)</v>
      </c>
      <c r="F1553" s="20" t="str">
        <f>VLOOKUP(A1553,'REPORTE'!$A$1:$AG$1961,18,0)</f>
        <v>F</v>
      </c>
      <c r="G1553" s="20" t="str">
        <f>VLOOKUP(A1553,'REPORTE'!$A$1:$AG$1961,6,0)</f>
        <v>NACIONAL</v>
      </c>
      <c r="H1553" s="20" t="str">
        <f>VLOOKUP(A1553,'REPORTE'!$A$1:$AG$1961,30,0)</f>
        <v>Primaria</v>
      </c>
      <c r="I1553" s="20" t="str">
        <f>VLOOKUP(A1553,'REPORTE'!$A$1:$AG$1961,31,0)</f>
        <v>CHIMBORAZO</v>
      </c>
      <c r="J1553" s="20" t="str">
        <f>VLOOKUP(A1553,'REPORTE'!$A$1:$AG$1961,32,0)</f>
        <v>GUAMOTE</v>
      </c>
      <c r="K1553" s="20" t="str">
        <f>VLOOKUP(A1553,'REPORTE'!$A$1:$AG$1961,33,0)</f>
        <v>GUAMOTE</v>
      </c>
      <c r="L1553" s="20" t="str">
        <f>VLOOKUP(K1553,PROVINCIAS!$F$1:$G$1171,2,0)</f>
        <v>URBANA</v>
      </c>
      <c r="M1553" s="20">
        <v>1001774</v>
      </c>
      <c r="N1553" s="20" t="s">
        <v>15374</v>
      </c>
      <c r="O1553" s="20"/>
      <c r="P1553" s="20">
        <v>0.04</v>
      </c>
      <c r="Q1553" s="20" t="s">
        <v>11150</v>
      </c>
      <c r="R1553" s="20" t="s">
        <v>11150</v>
      </c>
      <c r="S1553" s="20" t="s">
        <v>11150</v>
      </c>
      <c r="T1553" s="20" t="s">
        <v>12025</v>
      </c>
      <c r="U1553" s="20" t="s">
        <v>11150</v>
      </c>
      <c r="V1553" s="20" t="s">
        <v>11150</v>
      </c>
      <c r="W1553" s="20">
        <v>100.04</v>
      </c>
    </row>
    <row r="1554" spans="1:23" x14ac:dyDescent="0.45">
      <c r="A1554" s="20">
        <v>1001673</v>
      </c>
      <c r="B1554" s="20" t="s">
        <v>9431</v>
      </c>
      <c r="C1554" s="20" t="s">
        <v>14447</v>
      </c>
      <c r="D1554" s="20">
        <v>1724059694</v>
      </c>
      <c r="E1554" s="20" t="str">
        <f>VLOOKUP(A1554,'REPORTE'!$A$1:$AG$1961,5,0)</f>
        <v>ECUATORIANO(A)</v>
      </c>
      <c r="F1554" s="20" t="str">
        <f>VLOOKUP(A1554,'REPORTE'!$A$1:$AG$1961,18,0)</f>
        <v>M</v>
      </c>
      <c r="G1554" s="20" t="str">
        <f>VLOOKUP(A1554,'REPORTE'!$A$1:$AG$1961,6,0)</f>
        <v>NACIONAL</v>
      </c>
      <c r="H1554" s="20" t="str">
        <f>VLOOKUP(A1554,'REPORTE'!$A$1:$AG$1961,30,0)</f>
        <v>Formación Técnica (Intermedia)</v>
      </c>
      <c r="I1554" s="20" t="str">
        <f>VLOOKUP(A1554,'REPORTE'!$A$1:$AG$1961,31,0)</f>
        <v>PICHINCHA</v>
      </c>
      <c r="J1554" s="20" t="str">
        <f>VLOOKUP(A1554,'REPORTE'!$A$1:$AG$1961,32,0)</f>
        <v>QUITO</v>
      </c>
      <c r="K1554" s="20" t="str">
        <f>VLOOKUP(A1554,'REPORTE'!$A$1:$AG$1961,33,0)</f>
        <v>LA MAGDALENA</v>
      </c>
      <c r="L1554" s="20" t="str">
        <f>VLOOKUP(K1554,PROVINCIAS!$F$1:$G$1171,2,0)</f>
        <v>URBANA</v>
      </c>
      <c r="M1554" s="20">
        <v>1001775</v>
      </c>
      <c r="N1554" s="20" t="s">
        <v>15374</v>
      </c>
      <c r="O1554" s="20"/>
      <c r="P1554" s="20">
        <v>194.08</v>
      </c>
      <c r="Q1554" s="20" t="s">
        <v>11150</v>
      </c>
      <c r="R1554" s="20" t="s">
        <v>11150</v>
      </c>
      <c r="S1554" s="20" t="s">
        <v>11150</v>
      </c>
      <c r="T1554" s="20" t="s">
        <v>11150</v>
      </c>
      <c r="U1554" s="20" t="s">
        <v>11150</v>
      </c>
      <c r="V1554" s="20" t="s">
        <v>11150</v>
      </c>
      <c r="W1554" s="20">
        <v>194.08</v>
      </c>
    </row>
    <row r="1555" spans="1:23" x14ac:dyDescent="0.45">
      <c r="A1555" s="20">
        <v>1001674</v>
      </c>
      <c r="B1555" s="20" t="s">
        <v>9431</v>
      </c>
      <c r="C1555" s="20" t="s">
        <v>14448</v>
      </c>
      <c r="D1555" s="20">
        <v>1712140753</v>
      </c>
      <c r="E1555" s="20" t="str">
        <f>VLOOKUP(A1555,'REPORTE'!$A$1:$AG$1961,5,0)</f>
        <v>ECUATORIANO(A)</v>
      </c>
      <c r="F1555" s="20" t="str">
        <f>VLOOKUP(A1555,'REPORTE'!$A$1:$AG$1961,18,0)</f>
        <v>M</v>
      </c>
      <c r="G1555" s="20" t="str">
        <f>VLOOKUP(A1555,'REPORTE'!$A$1:$AG$1961,6,0)</f>
        <v>NACIONAL</v>
      </c>
      <c r="H1555" s="20" t="str">
        <f>VLOOKUP(A1555,'REPORTE'!$A$1:$AG$1961,30,0)</f>
        <v>Primaria</v>
      </c>
      <c r="I1555" s="20" t="str">
        <f>VLOOKUP(A1555,'REPORTE'!$A$1:$AG$1961,31,0)</f>
        <v>PICHINCHA</v>
      </c>
      <c r="J1555" s="20" t="str">
        <f>VLOOKUP(A1555,'REPORTE'!$A$1:$AG$1961,32,0)</f>
        <v>CAYAMBE</v>
      </c>
      <c r="K1555" s="20" t="str">
        <f>VLOOKUP(A1555,'REPORTE'!$A$1:$AG$1961,33,0)</f>
        <v>OLMEDO</v>
      </c>
      <c r="L1555" s="20" t="str">
        <f>VLOOKUP(K1555,PROVINCIAS!$F$1:$G$1171,2,0)</f>
        <v>URBANA</v>
      </c>
      <c r="M1555" s="20">
        <v>1001776</v>
      </c>
      <c r="N1555" s="20" t="s">
        <v>15374</v>
      </c>
      <c r="O1555" s="20"/>
      <c r="P1555" s="20">
        <v>8.02</v>
      </c>
      <c r="Q1555" s="20" t="s">
        <v>11150</v>
      </c>
      <c r="R1555" s="20" t="s">
        <v>11150</v>
      </c>
      <c r="S1555" s="20" t="s">
        <v>11150</v>
      </c>
      <c r="T1555" s="20" t="s">
        <v>11150</v>
      </c>
      <c r="U1555" s="20" t="s">
        <v>11150</v>
      </c>
      <c r="V1555" s="20" t="s">
        <v>11150</v>
      </c>
      <c r="W1555" s="20">
        <v>8.02</v>
      </c>
    </row>
    <row r="1556" spans="1:23" x14ac:dyDescent="0.45">
      <c r="A1556" s="20">
        <v>1001675</v>
      </c>
      <c r="B1556" s="20" t="s">
        <v>9431</v>
      </c>
      <c r="C1556" s="20" t="s">
        <v>14449</v>
      </c>
      <c r="D1556" s="20">
        <v>926210345</v>
      </c>
      <c r="E1556" s="20" t="str">
        <f>VLOOKUP(A1556,'REPORTE'!$A$1:$AG$1961,5,0)</f>
        <v>ECUATORIANO(A)</v>
      </c>
      <c r="F1556" s="20" t="str">
        <f>VLOOKUP(A1556,'REPORTE'!$A$1:$AG$1961,18,0)</f>
        <v>M</v>
      </c>
      <c r="G1556" s="20" t="str">
        <f>VLOOKUP(A1556,'REPORTE'!$A$1:$AG$1961,6,0)</f>
        <v>NACIONAL</v>
      </c>
      <c r="H1556" s="20" t="str">
        <f>VLOOKUP(A1556,'REPORTE'!$A$1:$AG$1961,30,0)</f>
        <v>Primaria</v>
      </c>
      <c r="I1556" s="20" t="str">
        <f>VLOOKUP(A1556,'REPORTE'!$A$1:$AG$1961,31,0)</f>
        <v>CHIMBORAZO</v>
      </c>
      <c r="J1556" s="20" t="str">
        <f>VLOOKUP(A1556,'REPORTE'!$A$1:$AG$1961,32,0)</f>
        <v>COLTA</v>
      </c>
      <c r="K1556" s="20" t="str">
        <f>VLOOKUP(A1556,'REPORTE'!$A$1:$AG$1961,33,0)</f>
        <v>CAJABAMBA</v>
      </c>
      <c r="L1556" s="20" t="str">
        <f>VLOOKUP(K1556,PROVINCIAS!$F$1:$G$1171,2,0)</f>
        <v>URBANA</v>
      </c>
      <c r="M1556" s="20">
        <v>1001777</v>
      </c>
      <c r="N1556" s="20" t="s">
        <v>15374</v>
      </c>
      <c r="O1556" s="20"/>
      <c r="P1556" s="20">
        <v>3</v>
      </c>
      <c r="Q1556" s="20" t="s">
        <v>11150</v>
      </c>
      <c r="R1556" s="20" t="s">
        <v>11150</v>
      </c>
      <c r="S1556" s="20" t="s">
        <v>11150</v>
      </c>
      <c r="T1556" s="20" t="s">
        <v>11150</v>
      </c>
      <c r="U1556" s="20" t="s">
        <v>11150</v>
      </c>
      <c r="V1556" s="20" t="s">
        <v>11150</v>
      </c>
      <c r="W1556" s="20">
        <v>3</v>
      </c>
    </row>
    <row r="1557" spans="1:23" x14ac:dyDescent="0.45">
      <c r="A1557" s="20">
        <v>1001676</v>
      </c>
      <c r="B1557" s="20" t="s">
        <v>9431</v>
      </c>
      <c r="C1557" s="20" t="s">
        <v>14450</v>
      </c>
      <c r="D1557" s="20">
        <v>1710647627</v>
      </c>
      <c r="E1557" s="20" t="str">
        <f>VLOOKUP(A1557,'REPORTE'!$A$1:$AG$1961,5,0)</f>
        <v>ECUATORIANO(A)</v>
      </c>
      <c r="F1557" s="20" t="str">
        <f>VLOOKUP(A1557,'REPORTE'!$A$1:$AG$1961,18,0)</f>
        <v>F</v>
      </c>
      <c r="G1557" s="20" t="str">
        <f>VLOOKUP(A1557,'REPORTE'!$A$1:$AG$1961,6,0)</f>
        <v>NACIONAL</v>
      </c>
      <c r="H1557" s="20" t="str">
        <f>VLOOKUP(A1557,'REPORTE'!$A$1:$AG$1961,30,0)</f>
        <v>Primaria</v>
      </c>
      <c r="I1557" s="20" t="str">
        <f>VLOOKUP(A1557,'REPORTE'!$A$1:$AG$1961,31,0)</f>
        <v>PICHINCHA</v>
      </c>
      <c r="J1557" s="20" t="str">
        <f>VLOOKUP(A1557,'REPORTE'!$A$1:$AG$1961,32,0)</f>
        <v>QUITO</v>
      </c>
      <c r="K1557" s="20" t="str">
        <f>VLOOKUP(A1557,'REPORTE'!$A$1:$AG$1961,33,0)</f>
        <v>CONDADO</v>
      </c>
      <c r="L1557" s="20" t="str">
        <f>VLOOKUP(K1557,PROVINCIAS!$F$1:$G$1171,2,0)</f>
        <v>URBANA</v>
      </c>
      <c r="M1557" s="20">
        <v>1001778</v>
      </c>
      <c r="N1557" s="20" t="s">
        <v>15374</v>
      </c>
      <c r="O1557" s="20"/>
      <c r="P1557" s="20">
        <v>3</v>
      </c>
      <c r="Q1557" s="20" t="s">
        <v>11150</v>
      </c>
      <c r="R1557" s="20" t="s">
        <v>11150</v>
      </c>
      <c r="S1557" s="20" t="s">
        <v>11150</v>
      </c>
      <c r="T1557" s="20" t="s">
        <v>11150</v>
      </c>
      <c r="U1557" s="20" t="s">
        <v>11150</v>
      </c>
      <c r="V1557" s="20" t="s">
        <v>11150</v>
      </c>
      <c r="W1557" s="20">
        <v>3</v>
      </c>
    </row>
    <row r="1558" spans="1:23" x14ac:dyDescent="0.45">
      <c r="A1558" s="20">
        <v>1001677</v>
      </c>
      <c r="B1558" s="20" t="s">
        <v>9431</v>
      </c>
      <c r="C1558" s="20" t="s">
        <v>10173</v>
      </c>
      <c r="D1558" s="20">
        <v>602314361</v>
      </c>
      <c r="E1558" s="20" t="str">
        <f>VLOOKUP(A1558,'REPORTE'!$A$1:$AG$1961,5,0)</f>
        <v>ECUATORIANO(A)</v>
      </c>
      <c r="F1558" s="20" t="str">
        <f>VLOOKUP(A1558,'REPORTE'!$A$1:$AG$1961,18,0)</f>
        <v>F</v>
      </c>
      <c r="G1558" s="20" t="str">
        <f>VLOOKUP(A1558,'REPORTE'!$A$1:$AG$1961,6,0)</f>
        <v>NACIONAL</v>
      </c>
      <c r="H1558" s="20" t="str">
        <f>VLOOKUP(A1558,'REPORTE'!$A$1:$AG$1961,30,0)</f>
        <v>Primaria</v>
      </c>
      <c r="I1558" s="20" t="str">
        <f>VLOOKUP(A1558,'REPORTE'!$A$1:$AG$1961,31,0)</f>
        <v>PICHINCHA</v>
      </c>
      <c r="J1558" s="20" t="str">
        <f>VLOOKUP(A1558,'REPORTE'!$A$1:$AG$1961,32,0)</f>
        <v>QUITO</v>
      </c>
      <c r="K1558" s="20" t="str">
        <f>VLOOKUP(A1558,'REPORTE'!$A$1:$AG$1961,33,0)</f>
        <v>CHILLOGALLO</v>
      </c>
      <c r="L1558" s="20" t="str">
        <f>VLOOKUP(K1558,PROVINCIAS!$F$1:$G$1171,2,0)</f>
        <v>URBANA</v>
      </c>
      <c r="M1558" s="20">
        <v>1001779</v>
      </c>
      <c r="N1558" s="20" t="s">
        <v>15374</v>
      </c>
      <c r="O1558" s="20"/>
      <c r="P1558" s="20">
        <v>1113.43</v>
      </c>
      <c r="Q1558" s="20" t="s">
        <v>11150</v>
      </c>
      <c r="R1558" s="20" t="s">
        <v>11150</v>
      </c>
      <c r="S1558" s="20" t="s">
        <v>11150</v>
      </c>
      <c r="T1558" s="20" t="s">
        <v>14708</v>
      </c>
      <c r="U1558" s="20" t="s">
        <v>11150</v>
      </c>
      <c r="V1558" s="20" t="s">
        <v>12111</v>
      </c>
      <c r="W1558" s="20">
        <v>1254.06</v>
      </c>
    </row>
    <row r="1559" spans="1:23" x14ac:dyDescent="0.45">
      <c r="A1559" s="20">
        <v>1001678</v>
      </c>
      <c r="B1559" s="20" t="s">
        <v>9431</v>
      </c>
      <c r="C1559" s="20" t="s">
        <v>14451</v>
      </c>
      <c r="D1559" s="20">
        <v>1723354476</v>
      </c>
      <c r="E1559" s="20" t="str">
        <f>VLOOKUP(A1559,'REPORTE'!$A$1:$AG$1961,5,0)</f>
        <v>ECUATORIANO(A)</v>
      </c>
      <c r="F1559" s="20" t="str">
        <f>VLOOKUP(A1559,'REPORTE'!$A$1:$AG$1961,18,0)</f>
        <v>M</v>
      </c>
      <c r="G1559" s="20" t="str">
        <f>VLOOKUP(A1559,'REPORTE'!$A$1:$AG$1961,6,0)</f>
        <v>NACIONAL</v>
      </c>
      <c r="H1559" s="20" t="str">
        <f>VLOOKUP(A1559,'REPORTE'!$A$1:$AG$1961,30,0)</f>
        <v>Universitaria</v>
      </c>
      <c r="I1559" s="20" t="str">
        <f>VLOOKUP(A1559,'REPORTE'!$A$1:$AG$1961,31,0)</f>
        <v>PICHINCHA</v>
      </c>
      <c r="J1559" s="20" t="str">
        <f>VLOOKUP(A1559,'REPORTE'!$A$1:$AG$1961,32,0)</f>
        <v>QUITO</v>
      </c>
      <c r="K1559" s="20" t="str">
        <f>VLOOKUP(A1559,'REPORTE'!$A$1:$AG$1961,33,0)</f>
        <v>COTOCOLLAO</v>
      </c>
      <c r="L1559" s="20" t="str">
        <f>VLOOKUP(K1559,PROVINCIAS!$F$1:$G$1171,2,0)</f>
        <v>URBANA</v>
      </c>
      <c r="M1559" s="20">
        <v>1001780</v>
      </c>
      <c r="N1559" s="20" t="s">
        <v>15374</v>
      </c>
      <c r="O1559" s="20"/>
      <c r="P1559" s="20">
        <v>202.06</v>
      </c>
      <c r="Q1559" s="20" t="s">
        <v>11150</v>
      </c>
      <c r="R1559" s="20" t="s">
        <v>11150</v>
      </c>
      <c r="S1559" s="20" t="s">
        <v>11150</v>
      </c>
      <c r="T1559" s="20" t="s">
        <v>11150</v>
      </c>
      <c r="U1559" s="20" t="s">
        <v>11150</v>
      </c>
      <c r="V1559" s="20" t="s">
        <v>11150</v>
      </c>
      <c r="W1559" s="20">
        <v>202.06</v>
      </c>
    </row>
    <row r="1560" spans="1:23" x14ac:dyDescent="0.45">
      <c r="A1560" s="20">
        <v>1001679</v>
      </c>
      <c r="B1560" s="20" t="s">
        <v>9431</v>
      </c>
      <c r="C1560" s="20" t="s">
        <v>14452</v>
      </c>
      <c r="D1560" s="20">
        <v>1717518565</v>
      </c>
      <c r="E1560" s="20" t="str">
        <f>VLOOKUP(A1560,'REPORTE'!$A$1:$AG$1961,5,0)</f>
        <v>ECUATORIANO(A)</v>
      </c>
      <c r="F1560" s="20" t="str">
        <f>VLOOKUP(A1560,'REPORTE'!$A$1:$AG$1961,18,0)</f>
        <v>F</v>
      </c>
      <c r="G1560" s="20" t="str">
        <f>VLOOKUP(A1560,'REPORTE'!$A$1:$AG$1961,6,0)</f>
        <v>NACIONAL</v>
      </c>
      <c r="H1560" s="20" t="str">
        <f>VLOOKUP(A1560,'REPORTE'!$A$1:$AG$1961,30,0)</f>
        <v>Secundaria</v>
      </c>
      <c r="I1560" s="20" t="str">
        <f>VLOOKUP(A1560,'REPORTE'!$A$1:$AG$1961,31,0)</f>
        <v>PICHINCHA</v>
      </c>
      <c r="J1560" s="20" t="str">
        <f>VLOOKUP(A1560,'REPORTE'!$A$1:$AG$1961,32,0)</f>
        <v>QUITO</v>
      </c>
      <c r="K1560" s="20" t="str">
        <f>VLOOKUP(A1560,'REPORTE'!$A$1:$AG$1961,33,0)</f>
        <v>COTOCOLLAO</v>
      </c>
      <c r="L1560" s="20" t="str">
        <f>VLOOKUP(K1560,PROVINCIAS!$F$1:$G$1171,2,0)</f>
        <v>URBANA</v>
      </c>
      <c r="M1560" s="20">
        <v>1001781</v>
      </c>
      <c r="N1560" s="20" t="s">
        <v>15374</v>
      </c>
      <c r="O1560" s="20"/>
      <c r="P1560" s="20">
        <v>3</v>
      </c>
      <c r="Q1560" s="20" t="s">
        <v>11150</v>
      </c>
      <c r="R1560" s="20" t="s">
        <v>11150</v>
      </c>
      <c r="S1560" s="20" t="s">
        <v>11150</v>
      </c>
      <c r="T1560" s="20" t="s">
        <v>11150</v>
      </c>
      <c r="U1560" s="20" t="s">
        <v>11150</v>
      </c>
      <c r="V1560" s="20" t="s">
        <v>11150</v>
      </c>
      <c r="W1560" s="20">
        <v>3</v>
      </c>
    </row>
    <row r="1561" spans="1:23" x14ac:dyDescent="0.45">
      <c r="A1561" s="20">
        <v>1001680</v>
      </c>
      <c r="B1561" s="20" t="s">
        <v>9431</v>
      </c>
      <c r="C1561" s="20" t="s">
        <v>10174</v>
      </c>
      <c r="D1561" s="20">
        <v>1713205019</v>
      </c>
      <c r="E1561" s="20" t="str">
        <f>VLOOKUP(A1561,'REPORTE'!$A$1:$AG$1961,5,0)</f>
        <v>ECUATORIANO(A)</v>
      </c>
      <c r="F1561" s="20" t="str">
        <f>VLOOKUP(A1561,'REPORTE'!$A$1:$AG$1961,18,0)</f>
        <v>M</v>
      </c>
      <c r="G1561" s="20" t="str">
        <f>VLOOKUP(A1561,'REPORTE'!$A$1:$AG$1961,6,0)</f>
        <v>NACIONAL</v>
      </c>
      <c r="H1561" s="20" t="str">
        <f>VLOOKUP(A1561,'REPORTE'!$A$1:$AG$1961,30,0)</f>
        <v>Universitaria</v>
      </c>
      <c r="I1561" s="20" t="str">
        <f>VLOOKUP(A1561,'REPORTE'!$A$1:$AG$1961,31,0)</f>
        <v>PICHINCHA</v>
      </c>
      <c r="J1561" s="20" t="str">
        <f>VLOOKUP(A1561,'REPORTE'!$A$1:$AG$1961,32,0)</f>
        <v>QUITO</v>
      </c>
      <c r="K1561" s="20" t="str">
        <f>VLOOKUP(A1561,'REPORTE'!$A$1:$AG$1961,33,0)</f>
        <v>POMASQUI</v>
      </c>
      <c r="L1561" s="20" t="str">
        <f>VLOOKUP(K1561,PROVINCIAS!$F$1:$G$1171,2,0)</f>
        <v>RURAL</v>
      </c>
      <c r="M1561" s="20">
        <v>1001782</v>
      </c>
      <c r="N1561" s="20" t="s">
        <v>15374</v>
      </c>
      <c r="O1561" s="20"/>
      <c r="P1561" s="20">
        <v>1.0900000000000001</v>
      </c>
      <c r="Q1561" s="20" t="s">
        <v>11150</v>
      </c>
      <c r="R1561" s="20" t="s">
        <v>11150</v>
      </c>
      <c r="S1561" s="20" t="s">
        <v>11150</v>
      </c>
      <c r="T1561" s="20" t="s">
        <v>14709</v>
      </c>
      <c r="U1561" s="20" t="s">
        <v>11150</v>
      </c>
      <c r="V1561" s="20" t="s">
        <v>12078</v>
      </c>
      <c r="W1561" s="20">
        <v>368.09</v>
      </c>
    </row>
    <row r="1562" spans="1:23" x14ac:dyDescent="0.45">
      <c r="A1562" s="20">
        <v>1001681</v>
      </c>
      <c r="B1562" s="20" t="s">
        <v>9431</v>
      </c>
      <c r="C1562" s="20" t="s">
        <v>10175</v>
      </c>
      <c r="D1562" s="20">
        <v>1714042817</v>
      </c>
      <c r="E1562" s="20" t="str">
        <f>VLOOKUP(A1562,'REPORTE'!$A$1:$AG$1961,5,0)</f>
        <v>ECUATORIANO(A)</v>
      </c>
      <c r="F1562" s="20" t="str">
        <f>VLOOKUP(A1562,'REPORTE'!$A$1:$AG$1961,18,0)</f>
        <v>F</v>
      </c>
      <c r="G1562" s="20" t="str">
        <f>VLOOKUP(A1562,'REPORTE'!$A$1:$AG$1961,6,0)</f>
        <v>NACIONAL</v>
      </c>
      <c r="H1562" s="20" t="str">
        <f>VLOOKUP(A1562,'REPORTE'!$A$1:$AG$1961,30,0)</f>
        <v>Universitaria</v>
      </c>
      <c r="I1562" s="20" t="str">
        <f>VLOOKUP(A1562,'REPORTE'!$A$1:$AG$1961,31,0)</f>
        <v>PICHINCHA</v>
      </c>
      <c r="J1562" s="20" t="str">
        <f>VLOOKUP(A1562,'REPORTE'!$A$1:$AG$1961,32,0)</f>
        <v>QUITO</v>
      </c>
      <c r="K1562" s="20" t="str">
        <f>VLOOKUP(A1562,'REPORTE'!$A$1:$AG$1961,33,0)</f>
        <v>COTOCOLLAO</v>
      </c>
      <c r="L1562" s="20" t="str">
        <f>VLOOKUP(K1562,PROVINCIAS!$F$1:$G$1171,2,0)</f>
        <v>URBANA</v>
      </c>
      <c r="M1562" s="20">
        <v>1001783</v>
      </c>
      <c r="N1562" s="20" t="s">
        <v>15374</v>
      </c>
      <c r="O1562" s="20"/>
      <c r="P1562" s="20">
        <v>5.28</v>
      </c>
      <c r="Q1562" s="20" t="s">
        <v>11150</v>
      </c>
      <c r="R1562" s="20" t="s">
        <v>11150</v>
      </c>
      <c r="S1562" s="20" t="s">
        <v>11150</v>
      </c>
      <c r="T1562" s="20" t="s">
        <v>14550</v>
      </c>
      <c r="U1562" s="20" t="s">
        <v>11150</v>
      </c>
      <c r="V1562" s="20" t="s">
        <v>12078</v>
      </c>
      <c r="W1562" s="20">
        <v>127.28</v>
      </c>
    </row>
    <row r="1563" spans="1:23" x14ac:dyDescent="0.45">
      <c r="A1563" s="20">
        <v>1001651</v>
      </c>
      <c r="B1563" s="20" t="s">
        <v>9431</v>
      </c>
      <c r="C1563" s="20" t="s">
        <v>14440</v>
      </c>
      <c r="D1563" s="20">
        <v>1723598890</v>
      </c>
      <c r="E1563" s="20" t="str">
        <f>VLOOKUP(A1563,'REPORTE'!$A$1:$AG$1961,5,0)</f>
        <v>ECUATORIANO(A)</v>
      </c>
      <c r="F1563" s="20" t="str">
        <f>VLOOKUP(A1563,'REPORTE'!$A$1:$AG$1961,18,0)</f>
        <v>M</v>
      </c>
      <c r="G1563" s="20" t="str">
        <f>VLOOKUP(A1563,'REPORTE'!$A$1:$AG$1961,6,0)</f>
        <v>NACIONAL</v>
      </c>
      <c r="H1563" s="20" t="str">
        <f>VLOOKUP(A1563,'REPORTE'!$A$1:$AG$1961,30,0)</f>
        <v>Primaria</v>
      </c>
      <c r="I1563" s="20" t="str">
        <f>VLOOKUP(A1563,'REPORTE'!$A$1:$AG$1961,31,0)</f>
        <v>PICHINCHA</v>
      </c>
      <c r="J1563" s="20" t="str">
        <f>VLOOKUP(A1563,'REPORTE'!$A$1:$AG$1961,32,0)</f>
        <v>QUITO</v>
      </c>
      <c r="K1563" s="20" t="str">
        <f>VLOOKUP(A1563,'REPORTE'!$A$1:$AG$1961,33,0)</f>
        <v>POMASQUI</v>
      </c>
      <c r="L1563" s="20" t="str">
        <f>VLOOKUP(K1563,PROVINCIAS!$F$1:$G$1171,2,0)</f>
        <v>RURAL</v>
      </c>
      <c r="M1563" s="20">
        <v>1001786</v>
      </c>
      <c r="N1563" s="20" t="s">
        <v>15374</v>
      </c>
      <c r="O1563" s="20"/>
      <c r="P1563" s="20">
        <v>3</v>
      </c>
      <c r="Q1563" s="20" t="s">
        <v>11150</v>
      </c>
      <c r="R1563" s="20" t="s">
        <v>11150</v>
      </c>
      <c r="S1563" s="20" t="s">
        <v>11150</v>
      </c>
      <c r="T1563" s="20" t="s">
        <v>11150</v>
      </c>
      <c r="U1563" s="20" t="s">
        <v>11150</v>
      </c>
      <c r="V1563" s="20" t="s">
        <v>11150</v>
      </c>
      <c r="W1563" s="20">
        <v>3</v>
      </c>
    </row>
    <row r="1564" spans="1:23" x14ac:dyDescent="0.45">
      <c r="A1564" s="20">
        <v>1001684</v>
      </c>
      <c r="B1564" s="20" t="s">
        <v>9431</v>
      </c>
      <c r="C1564" s="20" t="s">
        <v>10197</v>
      </c>
      <c r="D1564" s="20">
        <v>1714242748</v>
      </c>
      <c r="E1564" s="20" t="str">
        <f>VLOOKUP(A1564,'REPORTE'!$A$1:$AG$1961,5,0)</f>
        <v>ECUATORIANO(A)</v>
      </c>
      <c r="F1564" s="20" t="str">
        <f>VLOOKUP(A1564,'REPORTE'!$A$1:$AG$1961,18,0)</f>
        <v>F</v>
      </c>
      <c r="G1564" s="20" t="str">
        <f>VLOOKUP(A1564,'REPORTE'!$A$1:$AG$1961,6,0)</f>
        <v>NACIONAL</v>
      </c>
      <c r="H1564" s="20" t="str">
        <f>VLOOKUP(A1564,'REPORTE'!$A$1:$AG$1961,30,0)</f>
        <v>Secundaria</v>
      </c>
      <c r="I1564" s="20" t="str">
        <f>VLOOKUP(A1564,'REPORTE'!$A$1:$AG$1961,31,0)</f>
        <v>COTOPAXI</v>
      </c>
      <c r="J1564" s="20" t="str">
        <f>VLOOKUP(A1564,'REPORTE'!$A$1:$AG$1961,32,0)</f>
        <v>LATACUNGA</v>
      </c>
      <c r="K1564" s="20" t="str">
        <f>VLOOKUP(A1564,'REPORTE'!$A$1:$AG$1961,33,0)</f>
        <v>ELOY ALFARO (SAN FELIPE)</v>
      </c>
      <c r="L1564" s="20" t="str">
        <f>VLOOKUP(K1564,PROVINCIAS!$F$1:$G$1171,2,0)</f>
        <v>URBANA</v>
      </c>
      <c r="M1564" s="20">
        <v>1001787</v>
      </c>
      <c r="N1564" s="20" t="s">
        <v>15374</v>
      </c>
      <c r="O1564" s="20"/>
      <c r="P1564" s="20">
        <v>33.81</v>
      </c>
      <c r="Q1564" s="20" t="s">
        <v>11150</v>
      </c>
      <c r="R1564" s="20" t="s">
        <v>11150</v>
      </c>
      <c r="S1564" s="20" t="s">
        <v>11150</v>
      </c>
      <c r="T1564" s="20" t="s">
        <v>14710</v>
      </c>
      <c r="U1564" s="20" t="s">
        <v>11150</v>
      </c>
      <c r="V1564" s="20" t="s">
        <v>11150</v>
      </c>
      <c r="W1564" s="20">
        <v>257.81</v>
      </c>
    </row>
    <row r="1565" spans="1:23" x14ac:dyDescent="0.45">
      <c r="A1565" s="20">
        <v>1001685</v>
      </c>
      <c r="B1565" s="20" t="s">
        <v>9431</v>
      </c>
      <c r="C1565" s="20" t="s">
        <v>10183</v>
      </c>
      <c r="D1565" s="20">
        <v>1718235631</v>
      </c>
      <c r="E1565" s="20" t="str">
        <f>VLOOKUP(A1565,'REPORTE'!$A$1:$AG$1961,5,0)</f>
        <v>ECUATORIANO(A)</v>
      </c>
      <c r="F1565" s="20" t="str">
        <f>VLOOKUP(A1565,'REPORTE'!$A$1:$AG$1961,18,0)</f>
        <v>M</v>
      </c>
      <c r="G1565" s="20" t="str">
        <f>VLOOKUP(A1565,'REPORTE'!$A$1:$AG$1961,6,0)</f>
        <v>NACIONAL</v>
      </c>
      <c r="H1565" s="20" t="str">
        <f>VLOOKUP(A1565,'REPORTE'!$A$1:$AG$1961,30,0)</f>
        <v>Primaria</v>
      </c>
      <c r="I1565" s="20" t="str">
        <f>VLOOKUP(A1565,'REPORTE'!$A$1:$AG$1961,31,0)</f>
        <v>CHIMBORAZO</v>
      </c>
      <c r="J1565" s="20" t="str">
        <f>VLOOKUP(A1565,'REPORTE'!$A$1:$AG$1961,32,0)</f>
        <v>RIOBAMBA</v>
      </c>
      <c r="K1565" s="20" t="str">
        <f>VLOOKUP(A1565,'REPORTE'!$A$1:$AG$1961,33,0)</f>
        <v>CACHA (CAB EN MACHANGARA)</v>
      </c>
      <c r="L1565" s="20" t="str">
        <f>VLOOKUP(K1565,PROVINCIAS!$F$1:$G$1171,2,0)</f>
        <v>RURAL</v>
      </c>
      <c r="M1565" s="20">
        <v>1001788</v>
      </c>
      <c r="N1565" s="20" t="s">
        <v>15374</v>
      </c>
      <c r="O1565" s="20"/>
      <c r="P1565" s="20">
        <v>6.3</v>
      </c>
      <c r="Q1565" s="20" t="s">
        <v>11150</v>
      </c>
      <c r="R1565" s="20" t="s">
        <v>11150</v>
      </c>
      <c r="S1565" s="20" t="s">
        <v>11150</v>
      </c>
      <c r="T1565" s="20" t="s">
        <v>11150</v>
      </c>
      <c r="U1565" s="20" t="s">
        <v>11150</v>
      </c>
      <c r="V1565" s="20" t="s">
        <v>11150</v>
      </c>
      <c r="W1565" s="20">
        <v>6.3</v>
      </c>
    </row>
    <row r="1566" spans="1:23" x14ac:dyDescent="0.45">
      <c r="A1566" s="20">
        <v>1001686</v>
      </c>
      <c r="B1566" s="20" t="s">
        <v>9431</v>
      </c>
      <c r="C1566" s="20" t="s">
        <v>14453</v>
      </c>
      <c r="D1566" s="20">
        <v>1715273502</v>
      </c>
      <c r="E1566" s="20" t="str">
        <f>VLOOKUP(A1566,'REPORTE'!$A$1:$AG$1961,5,0)</f>
        <v>ECUATORIANO(A)</v>
      </c>
      <c r="F1566" s="20" t="str">
        <f>VLOOKUP(A1566,'REPORTE'!$A$1:$AG$1961,18,0)</f>
        <v>F</v>
      </c>
      <c r="G1566" s="20" t="str">
        <f>VLOOKUP(A1566,'REPORTE'!$A$1:$AG$1961,6,0)</f>
        <v>NACIONAL</v>
      </c>
      <c r="H1566" s="20" t="str">
        <f>VLOOKUP(A1566,'REPORTE'!$A$1:$AG$1961,30,0)</f>
        <v>Primaria</v>
      </c>
      <c r="I1566" s="20" t="str">
        <f>VLOOKUP(A1566,'REPORTE'!$A$1:$AG$1961,31,0)</f>
        <v>PICHINCHA</v>
      </c>
      <c r="J1566" s="20" t="str">
        <f>VLOOKUP(A1566,'REPORTE'!$A$1:$AG$1961,32,0)</f>
        <v>QUITO</v>
      </c>
      <c r="K1566" s="20" t="str">
        <f>VLOOKUP(A1566,'REPORTE'!$A$1:$AG$1961,33,0)</f>
        <v>LLANO CHICO</v>
      </c>
      <c r="L1566" s="20" t="str">
        <f>VLOOKUP(K1566,PROVINCIAS!$F$1:$G$1171,2,0)</f>
        <v>RURAL</v>
      </c>
      <c r="M1566" s="20">
        <v>1001789</v>
      </c>
      <c r="N1566" s="20" t="s">
        <v>15374</v>
      </c>
      <c r="O1566" s="20"/>
      <c r="P1566" s="20">
        <v>3</v>
      </c>
      <c r="Q1566" s="20" t="s">
        <v>11150</v>
      </c>
      <c r="R1566" s="20" t="s">
        <v>11150</v>
      </c>
      <c r="S1566" s="20" t="s">
        <v>11150</v>
      </c>
      <c r="T1566" s="20" t="s">
        <v>11150</v>
      </c>
      <c r="U1566" s="20" t="s">
        <v>11150</v>
      </c>
      <c r="V1566" s="20" t="s">
        <v>11150</v>
      </c>
      <c r="W1566" s="20">
        <v>3</v>
      </c>
    </row>
    <row r="1567" spans="1:23" x14ac:dyDescent="0.45">
      <c r="A1567" s="20">
        <v>1001687</v>
      </c>
      <c r="B1567" s="20" t="s">
        <v>9431</v>
      </c>
      <c r="C1567" s="20" t="s">
        <v>10291</v>
      </c>
      <c r="D1567" s="20">
        <v>1850284512</v>
      </c>
      <c r="E1567" s="20" t="str">
        <f>VLOOKUP(A1567,'REPORTE'!$A$1:$AG$1961,5,0)</f>
        <v>ECUATORIANO(A) INDIGENA</v>
      </c>
      <c r="F1567" s="20" t="str">
        <f>VLOOKUP(A1567,'REPORTE'!$A$1:$AG$1961,18,0)</f>
        <v>F</v>
      </c>
      <c r="G1567" s="20" t="str">
        <f>VLOOKUP(A1567,'REPORTE'!$A$1:$AG$1961,6,0)</f>
        <v>NACIONAL</v>
      </c>
      <c r="H1567" s="20" t="str">
        <f>VLOOKUP(A1567,'REPORTE'!$A$1:$AG$1961,30,0)</f>
        <v>Secundaria</v>
      </c>
      <c r="I1567" s="20" t="str">
        <f>VLOOKUP(A1567,'REPORTE'!$A$1:$AG$1961,31,0)</f>
        <v>TUNGURAHUA</v>
      </c>
      <c r="J1567" s="20" t="str">
        <f>VLOOKUP(A1567,'REPORTE'!$A$1:$AG$1961,32,0)</f>
        <v>AMBATO</v>
      </c>
      <c r="K1567" s="20" t="str">
        <f>VLOOKUP(A1567,'REPORTE'!$A$1:$AG$1961,33,0)</f>
        <v>PISHILATA</v>
      </c>
      <c r="L1567" s="20" t="str">
        <f>VLOOKUP(K1567,PROVINCIAS!$F$1:$G$1171,2,0)</f>
        <v>URBANA</v>
      </c>
      <c r="M1567" s="20">
        <v>1001790</v>
      </c>
      <c r="N1567" s="20" t="s">
        <v>15374</v>
      </c>
      <c r="O1567" s="20"/>
      <c r="P1567" s="20">
        <v>78.709999999999994</v>
      </c>
      <c r="Q1567" s="20" t="s">
        <v>11150</v>
      </c>
      <c r="R1567" s="20" t="s">
        <v>11150</v>
      </c>
      <c r="S1567" s="20" t="s">
        <v>11150</v>
      </c>
      <c r="T1567" s="20" t="s">
        <v>11150</v>
      </c>
      <c r="U1567" s="20" t="s">
        <v>11150</v>
      </c>
      <c r="V1567" s="20" t="s">
        <v>11150</v>
      </c>
      <c r="W1567" s="20">
        <v>78.709999999999994</v>
      </c>
    </row>
    <row r="1568" spans="1:23" x14ac:dyDescent="0.45">
      <c r="A1568" s="20">
        <v>1001690</v>
      </c>
      <c r="B1568" s="20" t="s">
        <v>9431</v>
      </c>
      <c r="C1568" s="20" t="s">
        <v>10240</v>
      </c>
      <c r="D1568" s="20">
        <v>603631110</v>
      </c>
      <c r="E1568" s="20" t="str">
        <f>VLOOKUP(A1568,'REPORTE'!$A$1:$AG$1961,5,0)</f>
        <v>ECUATORIANO(A) INDIGENA</v>
      </c>
      <c r="F1568" s="20" t="str">
        <f>VLOOKUP(A1568,'REPORTE'!$A$1:$AG$1961,18,0)</f>
        <v>F</v>
      </c>
      <c r="G1568" s="20" t="str">
        <f>VLOOKUP(A1568,'REPORTE'!$A$1:$AG$1961,6,0)</f>
        <v>NACIONAL</v>
      </c>
      <c r="H1568" s="20" t="str">
        <f>VLOOKUP(A1568,'REPORTE'!$A$1:$AG$1961,30,0)</f>
        <v>Primaria</v>
      </c>
      <c r="I1568" s="20" t="str">
        <f>VLOOKUP(A1568,'REPORTE'!$A$1:$AG$1961,31,0)</f>
        <v>CHIMBORAZO</v>
      </c>
      <c r="J1568" s="20" t="str">
        <f>VLOOKUP(A1568,'REPORTE'!$A$1:$AG$1961,32,0)</f>
        <v>RIOBAMBA</v>
      </c>
      <c r="K1568" s="20" t="str">
        <f>VLOOKUP(A1568,'REPORTE'!$A$1:$AG$1961,33,0)</f>
        <v>CACHA (CAB EN MACHANGARA)</v>
      </c>
      <c r="L1568" s="20" t="str">
        <f>VLOOKUP(K1568,PROVINCIAS!$F$1:$G$1171,2,0)</f>
        <v>RURAL</v>
      </c>
      <c r="M1568" s="20">
        <v>1001791</v>
      </c>
      <c r="N1568" s="20" t="s">
        <v>15374</v>
      </c>
      <c r="O1568" s="20"/>
      <c r="P1568" s="20">
        <v>0.79</v>
      </c>
      <c r="Q1568" s="20" t="s">
        <v>11150</v>
      </c>
      <c r="R1568" s="20" t="s">
        <v>11150</v>
      </c>
      <c r="S1568" s="20" t="s">
        <v>11150</v>
      </c>
      <c r="T1568" s="20" t="s">
        <v>11150</v>
      </c>
      <c r="U1568" s="20" t="s">
        <v>11150</v>
      </c>
      <c r="V1568" s="20" t="s">
        <v>11150</v>
      </c>
      <c r="W1568" s="20">
        <v>0.79</v>
      </c>
    </row>
    <row r="1569" spans="1:23" x14ac:dyDescent="0.45">
      <c r="A1569" s="20">
        <v>1001691</v>
      </c>
      <c r="B1569" s="20" t="s">
        <v>9431</v>
      </c>
      <c r="C1569" s="20" t="s">
        <v>14455</v>
      </c>
      <c r="D1569" s="20">
        <v>602137846</v>
      </c>
      <c r="E1569" s="20" t="str">
        <f>VLOOKUP(A1569,'REPORTE'!$A$1:$AG$1961,5,0)</f>
        <v>ECUATORIANO(A) INDIGENA</v>
      </c>
      <c r="F1569" s="20" t="str">
        <f>VLOOKUP(A1569,'REPORTE'!$A$1:$AG$1961,18,0)</f>
        <v>F</v>
      </c>
      <c r="G1569" s="20" t="str">
        <f>VLOOKUP(A1569,'REPORTE'!$A$1:$AG$1961,6,0)</f>
        <v>NACIONAL</v>
      </c>
      <c r="H1569" s="20" t="str">
        <f>VLOOKUP(A1569,'REPORTE'!$A$1:$AG$1961,30,0)</f>
        <v>Primaria</v>
      </c>
      <c r="I1569" s="20" t="str">
        <f>VLOOKUP(A1569,'REPORTE'!$A$1:$AG$1961,31,0)</f>
        <v>CHIMBORAZO</v>
      </c>
      <c r="J1569" s="20" t="str">
        <f>VLOOKUP(A1569,'REPORTE'!$A$1:$AG$1961,32,0)</f>
        <v>RIOBAMBA</v>
      </c>
      <c r="K1569" s="20" t="str">
        <f>VLOOKUP(A1569,'REPORTE'!$A$1:$AG$1961,33,0)</f>
        <v>YARUQUIES</v>
      </c>
      <c r="L1569" s="20" t="str">
        <f>VLOOKUP(K1569,PROVINCIAS!$F$1:$G$1171,2,0)</f>
        <v>URBANA</v>
      </c>
      <c r="M1569" s="20">
        <v>1001792</v>
      </c>
      <c r="N1569" s="20" t="s">
        <v>15374</v>
      </c>
      <c r="O1569" s="20"/>
      <c r="P1569" s="20">
        <v>43.02</v>
      </c>
      <c r="Q1569" s="20" t="s">
        <v>11150</v>
      </c>
      <c r="R1569" s="20" t="s">
        <v>11150</v>
      </c>
      <c r="S1569" s="20" t="s">
        <v>11150</v>
      </c>
      <c r="T1569" s="20" t="s">
        <v>11150</v>
      </c>
      <c r="U1569" s="20" t="s">
        <v>11150</v>
      </c>
      <c r="V1569" s="20" t="s">
        <v>11150</v>
      </c>
      <c r="W1569" s="20">
        <v>43.02</v>
      </c>
    </row>
    <row r="1570" spans="1:23" x14ac:dyDescent="0.45">
      <c r="A1570" s="20">
        <v>1001692</v>
      </c>
      <c r="B1570" s="20" t="s">
        <v>9431</v>
      </c>
      <c r="C1570" s="20" t="s">
        <v>14456</v>
      </c>
      <c r="D1570" s="20">
        <v>1719142331</v>
      </c>
      <c r="E1570" s="20" t="str">
        <f>VLOOKUP(A1570,'REPORTE'!$A$1:$AG$1961,5,0)</f>
        <v>ECUATORIANO(A)</v>
      </c>
      <c r="F1570" s="20" t="str">
        <f>VLOOKUP(A1570,'REPORTE'!$A$1:$AG$1961,18,0)</f>
        <v>M</v>
      </c>
      <c r="G1570" s="20" t="str">
        <f>VLOOKUP(A1570,'REPORTE'!$A$1:$AG$1961,6,0)</f>
        <v>NACIONAL</v>
      </c>
      <c r="H1570" s="20" t="str">
        <f>VLOOKUP(A1570,'REPORTE'!$A$1:$AG$1961,30,0)</f>
        <v>Secundaria</v>
      </c>
      <c r="I1570" s="20" t="str">
        <f>VLOOKUP(A1570,'REPORTE'!$A$1:$AG$1961,31,0)</f>
        <v>PICHINCHA</v>
      </c>
      <c r="J1570" s="20" t="str">
        <f>VLOOKUP(A1570,'REPORTE'!$A$1:$AG$1961,32,0)</f>
        <v>QUITO</v>
      </c>
      <c r="K1570" s="20" t="str">
        <f>VLOOKUP(A1570,'REPORTE'!$A$1:$AG$1961,33,0)</f>
        <v>COTOCOLLAO</v>
      </c>
      <c r="L1570" s="20" t="str">
        <f>VLOOKUP(K1570,PROVINCIAS!$F$1:$G$1171,2,0)</f>
        <v>URBANA</v>
      </c>
      <c r="M1570" s="20">
        <v>1001793</v>
      </c>
      <c r="N1570" s="20" t="s">
        <v>15374</v>
      </c>
      <c r="O1570" s="20"/>
      <c r="P1570" s="20">
        <v>3</v>
      </c>
      <c r="Q1570" s="20" t="s">
        <v>11150</v>
      </c>
      <c r="R1570" s="20" t="s">
        <v>11150</v>
      </c>
      <c r="S1570" s="20" t="s">
        <v>11150</v>
      </c>
      <c r="T1570" s="20" t="s">
        <v>11150</v>
      </c>
      <c r="U1570" s="20" t="s">
        <v>11150</v>
      </c>
      <c r="V1570" s="20" t="s">
        <v>11150</v>
      </c>
      <c r="W1570" s="20">
        <v>3</v>
      </c>
    </row>
    <row r="1571" spans="1:23" x14ac:dyDescent="0.45">
      <c r="A1571" s="20">
        <v>1001693</v>
      </c>
      <c r="B1571" s="20" t="s">
        <v>9431</v>
      </c>
      <c r="C1571" s="20" t="s">
        <v>14457</v>
      </c>
      <c r="D1571" s="20">
        <v>1717318370</v>
      </c>
      <c r="E1571" s="20" t="str">
        <f>VLOOKUP(A1571,'REPORTE'!$A$1:$AG$1961,5,0)</f>
        <v>ECUATORIANO(A)</v>
      </c>
      <c r="F1571" s="20" t="str">
        <f>VLOOKUP(A1571,'REPORTE'!$A$1:$AG$1961,18,0)</f>
        <v>M</v>
      </c>
      <c r="G1571" s="20" t="str">
        <f>VLOOKUP(A1571,'REPORTE'!$A$1:$AG$1961,6,0)</f>
        <v>NACIONAL</v>
      </c>
      <c r="H1571" s="20" t="str">
        <f>VLOOKUP(A1571,'REPORTE'!$A$1:$AG$1961,30,0)</f>
        <v>Ninguna</v>
      </c>
      <c r="I1571" s="20" t="str">
        <f>VLOOKUP(A1571,'REPORTE'!$A$1:$AG$1961,31,0)</f>
        <v>PICHINCHA</v>
      </c>
      <c r="J1571" s="20" t="str">
        <f>VLOOKUP(A1571,'REPORTE'!$A$1:$AG$1961,32,0)</f>
        <v>QUITO</v>
      </c>
      <c r="K1571" s="20" t="str">
        <f>VLOOKUP(A1571,'REPORTE'!$A$1:$AG$1961,33,0)</f>
        <v>COTOCOLLAO</v>
      </c>
      <c r="L1571" s="20" t="str">
        <f>VLOOKUP(K1571,PROVINCIAS!$F$1:$G$1171,2,0)</f>
        <v>URBANA</v>
      </c>
      <c r="M1571" s="20">
        <v>1001794</v>
      </c>
      <c r="N1571" s="20" t="s">
        <v>15374</v>
      </c>
      <c r="O1571" s="20"/>
      <c r="P1571" s="20">
        <v>3</v>
      </c>
      <c r="Q1571" s="20" t="s">
        <v>11150</v>
      </c>
      <c r="R1571" s="20" t="s">
        <v>11150</v>
      </c>
      <c r="S1571" s="20" t="s">
        <v>11150</v>
      </c>
      <c r="T1571" s="20" t="s">
        <v>11150</v>
      </c>
      <c r="U1571" s="20" t="s">
        <v>11150</v>
      </c>
      <c r="V1571" s="20" t="s">
        <v>11150</v>
      </c>
      <c r="W1571" s="20">
        <v>3</v>
      </c>
    </row>
    <row r="1572" spans="1:23" x14ac:dyDescent="0.45">
      <c r="A1572" s="20">
        <v>1001694</v>
      </c>
      <c r="B1572" s="20" t="s">
        <v>9431</v>
      </c>
      <c r="C1572" s="20" t="s">
        <v>14458</v>
      </c>
      <c r="D1572" s="20">
        <v>1720962321</v>
      </c>
      <c r="E1572" s="20" t="str">
        <f>VLOOKUP(A1572,'REPORTE'!$A$1:$AG$1961,5,0)</f>
        <v>ECUATORIANO(A)</v>
      </c>
      <c r="F1572" s="20" t="str">
        <f>VLOOKUP(A1572,'REPORTE'!$A$1:$AG$1961,18,0)</f>
        <v>M</v>
      </c>
      <c r="G1572" s="20" t="str">
        <f>VLOOKUP(A1572,'REPORTE'!$A$1:$AG$1961,6,0)</f>
        <v>NACIONAL</v>
      </c>
      <c r="H1572" s="20" t="str">
        <f>VLOOKUP(A1572,'REPORTE'!$A$1:$AG$1961,30,0)</f>
        <v>Ninguna</v>
      </c>
      <c r="I1572" s="20" t="str">
        <f>VLOOKUP(A1572,'REPORTE'!$A$1:$AG$1961,31,0)</f>
        <v>PICHINCHA</v>
      </c>
      <c r="J1572" s="20" t="str">
        <f>VLOOKUP(A1572,'REPORTE'!$A$1:$AG$1961,32,0)</f>
        <v>QUITO</v>
      </c>
      <c r="K1572" s="20" t="str">
        <f>VLOOKUP(A1572,'REPORTE'!$A$1:$AG$1961,33,0)</f>
        <v>TURUBAMBA</v>
      </c>
      <c r="L1572" s="20" t="str">
        <f>VLOOKUP(K1572,PROVINCIAS!$F$1:$G$1171,2,0)</f>
        <v>URBANA</v>
      </c>
      <c r="M1572" s="20">
        <v>1001795</v>
      </c>
      <c r="N1572" s="20" t="s">
        <v>15374</v>
      </c>
      <c r="O1572" s="20"/>
      <c r="P1572" s="20">
        <v>3</v>
      </c>
      <c r="Q1572" s="20" t="s">
        <v>11150</v>
      </c>
      <c r="R1572" s="20" t="s">
        <v>11150</v>
      </c>
      <c r="S1572" s="20" t="s">
        <v>11150</v>
      </c>
      <c r="T1572" s="20" t="s">
        <v>11150</v>
      </c>
      <c r="U1572" s="20" t="s">
        <v>11150</v>
      </c>
      <c r="V1572" s="20" t="s">
        <v>11150</v>
      </c>
      <c r="W1572" s="20">
        <v>3</v>
      </c>
    </row>
    <row r="1573" spans="1:23" x14ac:dyDescent="0.45">
      <c r="A1573" s="20">
        <v>1001695</v>
      </c>
      <c r="B1573" s="20" t="s">
        <v>9431</v>
      </c>
      <c r="C1573" s="20" t="s">
        <v>14459</v>
      </c>
      <c r="D1573" s="20">
        <v>1715721294</v>
      </c>
      <c r="E1573" s="20" t="str">
        <f>VLOOKUP(A1573,'REPORTE'!$A$1:$AG$1961,5,0)</f>
        <v>ECUATORIANO(A)</v>
      </c>
      <c r="F1573" s="20" t="str">
        <f>VLOOKUP(A1573,'REPORTE'!$A$1:$AG$1961,18,0)</f>
        <v>F</v>
      </c>
      <c r="G1573" s="20" t="str">
        <f>VLOOKUP(A1573,'REPORTE'!$A$1:$AG$1961,6,0)</f>
        <v>NACIONAL</v>
      </c>
      <c r="H1573" s="20" t="str">
        <f>VLOOKUP(A1573,'REPORTE'!$A$1:$AG$1961,30,0)</f>
        <v>Primaria</v>
      </c>
      <c r="I1573" s="20" t="str">
        <f>VLOOKUP(A1573,'REPORTE'!$A$1:$AG$1961,31,0)</f>
        <v>GUAYAS</v>
      </c>
      <c r="J1573" s="20" t="str">
        <f>VLOOKUP(A1573,'REPORTE'!$A$1:$AG$1961,32,0)</f>
        <v>BALZAR</v>
      </c>
      <c r="K1573" s="20" t="str">
        <f>VLOOKUP(A1573,'REPORTE'!$A$1:$AG$1961,33,0)</f>
        <v>BALZAR</v>
      </c>
      <c r="L1573" s="20" t="str">
        <f>VLOOKUP(K1573,PROVINCIAS!$F$1:$G$1171,2,0)</f>
        <v>URBANA</v>
      </c>
      <c r="M1573" s="20">
        <v>1001796</v>
      </c>
      <c r="N1573" s="20" t="s">
        <v>15374</v>
      </c>
      <c r="O1573" s="20"/>
      <c r="P1573" s="20">
        <v>251.38</v>
      </c>
      <c r="Q1573" s="20" t="s">
        <v>11150</v>
      </c>
      <c r="R1573" s="20" t="s">
        <v>11150</v>
      </c>
      <c r="S1573" s="20" t="s">
        <v>11150</v>
      </c>
      <c r="T1573" s="20" t="s">
        <v>11150</v>
      </c>
      <c r="U1573" s="20" t="s">
        <v>11150</v>
      </c>
      <c r="V1573" s="20" t="s">
        <v>11150</v>
      </c>
      <c r="W1573" s="20">
        <v>251.38</v>
      </c>
    </row>
    <row r="1574" spans="1:23" x14ac:dyDescent="0.45">
      <c r="A1574" s="20">
        <v>1001689</v>
      </c>
      <c r="B1574" s="20" t="s">
        <v>9431</v>
      </c>
      <c r="C1574" s="20" t="s">
        <v>14454</v>
      </c>
      <c r="D1574" s="20">
        <v>1758140105</v>
      </c>
      <c r="E1574" s="20" t="str">
        <f>VLOOKUP(A1574,'REPORTE'!$A$1:$AG$1961,5,0)</f>
        <v>ECUATORIANO(A)</v>
      </c>
      <c r="F1574" s="20" t="str">
        <f>VLOOKUP(A1574,'REPORTE'!$A$1:$AG$1961,18,0)</f>
        <v>M</v>
      </c>
      <c r="G1574" s="20" t="str">
        <f>VLOOKUP(A1574,'REPORTE'!$A$1:$AG$1961,6,0)</f>
        <v>NACIONAL</v>
      </c>
      <c r="H1574" s="20" t="str">
        <f>VLOOKUP(A1574,'REPORTE'!$A$1:$AG$1961,30,0)</f>
        <v>Ninguna</v>
      </c>
      <c r="I1574" s="20" t="str">
        <f>VLOOKUP(A1574,'REPORTE'!$A$1:$AG$1961,31,0)</f>
        <v>PICHINCHA</v>
      </c>
      <c r="J1574" s="20" t="str">
        <f>VLOOKUP(A1574,'REPORTE'!$A$1:$AG$1961,32,0)</f>
        <v>QUITO</v>
      </c>
      <c r="K1574" s="20" t="str">
        <f>VLOOKUP(A1574,'REPORTE'!$A$1:$AG$1961,33,0)</f>
        <v>CHILIBULO</v>
      </c>
      <c r="L1574" s="20" t="str">
        <f>VLOOKUP(K1574,PROVINCIAS!$F$1:$G$1171,2,0)</f>
        <v>URBANA</v>
      </c>
      <c r="M1574" s="20">
        <v>1001797</v>
      </c>
      <c r="N1574" s="20" t="s">
        <v>15374</v>
      </c>
      <c r="O1574" s="20"/>
      <c r="P1574" s="20">
        <v>2010.02</v>
      </c>
      <c r="Q1574" s="20" t="s">
        <v>11150</v>
      </c>
      <c r="R1574" s="20" t="s">
        <v>11150</v>
      </c>
      <c r="S1574" s="20" t="s">
        <v>11150</v>
      </c>
      <c r="T1574" s="20" t="s">
        <v>11150</v>
      </c>
      <c r="U1574" s="20" t="s">
        <v>11150</v>
      </c>
      <c r="V1574" s="20" t="s">
        <v>12526</v>
      </c>
      <c r="W1574" s="20">
        <v>2010.02</v>
      </c>
    </row>
    <row r="1575" spans="1:23" x14ac:dyDescent="0.45">
      <c r="A1575" s="20">
        <v>1001696</v>
      </c>
      <c r="B1575" s="20" t="s">
        <v>9431</v>
      </c>
      <c r="C1575" s="20" t="s">
        <v>14460</v>
      </c>
      <c r="D1575" s="20">
        <v>1001696</v>
      </c>
      <c r="E1575" s="20" t="str">
        <f>VLOOKUP(A1575,'REPORTE'!$A$1:$AG$1961,5,0)</f>
        <v>CHINO(A)</v>
      </c>
      <c r="F1575" s="20" t="str">
        <f>VLOOKUP(A1575,'REPORTE'!$A$1:$AG$1961,18,0)</f>
        <v>M</v>
      </c>
      <c r="G1575" s="20" t="str">
        <f>VLOOKUP(A1575,'REPORTE'!$A$1:$AG$1961,6,0)</f>
        <v>EXTRANJERO</v>
      </c>
      <c r="H1575" s="20" t="str">
        <f>VLOOKUP(A1575,'REPORTE'!$A$1:$AG$1961,30,0)</f>
        <v>Universitaria</v>
      </c>
      <c r="I1575" s="20" t="str">
        <f>VLOOKUP(A1575,'REPORTE'!$A$1:$AG$1961,31,0)</f>
        <v>PICHINCHA</v>
      </c>
      <c r="J1575" s="20" t="str">
        <f>VLOOKUP(A1575,'REPORTE'!$A$1:$AG$1961,32,0)</f>
        <v>QUITO</v>
      </c>
      <c r="K1575" s="20" t="str">
        <f>VLOOKUP(A1575,'REPORTE'!$A$1:$AG$1961,33,0)</f>
        <v>COTOCOLLAO</v>
      </c>
      <c r="L1575" s="20" t="str">
        <f>VLOOKUP(K1575,PROVINCIAS!$F$1:$G$1171,2,0)</f>
        <v>URBANA</v>
      </c>
      <c r="M1575" s="20">
        <v>1001798</v>
      </c>
      <c r="N1575" s="20" t="s">
        <v>15374</v>
      </c>
      <c r="O1575" s="20"/>
      <c r="P1575" s="20">
        <v>202.83</v>
      </c>
      <c r="Q1575" s="20" t="s">
        <v>11150</v>
      </c>
      <c r="R1575" s="20" t="s">
        <v>11150</v>
      </c>
      <c r="S1575" s="20" t="s">
        <v>11150</v>
      </c>
      <c r="T1575" s="20" t="s">
        <v>11150</v>
      </c>
      <c r="U1575" s="20" t="s">
        <v>11150</v>
      </c>
      <c r="V1575" s="20" t="s">
        <v>12078</v>
      </c>
      <c r="W1575" s="20">
        <v>202.83</v>
      </c>
    </row>
    <row r="1576" spans="1:23" x14ac:dyDescent="0.45">
      <c r="A1576" s="20">
        <v>1001697</v>
      </c>
      <c r="B1576" s="20" t="s">
        <v>9431</v>
      </c>
      <c r="C1576" s="20" t="s">
        <v>14461</v>
      </c>
      <c r="D1576" s="20">
        <v>1001697</v>
      </c>
      <c r="E1576" s="20" t="str">
        <f>VLOOKUP(A1576,'REPORTE'!$A$1:$AG$1961,5,0)</f>
        <v>CHINO(A)</v>
      </c>
      <c r="F1576" s="20" t="str">
        <f>VLOOKUP(A1576,'REPORTE'!$A$1:$AG$1961,18,0)</f>
        <v>F</v>
      </c>
      <c r="G1576" s="20" t="str">
        <f>VLOOKUP(A1576,'REPORTE'!$A$1:$AG$1961,6,0)</f>
        <v>EXTRANJERO</v>
      </c>
      <c r="H1576" s="20" t="str">
        <f>VLOOKUP(A1576,'REPORTE'!$A$1:$AG$1961,30,0)</f>
        <v>Universitaria</v>
      </c>
      <c r="I1576" s="20" t="str">
        <f>VLOOKUP(A1576,'REPORTE'!$A$1:$AG$1961,31,0)</f>
        <v>PICHINCHA</v>
      </c>
      <c r="J1576" s="20" t="str">
        <f>VLOOKUP(A1576,'REPORTE'!$A$1:$AG$1961,32,0)</f>
        <v>QUITO</v>
      </c>
      <c r="K1576" s="20" t="str">
        <f>VLOOKUP(A1576,'REPORTE'!$A$1:$AG$1961,33,0)</f>
        <v>COTOCOLLAO</v>
      </c>
      <c r="L1576" s="20" t="str">
        <f>VLOOKUP(K1576,PROVINCIAS!$F$1:$G$1171,2,0)</f>
        <v>URBANA</v>
      </c>
      <c r="M1576" s="20">
        <v>1001799</v>
      </c>
      <c r="N1576" s="20" t="s">
        <v>15374</v>
      </c>
      <c r="O1576" s="20"/>
      <c r="P1576" s="20">
        <v>3.02</v>
      </c>
      <c r="Q1576" s="20" t="s">
        <v>11150</v>
      </c>
      <c r="R1576" s="20" t="s">
        <v>11150</v>
      </c>
      <c r="S1576" s="20" t="s">
        <v>11150</v>
      </c>
      <c r="T1576" s="20" t="s">
        <v>11150</v>
      </c>
      <c r="U1576" s="20" t="s">
        <v>11150</v>
      </c>
      <c r="V1576" s="20" t="s">
        <v>11150</v>
      </c>
      <c r="W1576" s="20">
        <v>3.02</v>
      </c>
    </row>
    <row r="1577" spans="1:23" x14ac:dyDescent="0.45">
      <c r="A1577" s="20">
        <v>1001698</v>
      </c>
      <c r="B1577" s="20" t="s">
        <v>9431</v>
      </c>
      <c r="C1577" s="20" t="s">
        <v>14462</v>
      </c>
      <c r="D1577" s="20">
        <v>1001698</v>
      </c>
      <c r="E1577" s="20" t="str">
        <f>VLOOKUP(A1577,'REPORTE'!$A$1:$AG$1961,5,0)</f>
        <v>CHINO(A)</v>
      </c>
      <c r="F1577" s="20" t="str">
        <f>VLOOKUP(A1577,'REPORTE'!$A$1:$AG$1961,18,0)</f>
        <v>F</v>
      </c>
      <c r="G1577" s="20" t="str">
        <f>VLOOKUP(A1577,'REPORTE'!$A$1:$AG$1961,6,0)</f>
        <v>EXTRANJERO</v>
      </c>
      <c r="H1577" s="20" t="str">
        <f>VLOOKUP(A1577,'REPORTE'!$A$1:$AG$1961,30,0)</f>
        <v>Universitaria</v>
      </c>
      <c r="I1577" s="20" t="str">
        <f>VLOOKUP(A1577,'REPORTE'!$A$1:$AG$1961,31,0)</f>
        <v>PICHINCHA</v>
      </c>
      <c r="J1577" s="20" t="str">
        <f>VLOOKUP(A1577,'REPORTE'!$A$1:$AG$1961,32,0)</f>
        <v>QUITO</v>
      </c>
      <c r="K1577" s="20" t="str">
        <f>VLOOKUP(A1577,'REPORTE'!$A$1:$AG$1961,33,0)</f>
        <v>COTOCOLLAO</v>
      </c>
      <c r="L1577" s="20" t="str">
        <f>VLOOKUP(K1577,PROVINCIAS!$F$1:$G$1171,2,0)</f>
        <v>URBANA</v>
      </c>
      <c r="M1577" s="20">
        <v>1001800</v>
      </c>
      <c r="N1577" s="20" t="s">
        <v>15374</v>
      </c>
      <c r="O1577" s="20"/>
      <c r="P1577" s="20">
        <v>753.29</v>
      </c>
      <c r="Q1577" s="20" t="s">
        <v>11150</v>
      </c>
      <c r="R1577" s="20" t="s">
        <v>11150</v>
      </c>
      <c r="S1577" s="20" t="s">
        <v>11150</v>
      </c>
      <c r="T1577" s="20" t="s">
        <v>11150</v>
      </c>
      <c r="U1577" s="20" t="s">
        <v>11150</v>
      </c>
      <c r="V1577" s="20" t="s">
        <v>12078</v>
      </c>
      <c r="W1577" s="20">
        <v>753.29</v>
      </c>
    </row>
    <row r="1578" spans="1:23" x14ac:dyDescent="0.45">
      <c r="A1578" s="20">
        <v>1001699</v>
      </c>
      <c r="B1578" s="20" t="s">
        <v>9431</v>
      </c>
      <c r="C1578" s="20" t="s">
        <v>14463</v>
      </c>
      <c r="D1578" s="20" t="s">
        <v>14464</v>
      </c>
      <c r="E1578" s="20" t="str">
        <f>VLOOKUP(A1578,'REPORTE'!$A$1:$AG$1961,5,0)</f>
        <v>CHINO(A)</v>
      </c>
      <c r="F1578" s="20" t="str">
        <f>VLOOKUP(A1578,'REPORTE'!$A$1:$AG$1961,18,0)</f>
        <v>M</v>
      </c>
      <c r="G1578" s="20" t="str">
        <f>VLOOKUP(A1578,'REPORTE'!$A$1:$AG$1961,6,0)</f>
        <v>EXTRANJERO</v>
      </c>
      <c r="H1578" s="20" t="str">
        <f>VLOOKUP(A1578,'REPORTE'!$A$1:$AG$1961,30,0)</f>
        <v>Universitaria</v>
      </c>
      <c r="I1578" s="20" t="str">
        <f>VLOOKUP(A1578,'REPORTE'!$A$1:$AG$1961,31,0)</f>
        <v>PICHINCHA</v>
      </c>
      <c r="J1578" s="20" t="str">
        <f>VLOOKUP(A1578,'REPORTE'!$A$1:$AG$1961,32,0)</f>
        <v>QUITO</v>
      </c>
      <c r="K1578" s="20" t="str">
        <f>VLOOKUP(A1578,'REPORTE'!$A$1:$AG$1961,33,0)</f>
        <v>COTOCOLLAO</v>
      </c>
      <c r="L1578" s="20" t="str">
        <f>VLOOKUP(K1578,PROVINCIAS!$F$1:$G$1171,2,0)</f>
        <v>URBANA</v>
      </c>
      <c r="M1578" s="20">
        <v>1001801</v>
      </c>
      <c r="N1578" s="20" t="s">
        <v>15374</v>
      </c>
      <c r="O1578" s="20"/>
      <c r="P1578" s="20">
        <v>1253.17</v>
      </c>
      <c r="Q1578" s="20" t="s">
        <v>11150</v>
      </c>
      <c r="R1578" s="20" t="s">
        <v>11150</v>
      </c>
      <c r="S1578" s="20" t="s">
        <v>11150</v>
      </c>
      <c r="T1578" s="20" t="s">
        <v>11150</v>
      </c>
      <c r="U1578" s="20" t="s">
        <v>11150</v>
      </c>
      <c r="V1578" s="20" t="s">
        <v>12111</v>
      </c>
      <c r="W1578" s="20">
        <v>1253.17</v>
      </c>
    </row>
    <row r="1579" spans="1:23" x14ac:dyDescent="0.45">
      <c r="A1579" s="20">
        <v>1001700</v>
      </c>
      <c r="B1579" s="20" t="s">
        <v>9431</v>
      </c>
      <c r="C1579" s="20" t="s">
        <v>14465</v>
      </c>
      <c r="D1579" s="20">
        <v>1001700</v>
      </c>
      <c r="E1579" s="20" t="str">
        <f>VLOOKUP(A1579,'REPORTE'!$A$1:$AG$1961,5,0)</f>
        <v>CHINO(A)</v>
      </c>
      <c r="F1579" s="20" t="str">
        <f>VLOOKUP(A1579,'REPORTE'!$A$1:$AG$1961,18,0)</f>
        <v>F</v>
      </c>
      <c r="G1579" s="20" t="str">
        <f>VLOOKUP(A1579,'REPORTE'!$A$1:$AG$1961,6,0)</f>
        <v>EXTRANJERO</v>
      </c>
      <c r="H1579" s="20" t="str">
        <f>VLOOKUP(A1579,'REPORTE'!$A$1:$AG$1961,30,0)</f>
        <v>Secundaria</v>
      </c>
      <c r="I1579" s="20" t="str">
        <f>VLOOKUP(A1579,'REPORTE'!$A$1:$AG$1961,31,0)</f>
        <v>PICHINCHA</v>
      </c>
      <c r="J1579" s="20" t="str">
        <f>VLOOKUP(A1579,'REPORTE'!$A$1:$AG$1961,32,0)</f>
        <v>QUITO</v>
      </c>
      <c r="K1579" s="20" t="str">
        <f>VLOOKUP(A1579,'REPORTE'!$A$1:$AG$1961,33,0)</f>
        <v>IÑAQUITO</v>
      </c>
      <c r="L1579" s="20" t="str">
        <f>VLOOKUP(K1579,PROVINCIAS!$F$1:$G$1171,2,0)</f>
        <v>URBANA</v>
      </c>
      <c r="M1579" s="20">
        <v>1001802</v>
      </c>
      <c r="N1579" s="20" t="s">
        <v>15374</v>
      </c>
      <c r="O1579" s="20"/>
      <c r="P1579" s="20">
        <v>3</v>
      </c>
      <c r="Q1579" s="20" t="s">
        <v>11150</v>
      </c>
      <c r="R1579" s="20" t="s">
        <v>11150</v>
      </c>
      <c r="S1579" s="20" t="s">
        <v>11150</v>
      </c>
      <c r="T1579" s="20" t="s">
        <v>11150</v>
      </c>
      <c r="U1579" s="20" t="s">
        <v>11150</v>
      </c>
      <c r="V1579" s="20" t="s">
        <v>11150</v>
      </c>
      <c r="W1579" s="20">
        <v>3</v>
      </c>
    </row>
    <row r="1580" spans="1:23" x14ac:dyDescent="0.45">
      <c r="A1580" s="20">
        <v>1001701</v>
      </c>
      <c r="B1580" s="20" t="s">
        <v>9431</v>
      </c>
      <c r="C1580" s="20" t="s">
        <v>14466</v>
      </c>
      <c r="D1580" s="20">
        <v>1001701</v>
      </c>
      <c r="E1580" s="20" t="str">
        <f>VLOOKUP(A1580,'REPORTE'!$A$1:$AG$1961,5,0)</f>
        <v>CHINO(A)</v>
      </c>
      <c r="F1580" s="20" t="str">
        <f>VLOOKUP(A1580,'REPORTE'!$A$1:$AG$1961,18,0)</f>
        <v>M</v>
      </c>
      <c r="G1580" s="20" t="str">
        <f>VLOOKUP(A1580,'REPORTE'!$A$1:$AG$1961,6,0)</f>
        <v>EXTRANJERO</v>
      </c>
      <c r="H1580" s="20" t="str">
        <f>VLOOKUP(A1580,'REPORTE'!$A$1:$AG$1961,30,0)</f>
        <v>Universitaria</v>
      </c>
      <c r="I1580" s="20" t="str">
        <f>VLOOKUP(A1580,'REPORTE'!$A$1:$AG$1961,31,0)</f>
        <v>PICHINCHA</v>
      </c>
      <c r="J1580" s="20" t="str">
        <f>VLOOKUP(A1580,'REPORTE'!$A$1:$AG$1961,32,0)</f>
        <v>QUITO</v>
      </c>
      <c r="K1580" s="20" t="str">
        <f>VLOOKUP(A1580,'REPORTE'!$A$1:$AG$1961,33,0)</f>
        <v>COTOCOLLAO</v>
      </c>
      <c r="L1580" s="20" t="str">
        <f>VLOOKUP(K1580,PROVINCIAS!$F$1:$G$1171,2,0)</f>
        <v>URBANA</v>
      </c>
      <c r="M1580" s="20">
        <v>1001803</v>
      </c>
      <c r="N1580" s="20" t="s">
        <v>15374</v>
      </c>
      <c r="O1580" s="20"/>
      <c r="P1580" s="20">
        <v>503.23</v>
      </c>
      <c r="Q1580" s="20" t="s">
        <v>11150</v>
      </c>
      <c r="R1580" s="20" t="s">
        <v>11150</v>
      </c>
      <c r="S1580" s="20" t="s">
        <v>11150</v>
      </c>
      <c r="T1580" s="20" t="s">
        <v>11150</v>
      </c>
      <c r="U1580" s="20" t="s">
        <v>11150</v>
      </c>
      <c r="V1580" s="20" t="s">
        <v>12078</v>
      </c>
      <c r="W1580" s="20">
        <v>503.23</v>
      </c>
    </row>
    <row r="1581" spans="1:23" x14ac:dyDescent="0.45">
      <c r="A1581" s="20">
        <v>1001702</v>
      </c>
      <c r="B1581" s="20" t="s">
        <v>9431</v>
      </c>
      <c r="C1581" s="20" t="s">
        <v>14467</v>
      </c>
      <c r="D1581" s="20">
        <v>1001702</v>
      </c>
      <c r="E1581" s="20" t="str">
        <f>VLOOKUP(A1581,'REPORTE'!$A$1:$AG$1961,5,0)</f>
        <v>CHINO(A)</v>
      </c>
      <c r="F1581" s="20" t="str">
        <f>VLOOKUP(A1581,'REPORTE'!$A$1:$AG$1961,18,0)</f>
        <v>F</v>
      </c>
      <c r="G1581" s="20" t="str">
        <f>VLOOKUP(A1581,'REPORTE'!$A$1:$AG$1961,6,0)</f>
        <v>EXTRANJERO</v>
      </c>
      <c r="H1581" s="20" t="str">
        <f>VLOOKUP(A1581,'REPORTE'!$A$1:$AG$1961,30,0)</f>
        <v>Universitaria</v>
      </c>
      <c r="I1581" s="20" t="str">
        <f>VLOOKUP(A1581,'REPORTE'!$A$1:$AG$1961,31,0)</f>
        <v>PICHINCHA</v>
      </c>
      <c r="J1581" s="20" t="str">
        <f>VLOOKUP(A1581,'REPORTE'!$A$1:$AG$1961,32,0)</f>
        <v>QUITO</v>
      </c>
      <c r="K1581" s="20" t="str">
        <f>VLOOKUP(A1581,'REPORTE'!$A$1:$AG$1961,33,0)</f>
        <v>COTOCOLLAO</v>
      </c>
      <c r="L1581" s="20" t="str">
        <f>VLOOKUP(K1581,PROVINCIAS!$F$1:$G$1171,2,0)</f>
        <v>URBANA</v>
      </c>
      <c r="M1581" s="20">
        <v>1001804</v>
      </c>
      <c r="N1581" s="20" t="s">
        <v>15374</v>
      </c>
      <c r="O1581" s="20"/>
      <c r="P1581" s="20">
        <v>3</v>
      </c>
      <c r="Q1581" s="20" t="s">
        <v>11150</v>
      </c>
      <c r="R1581" s="20" t="s">
        <v>11150</v>
      </c>
      <c r="S1581" s="20" t="s">
        <v>11150</v>
      </c>
      <c r="T1581" s="20" t="s">
        <v>11150</v>
      </c>
      <c r="U1581" s="20" t="s">
        <v>11150</v>
      </c>
      <c r="V1581" s="20" t="s">
        <v>11150</v>
      </c>
      <c r="W1581" s="20">
        <v>3</v>
      </c>
    </row>
    <row r="1582" spans="1:23" x14ac:dyDescent="0.45">
      <c r="A1582" s="20">
        <v>1001703</v>
      </c>
      <c r="B1582" s="20" t="s">
        <v>9431</v>
      </c>
      <c r="C1582" s="20" t="s">
        <v>10231</v>
      </c>
      <c r="D1582" s="20">
        <v>1714558119</v>
      </c>
      <c r="E1582" s="20" t="str">
        <f>VLOOKUP(A1582,'REPORTE'!$A$1:$AG$1961,5,0)</f>
        <v>ECUATORIANO(A)</v>
      </c>
      <c r="F1582" s="20" t="str">
        <f>VLOOKUP(A1582,'REPORTE'!$A$1:$AG$1961,18,0)</f>
        <v>M</v>
      </c>
      <c r="G1582" s="20" t="str">
        <f>VLOOKUP(A1582,'REPORTE'!$A$1:$AG$1961,6,0)</f>
        <v>NACIONAL</v>
      </c>
      <c r="H1582" s="20" t="str">
        <f>VLOOKUP(A1582,'REPORTE'!$A$1:$AG$1961,30,0)</f>
        <v>Ninguna</v>
      </c>
      <c r="I1582" s="20" t="str">
        <f>VLOOKUP(A1582,'REPORTE'!$A$1:$AG$1961,31,0)</f>
        <v>PICHINCHA</v>
      </c>
      <c r="J1582" s="20" t="str">
        <f>VLOOKUP(A1582,'REPORTE'!$A$1:$AG$1961,32,0)</f>
        <v>QUITO</v>
      </c>
      <c r="K1582" s="20" t="str">
        <f>VLOOKUP(A1582,'REPORTE'!$A$1:$AG$1961,33,0)</f>
        <v>BELISARIO QUEVEDO</v>
      </c>
      <c r="L1582" s="20" t="str">
        <f>VLOOKUP(K1582,PROVINCIAS!$F$1:$G$1171,2,0)</f>
        <v>URBANA</v>
      </c>
      <c r="M1582" s="20">
        <v>1001805</v>
      </c>
      <c r="N1582" s="20" t="s">
        <v>15374</v>
      </c>
      <c r="O1582" s="20"/>
      <c r="P1582" s="20">
        <v>7.0000000000000007E-2</v>
      </c>
      <c r="Q1582" s="20" t="s">
        <v>11150</v>
      </c>
      <c r="R1582" s="20" t="s">
        <v>11150</v>
      </c>
      <c r="S1582" s="20" t="s">
        <v>11150</v>
      </c>
      <c r="T1582" s="20" t="s">
        <v>11559</v>
      </c>
      <c r="U1582" s="20" t="s">
        <v>11150</v>
      </c>
      <c r="V1582" s="20" t="s">
        <v>11150</v>
      </c>
      <c r="W1582" s="20">
        <v>211.07</v>
      </c>
    </row>
    <row r="1583" spans="1:23" x14ac:dyDescent="0.45">
      <c r="A1583" s="20">
        <v>1001704</v>
      </c>
      <c r="B1583" s="20" t="s">
        <v>9431</v>
      </c>
      <c r="C1583" s="20" t="s">
        <v>10202</v>
      </c>
      <c r="D1583" s="20">
        <v>1717175663</v>
      </c>
      <c r="E1583" s="20" t="str">
        <f>VLOOKUP(A1583,'REPORTE'!$A$1:$AG$1961,5,0)</f>
        <v>ECUATORIANO(A)</v>
      </c>
      <c r="F1583" s="20" t="str">
        <f>VLOOKUP(A1583,'REPORTE'!$A$1:$AG$1961,18,0)</f>
        <v>M</v>
      </c>
      <c r="G1583" s="20" t="str">
        <f>VLOOKUP(A1583,'REPORTE'!$A$1:$AG$1961,6,0)</f>
        <v>NACIONAL</v>
      </c>
      <c r="H1583" s="20" t="str">
        <f>VLOOKUP(A1583,'REPORTE'!$A$1:$AG$1961,30,0)</f>
        <v>Primaria</v>
      </c>
      <c r="I1583" s="20" t="str">
        <f>VLOOKUP(A1583,'REPORTE'!$A$1:$AG$1961,31,0)</f>
        <v>PICHINCHA</v>
      </c>
      <c r="J1583" s="20" t="str">
        <f>VLOOKUP(A1583,'REPORTE'!$A$1:$AG$1961,32,0)</f>
        <v>QUITO</v>
      </c>
      <c r="K1583" s="20" t="str">
        <f>VLOOKUP(A1583,'REPORTE'!$A$1:$AG$1961,33,0)</f>
        <v>CONOCOTO</v>
      </c>
      <c r="L1583" s="20" t="str">
        <f>VLOOKUP(K1583,PROVINCIAS!$F$1:$G$1171,2,0)</f>
        <v>RURAL</v>
      </c>
      <c r="M1583" s="20">
        <v>1001806</v>
      </c>
      <c r="N1583" s="20" t="s">
        <v>15374</v>
      </c>
      <c r="O1583" s="20"/>
      <c r="P1583" s="20">
        <v>0.28000000000000003</v>
      </c>
      <c r="Q1583" s="20" t="s">
        <v>11150</v>
      </c>
      <c r="R1583" s="20" t="s">
        <v>11150</v>
      </c>
      <c r="S1583" s="20" t="s">
        <v>11150</v>
      </c>
      <c r="T1583" s="20" t="s">
        <v>11870</v>
      </c>
      <c r="U1583" s="20" t="s">
        <v>11150</v>
      </c>
      <c r="V1583" s="20" t="s">
        <v>11150</v>
      </c>
      <c r="W1583" s="20">
        <v>700.28</v>
      </c>
    </row>
    <row r="1584" spans="1:23" x14ac:dyDescent="0.45">
      <c r="A1584" s="20">
        <v>1001705</v>
      </c>
      <c r="B1584" s="20" t="s">
        <v>9431</v>
      </c>
      <c r="C1584" s="20" t="s">
        <v>10205</v>
      </c>
      <c r="D1584" s="20">
        <v>1723629265</v>
      </c>
      <c r="E1584" s="20" t="str">
        <f>VLOOKUP(A1584,'REPORTE'!$A$1:$AG$1961,5,0)</f>
        <v>ECUATORIANO(A)</v>
      </c>
      <c r="F1584" s="20" t="str">
        <f>VLOOKUP(A1584,'REPORTE'!$A$1:$AG$1961,18,0)</f>
        <v>F</v>
      </c>
      <c r="G1584" s="20" t="str">
        <f>VLOOKUP(A1584,'REPORTE'!$A$1:$AG$1961,6,0)</f>
        <v>NACIONAL</v>
      </c>
      <c r="H1584" s="20" t="str">
        <f>VLOOKUP(A1584,'REPORTE'!$A$1:$AG$1961,30,0)</f>
        <v>Ninguna</v>
      </c>
      <c r="I1584" s="20" t="str">
        <f>VLOOKUP(A1584,'REPORTE'!$A$1:$AG$1961,31,0)</f>
        <v>PICHINCHA</v>
      </c>
      <c r="J1584" s="20" t="str">
        <f>VLOOKUP(A1584,'REPORTE'!$A$1:$AG$1961,32,0)</f>
        <v>QUITO</v>
      </c>
      <c r="K1584" s="20" t="str">
        <f>VLOOKUP(A1584,'REPORTE'!$A$1:$AG$1961,33,0)</f>
        <v>CHILLOGALLO</v>
      </c>
      <c r="L1584" s="20" t="str">
        <f>VLOOKUP(K1584,PROVINCIAS!$F$1:$G$1171,2,0)</f>
        <v>URBANA</v>
      </c>
      <c r="M1584" s="20">
        <v>1001807</v>
      </c>
      <c r="N1584" s="20" t="s">
        <v>15374</v>
      </c>
      <c r="O1584" s="20"/>
      <c r="P1584" s="20">
        <v>0.09</v>
      </c>
      <c r="Q1584" s="20" t="s">
        <v>11150</v>
      </c>
      <c r="R1584" s="20" t="s">
        <v>11150</v>
      </c>
      <c r="S1584" s="20" t="s">
        <v>11150</v>
      </c>
      <c r="T1584" s="20" t="s">
        <v>14711</v>
      </c>
      <c r="U1584" s="20" t="s">
        <v>11150</v>
      </c>
      <c r="V1584" s="20" t="s">
        <v>12078</v>
      </c>
      <c r="W1584" s="20">
        <v>249.09</v>
      </c>
    </row>
    <row r="1585" spans="1:23" x14ac:dyDescent="0.45">
      <c r="A1585" s="20">
        <v>1001707</v>
      </c>
      <c r="B1585" s="20" t="s">
        <v>9431</v>
      </c>
      <c r="C1585" s="20" t="s">
        <v>14469</v>
      </c>
      <c r="D1585" s="20">
        <v>1706848940</v>
      </c>
      <c r="E1585" s="20" t="str">
        <f>VLOOKUP(A1585,'REPORTE'!$A$1:$AG$1961,5,0)</f>
        <v>ECUATORIANO(A)</v>
      </c>
      <c r="F1585" s="20" t="str">
        <f>VLOOKUP(A1585,'REPORTE'!$A$1:$AG$1961,18,0)</f>
        <v>M</v>
      </c>
      <c r="G1585" s="20" t="str">
        <f>VLOOKUP(A1585,'REPORTE'!$A$1:$AG$1961,6,0)</f>
        <v>NACIONAL</v>
      </c>
      <c r="H1585" s="20" t="str">
        <f>VLOOKUP(A1585,'REPORTE'!$A$1:$AG$1961,30,0)</f>
        <v>Primaria</v>
      </c>
      <c r="I1585" s="20" t="str">
        <f>VLOOKUP(A1585,'REPORTE'!$A$1:$AG$1961,31,0)</f>
        <v>PICHINCHA</v>
      </c>
      <c r="J1585" s="20" t="str">
        <f>VLOOKUP(A1585,'REPORTE'!$A$1:$AG$1961,32,0)</f>
        <v>QUITO</v>
      </c>
      <c r="K1585" s="20" t="str">
        <f>VLOOKUP(A1585,'REPORTE'!$A$1:$AG$1961,33,0)</f>
        <v>COTOCOLLAO</v>
      </c>
      <c r="L1585" s="20" t="str">
        <f>VLOOKUP(K1585,PROVINCIAS!$F$1:$G$1171,2,0)</f>
        <v>URBANA</v>
      </c>
      <c r="M1585" s="20">
        <v>1001808</v>
      </c>
      <c r="N1585" s="20" t="s">
        <v>15374</v>
      </c>
      <c r="O1585" s="20"/>
      <c r="P1585" s="20">
        <v>3</v>
      </c>
      <c r="Q1585" s="20" t="s">
        <v>11150</v>
      </c>
      <c r="R1585" s="20" t="s">
        <v>11150</v>
      </c>
      <c r="S1585" s="20" t="s">
        <v>11150</v>
      </c>
      <c r="T1585" s="20" t="s">
        <v>11150</v>
      </c>
      <c r="U1585" s="20" t="s">
        <v>11150</v>
      </c>
      <c r="V1585" s="20" t="s">
        <v>11150</v>
      </c>
      <c r="W1585" s="20">
        <v>3</v>
      </c>
    </row>
    <row r="1586" spans="1:23" x14ac:dyDescent="0.45">
      <c r="A1586" s="20">
        <v>1001708</v>
      </c>
      <c r="B1586" s="20" t="s">
        <v>9431</v>
      </c>
      <c r="C1586" s="20" t="s">
        <v>10238</v>
      </c>
      <c r="D1586" s="20">
        <v>1726468745</v>
      </c>
      <c r="E1586" s="20" t="str">
        <f>VLOOKUP(A1586,'REPORTE'!$A$1:$AG$1961,5,0)</f>
        <v>ECUATORIANO(A) INDIGENA</v>
      </c>
      <c r="F1586" s="20" t="str">
        <f>VLOOKUP(A1586,'REPORTE'!$A$1:$AG$1961,18,0)</f>
        <v>F</v>
      </c>
      <c r="G1586" s="20" t="str">
        <f>VLOOKUP(A1586,'REPORTE'!$A$1:$AG$1961,6,0)</f>
        <v>NACIONAL</v>
      </c>
      <c r="H1586" s="20" t="str">
        <f>VLOOKUP(A1586,'REPORTE'!$A$1:$AG$1961,30,0)</f>
        <v>Secundaria</v>
      </c>
      <c r="I1586" s="20" t="str">
        <f>VLOOKUP(A1586,'REPORTE'!$A$1:$AG$1961,31,0)</f>
        <v>PICHINCHA</v>
      </c>
      <c r="J1586" s="20" t="str">
        <f>VLOOKUP(A1586,'REPORTE'!$A$1:$AG$1961,32,0)</f>
        <v>QUITO</v>
      </c>
      <c r="K1586" s="20" t="str">
        <f>VLOOKUP(A1586,'REPORTE'!$A$1:$AG$1961,33,0)</f>
        <v>LLANO CHICO</v>
      </c>
      <c r="L1586" s="20" t="str">
        <f>VLOOKUP(K1586,PROVINCIAS!$F$1:$G$1171,2,0)</f>
        <v>RURAL</v>
      </c>
      <c r="M1586" s="20">
        <v>1001809</v>
      </c>
      <c r="N1586" s="20" t="s">
        <v>15374</v>
      </c>
      <c r="O1586" s="20"/>
      <c r="P1586" s="20">
        <v>5.97</v>
      </c>
      <c r="Q1586" s="20" t="s">
        <v>11150</v>
      </c>
      <c r="R1586" s="20" t="s">
        <v>11150</v>
      </c>
      <c r="S1586" s="20" t="s">
        <v>11150</v>
      </c>
      <c r="T1586" s="20" t="s">
        <v>11150</v>
      </c>
      <c r="U1586" s="20" t="s">
        <v>11150</v>
      </c>
      <c r="V1586" s="20" t="s">
        <v>11150</v>
      </c>
      <c r="W1586" s="20">
        <v>5.97</v>
      </c>
    </row>
    <row r="1587" spans="1:23" x14ac:dyDescent="0.45">
      <c r="A1587" s="20">
        <v>1001710</v>
      </c>
      <c r="B1587" s="20" t="s">
        <v>9431</v>
      </c>
      <c r="C1587" s="20" t="s">
        <v>10212</v>
      </c>
      <c r="D1587" s="20">
        <v>1754303830</v>
      </c>
      <c r="E1587" s="20" t="str">
        <f>VLOOKUP(A1587,'REPORTE'!$A$1:$AG$1961,5,0)</f>
        <v>ECUATORIANO(A)</v>
      </c>
      <c r="F1587" s="20" t="str">
        <f>VLOOKUP(A1587,'REPORTE'!$A$1:$AG$1961,18,0)</f>
        <v>F</v>
      </c>
      <c r="G1587" s="20" t="str">
        <f>VLOOKUP(A1587,'REPORTE'!$A$1:$AG$1961,6,0)</f>
        <v>NACIONAL</v>
      </c>
      <c r="H1587" s="20" t="str">
        <f>VLOOKUP(A1587,'REPORTE'!$A$1:$AG$1961,30,0)</f>
        <v>Secundaria</v>
      </c>
      <c r="I1587" s="20" t="str">
        <f>VLOOKUP(A1587,'REPORTE'!$A$1:$AG$1961,31,0)</f>
        <v>PICHINCHA</v>
      </c>
      <c r="J1587" s="20" t="str">
        <f>VLOOKUP(A1587,'REPORTE'!$A$1:$AG$1961,32,0)</f>
        <v>QUITO</v>
      </c>
      <c r="K1587" s="20" t="str">
        <f>VLOOKUP(A1587,'REPORTE'!$A$1:$AG$1961,33,0)</f>
        <v>CENTRO HISTORICO</v>
      </c>
      <c r="L1587" s="20" t="str">
        <f>VLOOKUP(K1587,PROVINCIAS!$F$1:$G$1171,2,0)</f>
        <v>URBANA</v>
      </c>
      <c r="M1587" s="20">
        <v>1001810</v>
      </c>
      <c r="N1587" s="20" t="s">
        <v>15374</v>
      </c>
      <c r="O1587" s="20"/>
      <c r="P1587" s="20">
        <v>0.04</v>
      </c>
      <c r="Q1587" s="20" t="s">
        <v>11150</v>
      </c>
      <c r="R1587" s="20" t="s">
        <v>11150</v>
      </c>
      <c r="S1587" s="20" t="s">
        <v>11150</v>
      </c>
      <c r="T1587" s="20" t="s">
        <v>14712</v>
      </c>
      <c r="U1587" s="20" t="s">
        <v>11150</v>
      </c>
      <c r="V1587" s="20" t="s">
        <v>11150</v>
      </c>
      <c r="W1587" s="20">
        <v>104.04</v>
      </c>
    </row>
    <row r="1588" spans="1:23" x14ac:dyDescent="0.45">
      <c r="A1588" s="20">
        <v>1001712</v>
      </c>
      <c r="B1588" s="20" t="s">
        <v>9431</v>
      </c>
      <c r="C1588" s="20" t="s">
        <v>10213</v>
      </c>
      <c r="D1588" s="20">
        <v>1715334676</v>
      </c>
      <c r="E1588" s="20" t="str">
        <f>VLOOKUP(A1588,'REPORTE'!$A$1:$AG$1961,5,0)</f>
        <v>ECUATORIANO(A) INDIGENA</v>
      </c>
      <c r="F1588" s="20" t="str">
        <f>VLOOKUP(A1588,'REPORTE'!$A$1:$AG$1961,18,0)</f>
        <v>M</v>
      </c>
      <c r="G1588" s="20" t="str">
        <f>VLOOKUP(A1588,'REPORTE'!$A$1:$AG$1961,6,0)</f>
        <v>NACIONAL</v>
      </c>
      <c r="H1588" s="20" t="str">
        <f>VLOOKUP(A1588,'REPORTE'!$A$1:$AG$1961,30,0)</f>
        <v>Secundaria</v>
      </c>
      <c r="I1588" s="20" t="str">
        <f>VLOOKUP(A1588,'REPORTE'!$A$1:$AG$1961,31,0)</f>
        <v>CHIMBORAZO</v>
      </c>
      <c r="J1588" s="20" t="str">
        <f>VLOOKUP(A1588,'REPORTE'!$A$1:$AG$1961,32,0)</f>
        <v>RIOBAMBA</v>
      </c>
      <c r="K1588" s="20" t="str">
        <f>VLOOKUP(A1588,'REPORTE'!$A$1:$AG$1961,33,0)</f>
        <v>PUNIN</v>
      </c>
      <c r="L1588" s="20" t="str">
        <f>VLOOKUP(K1588,PROVINCIAS!$F$1:$G$1171,2,0)</f>
        <v>RURAL</v>
      </c>
      <c r="M1588" s="20">
        <v>1001812</v>
      </c>
      <c r="N1588" s="20" t="s">
        <v>15374</v>
      </c>
      <c r="O1588" s="20"/>
      <c r="P1588" s="20">
        <v>52.87</v>
      </c>
      <c r="Q1588" s="20" t="s">
        <v>11150</v>
      </c>
      <c r="R1588" s="20" t="s">
        <v>11150</v>
      </c>
      <c r="S1588" s="20" t="s">
        <v>11150</v>
      </c>
      <c r="T1588" s="20" t="s">
        <v>14713</v>
      </c>
      <c r="U1588" s="20" t="s">
        <v>11150</v>
      </c>
      <c r="V1588" s="20" t="s">
        <v>12078</v>
      </c>
      <c r="W1588" s="20">
        <v>285.87</v>
      </c>
    </row>
    <row r="1589" spans="1:23" x14ac:dyDescent="0.45">
      <c r="A1589" s="20">
        <v>1001713</v>
      </c>
      <c r="B1589" s="20" t="s">
        <v>9431</v>
      </c>
      <c r="C1589" s="20" t="s">
        <v>10228</v>
      </c>
      <c r="D1589" s="20">
        <v>1720940301</v>
      </c>
      <c r="E1589" s="20" t="str">
        <f>VLOOKUP(A1589,'REPORTE'!$A$1:$AG$1961,5,0)</f>
        <v>ECUATORIANO(A) INDIGENA</v>
      </c>
      <c r="F1589" s="20" t="str">
        <f>VLOOKUP(A1589,'REPORTE'!$A$1:$AG$1961,18,0)</f>
        <v>F</v>
      </c>
      <c r="G1589" s="20" t="str">
        <f>VLOOKUP(A1589,'REPORTE'!$A$1:$AG$1961,6,0)</f>
        <v>NACIONAL</v>
      </c>
      <c r="H1589" s="20" t="str">
        <f>VLOOKUP(A1589,'REPORTE'!$A$1:$AG$1961,30,0)</f>
        <v>Formación Técnica (Intermedia)</v>
      </c>
      <c r="I1589" s="20" t="str">
        <f>VLOOKUP(A1589,'REPORTE'!$A$1:$AG$1961,31,0)</f>
        <v>PICHINCHA</v>
      </c>
      <c r="J1589" s="20" t="str">
        <f>VLOOKUP(A1589,'REPORTE'!$A$1:$AG$1961,32,0)</f>
        <v>QUITO</v>
      </c>
      <c r="K1589" s="20" t="str">
        <f>VLOOKUP(A1589,'REPORTE'!$A$1:$AG$1961,33,0)</f>
        <v>COTOCOLLAO</v>
      </c>
      <c r="L1589" s="20" t="str">
        <f>VLOOKUP(K1589,PROVINCIAS!$F$1:$G$1171,2,0)</f>
        <v>URBANA</v>
      </c>
      <c r="M1589" s="20">
        <v>1001813</v>
      </c>
      <c r="N1589" s="20" t="s">
        <v>15374</v>
      </c>
      <c r="O1589" s="20"/>
      <c r="P1589" s="20">
        <v>33.64</v>
      </c>
      <c r="Q1589" s="20" t="s">
        <v>11150</v>
      </c>
      <c r="R1589" s="20" t="s">
        <v>11150</v>
      </c>
      <c r="S1589" s="20" t="s">
        <v>11150</v>
      </c>
      <c r="T1589" s="20" t="s">
        <v>13824</v>
      </c>
      <c r="U1589" s="20" t="s">
        <v>11150</v>
      </c>
      <c r="V1589" s="20" t="s">
        <v>11150</v>
      </c>
      <c r="W1589" s="20">
        <v>208.64</v>
      </c>
    </row>
    <row r="1590" spans="1:23" x14ac:dyDescent="0.45">
      <c r="A1590" s="20">
        <v>1001714</v>
      </c>
      <c r="B1590" s="20" t="s">
        <v>9431</v>
      </c>
      <c r="C1590" s="20" t="s">
        <v>10267</v>
      </c>
      <c r="D1590" s="20">
        <v>1704745791</v>
      </c>
      <c r="E1590" s="20" t="str">
        <f>VLOOKUP(A1590,'REPORTE'!$A$1:$AG$1961,5,0)</f>
        <v>ECUATORIANO(A) INDIGENA</v>
      </c>
      <c r="F1590" s="20" t="str">
        <f>VLOOKUP(A1590,'REPORTE'!$A$1:$AG$1961,18,0)</f>
        <v>M</v>
      </c>
      <c r="G1590" s="20" t="str">
        <f>VLOOKUP(A1590,'REPORTE'!$A$1:$AG$1961,6,0)</f>
        <v>NACIONAL</v>
      </c>
      <c r="H1590" s="20" t="str">
        <f>VLOOKUP(A1590,'REPORTE'!$A$1:$AG$1961,30,0)</f>
        <v>Primaria</v>
      </c>
      <c r="I1590" s="20" t="str">
        <f>VLOOKUP(A1590,'REPORTE'!$A$1:$AG$1961,31,0)</f>
        <v>CHIMBORAZO</v>
      </c>
      <c r="J1590" s="20" t="str">
        <f>VLOOKUP(A1590,'REPORTE'!$A$1:$AG$1961,32,0)</f>
        <v>COLTA</v>
      </c>
      <c r="K1590" s="20" t="str">
        <f>VLOOKUP(A1590,'REPORTE'!$A$1:$AG$1961,33,0)</f>
        <v>COLUMBE</v>
      </c>
      <c r="L1590" s="20" t="str">
        <f>VLOOKUP(K1590,PROVINCIAS!$F$1:$G$1171,2,0)</f>
        <v>RURAL</v>
      </c>
      <c r="M1590" s="20">
        <v>1001814</v>
      </c>
      <c r="N1590" s="20" t="s">
        <v>15374</v>
      </c>
      <c r="O1590" s="20"/>
      <c r="P1590" s="20">
        <v>23.48</v>
      </c>
      <c r="Q1590" s="20" t="s">
        <v>11150</v>
      </c>
      <c r="R1590" s="20" t="s">
        <v>11150</v>
      </c>
      <c r="S1590" s="20" t="s">
        <v>11150</v>
      </c>
      <c r="T1590" s="20" t="s">
        <v>14314</v>
      </c>
      <c r="U1590" s="20" t="s">
        <v>11150</v>
      </c>
      <c r="V1590" s="20" t="s">
        <v>11150</v>
      </c>
      <c r="W1590" s="20">
        <v>118.48</v>
      </c>
    </row>
    <row r="1591" spans="1:23" x14ac:dyDescent="0.45">
      <c r="A1591" s="20">
        <v>1001715</v>
      </c>
      <c r="B1591" s="20" t="s">
        <v>9431</v>
      </c>
      <c r="C1591" s="20" t="s">
        <v>14470</v>
      </c>
      <c r="D1591" s="20">
        <v>1706262910</v>
      </c>
      <c r="E1591" s="20" t="str">
        <f>VLOOKUP(A1591,'REPORTE'!$A$1:$AG$1961,5,0)</f>
        <v>ECUATORIANO(A)</v>
      </c>
      <c r="F1591" s="20" t="str">
        <f>VLOOKUP(A1591,'REPORTE'!$A$1:$AG$1961,18,0)</f>
        <v>F</v>
      </c>
      <c r="G1591" s="20" t="str">
        <f>VLOOKUP(A1591,'REPORTE'!$A$1:$AG$1961,6,0)</f>
        <v>NACIONAL</v>
      </c>
      <c r="H1591" s="20" t="str">
        <f>VLOOKUP(A1591,'REPORTE'!$A$1:$AG$1961,30,0)</f>
        <v>Secundaria</v>
      </c>
      <c r="I1591" s="20" t="str">
        <f>VLOOKUP(A1591,'REPORTE'!$A$1:$AG$1961,31,0)</f>
        <v>PICHINCHA</v>
      </c>
      <c r="J1591" s="20" t="str">
        <f>VLOOKUP(A1591,'REPORTE'!$A$1:$AG$1961,32,0)</f>
        <v>QUITO</v>
      </c>
      <c r="K1591" s="20" t="str">
        <f>VLOOKUP(A1591,'REPORTE'!$A$1:$AG$1961,33,0)</f>
        <v>COTOCOLLAO</v>
      </c>
      <c r="L1591" s="20" t="str">
        <f>VLOOKUP(K1591,PROVINCIAS!$F$1:$G$1171,2,0)</f>
        <v>URBANA</v>
      </c>
      <c r="M1591" s="20">
        <v>1001815</v>
      </c>
      <c r="N1591" s="20" t="s">
        <v>15374</v>
      </c>
      <c r="O1591" s="20"/>
      <c r="P1591" s="20">
        <v>3</v>
      </c>
      <c r="Q1591" s="20" t="s">
        <v>11150</v>
      </c>
      <c r="R1591" s="20" t="s">
        <v>11150</v>
      </c>
      <c r="S1591" s="20" t="s">
        <v>11150</v>
      </c>
      <c r="T1591" s="20" t="s">
        <v>11150</v>
      </c>
      <c r="U1591" s="20" t="s">
        <v>11150</v>
      </c>
      <c r="V1591" s="20" t="s">
        <v>11150</v>
      </c>
      <c r="W1591" s="20">
        <v>3</v>
      </c>
    </row>
    <row r="1592" spans="1:23" x14ac:dyDescent="0.45">
      <c r="A1592" s="20">
        <v>1001716</v>
      </c>
      <c r="B1592" s="20" t="s">
        <v>9431</v>
      </c>
      <c r="C1592" s="20" t="s">
        <v>14471</v>
      </c>
      <c r="D1592" s="20">
        <v>504745787</v>
      </c>
      <c r="E1592" s="20" t="str">
        <f>VLOOKUP(A1592,'REPORTE'!$A$1:$AG$1961,5,0)</f>
        <v>ECUATORIANO(A)</v>
      </c>
      <c r="F1592" s="20" t="str">
        <f>VLOOKUP(A1592,'REPORTE'!$A$1:$AG$1961,18,0)</f>
        <v>M</v>
      </c>
      <c r="G1592" s="20" t="str">
        <f>VLOOKUP(A1592,'REPORTE'!$A$1:$AG$1961,6,0)</f>
        <v>NACIONAL</v>
      </c>
      <c r="H1592" s="20" t="str">
        <f>VLOOKUP(A1592,'REPORTE'!$A$1:$AG$1961,30,0)</f>
        <v>Secundaria</v>
      </c>
      <c r="I1592" s="20" t="str">
        <f>VLOOKUP(A1592,'REPORTE'!$A$1:$AG$1961,31,0)</f>
        <v>PICHINCHA</v>
      </c>
      <c r="J1592" s="20" t="str">
        <f>VLOOKUP(A1592,'REPORTE'!$A$1:$AG$1961,32,0)</f>
        <v>QUITO</v>
      </c>
      <c r="K1592" s="20" t="str">
        <f>VLOOKUP(A1592,'REPORTE'!$A$1:$AG$1961,33,0)</f>
        <v>PONCEANO</v>
      </c>
      <c r="L1592" s="20" t="str">
        <f>VLOOKUP(K1592,PROVINCIAS!$F$1:$G$1171,2,0)</f>
        <v>URBANA</v>
      </c>
      <c r="M1592" s="20">
        <v>1001816</v>
      </c>
      <c r="N1592" s="20" t="s">
        <v>15374</v>
      </c>
      <c r="O1592" s="20"/>
      <c r="P1592" s="20">
        <v>158.05000000000001</v>
      </c>
      <c r="Q1592" s="20" t="s">
        <v>11150</v>
      </c>
      <c r="R1592" s="20" t="s">
        <v>11150</v>
      </c>
      <c r="S1592" s="20" t="s">
        <v>11150</v>
      </c>
      <c r="T1592" s="20" t="s">
        <v>11150</v>
      </c>
      <c r="U1592" s="20" t="s">
        <v>11150</v>
      </c>
      <c r="V1592" s="20" t="s">
        <v>11150</v>
      </c>
      <c r="W1592" s="20">
        <v>158.05000000000001</v>
      </c>
    </row>
    <row r="1593" spans="1:23" x14ac:dyDescent="0.45">
      <c r="A1593" s="20">
        <v>1001717</v>
      </c>
      <c r="B1593" s="20" t="s">
        <v>9431</v>
      </c>
      <c r="C1593" s="20" t="s">
        <v>10220</v>
      </c>
      <c r="D1593" s="20">
        <v>604305037</v>
      </c>
      <c r="E1593" s="20" t="str">
        <f>VLOOKUP(A1593,'REPORTE'!$A$1:$AG$1961,5,0)</f>
        <v>ECUATORIANO(A)</v>
      </c>
      <c r="F1593" s="20" t="str">
        <f>VLOOKUP(A1593,'REPORTE'!$A$1:$AG$1961,18,0)</f>
        <v>M</v>
      </c>
      <c r="G1593" s="20" t="str">
        <f>VLOOKUP(A1593,'REPORTE'!$A$1:$AG$1961,6,0)</f>
        <v>NACIONAL</v>
      </c>
      <c r="H1593" s="20" t="str">
        <f>VLOOKUP(A1593,'REPORTE'!$A$1:$AG$1961,30,0)</f>
        <v>Secundaria</v>
      </c>
      <c r="I1593" s="20" t="str">
        <f>VLOOKUP(A1593,'REPORTE'!$A$1:$AG$1961,31,0)</f>
        <v>CHIMBORAZO</v>
      </c>
      <c r="J1593" s="20" t="str">
        <f>VLOOKUP(A1593,'REPORTE'!$A$1:$AG$1961,32,0)</f>
        <v>RIOBAMBA</v>
      </c>
      <c r="K1593" s="20" t="str">
        <f>VLOOKUP(A1593,'REPORTE'!$A$1:$AG$1961,33,0)</f>
        <v>LIZARZABURU</v>
      </c>
      <c r="L1593" s="20" t="str">
        <f>VLOOKUP(K1593,PROVINCIAS!$F$1:$G$1171,2,0)</f>
        <v>URBANA</v>
      </c>
      <c r="M1593" s="20">
        <v>1001817</v>
      </c>
      <c r="N1593" s="20" t="s">
        <v>15374</v>
      </c>
      <c r="O1593" s="20"/>
      <c r="P1593" s="20">
        <v>36.6</v>
      </c>
      <c r="Q1593" s="20" t="s">
        <v>11150</v>
      </c>
      <c r="R1593" s="20" t="s">
        <v>11150</v>
      </c>
      <c r="S1593" s="20" t="s">
        <v>11150</v>
      </c>
      <c r="T1593" s="20" t="s">
        <v>11150</v>
      </c>
      <c r="U1593" s="20" t="s">
        <v>11150</v>
      </c>
      <c r="V1593" s="20" t="s">
        <v>11150</v>
      </c>
      <c r="W1593" s="20">
        <v>36.6</v>
      </c>
    </row>
    <row r="1594" spans="1:23" x14ac:dyDescent="0.45">
      <c r="A1594" s="20">
        <v>1001718</v>
      </c>
      <c r="B1594" s="20" t="s">
        <v>9431</v>
      </c>
      <c r="C1594" s="20" t="s">
        <v>14472</v>
      </c>
      <c r="D1594" s="20">
        <v>601513849</v>
      </c>
      <c r="E1594" s="20" t="str">
        <f>VLOOKUP(A1594,'REPORTE'!$A$1:$AG$1961,5,0)</f>
        <v>ECUATORIANO(A)</v>
      </c>
      <c r="F1594" s="20" t="str">
        <f>VLOOKUP(A1594,'REPORTE'!$A$1:$AG$1961,18,0)</f>
        <v>F</v>
      </c>
      <c r="G1594" s="20" t="str">
        <f>VLOOKUP(A1594,'REPORTE'!$A$1:$AG$1961,6,0)</f>
        <v>NACIONAL</v>
      </c>
      <c r="H1594" s="20" t="str">
        <f>VLOOKUP(A1594,'REPORTE'!$A$1:$AG$1961,30,0)</f>
        <v>Ninguna</v>
      </c>
      <c r="I1594" s="20" t="str">
        <f>VLOOKUP(A1594,'REPORTE'!$A$1:$AG$1961,31,0)</f>
        <v>PICHINCHA</v>
      </c>
      <c r="J1594" s="20" t="str">
        <f>VLOOKUP(A1594,'REPORTE'!$A$1:$AG$1961,32,0)</f>
        <v>QUITO</v>
      </c>
      <c r="K1594" s="20" t="str">
        <f>VLOOKUP(A1594,'REPORTE'!$A$1:$AG$1961,33,0)</f>
        <v>COTOCOLLAO</v>
      </c>
      <c r="L1594" s="20" t="str">
        <f>VLOOKUP(K1594,PROVINCIAS!$F$1:$G$1171,2,0)</f>
        <v>URBANA</v>
      </c>
      <c r="M1594" s="20">
        <v>1001818</v>
      </c>
      <c r="N1594" s="20" t="s">
        <v>15374</v>
      </c>
      <c r="O1594" s="20"/>
      <c r="P1594" s="20">
        <v>3</v>
      </c>
      <c r="Q1594" s="20" t="s">
        <v>11150</v>
      </c>
      <c r="R1594" s="20" t="s">
        <v>11150</v>
      </c>
      <c r="S1594" s="20" t="s">
        <v>11150</v>
      </c>
      <c r="T1594" s="20" t="s">
        <v>11150</v>
      </c>
      <c r="U1594" s="20" t="s">
        <v>11150</v>
      </c>
      <c r="V1594" s="20" t="s">
        <v>11150</v>
      </c>
      <c r="W1594" s="20">
        <v>3</v>
      </c>
    </row>
    <row r="1595" spans="1:23" x14ac:dyDescent="0.45">
      <c r="A1595" s="20">
        <v>1001719</v>
      </c>
      <c r="B1595" s="20" t="s">
        <v>9431</v>
      </c>
      <c r="C1595" s="20" t="s">
        <v>14714</v>
      </c>
      <c r="D1595" s="20">
        <v>1755227475</v>
      </c>
      <c r="E1595" s="20" t="str">
        <f>VLOOKUP(A1595,'REPORTE'!$A$1:$AG$1961,5,0)</f>
        <v>ECUATORIANO(A) INDIGENA</v>
      </c>
      <c r="F1595" s="20" t="str">
        <f>VLOOKUP(A1595,'REPORTE'!$A$1:$AG$1961,18,0)</f>
        <v>M</v>
      </c>
      <c r="G1595" s="20" t="str">
        <f>VLOOKUP(A1595,'REPORTE'!$A$1:$AG$1961,6,0)</f>
        <v>NACIONAL</v>
      </c>
      <c r="H1595" s="20" t="str">
        <f>VLOOKUP(A1595,'REPORTE'!$A$1:$AG$1961,30,0)</f>
        <v>Ninguna</v>
      </c>
      <c r="I1595" s="20" t="str">
        <f>VLOOKUP(A1595,'REPORTE'!$A$1:$AG$1961,31,0)</f>
        <v>CHIMBORAZO</v>
      </c>
      <c r="J1595" s="20" t="str">
        <f>VLOOKUP(A1595,'REPORTE'!$A$1:$AG$1961,32,0)</f>
        <v>RIOBAMBA</v>
      </c>
      <c r="K1595" s="20" t="str">
        <f>VLOOKUP(A1595,'REPORTE'!$A$1:$AG$1961,33,0)</f>
        <v>VELOZ</v>
      </c>
      <c r="L1595" s="20" t="str">
        <f>VLOOKUP(K1595,PROVINCIAS!$F$1:$G$1171,2,0)</f>
        <v>URBANA</v>
      </c>
      <c r="M1595" s="20">
        <v>1001819</v>
      </c>
      <c r="N1595" s="20" t="s">
        <v>15374</v>
      </c>
      <c r="O1595" s="20"/>
      <c r="P1595" s="20">
        <v>48.01</v>
      </c>
      <c r="Q1595" s="20" t="s">
        <v>11150</v>
      </c>
      <c r="R1595" s="20" t="s">
        <v>11150</v>
      </c>
      <c r="S1595" s="20" t="s">
        <v>11150</v>
      </c>
      <c r="T1595" s="20" t="s">
        <v>11150</v>
      </c>
      <c r="U1595" s="20" t="s">
        <v>11150</v>
      </c>
      <c r="V1595" s="20" t="s">
        <v>11150</v>
      </c>
      <c r="W1595" s="20">
        <v>48.01</v>
      </c>
    </row>
    <row r="1596" spans="1:23" x14ac:dyDescent="0.45">
      <c r="A1596" s="20">
        <v>1001721</v>
      </c>
      <c r="B1596" s="20" t="s">
        <v>9431</v>
      </c>
      <c r="C1596" s="20" t="s">
        <v>14473</v>
      </c>
      <c r="D1596" s="20">
        <v>1726894676</v>
      </c>
      <c r="E1596" s="20" t="str">
        <f>VLOOKUP(A1596,'REPORTE'!$A$1:$AG$1961,5,0)</f>
        <v>ECUATORIANO(A)</v>
      </c>
      <c r="F1596" s="20" t="str">
        <f>VLOOKUP(A1596,'REPORTE'!$A$1:$AG$1961,18,0)</f>
        <v>M</v>
      </c>
      <c r="G1596" s="20" t="str">
        <f>VLOOKUP(A1596,'REPORTE'!$A$1:$AG$1961,6,0)</f>
        <v>NACIONAL</v>
      </c>
      <c r="H1596" s="20" t="str">
        <f>VLOOKUP(A1596,'REPORTE'!$A$1:$AG$1961,30,0)</f>
        <v>Secundaria</v>
      </c>
      <c r="I1596" s="20" t="str">
        <f>VLOOKUP(A1596,'REPORTE'!$A$1:$AG$1961,31,0)</f>
        <v>CHIMBORAZO</v>
      </c>
      <c r="J1596" s="20" t="str">
        <f>VLOOKUP(A1596,'REPORTE'!$A$1:$AG$1961,32,0)</f>
        <v>RIOBAMBA</v>
      </c>
      <c r="K1596" s="20" t="str">
        <f>VLOOKUP(A1596,'REPORTE'!$A$1:$AG$1961,33,0)</f>
        <v>CALPI</v>
      </c>
      <c r="L1596" s="20" t="str">
        <f>VLOOKUP(K1596,PROVINCIAS!$F$1:$G$1171,2,0)</f>
        <v>RURAL</v>
      </c>
      <c r="M1596" s="20">
        <v>1001821</v>
      </c>
      <c r="N1596" s="20" t="s">
        <v>15374</v>
      </c>
      <c r="O1596" s="20"/>
      <c r="P1596" s="20">
        <v>3</v>
      </c>
      <c r="Q1596" s="20" t="s">
        <v>11150</v>
      </c>
      <c r="R1596" s="20" t="s">
        <v>11150</v>
      </c>
      <c r="S1596" s="20" t="s">
        <v>11150</v>
      </c>
      <c r="T1596" s="20" t="s">
        <v>11150</v>
      </c>
      <c r="U1596" s="20" t="s">
        <v>11150</v>
      </c>
      <c r="V1596" s="20" t="s">
        <v>11150</v>
      </c>
      <c r="W1596" s="20">
        <v>3</v>
      </c>
    </row>
    <row r="1597" spans="1:23" x14ac:dyDescent="0.45">
      <c r="A1597" s="20">
        <v>1001722</v>
      </c>
      <c r="B1597" s="20" t="s">
        <v>9431</v>
      </c>
      <c r="C1597" s="20" t="s">
        <v>14474</v>
      </c>
      <c r="D1597" s="20">
        <v>1707962849</v>
      </c>
      <c r="E1597" s="20" t="str">
        <f>VLOOKUP(A1597,'REPORTE'!$A$1:$AG$1961,5,0)</f>
        <v>ECUATORIANO(A)</v>
      </c>
      <c r="F1597" s="20" t="str">
        <f>VLOOKUP(A1597,'REPORTE'!$A$1:$AG$1961,18,0)</f>
        <v>F</v>
      </c>
      <c r="G1597" s="20" t="str">
        <f>VLOOKUP(A1597,'REPORTE'!$A$1:$AG$1961,6,0)</f>
        <v>NACIONAL</v>
      </c>
      <c r="H1597" s="20" t="str">
        <f>VLOOKUP(A1597,'REPORTE'!$A$1:$AG$1961,30,0)</f>
        <v>Secundaria</v>
      </c>
      <c r="I1597" s="20" t="str">
        <f>VLOOKUP(A1597,'REPORTE'!$A$1:$AG$1961,31,0)</f>
        <v>PICHINCHA</v>
      </c>
      <c r="J1597" s="20" t="str">
        <f>VLOOKUP(A1597,'REPORTE'!$A$1:$AG$1961,32,0)</f>
        <v>QUITO</v>
      </c>
      <c r="K1597" s="20" t="str">
        <f>VLOOKUP(A1597,'REPORTE'!$A$1:$AG$1961,33,0)</f>
        <v>SAN BARTOLO</v>
      </c>
      <c r="L1597" s="20" t="str">
        <f>VLOOKUP(K1597,PROVINCIAS!$F$1:$G$1171,2,0)</f>
        <v>URBANA</v>
      </c>
      <c r="M1597" s="20">
        <v>1001823</v>
      </c>
      <c r="N1597" s="20" t="s">
        <v>15374</v>
      </c>
      <c r="O1597" s="20"/>
      <c r="P1597" s="20">
        <v>3</v>
      </c>
      <c r="Q1597" s="20" t="s">
        <v>11150</v>
      </c>
      <c r="R1597" s="20" t="s">
        <v>11150</v>
      </c>
      <c r="S1597" s="20" t="s">
        <v>11150</v>
      </c>
      <c r="T1597" s="20" t="s">
        <v>11150</v>
      </c>
      <c r="U1597" s="20" t="s">
        <v>11150</v>
      </c>
      <c r="V1597" s="20" t="s">
        <v>11150</v>
      </c>
      <c r="W1597" s="20">
        <v>3</v>
      </c>
    </row>
    <row r="1598" spans="1:23" x14ac:dyDescent="0.45">
      <c r="A1598" s="20">
        <v>1001723</v>
      </c>
      <c r="B1598" s="20" t="s">
        <v>9431</v>
      </c>
      <c r="C1598" s="20" t="s">
        <v>14475</v>
      </c>
      <c r="D1598" s="20">
        <v>1750048454</v>
      </c>
      <c r="E1598" s="20" t="str">
        <f>VLOOKUP(A1598,'REPORTE'!$A$1:$AG$1961,5,0)</f>
        <v>ECUATORIANO(A)</v>
      </c>
      <c r="F1598" s="20" t="str">
        <f>VLOOKUP(A1598,'REPORTE'!$A$1:$AG$1961,18,0)</f>
        <v>M</v>
      </c>
      <c r="G1598" s="20" t="str">
        <f>VLOOKUP(A1598,'REPORTE'!$A$1:$AG$1961,6,0)</f>
        <v>NACIONAL</v>
      </c>
      <c r="H1598" s="20" t="str">
        <f>VLOOKUP(A1598,'REPORTE'!$A$1:$AG$1961,30,0)</f>
        <v>Formación Técnica (Intermedia)</v>
      </c>
      <c r="I1598" s="20" t="str">
        <f>VLOOKUP(A1598,'REPORTE'!$A$1:$AG$1961,31,0)</f>
        <v>PICHINCHA</v>
      </c>
      <c r="J1598" s="20" t="str">
        <f>VLOOKUP(A1598,'REPORTE'!$A$1:$AG$1961,32,0)</f>
        <v>QUITO</v>
      </c>
      <c r="K1598" s="20" t="str">
        <f>VLOOKUP(A1598,'REPORTE'!$A$1:$AG$1961,33,0)</f>
        <v>CONDADO</v>
      </c>
      <c r="L1598" s="20" t="str">
        <f>VLOOKUP(K1598,PROVINCIAS!$F$1:$G$1171,2,0)</f>
        <v>URBANA</v>
      </c>
      <c r="M1598" s="20">
        <v>1001824</v>
      </c>
      <c r="N1598" s="20" t="s">
        <v>15374</v>
      </c>
      <c r="O1598" s="20"/>
      <c r="P1598" s="20">
        <v>3</v>
      </c>
      <c r="Q1598" s="20" t="s">
        <v>11150</v>
      </c>
      <c r="R1598" s="20" t="s">
        <v>11150</v>
      </c>
      <c r="S1598" s="20" t="s">
        <v>11150</v>
      </c>
      <c r="T1598" s="20" t="s">
        <v>11150</v>
      </c>
      <c r="U1598" s="20" t="s">
        <v>11150</v>
      </c>
      <c r="V1598" s="20" t="s">
        <v>11150</v>
      </c>
      <c r="W1598" s="20">
        <v>3</v>
      </c>
    </row>
    <row r="1599" spans="1:23" x14ac:dyDescent="0.45">
      <c r="A1599" s="20">
        <v>1001724</v>
      </c>
      <c r="B1599" s="20" t="s">
        <v>9431</v>
      </c>
      <c r="C1599" s="20" t="s">
        <v>10235</v>
      </c>
      <c r="D1599" s="20">
        <v>503676272</v>
      </c>
      <c r="E1599" s="20" t="str">
        <f>VLOOKUP(A1599,'REPORTE'!$A$1:$AG$1961,5,0)</f>
        <v>ECUATORIANO(A)</v>
      </c>
      <c r="F1599" s="20" t="str">
        <f>VLOOKUP(A1599,'REPORTE'!$A$1:$AG$1961,18,0)</f>
        <v>F</v>
      </c>
      <c r="G1599" s="20" t="str">
        <f>VLOOKUP(A1599,'REPORTE'!$A$1:$AG$1961,6,0)</f>
        <v>NACIONAL</v>
      </c>
      <c r="H1599" s="20" t="str">
        <f>VLOOKUP(A1599,'REPORTE'!$A$1:$AG$1961,30,0)</f>
        <v>Ninguna</v>
      </c>
      <c r="I1599" s="20" t="str">
        <f>VLOOKUP(A1599,'REPORTE'!$A$1:$AG$1961,31,0)</f>
        <v>COTOPAXI</v>
      </c>
      <c r="J1599" s="20" t="str">
        <f>VLOOKUP(A1599,'REPORTE'!$A$1:$AG$1961,32,0)</f>
        <v>LA MANA</v>
      </c>
      <c r="K1599" s="20" t="str">
        <f>VLOOKUP(A1599,'REPORTE'!$A$1:$AG$1961,33,0)</f>
        <v>PUCAYACU</v>
      </c>
      <c r="L1599" s="20" t="str">
        <f>VLOOKUP(K1599,PROVINCIAS!$F$1:$G$1171,2,0)</f>
        <v>RURAL</v>
      </c>
      <c r="M1599" s="20">
        <v>1001825</v>
      </c>
      <c r="N1599" s="20" t="s">
        <v>15374</v>
      </c>
      <c r="O1599" s="20"/>
      <c r="P1599" s="20">
        <v>12.23</v>
      </c>
      <c r="Q1599" s="20" t="s">
        <v>11150</v>
      </c>
      <c r="R1599" s="20" t="s">
        <v>11150</v>
      </c>
      <c r="S1599" s="20" t="s">
        <v>11150</v>
      </c>
      <c r="T1599" s="20" t="s">
        <v>14701</v>
      </c>
      <c r="U1599" s="20" t="s">
        <v>11150</v>
      </c>
      <c r="V1599" s="20" t="s">
        <v>11150</v>
      </c>
      <c r="W1599" s="20">
        <v>161.22999999999999</v>
      </c>
    </row>
    <row r="1600" spans="1:23" x14ac:dyDescent="0.45">
      <c r="A1600" s="20">
        <v>1001725</v>
      </c>
      <c r="B1600" s="20" t="s">
        <v>9431</v>
      </c>
      <c r="C1600" s="20" t="s">
        <v>14476</v>
      </c>
      <c r="D1600" s="20">
        <v>1712706785</v>
      </c>
      <c r="E1600" s="20" t="str">
        <f>VLOOKUP(A1600,'REPORTE'!$A$1:$AG$1961,5,0)</f>
        <v>ECUATORIANO(A)</v>
      </c>
      <c r="F1600" s="20" t="str">
        <f>VLOOKUP(A1600,'REPORTE'!$A$1:$AG$1961,18,0)</f>
        <v>F</v>
      </c>
      <c r="G1600" s="20" t="str">
        <f>VLOOKUP(A1600,'REPORTE'!$A$1:$AG$1961,6,0)</f>
        <v>NACIONAL</v>
      </c>
      <c r="H1600" s="20" t="str">
        <f>VLOOKUP(A1600,'REPORTE'!$A$1:$AG$1961,30,0)</f>
        <v>Primaria</v>
      </c>
      <c r="I1600" s="20" t="str">
        <f>VLOOKUP(A1600,'REPORTE'!$A$1:$AG$1961,31,0)</f>
        <v>PICHINCHA</v>
      </c>
      <c r="J1600" s="20" t="str">
        <f>VLOOKUP(A1600,'REPORTE'!$A$1:$AG$1961,32,0)</f>
        <v>QUITO</v>
      </c>
      <c r="K1600" s="20" t="str">
        <f>VLOOKUP(A1600,'REPORTE'!$A$1:$AG$1961,33,0)</f>
        <v>SAN ROQUE</v>
      </c>
      <c r="L1600" s="20" t="str">
        <f>VLOOKUP(K1600,PROVINCIAS!$F$1:$G$1171,2,0)</f>
        <v>RURAL</v>
      </c>
      <c r="M1600" s="20">
        <v>1001826</v>
      </c>
      <c r="N1600" s="20" t="s">
        <v>15374</v>
      </c>
      <c r="O1600" s="20"/>
      <c r="P1600" s="20">
        <v>3</v>
      </c>
      <c r="Q1600" s="20" t="s">
        <v>11150</v>
      </c>
      <c r="R1600" s="20" t="s">
        <v>11150</v>
      </c>
      <c r="S1600" s="20" t="s">
        <v>11150</v>
      </c>
      <c r="T1600" s="20" t="s">
        <v>11150</v>
      </c>
      <c r="U1600" s="20" t="s">
        <v>11150</v>
      </c>
      <c r="V1600" s="20" t="s">
        <v>11150</v>
      </c>
      <c r="W1600" s="20">
        <v>3</v>
      </c>
    </row>
    <row r="1601" spans="1:23" x14ac:dyDescent="0.45">
      <c r="A1601" s="20">
        <v>1001726</v>
      </c>
      <c r="B1601" s="20" t="s">
        <v>9431</v>
      </c>
      <c r="C1601" s="20" t="s">
        <v>10232</v>
      </c>
      <c r="D1601" s="20">
        <v>1703461457</v>
      </c>
      <c r="E1601" s="20" t="str">
        <f>VLOOKUP(A1601,'REPORTE'!$A$1:$AG$1961,5,0)</f>
        <v>ECUATORIANO(A)</v>
      </c>
      <c r="F1601" s="20" t="str">
        <f>VLOOKUP(A1601,'REPORTE'!$A$1:$AG$1961,18,0)</f>
        <v>F</v>
      </c>
      <c r="G1601" s="20" t="str">
        <f>VLOOKUP(A1601,'REPORTE'!$A$1:$AG$1961,6,0)</f>
        <v>NACIONAL</v>
      </c>
      <c r="H1601" s="20" t="str">
        <f>VLOOKUP(A1601,'REPORTE'!$A$1:$AG$1961,30,0)</f>
        <v>Primaria</v>
      </c>
      <c r="I1601" s="20" t="str">
        <f>VLOOKUP(A1601,'REPORTE'!$A$1:$AG$1961,31,0)</f>
        <v>PICHINCHA</v>
      </c>
      <c r="J1601" s="20" t="str">
        <f>VLOOKUP(A1601,'REPORTE'!$A$1:$AG$1961,32,0)</f>
        <v>QUITO</v>
      </c>
      <c r="K1601" s="20" t="str">
        <f>VLOOKUP(A1601,'REPORTE'!$A$1:$AG$1961,33,0)</f>
        <v>PINTAG</v>
      </c>
      <c r="L1601" s="20" t="str">
        <f>VLOOKUP(K1601,PROVINCIAS!$F$1:$G$1171,2,0)</f>
        <v>RURAL</v>
      </c>
      <c r="M1601" s="20">
        <v>1001827</v>
      </c>
      <c r="N1601" s="20" t="s">
        <v>15374</v>
      </c>
      <c r="O1601" s="20"/>
      <c r="P1601" s="20">
        <v>4958.21</v>
      </c>
      <c r="Q1601" s="20" t="s">
        <v>11150</v>
      </c>
      <c r="R1601" s="20" t="s">
        <v>11150</v>
      </c>
      <c r="S1601" s="20" t="s">
        <v>11150</v>
      </c>
      <c r="T1601" s="20" t="s">
        <v>14715</v>
      </c>
      <c r="U1601" s="20" t="s">
        <v>11150</v>
      </c>
      <c r="V1601" s="20" t="s">
        <v>12214</v>
      </c>
      <c r="W1601" s="20">
        <v>5262.21</v>
      </c>
    </row>
    <row r="1602" spans="1:23" x14ac:dyDescent="0.45">
      <c r="A1602" s="20">
        <v>1001727</v>
      </c>
      <c r="B1602" s="20" t="s">
        <v>9431</v>
      </c>
      <c r="C1602" s="20" t="s">
        <v>10268</v>
      </c>
      <c r="D1602" s="20">
        <v>602554024</v>
      </c>
      <c r="E1602" s="20" t="str">
        <f>VLOOKUP(A1602,'REPORTE'!$A$1:$AG$1961,5,0)</f>
        <v>ECUATORIANO(A)</v>
      </c>
      <c r="F1602" s="20" t="str">
        <f>VLOOKUP(A1602,'REPORTE'!$A$1:$AG$1961,18,0)</f>
        <v>M</v>
      </c>
      <c r="G1602" s="20" t="str">
        <f>VLOOKUP(A1602,'REPORTE'!$A$1:$AG$1961,6,0)</f>
        <v>NACIONAL</v>
      </c>
      <c r="H1602" s="20" t="str">
        <f>VLOOKUP(A1602,'REPORTE'!$A$1:$AG$1961,30,0)</f>
        <v>Secundaria</v>
      </c>
      <c r="I1602" s="20" t="str">
        <f>VLOOKUP(A1602,'REPORTE'!$A$1:$AG$1961,31,0)</f>
        <v>CHIMBORAZO</v>
      </c>
      <c r="J1602" s="20" t="str">
        <f>VLOOKUP(A1602,'REPORTE'!$A$1:$AG$1961,32,0)</f>
        <v>GUANO</v>
      </c>
      <c r="K1602" s="20" t="str">
        <f>VLOOKUP(A1602,'REPORTE'!$A$1:$AG$1961,33,0)</f>
        <v>SAN ANDRES</v>
      </c>
      <c r="L1602" s="20" t="str">
        <f>VLOOKUP(K1602,PROVINCIAS!$F$1:$G$1171,2,0)</f>
        <v>RURAL</v>
      </c>
      <c r="M1602" s="20">
        <v>1001828</v>
      </c>
      <c r="N1602" s="20" t="s">
        <v>15374</v>
      </c>
      <c r="O1602" s="20"/>
      <c r="P1602" s="20">
        <v>0.15</v>
      </c>
      <c r="Q1602" s="20" t="s">
        <v>11150</v>
      </c>
      <c r="R1602" s="20" t="s">
        <v>11150</v>
      </c>
      <c r="S1602" s="20" t="s">
        <v>11150</v>
      </c>
      <c r="T1602" s="20" t="s">
        <v>14716</v>
      </c>
      <c r="U1602" s="20" t="s">
        <v>11150</v>
      </c>
      <c r="V1602" s="20" t="s">
        <v>12078</v>
      </c>
      <c r="W1602" s="20">
        <v>98.16</v>
      </c>
    </row>
    <row r="1603" spans="1:23" x14ac:dyDescent="0.45">
      <c r="A1603" s="20">
        <v>1001728</v>
      </c>
      <c r="B1603" s="20" t="s">
        <v>9431</v>
      </c>
      <c r="C1603" s="20" t="s">
        <v>10275</v>
      </c>
      <c r="D1603" s="20">
        <v>604112193</v>
      </c>
      <c r="E1603" s="20" t="str">
        <f>VLOOKUP(A1603,'REPORTE'!$A$1:$AG$1961,5,0)</f>
        <v>ECUATORIANO(A)</v>
      </c>
      <c r="F1603" s="20" t="str">
        <f>VLOOKUP(A1603,'REPORTE'!$A$1:$AG$1961,18,0)</f>
        <v>F</v>
      </c>
      <c r="G1603" s="20" t="str">
        <f>VLOOKUP(A1603,'REPORTE'!$A$1:$AG$1961,6,0)</f>
        <v>NACIONAL</v>
      </c>
      <c r="H1603" s="20" t="str">
        <f>VLOOKUP(A1603,'REPORTE'!$A$1:$AG$1961,30,0)</f>
        <v>Secundaria</v>
      </c>
      <c r="I1603" s="20" t="str">
        <f>VLOOKUP(A1603,'REPORTE'!$A$1:$AG$1961,31,0)</f>
        <v>TUNGURAHUA</v>
      </c>
      <c r="J1603" s="20" t="str">
        <f>VLOOKUP(A1603,'REPORTE'!$A$1:$AG$1961,32,0)</f>
        <v>BAÑOS DE AGUA SANTA</v>
      </c>
      <c r="K1603" s="20" t="str">
        <f>VLOOKUP(A1603,'REPORTE'!$A$1:$AG$1961,33,0)</f>
        <v>BAÑOS DE AGUA SANTA</v>
      </c>
      <c r="L1603" s="20" t="str">
        <f>VLOOKUP(K1603,PROVINCIAS!$F$1:$G$1171,2,0)</f>
        <v>URBANA</v>
      </c>
      <c r="M1603" s="20">
        <v>1001829</v>
      </c>
      <c r="N1603" s="20" t="s">
        <v>15374</v>
      </c>
      <c r="O1603" s="20"/>
      <c r="P1603" s="20">
        <v>0.25</v>
      </c>
      <c r="Q1603" s="20" t="s">
        <v>11150</v>
      </c>
      <c r="R1603" s="20" t="s">
        <v>11150</v>
      </c>
      <c r="S1603" s="20" t="s">
        <v>11150</v>
      </c>
      <c r="T1603" s="20" t="s">
        <v>14717</v>
      </c>
      <c r="U1603" s="20" t="s">
        <v>11150</v>
      </c>
      <c r="V1603" s="20" t="s">
        <v>12078</v>
      </c>
      <c r="W1603" s="20">
        <v>208.25</v>
      </c>
    </row>
    <row r="1604" spans="1:23" x14ac:dyDescent="0.45">
      <c r="A1604" s="20">
        <v>1001730</v>
      </c>
      <c r="B1604" s="20" t="s">
        <v>9431</v>
      </c>
      <c r="C1604" s="20" t="s">
        <v>10261</v>
      </c>
      <c r="D1604" s="20">
        <v>1752704344</v>
      </c>
      <c r="E1604" s="20" t="str">
        <f>VLOOKUP(A1604,'REPORTE'!$A$1:$AG$1961,5,0)</f>
        <v>ECUATORIANO(A)</v>
      </c>
      <c r="F1604" s="20" t="str">
        <f>VLOOKUP(A1604,'REPORTE'!$A$1:$AG$1961,18,0)</f>
        <v>M</v>
      </c>
      <c r="G1604" s="20" t="str">
        <f>VLOOKUP(A1604,'REPORTE'!$A$1:$AG$1961,6,0)</f>
        <v>NACIONAL</v>
      </c>
      <c r="H1604" s="20" t="str">
        <f>VLOOKUP(A1604,'REPORTE'!$A$1:$AG$1961,30,0)</f>
        <v>Secundaria</v>
      </c>
      <c r="I1604" s="20" t="str">
        <f>VLOOKUP(A1604,'REPORTE'!$A$1:$AG$1961,31,0)</f>
        <v>PICHINCHA</v>
      </c>
      <c r="J1604" s="20" t="str">
        <f>VLOOKUP(A1604,'REPORTE'!$A$1:$AG$1961,32,0)</f>
        <v>QUITO</v>
      </c>
      <c r="K1604" s="20" t="str">
        <f>VLOOKUP(A1604,'REPORTE'!$A$1:$AG$1961,33,0)</f>
        <v>YARUQUI</v>
      </c>
      <c r="L1604" s="20" t="str">
        <f>VLOOKUP(K1604,PROVINCIAS!$F$1:$G$1171,2,0)</f>
        <v>RURAL</v>
      </c>
      <c r="M1604" s="20">
        <v>1001830</v>
      </c>
      <c r="N1604" s="20" t="s">
        <v>15374</v>
      </c>
      <c r="O1604" s="20"/>
      <c r="P1604" s="20">
        <v>4.95</v>
      </c>
      <c r="Q1604" s="20" t="s">
        <v>11150</v>
      </c>
      <c r="R1604" s="20" t="s">
        <v>11150</v>
      </c>
      <c r="S1604" s="20" t="s">
        <v>11150</v>
      </c>
      <c r="T1604" s="20" t="s">
        <v>11150</v>
      </c>
      <c r="U1604" s="20" t="s">
        <v>11150</v>
      </c>
      <c r="V1604" s="20" t="s">
        <v>11150</v>
      </c>
      <c r="W1604" s="20">
        <v>4.95</v>
      </c>
    </row>
    <row r="1605" spans="1:23" x14ac:dyDescent="0.45">
      <c r="A1605" s="20">
        <v>1001729</v>
      </c>
      <c r="B1605" s="20" t="s">
        <v>9431</v>
      </c>
      <c r="C1605" s="20" t="s">
        <v>10236</v>
      </c>
      <c r="D1605" s="20">
        <v>923396576</v>
      </c>
      <c r="E1605" s="20" t="str">
        <f>VLOOKUP(A1605,'REPORTE'!$A$1:$AG$1961,5,0)</f>
        <v>ECUATORIANO(A)</v>
      </c>
      <c r="F1605" s="20" t="str">
        <f>VLOOKUP(A1605,'REPORTE'!$A$1:$AG$1961,18,0)</f>
        <v>F</v>
      </c>
      <c r="G1605" s="20" t="str">
        <f>VLOOKUP(A1605,'REPORTE'!$A$1:$AG$1961,6,0)</f>
        <v>NACIONAL</v>
      </c>
      <c r="H1605" s="20" t="str">
        <f>VLOOKUP(A1605,'REPORTE'!$A$1:$AG$1961,30,0)</f>
        <v>Secundaria</v>
      </c>
      <c r="I1605" s="20" t="str">
        <f>VLOOKUP(A1605,'REPORTE'!$A$1:$AG$1961,31,0)</f>
        <v>SANTA ELENA</v>
      </c>
      <c r="J1605" s="20" t="str">
        <f>VLOOKUP(A1605,'REPORTE'!$A$1:$AG$1961,32,0)</f>
        <v>SANTA ELENA</v>
      </c>
      <c r="K1605" s="20" t="str">
        <f>VLOOKUP(A1605,'REPORTE'!$A$1:$AG$1961,33,0)</f>
        <v>COLONCHE</v>
      </c>
      <c r="L1605" s="20" t="str">
        <f>VLOOKUP(K1605,PROVINCIAS!$F$1:$G$1171,2,0)</f>
        <v>RURAL</v>
      </c>
      <c r="M1605" s="20">
        <v>1001831</v>
      </c>
      <c r="N1605" s="20" t="s">
        <v>15374</v>
      </c>
      <c r="O1605" s="20"/>
      <c r="P1605" s="20">
        <v>0.57999999999999996</v>
      </c>
      <c r="Q1605" s="20" t="s">
        <v>11150</v>
      </c>
      <c r="R1605" s="20" t="s">
        <v>11150</v>
      </c>
      <c r="S1605" s="20" t="s">
        <v>11150</v>
      </c>
      <c r="T1605" s="20" t="s">
        <v>11992</v>
      </c>
      <c r="U1605" s="20" t="s">
        <v>11150</v>
      </c>
      <c r="V1605" s="20" t="s">
        <v>12078</v>
      </c>
      <c r="W1605" s="20">
        <v>380.58</v>
      </c>
    </row>
    <row r="1606" spans="1:23" x14ac:dyDescent="0.45">
      <c r="A1606" s="20">
        <v>1001731</v>
      </c>
      <c r="B1606" s="20" t="s">
        <v>9431</v>
      </c>
      <c r="C1606" s="20" t="s">
        <v>14477</v>
      </c>
      <c r="D1606" s="20">
        <v>1891724787001</v>
      </c>
      <c r="E1606" s="20" t="str">
        <f>VLOOKUP(A1606,'REPORTE'!$A$1:$AG$1961,5,0)</f>
        <v>ECUATORIANO(A)</v>
      </c>
      <c r="F1606" s="20" t="str">
        <f>VLOOKUP(A1606,'REPORTE'!$A$1:$AG$1961,18,0)</f>
        <v>F</v>
      </c>
      <c r="G1606" s="20" t="str">
        <f>VLOOKUP(A1606,'REPORTE'!$A$1:$AG$1961,6,0)</f>
        <v>NACIONAL</v>
      </c>
      <c r="H1606" s="20" t="str">
        <f>VLOOKUP(A1606,'REPORTE'!$A$1:$AG$1961,30,0)</f>
        <v>Ninguna</v>
      </c>
      <c r="I1606" s="20" t="str">
        <f>VLOOKUP(A1606,'REPORTE'!$A$1:$AG$1961,31,0)</f>
        <v>TUNGURAHUA</v>
      </c>
      <c r="J1606" s="20" t="str">
        <f>VLOOKUP(A1606,'REPORTE'!$A$1:$AG$1961,32,0)</f>
        <v>AMBATO</v>
      </c>
      <c r="K1606" s="20" t="str">
        <f>VLOOKUP(A1606,'REPORTE'!$A$1:$AG$1961,33,0)</f>
        <v>MATRIZ</v>
      </c>
      <c r="L1606" s="20" t="str">
        <f>VLOOKUP(K1606,PROVINCIAS!$F$1:$G$1171,2,0)</f>
        <v>URBANA</v>
      </c>
      <c r="M1606" s="20">
        <v>1001832</v>
      </c>
      <c r="N1606" s="20" t="s">
        <v>15374</v>
      </c>
      <c r="O1606" s="20"/>
      <c r="P1606" s="20">
        <v>23.01</v>
      </c>
      <c r="Q1606" s="20" t="s">
        <v>11150</v>
      </c>
      <c r="R1606" s="20" t="s">
        <v>11150</v>
      </c>
      <c r="S1606" s="20" t="s">
        <v>11150</v>
      </c>
      <c r="T1606" s="20" t="s">
        <v>11150</v>
      </c>
      <c r="U1606" s="20" t="s">
        <v>11150</v>
      </c>
      <c r="V1606" s="20" t="s">
        <v>11150</v>
      </c>
      <c r="W1606" s="20">
        <v>23.01</v>
      </c>
    </row>
    <row r="1607" spans="1:23" x14ac:dyDescent="0.45">
      <c r="A1607" s="20">
        <v>1001733</v>
      </c>
      <c r="B1607" s="20" t="s">
        <v>9431</v>
      </c>
      <c r="C1607" s="20" t="s">
        <v>10259</v>
      </c>
      <c r="D1607" s="20">
        <v>1720317781</v>
      </c>
      <c r="E1607" s="20" t="str">
        <f>VLOOKUP(A1607,'REPORTE'!$A$1:$AG$1961,5,0)</f>
        <v>ECUATORIANO(A)</v>
      </c>
      <c r="F1607" s="20" t="str">
        <f>VLOOKUP(A1607,'REPORTE'!$A$1:$AG$1961,18,0)</f>
        <v>M</v>
      </c>
      <c r="G1607" s="20" t="str">
        <f>VLOOKUP(A1607,'REPORTE'!$A$1:$AG$1961,6,0)</f>
        <v>NACIONAL</v>
      </c>
      <c r="H1607" s="20" t="str">
        <f>VLOOKUP(A1607,'REPORTE'!$A$1:$AG$1961,30,0)</f>
        <v>Primaria</v>
      </c>
      <c r="I1607" s="20" t="str">
        <f>VLOOKUP(A1607,'REPORTE'!$A$1:$AG$1961,31,0)</f>
        <v>CHIMBORAZO</v>
      </c>
      <c r="J1607" s="20" t="str">
        <f>VLOOKUP(A1607,'REPORTE'!$A$1:$AG$1961,32,0)</f>
        <v>RIOBAMBA</v>
      </c>
      <c r="K1607" s="20" t="str">
        <f>VLOOKUP(A1607,'REPORTE'!$A$1:$AG$1961,33,0)</f>
        <v>CACHA (CAB EN MACHANGARA)</v>
      </c>
      <c r="L1607" s="20" t="str">
        <f>VLOOKUP(K1607,PROVINCIAS!$F$1:$G$1171,2,0)</f>
        <v>RURAL</v>
      </c>
      <c r="M1607" s="20">
        <v>1001834</v>
      </c>
      <c r="N1607" s="20" t="s">
        <v>15374</v>
      </c>
      <c r="O1607" s="20"/>
      <c r="P1607" s="20">
        <v>1.91</v>
      </c>
      <c r="Q1607" s="20" t="s">
        <v>11150</v>
      </c>
      <c r="R1607" s="20" t="s">
        <v>11150</v>
      </c>
      <c r="S1607" s="20" t="s">
        <v>11150</v>
      </c>
      <c r="T1607" s="20" t="s">
        <v>14510</v>
      </c>
      <c r="U1607" s="20" t="s">
        <v>11150</v>
      </c>
      <c r="V1607" s="20" t="s">
        <v>11150</v>
      </c>
      <c r="W1607" s="20">
        <v>133.91</v>
      </c>
    </row>
    <row r="1608" spans="1:23" x14ac:dyDescent="0.45">
      <c r="A1608" s="20">
        <v>1001734</v>
      </c>
      <c r="B1608" s="20" t="s">
        <v>9431</v>
      </c>
      <c r="C1608" s="20" t="s">
        <v>10241</v>
      </c>
      <c r="D1608" s="20">
        <v>1759029620</v>
      </c>
      <c r="E1608" s="20" t="str">
        <f>VLOOKUP(A1608,'REPORTE'!$A$1:$AG$1961,5,0)</f>
        <v>ECUATORIANO(A)</v>
      </c>
      <c r="F1608" s="20" t="str">
        <f>VLOOKUP(A1608,'REPORTE'!$A$1:$AG$1961,18,0)</f>
        <v>F</v>
      </c>
      <c r="G1608" s="20" t="str">
        <f>VLOOKUP(A1608,'REPORTE'!$A$1:$AG$1961,6,0)</f>
        <v>NACIONAL</v>
      </c>
      <c r="H1608" s="20" t="str">
        <f>VLOOKUP(A1608,'REPORTE'!$A$1:$AG$1961,30,0)</f>
        <v>Universitaria</v>
      </c>
      <c r="I1608" s="20" t="str">
        <f>VLOOKUP(A1608,'REPORTE'!$A$1:$AG$1961,31,0)</f>
        <v>PICHINCHA</v>
      </c>
      <c r="J1608" s="20" t="str">
        <f>VLOOKUP(A1608,'REPORTE'!$A$1:$AG$1961,32,0)</f>
        <v>QUITO</v>
      </c>
      <c r="K1608" s="20" t="str">
        <f>VLOOKUP(A1608,'REPORTE'!$A$1:$AG$1961,33,0)</f>
        <v>COTOCOLLAO</v>
      </c>
      <c r="L1608" s="20" t="str">
        <f>VLOOKUP(K1608,PROVINCIAS!$F$1:$G$1171,2,0)</f>
        <v>URBANA</v>
      </c>
      <c r="M1608" s="20">
        <v>1001835</v>
      </c>
      <c r="N1608" s="20" t="s">
        <v>15374</v>
      </c>
      <c r="O1608" s="20"/>
      <c r="P1608" s="20">
        <v>2.0299999999999998</v>
      </c>
      <c r="Q1608" s="20" t="s">
        <v>11150</v>
      </c>
      <c r="R1608" s="20" t="s">
        <v>11150</v>
      </c>
      <c r="S1608" s="20" t="s">
        <v>11150</v>
      </c>
      <c r="T1608" s="20" t="s">
        <v>11150</v>
      </c>
      <c r="U1608" s="20" t="s">
        <v>11150</v>
      </c>
      <c r="V1608" s="20" t="s">
        <v>11150</v>
      </c>
      <c r="W1608" s="20">
        <v>2.0299999999999998</v>
      </c>
    </row>
    <row r="1609" spans="1:23" x14ac:dyDescent="0.45">
      <c r="A1609" s="20">
        <v>1000675</v>
      </c>
      <c r="B1609" s="20" t="s">
        <v>9431</v>
      </c>
      <c r="C1609" s="20" t="s">
        <v>10243</v>
      </c>
      <c r="D1609" s="20">
        <v>1717635823</v>
      </c>
      <c r="E1609" s="20" t="str">
        <f>VLOOKUP(A1609,'REPORTE'!$A$1:$AG$1961,5,0)</f>
        <v>ECUATORIANO(A)</v>
      </c>
      <c r="F1609" s="20" t="str">
        <f>VLOOKUP(A1609,'REPORTE'!$A$1:$AG$1961,18,0)</f>
        <v>M</v>
      </c>
      <c r="G1609" s="20" t="str">
        <f>VLOOKUP(A1609,'REPORTE'!$A$1:$AG$1961,6,0)</f>
        <v>NACIONAL</v>
      </c>
      <c r="H1609" s="20" t="str">
        <f>VLOOKUP(A1609,'REPORTE'!$A$1:$AG$1961,30,0)</f>
        <v>Universitaria</v>
      </c>
      <c r="I1609" s="20" t="str">
        <f>VLOOKUP(A1609,'REPORTE'!$A$1:$AG$1961,31,0)</f>
        <v>PICHINCHA</v>
      </c>
      <c r="J1609" s="20" t="str">
        <f>VLOOKUP(A1609,'REPORTE'!$A$1:$AG$1961,32,0)</f>
        <v>QUITO</v>
      </c>
      <c r="K1609" s="20" t="str">
        <f>VLOOKUP(A1609,'REPORTE'!$A$1:$AG$1961,33,0)</f>
        <v>CHIMBACALLE</v>
      </c>
      <c r="L1609" s="20" t="str">
        <f>VLOOKUP(K1609,PROVINCIAS!$F$1:$G$1171,2,0)</f>
        <v>URBANA</v>
      </c>
      <c r="M1609" s="20">
        <v>1001836</v>
      </c>
      <c r="N1609" s="20" t="s">
        <v>15374</v>
      </c>
      <c r="O1609" s="20"/>
      <c r="P1609" s="20">
        <v>0.04</v>
      </c>
      <c r="Q1609" s="20" t="s">
        <v>11150</v>
      </c>
      <c r="R1609" s="20" t="s">
        <v>11150</v>
      </c>
      <c r="S1609" s="20" t="s">
        <v>11150</v>
      </c>
      <c r="T1609" s="20" t="s">
        <v>12025</v>
      </c>
      <c r="U1609" s="20" t="s">
        <v>11150</v>
      </c>
      <c r="V1609" s="20" t="s">
        <v>11150</v>
      </c>
      <c r="W1609" s="20">
        <v>100.04</v>
      </c>
    </row>
    <row r="1610" spans="1:23" x14ac:dyDescent="0.45">
      <c r="A1610" s="20">
        <v>1001735</v>
      </c>
      <c r="B1610" s="20" t="s">
        <v>9431</v>
      </c>
      <c r="C1610" s="20" t="s">
        <v>10245</v>
      </c>
      <c r="D1610" s="20">
        <v>600832950</v>
      </c>
      <c r="E1610" s="20" t="str">
        <f>VLOOKUP(A1610,'REPORTE'!$A$1:$AG$1961,5,0)</f>
        <v>ECUATORIANO(A) INDIGENA</v>
      </c>
      <c r="F1610" s="20" t="str">
        <f>VLOOKUP(A1610,'REPORTE'!$A$1:$AG$1961,18,0)</f>
        <v>M</v>
      </c>
      <c r="G1610" s="20" t="str">
        <f>VLOOKUP(A1610,'REPORTE'!$A$1:$AG$1961,6,0)</f>
        <v>NACIONAL</v>
      </c>
      <c r="H1610" s="20" t="str">
        <f>VLOOKUP(A1610,'REPORTE'!$A$1:$AG$1961,30,0)</f>
        <v>Ninguna</v>
      </c>
      <c r="I1610" s="20" t="str">
        <f>VLOOKUP(A1610,'REPORTE'!$A$1:$AG$1961,31,0)</f>
        <v>CHIMBORAZO</v>
      </c>
      <c r="J1610" s="20" t="str">
        <f>VLOOKUP(A1610,'REPORTE'!$A$1:$AG$1961,32,0)</f>
        <v>RIOBAMBA</v>
      </c>
      <c r="K1610" s="20" t="str">
        <f>VLOOKUP(A1610,'REPORTE'!$A$1:$AG$1961,33,0)</f>
        <v>YARUQUIES</v>
      </c>
      <c r="L1610" s="20" t="str">
        <f>VLOOKUP(K1610,PROVINCIAS!$F$1:$G$1171,2,0)</f>
        <v>URBANA</v>
      </c>
      <c r="M1610" s="20">
        <v>1001837</v>
      </c>
      <c r="N1610" s="20" t="s">
        <v>15374</v>
      </c>
      <c r="O1610" s="20"/>
      <c r="P1610" s="20">
        <v>10.16</v>
      </c>
      <c r="Q1610" s="20" t="s">
        <v>11150</v>
      </c>
      <c r="R1610" s="20" t="s">
        <v>11150</v>
      </c>
      <c r="S1610" s="20" t="s">
        <v>11150</v>
      </c>
      <c r="T1610" s="20" t="s">
        <v>11150</v>
      </c>
      <c r="U1610" s="20" t="s">
        <v>11150</v>
      </c>
      <c r="V1610" s="20" t="s">
        <v>11150</v>
      </c>
      <c r="W1610" s="20">
        <v>10.16</v>
      </c>
    </row>
    <row r="1611" spans="1:23" x14ac:dyDescent="0.45">
      <c r="A1611" s="20">
        <v>1001736</v>
      </c>
      <c r="B1611" s="20" t="s">
        <v>9431</v>
      </c>
      <c r="C1611" s="20" t="s">
        <v>10250</v>
      </c>
      <c r="D1611" s="20">
        <v>604870949</v>
      </c>
      <c r="E1611" s="20" t="str">
        <f>VLOOKUP(A1611,'REPORTE'!$A$1:$AG$1961,5,0)</f>
        <v>ECUATORIANO(A)</v>
      </c>
      <c r="F1611" s="20" t="str">
        <f>VLOOKUP(A1611,'REPORTE'!$A$1:$AG$1961,18,0)</f>
        <v>M</v>
      </c>
      <c r="G1611" s="20" t="str">
        <f>VLOOKUP(A1611,'REPORTE'!$A$1:$AG$1961,6,0)</f>
        <v>NACIONAL</v>
      </c>
      <c r="H1611" s="20" t="str">
        <f>VLOOKUP(A1611,'REPORTE'!$A$1:$AG$1961,30,0)</f>
        <v>Secundaria</v>
      </c>
      <c r="I1611" s="20" t="str">
        <f>VLOOKUP(A1611,'REPORTE'!$A$1:$AG$1961,31,0)</f>
        <v>CHIMBORAZO</v>
      </c>
      <c r="J1611" s="20" t="str">
        <f>VLOOKUP(A1611,'REPORTE'!$A$1:$AG$1961,32,0)</f>
        <v>PALLATANGA</v>
      </c>
      <c r="K1611" s="20" t="str">
        <f>VLOOKUP(A1611,'REPORTE'!$A$1:$AG$1961,33,0)</f>
        <v>PALLATANGA</v>
      </c>
      <c r="L1611" s="20" t="str">
        <f>VLOOKUP(K1611,PROVINCIAS!$F$1:$G$1171,2,0)</f>
        <v>URBANA</v>
      </c>
      <c r="M1611" s="20">
        <v>1001838</v>
      </c>
      <c r="N1611" s="20" t="s">
        <v>15374</v>
      </c>
      <c r="O1611" s="20"/>
      <c r="P1611" s="20">
        <v>211.85</v>
      </c>
      <c r="Q1611" s="20" t="s">
        <v>11150</v>
      </c>
      <c r="R1611" s="20" t="s">
        <v>11150</v>
      </c>
      <c r="S1611" s="20" t="s">
        <v>11150</v>
      </c>
      <c r="T1611" s="20" t="s">
        <v>11150</v>
      </c>
      <c r="U1611" s="20" t="s">
        <v>11150</v>
      </c>
      <c r="V1611" s="20" t="s">
        <v>12078</v>
      </c>
      <c r="W1611" s="20">
        <v>211.85</v>
      </c>
    </row>
    <row r="1612" spans="1:23" x14ac:dyDescent="0.45">
      <c r="A1612" s="20">
        <v>1001737</v>
      </c>
      <c r="B1612" s="20" t="s">
        <v>9431</v>
      </c>
      <c r="C1612" s="20" t="s">
        <v>10251</v>
      </c>
      <c r="D1612" s="20">
        <v>603287129</v>
      </c>
      <c r="E1612" s="20" t="str">
        <f>VLOOKUP(A1612,'REPORTE'!$A$1:$AG$1961,5,0)</f>
        <v>ECUATORIANO(A)</v>
      </c>
      <c r="F1612" s="20" t="str">
        <f>VLOOKUP(A1612,'REPORTE'!$A$1:$AG$1961,18,0)</f>
        <v>M</v>
      </c>
      <c r="G1612" s="20" t="str">
        <f>VLOOKUP(A1612,'REPORTE'!$A$1:$AG$1961,6,0)</f>
        <v>NACIONAL</v>
      </c>
      <c r="H1612" s="20" t="str">
        <f>VLOOKUP(A1612,'REPORTE'!$A$1:$AG$1961,30,0)</f>
        <v>Primaria</v>
      </c>
      <c r="I1612" s="20" t="str">
        <f>VLOOKUP(A1612,'REPORTE'!$A$1:$AG$1961,31,0)</f>
        <v>PICHINCHA</v>
      </c>
      <c r="J1612" s="20" t="str">
        <f>VLOOKUP(A1612,'REPORTE'!$A$1:$AG$1961,32,0)</f>
        <v>QUITO</v>
      </c>
      <c r="K1612" s="20" t="str">
        <f>VLOOKUP(A1612,'REPORTE'!$A$1:$AG$1961,33,0)</f>
        <v>CONDADO</v>
      </c>
      <c r="L1612" s="20" t="str">
        <f>VLOOKUP(K1612,PROVINCIAS!$F$1:$G$1171,2,0)</f>
        <v>URBANA</v>
      </c>
      <c r="M1612" s="20">
        <v>1001839</v>
      </c>
      <c r="N1612" s="20" t="s">
        <v>15374</v>
      </c>
      <c r="O1612" s="20"/>
      <c r="P1612" s="20">
        <v>3.13</v>
      </c>
      <c r="Q1612" s="20" t="s">
        <v>11150</v>
      </c>
      <c r="R1612" s="20" t="s">
        <v>11150</v>
      </c>
      <c r="S1612" s="20" t="s">
        <v>11150</v>
      </c>
      <c r="T1612" s="20" t="s">
        <v>14718</v>
      </c>
      <c r="U1612" s="20" t="s">
        <v>11150</v>
      </c>
      <c r="V1612" s="20" t="s">
        <v>12078</v>
      </c>
      <c r="W1612" s="20">
        <v>200.13</v>
      </c>
    </row>
    <row r="1613" spans="1:23" x14ac:dyDescent="0.45">
      <c r="A1613" s="20">
        <v>1001738</v>
      </c>
      <c r="B1613" s="20" t="s">
        <v>9431</v>
      </c>
      <c r="C1613" s="20" t="s">
        <v>10258</v>
      </c>
      <c r="D1613" s="20">
        <v>602987570</v>
      </c>
      <c r="E1613" s="20" t="str">
        <f>VLOOKUP(A1613,'REPORTE'!$A$1:$AG$1961,5,0)</f>
        <v>ECUATORIANO(A) INDIGENA</v>
      </c>
      <c r="F1613" s="20" t="str">
        <f>VLOOKUP(A1613,'REPORTE'!$A$1:$AG$1961,18,0)</f>
        <v>F</v>
      </c>
      <c r="G1613" s="20" t="str">
        <f>VLOOKUP(A1613,'REPORTE'!$A$1:$AG$1961,6,0)</f>
        <v>NACIONAL</v>
      </c>
      <c r="H1613" s="20" t="str">
        <f>VLOOKUP(A1613,'REPORTE'!$A$1:$AG$1961,30,0)</f>
        <v>Primaria</v>
      </c>
      <c r="I1613" s="20" t="str">
        <f>VLOOKUP(A1613,'REPORTE'!$A$1:$AG$1961,31,0)</f>
        <v>CHIMBORAZO</v>
      </c>
      <c r="J1613" s="20" t="str">
        <f>VLOOKUP(A1613,'REPORTE'!$A$1:$AG$1961,32,0)</f>
        <v>RIOBAMBA</v>
      </c>
      <c r="K1613" s="20" t="str">
        <f>VLOOKUP(A1613,'REPORTE'!$A$1:$AG$1961,33,0)</f>
        <v>LIZARZABURU</v>
      </c>
      <c r="L1613" s="20" t="str">
        <f>VLOOKUP(K1613,PROVINCIAS!$F$1:$G$1171,2,0)</f>
        <v>URBANA</v>
      </c>
      <c r="M1613" s="20">
        <v>1001840</v>
      </c>
      <c r="N1613" s="20" t="s">
        <v>15374</v>
      </c>
      <c r="O1613" s="20"/>
      <c r="P1613" s="20">
        <v>545.58000000000004</v>
      </c>
      <c r="Q1613" s="20" t="s">
        <v>11150</v>
      </c>
      <c r="R1613" s="20" t="s">
        <v>11150</v>
      </c>
      <c r="S1613" s="20" t="s">
        <v>11150</v>
      </c>
      <c r="T1613" s="20" t="s">
        <v>11150</v>
      </c>
      <c r="U1613" s="20" t="s">
        <v>11150</v>
      </c>
      <c r="V1613" s="20" t="s">
        <v>11150</v>
      </c>
      <c r="W1613" s="20">
        <v>545.58000000000004</v>
      </c>
    </row>
    <row r="1614" spans="1:23" x14ac:dyDescent="0.45">
      <c r="A1614" s="20">
        <v>1001739</v>
      </c>
      <c r="B1614" s="20" t="s">
        <v>9431</v>
      </c>
      <c r="C1614" s="20" t="s">
        <v>14478</v>
      </c>
      <c r="D1614" s="20">
        <v>1891706347001</v>
      </c>
      <c r="E1614" s="20" t="str">
        <f>VLOOKUP(A1614,'REPORTE'!$A$1:$AG$1961,5,0)</f>
        <v>ECUATORIANO(A)</v>
      </c>
      <c r="F1614" s="20" t="str">
        <f>VLOOKUP(A1614,'REPORTE'!$A$1:$AG$1961,18,0)</f>
        <v>M</v>
      </c>
      <c r="G1614" s="20" t="str">
        <f>VLOOKUP(A1614,'REPORTE'!$A$1:$AG$1961,6,0)</f>
        <v>NACIONAL</v>
      </c>
      <c r="H1614" s="20" t="str">
        <f>VLOOKUP(A1614,'REPORTE'!$A$1:$AG$1961,30,0)</f>
        <v>Ninguna</v>
      </c>
      <c r="I1614" s="20" t="str">
        <f>VLOOKUP(A1614,'REPORTE'!$A$1:$AG$1961,31,0)</f>
        <v>TUNGURAHUA</v>
      </c>
      <c r="J1614" s="20" t="str">
        <f>VLOOKUP(A1614,'REPORTE'!$A$1:$AG$1961,32,0)</f>
        <v>AMBATO</v>
      </c>
      <c r="K1614" s="20" t="str">
        <f>VLOOKUP(A1614,'REPORTE'!$A$1:$AG$1961,33,0)</f>
        <v>SANTA ROSA</v>
      </c>
      <c r="L1614" s="20" t="str">
        <f>VLOOKUP(K1614,PROVINCIAS!$F$1:$G$1171,2,0)</f>
        <v>URBANA</v>
      </c>
      <c r="M1614" s="20">
        <v>1001841</v>
      </c>
      <c r="N1614" s="20" t="s">
        <v>15374</v>
      </c>
      <c r="O1614" s="20"/>
      <c r="P1614" s="20">
        <v>2001.6</v>
      </c>
      <c r="Q1614" s="20" t="s">
        <v>11150</v>
      </c>
      <c r="R1614" s="20" t="s">
        <v>11150</v>
      </c>
      <c r="S1614" s="20" t="s">
        <v>11150</v>
      </c>
      <c r="T1614" s="20" t="s">
        <v>11150</v>
      </c>
      <c r="U1614" s="20" t="s">
        <v>11150</v>
      </c>
      <c r="V1614" s="20" t="s">
        <v>12526</v>
      </c>
      <c r="W1614" s="20">
        <v>2001.6</v>
      </c>
    </row>
    <row r="1615" spans="1:23" x14ac:dyDescent="0.45">
      <c r="A1615" s="20">
        <v>1001740</v>
      </c>
      <c r="B1615" s="20" t="s">
        <v>9431</v>
      </c>
      <c r="C1615" s="20" t="s">
        <v>14479</v>
      </c>
      <c r="D1615" s="20">
        <v>1001630217</v>
      </c>
      <c r="E1615" s="20" t="str">
        <f>VLOOKUP(A1615,'REPORTE'!$A$1:$AG$1961,5,0)</f>
        <v>ECUATORIANO(A)</v>
      </c>
      <c r="F1615" s="20" t="str">
        <f>VLOOKUP(A1615,'REPORTE'!$A$1:$AG$1961,18,0)</f>
        <v>F</v>
      </c>
      <c r="G1615" s="20" t="str">
        <f>VLOOKUP(A1615,'REPORTE'!$A$1:$AG$1961,6,0)</f>
        <v>NACIONAL</v>
      </c>
      <c r="H1615" s="20" t="str">
        <f>VLOOKUP(A1615,'REPORTE'!$A$1:$AG$1961,30,0)</f>
        <v>Ninguna</v>
      </c>
      <c r="I1615" s="20" t="str">
        <f>VLOOKUP(A1615,'REPORTE'!$A$1:$AG$1961,31,0)</f>
        <v>CARCHI</v>
      </c>
      <c r="J1615" s="20" t="str">
        <f>VLOOKUP(A1615,'REPORTE'!$A$1:$AG$1961,32,0)</f>
        <v>ESPEJO</v>
      </c>
      <c r="K1615" s="20" t="str">
        <f>VLOOKUP(A1615,'REPORTE'!$A$1:$AG$1961,33,0)</f>
        <v>EL ANGEL</v>
      </c>
      <c r="L1615" s="20" t="str">
        <f>VLOOKUP(K1615,PROVINCIAS!$F$1:$G$1171,2,0)</f>
        <v>URBANA</v>
      </c>
      <c r="M1615" s="20">
        <v>1001842</v>
      </c>
      <c r="N1615" s="20" t="s">
        <v>15374</v>
      </c>
      <c r="O1615" s="20"/>
      <c r="P1615" s="20">
        <v>3</v>
      </c>
      <c r="Q1615" s="20" t="s">
        <v>11150</v>
      </c>
      <c r="R1615" s="20" t="s">
        <v>11150</v>
      </c>
      <c r="S1615" s="20" t="s">
        <v>11150</v>
      </c>
      <c r="T1615" s="20" t="s">
        <v>11150</v>
      </c>
      <c r="U1615" s="20" t="s">
        <v>11150</v>
      </c>
      <c r="V1615" s="20" t="s">
        <v>11150</v>
      </c>
      <c r="W1615" s="20">
        <v>3</v>
      </c>
    </row>
    <row r="1616" spans="1:23" x14ac:dyDescent="0.45">
      <c r="A1616" s="20">
        <v>1000974</v>
      </c>
      <c r="B1616" s="20" t="s">
        <v>9431</v>
      </c>
      <c r="C1616" s="20" t="s">
        <v>14148</v>
      </c>
      <c r="D1616" s="20">
        <v>1891707610001</v>
      </c>
      <c r="E1616" s="20" t="str">
        <f>VLOOKUP(A1616,'REPORTE'!$A$1:$AG$1961,5,0)</f>
        <v>ECUATORIANO(A)</v>
      </c>
      <c r="F1616" s="20" t="str">
        <f>VLOOKUP(A1616,'REPORTE'!$A$1:$AG$1961,18,0)</f>
        <v>F</v>
      </c>
      <c r="G1616" s="20" t="str">
        <f>VLOOKUP(A1616,'REPORTE'!$A$1:$AG$1961,6,0)</f>
        <v>NACIONAL</v>
      </c>
      <c r="H1616" s="20" t="str">
        <f>VLOOKUP(A1616,'REPORTE'!$A$1:$AG$1961,30,0)</f>
        <v>Ninguna</v>
      </c>
      <c r="I1616" s="20" t="str">
        <f>VLOOKUP(A1616,'REPORTE'!$A$1:$AG$1961,31,0)</f>
        <v>TUNGURAHUA</v>
      </c>
      <c r="J1616" s="20" t="str">
        <f>VLOOKUP(A1616,'REPORTE'!$A$1:$AG$1961,32,0)</f>
        <v>SAN PEDRO DE PELILEO</v>
      </c>
      <c r="K1616" s="20" t="str">
        <f>VLOOKUP(A1616,'REPORTE'!$A$1:$AG$1961,33,0)</f>
        <v>GUAMBALO</v>
      </c>
      <c r="L1616" s="20" t="str">
        <f>VLOOKUP(K1616,PROVINCIAS!$F$1:$G$1171,2,0)</f>
        <v>RURAL</v>
      </c>
      <c r="M1616" s="20">
        <v>1001843</v>
      </c>
      <c r="N1616" s="20" t="s">
        <v>15374</v>
      </c>
      <c r="O1616" s="20"/>
      <c r="P1616" s="20">
        <v>8</v>
      </c>
      <c r="Q1616" s="20" t="s">
        <v>11150</v>
      </c>
      <c r="R1616" s="20" t="s">
        <v>11150</v>
      </c>
      <c r="S1616" s="20" t="s">
        <v>11150</v>
      </c>
      <c r="T1616" s="20" t="s">
        <v>11150</v>
      </c>
      <c r="U1616" s="20" t="s">
        <v>11150</v>
      </c>
      <c r="V1616" s="20" t="s">
        <v>11150</v>
      </c>
      <c r="W1616" s="20">
        <v>8</v>
      </c>
    </row>
    <row r="1617" spans="1:23" x14ac:dyDescent="0.45">
      <c r="A1617" s="20">
        <v>1001741</v>
      </c>
      <c r="B1617" s="20" t="s">
        <v>9431</v>
      </c>
      <c r="C1617" s="20" t="s">
        <v>14480</v>
      </c>
      <c r="D1617" s="20">
        <v>1727454132</v>
      </c>
      <c r="E1617" s="20" t="str">
        <f>VLOOKUP(A1617,'REPORTE'!$A$1:$AG$1961,5,0)</f>
        <v>ECUATORIANO(A)</v>
      </c>
      <c r="F1617" s="20" t="str">
        <f>VLOOKUP(A1617,'REPORTE'!$A$1:$AG$1961,18,0)</f>
        <v>F</v>
      </c>
      <c r="G1617" s="20" t="str">
        <f>VLOOKUP(A1617,'REPORTE'!$A$1:$AG$1961,6,0)</f>
        <v>NACIONAL</v>
      </c>
      <c r="H1617" s="20" t="str">
        <f>VLOOKUP(A1617,'REPORTE'!$A$1:$AG$1961,30,0)</f>
        <v>Secundaria</v>
      </c>
      <c r="I1617" s="20" t="str">
        <f>VLOOKUP(A1617,'REPORTE'!$A$1:$AG$1961,31,0)</f>
        <v>PICHINCHA</v>
      </c>
      <c r="J1617" s="20" t="str">
        <f>VLOOKUP(A1617,'REPORTE'!$A$1:$AG$1961,32,0)</f>
        <v>QUITO</v>
      </c>
      <c r="K1617" s="20" t="str">
        <f>VLOOKUP(A1617,'REPORTE'!$A$1:$AG$1961,33,0)</f>
        <v>LA MAGDALENA</v>
      </c>
      <c r="L1617" s="20" t="str">
        <f>VLOOKUP(K1617,PROVINCIAS!$F$1:$G$1171,2,0)</f>
        <v>URBANA</v>
      </c>
      <c r="M1617" s="20">
        <v>1001844</v>
      </c>
      <c r="N1617" s="20" t="s">
        <v>15374</v>
      </c>
      <c r="O1617" s="20"/>
      <c r="P1617" s="20">
        <v>15</v>
      </c>
      <c r="Q1617" s="20" t="s">
        <v>11150</v>
      </c>
      <c r="R1617" s="20" t="s">
        <v>11150</v>
      </c>
      <c r="S1617" s="20" t="s">
        <v>11150</v>
      </c>
      <c r="T1617" s="20" t="s">
        <v>11150</v>
      </c>
      <c r="U1617" s="20" t="s">
        <v>11150</v>
      </c>
      <c r="V1617" s="20" t="s">
        <v>11150</v>
      </c>
      <c r="W1617" s="20">
        <v>15</v>
      </c>
    </row>
    <row r="1618" spans="1:23" x14ac:dyDescent="0.45">
      <c r="A1618" s="20">
        <v>1001742</v>
      </c>
      <c r="B1618" s="20" t="s">
        <v>9431</v>
      </c>
      <c r="C1618" s="20" t="s">
        <v>14481</v>
      </c>
      <c r="D1618" s="20">
        <v>1706538483</v>
      </c>
      <c r="E1618" s="20" t="str">
        <f>VLOOKUP(A1618,'REPORTE'!$A$1:$AG$1961,5,0)</f>
        <v>ECUATORIANO(A)</v>
      </c>
      <c r="F1618" s="20" t="str">
        <f>VLOOKUP(A1618,'REPORTE'!$A$1:$AG$1961,18,0)</f>
        <v>F</v>
      </c>
      <c r="G1618" s="20" t="str">
        <f>VLOOKUP(A1618,'REPORTE'!$A$1:$AG$1961,6,0)</f>
        <v>NACIONAL</v>
      </c>
      <c r="H1618" s="20" t="str">
        <f>VLOOKUP(A1618,'REPORTE'!$A$1:$AG$1961,30,0)</f>
        <v>Universitaria</v>
      </c>
      <c r="I1618" s="20" t="str">
        <f>VLOOKUP(A1618,'REPORTE'!$A$1:$AG$1961,31,0)</f>
        <v>PICHINCHA</v>
      </c>
      <c r="J1618" s="20" t="str">
        <f>VLOOKUP(A1618,'REPORTE'!$A$1:$AG$1961,32,0)</f>
        <v>QUITO</v>
      </c>
      <c r="K1618" s="20" t="str">
        <f>VLOOKUP(A1618,'REPORTE'!$A$1:$AG$1961,33,0)</f>
        <v>LLANO CHICO</v>
      </c>
      <c r="L1618" s="20" t="str">
        <f>VLOOKUP(K1618,PROVINCIAS!$F$1:$G$1171,2,0)</f>
        <v>RURAL</v>
      </c>
      <c r="M1618" s="20">
        <v>1001845</v>
      </c>
      <c r="N1618" s="20" t="s">
        <v>15374</v>
      </c>
      <c r="O1618" s="20"/>
      <c r="P1618" s="20">
        <v>28.01</v>
      </c>
      <c r="Q1618" s="20" t="s">
        <v>11150</v>
      </c>
      <c r="R1618" s="20" t="s">
        <v>11150</v>
      </c>
      <c r="S1618" s="20" t="s">
        <v>11150</v>
      </c>
      <c r="T1618" s="20" t="s">
        <v>11150</v>
      </c>
      <c r="U1618" s="20" t="s">
        <v>11150</v>
      </c>
      <c r="V1618" s="20" t="s">
        <v>11150</v>
      </c>
      <c r="W1618" s="20">
        <v>28.01</v>
      </c>
    </row>
    <row r="1619" spans="1:23" x14ac:dyDescent="0.45">
      <c r="A1619" s="20">
        <v>1001744</v>
      </c>
      <c r="B1619" s="20" t="s">
        <v>9431</v>
      </c>
      <c r="C1619" s="20" t="s">
        <v>10308</v>
      </c>
      <c r="D1619" s="20">
        <v>1716347230</v>
      </c>
      <c r="E1619" s="20" t="str">
        <f>VLOOKUP(A1619,'REPORTE'!$A$1:$AG$1961,5,0)</f>
        <v>ECUATORIANO(A)</v>
      </c>
      <c r="F1619" s="20" t="str">
        <f>VLOOKUP(A1619,'REPORTE'!$A$1:$AG$1961,18,0)</f>
        <v>F</v>
      </c>
      <c r="G1619" s="20" t="str">
        <f>VLOOKUP(A1619,'REPORTE'!$A$1:$AG$1961,6,0)</f>
        <v>NACIONAL</v>
      </c>
      <c r="H1619" s="20" t="str">
        <f>VLOOKUP(A1619,'REPORTE'!$A$1:$AG$1961,30,0)</f>
        <v>Secundaria</v>
      </c>
      <c r="I1619" s="20" t="str">
        <f>VLOOKUP(A1619,'REPORTE'!$A$1:$AG$1961,31,0)</f>
        <v>CARCHI</v>
      </c>
      <c r="J1619" s="20" t="str">
        <f>VLOOKUP(A1619,'REPORTE'!$A$1:$AG$1961,32,0)</f>
        <v>ESPEJO</v>
      </c>
      <c r="K1619" s="20" t="str">
        <f>VLOOKUP(A1619,'REPORTE'!$A$1:$AG$1961,33,0)</f>
        <v>EL ANGEL</v>
      </c>
      <c r="L1619" s="20" t="str">
        <f>VLOOKUP(K1619,PROVINCIAS!$F$1:$G$1171,2,0)</f>
        <v>URBANA</v>
      </c>
      <c r="M1619" s="20">
        <v>1001847</v>
      </c>
      <c r="N1619" s="20" t="s">
        <v>15374</v>
      </c>
      <c r="O1619" s="20"/>
      <c r="P1619" s="20">
        <v>218.04</v>
      </c>
      <c r="Q1619" s="20" t="s">
        <v>11150</v>
      </c>
      <c r="R1619" s="20" t="s">
        <v>11150</v>
      </c>
      <c r="S1619" s="20" t="s">
        <v>11150</v>
      </c>
      <c r="T1619" s="20" t="s">
        <v>11150</v>
      </c>
      <c r="U1619" s="20" t="s">
        <v>11150</v>
      </c>
      <c r="V1619" s="20" t="s">
        <v>11150</v>
      </c>
      <c r="W1619" s="20">
        <v>218.04</v>
      </c>
    </row>
    <row r="1620" spans="1:23" x14ac:dyDescent="0.45">
      <c r="A1620" s="20">
        <v>1001745</v>
      </c>
      <c r="B1620" s="20" t="s">
        <v>9431</v>
      </c>
      <c r="C1620" s="20" t="s">
        <v>10269</v>
      </c>
      <c r="D1620" s="20">
        <v>1721121059</v>
      </c>
      <c r="E1620" s="20" t="str">
        <f>VLOOKUP(A1620,'REPORTE'!$A$1:$AG$1961,5,0)</f>
        <v>ECUATORIANO(A)</v>
      </c>
      <c r="F1620" s="20" t="str">
        <f>VLOOKUP(A1620,'REPORTE'!$A$1:$AG$1961,18,0)</f>
        <v>F</v>
      </c>
      <c r="G1620" s="20" t="str">
        <f>VLOOKUP(A1620,'REPORTE'!$A$1:$AG$1961,6,0)</f>
        <v>NACIONAL</v>
      </c>
      <c r="H1620" s="20" t="str">
        <f>VLOOKUP(A1620,'REPORTE'!$A$1:$AG$1961,30,0)</f>
        <v>Ninguna</v>
      </c>
      <c r="I1620" s="20" t="str">
        <f>VLOOKUP(A1620,'REPORTE'!$A$1:$AG$1961,31,0)</f>
        <v>PICHINCHA</v>
      </c>
      <c r="J1620" s="20" t="str">
        <f>VLOOKUP(A1620,'REPORTE'!$A$1:$AG$1961,32,0)</f>
        <v>QUITO</v>
      </c>
      <c r="K1620" s="20" t="str">
        <f>VLOOKUP(A1620,'REPORTE'!$A$1:$AG$1961,33,0)</f>
        <v>SAN SEBASTIAN</v>
      </c>
      <c r="L1620" s="20" t="str">
        <f>VLOOKUP(K1620,PROVINCIAS!$F$1:$G$1171,2,0)</f>
        <v>URBANA</v>
      </c>
      <c r="M1620" s="20">
        <v>1001848</v>
      </c>
      <c r="N1620" s="20" t="s">
        <v>15374</v>
      </c>
      <c r="O1620" s="20"/>
      <c r="P1620" s="20">
        <v>0.56999999999999995</v>
      </c>
      <c r="Q1620" s="20" t="s">
        <v>11150</v>
      </c>
      <c r="R1620" s="20" t="s">
        <v>11150</v>
      </c>
      <c r="S1620" s="20" t="s">
        <v>11150</v>
      </c>
      <c r="T1620" s="20" t="s">
        <v>11714</v>
      </c>
      <c r="U1620" s="20" t="s">
        <v>11150</v>
      </c>
      <c r="V1620" s="20" t="s">
        <v>11150</v>
      </c>
      <c r="W1620" s="20">
        <v>90.57</v>
      </c>
    </row>
    <row r="1621" spans="1:23" x14ac:dyDescent="0.45">
      <c r="A1621" s="20">
        <v>1001746</v>
      </c>
      <c r="B1621" s="20" t="s">
        <v>9431</v>
      </c>
      <c r="C1621" s="20" t="s">
        <v>10411</v>
      </c>
      <c r="D1621" s="20">
        <v>1726857228</v>
      </c>
      <c r="E1621" s="20" t="str">
        <f>VLOOKUP(A1621,'REPORTE'!$A$1:$AG$1961,5,0)</f>
        <v>ECUATORIANO(A)</v>
      </c>
      <c r="F1621" s="20" t="str">
        <f>VLOOKUP(A1621,'REPORTE'!$A$1:$AG$1961,18,0)</f>
        <v>M</v>
      </c>
      <c r="G1621" s="20" t="str">
        <f>VLOOKUP(A1621,'REPORTE'!$A$1:$AG$1961,6,0)</f>
        <v>NACIONAL</v>
      </c>
      <c r="H1621" s="20" t="str">
        <f>VLOOKUP(A1621,'REPORTE'!$A$1:$AG$1961,30,0)</f>
        <v>Ninguna</v>
      </c>
      <c r="I1621" s="20" t="str">
        <f>VLOOKUP(A1621,'REPORTE'!$A$1:$AG$1961,31,0)</f>
        <v>PICHINCHA</v>
      </c>
      <c r="J1621" s="20" t="str">
        <f>VLOOKUP(A1621,'REPORTE'!$A$1:$AG$1961,32,0)</f>
        <v>QUITO</v>
      </c>
      <c r="K1621" s="20" t="str">
        <f>VLOOKUP(A1621,'REPORTE'!$A$1:$AG$1961,33,0)</f>
        <v>CENTRO HISTORICO</v>
      </c>
      <c r="L1621" s="20" t="str">
        <f>VLOOKUP(K1621,PROVINCIAS!$F$1:$G$1171,2,0)</f>
        <v>URBANA</v>
      </c>
      <c r="M1621" s="20">
        <v>1001849</v>
      </c>
      <c r="N1621" s="20" t="s">
        <v>15374</v>
      </c>
      <c r="O1621" s="20"/>
      <c r="P1621" s="20">
        <v>1141.92</v>
      </c>
      <c r="Q1621" s="20" t="s">
        <v>11150</v>
      </c>
      <c r="R1621" s="20" t="s">
        <v>11150</v>
      </c>
      <c r="S1621" s="20" t="s">
        <v>11150</v>
      </c>
      <c r="T1621" s="20" t="s">
        <v>11150</v>
      </c>
      <c r="U1621" s="20" t="s">
        <v>11150</v>
      </c>
      <c r="V1621" s="20" t="s">
        <v>12111</v>
      </c>
      <c r="W1621" s="20">
        <v>1141.92</v>
      </c>
    </row>
    <row r="1622" spans="1:23" x14ac:dyDescent="0.45">
      <c r="A1622" s="20">
        <v>1001747</v>
      </c>
      <c r="B1622" s="20" t="s">
        <v>9431</v>
      </c>
      <c r="C1622" s="20" t="s">
        <v>10281</v>
      </c>
      <c r="D1622" s="20">
        <v>1728404003</v>
      </c>
      <c r="E1622" s="20" t="str">
        <f>VLOOKUP(A1622,'REPORTE'!$A$1:$AG$1961,5,0)</f>
        <v>ECUATORIANO(A)</v>
      </c>
      <c r="F1622" s="20" t="str">
        <f>VLOOKUP(A1622,'REPORTE'!$A$1:$AG$1961,18,0)</f>
        <v>F</v>
      </c>
      <c r="G1622" s="20" t="str">
        <f>VLOOKUP(A1622,'REPORTE'!$A$1:$AG$1961,6,0)</f>
        <v>NACIONAL</v>
      </c>
      <c r="H1622" s="20" t="str">
        <f>VLOOKUP(A1622,'REPORTE'!$A$1:$AG$1961,30,0)</f>
        <v>Primaria</v>
      </c>
      <c r="I1622" s="20" t="str">
        <f>VLOOKUP(A1622,'REPORTE'!$A$1:$AG$1961,31,0)</f>
        <v>COTOPAXI</v>
      </c>
      <c r="J1622" s="20" t="str">
        <f>VLOOKUP(A1622,'REPORTE'!$A$1:$AG$1961,32,0)</f>
        <v>SAQUISILI</v>
      </c>
      <c r="K1622" s="20" t="str">
        <f>VLOOKUP(A1622,'REPORTE'!$A$1:$AG$1961,33,0)</f>
        <v>SAQUISILI</v>
      </c>
      <c r="L1622" s="20" t="str">
        <f>VLOOKUP(K1622,PROVINCIAS!$F$1:$G$1171,2,0)</f>
        <v>URBANA</v>
      </c>
      <c r="M1622" s="20">
        <v>1001850</v>
      </c>
      <c r="N1622" s="20" t="s">
        <v>15374</v>
      </c>
      <c r="O1622" s="20"/>
      <c r="P1622" s="20">
        <v>6.65</v>
      </c>
      <c r="Q1622" s="20" t="s">
        <v>11150</v>
      </c>
      <c r="R1622" s="20" t="s">
        <v>11150</v>
      </c>
      <c r="S1622" s="20" t="s">
        <v>11150</v>
      </c>
      <c r="T1622" s="20" t="s">
        <v>11150</v>
      </c>
      <c r="U1622" s="20" t="s">
        <v>11150</v>
      </c>
      <c r="V1622" s="20" t="s">
        <v>11150</v>
      </c>
      <c r="W1622" s="20">
        <v>6.65</v>
      </c>
    </row>
    <row r="1623" spans="1:23" x14ac:dyDescent="0.45">
      <c r="A1623" s="20">
        <v>1001748</v>
      </c>
      <c r="B1623" s="20" t="s">
        <v>9431</v>
      </c>
      <c r="C1623" s="20" t="s">
        <v>14482</v>
      </c>
      <c r="D1623" s="20">
        <v>1752439370</v>
      </c>
      <c r="E1623" s="20" t="str">
        <f>VLOOKUP(A1623,'REPORTE'!$A$1:$AG$1961,5,0)</f>
        <v>ECUATORIANO(A)</v>
      </c>
      <c r="F1623" s="20" t="str">
        <f>VLOOKUP(A1623,'REPORTE'!$A$1:$AG$1961,18,0)</f>
        <v>M</v>
      </c>
      <c r="G1623" s="20" t="str">
        <f>VLOOKUP(A1623,'REPORTE'!$A$1:$AG$1961,6,0)</f>
        <v>NACIONAL</v>
      </c>
      <c r="H1623" s="20" t="str">
        <f>VLOOKUP(A1623,'REPORTE'!$A$1:$AG$1961,30,0)</f>
        <v>Ninguna</v>
      </c>
      <c r="I1623" s="20" t="str">
        <f>VLOOKUP(A1623,'REPORTE'!$A$1:$AG$1961,31,0)</f>
        <v>PICHINCHA</v>
      </c>
      <c r="J1623" s="20" t="str">
        <f>VLOOKUP(A1623,'REPORTE'!$A$1:$AG$1961,32,0)</f>
        <v>QUITO</v>
      </c>
      <c r="K1623" s="20" t="str">
        <f>VLOOKUP(A1623,'REPORTE'!$A$1:$AG$1961,33,0)</f>
        <v>COTOCOLLAO</v>
      </c>
      <c r="L1623" s="20" t="str">
        <f>VLOOKUP(K1623,PROVINCIAS!$F$1:$G$1171,2,0)</f>
        <v>URBANA</v>
      </c>
      <c r="M1623" s="20">
        <v>1001851</v>
      </c>
      <c r="N1623" s="20" t="s">
        <v>15374</v>
      </c>
      <c r="O1623" s="20"/>
      <c r="P1623" s="20">
        <v>3</v>
      </c>
      <c r="Q1623" s="20" t="s">
        <v>11150</v>
      </c>
      <c r="R1623" s="20" t="s">
        <v>11150</v>
      </c>
      <c r="S1623" s="20" t="s">
        <v>11150</v>
      </c>
      <c r="T1623" s="20" t="s">
        <v>11150</v>
      </c>
      <c r="U1623" s="20" t="s">
        <v>11150</v>
      </c>
      <c r="V1623" s="20" t="s">
        <v>11150</v>
      </c>
      <c r="W1623" s="20">
        <v>3</v>
      </c>
    </row>
    <row r="1624" spans="1:23" x14ac:dyDescent="0.45">
      <c r="A1624" s="20">
        <v>1001749</v>
      </c>
      <c r="B1624" s="20" t="s">
        <v>9431</v>
      </c>
      <c r="C1624" s="20" t="s">
        <v>14719</v>
      </c>
      <c r="D1624" s="20">
        <v>504708157</v>
      </c>
      <c r="E1624" s="20" t="str">
        <f>VLOOKUP(A1624,'REPORTE'!$A$1:$AG$1961,5,0)</f>
        <v>ECUATORIANO(A) INDIGENA</v>
      </c>
      <c r="F1624" s="20" t="str">
        <f>VLOOKUP(A1624,'REPORTE'!$A$1:$AG$1961,18,0)</f>
        <v>F</v>
      </c>
      <c r="G1624" s="20" t="str">
        <f>VLOOKUP(A1624,'REPORTE'!$A$1:$AG$1961,6,0)</f>
        <v>NACIONAL</v>
      </c>
      <c r="H1624" s="20" t="str">
        <f>VLOOKUP(A1624,'REPORTE'!$A$1:$AG$1961,30,0)</f>
        <v>Primaria</v>
      </c>
      <c r="I1624" s="20" t="str">
        <f>VLOOKUP(A1624,'REPORTE'!$A$1:$AG$1961,31,0)</f>
        <v>COTOPAXI</v>
      </c>
      <c r="J1624" s="20" t="str">
        <f>VLOOKUP(A1624,'REPORTE'!$A$1:$AG$1961,32,0)</f>
        <v>LATACUNGA</v>
      </c>
      <c r="K1624" s="20" t="str">
        <f>VLOOKUP(A1624,'REPORTE'!$A$1:$AG$1961,33,0)</f>
        <v>TOACASO</v>
      </c>
      <c r="L1624" s="20" t="str">
        <f>VLOOKUP(K1624,PROVINCIAS!$F$1:$G$1171,2,0)</f>
        <v>RURAL</v>
      </c>
      <c r="M1624" s="20">
        <v>1001852</v>
      </c>
      <c r="N1624" s="20" t="s">
        <v>15374</v>
      </c>
      <c r="O1624" s="20"/>
      <c r="P1624" s="20">
        <v>23</v>
      </c>
      <c r="Q1624" s="20" t="s">
        <v>11150</v>
      </c>
      <c r="R1624" s="20" t="s">
        <v>11150</v>
      </c>
      <c r="S1624" s="20" t="s">
        <v>11150</v>
      </c>
      <c r="T1624" s="20" t="s">
        <v>11150</v>
      </c>
      <c r="U1624" s="20" t="s">
        <v>11150</v>
      </c>
      <c r="V1624" s="20" t="s">
        <v>11150</v>
      </c>
      <c r="W1624" s="20">
        <v>23</v>
      </c>
    </row>
    <row r="1625" spans="1:23" x14ac:dyDescent="0.45">
      <c r="A1625" s="20">
        <v>1001750</v>
      </c>
      <c r="B1625" s="20" t="s">
        <v>9431</v>
      </c>
      <c r="C1625" s="20" t="s">
        <v>14483</v>
      </c>
      <c r="D1625" s="20">
        <v>1709416083</v>
      </c>
      <c r="E1625" s="20" t="str">
        <f>VLOOKUP(A1625,'REPORTE'!$A$1:$AG$1961,5,0)</f>
        <v>ECUATORIANO(A) INDIGENA</v>
      </c>
      <c r="F1625" s="20" t="str">
        <f>VLOOKUP(A1625,'REPORTE'!$A$1:$AG$1961,18,0)</f>
        <v>F</v>
      </c>
      <c r="G1625" s="20" t="str">
        <f>VLOOKUP(A1625,'REPORTE'!$A$1:$AG$1961,6,0)</f>
        <v>NACIONAL</v>
      </c>
      <c r="H1625" s="20" t="str">
        <f>VLOOKUP(A1625,'REPORTE'!$A$1:$AG$1961,30,0)</f>
        <v>Primaria</v>
      </c>
      <c r="I1625" s="20" t="str">
        <f>VLOOKUP(A1625,'REPORTE'!$A$1:$AG$1961,31,0)</f>
        <v>AZUAY</v>
      </c>
      <c r="J1625" s="20" t="str">
        <f>VLOOKUP(A1625,'REPORTE'!$A$1:$AG$1961,32,0)</f>
        <v>GUALACEO</v>
      </c>
      <c r="K1625" s="20" t="str">
        <f>VLOOKUP(A1625,'REPORTE'!$A$1:$AG$1961,33,0)</f>
        <v>ZHIDMAD</v>
      </c>
      <c r="L1625" s="20" t="str">
        <f>VLOOKUP(K1625,PROVINCIAS!$F$1:$G$1171,2,0)</f>
        <v>RURAL</v>
      </c>
      <c r="M1625" s="20">
        <v>1001854</v>
      </c>
      <c r="N1625" s="20" t="s">
        <v>15374</v>
      </c>
      <c r="O1625" s="20"/>
      <c r="P1625" s="20">
        <v>600.29999999999995</v>
      </c>
      <c r="Q1625" s="20" t="s">
        <v>11150</v>
      </c>
      <c r="R1625" s="20" t="s">
        <v>11150</v>
      </c>
      <c r="S1625" s="20" t="s">
        <v>11150</v>
      </c>
      <c r="T1625" s="20" t="s">
        <v>11150</v>
      </c>
      <c r="U1625" s="20" t="s">
        <v>11150</v>
      </c>
      <c r="V1625" s="20" t="s">
        <v>11150</v>
      </c>
      <c r="W1625" s="20">
        <v>600.29999999999995</v>
      </c>
    </row>
    <row r="1626" spans="1:23" x14ac:dyDescent="0.45">
      <c r="A1626" s="20">
        <v>1001751</v>
      </c>
      <c r="B1626" s="20" t="s">
        <v>9431</v>
      </c>
      <c r="C1626" s="20" t="s">
        <v>14484</v>
      </c>
      <c r="D1626" s="20">
        <v>1750770503</v>
      </c>
      <c r="E1626" s="20" t="str">
        <f>VLOOKUP(A1626,'REPORTE'!$A$1:$AG$1961,5,0)</f>
        <v>ECUATORIANO(A)</v>
      </c>
      <c r="F1626" s="20" t="str">
        <f>VLOOKUP(A1626,'REPORTE'!$A$1:$AG$1961,18,0)</f>
        <v>M</v>
      </c>
      <c r="G1626" s="20" t="str">
        <f>VLOOKUP(A1626,'REPORTE'!$A$1:$AG$1961,6,0)</f>
        <v>NACIONAL</v>
      </c>
      <c r="H1626" s="20" t="str">
        <f>VLOOKUP(A1626,'REPORTE'!$A$1:$AG$1961,30,0)</f>
        <v>Formación Técnica (Intermedia)</v>
      </c>
      <c r="I1626" s="20" t="str">
        <f>VLOOKUP(A1626,'REPORTE'!$A$1:$AG$1961,31,0)</f>
        <v>PICHINCHA</v>
      </c>
      <c r="J1626" s="20" t="str">
        <f>VLOOKUP(A1626,'REPORTE'!$A$1:$AG$1961,32,0)</f>
        <v>QUITO</v>
      </c>
      <c r="K1626" s="20" t="str">
        <f>VLOOKUP(A1626,'REPORTE'!$A$1:$AG$1961,33,0)</f>
        <v>COTOCOLLAO</v>
      </c>
      <c r="L1626" s="20" t="str">
        <f>VLOOKUP(K1626,PROVINCIAS!$F$1:$G$1171,2,0)</f>
        <v>URBANA</v>
      </c>
      <c r="M1626" s="20">
        <v>1001855</v>
      </c>
      <c r="N1626" s="20" t="s">
        <v>15374</v>
      </c>
      <c r="O1626" s="20"/>
      <c r="P1626" s="20">
        <v>47.02</v>
      </c>
      <c r="Q1626" s="20" t="s">
        <v>11150</v>
      </c>
      <c r="R1626" s="20" t="s">
        <v>11150</v>
      </c>
      <c r="S1626" s="20" t="s">
        <v>11150</v>
      </c>
      <c r="T1626" s="20" t="s">
        <v>11150</v>
      </c>
      <c r="U1626" s="20" t="s">
        <v>11150</v>
      </c>
      <c r="V1626" s="20" t="s">
        <v>11150</v>
      </c>
      <c r="W1626" s="20">
        <v>47.02</v>
      </c>
    </row>
    <row r="1627" spans="1:23" x14ac:dyDescent="0.45">
      <c r="A1627" s="20">
        <v>1000253</v>
      </c>
      <c r="B1627" s="20" t="s">
        <v>9431</v>
      </c>
      <c r="C1627" s="20" t="s">
        <v>10325</v>
      </c>
      <c r="D1627" s="20">
        <v>1712725868</v>
      </c>
      <c r="E1627" s="20" t="str">
        <f>VLOOKUP(A1627,'REPORTE'!$A$1:$AG$1961,5,0)</f>
        <v>ECUATORIANO(A) INDIGENA</v>
      </c>
      <c r="F1627" s="20" t="str">
        <f>VLOOKUP(A1627,'REPORTE'!$A$1:$AG$1961,18,0)</f>
        <v>M</v>
      </c>
      <c r="G1627" s="20" t="str">
        <f>VLOOKUP(A1627,'REPORTE'!$A$1:$AG$1961,6,0)</f>
        <v>NACIONAL</v>
      </c>
      <c r="H1627" s="20" t="str">
        <f>VLOOKUP(A1627,'REPORTE'!$A$1:$AG$1961,30,0)</f>
        <v>Primaria</v>
      </c>
      <c r="I1627" s="20" t="str">
        <f>VLOOKUP(A1627,'REPORTE'!$A$1:$AG$1961,31,0)</f>
        <v>PICHINCHA</v>
      </c>
      <c r="J1627" s="20" t="str">
        <f>VLOOKUP(A1627,'REPORTE'!$A$1:$AG$1961,32,0)</f>
        <v>QUITO</v>
      </c>
      <c r="K1627" s="20" t="str">
        <f>VLOOKUP(A1627,'REPORTE'!$A$1:$AG$1961,33,0)</f>
        <v>COTOCOLLAO</v>
      </c>
      <c r="L1627" s="20" t="str">
        <f>VLOOKUP(K1627,PROVINCIAS!$F$1:$G$1171,2,0)</f>
        <v>URBANA</v>
      </c>
      <c r="M1627" s="20">
        <v>1001857</v>
      </c>
      <c r="N1627" s="20" t="s">
        <v>15374</v>
      </c>
      <c r="O1627" s="20"/>
      <c r="P1627" s="20">
        <v>6252.86</v>
      </c>
      <c r="Q1627" s="20" t="s">
        <v>11150</v>
      </c>
      <c r="R1627" s="20" t="s">
        <v>11150</v>
      </c>
      <c r="S1627" s="20" t="s">
        <v>11150</v>
      </c>
      <c r="T1627" s="20" t="s">
        <v>14184</v>
      </c>
      <c r="U1627" s="20" t="s">
        <v>11150</v>
      </c>
      <c r="V1627" s="20" t="s">
        <v>12522</v>
      </c>
      <c r="W1627" s="20">
        <v>6537.86</v>
      </c>
    </row>
    <row r="1628" spans="1:23" x14ac:dyDescent="0.45">
      <c r="A1628" s="20">
        <v>1001753</v>
      </c>
      <c r="B1628" s="20" t="s">
        <v>9431</v>
      </c>
      <c r="C1628" s="20" t="s">
        <v>14485</v>
      </c>
      <c r="D1628" s="20">
        <v>1721148086</v>
      </c>
      <c r="E1628" s="20" t="str">
        <f>VLOOKUP(A1628,'REPORTE'!$A$1:$AG$1961,5,0)</f>
        <v>ECUATORIANO(A)</v>
      </c>
      <c r="F1628" s="20" t="str">
        <f>VLOOKUP(A1628,'REPORTE'!$A$1:$AG$1961,18,0)</f>
        <v>F</v>
      </c>
      <c r="G1628" s="20" t="str">
        <f>VLOOKUP(A1628,'REPORTE'!$A$1:$AG$1961,6,0)</f>
        <v>NACIONAL</v>
      </c>
      <c r="H1628" s="20" t="str">
        <f>VLOOKUP(A1628,'REPORTE'!$A$1:$AG$1961,30,0)</f>
        <v>Secundaria</v>
      </c>
      <c r="I1628" s="20" t="str">
        <f>VLOOKUP(A1628,'REPORTE'!$A$1:$AG$1961,31,0)</f>
        <v>PICHINCHA</v>
      </c>
      <c r="J1628" s="20" t="str">
        <f>VLOOKUP(A1628,'REPORTE'!$A$1:$AG$1961,32,0)</f>
        <v>QUITO</v>
      </c>
      <c r="K1628" s="20" t="str">
        <f>VLOOKUP(A1628,'REPORTE'!$A$1:$AG$1961,33,0)</f>
        <v>CENTRO HISTORICO</v>
      </c>
      <c r="L1628" s="20" t="str">
        <f>VLOOKUP(K1628,PROVINCIAS!$F$1:$G$1171,2,0)</f>
        <v>URBANA</v>
      </c>
      <c r="M1628" s="20">
        <v>1001858</v>
      </c>
      <c r="N1628" s="20" t="s">
        <v>15374</v>
      </c>
      <c r="O1628" s="20"/>
      <c r="P1628" s="20">
        <v>3</v>
      </c>
      <c r="Q1628" s="20" t="s">
        <v>11150</v>
      </c>
      <c r="R1628" s="20" t="s">
        <v>11150</v>
      </c>
      <c r="S1628" s="20" t="s">
        <v>11150</v>
      </c>
      <c r="T1628" s="20" t="s">
        <v>11150</v>
      </c>
      <c r="U1628" s="20" t="s">
        <v>11150</v>
      </c>
      <c r="V1628" s="20" t="s">
        <v>11150</v>
      </c>
      <c r="W1628" s="20">
        <v>3</v>
      </c>
    </row>
    <row r="1629" spans="1:23" x14ac:dyDescent="0.45">
      <c r="A1629" s="20">
        <v>1001754</v>
      </c>
      <c r="B1629" s="20" t="s">
        <v>9431</v>
      </c>
      <c r="C1629" s="20" t="s">
        <v>14486</v>
      </c>
      <c r="D1629" s="20">
        <v>802769513</v>
      </c>
      <c r="E1629" s="20" t="str">
        <f>VLOOKUP(A1629,'REPORTE'!$A$1:$AG$1961,5,0)</f>
        <v>ECUATORIANO(A)</v>
      </c>
      <c r="F1629" s="20" t="str">
        <f>VLOOKUP(A1629,'REPORTE'!$A$1:$AG$1961,18,0)</f>
        <v>M</v>
      </c>
      <c r="G1629" s="20" t="str">
        <f>VLOOKUP(A1629,'REPORTE'!$A$1:$AG$1961,6,0)</f>
        <v>NACIONAL</v>
      </c>
      <c r="H1629" s="20" t="str">
        <f>VLOOKUP(A1629,'REPORTE'!$A$1:$AG$1961,30,0)</f>
        <v>Secundaria</v>
      </c>
      <c r="I1629" s="20" t="str">
        <f>VLOOKUP(A1629,'REPORTE'!$A$1:$AG$1961,31,0)</f>
        <v>ESMERALDAS</v>
      </c>
      <c r="J1629" s="20" t="str">
        <f>VLOOKUP(A1629,'REPORTE'!$A$1:$AG$1961,32,0)</f>
        <v>QUININDE</v>
      </c>
      <c r="K1629" s="20" t="str">
        <f>VLOOKUP(A1629,'REPORTE'!$A$1:$AG$1961,33,0)</f>
        <v>ROSA ZARATE (QUINDE)</v>
      </c>
      <c r="L1629" s="20" t="str">
        <f>VLOOKUP(K1629,PROVINCIAS!$F$1:$G$1171,2,0)</f>
        <v>URBANA</v>
      </c>
      <c r="M1629" s="20">
        <v>1001859</v>
      </c>
      <c r="N1629" s="20" t="s">
        <v>15374</v>
      </c>
      <c r="O1629" s="20"/>
      <c r="P1629" s="20">
        <v>3</v>
      </c>
      <c r="Q1629" s="20" t="s">
        <v>11150</v>
      </c>
      <c r="R1629" s="20" t="s">
        <v>11150</v>
      </c>
      <c r="S1629" s="20" t="s">
        <v>11150</v>
      </c>
      <c r="T1629" s="20" t="s">
        <v>11150</v>
      </c>
      <c r="U1629" s="20" t="s">
        <v>11150</v>
      </c>
      <c r="V1629" s="20" t="s">
        <v>11150</v>
      </c>
      <c r="W1629" s="20">
        <v>3</v>
      </c>
    </row>
    <row r="1630" spans="1:23" x14ac:dyDescent="0.45">
      <c r="A1630" s="20">
        <v>1001013</v>
      </c>
      <c r="B1630" s="20" t="s">
        <v>9431</v>
      </c>
      <c r="C1630" s="20" t="s">
        <v>14166</v>
      </c>
      <c r="D1630" s="20">
        <v>600959167</v>
      </c>
      <c r="E1630" s="20" t="str">
        <f>VLOOKUP(A1630,'REPORTE'!$A$1:$AG$1961,5,0)</f>
        <v>ECUATORIANO(A)</v>
      </c>
      <c r="F1630" s="20" t="str">
        <f>VLOOKUP(A1630,'REPORTE'!$A$1:$AG$1961,18,0)</f>
        <v>F</v>
      </c>
      <c r="G1630" s="20" t="str">
        <f>VLOOKUP(A1630,'REPORTE'!$A$1:$AG$1961,6,0)</f>
        <v>NACIONAL</v>
      </c>
      <c r="H1630" s="20" t="str">
        <f>VLOOKUP(A1630,'REPORTE'!$A$1:$AG$1961,30,0)</f>
        <v>Universitaria</v>
      </c>
      <c r="I1630" s="20" t="str">
        <f>VLOOKUP(A1630,'REPORTE'!$A$1:$AG$1961,31,0)</f>
        <v>CHIMBORAZO</v>
      </c>
      <c r="J1630" s="20" t="str">
        <f>VLOOKUP(A1630,'REPORTE'!$A$1:$AG$1961,32,0)</f>
        <v>RIOBAMBA</v>
      </c>
      <c r="K1630" s="20" t="str">
        <f>VLOOKUP(A1630,'REPORTE'!$A$1:$AG$1961,33,0)</f>
        <v>PUNGALA</v>
      </c>
      <c r="L1630" s="20" t="str">
        <f>VLOOKUP(K1630,PROVINCIAS!$F$1:$G$1171,2,0)</f>
        <v>RURAL</v>
      </c>
      <c r="M1630" s="20">
        <v>1001861</v>
      </c>
      <c r="N1630" s="20" t="s">
        <v>15374</v>
      </c>
      <c r="O1630" s="20"/>
      <c r="P1630" s="20">
        <v>600.1</v>
      </c>
      <c r="Q1630" s="20" t="s">
        <v>11150</v>
      </c>
      <c r="R1630" s="20" t="s">
        <v>11150</v>
      </c>
      <c r="S1630" s="20" t="s">
        <v>11150</v>
      </c>
      <c r="T1630" s="20" t="s">
        <v>11150</v>
      </c>
      <c r="U1630" s="20" t="s">
        <v>11150</v>
      </c>
      <c r="V1630" s="20" t="s">
        <v>11150</v>
      </c>
      <c r="W1630" s="20">
        <v>600.1</v>
      </c>
    </row>
    <row r="1631" spans="1:23" x14ac:dyDescent="0.45">
      <c r="A1631" s="20">
        <v>1001756</v>
      </c>
      <c r="B1631" s="20" t="s">
        <v>9431</v>
      </c>
      <c r="C1631" s="20" t="s">
        <v>10278</v>
      </c>
      <c r="D1631" s="20">
        <v>1724284375</v>
      </c>
      <c r="E1631" s="20" t="str">
        <f>VLOOKUP(A1631,'REPORTE'!$A$1:$AG$1961,5,0)</f>
        <v>ECUATORIANO(A)</v>
      </c>
      <c r="F1631" s="20" t="str">
        <f>VLOOKUP(A1631,'REPORTE'!$A$1:$AG$1961,18,0)</f>
        <v>F</v>
      </c>
      <c r="G1631" s="20" t="str">
        <f>VLOOKUP(A1631,'REPORTE'!$A$1:$AG$1961,6,0)</f>
        <v>NACIONAL</v>
      </c>
      <c r="H1631" s="20" t="str">
        <f>VLOOKUP(A1631,'REPORTE'!$A$1:$AG$1961,30,0)</f>
        <v>Secundaria</v>
      </c>
      <c r="I1631" s="20" t="str">
        <f>VLOOKUP(A1631,'REPORTE'!$A$1:$AG$1961,31,0)</f>
        <v>CARCHI</v>
      </c>
      <c r="J1631" s="20" t="str">
        <f>VLOOKUP(A1631,'REPORTE'!$A$1:$AG$1961,32,0)</f>
        <v>TULCAN</v>
      </c>
      <c r="K1631" s="20" t="str">
        <f>VLOOKUP(A1631,'REPORTE'!$A$1:$AG$1961,33,0)</f>
        <v>SANTA MARTHA DE CUBA</v>
      </c>
      <c r="L1631" s="20" t="str">
        <f>VLOOKUP(K1631,PROVINCIAS!$F$1:$G$1171,2,0)</f>
        <v>RURAL</v>
      </c>
      <c r="M1631" s="20">
        <v>1001863</v>
      </c>
      <c r="N1631" s="20" t="s">
        <v>15374</v>
      </c>
      <c r="O1631" s="20"/>
      <c r="P1631" s="20">
        <v>364.68</v>
      </c>
      <c r="Q1631" s="20" t="s">
        <v>11150</v>
      </c>
      <c r="R1631" s="20" t="s">
        <v>11150</v>
      </c>
      <c r="S1631" s="20" t="s">
        <v>11150</v>
      </c>
      <c r="T1631" s="20" t="s">
        <v>11150</v>
      </c>
      <c r="U1631" s="20" t="s">
        <v>11150</v>
      </c>
      <c r="V1631" s="20" t="s">
        <v>11150</v>
      </c>
      <c r="W1631" s="20">
        <v>364.68</v>
      </c>
    </row>
    <row r="1632" spans="1:23" x14ac:dyDescent="0.45">
      <c r="A1632" s="20">
        <v>1001758</v>
      </c>
      <c r="B1632" s="20" t="s">
        <v>9431</v>
      </c>
      <c r="C1632" s="20" t="s">
        <v>10358</v>
      </c>
      <c r="D1632" s="20">
        <v>603125659</v>
      </c>
      <c r="E1632" s="20" t="str">
        <f>VLOOKUP(A1632,'REPORTE'!$A$1:$AG$1961,5,0)</f>
        <v>ECUATORIANO(A)</v>
      </c>
      <c r="F1632" s="20" t="str">
        <f>VLOOKUP(A1632,'REPORTE'!$A$1:$AG$1961,18,0)</f>
        <v>F</v>
      </c>
      <c r="G1632" s="20" t="str">
        <f>VLOOKUP(A1632,'REPORTE'!$A$1:$AG$1961,6,0)</f>
        <v>NACIONAL</v>
      </c>
      <c r="H1632" s="20" t="str">
        <f>VLOOKUP(A1632,'REPORTE'!$A$1:$AG$1961,30,0)</f>
        <v>Secundaria</v>
      </c>
      <c r="I1632" s="20" t="str">
        <f>VLOOKUP(A1632,'REPORTE'!$A$1:$AG$1961,31,0)</f>
        <v>CHIMBORAZO</v>
      </c>
      <c r="J1632" s="20" t="str">
        <f>VLOOKUP(A1632,'REPORTE'!$A$1:$AG$1961,32,0)</f>
        <v>RIOBAMBA</v>
      </c>
      <c r="K1632" s="20" t="str">
        <f>VLOOKUP(A1632,'REPORTE'!$A$1:$AG$1961,33,0)</f>
        <v>PUNIN</v>
      </c>
      <c r="L1632" s="20" t="str">
        <f>VLOOKUP(K1632,PROVINCIAS!$F$1:$G$1171,2,0)</f>
        <v>RURAL</v>
      </c>
      <c r="M1632" s="20">
        <v>1001864</v>
      </c>
      <c r="N1632" s="20" t="s">
        <v>15374</v>
      </c>
      <c r="O1632" s="20"/>
      <c r="P1632" s="20">
        <v>31</v>
      </c>
      <c r="Q1632" s="20" t="s">
        <v>11150</v>
      </c>
      <c r="R1632" s="20" t="s">
        <v>11150</v>
      </c>
      <c r="S1632" s="20" t="s">
        <v>11150</v>
      </c>
      <c r="T1632" s="20" t="s">
        <v>11150</v>
      </c>
      <c r="U1632" s="20" t="s">
        <v>11150</v>
      </c>
      <c r="V1632" s="20" t="s">
        <v>11150</v>
      </c>
      <c r="W1632" s="20">
        <v>31</v>
      </c>
    </row>
    <row r="1633" spans="1:23" x14ac:dyDescent="0.45">
      <c r="A1633" s="20">
        <v>1001759</v>
      </c>
      <c r="B1633" s="20" t="s">
        <v>9431</v>
      </c>
      <c r="C1633" s="20" t="s">
        <v>14487</v>
      </c>
      <c r="D1633" s="20">
        <v>1726358045</v>
      </c>
      <c r="E1633" s="20" t="str">
        <f>VLOOKUP(A1633,'REPORTE'!$A$1:$AG$1961,5,0)</f>
        <v>ECUATORIANO(A)</v>
      </c>
      <c r="F1633" s="20" t="str">
        <f>VLOOKUP(A1633,'REPORTE'!$A$1:$AG$1961,18,0)</f>
        <v>F</v>
      </c>
      <c r="G1633" s="20" t="str">
        <f>VLOOKUP(A1633,'REPORTE'!$A$1:$AG$1961,6,0)</f>
        <v>NACIONAL</v>
      </c>
      <c r="H1633" s="20" t="str">
        <f>VLOOKUP(A1633,'REPORTE'!$A$1:$AG$1961,30,0)</f>
        <v>Secundaria</v>
      </c>
      <c r="I1633" s="20" t="str">
        <f>VLOOKUP(A1633,'REPORTE'!$A$1:$AG$1961,31,0)</f>
        <v>PICHINCHA</v>
      </c>
      <c r="J1633" s="20" t="str">
        <f>VLOOKUP(A1633,'REPORTE'!$A$1:$AG$1961,32,0)</f>
        <v>QUITO</v>
      </c>
      <c r="K1633" s="20" t="str">
        <f>VLOOKUP(A1633,'REPORTE'!$A$1:$AG$1961,33,0)</f>
        <v>COTOCOLLAO</v>
      </c>
      <c r="L1633" s="20" t="str">
        <f>VLOOKUP(K1633,PROVINCIAS!$F$1:$G$1171,2,0)</f>
        <v>URBANA</v>
      </c>
      <c r="M1633" s="20">
        <v>1001865</v>
      </c>
      <c r="N1633" s="20" t="s">
        <v>15374</v>
      </c>
      <c r="O1633" s="20"/>
      <c r="P1633" s="20">
        <v>5351.72</v>
      </c>
      <c r="Q1633" s="20" t="s">
        <v>11150</v>
      </c>
      <c r="R1633" s="20" t="s">
        <v>11150</v>
      </c>
      <c r="S1633" s="20" t="s">
        <v>11150</v>
      </c>
      <c r="T1633" s="20" t="s">
        <v>11150</v>
      </c>
      <c r="U1633" s="20" t="s">
        <v>11150</v>
      </c>
      <c r="V1633" s="20" t="s">
        <v>12421</v>
      </c>
      <c r="W1633" s="20">
        <v>5351.72</v>
      </c>
    </row>
    <row r="1634" spans="1:23" x14ac:dyDescent="0.45">
      <c r="A1634" s="20">
        <v>1001760</v>
      </c>
      <c r="B1634" s="20" t="s">
        <v>9431</v>
      </c>
      <c r="C1634" s="20" t="s">
        <v>10293</v>
      </c>
      <c r="D1634" s="20">
        <v>1751064591</v>
      </c>
      <c r="E1634" s="20" t="str">
        <f>VLOOKUP(A1634,'REPORTE'!$A$1:$AG$1961,5,0)</f>
        <v>ECUATORIANO(A)</v>
      </c>
      <c r="F1634" s="20" t="str">
        <f>VLOOKUP(A1634,'REPORTE'!$A$1:$AG$1961,18,0)</f>
        <v>F</v>
      </c>
      <c r="G1634" s="20" t="str">
        <f>VLOOKUP(A1634,'REPORTE'!$A$1:$AG$1961,6,0)</f>
        <v>NACIONAL</v>
      </c>
      <c r="H1634" s="20" t="str">
        <f>VLOOKUP(A1634,'REPORTE'!$A$1:$AG$1961,30,0)</f>
        <v>Universitaria</v>
      </c>
      <c r="I1634" s="20" t="str">
        <f>VLOOKUP(A1634,'REPORTE'!$A$1:$AG$1961,31,0)</f>
        <v>CHIMBORAZO</v>
      </c>
      <c r="J1634" s="20" t="str">
        <f>VLOOKUP(A1634,'REPORTE'!$A$1:$AG$1961,32,0)</f>
        <v>RIOBAMBA</v>
      </c>
      <c r="K1634" s="20" t="str">
        <f>VLOOKUP(A1634,'REPORTE'!$A$1:$AG$1961,33,0)</f>
        <v>VELOZ</v>
      </c>
      <c r="L1634" s="20" t="str">
        <f>VLOOKUP(K1634,PROVINCIAS!$F$1:$G$1171,2,0)</f>
        <v>URBANA</v>
      </c>
      <c r="M1634" s="20">
        <v>1001866</v>
      </c>
      <c r="N1634" s="20" t="s">
        <v>15374</v>
      </c>
      <c r="O1634" s="20"/>
      <c r="P1634" s="20">
        <v>10.62</v>
      </c>
      <c r="Q1634" s="20" t="s">
        <v>11150</v>
      </c>
      <c r="R1634" s="20" t="s">
        <v>11150</v>
      </c>
      <c r="S1634" s="20" t="s">
        <v>11150</v>
      </c>
      <c r="T1634" s="20" t="s">
        <v>11150</v>
      </c>
      <c r="U1634" s="20" t="s">
        <v>11150</v>
      </c>
      <c r="V1634" s="20" t="s">
        <v>11150</v>
      </c>
      <c r="W1634" s="20">
        <v>10.62</v>
      </c>
    </row>
    <row r="1635" spans="1:23" x14ac:dyDescent="0.45">
      <c r="A1635" s="20">
        <v>1001761</v>
      </c>
      <c r="B1635" s="20" t="s">
        <v>9431</v>
      </c>
      <c r="C1635" s="20" t="s">
        <v>10290</v>
      </c>
      <c r="D1635" s="20">
        <v>603743113</v>
      </c>
      <c r="E1635" s="20" t="str">
        <f>VLOOKUP(A1635,'REPORTE'!$A$1:$AG$1961,5,0)</f>
        <v>ECUATORIANO(A)</v>
      </c>
      <c r="F1635" s="20" t="str">
        <f>VLOOKUP(A1635,'REPORTE'!$A$1:$AG$1961,18,0)</f>
        <v>F</v>
      </c>
      <c r="G1635" s="20" t="str">
        <f>VLOOKUP(A1635,'REPORTE'!$A$1:$AG$1961,6,0)</f>
        <v>NACIONAL</v>
      </c>
      <c r="H1635" s="20" t="str">
        <f>VLOOKUP(A1635,'REPORTE'!$A$1:$AG$1961,30,0)</f>
        <v>Secundaria</v>
      </c>
      <c r="I1635" s="20" t="str">
        <f>VLOOKUP(A1635,'REPORTE'!$A$1:$AG$1961,31,0)</f>
        <v>CHIMBORAZO</v>
      </c>
      <c r="J1635" s="20" t="str">
        <f>VLOOKUP(A1635,'REPORTE'!$A$1:$AG$1961,32,0)</f>
        <v>RIOBAMBA</v>
      </c>
      <c r="K1635" s="20" t="str">
        <f>VLOOKUP(A1635,'REPORTE'!$A$1:$AG$1961,33,0)</f>
        <v>VELOZ</v>
      </c>
      <c r="L1635" s="20" t="str">
        <f>VLOOKUP(K1635,PROVINCIAS!$F$1:$G$1171,2,0)</f>
        <v>URBANA</v>
      </c>
      <c r="M1635" s="20">
        <v>1001867</v>
      </c>
      <c r="N1635" s="20" t="s">
        <v>15374</v>
      </c>
      <c r="O1635" s="20"/>
      <c r="P1635" s="20">
        <v>208.18</v>
      </c>
      <c r="Q1635" s="20" t="s">
        <v>11150</v>
      </c>
      <c r="R1635" s="20" t="s">
        <v>11150</v>
      </c>
      <c r="S1635" s="20" t="s">
        <v>11150</v>
      </c>
      <c r="T1635" s="20" t="s">
        <v>13697</v>
      </c>
      <c r="U1635" s="20" t="s">
        <v>11150</v>
      </c>
      <c r="V1635" s="20" t="s">
        <v>11150</v>
      </c>
      <c r="W1635" s="20">
        <v>458.18</v>
      </c>
    </row>
    <row r="1636" spans="1:23" x14ac:dyDescent="0.45">
      <c r="A1636" s="20">
        <v>1001762</v>
      </c>
      <c r="B1636" s="20" t="s">
        <v>9431</v>
      </c>
      <c r="C1636" s="20" t="s">
        <v>10282</v>
      </c>
      <c r="D1636" s="20">
        <v>1721252268</v>
      </c>
      <c r="E1636" s="20" t="str">
        <f>VLOOKUP(A1636,'REPORTE'!$A$1:$AG$1961,5,0)</f>
        <v>ECUATORIANO(A)</v>
      </c>
      <c r="F1636" s="20" t="str">
        <f>VLOOKUP(A1636,'REPORTE'!$A$1:$AG$1961,18,0)</f>
        <v>F</v>
      </c>
      <c r="G1636" s="20" t="str">
        <f>VLOOKUP(A1636,'REPORTE'!$A$1:$AG$1961,6,0)</f>
        <v>NACIONAL</v>
      </c>
      <c r="H1636" s="20" t="str">
        <f>VLOOKUP(A1636,'REPORTE'!$A$1:$AG$1961,30,0)</f>
        <v>Secundaria</v>
      </c>
      <c r="I1636" s="20" t="str">
        <f>VLOOKUP(A1636,'REPORTE'!$A$1:$AG$1961,31,0)</f>
        <v>PICHINCHA</v>
      </c>
      <c r="J1636" s="20" t="str">
        <f>VLOOKUP(A1636,'REPORTE'!$A$1:$AG$1961,32,0)</f>
        <v>QUITO</v>
      </c>
      <c r="K1636" s="20" t="str">
        <f>VLOOKUP(A1636,'REPORTE'!$A$1:$AG$1961,33,0)</f>
        <v>COTOCOLLAO</v>
      </c>
      <c r="L1636" s="20" t="str">
        <f>VLOOKUP(K1636,PROVINCIAS!$F$1:$G$1171,2,0)</f>
        <v>URBANA</v>
      </c>
      <c r="M1636" s="20">
        <v>1001868</v>
      </c>
      <c r="N1636" s="20" t="s">
        <v>15374</v>
      </c>
      <c r="O1636" s="20"/>
      <c r="P1636" s="20">
        <v>3.04</v>
      </c>
      <c r="Q1636" s="20" t="s">
        <v>11150</v>
      </c>
      <c r="R1636" s="20" t="s">
        <v>11150</v>
      </c>
      <c r="S1636" s="20" t="s">
        <v>11150</v>
      </c>
      <c r="T1636" s="20" t="s">
        <v>13656</v>
      </c>
      <c r="U1636" s="20" t="s">
        <v>11150</v>
      </c>
      <c r="V1636" s="20" t="s">
        <v>11150</v>
      </c>
      <c r="W1636" s="20">
        <v>82.04</v>
      </c>
    </row>
    <row r="1637" spans="1:23" x14ac:dyDescent="0.45">
      <c r="A1637" s="20">
        <v>1001763</v>
      </c>
      <c r="B1637" s="20" t="s">
        <v>9431</v>
      </c>
      <c r="C1637" s="20" t="s">
        <v>14488</v>
      </c>
      <c r="D1637" s="20">
        <v>502619968</v>
      </c>
      <c r="E1637" s="20" t="str">
        <f>VLOOKUP(A1637,'REPORTE'!$A$1:$AG$1961,5,0)</f>
        <v>ECUATORIANO(A)</v>
      </c>
      <c r="F1637" s="20" t="str">
        <f>VLOOKUP(A1637,'REPORTE'!$A$1:$AG$1961,18,0)</f>
        <v>M</v>
      </c>
      <c r="G1637" s="20" t="str">
        <f>VLOOKUP(A1637,'REPORTE'!$A$1:$AG$1961,6,0)</f>
        <v>NACIONAL</v>
      </c>
      <c r="H1637" s="20" t="str">
        <f>VLOOKUP(A1637,'REPORTE'!$A$1:$AG$1961,30,0)</f>
        <v>Secundaria</v>
      </c>
      <c r="I1637" s="20" t="str">
        <f>VLOOKUP(A1637,'REPORTE'!$A$1:$AG$1961,31,0)</f>
        <v>COTOPAXI</v>
      </c>
      <c r="J1637" s="20" t="str">
        <f>VLOOKUP(A1637,'REPORTE'!$A$1:$AG$1961,32,0)</f>
        <v>PANGUA</v>
      </c>
      <c r="K1637" s="20" t="str">
        <f>VLOOKUP(A1637,'REPORTE'!$A$1:$AG$1961,33,0)</f>
        <v>EL CORAZON</v>
      </c>
      <c r="L1637" s="20" t="str">
        <f>VLOOKUP(K1637,PROVINCIAS!$F$1:$G$1171,2,0)</f>
        <v>URBANA</v>
      </c>
      <c r="M1637" s="20">
        <v>1001869</v>
      </c>
      <c r="N1637" s="20" t="s">
        <v>15374</v>
      </c>
      <c r="O1637" s="20"/>
      <c r="P1637" s="20">
        <v>0.02</v>
      </c>
      <c r="Q1637" s="20" t="s">
        <v>11150</v>
      </c>
      <c r="R1637" s="20" t="s">
        <v>11150</v>
      </c>
      <c r="S1637" s="20" t="s">
        <v>11150</v>
      </c>
      <c r="T1637" s="20" t="s">
        <v>11150</v>
      </c>
      <c r="U1637" s="20" t="s">
        <v>11150</v>
      </c>
      <c r="V1637" s="20" t="s">
        <v>11150</v>
      </c>
      <c r="W1637" s="20">
        <v>0.02</v>
      </c>
    </row>
    <row r="1638" spans="1:23" x14ac:dyDescent="0.45">
      <c r="A1638" s="20">
        <v>1001764</v>
      </c>
      <c r="B1638" s="20" t="s">
        <v>9431</v>
      </c>
      <c r="C1638" s="20" t="s">
        <v>10309</v>
      </c>
      <c r="D1638" s="20">
        <v>1723420426</v>
      </c>
      <c r="E1638" s="20" t="str">
        <f>VLOOKUP(A1638,'REPORTE'!$A$1:$AG$1961,5,0)</f>
        <v>ECUATORIANO(A)</v>
      </c>
      <c r="F1638" s="20" t="str">
        <f>VLOOKUP(A1638,'REPORTE'!$A$1:$AG$1961,18,0)</f>
        <v>M</v>
      </c>
      <c r="G1638" s="20" t="str">
        <f>VLOOKUP(A1638,'REPORTE'!$A$1:$AG$1961,6,0)</f>
        <v>NACIONAL</v>
      </c>
      <c r="H1638" s="20" t="str">
        <f>VLOOKUP(A1638,'REPORTE'!$A$1:$AG$1961,30,0)</f>
        <v>Secundaria</v>
      </c>
      <c r="I1638" s="20" t="str">
        <f>VLOOKUP(A1638,'REPORTE'!$A$1:$AG$1961,31,0)</f>
        <v>PICHINCHA</v>
      </c>
      <c r="J1638" s="20" t="str">
        <f>VLOOKUP(A1638,'REPORTE'!$A$1:$AG$1961,32,0)</f>
        <v>QUITO</v>
      </c>
      <c r="K1638" s="20" t="str">
        <f>VLOOKUP(A1638,'REPORTE'!$A$1:$AG$1961,33,0)</f>
        <v>CENTRO HISTORICO</v>
      </c>
      <c r="L1638" s="20" t="str">
        <f>VLOOKUP(K1638,PROVINCIAS!$F$1:$G$1171,2,0)</f>
        <v>URBANA</v>
      </c>
      <c r="M1638" s="20">
        <v>1001870</v>
      </c>
      <c r="N1638" s="20" t="s">
        <v>15374</v>
      </c>
      <c r="O1638" s="20"/>
      <c r="P1638" s="20">
        <v>18.399999999999999</v>
      </c>
      <c r="Q1638" s="20" t="s">
        <v>11150</v>
      </c>
      <c r="R1638" s="20" t="s">
        <v>11150</v>
      </c>
      <c r="S1638" s="20" t="s">
        <v>11150</v>
      </c>
      <c r="T1638" s="20" t="s">
        <v>11150</v>
      </c>
      <c r="U1638" s="20" t="s">
        <v>11150</v>
      </c>
      <c r="V1638" s="20" t="s">
        <v>11150</v>
      </c>
      <c r="W1638" s="20">
        <v>18.399999999999999</v>
      </c>
    </row>
    <row r="1639" spans="1:23" x14ac:dyDescent="0.45">
      <c r="A1639" s="20">
        <v>1001765</v>
      </c>
      <c r="B1639" s="20" t="s">
        <v>9431</v>
      </c>
      <c r="C1639" s="20" t="s">
        <v>14489</v>
      </c>
      <c r="D1639" s="20">
        <v>1720429677</v>
      </c>
      <c r="E1639" s="20" t="str">
        <f>VLOOKUP(A1639,'REPORTE'!$A$1:$AG$1961,5,0)</f>
        <v>ECUATORIANO(A)</v>
      </c>
      <c r="F1639" s="20" t="str">
        <f>VLOOKUP(A1639,'REPORTE'!$A$1:$AG$1961,18,0)</f>
        <v>M</v>
      </c>
      <c r="G1639" s="20" t="str">
        <f>VLOOKUP(A1639,'REPORTE'!$A$1:$AG$1961,6,0)</f>
        <v>NACIONAL</v>
      </c>
      <c r="H1639" s="20" t="str">
        <f>VLOOKUP(A1639,'REPORTE'!$A$1:$AG$1961,30,0)</f>
        <v>Primaria</v>
      </c>
      <c r="I1639" s="20" t="str">
        <f>VLOOKUP(A1639,'REPORTE'!$A$1:$AG$1961,31,0)</f>
        <v>PICHINCHA</v>
      </c>
      <c r="J1639" s="20" t="str">
        <f>VLOOKUP(A1639,'REPORTE'!$A$1:$AG$1961,32,0)</f>
        <v>QUITO</v>
      </c>
      <c r="K1639" s="20" t="str">
        <f>VLOOKUP(A1639,'REPORTE'!$A$1:$AG$1961,33,0)</f>
        <v>MARISCAL SUCRE</v>
      </c>
      <c r="L1639" s="20" t="str">
        <f>VLOOKUP(K1639,PROVINCIAS!$F$1:$G$1171,2,0)</f>
        <v>RURAL</v>
      </c>
      <c r="M1639" s="20">
        <v>1001871</v>
      </c>
      <c r="N1639" s="20" t="s">
        <v>15374</v>
      </c>
      <c r="O1639" s="20"/>
      <c r="P1639" s="20">
        <v>13</v>
      </c>
      <c r="Q1639" s="20" t="s">
        <v>11150</v>
      </c>
      <c r="R1639" s="20" t="s">
        <v>11150</v>
      </c>
      <c r="S1639" s="20" t="s">
        <v>11150</v>
      </c>
      <c r="T1639" s="20" t="s">
        <v>11150</v>
      </c>
      <c r="U1639" s="20" t="s">
        <v>11150</v>
      </c>
      <c r="V1639" s="20" t="s">
        <v>11150</v>
      </c>
      <c r="W1639" s="20">
        <v>13</v>
      </c>
    </row>
    <row r="1640" spans="1:23" x14ac:dyDescent="0.45">
      <c r="A1640" s="20">
        <v>1001766</v>
      </c>
      <c r="B1640" s="20" t="s">
        <v>9431</v>
      </c>
      <c r="C1640" s="20" t="s">
        <v>10292</v>
      </c>
      <c r="D1640" s="20">
        <v>1721094058</v>
      </c>
      <c r="E1640" s="20" t="str">
        <f>VLOOKUP(A1640,'REPORTE'!$A$1:$AG$1961,5,0)</f>
        <v>ECUATORIANO(A)</v>
      </c>
      <c r="F1640" s="20" t="str">
        <f>VLOOKUP(A1640,'REPORTE'!$A$1:$AG$1961,18,0)</f>
        <v>F</v>
      </c>
      <c r="G1640" s="20" t="str">
        <f>VLOOKUP(A1640,'REPORTE'!$A$1:$AG$1961,6,0)</f>
        <v>NACIONAL</v>
      </c>
      <c r="H1640" s="20" t="str">
        <f>VLOOKUP(A1640,'REPORTE'!$A$1:$AG$1961,30,0)</f>
        <v>Secundaria</v>
      </c>
      <c r="I1640" s="20" t="str">
        <f>VLOOKUP(A1640,'REPORTE'!$A$1:$AG$1961,31,0)</f>
        <v>PICHINCHA</v>
      </c>
      <c r="J1640" s="20" t="str">
        <f>VLOOKUP(A1640,'REPORTE'!$A$1:$AG$1961,32,0)</f>
        <v>QUITO</v>
      </c>
      <c r="K1640" s="20" t="str">
        <f>VLOOKUP(A1640,'REPORTE'!$A$1:$AG$1961,33,0)</f>
        <v>COTOCOLLAO</v>
      </c>
      <c r="L1640" s="20" t="str">
        <f>VLOOKUP(K1640,PROVINCIAS!$F$1:$G$1171,2,0)</f>
        <v>URBANA</v>
      </c>
      <c r="M1640" s="20">
        <v>1001872</v>
      </c>
      <c r="N1640" s="20" t="s">
        <v>15374</v>
      </c>
      <c r="O1640" s="20"/>
      <c r="P1640" s="20">
        <v>2.93</v>
      </c>
      <c r="Q1640" s="20" t="s">
        <v>11150</v>
      </c>
      <c r="R1640" s="20" t="s">
        <v>11150</v>
      </c>
      <c r="S1640" s="20" t="s">
        <v>11150</v>
      </c>
      <c r="T1640" s="20" t="s">
        <v>11150</v>
      </c>
      <c r="U1640" s="20" t="s">
        <v>11150</v>
      </c>
      <c r="V1640" s="20" t="s">
        <v>11150</v>
      </c>
      <c r="W1640" s="20">
        <v>2.93</v>
      </c>
    </row>
    <row r="1641" spans="1:23" x14ac:dyDescent="0.45">
      <c r="A1641" s="20">
        <v>1001767</v>
      </c>
      <c r="B1641" s="20" t="s">
        <v>9431</v>
      </c>
      <c r="C1641" s="20" t="s">
        <v>14491</v>
      </c>
      <c r="D1641" s="20">
        <v>1751938851</v>
      </c>
      <c r="E1641" s="20" t="str">
        <f>VLOOKUP(A1641,'REPORTE'!$A$1:$AG$1961,5,0)</f>
        <v>ECUATORIANO(A)</v>
      </c>
      <c r="F1641" s="20" t="str">
        <f>VLOOKUP(A1641,'REPORTE'!$A$1:$AG$1961,18,0)</f>
        <v>F</v>
      </c>
      <c r="G1641" s="20" t="str">
        <f>VLOOKUP(A1641,'REPORTE'!$A$1:$AG$1961,6,0)</f>
        <v>NACIONAL</v>
      </c>
      <c r="H1641" s="20" t="str">
        <f>VLOOKUP(A1641,'REPORTE'!$A$1:$AG$1961,30,0)</f>
        <v>Primaria</v>
      </c>
      <c r="I1641" s="20" t="str">
        <f>VLOOKUP(A1641,'REPORTE'!$A$1:$AG$1961,31,0)</f>
        <v>PICHINCHA</v>
      </c>
      <c r="J1641" s="20" t="str">
        <f>VLOOKUP(A1641,'REPORTE'!$A$1:$AG$1961,32,0)</f>
        <v>QUITO</v>
      </c>
      <c r="K1641" s="20" t="str">
        <f>VLOOKUP(A1641,'REPORTE'!$A$1:$AG$1961,33,0)</f>
        <v>CENTRO HISTORICO</v>
      </c>
      <c r="L1641" s="20" t="str">
        <f>VLOOKUP(K1641,PROVINCIAS!$F$1:$G$1171,2,0)</f>
        <v>URBANA</v>
      </c>
      <c r="M1641" s="20">
        <v>1001873</v>
      </c>
      <c r="N1641" s="20" t="s">
        <v>15374</v>
      </c>
      <c r="O1641" s="20"/>
      <c r="P1641" s="20">
        <v>1</v>
      </c>
      <c r="Q1641" s="20" t="s">
        <v>11150</v>
      </c>
      <c r="R1641" s="20" t="s">
        <v>11150</v>
      </c>
      <c r="S1641" s="20" t="s">
        <v>11150</v>
      </c>
      <c r="T1641" s="20" t="s">
        <v>11150</v>
      </c>
      <c r="U1641" s="20" t="s">
        <v>11150</v>
      </c>
      <c r="V1641" s="20" t="s">
        <v>11150</v>
      </c>
      <c r="W1641" s="20">
        <v>1</v>
      </c>
    </row>
    <row r="1642" spans="1:23" x14ac:dyDescent="0.45">
      <c r="A1642" s="20">
        <v>1001768</v>
      </c>
      <c r="B1642" s="20" t="s">
        <v>9431</v>
      </c>
      <c r="C1642" s="20" t="s">
        <v>14492</v>
      </c>
      <c r="D1642" s="20">
        <v>1723722862</v>
      </c>
      <c r="E1642" s="20" t="str">
        <f>VLOOKUP(A1642,'REPORTE'!$A$1:$AG$1961,5,0)</f>
        <v>ECUATORIANO(A)</v>
      </c>
      <c r="F1642" s="20" t="str">
        <f>VLOOKUP(A1642,'REPORTE'!$A$1:$AG$1961,18,0)</f>
        <v>F</v>
      </c>
      <c r="G1642" s="20" t="str">
        <f>VLOOKUP(A1642,'REPORTE'!$A$1:$AG$1961,6,0)</f>
        <v>NACIONAL</v>
      </c>
      <c r="H1642" s="20" t="str">
        <f>VLOOKUP(A1642,'REPORTE'!$A$1:$AG$1961,30,0)</f>
        <v>Primaria</v>
      </c>
      <c r="I1642" s="20" t="str">
        <f>VLOOKUP(A1642,'REPORTE'!$A$1:$AG$1961,31,0)</f>
        <v>PICHINCHA</v>
      </c>
      <c r="J1642" s="20" t="str">
        <f>VLOOKUP(A1642,'REPORTE'!$A$1:$AG$1961,32,0)</f>
        <v>QUITO</v>
      </c>
      <c r="K1642" s="20" t="str">
        <f>VLOOKUP(A1642,'REPORTE'!$A$1:$AG$1961,33,0)</f>
        <v>CENTRO HISTORICO</v>
      </c>
      <c r="L1642" s="20" t="str">
        <f>VLOOKUP(K1642,PROVINCIAS!$F$1:$G$1171,2,0)</f>
        <v>URBANA</v>
      </c>
      <c r="M1642" s="20">
        <v>1001874</v>
      </c>
      <c r="N1642" s="20" t="s">
        <v>15374</v>
      </c>
      <c r="O1642" s="20"/>
      <c r="P1642" s="20">
        <v>1</v>
      </c>
      <c r="Q1642" s="20" t="s">
        <v>11150</v>
      </c>
      <c r="R1642" s="20" t="s">
        <v>11150</v>
      </c>
      <c r="S1642" s="20" t="s">
        <v>11150</v>
      </c>
      <c r="T1642" s="20" t="s">
        <v>11150</v>
      </c>
      <c r="U1642" s="20" t="s">
        <v>11150</v>
      </c>
      <c r="V1642" s="20" t="s">
        <v>11150</v>
      </c>
      <c r="W1642" s="20">
        <v>1</v>
      </c>
    </row>
    <row r="1643" spans="1:23" x14ac:dyDescent="0.45">
      <c r="A1643" s="20">
        <v>1000382</v>
      </c>
      <c r="B1643" s="20" t="s">
        <v>9431</v>
      </c>
      <c r="C1643" s="20" t="s">
        <v>13821</v>
      </c>
      <c r="D1643" s="20">
        <v>691722341001</v>
      </c>
      <c r="E1643" s="20" t="str">
        <f>VLOOKUP(A1643,'REPORTE'!$A$1:$AG$1961,5,0)</f>
        <v>ECUATORIANO(A)</v>
      </c>
      <c r="F1643" s="20" t="str">
        <f>VLOOKUP(A1643,'REPORTE'!$A$1:$AG$1961,18,0)</f>
        <v>M</v>
      </c>
      <c r="G1643" s="20" t="str">
        <f>VLOOKUP(A1643,'REPORTE'!$A$1:$AG$1961,6,0)</f>
        <v>NACIONAL</v>
      </c>
      <c r="H1643" s="20" t="str">
        <f>VLOOKUP(A1643,'REPORTE'!$A$1:$AG$1961,30,0)</f>
        <v>Secundaria</v>
      </c>
      <c r="I1643" s="20" t="str">
        <f>VLOOKUP(A1643,'REPORTE'!$A$1:$AG$1961,31,0)</f>
        <v>CHIMBORAZO</v>
      </c>
      <c r="J1643" s="20" t="str">
        <f>VLOOKUP(A1643,'REPORTE'!$A$1:$AG$1961,32,0)</f>
        <v>RIOBAMBA</v>
      </c>
      <c r="K1643" s="20" t="str">
        <f>VLOOKUP(A1643,'REPORTE'!$A$1:$AG$1961,33,0)</f>
        <v>RIOBAMBA</v>
      </c>
      <c r="L1643" s="20" t="str">
        <f>VLOOKUP(K1643,PROVINCIAS!$F$1:$G$1171,2,0)</f>
        <v>URBANA</v>
      </c>
      <c r="M1643" s="20">
        <v>1001875</v>
      </c>
      <c r="N1643" s="20" t="s">
        <v>15374</v>
      </c>
      <c r="O1643" s="20"/>
      <c r="P1643" s="20">
        <v>3872</v>
      </c>
      <c r="Q1643" s="20" t="s">
        <v>11150</v>
      </c>
      <c r="R1643" s="20" t="s">
        <v>11150</v>
      </c>
      <c r="S1643" s="20" t="s">
        <v>11150</v>
      </c>
      <c r="T1643" s="20" t="s">
        <v>11150</v>
      </c>
      <c r="U1643" s="20" t="s">
        <v>11150</v>
      </c>
      <c r="V1643" s="20" t="s">
        <v>14580</v>
      </c>
      <c r="W1643" s="20">
        <v>3872</v>
      </c>
    </row>
    <row r="1644" spans="1:23" x14ac:dyDescent="0.45">
      <c r="A1644" s="20">
        <v>1001770</v>
      </c>
      <c r="B1644" s="20" t="s">
        <v>9431</v>
      </c>
      <c r="C1644" s="20" t="s">
        <v>14493</v>
      </c>
      <c r="D1644" s="20">
        <v>916082803</v>
      </c>
      <c r="E1644" s="20" t="str">
        <f>VLOOKUP(A1644,'REPORTE'!$A$1:$AG$1961,5,0)</f>
        <v>ECUATORIANO(A)</v>
      </c>
      <c r="F1644" s="20" t="str">
        <f>VLOOKUP(A1644,'REPORTE'!$A$1:$AG$1961,18,0)</f>
        <v>F</v>
      </c>
      <c r="G1644" s="20" t="str">
        <f>VLOOKUP(A1644,'REPORTE'!$A$1:$AG$1961,6,0)</f>
        <v>NACIONAL</v>
      </c>
      <c r="H1644" s="20" t="str">
        <f>VLOOKUP(A1644,'REPORTE'!$A$1:$AG$1961,30,0)</f>
        <v>Primaria</v>
      </c>
      <c r="I1644" s="20" t="str">
        <f>VLOOKUP(A1644,'REPORTE'!$A$1:$AG$1961,31,0)</f>
        <v>GUAYAS</v>
      </c>
      <c r="J1644" s="20" t="str">
        <f>VLOOKUP(A1644,'REPORTE'!$A$1:$AG$1961,32,0)</f>
        <v>SALITRE</v>
      </c>
      <c r="K1644" s="20" t="str">
        <f>VLOOKUP(A1644,'REPORTE'!$A$1:$AG$1961,33,0)</f>
        <v>BOCANA</v>
      </c>
      <c r="L1644" s="20" t="str">
        <f>VLOOKUP(K1644,PROVINCIAS!$F$1:$G$1171,2,0)</f>
        <v>URBANA</v>
      </c>
      <c r="M1644" s="20">
        <v>1001877</v>
      </c>
      <c r="N1644" s="20" t="s">
        <v>15374</v>
      </c>
      <c r="O1644" s="20"/>
      <c r="P1644" s="20">
        <v>3</v>
      </c>
      <c r="Q1644" s="20" t="s">
        <v>11150</v>
      </c>
      <c r="R1644" s="20" t="s">
        <v>11150</v>
      </c>
      <c r="S1644" s="20" t="s">
        <v>11150</v>
      </c>
      <c r="T1644" s="20" t="s">
        <v>11150</v>
      </c>
      <c r="U1644" s="20" t="s">
        <v>11150</v>
      </c>
      <c r="V1644" s="20" t="s">
        <v>11150</v>
      </c>
      <c r="W1644" s="20">
        <v>3</v>
      </c>
    </row>
    <row r="1645" spans="1:23" x14ac:dyDescent="0.45">
      <c r="A1645" s="20">
        <v>1001771</v>
      </c>
      <c r="B1645" s="20" t="s">
        <v>9431</v>
      </c>
      <c r="C1645" s="20" t="s">
        <v>10317</v>
      </c>
      <c r="D1645" s="20">
        <v>602328650</v>
      </c>
      <c r="E1645" s="20" t="str">
        <f>VLOOKUP(A1645,'REPORTE'!$A$1:$AG$1961,5,0)</f>
        <v>ECUATORIANO(A) INDIGENA</v>
      </c>
      <c r="F1645" s="20" t="str">
        <f>VLOOKUP(A1645,'REPORTE'!$A$1:$AG$1961,18,0)</f>
        <v>M</v>
      </c>
      <c r="G1645" s="20" t="str">
        <f>VLOOKUP(A1645,'REPORTE'!$A$1:$AG$1961,6,0)</f>
        <v>NACIONAL</v>
      </c>
      <c r="H1645" s="20" t="str">
        <f>VLOOKUP(A1645,'REPORTE'!$A$1:$AG$1961,30,0)</f>
        <v>Primaria</v>
      </c>
      <c r="I1645" s="20" t="str">
        <f>VLOOKUP(A1645,'REPORTE'!$A$1:$AG$1961,31,0)</f>
        <v>CHIMBORAZO</v>
      </c>
      <c r="J1645" s="20" t="str">
        <f>VLOOKUP(A1645,'REPORTE'!$A$1:$AG$1961,32,0)</f>
        <v>RIOBAMBA</v>
      </c>
      <c r="K1645" s="20" t="str">
        <f>VLOOKUP(A1645,'REPORTE'!$A$1:$AG$1961,33,0)</f>
        <v>CACHA (CAB EN MACHANGARA)</v>
      </c>
      <c r="L1645" s="20" t="str">
        <f>VLOOKUP(K1645,PROVINCIAS!$F$1:$G$1171,2,0)</f>
        <v>RURAL</v>
      </c>
      <c r="M1645" s="20">
        <v>1001878</v>
      </c>
      <c r="N1645" s="20" t="s">
        <v>15374</v>
      </c>
      <c r="O1645" s="20"/>
      <c r="P1645" s="20">
        <v>140.61000000000001</v>
      </c>
      <c r="Q1645" s="20" t="s">
        <v>11150</v>
      </c>
      <c r="R1645" s="20" t="s">
        <v>11150</v>
      </c>
      <c r="S1645" s="20" t="s">
        <v>11150</v>
      </c>
      <c r="T1645" s="20" t="s">
        <v>11150</v>
      </c>
      <c r="U1645" s="20" t="s">
        <v>11150</v>
      </c>
      <c r="V1645" s="20" t="s">
        <v>12078</v>
      </c>
      <c r="W1645" s="20">
        <v>140.61000000000001</v>
      </c>
    </row>
    <row r="1646" spans="1:23" x14ac:dyDescent="0.45">
      <c r="A1646" s="20">
        <v>1001772</v>
      </c>
      <c r="B1646" s="20" t="s">
        <v>9431</v>
      </c>
      <c r="C1646" s="20" t="s">
        <v>10331</v>
      </c>
      <c r="D1646" s="20">
        <v>1710252204</v>
      </c>
      <c r="E1646" s="20" t="str">
        <f>VLOOKUP(A1646,'REPORTE'!$A$1:$AG$1961,5,0)</f>
        <v>ECUATORIANO(A)</v>
      </c>
      <c r="F1646" s="20" t="str">
        <f>VLOOKUP(A1646,'REPORTE'!$A$1:$AG$1961,18,0)</f>
        <v>M</v>
      </c>
      <c r="G1646" s="20" t="str">
        <f>VLOOKUP(A1646,'REPORTE'!$A$1:$AG$1961,6,0)</f>
        <v>NACIONAL</v>
      </c>
      <c r="H1646" s="20" t="str">
        <f>VLOOKUP(A1646,'REPORTE'!$A$1:$AG$1961,30,0)</f>
        <v>Primaria</v>
      </c>
      <c r="I1646" s="20" t="str">
        <f>VLOOKUP(A1646,'REPORTE'!$A$1:$AG$1961,31,0)</f>
        <v>PICHINCHA</v>
      </c>
      <c r="J1646" s="20" t="str">
        <f>VLOOKUP(A1646,'REPORTE'!$A$1:$AG$1961,32,0)</f>
        <v>QUITO</v>
      </c>
      <c r="K1646" s="20" t="str">
        <f>VLOOKUP(A1646,'REPORTE'!$A$1:$AG$1961,33,0)</f>
        <v>LLANO CHICO</v>
      </c>
      <c r="L1646" s="20" t="str">
        <f>VLOOKUP(K1646,PROVINCIAS!$F$1:$G$1171,2,0)</f>
        <v>RURAL</v>
      </c>
      <c r="M1646" s="20">
        <v>1001879</v>
      </c>
      <c r="N1646" s="20" t="s">
        <v>15374</v>
      </c>
      <c r="O1646" s="20"/>
      <c r="P1646" s="20">
        <v>22.08</v>
      </c>
      <c r="Q1646" s="20" t="s">
        <v>11150</v>
      </c>
      <c r="R1646" s="20" t="s">
        <v>11150</v>
      </c>
      <c r="S1646" s="20" t="s">
        <v>11150</v>
      </c>
      <c r="T1646" s="20" t="s">
        <v>14720</v>
      </c>
      <c r="U1646" s="20" t="s">
        <v>11150</v>
      </c>
      <c r="V1646" s="20" t="s">
        <v>11150</v>
      </c>
      <c r="W1646" s="20">
        <v>284.08</v>
      </c>
    </row>
    <row r="1647" spans="1:23" x14ac:dyDescent="0.45">
      <c r="A1647" s="20">
        <v>1001773</v>
      </c>
      <c r="B1647" s="20" t="s">
        <v>9431</v>
      </c>
      <c r="C1647" s="20" t="s">
        <v>10324</v>
      </c>
      <c r="D1647" s="20">
        <v>602371460</v>
      </c>
      <c r="E1647" s="20" t="str">
        <f>VLOOKUP(A1647,'REPORTE'!$A$1:$AG$1961,5,0)</f>
        <v>ECUATORIANO(A) INDIGENA</v>
      </c>
      <c r="F1647" s="20" t="str">
        <f>VLOOKUP(A1647,'REPORTE'!$A$1:$AG$1961,18,0)</f>
        <v>M</v>
      </c>
      <c r="G1647" s="20" t="str">
        <f>VLOOKUP(A1647,'REPORTE'!$A$1:$AG$1961,6,0)</f>
        <v>NACIONAL</v>
      </c>
      <c r="H1647" s="20" t="str">
        <f>VLOOKUP(A1647,'REPORTE'!$A$1:$AG$1961,30,0)</f>
        <v>Primaria</v>
      </c>
      <c r="I1647" s="20" t="str">
        <f>VLOOKUP(A1647,'REPORTE'!$A$1:$AG$1961,31,0)</f>
        <v>CHIMBORAZO</v>
      </c>
      <c r="J1647" s="20" t="str">
        <f>VLOOKUP(A1647,'REPORTE'!$A$1:$AG$1961,32,0)</f>
        <v>RIOBAMBA</v>
      </c>
      <c r="K1647" s="20" t="str">
        <f>VLOOKUP(A1647,'REPORTE'!$A$1:$AG$1961,33,0)</f>
        <v>CACHA (CAB EN MACHANGARA)</v>
      </c>
      <c r="L1647" s="20" t="str">
        <f>VLOOKUP(K1647,PROVINCIAS!$F$1:$G$1171,2,0)</f>
        <v>RURAL</v>
      </c>
      <c r="M1647" s="20">
        <v>1001880</v>
      </c>
      <c r="N1647" s="20" t="s">
        <v>15374</v>
      </c>
      <c r="O1647" s="20"/>
      <c r="P1647" s="20">
        <v>33.409999999999997</v>
      </c>
      <c r="Q1647" s="20" t="s">
        <v>11150</v>
      </c>
      <c r="R1647" s="20" t="s">
        <v>11150</v>
      </c>
      <c r="S1647" s="20" t="s">
        <v>11150</v>
      </c>
      <c r="T1647" s="20" t="s">
        <v>11150</v>
      </c>
      <c r="U1647" s="20" t="s">
        <v>11150</v>
      </c>
      <c r="V1647" s="20" t="s">
        <v>11150</v>
      </c>
      <c r="W1647" s="20">
        <v>33.409999999999997</v>
      </c>
    </row>
    <row r="1648" spans="1:23" x14ac:dyDescent="0.45">
      <c r="A1648" s="20">
        <v>1001769</v>
      </c>
      <c r="B1648" s="20" t="s">
        <v>9431</v>
      </c>
      <c r="C1648" s="20" t="s">
        <v>10298</v>
      </c>
      <c r="D1648" s="20">
        <v>605638063</v>
      </c>
      <c r="E1648" s="20" t="str">
        <f>VLOOKUP(A1648,'REPORTE'!$A$1:$AG$1961,5,0)</f>
        <v>ECUATORIANO(A) INDIGENA</v>
      </c>
      <c r="F1648" s="20" t="str">
        <f>VLOOKUP(A1648,'REPORTE'!$A$1:$AG$1961,18,0)</f>
        <v>M</v>
      </c>
      <c r="G1648" s="20" t="str">
        <f>VLOOKUP(A1648,'REPORTE'!$A$1:$AG$1961,6,0)</f>
        <v>NACIONAL</v>
      </c>
      <c r="H1648" s="20" t="str">
        <f>VLOOKUP(A1648,'REPORTE'!$A$1:$AG$1961,30,0)</f>
        <v>Primaria</v>
      </c>
      <c r="I1648" s="20" t="str">
        <f>VLOOKUP(A1648,'REPORTE'!$A$1:$AG$1961,31,0)</f>
        <v>CHIMBORAZO</v>
      </c>
      <c r="J1648" s="20" t="str">
        <f>VLOOKUP(A1648,'REPORTE'!$A$1:$AG$1961,32,0)</f>
        <v>COLTA</v>
      </c>
      <c r="K1648" s="20" t="str">
        <f>VLOOKUP(A1648,'REPORTE'!$A$1:$AG$1961,33,0)</f>
        <v>SICALPA</v>
      </c>
      <c r="L1648" s="20" t="str">
        <f>VLOOKUP(K1648,PROVINCIAS!$F$1:$G$1171,2,0)</f>
        <v>URBANA</v>
      </c>
      <c r="M1648" s="20">
        <v>1001881</v>
      </c>
      <c r="N1648" s="20" t="s">
        <v>15374</v>
      </c>
      <c r="O1648" s="20"/>
      <c r="P1648" s="20">
        <v>44.07</v>
      </c>
      <c r="Q1648" s="20" t="s">
        <v>11150</v>
      </c>
      <c r="R1648" s="20" t="s">
        <v>11150</v>
      </c>
      <c r="S1648" s="20" t="s">
        <v>11150</v>
      </c>
      <c r="T1648" s="20" t="s">
        <v>11150</v>
      </c>
      <c r="U1648" s="20" t="s">
        <v>11150</v>
      </c>
      <c r="V1648" s="20" t="s">
        <v>11150</v>
      </c>
      <c r="W1648" s="20">
        <v>44.07</v>
      </c>
    </row>
    <row r="1649" spans="1:23" x14ac:dyDescent="0.45">
      <c r="A1649" s="20">
        <v>1001774</v>
      </c>
      <c r="B1649" s="20" t="s">
        <v>9431</v>
      </c>
      <c r="C1649" s="20" t="s">
        <v>10302</v>
      </c>
      <c r="D1649" s="20">
        <v>1717737306</v>
      </c>
      <c r="E1649" s="20" t="str">
        <f>VLOOKUP(A1649,'REPORTE'!$A$1:$AG$1961,5,0)</f>
        <v>ECUATORIANO(A)</v>
      </c>
      <c r="F1649" s="20" t="str">
        <f>VLOOKUP(A1649,'REPORTE'!$A$1:$AG$1961,18,0)</f>
        <v>F</v>
      </c>
      <c r="G1649" s="20" t="str">
        <f>VLOOKUP(A1649,'REPORTE'!$A$1:$AG$1961,6,0)</f>
        <v>NACIONAL</v>
      </c>
      <c r="H1649" s="20" t="str">
        <f>VLOOKUP(A1649,'REPORTE'!$A$1:$AG$1961,30,0)</f>
        <v>Secundaria</v>
      </c>
      <c r="I1649" s="20" t="str">
        <f>VLOOKUP(A1649,'REPORTE'!$A$1:$AG$1961,31,0)</f>
        <v>EL ORO</v>
      </c>
      <c r="J1649" s="20" t="str">
        <f>VLOOKUP(A1649,'REPORTE'!$A$1:$AG$1961,32,0)</f>
        <v>PORTOVELO</v>
      </c>
      <c r="K1649" s="20" t="str">
        <f>VLOOKUP(A1649,'REPORTE'!$A$1:$AG$1961,33,0)</f>
        <v>SALATI</v>
      </c>
      <c r="L1649" s="20" t="str">
        <f>VLOOKUP(K1649,PROVINCIAS!$F$1:$G$1171,2,0)</f>
        <v>RURAL</v>
      </c>
      <c r="M1649" s="20">
        <v>1001882</v>
      </c>
      <c r="N1649" s="20" t="s">
        <v>15374</v>
      </c>
      <c r="O1649" s="20"/>
      <c r="P1649" s="20">
        <v>3.56</v>
      </c>
      <c r="Q1649" s="20" t="s">
        <v>11150</v>
      </c>
      <c r="R1649" s="20" t="s">
        <v>11150</v>
      </c>
      <c r="S1649" s="20" t="s">
        <v>11150</v>
      </c>
      <c r="T1649" s="20" t="s">
        <v>14550</v>
      </c>
      <c r="U1649" s="20" t="s">
        <v>11150</v>
      </c>
      <c r="V1649" s="20" t="s">
        <v>11150</v>
      </c>
      <c r="W1649" s="20">
        <v>125.56</v>
      </c>
    </row>
    <row r="1650" spans="1:23" x14ac:dyDescent="0.45">
      <c r="A1650" s="20">
        <v>1001776</v>
      </c>
      <c r="B1650" s="20" t="s">
        <v>9431</v>
      </c>
      <c r="C1650" s="20" t="s">
        <v>10303</v>
      </c>
      <c r="D1650" s="20">
        <v>1714250626</v>
      </c>
      <c r="E1650" s="20" t="str">
        <f>VLOOKUP(A1650,'REPORTE'!$A$1:$AG$1961,5,0)</f>
        <v>ECUATORIANO(A)</v>
      </c>
      <c r="F1650" s="20" t="str">
        <f>VLOOKUP(A1650,'REPORTE'!$A$1:$AG$1961,18,0)</f>
        <v>F</v>
      </c>
      <c r="G1650" s="20" t="str">
        <f>VLOOKUP(A1650,'REPORTE'!$A$1:$AG$1961,6,0)</f>
        <v>NACIONAL</v>
      </c>
      <c r="H1650" s="20" t="str">
        <f>VLOOKUP(A1650,'REPORTE'!$A$1:$AG$1961,30,0)</f>
        <v>Secundaria</v>
      </c>
      <c r="I1650" s="20" t="str">
        <f>VLOOKUP(A1650,'REPORTE'!$A$1:$AG$1961,31,0)</f>
        <v>PICHINCHA</v>
      </c>
      <c r="J1650" s="20" t="str">
        <f>VLOOKUP(A1650,'REPORTE'!$A$1:$AG$1961,32,0)</f>
        <v>QUITO</v>
      </c>
      <c r="K1650" s="20" t="str">
        <f>VLOOKUP(A1650,'REPORTE'!$A$1:$AG$1961,33,0)</f>
        <v>SAN ANTONIO</v>
      </c>
      <c r="L1650" s="20" t="str">
        <f>VLOOKUP(K1650,PROVINCIAS!$F$1:$G$1171,2,0)</f>
        <v>RURAL</v>
      </c>
      <c r="M1650" s="20">
        <v>1001883</v>
      </c>
      <c r="N1650" s="20" t="s">
        <v>15374</v>
      </c>
      <c r="O1650" s="20"/>
      <c r="P1650" s="20">
        <v>202.55</v>
      </c>
      <c r="Q1650" s="20" t="s">
        <v>11150</v>
      </c>
      <c r="R1650" s="20" t="s">
        <v>11150</v>
      </c>
      <c r="S1650" s="20" t="s">
        <v>11150</v>
      </c>
      <c r="T1650" s="20" t="s">
        <v>14709</v>
      </c>
      <c r="U1650" s="20" t="s">
        <v>11150</v>
      </c>
      <c r="V1650" s="20" t="s">
        <v>12078</v>
      </c>
      <c r="W1650" s="20">
        <v>569.54999999999995</v>
      </c>
    </row>
    <row r="1651" spans="1:23" x14ac:dyDescent="0.45">
      <c r="A1651" s="20">
        <v>1001777</v>
      </c>
      <c r="B1651" s="20" t="s">
        <v>9431</v>
      </c>
      <c r="C1651" s="20" t="s">
        <v>14494</v>
      </c>
      <c r="D1651" s="20">
        <v>1752233187</v>
      </c>
      <c r="E1651" s="20" t="str">
        <f>VLOOKUP(A1651,'REPORTE'!$A$1:$AG$1961,5,0)</f>
        <v>ECUATORIANO(A)</v>
      </c>
      <c r="F1651" s="20" t="str">
        <f>VLOOKUP(A1651,'REPORTE'!$A$1:$AG$1961,18,0)</f>
        <v>F</v>
      </c>
      <c r="G1651" s="20" t="str">
        <f>VLOOKUP(A1651,'REPORTE'!$A$1:$AG$1961,6,0)</f>
        <v>NACIONAL</v>
      </c>
      <c r="H1651" s="20" t="str">
        <f>VLOOKUP(A1651,'REPORTE'!$A$1:$AG$1961,30,0)</f>
        <v>Secundaria</v>
      </c>
      <c r="I1651" s="20" t="str">
        <f>VLOOKUP(A1651,'REPORTE'!$A$1:$AG$1961,31,0)</f>
        <v>PICHINCHA</v>
      </c>
      <c r="J1651" s="20" t="str">
        <f>VLOOKUP(A1651,'REPORTE'!$A$1:$AG$1961,32,0)</f>
        <v>QUITO</v>
      </c>
      <c r="K1651" s="20" t="str">
        <f>VLOOKUP(A1651,'REPORTE'!$A$1:$AG$1961,33,0)</f>
        <v>COTOCOLLAO</v>
      </c>
      <c r="L1651" s="20" t="str">
        <f>VLOOKUP(K1651,PROVINCIAS!$F$1:$G$1171,2,0)</f>
        <v>URBANA</v>
      </c>
      <c r="M1651" s="20">
        <v>1001884</v>
      </c>
      <c r="N1651" s="20" t="s">
        <v>15374</v>
      </c>
      <c r="O1651" s="20"/>
      <c r="P1651" s="20">
        <v>3</v>
      </c>
      <c r="Q1651" s="20" t="s">
        <v>11150</v>
      </c>
      <c r="R1651" s="20" t="s">
        <v>11150</v>
      </c>
      <c r="S1651" s="20" t="s">
        <v>11150</v>
      </c>
      <c r="T1651" s="20" t="s">
        <v>11150</v>
      </c>
      <c r="U1651" s="20" t="s">
        <v>11150</v>
      </c>
      <c r="V1651" s="20" t="s">
        <v>11150</v>
      </c>
      <c r="W1651" s="20">
        <v>3</v>
      </c>
    </row>
    <row r="1652" spans="1:23" x14ac:dyDescent="0.45">
      <c r="A1652" s="20">
        <v>1001778</v>
      </c>
      <c r="B1652" s="20" t="s">
        <v>9431</v>
      </c>
      <c r="C1652" s="20" t="s">
        <v>10299</v>
      </c>
      <c r="D1652" s="20">
        <v>1709209645</v>
      </c>
      <c r="E1652" s="20" t="str">
        <f>VLOOKUP(A1652,'REPORTE'!$A$1:$AG$1961,5,0)</f>
        <v>ECUATORIANO(A)</v>
      </c>
      <c r="F1652" s="20" t="str">
        <f>VLOOKUP(A1652,'REPORTE'!$A$1:$AG$1961,18,0)</f>
        <v>M</v>
      </c>
      <c r="G1652" s="20" t="str">
        <f>VLOOKUP(A1652,'REPORTE'!$A$1:$AG$1961,6,0)</f>
        <v>NACIONAL</v>
      </c>
      <c r="H1652" s="20" t="str">
        <f>VLOOKUP(A1652,'REPORTE'!$A$1:$AG$1961,30,0)</f>
        <v>Primaria</v>
      </c>
      <c r="I1652" s="20" t="str">
        <f>VLOOKUP(A1652,'REPORTE'!$A$1:$AG$1961,31,0)</f>
        <v>PICHINCHA</v>
      </c>
      <c r="J1652" s="20" t="str">
        <f>VLOOKUP(A1652,'REPORTE'!$A$1:$AG$1961,32,0)</f>
        <v>QUITO</v>
      </c>
      <c r="K1652" s="20" t="str">
        <f>VLOOKUP(A1652,'REPORTE'!$A$1:$AG$1961,33,0)</f>
        <v>COTOCOLLAO</v>
      </c>
      <c r="L1652" s="20" t="str">
        <f>VLOOKUP(K1652,PROVINCIAS!$F$1:$G$1171,2,0)</f>
        <v>URBANA</v>
      </c>
      <c r="M1652" s="20">
        <v>1001885</v>
      </c>
      <c r="N1652" s="20" t="s">
        <v>15374</v>
      </c>
      <c r="O1652" s="20"/>
      <c r="P1652" s="20">
        <v>7.0000000000000007E-2</v>
      </c>
      <c r="Q1652" s="20" t="s">
        <v>11150</v>
      </c>
      <c r="R1652" s="20" t="s">
        <v>11150</v>
      </c>
      <c r="S1652" s="20" t="s">
        <v>11150</v>
      </c>
      <c r="T1652" s="20" t="s">
        <v>14387</v>
      </c>
      <c r="U1652" s="20" t="s">
        <v>11150</v>
      </c>
      <c r="V1652" s="20" t="s">
        <v>12078</v>
      </c>
      <c r="W1652" s="20">
        <v>150.07</v>
      </c>
    </row>
    <row r="1653" spans="1:23" x14ac:dyDescent="0.45">
      <c r="A1653" s="20">
        <v>1001779</v>
      </c>
      <c r="B1653" s="20" t="s">
        <v>9431</v>
      </c>
      <c r="C1653" s="20" t="s">
        <v>10304</v>
      </c>
      <c r="D1653" s="20">
        <v>1728735380</v>
      </c>
      <c r="E1653" s="20" t="str">
        <f>VLOOKUP(A1653,'REPORTE'!$A$1:$AG$1961,5,0)</f>
        <v>ECUATORIANO(A) INDIGENA</v>
      </c>
      <c r="F1653" s="20" t="str">
        <f>VLOOKUP(A1653,'REPORTE'!$A$1:$AG$1961,18,0)</f>
        <v>F</v>
      </c>
      <c r="G1653" s="20" t="str">
        <f>VLOOKUP(A1653,'REPORTE'!$A$1:$AG$1961,6,0)</f>
        <v>NACIONAL</v>
      </c>
      <c r="H1653" s="20" t="str">
        <f>VLOOKUP(A1653,'REPORTE'!$A$1:$AG$1961,30,0)</f>
        <v>Secundaria</v>
      </c>
      <c r="I1653" s="20" t="str">
        <f>VLOOKUP(A1653,'REPORTE'!$A$1:$AG$1961,31,0)</f>
        <v>PICHINCHA</v>
      </c>
      <c r="J1653" s="20" t="str">
        <f>VLOOKUP(A1653,'REPORTE'!$A$1:$AG$1961,32,0)</f>
        <v>QUITO</v>
      </c>
      <c r="K1653" s="20" t="str">
        <f>VLOOKUP(A1653,'REPORTE'!$A$1:$AG$1961,33,0)</f>
        <v>LA MAGDALENA</v>
      </c>
      <c r="L1653" s="20" t="str">
        <f>VLOOKUP(K1653,PROVINCIAS!$F$1:$G$1171,2,0)</f>
        <v>URBANA</v>
      </c>
      <c r="M1653" s="20">
        <v>1001886</v>
      </c>
      <c r="N1653" s="20" t="s">
        <v>15374</v>
      </c>
      <c r="O1653" s="20"/>
      <c r="P1653" s="20">
        <v>54.61</v>
      </c>
      <c r="Q1653" s="20" t="s">
        <v>11150</v>
      </c>
      <c r="R1653" s="20" t="s">
        <v>11150</v>
      </c>
      <c r="S1653" s="20" t="s">
        <v>11150</v>
      </c>
      <c r="T1653" s="20" t="s">
        <v>11150</v>
      </c>
      <c r="U1653" s="20" t="s">
        <v>11150</v>
      </c>
      <c r="V1653" s="20" t="s">
        <v>11150</v>
      </c>
      <c r="W1653" s="20">
        <v>54.61</v>
      </c>
    </row>
    <row r="1654" spans="1:23" x14ac:dyDescent="0.45">
      <c r="A1654" s="20">
        <v>1001780</v>
      </c>
      <c r="B1654" s="20" t="s">
        <v>9431</v>
      </c>
      <c r="C1654" s="20" t="s">
        <v>14495</v>
      </c>
      <c r="D1654" s="20">
        <v>1703788453</v>
      </c>
      <c r="E1654" s="20" t="str">
        <f>VLOOKUP(A1654,'REPORTE'!$A$1:$AG$1961,5,0)</f>
        <v>ECUATORIANO(A)</v>
      </c>
      <c r="F1654" s="20" t="str">
        <f>VLOOKUP(A1654,'REPORTE'!$A$1:$AG$1961,18,0)</f>
        <v>M</v>
      </c>
      <c r="G1654" s="20" t="str">
        <f>VLOOKUP(A1654,'REPORTE'!$A$1:$AG$1961,6,0)</f>
        <v>NACIONAL</v>
      </c>
      <c r="H1654" s="20" t="str">
        <f>VLOOKUP(A1654,'REPORTE'!$A$1:$AG$1961,30,0)</f>
        <v>Secundaria</v>
      </c>
      <c r="I1654" s="20" t="str">
        <f>VLOOKUP(A1654,'REPORTE'!$A$1:$AG$1961,31,0)</f>
        <v>PICHINCHA</v>
      </c>
      <c r="J1654" s="20" t="str">
        <f>VLOOKUP(A1654,'REPORTE'!$A$1:$AG$1961,32,0)</f>
        <v>QUITO</v>
      </c>
      <c r="K1654" s="20" t="str">
        <f>VLOOKUP(A1654,'REPORTE'!$A$1:$AG$1961,33,0)</f>
        <v>COTOCOLLAO</v>
      </c>
      <c r="L1654" s="20" t="str">
        <f>VLOOKUP(K1654,PROVINCIAS!$F$1:$G$1171,2,0)</f>
        <v>URBANA</v>
      </c>
      <c r="M1654" s="20">
        <v>1001887</v>
      </c>
      <c r="N1654" s="20" t="s">
        <v>15374</v>
      </c>
      <c r="O1654" s="20"/>
      <c r="P1654" s="20">
        <v>3</v>
      </c>
      <c r="Q1654" s="20" t="s">
        <v>11150</v>
      </c>
      <c r="R1654" s="20" t="s">
        <v>11150</v>
      </c>
      <c r="S1654" s="20" t="s">
        <v>11150</v>
      </c>
      <c r="T1654" s="20" t="s">
        <v>11150</v>
      </c>
      <c r="U1654" s="20" t="s">
        <v>11150</v>
      </c>
      <c r="V1654" s="20" t="s">
        <v>11150</v>
      </c>
      <c r="W1654" s="20">
        <v>3</v>
      </c>
    </row>
    <row r="1655" spans="1:23" x14ac:dyDescent="0.45">
      <c r="A1655" s="20">
        <v>1001781</v>
      </c>
      <c r="B1655" s="20" t="s">
        <v>9431</v>
      </c>
      <c r="C1655" s="20" t="s">
        <v>14496</v>
      </c>
      <c r="D1655" s="20">
        <v>801691577</v>
      </c>
      <c r="E1655" s="20" t="str">
        <f>VLOOKUP(A1655,'REPORTE'!$A$1:$AG$1961,5,0)</f>
        <v>ECUATORIANO(A)</v>
      </c>
      <c r="F1655" s="20" t="str">
        <f>VLOOKUP(A1655,'REPORTE'!$A$1:$AG$1961,18,0)</f>
        <v>F</v>
      </c>
      <c r="G1655" s="20" t="str">
        <f>VLOOKUP(A1655,'REPORTE'!$A$1:$AG$1961,6,0)</f>
        <v>NACIONAL</v>
      </c>
      <c r="H1655" s="20" t="str">
        <f>VLOOKUP(A1655,'REPORTE'!$A$1:$AG$1961,30,0)</f>
        <v>Primaria</v>
      </c>
      <c r="I1655" s="20" t="str">
        <f>VLOOKUP(A1655,'REPORTE'!$A$1:$AG$1961,31,0)</f>
        <v>PICHINCHA</v>
      </c>
      <c r="J1655" s="20" t="str">
        <f>VLOOKUP(A1655,'REPORTE'!$A$1:$AG$1961,32,0)</f>
        <v>QUITO</v>
      </c>
      <c r="K1655" s="20" t="str">
        <f>VLOOKUP(A1655,'REPORTE'!$A$1:$AG$1961,33,0)</f>
        <v>PONCEANO</v>
      </c>
      <c r="L1655" s="20" t="str">
        <f>VLOOKUP(K1655,PROVINCIAS!$F$1:$G$1171,2,0)</f>
        <v>URBANA</v>
      </c>
      <c r="M1655" s="20">
        <v>1001888</v>
      </c>
      <c r="N1655" s="20" t="s">
        <v>15374</v>
      </c>
      <c r="O1655" s="20"/>
      <c r="P1655" s="20">
        <v>38.01</v>
      </c>
      <c r="Q1655" s="20" t="s">
        <v>11150</v>
      </c>
      <c r="R1655" s="20" t="s">
        <v>11150</v>
      </c>
      <c r="S1655" s="20" t="s">
        <v>11150</v>
      </c>
      <c r="T1655" s="20" t="s">
        <v>11150</v>
      </c>
      <c r="U1655" s="20" t="s">
        <v>11150</v>
      </c>
      <c r="V1655" s="20" t="s">
        <v>11150</v>
      </c>
      <c r="W1655" s="20">
        <v>38.01</v>
      </c>
    </row>
    <row r="1656" spans="1:23" x14ac:dyDescent="0.45">
      <c r="A1656" s="20">
        <v>1001783</v>
      </c>
      <c r="B1656" s="20" t="s">
        <v>9431</v>
      </c>
      <c r="C1656" s="20" t="s">
        <v>14497</v>
      </c>
      <c r="D1656" s="20">
        <v>1717761769</v>
      </c>
      <c r="E1656" s="20" t="str">
        <f>VLOOKUP(A1656,'REPORTE'!$A$1:$AG$1961,5,0)</f>
        <v>ECUATORIANO(A)</v>
      </c>
      <c r="F1656" s="20" t="str">
        <f>VLOOKUP(A1656,'REPORTE'!$A$1:$AG$1961,18,0)</f>
        <v>F</v>
      </c>
      <c r="G1656" s="20" t="str">
        <f>VLOOKUP(A1656,'REPORTE'!$A$1:$AG$1961,6,0)</f>
        <v>NACIONAL</v>
      </c>
      <c r="H1656" s="20" t="str">
        <f>VLOOKUP(A1656,'REPORTE'!$A$1:$AG$1961,30,0)</f>
        <v>Formación Técnica (Intermedia)</v>
      </c>
      <c r="I1656" s="20" t="str">
        <f>VLOOKUP(A1656,'REPORTE'!$A$1:$AG$1961,31,0)</f>
        <v>PICHINCHA</v>
      </c>
      <c r="J1656" s="20" t="str">
        <f>VLOOKUP(A1656,'REPORTE'!$A$1:$AG$1961,32,0)</f>
        <v>QUITO</v>
      </c>
      <c r="K1656" s="20" t="str">
        <f>VLOOKUP(A1656,'REPORTE'!$A$1:$AG$1961,33,0)</f>
        <v>IÑAQUITO</v>
      </c>
      <c r="L1656" s="20" t="str">
        <f>VLOOKUP(K1656,PROVINCIAS!$F$1:$G$1171,2,0)</f>
        <v>URBANA</v>
      </c>
      <c r="M1656" s="20">
        <v>1001889</v>
      </c>
      <c r="N1656" s="20" t="s">
        <v>15374</v>
      </c>
      <c r="O1656" s="20"/>
      <c r="P1656" s="20">
        <v>36.03</v>
      </c>
      <c r="Q1656" s="20" t="s">
        <v>11150</v>
      </c>
      <c r="R1656" s="20" t="s">
        <v>11150</v>
      </c>
      <c r="S1656" s="20" t="s">
        <v>11150</v>
      </c>
      <c r="T1656" s="20" t="s">
        <v>11150</v>
      </c>
      <c r="U1656" s="20" t="s">
        <v>11150</v>
      </c>
      <c r="V1656" s="20" t="s">
        <v>11150</v>
      </c>
      <c r="W1656" s="20">
        <v>36.03</v>
      </c>
    </row>
    <row r="1657" spans="1:23" x14ac:dyDescent="0.45">
      <c r="A1657" s="20">
        <v>1001782</v>
      </c>
      <c r="B1657" s="20" t="s">
        <v>9431</v>
      </c>
      <c r="C1657" s="20" t="s">
        <v>10305</v>
      </c>
      <c r="D1657" s="20">
        <v>550083810</v>
      </c>
      <c r="E1657" s="20" t="str">
        <f>VLOOKUP(A1657,'REPORTE'!$A$1:$AG$1961,5,0)</f>
        <v>ECUATORIANO(A)</v>
      </c>
      <c r="F1657" s="20" t="str">
        <f>VLOOKUP(A1657,'REPORTE'!$A$1:$AG$1961,18,0)</f>
        <v>M</v>
      </c>
      <c r="G1657" s="20" t="str">
        <f>VLOOKUP(A1657,'REPORTE'!$A$1:$AG$1961,6,0)</f>
        <v>NACIONAL</v>
      </c>
      <c r="H1657" s="20" t="str">
        <f>VLOOKUP(A1657,'REPORTE'!$A$1:$AG$1961,30,0)</f>
        <v>Primaria</v>
      </c>
      <c r="I1657" s="20" t="str">
        <f>VLOOKUP(A1657,'REPORTE'!$A$1:$AG$1961,31,0)</f>
        <v>PICHINCHA</v>
      </c>
      <c r="J1657" s="20" t="str">
        <f>VLOOKUP(A1657,'REPORTE'!$A$1:$AG$1961,32,0)</f>
        <v>QUITO</v>
      </c>
      <c r="K1657" s="20" t="str">
        <f>VLOOKUP(A1657,'REPORTE'!$A$1:$AG$1961,33,0)</f>
        <v>CHILLOGALLO</v>
      </c>
      <c r="L1657" s="20" t="str">
        <f>VLOOKUP(K1657,PROVINCIAS!$F$1:$G$1171,2,0)</f>
        <v>URBANA</v>
      </c>
      <c r="M1657" s="20">
        <v>1001890</v>
      </c>
      <c r="N1657" s="20" t="s">
        <v>15374</v>
      </c>
      <c r="O1657" s="20"/>
      <c r="P1657" s="20">
        <v>6.12</v>
      </c>
      <c r="Q1657" s="20" t="s">
        <v>11150</v>
      </c>
      <c r="R1657" s="20" t="s">
        <v>11150</v>
      </c>
      <c r="S1657" s="20" t="s">
        <v>11150</v>
      </c>
      <c r="T1657" s="20" t="s">
        <v>11992</v>
      </c>
      <c r="U1657" s="20" t="s">
        <v>11150</v>
      </c>
      <c r="V1657" s="20" t="s">
        <v>11150</v>
      </c>
      <c r="W1657" s="20">
        <v>386.12</v>
      </c>
    </row>
    <row r="1658" spans="1:23" x14ac:dyDescent="0.45">
      <c r="A1658" s="20">
        <v>1001784</v>
      </c>
      <c r="B1658" s="20" t="s">
        <v>9431</v>
      </c>
      <c r="C1658" s="20" t="s">
        <v>10306</v>
      </c>
      <c r="D1658" s="20">
        <v>940310923</v>
      </c>
      <c r="E1658" s="20" t="str">
        <f>VLOOKUP(A1658,'REPORTE'!$A$1:$AG$1961,5,0)</f>
        <v>ECUATORIANO(A) INDIGENA</v>
      </c>
      <c r="F1658" s="20" t="str">
        <f>VLOOKUP(A1658,'REPORTE'!$A$1:$AG$1961,18,0)</f>
        <v>M</v>
      </c>
      <c r="G1658" s="20" t="str">
        <f>VLOOKUP(A1658,'REPORTE'!$A$1:$AG$1961,6,0)</f>
        <v>NACIONAL</v>
      </c>
      <c r="H1658" s="20" t="str">
        <f>VLOOKUP(A1658,'REPORTE'!$A$1:$AG$1961,30,0)</f>
        <v>Primaria</v>
      </c>
      <c r="I1658" s="20" t="str">
        <f>VLOOKUP(A1658,'REPORTE'!$A$1:$AG$1961,31,0)</f>
        <v>CHIMBORAZO</v>
      </c>
      <c r="J1658" s="20" t="str">
        <f>VLOOKUP(A1658,'REPORTE'!$A$1:$AG$1961,32,0)</f>
        <v>PALLATANGA</v>
      </c>
      <c r="K1658" s="20" t="str">
        <f>VLOOKUP(A1658,'REPORTE'!$A$1:$AG$1961,33,0)</f>
        <v>PALLATANGA</v>
      </c>
      <c r="L1658" s="20" t="str">
        <f>VLOOKUP(K1658,PROVINCIAS!$F$1:$G$1171,2,0)</f>
        <v>URBANA</v>
      </c>
      <c r="M1658" s="20">
        <v>1001891</v>
      </c>
      <c r="N1658" s="20" t="s">
        <v>15374</v>
      </c>
      <c r="O1658" s="20"/>
      <c r="P1658" s="20">
        <v>3.56</v>
      </c>
      <c r="Q1658" s="20" t="s">
        <v>11150</v>
      </c>
      <c r="R1658" s="20" t="s">
        <v>11150</v>
      </c>
      <c r="S1658" s="20" t="s">
        <v>11150</v>
      </c>
      <c r="T1658" s="20" t="s">
        <v>14721</v>
      </c>
      <c r="U1658" s="20" t="s">
        <v>11150</v>
      </c>
      <c r="V1658" s="20" t="s">
        <v>11150</v>
      </c>
      <c r="W1658" s="20">
        <v>129.56</v>
      </c>
    </row>
    <row r="1659" spans="1:23" x14ac:dyDescent="0.45">
      <c r="A1659" s="20">
        <v>1001785</v>
      </c>
      <c r="B1659" s="20" t="s">
        <v>9431</v>
      </c>
      <c r="C1659" s="20" t="s">
        <v>14498</v>
      </c>
      <c r="D1659" s="20">
        <v>602124018</v>
      </c>
      <c r="E1659" s="20" t="str">
        <f>VLOOKUP(A1659,'REPORTE'!$A$1:$AG$1961,5,0)</f>
        <v>ECUATORIANO(A)</v>
      </c>
      <c r="F1659" s="20" t="str">
        <f>VLOOKUP(A1659,'REPORTE'!$A$1:$AG$1961,18,0)</f>
        <v>F</v>
      </c>
      <c r="G1659" s="20" t="str">
        <f>VLOOKUP(A1659,'REPORTE'!$A$1:$AG$1961,6,0)</f>
        <v>NACIONAL</v>
      </c>
      <c r="H1659" s="20" t="str">
        <f>VLOOKUP(A1659,'REPORTE'!$A$1:$AG$1961,30,0)</f>
        <v>Secundaria</v>
      </c>
      <c r="I1659" s="20" t="str">
        <f>VLOOKUP(A1659,'REPORTE'!$A$1:$AG$1961,31,0)</f>
        <v>CHIMBORAZO</v>
      </c>
      <c r="J1659" s="20" t="str">
        <f>VLOOKUP(A1659,'REPORTE'!$A$1:$AG$1961,32,0)</f>
        <v>RIOBAMBA</v>
      </c>
      <c r="K1659" s="20" t="str">
        <f>VLOOKUP(A1659,'REPORTE'!$A$1:$AG$1961,33,0)</f>
        <v>VELOZ</v>
      </c>
      <c r="L1659" s="20" t="str">
        <f>VLOOKUP(K1659,PROVINCIAS!$F$1:$G$1171,2,0)</f>
        <v>URBANA</v>
      </c>
      <c r="M1659" s="20">
        <v>1001892</v>
      </c>
      <c r="N1659" s="20" t="s">
        <v>15374</v>
      </c>
      <c r="O1659" s="20"/>
      <c r="P1659" s="20">
        <v>1</v>
      </c>
      <c r="Q1659" s="20" t="s">
        <v>11150</v>
      </c>
      <c r="R1659" s="20" t="s">
        <v>11150</v>
      </c>
      <c r="S1659" s="20" t="s">
        <v>11150</v>
      </c>
      <c r="T1659" s="20" t="s">
        <v>11150</v>
      </c>
      <c r="U1659" s="20" t="s">
        <v>11150</v>
      </c>
      <c r="V1659" s="20" t="s">
        <v>11150</v>
      </c>
      <c r="W1659" s="20">
        <v>1</v>
      </c>
    </row>
    <row r="1660" spans="1:23" x14ac:dyDescent="0.45">
      <c r="A1660" s="20">
        <v>1001786</v>
      </c>
      <c r="B1660" s="20" t="s">
        <v>9431</v>
      </c>
      <c r="C1660" s="20" t="s">
        <v>14499</v>
      </c>
      <c r="D1660" s="20">
        <v>604418665</v>
      </c>
      <c r="E1660" s="20" t="str">
        <f>VLOOKUP(A1660,'REPORTE'!$A$1:$AG$1961,5,0)</f>
        <v>ECUATORIANO(A)</v>
      </c>
      <c r="F1660" s="20" t="str">
        <f>VLOOKUP(A1660,'REPORTE'!$A$1:$AG$1961,18,0)</f>
        <v>F</v>
      </c>
      <c r="G1660" s="20" t="str">
        <f>VLOOKUP(A1660,'REPORTE'!$A$1:$AG$1961,6,0)</f>
        <v>NACIONAL</v>
      </c>
      <c r="H1660" s="20" t="str">
        <f>VLOOKUP(A1660,'REPORTE'!$A$1:$AG$1961,30,0)</f>
        <v>Secundaria</v>
      </c>
      <c r="I1660" s="20" t="str">
        <f>VLOOKUP(A1660,'REPORTE'!$A$1:$AG$1961,31,0)</f>
        <v>CHIMBORAZO</v>
      </c>
      <c r="J1660" s="20" t="str">
        <f>VLOOKUP(A1660,'REPORTE'!$A$1:$AG$1961,32,0)</f>
        <v>GUANO</v>
      </c>
      <c r="K1660" s="20" t="str">
        <f>VLOOKUP(A1660,'REPORTE'!$A$1:$AG$1961,33,0)</f>
        <v>LA MATRIZ</v>
      </c>
      <c r="L1660" s="20" t="str">
        <f>VLOOKUP(K1660,PROVINCIAS!$F$1:$G$1171,2,0)</f>
        <v>URBANA</v>
      </c>
      <c r="M1660" s="20">
        <v>1001893</v>
      </c>
      <c r="N1660" s="20" t="s">
        <v>15374</v>
      </c>
      <c r="O1660" s="20"/>
      <c r="P1660" s="20">
        <v>7.17</v>
      </c>
      <c r="Q1660" s="20" t="s">
        <v>11150</v>
      </c>
      <c r="R1660" s="20" t="s">
        <v>11150</v>
      </c>
      <c r="S1660" s="20" t="s">
        <v>11150</v>
      </c>
      <c r="T1660" s="20" t="s">
        <v>11150</v>
      </c>
      <c r="U1660" s="20" t="s">
        <v>11150</v>
      </c>
      <c r="V1660" s="20" t="s">
        <v>11150</v>
      </c>
      <c r="W1660" s="20">
        <v>7.17</v>
      </c>
    </row>
    <row r="1661" spans="1:23" x14ac:dyDescent="0.45">
      <c r="A1661" s="20">
        <v>1001787</v>
      </c>
      <c r="B1661" s="20" t="s">
        <v>9431</v>
      </c>
      <c r="C1661" s="20" t="s">
        <v>10318</v>
      </c>
      <c r="D1661" s="20">
        <v>602159410</v>
      </c>
      <c r="E1661" s="20" t="str">
        <f>VLOOKUP(A1661,'REPORTE'!$A$1:$AG$1961,5,0)</f>
        <v>ECUATORIANO(A) INDIGENA</v>
      </c>
      <c r="F1661" s="20" t="str">
        <f>VLOOKUP(A1661,'REPORTE'!$A$1:$AG$1961,18,0)</f>
        <v>F</v>
      </c>
      <c r="G1661" s="20" t="str">
        <f>VLOOKUP(A1661,'REPORTE'!$A$1:$AG$1961,6,0)</f>
        <v>NACIONAL</v>
      </c>
      <c r="H1661" s="20" t="str">
        <f>VLOOKUP(A1661,'REPORTE'!$A$1:$AG$1961,30,0)</f>
        <v>Primaria</v>
      </c>
      <c r="I1661" s="20" t="str">
        <f>VLOOKUP(A1661,'REPORTE'!$A$1:$AG$1961,31,0)</f>
        <v>CHIMBORAZO</v>
      </c>
      <c r="J1661" s="20" t="str">
        <f>VLOOKUP(A1661,'REPORTE'!$A$1:$AG$1961,32,0)</f>
        <v>GUANO</v>
      </c>
      <c r="K1661" s="20" t="str">
        <f>VLOOKUP(A1661,'REPORTE'!$A$1:$AG$1961,33,0)</f>
        <v>LA MATRIZ</v>
      </c>
      <c r="L1661" s="20" t="str">
        <f>VLOOKUP(K1661,PROVINCIAS!$F$1:$G$1171,2,0)</f>
        <v>URBANA</v>
      </c>
      <c r="M1661" s="20">
        <v>1001894</v>
      </c>
      <c r="N1661" s="20" t="s">
        <v>15374</v>
      </c>
      <c r="O1661" s="20"/>
      <c r="P1661" s="20">
        <v>18.5</v>
      </c>
      <c r="Q1661" s="20" t="s">
        <v>11150</v>
      </c>
      <c r="R1661" s="20" t="s">
        <v>11150</v>
      </c>
      <c r="S1661" s="20" t="s">
        <v>11150</v>
      </c>
      <c r="T1661" s="20" t="s">
        <v>11150</v>
      </c>
      <c r="U1661" s="20" t="s">
        <v>11150</v>
      </c>
      <c r="V1661" s="20" t="s">
        <v>11150</v>
      </c>
      <c r="W1661" s="20">
        <v>18.5</v>
      </c>
    </row>
    <row r="1662" spans="1:23" x14ac:dyDescent="0.45">
      <c r="A1662" s="20">
        <v>1001788</v>
      </c>
      <c r="B1662" s="20" t="s">
        <v>9431</v>
      </c>
      <c r="C1662" s="20" t="s">
        <v>10363</v>
      </c>
      <c r="D1662" s="20">
        <v>503164428</v>
      </c>
      <c r="E1662" s="20" t="str">
        <f>VLOOKUP(A1662,'REPORTE'!$A$1:$AG$1961,5,0)</f>
        <v>ECUATORIANO(A) INDIGENA</v>
      </c>
      <c r="F1662" s="20" t="str">
        <f>VLOOKUP(A1662,'REPORTE'!$A$1:$AG$1961,18,0)</f>
        <v>F</v>
      </c>
      <c r="G1662" s="20" t="str">
        <f>VLOOKUP(A1662,'REPORTE'!$A$1:$AG$1961,6,0)</f>
        <v>NACIONAL</v>
      </c>
      <c r="H1662" s="20" t="str">
        <f>VLOOKUP(A1662,'REPORTE'!$A$1:$AG$1961,30,0)</f>
        <v>Primaria</v>
      </c>
      <c r="I1662" s="20" t="str">
        <f>VLOOKUP(A1662,'REPORTE'!$A$1:$AG$1961,31,0)</f>
        <v>PICHINCHA</v>
      </c>
      <c r="J1662" s="20" t="str">
        <f>VLOOKUP(A1662,'REPORTE'!$A$1:$AG$1961,32,0)</f>
        <v>QUITO</v>
      </c>
      <c r="K1662" s="20" t="str">
        <f>VLOOKUP(A1662,'REPORTE'!$A$1:$AG$1961,33,0)</f>
        <v>COTOCOLLAO</v>
      </c>
      <c r="L1662" s="20" t="str">
        <f>VLOOKUP(K1662,PROVINCIAS!$F$1:$G$1171,2,0)</f>
        <v>URBANA</v>
      </c>
      <c r="M1662" s="20">
        <v>1001895</v>
      </c>
      <c r="N1662" s="20" t="s">
        <v>15374</v>
      </c>
      <c r="O1662" s="20"/>
      <c r="P1662" s="20">
        <v>8.08</v>
      </c>
      <c r="Q1662" s="20" t="s">
        <v>11150</v>
      </c>
      <c r="R1662" s="20" t="s">
        <v>11150</v>
      </c>
      <c r="S1662" s="20" t="s">
        <v>11150</v>
      </c>
      <c r="T1662" s="20" t="s">
        <v>11955</v>
      </c>
      <c r="U1662" s="20" t="s">
        <v>11150</v>
      </c>
      <c r="V1662" s="20" t="s">
        <v>11150</v>
      </c>
      <c r="W1662" s="20">
        <v>308.08</v>
      </c>
    </row>
    <row r="1663" spans="1:23" x14ac:dyDescent="0.45">
      <c r="A1663" s="20">
        <v>1001789</v>
      </c>
      <c r="B1663" s="20" t="s">
        <v>9431</v>
      </c>
      <c r="C1663" s="20" t="s">
        <v>10359</v>
      </c>
      <c r="D1663" s="20">
        <v>401384698</v>
      </c>
      <c r="E1663" s="20" t="str">
        <f>VLOOKUP(A1663,'REPORTE'!$A$1:$AG$1961,5,0)</f>
        <v>ECUATORIANO(A)</v>
      </c>
      <c r="F1663" s="20" t="str">
        <f>VLOOKUP(A1663,'REPORTE'!$A$1:$AG$1961,18,0)</f>
        <v>F</v>
      </c>
      <c r="G1663" s="20" t="str">
        <f>VLOOKUP(A1663,'REPORTE'!$A$1:$AG$1961,6,0)</f>
        <v>NACIONAL</v>
      </c>
      <c r="H1663" s="20" t="str">
        <f>VLOOKUP(A1663,'REPORTE'!$A$1:$AG$1961,30,0)</f>
        <v>Secundaria</v>
      </c>
      <c r="I1663" s="20" t="str">
        <f>VLOOKUP(A1663,'REPORTE'!$A$1:$AG$1961,31,0)</f>
        <v>CARCHI</v>
      </c>
      <c r="J1663" s="20" t="str">
        <f>VLOOKUP(A1663,'REPORTE'!$A$1:$AG$1961,32,0)</f>
        <v>TULCAN</v>
      </c>
      <c r="K1663" s="20" t="str">
        <f>VLOOKUP(A1663,'REPORTE'!$A$1:$AG$1961,33,0)</f>
        <v>TUFIÑO</v>
      </c>
      <c r="L1663" s="20" t="str">
        <f>VLOOKUP(K1663,PROVINCIAS!$F$1:$G$1171,2,0)</f>
        <v>RURAL</v>
      </c>
      <c r="M1663" s="20">
        <v>1001896</v>
      </c>
      <c r="N1663" s="20" t="s">
        <v>15374</v>
      </c>
      <c r="O1663" s="20"/>
      <c r="P1663" s="20">
        <v>1221.3800000000001</v>
      </c>
      <c r="Q1663" s="20" t="s">
        <v>11150</v>
      </c>
      <c r="R1663" s="20" t="s">
        <v>11150</v>
      </c>
      <c r="S1663" s="20" t="s">
        <v>11150</v>
      </c>
      <c r="T1663" s="20" t="s">
        <v>14722</v>
      </c>
      <c r="U1663" s="20" t="s">
        <v>11150</v>
      </c>
      <c r="V1663" s="20" t="s">
        <v>12076</v>
      </c>
      <c r="W1663" s="20">
        <v>1382.38</v>
      </c>
    </row>
    <row r="1664" spans="1:23" x14ac:dyDescent="0.45">
      <c r="A1664" s="20">
        <v>1001790</v>
      </c>
      <c r="B1664" s="20" t="s">
        <v>9431</v>
      </c>
      <c r="C1664" s="20" t="s">
        <v>10319</v>
      </c>
      <c r="D1664" s="20">
        <v>1716072234</v>
      </c>
      <c r="E1664" s="20" t="str">
        <f>VLOOKUP(A1664,'REPORTE'!$A$1:$AG$1961,5,0)</f>
        <v>ECUATORIANO(A)</v>
      </c>
      <c r="F1664" s="20" t="str">
        <f>VLOOKUP(A1664,'REPORTE'!$A$1:$AG$1961,18,0)</f>
        <v>F</v>
      </c>
      <c r="G1664" s="20" t="str">
        <f>VLOOKUP(A1664,'REPORTE'!$A$1:$AG$1961,6,0)</f>
        <v>NACIONAL</v>
      </c>
      <c r="H1664" s="20" t="str">
        <f>VLOOKUP(A1664,'REPORTE'!$A$1:$AG$1961,30,0)</f>
        <v>Formación Técnica (Intermedia)</v>
      </c>
      <c r="I1664" s="20" t="str">
        <f>VLOOKUP(A1664,'REPORTE'!$A$1:$AG$1961,31,0)</f>
        <v>PICHINCHA</v>
      </c>
      <c r="J1664" s="20" t="str">
        <f>VLOOKUP(A1664,'REPORTE'!$A$1:$AG$1961,32,0)</f>
        <v>QUITO</v>
      </c>
      <c r="K1664" s="20" t="str">
        <f>VLOOKUP(A1664,'REPORTE'!$A$1:$AG$1961,33,0)</f>
        <v>IÑAQUITO</v>
      </c>
      <c r="L1664" s="20" t="str">
        <f>VLOOKUP(K1664,PROVINCIAS!$F$1:$G$1171,2,0)</f>
        <v>URBANA</v>
      </c>
      <c r="M1664" s="20">
        <v>1001897</v>
      </c>
      <c r="N1664" s="20" t="s">
        <v>15374</v>
      </c>
      <c r="O1664" s="20"/>
      <c r="P1664" s="20">
        <v>5.0199999999999996</v>
      </c>
      <c r="Q1664" s="20" t="s">
        <v>11150</v>
      </c>
      <c r="R1664" s="20" t="s">
        <v>11150</v>
      </c>
      <c r="S1664" s="20" t="s">
        <v>11150</v>
      </c>
      <c r="T1664" s="20" t="s">
        <v>13660</v>
      </c>
      <c r="U1664" s="20" t="s">
        <v>11150</v>
      </c>
      <c r="V1664" s="20" t="s">
        <v>12078</v>
      </c>
      <c r="W1664" s="20">
        <v>62.02</v>
      </c>
    </row>
    <row r="1665" spans="1:23" x14ac:dyDescent="0.45">
      <c r="A1665" s="20">
        <v>1001791</v>
      </c>
      <c r="B1665" s="20" t="s">
        <v>9431</v>
      </c>
      <c r="C1665" s="20" t="s">
        <v>10310</v>
      </c>
      <c r="D1665" s="20">
        <v>602982514</v>
      </c>
      <c r="E1665" s="20" t="str">
        <f>VLOOKUP(A1665,'REPORTE'!$A$1:$AG$1961,5,0)</f>
        <v>ECUATORIANO(A) INDIGENA</v>
      </c>
      <c r="F1665" s="20" t="str">
        <f>VLOOKUP(A1665,'REPORTE'!$A$1:$AG$1961,18,0)</f>
        <v>M</v>
      </c>
      <c r="G1665" s="20" t="str">
        <f>VLOOKUP(A1665,'REPORTE'!$A$1:$AG$1961,6,0)</f>
        <v>NACIONAL</v>
      </c>
      <c r="H1665" s="20" t="str">
        <f>VLOOKUP(A1665,'REPORTE'!$A$1:$AG$1961,30,0)</f>
        <v>Secundaria</v>
      </c>
      <c r="I1665" s="20" t="str">
        <f>VLOOKUP(A1665,'REPORTE'!$A$1:$AG$1961,31,0)</f>
        <v>CHIMBORAZO</v>
      </c>
      <c r="J1665" s="20" t="str">
        <f>VLOOKUP(A1665,'REPORTE'!$A$1:$AG$1961,32,0)</f>
        <v>RIOBAMBA</v>
      </c>
      <c r="K1665" s="20" t="str">
        <f>VLOOKUP(A1665,'REPORTE'!$A$1:$AG$1961,33,0)</f>
        <v>YARUQUIES</v>
      </c>
      <c r="L1665" s="20" t="str">
        <f>VLOOKUP(K1665,PROVINCIAS!$F$1:$G$1171,2,0)</f>
        <v>URBANA</v>
      </c>
      <c r="M1665" s="20">
        <v>1001898</v>
      </c>
      <c r="N1665" s="20" t="s">
        <v>15374</v>
      </c>
      <c r="O1665" s="20"/>
      <c r="P1665" s="20">
        <v>16.940000000000001</v>
      </c>
      <c r="Q1665" s="20" t="s">
        <v>11150</v>
      </c>
      <c r="R1665" s="20" t="s">
        <v>11150</v>
      </c>
      <c r="S1665" s="20" t="s">
        <v>11150</v>
      </c>
      <c r="T1665" s="20" t="s">
        <v>14102</v>
      </c>
      <c r="U1665" s="20" t="s">
        <v>11150</v>
      </c>
      <c r="V1665" s="20" t="s">
        <v>12078</v>
      </c>
      <c r="W1665" s="20">
        <v>171.94</v>
      </c>
    </row>
    <row r="1666" spans="1:23" x14ac:dyDescent="0.45">
      <c r="A1666" s="20">
        <v>1001792</v>
      </c>
      <c r="B1666" s="20" t="s">
        <v>9431</v>
      </c>
      <c r="C1666" s="20" t="s">
        <v>10320</v>
      </c>
      <c r="D1666" s="20">
        <v>1707221238</v>
      </c>
      <c r="E1666" s="20" t="str">
        <f>VLOOKUP(A1666,'REPORTE'!$A$1:$AG$1961,5,0)</f>
        <v>ECUATORIANO(A)</v>
      </c>
      <c r="F1666" s="20" t="str">
        <f>VLOOKUP(A1666,'REPORTE'!$A$1:$AG$1961,18,0)</f>
        <v>F</v>
      </c>
      <c r="G1666" s="20" t="str">
        <f>VLOOKUP(A1666,'REPORTE'!$A$1:$AG$1961,6,0)</f>
        <v>NACIONAL</v>
      </c>
      <c r="H1666" s="20" t="str">
        <f>VLOOKUP(A1666,'REPORTE'!$A$1:$AG$1961,30,0)</f>
        <v>Primaria</v>
      </c>
      <c r="I1666" s="20" t="str">
        <f>VLOOKUP(A1666,'REPORTE'!$A$1:$AG$1961,31,0)</f>
        <v>PICHINCHA</v>
      </c>
      <c r="J1666" s="20" t="str">
        <f>VLOOKUP(A1666,'REPORTE'!$A$1:$AG$1961,32,0)</f>
        <v>QUITO</v>
      </c>
      <c r="K1666" s="20" t="str">
        <f>VLOOKUP(A1666,'REPORTE'!$A$1:$AG$1961,33,0)</f>
        <v>COTOCOLLAO</v>
      </c>
      <c r="L1666" s="20" t="str">
        <f>VLOOKUP(K1666,PROVINCIAS!$F$1:$G$1171,2,0)</f>
        <v>URBANA</v>
      </c>
      <c r="M1666" s="20">
        <v>1001899</v>
      </c>
      <c r="N1666" s="20" t="s">
        <v>15374</v>
      </c>
      <c r="O1666" s="20"/>
      <c r="P1666" s="20">
        <v>56.45</v>
      </c>
      <c r="Q1666" s="20" t="s">
        <v>11150</v>
      </c>
      <c r="R1666" s="20" t="s">
        <v>11150</v>
      </c>
      <c r="S1666" s="20" t="s">
        <v>11150</v>
      </c>
      <c r="T1666" s="20" t="s">
        <v>11150</v>
      </c>
      <c r="U1666" s="20" t="s">
        <v>11150</v>
      </c>
      <c r="V1666" s="20" t="s">
        <v>11150</v>
      </c>
      <c r="W1666" s="20">
        <v>56.45</v>
      </c>
    </row>
    <row r="1667" spans="1:23" x14ac:dyDescent="0.45">
      <c r="A1667" s="20">
        <v>1001793</v>
      </c>
      <c r="B1667" s="20" t="s">
        <v>9431</v>
      </c>
      <c r="C1667" s="20" t="s">
        <v>14500</v>
      </c>
      <c r="D1667" s="20">
        <v>1750547489</v>
      </c>
      <c r="E1667" s="20" t="str">
        <f>VLOOKUP(A1667,'REPORTE'!$A$1:$AG$1961,5,0)</f>
        <v>ECUATORIANO(A)</v>
      </c>
      <c r="F1667" s="20" t="str">
        <f>VLOOKUP(A1667,'REPORTE'!$A$1:$AG$1961,18,0)</f>
        <v>F</v>
      </c>
      <c r="G1667" s="20" t="str">
        <f>VLOOKUP(A1667,'REPORTE'!$A$1:$AG$1961,6,0)</f>
        <v>NACIONAL</v>
      </c>
      <c r="H1667" s="20" t="str">
        <f>VLOOKUP(A1667,'REPORTE'!$A$1:$AG$1961,30,0)</f>
        <v>Primaria</v>
      </c>
      <c r="I1667" s="20" t="str">
        <f>VLOOKUP(A1667,'REPORTE'!$A$1:$AG$1961,31,0)</f>
        <v>PICHINCHA</v>
      </c>
      <c r="J1667" s="20" t="str">
        <f>VLOOKUP(A1667,'REPORTE'!$A$1:$AG$1961,32,0)</f>
        <v>QUITO</v>
      </c>
      <c r="K1667" s="20" t="str">
        <f>VLOOKUP(A1667,'REPORTE'!$A$1:$AG$1961,33,0)</f>
        <v>COMITE DEL PUEBLO</v>
      </c>
      <c r="L1667" s="20" t="str">
        <f>VLOOKUP(K1667,PROVINCIAS!$F$1:$G$1171,2,0)</f>
        <v>URBANA</v>
      </c>
      <c r="M1667" s="20">
        <v>1001900</v>
      </c>
      <c r="N1667" s="20" t="s">
        <v>15374</v>
      </c>
      <c r="O1667" s="20"/>
      <c r="P1667" s="20">
        <v>59.01</v>
      </c>
      <c r="Q1667" s="20" t="s">
        <v>11150</v>
      </c>
      <c r="R1667" s="20" t="s">
        <v>11150</v>
      </c>
      <c r="S1667" s="20" t="s">
        <v>11150</v>
      </c>
      <c r="T1667" s="20" t="s">
        <v>11150</v>
      </c>
      <c r="U1667" s="20" t="s">
        <v>11150</v>
      </c>
      <c r="V1667" s="20" t="s">
        <v>11150</v>
      </c>
      <c r="W1667" s="20">
        <v>59.01</v>
      </c>
    </row>
    <row r="1668" spans="1:23" x14ac:dyDescent="0.45">
      <c r="A1668" s="20">
        <v>1001794</v>
      </c>
      <c r="B1668" s="20" t="s">
        <v>9431</v>
      </c>
      <c r="C1668" s="20" t="s">
        <v>14501</v>
      </c>
      <c r="D1668" s="20">
        <v>503653164</v>
      </c>
      <c r="E1668" s="20" t="str">
        <f>VLOOKUP(A1668,'REPORTE'!$A$1:$AG$1961,5,0)</f>
        <v>ECUATORIANO(A)</v>
      </c>
      <c r="F1668" s="20" t="str">
        <f>VLOOKUP(A1668,'REPORTE'!$A$1:$AG$1961,18,0)</f>
        <v>F</v>
      </c>
      <c r="G1668" s="20" t="str">
        <f>VLOOKUP(A1668,'REPORTE'!$A$1:$AG$1961,6,0)</f>
        <v>NACIONAL</v>
      </c>
      <c r="H1668" s="20" t="str">
        <f>VLOOKUP(A1668,'REPORTE'!$A$1:$AG$1961,30,0)</f>
        <v>Primaria</v>
      </c>
      <c r="I1668" s="20" t="str">
        <f>VLOOKUP(A1668,'REPORTE'!$A$1:$AG$1961,31,0)</f>
        <v>COTOPAXI</v>
      </c>
      <c r="J1668" s="20" t="str">
        <f>VLOOKUP(A1668,'REPORTE'!$A$1:$AG$1961,32,0)</f>
        <v>PUJILI</v>
      </c>
      <c r="K1668" s="20" t="str">
        <f>VLOOKUP(A1668,'REPORTE'!$A$1:$AG$1961,33,0)</f>
        <v>GUANGAJE</v>
      </c>
      <c r="L1668" s="20" t="str">
        <f>VLOOKUP(K1668,PROVINCIAS!$F$1:$G$1171,2,0)</f>
        <v>RURAL</v>
      </c>
      <c r="M1668" s="20">
        <v>1001901</v>
      </c>
      <c r="N1668" s="20" t="s">
        <v>15374</v>
      </c>
      <c r="O1668" s="20"/>
      <c r="P1668" s="20">
        <v>3</v>
      </c>
      <c r="Q1668" s="20" t="s">
        <v>11150</v>
      </c>
      <c r="R1668" s="20" t="s">
        <v>11150</v>
      </c>
      <c r="S1668" s="20" t="s">
        <v>11150</v>
      </c>
      <c r="T1668" s="20" t="s">
        <v>11150</v>
      </c>
      <c r="U1668" s="20" t="s">
        <v>11150</v>
      </c>
      <c r="V1668" s="20" t="s">
        <v>11150</v>
      </c>
      <c r="W1668" s="20">
        <v>3</v>
      </c>
    </row>
    <row r="1669" spans="1:23" x14ac:dyDescent="0.45">
      <c r="A1669" s="20">
        <v>1001796</v>
      </c>
      <c r="B1669" s="20" t="s">
        <v>9431</v>
      </c>
      <c r="C1669" s="20" t="s">
        <v>10328</v>
      </c>
      <c r="D1669" s="20">
        <v>401057708</v>
      </c>
      <c r="E1669" s="20" t="str">
        <f>VLOOKUP(A1669,'REPORTE'!$A$1:$AG$1961,5,0)</f>
        <v>ECUATORIANO(A)</v>
      </c>
      <c r="F1669" s="20" t="str">
        <f>VLOOKUP(A1669,'REPORTE'!$A$1:$AG$1961,18,0)</f>
        <v>F</v>
      </c>
      <c r="G1669" s="20" t="str">
        <f>VLOOKUP(A1669,'REPORTE'!$A$1:$AG$1961,6,0)</f>
        <v>NACIONAL</v>
      </c>
      <c r="H1669" s="20" t="str">
        <f>VLOOKUP(A1669,'REPORTE'!$A$1:$AG$1961,30,0)</f>
        <v>Primaria</v>
      </c>
      <c r="I1669" s="20" t="str">
        <f>VLOOKUP(A1669,'REPORTE'!$A$1:$AG$1961,31,0)</f>
        <v>PICHINCHA</v>
      </c>
      <c r="J1669" s="20" t="str">
        <f>VLOOKUP(A1669,'REPORTE'!$A$1:$AG$1961,32,0)</f>
        <v>QUITO</v>
      </c>
      <c r="K1669" s="20" t="str">
        <f>VLOOKUP(A1669,'REPORTE'!$A$1:$AG$1961,33,0)</f>
        <v>COTOCOLLAO</v>
      </c>
      <c r="L1669" s="20" t="str">
        <f>VLOOKUP(K1669,PROVINCIAS!$F$1:$G$1171,2,0)</f>
        <v>URBANA</v>
      </c>
      <c r="M1669" s="20">
        <v>1001903</v>
      </c>
      <c r="N1669" s="20" t="s">
        <v>15374</v>
      </c>
      <c r="O1669" s="20"/>
      <c r="P1669" s="20">
        <v>16.3</v>
      </c>
      <c r="Q1669" s="20" t="s">
        <v>11150</v>
      </c>
      <c r="R1669" s="20" t="s">
        <v>11150</v>
      </c>
      <c r="S1669" s="20" t="s">
        <v>11150</v>
      </c>
      <c r="T1669" s="20" t="s">
        <v>14387</v>
      </c>
      <c r="U1669" s="20" t="s">
        <v>11150</v>
      </c>
      <c r="V1669" s="20" t="s">
        <v>11150</v>
      </c>
      <c r="W1669" s="20">
        <v>166.3</v>
      </c>
    </row>
    <row r="1670" spans="1:23" x14ac:dyDescent="0.45">
      <c r="A1670" s="20">
        <v>1001797</v>
      </c>
      <c r="B1670" s="20" t="s">
        <v>9431</v>
      </c>
      <c r="C1670" s="20" t="s">
        <v>14503</v>
      </c>
      <c r="D1670" s="20">
        <v>301107413</v>
      </c>
      <c r="E1670" s="20" t="str">
        <f>VLOOKUP(A1670,'REPORTE'!$A$1:$AG$1961,5,0)</f>
        <v>ECUATORIANO(A)</v>
      </c>
      <c r="F1670" s="20" t="str">
        <f>VLOOKUP(A1670,'REPORTE'!$A$1:$AG$1961,18,0)</f>
        <v>F</v>
      </c>
      <c r="G1670" s="20" t="str">
        <f>VLOOKUP(A1670,'REPORTE'!$A$1:$AG$1961,6,0)</f>
        <v>NACIONAL</v>
      </c>
      <c r="H1670" s="20" t="str">
        <f>VLOOKUP(A1670,'REPORTE'!$A$1:$AG$1961,30,0)</f>
        <v>Primaria</v>
      </c>
      <c r="I1670" s="20" t="str">
        <f>VLOOKUP(A1670,'REPORTE'!$A$1:$AG$1961,31,0)</f>
        <v>CAÑAR</v>
      </c>
      <c r="J1670" s="20" t="str">
        <f>VLOOKUP(A1670,'REPORTE'!$A$1:$AG$1961,32,0)</f>
        <v>CAÑAR</v>
      </c>
      <c r="K1670" s="20" t="str">
        <f>VLOOKUP(A1670,'REPORTE'!$A$1:$AG$1961,33,0)</f>
        <v>GENERAL MORALES (SOCARTE)</v>
      </c>
      <c r="L1670" s="20" t="str">
        <f>VLOOKUP(K1670,PROVINCIAS!$F$1:$G$1171,2,0)</f>
        <v>RURAL</v>
      </c>
      <c r="M1670" s="20">
        <v>1001904</v>
      </c>
      <c r="N1670" s="20" t="s">
        <v>15374</v>
      </c>
      <c r="O1670" s="20"/>
      <c r="P1670" s="20">
        <v>2</v>
      </c>
      <c r="Q1670" s="20" t="s">
        <v>11150</v>
      </c>
      <c r="R1670" s="20" t="s">
        <v>11150</v>
      </c>
      <c r="S1670" s="20" t="s">
        <v>11150</v>
      </c>
      <c r="T1670" s="20" t="s">
        <v>11150</v>
      </c>
      <c r="U1670" s="20" t="s">
        <v>11150</v>
      </c>
      <c r="V1670" s="20" t="s">
        <v>11150</v>
      </c>
      <c r="W1670" s="20">
        <v>2</v>
      </c>
    </row>
    <row r="1671" spans="1:23" x14ac:dyDescent="0.45">
      <c r="A1671" s="20">
        <v>1001798</v>
      </c>
      <c r="B1671" s="20" t="s">
        <v>9431</v>
      </c>
      <c r="C1671" s="20" t="s">
        <v>10334</v>
      </c>
      <c r="D1671" s="20">
        <v>1706889761</v>
      </c>
      <c r="E1671" s="20" t="str">
        <f>VLOOKUP(A1671,'REPORTE'!$A$1:$AG$1961,5,0)</f>
        <v>ECUATORIANO(A)</v>
      </c>
      <c r="F1671" s="20" t="str">
        <f>VLOOKUP(A1671,'REPORTE'!$A$1:$AG$1961,18,0)</f>
        <v>M</v>
      </c>
      <c r="G1671" s="20" t="str">
        <f>VLOOKUP(A1671,'REPORTE'!$A$1:$AG$1961,6,0)</f>
        <v>NACIONAL</v>
      </c>
      <c r="H1671" s="20" t="str">
        <f>VLOOKUP(A1671,'REPORTE'!$A$1:$AG$1961,30,0)</f>
        <v>Secundaria</v>
      </c>
      <c r="I1671" s="20" t="str">
        <f>VLOOKUP(A1671,'REPORTE'!$A$1:$AG$1961,31,0)</f>
        <v>PICHINCHA</v>
      </c>
      <c r="J1671" s="20" t="str">
        <f>VLOOKUP(A1671,'REPORTE'!$A$1:$AG$1961,32,0)</f>
        <v>QUITO</v>
      </c>
      <c r="K1671" s="20" t="str">
        <f>VLOOKUP(A1671,'REPORTE'!$A$1:$AG$1961,33,0)</f>
        <v>CENTRO HISTORICO</v>
      </c>
      <c r="L1671" s="20" t="str">
        <f>VLOOKUP(K1671,PROVINCIAS!$F$1:$G$1171,2,0)</f>
        <v>URBANA</v>
      </c>
      <c r="M1671" s="20">
        <v>1001905</v>
      </c>
      <c r="N1671" s="20" t="s">
        <v>15374</v>
      </c>
      <c r="O1671" s="20"/>
      <c r="P1671" s="20">
        <v>2.52</v>
      </c>
      <c r="Q1671" s="20" t="s">
        <v>11150</v>
      </c>
      <c r="R1671" s="20" t="s">
        <v>11150</v>
      </c>
      <c r="S1671" s="20" t="s">
        <v>11150</v>
      </c>
      <c r="T1671" s="20" t="s">
        <v>13686</v>
      </c>
      <c r="U1671" s="20" t="s">
        <v>11150</v>
      </c>
      <c r="V1671" s="20" t="s">
        <v>11150</v>
      </c>
      <c r="W1671" s="20">
        <v>50.52</v>
      </c>
    </row>
    <row r="1672" spans="1:23" x14ac:dyDescent="0.45">
      <c r="A1672" s="20">
        <v>1001799</v>
      </c>
      <c r="B1672" s="20" t="s">
        <v>9431</v>
      </c>
      <c r="C1672" s="20" t="s">
        <v>14504</v>
      </c>
      <c r="D1672" s="20">
        <v>650050669</v>
      </c>
      <c r="E1672" s="20" t="str">
        <f>VLOOKUP(A1672,'REPORTE'!$A$1:$AG$1961,5,0)</f>
        <v>ECUATORIANO(A)</v>
      </c>
      <c r="F1672" s="20" t="str">
        <f>VLOOKUP(A1672,'REPORTE'!$A$1:$AG$1961,18,0)</f>
        <v>F</v>
      </c>
      <c r="G1672" s="20" t="str">
        <f>VLOOKUP(A1672,'REPORTE'!$A$1:$AG$1961,6,0)</f>
        <v>NACIONAL</v>
      </c>
      <c r="H1672" s="20" t="str">
        <f>VLOOKUP(A1672,'REPORTE'!$A$1:$AG$1961,30,0)</f>
        <v>Secundaria</v>
      </c>
      <c r="I1672" s="20" t="str">
        <f>VLOOKUP(A1672,'REPORTE'!$A$1:$AG$1961,31,0)</f>
        <v>PICHINCHA</v>
      </c>
      <c r="J1672" s="20" t="str">
        <f>VLOOKUP(A1672,'REPORTE'!$A$1:$AG$1961,32,0)</f>
        <v>QUITO</v>
      </c>
      <c r="K1672" s="20" t="str">
        <f>VLOOKUP(A1672,'REPORTE'!$A$1:$AG$1961,33,0)</f>
        <v>KENNEDY</v>
      </c>
      <c r="L1672" s="20" t="str">
        <f>VLOOKUP(K1672,PROVINCIAS!$F$1:$G$1171,2,0)</f>
        <v>URBANA</v>
      </c>
      <c r="M1672" s="20">
        <v>1001906</v>
      </c>
      <c r="N1672" s="20" t="s">
        <v>15374</v>
      </c>
      <c r="O1672" s="20"/>
      <c r="P1672" s="20">
        <v>483.11</v>
      </c>
      <c r="Q1672" s="20" t="s">
        <v>11150</v>
      </c>
      <c r="R1672" s="20" t="s">
        <v>11150</v>
      </c>
      <c r="S1672" s="20" t="s">
        <v>11150</v>
      </c>
      <c r="T1672" s="20" t="s">
        <v>11150</v>
      </c>
      <c r="U1672" s="20" t="s">
        <v>11150</v>
      </c>
      <c r="V1672" s="20" t="s">
        <v>12078</v>
      </c>
      <c r="W1672" s="20">
        <v>483.11</v>
      </c>
    </row>
    <row r="1673" spans="1:23" x14ac:dyDescent="0.45">
      <c r="A1673" s="20">
        <v>1001800</v>
      </c>
      <c r="B1673" s="20" t="s">
        <v>9431</v>
      </c>
      <c r="C1673" s="20" t="s">
        <v>10345</v>
      </c>
      <c r="D1673" s="20">
        <v>1724728744</v>
      </c>
      <c r="E1673" s="20" t="str">
        <f>VLOOKUP(A1673,'REPORTE'!$A$1:$AG$1961,5,0)</f>
        <v>ECUATORIANO(A)</v>
      </c>
      <c r="F1673" s="20" t="str">
        <f>VLOOKUP(A1673,'REPORTE'!$A$1:$AG$1961,18,0)</f>
        <v>F</v>
      </c>
      <c r="G1673" s="20" t="str">
        <f>VLOOKUP(A1673,'REPORTE'!$A$1:$AG$1961,6,0)</f>
        <v>NACIONAL</v>
      </c>
      <c r="H1673" s="20" t="str">
        <f>VLOOKUP(A1673,'REPORTE'!$A$1:$AG$1961,30,0)</f>
        <v>Secundaria</v>
      </c>
      <c r="I1673" s="20" t="str">
        <f>VLOOKUP(A1673,'REPORTE'!$A$1:$AG$1961,31,0)</f>
        <v>PICHINCHA</v>
      </c>
      <c r="J1673" s="20" t="str">
        <f>VLOOKUP(A1673,'REPORTE'!$A$1:$AG$1961,32,0)</f>
        <v>QUITO</v>
      </c>
      <c r="K1673" s="20" t="str">
        <f>VLOOKUP(A1673,'REPORTE'!$A$1:$AG$1961,33,0)</f>
        <v>COTOCOLLAO</v>
      </c>
      <c r="L1673" s="20" t="str">
        <f>VLOOKUP(K1673,PROVINCIAS!$F$1:$G$1171,2,0)</f>
        <v>URBANA</v>
      </c>
      <c r="M1673" s="20">
        <v>1001907</v>
      </c>
      <c r="N1673" s="20" t="s">
        <v>15374</v>
      </c>
      <c r="O1673" s="20"/>
      <c r="P1673" s="20">
        <v>3.19</v>
      </c>
      <c r="Q1673" s="20" t="s">
        <v>11150</v>
      </c>
      <c r="R1673" s="20" t="s">
        <v>11150</v>
      </c>
      <c r="S1673" s="20" t="s">
        <v>11150</v>
      </c>
      <c r="T1673" s="20" t="s">
        <v>11832</v>
      </c>
      <c r="U1673" s="20" t="s">
        <v>11150</v>
      </c>
      <c r="V1673" s="20" t="s">
        <v>11150</v>
      </c>
      <c r="W1673" s="20">
        <v>503.19</v>
      </c>
    </row>
    <row r="1674" spans="1:23" x14ac:dyDescent="0.45">
      <c r="A1674" s="20">
        <v>1001801</v>
      </c>
      <c r="B1674" s="20" t="s">
        <v>9431</v>
      </c>
      <c r="C1674" s="20" t="s">
        <v>10335</v>
      </c>
      <c r="D1674" s="20">
        <v>1722416847</v>
      </c>
      <c r="E1674" s="20" t="str">
        <f>VLOOKUP(A1674,'REPORTE'!$A$1:$AG$1961,5,0)</f>
        <v>ECUATORIANO(A)</v>
      </c>
      <c r="F1674" s="20" t="str">
        <f>VLOOKUP(A1674,'REPORTE'!$A$1:$AG$1961,18,0)</f>
        <v>F</v>
      </c>
      <c r="G1674" s="20" t="str">
        <f>VLOOKUP(A1674,'REPORTE'!$A$1:$AG$1961,6,0)</f>
        <v>NACIONAL</v>
      </c>
      <c r="H1674" s="20" t="str">
        <f>VLOOKUP(A1674,'REPORTE'!$A$1:$AG$1961,30,0)</f>
        <v>Primaria</v>
      </c>
      <c r="I1674" s="20" t="str">
        <f>VLOOKUP(A1674,'REPORTE'!$A$1:$AG$1961,31,0)</f>
        <v>PICHINCHA</v>
      </c>
      <c r="J1674" s="20" t="str">
        <f>VLOOKUP(A1674,'REPORTE'!$A$1:$AG$1961,32,0)</f>
        <v>QUITO</v>
      </c>
      <c r="K1674" s="20" t="str">
        <f>VLOOKUP(A1674,'REPORTE'!$A$1:$AG$1961,33,0)</f>
        <v>COTOCOLLAO</v>
      </c>
      <c r="L1674" s="20" t="str">
        <f>VLOOKUP(K1674,PROVINCIAS!$F$1:$G$1171,2,0)</f>
        <v>URBANA</v>
      </c>
      <c r="M1674" s="20">
        <v>1001909</v>
      </c>
      <c r="N1674" s="20" t="s">
        <v>15374</v>
      </c>
      <c r="O1674" s="20"/>
      <c r="P1674" s="20">
        <v>2.54</v>
      </c>
      <c r="Q1674" s="20" t="s">
        <v>11150</v>
      </c>
      <c r="R1674" s="20" t="s">
        <v>11150</v>
      </c>
      <c r="S1674" s="20" t="s">
        <v>11150</v>
      </c>
      <c r="T1674" s="20" t="s">
        <v>13792</v>
      </c>
      <c r="U1674" s="20" t="s">
        <v>11150</v>
      </c>
      <c r="V1674" s="20" t="s">
        <v>11150</v>
      </c>
      <c r="W1674" s="20">
        <v>182.54</v>
      </c>
    </row>
    <row r="1675" spans="1:23" x14ac:dyDescent="0.45">
      <c r="A1675" s="20">
        <v>1001802</v>
      </c>
      <c r="B1675" s="20" t="s">
        <v>9431</v>
      </c>
      <c r="C1675" s="20" t="s">
        <v>14505</v>
      </c>
      <c r="D1675" s="20">
        <v>1725632069</v>
      </c>
      <c r="E1675" s="20" t="str">
        <f>VLOOKUP(A1675,'REPORTE'!$A$1:$AG$1961,5,0)</f>
        <v>ECUATORIANO(A) INDIGENA</v>
      </c>
      <c r="F1675" s="20" t="str">
        <f>VLOOKUP(A1675,'REPORTE'!$A$1:$AG$1961,18,0)</f>
        <v>F</v>
      </c>
      <c r="G1675" s="20" t="str">
        <f>VLOOKUP(A1675,'REPORTE'!$A$1:$AG$1961,6,0)</f>
        <v>NACIONAL</v>
      </c>
      <c r="H1675" s="20" t="str">
        <f>VLOOKUP(A1675,'REPORTE'!$A$1:$AG$1961,30,0)</f>
        <v>Secundaria</v>
      </c>
      <c r="I1675" s="20" t="str">
        <f>VLOOKUP(A1675,'REPORTE'!$A$1:$AG$1961,31,0)</f>
        <v>CHIMBORAZO</v>
      </c>
      <c r="J1675" s="20" t="str">
        <f>VLOOKUP(A1675,'REPORTE'!$A$1:$AG$1961,32,0)</f>
        <v>RIOBAMBA</v>
      </c>
      <c r="K1675" s="20" t="str">
        <f>VLOOKUP(A1675,'REPORTE'!$A$1:$AG$1961,33,0)</f>
        <v>CACHA (CAB EN MACHANGARA)</v>
      </c>
      <c r="L1675" s="20" t="str">
        <f>VLOOKUP(K1675,PROVINCIAS!$F$1:$G$1171,2,0)</f>
        <v>RURAL</v>
      </c>
      <c r="M1675" s="20">
        <v>1001910</v>
      </c>
      <c r="N1675" s="20" t="s">
        <v>15374</v>
      </c>
      <c r="O1675" s="20"/>
      <c r="P1675" s="20">
        <v>3</v>
      </c>
      <c r="Q1675" s="20" t="s">
        <v>11150</v>
      </c>
      <c r="R1675" s="20" t="s">
        <v>11150</v>
      </c>
      <c r="S1675" s="20" t="s">
        <v>11150</v>
      </c>
      <c r="T1675" s="20" t="s">
        <v>11150</v>
      </c>
      <c r="U1675" s="20" t="s">
        <v>11150</v>
      </c>
      <c r="V1675" s="20" t="s">
        <v>11150</v>
      </c>
      <c r="W1675" s="20">
        <v>3</v>
      </c>
    </row>
    <row r="1676" spans="1:23" x14ac:dyDescent="0.45">
      <c r="A1676" s="20">
        <v>1001803</v>
      </c>
      <c r="B1676" s="20" t="s">
        <v>9431</v>
      </c>
      <c r="C1676" s="20" t="s">
        <v>10346</v>
      </c>
      <c r="D1676" s="20">
        <v>603899915</v>
      </c>
      <c r="E1676" s="20" t="str">
        <f>VLOOKUP(A1676,'REPORTE'!$A$1:$AG$1961,5,0)</f>
        <v>ECUATORIANO(A)</v>
      </c>
      <c r="F1676" s="20" t="str">
        <f>VLOOKUP(A1676,'REPORTE'!$A$1:$AG$1961,18,0)</f>
        <v>F</v>
      </c>
      <c r="G1676" s="20" t="str">
        <f>VLOOKUP(A1676,'REPORTE'!$A$1:$AG$1961,6,0)</f>
        <v>NACIONAL</v>
      </c>
      <c r="H1676" s="20" t="str">
        <f>VLOOKUP(A1676,'REPORTE'!$A$1:$AG$1961,30,0)</f>
        <v>Universitaria</v>
      </c>
      <c r="I1676" s="20" t="str">
        <f>VLOOKUP(A1676,'REPORTE'!$A$1:$AG$1961,31,0)</f>
        <v>CHIMBORAZO</v>
      </c>
      <c r="J1676" s="20" t="str">
        <f>VLOOKUP(A1676,'REPORTE'!$A$1:$AG$1961,32,0)</f>
        <v>GUANO</v>
      </c>
      <c r="K1676" s="20" t="str">
        <f>VLOOKUP(A1676,'REPORTE'!$A$1:$AG$1961,33,0)</f>
        <v>LA MATRIZ</v>
      </c>
      <c r="L1676" s="20" t="str">
        <f>VLOOKUP(K1676,PROVINCIAS!$F$1:$G$1171,2,0)</f>
        <v>URBANA</v>
      </c>
      <c r="M1676" s="20">
        <v>1001911</v>
      </c>
      <c r="N1676" s="20" t="s">
        <v>15374</v>
      </c>
      <c r="O1676" s="20"/>
      <c r="P1676" s="20">
        <v>31.07</v>
      </c>
      <c r="Q1676" s="20" t="s">
        <v>11150</v>
      </c>
      <c r="R1676" s="20" t="s">
        <v>11150</v>
      </c>
      <c r="S1676" s="20" t="s">
        <v>11150</v>
      </c>
      <c r="T1676" s="20" t="s">
        <v>13703</v>
      </c>
      <c r="U1676" s="20" t="s">
        <v>11150</v>
      </c>
      <c r="V1676" s="20" t="s">
        <v>12078</v>
      </c>
      <c r="W1676" s="20">
        <v>231.07</v>
      </c>
    </row>
    <row r="1677" spans="1:23" x14ac:dyDescent="0.45">
      <c r="A1677" s="20">
        <v>1001804</v>
      </c>
      <c r="B1677" s="20" t="s">
        <v>9431</v>
      </c>
      <c r="C1677" s="20" t="s">
        <v>10332</v>
      </c>
      <c r="D1677" s="20">
        <v>606049385</v>
      </c>
      <c r="E1677" s="20" t="str">
        <f>VLOOKUP(A1677,'REPORTE'!$A$1:$AG$1961,5,0)</f>
        <v>ECUATORIANO(A) INDIGENA</v>
      </c>
      <c r="F1677" s="20" t="str">
        <f>VLOOKUP(A1677,'REPORTE'!$A$1:$AG$1961,18,0)</f>
        <v>F</v>
      </c>
      <c r="G1677" s="20" t="str">
        <f>VLOOKUP(A1677,'REPORTE'!$A$1:$AG$1961,6,0)</f>
        <v>NACIONAL</v>
      </c>
      <c r="H1677" s="20" t="str">
        <f>VLOOKUP(A1677,'REPORTE'!$A$1:$AG$1961,30,0)</f>
        <v>Secundaria</v>
      </c>
      <c r="I1677" s="20" t="str">
        <f>VLOOKUP(A1677,'REPORTE'!$A$1:$AG$1961,31,0)</f>
        <v>CHIMBORAZO</v>
      </c>
      <c r="J1677" s="20" t="str">
        <f>VLOOKUP(A1677,'REPORTE'!$A$1:$AG$1961,32,0)</f>
        <v>RIOBAMBA</v>
      </c>
      <c r="K1677" s="20" t="str">
        <f>VLOOKUP(A1677,'REPORTE'!$A$1:$AG$1961,33,0)</f>
        <v>LIZARZABURU</v>
      </c>
      <c r="L1677" s="20" t="str">
        <f>VLOOKUP(K1677,PROVINCIAS!$F$1:$G$1171,2,0)</f>
        <v>URBANA</v>
      </c>
      <c r="M1677" s="20">
        <v>1001912</v>
      </c>
      <c r="N1677" s="20" t="s">
        <v>15374</v>
      </c>
      <c r="O1677" s="20"/>
      <c r="P1677" s="20">
        <v>3146.13</v>
      </c>
      <c r="Q1677" s="20" t="s">
        <v>11150</v>
      </c>
      <c r="R1677" s="20" t="s">
        <v>11150</v>
      </c>
      <c r="S1677" s="20" t="s">
        <v>11150</v>
      </c>
      <c r="T1677" s="20" t="s">
        <v>11150</v>
      </c>
      <c r="U1677" s="20" t="s">
        <v>11150</v>
      </c>
      <c r="V1677" s="20" t="s">
        <v>12343</v>
      </c>
      <c r="W1677" s="20">
        <v>3146.13</v>
      </c>
    </row>
    <row r="1678" spans="1:23" x14ac:dyDescent="0.45">
      <c r="A1678" s="20">
        <v>1001805</v>
      </c>
      <c r="B1678" s="20" t="s">
        <v>9431</v>
      </c>
      <c r="C1678" s="20" t="s">
        <v>10364</v>
      </c>
      <c r="D1678" s="20">
        <v>603366204</v>
      </c>
      <c r="E1678" s="20" t="str">
        <f>VLOOKUP(A1678,'REPORTE'!$A$1:$AG$1961,5,0)</f>
        <v>ECUATORIANO(A)</v>
      </c>
      <c r="F1678" s="20" t="str">
        <f>VLOOKUP(A1678,'REPORTE'!$A$1:$AG$1961,18,0)</f>
        <v>M</v>
      </c>
      <c r="G1678" s="20" t="str">
        <f>VLOOKUP(A1678,'REPORTE'!$A$1:$AG$1961,6,0)</f>
        <v>NACIONAL</v>
      </c>
      <c r="H1678" s="20" t="str">
        <f>VLOOKUP(A1678,'REPORTE'!$A$1:$AG$1961,30,0)</f>
        <v>Universitaria</v>
      </c>
      <c r="I1678" s="20" t="str">
        <f>VLOOKUP(A1678,'REPORTE'!$A$1:$AG$1961,31,0)</f>
        <v>CHIMBORAZO</v>
      </c>
      <c r="J1678" s="20" t="str">
        <f>VLOOKUP(A1678,'REPORTE'!$A$1:$AG$1961,32,0)</f>
        <v>RIOBAMBA</v>
      </c>
      <c r="K1678" s="20" t="str">
        <f>VLOOKUP(A1678,'REPORTE'!$A$1:$AG$1961,33,0)</f>
        <v>LIZARZABURU</v>
      </c>
      <c r="L1678" s="20" t="str">
        <f>VLOOKUP(K1678,PROVINCIAS!$F$1:$G$1171,2,0)</f>
        <v>URBANA</v>
      </c>
      <c r="M1678" s="20">
        <v>1001913</v>
      </c>
      <c r="N1678" s="20" t="s">
        <v>15374</v>
      </c>
      <c r="O1678" s="20"/>
      <c r="P1678" s="20">
        <v>26</v>
      </c>
      <c r="Q1678" s="20" t="s">
        <v>11150</v>
      </c>
      <c r="R1678" s="20" t="s">
        <v>11150</v>
      </c>
      <c r="S1678" s="20" t="s">
        <v>11150</v>
      </c>
      <c r="T1678" s="20" t="s">
        <v>11150</v>
      </c>
      <c r="U1678" s="20" t="s">
        <v>11150</v>
      </c>
      <c r="V1678" s="20" t="s">
        <v>11150</v>
      </c>
      <c r="W1678" s="20">
        <v>26</v>
      </c>
    </row>
    <row r="1679" spans="1:23" x14ac:dyDescent="0.45">
      <c r="A1679" s="20">
        <v>1001806</v>
      </c>
      <c r="B1679" s="20" t="s">
        <v>9431</v>
      </c>
      <c r="C1679" s="20" t="s">
        <v>10347</v>
      </c>
      <c r="D1679" s="20">
        <v>201305422</v>
      </c>
      <c r="E1679" s="20" t="str">
        <f>VLOOKUP(A1679,'REPORTE'!$A$1:$AG$1961,5,0)</f>
        <v>ECUATORIANO(A)</v>
      </c>
      <c r="F1679" s="20" t="str">
        <f>VLOOKUP(A1679,'REPORTE'!$A$1:$AG$1961,18,0)</f>
        <v>F</v>
      </c>
      <c r="G1679" s="20" t="str">
        <f>VLOOKUP(A1679,'REPORTE'!$A$1:$AG$1961,6,0)</f>
        <v>NACIONAL</v>
      </c>
      <c r="H1679" s="20" t="str">
        <f>VLOOKUP(A1679,'REPORTE'!$A$1:$AG$1961,30,0)</f>
        <v>Primaria</v>
      </c>
      <c r="I1679" s="20" t="str">
        <f>VLOOKUP(A1679,'REPORTE'!$A$1:$AG$1961,31,0)</f>
        <v>PICHINCHA</v>
      </c>
      <c r="J1679" s="20" t="str">
        <f>VLOOKUP(A1679,'REPORTE'!$A$1:$AG$1961,32,0)</f>
        <v>QUITO</v>
      </c>
      <c r="K1679" s="20" t="str">
        <f>VLOOKUP(A1679,'REPORTE'!$A$1:$AG$1961,33,0)</f>
        <v>COTOCOLLAO</v>
      </c>
      <c r="L1679" s="20" t="str">
        <f>VLOOKUP(K1679,PROVINCIAS!$F$1:$G$1171,2,0)</f>
        <v>URBANA</v>
      </c>
      <c r="M1679" s="20">
        <v>1001914</v>
      </c>
      <c r="N1679" s="20" t="s">
        <v>15374</v>
      </c>
      <c r="O1679" s="20"/>
      <c r="P1679" s="20">
        <v>108.67</v>
      </c>
      <c r="Q1679" s="20" t="s">
        <v>11150</v>
      </c>
      <c r="R1679" s="20" t="s">
        <v>11150</v>
      </c>
      <c r="S1679" s="20" t="s">
        <v>11150</v>
      </c>
      <c r="T1679" s="20" t="s">
        <v>14723</v>
      </c>
      <c r="U1679" s="20" t="s">
        <v>11150</v>
      </c>
      <c r="V1679" s="20" t="s">
        <v>11150</v>
      </c>
      <c r="W1679" s="20">
        <v>476.67</v>
      </c>
    </row>
    <row r="1680" spans="1:23" x14ac:dyDescent="0.45">
      <c r="A1680" s="20">
        <v>1001807</v>
      </c>
      <c r="B1680" s="20" t="s">
        <v>9431</v>
      </c>
      <c r="C1680" s="20" t="s">
        <v>10336</v>
      </c>
      <c r="D1680" s="20">
        <v>1720340528</v>
      </c>
      <c r="E1680" s="20" t="str">
        <f>VLOOKUP(A1680,'REPORTE'!$A$1:$AG$1961,5,0)</f>
        <v>ECUATORIANO(A)</v>
      </c>
      <c r="F1680" s="20" t="str">
        <f>VLOOKUP(A1680,'REPORTE'!$A$1:$AG$1961,18,0)</f>
        <v>M</v>
      </c>
      <c r="G1680" s="20" t="str">
        <f>VLOOKUP(A1680,'REPORTE'!$A$1:$AG$1961,6,0)</f>
        <v>NACIONAL</v>
      </c>
      <c r="H1680" s="20" t="str">
        <f>VLOOKUP(A1680,'REPORTE'!$A$1:$AG$1961,30,0)</f>
        <v>Secundaria</v>
      </c>
      <c r="I1680" s="20" t="str">
        <f>VLOOKUP(A1680,'REPORTE'!$A$1:$AG$1961,31,0)</f>
        <v>PICHINCHA</v>
      </c>
      <c r="J1680" s="20" t="str">
        <f>VLOOKUP(A1680,'REPORTE'!$A$1:$AG$1961,32,0)</f>
        <v>QUITO</v>
      </c>
      <c r="K1680" s="20" t="str">
        <f>VLOOKUP(A1680,'REPORTE'!$A$1:$AG$1961,33,0)</f>
        <v>CENTRO HISTORICO</v>
      </c>
      <c r="L1680" s="20" t="str">
        <f>VLOOKUP(K1680,PROVINCIAS!$F$1:$G$1171,2,0)</f>
        <v>URBANA</v>
      </c>
      <c r="M1680" s="20">
        <v>1001915</v>
      </c>
      <c r="N1680" s="20" t="s">
        <v>15374</v>
      </c>
      <c r="O1680" s="20"/>
      <c r="P1680" s="20">
        <v>17.510000000000002</v>
      </c>
      <c r="Q1680" s="20" t="s">
        <v>11150</v>
      </c>
      <c r="R1680" s="20" t="s">
        <v>11150</v>
      </c>
      <c r="S1680" s="20" t="s">
        <v>11150</v>
      </c>
      <c r="T1680" s="20" t="s">
        <v>14724</v>
      </c>
      <c r="U1680" s="20" t="s">
        <v>11150</v>
      </c>
      <c r="V1680" s="20" t="s">
        <v>11150</v>
      </c>
      <c r="W1680" s="20">
        <v>230.51</v>
      </c>
    </row>
    <row r="1681" spans="1:23" x14ac:dyDescent="0.45">
      <c r="A1681" s="20">
        <v>1001808</v>
      </c>
      <c r="B1681" s="20" t="s">
        <v>9431</v>
      </c>
      <c r="C1681" s="20" t="s">
        <v>10337</v>
      </c>
      <c r="D1681" s="20">
        <v>1719295873</v>
      </c>
      <c r="E1681" s="20" t="str">
        <f>VLOOKUP(A1681,'REPORTE'!$A$1:$AG$1961,5,0)</f>
        <v>ECUATORIANO(A)</v>
      </c>
      <c r="F1681" s="20" t="str">
        <f>VLOOKUP(A1681,'REPORTE'!$A$1:$AG$1961,18,0)</f>
        <v>F</v>
      </c>
      <c r="G1681" s="20" t="str">
        <f>VLOOKUP(A1681,'REPORTE'!$A$1:$AG$1961,6,0)</f>
        <v>NACIONAL</v>
      </c>
      <c r="H1681" s="20" t="str">
        <f>VLOOKUP(A1681,'REPORTE'!$A$1:$AG$1961,30,0)</f>
        <v>Secundaria</v>
      </c>
      <c r="I1681" s="20" t="str">
        <f>VLOOKUP(A1681,'REPORTE'!$A$1:$AG$1961,31,0)</f>
        <v>PICHINCHA</v>
      </c>
      <c r="J1681" s="20" t="str">
        <f>VLOOKUP(A1681,'REPORTE'!$A$1:$AG$1961,32,0)</f>
        <v>QUITO</v>
      </c>
      <c r="K1681" s="20" t="str">
        <f>VLOOKUP(A1681,'REPORTE'!$A$1:$AG$1961,33,0)</f>
        <v>COTOCOLLAO</v>
      </c>
      <c r="L1681" s="20" t="str">
        <f>VLOOKUP(K1681,PROVINCIAS!$F$1:$G$1171,2,0)</f>
        <v>URBANA</v>
      </c>
      <c r="M1681" s="20">
        <v>1001916</v>
      </c>
      <c r="N1681" s="20" t="s">
        <v>15374</v>
      </c>
      <c r="O1681" s="20"/>
      <c r="P1681" s="20">
        <v>4.28</v>
      </c>
      <c r="Q1681" s="20" t="s">
        <v>11150</v>
      </c>
      <c r="R1681" s="20" t="s">
        <v>11150</v>
      </c>
      <c r="S1681" s="20" t="s">
        <v>11150</v>
      </c>
      <c r="T1681" s="20" t="s">
        <v>14725</v>
      </c>
      <c r="U1681" s="20" t="s">
        <v>11150</v>
      </c>
      <c r="V1681" s="20" t="s">
        <v>12078</v>
      </c>
      <c r="W1681" s="20">
        <v>370.28</v>
      </c>
    </row>
    <row r="1682" spans="1:23" x14ac:dyDescent="0.45">
      <c r="A1682" s="20">
        <v>1001809</v>
      </c>
      <c r="B1682" s="20" t="s">
        <v>9431</v>
      </c>
      <c r="C1682" s="20" t="s">
        <v>14506</v>
      </c>
      <c r="D1682" s="20">
        <v>1705167995</v>
      </c>
      <c r="E1682" s="20" t="str">
        <f>VLOOKUP(A1682,'REPORTE'!$A$1:$AG$1961,5,0)</f>
        <v>ECUATORIANO(A)</v>
      </c>
      <c r="F1682" s="20" t="str">
        <f>VLOOKUP(A1682,'REPORTE'!$A$1:$AG$1961,18,0)</f>
        <v>F</v>
      </c>
      <c r="G1682" s="20" t="str">
        <f>VLOOKUP(A1682,'REPORTE'!$A$1:$AG$1961,6,0)</f>
        <v>NACIONAL</v>
      </c>
      <c r="H1682" s="20" t="str">
        <f>VLOOKUP(A1682,'REPORTE'!$A$1:$AG$1961,30,0)</f>
        <v>Primaria</v>
      </c>
      <c r="I1682" s="20" t="str">
        <f>VLOOKUP(A1682,'REPORTE'!$A$1:$AG$1961,31,0)</f>
        <v>PICHINCHA</v>
      </c>
      <c r="J1682" s="20" t="str">
        <f>VLOOKUP(A1682,'REPORTE'!$A$1:$AG$1961,32,0)</f>
        <v>QUITO</v>
      </c>
      <c r="K1682" s="20" t="str">
        <f>VLOOKUP(A1682,'REPORTE'!$A$1:$AG$1961,33,0)</f>
        <v>LLANO CHICO</v>
      </c>
      <c r="L1682" s="20" t="str">
        <f>VLOOKUP(K1682,PROVINCIAS!$F$1:$G$1171,2,0)</f>
        <v>RURAL</v>
      </c>
      <c r="M1682" s="20">
        <v>1001917</v>
      </c>
      <c r="N1682" s="20" t="s">
        <v>15374</v>
      </c>
      <c r="O1682" s="20"/>
      <c r="P1682" s="20">
        <v>3</v>
      </c>
      <c r="Q1682" s="20" t="s">
        <v>11150</v>
      </c>
      <c r="R1682" s="20" t="s">
        <v>11150</v>
      </c>
      <c r="S1682" s="20" t="s">
        <v>11150</v>
      </c>
      <c r="T1682" s="20" t="s">
        <v>11150</v>
      </c>
      <c r="U1682" s="20" t="s">
        <v>11150</v>
      </c>
      <c r="V1682" s="20" t="s">
        <v>11150</v>
      </c>
      <c r="W1682" s="20">
        <v>3</v>
      </c>
    </row>
    <row r="1683" spans="1:23" x14ac:dyDescent="0.45">
      <c r="A1683" s="20">
        <v>1001812</v>
      </c>
      <c r="B1683" s="20" t="s">
        <v>9431</v>
      </c>
      <c r="C1683" s="20" t="s">
        <v>14508</v>
      </c>
      <c r="D1683" s="20">
        <v>1704626058</v>
      </c>
      <c r="E1683" s="20" t="str">
        <f>VLOOKUP(A1683,'REPORTE'!$A$1:$AG$1961,5,0)</f>
        <v>ECUATORIANO(A)</v>
      </c>
      <c r="F1683" s="20" t="str">
        <f>VLOOKUP(A1683,'REPORTE'!$A$1:$AG$1961,18,0)</f>
        <v>F</v>
      </c>
      <c r="G1683" s="20" t="str">
        <f>VLOOKUP(A1683,'REPORTE'!$A$1:$AG$1961,6,0)</f>
        <v>NACIONAL</v>
      </c>
      <c r="H1683" s="20" t="str">
        <f>VLOOKUP(A1683,'REPORTE'!$A$1:$AG$1961,30,0)</f>
        <v>Primaria</v>
      </c>
      <c r="I1683" s="20" t="str">
        <f>VLOOKUP(A1683,'REPORTE'!$A$1:$AG$1961,31,0)</f>
        <v>IMBABURA</v>
      </c>
      <c r="J1683" s="20" t="str">
        <f>VLOOKUP(A1683,'REPORTE'!$A$1:$AG$1961,32,0)</f>
        <v>IBARRA</v>
      </c>
      <c r="K1683" s="20" t="str">
        <f>VLOOKUP(A1683,'REPORTE'!$A$1:$AG$1961,33,0)</f>
        <v>LITA</v>
      </c>
      <c r="L1683" s="20" t="str">
        <f>VLOOKUP(K1683,PROVINCIAS!$F$1:$G$1171,2,0)</f>
        <v>RURAL</v>
      </c>
      <c r="M1683" s="20">
        <v>1001919</v>
      </c>
      <c r="N1683" s="20" t="s">
        <v>15374</v>
      </c>
      <c r="O1683" s="20"/>
      <c r="P1683" s="20">
        <v>3</v>
      </c>
      <c r="Q1683" s="20" t="s">
        <v>11150</v>
      </c>
      <c r="R1683" s="20" t="s">
        <v>11150</v>
      </c>
      <c r="S1683" s="20" t="s">
        <v>11150</v>
      </c>
      <c r="T1683" s="20" t="s">
        <v>11150</v>
      </c>
      <c r="U1683" s="20" t="s">
        <v>11150</v>
      </c>
      <c r="V1683" s="20" t="s">
        <v>11150</v>
      </c>
      <c r="W1683" s="20">
        <v>3</v>
      </c>
    </row>
    <row r="1684" spans="1:23" x14ac:dyDescent="0.45">
      <c r="A1684" s="20">
        <v>1001813</v>
      </c>
      <c r="B1684" s="20" t="s">
        <v>9431</v>
      </c>
      <c r="C1684" s="20" t="s">
        <v>10444</v>
      </c>
      <c r="D1684" s="20">
        <v>1706883699</v>
      </c>
      <c r="E1684" s="20" t="str">
        <f>VLOOKUP(A1684,'REPORTE'!$A$1:$AG$1961,5,0)</f>
        <v>ECUATORIANO(A)</v>
      </c>
      <c r="F1684" s="20" t="str">
        <f>VLOOKUP(A1684,'REPORTE'!$A$1:$AG$1961,18,0)</f>
        <v>M</v>
      </c>
      <c r="G1684" s="20" t="str">
        <f>VLOOKUP(A1684,'REPORTE'!$A$1:$AG$1961,6,0)</f>
        <v>NACIONAL</v>
      </c>
      <c r="H1684" s="20" t="str">
        <f>VLOOKUP(A1684,'REPORTE'!$A$1:$AG$1961,30,0)</f>
        <v>Secundaria</v>
      </c>
      <c r="I1684" s="20" t="str">
        <f>VLOOKUP(A1684,'REPORTE'!$A$1:$AG$1961,31,0)</f>
        <v>PICHINCHA</v>
      </c>
      <c r="J1684" s="20" t="str">
        <f>VLOOKUP(A1684,'REPORTE'!$A$1:$AG$1961,32,0)</f>
        <v>QUITO</v>
      </c>
      <c r="K1684" s="20" t="str">
        <f>VLOOKUP(A1684,'REPORTE'!$A$1:$AG$1961,33,0)</f>
        <v>SAN ANTONIO</v>
      </c>
      <c r="L1684" s="20" t="str">
        <f>VLOOKUP(K1684,PROVINCIAS!$F$1:$G$1171,2,0)</f>
        <v>RURAL</v>
      </c>
      <c r="M1684" s="20">
        <v>1001920</v>
      </c>
      <c r="N1684" s="20" t="s">
        <v>15374</v>
      </c>
      <c r="O1684" s="20"/>
      <c r="P1684" s="20">
        <v>4.3099999999999996</v>
      </c>
      <c r="Q1684" s="20" t="s">
        <v>11150</v>
      </c>
      <c r="R1684" s="20" t="s">
        <v>11150</v>
      </c>
      <c r="S1684" s="20" t="s">
        <v>11150</v>
      </c>
      <c r="T1684" s="20" t="s">
        <v>11150</v>
      </c>
      <c r="U1684" s="20" t="s">
        <v>11150</v>
      </c>
      <c r="V1684" s="20" t="s">
        <v>11150</v>
      </c>
      <c r="W1684" s="20">
        <v>4.3099999999999996</v>
      </c>
    </row>
    <row r="1685" spans="1:23" x14ac:dyDescent="0.45">
      <c r="A1685" s="20">
        <v>1001814</v>
      </c>
      <c r="B1685" s="20" t="s">
        <v>9431</v>
      </c>
      <c r="C1685" s="20" t="s">
        <v>10342</v>
      </c>
      <c r="D1685" s="20">
        <v>1728471200</v>
      </c>
      <c r="E1685" s="20" t="str">
        <f>VLOOKUP(A1685,'REPORTE'!$A$1:$AG$1961,5,0)</f>
        <v>ECUATORIANO(A)</v>
      </c>
      <c r="F1685" s="20" t="str">
        <f>VLOOKUP(A1685,'REPORTE'!$A$1:$AG$1961,18,0)</f>
        <v>M</v>
      </c>
      <c r="G1685" s="20" t="str">
        <f>VLOOKUP(A1685,'REPORTE'!$A$1:$AG$1961,6,0)</f>
        <v>NACIONAL</v>
      </c>
      <c r="H1685" s="20" t="str">
        <f>VLOOKUP(A1685,'REPORTE'!$A$1:$AG$1961,30,0)</f>
        <v>Primaria</v>
      </c>
      <c r="I1685" s="20" t="str">
        <f>VLOOKUP(A1685,'REPORTE'!$A$1:$AG$1961,31,0)</f>
        <v>PICHINCHA</v>
      </c>
      <c r="J1685" s="20" t="str">
        <f>VLOOKUP(A1685,'REPORTE'!$A$1:$AG$1961,32,0)</f>
        <v>QUITO</v>
      </c>
      <c r="K1685" s="20" t="str">
        <f>VLOOKUP(A1685,'REPORTE'!$A$1:$AG$1961,33,0)</f>
        <v>LLANO CHICO</v>
      </c>
      <c r="L1685" s="20" t="str">
        <f>VLOOKUP(K1685,PROVINCIAS!$F$1:$G$1171,2,0)</f>
        <v>RURAL</v>
      </c>
      <c r="M1685" s="20">
        <v>1001921</v>
      </c>
      <c r="N1685" s="20" t="s">
        <v>15374</v>
      </c>
      <c r="O1685" s="20"/>
      <c r="P1685" s="20">
        <v>41.58</v>
      </c>
      <c r="Q1685" s="20" t="s">
        <v>11150</v>
      </c>
      <c r="R1685" s="20" t="s">
        <v>11150</v>
      </c>
      <c r="S1685" s="20" t="s">
        <v>11150</v>
      </c>
      <c r="T1685" s="20" t="s">
        <v>14722</v>
      </c>
      <c r="U1685" s="20" t="s">
        <v>11150</v>
      </c>
      <c r="V1685" s="20" t="s">
        <v>11150</v>
      </c>
      <c r="W1685" s="20">
        <v>202.58</v>
      </c>
    </row>
    <row r="1686" spans="1:23" x14ac:dyDescent="0.45">
      <c r="A1686" s="20">
        <v>1001810</v>
      </c>
      <c r="B1686" s="20" t="s">
        <v>9431</v>
      </c>
      <c r="C1686" s="20" t="s">
        <v>14507</v>
      </c>
      <c r="D1686" s="20">
        <v>1001810</v>
      </c>
      <c r="E1686" s="20" t="str">
        <f>VLOOKUP(A1686,'REPORTE'!$A$1:$AG$1961,5,0)</f>
        <v>CHINO(A)</v>
      </c>
      <c r="F1686" s="20" t="str">
        <f>VLOOKUP(A1686,'REPORTE'!$A$1:$AG$1961,18,0)</f>
        <v>M</v>
      </c>
      <c r="G1686" s="20" t="str">
        <f>VLOOKUP(A1686,'REPORTE'!$A$1:$AG$1961,6,0)</f>
        <v>EXTRANJERO</v>
      </c>
      <c r="H1686" s="20" t="str">
        <f>VLOOKUP(A1686,'REPORTE'!$A$1:$AG$1961,30,0)</f>
        <v>Formación Técnica (Intermedia)</v>
      </c>
      <c r="I1686" s="20" t="str">
        <f>VLOOKUP(A1686,'REPORTE'!$A$1:$AG$1961,31,0)</f>
        <v>PICHINCHA</v>
      </c>
      <c r="J1686" s="20" t="str">
        <f>VLOOKUP(A1686,'REPORTE'!$A$1:$AG$1961,32,0)</f>
        <v>QUITO</v>
      </c>
      <c r="K1686" s="20" t="str">
        <f>VLOOKUP(A1686,'REPORTE'!$A$1:$AG$1961,33,0)</f>
        <v>IÑAQUITO</v>
      </c>
      <c r="L1686" s="20" t="str">
        <f>VLOOKUP(K1686,PROVINCIAS!$F$1:$G$1171,2,0)</f>
        <v>URBANA</v>
      </c>
      <c r="M1686" s="20">
        <v>1001922</v>
      </c>
      <c r="N1686" s="20" t="s">
        <v>15374</v>
      </c>
      <c r="O1686" s="20"/>
      <c r="P1686" s="20">
        <v>3</v>
      </c>
      <c r="Q1686" s="20" t="s">
        <v>11150</v>
      </c>
      <c r="R1686" s="20" t="s">
        <v>11150</v>
      </c>
      <c r="S1686" s="20" t="s">
        <v>11150</v>
      </c>
      <c r="T1686" s="20" t="s">
        <v>11150</v>
      </c>
      <c r="U1686" s="20" t="s">
        <v>11150</v>
      </c>
      <c r="V1686" s="20" t="s">
        <v>11150</v>
      </c>
      <c r="W1686" s="20">
        <v>3</v>
      </c>
    </row>
    <row r="1687" spans="1:23" x14ac:dyDescent="0.45">
      <c r="A1687" s="20">
        <v>1001816</v>
      </c>
      <c r="B1687" s="20" t="s">
        <v>9431</v>
      </c>
      <c r="C1687" s="20" t="s">
        <v>10343</v>
      </c>
      <c r="D1687" s="20">
        <v>604280362</v>
      </c>
      <c r="E1687" s="20" t="str">
        <f>VLOOKUP(A1687,'REPORTE'!$A$1:$AG$1961,5,0)</f>
        <v>ECUATORIANO(A) INDIGENA</v>
      </c>
      <c r="F1687" s="20" t="str">
        <f>VLOOKUP(A1687,'REPORTE'!$A$1:$AG$1961,18,0)</f>
        <v>F</v>
      </c>
      <c r="G1687" s="20" t="str">
        <f>VLOOKUP(A1687,'REPORTE'!$A$1:$AG$1961,6,0)</f>
        <v>NACIONAL</v>
      </c>
      <c r="H1687" s="20" t="str">
        <f>VLOOKUP(A1687,'REPORTE'!$A$1:$AG$1961,30,0)</f>
        <v>Secundaria</v>
      </c>
      <c r="I1687" s="20" t="str">
        <f>VLOOKUP(A1687,'REPORTE'!$A$1:$AG$1961,31,0)</f>
        <v>CHIMBORAZO</v>
      </c>
      <c r="J1687" s="20" t="str">
        <f>VLOOKUP(A1687,'REPORTE'!$A$1:$AG$1961,32,0)</f>
        <v>RIOBAMBA</v>
      </c>
      <c r="K1687" s="20" t="str">
        <f>VLOOKUP(A1687,'REPORTE'!$A$1:$AG$1961,33,0)</f>
        <v>FLORES</v>
      </c>
      <c r="L1687" s="20" t="str">
        <f>VLOOKUP(K1687,PROVINCIAS!$F$1:$G$1171,2,0)</f>
        <v>RURAL</v>
      </c>
      <c r="M1687" s="20">
        <v>1001923</v>
      </c>
      <c r="N1687" s="20" t="s">
        <v>15374</v>
      </c>
      <c r="O1687" s="20"/>
      <c r="P1687" s="20">
        <v>1.31</v>
      </c>
      <c r="Q1687" s="20" t="s">
        <v>11150</v>
      </c>
      <c r="R1687" s="20" t="s">
        <v>11150</v>
      </c>
      <c r="S1687" s="20" t="s">
        <v>11150</v>
      </c>
      <c r="T1687" s="20" t="s">
        <v>13703</v>
      </c>
      <c r="U1687" s="20" t="s">
        <v>11150</v>
      </c>
      <c r="V1687" s="20" t="s">
        <v>11150</v>
      </c>
      <c r="W1687" s="20">
        <v>201.31</v>
      </c>
    </row>
    <row r="1688" spans="1:23" x14ac:dyDescent="0.45">
      <c r="A1688" s="20">
        <v>1001817</v>
      </c>
      <c r="B1688" s="20" t="s">
        <v>9431</v>
      </c>
      <c r="C1688" s="20" t="s">
        <v>10348</v>
      </c>
      <c r="D1688" s="20">
        <v>606132777</v>
      </c>
      <c r="E1688" s="20" t="str">
        <f>VLOOKUP(A1688,'REPORTE'!$A$1:$AG$1961,5,0)</f>
        <v>ECUATORIANO(A) INDIGENA</v>
      </c>
      <c r="F1688" s="20" t="str">
        <f>VLOOKUP(A1688,'REPORTE'!$A$1:$AG$1961,18,0)</f>
        <v>F</v>
      </c>
      <c r="G1688" s="20" t="str">
        <f>VLOOKUP(A1688,'REPORTE'!$A$1:$AG$1961,6,0)</f>
        <v>NACIONAL</v>
      </c>
      <c r="H1688" s="20" t="str">
        <f>VLOOKUP(A1688,'REPORTE'!$A$1:$AG$1961,30,0)</f>
        <v>Universitaria</v>
      </c>
      <c r="I1688" s="20" t="str">
        <f>VLOOKUP(A1688,'REPORTE'!$A$1:$AG$1961,31,0)</f>
        <v>CHIMBORAZO</v>
      </c>
      <c r="J1688" s="20" t="str">
        <f>VLOOKUP(A1688,'REPORTE'!$A$1:$AG$1961,32,0)</f>
        <v>RIOBAMBA</v>
      </c>
      <c r="K1688" s="20" t="str">
        <f>VLOOKUP(A1688,'REPORTE'!$A$1:$AG$1961,33,0)</f>
        <v>CACHA (CAB EN MACHANGARA)</v>
      </c>
      <c r="L1688" s="20" t="str">
        <f>VLOOKUP(K1688,PROVINCIAS!$F$1:$G$1171,2,0)</f>
        <v>RURAL</v>
      </c>
      <c r="M1688" s="20">
        <v>1001924</v>
      </c>
      <c r="N1688" s="20" t="s">
        <v>15374</v>
      </c>
      <c r="O1688" s="20"/>
      <c r="P1688" s="20">
        <v>0.11</v>
      </c>
      <c r="Q1688" s="20" t="s">
        <v>11150</v>
      </c>
      <c r="R1688" s="20" t="s">
        <v>11150</v>
      </c>
      <c r="S1688" s="20" t="s">
        <v>11150</v>
      </c>
      <c r="T1688" s="20" t="s">
        <v>11150</v>
      </c>
      <c r="U1688" s="20" t="s">
        <v>11150</v>
      </c>
      <c r="V1688" s="20" t="s">
        <v>11150</v>
      </c>
      <c r="W1688" s="20">
        <v>0.11</v>
      </c>
    </row>
    <row r="1689" spans="1:23" x14ac:dyDescent="0.45">
      <c r="A1689" s="20">
        <v>1001818</v>
      </c>
      <c r="B1689" s="20" t="s">
        <v>9431</v>
      </c>
      <c r="C1689" s="20" t="s">
        <v>10355</v>
      </c>
      <c r="D1689" s="20">
        <v>604064279</v>
      </c>
      <c r="E1689" s="20" t="str">
        <f>VLOOKUP(A1689,'REPORTE'!$A$1:$AG$1961,5,0)</f>
        <v>ECUATORIANO(A)</v>
      </c>
      <c r="F1689" s="20" t="str">
        <f>VLOOKUP(A1689,'REPORTE'!$A$1:$AG$1961,18,0)</f>
        <v>F</v>
      </c>
      <c r="G1689" s="20" t="str">
        <f>VLOOKUP(A1689,'REPORTE'!$A$1:$AG$1961,6,0)</f>
        <v>NACIONAL</v>
      </c>
      <c r="H1689" s="20" t="str">
        <f>VLOOKUP(A1689,'REPORTE'!$A$1:$AG$1961,30,0)</f>
        <v>Secundaria</v>
      </c>
      <c r="I1689" s="20" t="str">
        <f>VLOOKUP(A1689,'REPORTE'!$A$1:$AG$1961,31,0)</f>
        <v>CHIMBORAZO</v>
      </c>
      <c r="J1689" s="20" t="str">
        <f>VLOOKUP(A1689,'REPORTE'!$A$1:$AG$1961,32,0)</f>
        <v>RIOBAMBA</v>
      </c>
      <c r="K1689" s="20" t="str">
        <f>VLOOKUP(A1689,'REPORTE'!$A$1:$AG$1961,33,0)</f>
        <v>LIZARZABURU</v>
      </c>
      <c r="L1689" s="20" t="str">
        <f>VLOOKUP(K1689,PROVINCIAS!$F$1:$G$1171,2,0)</f>
        <v>URBANA</v>
      </c>
      <c r="M1689" s="20">
        <v>1001925</v>
      </c>
      <c r="N1689" s="20" t="s">
        <v>15374</v>
      </c>
      <c r="O1689" s="20"/>
      <c r="P1689" s="20">
        <v>36</v>
      </c>
      <c r="Q1689" s="20" t="s">
        <v>11150</v>
      </c>
      <c r="R1689" s="20" t="s">
        <v>11150</v>
      </c>
      <c r="S1689" s="20" t="s">
        <v>11150</v>
      </c>
      <c r="T1689" s="20" t="s">
        <v>11150</v>
      </c>
      <c r="U1689" s="20" t="s">
        <v>11150</v>
      </c>
      <c r="V1689" s="20" t="s">
        <v>11150</v>
      </c>
      <c r="W1689" s="20">
        <v>36</v>
      </c>
    </row>
    <row r="1690" spans="1:23" x14ac:dyDescent="0.45">
      <c r="A1690" s="20">
        <v>1001819</v>
      </c>
      <c r="B1690" s="20" t="s">
        <v>9431</v>
      </c>
      <c r="C1690" s="20" t="s">
        <v>10381</v>
      </c>
      <c r="D1690" s="20">
        <v>605563923</v>
      </c>
      <c r="E1690" s="20" t="str">
        <f>VLOOKUP(A1690,'REPORTE'!$A$1:$AG$1961,5,0)</f>
        <v>ECUATORIANO(A)</v>
      </c>
      <c r="F1690" s="20" t="str">
        <f>VLOOKUP(A1690,'REPORTE'!$A$1:$AG$1961,18,0)</f>
        <v>M</v>
      </c>
      <c r="G1690" s="20" t="str">
        <f>VLOOKUP(A1690,'REPORTE'!$A$1:$AG$1961,6,0)</f>
        <v>NACIONAL</v>
      </c>
      <c r="H1690" s="20" t="str">
        <f>VLOOKUP(A1690,'REPORTE'!$A$1:$AG$1961,30,0)</f>
        <v>Secundaria</v>
      </c>
      <c r="I1690" s="20" t="str">
        <f>VLOOKUP(A1690,'REPORTE'!$A$1:$AG$1961,31,0)</f>
        <v>CHIMBORAZO</v>
      </c>
      <c r="J1690" s="20" t="str">
        <f>VLOOKUP(A1690,'REPORTE'!$A$1:$AG$1961,32,0)</f>
        <v>RIOBAMBA</v>
      </c>
      <c r="K1690" s="20" t="str">
        <f>VLOOKUP(A1690,'REPORTE'!$A$1:$AG$1961,33,0)</f>
        <v>VELOZ</v>
      </c>
      <c r="L1690" s="20" t="str">
        <f>VLOOKUP(K1690,PROVINCIAS!$F$1:$G$1171,2,0)</f>
        <v>URBANA</v>
      </c>
      <c r="M1690" s="20">
        <v>1001926</v>
      </c>
      <c r="N1690" s="20" t="s">
        <v>15374</v>
      </c>
      <c r="O1690" s="20"/>
      <c r="P1690" s="20">
        <v>1.01</v>
      </c>
      <c r="Q1690" s="20" t="s">
        <v>11150</v>
      </c>
      <c r="R1690" s="20" t="s">
        <v>11150</v>
      </c>
      <c r="S1690" s="20" t="s">
        <v>11150</v>
      </c>
      <c r="T1690" s="20" t="s">
        <v>12380</v>
      </c>
      <c r="U1690" s="20" t="s">
        <v>11150</v>
      </c>
      <c r="V1690" s="20" t="s">
        <v>11150</v>
      </c>
      <c r="W1690" s="20">
        <v>51.01</v>
      </c>
    </row>
    <row r="1691" spans="1:23" x14ac:dyDescent="0.45">
      <c r="A1691" s="20">
        <v>1001815</v>
      </c>
      <c r="B1691" s="20" t="s">
        <v>9431</v>
      </c>
      <c r="C1691" s="20" t="s">
        <v>14509</v>
      </c>
      <c r="D1691" s="20">
        <v>601773484</v>
      </c>
      <c r="E1691" s="20" t="str">
        <f>VLOOKUP(A1691,'REPORTE'!$A$1:$AG$1961,5,0)</f>
        <v>ECUATORIANO(A)</v>
      </c>
      <c r="F1691" s="20" t="str">
        <f>VLOOKUP(A1691,'REPORTE'!$A$1:$AG$1961,18,0)</f>
        <v>F</v>
      </c>
      <c r="G1691" s="20" t="str">
        <f>VLOOKUP(A1691,'REPORTE'!$A$1:$AG$1961,6,0)</f>
        <v>NACIONAL</v>
      </c>
      <c r="H1691" s="20" t="str">
        <f>VLOOKUP(A1691,'REPORTE'!$A$1:$AG$1961,30,0)</f>
        <v>Secundaria</v>
      </c>
      <c r="I1691" s="20" t="str">
        <f>VLOOKUP(A1691,'REPORTE'!$A$1:$AG$1961,31,0)</f>
        <v>CHIMBORAZO</v>
      </c>
      <c r="J1691" s="20" t="str">
        <f>VLOOKUP(A1691,'REPORTE'!$A$1:$AG$1961,32,0)</f>
        <v>GUANO</v>
      </c>
      <c r="K1691" s="20" t="str">
        <f>VLOOKUP(A1691,'REPORTE'!$A$1:$AG$1961,33,0)</f>
        <v>LA MATRIZ</v>
      </c>
      <c r="L1691" s="20" t="str">
        <f>VLOOKUP(K1691,PROVINCIAS!$F$1:$G$1171,2,0)</f>
        <v>URBANA</v>
      </c>
      <c r="M1691" s="20">
        <v>1001927</v>
      </c>
      <c r="N1691" s="20" t="s">
        <v>15374</v>
      </c>
      <c r="O1691" s="20"/>
      <c r="P1691" s="20">
        <v>6</v>
      </c>
      <c r="Q1691" s="20" t="s">
        <v>11150</v>
      </c>
      <c r="R1691" s="20" t="s">
        <v>11150</v>
      </c>
      <c r="S1691" s="20" t="s">
        <v>11150</v>
      </c>
      <c r="T1691" s="20" t="s">
        <v>11150</v>
      </c>
      <c r="U1691" s="20" t="s">
        <v>11150</v>
      </c>
      <c r="V1691" s="20" t="s">
        <v>11150</v>
      </c>
      <c r="W1691" s="20">
        <v>6</v>
      </c>
    </row>
    <row r="1692" spans="1:23" x14ac:dyDescent="0.45">
      <c r="A1692" s="20">
        <v>1001821</v>
      </c>
      <c r="B1692" s="20" t="s">
        <v>9431</v>
      </c>
      <c r="C1692" s="20" t="s">
        <v>10349</v>
      </c>
      <c r="D1692" s="20">
        <v>602350209</v>
      </c>
      <c r="E1692" s="20" t="str">
        <f>VLOOKUP(A1692,'REPORTE'!$A$1:$AG$1961,5,0)</f>
        <v>ECUATORIANO(A) INDIGENA</v>
      </c>
      <c r="F1692" s="20" t="str">
        <f>VLOOKUP(A1692,'REPORTE'!$A$1:$AG$1961,18,0)</f>
        <v>F</v>
      </c>
      <c r="G1692" s="20" t="str">
        <f>VLOOKUP(A1692,'REPORTE'!$A$1:$AG$1961,6,0)</f>
        <v>NACIONAL</v>
      </c>
      <c r="H1692" s="20" t="str">
        <f>VLOOKUP(A1692,'REPORTE'!$A$1:$AG$1961,30,0)</f>
        <v>Primaria</v>
      </c>
      <c r="I1692" s="20" t="str">
        <f>VLOOKUP(A1692,'REPORTE'!$A$1:$AG$1961,31,0)</f>
        <v>CHIMBORAZO</v>
      </c>
      <c r="J1692" s="20" t="str">
        <f>VLOOKUP(A1692,'REPORTE'!$A$1:$AG$1961,32,0)</f>
        <v>RIOBAMBA</v>
      </c>
      <c r="K1692" s="20" t="str">
        <f>VLOOKUP(A1692,'REPORTE'!$A$1:$AG$1961,33,0)</f>
        <v>CACHA (CAB EN MACHANGARA)</v>
      </c>
      <c r="L1692" s="20" t="str">
        <f>VLOOKUP(K1692,PROVINCIAS!$F$1:$G$1171,2,0)</f>
        <v>RURAL</v>
      </c>
      <c r="M1692" s="20">
        <v>1001929</v>
      </c>
      <c r="N1692" s="20" t="s">
        <v>15374</v>
      </c>
      <c r="O1692" s="20"/>
      <c r="P1692" s="20">
        <v>193.25</v>
      </c>
      <c r="Q1692" s="20" t="s">
        <v>11150</v>
      </c>
      <c r="R1692" s="20" t="s">
        <v>11150</v>
      </c>
      <c r="S1692" s="20" t="s">
        <v>11150</v>
      </c>
      <c r="T1692" s="20" t="s">
        <v>11150</v>
      </c>
      <c r="U1692" s="20" t="s">
        <v>11150</v>
      </c>
      <c r="V1692" s="20" t="s">
        <v>11150</v>
      </c>
      <c r="W1692" s="20">
        <v>193.25</v>
      </c>
    </row>
    <row r="1693" spans="1:23" x14ac:dyDescent="0.45">
      <c r="A1693" s="20">
        <v>1001822</v>
      </c>
      <c r="B1693" s="20" t="s">
        <v>9431</v>
      </c>
      <c r="C1693" s="20" t="s">
        <v>10353</v>
      </c>
      <c r="D1693" s="20">
        <v>1705436952</v>
      </c>
      <c r="E1693" s="20" t="str">
        <f>VLOOKUP(A1693,'REPORTE'!$A$1:$AG$1961,5,0)</f>
        <v>ECUATORIANO(A)</v>
      </c>
      <c r="F1693" s="20" t="str">
        <f>VLOOKUP(A1693,'REPORTE'!$A$1:$AG$1961,18,0)</f>
        <v>F</v>
      </c>
      <c r="G1693" s="20" t="str">
        <f>VLOOKUP(A1693,'REPORTE'!$A$1:$AG$1961,6,0)</f>
        <v>NACIONAL</v>
      </c>
      <c r="H1693" s="20" t="str">
        <f>VLOOKUP(A1693,'REPORTE'!$A$1:$AG$1961,30,0)</f>
        <v>Secundaria</v>
      </c>
      <c r="I1693" s="20" t="str">
        <f>VLOOKUP(A1693,'REPORTE'!$A$1:$AG$1961,31,0)</f>
        <v>PICHINCHA</v>
      </c>
      <c r="J1693" s="20" t="str">
        <f>VLOOKUP(A1693,'REPORTE'!$A$1:$AG$1961,32,0)</f>
        <v>QUITO</v>
      </c>
      <c r="K1693" s="20" t="str">
        <f>VLOOKUP(A1693,'REPORTE'!$A$1:$AG$1961,33,0)</f>
        <v>COTOCOLLAO</v>
      </c>
      <c r="L1693" s="20" t="str">
        <f>VLOOKUP(K1693,PROVINCIAS!$F$1:$G$1171,2,0)</f>
        <v>URBANA</v>
      </c>
      <c r="M1693" s="20">
        <v>1001930</v>
      </c>
      <c r="N1693" s="20" t="s">
        <v>15374</v>
      </c>
      <c r="O1693" s="20"/>
      <c r="P1693" s="20">
        <v>80.05</v>
      </c>
      <c r="Q1693" s="20" t="s">
        <v>11150</v>
      </c>
      <c r="R1693" s="20" t="s">
        <v>11150</v>
      </c>
      <c r="S1693" s="20" t="s">
        <v>11150</v>
      </c>
      <c r="T1693" s="20" t="s">
        <v>14726</v>
      </c>
      <c r="U1693" s="20" t="s">
        <v>11150</v>
      </c>
      <c r="V1693" s="20" t="s">
        <v>11150</v>
      </c>
      <c r="W1693" s="20">
        <v>183.05</v>
      </c>
    </row>
    <row r="1694" spans="1:23" x14ac:dyDescent="0.45">
      <c r="A1694" s="20">
        <v>1001824</v>
      </c>
      <c r="B1694" s="20" t="s">
        <v>9431</v>
      </c>
      <c r="C1694" s="20" t="s">
        <v>14511</v>
      </c>
      <c r="D1694" s="20">
        <v>1709483299</v>
      </c>
      <c r="E1694" s="20" t="str">
        <f>VLOOKUP(A1694,'REPORTE'!$A$1:$AG$1961,5,0)</f>
        <v>ECUATORIANO(A)</v>
      </c>
      <c r="F1694" s="20" t="str">
        <f>VLOOKUP(A1694,'REPORTE'!$A$1:$AG$1961,18,0)</f>
        <v>F</v>
      </c>
      <c r="G1694" s="20" t="str">
        <f>VLOOKUP(A1694,'REPORTE'!$A$1:$AG$1961,6,0)</f>
        <v>NACIONAL</v>
      </c>
      <c r="H1694" s="20" t="str">
        <f>VLOOKUP(A1694,'REPORTE'!$A$1:$AG$1961,30,0)</f>
        <v>Primaria</v>
      </c>
      <c r="I1694" s="20" t="str">
        <f>VLOOKUP(A1694,'REPORTE'!$A$1:$AG$1961,31,0)</f>
        <v>PICHINCHA</v>
      </c>
      <c r="J1694" s="20" t="str">
        <f>VLOOKUP(A1694,'REPORTE'!$A$1:$AG$1961,32,0)</f>
        <v>QUITO</v>
      </c>
      <c r="K1694" s="20" t="str">
        <f>VLOOKUP(A1694,'REPORTE'!$A$1:$AG$1961,33,0)</f>
        <v>COCHAPAMBA</v>
      </c>
      <c r="L1694" s="20" t="str">
        <f>VLOOKUP(K1694,PROVINCIAS!$F$1:$G$1171,2,0)</f>
        <v>RURAL</v>
      </c>
      <c r="M1694" s="20">
        <v>1001931</v>
      </c>
      <c r="N1694" s="20" t="s">
        <v>15374</v>
      </c>
      <c r="O1694" s="20"/>
      <c r="P1694" s="20">
        <v>28</v>
      </c>
      <c r="Q1694" s="20" t="s">
        <v>11150</v>
      </c>
      <c r="R1694" s="20" t="s">
        <v>11150</v>
      </c>
      <c r="S1694" s="20" t="s">
        <v>11150</v>
      </c>
      <c r="T1694" s="20" t="s">
        <v>11150</v>
      </c>
      <c r="U1694" s="20" t="s">
        <v>11150</v>
      </c>
      <c r="V1694" s="20" t="s">
        <v>11150</v>
      </c>
      <c r="W1694" s="20">
        <v>28</v>
      </c>
    </row>
    <row r="1695" spans="1:23" x14ac:dyDescent="0.45">
      <c r="A1695" s="20">
        <v>1001823</v>
      </c>
      <c r="B1695" s="20" t="s">
        <v>9431</v>
      </c>
      <c r="C1695" s="20" t="s">
        <v>14727</v>
      </c>
      <c r="D1695" s="20">
        <v>603839598</v>
      </c>
      <c r="E1695" s="20" t="str">
        <f>VLOOKUP(A1695,'REPORTE'!$A$1:$AG$1961,5,0)</f>
        <v>ECUATORIANO(A)</v>
      </c>
      <c r="F1695" s="20" t="str">
        <f>VLOOKUP(A1695,'REPORTE'!$A$1:$AG$1961,18,0)</f>
        <v>F</v>
      </c>
      <c r="G1695" s="20" t="str">
        <f>VLOOKUP(A1695,'REPORTE'!$A$1:$AG$1961,6,0)</f>
        <v>NACIONAL</v>
      </c>
      <c r="H1695" s="20" t="str">
        <f>VLOOKUP(A1695,'REPORTE'!$A$1:$AG$1961,30,0)</f>
        <v>Postgrado</v>
      </c>
      <c r="I1695" s="20" t="str">
        <f>VLOOKUP(A1695,'REPORTE'!$A$1:$AG$1961,31,0)</f>
        <v>CHIMBORAZO</v>
      </c>
      <c r="J1695" s="20" t="str">
        <f>VLOOKUP(A1695,'REPORTE'!$A$1:$AG$1961,32,0)</f>
        <v>RIOBAMBA</v>
      </c>
      <c r="K1695" s="20" t="str">
        <f>VLOOKUP(A1695,'REPORTE'!$A$1:$AG$1961,33,0)</f>
        <v>VELOZ</v>
      </c>
      <c r="L1695" s="20" t="str">
        <f>VLOOKUP(K1695,PROVINCIAS!$F$1:$G$1171,2,0)</f>
        <v>URBANA</v>
      </c>
      <c r="M1695" s="20">
        <v>1001932</v>
      </c>
      <c r="N1695" s="20" t="s">
        <v>15374</v>
      </c>
      <c r="O1695" s="20"/>
      <c r="P1695" s="20">
        <v>3</v>
      </c>
      <c r="Q1695" s="20" t="s">
        <v>11150</v>
      </c>
      <c r="R1695" s="20" t="s">
        <v>11150</v>
      </c>
      <c r="S1695" s="20" t="s">
        <v>11150</v>
      </c>
      <c r="T1695" s="20" t="s">
        <v>11150</v>
      </c>
      <c r="U1695" s="20" t="s">
        <v>11150</v>
      </c>
      <c r="V1695" s="20" t="s">
        <v>11150</v>
      </c>
      <c r="W1695" s="20">
        <v>3</v>
      </c>
    </row>
    <row r="1696" spans="1:23" x14ac:dyDescent="0.45">
      <c r="A1696" s="20">
        <v>1001825</v>
      </c>
      <c r="B1696" s="20" t="s">
        <v>9431</v>
      </c>
      <c r="C1696" s="20" t="s">
        <v>14512</v>
      </c>
      <c r="D1696" s="20">
        <v>1708929656</v>
      </c>
      <c r="E1696" s="20" t="str">
        <f>VLOOKUP(A1696,'REPORTE'!$A$1:$AG$1961,5,0)</f>
        <v>ECUATORIANO(A)</v>
      </c>
      <c r="F1696" s="20" t="str">
        <f>VLOOKUP(A1696,'REPORTE'!$A$1:$AG$1961,18,0)</f>
        <v>F</v>
      </c>
      <c r="G1696" s="20" t="str">
        <f>VLOOKUP(A1696,'REPORTE'!$A$1:$AG$1961,6,0)</f>
        <v>NACIONAL</v>
      </c>
      <c r="H1696" s="20" t="str">
        <f>VLOOKUP(A1696,'REPORTE'!$A$1:$AG$1961,30,0)</f>
        <v>Primaria</v>
      </c>
      <c r="I1696" s="20" t="str">
        <f>VLOOKUP(A1696,'REPORTE'!$A$1:$AG$1961,31,0)</f>
        <v>PICHINCHA</v>
      </c>
      <c r="J1696" s="20" t="str">
        <f>VLOOKUP(A1696,'REPORTE'!$A$1:$AG$1961,32,0)</f>
        <v>QUITO</v>
      </c>
      <c r="K1696" s="20" t="str">
        <f>VLOOKUP(A1696,'REPORTE'!$A$1:$AG$1961,33,0)</f>
        <v>LA CONCEPCION</v>
      </c>
      <c r="L1696" s="20" t="str">
        <f>VLOOKUP(K1696,PROVINCIAS!$F$1:$G$1171,2,0)</f>
        <v>URBANA</v>
      </c>
      <c r="M1696" s="20">
        <v>1001933</v>
      </c>
      <c r="N1696" s="20" t="s">
        <v>15374</v>
      </c>
      <c r="O1696" s="20"/>
      <c r="P1696" s="20">
        <v>17</v>
      </c>
      <c r="Q1696" s="20" t="s">
        <v>11150</v>
      </c>
      <c r="R1696" s="20" t="s">
        <v>11150</v>
      </c>
      <c r="S1696" s="20" t="s">
        <v>11150</v>
      </c>
      <c r="T1696" s="20" t="s">
        <v>11150</v>
      </c>
      <c r="U1696" s="20" t="s">
        <v>11150</v>
      </c>
      <c r="V1696" s="20" t="s">
        <v>11150</v>
      </c>
      <c r="W1696" s="20">
        <v>17</v>
      </c>
    </row>
    <row r="1697" spans="1:23" x14ac:dyDescent="0.45">
      <c r="A1697" s="20">
        <v>1001826</v>
      </c>
      <c r="B1697" s="20" t="s">
        <v>9431</v>
      </c>
      <c r="C1697" s="20" t="s">
        <v>10385</v>
      </c>
      <c r="D1697" s="20">
        <v>803255801</v>
      </c>
      <c r="E1697" s="20" t="str">
        <f>VLOOKUP(A1697,'REPORTE'!$A$1:$AG$1961,5,0)</f>
        <v>ECUATORIANO(A)</v>
      </c>
      <c r="F1697" s="20" t="str">
        <f>VLOOKUP(A1697,'REPORTE'!$A$1:$AG$1961,18,0)</f>
        <v>F</v>
      </c>
      <c r="G1697" s="20" t="str">
        <f>VLOOKUP(A1697,'REPORTE'!$A$1:$AG$1961,6,0)</f>
        <v>NACIONAL</v>
      </c>
      <c r="H1697" s="20" t="str">
        <f>VLOOKUP(A1697,'REPORTE'!$A$1:$AG$1961,30,0)</f>
        <v>Secundaria</v>
      </c>
      <c r="I1697" s="20" t="str">
        <f>VLOOKUP(A1697,'REPORTE'!$A$1:$AG$1961,31,0)</f>
        <v>ESMERALDAS</v>
      </c>
      <c r="J1697" s="20" t="str">
        <f>VLOOKUP(A1697,'REPORTE'!$A$1:$AG$1961,32,0)</f>
        <v>RIOVERDE</v>
      </c>
      <c r="K1697" s="20" t="str">
        <f>VLOOKUP(A1697,'REPORTE'!$A$1:$AG$1961,33,0)</f>
        <v>ROCAFUERTE</v>
      </c>
      <c r="L1697" s="20" t="str">
        <f>VLOOKUP(K1697,PROVINCIAS!$F$1:$G$1171,2,0)</f>
        <v>RURAL</v>
      </c>
      <c r="M1697" s="20">
        <v>1001934</v>
      </c>
      <c r="N1697" s="20" t="s">
        <v>15374</v>
      </c>
      <c r="O1697" s="20"/>
      <c r="P1697" s="20">
        <v>3</v>
      </c>
      <c r="Q1697" s="20" t="s">
        <v>11150</v>
      </c>
      <c r="R1697" s="20" t="s">
        <v>11150</v>
      </c>
      <c r="S1697" s="20" t="s">
        <v>11150</v>
      </c>
      <c r="T1697" s="20" t="s">
        <v>11150</v>
      </c>
      <c r="U1697" s="20" t="s">
        <v>11150</v>
      </c>
      <c r="V1697" s="20" t="s">
        <v>11150</v>
      </c>
      <c r="W1697" s="20">
        <v>3</v>
      </c>
    </row>
    <row r="1698" spans="1:23" x14ac:dyDescent="0.45">
      <c r="A1698" s="20">
        <v>1001827</v>
      </c>
      <c r="B1698" s="20" t="s">
        <v>9431</v>
      </c>
      <c r="C1698" s="20" t="s">
        <v>14513</v>
      </c>
      <c r="D1698" s="20">
        <v>1719057521</v>
      </c>
      <c r="E1698" s="20" t="str">
        <f>VLOOKUP(A1698,'REPORTE'!$A$1:$AG$1961,5,0)</f>
        <v>ECUATORIANO(A)</v>
      </c>
      <c r="F1698" s="20" t="str">
        <f>VLOOKUP(A1698,'REPORTE'!$A$1:$AG$1961,18,0)</f>
        <v>F</v>
      </c>
      <c r="G1698" s="20" t="str">
        <f>VLOOKUP(A1698,'REPORTE'!$A$1:$AG$1961,6,0)</f>
        <v>NACIONAL</v>
      </c>
      <c r="H1698" s="20" t="str">
        <f>VLOOKUP(A1698,'REPORTE'!$A$1:$AG$1961,30,0)</f>
        <v>Secundaria</v>
      </c>
      <c r="I1698" s="20" t="str">
        <f>VLOOKUP(A1698,'REPORTE'!$A$1:$AG$1961,31,0)</f>
        <v>PICHINCHA</v>
      </c>
      <c r="J1698" s="20" t="str">
        <f>VLOOKUP(A1698,'REPORTE'!$A$1:$AG$1961,32,0)</f>
        <v>QUITO</v>
      </c>
      <c r="K1698" s="20" t="str">
        <f>VLOOKUP(A1698,'REPORTE'!$A$1:$AG$1961,33,0)</f>
        <v>COTOCOLLAO</v>
      </c>
      <c r="L1698" s="20" t="str">
        <f>VLOOKUP(K1698,PROVINCIAS!$F$1:$G$1171,2,0)</f>
        <v>URBANA</v>
      </c>
      <c r="M1698" s="20">
        <v>1001935</v>
      </c>
      <c r="N1698" s="20" t="s">
        <v>15374</v>
      </c>
      <c r="O1698" s="20"/>
      <c r="P1698" s="20">
        <v>28</v>
      </c>
      <c r="Q1698" s="20" t="s">
        <v>11150</v>
      </c>
      <c r="R1698" s="20" t="s">
        <v>11150</v>
      </c>
      <c r="S1698" s="20" t="s">
        <v>11150</v>
      </c>
      <c r="T1698" s="20" t="s">
        <v>11150</v>
      </c>
      <c r="U1698" s="20" t="s">
        <v>11150</v>
      </c>
      <c r="V1698" s="20" t="s">
        <v>11150</v>
      </c>
      <c r="W1698" s="20">
        <v>28</v>
      </c>
    </row>
    <row r="1699" spans="1:23" x14ac:dyDescent="0.45">
      <c r="A1699" s="20">
        <v>1001829</v>
      </c>
      <c r="B1699" s="20" t="s">
        <v>9431</v>
      </c>
      <c r="C1699" s="20" t="s">
        <v>10412</v>
      </c>
      <c r="D1699" s="20">
        <v>1717872426</v>
      </c>
      <c r="E1699" s="20" t="str">
        <f>VLOOKUP(A1699,'REPORTE'!$A$1:$AG$1961,5,0)</f>
        <v>ECUATORIANO(A)</v>
      </c>
      <c r="F1699" s="20" t="str">
        <f>VLOOKUP(A1699,'REPORTE'!$A$1:$AG$1961,18,0)</f>
        <v>F</v>
      </c>
      <c r="G1699" s="20" t="str">
        <f>VLOOKUP(A1699,'REPORTE'!$A$1:$AG$1961,6,0)</f>
        <v>NACIONAL</v>
      </c>
      <c r="H1699" s="20" t="str">
        <f>VLOOKUP(A1699,'REPORTE'!$A$1:$AG$1961,30,0)</f>
        <v>Primaria</v>
      </c>
      <c r="I1699" s="20" t="str">
        <f>VLOOKUP(A1699,'REPORTE'!$A$1:$AG$1961,31,0)</f>
        <v>PICHINCHA</v>
      </c>
      <c r="J1699" s="20" t="str">
        <f>VLOOKUP(A1699,'REPORTE'!$A$1:$AG$1961,32,0)</f>
        <v>QUITO</v>
      </c>
      <c r="K1699" s="20" t="str">
        <f>VLOOKUP(A1699,'REPORTE'!$A$1:$AG$1961,33,0)</f>
        <v>COTOCOLLAO</v>
      </c>
      <c r="L1699" s="20" t="str">
        <f>VLOOKUP(K1699,PROVINCIAS!$F$1:$G$1171,2,0)</f>
        <v>URBANA</v>
      </c>
      <c r="M1699" s="20">
        <v>1001936</v>
      </c>
      <c r="N1699" s="20" t="s">
        <v>15374</v>
      </c>
      <c r="O1699" s="20"/>
      <c r="P1699" s="20">
        <v>60.51</v>
      </c>
      <c r="Q1699" s="20" t="s">
        <v>11150</v>
      </c>
      <c r="R1699" s="20" t="s">
        <v>11150</v>
      </c>
      <c r="S1699" s="20" t="s">
        <v>11150</v>
      </c>
      <c r="T1699" s="20" t="s">
        <v>14290</v>
      </c>
      <c r="U1699" s="20" t="s">
        <v>11150</v>
      </c>
      <c r="V1699" s="20" t="s">
        <v>11150</v>
      </c>
      <c r="W1699" s="20">
        <v>140.51</v>
      </c>
    </row>
    <row r="1700" spans="1:23" x14ac:dyDescent="0.45">
      <c r="A1700" s="20">
        <v>1001828</v>
      </c>
      <c r="B1700" s="20" t="s">
        <v>9431</v>
      </c>
      <c r="C1700" s="20" t="s">
        <v>14514</v>
      </c>
      <c r="D1700" s="20">
        <v>1704961851</v>
      </c>
      <c r="E1700" s="20" t="str">
        <f>VLOOKUP(A1700,'REPORTE'!$A$1:$AG$1961,5,0)</f>
        <v>ECUATORIANO(A)</v>
      </c>
      <c r="F1700" s="20" t="str">
        <f>VLOOKUP(A1700,'REPORTE'!$A$1:$AG$1961,18,0)</f>
        <v>F</v>
      </c>
      <c r="G1700" s="20" t="str">
        <f>VLOOKUP(A1700,'REPORTE'!$A$1:$AG$1961,6,0)</f>
        <v>NACIONAL</v>
      </c>
      <c r="H1700" s="20" t="str">
        <f>VLOOKUP(A1700,'REPORTE'!$A$1:$AG$1961,30,0)</f>
        <v>Primaria</v>
      </c>
      <c r="I1700" s="20" t="str">
        <f>VLOOKUP(A1700,'REPORTE'!$A$1:$AG$1961,31,0)</f>
        <v>PICHINCHA</v>
      </c>
      <c r="J1700" s="20" t="str">
        <f>VLOOKUP(A1700,'REPORTE'!$A$1:$AG$1961,32,0)</f>
        <v>QUITO</v>
      </c>
      <c r="K1700" s="20" t="str">
        <f>VLOOKUP(A1700,'REPORTE'!$A$1:$AG$1961,33,0)</f>
        <v>COTOCOLLAO</v>
      </c>
      <c r="L1700" s="20" t="str">
        <f>VLOOKUP(K1700,PROVINCIAS!$F$1:$G$1171,2,0)</f>
        <v>URBANA</v>
      </c>
      <c r="M1700" s="20">
        <v>1001937</v>
      </c>
      <c r="N1700" s="20" t="s">
        <v>15374</v>
      </c>
      <c r="O1700" s="20"/>
      <c r="P1700" s="20">
        <v>1</v>
      </c>
      <c r="Q1700" s="20" t="s">
        <v>11150</v>
      </c>
      <c r="R1700" s="20" t="s">
        <v>11150</v>
      </c>
      <c r="S1700" s="20" t="s">
        <v>11150</v>
      </c>
      <c r="T1700" s="20" t="s">
        <v>11150</v>
      </c>
      <c r="U1700" s="20" t="s">
        <v>11150</v>
      </c>
      <c r="V1700" s="20" t="s">
        <v>11150</v>
      </c>
      <c r="W1700" s="20">
        <v>1</v>
      </c>
    </row>
    <row r="1701" spans="1:23" x14ac:dyDescent="0.45">
      <c r="A1701" s="20">
        <v>1001830</v>
      </c>
      <c r="B1701" s="20" t="s">
        <v>9431</v>
      </c>
      <c r="C1701" s="20" t="s">
        <v>10356</v>
      </c>
      <c r="D1701" s="20">
        <v>1718326000</v>
      </c>
      <c r="E1701" s="20" t="str">
        <f>VLOOKUP(A1701,'REPORTE'!$A$1:$AG$1961,5,0)</f>
        <v>ECUATORIANO(A)</v>
      </c>
      <c r="F1701" s="20" t="str">
        <f>VLOOKUP(A1701,'REPORTE'!$A$1:$AG$1961,18,0)</f>
        <v>M</v>
      </c>
      <c r="G1701" s="20" t="str">
        <f>VLOOKUP(A1701,'REPORTE'!$A$1:$AG$1961,6,0)</f>
        <v>NACIONAL</v>
      </c>
      <c r="H1701" s="20" t="str">
        <f>VLOOKUP(A1701,'REPORTE'!$A$1:$AG$1961,30,0)</f>
        <v>Universitaria</v>
      </c>
      <c r="I1701" s="20" t="str">
        <f>VLOOKUP(A1701,'REPORTE'!$A$1:$AG$1961,31,0)</f>
        <v>PICHINCHA</v>
      </c>
      <c r="J1701" s="20" t="str">
        <f>VLOOKUP(A1701,'REPORTE'!$A$1:$AG$1961,32,0)</f>
        <v>QUITO</v>
      </c>
      <c r="K1701" s="20" t="str">
        <f>VLOOKUP(A1701,'REPORTE'!$A$1:$AG$1961,33,0)</f>
        <v>LA MENA</v>
      </c>
      <c r="L1701" s="20" t="str">
        <f>VLOOKUP(K1701,PROVINCIAS!$F$1:$G$1171,2,0)</f>
        <v>URBANA</v>
      </c>
      <c r="M1701" s="20">
        <v>1001938</v>
      </c>
      <c r="N1701" s="20" t="s">
        <v>15374</v>
      </c>
      <c r="O1701" s="20"/>
      <c r="P1701" s="20">
        <v>8</v>
      </c>
      <c r="Q1701" s="20" t="s">
        <v>11150</v>
      </c>
      <c r="R1701" s="20" t="s">
        <v>11150</v>
      </c>
      <c r="S1701" s="20" t="s">
        <v>11150</v>
      </c>
      <c r="T1701" s="20" t="s">
        <v>11150</v>
      </c>
      <c r="U1701" s="20" t="s">
        <v>11150</v>
      </c>
      <c r="V1701" s="20" t="s">
        <v>11150</v>
      </c>
      <c r="W1701" s="20">
        <v>8</v>
      </c>
    </row>
    <row r="1702" spans="1:23" x14ac:dyDescent="0.45">
      <c r="A1702" s="20">
        <v>1001831</v>
      </c>
      <c r="B1702" s="20" t="s">
        <v>9431</v>
      </c>
      <c r="C1702" s="20" t="s">
        <v>10360</v>
      </c>
      <c r="D1702" s="20">
        <v>1206547794</v>
      </c>
      <c r="E1702" s="20" t="str">
        <f>VLOOKUP(A1702,'REPORTE'!$A$1:$AG$1961,5,0)</f>
        <v>ECUATORIANO(A)</v>
      </c>
      <c r="F1702" s="20" t="str">
        <f>VLOOKUP(A1702,'REPORTE'!$A$1:$AG$1961,18,0)</f>
        <v>M</v>
      </c>
      <c r="G1702" s="20" t="str">
        <f>VLOOKUP(A1702,'REPORTE'!$A$1:$AG$1961,6,0)</f>
        <v>NACIONAL</v>
      </c>
      <c r="H1702" s="20" t="str">
        <f>VLOOKUP(A1702,'REPORTE'!$A$1:$AG$1961,30,0)</f>
        <v>Primaria</v>
      </c>
      <c r="I1702" s="20" t="str">
        <f>VLOOKUP(A1702,'REPORTE'!$A$1:$AG$1961,31,0)</f>
        <v>LOS RIOS</v>
      </c>
      <c r="J1702" s="20" t="str">
        <f>VLOOKUP(A1702,'REPORTE'!$A$1:$AG$1961,32,0)</f>
        <v>MONTALVO</v>
      </c>
      <c r="K1702" s="20" t="str">
        <f>VLOOKUP(A1702,'REPORTE'!$A$1:$AG$1961,33,0)</f>
        <v>MONTALVO</v>
      </c>
      <c r="L1702" s="20" t="str">
        <f>VLOOKUP(K1702,PROVINCIAS!$F$1:$G$1171,2,0)</f>
        <v>URBANA</v>
      </c>
      <c r="M1702" s="20">
        <v>1001939</v>
      </c>
      <c r="N1702" s="20" t="s">
        <v>15374</v>
      </c>
      <c r="O1702" s="20"/>
      <c r="P1702" s="20">
        <v>13.06</v>
      </c>
      <c r="Q1702" s="20" t="s">
        <v>11150</v>
      </c>
      <c r="R1702" s="20" t="s">
        <v>11150</v>
      </c>
      <c r="S1702" s="20" t="s">
        <v>11150</v>
      </c>
      <c r="T1702" s="20" t="s">
        <v>14705</v>
      </c>
      <c r="U1702" s="20" t="s">
        <v>11150</v>
      </c>
      <c r="V1702" s="20" t="s">
        <v>11150</v>
      </c>
      <c r="W1702" s="20">
        <v>230.06</v>
      </c>
    </row>
    <row r="1703" spans="1:23" x14ac:dyDescent="0.45">
      <c r="A1703" s="20">
        <v>1001832</v>
      </c>
      <c r="B1703" s="20" t="s">
        <v>9431</v>
      </c>
      <c r="C1703" s="20" t="s">
        <v>14515</v>
      </c>
      <c r="D1703" s="20">
        <v>1756247241</v>
      </c>
      <c r="E1703" s="20" t="str">
        <f>VLOOKUP(A1703,'REPORTE'!$A$1:$AG$1961,5,0)</f>
        <v>ECUATORIANO(A)</v>
      </c>
      <c r="F1703" s="20" t="str">
        <f>VLOOKUP(A1703,'REPORTE'!$A$1:$AG$1961,18,0)</f>
        <v>F</v>
      </c>
      <c r="G1703" s="20" t="str">
        <f>VLOOKUP(A1703,'REPORTE'!$A$1:$AG$1961,6,0)</f>
        <v>NACIONAL</v>
      </c>
      <c r="H1703" s="20" t="str">
        <f>VLOOKUP(A1703,'REPORTE'!$A$1:$AG$1961,30,0)</f>
        <v>Universitaria</v>
      </c>
      <c r="I1703" s="20" t="str">
        <f>VLOOKUP(A1703,'REPORTE'!$A$1:$AG$1961,31,0)</f>
        <v>PICHINCHA</v>
      </c>
      <c r="J1703" s="20" t="str">
        <f>VLOOKUP(A1703,'REPORTE'!$A$1:$AG$1961,32,0)</f>
        <v>QUITO</v>
      </c>
      <c r="K1703" s="20" t="str">
        <f>VLOOKUP(A1703,'REPORTE'!$A$1:$AG$1961,33,0)</f>
        <v>SAN ANTONIO</v>
      </c>
      <c r="L1703" s="20" t="str">
        <f>VLOOKUP(K1703,PROVINCIAS!$F$1:$G$1171,2,0)</f>
        <v>RURAL</v>
      </c>
      <c r="M1703" s="20">
        <v>1001940</v>
      </c>
      <c r="N1703" s="20" t="s">
        <v>15374</v>
      </c>
      <c r="O1703" s="20"/>
      <c r="P1703" s="20">
        <v>3</v>
      </c>
      <c r="Q1703" s="20" t="s">
        <v>11150</v>
      </c>
      <c r="R1703" s="20" t="s">
        <v>11150</v>
      </c>
      <c r="S1703" s="20" t="s">
        <v>11150</v>
      </c>
      <c r="T1703" s="20" t="s">
        <v>11150</v>
      </c>
      <c r="U1703" s="20" t="s">
        <v>11150</v>
      </c>
      <c r="V1703" s="20" t="s">
        <v>11150</v>
      </c>
      <c r="W1703" s="20">
        <v>3</v>
      </c>
    </row>
    <row r="1704" spans="1:23" x14ac:dyDescent="0.45">
      <c r="A1704" s="20">
        <v>1001833</v>
      </c>
      <c r="B1704" s="20" t="s">
        <v>9431</v>
      </c>
      <c r="C1704" s="20" t="s">
        <v>14516</v>
      </c>
      <c r="D1704" s="20">
        <v>1714536586</v>
      </c>
      <c r="E1704" s="20" t="str">
        <f>VLOOKUP(A1704,'REPORTE'!$A$1:$AG$1961,5,0)</f>
        <v>ECUATORIANO(A)</v>
      </c>
      <c r="F1704" s="20" t="str">
        <f>VLOOKUP(A1704,'REPORTE'!$A$1:$AG$1961,18,0)</f>
        <v>F</v>
      </c>
      <c r="G1704" s="20" t="str">
        <f>VLOOKUP(A1704,'REPORTE'!$A$1:$AG$1961,6,0)</f>
        <v>NACIONAL</v>
      </c>
      <c r="H1704" s="20" t="str">
        <f>VLOOKUP(A1704,'REPORTE'!$A$1:$AG$1961,30,0)</f>
        <v>Primaria</v>
      </c>
      <c r="I1704" s="20" t="str">
        <f>VLOOKUP(A1704,'REPORTE'!$A$1:$AG$1961,31,0)</f>
        <v>COTOPAXI</v>
      </c>
      <c r="J1704" s="20" t="str">
        <f>VLOOKUP(A1704,'REPORTE'!$A$1:$AG$1961,32,0)</f>
        <v>LATACUNGA</v>
      </c>
      <c r="K1704" s="20" t="str">
        <f>VLOOKUP(A1704,'REPORTE'!$A$1:$AG$1961,33,0)</f>
        <v>TANICUCHI</v>
      </c>
      <c r="L1704" s="20" t="str">
        <f>VLOOKUP(K1704,PROVINCIAS!$F$1:$G$1171,2,0)</f>
        <v>RURAL</v>
      </c>
      <c r="M1704" s="20">
        <v>1001941</v>
      </c>
      <c r="N1704" s="20" t="s">
        <v>15374</v>
      </c>
      <c r="O1704" s="20"/>
      <c r="P1704" s="20">
        <v>3</v>
      </c>
      <c r="Q1704" s="20" t="s">
        <v>11150</v>
      </c>
      <c r="R1704" s="20" t="s">
        <v>11150</v>
      </c>
      <c r="S1704" s="20" t="s">
        <v>11150</v>
      </c>
      <c r="T1704" s="20" t="s">
        <v>11150</v>
      </c>
      <c r="U1704" s="20" t="s">
        <v>11150</v>
      </c>
      <c r="V1704" s="20" t="s">
        <v>11150</v>
      </c>
      <c r="W1704" s="20">
        <v>3</v>
      </c>
    </row>
    <row r="1705" spans="1:23" x14ac:dyDescent="0.45">
      <c r="A1705" s="20">
        <v>1001834</v>
      </c>
      <c r="B1705" s="20" t="s">
        <v>9431</v>
      </c>
      <c r="C1705" s="20" t="s">
        <v>14517</v>
      </c>
      <c r="D1705" s="20">
        <v>1704707569</v>
      </c>
      <c r="E1705" s="20" t="str">
        <f>VLOOKUP(A1705,'REPORTE'!$A$1:$AG$1961,5,0)</f>
        <v>ECUATORIANO(A)</v>
      </c>
      <c r="F1705" s="20" t="str">
        <f>VLOOKUP(A1705,'REPORTE'!$A$1:$AG$1961,18,0)</f>
        <v>M</v>
      </c>
      <c r="G1705" s="20" t="str">
        <f>VLOOKUP(A1705,'REPORTE'!$A$1:$AG$1961,6,0)</f>
        <v>NACIONAL</v>
      </c>
      <c r="H1705" s="20" t="str">
        <f>VLOOKUP(A1705,'REPORTE'!$A$1:$AG$1961,30,0)</f>
        <v>Primaria</v>
      </c>
      <c r="I1705" s="20" t="str">
        <f>VLOOKUP(A1705,'REPORTE'!$A$1:$AG$1961,31,0)</f>
        <v>PICHINCHA</v>
      </c>
      <c r="J1705" s="20" t="str">
        <f>VLOOKUP(A1705,'REPORTE'!$A$1:$AG$1961,32,0)</f>
        <v>QUITO</v>
      </c>
      <c r="K1705" s="20" t="str">
        <f>VLOOKUP(A1705,'REPORTE'!$A$1:$AG$1961,33,0)</f>
        <v>POMASQUI</v>
      </c>
      <c r="L1705" s="20" t="str">
        <f>VLOOKUP(K1705,PROVINCIAS!$F$1:$G$1171,2,0)</f>
        <v>RURAL</v>
      </c>
      <c r="M1705" s="20">
        <v>1001942</v>
      </c>
      <c r="N1705" s="20" t="s">
        <v>15374</v>
      </c>
      <c r="O1705" s="20"/>
      <c r="P1705" s="20">
        <v>46.01</v>
      </c>
      <c r="Q1705" s="20" t="s">
        <v>11150</v>
      </c>
      <c r="R1705" s="20" t="s">
        <v>11150</v>
      </c>
      <c r="S1705" s="20" t="s">
        <v>11150</v>
      </c>
      <c r="T1705" s="20" t="s">
        <v>11150</v>
      </c>
      <c r="U1705" s="20" t="s">
        <v>11150</v>
      </c>
      <c r="V1705" s="20" t="s">
        <v>11150</v>
      </c>
      <c r="W1705" s="20">
        <v>46.01</v>
      </c>
    </row>
    <row r="1706" spans="1:23" x14ac:dyDescent="0.45">
      <c r="A1706" s="20">
        <v>1001835</v>
      </c>
      <c r="B1706" s="20" t="s">
        <v>9431</v>
      </c>
      <c r="C1706" s="20" t="s">
        <v>10365</v>
      </c>
      <c r="D1706" s="20">
        <v>601051345</v>
      </c>
      <c r="E1706" s="20" t="str">
        <f>VLOOKUP(A1706,'REPORTE'!$A$1:$AG$1961,5,0)</f>
        <v>ECUATORIANO(A) INDIGENA</v>
      </c>
      <c r="F1706" s="20" t="str">
        <f>VLOOKUP(A1706,'REPORTE'!$A$1:$AG$1961,18,0)</f>
        <v>M</v>
      </c>
      <c r="G1706" s="20" t="str">
        <f>VLOOKUP(A1706,'REPORTE'!$A$1:$AG$1961,6,0)</f>
        <v>NACIONAL</v>
      </c>
      <c r="H1706" s="20" t="str">
        <f>VLOOKUP(A1706,'REPORTE'!$A$1:$AG$1961,30,0)</f>
        <v>Ninguna</v>
      </c>
      <c r="I1706" s="20" t="str">
        <f>VLOOKUP(A1706,'REPORTE'!$A$1:$AG$1961,31,0)</f>
        <v>CHIMBORAZO</v>
      </c>
      <c r="J1706" s="20" t="str">
        <f>VLOOKUP(A1706,'REPORTE'!$A$1:$AG$1961,32,0)</f>
        <v>GUANO</v>
      </c>
      <c r="K1706" s="20" t="str">
        <f>VLOOKUP(A1706,'REPORTE'!$A$1:$AG$1961,33,0)</f>
        <v>ILAPO</v>
      </c>
      <c r="L1706" s="20" t="str">
        <f>VLOOKUP(K1706,PROVINCIAS!$F$1:$G$1171,2,0)</f>
        <v>RURAL</v>
      </c>
      <c r="M1706" s="20">
        <v>1001943</v>
      </c>
      <c r="N1706" s="20" t="s">
        <v>15374</v>
      </c>
      <c r="O1706" s="20"/>
      <c r="P1706" s="20">
        <v>1</v>
      </c>
      <c r="Q1706" s="20" t="s">
        <v>11150</v>
      </c>
      <c r="R1706" s="20" t="s">
        <v>11150</v>
      </c>
      <c r="S1706" s="20" t="s">
        <v>11150</v>
      </c>
      <c r="T1706" s="20" t="s">
        <v>11150</v>
      </c>
      <c r="U1706" s="20" t="s">
        <v>11150</v>
      </c>
      <c r="V1706" s="20" t="s">
        <v>11150</v>
      </c>
      <c r="W1706" s="20">
        <v>1</v>
      </c>
    </row>
    <row r="1707" spans="1:23" x14ac:dyDescent="0.45">
      <c r="A1707" s="20">
        <v>1001836</v>
      </c>
      <c r="B1707" s="20" t="s">
        <v>9431</v>
      </c>
      <c r="C1707" s="20" t="s">
        <v>10366</v>
      </c>
      <c r="D1707" s="20">
        <v>605239284</v>
      </c>
      <c r="E1707" s="20" t="str">
        <f>VLOOKUP(A1707,'REPORTE'!$A$1:$AG$1961,5,0)</f>
        <v>ECUATORIANO(A)</v>
      </c>
      <c r="F1707" s="20" t="str">
        <f>VLOOKUP(A1707,'REPORTE'!$A$1:$AG$1961,18,0)</f>
        <v>F</v>
      </c>
      <c r="G1707" s="20" t="str">
        <f>VLOOKUP(A1707,'REPORTE'!$A$1:$AG$1961,6,0)</f>
        <v>NACIONAL</v>
      </c>
      <c r="H1707" s="20" t="str">
        <f>VLOOKUP(A1707,'REPORTE'!$A$1:$AG$1961,30,0)</f>
        <v>Secundaria</v>
      </c>
      <c r="I1707" s="20" t="str">
        <f>VLOOKUP(A1707,'REPORTE'!$A$1:$AG$1961,31,0)</f>
        <v>CHIMBORAZO</v>
      </c>
      <c r="J1707" s="20" t="str">
        <f>VLOOKUP(A1707,'REPORTE'!$A$1:$AG$1961,32,0)</f>
        <v>PALLATANGA</v>
      </c>
      <c r="K1707" s="20" t="str">
        <f>VLOOKUP(A1707,'REPORTE'!$A$1:$AG$1961,33,0)</f>
        <v>PALLATANGA</v>
      </c>
      <c r="L1707" s="20" t="str">
        <f>VLOOKUP(K1707,PROVINCIAS!$F$1:$G$1171,2,0)</f>
        <v>URBANA</v>
      </c>
      <c r="M1707" s="20">
        <v>1001944</v>
      </c>
      <c r="N1707" s="20" t="s">
        <v>15374</v>
      </c>
      <c r="O1707" s="20"/>
      <c r="P1707" s="20">
        <v>109.68</v>
      </c>
      <c r="Q1707" s="20" t="s">
        <v>11150</v>
      </c>
      <c r="R1707" s="20" t="s">
        <v>11150</v>
      </c>
      <c r="S1707" s="20" t="s">
        <v>11150</v>
      </c>
      <c r="T1707" s="20" t="s">
        <v>11150</v>
      </c>
      <c r="U1707" s="20" t="s">
        <v>11150</v>
      </c>
      <c r="V1707" s="20" t="s">
        <v>12078</v>
      </c>
      <c r="W1707" s="20">
        <v>109.68</v>
      </c>
    </row>
    <row r="1708" spans="1:23" x14ac:dyDescent="0.45">
      <c r="A1708" s="20">
        <v>1001820</v>
      </c>
      <c r="B1708" s="20" t="s">
        <v>9431</v>
      </c>
      <c r="C1708" s="20" t="s">
        <v>10393</v>
      </c>
      <c r="D1708" s="20">
        <v>1720415692</v>
      </c>
      <c r="E1708" s="20" t="str">
        <f>VLOOKUP(A1708,'REPORTE'!$A$1:$AG$1961,5,0)</f>
        <v>ECUATORIANO(A)</v>
      </c>
      <c r="F1708" s="20" t="str">
        <f>VLOOKUP(A1708,'REPORTE'!$A$1:$AG$1961,18,0)</f>
        <v>M</v>
      </c>
      <c r="G1708" s="20" t="str">
        <f>VLOOKUP(A1708,'REPORTE'!$A$1:$AG$1961,6,0)</f>
        <v>NACIONAL</v>
      </c>
      <c r="H1708" s="20" t="str">
        <f>VLOOKUP(A1708,'REPORTE'!$A$1:$AG$1961,30,0)</f>
        <v>Primaria</v>
      </c>
      <c r="I1708" s="20" t="str">
        <f>VLOOKUP(A1708,'REPORTE'!$A$1:$AG$1961,31,0)</f>
        <v>PICHINCHA</v>
      </c>
      <c r="J1708" s="20" t="str">
        <f>VLOOKUP(A1708,'REPORTE'!$A$1:$AG$1961,32,0)</f>
        <v>QUITO</v>
      </c>
      <c r="K1708" s="20" t="str">
        <f>VLOOKUP(A1708,'REPORTE'!$A$1:$AG$1961,33,0)</f>
        <v>LLANO CHICO</v>
      </c>
      <c r="L1708" s="20" t="str">
        <f>VLOOKUP(K1708,PROVINCIAS!$F$1:$G$1171,2,0)</f>
        <v>RURAL</v>
      </c>
      <c r="M1708" s="20">
        <v>1001945</v>
      </c>
      <c r="N1708" s="20" t="s">
        <v>15374</v>
      </c>
      <c r="O1708" s="20"/>
      <c r="P1708" s="20">
        <v>4.62</v>
      </c>
      <c r="Q1708" s="20" t="s">
        <v>11150</v>
      </c>
      <c r="R1708" s="20" t="s">
        <v>11150</v>
      </c>
      <c r="S1708" s="20" t="s">
        <v>11150</v>
      </c>
      <c r="T1708" s="20" t="s">
        <v>12025</v>
      </c>
      <c r="U1708" s="20" t="s">
        <v>11150</v>
      </c>
      <c r="V1708" s="20" t="s">
        <v>11150</v>
      </c>
      <c r="W1708" s="20">
        <v>104.62</v>
      </c>
    </row>
    <row r="1709" spans="1:23" x14ac:dyDescent="0.45">
      <c r="A1709" s="20">
        <v>1001837</v>
      </c>
      <c r="B1709" s="20" t="s">
        <v>9431</v>
      </c>
      <c r="C1709" s="20" t="s">
        <v>10367</v>
      </c>
      <c r="D1709" s="20">
        <v>1711679058</v>
      </c>
      <c r="E1709" s="20" t="str">
        <f>VLOOKUP(A1709,'REPORTE'!$A$1:$AG$1961,5,0)</f>
        <v>ECUATORIANO(A)</v>
      </c>
      <c r="F1709" s="20" t="str">
        <f>VLOOKUP(A1709,'REPORTE'!$A$1:$AG$1961,18,0)</f>
        <v>F</v>
      </c>
      <c r="G1709" s="20" t="str">
        <f>VLOOKUP(A1709,'REPORTE'!$A$1:$AG$1961,6,0)</f>
        <v>NACIONAL</v>
      </c>
      <c r="H1709" s="20" t="str">
        <f>VLOOKUP(A1709,'REPORTE'!$A$1:$AG$1961,30,0)</f>
        <v>Secundaria</v>
      </c>
      <c r="I1709" s="20" t="str">
        <f>VLOOKUP(A1709,'REPORTE'!$A$1:$AG$1961,31,0)</f>
        <v>PICHINCHA</v>
      </c>
      <c r="J1709" s="20" t="str">
        <f>VLOOKUP(A1709,'REPORTE'!$A$1:$AG$1961,32,0)</f>
        <v>QUITO</v>
      </c>
      <c r="K1709" s="20" t="str">
        <f>VLOOKUP(A1709,'REPORTE'!$A$1:$AG$1961,33,0)</f>
        <v>CENTRO HISTORICO</v>
      </c>
      <c r="L1709" s="20" t="str">
        <f>VLOOKUP(K1709,PROVINCIAS!$F$1:$G$1171,2,0)</f>
        <v>URBANA</v>
      </c>
      <c r="M1709" s="20">
        <v>1001946</v>
      </c>
      <c r="N1709" s="20" t="s">
        <v>15374</v>
      </c>
      <c r="O1709" s="20"/>
      <c r="P1709" s="20">
        <v>2519.04</v>
      </c>
      <c r="Q1709" s="20" t="s">
        <v>11150</v>
      </c>
      <c r="R1709" s="20" t="s">
        <v>11150</v>
      </c>
      <c r="S1709" s="20" t="s">
        <v>11150</v>
      </c>
      <c r="T1709" s="20" t="s">
        <v>11150</v>
      </c>
      <c r="U1709" s="20" t="s">
        <v>11150</v>
      </c>
      <c r="V1709" s="20" t="s">
        <v>12147</v>
      </c>
      <c r="W1709" s="20">
        <v>2519.04</v>
      </c>
    </row>
    <row r="1710" spans="1:23" x14ac:dyDescent="0.45">
      <c r="A1710" s="20">
        <v>1001838</v>
      </c>
      <c r="B1710" s="20" t="s">
        <v>9431</v>
      </c>
      <c r="C1710" s="20" t="s">
        <v>10396</v>
      </c>
      <c r="D1710" s="20">
        <v>1710198332</v>
      </c>
      <c r="E1710" s="20" t="str">
        <f>VLOOKUP(A1710,'REPORTE'!$A$1:$AG$1961,5,0)</f>
        <v>ECUATORIANO(A)</v>
      </c>
      <c r="F1710" s="20" t="str">
        <f>VLOOKUP(A1710,'REPORTE'!$A$1:$AG$1961,18,0)</f>
        <v>F</v>
      </c>
      <c r="G1710" s="20" t="str">
        <f>VLOOKUP(A1710,'REPORTE'!$A$1:$AG$1961,6,0)</f>
        <v>NACIONAL</v>
      </c>
      <c r="H1710" s="20" t="str">
        <f>VLOOKUP(A1710,'REPORTE'!$A$1:$AG$1961,30,0)</f>
        <v>Secundaria</v>
      </c>
      <c r="I1710" s="20" t="str">
        <f>VLOOKUP(A1710,'REPORTE'!$A$1:$AG$1961,31,0)</f>
        <v>CARCHI</v>
      </c>
      <c r="J1710" s="20" t="str">
        <f>VLOOKUP(A1710,'REPORTE'!$A$1:$AG$1961,32,0)</f>
        <v>MONTUFAR</v>
      </c>
      <c r="K1710" s="20" t="str">
        <f>VLOOKUP(A1710,'REPORTE'!$A$1:$AG$1961,33,0)</f>
        <v>FERNANDEZ SALVADOR</v>
      </c>
      <c r="L1710" s="20" t="str">
        <f>VLOOKUP(K1710,PROVINCIAS!$F$1:$G$1171,2,0)</f>
        <v>RURAL</v>
      </c>
      <c r="M1710" s="20">
        <v>1001947</v>
      </c>
      <c r="N1710" s="20" t="s">
        <v>15374</v>
      </c>
      <c r="O1710" s="20"/>
      <c r="P1710" s="20">
        <v>840.31</v>
      </c>
      <c r="Q1710" s="20" t="s">
        <v>11150</v>
      </c>
      <c r="R1710" s="20" t="s">
        <v>11150</v>
      </c>
      <c r="S1710" s="20" t="s">
        <v>11150</v>
      </c>
      <c r="T1710" s="20" t="s">
        <v>14321</v>
      </c>
      <c r="U1710" s="20" t="s">
        <v>11150</v>
      </c>
      <c r="V1710" s="20" t="s">
        <v>12078</v>
      </c>
      <c r="W1710" s="20">
        <v>1030.31</v>
      </c>
    </row>
    <row r="1711" spans="1:23" x14ac:dyDescent="0.45">
      <c r="A1711" s="20">
        <v>1001840</v>
      </c>
      <c r="B1711" s="20" t="s">
        <v>9431</v>
      </c>
      <c r="C1711" s="20" t="s">
        <v>10370</v>
      </c>
      <c r="D1711" s="20">
        <v>1709874307</v>
      </c>
      <c r="E1711" s="20" t="str">
        <f>VLOOKUP(A1711,'REPORTE'!$A$1:$AG$1961,5,0)</f>
        <v>ECUATORIANO(A)</v>
      </c>
      <c r="F1711" s="20" t="str">
        <f>VLOOKUP(A1711,'REPORTE'!$A$1:$AG$1961,18,0)</f>
        <v>F</v>
      </c>
      <c r="G1711" s="20" t="str">
        <f>VLOOKUP(A1711,'REPORTE'!$A$1:$AG$1961,6,0)</f>
        <v>NACIONAL</v>
      </c>
      <c r="H1711" s="20" t="str">
        <f>VLOOKUP(A1711,'REPORTE'!$A$1:$AG$1961,30,0)</f>
        <v>Secundaria</v>
      </c>
      <c r="I1711" s="20" t="str">
        <f>VLOOKUP(A1711,'REPORTE'!$A$1:$AG$1961,31,0)</f>
        <v>PICHINCHA</v>
      </c>
      <c r="J1711" s="20" t="str">
        <f>VLOOKUP(A1711,'REPORTE'!$A$1:$AG$1961,32,0)</f>
        <v>QUITO</v>
      </c>
      <c r="K1711" s="20" t="str">
        <f>VLOOKUP(A1711,'REPORTE'!$A$1:$AG$1961,33,0)</f>
        <v>SAN JOSE DE MINAS</v>
      </c>
      <c r="L1711" s="20" t="str">
        <f>VLOOKUP(K1711,PROVINCIAS!$F$1:$G$1171,2,0)</f>
        <v>RURAL</v>
      </c>
      <c r="M1711" s="20">
        <v>1001949</v>
      </c>
      <c r="N1711" s="20" t="s">
        <v>15374</v>
      </c>
      <c r="O1711" s="20"/>
      <c r="P1711" s="20">
        <v>48.05</v>
      </c>
      <c r="Q1711" s="20" t="s">
        <v>11150</v>
      </c>
      <c r="R1711" s="20" t="s">
        <v>11150</v>
      </c>
      <c r="S1711" s="20" t="s">
        <v>11150</v>
      </c>
      <c r="T1711" s="20" t="s">
        <v>12025</v>
      </c>
      <c r="U1711" s="20" t="s">
        <v>11150</v>
      </c>
      <c r="V1711" s="20" t="s">
        <v>11150</v>
      </c>
      <c r="W1711" s="20">
        <v>148.05000000000001</v>
      </c>
    </row>
    <row r="1712" spans="1:23" x14ac:dyDescent="0.45">
      <c r="A1712" s="20">
        <v>1001841</v>
      </c>
      <c r="B1712" s="20" t="s">
        <v>9431</v>
      </c>
      <c r="C1712" s="20" t="s">
        <v>10368</v>
      </c>
      <c r="D1712" s="20">
        <v>1708392640</v>
      </c>
      <c r="E1712" s="20" t="str">
        <f>VLOOKUP(A1712,'REPORTE'!$A$1:$AG$1961,5,0)</f>
        <v>ECUATORIANO(A)</v>
      </c>
      <c r="F1712" s="20" t="str">
        <f>VLOOKUP(A1712,'REPORTE'!$A$1:$AG$1961,18,0)</f>
        <v>F</v>
      </c>
      <c r="G1712" s="20" t="str">
        <f>VLOOKUP(A1712,'REPORTE'!$A$1:$AG$1961,6,0)</f>
        <v>NACIONAL</v>
      </c>
      <c r="H1712" s="20" t="str">
        <f>VLOOKUP(A1712,'REPORTE'!$A$1:$AG$1961,30,0)</f>
        <v>Primaria</v>
      </c>
      <c r="I1712" s="20" t="str">
        <f>VLOOKUP(A1712,'REPORTE'!$A$1:$AG$1961,31,0)</f>
        <v>PICHINCHA</v>
      </c>
      <c r="J1712" s="20" t="str">
        <f>VLOOKUP(A1712,'REPORTE'!$A$1:$AG$1961,32,0)</f>
        <v>QUITO</v>
      </c>
      <c r="K1712" s="20" t="str">
        <f>VLOOKUP(A1712,'REPORTE'!$A$1:$AG$1961,33,0)</f>
        <v>LA LIBERTAD</v>
      </c>
      <c r="L1712" s="20" t="str">
        <f>VLOOKUP(K1712,PROVINCIAS!$F$1:$G$1171,2,0)</f>
        <v>RURAL</v>
      </c>
      <c r="M1712" s="20">
        <v>1001951</v>
      </c>
      <c r="N1712" s="20" t="s">
        <v>15374</v>
      </c>
      <c r="O1712" s="20"/>
      <c r="P1712" s="20">
        <v>1228.82</v>
      </c>
      <c r="Q1712" s="20" t="s">
        <v>11150</v>
      </c>
      <c r="R1712" s="20" t="s">
        <v>11150</v>
      </c>
      <c r="S1712" s="20" t="s">
        <v>11150</v>
      </c>
      <c r="T1712" s="20" t="s">
        <v>11150</v>
      </c>
      <c r="U1712" s="20" t="s">
        <v>11150</v>
      </c>
      <c r="V1712" s="20" t="s">
        <v>12111</v>
      </c>
      <c r="W1712" s="20">
        <v>1228.82</v>
      </c>
    </row>
    <row r="1713" spans="1:23" x14ac:dyDescent="0.45">
      <c r="A1713" s="20">
        <v>1001839</v>
      </c>
      <c r="B1713" s="20" t="s">
        <v>9431</v>
      </c>
      <c r="C1713" s="20" t="s">
        <v>14518</v>
      </c>
      <c r="D1713" s="20">
        <v>1758223885</v>
      </c>
      <c r="E1713" s="20" t="str">
        <f>VLOOKUP(A1713,'REPORTE'!$A$1:$AG$1961,5,0)</f>
        <v>ECUATORIANO(A)</v>
      </c>
      <c r="F1713" s="20" t="str">
        <f>VLOOKUP(A1713,'REPORTE'!$A$1:$AG$1961,18,0)</f>
        <v>F</v>
      </c>
      <c r="G1713" s="20" t="str">
        <f>VLOOKUP(A1713,'REPORTE'!$A$1:$AG$1961,6,0)</f>
        <v>NACIONAL</v>
      </c>
      <c r="H1713" s="20" t="str">
        <f>VLOOKUP(A1713,'REPORTE'!$A$1:$AG$1961,30,0)</f>
        <v>Primaria</v>
      </c>
      <c r="I1713" s="20" t="str">
        <f>VLOOKUP(A1713,'REPORTE'!$A$1:$AG$1961,31,0)</f>
        <v>PICHINCHA</v>
      </c>
      <c r="J1713" s="20" t="str">
        <f>VLOOKUP(A1713,'REPORTE'!$A$1:$AG$1961,32,0)</f>
        <v>QUITO</v>
      </c>
      <c r="K1713" s="20" t="str">
        <f>VLOOKUP(A1713,'REPORTE'!$A$1:$AG$1961,33,0)</f>
        <v>CARCELEN</v>
      </c>
      <c r="L1713" s="20" t="str">
        <f>VLOOKUP(K1713,PROVINCIAS!$F$1:$G$1171,2,0)</f>
        <v>URBANA</v>
      </c>
      <c r="M1713" s="20">
        <v>1001952</v>
      </c>
      <c r="N1713" s="20" t="s">
        <v>15374</v>
      </c>
      <c r="O1713" s="20"/>
      <c r="P1713" s="20">
        <v>87</v>
      </c>
      <c r="Q1713" s="20" t="s">
        <v>11150</v>
      </c>
      <c r="R1713" s="20" t="s">
        <v>11150</v>
      </c>
      <c r="S1713" s="20" t="s">
        <v>11150</v>
      </c>
      <c r="T1713" s="20" t="s">
        <v>11150</v>
      </c>
      <c r="U1713" s="20" t="s">
        <v>11150</v>
      </c>
      <c r="V1713" s="20" t="s">
        <v>11150</v>
      </c>
      <c r="W1713" s="20">
        <v>87</v>
      </c>
    </row>
    <row r="1714" spans="1:23" x14ac:dyDescent="0.45">
      <c r="A1714" s="20">
        <v>1001842</v>
      </c>
      <c r="B1714" s="20" t="s">
        <v>9431</v>
      </c>
      <c r="C1714" s="20" t="s">
        <v>10369</v>
      </c>
      <c r="D1714" s="20">
        <v>604957837</v>
      </c>
      <c r="E1714" s="20" t="str">
        <f>VLOOKUP(A1714,'REPORTE'!$A$1:$AG$1961,5,0)</f>
        <v>ECUATORIANO(A)</v>
      </c>
      <c r="F1714" s="20" t="str">
        <f>VLOOKUP(A1714,'REPORTE'!$A$1:$AG$1961,18,0)</f>
        <v>F</v>
      </c>
      <c r="G1714" s="20" t="str">
        <f>VLOOKUP(A1714,'REPORTE'!$A$1:$AG$1961,6,0)</f>
        <v>NACIONAL</v>
      </c>
      <c r="H1714" s="20" t="str">
        <f>VLOOKUP(A1714,'REPORTE'!$A$1:$AG$1961,30,0)</f>
        <v>Secundaria</v>
      </c>
      <c r="I1714" s="20" t="str">
        <f>VLOOKUP(A1714,'REPORTE'!$A$1:$AG$1961,31,0)</f>
        <v>CHIMBORAZO</v>
      </c>
      <c r="J1714" s="20" t="str">
        <f>VLOOKUP(A1714,'REPORTE'!$A$1:$AG$1961,32,0)</f>
        <v>RIOBAMBA</v>
      </c>
      <c r="K1714" s="20" t="str">
        <f>VLOOKUP(A1714,'REPORTE'!$A$1:$AG$1961,33,0)</f>
        <v>VELOZ</v>
      </c>
      <c r="L1714" s="20" t="str">
        <f>VLOOKUP(K1714,PROVINCIAS!$F$1:$G$1171,2,0)</f>
        <v>URBANA</v>
      </c>
      <c r="M1714" s="20">
        <v>1001953</v>
      </c>
      <c r="N1714" s="20" t="s">
        <v>15374</v>
      </c>
      <c r="O1714" s="20"/>
      <c r="P1714" s="20">
        <v>101.02</v>
      </c>
      <c r="Q1714" s="20" t="s">
        <v>11150</v>
      </c>
      <c r="R1714" s="20" t="s">
        <v>11150</v>
      </c>
      <c r="S1714" s="20" t="s">
        <v>11150</v>
      </c>
      <c r="T1714" s="20" t="s">
        <v>11150</v>
      </c>
      <c r="U1714" s="20" t="s">
        <v>11150</v>
      </c>
      <c r="V1714" s="20" t="s">
        <v>11150</v>
      </c>
      <c r="W1714" s="20">
        <v>101.02</v>
      </c>
    </row>
    <row r="1715" spans="1:23" x14ac:dyDescent="0.45">
      <c r="A1715" s="20">
        <v>1001843</v>
      </c>
      <c r="B1715" s="20" t="s">
        <v>9431</v>
      </c>
      <c r="C1715" s="20" t="s">
        <v>14519</v>
      </c>
      <c r="D1715" s="20">
        <v>1001843</v>
      </c>
      <c r="E1715" s="20" t="str">
        <f>VLOOKUP(A1715,'REPORTE'!$A$1:$AG$1961,5,0)</f>
        <v>VENEZOLANO(A)</v>
      </c>
      <c r="F1715" s="20" t="str">
        <f>VLOOKUP(A1715,'REPORTE'!$A$1:$AG$1961,18,0)</f>
        <v>F</v>
      </c>
      <c r="G1715" s="20" t="str">
        <f>VLOOKUP(A1715,'REPORTE'!$A$1:$AG$1961,6,0)</f>
        <v>EXTRANJERO</v>
      </c>
      <c r="H1715" s="20" t="str">
        <f>VLOOKUP(A1715,'REPORTE'!$A$1:$AG$1961,30,0)</f>
        <v>Secundaria</v>
      </c>
      <c r="I1715" s="20" t="str">
        <f>VLOOKUP(A1715,'REPORTE'!$A$1:$AG$1961,31,0)</f>
        <v>PICHINCHA</v>
      </c>
      <c r="J1715" s="20" t="str">
        <f>VLOOKUP(A1715,'REPORTE'!$A$1:$AG$1961,32,0)</f>
        <v>QUITO</v>
      </c>
      <c r="K1715" s="20" t="str">
        <f>VLOOKUP(A1715,'REPORTE'!$A$1:$AG$1961,33,0)</f>
        <v>COTOCOLLAO</v>
      </c>
      <c r="L1715" s="20" t="str">
        <f>VLOOKUP(K1715,PROVINCIAS!$F$1:$G$1171,2,0)</f>
        <v>URBANA</v>
      </c>
      <c r="M1715" s="20">
        <v>1001954</v>
      </c>
      <c r="N1715" s="20" t="s">
        <v>15374</v>
      </c>
      <c r="O1715" s="20"/>
      <c r="P1715" s="20">
        <v>31</v>
      </c>
      <c r="Q1715" s="20" t="s">
        <v>11150</v>
      </c>
      <c r="R1715" s="20" t="s">
        <v>11150</v>
      </c>
      <c r="S1715" s="20" t="s">
        <v>11150</v>
      </c>
      <c r="T1715" s="20" t="s">
        <v>11150</v>
      </c>
      <c r="U1715" s="20" t="s">
        <v>11150</v>
      </c>
      <c r="V1715" s="20" t="s">
        <v>11150</v>
      </c>
      <c r="W1715" s="20">
        <v>31</v>
      </c>
    </row>
    <row r="1716" spans="1:23" x14ac:dyDescent="0.45">
      <c r="A1716" s="20">
        <v>1001844</v>
      </c>
      <c r="B1716" s="20" t="s">
        <v>9431</v>
      </c>
      <c r="C1716" s="20" t="s">
        <v>14520</v>
      </c>
      <c r="D1716" s="20">
        <v>1757774375</v>
      </c>
      <c r="E1716" s="20" t="str">
        <f>VLOOKUP(A1716,'REPORTE'!$A$1:$AG$1961,5,0)</f>
        <v>ECUATORIANO(A)</v>
      </c>
      <c r="F1716" s="20" t="str">
        <f>VLOOKUP(A1716,'REPORTE'!$A$1:$AG$1961,18,0)</f>
        <v>F</v>
      </c>
      <c r="G1716" s="20" t="str">
        <f>VLOOKUP(A1716,'REPORTE'!$A$1:$AG$1961,6,0)</f>
        <v>NACIONAL</v>
      </c>
      <c r="H1716" s="20" t="str">
        <f>VLOOKUP(A1716,'REPORTE'!$A$1:$AG$1961,30,0)</f>
        <v>Ninguna</v>
      </c>
      <c r="I1716" s="20" t="str">
        <f>VLOOKUP(A1716,'REPORTE'!$A$1:$AG$1961,31,0)</f>
        <v>PICHINCHA</v>
      </c>
      <c r="J1716" s="20" t="str">
        <f>VLOOKUP(A1716,'REPORTE'!$A$1:$AG$1961,32,0)</f>
        <v>QUITO</v>
      </c>
      <c r="K1716" s="20" t="str">
        <f>VLOOKUP(A1716,'REPORTE'!$A$1:$AG$1961,33,0)</f>
        <v>COTOCOLLAO</v>
      </c>
      <c r="L1716" s="20" t="str">
        <f>VLOOKUP(K1716,PROVINCIAS!$F$1:$G$1171,2,0)</f>
        <v>URBANA</v>
      </c>
      <c r="M1716" s="20">
        <v>1001955</v>
      </c>
      <c r="N1716" s="20" t="s">
        <v>15374</v>
      </c>
      <c r="O1716" s="20"/>
      <c r="P1716" s="20">
        <v>1</v>
      </c>
      <c r="Q1716" s="20" t="s">
        <v>11150</v>
      </c>
      <c r="R1716" s="20" t="s">
        <v>11150</v>
      </c>
      <c r="S1716" s="20" t="s">
        <v>11150</v>
      </c>
      <c r="T1716" s="20" t="s">
        <v>11150</v>
      </c>
      <c r="U1716" s="20" t="s">
        <v>11150</v>
      </c>
      <c r="V1716" s="20" t="s">
        <v>11150</v>
      </c>
      <c r="W1716" s="20">
        <v>1</v>
      </c>
    </row>
    <row r="1717" spans="1:23" x14ac:dyDescent="0.45">
      <c r="A1717" s="20">
        <v>1001846</v>
      </c>
      <c r="B1717" s="20" t="s">
        <v>9431</v>
      </c>
      <c r="C1717" s="20" t="s">
        <v>14522</v>
      </c>
      <c r="D1717" s="20">
        <v>1725775900</v>
      </c>
      <c r="E1717" s="20" t="str">
        <f>VLOOKUP(A1717,'REPORTE'!$A$1:$AG$1961,5,0)</f>
        <v>ECUATORIANO(A)</v>
      </c>
      <c r="F1717" s="20" t="str">
        <f>VLOOKUP(A1717,'REPORTE'!$A$1:$AG$1961,18,0)</f>
        <v>F</v>
      </c>
      <c r="G1717" s="20" t="str">
        <f>VLOOKUP(A1717,'REPORTE'!$A$1:$AG$1961,6,0)</f>
        <v>NACIONAL</v>
      </c>
      <c r="H1717" s="20" t="str">
        <f>VLOOKUP(A1717,'REPORTE'!$A$1:$AG$1961,30,0)</f>
        <v>Secundaria</v>
      </c>
      <c r="I1717" s="20" t="str">
        <f>VLOOKUP(A1717,'REPORTE'!$A$1:$AG$1961,31,0)</f>
        <v>PICHINCHA</v>
      </c>
      <c r="J1717" s="20" t="str">
        <f>VLOOKUP(A1717,'REPORTE'!$A$1:$AG$1961,32,0)</f>
        <v>QUITO</v>
      </c>
      <c r="K1717" s="20" t="str">
        <f>VLOOKUP(A1717,'REPORTE'!$A$1:$AG$1961,33,0)</f>
        <v>COTOCOLLAO</v>
      </c>
      <c r="L1717" s="20" t="str">
        <f>VLOOKUP(K1717,PROVINCIAS!$F$1:$G$1171,2,0)</f>
        <v>URBANA</v>
      </c>
      <c r="M1717" s="20">
        <v>1001956</v>
      </c>
      <c r="N1717" s="20" t="s">
        <v>15374</v>
      </c>
      <c r="O1717" s="20"/>
      <c r="P1717" s="20">
        <v>11.01</v>
      </c>
      <c r="Q1717" s="20" t="s">
        <v>11150</v>
      </c>
      <c r="R1717" s="20" t="s">
        <v>11150</v>
      </c>
      <c r="S1717" s="20" t="s">
        <v>11150</v>
      </c>
      <c r="T1717" s="20" t="s">
        <v>11150</v>
      </c>
      <c r="U1717" s="20" t="s">
        <v>11150</v>
      </c>
      <c r="V1717" s="20" t="s">
        <v>11150</v>
      </c>
      <c r="W1717" s="20">
        <v>11.01</v>
      </c>
    </row>
    <row r="1718" spans="1:23" x14ac:dyDescent="0.45">
      <c r="A1718" s="20">
        <v>1001845</v>
      </c>
      <c r="B1718" s="20" t="s">
        <v>9431</v>
      </c>
      <c r="C1718" s="20" t="s">
        <v>14521</v>
      </c>
      <c r="D1718" s="20">
        <v>1759164120</v>
      </c>
      <c r="E1718" s="20" t="str">
        <f>VLOOKUP(A1718,'REPORTE'!$A$1:$AG$1961,5,0)</f>
        <v>ECUATORIANO(A) INDIGENA</v>
      </c>
      <c r="F1718" s="20" t="str">
        <f>VLOOKUP(A1718,'REPORTE'!$A$1:$AG$1961,18,0)</f>
        <v>F</v>
      </c>
      <c r="G1718" s="20" t="str">
        <f>VLOOKUP(A1718,'REPORTE'!$A$1:$AG$1961,6,0)</f>
        <v>NACIONAL</v>
      </c>
      <c r="H1718" s="20" t="str">
        <f>VLOOKUP(A1718,'REPORTE'!$A$1:$AG$1961,30,0)</f>
        <v>Ninguna</v>
      </c>
      <c r="I1718" s="20" t="str">
        <f>VLOOKUP(A1718,'REPORTE'!$A$1:$AG$1961,31,0)</f>
        <v>PICHINCHA</v>
      </c>
      <c r="J1718" s="20" t="str">
        <f>VLOOKUP(A1718,'REPORTE'!$A$1:$AG$1961,32,0)</f>
        <v>QUITO</v>
      </c>
      <c r="K1718" s="20" t="str">
        <f>VLOOKUP(A1718,'REPORTE'!$A$1:$AG$1961,33,0)</f>
        <v>COTOCOLLAO</v>
      </c>
      <c r="L1718" s="20" t="str">
        <f>VLOOKUP(K1718,PROVINCIAS!$F$1:$G$1171,2,0)</f>
        <v>URBANA</v>
      </c>
      <c r="M1718" s="20">
        <v>1001957</v>
      </c>
      <c r="N1718" s="20" t="s">
        <v>15374</v>
      </c>
      <c r="O1718" s="20"/>
      <c r="P1718" s="20">
        <v>1</v>
      </c>
      <c r="Q1718" s="20" t="s">
        <v>11150</v>
      </c>
      <c r="R1718" s="20" t="s">
        <v>11150</v>
      </c>
      <c r="S1718" s="20" t="s">
        <v>11150</v>
      </c>
      <c r="T1718" s="20" t="s">
        <v>11150</v>
      </c>
      <c r="U1718" s="20" t="s">
        <v>11150</v>
      </c>
      <c r="V1718" s="20" t="s">
        <v>11150</v>
      </c>
      <c r="W1718" s="20">
        <v>1</v>
      </c>
    </row>
    <row r="1719" spans="1:23" x14ac:dyDescent="0.45">
      <c r="A1719" s="20">
        <v>1001847</v>
      </c>
      <c r="B1719" s="20" t="s">
        <v>9431</v>
      </c>
      <c r="C1719" s="20" t="s">
        <v>14523</v>
      </c>
      <c r="D1719" s="20">
        <v>650821770</v>
      </c>
      <c r="E1719" s="20" t="str">
        <f>VLOOKUP(A1719,'REPORTE'!$A$1:$AG$1961,5,0)</f>
        <v>ECUATORIANO(A) INDIGENA</v>
      </c>
      <c r="F1719" s="20" t="str">
        <f>VLOOKUP(A1719,'REPORTE'!$A$1:$AG$1961,18,0)</f>
        <v>F</v>
      </c>
      <c r="G1719" s="20" t="str">
        <f>VLOOKUP(A1719,'REPORTE'!$A$1:$AG$1961,6,0)</f>
        <v>NACIONAL</v>
      </c>
      <c r="H1719" s="20" t="str">
        <f>VLOOKUP(A1719,'REPORTE'!$A$1:$AG$1961,30,0)</f>
        <v>Ninguna</v>
      </c>
      <c r="I1719" s="20" t="str">
        <f>VLOOKUP(A1719,'REPORTE'!$A$1:$AG$1961,31,0)</f>
        <v>CHIMBORAZO</v>
      </c>
      <c r="J1719" s="20" t="str">
        <f>VLOOKUP(A1719,'REPORTE'!$A$1:$AG$1961,32,0)</f>
        <v>RIOBAMBA</v>
      </c>
      <c r="K1719" s="20" t="str">
        <f>VLOOKUP(A1719,'REPORTE'!$A$1:$AG$1961,33,0)</f>
        <v>VELOZ</v>
      </c>
      <c r="L1719" s="20" t="str">
        <f>VLOOKUP(K1719,PROVINCIAS!$F$1:$G$1171,2,0)</f>
        <v>URBANA</v>
      </c>
      <c r="M1719" s="20">
        <v>1001958</v>
      </c>
      <c r="N1719" s="20" t="s">
        <v>15374</v>
      </c>
      <c r="O1719" s="20"/>
      <c r="P1719" s="20">
        <v>33</v>
      </c>
      <c r="Q1719" s="20" t="s">
        <v>11150</v>
      </c>
      <c r="R1719" s="20" t="s">
        <v>11150</v>
      </c>
      <c r="S1719" s="20" t="s">
        <v>11150</v>
      </c>
      <c r="T1719" s="20" t="s">
        <v>11150</v>
      </c>
      <c r="U1719" s="20" t="s">
        <v>11150</v>
      </c>
      <c r="V1719" s="20" t="s">
        <v>11150</v>
      </c>
      <c r="W1719" s="20">
        <v>33</v>
      </c>
    </row>
    <row r="1720" spans="1:23" x14ac:dyDescent="0.45">
      <c r="A1720" s="20">
        <v>1001848</v>
      </c>
      <c r="B1720" s="20" t="s">
        <v>9431</v>
      </c>
      <c r="C1720" s="20" t="s">
        <v>14524</v>
      </c>
      <c r="D1720" s="20">
        <v>1757374473</v>
      </c>
      <c r="E1720" s="20" t="str">
        <f>VLOOKUP(A1720,'REPORTE'!$A$1:$AG$1961,5,0)</f>
        <v>ECUATORIANO(A)</v>
      </c>
      <c r="F1720" s="20" t="str">
        <f>VLOOKUP(A1720,'REPORTE'!$A$1:$AG$1961,18,0)</f>
        <v>M</v>
      </c>
      <c r="G1720" s="20" t="str">
        <f>VLOOKUP(A1720,'REPORTE'!$A$1:$AG$1961,6,0)</f>
        <v>NACIONAL</v>
      </c>
      <c r="H1720" s="20" t="str">
        <f>VLOOKUP(A1720,'REPORTE'!$A$1:$AG$1961,30,0)</f>
        <v>Ninguna</v>
      </c>
      <c r="I1720" s="20" t="str">
        <f>VLOOKUP(A1720,'REPORTE'!$A$1:$AG$1961,31,0)</f>
        <v>PICHINCHA</v>
      </c>
      <c r="J1720" s="20" t="str">
        <f>VLOOKUP(A1720,'REPORTE'!$A$1:$AG$1961,32,0)</f>
        <v>QUITO</v>
      </c>
      <c r="K1720" s="20" t="str">
        <f>VLOOKUP(A1720,'REPORTE'!$A$1:$AG$1961,33,0)</f>
        <v>COTOCOLLAO</v>
      </c>
      <c r="L1720" s="20" t="str">
        <f>VLOOKUP(K1720,PROVINCIAS!$F$1:$G$1171,2,0)</f>
        <v>URBANA</v>
      </c>
      <c r="M1720" s="20">
        <v>1001959</v>
      </c>
      <c r="N1720" s="20" t="s">
        <v>15374</v>
      </c>
      <c r="O1720" s="20"/>
      <c r="P1720" s="20">
        <v>37</v>
      </c>
      <c r="Q1720" s="20" t="s">
        <v>11150</v>
      </c>
      <c r="R1720" s="20" t="s">
        <v>11150</v>
      </c>
      <c r="S1720" s="20" t="s">
        <v>11150</v>
      </c>
      <c r="T1720" s="20" t="s">
        <v>11150</v>
      </c>
      <c r="U1720" s="20" t="s">
        <v>11150</v>
      </c>
      <c r="V1720" s="20" t="s">
        <v>11150</v>
      </c>
      <c r="W1720" s="20">
        <v>37</v>
      </c>
    </row>
    <row r="1721" spans="1:23" x14ac:dyDescent="0.45">
      <c r="A1721" s="20">
        <v>1001850</v>
      </c>
      <c r="B1721" s="20" t="s">
        <v>9431</v>
      </c>
      <c r="C1721" s="20" t="s">
        <v>14526</v>
      </c>
      <c r="D1721" s="20">
        <v>1500420318</v>
      </c>
      <c r="E1721" s="20" t="str">
        <f>VLOOKUP(A1721,'REPORTE'!$A$1:$AG$1961,5,0)</f>
        <v>ECUATORIANO(A)</v>
      </c>
      <c r="F1721" s="20" t="str">
        <f>VLOOKUP(A1721,'REPORTE'!$A$1:$AG$1961,18,0)</f>
        <v>F</v>
      </c>
      <c r="G1721" s="20" t="str">
        <f>VLOOKUP(A1721,'REPORTE'!$A$1:$AG$1961,6,0)</f>
        <v>NACIONAL</v>
      </c>
      <c r="H1721" s="20" t="str">
        <f>VLOOKUP(A1721,'REPORTE'!$A$1:$AG$1961,30,0)</f>
        <v>Secundaria</v>
      </c>
      <c r="I1721" s="20" t="str">
        <f>VLOOKUP(A1721,'REPORTE'!$A$1:$AG$1961,31,0)</f>
        <v>CHIMBORAZO</v>
      </c>
      <c r="J1721" s="20" t="str">
        <f>VLOOKUP(A1721,'REPORTE'!$A$1:$AG$1961,32,0)</f>
        <v>RIOBAMBA</v>
      </c>
      <c r="K1721" s="20" t="str">
        <f>VLOOKUP(A1721,'REPORTE'!$A$1:$AG$1961,33,0)</f>
        <v>MALDONADO</v>
      </c>
      <c r="L1721" s="20" t="str">
        <f>VLOOKUP(K1721,PROVINCIAS!$F$1:$G$1171,2,0)</f>
        <v>RURAL</v>
      </c>
      <c r="M1721" s="20">
        <v>1001960</v>
      </c>
      <c r="N1721" s="20" t="s">
        <v>15374</v>
      </c>
      <c r="O1721" s="20"/>
      <c r="P1721" s="20">
        <v>3</v>
      </c>
      <c r="Q1721" s="20" t="s">
        <v>11150</v>
      </c>
      <c r="R1721" s="20" t="s">
        <v>11150</v>
      </c>
      <c r="S1721" s="20" t="s">
        <v>11150</v>
      </c>
      <c r="T1721" s="20" t="s">
        <v>11150</v>
      </c>
      <c r="U1721" s="20" t="s">
        <v>11150</v>
      </c>
      <c r="V1721" s="20" t="s">
        <v>11150</v>
      </c>
      <c r="W1721" s="20">
        <v>3</v>
      </c>
    </row>
    <row r="1722" spans="1:23" x14ac:dyDescent="0.45">
      <c r="A1722" s="20">
        <v>1001853</v>
      </c>
      <c r="B1722" s="20" t="s">
        <v>9431</v>
      </c>
      <c r="C1722" s="20" t="s">
        <v>10382</v>
      </c>
      <c r="D1722" s="20">
        <v>603631441</v>
      </c>
      <c r="E1722" s="20" t="str">
        <f>VLOOKUP(A1722,'REPORTE'!$A$1:$AG$1961,5,0)</f>
        <v>ECUATORIANO(A)</v>
      </c>
      <c r="F1722" s="20" t="str">
        <f>VLOOKUP(A1722,'REPORTE'!$A$1:$AG$1961,18,0)</f>
        <v>F</v>
      </c>
      <c r="G1722" s="20" t="str">
        <f>VLOOKUP(A1722,'REPORTE'!$A$1:$AG$1961,6,0)</f>
        <v>NACIONAL</v>
      </c>
      <c r="H1722" s="20" t="str">
        <f>VLOOKUP(A1722,'REPORTE'!$A$1:$AG$1961,30,0)</f>
        <v>Secundaria</v>
      </c>
      <c r="I1722" s="20" t="str">
        <f>VLOOKUP(A1722,'REPORTE'!$A$1:$AG$1961,31,0)</f>
        <v>PICHINCHA</v>
      </c>
      <c r="J1722" s="20" t="str">
        <f>VLOOKUP(A1722,'REPORTE'!$A$1:$AG$1961,32,0)</f>
        <v>QUITO</v>
      </c>
      <c r="K1722" s="20" t="str">
        <f>VLOOKUP(A1722,'REPORTE'!$A$1:$AG$1961,33,0)</f>
        <v>COTOCOLLAO</v>
      </c>
      <c r="L1722" s="20" t="str">
        <f>VLOOKUP(K1722,PROVINCIAS!$F$1:$G$1171,2,0)</f>
        <v>URBANA</v>
      </c>
      <c r="M1722" s="20">
        <v>1001962</v>
      </c>
      <c r="N1722" s="20" t="s">
        <v>15374</v>
      </c>
      <c r="O1722" s="20"/>
      <c r="P1722" s="20">
        <v>448.41</v>
      </c>
      <c r="Q1722" s="20" t="s">
        <v>11150</v>
      </c>
      <c r="R1722" s="20" t="s">
        <v>11150</v>
      </c>
      <c r="S1722" s="20" t="s">
        <v>11150</v>
      </c>
      <c r="T1722" s="20" t="s">
        <v>11150</v>
      </c>
      <c r="U1722" s="20" t="s">
        <v>11150</v>
      </c>
      <c r="V1722" s="20" t="s">
        <v>11150</v>
      </c>
      <c r="W1722" s="20">
        <v>448.41</v>
      </c>
    </row>
    <row r="1723" spans="1:23" x14ac:dyDescent="0.45">
      <c r="A1723" s="20">
        <v>1001855</v>
      </c>
      <c r="B1723" s="20" t="s">
        <v>9431</v>
      </c>
      <c r="C1723" s="20" t="s">
        <v>10401</v>
      </c>
      <c r="D1723" s="20">
        <v>1710529189</v>
      </c>
      <c r="E1723" s="20" t="str">
        <f>VLOOKUP(A1723,'REPORTE'!$A$1:$AG$1961,5,0)</f>
        <v>ECUATORIANO(A)</v>
      </c>
      <c r="F1723" s="20" t="str">
        <f>VLOOKUP(A1723,'REPORTE'!$A$1:$AG$1961,18,0)</f>
        <v>F</v>
      </c>
      <c r="G1723" s="20" t="str">
        <f>VLOOKUP(A1723,'REPORTE'!$A$1:$AG$1961,6,0)</f>
        <v>NACIONAL</v>
      </c>
      <c r="H1723" s="20" t="str">
        <f>VLOOKUP(A1723,'REPORTE'!$A$1:$AG$1961,30,0)</f>
        <v>Formación Técnica (Intermedia)</v>
      </c>
      <c r="I1723" s="20" t="str">
        <f>VLOOKUP(A1723,'REPORTE'!$A$1:$AG$1961,31,0)</f>
        <v>PICHINCHA</v>
      </c>
      <c r="J1723" s="20" t="str">
        <f>VLOOKUP(A1723,'REPORTE'!$A$1:$AG$1961,32,0)</f>
        <v>QUITO</v>
      </c>
      <c r="K1723" s="20" t="str">
        <f>VLOOKUP(A1723,'REPORTE'!$A$1:$AG$1961,33,0)</f>
        <v>COTOCOLLAO</v>
      </c>
      <c r="L1723" s="20" t="str">
        <f>VLOOKUP(K1723,PROVINCIAS!$F$1:$G$1171,2,0)</f>
        <v>URBANA</v>
      </c>
      <c r="M1723" s="20">
        <v>1001963</v>
      </c>
      <c r="N1723" s="20" t="s">
        <v>15374</v>
      </c>
      <c r="O1723" s="20"/>
      <c r="P1723" s="20">
        <v>9.07</v>
      </c>
      <c r="Q1723" s="20" t="s">
        <v>11150</v>
      </c>
      <c r="R1723" s="20" t="s">
        <v>11150</v>
      </c>
      <c r="S1723" s="20" t="s">
        <v>11150</v>
      </c>
      <c r="T1723" s="20" t="s">
        <v>14728</v>
      </c>
      <c r="U1723" s="20" t="s">
        <v>11150</v>
      </c>
      <c r="V1723" s="20" t="s">
        <v>11150</v>
      </c>
      <c r="W1723" s="20">
        <v>123.07</v>
      </c>
    </row>
    <row r="1724" spans="1:23" x14ac:dyDescent="0.45">
      <c r="A1724" s="20">
        <v>1001856</v>
      </c>
      <c r="B1724" s="20" t="s">
        <v>9431</v>
      </c>
      <c r="C1724" s="20" t="s">
        <v>10371</v>
      </c>
      <c r="D1724" s="20">
        <v>1707267439</v>
      </c>
      <c r="E1724" s="20" t="str">
        <f>VLOOKUP(A1724,'REPORTE'!$A$1:$AG$1961,5,0)</f>
        <v>ECUATORIANO(A)</v>
      </c>
      <c r="F1724" s="20" t="str">
        <f>VLOOKUP(A1724,'REPORTE'!$A$1:$AG$1961,18,0)</f>
        <v>M</v>
      </c>
      <c r="G1724" s="20" t="str">
        <f>VLOOKUP(A1724,'REPORTE'!$A$1:$AG$1961,6,0)</f>
        <v>NACIONAL</v>
      </c>
      <c r="H1724" s="20" t="str">
        <f>VLOOKUP(A1724,'REPORTE'!$A$1:$AG$1961,30,0)</f>
        <v>Secundaria</v>
      </c>
      <c r="I1724" s="20" t="str">
        <f>VLOOKUP(A1724,'REPORTE'!$A$1:$AG$1961,31,0)</f>
        <v>PICHINCHA</v>
      </c>
      <c r="J1724" s="20" t="str">
        <f>VLOOKUP(A1724,'REPORTE'!$A$1:$AG$1961,32,0)</f>
        <v>QUITO</v>
      </c>
      <c r="K1724" s="20" t="str">
        <f>VLOOKUP(A1724,'REPORTE'!$A$1:$AG$1961,33,0)</f>
        <v>COTOCOLLAO</v>
      </c>
      <c r="L1724" s="20" t="str">
        <f>VLOOKUP(K1724,PROVINCIAS!$F$1:$G$1171,2,0)</f>
        <v>URBANA</v>
      </c>
      <c r="M1724" s="20">
        <v>1001964</v>
      </c>
      <c r="N1724" s="20" t="s">
        <v>15374</v>
      </c>
      <c r="O1724" s="20"/>
      <c r="P1724" s="20">
        <v>183</v>
      </c>
      <c r="Q1724" s="20" t="s">
        <v>11150</v>
      </c>
      <c r="R1724" s="20" t="s">
        <v>11150</v>
      </c>
      <c r="S1724" s="20" t="s">
        <v>11150</v>
      </c>
      <c r="T1724" s="20" t="s">
        <v>11150</v>
      </c>
      <c r="U1724" s="20" t="s">
        <v>11150</v>
      </c>
      <c r="V1724" s="20" t="s">
        <v>11150</v>
      </c>
      <c r="W1724" s="20">
        <v>183</v>
      </c>
    </row>
    <row r="1725" spans="1:23" x14ac:dyDescent="0.45">
      <c r="A1725" s="20">
        <v>1001857</v>
      </c>
      <c r="B1725" s="20" t="s">
        <v>9431</v>
      </c>
      <c r="C1725" s="20" t="s">
        <v>14528</v>
      </c>
      <c r="D1725" s="20">
        <v>604198671</v>
      </c>
      <c r="E1725" s="20" t="str">
        <f>VLOOKUP(A1725,'REPORTE'!$A$1:$AG$1961,5,0)</f>
        <v>ECUATORIANO(A)</v>
      </c>
      <c r="F1725" s="20" t="str">
        <f>VLOOKUP(A1725,'REPORTE'!$A$1:$AG$1961,18,0)</f>
        <v>F</v>
      </c>
      <c r="G1725" s="20" t="str">
        <f>VLOOKUP(A1725,'REPORTE'!$A$1:$AG$1961,6,0)</f>
        <v>NACIONAL</v>
      </c>
      <c r="H1725" s="20" t="str">
        <f>VLOOKUP(A1725,'REPORTE'!$A$1:$AG$1961,30,0)</f>
        <v>Universitaria</v>
      </c>
      <c r="I1725" s="20" t="str">
        <f>VLOOKUP(A1725,'REPORTE'!$A$1:$AG$1961,31,0)</f>
        <v>CHIMBORAZO</v>
      </c>
      <c r="J1725" s="20" t="str">
        <f>VLOOKUP(A1725,'REPORTE'!$A$1:$AG$1961,32,0)</f>
        <v>RIOBAMBA</v>
      </c>
      <c r="K1725" s="20" t="str">
        <f>VLOOKUP(A1725,'REPORTE'!$A$1:$AG$1961,33,0)</f>
        <v>LIZARZABURU</v>
      </c>
      <c r="L1725" s="20" t="str">
        <f>VLOOKUP(K1725,PROVINCIAS!$F$1:$G$1171,2,0)</f>
        <v>URBANA</v>
      </c>
      <c r="M1725" s="20">
        <v>1001965</v>
      </c>
      <c r="N1725" s="20" t="s">
        <v>15374</v>
      </c>
      <c r="O1725" s="20"/>
      <c r="P1725" s="20">
        <v>3</v>
      </c>
      <c r="Q1725" s="20" t="s">
        <v>11150</v>
      </c>
      <c r="R1725" s="20" t="s">
        <v>11150</v>
      </c>
      <c r="S1725" s="20" t="s">
        <v>11150</v>
      </c>
      <c r="T1725" s="20" t="s">
        <v>11150</v>
      </c>
      <c r="U1725" s="20" t="s">
        <v>11150</v>
      </c>
      <c r="V1725" s="20" t="s">
        <v>11150</v>
      </c>
      <c r="W1725" s="20">
        <v>3</v>
      </c>
    </row>
    <row r="1726" spans="1:23" x14ac:dyDescent="0.45">
      <c r="A1726" s="20">
        <v>1001858</v>
      </c>
      <c r="B1726" s="20" t="s">
        <v>9431</v>
      </c>
      <c r="C1726" s="20" t="s">
        <v>14529</v>
      </c>
      <c r="D1726" s="20">
        <v>605522051</v>
      </c>
      <c r="E1726" s="20" t="str">
        <f>VLOOKUP(A1726,'REPORTE'!$A$1:$AG$1961,5,0)</f>
        <v>ECUATORIANO(A)</v>
      </c>
      <c r="F1726" s="20" t="str">
        <f>VLOOKUP(A1726,'REPORTE'!$A$1:$AG$1961,18,0)</f>
        <v>F</v>
      </c>
      <c r="G1726" s="20" t="str">
        <f>VLOOKUP(A1726,'REPORTE'!$A$1:$AG$1961,6,0)</f>
        <v>NACIONAL</v>
      </c>
      <c r="H1726" s="20" t="str">
        <f>VLOOKUP(A1726,'REPORTE'!$A$1:$AG$1961,30,0)</f>
        <v>Universitaria</v>
      </c>
      <c r="I1726" s="20" t="str">
        <f>VLOOKUP(A1726,'REPORTE'!$A$1:$AG$1961,31,0)</f>
        <v>CHIMBORAZO</v>
      </c>
      <c r="J1726" s="20" t="str">
        <f>VLOOKUP(A1726,'REPORTE'!$A$1:$AG$1961,32,0)</f>
        <v>CHUNCHI</v>
      </c>
      <c r="K1726" s="20" t="str">
        <f>VLOOKUP(A1726,'REPORTE'!$A$1:$AG$1961,33,0)</f>
        <v>CHUNCHI</v>
      </c>
      <c r="L1726" s="20" t="str">
        <f>VLOOKUP(K1726,PROVINCIAS!$F$1:$G$1171,2,0)</f>
        <v>URBANA</v>
      </c>
      <c r="M1726" s="20">
        <v>1001966</v>
      </c>
      <c r="N1726" s="20" t="s">
        <v>15374</v>
      </c>
      <c r="O1726" s="20"/>
      <c r="P1726" s="20">
        <v>3</v>
      </c>
      <c r="Q1726" s="20" t="s">
        <v>11150</v>
      </c>
      <c r="R1726" s="20" t="s">
        <v>11150</v>
      </c>
      <c r="S1726" s="20" t="s">
        <v>11150</v>
      </c>
      <c r="T1726" s="20" t="s">
        <v>11150</v>
      </c>
      <c r="U1726" s="20" t="s">
        <v>11150</v>
      </c>
      <c r="V1726" s="20" t="s">
        <v>11150</v>
      </c>
      <c r="W1726" s="20">
        <v>3</v>
      </c>
    </row>
    <row r="1727" spans="1:23" x14ac:dyDescent="0.45">
      <c r="A1727" s="20">
        <v>1001795</v>
      </c>
      <c r="B1727" s="20" t="s">
        <v>9431</v>
      </c>
      <c r="C1727" s="20" t="s">
        <v>14502</v>
      </c>
      <c r="D1727" s="20">
        <v>1724348790</v>
      </c>
      <c r="E1727" s="20" t="str">
        <f>VLOOKUP(A1727,'REPORTE'!$A$1:$AG$1961,5,0)</f>
        <v>ECUATORIANO(A) INDIGENA</v>
      </c>
      <c r="F1727" s="20" t="str">
        <f>VLOOKUP(A1727,'REPORTE'!$A$1:$AG$1961,18,0)</f>
        <v>F</v>
      </c>
      <c r="G1727" s="20" t="str">
        <f>VLOOKUP(A1727,'REPORTE'!$A$1:$AG$1961,6,0)</f>
        <v>NACIONAL</v>
      </c>
      <c r="H1727" s="20" t="str">
        <f>VLOOKUP(A1727,'REPORTE'!$A$1:$AG$1961,30,0)</f>
        <v>Universitaria</v>
      </c>
      <c r="I1727" s="20" t="str">
        <f>VLOOKUP(A1727,'REPORTE'!$A$1:$AG$1961,31,0)</f>
        <v>PICHINCHA</v>
      </c>
      <c r="J1727" s="20" t="str">
        <f>VLOOKUP(A1727,'REPORTE'!$A$1:$AG$1961,32,0)</f>
        <v>QUITO</v>
      </c>
      <c r="K1727" s="20" t="str">
        <f>VLOOKUP(A1727,'REPORTE'!$A$1:$AG$1961,33,0)</f>
        <v>LLANO CHICO</v>
      </c>
      <c r="L1727" s="20" t="str">
        <f>VLOOKUP(K1727,PROVINCIAS!$F$1:$G$1171,2,0)</f>
        <v>RURAL</v>
      </c>
      <c r="M1727" s="20">
        <v>1001967</v>
      </c>
      <c r="N1727" s="20" t="s">
        <v>15374</v>
      </c>
      <c r="O1727" s="20"/>
      <c r="P1727" s="20">
        <v>24.88</v>
      </c>
      <c r="Q1727" s="20" t="s">
        <v>11150</v>
      </c>
      <c r="R1727" s="20" t="s">
        <v>11150</v>
      </c>
      <c r="S1727" s="20" t="s">
        <v>11150</v>
      </c>
      <c r="T1727" s="20" t="s">
        <v>11150</v>
      </c>
      <c r="U1727" s="20" t="s">
        <v>11150</v>
      </c>
      <c r="V1727" s="20" t="s">
        <v>11150</v>
      </c>
      <c r="W1727" s="20">
        <v>24.88</v>
      </c>
    </row>
    <row r="1728" spans="1:23" x14ac:dyDescent="0.45">
      <c r="A1728" s="20">
        <v>1001859</v>
      </c>
      <c r="B1728" s="20" t="s">
        <v>9431</v>
      </c>
      <c r="C1728" s="20" t="s">
        <v>10386</v>
      </c>
      <c r="D1728" s="20">
        <v>1723072755</v>
      </c>
      <c r="E1728" s="20" t="str">
        <f>VLOOKUP(A1728,'REPORTE'!$A$1:$AG$1961,5,0)</f>
        <v>ECUATORIANO(A)</v>
      </c>
      <c r="F1728" s="20" t="str">
        <f>VLOOKUP(A1728,'REPORTE'!$A$1:$AG$1961,18,0)</f>
        <v>F</v>
      </c>
      <c r="G1728" s="20" t="str">
        <f>VLOOKUP(A1728,'REPORTE'!$A$1:$AG$1961,6,0)</f>
        <v>NACIONAL</v>
      </c>
      <c r="H1728" s="20" t="str">
        <f>VLOOKUP(A1728,'REPORTE'!$A$1:$AG$1961,30,0)</f>
        <v>Universitaria</v>
      </c>
      <c r="I1728" s="20" t="str">
        <f>VLOOKUP(A1728,'REPORTE'!$A$1:$AG$1961,31,0)</f>
        <v>PICHINCHA</v>
      </c>
      <c r="J1728" s="20" t="str">
        <f>VLOOKUP(A1728,'REPORTE'!$A$1:$AG$1961,32,0)</f>
        <v>QUITO</v>
      </c>
      <c r="K1728" s="20" t="str">
        <f>VLOOKUP(A1728,'REPORTE'!$A$1:$AG$1961,33,0)</f>
        <v>COTOCOLLAO</v>
      </c>
      <c r="L1728" s="20" t="str">
        <f>VLOOKUP(K1728,PROVINCIAS!$F$1:$G$1171,2,0)</f>
        <v>URBANA</v>
      </c>
      <c r="M1728" s="20">
        <v>1001968</v>
      </c>
      <c r="N1728" s="20" t="s">
        <v>15374</v>
      </c>
      <c r="O1728" s="20"/>
      <c r="P1728" s="20">
        <v>0.52</v>
      </c>
      <c r="Q1728" s="20" t="s">
        <v>11150</v>
      </c>
      <c r="R1728" s="20" t="s">
        <v>11150</v>
      </c>
      <c r="S1728" s="20" t="s">
        <v>11150</v>
      </c>
      <c r="T1728" s="20" t="s">
        <v>12025</v>
      </c>
      <c r="U1728" s="20" t="s">
        <v>11150</v>
      </c>
      <c r="V1728" s="20" t="s">
        <v>11150</v>
      </c>
      <c r="W1728" s="20">
        <v>100.52</v>
      </c>
    </row>
    <row r="1729" spans="1:23" x14ac:dyDescent="0.45">
      <c r="A1729" s="20">
        <v>1001849</v>
      </c>
      <c r="B1729" s="20" t="s">
        <v>9431</v>
      </c>
      <c r="C1729" s="20" t="s">
        <v>14525</v>
      </c>
      <c r="D1729" s="20">
        <v>1708935257</v>
      </c>
      <c r="E1729" s="20" t="str">
        <f>VLOOKUP(A1729,'REPORTE'!$A$1:$AG$1961,5,0)</f>
        <v>ECUATORIANO(A)</v>
      </c>
      <c r="F1729" s="20" t="str">
        <f>VLOOKUP(A1729,'REPORTE'!$A$1:$AG$1961,18,0)</f>
        <v>F</v>
      </c>
      <c r="G1729" s="20" t="str">
        <f>VLOOKUP(A1729,'REPORTE'!$A$1:$AG$1961,6,0)</f>
        <v>NACIONAL</v>
      </c>
      <c r="H1729" s="20" t="str">
        <f>VLOOKUP(A1729,'REPORTE'!$A$1:$AG$1961,30,0)</f>
        <v>Primaria</v>
      </c>
      <c r="I1729" s="20" t="str">
        <f>VLOOKUP(A1729,'REPORTE'!$A$1:$AG$1961,31,0)</f>
        <v>PICHINCHA</v>
      </c>
      <c r="J1729" s="20" t="str">
        <f>VLOOKUP(A1729,'REPORTE'!$A$1:$AG$1961,32,0)</f>
        <v>QUITO</v>
      </c>
      <c r="K1729" s="20" t="str">
        <f>VLOOKUP(A1729,'REPORTE'!$A$1:$AG$1961,33,0)</f>
        <v>COTOCOLLAO</v>
      </c>
      <c r="L1729" s="20" t="str">
        <f>VLOOKUP(K1729,PROVINCIAS!$F$1:$G$1171,2,0)</f>
        <v>URBANA</v>
      </c>
      <c r="M1729" s="20">
        <v>1001969</v>
      </c>
      <c r="N1729" s="20" t="s">
        <v>15374</v>
      </c>
      <c r="O1729" s="20"/>
      <c r="P1729" s="20">
        <v>41</v>
      </c>
      <c r="Q1729" s="20" t="s">
        <v>11150</v>
      </c>
      <c r="R1729" s="20" t="s">
        <v>11150</v>
      </c>
      <c r="S1729" s="20" t="s">
        <v>11150</v>
      </c>
      <c r="T1729" s="20" t="s">
        <v>11150</v>
      </c>
      <c r="U1729" s="20" t="s">
        <v>11150</v>
      </c>
      <c r="V1729" s="20" t="s">
        <v>11150</v>
      </c>
      <c r="W1729" s="20">
        <v>41</v>
      </c>
    </row>
    <row r="1730" spans="1:23" x14ac:dyDescent="0.45">
      <c r="A1730" s="20">
        <v>1001852</v>
      </c>
      <c r="B1730" s="20" t="s">
        <v>9431</v>
      </c>
      <c r="C1730" s="20" t="s">
        <v>14527</v>
      </c>
      <c r="D1730" s="20">
        <v>1001852</v>
      </c>
      <c r="E1730" s="20" t="str">
        <f>VLOOKUP(A1730,'REPORTE'!$A$1:$AG$1961,5,0)</f>
        <v>VENEZOLANO(A)</v>
      </c>
      <c r="F1730" s="20" t="str">
        <f>VLOOKUP(A1730,'REPORTE'!$A$1:$AG$1961,18,0)</f>
        <v>M</v>
      </c>
      <c r="G1730" s="20" t="str">
        <f>VLOOKUP(A1730,'REPORTE'!$A$1:$AG$1961,6,0)</f>
        <v>EXTRANJERO</v>
      </c>
      <c r="H1730" s="20" t="str">
        <f>VLOOKUP(A1730,'REPORTE'!$A$1:$AG$1961,30,0)</f>
        <v>Primaria</v>
      </c>
      <c r="I1730" s="20" t="str">
        <f>VLOOKUP(A1730,'REPORTE'!$A$1:$AG$1961,31,0)</f>
        <v>PICHINCHA</v>
      </c>
      <c r="J1730" s="20" t="str">
        <f>VLOOKUP(A1730,'REPORTE'!$A$1:$AG$1961,32,0)</f>
        <v>QUITO</v>
      </c>
      <c r="K1730" s="20" t="str">
        <f>VLOOKUP(A1730,'REPORTE'!$A$1:$AG$1961,33,0)</f>
        <v>COTOCOLLAO</v>
      </c>
      <c r="L1730" s="20" t="str">
        <f>VLOOKUP(K1730,PROVINCIAS!$F$1:$G$1171,2,0)</f>
        <v>URBANA</v>
      </c>
      <c r="M1730" s="20">
        <v>1001970</v>
      </c>
      <c r="N1730" s="20" t="s">
        <v>15374</v>
      </c>
      <c r="O1730" s="20"/>
      <c r="P1730" s="20">
        <v>6</v>
      </c>
      <c r="Q1730" s="20" t="s">
        <v>11150</v>
      </c>
      <c r="R1730" s="20" t="s">
        <v>11150</v>
      </c>
      <c r="S1730" s="20" t="s">
        <v>11150</v>
      </c>
      <c r="T1730" s="20" t="s">
        <v>11150</v>
      </c>
      <c r="U1730" s="20" t="s">
        <v>11150</v>
      </c>
      <c r="V1730" s="20" t="s">
        <v>11150</v>
      </c>
      <c r="W1730" s="20">
        <v>6</v>
      </c>
    </row>
    <row r="1731" spans="1:23" x14ac:dyDescent="0.45">
      <c r="A1731" s="20">
        <v>1001860</v>
      </c>
      <c r="B1731" s="20" t="s">
        <v>9431</v>
      </c>
      <c r="C1731" s="20" t="s">
        <v>14530</v>
      </c>
      <c r="D1731" s="20">
        <v>1717473985</v>
      </c>
      <c r="E1731" s="20" t="str">
        <f>VLOOKUP(A1731,'REPORTE'!$A$1:$AG$1961,5,0)</f>
        <v>ECUATORIANO(A)</v>
      </c>
      <c r="F1731" s="20" t="str">
        <f>VLOOKUP(A1731,'REPORTE'!$A$1:$AG$1961,18,0)</f>
        <v>M</v>
      </c>
      <c r="G1731" s="20" t="str">
        <f>VLOOKUP(A1731,'REPORTE'!$A$1:$AG$1961,6,0)</f>
        <v>NACIONAL</v>
      </c>
      <c r="H1731" s="20" t="str">
        <f>VLOOKUP(A1731,'REPORTE'!$A$1:$AG$1961,30,0)</f>
        <v>Primaria</v>
      </c>
      <c r="I1731" s="20" t="str">
        <f>VLOOKUP(A1731,'REPORTE'!$A$1:$AG$1961,31,0)</f>
        <v>PICHINCHA</v>
      </c>
      <c r="J1731" s="20" t="str">
        <f>VLOOKUP(A1731,'REPORTE'!$A$1:$AG$1961,32,0)</f>
        <v>QUITO</v>
      </c>
      <c r="K1731" s="20" t="str">
        <f>VLOOKUP(A1731,'REPORTE'!$A$1:$AG$1961,33,0)</f>
        <v>IÑAQUITO</v>
      </c>
      <c r="L1731" s="20" t="str">
        <f>VLOOKUP(K1731,PROVINCIAS!$F$1:$G$1171,2,0)</f>
        <v>URBANA</v>
      </c>
      <c r="M1731" s="20">
        <v>1001971</v>
      </c>
      <c r="N1731" s="20" t="s">
        <v>15374</v>
      </c>
      <c r="O1731" s="20"/>
      <c r="P1731" s="20">
        <v>13</v>
      </c>
      <c r="Q1731" s="20" t="s">
        <v>11150</v>
      </c>
      <c r="R1731" s="20" t="s">
        <v>11150</v>
      </c>
      <c r="S1731" s="20" t="s">
        <v>11150</v>
      </c>
      <c r="T1731" s="20" t="s">
        <v>11150</v>
      </c>
      <c r="U1731" s="20" t="s">
        <v>11150</v>
      </c>
      <c r="V1731" s="20" t="s">
        <v>11150</v>
      </c>
      <c r="W1731" s="20">
        <v>13</v>
      </c>
    </row>
    <row r="1732" spans="1:23" x14ac:dyDescent="0.45">
      <c r="A1732" s="20">
        <v>1001861</v>
      </c>
      <c r="B1732" s="20" t="s">
        <v>9431</v>
      </c>
      <c r="C1732" s="20" t="s">
        <v>10383</v>
      </c>
      <c r="D1732" s="20">
        <v>605051671</v>
      </c>
      <c r="E1732" s="20" t="str">
        <f>VLOOKUP(A1732,'REPORTE'!$A$1:$AG$1961,5,0)</f>
        <v>ECUATORIANO(A)</v>
      </c>
      <c r="F1732" s="20" t="str">
        <f>VLOOKUP(A1732,'REPORTE'!$A$1:$AG$1961,18,0)</f>
        <v>M</v>
      </c>
      <c r="G1732" s="20" t="str">
        <f>VLOOKUP(A1732,'REPORTE'!$A$1:$AG$1961,6,0)</f>
        <v>NACIONAL</v>
      </c>
      <c r="H1732" s="20" t="str">
        <f>VLOOKUP(A1732,'REPORTE'!$A$1:$AG$1961,30,0)</f>
        <v>Secundaria</v>
      </c>
      <c r="I1732" s="20" t="str">
        <f>VLOOKUP(A1732,'REPORTE'!$A$1:$AG$1961,31,0)</f>
        <v>CHIMBORAZO</v>
      </c>
      <c r="J1732" s="20" t="str">
        <f>VLOOKUP(A1732,'REPORTE'!$A$1:$AG$1961,32,0)</f>
        <v>RIOBAMBA</v>
      </c>
      <c r="K1732" s="20" t="str">
        <f>VLOOKUP(A1732,'REPORTE'!$A$1:$AG$1961,33,0)</f>
        <v>VELOZ</v>
      </c>
      <c r="L1732" s="20" t="str">
        <f>VLOOKUP(K1732,PROVINCIAS!$F$1:$G$1171,2,0)</f>
        <v>URBANA</v>
      </c>
      <c r="M1732" s="20">
        <v>1001972</v>
      </c>
      <c r="N1732" s="20" t="s">
        <v>15374</v>
      </c>
      <c r="O1732" s="20"/>
      <c r="P1732" s="20">
        <v>53.5</v>
      </c>
      <c r="Q1732" s="20" t="s">
        <v>11150</v>
      </c>
      <c r="R1732" s="20" t="s">
        <v>11150</v>
      </c>
      <c r="S1732" s="20" t="s">
        <v>11150</v>
      </c>
      <c r="T1732" s="20" t="s">
        <v>11150</v>
      </c>
      <c r="U1732" s="20" t="s">
        <v>11150</v>
      </c>
      <c r="V1732" s="20" t="s">
        <v>11150</v>
      </c>
      <c r="W1732" s="20">
        <v>53.5</v>
      </c>
    </row>
    <row r="1733" spans="1:23" x14ac:dyDescent="0.45">
      <c r="A1733" s="20">
        <v>1001862</v>
      </c>
      <c r="B1733" s="20" t="s">
        <v>9431</v>
      </c>
      <c r="C1733" s="20" t="s">
        <v>10387</v>
      </c>
      <c r="D1733" s="20">
        <v>602355885</v>
      </c>
      <c r="E1733" s="20" t="str">
        <f>VLOOKUP(A1733,'REPORTE'!$A$1:$AG$1961,5,0)</f>
        <v>ECUATORIANO(A)</v>
      </c>
      <c r="F1733" s="20" t="str">
        <f>VLOOKUP(A1733,'REPORTE'!$A$1:$AG$1961,18,0)</f>
        <v>F</v>
      </c>
      <c r="G1733" s="20" t="str">
        <f>VLOOKUP(A1733,'REPORTE'!$A$1:$AG$1961,6,0)</f>
        <v>NACIONAL</v>
      </c>
      <c r="H1733" s="20" t="str">
        <f>VLOOKUP(A1733,'REPORTE'!$A$1:$AG$1961,30,0)</f>
        <v>Universitaria</v>
      </c>
      <c r="I1733" s="20" t="str">
        <f>VLOOKUP(A1733,'REPORTE'!$A$1:$AG$1961,31,0)</f>
        <v>GUAYAS</v>
      </c>
      <c r="J1733" s="20" t="str">
        <f>VLOOKUP(A1733,'REPORTE'!$A$1:$AG$1961,32,0)</f>
        <v>GUAYAQUIL</v>
      </c>
      <c r="K1733" s="20" t="str">
        <f>VLOOKUP(A1733,'REPORTE'!$A$1:$AG$1961,33,0)</f>
        <v>CARBO (CONCEPCION)</v>
      </c>
      <c r="L1733" s="20" t="str">
        <f>VLOOKUP(K1733,PROVINCIAS!$F$1:$G$1171,2,0)</f>
        <v>URBANA</v>
      </c>
      <c r="M1733" s="20">
        <v>1001974</v>
      </c>
      <c r="N1733" s="20" t="s">
        <v>15374</v>
      </c>
      <c r="O1733" s="20"/>
      <c r="P1733" s="20">
        <v>2.0099999999999998</v>
      </c>
      <c r="Q1733" s="20" t="s">
        <v>11150</v>
      </c>
      <c r="R1733" s="20" t="s">
        <v>11150</v>
      </c>
      <c r="S1733" s="20" t="s">
        <v>11150</v>
      </c>
      <c r="T1733" s="20" t="s">
        <v>14207</v>
      </c>
      <c r="U1733" s="20" t="s">
        <v>11150</v>
      </c>
      <c r="V1733" s="20" t="s">
        <v>11150</v>
      </c>
      <c r="W1733" s="20">
        <v>62.01</v>
      </c>
    </row>
    <row r="1734" spans="1:23" x14ac:dyDescent="0.45">
      <c r="A1734" s="20">
        <v>1001864</v>
      </c>
      <c r="B1734" s="20" t="s">
        <v>9431</v>
      </c>
      <c r="C1734" s="20" t="s">
        <v>14531</v>
      </c>
      <c r="D1734" s="20">
        <v>600078703</v>
      </c>
      <c r="E1734" s="20" t="str">
        <f>VLOOKUP(A1734,'REPORTE'!$A$1:$AG$1961,5,0)</f>
        <v>ECUATORIANO(A) INDIGENA</v>
      </c>
      <c r="F1734" s="20" t="str">
        <f>VLOOKUP(A1734,'REPORTE'!$A$1:$AG$1961,18,0)</f>
        <v>M</v>
      </c>
      <c r="G1734" s="20" t="str">
        <f>VLOOKUP(A1734,'REPORTE'!$A$1:$AG$1961,6,0)</f>
        <v>NACIONAL</v>
      </c>
      <c r="H1734" s="20" t="str">
        <f>VLOOKUP(A1734,'REPORTE'!$A$1:$AG$1961,30,0)</f>
        <v>Ninguna</v>
      </c>
      <c r="I1734" s="20" t="str">
        <f>VLOOKUP(A1734,'REPORTE'!$A$1:$AG$1961,31,0)</f>
        <v>CHIMBORAZO</v>
      </c>
      <c r="J1734" s="20" t="str">
        <f>VLOOKUP(A1734,'REPORTE'!$A$1:$AG$1961,32,0)</f>
        <v>RIOBAMBA</v>
      </c>
      <c r="K1734" s="20" t="str">
        <f>VLOOKUP(A1734,'REPORTE'!$A$1:$AG$1961,33,0)</f>
        <v>LIZARZABURU</v>
      </c>
      <c r="L1734" s="20" t="str">
        <f>VLOOKUP(K1734,PROVINCIAS!$F$1:$G$1171,2,0)</f>
        <v>URBANA</v>
      </c>
      <c r="M1734" s="20">
        <v>1001975</v>
      </c>
      <c r="N1734" s="20" t="s">
        <v>15374</v>
      </c>
      <c r="O1734" s="20"/>
      <c r="P1734" s="20">
        <v>3</v>
      </c>
      <c r="Q1734" s="20" t="s">
        <v>11150</v>
      </c>
      <c r="R1734" s="20" t="s">
        <v>11150</v>
      </c>
      <c r="S1734" s="20" t="s">
        <v>11150</v>
      </c>
      <c r="T1734" s="20" t="s">
        <v>11150</v>
      </c>
      <c r="U1734" s="20" t="s">
        <v>11150</v>
      </c>
      <c r="V1734" s="20" t="s">
        <v>11150</v>
      </c>
      <c r="W1734" s="20">
        <v>3</v>
      </c>
    </row>
    <row r="1735" spans="1:23" x14ac:dyDescent="0.45">
      <c r="A1735" s="20">
        <v>1001865</v>
      </c>
      <c r="B1735" s="20" t="s">
        <v>9431</v>
      </c>
      <c r="C1735" s="20" t="s">
        <v>10389</v>
      </c>
      <c r="D1735" s="20">
        <v>1727880807</v>
      </c>
      <c r="E1735" s="20" t="str">
        <f>VLOOKUP(A1735,'REPORTE'!$A$1:$AG$1961,5,0)</f>
        <v>ECUATORIANO(A)</v>
      </c>
      <c r="F1735" s="20" t="str">
        <f>VLOOKUP(A1735,'REPORTE'!$A$1:$AG$1961,18,0)</f>
        <v>F</v>
      </c>
      <c r="G1735" s="20" t="str">
        <f>VLOOKUP(A1735,'REPORTE'!$A$1:$AG$1961,6,0)</f>
        <v>NACIONAL</v>
      </c>
      <c r="H1735" s="20" t="str">
        <f>VLOOKUP(A1735,'REPORTE'!$A$1:$AG$1961,30,0)</f>
        <v>Secundaria</v>
      </c>
      <c r="I1735" s="20" t="str">
        <f>VLOOKUP(A1735,'REPORTE'!$A$1:$AG$1961,31,0)</f>
        <v>PICHINCHA</v>
      </c>
      <c r="J1735" s="20" t="str">
        <f>VLOOKUP(A1735,'REPORTE'!$A$1:$AG$1961,32,0)</f>
        <v>QUITO</v>
      </c>
      <c r="K1735" s="20" t="str">
        <f>VLOOKUP(A1735,'REPORTE'!$A$1:$AG$1961,33,0)</f>
        <v>COTOCOLLAO</v>
      </c>
      <c r="L1735" s="20" t="str">
        <f>VLOOKUP(K1735,PROVINCIAS!$F$1:$G$1171,2,0)</f>
        <v>URBANA</v>
      </c>
      <c r="M1735" s="20">
        <v>1001976</v>
      </c>
      <c r="N1735" s="20" t="s">
        <v>15374</v>
      </c>
      <c r="O1735" s="20"/>
      <c r="P1735" s="20">
        <v>65.06</v>
      </c>
      <c r="Q1735" s="20" t="s">
        <v>11150</v>
      </c>
      <c r="R1735" s="20" t="s">
        <v>11150</v>
      </c>
      <c r="S1735" s="20" t="s">
        <v>11150</v>
      </c>
      <c r="T1735" s="20" t="s">
        <v>14729</v>
      </c>
      <c r="U1735" s="20" t="s">
        <v>11150</v>
      </c>
      <c r="V1735" s="20" t="s">
        <v>11150</v>
      </c>
      <c r="W1735" s="20">
        <v>293.06</v>
      </c>
    </row>
    <row r="1736" spans="1:23" x14ac:dyDescent="0.45">
      <c r="A1736" s="20">
        <v>1001866</v>
      </c>
      <c r="B1736" s="20" t="s">
        <v>9431</v>
      </c>
      <c r="C1736" s="20" t="s">
        <v>14532</v>
      </c>
      <c r="D1736" s="20">
        <v>605153485</v>
      </c>
      <c r="E1736" s="20" t="str">
        <f>VLOOKUP(A1736,'REPORTE'!$A$1:$AG$1961,5,0)</f>
        <v>ECUATORIANO(A) INDIGENA</v>
      </c>
      <c r="F1736" s="20" t="str">
        <f>VLOOKUP(A1736,'REPORTE'!$A$1:$AG$1961,18,0)</f>
        <v>F</v>
      </c>
      <c r="G1736" s="20" t="str">
        <f>VLOOKUP(A1736,'REPORTE'!$A$1:$AG$1961,6,0)</f>
        <v>NACIONAL</v>
      </c>
      <c r="H1736" s="20" t="str">
        <f>VLOOKUP(A1736,'REPORTE'!$A$1:$AG$1961,30,0)</f>
        <v>Ninguna</v>
      </c>
      <c r="I1736" s="20" t="str">
        <f>VLOOKUP(A1736,'REPORTE'!$A$1:$AG$1961,31,0)</f>
        <v>CHIMBORAZO</v>
      </c>
      <c r="J1736" s="20" t="str">
        <f>VLOOKUP(A1736,'REPORTE'!$A$1:$AG$1961,32,0)</f>
        <v>RIOBAMBA</v>
      </c>
      <c r="K1736" s="20" t="str">
        <f>VLOOKUP(A1736,'REPORTE'!$A$1:$AG$1961,33,0)</f>
        <v>CACHA (CAB EN MACHANGARA)</v>
      </c>
      <c r="L1736" s="20" t="str">
        <f>VLOOKUP(K1736,PROVINCIAS!$F$1:$G$1171,2,0)</f>
        <v>RURAL</v>
      </c>
      <c r="M1736" s="20">
        <v>1001977</v>
      </c>
      <c r="N1736" s="20" t="s">
        <v>15374</v>
      </c>
      <c r="O1736" s="20"/>
      <c r="P1736" s="20">
        <v>1629.49</v>
      </c>
      <c r="Q1736" s="20" t="s">
        <v>11150</v>
      </c>
      <c r="R1736" s="20" t="s">
        <v>11150</v>
      </c>
      <c r="S1736" s="20" t="s">
        <v>11150</v>
      </c>
      <c r="T1736" s="20" t="s">
        <v>11150</v>
      </c>
      <c r="U1736" s="20" t="s">
        <v>11150</v>
      </c>
      <c r="V1736" s="20" t="s">
        <v>12100</v>
      </c>
      <c r="W1736" s="20">
        <v>1629.49</v>
      </c>
    </row>
    <row r="1737" spans="1:23" x14ac:dyDescent="0.45">
      <c r="A1737" s="20">
        <v>1001867</v>
      </c>
      <c r="B1737" s="20" t="s">
        <v>9431</v>
      </c>
      <c r="C1737" s="20" t="s">
        <v>10397</v>
      </c>
      <c r="D1737" s="20">
        <v>603853763</v>
      </c>
      <c r="E1737" s="20" t="str">
        <f>VLOOKUP(A1737,'REPORTE'!$A$1:$AG$1961,5,0)</f>
        <v>ECUATORIANO(A)</v>
      </c>
      <c r="F1737" s="20" t="str">
        <f>VLOOKUP(A1737,'REPORTE'!$A$1:$AG$1961,18,0)</f>
        <v>F</v>
      </c>
      <c r="G1737" s="20" t="str">
        <f>VLOOKUP(A1737,'REPORTE'!$A$1:$AG$1961,6,0)</f>
        <v>NACIONAL</v>
      </c>
      <c r="H1737" s="20" t="str">
        <f>VLOOKUP(A1737,'REPORTE'!$A$1:$AG$1961,30,0)</f>
        <v>Secundaria</v>
      </c>
      <c r="I1737" s="20" t="str">
        <f>VLOOKUP(A1737,'REPORTE'!$A$1:$AG$1961,31,0)</f>
        <v>CHIMBORAZO</v>
      </c>
      <c r="J1737" s="20" t="str">
        <f>VLOOKUP(A1737,'REPORTE'!$A$1:$AG$1961,32,0)</f>
        <v>RIOBAMBA</v>
      </c>
      <c r="K1737" s="20" t="str">
        <f>VLOOKUP(A1737,'REPORTE'!$A$1:$AG$1961,33,0)</f>
        <v>CALPI</v>
      </c>
      <c r="L1737" s="20" t="str">
        <f>VLOOKUP(K1737,PROVINCIAS!$F$1:$G$1171,2,0)</f>
        <v>RURAL</v>
      </c>
      <c r="M1737" s="20">
        <v>1001978</v>
      </c>
      <c r="N1737" s="20" t="s">
        <v>15374</v>
      </c>
      <c r="O1737" s="20"/>
      <c r="P1737" s="20">
        <v>48.02</v>
      </c>
      <c r="Q1737" s="20" t="s">
        <v>11150</v>
      </c>
      <c r="R1737" s="20" t="s">
        <v>11150</v>
      </c>
      <c r="S1737" s="20" t="s">
        <v>11150</v>
      </c>
      <c r="T1737" s="20" t="s">
        <v>12025</v>
      </c>
      <c r="U1737" s="20" t="s">
        <v>11150</v>
      </c>
      <c r="V1737" s="20" t="s">
        <v>11150</v>
      </c>
      <c r="W1737" s="20">
        <v>148.02000000000001</v>
      </c>
    </row>
    <row r="1738" spans="1:23" x14ac:dyDescent="0.45">
      <c r="A1738" s="20">
        <v>1001868</v>
      </c>
      <c r="B1738" s="20" t="s">
        <v>9431</v>
      </c>
      <c r="C1738" s="20" t="s">
        <v>10390</v>
      </c>
      <c r="D1738" s="20">
        <v>603630286</v>
      </c>
      <c r="E1738" s="20" t="str">
        <f>VLOOKUP(A1738,'REPORTE'!$A$1:$AG$1961,5,0)</f>
        <v>ECUATORIANO(A) INDIGENA</v>
      </c>
      <c r="F1738" s="20" t="str">
        <f>VLOOKUP(A1738,'REPORTE'!$A$1:$AG$1961,18,0)</f>
        <v>F</v>
      </c>
      <c r="G1738" s="20" t="str">
        <f>VLOOKUP(A1738,'REPORTE'!$A$1:$AG$1961,6,0)</f>
        <v>NACIONAL</v>
      </c>
      <c r="H1738" s="20" t="str">
        <f>VLOOKUP(A1738,'REPORTE'!$A$1:$AG$1961,30,0)</f>
        <v>Secundaria</v>
      </c>
      <c r="I1738" s="20" t="str">
        <f>VLOOKUP(A1738,'REPORTE'!$A$1:$AG$1961,31,0)</f>
        <v>CHIMBORAZO</v>
      </c>
      <c r="J1738" s="20" t="str">
        <f>VLOOKUP(A1738,'REPORTE'!$A$1:$AG$1961,32,0)</f>
        <v>RIOBAMBA</v>
      </c>
      <c r="K1738" s="20" t="str">
        <f>VLOOKUP(A1738,'REPORTE'!$A$1:$AG$1961,33,0)</f>
        <v>CACHA (CAB EN MACHANGARA)</v>
      </c>
      <c r="L1738" s="20" t="str">
        <f>VLOOKUP(K1738,PROVINCIAS!$F$1:$G$1171,2,0)</f>
        <v>RURAL</v>
      </c>
      <c r="M1738" s="20">
        <v>1001980</v>
      </c>
      <c r="N1738" s="20" t="s">
        <v>15374</v>
      </c>
      <c r="O1738" s="20"/>
      <c r="P1738" s="20">
        <v>1580.27</v>
      </c>
      <c r="Q1738" s="20" t="s">
        <v>11150</v>
      </c>
      <c r="R1738" s="20" t="s">
        <v>11150</v>
      </c>
      <c r="S1738" s="20" t="s">
        <v>11150</v>
      </c>
      <c r="T1738" s="20" t="s">
        <v>11150</v>
      </c>
      <c r="U1738" s="20" t="s">
        <v>11150</v>
      </c>
      <c r="V1738" s="20" t="s">
        <v>12076</v>
      </c>
      <c r="W1738" s="20">
        <v>1580.27</v>
      </c>
    </row>
    <row r="1739" spans="1:23" x14ac:dyDescent="0.45">
      <c r="A1739" s="20">
        <v>1001869</v>
      </c>
      <c r="B1739" s="20" t="s">
        <v>9431</v>
      </c>
      <c r="C1739" s="20" t="s">
        <v>10433</v>
      </c>
      <c r="D1739" s="20">
        <v>603568957</v>
      </c>
      <c r="E1739" s="20" t="str">
        <f>VLOOKUP(A1739,'REPORTE'!$A$1:$AG$1961,5,0)</f>
        <v>ECUATORIANO(A) INDIGENA</v>
      </c>
      <c r="F1739" s="20" t="str">
        <f>VLOOKUP(A1739,'REPORTE'!$A$1:$AG$1961,18,0)</f>
        <v>M</v>
      </c>
      <c r="G1739" s="20" t="str">
        <f>VLOOKUP(A1739,'REPORTE'!$A$1:$AG$1961,6,0)</f>
        <v>NACIONAL</v>
      </c>
      <c r="H1739" s="20" t="str">
        <f>VLOOKUP(A1739,'REPORTE'!$A$1:$AG$1961,30,0)</f>
        <v>Universitaria</v>
      </c>
      <c r="I1739" s="20" t="str">
        <f>VLOOKUP(A1739,'REPORTE'!$A$1:$AG$1961,31,0)</f>
        <v>CHIMBORAZO</v>
      </c>
      <c r="J1739" s="20" t="str">
        <f>VLOOKUP(A1739,'REPORTE'!$A$1:$AG$1961,32,0)</f>
        <v>RIOBAMBA</v>
      </c>
      <c r="K1739" s="20" t="str">
        <f>VLOOKUP(A1739,'REPORTE'!$A$1:$AG$1961,33,0)</f>
        <v>VELASCO</v>
      </c>
      <c r="L1739" s="20" t="str">
        <f>VLOOKUP(K1739,PROVINCIAS!$F$1:$G$1171,2,0)</f>
        <v>URBANA</v>
      </c>
      <c r="M1739" s="20">
        <v>1001981</v>
      </c>
      <c r="N1739" s="20" t="s">
        <v>15374</v>
      </c>
      <c r="O1739" s="20"/>
      <c r="P1739" s="20">
        <v>4.38</v>
      </c>
      <c r="Q1739" s="20" t="s">
        <v>11150</v>
      </c>
      <c r="R1739" s="20" t="s">
        <v>11150</v>
      </c>
      <c r="S1739" s="20" t="s">
        <v>11150</v>
      </c>
      <c r="T1739" s="20" t="s">
        <v>14730</v>
      </c>
      <c r="U1739" s="20" t="s">
        <v>11150</v>
      </c>
      <c r="V1739" s="20" t="s">
        <v>11150</v>
      </c>
      <c r="W1739" s="20">
        <v>265.38</v>
      </c>
    </row>
    <row r="1740" spans="1:23" x14ac:dyDescent="0.45">
      <c r="A1740" s="20">
        <v>1001870</v>
      </c>
      <c r="B1740" s="20" t="s">
        <v>9431</v>
      </c>
      <c r="C1740" s="20" t="s">
        <v>10434</v>
      </c>
      <c r="D1740" s="20">
        <v>1715960967</v>
      </c>
      <c r="E1740" s="20" t="str">
        <f>VLOOKUP(A1740,'REPORTE'!$A$1:$AG$1961,5,0)</f>
        <v>ECUATORIANO(A)</v>
      </c>
      <c r="F1740" s="20" t="str">
        <f>VLOOKUP(A1740,'REPORTE'!$A$1:$AG$1961,18,0)</f>
        <v>M</v>
      </c>
      <c r="G1740" s="20" t="str">
        <f>VLOOKUP(A1740,'REPORTE'!$A$1:$AG$1961,6,0)</f>
        <v>NACIONAL</v>
      </c>
      <c r="H1740" s="20" t="str">
        <f>VLOOKUP(A1740,'REPORTE'!$A$1:$AG$1961,30,0)</f>
        <v>Secundaria</v>
      </c>
      <c r="I1740" s="20" t="str">
        <f>VLOOKUP(A1740,'REPORTE'!$A$1:$AG$1961,31,0)</f>
        <v>PICHINCHA</v>
      </c>
      <c r="J1740" s="20" t="str">
        <f>VLOOKUP(A1740,'REPORTE'!$A$1:$AG$1961,32,0)</f>
        <v>QUITO</v>
      </c>
      <c r="K1740" s="20" t="str">
        <f>VLOOKUP(A1740,'REPORTE'!$A$1:$AG$1961,33,0)</f>
        <v>LA MAGDALENA</v>
      </c>
      <c r="L1740" s="20" t="str">
        <f>VLOOKUP(K1740,PROVINCIAS!$F$1:$G$1171,2,0)</f>
        <v>URBANA</v>
      </c>
      <c r="M1740" s="20">
        <v>1001982</v>
      </c>
      <c r="N1740" s="20" t="s">
        <v>15374</v>
      </c>
      <c r="O1740" s="20"/>
      <c r="P1740" s="20">
        <v>8.5</v>
      </c>
      <c r="Q1740" s="20" t="s">
        <v>11150</v>
      </c>
      <c r="R1740" s="20" t="s">
        <v>11150</v>
      </c>
      <c r="S1740" s="20" t="s">
        <v>11150</v>
      </c>
      <c r="T1740" s="20" t="s">
        <v>14637</v>
      </c>
      <c r="U1740" s="20" t="s">
        <v>11150</v>
      </c>
      <c r="V1740" s="20" t="s">
        <v>11150</v>
      </c>
      <c r="W1740" s="20">
        <v>106.5</v>
      </c>
    </row>
    <row r="1741" spans="1:23" x14ac:dyDescent="0.45">
      <c r="A1741" s="20">
        <v>1001871</v>
      </c>
      <c r="B1741" s="20" t="s">
        <v>9431</v>
      </c>
      <c r="C1741" s="20" t="s">
        <v>14533</v>
      </c>
      <c r="D1741" s="20">
        <v>1708857527001</v>
      </c>
      <c r="E1741" s="20" t="str">
        <f>VLOOKUP(A1741,'REPORTE'!$A$1:$AG$1961,5,0)</f>
        <v>ECUATORIANO(A)</v>
      </c>
      <c r="F1741" s="20" t="str">
        <f>VLOOKUP(A1741,'REPORTE'!$A$1:$AG$1961,18,0)</f>
        <v>M</v>
      </c>
      <c r="G1741" s="20" t="str">
        <f>VLOOKUP(A1741,'REPORTE'!$A$1:$AG$1961,6,0)</f>
        <v>NACIONAL</v>
      </c>
      <c r="H1741" s="20" t="str">
        <f>VLOOKUP(A1741,'REPORTE'!$A$1:$AG$1961,30,0)</f>
        <v>Primaria</v>
      </c>
      <c r="I1741" s="20" t="str">
        <f>VLOOKUP(A1741,'REPORTE'!$A$1:$AG$1961,31,0)</f>
        <v>PICHINCHA</v>
      </c>
      <c r="J1741" s="20" t="str">
        <f>VLOOKUP(A1741,'REPORTE'!$A$1:$AG$1961,32,0)</f>
        <v>QUITO</v>
      </c>
      <c r="K1741" s="20" t="str">
        <f>VLOOKUP(A1741,'REPORTE'!$A$1:$AG$1961,33,0)</f>
        <v>COTOCOLLAO</v>
      </c>
      <c r="L1741" s="20" t="str">
        <f>VLOOKUP(K1741,PROVINCIAS!$F$1:$G$1171,2,0)</f>
        <v>URBANA</v>
      </c>
      <c r="M1741" s="20">
        <v>1001983</v>
      </c>
      <c r="N1741" s="20" t="s">
        <v>15374</v>
      </c>
      <c r="O1741" s="20"/>
      <c r="P1741" s="20">
        <v>603.05999999999995</v>
      </c>
      <c r="Q1741" s="20" t="s">
        <v>11150</v>
      </c>
      <c r="R1741" s="20" t="s">
        <v>11150</v>
      </c>
      <c r="S1741" s="20" t="s">
        <v>11150</v>
      </c>
      <c r="T1741" s="20" t="s">
        <v>11150</v>
      </c>
      <c r="U1741" s="20" t="s">
        <v>11150</v>
      </c>
      <c r="V1741" s="20" t="s">
        <v>12102</v>
      </c>
      <c r="W1741" s="20">
        <v>603.05999999999995</v>
      </c>
    </row>
    <row r="1742" spans="1:23" x14ac:dyDescent="0.45">
      <c r="A1742" s="20">
        <v>1001873</v>
      </c>
      <c r="B1742" s="20" t="s">
        <v>9431</v>
      </c>
      <c r="C1742" s="20" t="s">
        <v>10398</v>
      </c>
      <c r="D1742" s="20">
        <v>503015976</v>
      </c>
      <c r="E1742" s="20" t="str">
        <f>VLOOKUP(A1742,'REPORTE'!$A$1:$AG$1961,5,0)</f>
        <v>ECUATORIANO(A)</v>
      </c>
      <c r="F1742" s="20" t="str">
        <f>VLOOKUP(A1742,'REPORTE'!$A$1:$AG$1961,18,0)</f>
        <v>F</v>
      </c>
      <c r="G1742" s="20" t="str">
        <f>VLOOKUP(A1742,'REPORTE'!$A$1:$AG$1961,6,0)</f>
        <v>NACIONAL</v>
      </c>
      <c r="H1742" s="20" t="str">
        <f>VLOOKUP(A1742,'REPORTE'!$A$1:$AG$1961,30,0)</f>
        <v>Secundaria</v>
      </c>
      <c r="I1742" s="20" t="str">
        <f>VLOOKUP(A1742,'REPORTE'!$A$1:$AG$1961,31,0)</f>
        <v>PICHINCHA</v>
      </c>
      <c r="J1742" s="20" t="str">
        <f>VLOOKUP(A1742,'REPORTE'!$A$1:$AG$1961,32,0)</f>
        <v>QUITO</v>
      </c>
      <c r="K1742" s="20" t="str">
        <f>VLOOKUP(A1742,'REPORTE'!$A$1:$AG$1961,33,0)</f>
        <v>COTOCOLLAO</v>
      </c>
      <c r="L1742" s="20" t="str">
        <f>VLOOKUP(K1742,PROVINCIAS!$F$1:$G$1171,2,0)</f>
        <v>URBANA</v>
      </c>
      <c r="M1742" s="20">
        <v>1001986</v>
      </c>
      <c r="N1742" s="20" t="s">
        <v>15374</v>
      </c>
      <c r="O1742" s="20"/>
      <c r="P1742" s="20">
        <v>243.56</v>
      </c>
      <c r="Q1742" s="20" t="s">
        <v>11150</v>
      </c>
      <c r="R1742" s="20" t="s">
        <v>11150</v>
      </c>
      <c r="S1742" s="20" t="s">
        <v>11150</v>
      </c>
      <c r="T1742" s="20" t="s">
        <v>11150</v>
      </c>
      <c r="U1742" s="20" t="s">
        <v>11150</v>
      </c>
      <c r="V1742" s="20" t="s">
        <v>11150</v>
      </c>
      <c r="W1742" s="20">
        <v>243.56</v>
      </c>
    </row>
    <row r="1743" spans="1:23" x14ac:dyDescent="0.45">
      <c r="A1743" s="20">
        <v>1001874</v>
      </c>
      <c r="B1743" s="20" t="s">
        <v>9431</v>
      </c>
      <c r="C1743" s="20" t="s">
        <v>10407</v>
      </c>
      <c r="D1743" s="20">
        <v>2450946906</v>
      </c>
      <c r="E1743" s="20" t="str">
        <f>VLOOKUP(A1743,'REPORTE'!$A$1:$AG$1961,5,0)</f>
        <v>ECUATORIANO(A)</v>
      </c>
      <c r="F1743" s="20" t="str">
        <f>VLOOKUP(A1743,'REPORTE'!$A$1:$AG$1961,18,0)</f>
        <v>M</v>
      </c>
      <c r="G1743" s="20" t="str">
        <f>VLOOKUP(A1743,'REPORTE'!$A$1:$AG$1961,6,0)</f>
        <v>NACIONAL</v>
      </c>
      <c r="H1743" s="20" t="str">
        <f>VLOOKUP(A1743,'REPORTE'!$A$1:$AG$1961,30,0)</f>
        <v>Secundaria</v>
      </c>
      <c r="I1743" s="20" t="str">
        <f>VLOOKUP(A1743,'REPORTE'!$A$1:$AG$1961,31,0)</f>
        <v>SANTA ELENA</v>
      </c>
      <c r="J1743" s="20" t="str">
        <f>VLOOKUP(A1743,'REPORTE'!$A$1:$AG$1961,32,0)</f>
        <v>LA LIBERTAD</v>
      </c>
      <c r="K1743" s="20" t="str">
        <f>VLOOKUP(A1743,'REPORTE'!$A$1:$AG$1961,33,0)</f>
        <v>LA LIBERTAD</v>
      </c>
      <c r="L1743" s="20" t="str">
        <f>VLOOKUP(K1743,PROVINCIAS!$F$1:$G$1171,2,0)</f>
        <v>RURAL</v>
      </c>
      <c r="M1743" s="20">
        <v>1001987</v>
      </c>
      <c r="N1743" s="20" t="s">
        <v>15374</v>
      </c>
      <c r="O1743" s="20"/>
      <c r="P1743" s="20">
        <v>3.84</v>
      </c>
      <c r="Q1743" s="20" t="s">
        <v>11150</v>
      </c>
      <c r="R1743" s="20" t="s">
        <v>11150</v>
      </c>
      <c r="S1743" s="20" t="s">
        <v>11150</v>
      </c>
      <c r="T1743" s="20" t="s">
        <v>13651</v>
      </c>
      <c r="U1743" s="20" t="s">
        <v>11150</v>
      </c>
      <c r="V1743" s="20" t="s">
        <v>11150</v>
      </c>
      <c r="W1743" s="20">
        <v>48.84</v>
      </c>
    </row>
    <row r="1744" spans="1:23" x14ac:dyDescent="0.45">
      <c r="A1744" s="20">
        <v>1001875</v>
      </c>
      <c r="B1744" s="20" t="s">
        <v>9431</v>
      </c>
      <c r="C1744" s="20" t="s">
        <v>14535</v>
      </c>
      <c r="D1744" s="20">
        <v>1719682765</v>
      </c>
      <c r="E1744" s="20" t="str">
        <f>VLOOKUP(A1744,'REPORTE'!$A$1:$AG$1961,5,0)</f>
        <v>ECUATORIANO(A)</v>
      </c>
      <c r="F1744" s="20" t="str">
        <f>VLOOKUP(A1744,'REPORTE'!$A$1:$AG$1961,18,0)</f>
        <v>F</v>
      </c>
      <c r="G1744" s="20" t="str">
        <f>VLOOKUP(A1744,'REPORTE'!$A$1:$AG$1961,6,0)</f>
        <v>NACIONAL</v>
      </c>
      <c r="H1744" s="20" t="str">
        <f>VLOOKUP(A1744,'REPORTE'!$A$1:$AG$1961,30,0)</f>
        <v>Secundaria</v>
      </c>
      <c r="I1744" s="20" t="str">
        <f>VLOOKUP(A1744,'REPORTE'!$A$1:$AG$1961,31,0)</f>
        <v>PICHINCHA</v>
      </c>
      <c r="J1744" s="20" t="str">
        <f>VLOOKUP(A1744,'REPORTE'!$A$1:$AG$1961,32,0)</f>
        <v>QUITO</v>
      </c>
      <c r="K1744" s="20" t="str">
        <f>VLOOKUP(A1744,'REPORTE'!$A$1:$AG$1961,33,0)</f>
        <v>COTOCOLLAO</v>
      </c>
      <c r="L1744" s="20" t="str">
        <f>VLOOKUP(K1744,PROVINCIAS!$F$1:$G$1171,2,0)</f>
        <v>URBANA</v>
      </c>
      <c r="M1744" s="20">
        <v>1001990</v>
      </c>
      <c r="N1744" s="20" t="s">
        <v>15374</v>
      </c>
      <c r="O1744" s="20"/>
      <c r="P1744" s="20">
        <v>452.03</v>
      </c>
      <c r="Q1744" s="20" t="s">
        <v>11150</v>
      </c>
      <c r="R1744" s="20" t="s">
        <v>11150</v>
      </c>
      <c r="S1744" s="20" t="s">
        <v>11150</v>
      </c>
      <c r="T1744" s="20" t="s">
        <v>11150</v>
      </c>
      <c r="U1744" s="20" t="s">
        <v>11150</v>
      </c>
      <c r="V1744" s="20" t="s">
        <v>11150</v>
      </c>
      <c r="W1744" s="20">
        <v>452.03</v>
      </c>
    </row>
    <row r="1745" spans="1:23" x14ac:dyDescent="0.45">
      <c r="A1745" s="20">
        <v>1001876</v>
      </c>
      <c r="B1745" s="20" t="s">
        <v>9431</v>
      </c>
      <c r="C1745" s="20" t="s">
        <v>10403</v>
      </c>
      <c r="D1745" s="20">
        <v>605322320</v>
      </c>
      <c r="E1745" s="20" t="str">
        <f>VLOOKUP(A1745,'REPORTE'!$A$1:$AG$1961,5,0)</f>
        <v>ECUATORIANO(A)</v>
      </c>
      <c r="F1745" s="20" t="str">
        <f>VLOOKUP(A1745,'REPORTE'!$A$1:$AG$1961,18,0)</f>
        <v>F</v>
      </c>
      <c r="G1745" s="20" t="str">
        <f>VLOOKUP(A1745,'REPORTE'!$A$1:$AG$1961,6,0)</f>
        <v>NACIONAL</v>
      </c>
      <c r="H1745" s="20" t="str">
        <f>VLOOKUP(A1745,'REPORTE'!$A$1:$AG$1961,30,0)</f>
        <v>Secundaria</v>
      </c>
      <c r="I1745" s="20" t="str">
        <f>VLOOKUP(A1745,'REPORTE'!$A$1:$AG$1961,31,0)</f>
        <v>CHIMBORAZO</v>
      </c>
      <c r="J1745" s="20" t="str">
        <f>VLOOKUP(A1745,'REPORTE'!$A$1:$AG$1961,32,0)</f>
        <v>GUANO</v>
      </c>
      <c r="K1745" s="20" t="str">
        <f>VLOOKUP(A1745,'REPORTE'!$A$1:$AG$1961,33,0)</f>
        <v>EL ROSARIO</v>
      </c>
      <c r="L1745" s="20" t="str">
        <f>VLOOKUP(K1745,PROVINCIAS!$F$1:$G$1171,2,0)</f>
        <v>RURAL</v>
      </c>
      <c r="M1745" s="20">
        <v>1001991</v>
      </c>
      <c r="N1745" s="20" t="s">
        <v>15374</v>
      </c>
      <c r="O1745" s="20"/>
      <c r="P1745" s="20">
        <v>1.5</v>
      </c>
      <c r="Q1745" s="20" t="s">
        <v>11150</v>
      </c>
      <c r="R1745" s="20" t="s">
        <v>11150</v>
      </c>
      <c r="S1745" s="20" t="s">
        <v>11150</v>
      </c>
      <c r="T1745" s="20" t="s">
        <v>12380</v>
      </c>
      <c r="U1745" s="20" t="s">
        <v>11150</v>
      </c>
      <c r="V1745" s="20" t="s">
        <v>12078</v>
      </c>
      <c r="W1745" s="20">
        <v>51.5</v>
      </c>
    </row>
    <row r="1746" spans="1:23" x14ac:dyDescent="0.45">
      <c r="A1746" s="20">
        <v>1001877</v>
      </c>
      <c r="B1746" s="20" t="s">
        <v>9431</v>
      </c>
      <c r="C1746" s="20" t="s">
        <v>10399</v>
      </c>
      <c r="D1746" s="20">
        <v>1723309884</v>
      </c>
      <c r="E1746" s="20" t="str">
        <f>VLOOKUP(A1746,'REPORTE'!$A$1:$AG$1961,5,0)</f>
        <v>ECUATORIANO(A)</v>
      </c>
      <c r="F1746" s="20" t="str">
        <f>VLOOKUP(A1746,'REPORTE'!$A$1:$AG$1961,18,0)</f>
        <v>F</v>
      </c>
      <c r="G1746" s="20" t="str">
        <f>VLOOKUP(A1746,'REPORTE'!$A$1:$AG$1961,6,0)</f>
        <v>NACIONAL</v>
      </c>
      <c r="H1746" s="20" t="str">
        <f>VLOOKUP(A1746,'REPORTE'!$A$1:$AG$1961,30,0)</f>
        <v>Primaria</v>
      </c>
      <c r="I1746" s="20" t="str">
        <f>VLOOKUP(A1746,'REPORTE'!$A$1:$AG$1961,31,0)</f>
        <v>PICHINCHA</v>
      </c>
      <c r="J1746" s="20" t="str">
        <f>VLOOKUP(A1746,'REPORTE'!$A$1:$AG$1961,32,0)</f>
        <v>QUITO</v>
      </c>
      <c r="K1746" s="20" t="str">
        <f>VLOOKUP(A1746,'REPORTE'!$A$1:$AG$1961,33,0)</f>
        <v>COTOCOLLAO</v>
      </c>
      <c r="L1746" s="20" t="str">
        <f>VLOOKUP(K1746,PROVINCIAS!$F$1:$G$1171,2,0)</f>
        <v>URBANA</v>
      </c>
      <c r="M1746" s="20">
        <v>1001992</v>
      </c>
      <c r="N1746" s="20" t="s">
        <v>15374</v>
      </c>
      <c r="O1746" s="20"/>
      <c r="P1746" s="20">
        <v>11</v>
      </c>
      <c r="Q1746" s="20" t="s">
        <v>11150</v>
      </c>
      <c r="R1746" s="20" t="s">
        <v>11150</v>
      </c>
      <c r="S1746" s="20" t="s">
        <v>11150</v>
      </c>
      <c r="T1746" s="20" t="s">
        <v>11150</v>
      </c>
      <c r="U1746" s="20" t="s">
        <v>11150</v>
      </c>
      <c r="V1746" s="20" t="s">
        <v>11150</v>
      </c>
      <c r="W1746" s="20">
        <v>11</v>
      </c>
    </row>
    <row r="1747" spans="1:23" x14ac:dyDescent="0.45">
      <c r="A1747" s="20">
        <v>1001878</v>
      </c>
      <c r="B1747" s="20" t="s">
        <v>9431</v>
      </c>
      <c r="C1747" s="20" t="s">
        <v>10408</v>
      </c>
      <c r="D1747" s="20">
        <v>604638528</v>
      </c>
      <c r="E1747" s="20" t="str">
        <f>VLOOKUP(A1747,'REPORTE'!$A$1:$AG$1961,5,0)</f>
        <v>ECUATORIANO(A) INDIGENA</v>
      </c>
      <c r="F1747" s="20" t="str">
        <f>VLOOKUP(A1747,'REPORTE'!$A$1:$AG$1961,18,0)</f>
        <v>F</v>
      </c>
      <c r="G1747" s="20" t="str">
        <f>VLOOKUP(A1747,'REPORTE'!$A$1:$AG$1961,6,0)</f>
        <v>NACIONAL</v>
      </c>
      <c r="H1747" s="20" t="str">
        <f>VLOOKUP(A1747,'REPORTE'!$A$1:$AG$1961,30,0)</f>
        <v>Secundaria</v>
      </c>
      <c r="I1747" s="20" t="str">
        <f>VLOOKUP(A1747,'REPORTE'!$A$1:$AG$1961,31,0)</f>
        <v>CHIMBORAZO</v>
      </c>
      <c r="J1747" s="20" t="str">
        <f>VLOOKUP(A1747,'REPORTE'!$A$1:$AG$1961,32,0)</f>
        <v>RIOBAMBA</v>
      </c>
      <c r="K1747" s="20" t="str">
        <f>VLOOKUP(A1747,'REPORTE'!$A$1:$AG$1961,33,0)</f>
        <v>CACHA (CAB EN MACHANGARA)</v>
      </c>
      <c r="L1747" s="20" t="str">
        <f>VLOOKUP(K1747,PROVINCIAS!$F$1:$G$1171,2,0)</f>
        <v>RURAL</v>
      </c>
      <c r="M1747" s="20">
        <v>1001993</v>
      </c>
      <c r="N1747" s="20" t="s">
        <v>15374</v>
      </c>
      <c r="O1747" s="20"/>
      <c r="P1747" s="20">
        <v>8.51</v>
      </c>
      <c r="Q1747" s="20" t="s">
        <v>11150</v>
      </c>
      <c r="R1747" s="20" t="s">
        <v>11150</v>
      </c>
      <c r="S1747" s="20" t="s">
        <v>11150</v>
      </c>
      <c r="T1747" s="20" t="s">
        <v>13910</v>
      </c>
      <c r="U1747" s="20" t="s">
        <v>11150</v>
      </c>
      <c r="V1747" s="20" t="s">
        <v>11150</v>
      </c>
      <c r="W1747" s="20">
        <v>78.510000000000005</v>
      </c>
    </row>
    <row r="1748" spans="1:23" x14ac:dyDescent="0.45">
      <c r="A1748" s="20">
        <v>1001879</v>
      </c>
      <c r="B1748" s="20" t="s">
        <v>9431</v>
      </c>
      <c r="C1748" s="20" t="s">
        <v>10424</v>
      </c>
      <c r="D1748" s="20">
        <v>1756195382</v>
      </c>
      <c r="E1748" s="20" t="str">
        <f>VLOOKUP(A1748,'REPORTE'!$A$1:$AG$1961,5,0)</f>
        <v>ECUATORIANO(A)</v>
      </c>
      <c r="F1748" s="20" t="str">
        <f>VLOOKUP(A1748,'REPORTE'!$A$1:$AG$1961,18,0)</f>
        <v>M</v>
      </c>
      <c r="G1748" s="20" t="str">
        <f>VLOOKUP(A1748,'REPORTE'!$A$1:$AG$1961,6,0)</f>
        <v>NACIONAL</v>
      </c>
      <c r="H1748" s="20" t="str">
        <f>VLOOKUP(A1748,'REPORTE'!$A$1:$AG$1961,30,0)</f>
        <v>Secundaria</v>
      </c>
      <c r="I1748" s="20" t="str">
        <f>VLOOKUP(A1748,'REPORTE'!$A$1:$AG$1961,31,0)</f>
        <v>CHIMBORAZO</v>
      </c>
      <c r="J1748" s="20" t="str">
        <f>VLOOKUP(A1748,'REPORTE'!$A$1:$AG$1961,32,0)</f>
        <v>RIOBAMBA</v>
      </c>
      <c r="K1748" s="20" t="str">
        <f>VLOOKUP(A1748,'REPORTE'!$A$1:$AG$1961,33,0)</f>
        <v>CACHA (CAB EN MACHANGARA)</v>
      </c>
      <c r="L1748" s="20" t="str">
        <f>VLOOKUP(K1748,PROVINCIAS!$F$1:$G$1171,2,0)</f>
        <v>RURAL</v>
      </c>
      <c r="M1748" s="20">
        <v>1001994</v>
      </c>
      <c r="N1748" s="20" t="s">
        <v>15374</v>
      </c>
      <c r="O1748" s="20"/>
      <c r="P1748" s="20">
        <v>6.2</v>
      </c>
      <c r="Q1748" s="20" t="s">
        <v>11150</v>
      </c>
      <c r="R1748" s="20" t="s">
        <v>11150</v>
      </c>
      <c r="S1748" s="20" t="s">
        <v>11150</v>
      </c>
      <c r="T1748" s="20" t="s">
        <v>11150</v>
      </c>
      <c r="U1748" s="20" t="s">
        <v>11150</v>
      </c>
      <c r="V1748" s="20" t="s">
        <v>11150</v>
      </c>
      <c r="W1748" s="20">
        <v>6.2</v>
      </c>
    </row>
    <row r="1749" spans="1:23" x14ac:dyDescent="0.45">
      <c r="A1749" s="20">
        <v>1001880</v>
      </c>
      <c r="B1749" s="20" t="s">
        <v>9431</v>
      </c>
      <c r="C1749" s="20" t="s">
        <v>14536</v>
      </c>
      <c r="D1749" s="20">
        <v>1755411301</v>
      </c>
      <c r="E1749" s="20" t="str">
        <f>VLOOKUP(A1749,'REPORTE'!$A$1:$AG$1961,5,0)</f>
        <v>ECUATORIANO(A)</v>
      </c>
      <c r="F1749" s="20" t="str">
        <f>VLOOKUP(A1749,'REPORTE'!$A$1:$AG$1961,18,0)</f>
        <v>M</v>
      </c>
      <c r="G1749" s="20" t="str">
        <f>VLOOKUP(A1749,'REPORTE'!$A$1:$AG$1961,6,0)</f>
        <v>NACIONAL</v>
      </c>
      <c r="H1749" s="20" t="str">
        <f>VLOOKUP(A1749,'REPORTE'!$A$1:$AG$1961,30,0)</f>
        <v>Secundaria</v>
      </c>
      <c r="I1749" s="20" t="str">
        <f>VLOOKUP(A1749,'REPORTE'!$A$1:$AG$1961,31,0)</f>
        <v>PICHINCHA</v>
      </c>
      <c r="J1749" s="20" t="str">
        <f>VLOOKUP(A1749,'REPORTE'!$A$1:$AG$1961,32,0)</f>
        <v>QUITO</v>
      </c>
      <c r="K1749" s="20" t="str">
        <f>VLOOKUP(A1749,'REPORTE'!$A$1:$AG$1961,33,0)</f>
        <v>COTOCOLLAO</v>
      </c>
      <c r="L1749" s="20" t="str">
        <f>VLOOKUP(K1749,PROVINCIAS!$F$1:$G$1171,2,0)</f>
        <v>URBANA</v>
      </c>
      <c r="M1749" s="20">
        <v>1001995</v>
      </c>
      <c r="N1749" s="20" t="s">
        <v>15374</v>
      </c>
      <c r="O1749" s="20"/>
      <c r="P1749" s="20">
        <v>8</v>
      </c>
      <c r="Q1749" s="20" t="s">
        <v>11150</v>
      </c>
      <c r="R1749" s="20" t="s">
        <v>11150</v>
      </c>
      <c r="S1749" s="20" t="s">
        <v>11150</v>
      </c>
      <c r="T1749" s="20" t="s">
        <v>11150</v>
      </c>
      <c r="U1749" s="20" t="s">
        <v>11150</v>
      </c>
      <c r="V1749" s="20" t="s">
        <v>11150</v>
      </c>
      <c r="W1749" s="20">
        <v>8</v>
      </c>
    </row>
    <row r="1750" spans="1:23" x14ac:dyDescent="0.45">
      <c r="A1750" s="20">
        <v>1001881</v>
      </c>
      <c r="B1750" s="20" t="s">
        <v>9431</v>
      </c>
      <c r="C1750" s="20" t="s">
        <v>10404</v>
      </c>
      <c r="D1750" s="20">
        <v>603918293</v>
      </c>
      <c r="E1750" s="20" t="str">
        <f>VLOOKUP(A1750,'REPORTE'!$A$1:$AG$1961,5,0)</f>
        <v>ECUATORIANO(A)</v>
      </c>
      <c r="F1750" s="20" t="str">
        <f>VLOOKUP(A1750,'REPORTE'!$A$1:$AG$1961,18,0)</f>
        <v>M</v>
      </c>
      <c r="G1750" s="20" t="str">
        <f>VLOOKUP(A1750,'REPORTE'!$A$1:$AG$1961,6,0)</f>
        <v>NACIONAL</v>
      </c>
      <c r="H1750" s="20" t="str">
        <f>VLOOKUP(A1750,'REPORTE'!$A$1:$AG$1961,30,0)</f>
        <v>Primaria</v>
      </c>
      <c r="I1750" s="20" t="str">
        <f>VLOOKUP(A1750,'REPORTE'!$A$1:$AG$1961,31,0)</f>
        <v>CHIMBORAZO</v>
      </c>
      <c r="J1750" s="20" t="str">
        <f>VLOOKUP(A1750,'REPORTE'!$A$1:$AG$1961,32,0)</f>
        <v>RIOBAMBA</v>
      </c>
      <c r="K1750" s="20" t="str">
        <f>VLOOKUP(A1750,'REPORTE'!$A$1:$AG$1961,33,0)</f>
        <v>VELOZ</v>
      </c>
      <c r="L1750" s="20" t="str">
        <f>VLOOKUP(K1750,PROVINCIAS!$F$1:$G$1171,2,0)</f>
        <v>URBANA</v>
      </c>
      <c r="M1750" s="20">
        <v>1001996</v>
      </c>
      <c r="N1750" s="20" t="s">
        <v>15374</v>
      </c>
      <c r="O1750" s="20"/>
      <c r="P1750" s="20">
        <v>5.01</v>
      </c>
      <c r="Q1750" s="20" t="s">
        <v>11150</v>
      </c>
      <c r="R1750" s="20" t="s">
        <v>11150</v>
      </c>
      <c r="S1750" s="20" t="s">
        <v>11150</v>
      </c>
      <c r="T1750" s="20" t="s">
        <v>11150</v>
      </c>
      <c r="U1750" s="20" t="s">
        <v>11150</v>
      </c>
      <c r="V1750" s="20" t="s">
        <v>11150</v>
      </c>
      <c r="W1750" s="20">
        <v>5.01</v>
      </c>
    </row>
    <row r="1751" spans="1:23" x14ac:dyDescent="0.45">
      <c r="A1751" s="20">
        <v>1001882</v>
      </c>
      <c r="B1751" s="20" t="s">
        <v>9431</v>
      </c>
      <c r="C1751" s="20" t="s">
        <v>10460</v>
      </c>
      <c r="D1751" s="20">
        <v>1715723761</v>
      </c>
      <c r="E1751" s="20" t="str">
        <f>VLOOKUP(A1751,'REPORTE'!$A$1:$AG$1961,5,0)</f>
        <v>ECUATORIANO(A)</v>
      </c>
      <c r="F1751" s="20" t="str">
        <f>VLOOKUP(A1751,'REPORTE'!$A$1:$AG$1961,18,0)</f>
        <v>M</v>
      </c>
      <c r="G1751" s="20" t="str">
        <f>VLOOKUP(A1751,'REPORTE'!$A$1:$AG$1961,6,0)</f>
        <v>NACIONAL</v>
      </c>
      <c r="H1751" s="20" t="str">
        <f>VLOOKUP(A1751,'REPORTE'!$A$1:$AG$1961,30,0)</f>
        <v>Primaria</v>
      </c>
      <c r="I1751" s="20" t="str">
        <f>VLOOKUP(A1751,'REPORTE'!$A$1:$AG$1961,31,0)</f>
        <v>PICHINCHA</v>
      </c>
      <c r="J1751" s="20" t="str">
        <f>VLOOKUP(A1751,'REPORTE'!$A$1:$AG$1961,32,0)</f>
        <v>QUITO</v>
      </c>
      <c r="K1751" s="20" t="str">
        <f>VLOOKUP(A1751,'REPORTE'!$A$1:$AG$1961,33,0)</f>
        <v>CENTRO HISTORICO</v>
      </c>
      <c r="L1751" s="20" t="str">
        <f>VLOOKUP(K1751,PROVINCIAS!$F$1:$G$1171,2,0)</f>
        <v>URBANA</v>
      </c>
      <c r="M1751" s="20">
        <v>1001997</v>
      </c>
      <c r="N1751" s="20" t="s">
        <v>15374</v>
      </c>
      <c r="O1751" s="20"/>
      <c r="P1751" s="20">
        <v>1529.08</v>
      </c>
      <c r="Q1751" s="20" t="s">
        <v>11150</v>
      </c>
      <c r="R1751" s="20" t="s">
        <v>11150</v>
      </c>
      <c r="S1751" s="20" t="s">
        <v>11150</v>
      </c>
      <c r="T1751" s="20" t="s">
        <v>14712</v>
      </c>
      <c r="U1751" s="20" t="s">
        <v>11150</v>
      </c>
      <c r="V1751" s="20" t="s">
        <v>12076</v>
      </c>
      <c r="W1751" s="20">
        <v>1633.08</v>
      </c>
    </row>
    <row r="1752" spans="1:23" x14ac:dyDescent="0.45">
      <c r="A1752" s="20">
        <v>1001883</v>
      </c>
      <c r="B1752" s="20" t="s">
        <v>9431</v>
      </c>
      <c r="C1752" s="20" t="s">
        <v>10413</v>
      </c>
      <c r="D1752" s="20">
        <v>604211250</v>
      </c>
      <c r="E1752" s="20" t="str">
        <f>VLOOKUP(A1752,'REPORTE'!$A$1:$AG$1961,5,0)</f>
        <v>ECUATORIANO(A)</v>
      </c>
      <c r="F1752" s="20" t="str">
        <f>VLOOKUP(A1752,'REPORTE'!$A$1:$AG$1961,18,0)</f>
        <v>F</v>
      </c>
      <c r="G1752" s="20" t="str">
        <f>VLOOKUP(A1752,'REPORTE'!$A$1:$AG$1961,6,0)</f>
        <v>NACIONAL</v>
      </c>
      <c r="H1752" s="20" t="str">
        <f>VLOOKUP(A1752,'REPORTE'!$A$1:$AG$1961,30,0)</f>
        <v>Secundaria</v>
      </c>
      <c r="I1752" s="20" t="str">
        <f>VLOOKUP(A1752,'REPORTE'!$A$1:$AG$1961,31,0)</f>
        <v>CHIMBORAZO</v>
      </c>
      <c r="J1752" s="20" t="str">
        <f>VLOOKUP(A1752,'REPORTE'!$A$1:$AG$1961,32,0)</f>
        <v>RIOBAMBA</v>
      </c>
      <c r="K1752" s="20" t="str">
        <f>VLOOKUP(A1752,'REPORTE'!$A$1:$AG$1961,33,0)</f>
        <v>LIZARZABURU</v>
      </c>
      <c r="L1752" s="20" t="str">
        <f>VLOOKUP(K1752,PROVINCIAS!$F$1:$G$1171,2,0)</f>
        <v>URBANA</v>
      </c>
      <c r="M1752" s="20">
        <v>1001998</v>
      </c>
      <c r="N1752" s="20" t="s">
        <v>15374</v>
      </c>
      <c r="O1752" s="20"/>
      <c r="P1752" s="20">
        <v>101.33</v>
      </c>
      <c r="Q1752" s="20" t="s">
        <v>11150</v>
      </c>
      <c r="R1752" s="20" t="s">
        <v>11150</v>
      </c>
      <c r="S1752" s="20" t="s">
        <v>11150</v>
      </c>
      <c r="T1752" s="20" t="s">
        <v>11150</v>
      </c>
      <c r="U1752" s="20" t="s">
        <v>11150</v>
      </c>
      <c r="V1752" s="20" t="s">
        <v>11150</v>
      </c>
      <c r="W1752" s="20">
        <v>101.33</v>
      </c>
    </row>
    <row r="1753" spans="1:23" x14ac:dyDescent="0.45">
      <c r="A1753" s="20">
        <v>1001884</v>
      </c>
      <c r="B1753" s="20" t="s">
        <v>9431</v>
      </c>
      <c r="C1753" s="20" t="s">
        <v>14537</v>
      </c>
      <c r="D1753" s="20">
        <v>1709851842</v>
      </c>
      <c r="E1753" s="20" t="str">
        <f>VLOOKUP(A1753,'REPORTE'!$A$1:$AG$1961,5,0)</f>
        <v>ECUATORIANO(A)</v>
      </c>
      <c r="F1753" s="20" t="str">
        <f>VLOOKUP(A1753,'REPORTE'!$A$1:$AG$1961,18,0)</f>
        <v>F</v>
      </c>
      <c r="G1753" s="20" t="str">
        <f>VLOOKUP(A1753,'REPORTE'!$A$1:$AG$1961,6,0)</f>
        <v>NACIONAL</v>
      </c>
      <c r="H1753" s="20" t="str">
        <f>VLOOKUP(A1753,'REPORTE'!$A$1:$AG$1961,30,0)</f>
        <v>Primaria</v>
      </c>
      <c r="I1753" s="20" t="str">
        <f>VLOOKUP(A1753,'REPORTE'!$A$1:$AG$1961,31,0)</f>
        <v>PICHINCHA</v>
      </c>
      <c r="J1753" s="20" t="str">
        <f>VLOOKUP(A1753,'REPORTE'!$A$1:$AG$1961,32,0)</f>
        <v>QUITO</v>
      </c>
      <c r="K1753" s="20" t="str">
        <f>VLOOKUP(A1753,'REPORTE'!$A$1:$AG$1961,33,0)</f>
        <v>CENTRO HISTORICO</v>
      </c>
      <c r="L1753" s="20" t="str">
        <f>VLOOKUP(K1753,PROVINCIAS!$F$1:$G$1171,2,0)</f>
        <v>URBANA</v>
      </c>
      <c r="M1753" s="20">
        <v>1001999</v>
      </c>
      <c r="N1753" s="20" t="s">
        <v>15374</v>
      </c>
      <c r="O1753" s="20"/>
      <c r="P1753" s="20">
        <v>3</v>
      </c>
      <c r="Q1753" s="20" t="s">
        <v>11150</v>
      </c>
      <c r="R1753" s="20" t="s">
        <v>11150</v>
      </c>
      <c r="S1753" s="20" t="s">
        <v>11150</v>
      </c>
      <c r="T1753" s="20" t="s">
        <v>11150</v>
      </c>
      <c r="U1753" s="20" t="s">
        <v>11150</v>
      </c>
      <c r="V1753" s="20" t="s">
        <v>11150</v>
      </c>
      <c r="W1753" s="20">
        <v>3</v>
      </c>
    </row>
    <row r="1754" spans="1:23" x14ac:dyDescent="0.45">
      <c r="A1754" s="20">
        <v>1001885</v>
      </c>
      <c r="B1754" s="20" t="s">
        <v>9431</v>
      </c>
      <c r="C1754" s="20" t="s">
        <v>10453</v>
      </c>
      <c r="D1754" s="20">
        <v>1724264260</v>
      </c>
      <c r="E1754" s="20" t="str">
        <f>VLOOKUP(A1754,'REPORTE'!$A$1:$AG$1961,5,0)</f>
        <v>ECUATORIANO(A)</v>
      </c>
      <c r="F1754" s="20" t="str">
        <f>VLOOKUP(A1754,'REPORTE'!$A$1:$AG$1961,18,0)</f>
        <v>M</v>
      </c>
      <c r="G1754" s="20" t="str">
        <f>VLOOKUP(A1754,'REPORTE'!$A$1:$AG$1961,6,0)</f>
        <v>NACIONAL</v>
      </c>
      <c r="H1754" s="20" t="str">
        <f>VLOOKUP(A1754,'REPORTE'!$A$1:$AG$1961,30,0)</f>
        <v>Secundaria</v>
      </c>
      <c r="I1754" s="20" t="str">
        <f>VLOOKUP(A1754,'REPORTE'!$A$1:$AG$1961,31,0)</f>
        <v>PICHINCHA</v>
      </c>
      <c r="J1754" s="20" t="str">
        <f>VLOOKUP(A1754,'REPORTE'!$A$1:$AG$1961,32,0)</f>
        <v>QUITO</v>
      </c>
      <c r="K1754" s="20" t="str">
        <f>VLOOKUP(A1754,'REPORTE'!$A$1:$AG$1961,33,0)</f>
        <v>CENTRO HISTORICO</v>
      </c>
      <c r="L1754" s="20" t="str">
        <f>VLOOKUP(K1754,PROVINCIAS!$F$1:$G$1171,2,0)</f>
        <v>URBANA</v>
      </c>
      <c r="M1754" s="20">
        <v>1002000</v>
      </c>
      <c r="N1754" s="20" t="s">
        <v>15374</v>
      </c>
      <c r="O1754" s="20"/>
      <c r="P1754" s="20">
        <v>4553.96</v>
      </c>
      <c r="Q1754" s="20" t="s">
        <v>11150</v>
      </c>
      <c r="R1754" s="20" t="s">
        <v>11150</v>
      </c>
      <c r="S1754" s="20" t="s">
        <v>11150</v>
      </c>
      <c r="T1754" s="20" t="s">
        <v>13824</v>
      </c>
      <c r="U1754" s="20" t="s">
        <v>11150</v>
      </c>
      <c r="V1754" s="20" t="s">
        <v>12124</v>
      </c>
      <c r="W1754" s="20">
        <v>4728.96</v>
      </c>
    </row>
    <row r="1755" spans="1:23" x14ac:dyDescent="0.45">
      <c r="A1755" s="20">
        <v>1001886</v>
      </c>
      <c r="B1755" s="20" t="s">
        <v>9431</v>
      </c>
      <c r="C1755" s="20" t="s">
        <v>10425</v>
      </c>
      <c r="D1755" s="20">
        <v>604413518</v>
      </c>
      <c r="E1755" s="20" t="str">
        <f>VLOOKUP(A1755,'REPORTE'!$A$1:$AG$1961,5,0)</f>
        <v>ECUATORIANO(A) INDIGENA</v>
      </c>
      <c r="F1755" s="20" t="str">
        <f>VLOOKUP(A1755,'REPORTE'!$A$1:$AG$1961,18,0)</f>
        <v>F</v>
      </c>
      <c r="G1755" s="20" t="str">
        <f>VLOOKUP(A1755,'REPORTE'!$A$1:$AG$1961,6,0)</f>
        <v>NACIONAL</v>
      </c>
      <c r="H1755" s="20" t="str">
        <f>VLOOKUP(A1755,'REPORTE'!$A$1:$AG$1961,30,0)</f>
        <v>Ninguna</v>
      </c>
      <c r="I1755" s="20" t="str">
        <f>VLOOKUP(A1755,'REPORTE'!$A$1:$AG$1961,31,0)</f>
        <v>CHIMBORAZO</v>
      </c>
      <c r="J1755" s="20" t="str">
        <f>VLOOKUP(A1755,'REPORTE'!$A$1:$AG$1961,32,0)</f>
        <v>RIOBAMBA</v>
      </c>
      <c r="K1755" s="20" t="str">
        <f>VLOOKUP(A1755,'REPORTE'!$A$1:$AG$1961,33,0)</f>
        <v>PUNGALA</v>
      </c>
      <c r="L1755" s="20" t="str">
        <f>VLOOKUP(K1755,PROVINCIAS!$F$1:$G$1171,2,0)</f>
        <v>RURAL</v>
      </c>
      <c r="M1755" s="20">
        <v>1002001</v>
      </c>
      <c r="N1755" s="20" t="s">
        <v>15374</v>
      </c>
      <c r="O1755" s="20"/>
      <c r="P1755" s="20">
        <v>8</v>
      </c>
      <c r="Q1755" s="20" t="s">
        <v>11150</v>
      </c>
      <c r="R1755" s="20" t="s">
        <v>11150</v>
      </c>
      <c r="S1755" s="20" t="s">
        <v>11150</v>
      </c>
      <c r="T1755" s="20" t="s">
        <v>11150</v>
      </c>
      <c r="U1755" s="20" t="s">
        <v>11150</v>
      </c>
      <c r="V1755" s="20" t="s">
        <v>11150</v>
      </c>
      <c r="W1755" s="20">
        <v>8</v>
      </c>
    </row>
    <row r="1756" spans="1:23" x14ac:dyDescent="0.45">
      <c r="A1756" s="20">
        <v>1001887</v>
      </c>
      <c r="B1756" s="20" t="s">
        <v>9431</v>
      </c>
      <c r="C1756" s="20" t="s">
        <v>14538</v>
      </c>
      <c r="D1756" s="20">
        <v>650501935</v>
      </c>
      <c r="E1756" s="20" t="str">
        <f>VLOOKUP(A1756,'REPORTE'!$A$1:$AG$1961,5,0)</f>
        <v>ECUATORIANO(A) INDIGENA</v>
      </c>
      <c r="F1756" s="20" t="str">
        <f>VLOOKUP(A1756,'REPORTE'!$A$1:$AG$1961,18,0)</f>
        <v>F</v>
      </c>
      <c r="G1756" s="20" t="str">
        <f>VLOOKUP(A1756,'REPORTE'!$A$1:$AG$1961,6,0)</f>
        <v>NACIONAL</v>
      </c>
      <c r="H1756" s="20" t="str">
        <f>VLOOKUP(A1756,'REPORTE'!$A$1:$AG$1961,30,0)</f>
        <v>Primaria</v>
      </c>
      <c r="I1756" s="20" t="str">
        <f>VLOOKUP(A1756,'REPORTE'!$A$1:$AG$1961,31,0)</f>
        <v>CHIMBORAZO</v>
      </c>
      <c r="J1756" s="20" t="str">
        <f>VLOOKUP(A1756,'REPORTE'!$A$1:$AG$1961,32,0)</f>
        <v>RIOBAMBA</v>
      </c>
      <c r="K1756" s="20" t="str">
        <f>VLOOKUP(A1756,'REPORTE'!$A$1:$AG$1961,33,0)</f>
        <v>VELOZ</v>
      </c>
      <c r="L1756" s="20" t="str">
        <f>VLOOKUP(K1756,PROVINCIAS!$F$1:$G$1171,2,0)</f>
        <v>URBANA</v>
      </c>
      <c r="M1756" s="20">
        <v>1002002</v>
      </c>
      <c r="N1756" s="20" t="s">
        <v>15374</v>
      </c>
      <c r="O1756" s="20"/>
      <c r="P1756" s="20">
        <v>3</v>
      </c>
      <c r="Q1756" s="20" t="s">
        <v>11150</v>
      </c>
      <c r="R1756" s="20" t="s">
        <v>11150</v>
      </c>
      <c r="S1756" s="20" t="s">
        <v>11150</v>
      </c>
      <c r="T1756" s="20" t="s">
        <v>11150</v>
      </c>
      <c r="U1756" s="20" t="s">
        <v>11150</v>
      </c>
      <c r="V1756" s="20" t="s">
        <v>11150</v>
      </c>
      <c r="W1756" s="20">
        <v>3</v>
      </c>
    </row>
    <row r="1757" spans="1:23" x14ac:dyDescent="0.45">
      <c r="A1757" s="20">
        <v>1001888</v>
      </c>
      <c r="B1757" s="20" t="s">
        <v>9431</v>
      </c>
      <c r="C1757" s="20" t="s">
        <v>14539</v>
      </c>
      <c r="D1757" s="20">
        <v>1712227568</v>
      </c>
      <c r="E1757" s="20" t="str">
        <f>VLOOKUP(A1757,'REPORTE'!$A$1:$AG$1961,5,0)</f>
        <v>ECUATORIANO(A)</v>
      </c>
      <c r="F1757" s="20" t="str">
        <f>VLOOKUP(A1757,'REPORTE'!$A$1:$AG$1961,18,0)</f>
        <v>F</v>
      </c>
      <c r="G1757" s="20" t="str">
        <f>VLOOKUP(A1757,'REPORTE'!$A$1:$AG$1961,6,0)</f>
        <v>NACIONAL</v>
      </c>
      <c r="H1757" s="20" t="str">
        <f>VLOOKUP(A1757,'REPORTE'!$A$1:$AG$1961,30,0)</f>
        <v>Primaria</v>
      </c>
      <c r="I1757" s="20" t="str">
        <f>VLOOKUP(A1757,'REPORTE'!$A$1:$AG$1961,31,0)</f>
        <v>CHIMBORAZO</v>
      </c>
      <c r="J1757" s="20" t="str">
        <f>VLOOKUP(A1757,'REPORTE'!$A$1:$AG$1961,32,0)</f>
        <v>GUAMOTE</v>
      </c>
      <c r="K1757" s="20" t="str">
        <f>VLOOKUP(A1757,'REPORTE'!$A$1:$AG$1961,33,0)</f>
        <v>PALMIRA</v>
      </c>
      <c r="L1757" s="20" t="str">
        <f>VLOOKUP(K1757,PROVINCIAS!$F$1:$G$1171,2,0)</f>
        <v>RURAL</v>
      </c>
      <c r="M1757" s="20">
        <v>1002003</v>
      </c>
      <c r="N1757" s="20" t="s">
        <v>15374</v>
      </c>
      <c r="O1757" s="20"/>
      <c r="P1757" s="20">
        <v>0.5</v>
      </c>
      <c r="Q1757" s="20" t="s">
        <v>11150</v>
      </c>
      <c r="R1757" s="20" t="s">
        <v>11150</v>
      </c>
      <c r="S1757" s="20" t="s">
        <v>11150</v>
      </c>
      <c r="T1757" s="20" t="s">
        <v>11150</v>
      </c>
      <c r="U1757" s="20" t="s">
        <v>11150</v>
      </c>
      <c r="V1757" s="20" t="s">
        <v>11150</v>
      </c>
      <c r="W1757" s="20">
        <v>0.5</v>
      </c>
    </row>
    <row r="1758" spans="1:23" x14ac:dyDescent="0.45">
      <c r="A1758" s="20">
        <v>1001889</v>
      </c>
      <c r="B1758" s="20" t="s">
        <v>9431</v>
      </c>
      <c r="C1758" s="20" t="s">
        <v>10410</v>
      </c>
      <c r="D1758" s="20">
        <v>603225095</v>
      </c>
      <c r="E1758" s="20" t="str">
        <f>VLOOKUP(A1758,'REPORTE'!$A$1:$AG$1961,5,0)</f>
        <v>ECUATORIANO(A)</v>
      </c>
      <c r="F1758" s="20" t="str">
        <f>VLOOKUP(A1758,'REPORTE'!$A$1:$AG$1961,18,0)</f>
        <v>M</v>
      </c>
      <c r="G1758" s="20" t="str">
        <f>VLOOKUP(A1758,'REPORTE'!$A$1:$AG$1961,6,0)</f>
        <v>NACIONAL</v>
      </c>
      <c r="H1758" s="20" t="str">
        <f>VLOOKUP(A1758,'REPORTE'!$A$1:$AG$1961,30,0)</f>
        <v>Secundaria</v>
      </c>
      <c r="I1758" s="20" t="str">
        <f>VLOOKUP(A1758,'REPORTE'!$A$1:$AG$1961,31,0)</f>
        <v>CHIMBORAZO</v>
      </c>
      <c r="J1758" s="20" t="str">
        <f>VLOOKUP(A1758,'REPORTE'!$A$1:$AG$1961,32,0)</f>
        <v>RIOBAMBA</v>
      </c>
      <c r="K1758" s="20" t="str">
        <f>VLOOKUP(A1758,'REPORTE'!$A$1:$AG$1961,33,0)</f>
        <v>LIZARZABURU</v>
      </c>
      <c r="L1758" s="20" t="str">
        <f>VLOOKUP(K1758,PROVINCIAS!$F$1:$G$1171,2,0)</f>
        <v>URBANA</v>
      </c>
      <c r="M1758" s="20">
        <v>1002004</v>
      </c>
      <c r="N1758" s="20" t="s">
        <v>15374</v>
      </c>
      <c r="O1758" s="20"/>
      <c r="P1758" s="20">
        <v>10.5</v>
      </c>
      <c r="Q1758" s="20" t="s">
        <v>11150</v>
      </c>
      <c r="R1758" s="20" t="s">
        <v>11150</v>
      </c>
      <c r="S1758" s="20" t="s">
        <v>11150</v>
      </c>
      <c r="T1758" s="20" t="s">
        <v>11150</v>
      </c>
      <c r="U1758" s="20" t="s">
        <v>11150</v>
      </c>
      <c r="V1758" s="20" t="s">
        <v>11150</v>
      </c>
      <c r="W1758" s="20">
        <v>10.5</v>
      </c>
    </row>
    <row r="1759" spans="1:23" x14ac:dyDescent="0.45">
      <c r="A1759" s="20">
        <v>1001890</v>
      </c>
      <c r="B1759" s="20" t="s">
        <v>9431</v>
      </c>
      <c r="C1759" s="20" t="s">
        <v>10414</v>
      </c>
      <c r="D1759" s="20">
        <v>605114941</v>
      </c>
      <c r="E1759" s="20" t="str">
        <f>VLOOKUP(A1759,'REPORTE'!$A$1:$AG$1961,5,0)</f>
        <v>ECUATORIANO(A)</v>
      </c>
      <c r="F1759" s="20" t="str">
        <f>VLOOKUP(A1759,'REPORTE'!$A$1:$AG$1961,18,0)</f>
        <v>F</v>
      </c>
      <c r="G1759" s="20" t="str">
        <f>VLOOKUP(A1759,'REPORTE'!$A$1:$AG$1961,6,0)</f>
        <v>NACIONAL</v>
      </c>
      <c r="H1759" s="20" t="str">
        <f>VLOOKUP(A1759,'REPORTE'!$A$1:$AG$1961,30,0)</f>
        <v>Primaria</v>
      </c>
      <c r="I1759" s="20" t="str">
        <f>VLOOKUP(A1759,'REPORTE'!$A$1:$AG$1961,31,0)</f>
        <v>CHIMBORAZO</v>
      </c>
      <c r="J1759" s="20" t="str">
        <f>VLOOKUP(A1759,'REPORTE'!$A$1:$AG$1961,32,0)</f>
        <v>GUAMOTE</v>
      </c>
      <c r="K1759" s="20" t="str">
        <f>VLOOKUP(A1759,'REPORTE'!$A$1:$AG$1961,33,0)</f>
        <v>PALMIRA</v>
      </c>
      <c r="L1759" s="20" t="str">
        <f>VLOOKUP(K1759,PROVINCIAS!$F$1:$G$1171,2,0)</f>
        <v>RURAL</v>
      </c>
      <c r="M1759" s="20">
        <v>1002005</v>
      </c>
      <c r="N1759" s="20" t="s">
        <v>15374</v>
      </c>
      <c r="O1759" s="20"/>
      <c r="P1759" s="20">
        <v>3</v>
      </c>
      <c r="Q1759" s="20" t="s">
        <v>11150</v>
      </c>
      <c r="R1759" s="20" t="s">
        <v>11150</v>
      </c>
      <c r="S1759" s="20" t="s">
        <v>11150</v>
      </c>
      <c r="T1759" s="20" t="s">
        <v>11150</v>
      </c>
      <c r="U1759" s="20" t="s">
        <v>11150</v>
      </c>
      <c r="V1759" s="20" t="s">
        <v>11150</v>
      </c>
      <c r="W1759" s="20">
        <v>3</v>
      </c>
    </row>
    <row r="1760" spans="1:23" x14ac:dyDescent="0.45">
      <c r="A1760" s="20">
        <v>1001891</v>
      </c>
      <c r="B1760" s="20" t="s">
        <v>9431</v>
      </c>
      <c r="C1760" s="20" t="s">
        <v>10415</v>
      </c>
      <c r="D1760" s="20">
        <v>603005661</v>
      </c>
      <c r="E1760" s="20" t="str">
        <f>VLOOKUP(A1760,'REPORTE'!$A$1:$AG$1961,5,0)</f>
        <v>ECUATORIANO(A)</v>
      </c>
      <c r="F1760" s="20" t="str">
        <f>VLOOKUP(A1760,'REPORTE'!$A$1:$AG$1961,18,0)</f>
        <v>F</v>
      </c>
      <c r="G1760" s="20" t="str">
        <f>VLOOKUP(A1760,'REPORTE'!$A$1:$AG$1961,6,0)</f>
        <v>NACIONAL</v>
      </c>
      <c r="H1760" s="20" t="str">
        <f>VLOOKUP(A1760,'REPORTE'!$A$1:$AG$1961,30,0)</f>
        <v>Universitaria</v>
      </c>
      <c r="I1760" s="20" t="str">
        <f>VLOOKUP(A1760,'REPORTE'!$A$1:$AG$1961,31,0)</f>
        <v>CHIMBORAZO</v>
      </c>
      <c r="J1760" s="20" t="str">
        <f>VLOOKUP(A1760,'REPORTE'!$A$1:$AG$1961,32,0)</f>
        <v>RIOBAMBA</v>
      </c>
      <c r="K1760" s="20" t="str">
        <f>VLOOKUP(A1760,'REPORTE'!$A$1:$AG$1961,33,0)</f>
        <v>VELOZ</v>
      </c>
      <c r="L1760" s="20" t="str">
        <f>VLOOKUP(K1760,PROVINCIAS!$F$1:$G$1171,2,0)</f>
        <v>URBANA</v>
      </c>
      <c r="M1760" s="20">
        <v>1002006</v>
      </c>
      <c r="N1760" s="20" t="s">
        <v>15374</v>
      </c>
      <c r="O1760" s="20"/>
      <c r="P1760" s="20">
        <v>1420.11</v>
      </c>
      <c r="Q1760" s="20" t="s">
        <v>11150</v>
      </c>
      <c r="R1760" s="20" t="s">
        <v>11150</v>
      </c>
      <c r="S1760" s="20" t="s">
        <v>11150</v>
      </c>
      <c r="T1760" s="20" t="s">
        <v>11150</v>
      </c>
      <c r="U1760" s="20" t="s">
        <v>11150</v>
      </c>
      <c r="V1760" s="20" t="s">
        <v>12076</v>
      </c>
      <c r="W1760" s="20">
        <v>1420.11</v>
      </c>
    </row>
    <row r="1761" spans="1:23" x14ac:dyDescent="0.45">
      <c r="A1761" s="20">
        <v>1001892</v>
      </c>
      <c r="B1761" s="20" t="s">
        <v>9431</v>
      </c>
      <c r="C1761" s="20" t="s">
        <v>10435</v>
      </c>
      <c r="D1761" s="20">
        <v>1729089712</v>
      </c>
      <c r="E1761" s="20" t="str">
        <f>VLOOKUP(A1761,'REPORTE'!$A$1:$AG$1961,5,0)</f>
        <v>ECUATORIANO(A)</v>
      </c>
      <c r="F1761" s="20" t="str">
        <f>VLOOKUP(A1761,'REPORTE'!$A$1:$AG$1961,18,0)</f>
        <v>M</v>
      </c>
      <c r="G1761" s="20" t="str">
        <f>VLOOKUP(A1761,'REPORTE'!$A$1:$AG$1961,6,0)</f>
        <v>NACIONAL</v>
      </c>
      <c r="H1761" s="20" t="str">
        <f>VLOOKUP(A1761,'REPORTE'!$A$1:$AG$1961,30,0)</f>
        <v>Secundaria</v>
      </c>
      <c r="I1761" s="20" t="str">
        <f>VLOOKUP(A1761,'REPORTE'!$A$1:$AG$1961,31,0)</f>
        <v>PICHINCHA</v>
      </c>
      <c r="J1761" s="20" t="str">
        <f>VLOOKUP(A1761,'REPORTE'!$A$1:$AG$1961,32,0)</f>
        <v>QUITO</v>
      </c>
      <c r="K1761" s="20" t="str">
        <f>VLOOKUP(A1761,'REPORTE'!$A$1:$AG$1961,33,0)</f>
        <v>LA MAGDALENA</v>
      </c>
      <c r="L1761" s="20" t="str">
        <f>VLOOKUP(K1761,PROVINCIAS!$F$1:$G$1171,2,0)</f>
        <v>URBANA</v>
      </c>
      <c r="M1761" s="20">
        <v>1002007</v>
      </c>
      <c r="N1761" s="20" t="s">
        <v>15374</v>
      </c>
      <c r="O1761" s="20"/>
      <c r="P1761" s="20">
        <v>3</v>
      </c>
      <c r="Q1761" s="20" t="s">
        <v>11150</v>
      </c>
      <c r="R1761" s="20" t="s">
        <v>11150</v>
      </c>
      <c r="S1761" s="20" t="s">
        <v>11150</v>
      </c>
      <c r="T1761" s="20" t="s">
        <v>14314</v>
      </c>
      <c r="U1761" s="20" t="s">
        <v>11150</v>
      </c>
      <c r="V1761" s="20" t="s">
        <v>11150</v>
      </c>
      <c r="W1761" s="20">
        <v>98</v>
      </c>
    </row>
    <row r="1762" spans="1:23" x14ac:dyDescent="0.45">
      <c r="A1762" s="20">
        <v>1001893</v>
      </c>
      <c r="B1762" s="20" t="s">
        <v>9431</v>
      </c>
      <c r="C1762" s="20" t="s">
        <v>10416</v>
      </c>
      <c r="D1762" s="20">
        <v>603552407</v>
      </c>
      <c r="E1762" s="20" t="str">
        <f>VLOOKUP(A1762,'REPORTE'!$A$1:$AG$1961,5,0)</f>
        <v>ECUATORIANO(A) INDIGENA</v>
      </c>
      <c r="F1762" s="20" t="str">
        <f>VLOOKUP(A1762,'REPORTE'!$A$1:$AG$1961,18,0)</f>
        <v>F</v>
      </c>
      <c r="G1762" s="20" t="str">
        <f>VLOOKUP(A1762,'REPORTE'!$A$1:$AG$1961,6,0)</f>
        <v>NACIONAL</v>
      </c>
      <c r="H1762" s="20" t="str">
        <f>VLOOKUP(A1762,'REPORTE'!$A$1:$AG$1961,30,0)</f>
        <v>Secundaria</v>
      </c>
      <c r="I1762" s="20" t="str">
        <f>VLOOKUP(A1762,'REPORTE'!$A$1:$AG$1961,31,0)</f>
        <v>CHIMBORAZO</v>
      </c>
      <c r="J1762" s="20" t="str">
        <f>VLOOKUP(A1762,'REPORTE'!$A$1:$AG$1961,32,0)</f>
        <v>RIOBAMBA</v>
      </c>
      <c r="K1762" s="20" t="str">
        <f>VLOOKUP(A1762,'REPORTE'!$A$1:$AG$1961,33,0)</f>
        <v>LICTO</v>
      </c>
      <c r="L1762" s="20" t="str">
        <f>VLOOKUP(K1762,PROVINCIAS!$F$1:$G$1171,2,0)</f>
        <v>RURAL</v>
      </c>
      <c r="M1762" s="20">
        <v>1002008</v>
      </c>
      <c r="N1762" s="20" t="s">
        <v>15374</v>
      </c>
      <c r="O1762" s="20"/>
      <c r="P1762" s="20">
        <v>33.04</v>
      </c>
      <c r="Q1762" s="20" t="s">
        <v>11150</v>
      </c>
      <c r="R1762" s="20" t="s">
        <v>11150</v>
      </c>
      <c r="S1762" s="20" t="s">
        <v>11150</v>
      </c>
      <c r="T1762" s="20" t="s">
        <v>11150</v>
      </c>
      <c r="U1762" s="20" t="s">
        <v>11150</v>
      </c>
      <c r="V1762" s="20" t="s">
        <v>11150</v>
      </c>
      <c r="W1762" s="20">
        <v>33.04</v>
      </c>
    </row>
    <row r="1763" spans="1:23" x14ac:dyDescent="0.45">
      <c r="A1763" s="20">
        <v>1001894</v>
      </c>
      <c r="B1763" s="20" t="s">
        <v>9431</v>
      </c>
      <c r="C1763" s="20" t="s">
        <v>10426</v>
      </c>
      <c r="D1763" s="20">
        <v>603892704</v>
      </c>
      <c r="E1763" s="20" t="str">
        <f>VLOOKUP(A1763,'REPORTE'!$A$1:$AG$1961,5,0)</f>
        <v>ECUATORIANO(A)</v>
      </c>
      <c r="F1763" s="20" t="str">
        <f>VLOOKUP(A1763,'REPORTE'!$A$1:$AG$1961,18,0)</f>
        <v>M</v>
      </c>
      <c r="G1763" s="20" t="str">
        <f>VLOOKUP(A1763,'REPORTE'!$A$1:$AG$1961,6,0)</f>
        <v>NACIONAL</v>
      </c>
      <c r="H1763" s="20" t="str">
        <f>VLOOKUP(A1763,'REPORTE'!$A$1:$AG$1961,30,0)</f>
        <v>Secundaria</v>
      </c>
      <c r="I1763" s="20" t="str">
        <f>VLOOKUP(A1763,'REPORTE'!$A$1:$AG$1961,31,0)</f>
        <v>CHIMBORAZO</v>
      </c>
      <c r="J1763" s="20" t="str">
        <f>VLOOKUP(A1763,'REPORTE'!$A$1:$AG$1961,32,0)</f>
        <v>RIOBAMBA</v>
      </c>
      <c r="K1763" s="20" t="str">
        <f>VLOOKUP(A1763,'REPORTE'!$A$1:$AG$1961,33,0)</f>
        <v>LIZARZABURU</v>
      </c>
      <c r="L1763" s="20" t="str">
        <f>VLOOKUP(K1763,PROVINCIAS!$F$1:$G$1171,2,0)</f>
        <v>URBANA</v>
      </c>
      <c r="M1763" s="20">
        <v>1002009</v>
      </c>
      <c r="N1763" s="20" t="s">
        <v>15374</v>
      </c>
      <c r="O1763" s="20"/>
      <c r="P1763" s="20">
        <v>405.04</v>
      </c>
      <c r="Q1763" s="20" t="s">
        <v>11150</v>
      </c>
      <c r="R1763" s="20" t="s">
        <v>11150</v>
      </c>
      <c r="S1763" s="20" t="s">
        <v>11150</v>
      </c>
      <c r="T1763" s="20" t="s">
        <v>11150</v>
      </c>
      <c r="U1763" s="20" t="s">
        <v>11150</v>
      </c>
      <c r="V1763" s="20" t="s">
        <v>11150</v>
      </c>
      <c r="W1763" s="20">
        <v>405.04</v>
      </c>
    </row>
    <row r="1764" spans="1:23" x14ac:dyDescent="0.45">
      <c r="A1764" s="20">
        <v>1001895</v>
      </c>
      <c r="B1764" s="20" t="s">
        <v>9431</v>
      </c>
      <c r="C1764" s="20" t="s">
        <v>10436</v>
      </c>
      <c r="D1764" s="20">
        <v>1705961355</v>
      </c>
      <c r="E1764" s="20" t="str">
        <f>VLOOKUP(A1764,'REPORTE'!$A$1:$AG$1961,5,0)</f>
        <v>ECUATORIANO(A)</v>
      </c>
      <c r="F1764" s="20" t="str">
        <f>VLOOKUP(A1764,'REPORTE'!$A$1:$AG$1961,18,0)</f>
        <v>F</v>
      </c>
      <c r="G1764" s="20" t="str">
        <f>VLOOKUP(A1764,'REPORTE'!$A$1:$AG$1961,6,0)</f>
        <v>NACIONAL</v>
      </c>
      <c r="H1764" s="20" t="str">
        <f>VLOOKUP(A1764,'REPORTE'!$A$1:$AG$1961,30,0)</f>
        <v>Primaria</v>
      </c>
      <c r="I1764" s="20" t="str">
        <f>VLOOKUP(A1764,'REPORTE'!$A$1:$AG$1961,31,0)</f>
        <v>PICHINCHA</v>
      </c>
      <c r="J1764" s="20" t="str">
        <f>VLOOKUP(A1764,'REPORTE'!$A$1:$AG$1961,32,0)</f>
        <v>QUITO</v>
      </c>
      <c r="K1764" s="20" t="str">
        <f>VLOOKUP(A1764,'REPORTE'!$A$1:$AG$1961,33,0)</f>
        <v>COTOCOLLAO</v>
      </c>
      <c r="L1764" s="20" t="str">
        <f>VLOOKUP(K1764,PROVINCIAS!$F$1:$G$1171,2,0)</f>
        <v>URBANA</v>
      </c>
      <c r="M1764" s="20">
        <v>1002010</v>
      </c>
      <c r="N1764" s="20" t="s">
        <v>15374</v>
      </c>
      <c r="O1764" s="20"/>
      <c r="P1764" s="20">
        <v>8.0299999999999994</v>
      </c>
      <c r="Q1764" s="20" t="s">
        <v>11150</v>
      </c>
      <c r="R1764" s="20" t="s">
        <v>11150</v>
      </c>
      <c r="S1764" s="20" t="s">
        <v>11150</v>
      </c>
      <c r="T1764" s="20" t="s">
        <v>11932</v>
      </c>
      <c r="U1764" s="20" t="s">
        <v>11150</v>
      </c>
      <c r="V1764" s="20" t="s">
        <v>12078</v>
      </c>
      <c r="W1764" s="20">
        <v>1038.03</v>
      </c>
    </row>
    <row r="1765" spans="1:23" x14ac:dyDescent="0.45">
      <c r="A1765" s="20">
        <v>1001896</v>
      </c>
      <c r="B1765" s="20" t="s">
        <v>9431</v>
      </c>
      <c r="C1765" s="20" t="s">
        <v>14541</v>
      </c>
      <c r="D1765" s="20">
        <v>1712174083</v>
      </c>
      <c r="E1765" s="20" t="str">
        <f>VLOOKUP(A1765,'REPORTE'!$A$1:$AG$1961,5,0)</f>
        <v>ECUATORIANO(A)</v>
      </c>
      <c r="F1765" s="20" t="str">
        <f>VLOOKUP(A1765,'REPORTE'!$A$1:$AG$1961,18,0)</f>
        <v>F</v>
      </c>
      <c r="G1765" s="20" t="str">
        <f>VLOOKUP(A1765,'REPORTE'!$A$1:$AG$1961,6,0)</f>
        <v>NACIONAL</v>
      </c>
      <c r="H1765" s="20" t="str">
        <f>VLOOKUP(A1765,'REPORTE'!$A$1:$AG$1961,30,0)</f>
        <v>Secundaria</v>
      </c>
      <c r="I1765" s="20" t="str">
        <f>VLOOKUP(A1765,'REPORTE'!$A$1:$AG$1961,31,0)</f>
        <v>PICHINCHA</v>
      </c>
      <c r="J1765" s="20" t="str">
        <f>VLOOKUP(A1765,'REPORTE'!$A$1:$AG$1961,32,0)</f>
        <v>QUITO</v>
      </c>
      <c r="K1765" s="20" t="str">
        <f>VLOOKUP(A1765,'REPORTE'!$A$1:$AG$1961,33,0)</f>
        <v>COTOCOLLAO</v>
      </c>
      <c r="L1765" s="20" t="str">
        <f>VLOOKUP(K1765,PROVINCIAS!$F$1:$G$1171,2,0)</f>
        <v>URBANA</v>
      </c>
      <c r="M1765" s="20">
        <v>1002011</v>
      </c>
      <c r="N1765" s="20" t="s">
        <v>15374</v>
      </c>
      <c r="O1765" s="20"/>
      <c r="P1765" s="20">
        <v>3</v>
      </c>
      <c r="Q1765" s="20" t="s">
        <v>11150</v>
      </c>
      <c r="R1765" s="20" t="s">
        <v>11150</v>
      </c>
      <c r="S1765" s="20" t="s">
        <v>11150</v>
      </c>
      <c r="T1765" s="20" t="s">
        <v>11150</v>
      </c>
      <c r="U1765" s="20" t="s">
        <v>11150</v>
      </c>
      <c r="V1765" s="20" t="s">
        <v>11150</v>
      </c>
      <c r="W1765" s="20">
        <v>3</v>
      </c>
    </row>
    <row r="1766" spans="1:23" x14ac:dyDescent="0.45">
      <c r="A1766" s="20">
        <v>1001897</v>
      </c>
      <c r="B1766" s="20" t="s">
        <v>9431</v>
      </c>
      <c r="C1766" s="20" t="s">
        <v>14542</v>
      </c>
      <c r="D1766" s="20">
        <v>603963463</v>
      </c>
      <c r="E1766" s="20" t="str">
        <f>VLOOKUP(A1766,'REPORTE'!$A$1:$AG$1961,5,0)</f>
        <v>ECUATORIANO(A) INDIGENA</v>
      </c>
      <c r="F1766" s="20" t="str">
        <f>VLOOKUP(A1766,'REPORTE'!$A$1:$AG$1961,18,0)</f>
        <v>F</v>
      </c>
      <c r="G1766" s="20" t="str">
        <f>VLOOKUP(A1766,'REPORTE'!$A$1:$AG$1961,6,0)</f>
        <v>NACIONAL</v>
      </c>
      <c r="H1766" s="20" t="str">
        <f>VLOOKUP(A1766,'REPORTE'!$A$1:$AG$1961,30,0)</f>
        <v>Secundaria</v>
      </c>
      <c r="I1766" s="20" t="str">
        <f>VLOOKUP(A1766,'REPORTE'!$A$1:$AG$1961,31,0)</f>
        <v>CHIMBORAZO</v>
      </c>
      <c r="J1766" s="20" t="str">
        <f>VLOOKUP(A1766,'REPORTE'!$A$1:$AG$1961,32,0)</f>
        <v>COLTA</v>
      </c>
      <c r="K1766" s="20" t="str">
        <f>VLOOKUP(A1766,'REPORTE'!$A$1:$AG$1961,33,0)</f>
        <v>SICALPA</v>
      </c>
      <c r="L1766" s="20" t="str">
        <f>VLOOKUP(K1766,PROVINCIAS!$F$1:$G$1171,2,0)</f>
        <v>URBANA</v>
      </c>
      <c r="M1766" s="20">
        <v>1002012</v>
      </c>
      <c r="N1766" s="20" t="s">
        <v>15374</v>
      </c>
      <c r="O1766" s="20"/>
      <c r="P1766" s="20">
        <v>3</v>
      </c>
      <c r="Q1766" s="20" t="s">
        <v>11150</v>
      </c>
      <c r="R1766" s="20" t="s">
        <v>11150</v>
      </c>
      <c r="S1766" s="20" t="s">
        <v>11150</v>
      </c>
      <c r="T1766" s="20" t="s">
        <v>11150</v>
      </c>
      <c r="U1766" s="20" t="s">
        <v>11150</v>
      </c>
      <c r="V1766" s="20" t="s">
        <v>11150</v>
      </c>
      <c r="W1766" s="20">
        <v>3</v>
      </c>
    </row>
    <row r="1767" spans="1:23" x14ac:dyDescent="0.45">
      <c r="A1767" s="20">
        <v>1001898</v>
      </c>
      <c r="B1767" s="20" t="s">
        <v>9431</v>
      </c>
      <c r="C1767" s="20" t="s">
        <v>14543</v>
      </c>
      <c r="D1767" s="20">
        <v>1727335190</v>
      </c>
      <c r="E1767" s="20" t="str">
        <f>VLOOKUP(A1767,'REPORTE'!$A$1:$AG$1961,5,0)</f>
        <v>ECUATORIANO(A)</v>
      </c>
      <c r="F1767" s="20" t="str">
        <f>VLOOKUP(A1767,'REPORTE'!$A$1:$AG$1961,18,0)</f>
        <v>F</v>
      </c>
      <c r="G1767" s="20" t="str">
        <f>VLOOKUP(A1767,'REPORTE'!$A$1:$AG$1961,6,0)</f>
        <v>NACIONAL</v>
      </c>
      <c r="H1767" s="20" t="str">
        <f>VLOOKUP(A1767,'REPORTE'!$A$1:$AG$1961,30,0)</f>
        <v>Secundaria</v>
      </c>
      <c r="I1767" s="20" t="str">
        <f>VLOOKUP(A1767,'REPORTE'!$A$1:$AG$1961,31,0)</f>
        <v>PICHINCHA</v>
      </c>
      <c r="J1767" s="20" t="str">
        <f>VLOOKUP(A1767,'REPORTE'!$A$1:$AG$1961,32,0)</f>
        <v>QUITO</v>
      </c>
      <c r="K1767" s="20" t="str">
        <f>VLOOKUP(A1767,'REPORTE'!$A$1:$AG$1961,33,0)</f>
        <v>CENTRO HISTORICO</v>
      </c>
      <c r="L1767" s="20" t="str">
        <f>VLOOKUP(K1767,PROVINCIAS!$F$1:$G$1171,2,0)</f>
        <v>URBANA</v>
      </c>
      <c r="M1767" s="20">
        <v>1002013</v>
      </c>
      <c r="N1767" s="20" t="s">
        <v>15374</v>
      </c>
      <c r="O1767" s="20"/>
      <c r="P1767" s="20">
        <v>3</v>
      </c>
      <c r="Q1767" s="20" t="s">
        <v>11150</v>
      </c>
      <c r="R1767" s="20" t="s">
        <v>11150</v>
      </c>
      <c r="S1767" s="20" t="s">
        <v>11150</v>
      </c>
      <c r="T1767" s="20" t="s">
        <v>11150</v>
      </c>
      <c r="U1767" s="20" t="s">
        <v>11150</v>
      </c>
      <c r="V1767" s="20" t="s">
        <v>11150</v>
      </c>
      <c r="W1767" s="20">
        <v>3</v>
      </c>
    </row>
    <row r="1768" spans="1:23" x14ac:dyDescent="0.45">
      <c r="A1768" s="20">
        <v>1001899</v>
      </c>
      <c r="B1768" s="20" t="s">
        <v>9431</v>
      </c>
      <c r="C1768" s="20" t="s">
        <v>10427</v>
      </c>
      <c r="D1768" s="20">
        <v>605141639</v>
      </c>
      <c r="E1768" s="20" t="str">
        <f>VLOOKUP(A1768,'REPORTE'!$A$1:$AG$1961,5,0)</f>
        <v>ECUATORIANO(A) INDIGENA</v>
      </c>
      <c r="F1768" s="20" t="str">
        <f>VLOOKUP(A1768,'REPORTE'!$A$1:$AG$1961,18,0)</f>
        <v>F</v>
      </c>
      <c r="G1768" s="20" t="str">
        <f>VLOOKUP(A1768,'REPORTE'!$A$1:$AG$1961,6,0)</f>
        <v>NACIONAL</v>
      </c>
      <c r="H1768" s="20" t="str">
        <f>VLOOKUP(A1768,'REPORTE'!$A$1:$AG$1961,30,0)</f>
        <v>Secundaria</v>
      </c>
      <c r="I1768" s="20" t="str">
        <f>VLOOKUP(A1768,'REPORTE'!$A$1:$AG$1961,31,0)</f>
        <v>CHIMBORAZO</v>
      </c>
      <c r="J1768" s="20" t="str">
        <f>VLOOKUP(A1768,'REPORTE'!$A$1:$AG$1961,32,0)</f>
        <v>RIOBAMBA</v>
      </c>
      <c r="K1768" s="20" t="str">
        <f>VLOOKUP(A1768,'REPORTE'!$A$1:$AG$1961,33,0)</f>
        <v>CACHA (CAB EN MACHANGARA)</v>
      </c>
      <c r="L1768" s="20" t="str">
        <f>VLOOKUP(K1768,PROVINCIAS!$F$1:$G$1171,2,0)</f>
        <v>RURAL</v>
      </c>
      <c r="M1768" s="20">
        <v>1002014</v>
      </c>
      <c r="N1768" s="20" t="s">
        <v>15374</v>
      </c>
      <c r="O1768" s="20"/>
      <c r="P1768" s="20">
        <v>3</v>
      </c>
      <c r="Q1768" s="20" t="s">
        <v>11150</v>
      </c>
      <c r="R1768" s="20" t="s">
        <v>11150</v>
      </c>
      <c r="S1768" s="20" t="s">
        <v>11150</v>
      </c>
      <c r="T1768" s="20" t="s">
        <v>11150</v>
      </c>
      <c r="U1768" s="20" t="s">
        <v>11150</v>
      </c>
      <c r="V1768" s="20" t="s">
        <v>11150</v>
      </c>
      <c r="W1768" s="20">
        <v>3</v>
      </c>
    </row>
    <row r="1769" spans="1:23" x14ac:dyDescent="0.45">
      <c r="A1769" s="20">
        <v>1001900</v>
      </c>
      <c r="B1769" s="20" t="s">
        <v>9431</v>
      </c>
      <c r="C1769" s="20" t="s">
        <v>10437</v>
      </c>
      <c r="D1769" s="20">
        <v>604046912</v>
      </c>
      <c r="E1769" s="20" t="str">
        <f>VLOOKUP(A1769,'REPORTE'!$A$1:$AG$1961,5,0)</f>
        <v>ECUATORIANO(A) INDIGENA</v>
      </c>
      <c r="F1769" s="20" t="str">
        <f>VLOOKUP(A1769,'REPORTE'!$A$1:$AG$1961,18,0)</f>
        <v>M</v>
      </c>
      <c r="G1769" s="20" t="str">
        <f>VLOOKUP(A1769,'REPORTE'!$A$1:$AG$1961,6,0)</f>
        <v>NACIONAL</v>
      </c>
      <c r="H1769" s="20" t="str">
        <f>VLOOKUP(A1769,'REPORTE'!$A$1:$AG$1961,30,0)</f>
        <v>Primaria</v>
      </c>
      <c r="I1769" s="20" t="str">
        <f>VLOOKUP(A1769,'REPORTE'!$A$1:$AG$1961,31,0)</f>
        <v>CHIMBORAZO</v>
      </c>
      <c r="J1769" s="20" t="str">
        <f>VLOOKUP(A1769,'REPORTE'!$A$1:$AG$1961,32,0)</f>
        <v>RIOBAMBA</v>
      </c>
      <c r="K1769" s="20" t="str">
        <f>VLOOKUP(A1769,'REPORTE'!$A$1:$AG$1961,33,0)</f>
        <v>YARUQUIES</v>
      </c>
      <c r="L1769" s="20" t="str">
        <f>VLOOKUP(K1769,PROVINCIAS!$F$1:$G$1171,2,0)</f>
        <v>URBANA</v>
      </c>
      <c r="M1769" s="20">
        <v>1002015</v>
      </c>
      <c r="N1769" s="20" t="s">
        <v>15374</v>
      </c>
      <c r="O1769" s="20"/>
      <c r="P1769" s="20">
        <v>2</v>
      </c>
      <c r="Q1769" s="20" t="s">
        <v>11150</v>
      </c>
      <c r="R1769" s="20" t="s">
        <v>11150</v>
      </c>
      <c r="S1769" s="20" t="s">
        <v>11150</v>
      </c>
      <c r="T1769" s="20" t="s">
        <v>11150</v>
      </c>
      <c r="U1769" s="20" t="s">
        <v>11150</v>
      </c>
      <c r="V1769" s="20" t="s">
        <v>11150</v>
      </c>
      <c r="W1769" s="20">
        <v>2</v>
      </c>
    </row>
    <row r="1770" spans="1:23" x14ac:dyDescent="0.45">
      <c r="A1770" s="20">
        <v>1001901</v>
      </c>
      <c r="B1770" s="20" t="s">
        <v>9431</v>
      </c>
      <c r="C1770" s="20" t="s">
        <v>14544</v>
      </c>
      <c r="D1770" s="20">
        <v>691708527001</v>
      </c>
      <c r="E1770" s="20" t="str">
        <f>VLOOKUP(A1770,'REPORTE'!$A$1:$AG$1961,5,0)</f>
        <v>ECUATORIANO(A) INDIGENA</v>
      </c>
      <c r="F1770" s="20" t="str">
        <f>VLOOKUP(A1770,'REPORTE'!$A$1:$AG$1961,18,0)</f>
        <v>M</v>
      </c>
      <c r="G1770" s="20" t="str">
        <f>VLOOKUP(A1770,'REPORTE'!$A$1:$AG$1961,6,0)</f>
        <v>NACIONAL</v>
      </c>
      <c r="H1770" s="20" t="str">
        <f>VLOOKUP(A1770,'REPORTE'!$A$1:$AG$1961,30,0)</f>
        <v>Primaria</v>
      </c>
      <c r="I1770" s="20" t="str">
        <f>VLOOKUP(A1770,'REPORTE'!$A$1:$AG$1961,31,0)</f>
        <v>CHIMBORAZO</v>
      </c>
      <c r="J1770" s="20" t="str">
        <f>VLOOKUP(A1770,'REPORTE'!$A$1:$AG$1961,32,0)</f>
        <v>RIOBAMBA</v>
      </c>
      <c r="K1770" s="20" t="str">
        <f>VLOOKUP(A1770,'REPORTE'!$A$1:$AG$1961,33,0)</f>
        <v>CACHA (CAB EN MACHANGARA)</v>
      </c>
      <c r="L1770" s="20" t="str">
        <f>VLOOKUP(K1770,PROVINCIAS!$F$1:$G$1171,2,0)</f>
        <v>RURAL</v>
      </c>
      <c r="M1770" s="20">
        <v>1002016</v>
      </c>
      <c r="N1770" s="20" t="s">
        <v>15374</v>
      </c>
      <c r="O1770" s="20"/>
      <c r="P1770" s="20">
        <v>1</v>
      </c>
      <c r="Q1770" s="20" t="s">
        <v>11150</v>
      </c>
      <c r="R1770" s="20" t="s">
        <v>11150</v>
      </c>
      <c r="S1770" s="20" t="s">
        <v>11150</v>
      </c>
      <c r="T1770" s="20" t="s">
        <v>11150</v>
      </c>
      <c r="U1770" s="20" t="s">
        <v>11150</v>
      </c>
      <c r="V1770" s="20" t="s">
        <v>11150</v>
      </c>
      <c r="W1770" s="20">
        <v>1</v>
      </c>
    </row>
    <row r="1771" spans="1:23" x14ac:dyDescent="0.45">
      <c r="A1771" s="20">
        <v>1001902</v>
      </c>
      <c r="B1771" s="20" t="s">
        <v>9431</v>
      </c>
      <c r="C1771" s="20" t="s">
        <v>14545</v>
      </c>
      <c r="D1771" s="20">
        <v>1755018148</v>
      </c>
      <c r="E1771" s="20" t="str">
        <f>VLOOKUP(A1771,'REPORTE'!$A$1:$AG$1961,5,0)</f>
        <v>ECUATORIANO(A)</v>
      </c>
      <c r="F1771" s="20" t="str">
        <f>VLOOKUP(A1771,'REPORTE'!$A$1:$AG$1961,18,0)</f>
        <v>F</v>
      </c>
      <c r="G1771" s="20" t="str">
        <f>VLOOKUP(A1771,'REPORTE'!$A$1:$AG$1961,6,0)</f>
        <v>NACIONAL</v>
      </c>
      <c r="H1771" s="20" t="str">
        <f>VLOOKUP(A1771,'REPORTE'!$A$1:$AG$1961,30,0)</f>
        <v>Secundaria</v>
      </c>
      <c r="I1771" s="20" t="str">
        <f>VLOOKUP(A1771,'REPORTE'!$A$1:$AG$1961,31,0)</f>
        <v>COTOPAXI</v>
      </c>
      <c r="J1771" s="20" t="str">
        <f>VLOOKUP(A1771,'REPORTE'!$A$1:$AG$1961,32,0)</f>
        <v>SAQUISILI</v>
      </c>
      <c r="K1771" s="20" t="str">
        <f>VLOOKUP(A1771,'REPORTE'!$A$1:$AG$1961,33,0)</f>
        <v>SAQUISILI</v>
      </c>
      <c r="L1771" s="20" t="str">
        <f>VLOOKUP(K1771,PROVINCIAS!$F$1:$G$1171,2,0)</f>
        <v>URBANA</v>
      </c>
      <c r="M1771" s="20">
        <v>1002017</v>
      </c>
      <c r="N1771" s="20" t="s">
        <v>15374</v>
      </c>
      <c r="O1771" s="20"/>
      <c r="P1771" s="20">
        <v>3</v>
      </c>
      <c r="Q1771" s="20" t="s">
        <v>11150</v>
      </c>
      <c r="R1771" s="20" t="s">
        <v>11150</v>
      </c>
      <c r="S1771" s="20" t="s">
        <v>11150</v>
      </c>
      <c r="T1771" s="20" t="s">
        <v>11150</v>
      </c>
      <c r="U1771" s="20" t="s">
        <v>11150</v>
      </c>
      <c r="V1771" s="20" t="s">
        <v>11150</v>
      </c>
      <c r="W1771" s="20">
        <v>3</v>
      </c>
    </row>
    <row r="1772" spans="1:23" x14ac:dyDescent="0.45">
      <c r="A1772" s="20">
        <v>1001903</v>
      </c>
      <c r="B1772" s="20" t="s">
        <v>9431</v>
      </c>
      <c r="C1772" s="20" t="s">
        <v>14546</v>
      </c>
      <c r="D1772" s="20">
        <v>603748021001</v>
      </c>
      <c r="E1772" s="20" t="str">
        <f>VLOOKUP(A1772,'REPORTE'!$A$1:$AG$1961,5,0)</f>
        <v>ECUATORIANO(A)</v>
      </c>
      <c r="F1772" s="20" t="str">
        <f>VLOOKUP(A1772,'REPORTE'!$A$1:$AG$1961,18,0)</f>
        <v>M</v>
      </c>
      <c r="G1772" s="20" t="str">
        <f>VLOOKUP(A1772,'REPORTE'!$A$1:$AG$1961,6,0)</f>
        <v>NACIONAL</v>
      </c>
      <c r="H1772" s="20" t="str">
        <f>VLOOKUP(A1772,'REPORTE'!$A$1:$AG$1961,30,0)</f>
        <v>Primaria</v>
      </c>
      <c r="I1772" s="20" t="str">
        <f>VLOOKUP(A1772,'REPORTE'!$A$1:$AG$1961,31,0)</f>
        <v>PICHINCHA</v>
      </c>
      <c r="J1772" s="20" t="str">
        <f>VLOOKUP(A1772,'REPORTE'!$A$1:$AG$1961,32,0)</f>
        <v>QUITO</v>
      </c>
      <c r="K1772" s="20" t="str">
        <f>VLOOKUP(A1772,'REPORTE'!$A$1:$AG$1961,33,0)</f>
        <v>EL INCA</v>
      </c>
      <c r="L1772" s="20" t="str">
        <f>VLOOKUP(K1772,PROVINCIAS!$F$1:$G$1171,2,0)</f>
        <v>URBANA</v>
      </c>
      <c r="M1772" s="20">
        <v>1002018</v>
      </c>
      <c r="N1772" s="20" t="s">
        <v>15374</v>
      </c>
      <c r="O1772" s="20"/>
      <c r="P1772" s="20">
        <v>2</v>
      </c>
      <c r="Q1772" s="20" t="s">
        <v>11150</v>
      </c>
      <c r="R1772" s="20" t="s">
        <v>11150</v>
      </c>
      <c r="S1772" s="20" t="s">
        <v>11150</v>
      </c>
      <c r="T1772" s="20" t="s">
        <v>11150</v>
      </c>
      <c r="U1772" s="20" t="s">
        <v>11150</v>
      </c>
      <c r="V1772" s="20" t="s">
        <v>11150</v>
      </c>
      <c r="W1772" s="20">
        <v>2</v>
      </c>
    </row>
    <row r="1773" spans="1:23" x14ac:dyDescent="0.45">
      <c r="A1773" s="20">
        <v>1001905</v>
      </c>
      <c r="B1773" s="20" t="s">
        <v>9431</v>
      </c>
      <c r="C1773" s="20" t="s">
        <v>14731</v>
      </c>
      <c r="D1773" s="20">
        <v>201135076</v>
      </c>
      <c r="E1773" s="20" t="str">
        <f>VLOOKUP(A1773,'REPORTE'!$A$1:$AG$1961,5,0)</f>
        <v>ECUATORIANO(A)</v>
      </c>
      <c r="F1773" s="20" t="str">
        <f>VLOOKUP(A1773,'REPORTE'!$A$1:$AG$1961,18,0)</f>
        <v>F</v>
      </c>
      <c r="G1773" s="20" t="str">
        <f>VLOOKUP(A1773,'REPORTE'!$A$1:$AG$1961,6,0)</f>
        <v>NACIONAL</v>
      </c>
      <c r="H1773" s="20" t="str">
        <f>VLOOKUP(A1773,'REPORTE'!$A$1:$AG$1961,30,0)</f>
        <v>Primaria</v>
      </c>
      <c r="I1773" s="20" t="str">
        <f>VLOOKUP(A1773,'REPORTE'!$A$1:$AG$1961,31,0)</f>
        <v>BOLIVAR</v>
      </c>
      <c r="J1773" s="20" t="str">
        <f>VLOOKUP(A1773,'REPORTE'!$A$1:$AG$1961,32,0)</f>
        <v>GUARANDA</v>
      </c>
      <c r="K1773" s="20" t="str">
        <f>VLOOKUP(A1773,'REPORTE'!$A$1:$AG$1961,33,0)</f>
        <v>GABRIEL IGNACIO VEINTIMILLA</v>
      </c>
      <c r="L1773" s="20" t="str">
        <f>VLOOKUP(K1773,PROVINCIAS!$F$1:$G$1171,2,0)</f>
        <v>URBANA</v>
      </c>
      <c r="M1773" s="20">
        <v>1002020</v>
      </c>
      <c r="N1773" s="20" t="s">
        <v>15374</v>
      </c>
      <c r="O1773" s="20"/>
      <c r="P1773" s="20">
        <v>28</v>
      </c>
      <c r="Q1773" s="20" t="s">
        <v>11150</v>
      </c>
      <c r="R1773" s="20" t="s">
        <v>11150</v>
      </c>
      <c r="S1773" s="20" t="s">
        <v>11150</v>
      </c>
      <c r="T1773" s="20" t="s">
        <v>11150</v>
      </c>
      <c r="U1773" s="20" t="s">
        <v>11150</v>
      </c>
      <c r="V1773" s="20" t="s">
        <v>11150</v>
      </c>
      <c r="W1773" s="20">
        <v>28</v>
      </c>
    </row>
    <row r="1774" spans="1:23" x14ac:dyDescent="0.45">
      <c r="A1774" s="20">
        <v>1001906</v>
      </c>
      <c r="B1774" s="20" t="s">
        <v>9431</v>
      </c>
      <c r="C1774" s="20" t="s">
        <v>10445</v>
      </c>
      <c r="D1774" s="20">
        <v>401949839</v>
      </c>
      <c r="E1774" s="20" t="str">
        <f>VLOOKUP(A1774,'REPORTE'!$A$1:$AG$1961,5,0)</f>
        <v>ECUATORIANO(A)</v>
      </c>
      <c r="F1774" s="20" t="str">
        <f>VLOOKUP(A1774,'REPORTE'!$A$1:$AG$1961,18,0)</f>
        <v>F</v>
      </c>
      <c r="G1774" s="20" t="str">
        <f>VLOOKUP(A1774,'REPORTE'!$A$1:$AG$1961,6,0)</f>
        <v>NACIONAL</v>
      </c>
      <c r="H1774" s="20" t="str">
        <f>VLOOKUP(A1774,'REPORTE'!$A$1:$AG$1961,30,0)</f>
        <v>Primaria</v>
      </c>
      <c r="I1774" s="20" t="str">
        <f>VLOOKUP(A1774,'REPORTE'!$A$1:$AG$1961,31,0)</f>
        <v>PICHINCHA</v>
      </c>
      <c r="J1774" s="20" t="str">
        <f>VLOOKUP(A1774,'REPORTE'!$A$1:$AG$1961,32,0)</f>
        <v>QUITO</v>
      </c>
      <c r="K1774" s="20" t="str">
        <f>VLOOKUP(A1774,'REPORTE'!$A$1:$AG$1961,33,0)</f>
        <v>COTOCOLLAO</v>
      </c>
      <c r="L1774" s="20" t="str">
        <f>VLOOKUP(K1774,PROVINCIAS!$F$1:$G$1171,2,0)</f>
        <v>URBANA</v>
      </c>
      <c r="M1774" s="20">
        <v>1002021</v>
      </c>
      <c r="N1774" s="20" t="s">
        <v>15374</v>
      </c>
      <c r="O1774" s="20"/>
      <c r="P1774" s="20">
        <v>68.010000000000005</v>
      </c>
      <c r="Q1774" s="20" t="s">
        <v>11150</v>
      </c>
      <c r="R1774" s="20" t="s">
        <v>11150</v>
      </c>
      <c r="S1774" s="20" t="s">
        <v>11150</v>
      </c>
      <c r="T1774" s="20" t="s">
        <v>11851</v>
      </c>
      <c r="U1774" s="20" t="s">
        <v>11150</v>
      </c>
      <c r="V1774" s="20" t="s">
        <v>11150</v>
      </c>
      <c r="W1774" s="20">
        <v>348.01</v>
      </c>
    </row>
    <row r="1775" spans="1:23" x14ac:dyDescent="0.45">
      <c r="A1775" s="20">
        <v>1001907</v>
      </c>
      <c r="B1775" s="20" t="s">
        <v>9431</v>
      </c>
      <c r="C1775" s="20" t="s">
        <v>14547</v>
      </c>
      <c r="D1775" s="20">
        <v>1712634276</v>
      </c>
      <c r="E1775" s="20" t="str">
        <f>VLOOKUP(A1775,'REPORTE'!$A$1:$AG$1961,5,0)</f>
        <v>ECUATORIANO(A)</v>
      </c>
      <c r="F1775" s="20" t="str">
        <f>VLOOKUP(A1775,'REPORTE'!$A$1:$AG$1961,18,0)</f>
        <v>M</v>
      </c>
      <c r="G1775" s="20" t="str">
        <f>VLOOKUP(A1775,'REPORTE'!$A$1:$AG$1961,6,0)</f>
        <v>NACIONAL</v>
      </c>
      <c r="H1775" s="20" t="str">
        <f>VLOOKUP(A1775,'REPORTE'!$A$1:$AG$1961,30,0)</f>
        <v>Primaria</v>
      </c>
      <c r="I1775" s="20" t="str">
        <f>VLOOKUP(A1775,'REPORTE'!$A$1:$AG$1961,31,0)</f>
        <v>IMBABURA</v>
      </c>
      <c r="J1775" s="20" t="str">
        <f>VLOOKUP(A1775,'REPORTE'!$A$1:$AG$1961,32,0)</f>
        <v>OTAVALO</v>
      </c>
      <c r="K1775" s="20" t="str">
        <f>VLOOKUP(A1775,'REPORTE'!$A$1:$AG$1961,33,0)</f>
        <v>JORDAN</v>
      </c>
      <c r="L1775" s="20" t="str">
        <f>VLOOKUP(K1775,PROVINCIAS!$F$1:$G$1171,2,0)</f>
        <v>URBANA</v>
      </c>
      <c r="M1775" s="20">
        <v>1002022</v>
      </c>
      <c r="N1775" s="20" t="s">
        <v>15374</v>
      </c>
      <c r="O1775" s="20"/>
      <c r="P1775" s="20">
        <v>3</v>
      </c>
      <c r="Q1775" s="20" t="s">
        <v>11150</v>
      </c>
      <c r="R1775" s="20" t="s">
        <v>11150</v>
      </c>
      <c r="S1775" s="20" t="s">
        <v>11150</v>
      </c>
      <c r="T1775" s="20" t="s">
        <v>11150</v>
      </c>
      <c r="U1775" s="20" t="s">
        <v>11150</v>
      </c>
      <c r="V1775" s="20" t="s">
        <v>11150</v>
      </c>
      <c r="W1775" s="20">
        <v>3</v>
      </c>
    </row>
    <row r="1776" spans="1:23" x14ac:dyDescent="0.45">
      <c r="A1776" s="20">
        <v>1001912</v>
      </c>
      <c r="B1776" s="20" t="s">
        <v>9431</v>
      </c>
      <c r="C1776" s="20" t="s">
        <v>14548</v>
      </c>
      <c r="D1776" s="20">
        <v>1717726010</v>
      </c>
      <c r="E1776" s="20" t="str">
        <f>VLOOKUP(A1776,'REPORTE'!$A$1:$AG$1961,5,0)</f>
        <v>ECUATORIANO(A)</v>
      </c>
      <c r="F1776" s="20" t="str">
        <f>VLOOKUP(A1776,'REPORTE'!$A$1:$AG$1961,18,0)</f>
        <v>F</v>
      </c>
      <c r="G1776" s="20" t="str">
        <f>VLOOKUP(A1776,'REPORTE'!$A$1:$AG$1961,6,0)</f>
        <v>NACIONAL</v>
      </c>
      <c r="H1776" s="20" t="str">
        <f>VLOOKUP(A1776,'REPORTE'!$A$1:$AG$1961,30,0)</f>
        <v>Secundaria</v>
      </c>
      <c r="I1776" s="20" t="str">
        <f>VLOOKUP(A1776,'REPORTE'!$A$1:$AG$1961,31,0)</f>
        <v>PICHINCHA</v>
      </c>
      <c r="J1776" s="20" t="str">
        <f>VLOOKUP(A1776,'REPORTE'!$A$1:$AG$1961,32,0)</f>
        <v>QUITO</v>
      </c>
      <c r="K1776" s="20" t="str">
        <f>VLOOKUP(A1776,'REPORTE'!$A$1:$AG$1961,33,0)</f>
        <v>COTOCOLLAO</v>
      </c>
      <c r="L1776" s="20" t="str">
        <f>VLOOKUP(K1776,PROVINCIAS!$F$1:$G$1171,2,0)</f>
        <v>URBANA</v>
      </c>
      <c r="M1776" s="20">
        <v>1002023</v>
      </c>
      <c r="N1776" s="20" t="s">
        <v>15374</v>
      </c>
      <c r="O1776" s="20"/>
      <c r="P1776" s="20">
        <v>3</v>
      </c>
      <c r="Q1776" s="20" t="s">
        <v>11150</v>
      </c>
      <c r="R1776" s="20" t="s">
        <v>11150</v>
      </c>
      <c r="S1776" s="20" t="s">
        <v>11150</v>
      </c>
      <c r="T1776" s="20" t="s">
        <v>11150</v>
      </c>
      <c r="U1776" s="20" t="s">
        <v>11150</v>
      </c>
      <c r="V1776" s="20" t="s">
        <v>11150</v>
      </c>
      <c r="W1776" s="20">
        <v>3</v>
      </c>
    </row>
    <row r="1777" spans="1:23" x14ac:dyDescent="0.45">
      <c r="A1777" s="20">
        <v>1001913</v>
      </c>
      <c r="B1777" s="20" t="s">
        <v>9431</v>
      </c>
      <c r="C1777" s="20" t="s">
        <v>14549</v>
      </c>
      <c r="D1777" s="20">
        <v>1728183110</v>
      </c>
      <c r="E1777" s="20" t="str">
        <f>VLOOKUP(A1777,'REPORTE'!$A$1:$AG$1961,5,0)</f>
        <v>ECUATORIANO(A)</v>
      </c>
      <c r="F1777" s="20" t="str">
        <f>VLOOKUP(A1777,'REPORTE'!$A$1:$AG$1961,18,0)</f>
        <v>M</v>
      </c>
      <c r="G1777" s="20" t="str">
        <f>VLOOKUP(A1777,'REPORTE'!$A$1:$AG$1961,6,0)</f>
        <v>NACIONAL</v>
      </c>
      <c r="H1777" s="20" t="str">
        <f>VLOOKUP(A1777,'REPORTE'!$A$1:$AG$1961,30,0)</f>
        <v>Secundaria</v>
      </c>
      <c r="I1777" s="20" t="str">
        <f>VLOOKUP(A1777,'REPORTE'!$A$1:$AG$1961,31,0)</f>
        <v>PICHINCHA</v>
      </c>
      <c r="J1777" s="20" t="str">
        <f>VLOOKUP(A1777,'REPORTE'!$A$1:$AG$1961,32,0)</f>
        <v>QUITO</v>
      </c>
      <c r="K1777" s="20" t="str">
        <f>VLOOKUP(A1777,'REPORTE'!$A$1:$AG$1961,33,0)</f>
        <v>PIFO</v>
      </c>
      <c r="L1777" s="20" t="str">
        <f>VLOOKUP(K1777,PROVINCIAS!$F$1:$G$1171,2,0)</f>
        <v>RURAL</v>
      </c>
      <c r="M1777" s="20">
        <v>1002024</v>
      </c>
      <c r="N1777" s="20" t="s">
        <v>15374</v>
      </c>
      <c r="O1777" s="20"/>
      <c r="P1777" s="20">
        <v>3</v>
      </c>
      <c r="Q1777" s="20" t="s">
        <v>11150</v>
      </c>
      <c r="R1777" s="20" t="s">
        <v>11150</v>
      </c>
      <c r="S1777" s="20" t="s">
        <v>11150</v>
      </c>
      <c r="T1777" s="20" t="s">
        <v>11150</v>
      </c>
      <c r="U1777" s="20" t="s">
        <v>11150</v>
      </c>
      <c r="V1777" s="20" t="s">
        <v>11150</v>
      </c>
      <c r="W1777" s="20">
        <v>3</v>
      </c>
    </row>
    <row r="1778" spans="1:23" x14ac:dyDescent="0.45">
      <c r="A1778" s="20">
        <v>1001914</v>
      </c>
      <c r="B1778" s="20" t="s">
        <v>9431</v>
      </c>
      <c r="C1778" s="20" t="s">
        <v>10438</v>
      </c>
      <c r="D1778" s="20">
        <v>603980368</v>
      </c>
      <c r="E1778" s="20" t="str">
        <f>VLOOKUP(A1778,'REPORTE'!$A$1:$AG$1961,5,0)</f>
        <v>ECUATORIANO(A)</v>
      </c>
      <c r="F1778" s="20" t="str">
        <f>VLOOKUP(A1778,'REPORTE'!$A$1:$AG$1961,18,0)</f>
        <v>F</v>
      </c>
      <c r="G1778" s="20" t="str">
        <f>VLOOKUP(A1778,'REPORTE'!$A$1:$AG$1961,6,0)</f>
        <v>NACIONAL</v>
      </c>
      <c r="H1778" s="20" t="str">
        <f>VLOOKUP(A1778,'REPORTE'!$A$1:$AG$1961,30,0)</f>
        <v>Secundaria</v>
      </c>
      <c r="I1778" s="20" t="str">
        <f>VLOOKUP(A1778,'REPORTE'!$A$1:$AG$1961,31,0)</f>
        <v>CHIMBORAZO</v>
      </c>
      <c r="J1778" s="20" t="str">
        <f>VLOOKUP(A1778,'REPORTE'!$A$1:$AG$1961,32,0)</f>
        <v>RIOBAMBA</v>
      </c>
      <c r="K1778" s="20" t="str">
        <f>VLOOKUP(A1778,'REPORTE'!$A$1:$AG$1961,33,0)</f>
        <v>VELOZ</v>
      </c>
      <c r="L1778" s="20" t="str">
        <f>VLOOKUP(K1778,PROVINCIAS!$F$1:$G$1171,2,0)</f>
        <v>URBANA</v>
      </c>
      <c r="M1778" s="20">
        <v>1002025</v>
      </c>
      <c r="N1778" s="20" t="s">
        <v>15374</v>
      </c>
      <c r="O1778" s="20"/>
      <c r="P1778" s="20">
        <v>1</v>
      </c>
      <c r="Q1778" s="20" t="s">
        <v>11150</v>
      </c>
      <c r="R1778" s="20" t="s">
        <v>11150</v>
      </c>
      <c r="S1778" s="20" t="s">
        <v>11150</v>
      </c>
      <c r="T1778" s="20" t="s">
        <v>11150</v>
      </c>
      <c r="U1778" s="20" t="s">
        <v>11150</v>
      </c>
      <c r="V1778" s="20" t="s">
        <v>11150</v>
      </c>
      <c r="W1778" s="20">
        <v>1</v>
      </c>
    </row>
    <row r="1779" spans="1:23" x14ac:dyDescent="0.45">
      <c r="A1779" s="20">
        <v>1001915</v>
      </c>
      <c r="B1779" s="20" t="s">
        <v>9431</v>
      </c>
      <c r="C1779" s="20" t="s">
        <v>10439</v>
      </c>
      <c r="D1779" s="20">
        <v>605184274</v>
      </c>
      <c r="E1779" s="20" t="str">
        <f>VLOOKUP(A1779,'REPORTE'!$A$1:$AG$1961,5,0)</f>
        <v>ECUATORIANO(A)</v>
      </c>
      <c r="F1779" s="20" t="str">
        <f>VLOOKUP(A1779,'REPORTE'!$A$1:$AG$1961,18,0)</f>
        <v>F</v>
      </c>
      <c r="G1779" s="20" t="str">
        <f>VLOOKUP(A1779,'REPORTE'!$A$1:$AG$1961,6,0)</f>
        <v>NACIONAL</v>
      </c>
      <c r="H1779" s="20" t="str">
        <f>VLOOKUP(A1779,'REPORTE'!$A$1:$AG$1961,30,0)</f>
        <v>Primaria</v>
      </c>
      <c r="I1779" s="20" t="str">
        <f>VLOOKUP(A1779,'REPORTE'!$A$1:$AG$1961,31,0)</f>
        <v>CHIMBORAZO</v>
      </c>
      <c r="J1779" s="20" t="str">
        <f>VLOOKUP(A1779,'REPORTE'!$A$1:$AG$1961,32,0)</f>
        <v>RIOBAMBA</v>
      </c>
      <c r="K1779" s="20" t="str">
        <f>VLOOKUP(A1779,'REPORTE'!$A$1:$AG$1961,33,0)</f>
        <v>SAN JUAN</v>
      </c>
      <c r="L1779" s="20" t="str">
        <f>VLOOKUP(K1779,PROVINCIAS!$F$1:$G$1171,2,0)</f>
        <v>RURAL</v>
      </c>
      <c r="M1779" s="20">
        <v>1002026</v>
      </c>
      <c r="N1779" s="20" t="s">
        <v>15374</v>
      </c>
      <c r="O1779" s="20"/>
      <c r="P1779" s="20">
        <v>121</v>
      </c>
      <c r="Q1779" s="20" t="s">
        <v>11150</v>
      </c>
      <c r="R1779" s="20" t="s">
        <v>11150</v>
      </c>
      <c r="S1779" s="20" t="s">
        <v>11150</v>
      </c>
      <c r="T1779" s="20" t="s">
        <v>11150</v>
      </c>
      <c r="U1779" s="20" t="s">
        <v>11150</v>
      </c>
      <c r="V1779" s="20" t="s">
        <v>11150</v>
      </c>
      <c r="W1779" s="20">
        <v>121</v>
      </c>
    </row>
    <row r="1780" spans="1:23" x14ac:dyDescent="0.45">
      <c r="A1780" s="20">
        <v>1001916</v>
      </c>
      <c r="B1780" s="20" t="s">
        <v>9431</v>
      </c>
      <c r="C1780" s="20" t="s">
        <v>14551</v>
      </c>
      <c r="D1780" s="20">
        <v>1752483659</v>
      </c>
      <c r="E1780" s="20" t="str">
        <f>VLOOKUP(A1780,'REPORTE'!$A$1:$AG$1961,5,0)</f>
        <v>ECUATORIANO(A)</v>
      </c>
      <c r="F1780" s="20" t="str">
        <f>VLOOKUP(A1780,'REPORTE'!$A$1:$AG$1961,18,0)</f>
        <v>F</v>
      </c>
      <c r="G1780" s="20" t="str">
        <f>VLOOKUP(A1780,'REPORTE'!$A$1:$AG$1961,6,0)</f>
        <v>NACIONAL</v>
      </c>
      <c r="H1780" s="20" t="str">
        <f>VLOOKUP(A1780,'REPORTE'!$A$1:$AG$1961,30,0)</f>
        <v>Secundaria</v>
      </c>
      <c r="I1780" s="20" t="str">
        <f>VLOOKUP(A1780,'REPORTE'!$A$1:$AG$1961,31,0)</f>
        <v>PICHINCHA</v>
      </c>
      <c r="J1780" s="20" t="str">
        <f>VLOOKUP(A1780,'REPORTE'!$A$1:$AG$1961,32,0)</f>
        <v>QUITO</v>
      </c>
      <c r="K1780" s="20" t="str">
        <f>VLOOKUP(A1780,'REPORTE'!$A$1:$AG$1961,33,0)</f>
        <v>POMASQUI</v>
      </c>
      <c r="L1780" s="20" t="str">
        <f>VLOOKUP(K1780,PROVINCIAS!$F$1:$G$1171,2,0)</f>
        <v>RURAL</v>
      </c>
      <c r="M1780" s="20">
        <v>1002027</v>
      </c>
      <c r="N1780" s="20" t="s">
        <v>15374</v>
      </c>
      <c r="O1780" s="20"/>
      <c r="P1780" s="20">
        <v>3</v>
      </c>
      <c r="Q1780" s="20" t="s">
        <v>11150</v>
      </c>
      <c r="R1780" s="20" t="s">
        <v>11150</v>
      </c>
      <c r="S1780" s="20" t="s">
        <v>11150</v>
      </c>
      <c r="T1780" s="20" t="s">
        <v>11150</v>
      </c>
      <c r="U1780" s="20" t="s">
        <v>11150</v>
      </c>
      <c r="V1780" s="20" t="s">
        <v>11150</v>
      </c>
      <c r="W1780" s="20">
        <v>3</v>
      </c>
    </row>
    <row r="1781" spans="1:23" x14ac:dyDescent="0.45">
      <c r="A1781" s="20">
        <v>1001917</v>
      </c>
      <c r="B1781" s="20" t="s">
        <v>9431</v>
      </c>
      <c r="C1781" s="20" t="s">
        <v>10446</v>
      </c>
      <c r="D1781" s="20">
        <v>604607317</v>
      </c>
      <c r="E1781" s="20" t="str">
        <f>VLOOKUP(A1781,'REPORTE'!$A$1:$AG$1961,5,0)</f>
        <v>ECUATORIANO(A)</v>
      </c>
      <c r="F1781" s="20" t="str">
        <f>VLOOKUP(A1781,'REPORTE'!$A$1:$AG$1961,18,0)</f>
        <v>M</v>
      </c>
      <c r="G1781" s="20" t="str">
        <f>VLOOKUP(A1781,'REPORTE'!$A$1:$AG$1961,6,0)</f>
        <v>NACIONAL</v>
      </c>
      <c r="H1781" s="20" t="str">
        <f>VLOOKUP(A1781,'REPORTE'!$A$1:$AG$1961,30,0)</f>
        <v>Secundaria</v>
      </c>
      <c r="I1781" s="20" t="str">
        <f>VLOOKUP(A1781,'REPORTE'!$A$1:$AG$1961,31,0)</f>
        <v>CHIMBORAZO</v>
      </c>
      <c r="J1781" s="20" t="str">
        <f>VLOOKUP(A1781,'REPORTE'!$A$1:$AG$1961,32,0)</f>
        <v>RIOBAMBA</v>
      </c>
      <c r="K1781" s="20" t="str">
        <f>VLOOKUP(A1781,'REPORTE'!$A$1:$AG$1961,33,0)</f>
        <v>LIZARZABURU</v>
      </c>
      <c r="L1781" s="20" t="str">
        <f>VLOOKUP(K1781,PROVINCIAS!$F$1:$G$1171,2,0)</f>
        <v>URBANA</v>
      </c>
      <c r="M1781" s="20">
        <v>1002028</v>
      </c>
      <c r="N1781" s="20" t="s">
        <v>15374</v>
      </c>
      <c r="O1781" s="20"/>
      <c r="P1781" s="20">
        <v>3</v>
      </c>
      <c r="Q1781" s="20" t="s">
        <v>11150</v>
      </c>
      <c r="R1781" s="20" t="s">
        <v>11150</v>
      </c>
      <c r="S1781" s="20" t="s">
        <v>11150</v>
      </c>
      <c r="T1781" s="20" t="s">
        <v>11150</v>
      </c>
      <c r="U1781" s="20" t="s">
        <v>11150</v>
      </c>
      <c r="V1781" s="20" t="s">
        <v>11150</v>
      </c>
      <c r="W1781" s="20">
        <v>3</v>
      </c>
    </row>
    <row r="1782" spans="1:23" x14ac:dyDescent="0.45">
      <c r="A1782" s="20">
        <v>1001918</v>
      </c>
      <c r="B1782" s="20" t="s">
        <v>9431</v>
      </c>
      <c r="C1782" s="20" t="s">
        <v>10447</v>
      </c>
      <c r="D1782" s="20">
        <v>603422122</v>
      </c>
      <c r="E1782" s="20" t="str">
        <f>VLOOKUP(A1782,'REPORTE'!$A$1:$AG$1961,5,0)</f>
        <v>ECUATORIANO(A) INDIGENA</v>
      </c>
      <c r="F1782" s="20" t="str">
        <f>VLOOKUP(A1782,'REPORTE'!$A$1:$AG$1961,18,0)</f>
        <v>F</v>
      </c>
      <c r="G1782" s="20" t="str">
        <f>VLOOKUP(A1782,'REPORTE'!$A$1:$AG$1961,6,0)</f>
        <v>NACIONAL</v>
      </c>
      <c r="H1782" s="20" t="str">
        <f>VLOOKUP(A1782,'REPORTE'!$A$1:$AG$1961,30,0)</f>
        <v>Primaria</v>
      </c>
      <c r="I1782" s="20" t="str">
        <f>VLOOKUP(A1782,'REPORTE'!$A$1:$AG$1961,31,0)</f>
        <v>CHIMBORAZO</v>
      </c>
      <c r="J1782" s="20" t="str">
        <f>VLOOKUP(A1782,'REPORTE'!$A$1:$AG$1961,32,0)</f>
        <v>RIOBAMBA</v>
      </c>
      <c r="K1782" s="20" t="str">
        <f>VLOOKUP(A1782,'REPORTE'!$A$1:$AG$1961,33,0)</f>
        <v>FLORES</v>
      </c>
      <c r="L1782" s="20" t="str">
        <f>VLOOKUP(K1782,PROVINCIAS!$F$1:$G$1171,2,0)</f>
        <v>RURAL</v>
      </c>
      <c r="M1782" s="20">
        <v>1002029</v>
      </c>
      <c r="N1782" s="20" t="s">
        <v>15374</v>
      </c>
      <c r="O1782" s="20"/>
      <c r="P1782" s="20">
        <v>104.5</v>
      </c>
      <c r="Q1782" s="20" t="s">
        <v>11150</v>
      </c>
      <c r="R1782" s="20" t="s">
        <v>11150</v>
      </c>
      <c r="S1782" s="20" t="s">
        <v>11150</v>
      </c>
      <c r="T1782" s="20" t="s">
        <v>11150</v>
      </c>
      <c r="U1782" s="20" t="s">
        <v>11150</v>
      </c>
      <c r="V1782" s="20" t="s">
        <v>11150</v>
      </c>
      <c r="W1782" s="20">
        <v>104.5</v>
      </c>
    </row>
    <row r="1783" spans="1:23" x14ac:dyDescent="0.45">
      <c r="A1783" s="20">
        <v>1001919</v>
      </c>
      <c r="B1783" s="20" t="s">
        <v>9431</v>
      </c>
      <c r="C1783" s="20" t="s">
        <v>10448</v>
      </c>
      <c r="D1783" s="20">
        <v>603019456</v>
      </c>
      <c r="E1783" s="20" t="str">
        <f>VLOOKUP(A1783,'REPORTE'!$A$1:$AG$1961,5,0)</f>
        <v>ECUATORIANO(A)</v>
      </c>
      <c r="F1783" s="20" t="str">
        <f>VLOOKUP(A1783,'REPORTE'!$A$1:$AG$1961,18,0)</f>
        <v>F</v>
      </c>
      <c r="G1783" s="20" t="str">
        <f>VLOOKUP(A1783,'REPORTE'!$A$1:$AG$1961,6,0)</f>
        <v>NACIONAL</v>
      </c>
      <c r="H1783" s="20" t="str">
        <f>VLOOKUP(A1783,'REPORTE'!$A$1:$AG$1961,30,0)</f>
        <v>Universitaria</v>
      </c>
      <c r="I1783" s="20" t="str">
        <f>VLOOKUP(A1783,'REPORTE'!$A$1:$AG$1961,31,0)</f>
        <v>PICHINCHA</v>
      </c>
      <c r="J1783" s="20" t="str">
        <f>VLOOKUP(A1783,'REPORTE'!$A$1:$AG$1961,32,0)</f>
        <v>QUITO</v>
      </c>
      <c r="K1783" s="20" t="str">
        <f>VLOOKUP(A1783,'REPORTE'!$A$1:$AG$1961,33,0)</f>
        <v>PIFO</v>
      </c>
      <c r="L1783" s="20" t="str">
        <f>VLOOKUP(K1783,PROVINCIAS!$F$1:$G$1171,2,0)</f>
        <v>RURAL</v>
      </c>
      <c r="M1783" s="20">
        <v>1002030</v>
      </c>
      <c r="N1783" s="20" t="s">
        <v>15374</v>
      </c>
      <c r="O1783" s="20"/>
      <c r="P1783" s="20">
        <v>3928.88</v>
      </c>
      <c r="Q1783" s="20" t="s">
        <v>11150</v>
      </c>
      <c r="R1783" s="20" t="s">
        <v>11150</v>
      </c>
      <c r="S1783" s="20" t="s">
        <v>11150</v>
      </c>
      <c r="T1783" s="20" t="s">
        <v>11150</v>
      </c>
      <c r="U1783" s="20" t="s">
        <v>11150</v>
      </c>
      <c r="V1783" s="20" t="s">
        <v>14580</v>
      </c>
      <c r="W1783" s="20">
        <v>3928.88</v>
      </c>
    </row>
    <row r="1784" spans="1:23" x14ac:dyDescent="0.45">
      <c r="A1784" s="20">
        <v>1001920</v>
      </c>
      <c r="B1784" s="20" t="s">
        <v>9431</v>
      </c>
      <c r="C1784" s="20" t="s">
        <v>10449</v>
      </c>
      <c r="D1784" s="20">
        <v>602260572</v>
      </c>
      <c r="E1784" s="20" t="str">
        <f>VLOOKUP(A1784,'REPORTE'!$A$1:$AG$1961,5,0)</f>
        <v>ECUATORIANO(A)</v>
      </c>
      <c r="F1784" s="20" t="str">
        <f>VLOOKUP(A1784,'REPORTE'!$A$1:$AG$1961,18,0)</f>
        <v>F</v>
      </c>
      <c r="G1784" s="20" t="str">
        <f>VLOOKUP(A1784,'REPORTE'!$A$1:$AG$1961,6,0)</f>
        <v>NACIONAL</v>
      </c>
      <c r="H1784" s="20" t="str">
        <f>VLOOKUP(A1784,'REPORTE'!$A$1:$AG$1961,30,0)</f>
        <v>Universitaria</v>
      </c>
      <c r="I1784" s="20" t="str">
        <f>VLOOKUP(A1784,'REPORTE'!$A$1:$AG$1961,31,0)</f>
        <v>CHIMBORAZO</v>
      </c>
      <c r="J1784" s="20" t="str">
        <f>VLOOKUP(A1784,'REPORTE'!$A$1:$AG$1961,32,0)</f>
        <v>PENIPE</v>
      </c>
      <c r="K1784" s="20" t="str">
        <f>VLOOKUP(A1784,'REPORTE'!$A$1:$AG$1961,33,0)</f>
        <v>EL ALTAR</v>
      </c>
      <c r="L1784" s="20" t="str">
        <f>VLOOKUP(K1784,PROVINCIAS!$F$1:$G$1171,2,0)</f>
        <v>RURAL</v>
      </c>
      <c r="M1784" s="20">
        <v>1002031</v>
      </c>
      <c r="N1784" s="20" t="s">
        <v>15374</v>
      </c>
      <c r="O1784" s="20"/>
      <c r="P1784" s="20">
        <v>3928.88</v>
      </c>
      <c r="Q1784" s="20" t="s">
        <v>11150</v>
      </c>
      <c r="R1784" s="20" t="s">
        <v>11150</v>
      </c>
      <c r="S1784" s="20" t="s">
        <v>11150</v>
      </c>
      <c r="T1784" s="20" t="s">
        <v>11150</v>
      </c>
      <c r="U1784" s="20" t="s">
        <v>11150</v>
      </c>
      <c r="V1784" s="20" t="s">
        <v>14580</v>
      </c>
      <c r="W1784" s="20">
        <v>3928.88</v>
      </c>
    </row>
    <row r="1785" spans="1:23" x14ac:dyDescent="0.45">
      <c r="A1785" s="20">
        <v>1001921</v>
      </c>
      <c r="B1785" s="20" t="s">
        <v>9431</v>
      </c>
      <c r="C1785" s="20" t="s">
        <v>14552</v>
      </c>
      <c r="D1785" s="20">
        <v>1792863708001</v>
      </c>
      <c r="E1785" s="20" t="str">
        <f>VLOOKUP(A1785,'REPORTE'!$A$1:$AG$1961,5,0)</f>
        <v>ECUATORIANO(A) INDIGENA</v>
      </c>
      <c r="F1785" s="20" t="str">
        <f>VLOOKUP(A1785,'REPORTE'!$A$1:$AG$1961,18,0)</f>
        <v>M</v>
      </c>
      <c r="G1785" s="20" t="str">
        <f>VLOOKUP(A1785,'REPORTE'!$A$1:$AG$1961,6,0)</f>
        <v>NACIONAL</v>
      </c>
      <c r="H1785" s="20" t="str">
        <f>VLOOKUP(A1785,'REPORTE'!$A$1:$AG$1961,30,0)</f>
        <v>Ninguna</v>
      </c>
      <c r="I1785" s="20" t="str">
        <f>VLOOKUP(A1785,'REPORTE'!$A$1:$AG$1961,31,0)</f>
        <v>PICHINCHA</v>
      </c>
      <c r="J1785" s="20" t="str">
        <f>VLOOKUP(A1785,'REPORTE'!$A$1:$AG$1961,32,0)</f>
        <v>QUITO</v>
      </c>
      <c r="K1785" s="20" t="str">
        <f>VLOOKUP(A1785,'REPORTE'!$A$1:$AG$1961,33,0)</f>
        <v>CHILLOGALLO</v>
      </c>
      <c r="L1785" s="20" t="str">
        <f>VLOOKUP(K1785,PROVINCIAS!$F$1:$G$1171,2,0)</f>
        <v>URBANA</v>
      </c>
      <c r="M1785" s="20">
        <v>1002032</v>
      </c>
      <c r="N1785" s="20" t="s">
        <v>15374</v>
      </c>
      <c r="O1785" s="20"/>
      <c r="P1785" s="20">
        <v>3</v>
      </c>
      <c r="Q1785" s="20" t="s">
        <v>11150</v>
      </c>
      <c r="R1785" s="20" t="s">
        <v>11150</v>
      </c>
      <c r="S1785" s="20" t="s">
        <v>11150</v>
      </c>
      <c r="T1785" s="20" t="s">
        <v>11150</v>
      </c>
      <c r="U1785" s="20" t="s">
        <v>11150</v>
      </c>
      <c r="V1785" s="20" t="s">
        <v>11150</v>
      </c>
      <c r="W1785" s="20">
        <v>3</v>
      </c>
    </row>
    <row r="1786" spans="1:23" x14ac:dyDescent="0.45">
      <c r="A1786" s="20">
        <v>1001922</v>
      </c>
      <c r="B1786" s="20" t="s">
        <v>9431</v>
      </c>
      <c r="C1786" s="20" t="s">
        <v>10454</v>
      </c>
      <c r="D1786" s="20">
        <v>1751384247</v>
      </c>
      <c r="E1786" s="20" t="str">
        <f>VLOOKUP(A1786,'REPORTE'!$A$1:$AG$1961,5,0)</f>
        <v>ECUATORIANO(A)</v>
      </c>
      <c r="F1786" s="20" t="str">
        <f>VLOOKUP(A1786,'REPORTE'!$A$1:$AG$1961,18,0)</f>
        <v>F</v>
      </c>
      <c r="G1786" s="20" t="str">
        <f>VLOOKUP(A1786,'REPORTE'!$A$1:$AG$1961,6,0)</f>
        <v>NACIONAL</v>
      </c>
      <c r="H1786" s="20" t="str">
        <f>VLOOKUP(A1786,'REPORTE'!$A$1:$AG$1961,30,0)</f>
        <v>Secundaria</v>
      </c>
      <c r="I1786" s="20" t="str">
        <f>VLOOKUP(A1786,'REPORTE'!$A$1:$AG$1961,31,0)</f>
        <v>PICHINCHA</v>
      </c>
      <c r="J1786" s="20" t="str">
        <f>VLOOKUP(A1786,'REPORTE'!$A$1:$AG$1961,32,0)</f>
        <v>QUITO</v>
      </c>
      <c r="K1786" s="20" t="str">
        <f>VLOOKUP(A1786,'REPORTE'!$A$1:$AG$1961,33,0)</f>
        <v>COTOCOLLAO</v>
      </c>
      <c r="L1786" s="20" t="str">
        <f>VLOOKUP(K1786,PROVINCIAS!$F$1:$G$1171,2,0)</f>
        <v>URBANA</v>
      </c>
      <c r="M1786" s="20">
        <v>1002033</v>
      </c>
      <c r="N1786" s="20" t="s">
        <v>15374</v>
      </c>
      <c r="O1786" s="20"/>
      <c r="P1786" s="20">
        <v>3</v>
      </c>
      <c r="Q1786" s="20" t="s">
        <v>11150</v>
      </c>
      <c r="R1786" s="20" t="s">
        <v>11150</v>
      </c>
      <c r="S1786" s="20" t="s">
        <v>11150</v>
      </c>
      <c r="T1786" s="20" t="s">
        <v>11150</v>
      </c>
      <c r="U1786" s="20" t="s">
        <v>11150</v>
      </c>
      <c r="V1786" s="20" t="s">
        <v>11150</v>
      </c>
      <c r="W1786" s="20">
        <v>3</v>
      </c>
    </row>
    <row r="1787" spans="1:23" x14ac:dyDescent="0.45">
      <c r="A1787" s="20">
        <v>1001923</v>
      </c>
      <c r="B1787" s="20" t="s">
        <v>9431</v>
      </c>
      <c r="C1787" s="20" t="s">
        <v>10455</v>
      </c>
      <c r="D1787" s="20">
        <v>1716138712</v>
      </c>
      <c r="E1787" s="20" t="str">
        <f>VLOOKUP(A1787,'REPORTE'!$A$1:$AG$1961,5,0)</f>
        <v>ECUATORIANO(A)</v>
      </c>
      <c r="F1787" s="20" t="str">
        <f>VLOOKUP(A1787,'REPORTE'!$A$1:$AG$1961,18,0)</f>
        <v>M</v>
      </c>
      <c r="G1787" s="20" t="str">
        <f>VLOOKUP(A1787,'REPORTE'!$A$1:$AG$1961,6,0)</f>
        <v>NACIONAL</v>
      </c>
      <c r="H1787" s="20" t="str">
        <f>VLOOKUP(A1787,'REPORTE'!$A$1:$AG$1961,30,0)</f>
        <v>Formación Técnica (Intermedia)</v>
      </c>
      <c r="I1787" s="20" t="str">
        <f>VLOOKUP(A1787,'REPORTE'!$A$1:$AG$1961,31,0)</f>
        <v>PICHINCHA</v>
      </c>
      <c r="J1787" s="20" t="str">
        <f>VLOOKUP(A1787,'REPORTE'!$A$1:$AG$1961,32,0)</f>
        <v>QUITO</v>
      </c>
      <c r="K1787" s="20" t="str">
        <f>VLOOKUP(A1787,'REPORTE'!$A$1:$AG$1961,33,0)</f>
        <v>COTOCOLLAO</v>
      </c>
      <c r="L1787" s="20" t="str">
        <f>VLOOKUP(K1787,PROVINCIAS!$F$1:$G$1171,2,0)</f>
        <v>URBANA</v>
      </c>
      <c r="M1787" s="20">
        <v>1002034</v>
      </c>
      <c r="N1787" s="20" t="s">
        <v>15374</v>
      </c>
      <c r="O1787" s="20"/>
      <c r="P1787" s="20">
        <v>16851.22</v>
      </c>
      <c r="Q1787" s="20" t="s">
        <v>11150</v>
      </c>
      <c r="R1787" s="20" t="s">
        <v>11150</v>
      </c>
      <c r="S1787" s="20" t="s">
        <v>11150</v>
      </c>
      <c r="T1787" s="20" t="s">
        <v>11891</v>
      </c>
      <c r="U1787" s="20" t="s">
        <v>11150</v>
      </c>
      <c r="V1787" s="20" t="s">
        <v>14601</v>
      </c>
      <c r="W1787" s="20">
        <v>17451.22</v>
      </c>
    </row>
    <row r="1788" spans="1:23" x14ac:dyDescent="0.45">
      <c r="A1788" s="20">
        <v>1001924</v>
      </c>
      <c r="B1788" s="20" t="s">
        <v>9431</v>
      </c>
      <c r="C1788" s="20" t="s">
        <v>10456</v>
      </c>
      <c r="D1788" s="20">
        <v>602692782</v>
      </c>
      <c r="E1788" s="20" t="str">
        <f>VLOOKUP(A1788,'REPORTE'!$A$1:$AG$1961,5,0)</f>
        <v>ECUATORIANO(A) INDIGENA</v>
      </c>
      <c r="F1788" s="20" t="str">
        <f>VLOOKUP(A1788,'REPORTE'!$A$1:$AG$1961,18,0)</f>
        <v>F</v>
      </c>
      <c r="G1788" s="20" t="str">
        <f>VLOOKUP(A1788,'REPORTE'!$A$1:$AG$1961,6,0)</f>
        <v>NACIONAL</v>
      </c>
      <c r="H1788" s="20" t="str">
        <f>VLOOKUP(A1788,'REPORTE'!$A$1:$AG$1961,30,0)</f>
        <v>Primaria</v>
      </c>
      <c r="I1788" s="20" t="str">
        <f>VLOOKUP(A1788,'REPORTE'!$A$1:$AG$1961,31,0)</f>
        <v>CHIMBORAZO</v>
      </c>
      <c r="J1788" s="20" t="str">
        <f>VLOOKUP(A1788,'REPORTE'!$A$1:$AG$1961,32,0)</f>
        <v>GUAMOTE</v>
      </c>
      <c r="K1788" s="20" t="str">
        <f>VLOOKUP(A1788,'REPORTE'!$A$1:$AG$1961,33,0)</f>
        <v>PALMIRA</v>
      </c>
      <c r="L1788" s="20" t="str">
        <f>VLOOKUP(K1788,PROVINCIAS!$F$1:$G$1171,2,0)</f>
        <v>RURAL</v>
      </c>
      <c r="M1788" s="20">
        <v>1002035</v>
      </c>
      <c r="N1788" s="20" t="s">
        <v>15374</v>
      </c>
      <c r="O1788" s="20"/>
      <c r="P1788" s="20">
        <v>3.01</v>
      </c>
      <c r="Q1788" s="20" t="s">
        <v>11150</v>
      </c>
      <c r="R1788" s="20" t="s">
        <v>11150</v>
      </c>
      <c r="S1788" s="20" t="s">
        <v>11150</v>
      </c>
      <c r="T1788" s="20" t="s">
        <v>12025</v>
      </c>
      <c r="U1788" s="20" t="s">
        <v>11150</v>
      </c>
      <c r="V1788" s="20" t="s">
        <v>11150</v>
      </c>
      <c r="W1788" s="20">
        <v>103.01</v>
      </c>
    </row>
    <row r="1789" spans="1:23" x14ac:dyDescent="0.45">
      <c r="A1789" s="20">
        <v>1001926</v>
      </c>
      <c r="B1789" s="20" t="s">
        <v>9431</v>
      </c>
      <c r="C1789" s="20" t="s">
        <v>10461</v>
      </c>
      <c r="D1789" s="20">
        <v>107865123</v>
      </c>
      <c r="E1789" s="20" t="str">
        <f>VLOOKUP(A1789,'REPORTE'!$A$1:$AG$1961,5,0)</f>
        <v>ECUATORIANO(A)</v>
      </c>
      <c r="F1789" s="20" t="str">
        <f>VLOOKUP(A1789,'REPORTE'!$A$1:$AG$1961,18,0)</f>
        <v>F</v>
      </c>
      <c r="G1789" s="20" t="str">
        <f>VLOOKUP(A1789,'REPORTE'!$A$1:$AG$1961,6,0)</f>
        <v>NACIONAL</v>
      </c>
      <c r="H1789" s="20" t="str">
        <f>VLOOKUP(A1789,'REPORTE'!$A$1:$AG$1961,30,0)</f>
        <v>Secundaria</v>
      </c>
      <c r="I1789" s="20" t="str">
        <f>VLOOKUP(A1789,'REPORTE'!$A$1:$AG$1961,31,0)</f>
        <v>PICHINCHA</v>
      </c>
      <c r="J1789" s="20" t="str">
        <f>VLOOKUP(A1789,'REPORTE'!$A$1:$AG$1961,32,0)</f>
        <v>QUITO</v>
      </c>
      <c r="K1789" s="20" t="str">
        <f>VLOOKUP(A1789,'REPORTE'!$A$1:$AG$1961,33,0)</f>
        <v>COTOCOLLAO</v>
      </c>
      <c r="L1789" s="20" t="str">
        <f>VLOOKUP(K1789,PROVINCIAS!$F$1:$G$1171,2,0)</f>
        <v>URBANA</v>
      </c>
      <c r="M1789" s="20">
        <v>1002036</v>
      </c>
      <c r="N1789" s="20" t="s">
        <v>15374</v>
      </c>
      <c r="O1789" s="20"/>
      <c r="P1789" s="20">
        <v>9137.5300000000007</v>
      </c>
      <c r="Q1789" s="20" t="s">
        <v>11150</v>
      </c>
      <c r="R1789" s="20" t="s">
        <v>11150</v>
      </c>
      <c r="S1789" s="20" t="s">
        <v>11150</v>
      </c>
      <c r="T1789" s="20" t="s">
        <v>14709</v>
      </c>
      <c r="U1789" s="20" t="s">
        <v>11150</v>
      </c>
      <c r="V1789" s="20" t="s">
        <v>14630</v>
      </c>
      <c r="W1789" s="20">
        <v>9504.5300000000007</v>
      </c>
    </row>
    <row r="1790" spans="1:23" x14ac:dyDescent="0.45">
      <c r="A1790" s="20">
        <v>1001927</v>
      </c>
      <c r="B1790" s="20" t="s">
        <v>9431</v>
      </c>
      <c r="C1790" s="20" t="s">
        <v>10462</v>
      </c>
      <c r="D1790" s="20">
        <v>606350619</v>
      </c>
      <c r="E1790" s="20" t="str">
        <f>VLOOKUP(A1790,'REPORTE'!$A$1:$AG$1961,5,0)</f>
        <v>ECUATORIANO(A)</v>
      </c>
      <c r="F1790" s="20" t="str">
        <f>VLOOKUP(A1790,'REPORTE'!$A$1:$AG$1961,18,0)</f>
        <v>F</v>
      </c>
      <c r="G1790" s="20" t="str">
        <f>VLOOKUP(A1790,'REPORTE'!$A$1:$AG$1961,6,0)</f>
        <v>NACIONAL</v>
      </c>
      <c r="H1790" s="20" t="str">
        <f>VLOOKUP(A1790,'REPORTE'!$A$1:$AG$1961,30,0)</f>
        <v>Secundaria</v>
      </c>
      <c r="I1790" s="20" t="str">
        <f>VLOOKUP(A1790,'REPORTE'!$A$1:$AG$1961,31,0)</f>
        <v>CHIMBORAZO</v>
      </c>
      <c r="J1790" s="20" t="str">
        <f>VLOOKUP(A1790,'REPORTE'!$A$1:$AG$1961,32,0)</f>
        <v>RIOBAMBA</v>
      </c>
      <c r="K1790" s="20" t="str">
        <f>VLOOKUP(A1790,'REPORTE'!$A$1:$AG$1961,33,0)</f>
        <v>CACHA (CAB EN MACHANGARA)</v>
      </c>
      <c r="L1790" s="20" t="str">
        <f>VLOOKUP(K1790,PROVINCIAS!$F$1:$G$1171,2,0)</f>
        <v>RURAL</v>
      </c>
      <c r="M1790" s="20">
        <v>1002037</v>
      </c>
      <c r="N1790" s="20" t="s">
        <v>15374</v>
      </c>
      <c r="O1790" s="20"/>
      <c r="P1790" s="20">
        <v>3.5</v>
      </c>
      <c r="Q1790" s="20" t="s">
        <v>11150</v>
      </c>
      <c r="R1790" s="20" t="s">
        <v>11150</v>
      </c>
      <c r="S1790" s="20" t="s">
        <v>11150</v>
      </c>
      <c r="T1790" s="20" t="s">
        <v>11150</v>
      </c>
      <c r="U1790" s="20" t="s">
        <v>11150</v>
      </c>
      <c r="V1790" s="20" t="s">
        <v>11150</v>
      </c>
      <c r="W1790" s="20">
        <v>3.5</v>
      </c>
    </row>
  </sheetData>
  <sheetProtection algorithmName="SHA-512" hashValue="c8f2nlS5i9U94HqcRj2iKnBJPE1zVOjPXpcTatY7iv9dxIAVfK0Xq9SQ6oZibjD6muaFIm8w6+r1QunSZA6Z3g==" saltValue="nf4Ui2m5/AWeu0BZYfcpoQ==" spinCount="100000" sheet="1" objects="1" scenarios="1"/>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A9E4B-4C1A-4D23-A1F8-7E67E3680A41}">
  <sheetPr codeName="Hoja14"/>
  <dimension ref="A1:AG117"/>
  <sheetViews>
    <sheetView topLeftCell="C1" workbookViewId="0">
      <selection activeCell="C1" sqref="A1:XFD1048576"/>
    </sheetView>
  </sheetViews>
  <sheetFormatPr baseColWidth="10" defaultColWidth="11.3984375" defaultRowHeight="14.25" x14ac:dyDescent="0.45"/>
  <cols>
    <col min="1" max="2" width="11.3984375" style="17"/>
    <col min="3" max="3" width="12" style="17" customWidth="1"/>
    <col min="4" max="4" width="21" style="17" customWidth="1"/>
    <col min="5" max="5" width="20.73046875" style="17" customWidth="1"/>
    <col min="6" max="7" width="25.73046875" style="17" customWidth="1"/>
    <col min="8" max="8" width="24.3984375" style="17" customWidth="1"/>
    <col min="9" max="9" width="19.73046875" style="17" customWidth="1"/>
    <col min="10" max="10" width="14.3984375" style="17" customWidth="1"/>
    <col min="11" max="12" width="11.3984375" style="17"/>
    <col min="13" max="13" width="22.1328125" style="17" bestFit="1" customWidth="1"/>
    <col min="14" max="14" width="11.59765625" style="17" customWidth="1"/>
    <col min="15" max="15" width="11.3984375" style="17"/>
    <col min="16" max="16" width="12.1328125" style="17" customWidth="1"/>
    <col min="17" max="17" width="11.3984375" style="17"/>
    <col min="18" max="18" width="20.265625" style="17" customWidth="1"/>
    <col min="19" max="19" width="17" style="17" customWidth="1"/>
    <col min="20" max="20" width="20.59765625" style="17" customWidth="1"/>
    <col min="21" max="21" width="22.86328125" style="17" customWidth="1"/>
    <col min="22" max="23" width="11.3984375" style="17"/>
    <col min="24" max="24" width="14.73046875" style="17" customWidth="1"/>
    <col min="25" max="25" width="14.265625" style="17" customWidth="1"/>
    <col min="26" max="26" width="15.1328125" style="17" customWidth="1"/>
    <col min="27" max="27" width="17.59765625" style="17" customWidth="1"/>
    <col min="28" max="28" width="16.265625" style="17" customWidth="1"/>
    <col min="29" max="29" width="19.3984375" style="17" customWidth="1"/>
    <col min="30" max="31" width="21.3984375" style="17" customWidth="1"/>
    <col min="32" max="32" width="20.86328125" style="17" customWidth="1"/>
    <col min="33" max="33" width="14.59765625" style="17" customWidth="1"/>
    <col min="34" max="16384" width="11.3984375" style="17"/>
  </cols>
  <sheetData>
    <row r="1" spans="1:33" ht="15" customHeight="1" x14ac:dyDescent="0.45">
      <c r="A1" s="12" t="s">
        <v>13570</v>
      </c>
      <c r="B1" s="12" t="s">
        <v>13569</v>
      </c>
      <c r="C1" s="12" t="s">
        <v>14733</v>
      </c>
      <c r="D1" s="12" t="s">
        <v>13571</v>
      </c>
      <c r="E1" s="12" t="s">
        <v>4</v>
      </c>
      <c r="F1" s="12" t="s">
        <v>14734</v>
      </c>
      <c r="G1" s="12" t="s">
        <v>15369</v>
      </c>
      <c r="H1" s="12" t="s">
        <v>15255</v>
      </c>
      <c r="I1" s="12" t="s">
        <v>9287</v>
      </c>
      <c r="J1" s="12" t="s">
        <v>9288</v>
      </c>
      <c r="K1" s="12" t="s">
        <v>9289</v>
      </c>
      <c r="L1" s="12" t="s">
        <v>9290</v>
      </c>
      <c r="M1" s="12" t="s">
        <v>12632</v>
      </c>
      <c r="N1" s="12" t="s">
        <v>14735</v>
      </c>
      <c r="O1" s="12" t="s">
        <v>14736</v>
      </c>
      <c r="P1" s="12" t="s">
        <v>14737</v>
      </c>
      <c r="Q1" s="12" t="s">
        <v>10997</v>
      </c>
      <c r="R1" s="12" t="s">
        <v>14738</v>
      </c>
      <c r="S1" s="12" t="s">
        <v>14739</v>
      </c>
      <c r="T1" s="12" t="s">
        <v>14740</v>
      </c>
      <c r="U1" s="12" t="s">
        <v>14741</v>
      </c>
      <c r="V1" s="12" t="s">
        <v>14742</v>
      </c>
      <c r="W1" s="12" t="s">
        <v>14743</v>
      </c>
      <c r="X1" s="12" t="s">
        <v>14744</v>
      </c>
      <c r="Y1" s="12" t="s">
        <v>14745</v>
      </c>
      <c r="Z1" s="12" t="s">
        <v>14746</v>
      </c>
      <c r="AA1" s="12" t="s">
        <v>14747</v>
      </c>
      <c r="AB1" s="12" t="s">
        <v>14748</v>
      </c>
      <c r="AC1" s="12" t="s">
        <v>14749</v>
      </c>
      <c r="AD1" s="12" t="s">
        <v>14750</v>
      </c>
      <c r="AE1" s="12" t="s">
        <v>15389</v>
      </c>
      <c r="AF1" s="12" t="s">
        <v>14751</v>
      </c>
      <c r="AG1" s="12" t="s">
        <v>14752</v>
      </c>
    </row>
    <row r="2" spans="1:33" x14ac:dyDescent="0.45">
      <c r="A2" s="20" t="s">
        <v>9431</v>
      </c>
      <c r="B2" s="20">
        <v>1000672</v>
      </c>
      <c r="C2" s="20"/>
      <c r="D2" s="20" t="s">
        <v>14753</v>
      </c>
      <c r="E2" s="20" t="str">
        <f>VLOOKUP(B2,'REPORTE'!$A$1:$AG$1961,5,0)</f>
        <v>ECUATORIANO(A)</v>
      </c>
      <c r="F2" s="22">
        <v>1723540017</v>
      </c>
      <c r="G2" s="22" t="str">
        <f>VLOOKUP(B2,'REPORTE'!$A$1:$AG$1961,18,0)</f>
        <v>M</v>
      </c>
      <c r="H2" s="20" t="str">
        <f>VLOOKUP(B2,'REPORTE'!$A$1:$AG$1961,6,0)</f>
        <v>NACIONAL</v>
      </c>
      <c r="I2" s="20" t="str">
        <f>VLOOKUP(B2,'REPORTE'!$A$1:$AG$1961,30,0)</f>
        <v>Secundaria</v>
      </c>
      <c r="J2" s="20" t="str">
        <f>VLOOKUP(B2,'REPORTE'!$A$1:$AG$1961,31,0)</f>
        <v>PICHINCHA</v>
      </c>
      <c r="K2" s="20" t="str">
        <f>VLOOKUP(B2,'REPORTE'!$A$1:$AG$1961,32,0)</f>
        <v>QUITO</v>
      </c>
      <c r="L2" s="20" t="str">
        <f>VLOOKUP(B2,'REPORTE'!$A$1:$AG$1961,33,0)</f>
        <v>SAN BLAS</v>
      </c>
      <c r="M2" s="20" t="str">
        <f>VLOOKUP(L2,PROVINCIAS!$F$1:$G$1171,2,0)</f>
        <v>URBANA</v>
      </c>
      <c r="N2" s="20" t="s">
        <v>14754</v>
      </c>
      <c r="O2" s="20">
        <v>1000035</v>
      </c>
      <c r="P2" s="20">
        <v>1015</v>
      </c>
      <c r="Q2" s="20" t="s">
        <v>14755</v>
      </c>
      <c r="R2" s="20" t="s">
        <v>14756</v>
      </c>
      <c r="S2" s="20">
        <v>219</v>
      </c>
      <c r="T2" s="23">
        <v>43825</v>
      </c>
      <c r="U2" s="23">
        <v>44840</v>
      </c>
      <c r="V2" s="20">
        <v>30</v>
      </c>
      <c r="W2" s="20" t="s">
        <v>12068</v>
      </c>
      <c r="X2" s="20" t="s">
        <v>11150</v>
      </c>
      <c r="Y2" s="20" t="s">
        <v>14757</v>
      </c>
      <c r="Z2" s="20" t="s">
        <v>14758</v>
      </c>
      <c r="AA2" s="20" t="s">
        <v>14759</v>
      </c>
      <c r="AB2" s="20" t="s">
        <v>11150</v>
      </c>
      <c r="AC2" s="20" t="s">
        <v>14759</v>
      </c>
      <c r="AD2" s="20" t="s">
        <v>14760</v>
      </c>
      <c r="AE2" s="20">
        <v>1000</v>
      </c>
      <c r="AF2" s="20" t="s">
        <v>11150</v>
      </c>
      <c r="AG2" s="20" t="s">
        <v>14761</v>
      </c>
    </row>
    <row r="3" spans="1:33" x14ac:dyDescent="0.45">
      <c r="A3" s="20" t="s">
        <v>9431</v>
      </c>
      <c r="B3" s="20">
        <v>1000673</v>
      </c>
      <c r="C3" s="20"/>
      <c r="D3" s="20" t="s">
        <v>14762</v>
      </c>
      <c r="E3" s="20" t="str">
        <f>VLOOKUP(B3,'REPORTE'!$A$1:$AG$1961,5,0)</f>
        <v>ITALIANO(A)</v>
      </c>
      <c r="F3" s="22">
        <v>756938039</v>
      </c>
      <c r="G3" s="22" t="str">
        <f>VLOOKUP(B3,'REPORTE'!$A$1:$AG$1961,18,0)</f>
        <v>M</v>
      </c>
      <c r="H3" s="20" t="str">
        <f>VLOOKUP(B3,'REPORTE'!$A$1:$AG$1961,6,0)</f>
        <v>EXTRANJERO</v>
      </c>
      <c r="I3" s="20" t="str">
        <f>VLOOKUP(B3,'REPORTE'!$A$1:$AG$1961,30,0)</f>
        <v>Primaria</v>
      </c>
      <c r="J3" s="20" t="str">
        <f>VLOOKUP(B3,'REPORTE'!$A$1:$AG$1961,31,0)</f>
        <v>PICHINCHA</v>
      </c>
      <c r="K3" s="20" t="str">
        <f>VLOOKUP(B3,'REPORTE'!$A$1:$AG$1961,32,0)</f>
        <v>QUITO</v>
      </c>
      <c r="L3" s="20" t="str">
        <f>VLOOKUP(B3,'REPORTE'!$A$1:$AG$1961,33,0)</f>
        <v>TURUBAMBA</v>
      </c>
      <c r="M3" s="20" t="str">
        <f>VLOOKUP(L3,PROVINCIAS!$F$1:$G$1171,2,0)</f>
        <v>URBANA</v>
      </c>
      <c r="N3" s="20" t="s">
        <v>14754</v>
      </c>
      <c r="O3" s="20">
        <v>1000036</v>
      </c>
      <c r="P3" s="20">
        <v>1015</v>
      </c>
      <c r="Q3" s="20" t="s">
        <v>14755</v>
      </c>
      <c r="R3" s="20" t="s">
        <v>14756</v>
      </c>
      <c r="S3" s="20">
        <v>219</v>
      </c>
      <c r="T3" s="23">
        <v>43825</v>
      </c>
      <c r="U3" s="23">
        <v>44840</v>
      </c>
      <c r="V3" s="20">
        <v>43</v>
      </c>
      <c r="W3" s="20" t="s">
        <v>12068</v>
      </c>
      <c r="X3" s="20" t="s">
        <v>11150</v>
      </c>
      <c r="Y3" s="20" t="s">
        <v>14757</v>
      </c>
      <c r="Z3" s="20" t="s">
        <v>14758</v>
      </c>
      <c r="AA3" s="20" t="s">
        <v>14759</v>
      </c>
      <c r="AB3" s="20" t="s">
        <v>11150</v>
      </c>
      <c r="AC3" s="20" t="s">
        <v>14759</v>
      </c>
      <c r="AD3" s="20" t="s">
        <v>14760</v>
      </c>
      <c r="AE3" s="20">
        <v>1000</v>
      </c>
      <c r="AF3" s="20" t="s">
        <v>11150</v>
      </c>
      <c r="AG3" s="20" t="s">
        <v>14761</v>
      </c>
    </row>
    <row r="4" spans="1:33" x14ac:dyDescent="0.45">
      <c r="A4" s="20" t="s">
        <v>9431</v>
      </c>
      <c r="B4" s="20">
        <v>1001130</v>
      </c>
      <c r="C4" s="20">
        <v>1001205</v>
      </c>
      <c r="D4" s="20" t="s">
        <v>10081</v>
      </c>
      <c r="E4" s="20" t="str">
        <f>VLOOKUP(B4,'REPORTE'!$A$1:$AG$1961,5,0)</f>
        <v>ECUATORIANO(A)</v>
      </c>
      <c r="F4" s="22">
        <v>1708705387</v>
      </c>
      <c r="G4" s="22" t="str">
        <f>VLOOKUP(B4,'REPORTE'!$A$1:$AG$1961,18,0)</f>
        <v>M</v>
      </c>
      <c r="H4" s="20" t="str">
        <f>VLOOKUP(B4,'REPORTE'!$A$1:$AG$1961,6,0)</f>
        <v>NACIONAL</v>
      </c>
      <c r="I4" s="20" t="str">
        <f>VLOOKUP(B4,'REPORTE'!$A$1:$AG$1961,30,0)</f>
        <v>Primaria</v>
      </c>
      <c r="J4" s="20" t="str">
        <f>VLOOKUP(B4,'REPORTE'!$A$1:$AG$1961,31,0)</f>
        <v>PICHINCHA</v>
      </c>
      <c r="K4" s="20" t="str">
        <f>VLOOKUP(B4,'REPORTE'!$A$1:$AG$1961,32,0)</f>
        <v>QUITO</v>
      </c>
      <c r="L4" s="20" t="str">
        <f>VLOOKUP(B4,'REPORTE'!$A$1:$AG$1961,33,0)</f>
        <v>COTOCOLLAO</v>
      </c>
      <c r="M4" s="20" t="str">
        <f>VLOOKUP(L4,PROVINCIAS!$F$1:$G$1171,2,0)</f>
        <v>URBANA</v>
      </c>
      <c r="N4" s="20" t="s">
        <v>14754</v>
      </c>
      <c r="O4" s="20">
        <v>1000181</v>
      </c>
      <c r="P4" s="20">
        <v>390</v>
      </c>
      <c r="Q4" s="20" t="s">
        <v>14755</v>
      </c>
      <c r="R4" s="20" t="s">
        <v>14763</v>
      </c>
      <c r="S4" s="20">
        <v>28</v>
      </c>
      <c r="T4" s="23">
        <v>44259</v>
      </c>
      <c r="U4" s="23">
        <v>44649</v>
      </c>
      <c r="V4" s="20">
        <v>56</v>
      </c>
      <c r="W4" s="20" t="s">
        <v>12068</v>
      </c>
      <c r="X4" s="20" t="s">
        <v>11150</v>
      </c>
      <c r="Y4" s="20" t="s">
        <v>14757</v>
      </c>
      <c r="Z4" s="20" t="s">
        <v>12605</v>
      </c>
      <c r="AA4" s="20" t="s">
        <v>12043</v>
      </c>
      <c r="AB4" s="20" t="s">
        <v>11150</v>
      </c>
      <c r="AC4" s="20" t="s">
        <v>11150</v>
      </c>
      <c r="AD4" s="20" t="s">
        <v>14764</v>
      </c>
      <c r="AE4" s="20">
        <v>6000</v>
      </c>
      <c r="AF4" s="20" t="s">
        <v>11150</v>
      </c>
      <c r="AG4" s="20" t="s">
        <v>14765</v>
      </c>
    </row>
    <row r="5" spans="1:33" x14ac:dyDescent="0.45">
      <c r="A5" s="20" t="s">
        <v>9431</v>
      </c>
      <c r="B5" s="20">
        <v>1000090</v>
      </c>
      <c r="C5" s="20">
        <v>1000100</v>
      </c>
      <c r="D5" s="20" t="s">
        <v>13653</v>
      </c>
      <c r="E5" s="20" t="str">
        <f>VLOOKUP(B5,'REPORTE'!$A$1:$AG$1961,5,0)</f>
        <v>ECUATORIANO(A) INDIGENA</v>
      </c>
      <c r="F5" s="22">
        <v>604177188</v>
      </c>
      <c r="G5" s="22" t="str">
        <f>VLOOKUP(B5,'REPORTE'!$A$1:$AG$1961,18,0)</f>
        <v>F</v>
      </c>
      <c r="H5" s="20" t="str">
        <f>VLOOKUP(B5,'REPORTE'!$A$1:$AG$1961,6,0)</f>
        <v>NACIONAL</v>
      </c>
      <c r="I5" s="20" t="str">
        <f>VLOOKUP(B5,'REPORTE'!$A$1:$AG$1961,30,0)</f>
        <v>Universitaria</v>
      </c>
      <c r="J5" s="20" t="str">
        <f>VLOOKUP(B5,'REPORTE'!$A$1:$AG$1961,31,0)</f>
        <v>CHIMBORAZO</v>
      </c>
      <c r="K5" s="20" t="str">
        <f>VLOOKUP(B5,'REPORTE'!$A$1:$AG$1961,32,0)</f>
        <v>RIOBAMBA</v>
      </c>
      <c r="L5" s="20" t="str">
        <f>VLOOKUP(B5,'REPORTE'!$A$1:$AG$1961,33,0)</f>
        <v>LIZARZABURU</v>
      </c>
      <c r="M5" s="20" t="str">
        <f>VLOOKUP(L5,PROVINCIAS!$F$1:$G$1171,2,0)</f>
        <v>URBANA</v>
      </c>
      <c r="N5" s="20" t="s">
        <v>14754</v>
      </c>
      <c r="O5" s="20">
        <v>1000186</v>
      </c>
      <c r="P5" s="20">
        <v>361</v>
      </c>
      <c r="Q5" s="20" t="s">
        <v>14755</v>
      </c>
      <c r="R5" s="20" t="s">
        <v>14763</v>
      </c>
      <c r="S5" s="20">
        <v>7</v>
      </c>
      <c r="T5" s="23">
        <v>44267</v>
      </c>
      <c r="U5" s="23">
        <v>44628</v>
      </c>
      <c r="V5" s="20">
        <v>31</v>
      </c>
      <c r="W5" s="20" t="s">
        <v>12068</v>
      </c>
      <c r="X5" s="20" t="s">
        <v>11150</v>
      </c>
      <c r="Y5" s="20" t="s">
        <v>14757</v>
      </c>
      <c r="Z5" s="20" t="s">
        <v>14766</v>
      </c>
      <c r="AA5" s="20" t="s">
        <v>14767</v>
      </c>
      <c r="AB5" s="20" t="s">
        <v>11150</v>
      </c>
      <c r="AC5" s="20" t="s">
        <v>11150</v>
      </c>
      <c r="AD5" s="20" t="s">
        <v>14768</v>
      </c>
      <c r="AE5" s="20">
        <v>23000</v>
      </c>
      <c r="AF5" s="20" t="s">
        <v>11150</v>
      </c>
      <c r="AG5" s="20" t="s">
        <v>14769</v>
      </c>
    </row>
    <row r="6" spans="1:33" x14ac:dyDescent="0.45">
      <c r="A6" s="20" t="s">
        <v>9431</v>
      </c>
      <c r="B6" s="20">
        <v>1000195</v>
      </c>
      <c r="C6" s="20">
        <v>1000257</v>
      </c>
      <c r="D6" s="20" t="s">
        <v>9928</v>
      </c>
      <c r="E6" s="20" t="str">
        <f>VLOOKUP(B6,'REPORTE'!$A$1:$AG$1961,5,0)</f>
        <v>ECUATORIANO(A) INDIGENA</v>
      </c>
      <c r="F6" s="22">
        <v>104435128</v>
      </c>
      <c r="G6" s="22" t="str">
        <f>VLOOKUP(B6,'REPORTE'!$A$1:$AG$1961,18,0)</f>
        <v>M</v>
      </c>
      <c r="H6" s="20" t="str">
        <f>VLOOKUP(B6,'REPORTE'!$A$1:$AG$1961,6,0)</f>
        <v>NACIONAL</v>
      </c>
      <c r="I6" s="20" t="str">
        <f>VLOOKUP(B6,'REPORTE'!$A$1:$AG$1961,30,0)</f>
        <v>Primaria</v>
      </c>
      <c r="J6" s="20" t="str">
        <f>VLOOKUP(B6,'REPORTE'!$A$1:$AG$1961,31,0)</f>
        <v>PICHINCHA</v>
      </c>
      <c r="K6" s="20" t="str">
        <f>VLOOKUP(B6,'REPORTE'!$A$1:$AG$1961,32,0)</f>
        <v>QUITO</v>
      </c>
      <c r="L6" s="20" t="str">
        <f>VLOOKUP(B6,'REPORTE'!$A$1:$AG$1961,33,0)</f>
        <v>COTOCOLLAO</v>
      </c>
      <c r="M6" s="20" t="str">
        <f>VLOOKUP(L6,PROVINCIAS!$F$1:$G$1171,2,0)</f>
        <v>URBANA</v>
      </c>
      <c r="N6" s="20" t="s">
        <v>14754</v>
      </c>
      <c r="O6" s="20">
        <v>1000187</v>
      </c>
      <c r="P6" s="20">
        <v>381</v>
      </c>
      <c r="Q6" s="20" t="s">
        <v>14755</v>
      </c>
      <c r="R6" s="20" t="s">
        <v>14756</v>
      </c>
      <c r="S6" s="20">
        <v>34</v>
      </c>
      <c r="T6" s="23">
        <v>44274</v>
      </c>
      <c r="U6" s="23">
        <v>44655</v>
      </c>
      <c r="V6" s="20">
        <v>39</v>
      </c>
      <c r="W6" s="20" t="s">
        <v>12068</v>
      </c>
      <c r="X6" s="20" t="s">
        <v>11150</v>
      </c>
      <c r="Y6" s="20" t="s">
        <v>14770</v>
      </c>
      <c r="Z6" s="20" t="s">
        <v>14771</v>
      </c>
      <c r="AA6" s="20" t="s">
        <v>14772</v>
      </c>
      <c r="AB6" s="20" t="s">
        <v>11150</v>
      </c>
      <c r="AC6" s="20" t="s">
        <v>14772</v>
      </c>
      <c r="AD6" s="20" t="s">
        <v>14773</v>
      </c>
      <c r="AE6" s="20">
        <v>40000</v>
      </c>
      <c r="AF6" s="20" t="s">
        <v>11150</v>
      </c>
      <c r="AG6" s="20" t="s">
        <v>14774</v>
      </c>
    </row>
    <row r="7" spans="1:33" x14ac:dyDescent="0.45">
      <c r="A7" s="20" t="s">
        <v>9431</v>
      </c>
      <c r="B7" s="20">
        <v>1001149</v>
      </c>
      <c r="C7" s="20">
        <v>1001228</v>
      </c>
      <c r="D7" s="20" t="s">
        <v>10409</v>
      </c>
      <c r="E7" s="20" t="str">
        <f>VLOOKUP(B7,'REPORTE'!$A$1:$AG$1961,5,0)</f>
        <v>ECUATORIANO(A) INDIGENA</v>
      </c>
      <c r="F7" s="22">
        <v>1717314098</v>
      </c>
      <c r="G7" s="22" t="str">
        <f>VLOOKUP(B7,'REPORTE'!$A$1:$AG$1961,18,0)</f>
        <v>F</v>
      </c>
      <c r="H7" s="20" t="str">
        <f>VLOOKUP(B7,'REPORTE'!$A$1:$AG$1961,6,0)</f>
        <v>NACIONAL</v>
      </c>
      <c r="I7" s="20" t="str">
        <f>VLOOKUP(B7,'REPORTE'!$A$1:$AG$1961,30,0)</f>
        <v>Secundaria</v>
      </c>
      <c r="J7" s="20" t="str">
        <f>VLOOKUP(B7,'REPORTE'!$A$1:$AG$1961,31,0)</f>
        <v>CHIMBORAZO</v>
      </c>
      <c r="K7" s="20" t="str">
        <f>VLOOKUP(B7,'REPORTE'!$A$1:$AG$1961,32,0)</f>
        <v>RIOBAMBA</v>
      </c>
      <c r="L7" s="20" t="str">
        <f>VLOOKUP(B7,'REPORTE'!$A$1:$AG$1961,33,0)</f>
        <v>CACHA (CAB EN MACHANGARA)</v>
      </c>
      <c r="M7" s="20" t="str">
        <f>VLOOKUP(L7,PROVINCIAS!$F$1:$G$1171,2,0)</f>
        <v>RURAL</v>
      </c>
      <c r="N7" s="20" t="s">
        <v>14754</v>
      </c>
      <c r="O7" s="20">
        <v>1000188</v>
      </c>
      <c r="P7" s="20">
        <v>381</v>
      </c>
      <c r="Q7" s="20" t="s">
        <v>14755</v>
      </c>
      <c r="R7" s="20" t="s">
        <v>14756</v>
      </c>
      <c r="S7" s="20">
        <v>34</v>
      </c>
      <c r="T7" s="23">
        <v>44274</v>
      </c>
      <c r="U7" s="23">
        <v>44655</v>
      </c>
      <c r="V7" s="20">
        <v>40</v>
      </c>
      <c r="W7" s="20" t="s">
        <v>12068</v>
      </c>
      <c r="X7" s="20" t="s">
        <v>11150</v>
      </c>
      <c r="Y7" s="20" t="s">
        <v>14770</v>
      </c>
      <c r="Z7" s="20" t="s">
        <v>14771</v>
      </c>
      <c r="AA7" s="20" t="s">
        <v>14772</v>
      </c>
      <c r="AB7" s="20" t="s">
        <v>11150</v>
      </c>
      <c r="AC7" s="20" t="s">
        <v>14772</v>
      </c>
      <c r="AD7" s="20" t="s">
        <v>14773</v>
      </c>
      <c r="AE7" s="20">
        <v>40000</v>
      </c>
      <c r="AF7" s="20" t="s">
        <v>11150</v>
      </c>
      <c r="AG7" s="20" t="s">
        <v>14774</v>
      </c>
    </row>
    <row r="8" spans="1:33" x14ac:dyDescent="0.45">
      <c r="A8" s="20" t="s">
        <v>9431</v>
      </c>
      <c r="B8" s="20">
        <v>1001154</v>
      </c>
      <c r="C8" s="20">
        <v>1001233</v>
      </c>
      <c r="D8" s="20" t="s">
        <v>14238</v>
      </c>
      <c r="E8" s="20" t="str">
        <f>VLOOKUP(B8,'REPORTE'!$A$1:$AG$1961,5,0)</f>
        <v>ECUATORIANO(A)</v>
      </c>
      <c r="F8" s="22">
        <v>1705194163</v>
      </c>
      <c r="G8" s="22" t="str">
        <f>VLOOKUP(B8,'REPORTE'!$A$1:$AG$1961,18,0)</f>
        <v>F</v>
      </c>
      <c r="H8" s="20" t="str">
        <f>VLOOKUP(B8,'REPORTE'!$A$1:$AG$1961,6,0)</f>
        <v>NACIONAL</v>
      </c>
      <c r="I8" s="20" t="str">
        <f>VLOOKUP(B8,'REPORTE'!$A$1:$AG$1961,30,0)</f>
        <v>Secundaria</v>
      </c>
      <c r="J8" s="20" t="str">
        <f>VLOOKUP(B8,'REPORTE'!$A$1:$AG$1961,31,0)</f>
        <v>PICHINCHA</v>
      </c>
      <c r="K8" s="20" t="str">
        <f>VLOOKUP(B8,'REPORTE'!$A$1:$AG$1961,32,0)</f>
        <v>QUITO</v>
      </c>
      <c r="L8" s="20" t="str">
        <f>VLOOKUP(B8,'REPORTE'!$A$1:$AG$1961,33,0)</f>
        <v>COTOCOLLAO</v>
      </c>
      <c r="M8" s="20" t="str">
        <f>VLOOKUP(L8,PROVINCIAS!$F$1:$G$1171,2,0)</f>
        <v>URBANA</v>
      </c>
      <c r="N8" s="20" t="s">
        <v>14754</v>
      </c>
      <c r="O8" s="20">
        <v>1000191</v>
      </c>
      <c r="P8" s="20">
        <v>362</v>
      </c>
      <c r="Q8" s="20" t="s">
        <v>14755</v>
      </c>
      <c r="R8" s="20" t="s">
        <v>14756</v>
      </c>
      <c r="S8" s="20">
        <v>22</v>
      </c>
      <c r="T8" s="23">
        <v>44281</v>
      </c>
      <c r="U8" s="23">
        <v>44643</v>
      </c>
      <c r="V8" s="20">
        <v>60</v>
      </c>
      <c r="W8" s="20" t="s">
        <v>12068</v>
      </c>
      <c r="X8" s="20" t="s">
        <v>11150</v>
      </c>
      <c r="Y8" s="20" t="s">
        <v>14757</v>
      </c>
      <c r="Z8" s="20" t="s">
        <v>13711</v>
      </c>
      <c r="AA8" s="20" t="s">
        <v>14775</v>
      </c>
      <c r="AB8" s="20" t="s">
        <v>11150</v>
      </c>
      <c r="AC8" s="20" t="s">
        <v>14775</v>
      </c>
      <c r="AD8" s="20" t="s">
        <v>11871</v>
      </c>
      <c r="AE8" s="20">
        <v>15000</v>
      </c>
      <c r="AF8" s="20" t="s">
        <v>11150</v>
      </c>
      <c r="AG8" s="20" t="s">
        <v>14776</v>
      </c>
    </row>
    <row r="9" spans="1:33" x14ac:dyDescent="0.45">
      <c r="A9" s="20" t="s">
        <v>9431</v>
      </c>
      <c r="B9" s="20">
        <v>1000446</v>
      </c>
      <c r="C9" s="20">
        <v>1000512</v>
      </c>
      <c r="D9" s="20" t="s">
        <v>9774</v>
      </c>
      <c r="E9" s="20" t="str">
        <f>VLOOKUP(B9,'REPORTE'!$A$1:$AG$1961,5,0)</f>
        <v>ECUATORIANO(A) INDIGENA</v>
      </c>
      <c r="F9" s="22">
        <v>1706080809</v>
      </c>
      <c r="G9" s="22" t="str">
        <f>VLOOKUP(B9,'REPORTE'!$A$1:$AG$1961,18,0)</f>
        <v>F</v>
      </c>
      <c r="H9" s="20" t="str">
        <f>VLOOKUP(B9,'REPORTE'!$A$1:$AG$1961,6,0)</f>
        <v>NACIONAL</v>
      </c>
      <c r="I9" s="20" t="str">
        <f>VLOOKUP(B9,'REPORTE'!$A$1:$AG$1961,30,0)</f>
        <v>Primaria</v>
      </c>
      <c r="J9" s="20" t="str">
        <f>VLOOKUP(B9,'REPORTE'!$A$1:$AG$1961,31,0)</f>
        <v>PICHINCHA</v>
      </c>
      <c r="K9" s="20" t="str">
        <f>VLOOKUP(B9,'REPORTE'!$A$1:$AG$1961,32,0)</f>
        <v>QUITO</v>
      </c>
      <c r="L9" s="20" t="str">
        <f>VLOOKUP(B9,'REPORTE'!$A$1:$AG$1961,33,0)</f>
        <v>COTOCOLLAO</v>
      </c>
      <c r="M9" s="20" t="str">
        <f>VLOOKUP(L9,PROVINCIAS!$F$1:$G$1171,2,0)</f>
        <v>URBANA</v>
      </c>
      <c r="N9" s="20" t="s">
        <v>14754</v>
      </c>
      <c r="O9" s="20">
        <v>1000194</v>
      </c>
      <c r="P9" s="20">
        <v>361</v>
      </c>
      <c r="Q9" s="20" t="s">
        <v>14755</v>
      </c>
      <c r="R9" s="20" t="s">
        <v>14763</v>
      </c>
      <c r="S9" s="20">
        <v>36</v>
      </c>
      <c r="T9" s="23">
        <v>44296</v>
      </c>
      <c r="U9" s="23">
        <v>44657</v>
      </c>
      <c r="V9" s="20">
        <v>61</v>
      </c>
      <c r="W9" s="20" t="s">
        <v>12068</v>
      </c>
      <c r="X9" s="20" t="s">
        <v>11150</v>
      </c>
      <c r="Y9" s="20" t="s">
        <v>14777</v>
      </c>
      <c r="Z9" s="20" t="s">
        <v>12343</v>
      </c>
      <c r="AA9" s="20" t="s">
        <v>14778</v>
      </c>
      <c r="AB9" s="20" t="s">
        <v>11150</v>
      </c>
      <c r="AC9" s="20" t="s">
        <v>11150</v>
      </c>
      <c r="AD9" s="20" t="s">
        <v>14779</v>
      </c>
      <c r="AE9" s="20">
        <v>630</v>
      </c>
      <c r="AF9" s="20" t="s">
        <v>11150</v>
      </c>
      <c r="AG9" s="20" t="s">
        <v>14780</v>
      </c>
    </row>
    <row r="10" spans="1:33" x14ac:dyDescent="0.45">
      <c r="A10" s="20" t="s">
        <v>9431</v>
      </c>
      <c r="B10" s="20">
        <v>1000547</v>
      </c>
      <c r="C10" s="20">
        <v>341000008</v>
      </c>
      <c r="D10" s="20" t="s">
        <v>13921</v>
      </c>
      <c r="E10" s="20" t="str">
        <f>VLOOKUP(B10,'REPORTE'!$A$1:$AG$1961,5,0)</f>
        <v>ECUATORIANO(A) INDIGENA</v>
      </c>
      <c r="F10" s="22">
        <v>603003633</v>
      </c>
      <c r="G10" s="22" t="str">
        <f>VLOOKUP(B10,'REPORTE'!$A$1:$AG$1961,18,0)</f>
        <v>F</v>
      </c>
      <c r="H10" s="20" t="str">
        <f>VLOOKUP(B10,'REPORTE'!$A$1:$AG$1961,6,0)</f>
        <v>NACIONAL</v>
      </c>
      <c r="I10" s="20" t="str">
        <f>VLOOKUP(B10,'REPORTE'!$A$1:$AG$1961,30,0)</f>
        <v>Primaria</v>
      </c>
      <c r="J10" s="20" t="str">
        <f>VLOOKUP(B10,'REPORTE'!$A$1:$AG$1961,31,0)</f>
        <v>PICHINCHA</v>
      </c>
      <c r="K10" s="20" t="str">
        <f>VLOOKUP(B10,'REPORTE'!$A$1:$AG$1961,32,0)</f>
        <v>QUITO</v>
      </c>
      <c r="L10" s="20" t="str">
        <f>VLOOKUP(B10,'REPORTE'!$A$1:$AG$1961,33,0)</f>
        <v>COTOCOLLAO</v>
      </c>
      <c r="M10" s="20" t="str">
        <f>VLOOKUP(L10,PROVINCIAS!$F$1:$G$1171,2,0)</f>
        <v>URBANA</v>
      </c>
      <c r="N10" s="20" t="s">
        <v>14754</v>
      </c>
      <c r="O10" s="20">
        <v>1000195</v>
      </c>
      <c r="P10" s="20">
        <v>365</v>
      </c>
      <c r="Q10" s="20" t="s">
        <v>14755</v>
      </c>
      <c r="R10" s="20" t="s">
        <v>14763</v>
      </c>
      <c r="S10" s="20">
        <v>43</v>
      </c>
      <c r="T10" s="23">
        <v>44299</v>
      </c>
      <c r="U10" s="23">
        <v>44664</v>
      </c>
      <c r="V10" s="20">
        <v>45</v>
      </c>
      <c r="W10" s="20" t="s">
        <v>12068</v>
      </c>
      <c r="X10" s="20" t="s">
        <v>11150</v>
      </c>
      <c r="Y10" s="20" t="s">
        <v>14129</v>
      </c>
      <c r="Z10" s="20" t="s">
        <v>14781</v>
      </c>
      <c r="AA10" s="20" t="s">
        <v>14782</v>
      </c>
      <c r="AB10" s="20" t="s">
        <v>11150</v>
      </c>
      <c r="AC10" s="20" t="s">
        <v>11150</v>
      </c>
      <c r="AD10" s="20" t="s">
        <v>14783</v>
      </c>
      <c r="AE10" s="20">
        <v>5268</v>
      </c>
      <c r="AF10" s="20" t="s">
        <v>11150</v>
      </c>
      <c r="AG10" s="20" t="s">
        <v>14784</v>
      </c>
    </row>
    <row r="11" spans="1:33" x14ac:dyDescent="0.45">
      <c r="A11" s="20" t="s">
        <v>9431</v>
      </c>
      <c r="B11" s="20">
        <v>1001210</v>
      </c>
      <c r="C11" s="20"/>
      <c r="D11" s="20" t="s">
        <v>14785</v>
      </c>
      <c r="E11" s="20" t="str">
        <f>VLOOKUP(B11,'REPORTE'!$A$1:$AG$1961,5,0)</f>
        <v>ECUATORIANO(A)</v>
      </c>
      <c r="F11" s="22">
        <v>603108002</v>
      </c>
      <c r="G11" s="22" t="str">
        <f>VLOOKUP(B11,'REPORTE'!$A$1:$AG$1961,18,0)</f>
        <v>F</v>
      </c>
      <c r="H11" s="20" t="str">
        <f>VLOOKUP(B11,'REPORTE'!$A$1:$AG$1961,6,0)</f>
        <v>NACIONAL</v>
      </c>
      <c r="I11" s="20" t="str">
        <f>VLOOKUP(B11,'REPORTE'!$A$1:$AG$1961,30,0)</f>
        <v>Secundaria</v>
      </c>
      <c r="J11" s="20" t="str">
        <f>VLOOKUP(B11,'REPORTE'!$A$1:$AG$1961,31,0)</f>
        <v>CHIMBORAZO</v>
      </c>
      <c r="K11" s="20" t="str">
        <f>VLOOKUP(B11,'REPORTE'!$A$1:$AG$1961,32,0)</f>
        <v>GUANO</v>
      </c>
      <c r="L11" s="20" t="str">
        <f>VLOOKUP(B11,'REPORTE'!$A$1:$AG$1961,33,0)</f>
        <v>SAN GERARDO DE PACAICAGUAN</v>
      </c>
      <c r="M11" s="20" t="str">
        <f>VLOOKUP(L11,PROVINCIAS!$F$1:$G$1171,2,0)</f>
        <v>RURAL</v>
      </c>
      <c r="N11" s="20" t="s">
        <v>14754</v>
      </c>
      <c r="O11" s="20">
        <v>1000203</v>
      </c>
      <c r="P11" s="20">
        <v>391</v>
      </c>
      <c r="Q11" s="20" t="s">
        <v>14755</v>
      </c>
      <c r="R11" s="20" t="s">
        <v>14763</v>
      </c>
      <c r="S11" s="20">
        <v>97</v>
      </c>
      <c r="T11" s="23">
        <v>44327</v>
      </c>
      <c r="U11" s="23">
        <v>44718</v>
      </c>
      <c r="V11" s="20">
        <v>43</v>
      </c>
      <c r="W11" s="20" t="s">
        <v>12068</v>
      </c>
      <c r="X11" s="20" t="s">
        <v>11150</v>
      </c>
      <c r="Y11" s="20" t="s">
        <v>14786</v>
      </c>
      <c r="Z11" s="20" t="s">
        <v>12226</v>
      </c>
      <c r="AA11" s="20" t="s">
        <v>14787</v>
      </c>
      <c r="AB11" s="20" t="s">
        <v>11150</v>
      </c>
      <c r="AC11" s="20" t="s">
        <v>11150</v>
      </c>
      <c r="AD11" s="20" t="s">
        <v>14788</v>
      </c>
      <c r="AE11" s="20">
        <v>5000</v>
      </c>
      <c r="AF11" s="20" t="s">
        <v>11150</v>
      </c>
      <c r="AG11" s="20" t="s">
        <v>14789</v>
      </c>
    </row>
    <row r="12" spans="1:33" x14ac:dyDescent="0.45">
      <c r="A12" s="20" t="s">
        <v>9431</v>
      </c>
      <c r="B12" s="20">
        <v>1000392</v>
      </c>
      <c r="C12" s="20">
        <v>1000454</v>
      </c>
      <c r="D12" s="20" t="s">
        <v>13829</v>
      </c>
      <c r="E12" s="20" t="str">
        <f>VLOOKUP(B12,'REPORTE'!$A$1:$AG$1961,5,0)</f>
        <v>ECUATORIANO(A) INDIGENA</v>
      </c>
      <c r="F12" s="22">
        <v>1001827730</v>
      </c>
      <c r="G12" s="22" t="str">
        <f>VLOOKUP(B12,'REPORTE'!$A$1:$AG$1961,18,0)</f>
        <v>F</v>
      </c>
      <c r="H12" s="20" t="str">
        <f>VLOOKUP(B12,'REPORTE'!$A$1:$AG$1961,6,0)</f>
        <v>NACIONAL</v>
      </c>
      <c r="I12" s="20" t="str">
        <f>VLOOKUP(B12,'REPORTE'!$A$1:$AG$1961,30,0)</f>
        <v>Formación Técnica (Intermedia)</v>
      </c>
      <c r="J12" s="20" t="str">
        <f>VLOOKUP(B12,'REPORTE'!$A$1:$AG$1961,31,0)</f>
        <v>IMBABURA</v>
      </c>
      <c r="K12" s="20" t="str">
        <f>VLOOKUP(B12,'REPORTE'!$A$1:$AG$1961,32,0)</f>
        <v>OTAVALO</v>
      </c>
      <c r="L12" s="20" t="str">
        <f>VLOOKUP(B12,'REPORTE'!$A$1:$AG$1961,33,0)</f>
        <v>GONZALEZ SUAREZ</v>
      </c>
      <c r="M12" s="20" t="str">
        <f>VLOOKUP(L12,PROVINCIAS!$F$1:$G$1171,2,0)</f>
        <v>URBANA</v>
      </c>
      <c r="N12" s="20" t="s">
        <v>14754</v>
      </c>
      <c r="O12" s="20">
        <v>1000208</v>
      </c>
      <c r="P12" s="20">
        <v>365</v>
      </c>
      <c r="Q12" s="20" t="s">
        <v>14755</v>
      </c>
      <c r="R12" s="20" t="s">
        <v>14763</v>
      </c>
      <c r="S12" s="20">
        <v>77</v>
      </c>
      <c r="T12" s="23">
        <v>44333</v>
      </c>
      <c r="U12" s="23">
        <v>44698</v>
      </c>
      <c r="V12" s="20">
        <v>54</v>
      </c>
      <c r="W12" s="20" t="s">
        <v>12068</v>
      </c>
      <c r="X12" s="20" t="s">
        <v>11150</v>
      </c>
      <c r="Y12" s="20" t="s">
        <v>13827</v>
      </c>
      <c r="Z12" s="20" t="s">
        <v>12415</v>
      </c>
      <c r="AA12" s="20" t="s">
        <v>14790</v>
      </c>
      <c r="AB12" s="20" t="s">
        <v>11150</v>
      </c>
      <c r="AC12" s="20" t="s">
        <v>11150</v>
      </c>
      <c r="AD12" s="20" t="s">
        <v>14791</v>
      </c>
      <c r="AE12" s="20">
        <v>1001</v>
      </c>
      <c r="AF12" s="20" t="s">
        <v>11150</v>
      </c>
      <c r="AG12" s="20" t="s">
        <v>14792</v>
      </c>
    </row>
    <row r="13" spans="1:33" x14ac:dyDescent="0.45">
      <c r="A13" s="20" t="s">
        <v>9431</v>
      </c>
      <c r="B13" s="20">
        <v>1001219</v>
      </c>
      <c r="C13" s="20">
        <v>1001296</v>
      </c>
      <c r="D13" s="20" t="s">
        <v>14265</v>
      </c>
      <c r="E13" s="20" t="str">
        <f>VLOOKUP(B13,'REPORTE'!$A$1:$AG$1961,5,0)</f>
        <v>CHINO(A)</v>
      </c>
      <c r="F13" s="22">
        <v>1759581935</v>
      </c>
      <c r="G13" s="22" t="str">
        <f>VLOOKUP(B13,'REPORTE'!$A$1:$AG$1961,18,0)</f>
        <v>F</v>
      </c>
      <c r="H13" s="20" t="str">
        <f>VLOOKUP(B13,'REPORTE'!$A$1:$AG$1961,6,0)</f>
        <v>EXTRANJERO</v>
      </c>
      <c r="I13" s="20" t="str">
        <f>VLOOKUP(B13,'REPORTE'!$A$1:$AG$1961,30,0)</f>
        <v>Universitaria</v>
      </c>
      <c r="J13" s="20" t="str">
        <f>VLOOKUP(B13,'REPORTE'!$A$1:$AG$1961,31,0)</f>
        <v>PICHINCHA</v>
      </c>
      <c r="K13" s="20" t="str">
        <f>VLOOKUP(B13,'REPORTE'!$A$1:$AG$1961,32,0)</f>
        <v>QUITO</v>
      </c>
      <c r="L13" s="20" t="str">
        <f>VLOOKUP(B13,'REPORTE'!$A$1:$AG$1961,33,0)</f>
        <v>IÑAQUITO</v>
      </c>
      <c r="M13" s="20" t="str">
        <f>VLOOKUP(L13,PROVINCIAS!$F$1:$G$1171,2,0)</f>
        <v>URBANA</v>
      </c>
      <c r="N13" s="20" t="s">
        <v>14754</v>
      </c>
      <c r="O13" s="20">
        <v>1000209</v>
      </c>
      <c r="P13" s="20">
        <v>365</v>
      </c>
      <c r="Q13" s="20" t="s">
        <v>14755</v>
      </c>
      <c r="R13" s="20" t="s">
        <v>14763</v>
      </c>
      <c r="S13" s="20">
        <v>78</v>
      </c>
      <c r="T13" s="23">
        <v>44334</v>
      </c>
      <c r="U13" s="23">
        <v>44699</v>
      </c>
      <c r="V13" s="20">
        <v>67</v>
      </c>
      <c r="W13" s="20" t="s">
        <v>12068</v>
      </c>
      <c r="X13" s="20" t="s">
        <v>11150</v>
      </c>
      <c r="Y13" s="20" t="s">
        <v>14786</v>
      </c>
      <c r="Z13" s="20" t="s">
        <v>14793</v>
      </c>
      <c r="AA13" s="20" t="s">
        <v>14794</v>
      </c>
      <c r="AB13" s="20" t="s">
        <v>11150</v>
      </c>
      <c r="AC13" s="20" t="s">
        <v>11150</v>
      </c>
      <c r="AD13" s="20" t="s">
        <v>14795</v>
      </c>
      <c r="AE13" s="20">
        <v>2600</v>
      </c>
      <c r="AF13" s="20" t="s">
        <v>11150</v>
      </c>
      <c r="AG13" s="20" t="s">
        <v>14796</v>
      </c>
    </row>
    <row r="14" spans="1:33" x14ac:dyDescent="0.45">
      <c r="A14" s="20" t="s">
        <v>9431</v>
      </c>
      <c r="B14" s="20">
        <v>1001220</v>
      </c>
      <c r="C14" s="20">
        <v>1001297</v>
      </c>
      <c r="D14" s="20" t="s">
        <v>14266</v>
      </c>
      <c r="E14" s="20" t="str">
        <f>VLOOKUP(B14,'REPORTE'!$A$1:$AG$1961,5,0)</f>
        <v>CHINO(A)</v>
      </c>
      <c r="F14" s="20" t="s">
        <v>14267</v>
      </c>
      <c r="G14" s="22" t="str">
        <f>VLOOKUP(B14,'REPORTE'!$A$1:$AG$1961,18,0)</f>
        <v>F</v>
      </c>
      <c r="H14" s="20" t="str">
        <f>VLOOKUP(B14,'REPORTE'!$A$1:$AG$1961,6,0)</f>
        <v>EXTRANJERO</v>
      </c>
      <c r="I14" s="20" t="str">
        <f>VLOOKUP(B14,'REPORTE'!$A$1:$AG$1961,30,0)</f>
        <v>Secundaria</v>
      </c>
      <c r="J14" s="20" t="str">
        <f>VLOOKUP(B14,'REPORTE'!$A$1:$AG$1961,31,0)</f>
        <v>PICHINCHA</v>
      </c>
      <c r="K14" s="20" t="str">
        <f>VLOOKUP(B14,'REPORTE'!$A$1:$AG$1961,32,0)</f>
        <v>QUITO</v>
      </c>
      <c r="L14" s="20" t="str">
        <f>VLOOKUP(B14,'REPORTE'!$A$1:$AG$1961,33,0)</f>
        <v>IÑAQUITO</v>
      </c>
      <c r="M14" s="20" t="str">
        <f>VLOOKUP(L14,PROVINCIAS!$F$1:$G$1171,2,0)</f>
        <v>URBANA</v>
      </c>
      <c r="N14" s="20" t="s">
        <v>14754</v>
      </c>
      <c r="O14" s="20">
        <v>1000211</v>
      </c>
      <c r="P14" s="20">
        <v>365</v>
      </c>
      <c r="Q14" s="20" t="s">
        <v>14755</v>
      </c>
      <c r="R14" s="20" t="s">
        <v>14763</v>
      </c>
      <c r="S14" s="20">
        <v>79</v>
      </c>
      <c r="T14" s="23">
        <v>44335</v>
      </c>
      <c r="U14" s="23">
        <v>44700</v>
      </c>
      <c r="V14" s="20">
        <v>36</v>
      </c>
      <c r="W14" s="20" t="s">
        <v>12068</v>
      </c>
      <c r="X14" s="20" t="s">
        <v>11150</v>
      </c>
      <c r="Y14" s="20" t="s">
        <v>14757</v>
      </c>
      <c r="Z14" s="20" t="s">
        <v>14797</v>
      </c>
      <c r="AA14" s="20" t="s">
        <v>14798</v>
      </c>
      <c r="AB14" s="20" t="s">
        <v>11150</v>
      </c>
      <c r="AC14" s="20" t="s">
        <v>11150</v>
      </c>
      <c r="AD14" s="20" t="s">
        <v>14799</v>
      </c>
      <c r="AE14" s="20">
        <v>117500</v>
      </c>
      <c r="AF14" s="20" t="s">
        <v>11150</v>
      </c>
      <c r="AG14" s="20" t="s">
        <v>14800</v>
      </c>
    </row>
    <row r="15" spans="1:33" x14ac:dyDescent="0.45">
      <c r="A15" s="20" t="s">
        <v>9431</v>
      </c>
      <c r="B15" s="20">
        <v>1000821</v>
      </c>
      <c r="C15" s="20">
        <v>1000892</v>
      </c>
      <c r="D15" s="20" t="s">
        <v>9613</v>
      </c>
      <c r="E15" s="20" t="str">
        <f>VLOOKUP(B15,'REPORTE'!$A$1:$AG$1961,5,0)</f>
        <v>ECUATORIANO(A) INDIGENA</v>
      </c>
      <c r="F15" s="22">
        <v>1725449886</v>
      </c>
      <c r="G15" s="22" t="str">
        <f>VLOOKUP(B15,'REPORTE'!$A$1:$AG$1961,18,0)</f>
        <v>M</v>
      </c>
      <c r="H15" s="20" t="str">
        <f>VLOOKUP(B15,'REPORTE'!$A$1:$AG$1961,6,0)</f>
        <v>NACIONAL</v>
      </c>
      <c r="I15" s="20" t="str">
        <f>VLOOKUP(B15,'REPORTE'!$A$1:$AG$1961,30,0)</f>
        <v>Secundaria</v>
      </c>
      <c r="J15" s="20" t="str">
        <f>VLOOKUP(B15,'REPORTE'!$A$1:$AG$1961,31,0)</f>
        <v>CHIMBORAZO</v>
      </c>
      <c r="K15" s="20" t="str">
        <f>VLOOKUP(B15,'REPORTE'!$A$1:$AG$1961,32,0)</f>
        <v>RIOBAMBA</v>
      </c>
      <c r="L15" s="20" t="str">
        <f>VLOOKUP(B15,'REPORTE'!$A$1:$AG$1961,33,0)</f>
        <v>CACHA (CAB EN MACHANGARA)</v>
      </c>
      <c r="M15" s="20" t="str">
        <f>VLOOKUP(L15,PROVINCIAS!$F$1:$G$1171,2,0)</f>
        <v>RURAL</v>
      </c>
      <c r="N15" s="20" t="s">
        <v>14754</v>
      </c>
      <c r="O15" s="20">
        <v>1000214</v>
      </c>
      <c r="P15" s="20">
        <v>362</v>
      </c>
      <c r="Q15" s="20" t="s">
        <v>14755</v>
      </c>
      <c r="R15" s="20" t="s">
        <v>14763</v>
      </c>
      <c r="S15" s="20">
        <v>79</v>
      </c>
      <c r="T15" s="23">
        <v>44338</v>
      </c>
      <c r="U15" s="23">
        <v>44700</v>
      </c>
      <c r="V15" s="20">
        <v>23</v>
      </c>
      <c r="W15" s="20" t="s">
        <v>12068</v>
      </c>
      <c r="X15" s="20" t="s">
        <v>11150</v>
      </c>
      <c r="Y15" s="20" t="s">
        <v>12604</v>
      </c>
      <c r="Z15" s="20" t="s">
        <v>12526</v>
      </c>
      <c r="AA15" s="20" t="s">
        <v>14801</v>
      </c>
      <c r="AB15" s="20" t="s">
        <v>11150</v>
      </c>
      <c r="AC15" s="20" t="s">
        <v>11150</v>
      </c>
      <c r="AD15" s="20" t="s">
        <v>14802</v>
      </c>
      <c r="AE15" s="20">
        <v>465</v>
      </c>
      <c r="AF15" s="20" t="s">
        <v>11150</v>
      </c>
      <c r="AG15" s="20" t="s">
        <v>14803</v>
      </c>
    </row>
    <row r="16" spans="1:33" x14ac:dyDescent="0.45">
      <c r="A16" s="20" t="s">
        <v>9431</v>
      </c>
      <c r="B16" s="20">
        <v>1001235</v>
      </c>
      <c r="C16" s="20">
        <v>1001317</v>
      </c>
      <c r="D16" s="20" t="s">
        <v>14273</v>
      </c>
      <c r="E16" s="20" t="str">
        <f>VLOOKUP(B16,'REPORTE'!$A$1:$AG$1961,5,0)</f>
        <v>CHILENO(A)</v>
      </c>
      <c r="F16" s="20" t="s">
        <v>14274</v>
      </c>
      <c r="G16" s="22" t="str">
        <f>VLOOKUP(B16,'REPORTE'!$A$1:$AG$1961,18,0)</f>
        <v>F</v>
      </c>
      <c r="H16" s="20" t="str">
        <f>VLOOKUP(B16,'REPORTE'!$A$1:$AG$1961,6,0)</f>
        <v>EXTRANJERO</v>
      </c>
      <c r="I16" s="20" t="str">
        <f>VLOOKUP(B16,'REPORTE'!$A$1:$AG$1961,30,0)</f>
        <v>Universitaria</v>
      </c>
      <c r="J16" s="20" t="str">
        <f>VLOOKUP(B16,'REPORTE'!$A$1:$AG$1961,31,0)</f>
        <v>PICHINCHA</v>
      </c>
      <c r="K16" s="20" t="str">
        <f>VLOOKUP(B16,'REPORTE'!$A$1:$AG$1961,32,0)</f>
        <v>QUITO</v>
      </c>
      <c r="L16" s="20" t="str">
        <f>VLOOKUP(B16,'REPORTE'!$A$1:$AG$1961,33,0)</f>
        <v>IÑAQUITO</v>
      </c>
      <c r="M16" s="20" t="str">
        <f>VLOOKUP(L16,PROVINCIAS!$F$1:$G$1171,2,0)</f>
        <v>URBANA</v>
      </c>
      <c r="N16" s="20" t="s">
        <v>14754</v>
      </c>
      <c r="O16" s="20">
        <v>1000215</v>
      </c>
      <c r="P16" s="20">
        <v>720</v>
      </c>
      <c r="Q16" s="20" t="s">
        <v>14755</v>
      </c>
      <c r="R16" s="20" t="s">
        <v>14763</v>
      </c>
      <c r="S16" s="20">
        <v>441</v>
      </c>
      <c r="T16" s="23">
        <v>44342</v>
      </c>
      <c r="U16" s="23">
        <v>45062</v>
      </c>
      <c r="V16" s="20">
        <v>36</v>
      </c>
      <c r="W16" s="20" t="s">
        <v>12068</v>
      </c>
      <c r="X16" s="20" t="s">
        <v>11150</v>
      </c>
      <c r="Y16" s="20" t="s">
        <v>14757</v>
      </c>
      <c r="Z16" s="20" t="s">
        <v>14804</v>
      </c>
      <c r="AA16" s="20" t="s">
        <v>14805</v>
      </c>
      <c r="AB16" s="20" t="s">
        <v>11150</v>
      </c>
      <c r="AC16" s="20" t="s">
        <v>11150</v>
      </c>
      <c r="AD16" s="20" t="s">
        <v>14806</v>
      </c>
      <c r="AE16" s="20">
        <v>41000</v>
      </c>
      <c r="AF16" s="20" t="s">
        <v>11150</v>
      </c>
      <c r="AG16" s="20" t="s">
        <v>14807</v>
      </c>
    </row>
    <row r="17" spans="1:33" x14ac:dyDescent="0.45">
      <c r="A17" s="20" t="s">
        <v>9431</v>
      </c>
      <c r="B17" s="20">
        <v>1001232</v>
      </c>
      <c r="C17" s="20">
        <v>1001309</v>
      </c>
      <c r="D17" s="20" t="s">
        <v>9781</v>
      </c>
      <c r="E17" s="20" t="str">
        <f>VLOOKUP(B17,'REPORTE'!$A$1:$AG$1961,5,0)</f>
        <v>ECUATORIANO(A) INDIGENA</v>
      </c>
      <c r="F17" s="22">
        <v>1751565506</v>
      </c>
      <c r="G17" s="22" t="str">
        <f>VLOOKUP(B17,'REPORTE'!$A$1:$AG$1961,18,0)</f>
        <v>F</v>
      </c>
      <c r="H17" s="20" t="str">
        <f>VLOOKUP(B17,'REPORTE'!$A$1:$AG$1961,6,0)</f>
        <v>NACIONAL</v>
      </c>
      <c r="I17" s="20" t="str">
        <f>VLOOKUP(B17,'REPORTE'!$A$1:$AG$1961,30,0)</f>
        <v>Primaria</v>
      </c>
      <c r="J17" s="20" t="str">
        <f>VLOOKUP(B17,'REPORTE'!$A$1:$AG$1961,31,0)</f>
        <v>CHIMBORAZO</v>
      </c>
      <c r="K17" s="20" t="str">
        <f>VLOOKUP(B17,'REPORTE'!$A$1:$AG$1961,32,0)</f>
        <v>RIOBAMBA</v>
      </c>
      <c r="L17" s="20" t="str">
        <f>VLOOKUP(B17,'REPORTE'!$A$1:$AG$1961,33,0)</f>
        <v>CACHA (CAB EN MACHANGARA)</v>
      </c>
      <c r="M17" s="20" t="str">
        <f>VLOOKUP(L17,PROVINCIAS!$F$1:$G$1171,2,0)</f>
        <v>RURAL</v>
      </c>
      <c r="N17" s="20" t="s">
        <v>14754</v>
      </c>
      <c r="O17" s="20">
        <v>1000216</v>
      </c>
      <c r="P17" s="20">
        <v>365</v>
      </c>
      <c r="Q17" s="20" t="s">
        <v>14755</v>
      </c>
      <c r="R17" s="20" t="s">
        <v>14763</v>
      </c>
      <c r="S17" s="20">
        <v>87</v>
      </c>
      <c r="T17" s="23">
        <v>44343</v>
      </c>
      <c r="U17" s="23">
        <v>44708</v>
      </c>
      <c r="V17" s="20">
        <v>22</v>
      </c>
      <c r="W17" s="20" t="s">
        <v>12068</v>
      </c>
      <c r="X17" s="20" t="s">
        <v>11150</v>
      </c>
      <c r="Y17" s="20" t="s">
        <v>13827</v>
      </c>
      <c r="Z17" s="20" t="s">
        <v>14604</v>
      </c>
      <c r="AA17" s="20" t="s">
        <v>14808</v>
      </c>
      <c r="AB17" s="20" t="s">
        <v>11150</v>
      </c>
      <c r="AC17" s="20" t="s">
        <v>11150</v>
      </c>
      <c r="AD17" s="20" t="s">
        <v>14809</v>
      </c>
      <c r="AE17" s="20">
        <v>1500</v>
      </c>
      <c r="AF17" s="20" t="s">
        <v>11150</v>
      </c>
      <c r="AG17" s="20" t="s">
        <v>14810</v>
      </c>
    </row>
    <row r="18" spans="1:33" x14ac:dyDescent="0.45">
      <c r="A18" s="20" t="s">
        <v>9431</v>
      </c>
      <c r="B18" s="20">
        <v>1000196</v>
      </c>
      <c r="C18" s="20">
        <v>1000259</v>
      </c>
      <c r="D18" s="20" t="s">
        <v>9783</v>
      </c>
      <c r="E18" s="20" t="str">
        <f>VLOOKUP(B18,'REPORTE'!$A$1:$AG$1961,5,0)</f>
        <v>ECUATORIANO(A) INDIGENA</v>
      </c>
      <c r="F18" s="22">
        <v>1722317656</v>
      </c>
      <c r="G18" s="22" t="str">
        <f>VLOOKUP(B18,'REPORTE'!$A$1:$AG$1961,18,0)</f>
        <v>M</v>
      </c>
      <c r="H18" s="20" t="str">
        <f>VLOOKUP(B18,'REPORTE'!$A$1:$AG$1961,6,0)</f>
        <v>NACIONAL</v>
      </c>
      <c r="I18" s="20" t="str">
        <f>VLOOKUP(B18,'REPORTE'!$A$1:$AG$1961,30,0)</f>
        <v>Universitaria</v>
      </c>
      <c r="J18" s="20" t="str">
        <f>VLOOKUP(B18,'REPORTE'!$A$1:$AG$1961,31,0)</f>
        <v>PICHINCHA</v>
      </c>
      <c r="K18" s="20" t="str">
        <f>VLOOKUP(B18,'REPORTE'!$A$1:$AG$1961,32,0)</f>
        <v>QUITO</v>
      </c>
      <c r="L18" s="20" t="str">
        <f>VLOOKUP(B18,'REPORTE'!$A$1:$AG$1961,33,0)</f>
        <v>COTOCOLLAO</v>
      </c>
      <c r="M18" s="20" t="str">
        <f>VLOOKUP(L18,PROVINCIAS!$F$1:$G$1171,2,0)</f>
        <v>URBANA</v>
      </c>
      <c r="N18" s="20" t="s">
        <v>14754</v>
      </c>
      <c r="O18" s="20">
        <v>1000217</v>
      </c>
      <c r="P18" s="20">
        <v>365</v>
      </c>
      <c r="Q18" s="20" t="s">
        <v>14755</v>
      </c>
      <c r="R18" s="20" t="s">
        <v>14763</v>
      </c>
      <c r="S18" s="20">
        <v>88</v>
      </c>
      <c r="T18" s="23">
        <v>44344</v>
      </c>
      <c r="U18" s="23">
        <v>44709</v>
      </c>
      <c r="V18" s="20">
        <v>32</v>
      </c>
      <c r="W18" s="20" t="s">
        <v>12068</v>
      </c>
      <c r="X18" s="20" t="s">
        <v>11150</v>
      </c>
      <c r="Y18" s="20" t="s">
        <v>12604</v>
      </c>
      <c r="Z18" s="20" t="s">
        <v>12254</v>
      </c>
      <c r="AA18" s="20" t="s">
        <v>14811</v>
      </c>
      <c r="AB18" s="20" t="s">
        <v>11150</v>
      </c>
      <c r="AC18" s="20" t="s">
        <v>11150</v>
      </c>
      <c r="AD18" s="20" t="s">
        <v>14812</v>
      </c>
      <c r="AE18" s="20">
        <v>500</v>
      </c>
      <c r="AF18" s="20" t="s">
        <v>11150</v>
      </c>
      <c r="AG18" s="20" t="s">
        <v>14813</v>
      </c>
    </row>
    <row r="19" spans="1:33" x14ac:dyDescent="0.45">
      <c r="A19" s="20" t="s">
        <v>9431</v>
      </c>
      <c r="B19" s="20">
        <v>1001264</v>
      </c>
      <c r="C19" s="20">
        <v>1001341</v>
      </c>
      <c r="D19" s="20" t="s">
        <v>14287</v>
      </c>
      <c r="E19" s="20" t="str">
        <f>VLOOKUP(B19,'REPORTE'!$A$1:$AG$1961,5,0)</f>
        <v>CHINO(A)</v>
      </c>
      <c r="F19" s="20" t="s">
        <v>14288</v>
      </c>
      <c r="G19" s="22" t="str">
        <f>VLOOKUP(B19,'REPORTE'!$A$1:$AG$1961,18,0)</f>
        <v>F</v>
      </c>
      <c r="H19" s="20" t="str">
        <f>VLOOKUP(B19,'REPORTE'!$A$1:$AG$1961,6,0)</f>
        <v>EXTRANJERO</v>
      </c>
      <c r="I19" s="20" t="str">
        <f>VLOOKUP(B19,'REPORTE'!$A$1:$AG$1961,30,0)</f>
        <v>Universitaria</v>
      </c>
      <c r="J19" s="20" t="str">
        <f>VLOOKUP(B19,'REPORTE'!$A$1:$AG$1961,31,0)</f>
        <v>PICHINCHA</v>
      </c>
      <c r="K19" s="20" t="str">
        <f>VLOOKUP(B19,'REPORTE'!$A$1:$AG$1961,32,0)</f>
        <v>QUITO</v>
      </c>
      <c r="L19" s="20" t="str">
        <f>VLOOKUP(B19,'REPORTE'!$A$1:$AG$1961,33,0)</f>
        <v>IÑAQUITO</v>
      </c>
      <c r="M19" s="20" t="str">
        <f>VLOOKUP(L19,PROVINCIAS!$F$1:$G$1171,2,0)</f>
        <v>URBANA</v>
      </c>
      <c r="N19" s="20" t="s">
        <v>14754</v>
      </c>
      <c r="O19" s="20">
        <v>1000221</v>
      </c>
      <c r="P19" s="20">
        <v>365</v>
      </c>
      <c r="Q19" s="20" t="s">
        <v>14755</v>
      </c>
      <c r="R19" s="20" t="s">
        <v>14763</v>
      </c>
      <c r="S19" s="20">
        <v>99</v>
      </c>
      <c r="T19" s="23">
        <v>44355</v>
      </c>
      <c r="U19" s="23">
        <v>44720</v>
      </c>
      <c r="V19" s="20">
        <v>36</v>
      </c>
      <c r="W19" s="20" t="s">
        <v>12068</v>
      </c>
      <c r="X19" s="20" t="s">
        <v>11150</v>
      </c>
      <c r="Y19" s="20" t="s">
        <v>14129</v>
      </c>
      <c r="Z19" s="20" t="s">
        <v>14814</v>
      </c>
      <c r="AA19" s="20" t="s">
        <v>14815</v>
      </c>
      <c r="AB19" s="20" t="s">
        <v>11150</v>
      </c>
      <c r="AC19" s="20" t="s">
        <v>11150</v>
      </c>
      <c r="AD19" s="20" t="s">
        <v>14816</v>
      </c>
      <c r="AE19" s="20">
        <v>7600</v>
      </c>
      <c r="AF19" s="20" t="s">
        <v>11150</v>
      </c>
      <c r="AG19" s="20" t="s">
        <v>14817</v>
      </c>
    </row>
    <row r="20" spans="1:33" x14ac:dyDescent="0.45">
      <c r="A20" s="20" t="s">
        <v>9431</v>
      </c>
      <c r="B20" s="20">
        <v>1001255</v>
      </c>
      <c r="C20" s="20">
        <v>1001333</v>
      </c>
      <c r="D20" s="20" t="s">
        <v>14284</v>
      </c>
      <c r="E20" s="20" t="str">
        <f>VLOOKUP(B20,'REPORTE'!$A$1:$AG$1961,5,0)</f>
        <v>CHINO(A)</v>
      </c>
      <c r="F20" s="20" t="s">
        <v>14285</v>
      </c>
      <c r="G20" s="22" t="str">
        <f>VLOOKUP(B20,'REPORTE'!$A$1:$AG$1961,18,0)</f>
        <v>F</v>
      </c>
      <c r="H20" s="20" t="str">
        <f>VLOOKUP(B20,'REPORTE'!$A$1:$AG$1961,6,0)</f>
        <v>EXTRANJERO</v>
      </c>
      <c r="I20" s="20" t="str">
        <f>VLOOKUP(B20,'REPORTE'!$A$1:$AG$1961,30,0)</f>
        <v>Universitaria</v>
      </c>
      <c r="J20" s="20" t="str">
        <f>VLOOKUP(B20,'REPORTE'!$A$1:$AG$1961,31,0)</f>
        <v>PICHINCHA</v>
      </c>
      <c r="K20" s="20" t="str">
        <f>VLOOKUP(B20,'REPORTE'!$A$1:$AG$1961,32,0)</f>
        <v>QUITO</v>
      </c>
      <c r="L20" s="20" t="str">
        <f>VLOOKUP(B20,'REPORTE'!$A$1:$AG$1961,33,0)</f>
        <v>IÑAQUITO</v>
      </c>
      <c r="M20" s="20" t="str">
        <f>VLOOKUP(L20,PROVINCIAS!$F$1:$G$1171,2,0)</f>
        <v>URBANA</v>
      </c>
      <c r="N20" s="20" t="s">
        <v>14754</v>
      </c>
      <c r="O20" s="20">
        <v>1000226</v>
      </c>
      <c r="P20" s="20">
        <v>361</v>
      </c>
      <c r="Q20" s="20" t="s">
        <v>14755</v>
      </c>
      <c r="R20" s="20" t="s">
        <v>14818</v>
      </c>
      <c r="S20" s="20">
        <v>109</v>
      </c>
      <c r="T20" s="23">
        <v>44369</v>
      </c>
      <c r="U20" s="23">
        <v>44730</v>
      </c>
      <c r="V20" s="20">
        <v>36</v>
      </c>
      <c r="W20" s="20" t="s">
        <v>12068</v>
      </c>
      <c r="X20" s="20" t="s">
        <v>11150</v>
      </c>
      <c r="Y20" s="20" t="s">
        <v>14757</v>
      </c>
      <c r="Z20" s="20" t="s">
        <v>14819</v>
      </c>
      <c r="AA20" s="20" t="s">
        <v>14820</v>
      </c>
      <c r="AB20" s="20" t="s">
        <v>14821</v>
      </c>
      <c r="AC20" s="20" t="s">
        <v>11150</v>
      </c>
      <c r="AD20" s="20" t="s">
        <v>14822</v>
      </c>
      <c r="AE20" s="20">
        <v>43000</v>
      </c>
      <c r="AF20" s="20" t="s">
        <v>11150</v>
      </c>
      <c r="AG20" s="20" t="s">
        <v>14823</v>
      </c>
    </row>
    <row r="21" spans="1:33" x14ac:dyDescent="0.45">
      <c r="A21" s="20" t="s">
        <v>9431</v>
      </c>
      <c r="B21" s="20">
        <v>1001220</v>
      </c>
      <c r="C21" s="20">
        <v>1001297</v>
      </c>
      <c r="D21" s="20" t="s">
        <v>14266</v>
      </c>
      <c r="E21" s="20" t="str">
        <f>VLOOKUP(B21,'REPORTE'!$A$1:$AG$1961,5,0)</f>
        <v>CHINO(A)</v>
      </c>
      <c r="F21" s="20" t="s">
        <v>14267</v>
      </c>
      <c r="G21" s="22" t="str">
        <f>VLOOKUP(B21,'REPORTE'!$A$1:$AG$1961,18,0)</f>
        <v>F</v>
      </c>
      <c r="H21" s="20" t="str">
        <f>VLOOKUP(B21,'REPORTE'!$A$1:$AG$1961,6,0)</f>
        <v>EXTRANJERO</v>
      </c>
      <c r="I21" s="20" t="str">
        <f>VLOOKUP(B21,'REPORTE'!$A$1:$AG$1961,30,0)</f>
        <v>Secundaria</v>
      </c>
      <c r="J21" s="20" t="str">
        <f>VLOOKUP(B21,'REPORTE'!$A$1:$AG$1961,31,0)</f>
        <v>PICHINCHA</v>
      </c>
      <c r="K21" s="20" t="str">
        <f>VLOOKUP(B21,'REPORTE'!$A$1:$AG$1961,32,0)</f>
        <v>QUITO</v>
      </c>
      <c r="L21" s="20" t="str">
        <f>VLOOKUP(B21,'REPORTE'!$A$1:$AG$1961,33,0)</f>
        <v>IÑAQUITO</v>
      </c>
      <c r="M21" s="20" t="str">
        <f>VLOOKUP(L21,PROVINCIAS!$F$1:$G$1171,2,0)</f>
        <v>URBANA</v>
      </c>
      <c r="N21" s="20" t="s">
        <v>14754</v>
      </c>
      <c r="O21" s="20">
        <v>1000227</v>
      </c>
      <c r="P21" s="20">
        <v>361</v>
      </c>
      <c r="Q21" s="20" t="s">
        <v>14755</v>
      </c>
      <c r="R21" s="20" t="s">
        <v>14763</v>
      </c>
      <c r="S21" s="20">
        <v>109</v>
      </c>
      <c r="T21" s="23">
        <v>44369</v>
      </c>
      <c r="U21" s="23">
        <v>44730</v>
      </c>
      <c r="V21" s="20">
        <v>36</v>
      </c>
      <c r="W21" s="20" t="s">
        <v>12068</v>
      </c>
      <c r="X21" s="20" t="s">
        <v>11150</v>
      </c>
      <c r="Y21" s="20" t="s">
        <v>14786</v>
      </c>
      <c r="Z21" s="20" t="s">
        <v>12394</v>
      </c>
      <c r="AA21" s="20" t="s">
        <v>14824</v>
      </c>
      <c r="AB21" s="20" t="s">
        <v>11150</v>
      </c>
      <c r="AC21" s="20" t="s">
        <v>11150</v>
      </c>
      <c r="AD21" s="20" t="s">
        <v>14825</v>
      </c>
      <c r="AE21" s="20">
        <v>3640</v>
      </c>
      <c r="AF21" s="20" t="s">
        <v>11150</v>
      </c>
      <c r="AG21" s="20" t="s">
        <v>14826</v>
      </c>
    </row>
    <row r="22" spans="1:33" x14ac:dyDescent="0.45">
      <c r="A22" s="20" t="s">
        <v>9431</v>
      </c>
      <c r="B22" s="20">
        <v>1001312</v>
      </c>
      <c r="C22" s="20">
        <v>1001389</v>
      </c>
      <c r="D22" s="20" t="s">
        <v>14308</v>
      </c>
      <c r="E22" s="20" t="str">
        <f>VLOOKUP(B22,'REPORTE'!$A$1:$AG$1961,5,0)</f>
        <v>ECUATORIANO(A)</v>
      </c>
      <c r="F22" s="22">
        <v>601895881</v>
      </c>
      <c r="G22" s="22" t="str">
        <f>VLOOKUP(B22,'REPORTE'!$A$1:$AG$1961,18,0)</f>
        <v>F</v>
      </c>
      <c r="H22" s="20" t="str">
        <f>VLOOKUP(B22,'REPORTE'!$A$1:$AG$1961,6,0)</f>
        <v>NACIONAL</v>
      </c>
      <c r="I22" s="20" t="str">
        <f>VLOOKUP(B22,'REPORTE'!$A$1:$AG$1961,30,0)</f>
        <v>Ninguna</v>
      </c>
      <c r="J22" s="20" t="str">
        <f>VLOOKUP(B22,'REPORTE'!$A$1:$AG$1961,31,0)</f>
        <v>CHIMBORAZO</v>
      </c>
      <c r="K22" s="20" t="str">
        <f>VLOOKUP(B22,'REPORTE'!$A$1:$AG$1961,32,0)</f>
        <v>RIOBAMBA</v>
      </c>
      <c r="L22" s="20" t="str">
        <f>VLOOKUP(B22,'REPORTE'!$A$1:$AG$1961,33,0)</f>
        <v>YARUQUIES</v>
      </c>
      <c r="M22" s="20" t="str">
        <f>VLOOKUP(L22,PROVINCIAS!$F$1:$G$1171,2,0)</f>
        <v>URBANA</v>
      </c>
      <c r="N22" s="20" t="s">
        <v>14754</v>
      </c>
      <c r="O22" s="20">
        <v>1000230</v>
      </c>
      <c r="P22" s="20">
        <v>361</v>
      </c>
      <c r="Q22" s="20" t="s">
        <v>14755</v>
      </c>
      <c r="R22" s="20" t="s">
        <v>14763</v>
      </c>
      <c r="S22" s="20">
        <v>113</v>
      </c>
      <c r="T22" s="23">
        <v>44373</v>
      </c>
      <c r="U22" s="23">
        <v>44734</v>
      </c>
      <c r="V22" s="20">
        <v>80</v>
      </c>
      <c r="W22" s="20" t="s">
        <v>12068</v>
      </c>
      <c r="X22" s="20" t="s">
        <v>11150</v>
      </c>
      <c r="Y22" s="20" t="s">
        <v>13827</v>
      </c>
      <c r="Z22" s="20" t="s">
        <v>14758</v>
      </c>
      <c r="AA22" s="20" t="s">
        <v>14827</v>
      </c>
      <c r="AB22" s="20" t="s">
        <v>11150</v>
      </c>
      <c r="AC22" s="20" t="s">
        <v>11150</v>
      </c>
      <c r="AD22" s="20" t="s">
        <v>14828</v>
      </c>
      <c r="AE22" s="20">
        <v>1200</v>
      </c>
      <c r="AF22" s="20" t="s">
        <v>11150</v>
      </c>
      <c r="AG22" s="20" t="s">
        <v>14829</v>
      </c>
    </row>
    <row r="23" spans="1:33" x14ac:dyDescent="0.45">
      <c r="A23" s="20" t="s">
        <v>9431</v>
      </c>
      <c r="B23" s="20">
        <v>1000190</v>
      </c>
      <c r="C23" s="20">
        <v>1000264</v>
      </c>
      <c r="D23" s="20" t="s">
        <v>10372</v>
      </c>
      <c r="E23" s="20" t="str">
        <f>VLOOKUP(B23,'REPORTE'!$A$1:$AG$1961,5,0)</f>
        <v>ECUATORIANO(A) INDIGENA</v>
      </c>
      <c r="F23" s="22">
        <v>602349169</v>
      </c>
      <c r="G23" s="22" t="str">
        <f>VLOOKUP(B23,'REPORTE'!$A$1:$AG$1961,18,0)</f>
        <v>F</v>
      </c>
      <c r="H23" s="20" t="str">
        <f>VLOOKUP(B23,'REPORTE'!$A$1:$AG$1961,6,0)</f>
        <v>NACIONAL</v>
      </c>
      <c r="I23" s="20" t="str">
        <f>VLOOKUP(B23,'REPORTE'!$A$1:$AG$1961,30,0)</f>
        <v>Primaria</v>
      </c>
      <c r="J23" s="20" t="str">
        <f>VLOOKUP(B23,'REPORTE'!$A$1:$AG$1961,31,0)</f>
        <v>PICHINCHA</v>
      </c>
      <c r="K23" s="20" t="str">
        <f>VLOOKUP(B23,'REPORTE'!$A$1:$AG$1961,32,0)</f>
        <v>QUITO</v>
      </c>
      <c r="L23" s="20" t="str">
        <f>VLOOKUP(B23,'REPORTE'!$A$1:$AG$1961,33,0)</f>
        <v>COTOCOLLAO</v>
      </c>
      <c r="M23" s="20" t="str">
        <f>VLOOKUP(L23,PROVINCIAS!$F$1:$G$1171,2,0)</f>
        <v>URBANA</v>
      </c>
      <c r="N23" s="20" t="s">
        <v>14754</v>
      </c>
      <c r="O23" s="20">
        <v>1000233</v>
      </c>
      <c r="P23" s="20">
        <v>361</v>
      </c>
      <c r="Q23" s="20" t="s">
        <v>14755</v>
      </c>
      <c r="R23" s="20" t="s">
        <v>14756</v>
      </c>
      <c r="S23" s="20">
        <v>115</v>
      </c>
      <c r="T23" s="23">
        <v>44375</v>
      </c>
      <c r="U23" s="23">
        <v>44736</v>
      </c>
      <c r="V23" s="20">
        <v>51</v>
      </c>
      <c r="W23" s="20" t="s">
        <v>12068</v>
      </c>
      <c r="X23" s="20" t="s">
        <v>11150</v>
      </c>
      <c r="Y23" s="20" t="s">
        <v>14757</v>
      </c>
      <c r="Z23" s="20" t="s">
        <v>14830</v>
      </c>
      <c r="AA23" s="20" t="s">
        <v>14831</v>
      </c>
      <c r="AB23" s="20" t="s">
        <v>11150</v>
      </c>
      <c r="AC23" s="20" t="s">
        <v>14831</v>
      </c>
      <c r="AD23" s="20" t="s">
        <v>14832</v>
      </c>
      <c r="AE23" s="20">
        <v>20000</v>
      </c>
      <c r="AF23" s="20" t="s">
        <v>11150</v>
      </c>
      <c r="AG23" s="20" t="s">
        <v>14833</v>
      </c>
    </row>
    <row r="24" spans="1:33" x14ac:dyDescent="0.45">
      <c r="A24" s="20" t="s">
        <v>9431</v>
      </c>
      <c r="B24" s="20">
        <v>1000405</v>
      </c>
      <c r="C24" s="20">
        <v>1000467</v>
      </c>
      <c r="D24" s="20" t="s">
        <v>10377</v>
      </c>
      <c r="E24" s="20" t="str">
        <f>VLOOKUP(B24,'REPORTE'!$A$1:$AG$1961,5,0)</f>
        <v>ECUATORIANO(A)</v>
      </c>
      <c r="F24" s="22">
        <v>1704812245</v>
      </c>
      <c r="G24" s="22" t="str">
        <f>VLOOKUP(B24,'REPORTE'!$A$1:$AG$1961,18,0)</f>
        <v>F</v>
      </c>
      <c r="H24" s="20" t="str">
        <f>VLOOKUP(B24,'REPORTE'!$A$1:$AG$1961,6,0)</f>
        <v>NACIONAL</v>
      </c>
      <c r="I24" s="20" t="str">
        <f>VLOOKUP(B24,'REPORTE'!$A$1:$AG$1961,30,0)</f>
        <v>Primaria</v>
      </c>
      <c r="J24" s="20" t="str">
        <f>VLOOKUP(B24,'REPORTE'!$A$1:$AG$1961,31,0)</f>
        <v>PICHINCHA</v>
      </c>
      <c r="K24" s="20" t="str">
        <f>VLOOKUP(B24,'REPORTE'!$A$1:$AG$1961,32,0)</f>
        <v>QUITO</v>
      </c>
      <c r="L24" s="20" t="str">
        <f>VLOOKUP(B24,'REPORTE'!$A$1:$AG$1961,33,0)</f>
        <v>COTOCOLLAO</v>
      </c>
      <c r="M24" s="20" t="str">
        <f>VLOOKUP(L24,PROVINCIAS!$F$1:$G$1171,2,0)</f>
        <v>URBANA</v>
      </c>
      <c r="N24" s="20" t="s">
        <v>14754</v>
      </c>
      <c r="O24" s="20">
        <v>1000237</v>
      </c>
      <c r="P24" s="20">
        <v>365</v>
      </c>
      <c r="Q24" s="20" t="s">
        <v>14755</v>
      </c>
      <c r="R24" s="20" t="s">
        <v>14763</v>
      </c>
      <c r="S24" s="20">
        <v>130</v>
      </c>
      <c r="T24" s="23">
        <v>44386</v>
      </c>
      <c r="U24" s="23">
        <v>44751</v>
      </c>
      <c r="V24" s="20">
        <v>64</v>
      </c>
      <c r="W24" s="20" t="s">
        <v>12068</v>
      </c>
      <c r="X24" s="20" t="s">
        <v>11150</v>
      </c>
      <c r="Y24" s="20" t="s">
        <v>13827</v>
      </c>
      <c r="Z24" s="20" t="s">
        <v>12415</v>
      </c>
      <c r="AA24" s="20" t="s">
        <v>14790</v>
      </c>
      <c r="AB24" s="20" t="s">
        <v>11150</v>
      </c>
      <c r="AC24" s="20" t="s">
        <v>11150</v>
      </c>
      <c r="AD24" s="20" t="s">
        <v>14834</v>
      </c>
      <c r="AE24" s="20">
        <v>1000</v>
      </c>
      <c r="AF24" s="20" t="s">
        <v>11150</v>
      </c>
      <c r="AG24" s="20" t="s">
        <v>14835</v>
      </c>
    </row>
    <row r="25" spans="1:33" x14ac:dyDescent="0.45">
      <c r="A25" s="20" t="s">
        <v>9431</v>
      </c>
      <c r="B25" s="20">
        <v>1001219</v>
      </c>
      <c r="C25" s="20">
        <v>1001296</v>
      </c>
      <c r="D25" s="20" t="s">
        <v>14265</v>
      </c>
      <c r="E25" s="20" t="str">
        <f>VLOOKUP(B25,'REPORTE'!$A$1:$AG$1961,5,0)</f>
        <v>CHINO(A)</v>
      </c>
      <c r="F25" s="22">
        <v>1759581935</v>
      </c>
      <c r="G25" s="22" t="str">
        <f>VLOOKUP(B25,'REPORTE'!$A$1:$AG$1961,18,0)</f>
        <v>F</v>
      </c>
      <c r="H25" s="20" t="str">
        <f>VLOOKUP(B25,'REPORTE'!$A$1:$AG$1961,6,0)</f>
        <v>EXTRANJERO</v>
      </c>
      <c r="I25" s="20" t="str">
        <f>VLOOKUP(B25,'REPORTE'!$A$1:$AG$1961,30,0)</f>
        <v>Universitaria</v>
      </c>
      <c r="J25" s="20" t="str">
        <f>VLOOKUP(B25,'REPORTE'!$A$1:$AG$1961,31,0)</f>
        <v>PICHINCHA</v>
      </c>
      <c r="K25" s="20" t="str">
        <f>VLOOKUP(B25,'REPORTE'!$A$1:$AG$1961,32,0)</f>
        <v>QUITO</v>
      </c>
      <c r="L25" s="20" t="str">
        <f>VLOOKUP(B25,'REPORTE'!$A$1:$AG$1961,33,0)</f>
        <v>IÑAQUITO</v>
      </c>
      <c r="M25" s="20" t="str">
        <f>VLOOKUP(L25,PROVINCIAS!$F$1:$G$1171,2,0)</f>
        <v>URBANA</v>
      </c>
      <c r="N25" s="20" t="s">
        <v>14754</v>
      </c>
      <c r="O25" s="20">
        <v>1000239</v>
      </c>
      <c r="P25" s="20">
        <v>366</v>
      </c>
      <c r="Q25" s="20" t="s">
        <v>14755</v>
      </c>
      <c r="R25" s="20" t="s">
        <v>14763</v>
      </c>
      <c r="S25" s="20">
        <v>134</v>
      </c>
      <c r="T25" s="23">
        <v>44389</v>
      </c>
      <c r="U25" s="23">
        <v>44755</v>
      </c>
      <c r="V25" s="20">
        <v>67</v>
      </c>
      <c r="W25" s="20" t="s">
        <v>12068</v>
      </c>
      <c r="X25" s="20" t="s">
        <v>11150</v>
      </c>
      <c r="Y25" s="20" t="s">
        <v>14129</v>
      </c>
      <c r="Z25" s="20" t="s">
        <v>14836</v>
      </c>
      <c r="AA25" s="20" t="s">
        <v>14837</v>
      </c>
      <c r="AB25" s="20" t="s">
        <v>11150</v>
      </c>
      <c r="AC25" s="20" t="s">
        <v>11150</v>
      </c>
      <c r="AD25" s="20" t="s">
        <v>14838</v>
      </c>
      <c r="AE25" s="20">
        <v>5100</v>
      </c>
      <c r="AF25" s="20" t="s">
        <v>11150</v>
      </c>
      <c r="AG25" s="20" t="s">
        <v>14839</v>
      </c>
    </row>
    <row r="26" spans="1:33" x14ac:dyDescent="0.45">
      <c r="A26" s="20" t="s">
        <v>9431</v>
      </c>
      <c r="B26" s="20">
        <v>1000754</v>
      </c>
      <c r="C26" s="20">
        <v>1000825</v>
      </c>
      <c r="D26" s="20" t="s">
        <v>14037</v>
      </c>
      <c r="E26" s="20" t="str">
        <f>VLOOKUP(B26,'REPORTE'!$A$1:$AG$1961,5,0)</f>
        <v>ECUATORIANO(A)</v>
      </c>
      <c r="F26" s="22">
        <v>601492853</v>
      </c>
      <c r="G26" s="22" t="str">
        <f>VLOOKUP(B26,'REPORTE'!$A$1:$AG$1961,18,0)</f>
        <v>M</v>
      </c>
      <c r="H26" s="20" t="str">
        <f>VLOOKUP(B26,'REPORTE'!$A$1:$AG$1961,6,0)</f>
        <v>NACIONAL</v>
      </c>
      <c r="I26" s="20" t="str">
        <f>VLOOKUP(B26,'REPORTE'!$A$1:$AG$1961,30,0)</f>
        <v>Secundaria</v>
      </c>
      <c r="J26" s="20" t="str">
        <f>VLOOKUP(B26,'REPORTE'!$A$1:$AG$1961,31,0)</f>
        <v>PICHINCHA</v>
      </c>
      <c r="K26" s="20" t="str">
        <f>VLOOKUP(B26,'REPORTE'!$A$1:$AG$1961,32,0)</f>
        <v>QUITO</v>
      </c>
      <c r="L26" s="20" t="str">
        <f>VLOOKUP(B26,'REPORTE'!$A$1:$AG$1961,33,0)</f>
        <v>GONZALEZ SUAREZ</v>
      </c>
      <c r="M26" s="20" t="str">
        <f>VLOOKUP(L26,PROVINCIAS!$F$1:$G$1171,2,0)</f>
        <v>URBANA</v>
      </c>
      <c r="N26" s="20" t="s">
        <v>14754</v>
      </c>
      <c r="O26" s="20">
        <v>1000243</v>
      </c>
      <c r="P26" s="20">
        <v>361</v>
      </c>
      <c r="Q26" s="20" t="s">
        <v>14755</v>
      </c>
      <c r="R26" s="20" t="s">
        <v>14763</v>
      </c>
      <c r="S26" s="20">
        <v>143</v>
      </c>
      <c r="T26" s="23">
        <v>44403</v>
      </c>
      <c r="U26" s="23">
        <v>44764</v>
      </c>
      <c r="V26" s="20">
        <v>62</v>
      </c>
      <c r="W26" s="20" t="s">
        <v>12068</v>
      </c>
      <c r="X26" s="20" t="s">
        <v>11150</v>
      </c>
      <c r="Y26" s="20" t="s">
        <v>14129</v>
      </c>
      <c r="Z26" s="20" t="s">
        <v>14840</v>
      </c>
      <c r="AA26" s="20" t="s">
        <v>14841</v>
      </c>
      <c r="AB26" s="20" t="s">
        <v>11150</v>
      </c>
      <c r="AC26" s="20" t="s">
        <v>11150</v>
      </c>
      <c r="AD26" s="20" t="s">
        <v>14842</v>
      </c>
      <c r="AE26" s="20">
        <v>8000</v>
      </c>
      <c r="AF26" s="20" t="s">
        <v>11150</v>
      </c>
      <c r="AG26" s="20" t="s">
        <v>14843</v>
      </c>
    </row>
    <row r="27" spans="1:33" x14ac:dyDescent="0.45">
      <c r="A27" s="20" t="s">
        <v>9431</v>
      </c>
      <c r="B27" s="20">
        <v>1001235</v>
      </c>
      <c r="C27" s="20">
        <v>1001317</v>
      </c>
      <c r="D27" s="20" t="s">
        <v>14273</v>
      </c>
      <c r="E27" s="20" t="str">
        <f>VLOOKUP(B27,'REPORTE'!$A$1:$AG$1961,5,0)</f>
        <v>CHILENO(A)</v>
      </c>
      <c r="F27" s="20" t="s">
        <v>14274</v>
      </c>
      <c r="G27" s="22" t="str">
        <f>VLOOKUP(B27,'REPORTE'!$A$1:$AG$1961,18,0)</f>
        <v>F</v>
      </c>
      <c r="H27" s="20" t="str">
        <f>VLOOKUP(B27,'REPORTE'!$A$1:$AG$1961,6,0)</f>
        <v>EXTRANJERO</v>
      </c>
      <c r="I27" s="20" t="str">
        <f>VLOOKUP(B27,'REPORTE'!$A$1:$AG$1961,30,0)</f>
        <v>Universitaria</v>
      </c>
      <c r="J27" s="20" t="str">
        <f>VLOOKUP(B27,'REPORTE'!$A$1:$AG$1961,31,0)</f>
        <v>PICHINCHA</v>
      </c>
      <c r="K27" s="20" t="str">
        <f>VLOOKUP(B27,'REPORTE'!$A$1:$AG$1961,32,0)</f>
        <v>QUITO</v>
      </c>
      <c r="L27" s="20" t="str">
        <f>VLOOKUP(B27,'REPORTE'!$A$1:$AG$1961,33,0)</f>
        <v>IÑAQUITO</v>
      </c>
      <c r="M27" s="20" t="str">
        <f>VLOOKUP(L27,PROVINCIAS!$F$1:$G$1171,2,0)</f>
        <v>URBANA</v>
      </c>
      <c r="N27" s="20" t="s">
        <v>14754</v>
      </c>
      <c r="O27" s="20">
        <v>1000244</v>
      </c>
      <c r="P27" s="20">
        <v>730</v>
      </c>
      <c r="Q27" s="20" t="s">
        <v>14755</v>
      </c>
      <c r="R27" s="20" t="s">
        <v>14763</v>
      </c>
      <c r="S27" s="20">
        <v>513</v>
      </c>
      <c r="T27" s="23">
        <v>44404</v>
      </c>
      <c r="U27" s="23">
        <v>45134</v>
      </c>
      <c r="V27" s="20">
        <v>36</v>
      </c>
      <c r="W27" s="20" t="s">
        <v>12068</v>
      </c>
      <c r="X27" s="20" t="s">
        <v>11150</v>
      </c>
      <c r="Y27" s="20" t="s">
        <v>14757</v>
      </c>
      <c r="Z27" s="20" t="s">
        <v>14844</v>
      </c>
      <c r="AA27" s="20" t="s">
        <v>14845</v>
      </c>
      <c r="AB27" s="20" t="s">
        <v>11150</v>
      </c>
      <c r="AC27" s="20" t="s">
        <v>11150</v>
      </c>
      <c r="AD27" s="20" t="s">
        <v>14846</v>
      </c>
      <c r="AE27" s="20">
        <v>50400</v>
      </c>
      <c r="AF27" s="20" t="s">
        <v>11150</v>
      </c>
      <c r="AG27" s="20" t="s">
        <v>14847</v>
      </c>
    </row>
    <row r="28" spans="1:33" x14ac:dyDescent="0.45">
      <c r="A28" s="20" t="s">
        <v>9431</v>
      </c>
      <c r="B28" s="20">
        <v>1000271</v>
      </c>
      <c r="C28" s="20">
        <v>1000330</v>
      </c>
      <c r="D28" s="20" t="s">
        <v>10028</v>
      </c>
      <c r="E28" s="20" t="str">
        <f>VLOOKUP(B28,'REPORTE'!$A$1:$AG$1961,5,0)</f>
        <v>ECUATORIANO(A) INDIGENA</v>
      </c>
      <c r="F28" s="22">
        <v>1706766985</v>
      </c>
      <c r="G28" s="22" t="str">
        <f>VLOOKUP(B28,'REPORTE'!$A$1:$AG$1961,18,0)</f>
        <v>M</v>
      </c>
      <c r="H28" s="20" t="str">
        <f>VLOOKUP(B28,'REPORTE'!$A$1:$AG$1961,6,0)</f>
        <v>NACIONAL</v>
      </c>
      <c r="I28" s="20" t="str">
        <f>VLOOKUP(B28,'REPORTE'!$A$1:$AG$1961,30,0)</f>
        <v>Secundaria</v>
      </c>
      <c r="J28" s="20" t="str">
        <f>VLOOKUP(B28,'REPORTE'!$A$1:$AG$1961,31,0)</f>
        <v>PICHINCHA</v>
      </c>
      <c r="K28" s="20" t="str">
        <f>VLOOKUP(B28,'REPORTE'!$A$1:$AG$1961,32,0)</f>
        <v>QUITO</v>
      </c>
      <c r="L28" s="20" t="str">
        <f>VLOOKUP(B28,'REPORTE'!$A$1:$AG$1961,33,0)</f>
        <v>ZAMBIZA</v>
      </c>
      <c r="M28" s="20" t="str">
        <f>VLOOKUP(L28,PROVINCIAS!$F$1:$G$1171,2,0)</f>
        <v>RURAL</v>
      </c>
      <c r="N28" s="20" t="s">
        <v>14754</v>
      </c>
      <c r="O28" s="20">
        <v>1000245</v>
      </c>
      <c r="P28" s="20">
        <v>362</v>
      </c>
      <c r="Q28" s="20" t="s">
        <v>14755</v>
      </c>
      <c r="R28" s="20" t="s">
        <v>14763</v>
      </c>
      <c r="S28" s="20">
        <v>146</v>
      </c>
      <c r="T28" s="23">
        <v>44405</v>
      </c>
      <c r="U28" s="23">
        <v>44767</v>
      </c>
      <c r="V28" s="20">
        <v>61</v>
      </c>
      <c r="W28" s="20" t="s">
        <v>12068</v>
      </c>
      <c r="X28" s="20" t="s">
        <v>11150</v>
      </c>
      <c r="Y28" s="20" t="s">
        <v>14129</v>
      </c>
      <c r="Z28" s="20" t="s">
        <v>12523</v>
      </c>
      <c r="AA28" s="20" t="s">
        <v>14848</v>
      </c>
      <c r="AB28" s="20" t="s">
        <v>11150</v>
      </c>
      <c r="AC28" s="20" t="s">
        <v>11150</v>
      </c>
      <c r="AD28" s="20" t="s">
        <v>14849</v>
      </c>
      <c r="AE28" s="20">
        <v>10000</v>
      </c>
      <c r="AF28" s="20" t="s">
        <v>11150</v>
      </c>
      <c r="AG28" s="20" t="s">
        <v>14850</v>
      </c>
    </row>
    <row r="29" spans="1:33" x14ac:dyDescent="0.45">
      <c r="A29" s="20" t="s">
        <v>9431</v>
      </c>
      <c r="B29" s="20">
        <v>1001388</v>
      </c>
      <c r="C29" s="20">
        <v>1001467</v>
      </c>
      <c r="D29" s="20" t="s">
        <v>14340</v>
      </c>
      <c r="E29" s="20" t="str">
        <f>VLOOKUP(B29,'REPORTE'!$A$1:$AG$1961,5,0)</f>
        <v>ECUATORIANO(A)</v>
      </c>
      <c r="F29" s="22">
        <v>1714550520</v>
      </c>
      <c r="G29" s="22" t="str">
        <f>VLOOKUP(B29,'REPORTE'!$A$1:$AG$1961,18,0)</f>
        <v>M</v>
      </c>
      <c r="H29" s="20" t="str">
        <f>VLOOKUP(B29,'REPORTE'!$A$1:$AG$1961,6,0)</f>
        <v>NACIONAL</v>
      </c>
      <c r="I29" s="20" t="str">
        <f>VLOOKUP(B29,'REPORTE'!$A$1:$AG$1961,30,0)</f>
        <v>Ninguna</v>
      </c>
      <c r="J29" s="20" t="str">
        <f>VLOOKUP(B29,'REPORTE'!$A$1:$AG$1961,31,0)</f>
        <v>PICHINCHA</v>
      </c>
      <c r="K29" s="20" t="str">
        <f>VLOOKUP(B29,'REPORTE'!$A$1:$AG$1961,32,0)</f>
        <v>QUITO</v>
      </c>
      <c r="L29" s="20" t="str">
        <f>VLOOKUP(B29,'REPORTE'!$A$1:$AG$1961,33,0)</f>
        <v>COTOCOLLAO</v>
      </c>
      <c r="M29" s="20" t="str">
        <f>VLOOKUP(L29,PROVINCIAS!$F$1:$G$1171,2,0)</f>
        <v>URBANA</v>
      </c>
      <c r="N29" s="20" t="s">
        <v>14754</v>
      </c>
      <c r="O29" s="20">
        <v>1000247</v>
      </c>
      <c r="P29" s="20">
        <v>1800</v>
      </c>
      <c r="Q29" s="20" t="s">
        <v>14755</v>
      </c>
      <c r="R29" s="20" t="s">
        <v>14763</v>
      </c>
      <c r="S29" s="20">
        <v>1585</v>
      </c>
      <c r="T29" s="23">
        <v>44406</v>
      </c>
      <c r="U29" s="23">
        <v>46206</v>
      </c>
      <c r="V29" s="20">
        <v>37</v>
      </c>
      <c r="W29" s="20" t="s">
        <v>12068</v>
      </c>
      <c r="X29" s="20" t="s">
        <v>11150</v>
      </c>
      <c r="Y29" s="20" t="s">
        <v>14757</v>
      </c>
      <c r="Z29" s="20" t="s">
        <v>12605</v>
      </c>
      <c r="AA29" s="20" t="s">
        <v>11929</v>
      </c>
      <c r="AB29" s="20" t="s">
        <v>11150</v>
      </c>
      <c r="AC29" s="20" t="s">
        <v>11150</v>
      </c>
      <c r="AD29" s="20" t="s">
        <v>14851</v>
      </c>
      <c r="AE29" s="20">
        <v>6000</v>
      </c>
      <c r="AF29" s="20" t="s">
        <v>11150</v>
      </c>
      <c r="AG29" s="20" t="s">
        <v>14852</v>
      </c>
    </row>
    <row r="30" spans="1:33" x14ac:dyDescent="0.45">
      <c r="A30" s="20" t="s">
        <v>9431</v>
      </c>
      <c r="B30" s="20">
        <v>1000167</v>
      </c>
      <c r="C30" s="20">
        <v>1000175</v>
      </c>
      <c r="D30" s="20" t="s">
        <v>13698</v>
      </c>
      <c r="E30" s="20" t="str">
        <f>VLOOKUP(B30,'REPORTE'!$A$1:$AG$1961,5,0)</f>
        <v>ECUATORIANO(A)</v>
      </c>
      <c r="F30" s="22">
        <v>601728199</v>
      </c>
      <c r="G30" s="22" t="str">
        <f>VLOOKUP(B30,'REPORTE'!$A$1:$AG$1961,18,0)</f>
        <v>M</v>
      </c>
      <c r="H30" s="20" t="str">
        <f>VLOOKUP(B30,'REPORTE'!$A$1:$AG$1961,6,0)</f>
        <v>NACIONAL</v>
      </c>
      <c r="I30" s="20" t="str">
        <f>VLOOKUP(B30,'REPORTE'!$A$1:$AG$1961,30,0)</f>
        <v>Ninguna</v>
      </c>
      <c r="J30" s="20" t="str">
        <f>VLOOKUP(B30,'REPORTE'!$A$1:$AG$1961,31,0)</f>
        <v>PICHINCHA</v>
      </c>
      <c r="K30" s="20" t="str">
        <f>VLOOKUP(B30,'REPORTE'!$A$1:$AG$1961,32,0)</f>
        <v>QUITO</v>
      </c>
      <c r="L30" s="20" t="str">
        <f>VLOOKUP(B30,'REPORTE'!$A$1:$AG$1961,33,0)</f>
        <v>COTOCOLLAO</v>
      </c>
      <c r="M30" s="20" t="str">
        <f>VLOOKUP(L30,PROVINCIAS!$F$1:$G$1171,2,0)</f>
        <v>URBANA</v>
      </c>
      <c r="N30" s="20" t="s">
        <v>14754</v>
      </c>
      <c r="O30" s="20">
        <v>1000252</v>
      </c>
      <c r="P30" s="20">
        <v>361</v>
      </c>
      <c r="Q30" s="20" t="s">
        <v>14755</v>
      </c>
      <c r="R30" s="20" t="s">
        <v>14763</v>
      </c>
      <c r="S30" s="20">
        <v>162</v>
      </c>
      <c r="T30" s="23">
        <v>44422</v>
      </c>
      <c r="U30" s="23">
        <v>44783</v>
      </c>
      <c r="V30" s="20">
        <v>58</v>
      </c>
      <c r="W30" s="20" t="s">
        <v>12068</v>
      </c>
      <c r="X30" s="20" t="s">
        <v>11150</v>
      </c>
      <c r="Y30" s="20" t="s">
        <v>14757</v>
      </c>
      <c r="Z30" s="20" t="s">
        <v>14853</v>
      </c>
      <c r="AA30" s="20" t="s">
        <v>14854</v>
      </c>
      <c r="AB30" s="20" t="s">
        <v>11150</v>
      </c>
      <c r="AC30" s="20" t="s">
        <v>11150</v>
      </c>
      <c r="AD30" s="20" t="s">
        <v>14855</v>
      </c>
      <c r="AE30" s="20">
        <v>10000</v>
      </c>
      <c r="AF30" s="20" t="s">
        <v>11150</v>
      </c>
      <c r="AG30" s="20" t="s">
        <v>14856</v>
      </c>
    </row>
    <row r="31" spans="1:33" x14ac:dyDescent="0.45">
      <c r="A31" s="20" t="s">
        <v>9431</v>
      </c>
      <c r="B31" s="20">
        <v>1001264</v>
      </c>
      <c r="C31" s="20">
        <v>1001341</v>
      </c>
      <c r="D31" s="20" t="s">
        <v>14287</v>
      </c>
      <c r="E31" s="20" t="str">
        <f>VLOOKUP(B31,'REPORTE'!$A$1:$AG$1961,5,0)</f>
        <v>CHINO(A)</v>
      </c>
      <c r="F31" s="20" t="s">
        <v>14288</v>
      </c>
      <c r="G31" s="22" t="str">
        <f>VLOOKUP(B31,'REPORTE'!$A$1:$AG$1961,18,0)</f>
        <v>F</v>
      </c>
      <c r="H31" s="20" t="str">
        <f>VLOOKUP(B31,'REPORTE'!$A$1:$AG$1961,6,0)</f>
        <v>EXTRANJERO</v>
      </c>
      <c r="I31" s="20" t="str">
        <f>VLOOKUP(B31,'REPORTE'!$A$1:$AG$1961,30,0)</f>
        <v>Universitaria</v>
      </c>
      <c r="J31" s="20" t="str">
        <f>VLOOKUP(B31,'REPORTE'!$A$1:$AG$1961,31,0)</f>
        <v>PICHINCHA</v>
      </c>
      <c r="K31" s="20" t="str">
        <f>VLOOKUP(B31,'REPORTE'!$A$1:$AG$1961,32,0)</f>
        <v>QUITO</v>
      </c>
      <c r="L31" s="20" t="str">
        <f>VLOOKUP(B31,'REPORTE'!$A$1:$AG$1961,33,0)</f>
        <v>IÑAQUITO</v>
      </c>
      <c r="M31" s="20" t="str">
        <f>VLOOKUP(L31,PROVINCIAS!$F$1:$G$1171,2,0)</f>
        <v>URBANA</v>
      </c>
      <c r="N31" s="20" t="s">
        <v>14754</v>
      </c>
      <c r="O31" s="20">
        <v>1000263</v>
      </c>
      <c r="P31" s="20">
        <v>365</v>
      </c>
      <c r="Q31" s="20" t="s">
        <v>14755</v>
      </c>
      <c r="R31" s="20" t="s">
        <v>14818</v>
      </c>
      <c r="S31" s="20">
        <v>192</v>
      </c>
      <c r="T31" s="23">
        <v>44448</v>
      </c>
      <c r="U31" s="23">
        <v>44813</v>
      </c>
      <c r="V31" s="20">
        <v>36</v>
      </c>
      <c r="W31" s="20" t="s">
        <v>12068</v>
      </c>
      <c r="X31" s="20" t="s">
        <v>11150</v>
      </c>
      <c r="Y31" s="20" t="s">
        <v>14757</v>
      </c>
      <c r="Z31" s="20" t="s">
        <v>14857</v>
      </c>
      <c r="AA31" s="20" t="s">
        <v>14858</v>
      </c>
      <c r="AB31" s="20" t="s">
        <v>14859</v>
      </c>
      <c r="AC31" s="20" t="s">
        <v>11150</v>
      </c>
      <c r="AD31" s="20" t="s">
        <v>14860</v>
      </c>
      <c r="AE31" s="20">
        <v>17000</v>
      </c>
      <c r="AF31" s="20" t="s">
        <v>11150</v>
      </c>
      <c r="AG31" s="20" t="s">
        <v>14861</v>
      </c>
    </row>
    <row r="32" spans="1:33" x14ac:dyDescent="0.45">
      <c r="A32" s="20" t="s">
        <v>9431</v>
      </c>
      <c r="B32" s="20">
        <v>1001235</v>
      </c>
      <c r="C32" s="20">
        <v>1001317</v>
      </c>
      <c r="D32" s="20" t="s">
        <v>14273</v>
      </c>
      <c r="E32" s="20" t="str">
        <f>VLOOKUP(B32,'REPORTE'!$A$1:$AG$1961,5,0)</f>
        <v>CHILENO(A)</v>
      </c>
      <c r="F32" s="20" t="s">
        <v>14274</v>
      </c>
      <c r="G32" s="22" t="str">
        <f>VLOOKUP(B32,'REPORTE'!$A$1:$AG$1961,18,0)</f>
        <v>F</v>
      </c>
      <c r="H32" s="20" t="str">
        <f>VLOOKUP(B32,'REPORTE'!$A$1:$AG$1961,6,0)</f>
        <v>EXTRANJERO</v>
      </c>
      <c r="I32" s="20" t="str">
        <f>VLOOKUP(B32,'REPORTE'!$A$1:$AG$1961,30,0)</f>
        <v>Universitaria</v>
      </c>
      <c r="J32" s="20" t="str">
        <f>VLOOKUP(B32,'REPORTE'!$A$1:$AG$1961,31,0)</f>
        <v>PICHINCHA</v>
      </c>
      <c r="K32" s="20" t="str">
        <f>VLOOKUP(B32,'REPORTE'!$A$1:$AG$1961,32,0)</f>
        <v>QUITO</v>
      </c>
      <c r="L32" s="20" t="str">
        <f>VLOOKUP(B32,'REPORTE'!$A$1:$AG$1961,33,0)</f>
        <v>IÑAQUITO</v>
      </c>
      <c r="M32" s="20" t="str">
        <f>VLOOKUP(L32,PROVINCIAS!$F$1:$G$1171,2,0)</f>
        <v>URBANA</v>
      </c>
      <c r="N32" s="20" t="s">
        <v>14754</v>
      </c>
      <c r="O32" s="20">
        <v>1000270</v>
      </c>
      <c r="P32" s="20">
        <v>365</v>
      </c>
      <c r="Q32" s="20" t="s">
        <v>14755</v>
      </c>
      <c r="R32" s="20" t="s">
        <v>14763</v>
      </c>
      <c r="S32" s="20">
        <v>200</v>
      </c>
      <c r="T32" s="23">
        <v>44456</v>
      </c>
      <c r="U32" s="23">
        <v>44821</v>
      </c>
      <c r="V32" s="20">
        <v>36</v>
      </c>
      <c r="W32" s="20" t="s">
        <v>12068</v>
      </c>
      <c r="X32" s="20" t="s">
        <v>11150</v>
      </c>
      <c r="Y32" s="20" t="s">
        <v>14757</v>
      </c>
      <c r="Z32" s="20" t="s">
        <v>14862</v>
      </c>
      <c r="AA32" s="20" t="s">
        <v>14863</v>
      </c>
      <c r="AB32" s="20" t="s">
        <v>11150</v>
      </c>
      <c r="AC32" s="20" t="s">
        <v>11150</v>
      </c>
      <c r="AD32" s="20" t="s">
        <v>14864</v>
      </c>
      <c r="AE32" s="20">
        <v>131500</v>
      </c>
      <c r="AF32" s="20" t="s">
        <v>11150</v>
      </c>
      <c r="AG32" s="20" t="s">
        <v>14865</v>
      </c>
    </row>
    <row r="33" spans="1:33" x14ac:dyDescent="0.45">
      <c r="A33" s="20" t="s">
        <v>9431</v>
      </c>
      <c r="B33" s="20">
        <v>1001264</v>
      </c>
      <c r="C33" s="20">
        <v>1001341</v>
      </c>
      <c r="D33" s="20" t="s">
        <v>14287</v>
      </c>
      <c r="E33" s="20" t="str">
        <f>VLOOKUP(B33,'REPORTE'!$A$1:$AG$1961,5,0)</f>
        <v>CHINO(A)</v>
      </c>
      <c r="F33" s="20" t="s">
        <v>14288</v>
      </c>
      <c r="G33" s="22" t="str">
        <f>VLOOKUP(B33,'REPORTE'!$A$1:$AG$1961,18,0)</f>
        <v>F</v>
      </c>
      <c r="H33" s="20" t="str">
        <f>VLOOKUP(B33,'REPORTE'!$A$1:$AG$1961,6,0)</f>
        <v>EXTRANJERO</v>
      </c>
      <c r="I33" s="20" t="str">
        <f>VLOOKUP(B33,'REPORTE'!$A$1:$AG$1961,30,0)</f>
        <v>Universitaria</v>
      </c>
      <c r="J33" s="20" t="str">
        <f>VLOOKUP(B33,'REPORTE'!$A$1:$AG$1961,31,0)</f>
        <v>PICHINCHA</v>
      </c>
      <c r="K33" s="20" t="str">
        <f>VLOOKUP(B33,'REPORTE'!$A$1:$AG$1961,32,0)</f>
        <v>QUITO</v>
      </c>
      <c r="L33" s="20" t="str">
        <f>VLOOKUP(B33,'REPORTE'!$A$1:$AG$1961,33,0)</f>
        <v>IÑAQUITO</v>
      </c>
      <c r="M33" s="20" t="str">
        <f>VLOOKUP(L33,PROVINCIAS!$F$1:$G$1171,2,0)</f>
        <v>URBANA</v>
      </c>
      <c r="N33" s="20" t="s">
        <v>14754</v>
      </c>
      <c r="O33" s="20">
        <v>1000272</v>
      </c>
      <c r="P33" s="20">
        <v>366</v>
      </c>
      <c r="Q33" s="20" t="s">
        <v>14755</v>
      </c>
      <c r="R33" s="20" t="s">
        <v>14763</v>
      </c>
      <c r="S33" s="20">
        <v>202</v>
      </c>
      <c r="T33" s="23">
        <v>44457</v>
      </c>
      <c r="U33" s="23">
        <v>44823</v>
      </c>
      <c r="V33" s="20">
        <v>36</v>
      </c>
      <c r="W33" s="20" t="s">
        <v>12068</v>
      </c>
      <c r="X33" s="20" t="s">
        <v>11150</v>
      </c>
      <c r="Y33" s="20" t="s">
        <v>14757</v>
      </c>
      <c r="Z33" s="20" t="s">
        <v>14866</v>
      </c>
      <c r="AA33" s="20" t="s">
        <v>14867</v>
      </c>
      <c r="AB33" s="20" t="s">
        <v>11150</v>
      </c>
      <c r="AC33" s="20" t="s">
        <v>11150</v>
      </c>
      <c r="AD33" s="20" t="s">
        <v>14868</v>
      </c>
      <c r="AE33" s="20">
        <v>49261.38</v>
      </c>
      <c r="AF33" s="20" t="s">
        <v>11150</v>
      </c>
      <c r="AG33" s="20" t="s">
        <v>14869</v>
      </c>
    </row>
    <row r="34" spans="1:33" x14ac:dyDescent="0.45">
      <c r="A34" s="20" t="s">
        <v>9431</v>
      </c>
      <c r="B34" s="20">
        <v>1000665</v>
      </c>
      <c r="C34" s="20">
        <v>1000735</v>
      </c>
      <c r="D34" s="20" t="s">
        <v>9824</v>
      </c>
      <c r="E34" s="20" t="str">
        <f>VLOOKUP(B34,'REPORTE'!$A$1:$AG$1961,5,0)</f>
        <v>ECUATORIANO(A)</v>
      </c>
      <c r="F34" s="22">
        <v>1705554085</v>
      </c>
      <c r="G34" s="22" t="str">
        <f>VLOOKUP(B34,'REPORTE'!$A$1:$AG$1961,18,0)</f>
        <v>M</v>
      </c>
      <c r="H34" s="20" t="str">
        <f>VLOOKUP(B34,'REPORTE'!$A$1:$AG$1961,6,0)</f>
        <v>NACIONAL</v>
      </c>
      <c r="I34" s="20" t="str">
        <f>VLOOKUP(B34,'REPORTE'!$A$1:$AG$1961,30,0)</f>
        <v>Primaria</v>
      </c>
      <c r="J34" s="20" t="str">
        <f>VLOOKUP(B34,'REPORTE'!$A$1:$AG$1961,31,0)</f>
        <v>CHIMBORAZO</v>
      </c>
      <c r="K34" s="20" t="str">
        <f>VLOOKUP(B34,'REPORTE'!$A$1:$AG$1961,32,0)</f>
        <v>CHAMBO</v>
      </c>
      <c r="L34" s="20" t="str">
        <f>VLOOKUP(B34,'REPORTE'!$A$1:$AG$1961,33,0)</f>
        <v>CHAMBO</v>
      </c>
      <c r="M34" s="20" t="str">
        <f>VLOOKUP(L34,PROVINCIAS!$F$1:$G$1171,2,0)</f>
        <v>URBANA</v>
      </c>
      <c r="N34" s="20" t="s">
        <v>14754</v>
      </c>
      <c r="O34" s="20">
        <v>1000275</v>
      </c>
      <c r="P34" s="20">
        <v>181</v>
      </c>
      <c r="Q34" s="20" t="s">
        <v>14755</v>
      </c>
      <c r="R34" s="20" t="s">
        <v>14763</v>
      </c>
      <c r="S34" s="20">
        <v>20</v>
      </c>
      <c r="T34" s="23">
        <v>44460</v>
      </c>
      <c r="U34" s="23">
        <v>44641</v>
      </c>
      <c r="V34" s="20">
        <v>62</v>
      </c>
      <c r="W34" s="20" t="s">
        <v>12068</v>
      </c>
      <c r="X34" s="20" t="s">
        <v>12605</v>
      </c>
      <c r="Y34" s="20" t="s">
        <v>12604</v>
      </c>
      <c r="Z34" s="20" t="s">
        <v>12214</v>
      </c>
      <c r="AA34" s="20" t="s">
        <v>14870</v>
      </c>
      <c r="AB34" s="20" t="s">
        <v>11150</v>
      </c>
      <c r="AC34" s="20" t="s">
        <v>11150</v>
      </c>
      <c r="AD34" s="20" t="s">
        <v>14871</v>
      </c>
      <c r="AE34" s="20">
        <v>0</v>
      </c>
      <c r="AF34" s="20" t="s">
        <v>14872</v>
      </c>
      <c r="AG34" s="20" t="s">
        <v>14873</v>
      </c>
    </row>
    <row r="35" spans="1:33" x14ac:dyDescent="0.45">
      <c r="A35" s="20" t="s">
        <v>9431</v>
      </c>
      <c r="B35" s="20">
        <v>1000392</v>
      </c>
      <c r="C35" s="20">
        <v>1000454</v>
      </c>
      <c r="D35" s="20" t="s">
        <v>13829</v>
      </c>
      <c r="E35" s="20" t="str">
        <f>VLOOKUP(B35,'REPORTE'!$A$1:$AG$1961,5,0)</f>
        <v>ECUATORIANO(A) INDIGENA</v>
      </c>
      <c r="F35" s="22">
        <v>1001827730</v>
      </c>
      <c r="G35" s="22" t="str">
        <f>VLOOKUP(B35,'REPORTE'!$A$1:$AG$1961,18,0)</f>
        <v>F</v>
      </c>
      <c r="H35" s="20" t="str">
        <f>VLOOKUP(B35,'REPORTE'!$A$1:$AG$1961,6,0)</f>
        <v>NACIONAL</v>
      </c>
      <c r="I35" s="20" t="str">
        <f>VLOOKUP(B35,'REPORTE'!$A$1:$AG$1961,30,0)</f>
        <v>Formación Técnica (Intermedia)</v>
      </c>
      <c r="J35" s="20" t="str">
        <f>VLOOKUP(B35,'REPORTE'!$A$1:$AG$1961,31,0)</f>
        <v>IMBABURA</v>
      </c>
      <c r="K35" s="20" t="str">
        <f>VLOOKUP(B35,'REPORTE'!$A$1:$AG$1961,32,0)</f>
        <v>OTAVALO</v>
      </c>
      <c r="L35" s="20" t="str">
        <f>VLOOKUP(B35,'REPORTE'!$A$1:$AG$1961,33,0)</f>
        <v>GONZALEZ SUAREZ</v>
      </c>
      <c r="M35" s="20" t="str">
        <f>VLOOKUP(L35,PROVINCIAS!$F$1:$G$1171,2,0)</f>
        <v>URBANA</v>
      </c>
      <c r="N35" s="20" t="s">
        <v>14754</v>
      </c>
      <c r="O35" s="20">
        <v>1000276</v>
      </c>
      <c r="P35" s="20">
        <v>361</v>
      </c>
      <c r="Q35" s="20" t="s">
        <v>14755</v>
      </c>
      <c r="R35" s="20" t="s">
        <v>14763</v>
      </c>
      <c r="S35" s="20">
        <v>201</v>
      </c>
      <c r="T35" s="23">
        <v>44461</v>
      </c>
      <c r="U35" s="23">
        <v>44822</v>
      </c>
      <c r="V35" s="20">
        <v>54</v>
      </c>
      <c r="W35" s="20" t="s">
        <v>12068</v>
      </c>
      <c r="X35" s="20" t="s">
        <v>11150</v>
      </c>
      <c r="Y35" s="20" t="s">
        <v>14874</v>
      </c>
      <c r="Z35" s="20" t="s">
        <v>12337</v>
      </c>
      <c r="AA35" s="20" t="s">
        <v>14875</v>
      </c>
      <c r="AB35" s="20" t="s">
        <v>11150</v>
      </c>
      <c r="AC35" s="20" t="s">
        <v>11150</v>
      </c>
      <c r="AD35" s="20" t="s">
        <v>14876</v>
      </c>
      <c r="AE35" s="20">
        <v>501</v>
      </c>
      <c r="AF35" s="20" t="s">
        <v>11150</v>
      </c>
      <c r="AG35" s="20" t="s">
        <v>14877</v>
      </c>
    </row>
    <row r="36" spans="1:33" x14ac:dyDescent="0.45">
      <c r="A36" s="20" t="s">
        <v>9431</v>
      </c>
      <c r="B36" s="20">
        <v>1000167</v>
      </c>
      <c r="C36" s="20">
        <v>1000175</v>
      </c>
      <c r="D36" s="20" t="s">
        <v>13698</v>
      </c>
      <c r="E36" s="20" t="str">
        <f>VLOOKUP(B36,'REPORTE'!$A$1:$AG$1961,5,0)</f>
        <v>ECUATORIANO(A)</v>
      </c>
      <c r="F36" s="22">
        <v>601728199</v>
      </c>
      <c r="G36" s="22" t="str">
        <f>VLOOKUP(B36,'REPORTE'!$A$1:$AG$1961,18,0)</f>
        <v>M</v>
      </c>
      <c r="H36" s="20" t="str">
        <f>VLOOKUP(B36,'REPORTE'!$A$1:$AG$1961,6,0)</f>
        <v>NACIONAL</v>
      </c>
      <c r="I36" s="20" t="str">
        <f>VLOOKUP(B36,'REPORTE'!$A$1:$AG$1961,30,0)</f>
        <v>Ninguna</v>
      </c>
      <c r="J36" s="20" t="str">
        <f>VLOOKUP(B36,'REPORTE'!$A$1:$AG$1961,31,0)</f>
        <v>PICHINCHA</v>
      </c>
      <c r="K36" s="20" t="str">
        <f>VLOOKUP(B36,'REPORTE'!$A$1:$AG$1961,32,0)</f>
        <v>QUITO</v>
      </c>
      <c r="L36" s="20" t="str">
        <f>VLOOKUP(B36,'REPORTE'!$A$1:$AG$1961,33,0)</f>
        <v>COTOCOLLAO</v>
      </c>
      <c r="M36" s="20" t="str">
        <f>VLOOKUP(L36,PROVINCIAS!$F$1:$G$1171,2,0)</f>
        <v>URBANA</v>
      </c>
      <c r="N36" s="20" t="s">
        <v>14754</v>
      </c>
      <c r="O36" s="20">
        <v>1000277</v>
      </c>
      <c r="P36" s="20">
        <v>365</v>
      </c>
      <c r="Q36" s="20" t="s">
        <v>14755</v>
      </c>
      <c r="R36" s="20" t="s">
        <v>14763</v>
      </c>
      <c r="S36" s="20">
        <v>207</v>
      </c>
      <c r="T36" s="23">
        <v>44463</v>
      </c>
      <c r="U36" s="23">
        <v>44828</v>
      </c>
      <c r="V36" s="20">
        <v>58</v>
      </c>
      <c r="W36" s="20" t="s">
        <v>12068</v>
      </c>
      <c r="X36" s="20" t="s">
        <v>11150</v>
      </c>
      <c r="Y36" s="20" t="s">
        <v>14757</v>
      </c>
      <c r="Z36" s="20" t="s">
        <v>14853</v>
      </c>
      <c r="AA36" s="20" t="s">
        <v>14878</v>
      </c>
      <c r="AB36" s="20" t="s">
        <v>11150</v>
      </c>
      <c r="AC36" s="20" t="s">
        <v>11150</v>
      </c>
      <c r="AD36" s="20" t="s">
        <v>14879</v>
      </c>
      <c r="AE36" s="20">
        <v>10000</v>
      </c>
      <c r="AF36" s="20" t="s">
        <v>11150</v>
      </c>
      <c r="AG36" s="20" t="s">
        <v>14880</v>
      </c>
    </row>
    <row r="37" spans="1:33" x14ac:dyDescent="0.45">
      <c r="A37" s="20" t="s">
        <v>9431</v>
      </c>
      <c r="B37" s="20">
        <v>1000547</v>
      </c>
      <c r="C37" s="20">
        <v>341000008</v>
      </c>
      <c r="D37" s="20" t="s">
        <v>13921</v>
      </c>
      <c r="E37" s="20" t="str">
        <f>VLOOKUP(B37,'REPORTE'!$A$1:$AG$1961,5,0)</f>
        <v>ECUATORIANO(A) INDIGENA</v>
      </c>
      <c r="F37" s="22">
        <v>603003633</v>
      </c>
      <c r="G37" s="22" t="str">
        <f>VLOOKUP(B37,'REPORTE'!$A$1:$AG$1961,18,0)</f>
        <v>F</v>
      </c>
      <c r="H37" s="20" t="str">
        <f>VLOOKUP(B37,'REPORTE'!$A$1:$AG$1961,6,0)</f>
        <v>NACIONAL</v>
      </c>
      <c r="I37" s="20" t="str">
        <f>VLOOKUP(B37,'REPORTE'!$A$1:$AG$1961,30,0)</f>
        <v>Primaria</v>
      </c>
      <c r="J37" s="20" t="str">
        <f>VLOOKUP(B37,'REPORTE'!$A$1:$AG$1961,31,0)</f>
        <v>PICHINCHA</v>
      </c>
      <c r="K37" s="20" t="str">
        <f>VLOOKUP(B37,'REPORTE'!$A$1:$AG$1961,32,0)</f>
        <v>QUITO</v>
      </c>
      <c r="L37" s="20" t="str">
        <f>VLOOKUP(B37,'REPORTE'!$A$1:$AG$1961,33,0)</f>
        <v>COTOCOLLAO</v>
      </c>
      <c r="M37" s="20" t="str">
        <f>VLOOKUP(L37,PROVINCIAS!$F$1:$G$1171,2,0)</f>
        <v>URBANA</v>
      </c>
      <c r="N37" s="20" t="s">
        <v>14881</v>
      </c>
      <c r="O37" s="20">
        <v>1000278</v>
      </c>
      <c r="P37" s="20">
        <v>181</v>
      </c>
      <c r="Q37" s="20" t="s">
        <v>14755</v>
      </c>
      <c r="R37" s="20" t="s">
        <v>14763</v>
      </c>
      <c r="S37" s="20">
        <v>23</v>
      </c>
      <c r="T37" s="23">
        <v>44463</v>
      </c>
      <c r="U37" s="23">
        <v>44644</v>
      </c>
      <c r="V37" s="20">
        <v>45</v>
      </c>
      <c r="W37" s="20" t="s">
        <v>12068</v>
      </c>
      <c r="X37" s="20" t="s">
        <v>12605</v>
      </c>
      <c r="Y37" s="20" t="s">
        <v>12574</v>
      </c>
      <c r="Z37" s="20" t="s">
        <v>14882</v>
      </c>
      <c r="AA37" s="20" t="s">
        <v>14883</v>
      </c>
      <c r="AB37" s="20" t="s">
        <v>11150</v>
      </c>
      <c r="AC37" s="20" t="s">
        <v>11150</v>
      </c>
      <c r="AD37" s="20" t="s">
        <v>14884</v>
      </c>
      <c r="AE37" s="20">
        <v>8646.08</v>
      </c>
      <c r="AF37" s="20" t="s">
        <v>14885</v>
      </c>
      <c r="AG37" s="20" t="s">
        <v>14886</v>
      </c>
    </row>
    <row r="38" spans="1:33" x14ac:dyDescent="0.45">
      <c r="A38" s="20" t="s">
        <v>9431</v>
      </c>
      <c r="B38" s="20">
        <v>1000592</v>
      </c>
      <c r="C38" s="20">
        <v>1000663</v>
      </c>
      <c r="D38" s="20" t="s">
        <v>9701</v>
      </c>
      <c r="E38" s="20" t="str">
        <f>VLOOKUP(B38,'REPORTE'!$A$1:$AG$1961,5,0)</f>
        <v>ECUATORIANO(A) INDIGENA</v>
      </c>
      <c r="F38" s="22">
        <v>603903659</v>
      </c>
      <c r="G38" s="22" t="str">
        <f>VLOOKUP(B38,'REPORTE'!$A$1:$AG$1961,18,0)</f>
        <v>M</v>
      </c>
      <c r="H38" s="20" t="str">
        <f>VLOOKUP(B38,'REPORTE'!$A$1:$AG$1961,6,0)</f>
        <v>NACIONAL</v>
      </c>
      <c r="I38" s="20" t="str">
        <f>VLOOKUP(B38,'REPORTE'!$A$1:$AG$1961,30,0)</f>
        <v>Secundaria</v>
      </c>
      <c r="J38" s="20" t="str">
        <f>VLOOKUP(B38,'REPORTE'!$A$1:$AG$1961,31,0)</f>
        <v>CHIMBORAZO</v>
      </c>
      <c r="K38" s="20" t="str">
        <f>VLOOKUP(B38,'REPORTE'!$A$1:$AG$1961,32,0)</f>
        <v>RIOBAMBA</v>
      </c>
      <c r="L38" s="20" t="str">
        <f>VLOOKUP(B38,'REPORTE'!$A$1:$AG$1961,33,0)</f>
        <v>YARUQUIES</v>
      </c>
      <c r="M38" s="20" t="str">
        <f>VLOOKUP(L38,PROVINCIAS!$F$1:$G$1171,2,0)</f>
        <v>URBANA</v>
      </c>
      <c r="N38" s="20" t="s">
        <v>14754</v>
      </c>
      <c r="O38" s="20">
        <v>1000280</v>
      </c>
      <c r="P38" s="20">
        <v>365</v>
      </c>
      <c r="Q38" s="20" t="s">
        <v>14755</v>
      </c>
      <c r="R38" s="20" t="s">
        <v>14763</v>
      </c>
      <c r="S38" s="20">
        <v>212</v>
      </c>
      <c r="T38" s="23">
        <v>44468</v>
      </c>
      <c r="U38" s="23">
        <v>44833</v>
      </c>
      <c r="V38" s="20">
        <v>39</v>
      </c>
      <c r="W38" s="20" t="s">
        <v>12068</v>
      </c>
      <c r="X38" s="20" t="s">
        <v>11150</v>
      </c>
      <c r="Y38" s="20" t="s">
        <v>14757</v>
      </c>
      <c r="Z38" s="20" t="s">
        <v>12101</v>
      </c>
      <c r="AA38" s="20" t="s">
        <v>14887</v>
      </c>
      <c r="AB38" s="20" t="s">
        <v>11150</v>
      </c>
      <c r="AC38" s="20" t="s">
        <v>11150</v>
      </c>
      <c r="AD38" s="20" t="s">
        <v>14888</v>
      </c>
      <c r="AE38" s="20">
        <v>16000</v>
      </c>
      <c r="AF38" s="20" t="s">
        <v>11150</v>
      </c>
      <c r="AG38" s="20" t="s">
        <v>14889</v>
      </c>
    </row>
    <row r="39" spans="1:33" x14ac:dyDescent="0.45">
      <c r="A39" s="20" t="s">
        <v>9431</v>
      </c>
      <c r="B39" s="20">
        <v>1000719</v>
      </c>
      <c r="C39" s="20">
        <v>1000790</v>
      </c>
      <c r="D39" s="20" t="s">
        <v>14013</v>
      </c>
      <c r="E39" s="20" t="str">
        <f>VLOOKUP(B39,'REPORTE'!$A$1:$AG$1961,5,0)</f>
        <v>ECUATORIANO(A)</v>
      </c>
      <c r="F39" s="22">
        <v>1100560117</v>
      </c>
      <c r="G39" s="22" t="str">
        <f>VLOOKUP(B39,'REPORTE'!$A$1:$AG$1961,18,0)</f>
        <v>M</v>
      </c>
      <c r="H39" s="20" t="str">
        <f>VLOOKUP(B39,'REPORTE'!$A$1:$AG$1961,6,0)</f>
        <v>NACIONAL</v>
      </c>
      <c r="I39" s="20" t="str">
        <f>VLOOKUP(B39,'REPORTE'!$A$1:$AG$1961,30,0)</f>
        <v>Secundaria</v>
      </c>
      <c r="J39" s="20" t="str">
        <f>VLOOKUP(B39,'REPORTE'!$A$1:$AG$1961,31,0)</f>
        <v>LOJA</v>
      </c>
      <c r="K39" s="20" t="str">
        <f>VLOOKUP(B39,'REPORTE'!$A$1:$AG$1961,32,0)</f>
        <v>CALVAS</v>
      </c>
      <c r="L39" s="20" t="str">
        <f>VLOOKUP(B39,'REPORTE'!$A$1:$AG$1961,33,0)</f>
        <v>CARIAMANGA</v>
      </c>
      <c r="M39" s="20" t="str">
        <f>VLOOKUP(L39,PROVINCIAS!$F$1:$G$1171,2,0)</f>
        <v>URBANA</v>
      </c>
      <c r="N39" s="20" t="s">
        <v>14754</v>
      </c>
      <c r="O39" s="20">
        <v>1000282</v>
      </c>
      <c r="P39" s="20">
        <v>365</v>
      </c>
      <c r="Q39" s="20" t="s">
        <v>14755</v>
      </c>
      <c r="R39" s="20" t="s">
        <v>14763</v>
      </c>
      <c r="S39" s="20">
        <v>213</v>
      </c>
      <c r="T39" s="23">
        <v>44469</v>
      </c>
      <c r="U39" s="23">
        <v>44834</v>
      </c>
      <c r="V39" s="20">
        <v>70</v>
      </c>
      <c r="W39" s="20" t="s">
        <v>12068</v>
      </c>
      <c r="X39" s="20" t="s">
        <v>11150</v>
      </c>
      <c r="Y39" s="20" t="s">
        <v>14757</v>
      </c>
      <c r="Z39" s="20" t="s">
        <v>14853</v>
      </c>
      <c r="AA39" s="20" t="s">
        <v>14878</v>
      </c>
      <c r="AB39" s="20" t="s">
        <v>11150</v>
      </c>
      <c r="AC39" s="20" t="s">
        <v>11150</v>
      </c>
      <c r="AD39" s="20" t="s">
        <v>14890</v>
      </c>
      <c r="AE39" s="20">
        <v>10000</v>
      </c>
      <c r="AF39" s="20" t="s">
        <v>11150</v>
      </c>
      <c r="AG39" s="20" t="s">
        <v>14891</v>
      </c>
    </row>
    <row r="40" spans="1:33" x14ac:dyDescent="0.45">
      <c r="A40" s="20" t="s">
        <v>9431</v>
      </c>
      <c r="B40" s="20">
        <v>1000184</v>
      </c>
      <c r="C40" s="20">
        <v>1000247</v>
      </c>
      <c r="D40" s="20" t="s">
        <v>13705</v>
      </c>
      <c r="E40" s="20" t="str">
        <f>VLOOKUP(B40,'REPORTE'!$A$1:$AG$1961,5,0)</f>
        <v>ECUATORIANO(A) INDIGENA</v>
      </c>
      <c r="F40" s="22">
        <v>1712404084</v>
      </c>
      <c r="G40" s="22" t="str">
        <f>VLOOKUP(B40,'REPORTE'!$A$1:$AG$1961,18,0)</f>
        <v>M</v>
      </c>
      <c r="H40" s="20" t="str">
        <f>VLOOKUP(B40,'REPORTE'!$A$1:$AG$1961,6,0)</f>
        <v>NACIONAL</v>
      </c>
      <c r="I40" s="20" t="str">
        <f>VLOOKUP(B40,'REPORTE'!$A$1:$AG$1961,30,0)</f>
        <v>Primaria</v>
      </c>
      <c r="J40" s="20" t="str">
        <f>VLOOKUP(B40,'REPORTE'!$A$1:$AG$1961,31,0)</f>
        <v>CHIMBORAZO</v>
      </c>
      <c r="K40" s="20" t="str">
        <f>VLOOKUP(B40,'REPORTE'!$A$1:$AG$1961,32,0)</f>
        <v>RIOBAMBA</v>
      </c>
      <c r="L40" s="20" t="str">
        <f>VLOOKUP(B40,'REPORTE'!$A$1:$AG$1961,33,0)</f>
        <v>CACHA (CAB EN MACHANGARA)</v>
      </c>
      <c r="M40" s="20" t="str">
        <f>VLOOKUP(L40,PROVINCIAS!$F$1:$G$1171,2,0)</f>
        <v>RURAL</v>
      </c>
      <c r="N40" s="20" t="s">
        <v>14754</v>
      </c>
      <c r="O40" s="20">
        <v>1000283</v>
      </c>
      <c r="P40" s="20">
        <v>365</v>
      </c>
      <c r="Q40" s="20" t="s">
        <v>14755</v>
      </c>
      <c r="R40" s="20" t="s">
        <v>14763</v>
      </c>
      <c r="S40" s="20">
        <v>219</v>
      </c>
      <c r="T40" s="23">
        <v>44475</v>
      </c>
      <c r="U40" s="23">
        <v>44840</v>
      </c>
      <c r="V40" s="20">
        <v>48</v>
      </c>
      <c r="W40" s="20" t="s">
        <v>12068</v>
      </c>
      <c r="X40" s="20" t="s">
        <v>11150</v>
      </c>
      <c r="Y40" s="20" t="s">
        <v>14757</v>
      </c>
      <c r="Z40" s="20" t="s">
        <v>14892</v>
      </c>
      <c r="AA40" s="20" t="s">
        <v>14893</v>
      </c>
      <c r="AB40" s="20" t="s">
        <v>11150</v>
      </c>
      <c r="AC40" s="20" t="s">
        <v>11150</v>
      </c>
      <c r="AD40" s="20" t="s">
        <v>14894</v>
      </c>
      <c r="AE40" s="20">
        <v>50000</v>
      </c>
      <c r="AF40" s="20" t="s">
        <v>11150</v>
      </c>
      <c r="AG40" s="20" t="s">
        <v>14895</v>
      </c>
    </row>
    <row r="41" spans="1:33" x14ac:dyDescent="0.45">
      <c r="A41" s="20" t="s">
        <v>9431</v>
      </c>
      <c r="B41" s="20">
        <v>1000945</v>
      </c>
      <c r="C41" s="20">
        <v>1001015</v>
      </c>
      <c r="D41" s="20" t="s">
        <v>10022</v>
      </c>
      <c r="E41" s="20" t="str">
        <f>VLOOKUP(B41,'REPORTE'!$A$1:$AG$1961,5,0)</f>
        <v>ECUATORIANO(A)</v>
      </c>
      <c r="F41" s="22">
        <v>1712381613</v>
      </c>
      <c r="G41" s="22" t="str">
        <f>VLOOKUP(B41,'REPORTE'!$A$1:$AG$1961,18,0)</f>
        <v>F</v>
      </c>
      <c r="H41" s="20" t="str">
        <f>VLOOKUP(B41,'REPORTE'!$A$1:$AG$1961,6,0)</f>
        <v>NACIONAL</v>
      </c>
      <c r="I41" s="20" t="str">
        <f>VLOOKUP(B41,'REPORTE'!$A$1:$AG$1961,30,0)</f>
        <v>Secundaria</v>
      </c>
      <c r="J41" s="20" t="str">
        <f>VLOOKUP(B41,'REPORTE'!$A$1:$AG$1961,31,0)</f>
        <v>PICHINCHA</v>
      </c>
      <c r="K41" s="20" t="str">
        <f>VLOOKUP(B41,'REPORTE'!$A$1:$AG$1961,32,0)</f>
        <v>QUITO</v>
      </c>
      <c r="L41" s="20" t="str">
        <f>VLOOKUP(B41,'REPORTE'!$A$1:$AG$1961,33,0)</f>
        <v>COTOCOLLAO</v>
      </c>
      <c r="M41" s="20" t="str">
        <f>VLOOKUP(L41,PROVINCIAS!$F$1:$G$1171,2,0)</f>
        <v>URBANA</v>
      </c>
      <c r="N41" s="20" t="s">
        <v>14754</v>
      </c>
      <c r="O41" s="20">
        <v>1000284</v>
      </c>
      <c r="P41" s="20">
        <v>365</v>
      </c>
      <c r="Q41" s="20" t="s">
        <v>14755</v>
      </c>
      <c r="R41" s="20" t="s">
        <v>14763</v>
      </c>
      <c r="S41" s="20">
        <v>219</v>
      </c>
      <c r="T41" s="23">
        <v>44475</v>
      </c>
      <c r="U41" s="23">
        <v>44840</v>
      </c>
      <c r="V41" s="20">
        <v>44</v>
      </c>
      <c r="W41" s="20" t="s">
        <v>12068</v>
      </c>
      <c r="X41" s="20" t="s">
        <v>11150</v>
      </c>
      <c r="Y41" s="20" t="s">
        <v>14786</v>
      </c>
      <c r="Z41" s="20" t="s">
        <v>14896</v>
      </c>
      <c r="AA41" s="20" t="s">
        <v>14897</v>
      </c>
      <c r="AB41" s="20" t="s">
        <v>11150</v>
      </c>
      <c r="AC41" s="20" t="s">
        <v>11150</v>
      </c>
      <c r="AD41" s="20" t="s">
        <v>14898</v>
      </c>
      <c r="AE41" s="20">
        <v>3600</v>
      </c>
      <c r="AF41" s="20" t="s">
        <v>11150</v>
      </c>
      <c r="AG41" s="20" t="s">
        <v>14899</v>
      </c>
    </row>
    <row r="42" spans="1:33" x14ac:dyDescent="0.45">
      <c r="A42" s="20" t="s">
        <v>9431</v>
      </c>
      <c r="B42" s="20">
        <v>1000010</v>
      </c>
      <c r="C42" s="20">
        <v>1000001</v>
      </c>
      <c r="D42" s="20" t="s">
        <v>13589</v>
      </c>
      <c r="E42" s="20" t="str">
        <f>VLOOKUP(B42,'REPORTE'!$A$1:$AG$1961,5,0)</f>
        <v>ECUATORIANO(A)</v>
      </c>
      <c r="F42" s="22">
        <v>200467926</v>
      </c>
      <c r="G42" s="22" t="str">
        <f>VLOOKUP(B42,'REPORTE'!$A$1:$AG$1961,18,0)</f>
        <v>M</v>
      </c>
      <c r="H42" s="20" t="str">
        <f>VLOOKUP(B42,'REPORTE'!$A$1:$AG$1961,6,0)</f>
        <v>NACIONAL</v>
      </c>
      <c r="I42" s="20" t="str">
        <f>VLOOKUP(B42,'REPORTE'!$A$1:$AG$1961,30,0)</f>
        <v>Universitaria</v>
      </c>
      <c r="J42" s="20" t="str">
        <f>VLOOKUP(B42,'REPORTE'!$A$1:$AG$1961,31,0)</f>
        <v>BOLIVAR</v>
      </c>
      <c r="K42" s="20" t="str">
        <f>VLOOKUP(B42,'REPORTE'!$A$1:$AG$1961,32,0)</f>
        <v>GUARANDA</v>
      </c>
      <c r="L42" s="20" t="str">
        <f>VLOOKUP(B42,'REPORTE'!$A$1:$AG$1961,33,0)</f>
        <v>SAN LORENZO (BOLIVAR)</v>
      </c>
      <c r="M42" s="20" t="str">
        <f>VLOOKUP(L42,PROVINCIAS!$F$1:$G$1171,2,0)</f>
        <v>RURAL</v>
      </c>
      <c r="N42" s="20" t="s">
        <v>14754</v>
      </c>
      <c r="O42" s="20">
        <v>1000285</v>
      </c>
      <c r="P42" s="20">
        <v>180</v>
      </c>
      <c r="Q42" s="20" t="s">
        <v>14755</v>
      </c>
      <c r="R42" s="20" t="s">
        <v>14763</v>
      </c>
      <c r="S42" s="20">
        <v>34</v>
      </c>
      <c r="T42" s="23">
        <v>44475</v>
      </c>
      <c r="U42" s="23">
        <v>44655</v>
      </c>
      <c r="V42" s="20">
        <v>66</v>
      </c>
      <c r="W42" s="20" t="s">
        <v>12068</v>
      </c>
      <c r="X42" s="20" t="s">
        <v>12605</v>
      </c>
      <c r="Y42" s="20" t="s">
        <v>12584</v>
      </c>
      <c r="Z42" s="20" t="s">
        <v>14900</v>
      </c>
      <c r="AA42" s="20" t="s">
        <v>14901</v>
      </c>
      <c r="AB42" s="20" t="s">
        <v>11150</v>
      </c>
      <c r="AC42" s="20" t="s">
        <v>11150</v>
      </c>
      <c r="AD42" s="20" t="s">
        <v>14902</v>
      </c>
      <c r="AE42" s="20">
        <v>17000</v>
      </c>
      <c r="AF42" s="20" t="s">
        <v>14903</v>
      </c>
      <c r="AG42" s="20" t="s">
        <v>14904</v>
      </c>
    </row>
    <row r="43" spans="1:33" x14ac:dyDescent="0.45">
      <c r="A43" s="20" t="s">
        <v>9431</v>
      </c>
      <c r="B43" s="20">
        <v>1001080</v>
      </c>
      <c r="C43" s="20">
        <v>1001151</v>
      </c>
      <c r="D43" s="20" t="s">
        <v>10047</v>
      </c>
      <c r="E43" s="20" t="str">
        <f>VLOOKUP(B43,'REPORTE'!$A$1:$AG$1961,5,0)</f>
        <v>ECUATORIANO(A) INDIGENA</v>
      </c>
      <c r="F43" s="22">
        <v>502995426</v>
      </c>
      <c r="G43" s="22" t="str">
        <f>VLOOKUP(B43,'REPORTE'!$A$1:$AG$1961,18,0)</f>
        <v>M</v>
      </c>
      <c r="H43" s="20" t="str">
        <f>VLOOKUP(B43,'REPORTE'!$A$1:$AG$1961,6,0)</f>
        <v>NACIONAL</v>
      </c>
      <c r="I43" s="20" t="str">
        <f>VLOOKUP(B43,'REPORTE'!$A$1:$AG$1961,30,0)</f>
        <v>Primaria</v>
      </c>
      <c r="J43" s="20" t="str">
        <f>VLOOKUP(B43,'REPORTE'!$A$1:$AG$1961,31,0)</f>
        <v>CHIMBORAZO</v>
      </c>
      <c r="K43" s="20" t="str">
        <f>VLOOKUP(B43,'REPORTE'!$A$1:$AG$1961,32,0)</f>
        <v>RIOBAMBA</v>
      </c>
      <c r="L43" s="20" t="str">
        <f>VLOOKUP(B43,'REPORTE'!$A$1:$AG$1961,33,0)</f>
        <v>CACHA (CAB EN MACHANGARA)</v>
      </c>
      <c r="M43" s="20" t="str">
        <f>VLOOKUP(L43,PROVINCIAS!$F$1:$G$1171,2,0)</f>
        <v>RURAL</v>
      </c>
      <c r="N43" s="20" t="s">
        <v>14754</v>
      </c>
      <c r="O43" s="20">
        <v>1000288</v>
      </c>
      <c r="P43" s="20">
        <v>180</v>
      </c>
      <c r="Q43" s="20" t="s">
        <v>14755</v>
      </c>
      <c r="R43" s="20" t="s">
        <v>14763</v>
      </c>
      <c r="S43" s="20">
        <v>42</v>
      </c>
      <c r="T43" s="23">
        <v>44483</v>
      </c>
      <c r="U43" s="23">
        <v>44663</v>
      </c>
      <c r="V43" s="20">
        <v>34</v>
      </c>
      <c r="W43" s="20" t="s">
        <v>12068</v>
      </c>
      <c r="X43" s="20" t="s">
        <v>12605</v>
      </c>
      <c r="Y43" s="20" t="s">
        <v>14905</v>
      </c>
      <c r="Z43" s="20" t="s">
        <v>12285</v>
      </c>
      <c r="AA43" s="20" t="s">
        <v>14906</v>
      </c>
      <c r="AB43" s="20" t="s">
        <v>11150</v>
      </c>
      <c r="AC43" s="20" t="s">
        <v>11150</v>
      </c>
      <c r="AD43" s="20" t="s">
        <v>14907</v>
      </c>
      <c r="AE43" s="20">
        <v>1500</v>
      </c>
      <c r="AF43" s="20" t="s">
        <v>14908</v>
      </c>
      <c r="AG43" s="20" t="s">
        <v>14909</v>
      </c>
    </row>
    <row r="44" spans="1:33" x14ac:dyDescent="0.45">
      <c r="A44" s="20" t="s">
        <v>9431</v>
      </c>
      <c r="B44" s="20">
        <v>1000684</v>
      </c>
      <c r="C44" s="20">
        <v>1000753</v>
      </c>
      <c r="D44" s="20" t="s">
        <v>10052</v>
      </c>
      <c r="E44" s="20" t="str">
        <f>VLOOKUP(B44,'REPORTE'!$A$1:$AG$1961,5,0)</f>
        <v>ECUATORIANO(A)</v>
      </c>
      <c r="F44" s="22">
        <v>1716562895</v>
      </c>
      <c r="G44" s="22" t="str">
        <f>VLOOKUP(B44,'REPORTE'!$A$1:$AG$1961,18,0)</f>
        <v>M</v>
      </c>
      <c r="H44" s="20" t="str">
        <f>VLOOKUP(B44,'REPORTE'!$A$1:$AG$1961,6,0)</f>
        <v>NACIONAL</v>
      </c>
      <c r="I44" s="20" t="str">
        <f>VLOOKUP(B44,'REPORTE'!$A$1:$AG$1961,30,0)</f>
        <v>Secundaria</v>
      </c>
      <c r="J44" s="20" t="str">
        <f>VLOOKUP(B44,'REPORTE'!$A$1:$AG$1961,31,0)</f>
        <v>PICHINCHA</v>
      </c>
      <c r="K44" s="20" t="str">
        <f>VLOOKUP(B44,'REPORTE'!$A$1:$AG$1961,32,0)</f>
        <v>QUITO</v>
      </c>
      <c r="L44" s="20" t="str">
        <f>VLOOKUP(B44,'REPORTE'!$A$1:$AG$1961,33,0)</f>
        <v>SAN BLAS</v>
      </c>
      <c r="M44" s="20" t="str">
        <f>VLOOKUP(L44,PROVINCIAS!$F$1:$G$1171,2,0)</f>
        <v>URBANA</v>
      </c>
      <c r="N44" s="20" t="s">
        <v>14754</v>
      </c>
      <c r="O44" s="20">
        <v>1000289</v>
      </c>
      <c r="P44" s="20">
        <v>1080</v>
      </c>
      <c r="Q44" s="20" t="s">
        <v>14755</v>
      </c>
      <c r="R44" s="20" t="s">
        <v>14763</v>
      </c>
      <c r="S44" s="20">
        <v>943</v>
      </c>
      <c r="T44" s="23">
        <v>44484</v>
      </c>
      <c r="U44" s="23">
        <v>45564</v>
      </c>
      <c r="V44" s="20">
        <v>40</v>
      </c>
      <c r="W44" s="20" t="s">
        <v>12068</v>
      </c>
      <c r="X44" s="20" t="s">
        <v>11150</v>
      </c>
      <c r="Y44" s="20" t="s">
        <v>12574</v>
      </c>
      <c r="Z44" s="20" t="s">
        <v>12253</v>
      </c>
      <c r="AA44" s="20" t="s">
        <v>14910</v>
      </c>
      <c r="AB44" s="20" t="s">
        <v>11150</v>
      </c>
      <c r="AC44" s="20" t="s">
        <v>11150</v>
      </c>
      <c r="AD44" s="20" t="s">
        <v>14911</v>
      </c>
      <c r="AE44" s="20">
        <v>7000</v>
      </c>
      <c r="AF44" s="20" t="s">
        <v>11150</v>
      </c>
      <c r="AG44" s="20" t="s">
        <v>14912</v>
      </c>
    </row>
    <row r="45" spans="1:33" x14ac:dyDescent="0.45">
      <c r="A45" s="20" t="s">
        <v>9431</v>
      </c>
      <c r="B45" s="20">
        <v>1000754</v>
      </c>
      <c r="C45" s="20">
        <v>1000825</v>
      </c>
      <c r="D45" s="20" t="s">
        <v>14037</v>
      </c>
      <c r="E45" s="20" t="str">
        <f>VLOOKUP(B45,'REPORTE'!$A$1:$AG$1961,5,0)</f>
        <v>ECUATORIANO(A)</v>
      </c>
      <c r="F45" s="22">
        <v>601492853</v>
      </c>
      <c r="G45" s="22" t="str">
        <f>VLOOKUP(B45,'REPORTE'!$A$1:$AG$1961,18,0)</f>
        <v>M</v>
      </c>
      <c r="H45" s="20" t="str">
        <f>VLOOKUP(B45,'REPORTE'!$A$1:$AG$1961,6,0)</f>
        <v>NACIONAL</v>
      </c>
      <c r="I45" s="20" t="str">
        <f>VLOOKUP(B45,'REPORTE'!$A$1:$AG$1961,30,0)</f>
        <v>Secundaria</v>
      </c>
      <c r="J45" s="20" t="str">
        <f>VLOOKUP(B45,'REPORTE'!$A$1:$AG$1961,31,0)</f>
        <v>PICHINCHA</v>
      </c>
      <c r="K45" s="20" t="str">
        <f>VLOOKUP(B45,'REPORTE'!$A$1:$AG$1961,32,0)</f>
        <v>QUITO</v>
      </c>
      <c r="L45" s="20" t="str">
        <f>VLOOKUP(B45,'REPORTE'!$A$1:$AG$1961,33,0)</f>
        <v>GONZALEZ SUAREZ</v>
      </c>
      <c r="M45" s="20" t="str">
        <f>VLOOKUP(L45,PROVINCIAS!$F$1:$G$1171,2,0)</f>
        <v>URBANA</v>
      </c>
      <c r="N45" s="20" t="s">
        <v>14754</v>
      </c>
      <c r="O45" s="20">
        <v>1000291</v>
      </c>
      <c r="P45" s="20">
        <v>361</v>
      </c>
      <c r="Q45" s="20" t="s">
        <v>14755</v>
      </c>
      <c r="R45" s="20" t="s">
        <v>14763</v>
      </c>
      <c r="S45" s="20">
        <v>227</v>
      </c>
      <c r="T45" s="23">
        <v>44487</v>
      </c>
      <c r="U45" s="23">
        <v>44848</v>
      </c>
      <c r="V45" s="20">
        <v>62</v>
      </c>
      <c r="W45" s="20" t="s">
        <v>12068</v>
      </c>
      <c r="X45" s="20" t="s">
        <v>11150</v>
      </c>
      <c r="Y45" s="20" t="s">
        <v>14757</v>
      </c>
      <c r="Z45" s="20" t="s">
        <v>14913</v>
      </c>
      <c r="AA45" s="20" t="s">
        <v>14914</v>
      </c>
      <c r="AB45" s="20" t="s">
        <v>11150</v>
      </c>
      <c r="AC45" s="20" t="s">
        <v>11150</v>
      </c>
      <c r="AD45" s="20" t="s">
        <v>14915</v>
      </c>
      <c r="AE45" s="20">
        <v>16500</v>
      </c>
      <c r="AF45" s="20" t="s">
        <v>11150</v>
      </c>
      <c r="AG45" s="20" t="s">
        <v>14916</v>
      </c>
    </row>
    <row r="46" spans="1:33" x14ac:dyDescent="0.45">
      <c r="A46" s="20" t="s">
        <v>9431</v>
      </c>
      <c r="B46" s="20">
        <v>1001277</v>
      </c>
      <c r="C46" s="20">
        <v>1001356</v>
      </c>
      <c r="D46" s="20" t="s">
        <v>14293</v>
      </c>
      <c r="E46" s="20" t="str">
        <f>VLOOKUP(B46,'REPORTE'!$A$1:$AG$1961,5,0)</f>
        <v>ECUATORIANO(A)</v>
      </c>
      <c r="F46" s="22">
        <v>1752906568</v>
      </c>
      <c r="G46" s="22" t="str">
        <f>VLOOKUP(B46,'REPORTE'!$A$1:$AG$1961,18,0)</f>
        <v>M</v>
      </c>
      <c r="H46" s="20" t="str">
        <f>VLOOKUP(B46,'REPORTE'!$A$1:$AG$1961,6,0)</f>
        <v>NACIONAL</v>
      </c>
      <c r="I46" s="20" t="str">
        <f>VLOOKUP(B46,'REPORTE'!$A$1:$AG$1961,30,0)</f>
        <v>Secundaria</v>
      </c>
      <c r="J46" s="20" t="str">
        <f>VLOOKUP(B46,'REPORTE'!$A$1:$AG$1961,31,0)</f>
        <v>PICHINCHA</v>
      </c>
      <c r="K46" s="20" t="str">
        <f>VLOOKUP(B46,'REPORTE'!$A$1:$AG$1961,32,0)</f>
        <v>QUITO</v>
      </c>
      <c r="L46" s="20" t="str">
        <f>VLOOKUP(B46,'REPORTE'!$A$1:$AG$1961,33,0)</f>
        <v>COTOCOLLAO</v>
      </c>
      <c r="M46" s="20" t="str">
        <f>VLOOKUP(L46,PROVINCIAS!$F$1:$G$1171,2,0)</f>
        <v>URBANA</v>
      </c>
      <c r="N46" s="20" t="s">
        <v>14754</v>
      </c>
      <c r="O46" s="20">
        <v>1000293</v>
      </c>
      <c r="P46" s="20">
        <v>365</v>
      </c>
      <c r="Q46" s="20" t="s">
        <v>14755</v>
      </c>
      <c r="R46" s="20" t="s">
        <v>14763</v>
      </c>
      <c r="S46" s="20">
        <v>233</v>
      </c>
      <c r="T46" s="23">
        <v>44489</v>
      </c>
      <c r="U46" s="23">
        <v>44854</v>
      </c>
      <c r="V46" s="20">
        <v>34</v>
      </c>
      <c r="W46" s="20" t="s">
        <v>12068</v>
      </c>
      <c r="X46" s="20" t="s">
        <v>11150</v>
      </c>
      <c r="Y46" s="20" t="s">
        <v>14777</v>
      </c>
      <c r="Z46" s="20" t="s">
        <v>12336</v>
      </c>
      <c r="AA46" s="20" t="s">
        <v>14917</v>
      </c>
      <c r="AB46" s="20" t="s">
        <v>11150</v>
      </c>
      <c r="AC46" s="20" t="s">
        <v>11150</v>
      </c>
      <c r="AD46" s="20" t="s">
        <v>14918</v>
      </c>
      <c r="AE46" s="20">
        <v>1000</v>
      </c>
      <c r="AF46" s="20" t="s">
        <v>11150</v>
      </c>
      <c r="AG46" s="20" t="s">
        <v>14919</v>
      </c>
    </row>
    <row r="47" spans="1:33" x14ac:dyDescent="0.45">
      <c r="A47" s="20" t="s">
        <v>9431</v>
      </c>
      <c r="B47" s="20">
        <v>1001201</v>
      </c>
      <c r="C47" s="20"/>
      <c r="D47" s="20" t="s">
        <v>14920</v>
      </c>
      <c r="E47" s="20" t="str">
        <f>VLOOKUP(B47,'REPORTE'!$A$1:$AG$1961,5,0)</f>
        <v>ECUATORIANO(A)</v>
      </c>
      <c r="F47" s="24">
        <v>1390091474001</v>
      </c>
      <c r="G47" s="22" t="str">
        <f>VLOOKUP(B47,'REPORTE'!$A$1:$AG$1961,18,0)</f>
        <v>M</v>
      </c>
      <c r="H47" s="20" t="str">
        <f>VLOOKUP(B47,'REPORTE'!$A$1:$AG$1961,6,0)</f>
        <v>NACIONAL</v>
      </c>
      <c r="I47" s="20" t="str">
        <f>VLOOKUP(B47,'REPORTE'!$A$1:$AG$1961,30,0)</f>
        <v>Ninguna</v>
      </c>
      <c r="J47" s="20" t="str">
        <f>VLOOKUP(B47,'REPORTE'!$A$1:$AG$1961,31,0)</f>
        <v>MANABI</v>
      </c>
      <c r="K47" s="20" t="str">
        <f>VLOOKUP(B47,'REPORTE'!$A$1:$AG$1961,32,0)</f>
        <v>SANTA ANA</v>
      </c>
      <c r="L47" s="20" t="str">
        <f>VLOOKUP(B47,'REPORTE'!$A$1:$AG$1961,33,0)</f>
        <v>AYACUCHO</v>
      </c>
      <c r="M47" s="20" t="str">
        <f>VLOOKUP(L47,PROVINCIAS!$F$1:$G$1171,2,0)</f>
        <v>URBANA</v>
      </c>
      <c r="N47" s="20" t="s">
        <v>14754</v>
      </c>
      <c r="O47" s="20">
        <v>1000297</v>
      </c>
      <c r="P47" s="20">
        <v>181</v>
      </c>
      <c r="Q47" s="20" t="s">
        <v>14755</v>
      </c>
      <c r="R47" s="20" t="s">
        <v>14763</v>
      </c>
      <c r="S47" s="20">
        <v>56</v>
      </c>
      <c r="T47" s="23">
        <v>44496</v>
      </c>
      <c r="U47" s="23">
        <v>44677</v>
      </c>
      <c r="V47" s="20">
        <v>58</v>
      </c>
      <c r="W47" s="20" t="s">
        <v>12068</v>
      </c>
      <c r="X47" s="20" t="s">
        <v>12542</v>
      </c>
      <c r="Y47" s="20" t="s">
        <v>14921</v>
      </c>
      <c r="Z47" s="20" t="s">
        <v>12173</v>
      </c>
      <c r="AA47" s="20" t="s">
        <v>14922</v>
      </c>
      <c r="AB47" s="20" t="s">
        <v>11150</v>
      </c>
      <c r="AC47" s="20" t="s">
        <v>11150</v>
      </c>
      <c r="AD47" s="20" t="s">
        <v>14923</v>
      </c>
      <c r="AE47" s="20">
        <v>10469.48</v>
      </c>
      <c r="AF47" s="20" t="s">
        <v>14924</v>
      </c>
      <c r="AG47" s="20" t="s">
        <v>14925</v>
      </c>
    </row>
    <row r="48" spans="1:33" x14ac:dyDescent="0.45">
      <c r="A48" s="20" t="s">
        <v>9431</v>
      </c>
      <c r="B48" s="20">
        <v>1000176</v>
      </c>
      <c r="C48" s="20">
        <v>1000171</v>
      </c>
      <c r="D48" s="20" t="s">
        <v>13701</v>
      </c>
      <c r="E48" s="20" t="str">
        <f>VLOOKUP(B48,'REPORTE'!$A$1:$AG$1961,5,0)</f>
        <v>ECUATORIANO(A)</v>
      </c>
      <c r="F48" s="22">
        <v>701475659</v>
      </c>
      <c r="G48" s="22" t="str">
        <f>VLOOKUP(B48,'REPORTE'!$A$1:$AG$1961,18,0)</f>
        <v>M</v>
      </c>
      <c r="H48" s="20" t="str">
        <f>VLOOKUP(B48,'REPORTE'!$A$1:$AG$1961,6,0)</f>
        <v>NACIONAL</v>
      </c>
      <c r="I48" s="20" t="str">
        <f>VLOOKUP(B48,'REPORTE'!$A$1:$AG$1961,30,0)</f>
        <v>Ninguna</v>
      </c>
      <c r="J48" s="20" t="str">
        <f>VLOOKUP(B48,'REPORTE'!$A$1:$AG$1961,31,0)</f>
        <v>PICHINCHA</v>
      </c>
      <c r="K48" s="20" t="str">
        <f>VLOOKUP(B48,'REPORTE'!$A$1:$AG$1961,32,0)</f>
        <v>QUITO</v>
      </c>
      <c r="L48" s="20" t="str">
        <f>VLOOKUP(B48,'REPORTE'!$A$1:$AG$1961,33,0)</f>
        <v>COTOCOLLAO</v>
      </c>
      <c r="M48" s="20" t="str">
        <f>VLOOKUP(L48,PROVINCIAS!$F$1:$G$1171,2,0)</f>
        <v>URBANA</v>
      </c>
      <c r="N48" s="20" t="s">
        <v>14926</v>
      </c>
      <c r="O48" s="20">
        <v>1000299</v>
      </c>
      <c r="P48" s="20">
        <v>361</v>
      </c>
      <c r="Q48" s="20" t="s">
        <v>14755</v>
      </c>
      <c r="R48" s="20" t="s">
        <v>14818</v>
      </c>
      <c r="S48" s="20">
        <v>242</v>
      </c>
      <c r="T48" s="23">
        <v>44502</v>
      </c>
      <c r="U48" s="23">
        <v>44863</v>
      </c>
      <c r="V48" s="20">
        <v>61</v>
      </c>
      <c r="W48" s="20" t="s">
        <v>12068</v>
      </c>
      <c r="X48" s="20" t="s">
        <v>11150</v>
      </c>
      <c r="Y48" s="20" t="s">
        <v>14757</v>
      </c>
      <c r="Z48" s="20" t="s">
        <v>14927</v>
      </c>
      <c r="AA48" s="20" t="s">
        <v>14928</v>
      </c>
      <c r="AB48" s="20" t="s">
        <v>14929</v>
      </c>
      <c r="AC48" s="20" t="s">
        <v>11150</v>
      </c>
      <c r="AD48" s="20" t="s">
        <v>14930</v>
      </c>
      <c r="AE48" s="20">
        <v>20206.77</v>
      </c>
      <c r="AF48" s="20" t="s">
        <v>11150</v>
      </c>
      <c r="AG48" s="20" t="s">
        <v>14931</v>
      </c>
    </row>
    <row r="49" spans="1:33" x14ac:dyDescent="0.45">
      <c r="A49" s="20" t="s">
        <v>9431</v>
      </c>
      <c r="B49" s="20">
        <v>1000184</v>
      </c>
      <c r="C49" s="20">
        <v>1000247</v>
      </c>
      <c r="D49" s="20" t="s">
        <v>13705</v>
      </c>
      <c r="E49" s="20" t="str">
        <f>VLOOKUP(B49,'REPORTE'!$A$1:$AG$1961,5,0)</f>
        <v>ECUATORIANO(A) INDIGENA</v>
      </c>
      <c r="F49" s="22">
        <v>1712404084</v>
      </c>
      <c r="G49" s="22" t="str">
        <f>VLOOKUP(B49,'REPORTE'!$A$1:$AG$1961,18,0)</f>
        <v>M</v>
      </c>
      <c r="H49" s="20" t="str">
        <f>VLOOKUP(B49,'REPORTE'!$A$1:$AG$1961,6,0)</f>
        <v>NACIONAL</v>
      </c>
      <c r="I49" s="20" t="str">
        <f>VLOOKUP(B49,'REPORTE'!$A$1:$AG$1961,30,0)</f>
        <v>Primaria</v>
      </c>
      <c r="J49" s="20" t="str">
        <f>VLOOKUP(B49,'REPORTE'!$A$1:$AG$1961,31,0)</f>
        <v>CHIMBORAZO</v>
      </c>
      <c r="K49" s="20" t="str">
        <f>VLOOKUP(B49,'REPORTE'!$A$1:$AG$1961,32,0)</f>
        <v>RIOBAMBA</v>
      </c>
      <c r="L49" s="20" t="str">
        <f>VLOOKUP(B49,'REPORTE'!$A$1:$AG$1961,33,0)</f>
        <v>CACHA (CAB EN MACHANGARA)</v>
      </c>
      <c r="M49" s="20" t="str">
        <f>VLOOKUP(L49,PROVINCIAS!$F$1:$G$1171,2,0)</f>
        <v>RURAL</v>
      </c>
      <c r="N49" s="20" t="s">
        <v>14932</v>
      </c>
      <c r="O49" s="20">
        <v>1000302</v>
      </c>
      <c r="P49" s="20">
        <v>181</v>
      </c>
      <c r="Q49" s="20" t="s">
        <v>14755</v>
      </c>
      <c r="R49" s="20" t="s">
        <v>14763</v>
      </c>
      <c r="S49" s="20">
        <v>68</v>
      </c>
      <c r="T49" s="23">
        <v>44508</v>
      </c>
      <c r="U49" s="23">
        <v>44689</v>
      </c>
      <c r="V49" s="20">
        <v>48</v>
      </c>
      <c r="W49" s="20" t="s">
        <v>12068</v>
      </c>
      <c r="X49" s="20" t="s">
        <v>12605</v>
      </c>
      <c r="Y49" s="20" t="s">
        <v>12574</v>
      </c>
      <c r="Z49" s="20" t="s">
        <v>14933</v>
      </c>
      <c r="AA49" s="20" t="s">
        <v>14934</v>
      </c>
      <c r="AB49" s="20" t="s">
        <v>11150</v>
      </c>
      <c r="AC49" s="20" t="s">
        <v>11150</v>
      </c>
      <c r="AD49" s="20" t="s">
        <v>14935</v>
      </c>
      <c r="AE49" s="20">
        <v>30301.91</v>
      </c>
      <c r="AF49" s="20" t="s">
        <v>14666</v>
      </c>
      <c r="AG49" s="20" t="s">
        <v>14936</v>
      </c>
    </row>
    <row r="50" spans="1:33" x14ac:dyDescent="0.45">
      <c r="A50" s="20" t="s">
        <v>9431</v>
      </c>
      <c r="B50" s="20">
        <v>1001613</v>
      </c>
      <c r="C50" s="20">
        <v>1001717</v>
      </c>
      <c r="D50" s="20" t="s">
        <v>14427</v>
      </c>
      <c r="E50" s="20" t="str">
        <f>VLOOKUP(B50,'REPORTE'!$A$1:$AG$1961,5,0)</f>
        <v>CHINO(A)</v>
      </c>
      <c r="F50" s="20">
        <v>1001613</v>
      </c>
      <c r="G50" s="22" t="str">
        <f>VLOOKUP(B50,'REPORTE'!$A$1:$AG$1961,18,0)</f>
        <v>M</v>
      </c>
      <c r="H50" s="20" t="str">
        <f>VLOOKUP(B50,'REPORTE'!$A$1:$AG$1961,6,0)</f>
        <v>EXTRANJERO</v>
      </c>
      <c r="I50" s="20" t="str">
        <f>VLOOKUP(B50,'REPORTE'!$A$1:$AG$1961,30,0)</f>
        <v>Universitaria</v>
      </c>
      <c r="J50" s="20" t="str">
        <f>VLOOKUP(B50,'REPORTE'!$A$1:$AG$1961,31,0)</f>
        <v>PICHINCHA</v>
      </c>
      <c r="K50" s="20" t="str">
        <f>VLOOKUP(B50,'REPORTE'!$A$1:$AG$1961,32,0)</f>
        <v>QUITO</v>
      </c>
      <c r="L50" s="20" t="str">
        <f>VLOOKUP(B50,'REPORTE'!$A$1:$AG$1961,33,0)</f>
        <v>COMITE DEL PUEBLO</v>
      </c>
      <c r="M50" s="20" t="str">
        <f>VLOOKUP(L50,PROVINCIAS!$F$1:$G$1171,2,0)</f>
        <v>URBANA</v>
      </c>
      <c r="N50" s="20" t="s">
        <v>14754</v>
      </c>
      <c r="O50" s="20">
        <v>1000305</v>
      </c>
      <c r="P50" s="20">
        <v>366</v>
      </c>
      <c r="Q50" s="20" t="s">
        <v>14755</v>
      </c>
      <c r="R50" s="20" t="s">
        <v>14818</v>
      </c>
      <c r="S50" s="20">
        <v>261</v>
      </c>
      <c r="T50" s="23">
        <v>44516</v>
      </c>
      <c r="U50" s="23">
        <v>44882</v>
      </c>
      <c r="V50" s="20">
        <v>37</v>
      </c>
      <c r="W50" s="20" t="s">
        <v>12068</v>
      </c>
      <c r="X50" s="20" t="s">
        <v>11150</v>
      </c>
      <c r="Y50" s="20" t="s">
        <v>14757</v>
      </c>
      <c r="Z50" s="20" t="s">
        <v>14937</v>
      </c>
      <c r="AA50" s="20" t="s">
        <v>14938</v>
      </c>
      <c r="AB50" s="20" t="s">
        <v>14939</v>
      </c>
      <c r="AC50" s="20" t="s">
        <v>11150</v>
      </c>
      <c r="AD50" s="20" t="s">
        <v>13704</v>
      </c>
      <c r="AE50" s="20">
        <v>48000</v>
      </c>
      <c r="AF50" s="20" t="s">
        <v>11150</v>
      </c>
      <c r="AG50" s="20" t="s">
        <v>14940</v>
      </c>
    </row>
    <row r="51" spans="1:33" x14ac:dyDescent="0.45">
      <c r="A51" s="20" t="s">
        <v>9431</v>
      </c>
      <c r="B51" s="20">
        <v>1001223</v>
      </c>
      <c r="C51" s="20"/>
      <c r="D51" s="20" t="s">
        <v>14941</v>
      </c>
      <c r="E51" s="20" t="str">
        <f>VLOOKUP(B51,'REPORTE'!$A$1:$AG$1961,5,0)</f>
        <v>ECUATORIANO(A) INDIGENA</v>
      </c>
      <c r="F51" s="22">
        <v>600832968</v>
      </c>
      <c r="G51" s="22" t="str">
        <f>VLOOKUP(B51,'REPORTE'!$A$1:$AG$1961,18,0)</f>
        <v>F</v>
      </c>
      <c r="H51" s="20" t="str">
        <f>VLOOKUP(B51,'REPORTE'!$A$1:$AG$1961,6,0)</f>
        <v>NACIONAL</v>
      </c>
      <c r="I51" s="20" t="str">
        <f>VLOOKUP(B51,'REPORTE'!$A$1:$AG$1961,30,0)</f>
        <v>Primaria</v>
      </c>
      <c r="J51" s="20" t="str">
        <f>VLOOKUP(B51,'REPORTE'!$A$1:$AG$1961,31,0)</f>
        <v>CHIMBORAZO</v>
      </c>
      <c r="K51" s="20" t="str">
        <f>VLOOKUP(B51,'REPORTE'!$A$1:$AG$1961,32,0)</f>
        <v>RIOBAMBA</v>
      </c>
      <c r="L51" s="20" t="str">
        <f>VLOOKUP(B51,'REPORTE'!$A$1:$AG$1961,33,0)</f>
        <v>YARUQUIES</v>
      </c>
      <c r="M51" s="20" t="str">
        <f>VLOOKUP(L51,PROVINCIAS!$F$1:$G$1171,2,0)</f>
        <v>URBANA</v>
      </c>
      <c r="N51" s="20" t="s">
        <v>14754</v>
      </c>
      <c r="O51" s="20">
        <v>1000309</v>
      </c>
      <c r="P51" s="20">
        <v>366</v>
      </c>
      <c r="Q51" s="20" t="s">
        <v>14755</v>
      </c>
      <c r="R51" s="20" t="s">
        <v>14763</v>
      </c>
      <c r="S51" s="20">
        <v>263</v>
      </c>
      <c r="T51" s="23">
        <v>44518</v>
      </c>
      <c r="U51" s="23">
        <v>44884</v>
      </c>
      <c r="V51" s="20">
        <v>69</v>
      </c>
      <c r="W51" s="20" t="s">
        <v>12068</v>
      </c>
      <c r="X51" s="20" t="s">
        <v>11150</v>
      </c>
      <c r="Y51" s="20" t="s">
        <v>14874</v>
      </c>
      <c r="Z51" s="20" t="s">
        <v>14578</v>
      </c>
      <c r="AA51" s="20" t="s">
        <v>14942</v>
      </c>
      <c r="AB51" s="20" t="s">
        <v>11150</v>
      </c>
      <c r="AC51" s="20" t="s">
        <v>11150</v>
      </c>
      <c r="AD51" s="20" t="s">
        <v>14943</v>
      </c>
      <c r="AE51" s="20">
        <v>724.83</v>
      </c>
      <c r="AF51" s="20" t="s">
        <v>11150</v>
      </c>
      <c r="AG51" s="20" t="s">
        <v>14944</v>
      </c>
    </row>
    <row r="52" spans="1:33" x14ac:dyDescent="0.45">
      <c r="A52" s="20" t="s">
        <v>9431</v>
      </c>
      <c r="B52" s="20">
        <v>1001618</v>
      </c>
      <c r="C52" s="20">
        <v>1001721</v>
      </c>
      <c r="D52" s="20" t="s">
        <v>14428</v>
      </c>
      <c r="E52" s="20" t="str">
        <f>VLOOKUP(B52,'REPORTE'!$A$1:$AG$1961,5,0)</f>
        <v>CHINO(A)</v>
      </c>
      <c r="F52" s="20">
        <v>1001618</v>
      </c>
      <c r="G52" s="22" t="str">
        <f>VLOOKUP(B52,'REPORTE'!$A$1:$AG$1961,18,0)</f>
        <v>M</v>
      </c>
      <c r="H52" s="20" t="str">
        <f>VLOOKUP(B52,'REPORTE'!$A$1:$AG$1961,6,0)</f>
        <v>EXTRANJERO</v>
      </c>
      <c r="I52" s="20" t="str">
        <f>VLOOKUP(B52,'REPORTE'!$A$1:$AG$1961,30,0)</f>
        <v>Universitaria</v>
      </c>
      <c r="J52" s="20" t="str">
        <f>VLOOKUP(B52,'REPORTE'!$A$1:$AG$1961,31,0)</f>
        <v>PICHINCHA</v>
      </c>
      <c r="K52" s="20" t="str">
        <f>VLOOKUP(B52,'REPORTE'!$A$1:$AG$1961,32,0)</f>
        <v>QUITO</v>
      </c>
      <c r="L52" s="20" t="str">
        <f>VLOOKUP(B52,'REPORTE'!$A$1:$AG$1961,33,0)</f>
        <v>IÑAQUITO</v>
      </c>
      <c r="M52" s="20" t="str">
        <f>VLOOKUP(L52,PROVINCIAS!$F$1:$G$1171,2,0)</f>
        <v>URBANA</v>
      </c>
      <c r="N52" s="20" t="s">
        <v>14754</v>
      </c>
      <c r="O52" s="20">
        <v>1000310</v>
      </c>
      <c r="P52" s="20">
        <v>366</v>
      </c>
      <c r="Q52" s="20" t="s">
        <v>14755</v>
      </c>
      <c r="R52" s="20" t="s">
        <v>14763</v>
      </c>
      <c r="S52" s="20">
        <v>264</v>
      </c>
      <c r="T52" s="23">
        <v>44519</v>
      </c>
      <c r="U52" s="23">
        <v>44885</v>
      </c>
      <c r="V52" s="20">
        <v>51</v>
      </c>
      <c r="W52" s="20" t="s">
        <v>12068</v>
      </c>
      <c r="X52" s="20" t="s">
        <v>11150</v>
      </c>
      <c r="Y52" s="20" t="s">
        <v>14757</v>
      </c>
      <c r="Z52" s="20" t="s">
        <v>14945</v>
      </c>
      <c r="AA52" s="20" t="s">
        <v>14946</v>
      </c>
      <c r="AB52" s="20" t="s">
        <v>11150</v>
      </c>
      <c r="AC52" s="20" t="s">
        <v>11150</v>
      </c>
      <c r="AD52" s="20" t="s">
        <v>14947</v>
      </c>
      <c r="AE52" s="20">
        <v>31700</v>
      </c>
      <c r="AF52" s="20" t="s">
        <v>11150</v>
      </c>
      <c r="AG52" s="20" t="s">
        <v>14948</v>
      </c>
    </row>
    <row r="53" spans="1:33" x14ac:dyDescent="0.45">
      <c r="A53" s="20" t="s">
        <v>9431</v>
      </c>
      <c r="B53" s="20">
        <v>1001220</v>
      </c>
      <c r="C53" s="20">
        <v>1001297</v>
      </c>
      <c r="D53" s="20" t="s">
        <v>14266</v>
      </c>
      <c r="E53" s="20" t="str">
        <f>VLOOKUP(B53,'REPORTE'!$A$1:$AG$1961,5,0)</f>
        <v>CHINO(A)</v>
      </c>
      <c r="F53" s="20" t="s">
        <v>14267</v>
      </c>
      <c r="G53" s="22" t="str">
        <f>VLOOKUP(B53,'REPORTE'!$A$1:$AG$1961,18,0)</f>
        <v>F</v>
      </c>
      <c r="H53" s="20" t="str">
        <f>VLOOKUP(B53,'REPORTE'!$A$1:$AG$1961,6,0)</f>
        <v>EXTRANJERO</v>
      </c>
      <c r="I53" s="20" t="str">
        <f>VLOOKUP(B53,'REPORTE'!$A$1:$AG$1961,30,0)</f>
        <v>Secundaria</v>
      </c>
      <c r="J53" s="20" t="str">
        <f>VLOOKUP(B53,'REPORTE'!$A$1:$AG$1961,31,0)</f>
        <v>PICHINCHA</v>
      </c>
      <c r="K53" s="20" t="str">
        <f>VLOOKUP(B53,'REPORTE'!$A$1:$AG$1961,32,0)</f>
        <v>QUITO</v>
      </c>
      <c r="L53" s="20" t="str">
        <f>VLOOKUP(B53,'REPORTE'!$A$1:$AG$1961,33,0)</f>
        <v>IÑAQUITO</v>
      </c>
      <c r="M53" s="20" t="str">
        <f>VLOOKUP(L53,PROVINCIAS!$F$1:$G$1171,2,0)</f>
        <v>URBANA</v>
      </c>
      <c r="N53" s="20" t="s">
        <v>14754</v>
      </c>
      <c r="O53" s="20">
        <v>1000311</v>
      </c>
      <c r="P53" s="20">
        <v>365</v>
      </c>
      <c r="Q53" s="20" t="s">
        <v>14755</v>
      </c>
      <c r="R53" s="20" t="s">
        <v>14763</v>
      </c>
      <c r="S53" s="20">
        <v>263</v>
      </c>
      <c r="T53" s="23">
        <v>44519</v>
      </c>
      <c r="U53" s="23">
        <v>44884</v>
      </c>
      <c r="V53" s="20">
        <v>36</v>
      </c>
      <c r="W53" s="20" t="s">
        <v>12068</v>
      </c>
      <c r="X53" s="20" t="s">
        <v>11150</v>
      </c>
      <c r="Y53" s="20" t="s">
        <v>14129</v>
      </c>
      <c r="Z53" s="20" t="s">
        <v>14949</v>
      </c>
      <c r="AA53" s="20" t="s">
        <v>14950</v>
      </c>
      <c r="AB53" s="20" t="s">
        <v>11150</v>
      </c>
      <c r="AC53" s="20" t="s">
        <v>11150</v>
      </c>
      <c r="AD53" s="20" t="s">
        <v>14951</v>
      </c>
      <c r="AE53" s="20">
        <v>6421</v>
      </c>
      <c r="AF53" s="20" t="s">
        <v>11150</v>
      </c>
      <c r="AG53" s="20" t="s">
        <v>14952</v>
      </c>
    </row>
    <row r="54" spans="1:33" x14ac:dyDescent="0.45">
      <c r="A54" s="20" t="s">
        <v>9431</v>
      </c>
      <c r="B54" s="20">
        <v>1000534</v>
      </c>
      <c r="C54" s="20"/>
      <c r="D54" s="20" t="s">
        <v>14953</v>
      </c>
      <c r="E54" s="20" t="str">
        <f>VLOOKUP(B54,'REPORTE'!$A$1:$AG$1961,5,0)</f>
        <v>ECUATORIANO(A)</v>
      </c>
      <c r="F54" s="22">
        <v>603781808</v>
      </c>
      <c r="G54" s="22" t="str">
        <f>VLOOKUP(B54,'REPORTE'!$A$1:$AG$1961,18,0)</f>
        <v>M</v>
      </c>
      <c r="H54" s="20" t="str">
        <f>VLOOKUP(B54,'REPORTE'!$A$1:$AG$1961,6,0)</f>
        <v>NACIONAL</v>
      </c>
      <c r="I54" s="20" t="str">
        <f>VLOOKUP(B54,'REPORTE'!$A$1:$AG$1961,30,0)</f>
        <v>Universitaria</v>
      </c>
      <c r="J54" s="20" t="str">
        <f>VLOOKUP(B54,'REPORTE'!$A$1:$AG$1961,31,0)</f>
        <v>CHIMBORAZO</v>
      </c>
      <c r="K54" s="20" t="str">
        <f>VLOOKUP(B54,'REPORTE'!$A$1:$AG$1961,32,0)</f>
        <v>RIOBAMBA</v>
      </c>
      <c r="L54" s="20" t="str">
        <f>VLOOKUP(B54,'REPORTE'!$A$1:$AG$1961,33,0)</f>
        <v>LIZARZABURU</v>
      </c>
      <c r="M54" s="20" t="str">
        <f>VLOOKUP(L54,PROVINCIAS!$F$1:$G$1171,2,0)</f>
        <v>URBANA</v>
      </c>
      <c r="N54" s="20" t="s">
        <v>14754</v>
      </c>
      <c r="O54" s="20">
        <v>1000315</v>
      </c>
      <c r="P54" s="20">
        <v>361</v>
      </c>
      <c r="Q54" s="20" t="s">
        <v>14755</v>
      </c>
      <c r="R54" s="20" t="s">
        <v>14818</v>
      </c>
      <c r="S54" s="20">
        <v>269</v>
      </c>
      <c r="T54" s="23">
        <v>44529</v>
      </c>
      <c r="U54" s="23">
        <v>44890</v>
      </c>
      <c r="V54" s="20">
        <v>34</v>
      </c>
      <c r="W54" s="20" t="s">
        <v>12068</v>
      </c>
      <c r="X54" s="20" t="s">
        <v>11150</v>
      </c>
      <c r="Y54" s="20" t="s">
        <v>14757</v>
      </c>
      <c r="Z54" s="20" t="s">
        <v>12327</v>
      </c>
      <c r="AA54" s="20" t="s">
        <v>14954</v>
      </c>
      <c r="AB54" s="20" t="s">
        <v>14955</v>
      </c>
      <c r="AC54" s="20" t="s">
        <v>11150</v>
      </c>
      <c r="AD54" s="20" t="s">
        <v>14956</v>
      </c>
      <c r="AE54" s="20">
        <v>13000</v>
      </c>
      <c r="AF54" s="20" t="s">
        <v>11150</v>
      </c>
      <c r="AG54" s="20" t="s">
        <v>14957</v>
      </c>
    </row>
    <row r="55" spans="1:33" x14ac:dyDescent="0.45">
      <c r="A55" s="20" t="s">
        <v>9431</v>
      </c>
      <c r="B55" s="20">
        <v>1000519</v>
      </c>
      <c r="C55" s="20">
        <v>1000588</v>
      </c>
      <c r="D55" s="20" t="s">
        <v>9655</v>
      </c>
      <c r="E55" s="20" t="str">
        <f>VLOOKUP(B55,'REPORTE'!$A$1:$AG$1961,5,0)</f>
        <v>ECUATORIANO(A) INDIGENA</v>
      </c>
      <c r="F55" s="22">
        <v>601658321</v>
      </c>
      <c r="G55" s="22" t="str">
        <f>VLOOKUP(B55,'REPORTE'!$A$1:$AG$1961,18,0)</f>
        <v>M</v>
      </c>
      <c r="H55" s="20" t="str">
        <f>VLOOKUP(B55,'REPORTE'!$A$1:$AG$1961,6,0)</f>
        <v>NACIONAL</v>
      </c>
      <c r="I55" s="20" t="str">
        <f>VLOOKUP(B55,'REPORTE'!$A$1:$AG$1961,30,0)</f>
        <v>Primaria</v>
      </c>
      <c r="J55" s="20" t="str">
        <f>VLOOKUP(B55,'REPORTE'!$A$1:$AG$1961,31,0)</f>
        <v>PICHINCHA</v>
      </c>
      <c r="K55" s="20" t="str">
        <f>VLOOKUP(B55,'REPORTE'!$A$1:$AG$1961,32,0)</f>
        <v>QUITO</v>
      </c>
      <c r="L55" s="20" t="str">
        <f>VLOOKUP(B55,'REPORTE'!$A$1:$AG$1961,33,0)</f>
        <v>COMITE DEL PUEBLO</v>
      </c>
      <c r="M55" s="20" t="str">
        <f>VLOOKUP(L55,PROVINCIAS!$F$1:$G$1171,2,0)</f>
        <v>URBANA</v>
      </c>
      <c r="N55" s="20" t="s">
        <v>14754</v>
      </c>
      <c r="O55" s="20">
        <v>1000316</v>
      </c>
      <c r="P55" s="20">
        <v>181</v>
      </c>
      <c r="Q55" s="20" t="s">
        <v>14755</v>
      </c>
      <c r="R55" s="20" t="s">
        <v>14763</v>
      </c>
      <c r="S55" s="20">
        <v>89</v>
      </c>
      <c r="T55" s="23">
        <v>44529</v>
      </c>
      <c r="U55" s="23">
        <v>44710</v>
      </c>
      <c r="V55" s="20">
        <v>63</v>
      </c>
      <c r="W55" s="20" t="s">
        <v>12068</v>
      </c>
      <c r="X55" s="20" t="s">
        <v>12605</v>
      </c>
      <c r="Y55" s="20" t="s">
        <v>14905</v>
      </c>
      <c r="Z55" s="20" t="s">
        <v>12174</v>
      </c>
      <c r="AA55" s="20" t="s">
        <v>14958</v>
      </c>
      <c r="AB55" s="20" t="s">
        <v>11150</v>
      </c>
      <c r="AC55" s="20" t="s">
        <v>11150</v>
      </c>
      <c r="AD55" s="20" t="s">
        <v>14959</v>
      </c>
      <c r="AE55" s="20">
        <v>900</v>
      </c>
      <c r="AF55" s="20" t="s">
        <v>12335</v>
      </c>
      <c r="AG55" s="20" t="s">
        <v>14960</v>
      </c>
    </row>
    <row r="56" spans="1:33" x14ac:dyDescent="0.45">
      <c r="A56" s="20" t="s">
        <v>9431</v>
      </c>
      <c r="B56" s="20">
        <v>1001248</v>
      </c>
      <c r="C56" s="20">
        <v>1001325</v>
      </c>
      <c r="D56" s="20" t="s">
        <v>10164</v>
      </c>
      <c r="E56" s="20" t="str">
        <f>VLOOKUP(B56,'REPORTE'!$A$1:$AG$1961,5,0)</f>
        <v>ECUATORIANO(A) INDIGENA</v>
      </c>
      <c r="F56" s="22">
        <v>1718230079</v>
      </c>
      <c r="G56" s="22" t="str">
        <f>VLOOKUP(B56,'REPORTE'!$A$1:$AG$1961,18,0)</f>
        <v>F</v>
      </c>
      <c r="H56" s="20" t="str">
        <f>VLOOKUP(B56,'REPORTE'!$A$1:$AG$1961,6,0)</f>
        <v>NACIONAL</v>
      </c>
      <c r="I56" s="20" t="str">
        <f>VLOOKUP(B56,'REPORTE'!$A$1:$AG$1961,30,0)</f>
        <v>Primaria</v>
      </c>
      <c r="J56" s="20" t="str">
        <f>VLOOKUP(B56,'REPORTE'!$A$1:$AG$1961,31,0)</f>
        <v>PICHINCHA</v>
      </c>
      <c r="K56" s="20" t="str">
        <f>VLOOKUP(B56,'REPORTE'!$A$1:$AG$1961,32,0)</f>
        <v>QUITO</v>
      </c>
      <c r="L56" s="20" t="str">
        <f>VLOOKUP(B56,'REPORTE'!$A$1:$AG$1961,33,0)</f>
        <v>COTOCOLLAO</v>
      </c>
      <c r="M56" s="20" t="str">
        <f>VLOOKUP(L56,PROVINCIAS!$F$1:$G$1171,2,0)</f>
        <v>URBANA</v>
      </c>
      <c r="N56" s="20" t="s">
        <v>14754</v>
      </c>
      <c r="O56" s="20">
        <v>1000320</v>
      </c>
      <c r="P56" s="20">
        <v>181</v>
      </c>
      <c r="Q56" s="20" t="s">
        <v>14755</v>
      </c>
      <c r="R56" s="20" t="s">
        <v>14763</v>
      </c>
      <c r="S56" s="20">
        <v>90</v>
      </c>
      <c r="T56" s="23">
        <v>44530</v>
      </c>
      <c r="U56" s="23">
        <v>44711</v>
      </c>
      <c r="V56" s="20">
        <v>38</v>
      </c>
      <c r="W56" s="20" t="s">
        <v>12068</v>
      </c>
      <c r="X56" s="20" t="s">
        <v>12605</v>
      </c>
      <c r="Y56" s="20" t="s">
        <v>12584</v>
      </c>
      <c r="Z56" s="20" t="s">
        <v>12624</v>
      </c>
      <c r="AA56" s="20" t="s">
        <v>14961</v>
      </c>
      <c r="AB56" s="20" t="s">
        <v>11150</v>
      </c>
      <c r="AC56" s="20" t="s">
        <v>11150</v>
      </c>
      <c r="AD56" s="20" t="s">
        <v>14962</v>
      </c>
      <c r="AE56" s="20">
        <v>12000</v>
      </c>
      <c r="AF56" s="20" t="s">
        <v>14963</v>
      </c>
      <c r="AG56" s="20" t="s">
        <v>14964</v>
      </c>
    </row>
    <row r="57" spans="1:33" x14ac:dyDescent="0.45">
      <c r="A57" s="20" t="s">
        <v>9431</v>
      </c>
      <c r="B57" s="20">
        <v>1001688</v>
      </c>
      <c r="C57" s="20"/>
      <c r="D57" s="20" t="s">
        <v>14965</v>
      </c>
      <c r="E57" s="20" t="str">
        <f>VLOOKUP(B57,'REPORTE'!$A$1:$AG$1961,5,0)</f>
        <v>ECUATORIANO(A)</v>
      </c>
      <c r="F57" s="24">
        <v>1790045668001</v>
      </c>
      <c r="G57" s="22" t="str">
        <f>VLOOKUP(B57,'REPORTE'!$A$1:$AG$1961,18,0)</f>
        <v>M</v>
      </c>
      <c r="H57" s="20" t="str">
        <f>VLOOKUP(B57,'REPORTE'!$A$1:$AG$1961,6,0)</f>
        <v>NACIONAL</v>
      </c>
      <c r="I57" s="20" t="str">
        <f>VLOOKUP(B57,'REPORTE'!$A$1:$AG$1961,30,0)</f>
        <v>Ninguna</v>
      </c>
      <c r="J57" s="20" t="str">
        <f>VLOOKUP(B57,'REPORTE'!$A$1:$AG$1961,31,0)</f>
        <v>PICHINCHA</v>
      </c>
      <c r="K57" s="20" t="str">
        <f>VLOOKUP(B57,'REPORTE'!$A$1:$AG$1961,32,0)</f>
        <v>QUITO</v>
      </c>
      <c r="L57" s="20" t="str">
        <f>VLOOKUP(B57,'REPORTE'!$A$1:$AG$1961,33,0)</f>
        <v>ITCHIMBIA</v>
      </c>
      <c r="M57" s="20" t="str">
        <f>VLOOKUP(L57,PROVINCIAS!$F$1:$G$1171,2,0)</f>
        <v>URBANA</v>
      </c>
      <c r="N57" s="20" t="s">
        <v>14754</v>
      </c>
      <c r="O57" s="20">
        <v>1000323</v>
      </c>
      <c r="P57" s="20">
        <v>361</v>
      </c>
      <c r="Q57" s="20" t="s">
        <v>14755</v>
      </c>
      <c r="R57" s="20" t="s">
        <v>14763</v>
      </c>
      <c r="S57" s="20">
        <v>273</v>
      </c>
      <c r="T57" s="23">
        <v>44533</v>
      </c>
      <c r="U57" s="23">
        <v>44894</v>
      </c>
      <c r="V57" s="20">
        <v>42</v>
      </c>
      <c r="W57" s="20" t="s">
        <v>12068</v>
      </c>
      <c r="X57" s="20" t="s">
        <v>11150</v>
      </c>
      <c r="Y57" s="20" t="s">
        <v>12584</v>
      </c>
      <c r="Z57" s="20" t="s">
        <v>14966</v>
      </c>
      <c r="AA57" s="20" t="s">
        <v>14967</v>
      </c>
      <c r="AB57" s="20" t="s">
        <v>11150</v>
      </c>
      <c r="AC57" s="20" t="s">
        <v>11150</v>
      </c>
      <c r="AD57" s="20" t="s">
        <v>14968</v>
      </c>
      <c r="AE57" s="20">
        <v>50000</v>
      </c>
      <c r="AF57" s="20" t="s">
        <v>11150</v>
      </c>
      <c r="AG57" s="20" t="s">
        <v>14969</v>
      </c>
    </row>
    <row r="58" spans="1:33" x14ac:dyDescent="0.45">
      <c r="A58" s="20" t="s">
        <v>9431</v>
      </c>
      <c r="B58" s="20">
        <v>1000906</v>
      </c>
      <c r="C58" s="20"/>
      <c r="D58" s="20" t="s">
        <v>14970</v>
      </c>
      <c r="E58" s="20" t="str">
        <f>VLOOKUP(B58,'REPORTE'!$A$1:$AG$1961,5,0)</f>
        <v>ECUATORIANO(A)</v>
      </c>
      <c r="F58" s="24">
        <v>1091733559001</v>
      </c>
      <c r="G58" s="22" t="str">
        <f>VLOOKUP(B58,'REPORTE'!$A$1:$AG$1961,18,0)</f>
        <v>M</v>
      </c>
      <c r="H58" s="20" t="str">
        <f>VLOOKUP(B58,'REPORTE'!$A$1:$AG$1961,6,0)</f>
        <v>NACIONAL</v>
      </c>
      <c r="I58" s="20" t="str">
        <f>VLOOKUP(B58,'REPORTE'!$A$1:$AG$1961,30,0)</f>
        <v>Universitaria</v>
      </c>
      <c r="J58" s="20" t="str">
        <f>VLOOKUP(B58,'REPORTE'!$A$1:$AG$1961,31,0)</f>
        <v>IMBABURA</v>
      </c>
      <c r="K58" s="20" t="str">
        <f>VLOOKUP(B58,'REPORTE'!$A$1:$AG$1961,32,0)</f>
        <v>IBARRA</v>
      </c>
      <c r="L58" s="20" t="str">
        <f>VLOOKUP(B58,'REPORTE'!$A$1:$AG$1961,33,0)</f>
        <v>SAGRARIO</v>
      </c>
      <c r="M58" s="20" t="str">
        <f>VLOOKUP(L58,PROVINCIAS!$F$1:$G$1171,2,0)</f>
        <v>URBANA</v>
      </c>
      <c r="N58" s="20" t="s">
        <v>14754</v>
      </c>
      <c r="O58" s="20">
        <v>1000324</v>
      </c>
      <c r="P58" s="20">
        <v>181</v>
      </c>
      <c r="Q58" s="20" t="s">
        <v>14755</v>
      </c>
      <c r="R58" s="20" t="s">
        <v>14763</v>
      </c>
      <c r="S58" s="20">
        <v>94</v>
      </c>
      <c r="T58" s="23">
        <v>44534</v>
      </c>
      <c r="U58" s="23">
        <v>44715</v>
      </c>
      <c r="V58" s="20">
        <v>43</v>
      </c>
      <c r="W58" s="20" t="s">
        <v>12068</v>
      </c>
      <c r="X58" s="20" t="s">
        <v>12542</v>
      </c>
      <c r="Y58" s="20" t="s">
        <v>12574</v>
      </c>
      <c r="Z58" s="20" t="s">
        <v>14971</v>
      </c>
      <c r="AA58" s="20" t="s">
        <v>14972</v>
      </c>
      <c r="AB58" s="20" t="s">
        <v>11150</v>
      </c>
      <c r="AC58" s="20" t="s">
        <v>11150</v>
      </c>
      <c r="AD58" s="20" t="s">
        <v>14973</v>
      </c>
      <c r="AE58" s="20">
        <v>20000</v>
      </c>
      <c r="AF58" s="20" t="s">
        <v>14974</v>
      </c>
      <c r="AG58" s="20" t="s">
        <v>14975</v>
      </c>
    </row>
    <row r="59" spans="1:33" x14ac:dyDescent="0.45">
      <c r="A59" s="20" t="s">
        <v>9431</v>
      </c>
      <c r="B59" s="20">
        <v>1001709</v>
      </c>
      <c r="C59" s="20"/>
      <c r="D59" s="20" t="s">
        <v>14976</v>
      </c>
      <c r="E59" s="20" t="str">
        <f>VLOOKUP(B59,'REPORTE'!$A$1:$AG$1961,5,0)</f>
        <v>ECUATORIANO(A)</v>
      </c>
      <c r="F59" s="22">
        <v>1803653326</v>
      </c>
      <c r="G59" s="22" t="str">
        <f>VLOOKUP(B59,'REPORTE'!$A$1:$AG$1961,18,0)</f>
        <v>F</v>
      </c>
      <c r="H59" s="20" t="str">
        <f>VLOOKUP(B59,'REPORTE'!$A$1:$AG$1961,6,0)</f>
        <v>NACIONAL</v>
      </c>
      <c r="I59" s="20" t="str">
        <f>VLOOKUP(B59,'REPORTE'!$A$1:$AG$1961,30,0)</f>
        <v>Secundaria</v>
      </c>
      <c r="J59" s="20" t="str">
        <f>VLOOKUP(B59,'REPORTE'!$A$1:$AG$1961,31,0)</f>
        <v>TUNGURAHUA</v>
      </c>
      <c r="K59" s="20" t="str">
        <f>VLOOKUP(B59,'REPORTE'!$A$1:$AG$1961,32,0)</f>
        <v>AMBATO</v>
      </c>
      <c r="L59" s="20" t="str">
        <f>VLOOKUP(B59,'REPORTE'!$A$1:$AG$1961,33,0)</f>
        <v>LA MERCED</v>
      </c>
      <c r="M59" s="20" t="str">
        <f>VLOOKUP(L59,PROVINCIAS!$F$1:$G$1171,2,0)</f>
        <v>RURAL</v>
      </c>
      <c r="N59" s="20" t="s">
        <v>14754</v>
      </c>
      <c r="O59" s="20">
        <v>1000326</v>
      </c>
      <c r="P59" s="20">
        <v>366</v>
      </c>
      <c r="Q59" s="20" t="s">
        <v>14755</v>
      </c>
      <c r="R59" s="20" t="s">
        <v>14763</v>
      </c>
      <c r="S59" s="20">
        <v>284</v>
      </c>
      <c r="T59" s="23">
        <v>44539</v>
      </c>
      <c r="U59" s="23">
        <v>44905</v>
      </c>
      <c r="V59" s="20">
        <v>36</v>
      </c>
      <c r="W59" s="20" t="s">
        <v>12068</v>
      </c>
      <c r="X59" s="20" t="s">
        <v>11150</v>
      </c>
      <c r="Y59" s="20" t="s">
        <v>14757</v>
      </c>
      <c r="Z59" s="20" t="s">
        <v>14853</v>
      </c>
      <c r="AA59" s="20" t="s">
        <v>14977</v>
      </c>
      <c r="AB59" s="20" t="s">
        <v>11150</v>
      </c>
      <c r="AC59" s="20" t="s">
        <v>11150</v>
      </c>
      <c r="AD59" s="20" t="s">
        <v>14673</v>
      </c>
      <c r="AE59" s="20">
        <v>10000</v>
      </c>
      <c r="AF59" s="20" t="s">
        <v>11150</v>
      </c>
      <c r="AG59" s="20" t="s">
        <v>14978</v>
      </c>
    </row>
    <row r="60" spans="1:33" x14ac:dyDescent="0.45">
      <c r="A60" s="20" t="s">
        <v>9431</v>
      </c>
      <c r="B60" s="20">
        <v>1000974</v>
      </c>
      <c r="C60" s="20">
        <v>1001843</v>
      </c>
      <c r="D60" s="20" t="s">
        <v>14148</v>
      </c>
      <c r="E60" s="20" t="str">
        <f>VLOOKUP(B60,'REPORTE'!$A$1:$AG$1961,5,0)</f>
        <v>ECUATORIANO(A)</v>
      </c>
      <c r="F60" s="24">
        <v>1891707610001</v>
      </c>
      <c r="G60" s="22" t="str">
        <f>VLOOKUP(B60,'REPORTE'!$A$1:$AG$1961,18,0)</f>
        <v>F</v>
      </c>
      <c r="H60" s="20" t="str">
        <f>VLOOKUP(B60,'REPORTE'!$A$1:$AG$1961,6,0)</f>
        <v>NACIONAL</v>
      </c>
      <c r="I60" s="20" t="str">
        <f>VLOOKUP(B60,'REPORTE'!$A$1:$AG$1961,30,0)</f>
        <v>Ninguna</v>
      </c>
      <c r="J60" s="20" t="str">
        <f>VLOOKUP(B60,'REPORTE'!$A$1:$AG$1961,31,0)</f>
        <v>TUNGURAHUA</v>
      </c>
      <c r="K60" s="20" t="str">
        <f>VLOOKUP(B60,'REPORTE'!$A$1:$AG$1961,32,0)</f>
        <v>SAN PEDRO DE PELILEO</v>
      </c>
      <c r="L60" s="20" t="str">
        <f>VLOOKUP(B60,'REPORTE'!$A$1:$AG$1961,33,0)</f>
        <v>GUAMBALO</v>
      </c>
      <c r="M60" s="20" t="str">
        <f>VLOOKUP(L60,PROVINCIAS!$F$1:$G$1171,2,0)</f>
        <v>RURAL</v>
      </c>
      <c r="N60" s="20" t="s">
        <v>14979</v>
      </c>
      <c r="O60" s="20">
        <v>1000327</v>
      </c>
      <c r="P60" s="20">
        <v>91</v>
      </c>
      <c r="Q60" s="20" t="s">
        <v>14755</v>
      </c>
      <c r="R60" s="20" t="s">
        <v>14763</v>
      </c>
      <c r="S60" s="20">
        <v>9</v>
      </c>
      <c r="T60" s="23">
        <v>44539</v>
      </c>
      <c r="U60" s="23">
        <v>44630</v>
      </c>
      <c r="V60" s="20">
        <v>37</v>
      </c>
      <c r="W60" s="20" t="s">
        <v>12068</v>
      </c>
      <c r="X60" s="20" t="s">
        <v>12542</v>
      </c>
      <c r="Y60" s="20" t="s">
        <v>14905</v>
      </c>
      <c r="Z60" s="20" t="s">
        <v>14980</v>
      </c>
      <c r="AA60" s="20" t="s">
        <v>14981</v>
      </c>
      <c r="AB60" s="20" t="s">
        <v>11150</v>
      </c>
      <c r="AC60" s="20" t="s">
        <v>11150</v>
      </c>
      <c r="AD60" s="20" t="s">
        <v>14982</v>
      </c>
      <c r="AE60" s="20">
        <v>10765.38</v>
      </c>
      <c r="AF60" s="20" t="s">
        <v>14983</v>
      </c>
      <c r="AG60" s="20" t="s">
        <v>14984</v>
      </c>
    </row>
    <row r="61" spans="1:33" x14ac:dyDescent="0.45">
      <c r="A61" s="20" t="s">
        <v>9431</v>
      </c>
      <c r="B61" s="20">
        <v>1000793</v>
      </c>
      <c r="C61" s="20">
        <v>1000865</v>
      </c>
      <c r="D61" s="20" t="s">
        <v>14061</v>
      </c>
      <c r="E61" s="20" t="str">
        <f>VLOOKUP(B61,'REPORTE'!$A$1:$AG$1961,5,0)</f>
        <v>ECUATORIANO(A) INDIGENA</v>
      </c>
      <c r="F61" s="22">
        <v>1723942262</v>
      </c>
      <c r="G61" s="22" t="str">
        <f>VLOOKUP(B61,'REPORTE'!$A$1:$AG$1961,18,0)</f>
        <v>M</v>
      </c>
      <c r="H61" s="20" t="str">
        <f>VLOOKUP(B61,'REPORTE'!$A$1:$AG$1961,6,0)</f>
        <v>NACIONAL</v>
      </c>
      <c r="I61" s="20" t="str">
        <f>VLOOKUP(B61,'REPORTE'!$A$1:$AG$1961,30,0)</f>
        <v>Primaria</v>
      </c>
      <c r="J61" s="20" t="str">
        <f>VLOOKUP(B61,'REPORTE'!$A$1:$AG$1961,31,0)</f>
        <v>CHIMBORAZO</v>
      </c>
      <c r="K61" s="20" t="str">
        <f>VLOOKUP(B61,'REPORTE'!$A$1:$AG$1961,32,0)</f>
        <v>RIOBAMBA</v>
      </c>
      <c r="L61" s="20" t="str">
        <f>VLOOKUP(B61,'REPORTE'!$A$1:$AG$1961,33,0)</f>
        <v>CACHA (CAB EN MACHANGARA)</v>
      </c>
      <c r="M61" s="20" t="str">
        <f>VLOOKUP(L61,PROVINCIAS!$F$1:$G$1171,2,0)</f>
        <v>RURAL</v>
      </c>
      <c r="N61" s="20" t="s">
        <v>14754</v>
      </c>
      <c r="O61" s="20">
        <v>1000328</v>
      </c>
      <c r="P61" s="20">
        <v>121</v>
      </c>
      <c r="Q61" s="20" t="s">
        <v>14755</v>
      </c>
      <c r="R61" s="20" t="s">
        <v>14763</v>
      </c>
      <c r="S61" s="20">
        <v>44</v>
      </c>
      <c r="T61" s="23">
        <v>44544</v>
      </c>
      <c r="U61" s="23">
        <v>44665</v>
      </c>
      <c r="V61" s="20">
        <v>34</v>
      </c>
      <c r="W61" s="20" t="s">
        <v>12068</v>
      </c>
      <c r="X61" s="20" t="s">
        <v>12605</v>
      </c>
      <c r="Y61" s="20" t="s">
        <v>12574</v>
      </c>
      <c r="Z61" s="20" t="s">
        <v>14985</v>
      </c>
      <c r="AA61" s="20" t="s">
        <v>14986</v>
      </c>
      <c r="AB61" s="20" t="s">
        <v>11150</v>
      </c>
      <c r="AC61" s="20" t="s">
        <v>11150</v>
      </c>
      <c r="AD61" s="20" t="s">
        <v>14987</v>
      </c>
      <c r="AE61" s="20">
        <v>40000</v>
      </c>
      <c r="AF61" s="20" t="s">
        <v>14988</v>
      </c>
      <c r="AG61" s="20" t="s">
        <v>14989</v>
      </c>
    </row>
    <row r="62" spans="1:33" x14ac:dyDescent="0.45">
      <c r="A62" s="20" t="s">
        <v>9431</v>
      </c>
      <c r="B62" s="20">
        <v>1000142</v>
      </c>
      <c r="C62" s="20">
        <v>1000187</v>
      </c>
      <c r="D62" s="20" t="s">
        <v>9892</v>
      </c>
      <c r="E62" s="20" t="str">
        <f>VLOOKUP(B62,'REPORTE'!$A$1:$AG$1961,5,0)</f>
        <v>ECUATORIANO(A) INDIGENA</v>
      </c>
      <c r="F62" s="22">
        <v>1716211931</v>
      </c>
      <c r="G62" s="22" t="str">
        <f>VLOOKUP(B62,'REPORTE'!$A$1:$AG$1961,18,0)</f>
        <v>M</v>
      </c>
      <c r="H62" s="20" t="str">
        <f>VLOOKUP(B62,'REPORTE'!$A$1:$AG$1961,6,0)</f>
        <v>NACIONAL</v>
      </c>
      <c r="I62" s="20" t="str">
        <f>VLOOKUP(B62,'REPORTE'!$A$1:$AG$1961,30,0)</f>
        <v>Secundaria</v>
      </c>
      <c r="J62" s="20" t="str">
        <f>VLOOKUP(B62,'REPORTE'!$A$1:$AG$1961,31,0)</f>
        <v>PICHINCHA</v>
      </c>
      <c r="K62" s="20" t="str">
        <f>VLOOKUP(B62,'REPORTE'!$A$1:$AG$1961,32,0)</f>
        <v>QUITO</v>
      </c>
      <c r="L62" s="20" t="str">
        <f>VLOOKUP(B62,'REPORTE'!$A$1:$AG$1961,33,0)</f>
        <v>COTOCOLLAO</v>
      </c>
      <c r="M62" s="20" t="str">
        <f>VLOOKUP(L62,PROVINCIAS!$F$1:$G$1171,2,0)</f>
        <v>URBANA</v>
      </c>
      <c r="N62" s="20" t="s">
        <v>14990</v>
      </c>
      <c r="O62" s="20">
        <v>1000329</v>
      </c>
      <c r="P62" s="20">
        <v>95</v>
      </c>
      <c r="Q62" s="20" t="s">
        <v>14755</v>
      </c>
      <c r="R62" s="20" t="s">
        <v>14763</v>
      </c>
      <c r="S62" s="20">
        <v>18</v>
      </c>
      <c r="T62" s="23">
        <v>44544</v>
      </c>
      <c r="U62" s="23">
        <v>44639</v>
      </c>
      <c r="V62" s="20">
        <v>39</v>
      </c>
      <c r="W62" s="20" t="s">
        <v>12068</v>
      </c>
      <c r="X62" s="20" t="s">
        <v>12605</v>
      </c>
      <c r="Y62" s="20" t="s">
        <v>14874</v>
      </c>
      <c r="Z62" s="20" t="s">
        <v>14991</v>
      </c>
      <c r="AA62" s="20" t="s">
        <v>14992</v>
      </c>
      <c r="AB62" s="20" t="s">
        <v>11150</v>
      </c>
      <c r="AC62" s="20" t="s">
        <v>11150</v>
      </c>
      <c r="AD62" s="20" t="s">
        <v>14993</v>
      </c>
      <c r="AE62" s="20">
        <v>2880.17</v>
      </c>
      <c r="AF62" s="20" t="s">
        <v>14994</v>
      </c>
      <c r="AG62" s="20" t="s">
        <v>14995</v>
      </c>
    </row>
    <row r="63" spans="1:33" x14ac:dyDescent="0.45">
      <c r="A63" s="20" t="s">
        <v>9431</v>
      </c>
      <c r="B63" s="20">
        <v>1001696</v>
      </c>
      <c r="C63" s="20">
        <v>1001798</v>
      </c>
      <c r="D63" s="20" t="s">
        <v>14460</v>
      </c>
      <c r="E63" s="20" t="str">
        <f>VLOOKUP(B63,'REPORTE'!$A$1:$AG$1961,5,0)</f>
        <v>CHINO(A)</v>
      </c>
      <c r="F63" s="20">
        <v>1001696</v>
      </c>
      <c r="G63" s="22" t="str">
        <f>VLOOKUP(B63,'REPORTE'!$A$1:$AG$1961,18,0)</f>
        <v>M</v>
      </c>
      <c r="H63" s="20" t="str">
        <f>VLOOKUP(B63,'REPORTE'!$A$1:$AG$1961,6,0)</f>
        <v>EXTRANJERO</v>
      </c>
      <c r="I63" s="20" t="str">
        <f>VLOOKUP(B63,'REPORTE'!$A$1:$AG$1961,30,0)</f>
        <v>Universitaria</v>
      </c>
      <c r="J63" s="20" t="str">
        <f>VLOOKUP(B63,'REPORTE'!$A$1:$AG$1961,31,0)</f>
        <v>PICHINCHA</v>
      </c>
      <c r="K63" s="20" t="str">
        <f>VLOOKUP(B63,'REPORTE'!$A$1:$AG$1961,32,0)</f>
        <v>QUITO</v>
      </c>
      <c r="L63" s="20" t="str">
        <f>VLOOKUP(B63,'REPORTE'!$A$1:$AG$1961,33,0)</f>
        <v>COTOCOLLAO</v>
      </c>
      <c r="M63" s="20" t="str">
        <f>VLOOKUP(L63,PROVINCIAS!$F$1:$G$1171,2,0)</f>
        <v>URBANA</v>
      </c>
      <c r="N63" s="20" t="s">
        <v>14754</v>
      </c>
      <c r="O63" s="20">
        <v>1000332</v>
      </c>
      <c r="P63" s="20">
        <v>366</v>
      </c>
      <c r="Q63" s="20" t="s">
        <v>14755</v>
      </c>
      <c r="R63" s="20" t="s">
        <v>14818</v>
      </c>
      <c r="S63" s="20">
        <v>290</v>
      </c>
      <c r="T63" s="23">
        <v>44545</v>
      </c>
      <c r="U63" s="23">
        <v>44911</v>
      </c>
      <c r="V63" s="20">
        <v>51</v>
      </c>
      <c r="W63" s="20" t="s">
        <v>12068</v>
      </c>
      <c r="X63" s="20" t="s">
        <v>11150</v>
      </c>
      <c r="Y63" s="20" t="s">
        <v>14757</v>
      </c>
      <c r="Z63" s="20" t="s">
        <v>14853</v>
      </c>
      <c r="AA63" s="20" t="s">
        <v>14977</v>
      </c>
      <c r="AB63" s="20" t="s">
        <v>14996</v>
      </c>
      <c r="AC63" s="20" t="s">
        <v>11150</v>
      </c>
      <c r="AD63" s="20" t="s">
        <v>12109</v>
      </c>
      <c r="AE63" s="20">
        <v>10000</v>
      </c>
      <c r="AF63" s="20" t="s">
        <v>11150</v>
      </c>
      <c r="AG63" s="20" t="s">
        <v>14997</v>
      </c>
    </row>
    <row r="64" spans="1:33" x14ac:dyDescent="0.45">
      <c r="A64" s="20" t="s">
        <v>9431</v>
      </c>
      <c r="B64" s="20">
        <v>1001283</v>
      </c>
      <c r="C64" s="20"/>
      <c r="D64" s="20" t="s">
        <v>14998</v>
      </c>
      <c r="E64" s="20" t="str">
        <f>VLOOKUP(B64,'REPORTE'!$A$1:$AG$1961,5,0)</f>
        <v>ECUATORIANO(A)</v>
      </c>
      <c r="F64" s="22">
        <v>401107438</v>
      </c>
      <c r="G64" s="22" t="str">
        <f>VLOOKUP(B64,'REPORTE'!$A$1:$AG$1961,18,0)</f>
        <v>F</v>
      </c>
      <c r="H64" s="20" t="str">
        <f>VLOOKUP(B64,'REPORTE'!$A$1:$AG$1961,6,0)</f>
        <v>NACIONAL</v>
      </c>
      <c r="I64" s="20" t="str">
        <f>VLOOKUP(B64,'REPORTE'!$A$1:$AG$1961,30,0)</f>
        <v>Universitaria</v>
      </c>
      <c r="J64" s="20" t="str">
        <f>VLOOKUP(B64,'REPORTE'!$A$1:$AG$1961,31,0)</f>
        <v>PICHINCHA</v>
      </c>
      <c r="K64" s="20" t="str">
        <f>VLOOKUP(B64,'REPORTE'!$A$1:$AG$1961,32,0)</f>
        <v>QUITO</v>
      </c>
      <c r="L64" s="20" t="str">
        <f>VLOOKUP(B64,'REPORTE'!$A$1:$AG$1961,33,0)</f>
        <v>CENTRO HISTORICO</v>
      </c>
      <c r="M64" s="20" t="str">
        <f>VLOOKUP(L64,PROVINCIAS!$F$1:$G$1171,2,0)</f>
        <v>URBANA</v>
      </c>
      <c r="N64" s="20" t="s">
        <v>14754</v>
      </c>
      <c r="O64" s="20">
        <v>1000333</v>
      </c>
      <c r="P64" s="20">
        <v>177</v>
      </c>
      <c r="Q64" s="20" t="s">
        <v>14755</v>
      </c>
      <c r="R64" s="20" t="s">
        <v>14763</v>
      </c>
      <c r="S64" s="20">
        <v>101</v>
      </c>
      <c r="T64" s="23">
        <v>44545</v>
      </c>
      <c r="U64" s="23">
        <v>44722</v>
      </c>
      <c r="V64" s="20">
        <v>46</v>
      </c>
      <c r="W64" s="20" t="s">
        <v>12068</v>
      </c>
      <c r="X64" s="20" t="s">
        <v>12605</v>
      </c>
      <c r="Y64" s="20" t="s">
        <v>14129</v>
      </c>
      <c r="Z64" s="20" t="s">
        <v>14999</v>
      </c>
      <c r="AA64" s="20" t="s">
        <v>15000</v>
      </c>
      <c r="AB64" s="20" t="s">
        <v>11150</v>
      </c>
      <c r="AC64" s="20" t="s">
        <v>11150</v>
      </c>
      <c r="AD64" s="20" t="s">
        <v>15001</v>
      </c>
      <c r="AE64" s="20">
        <v>24303.74</v>
      </c>
      <c r="AF64" s="20" t="s">
        <v>15002</v>
      </c>
      <c r="AG64" s="20" t="s">
        <v>15003</v>
      </c>
    </row>
    <row r="65" spans="1:33" x14ac:dyDescent="0.45">
      <c r="A65" s="20" t="s">
        <v>9431</v>
      </c>
      <c r="B65" s="20">
        <v>1001700</v>
      </c>
      <c r="C65" s="20">
        <v>1001802</v>
      </c>
      <c r="D65" s="20" t="s">
        <v>14465</v>
      </c>
      <c r="E65" s="20" t="str">
        <f>VLOOKUP(B65,'REPORTE'!$A$1:$AG$1961,5,0)</f>
        <v>CHINO(A)</v>
      </c>
      <c r="F65" s="20">
        <v>1001700</v>
      </c>
      <c r="G65" s="22" t="str">
        <f>VLOOKUP(B65,'REPORTE'!$A$1:$AG$1961,18,0)</f>
        <v>F</v>
      </c>
      <c r="H65" s="20" t="str">
        <f>VLOOKUP(B65,'REPORTE'!$A$1:$AG$1961,6,0)</f>
        <v>EXTRANJERO</v>
      </c>
      <c r="I65" s="20" t="str">
        <f>VLOOKUP(B65,'REPORTE'!$A$1:$AG$1961,30,0)</f>
        <v>Secundaria</v>
      </c>
      <c r="J65" s="20" t="str">
        <f>VLOOKUP(B65,'REPORTE'!$A$1:$AG$1961,31,0)</f>
        <v>PICHINCHA</v>
      </c>
      <c r="K65" s="20" t="str">
        <f>VLOOKUP(B65,'REPORTE'!$A$1:$AG$1961,32,0)</f>
        <v>QUITO</v>
      </c>
      <c r="L65" s="20" t="str">
        <f>VLOOKUP(B65,'REPORTE'!$A$1:$AG$1961,33,0)</f>
        <v>IÑAQUITO</v>
      </c>
      <c r="M65" s="20" t="str">
        <f>VLOOKUP(L65,PROVINCIAS!$F$1:$G$1171,2,0)</f>
        <v>URBANA</v>
      </c>
      <c r="N65" s="20" t="s">
        <v>14754</v>
      </c>
      <c r="O65" s="20">
        <v>1000334</v>
      </c>
      <c r="P65" s="20">
        <v>366</v>
      </c>
      <c r="Q65" s="20" t="s">
        <v>14755</v>
      </c>
      <c r="R65" s="20" t="s">
        <v>14763</v>
      </c>
      <c r="S65" s="20">
        <v>290</v>
      </c>
      <c r="T65" s="23">
        <v>44545</v>
      </c>
      <c r="U65" s="23">
        <v>44911</v>
      </c>
      <c r="V65" s="20">
        <v>28</v>
      </c>
      <c r="W65" s="20" t="s">
        <v>12068</v>
      </c>
      <c r="X65" s="20" t="s">
        <v>11150</v>
      </c>
      <c r="Y65" s="20" t="s">
        <v>14757</v>
      </c>
      <c r="Z65" s="20" t="s">
        <v>15004</v>
      </c>
      <c r="AA65" s="20" t="s">
        <v>15005</v>
      </c>
      <c r="AB65" s="20" t="s">
        <v>11150</v>
      </c>
      <c r="AC65" s="20" t="s">
        <v>11150</v>
      </c>
      <c r="AD65" s="20" t="s">
        <v>15006</v>
      </c>
      <c r="AE65" s="20">
        <v>13200</v>
      </c>
      <c r="AF65" s="20" t="s">
        <v>11150</v>
      </c>
      <c r="AG65" s="20" t="s">
        <v>15007</v>
      </c>
    </row>
    <row r="66" spans="1:33" x14ac:dyDescent="0.45">
      <c r="A66" s="20" t="s">
        <v>9431</v>
      </c>
      <c r="B66" s="20">
        <v>1001698</v>
      </c>
      <c r="C66" s="20">
        <v>1001800</v>
      </c>
      <c r="D66" s="20" t="s">
        <v>14462</v>
      </c>
      <c r="E66" s="20" t="str">
        <f>VLOOKUP(B66,'REPORTE'!$A$1:$AG$1961,5,0)</f>
        <v>CHINO(A)</v>
      </c>
      <c r="F66" s="20">
        <v>1001698</v>
      </c>
      <c r="G66" s="22" t="str">
        <f>VLOOKUP(B66,'REPORTE'!$A$1:$AG$1961,18,0)</f>
        <v>F</v>
      </c>
      <c r="H66" s="20" t="str">
        <f>VLOOKUP(B66,'REPORTE'!$A$1:$AG$1961,6,0)</f>
        <v>EXTRANJERO</v>
      </c>
      <c r="I66" s="20" t="str">
        <f>VLOOKUP(B66,'REPORTE'!$A$1:$AG$1961,30,0)</f>
        <v>Universitaria</v>
      </c>
      <c r="J66" s="20" t="str">
        <f>VLOOKUP(B66,'REPORTE'!$A$1:$AG$1961,31,0)</f>
        <v>PICHINCHA</v>
      </c>
      <c r="K66" s="20" t="str">
        <f>VLOOKUP(B66,'REPORTE'!$A$1:$AG$1961,32,0)</f>
        <v>QUITO</v>
      </c>
      <c r="L66" s="20" t="str">
        <f>VLOOKUP(B66,'REPORTE'!$A$1:$AG$1961,33,0)</f>
        <v>COTOCOLLAO</v>
      </c>
      <c r="M66" s="20" t="str">
        <f>VLOOKUP(L66,PROVINCIAS!$F$1:$G$1171,2,0)</f>
        <v>URBANA</v>
      </c>
      <c r="N66" s="20" t="s">
        <v>14754</v>
      </c>
      <c r="O66" s="20">
        <v>1000336</v>
      </c>
      <c r="P66" s="20">
        <v>366</v>
      </c>
      <c r="Q66" s="20" t="s">
        <v>14755</v>
      </c>
      <c r="R66" s="20" t="s">
        <v>14818</v>
      </c>
      <c r="S66" s="20">
        <v>291</v>
      </c>
      <c r="T66" s="23">
        <v>44546</v>
      </c>
      <c r="U66" s="23">
        <v>44912</v>
      </c>
      <c r="V66" s="20">
        <v>44</v>
      </c>
      <c r="W66" s="20" t="s">
        <v>12068</v>
      </c>
      <c r="X66" s="20" t="s">
        <v>11150</v>
      </c>
      <c r="Y66" s="20" t="s">
        <v>14757</v>
      </c>
      <c r="Z66" s="20" t="s">
        <v>15008</v>
      </c>
      <c r="AA66" s="20" t="s">
        <v>15009</v>
      </c>
      <c r="AB66" s="20" t="s">
        <v>11859</v>
      </c>
      <c r="AC66" s="20" t="s">
        <v>11150</v>
      </c>
      <c r="AD66" s="20" t="s">
        <v>15010</v>
      </c>
      <c r="AE66" s="20">
        <v>75000</v>
      </c>
      <c r="AF66" s="20" t="s">
        <v>11150</v>
      </c>
      <c r="AG66" s="20" t="s">
        <v>15011</v>
      </c>
    </row>
    <row r="67" spans="1:33" x14ac:dyDescent="0.45">
      <c r="A67" s="20" t="s">
        <v>9431</v>
      </c>
      <c r="B67" s="20">
        <v>1000272</v>
      </c>
      <c r="C67" s="20">
        <v>1000331</v>
      </c>
      <c r="D67" s="20" t="s">
        <v>14606</v>
      </c>
      <c r="E67" s="20" t="str">
        <f>VLOOKUP(B67,'REPORTE'!$A$1:$AG$1961,5,0)</f>
        <v>ECUATORIANO(A) INDIGENA</v>
      </c>
      <c r="F67" s="22">
        <v>600860498</v>
      </c>
      <c r="G67" s="22" t="str">
        <f>VLOOKUP(B67,'REPORTE'!$A$1:$AG$1961,18,0)</f>
        <v>F</v>
      </c>
      <c r="H67" s="20" t="str">
        <f>VLOOKUP(B67,'REPORTE'!$A$1:$AG$1961,6,0)</f>
        <v>NACIONAL</v>
      </c>
      <c r="I67" s="20" t="str">
        <f>VLOOKUP(B67,'REPORTE'!$A$1:$AG$1961,30,0)</f>
        <v>Ninguna</v>
      </c>
      <c r="J67" s="20" t="str">
        <f>VLOOKUP(B67,'REPORTE'!$A$1:$AG$1961,31,0)</f>
        <v>CHIMBORAZO</v>
      </c>
      <c r="K67" s="20" t="str">
        <f>VLOOKUP(B67,'REPORTE'!$A$1:$AG$1961,32,0)</f>
        <v>RIOBAMBA</v>
      </c>
      <c r="L67" s="20" t="str">
        <f>VLOOKUP(B67,'REPORTE'!$A$1:$AG$1961,33,0)</f>
        <v>YARUQUIES</v>
      </c>
      <c r="M67" s="20" t="str">
        <f>VLOOKUP(L67,PROVINCIAS!$F$1:$G$1171,2,0)</f>
        <v>URBANA</v>
      </c>
      <c r="N67" s="20" t="s">
        <v>14754</v>
      </c>
      <c r="O67" s="20">
        <v>1000337</v>
      </c>
      <c r="P67" s="20">
        <v>181</v>
      </c>
      <c r="Q67" s="20" t="s">
        <v>14755</v>
      </c>
      <c r="R67" s="20" t="s">
        <v>14763</v>
      </c>
      <c r="S67" s="20">
        <v>108</v>
      </c>
      <c r="T67" s="23">
        <v>44548</v>
      </c>
      <c r="U67" s="23">
        <v>44729</v>
      </c>
      <c r="V67" s="20">
        <v>66</v>
      </c>
      <c r="W67" s="20" t="s">
        <v>12068</v>
      </c>
      <c r="X67" s="20" t="s">
        <v>12605</v>
      </c>
      <c r="Y67" s="20" t="s">
        <v>12584</v>
      </c>
      <c r="Z67" s="20" t="s">
        <v>15012</v>
      </c>
      <c r="AA67" s="20" t="s">
        <v>15013</v>
      </c>
      <c r="AB67" s="20" t="s">
        <v>11150</v>
      </c>
      <c r="AC67" s="20" t="s">
        <v>11150</v>
      </c>
      <c r="AD67" s="20" t="s">
        <v>15014</v>
      </c>
      <c r="AE67" s="20">
        <v>4232</v>
      </c>
      <c r="AF67" s="20" t="s">
        <v>15015</v>
      </c>
      <c r="AG67" s="20" t="s">
        <v>15016</v>
      </c>
    </row>
    <row r="68" spans="1:33" x14ac:dyDescent="0.45">
      <c r="A68" s="20" t="s">
        <v>9431</v>
      </c>
      <c r="B68" s="20">
        <v>1001264</v>
      </c>
      <c r="C68" s="20">
        <v>1001341</v>
      </c>
      <c r="D68" s="20" t="s">
        <v>14287</v>
      </c>
      <c r="E68" s="20" t="str">
        <f>VLOOKUP(B68,'REPORTE'!$A$1:$AG$1961,5,0)</f>
        <v>CHINO(A)</v>
      </c>
      <c r="F68" s="20" t="s">
        <v>14288</v>
      </c>
      <c r="G68" s="22" t="str">
        <f>VLOOKUP(B68,'REPORTE'!$A$1:$AG$1961,18,0)</f>
        <v>F</v>
      </c>
      <c r="H68" s="20" t="str">
        <f>VLOOKUP(B68,'REPORTE'!$A$1:$AG$1961,6,0)</f>
        <v>EXTRANJERO</v>
      </c>
      <c r="I68" s="20" t="str">
        <f>VLOOKUP(B68,'REPORTE'!$A$1:$AG$1961,30,0)</f>
        <v>Universitaria</v>
      </c>
      <c r="J68" s="20" t="str">
        <f>VLOOKUP(B68,'REPORTE'!$A$1:$AG$1961,31,0)</f>
        <v>PICHINCHA</v>
      </c>
      <c r="K68" s="20" t="str">
        <f>VLOOKUP(B68,'REPORTE'!$A$1:$AG$1961,32,0)</f>
        <v>QUITO</v>
      </c>
      <c r="L68" s="20" t="str">
        <f>VLOOKUP(B68,'REPORTE'!$A$1:$AG$1961,33,0)</f>
        <v>IÑAQUITO</v>
      </c>
      <c r="M68" s="20" t="str">
        <f>VLOOKUP(L68,PROVINCIAS!$F$1:$G$1171,2,0)</f>
        <v>URBANA</v>
      </c>
      <c r="N68" s="20" t="s">
        <v>14754</v>
      </c>
      <c r="O68" s="20">
        <v>1000338</v>
      </c>
      <c r="P68" s="20">
        <v>366</v>
      </c>
      <c r="Q68" s="20" t="s">
        <v>14755</v>
      </c>
      <c r="R68" s="20" t="s">
        <v>14763</v>
      </c>
      <c r="S68" s="20">
        <v>293</v>
      </c>
      <c r="T68" s="23">
        <v>44548</v>
      </c>
      <c r="U68" s="23">
        <v>44914</v>
      </c>
      <c r="V68" s="20">
        <v>36</v>
      </c>
      <c r="W68" s="20" t="s">
        <v>12068</v>
      </c>
      <c r="X68" s="20" t="s">
        <v>11150</v>
      </c>
      <c r="Y68" s="20" t="s">
        <v>14757</v>
      </c>
      <c r="Z68" s="20" t="s">
        <v>15017</v>
      </c>
      <c r="AA68" s="20" t="s">
        <v>15018</v>
      </c>
      <c r="AB68" s="20" t="s">
        <v>11150</v>
      </c>
      <c r="AC68" s="20" t="s">
        <v>11150</v>
      </c>
      <c r="AD68" s="20" t="s">
        <v>15019</v>
      </c>
      <c r="AE68" s="20">
        <v>13740</v>
      </c>
      <c r="AF68" s="20" t="s">
        <v>11150</v>
      </c>
      <c r="AG68" s="20" t="s">
        <v>15020</v>
      </c>
    </row>
    <row r="69" spans="1:33" x14ac:dyDescent="0.45">
      <c r="A69" s="20" t="s">
        <v>9431</v>
      </c>
      <c r="B69" s="20">
        <v>1000010</v>
      </c>
      <c r="C69" s="20">
        <v>1000001</v>
      </c>
      <c r="D69" s="20" t="s">
        <v>13589</v>
      </c>
      <c r="E69" s="20" t="str">
        <f>VLOOKUP(B69,'REPORTE'!$A$1:$AG$1961,5,0)</f>
        <v>ECUATORIANO(A)</v>
      </c>
      <c r="F69" s="22">
        <v>200467926</v>
      </c>
      <c r="G69" s="22" t="str">
        <f>VLOOKUP(B69,'REPORTE'!$A$1:$AG$1961,18,0)</f>
        <v>M</v>
      </c>
      <c r="H69" s="20" t="str">
        <f>VLOOKUP(B69,'REPORTE'!$A$1:$AG$1961,6,0)</f>
        <v>NACIONAL</v>
      </c>
      <c r="I69" s="20" t="str">
        <f>VLOOKUP(B69,'REPORTE'!$A$1:$AG$1961,30,0)</f>
        <v>Universitaria</v>
      </c>
      <c r="J69" s="20" t="str">
        <f>VLOOKUP(B69,'REPORTE'!$A$1:$AG$1961,31,0)</f>
        <v>BOLIVAR</v>
      </c>
      <c r="K69" s="20" t="str">
        <f>VLOOKUP(B69,'REPORTE'!$A$1:$AG$1961,32,0)</f>
        <v>GUARANDA</v>
      </c>
      <c r="L69" s="20" t="str">
        <f>VLOOKUP(B69,'REPORTE'!$A$1:$AG$1961,33,0)</f>
        <v>SAN LORENZO (BOLIVAR)</v>
      </c>
      <c r="M69" s="20" t="str">
        <f>VLOOKUP(L69,PROVINCIAS!$F$1:$G$1171,2,0)</f>
        <v>RURAL</v>
      </c>
      <c r="N69" s="20" t="s">
        <v>15021</v>
      </c>
      <c r="O69" s="20">
        <v>1000339</v>
      </c>
      <c r="P69" s="20">
        <v>361</v>
      </c>
      <c r="Q69" s="20" t="s">
        <v>14755</v>
      </c>
      <c r="R69" s="20" t="s">
        <v>14763</v>
      </c>
      <c r="S69" s="20">
        <v>288</v>
      </c>
      <c r="T69" s="23">
        <v>44548</v>
      </c>
      <c r="U69" s="23">
        <v>44909</v>
      </c>
      <c r="V69" s="20">
        <v>66</v>
      </c>
      <c r="W69" s="20" t="s">
        <v>12068</v>
      </c>
      <c r="X69" s="20" t="s">
        <v>11150</v>
      </c>
      <c r="Y69" s="20" t="s">
        <v>12574</v>
      </c>
      <c r="Z69" s="20" t="s">
        <v>15022</v>
      </c>
      <c r="AA69" s="20" t="s">
        <v>15023</v>
      </c>
      <c r="AB69" s="20" t="s">
        <v>11150</v>
      </c>
      <c r="AC69" s="20" t="s">
        <v>11150</v>
      </c>
      <c r="AD69" s="20" t="s">
        <v>15024</v>
      </c>
      <c r="AE69" s="20">
        <v>4931.38</v>
      </c>
      <c r="AF69" s="20" t="s">
        <v>11150</v>
      </c>
      <c r="AG69" s="20" t="s">
        <v>15025</v>
      </c>
    </row>
    <row r="70" spans="1:33" x14ac:dyDescent="0.45">
      <c r="A70" s="20" t="s">
        <v>9431</v>
      </c>
      <c r="B70" s="20">
        <v>1000176</v>
      </c>
      <c r="C70" s="20">
        <v>1000171</v>
      </c>
      <c r="D70" s="20" t="s">
        <v>13701</v>
      </c>
      <c r="E70" s="20" t="str">
        <f>VLOOKUP(B70,'REPORTE'!$A$1:$AG$1961,5,0)</f>
        <v>ECUATORIANO(A)</v>
      </c>
      <c r="F70" s="22">
        <v>701475659</v>
      </c>
      <c r="G70" s="22" t="str">
        <f>VLOOKUP(B70,'REPORTE'!$A$1:$AG$1961,18,0)</f>
        <v>M</v>
      </c>
      <c r="H70" s="20" t="str">
        <f>VLOOKUP(B70,'REPORTE'!$A$1:$AG$1961,6,0)</f>
        <v>NACIONAL</v>
      </c>
      <c r="I70" s="20" t="str">
        <f>VLOOKUP(B70,'REPORTE'!$A$1:$AG$1961,30,0)</f>
        <v>Ninguna</v>
      </c>
      <c r="J70" s="20" t="str">
        <f>VLOOKUP(B70,'REPORTE'!$A$1:$AG$1961,31,0)</f>
        <v>PICHINCHA</v>
      </c>
      <c r="K70" s="20" t="str">
        <f>VLOOKUP(B70,'REPORTE'!$A$1:$AG$1961,32,0)</f>
        <v>QUITO</v>
      </c>
      <c r="L70" s="20" t="str">
        <f>VLOOKUP(B70,'REPORTE'!$A$1:$AG$1961,33,0)</f>
        <v>COTOCOLLAO</v>
      </c>
      <c r="M70" s="20" t="str">
        <f>VLOOKUP(L70,PROVINCIAS!$F$1:$G$1171,2,0)</f>
        <v>URBANA</v>
      </c>
      <c r="N70" s="20" t="s">
        <v>14754</v>
      </c>
      <c r="O70" s="20">
        <v>1000341</v>
      </c>
      <c r="P70" s="20">
        <v>366</v>
      </c>
      <c r="Q70" s="20" t="s">
        <v>14755</v>
      </c>
      <c r="R70" s="20" t="s">
        <v>14818</v>
      </c>
      <c r="S70" s="20">
        <v>295</v>
      </c>
      <c r="T70" s="23">
        <v>44550</v>
      </c>
      <c r="U70" s="23">
        <v>44916</v>
      </c>
      <c r="V70" s="20">
        <v>61</v>
      </c>
      <c r="W70" s="20" t="s">
        <v>12068</v>
      </c>
      <c r="X70" s="20" t="s">
        <v>11150</v>
      </c>
      <c r="Y70" s="20" t="s">
        <v>14757</v>
      </c>
      <c r="Z70" s="20" t="s">
        <v>13711</v>
      </c>
      <c r="AA70" s="20" t="s">
        <v>15026</v>
      </c>
      <c r="AB70" s="20" t="s">
        <v>11955</v>
      </c>
      <c r="AC70" s="20" t="s">
        <v>11150</v>
      </c>
      <c r="AD70" s="20" t="s">
        <v>13695</v>
      </c>
      <c r="AE70" s="20">
        <v>15000</v>
      </c>
      <c r="AF70" s="20" t="s">
        <v>11150</v>
      </c>
      <c r="AG70" s="20" t="s">
        <v>15027</v>
      </c>
    </row>
    <row r="71" spans="1:33" x14ac:dyDescent="0.45">
      <c r="A71" s="20" t="s">
        <v>9431</v>
      </c>
      <c r="B71" s="20">
        <v>1000382</v>
      </c>
      <c r="C71" s="20">
        <v>1001875</v>
      </c>
      <c r="D71" s="20" t="s">
        <v>13821</v>
      </c>
      <c r="E71" s="20" t="str">
        <f>VLOOKUP(B71,'REPORTE'!$A$1:$AG$1961,5,0)</f>
        <v>ECUATORIANO(A)</v>
      </c>
      <c r="F71" s="24">
        <v>691722341001</v>
      </c>
      <c r="G71" s="22" t="str">
        <f>VLOOKUP(B71,'REPORTE'!$A$1:$AG$1961,18,0)</f>
        <v>M</v>
      </c>
      <c r="H71" s="20" t="str">
        <f>VLOOKUP(B71,'REPORTE'!$A$1:$AG$1961,6,0)</f>
        <v>NACIONAL</v>
      </c>
      <c r="I71" s="20" t="str">
        <f>VLOOKUP(B71,'REPORTE'!$A$1:$AG$1961,30,0)</f>
        <v>Secundaria</v>
      </c>
      <c r="J71" s="20" t="str">
        <f>VLOOKUP(B71,'REPORTE'!$A$1:$AG$1961,31,0)</f>
        <v>CHIMBORAZO</v>
      </c>
      <c r="K71" s="20" t="str">
        <f>VLOOKUP(B71,'REPORTE'!$A$1:$AG$1961,32,0)</f>
        <v>RIOBAMBA</v>
      </c>
      <c r="L71" s="20" t="str">
        <f>VLOOKUP(B71,'REPORTE'!$A$1:$AG$1961,33,0)</f>
        <v>RIOBAMBA</v>
      </c>
      <c r="M71" s="20" t="str">
        <f>VLOOKUP(L71,PROVINCIAS!$F$1:$G$1171,2,0)</f>
        <v>URBANA</v>
      </c>
      <c r="N71" s="20" t="s">
        <v>15028</v>
      </c>
      <c r="O71" s="20">
        <v>1000342</v>
      </c>
      <c r="P71" s="20">
        <v>361</v>
      </c>
      <c r="Q71" s="20" t="s">
        <v>14755</v>
      </c>
      <c r="R71" s="20" t="s">
        <v>14763</v>
      </c>
      <c r="S71" s="20">
        <v>291</v>
      </c>
      <c r="T71" s="23">
        <v>44551</v>
      </c>
      <c r="U71" s="23">
        <v>44912</v>
      </c>
      <c r="V71" s="20">
        <v>59</v>
      </c>
      <c r="W71" s="20" t="s">
        <v>12068</v>
      </c>
      <c r="X71" s="20" t="s">
        <v>11150</v>
      </c>
      <c r="Y71" s="20" t="s">
        <v>12574</v>
      </c>
      <c r="Z71" s="20" t="s">
        <v>14599</v>
      </c>
      <c r="AA71" s="20" t="s">
        <v>15029</v>
      </c>
      <c r="AB71" s="20" t="s">
        <v>11150</v>
      </c>
      <c r="AC71" s="20" t="s">
        <v>11150</v>
      </c>
      <c r="AD71" s="20" t="s">
        <v>15030</v>
      </c>
      <c r="AE71" s="20">
        <v>3700.34</v>
      </c>
      <c r="AF71" s="20" t="s">
        <v>11150</v>
      </c>
      <c r="AG71" s="20" t="s">
        <v>15031</v>
      </c>
    </row>
    <row r="72" spans="1:33" x14ac:dyDescent="0.45">
      <c r="A72" s="20" t="s">
        <v>9431</v>
      </c>
      <c r="B72" s="20">
        <v>1001699</v>
      </c>
      <c r="C72" s="20">
        <v>1001801</v>
      </c>
      <c r="D72" s="20" t="s">
        <v>14463</v>
      </c>
      <c r="E72" s="20" t="str">
        <f>VLOOKUP(B72,'REPORTE'!$A$1:$AG$1961,5,0)</f>
        <v>CHINO(A)</v>
      </c>
      <c r="F72" s="20" t="s">
        <v>14464</v>
      </c>
      <c r="G72" s="22" t="str">
        <f>VLOOKUP(B72,'REPORTE'!$A$1:$AG$1961,18,0)</f>
        <v>M</v>
      </c>
      <c r="H72" s="20" t="str">
        <f>VLOOKUP(B72,'REPORTE'!$A$1:$AG$1961,6,0)</f>
        <v>EXTRANJERO</v>
      </c>
      <c r="I72" s="20" t="str">
        <f>VLOOKUP(B72,'REPORTE'!$A$1:$AG$1961,30,0)</f>
        <v>Universitaria</v>
      </c>
      <c r="J72" s="20" t="str">
        <f>VLOOKUP(B72,'REPORTE'!$A$1:$AG$1961,31,0)</f>
        <v>PICHINCHA</v>
      </c>
      <c r="K72" s="20" t="str">
        <f>VLOOKUP(B72,'REPORTE'!$A$1:$AG$1961,32,0)</f>
        <v>QUITO</v>
      </c>
      <c r="L72" s="20" t="str">
        <f>VLOOKUP(B72,'REPORTE'!$A$1:$AG$1961,33,0)</f>
        <v>COTOCOLLAO</v>
      </c>
      <c r="M72" s="20" t="str">
        <f>VLOOKUP(L72,PROVINCIAS!$F$1:$G$1171,2,0)</f>
        <v>URBANA</v>
      </c>
      <c r="N72" s="20" t="s">
        <v>14754</v>
      </c>
      <c r="O72" s="20">
        <v>1000343</v>
      </c>
      <c r="P72" s="20">
        <v>366</v>
      </c>
      <c r="Q72" s="20" t="s">
        <v>14755</v>
      </c>
      <c r="R72" s="20" t="s">
        <v>14818</v>
      </c>
      <c r="S72" s="20">
        <v>297</v>
      </c>
      <c r="T72" s="23">
        <v>44552</v>
      </c>
      <c r="U72" s="23">
        <v>44918</v>
      </c>
      <c r="V72" s="20">
        <v>48</v>
      </c>
      <c r="W72" s="20" t="s">
        <v>12068</v>
      </c>
      <c r="X72" s="20" t="s">
        <v>11150</v>
      </c>
      <c r="Y72" s="20" t="s">
        <v>14757</v>
      </c>
      <c r="Z72" s="20" t="s">
        <v>15032</v>
      </c>
      <c r="AA72" s="20" t="s">
        <v>15033</v>
      </c>
      <c r="AB72" s="20" t="s">
        <v>15034</v>
      </c>
      <c r="AC72" s="20" t="s">
        <v>11150</v>
      </c>
      <c r="AD72" s="20" t="s">
        <v>15035</v>
      </c>
      <c r="AE72" s="20">
        <v>115000</v>
      </c>
      <c r="AF72" s="20" t="s">
        <v>11150</v>
      </c>
      <c r="AG72" s="20" t="s">
        <v>15036</v>
      </c>
    </row>
    <row r="73" spans="1:33" x14ac:dyDescent="0.45">
      <c r="A73" s="20" t="s">
        <v>9431</v>
      </c>
      <c r="B73" s="20">
        <v>1000184</v>
      </c>
      <c r="C73" s="20">
        <v>1000247</v>
      </c>
      <c r="D73" s="20" t="s">
        <v>13705</v>
      </c>
      <c r="E73" s="20" t="str">
        <f>VLOOKUP(B73,'REPORTE'!$A$1:$AG$1961,5,0)</f>
        <v>ECUATORIANO(A) INDIGENA</v>
      </c>
      <c r="F73" s="22">
        <v>1712404084</v>
      </c>
      <c r="G73" s="22" t="str">
        <f>VLOOKUP(B73,'REPORTE'!$A$1:$AG$1961,18,0)</f>
        <v>M</v>
      </c>
      <c r="H73" s="20" t="str">
        <f>VLOOKUP(B73,'REPORTE'!$A$1:$AG$1961,6,0)</f>
        <v>NACIONAL</v>
      </c>
      <c r="I73" s="20" t="str">
        <f>VLOOKUP(B73,'REPORTE'!$A$1:$AG$1961,30,0)</f>
        <v>Primaria</v>
      </c>
      <c r="J73" s="20" t="str">
        <f>VLOOKUP(B73,'REPORTE'!$A$1:$AG$1961,31,0)</f>
        <v>CHIMBORAZO</v>
      </c>
      <c r="K73" s="20" t="str">
        <f>VLOOKUP(B73,'REPORTE'!$A$1:$AG$1961,32,0)</f>
        <v>RIOBAMBA</v>
      </c>
      <c r="L73" s="20" t="str">
        <f>VLOOKUP(B73,'REPORTE'!$A$1:$AG$1961,33,0)</f>
        <v>CACHA (CAB EN MACHANGARA)</v>
      </c>
      <c r="M73" s="20" t="str">
        <f>VLOOKUP(L73,PROVINCIAS!$F$1:$G$1171,2,0)</f>
        <v>RURAL</v>
      </c>
      <c r="N73" s="20" t="s">
        <v>14754</v>
      </c>
      <c r="O73" s="20">
        <v>1000344</v>
      </c>
      <c r="P73" s="20">
        <v>366</v>
      </c>
      <c r="Q73" s="20" t="s">
        <v>14755</v>
      </c>
      <c r="R73" s="20" t="s">
        <v>14763</v>
      </c>
      <c r="S73" s="20">
        <v>297</v>
      </c>
      <c r="T73" s="23">
        <v>44552</v>
      </c>
      <c r="U73" s="23">
        <v>44918</v>
      </c>
      <c r="V73" s="20">
        <v>48</v>
      </c>
      <c r="W73" s="20" t="s">
        <v>12068</v>
      </c>
      <c r="X73" s="20" t="s">
        <v>11150</v>
      </c>
      <c r="Y73" s="20" t="s">
        <v>14757</v>
      </c>
      <c r="Z73" s="20" t="s">
        <v>14853</v>
      </c>
      <c r="AA73" s="20" t="s">
        <v>14977</v>
      </c>
      <c r="AB73" s="20" t="s">
        <v>11150</v>
      </c>
      <c r="AC73" s="20" t="s">
        <v>11150</v>
      </c>
      <c r="AD73" s="20" t="s">
        <v>15037</v>
      </c>
      <c r="AE73" s="20">
        <v>10000</v>
      </c>
      <c r="AF73" s="20" t="s">
        <v>11150</v>
      </c>
      <c r="AG73" s="20" t="s">
        <v>15038</v>
      </c>
    </row>
    <row r="74" spans="1:33" x14ac:dyDescent="0.45">
      <c r="A74" s="20" t="s">
        <v>9431</v>
      </c>
      <c r="B74" s="20">
        <v>1000793</v>
      </c>
      <c r="C74" s="20">
        <v>1000865</v>
      </c>
      <c r="D74" s="20" t="s">
        <v>14061</v>
      </c>
      <c r="E74" s="20" t="str">
        <f>VLOOKUP(B74,'REPORTE'!$A$1:$AG$1961,5,0)</f>
        <v>ECUATORIANO(A) INDIGENA</v>
      </c>
      <c r="F74" s="22">
        <v>1723942262</v>
      </c>
      <c r="G74" s="22" t="str">
        <f>VLOOKUP(B74,'REPORTE'!$A$1:$AG$1961,18,0)</f>
        <v>M</v>
      </c>
      <c r="H74" s="20" t="str">
        <f>VLOOKUP(B74,'REPORTE'!$A$1:$AG$1961,6,0)</f>
        <v>NACIONAL</v>
      </c>
      <c r="I74" s="20" t="str">
        <f>VLOOKUP(B74,'REPORTE'!$A$1:$AG$1961,30,0)</f>
        <v>Primaria</v>
      </c>
      <c r="J74" s="20" t="str">
        <f>VLOOKUP(B74,'REPORTE'!$A$1:$AG$1961,31,0)</f>
        <v>CHIMBORAZO</v>
      </c>
      <c r="K74" s="20" t="str">
        <f>VLOOKUP(B74,'REPORTE'!$A$1:$AG$1961,32,0)</f>
        <v>RIOBAMBA</v>
      </c>
      <c r="L74" s="20" t="str">
        <f>VLOOKUP(B74,'REPORTE'!$A$1:$AG$1961,33,0)</f>
        <v>CACHA (CAB EN MACHANGARA)</v>
      </c>
      <c r="M74" s="20" t="str">
        <f>VLOOKUP(L74,PROVINCIAS!$F$1:$G$1171,2,0)</f>
        <v>RURAL</v>
      </c>
      <c r="N74" s="20" t="s">
        <v>14754</v>
      </c>
      <c r="O74" s="20">
        <v>1000345</v>
      </c>
      <c r="P74" s="20">
        <v>121</v>
      </c>
      <c r="Q74" s="20" t="s">
        <v>14755</v>
      </c>
      <c r="R74" s="20" t="s">
        <v>14763</v>
      </c>
      <c r="S74" s="20">
        <v>54</v>
      </c>
      <c r="T74" s="23">
        <v>44554</v>
      </c>
      <c r="U74" s="23">
        <v>44675</v>
      </c>
      <c r="V74" s="20">
        <v>34</v>
      </c>
      <c r="W74" s="20" t="s">
        <v>12068</v>
      </c>
      <c r="X74" s="20" t="s">
        <v>12605</v>
      </c>
      <c r="Y74" s="20" t="s">
        <v>12574</v>
      </c>
      <c r="Z74" s="20" t="s">
        <v>15039</v>
      </c>
      <c r="AA74" s="20" t="s">
        <v>15040</v>
      </c>
      <c r="AB74" s="20" t="s">
        <v>11150</v>
      </c>
      <c r="AC74" s="20" t="s">
        <v>11150</v>
      </c>
      <c r="AD74" s="20" t="s">
        <v>15041</v>
      </c>
      <c r="AE74" s="20">
        <v>62175</v>
      </c>
      <c r="AF74" s="20" t="s">
        <v>15042</v>
      </c>
      <c r="AG74" s="20" t="s">
        <v>15043</v>
      </c>
    </row>
    <row r="75" spans="1:33" x14ac:dyDescent="0.45">
      <c r="A75" s="20" t="s">
        <v>9431</v>
      </c>
      <c r="B75" s="20">
        <v>1000121</v>
      </c>
      <c r="C75" s="20">
        <v>1000147</v>
      </c>
      <c r="D75" s="20" t="s">
        <v>13677</v>
      </c>
      <c r="E75" s="20" t="str">
        <f>VLOOKUP(B75,'REPORTE'!$A$1:$AG$1961,5,0)</f>
        <v>ECUATORIANO(A)</v>
      </c>
      <c r="F75" s="22">
        <v>600874325</v>
      </c>
      <c r="G75" s="22" t="str">
        <f>VLOOKUP(B75,'REPORTE'!$A$1:$AG$1961,18,0)</f>
        <v>M</v>
      </c>
      <c r="H75" s="20" t="str">
        <f>VLOOKUP(B75,'REPORTE'!$A$1:$AG$1961,6,0)</f>
        <v>NACIONAL</v>
      </c>
      <c r="I75" s="20" t="str">
        <f>VLOOKUP(B75,'REPORTE'!$A$1:$AG$1961,30,0)</f>
        <v>Secundaria</v>
      </c>
      <c r="J75" s="20" t="str">
        <f>VLOOKUP(B75,'REPORTE'!$A$1:$AG$1961,31,0)</f>
        <v>CHIMBORAZO</v>
      </c>
      <c r="K75" s="20" t="str">
        <f>VLOOKUP(B75,'REPORTE'!$A$1:$AG$1961,32,0)</f>
        <v>RIOBAMBA</v>
      </c>
      <c r="L75" s="20" t="str">
        <f>VLOOKUP(B75,'REPORTE'!$A$1:$AG$1961,33,0)</f>
        <v>RIOBAMBA</v>
      </c>
      <c r="M75" s="20" t="str">
        <f>VLOOKUP(L75,PROVINCIAS!$F$1:$G$1171,2,0)</f>
        <v>URBANA</v>
      </c>
      <c r="N75" s="20" t="s">
        <v>15044</v>
      </c>
      <c r="O75" s="20">
        <v>1000346</v>
      </c>
      <c r="P75" s="20">
        <v>361</v>
      </c>
      <c r="Q75" s="20" t="s">
        <v>14755</v>
      </c>
      <c r="R75" s="20" t="s">
        <v>14818</v>
      </c>
      <c r="S75" s="20">
        <v>295</v>
      </c>
      <c r="T75" s="23">
        <v>44555</v>
      </c>
      <c r="U75" s="23">
        <v>44916</v>
      </c>
      <c r="V75" s="20">
        <v>67</v>
      </c>
      <c r="W75" s="20" t="s">
        <v>12068</v>
      </c>
      <c r="X75" s="20" t="s">
        <v>11150</v>
      </c>
      <c r="Y75" s="20" t="s">
        <v>14770</v>
      </c>
      <c r="Z75" s="20" t="s">
        <v>15045</v>
      </c>
      <c r="AA75" s="20" t="s">
        <v>15046</v>
      </c>
      <c r="AB75" s="20" t="s">
        <v>15047</v>
      </c>
      <c r="AC75" s="20" t="s">
        <v>11150</v>
      </c>
      <c r="AD75" s="20" t="s">
        <v>15048</v>
      </c>
      <c r="AE75" s="20">
        <v>25269.08</v>
      </c>
      <c r="AF75" s="20" t="s">
        <v>11150</v>
      </c>
      <c r="AG75" s="20" t="s">
        <v>15049</v>
      </c>
    </row>
    <row r="76" spans="1:33" x14ac:dyDescent="0.45">
      <c r="A76" s="20" t="s">
        <v>9431</v>
      </c>
      <c r="B76" s="20">
        <v>1001701</v>
      </c>
      <c r="C76" s="20">
        <v>1001803</v>
      </c>
      <c r="D76" s="20" t="s">
        <v>14466</v>
      </c>
      <c r="E76" s="20" t="str">
        <f>VLOOKUP(B76,'REPORTE'!$A$1:$AG$1961,5,0)</f>
        <v>CHINO(A)</v>
      </c>
      <c r="F76" s="20">
        <v>1001701</v>
      </c>
      <c r="G76" s="22" t="str">
        <f>VLOOKUP(B76,'REPORTE'!$A$1:$AG$1961,18,0)</f>
        <v>M</v>
      </c>
      <c r="H76" s="20" t="str">
        <f>VLOOKUP(B76,'REPORTE'!$A$1:$AG$1961,6,0)</f>
        <v>EXTRANJERO</v>
      </c>
      <c r="I76" s="20" t="str">
        <f>VLOOKUP(B76,'REPORTE'!$A$1:$AG$1961,30,0)</f>
        <v>Universitaria</v>
      </c>
      <c r="J76" s="20" t="str">
        <f>VLOOKUP(B76,'REPORTE'!$A$1:$AG$1961,31,0)</f>
        <v>PICHINCHA</v>
      </c>
      <c r="K76" s="20" t="str">
        <f>VLOOKUP(B76,'REPORTE'!$A$1:$AG$1961,32,0)</f>
        <v>QUITO</v>
      </c>
      <c r="L76" s="20" t="str">
        <f>VLOOKUP(B76,'REPORTE'!$A$1:$AG$1961,33,0)</f>
        <v>COTOCOLLAO</v>
      </c>
      <c r="M76" s="20" t="str">
        <f>VLOOKUP(L76,PROVINCIAS!$F$1:$G$1171,2,0)</f>
        <v>URBANA</v>
      </c>
      <c r="N76" s="20" t="s">
        <v>14754</v>
      </c>
      <c r="O76" s="20">
        <v>1000350</v>
      </c>
      <c r="P76" s="20">
        <v>366</v>
      </c>
      <c r="Q76" s="20" t="s">
        <v>14755</v>
      </c>
      <c r="R76" s="20" t="s">
        <v>14818</v>
      </c>
      <c r="S76" s="20">
        <v>302</v>
      </c>
      <c r="T76" s="23">
        <v>44557</v>
      </c>
      <c r="U76" s="23">
        <v>44923</v>
      </c>
      <c r="V76" s="20">
        <v>62</v>
      </c>
      <c r="W76" s="20" t="s">
        <v>12068</v>
      </c>
      <c r="X76" s="20" t="s">
        <v>11150</v>
      </c>
      <c r="Y76" s="20" t="s">
        <v>14757</v>
      </c>
      <c r="Z76" s="20" t="s">
        <v>14892</v>
      </c>
      <c r="AA76" s="20" t="s">
        <v>15050</v>
      </c>
      <c r="AB76" s="20" t="s">
        <v>15051</v>
      </c>
      <c r="AC76" s="20" t="s">
        <v>11150</v>
      </c>
      <c r="AD76" s="20" t="s">
        <v>15052</v>
      </c>
      <c r="AE76" s="20">
        <v>50000</v>
      </c>
      <c r="AF76" s="20" t="s">
        <v>11150</v>
      </c>
      <c r="AG76" s="20" t="s">
        <v>15053</v>
      </c>
    </row>
    <row r="77" spans="1:33" x14ac:dyDescent="0.45">
      <c r="A77" s="20" t="s">
        <v>9431</v>
      </c>
      <c r="B77" s="20">
        <v>1001708</v>
      </c>
      <c r="C77" s="20">
        <v>1001809</v>
      </c>
      <c r="D77" s="20" t="s">
        <v>10238</v>
      </c>
      <c r="E77" s="20" t="str">
        <f>VLOOKUP(B77,'REPORTE'!$A$1:$AG$1961,5,0)</f>
        <v>ECUATORIANO(A) INDIGENA</v>
      </c>
      <c r="F77" s="22">
        <v>1726468745</v>
      </c>
      <c r="G77" s="22" t="str">
        <f>VLOOKUP(B77,'REPORTE'!$A$1:$AG$1961,18,0)</f>
        <v>F</v>
      </c>
      <c r="H77" s="20" t="str">
        <f>VLOOKUP(B77,'REPORTE'!$A$1:$AG$1961,6,0)</f>
        <v>NACIONAL</v>
      </c>
      <c r="I77" s="20" t="str">
        <f>VLOOKUP(B77,'REPORTE'!$A$1:$AG$1961,30,0)</f>
        <v>Secundaria</v>
      </c>
      <c r="J77" s="20" t="str">
        <f>VLOOKUP(B77,'REPORTE'!$A$1:$AG$1961,31,0)</f>
        <v>PICHINCHA</v>
      </c>
      <c r="K77" s="20" t="str">
        <f>VLOOKUP(B77,'REPORTE'!$A$1:$AG$1961,32,0)</f>
        <v>QUITO</v>
      </c>
      <c r="L77" s="20" t="str">
        <f>VLOOKUP(B77,'REPORTE'!$A$1:$AG$1961,33,0)</f>
        <v>LLANO CHICO</v>
      </c>
      <c r="M77" s="20" t="str">
        <f>VLOOKUP(L77,PROVINCIAS!$F$1:$G$1171,2,0)</f>
        <v>RURAL</v>
      </c>
      <c r="N77" s="20" t="s">
        <v>14754</v>
      </c>
      <c r="O77" s="20">
        <v>1000351</v>
      </c>
      <c r="P77" s="20">
        <v>366</v>
      </c>
      <c r="Q77" s="20" t="s">
        <v>14755</v>
      </c>
      <c r="R77" s="20" t="s">
        <v>14763</v>
      </c>
      <c r="S77" s="20">
        <v>302</v>
      </c>
      <c r="T77" s="23">
        <v>44557</v>
      </c>
      <c r="U77" s="23">
        <v>44923</v>
      </c>
      <c r="V77" s="20">
        <v>18</v>
      </c>
      <c r="W77" s="20" t="s">
        <v>12068</v>
      </c>
      <c r="X77" s="20" t="s">
        <v>11150</v>
      </c>
      <c r="Y77" s="20" t="s">
        <v>14777</v>
      </c>
      <c r="Z77" s="20" t="s">
        <v>15054</v>
      </c>
      <c r="AA77" s="20" t="s">
        <v>15055</v>
      </c>
      <c r="AB77" s="20" t="s">
        <v>11150</v>
      </c>
      <c r="AC77" s="20" t="s">
        <v>11150</v>
      </c>
      <c r="AD77" s="20" t="s">
        <v>15056</v>
      </c>
      <c r="AE77" s="20">
        <v>1525</v>
      </c>
      <c r="AF77" s="20" t="s">
        <v>11150</v>
      </c>
      <c r="AG77" s="20" t="s">
        <v>15057</v>
      </c>
    </row>
    <row r="78" spans="1:33" x14ac:dyDescent="0.45">
      <c r="A78" s="20" t="s">
        <v>9431</v>
      </c>
      <c r="B78" s="20">
        <v>1000180</v>
      </c>
      <c r="C78" s="20">
        <v>1000226</v>
      </c>
      <c r="D78" s="20" t="s">
        <v>13702</v>
      </c>
      <c r="E78" s="20" t="str">
        <f>VLOOKUP(B78,'REPORTE'!$A$1:$AG$1961,5,0)</f>
        <v>ECUATORIANO(A)</v>
      </c>
      <c r="F78" s="22">
        <v>200643740</v>
      </c>
      <c r="G78" s="22" t="str">
        <f>VLOOKUP(B78,'REPORTE'!$A$1:$AG$1961,18,0)</f>
        <v>F</v>
      </c>
      <c r="H78" s="20" t="str">
        <f>VLOOKUP(B78,'REPORTE'!$A$1:$AG$1961,6,0)</f>
        <v>NACIONAL</v>
      </c>
      <c r="I78" s="20" t="str">
        <f>VLOOKUP(B78,'REPORTE'!$A$1:$AG$1961,30,0)</f>
        <v>Ninguna</v>
      </c>
      <c r="J78" s="20" t="str">
        <f>VLOOKUP(B78,'REPORTE'!$A$1:$AG$1961,31,0)</f>
        <v>PICHINCHA</v>
      </c>
      <c r="K78" s="20" t="str">
        <f>VLOOKUP(B78,'REPORTE'!$A$1:$AG$1961,32,0)</f>
        <v>QUITO</v>
      </c>
      <c r="L78" s="20" t="str">
        <f>VLOOKUP(B78,'REPORTE'!$A$1:$AG$1961,33,0)</f>
        <v>QUITO</v>
      </c>
      <c r="M78" s="20" t="str">
        <f>VLOOKUP(L78,PROVINCIAS!$F$1:$G$1171,2,0)</f>
        <v>URBANA</v>
      </c>
      <c r="N78" s="20" t="s">
        <v>14754</v>
      </c>
      <c r="O78" s="20">
        <v>1000352</v>
      </c>
      <c r="P78" s="20">
        <v>366</v>
      </c>
      <c r="Q78" s="20" t="s">
        <v>14755</v>
      </c>
      <c r="R78" s="20" t="s">
        <v>14756</v>
      </c>
      <c r="S78" s="20">
        <v>302</v>
      </c>
      <c r="T78" s="23">
        <v>44557</v>
      </c>
      <c r="U78" s="23">
        <v>44923</v>
      </c>
      <c r="V78" s="20">
        <v>62</v>
      </c>
      <c r="W78" s="20" t="s">
        <v>12068</v>
      </c>
      <c r="X78" s="20" t="s">
        <v>11150</v>
      </c>
      <c r="Y78" s="20" t="s">
        <v>14757</v>
      </c>
      <c r="Z78" s="20" t="s">
        <v>15058</v>
      </c>
      <c r="AA78" s="20" t="s">
        <v>15059</v>
      </c>
      <c r="AB78" s="20" t="s">
        <v>11150</v>
      </c>
      <c r="AC78" s="20" t="s">
        <v>15059</v>
      </c>
      <c r="AD78" s="20" t="s">
        <v>15060</v>
      </c>
      <c r="AE78" s="20">
        <v>40000</v>
      </c>
      <c r="AF78" s="20" t="s">
        <v>11150</v>
      </c>
      <c r="AG78" s="20" t="s">
        <v>15061</v>
      </c>
    </row>
    <row r="79" spans="1:33" x14ac:dyDescent="0.45">
      <c r="A79" s="20" t="s">
        <v>9431</v>
      </c>
      <c r="B79" s="20">
        <v>1000189</v>
      </c>
      <c r="C79" s="20">
        <v>1000252</v>
      </c>
      <c r="D79" s="20" t="s">
        <v>10246</v>
      </c>
      <c r="E79" s="20" t="str">
        <f>VLOOKUP(B79,'REPORTE'!$A$1:$AG$1961,5,0)</f>
        <v>ECUATORIANO(A) INDIGENA</v>
      </c>
      <c r="F79" s="22">
        <v>604318212</v>
      </c>
      <c r="G79" s="22" t="str">
        <f>VLOOKUP(B79,'REPORTE'!$A$1:$AG$1961,18,0)</f>
        <v>M</v>
      </c>
      <c r="H79" s="20" t="str">
        <f>VLOOKUP(B79,'REPORTE'!$A$1:$AG$1961,6,0)</f>
        <v>NACIONAL</v>
      </c>
      <c r="I79" s="20" t="str">
        <f>VLOOKUP(B79,'REPORTE'!$A$1:$AG$1961,30,0)</f>
        <v>Secundaria</v>
      </c>
      <c r="J79" s="20" t="str">
        <f>VLOOKUP(B79,'REPORTE'!$A$1:$AG$1961,31,0)</f>
        <v>PICHINCHA</v>
      </c>
      <c r="K79" s="20" t="str">
        <f>VLOOKUP(B79,'REPORTE'!$A$1:$AG$1961,32,0)</f>
        <v>QUITO</v>
      </c>
      <c r="L79" s="20" t="str">
        <f>VLOOKUP(B79,'REPORTE'!$A$1:$AG$1961,33,0)</f>
        <v>KENNEDY</v>
      </c>
      <c r="M79" s="20" t="str">
        <f>VLOOKUP(L79,PROVINCIAS!$F$1:$G$1171,2,0)</f>
        <v>URBANA</v>
      </c>
      <c r="N79" s="20" t="s">
        <v>14754</v>
      </c>
      <c r="O79" s="20">
        <v>1000353</v>
      </c>
      <c r="P79" s="20">
        <v>366</v>
      </c>
      <c r="Q79" s="20" t="s">
        <v>14755</v>
      </c>
      <c r="R79" s="20" t="s">
        <v>14763</v>
      </c>
      <c r="S79" s="20">
        <v>303</v>
      </c>
      <c r="T79" s="23">
        <v>44558</v>
      </c>
      <c r="U79" s="23">
        <v>44924</v>
      </c>
      <c r="V79" s="20">
        <v>30</v>
      </c>
      <c r="W79" s="20" t="s">
        <v>12068</v>
      </c>
      <c r="X79" s="20" t="s">
        <v>11150</v>
      </c>
      <c r="Y79" s="20" t="s">
        <v>14757</v>
      </c>
      <c r="Z79" s="20" t="s">
        <v>14830</v>
      </c>
      <c r="AA79" s="20" t="s">
        <v>15062</v>
      </c>
      <c r="AB79" s="20" t="s">
        <v>11150</v>
      </c>
      <c r="AC79" s="20" t="s">
        <v>11150</v>
      </c>
      <c r="AD79" s="20" t="s">
        <v>15063</v>
      </c>
      <c r="AE79" s="20">
        <v>20000</v>
      </c>
      <c r="AF79" s="20" t="s">
        <v>11150</v>
      </c>
      <c r="AG79" s="20" t="s">
        <v>15064</v>
      </c>
    </row>
    <row r="80" spans="1:33" x14ac:dyDescent="0.45">
      <c r="A80" s="20" t="s">
        <v>9431</v>
      </c>
      <c r="B80" s="20">
        <v>1000010</v>
      </c>
      <c r="C80" s="20">
        <v>1000001</v>
      </c>
      <c r="D80" s="20" t="s">
        <v>13589</v>
      </c>
      <c r="E80" s="20" t="str">
        <f>VLOOKUP(B80,'REPORTE'!$A$1:$AG$1961,5,0)</f>
        <v>ECUATORIANO(A)</v>
      </c>
      <c r="F80" s="22">
        <v>200467926</v>
      </c>
      <c r="G80" s="22" t="str">
        <f>VLOOKUP(B80,'REPORTE'!$A$1:$AG$1961,18,0)</f>
        <v>M</v>
      </c>
      <c r="H80" s="20" t="str">
        <f>VLOOKUP(B80,'REPORTE'!$A$1:$AG$1961,6,0)</f>
        <v>NACIONAL</v>
      </c>
      <c r="I80" s="20" t="str">
        <f>VLOOKUP(B80,'REPORTE'!$A$1:$AG$1961,30,0)</f>
        <v>Universitaria</v>
      </c>
      <c r="J80" s="20" t="str">
        <f>VLOOKUP(B80,'REPORTE'!$A$1:$AG$1961,31,0)</f>
        <v>BOLIVAR</v>
      </c>
      <c r="K80" s="20" t="str">
        <f>VLOOKUP(B80,'REPORTE'!$A$1:$AG$1961,32,0)</f>
        <v>GUARANDA</v>
      </c>
      <c r="L80" s="20" t="str">
        <f>VLOOKUP(B80,'REPORTE'!$A$1:$AG$1961,33,0)</f>
        <v>SAN LORENZO (BOLIVAR)</v>
      </c>
      <c r="M80" s="20" t="str">
        <f>VLOOKUP(L80,PROVINCIAS!$F$1:$G$1171,2,0)</f>
        <v>RURAL</v>
      </c>
      <c r="N80" s="20" t="s">
        <v>14754</v>
      </c>
      <c r="O80" s="20">
        <v>1000354</v>
      </c>
      <c r="P80" s="20">
        <v>181</v>
      </c>
      <c r="Q80" s="20" t="s">
        <v>14755</v>
      </c>
      <c r="R80" s="20" t="s">
        <v>14763</v>
      </c>
      <c r="S80" s="20">
        <v>120</v>
      </c>
      <c r="T80" s="23">
        <v>44560</v>
      </c>
      <c r="U80" s="23">
        <v>44741</v>
      </c>
      <c r="V80" s="20">
        <v>66</v>
      </c>
      <c r="W80" s="20" t="s">
        <v>12068</v>
      </c>
      <c r="X80" s="20" t="s">
        <v>12605</v>
      </c>
      <c r="Y80" s="20" t="s">
        <v>12604</v>
      </c>
      <c r="Z80" s="20" t="s">
        <v>15065</v>
      </c>
      <c r="AA80" s="20" t="s">
        <v>15066</v>
      </c>
      <c r="AB80" s="20" t="s">
        <v>11150</v>
      </c>
      <c r="AC80" s="20" t="s">
        <v>11150</v>
      </c>
      <c r="AD80" s="20" t="s">
        <v>15067</v>
      </c>
      <c r="AE80" s="20">
        <v>2000</v>
      </c>
      <c r="AF80" s="20" t="s">
        <v>15068</v>
      </c>
      <c r="AG80" s="20" t="s">
        <v>15069</v>
      </c>
    </row>
    <row r="81" spans="1:33" x14ac:dyDescent="0.45">
      <c r="A81" s="20" t="s">
        <v>9431</v>
      </c>
      <c r="B81" s="20">
        <v>1000973</v>
      </c>
      <c r="C81" s="20">
        <v>1001043</v>
      </c>
      <c r="D81" s="20" t="s">
        <v>10395</v>
      </c>
      <c r="E81" s="20" t="str">
        <f>VLOOKUP(B81,'REPORTE'!$A$1:$AG$1961,5,0)</f>
        <v>ECUATORIANO(A)</v>
      </c>
      <c r="F81" s="22">
        <v>603384926</v>
      </c>
      <c r="G81" s="22" t="str">
        <f>VLOOKUP(B81,'REPORTE'!$A$1:$AG$1961,18,0)</f>
        <v>F</v>
      </c>
      <c r="H81" s="20" t="str">
        <f>VLOOKUP(B81,'REPORTE'!$A$1:$AG$1961,6,0)</f>
        <v>NACIONAL</v>
      </c>
      <c r="I81" s="20" t="str">
        <f>VLOOKUP(B81,'REPORTE'!$A$1:$AG$1961,30,0)</f>
        <v>Universitaria</v>
      </c>
      <c r="J81" s="20" t="str">
        <f>VLOOKUP(B81,'REPORTE'!$A$1:$AG$1961,31,0)</f>
        <v>AZUAY</v>
      </c>
      <c r="K81" s="20" t="str">
        <f>VLOOKUP(B81,'REPORTE'!$A$1:$AG$1961,32,0)</f>
        <v>CUENCA</v>
      </c>
      <c r="L81" s="20" t="str">
        <f>VLOOKUP(B81,'REPORTE'!$A$1:$AG$1961,33,0)</f>
        <v>HUAYNACAPAC</v>
      </c>
      <c r="M81" s="20" t="str">
        <f>VLOOKUP(L81,PROVINCIAS!$F$1:$G$1171,2,0)</f>
        <v>URBANA</v>
      </c>
      <c r="N81" s="20" t="s">
        <v>15070</v>
      </c>
      <c r="O81" s="20">
        <v>1000355</v>
      </c>
      <c r="P81" s="20">
        <v>180</v>
      </c>
      <c r="Q81" s="20" t="s">
        <v>14755</v>
      </c>
      <c r="R81" s="20" t="s">
        <v>14763</v>
      </c>
      <c r="S81" s="20">
        <v>119</v>
      </c>
      <c r="T81" s="23">
        <v>44560</v>
      </c>
      <c r="U81" s="23">
        <v>44740</v>
      </c>
      <c r="V81" s="20">
        <v>40</v>
      </c>
      <c r="W81" s="20" t="s">
        <v>12068</v>
      </c>
      <c r="X81" s="20" t="s">
        <v>12605</v>
      </c>
      <c r="Y81" s="20" t="s">
        <v>13711</v>
      </c>
      <c r="Z81" s="20" t="s">
        <v>12076</v>
      </c>
      <c r="AA81" s="20" t="s">
        <v>15071</v>
      </c>
      <c r="AB81" s="20" t="s">
        <v>11150</v>
      </c>
      <c r="AC81" s="20" t="s">
        <v>11150</v>
      </c>
      <c r="AD81" s="20" t="s">
        <v>15072</v>
      </c>
      <c r="AE81" s="20">
        <v>314.12</v>
      </c>
      <c r="AF81" s="20" t="s">
        <v>12147</v>
      </c>
      <c r="AG81" s="20" t="s">
        <v>15073</v>
      </c>
    </row>
    <row r="82" spans="1:33" x14ac:dyDescent="0.45">
      <c r="A82" s="20" t="s">
        <v>9431</v>
      </c>
      <c r="B82" s="20">
        <v>1000142</v>
      </c>
      <c r="C82" s="20">
        <v>1000187</v>
      </c>
      <c r="D82" s="20" t="s">
        <v>9892</v>
      </c>
      <c r="E82" s="20" t="str">
        <f>VLOOKUP(B82,'REPORTE'!$A$1:$AG$1961,5,0)</f>
        <v>ECUATORIANO(A) INDIGENA</v>
      </c>
      <c r="F82" s="22">
        <v>1716211931</v>
      </c>
      <c r="G82" s="22" t="str">
        <f>VLOOKUP(B82,'REPORTE'!$A$1:$AG$1961,18,0)</f>
        <v>M</v>
      </c>
      <c r="H82" s="20" t="str">
        <f>VLOOKUP(B82,'REPORTE'!$A$1:$AG$1961,6,0)</f>
        <v>NACIONAL</v>
      </c>
      <c r="I82" s="20" t="str">
        <f>VLOOKUP(B82,'REPORTE'!$A$1:$AG$1961,30,0)</f>
        <v>Secundaria</v>
      </c>
      <c r="J82" s="20" t="str">
        <f>VLOOKUP(B82,'REPORTE'!$A$1:$AG$1961,31,0)</f>
        <v>PICHINCHA</v>
      </c>
      <c r="K82" s="20" t="str">
        <f>VLOOKUP(B82,'REPORTE'!$A$1:$AG$1961,32,0)</f>
        <v>QUITO</v>
      </c>
      <c r="L82" s="20" t="str">
        <f>VLOOKUP(B82,'REPORTE'!$A$1:$AG$1961,33,0)</f>
        <v>COTOCOLLAO</v>
      </c>
      <c r="M82" s="20" t="str">
        <f>VLOOKUP(L82,PROVINCIAS!$F$1:$G$1171,2,0)</f>
        <v>URBANA</v>
      </c>
      <c r="N82" s="20" t="s">
        <v>15074</v>
      </c>
      <c r="O82" s="20">
        <v>1000357</v>
      </c>
      <c r="P82" s="20">
        <v>92</v>
      </c>
      <c r="Q82" s="20" t="s">
        <v>14755</v>
      </c>
      <c r="R82" s="20" t="s">
        <v>14763</v>
      </c>
      <c r="S82" s="20">
        <v>32</v>
      </c>
      <c r="T82" s="23">
        <v>44561</v>
      </c>
      <c r="U82" s="23">
        <v>44653</v>
      </c>
      <c r="V82" s="20">
        <v>39</v>
      </c>
      <c r="W82" s="20" t="s">
        <v>12068</v>
      </c>
      <c r="X82" s="20" t="s">
        <v>12605</v>
      </c>
      <c r="Y82" s="20" t="s">
        <v>13827</v>
      </c>
      <c r="Z82" s="20" t="s">
        <v>15075</v>
      </c>
      <c r="AA82" s="20" t="s">
        <v>15076</v>
      </c>
      <c r="AB82" s="20" t="s">
        <v>11150</v>
      </c>
      <c r="AC82" s="20" t="s">
        <v>11150</v>
      </c>
      <c r="AD82" s="20" t="s">
        <v>15077</v>
      </c>
      <c r="AE82" s="20">
        <v>14145.31</v>
      </c>
      <c r="AF82" s="20" t="s">
        <v>15078</v>
      </c>
      <c r="AG82" s="20" t="s">
        <v>15079</v>
      </c>
    </row>
    <row r="83" spans="1:33" x14ac:dyDescent="0.45">
      <c r="A83" s="20" t="s">
        <v>9431</v>
      </c>
      <c r="B83" s="20">
        <v>1000875</v>
      </c>
      <c r="C83" s="20">
        <v>1000945</v>
      </c>
      <c r="D83" s="20" t="s">
        <v>10053</v>
      </c>
      <c r="E83" s="20" t="str">
        <f>VLOOKUP(B83,'REPORTE'!$A$1:$AG$1961,5,0)</f>
        <v>ECUATORIANO(A) INDIGENA</v>
      </c>
      <c r="F83" s="22">
        <v>1721327284</v>
      </c>
      <c r="G83" s="22" t="str">
        <f>VLOOKUP(B83,'REPORTE'!$A$1:$AG$1961,18,0)</f>
        <v>F</v>
      </c>
      <c r="H83" s="20" t="str">
        <f>VLOOKUP(B83,'REPORTE'!$A$1:$AG$1961,6,0)</f>
        <v>NACIONAL</v>
      </c>
      <c r="I83" s="20" t="str">
        <f>VLOOKUP(B83,'REPORTE'!$A$1:$AG$1961,30,0)</f>
        <v>Secundaria</v>
      </c>
      <c r="J83" s="20" t="str">
        <f>VLOOKUP(B83,'REPORTE'!$A$1:$AG$1961,31,0)</f>
        <v>CHIMBORAZO</v>
      </c>
      <c r="K83" s="20" t="str">
        <f>VLOOKUP(B83,'REPORTE'!$A$1:$AG$1961,32,0)</f>
        <v>RIOBAMBA</v>
      </c>
      <c r="L83" s="20" t="str">
        <f>VLOOKUP(B83,'REPORTE'!$A$1:$AG$1961,33,0)</f>
        <v>CACHA (CAB EN MACHANGARA)</v>
      </c>
      <c r="M83" s="20" t="str">
        <f>VLOOKUP(L83,PROVINCIAS!$F$1:$G$1171,2,0)</f>
        <v>RURAL</v>
      </c>
      <c r="N83" s="20" t="s">
        <v>14754</v>
      </c>
      <c r="O83" s="20">
        <v>1000358</v>
      </c>
      <c r="P83" s="20">
        <v>181</v>
      </c>
      <c r="Q83" s="20" t="s">
        <v>14755</v>
      </c>
      <c r="R83" s="20" t="s">
        <v>14763</v>
      </c>
      <c r="S83" s="20">
        <v>124</v>
      </c>
      <c r="T83" s="23">
        <v>44564</v>
      </c>
      <c r="U83" s="23">
        <v>44745</v>
      </c>
      <c r="V83" s="20">
        <v>35</v>
      </c>
      <c r="W83" s="20" t="s">
        <v>12068</v>
      </c>
      <c r="X83" s="20" t="s">
        <v>11150</v>
      </c>
      <c r="Y83" s="20" t="s">
        <v>13827</v>
      </c>
      <c r="Z83" s="20" t="s">
        <v>15080</v>
      </c>
      <c r="AA83" s="20" t="s">
        <v>14696</v>
      </c>
      <c r="AB83" s="20" t="s">
        <v>11150</v>
      </c>
      <c r="AC83" s="20" t="s">
        <v>11150</v>
      </c>
      <c r="AD83" s="20" t="s">
        <v>15081</v>
      </c>
      <c r="AE83" s="20">
        <v>10000</v>
      </c>
      <c r="AF83" s="20" t="s">
        <v>11150</v>
      </c>
      <c r="AG83" s="20" t="s">
        <v>15082</v>
      </c>
    </row>
    <row r="84" spans="1:33" x14ac:dyDescent="0.45">
      <c r="A84" s="20" t="s">
        <v>9431</v>
      </c>
      <c r="B84" s="20">
        <v>1000142</v>
      </c>
      <c r="C84" s="20">
        <v>1000187</v>
      </c>
      <c r="D84" s="20" t="s">
        <v>9892</v>
      </c>
      <c r="E84" s="20" t="str">
        <f>VLOOKUP(B84,'REPORTE'!$A$1:$AG$1961,5,0)</f>
        <v>ECUATORIANO(A) INDIGENA</v>
      </c>
      <c r="F84" s="22">
        <v>1716211931</v>
      </c>
      <c r="G84" s="22" t="str">
        <f>VLOOKUP(B84,'REPORTE'!$A$1:$AG$1961,18,0)</f>
        <v>M</v>
      </c>
      <c r="H84" s="20" t="str">
        <f>VLOOKUP(B84,'REPORTE'!$A$1:$AG$1961,6,0)</f>
        <v>NACIONAL</v>
      </c>
      <c r="I84" s="20" t="str">
        <f>VLOOKUP(B84,'REPORTE'!$A$1:$AG$1961,30,0)</f>
        <v>Secundaria</v>
      </c>
      <c r="J84" s="20" t="str">
        <f>VLOOKUP(B84,'REPORTE'!$A$1:$AG$1961,31,0)</f>
        <v>PICHINCHA</v>
      </c>
      <c r="K84" s="20" t="str">
        <f>VLOOKUP(B84,'REPORTE'!$A$1:$AG$1961,32,0)</f>
        <v>QUITO</v>
      </c>
      <c r="L84" s="20" t="str">
        <f>VLOOKUP(B84,'REPORTE'!$A$1:$AG$1961,33,0)</f>
        <v>COTOCOLLAO</v>
      </c>
      <c r="M84" s="20" t="str">
        <f>VLOOKUP(L84,PROVINCIAS!$F$1:$G$1171,2,0)</f>
        <v>URBANA</v>
      </c>
      <c r="N84" s="20" t="s">
        <v>14754</v>
      </c>
      <c r="O84" s="20">
        <v>1000359</v>
      </c>
      <c r="P84" s="20">
        <v>91</v>
      </c>
      <c r="Q84" s="20" t="s">
        <v>14755</v>
      </c>
      <c r="R84" s="20" t="s">
        <v>14763</v>
      </c>
      <c r="S84" s="20">
        <v>36</v>
      </c>
      <c r="T84" s="23">
        <v>44566</v>
      </c>
      <c r="U84" s="23">
        <v>44657</v>
      </c>
      <c r="V84" s="20">
        <v>39</v>
      </c>
      <c r="W84" s="20" t="s">
        <v>12068</v>
      </c>
      <c r="X84" s="20" t="s">
        <v>12605</v>
      </c>
      <c r="Y84" s="20" t="s">
        <v>14777</v>
      </c>
      <c r="Z84" s="20" t="s">
        <v>15083</v>
      </c>
      <c r="AA84" s="20" t="s">
        <v>15084</v>
      </c>
      <c r="AB84" s="20" t="s">
        <v>11150</v>
      </c>
      <c r="AC84" s="20" t="s">
        <v>11150</v>
      </c>
      <c r="AD84" s="20" t="s">
        <v>14635</v>
      </c>
      <c r="AE84" s="20">
        <v>4000</v>
      </c>
      <c r="AF84" s="20" t="s">
        <v>12315</v>
      </c>
      <c r="AG84" s="20" t="s">
        <v>15085</v>
      </c>
    </row>
    <row r="85" spans="1:33" x14ac:dyDescent="0.45">
      <c r="A85" s="20" t="s">
        <v>9431</v>
      </c>
      <c r="B85" s="20">
        <v>1001496</v>
      </c>
      <c r="C85" s="20">
        <v>1001590</v>
      </c>
      <c r="D85" s="20" t="s">
        <v>14383</v>
      </c>
      <c r="E85" s="20" t="str">
        <f>VLOOKUP(B85,'REPORTE'!$A$1:$AG$1961,5,0)</f>
        <v>ECUATORIANO(A)</v>
      </c>
      <c r="F85" s="22">
        <v>1725681850</v>
      </c>
      <c r="G85" s="22" t="str">
        <f>VLOOKUP(B85,'REPORTE'!$A$1:$AG$1961,18,0)</f>
        <v>F</v>
      </c>
      <c r="H85" s="20" t="str">
        <f>VLOOKUP(B85,'REPORTE'!$A$1:$AG$1961,6,0)</f>
        <v>NACIONAL</v>
      </c>
      <c r="I85" s="20" t="str">
        <f>VLOOKUP(B85,'REPORTE'!$A$1:$AG$1961,30,0)</f>
        <v>Secundaria</v>
      </c>
      <c r="J85" s="20" t="str">
        <f>VLOOKUP(B85,'REPORTE'!$A$1:$AG$1961,31,0)</f>
        <v>CHIMBORAZO</v>
      </c>
      <c r="K85" s="20" t="str">
        <f>VLOOKUP(B85,'REPORTE'!$A$1:$AG$1961,32,0)</f>
        <v>COLTA</v>
      </c>
      <c r="L85" s="20" t="str">
        <f>VLOOKUP(B85,'REPORTE'!$A$1:$AG$1961,33,0)</f>
        <v>COLUMBE</v>
      </c>
      <c r="M85" s="20" t="str">
        <f>VLOOKUP(L85,PROVINCIAS!$F$1:$G$1171,2,0)</f>
        <v>RURAL</v>
      </c>
      <c r="N85" s="20" t="s">
        <v>14754</v>
      </c>
      <c r="O85" s="20">
        <v>1000360</v>
      </c>
      <c r="P85" s="20">
        <v>366</v>
      </c>
      <c r="Q85" s="20" t="s">
        <v>14755</v>
      </c>
      <c r="R85" s="20" t="s">
        <v>14763</v>
      </c>
      <c r="S85" s="20">
        <v>312</v>
      </c>
      <c r="T85" s="23">
        <v>44567</v>
      </c>
      <c r="U85" s="23">
        <v>44933</v>
      </c>
      <c r="V85" s="20">
        <v>32</v>
      </c>
      <c r="W85" s="20" t="s">
        <v>12068</v>
      </c>
      <c r="X85" s="20" t="s">
        <v>11150</v>
      </c>
      <c r="Y85" s="20" t="s">
        <v>14129</v>
      </c>
      <c r="Z85" s="20" t="s">
        <v>12523</v>
      </c>
      <c r="AA85" s="20" t="s">
        <v>15086</v>
      </c>
      <c r="AB85" s="20" t="s">
        <v>11150</v>
      </c>
      <c r="AC85" s="20" t="s">
        <v>11150</v>
      </c>
      <c r="AD85" s="20" t="s">
        <v>15087</v>
      </c>
      <c r="AE85" s="20">
        <v>10000</v>
      </c>
      <c r="AF85" s="20" t="s">
        <v>11150</v>
      </c>
      <c r="AG85" s="20" t="s">
        <v>15088</v>
      </c>
    </row>
    <row r="86" spans="1:33" x14ac:dyDescent="0.45">
      <c r="A86" s="20" t="s">
        <v>9431</v>
      </c>
      <c r="B86" s="20">
        <v>1001269</v>
      </c>
      <c r="C86" s="20">
        <v>1001346</v>
      </c>
      <c r="D86" s="20" t="s">
        <v>10272</v>
      </c>
      <c r="E86" s="20" t="str">
        <f>VLOOKUP(B86,'REPORTE'!$A$1:$AG$1961,5,0)</f>
        <v>ECUATORIANO(A)</v>
      </c>
      <c r="F86" s="22">
        <v>1719364786</v>
      </c>
      <c r="G86" s="22" t="str">
        <f>VLOOKUP(B86,'REPORTE'!$A$1:$AG$1961,18,0)</f>
        <v>M</v>
      </c>
      <c r="H86" s="20" t="str">
        <f>VLOOKUP(B86,'REPORTE'!$A$1:$AG$1961,6,0)</f>
        <v>NACIONAL</v>
      </c>
      <c r="I86" s="20" t="str">
        <f>VLOOKUP(B86,'REPORTE'!$A$1:$AG$1961,30,0)</f>
        <v>Secundaria</v>
      </c>
      <c r="J86" s="20" t="str">
        <f>VLOOKUP(B86,'REPORTE'!$A$1:$AG$1961,31,0)</f>
        <v>PICHINCHA</v>
      </c>
      <c r="K86" s="20" t="str">
        <f>VLOOKUP(B86,'REPORTE'!$A$1:$AG$1961,32,0)</f>
        <v>QUITO</v>
      </c>
      <c r="L86" s="20" t="str">
        <f>VLOOKUP(B86,'REPORTE'!$A$1:$AG$1961,33,0)</f>
        <v>COTOCOLLAO</v>
      </c>
      <c r="M86" s="20" t="str">
        <f>VLOOKUP(L86,PROVINCIAS!$F$1:$G$1171,2,0)</f>
        <v>URBANA</v>
      </c>
      <c r="N86" s="20" t="s">
        <v>14754</v>
      </c>
      <c r="O86" s="20">
        <v>1000361</v>
      </c>
      <c r="P86" s="20">
        <v>366</v>
      </c>
      <c r="Q86" s="20" t="s">
        <v>14755</v>
      </c>
      <c r="R86" s="20" t="s">
        <v>14763</v>
      </c>
      <c r="S86" s="20">
        <v>313</v>
      </c>
      <c r="T86" s="23">
        <v>44568</v>
      </c>
      <c r="U86" s="23">
        <v>44934</v>
      </c>
      <c r="V86" s="20">
        <v>36</v>
      </c>
      <c r="W86" s="20" t="s">
        <v>12068</v>
      </c>
      <c r="X86" s="20" t="s">
        <v>11150</v>
      </c>
      <c r="Y86" s="20" t="s">
        <v>14786</v>
      </c>
      <c r="Z86" s="20" t="s">
        <v>14668</v>
      </c>
      <c r="AA86" s="20" t="s">
        <v>15089</v>
      </c>
      <c r="AB86" s="20" t="s">
        <v>11150</v>
      </c>
      <c r="AC86" s="20" t="s">
        <v>11150</v>
      </c>
      <c r="AD86" s="20" t="s">
        <v>15090</v>
      </c>
      <c r="AE86" s="20">
        <v>3500</v>
      </c>
      <c r="AF86" s="20" t="s">
        <v>11150</v>
      </c>
      <c r="AG86" s="20" t="s">
        <v>15091</v>
      </c>
    </row>
    <row r="87" spans="1:33" x14ac:dyDescent="0.45">
      <c r="A87" s="20" t="s">
        <v>9431</v>
      </c>
      <c r="B87" s="20">
        <v>1001269</v>
      </c>
      <c r="C87" s="20">
        <v>1001346</v>
      </c>
      <c r="D87" s="20" t="s">
        <v>10272</v>
      </c>
      <c r="E87" s="20" t="str">
        <f>VLOOKUP(B87,'REPORTE'!$A$1:$AG$1961,5,0)</f>
        <v>ECUATORIANO(A)</v>
      </c>
      <c r="F87" s="22">
        <v>1719364786</v>
      </c>
      <c r="G87" s="22" t="str">
        <f>VLOOKUP(B87,'REPORTE'!$A$1:$AG$1961,18,0)</f>
        <v>M</v>
      </c>
      <c r="H87" s="20" t="str">
        <f>VLOOKUP(B87,'REPORTE'!$A$1:$AG$1961,6,0)</f>
        <v>NACIONAL</v>
      </c>
      <c r="I87" s="20" t="str">
        <f>VLOOKUP(B87,'REPORTE'!$A$1:$AG$1961,30,0)</f>
        <v>Secundaria</v>
      </c>
      <c r="J87" s="20" t="str">
        <f>VLOOKUP(B87,'REPORTE'!$A$1:$AG$1961,31,0)</f>
        <v>PICHINCHA</v>
      </c>
      <c r="K87" s="20" t="str">
        <f>VLOOKUP(B87,'REPORTE'!$A$1:$AG$1961,32,0)</f>
        <v>QUITO</v>
      </c>
      <c r="L87" s="20" t="str">
        <f>VLOOKUP(B87,'REPORTE'!$A$1:$AG$1961,33,0)</f>
        <v>COTOCOLLAO</v>
      </c>
      <c r="M87" s="20" t="str">
        <f>VLOOKUP(L87,PROVINCIAS!$F$1:$G$1171,2,0)</f>
        <v>URBANA</v>
      </c>
      <c r="N87" s="20" t="s">
        <v>14754</v>
      </c>
      <c r="O87" s="20">
        <v>1000362</v>
      </c>
      <c r="P87" s="20">
        <v>90</v>
      </c>
      <c r="Q87" s="20" t="s">
        <v>14755</v>
      </c>
      <c r="R87" s="20" t="s">
        <v>14763</v>
      </c>
      <c r="S87" s="20">
        <v>37</v>
      </c>
      <c r="T87" s="23">
        <v>44568</v>
      </c>
      <c r="U87" s="23">
        <v>44658</v>
      </c>
      <c r="V87" s="20">
        <v>36</v>
      </c>
      <c r="W87" s="20" t="s">
        <v>12068</v>
      </c>
      <c r="X87" s="20" t="s">
        <v>12542</v>
      </c>
      <c r="Y87" s="20" t="s">
        <v>15092</v>
      </c>
      <c r="Z87" s="20" t="s">
        <v>15093</v>
      </c>
      <c r="AA87" s="20" t="s">
        <v>15094</v>
      </c>
      <c r="AB87" s="20" t="s">
        <v>11150</v>
      </c>
      <c r="AC87" s="20" t="s">
        <v>11150</v>
      </c>
      <c r="AD87" s="20" t="s">
        <v>15095</v>
      </c>
      <c r="AE87" s="20">
        <v>6100</v>
      </c>
      <c r="AF87" s="20" t="s">
        <v>14601</v>
      </c>
      <c r="AG87" s="20" t="s">
        <v>15096</v>
      </c>
    </row>
    <row r="88" spans="1:33" x14ac:dyDescent="0.45">
      <c r="A88" s="20" t="s">
        <v>9431</v>
      </c>
      <c r="B88" s="20">
        <v>1001013</v>
      </c>
      <c r="C88" s="20">
        <v>1001861</v>
      </c>
      <c r="D88" s="20" t="s">
        <v>14166</v>
      </c>
      <c r="E88" s="20" t="str">
        <f>VLOOKUP(B88,'REPORTE'!$A$1:$AG$1961,5,0)</f>
        <v>ECUATORIANO(A)</v>
      </c>
      <c r="F88" s="22">
        <v>600959167</v>
      </c>
      <c r="G88" s="22" t="str">
        <f>VLOOKUP(B88,'REPORTE'!$A$1:$AG$1961,18,0)</f>
        <v>F</v>
      </c>
      <c r="H88" s="20" t="str">
        <f>VLOOKUP(B88,'REPORTE'!$A$1:$AG$1961,6,0)</f>
        <v>NACIONAL</v>
      </c>
      <c r="I88" s="20" t="str">
        <f>VLOOKUP(B88,'REPORTE'!$A$1:$AG$1961,30,0)</f>
        <v>Universitaria</v>
      </c>
      <c r="J88" s="20" t="str">
        <f>VLOOKUP(B88,'REPORTE'!$A$1:$AG$1961,31,0)</f>
        <v>CHIMBORAZO</v>
      </c>
      <c r="K88" s="20" t="str">
        <f>VLOOKUP(B88,'REPORTE'!$A$1:$AG$1961,32,0)</f>
        <v>RIOBAMBA</v>
      </c>
      <c r="L88" s="20" t="str">
        <f>VLOOKUP(B88,'REPORTE'!$A$1:$AG$1961,33,0)</f>
        <v>PUNGALA</v>
      </c>
      <c r="M88" s="20" t="str">
        <f>VLOOKUP(L88,PROVINCIAS!$F$1:$G$1171,2,0)</f>
        <v>RURAL</v>
      </c>
      <c r="N88" s="20" t="s">
        <v>14754</v>
      </c>
      <c r="O88" s="20">
        <v>1000363</v>
      </c>
      <c r="P88" s="20">
        <v>182</v>
      </c>
      <c r="Q88" s="20" t="s">
        <v>14755</v>
      </c>
      <c r="R88" s="20" t="s">
        <v>14818</v>
      </c>
      <c r="S88" s="20">
        <v>132</v>
      </c>
      <c r="T88" s="23">
        <v>44571</v>
      </c>
      <c r="U88" s="23">
        <v>44753</v>
      </c>
      <c r="V88" s="20">
        <v>66</v>
      </c>
      <c r="W88" s="20" t="s">
        <v>12068</v>
      </c>
      <c r="X88" s="20" t="s">
        <v>12605</v>
      </c>
      <c r="Y88" s="20" t="s">
        <v>12584</v>
      </c>
      <c r="Z88" s="20" t="s">
        <v>14632</v>
      </c>
      <c r="AA88" s="20" t="s">
        <v>15097</v>
      </c>
      <c r="AB88" s="20" t="s">
        <v>15098</v>
      </c>
      <c r="AC88" s="20" t="s">
        <v>11150</v>
      </c>
      <c r="AD88" s="20" t="s">
        <v>15099</v>
      </c>
      <c r="AE88" s="20">
        <v>13000</v>
      </c>
      <c r="AF88" s="20" t="s">
        <v>15100</v>
      </c>
      <c r="AG88" s="20" t="s">
        <v>15101</v>
      </c>
    </row>
    <row r="89" spans="1:33" x14ac:dyDescent="0.45">
      <c r="A89" s="20" t="s">
        <v>9431</v>
      </c>
      <c r="B89" s="20">
        <v>1001251</v>
      </c>
      <c r="C89" s="20">
        <v>1001328</v>
      </c>
      <c r="D89" s="20" t="s">
        <v>14282</v>
      </c>
      <c r="E89" s="20" t="str">
        <f>VLOOKUP(B89,'REPORTE'!$A$1:$AG$1961,5,0)</f>
        <v>ECUATORIANO(A)</v>
      </c>
      <c r="F89" s="22">
        <v>603877499</v>
      </c>
      <c r="G89" s="22" t="str">
        <f>VLOOKUP(B89,'REPORTE'!$A$1:$AG$1961,18,0)</f>
        <v>F</v>
      </c>
      <c r="H89" s="20" t="str">
        <f>VLOOKUP(B89,'REPORTE'!$A$1:$AG$1961,6,0)</f>
        <v>NACIONAL</v>
      </c>
      <c r="I89" s="20" t="str">
        <f>VLOOKUP(B89,'REPORTE'!$A$1:$AG$1961,30,0)</f>
        <v>Postgrado</v>
      </c>
      <c r="J89" s="20" t="str">
        <f>VLOOKUP(B89,'REPORTE'!$A$1:$AG$1961,31,0)</f>
        <v>CHIMBORAZO</v>
      </c>
      <c r="K89" s="20" t="str">
        <f>VLOOKUP(B89,'REPORTE'!$A$1:$AG$1961,32,0)</f>
        <v>RIOBAMBA</v>
      </c>
      <c r="L89" s="20" t="str">
        <f>VLOOKUP(B89,'REPORTE'!$A$1:$AG$1961,33,0)</f>
        <v>LIZARZABURU</v>
      </c>
      <c r="M89" s="20" t="str">
        <f>VLOOKUP(L89,PROVINCIAS!$F$1:$G$1171,2,0)</f>
        <v>URBANA</v>
      </c>
      <c r="N89" s="20" t="s">
        <v>15102</v>
      </c>
      <c r="O89" s="20">
        <v>1000364</v>
      </c>
      <c r="P89" s="20">
        <v>91</v>
      </c>
      <c r="Q89" s="20" t="s">
        <v>14755</v>
      </c>
      <c r="R89" s="20" t="s">
        <v>14763</v>
      </c>
      <c r="S89" s="20">
        <v>41</v>
      </c>
      <c r="T89" s="23">
        <v>44571</v>
      </c>
      <c r="U89" s="23">
        <v>44662</v>
      </c>
      <c r="V89" s="20">
        <v>29</v>
      </c>
      <c r="W89" s="20" t="s">
        <v>12068</v>
      </c>
      <c r="X89" s="20" t="s">
        <v>12605</v>
      </c>
      <c r="Y89" s="20" t="s">
        <v>14874</v>
      </c>
      <c r="Z89" s="20" t="s">
        <v>14630</v>
      </c>
      <c r="AA89" s="20" t="s">
        <v>15103</v>
      </c>
      <c r="AB89" s="20" t="s">
        <v>11150</v>
      </c>
      <c r="AC89" s="20" t="s">
        <v>11150</v>
      </c>
      <c r="AD89" s="20" t="s">
        <v>15104</v>
      </c>
      <c r="AE89" s="20">
        <v>3066.89</v>
      </c>
      <c r="AF89" s="20" t="s">
        <v>15105</v>
      </c>
      <c r="AG89" s="20" t="s">
        <v>15106</v>
      </c>
    </row>
    <row r="90" spans="1:33" x14ac:dyDescent="0.45">
      <c r="A90" s="20" t="s">
        <v>9431</v>
      </c>
      <c r="B90" s="20">
        <v>1000725</v>
      </c>
      <c r="C90" s="20"/>
      <c r="D90" s="20" t="s">
        <v>15107</v>
      </c>
      <c r="E90" s="20" t="str">
        <f>VLOOKUP(B90,'REPORTE'!$A$1:$AG$1961,5,0)</f>
        <v>ECUATORIANO(A) INDIGENA</v>
      </c>
      <c r="F90" s="22">
        <v>1721898706</v>
      </c>
      <c r="G90" s="22" t="str">
        <f>VLOOKUP(B90,'REPORTE'!$A$1:$AG$1961,18,0)</f>
        <v>M</v>
      </c>
      <c r="H90" s="20" t="str">
        <f>VLOOKUP(B90,'REPORTE'!$A$1:$AG$1961,6,0)</f>
        <v>NACIONAL</v>
      </c>
      <c r="I90" s="20" t="str">
        <f>VLOOKUP(B90,'REPORTE'!$A$1:$AG$1961,30,0)</f>
        <v>Universitaria</v>
      </c>
      <c r="J90" s="20" t="str">
        <f>VLOOKUP(B90,'REPORTE'!$A$1:$AG$1961,31,0)</f>
        <v>PICHINCHA</v>
      </c>
      <c r="K90" s="20" t="str">
        <f>VLOOKUP(B90,'REPORTE'!$A$1:$AG$1961,32,0)</f>
        <v>MEJIA</v>
      </c>
      <c r="L90" s="20" t="str">
        <f>VLOOKUP(B90,'REPORTE'!$A$1:$AG$1961,33,0)</f>
        <v>MACHACHI</v>
      </c>
      <c r="M90" s="20" t="str">
        <f>VLOOKUP(L90,PROVINCIAS!$F$1:$G$1171,2,0)</f>
        <v>URBANA</v>
      </c>
      <c r="N90" s="20" t="s">
        <v>15108</v>
      </c>
      <c r="O90" s="20">
        <v>1000365</v>
      </c>
      <c r="P90" s="20">
        <v>361</v>
      </c>
      <c r="Q90" s="20" t="s">
        <v>14755</v>
      </c>
      <c r="R90" s="20" t="s">
        <v>14763</v>
      </c>
      <c r="S90" s="20">
        <v>313</v>
      </c>
      <c r="T90" s="23">
        <v>44573</v>
      </c>
      <c r="U90" s="23">
        <v>44934</v>
      </c>
      <c r="V90" s="20">
        <v>32</v>
      </c>
      <c r="W90" s="20" t="s">
        <v>12068</v>
      </c>
      <c r="X90" s="20" t="s">
        <v>11150</v>
      </c>
      <c r="Y90" s="20" t="s">
        <v>14757</v>
      </c>
      <c r="Z90" s="20" t="s">
        <v>14586</v>
      </c>
      <c r="AA90" s="20" t="s">
        <v>15109</v>
      </c>
      <c r="AB90" s="20" t="s">
        <v>11150</v>
      </c>
      <c r="AC90" s="20" t="s">
        <v>11150</v>
      </c>
      <c r="AD90" s="20" t="s">
        <v>15110</v>
      </c>
      <c r="AE90" s="20">
        <v>1119.1300000000001</v>
      </c>
      <c r="AF90" s="20" t="s">
        <v>11150</v>
      </c>
      <c r="AG90" s="20" t="s">
        <v>15111</v>
      </c>
    </row>
    <row r="91" spans="1:33" x14ac:dyDescent="0.45">
      <c r="A91" s="20" t="s">
        <v>9431</v>
      </c>
      <c r="B91" s="20">
        <v>1001776</v>
      </c>
      <c r="C91" s="20">
        <v>1001883</v>
      </c>
      <c r="D91" s="20" t="s">
        <v>10303</v>
      </c>
      <c r="E91" s="20" t="str">
        <f>VLOOKUP(B91,'REPORTE'!$A$1:$AG$1961,5,0)</f>
        <v>ECUATORIANO(A)</v>
      </c>
      <c r="F91" s="22">
        <v>1714250626</v>
      </c>
      <c r="G91" s="22" t="str">
        <f>VLOOKUP(B91,'REPORTE'!$A$1:$AG$1961,18,0)</f>
        <v>F</v>
      </c>
      <c r="H91" s="20" t="str">
        <f>VLOOKUP(B91,'REPORTE'!$A$1:$AG$1961,6,0)</f>
        <v>NACIONAL</v>
      </c>
      <c r="I91" s="20" t="str">
        <f>VLOOKUP(B91,'REPORTE'!$A$1:$AG$1961,30,0)</f>
        <v>Secundaria</v>
      </c>
      <c r="J91" s="20" t="str">
        <f>VLOOKUP(B91,'REPORTE'!$A$1:$AG$1961,31,0)</f>
        <v>PICHINCHA</v>
      </c>
      <c r="K91" s="20" t="str">
        <f>VLOOKUP(B91,'REPORTE'!$A$1:$AG$1961,32,0)</f>
        <v>QUITO</v>
      </c>
      <c r="L91" s="20" t="str">
        <f>VLOOKUP(B91,'REPORTE'!$A$1:$AG$1961,33,0)</f>
        <v>SAN ANTONIO</v>
      </c>
      <c r="M91" s="20" t="str">
        <f>VLOOKUP(L91,PROVINCIAS!$F$1:$G$1171,2,0)</f>
        <v>RURAL</v>
      </c>
      <c r="N91" s="20" t="s">
        <v>14754</v>
      </c>
      <c r="O91" s="20">
        <v>1000367</v>
      </c>
      <c r="P91" s="20">
        <v>60</v>
      </c>
      <c r="Q91" s="20" t="s">
        <v>14755</v>
      </c>
      <c r="R91" s="20" t="s">
        <v>14763</v>
      </c>
      <c r="S91" s="20">
        <v>18</v>
      </c>
      <c r="T91" s="23">
        <v>44579</v>
      </c>
      <c r="U91" s="23">
        <v>44639</v>
      </c>
      <c r="V91" s="20">
        <v>45</v>
      </c>
      <c r="W91" s="20" t="s">
        <v>12068</v>
      </c>
      <c r="X91" s="20" t="s">
        <v>12605</v>
      </c>
      <c r="Y91" s="20" t="s">
        <v>12624</v>
      </c>
      <c r="Z91" s="20" t="s">
        <v>12087</v>
      </c>
      <c r="AA91" s="20" t="s">
        <v>13736</v>
      </c>
      <c r="AB91" s="20" t="s">
        <v>11150</v>
      </c>
      <c r="AC91" s="20" t="s">
        <v>11150</v>
      </c>
      <c r="AD91" s="20" t="s">
        <v>15112</v>
      </c>
      <c r="AE91" s="20">
        <v>1000</v>
      </c>
      <c r="AF91" s="20" t="s">
        <v>12254</v>
      </c>
      <c r="AG91" s="20" t="s">
        <v>15113</v>
      </c>
    </row>
    <row r="92" spans="1:33" x14ac:dyDescent="0.45">
      <c r="A92" s="20" t="s">
        <v>9431</v>
      </c>
      <c r="B92" s="20">
        <v>1000446</v>
      </c>
      <c r="C92" s="20">
        <v>1000512</v>
      </c>
      <c r="D92" s="20" t="s">
        <v>9774</v>
      </c>
      <c r="E92" s="20" t="str">
        <f>VLOOKUP(B92,'REPORTE'!$A$1:$AG$1961,5,0)</f>
        <v>ECUATORIANO(A) INDIGENA</v>
      </c>
      <c r="F92" s="22">
        <v>1706080809</v>
      </c>
      <c r="G92" s="22" t="str">
        <f>VLOOKUP(B92,'REPORTE'!$A$1:$AG$1961,18,0)</f>
        <v>F</v>
      </c>
      <c r="H92" s="20" t="str">
        <f>VLOOKUP(B92,'REPORTE'!$A$1:$AG$1961,6,0)</f>
        <v>NACIONAL</v>
      </c>
      <c r="I92" s="20" t="str">
        <f>VLOOKUP(B92,'REPORTE'!$A$1:$AG$1961,30,0)</f>
        <v>Primaria</v>
      </c>
      <c r="J92" s="20" t="str">
        <f>VLOOKUP(B92,'REPORTE'!$A$1:$AG$1961,31,0)</f>
        <v>PICHINCHA</v>
      </c>
      <c r="K92" s="20" t="str">
        <f>VLOOKUP(B92,'REPORTE'!$A$1:$AG$1961,32,0)</f>
        <v>QUITO</v>
      </c>
      <c r="L92" s="20" t="str">
        <f>VLOOKUP(B92,'REPORTE'!$A$1:$AG$1961,33,0)</f>
        <v>COTOCOLLAO</v>
      </c>
      <c r="M92" s="20" t="str">
        <f>VLOOKUP(L92,PROVINCIAS!$F$1:$G$1171,2,0)</f>
        <v>URBANA</v>
      </c>
      <c r="N92" s="20" t="s">
        <v>15114</v>
      </c>
      <c r="O92" s="20">
        <v>1000370</v>
      </c>
      <c r="P92" s="20">
        <v>361</v>
      </c>
      <c r="Q92" s="20" t="s">
        <v>14755</v>
      </c>
      <c r="R92" s="20" t="s">
        <v>14763</v>
      </c>
      <c r="S92" s="20">
        <v>320</v>
      </c>
      <c r="T92" s="23">
        <v>44580</v>
      </c>
      <c r="U92" s="23">
        <v>44941</v>
      </c>
      <c r="V92" s="20">
        <v>61</v>
      </c>
      <c r="W92" s="20" t="s">
        <v>12068</v>
      </c>
      <c r="X92" s="20" t="s">
        <v>11150</v>
      </c>
      <c r="Y92" s="20" t="s">
        <v>13827</v>
      </c>
      <c r="Z92" s="20" t="s">
        <v>12285</v>
      </c>
      <c r="AA92" s="20" t="s">
        <v>15115</v>
      </c>
      <c r="AB92" s="20" t="s">
        <v>11150</v>
      </c>
      <c r="AC92" s="20" t="s">
        <v>11150</v>
      </c>
      <c r="AD92" s="20" t="s">
        <v>15116</v>
      </c>
      <c r="AE92" s="20">
        <v>1101.08</v>
      </c>
      <c r="AF92" s="20" t="s">
        <v>11150</v>
      </c>
      <c r="AG92" s="20" t="s">
        <v>15117</v>
      </c>
    </row>
    <row r="93" spans="1:33" x14ac:dyDescent="0.45">
      <c r="A93" s="20" t="s">
        <v>9431</v>
      </c>
      <c r="B93" s="20">
        <v>1001764</v>
      </c>
      <c r="C93" s="20">
        <v>1001870</v>
      </c>
      <c r="D93" s="20" t="s">
        <v>10309</v>
      </c>
      <c r="E93" s="20" t="str">
        <f>VLOOKUP(B93,'REPORTE'!$A$1:$AG$1961,5,0)</f>
        <v>ECUATORIANO(A)</v>
      </c>
      <c r="F93" s="22">
        <v>1723420426</v>
      </c>
      <c r="G93" s="22" t="str">
        <f>VLOOKUP(B93,'REPORTE'!$A$1:$AG$1961,18,0)</f>
        <v>M</v>
      </c>
      <c r="H93" s="20" t="str">
        <f>VLOOKUP(B93,'REPORTE'!$A$1:$AG$1961,6,0)</f>
        <v>NACIONAL</v>
      </c>
      <c r="I93" s="20" t="str">
        <f>VLOOKUP(B93,'REPORTE'!$A$1:$AG$1961,30,0)</f>
        <v>Secundaria</v>
      </c>
      <c r="J93" s="20" t="str">
        <f>VLOOKUP(B93,'REPORTE'!$A$1:$AG$1961,31,0)</f>
        <v>PICHINCHA</v>
      </c>
      <c r="K93" s="20" t="str">
        <f>VLOOKUP(B93,'REPORTE'!$A$1:$AG$1961,32,0)</f>
        <v>QUITO</v>
      </c>
      <c r="L93" s="20" t="str">
        <f>VLOOKUP(B93,'REPORTE'!$A$1:$AG$1961,33,0)</f>
        <v>CENTRO HISTORICO</v>
      </c>
      <c r="M93" s="20" t="str">
        <f>VLOOKUP(L93,PROVINCIAS!$F$1:$G$1171,2,0)</f>
        <v>URBANA</v>
      </c>
      <c r="N93" s="20" t="s">
        <v>14754</v>
      </c>
      <c r="O93" s="20">
        <v>1000371</v>
      </c>
      <c r="P93" s="20">
        <v>366</v>
      </c>
      <c r="Q93" s="20" t="s">
        <v>14755</v>
      </c>
      <c r="R93" s="20" t="s">
        <v>14763</v>
      </c>
      <c r="S93" s="20">
        <v>326</v>
      </c>
      <c r="T93" s="23">
        <v>44581</v>
      </c>
      <c r="U93" s="23">
        <v>44947</v>
      </c>
      <c r="V93" s="20">
        <v>31</v>
      </c>
      <c r="W93" s="20" t="s">
        <v>12068</v>
      </c>
      <c r="X93" s="20" t="s">
        <v>11150</v>
      </c>
      <c r="Y93" s="20" t="s">
        <v>15118</v>
      </c>
      <c r="Z93" s="20" t="s">
        <v>14597</v>
      </c>
      <c r="AA93" s="20" t="s">
        <v>15119</v>
      </c>
      <c r="AB93" s="20" t="s">
        <v>11150</v>
      </c>
      <c r="AC93" s="20" t="s">
        <v>11150</v>
      </c>
      <c r="AD93" s="20" t="s">
        <v>15120</v>
      </c>
      <c r="AE93" s="20">
        <v>865</v>
      </c>
      <c r="AF93" s="20" t="s">
        <v>11150</v>
      </c>
      <c r="AG93" s="20" t="s">
        <v>15121</v>
      </c>
    </row>
    <row r="94" spans="1:33" x14ac:dyDescent="0.45">
      <c r="A94" s="20" t="s">
        <v>9431</v>
      </c>
      <c r="B94" s="20">
        <v>1000241</v>
      </c>
      <c r="C94" s="20">
        <v>1001131</v>
      </c>
      <c r="D94" s="20" t="s">
        <v>13734</v>
      </c>
      <c r="E94" s="20" t="str">
        <f>VLOOKUP(B94,'REPORTE'!$A$1:$AG$1961,5,0)</f>
        <v>ECUATORIANO(A)</v>
      </c>
      <c r="F94" s="22">
        <v>602868234</v>
      </c>
      <c r="G94" s="22" t="str">
        <f>VLOOKUP(B94,'REPORTE'!$A$1:$AG$1961,18,0)</f>
        <v>F</v>
      </c>
      <c r="H94" s="20" t="str">
        <f>VLOOKUP(B94,'REPORTE'!$A$1:$AG$1961,6,0)</f>
        <v>NACIONAL</v>
      </c>
      <c r="I94" s="20" t="str">
        <f>VLOOKUP(B94,'REPORTE'!$A$1:$AG$1961,30,0)</f>
        <v>Universitaria</v>
      </c>
      <c r="J94" s="20" t="str">
        <f>VLOOKUP(B94,'REPORTE'!$A$1:$AG$1961,31,0)</f>
        <v>CHIMBORAZO</v>
      </c>
      <c r="K94" s="20" t="str">
        <f>VLOOKUP(B94,'REPORTE'!$A$1:$AG$1961,32,0)</f>
        <v>GUANO</v>
      </c>
      <c r="L94" s="20" t="str">
        <f>VLOOKUP(B94,'REPORTE'!$A$1:$AG$1961,33,0)</f>
        <v>LA MATRIZ</v>
      </c>
      <c r="M94" s="20" t="str">
        <f>VLOOKUP(L94,PROVINCIAS!$F$1:$G$1171,2,0)</f>
        <v>URBANA</v>
      </c>
      <c r="N94" s="20" t="s">
        <v>14754</v>
      </c>
      <c r="O94" s="20">
        <v>1000374</v>
      </c>
      <c r="P94" s="20">
        <v>365</v>
      </c>
      <c r="Q94" s="20" t="s">
        <v>14755</v>
      </c>
      <c r="R94" s="20" t="s">
        <v>14818</v>
      </c>
      <c r="S94" s="20">
        <v>330</v>
      </c>
      <c r="T94" s="23">
        <v>44586</v>
      </c>
      <c r="U94" s="23">
        <v>44951</v>
      </c>
      <c r="V94" s="20">
        <v>37</v>
      </c>
      <c r="W94" s="20" t="s">
        <v>12068</v>
      </c>
      <c r="X94" s="20" t="s">
        <v>11150</v>
      </c>
      <c r="Y94" s="20" t="s">
        <v>14757</v>
      </c>
      <c r="Z94" s="20" t="s">
        <v>12327</v>
      </c>
      <c r="AA94" s="20" t="s">
        <v>15122</v>
      </c>
      <c r="AB94" s="20" t="s">
        <v>15123</v>
      </c>
      <c r="AC94" s="20" t="s">
        <v>11150</v>
      </c>
      <c r="AD94" s="20" t="s">
        <v>15124</v>
      </c>
      <c r="AE94" s="20">
        <v>13000</v>
      </c>
      <c r="AF94" s="20" t="s">
        <v>11150</v>
      </c>
      <c r="AG94" s="20" t="s">
        <v>15125</v>
      </c>
    </row>
    <row r="95" spans="1:33" x14ac:dyDescent="0.45">
      <c r="A95" s="20" t="s">
        <v>9431</v>
      </c>
      <c r="B95" s="20">
        <v>1001706</v>
      </c>
      <c r="C95" s="20"/>
      <c r="D95" s="20" t="s">
        <v>15126</v>
      </c>
      <c r="E95" s="20" t="str">
        <f>VLOOKUP(B95,'REPORTE'!$A$1:$AG$1961,5,0)</f>
        <v>ECUATORIANO(A)</v>
      </c>
      <c r="F95" s="22">
        <v>400899027</v>
      </c>
      <c r="G95" s="22" t="str">
        <f>VLOOKUP(B95,'REPORTE'!$A$1:$AG$1961,18,0)</f>
        <v>F</v>
      </c>
      <c r="H95" s="20" t="str">
        <f>VLOOKUP(B95,'REPORTE'!$A$1:$AG$1961,6,0)</f>
        <v>NACIONAL</v>
      </c>
      <c r="I95" s="20" t="str">
        <f>VLOOKUP(B95,'REPORTE'!$A$1:$AG$1961,30,0)</f>
        <v>Universitaria</v>
      </c>
      <c r="J95" s="20" t="str">
        <f>VLOOKUP(B95,'REPORTE'!$A$1:$AG$1961,31,0)</f>
        <v>PICHINCHA</v>
      </c>
      <c r="K95" s="20" t="str">
        <f>VLOOKUP(B95,'REPORTE'!$A$1:$AG$1961,32,0)</f>
        <v>QUITO</v>
      </c>
      <c r="L95" s="20" t="str">
        <f>VLOOKUP(B95,'REPORTE'!$A$1:$AG$1961,33,0)</f>
        <v>COTOCOLLAO</v>
      </c>
      <c r="M95" s="20" t="str">
        <f>VLOOKUP(L95,PROVINCIAS!$F$1:$G$1171,2,0)</f>
        <v>URBANA</v>
      </c>
      <c r="N95" s="20" t="s">
        <v>14754</v>
      </c>
      <c r="O95" s="20">
        <v>1000375</v>
      </c>
      <c r="P95" s="20">
        <v>91</v>
      </c>
      <c r="Q95" s="20" t="s">
        <v>14755</v>
      </c>
      <c r="R95" s="20" t="s">
        <v>14763</v>
      </c>
      <c r="S95" s="20">
        <v>58</v>
      </c>
      <c r="T95" s="23">
        <v>44588</v>
      </c>
      <c r="U95" s="23">
        <v>44679</v>
      </c>
      <c r="V95" s="20">
        <v>53</v>
      </c>
      <c r="W95" s="20" t="s">
        <v>12068</v>
      </c>
      <c r="X95" s="20" t="s">
        <v>12605</v>
      </c>
      <c r="Y95" s="20" t="s">
        <v>13827</v>
      </c>
      <c r="Z95" s="20" t="s">
        <v>12478</v>
      </c>
      <c r="AA95" s="20" t="s">
        <v>15127</v>
      </c>
      <c r="AB95" s="20" t="s">
        <v>11150</v>
      </c>
      <c r="AC95" s="20" t="s">
        <v>11150</v>
      </c>
      <c r="AD95" s="20" t="s">
        <v>15128</v>
      </c>
      <c r="AE95" s="20">
        <v>30000</v>
      </c>
      <c r="AF95" s="20" t="s">
        <v>15129</v>
      </c>
      <c r="AG95" s="20" t="s">
        <v>15130</v>
      </c>
    </row>
    <row r="96" spans="1:33" x14ac:dyDescent="0.45">
      <c r="A96" s="20" t="s">
        <v>9431</v>
      </c>
      <c r="B96" s="20">
        <v>1001699</v>
      </c>
      <c r="C96" s="20">
        <v>1001801</v>
      </c>
      <c r="D96" s="20" t="s">
        <v>14463</v>
      </c>
      <c r="E96" s="20" t="str">
        <f>VLOOKUP(B96,'REPORTE'!$A$1:$AG$1961,5,0)</f>
        <v>CHINO(A)</v>
      </c>
      <c r="F96" s="20" t="s">
        <v>14464</v>
      </c>
      <c r="G96" s="22" t="str">
        <f>VLOOKUP(B96,'REPORTE'!$A$1:$AG$1961,18,0)</f>
        <v>M</v>
      </c>
      <c r="H96" s="20" t="str">
        <f>VLOOKUP(B96,'REPORTE'!$A$1:$AG$1961,6,0)</f>
        <v>EXTRANJERO</v>
      </c>
      <c r="I96" s="20" t="str">
        <f>VLOOKUP(B96,'REPORTE'!$A$1:$AG$1961,30,0)</f>
        <v>Universitaria</v>
      </c>
      <c r="J96" s="20" t="str">
        <f>VLOOKUP(B96,'REPORTE'!$A$1:$AG$1961,31,0)</f>
        <v>PICHINCHA</v>
      </c>
      <c r="K96" s="20" t="str">
        <f>VLOOKUP(B96,'REPORTE'!$A$1:$AG$1961,32,0)</f>
        <v>QUITO</v>
      </c>
      <c r="L96" s="20" t="str">
        <f>VLOOKUP(B96,'REPORTE'!$A$1:$AG$1961,33,0)</f>
        <v>COTOCOLLAO</v>
      </c>
      <c r="M96" s="20" t="str">
        <f>VLOOKUP(L96,PROVINCIAS!$F$1:$G$1171,2,0)</f>
        <v>URBANA</v>
      </c>
      <c r="N96" s="20" t="s">
        <v>14754</v>
      </c>
      <c r="O96" s="20">
        <v>1000376</v>
      </c>
      <c r="P96" s="20">
        <v>366</v>
      </c>
      <c r="Q96" s="20" t="s">
        <v>14755</v>
      </c>
      <c r="R96" s="20" t="s">
        <v>14818</v>
      </c>
      <c r="S96" s="20">
        <v>334</v>
      </c>
      <c r="T96" s="23">
        <v>44589</v>
      </c>
      <c r="U96" s="23">
        <v>44955</v>
      </c>
      <c r="V96" s="20">
        <v>48</v>
      </c>
      <c r="W96" s="20" t="s">
        <v>12068</v>
      </c>
      <c r="X96" s="20" t="s">
        <v>11150</v>
      </c>
      <c r="Y96" s="20" t="s">
        <v>14757</v>
      </c>
      <c r="Z96" s="20" t="s">
        <v>14853</v>
      </c>
      <c r="AA96" s="20" t="s">
        <v>14977</v>
      </c>
      <c r="AB96" s="20" t="s">
        <v>15131</v>
      </c>
      <c r="AC96" s="20" t="s">
        <v>11150</v>
      </c>
      <c r="AD96" s="20" t="s">
        <v>15132</v>
      </c>
      <c r="AE96" s="20">
        <v>10000</v>
      </c>
      <c r="AF96" s="20" t="s">
        <v>11150</v>
      </c>
      <c r="AG96" s="20" t="s">
        <v>15133</v>
      </c>
    </row>
    <row r="97" spans="1:33" x14ac:dyDescent="0.45">
      <c r="A97" s="20" t="s">
        <v>9431</v>
      </c>
      <c r="B97" s="20">
        <v>1001697</v>
      </c>
      <c r="C97" s="20">
        <v>1001799</v>
      </c>
      <c r="D97" s="20" t="s">
        <v>14461</v>
      </c>
      <c r="E97" s="20" t="str">
        <f>VLOOKUP(B97,'REPORTE'!$A$1:$AG$1961,5,0)</f>
        <v>CHINO(A)</v>
      </c>
      <c r="F97" s="20">
        <v>1001697</v>
      </c>
      <c r="G97" s="22" t="str">
        <f>VLOOKUP(B97,'REPORTE'!$A$1:$AG$1961,18,0)</f>
        <v>F</v>
      </c>
      <c r="H97" s="20" t="str">
        <f>VLOOKUP(B97,'REPORTE'!$A$1:$AG$1961,6,0)</f>
        <v>EXTRANJERO</v>
      </c>
      <c r="I97" s="20" t="str">
        <f>VLOOKUP(B97,'REPORTE'!$A$1:$AG$1961,30,0)</f>
        <v>Universitaria</v>
      </c>
      <c r="J97" s="20" t="str">
        <f>VLOOKUP(B97,'REPORTE'!$A$1:$AG$1961,31,0)</f>
        <v>PICHINCHA</v>
      </c>
      <c r="K97" s="20" t="str">
        <f>VLOOKUP(B97,'REPORTE'!$A$1:$AG$1961,32,0)</f>
        <v>QUITO</v>
      </c>
      <c r="L97" s="20" t="str">
        <f>VLOOKUP(B97,'REPORTE'!$A$1:$AG$1961,33,0)</f>
        <v>COTOCOLLAO</v>
      </c>
      <c r="M97" s="20" t="str">
        <f>VLOOKUP(L97,PROVINCIAS!$F$1:$G$1171,2,0)</f>
        <v>URBANA</v>
      </c>
      <c r="N97" s="20" t="s">
        <v>14754</v>
      </c>
      <c r="O97" s="20">
        <v>1000377</v>
      </c>
      <c r="P97" s="20">
        <v>366</v>
      </c>
      <c r="Q97" s="20" t="s">
        <v>14755</v>
      </c>
      <c r="R97" s="20" t="s">
        <v>14818</v>
      </c>
      <c r="S97" s="20">
        <v>338</v>
      </c>
      <c r="T97" s="23">
        <v>44593</v>
      </c>
      <c r="U97" s="23">
        <v>44959</v>
      </c>
      <c r="V97" s="20">
        <v>47</v>
      </c>
      <c r="W97" s="20" t="s">
        <v>12068</v>
      </c>
      <c r="X97" s="20" t="s">
        <v>11150</v>
      </c>
      <c r="Y97" s="20" t="s">
        <v>15134</v>
      </c>
      <c r="Z97" s="20" t="s">
        <v>14620</v>
      </c>
      <c r="AA97" s="20" t="s">
        <v>15135</v>
      </c>
      <c r="AB97" s="20" t="s">
        <v>11150</v>
      </c>
      <c r="AC97" s="20" t="s">
        <v>11150</v>
      </c>
      <c r="AD97" s="20" t="s">
        <v>14982</v>
      </c>
      <c r="AE97" s="20">
        <v>20000</v>
      </c>
      <c r="AF97" s="20" t="s">
        <v>11150</v>
      </c>
      <c r="AG97" s="20" t="s">
        <v>15136</v>
      </c>
    </row>
    <row r="98" spans="1:33" x14ac:dyDescent="0.45">
      <c r="A98" s="20" t="s">
        <v>9431</v>
      </c>
      <c r="B98" s="20">
        <v>1001702</v>
      </c>
      <c r="C98" s="20">
        <v>1001804</v>
      </c>
      <c r="D98" s="20" t="s">
        <v>14467</v>
      </c>
      <c r="E98" s="20" t="str">
        <f>VLOOKUP(B98,'REPORTE'!$A$1:$AG$1961,5,0)</f>
        <v>CHINO(A)</v>
      </c>
      <c r="F98" s="20">
        <v>1001702</v>
      </c>
      <c r="G98" s="22" t="str">
        <f>VLOOKUP(B98,'REPORTE'!$A$1:$AG$1961,18,0)</f>
        <v>F</v>
      </c>
      <c r="H98" s="20" t="str">
        <f>VLOOKUP(B98,'REPORTE'!$A$1:$AG$1961,6,0)</f>
        <v>EXTRANJERO</v>
      </c>
      <c r="I98" s="20" t="str">
        <f>VLOOKUP(B98,'REPORTE'!$A$1:$AG$1961,30,0)</f>
        <v>Universitaria</v>
      </c>
      <c r="J98" s="20" t="str">
        <f>VLOOKUP(B98,'REPORTE'!$A$1:$AG$1961,31,0)</f>
        <v>PICHINCHA</v>
      </c>
      <c r="K98" s="20" t="str">
        <f>VLOOKUP(B98,'REPORTE'!$A$1:$AG$1961,32,0)</f>
        <v>QUITO</v>
      </c>
      <c r="L98" s="20" t="str">
        <f>VLOOKUP(B98,'REPORTE'!$A$1:$AG$1961,33,0)</f>
        <v>COTOCOLLAO</v>
      </c>
      <c r="M98" s="20" t="str">
        <f>VLOOKUP(L98,PROVINCIAS!$F$1:$G$1171,2,0)</f>
        <v>URBANA</v>
      </c>
      <c r="N98" s="20" t="s">
        <v>14754</v>
      </c>
      <c r="O98" s="20">
        <v>1000379</v>
      </c>
      <c r="P98" s="20">
        <v>366</v>
      </c>
      <c r="Q98" s="20" t="s">
        <v>14755</v>
      </c>
      <c r="R98" s="20" t="s">
        <v>14818</v>
      </c>
      <c r="S98" s="20">
        <v>345</v>
      </c>
      <c r="T98" s="23">
        <v>44600</v>
      </c>
      <c r="U98" s="23">
        <v>44966</v>
      </c>
      <c r="V98" s="20">
        <v>60</v>
      </c>
      <c r="W98" s="20" t="s">
        <v>12068</v>
      </c>
      <c r="X98" s="20" t="s">
        <v>11150</v>
      </c>
      <c r="Y98" s="20" t="s">
        <v>14757</v>
      </c>
      <c r="Z98" s="20" t="s">
        <v>14892</v>
      </c>
      <c r="AA98" s="20" t="s">
        <v>15050</v>
      </c>
      <c r="AB98" s="20" t="s">
        <v>11150</v>
      </c>
      <c r="AC98" s="20" t="s">
        <v>11150</v>
      </c>
      <c r="AD98" s="20" t="s">
        <v>15137</v>
      </c>
      <c r="AE98" s="20">
        <v>50000</v>
      </c>
      <c r="AF98" s="20" t="s">
        <v>11150</v>
      </c>
      <c r="AG98" s="20" t="s">
        <v>15138</v>
      </c>
    </row>
    <row r="99" spans="1:33" x14ac:dyDescent="0.45">
      <c r="A99" s="20" t="s">
        <v>9431</v>
      </c>
      <c r="B99" s="20">
        <v>1000334</v>
      </c>
      <c r="C99" s="20">
        <v>1000394</v>
      </c>
      <c r="D99" s="20" t="s">
        <v>9715</v>
      </c>
      <c r="E99" s="20" t="str">
        <f>VLOOKUP(B99,'REPORTE'!$A$1:$AG$1961,5,0)</f>
        <v>ECUATORIANO(A)</v>
      </c>
      <c r="F99" s="22">
        <v>1706975446</v>
      </c>
      <c r="G99" s="22" t="str">
        <f>VLOOKUP(B99,'REPORTE'!$A$1:$AG$1961,18,0)</f>
        <v>F</v>
      </c>
      <c r="H99" s="20" t="str">
        <f>VLOOKUP(B99,'REPORTE'!$A$1:$AG$1961,6,0)</f>
        <v>NACIONAL</v>
      </c>
      <c r="I99" s="20" t="str">
        <f>VLOOKUP(B99,'REPORTE'!$A$1:$AG$1961,30,0)</f>
        <v>Primaria</v>
      </c>
      <c r="J99" s="20" t="str">
        <f>VLOOKUP(B99,'REPORTE'!$A$1:$AG$1961,31,0)</f>
        <v>PICHINCHA</v>
      </c>
      <c r="K99" s="20" t="str">
        <f>VLOOKUP(B99,'REPORTE'!$A$1:$AG$1961,32,0)</f>
        <v>QUITO</v>
      </c>
      <c r="L99" s="20" t="str">
        <f>VLOOKUP(B99,'REPORTE'!$A$1:$AG$1961,33,0)</f>
        <v>COTOCOLLAO</v>
      </c>
      <c r="M99" s="20" t="str">
        <f>VLOOKUP(L99,PROVINCIAS!$F$1:$G$1171,2,0)</f>
        <v>URBANA</v>
      </c>
      <c r="N99" s="20" t="s">
        <v>14754</v>
      </c>
      <c r="O99" s="20">
        <v>1000380</v>
      </c>
      <c r="P99" s="20">
        <v>90</v>
      </c>
      <c r="Q99" s="20" t="s">
        <v>14755</v>
      </c>
      <c r="R99" s="20" t="s">
        <v>14763</v>
      </c>
      <c r="S99" s="20">
        <v>69</v>
      </c>
      <c r="T99" s="23">
        <v>44600</v>
      </c>
      <c r="U99" s="23">
        <v>44690</v>
      </c>
      <c r="V99" s="20">
        <v>58</v>
      </c>
      <c r="W99" s="20" t="s">
        <v>12068</v>
      </c>
      <c r="X99" s="20" t="s">
        <v>12542</v>
      </c>
      <c r="Y99" s="20" t="s">
        <v>12604</v>
      </c>
      <c r="Z99" s="20" t="s">
        <v>14614</v>
      </c>
      <c r="AA99" s="20" t="s">
        <v>15139</v>
      </c>
      <c r="AB99" s="20" t="s">
        <v>11150</v>
      </c>
      <c r="AC99" s="20" t="s">
        <v>11150</v>
      </c>
      <c r="AD99" s="20" t="s">
        <v>15140</v>
      </c>
      <c r="AE99" s="20">
        <v>3600</v>
      </c>
      <c r="AF99" s="20" t="s">
        <v>14630</v>
      </c>
      <c r="AG99" s="20" t="s">
        <v>15141</v>
      </c>
    </row>
    <row r="100" spans="1:33" x14ac:dyDescent="0.45">
      <c r="A100" s="20" t="s">
        <v>9431</v>
      </c>
      <c r="B100" s="20">
        <v>1001864</v>
      </c>
      <c r="C100" s="20">
        <v>1001975</v>
      </c>
      <c r="D100" s="20" t="s">
        <v>14531</v>
      </c>
      <c r="E100" s="20" t="str">
        <f>VLOOKUP(B100,'REPORTE'!$A$1:$AG$1961,5,0)</f>
        <v>ECUATORIANO(A) INDIGENA</v>
      </c>
      <c r="F100" s="22">
        <v>600078703</v>
      </c>
      <c r="G100" s="22" t="str">
        <f>VLOOKUP(B100,'REPORTE'!$A$1:$AG$1961,18,0)</f>
        <v>M</v>
      </c>
      <c r="H100" s="20" t="str">
        <f>VLOOKUP(B100,'REPORTE'!$A$1:$AG$1961,6,0)</f>
        <v>NACIONAL</v>
      </c>
      <c r="I100" s="20" t="str">
        <f>VLOOKUP(B100,'REPORTE'!$A$1:$AG$1961,30,0)</f>
        <v>Ninguna</v>
      </c>
      <c r="J100" s="20" t="str">
        <f>VLOOKUP(B100,'REPORTE'!$A$1:$AG$1961,31,0)</f>
        <v>CHIMBORAZO</v>
      </c>
      <c r="K100" s="20" t="str">
        <f>VLOOKUP(B100,'REPORTE'!$A$1:$AG$1961,32,0)</f>
        <v>RIOBAMBA</v>
      </c>
      <c r="L100" s="20" t="str">
        <f>VLOOKUP(B100,'REPORTE'!$A$1:$AG$1961,33,0)</f>
        <v>LIZARZABURU</v>
      </c>
      <c r="M100" s="20" t="str">
        <f>VLOOKUP(L100,PROVINCIAS!$F$1:$G$1171,2,0)</f>
        <v>URBANA</v>
      </c>
      <c r="N100" s="20" t="s">
        <v>14754</v>
      </c>
      <c r="O100" s="20">
        <v>1000381</v>
      </c>
      <c r="P100" s="20">
        <v>366</v>
      </c>
      <c r="Q100" s="20" t="s">
        <v>14755</v>
      </c>
      <c r="R100" s="20" t="s">
        <v>14818</v>
      </c>
      <c r="S100" s="20">
        <v>345</v>
      </c>
      <c r="T100" s="23">
        <v>44600</v>
      </c>
      <c r="U100" s="23">
        <v>44966</v>
      </c>
      <c r="V100" s="20">
        <v>76</v>
      </c>
      <c r="W100" s="20" t="s">
        <v>12068</v>
      </c>
      <c r="X100" s="20" t="s">
        <v>11150</v>
      </c>
      <c r="Y100" s="20" t="s">
        <v>14757</v>
      </c>
      <c r="Z100" s="20" t="s">
        <v>14830</v>
      </c>
      <c r="AA100" s="20" t="s">
        <v>15062</v>
      </c>
      <c r="AB100" s="20" t="s">
        <v>11150</v>
      </c>
      <c r="AC100" s="20" t="s">
        <v>11150</v>
      </c>
      <c r="AD100" s="20" t="s">
        <v>15142</v>
      </c>
      <c r="AE100" s="20">
        <v>20000</v>
      </c>
      <c r="AF100" s="20" t="s">
        <v>11150</v>
      </c>
      <c r="AG100" s="20" t="s">
        <v>15143</v>
      </c>
    </row>
    <row r="101" spans="1:33" x14ac:dyDescent="0.45">
      <c r="A101" s="20" t="s">
        <v>9431</v>
      </c>
      <c r="B101" s="20">
        <v>1001220</v>
      </c>
      <c r="C101" s="20">
        <v>1001297</v>
      </c>
      <c r="D101" s="20" t="s">
        <v>14266</v>
      </c>
      <c r="E101" s="20" t="str">
        <f>VLOOKUP(B101,'REPORTE'!$A$1:$AG$1961,5,0)</f>
        <v>CHINO(A)</v>
      </c>
      <c r="F101" s="20" t="s">
        <v>14267</v>
      </c>
      <c r="G101" s="22" t="str">
        <f>VLOOKUP(B101,'REPORTE'!$A$1:$AG$1961,18,0)</f>
        <v>F</v>
      </c>
      <c r="H101" s="20" t="str">
        <f>VLOOKUP(B101,'REPORTE'!$A$1:$AG$1961,6,0)</f>
        <v>EXTRANJERO</v>
      </c>
      <c r="I101" s="20" t="str">
        <f>VLOOKUP(B101,'REPORTE'!$A$1:$AG$1961,30,0)</f>
        <v>Secundaria</v>
      </c>
      <c r="J101" s="20" t="str">
        <f>VLOOKUP(B101,'REPORTE'!$A$1:$AG$1961,31,0)</f>
        <v>PICHINCHA</v>
      </c>
      <c r="K101" s="20" t="str">
        <f>VLOOKUP(B101,'REPORTE'!$A$1:$AG$1961,32,0)</f>
        <v>QUITO</v>
      </c>
      <c r="L101" s="20" t="str">
        <f>VLOOKUP(B101,'REPORTE'!$A$1:$AG$1961,33,0)</f>
        <v>IÑAQUITO</v>
      </c>
      <c r="M101" s="20" t="str">
        <f>VLOOKUP(L101,PROVINCIAS!$F$1:$G$1171,2,0)</f>
        <v>URBANA</v>
      </c>
      <c r="N101" s="20" t="s">
        <v>14754</v>
      </c>
      <c r="O101" s="20">
        <v>1000382</v>
      </c>
      <c r="P101" s="20">
        <v>366</v>
      </c>
      <c r="Q101" s="20" t="s">
        <v>14755</v>
      </c>
      <c r="R101" s="20" t="s">
        <v>14763</v>
      </c>
      <c r="S101" s="20">
        <v>346</v>
      </c>
      <c r="T101" s="23">
        <v>44601</v>
      </c>
      <c r="U101" s="23">
        <v>44967</v>
      </c>
      <c r="V101" s="20">
        <v>36</v>
      </c>
      <c r="W101" s="20" t="s">
        <v>12068</v>
      </c>
      <c r="X101" s="20" t="s">
        <v>11150</v>
      </c>
      <c r="Y101" s="20" t="s">
        <v>14786</v>
      </c>
      <c r="Z101" s="20" t="s">
        <v>14602</v>
      </c>
      <c r="AA101" s="20" t="s">
        <v>15144</v>
      </c>
      <c r="AB101" s="20" t="s">
        <v>11150</v>
      </c>
      <c r="AC101" s="20" t="s">
        <v>11150</v>
      </c>
      <c r="AD101" s="20" t="s">
        <v>15145</v>
      </c>
      <c r="AE101" s="20">
        <v>4895</v>
      </c>
      <c r="AF101" s="20" t="s">
        <v>11150</v>
      </c>
      <c r="AG101" s="20" t="s">
        <v>15146</v>
      </c>
    </row>
    <row r="102" spans="1:33" x14ac:dyDescent="0.45">
      <c r="A102" s="20" t="s">
        <v>9431</v>
      </c>
      <c r="B102" s="20">
        <v>1001826</v>
      </c>
      <c r="C102" s="20">
        <v>1001934</v>
      </c>
      <c r="D102" s="20" t="s">
        <v>10385</v>
      </c>
      <c r="E102" s="20" t="str">
        <f>VLOOKUP(B102,'REPORTE'!$A$1:$AG$1961,5,0)</f>
        <v>ECUATORIANO(A)</v>
      </c>
      <c r="F102" s="22">
        <v>803255801</v>
      </c>
      <c r="G102" s="22" t="str">
        <f>VLOOKUP(B102,'REPORTE'!$A$1:$AG$1961,18,0)</f>
        <v>F</v>
      </c>
      <c r="H102" s="20" t="str">
        <f>VLOOKUP(B102,'REPORTE'!$A$1:$AG$1961,6,0)</f>
        <v>NACIONAL</v>
      </c>
      <c r="I102" s="20" t="str">
        <f>VLOOKUP(B102,'REPORTE'!$A$1:$AG$1961,30,0)</f>
        <v>Secundaria</v>
      </c>
      <c r="J102" s="20" t="str">
        <f>VLOOKUP(B102,'REPORTE'!$A$1:$AG$1961,31,0)</f>
        <v>ESMERALDAS</v>
      </c>
      <c r="K102" s="20" t="str">
        <f>VLOOKUP(B102,'REPORTE'!$A$1:$AG$1961,32,0)</f>
        <v>RIOVERDE</v>
      </c>
      <c r="L102" s="20" t="str">
        <f>VLOOKUP(B102,'REPORTE'!$A$1:$AG$1961,33,0)</f>
        <v>ROCAFUERTE</v>
      </c>
      <c r="M102" s="20" t="str">
        <f>VLOOKUP(L102,PROVINCIAS!$F$1:$G$1171,2,0)</f>
        <v>RURAL</v>
      </c>
      <c r="N102" s="20" t="s">
        <v>14754</v>
      </c>
      <c r="O102" s="20">
        <v>1000383</v>
      </c>
      <c r="P102" s="20">
        <v>370</v>
      </c>
      <c r="Q102" s="20" t="s">
        <v>14755</v>
      </c>
      <c r="R102" s="20" t="s">
        <v>14763</v>
      </c>
      <c r="S102" s="20">
        <v>350</v>
      </c>
      <c r="T102" s="23">
        <v>44601</v>
      </c>
      <c r="U102" s="23">
        <v>44971</v>
      </c>
      <c r="V102" s="20">
        <v>33</v>
      </c>
      <c r="W102" s="20" t="s">
        <v>12068</v>
      </c>
      <c r="X102" s="20" t="s">
        <v>11150</v>
      </c>
      <c r="Y102" s="20" t="s">
        <v>12604</v>
      </c>
      <c r="Z102" s="20" t="s">
        <v>12180</v>
      </c>
      <c r="AA102" s="20" t="s">
        <v>15147</v>
      </c>
      <c r="AB102" s="20" t="s">
        <v>11150</v>
      </c>
      <c r="AC102" s="20" t="s">
        <v>11150</v>
      </c>
      <c r="AD102" s="20" t="s">
        <v>15148</v>
      </c>
      <c r="AE102" s="20">
        <v>1000</v>
      </c>
      <c r="AF102" s="20" t="s">
        <v>11150</v>
      </c>
      <c r="AG102" s="20" t="s">
        <v>15149</v>
      </c>
    </row>
    <row r="103" spans="1:33" x14ac:dyDescent="0.45">
      <c r="A103" s="20" t="s">
        <v>9431</v>
      </c>
      <c r="B103" s="20">
        <v>1000220</v>
      </c>
      <c r="C103" s="20">
        <v>1000284</v>
      </c>
      <c r="D103" s="20" t="s">
        <v>9740</v>
      </c>
      <c r="E103" s="20" t="str">
        <f>VLOOKUP(B103,'REPORTE'!$A$1:$AG$1961,5,0)</f>
        <v>ECUATORIANO(A) INDIGENA</v>
      </c>
      <c r="F103" s="22">
        <v>601304918</v>
      </c>
      <c r="G103" s="22" t="str">
        <f>VLOOKUP(B103,'REPORTE'!$A$1:$AG$1961,18,0)</f>
        <v>F</v>
      </c>
      <c r="H103" s="20" t="str">
        <f>VLOOKUP(B103,'REPORTE'!$A$1:$AG$1961,6,0)</f>
        <v>NACIONAL</v>
      </c>
      <c r="I103" s="20" t="str">
        <f>VLOOKUP(B103,'REPORTE'!$A$1:$AG$1961,30,0)</f>
        <v>Ninguna</v>
      </c>
      <c r="J103" s="20" t="str">
        <f>VLOOKUP(B103,'REPORTE'!$A$1:$AG$1961,31,0)</f>
        <v>PICHINCHA</v>
      </c>
      <c r="K103" s="20" t="str">
        <f>VLOOKUP(B103,'REPORTE'!$A$1:$AG$1961,32,0)</f>
        <v>QUITO</v>
      </c>
      <c r="L103" s="20" t="str">
        <f>VLOOKUP(B103,'REPORTE'!$A$1:$AG$1961,33,0)</f>
        <v>COTOCOLLAO</v>
      </c>
      <c r="M103" s="20" t="str">
        <f>VLOOKUP(L103,PROVINCIAS!$F$1:$G$1171,2,0)</f>
        <v>URBANA</v>
      </c>
      <c r="N103" s="20" t="s">
        <v>14754</v>
      </c>
      <c r="O103" s="20">
        <v>1000385</v>
      </c>
      <c r="P103" s="20">
        <v>366</v>
      </c>
      <c r="Q103" s="20" t="s">
        <v>14755</v>
      </c>
      <c r="R103" s="20" t="s">
        <v>14763</v>
      </c>
      <c r="S103" s="20">
        <v>347</v>
      </c>
      <c r="T103" s="23">
        <v>44602</v>
      </c>
      <c r="U103" s="23">
        <v>44968</v>
      </c>
      <c r="V103" s="20">
        <v>46</v>
      </c>
      <c r="W103" s="20" t="s">
        <v>12068</v>
      </c>
      <c r="X103" s="20" t="s">
        <v>11150</v>
      </c>
      <c r="Y103" s="20" t="s">
        <v>14757</v>
      </c>
      <c r="Z103" s="20" t="s">
        <v>15150</v>
      </c>
      <c r="AA103" s="20" t="s">
        <v>15151</v>
      </c>
      <c r="AB103" s="20" t="s">
        <v>11150</v>
      </c>
      <c r="AC103" s="20" t="s">
        <v>11150</v>
      </c>
      <c r="AD103" s="20" t="s">
        <v>15152</v>
      </c>
      <c r="AE103" s="20">
        <v>28000</v>
      </c>
      <c r="AF103" s="20" t="s">
        <v>11150</v>
      </c>
      <c r="AG103" s="20" t="s">
        <v>15153</v>
      </c>
    </row>
    <row r="104" spans="1:33" x14ac:dyDescent="0.45">
      <c r="A104" s="20" t="s">
        <v>9431</v>
      </c>
      <c r="B104" s="20">
        <v>1000142</v>
      </c>
      <c r="C104" s="20">
        <v>1000187</v>
      </c>
      <c r="D104" s="20" t="s">
        <v>9892</v>
      </c>
      <c r="E104" s="20" t="str">
        <f>VLOOKUP(B104,'REPORTE'!$A$1:$AG$1961,5,0)</f>
        <v>ECUATORIANO(A) INDIGENA</v>
      </c>
      <c r="F104" s="22">
        <v>1716211931</v>
      </c>
      <c r="G104" s="22" t="str">
        <f>VLOOKUP(B104,'REPORTE'!$A$1:$AG$1961,18,0)</f>
        <v>M</v>
      </c>
      <c r="H104" s="20" t="str">
        <f>VLOOKUP(B104,'REPORTE'!$A$1:$AG$1961,6,0)</f>
        <v>NACIONAL</v>
      </c>
      <c r="I104" s="20" t="str">
        <f>VLOOKUP(B104,'REPORTE'!$A$1:$AG$1961,30,0)</f>
        <v>Secundaria</v>
      </c>
      <c r="J104" s="20" t="str">
        <f>VLOOKUP(B104,'REPORTE'!$A$1:$AG$1961,31,0)</f>
        <v>PICHINCHA</v>
      </c>
      <c r="K104" s="20" t="str">
        <f>VLOOKUP(B104,'REPORTE'!$A$1:$AG$1961,32,0)</f>
        <v>QUITO</v>
      </c>
      <c r="L104" s="20" t="str">
        <f>VLOOKUP(B104,'REPORTE'!$A$1:$AG$1961,33,0)</f>
        <v>COTOCOLLAO</v>
      </c>
      <c r="M104" s="20" t="str">
        <f>VLOOKUP(L104,PROVINCIAS!$F$1:$G$1171,2,0)</f>
        <v>URBANA</v>
      </c>
      <c r="N104" s="20" t="s">
        <v>15154</v>
      </c>
      <c r="O104" s="20">
        <v>1000386</v>
      </c>
      <c r="P104" s="20">
        <v>91</v>
      </c>
      <c r="Q104" s="20" t="s">
        <v>14755</v>
      </c>
      <c r="R104" s="20" t="s">
        <v>14763</v>
      </c>
      <c r="S104" s="20">
        <v>72</v>
      </c>
      <c r="T104" s="23">
        <v>44602</v>
      </c>
      <c r="U104" s="23">
        <v>44693</v>
      </c>
      <c r="V104" s="20">
        <v>39</v>
      </c>
      <c r="W104" s="20" t="s">
        <v>12068</v>
      </c>
      <c r="X104" s="20" t="s">
        <v>12605</v>
      </c>
      <c r="Y104" s="20" t="s">
        <v>13827</v>
      </c>
      <c r="Z104" s="20" t="s">
        <v>12394</v>
      </c>
      <c r="AA104" s="20" t="s">
        <v>15155</v>
      </c>
      <c r="AB104" s="20" t="s">
        <v>11150</v>
      </c>
      <c r="AC104" s="20" t="s">
        <v>11150</v>
      </c>
      <c r="AD104" s="20" t="s">
        <v>15156</v>
      </c>
      <c r="AE104" s="20">
        <v>3928.28</v>
      </c>
      <c r="AF104" s="20" t="s">
        <v>12364</v>
      </c>
      <c r="AG104" s="20" t="s">
        <v>15157</v>
      </c>
    </row>
    <row r="105" spans="1:33" x14ac:dyDescent="0.45">
      <c r="A105" s="20" t="s">
        <v>9431</v>
      </c>
      <c r="B105" s="20">
        <v>1000243</v>
      </c>
      <c r="C105" s="20">
        <v>1000304</v>
      </c>
      <c r="D105" s="20" t="s">
        <v>10276</v>
      </c>
      <c r="E105" s="20" t="str">
        <f>VLOOKUP(B105,'REPORTE'!$A$1:$AG$1961,5,0)</f>
        <v>ECUATORIANO(A) INDIGENA</v>
      </c>
      <c r="F105" s="22">
        <v>604321240</v>
      </c>
      <c r="G105" s="22" t="str">
        <f>VLOOKUP(B105,'REPORTE'!$A$1:$AG$1961,18,0)</f>
        <v>F</v>
      </c>
      <c r="H105" s="20" t="str">
        <f>VLOOKUP(B105,'REPORTE'!$A$1:$AG$1961,6,0)</f>
        <v>NACIONAL</v>
      </c>
      <c r="I105" s="20" t="str">
        <f>VLOOKUP(B105,'REPORTE'!$A$1:$AG$1961,30,0)</f>
        <v>Secundaria</v>
      </c>
      <c r="J105" s="20" t="str">
        <f>VLOOKUP(B105,'REPORTE'!$A$1:$AG$1961,31,0)</f>
        <v>PICHINCHA</v>
      </c>
      <c r="K105" s="20" t="str">
        <f>VLOOKUP(B105,'REPORTE'!$A$1:$AG$1961,32,0)</f>
        <v>QUITO</v>
      </c>
      <c r="L105" s="20" t="str">
        <f>VLOOKUP(B105,'REPORTE'!$A$1:$AG$1961,33,0)</f>
        <v>COTOCOLLAO</v>
      </c>
      <c r="M105" s="20" t="str">
        <f>VLOOKUP(L105,PROVINCIAS!$F$1:$G$1171,2,0)</f>
        <v>URBANA</v>
      </c>
      <c r="N105" s="20" t="s">
        <v>14754</v>
      </c>
      <c r="O105" s="20">
        <v>1000388</v>
      </c>
      <c r="P105" s="20">
        <v>370</v>
      </c>
      <c r="Q105" s="20" t="s">
        <v>14755</v>
      </c>
      <c r="R105" s="20" t="s">
        <v>14763</v>
      </c>
      <c r="S105" s="20">
        <v>352</v>
      </c>
      <c r="T105" s="23">
        <v>44603</v>
      </c>
      <c r="U105" s="23">
        <v>44973</v>
      </c>
      <c r="V105" s="20">
        <v>30</v>
      </c>
      <c r="W105" s="20" t="s">
        <v>12068</v>
      </c>
      <c r="X105" s="20" t="s">
        <v>11150</v>
      </c>
      <c r="Y105" s="20" t="s">
        <v>12533</v>
      </c>
      <c r="Z105" s="20" t="s">
        <v>14580</v>
      </c>
      <c r="AA105" s="20" t="s">
        <v>15158</v>
      </c>
      <c r="AB105" s="20" t="s">
        <v>11150</v>
      </c>
      <c r="AC105" s="20" t="s">
        <v>11150</v>
      </c>
      <c r="AD105" s="20" t="s">
        <v>15159</v>
      </c>
      <c r="AE105" s="20">
        <v>1000</v>
      </c>
      <c r="AF105" s="20" t="s">
        <v>11150</v>
      </c>
      <c r="AG105" s="20" t="s">
        <v>15160</v>
      </c>
    </row>
    <row r="106" spans="1:33" x14ac:dyDescent="0.45">
      <c r="A106" s="20" t="s">
        <v>9431</v>
      </c>
      <c r="B106" s="20">
        <v>1000973</v>
      </c>
      <c r="C106" s="20">
        <v>1001043</v>
      </c>
      <c r="D106" s="20" t="s">
        <v>10395</v>
      </c>
      <c r="E106" s="20" t="str">
        <f>VLOOKUP(B106,'REPORTE'!$A$1:$AG$1961,5,0)</f>
        <v>ECUATORIANO(A)</v>
      </c>
      <c r="F106" s="22">
        <v>603384926</v>
      </c>
      <c r="G106" s="22" t="str">
        <f>VLOOKUP(B106,'REPORTE'!$A$1:$AG$1961,18,0)</f>
        <v>F</v>
      </c>
      <c r="H106" s="20" t="str">
        <f>VLOOKUP(B106,'REPORTE'!$A$1:$AG$1961,6,0)</f>
        <v>NACIONAL</v>
      </c>
      <c r="I106" s="20" t="str">
        <f>VLOOKUP(B106,'REPORTE'!$A$1:$AG$1961,30,0)</f>
        <v>Universitaria</v>
      </c>
      <c r="J106" s="20" t="str">
        <f>VLOOKUP(B106,'REPORTE'!$A$1:$AG$1961,31,0)</f>
        <v>AZUAY</v>
      </c>
      <c r="K106" s="20" t="str">
        <f>VLOOKUP(B106,'REPORTE'!$A$1:$AG$1961,32,0)</f>
        <v>CUENCA</v>
      </c>
      <c r="L106" s="20" t="str">
        <f>VLOOKUP(B106,'REPORTE'!$A$1:$AG$1961,33,0)</f>
        <v>HUAYNACAPAC</v>
      </c>
      <c r="M106" s="20" t="str">
        <f>VLOOKUP(L106,PROVINCIAS!$F$1:$G$1171,2,0)</f>
        <v>URBANA</v>
      </c>
      <c r="N106" s="20" t="s">
        <v>15161</v>
      </c>
      <c r="O106" s="20">
        <v>1000389</v>
      </c>
      <c r="P106" s="20">
        <v>182</v>
      </c>
      <c r="Q106" s="20" t="s">
        <v>14755</v>
      </c>
      <c r="R106" s="20" t="s">
        <v>14763</v>
      </c>
      <c r="S106" s="20">
        <v>167</v>
      </c>
      <c r="T106" s="23">
        <v>44606</v>
      </c>
      <c r="U106" s="23">
        <v>44788</v>
      </c>
      <c r="V106" s="20">
        <v>40</v>
      </c>
      <c r="W106" s="20" t="s">
        <v>12068</v>
      </c>
      <c r="X106" s="20" t="s">
        <v>12605</v>
      </c>
      <c r="Y106" s="20" t="s">
        <v>13711</v>
      </c>
      <c r="Z106" s="20" t="s">
        <v>12076</v>
      </c>
      <c r="AA106" s="20" t="s">
        <v>15162</v>
      </c>
      <c r="AB106" s="20" t="s">
        <v>11150</v>
      </c>
      <c r="AC106" s="20" t="s">
        <v>11150</v>
      </c>
      <c r="AD106" s="20" t="s">
        <v>12267</v>
      </c>
      <c r="AE106" s="20">
        <v>307.13</v>
      </c>
      <c r="AF106" s="20" t="s">
        <v>12149</v>
      </c>
      <c r="AG106" s="20" t="s">
        <v>15163</v>
      </c>
    </row>
    <row r="107" spans="1:33" x14ac:dyDescent="0.45">
      <c r="A107" s="20" t="s">
        <v>9431</v>
      </c>
      <c r="B107" s="20">
        <v>1001888</v>
      </c>
      <c r="C107" s="20">
        <v>1002003</v>
      </c>
      <c r="D107" s="20" t="s">
        <v>14539</v>
      </c>
      <c r="E107" s="20" t="str">
        <f>VLOOKUP(B107,'REPORTE'!$A$1:$AG$1961,5,0)</f>
        <v>ECUATORIANO(A)</v>
      </c>
      <c r="F107" s="22">
        <v>1712227568</v>
      </c>
      <c r="G107" s="22" t="str">
        <f>VLOOKUP(B107,'REPORTE'!$A$1:$AG$1961,18,0)</f>
        <v>F</v>
      </c>
      <c r="H107" s="20" t="str">
        <f>VLOOKUP(B107,'REPORTE'!$A$1:$AG$1961,6,0)</f>
        <v>NACIONAL</v>
      </c>
      <c r="I107" s="20" t="str">
        <f>VLOOKUP(B107,'REPORTE'!$A$1:$AG$1961,30,0)</f>
        <v>Primaria</v>
      </c>
      <c r="J107" s="20" t="str">
        <f>VLOOKUP(B107,'REPORTE'!$A$1:$AG$1961,31,0)</f>
        <v>CHIMBORAZO</v>
      </c>
      <c r="K107" s="20" t="str">
        <f>VLOOKUP(B107,'REPORTE'!$A$1:$AG$1961,32,0)</f>
        <v>GUAMOTE</v>
      </c>
      <c r="L107" s="20" t="str">
        <f>VLOOKUP(B107,'REPORTE'!$A$1:$AG$1961,33,0)</f>
        <v>PALMIRA</v>
      </c>
      <c r="M107" s="20" t="str">
        <f>VLOOKUP(L107,PROVINCIAS!$F$1:$G$1171,2,0)</f>
        <v>RURAL</v>
      </c>
      <c r="N107" s="20" t="s">
        <v>14754</v>
      </c>
      <c r="O107" s="20">
        <v>1000390</v>
      </c>
      <c r="P107" s="20">
        <v>370</v>
      </c>
      <c r="Q107" s="20" t="s">
        <v>14755</v>
      </c>
      <c r="R107" s="20" t="s">
        <v>14818</v>
      </c>
      <c r="S107" s="20">
        <v>357</v>
      </c>
      <c r="T107" s="23">
        <v>44608</v>
      </c>
      <c r="U107" s="23">
        <v>44978</v>
      </c>
      <c r="V107" s="20">
        <v>62</v>
      </c>
      <c r="W107" s="20" t="s">
        <v>12068</v>
      </c>
      <c r="X107" s="20" t="s">
        <v>11150</v>
      </c>
      <c r="Y107" s="20" t="s">
        <v>14129</v>
      </c>
      <c r="Z107" s="20" t="s">
        <v>14980</v>
      </c>
      <c r="AA107" s="20" t="s">
        <v>15164</v>
      </c>
      <c r="AB107" s="20" t="s">
        <v>11150</v>
      </c>
      <c r="AC107" s="20" t="s">
        <v>11150</v>
      </c>
      <c r="AD107" s="20" t="s">
        <v>15165</v>
      </c>
      <c r="AE107" s="20">
        <v>7000</v>
      </c>
      <c r="AF107" s="20" t="s">
        <v>11150</v>
      </c>
      <c r="AG107" s="20" t="s">
        <v>15166</v>
      </c>
    </row>
    <row r="108" spans="1:33" x14ac:dyDescent="0.45">
      <c r="A108" s="20" t="s">
        <v>9431</v>
      </c>
      <c r="B108" s="20">
        <v>1000906</v>
      </c>
      <c r="C108" s="20"/>
      <c r="D108" s="20" t="s">
        <v>14970</v>
      </c>
      <c r="E108" s="20" t="str">
        <f>VLOOKUP(B108,'REPORTE'!$A$1:$AG$1961,5,0)</f>
        <v>ECUATORIANO(A)</v>
      </c>
      <c r="F108" s="24">
        <v>1091733559001</v>
      </c>
      <c r="G108" s="22" t="str">
        <f>VLOOKUP(B108,'REPORTE'!$A$1:$AG$1961,18,0)</f>
        <v>M</v>
      </c>
      <c r="H108" s="20" t="str">
        <f>VLOOKUP(B108,'REPORTE'!$A$1:$AG$1961,6,0)</f>
        <v>NACIONAL</v>
      </c>
      <c r="I108" s="20" t="str">
        <f>VLOOKUP(B108,'REPORTE'!$A$1:$AG$1961,30,0)</f>
        <v>Universitaria</v>
      </c>
      <c r="J108" s="20" t="str">
        <f>VLOOKUP(B108,'REPORTE'!$A$1:$AG$1961,31,0)</f>
        <v>IMBABURA</v>
      </c>
      <c r="K108" s="20" t="str">
        <f>VLOOKUP(B108,'REPORTE'!$A$1:$AG$1961,32,0)</f>
        <v>IBARRA</v>
      </c>
      <c r="L108" s="20" t="str">
        <f>VLOOKUP(B108,'REPORTE'!$A$1:$AG$1961,33,0)</f>
        <v>SAGRARIO</v>
      </c>
      <c r="M108" s="20" t="str">
        <f>VLOOKUP(L108,PROVINCIAS!$F$1:$G$1171,2,0)</f>
        <v>URBANA</v>
      </c>
      <c r="N108" s="20" t="s">
        <v>15167</v>
      </c>
      <c r="O108" s="20">
        <v>1000391</v>
      </c>
      <c r="P108" s="20">
        <v>181</v>
      </c>
      <c r="Q108" s="20" t="s">
        <v>14755</v>
      </c>
      <c r="R108" s="20" t="s">
        <v>14763</v>
      </c>
      <c r="S108" s="20">
        <v>168</v>
      </c>
      <c r="T108" s="23">
        <v>44608</v>
      </c>
      <c r="U108" s="23">
        <v>44789</v>
      </c>
      <c r="V108" s="20">
        <v>43</v>
      </c>
      <c r="W108" s="20" t="s">
        <v>12068</v>
      </c>
      <c r="X108" s="20" t="s">
        <v>12542</v>
      </c>
      <c r="Y108" s="20" t="s">
        <v>12574</v>
      </c>
      <c r="Z108" s="20" t="s">
        <v>15168</v>
      </c>
      <c r="AA108" s="20" t="s">
        <v>15169</v>
      </c>
      <c r="AB108" s="20" t="s">
        <v>11150</v>
      </c>
      <c r="AC108" s="20" t="s">
        <v>11150</v>
      </c>
      <c r="AD108" s="20" t="s">
        <v>15170</v>
      </c>
      <c r="AE108" s="20">
        <v>11125.31</v>
      </c>
      <c r="AF108" s="20" t="s">
        <v>15171</v>
      </c>
      <c r="AG108" s="20" t="s">
        <v>15172</v>
      </c>
    </row>
    <row r="109" spans="1:33" x14ac:dyDescent="0.45">
      <c r="A109" s="20" t="s">
        <v>9431</v>
      </c>
      <c r="B109" s="20">
        <v>1000382</v>
      </c>
      <c r="C109" s="20">
        <v>1001875</v>
      </c>
      <c r="D109" s="20" t="s">
        <v>13821</v>
      </c>
      <c r="E109" s="20" t="str">
        <f>VLOOKUP(B109,'REPORTE'!$A$1:$AG$1961,5,0)</f>
        <v>ECUATORIANO(A)</v>
      </c>
      <c r="F109" s="24">
        <v>691722341001</v>
      </c>
      <c r="G109" s="22" t="str">
        <f>VLOOKUP(B109,'REPORTE'!$A$1:$AG$1961,18,0)</f>
        <v>M</v>
      </c>
      <c r="H109" s="20" t="str">
        <f>VLOOKUP(B109,'REPORTE'!$A$1:$AG$1961,6,0)</f>
        <v>NACIONAL</v>
      </c>
      <c r="I109" s="20" t="str">
        <f>VLOOKUP(B109,'REPORTE'!$A$1:$AG$1961,30,0)</f>
        <v>Secundaria</v>
      </c>
      <c r="J109" s="20" t="str">
        <f>VLOOKUP(B109,'REPORTE'!$A$1:$AG$1961,31,0)</f>
        <v>CHIMBORAZO</v>
      </c>
      <c r="K109" s="20" t="str">
        <f>VLOOKUP(B109,'REPORTE'!$A$1:$AG$1961,32,0)</f>
        <v>RIOBAMBA</v>
      </c>
      <c r="L109" s="20" t="str">
        <f>VLOOKUP(B109,'REPORTE'!$A$1:$AG$1961,33,0)</f>
        <v>RIOBAMBA</v>
      </c>
      <c r="M109" s="20" t="str">
        <f>VLOOKUP(L109,PROVINCIAS!$F$1:$G$1171,2,0)</f>
        <v>URBANA</v>
      </c>
      <c r="N109" s="20" t="s">
        <v>15173</v>
      </c>
      <c r="O109" s="20">
        <v>1000392</v>
      </c>
      <c r="P109" s="20">
        <v>91</v>
      </c>
      <c r="Q109" s="20" t="s">
        <v>14755</v>
      </c>
      <c r="R109" s="20" t="s">
        <v>14763</v>
      </c>
      <c r="S109" s="20">
        <v>78</v>
      </c>
      <c r="T109" s="23">
        <v>44608</v>
      </c>
      <c r="U109" s="23">
        <v>44699</v>
      </c>
      <c r="V109" s="20">
        <v>59</v>
      </c>
      <c r="W109" s="20" t="s">
        <v>12068</v>
      </c>
      <c r="X109" s="20" t="s">
        <v>12605</v>
      </c>
      <c r="Y109" s="20" t="s">
        <v>12604</v>
      </c>
      <c r="Z109" s="20" t="s">
        <v>15174</v>
      </c>
      <c r="AA109" s="20" t="s">
        <v>15175</v>
      </c>
      <c r="AB109" s="20" t="s">
        <v>11150</v>
      </c>
      <c r="AC109" s="20" t="s">
        <v>11150</v>
      </c>
      <c r="AD109" s="20" t="s">
        <v>15162</v>
      </c>
      <c r="AE109" s="20">
        <v>2361.1799999999998</v>
      </c>
      <c r="AF109" s="20" t="s">
        <v>14594</v>
      </c>
      <c r="AG109" s="20" t="s">
        <v>15176</v>
      </c>
    </row>
    <row r="110" spans="1:33" x14ac:dyDescent="0.45">
      <c r="A110" s="20" t="s">
        <v>9431</v>
      </c>
      <c r="B110" s="20">
        <v>1000340</v>
      </c>
      <c r="C110" s="20">
        <v>1000401</v>
      </c>
      <c r="D110" s="20" t="s">
        <v>13793</v>
      </c>
      <c r="E110" s="20" t="str">
        <f>VLOOKUP(B110,'REPORTE'!$A$1:$AG$1961,5,0)</f>
        <v>ECUATORIANO(A)</v>
      </c>
      <c r="F110" s="22">
        <v>1705879508</v>
      </c>
      <c r="G110" s="22" t="str">
        <f>VLOOKUP(B110,'REPORTE'!$A$1:$AG$1961,18,0)</f>
        <v>F</v>
      </c>
      <c r="H110" s="20" t="str">
        <f>VLOOKUP(B110,'REPORTE'!$A$1:$AG$1961,6,0)</f>
        <v>NACIONAL</v>
      </c>
      <c r="I110" s="20" t="str">
        <f>VLOOKUP(B110,'REPORTE'!$A$1:$AG$1961,30,0)</f>
        <v>Primaria</v>
      </c>
      <c r="J110" s="20" t="str">
        <f>VLOOKUP(B110,'REPORTE'!$A$1:$AG$1961,31,0)</f>
        <v>PICHINCHA</v>
      </c>
      <c r="K110" s="20" t="str">
        <f>VLOOKUP(B110,'REPORTE'!$A$1:$AG$1961,32,0)</f>
        <v>QUITO</v>
      </c>
      <c r="L110" s="20" t="str">
        <f>VLOOKUP(B110,'REPORTE'!$A$1:$AG$1961,33,0)</f>
        <v>GONZALEZ SUAREZ</v>
      </c>
      <c r="M110" s="20" t="str">
        <f>VLOOKUP(L110,PROVINCIAS!$F$1:$G$1171,2,0)</f>
        <v>URBANA</v>
      </c>
      <c r="N110" s="20" t="s">
        <v>15177</v>
      </c>
      <c r="O110" s="20">
        <v>1000393</v>
      </c>
      <c r="P110" s="20">
        <v>361</v>
      </c>
      <c r="Q110" s="20" t="s">
        <v>14755</v>
      </c>
      <c r="R110" s="20" t="s">
        <v>14763</v>
      </c>
      <c r="S110" s="20">
        <v>350</v>
      </c>
      <c r="T110" s="23">
        <v>44610</v>
      </c>
      <c r="U110" s="23">
        <v>44971</v>
      </c>
      <c r="V110" s="20">
        <v>63</v>
      </c>
      <c r="W110" s="20" t="s">
        <v>12068</v>
      </c>
      <c r="X110" s="20" t="s">
        <v>11150</v>
      </c>
      <c r="Y110" s="20" t="s">
        <v>12604</v>
      </c>
      <c r="Z110" s="20" t="s">
        <v>12337</v>
      </c>
      <c r="AA110" s="20" t="s">
        <v>14875</v>
      </c>
      <c r="AB110" s="20" t="s">
        <v>11150</v>
      </c>
      <c r="AC110" s="20" t="s">
        <v>11150</v>
      </c>
      <c r="AD110" s="20" t="s">
        <v>15178</v>
      </c>
      <c r="AE110" s="20">
        <v>543.32000000000005</v>
      </c>
      <c r="AF110" s="20" t="s">
        <v>11150</v>
      </c>
      <c r="AG110" s="20" t="s">
        <v>15179</v>
      </c>
    </row>
    <row r="111" spans="1:33" x14ac:dyDescent="0.45">
      <c r="A111" s="20" t="s">
        <v>9431</v>
      </c>
      <c r="B111" s="20">
        <v>1001905</v>
      </c>
      <c r="C111" s="20">
        <v>1002020</v>
      </c>
      <c r="D111" s="20" t="s">
        <v>14731</v>
      </c>
      <c r="E111" s="20" t="str">
        <f>VLOOKUP(B111,'REPORTE'!$A$1:$AG$1961,5,0)</f>
        <v>ECUATORIANO(A)</v>
      </c>
      <c r="F111" s="22">
        <v>201135076</v>
      </c>
      <c r="G111" s="22" t="str">
        <f>VLOOKUP(B111,'REPORTE'!$A$1:$AG$1961,18,0)</f>
        <v>F</v>
      </c>
      <c r="H111" s="20" t="str">
        <f>VLOOKUP(B111,'REPORTE'!$A$1:$AG$1961,6,0)</f>
        <v>NACIONAL</v>
      </c>
      <c r="I111" s="20" t="str">
        <f>VLOOKUP(B111,'REPORTE'!$A$1:$AG$1961,30,0)</f>
        <v>Primaria</v>
      </c>
      <c r="J111" s="20" t="str">
        <f>VLOOKUP(B111,'REPORTE'!$A$1:$AG$1961,31,0)</f>
        <v>BOLIVAR</v>
      </c>
      <c r="K111" s="20" t="str">
        <f>VLOOKUP(B111,'REPORTE'!$A$1:$AG$1961,32,0)</f>
        <v>GUARANDA</v>
      </c>
      <c r="L111" s="20" t="str">
        <f>VLOOKUP(B111,'REPORTE'!$A$1:$AG$1961,33,0)</f>
        <v>GABRIEL IGNACIO VEINTIMILLA</v>
      </c>
      <c r="M111" s="20" t="str">
        <f>VLOOKUP(L111,PROVINCIAS!$F$1:$G$1171,2,0)</f>
        <v>URBANA</v>
      </c>
      <c r="N111" s="20" t="s">
        <v>14754</v>
      </c>
      <c r="O111" s="20">
        <v>1000395</v>
      </c>
      <c r="P111" s="20">
        <v>366</v>
      </c>
      <c r="Q111" s="20" t="s">
        <v>14755</v>
      </c>
      <c r="R111" s="20" t="s">
        <v>14763</v>
      </c>
      <c r="S111" s="20">
        <v>359</v>
      </c>
      <c r="T111" s="23">
        <v>44614</v>
      </c>
      <c r="U111" s="23">
        <v>44980</v>
      </c>
      <c r="V111" s="20">
        <v>53</v>
      </c>
      <c r="W111" s="20" t="s">
        <v>12068</v>
      </c>
      <c r="X111" s="20" t="s">
        <v>11150</v>
      </c>
      <c r="Y111" s="20" t="s">
        <v>14757</v>
      </c>
      <c r="Z111" s="20" t="s">
        <v>12605</v>
      </c>
      <c r="AA111" s="20" t="s">
        <v>15180</v>
      </c>
      <c r="AB111" s="20" t="s">
        <v>11150</v>
      </c>
      <c r="AC111" s="20" t="s">
        <v>11150</v>
      </c>
      <c r="AD111" s="20" t="s">
        <v>15181</v>
      </c>
      <c r="AE111" s="20">
        <v>6000</v>
      </c>
      <c r="AF111" s="20" t="s">
        <v>11150</v>
      </c>
      <c r="AG111" s="20" t="s">
        <v>15182</v>
      </c>
    </row>
    <row r="112" spans="1:33" x14ac:dyDescent="0.45">
      <c r="A112" s="20" t="s">
        <v>9431</v>
      </c>
      <c r="B112" s="20">
        <v>1001701</v>
      </c>
      <c r="C112" s="20">
        <v>1001803</v>
      </c>
      <c r="D112" s="20" t="s">
        <v>14466</v>
      </c>
      <c r="E112" s="20" t="str">
        <f>VLOOKUP(B112,'REPORTE'!$A$1:$AG$1961,5,0)</f>
        <v>CHINO(A)</v>
      </c>
      <c r="F112" s="20">
        <v>1001701</v>
      </c>
      <c r="G112" s="22" t="str">
        <f>VLOOKUP(B112,'REPORTE'!$A$1:$AG$1961,18,0)</f>
        <v>M</v>
      </c>
      <c r="H112" s="20" t="str">
        <f>VLOOKUP(B112,'REPORTE'!$A$1:$AG$1961,6,0)</f>
        <v>EXTRANJERO</v>
      </c>
      <c r="I112" s="20" t="str">
        <f>VLOOKUP(B112,'REPORTE'!$A$1:$AG$1961,30,0)</f>
        <v>Universitaria</v>
      </c>
      <c r="J112" s="20" t="str">
        <f>VLOOKUP(B112,'REPORTE'!$A$1:$AG$1961,31,0)</f>
        <v>PICHINCHA</v>
      </c>
      <c r="K112" s="20" t="str">
        <f>VLOOKUP(B112,'REPORTE'!$A$1:$AG$1961,32,0)</f>
        <v>QUITO</v>
      </c>
      <c r="L112" s="20" t="str">
        <f>VLOOKUP(B112,'REPORTE'!$A$1:$AG$1961,33,0)</f>
        <v>COTOCOLLAO</v>
      </c>
      <c r="M112" s="20" t="str">
        <f>VLOOKUP(L112,PROVINCIAS!$F$1:$G$1171,2,0)</f>
        <v>URBANA</v>
      </c>
      <c r="N112" s="20" t="s">
        <v>14754</v>
      </c>
      <c r="O112" s="20">
        <v>1000396</v>
      </c>
      <c r="P112" s="20">
        <v>366</v>
      </c>
      <c r="Q112" s="20" t="s">
        <v>14755</v>
      </c>
      <c r="R112" s="20" t="s">
        <v>14818</v>
      </c>
      <c r="S112" s="20">
        <v>359</v>
      </c>
      <c r="T112" s="23">
        <v>44614</v>
      </c>
      <c r="U112" s="23">
        <v>44980</v>
      </c>
      <c r="V112" s="20">
        <v>62</v>
      </c>
      <c r="W112" s="20" t="s">
        <v>12068</v>
      </c>
      <c r="X112" s="20" t="s">
        <v>11150</v>
      </c>
      <c r="Y112" s="20" t="s">
        <v>14757</v>
      </c>
      <c r="Z112" s="20" t="s">
        <v>14892</v>
      </c>
      <c r="AA112" s="20" t="s">
        <v>15050</v>
      </c>
      <c r="AB112" s="20" t="s">
        <v>11150</v>
      </c>
      <c r="AC112" s="20" t="s">
        <v>11150</v>
      </c>
      <c r="AD112" s="20" t="s">
        <v>15183</v>
      </c>
      <c r="AE112" s="20">
        <v>50000</v>
      </c>
      <c r="AF112" s="20" t="s">
        <v>11150</v>
      </c>
      <c r="AG112" s="20" t="s">
        <v>15184</v>
      </c>
    </row>
    <row r="113" spans="1:33" x14ac:dyDescent="0.45">
      <c r="A113" s="20" t="s">
        <v>9431</v>
      </c>
      <c r="B113" s="20">
        <v>1000920</v>
      </c>
      <c r="C113" s="20">
        <v>1000988</v>
      </c>
      <c r="D113" s="20" t="s">
        <v>10429</v>
      </c>
      <c r="E113" s="20" t="str">
        <f>VLOOKUP(B113,'REPORTE'!$A$1:$AG$1961,5,0)</f>
        <v>ECUATORIANO(A) INDIGENA</v>
      </c>
      <c r="F113" s="22">
        <v>604420893</v>
      </c>
      <c r="G113" s="22" t="str">
        <f>VLOOKUP(B113,'REPORTE'!$A$1:$AG$1961,18,0)</f>
        <v>M</v>
      </c>
      <c r="H113" s="20" t="str">
        <f>VLOOKUP(B113,'REPORTE'!$A$1:$AG$1961,6,0)</f>
        <v>NACIONAL</v>
      </c>
      <c r="I113" s="20" t="str">
        <f>VLOOKUP(B113,'REPORTE'!$A$1:$AG$1961,30,0)</f>
        <v>Primaria</v>
      </c>
      <c r="J113" s="20" t="str">
        <f>VLOOKUP(B113,'REPORTE'!$A$1:$AG$1961,31,0)</f>
        <v>CHIMBORAZO</v>
      </c>
      <c r="K113" s="20" t="str">
        <f>VLOOKUP(B113,'REPORTE'!$A$1:$AG$1961,32,0)</f>
        <v>RIOBAMBA</v>
      </c>
      <c r="L113" s="20" t="str">
        <f>VLOOKUP(B113,'REPORTE'!$A$1:$AG$1961,33,0)</f>
        <v>CACHA (CAB EN MACHANGARA)</v>
      </c>
      <c r="M113" s="20" t="str">
        <f>VLOOKUP(L113,PROVINCIAS!$F$1:$G$1171,2,0)</f>
        <v>RURAL</v>
      </c>
      <c r="N113" s="20" t="s">
        <v>14754</v>
      </c>
      <c r="O113" s="20">
        <v>1000397</v>
      </c>
      <c r="P113" s="20">
        <v>1464</v>
      </c>
      <c r="Q113" s="20" t="s">
        <v>14755</v>
      </c>
      <c r="R113" s="20" t="s">
        <v>14763</v>
      </c>
      <c r="S113" s="20">
        <v>1459</v>
      </c>
      <c r="T113" s="23">
        <v>44616</v>
      </c>
      <c r="U113" s="23">
        <v>46080</v>
      </c>
      <c r="V113" s="20">
        <v>36</v>
      </c>
      <c r="W113" s="20" t="s">
        <v>12068</v>
      </c>
      <c r="X113" s="20" t="s">
        <v>11150</v>
      </c>
      <c r="Y113" s="20" t="s">
        <v>14757</v>
      </c>
      <c r="Z113" s="20" t="s">
        <v>15185</v>
      </c>
      <c r="AA113" s="20" t="s">
        <v>15186</v>
      </c>
      <c r="AB113" s="20" t="s">
        <v>11150</v>
      </c>
      <c r="AC113" s="20" t="s">
        <v>11150</v>
      </c>
      <c r="AD113" s="20" t="s">
        <v>15187</v>
      </c>
      <c r="AE113" s="20">
        <v>0</v>
      </c>
      <c r="AF113" s="20" t="s">
        <v>11150</v>
      </c>
      <c r="AG113" s="20" t="s">
        <v>15188</v>
      </c>
    </row>
    <row r="114" spans="1:33" x14ac:dyDescent="0.45">
      <c r="A114" s="20" t="s">
        <v>9431</v>
      </c>
      <c r="B114" s="20">
        <v>1000386</v>
      </c>
      <c r="C114" s="20">
        <v>1000448</v>
      </c>
      <c r="D114" s="20" t="s">
        <v>10421</v>
      </c>
      <c r="E114" s="20" t="str">
        <f>VLOOKUP(B114,'REPORTE'!$A$1:$AG$1961,5,0)</f>
        <v>ECUATORIANO(A)</v>
      </c>
      <c r="F114" s="22">
        <v>1705416020</v>
      </c>
      <c r="G114" s="22" t="str">
        <f>VLOOKUP(B114,'REPORTE'!$A$1:$AG$1961,18,0)</f>
        <v>F</v>
      </c>
      <c r="H114" s="20" t="str">
        <f>VLOOKUP(B114,'REPORTE'!$A$1:$AG$1961,6,0)</f>
        <v>NACIONAL</v>
      </c>
      <c r="I114" s="20" t="str">
        <f>VLOOKUP(B114,'REPORTE'!$A$1:$AG$1961,30,0)</f>
        <v>Primaria</v>
      </c>
      <c r="J114" s="20" t="str">
        <f>VLOOKUP(B114,'REPORTE'!$A$1:$AG$1961,31,0)</f>
        <v>PICHINCHA</v>
      </c>
      <c r="K114" s="20" t="str">
        <f>VLOOKUP(B114,'REPORTE'!$A$1:$AG$1961,32,0)</f>
        <v>QUITO</v>
      </c>
      <c r="L114" s="20" t="str">
        <f>VLOOKUP(B114,'REPORTE'!$A$1:$AG$1961,33,0)</f>
        <v>COTOCOLLAO</v>
      </c>
      <c r="M114" s="20" t="str">
        <f>VLOOKUP(L114,PROVINCIAS!$F$1:$G$1171,2,0)</f>
        <v>URBANA</v>
      </c>
      <c r="N114" s="20" t="s">
        <v>15189</v>
      </c>
      <c r="O114" s="20">
        <v>1000398</v>
      </c>
      <c r="P114" s="20">
        <v>361</v>
      </c>
      <c r="Q114" s="20" t="s">
        <v>14755</v>
      </c>
      <c r="R114" s="20" t="s">
        <v>14763</v>
      </c>
      <c r="S114" s="20">
        <v>356</v>
      </c>
      <c r="T114" s="23">
        <v>44616</v>
      </c>
      <c r="U114" s="23">
        <v>44977</v>
      </c>
      <c r="V114" s="20">
        <v>62</v>
      </c>
      <c r="W114" s="20" t="s">
        <v>12068</v>
      </c>
      <c r="X114" s="20" t="s">
        <v>11150</v>
      </c>
      <c r="Y114" s="20" t="s">
        <v>14757</v>
      </c>
      <c r="Z114" s="20" t="s">
        <v>15190</v>
      </c>
      <c r="AA114" s="20" t="s">
        <v>15191</v>
      </c>
      <c r="AB114" s="20" t="s">
        <v>11150</v>
      </c>
      <c r="AC114" s="20" t="s">
        <v>11150</v>
      </c>
      <c r="AD114" s="20" t="s">
        <v>15112</v>
      </c>
      <c r="AE114" s="20">
        <v>2512.62</v>
      </c>
      <c r="AF114" s="20" t="s">
        <v>11150</v>
      </c>
      <c r="AG114" s="20" t="s">
        <v>15192</v>
      </c>
    </row>
    <row r="115" spans="1:33" x14ac:dyDescent="0.45">
      <c r="A115" s="20" t="s">
        <v>9431</v>
      </c>
      <c r="B115" s="20">
        <v>1000322</v>
      </c>
      <c r="C115" s="20">
        <v>1000384</v>
      </c>
      <c r="D115" s="20" t="s">
        <v>13782</v>
      </c>
      <c r="E115" s="20" t="str">
        <f>VLOOKUP(B115,'REPORTE'!$A$1:$AG$1961,5,0)</f>
        <v>ECUATORIANO(A) INDIGENA</v>
      </c>
      <c r="F115" s="22">
        <v>600764286</v>
      </c>
      <c r="G115" s="22" t="str">
        <f>VLOOKUP(B115,'REPORTE'!$A$1:$AG$1961,18,0)</f>
        <v>F</v>
      </c>
      <c r="H115" s="20" t="str">
        <f>VLOOKUP(B115,'REPORTE'!$A$1:$AG$1961,6,0)</f>
        <v>NACIONAL</v>
      </c>
      <c r="I115" s="20" t="str">
        <f>VLOOKUP(B115,'REPORTE'!$A$1:$AG$1961,30,0)</f>
        <v>Primaria</v>
      </c>
      <c r="J115" s="20" t="str">
        <f>VLOOKUP(B115,'REPORTE'!$A$1:$AG$1961,31,0)</f>
        <v>PICHINCHA</v>
      </c>
      <c r="K115" s="20" t="str">
        <f>VLOOKUP(B115,'REPORTE'!$A$1:$AG$1961,32,0)</f>
        <v>QUITO</v>
      </c>
      <c r="L115" s="20" t="str">
        <f>VLOOKUP(B115,'REPORTE'!$A$1:$AG$1961,33,0)</f>
        <v>COTOCOLLAO</v>
      </c>
      <c r="M115" s="20" t="str">
        <f>VLOOKUP(L115,PROVINCIAS!$F$1:$G$1171,2,0)</f>
        <v>URBANA</v>
      </c>
      <c r="N115" s="20" t="s">
        <v>14754</v>
      </c>
      <c r="O115" s="20">
        <v>1000399</v>
      </c>
      <c r="P115" s="20">
        <v>181</v>
      </c>
      <c r="Q115" s="20" t="s">
        <v>14755</v>
      </c>
      <c r="R115" s="20" t="s">
        <v>14763</v>
      </c>
      <c r="S115" s="20">
        <v>178</v>
      </c>
      <c r="T115" s="23">
        <v>44618</v>
      </c>
      <c r="U115" s="23">
        <v>44799</v>
      </c>
      <c r="V115" s="20">
        <v>74</v>
      </c>
      <c r="W115" s="20" t="s">
        <v>12068</v>
      </c>
      <c r="X115" s="20" t="s">
        <v>12605</v>
      </c>
      <c r="Y115" s="20" t="s">
        <v>12604</v>
      </c>
      <c r="Z115" s="20" t="s">
        <v>12214</v>
      </c>
      <c r="AA115" s="20" t="s">
        <v>14870</v>
      </c>
      <c r="AB115" s="20" t="s">
        <v>11150</v>
      </c>
      <c r="AC115" s="20" t="s">
        <v>11150</v>
      </c>
      <c r="AD115" s="20" t="s">
        <v>14668</v>
      </c>
      <c r="AE115" s="20">
        <v>1500</v>
      </c>
      <c r="AF115" s="20" t="s">
        <v>14872</v>
      </c>
      <c r="AG115" s="20" t="s">
        <v>15193</v>
      </c>
    </row>
    <row r="116" spans="1:33" x14ac:dyDescent="0.45">
      <c r="A116" s="20" t="s">
        <v>9431</v>
      </c>
      <c r="B116" s="20">
        <v>1000473</v>
      </c>
      <c r="C116" s="20">
        <v>1000544</v>
      </c>
      <c r="D116" s="20" t="s">
        <v>10003</v>
      </c>
      <c r="E116" s="20" t="str">
        <f>VLOOKUP(B116,'REPORTE'!$A$1:$AG$1961,5,0)</f>
        <v>ECUATORIANO(A) INDIGENA</v>
      </c>
      <c r="F116" s="22">
        <v>603173725</v>
      </c>
      <c r="G116" s="22" t="str">
        <f>VLOOKUP(B116,'REPORTE'!$A$1:$AG$1961,18,0)</f>
        <v>F</v>
      </c>
      <c r="H116" s="20" t="str">
        <f>VLOOKUP(B116,'REPORTE'!$A$1:$AG$1961,6,0)</f>
        <v>NACIONAL</v>
      </c>
      <c r="I116" s="20" t="str">
        <f>VLOOKUP(B116,'REPORTE'!$A$1:$AG$1961,30,0)</f>
        <v>Primaria</v>
      </c>
      <c r="J116" s="20" t="str">
        <f>VLOOKUP(B116,'REPORTE'!$A$1:$AG$1961,31,0)</f>
        <v>PICHINCHA</v>
      </c>
      <c r="K116" s="20" t="str">
        <f>VLOOKUP(B116,'REPORTE'!$A$1:$AG$1961,32,0)</f>
        <v>QUITO</v>
      </c>
      <c r="L116" s="20" t="str">
        <f>VLOOKUP(B116,'REPORTE'!$A$1:$AG$1961,33,0)</f>
        <v>COTOCOLLAO</v>
      </c>
      <c r="M116" s="20" t="str">
        <f>VLOOKUP(L116,PROVINCIAS!$F$1:$G$1171,2,0)</f>
        <v>URBANA</v>
      </c>
      <c r="N116" s="20" t="s">
        <v>15194</v>
      </c>
      <c r="O116" s="20">
        <v>1000400</v>
      </c>
      <c r="P116" s="20">
        <v>361</v>
      </c>
      <c r="Q116" s="20" t="s">
        <v>14755</v>
      </c>
      <c r="R116" s="20" t="s">
        <v>14763</v>
      </c>
      <c r="S116" s="20">
        <v>359</v>
      </c>
      <c r="T116" s="23">
        <v>44619</v>
      </c>
      <c r="U116" s="23">
        <v>44980</v>
      </c>
      <c r="V116" s="20">
        <v>42</v>
      </c>
      <c r="W116" s="20" t="s">
        <v>12068</v>
      </c>
      <c r="X116" s="20" t="s">
        <v>11150</v>
      </c>
      <c r="Y116" s="20" t="s">
        <v>14757</v>
      </c>
      <c r="Z116" s="20" t="s">
        <v>15195</v>
      </c>
      <c r="AA116" s="20" t="s">
        <v>15196</v>
      </c>
      <c r="AB116" s="20" t="s">
        <v>11150</v>
      </c>
      <c r="AC116" s="20" t="s">
        <v>11150</v>
      </c>
      <c r="AD116" s="20" t="s">
        <v>15197</v>
      </c>
      <c r="AE116" s="20">
        <v>5018.0200000000004</v>
      </c>
      <c r="AF116" s="20" t="s">
        <v>11150</v>
      </c>
      <c r="AG116" s="20" t="s">
        <v>15198</v>
      </c>
    </row>
    <row r="117" spans="1:33" x14ac:dyDescent="0.45">
      <c r="A117" s="20" t="s">
        <v>9431</v>
      </c>
      <c r="B117" s="20">
        <v>1000255</v>
      </c>
      <c r="C117" s="20">
        <v>1000314</v>
      </c>
      <c r="D117" s="20" t="s">
        <v>9901</v>
      </c>
      <c r="E117" s="20" t="str">
        <f>VLOOKUP(B117,'REPORTE'!$A$1:$AG$1961,5,0)</f>
        <v>ECUATORIANO(A) INDIGENA</v>
      </c>
      <c r="F117" s="22">
        <v>1702119536</v>
      </c>
      <c r="G117" s="22" t="str">
        <f>VLOOKUP(B117,'REPORTE'!$A$1:$AG$1961,18,0)</f>
        <v>F</v>
      </c>
      <c r="H117" s="20" t="str">
        <f>VLOOKUP(B117,'REPORTE'!$A$1:$AG$1961,6,0)</f>
        <v>NACIONAL</v>
      </c>
      <c r="I117" s="20" t="str">
        <f>VLOOKUP(B117,'REPORTE'!$A$1:$AG$1961,30,0)</f>
        <v>Primaria</v>
      </c>
      <c r="J117" s="20" t="str">
        <f>VLOOKUP(B117,'REPORTE'!$A$1:$AG$1961,31,0)</f>
        <v>PICHINCHA</v>
      </c>
      <c r="K117" s="20" t="str">
        <f>VLOOKUP(B117,'REPORTE'!$A$1:$AG$1961,32,0)</f>
        <v>QUITO</v>
      </c>
      <c r="L117" s="20" t="str">
        <f>VLOOKUP(B117,'REPORTE'!$A$1:$AG$1961,33,0)</f>
        <v>COTOCOLLAO</v>
      </c>
      <c r="M117" s="20" t="str">
        <f>VLOOKUP(L117,PROVINCIAS!$F$1:$G$1171,2,0)</f>
        <v>URBANA</v>
      </c>
      <c r="N117" s="20" t="s">
        <v>15199</v>
      </c>
      <c r="O117" s="20">
        <v>1000401</v>
      </c>
      <c r="P117" s="20">
        <v>182</v>
      </c>
      <c r="Q117" s="20" t="s">
        <v>14755</v>
      </c>
      <c r="R117" s="20" t="s">
        <v>14763</v>
      </c>
      <c r="S117" s="20">
        <v>181</v>
      </c>
      <c r="T117" s="23">
        <v>44620</v>
      </c>
      <c r="U117" s="23">
        <v>44802</v>
      </c>
      <c r="V117" s="20">
        <v>73</v>
      </c>
      <c r="W117" s="20" t="s">
        <v>12068</v>
      </c>
      <c r="X117" s="20" t="s">
        <v>12605</v>
      </c>
      <c r="Y117" s="20" t="s">
        <v>12604</v>
      </c>
      <c r="Z117" s="20" t="s">
        <v>15200</v>
      </c>
      <c r="AA117" s="20" t="s">
        <v>15201</v>
      </c>
      <c r="AB117" s="20" t="s">
        <v>11150</v>
      </c>
      <c r="AC117" s="20" t="s">
        <v>11150</v>
      </c>
      <c r="AD117" s="20" t="s">
        <v>15200</v>
      </c>
      <c r="AE117" s="20">
        <v>1874.91</v>
      </c>
      <c r="AF117" s="20" t="s">
        <v>14605</v>
      </c>
      <c r="AG117" s="20" t="s">
        <v>15202</v>
      </c>
    </row>
  </sheetData>
  <sheetProtection algorithmName="SHA-512" hashValue="A6nFABd/6miHMeabCSt6b5c7qJEexat4NXkqzH2nRII97mc5IIjNk0FjCzeefjzk0vuF3CYNzla/RF5b8aQcvQ==" saltValue="Efp2fWLdwLQhd6wqu1+FPg==" spinCount="100000" sheet="1" objects="1" scenarios="1"/>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A51A-99AD-48EB-A426-E60DB915DA99}">
  <sheetPr codeName="Hoja13"/>
  <dimension ref="A1:BK35"/>
  <sheetViews>
    <sheetView showGridLines="0" showRowColHeaders="0" topLeftCell="A4" zoomScaleNormal="100" workbookViewId="0"/>
  </sheetViews>
  <sheetFormatPr baseColWidth="10" defaultColWidth="0" defaultRowHeight="14.25" zeroHeight="1" x14ac:dyDescent="0.45"/>
  <cols>
    <col min="1" max="63" width="2.1328125" customWidth="1"/>
    <col min="64" max="16384" width="11.3984375" hidden="1"/>
  </cols>
  <sheetData>
    <row r="1" spans="1:62" x14ac:dyDescent="0.4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f>GETPIVOTDATA("Código",Auxiliares!$B$253)</f>
        <v>116</v>
      </c>
      <c r="AP1" s="11"/>
      <c r="AQ1" s="11"/>
      <c r="AR1" s="11"/>
      <c r="AS1" s="11"/>
      <c r="AT1" s="11"/>
      <c r="AU1" s="11"/>
      <c r="AV1" s="11"/>
      <c r="AW1" s="11"/>
      <c r="AX1" s="11"/>
      <c r="AY1" s="11"/>
      <c r="AZ1" s="11"/>
      <c r="BA1" s="11"/>
      <c r="BB1" s="11"/>
      <c r="BC1" s="11"/>
      <c r="BD1" s="11"/>
      <c r="BE1" s="11"/>
      <c r="BF1" s="11"/>
      <c r="BG1" s="11"/>
      <c r="BH1" s="11"/>
      <c r="BI1" s="11"/>
      <c r="BJ1" s="11"/>
    </row>
    <row r="2" spans="1:62" x14ac:dyDescent="0.45">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row>
    <row r="3" spans="1:62" x14ac:dyDescent="0.4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row>
    <row r="4" spans="1:62" x14ac:dyDescent="0.4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row>
    <row r="5" spans="1:62"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row>
    <row r="6" spans="1:62" x14ac:dyDescent="0.4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row>
    <row r="7" spans="1:62" x14ac:dyDescent="0.4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row>
    <row r="8" spans="1:62" x14ac:dyDescent="0.4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row>
    <row r="9" spans="1:62" x14ac:dyDescent="0.4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row>
    <row r="10" spans="1:62"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row>
    <row r="11" spans="1:62"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row>
    <row r="12" spans="1:62"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row>
    <row r="13" spans="1:62"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row>
    <row r="19" spans="1:62"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row>
    <row r="20" spans="1:62" x14ac:dyDescent="0.4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row>
    <row r="21" spans="1:62" x14ac:dyDescent="0.4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row>
    <row r="22" spans="1:62" x14ac:dyDescent="0.4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row>
    <row r="23" spans="1:62" x14ac:dyDescent="0.4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row>
    <row r="24" spans="1:62"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row>
    <row r="25" spans="1:62"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row>
    <row r="26" spans="1:62"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row>
    <row r="27" spans="1:62"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row>
    <row r="28" spans="1:62"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row>
    <row r="29" spans="1:62"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row>
    <row r="30" spans="1:62"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row>
    <row r="31" spans="1:62"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row>
    <row r="32" spans="1:62"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row>
    <row r="33" spans="1:62"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row>
    <row r="34" spans="1:62"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row>
    <row r="35" spans="1:62" ht="9.75" customHeight="1" x14ac:dyDescent="0.45"/>
  </sheetData>
  <pageMargins left="0.25" right="0.25" top="0.75" bottom="0.75" header="0.3" footer="0.3"/>
  <pageSetup orientation="landscape"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D123B-17CB-4265-86D6-564F8E67B312}">
  <sheetPr codeName="Hoja15"/>
  <dimension ref="A1:BI34"/>
  <sheetViews>
    <sheetView showGridLines="0" showRowColHeaders="0" zoomScaleNormal="100" zoomScaleSheetLayoutView="77" workbookViewId="0"/>
  </sheetViews>
  <sheetFormatPr baseColWidth="10" defaultColWidth="0" defaultRowHeight="14.25" zeroHeight="1" x14ac:dyDescent="0.45"/>
  <cols>
    <col min="1" max="61" width="2.1328125" customWidth="1"/>
    <col min="62" max="16384" width="11.3984375" hidden="1"/>
  </cols>
  <sheetData>
    <row r="1" spans="1:47" x14ac:dyDescent="0.4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x14ac:dyDescent="0.45">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x14ac:dyDescent="0.4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x14ac:dyDescent="0.4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x14ac:dyDescent="0.4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x14ac:dyDescent="0.4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x14ac:dyDescent="0.4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x14ac:dyDescent="0.4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x14ac:dyDescent="0.4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x14ac:dyDescent="0.4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x14ac:dyDescent="0.4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x14ac:dyDescent="0.4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row>
  </sheetData>
  <pageMargins left="0.25" right="0.25" top="0.75" bottom="0.75" header="0.3" footer="0.3"/>
  <pageSetup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2B9B-FF55-4A47-AC3C-C8ED6BABB4B5}">
  <sheetPr codeName="Hoja2"/>
  <dimension ref="A1:Z46"/>
  <sheetViews>
    <sheetView showRowColHeaders="0" zoomScale="50" zoomScaleNormal="50" workbookViewId="0"/>
  </sheetViews>
  <sheetFormatPr baseColWidth="10" defaultColWidth="0" defaultRowHeight="14.25" zeroHeight="1" x14ac:dyDescent="0.45"/>
  <cols>
    <col min="1" max="26" width="11.3984375" customWidth="1"/>
    <col min="27" max="16384" width="11.3984375" hidden="1"/>
  </cols>
  <sheetData>
    <row r="1" x14ac:dyDescent="0.45"/>
    <row r="2" x14ac:dyDescent="0.45"/>
    <row r="3" x14ac:dyDescent="0.45"/>
    <row r="4" x14ac:dyDescent="0.45"/>
    <row r="5" x14ac:dyDescent="0.45"/>
    <row r="6" x14ac:dyDescent="0.45"/>
    <row r="7" x14ac:dyDescent="0.45"/>
    <row r="8" x14ac:dyDescent="0.45"/>
    <row r="9" x14ac:dyDescent="0.45"/>
    <row r="10" x14ac:dyDescent="0.45"/>
    <row r="11" x14ac:dyDescent="0.45"/>
    <row r="12" x14ac:dyDescent="0.45"/>
    <row r="13" x14ac:dyDescent="0.45"/>
    <row r="14" x14ac:dyDescent="0.45"/>
    <row r="15" x14ac:dyDescent="0.45"/>
    <row r="16" x14ac:dyDescent="0.45"/>
    <row r="17" x14ac:dyDescent="0.45"/>
    <row r="18" x14ac:dyDescent="0.45"/>
    <row r="19" x14ac:dyDescent="0.45"/>
    <row r="20" x14ac:dyDescent="0.45"/>
    <row r="21" x14ac:dyDescent="0.45"/>
    <row r="22" x14ac:dyDescent="0.45"/>
    <row r="23" x14ac:dyDescent="0.45"/>
    <row r="24" x14ac:dyDescent="0.45"/>
    <row r="25" x14ac:dyDescent="0.45"/>
    <row r="26" x14ac:dyDescent="0.45"/>
    <row r="27" x14ac:dyDescent="0.45"/>
    <row r="28" x14ac:dyDescent="0.45"/>
    <row r="29" x14ac:dyDescent="0.45"/>
    <row r="30" x14ac:dyDescent="0.45"/>
    <row r="31" x14ac:dyDescent="0.45"/>
    <row r="32" x14ac:dyDescent="0.45"/>
    <row r="33" x14ac:dyDescent="0.45"/>
    <row r="34" x14ac:dyDescent="0.45"/>
    <row r="35" x14ac:dyDescent="0.45"/>
    <row r="36" x14ac:dyDescent="0.45"/>
    <row r="37" x14ac:dyDescent="0.45"/>
    <row r="38" x14ac:dyDescent="0.45"/>
    <row r="39" x14ac:dyDescent="0.45"/>
    <row r="40" x14ac:dyDescent="0.45"/>
    <row r="41" x14ac:dyDescent="0.45"/>
    <row r="42" x14ac:dyDescent="0.45"/>
    <row r="43" x14ac:dyDescent="0.45"/>
    <row r="44" x14ac:dyDescent="0.45"/>
    <row r="45" x14ac:dyDescent="0.45"/>
    <row r="46" x14ac:dyDescent="0.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D40D-D4DD-48F0-92C7-0D8E5A66BB59}">
  <sheetPr codeName="Hoja3"/>
  <dimension ref="A1:AG1961"/>
  <sheetViews>
    <sheetView workbookViewId="0">
      <selection activeCell="G8" sqref="G8"/>
    </sheetView>
  </sheetViews>
  <sheetFormatPr baseColWidth="10" defaultColWidth="11.3984375" defaultRowHeight="14.25" x14ac:dyDescent="0.45"/>
  <cols>
    <col min="1" max="2" width="11.265625" style="15" customWidth="1"/>
    <col min="3" max="3" width="11.265625" style="18" customWidth="1"/>
    <col min="4" max="8" width="11.265625" style="15" customWidth="1"/>
    <col min="9" max="9" width="12.265625" style="15" customWidth="1"/>
    <col min="10" max="30" width="11.265625" style="15" customWidth="1"/>
    <col min="31" max="31" width="14.1328125" style="15" customWidth="1"/>
    <col min="32" max="32" width="11.265625" style="15" customWidth="1"/>
    <col min="33" max="33" width="21.3984375" style="15" customWidth="1"/>
    <col min="34" max="16384" width="11.3984375" style="17"/>
  </cols>
  <sheetData>
    <row r="1" spans="1:33" s="14" customFormat="1" ht="40.5" x14ac:dyDescent="0.45">
      <c r="A1" s="12" t="s">
        <v>0</v>
      </c>
      <c r="B1" s="12" t="s">
        <v>1</v>
      </c>
      <c r="C1" s="13" t="s">
        <v>2</v>
      </c>
      <c r="D1" s="12" t="s">
        <v>3</v>
      </c>
      <c r="E1" s="12" t="s">
        <v>4</v>
      </c>
      <c r="F1" s="12" t="s">
        <v>15256</v>
      </c>
      <c r="G1" s="12" t="s">
        <v>5</v>
      </c>
      <c r="H1" s="12" t="s">
        <v>6</v>
      </c>
      <c r="I1" s="12" t="s">
        <v>7</v>
      </c>
      <c r="J1" s="12" t="s">
        <v>8</v>
      </c>
      <c r="K1" s="12" t="s">
        <v>9</v>
      </c>
      <c r="L1" s="12" t="s">
        <v>10</v>
      </c>
      <c r="M1" s="12" t="s">
        <v>11</v>
      </c>
      <c r="N1" s="12" t="s">
        <v>12</v>
      </c>
      <c r="O1" s="12" t="s">
        <v>13</v>
      </c>
      <c r="P1" s="12" t="s">
        <v>14</v>
      </c>
      <c r="Q1" s="12" t="s">
        <v>15</v>
      </c>
      <c r="R1" s="12" t="s">
        <v>16</v>
      </c>
      <c r="S1" s="12" t="s">
        <v>17</v>
      </c>
      <c r="T1" s="12" t="s">
        <v>15363</v>
      </c>
      <c r="U1" s="12" t="s">
        <v>18</v>
      </c>
      <c r="V1" s="12" t="s">
        <v>19</v>
      </c>
      <c r="W1" s="12" t="s">
        <v>20</v>
      </c>
      <c r="X1" s="12" t="s">
        <v>21</v>
      </c>
      <c r="Y1" s="12" t="s">
        <v>22</v>
      </c>
      <c r="Z1" s="12" t="s">
        <v>23</v>
      </c>
      <c r="AA1" s="12" t="s">
        <v>24</v>
      </c>
      <c r="AB1" s="12" t="s">
        <v>25</v>
      </c>
      <c r="AC1" s="12" t="s">
        <v>9286</v>
      </c>
      <c r="AD1" s="12" t="s">
        <v>9287</v>
      </c>
      <c r="AE1" s="12" t="s">
        <v>9288</v>
      </c>
      <c r="AF1" s="12" t="s">
        <v>9289</v>
      </c>
      <c r="AG1" s="12" t="s">
        <v>9290</v>
      </c>
    </row>
    <row r="2" spans="1:33" x14ac:dyDescent="0.45">
      <c r="A2" s="15">
        <v>1000001</v>
      </c>
      <c r="B2" s="15" t="s">
        <v>26</v>
      </c>
      <c r="C2" s="16">
        <v>602339368</v>
      </c>
      <c r="D2" s="15">
        <v>0</v>
      </c>
      <c r="E2" s="15" t="s">
        <v>28</v>
      </c>
      <c r="F2" s="15" t="s">
        <v>15253</v>
      </c>
      <c r="G2" s="15" t="s">
        <v>29</v>
      </c>
      <c r="H2" s="15" t="s">
        <v>30</v>
      </c>
      <c r="I2" s="15" t="s">
        <v>31</v>
      </c>
      <c r="J2" s="15" t="s">
        <v>27</v>
      </c>
      <c r="K2" s="15" t="s">
        <v>32</v>
      </c>
      <c r="L2" s="15" t="s">
        <v>33</v>
      </c>
      <c r="M2" s="15" t="s">
        <v>33</v>
      </c>
      <c r="N2" s="15" t="s">
        <v>33</v>
      </c>
      <c r="O2" s="15" t="s">
        <v>34</v>
      </c>
      <c r="P2" s="15">
        <v>25488</v>
      </c>
      <c r="Q2" s="15" t="s">
        <v>35</v>
      </c>
      <c r="R2" s="15" t="s">
        <v>36</v>
      </c>
      <c r="S2" s="15" t="s">
        <v>37</v>
      </c>
      <c r="T2" s="15" t="s">
        <v>37</v>
      </c>
      <c r="U2" s="15" t="s">
        <v>38</v>
      </c>
      <c r="W2" s="15" t="s">
        <v>34</v>
      </c>
      <c r="X2" s="15" t="s">
        <v>39</v>
      </c>
      <c r="Y2" s="15">
        <v>0</v>
      </c>
      <c r="Z2" s="15" t="s">
        <v>40</v>
      </c>
      <c r="AA2" s="15" t="s">
        <v>41</v>
      </c>
      <c r="AB2" s="15">
        <v>44121</v>
      </c>
      <c r="AC2" s="15" t="s">
        <v>9291</v>
      </c>
      <c r="AD2" s="15" t="s">
        <v>9292</v>
      </c>
      <c r="AE2" s="15" t="s">
        <v>9293</v>
      </c>
      <c r="AF2" s="15" t="s">
        <v>511</v>
      </c>
      <c r="AG2" s="15" t="s">
        <v>9294</v>
      </c>
    </row>
    <row r="3" spans="1:33" x14ac:dyDescent="0.45">
      <c r="A3" s="15">
        <v>1000002</v>
      </c>
      <c r="B3" s="15" t="s">
        <v>26</v>
      </c>
      <c r="C3" s="18">
        <v>602669905</v>
      </c>
      <c r="D3" s="15">
        <v>0</v>
      </c>
      <c r="E3" s="15" t="s">
        <v>28</v>
      </c>
      <c r="F3" s="15" t="s">
        <v>15253</v>
      </c>
      <c r="G3" s="15" t="s">
        <v>29</v>
      </c>
      <c r="H3" s="15" t="s">
        <v>43</v>
      </c>
      <c r="I3" s="15" t="s">
        <v>44</v>
      </c>
      <c r="J3" s="15" t="s">
        <v>42</v>
      </c>
      <c r="K3" s="15" t="s">
        <v>32</v>
      </c>
      <c r="L3" s="15" t="s">
        <v>33</v>
      </c>
      <c r="M3" s="15" t="s">
        <v>33</v>
      </c>
      <c r="N3" s="15" t="s">
        <v>33</v>
      </c>
      <c r="O3" s="15" t="s">
        <v>34</v>
      </c>
      <c r="P3" s="15">
        <v>26586</v>
      </c>
      <c r="Q3" s="15" t="s">
        <v>35</v>
      </c>
      <c r="R3" s="15" t="s">
        <v>36</v>
      </c>
      <c r="S3" s="15" t="s">
        <v>45</v>
      </c>
      <c r="T3" s="15" t="s">
        <v>15325</v>
      </c>
      <c r="U3" s="15" t="s">
        <v>38</v>
      </c>
      <c r="W3" s="15" t="s">
        <v>34</v>
      </c>
      <c r="X3" s="15" t="s">
        <v>39</v>
      </c>
      <c r="Y3" s="15">
        <v>0</v>
      </c>
      <c r="Z3" s="15" t="s">
        <v>46</v>
      </c>
      <c r="AA3" s="15" t="s">
        <v>41</v>
      </c>
      <c r="AB3" s="15">
        <v>44121</v>
      </c>
      <c r="AC3" s="15" t="s">
        <v>9291</v>
      </c>
      <c r="AD3" s="15" t="s">
        <v>9295</v>
      </c>
      <c r="AE3" s="15" t="s">
        <v>9293</v>
      </c>
      <c r="AF3" s="15" t="s">
        <v>511</v>
      </c>
      <c r="AG3" s="15" t="s">
        <v>9294</v>
      </c>
    </row>
    <row r="4" spans="1:33" x14ac:dyDescent="0.45">
      <c r="A4" s="15">
        <v>1000003</v>
      </c>
      <c r="B4" s="15" t="s">
        <v>26</v>
      </c>
      <c r="C4" s="18">
        <v>603913674</v>
      </c>
      <c r="D4" s="15">
        <v>500</v>
      </c>
      <c r="E4" s="15" t="s">
        <v>28</v>
      </c>
      <c r="F4" s="15" t="s">
        <v>15253</v>
      </c>
      <c r="G4" s="15" t="s">
        <v>29</v>
      </c>
      <c r="H4" s="15" t="s">
        <v>48</v>
      </c>
      <c r="I4" s="15" t="s">
        <v>49</v>
      </c>
      <c r="J4" s="15" t="s">
        <v>47</v>
      </c>
      <c r="K4" s="15" t="s">
        <v>32</v>
      </c>
      <c r="L4" s="15">
        <v>2376198</v>
      </c>
      <c r="M4" s="15">
        <v>969085666</v>
      </c>
      <c r="N4" s="15" t="s">
        <v>33</v>
      </c>
      <c r="O4" s="15" t="s">
        <v>50</v>
      </c>
      <c r="P4" s="15">
        <v>32329</v>
      </c>
      <c r="Q4" s="15" t="s">
        <v>35</v>
      </c>
      <c r="R4" s="15" t="s">
        <v>36</v>
      </c>
      <c r="S4" s="15" t="s">
        <v>51</v>
      </c>
      <c r="T4" s="15" t="s">
        <v>51</v>
      </c>
      <c r="U4" s="15" t="s">
        <v>52</v>
      </c>
      <c r="V4" s="15">
        <v>969085666</v>
      </c>
      <c r="W4" s="15" t="s">
        <v>53</v>
      </c>
      <c r="X4" s="15" t="s">
        <v>39</v>
      </c>
      <c r="Y4" s="15">
        <v>0</v>
      </c>
      <c r="Z4" s="15" t="s">
        <v>46</v>
      </c>
      <c r="AA4" s="15" t="s">
        <v>41</v>
      </c>
      <c r="AB4" s="15">
        <v>44121</v>
      </c>
      <c r="AC4" s="15" t="s">
        <v>9291</v>
      </c>
      <c r="AD4" s="15" t="s">
        <v>9296</v>
      </c>
      <c r="AE4" s="15" t="s">
        <v>9293</v>
      </c>
      <c r="AF4" s="15" t="s">
        <v>9297</v>
      </c>
      <c r="AG4" s="15" t="s">
        <v>9298</v>
      </c>
    </row>
    <row r="5" spans="1:33" x14ac:dyDescent="0.45">
      <c r="A5" s="15">
        <v>1000004</v>
      </c>
      <c r="B5" s="15" t="s">
        <v>26</v>
      </c>
      <c r="C5" s="18">
        <v>601916034</v>
      </c>
      <c r="D5" s="15">
        <v>450</v>
      </c>
      <c r="E5" s="15" t="s">
        <v>28</v>
      </c>
      <c r="F5" s="15" t="s">
        <v>15253</v>
      </c>
      <c r="G5" s="15" t="s">
        <v>29</v>
      </c>
      <c r="H5" s="15" t="s">
        <v>55</v>
      </c>
      <c r="I5" s="15" t="s">
        <v>56</v>
      </c>
      <c r="J5" s="15" t="s">
        <v>54</v>
      </c>
      <c r="K5" s="15" t="s">
        <v>32</v>
      </c>
      <c r="L5" s="15">
        <v>994527829</v>
      </c>
      <c r="M5" s="15">
        <v>994527829</v>
      </c>
      <c r="N5" s="15" t="s">
        <v>33</v>
      </c>
      <c r="O5" s="15" t="s">
        <v>57</v>
      </c>
      <c r="P5" s="15">
        <v>23814</v>
      </c>
      <c r="Q5" s="15" t="s">
        <v>58</v>
      </c>
      <c r="R5" s="15" t="s">
        <v>59</v>
      </c>
      <c r="S5" s="15" t="s">
        <v>60</v>
      </c>
      <c r="T5" s="15" t="s">
        <v>60</v>
      </c>
      <c r="U5" s="15" t="s">
        <v>61</v>
      </c>
      <c r="V5" s="15">
        <v>994527829</v>
      </c>
      <c r="W5" s="15" t="s">
        <v>34</v>
      </c>
      <c r="X5" s="15" t="s">
        <v>39</v>
      </c>
      <c r="Y5" s="15">
        <v>0</v>
      </c>
      <c r="Z5" s="15" t="s">
        <v>46</v>
      </c>
      <c r="AA5" s="15" t="s">
        <v>41</v>
      </c>
      <c r="AB5" s="15">
        <v>44121</v>
      </c>
      <c r="AC5" s="15" t="s">
        <v>9291</v>
      </c>
      <c r="AD5" s="15" t="s">
        <v>9292</v>
      </c>
      <c r="AE5" s="15" t="s">
        <v>9293</v>
      </c>
      <c r="AF5" s="15" t="s">
        <v>511</v>
      </c>
      <c r="AG5" s="15" t="s">
        <v>9299</v>
      </c>
    </row>
    <row r="6" spans="1:33" x14ac:dyDescent="0.45">
      <c r="A6" s="15">
        <v>1000005</v>
      </c>
      <c r="B6" s="15" t="s">
        <v>26</v>
      </c>
      <c r="C6" s="18">
        <v>602774945</v>
      </c>
      <c r="D6" s="15">
        <v>1500</v>
      </c>
      <c r="E6" s="15" t="s">
        <v>28</v>
      </c>
      <c r="F6" s="15" t="s">
        <v>15253</v>
      </c>
      <c r="G6" s="15" t="s">
        <v>29</v>
      </c>
      <c r="H6" s="15" t="s">
        <v>63</v>
      </c>
      <c r="I6" s="15" t="s">
        <v>64</v>
      </c>
      <c r="J6" s="15" t="s">
        <v>62</v>
      </c>
      <c r="K6" s="15" t="s">
        <v>32</v>
      </c>
      <c r="L6" s="15">
        <v>986093254</v>
      </c>
      <c r="M6" s="15">
        <v>986093254</v>
      </c>
      <c r="N6" s="15" t="s">
        <v>33</v>
      </c>
      <c r="O6" s="15" t="s">
        <v>65</v>
      </c>
      <c r="P6" s="15">
        <v>26367</v>
      </c>
      <c r="Q6" s="15" t="s">
        <v>35</v>
      </c>
      <c r="R6" s="15" t="s">
        <v>36</v>
      </c>
      <c r="S6" s="15" t="s">
        <v>66</v>
      </c>
      <c r="T6" s="15" t="s">
        <v>15324</v>
      </c>
      <c r="U6" s="15" t="s">
        <v>67</v>
      </c>
      <c r="V6" s="15">
        <v>32964228</v>
      </c>
      <c r="W6" s="15" t="s">
        <v>68</v>
      </c>
      <c r="X6" s="15" t="s">
        <v>39</v>
      </c>
      <c r="Y6" s="15">
        <v>0</v>
      </c>
      <c r="Z6" s="15" t="s">
        <v>46</v>
      </c>
      <c r="AA6" s="15" t="s">
        <v>41</v>
      </c>
      <c r="AB6" s="15">
        <v>44121</v>
      </c>
      <c r="AC6" s="15" t="s">
        <v>9291</v>
      </c>
      <c r="AD6" s="15" t="s">
        <v>9292</v>
      </c>
      <c r="AE6" s="15" t="s">
        <v>9293</v>
      </c>
      <c r="AF6" s="15" t="s">
        <v>511</v>
      </c>
      <c r="AG6" s="15" t="s">
        <v>9300</v>
      </c>
    </row>
    <row r="7" spans="1:33" x14ac:dyDescent="0.45">
      <c r="A7" s="15">
        <v>1000006</v>
      </c>
      <c r="B7" s="15" t="s">
        <v>26</v>
      </c>
      <c r="C7" s="18">
        <v>603589912</v>
      </c>
      <c r="D7" s="15">
        <v>2240</v>
      </c>
      <c r="E7" s="15" t="s">
        <v>28</v>
      </c>
      <c r="F7" s="15" t="s">
        <v>15253</v>
      </c>
      <c r="G7" s="15" t="s">
        <v>29</v>
      </c>
      <c r="H7" s="15" t="s">
        <v>63</v>
      </c>
      <c r="I7" s="15" t="s">
        <v>64</v>
      </c>
      <c r="J7" s="15" t="s">
        <v>62</v>
      </c>
      <c r="K7" s="15" t="s">
        <v>32</v>
      </c>
      <c r="L7" s="15">
        <v>986093254</v>
      </c>
      <c r="M7" s="15">
        <v>986093254</v>
      </c>
      <c r="N7" s="15" t="s">
        <v>33</v>
      </c>
      <c r="O7" s="15" t="s">
        <v>65</v>
      </c>
      <c r="P7" s="15">
        <v>26367</v>
      </c>
      <c r="Q7" s="15" t="s">
        <v>35</v>
      </c>
      <c r="R7" s="15" t="s">
        <v>36</v>
      </c>
      <c r="S7" s="15" t="s">
        <v>66</v>
      </c>
      <c r="T7" s="15" t="s">
        <v>15324</v>
      </c>
      <c r="U7" s="15" t="s">
        <v>67</v>
      </c>
      <c r="V7" s="15">
        <v>32964228</v>
      </c>
      <c r="W7" s="15" t="s">
        <v>68</v>
      </c>
      <c r="X7" s="15" t="s">
        <v>39</v>
      </c>
      <c r="Y7" s="15">
        <v>0</v>
      </c>
      <c r="Z7" s="15" t="s">
        <v>46</v>
      </c>
      <c r="AA7" s="15" t="s">
        <v>41</v>
      </c>
      <c r="AB7" s="15">
        <v>44121</v>
      </c>
      <c r="AC7" s="15" t="s">
        <v>9291</v>
      </c>
      <c r="AD7" s="15" t="s">
        <v>9292</v>
      </c>
      <c r="AE7" s="15" t="s">
        <v>9293</v>
      </c>
      <c r="AF7" s="15" t="s">
        <v>511</v>
      </c>
      <c r="AG7" s="15" t="s">
        <v>9301</v>
      </c>
    </row>
    <row r="8" spans="1:33" x14ac:dyDescent="0.45">
      <c r="A8" s="15">
        <v>1000007</v>
      </c>
      <c r="B8" s="15" t="s">
        <v>26</v>
      </c>
      <c r="C8" s="18">
        <v>1704024932</v>
      </c>
      <c r="D8" s="15">
        <v>980</v>
      </c>
      <c r="E8" s="15" t="s">
        <v>70</v>
      </c>
      <c r="F8" s="15" t="s">
        <v>15253</v>
      </c>
      <c r="G8" s="15" t="s">
        <v>29</v>
      </c>
      <c r="H8" s="15" t="s">
        <v>71</v>
      </c>
      <c r="I8" s="15" t="s">
        <v>72</v>
      </c>
      <c r="J8" s="15" t="s">
        <v>69</v>
      </c>
      <c r="K8" s="15" t="s">
        <v>32</v>
      </c>
      <c r="L8" s="15">
        <v>3013135</v>
      </c>
      <c r="M8" s="15">
        <v>997096480</v>
      </c>
      <c r="N8" s="15" t="s">
        <v>33</v>
      </c>
      <c r="O8" s="15" t="s">
        <v>73</v>
      </c>
      <c r="P8" s="15">
        <v>19465</v>
      </c>
      <c r="Q8" s="15" t="s">
        <v>58</v>
      </c>
      <c r="R8" s="15" t="s">
        <v>59</v>
      </c>
      <c r="S8" s="15" t="s">
        <v>60</v>
      </c>
      <c r="T8" s="15" t="s">
        <v>60</v>
      </c>
      <c r="V8" s="15">
        <v>997096480</v>
      </c>
      <c r="W8" s="15" t="s">
        <v>34</v>
      </c>
      <c r="X8" s="15" t="s">
        <v>39</v>
      </c>
      <c r="Y8" s="15">
        <v>0</v>
      </c>
      <c r="Z8" s="15" t="s">
        <v>46</v>
      </c>
      <c r="AA8" s="15" t="s">
        <v>74</v>
      </c>
      <c r="AB8" s="15">
        <v>44265</v>
      </c>
      <c r="AC8" s="15" t="s">
        <v>9291</v>
      </c>
      <c r="AD8" s="15" t="s">
        <v>9292</v>
      </c>
      <c r="AE8" s="15" t="s">
        <v>9302</v>
      </c>
      <c r="AF8" s="15" t="s">
        <v>5096</v>
      </c>
      <c r="AG8" s="15" t="s">
        <v>9303</v>
      </c>
    </row>
    <row r="9" spans="1:33" x14ac:dyDescent="0.45">
      <c r="A9" s="15">
        <v>1000008</v>
      </c>
      <c r="B9" s="15" t="s">
        <v>26</v>
      </c>
      <c r="C9" s="18">
        <v>604023788</v>
      </c>
      <c r="D9" s="15">
        <v>1200</v>
      </c>
      <c r="E9" s="15" t="s">
        <v>28</v>
      </c>
      <c r="F9" s="15" t="s">
        <v>15253</v>
      </c>
      <c r="G9" s="15" t="s">
        <v>29</v>
      </c>
      <c r="H9" s="15" t="s">
        <v>76</v>
      </c>
      <c r="I9" s="15" t="s">
        <v>77</v>
      </c>
      <c r="J9" s="15" t="s">
        <v>75</v>
      </c>
      <c r="K9" s="15" t="s">
        <v>32</v>
      </c>
      <c r="L9" s="15">
        <v>994054573</v>
      </c>
      <c r="M9" s="15">
        <v>994054573</v>
      </c>
      <c r="N9" s="15" t="s">
        <v>33</v>
      </c>
      <c r="O9" s="15" t="s">
        <v>78</v>
      </c>
      <c r="P9" s="15">
        <v>33049</v>
      </c>
      <c r="Q9" s="15" t="s">
        <v>35</v>
      </c>
      <c r="R9" s="15" t="s">
        <v>59</v>
      </c>
      <c r="S9" s="15" t="s">
        <v>79</v>
      </c>
      <c r="T9" s="15" t="s">
        <v>79</v>
      </c>
      <c r="U9" s="15" t="s">
        <v>38</v>
      </c>
      <c r="V9" s="15">
        <v>994054573</v>
      </c>
      <c r="W9" s="15" t="s">
        <v>34</v>
      </c>
      <c r="X9" s="15" t="s">
        <v>39</v>
      </c>
      <c r="Y9" s="15">
        <v>0</v>
      </c>
      <c r="Z9" s="15" t="s">
        <v>46</v>
      </c>
      <c r="AA9" s="15" t="s">
        <v>41</v>
      </c>
      <c r="AB9" s="15">
        <v>44121</v>
      </c>
      <c r="AC9" s="15" t="s">
        <v>9291</v>
      </c>
      <c r="AD9" s="15" t="s">
        <v>9292</v>
      </c>
      <c r="AE9" s="15" t="s">
        <v>9293</v>
      </c>
      <c r="AF9" s="15" t="s">
        <v>511</v>
      </c>
      <c r="AG9" s="15" t="s">
        <v>9304</v>
      </c>
    </row>
    <row r="10" spans="1:33" x14ac:dyDescent="0.45">
      <c r="A10" s="15">
        <v>1000009</v>
      </c>
      <c r="B10" s="15" t="s">
        <v>26</v>
      </c>
      <c r="C10" s="18">
        <v>601197239</v>
      </c>
      <c r="D10" s="15">
        <v>0</v>
      </c>
      <c r="E10" s="15" t="s">
        <v>70</v>
      </c>
      <c r="F10" s="15" t="s">
        <v>15253</v>
      </c>
      <c r="G10" s="15" t="s">
        <v>29</v>
      </c>
      <c r="H10" s="15" t="s">
        <v>81</v>
      </c>
      <c r="I10" s="15" t="s">
        <v>82</v>
      </c>
      <c r="J10" s="15" t="s">
        <v>80</v>
      </c>
      <c r="K10" s="15" t="s">
        <v>32</v>
      </c>
      <c r="L10" s="15" t="s">
        <v>33</v>
      </c>
      <c r="M10" s="15" t="s">
        <v>33</v>
      </c>
      <c r="N10" s="15" t="s">
        <v>33</v>
      </c>
      <c r="O10" s="15" t="s">
        <v>34</v>
      </c>
      <c r="P10" s="15">
        <v>21001</v>
      </c>
      <c r="Q10" s="15" t="s">
        <v>35</v>
      </c>
      <c r="R10" s="15" t="s">
        <v>59</v>
      </c>
      <c r="S10" s="15" t="s">
        <v>83</v>
      </c>
      <c r="T10" s="15" t="s">
        <v>15306</v>
      </c>
      <c r="U10" s="15" t="s">
        <v>38</v>
      </c>
      <c r="W10" s="15" t="s">
        <v>34</v>
      </c>
      <c r="X10" s="15" t="s">
        <v>39</v>
      </c>
      <c r="Y10" s="15">
        <v>0</v>
      </c>
      <c r="Z10" s="15" t="s">
        <v>46</v>
      </c>
      <c r="AA10" s="15" t="s">
        <v>41</v>
      </c>
      <c r="AB10" s="15">
        <v>44121</v>
      </c>
      <c r="AC10" s="15" t="s">
        <v>9291</v>
      </c>
      <c r="AD10" s="15" t="s">
        <v>9292</v>
      </c>
      <c r="AE10" s="15" t="s">
        <v>9293</v>
      </c>
      <c r="AF10" s="15" t="s">
        <v>511</v>
      </c>
      <c r="AG10" s="15" t="s">
        <v>511</v>
      </c>
    </row>
    <row r="11" spans="1:33" x14ac:dyDescent="0.45">
      <c r="A11" s="15">
        <v>1000010</v>
      </c>
      <c r="B11" s="15" t="s">
        <v>26</v>
      </c>
      <c r="C11" s="18">
        <v>200467926</v>
      </c>
      <c r="D11" s="15">
        <v>2000</v>
      </c>
      <c r="E11" s="15" t="s">
        <v>70</v>
      </c>
      <c r="F11" s="15" t="s">
        <v>15253</v>
      </c>
      <c r="G11" s="15" t="s">
        <v>29</v>
      </c>
      <c r="H11" s="15" t="s">
        <v>85</v>
      </c>
      <c r="I11" s="15" t="s">
        <v>86</v>
      </c>
      <c r="J11" s="15" t="s">
        <v>84</v>
      </c>
      <c r="K11" s="15" t="s">
        <v>32</v>
      </c>
      <c r="L11" s="15">
        <v>2306815</v>
      </c>
      <c r="M11" s="15">
        <v>998483333</v>
      </c>
      <c r="N11" s="15" t="s">
        <v>33</v>
      </c>
      <c r="O11" s="15" t="s">
        <v>87</v>
      </c>
      <c r="P11" s="15">
        <v>20418</v>
      </c>
      <c r="Q11" s="15" t="s">
        <v>58</v>
      </c>
      <c r="R11" s="15" t="s">
        <v>59</v>
      </c>
      <c r="S11" s="15" t="s">
        <v>79</v>
      </c>
      <c r="T11" s="15" t="s">
        <v>79</v>
      </c>
      <c r="U11" s="15" t="s">
        <v>38</v>
      </c>
      <c r="V11" s="15">
        <v>998483333</v>
      </c>
      <c r="W11" s="15" t="s">
        <v>88</v>
      </c>
      <c r="X11" s="15" t="s">
        <v>39</v>
      </c>
      <c r="Y11" s="15">
        <v>0</v>
      </c>
      <c r="Z11" s="15" t="s">
        <v>46</v>
      </c>
      <c r="AA11" s="15" t="s">
        <v>41</v>
      </c>
      <c r="AB11" s="15">
        <v>44121</v>
      </c>
      <c r="AC11" s="15" t="s">
        <v>9291</v>
      </c>
      <c r="AD11" s="15" t="s">
        <v>9296</v>
      </c>
      <c r="AE11" s="15" t="s">
        <v>9305</v>
      </c>
      <c r="AF11" s="15" t="s">
        <v>9306</v>
      </c>
      <c r="AG11" s="15" t="s">
        <v>15258</v>
      </c>
    </row>
    <row r="12" spans="1:33" x14ac:dyDescent="0.45">
      <c r="A12" s="15">
        <v>1000011</v>
      </c>
      <c r="B12" s="15" t="s">
        <v>26</v>
      </c>
      <c r="C12" s="18">
        <v>1900089473</v>
      </c>
      <c r="D12" s="15">
        <v>0</v>
      </c>
      <c r="E12" s="15" t="s">
        <v>70</v>
      </c>
      <c r="F12" s="15" t="s">
        <v>15253</v>
      </c>
      <c r="G12" s="15" t="s">
        <v>29</v>
      </c>
      <c r="H12" s="15" t="s">
        <v>90</v>
      </c>
      <c r="I12" s="15" t="s">
        <v>91</v>
      </c>
      <c r="J12" s="15" t="s">
        <v>89</v>
      </c>
      <c r="K12" s="15" t="s">
        <v>32</v>
      </c>
      <c r="L12" s="15">
        <v>984090018</v>
      </c>
      <c r="M12" s="15">
        <v>984090018</v>
      </c>
      <c r="N12" s="15" t="s">
        <v>92</v>
      </c>
      <c r="O12" s="15" t="s">
        <v>93</v>
      </c>
      <c r="P12" s="15">
        <v>19975</v>
      </c>
      <c r="Q12" s="15" t="s">
        <v>58</v>
      </c>
      <c r="R12" s="15" t="s">
        <v>59</v>
      </c>
      <c r="S12" s="15" t="s">
        <v>94</v>
      </c>
      <c r="T12" s="15" t="s">
        <v>15311</v>
      </c>
      <c r="U12" s="15" t="s">
        <v>95</v>
      </c>
      <c r="W12" s="15" t="s">
        <v>96</v>
      </c>
      <c r="X12" s="15" t="s">
        <v>97</v>
      </c>
      <c r="Y12" s="15">
        <v>0</v>
      </c>
      <c r="Z12" s="15" t="s">
        <v>46</v>
      </c>
      <c r="AA12" s="15" t="s">
        <v>41</v>
      </c>
      <c r="AB12" s="15">
        <v>44121</v>
      </c>
      <c r="AC12" s="15" t="s">
        <v>9291</v>
      </c>
      <c r="AD12" s="15" t="s">
        <v>9295</v>
      </c>
      <c r="AE12" s="15" t="s">
        <v>9293</v>
      </c>
      <c r="AF12" s="15" t="s">
        <v>511</v>
      </c>
      <c r="AG12" s="15" t="s">
        <v>511</v>
      </c>
    </row>
    <row r="13" spans="1:33" x14ac:dyDescent="0.45">
      <c r="A13" s="15">
        <v>1000012</v>
      </c>
      <c r="B13" s="15" t="s">
        <v>26</v>
      </c>
      <c r="C13" s="18">
        <v>601198856</v>
      </c>
      <c r="D13" s="15">
        <v>0</v>
      </c>
      <c r="E13" s="15" t="s">
        <v>70</v>
      </c>
      <c r="F13" s="15" t="s">
        <v>15253</v>
      </c>
      <c r="G13" s="15" t="s">
        <v>29</v>
      </c>
      <c r="H13" s="15" t="s">
        <v>99</v>
      </c>
      <c r="I13" s="15" t="s">
        <v>100</v>
      </c>
      <c r="J13" s="15" t="s">
        <v>98</v>
      </c>
      <c r="K13" s="15" t="s">
        <v>32</v>
      </c>
      <c r="L13" s="15" t="s">
        <v>33</v>
      </c>
      <c r="M13" s="15" t="s">
        <v>33</v>
      </c>
      <c r="N13" s="15" t="s">
        <v>33</v>
      </c>
      <c r="O13" s="15" t="s">
        <v>34</v>
      </c>
      <c r="P13" s="15">
        <v>21358</v>
      </c>
      <c r="Q13" s="15" t="s">
        <v>35</v>
      </c>
      <c r="R13" s="15" t="s">
        <v>59</v>
      </c>
      <c r="S13" s="15" t="s">
        <v>101</v>
      </c>
      <c r="T13" s="15" t="s">
        <v>15333</v>
      </c>
      <c r="W13" s="15" t="s">
        <v>34</v>
      </c>
      <c r="X13" s="15" t="s">
        <v>39</v>
      </c>
      <c r="Y13" s="15">
        <v>0</v>
      </c>
      <c r="Z13" s="15" t="s">
        <v>46</v>
      </c>
      <c r="AA13" s="15" t="s">
        <v>41</v>
      </c>
      <c r="AB13" s="15">
        <v>44121</v>
      </c>
      <c r="AC13" s="15" t="s">
        <v>9291</v>
      </c>
      <c r="AD13" s="15" t="s">
        <v>9292</v>
      </c>
      <c r="AE13" s="15" t="s">
        <v>9293</v>
      </c>
      <c r="AF13" s="15" t="s">
        <v>511</v>
      </c>
      <c r="AG13" s="15" t="s">
        <v>511</v>
      </c>
    </row>
    <row r="14" spans="1:33" x14ac:dyDescent="0.45">
      <c r="A14" s="15">
        <v>1000013</v>
      </c>
      <c r="B14" s="15" t="s">
        <v>26</v>
      </c>
      <c r="C14" s="18">
        <v>1102578182</v>
      </c>
      <c r="D14" s="15">
        <v>0</v>
      </c>
      <c r="E14" s="15" t="s">
        <v>70</v>
      </c>
      <c r="F14" s="15" t="s">
        <v>15253</v>
      </c>
      <c r="G14" s="15" t="s">
        <v>29</v>
      </c>
      <c r="H14" s="15" t="s">
        <v>103</v>
      </c>
      <c r="I14" s="15" t="s">
        <v>104</v>
      </c>
      <c r="J14" s="15" t="s">
        <v>102</v>
      </c>
      <c r="K14" s="15" t="s">
        <v>32</v>
      </c>
      <c r="L14" s="15" t="s">
        <v>33</v>
      </c>
      <c r="M14" s="15" t="s">
        <v>33</v>
      </c>
      <c r="N14" s="15" t="s">
        <v>33</v>
      </c>
      <c r="O14" s="15" t="s">
        <v>34</v>
      </c>
      <c r="P14" s="15">
        <v>24649</v>
      </c>
      <c r="Q14" s="15" t="s">
        <v>35</v>
      </c>
      <c r="R14" s="15" t="s">
        <v>59</v>
      </c>
      <c r="S14" s="15" t="s">
        <v>105</v>
      </c>
      <c r="T14" s="15" t="s">
        <v>15350</v>
      </c>
      <c r="W14" s="15" t="s">
        <v>106</v>
      </c>
      <c r="X14" s="15" t="s">
        <v>97</v>
      </c>
      <c r="Y14" s="15">
        <v>0</v>
      </c>
      <c r="Z14" s="15" t="s">
        <v>46</v>
      </c>
      <c r="AA14" s="15" t="s">
        <v>41</v>
      </c>
      <c r="AB14" s="15">
        <v>44121</v>
      </c>
      <c r="AC14" s="15" t="s">
        <v>9291</v>
      </c>
      <c r="AD14" s="15" t="s">
        <v>9295</v>
      </c>
      <c r="AE14" s="15" t="s">
        <v>9293</v>
      </c>
      <c r="AF14" s="15" t="s">
        <v>511</v>
      </c>
      <c r="AG14" s="15" t="s">
        <v>9301</v>
      </c>
    </row>
    <row r="15" spans="1:33" x14ac:dyDescent="0.45">
      <c r="A15" s="15">
        <v>1000014</v>
      </c>
      <c r="B15" s="15" t="s">
        <v>26</v>
      </c>
      <c r="C15" s="18">
        <v>601385438</v>
      </c>
      <c r="D15" s="15">
        <v>0</v>
      </c>
      <c r="E15" s="15" t="s">
        <v>70</v>
      </c>
      <c r="F15" s="15" t="s">
        <v>15253</v>
      </c>
      <c r="G15" s="15" t="s">
        <v>29</v>
      </c>
      <c r="H15" s="15" t="s">
        <v>108</v>
      </c>
      <c r="I15" s="15" t="s">
        <v>109</v>
      </c>
      <c r="J15" s="15" t="s">
        <v>107</v>
      </c>
      <c r="K15" s="15" t="s">
        <v>32</v>
      </c>
      <c r="L15" s="15" t="s">
        <v>33</v>
      </c>
      <c r="M15" s="15" t="s">
        <v>33</v>
      </c>
      <c r="N15" s="15" t="s">
        <v>33</v>
      </c>
      <c r="O15" s="15" t="s">
        <v>34</v>
      </c>
      <c r="P15" s="15">
        <v>21696</v>
      </c>
      <c r="Q15" s="15" t="s">
        <v>35</v>
      </c>
      <c r="R15" s="15" t="s">
        <v>59</v>
      </c>
      <c r="S15" s="15" t="s">
        <v>110</v>
      </c>
      <c r="T15" s="15" t="s">
        <v>15350</v>
      </c>
      <c r="W15" s="15" t="s">
        <v>111</v>
      </c>
      <c r="X15" s="15" t="s">
        <v>39</v>
      </c>
      <c r="Y15" s="15">
        <v>0</v>
      </c>
      <c r="Z15" s="15" t="s">
        <v>46</v>
      </c>
      <c r="AA15" s="15" t="s">
        <v>41</v>
      </c>
      <c r="AB15" s="15">
        <v>44121</v>
      </c>
      <c r="AC15" s="15" t="s">
        <v>9291</v>
      </c>
      <c r="AD15" s="15" t="s">
        <v>9292</v>
      </c>
      <c r="AE15" s="15" t="s">
        <v>9293</v>
      </c>
      <c r="AF15" s="15" t="s">
        <v>511</v>
      </c>
      <c r="AG15" s="15" t="s">
        <v>9301</v>
      </c>
    </row>
    <row r="16" spans="1:33" x14ac:dyDescent="0.45">
      <c r="A16" s="15">
        <v>1000015</v>
      </c>
      <c r="B16" s="15" t="s">
        <v>26</v>
      </c>
      <c r="C16" s="18">
        <v>601638240</v>
      </c>
      <c r="D16" s="15">
        <v>0</v>
      </c>
      <c r="E16" s="15" t="s">
        <v>70</v>
      </c>
      <c r="F16" s="15" t="s">
        <v>15253</v>
      </c>
      <c r="G16" s="15" t="s">
        <v>29</v>
      </c>
      <c r="H16" s="15" t="s">
        <v>113</v>
      </c>
      <c r="I16" s="15" t="s">
        <v>114</v>
      </c>
      <c r="J16" s="15" t="s">
        <v>112</v>
      </c>
      <c r="K16" s="15" t="s">
        <v>32</v>
      </c>
      <c r="L16" s="15">
        <v>1</v>
      </c>
      <c r="M16" s="15">
        <v>1</v>
      </c>
      <c r="N16" s="15">
        <v>1</v>
      </c>
      <c r="O16" s="15" t="s">
        <v>111</v>
      </c>
      <c r="P16" s="15">
        <v>24325</v>
      </c>
      <c r="Q16" s="15" t="s">
        <v>35</v>
      </c>
      <c r="R16" s="15" t="s">
        <v>59</v>
      </c>
      <c r="S16" s="15" t="s">
        <v>115</v>
      </c>
      <c r="T16" s="15" t="s">
        <v>15350</v>
      </c>
      <c r="W16" s="15" t="s">
        <v>111</v>
      </c>
      <c r="X16" s="15" t="s">
        <v>97</v>
      </c>
      <c r="Y16" s="15">
        <v>0</v>
      </c>
      <c r="Z16" s="15" t="s">
        <v>46</v>
      </c>
      <c r="AA16" s="15" t="s">
        <v>41</v>
      </c>
      <c r="AB16" s="15">
        <v>44121</v>
      </c>
      <c r="AC16" s="15" t="s">
        <v>9291</v>
      </c>
      <c r="AD16" s="15" t="s">
        <v>9292</v>
      </c>
      <c r="AE16" s="15" t="s">
        <v>9293</v>
      </c>
      <c r="AF16" s="15" t="s">
        <v>511</v>
      </c>
      <c r="AG16" s="15" t="s">
        <v>511</v>
      </c>
    </row>
    <row r="17" spans="1:33" x14ac:dyDescent="0.45">
      <c r="A17" s="15">
        <v>1000016</v>
      </c>
      <c r="B17" s="15" t="s">
        <v>26</v>
      </c>
      <c r="C17" s="18">
        <v>602084394</v>
      </c>
      <c r="D17" s="15">
        <v>0</v>
      </c>
      <c r="E17" s="15" t="s">
        <v>70</v>
      </c>
      <c r="F17" s="15" t="s">
        <v>15253</v>
      </c>
      <c r="G17" s="15" t="s">
        <v>29</v>
      </c>
      <c r="H17" s="15" t="s">
        <v>117</v>
      </c>
      <c r="I17" s="15" t="s">
        <v>118</v>
      </c>
      <c r="J17" s="15" t="s">
        <v>116</v>
      </c>
      <c r="K17" s="15" t="s">
        <v>32</v>
      </c>
      <c r="L17" s="15">
        <v>1</v>
      </c>
      <c r="M17" s="15">
        <v>1</v>
      </c>
      <c r="N17" s="15">
        <v>1</v>
      </c>
      <c r="O17" s="15" t="s">
        <v>111</v>
      </c>
      <c r="P17" s="15">
        <v>24414</v>
      </c>
      <c r="Q17" s="15" t="s">
        <v>35</v>
      </c>
      <c r="R17" s="15" t="s">
        <v>36</v>
      </c>
      <c r="S17" s="15" t="s">
        <v>119</v>
      </c>
      <c r="T17" s="15" t="s">
        <v>15324</v>
      </c>
      <c r="W17" s="15" t="s">
        <v>111</v>
      </c>
      <c r="X17" s="15" t="s">
        <v>97</v>
      </c>
      <c r="Y17" s="15">
        <v>0</v>
      </c>
      <c r="Z17" s="15" t="s">
        <v>46</v>
      </c>
      <c r="AC17" s="15" t="s">
        <v>9291</v>
      </c>
      <c r="AD17" s="15" t="s">
        <v>9296</v>
      </c>
      <c r="AE17" s="15" t="s">
        <v>9293</v>
      </c>
      <c r="AF17" s="15" t="s">
        <v>511</v>
      </c>
      <c r="AG17" s="15" t="s">
        <v>511</v>
      </c>
    </row>
    <row r="18" spans="1:33" x14ac:dyDescent="0.45">
      <c r="A18" s="15">
        <v>1000017</v>
      </c>
      <c r="B18" s="15" t="s">
        <v>26</v>
      </c>
      <c r="C18" s="18">
        <v>602611071</v>
      </c>
      <c r="D18" s="15">
        <v>0</v>
      </c>
      <c r="E18" s="15" t="s">
        <v>70</v>
      </c>
      <c r="F18" s="15" t="s">
        <v>15253</v>
      </c>
      <c r="G18" s="15" t="s">
        <v>29</v>
      </c>
      <c r="H18" s="15" t="s">
        <v>121</v>
      </c>
      <c r="I18" s="15" t="s">
        <v>122</v>
      </c>
      <c r="J18" s="15" t="s">
        <v>120</v>
      </c>
      <c r="K18" s="15" t="s">
        <v>32</v>
      </c>
      <c r="L18" s="15">
        <v>1</v>
      </c>
      <c r="M18" s="15">
        <v>1</v>
      </c>
      <c r="N18" s="15">
        <v>1</v>
      </c>
      <c r="O18" s="15" t="s">
        <v>111</v>
      </c>
      <c r="P18" s="15">
        <v>26781</v>
      </c>
      <c r="Q18" s="15" t="s">
        <v>35</v>
      </c>
      <c r="R18" s="15" t="s">
        <v>59</v>
      </c>
      <c r="S18" s="15" t="s">
        <v>123</v>
      </c>
      <c r="T18" s="15" t="s">
        <v>15324</v>
      </c>
      <c r="W18" s="15" t="s">
        <v>111</v>
      </c>
      <c r="X18" s="15" t="s">
        <v>97</v>
      </c>
      <c r="Y18" s="15">
        <v>0</v>
      </c>
      <c r="Z18" s="15" t="s">
        <v>46</v>
      </c>
      <c r="AA18" s="15" t="s">
        <v>41</v>
      </c>
      <c r="AB18" s="15">
        <v>44121</v>
      </c>
      <c r="AC18" s="15" t="s">
        <v>9291</v>
      </c>
      <c r="AD18" s="15" t="s">
        <v>9292</v>
      </c>
      <c r="AE18" s="15" t="s">
        <v>9293</v>
      </c>
      <c r="AF18" s="15" t="s">
        <v>511</v>
      </c>
      <c r="AG18" s="15" t="s">
        <v>511</v>
      </c>
    </row>
    <row r="19" spans="1:33" x14ac:dyDescent="0.45">
      <c r="A19" s="15">
        <v>1000018</v>
      </c>
      <c r="B19" s="15" t="s">
        <v>26</v>
      </c>
      <c r="C19" s="18">
        <v>1701357970</v>
      </c>
      <c r="D19" s="15">
        <v>500</v>
      </c>
      <c r="E19" s="15" t="s">
        <v>70</v>
      </c>
      <c r="F19" s="15" t="s">
        <v>15253</v>
      </c>
      <c r="G19" s="15" t="s">
        <v>29</v>
      </c>
      <c r="H19" s="15" t="s">
        <v>125</v>
      </c>
      <c r="I19" s="15" t="s">
        <v>126</v>
      </c>
      <c r="J19" s="15" t="s">
        <v>124</v>
      </c>
      <c r="K19" s="15" t="s">
        <v>32</v>
      </c>
      <c r="L19" s="15">
        <v>32303594</v>
      </c>
      <c r="M19" s="15">
        <v>32303594</v>
      </c>
      <c r="N19" s="15">
        <v>1</v>
      </c>
      <c r="O19" s="15" t="s">
        <v>127</v>
      </c>
      <c r="P19" s="15">
        <v>17729</v>
      </c>
      <c r="Q19" s="15" t="s">
        <v>58</v>
      </c>
      <c r="R19" s="15" t="s">
        <v>59</v>
      </c>
      <c r="S19" s="15" t="s">
        <v>60</v>
      </c>
      <c r="T19" s="15" t="s">
        <v>60</v>
      </c>
      <c r="W19" s="15" t="s">
        <v>111</v>
      </c>
      <c r="X19" s="15" t="s">
        <v>97</v>
      </c>
      <c r="Y19" s="15">
        <v>0</v>
      </c>
      <c r="Z19" s="15" t="s">
        <v>46</v>
      </c>
      <c r="AA19" s="15" t="s">
        <v>74</v>
      </c>
      <c r="AB19" s="15">
        <v>43664</v>
      </c>
      <c r="AC19" s="15" t="s">
        <v>9291</v>
      </c>
      <c r="AD19" s="15" t="s">
        <v>9295</v>
      </c>
      <c r="AE19" s="15" t="s">
        <v>9293</v>
      </c>
      <c r="AF19" s="15" t="s">
        <v>511</v>
      </c>
      <c r="AG19" s="15" t="s">
        <v>9308</v>
      </c>
    </row>
    <row r="20" spans="1:33" x14ac:dyDescent="0.45">
      <c r="A20" s="15">
        <v>1000019</v>
      </c>
      <c r="B20" s="15" t="s">
        <v>26</v>
      </c>
      <c r="C20" s="18">
        <v>1801302462</v>
      </c>
      <c r="D20" s="15">
        <v>0</v>
      </c>
      <c r="E20" s="15" t="s">
        <v>70</v>
      </c>
      <c r="F20" s="15" t="s">
        <v>15253</v>
      </c>
      <c r="G20" s="15" t="s">
        <v>29</v>
      </c>
      <c r="H20" s="15" t="s">
        <v>129</v>
      </c>
      <c r="I20" s="15" t="s">
        <v>130</v>
      </c>
      <c r="J20" s="15" t="s">
        <v>128</v>
      </c>
      <c r="K20" s="15" t="s">
        <v>32</v>
      </c>
      <c r="L20" s="15">
        <v>1</v>
      </c>
      <c r="M20" s="15">
        <v>1</v>
      </c>
      <c r="N20" s="15">
        <v>1</v>
      </c>
      <c r="O20" s="15" t="s">
        <v>111</v>
      </c>
      <c r="P20" s="15">
        <v>21357</v>
      </c>
      <c r="Q20" s="15" t="s">
        <v>35</v>
      </c>
      <c r="R20" s="15" t="s">
        <v>36</v>
      </c>
      <c r="S20" s="15" t="s">
        <v>131</v>
      </c>
      <c r="T20" s="15" t="s">
        <v>15350</v>
      </c>
      <c r="W20" s="15" t="s">
        <v>111</v>
      </c>
      <c r="X20" s="15" t="s">
        <v>97</v>
      </c>
      <c r="Y20" s="15">
        <v>0</v>
      </c>
      <c r="Z20" s="15" t="s">
        <v>46</v>
      </c>
      <c r="AC20" s="15" t="s">
        <v>9291</v>
      </c>
      <c r="AD20" s="15" t="s">
        <v>9292</v>
      </c>
      <c r="AE20" s="15" t="s">
        <v>9309</v>
      </c>
      <c r="AF20" s="15" t="s">
        <v>9310</v>
      </c>
      <c r="AG20" s="15" t="s">
        <v>9310</v>
      </c>
    </row>
    <row r="21" spans="1:33" x14ac:dyDescent="0.45">
      <c r="A21" s="15">
        <v>1000020</v>
      </c>
      <c r="B21" s="15" t="s">
        <v>26</v>
      </c>
      <c r="C21" s="18">
        <v>602934325</v>
      </c>
      <c r="D21" s="15">
        <v>0</v>
      </c>
      <c r="E21" s="15" t="s">
        <v>28</v>
      </c>
      <c r="F21" s="15" t="s">
        <v>15253</v>
      </c>
      <c r="G21" s="15" t="s">
        <v>29</v>
      </c>
      <c r="H21" s="15" t="s">
        <v>133</v>
      </c>
      <c r="I21" s="15" t="s">
        <v>134</v>
      </c>
      <c r="J21" s="15" t="s">
        <v>132</v>
      </c>
      <c r="K21" s="15" t="s">
        <v>32</v>
      </c>
      <c r="L21" s="15">
        <v>1</v>
      </c>
      <c r="M21" s="15">
        <v>1</v>
      </c>
      <c r="N21" s="15">
        <v>1</v>
      </c>
      <c r="O21" s="15" t="s">
        <v>111</v>
      </c>
      <c r="P21" s="15">
        <v>28631</v>
      </c>
      <c r="Q21" s="15" t="s">
        <v>35</v>
      </c>
      <c r="R21" s="15" t="s">
        <v>59</v>
      </c>
      <c r="S21" s="15" t="s">
        <v>135</v>
      </c>
      <c r="T21" s="15" t="s">
        <v>15350</v>
      </c>
      <c r="W21" s="15" t="s">
        <v>111</v>
      </c>
      <c r="X21" s="15" t="s">
        <v>97</v>
      </c>
      <c r="Y21" s="15">
        <v>0</v>
      </c>
      <c r="Z21" s="15" t="s">
        <v>46</v>
      </c>
      <c r="AA21" s="15" t="s">
        <v>41</v>
      </c>
      <c r="AB21" s="15">
        <v>44121</v>
      </c>
      <c r="AC21" s="15" t="s">
        <v>9291</v>
      </c>
      <c r="AD21" s="15" t="s">
        <v>9292</v>
      </c>
      <c r="AE21" s="15" t="s">
        <v>9293</v>
      </c>
      <c r="AF21" s="15" t="s">
        <v>511</v>
      </c>
      <c r="AG21" s="15" t="s">
        <v>9301</v>
      </c>
    </row>
    <row r="22" spans="1:33" x14ac:dyDescent="0.45">
      <c r="A22" s="15">
        <v>1000021</v>
      </c>
      <c r="B22" s="15" t="s">
        <v>26</v>
      </c>
      <c r="C22" s="18">
        <v>201312410</v>
      </c>
      <c r="D22" s="15">
        <v>0</v>
      </c>
      <c r="E22" s="15" t="s">
        <v>70</v>
      </c>
      <c r="F22" s="15" t="s">
        <v>15253</v>
      </c>
      <c r="G22" s="15" t="s">
        <v>29</v>
      </c>
      <c r="H22" s="15" t="s">
        <v>137</v>
      </c>
      <c r="I22" s="15" t="s">
        <v>138</v>
      </c>
      <c r="J22" s="15" t="s">
        <v>136</v>
      </c>
      <c r="K22" s="15" t="s">
        <v>32</v>
      </c>
      <c r="L22" s="15">
        <v>1</v>
      </c>
      <c r="M22" s="15">
        <v>1</v>
      </c>
      <c r="N22" s="15">
        <v>1</v>
      </c>
      <c r="O22" s="15" t="s">
        <v>111</v>
      </c>
      <c r="P22" s="15">
        <v>26894</v>
      </c>
      <c r="Q22" s="15" t="s">
        <v>35</v>
      </c>
      <c r="R22" s="15" t="s">
        <v>59</v>
      </c>
      <c r="S22" s="15" t="s">
        <v>139</v>
      </c>
      <c r="T22" s="15" t="s">
        <v>15315</v>
      </c>
      <c r="W22" s="15" t="s">
        <v>111</v>
      </c>
      <c r="X22" s="15" t="s">
        <v>97</v>
      </c>
      <c r="Y22" s="15">
        <v>0</v>
      </c>
      <c r="Z22" s="15" t="s">
        <v>46</v>
      </c>
      <c r="AA22" s="15" t="s">
        <v>41</v>
      </c>
      <c r="AB22" s="15">
        <v>44121</v>
      </c>
      <c r="AC22" s="15" t="s">
        <v>9291</v>
      </c>
      <c r="AD22" s="15" t="s">
        <v>9292</v>
      </c>
      <c r="AE22" s="15" t="s">
        <v>9293</v>
      </c>
      <c r="AF22" s="15" t="s">
        <v>511</v>
      </c>
      <c r="AG22" s="15" t="s">
        <v>511</v>
      </c>
    </row>
    <row r="23" spans="1:33" x14ac:dyDescent="0.45">
      <c r="A23" s="15">
        <v>1000022</v>
      </c>
      <c r="B23" s="15" t="s">
        <v>26</v>
      </c>
      <c r="C23" s="18">
        <v>200902427</v>
      </c>
      <c r="D23" s="15">
        <v>0</v>
      </c>
      <c r="E23" s="15" t="s">
        <v>28</v>
      </c>
      <c r="F23" s="15" t="s">
        <v>15253</v>
      </c>
      <c r="G23" s="15" t="s">
        <v>29</v>
      </c>
      <c r="H23" s="15" t="s">
        <v>141</v>
      </c>
      <c r="I23" s="15" t="s">
        <v>142</v>
      </c>
      <c r="J23" s="15" t="s">
        <v>140</v>
      </c>
      <c r="K23" s="15" t="s">
        <v>32</v>
      </c>
      <c r="L23" s="15">
        <v>1</v>
      </c>
      <c r="M23" s="15">
        <v>1</v>
      </c>
      <c r="N23" s="15">
        <v>1</v>
      </c>
      <c r="O23" s="15" t="s">
        <v>111</v>
      </c>
      <c r="P23" s="15">
        <v>22433</v>
      </c>
      <c r="Q23" s="15" t="s">
        <v>35</v>
      </c>
      <c r="R23" s="15" t="s">
        <v>59</v>
      </c>
      <c r="S23" s="15" t="s">
        <v>143</v>
      </c>
      <c r="T23" s="15" t="s">
        <v>15315</v>
      </c>
      <c r="W23" s="15" t="s">
        <v>144</v>
      </c>
      <c r="X23" s="15" t="s">
        <v>39</v>
      </c>
      <c r="Y23" s="15">
        <v>0</v>
      </c>
      <c r="Z23" s="15" t="s">
        <v>46</v>
      </c>
      <c r="AA23" s="15" t="s">
        <v>41</v>
      </c>
      <c r="AB23" s="15">
        <v>44121</v>
      </c>
      <c r="AC23" s="15" t="s">
        <v>9291</v>
      </c>
      <c r="AD23" s="15" t="s">
        <v>9292</v>
      </c>
      <c r="AE23" s="15" t="s">
        <v>9305</v>
      </c>
      <c r="AF23" s="15" t="s">
        <v>9306</v>
      </c>
      <c r="AG23" s="15" t="s">
        <v>15258</v>
      </c>
    </row>
    <row r="24" spans="1:33" x14ac:dyDescent="0.45">
      <c r="A24" s="15">
        <v>1000023</v>
      </c>
      <c r="B24" s="15" t="s">
        <v>26</v>
      </c>
      <c r="C24" s="18">
        <v>601317563</v>
      </c>
      <c r="D24" s="15">
        <v>0</v>
      </c>
      <c r="E24" s="15" t="s">
        <v>70</v>
      </c>
      <c r="F24" s="15" t="s">
        <v>15253</v>
      </c>
      <c r="G24" s="15" t="s">
        <v>29</v>
      </c>
      <c r="H24" s="15" t="s">
        <v>146</v>
      </c>
      <c r="I24" s="15" t="s">
        <v>147</v>
      </c>
      <c r="J24" s="15" t="s">
        <v>145</v>
      </c>
      <c r="K24" s="15" t="s">
        <v>32</v>
      </c>
      <c r="L24" s="15">
        <v>1</v>
      </c>
      <c r="M24" s="15">
        <v>1</v>
      </c>
      <c r="N24" s="15">
        <v>1</v>
      </c>
      <c r="O24" s="15" t="s">
        <v>111</v>
      </c>
      <c r="P24" s="15">
        <v>21183</v>
      </c>
      <c r="Q24" s="15" t="s">
        <v>35</v>
      </c>
      <c r="R24" s="15" t="s">
        <v>36</v>
      </c>
      <c r="S24" s="15" t="s">
        <v>148</v>
      </c>
      <c r="T24" s="15" t="s">
        <v>15315</v>
      </c>
      <c r="W24" s="15" t="s">
        <v>111</v>
      </c>
      <c r="X24" s="15" t="s">
        <v>97</v>
      </c>
      <c r="Y24" s="15">
        <v>0</v>
      </c>
      <c r="Z24" s="15" t="s">
        <v>46</v>
      </c>
      <c r="AC24" s="15" t="s">
        <v>9291</v>
      </c>
      <c r="AD24" s="15" t="s">
        <v>9292</v>
      </c>
      <c r="AE24" s="15" t="s">
        <v>9293</v>
      </c>
      <c r="AF24" s="15" t="s">
        <v>511</v>
      </c>
      <c r="AG24" s="15" t="s">
        <v>511</v>
      </c>
    </row>
    <row r="25" spans="1:33" x14ac:dyDescent="0.45">
      <c r="A25" s="15">
        <v>1000024</v>
      </c>
      <c r="B25" s="15" t="s">
        <v>26</v>
      </c>
      <c r="C25" s="18">
        <v>1101498432</v>
      </c>
      <c r="D25" s="15">
        <v>0</v>
      </c>
      <c r="E25" s="15" t="s">
        <v>70</v>
      </c>
      <c r="F25" s="15" t="s">
        <v>15253</v>
      </c>
      <c r="G25" s="15" t="s">
        <v>29</v>
      </c>
      <c r="H25" s="15" t="s">
        <v>150</v>
      </c>
      <c r="I25" s="15" t="s">
        <v>151</v>
      </c>
      <c r="J25" s="15" t="s">
        <v>149</v>
      </c>
      <c r="K25" s="15" t="s">
        <v>32</v>
      </c>
      <c r="L25" s="15">
        <v>1</v>
      </c>
      <c r="M25" s="15">
        <v>1</v>
      </c>
      <c r="N25" s="15">
        <v>1</v>
      </c>
      <c r="O25" s="15" t="s">
        <v>111</v>
      </c>
      <c r="P25" s="15">
        <v>20697</v>
      </c>
      <c r="Q25" s="15" t="s">
        <v>35</v>
      </c>
      <c r="R25" s="15" t="s">
        <v>59</v>
      </c>
      <c r="S25" s="15" t="s">
        <v>152</v>
      </c>
      <c r="T25" s="15" t="s">
        <v>15315</v>
      </c>
      <c r="W25" s="15" t="s">
        <v>111</v>
      </c>
      <c r="X25" s="15" t="s">
        <v>97</v>
      </c>
      <c r="Y25" s="15">
        <v>0</v>
      </c>
      <c r="Z25" s="15" t="s">
        <v>46</v>
      </c>
      <c r="AA25" s="15" t="s">
        <v>41</v>
      </c>
      <c r="AB25" s="15">
        <v>44121</v>
      </c>
      <c r="AC25" s="15" t="s">
        <v>9291</v>
      </c>
      <c r="AD25" s="15" t="s">
        <v>9292</v>
      </c>
      <c r="AE25" s="15" t="s">
        <v>9293</v>
      </c>
      <c r="AF25" s="15" t="s">
        <v>511</v>
      </c>
      <c r="AG25" s="15" t="s">
        <v>9301</v>
      </c>
    </row>
    <row r="26" spans="1:33" x14ac:dyDescent="0.45">
      <c r="A26" s="15">
        <v>1000025</v>
      </c>
      <c r="B26" s="15" t="s">
        <v>26</v>
      </c>
      <c r="C26" s="18">
        <v>601271083</v>
      </c>
      <c r="D26" s="15">
        <v>0</v>
      </c>
      <c r="E26" s="15" t="s">
        <v>28</v>
      </c>
      <c r="F26" s="15" t="s">
        <v>15253</v>
      </c>
      <c r="G26" s="15" t="s">
        <v>29</v>
      </c>
      <c r="H26" s="15" t="s">
        <v>154</v>
      </c>
      <c r="I26" s="15" t="s">
        <v>155</v>
      </c>
      <c r="J26" s="15" t="s">
        <v>153</v>
      </c>
      <c r="K26" s="15" t="s">
        <v>32</v>
      </c>
      <c r="L26" s="15">
        <v>1</v>
      </c>
      <c r="M26" s="15">
        <v>1</v>
      </c>
      <c r="N26" s="15">
        <v>1</v>
      </c>
      <c r="O26" s="15" t="s">
        <v>111</v>
      </c>
      <c r="P26" s="15">
        <v>21701</v>
      </c>
      <c r="Q26" s="15" t="s">
        <v>35</v>
      </c>
      <c r="R26" s="15" t="s">
        <v>59</v>
      </c>
      <c r="S26" s="15" t="s">
        <v>156</v>
      </c>
      <c r="T26" s="15" t="s">
        <v>15322</v>
      </c>
      <c r="W26" s="15" t="s">
        <v>111</v>
      </c>
      <c r="X26" s="15" t="s">
        <v>97</v>
      </c>
      <c r="Y26" s="15">
        <v>0</v>
      </c>
      <c r="Z26" s="15" t="s">
        <v>46</v>
      </c>
      <c r="AA26" s="15" t="s">
        <v>41</v>
      </c>
      <c r="AB26" s="15">
        <v>44121</v>
      </c>
      <c r="AC26" s="15" t="s">
        <v>9291</v>
      </c>
      <c r="AD26" s="15" t="s">
        <v>9295</v>
      </c>
      <c r="AE26" s="15" t="s">
        <v>9293</v>
      </c>
      <c r="AF26" s="15" t="s">
        <v>511</v>
      </c>
      <c r="AG26" s="15" t="s">
        <v>9301</v>
      </c>
    </row>
    <row r="27" spans="1:33" x14ac:dyDescent="0.45">
      <c r="A27" s="15">
        <v>1000026</v>
      </c>
      <c r="B27" s="15" t="s">
        <v>26</v>
      </c>
      <c r="C27" s="18">
        <v>602933376</v>
      </c>
      <c r="D27" s="15">
        <v>0</v>
      </c>
      <c r="E27" s="15" t="s">
        <v>70</v>
      </c>
      <c r="F27" s="15" t="s">
        <v>15253</v>
      </c>
      <c r="G27" s="15" t="s">
        <v>29</v>
      </c>
      <c r="H27" s="15" t="s">
        <v>158</v>
      </c>
      <c r="I27" s="15" t="s">
        <v>159</v>
      </c>
      <c r="J27" s="15" t="s">
        <v>157</v>
      </c>
      <c r="K27" s="15" t="s">
        <v>32</v>
      </c>
      <c r="L27" s="15">
        <v>1</v>
      </c>
      <c r="M27" s="15">
        <v>1</v>
      </c>
      <c r="N27" s="15">
        <v>1</v>
      </c>
      <c r="O27" s="15" t="s">
        <v>111</v>
      </c>
      <c r="P27" s="15">
        <v>28323</v>
      </c>
      <c r="Q27" s="15" t="s">
        <v>35</v>
      </c>
      <c r="R27" s="15" t="s">
        <v>59</v>
      </c>
      <c r="S27" s="15" t="s">
        <v>160</v>
      </c>
      <c r="T27" s="15" t="s">
        <v>15307</v>
      </c>
      <c r="W27" s="15" t="s">
        <v>111</v>
      </c>
      <c r="X27" s="15" t="s">
        <v>97</v>
      </c>
      <c r="Y27" s="15">
        <v>0</v>
      </c>
      <c r="Z27" s="15" t="s">
        <v>46</v>
      </c>
      <c r="AA27" s="15" t="s">
        <v>41</v>
      </c>
      <c r="AB27" s="15">
        <v>44121</v>
      </c>
      <c r="AC27" s="15" t="s">
        <v>9291</v>
      </c>
      <c r="AD27" s="15" t="s">
        <v>9292</v>
      </c>
      <c r="AE27" s="15" t="s">
        <v>9293</v>
      </c>
      <c r="AF27" s="15" t="s">
        <v>511</v>
      </c>
      <c r="AG27" s="15" t="s">
        <v>511</v>
      </c>
    </row>
    <row r="28" spans="1:33" x14ac:dyDescent="0.45">
      <c r="A28" s="15">
        <v>1000027</v>
      </c>
      <c r="B28" s="15" t="s">
        <v>26</v>
      </c>
      <c r="C28" s="18">
        <v>1711390086</v>
      </c>
      <c r="D28" s="15">
        <v>0</v>
      </c>
      <c r="E28" s="15" t="s">
        <v>28</v>
      </c>
      <c r="F28" s="15" t="s">
        <v>15253</v>
      </c>
      <c r="G28" s="15" t="s">
        <v>29</v>
      </c>
      <c r="H28" s="15" t="s">
        <v>162</v>
      </c>
      <c r="I28" s="15" t="s">
        <v>163</v>
      </c>
      <c r="J28" s="15" t="s">
        <v>161</v>
      </c>
      <c r="K28" s="15" t="s">
        <v>32</v>
      </c>
      <c r="L28" s="15">
        <v>1</v>
      </c>
      <c r="M28" s="15">
        <v>1</v>
      </c>
      <c r="N28" s="15">
        <v>1</v>
      </c>
      <c r="O28" s="15" t="s">
        <v>111</v>
      </c>
      <c r="P28" s="15">
        <v>26828</v>
      </c>
      <c r="Q28" s="15" t="s">
        <v>35</v>
      </c>
      <c r="R28" s="15" t="s">
        <v>59</v>
      </c>
      <c r="S28" s="15" t="s">
        <v>164</v>
      </c>
      <c r="T28" s="15" t="s">
        <v>15306</v>
      </c>
      <c r="W28" s="15" t="s">
        <v>111</v>
      </c>
      <c r="X28" s="15" t="s">
        <v>97</v>
      </c>
      <c r="Y28" s="15">
        <v>0</v>
      </c>
      <c r="Z28" s="15" t="s">
        <v>46</v>
      </c>
      <c r="AA28" s="15" t="s">
        <v>41</v>
      </c>
      <c r="AB28" s="15">
        <v>44121</v>
      </c>
      <c r="AC28" s="15" t="s">
        <v>9291</v>
      </c>
      <c r="AD28" s="15" t="s">
        <v>9292</v>
      </c>
      <c r="AE28" s="15" t="s">
        <v>9302</v>
      </c>
      <c r="AF28" s="15" t="s">
        <v>5096</v>
      </c>
      <c r="AG28" s="15" t="s">
        <v>9311</v>
      </c>
    </row>
    <row r="29" spans="1:33" x14ac:dyDescent="0.45">
      <c r="A29" s="15">
        <v>1000028</v>
      </c>
      <c r="B29" s="15" t="s">
        <v>26</v>
      </c>
      <c r="C29" s="18">
        <v>1703162337</v>
      </c>
      <c r="D29" s="15">
        <v>0</v>
      </c>
      <c r="E29" s="15" t="s">
        <v>70</v>
      </c>
      <c r="F29" s="15" t="s">
        <v>15253</v>
      </c>
      <c r="G29" s="15" t="s">
        <v>29</v>
      </c>
      <c r="H29" s="15" t="s">
        <v>166</v>
      </c>
      <c r="I29" s="15" t="s">
        <v>167</v>
      </c>
      <c r="J29" s="15" t="s">
        <v>165</v>
      </c>
      <c r="K29" s="15" t="s">
        <v>32</v>
      </c>
      <c r="L29" s="15" t="s">
        <v>33</v>
      </c>
      <c r="M29" s="15" t="s">
        <v>33</v>
      </c>
      <c r="N29" s="15" t="s">
        <v>33</v>
      </c>
      <c r="O29" s="15" t="s">
        <v>34</v>
      </c>
      <c r="P29" s="15">
        <v>19540</v>
      </c>
      <c r="Q29" s="15" t="s">
        <v>58</v>
      </c>
      <c r="R29" s="15" t="s">
        <v>59</v>
      </c>
      <c r="S29" s="15" t="s">
        <v>60</v>
      </c>
      <c r="T29" s="15" t="s">
        <v>60</v>
      </c>
      <c r="W29" s="15" t="s">
        <v>34</v>
      </c>
      <c r="X29" s="15" t="s">
        <v>97</v>
      </c>
      <c r="Y29" s="15">
        <v>0</v>
      </c>
      <c r="Z29" s="15" t="s">
        <v>46</v>
      </c>
      <c r="AA29" s="15" t="s">
        <v>41</v>
      </c>
      <c r="AB29" s="15">
        <v>44121</v>
      </c>
      <c r="AC29" s="15" t="s">
        <v>9291</v>
      </c>
      <c r="AD29" s="15" t="s">
        <v>9292</v>
      </c>
      <c r="AE29" s="15" t="s">
        <v>9302</v>
      </c>
      <c r="AF29" s="15" t="s">
        <v>5096</v>
      </c>
      <c r="AG29" s="15" t="s">
        <v>9312</v>
      </c>
    </row>
    <row r="30" spans="1:33" x14ac:dyDescent="0.45">
      <c r="A30" s="15">
        <v>1000029</v>
      </c>
      <c r="B30" s="15" t="s">
        <v>26</v>
      </c>
      <c r="C30" s="18">
        <v>602518714</v>
      </c>
      <c r="D30" s="15">
        <v>0</v>
      </c>
      <c r="E30" s="15" t="s">
        <v>70</v>
      </c>
      <c r="F30" s="15" t="s">
        <v>15253</v>
      </c>
      <c r="G30" s="15" t="s">
        <v>29</v>
      </c>
      <c r="H30" s="15" t="s">
        <v>169</v>
      </c>
      <c r="I30" s="15" t="s">
        <v>170</v>
      </c>
      <c r="J30" s="15" t="s">
        <v>168</v>
      </c>
      <c r="K30" s="15" t="s">
        <v>32</v>
      </c>
      <c r="L30" s="15">
        <v>1</v>
      </c>
      <c r="M30" s="15">
        <v>1</v>
      </c>
      <c r="N30" s="15">
        <v>1</v>
      </c>
      <c r="O30" s="15" t="s">
        <v>111</v>
      </c>
      <c r="P30" s="15">
        <v>26371</v>
      </c>
      <c r="Q30" s="15" t="s">
        <v>35</v>
      </c>
      <c r="R30" s="15" t="s">
        <v>59</v>
      </c>
      <c r="S30" s="15" t="s">
        <v>171</v>
      </c>
      <c r="T30" s="15" t="s">
        <v>15306</v>
      </c>
      <c r="W30" s="15" t="s">
        <v>111</v>
      </c>
      <c r="X30" s="15" t="s">
        <v>97</v>
      </c>
      <c r="Y30" s="15">
        <v>0</v>
      </c>
      <c r="Z30" s="15" t="s">
        <v>46</v>
      </c>
      <c r="AA30" s="15" t="s">
        <v>41</v>
      </c>
      <c r="AB30" s="15">
        <v>44121</v>
      </c>
      <c r="AC30" s="15" t="s">
        <v>9291</v>
      </c>
      <c r="AD30" s="15" t="s">
        <v>9292</v>
      </c>
      <c r="AE30" s="15" t="s">
        <v>9293</v>
      </c>
      <c r="AF30" s="15" t="s">
        <v>511</v>
      </c>
      <c r="AG30" s="15" t="s">
        <v>511</v>
      </c>
    </row>
    <row r="31" spans="1:33" x14ac:dyDescent="0.45">
      <c r="A31" s="15">
        <v>1000030</v>
      </c>
      <c r="B31" s="15" t="s">
        <v>26</v>
      </c>
      <c r="C31" s="18">
        <v>602208134</v>
      </c>
      <c r="D31" s="15">
        <v>0</v>
      </c>
      <c r="E31" s="15" t="s">
        <v>70</v>
      </c>
      <c r="F31" s="15" t="s">
        <v>15253</v>
      </c>
      <c r="G31" s="15" t="s">
        <v>29</v>
      </c>
      <c r="H31" s="15" t="s">
        <v>133</v>
      </c>
      <c r="I31" s="15" t="s">
        <v>173</v>
      </c>
      <c r="J31" s="15" t="s">
        <v>172</v>
      </c>
      <c r="K31" s="15" t="s">
        <v>32</v>
      </c>
      <c r="L31" s="15">
        <v>1</v>
      </c>
      <c r="M31" s="15">
        <v>1</v>
      </c>
      <c r="N31" s="15">
        <v>1</v>
      </c>
      <c r="O31" s="15" t="s">
        <v>111</v>
      </c>
      <c r="P31" s="15">
        <v>25078</v>
      </c>
      <c r="Q31" s="15" t="s">
        <v>35</v>
      </c>
      <c r="R31" s="15" t="s">
        <v>59</v>
      </c>
      <c r="S31" s="15" t="s">
        <v>174</v>
      </c>
      <c r="T31" s="15" t="s">
        <v>15324</v>
      </c>
      <c r="W31" s="15" t="s">
        <v>111</v>
      </c>
      <c r="X31" s="15" t="s">
        <v>97</v>
      </c>
      <c r="Y31" s="15">
        <v>0</v>
      </c>
      <c r="Z31" s="15" t="s">
        <v>46</v>
      </c>
      <c r="AA31" s="15" t="s">
        <v>41</v>
      </c>
      <c r="AB31" s="15">
        <v>44121</v>
      </c>
      <c r="AC31" s="15" t="s">
        <v>9291</v>
      </c>
      <c r="AD31" s="15" t="s">
        <v>9292</v>
      </c>
      <c r="AE31" s="15" t="s">
        <v>9293</v>
      </c>
      <c r="AF31" s="15" t="s">
        <v>511</v>
      </c>
      <c r="AG31" s="15" t="s">
        <v>511</v>
      </c>
    </row>
    <row r="32" spans="1:33" x14ac:dyDescent="0.45">
      <c r="A32" s="15">
        <v>1000031</v>
      </c>
      <c r="B32" s="15" t="s">
        <v>26</v>
      </c>
      <c r="C32" s="18">
        <v>400768867</v>
      </c>
      <c r="D32" s="15">
        <v>0</v>
      </c>
      <c r="E32" s="15" t="s">
        <v>70</v>
      </c>
      <c r="F32" s="15" t="s">
        <v>15253</v>
      </c>
      <c r="G32" s="15" t="s">
        <v>29</v>
      </c>
      <c r="H32" s="15" t="s">
        <v>176</v>
      </c>
      <c r="I32" s="15" t="s">
        <v>177</v>
      </c>
      <c r="J32" s="15" t="s">
        <v>175</v>
      </c>
      <c r="K32" s="15" t="s">
        <v>32</v>
      </c>
      <c r="L32" s="15">
        <v>1</v>
      </c>
      <c r="M32" s="15">
        <v>1</v>
      </c>
      <c r="N32" s="15">
        <v>1</v>
      </c>
      <c r="O32" s="15" t="s">
        <v>111</v>
      </c>
      <c r="P32" s="15">
        <v>23930</v>
      </c>
      <c r="Q32" s="15" t="s">
        <v>35</v>
      </c>
      <c r="R32" s="15" t="s">
        <v>59</v>
      </c>
      <c r="S32" s="15" t="s">
        <v>139</v>
      </c>
      <c r="T32" s="15" t="s">
        <v>15315</v>
      </c>
      <c r="W32" s="15" t="s">
        <v>111</v>
      </c>
      <c r="X32" s="15" t="s">
        <v>97</v>
      </c>
      <c r="Y32" s="15">
        <v>0</v>
      </c>
      <c r="Z32" s="15" t="s">
        <v>46</v>
      </c>
      <c r="AA32" s="15" t="s">
        <v>41</v>
      </c>
      <c r="AB32" s="15">
        <v>44121</v>
      </c>
      <c r="AC32" s="15" t="s">
        <v>9291</v>
      </c>
      <c r="AD32" s="15" t="s">
        <v>9292</v>
      </c>
      <c r="AE32" s="15" t="s">
        <v>9293</v>
      </c>
      <c r="AF32" s="15" t="s">
        <v>511</v>
      </c>
      <c r="AG32" s="15" t="s">
        <v>511</v>
      </c>
    </row>
    <row r="33" spans="1:33" x14ac:dyDescent="0.45">
      <c r="A33" s="15">
        <v>1000032</v>
      </c>
      <c r="B33" s="15" t="s">
        <v>26</v>
      </c>
      <c r="C33" s="18">
        <v>600614671</v>
      </c>
      <c r="D33" s="15">
        <v>0</v>
      </c>
      <c r="E33" s="15" t="s">
        <v>70</v>
      </c>
      <c r="F33" s="15" t="s">
        <v>15253</v>
      </c>
      <c r="G33" s="15" t="s">
        <v>29</v>
      </c>
      <c r="H33" s="15" t="s">
        <v>179</v>
      </c>
      <c r="I33" s="15" t="s">
        <v>180</v>
      </c>
      <c r="J33" s="15" t="s">
        <v>178</v>
      </c>
      <c r="K33" s="15" t="s">
        <v>32</v>
      </c>
      <c r="L33" s="15">
        <v>1</v>
      </c>
      <c r="M33" s="15">
        <v>1</v>
      </c>
      <c r="N33" s="15">
        <v>1</v>
      </c>
      <c r="O33" s="15" t="s">
        <v>111</v>
      </c>
      <c r="P33" s="15">
        <v>17769</v>
      </c>
      <c r="Q33" s="15" t="s">
        <v>35</v>
      </c>
      <c r="R33" s="15" t="s">
        <v>36</v>
      </c>
      <c r="S33" s="15" t="s">
        <v>181</v>
      </c>
      <c r="T33" s="15" t="s">
        <v>15355</v>
      </c>
      <c r="W33" s="15" t="s">
        <v>111</v>
      </c>
      <c r="X33" s="15" t="s">
        <v>97</v>
      </c>
      <c r="Y33" s="15">
        <v>0</v>
      </c>
      <c r="Z33" s="15" t="s">
        <v>46</v>
      </c>
      <c r="AA33" s="15" t="s">
        <v>46</v>
      </c>
      <c r="AB33" s="15">
        <v>43524</v>
      </c>
      <c r="AC33" s="15" t="s">
        <v>9291</v>
      </c>
      <c r="AD33" s="15" t="s">
        <v>9292</v>
      </c>
      <c r="AE33" s="15" t="s">
        <v>9293</v>
      </c>
      <c r="AF33" s="15" t="s">
        <v>511</v>
      </c>
      <c r="AG33" s="15" t="s">
        <v>511</v>
      </c>
    </row>
    <row r="34" spans="1:33" x14ac:dyDescent="0.45">
      <c r="A34" s="15">
        <v>1000033</v>
      </c>
      <c r="B34" s="15" t="s">
        <v>26</v>
      </c>
      <c r="C34" s="18">
        <v>602502411</v>
      </c>
      <c r="D34" s="15">
        <v>0</v>
      </c>
      <c r="E34" s="15" t="s">
        <v>28</v>
      </c>
      <c r="F34" s="15" t="s">
        <v>15253</v>
      </c>
      <c r="G34" s="15" t="s">
        <v>29</v>
      </c>
      <c r="H34" s="15" t="s">
        <v>183</v>
      </c>
      <c r="I34" s="15" t="s">
        <v>184</v>
      </c>
      <c r="J34" s="15" t="s">
        <v>182</v>
      </c>
      <c r="K34" s="15" t="s">
        <v>32</v>
      </c>
      <c r="L34" s="15">
        <v>1</v>
      </c>
      <c r="M34" s="15">
        <v>1</v>
      </c>
      <c r="N34" s="15">
        <v>1</v>
      </c>
      <c r="O34" s="15" t="s">
        <v>111</v>
      </c>
      <c r="P34" s="15">
        <v>26920</v>
      </c>
      <c r="Q34" s="15" t="s">
        <v>35</v>
      </c>
      <c r="R34" s="15" t="s">
        <v>59</v>
      </c>
      <c r="S34" s="15" t="s">
        <v>160</v>
      </c>
      <c r="T34" s="15" t="s">
        <v>15307</v>
      </c>
      <c r="W34" s="15" t="s">
        <v>111</v>
      </c>
      <c r="X34" s="15" t="s">
        <v>97</v>
      </c>
      <c r="Y34" s="15">
        <v>0</v>
      </c>
      <c r="Z34" s="15" t="s">
        <v>46</v>
      </c>
      <c r="AA34" s="15" t="s">
        <v>41</v>
      </c>
      <c r="AB34" s="15">
        <v>44121</v>
      </c>
      <c r="AC34" s="15" t="s">
        <v>9291</v>
      </c>
      <c r="AD34" s="15" t="s">
        <v>9292</v>
      </c>
      <c r="AE34" s="15" t="s">
        <v>9293</v>
      </c>
      <c r="AF34" s="15" t="s">
        <v>511</v>
      </c>
      <c r="AG34" s="15" t="s">
        <v>511</v>
      </c>
    </row>
    <row r="35" spans="1:33" x14ac:dyDescent="0.45">
      <c r="A35" s="15">
        <v>1000034</v>
      </c>
      <c r="B35" s="15" t="s">
        <v>26</v>
      </c>
      <c r="C35" s="18">
        <v>601868599</v>
      </c>
      <c r="D35" s="15">
        <v>0</v>
      </c>
      <c r="E35" s="15" t="s">
        <v>70</v>
      </c>
      <c r="F35" s="15" t="s">
        <v>15253</v>
      </c>
      <c r="G35" s="15" t="s">
        <v>29</v>
      </c>
      <c r="H35" s="15" t="s">
        <v>133</v>
      </c>
      <c r="I35" s="15" t="s">
        <v>173</v>
      </c>
      <c r="J35" s="15" t="s">
        <v>172</v>
      </c>
      <c r="K35" s="15" t="s">
        <v>32</v>
      </c>
      <c r="L35" s="15">
        <v>1</v>
      </c>
      <c r="M35" s="15">
        <v>1</v>
      </c>
      <c r="N35" s="15">
        <v>1</v>
      </c>
      <c r="O35" s="15" t="s">
        <v>111</v>
      </c>
      <c r="P35" s="15">
        <v>25078</v>
      </c>
      <c r="Q35" s="15" t="s">
        <v>35</v>
      </c>
      <c r="R35" s="15" t="s">
        <v>59</v>
      </c>
      <c r="S35" s="15" t="s">
        <v>174</v>
      </c>
      <c r="T35" s="15" t="s">
        <v>15324</v>
      </c>
      <c r="W35" s="15" t="s">
        <v>111</v>
      </c>
      <c r="X35" s="15" t="s">
        <v>97</v>
      </c>
      <c r="Y35" s="15">
        <v>0</v>
      </c>
      <c r="Z35" s="15" t="s">
        <v>46</v>
      </c>
      <c r="AA35" s="15" t="s">
        <v>41</v>
      </c>
      <c r="AB35" s="15">
        <v>44121</v>
      </c>
      <c r="AC35" s="15" t="s">
        <v>9291</v>
      </c>
      <c r="AD35" s="15" t="s">
        <v>9292</v>
      </c>
      <c r="AE35" s="15" t="s">
        <v>9293</v>
      </c>
      <c r="AF35" s="15" t="s">
        <v>511</v>
      </c>
      <c r="AG35" s="15" t="s">
        <v>511</v>
      </c>
    </row>
    <row r="36" spans="1:33" x14ac:dyDescent="0.45">
      <c r="A36" s="15">
        <v>1000035</v>
      </c>
      <c r="B36" s="15" t="s">
        <v>26</v>
      </c>
      <c r="C36" s="18">
        <v>601902232</v>
      </c>
      <c r="D36" s="15">
        <v>0</v>
      </c>
      <c r="E36" s="15" t="s">
        <v>70</v>
      </c>
      <c r="F36" s="15" t="s">
        <v>15253</v>
      </c>
      <c r="G36" s="15" t="s">
        <v>29</v>
      </c>
      <c r="H36" s="15" t="s">
        <v>186</v>
      </c>
      <c r="I36" s="15" t="s">
        <v>187</v>
      </c>
      <c r="J36" s="15" t="s">
        <v>185</v>
      </c>
      <c r="K36" s="15" t="s">
        <v>32</v>
      </c>
      <c r="L36" s="15">
        <v>1</v>
      </c>
      <c r="M36" s="15">
        <v>1</v>
      </c>
      <c r="N36" s="15">
        <v>1</v>
      </c>
      <c r="O36" s="15" t="s">
        <v>111</v>
      </c>
      <c r="P36" s="15">
        <v>24109</v>
      </c>
      <c r="Q36" s="15" t="s">
        <v>35</v>
      </c>
      <c r="R36" s="15" t="s">
        <v>36</v>
      </c>
      <c r="S36" s="15" t="s">
        <v>160</v>
      </c>
      <c r="T36" s="15" t="s">
        <v>15307</v>
      </c>
      <c r="W36" s="15" t="s">
        <v>111</v>
      </c>
      <c r="X36" s="15" t="s">
        <v>97</v>
      </c>
      <c r="Y36" s="15">
        <v>0</v>
      </c>
      <c r="Z36" s="15" t="s">
        <v>46</v>
      </c>
      <c r="AC36" s="15" t="s">
        <v>9291</v>
      </c>
      <c r="AD36" s="15" t="s">
        <v>9292</v>
      </c>
      <c r="AE36" s="15" t="s">
        <v>9293</v>
      </c>
      <c r="AF36" s="15" t="s">
        <v>511</v>
      </c>
      <c r="AG36" s="15" t="s">
        <v>511</v>
      </c>
    </row>
    <row r="37" spans="1:33" x14ac:dyDescent="0.45">
      <c r="A37" s="15">
        <v>1000036</v>
      </c>
      <c r="B37" s="15" t="s">
        <v>26</v>
      </c>
      <c r="C37" s="18">
        <v>600036321</v>
      </c>
      <c r="D37" s="15">
        <v>1880</v>
      </c>
      <c r="E37" s="15" t="s">
        <v>70</v>
      </c>
      <c r="F37" s="15" t="s">
        <v>15253</v>
      </c>
      <c r="G37" s="15" t="s">
        <v>29</v>
      </c>
      <c r="H37" s="15" t="s">
        <v>189</v>
      </c>
      <c r="I37" s="15" t="s">
        <v>190</v>
      </c>
      <c r="J37" s="15" t="s">
        <v>188</v>
      </c>
      <c r="K37" s="15" t="s">
        <v>32</v>
      </c>
      <c r="L37" s="15">
        <v>990036184</v>
      </c>
      <c r="M37" s="15">
        <v>2940367</v>
      </c>
      <c r="N37" s="15">
        <v>1</v>
      </c>
      <c r="O37" s="15" t="s">
        <v>191</v>
      </c>
      <c r="P37" s="15">
        <v>17018</v>
      </c>
      <c r="Q37" s="15" t="s">
        <v>58</v>
      </c>
      <c r="R37" s="15" t="s">
        <v>59</v>
      </c>
      <c r="S37" s="15" t="s">
        <v>60</v>
      </c>
      <c r="T37" s="15" t="s">
        <v>60</v>
      </c>
      <c r="V37" s="15">
        <v>990036184</v>
      </c>
      <c r="W37" s="15" t="s">
        <v>192</v>
      </c>
      <c r="X37" s="15" t="s">
        <v>97</v>
      </c>
      <c r="Y37" s="15">
        <v>0</v>
      </c>
      <c r="Z37" s="15" t="s">
        <v>46</v>
      </c>
      <c r="AA37" s="15" t="s">
        <v>74</v>
      </c>
      <c r="AB37" s="15">
        <v>43664</v>
      </c>
      <c r="AC37" s="15" t="s">
        <v>9291</v>
      </c>
      <c r="AD37" s="15" t="s">
        <v>9292</v>
      </c>
      <c r="AE37" s="15" t="s">
        <v>9293</v>
      </c>
      <c r="AF37" s="15" t="s">
        <v>511</v>
      </c>
      <c r="AG37" s="15" t="s">
        <v>9313</v>
      </c>
    </row>
    <row r="38" spans="1:33" x14ac:dyDescent="0.45">
      <c r="A38" s="15">
        <v>1000037</v>
      </c>
      <c r="B38" s="15" t="s">
        <v>26</v>
      </c>
      <c r="C38" s="18">
        <v>602094344</v>
      </c>
      <c r="D38" s="15">
        <v>965</v>
      </c>
      <c r="E38" s="15" t="s">
        <v>70</v>
      </c>
      <c r="F38" s="15" t="s">
        <v>15253</v>
      </c>
      <c r="G38" s="15" t="s">
        <v>29</v>
      </c>
      <c r="H38" s="15" t="s">
        <v>194</v>
      </c>
      <c r="I38" s="15" t="s">
        <v>195</v>
      </c>
      <c r="J38" s="15" t="s">
        <v>193</v>
      </c>
      <c r="K38" s="15" t="s">
        <v>32</v>
      </c>
      <c r="L38" s="15">
        <v>999931107</v>
      </c>
      <c r="M38" s="15">
        <v>2307489</v>
      </c>
      <c r="N38" s="15" t="s">
        <v>33</v>
      </c>
      <c r="O38" s="15" t="s">
        <v>196</v>
      </c>
      <c r="P38" s="15">
        <v>28166</v>
      </c>
      <c r="Q38" s="15" t="s">
        <v>35</v>
      </c>
      <c r="R38" s="15" t="s">
        <v>36</v>
      </c>
      <c r="S38" s="15" t="s">
        <v>197</v>
      </c>
      <c r="T38" s="15" t="s">
        <v>197</v>
      </c>
      <c r="W38" s="15" t="s">
        <v>34</v>
      </c>
      <c r="X38" s="15" t="s">
        <v>97</v>
      </c>
      <c r="Y38" s="15">
        <v>0</v>
      </c>
      <c r="Z38" s="15" t="s">
        <v>46</v>
      </c>
      <c r="AA38" s="15" t="s">
        <v>74</v>
      </c>
      <c r="AB38" s="15">
        <v>44194</v>
      </c>
      <c r="AC38" s="15" t="s">
        <v>9291</v>
      </c>
      <c r="AD38" s="15" t="s">
        <v>9292</v>
      </c>
      <c r="AE38" s="15" t="s">
        <v>9293</v>
      </c>
      <c r="AF38" s="15" t="s">
        <v>511</v>
      </c>
      <c r="AG38" s="15" t="s">
        <v>511</v>
      </c>
    </row>
    <row r="39" spans="1:33" x14ac:dyDescent="0.45">
      <c r="A39" s="15">
        <v>1000038</v>
      </c>
      <c r="B39" s="15" t="s">
        <v>26</v>
      </c>
      <c r="C39" s="18">
        <v>601930746</v>
      </c>
      <c r="D39" s="15">
        <v>0</v>
      </c>
      <c r="E39" s="15" t="s">
        <v>70</v>
      </c>
      <c r="F39" s="15" t="s">
        <v>15253</v>
      </c>
      <c r="G39" s="15" t="s">
        <v>29</v>
      </c>
      <c r="H39" s="15" t="s">
        <v>199</v>
      </c>
      <c r="I39" s="15" t="s">
        <v>200</v>
      </c>
      <c r="J39" s="15" t="s">
        <v>198</v>
      </c>
      <c r="K39" s="15" t="s">
        <v>32</v>
      </c>
      <c r="L39" s="15">
        <v>1</v>
      </c>
      <c r="M39" s="15">
        <v>1</v>
      </c>
      <c r="N39" s="15">
        <v>1</v>
      </c>
      <c r="O39" s="15" t="s">
        <v>111</v>
      </c>
      <c r="P39" s="15">
        <v>23479</v>
      </c>
      <c r="Q39" s="15" t="s">
        <v>35</v>
      </c>
      <c r="R39" s="15" t="s">
        <v>59</v>
      </c>
      <c r="S39" s="15" t="s">
        <v>160</v>
      </c>
      <c r="T39" s="15" t="s">
        <v>15307</v>
      </c>
      <c r="W39" s="15" t="s">
        <v>111</v>
      </c>
      <c r="X39" s="15" t="s">
        <v>97</v>
      </c>
      <c r="Y39" s="15">
        <v>0</v>
      </c>
      <c r="Z39" s="15" t="s">
        <v>46</v>
      </c>
      <c r="AA39" s="15" t="s">
        <v>41</v>
      </c>
      <c r="AB39" s="15">
        <v>44121</v>
      </c>
      <c r="AC39" s="15" t="s">
        <v>9291</v>
      </c>
      <c r="AD39" s="15" t="s">
        <v>9292</v>
      </c>
      <c r="AE39" s="15" t="s">
        <v>9293</v>
      </c>
      <c r="AF39" s="15" t="s">
        <v>511</v>
      </c>
      <c r="AG39" s="15" t="s">
        <v>511</v>
      </c>
    </row>
    <row r="40" spans="1:33" x14ac:dyDescent="0.45">
      <c r="A40" s="15">
        <v>1000039</v>
      </c>
      <c r="B40" s="15" t="s">
        <v>26</v>
      </c>
      <c r="C40" s="18">
        <v>601813835</v>
      </c>
      <c r="D40" s="15">
        <v>0</v>
      </c>
      <c r="E40" s="15" t="s">
        <v>70</v>
      </c>
      <c r="F40" s="15" t="s">
        <v>15253</v>
      </c>
      <c r="G40" s="15" t="s">
        <v>29</v>
      </c>
      <c r="H40" s="15" t="s">
        <v>202</v>
      </c>
      <c r="I40" s="15" t="s">
        <v>203</v>
      </c>
      <c r="J40" s="15" t="s">
        <v>201</v>
      </c>
      <c r="K40" s="15" t="s">
        <v>32</v>
      </c>
      <c r="L40" s="15">
        <v>1</v>
      </c>
      <c r="M40" s="15">
        <v>1</v>
      </c>
      <c r="N40" s="15">
        <v>1</v>
      </c>
      <c r="O40" s="15" t="s">
        <v>111</v>
      </c>
      <c r="P40" s="15">
        <v>23597</v>
      </c>
      <c r="Q40" s="15" t="s">
        <v>35</v>
      </c>
      <c r="R40" s="15" t="s">
        <v>36</v>
      </c>
      <c r="S40" s="15" t="s">
        <v>83</v>
      </c>
      <c r="T40" s="15" t="s">
        <v>15306</v>
      </c>
      <c r="W40" s="15" t="s">
        <v>111</v>
      </c>
      <c r="X40" s="15" t="s">
        <v>97</v>
      </c>
      <c r="Y40" s="15">
        <v>0</v>
      </c>
      <c r="Z40" s="15" t="s">
        <v>46</v>
      </c>
      <c r="AC40" s="15" t="s">
        <v>9291</v>
      </c>
      <c r="AD40" s="15" t="s">
        <v>9292</v>
      </c>
      <c r="AE40" s="15" t="s">
        <v>9293</v>
      </c>
      <c r="AF40" s="15" t="s">
        <v>511</v>
      </c>
      <c r="AG40" s="15" t="s">
        <v>9301</v>
      </c>
    </row>
    <row r="41" spans="1:33" x14ac:dyDescent="0.45">
      <c r="A41" s="15">
        <v>1000040</v>
      </c>
      <c r="B41" s="15" t="s">
        <v>26</v>
      </c>
      <c r="C41" s="18">
        <v>601881444</v>
      </c>
      <c r="D41" s="15">
        <v>0</v>
      </c>
      <c r="E41" s="15" t="s">
        <v>70</v>
      </c>
      <c r="F41" s="15" t="s">
        <v>15253</v>
      </c>
      <c r="G41" s="15" t="s">
        <v>29</v>
      </c>
      <c r="H41" s="15" t="s">
        <v>205</v>
      </c>
      <c r="I41" s="15" t="s">
        <v>206</v>
      </c>
      <c r="J41" s="15" t="s">
        <v>204</v>
      </c>
      <c r="K41" s="15" t="s">
        <v>32</v>
      </c>
      <c r="L41" s="15">
        <v>1</v>
      </c>
      <c r="M41" s="15">
        <v>1</v>
      </c>
      <c r="N41" s="15">
        <v>1</v>
      </c>
      <c r="O41" s="15" t="s">
        <v>111</v>
      </c>
      <c r="P41" s="15">
        <v>23260</v>
      </c>
      <c r="Q41" s="15" t="s">
        <v>35</v>
      </c>
      <c r="R41" s="15" t="s">
        <v>36</v>
      </c>
      <c r="S41" s="15" t="s">
        <v>160</v>
      </c>
      <c r="T41" s="15" t="s">
        <v>15307</v>
      </c>
      <c r="W41" s="15" t="s">
        <v>207</v>
      </c>
      <c r="X41" s="15" t="s">
        <v>97</v>
      </c>
      <c r="Y41" s="15">
        <v>0</v>
      </c>
      <c r="Z41" s="15" t="s">
        <v>46</v>
      </c>
      <c r="AC41" s="15" t="s">
        <v>9291</v>
      </c>
      <c r="AD41" s="15" t="s">
        <v>9292</v>
      </c>
      <c r="AE41" s="15" t="s">
        <v>9293</v>
      </c>
      <c r="AF41" s="15" t="s">
        <v>511</v>
      </c>
      <c r="AG41" s="15" t="s">
        <v>511</v>
      </c>
    </row>
    <row r="42" spans="1:33" x14ac:dyDescent="0.45">
      <c r="A42" s="15">
        <v>1000041</v>
      </c>
      <c r="B42" s="15" t="s">
        <v>26</v>
      </c>
      <c r="C42" s="18">
        <v>602612319</v>
      </c>
      <c r="D42" s="15">
        <v>1000</v>
      </c>
      <c r="E42" s="15" t="s">
        <v>70</v>
      </c>
      <c r="F42" s="15" t="s">
        <v>15253</v>
      </c>
      <c r="G42" s="15" t="s">
        <v>29</v>
      </c>
      <c r="H42" s="15" t="s">
        <v>158</v>
      </c>
      <c r="I42" s="15" t="s">
        <v>209</v>
      </c>
      <c r="J42" s="15" t="s">
        <v>208</v>
      </c>
      <c r="K42" s="15" t="s">
        <v>32</v>
      </c>
      <c r="L42" s="15">
        <v>984478038</v>
      </c>
      <c r="M42" s="15">
        <v>32562289</v>
      </c>
      <c r="N42" s="15">
        <v>1</v>
      </c>
      <c r="O42" s="15" t="s">
        <v>210</v>
      </c>
      <c r="P42" s="15">
        <v>27245</v>
      </c>
      <c r="Q42" s="15" t="s">
        <v>58</v>
      </c>
      <c r="R42" s="15" t="s">
        <v>59</v>
      </c>
      <c r="S42" s="15" t="s">
        <v>79</v>
      </c>
      <c r="T42" s="15" t="s">
        <v>79</v>
      </c>
      <c r="W42" s="15" t="s">
        <v>111</v>
      </c>
      <c r="X42" s="15" t="s">
        <v>39</v>
      </c>
      <c r="Y42" s="15">
        <v>0</v>
      </c>
      <c r="Z42" s="15" t="s">
        <v>46</v>
      </c>
      <c r="AA42" s="15" t="s">
        <v>74</v>
      </c>
      <c r="AB42" s="15">
        <v>43704</v>
      </c>
      <c r="AC42" s="15" t="s">
        <v>9291</v>
      </c>
      <c r="AD42" s="15" t="s">
        <v>9292</v>
      </c>
      <c r="AE42" s="15" t="s">
        <v>9293</v>
      </c>
      <c r="AF42" s="15" t="s">
        <v>511</v>
      </c>
      <c r="AG42" s="15" t="s">
        <v>9301</v>
      </c>
    </row>
    <row r="43" spans="1:33" x14ac:dyDescent="0.45">
      <c r="A43" s="15">
        <v>1000042</v>
      </c>
      <c r="B43" s="15" t="s">
        <v>26</v>
      </c>
      <c r="C43" s="18">
        <v>1002688578</v>
      </c>
      <c r="D43" s="15">
        <v>1050</v>
      </c>
      <c r="E43" s="15" t="s">
        <v>70</v>
      </c>
      <c r="F43" s="15" t="s">
        <v>15253</v>
      </c>
      <c r="G43" s="15" t="s">
        <v>29</v>
      </c>
      <c r="H43" s="15" t="s">
        <v>212</v>
      </c>
      <c r="I43" s="15" t="s">
        <v>213</v>
      </c>
      <c r="J43" s="15" t="s">
        <v>211</v>
      </c>
      <c r="K43" s="15" t="s">
        <v>32</v>
      </c>
      <c r="L43" s="15">
        <v>969031605</v>
      </c>
      <c r="M43" s="15">
        <v>999270105</v>
      </c>
      <c r="N43" s="15">
        <v>1</v>
      </c>
      <c r="O43" s="15" t="s">
        <v>214</v>
      </c>
      <c r="P43" s="15">
        <v>29086</v>
      </c>
      <c r="Q43" s="15" t="s">
        <v>58</v>
      </c>
      <c r="R43" s="15" t="s">
        <v>59</v>
      </c>
      <c r="S43" s="15" t="s">
        <v>197</v>
      </c>
      <c r="T43" s="15" t="s">
        <v>197</v>
      </c>
      <c r="U43" s="15" t="s">
        <v>215</v>
      </c>
      <c r="W43" s="15" t="s">
        <v>111</v>
      </c>
      <c r="X43" s="15" t="s">
        <v>97</v>
      </c>
      <c r="Y43" s="15">
        <v>2</v>
      </c>
      <c r="Z43" s="15" t="s">
        <v>46</v>
      </c>
      <c r="AA43" s="15" t="s">
        <v>74</v>
      </c>
      <c r="AB43" s="15">
        <v>44615</v>
      </c>
      <c r="AC43" s="15" t="s">
        <v>9291</v>
      </c>
      <c r="AD43" s="15" t="s">
        <v>9292</v>
      </c>
      <c r="AE43" s="15" t="s">
        <v>9293</v>
      </c>
      <c r="AF43" s="15" t="s">
        <v>511</v>
      </c>
      <c r="AG43" s="15" t="s">
        <v>9294</v>
      </c>
    </row>
    <row r="44" spans="1:33" x14ac:dyDescent="0.45">
      <c r="A44" s="15">
        <v>1000043</v>
      </c>
      <c r="B44" s="15" t="s">
        <v>26</v>
      </c>
      <c r="C44" s="18">
        <v>603054941</v>
      </c>
      <c r="D44" s="15">
        <v>1300</v>
      </c>
      <c r="E44" s="15" t="s">
        <v>28</v>
      </c>
      <c r="F44" s="15" t="s">
        <v>15253</v>
      </c>
      <c r="G44" s="15" t="s">
        <v>29</v>
      </c>
      <c r="H44" s="15" t="s">
        <v>217</v>
      </c>
      <c r="I44" s="15" t="s">
        <v>218</v>
      </c>
      <c r="J44" s="15" t="s">
        <v>216</v>
      </c>
      <c r="K44" s="15" t="s">
        <v>32</v>
      </c>
      <c r="L44" s="15">
        <v>996809455</v>
      </c>
      <c r="M44" s="15">
        <v>996809455</v>
      </c>
      <c r="N44" s="15">
        <v>1</v>
      </c>
      <c r="O44" s="15" t="s">
        <v>219</v>
      </c>
      <c r="P44" s="15">
        <v>29090</v>
      </c>
      <c r="Q44" s="15" t="s">
        <v>58</v>
      </c>
      <c r="R44" s="15" t="s">
        <v>59</v>
      </c>
      <c r="S44" s="15" t="s">
        <v>79</v>
      </c>
      <c r="T44" s="15" t="s">
        <v>79</v>
      </c>
      <c r="W44" s="15" t="s">
        <v>111</v>
      </c>
      <c r="X44" s="15" t="s">
        <v>97</v>
      </c>
      <c r="Y44" s="15">
        <v>0</v>
      </c>
      <c r="Z44" s="15" t="s">
        <v>46</v>
      </c>
      <c r="AA44" s="15" t="s">
        <v>41</v>
      </c>
      <c r="AB44" s="15">
        <v>44121</v>
      </c>
      <c r="AC44" s="15" t="s">
        <v>9291</v>
      </c>
      <c r="AD44" s="15" t="s">
        <v>9292</v>
      </c>
      <c r="AE44" s="15" t="s">
        <v>9293</v>
      </c>
      <c r="AF44" s="15" t="s">
        <v>511</v>
      </c>
      <c r="AG44" s="15" t="s">
        <v>9300</v>
      </c>
    </row>
    <row r="45" spans="1:33" x14ac:dyDescent="0.45">
      <c r="A45" s="15">
        <v>1000044</v>
      </c>
      <c r="B45" s="15" t="s">
        <v>26</v>
      </c>
      <c r="C45" s="18">
        <v>602752511</v>
      </c>
      <c r="D45" s="15">
        <v>0</v>
      </c>
      <c r="E45" s="15" t="s">
        <v>70</v>
      </c>
      <c r="F45" s="15" t="s">
        <v>15253</v>
      </c>
      <c r="G45" s="15" t="s">
        <v>29</v>
      </c>
      <c r="H45" s="15" t="s">
        <v>221</v>
      </c>
      <c r="I45" s="15" t="s">
        <v>222</v>
      </c>
      <c r="J45" s="15" t="s">
        <v>220</v>
      </c>
      <c r="K45" s="15" t="s">
        <v>32</v>
      </c>
      <c r="L45" s="15">
        <v>1</v>
      </c>
      <c r="M45" s="15">
        <v>1</v>
      </c>
      <c r="N45" s="15">
        <v>1</v>
      </c>
      <c r="O45" s="15" t="s">
        <v>111</v>
      </c>
      <c r="P45" s="15">
        <v>27075</v>
      </c>
      <c r="Q45" s="15" t="s">
        <v>35</v>
      </c>
      <c r="R45" s="15" t="s">
        <v>59</v>
      </c>
      <c r="S45" s="15" t="s">
        <v>223</v>
      </c>
      <c r="T45" s="15" t="s">
        <v>15313</v>
      </c>
      <c r="W45" s="15" t="s">
        <v>111</v>
      </c>
      <c r="X45" s="15" t="s">
        <v>97</v>
      </c>
      <c r="Y45" s="15">
        <v>0</v>
      </c>
      <c r="Z45" s="15" t="s">
        <v>46</v>
      </c>
      <c r="AA45" s="15" t="s">
        <v>41</v>
      </c>
      <c r="AB45" s="15">
        <v>44121</v>
      </c>
      <c r="AC45" s="15" t="s">
        <v>9291</v>
      </c>
      <c r="AD45" s="15" t="s">
        <v>9292</v>
      </c>
      <c r="AE45" s="15" t="s">
        <v>9293</v>
      </c>
      <c r="AF45" s="15" t="s">
        <v>511</v>
      </c>
      <c r="AG45" s="15" t="s">
        <v>511</v>
      </c>
    </row>
    <row r="46" spans="1:33" x14ac:dyDescent="0.45">
      <c r="A46" s="15">
        <v>1000045</v>
      </c>
      <c r="B46" s="15" t="s">
        <v>26</v>
      </c>
      <c r="C46" s="18">
        <v>1001470358</v>
      </c>
      <c r="D46" s="15">
        <v>0</v>
      </c>
      <c r="E46" s="15" t="s">
        <v>70</v>
      </c>
      <c r="F46" s="15" t="s">
        <v>15254</v>
      </c>
      <c r="G46" s="15" t="s">
        <v>29</v>
      </c>
      <c r="H46" s="15" t="s">
        <v>225</v>
      </c>
      <c r="I46" s="15" t="s">
        <v>226</v>
      </c>
      <c r="J46" s="15" t="s">
        <v>224</v>
      </c>
      <c r="K46" s="15" t="s">
        <v>32</v>
      </c>
      <c r="L46" s="15">
        <v>2628405</v>
      </c>
      <c r="M46" s="15">
        <v>1</v>
      </c>
      <c r="N46" s="15">
        <v>1</v>
      </c>
      <c r="O46" s="15" t="s">
        <v>227</v>
      </c>
      <c r="P46" s="15">
        <v>22885</v>
      </c>
      <c r="Q46" s="15" t="s">
        <v>35</v>
      </c>
      <c r="R46" s="15" t="s">
        <v>59</v>
      </c>
      <c r="S46" s="15" t="s">
        <v>60</v>
      </c>
      <c r="T46" s="15" t="s">
        <v>60</v>
      </c>
      <c r="W46" s="15" t="s">
        <v>111</v>
      </c>
      <c r="X46" s="15" t="s">
        <v>97</v>
      </c>
      <c r="Y46" s="15">
        <v>0</v>
      </c>
      <c r="Z46" s="15" t="s">
        <v>46</v>
      </c>
      <c r="AA46" s="15" t="s">
        <v>41</v>
      </c>
      <c r="AB46" s="15">
        <v>44121</v>
      </c>
      <c r="AC46" s="15" t="s">
        <v>9291</v>
      </c>
      <c r="AD46" s="15" t="s">
        <v>9292</v>
      </c>
      <c r="AE46" s="15" t="s">
        <v>9293</v>
      </c>
      <c r="AF46" s="15" t="s">
        <v>511</v>
      </c>
      <c r="AG46" s="15" t="s">
        <v>511</v>
      </c>
    </row>
    <row r="47" spans="1:33" x14ac:dyDescent="0.45">
      <c r="A47" s="15">
        <v>1000046</v>
      </c>
      <c r="B47" s="15" t="s">
        <v>26</v>
      </c>
      <c r="C47" s="18">
        <v>201094232</v>
      </c>
      <c r="D47" s="15">
        <v>0</v>
      </c>
      <c r="E47" s="15" t="s">
        <v>70</v>
      </c>
      <c r="F47" s="15" t="s">
        <v>15253</v>
      </c>
      <c r="G47" s="15" t="s">
        <v>29</v>
      </c>
      <c r="H47" s="15" t="s">
        <v>229</v>
      </c>
      <c r="I47" s="15" t="s">
        <v>230</v>
      </c>
      <c r="J47" s="15" t="s">
        <v>228</v>
      </c>
      <c r="K47" s="15" t="s">
        <v>32</v>
      </c>
      <c r="L47" s="15">
        <v>1</v>
      </c>
      <c r="M47" s="15">
        <v>1</v>
      </c>
      <c r="N47" s="15">
        <v>1</v>
      </c>
      <c r="O47" s="15" t="s">
        <v>111</v>
      </c>
      <c r="P47" s="15">
        <v>25168</v>
      </c>
      <c r="Q47" s="15" t="s">
        <v>35</v>
      </c>
      <c r="R47" s="15" t="s">
        <v>59</v>
      </c>
      <c r="S47" s="15" t="s">
        <v>79</v>
      </c>
      <c r="T47" s="15" t="s">
        <v>79</v>
      </c>
      <c r="W47" s="15" t="s">
        <v>111</v>
      </c>
      <c r="X47" s="15" t="s">
        <v>39</v>
      </c>
      <c r="Y47" s="15">
        <v>0</v>
      </c>
      <c r="Z47" s="15" t="s">
        <v>46</v>
      </c>
      <c r="AA47" s="15" t="s">
        <v>41</v>
      </c>
      <c r="AB47" s="15">
        <v>44121</v>
      </c>
      <c r="AC47" s="15" t="s">
        <v>9291</v>
      </c>
      <c r="AD47" s="15" t="s">
        <v>9295</v>
      </c>
      <c r="AE47" s="15" t="s">
        <v>9305</v>
      </c>
      <c r="AF47" s="15" t="s">
        <v>9306</v>
      </c>
      <c r="AG47" s="15" t="s">
        <v>9306</v>
      </c>
    </row>
    <row r="48" spans="1:33" x14ac:dyDescent="0.45">
      <c r="A48" s="15">
        <v>1000047</v>
      </c>
      <c r="B48" s="15" t="s">
        <v>26</v>
      </c>
      <c r="C48" s="18">
        <v>602456410</v>
      </c>
      <c r="D48" s="15">
        <v>0</v>
      </c>
      <c r="E48" s="15" t="s">
        <v>70</v>
      </c>
      <c r="F48" s="15" t="s">
        <v>15253</v>
      </c>
      <c r="G48" s="15" t="s">
        <v>29</v>
      </c>
      <c r="H48" s="15" t="s">
        <v>232</v>
      </c>
      <c r="I48" s="15" t="s">
        <v>233</v>
      </c>
      <c r="J48" s="15" t="s">
        <v>231</v>
      </c>
      <c r="K48" s="15" t="s">
        <v>32</v>
      </c>
      <c r="L48" s="15">
        <v>1</v>
      </c>
      <c r="M48" s="15">
        <v>1</v>
      </c>
      <c r="N48" s="15">
        <v>1</v>
      </c>
      <c r="O48" s="15" t="s">
        <v>111</v>
      </c>
      <c r="P48" s="15">
        <v>25168</v>
      </c>
      <c r="Q48" s="15" t="s">
        <v>35</v>
      </c>
      <c r="R48" s="15" t="s">
        <v>59</v>
      </c>
      <c r="S48" s="15" t="s">
        <v>234</v>
      </c>
      <c r="T48" s="15" t="s">
        <v>15314</v>
      </c>
      <c r="W48" s="15" t="s">
        <v>111</v>
      </c>
      <c r="X48" s="15" t="s">
        <v>97</v>
      </c>
      <c r="Y48" s="15">
        <v>0</v>
      </c>
      <c r="Z48" s="15" t="s">
        <v>46</v>
      </c>
      <c r="AA48" s="15" t="s">
        <v>41</v>
      </c>
      <c r="AB48" s="15">
        <v>44121</v>
      </c>
      <c r="AC48" s="15" t="s">
        <v>9291</v>
      </c>
      <c r="AD48" s="15" t="s">
        <v>9292</v>
      </c>
      <c r="AE48" s="15" t="s">
        <v>9293</v>
      </c>
      <c r="AF48" s="15" t="s">
        <v>511</v>
      </c>
      <c r="AG48" s="15" t="s">
        <v>511</v>
      </c>
    </row>
    <row r="49" spans="1:33" x14ac:dyDescent="0.45">
      <c r="A49" s="15">
        <v>1000048</v>
      </c>
      <c r="B49" s="15" t="s">
        <v>26</v>
      </c>
      <c r="C49" s="18">
        <v>602135972</v>
      </c>
      <c r="D49" s="15">
        <v>0</v>
      </c>
      <c r="E49" s="15" t="s">
        <v>236</v>
      </c>
      <c r="F49" s="15" t="s">
        <v>15254</v>
      </c>
      <c r="G49" s="15" t="s">
        <v>29</v>
      </c>
      <c r="H49" s="15" t="s">
        <v>237</v>
      </c>
      <c r="I49" s="15" t="s">
        <v>238</v>
      </c>
      <c r="J49" s="15" t="s">
        <v>235</v>
      </c>
      <c r="K49" s="15" t="s">
        <v>32</v>
      </c>
      <c r="L49" s="15">
        <v>1</v>
      </c>
      <c r="M49" s="15">
        <v>1</v>
      </c>
      <c r="N49" s="15" t="s">
        <v>239</v>
      </c>
      <c r="O49" s="15" t="s">
        <v>111</v>
      </c>
      <c r="P49" s="15">
        <v>27188</v>
      </c>
      <c r="Q49" s="15" t="s">
        <v>35</v>
      </c>
      <c r="R49" s="15" t="s">
        <v>36</v>
      </c>
      <c r="S49" s="15" t="s">
        <v>160</v>
      </c>
      <c r="T49" s="15" t="s">
        <v>15307</v>
      </c>
      <c r="W49" s="15" t="s">
        <v>111</v>
      </c>
      <c r="X49" s="15" t="s">
        <v>97</v>
      </c>
      <c r="Y49" s="15">
        <v>0</v>
      </c>
      <c r="Z49" s="15" t="s">
        <v>46</v>
      </c>
      <c r="AC49" s="15" t="s">
        <v>9291</v>
      </c>
      <c r="AD49" s="15" t="s">
        <v>9292</v>
      </c>
      <c r="AE49" s="15" t="s">
        <v>9293</v>
      </c>
      <c r="AF49" s="15" t="s">
        <v>511</v>
      </c>
      <c r="AG49" s="15" t="s">
        <v>511</v>
      </c>
    </row>
    <row r="50" spans="1:33" x14ac:dyDescent="0.45">
      <c r="A50" s="15">
        <v>1000049</v>
      </c>
      <c r="B50" s="15" t="s">
        <v>26</v>
      </c>
      <c r="C50" s="18">
        <v>602311086</v>
      </c>
      <c r="D50" s="15" t="s">
        <v>15207</v>
      </c>
      <c r="E50" s="15" t="s">
        <v>70</v>
      </c>
      <c r="F50" s="15" t="s">
        <v>15253</v>
      </c>
      <c r="G50" s="15" t="s">
        <v>29</v>
      </c>
      <c r="H50" s="15" t="s">
        <v>241</v>
      </c>
      <c r="I50" s="15" t="s">
        <v>242</v>
      </c>
      <c r="J50" s="15" t="s">
        <v>240</v>
      </c>
      <c r="K50" s="15" t="s">
        <v>32</v>
      </c>
      <c r="L50" s="15">
        <v>980680002</v>
      </c>
      <c r="M50" s="15">
        <v>2904752</v>
      </c>
      <c r="N50" s="15" t="s">
        <v>239</v>
      </c>
      <c r="O50" s="15" t="s">
        <v>243</v>
      </c>
      <c r="P50" s="15">
        <v>25475</v>
      </c>
      <c r="Q50" s="15" t="s">
        <v>35</v>
      </c>
      <c r="R50" s="15" t="s">
        <v>59</v>
      </c>
      <c r="S50" s="15" t="s">
        <v>244</v>
      </c>
      <c r="T50" s="15" t="s">
        <v>15349</v>
      </c>
      <c r="W50" s="15" t="s">
        <v>111</v>
      </c>
      <c r="X50" s="15" t="s">
        <v>97</v>
      </c>
      <c r="Y50" s="15">
        <v>0</v>
      </c>
      <c r="Z50" s="15" t="s">
        <v>46</v>
      </c>
      <c r="AA50" s="15" t="s">
        <v>74</v>
      </c>
      <c r="AB50" s="15">
        <v>43781</v>
      </c>
      <c r="AC50" s="15" t="s">
        <v>9291</v>
      </c>
      <c r="AD50" s="15" t="s">
        <v>9292</v>
      </c>
      <c r="AE50" s="15" t="s">
        <v>9293</v>
      </c>
      <c r="AF50" s="15" t="s">
        <v>511</v>
      </c>
      <c r="AG50" s="15" t="s">
        <v>511</v>
      </c>
    </row>
    <row r="51" spans="1:33" x14ac:dyDescent="0.45">
      <c r="A51" s="15">
        <v>1000050</v>
      </c>
      <c r="B51" s="15" t="s">
        <v>26</v>
      </c>
      <c r="C51" s="18">
        <v>602190472</v>
      </c>
      <c r="D51" s="15">
        <v>0</v>
      </c>
      <c r="E51" s="15" t="s">
        <v>70</v>
      </c>
      <c r="F51" s="15" t="s">
        <v>15253</v>
      </c>
      <c r="G51" s="15" t="s">
        <v>29</v>
      </c>
      <c r="H51" s="15" t="s">
        <v>246</v>
      </c>
      <c r="I51" s="15" t="s">
        <v>247</v>
      </c>
      <c r="J51" s="15" t="s">
        <v>245</v>
      </c>
      <c r="K51" s="15" t="s">
        <v>32</v>
      </c>
      <c r="L51" s="15">
        <v>1</v>
      </c>
      <c r="M51" s="15">
        <v>1</v>
      </c>
      <c r="N51" s="15" t="s">
        <v>239</v>
      </c>
      <c r="O51" s="15" t="s">
        <v>111</v>
      </c>
      <c r="P51" s="15">
        <v>24654</v>
      </c>
      <c r="Q51" s="15" t="s">
        <v>35</v>
      </c>
      <c r="R51" s="15" t="s">
        <v>36</v>
      </c>
      <c r="S51" s="15" t="s">
        <v>248</v>
      </c>
      <c r="T51" s="15" t="s">
        <v>15325</v>
      </c>
      <c r="W51" s="15" t="s">
        <v>111</v>
      </c>
      <c r="X51" s="15" t="s">
        <v>97</v>
      </c>
      <c r="Y51" s="15">
        <v>0</v>
      </c>
      <c r="Z51" s="15" t="s">
        <v>46</v>
      </c>
      <c r="AC51" s="15" t="s">
        <v>9291</v>
      </c>
      <c r="AD51" s="15" t="s">
        <v>9295</v>
      </c>
      <c r="AE51" s="15" t="s">
        <v>9293</v>
      </c>
      <c r="AF51" s="15" t="s">
        <v>511</v>
      </c>
      <c r="AG51" s="15" t="s">
        <v>511</v>
      </c>
    </row>
    <row r="52" spans="1:33" x14ac:dyDescent="0.45">
      <c r="A52" s="15">
        <v>1000051</v>
      </c>
      <c r="B52" s="15" t="s">
        <v>26</v>
      </c>
      <c r="C52" s="18">
        <v>602114399</v>
      </c>
      <c r="D52" s="15">
        <v>800</v>
      </c>
      <c r="E52" s="15" t="s">
        <v>70</v>
      </c>
      <c r="F52" s="15" t="s">
        <v>15253</v>
      </c>
      <c r="G52" s="15" t="s">
        <v>29</v>
      </c>
      <c r="H52" s="15" t="s">
        <v>250</v>
      </c>
      <c r="I52" s="15" t="s">
        <v>251</v>
      </c>
      <c r="J52" s="15" t="s">
        <v>249</v>
      </c>
      <c r="K52" s="15" t="s">
        <v>32</v>
      </c>
      <c r="L52" s="15">
        <v>1</v>
      </c>
      <c r="M52" s="15">
        <v>1</v>
      </c>
      <c r="N52" s="15">
        <v>1</v>
      </c>
      <c r="O52" s="15" t="s">
        <v>111</v>
      </c>
      <c r="P52" s="15">
        <v>25631</v>
      </c>
      <c r="Q52" s="15" t="s">
        <v>35</v>
      </c>
      <c r="R52" s="15" t="s">
        <v>59</v>
      </c>
      <c r="S52" s="15" t="s">
        <v>79</v>
      </c>
      <c r="T52" s="15" t="s">
        <v>79</v>
      </c>
      <c r="W52" s="15" t="s">
        <v>111</v>
      </c>
      <c r="X52" s="15" t="s">
        <v>97</v>
      </c>
      <c r="Y52" s="15">
        <v>0</v>
      </c>
      <c r="Z52" s="15" t="s">
        <v>46</v>
      </c>
      <c r="AA52" s="15" t="s">
        <v>74</v>
      </c>
      <c r="AB52" s="15">
        <v>43641</v>
      </c>
      <c r="AC52" s="15" t="s">
        <v>9291</v>
      </c>
      <c r="AD52" s="15" t="s">
        <v>9292</v>
      </c>
      <c r="AE52" s="15" t="s">
        <v>9293</v>
      </c>
      <c r="AF52" s="15" t="s">
        <v>511</v>
      </c>
      <c r="AG52" s="15" t="s">
        <v>511</v>
      </c>
    </row>
    <row r="53" spans="1:33" x14ac:dyDescent="0.45">
      <c r="A53" s="15">
        <v>1000052</v>
      </c>
      <c r="B53" s="15" t="s">
        <v>26</v>
      </c>
      <c r="C53" s="18">
        <v>602266272</v>
      </c>
      <c r="D53" s="15">
        <v>0</v>
      </c>
      <c r="E53" s="15" t="s">
        <v>70</v>
      </c>
      <c r="F53" s="15" t="s">
        <v>15253</v>
      </c>
      <c r="G53" s="15" t="s">
        <v>29</v>
      </c>
      <c r="H53" s="15" t="s">
        <v>253</v>
      </c>
      <c r="I53" s="15" t="s">
        <v>254</v>
      </c>
      <c r="J53" s="15" t="s">
        <v>252</v>
      </c>
      <c r="K53" s="15" t="s">
        <v>32</v>
      </c>
      <c r="L53" s="15">
        <v>1</v>
      </c>
      <c r="M53" s="15">
        <v>1</v>
      </c>
      <c r="N53" s="15" t="s">
        <v>239</v>
      </c>
      <c r="O53" s="15" t="s">
        <v>111</v>
      </c>
      <c r="P53" s="15">
        <v>25090</v>
      </c>
      <c r="Q53" s="15" t="s">
        <v>35</v>
      </c>
      <c r="R53" s="15" t="s">
        <v>59</v>
      </c>
      <c r="S53" s="15" t="s">
        <v>255</v>
      </c>
      <c r="T53" s="15" t="s">
        <v>15325</v>
      </c>
      <c r="W53" s="15" t="s">
        <v>111</v>
      </c>
      <c r="X53" s="15" t="s">
        <v>97</v>
      </c>
      <c r="Y53" s="15">
        <v>0</v>
      </c>
      <c r="Z53" s="15" t="s">
        <v>46</v>
      </c>
      <c r="AA53" s="15" t="s">
        <v>41</v>
      </c>
      <c r="AB53" s="15">
        <v>44121</v>
      </c>
      <c r="AC53" s="15" t="s">
        <v>9291</v>
      </c>
      <c r="AD53" s="15" t="s">
        <v>9292</v>
      </c>
      <c r="AE53" s="15" t="s">
        <v>9293</v>
      </c>
      <c r="AF53" s="15" t="s">
        <v>511</v>
      </c>
      <c r="AG53" s="15" t="s">
        <v>511</v>
      </c>
    </row>
    <row r="54" spans="1:33" x14ac:dyDescent="0.45">
      <c r="A54" s="15">
        <v>1000053</v>
      </c>
      <c r="B54" s="15" t="s">
        <v>26</v>
      </c>
      <c r="C54" s="18">
        <v>602195778</v>
      </c>
      <c r="D54" s="15">
        <v>480</v>
      </c>
      <c r="E54" s="15" t="s">
        <v>70</v>
      </c>
      <c r="F54" s="15" t="s">
        <v>15253</v>
      </c>
      <c r="G54" s="15" t="s">
        <v>29</v>
      </c>
      <c r="H54" s="15" t="s">
        <v>257</v>
      </c>
      <c r="I54" s="15" t="s">
        <v>258</v>
      </c>
      <c r="J54" s="15" t="s">
        <v>256</v>
      </c>
      <c r="K54" s="15" t="s">
        <v>32</v>
      </c>
      <c r="L54" s="15">
        <v>32600193</v>
      </c>
      <c r="M54" s="15">
        <v>993546489</v>
      </c>
      <c r="N54" s="15">
        <v>1</v>
      </c>
      <c r="O54" s="15" t="s">
        <v>259</v>
      </c>
      <c r="P54" s="15">
        <v>24944</v>
      </c>
      <c r="Q54" s="15" t="s">
        <v>58</v>
      </c>
      <c r="R54" s="15" t="s">
        <v>59</v>
      </c>
      <c r="S54" s="15" t="s">
        <v>260</v>
      </c>
      <c r="T54" s="15" t="s">
        <v>15325</v>
      </c>
      <c r="U54" s="15" t="s">
        <v>261</v>
      </c>
      <c r="W54" s="15" t="s">
        <v>111</v>
      </c>
      <c r="X54" s="15" t="s">
        <v>97</v>
      </c>
      <c r="Y54" s="15">
        <v>0</v>
      </c>
      <c r="Z54" s="15" t="s">
        <v>46</v>
      </c>
      <c r="AA54" s="15" t="s">
        <v>41</v>
      </c>
      <c r="AB54" s="15">
        <v>44121</v>
      </c>
      <c r="AC54" s="15" t="s">
        <v>9291</v>
      </c>
      <c r="AD54" s="15" t="s">
        <v>9292</v>
      </c>
      <c r="AE54" s="15" t="s">
        <v>9293</v>
      </c>
      <c r="AF54" s="15" t="s">
        <v>511</v>
      </c>
      <c r="AG54" s="15" t="s">
        <v>9308</v>
      </c>
    </row>
    <row r="55" spans="1:33" x14ac:dyDescent="0.45">
      <c r="A55" s="15">
        <v>1000054</v>
      </c>
      <c r="B55" s="15" t="s">
        <v>26</v>
      </c>
      <c r="C55" s="18">
        <v>602248569</v>
      </c>
      <c r="D55" s="15">
        <v>0</v>
      </c>
      <c r="E55" s="15" t="s">
        <v>70</v>
      </c>
      <c r="F55" s="15" t="s">
        <v>15253</v>
      </c>
      <c r="G55" s="15" t="s">
        <v>29</v>
      </c>
      <c r="H55" s="15" t="s">
        <v>263</v>
      </c>
      <c r="I55" s="15" t="s">
        <v>264</v>
      </c>
      <c r="J55" s="15" t="s">
        <v>262</v>
      </c>
      <c r="K55" s="15" t="s">
        <v>32</v>
      </c>
      <c r="L55" s="15">
        <v>1</v>
      </c>
      <c r="M55" s="15">
        <v>1</v>
      </c>
      <c r="N55" s="15">
        <v>1</v>
      </c>
      <c r="O55" s="15" t="s">
        <v>111</v>
      </c>
      <c r="P55" s="15">
        <v>25009</v>
      </c>
      <c r="Q55" s="15" t="s">
        <v>35</v>
      </c>
      <c r="R55" s="15" t="s">
        <v>59</v>
      </c>
      <c r="S55" s="15" t="s">
        <v>265</v>
      </c>
      <c r="T55" s="15" t="s">
        <v>15324</v>
      </c>
      <c r="W55" s="15" t="s">
        <v>111</v>
      </c>
      <c r="X55" s="15" t="s">
        <v>97</v>
      </c>
      <c r="Y55" s="15">
        <v>0</v>
      </c>
      <c r="Z55" s="15" t="s">
        <v>46</v>
      </c>
      <c r="AA55" s="15" t="s">
        <v>41</v>
      </c>
      <c r="AB55" s="15">
        <v>44121</v>
      </c>
      <c r="AC55" s="15" t="s">
        <v>9291</v>
      </c>
      <c r="AD55" s="15" t="s">
        <v>9292</v>
      </c>
      <c r="AE55" s="15" t="s">
        <v>9293</v>
      </c>
      <c r="AF55" s="15" t="s">
        <v>511</v>
      </c>
      <c r="AG55" s="15" t="s">
        <v>511</v>
      </c>
    </row>
    <row r="56" spans="1:33" x14ac:dyDescent="0.45">
      <c r="A56" s="15">
        <v>1000055</v>
      </c>
      <c r="B56" s="15" t="s">
        <v>26</v>
      </c>
      <c r="C56" s="18">
        <v>601023534</v>
      </c>
      <c r="D56" s="15">
        <v>817</v>
      </c>
      <c r="E56" s="15" t="s">
        <v>70</v>
      </c>
      <c r="F56" s="15" t="s">
        <v>15253</v>
      </c>
      <c r="G56" s="15" t="s">
        <v>29</v>
      </c>
      <c r="H56" s="15" t="s">
        <v>267</v>
      </c>
      <c r="I56" s="15" t="s">
        <v>268</v>
      </c>
      <c r="J56" s="15" t="s">
        <v>266</v>
      </c>
      <c r="K56" s="15" t="s">
        <v>32</v>
      </c>
      <c r="L56" s="15">
        <v>332306718</v>
      </c>
      <c r="M56" s="15">
        <v>989193831</v>
      </c>
      <c r="N56" s="15">
        <v>1</v>
      </c>
      <c r="O56" s="15" t="s">
        <v>269</v>
      </c>
      <c r="P56" s="15">
        <v>19725</v>
      </c>
      <c r="Q56" s="15" t="s">
        <v>35</v>
      </c>
      <c r="R56" s="15" t="s">
        <v>59</v>
      </c>
      <c r="S56" s="15" t="s">
        <v>79</v>
      </c>
      <c r="T56" s="15" t="s">
        <v>79</v>
      </c>
      <c r="U56" s="15" t="s">
        <v>270</v>
      </c>
      <c r="W56" s="15" t="s">
        <v>271</v>
      </c>
      <c r="X56" s="15" t="s">
        <v>39</v>
      </c>
      <c r="Y56" s="15">
        <v>0</v>
      </c>
      <c r="Z56" s="15" t="s">
        <v>46</v>
      </c>
      <c r="AA56" s="15" t="s">
        <v>41</v>
      </c>
      <c r="AB56" s="15">
        <v>44121</v>
      </c>
      <c r="AC56" s="15" t="s">
        <v>9291</v>
      </c>
      <c r="AD56" s="15" t="s">
        <v>9296</v>
      </c>
      <c r="AE56" s="15" t="s">
        <v>9293</v>
      </c>
      <c r="AF56" s="15" t="s">
        <v>9297</v>
      </c>
      <c r="AG56" s="15" t="s">
        <v>9298</v>
      </c>
    </row>
    <row r="57" spans="1:33" x14ac:dyDescent="0.45">
      <c r="A57" s="15">
        <v>1000056</v>
      </c>
      <c r="B57" s="15" t="s">
        <v>26</v>
      </c>
      <c r="C57" s="18">
        <v>601977143</v>
      </c>
      <c r="D57" s="15">
        <v>0</v>
      </c>
      <c r="E57" s="15" t="s">
        <v>70</v>
      </c>
      <c r="F57" s="15" t="s">
        <v>15253</v>
      </c>
      <c r="G57" s="15" t="s">
        <v>29</v>
      </c>
      <c r="H57" s="15" t="s">
        <v>273</v>
      </c>
      <c r="I57" s="15" t="s">
        <v>274</v>
      </c>
      <c r="J57" s="15" t="s">
        <v>272</v>
      </c>
      <c r="K57" s="15" t="s">
        <v>32</v>
      </c>
      <c r="L57" s="15">
        <v>1</v>
      </c>
      <c r="M57" s="15">
        <v>1</v>
      </c>
      <c r="N57" s="15">
        <v>1</v>
      </c>
      <c r="O57" s="15" t="s">
        <v>111</v>
      </c>
      <c r="P57" s="15">
        <v>23894</v>
      </c>
      <c r="Q57" s="15" t="s">
        <v>35</v>
      </c>
      <c r="R57" s="15" t="s">
        <v>59</v>
      </c>
      <c r="S57" s="15" t="s">
        <v>275</v>
      </c>
      <c r="T57" s="15" t="s">
        <v>15324</v>
      </c>
      <c r="W57" s="15" t="s">
        <v>111</v>
      </c>
      <c r="X57" s="15" t="s">
        <v>97</v>
      </c>
      <c r="Y57" s="15">
        <v>0</v>
      </c>
      <c r="Z57" s="15" t="s">
        <v>46</v>
      </c>
      <c r="AA57" s="15" t="s">
        <v>41</v>
      </c>
      <c r="AB57" s="15">
        <v>44121</v>
      </c>
      <c r="AC57" s="15" t="s">
        <v>9291</v>
      </c>
      <c r="AD57" s="15" t="s">
        <v>9295</v>
      </c>
      <c r="AE57" s="15" t="s">
        <v>9293</v>
      </c>
      <c r="AF57" s="15" t="s">
        <v>511</v>
      </c>
      <c r="AG57" s="15" t="s">
        <v>511</v>
      </c>
    </row>
    <row r="58" spans="1:33" x14ac:dyDescent="0.45">
      <c r="A58" s="15">
        <v>1000057</v>
      </c>
      <c r="B58" s="15" t="s">
        <v>26</v>
      </c>
      <c r="C58" s="18">
        <v>602353641</v>
      </c>
      <c r="D58" s="15">
        <v>0</v>
      </c>
      <c r="E58" s="15" t="s">
        <v>70</v>
      </c>
      <c r="F58" s="15" t="s">
        <v>15253</v>
      </c>
      <c r="G58" s="15" t="s">
        <v>29</v>
      </c>
      <c r="H58" s="15" t="s">
        <v>277</v>
      </c>
      <c r="I58" s="15" t="s">
        <v>278</v>
      </c>
      <c r="J58" s="15" t="s">
        <v>276</v>
      </c>
      <c r="K58" s="15" t="s">
        <v>32</v>
      </c>
      <c r="L58" s="15">
        <v>1</v>
      </c>
      <c r="M58" s="15">
        <v>1</v>
      </c>
      <c r="N58" s="15">
        <v>1</v>
      </c>
      <c r="O58" s="15" t="s">
        <v>207</v>
      </c>
      <c r="P58" s="15">
        <v>27822</v>
      </c>
      <c r="Q58" s="15" t="s">
        <v>35</v>
      </c>
      <c r="R58" s="15" t="s">
        <v>36</v>
      </c>
      <c r="S58" s="15" t="s">
        <v>279</v>
      </c>
      <c r="T58" s="15" t="s">
        <v>15324</v>
      </c>
      <c r="W58" s="15" t="s">
        <v>111</v>
      </c>
      <c r="X58" s="15" t="s">
        <v>97</v>
      </c>
      <c r="Y58" s="15">
        <v>0</v>
      </c>
      <c r="Z58" s="15" t="s">
        <v>46</v>
      </c>
      <c r="AC58" s="15" t="s">
        <v>9291</v>
      </c>
      <c r="AD58" s="15" t="s">
        <v>9292</v>
      </c>
      <c r="AE58" s="15" t="s">
        <v>9293</v>
      </c>
      <c r="AF58" s="15" t="s">
        <v>511</v>
      </c>
      <c r="AG58" s="15" t="s">
        <v>511</v>
      </c>
    </row>
    <row r="59" spans="1:33" x14ac:dyDescent="0.45">
      <c r="A59" s="15">
        <v>1000058</v>
      </c>
      <c r="B59" s="15" t="s">
        <v>26</v>
      </c>
      <c r="C59" s="18">
        <v>400818217</v>
      </c>
      <c r="D59" s="15">
        <v>400</v>
      </c>
      <c r="E59" s="15" t="s">
        <v>70</v>
      </c>
      <c r="F59" s="15" t="s">
        <v>15253</v>
      </c>
      <c r="G59" s="15" t="s">
        <v>29</v>
      </c>
      <c r="H59" s="15" t="s">
        <v>281</v>
      </c>
      <c r="I59" s="15" t="s">
        <v>282</v>
      </c>
      <c r="J59" s="15" t="s">
        <v>280</v>
      </c>
      <c r="K59" s="15" t="s">
        <v>32</v>
      </c>
      <c r="L59" s="15">
        <v>32626604</v>
      </c>
      <c r="M59" s="15">
        <v>998152381</v>
      </c>
      <c r="N59" s="15">
        <v>1</v>
      </c>
      <c r="O59" s="15" t="s">
        <v>283</v>
      </c>
      <c r="P59" s="15">
        <v>24689</v>
      </c>
      <c r="Q59" s="15" t="s">
        <v>58</v>
      </c>
      <c r="R59" s="15" t="s">
        <v>36</v>
      </c>
      <c r="S59" s="15" t="s">
        <v>79</v>
      </c>
      <c r="T59" s="15" t="s">
        <v>79</v>
      </c>
      <c r="U59" s="15" t="s">
        <v>284</v>
      </c>
      <c r="V59" s="15">
        <v>2969421</v>
      </c>
      <c r="W59" s="15" t="s">
        <v>285</v>
      </c>
      <c r="X59" s="15" t="s">
        <v>39</v>
      </c>
      <c r="Y59" s="15">
        <v>0</v>
      </c>
      <c r="Z59" s="15" t="s">
        <v>46</v>
      </c>
      <c r="AA59" s="15" t="s">
        <v>286</v>
      </c>
      <c r="AB59" s="15">
        <v>43670</v>
      </c>
      <c r="AC59" s="15" t="s">
        <v>9291</v>
      </c>
      <c r="AD59" s="15" t="s">
        <v>9292</v>
      </c>
      <c r="AE59" s="15" t="s">
        <v>9314</v>
      </c>
      <c r="AF59" s="15" t="s">
        <v>9315</v>
      </c>
      <c r="AG59" s="15" t="s">
        <v>9316</v>
      </c>
    </row>
    <row r="60" spans="1:33" x14ac:dyDescent="0.45">
      <c r="A60" s="15">
        <v>1000059</v>
      </c>
      <c r="B60" s="15" t="s">
        <v>26</v>
      </c>
      <c r="C60" s="18">
        <v>603015520</v>
      </c>
      <c r="D60" s="15">
        <v>0</v>
      </c>
      <c r="E60" s="15" t="s">
        <v>70</v>
      </c>
      <c r="F60" s="15" t="s">
        <v>15253</v>
      </c>
      <c r="G60" s="15" t="s">
        <v>29</v>
      </c>
      <c r="H60" s="15" t="s">
        <v>288</v>
      </c>
      <c r="I60" s="15" t="s">
        <v>289</v>
      </c>
      <c r="J60" s="15" t="s">
        <v>287</v>
      </c>
      <c r="K60" s="15" t="s">
        <v>32</v>
      </c>
      <c r="L60" s="15">
        <v>1</v>
      </c>
      <c r="M60" s="15">
        <v>1</v>
      </c>
      <c r="N60" s="15">
        <v>1</v>
      </c>
      <c r="O60" s="15" t="s">
        <v>111</v>
      </c>
      <c r="P60" s="15">
        <v>29334</v>
      </c>
      <c r="Q60" s="15" t="s">
        <v>35</v>
      </c>
      <c r="R60" s="15" t="s">
        <v>36</v>
      </c>
      <c r="S60" s="15" t="s">
        <v>290</v>
      </c>
      <c r="T60" s="15" t="s">
        <v>15324</v>
      </c>
      <c r="W60" s="15" t="s">
        <v>111</v>
      </c>
      <c r="X60" s="15" t="s">
        <v>97</v>
      </c>
      <c r="Y60" s="15">
        <v>0</v>
      </c>
      <c r="Z60" s="15" t="s">
        <v>46</v>
      </c>
      <c r="AC60" s="15" t="s">
        <v>9291</v>
      </c>
      <c r="AD60" s="15" t="s">
        <v>9292</v>
      </c>
      <c r="AE60" s="15" t="s">
        <v>9293</v>
      </c>
      <c r="AF60" s="15" t="s">
        <v>511</v>
      </c>
      <c r="AG60" s="15" t="s">
        <v>511</v>
      </c>
    </row>
    <row r="61" spans="1:33" x14ac:dyDescent="0.45">
      <c r="A61" s="15">
        <v>1000060</v>
      </c>
      <c r="B61" s="15" t="s">
        <v>26</v>
      </c>
      <c r="C61" s="18">
        <v>602071706</v>
      </c>
      <c r="D61" s="15">
        <v>0</v>
      </c>
      <c r="E61" s="15" t="s">
        <v>70</v>
      </c>
      <c r="F61" s="15" t="s">
        <v>15253</v>
      </c>
      <c r="G61" s="15" t="s">
        <v>29</v>
      </c>
      <c r="H61" s="15" t="s">
        <v>292</v>
      </c>
      <c r="I61" s="15" t="s">
        <v>293</v>
      </c>
      <c r="J61" s="15" t="s">
        <v>291</v>
      </c>
      <c r="K61" s="15" t="s">
        <v>32</v>
      </c>
      <c r="L61" s="15">
        <v>1</v>
      </c>
      <c r="M61" s="15">
        <v>1</v>
      </c>
      <c r="N61" s="15">
        <v>1</v>
      </c>
      <c r="O61" s="15" t="s">
        <v>111</v>
      </c>
      <c r="P61" s="15">
        <v>24317</v>
      </c>
      <c r="Q61" s="15" t="s">
        <v>35</v>
      </c>
      <c r="R61" s="15" t="s">
        <v>59</v>
      </c>
      <c r="S61" s="15" t="s">
        <v>294</v>
      </c>
      <c r="T61" s="15" t="s">
        <v>15325</v>
      </c>
      <c r="W61" s="15" t="s">
        <v>111</v>
      </c>
      <c r="X61" s="15" t="s">
        <v>97</v>
      </c>
      <c r="Y61" s="15">
        <v>0</v>
      </c>
      <c r="Z61" s="15" t="s">
        <v>46</v>
      </c>
      <c r="AA61" s="15" t="s">
        <v>41</v>
      </c>
      <c r="AB61" s="15">
        <v>44123</v>
      </c>
      <c r="AC61" s="15" t="s">
        <v>9291</v>
      </c>
      <c r="AD61" s="15" t="s">
        <v>9292</v>
      </c>
      <c r="AE61" s="15" t="s">
        <v>9293</v>
      </c>
      <c r="AF61" s="15" t="s">
        <v>511</v>
      </c>
      <c r="AG61" s="15" t="s">
        <v>511</v>
      </c>
    </row>
    <row r="62" spans="1:33" x14ac:dyDescent="0.45">
      <c r="A62" s="15">
        <v>1000061</v>
      </c>
      <c r="B62" s="15" t="s">
        <v>26</v>
      </c>
      <c r="C62" s="18">
        <v>601210412</v>
      </c>
      <c r="D62" s="15">
        <v>0</v>
      </c>
      <c r="E62" s="15" t="s">
        <v>70</v>
      </c>
      <c r="F62" s="15" t="s">
        <v>15253</v>
      </c>
      <c r="G62" s="15" t="s">
        <v>29</v>
      </c>
      <c r="H62" s="15" t="s">
        <v>296</v>
      </c>
      <c r="I62" s="15" t="s">
        <v>297</v>
      </c>
      <c r="J62" s="15" t="s">
        <v>295</v>
      </c>
      <c r="K62" s="15" t="s">
        <v>32</v>
      </c>
      <c r="L62" s="15">
        <v>1</v>
      </c>
      <c r="M62" s="15">
        <v>1</v>
      </c>
      <c r="N62" s="15">
        <v>1</v>
      </c>
      <c r="O62" s="15" t="s">
        <v>111</v>
      </c>
      <c r="P62" s="15">
        <v>21073</v>
      </c>
      <c r="Q62" s="15" t="s">
        <v>35</v>
      </c>
      <c r="R62" s="15" t="s">
        <v>36</v>
      </c>
      <c r="S62" s="15" t="s">
        <v>298</v>
      </c>
      <c r="T62" s="15" t="s">
        <v>15324</v>
      </c>
      <c r="W62" s="15" t="s">
        <v>111</v>
      </c>
      <c r="X62" s="15" t="s">
        <v>97</v>
      </c>
      <c r="Y62" s="15">
        <v>0</v>
      </c>
      <c r="Z62" s="15" t="s">
        <v>46</v>
      </c>
      <c r="AA62" s="15" t="s">
        <v>41</v>
      </c>
      <c r="AB62" s="15">
        <v>44123</v>
      </c>
      <c r="AC62" s="15" t="s">
        <v>9291</v>
      </c>
      <c r="AD62" s="15" t="s">
        <v>9292</v>
      </c>
      <c r="AE62" s="15" t="s">
        <v>9293</v>
      </c>
      <c r="AF62" s="15" t="s">
        <v>511</v>
      </c>
      <c r="AG62" s="15" t="s">
        <v>9301</v>
      </c>
    </row>
    <row r="63" spans="1:33" x14ac:dyDescent="0.45">
      <c r="A63" s="15">
        <v>1000062</v>
      </c>
      <c r="B63" s="15" t="s">
        <v>26</v>
      </c>
      <c r="C63" s="18">
        <v>907507693</v>
      </c>
      <c r="D63" s="15" t="s">
        <v>15208</v>
      </c>
      <c r="E63" s="15" t="s">
        <v>70</v>
      </c>
      <c r="F63" s="15" t="s">
        <v>15253</v>
      </c>
      <c r="G63" s="15" t="s">
        <v>29</v>
      </c>
      <c r="H63" s="15" t="s">
        <v>300</v>
      </c>
      <c r="I63" s="15" t="s">
        <v>301</v>
      </c>
      <c r="J63" s="15" t="s">
        <v>299</v>
      </c>
      <c r="K63" s="15" t="s">
        <v>32</v>
      </c>
      <c r="L63" s="15">
        <v>2398278</v>
      </c>
      <c r="M63" s="15">
        <v>979280839</v>
      </c>
      <c r="N63" s="15">
        <v>1</v>
      </c>
      <c r="O63" s="15" t="s">
        <v>302</v>
      </c>
      <c r="P63" s="15">
        <v>22448</v>
      </c>
      <c r="Q63" s="15" t="s">
        <v>58</v>
      </c>
      <c r="R63" s="15" t="s">
        <v>59</v>
      </c>
      <c r="S63" s="15" t="s">
        <v>303</v>
      </c>
      <c r="T63" s="15" t="s">
        <v>15325</v>
      </c>
      <c r="U63" s="15" t="s">
        <v>304</v>
      </c>
      <c r="V63" s="15">
        <v>979280839</v>
      </c>
      <c r="W63" s="15" t="s">
        <v>111</v>
      </c>
      <c r="X63" s="15" t="s">
        <v>97</v>
      </c>
      <c r="Y63" s="15">
        <v>0</v>
      </c>
      <c r="Z63" s="15" t="s">
        <v>46</v>
      </c>
      <c r="AA63" s="15" t="s">
        <v>286</v>
      </c>
      <c r="AB63" s="15">
        <v>43776</v>
      </c>
      <c r="AC63" s="15" t="s">
        <v>9291</v>
      </c>
      <c r="AD63" s="15" t="s">
        <v>9292</v>
      </c>
      <c r="AE63" s="15" t="s">
        <v>9317</v>
      </c>
      <c r="AF63" s="15" t="s">
        <v>9318</v>
      </c>
      <c r="AG63" s="15" t="s">
        <v>9318</v>
      </c>
    </row>
    <row r="64" spans="1:33" x14ac:dyDescent="0.45">
      <c r="A64" s="15">
        <v>1000063</v>
      </c>
      <c r="B64" s="15" t="s">
        <v>26</v>
      </c>
      <c r="C64" s="18">
        <v>604274910</v>
      </c>
      <c r="D64" s="15">
        <v>245</v>
      </c>
      <c r="E64" s="15" t="s">
        <v>28</v>
      </c>
      <c r="F64" s="15" t="s">
        <v>15253</v>
      </c>
      <c r="G64" s="15" t="s">
        <v>29</v>
      </c>
      <c r="H64" s="15" t="s">
        <v>306</v>
      </c>
      <c r="I64" s="15" t="s">
        <v>307</v>
      </c>
      <c r="J64" s="15" t="s">
        <v>305</v>
      </c>
      <c r="K64" s="15" t="s">
        <v>32</v>
      </c>
      <c r="L64" s="15">
        <v>998954847</v>
      </c>
      <c r="M64" s="15">
        <v>2618944</v>
      </c>
      <c r="N64" s="15">
        <v>1</v>
      </c>
      <c r="O64" s="15" t="s">
        <v>308</v>
      </c>
      <c r="P64" s="15">
        <v>32462</v>
      </c>
      <c r="Q64" s="15" t="s">
        <v>35</v>
      </c>
      <c r="R64" s="15" t="s">
        <v>36</v>
      </c>
      <c r="S64" s="15" t="s">
        <v>79</v>
      </c>
      <c r="T64" s="15" t="s">
        <v>79</v>
      </c>
      <c r="W64" s="15" t="s">
        <v>111</v>
      </c>
      <c r="X64" s="15" t="s">
        <v>97</v>
      </c>
      <c r="Y64" s="15">
        <v>0</v>
      </c>
      <c r="Z64" s="15" t="s">
        <v>46</v>
      </c>
      <c r="AA64" s="15" t="s">
        <v>309</v>
      </c>
      <c r="AB64" s="15">
        <v>44191</v>
      </c>
      <c r="AC64" s="15" t="s">
        <v>9291</v>
      </c>
      <c r="AD64" s="15" t="s">
        <v>9295</v>
      </c>
      <c r="AE64" s="15" t="s">
        <v>9293</v>
      </c>
      <c r="AF64" s="15" t="s">
        <v>511</v>
      </c>
      <c r="AG64" s="15" t="s">
        <v>9301</v>
      </c>
    </row>
    <row r="65" spans="1:33" x14ac:dyDescent="0.45">
      <c r="A65" s="15">
        <v>1000064</v>
      </c>
      <c r="B65" s="15" t="s">
        <v>26</v>
      </c>
      <c r="C65" s="18">
        <v>602485575</v>
      </c>
      <c r="D65" s="15">
        <v>0</v>
      </c>
      <c r="E65" s="15" t="s">
        <v>70</v>
      </c>
      <c r="F65" s="15" t="s">
        <v>15253</v>
      </c>
      <c r="G65" s="15" t="s">
        <v>29</v>
      </c>
      <c r="H65" s="15" t="s">
        <v>311</v>
      </c>
      <c r="I65" s="15" t="s">
        <v>312</v>
      </c>
      <c r="J65" s="15" t="s">
        <v>310</v>
      </c>
      <c r="K65" s="15" t="s">
        <v>32</v>
      </c>
      <c r="L65" s="15">
        <v>1</v>
      </c>
      <c r="M65" s="15">
        <v>1</v>
      </c>
      <c r="N65" s="15">
        <v>1</v>
      </c>
      <c r="O65" s="15" t="s">
        <v>111</v>
      </c>
      <c r="P65" s="15">
        <v>26172</v>
      </c>
      <c r="Q65" s="15" t="s">
        <v>35</v>
      </c>
      <c r="R65" s="15" t="s">
        <v>36</v>
      </c>
      <c r="S65" s="15" t="s">
        <v>313</v>
      </c>
      <c r="T65" s="15" t="s">
        <v>15325</v>
      </c>
      <c r="W65" s="15" t="s">
        <v>111</v>
      </c>
      <c r="X65" s="15" t="s">
        <v>97</v>
      </c>
      <c r="Y65" s="15">
        <v>0</v>
      </c>
      <c r="Z65" s="15" t="s">
        <v>46</v>
      </c>
      <c r="AC65" s="15" t="s">
        <v>9291</v>
      </c>
      <c r="AD65" s="15" t="s">
        <v>9292</v>
      </c>
      <c r="AE65" s="15" t="s">
        <v>9293</v>
      </c>
      <c r="AF65" s="15" t="s">
        <v>511</v>
      </c>
      <c r="AG65" s="15" t="s">
        <v>511</v>
      </c>
    </row>
    <row r="66" spans="1:33" x14ac:dyDescent="0.45">
      <c r="A66" s="15">
        <v>1000065</v>
      </c>
      <c r="B66" s="15" t="s">
        <v>26</v>
      </c>
      <c r="C66" s="18">
        <v>602772386</v>
      </c>
      <c r="D66" s="15">
        <v>0</v>
      </c>
      <c r="E66" s="15" t="s">
        <v>70</v>
      </c>
      <c r="F66" s="15" t="s">
        <v>15253</v>
      </c>
      <c r="G66" s="15" t="s">
        <v>29</v>
      </c>
      <c r="H66" s="15" t="s">
        <v>315</v>
      </c>
      <c r="I66" s="15" t="s">
        <v>316</v>
      </c>
      <c r="J66" s="15" t="s">
        <v>314</v>
      </c>
      <c r="K66" s="15" t="s">
        <v>32</v>
      </c>
      <c r="L66" s="15">
        <v>1</v>
      </c>
      <c r="M66" s="15">
        <v>1</v>
      </c>
      <c r="N66" s="15">
        <v>1</v>
      </c>
      <c r="O66" s="15" t="s">
        <v>111</v>
      </c>
      <c r="P66" s="15">
        <v>26948</v>
      </c>
      <c r="Q66" s="15" t="s">
        <v>35</v>
      </c>
      <c r="R66" s="15" t="s">
        <v>36</v>
      </c>
      <c r="S66" s="15" t="s">
        <v>260</v>
      </c>
      <c r="T66" s="15" t="s">
        <v>15325</v>
      </c>
      <c r="W66" s="15" t="s">
        <v>111</v>
      </c>
      <c r="X66" s="15" t="s">
        <v>97</v>
      </c>
      <c r="Y66" s="15">
        <v>0</v>
      </c>
      <c r="Z66" s="15" t="s">
        <v>46</v>
      </c>
      <c r="AC66" s="15" t="s">
        <v>9291</v>
      </c>
      <c r="AD66" s="15" t="s">
        <v>9292</v>
      </c>
      <c r="AE66" s="15" t="s">
        <v>9293</v>
      </c>
      <c r="AF66" s="15" t="s">
        <v>511</v>
      </c>
      <c r="AG66" s="15" t="s">
        <v>511</v>
      </c>
    </row>
    <row r="67" spans="1:33" x14ac:dyDescent="0.45">
      <c r="A67" s="15">
        <v>1000066</v>
      </c>
      <c r="B67" s="15" t="s">
        <v>26</v>
      </c>
      <c r="C67" s="18">
        <v>1201797741</v>
      </c>
      <c r="D67" s="15">
        <v>2183</v>
      </c>
      <c r="E67" s="15" t="s">
        <v>70</v>
      </c>
      <c r="F67" s="15" t="s">
        <v>15253</v>
      </c>
      <c r="G67" s="15" t="s">
        <v>29</v>
      </c>
      <c r="H67" s="15" t="s">
        <v>318</v>
      </c>
      <c r="I67" s="15" t="s">
        <v>319</v>
      </c>
      <c r="J67" s="15" t="s">
        <v>317</v>
      </c>
      <c r="K67" s="15" t="s">
        <v>32</v>
      </c>
      <c r="L67" s="15">
        <v>998840112</v>
      </c>
      <c r="M67" s="15">
        <v>998840112</v>
      </c>
      <c r="N67" s="15">
        <v>1</v>
      </c>
      <c r="O67" s="15" t="s">
        <v>320</v>
      </c>
      <c r="P67" s="15">
        <v>23234</v>
      </c>
      <c r="Q67" s="15" t="s">
        <v>58</v>
      </c>
      <c r="R67" s="15" t="s">
        <v>59</v>
      </c>
      <c r="S67" s="15" t="s">
        <v>321</v>
      </c>
      <c r="T67" s="15" t="s">
        <v>15324</v>
      </c>
      <c r="W67" s="15" t="s">
        <v>322</v>
      </c>
      <c r="X67" s="15" t="s">
        <v>97</v>
      </c>
      <c r="Y67" s="15">
        <v>0</v>
      </c>
      <c r="Z67" s="15" t="s">
        <v>46</v>
      </c>
      <c r="AA67" s="15" t="s">
        <v>74</v>
      </c>
      <c r="AB67" s="15">
        <v>43689</v>
      </c>
      <c r="AC67" s="15" t="s">
        <v>9291</v>
      </c>
      <c r="AD67" s="15" t="s">
        <v>9292</v>
      </c>
      <c r="AE67" s="15" t="s">
        <v>9319</v>
      </c>
      <c r="AF67" s="15" t="s">
        <v>9320</v>
      </c>
      <c r="AG67" s="15" t="s">
        <v>9320</v>
      </c>
    </row>
    <row r="68" spans="1:33" x14ac:dyDescent="0.45">
      <c r="A68" s="15">
        <v>1000067</v>
      </c>
      <c r="B68" s="15" t="s">
        <v>26</v>
      </c>
      <c r="C68" s="18">
        <v>603346230</v>
      </c>
      <c r="D68" s="15">
        <v>0</v>
      </c>
      <c r="E68" s="15" t="s">
        <v>70</v>
      </c>
      <c r="F68" s="15" t="s">
        <v>15253</v>
      </c>
      <c r="G68" s="15" t="s">
        <v>29</v>
      </c>
      <c r="H68" s="15" t="s">
        <v>324</v>
      </c>
      <c r="I68" s="15" t="s">
        <v>325</v>
      </c>
      <c r="J68" s="15" t="s">
        <v>323</v>
      </c>
      <c r="K68" s="15" t="s">
        <v>32</v>
      </c>
      <c r="L68" s="15">
        <v>1</v>
      </c>
      <c r="M68" s="15">
        <v>1</v>
      </c>
      <c r="N68" s="15">
        <v>1</v>
      </c>
      <c r="O68" s="15" t="s">
        <v>111</v>
      </c>
      <c r="P68" s="15">
        <v>33106</v>
      </c>
      <c r="Q68" s="15" t="s">
        <v>35</v>
      </c>
      <c r="R68" s="15" t="s">
        <v>59</v>
      </c>
      <c r="S68" s="15" t="s">
        <v>326</v>
      </c>
      <c r="T68" s="15" t="s">
        <v>15325</v>
      </c>
      <c r="W68" s="15" t="s">
        <v>111</v>
      </c>
      <c r="X68" s="15" t="s">
        <v>97</v>
      </c>
      <c r="Y68" s="15">
        <v>0</v>
      </c>
      <c r="Z68" s="15" t="s">
        <v>46</v>
      </c>
      <c r="AA68" s="15" t="s">
        <v>41</v>
      </c>
      <c r="AB68" s="15">
        <v>44123</v>
      </c>
      <c r="AC68" s="15" t="s">
        <v>9291</v>
      </c>
      <c r="AD68" s="15" t="s">
        <v>9292</v>
      </c>
      <c r="AE68" s="15" t="s">
        <v>9293</v>
      </c>
      <c r="AF68" s="15" t="s">
        <v>511</v>
      </c>
      <c r="AG68" s="15" t="s">
        <v>511</v>
      </c>
    </row>
    <row r="69" spans="1:33" x14ac:dyDescent="0.45">
      <c r="A69" s="15">
        <v>1000068</v>
      </c>
      <c r="B69" s="15" t="s">
        <v>26</v>
      </c>
      <c r="C69" s="18">
        <v>601581952</v>
      </c>
      <c r="D69" s="15">
        <v>550</v>
      </c>
      <c r="E69" s="15" t="s">
        <v>70</v>
      </c>
      <c r="F69" s="15" t="s">
        <v>15253</v>
      </c>
      <c r="G69" s="15" t="s">
        <v>29</v>
      </c>
      <c r="H69" s="15" t="s">
        <v>328</v>
      </c>
      <c r="I69" s="15" t="s">
        <v>329</v>
      </c>
      <c r="J69" s="15" t="s">
        <v>327</v>
      </c>
      <c r="K69" s="15" t="s">
        <v>32</v>
      </c>
      <c r="L69" s="15">
        <v>997917048</v>
      </c>
      <c r="M69" s="15">
        <v>2398955</v>
      </c>
      <c r="N69" s="15">
        <v>1</v>
      </c>
      <c r="O69" s="15" t="s">
        <v>330</v>
      </c>
      <c r="P69" s="15">
        <v>20871</v>
      </c>
      <c r="Q69" s="15" t="s">
        <v>35</v>
      </c>
      <c r="R69" s="15" t="s">
        <v>36</v>
      </c>
      <c r="S69" s="15" t="s">
        <v>331</v>
      </c>
      <c r="T69" s="15" t="s">
        <v>15324</v>
      </c>
      <c r="U69" s="15" t="s">
        <v>332</v>
      </c>
      <c r="W69" s="15" t="s">
        <v>111</v>
      </c>
      <c r="X69" s="15" t="s">
        <v>97</v>
      </c>
      <c r="Y69" s="15">
        <v>0</v>
      </c>
      <c r="Z69" s="15" t="s">
        <v>46</v>
      </c>
      <c r="AA69" s="15" t="s">
        <v>333</v>
      </c>
      <c r="AB69" s="15">
        <v>44154</v>
      </c>
      <c r="AC69" s="15" t="s">
        <v>9291</v>
      </c>
      <c r="AD69" s="15" t="s">
        <v>9292</v>
      </c>
      <c r="AE69" s="15" t="s">
        <v>9293</v>
      </c>
      <c r="AF69" s="15" t="s">
        <v>9321</v>
      </c>
      <c r="AG69" s="15" t="s">
        <v>9322</v>
      </c>
    </row>
    <row r="70" spans="1:33" x14ac:dyDescent="0.45">
      <c r="A70" s="15">
        <v>1000069</v>
      </c>
      <c r="B70" s="15" t="s">
        <v>26</v>
      </c>
      <c r="C70" s="18">
        <v>905754610</v>
      </c>
      <c r="D70" s="15">
        <v>545</v>
      </c>
      <c r="E70" s="15" t="s">
        <v>28</v>
      </c>
      <c r="F70" s="15" t="s">
        <v>15253</v>
      </c>
      <c r="G70" s="15" t="s">
        <v>29</v>
      </c>
      <c r="H70" s="15" t="s">
        <v>335</v>
      </c>
      <c r="I70" s="15" t="s">
        <v>336</v>
      </c>
      <c r="J70" s="15" t="s">
        <v>334</v>
      </c>
      <c r="K70" s="15" t="s">
        <v>32</v>
      </c>
      <c r="L70" s="15">
        <v>980614265</v>
      </c>
      <c r="M70" s="15">
        <v>2901080</v>
      </c>
      <c r="N70" s="15">
        <v>1</v>
      </c>
      <c r="O70" s="15" t="s">
        <v>337</v>
      </c>
      <c r="P70" s="15">
        <v>19815</v>
      </c>
      <c r="Q70" s="15" t="s">
        <v>35</v>
      </c>
      <c r="R70" s="15" t="s">
        <v>59</v>
      </c>
      <c r="S70" s="15" t="s">
        <v>79</v>
      </c>
      <c r="T70" s="15" t="s">
        <v>79</v>
      </c>
      <c r="W70" s="15" t="s">
        <v>111</v>
      </c>
      <c r="X70" s="15" t="s">
        <v>97</v>
      </c>
      <c r="Y70" s="15">
        <v>0</v>
      </c>
      <c r="Z70" s="15" t="s">
        <v>46</v>
      </c>
      <c r="AA70" s="15" t="s">
        <v>41</v>
      </c>
      <c r="AB70" s="15">
        <v>44123</v>
      </c>
      <c r="AC70" s="15" t="s">
        <v>9291</v>
      </c>
      <c r="AD70" s="15" t="s">
        <v>9295</v>
      </c>
      <c r="AE70" s="15" t="s">
        <v>9293</v>
      </c>
      <c r="AF70" s="15" t="s">
        <v>9297</v>
      </c>
      <c r="AG70" s="15" t="s">
        <v>9298</v>
      </c>
    </row>
    <row r="71" spans="1:33" x14ac:dyDescent="0.45">
      <c r="A71" s="15">
        <v>1000070</v>
      </c>
      <c r="B71" s="15" t="s">
        <v>26</v>
      </c>
      <c r="C71" s="18">
        <v>601397862</v>
      </c>
      <c r="D71" s="15" t="s">
        <v>15209</v>
      </c>
      <c r="E71" s="15" t="s">
        <v>28</v>
      </c>
      <c r="F71" s="15" t="s">
        <v>15253</v>
      </c>
      <c r="G71" s="15" t="s">
        <v>29</v>
      </c>
      <c r="H71" s="15" t="s">
        <v>339</v>
      </c>
      <c r="I71" s="15" t="s">
        <v>336</v>
      </c>
      <c r="J71" s="15" t="s">
        <v>338</v>
      </c>
      <c r="K71" s="15" t="s">
        <v>32</v>
      </c>
      <c r="L71" s="15">
        <v>994207005</v>
      </c>
      <c r="M71" s="15">
        <v>7289003</v>
      </c>
      <c r="N71" s="15" t="s">
        <v>33</v>
      </c>
      <c r="O71" s="15" t="s">
        <v>340</v>
      </c>
      <c r="P71" s="15">
        <v>21494</v>
      </c>
      <c r="Q71" s="15" t="s">
        <v>58</v>
      </c>
      <c r="R71" s="15" t="s">
        <v>59</v>
      </c>
      <c r="S71" s="15" t="s">
        <v>341</v>
      </c>
      <c r="T71" s="15" t="s">
        <v>15310</v>
      </c>
      <c r="U71" s="15" t="s">
        <v>342</v>
      </c>
      <c r="V71" s="15">
        <v>7289003</v>
      </c>
      <c r="W71" s="15" t="s">
        <v>343</v>
      </c>
      <c r="X71" s="15" t="s">
        <v>97</v>
      </c>
      <c r="Y71" s="15">
        <v>0</v>
      </c>
      <c r="Z71" s="15" t="s">
        <v>46</v>
      </c>
      <c r="AA71" s="15" t="s">
        <v>74</v>
      </c>
      <c r="AB71" s="15">
        <v>44295</v>
      </c>
      <c r="AC71" s="15" t="s">
        <v>9291</v>
      </c>
      <c r="AD71" s="15" t="s">
        <v>9292</v>
      </c>
      <c r="AE71" s="15" t="s">
        <v>9293</v>
      </c>
      <c r="AF71" s="15" t="s">
        <v>511</v>
      </c>
      <c r="AG71" s="15" t="s">
        <v>9300</v>
      </c>
    </row>
    <row r="72" spans="1:33" x14ac:dyDescent="0.45">
      <c r="A72" s="15">
        <v>1000071</v>
      </c>
      <c r="B72" s="15" t="s">
        <v>26</v>
      </c>
      <c r="C72" s="18">
        <v>602493041</v>
      </c>
      <c r="D72" s="15" t="s">
        <v>15210</v>
      </c>
      <c r="E72" s="15" t="s">
        <v>70</v>
      </c>
      <c r="F72" s="15" t="s">
        <v>15253</v>
      </c>
      <c r="G72" s="15" t="s">
        <v>29</v>
      </c>
      <c r="H72" s="15" t="s">
        <v>345</v>
      </c>
      <c r="I72" s="15" t="s">
        <v>346</v>
      </c>
      <c r="J72" s="15" t="s">
        <v>344</v>
      </c>
      <c r="K72" s="15" t="s">
        <v>32</v>
      </c>
      <c r="L72" s="15">
        <v>1</v>
      </c>
      <c r="M72" s="15">
        <v>1</v>
      </c>
      <c r="N72" s="15">
        <v>1</v>
      </c>
      <c r="O72" s="15" t="s">
        <v>347</v>
      </c>
      <c r="P72" s="15">
        <v>25992</v>
      </c>
      <c r="Q72" s="15" t="s">
        <v>58</v>
      </c>
      <c r="R72" s="15" t="s">
        <v>36</v>
      </c>
      <c r="S72" s="15" t="s">
        <v>348</v>
      </c>
      <c r="T72" s="15" t="s">
        <v>15325</v>
      </c>
      <c r="U72" s="15" t="s">
        <v>349</v>
      </c>
      <c r="W72" s="15" t="s">
        <v>111</v>
      </c>
      <c r="X72" s="15" t="s">
        <v>97</v>
      </c>
      <c r="Y72" s="15">
        <v>0</v>
      </c>
      <c r="Z72" s="15" t="s">
        <v>46</v>
      </c>
      <c r="AA72" s="15" t="s">
        <v>74</v>
      </c>
      <c r="AB72" s="15">
        <v>43664</v>
      </c>
      <c r="AC72" s="15" t="s">
        <v>9291</v>
      </c>
      <c r="AD72" s="15" t="s">
        <v>9292</v>
      </c>
      <c r="AE72" s="15" t="s">
        <v>9293</v>
      </c>
      <c r="AF72" s="15" t="s">
        <v>511</v>
      </c>
      <c r="AG72" s="15" t="s">
        <v>511</v>
      </c>
    </row>
    <row r="73" spans="1:33" x14ac:dyDescent="0.45">
      <c r="A73" s="15">
        <v>1000072</v>
      </c>
      <c r="B73" s="15" t="s">
        <v>26</v>
      </c>
      <c r="C73" s="18">
        <v>1600325490</v>
      </c>
      <c r="D73" s="15">
        <v>0</v>
      </c>
      <c r="E73" s="15" t="s">
        <v>70</v>
      </c>
      <c r="F73" s="15" t="s">
        <v>15253</v>
      </c>
      <c r="G73" s="15" t="s">
        <v>29</v>
      </c>
      <c r="H73" s="15" t="s">
        <v>176</v>
      </c>
      <c r="I73" s="15" t="s">
        <v>351</v>
      </c>
      <c r="J73" s="15" t="s">
        <v>350</v>
      </c>
      <c r="K73" s="15" t="s">
        <v>32</v>
      </c>
      <c r="L73" s="15">
        <v>1</v>
      </c>
      <c r="M73" s="15">
        <v>1</v>
      </c>
      <c r="N73" s="15">
        <v>1</v>
      </c>
      <c r="O73" s="15" t="s">
        <v>111</v>
      </c>
      <c r="P73" s="15">
        <v>27994</v>
      </c>
      <c r="Q73" s="15" t="s">
        <v>35</v>
      </c>
      <c r="R73" s="15" t="s">
        <v>59</v>
      </c>
      <c r="S73" s="15" t="s">
        <v>248</v>
      </c>
      <c r="T73" s="15" t="s">
        <v>15325</v>
      </c>
      <c r="W73" s="15" t="s">
        <v>111</v>
      </c>
      <c r="X73" s="15" t="s">
        <v>97</v>
      </c>
      <c r="Y73" s="15">
        <v>0</v>
      </c>
      <c r="Z73" s="15" t="s">
        <v>46</v>
      </c>
      <c r="AA73" s="15" t="s">
        <v>41</v>
      </c>
      <c r="AB73" s="15">
        <v>44123</v>
      </c>
      <c r="AC73" s="15" t="s">
        <v>9291</v>
      </c>
      <c r="AD73" s="15" t="s">
        <v>9292</v>
      </c>
      <c r="AE73" s="15" t="s">
        <v>9323</v>
      </c>
      <c r="AF73" s="15" t="s">
        <v>9323</v>
      </c>
      <c r="AG73" s="15" t="s">
        <v>9324</v>
      </c>
    </row>
    <row r="74" spans="1:33" x14ac:dyDescent="0.45">
      <c r="A74" s="15">
        <v>1000073</v>
      </c>
      <c r="B74" s="15" t="s">
        <v>26</v>
      </c>
      <c r="C74" s="18">
        <v>1708990096</v>
      </c>
      <c r="D74" s="15">
        <v>400</v>
      </c>
      <c r="E74" s="15" t="s">
        <v>70</v>
      </c>
      <c r="F74" s="15" t="s">
        <v>15253</v>
      </c>
      <c r="G74" s="15" t="s">
        <v>29</v>
      </c>
      <c r="H74" s="15" t="s">
        <v>353</v>
      </c>
      <c r="I74" s="15" t="s">
        <v>354</v>
      </c>
      <c r="J74" s="15" t="s">
        <v>352</v>
      </c>
      <c r="K74" s="15" t="s">
        <v>32</v>
      </c>
      <c r="L74" s="15">
        <v>999904211</v>
      </c>
      <c r="M74" s="15">
        <v>32560644</v>
      </c>
      <c r="N74" s="15">
        <v>1</v>
      </c>
      <c r="O74" s="15" t="s">
        <v>355</v>
      </c>
      <c r="P74" s="15">
        <v>23252</v>
      </c>
      <c r="Q74" s="15" t="s">
        <v>58</v>
      </c>
      <c r="R74" s="15" t="s">
        <v>36</v>
      </c>
      <c r="S74" s="15" t="s">
        <v>356</v>
      </c>
      <c r="T74" s="15" t="s">
        <v>15315</v>
      </c>
      <c r="W74" s="15" t="s">
        <v>111</v>
      </c>
      <c r="X74" s="15" t="s">
        <v>97</v>
      </c>
      <c r="Y74" s="15">
        <v>2</v>
      </c>
      <c r="Z74" s="15" t="s">
        <v>46</v>
      </c>
      <c r="AA74" s="15" t="s">
        <v>74</v>
      </c>
      <c r="AB74" s="15">
        <v>43818</v>
      </c>
      <c r="AC74" s="15" t="s">
        <v>9291</v>
      </c>
      <c r="AD74" s="15" t="s">
        <v>9292</v>
      </c>
      <c r="AE74" s="15" t="s">
        <v>9302</v>
      </c>
      <c r="AF74" s="15" t="s">
        <v>5096</v>
      </c>
      <c r="AG74" s="15" t="s">
        <v>9312</v>
      </c>
    </row>
    <row r="75" spans="1:33" x14ac:dyDescent="0.45">
      <c r="A75" s="15">
        <v>1000074</v>
      </c>
      <c r="B75" s="15" t="s">
        <v>26</v>
      </c>
      <c r="C75" s="18">
        <v>601883788</v>
      </c>
      <c r="D75" s="15">
        <v>0</v>
      </c>
      <c r="E75" s="15" t="s">
        <v>70</v>
      </c>
      <c r="F75" s="15" t="s">
        <v>15253</v>
      </c>
      <c r="G75" s="15" t="s">
        <v>29</v>
      </c>
      <c r="H75" s="15" t="s">
        <v>358</v>
      </c>
      <c r="I75" s="15" t="s">
        <v>359</v>
      </c>
      <c r="J75" s="15" t="s">
        <v>357</v>
      </c>
      <c r="K75" s="15" t="s">
        <v>32</v>
      </c>
      <c r="L75" s="15">
        <v>1</v>
      </c>
      <c r="M75" s="15">
        <v>1</v>
      </c>
      <c r="N75" s="15">
        <v>1</v>
      </c>
      <c r="O75" s="15" t="s">
        <v>111</v>
      </c>
      <c r="P75" s="15">
        <v>23597</v>
      </c>
      <c r="Q75" s="15" t="s">
        <v>35</v>
      </c>
      <c r="R75" s="15" t="s">
        <v>59</v>
      </c>
      <c r="S75" s="15" t="s">
        <v>248</v>
      </c>
      <c r="T75" s="15" t="s">
        <v>15325</v>
      </c>
      <c r="W75" s="15" t="s">
        <v>111</v>
      </c>
      <c r="X75" s="15" t="s">
        <v>97</v>
      </c>
      <c r="Y75" s="15">
        <v>0</v>
      </c>
      <c r="Z75" s="15" t="s">
        <v>46</v>
      </c>
      <c r="AA75" s="15" t="s">
        <v>41</v>
      </c>
      <c r="AB75" s="15">
        <v>44123</v>
      </c>
      <c r="AC75" s="15" t="s">
        <v>9291</v>
      </c>
      <c r="AD75" s="15" t="s">
        <v>9295</v>
      </c>
      <c r="AE75" s="15" t="s">
        <v>9293</v>
      </c>
      <c r="AF75" s="15" t="s">
        <v>511</v>
      </c>
      <c r="AG75" s="15" t="s">
        <v>511</v>
      </c>
    </row>
    <row r="76" spans="1:33" x14ac:dyDescent="0.45">
      <c r="A76" s="15">
        <v>1000075</v>
      </c>
      <c r="B76" s="15" t="s">
        <v>26</v>
      </c>
      <c r="C76" s="18">
        <v>603568973</v>
      </c>
      <c r="D76" s="15">
        <v>0</v>
      </c>
      <c r="E76" s="15" t="s">
        <v>70</v>
      </c>
      <c r="F76" s="15" t="s">
        <v>15253</v>
      </c>
      <c r="G76" s="15" t="s">
        <v>29</v>
      </c>
      <c r="H76" s="15" t="s">
        <v>361</v>
      </c>
      <c r="I76" s="15" t="s">
        <v>362</v>
      </c>
      <c r="J76" s="15" t="s">
        <v>360</v>
      </c>
      <c r="K76" s="15" t="s">
        <v>32</v>
      </c>
      <c r="L76" s="15">
        <v>1</v>
      </c>
      <c r="M76" s="15">
        <v>1</v>
      </c>
      <c r="N76" s="15">
        <v>1</v>
      </c>
      <c r="O76" s="15" t="s">
        <v>111</v>
      </c>
      <c r="P76" s="15">
        <v>32208</v>
      </c>
      <c r="Q76" s="15" t="s">
        <v>35</v>
      </c>
      <c r="R76" s="15" t="s">
        <v>59</v>
      </c>
      <c r="S76" s="15" t="s">
        <v>326</v>
      </c>
      <c r="T76" s="15" t="s">
        <v>15325</v>
      </c>
      <c r="W76" s="15" t="s">
        <v>111</v>
      </c>
      <c r="X76" s="15" t="s">
        <v>97</v>
      </c>
      <c r="Y76" s="15">
        <v>0</v>
      </c>
      <c r="Z76" s="15" t="s">
        <v>46</v>
      </c>
      <c r="AA76" s="15" t="s">
        <v>41</v>
      </c>
      <c r="AB76" s="15">
        <v>44123</v>
      </c>
      <c r="AC76" s="15" t="s">
        <v>9291</v>
      </c>
      <c r="AD76" s="15" t="s">
        <v>9292</v>
      </c>
      <c r="AE76" s="15" t="s">
        <v>9293</v>
      </c>
      <c r="AF76" s="15" t="s">
        <v>511</v>
      </c>
      <c r="AG76" s="15" t="s">
        <v>511</v>
      </c>
    </row>
    <row r="77" spans="1:33" x14ac:dyDescent="0.45">
      <c r="A77" s="15">
        <v>1000076</v>
      </c>
      <c r="B77" s="15" t="s">
        <v>26</v>
      </c>
      <c r="C77" s="18">
        <v>602122533</v>
      </c>
      <c r="D77" s="15">
        <v>0</v>
      </c>
      <c r="E77" s="15" t="s">
        <v>70</v>
      </c>
      <c r="F77" s="15" t="s">
        <v>15253</v>
      </c>
      <c r="G77" s="15" t="s">
        <v>29</v>
      </c>
      <c r="H77" s="15" t="s">
        <v>364</v>
      </c>
      <c r="I77" s="15" t="s">
        <v>365</v>
      </c>
      <c r="J77" s="15" t="s">
        <v>363</v>
      </c>
      <c r="K77" s="15" t="s">
        <v>32</v>
      </c>
      <c r="L77" s="15">
        <v>1</v>
      </c>
      <c r="M77" s="15">
        <v>1</v>
      </c>
      <c r="N77" s="15">
        <v>1</v>
      </c>
      <c r="O77" s="15" t="s">
        <v>111</v>
      </c>
      <c r="P77" s="15">
        <v>23499</v>
      </c>
      <c r="Q77" s="15" t="s">
        <v>35</v>
      </c>
      <c r="R77" s="15" t="s">
        <v>36</v>
      </c>
      <c r="S77" s="15" t="s">
        <v>248</v>
      </c>
      <c r="T77" s="15" t="s">
        <v>15325</v>
      </c>
      <c r="W77" s="15" t="s">
        <v>111</v>
      </c>
      <c r="X77" s="15" t="s">
        <v>97</v>
      </c>
      <c r="Y77" s="15">
        <v>0</v>
      </c>
      <c r="Z77" s="15" t="s">
        <v>46</v>
      </c>
      <c r="AC77" s="15" t="s">
        <v>9291</v>
      </c>
      <c r="AD77" s="15" t="s">
        <v>9292</v>
      </c>
      <c r="AE77" s="15" t="s">
        <v>9293</v>
      </c>
      <c r="AF77" s="15" t="s">
        <v>511</v>
      </c>
      <c r="AG77" s="15" t="s">
        <v>511</v>
      </c>
    </row>
    <row r="78" spans="1:33" x14ac:dyDescent="0.45">
      <c r="A78" s="15">
        <v>1000077</v>
      </c>
      <c r="B78" s="15" t="s">
        <v>26</v>
      </c>
      <c r="C78" s="18">
        <v>603877507</v>
      </c>
      <c r="D78" s="15">
        <v>0</v>
      </c>
      <c r="E78" s="15" t="s">
        <v>70</v>
      </c>
      <c r="F78" s="15" t="s">
        <v>15253</v>
      </c>
      <c r="G78" s="15" t="s">
        <v>29</v>
      </c>
      <c r="H78" s="15" t="s">
        <v>367</v>
      </c>
      <c r="I78" s="15" t="s">
        <v>368</v>
      </c>
      <c r="J78" s="15" t="s">
        <v>366</v>
      </c>
      <c r="K78" s="15" t="s">
        <v>32</v>
      </c>
      <c r="L78" s="15">
        <v>32306815</v>
      </c>
      <c r="M78" s="15">
        <v>1</v>
      </c>
      <c r="N78" s="15">
        <v>1</v>
      </c>
      <c r="O78" s="15" t="s">
        <v>369</v>
      </c>
      <c r="P78" s="15">
        <v>33122</v>
      </c>
      <c r="Q78" s="15" t="s">
        <v>35</v>
      </c>
      <c r="R78" s="15" t="s">
        <v>59</v>
      </c>
      <c r="S78" s="15" t="s">
        <v>275</v>
      </c>
      <c r="T78" s="15" t="s">
        <v>15324</v>
      </c>
      <c r="U78" s="15" t="s">
        <v>370</v>
      </c>
      <c r="W78" s="15" t="s">
        <v>111</v>
      </c>
      <c r="X78" s="15" t="s">
        <v>97</v>
      </c>
      <c r="Y78" s="15">
        <v>0</v>
      </c>
      <c r="Z78" s="15" t="s">
        <v>46</v>
      </c>
      <c r="AA78" s="15" t="s">
        <v>41</v>
      </c>
      <c r="AB78" s="15">
        <v>44123</v>
      </c>
      <c r="AC78" s="15" t="s">
        <v>9291</v>
      </c>
      <c r="AD78" s="15" t="s">
        <v>9292</v>
      </c>
      <c r="AE78" s="15" t="s">
        <v>9293</v>
      </c>
      <c r="AF78" s="15" t="s">
        <v>511</v>
      </c>
      <c r="AG78" s="15" t="s">
        <v>511</v>
      </c>
    </row>
    <row r="79" spans="1:33" x14ac:dyDescent="0.45">
      <c r="A79" s="15">
        <v>1000078</v>
      </c>
      <c r="B79" s="15" t="s">
        <v>26</v>
      </c>
      <c r="C79" s="18">
        <v>603067638</v>
      </c>
      <c r="D79" s="15">
        <v>1500</v>
      </c>
      <c r="E79" s="15" t="s">
        <v>70</v>
      </c>
      <c r="F79" s="15" t="s">
        <v>15253</v>
      </c>
      <c r="G79" s="15" t="s">
        <v>29</v>
      </c>
      <c r="H79" s="15" t="s">
        <v>372</v>
      </c>
      <c r="I79" s="15" t="s">
        <v>368</v>
      </c>
      <c r="J79" s="15" t="s">
        <v>371</v>
      </c>
      <c r="K79" s="15" t="s">
        <v>32</v>
      </c>
      <c r="L79" s="15">
        <v>2306815</v>
      </c>
      <c r="M79" s="15">
        <v>1</v>
      </c>
      <c r="N79" s="15">
        <v>1</v>
      </c>
      <c r="O79" s="15" t="s">
        <v>373</v>
      </c>
      <c r="P79" s="15">
        <v>30143</v>
      </c>
      <c r="Q79" s="15" t="s">
        <v>58</v>
      </c>
      <c r="R79" s="15" t="s">
        <v>59</v>
      </c>
      <c r="S79" s="15" t="s">
        <v>160</v>
      </c>
      <c r="T79" s="15" t="s">
        <v>15307</v>
      </c>
      <c r="W79" s="15" t="s">
        <v>111</v>
      </c>
      <c r="X79" s="15" t="s">
        <v>97</v>
      </c>
      <c r="Y79" s="15">
        <v>0</v>
      </c>
      <c r="Z79" s="15" t="s">
        <v>46</v>
      </c>
      <c r="AA79" s="15" t="s">
        <v>74</v>
      </c>
      <c r="AB79" s="15">
        <v>44244</v>
      </c>
      <c r="AC79" s="15" t="s">
        <v>9291</v>
      </c>
      <c r="AD79" s="15" t="s">
        <v>9292</v>
      </c>
      <c r="AE79" s="15" t="s">
        <v>9293</v>
      </c>
      <c r="AF79" s="15" t="s">
        <v>511</v>
      </c>
      <c r="AG79" s="15" t="s">
        <v>511</v>
      </c>
    </row>
    <row r="80" spans="1:33" x14ac:dyDescent="0.45">
      <c r="A80" s="15">
        <v>1000079</v>
      </c>
      <c r="B80" s="15" t="s">
        <v>26</v>
      </c>
      <c r="C80" s="18">
        <v>601512718</v>
      </c>
      <c r="D80" s="15">
        <v>790</v>
      </c>
      <c r="E80" s="15" t="s">
        <v>70</v>
      </c>
      <c r="F80" s="15" t="s">
        <v>15253</v>
      </c>
      <c r="G80" s="15" t="s">
        <v>29</v>
      </c>
      <c r="H80" s="15" t="s">
        <v>375</v>
      </c>
      <c r="I80" s="15" t="s">
        <v>195</v>
      </c>
      <c r="J80" s="15" t="s">
        <v>374</v>
      </c>
      <c r="K80" s="15" t="s">
        <v>32</v>
      </c>
      <c r="L80" s="15">
        <v>992736461</v>
      </c>
      <c r="M80" s="15">
        <v>2608930</v>
      </c>
      <c r="N80" s="15">
        <v>1</v>
      </c>
      <c r="O80" s="15" t="s">
        <v>196</v>
      </c>
      <c r="P80" s="15">
        <v>22180</v>
      </c>
      <c r="Q80" s="15" t="s">
        <v>58</v>
      </c>
      <c r="R80" s="15" t="s">
        <v>59</v>
      </c>
      <c r="S80" s="15" t="s">
        <v>60</v>
      </c>
      <c r="T80" s="15" t="s">
        <v>60</v>
      </c>
      <c r="W80" s="15" t="s">
        <v>111</v>
      </c>
      <c r="X80" s="15" t="s">
        <v>97</v>
      </c>
      <c r="Y80" s="15">
        <v>0</v>
      </c>
      <c r="Z80" s="15" t="s">
        <v>46</v>
      </c>
      <c r="AA80" s="15" t="s">
        <v>41</v>
      </c>
      <c r="AB80" s="15">
        <v>44123</v>
      </c>
      <c r="AC80" s="15" t="s">
        <v>9291</v>
      </c>
      <c r="AD80" s="15" t="s">
        <v>9296</v>
      </c>
      <c r="AE80" s="15" t="s">
        <v>9293</v>
      </c>
      <c r="AF80" s="15" t="s">
        <v>511</v>
      </c>
      <c r="AG80" s="15" t="s">
        <v>511</v>
      </c>
    </row>
    <row r="81" spans="1:33" x14ac:dyDescent="0.45">
      <c r="A81" s="15">
        <v>1000080</v>
      </c>
      <c r="B81" s="15" t="s">
        <v>26</v>
      </c>
      <c r="C81" s="18">
        <v>1706751391</v>
      </c>
      <c r="D81" s="15">
        <v>0</v>
      </c>
      <c r="E81" s="15" t="s">
        <v>70</v>
      </c>
      <c r="F81" s="15" t="s">
        <v>15253</v>
      </c>
      <c r="G81" s="15" t="s">
        <v>29</v>
      </c>
      <c r="H81" s="15" t="s">
        <v>377</v>
      </c>
      <c r="I81" s="15" t="s">
        <v>378</v>
      </c>
      <c r="J81" s="15" t="s">
        <v>376</v>
      </c>
      <c r="K81" s="15" t="s">
        <v>32</v>
      </c>
      <c r="L81" s="15">
        <v>2366214</v>
      </c>
      <c r="M81" s="15">
        <v>1</v>
      </c>
      <c r="N81" s="15">
        <v>1</v>
      </c>
      <c r="O81" s="15" t="s">
        <v>379</v>
      </c>
      <c r="P81" s="15">
        <v>22679</v>
      </c>
      <c r="Q81" s="15" t="s">
        <v>35</v>
      </c>
      <c r="R81" s="15" t="s">
        <v>59</v>
      </c>
      <c r="S81" s="15" t="s">
        <v>60</v>
      </c>
      <c r="T81" s="15" t="s">
        <v>60</v>
      </c>
      <c r="W81" s="15" t="s">
        <v>111</v>
      </c>
      <c r="X81" s="15" t="s">
        <v>97</v>
      </c>
      <c r="Y81" s="15">
        <v>0</v>
      </c>
      <c r="Z81" s="15" t="s">
        <v>46</v>
      </c>
      <c r="AA81" s="15" t="s">
        <v>41</v>
      </c>
      <c r="AB81" s="15">
        <v>44123</v>
      </c>
      <c r="AC81" s="15" t="s">
        <v>9291</v>
      </c>
      <c r="AD81" s="15" t="s">
        <v>9292</v>
      </c>
      <c r="AE81" s="15" t="s">
        <v>9302</v>
      </c>
      <c r="AF81" s="15" t="s">
        <v>5096</v>
      </c>
      <c r="AG81" s="15" t="s">
        <v>9325</v>
      </c>
    </row>
    <row r="82" spans="1:33" x14ac:dyDescent="0.45">
      <c r="A82" s="15">
        <v>1000081</v>
      </c>
      <c r="B82" s="15" t="s">
        <v>26</v>
      </c>
      <c r="C82" s="18">
        <v>603043449</v>
      </c>
      <c r="D82" s="15">
        <v>15000</v>
      </c>
      <c r="E82" s="15" t="s">
        <v>70</v>
      </c>
      <c r="F82" s="15" t="s">
        <v>15253</v>
      </c>
      <c r="G82" s="15" t="s">
        <v>29</v>
      </c>
      <c r="H82" s="15" t="s">
        <v>381</v>
      </c>
      <c r="I82" s="15" t="s">
        <v>382</v>
      </c>
      <c r="J82" s="15" t="s">
        <v>380</v>
      </c>
      <c r="K82" s="15" t="s">
        <v>32</v>
      </c>
      <c r="L82" s="15">
        <v>1</v>
      </c>
      <c r="M82" s="15">
        <v>1</v>
      </c>
      <c r="N82" s="15">
        <v>1</v>
      </c>
      <c r="O82" s="15" t="s">
        <v>111</v>
      </c>
      <c r="P82" s="15">
        <v>27897</v>
      </c>
      <c r="Q82" s="15" t="s">
        <v>35</v>
      </c>
      <c r="R82" s="15" t="s">
        <v>59</v>
      </c>
      <c r="S82" s="15" t="s">
        <v>79</v>
      </c>
      <c r="T82" s="15" t="s">
        <v>79</v>
      </c>
      <c r="W82" s="15" t="s">
        <v>111</v>
      </c>
      <c r="X82" s="15" t="s">
        <v>97</v>
      </c>
      <c r="Y82" s="15">
        <v>0</v>
      </c>
      <c r="Z82" s="15" t="s">
        <v>46</v>
      </c>
      <c r="AA82" s="15" t="s">
        <v>74</v>
      </c>
      <c r="AB82" s="15">
        <v>43641</v>
      </c>
      <c r="AC82" s="15" t="s">
        <v>9291</v>
      </c>
      <c r="AD82" s="15" t="s">
        <v>9292</v>
      </c>
      <c r="AE82" s="15" t="s">
        <v>9293</v>
      </c>
      <c r="AF82" s="15" t="s">
        <v>511</v>
      </c>
      <c r="AG82" s="15" t="s">
        <v>511</v>
      </c>
    </row>
    <row r="83" spans="1:33" x14ac:dyDescent="0.45">
      <c r="A83" s="15">
        <v>1000082</v>
      </c>
      <c r="B83" s="15" t="s">
        <v>26</v>
      </c>
      <c r="C83" s="18">
        <v>601824881</v>
      </c>
      <c r="D83" s="15">
        <v>1200</v>
      </c>
      <c r="E83" s="15" t="s">
        <v>70</v>
      </c>
      <c r="F83" s="15" t="s">
        <v>15253</v>
      </c>
      <c r="G83" s="15" t="s">
        <v>29</v>
      </c>
      <c r="H83" s="15" t="s">
        <v>384</v>
      </c>
      <c r="I83" s="15" t="s">
        <v>385</v>
      </c>
      <c r="J83" s="15" t="s">
        <v>383</v>
      </c>
      <c r="K83" s="15" t="s">
        <v>32</v>
      </c>
      <c r="L83" s="15">
        <v>999886541</v>
      </c>
      <c r="M83" s="15">
        <v>32947554</v>
      </c>
      <c r="N83" s="15">
        <v>1</v>
      </c>
      <c r="O83" s="15" t="s">
        <v>386</v>
      </c>
      <c r="P83" s="15">
        <v>23244</v>
      </c>
      <c r="Q83" s="15" t="s">
        <v>35</v>
      </c>
      <c r="R83" s="15" t="s">
        <v>36</v>
      </c>
      <c r="S83" s="15" t="s">
        <v>387</v>
      </c>
      <c r="T83" s="15" t="s">
        <v>15324</v>
      </c>
      <c r="W83" s="15" t="s">
        <v>111</v>
      </c>
      <c r="X83" s="15" t="s">
        <v>97</v>
      </c>
      <c r="Y83" s="15">
        <v>0</v>
      </c>
      <c r="Z83" s="15" t="s">
        <v>46</v>
      </c>
      <c r="AA83" s="15" t="s">
        <v>74</v>
      </c>
      <c r="AB83" s="15">
        <v>43791</v>
      </c>
      <c r="AC83" s="15" t="s">
        <v>9291</v>
      </c>
      <c r="AD83" s="15" t="s">
        <v>9292</v>
      </c>
      <c r="AE83" s="15" t="s">
        <v>9293</v>
      </c>
      <c r="AF83" s="15" t="s">
        <v>511</v>
      </c>
      <c r="AG83" s="15" t="s">
        <v>9301</v>
      </c>
    </row>
    <row r="84" spans="1:33" x14ac:dyDescent="0.45">
      <c r="A84" s="15">
        <v>1000083</v>
      </c>
      <c r="B84" s="15" t="s">
        <v>26</v>
      </c>
      <c r="C84" s="18">
        <v>603360843</v>
      </c>
      <c r="D84" s="15">
        <v>0</v>
      </c>
      <c r="E84" s="15" t="s">
        <v>70</v>
      </c>
      <c r="F84" s="15" t="s">
        <v>15253</v>
      </c>
      <c r="G84" s="15" t="s">
        <v>29</v>
      </c>
      <c r="H84" s="15" t="s">
        <v>389</v>
      </c>
      <c r="I84" s="15" t="s">
        <v>390</v>
      </c>
      <c r="J84" s="15" t="s">
        <v>388</v>
      </c>
      <c r="K84" s="15" t="s">
        <v>32</v>
      </c>
      <c r="L84" s="15">
        <v>1</v>
      </c>
      <c r="M84" s="15">
        <v>1</v>
      </c>
      <c r="N84" s="15">
        <v>1</v>
      </c>
      <c r="O84" s="15" t="s">
        <v>111</v>
      </c>
      <c r="P84" s="15">
        <v>29133</v>
      </c>
      <c r="Q84" s="15" t="s">
        <v>35</v>
      </c>
      <c r="R84" s="15" t="s">
        <v>59</v>
      </c>
      <c r="S84" s="15" t="s">
        <v>391</v>
      </c>
      <c r="T84" s="15" t="s">
        <v>15325</v>
      </c>
      <c r="W84" s="15" t="s">
        <v>111</v>
      </c>
      <c r="X84" s="15" t="s">
        <v>97</v>
      </c>
      <c r="Y84" s="15">
        <v>0</v>
      </c>
      <c r="Z84" s="15" t="s">
        <v>46</v>
      </c>
      <c r="AA84" s="15" t="s">
        <v>41</v>
      </c>
      <c r="AB84" s="15">
        <v>44123</v>
      </c>
      <c r="AC84" s="15" t="s">
        <v>9291</v>
      </c>
      <c r="AD84" s="15" t="s">
        <v>9292</v>
      </c>
      <c r="AE84" s="15" t="s">
        <v>9293</v>
      </c>
      <c r="AF84" s="15" t="s">
        <v>511</v>
      </c>
      <c r="AG84" s="15" t="s">
        <v>511</v>
      </c>
    </row>
    <row r="85" spans="1:33" x14ac:dyDescent="0.45">
      <c r="A85" s="15">
        <v>1000084</v>
      </c>
      <c r="B85" s="15" t="s">
        <v>26</v>
      </c>
      <c r="C85" s="18">
        <v>601803752</v>
      </c>
      <c r="D85" s="15">
        <v>500</v>
      </c>
      <c r="E85" s="15" t="s">
        <v>70</v>
      </c>
      <c r="F85" s="15" t="s">
        <v>15253</v>
      </c>
      <c r="G85" s="15" t="s">
        <v>29</v>
      </c>
      <c r="H85" s="15" t="s">
        <v>393</v>
      </c>
      <c r="I85" s="15" t="s">
        <v>394</v>
      </c>
      <c r="J85" s="15" t="s">
        <v>392</v>
      </c>
      <c r="K85" s="15" t="s">
        <v>32</v>
      </c>
      <c r="L85" s="15">
        <v>993763583</v>
      </c>
      <c r="M85" s="15">
        <v>2943392</v>
      </c>
      <c r="N85" s="15">
        <v>1</v>
      </c>
      <c r="O85" s="15" t="s">
        <v>395</v>
      </c>
      <c r="P85" s="15">
        <v>23559</v>
      </c>
      <c r="Q85" s="15" t="s">
        <v>35</v>
      </c>
      <c r="R85" s="15" t="s">
        <v>36</v>
      </c>
      <c r="S85" s="15" t="s">
        <v>79</v>
      </c>
      <c r="T85" s="15" t="s">
        <v>79</v>
      </c>
      <c r="W85" s="15" t="s">
        <v>111</v>
      </c>
      <c r="X85" s="15" t="s">
        <v>97</v>
      </c>
      <c r="Y85" s="15">
        <v>0</v>
      </c>
      <c r="Z85" s="15" t="s">
        <v>46</v>
      </c>
      <c r="AA85" s="15" t="s">
        <v>74</v>
      </c>
      <c r="AB85" s="15">
        <v>43665</v>
      </c>
      <c r="AC85" s="15" t="s">
        <v>9291</v>
      </c>
      <c r="AD85" s="15" t="s">
        <v>9292</v>
      </c>
      <c r="AE85" s="15" t="s">
        <v>9293</v>
      </c>
      <c r="AF85" s="15" t="s">
        <v>511</v>
      </c>
      <c r="AG85" s="15" t="s">
        <v>511</v>
      </c>
    </row>
    <row r="86" spans="1:33" x14ac:dyDescent="0.45">
      <c r="A86" s="15">
        <v>1000085</v>
      </c>
      <c r="B86" s="15" t="s">
        <v>26</v>
      </c>
      <c r="C86" s="18">
        <v>603780024</v>
      </c>
      <c r="D86" s="15">
        <v>1400</v>
      </c>
      <c r="E86" s="15" t="s">
        <v>70</v>
      </c>
      <c r="F86" s="15" t="s">
        <v>15253</v>
      </c>
      <c r="G86" s="15" t="s">
        <v>29</v>
      </c>
      <c r="H86" s="15" t="s">
        <v>397</v>
      </c>
      <c r="I86" s="15" t="s">
        <v>346</v>
      </c>
      <c r="J86" s="15" t="s">
        <v>396</v>
      </c>
      <c r="K86" s="15" t="s">
        <v>32</v>
      </c>
      <c r="L86" s="15">
        <v>995082159</v>
      </c>
      <c r="M86" s="15">
        <v>995082159</v>
      </c>
      <c r="N86" s="15">
        <v>1</v>
      </c>
      <c r="O86" s="15" t="s">
        <v>398</v>
      </c>
      <c r="P86" s="15">
        <v>31898</v>
      </c>
      <c r="Q86" s="15" t="s">
        <v>58</v>
      </c>
      <c r="R86" s="15" t="s">
        <v>59</v>
      </c>
      <c r="S86" s="15" t="s">
        <v>399</v>
      </c>
      <c r="T86" s="15" t="s">
        <v>15325</v>
      </c>
      <c r="U86" s="15" t="s">
        <v>400</v>
      </c>
      <c r="V86" s="15">
        <v>42940904</v>
      </c>
      <c r="W86" s="15" t="s">
        <v>111</v>
      </c>
      <c r="X86" s="15" t="s">
        <v>97</v>
      </c>
      <c r="Y86" s="15">
        <v>0</v>
      </c>
      <c r="Z86" s="15" t="s">
        <v>46</v>
      </c>
      <c r="AA86" s="15" t="s">
        <v>74</v>
      </c>
      <c r="AB86" s="15">
        <v>43664</v>
      </c>
      <c r="AC86" s="15" t="s">
        <v>9291</v>
      </c>
      <c r="AD86" s="15" t="s">
        <v>9292</v>
      </c>
      <c r="AE86" s="15" t="s">
        <v>9293</v>
      </c>
      <c r="AF86" s="15" t="s">
        <v>511</v>
      </c>
      <c r="AG86" s="15" t="s">
        <v>511</v>
      </c>
    </row>
    <row r="87" spans="1:33" x14ac:dyDescent="0.45">
      <c r="A87" s="15">
        <v>1000086</v>
      </c>
      <c r="B87" s="15" t="s">
        <v>26</v>
      </c>
      <c r="C87" s="18">
        <v>1702936582</v>
      </c>
      <c r="D87" s="15" t="s">
        <v>15211</v>
      </c>
      <c r="E87" s="15" t="s">
        <v>70</v>
      </c>
      <c r="F87" s="15" t="s">
        <v>15253</v>
      </c>
      <c r="G87" s="15" t="s">
        <v>29</v>
      </c>
      <c r="H87" s="15" t="s">
        <v>402</v>
      </c>
      <c r="I87" s="15" t="s">
        <v>403</v>
      </c>
      <c r="J87" s="15" t="s">
        <v>401</v>
      </c>
      <c r="K87" s="15" t="s">
        <v>32</v>
      </c>
      <c r="L87" s="15">
        <v>995010863</v>
      </c>
      <c r="M87" s="15">
        <v>995010863</v>
      </c>
      <c r="N87" s="15">
        <v>1</v>
      </c>
      <c r="O87" s="15" t="s">
        <v>404</v>
      </c>
      <c r="P87" s="15">
        <v>18295</v>
      </c>
      <c r="Q87" s="15" t="s">
        <v>58</v>
      </c>
      <c r="R87" s="15" t="s">
        <v>36</v>
      </c>
      <c r="S87" s="15" t="s">
        <v>60</v>
      </c>
      <c r="T87" s="15" t="s">
        <v>60</v>
      </c>
      <c r="W87" s="15" t="s">
        <v>111</v>
      </c>
      <c r="X87" s="15" t="s">
        <v>97</v>
      </c>
      <c r="Y87" s="15">
        <v>0</v>
      </c>
      <c r="Z87" s="15" t="s">
        <v>46</v>
      </c>
      <c r="AA87" s="15" t="s">
        <v>74</v>
      </c>
      <c r="AB87" s="15">
        <v>43980</v>
      </c>
      <c r="AC87" s="15" t="s">
        <v>9291</v>
      </c>
      <c r="AD87" s="15" t="s">
        <v>9296</v>
      </c>
      <c r="AE87" s="15" t="s">
        <v>9326</v>
      </c>
      <c r="AF87" s="15" t="s">
        <v>9327</v>
      </c>
      <c r="AG87" s="15" t="s">
        <v>9328</v>
      </c>
    </row>
    <row r="88" spans="1:33" x14ac:dyDescent="0.45">
      <c r="A88" s="15">
        <v>1000087</v>
      </c>
      <c r="B88" s="15" t="s">
        <v>26</v>
      </c>
      <c r="C88" s="18">
        <v>603046905</v>
      </c>
      <c r="D88" s="15">
        <v>600</v>
      </c>
      <c r="E88" s="15" t="s">
        <v>28</v>
      </c>
      <c r="F88" s="15" t="s">
        <v>15253</v>
      </c>
      <c r="G88" s="15" t="s">
        <v>29</v>
      </c>
      <c r="H88" s="15" t="s">
        <v>406</v>
      </c>
      <c r="I88" s="15" t="s">
        <v>407</v>
      </c>
      <c r="J88" s="15" t="s">
        <v>405</v>
      </c>
      <c r="K88" s="15" t="s">
        <v>32</v>
      </c>
      <c r="L88" s="15">
        <v>979019557</v>
      </c>
      <c r="M88" s="15">
        <v>979019557</v>
      </c>
      <c r="N88" s="15">
        <v>1</v>
      </c>
      <c r="O88" s="15" t="s">
        <v>408</v>
      </c>
      <c r="P88" s="15">
        <v>28031</v>
      </c>
      <c r="Q88" s="15" t="s">
        <v>409</v>
      </c>
      <c r="R88" s="15" t="s">
        <v>36</v>
      </c>
      <c r="S88" s="15" t="s">
        <v>79</v>
      </c>
      <c r="T88" s="15" t="s">
        <v>79</v>
      </c>
      <c r="U88" s="15" t="s">
        <v>410</v>
      </c>
      <c r="W88" s="15" t="s">
        <v>111</v>
      </c>
      <c r="X88" s="15" t="s">
        <v>97</v>
      </c>
      <c r="Y88" s="15">
        <v>2</v>
      </c>
      <c r="Z88" s="15" t="s">
        <v>46</v>
      </c>
      <c r="AA88" s="15" t="s">
        <v>41</v>
      </c>
      <c r="AB88" s="15">
        <v>44123</v>
      </c>
      <c r="AC88" s="15" t="s">
        <v>9291</v>
      </c>
      <c r="AD88" s="15" t="s">
        <v>9292</v>
      </c>
      <c r="AE88" s="15" t="s">
        <v>9293</v>
      </c>
      <c r="AF88" s="15" t="s">
        <v>511</v>
      </c>
      <c r="AG88" s="15" t="s">
        <v>9308</v>
      </c>
    </row>
    <row r="89" spans="1:33" x14ac:dyDescent="0.45">
      <c r="A89" s="15">
        <v>1000088</v>
      </c>
      <c r="B89" s="15" t="s">
        <v>26</v>
      </c>
      <c r="C89" s="18">
        <v>200643740</v>
      </c>
      <c r="D89" s="15">
        <v>950</v>
      </c>
      <c r="E89" s="15" t="s">
        <v>70</v>
      </c>
      <c r="F89" s="15" t="s">
        <v>15253</v>
      </c>
      <c r="G89" s="15" t="s">
        <v>29</v>
      </c>
      <c r="H89" s="15" t="s">
        <v>412</v>
      </c>
      <c r="I89" s="15" t="s">
        <v>413</v>
      </c>
      <c r="J89" s="15" t="s">
        <v>411</v>
      </c>
      <c r="K89" s="15" t="s">
        <v>32</v>
      </c>
      <c r="L89" s="15">
        <v>32306815</v>
      </c>
      <c r="M89" s="15">
        <v>1</v>
      </c>
      <c r="N89" s="15">
        <v>1</v>
      </c>
      <c r="O89" s="15" t="s">
        <v>373</v>
      </c>
      <c r="P89" s="15">
        <v>21759</v>
      </c>
      <c r="Q89" s="15" t="s">
        <v>35</v>
      </c>
      <c r="R89" s="15" t="s">
        <v>36</v>
      </c>
      <c r="S89" s="15" t="s">
        <v>414</v>
      </c>
      <c r="T89" s="15" t="s">
        <v>15324</v>
      </c>
      <c r="W89" s="15" t="s">
        <v>111</v>
      </c>
      <c r="X89" s="15" t="s">
        <v>97</v>
      </c>
      <c r="Y89" s="15">
        <v>0</v>
      </c>
      <c r="Z89" s="15" t="s">
        <v>46</v>
      </c>
      <c r="AA89" s="15" t="s">
        <v>286</v>
      </c>
      <c r="AB89" s="15">
        <v>43915</v>
      </c>
      <c r="AC89" s="15" t="s">
        <v>9291</v>
      </c>
      <c r="AD89" s="15" t="s">
        <v>9292</v>
      </c>
      <c r="AE89" s="15" t="s">
        <v>9305</v>
      </c>
      <c r="AF89" s="15" t="s">
        <v>9306</v>
      </c>
      <c r="AG89" s="15" t="s">
        <v>9306</v>
      </c>
    </row>
    <row r="90" spans="1:33" x14ac:dyDescent="0.45">
      <c r="A90" s="15">
        <v>1000089</v>
      </c>
      <c r="B90" s="15" t="s">
        <v>26</v>
      </c>
      <c r="C90" s="18">
        <v>930614607</v>
      </c>
      <c r="D90" s="15">
        <v>0</v>
      </c>
      <c r="E90" s="15" t="s">
        <v>70</v>
      </c>
      <c r="F90" s="15" t="s">
        <v>15253</v>
      </c>
      <c r="G90" s="15" t="s">
        <v>29</v>
      </c>
      <c r="H90" s="15" t="s">
        <v>416</v>
      </c>
      <c r="I90" s="15" t="s">
        <v>417</v>
      </c>
      <c r="J90" s="15" t="s">
        <v>415</v>
      </c>
      <c r="K90" s="15" t="s">
        <v>32</v>
      </c>
      <c r="L90" s="15">
        <v>1</v>
      </c>
      <c r="M90" s="15">
        <v>1</v>
      </c>
      <c r="N90" s="15">
        <v>1</v>
      </c>
      <c r="O90" s="15" t="s">
        <v>111</v>
      </c>
      <c r="P90" s="15">
        <v>33714</v>
      </c>
      <c r="Q90" s="15" t="s">
        <v>35</v>
      </c>
      <c r="R90" s="15" t="s">
        <v>36</v>
      </c>
      <c r="S90" s="15" t="s">
        <v>418</v>
      </c>
      <c r="T90" s="15" t="s">
        <v>15325</v>
      </c>
      <c r="W90" s="15" t="s">
        <v>111</v>
      </c>
      <c r="X90" s="15" t="s">
        <v>97</v>
      </c>
      <c r="Y90" s="15">
        <v>0</v>
      </c>
      <c r="Z90" s="15" t="s">
        <v>46</v>
      </c>
      <c r="AC90" s="15" t="s">
        <v>9291</v>
      </c>
      <c r="AD90" s="15" t="s">
        <v>9329</v>
      </c>
      <c r="AE90" s="15" t="s">
        <v>9317</v>
      </c>
      <c r="AF90" s="15" t="s">
        <v>9318</v>
      </c>
      <c r="AG90" s="15" t="s">
        <v>9318</v>
      </c>
    </row>
    <row r="91" spans="1:33" x14ac:dyDescent="0.45">
      <c r="A91" s="15">
        <v>1000090</v>
      </c>
      <c r="B91" s="15" t="s">
        <v>26</v>
      </c>
      <c r="C91" s="18">
        <v>604177188</v>
      </c>
      <c r="D91" s="15">
        <v>950</v>
      </c>
      <c r="E91" s="15" t="s">
        <v>28</v>
      </c>
      <c r="F91" s="15" t="s">
        <v>15253</v>
      </c>
      <c r="G91" s="15" t="s">
        <v>29</v>
      </c>
      <c r="H91" s="15" t="s">
        <v>420</v>
      </c>
      <c r="I91" s="15" t="s">
        <v>421</v>
      </c>
      <c r="J91" s="15" t="s">
        <v>419</v>
      </c>
      <c r="K91" s="15" t="s">
        <v>32</v>
      </c>
      <c r="L91" s="15">
        <v>32306815</v>
      </c>
      <c r="M91" s="15">
        <v>1</v>
      </c>
      <c r="N91" s="15">
        <v>1</v>
      </c>
      <c r="O91" s="15" t="s">
        <v>422</v>
      </c>
      <c r="P91" s="15">
        <v>33061</v>
      </c>
      <c r="Q91" s="15" t="s">
        <v>58</v>
      </c>
      <c r="R91" s="15" t="s">
        <v>36</v>
      </c>
      <c r="S91" s="15" t="s">
        <v>51</v>
      </c>
      <c r="T91" s="15" t="s">
        <v>51</v>
      </c>
      <c r="W91" s="15" t="s">
        <v>111</v>
      </c>
      <c r="X91" s="15" t="s">
        <v>97</v>
      </c>
      <c r="Y91" s="15">
        <v>0</v>
      </c>
      <c r="Z91" s="15" t="s">
        <v>46</v>
      </c>
      <c r="AA91" s="15" t="s">
        <v>74</v>
      </c>
      <c r="AB91" s="15">
        <v>44270</v>
      </c>
      <c r="AC91" s="15" t="s">
        <v>9291</v>
      </c>
      <c r="AD91" s="15" t="s">
        <v>9296</v>
      </c>
      <c r="AE91" s="15" t="s">
        <v>9293</v>
      </c>
      <c r="AF91" s="15" t="s">
        <v>511</v>
      </c>
      <c r="AG91" s="15" t="s">
        <v>9301</v>
      </c>
    </row>
    <row r="92" spans="1:33" x14ac:dyDescent="0.45">
      <c r="A92" s="15">
        <v>1000091</v>
      </c>
      <c r="B92" s="15" t="s">
        <v>26</v>
      </c>
      <c r="C92" s="18">
        <v>200854719</v>
      </c>
      <c r="D92" s="15">
        <v>0</v>
      </c>
      <c r="E92" s="15" t="s">
        <v>70</v>
      </c>
      <c r="F92" s="15" t="s">
        <v>15253</v>
      </c>
      <c r="G92" s="15" t="s">
        <v>29</v>
      </c>
      <c r="H92" s="15" t="s">
        <v>424</v>
      </c>
      <c r="I92" s="15" t="s">
        <v>425</v>
      </c>
      <c r="J92" s="15" t="s">
        <v>423</v>
      </c>
      <c r="K92" s="15" t="s">
        <v>32</v>
      </c>
      <c r="L92" s="15">
        <v>32964072</v>
      </c>
      <c r="M92" s="15">
        <v>1</v>
      </c>
      <c r="N92" s="15">
        <v>1</v>
      </c>
      <c r="O92" s="15" t="s">
        <v>426</v>
      </c>
      <c r="P92" s="15">
        <v>23329</v>
      </c>
      <c r="Q92" s="15" t="s">
        <v>58</v>
      </c>
      <c r="R92" s="15" t="s">
        <v>59</v>
      </c>
      <c r="S92" s="15" t="s">
        <v>60</v>
      </c>
      <c r="T92" s="15" t="s">
        <v>60</v>
      </c>
      <c r="W92" s="15" t="s">
        <v>111</v>
      </c>
      <c r="X92" s="15" t="s">
        <v>97</v>
      </c>
      <c r="Y92" s="15">
        <v>0</v>
      </c>
      <c r="Z92" s="15" t="s">
        <v>46</v>
      </c>
      <c r="AA92" s="15" t="s">
        <v>74</v>
      </c>
      <c r="AB92" s="15">
        <v>44058</v>
      </c>
      <c r="AC92" s="15" t="s">
        <v>9291</v>
      </c>
      <c r="AD92" s="15" t="s">
        <v>9292</v>
      </c>
      <c r="AE92" s="15" t="s">
        <v>9305</v>
      </c>
      <c r="AF92" s="15" t="s">
        <v>9306</v>
      </c>
      <c r="AG92" s="15" t="s">
        <v>9306</v>
      </c>
    </row>
    <row r="93" spans="1:33" x14ac:dyDescent="0.45">
      <c r="A93" s="15">
        <v>1000092</v>
      </c>
      <c r="B93" s="15" t="s">
        <v>26</v>
      </c>
      <c r="C93" s="18">
        <v>603994609</v>
      </c>
      <c r="D93" s="15">
        <v>1200</v>
      </c>
      <c r="E93" s="15" t="s">
        <v>70</v>
      </c>
      <c r="F93" s="15" t="s">
        <v>15253</v>
      </c>
      <c r="G93" s="15" t="s">
        <v>29</v>
      </c>
      <c r="H93" s="15" t="s">
        <v>428</v>
      </c>
      <c r="I93" s="15" t="s">
        <v>429</v>
      </c>
      <c r="J93" s="15" t="s">
        <v>427</v>
      </c>
      <c r="K93" s="15" t="s">
        <v>32</v>
      </c>
      <c r="L93" s="15">
        <v>987646374</v>
      </c>
      <c r="M93" s="15">
        <v>2447554</v>
      </c>
      <c r="N93" s="15" t="s">
        <v>430</v>
      </c>
      <c r="O93" s="15" t="s">
        <v>431</v>
      </c>
      <c r="P93" s="15">
        <v>33324</v>
      </c>
      <c r="Q93" s="15" t="s">
        <v>35</v>
      </c>
      <c r="R93" s="15" t="s">
        <v>36</v>
      </c>
      <c r="S93" s="15" t="s">
        <v>432</v>
      </c>
      <c r="T93" s="15" t="s">
        <v>15324</v>
      </c>
      <c r="W93" s="15" t="s">
        <v>433</v>
      </c>
      <c r="X93" s="15" t="s">
        <v>39</v>
      </c>
      <c r="Y93" s="15">
        <v>0</v>
      </c>
      <c r="Z93" s="15" t="s">
        <v>46</v>
      </c>
      <c r="AA93" s="15" t="s">
        <v>74</v>
      </c>
      <c r="AB93" s="15">
        <v>43645</v>
      </c>
      <c r="AC93" s="15" t="s">
        <v>9291</v>
      </c>
      <c r="AD93" s="15" t="s">
        <v>9292</v>
      </c>
      <c r="AE93" s="15" t="s">
        <v>9293</v>
      </c>
      <c r="AF93" s="15" t="s">
        <v>511</v>
      </c>
      <c r="AG93" s="15" t="s">
        <v>511</v>
      </c>
    </row>
    <row r="94" spans="1:33" x14ac:dyDescent="0.45">
      <c r="A94" s="15">
        <v>1000093</v>
      </c>
      <c r="B94" s="15" t="s">
        <v>26</v>
      </c>
      <c r="C94" s="18">
        <v>602047862</v>
      </c>
      <c r="D94" s="15">
        <v>3000</v>
      </c>
      <c r="E94" s="15" t="s">
        <v>28</v>
      </c>
      <c r="F94" s="15" t="s">
        <v>15253</v>
      </c>
      <c r="G94" s="15" t="s">
        <v>29</v>
      </c>
      <c r="H94" s="15" t="s">
        <v>435</v>
      </c>
      <c r="I94" s="15" t="s">
        <v>436</v>
      </c>
      <c r="J94" s="15" t="s">
        <v>434</v>
      </c>
      <c r="K94" s="15" t="s">
        <v>32</v>
      </c>
      <c r="L94" s="15">
        <v>2318546</v>
      </c>
      <c r="M94" s="15">
        <v>980090160</v>
      </c>
      <c r="N94" s="15">
        <v>1</v>
      </c>
      <c r="O94" s="15" t="s">
        <v>437</v>
      </c>
      <c r="P94" s="15">
        <v>24203</v>
      </c>
      <c r="Q94" s="15" t="s">
        <v>58</v>
      </c>
      <c r="R94" s="15" t="s">
        <v>59</v>
      </c>
      <c r="S94" s="15" t="s">
        <v>79</v>
      </c>
      <c r="T94" s="15" t="s">
        <v>79</v>
      </c>
      <c r="U94" s="15" t="s">
        <v>438</v>
      </c>
      <c r="W94" s="15" t="s">
        <v>111</v>
      </c>
      <c r="X94" s="15" t="s">
        <v>97</v>
      </c>
      <c r="Y94" s="15">
        <v>0</v>
      </c>
      <c r="Z94" s="15" t="s">
        <v>46</v>
      </c>
      <c r="AA94" s="15" t="s">
        <v>41</v>
      </c>
      <c r="AB94" s="15">
        <v>44123</v>
      </c>
      <c r="AC94" s="15" t="s">
        <v>9291</v>
      </c>
      <c r="AD94" s="15" t="s">
        <v>9292</v>
      </c>
      <c r="AE94" s="15" t="s">
        <v>9293</v>
      </c>
      <c r="AF94" s="15" t="s">
        <v>511</v>
      </c>
      <c r="AG94" s="15" t="s">
        <v>9330</v>
      </c>
    </row>
    <row r="95" spans="1:33" x14ac:dyDescent="0.45">
      <c r="A95" s="15">
        <v>1000094</v>
      </c>
      <c r="B95" s="15" t="s">
        <v>26</v>
      </c>
      <c r="C95" s="18">
        <v>603987934</v>
      </c>
      <c r="D95" s="15" t="s">
        <v>15212</v>
      </c>
      <c r="E95" s="15" t="s">
        <v>70</v>
      </c>
      <c r="F95" s="15" t="s">
        <v>15253</v>
      </c>
      <c r="G95" s="15" t="s">
        <v>29</v>
      </c>
      <c r="H95" s="15" t="s">
        <v>440</v>
      </c>
      <c r="I95" s="15" t="s">
        <v>441</v>
      </c>
      <c r="J95" s="15" t="s">
        <v>439</v>
      </c>
      <c r="K95" s="15" t="s">
        <v>32</v>
      </c>
      <c r="L95" s="15">
        <v>960628200</v>
      </c>
      <c r="M95" s="15">
        <v>990059479</v>
      </c>
      <c r="N95" s="15">
        <v>1</v>
      </c>
      <c r="O95" s="15" t="s">
        <v>442</v>
      </c>
      <c r="P95" s="15">
        <v>35801</v>
      </c>
      <c r="Q95" s="15" t="s">
        <v>35</v>
      </c>
      <c r="R95" s="15" t="s">
        <v>59</v>
      </c>
      <c r="S95" s="15" t="s">
        <v>197</v>
      </c>
      <c r="T95" s="15" t="s">
        <v>197</v>
      </c>
      <c r="U95" s="15" t="s">
        <v>443</v>
      </c>
      <c r="W95" s="15" t="s">
        <v>444</v>
      </c>
      <c r="X95" s="15" t="s">
        <v>97</v>
      </c>
      <c r="Y95" s="15">
        <v>1</v>
      </c>
      <c r="Z95" s="15" t="s">
        <v>46</v>
      </c>
      <c r="AA95" s="15" t="s">
        <v>74</v>
      </c>
      <c r="AB95" s="15">
        <v>44335</v>
      </c>
      <c r="AC95" s="15" t="s">
        <v>9291</v>
      </c>
      <c r="AD95" s="15" t="s">
        <v>9295</v>
      </c>
      <c r="AE95" s="15" t="s">
        <v>9293</v>
      </c>
      <c r="AF95" s="15" t="s">
        <v>511</v>
      </c>
      <c r="AG95" s="15" t="s">
        <v>511</v>
      </c>
    </row>
    <row r="96" spans="1:33" x14ac:dyDescent="0.45">
      <c r="A96" s="15">
        <v>1000095</v>
      </c>
      <c r="B96" s="15" t="s">
        <v>26</v>
      </c>
      <c r="C96" s="18">
        <v>1201026380</v>
      </c>
      <c r="D96" s="15">
        <v>0</v>
      </c>
      <c r="E96" s="15" t="s">
        <v>70</v>
      </c>
      <c r="F96" s="15" t="s">
        <v>15253</v>
      </c>
      <c r="G96" s="15" t="s">
        <v>29</v>
      </c>
      <c r="H96" s="15" t="s">
        <v>446</v>
      </c>
      <c r="I96" s="15" t="s">
        <v>447</v>
      </c>
      <c r="J96" s="15" t="s">
        <v>445</v>
      </c>
      <c r="K96" s="15" t="s">
        <v>32</v>
      </c>
      <c r="L96" s="15">
        <v>1</v>
      </c>
      <c r="M96" s="15">
        <v>32376137</v>
      </c>
      <c r="N96" s="15">
        <v>1</v>
      </c>
      <c r="O96" s="15" t="s">
        <v>448</v>
      </c>
      <c r="P96" s="15">
        <v>20894</v>
      </c>
      <c r="Q96" s="15" t="s">
        <v>58</v>
      </c>
      <c r="R96" s="15" t="s">
        <v>59</v>
      </c>
      <c r="S96" s="15" t="s">
        <v>60</v>
      </c>
      <c r="T96" s="15" t="s">
        <v>60</v>
      </c>
      <c r="W96" s="15" t="s">
        <v>111</v>
      </c>
      <c r="X96" s="15" t="s">
        <v>97</v>
      </c>
      <c r="Y96" s="15">
        <v>0</v>
      </c>
      <c r="Z96" s="15" t="s">
        <v>46</v>
      </c>
      <c r="AA96" s="15" t="s">
        <v>309</v>
      </c>
      <c r="AB96" s="15">
        <v>44280</v>
      </c>
      <c r="AC96" s="15" t="s">
        <v>9291</v>
      </c>
      <c r="AD96" s="15" t="s">
        <v>9292</v>
      </c>
      <c r="AE96" s="15" t="s">
        <v>9317</v>
      </c>
      <c r="AF96" s="15" t="s">
        <v>9331</v>
      </c>
      <c r="AG96" s="15" t="s">
        <v>9332</v>
      </c>
    </row>
    <row r="97" spans="1:33" x14ac:dyDescent="0.45">
      <c r="A97" s="15">
        <v>1000096</v>
      </c>
      <c r="B97" s="15" t="s">
        <v>26</v>
      </c>
      <c r="C97" s="18">
        <v>400899985</v>
      </c>
      <c r="D97" s="15">
        <v>975</v>
      </c>
      <c r="E97" s="15" t="s">
        <v>28</v>
      </c>
      <c r="F97" s="15" t="s">
        <v>15253</v>
      </c>
      <c r="G97" s="15" t="s">
        <v>29</v>
      </c>
      <c r="H97" s="15" t="s">
        <v>450</v>
      </c>
      <c r="I97" s="15" t="s">
        <v>451</v>
      </c>
      <c r="J97" s="15" t="s">
        <v>449</v>
      </c>
      <c r="K97" s="15" t="s">
        <v>32</v>
      </c>
      <c r="L97" s="15">
        <v>992825704</v>
      </c>
      <c r="M97" s="15">
        <v>992791984</v>
      </c>
      <c r="N97" s="15">
        <v>1</v>
      </c>
      <c r="O97" s="15" t="s">
        <v>452</v>
      </c>
      <c r="P97" s="15">
        <v>25600</v>
      </c>
      <c r="Q97" s="15" t="s">
        <v>58</v>
      </c>
      <c r="R97" s="15" t="s">
        <v>59</v>
      </c>
      <c r="S97" s="15" t="s">
        <v>60</v>
      </c>
      <c r="T97" s="15" t="s">
        <v>60</v>
      </c>
      <c r="W97" s="15" t="s">
        <v>111</v>
      </c>
      <c r="X97" s="15" t="s">
        <v>97</v>
      </c>
      <c r="Y97" s="15">
        <v>0</v>
      </c>
      <c r="Z97" s="15" t="s">
        <v>46</v>
      </c>
      <c r="AA97" s="15" t="s">
        <v>41</v>
      </c>
      <c r="AB97" s="15">
        <v>44123</v>
      </c>
      <c r="AC97" s="15" t="s">
        <v>9291</v>
      </c>
      <c r="AD97" s="15" t="s">
        <v>9292</v>
      </c>
      <c r="AE97" s="15" t="s">
        <v>9314</v>
      </c>
      <c r="AF97" s="15" t="s">
        <v>9333</v>
      </c>
      <c r="AG97" s="15" t="s">
        <v>9303</v>
      </c>
    </row>
    <row r="98" spans="1:33" x14ac:dyDescent="0.45">
      <c r="A98" s="15">
        <v>1000097</v>
      </c>
      <c r="B98" s="15" t="s">
        <v>26</v>
      </c>
      <c r="C98" s="18">
        <v>603481508</v>
      </c>
      <c r="D98" s="15">
        <v>458</v>
      </c>
      <c r="E98" s="15" t="s">
        <v>70</v>
      </c>
      <c r="F98" s="15" t="s">
        <v>15253</v>
      </c>
      <c r="G98" s="15" t="s">
        <v>29</v>
      </c>
      <c r="H98" s="15" t="s">
        <v>454</v>
      </c>
      <c r="I98" s="15" t="s">
        <v>455</v>
      </c>
      <c r="J98" s="15" t="s">
        <v>453</v>
      </c>
      <c r="K98" s="15" t="s">
        <v>32</v>
      </c>
      <c r="L98" s="15">
        <v>983329685</v>
      </c>
      <c r="M98" s="15">
        <v>983329685</v>
      </c>
      <c r="N98" s="15">
        <v>1</v>
      </c>
      <c r="O98" s="15" t="s">
        <v>456</v>
      </c>
      <c r="P98" s="15">
        <v>31744</v>
      </c>
      <c r="Q98" s="15" t="s">
        <v>58</v>
      </c>
      <c r="R98" s="15" t="s">
        <v>36</v>
      </c>
      <c r="S98" s="15" t="s">
        <v>79</v>
      </c>
      <c r="T98" s="15" t="s">
        <v>79</v>
      </c>
      <c r="U98" s="15" t="s">
        <v>457</v>
      </c>
      <c r="V98" s="15">
        <v>2963236</v>
      </c>
      <c r="W98" s="15" t="s">
        <v>458</v>
      </c>
      <c r="X98" s="15" t="s">
        <v>97</v>
      </c>
      <c r="Y98" s="15">
        <v>1</v>
      </c>
      <c r="Z98" s="15" t="s">
        <v>46</v>
      </c>
      <c r="AA98" s="15" t="s">
        <v>74</v>
      </c>
      <c r="AB98" s="15">
        <v>43726</v>
      </c>
      <c r="AC98" s="15" t="s">
        <v>9291</v>
      </c>
      <c r="AD98" s="15" t="s">
        <v>9296</v>
      </c>
      <c r="AE98" s="15" t="s">
        <v>9293</v>
      </c>
      <c r="AF98" s="15" t="s">
        <v>511</v>
      </c>
      <c r="AG98" s="15" t="s">
        <v>9300</v>
      </c>
    </row>
    <row r="99" spans="1:33" x14ac:dyDescent="0.45">
      <c r="A99" s="15">
        <v>1000098</v>
      </c>
      <c r="B99" s="15" t="s">
        <v>26</v>
      </c>
      <c r="C99" s="18">
        <v>601991870</v>
      </c>
      <c r="D99" s="15">
        <v>0</v>
      </c>
      <c r="E99" s="15" t="s">
        <v>70</v>
      </c>
      <c r="F99" s="15" t="s">
        <v>15253</v>
      </c>
      <c r="G99" s="15" t="s">
        <v>29</v>
      </c>
      <c r="H99" s="15" t="s">
        <v>460</v>
      </c>
      <c r="I99" s="15" t="s">
        <v>461</v>
      </c>
      <c r="J99" s="15" t="s">
        <v>459</v>
      </c>
      <c r="K99" s="15" t="s">
        <v>32</v>
      </c>
      <c r="L99" s="15" t="s">
        <v>33</v>
      </c>
      <c r="M99" s="15">
        <v>1</v>
      </c>
      <c r="N99" s="15">
        <v>1</v>
      </c>
      <c r="O99" s="15" t="s">
        <v>111</v>
      </c>
      <c r="P99" s="15">
        <v>24567</v>
      </c>
      <c r="Q99" s="15" t="s">
        <v>58</v>
      </c>
      <c r="R99" s="15" t="s">
        <v>36</v>
      </c>
      <c r="S99" s="15" t="s">
        <v>462</v>
      </c>
      <c r="T99" s="15" t="s">
        <v>15325</v>
      </c>
      <c r="W99" s="15" t="s">
        <v>111</v>
      </c>
      <c r="X99" s="15" t="s">
        <v>97</v>
      </c>
      <c r="Y99" s="15">
        <v>0</v>
      </c>
      <c r="Z99" s="15" t="s">
        <v>46</v>
      </c>
      <c r="AA99" s="15" t="s">
        <v>74</v>
      </c>
      <c r="AB99" s="15">
        <v>43662</v>
      </c>
      <c r="AC99" s="15" t="s">
        <v>9291</v>
      </c>
      <c r="AD99" s="15" t="s">
        <v>9292</v>
      </c>
      <c r="AE99" s="15" t="s">
        <v>9293</v>
      </c>
      <c r="AF99" s="15" t="s">
        <v>9334</v>
      </c>
      <c r="AG99" s="15" t="s">
        <v>9335</v>
      </c>
    </row>
    <row r="100" spans="1:33" x14ac:dyDescent="0.45">
      <c r="A100" s="15">
        <v>1000099</v>
      </c>
      <c r="B100" s="15" t="s">
        <v>26</v>
      </c>
      <c r="C100" s="18">
        <v>602769093</v>
      </c>
      <c r="D100" s="15">
        <v>0</v>
      </c>
      <c r="E100" s="15" t="s">
        <v>70</v>
      </c>
      <c r="F100" s="15" t="s">
        <v>15253</v>
      </c>
      <c r="G100" s="15" t="s">
        <v>29</v>
      </c>
      <c r="H100" s="15" t="s">
        <v>464</v>
      </c>
      <c r="I100" s="15" t="s">
        <v>465</v>
      </c>
      <c r="J100" s="15" t="s">
        <v>463</v>
      </c>
      <c r="K100" s="15" t="s">
        <v>32</v>
      </c>
      <c r="L100" s="15">
        <v>1</v>
      </c>
      <c r="M100" s="15">
        <v>1</v>
      </c>
      <c r="N100" s="15">
        <v>1</v>
      </c>
      <c r="O100" s="15" t="s">
        <v>111</v>
      </c>
      <c r="P100" s="15">
        <v>27601</v>
      </c>
      <c r="Q100" s="15" t="s">
        <v>35</v>
      </c>
      <c r="R100" s="15" t="s">
        <v>36</v>
      </c>
      <c r="S100" s="15" t="s">
        <v>432</v>
      </c>
      <c r="T100" s="15" t="s">
        <v>15324</v>
      </c>
      <c r="W100" s="15" t="s">
        <v>111</v>
      </c>
      <c r="X100" s="15" t="s">
        <v>97</v>
      </c>
      <c r="Y100" s="15">
        <v>0</v>
      </c>
      <c r="Z100" s="15" t="s">
        <v>46</v>
      </c>
      <c r="AC100" s="15" t="s">
        <v>9291</v>
      </c>
      <c r="AD100" s="15" t="s">
        <v>9292</v>
      </c>
      <c r="AE100" s="15" t="s">
        <v>9293</v>
      </c>
      <c r="AF100" s="15" t="s">
        <v>511</v>
      </c>
      <c r="AG100" s="15" t="s">
        <v>511</v>
      </c>
    </row>
    <row r="101" spans="1:33" x14ac:dyDescent="0.45">
      <c r="A101" s="15">
        <v>1000100</v>
      </c>
      <c r="B101" s="15" t="s">
        <v>26</v>
      </c>
      <c r="C101" s="18">
        <v>603048794</v>
      </c>
      <c r="D101" s="15">
        <v>800</v>
      </c>
      <c r="E101" s="15" t="s">
        <v>28</v>
      </c>
      <c r="F101" s="15" t="s">
        <v>15253</v>
      </c>
      <c r="G101" s="15" t="s">
        <v>29</v>
      </c>
      <c r="H101" s="15" t="s">
        <v>467</v>
      </c>
      <c r="I101" s="15" t="s">
        <v>468</v>
      </c>
      <c r="J101" s="15" t="s">
        <v>466</v>
      </c>
      <c r="K101" s="15" t="s">
        <v>32</v>
      </c>
      <c r="L101" s="15">
        <v>958916807</v>
      </c>
      <c r="M101" s="15">
        <v>958916807</v>
      </c>
      <c r="N101" s="15" t="s">
        <v>469</v>
      </c>
      <c r="O101" s="15" t="s">
        <v>470</v>
      </c>
      <c r="P101" s="15">
        <v>29673</v>
      </c>
      <c r="Q101" s="15" t="s">
        <v>35</v>
      </c>
      <c r="R101" s="15" t="s">
        <v>59</v>
      </c>
      <c r="S101" s="15" t="s">
        <v>79</v>
      </c>
      <c r="T101" s="15" t="s">
        <v>79</v>
      </c>
      <c r="U101" s="15" t="s">
        <v>471</v>
      </c>
      <c r="W101" s="15" t="s">
        <v>472</v>
      </c>
      <c r="X101" s="15" t="s">
        <v>97</v>
      </c>
      <c r="Y101" s="15">
        <v>0</v>
      </c>
      <c r="Z101" s="15" t="s">
        <v>46</v>
      </c>
      <c r="AA101" s="15" t="s">
        <v>41</v>
      </c>
      <c r="AB101" s="15">
        <v>44123</v>
      </c>
      <c r="AC101" s="15" t="s">
        <v>9291</v>
      </c>
      <c r="AD101" s="15" t="s">
        <v>9292</v>
      </c>
      <c r="AE101" s="15" t="s">
        <v>9293</v>
      </c>
      <c r="AF101" s="15" t="s">
        <v>511</v>
      </c>
      <c r="AG101" s="15" t="s">
        <v>9304</v>
      </c>
    </row>
    <row r="102" spans="1:33" x14ac:dyDescent="0.45">
      <c r="A102" s="15">
        <v>1000101</v>
      </c>
      <c r="B102" s="15" t="s">
        <v>26</v>
      </c>
      <c r="C102" s="18">
        <v>602202897</v>
      </c>
      <c r="D102" s="15">
        <v>1000</v>
      </c>
      <c r="E102" s="15" t="s">
        <v>70</v>
      </c>
      <c r="F102" s="15" t="s">
        <v>15253</v>
      </c>
      <c r="G102" s="15" t="s">
        <v>29</v>
      </c>
      <c r="H102" s="15" t="s">
        <v>474</v>
      </c>
      <c r="I102" s="15" t="s">
        <v>365</v>
      </c>
      <c r="J102" s="15" t="s">
        <v>473</v>
      </c>
      <c r="K102" s="15" t="s">
        <v>32</v>
      </c>
      <c r="L102" s="15">
        <v>939350643</v>
      </c>
      <c r="M102" s="15">
        <v>3021824</v>
      </c>
      <c r="N102" s="15">
        <v>1</v>
      </c>
      <c r="O102" s="15" t="s">
        <v>475</v>
      </c>
      <c r="P102" s="15">
        <v>25737</v>
      </c>
      <c r="Q102" s="15" t="s">
        <v>35</v>
      </c>
      <c r="R102" s="15" t="s">
        <v>59</v>
      </c>
      <c r="S102" s="15" t="s">
        <v>79</v>
      </c>
      <c r="T102" s="15" t="s">
        <v>79</v>
      </c>
      <c r="W102" s="15" t="s">
        <v>111</v>
      </c>
      <c r="X102" s="15" t="s">
        <v>97</v>
      </c>
      <c r="Y102" s="15">
        <v>0</v>
      </c>
      <c r="Z102" s="15" t="s">
        <v>46</v>
      </c>
      <c r="AA102" s="15" t="s">
        <v>41</v>
      </c>
      <c r="AB102" s="15">
        <v>44123</v>
      </c>
      <c r="AC102" s="15" t="s">
        <v>9291</v>
      </c>
      <c r="AD102" s="15" t="s">
        <v>9292</v>
      </c>
      <c r="AE102" s="15" t="s">
        <v>9317</v>
      </c>
      <c r="AF102" s="15" t="s">
        <v>9336</v>
      </c>
      <c r="AG102" s="15" t="s">
        <v>9337</v>
      </c>
    </row>
    <row r="103" spans="1:33" x14ac:dyDescent="0.45">
      <c r="A103" s="15">
        <v>1000102</v>
      </c>
      <c r="B103" s="15" t="s">
        <v>26</v>
      </c>
      <c r="C103" s="18">
        <v>603025214</v>
      </c>
      <c r="D103" s="15">
        <v>400</v>
      </c>
      <c r="E103" s="15" t="s">
        <v>70</v>
      </c>
      <c r="F103" s="15" t="s">
        <v>15253</v>
      </c>
      <c r="G103" s="15" t="s">
        <v>29</v>
      </c>
      <c r="H103" s="15" t="s">
        <v>477</v>
      </c>
      <c r="I103" s="15" t="s">
        <v>209</v>
      </c>
      <c r="J103" s="15" t="s">
        <v>476</v>
      </c>
      <c r="K103" s="15" t="s">
        <v>32</v>
      </c>
      <c r="L103" s="15">
        <v>995803508</v>
      </c>
      <c r="M103" s="15">
        <v>2904610</v>
      </c>
      <c r="N103" s="15">
        <v>1</v>
      </c>
      <c r="O103" s="15" t="s">
        <v>478</v>
      </c>
      <c r="P103" s="15">
        <v>28867</v>
      </c>
      <c r="Q103" s="15" t="s">
        <v>58</v>
      </c>
      <c r="R103" s="15" t="s">
        <v>36</v>
      </c>
      <c r="S103" s="15" t="s">
        <v>79</v>
      </c>
      <c r="T103" s="15" t="s">
        <v>79</v>
      </c>
      <c r="W103" s="15" t="s">
        <v>111</v>
      </c>
      <c r="X103" s="15" t="s">
        <v>97</v>
      </c>
      <c r="Y103" s="15">
        <v>0</v>
      </c>
      <c r="Z103" s="15" t="s">
        <v>46</v>
      </c>
      <c r="AA103" s="15" t="s">
        <v>74</v>
      </c>
      <c r="AB103" s="15">
        <v>43766</v>
      </c>
      <c r="AC103" s="15" t="s">
        <v>9291</v>
      </c>
      <c r="AD103" s="15" t="s">
        <v>9292</v>
      </c>
      <c r="AE103" s="15" t="s">
        <v>9293</v>
      </c>
      <c r="AF103" s="15" t="s">
        <v>9297</v>
      </c>
      <c r="AG103" s="15" t="s">
        <v>9338</v>
      </c>
    </row>
    <row r="104" spans="1:33" x14ac:dyDescent="0.45">
      <c r="A104" s="15">
        <v>1000103</v>
      </c>
      <c r="B104" s="15" t="s">
        <v>26</v>
      </c>
      <c r="C104" s="18">
        <v>1720476397</v>
      </c>
      <c r="D104" s="15">
        <v>0</v>
      </c>
      <c r="E104" s="15" t="s">
        <v>70</v>
      </c>
      <c r="F104" s="15" t="s">
        <v>15253</v>
      </c>
      <c r="G104" s="15" t="s">
        <v>29</v>
      </c>
      <c r="H104" s="15" t="s">
        <v>480</v>
      </c>
      <c r="I104" s="15" t="s">
        <v>481</v>
      </c>
      <c r="J104" s="15" t="s">
        <v>479</v>
      </c>
      <c r="K104" s="15" t="s">
        <v>32</v>
      </c>
      <c r="L104" s="15">
        <v>1</v>
      </c>
      <c r="M104" s="15">
        <v>1</v>
      </c>
      <c r="N104" s="15">
        <v>1</v>
      </c>
      <c r="O104" s="15" t="s">
        <v>111</v>
      </c>
      <c r="P104" s="15">
        <v>32809</v>
      </c>
      <c r="Q104" s="15" t="s">
        <v>35</v>
      </c>
      <c r="R104" s="15" t="s">
        <v>36</v>
      </c>
      <c r="S104" s="15" t="s">
        <v>482</v>
      </c>
      <c r="T104" s="15" t="s">
        <v>15325</v>
      </c>
      <c r="W104" s="15" t="s">
        <v>111</v>
      </c>
      <c r="X104" s="15" t="s">
        <v>97</v>
      </c>
      <c r="Y104" s="15">
        <v>0</v>
      </c>
      <c r="Z104" s="15" t="s">
        <v>46</v>
      </c>
      <c r="AC104" s="15" t="s">
        <v>9291</v>
      </c>
      <c r="AD104" s="15" t="s">
        <v>9292</v>
      </c>
      <c r="AE104" s="15" t="s">
        <v>9302</v>
      </c>
      <c r="AF104" s="15" t="s">
        <v>5096</v>
      </c>
      <c r="AG104" s="15" t="s">
        <v>9312</v>
      </c>
    </row>
    <row r="105" spans="1:33" x14ac:dyDescent="0.45">
      <c r="A105" s="15">
        <v>1000104</v>
      </c>
      <c r="B105" s="15" t="s">
        <v>26</v>
      </c>
      <c r="C105" s="18">
        <v>605023555</v>
      </c>
      <c r="D105" s="15">
        <v>250</v>
      </c>
      <c r="E105" s="15" t="s">
        <v>70</v>
      </c>
      <c r="F105" s="15" t="s">
        <v>15253</v>
      </c>
      <c r="G105" s="15" t="s">
        <v>29</v>
      </c>
      <c r="H105" s="15" t="s">
        <v>484</v>
      </c>
      <c r="I105" s="15" t="s">
        <v>485</v>
      </c>
      <c r="J105" s="15" t="s">
        <v>483</v>
      </c>
      <c r="K105" s="15" t="s">
        <v>32</v>
      </c>
      <c r="L105" s="15">
        <v>994473395</v>
      </c>
      <c r="M105" s="15">
        <v>32904443</v>
      </c>
      <c r="N105" s="15">
        <v>1</v>
      </c>
      <c r="O105" s="15" t="s">
        <v>486</v>
      </c>
      <c r="P105" s="15">
        <v>34102</v>
      </c>
      <c r="Q105" s="15" t="s">
        <v>35</v>
      </c>
      <c r="R105" s="15" t="s">
        <v>36</v>
      </c>
      <c r="S105" s="15" t="s">
        <v>487</v>
      </c>
      <c r="T105" s="15" t="s">
        <v>15349</v>
      </c>
      <c r="W105" s="15" t="s">
        <v>111</v>
      </c>
      <c r="X105" s="15" t="s">
        <v>97</v>
      </c>
      <c r="Y105" s="15">
        <v>0</v>
      </c>
      <c r="Z105" s="15" t="s">
        <v>46</v>
      </c>
      <c r="AA105" s="15" t="s">
        <v>74</v>
      </c>
      <c r="AB105" s="15">
        <v>43665</v>
      </c>
      <c r="AC105" s="15" t="s">
        <v>9291</v>
      </c>
      <c r="AD105" s="15" t="s">
        <v>9292</v>
      </c>
      <c r="AE105" s="15" t="s">
        <v>9293</v>
      </c>
      <c r="AF105" s="15" t="s">
        <v>9297</v>
      </c>
      <c r="AG105" s="15" t="s">
        <v>9338</v>
      </c>
    </row>
    <row r="106" spans="1:33" x14ac:dyDescent="0.45">
      <c r="A106" s="15">
        <v>1000105</v>
      </c>
      <c r="B106" s="15" t="s">
        <v>26</v>
      </c>
      <c r="C106" s="18">
        <v>1304684838</v>
      </c>
      <c r="D106" s="15">
        <v>0</v>
      </c>
      <c r="E106" s="15" t="s">
        <v>70</v>
      </c>
      <c r="F106" s="15" t="s">
        <v>15253</v>
      </c>
      <c r="G106" s="15" t="s">
        <v>29</v>
      </c>
      <c r="H106" s="15" t="s">
        <v>489</v>
      </c>
      <c r="I106" s="15" t="s">
        <v>490</v>
      </c>
      <c r="J106" s="15" t="s">
        <v>488</v>
      </c>
      <c r="K106" s="15" t="s">
        <v>32</v>
      </c>
      <c r="L106" s="15">
        <v>1</v>
      </c>
      <c r="M106" s="15">
        <v>1</v>
      </c>
      <c r="N106" s="15">
        <v>1</v>
      </c>
      <c r="O106" s="15" t="s">
        <v>111</v>
      </c>
      <c r="P106" s="15">
        <v>23578</v>
      </c>
      <c r="Q106" s="15" t="s">
        <v>35</v>
      </c>
      <c r="R106" s="15" t="s">
        <v>59</v>
      </c>
      <c r="S106" s="15" t="s">
        <v>491</v>
      </c>
      <c r="T106" s="15" t="s">
        <v>15325</v>
      </c>
      <c r="W106" s="15" t="s">
        <v>111</v>
      </c>
      <c r="X106" s="15" t="s">
        <v>97</v>
      </c>
      <c r="Y106" s="15">
        <v>0</v>
      </c>
      <c r="Z106" s="15" t="s">
        <v>46</v>
      </c>
      <c r="AA106" s="15" t="s">
        <v>41</v>
      </c>
      <c r="AB106" s="15">
        <v>44123</v>
      </c>
      <c r="AC106" s="15" t="s">
        <v>9291</v>
      </c>
      <c r="AD106" s="15" t="s">
        <v>9292</v>
      </c>
      <c r="AE106" s="15" t="s">
        <v>9293</v>
      </c>
      <c r="AF106" s="15" t="s">
        <v>511</v>
      </c>
      <c r="AG106" s="15" t="s">
        <v>511</v>
      </c>
    </row>
    <row r="107" spans="1:33" x14ac:dyDescent="0.45">
      <c r="A107" s="15">
        <v>1000106</v>
      </c>
      <c r="B107" s="15" t="s">
        <v>26</v>
      </c>
      <c r="C107" s="18">
        <v>602531287</v>
      </c>
      <c r="D107" s="15">
        <v>0</v>
      </c>
      <c r="E107" s="15" t="s">
        <v>70</v>
      </c>
      <c r="F107" s="15" t="s">
        <v>15253</v>
      </c>
      <c r="G107" s="15" t="s">
        <v>29</v>
      </c>
      <c r="H107" s="15" t="s">
        <v>493</v>
      </c>
      <c r="I107" s="15" t="s">
        <v>209</v>
      </c>
      <c r="J107" s="15" t="s">
        <v>492</v>
      </c>
      <c r="K107" s="15" t="s">
        <v>32</v>
      </c>
      <c r="L107" s="15">
        <v>1</v>
      </c>
      <c r="M107" s="15">
        <v>1</v>
      </c>
      <c r="N107" s="15">
        <v>1</v>
      </c>
      <c r="O107" s="15" t="s">
        <v>111</v>
      </c>
      <c r="P107" s="15">
        <v>25858</v>
      </c>
      <c r="Q107" s="15" t="s">
        <v>35</v>
      </c>
      <c r="R107" s="15" t="s">
        <v>36</v>
      </c>
      <c r="S107" s="15" t="s">
        <v>494</v>
      </c>
      <c r="T107" s="15" t="s">
        <v>15324</v>
      </c>
      <c r="W107" s="15" t="s">
        <v>111</v>
      </c>
      <c r="X107" s="15" t="s">
        <v>97</v>
      </c>
      <c r="Y107" s="15">
        <v>0</v>
      </c>
      <c r="Z107" s="15" t="s">
        <v>46</v>
      </c>
      <c r="AC107" s="15" t="s">
        <v>9291</v>
      </c>
      <c r="AD107" s="15" t="s">
        <v>9292</v>
      </c>
      <c r="AE107" s="15" t="s">
        <v>9293</v>
      </c>
      <c r="AF107" s="15" t="s">
        <v>511</v>
      </c>
      <c r="AG107" s="15" t="s">
        <v>511</v>
      </c>
    </row>
    <row r="108" spans="1:33" x14ac:dyDescent="0.45">
      <c r="A108" s="15">
        <v>1000107</v>
      </c>
      <c r="B108" s="15" t="s">
        <v>26</v>
      </c>
      <c r="C108" s="18">
        <v>605126424</v>
      </c>
      <c r="D108" s="15">
        <v>0</v>
      </c>
      <c r="E108" s="15" t="s">
        <v>70</v>
      </c>
      <c r="F108" s="15" t="s">
        <v>15253</v>
      </c>
      <c r="G108" s="15" t="s">
        <v>29</v>
      </c>
      <c r="H108" s="15" t="s">
        <v>496</v>
      </c>
      <c r="I108" s="15" t="s">
        <v>497</v>
      </c>
      <c r="J108" s="15" t="s">
        <v>495</v>
      </c>
      <c r="K108" s="15" t="s">
        <v>32</v>
      </c>
      <c r="L108" s="15">
        <v>1</v>
      </c>
      <c r="M108" s="15">
        <v>1</v>
      </c>
      <c r="N108" s="15">
        <v>1</v>
      </c>
      <c r="O108" s="15" t="s">
        <v>111</v>
      </c>
      <c r="P108" s="15">
        <v>33704</v>
      </c>
      <c r="Q108" s="15" t="s">
        <v>35</v>
      </c>
      <c r="R108" s="15" t="s">
        <v>36</v>
      </c>
      <c r="S108" s="15" t="s">
        <v>123</v>
      </c>
      <c r="T108" s="15" t="s">
        <v>15324</v>
      </c>
      <c r="W108" s="15" t="s">
        <v>111</v>
      </c>
      <c r="X108" s="15" t="s">
        <v>97</v>
      </c>
      <c r="Y108" s="15">
        <v>0</v>
      </c>
      <c r="Z108" s="15" t="s">
        <v>46</v>
      </c>
      <c r="AC108" s="15" t="s">
        <v>9291</v>
      </c>
      <c r="AD108" s="15" t="s">
        <v>9292</v>
      </c>
      <c r="AE108" s="15" t="s">
        <v>9293</v>
      </c>
      <c r="AF108" s="15" t="s">
        <v>511</v>
      </c>
      <c r="AG108" s="15" t="s">
        <v>511</v>
      </c>
    </row>
    <row r="109" spans="1:33" x14ac:dyDescent="0.45">
      <c r="A109" s="15">
        <v>1000108</v>
      </c>
      <c r="B109" s="15" t="s">
        <v>26</v>
      </c>
      <c r="C109" s="18">
        <v>604268870</v>
      </c>
      <c r="D109" s="15" t="s">
        <v>15213</v>
      </c>
      <c r="E109" s="15" t="s">
        <v>70</v>
      </c>
      <c r="F109" s="15" t="s">
        <v>15253</v>
      </c>
      <c r="G109" s="15" t="s">
        <v>29</v>
      </c>
      <c r="H109" s="15" t="s">
        <v>499</v>
      </c>
      <c r="I109" s="15" t="s">
        <v>497</v>
      </c>
      <c r="J109" s="15" t="s">
        <v>498</v>
      </c>
      <c r="K109" s="15" t="s">
        <v>32</v>
      </c>
      <c r="L109" s="15">
        <v>984937471</v>
      </c>
      <c r="M109" s="15">
        <v>32221241</v>
      </c>
      <c r="N109" s="15">
        <v>1</v>
      </c>
      <c r="O109" s="15" t="s">
        <v>500</v>
      </c>
      <c r="P109" s="15">
        <v>32852</v>
      </c>
      <c r="Q109" s="15" t="s">
        <v>409</v>
      </c>
      <c r="R109" s="15" t="s">
        <v>36</v>
      </c>
      <c r="S109" s="15" t="s">
        <v>79</v>
      </c>
      <c r="T109" s="15" t="s">
        <v>79</v>
      </c>
      <c r="V109" s="15">
        <v>2221241</v>
      </c>
      <c r="W109" s="15" t="s">
        <v>501</v>
      </c>
      <c r="X109" s="15" t="s">
        <v>97</v>
      </c>
      <c r="Y109" s="15">
        <v>0</v>
      </c>
      <c r="Z109" s="15" t="s">
        <v>46</v>
      </c>
      <c r="AA109" s="15" t="s">
        <v>74</v>
      </c>
      <c r="AB109" s="15">
        <v>43871</v>
      </c>
      <c r="AC109" s="15" t="s">
        <v>9291</v>
      </c>
      <c r="AD109" s="15" t="s">
        <v>9292</v>
      </c>
      <c r="AE109" s="15" t="s">
        <v>9293</v>
      </c>
      <c r="AF109" s="15" t="s">
        <v>511</v>
      </c>
      <c r="AG109" s="15" t="s">
        <v>511</v>
      </c>
    </row>
    <row r="110" spans="1:33" x14ac:dyDescent="0.45">
      <c r="A110" s="15">
        <v>1000109</v>
      </c>
      <c r="B110" s="15" t="s">
        <v>26</v>
      </c>
      <c r="C110" s="18">
        <v>605193291</v>
      </c>
      <c r="D110" s="15">
        <v>1212</v>
      </c>
      <c r="E110" s="15" t="s">
        <v>70</v>
      </c>
      <c r="F110" s="15" t="s">
        <v>15253</v>
      </c>
      <c r="G110" s="15" t="s">
        <v>29</v>
      </c>
      <c r="H110" s="15" t="s">
        <v>503</v>
      </c>
      <c r="I110" s="15" t="s">
        <v>504</v>
      </c>
      <c r="J110" s="15" t="s">
        <v>502</v>
      </c>
      <c r="K110" s="15" t="s">
        <v>32</v>
      </c>
      <c r="L110" s="15">
        <v>983392704</v>
      </c>
      <c r="M110" s="15">
        <v>377146</v>
      </c>
      <c r="N110" s="15">
        <v>1</v>
      </c>
      <c r="O110" s="15" t="s">
        <v>505</v>
      </c>
      <c r="P110" s="15">
        <v>30404</v>
      </c>
      <c r="Q110" s="15" t="s">
        <v>35</v>
      </c>
      <c r="R110" s="15" t="s">
        <v>36</v>
      </c>
      <c r="S110" s="15" t="s">
        <v>506</v>
      </c>
      <c r="T110" s="15" t="s">
        <v>15325</v>
      </c>
      <c r="W110" s="15" t="s">
        <v>111</v>
      </c>
      <c r="X110" s="15" t="s">
        <v>97</v>
      </c>
      <c r="Y110" s="15">
        <v>0</v>
      </c>
      <c r="Z110" s="15" t="s">
        <v>46</v>
      </c>
      <c r="AA110" s="15" t="s">
        <v>74</v>
      </c>
      <c r="AB110" s="15">
        <v>43664</v>
      </c>
      <c r="AC110" s="15" t="s">
        <v>9291</v>
      </c>
      <c r="AD110" s="15" t="s">
        <v>9295</v>
      </c>
      <c r="AE110" s="15" t="s">
        <v>9293</v>
      </c>
      <c r="AF110" s="15" t="s">
        <v>511</v>
      </c>
      <c r="AG110" s="15" t="s">
        <v>511</v>
      </c>
    </row>
    <row r="111" spans="1:33" x14ac:dyDescent="0.45">
      <c r="A111" s="15">
        <v>1000110</v>
      </c>
      <c r="B111" s="15" t="s">
        <v>26</v>
      </c>
      <c r="C111" s="18">
        <v>602021982</v>
      </c>
      <c r="D111" s="15">
        <v>500</v>
      </c>
      <c r="E111" s="15" t="s">
        <v>70</v>
      </c>
      <c r="F111" s="15" t="s">
        <v>15253</v>
      </c>
      <c r="G111" s="15" t="s">
        <v>29</v>
      </c>
      <c r="H111" s="15" t="s">
        <v>508</v>
      </c>
      <c r="I111" s="15" t="s">
        <v>509</v>
      </c>
      <c r="J111" s="15" t="s">
        <v>507</v>
      </c>
      <c r="K111" s="15" t="s">
        <v>32</v>
      </c>
      <c r="L111" s="15">
        <v>2360109</v>
      </c>
      <c r="M111" s="15">
        <v>2360109</v>
      </c>
      <c r="N111" s="15">
        <v>1</v>
      </c>
      <c r="O111" s="15" t="s">
        <v>510</v>
      </c>
      <c r="P111" s="15">
        <v>25235</v>
      </c>
      <c r="Q111" s="15" t="s">
        <v>58</v>
      </c>
      <c r="R111" s="15" t="s">
        <v>36</v>
      </c>
      <c r="S111" s="15" t="s">
        <v>248</v>
      </c>
      <c r="T111" s="15" t="s">
        <v>15325</v>
      </c>
      <c r="U111" s="15" t="s">
        <v>511</v>
      </c>
      <c r="W111" s="15" t="s">
        <v>512</v>
      </c>
      <c r="X111" s="15" t="s">
        <v>97</v>
      </c>
      <c r="Y111" s="15">
        <v>0</v>
      </c>
      <c r="Z111" s="15" t="s">
        <v>46</v>
      </c>
      <c r="AA111" s="15" t="s">
        <v>74</v>
      </c>
      <c r="AB111" s="15">
        <v>43704</v>
      </c>
      <c r="AC111" s="15" t="s">
        <v>9291</v>
      </c>
      <c r="AD111" s="15" t="s">
        <v>9292</v>
      </c>
      <c r="AE111" s="15" t="s">
        <v>9293</v>
      </c>
      <c r="AF111" s="15" t="s">
        <v>511</v>
      </c>
      <c r="AG111" s="15" t="s">
        <v>9300</v>
      </c>
    </row>
    <row r="112" spans="1:33" x14ac:dyDescent="0.45">
      <c r="A112" s="15">
        <v>1000111</v>
      </c>
      <c r="B112" s="15" t="s">
        <v>26</v>
      </c>
      <c r="C112" s="18">
        <v>604443986</v>
      </c>
      <c r="D112" s="15">
        <v>700</v>
      </c>
      <c r="E112" s="15" t="s">
        <v>70</v>
      </c>
      <c r="F112" s="15" t="s">
        <v>15253</v>
      </c>
      <c r="G112" s="15" t="s">
        <v>29</v>
      </c>
      <c r="H112" s="15" t="s">
        <v>514</v>
      </c>
      <c r="I112" s="15" t="s">
        <v>497</v>
      </c>
      <c r="J112" s="15" t="s">
        <v>513</v>
      </c>
      <c r="K112" s="15" t="s">
        <v>32</v>
      </c>
      <c r="L112" s="15">
        <v>985703877</v>
      </c>
      <c r="M112" s="15">
        <v>985703877</v>
      </c>
      <c r="N112" s="15">
        <v>1</v>
      </c>
      <c r="O112" s="15" t="s">
        <v>515</v>
      </c>
      <c r="P112" s="15">
        <v>31689</v>
      </c>
      <c r="Q112" s="15" t="s">
        <v>58</v>
      </c>
      <c r="R112" s="15" t="s">
        <v>36</v>
      </c>
      <c r="S112" s="15" t="s">
        <v>79</v>
      </c>
      <c r="T112" s="15" t="s">
        <v>79</v>
      </c>
      <c r="U112" s="15" t="s">
        <v>516</v>
      </c>
      <c r="W112" s="15" t="s">
        <v>111</v>
      </c>
      <c r="X112" s="15" t="s">
        <v>97</v>
      </c>
      <c r="Y112" s="15">
        <v>2</v>
      </c>
      <c r="Z112" s="15" t="s">
        <v>46</v>
      </c>
      <c r="AA112" s="15" t="s">
        <v>74</v>
      </c>
      <c r="AB112" s="15">
        <v>43713</v>
      </c>
      <c r="AC112" s="15" t="s">
        <v>9291</v>
      </c>
      <c r="AD112" s="15" t="s">
        <v>9292</v>
      </c>
      <c r="AE112" s="15" t="s">
        <v>9293</v>
      </c>
      <c r="AF112" s="15" t="s">
        <v>511</v>
      </c>
      <c r="AG112" s="15" t="s">
        <v>9304</v>
      </c>
    </row>
    <row r="113" spans="1:33" x14ac:dyDescent="0.45">
      <c r="A113" s="15">
        <v>1000112</v>
      </c>
      <c r="B113" s="15" t="s">
        <v>26</v>
      </c>
      <c r="C113" s="18">
        <v>603670464</v>
      </c>
      <c r="D113" s="15">
        <v>0</v>
      </c>
      <c r="E113" s="15" t="s">
        <v>28</v>
      </c>
      <c r="F113" s="15" t="s">
        <v>15253</v>
      </c>
      <c r="G113" s="15" t="s">
        <v>29</v>
      </c>
      <c r="H113" s="15" t="s">
        <v>518</v>
      </c>
      <c r="I113" s="15" t="s">
        <v>519</v>
      </c>
      <c r="J113" s="15" t="s">
        <v>517</v>
      </c>
      <c r="K113" s="15" t="s">
        <v>32</v>
      </c>
      <c r="L113" s="15">
        <v>991116509</v>
      </c>
      <c r="M113" s="15">
        <v>991116509</v>
      </c>
      <c r="N113" s="15">
        <v>1</v>
      </c>
      <c r="O113" s="15" t="s">
        <v>520</v>
      </c>
      <c r="P113" s="15">
        <v>30237</v>
      </c>
      <c r="Q113" s="15" t="s">
        <v>35</v>
      </c>
      <c r="R113" s="15" t="s">
        <v>36</v>
      </c>
      <c r="S113" s="15" t="s">
        <v>521</v>
      </c>
      <c r="T113" s="15" t="s">
        <v>15324</v>
      </c>
      <c r="W113" s="15" t="s">
        <v>111</v>
      </c>
      <c r="X113" s="15" t="s">
        <v>97</v>
      </c>
      <c r="Y113" s="15">
        <v>0</v>
      </c>
      <c r="Z113" s="15" t="s">
        <v>46</v>
      </c>
      <c r="AA113" s="15" t="s">
        <v>41</v>
      </c>
      <c r="AB113" s="15">
        <v>44123</v>
      </c>
      <c r="AC113" s="15" t="s">
        <v>9291</v>
      </c>
      <c r="AD113" s="15" t="s">
        <v>9292</v>
      </c>
      <c r="AE113" s="15" t="s">
        <v>9293</v>
      </c>
      <c r="AF113" s="15" t="s">
        <v>511</v>
      </c>
      <c r="AG113" s="15" t="s">
        <v>9301</v>
      </c>
    </row>
    <row r="114" spans="1:33" x14ac:dyDescent="0.45">
      <c r="A114" s="15">
        <v>1000113</v>
      </c>
      <c r="B114" s="15" t="s">
        <v>26</v>
      </c>
      <c r="C114" s="18">
        <v>600826192</v>
      </c>
      <c r="D114" s="15">
        <v>300</v>
      </c>
      <c r="E114" s="15" t="s">
        <v>28</v>
      </c>
      <c r="F114" s="15" t="s">
        <v>15253</v>
      </c>
      <c r="G114" s="15" t="s">
        <v>29</v>
      </c>
      <c r="H114" s="15" t="s">
        <v>523</v>
      </c>
      <c r="I114" s="15" t="s">
        <v>524</v>
      </c>
      <c r="J114" s="15" t="s">
        <v>522</v>
      </c>
      <c r="K114" s="15" t="s">
        <v>32</v>
      </c>
      <c r="L114" s="15">
        <v>983671596</v>
      </c>
      <c r="M114" s="15">
        <v>983671596</v>
      </c>
      <c r="N114" s="15">
        <v>1</v>
      </c>
      <c r="O114" s="15" t="s">
        <v>525</v>
      </c>
      <c r="P114" s="15">
        <v>20027</v>
      </c>
      <c r="Q114" s="15" t="s">
        <v>58</v>
      </c>
      <c r="R114" s="15" t="s">
        <v>36</v>
      </c>
      <c r="S114" s="15" t="s">
        <v>279</v>
      </c>
      <c r="T114" s="15" t="s">
        <v>15324</v>
      </c>
      <c r="W114" s="15" t="s">
        <v>111</v>
      </c>
      <c r="X114" s="15" t="s">
        <v>97</v>
      </c>
      <c r="Y114" s="15">
        <v>0</v>
      </c>
      <c r="Z114" s="15" t="s">
        <v>46</v>
      </c>
      <c r="AA114" s="15" t="s">
        <v>41</v>
      </c>
      <c r="AB114" s="15">
        <v>44123</v>
      </c>
      <c r="AC114" s="15" t="s">
        <v>9291</v>
      </c>
      <c r="AD114" s="15" t="s">
        <v>9295</v>
      </c>
      <c r="AE114" s="15" t="s">
        <v>9293</v>
      </c>
      <c r="AF114" s="15" t="s">
        <v>511</v>
      </c>
      <c r="AG114" s="15" t="s">
        <v>9301</v>
      </c>
    </row>
    <row r="115" spans="1:33" x14ac:dyDescent="0.45">
      <c r="A115" s="15">
        <v>1000114</v>
      </c>
      <c r="B115" s="15" t="s">
        <v>26</v>
      </c>
      <c r="C115" s="18">
        <v>603156837</v>
      </c>
      <c r="D115" s="15">
        <v>1000</v>
      </c>
      <c r="E115" s="15" t="s">
        <v>70</v>
      </c>
      <c r="F115" s="15" t="s">
        <v>15253</v>
      </c>
      <c r="G115" s="15" t="s">
        <v>29</v>
      </c>
      <c r="H115" s="15" t="s">
        <v>158</v>
      </c>
      <c r="I115" s="15" t="s">
        <v>346</v>
      </c>
      <c r="J115" s="15" t="s">
        <v>526</v>
      </c>
      <c r="K115" s="15" t="s">
        <v>32</v>
      </c>
      <c r="L115" s="15">
        <v>962630615</v>
      </c>
      <c r="M115" s="15">
        <v>32600163</v>
      </c>
      <c r="N115" s="15">
        <v>1</v>
      </c>
      <c r="O115" s="15" t="s">
        <v>527</v>
      </c>
      <c r="P115" s="15">
        <v>28029</v>
      </c>
      <c r="Q115" s="15" t="s">
        <v>409</v>
      </c>
      <c r="R115" s="15" t="s">
        <v>59</v>
      </c>
      <c r="S115" s="15" t="s">
        <v>244</v>
      </c>
      <c r="T115" s="15" t="s">
        <v>15349</v>
      </c>
      <c r="W115" s="15" t="s">
        <v>111</v>
      </c>
      <c r="X115" s="15" t="s">
        <v>97</v>
      </c>
      <c r="Y115" s="15">
        <v>0</v>
      </c>
      <c r="Z115" s="15" t="s">
        <v>46</v>
      </c>
      <c r="AA115" s="15" t="s">
        <v>74</v>
      </c>
      <c r="AB115" s="15">
        <v>43992</v>
      </c>
      <c r="AC115" s="15" t="s">
        <v>9291</v>
      </c>
      <c r="AD115" s="15" t="s">
        <v>9292</v>
      </c>
      <c r="AE115" s="15" t="s">
        <v>9293</v>
      </c>
      <c r="AF115" s="15" t="s">
        <v>511</v>
      </c>
      <c r="AG115" s="15" t="s">
        <v>9304</v>
      </c>
    </row>
    <row r="116" spans="1:33" x14ac:dyDescent="0.45">
      <c r="A116" s="15">
        <v>1000115</v>
      </c>
      <c r="B116" s="15" t="s">
        <v>26</v>
      </c>
      <c r="C116" s="18">
        <v>601388564</v>
      </c>
      <c r="D116" s="15" t="s">
        <v>15214</v>
      </c>
      <c r="E116" s="15" t="s">
        <v>70</v>
      </c>
      <c r="F116" s="15" t="s">
        <v>15253</v>
      </c>
      <c r="G116" s="15" t="s">
        <v>29</v>
      </c>
      <c r="H116" s="15" t="s">
        <v>529</v>
      </c>
      <c r="I116" s="15" t="s">
        <v>385</v>
      </c>
      <c r="J116" s="15" t="s">
        <v>528</v>
      </c>
      <c r="K116" s="15" t="s">
        <v>32</v>
      </c>
      <c r="L116" s="15">
        <v>987727235</v>
      </c>
      <c r="M116" s="15">
        <v>32948085</v>
      </c>
      <c r="N116" s="15">
        <v>1</v>
      </c>
      <c r="O116" s="15" t="s">
        <v>530</v>
      </c>
      <c r="P116" s="15">
        <v>21229</v>
      </c>
      <c r="Q116" s="15" t="s">
        <v>35</v>
      </c>
      <c r="R116" s="15" t="s">
        <v>36</v>
      </c>
      <c r="S116" s="15" t="s">
        <v>79</v>
      </c>
      <c r="T116" s="15" t="s">
        <v>79</v>
      </c>
      <c r="U116" s="15" t="s">
        <v>531</v>
      </c>
      <c r="V116" s="15">
        <v>32960110</v>
      </c>
      <c r="W116" s="15" t="s">
        <v>111</v>
      </c>
      <c r="X116" s="15" t="s">
        <v>97</v>
      </c>
      <c r="Y116" s="15">
        <v>0</v>
      </c>
      <c r="Z116" s="15" t="s">
        <v>46</v>
      </c>
      <c r="AA116" s="15" t="s">
        <v>74</v>
      </c>
      <c r="AB116" s="15">
        <v>43992</v>
      </c>
      <c r="AC116" s="15" t="s">
        <v>9291</v>
      </c>
      <c r="AD116" s="15" t="s">
        <v>9292</v>
      </c>
      <c r="AE116" s="15" t="s">
        <v>9317</v>
      </c>
      <c r="AF116" s="15" t="s">
        <v>9318</v>
      </c>
      <c r="AG116" s="15" t="s">
        <v>9339</v>
      </c>
    </row>
    <row r="117" spans="1:33" x14ac:dyDescent="0.45">
      <c r="A117" s="15">
        <v>1000116</v>
      </c>
      <c r="B117" s="15" t="s">
        <v>26</v>
      </c>
      <c r="C117" s="18">
        <v>601544398</v>
      </c>
      <c r="D117" s="15" t="s">
        <v>15215</v>
      </c>
      <c r="E117" s="15" t="s">
        <v>70</v>
      </c>
      <c r="F117" s="15" t="s">
        <v>15253</v>
      </c>
      <c r="G117" s="15" t="s">
        <v>29</v>
      </c>
      <c r="H117" s="15" t="s">
        <v>533</v>
      </c>
      <c r="I117" s="15" t="s">
        <v>534</v>
      </c>
      <c r="J117" s="15" t="s">
        <v>532</v>
      </c>
      <c r="K117" s="15" t="s">
        <v>32</v>
      </c>
      <c r="L117" s="15">
        <v>980306604</v>
      </c>
      <c r="M117" s="15">
        <v>2398460</v>
      </c>
      <c r="N117" s="15">
        <v>1</v>
      </c>
      <c r="O117" s="15" t="s">
        <v>535</v>
      </c>
      <c r="P117" s="15">
        <v>21928</v>
      </c>
      <c r="Q117" s="15" t="s">
        <v>58</v>
      </c>
      <c r="R117" s="15" t="s">
        <v>59</v>
      </c>
      <c r="S117" s="15" t="s">
        <v>60</v>
      </c>
      <c r="T117" s="15" t="s">
        <v>60</v>
      </c>
      <c r="U117" s="15" t="s">
        <v>438</v>
      </c>
      <c r="W117" s="15" t="s">
        <v>111</v>
      </c>
      <c r="X117" s="15" t="s">
        <v>97</v>
      </c>
      <c r="Y117" s="15">
        <v>2</v>
      </c>
      <c r="Z117" s="15" t="s">
        <v>46</v>
      </c>
      <c r="AA117" s="15" t="s">
        <v>74</v>
      </c>
      <c r="AB117" s="15">
        <v>43881</v>
      </c>
      <c r="AC117" s="15" t="s">
        <v>9291</v>
      </c>
      <c r="AD117" s="15" t="s">
        <v>9295</v>
      </c>
      <c r="AE117" s="15" t="s">
        <v>9293</v>
      </c>
      <c r="AF117" s="15" t="s">
        <v>9321</v>
      </c>
      <c r="AG117" s="15" t="s">
        <v>9340</v>
      </c>
    </row>
    <row r="118" spans="1:33" x14ac:dyDescent="0.45">
      <c r="A118" s="15">
        <v>1000117</v>
      </c>
      <c r="B118" s="15" t="s">
        <v>26</v>
      </c>
      <c r="C118" s="18">
        <v>605836071</v>
      </c>
      <c r="D118" s="15">
        <v>450</v>
      </c>
      <c r="E118" s="15" t="s">
        <v>70</v>
      </c>
      <c r="F118" s="15" t="s">
        <v>15253</v>
      </c>
      <c r="G118" s="15" t="s">
        <v>29</v>
      </c>
      <c r="H118" s="15" t="s">
        <v>537</v>
      </c>
      <c r="I118" s="15" t="s">
        <v>538</v>
      </c>
      <c r="J118" s="15" t="s">
        <v>536</v>
      </c>
      <c r="K118" s="15" t="s">
        <v>32</v>
      </c>
      <c r="L118" s="15">
        <v>979029949</v>
      </c>
      <c r="M118" s="15">
        <v>998962010</v>
      </c>
      <c r="N118" s="15">
        <v>1</v>
      </c>
      <c r="O118" s="15" t="s">
        <v>539</v>
      </c>
      <c r="P118" s="15">
        <v>34154</v>
      </c>
      <c r="Q118" s="15" t="s">
        <v>35</v>
      </c>
      <c r="R118" s="15" t="s">
        <v>36</v>
      </c>
      <c r="S118" s="15" t="s">
        <v>79</v>
      </c>
      <c r="T118" s="15" t="s">
        <v>79</v>
      </c>
      <c r="W118" s="15" t="s">
        <v>111</v>
      </c>
      <c r="X118" s="15" t="s">
        <v>97</v>
      </c>
      <c r="Y118" s="15">
        <v>0</v>
      </c>
      <c r="Z118" s="15" t="s">
        <v>46</v>
      </c>
      <c r="AA118" s="15" t="s">
        <v>74</v>
      </c>
      <c r="AB118" s="15">
        <v>43711</v>
      </c>
      <c r="AC118" s="15" t="s">
        <v>9291</v>
      </c>
      <c r="AD118" s="15" t="s">
        <v>9292</v>
      </c>
      <c r="AE118" s="15" t="s">
        <v>9293</v>
      </c>
      <c r="AF118" s="15" t="s">
        <v>511</v>
      </c>
      <c r="AG118" s="15" t="s">
        <v>511</v>
      </c>
    </row>
    <row r="119" spans="1:33" x14ac:dyDescent="0.45">
      <c r="A119" s="15">
        <v>1000118</v>
      </c>
      <c r="B119" s="15" t="s">
        <v>26</v>
      </c>
      <c r="C119" s="18">
        <v>602154239</v>
      </c>
      <c r="D119" s="15">
        <v>557</v>
      </c>
      <c r="E119" s="15" t="s">
        <v>70</v>
      </c>
      <c r="F119" s="15" t="s">
        <v>15253</v>
      </c>
      <c r="G119" s="15" t="s">
        <v>29</v>
      </c>
      <c r="H119" s="15" t="s">
        <v>541</v>
      </c>
      <c r="I119" s="15" t="s">
        <v>542</v>
      </c>
      <c r="J119" s="15" t="s">
        <v>540</v>
      </c>
      <c r="K119" s="15" t="s">
        <v>32</v>
      </c>
      <c r="L119" s="15">
        <v>969141614</v>
      </c>
      <c r="M119" s="15">
        <v>602647</v>
      </c>
      <c r="N119" s="15">
        <v>1</v>
      </c>
      <c r="O119" s="15" t="s">
        <v>543</v>
      </c>
      <c r="P119" s="15">
        <v>25187</v>
      </c>
      <c r="Q119" s="15" t="s">
        <v>58</v>
      </c>
      <c r="R119" s="15" t="s">
        <v>59</v>
      </c>
      <c r="S119" s="15" t="s">
        <v>79</v>
      </c>
      <c r="T119" s="15" t="s">
        <v>79</v>
      </c>
      <c r="U119" s="15" t="s">
        <v>544</v>
      </c>
      <c r="V119" s="15">
        <v>2602647</v>
      </c>
      <c r="W119" s="15" t="s">
        <v>545</v>
      </c>
      <c r="X119" s="15" t="s">
        <v>97</v>
      </c>
      <c r="Y119" s="15">
        <v>0</v>
      </c>
      <c r="Z119" s="15" t="s">
        <v>46</v>
      </c>
      <c r="AA119" s="15" t="s">
        <v>74</v>
      </c>
      <c r="AB119" s="15">
        <v>43776</v>
      </c>
      <c r="AC119" s="15" t="s">
        <v>9291</v>
      </c>
      <c r="AD119" s="15" t="s">
        <v>9292</v>
      </c>
      <c r="AE119" s="15" t="s">
        <v>9293</v>
      </c>
      <c r="AF119" s="15" t="s">
        <v>9297</v>
      </c>
      <c r="AG119" s="15" t="s">
        <v>9341</v>
      </c>
    </row>
    <row r="120" spans="1:33" x14ac:dyDescent="0.45">
      <c r="A120" s="15">
        <v>1000119</v>
      </c>
      <c r="B120" s="15" t="s">
        <v>26</v>
      </c>
      <c r="C120" s="18">
        <v>602604332</v>
      </c>
      <c r="D120" s="15">
        <v>1200</v>
      </c>
      <c r="E120" s="15" t="s">
        <v>70</v>
      </c>
      <c r="F120" s="15" t="s">
        <v>15253</v>
      </c>
      <c r="G120" s="15" t="s">
        <v>29</v>
      </c>
      <c r="H120" s="15" t="s">
        <v>547</v>
      </c>
      <c r="I120" s="15" t="s">
        <v>548</v>
      </c>
      <c r="J120" s="15" t="s">
        <v>546</v>
      </c>
      <c r="K120" s="15" t="s">
        <v>549</v>
      </c>
      <c r="L120" s="15">
        <v>995028428</v>
      </c>
      <c r="M120" s="15">
        <v>2626472</v>
      </c>
      <c r="N120" s="15">
        <v>1</v>
      </c>
      <c r="O120" s="15" t="s">
        <v>550</v>
      </c>
      <c r="P120" s="15">
        <v>26661</v>
      </c>
      <c r="Q120" s="15" t="s">
        <v>35</v>
      </c>
      <c r="R120" s="15" t="s">
        <v>36</v>
      </c>
      <c r="S120" s="15" t="s">
        <v>79</v>
      </c>
      <c r="T120" s="15" t="s">
        <v>79</v>
      </c>
      <c r="W120" s="15" t="s">
        <v>111</v>
      </c>
      <c r="X120" s="15" t="s">
        <v>97</v>
      </c>
      <c r="Y120" s="15">
        <v>0</v>
      </c>
      <c r="Z120" s="15" t="s">
        <v>46</v>
      </c>
      <c r="AA120" s="15" t="s">
        <v>74</v>
      </c>
      <c r="AB120" s="15">
        <v>43826</v>
      </c>
      <c r="AC120" s="15" t="s">
        <v>9291</v>
      </c>
      <c r="AD120" s="15" t="s">
        <v>9292</v>
      </c>
      <c r="AE120" s="15" t="s">
        <v>9293</v>
      </c>
      <c r="AF120" s="15" t="s">
        <v>511</v>
      </c>
      <c r="AG120" s="15" t="s">
        <v>9342</v>
      </c>
    </row>
    <row r="121" spans="1:33" x14ac:dyDescent="0.45">
      <c r="A121" s="15">
        <v>1000120</v>
      </c>
      <c r="B121" s="15" t="s">
        <v>26</v>
      </c>
      <c r="C121" s="18">
        <v>602281784</v>
      </c>
      <c r="D121" s="15">
        <v>4000</v>
      </c>
      <c r="E121" s="15" t="s">
        <v>70</v>
      </c>
      <c r="F121" s="15" t="s">
        <v>15253</v>
      </c>
      <c r="G121" s="15" t="s">
        <v>29</v>
      </c>
      <c r="H121" s="15" t="s">
        <v>552</v>
      </c>
      <c r="I121" s="15" t="s">
        <v>553</v>
      </c>
      <c r="J121" s="15" t="s">
        <v>551</v>
      </c>
      <c r="K121" s="15" t="s">
        <v>32</v>
      </c>
      <c r="L121" s="15">
        <v>992443748</v>
      </c>
      <c r="M121" s="15">
        <v>2624145</v>
      </c>
      <c r="N121" s="15">
        <v>1</v>
      </c>
      <c r="O121" s="15" t="s">
        <v>554</v>
      </c>
      <c r="P121" s="15">
        <v>23750</v>
      </c>
      <c r="Q121" s="15" t="s">
        <v>35</v>
      </c>
      <c r="R121" s="15" t="s">
        <v>36</v>
      </c>
      <c r="S121" s="15" t="s">
        <v>555</v>
      </c>
      <c r="T121" s="15" t="s">
        <v>15325</v>
      </c>
      <c r="W121" s="15" t="s">
        <v>556</v>
      </c>
      <c r="X121" s="15" t="s">
        <v>97</v>
      </c>
      <c r="Y121" s="15">
        <v>0</v>
      </c>
      <c r="Z121" s="15" t="s">
        <v>46</v>
      </c>
      <c r="AA121" s="15" t="s">
        <v>41</v>
      </c>
      <c r="AB121" s="15">
        <v>44123</v>
      </c>
      <c r="AC121" s="15" t="s">
        <v>9291</v>
      </c>
      <c r="AD121" s="15" t="s">
        <v>9292</v>
      </c>
      <c r="AE121" s="15" t="s">
        <v>9293</v>
      </c>
      <c r="AF121" s="15" t="s">
        <v>9297</v>
      </c>
      <c r="AG121" s="15" t="s">
        <v>9298</v>
      </c>
    </row>
    <row r="122" spans="1:33" x14ac:dyDescent="0.45">
      <c r="A122" s="15">
        <v>1000121</v>
      </c>
      <c r="B122" s="15" t="s">
        <v>26</v>
      </c>
      <c r="C122" s="18">
        <v>600874325</v>
      </c>
      <c r="D122" s="15">
        <v>1050</v>
      </c>
      <c r="E122" s="15" t="s">
        <v>70</v>
      </c>
      <c r="F122" s="15" t="s">
        <v>15253</v>
      </c>
      <c r="G122" s="15" t="s">
        <v>29</v>
      </c>
      <c r="H122" s="15" t="s">
        <v>558</v>
      </c>
      <c r="I122" s="15" t="s">
        <v>559</v>
      </c>
      <c r="J122" s="15" t="s">
        <v>557</v>
      </c>
      <c r="K122" s="15" t="s">
        <v>32</v>
      </c>
      <c r="L122" s="15">
        <v>2366993</v>
      </c>
      <c r="M122" s="15">
        <v>1</v>
      </c>
      <c r="N122" s="15">
        <v>1</v>
      </c>
      <c r="O122" s="15" t="s">
        <v>560</v>
      </c>
      <c r="P122" s="15">
        <v>19870</v>
      </c>
      <c r="Q122" s="15" t="s">
        <v>35</v>
      </c>
      <c r="R122" s="15" t="s">
        <v>59</v>
      </c>
      <c r="S122" s="15" t="s">
        <v>561</v>
      </c>
      <c r="T122" s="15" t="s">
        <v>15325</v>
      </c>
      <c r="W122" s="15" t="s">
        <v>111</v>
      </c>
      <c r="X122" s="15" t="s">
        <v>97</v>
      </c>
      <c r="Y122" s="15">
        <v>0</v>
      </c>
      <c r="Z122" s="15" t="s">
        <v>46</v>
      </c>
      <c r="AA122" s="15" t="s">
        <v>74</v>
      </c>
      <c r="AB122" s="15">
        <v>44058</v>
      </c>
      <c r="AC122" s="15" t="s">
        <v>9291</v>
      </c>
      <c r="AD122" s="15" t="s">
        <v>9292</v>
      </c>
      <c r="AE122" s="15" t="s">
        <v>9293</v>
      </c>
      <c r="AF122" s="15" t="s">
        <v>511</v>
      </c>
      <c r="AG122" s="15" t="s">
        <v>511</v>
      </c>
    </row>
    <row r="123" spans="1:33" x14ac:dyDescent="0.45">
      <c r="A123" s="15">
        <v>1000122</v>
      </c>
      <c r="B123" s="15" t="s">
        <v>26</v>
      </c>
      <c r="C123" s="18">
        <v>604313320</v>
      </c>
      <c r="D123" s="15">
        <v>1300</v>
      </c>
      <c r="E123" s="15" t="s">
        <v>28</v>
      </c>
      <c r="F123" s="15" t="s">
        <v>15253</v>
      </c>
      <c r="G123" s="15" t="s">
        <v>29</v>
      </c>
      <c r="H123" s="15" t="s">
        <v>563</v>
      </c>
      <c r="I123" s="15" t="s">
        <v>564</v>
      </c>
      <c r="J123" s="15" t="s">
        <v>562</v>
      </c>
      <c r="K123" s="15" t="s">
        <v>32</v>
      </c>
      <c r="L123" s="15">
        <v>983191602</v>
      </c>
      <c r="M123" s="15">
        <v>998827857</v>
      </c>
      <c r="N123" s="15">
        <v>1</v>
      </c>
      <c r="O123" s="15" t="s">
        <v>565</v>
      </c>
      <c r="P123" s="15">
        <v>31237</v>
      </c>
      <c r="Q123" s="15" t="s">
        <v>58</v>
      </c>
      <c r="R123" s="15" t="s">
        <v>36</v>
      </c>
      <c r="S123" s="15" t="s">
        <v>566</v>
      </c>
      <c r="T123" s="15" t="s">
        <v>15350</v>
      </c>
      <c r="U123" s="15" t="s">
        <v>567</v>
      </c>
      <c r="W123" s="15" t="s">
        <v>568</v>
      </c>
      <c r="X123" s="15" t="s">
        <v>97</v>
      </c>
      <c r="Y123" s="15">
        <v>3</v>
      </c>
      <c r="Z123" s="15" t="s">
        <v>46</v>
      </c>
      <c r="AA123" s="15" t="s">
        <v>41</v>
      </c>
      <c r="AB123" s="15">
        <v>44123</v>
      </c>
      <c r="AC123" s="15" t="s">
        <v>9291</v>
      </c>
      <c r="AD123" s="15" t="s">
        <v>9292</v>
      </c>
      <c r="AE123" s="15" t="s">
        <v>9293</v>
      </c>
      <c r="AF123" s="15" t="s">
        <v>511</v>
      </c>
      <c r="AG123" s="15" t="s">
        <v>9304</v>
      </c>
    </row>
    <row r="124" spans="1:33" x14ac:dyDescent="0.45">
      <c r="A124" s="15">
        <v>1000123</v>
      </c>
      <c r="B124" s="15" t="s">
        <v>26</v>
      </c>
      <c r="C124" s="18">
        <v>602747628</v>
      </c>
      <c r="D124" s="15">
        <v>500</v>
      </c>
      <c r="E124" s="15" t="s">
        <v>28</v>
      </c>
      <c r="F124" s="15" t="s">
        <v>15253</v>
      </c>
      <c r="G124" s="15" t="s">
        <v>29</v>
      </c>
      <c r="H124" s="15" t="s">
        <v>570</v>
      </c>
      <c r="I124" s="15" t="s">
        <v>571</v>
      </c>
      <c r="J124" s="15" t="s">
        <v>569</v>
      </c>
      <c r="K124" s="15" t="s">
        <v>32</v>
      </c>
      <c r="L124" s="15">
        <v>979515692</v>
      </c>
      <c r="M124" s="15">
        <v>979515692</v>
      </c>
      <c r="N124" s="15">
        <v>1</v>
      </c>
      <c r="O124" s="15" t="s">
        <v>572</v>
      </c>
      <c r="P124" s="15">
        <v>28317</v>
      </c>
      <c r="Q124" s="15" t="s">
        <v>35</v>
      </c>
      <c r="R124" s="15" t="s">
        <v>36</v>
      </c>
      <c r="S124" s="15" t="s">
        <v>573</v>
      </c>
      <c r="T124" s="15" t="s">
        <v>573</v>
      </c>
      <c r="W124" s="15" t="s">
        <v>111</v>
      </c>
      <c r="X124" s="15" t="s">
        <v>97</v>
      </c>
      <c r="Y124" s="15">
        <v>0</v>
      </c>
      <c r="Z124" s="15" t="s">
        <v>46</v>
      </c>
      <c r="AA124" s="15" t="s">
        <v>41</v>
      </c>
      <c r="AB124" s="15">
        <v>44123</v>
      </c>
      <c r="AC124" s="15" t="s">
        <v>9291</v>
      </c>
      <c r="AD124" s="15" t="s">
        <v>9295</v>
      </c>
      <c r="AE124" s="15" t="s">
        <v>9293</v>
      </c>
      <c r="AF124" s="15" t="s">
        <v>511</v>
      </c>
      <c r="AG124" s="15" t="s">
        <v>9304</v>
      </c>
    </row>
    <row r="125" spans="1:33" x14ac:dyDescent="0.45">
      <c r="A125" s="15">
        <v>1000124</v>
      </c>
      <c r="B125" s="15" t="s">
        <v>26</v>
      </c>
      <c r="C125" s="18">
        <v>602725012</v>
      </c>
      <c r="D125" s="15">
        <v>1200</v>
      </c>
      <c r="E125" s="15" t="s">
        <v>70</v>
      </c>
      <c r="F125" s="15" t="s">
        <v>15253</v>
      </c>
      <c r="G125" s="15" t="s">
        <v>29</v>
      </c>
      <c r="H125" s="15" t="s">
        <v>575</v>
      </c>
      <c r="I125" s="15" t="s">
        <v>576</v>
      </c>
      <c r="J125" s="15" t="s">
        <v>574</v>
      </c>
      <c r="K125" s="15" t="s">
        <v>32</v>
      </c>
      <c r="L125" s="15">
        <v>997317693</v>
      </c>
      <c r="M125" s="15">
        <v>2904078</v>
      </c>
      <c r="N125" s="15">
        <v>1</v>
      </c>
      <c r="O125" s="15" t="s">
        <v>577</v>
      </c>
      <c r="P125" s="15">
        <v>27754</v>
      </c>
      <c r="Q125" s="15" t="s">
        <v>58</v>
      </c>
      <c r="R125" s="15" t="s">
        <v>36</v>
      </c>
      <c r="S125" s="15" t="s">
        <v>79</v>
      </c>
      <c r="T125" s="15" t="s">
        <v>79</v>
      </c>
      <c r="W125" s="15" t="s">
        <v>111</v>
      </c>
      <c r="X125" s="15" t="s">
        <v>97</v>
      </c>
      <c r="Y125" s="15">
        <v>0</v>
      </c>
      <c r="Z125" s="15" t="s">
        <v>46</v>
      </c>
      <c r="AA125" s="15" t="s">
        <v>74</v>
      </c>
      <c r="AB125" s="15">
        <v>44538</v>
      </c>
      <c r="AC125" s="15" t="s">
        <v>9291</v>
      </c>
      <c r="AD125" s="15" t="s">
        <v>9295</v>
      </c>
      <c r="AE125" s="15" t="s">
        <v>9293</v>
      </c>
      <c r="AF125" s="15" t="s">
        <v>9297</v>
      </c>
      <c r="AG125" s="15" t="s">
        <v>9338</v>
      </c>
    </row>
    <row r="126" spans="1:33" x14ac:dyDescent="0.45">
      <c r="A126" s="15">
        <v>1000125</v>
      </c>
      <c r="B126" s="15" t="s">
        <v>26</v>
      </c>
      <c r="C126" s="18">
        <v>603782772</v>
      </c>
      <c r="D126" s="15" t="s">
        <v>15216</v>
      </c>
      <c r="E126" s="15" t="s">
        <v>70</v>
      </c>
      <c r="F126" s="15" t="s">
        <v>15253</v>
      </c>
      <c r="G126" s="15" t="s">
        <v>29</v>
      </c>
      <c r="H126" s="15" t="s">
        <v>579</v>
      </c>
      <c r="I126" s="15" t="s">
        <v>580</v>
      </c>
      <c r="J126" s="15" t="s">
        <v>578</v>
      </c>
      <c r="K126" s="15" t="s">
        <v>32</v>
      </c>
      <c r="L126" s="15">
        <v>1</v>
      </c>
      <c r="M126" s="15">
        <v>1</v>
      </c>
      <c r="N126" s="15">
        <v>1</v>
      </c>
      <c r="O126" s="15" t="s">
        <v>111</v>
      </c>
      <c r="P126" s="15">
        <v>31944</v>
      </c>
      <c r="Q126" s="15" t="s">
        <v>35</v>
      </c>
      <c r="R126" s="15" t="s">
        <v>36</v>
      </c>
      <c r="S126" s="15" t="s">
        <v>581</v>
      </c>
      <c r="T126" s="15" t="s">
        <v>15324</v>
      </c>
      <c r="W126" s="15" t="s">
        <v>111</v>
      </c>
      <c r="X126" s="15" t="s">
        <v>97</v>
      </c>
      <c r="Y126" s="15">
        <v>0</v>
      </c>
      <c r="Z126" s="15" t="s">
        <v>46</v>
      </c>
      <c r="AC126" s="15" t="s">
        <v>9291</v>
      </c>
      <c r="AD126" s="15" t="s">
        <v>9292</v>
      </c>
      <c r="AE126" s="15" t="s">
        <v>9293</v>
      </c>
      <c r="AF126" s="15" t="s">
        <v>511</v>
      </c>
      <c r="AG126" s="15" t="s">
        <v>511</v>
      </c>
    </row>
    <row r="127" spans="1:33" x14ac:dyDescent="0.45">
      <c r="A127" s="15">
        <v>1000126</v>
      </c>
      <c r="B127" s="15" t="s">
        <v>26</v>
      </c>
      <c r="C127" s="18">
        <v>604694869</v>
      </c>
      <c r="D127" s="15">
        <v>807</v>
      </c>
      <c r="E127" s="15" t="s">
        <v>70</v>
      </c>
      <c r="F127" s="15" t="s">
        <v>15253</v>
      </c>
      <c r="G127" s="15" t="s">
        <v>29</v>
      </c>
      <c r="H127" s="15" t="s">
        <v>583</v>
      </c>
      <c r="I127" s="15" t="s">
        <v>584</v>
      </c>
      <c r="J127" s="15" t="s">
        <v>582</v>
      </c>
      <c r="K127" s="15" t="s">
        <v>32</v>
      </c>
      <c r="L127" s="15">
        <v>985500957</v>
      </c>
      <c r="M127" s="15">
        <v>904078</v>
      </c>
      <c r="N127" s="15">
        <v>1</v>
      </c>
      <c r="O127" s="15" t="s">
        <v>585</v>
      </c>
      <c r="P127" s="15">
        <v>34149</v>
      </c>
      <c r="Q127" s="15" t="s">
        <v>35</v>
      </c>
      <c r="R127" s="15" t="s">
        <v>59</v>
      </c>
      <c r="S127" s="15" t="s">
        <v>79</v>
      </c>
      <c r="T127" s="15" t="s">
        <v>79</v>
      </c>
      <c r="U127" s="15" t="s">
        <v>586</v>
      </c>
      <c r="W127" s="15" t="s">
        <v>587</v>
      </c>
      <c r="X127" s="15" t="s">
        <v>97</v>
      </c>
      <c r="Y127" s="15">
        <v>0</v>
      </c>
      <c r="Z127" s="15" t="s">
        <v>46</v>
      </c>
      <c r="AA127" s="15" t="s">
        <v>74</v>
      </c>
      <c r="AB127" s="15">
        <v>44222</v>
      </c>
      <c r="AC127" s="15" t="s">
        <v>9291</v>
      </c>
      <c r="AD127" s="15" t="s">
        <v>9292</v>
      </c>
      <c r="AE127" s="15" t="s">
        <v>9293</v>
      </c>
      <c r="AF127" s="15" t="s">
        <v>9297</v>
      </c>
      <c r="AG127" s="15" t="s">
        <v>9338</v>
      </c>
    </row>
    <row r="128" spans="1:33" x14ac:dyDescent="0.45">
      <c r="A128" s="15">
        <v>1000127</v>
      </c>
      <c r="B128" s="15" t="s">
        <v>26</v>
      </c>
      <c r="C128" s="18">
        <v>601188121</v>
      </c>
      <c r="D128" s="15">
        <v>1000</v>
      </c>
      <c r="E128" s="15" t="s">
        <v>70</v>
      </c>
      <c r="F128" s="15" t="s">
        <v>15253</v>
      </c>
      <c r="G128" s="15" t="s">
        <v>29</v>
      </c>
      <c r="H128" s="15" t="s">
        <v>589</v>
      </c>
      <c r="I128" s="15" t="s">
        <v>590</v>
      </c>
      <c r="J128" s="15" t="s">
        <v>588</v>
      </c>
      <c r="K128" s="15" t="s">
        <v>32</v>
      </c>
      <c r="L128" s="15">
        <v>987278662</v>
      </c>
      <c r="M128" s="15">
        <v>2600163</v>
      </c>
      <c r="N128" s="15">
        <v>1</v>
      </c>
      <c r="O128" s="15" t="s">
        <v>591</v>
      </c>
      <c r="P128" s="15">
        <v>21084</v>
      </c>
      <c r="Q128" s="15" t="s">
        <v>409</v>
      </c>
      <c r="R128" s="15" t="s">
        <v>36</v>
      </c>
      <c r="S128" s="15" t="s">
        <v>79</v>
      </c>
      <c r="T128" s="15" t="s">
        <v>79</v>
      </c>
      <c r="W128" s="15" t="s">
        <v>111</v>
      </c>
      <c r="X128" s="15" t="s">
        <v>97</v>
      </c>
      <c r="Y128" s="15">
        <v>0</v>
      </c>
      <c r="Z128" s="15" t="s">
        <v>46</v>
      </c>
      <c r="AA128" s="15" t="s">
        <v>74</v>
      </c>
      <c r="AB128" s="15">
        <v>43664</v>
      </c>
      <c r="AC128" s="15" t="s">
        <v>9291</v>
      </c>
      <c r="AD128" s="15" t="s">
        <v>9296</v>
      </c>
      <c r="AE128" s="15" t="s">
        <v>9293</v>
      </c>
      <c r="AF128" s="15" t="s">
        <v>9343</v>
      </c>
      <c r="AG128" s="15" t="s">
        <v>9344</v>
      </c>
    </row>
    <row r="129" spans="1:33" x14ac:dyDescent="0.45">
      <c r="A129" s="15">
        <v>1000128</v>
      </c>
      <c r="B129" s="15" t="s">
        <v>26</v>
      </c>
      <c r="C129" s="18">
        <v>1709392771</v>
      </c>
      <c r="D129" s="15">
        <v>0</v>
      </c>
      <c r="E129" s="15" t="s">
        <v>70</v>
      </c>
      <c r="F129" s="15" t="s">
        <v>15253</v>
      </c>
      <c r="G129" s="15" t="s">
        <v>29</v>
      </c>
      <c r="H129" s="15" t="s">
        <v>593</v>
      </c>
      <c r="I129" s="15" t="s">
        <v>594</v>
      </c>
      <c r="J129" s="15" t="s">
        <v>592</v>
      </c>
      <c r="K129" s="15" t="s">
        <v>32</v>
      </c>
      <c r="L129" s="15">
        <v>998828576</v>
      </c>
      <c r="M129" s="15">
        <v>32942407</v>
      </c>
      <c r="N129" s="15">
        <v>1</v>
      </c>
      <c r="O129" s="15" t="s">
        <v>595</v>
      </c>
      <c r="P129" s="15">
        <v>24163</v>
      </c>
      <c r="Q129" s="15" t="s">
        <v>58</v>
      </c>
      <c r="R129" s="15" t="s">
        <v>59</v>
      </c>
      <c r="S129" s="15" t="s">
        <v>197</v>
      </c>
      <c r="T129" s="15" t="s">
        <v>197</v>
      </c>
      <c r="W129" s="15" t="s">
        <v>111</v>
      </c>
      <c r="X129" s="15" t="s">
        <v>97</v>
      </c>
      <c r="Y129" s="15">
        <v>0</v>
      </c>
      <c r="Z129" s="15" t="s">
        <v>46</v>
      </c>
      <c r="AA129" s="15" t="s">
        <v>74</v>
      </c>
      <c r="AB129" s="15">
        <v>43664</v>
      </c>
      <c r="AC129" s="15" t="s">
        <v>9291</v>
      </c>
      <c r="AD129" s="15" t="s">
        <v>9292</v>
      </c>
      <c r="AE129" s="15" t="s">
        <v>9293</v>
      </c>
      <c r="AF129" s="15" t="s">
        <v>511</v>
      </c>
      <c r="AG129" s="15" t="s">
        <v>511</v>
      </c>
    </row>
    <row r="130" spans="1:33" x14ac:dyDescent="0.45">
      <c r="A130" s="15">
        <v>1000129</v>
      </c>
      <c r="B130" s="15" t="s">
        <v>26</v>
      </c>
      <c r="C130" s="18">
        <v>602254013</v>
      </c>
      <c r="D130" s="15">
        <v>700</v>
      </c>
      <c r="E130" s="15" t="s">
        <v>70</v>
      </c>
      <c r="F130" s="15" t="s">
        <v>15253</v>
      </c>
      <c r="G130" s="15" t="s">
        <v>29</v>
      </c>
      <c r="H130" s="15" t="s">
        <v>597</v>
      </c>
      <c r="I130" s="15" t="s">
        <v>509</v>
      </c>
      <c r="J130" s="15" t="s">
        <v>596</v>
      </c>
      <c r="K130" s="15" t="s">
        <v>32</v>
      </c>
      <c r="L130" s="15">
        <v>962655760</v>
      </c>
      <c r="M130" s="15">
        <v>2376198</v>
      </c>
      <c r="N130" s="15">
        <v>1</v>
      </c>
      <c r="O130" s="15" t="s">
        <v>598</v>
      </c>
      <c r="P130" s="15">
        <v>24038</v>
      </c>
      <c r="Q130" s="15" t="s">
        <v>58</v>
      </c>
      <c r="R130" s="15" t="s">
        <v>36</v>
      </c>
      <c r="S130" s="15" t="s">
        <v>599</v>
      </c>
      <c r="T130" s="15" t="s">
        <v>15324</v>
      </c>
      <c r="W130" s="15" t="s">
        <v>111</v>
      </c>
      <c r="X130" s="15" t="s">
        <v>97</v>
      </c>
      <c r="Y130" s="15">
        <v>0</v>
      </c>
      <c r="Z130" s="15" t="s">
        <v>46</v>
      </c>
      <c r="AA130" s="15" t="s">
        <v>74</v>
      </c>
      <c r="AB130" s="15">
        <v>43656</v>
      </c>
      <c r="AC130" s="15" t="s">
        <v>9291</v>
      </c>
      <c r="AD130" s="15" t="s">
        <v>9292</v>
      </c>
      <c r="AE130" s="15" t="s">
        <v>9293</v>
      </c>
      <c r="AF130" s="15" t="s">
        <v>511</v>
      </c>
      <c r="AG130" s="15" t="s">
        <v>511</v>
      </c>
    </row>
    <row r="131" spans="1:33" x14ac:dyDescent="0.45">
      <c r="A131" s="15">
        <v>1000130</v>
      </c>
      <c r="B131" s="15" t="s">
        <v>26</v>
      </c>
      <c r="C131" s="18">
        <v>604765867</v>
      </c>
      <c r="D131" s="15">
        <v>0</v>
      </c>
      <c r="E131" s="15" t="s">
        <v>28</v>
      </c>
      <c r="F131" s="15" t="s">
        <v>15253</v>
      </c>
      <c r="G131" s="15" t="s">
        <v>29</v>
      </c>
      <c r="H131" s="15" t="s">
        <v>601</v>
      </c>
      <c r="I131" s="15" t="s">
        <v>602</v>
      </c>
      <c r="J131" s="15" t="s">
        <v>600</v>
      </c>
      <c r="K131" s="15" t="s">
        <v>32</v>
      </c>
      <c r="L131" s="15">
        <v>959401510</v>
      </c>
      <c r="M131" s="15">
        <v>959401510</v>
      </c>
      <c r="N131" s="15">
        <v>1</v>
      </c>
      <c r="O131" s="15" t="s">
        <v>603</v>
      </c>
      <c r="P131" s="15">
        <v>34525</v>
      </c>
      <c r="Q131" s="15" t="s">
        <v>35</v>
      </c>
      <c r="R131" s="15" t="s">
        <v>59</v>
      </c>
      <c r="S131" s="15" t="s">
        <v>171</v>
      </c>
      <c r="T131" s="15" t="s">
        <v>15306</v>
      </c>
      <c r="W131" s="15" t="s">
        <v>111</v>
      </c>
      <c r="X131" s="15" t="s">
        <v>97</v>
      </c>
      <c r="Y131" s="15">
        <v>0</v>
      </c>
      <c r="Z131" s="15" t="s">
        <v>46</v>
      </c>
      <c r="AA131" s="15" t="s">
        <v>41</v>
      </c>
      <c r="AB131" s="15">
        <v>44123</v>
      </c>
      <c r="AC131" s="15" t="s">
        <v>9291</v>
      </c>
      <c r="AD131" s="15" t="s">
        <v>9292</v>
      </c>
      <c r="AE131" s="15" t="s">
        <v>9293</v>
      </c>
      <c r="AF131" s="15" t="s">
        <v>511</v>
      </c>
      <c r="AG131" s="15" t="s">
        <v>9345</v>
      </c>
    </row>
    <row r="132" spans="1:33" x14ac:dyDescent="0.45">
      <c r="A132" s="15">
        <v>1000131</v>
      </c>
      <c r="B132" s="15" t="s">
        <v>26</v>
      </c>
      <c r="C132" s="18">
        <v>602089518</v>
      </c>
      <c r="D132" s="15">
        <v>1300</v>
      </c>
      <c r="E132" s="15" t="s">
        <v>70</v>
      </c>
      <c r="F132" s="15" t="s">
        <v>15253</v>
      </c>
      <c r="G132" s="15" t="s">
        <v>29</v>
      </c>
      <c r="H132" s="15" t="s">
        <v>605</v>
      </c>
      <c r="I132" s="15" t="s">
        <v>606</v>
      </c>
      <c r="J132" s="15" t="s">
        <v>604</v>
      </c>
      <c r="K132" s="15" t="s">
        <v>32</v>
      </c>
      <c r="L132" s="15">
        <v>991128443</v>
      </c>
      <c r="M132" s="15">
        <v>32600671</v>
      </c>
      <c r="N132" s="15">
        <v>1</v>
      </c>
      <c r="O132" s="15" t="s">
        <v>607</v>
      </c>
      <c r="P132" s="15">
        <v>24409</v>
      </c>
      <c r="Q132" s="15" t="s">
        <v>58</v>
      </c>
      <c r="R132" s="15" t="s">
        <v>59</v>
      </c>
      <c r="S132" s="15" t="s">
        <v>60</v>
      </c>
      <c r="T132" s="15" t="s">
        <v>60</v>
      </c>
      <c r="V132" s="15">
        <v>2600671</v>
      </c>
      <c r="W132" s="15" t="s">
        <v>608</v>
      </c>
      <c r="X132" s="15" t="s">
        <v>97</v>
      </c>
      <c r="Y132" s="15">
        <v>0</v>
      </c>
      <c r="Z132" s="15" t="s">
        <v>46</v>
      </c>
      <c r="AA132" s="15" t="s">
        <v>609</v>
      </c>
      <c r="AB132" s="15">
        <v>44144</v>
      </c>
      <c r="AC132" s="15" t="s">
        <v>9291</v>
      </c>
      <c r="AD132" s="15" t="s">
        <v>9292</v>
      </c>
      <c r="AE132" s="15" t="s">
        <v>9293</v>
      </c>
      <c r="AF132" s="15" t="s">
        <v>511</v>
      </c>
      <c r="AG132" s="15" t="s">
        <v>9301</v>
      </c>
    </row>
    <row r="133" spans="1:33" x14ac:dyDescent="0.45">
      <c r="A133" s="15">
        <v>1000132</v>
      </c>
      <c r="B133" s="15" t="s">
        <v>26</v>
      </c>
      <c r="C133" s="18">
        <v>605076470</v>
      </c>
      <c r="D133" s="15">
        <v>500</v>
      </c>
      <c r="E133" s="15" t="s">
        <v>70</v>
      </c>
      <c r="F133" s="15" t="s">
        <v>15253</v>
      </c>
      <c r="G133" s="15" t="s">
        <v>29</v>
      </c>
      <c r="H133" s="15" t="s">
        <v>611</v>
      </c>
      <c r="I133" s="15" t="s">
        <v>612</v>
      </c>
      <c r="J133" s="15" t="s">
        <v>610</v>
      </c>
      <c r="K133" s="15" t="s">
        <v>32</v>
      </c>
      <c r="L133" s="15">
        <v>984797747</v>
      </c>
      <c r="M133" s="15">
        <v>32900531</v>
      </c>
      <c r="N133" s="15" t="s">
        <v>613</v>
      </c>
      <c r="O133" s="15" t="s">
        <v>614</v>
      </c>
      <c r="P133" s="15">
        <v>34102</v>
      </c>
      <c r="Q133" s="15" t="s">
        <v>58</v>
      </c>
      <c r="R133" s="15" t="s">
        <v>36</v>
      </c>
      <c r="S133" s="15" t="s">
        <v>294</v>
      </c>
      <c r="T133" s="15" t="s">
        <v>15325</v>
      </c>
      <c r="V133" s="15">
        <v>2901824</v>
      </c>
      <c r="W133" s="15" t="s">
        <v>615</v>
      </c>
      <c r="X133" s="15" t="s">
        <v>39</v>
      </c>
      <c r="Y133" s="15">
        <v>0</v>
      </c>
      <c r="Z133" s="15" t="s">
        <v>46</v>
      </c>
      <c r="AA133" s="15" t="s">
        <v>74</v>
      </c>
      <c r="AB133" s="15">
        <v>44097</v>
      </c>
      <c r="AC133" s="15" t="s">
        <v>9291</v>
      </c>
      <c r="AD133" s="15" t="s">
        <v>9292</v>
      </c>
      <c r="AE133" s="15" t="s">
        <v>9293</v>
      </c>
      <c r="AF133" s="15" t="s">
        <v>9297</v>
      </c>
      <c r="AG133" s="15" t="s">
        <v>9338</v>
      </c>
    </row>
    <row r="134" spans="1:33" x14ac:dyDescent="0.45">
      <c r="A134" s="15">
        <v>1000133</v>
      </c>
      <c r="B134" s="15" t="s">
        <v>26</v>
      </c>
      <c r="C134" s="18">
        <v>603054081</v>
      </c>
      <c r="D134" s="15">
        <v>1200</v>
      </c>
      <c r="E134" s="15" t="s">
        <v>70</v>
      </c>
      <c r="F134" s="15" t="s">
        <v>15253</v>
      </c>
      <c r="G134" s="15" t="s">
        <v>29</v>
      </c>
      <c r="H134" s="15" t="s">
        <v>617</v>
      </c>
      <c r="I134" s="15" t="s">
        <v>618</v>
      </c>
      <c r="J134" s="15" t="s">
        <v>616</v>
      </c>
      <c r="K134" s="15" t="s">
        <v>32</v>
      </c>
      <c r="L134" s="15">
        <v>984893286</v>
      </c>
      <c r="M134" s="15">
        <v>2318404</v>
      </c>
      <c r="N134" s="15">
        <v>1</v>
      </c>
      <c r="O134" s="15" t="s">
        <v>619</v>
      </c>
      <c r="P134" s="15">
        <v>28701</v>
      </c>
      <c r="Q134" s="15" t="s">
        <v>35</v>
      </c>
      <c r="R134" s="15" t="s">
        <v>36</v>
      </c>
      <c r="S134" s="15" t="s">
        <v>620</v>
      </c>
      <c r="T134" s="15" t="s">
        <v>15324</v>
      </c>
      <c r="U134" s="15" t="s">
        <v>621</v>
      </c>
      <c r="W134" s="15" t="s">
        <v>111</v>
      </c>
      <c r="X134" s="15" t="s">
        <v>97</v>
      </c>
      <c r="Y134" s="15">
        <v>0</v>
      </c>
      <c r="Z134" s="15" t="s">
        <v>46</v>
      </c>
      <c r="AA134" s="15" t="s">
        <v>74</v>
      </c>
      <c r="AB134" s="15">
        <v>44496</v>
      </c>
      <c r="AC134" s="15" t="s">
        <v>9291</v>
      </c>
      <c r="AD134" s="15" t="s">
        <v>9292</v>
      </c>
      <c r="AE134" s="15" t="s">
        <v>9293</v>
      </c>
      <c r="AF134" s="15" t="s">
        <v>9321</v>
      </c>
      <c r="AG134" s="15" t="s">
        <v>9346</v>
      </c>
    </row>
    <row r="135" spans="1:33" x14ac:dyDescent="0.45">
      <c r="A135" s="15">
        <v>1000134</v>
      </c>
      <c r="B135" s="15" t="s">
        <v>26</v>
      </c>
      <c r="C135" s="18">
        <v>1712490372</v>
      </c>
      <c r="D135" s="15">
        <v>800</v>
      </c>
      <c r="E135" s="15" t="s">
        <v>70</v>
      </c>
      <c r="F135" s="15" t="s">
        <v>15253</v>
      </c>
      <c r="G135" s="15" t="s">
        <v>29</v>
      </c>
      <c r="H135" s="15" t="s">
        <v>623</v>
      </c>
      <c r="I135" s="15" t="s">
        <v>624</v>
      </c>
      <c r="J135" s="15" t="s">
        <v>622</v>
      </c>
      <c r="K135" s="15" t="s">
        <v>32</v>
      </c>
      <c r="L135" s="15">
        <v>984531921</v>
      </c>
      <c r="M135" s="15">
        <v>984531921</v>
      </c>
      <c r="N135" s="15" t="s">
        <v>625</v>
      </c>
      <c r="O135" s="15" t="s">
        <v>626</v>
      </c>
      <c r="P135" s="15">
        <v>31867</v>
      </c>
      <c r="Q135" s="15" t="s">
        <v>35</v>
      </c>
      <c r="R135" s="15" t="s">
        <v>36</v>
      </c>
      <c r="S135" s="15" t="s">
        <v>627</v>
      </c>
      <c r="T135" s="15" t="s">
        <v>15359</v>
      </c>
      <c r="U135" s="15" t="s">
        <v>628</v>
      </c>
      <c r="V135" s="15">
        <v>32607767</v>
      </c>
      <c r="W135" s="15" t="s">
        <v>629</v>
      </c>
      <c r="X135" s="15" t="s">
        <v>97</v>
      </c>
      <c r="Y135" s="15">
        <v>0</v>
      </c>
      <c r="Z135" s="15" t="s">
        <v>46</v>
      </c>
      <c r="AA135" s="15" t="s">
        <v>74</v>
      </c>
      <c r="AB135" s="15">
        <v>43642</v>
      </c>
      <c r="AC135" s="15" t="s">
        <v>9291</v>
      </c>
      <c r="AD135" s="15" t="s">
        <v>9292</v>
      </c>
      <c r="AE135" s="15" t="s">
        <v>9293</v>
      </c>
      <c r="AF135" s="15" t="s">
        <v>511</v>
      </c>
      <c r="AG135" s="15" t="s">
        <v>9299</v>
      </c>
    </row>
    <row r="136" spans="1:33" x14ac:dyDescent="0.45">
      <c r="A136" s="15">
        <v>1000135</v>
      </c>
      <c r="B136" s="15" t="s">
        <v>26</v>
      </c>
      <c r="C136" s="18">
        <v>602587321</v>
      </c>
      <c r="D136" s="15" t="s">
        <v>15217</v>
      </c>
      <c r="E136" s="15" t="s">
        <v>70</v>
      </c>
      <c r="F136" s="15" t="s">
        <v>15253</v>
      </c>
      <c r="G136" s="15" t="s">
        <v>29</v>
      </c>
      <c r="H136" s="15" t="s">
        <v>631</v>
      </c>
      <c r="I136" s="15" t="s">
        <v>632</v>
      </c>
      <c r="J136" s="15" t="s">
        <v>630</v>
      </c>
      <c r="K136" s="15" t="s">
        <v>32</v>
      </c>
      <c r="L136" s="15">
        <v>990843207</v>
      </c>
      <c r="M136" s="15">
        <v>32376221</v>
      </c>
      <c r="N136" s="15" t="s">
        <v>33</v>
      </c>
      <c r="O136" s="15" t="s">
        <v>633</v>
      </c>
      <c r="P136" s="15">
        <v>26654</v>
      </c>
      <c r="Q136" s="15" t="s">
        <v>409</v>
      </c>
      <c r="R136" s="15" t="s">
        <v>59</v>
      </c>
      <c r="S136" s="15" t="s">
        <v>234</v>
      </c>
      <c r="T136" s="15" t="s">
        <v>15314</v>
      </c>
      <c r="U136" s="15" t="s">
        <v>443</v>
      </c>
      <c r="V136" s="15">
        <v>990843207</v>
      </c>
      <c r="W136" s="15" t="s">
        <v>111</v>
      </c>
      <c r="X136" s="15" t="s">
        <v>97</v>
      </c>
      <c r="Y136" s="15">
        <v>2</v>
      </c>
      <c r="Z136" s="15" t="s">
        <v>46</v>
      </c>
      <c r="AA136" s="15" t="s">
        <v>74</v>
      </c>
      <c r="AB136" s="15">
        <v>43728</v>
      </c>
      <c r="AC136" s="15" t="s">
        <v>9291</v>
      </c>
      <c r="AD136" s="15" t="s">
        <v>9292</v>
      </c>
      <c r="AE136" s="15" t="s">
        <v>9293</v>
      </c>
      <c r="AF136" s="15" t="s">
        <v>511</v>
      </c>
      <c r="AG136" s="15" t="s">
        <v>511</v>
      </c>
    </row>
    <row r="137" spans="1:33" x14ac:dyDescent="0.45">
      <c r="A137" s="15">
        <v>1000136</v>
      </c>
      <c r="B137" s="15" t="s">
        <v>26</v>
      </c>
      <c r="C137" s="18">
        <v>604011122</v>
      </c>
      <c r="D137" s="15">
        <v>1500</v>
      </c>
      <c r="E137" s="15" t="s">
        <v>28</v>
      </c>
      <c r="F137" s="15" t="s">
        <v>15253</v>
      </c>
      <c r="G137" s="15" t="s">
        <v>29</v>
      </c>
      <c r="H137" s="15" t="s">
        <v>635</v>
      </c>
      <c r="I137" s="15" t="s">
        <v>636</v>
      </c>
      <c r="J137" s="15" t="s">
        <v>634</v>
      </c>
      <c r="K137" s="15" t="s">
        <v>637</v>
      </c>
      <c r="L137" s="15">
        <v>997209603</v>
      </c>
      <c r="M137" s="15">
        <v>997209603</v>
      </c>
      <c r="N137" s="15">
        <v>1</v>
      </c>
      <c r="O137" s="15" t="s">
        <v>638</v>
      </c>
      <c r="P137" s="15">
        <v>30540</v>
      </c>
      <c r="Q137" s="15" t="s">
        <v>35</v>
      </c>
      <c r="R137" s="15" t="s">
        <v>59</v>
      </c>
      <c r="S137" s="15" t="s">
        <v>79</v>
      </c>
      <c r="T137" s="15" t="s">
        <v>79</v>
      </c>
      <c r="U137" s="15" t="s">
        <v>639</v>
      </c>
      <c r="W137" s="15" t="s">
        <v>111</v>
      </c>
      <c r="X137" s="15" t="s">
        <v>97</v>
      </c>
      <c r="Y137" s="15">
        <v>0</v>
      </c>
      <c r="Z137" s="15" t="s">
        <v>46</v>
      </c>
      <c r="AA137" s="15" t="s">
        <v>46</v>
      </c>
      <c r="AB137" s="15">
        <v>44244</v>
      </c>
      <c r="AC137" s="15" t="s">
        <v>9291</v>
      </c>
      <c r="AD137" s="15" t="s">
        <v>9292</v>
      </c>
      <c r="AE137" s="15" t="s">
        <v>9293</v>
      </c>
      <c r="AF137" s="15" t="s">
        <v>511</v>
      </c>
      <c r="AG137" s="15" t="s">
        <v>9294</v>
      </c>
    </row>
    <row r="138" spans="1:33" x14ac:dyDescent="0.45">
      <c r="A138" s="15">
        <v>1000137</v>
      </c>
      <c r="B138" s="15" t="s">
        <v>26</v>
      </c>
      <c r="C138" s="18">
        <v>604465039</v>
      </c>
      <c r="D138" s="15">
        <v>1700</v>
      </c>
      <c r="E138" s="15" t="s">
        <v>28</v>
      </c>
      <c r="F138" s="15" t="s">
        <v>15253</v>
      </c>
      <c r="G138" s="15" t="s">
        <v>29</v>
      </c>
      <c r="H138" s="15" t="s">
        <v>641</v>
      </c>
      <c r="I138" s="15" t="s">
        <v>636</v>
      </c>
      <c r="J138" s="15" t="s">
        <v>640</v>
      </c>
      <c r="K138" s="15" t="s">
        <v>32</v>
      </c>
      <c r="L138" s="15">
        <v>25127517</v>
      </c>
      <c r="M138" s="15">
        <v>985353484</v>
      </c>
      <c r="N138" s="15" t="s">
        <v>642</v>
      </c>
      <c r="O138" s="15" t="s">
        <v>643</v>
      </c>
      <c r="P138" s="15">
        <v>32103</v>
      </c>
      <c r="Q138" s="15" t="s">
        <v>35</v>
      </c>
      <c r="R138" s="15" t="s">
        <v>36</v>
      </c>
      <c r="S138" s="15" t="s">
        <v>348</v>
      </c>
      <c r="T138" s="15" t="s">
        <v>15325</v>
      </c>
      <c r="U138" s="15" t="s">
        <v>644</v>
      </c>
      <c r="V138" s="15">
        <v>25127517</v>
      </c>
      <c r="W138" s="15" t="s">
        <v>645</v>
      </c>
      <c r="X138" s="15" t="s">
        <v>97</v>
      </c>
      <c r="Y138" s="15">
        <v>0</v>
      </c>
      <c r="Z138" s="15" t="s">
        <v>46</v>
      </c>
      <c r="AA138" s="15" t="s">
        <v>41</v>
      </c>
      <c r="AB138" s="15">
        <v>44123</v>
      </c>
      <c r="AC138" s="15" t="s">
        <v>9291</v>
      </c>
      <c r="AD138" s="15" t="s">
        <v>9292</v>
      </c>
      <c r="AE138" s="15" t="s">
        <v>9293</v>
      </c>
      <c r="AF138" s="15" t="s">
        <v>511</v>
      </c>
      <c r="AG138" s="15" t="s">
        <v>9294</v>
      </c>
    </row>
    <row r="139" spans="1:33" x14ac:dyDescent="0.45">
      <c r="A139" s="15">
        <v>1000138</v>
      </c>
      <c r="B139" s="15" t="s">
        <v>26</v>
      </c>
      <c r="C139" s="18">
        <v>603132978</v>
      </c>
      <c r="D139" s="15">
        <v>800</v>
      </c>
      <c r="E139" s="15" t="s">
        <v>28</v>
      </c>
      <c r="F139" s="15" t="s">
        <v>15253</v>
      </c>
      <c r="G139" s="15" t="s">
        <v>29</v>
      </c>
      <c r="H139" s="15" t="s">
        <v>647</v>
      </c>
      <c r="I139" s="15" t="s">
        <v>648</v>
      </c>
      <c r="J139" s="15" t="s">
        <v>646</v>
      </c>
      <c r="K139" s="15" t="s">
        <v>637</v>
      </c>
      <c r="L139" s="15">
        <v>939145977</v>
      </c>
      <c r="M139" s="15">
        <v>939145977</v>
      </c>
      <c r="N139" s="15">
        <v>1</v>
      </c>
      <c r="O139" s="15" t="s">
        <v>649</v>
      </c>
      <c r="P139" s="15">
        <v>28705</v>
      </c>
      <c r="Q139" s="15" t="s">
        <v>58</v>
      </c>
      <c r="R139" s="15" t="s">
        <v>59</v>
      </c>
      <c r="S139" s="15" t="s">
        <v>279</v>
      </c>
      <c r="T139" s="15" t="s">
        <v>15324</v>
      </c>
      <c r="W139" s="15" t="s">
        <v>111</v>
      </c>
      <c r="X139" s="15" t="s">
        <v>97</v>
      </c>
      <c r="Y139" s="15">
        <v>0</v>
      </c>
      <c r="Z139" s="15" t="s">
        <v>46</v>
      </c>
      <c r="AA139" s="15" t="s">
        <v>609</v>
      </c>
      <c r="AB139" s="15">
        <v>44384</v>
      </c>
      <c r="AC139" s="15" t="s">
        <v>9291</v>
      </c>
      <c r="AD139" s="15" t="s">
        <v>9292</v>
      </c>
      <c r="AE139" s="15" t="s">
        <v>9293</v>
      </c>
      <c r="AF139" s="15" t="s">
        <v>511</v>
      </c>
      <c r="AG139" s="15" t="s">
        <v>9294</v>
      </c>
    </row>
    <row r="140" spans="1:33" x14ac:dyDescent="0.45">
      <c r="A140" s="15">
        <v>1000139</v>
      </c>
      <c r="B140" s="15" t="s">
        <v>26</v>
      </c>
      <c r="C140" s="18">
        <v>603056284</v>
      </c>
      <c r="D140" s="15">
        <v>0</v>
      </c>
      <c r="E140" s="15" t="s">
        <v>28</v>
      </c>
      <c r="F140" s="15" t="s">
        <v>15253</v>
      </c>
      <c r="G140" s="15" t="s">
        <v>29</v>
      </c>
      <c r="H140" s="15" t="s">
        <v>651</v>
      </c>
      <c r="I140" s="15" t="s">
        <v>652</v>
      </c>
      <c r="J140" s="15" t="s">
        <v>650</v>
      </c>
      <c r="K140" s="15" t="s">
        <v>637</v>
      </c>
      <c r="L140" s="15">
        <v>1</v>
      </c>
      <c r="M140" s="15">
        <v>1</v>
      </c>
      <c r="N140" s="15">
        <v>1</v>
      </c>
      <c r="O140" s="15" t="s">
        <v>111</v>
      </c>
      <c r="P140" s="15">
        <v>27694</v>
      </c>
      <c r="Q140" s="15" t="s">
        <v>35</v>
      </c>
      <c r="R140" s="15" t="s">
        <v>59</v>
      </c>
      <c r="S140" s="15" t="s">
        <v>348</v>
      </c>
      <c r="T140" s="15" t="s">
        <v>15325</v>
      </c>
      <c r="W140" s="15" t="s">
        <v>111</v>
      </c>
      <c r="X140" s="15" t="s">
        <v>97</v>
      </c>
      <c r="Y140" s="15">
        <v>0</v>
      </c>
      <c r="Z140" s="15" t="s">
        <v>46</v>
      </c>
      <c r="AA140" s="15" t="s">
        <v>41</v>
      </c>
      <c r="AB140" s="15">
        <v>44123</v>
      </c>
      <c r="AC140" s="15" t="s">
        <v>9291</v>
      </c>
      <c r="AD140" s="15" t="s">
        <v>9292</v>
      </c>
      <c r="AE140" s="15" t="s">
        <v>9293</v>
      </c>
      <c r="AF140" s="15" t="s">
        <v>511</v>
      </c>
      <c r="AG140" s="15" t="s">
        <v>9347</v>
      </c>
    </row>
    <row r="141" spans="1:33" x14ac:dyDescent="0.45">
      <c r="A141" s="15">
        <v>1000140</v>
      </c>
      <c r="B141" s="15" t="s">
        <v>26</v>
      </c>
      <c r="C141" s="18">
        <v>1102153747</v>
      </c>
      <c r="D141" s="15">
        <v>0</v>
      </c>
      <c r="E141" s="15" t="s">
        <v>70</v>
      </c>
      <c r="F141" s="15" t="s">
        <v>15253</v>
      </c>
      <c r="G141" s="15" t="s">
        <v>29</v>
      </c>
      <c r="H141" s="15" t="s">
        <v>654</v>
      </c>
      <c r="I141" s="15" t="s">
        <v>655</v>
      </c>
      <c r="J141" s="15" t="s">
        <v>653</v>
      </c>
      <c r="K141" s="15" t="s">
        <v>32</v>
      </c>
      <c r="L141" s="15">
        <v>2604657</v>
      </c>
      <c r="M141" s="15">
        <v>1</v>
      </c>
      <c r="N141" s="15">
        <v>1</v>
      </c>
      <c r="O141" s="15" t="s">
        <v>656</v>
      </c>
      <c r="P141" s="15">
        <v>21771</v>
      </c>
      <c r="Q141" s="15" t="s">
        <v>35</v>
      </c>
      <c r="R141" s="15" t="s">
        <v>59</v>
      </c>
      <c r="S141" s="15" t="s">
        <v>60</v>
      </c>
      <c r="T141" s="15" t="s">
        <v>60</v>
      </c>
      <c r="W141" s="15" t="s">
        <v>111</v>
      </c>
      <c r="X141" s="15" t="s">
        <v>97</v>
      </c>
      <c r="Y141" s="15">
        <v>0</v>
      </c>
      <c r="Z141" s="15" t="s">
        <v>46</v>
      </c>
      <c r="AA141" s="15" t="s">
        <v>41</v>
      </c>
      <c r="AB141" s="15">
        <v>44123</v>
      </c>
      <c r="AC141" s="15" t="s">
        <v>9291</v>
      </c>
      <c r="AD141" s="15" t="s">
        <v>9292</v>
      </c>
      <c r="AE141" s="15" t="s">
        <v>9348</v>
      </c>
      <c r="AF141" s="15" t="s">
        <v>9348</v>
      </c>
      <c r="AG141" s="15" t="s">
        <v>9348</v>
      </c>
    </row>
    <row r="142" spans="1:33" x14ac:dyDescent="0.45">
      <c r="A142" s="15">
        <v>1000141</v>
      </c>
      <c r="B142" s="15" t="s">
        <v>26</v>
      </c>
      <c r="C142" s="18">
        <v>1717055204</v>
      </c>
      <c r="D142" s="15">
        <v>900</v>
      </c>
      <c r="E142" s="15" t="s">
        <v>28</v>
      </c>
      <c r="F142" s="15" t="s">
        <v>15253</v>
      </c>
      <c r="G142" s="15" t="s">
        <v>29</v>
      </c>
      <c r="H142" s="15" t="s">
        <v>658</v>
      </c>
      <c r="I142" s="15" t="s">
        <v>659</v>
      </c>
      <c r="J142" s="15" t="s">
        <v>657</v>
      </c>
      <c r="K142" s="15" t="s">
        <v>32</v>
      </c>
      <c r="L142" s="15">
        <v>980868657</v>
      </c>
      <c r="M142" s="15">
        <v>2031688</v>
      </c>
      <c r="N142" s="15" t="s">
        <v>660</v>
      </c>
      <c r="O142" s="15" t="s">
        <v>661</v>
      </c>
      <c r="P142" s="15">
        <v>32466</v>
      </c>
      <c r="Q142" s="15" t="s">
        <v>35</v>
      </c>
      <c r="R142" s="15" t="s">
        <v>59</v>
      </c>
      <c r="S142" s="15" t="s">
        <v>662</v>
      </c>
      <c r="T142" s="15" t="s">
        <v>15359</v>
      </c>
      <c r="U142" s="15" t="s">
        <v>663</v>
      </c>
      <c r="V142" s="15">
        <v>22524132</v>
      </c>
      <c r="W142" s="15" t="s">
        <v>664</v>
      </c>
      <c r="X142" s="15" t="s">
        <v>97</v>
      </c>
      <c r="Y142" s="15">
        <v>1</v>
      </c>
      <c r="Z142" s="15" t="s">
        <v>46</v>
      </c>
      <c r="AA142" s="15" t="s">
        <v>665</v>
      </c>
      <c r="AB142" s="15">
        <v>44368</v>
      </c>
      <c r="AC142" s="15" t="s">
        <v>9291</v>
      </c>
      <c r="AD142" s="15" t="s">
        <v>9292</v>
      </c>
      <c r="AE142" s="15" t="s">
        <v>9302</v>
      </c>
      <c r="AF142" s="15" t="s">
        <v>5096</v>
      </c>
      <c r="AG142" s="15" t="s">
        <v>9312</v>
      </c>
    </row>
    <row r="143" spans="1:33" x14ac:dyDescent="0.45">
      <c r="A143" s="15">
        <v>1000142</v>
      </c>
      <c r="B143" s="15" t="s">
        <v>26</v>
      </c>
      <c r="C143" s="18">
        <v>1716211931</v>
      </c>
      <c r="D143" s="15">
        <v>1080</v>
      </c>
      <c r="E143" s="15" t="s">
        <v>28</v>
      </c>
      <c r="F143" s="15" t="s">
        <v>15253</v>
      </c>
      <c r="G143" s="15" t="s">
        <v>29</v>
      </c>
      <c r="H143" s="15" t="s">
        <v>667</v>
      </c>
      <c r="I143" s="15" t="s">
        <v>659</v>
      </c>
      <c r="J143" s="15" t="s">
        <v>666</v>
      </c>
      <c r="K143" s="15" t="s">
        <v>32</v>
      </c>
      <c r="L143" s="15">
        <v>3390117</v>
      </c>
      <c r="M143" s="15">
        <v>984668071</v>
      </c>
      <c r="N143" s="15" t="s">
        <v>668</v>
      </c>
      <c r="O143" s="15" t="s">
        <v>669</v>
      </c>
      <c r="P143" s="15">
        <v>30270</v>
      </c>
      <c r="Q143" s="15" t="s">
        <v>35</v>
      </c>
      <c r="R143" s="15" t="s">
        <v>59</v>
      </c>
      <c r="S143" s="15" t="s">
        <v>197</v>
      </c>
      <c r="T143" s="15" t="s">
        <v>197</v>
      </c>
      <c r="U143" s="15" t="s">
        <v>670</v>
      </c>
      <c r="W143" s="15" t="s">
        <v>671</v>
      </c>
      <c r="X143" s="15" t="s">
        <v>97</v>
      </c>
      <c r="Y143" s="15">
        <v>1</v>
      </c>
      <c r="Z143" s="15" t="s">
        <v>46</v>
      </c>
      <c r="AA143" s="15" t="s">
        <v>41</v>
      </c>
      <c r="AB143" s="15">
        <v>44123</v>
      </c>
      <c r="AC143" s="15" t="s">
        <v>9291</v>
      </c>
      <c r="AD143" s="15" t="s">
        <v>9292</v>
      </c>
      <c r="AE143" s="15" t="s">
        <v>9302</v>
      </c>
      <c r="AF143" s="15" t="s">
        <v>5096</v>
      </c>
      <c r="AG143" s="15" t="s">
        <v>9312</v>
      </c>
    </row>
    <row r="144" spans="1:33" x14ac:dyDescent="0.45">
      <c r="A144" s="15">
        <v>1000143</v>
      </c>
      <c r="B144" s="15" t="s">
        <v>26</v>
      </c>
      <c r="C144" s="18">
        <v>1713016739</v>
      </c>
      <c r="D144" s="15">
        <v>15000</v>
      </c>
      <c r="E144" s="15" t="s">
        <v>28</v>
      </c>
      <c r="F144" s="15" t="s">
        <v>15253</v>
      </c>
      <c r="G144" s="15" t="s">
        <v>29</v>
      </c>
      <c r="H144" s="15" t="s">
        <v>673</v>
      </c>
      <c r="I144" s="15" t="s">
        <v>674</v>
      </c>
      <c r="J144" s="15" t="s">
        <v>672</v>
      </c>
      <c r="K144" s="15" t="s">
        <v>637</v>
      </c>
      <c r="L144" s="15">
        <v>1</v>
      </c>
      <c r="M144" s="15">
        <v>997520520</v>
      </c>
      <c r="N144" s="15">
        <v>1</v>
      </c>
      <c r="O144" s="15" t="s">
        <v>675</v>
      </c>
      <c r="P144" s="15">
        <v>28068</v>
      </c>
      <c r="Q144" s="15" t="s">
        <v>58</v>
      </c>
      <c r="R144" s="15" t="s">
        <v>59</v>
      </c>
      <c r="S144" s="15" t="s">
        <v>348</v>
      </c>
      <c r="T144" s="15" t="s">
        <v>15325</v>
      </c>
      <c r="W144" s="15" t="s">
        <v>676</v>
      </c>
      <c r="X144" s="15" t="s">
        <v>97</v>
      </c>
      <c r="Y144" s="15">
        <v>2</v>
      </c>
      <c r="Z144" s="15" t="s">
        <v>46</v>
      </c>
      <c r="AA144" s="15" t="s">
        <v>677</v>
      </c>
      <c r="AB144" s="15">
        <v>44622</v>
      </c>
      <c r="AC144" s="15" t="s">
        <v>9291</v>
      </c>
      <c r="AD144" s="15" t="s">
        <v>9292</v>
      </c>
      <c r="AE144" s="15" t="s">
        <v>9302</v>
      </c>
      <c r="AF144" s="15" t="s">
        <v>5096</v>
      </c>
      <c r="AG144" s="15" t="s">
        <v>9312</v>
      </c>
    </row>
    <row r="145" spans="1:33" x14ac:dyDescent="0.45">
      <c r="A145" s="15">
        <v>1000144</v>
      </c>
      <c r="B145" s="15" t="s">
        <v>26</v>
      </c>
      <c r="C145" s="18">
        <v>602107716</v>
      </c>
      <c r="D145" s="15">
        <v>2500</v>
      </c>
      <c r="E145" s="15" t="s">
        <v>28</v>
      </c>
      <c r="F145" s="15" t="s">
        <v>15253</v>
      </c>
      <c r="G145" s="15" t="s">
        <v>29</v>
      </c>
      <c r="H145" s="15" t="s">
        <v>679</v>
      </c>
      <c r="I145" s="15" t="s">
        <v>680</v>
      </c>
      <c r="J145" s="15" t="s">
        <v>678</v>
      </c>
      <c r="K145" s="15" t="s">
        <v>32</v>
      </c>
      <c r="L145" s="15">
        <v>990711362</v>
      </c>
      <c r="M145" s="15">
        <v>22410447</v>
      </c>
      <c r="N145" s="15">
        <v>1</v>
      </c>
      <c r="O145" s="15" t="s">
        <v>681</v>
      </c>
      <c r="P145" s="15">
        <v>24864</v>
      </c>
      <c r="Q145" s="15" t="s">
        <v>58</v>
      </c>
      <c r="R145" s="15" t="s">
        <v>59</v>
      </c>
      <c r="S145" s="15" t="s">
        <v>348</v>
      </c>
      <c r="T145" s="15" t="s">
        <v>15325</v>
      </c>
      <c r="W145" s="15" t="s">
        <v>682</v>
      </c>
      <c r="X145" s="15" t="s">
        <v>97</v>
      </c>
      <c r="Y145" s="15">
        <v>0</v>
      </c>
      <c r="Z145" s="15" t="s">
        <v>46</v>
      </c>
      <c r="AA145" s="15" t="s">
        <v>74</v>
      </c>
      <c r="AB145" s="15">
        <v>44298</v>
      </c>
      <c r="AC145" s="15" t="s">
        <v>9291</v>
      </c>
      <c r="AD145" s="15" t="s">
        <v>9292</v>
      </c>
      <c r="AE145" s="15" t="s">
        <v>9293</v>
      </c>
      <c r="AF145" s="15" t="s">
        <v>511</v>
      </c>
      <c r="AG145" s="15" t="s">
        <v>9294</v>
      </c>
    </row>
    <row r="146" spans="1:33" x14ac:dyDescent="0.45">
      <c r="A146" s="15">
        <v>1000145</v>
      </c>
      <c r="B146" s="15" t="s">
        <v>26</v>
      </c>
      <c r="C146" s="18">
        <v>1712019965</v>
      </c>
      <c r="D146" s="15">
        <v>1000</v>
      </c>
      <c r="E146" s="15" t="s">
        <v>28</v>
      </c>
      <c r="F146" s="15" t="s">
        <v>15253</v>
      </c>
      <c r="G146" s="15" t="s">
        <v>29</v>
      </c>
      <c r="H146" s="15" t="s">
        <v>263</v>
      </c>
      <c r="I146" s="15" t="s">
        <v>684</v>
      </c>
      <c r="J146" s="15" t="s">
        <v>683</v>
      </c>
      <c r="K146" s="15" t="s">
        <v>32</v>
      </c>
      <c r="L146" s="15">
        <v>969089253</v>
      </c>
      <c r="M146" s="15">
        <v>969089253</v>
      </c>
      <c r="N146" s="15">
        <v>1</v>
      </c>
      <c r="O146" s="15" t="s">
        <v>685</v>
      </c>
      <c r="P146" s="15">
        <v>26999</v>
      </c>
      <c r="Q146" s="15" t="s">
        <v>58</v>
      </c>
      <c r="R146" s="15" t="s">
        <v>59</v>
      </c>
      <c r="S146" s="15" t="s">
        <v>348</v>
      </c>
      <c r="T146" s="15" t="s">
        <v>15325</v>
      </c>
      <c r="V146" s="15" t="s">
        <v>33</v>
      </c>
      <c r="W146" s="15" t="s">
        <v>686</v>
      </c>
      <c r="X146" s="15" t="s">
        <v>39</v>
      </c>
      <c r="Y146" s="15">
        <v>0</v>
      </c>
      <c r="Z146" s="15" t="s">
        <v>46</v>
      </c>
      <c r="AA146" s="15" t="s">
        <v>609</v>
      </c>
      <c r="AB146" s="15">
        <v>44364</v>
      </c>
      <c r="AC146" s="15" t="s">
        <v>9291</v>
      </c>
      <c r="AD146" s="15" t="s">
        <v>9295</v>
      </c>
      <c r="AE146" s="15" t="s">
        <v>9293</v>
      </c>
      <c r="AF146" s="15" t="s">
        <v>511</v>
      </c>
      <c r="AG146" s="15" t="s">
        <v>9294</v>
      </c>
    </row>
    <row r="147" spans="1:33" x14ac:dyDescent="0.45">
      <c r="A147" s="15">
        <v>1000146</v>
      </c>
      <c r="B147" s="15" t="s">
        <v>26</v>
      </c>
      <c r="C147" s="18">
        <v>1710170232</v>
      </c>
      <c r="D147" s="15">
        <v>7000</v>
      </c>
      <c r="E147" s="15" t="s">
        <v>28</v>
      </c>
      <c r="F147" s="15" t="s">
        <v>15253</v>
      </c>
      <c r="G147" s="15" t="s">
        <v>29</v>
      </c>
      <c r="H147" s="15" t="s">
        <v>688</v>
      </c>
      <c r="I147" s="15" t="s">
        <v>689</v>
      </c>
      <c r="J147" s="15" t="s">
        <v>687</v>
      </c>
      <c r="K147" s="15" t="s">
        <v>637</v>
      </c>
      <c r="L147" s="15">
        <v>3570122</v>
      </c>
      <c r="M147" s="15">
        <v>997667210</v>
      </c>
      <c r="N147" s="15">
        <v>1</v>
      </c>
      <c r="O147" s="15" t="s">
        <v>690</v>
      </c>
      <c r="P147" s="15">
        <v>25713</v>
      </c>
      <c r="Q147" s="15" t="s">
        <v>58</v>
      </c>
      <c r="R147" s="15" t="s">
        <v>59</v>
      </c>
      <c r="S147" s="15" t="s">
        <v>348</v>
      </c>
      <c r="T147" s="15" t="s">
        <v>15325</v>
      </c>
      <c r="W147" s="15" t="s">
        <v>691</v>
      </c>
      <c r="X147" s="15" t="s">
        <v>97</v>
      </c>
      <c r="Y147" s="15">
        <v>0</v>
      </c>
      <c r="Z147" s="15" t="s">
        <v>46</v>
      </c>
      <c r="AA147" s="15" t="s">
        <v>41</v>
      </c>
      <c r="AB147" s="15">
        <v>44123</v>
      </c>
      <c r="AC147" s="15" t="s">
        <v>9291</v>
      </c>
      <c r="AD147" s="15" t="s">
        <v>9292</v>
      </c>
      <c r="AE147" s="15" t="s">
        <v>9302</v>
      </c>
      <c r="AF147" s="15" t="s">
        <v>5096</v>
      </c>
      <c r="AG147" s="15" t="s">
        <v>9312</v>
      </c>
    </row>
    <row r="148" spans="1:33" x14ac:dyDescent="0.45">
      <c r="A148" s="15">
        <v>1000147</v>
      </c>
      <c r="B148" s="15" t="s">
        <v>26</v>
      </c>
      <c r="C148" s="18">
        <v>1714474622</v>
      </c>
      <c r="D148" s="15">
        <v>3500</v>
      </c>
      <c r="E148" s="15" t="s">
        <v>28</v>
      </c>
      <c r="F148" s="15" t="s">
        <v>15253</v>
      </c>
      <c r="G148" s="15" t="s">
        <v>29</v>
      </c>
      <c r="H148" s="15" t="s">
        <v>693</v>
      </c>
      <c r="I148" s="15" t="s">
        <v>689</v>
      </c>
      <c r="J148" s="15" t="s">
        <v>692</v>
      </c>
      <c r="K148" s="15" t="s">
        <v>637</v>
      </c>
      <c r="L148" s="15">
        <v>1</v>
      </c>
      <c r="M148" s="15">
        <v>1</v>
      </c>
      <c r="N148" s="15">
        <v>1</v>
      </c>
      <c r="O148" s="15" t="s">
        <v>111</v>
      </c>
      <c r="P148" s="15">
        <v>29070</v>
      </c>
      <c r="Q148" s="15" t="s">
        <v>35</v>
      </c>
      <c r="R148" s="15" t="s">
        <v>59</v>
      </c>
      <c r="S148" s="15" t="s">
        <v>79</v>
      </c>
      <c r="T148" s="15" t="s">
        <v>79</v>
      </c>
      <c r="W148" s="15" t="s">
        <v>111</v>
      </c>
      <c r="X148" s="15" t="s">
        <v>97</v>
      </c>
      <c r="Y148" s="15">
        <v>0</v>
      </c>
      <c r="Z148" s="15" t="s">
        <v>46</v>
      </c>
      <c r="AA148" s="15" t="s">
        <v>41</v>
      </c>
      <c r="AB148" s="15">
        <v>44123</v>
      </c>
      <c r="AC148" s="15" t="s">
        <v>9291</v>
      </c>
      <c r="AD148" s="15" t="s">
        <v>9292</v>
      </c>
      <c r="AE148" s="15" t="s">
        <v>9302</v>
      </c>
      <c r="AF148" s="15" t="s">
        <v>5096</v>
      </c>
      <c r="AG148" s="15" t="s">
        <v>9312</v>
      </c>
    </row>
    <row r="149" spans="1:33" x14ac:dyDescent="0.45">
      <c r="A149" s="15">
        <v>1000148</v>
      </c>
      <c r="B149" s="15" t="s">
        <v>26</v>
      </c>
      <c r="C149" s="18">
        <v>1710963693</v>
      </c>
      <c r="D149" s="15">
        <v>3000</v>
      </c>
      <c r="E149" s="15" t="s">
        <v>28</v>
      </c>
      <c r="F149" s="15" t="s">
        <v>15253</v>
      </c>
      <c r="G149" s="15" t="s">
        <v>29</v>
      </c>
      <c r="H149" s="15" t="s">
        <v>695</v>
      </c>
      <c r="I149" s="15" t="s">
        <v>689</v>
      </c>
      <c r="J149" s="15" t="s">
        <v>694</v>
      </c>
      <c r="K149" s="15" t="s">
        <v>32</v>
      </c>
      <c r="L149" s="15">
        <v>997766354</v>
      </c>
      <c r="M149" s="15">
        <v>997766354</v>
      </c>
      <c r="N149" s="15" t="s">
        <v>696</v>
      </c>
      <c r="O149" s="15" t="s">
        <v>697</v>
      </c>
      <c r="P149" s="15">
        <v>26356</v>
      </c>
      <c r="Q149" s="15" t="s">
        <v>35</v>
      </c>
      <c r="R149" s="15" t="s">
        <v>59</v>
      </c>
      <c r="S149" s="15" t="s">
        <v>698</v>
      </c>
      <c r="T149" s="15" t="s">
        <v>15323</v>
      </c>
      <c r="U149" s="15" t="s">
        <v>699</v>
      </c>
      <c r="V149" s="15">
        <v>981404230</v>
      </c>
      <c r="W149" s="15" t="s">
        <v>700</v>
      </c>
      <c r="X149" s="15" t="s">
        <v>97</v>
      </c>
      <c r="Y149" s="15">
        <v>0</v>
      </c>
      <c r="Z149" s="15" t="s">
        <v>46</v>
      </c>
      <c r="AA149" s="15" t="s">
        <v>609</v>
      </c>
      <c r="AB149" s="15">
        <v>44193</v>
      </c>
      <c r="AC149" s="15" t="s">
        <v>9291</v>
      </c>
      <c r="AD149" s="15" t="s">
        <v>9292</v>
      </c>
      <c r="AE149" s="15" t="s">
        <v>9302</v>
      </c>
      <c r="AF149" s="15" t="s">
        <v>5096</v>
      </c>
      <c r="AG149" s="15" t="s">
        <v>9312</v>
      </c>
    </row>
    <row r="150" spans="1:33" x14ac:dyDescent="0.45">
      <c r="A150" s="15">
        <v>1000149</v>
      </c>
      <c r="B150" s="15" t="s">
        <v>26</v>
      </c>
      <c r="C150" s="18">
        <v>1718838350</v>
      </c>
      <c r="D150" s="15">
        <v>1412</v>
      </c>
      <c r="E150" s="15" t="s">
        <v>28</v>
      </c>
      <c r="F150" s="15" t="s">
        <v>15253</v>
      </c>
      <c r="G150" s="15" t="s">
        <v>29</v>
      </c>
      <c r="H150" s="15" t="s">
        <v>702</v>
      </c>
      <c r="I150" s="15" t="s">
        <v>703</v>
      </c>
      <c r="J150" s="15" t="s">
        <v>701</v>
      </c>
      <c r="K150" s="15" t="s">
        <v>637</v>
      </c>
      <c r="L150" s="15">
        <v>998574027</v>
      </c>
      <c r="M150" s="15">
        <v>998574027</v>
      </c>
      <c r="N150" s="15" t="s">
        <v>704</v>
      </c>
      <c r="O150" s="15" t="s">
        <v>705</v>
      </c>
      <c r="P150" s="15">
        <v>32360</v>
      </c>
      <c r="Q150" s="15" t="s">
        <v>58</v>
      </c>
      <c r="R150" s="15" t="s">
        <v>59</v>
      </c>
      <c r="S150" s="15" t="s">
        <v>197</v>
      </c>
      <c r="T150" s="15" t="s">
        <v>197</v>
      </c>
      <c r="U150" s="15" t="s">
        <v>706</v>
      </c>
      <c r="W150" s="15" t="s">
        <v>707</v>
      </c>
      <c r="X150" s="15" t="s">
        <v>97</v>
      </c>
      <c r="Y150" s="15">
        <v>0</v>
      </c>
      <c r="Z150" s="15" t="s">
        <v>46</v>
      </c>
      <c r="AA150" s="15" t="s">
        <v>46</v>
      </c>
      <c r="AB150" s="15">
        <v>44485</v>
      </c>
      <c r="AC150" s="15" t="s">
        <v>9291</v>
      </c>
      <c r="AD150" s="15" t="s">
        <v>9349</v>
      </c>
      <c r="AE150" s="15" t="s">
        <v>9302</v>
      </c>
      <c r="AF150" s="15" t="s">
        <v>5096</v>
      </c>
      <c r="AG150" s="15" t="s">
        <v>9312</v>
      </c>
    </row>
    <row r="151" spans="1:33" x14ac:dyDescent="0.45">
      <c r="A151" s="15">
        <v>1000150</v>
      </c>
      <c r="B151" s="15" t="s">
        <v>26</v>
      </c>
      <c r="C151" s="18">
        <v>1716330954</v>
      </c>
      <c r="D151" s="15">
        <v>1000</v>
      </c>
      <c r="E151" s="15" t="s">
        <v>28</v>
      </c>
      <c r="F151" s="15" t="s">
        <v>15253</v>
      </c>
      <c r="G151" s="15" t="s">
        <v>29</v>
      </c>
      <c r="H151" s="15" t="s">
        <v>709</v>
      </c>
      <c r="I151" s="15" t="s">
        <v>710</v>
      </c>
      <c r="J151" s="15" t="s">
        <v>708</v>
      </c>
      <c r="K151" s="15" t="s">
        <v>32</v>
      </c>
      <c r="L151" s="15">
        <v>990476700</v>
      </c>
      <c r="M151" s="15">
        <v>990476700</v>
      </c>
      <c r="N151" s="15">
        <v>1</v>
      </c>
      <c r="O151" s="15" t="s">
        <v>711</v>
      </c>
      <c r="P151" s="15">
        <v>19957</v>
      </c>
      <c r="Q151" s="15" t="s">
        <v>58</v>
      </c>
      <c r="R151" s="15" t="s">
        <v>59</v>
      </c>
      <c r="S151" s="15" t="s">
        <v>348</v>
      </c>
      <c r="T151" s="15" t="s">
        <v>15325</v>
      </c>
      <c r="U151" s="15" t="s">
        <v>33</v>
      </c>
      <c r="W151" s="15" t="s">
        <v>712</v>
      </c>
      <c r="X151" s="15" t="s">
        <v>97</v>
      </c>
      <c r="Y151" s="15">
        <v>0</v>
      </c>
      <c r="Z151" s="15" t="s">
        <v>46</v>
      </c>
      <c r="AA151" s="15" t="s">
        <v>609</v>
      </c>
      <c r="AB151" s="15">
        <v>44385</v>
      </c>
      <c r="AC151" s="15" t="s">
        <v>9291</v>
      </c>
      <c r="AD151" s="15" t="s">
        <v>9292</v>
      </c>
      <c r="AE151" s="15" t="s">
        <v>9293</v>
      </c>
      <c r="AF151" s="15" t="s">
        <v>511</v>
      </c>
      <c r="AG151" s="15" t="s">
        <v>9294</v>
      </c>
    </row>
    <row r="152" spans="1:33" x14ac:dyDescent="0.45">
      <c r="A152" s="15">
        <v>1000151</v>
      </c>
      <c r="B152" s="15" t="s">
        <v>26</v>
      </c>
      <c r="C152" s="18">
        <v>602110983</v>
      </c>
      <c r="D152" s="15">
        <v>3000</v>
      </c>
      <c r="E152" s="15" t="s">
        <v>28</v>
      </c>
      <c r="F152" s="15" t="s">
        <v>15253</v>
      </c>
      <c r="G152" s="15" t="s">
        <v>29</v>
      </c>
      <c r="H152" s="15" t="s">
        <v>714</v>
      </c>
      <c r="I152" s="15" t="s">
        <v>715</v>
      </c>
      <c r="J152" s="15" t="s">
        <v>713</v>
      </c>
      <c r="K152" s="15" t="s">
        <v>637</v>
      </c>
      <c r="L152" s="15">
        <v>986865558</v>
      </c>
      <c r="M152" s="15">
        <v>989342466</v>
      </c>
      <c r="N152" s="15">
        <v>1</v>
      </c>
      <c r="O152" s="15" t="s">
        <v>716</v>
      </c>
      <c r="P152" s="15">
        <v>24072</v>
      </c>
      <c r="Q152" s="15" t="s">
        <v>58</v>
      </c>
      <c r="R152" s="15" t="s">
        <v>59</v>
      </c>
      <c r="S152" s="15" t="s">
        <v>348</v>
      </c>
      <c r="T152" s="15" t="s">
        <v>15325</v>
      </c>
      <c r="U152" s="15" t="s">
        <v>717</v>
      </c>
      <c r="W152" s="15" t="s">
        <v>718</v>
      </c>
      <c r="X152" s="15" t="s">
        <v>97</v>
      </c>
      <c r="Y152" s="15">
        <v>0</v>
      </c>
      <c r="Z152" s="15" t="s">
        <v>46</v>
      </c>
      <c r="AA152" s="15" t="s">
        <v>74</v>
      </c>
      <c r="AB152" s="15">
        <v>44159</v>
      </c>
      <c r="AC152" s="15" t="s">
        <v>9291</v>
      </c>
      <c r="AD152" s="15" t="s">
        <v>9292</v>
      </c>
      <c r="AE152" s="15" t="s">
        <v>9293</v>
      </c>
      <c r="AF152" s="15" t="s">
        <v>9350</v>
      </c>
      <c r="AG152" s="15" t="s">
        <v>9350</v>
      </c>
    </row>
    <row r="153" spans="1:33" x14ac:dyDescent="0.45">
      <c r="A153" s="15">
        <v>1000152</v>
      </c>
      <c r="B153" s="15" t="s">
        <v>26</v>
      </c>
      <c r="C153" s="18">
        <v>1717542581</v>
      </c>
      <c r="D153" s="15">
        <v>1200</v>
      </c>
      <c r="E153" s="15" t="s">
        <v>28</v>
      </c>
      <c r="F153" s="15" t="s">
        <v>15253</v>
      </c>
      <c r="G153" s="15" t="s">
        <v>29</v>
      </c>
      <c r="H153" s="15" t="s">
        <v>720</v>
      </c>
      <c r="I153" s="15" t="s">
        <v>721</v>
      </c>
      <c r="J153" s="15" t="s">
        <v>719</v>
      </c>
      <c r="K153" s="15" t="s">
        <v>637</v>
      </c>
      <c r="L153" s="15">
        <v>986502186</v>
      </c>
      <c r="M153" s="15">
        <v>986502186</v>
      </c>
      <c r="N153" s="15">
        <v>1</v>
      </c>
      <c r="O153" s="15" t="s">
        <v>722</v>
      </c>
      <c r="P153" s="15">
        <v>29857</v>
      </c>
      <c r="Q153" s="15" t="s">
        <v>35</v>
      </c>
      <c r="R153" s="15" t="s">
        <v>59</v>
      </c>
      <c r="S153" s="15" t="s">
        <v>244</v>
      </c>
      <c r="T153" s="15" t="s">
        <v>15349</v>
      </c>
      <c r="U153" s="15" t="s">
        <v>723</v>
      </c>
      <c r="W153" s="15" t="s">
        <v>724</v>
      </c>
      <c r="X153" s="15" t="s">
        <v>97</v>
      </c>
      <c r="Y153" s="15">
        <v>3</v>
      </c>
      <c r="Z153" s="15" t="s">
        <v>46</v>
      </c>
      <c r="AA153" s="15" t="s">
        <v>609</v>
      </c>
      <c r="AB153" s="15">
        <v>44354</v>
      </c>
      <c r="AC153" s="15" t="s">
        <v>9291</v>
      </c>
      <c r="AD153" s="15" t="s">
        <v>9292</v>
      </c>
      <c r="AE153" s="15" t="s">
        <v>9302</v>
      </c>
      <c r="AF153" s="15" t="s">
        <v>5096</v>
      </c>
      <c r="AG153" s="15" t="s">
        <v>9312</v>
      </c>
    </row>
    <row r="154" spans="1:33" x14ac:dyDescent="0.45">
      <c r="A154" s="15">
        <v>1000153</v>
      </c>
      <c r="B154" s="15" t="s">
        <v>26</v>
      </c>
      <c r="C154" s="18">
        <v>602344921</v>
      </c>
      <c r="D154" s="15">
        <v>1200</v>
      </c>
      <c r="E154" s="15" t="s">
        <v>28</v>
      </c>
      <c r="F154" s="15" t="s">
        <v>15253</v>
      </c>
      <c r="G154" s="15" t="s">
        <v>29</v>
      </c>
      <c r="H154" s="15" t="s">
        <v>726</v>
      </c>
      <c r="I154" s="15" t="s">
        <v>727</v>
      </c>
      <c r="J154" s="15" t="s">
        <v>725</v>
      </c>
      <c r="K154" s="15" t="s">
        <v>637</v>
      </c>
      <c r="L154" s="15">
        <v>2004799</v>
      </c>
      <c r="M154" s="15" t="s">
        <v>33</v>
      </c>
      <c r="N154" s="15">
        <v>1</v>
      </c>
      <c r="O154" s="15" t="s">
        <v>728</v>
      </c>
      <c r="P154" s="15">
        <v>24919</v>
      </c>
      <c r="Q154" s="15" t="s">
        <v>58</v>
      </c>
      <c r="R154" s="15" t="s">
        <v>59</v>
      </c>
      <c r="S154" s="15" t="s">
        <v>348</v>
      </c>
      <c r="T154" s="15" t="s">
        <v>15325</v>
      </c>
      <c r="U154" s="15" t="s">
        <v>729</v>
      </c>
      <c r="V154" s="15">
        <v>2004799</v>
      </c>
      <c r="W154" s="15" t="s">
        <v>730</v>
      </c>
      <c r="X154" s="15" t="s">
        <v>97</v>
      </c>
      <c r="Y154" s="15">
        <v>1</v>
      </c>
      <c r="Z154" s="15" t="s">
        <v>46</v>
      </c>
      <c r="AA154" s="15" t="s">
        <v>41</v>
      </c>
      <c r="AB154" s="15">
        <v>44123</v>
      </c>
      <c r="AC154" s="15" t="s">
        <v>9291</v>
      </c>
      <c r="AD154" s="15" t="s">
        <v>9292</v>
      </c>
      <c r="AE154" s="15" t="s">
        <v>9293</v>
      </c>
      <c r="AF154" s="15" t="s">
        <v>511</v>
      </c>
      <c r="AG154" s="15" t="s">
        <v>9294</v>
      </c>
    </row>
    <row r="155" spans="1:33" x14ac:dyDescent="0.45">
      <c r="A155" s="15">
        <v>1000154</v>
      </c>
      <c r="B155" s="15" t="s">
        <v>26</v>
      </c>
      <c r="C155" s="18">
        <v>1002705851</v>
      </c>
      <c r="D155" s="15">
        <v>1150</v>
      </c>
      <c r="E155" s="15" t="s">
        <v>70</v>
      </c>
      <c r="F155" s="15" t="s">
        <v>15253</v>
      </c>
      <c r="G155" s="15" t="s">
        <v>29</v>
      </c>
      <c r="H155" s="15" t="s">
        <v>732</v>
      </c>
      <c r="I155" s="15" t="s">
        <v>733</v>
      </c>
      <c r="J155" s="15" t="s">
        <v>731</v>
      </c>
      <c r="K155" s="15" t="s">
        <v>32</v>
      </c>
      <c r="L155" s="15">
        <v>983095413</v>
      </c>
      <c r="M155" s="15">
        <v>32366488</v>
      </c>
      <c r="N155" s="15" t="s">
        <v>33</v>
      </c>
      <c r="O155" s="15" t="s">
        <v>734</v>
      </c>
      <c r="P155" s="15">
        <v>30918</v>
      </c>
      <c r="Q155" s="15" t="s">
        <v>58</v>
      </c>
      <c r="R155" s="15" t="s">
        <v>59</v>
      </c>
      <c r="S155" s="15" t="s">
        <v>197</v>
      </c>
      <c r="T155" s="15" t="s">
        <v>197</v>
      </c>
      <c r="U155" s="15" t="s">
        <v>735</v>
      </c>
      <c r="V155" s="15">
        <v>0</v>
      </c>
      <c r="W155" s="15" t="s">
        <v>34</v>
      </c>
      <c r="X155" s="15" t="s">
        <v>39</v>
      </c>
      <c r="Y155" s="15">
        <v>0</v>
      </c>
      <c r="AA155" s="15" t="s">
        <v>41</v>
      </c>
      <c r="AB155" s="15">
        <v>44123</v>
      </c>
      <c r="AC155" s="15" t="s">
        <v>9291</v>
      </c>
      <c r="AD155" s="15" t="s">
        <v>9296</v>
      </c>
      <c r="AE155" s="15" t="s">
        <v>9351</v>
      </c>
      <c r="AF155" s="15" t="s">
        <v>9352</v>
      </c>
      <c r="AG155" s="15" t="s">
        <v>9353</v>
      </c>
    </row>
    <row r="156" spans="1:33" x14ac:dyDescent="0.45">
      <c r="A156" s="15">
        <v>1000155</v>
      </c>
      <c r="B156" s="15" t="s">
        <v>26</v>
      </c>
      <c r="C156" s="18">
        <v>602188567</v>
      </c>
      <c r="D156" s="15">
        <v>1500</v>
      </c>
      <c r="E156" s="15" t="s">
        <v>70</v>
      </c>
      <c r="F156" s="15" t="s">
        <v>15253</v>
      </c>
      <c r="G156" s="15" t="s">
        <v>29</v>
      </c>
      <c r="H156" s="15" t="s">
        <v>737</v>
      </c>
      <c r="I156" s="15" t="s">
        <v>738</v>
      </c>
      <c r="J156" s="15" t="s">
        <v>736</v>
      </c>
      <c r="K156" s="15" t="s">
        <v>32</v>
      </c>
      <c r="L156" s="15">
        <v>984331642</v>
      </c>
      <c r="M156" s="15">
        <v>984331642</v>
      </c>
      <c r="N156" s="15" t="s">
        <v>33</v>
      </c>
      <c r="O156" s="15" t="s">
        <v>739</v>
      </c>
      <c r="P156" s="15">
        <v>25244</v>
      </c>
      <c r="Q156" s="15" t="s">
        <v>58</v>
      </c>
      <c r="R156" s="15" t="s">
        <v>59</v>
      </c>
      <c r="S156" s="15" t="s">
        <v>119</v>
      </c>
      <c r="T156" s="15" t="s">
        <v>15324</v>
      </c>
      <c r="U156" s="15" t="s">
        <v>740</v>
      </c>
      <c r="V156" s="15">
        <v>32317323</v>
      </c>
      <c r="W156" s="15" t="s">
        <v>741</v>
      </c>
      <c r="X156" s="15" t="s">
        <v>39</v>
      </c>
      <c r="Y156" s="15">
        <v>0</v>
      </c>
      <c r="AA156" s="15" t="s">
        <v>41</v>
      </c>
      <c r="AB156" s="15">
        <v>44123</v>
      </c>
      <c r="AC156" s="15" t="s">
        <v>9291</v>
      </c>
      <c r="AD156" s="15" t="s">
        <v>9296</v>
      </c>
      <c r="AE156" s="15" t="s">
        <v>9293</v>
      </c>
      <c r="AF156" s="15" t="s">
        <v>511</v>
      </c>
      <c r="AG156" s="15" t="s">
        <v>9354</v>
      </c>
    </row>
    <row r="157" spans="1:33" x14ac:dyDescent="0.45">
      <c r="A157" s="15">
        <v>1000156</v>
      </c>
      <c r="B157" s="15" t="s">
        <v>26</v>
      </c>
      <c r="C157" s="18">
        <v>602377566</v>
      </c>
      <c r="D157" s="15">
        <v>900</v>
      </c>
      <c r="E157" s="15" t="s">
        <v>70</v>
      </c>
      <c r="F157" s="15" t="s">
        <v>15253</v>
      </c>
      <c r="G157" s="15" t="s">
        <v>29</v>
      </c>
      <c r="H157" s="15" t="s">
        <v>743</v>
      </c>
      <c r="I157" s="15" t="s">
        <v>744</v>
      </c>
      <c r="J157" s="15" t="s">
        <v>742</v>
      </c>
      <c r="K157" s="15" t="s">
        <v>32</v>
      </c>
      <c r="L157" s="15">
        <v>984331642</v>
      </c>
      <c r="M157" s="15">
        <v>985800455</v>
      </c>
      <c r="N157" s="15" t="s">
        <v>745</v>
      </c>
      <c r="O157" s="15" t="s">
        <v>746</v>
      </c>
      <c r="P157" s="15">
        <v>24938</v>
      </c>
      <c r="Q157" s="15" t="s">
        <v>58</v>
      </c>
      <c r="R157" s="15" t="s">
        <v>36</v>
      </c>
      <c r="S157" s="15" t="s">
        <v>79</v>
      </c>
      <c r="T157" s="15" t="s">
        <v>79</v>
      </c>
      <c r="U157" s="15" t="s">
        <v>747</v>
      </c>
      <c r="V157" s="15">
        <v>32317323</v>
      </c>
      <c r="W157" s="15" t="s">
        <v>34</v>
      </c>
      <c r="X157" s="15" t="s">
        <v>39</v>
      </c>
      <c r="Y157" s="15">
        <v>0</v>
      </c>
      <c r="AA157" s="15" t="s">
        <v>74</v>
      </c>
      <c r="AB157" s="15">
        <v>44250</v>
      </c>
      <c r="AC157" s="15" t="s">
        <v>9291</v>
      </c>
      <c r="AD157" s="15" t="s">
        <v>9296</v>
      </c>
      <c r="AE157" s="15" t="s">
        <v>9293</v>
      </c>
      <c r="AF157" s="15" t="s">
        <v>9343</v>
      </c>
      <c r="AG157" s="15" t="s">
        <v>9343</v>
      </c>
    </row>
    <row r="158" spans="1:33" x14ac:dyDescent="0.45">
      <c r="A158" s="15">
        <v>1000157</v>
      </c>
      <c r="B158" s="15" t="s">
        <v>26</v>
      </c>
      <c r="C158" s="18">
        <v>602541500</v>
      </c>
      <c r="D158" s="15">
        <v>900</v>
      </c>
      <c r="E158" s="15" t="s">
        <v>70</v>
      </c>
      <c r="F158" s="15" t="s">
        <v>15253</v>
      </c>
      <c r="G158" s="15" t="s">
        <v>29</v>
      </c>
      <c r="H158" s="15" t="s">
        <v>541</v>
      </c>
      <c r="I158" s="15" t="s">
        <v>749</v>
      </c>
      <c r="J158" s="15" t="s">
        <v>748</v>
      </c>
      <c r="K158" s="15" t="s">
        <v>32</v>
      </c>
      <c r="L158" s="15">
        <v>991552044</v>
      </c>
      <c r="M158" s="15">
        <v>986321994</v>
      </c>
      <c r="N158" s="15" t="s">
        <v>745</v>
      </c>
      <c r="O158" s="15" t="s">
        <v>750</v>
      </c>
      <c r="P158" s="15">
        <v>26214</v>
      </c>
      <c r="Q158" s="15" t="s">
        <v>58</v>
      </c>
      <c r="R158" s="15" t="s">
        <v>59</v>
      </c>
      <c r="S158" s="15" t="s">
        <v>60</v>
      </c>
      <c r="T158" s="15" t="s">
        <v>60</v>
      </c>
      <c r="U158" s="15" t="s">
        <v>438</v>
      </c>
      <c r="V158" s="15">
        <v>986321994</v>
      </c>
      <c r="W158" s="15" t="s">
        <v>751</v>
      </c>
      <c r="X158" s="15" t="s">
        <v>39</v>
      </c>
      <c r="Y158" s="15">
        <v>0</v>
      </c>
      <c r="AA158" s="15" t="s">
        <v>74</v>
      </c>
      <c r="AB158" s="15">
        <v>44427</v>
      </c>
      <c r="AC158" s="15" t="s">
        <v>9291</v>
      </c>
      <c r="AD158" s="15" t="s">
        <v>9295</v>
      </c>
      <c r="AE158" s="15" t="s">
        <v>9293</v>
      </c>
      <c r="AF158" s="15" t="s">
        <v>9350</v>
      </c>
      <c r="AG158" s="15" t="s">
        <v>9350</v>
      </c>
    </row>
    <row r="159" spans="1:33" x14ac:dyDescent="0.45">
      <c r="A159" s="15">
        <v>1000158</v>
      </c>
      <c r="B159" s="15" t="s">
        <v>26</v>
      </c>
      <c r="C159" s="18">
        <v>602596496</v>
      </c>
      <c r="D159" s="15">
        <v>901</v>
      </c>
      <c r="E159" s="15" t="s">
        <v>70</v>
      </c>
      <c r="F159" s="15" t="s">
        <v>15253</v>
      </c>
      <c r="G159" s="15" t="s">
        <v>29</v>
      </c>
      <c r="H159" s="15" t="s">
        <v>753</v>
      </c>
      <c r="I159" s="15" t="s">
        <v>754</v>
      </c>
      <c r="J159" s="15" t="s">
        <v>752</v>
      </c>
      <c r="K159" s="15" t="s">
        <v>32</v>
      </c>
      <c r="L159" s="15">
        <v>2612729</v>
      </c>
      <c r="M159" s="15">
        <v>999514902</v>
      </c>
      <c r="N159" s="15" t="s">
        <v>745</v>
      </c>
      <c r="O159" s="15" t="s">
        <v>755</v>
      </c>
      <c r="P159" s="15">
        <v>25555</v>
      </c>
      <c r="Q159" s="15" t="s">
        <v>35</v>
      </c>
      <c r="R159" s="15" t="s">
        <v>36</v>
      </c>
      <c r="S159" s="15" t="s">
        <v>197</v>
      </c>
      <c r="T159" s="15" t="s">
        <v>197</v>
      </c>
      <c r="U159" s="15" t="s">
        <v>756</v>
      </c>
      <c r="V159" s="15" t="s">
        <v>33</v>
      </c>
      <c r="W159" s="15" t="s">
        <v>757</v>
      </c>
      <c r="X159" s="15" t="s">
        <v>39</v>
      </c>
      <c r="Y159" s="15">
        <v>0</v>
      </c>
      <c r="AA159" s="15" t="s">
        <v>41</v>
      </c>
      <c r="AB159" s="15">
        <v>44123</v>
      </c>
      <c r="AC159" s="15" t="s">
        <v>9291</v>
      </c>
      <c r="AD159" s="15" t="s">
        <v>9329</v>
      </c>
      <c r="AE159" s="15" t="s">
        <v>9317</v>
      </c>
      <c r="AF159" s="15" t="s">
        <v>9318</v>
      </c>
      <c r="AG159" s="15" t="s">
        <v>9339</v>
      </c>
    </row>
    <row r="160" spans="1:33" x14ac:dyDescent="0.45">
      <c r="A160" s="15">
        <v>1000159</v>
      </c>
      <c r="B160" s="15" t="s">
        <v>26</v>
      </c>
      <c r="C160" s="18">
        <v>602670598</v>
      </c>
      <c r="D160" s="15">
        <v>1600</v>
      </c>
      <c r="E160" s="15" t="s">
        <v>70</v>
      </c>
      <c r="F160" s="15" t="s">
        <v>15253</v>
      </c>
      <c r="G160" s="15" t="s">
        <v>29</v>
      </c>
      <c r="H160" s="15" t="s">
        <v>759</v>
      </c>
      <c r="I160" s="15" t="s">
        <v>760</v>
      </c>
      <c r="J160" s="15" t="s">
        <v>758</v>
      </c>
      <c r="K160" s="15" t="s">
        <v>32</v>
      </c>
      <c r="L160" s="15">
        <v>960402060</v>
      </c>
      <c r="M160" s="15">
        <v>960402060</v>
      </c>
      <c r="N160" s="15" t="s">
        <v>745</v>
      </c>
      <c r="O160" s="15" t="s">
        <v>761</v>
      </c>
      <c r="P160" s="15">
        <v>27200</v>
      </c>
      <c r="Q160" s="15" t="s">
        <v>58</v>
      </c>
      <c r="R160" s="15" t="s">
        <v>59</v>
      </c>
      <c r="S160" s="15" t="s">
        <v>244</v>
      </c>
      <c r="T160" s="15" t="s">
        <v>15349</v>
      </c>
      <c r="U160" s="15" t="s">
        <v>762</v>
      </c>
      <c r="V160" s="15">
        <v>960402060</v>
      </c>
      <c r="W160" s="15" t="s">
        <v>34</v>
      </c>
      <c r="X160" s="15" t="s">
        <v>39</v>
      </c>
      <c r="Y160" s="15">
        <v>0</v>
      </c>
      <c r="AA160" s="15" t="s">
        <v>41</v>
      </c>
      <c r="AB160" s="15">
        <v>44123</v>
      </c>
      <c r="AC160" s="15" t="s">
        <v>9291</v>
      </c>
      <c r="AD160" s="15" t="s">
        <v>9292</v>
      </c>
      <c r="AE160" s="15" t="s">
        <v>9293</v>
      </c>
      <c r="AF160" s="15" t="s">
        <v>511</v>
      </c>
      <c r="AG160" s="15" t="s">
        <v>9304</v>
      </c>
    </row>
    <row r="161" spans="1:33" x14ac:dyDescent="0.45">
      <c r="A161" s="15">
        <v>1000160</v>
      </c>
      <c r="B161" s="15" t="s">
        <v>26</v>
      </c>
      <c r="C161" s="18">
        <v>603253055</v>
      </c>
      <c r="D161" s="15">
        <v>400</v>
      </c>
      <c r="E161" s="15" t="s">
        <v>28</v>
      </c>
      <c r="F161" s="15" t="s">
        <v>15253</v>
      </c>
      <c r="G161" s="15" t="s">
        <v>29</v>
      </c>
      <c r="H161" s="15" t="s">
        <v>764</v>
      </c>
      <c r="I161" s="15" t="s">
        <v>571</v>
      </c>
      <c r="J161" s="15" t="s">
        <v>763</v>
      </c>
      <c r="K161" s="15" t="s">
        <v>32</v>
      </c>
      <c r="L161" s="15">
        <v>979515692</v>
      </c>
      <c r="M161" s="15">
        <v>979515692</v>
      </c>
      <c r="N161" s="15" t="s">
        <v>745</v>
      </c>
      <c r="O161" s="15" t="s">
        <v>765</v>
      </c>
      <c r="P161" s="15">
        <v>29812</v>
      </c>
      <c r="Q161" s="15" t="s">
        <v>35</v>
      </c>
      <c r="R161" s="15" t="s">
        <v>36</v>
      </c>
      <c r="S161" s="15" t="s">
        <v>573</v>
      </c>
      <c r="T161" s="15" t="s">
        <v>573</v>
      </c>
      <c r="V161" s="15">
        <v>0</v>
      </c>
      <c r="W161" s="15" t="s">
        <v>766</v>
      </c>
      <c r="X161" s="15" t="s">
        <v>39</v>
      </c>
      <c r="Y161" s="15">
        <v>0</v>
      </c>
      <c r="AA161" s="15" t="s">
        <v>41</v>
      </c>
      <c r="AB161" s="15">
        <v>44123</v>
      </c>
      <c r="AC161" s="15" t="s">
        <v>9291</v>
      </c>
      <c r="AD161" s="15" t="s">
        <v>9295</v>
      </c>
      <c r="AE161" s="15" t="s">
        <v>9293</v>
      </c>
      <c r="AF161" s="15" t="s">
        <v>511</v>
      </c>
      <c r="AG161" s="15" t="s">
        <v>9294</v>
      </c>
    </row>
    <row r="162" spans="1:33" x14ac:dyDescent="0.45">
      <c r="A162" s="15">
        <v>1000161</v>
      </c>
      <c r="B162" s="15" t="s">
        <v>26</v>
      </c>
      <c r="C162" s="18">
        <v>603352279</v>
      </c>
      <c r="D162" s="15">
        <v>700</v>
      </c>
      <c r="E162" s="15" t="s">
        <v>70</v>
      </c>
      <c r="F162" s="15" t="s">
        <v>15253</v>
      </c>
      <c r="G162" s="15" t="s">
        <v>29</v>
      </c>
      <c r="H162" s="15" t="s">
        <v>768</v>
      </c>
      <c r="I162" s="15" t="s">
        <v>346</v>
      </c>
      <c r="J162" s="15" t="s">
        <v>767</v>
      </c>
      <c r="K162" s="15" t="s">
        <v>32</v>
      </c>
      <c r="L162" s="15">
        <v>983047789</v>
      </c>
      <c r="M162" s="15">
        <v>2947273</v>
      </c>
      <c r="N162" s="15" t="s">
        <v>745</v>
      </c>
      <c r="O162" s="15" t="s">
        <v>769</v>
      </c>
      <c r="P162" s="15">
        <v>31092</v>
      </c>
      <c r="Q162" s="15" t="s">
        <v>58</v>
      </c>
      <c r="R162" s="15" t="s">
        <v>59</v>
      </c>
      <c r="S162" s="15" t="s">
        <v>770</v>
      </c>
      <c r="T162" s="15" t="s">
        <v>770</v>
      </c>
      <c r="U162" s="15" t="s">
        <v>771</v>
      </c>
      <c r="V162" s="15">
        <v>0</v>
      </c>
      <c r="W162" s="15" t="s">
        <v>34</v>
      </c>
      <c r="X162" s="15" t="s">
        <v>39</v>
      </c>
      <c r="Y162" s="15">
        <v>0</v>
      </c>
      <c r="AA162" s="15" t="s">
        <v>609</v>
      </c>
      <c r="AB162" s="15">
        <v>44125</v>
      </c>
      <c r="AC162" s="15" t="s">
        <v>9291</v>
      </c>
      <c r="AD162" s="15" t="s">
        <v>9329</v>
      </c>
      <c r="AE162" s="15" t="s">
        <v>9302</v>
      </c>
      <c r="AF162" s="15" t="s">
        <v>5096</v>
      </c>
      <c r="AG162" s="15" t="s">
        <v>9312</v>
      </c>
    </row>
    <row r="163" spans="1:33" x14ac:dyDescent="0.45">
      <c r="A163" s="15">
        <v>1000162</v>
      </c>
      <c r="B163" s="15" t="s">
        <v>26</v>
      </c>
      <c r="C163" s="18">
        <v>60399609</v>
      </c>
      <c r="D163" s="15">
        <v>0</v>
      </c>
      <c r="E163" s="15" t="s">
        <v>70</v>
      </c>
      <c r="F163" s="15" t="s">
        <v>15253</v>
      </c>
      <c r="G163" s="15" t="s">
        <v>29</v>
      </c>
      <c r="H163" s="15" t="s">
        <v>772</v>
      </c>
      <c r="I163" s="15" t="s">
        <v>773</v>
      </c>
      <c r="J163" s="15" t="s">
        <v>774</v>
      </c>
      <c r="K163" s="15" t="s">
        <v>32</v>
      </c>
      <c r="L163" s="15" t="s">
        <v>775</v>
      </c>
      <c r="M163" s="15">
        <v>0</v>
      </c>
      <c r="N163" s="15" t="s">
        <v>745</v>
      </c>
      <c r="P163" s="15" t="s">
        <v>776</v>
      </c>
      <c r="Q163" s="15" t="s">
        <v>35</v>
      </c>
      <c r="S163" s="15" t="s">
        <v>770</v>
      </c>
      <c r="T163" s="15" t="s">
        <v>770</v>
      </c>
      <c r="U163" s="15" t="s">
        <v>777</v>
      </c>
      <c r="V163" s="15">
        <v>0</v>
      </c>
      <c r="W163" s="15" t="s">
        <v>777</v>
      </c>
      <c r="X163" s="15" t="s">
        <v>39</v>
      </c>
      <c r="Y163" s="15">
        <v>0</v>
      </c>
      <c r="AC163" s="15" t="s">
        <v>9291</v>
      </c>
      <c r="AD163" s="15" t="s">
        <v>9329</v>
      </c>
      <c r="AE163" s="15" t="s">
        <v>9302</v>
      </c>
      <c r="AF163" s="15" t="s">
        <v>5096</v>
      </c>
      <c r="AG163" s="15" t="s">
        <v>5096</v>
      </c>
    </row>
    <row r="164" spans="1:33" x14ac:dyDescent="0.45">
      <c r="A164" s="15">
        <v>1000163</v>
      </c>
      <c r="B164" s="15" t="s">
        <v>26</v>
      </c>
      <c r="C164" s="18">
        <v>201627155</v>
      </c>
      <c r="D164" s="15" t="s">
        <v>15218</v>
      </c>
      <c r="E164" s="15" t="s">
        <v>70</v>
      </c>
      <c r="F164" s="15" t="s">
        <v>15253</v>
      </c>
      <c r="G164" s="15" t="s">
        <v>29</v>
      </c>
      <c r="H164" s="15" t="s">
        <v>779</v>
      </c>
      <c r="I164" s="15" t="s">
        <v>780</v>
      </c>
      <c r="J164" s="15" t="s">
        <v>778</v>
      </c>
      <c r="K164" s="15" t="s">
        <v>32</v>
      </c>
      <c r="L164" s="15">
        <v>999305570</v>
      </c>
      <c r="M164" s="15">
        <v>62800138</v>
      </c>
      <c r="N164" s="15" t="s">
        <v>745</v>
      </c>
      <c r="O164" s="15" t="s">
        <v>781</v>
      </c>
      <c r="P164" s="15">
        <v>28917</v>
      </c>
      <c r="Q164" s="15" t="s">
        <v>58</v>
      </c>
      <c r="R164" s="15" t="s">
        <v>59</v>
      </c>
      <c r="S164" s="15" t="s">
        <v>171</v>
      </c>
      <c r="T164" s="15" t="s">
        <v>15306</v>
      </c>
      <c r="U164" s="15" t="s">
        <v>735</v>
      </c>
      <c r="V164" s="15">
        <v>999305570</v>
      </c>
      <c r="W164" s="15" t="s">
        <v>34</v>
      </c>
      <c r="X164" s="15" t="s">
        <v>39</v>
      </c>
      <c r="Y164" s="15">
        <v>0</v>
      </c>
      <c r="AA164" s="15" t="s">
        <v>609</v>
      </c>
      <c r="AB164" s="15">
        <v>44125</v>
      </c>
      <c r="AC164" s="15" t="s">
        <v>9291</v>
      </c>
      <c r="AD164" s="15" t="s">
        <v>9292</v>
      </c>
      <c r="AE164" s="15" t="s">
        <v>9305</v>
      </c>
      <c r="AF164" s="15" t="s">
        <v>9355</v>
      </c>
      <c r="AG164" s="15" t="s">
        <v>9355</v>
      </c>
    </row>
    <row r="165" spans="1:33" x14ac:dyDescent="0.45">
      <c r="A165" s="15">
        <v>1000164</v>
      </c>
      <c r="B165" s="15" t="s">
        <v>26</v>
      </c>
      <c r="C165" s="18">
        <v>600843742</v>
      </c>
      <c r="D165" s="15">
        <v>0</v>
      </c>
      <c r="E165" s="15" t="s">
        <v>70</v>
      </c>
      <c r="F165" s="15" t="s">
        <v>15253</v>
      </c>
      <c r="G165" s="15" t="s">
        <v>29</v>
      </c>
      <c r="H165" s="15" t="s">
        <v>783</v>
      </c>
      <c r="I165" s="15" t="s">
        <v>784</v>
      </c>
      <c r="J165" s="15" t="s">
        <v>782</v>
      </c>
      <c r="K165" s="15" t="s">
        <v>32</v>
      </c>
      <c r="L165" s="15" t="s">
        <v>775</v>
      </c>
      <c r="M165" s="15">
        <v>0</v>
      </c>
      <c r="N165" s="15" t="s">
        <v>745</v>
      </c>
      <c r="O165" s="15" t="s">
        <v>34</v>
      </c>
      <c r="P165" s="15" t="s">
        <v>776</v>
      </c>
      <c r="Q165" s="15" t="s">
        <v>35</v>
      </c>
      <c r="R165" s="15" t="s">
        <v>59</v>
      </c>
      <c r="S165" s="15" t="s">
        <v>770</v>
      </c>
      <c r="T165" s="15" t="s">
        <v>770</v>
      </c>
      <c r="U165" s="15" t="s">
        <v>777</v>
      </c>
      <c r="V165" s="15">
        <v>0</v>
      </c>
      <c r="W165" s="15" t="s">
        <v>34</v>
      </c>
      <c r="X165" s="15" t="s">
        <v>39</v>
      </c>
      <c r="Y165" s="15">
        <v>0</v>
      </c>
      <c r="AA165" s="15" t="s">
        <v>41</v>
      </c>
      <c r="AB165" s="15">
        <v>44125</v>
      </c>
      <c r="AC165" s="15" t="s">
        <v>9291</v>
      </c>
      <c r="AD165" s="15" t="s">
        <v>9329</v>
      </c>
      <c r="AE165" s="15" t="s">
        <v>9302</v>
      </c>
      <c r="AF165" s="15" t="s">
        <v>5096</v>
      </c>
      <c r="AG165" s="15" t="s">
        <v>9312</v>
      </c>
    </row>
    <row r="166" spans="1:33" x14ac:dyDescent="0.45">
      <c r="A166" s="15">
        <v>1000165</v>
      </c>
      <c r="B166" s="15" t="s">
        <v>26</v>
      </c>
      <c r="C166" s="18">
        <v>601099864</v>
      </c>
      <c r="D166" s="15">
        <v>0</v>
      </c>
      <c r="E166" s="15" t="s">
        <v>70</v>
      </c>
      <c r="F166" s="15" t="s">
        <v>15253</v>
      </c>
      <c r="G166" s="15" t="s">
        <v>29</v>
      </c>
      <c r="H166" s="15" t="s">
        <v>786</v>
      </c>
      <c r="I166" s="15" t="s">
        <v>787</v>
      </c>
      <c r="J166" s="15" t="s">
        <v>785</v>
      </c>
      <c r="K166" s="15" t="s">
        <v>32</v>
      </c>
      <c r="L166" s="15" t="s">
        <v>775</v>
      </c>
      <c r="M166" s="15">
        <v>0</v>
      </c>
      <c r="N166" s="15" t="s">
        <v>745</v>
      </c>
      <c r="O166" s="15" t="s">
        <v>34</v>
      </c>
      <c r="P166" s="15" t="s">
        <v>776</v>
      </c>
      <c r="Q166" s="15" t="s">
        <v>35</v>
      </c>
      <c r="R166" s="15" t="s">
        <v>59</v>
      </c>
      <c r="S166" s="15" t="s">
        <v>770</v>
      </c>
      <c r="T166" s="15" t="s">
        <v>770</v>
      </c>
      <c r="U166" s="15" t="s">
        <v>777</v>
      </c>
      <c r="V166" s="15">
        <v>0</v>
      </c>
      <c r="W166" s="15" t="s">
        <v>34</v>
      </c>
      <c r="X166" s="15" t="s">
        <v>39</v>
      </c>
      <c r="Y166" s="15">
        <v>0</v>
      </c>
      <c r="AA166" s="15" t="s">
        <v>609</v>
      </c>
      <c r="AB166" s="15">
        <v>44125</v>
      </c>
      <c r="AC166" s="15" t="s">
        <v>9291</v>
      </c>
      <c r="AD166" s="15" t="s">
        <v>9329</v>
      </c>
      <c r="AE166" s="15" t="s">
        <v>9302</v>
      </c>
      <c r="AF166" s="15" t="s">
        <v>5096</v>
      </c>
      <c r="AG166" s="15" t="s">
        <v>9312</v>
      </c>
    </row>
    <row r="167" spans="1:33" x14ac:dyDescent="0.45">
      <c r="A167" s="15">
        <v>1000166</v>
      </c>
      <c r="B167" s="15" t="s">
        <v>26</v>
      </c>
      <c r="C167" s="18">
        <v>601530504</v>
      </c>
      <c r="D167" s="15">
        <v>0</v>
      </c>
      <c r="E167" s="15" t="s">
        <v>28</v>
      </c>
      <c r="F167" s="15" t="s">
        <v>15253</v>
      </c>
      <c r="G167" s="15" t="s">
        <v>29</v>
      </c>
      <c r="H167" s="15" t="s">
        <v>257</v>
      </c>
      <c r="I167" s="15" t="s">
        <v>789</v>
      </c>
      <c r="J167" s="15" t="s">
        <v>788</v>
      </c>
      <c r="K167" s="15" t="s">
        <v>32</v>
      </c>
      <c r="L167" s="15" t="s">
        <v>775</v>
      </c>
      <c r="M167" s="15">
        <v>995680431</v>
      </c>
      <c r="N167" s="15" t="s">
        <v>745</v>
      </c>
      <c r="O167" s="15" t="s">
        <v>790</v>
      </c>
      <c r="P167" s="15">
        <v>22000</v>
      </c>
      <c r="Q167" s="15" t="s">
        <v>58</v>
      </c>
      <c r="R167" s="15" t="s">
        <v>59</v>
      </c>
      <c r="S167" s="15" t="s">
        <v>79</v>
      </c>
      <c r="T167" s="15" t="s">
        <v>79</v>
      </c>
      <c r="U167" s="15" t="s">
        <v>777</v>
      </c>
      <c r="V167" s="15">
        <v>0</v>
      </c>
      <c r="W167" s="15" t="s">
        <v>34</v>
      </c>
      <c r="X167" s="15" t="s">
        <v>39</v>
      </c>
      <c r="Y167" s="15">
        <v>0</v>
      </c>
      <c r="AA167" s="15" t="s">
        <v>41</v>
      </c>
      <c r="AB167" s="15">
        <v>44125</v>
      </c>
      <c r="AC167" s="15" t="s">
        <v>9291</v>
      </c>
      <c r="AD167" s="15" t="s">
        <v>9329</v>
      </c>
      <c r="AE167" s="15" t="s">
        <v>9302</v>
      </c>
      <c r="AF167" s="15" t="s">
        <v>5096</v>
      </c>
      <c r="AG167" s="15" t="s">
        <v>9312</v>
      </c>
    </row>
    <row r="168" spans="1:33" x14ac:dyDescent="0.45">
      <c r="A168" s="15">
        <v>1000167</v>
      </c>
      <c r="B168" s="15" t="s">
        <v>26</v>
      </c>
      <c r="C168" s="18">
        <v>601728199</v>
      </c>
      <c r="D168" s="15" t="s">
        <v>15219</v>
      </c>
      <c r="E168" s="15" t="s">
        <v>70</v>
      </c>
      <c r="F168" s="15" t="s">
        <v>15253</v>
      </c>
      <c r="G168" s="15" t="s">
        <v>29</v>
      </c>
      <c r="H168" s="15" t="s">
        <v>792</v>
      </c>
      <c r="I168" s="15" t="s">
        <v>793</v>
      </c>
      <c r="J168" s="15" t="s">
        <v>791</v>
      </c>
      <c r="K168" s="15" t="s">
        <v>32</v>
      </c>
      <c r="L168" s="15">
        <v>979725257</v>
      </c>
      <c r="M168" s="15" t="s">
        <v>33</v>
      </c>
      <c r="N168" s="15" t="s">
        <v>745</v>
      </c>
      <c r="O168" s="15" t="s">
        <v>794</v>
      </c>
      <c r="P168" s="15">
        <v>23368</v>
      </c>
      <c r="Q168" s="15" t="s">
        <v>58</v>
      </c>
      <c r="R168" s="15" t="s">
        <v>59</v>
      </c>
      <c r="S168" s="15" t="s">
        <v>197</v>
      </c>
      <c r="T168" s="15" t="s">
        <v>197</v>
      </c>
      <c r="U168" s="15" t="s">
        <v>795</v>
      </c>
      <c r="V168" s="15">
        <v>0</v>
      </c>
      <c r="W168" s="15" t="s">
        <v>34</v>
      </c>
      <c r="X168" s="15" t="s">
        <v>39</v>
      </c>
      <c r="Y168" s="15">
        <v>0</v>
      </c>
      <c r="AA168" s="15" t="s">
        <v>74</v>
      </c>
      <c r="AB168" s="15">
        <v>44232</v>
      </c>
      <c r="AC168" s="15" t="s">
        <v>9291</v>
      </c>
      <c r="AD168" s="15" t="s">
        <v>9329</v>
      </c>
      <c r="AE168" s="15" t="s">
        <v>9302</v>
      </c>
      <c r="AF168" s="15" t="s">
        <v>5096</v>
      </c>
      <c r="AG168" s="15" t="s">
        <v>9312</v>
      </c>
    </row>
    <row r="169" spans="1:33" x14ac:dyDescent="0.45">
      <c r="A169" s="15">
        <v>1000168</v>
      </c>
      <c r="B169" s="15" t="s">
        <v>26</v>
      </c>
      <c r="C169" s="18">
        <v>601923659</v>
      </c>
      <c r="D169" s="15">
        <v>550</v>
      </c>
      <c r="E169" s="15" t="s">
        <v>28</v>
      </c>
      <c r="F169" s="15" t="s">
        <v>15253</v>
      </c>
      <c r="G169" s="15" t="s">
        <v>29</v>
      </c>
      <c r="H169" s="15" t="s">
        <v>797</v>
      </c>
      <c r="I169" s="15" t="s">
        <v>798</v>
      </c>
      <c r="J169" s="15" t="s">
        <v>796</v>
      </c>
      <c r="K169" s="15" t="s">
        <v>32</v>
      </c>
      <c r="L169" s="15">
        <v>326001930</v>
      </c>
      <c r="M169" s="15">
        <v>969636981</v>
      </c>
      <c r="N169" s="15" t="s">
        <v>745</v>
      </c>
      <c r="O169" s="15" t="s">
        <v>799</v>
      </c>
      <c r="P169" s="15">
        <v>23500</v>
      </c>
      <c r="Q169" s="15" t="s">
        <v>58</v>
      </c>
      <c r="R169" s="15" t="s">
        <v>59</v>
      </c>
      <c r="S169" s="15" t="s">
        <v>60</v>
      </c>
      <c r="T169" s="15" t="s">
        <v>60</v>
      </c>
      <c r="U169" s="15" t="s">
        <v>777</v>
      </c>
      <c r="V169" s="15">
        <v>0</v>
      </c>
      <c r="W169" s="15" t="s">
        <v>799</v>
      </c>
      <c r="X169" s="15" t="s">
        <v>39</v>
      </c>
      <c r="Y169" s="15">
        <v>0</v>
      </c>
      <c r="AA169" s="15" t="s">
        <v>41</v>
      </c>
      <c r="AB169" s="15">
        <v>44125</v>
      </c>
      <c r="AC169" s="15" t="s">
        <v>9291</v>
      </c>
      <c r="AD169" s="15" t="s">
        <v>9292</v>
      </c>
      <c r="AE169" s="15" t="s">
        <v>9293</v>
      </c>
      <c r="AF169" s="15" t="s">
        <v>511</v>
      </c>
      <c r="AG169" s="15" t="s">
        <v>9308</v>
      </c>
    </row>
    <row r="170" spans="1:33" x14ac:dyDescent="0.45">
      <c r="A170" s="15">
        <v>1000169</v>
      </c>
      <c r="B170" s="15" t="s">
        <v>26</v>
      </c>
      <c r="C170" s="18">
        <v>602218646</v>
      </c>
      <c r="D170" s="15" t="s">
        <v>15220</v>
      </c>
      <c r="E170" s="15" t="s">
        <v>70</v>
      </c>
      <c r="F170" s="15" t="s">
        <v>15253</v>
      </c>
      <c r="G170" s="15" t="s">
        <v>29</v>
      </c>
      <c r="H170" s="15" t="s">
        <v>801</v>
      </c>
      <c r="I170" s="15" t="s">
        <v>802</v>
      </c>
      <c r="J170" s="15" t="s">
        <v>800</v>
      </c>
      <c r="K170" s="15" t="s">
        <v>32</v>
      </c>
      <c r="L170" s="15">
        <v>987576433</v>
      </c>
      <c r="M170" s="15">
        <v>0</v>
      </c>
      <c r="N170" s="15" t="s">
        <v>745</v>
      </c>
      <c r="O170" s="15" t="s">
        <v>803</v>
      </c>
      <c r="P170" s="15">
        <v>25187</v>
      </c>
      <c r="Q170" s="15" t="s">
        <v>58</v>
      </c>
      <c r="R170" s="15" t="s">
        <v>36</v>
      </c>
      <c r="S170" s="15" t="s">
        <v>197</v>
      </c>
      <c r="T170" s="15" t="s">
        <v>197</v>
      </c>
      <c r="U170" s="15" t="s">
        <v>804</v>
      </c>
      <c r="V170" s="15">
        <v>0</v>
      </c>
      <c r="W170" s="15" t="s">
        <v>34</v>
      </c>
      <c r="X170" s="15" t="s">
        <v>39</v>
      </c>
      <c r="Y170" s="15">
        <v>3</v>
      </c>
      <c r="AA170" s="15" t="s">
        <v>609</v>
      </c>
      <c r="AB170" s="15">
        <v>44131</v>
      </c>
      <c r="AC170" s="15" t="s">
        <v>9291</v>
      </c>
      <c r="AD170" s="15" t="s">
        <v>9329</v>
      </c>
      <c r="AE170" s="15" t="s">
        <v>9302</v>
      </c>
      <c r="AF170" s="15" t="s">
        <v>5096</v>
      </c>
      <c r="AG170" s="15" t="s">
        <v>9312</v>
      </c>
    </row>
    <row r="171" spans="1:33" x14ac:dyDescent="0.45">
      <c r="A171" s="15">
        <v>1000170</v>
      </c>
      <c r="B171" s="15" t="s">
        <v>26</v>
      </c>
      <c r="C171" s="18">
        <v>602297285</v>
      </c>
      <c r="D171" s="15">
        <v>0</v>
      </c>
      <c r="E171" s="15" t="s">
        <v>70</v>
      </c>
      <c r="F171" s="15" t="s">
        <v>15253</v>
      </c>
      <c r="G171" s="15" t="s">
        <v>29</v>
      </c>
      <c r="H171" s="15" t="s">
        <v>806</v>
      </c>
      <c r="I171" s="15" t="s">
        <v>807</v>
      </c>
      <c r="J171" s="15" t="s">
        <v>805</v>
      </c>
      <c r="K171" s="15" t="s">
        <v>32</v>
      </c>
      <c r="L171" s="15" t="s">
        <v>775</v>
      </c>
      <c r="M171" s="15">
        <v>0</v>
      </c>
      <c r="N171" s="15" t="s">
        <v>745</v>
      </c>
      <c r="O171" s="15" t="s">
        <v>34</v>
      </c>
      <c r="P171" s="15">
        <v>44131</v>
      </c>
      <c r="Q171" s="15" t="s">
        <v>35</v>
      </c>
      <c r="R171" s="15" t="s">
        <v>36</v>
      </c>
      <c r="S171" s="15" t="s">
        <v>770</v>
      </c>
      <c r="T171" s="15" t="s">
        <v>770</v>
      </c>
      <c r="U171" s="15" t="s">
        <v>777</v>
      </c>
      <c r="V171" s="15">
        <v>0</v>
      </c>
      <c r="W171" s="15" t="s">
        <v>34</v>
      </c>
      <c r="X171" s="15" t="s">
        <v>39</v>
      </c>
      <c r="Y171" s="15">
        <v>0</v>
      </c>
      <c r="AA171" s="15" t="s">
        <v>609</v>
      </c>
      <c r="AB171" s="15">
        <v>44131</v>
      </c>
      <c r="AC171" s="15" t="s">
        <v>9291</v>
      </c>
      <c r="AD171" s="15" t="s">
        <v>9329</v>
      </c>
      <c r="AE171" s="15" t="s">
        <v>9302</v>
      </c>
      <c r="AF171" s="15" t="s">
        <v>5096</v>
      </c>
      <c r="AG171" s="15" t="s">
        <v>9312</v>
      </c>
    </row>
    <row r="172" spans="1:33" x14ac:dyDescent="0.45">
      <c r="A172" s="15">
        <v>1000171</v>
      </c>
      <c r="B172" s="15" t="s">
        <v>26</v>
      </c>
      <c r="C172" s="18">
        <v>602541401</v>
      </c>
      <c r="D172" s="15">
        <v>0</v>
      </c>
      <c r="E172" s="15" t="s">
        <v>70</v>
      </c>
      <c r="F172" s="15" t="s">
        <v>15253</v>
      </c>
      <c r="G172" s="15" t="s">
        <v>29</v>
      </c>
      <c r="H172" s="15" t="s">
        <v>809</v>
      </c>
      <c r="I172" s="15" t="s">
        <v>810</v>
      </c>
      <c r="J172" s="15" t="s">
        <v>808</v>
      </c>
      <c r="K172" s="15" t="s">
        <v>32</v>
      </c>
      <c r="L172" s="15">
        <v>2398460</v>
      </c>
      <c r="M172" s="15">
        <v>2398460</v>
      </c>
      <c r="N172" s="15" t="s">
        <v>745</v>
      </c>
      <c r="O172" s="15" t="s">
        <v>811</v>
      </c>
      <c r="P172" s="15">
        <v>26210</v>
      </c>
      <c r="Q172" s="15" t="s">
        <v>58</v>
      </c>
      <c r="R172" s="15" t="s">
        <v>36</v>
      </c>
      <c r="S172" s="15" t="s">
        <v>812</v>
      </c>
      <c r="T172" s="15" t="s">
        <v>15336</v>
      </c>
      <c r="V172" s="15">
        <v>0</v>
      </c>
      <c r="W172" s="15" t="s">
        <v>813</v>
      </c>
      <c r="X172" s="15" t="s">
        <v>39</v>
      </c>
      <c r="Y172" s="15">
        <v>2</v>
      </c>
      <c r="AA172" s="15" t="s">
        <v>609</v>
      </c>
      <c r="AB172" s="15">
        <v>44131</v>
      </c>
      <c r="AC172" s="15" t="s">
        <v>9291</v>
      </c>
      <c r="AD172" s="15" t="s">
        <v>9329</v>
      </c>
      <c r="AE172" s="15" t="s">
        <v>9302</v>
      </c>
      <c r="AF172" s="15" t="s">
        <v>5096</v>
      </c>
      <c r="AG172" s="15" t="s">
        <v>9312</v>
      </c>
    </row>
    <row r="173" spans="1:33" x14ac:dyDescent="0.45">
      <c r="A173" s="15">
        <v>1000172</v>
      </c>
      <c r="B173" s="15" t="s">
        <v>26</v>
      </c>
      <c r="C173" s="18">
        <v>602568214</v>
      </c>
      <c r="D173" s="15">
        <v>0</v>
      </c>
      <c r="E173" s="15" t="s">
        <v>70</v>
      </c>
      <c r="F173" s="15" t="s">
        <v>15253</v>
      </c>
      <c r="G173" s="15" t="s">
        <v>29</v>
      </c>
      <c r="H173" s="15" t="s">
        <v>815</v>
      </c>
      <c r="I173" s="15" t="s">
        <v>816</v>
      </c>
      <c r="J173" s="15" t="s">
        <v>814</v>
      </c>
      <c r="K173" s="15" t="s">
        <v>32</v>
      </c>
      <c r="L173" s="15" t="s">
        <v>775</v>
      </c>
      <c r="M173" s="15">
        <v>0</v>
      </c>
      <c r="N173" s="15" t="s">
        <v>745</v>
      </c>
      <c r="O173" s="15" t="s">
        <v>34</v>
      </c>
      <c r="P173" s="15">
        <v>44131</v>
      </c>
      <c r="Q173" s="15" t="s">
        <v>35</v>
      </c>
      <c r="R173" s="15" t="s">
        <v>36</v>
      </c>
      <c r="S173" s="15" t="s">
        <v>770</v>
      </c>
      <c r="T173" s="15" t="s">
        <v>770</v>
      </c>
      <c r="U173" s="15" t="s">
        <v>777</v>
      </c>
      <c r="V173" s="15">
        <v>0</v>
      </c>
      <c r="W173" s="15" t="s">
        <v>34</v>
      </c>
      <c r="X173" s="15" t="s">
        <v>39</v>
      </c>
      <c r="Y173" s="15">
        <v>0</v>
      </c>
      <c r="AA173" s="15" t="s">
        <v>609</v>
      </c>
      <c r="AB173" s="15">
        <v>44131</v>
      </c>
      <c r="AC173" s="15" t="s">
        <v>9291</v>
      </c>
      <c r="AD173" s="15" t="s">
        <v>9329</v>
      </c>
      <c r="AE173" s="15" t="s">
        <v>9302</v>
      </c>
      <c r="AF173" s="15" t="s">
        <v>5096</v>
      </c>
      <c r="AG173" s="15" t="s">
        <v>9312</v>
      </c>
    </row>
    <row r="174" spans="1:33" x14ac:dyDescent="0.45">
      <c r="A174" s="15">
        <v>1000173</v>
      </c>
      <c r="B174" s="15" t="s">
        <v>26</v>
      </c>
      <c r="C174" s="18">
        <v>604116723</v>
      </c>
      <c r="D174" s="15">
        <v>0</v>
      </c>
      <c r="E174" s="15" t="s">
        <v>70</v>
      </c>
      <c r="F174" s="15" t="s">
        <v>15253</v>
      </c>
      <c r="G174" s="15" t="s">
        <v>29</v>
      </c>
      <c r="H174" s="15" t="s">
        <v>818</v>
      </c>
      <c r="I174" s="15" t="s">
        <v>819</v>
      </c>
      <c r="J174" s="15" t="s">
        <v>817</v>
      </c>
      <c r="K174" s="15" t="s">
        <v>32</v>
      </c>
      <c r="L174" s="15" t="s">
        <v>775</v>
      </c>
      <c r="M174" s="15">
        <v>0</v>
      </c>
      <c r="N174" s="15" t="s">
        <v>745</v>
      </c>
      <c r="O174" s="15" t="s">
        <v>34</v>
      </c>
      <c r="P174" s="15">
        <v>44131</v>
      </c>
      <c r="Q174" s="15" t="s">
        <v>35</v>
      </c>
      <c r="R174" s="15" t="s">
        <v>36</v>
      </c>
      <c r="S174" s="15" t="s">
        <v>770</v>
      </c>
      <c r="T174" s="15" t="s">
        <v>770</v>
      </c>
      <c r="U174" s="15" t="s">
        <v>777</v>
      </c>
      <c r="V174" s="15">
        <v>0</v>
      </c>
      <c r="W174" s="15" t="s">
        <v>34</v>
      </c>
      <c r="X174" s="15" t="s">
        <v>39</v>
      </c>
      <c r="Y174" s="15">
        <v>0</v>
      </c>
      <c r="AA174" s="15" t="s">
        <v>609</v>
      </c>
      <c r="AB174" s="15">
        <v>44131</v>
      </c>
      <c r="AC174" s="15" t="s">
        <v>9291</v>
      </c>
      <c r="AD174" s="15" t="s">
        <v>9329</v>
      </c>
      <c r="AE174" s="15" t="s">
        <v>9302</v>
      </c>
      <c r="AF174" s="15" t="s">
        <v>5096</v>
      </c>
      <c r="AG174" s="15" t="s">
        <v>9312</v>
      </c>
    </row>
    <row r="175" spans="1:33" x14ac:dyDescent="0.45">
      <c r="A175" s="15">
        <v>1000174</v>
      </c>
      <c r="B175" s="15" t="s">
        <v>26</v>
      </c>
      <c r="C175" s="18">
        <v>604490573</v>
      </c>
      <c r="D175" s="15">
        <v>500</v>
      </c>
      <c r="E175" s="15" t="s">
        <v>70</v>
      </c>
      <c r="F175" s="15" t="s">
        <v>15253</v>
      </c>
      <c r="G175" s="15" t="s">
        <v>29</v>
      </c>
      <c r="H175" s="15" t="s">
        <v>821</v>
      </c>
      <c r="I175" s="15" t="s">
        <v>822</v>
      </c>
      <c r="J175" s="15" t="s">
        <v>820</v>
      </c>
      <c r="K175" s="15" t="s">
        <v>32</v>
      </c>
      <c r="L175" s="15">
        <v>9869577389</v>
      </c>
      <c r="M175" s="15">
        <v>992478859</v>
      </c>
      <c r="N175" s="15" t="s">
        <v>745</v>
      </c>
      <c r="O175" s="15" t="s">
        <v>823</v>
      </c>
      <c r="P175" s="15">
        <v>30837</v>
      </c>
      <c r="Q175" s="15" t="s">
        <v>58</v>
      </c>
      <c r="R175" s="15" t="s">
        <v>59</v>
      </c>
      <c r="S175" s="15" t="s">
        <v>244</v>
      </c>
      <c r="T175" s="15" t="s">
        <v>15349</v>
      </c>
      <c r="U175" s="15" t="s">
        <v>824</v>
      </c>
      <c r="V175" s="15">
        <v>0</v>
      </c>
      <c r="W175" s="15" t="s">
        <v>34</v>
      </c>
      <c r="X175" s="15" t="s">
        <v>39</v>
      </c>
      <c r="Y175" s="15">
        <v>0</v>
      </c>
      <c r="AA175" s="15" t="s">
        <v>74</v>
      </c>
      <c r="AB175" s="15">
        <v>44551</v>
      </c>
      <c r="AC175" s="15" t="s">
        <v>9291</v>
      </c>
      <c r="AD175" s="15" t="s">
        <v>9295</v>
      </c>
      <c r="AE175" s="15" t="s">
        <v>9293</v>
      </c>
      <c r="AF175" s="15" t="s">
        <v>511</v>
      </c>
      <c r="AG175" s="15" t="s">
        <v>9304</v>
      </c>
    </row>
    <row r="176" spans="1:33" x14ac:dyDescent="0.45">
      <c r="A176" s="15">
        <v>1000175</v>
      </c>
      <c r="B176" s="15" t="s">
        <v>26</v>
      </c>
      <c r="C176" s="18">
        <v>604999862</v>
      </c>
      <c r="D176" s="15" t="s">
        <v>15221</v>
      </c>
      <c r="E176" s="15" t="s">
        <v>70</v>
      </c>
      <c r="F176" s="15" t="s">
        <v>15253</v>
      </c>
      <c r="G176" s="15" t="s">
        <v>29</v>
      </c>
      <c r="H176" s="15" t="s">
        <v>826</v>
      </c>
      <c r="I176" s="15" t="s">
        <v>827</v>
      </c>
      <c r="J176" s="15" t="s">
        <v>825</v>
      </c>
      <c r="K176" s="15" t="s">
        <v>32</v>
      </c>
      <c r="L176" s="15">
        <v>989796569</v>
      </c>
      <c r="M176" s="15">
        <v>32562289</v>
      </c>
      <c r="N176" s="15" t="s">
        <v>745</v>
      </c>
      <c r="O176" s="15" t="s">
        <v>828</v>
      </c>
      <c r="P176" s="15">
        <v>33802</v>
      </c>
      <c r="Q176" s="15" t="s">
        <v>35</v>
      </c>
      <c r="R176" s="15" t="s">
        <v>59</v>
      </c>
      <c r="S176" s="15" t="s">
        <v>829</v>
      </c>
      <c r="T176" s="15" t="s">
        <v>15314</v>
      </c>
      <c r="V176" s="15">
        <v>0</v>
      </c>
      <c r="W176" s="15" t="s">
        <v>34</v>
      </c>
      <c r="X176" s="15" t="s">
        <v>39</v>
      </c>
      <c r="Y176" s="15">
        <v>1</v>
      </c>
      <c r="AA176" s="15" t="s">
        <v>74</v>
      </c>
      <c r="AB176" s="15">
        <v>44445</v>
      </c>
      <c r="AC176" s="15" t="s">
        <v>9291</v>
      </c>
      <c r="AD176" s="15" t="s">
        <v>9329</v>
      </c>
      <c r="AE176" s="15" t="s">
        <v>9302</v>
      </c>
      <c r="AF176" s="15" t="s">
        <v>5096</v>
      </c>
      <c r="AG176" s="15" t="s">
        <v>9312</v>
      </c>
    </row>
    <row r="177" spans="1:33" x14ac:dyDescent="0.45">
      <c r="A177" s="15">
        <v>1000176</v>
      </c>
      <c r="B177" s="15" t="s">
        <v>26</v>
      </c>
      <c r="C177" s="18">
        <v>701475659</v>
      </c>
      <c r="D177" s="15">
        <v>1000</v>
      </c>
      <c r="E177" s="15" t="s">
        <v>70</v>
      </c>
      <c r="F177" s="15" t="s">
        <v>15253</v>
      </c>
      <c r="G177" s="15" t="s">
        <v>29</v>
      </c>
      <c r="H177" s="15" t="s">
        <v>831</v>
      </c>
      <c r="I177" s="15" t="s">
        <v>832</v>
      </c>
      <c r="J177" s="15" t="s">
        <v>830</v>
      </c>
      <c r="K177" s="15" t="s">
        <v>32</v>
      </c>
      <c r="L177" s="15" t="s">
        <v>33</v>
      </c>
      <c r="M177" s="15" t="s">
        <v>33</v>
      </c>
      <c r="N177" s="15" t="s">
        <v>745</v>
      </c>
      <c r="O177" s="15" t="s">
        <v>833</v>
      </c>
      <c r="P177" s="15">
        <v>22239</v>
      </c>
      <c r="Q177" s="15" t="s">
        <v>58</v>
      </c>
      <c r="R177" s="15" t="s">
        <v>59</v>
      </c>
      <c r="S177" s="15" t="s">
        <v>60</v>
      </c>
      <c r="T177" s="15" t="s">
        <v>60</v>
      </c>
      <c r="U177" s="15" t="s">
        <v>777</v>
      </c>
      <c r="V177" s="15">
        <v>0</v>
      </c>
      <c r="W177" s="15" t="s">
        <v>834</v>
      </c>
      <c r="X177" s="15" t="s">
        <v>39</v>
      </c>
      <c r="Y177" s="15">
        <v>0</v>
      </c>
      <c r="AA177" s="15" t="s">
        <v>609</v>
      </c>
      <c r="AB177" s="15">
        <v>44131</v>
      </c>
      <c r="AC177" s="15" t="s">
        <v>9291</v>
      </c>
      <c r="AD177" s="15" t="s">
        <v>9329</v>
      </c>
      <c r="AE177" s="15" t="s">
        <v>9302</v>
      </c>
      <c r="AF177" s="15" t="s">
        <v>5096</v>
      </c>
      <c r="AG177" s="15" t="s">
        <v>9312</v>
      </c>
    </row>
    <row r="178" spans="1:33" x14ac:dyDescent="0.45">
      <c r="A178" s="15">
        <v>1000177</v>
      </c>
      <c r="B178" s="15" t="s">
        <v>26</v>
      </c>
      <c r="C178" s="18">
        <v>703266940</v>
      </c>
      <c r="D178" s="15">
        <v>0</v>
      </c>
      <c r="E178" s="15" t="s">
        <v>70</v>
      </c>
      <c r="F178" s="15" t="s">
        <v>15253</v>
      </c>
      <c r="G178" s="15" t="s">
        <v>29</v>
      </c>
      <c r="H178" s="15" t="s">
        <v>836</v>
      </c>
      <c r="I178" s="15" t="s">
        <v>827</v>
      </c>
      <c r="J178" s="15" t="s">
        <v>835</v>
      </c>
      <c r="K178" s="15" t="s">
        <v>32</v>
      </c>
      <c r="L178" s="15" t="s">
        <v>775</v>
      </c>
      <c r="M178" s="15">
        <v>0</v>
      </c>
      <c r="N178" s="15" t="s">
        <v>745</v>
      </c>
      <c r="O178" s="15" t="s">
        <v>34</v>
      </c>
      <c r="P178" s="15">
        <v>26899</v>
      </c>
      <c r="Q178" s="15" t="s">
        <v>58</v>
      </c>
      <c r="R178" s="15" t="s">
        <v>36</v>
      </c>
      <c r="S178" s="15" t="s">
        <v>837</v>
      </c>
      <c r="T178" s="15" t="s">
        <v>837</v>
      </c>
      <c r="U178" s="15" t="s">
        <v>777</v>
      </c>
      <c r="V178" s="15">
        <v>0</v>
      </c>
      <c r="W178" s="15" t="s">
        <v>34</v>
      </c>
      <c r="X178" s="15" t="s">
        <v>39</v>
      </c>
      <c r="Y178" s="15">
        <v>0</v>
      </c>
      <c r="AA178" s="15" t="s">
        <v>74</v>
      </c>
      <c r="AB178" s="15">
        <v>44183</v>
      </c>
      <c r="AC178" s="15" t="s">
        <v>9291</v>
      </c>
      <c r="AD178" s="15" t="s">
        <v>9329</v>
      </c>
      <c r="AE178" s="15" t="s">
        <v>9302</v>
      </c>
      <c r="AF178" s="15" t="s">
        <v>5096</v>
      </c>
      <c r="AG178" s="15" t="s">
        <v>5096</v>
      </c>
    </row>
    <row r="179" spans="1:33" x14ac:dyDescent="0.45">
      <c r="A179" s="15">
        <v>1000178</v>
      </c>
      <c r="B179" s="15" t="s">
        <v>26</v>
      </c>
      <c r="C179" s="18">
        <v>1801964345</v>
      </c>
      <c r="D179" s="15">
        <v>0</v>
      </c>
      <c r="E179" s="15" t="s">
        <v>70</v>
      </c>
      <c r="F179" s="15" t="s">
        <v>15253</v>
      </c>
      <c r="G179" s="15" t="s">
        <v>29</v>
      </c>
      <c r="H179" s="15" t="s">
        <v>839</v>
      </c>
      <c r="I179" s="15" t="s">
        <v>840</v>
      </c>
      <c r="J179" s="15" t="s">
        <v>838</v>
      </c>
      <c r="K179" s="15" t="s">
        <v>32</v>
      </c>
      <c r="L179" s="15" t="s">
        <v>775</v>
      </c>
      <c r="M179" s="15">
        <v>0</v>
      </c>
      <c r="N179" s="15" t="s">
        <v>745</v>
      </c>
      <c r="O179" s="15" t="s">
        <v>34</v>
      </c>
      <c r="P179" s="15" t="s">
        <v>776</v>
      </c>
      <c r="Q179" s="15" t="s">
        <v>35</v>
      </c>
      <c r="R179" s="15" t="s">
        <v>36</v>
      </c>
      <c r="S179" s="15" t="s">
        <v>770</v>
      </c>
      <c r="T179" s="15" t="s">
        <v>770</v>
      </c>
      <c r="U179" s="15" t="s">
        <v>777</v>
      </c>
      <c r="V179" s="15">
        <v>0</v>
      </c>
      <c r="W179" s="15" t="s">
        <v>34</v>
      </c>
      <c r="X179" s="15" t="s">
        <v>39</v>
      </c>
      <c r="Y179" s="15">
        <v>0</v>
      </c>
      <c r="AA179" s="15" t="s">
        <v>609</v>
      </c>
      <c r="AB179" s="15">
        <v>44131</v>
      </c>
      <c r="AC179" s="15" t="s">
        <v>9291</v>
      </c>
      <c r="AD179" s="15" t="s">
        <v>9329</v>
      </c>
      <c r="AE179" s="15" t="s">
        <v>9302</v>
      </c>
      <c r="AF179" s="15" t="s">
        <v>5096</v>
      </c>
      <c r="AG179" s="15" t="s">
        <v>9312</v>
      </c>
    </row>
    <row r="180" spans="1:33" x14ac:dyDescent="0.45">
      <c r="A180" s="15">
        <v>1000179</v>
      </c>
      <c r="B180" s="15" t="s">
        <v>26</v>
      </c>
      <c r="C180" s="18">
        <v>2100416870</v>
      </c>
      <c r="D180" s="15">
        <v>0</v>
      </c>
      <c r="E180" s="15" t="s">
        <v>70</v>
      </c>
      <c r="F180" s="15" t="s">
        <v>15253</v>
      </c>
      <c r="G180" s="15" t="s">
        <v>29</v>
      </c>
      <c r="H180" s="15" t="s">
        <v>842</v>
      </c>
      <c r="I180" s="15" t="s">
        <v>843</v>
      </c>
      <c r="J180" s="15" t="s">
        <v>841</v>
      </c>
      <c r="K180" s="15" t="s">
        <v>32</v>
      </c>
      <c r="L180" s="15" t="s">
        <v>775</v>
      </c>
      <c r="M180" s="15">
        <v>0</v>
      </c>
      <c r="N180" s="15" t="s">
        <v>745</v>
      </c>
      <c r="O180" s="15" t="s">
        <v>34</v>
      </c>
      <c r="P180" s="15" t="s">
        <v>776</v>
      </c>
      <c r="Q180" s="15" t="s">
        <v>35</v>
      </c>
      <c r="R180" s="15" t="s">
        <v>59</v>
      </c>
      <c r="S180" s="15" t="s">
        <v>770</v>
      </c>
      <c r="T180" s="15" t="s">
        <v>770</v>
      </c>
      <c r="U180" s="15" t="s">
        <v>777</v>
      </c>
      <c r="V180" s="15">
        <v>0</v>
      </c>
      <c r="W180" s="15" t="s">
        <v>34</v>
      </c>
      <c r="X180" s="15" t="s">
        <v>39</v>
      </c>
      <c r="Y180" s="15">
        <v>0</v>
      </c>
      <c r="AA180" s="15" t="s">
        <v>609</v>
      </c>
      <c r="AB180" s="15">
        <v>44131</v>
      </c>
      <c r="AC180" s="15" t="s">
        <v>9291</v>
      </c>
      <c r="AD180" s="15" t="s">
        <v>9329</v>
      </c>
      <c r="AE180" s="15" t="s">
        <v>9302</v>
      </c>
      <c r="AF180" s="15" t="s">
        <v>5096</v>
      </c>
      <c r="AG180" s="15" t="s">
        <v>9312</v>
      </c>
    </row>
    <row r="181" spans="1:33" x14ac:dyDescent="0.45">
      <c r="A181" s="15">
        <v>1000180</v>
      </c>
      <c r="B181" s="15" t="s">
        <v>26</v>
      </c>
      <c r="C181" s="18">
        <v>200643740</v>
      </c>
      <c r="D181" s="15">
        <v>950</v>
      </c>
      <c r="E181" s="15" t="s">
        <v>70</v>
      </c>
      <c r="F181" s="15" t="s">
        <v>15253</v>
      </c>
      <c r="G181" s="15" t="s">
        <v>29</v>
      </c>
      <c r="H181" s="15" t="s">
        <v>412</v>
      </c>
      <c r="I181" s="15" t="s">
        <v>413</v>
      </c>
      <c r="J181" s="15" t="s">
        <v>411</v>
      </c>
      <c r="K181" s="15" t="s">
        <v>32</v>
      </c>
      <c r="L181" s="15">
        <v>32306815</v>
      </c>
      <c r="M181" s="15">
        <v>0</v>
      </c>
      <c r="N181" s="15" t="s">
        <v>745</v>
      </c>
      <c r="O181" s="15" t="s">
        <v>844</v>
      </c>
      <c r="P181" s="15">
        <v>21759</v>
      </c>
      <c r="Q181" s="15" t="s">
        <v>58</v>
      </c>
      <c r="R181" s="15" t="s">
        <v>36</v>
      </c>
      <c r="S181" s="15" t="s">
        <v>845</v>
      </c>
      <c r="T181" s="15" t="s">
        <v>845</v>
      </c>
      <c r="U181" s="15" t="s">
        <v>777</v>
      </c>
      <c r="V181" s="15">
        <v>0</v>
      </c>
      <c r="W181" s="15" t="s">
        <v>834</v>
      </c>
      <c r="X181" s="15" t="s">
        <v>39</v>
      </c>
      <c r="Y181" s="15">
        <v>0</v>
      </c>
      <c r="AA181" s="15" t="s">
        <v>286</v>
      </c>
      <c r="AB181" s="15">
        <v>43915</v>
      </c>
      <c r="AC181" s="15" t="s">
        <v>9291</v>
      </c>
      <c r="AD181" s="15" t="s">
        <v>9329</v>
      </c>
      <c r="AE181" s="15" t="s">
        <v>9302</v>
      </c>
      <c r="AF181" s="15" t="s">
        <v>5096</v>
      </c>
      <c r="AG181" s="15" t="s">
        <v>5096</v>
      </c>
    </row>
    <row r="182" spans="1:33" x14ac:dyDescent="0.45">
      <c r="A182" s="15">
        <v>1000181</v>
      </c>
      <c r="B182" s="15" t="s">
        <v>26</v>
      </c>
      <c r="C182" s="18">
        <v>1723702575</v>
      </c>
      <c r="D182" s="15">
        <v>1300</v>
      </c>
      <c r="E182" s="15" t="s">
        <v>28</v>
      </c>
      <c r="F182" s="15" t="s">
        <v>15253</v>
      </c>
      <c r="G182" s="15" t="s">
        <v>29</v>
      </c>
      <c r="H182" s="15" t="s">
        <v>847</v>
      </c>
      <c r="I182" s="15" t="s">
        <v>848</v>
      </c>
      <c r="J182" s="15" t="s">
        <v>846</v>
      </c>
      <c r="K182" s="15" t="s">
        <v>32</v>
      </c>
      <c r="L182" s="15">
        <v>986117758</v>
      </c>
      <c r="M182" s="15">
        <v>986117758</v>
      </c>
      <c r="N182" s="15" t="s">
        <v>33</v>
      </c>
      <c r="O182" s="15" t="s">
        <v>849</v>
      </c>
      <c r="P182" s="15">
        <v>32679</v>
      </c>
      <c r="Q182" s="15" t="s">
        <v>35</v>
      </c>
      <c r="R182" s="15" t="s">
        <v>59</v>
      </c>
      <c r="S182" s="15" t="s">
        <v>244</v>
      </c>
      <c r="T182" s="15" t="s">
        <v>15349</v>
      </c>
      <c r="U182" s="15" t="s">
        <v>850</v>
      </c>
      <c r="V182" s="15" t="s">
        <v>33</v>
      </c>
      <c r="W182" s="15" t="s">
        <v>851</v>
      </c>
      <c r="X182" s="15" t="s">
        <v>39</v>
      </c>
      <c r="Y182" s="15">
        <v>0</v>
      </c>
      <c r="Z182" s="15" t="s">
        <v>40</v>
      </c>
      <c r="AA182" s="15" t="s">
        <v>609</v>
      </c>
      <c r="AB182" s="15">
        <v>44131</v>
      </c>
      <c r="AC182" s="15" t="s">
        <v>9291</v>
      </c>
      <c r="AD182" s="15" t="s">
        <v>9292</v>
      </c>
      <c r="AE182" s="15" t="s">
        <v>9293</v>
      </c>
      <c r="AF182" s="15" t="s">
        <v>511</v>
      </c>
      <c r="AG182" s="15" t="s">
        <v>9347</v>
      </c>
    </row>
    <row r="183" spans="1:33" x14ac:dyDescent="0.45">
      <c r="A183" s="15">
        <v>1000182</v>
      </c>
      <c r="B183" s="15" t="s">
        <v>26</v>
      </c>
      <c r="C183" s="18">
        <v>604321232</v>
      </c>
      <c r="D183" s="15">
        <v>2500</v>
      </c>
      <c r="E183" s="15" t="s">
        <v>28</v>
      </c>
      <c r="F183" s="15" t="s">
        <v>15253</v>
      </c>
      <c r="G183" s="15" t="s">
        <v>29</v>
      </c>
      <c r="H183" s="15" t="s">
        <v>853</v>
      </c>
      <c r="I183" s="15" t="s">
        <v>854</v>
      </c>
      <c r="J183" s="15" t="s">
        <v>852</v>
      </c>
      <c r="K183" s="15" t="s">
        <v>32</v>
      </c>
      <c r="L183" s="15">
        <v>939499557</v>
      </c>
      <c r="M183" s="15">
        <v>939499557</v>
      </c>
      <c r="N183" s="15" t="s">
        <v>855</v>
      </c>
      <c r="O183" s="15" t="s">
        <v>856</v>
      </c>
      <c r="P183" s="15">
        <v>34004</v>
      </c>
      <c r="Q183" s="15" t="s">
        <v>58</v>
      </c>
      <c r="R183" s="15" t="s">
        <v>59</v>
      </c>
      <c r="S183" s="15" t="s">
        <v>160</v>
      </c>
      <c r="T183" s="15" t="s">
        <v>15307</v>
      </c>
      <c r="U183" s="15" t="s">
        <v>857</v>
      </c>
      <c r="V183" s="15">
        <v>2207025</v>
      </c>
      <c r="W183" s="15" t="s">
        <v>858</v>
      </c>
      <c r="X183" s="15" t="s">
        <v>97</v>
      </c>
      <c r="Y183" s="15">
        <v>0</v>
      </c>
      <c r="Z183" s="15" t="s">
        <v>40</v>
      </c>
      <c r="AA183" s="15" t="s">
        <v>609</v>
      </c>
      <c r="AB183" s="15">
        <v>44131</v>
      </c>
      <c r="AC183" s="15" t="s">
        <v>9291</v>
      </c>
      <c r="AD183" s="15" t="s">
        <v>9296</v>
      </c>
      <c r="AE183" s="15" t="s">
        <v>9302</v>
      </c>
      <c r="AF183" s="15" t="s">
        <v>5096</v>
      </c>
      <c r="AG183" s="15" t="s">
        <v>9312</v>
      </c>
    </row>
    <row r="184" spans="1:33" x14ac:dyDescent="0.45">
      <c r="A184" s="15">
        <v>1000183</v>
      </c>
      <c r="B184" s="15" t="s">
        <v>26</v>
      </c>
      <c r="C184" s="18">
        <v>1726689134</v>
      </c>
      <c r="D184" s="15">
        <v>500</v>
      </c>
      <c r="E184" s="15" t="s">
        <v>28</v>
      </c>
      <c r="F184" s="15" t="s">
        <v>15253</v>
      </c>
      <c r="G184" s="15" t="s">
        <v>29</v>
      </c>
      <c r="H184" s="15" t="s">
        <v>860</v>
      </c>
      <c r="I184" s="15" t="s">
        <v>861</v>
      </c>
      <c r="J184" s="15" t="s">
        <v>859</v>
      </c>
      <c r="K184" s="15" t="s">
        <v>32</v>
      </c>
      <c r="L184" s="15">
        <v>986527998</v>
      </c>
      <c r="M184" s="15">
        <v>986527998</v>
      </c>
      <c r="N184" s="15" t="s">
        <v>862</v>
      </c>
      <c r="O184" s="15" t="s">
        <v>863</v>
      </c>
      <c r="P184" s="15">
        <v>34330</v>
      </c>
      <c r="Q184" s="15" t="s">
        <v>58</v>
      </c>
      <c r="R184" s="15" t="s">
        <v>59</v>
      </c>
      <c r="S184" s="15" t="s">
        <v>294</v>
      </c>
      <c r="T184" s="15" t="s">
        <v>15325</v>
      </c>
      <c r="U184" s="15" t="s">
        <v>864</v>
      </c>
      <c r="W184" s="15" t="s">
        <v>111</v>
      </c>
      <c r="X184" s="15" t="s">
        <v>39</v>
      </c>
      <c r="Y184" s="15">
        <v>0</v>
      </c>
      <c r="Z184" s="15" t="s">
        <v>46</v>
      </c>
      <c r="AA184" s="15" t="s">
        <v>665</v>
      </c>
      <c r="AB184" s="15">
        <v>44579</v>
      </c>
      <c r="AC184" s="15" t="s">
        <v>9291</v>
      </c>
      <c r="AD184" s="15" t="s">
        <v>9292</v>
      </c>
      <c r="AE184" s="15" t="s">
        <v>9302</v>
      </c>
      <c r="AF184" s="15" t="s">
        <v>5096</v>
      </c>
      <c r="AG184" s="15" t="s">
        <v>9312</v>
      </c>
    </row>
    <row r="185" spans="1:33" x14ac:dyDescent="0.45">
      <c r="A185" s="15">
        <v>1000184</v>
      </c>
      <c r="B185" s="15" t="s">
        <v>26</v>
      </c>
      <c r="C185" s="18">
        <v>1712404084</v>
      </c>
      <c r="D185" s="15">
        <v>1500</v>
      </c>
      <c r="E185" s="15" t="s">
        <v>28</v>
      </c>
      <c r="F185" s="15" t="s">
        <v>15253</v>
      </c>
      <c r="G185" s="15" t="s">
        <v>29</v>
      </c>
      <c r="H185" s="15" t="s">
        <v>866</v>
      </c>
      <c r="I185" s="15" t="s">
        <v>689</v>
      </c>
      <c r="J185" s="15" t="s">
        <v>865</v>
      </c>
      <c r="K185" s="15" t="s">
        <v>32</v>
      </c>
      <c r="L185" s="15">
        <v>6000374</v>
      </c>
      <c r="M185" s="15">
        <v>991241745</v>
      </c>
      <c r="N185" s="15" t="s">
        <v>867</v>
      </c>
      <c r="O185" s="15" t="s">
        <v>868</v>
      </c>
      <c r="P185" s="15">
        <v>26764</v>
      </c>
      <c r="Q185" s="15" t="s">
        <v>58</v>
      </c>
      <c r="R185" s="15" t="s">
        <v>59</v>
      </c>
      <c r="S185" s="15" t="s">
        <v>248</v>
      </c>
      <c r="T185" s="15" t="s">
        <v>15325</v>
      </c>
      <c r="U185" s="15" t="s">
        <v>869</v>
      </c>
      <c r="V185" s="15">
        <v>991241745</v>
      </c>
      <c r="W185" s="15" t="s">
        <v>870</v>
      </c>
      <c r="X185" s="15" t="s">
        <v>39</v>
      </c>
      <c r="Y185" s="15">
        <v>0</v>
      </c>
      <c r="Z185" s="15" t="s">
        <v>40</v>
      </c>
      <c r="AA185" s="15" t="s">
        <v>609</v>
      </c>
      <c r="AB185" s="15">
        <v>44131</v>
      </c>
      <c r="AC185" s="15" t="s">
        <v>9291</v>
      </c>
      <c r="AD185" s="15" t="s">
        <v>9295</v>
      </c>
      <c r="AE185" s="15" t="s">
        <v>9293</v>
      </c>
      <c r="AF185" s="15" t="s">
        <v>511</v>
      </c>
      <c r="AG185" s="15" t="s">
        <v>9347</v>
      </c>
    </row>
    <row r="186" spans="1:33" x14ac:dyDescent="0.45">
      <c r="A186" s="15">
        <v>1000185</v>
      </c>
      <c r="B186" s="15" t="s">
        <v>26</v>
      </c>
      <c r="C186" s="18">
        <v>604287805</v>
      </c>
      <c r="D186" s="15">
        <v>1800</v>
      </c>
      <c r="E186" s="15" t="s">
        <v>28</v>
      </c>
      <c r="F186" s="15" t="s">
        <v>15253</v>
      </c>
      <c r="G186" s="15" t="s">
        <v>29</v>
      </c>
      <c r="H186" s="15" t="s">
        <v>673</v>
      </c>
      <c r="I186" s="15" t="s">
        <v>872</v>
      </c>
      <c r="J186" s="15" t="s">
        <v>871</v>
      </c>
      <c r="K186" s="15" t="s">
        <v>32</v>
      </c>
      <c r="L186" s="15">
        <v>997086867</v>
      </c>
      <c r="M186" s="15">
        <v>997086867</v>
      </c>
      <c r="N186" s="15" t="s">
        <v>873</v>
      </c>
      <c r="O186" s="15" t="s">
        <v>874</v>
      </c>
      <c r="P186" s="15">
        <v>30145</v>
      </c>
      <c r="Q186" s="15" t="s">
        <v>58</v>
      </c>
      <c r="R186" s="15" t="s">
        <v>59</v>
      </c>
      <c r="S186" s="15" t="s">
        <v>275</v>
      </c>
      <c r="T186" s="15" t="s">
        <v>15324</v>
      </c>
      <c r="W186" s="15" t="s">
        <v>875</v>
      </c>
      <c r="X186" s="15" t="s">
        <v>39</v>
      </c>
      <c r="Y186" s="15">
        <v>0</v>
      </c>
      <c r="Z186" s="15" t="s">
        <v>40</v>
      </c>
      <c r="AA186" s="15" t="s">
        <v>609</v>
      </c>
      <c r="AB186" s="15">
        <v>44363</v>
      </c>
      <c r="AC186" s="15" t="s">
        <v>9291</v>
      </c>
      <c r="AD186" s="15" t="s">
        <v>9295</v>
      </c>
      <c r="AE186" s="15" t="s">
        <v>9293</v>
      </c>
      <c r="AF186" s="15" t="s">
        <v>511</v>
      </c>
      <c r="AG186" s="15" t="s">
        <v>9294</v>
      </c>
    </row>
    <row r="187" spans="1:33" x14ac:dyDescent="0.45">
      <c r="A187" s="15">
        <v>1000186</v>
      </c>
      <c r="B187" s="15" t="s">
        <v>26</v>
      </c>
      <c r="C187" s="18">
        <v>604584045</v>
      </c>
      <c r="D187" s="15">
        <v>900</v>
      </c>
      <c r="E187" s="15" t="s">
        <v>28</v>
      </c>
      <c r="F187" s="15" t="s">
        <v>15253</v>
      </c>
      <c r="G187" s="15" t="s">
        <v>29</v>
      </c>
      <c r="H187" s="15" t="s">
        <v>877</v>
      </c>
      <c r="I187" s="15" t="s">
        <v>878</v>
      </c>
      <c r="J187" s="15" t="s">
        <v>876</v>
      </c>
      <c r="K187" s="15" t="s">
        <v>32</v>
      </c>
      <c r="L187" s="15">
        <v>986085698</v>
      </c>
      <c r="M187" s="15" t="s">
        <v>33</v>
      </c>
      <c r="N187" s="15" t="s">
        <v>33</v>
      </c>
      <c r="O187" s="15" t="s">
        <v>879</v>
      </c>
      <c r="P187" s="15">
        <v>31160</v>
      </c>
      <c r="Q187" s="15" t="s">
        <v>58</v>
      </c>
      <c r="R187" s="15" t="s">
        <v>59</v>
      </c>
      <c r="S187" s="15" t="s">
        <v>83</v>
      </c>
      <c r="T187" s="15" t="s">
        <v>15306</v>
      </c>
      <c r="W187" s="15" t="s">
        <v>880</v>
      </c>
      <c r="X187" s="15" t="s">
        <v>39</v>
      </c>
      <c r="Y187" s="15">
        <v>0</v>
      </c>
      <c r="Z187" s="15" t="s">
        <v>40</v>
      </c>
      <c r="AA187" s="15" t="s">
        <v>74</v>
      </c>
      <c r="AB187" s="15">
        <v>44312</v>
      </c>
      <c r="AC187" s="15" t="s">
        <v>9291</v>
      </c>
      <c r="AD187" s="15" t="s">
        <v>9295</v>
      </c>
      <c r="AE187" s="15" t="s">
        <v>9302</v>
      </c>
      <c r="AF187" s="15" t="s">
        <v>5096</v>
      </c>
      <c r="AG187" s="15" t="s">
        <v>9356</v>
      </c>
    </row>
    <row r="188" spans="1:33" x14ac:dyDescent="0.45">
      <c r="A188" s="15">
        <v>1000187</v>
      </c>
      <c r="B188" s="15" t="s">
        <v>26</v>
      </c>
      <c r="C188" s="18">
        <v>603446238</v>
      </c>
      <c r="D188" s="15">
        <v>3000</v>
      </c>
      <c r="E188" s="15" t="s">
        <v>28</v>
      </c>
      <c r="F188" s="15" t="s">
        <v>15253</v>
      </c>
      <c r="G188" s="15" t="s">
        <v>29</v>
      </c>
      <c r="H188" s="15" t="s">
        <v>882</v>
      </c>
      <c r="I188" s="15" t="s">
        <v>883</v>
      </c>
      <c r="J188" s="15" t="s">
        <v>881</v>
      </c>
      <c r="K188" s="15" t="s">
        <v>32</v>
      </c>
      <c r="L188" s="15">
        <v>983484525</v>
      </c>
      <c r="M188" s="15">
        <v>983484525</v>
      </c>
      <c r="N188" s="15" t="s">
        <v>884</v>
      </c>
      <c r="O188" s="15" t="s">
        <v>885</v>
      </c>
      <c r="P188" s="15">
        <v>31876</v>
      </c>
      <c r="Q188" s="15" t="s">
        <v>58</v>
      </c>
      <c r="R188" s="15" t="s">
        <v>59</v>
      </c>
      <c r="S188" s="15" t="s">
        <v>279</v>
      </c>
      <c r="T188" s="15" t="s">
        <v>15324</v>
      </c>
      <c r="W188" s="15" t="s">
        <v>886</v>
      </c>
      <c r="X188" s="15" t="s">
        <v>39</v>
      </c>
      <c r="Y188" s="15">
        <v>0</v>
      </c>
      <c r="Z188" s="15" t="s">
        <v>40</v>
      </c>
      <c r="AA188" s="15" t="s">
        <v>609</v>
      </c>
      <c r="AB188" s="15">
        <v>44279</v>
      </c>
      <c r="AC188" s="15" t="s">
        <v>9291</v>
      </c>
      <c r="AD188" s="15" t="s">
        <v>9295</v>
      </c>
      <c r="AE188" s="15" t="s">
        <v>9302</v>
      </c>
      <c r="AF188" s="15" t="s">
        <v>5096</v>
      </c>
      <c r="AG188" s="15" t="s">
        <v>9356</v>
      </c>
    </row>
    <row r="189" spans="1:33" x14ac:dyDescent="0.45">
      <c r="A189" s="15">
        <v>1000188</v>
      </c>
      <c r="B189" s="15" t="s">
        <v>26</v>
      </c>
      <c r="C189" s="18">
        <v>1725198715</v>
      </c>
      <c r="D189" s="15">
        <v>1000</v>
      </c>
      <c r="E189" s="15" t="s">
        <v>28</v>
      </c>
      <c r="F189" s="15" t="s">
        <v>15253</v>
      </c>
      <c r="G189" s="15" t="s">
        <v>29</v>
      </c>
      <c r="H189" s="15" t="s">
        <v>888</v>
      </c>
      <c r="I189" s="15" t="s">
        <v>889</v>
      </c>
      <c r="J189" s="15" t="s">
        <v>887</v>
      </c>
      <c r="K189" s="15" t="s">
        <v>32</v>
      </c>
      <c r="L189" s="15">
        <v>967447879</v>
      </c>
      <c r="M189" s="15">
        <v>967447879</v>
      </c>
      <c r="N189" s="15" t="s">
        <v>873</v>
      </c>
      <c r="O189" s="15" t="s">
        <v>890</v>
      </c>
      <c r="P189" s="15">
        <v>36008</v>
      </c>
      <c r="Q189" s="15" t="s">
        <v>58</v>
      </c>
      <c r="R189" s="15" t="s">
        <v>36</v>
      </c>
      <c r="S189" s="15" t="s">
        <v>279</v>
      </c>
      <c r="T189" s="15" t="s">
        <v>15324</v>
      </c>
      <c r="U189" s="15" t="s">
        <v>33</v>
      </c>
      <c r="V189" s="15" t="s">
        <v>33</v>
      </c>
      <c r="W189" s="15" t="s">
        <v>34</v>
      </c>
      <c r="X189" s="15" t="s">
        <v>39</v>
      </c>
      <c r="Y189" s="15">
        <v>0</v>
      </c>
      <c r="Z189" s="15" t="s">
        <v>40</v>
      </c>
      <c r="AA189" s="15" t="s">
        <v>609</v>
      </c>
      <c r="AB189" s="15">
        <v>44131</v>
      </c>
      <c r="AC189" s="15" t="s">
        <v>9291</v>
      </c>
      <c r="AD189" s="15" t="s">
        <v>9357</v>
      </c>
      <c r="AE189" s="15" t="s">
        <v>9293</v>
      </c>
      <c r="AF189" s="15" t="s">
        <v>511</v>
      </c>
      <c r="AG189" s="15" t="s">
        <v>9347</v>
      </c>
    </row>
    <row r="190" spans="1:33" x14ac:dyDescent="0.45">
      <c r="A190" s="15">
        <v>1000189</v>
      </c>
      <c r="B190" s="15" t="s">
        <v>26</v>
      </c>
      <c r="C190" s="18">
        <v>604318212</v>
      </c>
      <c r="D190" s="15">
        <v>1000</v>
      </c>
      <c r="E190" s="15" t="s">
        <v>28</v>
      </c>
      <c r="F190" s="15" t="s">
        <v>15253</v>
      </c>
      <c r="G190" s="15" t="s">
        <v>29</v>
      </c>
      <c r="H190" s="15" t="s">
        <v>892</v>
      </c>
      <c r="I190" s="15" t="s">
        <v>893</v>
      </c>
      <c r="J190" s="15" t="s">
        <v>891</v>
      </c>
      <c r="K190" s="15" t="s">
        <v>637</v>
      </c>
      <c r="L190" s="15">
        <v>986003651</v>
      </c>
      <c r="M190" s="15">
        <v>986003651</v>
      </c>
      <c r="N190" s="15" t="s">
        <v>873</v>
      </c>
      <c r="O190" s="15" t="s">
        <v>894</v>
      </c>
      <c r="P190" s="15">
        <v>33352</v>
      </c>
      <c r="Q190" s="15" t="s">
        <v>58</v>
      </c>
      <c r="R190" s="15" t="s">
        <v>59</v>
      </c>
      <c r="S190" s="15" t="s">
        <v>143</v>
      </c>
      <c r="T190" s="15" t="s">
        <v>15306</v>
      </c>
      <c r="U190" s="15" t="s">
        <v>895</v>
      </c>
      <c r="V190" s="15">
        <v>986003651</v>
      </c>
      <c r="W190" s="15" t="s">
        <v>896</v>
      </c>
      <c r="X190" s="15" t="s">
        <v>97</v>
      </c>
      <c r="Y190" s="15">
        <v>0</v>
      </c>
      <c r="Z190" s="15" t="s">
        <v>40</v>
      </c>
      <c r="AA190" s="15" t="s">
        <v>609</v>
      </c>
      <c r="AB190" s="15">
        <v>44131</v>
      </c>
      <c r="AC190" s="15" t="s">
        <v>9291</v>
      </c>
      <c r="AD190" s="15" t="s">
        <v>9292</v>
      </c>
      <c r="AE190" s="15" t="s">
        <v>9302</v>
      </c>
      <c r="AF190" s="15" t="s">
        <v>5096</v>
      </c>
      <c r="AG190" s="15" t="s">
        <v>9356</v>
      </c>
    </row>
    <row r="191" spans="1:33" x14ac:dyDescent="0.45">
      <c r="A191" s="15">
        <v>1000190</v>
      </c>
      <c r="B191" s="15" t="s">
        <v>26</v>
      </c>
      <c r="C191" s="18">
        <v>602349169</v>
      </c>
      <c r="D191" s="15">
        <v>1200</v>
      </c>
      <c r="E191" s="15" t="s">
        <v>28</v>
      </c>
      <c r="F191" s="15" t="s">
        <v>15253</v>
      </c>
      <c r="G191" s="15" t="s">
        <v>29</v>
      </c>
      <c r="H191" s="15" t="s">
        <v>898</v>
      </c>
      <c r="I191" s="15" t="s">
        <v>721</v>
      </c>
      <c r="J191" s="15" t="s">
        <v>897</v>
      </c>
      <c r="K191" s="15" t="s">
        <v>637</v>
      </c>
      <c r="L191" s="15">
        <v>23570122</v>
      </c>
      <c r="M191" s="15">
        <v>991838150</v>
      </c>
      <c r="N191" s="15" t="s">
        <v>873</v>
      </c>
      <c r="O191" s="15" t="s">
        <v>690</v>
      </c>
      <c r="P191" s="15">
        <v>25672</v>
      </c>
      <c r="Q191" s="15" t="s">
        <v>58</v>
      </c>
      <c r="R191" s="15" t="s">
        <v>36</v>
      </c>
      <c r="S191" s="15" t="s">
        <v>899</v>
      </c>
      <c r="T191" s="15" t="s">
        <v>15358</v>
      </c>
      <c r="U191" s="15" t="s">
        <v>900</v>
      </c>
      <c r="V191" s="15">
        <v>23570122</v>
      </c>
      <c r="W191" s="15" t="s">
        <v>901</v>
      </c>
      <c r="X191" s="15" t="s">
        <v>39</v>
      </c>
      <c r="Y191" s="15">
        <v>0</v>
      </c>
      <c r="Z191" s="15" t="s">
        <v>40</v>
      </c>
      <c r="AA191" s="15" t="s">
        <v>46</v>
      </c>
      <c r="AB191" s="15">
        <v>44286</v>
      </c>
      <c r="AC191" s="15" t="s">
        <v>9291</v>
      </c>
      <c r="AD191" s="15" t="s">
        <v>9295</v>
      </c>
      <c r="AE191" s="15" t="s">
        <v>9302</v>
      </c>
      <c r="AF191" s="15" t="s">
        <v>5096</v>
      </c>
      <c r="AG191" s="15" t="s">
        <v>9312</v>
      </c>
    </row>
    <row r="192" spans="1:33" x14ac:dyDescent="0.45">
      <c r="A192" s="15">
        <v>1000191</v>
      </c>
      <c r="B192" s="15" t="s">
        <v>26</v>
      </c>
      <c r="C192" s="18">
        <v>602112674</v>
      </c>
      <c r="D192" s="15">
        <v>0</v>
      </c>
      <c r="E192" s="15" t="s">
        <v>28</v>
      </c>
      <c r="F192" s="15" t="s">
        <v>15253</v>
      </c>
      <c r="G192" s="15" t="s">
        <v>29</v>
      </c>
      <c r="H192" s="15" t="s">
        <v>673</v>
      </c>
      <c r="I192" s="15" t="s">
        <v>903</v>
      </c>
      <c r="J192" s="15" t="s">
        <v>902</v>
      </c>
      <c r="K192" s="15" t="s">
        <v>637</v>
      </c>
      <c r="L192" s="15">
        <v>1</v>
      </c>
      <c r="M192" s="15">
        <v>1</v>
      </c>
      <c r="N192" s="15">
        <v>1</v>
      </c>
      <c r="O192" s="15" t="s">
        <v>111</v>
      </c>
      <c r="P192" s="15">
        <v>24580</v>
      </c>
      <c r="Q192" s="15" t="s">
        <v>35</v>
      </c>
      <c r="R192" s="15" t="s">
        <v>59</v>
      </c>
      <c r="S192" s="15" t="s">
        <v>904</v>
      </c>
      <c r="T192" s="15" t="s">
        <v>15358</v>
      </c>
      <c r="W192" s="15" t="s">
        <v>905</v>
      </c>
      <c r="X192" s="15" t="s">
        <v>39</v>
      </c>
      <c r="Y192" s="15">
        <v>0</v>
      </c>
      <c r="Z192" s="15" t="s">
        <v>46</v>
      </c>
      <c r="AA192" s="15" t="s">
        <v>609</v>
      </c>
      <c r="AB192" s="15">
        <v>44131</v>
      </c>
      <c r="AC192" s="15" t="s">
        <v>9291</v>
      </c>
      <c r="AD192" s="15" t="s">
        <v>9292</v>
      </c>
      <c r="AE192" s="15" t="s">
        <v>9302</v>
      </c>
      <c r="AF192" s="15" t="s">
        <v>5096</v>
      </c>
      <c r="AG192" s="15" t="s">
        <v>9312</v>
      </c>
    </row>
    <row r="193" spans="1:33" x14ac:dyDescent="0.45">
      <c r="A193" s="15">
        <v>1000192</v>
      </c>
      <c r="B193" s="15" t="s">
        <v>26</v>
      </c>
      <c r="C193" s="18">
        <v>603239500</v>
      </c>
      <c r="D193" s="15">
        <v>0</v>
      </c>
      <c r="E193" s="15" t="s">
        <v>28</v>
      </c>
      <c r="F193" s="15" t="s">
        <v>15253</v>
      </c>
      <c r="G193" s="15" t="s">
        <v>29</v>
      </c>
      <c r="H193" s="15" t="s">
        <v>907</v>
      </c>
      <c r="I193" s="15" t="s">
        <v>908</v>
      </c>
      <c r="J193" s="15" t="s">
        <v>906</v>
      </c>
      <c r="K193" s="15" t="s">
        <v>637</v>
      </c>
      <c r="L193" s="15">
        <v>5</v>
      </c>
      <c r="M193" s="15">
        <v>5</v>
      </c>
      <c r="N193" s="15" t="s">
        <v>873</v>
      </c>
      <c r="O193" s="15" t="s">
        <v>909</v>
      </c>
      <c r="P193" s="15">
        <v>26410</v>
      </c>
      <c r="Q193" s="15" t="s">
        <v>35</v>
      </c>
      <c r="R193" s="15" t="s">
        <v>59</v>
      </c>
      <c r="S193" s="15" t="s">
        <v>910</v>
      </c>
      <c r="T193" s="15" t="s">
        <v>15306</v>
      </c>
      <c r="W193" s="15" t="s">
        <v>909</v>
      </c>
      <c r="X193" s="15" t="s">
        <v>97</v>
      </c>
      <c r="Y193" s="15">
        <v>0</v>
      </c>
      <c r="Z193" s="15" t="s">
        <v>40</v>
      </c>
      <c r="AA193" s="15" t="s">
        <v>41</v>
      </c>
      <c r="AB193" s="15">
        <v>44286</v>
      </c>
      <c r="AC193" s="15" t="s">
        <v>9291</v>
      </c>
      <c r="AD193" s="15" t="s">
        <v>9295</v>
      </c>
      <c r="AE193" s="15" t="s">
        <v>9302</v>
      </c>
      <c r="AF193" s="15" t="s">
        <v>5096</v>
      </c>
      <c r="AG193" s="15" t="s">
        <v>9356</v>
      </c>
    </row>
    <row r="194" spans="1:33" x14ac:dyDescent="0.45">
      <c r="A194" s="15">
        <v>1000193</v>
      </c>
      <c r="B194" s="15" t="s">
        <v>26</v>
      </c>
      <c r="C194" s="18">
        <v>604250399</v>
      </c>
      <c r="D194" s="15">
        <v>3000</v>
      </c>
      <c r="E194" s="15" t="s">
        <v>28</v>
      </c>
      <c r="F194" s="15" t="s">
        <v>15253</v>
      </c>
      <c r="G194" s="15" t="s">
        <v>29</v>
      </c>
      <c r="H194" s="15" t="s">
        <v>912</v>
      </c>
      <c r="I194" s="15" t="s">
        <v>652</v>
      </c>
      <c r="J194" s="15" t="s">
        <v>911</v>
      </c>
      <c r="K194" s="15" t="s">
        <v>637</v>
      </c>
      <c r="L194" s="15">
        <v>985362837</v>
      </c>
      <c r="M194" s="15">
        <v>985362837</v>
      </c>
      <c r="N194" s="15" t="s">
        <v>33</v>
      </c>
      <c r="O194" s="15" t="s">
        <v>913</v>
      </c>
      <c r="P194" s="15">
        <v>28243</v>
      </c>
      <c r="Q194" s="15" t="s">
        <v>35</v>
      </c>
      <c r="R194" s="15" t="s">
        <v>59</v>
      </c>
      <c r="S194" s="15" t="s">
        <v>279</v>
      </c>
      <c r="T194" s="15" t="s">
        <v>15324</v>
      </c>
      <c r="U194" s="15" t="s">
        <v>914</v>
      </c>
      <c r="V194" s="15">
        <v>985362837</v>
      </c>
      <c r="W194" s="15" t="s">
        <v>915</v>
      </c>
      <c r="X194" s="15" t="s">
        <v>39</v>
      </c>
      <c r="Y194" s="15">
        <v>1</v>
      </c>
      <c r="Z194" s="15" t="s">
        <v>40</v>
      </c>
      <c r="AA194" s="15" t="s">
        <v>665</v>
      </c>
      <c r="AB194" s="15">
        <v>44364</v>
      </c>
      <c r="AC194" s="15" t="s">
        <v>9291</v>
      </c>
      <c r="AD194" s="15" t="s">
        <v>9295</v>
      </c>
      <c r="AE194" s="15" t="s">
        <v>9302</v>
      </c>
      <c r="AF194" s="15" t="s">
        <v>5096</v>
      </c>
      <c r="AG194" s="15" t="s">
        <v>9356</v>
      </c>
    </row>
    <row r="195" spans="1:33" x14ac:dyDescent="0.45">
      <c r="A195" s="15">
        <v>1000194</v>
      </c>
      <c r="B195" s="15" t="s">
        <v>26</v>
      </c>
      <c r="C195" s="18">
        <v>604289652</v>
      </c>
      <c r="D195" s="15">
        <v>0</v>
      </c>
      <c r="E195" s="15" t="s">
        <v>28</v>
      </c>
      <c r="F195" s="15" t="s">
        <v>15253</v>
      </c>
      <c r="G195" s="15" t="s">
        <v>29</v>
      </c>
      <c r="H195" s="15" t="s">
        <v>917</v>
      </c>
      <c r="I195" s="15" t="s">
        <v>918</v>
      </c>
      <c r="J195" s="15" t="s">
        <v>916</v>
      </c>
      <c r="K195" s="15" t="s">
        <v>637</v>
      </c>
      <c r="L195" s="15">
        <v>5</v>
      </c>
      <c r="M195" s="15">
        <v>5</v>
      </c>
      <c r="N195" s="15" t="s">
        <v>919</v>
      </c>
      <c r="O195" s="15" t="s">
        <v>909</v>
      </c>
      <c r="P195" s="15">
        <v>32253</v>
      </c>
      <c r="Q195" s="15" t="s">
        <v>35</v>
      </c>
      <c r="R195" s="15" t="s">
        <v>59</v>
      </c>
      <c r="S195" s="15" t="s">
        <v>171</v>
      </c>
      <c r="T195" s="15" t="s">
        <v>15306</v>
      </c>
      <c r="W195" s="15" t="s">
        <v>909</v>
      </c>
      <c r="X195" s="15" t="s">
        <v>39</v>
      </c>
      <c r="Y195" s="15">
        <v>0</v>
      </c>
      <c r="Z195" s="15" t="s">
        <v>40</v>
      </c>
      <c r="AA195" s="15" t="s">
        <v>609</v>
      </c>
      <c r="AB195" s="15">
        <v>44131</v>
      </c>
      <c r="AC195" s="15" t="s">
        <v>9291</v>
      </c>
      <c r="AD195" s="15" t="s">
        <v>9296</v>
      </c>
      <c r="AE195" s="15" t="s">
        <v>9293</v>
      </c>
      <c r="AF195" s="15" t="s">
        <v>511</v>
      </c>
      <c r="AG195" s="15" t="s">
        <v>9294</v>
      </c>
    </row>
    <row r="196" spans="1:33" x14ac:dyDescent="0.45">
      <c r="A196" s="15">
        <v>1000195</v>
      </c>
      <c r="B196" s="15" t="s">
        <v>26</v>
      </c>
      <c r="C196" s="18">
        <v>104435128</v>
      </c>
      <c r="D196" s="15">
        <v>1000</v>
      </c>
      <c r="E196" s="15" t="s">
        <v>28</v>
      </c>
      <c r="F196" s="15" t="s">
        <v>15253</v>
      </c>
      <c r="G196" s="15" t="s">
        <v>29</v>
      </c>
      <c r="H196" s="15" t="s">
        <v>921</v>
      </c>
      <c r="I196" s="15" t="s">
        <v>922</v>
      </c>
      <c r="J196" s="15" t="s">
        <v>920</v>
      </c>
      <c r="K196" s="15" t="s">
        <v>637</v>
      </c>
      <c r="L196" s="15">
        <v>25158764</v>
      </c>
      <c r="M196" s="15">
        <v>992650732</v>
      </c>
      <c r="N196" s="15" t="s">
        <v>923</v>
      </c>
      <c r="O196" s="15" t="s">
        <v>924</v>
      </c>
      <c r="P196" s="15">
        <v>30049</v>
      </c>
      <c r="Q196" s="15" t="s">
        <v>58</v>
      </c>
      <c r="R196" s="15" t="s">
        <v>59</v>
      </c>
      <c r="S196" s="15" t="s">
        <v>925</v>
      </c>
      <c r="T196" s="15" t="s">
        <v>15318</v>
      </c>
      <c r="U196" s="15" t="s">
        <v>926</v>
      </c>
      <c r="V196" s="15" t="s">
        <v>33</v>
      </c>
      <c r="W196" s="15" t="s">
        <v>705</v>
      </c>
      <c r="X196" s="15" t="s">
        <v>97</v>
      </c>
      <c r="Y196" s="15">
        <v>0</v>
      </c>
      <c r="Z196" s="15" t="s">
        <v>40</v>
      </c>
      <c r="AA196" s="15" t="s">
        <v>609</v>
      </c>
      <c r="AB196" s="15">
        <v>44131</v>
      </c>
      <c r="AC196" s="15" t="s">
        <v>9291</v>
      </c>
      <c r="AD196" s="15" t="s">
        <v>9295</v>
      </c>
      <c r="AE196" s="15" t="s">
        <v>9302</v>
      </c>
      <c r="AF196" s="15" t="s">
        <v>5096</v>
      </c>
      <c r="AG196" s="15" t="s">
        <v>9312</v>
      </c>
    </row>
    <row r="197" spans="1:33" x14ac:dyDescent="0.45">
      <c r="A197" s="15">
        <v>1000196</v>
      </c>
      <c r="B197" s="15" t="s">
        <v>26</v>
      </c>
      <c r="C197" s="18">
        <v>1722317656</v>
      </c>
      <c r="D197" s="15">
        <v>3500</v>
      </c>
      <c r="E197" s="15" t="s">
        <v>28</v>
      </c>
      <c r="F197" s="15" t="s">
        <v>15253</v>
      </c>
      <c r="G197" s="15" t="s">
        <v>29</v>
      </c>
      <c r="H197" s="15" t="s">
        <v>737</v>
      </c>
      <c r="I197" s="15" t="s">
        <v>703</v>
      </c>
      <c r="J197" s="15" t="s">
        <v>927</v>
      </c>
      <c r="K197" s="15" t="s">
        <v>32</v>
      </c>
      <c r="L197" s="15">
        <v>3570122</v>
      </c>
      <c r="M197" s="15">
        <v>980572376</v>
      </c>
      <c r="N197" s="15" t="s">
        <v>928</v>
      </c>
      <c r="O197" s="15" t="s">
        <v>929</v>
      </c>
      <c r="P197" s="15">
        <v>32832</v>
      </c>
      <c r="Q197" s="15" t="s">
        <v>35</v>
      </c>
      <c r="R197" s="15" t="s">
        <v>59</v>
      </c>
      <c r="S197" s="15" t="s">
        <v>79</v>
      </c>
      <c r="T197" s="15" t="s">
        <v>79</v>
      </c>
      <c r="U197" s="15" t="s">
        <v>930</v>
      </c>
      <c r="V197" s="15">
        <v>980572376</v>
      </c>
      <c r="W197" s="15" t="s">
        <v>931</v>
      </c>
      <c r="X197" s="15" t="s">
        <v>39</v>
      </c>
      <c r="Y197" s="15">
        <v>0</v>
      </c>
      <c r="Z197" s="15" t="s">
        <v>40</v>
      </c>
      <c r="AA197" s="15" t="s">
        <v>609</v>
      </c>
      <c r="AB197" s="15">
        <v>44131</v>
      </c>
      <c r="AC197" s="15" t="s">
        <v>9291</v>
      </c>
      <c r="AD197" s="15" t="s">
        <v>9296</v>
      </c>
      <c r="AE197" s="15" t="s">
        <v>9302</v>
      </c>
      <c r="AF197" s="15" t="s">
        <v>5096</v>
      </c>
      <c r="AG197" s="15" t="s">
        <v>9312</v>
      </c>
    </row>
    <row r="198" spans="1:33" x14ac:dyDescent="0.45">
      <c r="A198" s="15">
        <v>1000197</v>
      </c>
      <c r="B198" s="15" t="s">
        <v>26</v>
      </c>
      <c r="C198" s="18">
        <v>201794070</v>
      </c>
      <c r="D198" s="15">
        <v>1000</v>
      </c>
      <c r="E198" s="15" t="s">
        <v>28</v>
      </c>
      <c r="F198" s="15" t="s">
        <v>15253</v>
      </c>
      <c r="G198" s="15" t="s">
        <v>29</v>
      </c>
      <c r="H198" s="15" t="s">
        <v>933</v>
      </c>
      <c r="I198" s="15" t="s">
        <v>934</v>
      </c>
      <c r="J198" s="15" t="s">
        <v>932</v>
      </c>
      <c r="K198" s="15" t="s">
        <v>637</v>
      </c>
      <c r="L198" s="15">
        <v>981632256</v>
      </c>
      <c r="M198" s="15">
        <v>981632256</v>
      </c>
      <c r="N198" s="15" t="s">
        <v>919</v>
      </c>
      <c r="O198" s="15" t="s">
        <v>935</v>
      </c>
      <c r="P198" s="15">
        <v>29320</v>
      </c>
      <c r="Q198" s="15" t="s">
        <v>35</v>
      </c>
      <c r="R198" s="15" t="s">
        <v>59</v>
      </c>
      <c r="S198" s="15" t="s">
        <v>936</v>
      </c>
      <c r="T198" s="15" t="s">
        <v>15359</v>
      </c>
      <c r="V198" s="15">
        <v>981632256</v>
      </c>
      <c r="W198" s="15" t="s">
        <v>909</v>
      </c>
      <c r="X198" s="15" t="s">
        <v>39</v>
      </c>
      <c r="Y198" s="15">
        <v>0</v>
      </c>
      <c r="Z198" s="15" t="s">
        <v>40</v>
      </c>
      <c r="AA198" s="15" t="s">
        <v>609</v>
      </c>
      <c r="AB198" s="15">
        <v>44131</v>
      </c>
      <c r="AC198" s="15" t="s">
        <v>9291</v>
      </c>
      <c r="AD198" s="15" t="s">
        <v>9295</v>
      </c>
      <c r="AE198" s="15" t="s">
        <v>9317</v>
      </c>
      <c r="AF198" s="15" t="s">
        <v>9318</v>
      </c>
      <c r="AG198" s="15" t="s">
        <v>9358</v>
      </c>
    </row>
    <row r="199" spans="1:33" x14ac:dyDescent="0.45">
      <c r="A199" s="15">
        <v>1000198</v>
      </c>
      <c r="B199" s="15" t="s">
        <v>26</v>
      </c>
      <c r="C199" s="18">
        <v>200930576</v>
      </c>
      <c r="D199" s="15">
        <v>1000</v>
      </c>
      <c r="E199" s="15" t="s">
        <v>28</v>
      </c>
      <c r="F199" s="15" t="s">
        <v>15253</v>
      </c>
      <c r="G199" s="15" t="s">
        <v>29</v>
      </c>
      <c r="H199" s="15" t="s">
        <v>938</v>
      </c>
      <c r="I199" s="15" t="s">
        <v>939</v>
      </c>
      <c r="J199" s="15" t="s">
        <v>937</v>
      </c>
      <c r="K199" s="15" t="s">
        <v>32</v>
      </c>
      <c r="L199" s="15">
        <v>987125821</v>
      </c>
      <c r="M199" s="15">
        <v>987125821</v>
      </c>
      <c r="N199" s="15" t="s">
        <v>940</v>
      </c>
      <c r="O199" s="15" t="s">
        <v>941</v>
      </c>
      <c r="P199" s="15">
        <v>24217</v>
      </c>
      <c r="Q199" s="15" t="s">
        <v>58</v>
      </c>
      <c r="R199" s="15" t="s">
        <v>59</v>
      </c>
      <c r="S199" s="15" t="s">
        <v>942</v>
      </c>
      <c r="T199" s="15" t="s">
        <v>15333</v>
      </c>
      <c r="U199" s="15" t="s">
        <v>943</v>
      </c>
      <c r="V199" s="15">
        <v>22294807</v>
      </c>
      <c r="W199" s="15" t="s">
        <v>944</v>
      </c>
      <c r="X199" s="15" t="s">
        <v>39</v>
      </c>
      <c r="Y199" s="15">
        <v>0</v>
      </c>
      <c r="Z199" s="15" t="s">
        <v>40</v>
      </c>
      <c r="AA199" s="15" t="s">
        <v>609</v>
      </c>
      <c r="AB199" s="15">
        <v>44131</v>
      </c>
      <c r="AC199" s="15" t="s">
        <v>9291</v>
      </c>
      <c r="AD199" s="15" t="s">
        <v>9295</v>
      </c>
      <c r="AE199" s="15" t="s">
        <v>9302</v>
      </c>
      <c r="AF199" s="15" t="s">
        <v>5096</v>
      </c>
      <c r="AG199" s="15" t="s">
        <v>9312</v>
      </c>
    </row>
    <row r="200" spans="1:33" x14ac:dyDescent="0.45">
      <c r="A200" s="15">
        <v>1000199</v>
      </c>
      <c r="B200" s="15" t="s">
        <v>26</v>
      </c>
      <c r="C200" s="18">
        <v>603523879</v>
      </c>
      <c r="D200" s="15">
        <v>1000</v>
      </c>
      <c r="E200" s="15" t="s">
        <v>70</v>
      </c>
      <c r="F200" s="15" t="s">
        <v>15253</v>
      </c>
      <c r="G200" s="15" t="s">
        <v>29</v>
      </c>
      <c r="H200" s="15" t="s">
        <v>946</v>
      </c>
      <c r="I200" s="15" t="s">
        <v>947</v>
      </c>
      <c r="J200" s="15" t="s">
        <v>945</v>
      </c>
      <c r="K200" s="15" t="s">
        <v>32</v>
      </c>
      <c r="L200" s="15" t="s">
        <v>33</v>
      </c>
      <c r="M200" s="15">
        <v>980223725</v>
      </c>
      <c r="N200" s="15" t="s">
        <v>948</v>
      </c>
      <c r="O200" s="15" t="s">
        <v>949</v>
      </c>
      <c r="P200" s="15">
        <v>31547</v>
      </c>
      <c r="Q200" s="15" t="s">
        <v>58</v>
      </c>
      <c r="R200" s="15" t="s">
        <v>59</v>
      </c>
      <c r="S200" s="15" t="s">
        <v>950</v>
      </c>
      <c r="T200" s="15" t="s">
        <v>15350</v>
      </c>
      <c r="U200" s="15" t="s">
        <v>951</v>
      </c>
      <c r="V200" s="15">
        <v>980223725</v>
      </c>
      <c r="W200" s="15" t="s">
        <v>952</v>
      </c>
      <c r="X200" s="15" t="s">
        <v>39</v>
      </c>
      <c r="Y200" s="15">
        <v>3</v>
      </c>
      <c r="Z200" s="15" t="s">
        <v>46</v>
      </c>
      <c r="AA200" s="15" t="s">
        <v>609</v>
      </c>
      <c r="AB200" s="15">
        <v>44131</v>
      </c>
      <c r="AC200" s="15" t="s">
        <v>9291</v>
      </c>
      <c r="AD200" s="15" t="s">
        <v>9292</v>
      </c>
      <c r="AE200" s="15" t="s">
        <v>9293</v>
      </c>
      <c r="AF200" s="15" t="s">
        <v>511</v>
      </c>
      <c r="AG200" s="15" t="s">
        <v>9301</v>
      </c>
    </row>
    <row r="201" spans="1:33" x14ac:dyDescent="0.45">
      <c r="A201" s="15">
        <v>1000200</v>
      </c>
      <c r="B201" s="15" t="s">
        <v>26</v>
      </c>
      <c r="C201" s="18">
        <v>601256233</v>
      </c>
      <c r="D201" s="15">
        <v>0</v>
      </c>
      <c r="E201" s="15" t="s">
        <v>28</v>
      </c>
      <c r="F201" s="15" t="s">
        <v>15253</v>
      </c>
      <c r="G201" s="15" t="s">
        <v>29</v>
      </c>
      <c r="H201" s="15" t="s">
        <v>866</v>
      </c>
      <c r="I201" s="15" t="s">
        <v>954</v>
      </c>
      <c r="J201" s="15" t="s">
        <v>953</v>
      </c>
      <c r="K201" s="15" t="s">
        <v>32</v>
      </c>
      <c r="L201" s="15">
        <v>1</v>
      </c>
      <c r="M201" s="15">
        <v>1</v>
      </c>
      <c r="N201" s="15">
        <v>1</v>
      </c>
      <c r="O201" s="15" t="s">
        <v>111</v>
      </c>
      <c r="P201" s="15">
        <v>18095</v>
      </c>
      <c r="Q201" s="15" t="s">
        <v>35</v>
      </c>
      <c r="R201" s="15" t="s">
        <v>59</v>
      </c>
      <c r="S201" s="15" t="s">
        <v>348</v>
      </c>
      <c r="T201" s="15" t="s">
        <v>15325</v>
      </c>
      <c r="W201" s="15" t="s">
        <v>111</v>
      </c>
      <c r="X201" s="15" t="s">
        <v>39</v>
      </c>
      <c r="Y201" s="15">
        <v>3</v>
      </c>
      <c r="Z201" s="15" t="s">
        <v>286</v>
      </c>
      <c r="AC201" s="15" t="s">
        <v>9291</v>
      </c>
      <c r="AD201" s="15" t="s">
        <v>9329</v>
      </c>
      <c r="AE201" s="15" t="s">
        <v>9302</v>
      </c>
      <c r="AF201" s="15" t="s">
        <v>5096</v>
      </c>
      <c r="AG201" s="15" t="s">
        <v>9359</v>
      </c>
    </row>
    <row r="202" spans="1:33" x14ac:dyDescent="0.45">
      <c r="A202" s="15">
        <v>1000201</v>
      </c>
      <c r="B202" s="15" t="s">
        <v>26</v>
      </c>
      <c r="C202" s="18">
        <v>1753750130</v>
      </c>
      <c r="D202" s="15">
        <v>400</v>
      </c>
      <c r="E202" s="15" t="s">
        <v>70</v>
      </c>
      <c r="F202" s="15" t="s">
        <v>15253</v>
      </c>
      <c r="G202" s="15" t="s">
        <v>29</v>
      </c>
      <c r="H202" s="15" t="s">
        <v>956</v>
      </c>
      <c r="I202" s="15" t="s">
        <v>957</v>
      </c>
      <c r="J202" s="15" t="s">
        <v>955</v>
      </c>
      <c r="K202" s="15" t="s">
        <v>32</v>
      </c>
      <c r="L202" s="15">
        <v>997151224</v>
      </c>
      <c r="M202" s="15">
        <v>997151224</v>
      </c>
      <c r="N202" s="15" t="s">
        <v>33</v>
      </c>
      <c r="O202" s="15" t="s">
        <v>958</v>
      </c>
      <c r="P202" s="15">
        <v>35913</v>
      </c>
      <c r="Q202" s="15" t="s">
        <v>35</v>
      </c>
      <c r="R202" s="15" t="s">
        <v>36</v>
      </c>
      <c r="S202" s="15" t="s">
        <v>959</v>
      </c>
      <c r="T202" s="15" t="s">
        <v>15350</v>
      </c>
      <c r="U202" s="15" t="s">
        <v>960</v>
      </c>
      <c r="V202" s="15">
        <v>998202492</v>
      </c>
      <c r="W202" s="15" t="s">
        <v>961</v>
      </c>
      <c r="X202" s="15" t="s">
        <v>39</v>
      </c>
      <c r="Y202" s="15">
        <v>0</v>
      </c>
      <c r="Z202" s="15" t="s">
        <v>46</v>
      </c>
      <c r="AA202" s="15" t="s">
        <v>333</v>
      </c>
      <c r="AB202" s="15">
        <v>44162</v>
      </c>
      <c r="AC202" s="15" t="s">
        <v>9291</v>
      </c>
      <c r="AD202" s="15" t="s">
        <v>9329</v>
      </c>
      <c r="AE202" s="15" t="s">
        <v>9351</v>
      </c>
      <c r="AF202" s="15" t="s">
        <v>9360</v>
      </c>
      <c r="AG202" s="15" t="s">
        <v>9360</v>
      </c>
    </row>
    <row r="203" spans="1:33" x14ac:dyDescent="0.45">
      <c r="A203" s="15">
        <v>1000202</v>
      </c>
      <c r="B203" s="15" t="s">
        <v>26</v>
      </c>
      <c r="C203" s="18">
        <v>105811210</v>
      </c>
      <c r="D203" s="15">
        <v>430</v>
      </c>
      <c r="E203" s="15" t="s">
        <v>28</v>
      </c>
      <c r="F203" s="15" t="s">
        <v>15253</v>
      </c>
      <c r="G203" s="15" t="s">
        <v>29</v>
      </c>
      <c r="H203" s="15" t="s">
        <v>963</v>
      </c>
      <c r="I203" s="15" t="s">
        <v>964</v>
      </c>
      <c r="J203" s="15" t="s">
        <v>962</v>
      </c>
      <c r="K203" s="15" t="s">
        <v>32</v>
      </c>
      <c r="L203" s="15">
        <v>991681455</v>
      </c>
      <c r="M203" s="15">
        <v>998982327</v>
      </c>
      <c r="N203" s="15" t="s">
        <v>965</v>
      </c>
      <c r="O203" s="15" t="s">
        <v>966</v>
      </c>
      <c r="P203" s="15">
        <v>32545</v>
      </c>
      <c r="Q203" s="15" t="s">
        <v>35</v>
      </c>
      <c r="R203" s="15" t="s">
        <v>36</v>
      </c>
      <c r="S203" s="15" t="s">
        <v>79</v>
      </c>
      <c r="T203" s="15" t="s">
        <v>79</v>
      </c>
      <c r="W203" s="15" t="s">
        <v>967</v>
      </c>
      <c r="X203" s="15" t="s">
        <v>97</v>
      </c>
      <c r="Y203" s="15">
        <v>1</v>
      </c>
      <c r="Z203" s="15" t="s">
        <v>46</v>
      </c>
      <c r="AA203" s="15" t="s">
        <v>609</v>
      </c>
      <c r="AB203" s="15">
        <v>44357</v>
      </c>
      <c r="AC203" s="15" t="s">
        <v>9291</v>
      </c>
      <c r="AD203" s="15" t="s">
        <v>9296</v>
      </c>
      <c r="AE203" s="15" t="s">
        <v>9293</v>
      </c>
      <c r="AF203" s="15" t="s">
        <v>511</v>
      </c>
      <c r="AG203" s="15" t="s">
        <v>9294</v>
      </c>
    </row>
    <row r="204" spans="1:33" x14ac:dyDescent="0.45">
      <c r="A204" s="15">
        <v>1000203</v>
      </c>
      <c r="B204" s="15" t="s">
        <v>26</v>
      </c>
      <c r="C204" s="18">
        <v>605472133</v>
      </c>
      <c r="D204" s="15">
        <v>280</v>
      </c>
      <c r="E204" s="15" t="s">
        <v>70</v>
      </c>
      <c r="F204" s="15" t="s">
        <v>15253</v>
      </c>
      <c r="G204" s="15" t="s">
        <v>29</v>
      </c>
      <c r="H204" s="15" t="s">
        <v>969</v>
      </c>
      <c r="I204" s="15" t="s">
        <v>970</v>
      </c>
      <c r="J204" s="15" t="s">
        <v>968</v>
      </c>
      <c r="K204" s="15" t="s">
        <v>32</v>
      </c>
      <c r="L204" s="15" t="s">
        <v>33</v>
      </c>
      <c r="M204" s="15">
        <v>986574098</v>
      </c>
      <c r="N204" s="15" t="s">
        <v>971</v>
      </c>
      <c r="O204" s="15" t="s">
        <v>972</v>
      </c>
      <c r="P204" s="15">
        <v>37024</v>
      </c>
      <c r="Q204" s="15" t="s">
        <v>35</v>
      </c>
      <c r="R204" s="15" t="s">
        <v>59</v>
      </c>
      <c r="S204" s="15" t="s">
        <v>79</v>
      </c>
      <c r="T204" s="15" t="s">
        <v>79</v>
      </c>
      <c r="U204" s="15" t="s">
        <v>973</v>
      </c>
      <c r="V204" s="15">
        <v>993294106</v>
      </c>
      <c r="W204" s="15" t="s">
        <v>974</v>
      </c>
      <c r="X204" s="15" t="s">
        <v>39</v>
      </c>
      <c r="Y204" s="15">
        <v>0</v>
      </c>
      <c r="Z204" s="15" t="s">
        <v>286</v>
      </c>
      <c r="AA204" s="15" t="s">
        <v>609</v>
      </c>
      <c r="AB204" s="15">
        <v>44131</v>
      </c>
      <c r="AC204" s="15" t="s">
        <v>9291</v>
      </c>
      <c r="AD204" s="15" t="s">
        <v>9292</v>
      </c>
      <c r="AE204" s="15" t="s">
        <v>9293</v>
      </c>
      <c r="AF204" s="15" t="s">
        <v>9361</v>
      </c>
      <c r="AG204" s="15" t="s">
        <v>9361</v>
      </c>
    </row>
    <row r="205" spans="1:33" x14ac:dyDescent="0.45">
      <c r="A205" s="15">
        <v>1000204</v>
      </c>
      <c r="B205" s="15" t="s">
        <v>26</v>
      </c>
      <c r="C205" s="18">
        <v>1723601694</v>
      </c>
      <c r="D205" s="15">
        <v>560</v>
      </c>
      <c r="E205" s="15" t="s">
        <v>70</v>
      </c>
      <c r="F205" s="15" t="s">
        <v>15253</v>
      </c>
      <c r="G205" s="15" t="s">
        <v>29</v>
      </c>
      <c r="H205" s="15" t="s">
        <v>976</v>
      </c>
      <c r="I205" s="15" t="s">
        <v>977</v>
      </c>
      <c r="J205" s="15" t="s">
        <v>975</v>
      </c>
      <c r="K205" s="15" t="s">
        <v>32</v>
      </c>
      <c r="L205" s="15">
        <v>3514159</v>
      </c>
      <c r="M205" s="15">
        <v>987335714</v>
      </c>
      <c r="N205" s="15" t="s">
        <v>33</v>
      </c>
      <c r="O205" s="15" t="s">
        <v>978</v>
      </c>
      <c r="P205" s="15">
        <v>33332</v>
      </c>
      <c r="Q205" s="15" t="s">
        <v>58</v>
      </c>
      <c r="R205" s="15" t="s">
        <v>36</v>
      </c>
      <c r="S205" s="15" t="s">
        <v>979</v>
      </c>
      <c r="T205" s="15" t="s">
        <v>15349</v>
      </c>
      <c r="U205" s="15" t="s">
        <v>980</v>
      </c>
      <c r="V205" s="15">
        <v>3514159</v>
      </c>
      <c r="W205" s="15" t="s">
        <v>981</v>
      </c>
      <c r="X205" s="15" t="s">
        <v>97</v>
      </c>
      <c r="Y205" s="15">
        <v>0</v>
      </c>
      <c r="Z205" s="15" t="s">
        <v>74</v>
      </c>
      <c r="AA205" s="15" t="s">
        <v>46</v>
      </c>
      <c r="AB205" s="15">
        <v>44224</v>
      </c>
      <c r="AC205" s="15" t="s">
        <v>9291</v>
      </c>
      <c r="AD205" s="15" t="s">
        <v>9292</v>
      </c>
      <c r="AE205" s="15" t="s">
        <v>9302</v>
      </c>
      <c r="AF205" s="15" t="s">
        <v>5096</v>
      </c>
      <c r="AG205" s="15" t="s">
        <v>9312</v>
      </c>
    </row>
    <row r="206" spans="1:33" x14ac:dyDescent="0.45">
      <c r="A206" s="15">
        <v>1000205</v>
      </c>
      <c r="B206" s="15" t="s">
        <v>26</v>
      </c>
      <c r="C206" s="18">
        <v>1709359341</v>
      </c>
      <c r="D206" s="15">
        <v>1500</v>
      </c>
      <c r="E206" s="15" t="s">
        <v>28</v>
      </c>
      <c r="F206" s="15" t="s">
        <v>15253</v>
      </c>
      <c r="G206" s="15" t="s">
        <v>29</v>
      </c>
      <c r="H206" s="15" t="s">
        <v>983</v>
      </c>
      <c r="I206" s="15" t="s">
        <v>984</v>
      </c>
      <c r="J206" s="15" t="s">
        <v>982</v>
      </c>
      <c r="K206" s="15" t="s">
        <v>32</v>
      </c>
      <c r="L206" s="15">
        <v>2590223</v>
      </c>
      <c r="M206" s="15" t="s">
        <v>33</v>
      </c>
      <c r="N206" s="15" t="s">
        <v>33</v>
      </c>
      <c r="O206" s="15" t="s">
        <v>985</v>
      </c>
      <c r="P206" s="15">
        <v>26588</v>
      </c>
      <c r="Q206" s="15" t="s">
        <v>409</v>
      </c>
      <c r="R206" s="15" t="s">
        <v>59</v>
      </c>
      <c r="S206" s="15" t="s">
        <v>698</v>
      </c>
      <c r="T206" s="15" t="s">
        <v>15323</v>
      </c>
      <c r="U206" s="15" t="s">
        <v>717</v>
      </c>
      <c r="V206" s="15">
        <v>2590223</v>
      </c>
      <c r="W206" s="15" t="s">
        <v>986</v>
      </c>
      <c r="X206" s="15" t="s">
        <v>97</v>
      </c>
      <c r="Y206" s="15">
        <v>0</v>
      </c>
      <c r="Z206" s="15" t="s">
        <v>74</v>
      </c>
      <c r="AA206" s="15" t="s">
        <v>609</v>
      </c>
      <c r="AB206" s="15">
        <v>44131</v>
      </c>
      <c r="AC206" s="15" t="s">
        <v>9291</v>
      </c>
      <c r="AD206" s="15" t="s">
        <v>9295</v>
      </c>
      <c r="AE206" s="15" t="s">
        <v>9302</v>
      </c>
      <c r="AF206" s="15" t="s">
        <v>5096</v>
      </c>
      <c r="AG206" s="15" t="s">
        <v>9303</v>
      </c>
    </row>
    <row r="207" spans="1:33" x14ac:dyDescent="0.45">
      <c r="A207" s="15">
        <v>1000206</v>
      </c>
      <c r="B207" s="15" t="s">
        <v>26</v>
      </c>
      <c r="C207" s="18">
        <v>600827372</v>
      </c>
      <c r="D207" s="15">
        <v>3000</v>
      </c>
      <c r="E207" s="15" t="s">
        <v>28</v>
      </c>
      <c r="F207" s="15" t="s">
        <v>15253</v>
      </c>
      <c r="G207" s="15" t="s">
        <v>29</v>
      </c>
      <c r="H207" s="15" t="s">
        <v>263</v>
      </c>
      <c r="I207" s="15" t="s">
        <v>988</v>
      </c>
      <c r="J207" s="15" t="s">
        <v>987</v>
      </c>
      <c r="K207" s="15" t="s">
        <v>32</v>
      </c>
      <c r="L207" s="15">
        <v>983961425</v>
      </c>
      <c r="M207" s="15">
        <v>3390069</v>
      </c>
      <c r="N207" s="15" t="s">
        <v>989</v>
      </c>
      <c r="O207" s="15" t="s">
        <v>990</v>
      </c>
      <c r="P207" s="15">
        <v>18475</v>
      </c>
      <c r="Q207" s="15" t="s">
        <v>991</v>
      </c>
      <c r="R207" s="15" t="s">
        <v>59</v>
      </c>
      <c r="S207" s="15" t="s">
        <v>279</v>
      </c>
      <c r="T207" s="15" t="s">
        <v>15324</v>
      </c>
      <c r="U207" s="15" t="s">
        <v>992</v>
      </c>
      <c r="V207" s="15" t="s">
        <v>33</v>
      </c>
      <c r="W207" s="15" t="s">
        <v>34</v>
      </c>
      <c r="X207" s="15" t="s">
        <v>39</v>
      </c>
      <c r="Y207" s="15">
        <v>2</v>
      </c>
      <c r="Z207" s="15" t="s">
        <v>74</v>
      </c>
      <c r="AA207" s="15" t="s">
        <v>609</v>
      </c>
      <c r="AB207" s="15">
        <v>44131</v>
      </c>
      <c r="AC207" s="15" t="s">
        <v>9291</v>
      </c>
      <c r="AD207" s="15" t="s">
        <v>9295</v>
      </c>
      <c r="AE207" s="15" t="s">
        <v>9293</v>
      </c>
      <c r="AF207" s="15" t="s">
        <v>511</v>
      </c>
      <c r="AG207" s="15" t="s">
        <v>9294</v>
      </c>
    </row>
    <row r="208" spans="1:33" x14ac:dyDescent="0.45">
      <c r="A208" s="15">
        <v>1000207</v>
      </c>
      <c r="B208" s="15" t="s">
        <v>26</v>
      </c>
      <c r="C208" s="18">
        <v>1720272911</v>
      </c>
      <c r="D208" s="15">
        <v>1200</v>
      </c>
      <c r="E208" s="15" t="s">
        <v>28</v>
      </c>
      <c r="F208" s="15" t="s">
        <v>15253</v>
      </c>
      <c r="G208" s="15" t="s">
        <v>29</v>
      </c>
      <c r="H208" s="15" t="s">
        <v>994</v>
      </c>
      <c r="I208" s="15" t="s">
        <v>689</v>
      </c>
      <c r="J208" s="15" t="s">
        <v>993</v>
      </c>
      <c r="K208" s="15" t="s">
        <v>32</v>
      </c>
      <c r="L208" s="15">
        <v>23390285</v>
      </c>
      <c r="M208" s="15">
        <v>23390285</v>
      </c>
      <c r="N208" s="15" t="s">
        <v>33</v>
      </c>
      <c r="O208" s="15" t="s">
        <v>995</v>
      </c>
      <c r="P208" s="15">
        <v>32742</v>
      </c>
      <c r="Q208" s="15" t="s">
        <v>58</v>
      </c>
      <c r="R208" s="15" t="s">
        <v>36</v>
      </c>
      <c r="S208" s="15" t="s">
        <v>248</v>
      </c>
      <c r="T208" s="15" t="s">
        <v>15325</v>
      </c>
      <c r="U208" s="15" t="s">
        <v>996</v>
      </c>
      <c r="V208" s="15">
        <v>3390285</v>
      </c>
      <c r="W208" s="15" t="s">
        <v>997</v>
      </c>
      <c r="X208" s="15" t="s">
        <v>97</v>
      </c>
      <c r="Y208" s="15">
        <v>0</v>
      </c>
      <c r="Z208" s="15" t="s">
        <v>74</v>
      </c>
      <c r="AA208" s="15" t="s">
        <v>609</v>
      </c>
      <c r="AB208" s="15">
        <v>44131</v>
      </c>
      <c r="AC208" s="15" t="s">
        <v>9291</v>
      </c>
      <c r="AD208" s="15" t="s">
        <v>9292</v>
      </c>
      <c r="AE208" s="15" t="s">
        <v>9302</v>
      </c>
      <c r="AF208" s="15" t="s">
        <v>5096</v>
      </c>
      <c r="AG208" s="15" t="s">
        <v>9312</v>
      </c>
    </row>
    <row r="209" spans="1:33" x14ac:dyDescent="0.45">
      <c r="A209" s="15">
        <v>1000208</v>
      </c>
      <c r="B209" s="15" t="s">
        <v>26</v>
      </c>
      <c r="C209" s="18">
        <v>1719298885</v>
      </c>
      <c r="D209" s="15">
        <v>0</v>
      </c>
      <c r="E209" s="15" t="s">
        <v>28</v>
      </c>
      <c r="F209" s="15" t="s">
        <v>15253</v>
      </c>
      <c r="G209" s="15" t="s">
        <v>29</v>
      </c>
      <c r="H209" s="15" t="s">
        <v>999</v>
      </c>
      <c r="I209" s="15" t="s">
        <v>1000</v>
      </c>
      <c r="J209" s="15" t="s">
        <v>998</v>
      </c>
      <c r="K209" s="15" t="s">
        <v>32</v>
      </c>
      <c r="L209" s="15" t="s">
        <v>33</v>
      </c>
      <c r="M209" s="15" t="s">
        <v>33</v>
      </c>
      <c r="N209" s="15" t="s">
        <v>33</v>
      </c>
      <c r="O209" s="15" t="s">
        <v>34</v>
      </c>
      <c r="P209" s="15">
        <v>24489</v>
      </c>
      <c r="Q209" s="15" t="s">
        <v>58</v>
      </c>
      <c r="R209" s="15" t="s">
        <v>36</v>
      </c>
      <c r="S209" s="15" t="s">
        <v>348</v>
      </c>
      <c r="T209" s="15" t="s">
        <v>15325</v>
      </c>
      <c r="U209" s="15" t="s">
        <v>33</v>
      </c>
      <c r="V209" s="15" t="s">
        <v>33</v>
      </c>
      <c r="W209" s="15" t="s">
        <v>34</v>
      </c>
      <c r="X209" s="15" t="s">
        <v>97</v>
      </c>
      <c r="Y209" s="15">
        <v>0</v>
      </c>
      <c r="Z209" s="15" t="s">
        <v>74</v>
      </c>
      <c r="AA209" s="15" t="s">
        <v>609</v>
      </c>
      <c r="AB209" s="15">
        <v>44131</v>
      </c>
      <c r="AC209" s="15" t="s">
        <v>9291</v>
      </c>
      <c r="AD209" s="15" t="s">
        <v>9295</v>
      </c>
      <c r="AE209" s="15" t="s">
        <v>9302</v>
      </c>
      <c r="AF209" s="15" t="s">
        <v>5096</v>
      </c>
      <c r="AG209" s="15" t="s">
        <v>9312</v>
      </c>
    </row>
    <row r="210" spans="1:33" x14ac:dyDescent="0.45">
      <c r="A210" s="15">
        <v>1000209</v>
      </c>
      <c r="B210" s="15" t="s">
        <v>26</v>
      </c>
      <c r="C210" s="18">
        <v>603719139</v>
      </c>
      <c r="D210" s="15">
        <v>0</v>
      </c>
      <c r="E210" s="15" t="s">
        <v>28</v>
      </c>
      <c r="F210" s="15" t="s">
        <v>15253</v>
      </c>
      <c r="G210" s="15" t="s">
        <v>29</v>
      </c>
      <c r="H210" s="15" t="s">
        <v>1002</v>
      </c>
      <c r="I210" s="15" t="s">
        <v>715</v>
      </c>
      <c r="J210" s="15" t="s">
        <v>1001</v>
      </c>
      <c r="K210" s="15" t="s">
        <v>32</v>
      </c>
      <c r="L210" s="15" t="s">
        <v>33</v>
      </c>
      <c r="M210" s="15" t="s">
        <v>33</v>
      </c>
      <c r="N210" s="15" t="s">
        <v>33</v>
      </c>
      <c r="O210" s="15" t="s">
        <v>1003</v>
      </c>
      <c r="P210" s="15">
        <v>31111</v>
      </c>
      <c r="Q210" s="15" t="s">
        <v>409</v>
      </c>
      <c r="R210" s="15" t="s">
        <v>59</v>
      </c>
      <c r="S210" s="15" t="s">
        <v>79</v>
      </c>
      <c r="T210" s="15" t="s">
        <v>79</v>
      </c>
      <c r="W210" s="15" t="s">
        <v>34</v>
      </c>
      <c r="X210" s="15" t="s">
        <v>97</v>
      </c>
      <c r="Y210" s="15">
        <v>0</v>
      </c>
      <c r="Z210" s="15" t="s">
        <v>74</v>
      </c>
      <c r="AA210" s="15" t="s">
        <v>74</v>
      </c>
      <c r="AB210" s="15">
        <v>43670</v>
      </c>
      <c r="AC210" s="15" t="s">
        <v>9291</v>
      </c>
      <c r="AD210" s="15" t="s">
        <v>9296</v>
      </c>
      <c r="AE210" s="15" t="s">
        <v>9293</v>
      </c>
      <c r="AF210" s="15" t="s">
        <v>511</v>
      </c>
      <c r="AG210" s="15" t="s">
        <v>9347</v>
      </c>
    </row>
    <row r="211" spans="1:33" x14ac:dyDescent="0.45">
      <c r="A211" s="15">
        <v>1000210</v>
      </c>
      <c r="B211" s="15" t="s">
        <v>26</v>
      </c>
      <c r="C211" s="18">
        <v>1708157316</v>
      </c>
      <c r="D211" s="15">
        <v>0</v>
      </c>
      <c r="E211" s="15" t="s">
        <v>28</v>
      </c>
      <c r="F211" s="15" t="s">
        <v>15253</v>
      </c>
      <c r="G211" s="15" t="s">
        <v>29</v>
      </c>
      <c r="H211" s="15" t="s">
        <v>898</v>
      </c>
      <c r="I211" s="15" t="s">
        <v>1005</v>
      </c>
      <c r="J211" s="15" t="s">
        <v>1004</v>
      </c>
      <c r="K211" s="15" t="s">
        <v>32</v>
      </c>
      <c r="L211" s="15" t="s">
        <v>33</v>
      </c>
      <c r="M211" s="15" t="s">
        <v>33</v>
      </c>
      <c r="N211" s="15" t="s">
        <v>33</v>
      </c>
      <c r="O211" s="15" t="s">
        <v>34</v>
      </c>
      <c r="P211" s="15">
        <v>25611</v>
      </c>
      <c r="Q211" s="15" t="s">
        <v>35</v>
      </c>
      <c r="R211" s="15" t="s">
        <v>36</v>
      </c>
      <c r="S211" s="15" t="s">
        <v>279</v>
      </c>
      <c r="T211" s="15" t="s">
        <v>15324</v>
      </c>
      <c r="U211" s="15" t="s">
        <v>33</v>
      </c>
      <c r="V211" s="15" t="s">
        <v>33</v>
      </c>
      <c r="W211" s="15" t="s">
        <v>34</v>
      </c>
      <c r="X211" s="15" t="s">
        <v>97</v>
      </c>
      <c r="Y211" s="15">
        <v>0</v>
      </c>
      <c r="Z211" s="15" t="s">
        <v>74</v>
      </c>
      <c r="AA211" s="15" t="s">
        <v>333</v>
      </c>
      <c r="AB211" s="15">
        <v>44155</v>
      </c>
      <c r="AC211" s="15" t="s">
        <v>9291</v>
      </c>
      <c r="AD211" s="15" t="s">
        <v>9292</v>
      </c>
      <c r="AE211" s="15" t="s">
        <v>9302</v>
      </c>
      <c r="AF211" s="15" t="s">
        <v>5096</v>
      </c>
      <c r="AG211" s="15" t="s">
        <v>9312</v>
      </c>
    </row>
    <row r="212" spans="1:33" x14ac:dyDescent="0.45">
      <c r="A212" s="15">
        <v>1000211</v>
      </c>
      <c r="B212" s="15" t="s">
        <v>26</v>
      </c>
      <c r="C212" s="18">
        <v>1705941001</v>
      </c>
      <c r="D212" s="15">
        <v>1000</v>
      </c>
      <c r="E212" s="15" t="s">
        <v>28</v>
      </c>
      <c r="F212" s="15" t="s">
        <v>15253</v>
      </c>
      <c r="G212" s="15" t="s">
        <v>29</v>
      </c>
      <c r="H212" s="15" t="s">
        <v>1007</v>
      </c>
      <c r="I212" s="15" t="s">
        <v>1008</v>
      </c>
      <c r="J212" s="15" t="s">
        <v>1006</v>
      </c>
      <c r="K212" s="15" t="s">
        <v>32</v>
      </c>
      <c r="L212" s="15">
        <v>2480325</v>
      </c>
      <c r="M212" s="15">
        <v>994144498</v>
      </c>
      <c r="N212" s="15" t="s">
        <v>33</v>
      </c>
      <c r="O212" s="15" t="s">
        <v>1009</v>
      </c>
      <c r="P212" s="15">
        <v>24891</v>
      </c>
      <c r="Q212" s="15" t="s">
        <v>58</v>
      </c>
      <c r="R212" s="15" t="s">
        <v>59</v>
      </c>
      <c r="S212" s="15" t="s">
        <v>1010</v>
      </c>
      <c r="T212" s="15" t="s">
        <v>15359</v>
      </c>
      <c r="U212" s="15" t="s">
        <v>1011</v>
      </c>
      <c r="V212" s="15" t="s">
        <v>33</v>
      </c>
      <c r="W212" s="15" t="s">
        <v>1012</v>
      </c>
      <c r="X212" s="15" t="s">
        <v>97</v>
      </c>
      <c r="Y212" s="15">
        <v>0</v>
      </c>
      <c r="Z212" s="15" t="s">
        <v>74</v>
      </c>
      <c r="AA212" s="15" t="s">
        <v>609</v>
      </c>
      <c r="AB212" s="15">
        <v>44131</v>
      </c>
      <c r="AC212" s="15" t="s">
        <v>9291</v>
      </c>
      <c r="AD212" s="15" t="s">
        <v>9292</v>
      </c>
      <c r="AE212" s="15" t="s">
        <v>9302</v>
      </c>
      <c r="AF212" s="15" t="s">
        <v>5096</v>
      </c>
      <c r="AG212" s="15" t="s">
        <v>9312</v>
      </c>
    </row>
    <row r="213" spans="1:33" x14ac:dyDescent="0.45">
      <c r="A213" s="15">
        <v>1000212</v>
      </c>
      <c r="B213" s="15" t="s">
        <v>26</v>
      </c>
      <c r="C213" s="18">
        <v>600749451</v>
      </c>
      <c r="D213" s="15">
        <v>800</v>
      </c>
      <c r="E213" s="15" t="s">
        <v>28</v>
      </c>
      <c r="F213" s="15" t="s">
        <v>15253</v>
      </c>
      <c r="G213" s="15" t="s">
        <v>29</v>
      </c>
      <c r="H213" s="15" t="s">
        <v>1014</v>
      </c>
      <c r="I213" s="15" t="s">
        <v>1015</v>
      </c>
      <c r="J213" s="15" t="s">
        <v>1013</v>
      </c>
      <c r="K213" s="15" t="s">
        <v>32</v>
      </c>
      <c r="L213" s="15">
        <v>3390285</v>
      </c>
      <c r="M213" s="15">
        <v>23390285</v>
      </c>
      <c r="N213" s="15" t="s">
        <v>33</v>
      </c>
      <c r="O213" s="15" t="s">
        <v>1016</v>
      </c>
      <c r="P213" s="15">
        <v>25064</v>
      </c>
      <c r="Q213" s="15" t="s">
        <v>58</v>
      </c>
      <c r="R213" s="15" t="s">
        <v>36</v>
      </c>
      <c r="S213" s="15" t="s">
        <v>348</v>
      </c>
      <c r="T213" s="15" t="s">
        <v>15325</v>
      </c>
      <c r="U213" s="15" t="s">
        <v>992</v>
      </c>
      <c r="V213" s="15" t="s">
        <v>33</v>
      </c>
      <c r="W213" s="15" t="s">
        <v>34</v>
      </c>
      <c r="X213" s="15" t="s">
        <v>97</v>
      </c>
      <c r="Y213" s="15">
        <v>0</v>
      </c>
      <c r="Z213" s="15" t="s">
        <v>74</v>
      </c>
      <c r="AA213" s="15" t="s">
        <v>40</v>
      </c>
      <c r="AB213" s="15">
        <v>43995</v>
      </c>
      <c r="AC213" s="15" t="s">
        <v>9291</v>
      </c>
      <c r="AD213" s="15" t="s">
        <v>9292</v>
      </c>
      <c r="AE213" s="15" t="s">
        <v>9302</v>
      </c>
      <c r="AF213" s="15" t="s">
        <v>5096</v>
      </c>
      <c r="AG213" s="15" t="s">
        <v>9312</v>
      </c>
    </row>
    <row r="214" spans="1:33" x14ac:dyDescent="0.45">
      <c r="A214" s="15">
        <v>1000213</v>
      </c>
      <c r="B214" s="15" t="s">
        <v>26</v>
      </c>
      <c r="C214" s="18">
        <v>1750770586</v>
      </c>
      <c r="D214" s="15">
        <v>0</v>
      </c>
      <c r="E214" s="15" t="s">
        <v>28</v>
      </c>
      <c r="F214" s="15" t="s">
        <v>15253</v>
      </c>
      <c r="G214" s="15" t="s">
        <v>29</v>
      </c>
      <c r="H214" s="15" t="s">
        <v>1018</v>
      </c>
      <c r="I214" s="15" t="s">
        <v>1019</v>
      </c>
      <c r="J214" s="15" t="s">
        <v>1017</v>
      </c>
      <c r="K214" s="15" t="s">
        <v>32</v>
      </c>
      <c r="L214" s="15" t="s">
        <v>33</v>
      </c>
      <c r="M214" s="15" t="s">
        <v>33</v>
      </c>
      <c r="N214" s="15" t="s">
        <v>33</v>
      </c>
      <c r="O214" s="15" t="s">
        <v>34</v>
      </c>
      <c r="P214" s="15">
        <v>32883</v>
      </c>
      <c r="Q214" s="15" t="s">
        <v>58</v>
      </c>
      <c r="R214" s="15" t="s">
        <v>59</v>
      </c>
      <c r="S214" s="15" t="s">
        <v>348</v>
      </c>
      <c r="T214" s="15" t="s">
        <v>15325</v>
      </c>
      <c r="U214" s="15" t="s">
        <v>33</v>
      </c>
      <c r="V214" s="15" t="s">
        <v>1020</v>
      </c>
      <c r="W214" s="15" t="s">
        <v>34</v>
      </c>
      <c r="X214" s="15" t="s">
        <v>97</v>
      </c>
      <c r="Y214" s="15">
        <v>0</v>
      </c>
      <c r="Z214" s="15" t="s">
        <v>74</v>
      </c>
      <c r="AC214" s="15" t="s">
        <v>9291</v>
      </c>
      <c r="AD214" s="15" t="s">
        <v>9292</v>
      </c>
      <c r="AE214" s="15" t="s">
        <v>9302</v>
      </c>
      <c r="AF214" s="15" t="s">
        <v>5096</v>
      </c>
      <c r="AG214" s="15" t="s">
        <v>9312</v>
      </c>
    </row>
    <row r="215" spans="1:33" x14ac:dyDescent="0.45">
      <c r="A215" s="15">
        <v>1000214</v>
      </c>
      <c r="B215" s="15" t="s">
        <v>26</v>
      </c>
      <c r="C215" s="18">
        <v>601662570</v>
      </c>
      <c r="D215" s="15">
        <v>2000</v>
      </c>
      <c r="E215" s="15" t="s">
        <v>28</v>
      </c>
      <c r="F215" s="15" t="s">
        <v>15253</v>
      </c>
      <c r="G215" s="15" t="s">
        <v>29</v>
      </c>
      <c r="H215" s="15" t="s">
        <v>1022</v>
      </c>
      <c r="I215" s="15" t="s">
        <v>1023</v>
      </c>
      <c r="J215" s="15" t="s">
        <v>1021</v>
      </c>
      <c r="K215" s="15" t="s">
        <v>32</v>
      </c>
      <c r="L215" s="15">
        <v>20311111</v>
      </c>
      <c r="M215" s="15">
        <v>982742659</v>
      </c>
      <c r="N215" s="15" t="s">
        <v>33</v>
      </c>
      <c r="O215" s="15" t="s">
        <v>1024</v>
      </c>
      <c r="P215" s="15">
        <v>22894</v>
      </c>
      <c r="Q215" s="15" t="s">
        <v>58</v>
      </c>
      <c r="R215" s="15" t="s">
        <v>59</v>
      </c>
      <c r="S215" s="15" t="s">
        <v>348</v>
      </c>
      <c r="T215" s="15" t="s">
        <v>15325</v>
      </c>
      <c r="U215" s="15" t="s">
        <v>1025</v>
      </c>
      <c r="V215" s="15">
        <v>2031111</v>
      </c>
      <c r="W215" s="15" t="s">
        <v>1026</v>
      </c>
      <c r="X215" s="15" t="s">
        <v>97</v>
      </c>
      <c r="Y215" s="15">
        <v>0</v>
      </c>
      <c r="Z215" s="15" t="s">
        <v>74</v>
      </c>
      <c r="AA215" s="15" t="s">
        <v>609</v>
      </c>
      <c r="AB215" s="15">
        <v>44131</v>
      </c>
      <c r="AC215" s="15" t="s">
        <v>9291</v>
      </c>
      <c r="AD215" s="15" t="s">
        <v>9292</v>
      </c>
      <c r="AE215" s="15" t="s">
        <v>9302</v>
      </c>
      <c r="AF215" s="15" t="s">
        <v>5096</v>
      </c>
      <c r="AG215" s="15" t="s">
        <v>9312</v>
      </c>
    </row>
    <row r="216" spans="1:33" x14ac:dyDescent="0.45">
      <c r="A216" s="15">
        <v>1000215</v>
      </c>
      <c r="B216" s="15" t="s">
        <v>26</v>
      </c>
      <c r="C216" s="18">
        <v>1726811001</v>
      </c>
      <c r="D216" s="15">
        <v>800</v>
      </c>
      <c r="E216" s="15" t="s">
        <v>28</v>
      </c>
      <c r="F216" s="15" t="s">
        <v>15253</v>
      </c>
      <c r="G216" s="15" t="s">
        <v>29</v>
      </c>
      <c r="H216" s="15" t="s">
        <v>1028</v>
      </c>
      <c r="I216" s="15" t="s">
        <v>1029</v>
      </c>
      <c r="J216" s="15" t="s">
        <v>1027</v>
      </c>
      <c r="K216" s="15" t="s">
        <v>32</v>
      </c>
      <c r="L216" s="15">
        <v>2031111</v>
      </c>
      <c r="M216" s="15">
        <v>982742659</v>
      </c>
      <c r="N216" s="15" t="s">
        <v>1030</v>
      </c>
      <c r="O216" s="15" t="s">
        <v>1031</v>
      </c>
      <c r="P216" s="15">
        <v>28313</v>
      </c>
      <c r="Q216" s="15" t="s">
        <v>58</v>
      </c>
      <c r="R216" s="15" t="s">
        <v>59</v>
      </c>
      <c r="S216" s="15" t="s">
        <v>348</v>
      </c>
      <c r="T216" s="15" t="s">
        <v>15325</v>
      </c>
      <c r="U216" s="15" t="s">
        <v>1032</v>
      </c>
      <c r="V216" s="15">
        <v>982742659</v>
      </c>
      <c r="W216" s="15" t="s">
        <v>1033</v>
      </c>
      <c r="X216" s="15" t="s">
        <v>97</v>
      </c>
      <c r="Y216" s="15">
        <v>0</v>
      </c>
      <c r="Z216" s="15" t="s">
        <v>74</v>
      </c>
      <c r="AA216" s="15" t="s">
        <v>74</v>
      </c>
      <c r="AB216" s="15">
        <v>43776</v>
      </c>
      <c r="AC216" s="15" t="s">
        <v>9291</v>
      </c>
      <c r="AD216" s="15" t="s">
        <v>9292</v>
      </c>
      <c r="AE216" s="15" t="s">
        <v>9302</v>
      </c>
      <c r="AF216" s="15" t="s">
        <v>5096</v>
      </c>
      <c r="AG216" s="15" t="s">
        <v>9312</v>
      </c>
    </row>
    <row r="217" spans="1:33" x14ac:dyDescent="0.45">
      <c r="A217" s="15">
        <v>1000216</v>
      </c>
      <c r="B217" s="15" t="s">
        <v>26</v>
      </c>
      <c r="C217" s="18">
        <v>600245898</v>
      </c>
      <c r="D217" s="15">
        <v>0</v>
      </c>
      <c r="E217" s="15" t="s">
        <v>28</v>
      </c>
      <c r="F217" s="15" t="s">
        <v>15253</v>
      </c>
      <c r="G217" s="15" t="s">
        <v>29</v>
      </c>
      <c r="H217" s="15" t="s">
        <v>679</v>
      </c>
      <c r="I217" s="15" t="s">
        <v>689</v>
      </c>
      <c r="J217" s="15" t="s">
        <v>1034</v>
      </c>
      <c r="K217" s="15" t="s">
        <v>32</v>
      </c>
      <c r="L217" s="15" t="s">
        <v>1020</v>
      </c>
      <c r="M217" s="15" t="s">
        <v>33</v>
      </c>
      <c r="N217" s="15" t="s">
        <v>33</v>
      </c>
      <c r="O217" s="15" t="s">
        <v>34</v>
      </c>
      <c r="P217" s="15">
        <v>29110</v>
      </c>
      <c r="Q217" s="15" t="s">
        <v>35</v>
      </c>
      <c r="R217" s="15" t="s">
        <v>59</v>
      </c>
      <c r="S217" s="15" t="s">
        <v>391</v>
      </c>
      <c r="T217" s="15" t="s">
        <v>15325</v>
      </c>
      <c r="U217" s="15" t="s">
        <v>33</v>
      </c>
      <c r="V217" s="15" t="s">
        <v>33</v>
      </c>
      <c r="W217" s="15" t="s">
        <v>34</v>
      </c>
      <c r="X217" s="15" t="s">
        <v>97</v>
      </c>
      <c r="Y217" s="15">
        <v>0</v>
      </c>
      <c r="Z217" s="15" t="s">
        <v>74</v>
      </c>
      <c r="AA217" s="15" t="s">
        <v>74</v>
      </c>
      <c r="AB217" s="15">
        <v>43670</v>
      </c>
      <c r="AC217" s="15" t="s">
        <v>9291</v>
      </c>
      <c r="AD217" s="15" t="s">
        <v>9292</v>
      </c>
      <c r="AE217" s="15" t="s">
        <v>9302</v>
      </c>
      <c r="AF217" s="15" t="s">
        <v>5096</v>
      </c>
      <c r="AG217" s="15" t="s">
        <v>9312</v>
      </c>
    </row>
    <row r="218" spans="1:33" x14ac:dyDescent="0.45">
      <c r="A218" s="15">
        <v>1000217</v>
      </c>
      <c r="B218" s="15" t="s">
        <v>26</v>
      </c>
      <c r="C218" s="18">
        <v>1208044626</v>
      </c>
      <c r="D218" s="15">
        <v>700</v>
      </c>
      <c r="E218" s="15" t="s">
        <v>28</v>
      </c>
      <c r="F218" s="15" t="s">
        <v>15253</v>
      </c>
      <c r="G218" s="15" t="s">
        <v>29</v>
      </c>
      <c r="H218" s="15" t="s">
        <v>1036</v>
      </c>
      <c r="I218" s="15" t="s">
        <v>1037</v>
      </c>
      <c r="J218" s="15" t="s">
        <v>1035</v>
      </c>
      <c r="K218" s="15" t="s">
        <v>32</v>
      </c>
      <c r="L218" s="15">
        <v>969111984</v>
      </c>
      <c r="M218" s="15">
        <v>969111984</v>
      </c>
      <c r="N218" s="15">
        <v>1</v>
      </c>
      <c r="O218" s="15" t="s">
        <v>1038</v>
      </c>
      <c r="P218" s="15">
        <v>34725</v>
      </c>
      <c r="Q218" s="15" t="s">
        <v>35</v>
      </c>
      <c r="R218" s="15" t="s">
        <v>59</v>
      </c>
      <c r="S218" s="15" t="s">
        <v>1039</v>
      </c>
      <c r="T218" s="15" t="s">
        <v>15349</v>
      </c>
      <c r="U218" s="15" t="s">
        <v>1040</v>
      </c>
      <c r="V218" s="15">
        <v>9836479120</v>
      </c>
      <c r="W218" s="15" t="s">
        <v>1041</v>
      </c>
      <c r="X218" s="15" t="s">
        <v>97</v>
      </c>
      <c r="Y218" s="15">
        <v>0</v>
      </c>
      <c r="Z218" s="15" t="s">
        <v>74</v>
      </c>
      <c r="AA218" s="15" t="s">
        <v>609</v>
      </c>
      <c r="AB218" s="15">
        <v>44207</v>
      </c>
      <c r="AC218" s="15" t="s">
        <v>9291</v>
      </c>
      <c r="AD218" s="15" t="s">
        <v>9292</v>
      </c>
      <c r="AE218" s="15" t="s">
        <v>9305</v>
      </c>
      <c r="AF218" s="15" t="s">
        <v>9306</v>
      </c>
      <c r="AG218" s="15" t="s">
        <v>9362</v>
      </c>
    </row>
    <row r="219" spans="1:33" x14ac:dyDescent="0.45">
      <c r="A219" s="15">
        <v>1000218</v>
      </c>
      <c r="B219" s="15" t="s">
        <v>26</v>
      </c>
      <c r="C219" s="18">
        <v>1750376319</v>
      </c>
      <c r="D219" s="15">
        <v>1200</v>
      </c>
      <c r="E219" s="15" t="s">
        <v>28</v>
      </c>
      <c r="F219" s="15" t="s">
        <v>15253</v>
      </c>
      <c r="G219" s="15" t="s">
        <v>29</v>
      </c>
      <c r="H219" s="15" t="s">
        <v>1043</v>
      </c>
      <c r="I219" s="15" t="s">
        <v>1044</v>
      </c>
      <c r="J219" s="15" t="s">
        <v>1042</v>
      </c>
      <c r="K219" s="15" t="s">
        <v>32</v>
      </c>
      <c r="L219" s="15">
        <v>969114887</v>
      </c>
      <c r="M219" s="15">
        <v>969114887</v>
      </c>
      <c r="N219" s="15" t="s">
        <v>1045</v>
      </c>
      <c r="O219" s="15" t="s">
        <v>1046</v>
      </c>
      <c r="P219" s="15">
        <v>34857</v>
      </c>
      <c r="Q219" s="15" t="s">
        <v>35</v>
      </c>
      <c r="R219" s="15" t="s">
        <v>36</v>
      </c>
      <c r="S219" s="15" t="s">
        <v>1039</v>
      </c>
      <c r="T219" s="15" t="s">
        <v>15349</v>
      </c>
      <c r="U219" s="15" t="s">
        <v>1047</v>
      </c>
      <c r="V219" s="15">
        <v>983647912</v>
      </c>
      <c r="W219" s="15" t="s">
        <v>1048</v>
      </c>
      <c r="X219" s="15" t="s">
        <v>97</v>
      </c>
      <c r="Y219" s="15">
        <v>0</v>
      </c>
      <c r="Z219" s="15" t="s">
        <v>74</v>
      </c>
      <c r="AA219" s="15" t="s">
        <v>609</v>
      </c>
      <c r="AB219" s="15">
        <v>44131</v>
      </c>
      <c r="AC219" s="15" t="s">
        <v>9291</v>
      </c>
      <c r="AD219" s="15" t="s">
        <v>9295</v>
      </c>
      <c r="AE219" s="15" t="s">
        <v>9305</v>
      </c>
      <c r="AF219" s="15" t="s">
        <v>9306</v>
      </c>
      <c r="AG219" s="15" t="s">
        <v>9362</v>
      </c>
    </row>
    <row r="220" spans="1:33" x14ac:dyDescent="0.45">
      <c r="A220" s="15">
        <v>1000219</v>
      </c>
      <c r="B220" s="15" t="s">
        <v>26</v>
      </c>
      <c r="C220" s="18">
        <v>1710938604</v>
      </c>
      <c r="D220" s="15">
        <v>2000</v>
      </c>
      <c r="E220" s="15" t="s">
        <v>28</v>
      </c>
      <c r="F220" s="15" t="s">
        <v>15253</v>
      </c>
      <c r="G220" s="15" t="s">
        <v>29</v>
      </c>
      <c r="H220" s="15" t="s">
        <v>1050</v>
      </c>
      <c r="I220" s="15" t="s">
        <v>1051</v>
      </c>
      <c r="J220" s="15" t="s">
        <v>1049</v>
      </c>
      <c r="K220" s="15" t="s">
        <v>32</v>
      </c>
      <c r="L220" s="15">
        <v>3390166</v>
      </c>
      <c r="M220" s="15" t="s">
        <v>33</v>
      </c>
      <c r="N220" s="15" t="s">
        <v>33</v>
      </c>
      <c r="O220" s="15" t="s">
        <v>1052</v>
      </c>
      <c r="P220" s="15">
        <v>26165</v>
      </c>
      <c r="Q220" s="15" t="s">
        <v>58</v>
      </c>
      <c r="R220" s="15" t="s">
        <v>36</v>
      </c>
      <c r="S220" s="15" t="s">
        <v>348</v>
      </c>
      <c r="T220" s="15" t="s">
        <v>15325</v>
      </c>
      <c r="U220" s="15" t="s">
        <v>1053</v>
      </c>
      <c r="V220" s="15">
        <v>3390285</v>
      </c>
      <c r="W220" s="15" t="s">
        <v>1054</v>
      </c>
      <c r="X220" s="15" t="s">
        <v>97</v>
      </c>
      <c r="Y220" s="15">
        <v>0</v>
      </c>
      <c r="Z220" s="15" t="s">
        <v>74</v>
      </c>
      <c r="AA220" s="15" t="s">
        <v>46</v>
      </c>
      <c r="AB220" s="15">
        <v>44146</v>
      </c>
      <c r="AC220" s="15" t="s">
        <v>9291</v>
      </c>
      <c r="AD220" s="15" t="s">
        <v>9295</v>
      </c>
      <c r="AE220" s="15" t="s">
        <v>9302</v>
      </c>
      <c r="AF220" s="15" t="s">
        <v>5096</v>
      </c>
      <c r="AG220" s="15" t="s">
        <v>9312</v>
      </c>
    </row>
    <row r="221" spans="1:33" x14ac:dyDescent="0.45">
      <c r="A221" s="15">
        <v>1000220</v>
      </c>
      <c r="B221" s="15" t="s">
        <v>26</v>
      </c>
      <c r="C221" s="18">
        <v>601304918</v>
      </c>
      <c r="D221" s="15">
        <v>900</v>
      </c>
      <c r="E221" s="15" t="s">
        <v>28</v>
      </c>
      <c r="F221" s="15" t="s">
        <v>15253</v>
      </c>
      <c r="G221" s="15" t="s">
        <v>29</v>
      </c>
      <c r="H221" s="15" t="s">
        <v>898</v>
      </c>
      <c r="I221" s="15" t="s">
        <v>954</v>
      </c>
      <c r="J221" s="15" t="s">
        <v>1055</v>
      </c>
      <c r="K221" s="15" t="s">
        <v>32</v>
      </c>
      <c r="L221" s="15" t="s">
        <v>33</v>
      </c>
      <c r="M221" s="15" t="s">
        <v>1020</v>
      </c>
      <c r="N221" s="15" t="s">
        <v>33</v>
      </c>
      <c r="O221" s="15" t="s">
        <v>1056</v>
      </c>
      <c r="P221" s="15">
        <v>27612</v>
      </c>
      <c r="Q221" s="15" t="s">
        <v>58</v>
      </c>
      <c r="R221" s="15" t="s">
        <v>36</v>
      </c>
      <c r="S221" s="15" t="s">
        <v>348</v>
      </c>
      <c r="T221" s="15" t="s">
        <v>15325</v>
      </c>
      <c r="U221" s="15" t="s">
        <v>1011</v>
      </c>
      <c r="W221" s="15" t="s">
        <v>1057</v>
      </c>
      <c r="X221" s="15" t="s">
        <v>97</v>
      </c>
      <c r="Y221" s="15">
        <v>0</v>
      </c>
      <c r="Z221" s="15" t="s">
        <v>74</v>
      </c>
      <c r="AA221" s="15" t="s">
        <v>609</v>
      </c>
      <c r="AB221" s="15">
        <v>44131</v>
      </c>
      <c r="AC221" s="15" t="s">
        <v>9291</v>
      </c>
      <c r="AD221" s="15" t="s">
        <v>9329</v>
      </c>
      <c r="AE221" s="15" t="s">
        <v>9302</v>
      </c>
      <c r="AF221" s="15" t="s">
        <v>5096</v>
      </c>
      <c r="AG221" s="15" t="s">
        <v>9312</v>
      </c>
    </row>
    <row r="222" spans="1:33" x14ac:dyDescent="0.45">
      <c r="A222" s="15">
        <v>1000221</v>
      </c>
      <c r="B222" s="15" t="s">
        <v>26</v>
      </c>
      <c r="C222" s="18">
        <v>1706251582</v>
      </c>
      <c r="D222" s="15">
        <v>800</v>
      </c>
      <c r="E222" s="15" t="s">
        <v>28</v>
      </c>
      <c r="F222" s="15" t="s">
        <v>15253</v>
      </c>
      <c r="G222" s="15" t="s">
        <v>29</v>
      </c>
      <c r="H222" s="15" t="s">
        <v>1059</v>
      </c>
      <c r="I222" s="15" t="s">
        <v>1060</v>
      </c>
      <c r="J222" s="15" t="s">
        <v>1058</v>
      </c>
      <c r="K222" s="15" t="s">
        <v>32</v>
      </c>
      <c r="L222" s="15">
        <v>3442473</v>
      </c>
      <c r="M222" s="15">
        <v>984038686</v>
      </c>
      <c r="N222" s="15" t="s">
        <v>33</v>
      </c>
      <c r="O222" s="15" t="s">
        <v>1061</v>
      </c>
      <c r="P222" s="15">
        <v>20677</v>
      </c>
      <c r="Q222" s="15" t="s">
        <v>58</v>
      </c>
      <c r="R222" s="15" t="s">
        <v>59</v>
      </c>
      <c r="S222" s="15" t="s">
        <v>1062</v>
      </c>
      <c r="T222" s="15" t="s">
        <v>15350</v>
      </c>
      <c r="U222" s="15" t="s">
        <v>1063</v>
      </c>
      <c r="V222" s="15">
        <v>2298323</v>
      </c>
      <c r="W222" s="15" t="s">
        <v>1064</v>
      </c>
      <c r="X222" s="15" t="s">
        <v>39</v>
      </c>
      <c r="Y222" s="15">
        <v>0</v>
      </c>
      <c r="Z222" s="15" t="s">
        <v>74</v>
      </c>
      <c r="AA222" s="15" t="s">
        <v>609</v>
      </c>
      <c r="AB222" s="15">
        <v>44258</v>
      </c>
      <c r="AC222" s="15" t="s">
        <v>9291</v>
      </c>
      <c r="AD222" s="15" t="s">
        <v>9292</v>
      </c>
      <c r="AE222" s="15" t="s">
        <v>9302</v>
      </c>
      <c r="AF222" s="15" t="s">
        <v>5096</v>
      </c>
      <c r="AG222" s="15" t="s">
        <v>9312</v>
      </c>
    </row>
    <row r="223" spans="1:33" x14ac:dyDescent="0.45">
      <c r="A223" s="15">
        <v>1000222</v>
      </c>
      <c r="B223" s="15" t="s">
        <v>26</v>
      </c>
      <c r="C223" s="18">
        <v>550575781</v>
      </c>
      <c r="D223" s="15">
        <v>350</v>
      </c>
      <c r="E223" s="15" t="s">
        <v>28</v>
      </c>
      <c r="F223" s="15" t="s">
        <v>15253</v>
      </c>
      <c r="G223" s="15" t="s">
        <v>29</v>
      </c>
      <c r="H223" s="15" t="s">
        <v>1066</v>
      </c>
      <c r="I223" s="15" t="s">
        <v>1067</v>
      </c>
      <c r="J223" s="15" t="s">
        <v>1065</v>
      </c>
      <c r="K223" s="15" t="s">
        <v>32</v>
      </c>
      <c r="L223" s="15">
        <v>23570122</v>
      </c>
      <c r="M223" s="15" t="s">
        <v>1068</v>
      </c>
      <c r="N223" s="15" t="s">
        <v>33</v>
      </c>
      <c r="O223" s="15" t="s">
        <v>1069</v>
      </c>
      <c r="P223" s="15">
        <v>36579</v>
      </c>
      <c r="Q223" s="15" t="s">
        <v>35</v>
      </c>
      <c r="R223" s="15" t="s">
        <v>36</v>
      </c>
      <c r="S223" s="15" t="s">
        <v>348</v>
      </c>
      <c r="T223" s="15" t="s">
        <v>15325</v>
      </c>
      <c r="V223" s="15">
        <v>2357012</v>
      </c>
      <c r="W223" s="15" t="s">
        <v>1070</v>
      </c>
      <c r="X223" s="15" t="s">
        <v>97</v>
      </c>
      <c r="Y223" s="15">
        <v>0</v>
      </c>
      <c r="Z223" s="15" t="s">
        <v>74</v>
      </c>
      <c r="AA223" s="15" t="s">
        <v>74</v>
      </c>
      <c r="AB223" s="15">
        <v>43670</v>
      </c>
      <c r="AC223" s="15" t="s">
        <v>9291</v>
      </c>
      <c r="AD223" s="15" t="s">
        <v>9295</v>
      </c>
      <c r="AE223" s="15" t="s">
        <v>9363</v>
      </c>
      <c r="AF223" s="15" t="s">
        <v>9364</v>
      </c>
      <c r="AG223" s="15" t="s">
        <v>9364</v>
      </c>
    </row>
    <row r="224" spans="1:33" x14ac:dyDescent="0.45">
      <c r="A224" s="15">
        <v>1000223</v>
      </c>
      <c r="B224" s="15" t="s">
        <v>26</v>
      </c>
      <c r="C224" s="18">
        <v>603010836</v>
      </c>
      <c r="D224" s="15">
        <v>1212</v>
      </c>
      <c r="E224" s="15" t="s">
        <v>70</v>
      </c>
      <c r="F224" s="15" t="s">
        <v>15253</v>
      </c>
      <c r="G224" s="15" t="s">
        <v>29</v>
      </c>
      <c r="H224" s="15" t="s">
        <v>1072</v>
      </c>
      <c r="I224" s="15" t="s">
        <v>429</v>
      </c>
      <c r="J224" s="15" t="s">
        <v>1071</v>
      </c>
      <c r="K224" s="15" t="s">
        <v>32</v>
      </c>
      <c r="L224" s="15">
        <v>2947554</v>
      </c>
      <c r="M224" s="15">
        <v>998293175</v>
      </c>
      <c r="N224" s="15" t="s">
        <v>33</v>
      </c>
      <c r="O224" s="15" t="s">
        <v>1073</v>
      </c>
      <c r="P224" s="15">
        <v>29828</v>
      </c>
      <c r="Q224" s="15" t="s">
        <v>35</v>
      </c>
      <c r="R224" s="15" t="s">
        <v>59</v>
      </c>
      <c r="S224" s="15" t="s">
        <v>197</v>
      </c>
      <c r="T224" s="15" t="s">
        <v>197</v>
      </c>
      <c r="U224" s="15" t="s">
        <v>1074</v>
      </c>
      <c r="V224" s="15" t="s">
        <v>33</v>
      </c>
      <c r="W224" s="15" t="s">
        <v>1075</v>
      </c>
      <c r="X224" s="15" t="s">
        <v>97</v>
      </c>
      <c r="Y224" s="15">
        <v>0</v>
      </c>
      <c r="Z224" s="15" t="s">
        <v>74</v>
      </c>
      <c r="AA224" s="15" t="s">
        <v>74</v>
      </c>
      <c r="AB224" s="15">
        <v>43689</v>
      </c>
      <c r="AC224" s="15" t="s">
        <v>9291</v>
      </c>
      <c r="AD224" s="15" t="s">
        <v>9296</v>
      </c>
      <c r="AE224" s="15" t="s">
        <v>9293</v>
      </c>
      <c r="AF224" s="15" t="s">
        <v>511</v>
      </c>
      <c r="AG224" s="15" t="s">
        <v>9304</v>
      </c>
    </row>
    <row r="225" spans="1:33" x14ac:dyDescent="0.45">
      <c r="A225" s="15">
        <v>1000224</v>
      </c>
      <c r="B225" s="15" t="s">
        <v>26</v>
      </c>
      <c r="C225" s="18">
        <v>600683726</v>
      </c>
      <c r="D225" s="15">
        <v>800</v>
      </c>
      <c r="E225" s="15" t="s">
        <v>28</v>
      </c>
      <c r="F225" s="15" t="s">
        <v>15253</v>
      </c>
      <c r="G225" s="15" t="s">
        <v>29</v>
      </c>
      <c r="H225" s="15" t="s">
        <v>866</v>
      </c>
      <c r="I225" s="15" t="s">
        <v>689</v>
      </c>
      <c r="J225" s="15" t="s">
        <v>1076</v>
      </c>
      <c r="K225" s="15" t="s">
        <v>32</v>
      </c>
      <c r="L225" s="15" t="s">
        <v>1077</v>
      </c>
      <c r="M225" s="15">
        <v>967709816</v>
      </c>
      <c r="N225" s="15" t="s">
        <v>33</v>
      </c>
      <c r="O225" s="15" t="s">
        <v>1078</v>
      </c>
      <c r="P225" s="15">
        <v>16528</v>
      </c>
      <c r="Q225" s="15" t="s">
        <v>58</v>
      </c>
      <c r="R225" s="15" t="s">
        <v>59</v>
      </c>
      <c r="S225" s="15" t="s">
        <v>1079</v>
      </c>
      <c r="T225" s="15" t="s">
        <v>15353</v>
      </c>
      <c r="W225" s="15" t="s">
        <v>1080</v>
      </c>
      <c r="X225" s="15" t="s">
        <v>39</v>
      </c>
      <c r="Y225" s="15">
        <v>0</v>
      </c>
      <c r="Z225" s="15" t="s">
        <v>74</v>
      </c>
      <c r="AA225" s="15" t="s">
        <v>609</v>
      </c>
      <c r="AB225" s="15">
        <v>44131</v>
      </c>
      <c r="AC225" s="15" t="s">
        <v>9291</v>
      </c>
      <c r="AD225" s="15" t="s">
        <v>9295</v>
      </c>
      <c r="AE225" s="15" t="s">
        <v>9293</v>
      </c>
      <c r="AF225" s="15" t="s">
        <v>511</v>
      </c>
      <c r="AG225" s="15" t="s">
        <v>9347</v>
      </c>
    </row>
    <row r="226" spans="1:33" x14ac:dyDescent="0.45">
      <c r="A226" s="15">
        <v>1000225</v>
      </c>
      <c r="B226" s="15" t="s">
        <v>26</v>
      </c>
      <c r="C226" s="18">
        <v>1716028202</v>
      </c>
      <c r="D226" s="15">
        <v>2500</v>
      </c>
      <c r="E226" s="15" t="s">
        <v>28</v>
      </c>
      <c r="F226" s="15" t="s">
        <v>15253</v>
      </c>
      <c r="G226" s="15" t="s">
        <v>29</v>
      </c>
      <c r="H226" s="15" t="s">
        <v>1082</v>
      </c>
      <c r="I226" s="15" t="s">
        <v>1083</v>
      </c>
      <c r="J226" s="15" t="s">
        <v>1081</v>
      </c>
      <c r="K226" s="15" t="s">
        <v>32</v>
      </c>
      <c r="L226" s="15">
        <v>3412542</v>
      </c>
      <c r="M226" s="15">
        <v>982902818</v>
      </c>
      <c r="N226" s="15">
        <v>1</v>
      </c>
      <c r="O226" s="15" t="s">
        <v>1084</v>
      </c>
      <c r="P226" s="15">
        <v>29523</v>
      </c>
      <c r="Q226" s="15" t="s">
        <v>35</v>
      </c>
      <c r="R226" s="15" t="s">
        <v>59</v>
      </c>
      <c r="S226" s="15" t="s">
        <v>1085</v>
      </c>
      <c r="T226" s="15" t="s">
        <v>15312</v>
      </c>
      <c r="U226" s="15" t="s">
        <v>1086</v>
      </c>
      <c r="W226" s="15" t="s">
        <v>1087</v>
      </c>
      <c r="X226" s="15" t="s">
        <v>97</v>
      </c>
      <c r="Y226" s="15">
        <v>3</v>
      </c>
      <c r="Z226" s="15" t="s">
        <v>46</v>
      </c>
      <c r="AA226" s="15" t="s">
        <v>74</v>
      </c>
      <c r="AB226" s="15">
        <v>43670</v>
      </c>
      <c r="AC226" s="15" t="s">
        <v>9291</v>
      </c>
      <c r="AD226" s="15" t="s">
        <v>9295</v>
      </c>
      <c r="AE226" s="15" t="s">
        <v>9302</v>
      </c>
      <c r="AF226" s="15" t="s">
        <v>5096</v>
      </c>
      <c r="AG226" s="15" t="s">
        <v>9312</v>
      </c>
    </row>
    <row r="227" spans="1:33" x14ac:dyDescent="0.45">
      <c r="A227" s="15">
        <v>1000226</v>
      </c>
      <c r="B227" s="15" t="s">
        <v>26</v>
      </c>
      <c r="C227" s="18">
        <v>1720420700</v>
      </c>
      <c r="D227" s="15">
        <v>0</v>
      </c>
      <c r="E227" s="15" t="s">
        <v>28</v>
      </c>
      <c r="F227" s="15" t="s">
        <v>15253</v>
      </c>
      <c r="G227" s="15" t="s">
        <v>29</v>
      </c>
      <c r="H227" s="15" t="s">
        <v>1089</v>
      </c>
      <c r="I227" s="15" t="s">
        <v>1090</v>
      </c>
      <c r="J227" s="15" t="s">
        <v>1088</v>
      </c>
      <c r="K227" s="15" t="s">
        <v>32</v>
      </c>
      <c r="L227" s="15">
        <v>3412542</v>
      </c>
      <c r="M227" s="15">
        <v>986806249</v>
      </c>
      <c r="N227" s="15" t="s">
        <v>33</v>
      </c>
      <c r="O227" s="15" t="s">
        <v>1091</v>
      </c>
      <c r="P227" s="15">
        <v>30531</v>
      </c>
      <c r="Q227" s="15" t="s">
        <v>58</v>
      </c>
      <c r="R227" s="15" t="s">
        <v>36</v>
      </c>
      <c r="S227" s="15" t="s">
        <v>348</v>
      </c>
      <c r="T227" s="15" t="s">
        <v>15325</v>
      </c>
      <c r="U227" s="15" t="s">
        <v>1092</v>
      </c>
      <c r="V227" s="15">
        <v>986806249</v>
      </c>
      <c r="W227" s="15" t="s">
        <v>1087</v>
      </c>
      <c r="X227" s="15" t="s">
        <v>39</v>
      </c>
      <c r="Y227" s="15">
        <v>3</v>
      </c>
      <c r="Z227" s="15" t="s">
        <v>46</v>
      </c>
      <c r="AA227" s="15" t="s">
        <v>41</v>
      </c>
      <c r="AB227" s="15">
        <v>44117</v>
      </c>
      <c r="AC227" s="15" t="s">
        <v>9291</v>
      </c>
      <c r="AD227" s="15" t="s">
        <v>9295</v>
      </c>
      <c r="AE227" s="15" t="s">
        <v>9302</v>
      </c>
      <c r="AF227" s="15" t="s">
        <v>5096</v>
      </c>
      <c r="AG227" s="15" t="s">
        <v>9312</v>
      </c>
    </row>
    <row r="228" spans="1:33" x14ac:dyDescent="0.45">
      <c r="A228" s="15">
        <v>1000227</v>
      </c>
      <c r="B228" s="15" t="s">
        <v>26</v>
      </c>
      <c r="C228" s="18">
        <v>1710963792</v>
      </c>
      <c r="D228" s="15">
        <v>2000</v>
      </c>
      <c r="E228" s="15" t="s">
        <v>28</v>
      </c>
      <c r="F228" s="15" t="s">
        <v>15253</v>
      </c>
      <c r="G228" s="15" t="s">
        <v>29</v>
      </c>
      <c r="H228" s="15" t="s">
        <v>1094</v>
      </c>
      <c r="I228" s="15" t="s">
        <v>988</v>
      </c>
      <c r="J228" s="15" t="s">
        <v>1093</v>
      </c>
      <c r="K228" s="15" t="s">
        <v>32</v>
      </c>
      <c r="L228" s="15">
        <v>989106811</v>
      </c>
      <c r="M228" s="15">
        <v>989106811</v>
      </c>
      <c r="N228" s="15" t="s">
        <v>33</v>
      </c>
      <c r="O228" s="15" t="s">
        <v>1095</v>
      </c>
      <c r="P228" s="15">
        <v>26272</v>
      </c>
      <c r="Q228" s="15" t="s">
        <v>58</v>
      </c>
      <c r="R228" s="15" t="s">
        <v>59</v>
      </c>
      <c r="S228" s="15" t="s">
        <v>348</v>
      </c>
      <c r="T228" s="15" t="s">
        <v>15325</v>
      </c>
      <c r="U228" s="15" t="s">
        <v>1096</v>
      </c>
      <c r="V228" s="15" t="s">
        <v>33</v>
      </c>
      <c r="W228" s="15" t="s">
        <v>1097</v>
      </c>
      <c r="X228" s="15" t="s">
        <v>39</v>
      </c>
      <c r="Y228" s="15">
        <v>0</v>
      </c>
      <c r="Z228" s="15" t="s">
        <v>40</v>
      </c>
      <c r="AA228" s="15" t="s">
        <v>609</v>
      </c>
      <c r="AB228" s="15">
        <v>44193</v>
      </c>
      <c r="AC228" s="15" t="s">
        <v>9291</v>
      </c>
      <c r="AD228" s="15" t="s">
        <v>9329</v>
      </c>
      <c r="AE228" s="15" t="s">
        <v>9302</v>
      </c>
      <c r="AF228" s="15" t="s">
        <v>5096</v>
      </c>
      <c r="AG228" s="15" t="s">
        <v>9312</v>
      </c>
    </row>
    <row r="229" spans="1:33" x14ac:dyDescent="0.45">
      <c r="A229" s="15">
        <v>1000228</v>
      </c>
      <c r="B229" s="15" t="s">
        <v>26</v>
      </c>
      <c r="C229" s="18">
        <v>1716241326</v>
      </c>
      <c r="D229" s="15">
        <v>0</v>
      </c>
      <c r="E229" s="15" t="s">
        <v>28</v>
      </c>
      <c r="F229" s="15" t="s">
        <v>15253</v>
      </c>
      <c r="G229" s="15" t="s">
        <v>29</v>
      </c>
      <c r="H229" s="15" t="s">
        <v>1099</v>
      </c>
      <c r="I229" s="15" t="s">
        <v>1100</v>
      </c>
      <c r="J229" s="15" t="s">
        <v>1098</v>
      </c>
      <c r="K229" s="15" t="s">
        <v>32</v>
      </c>
      <c r="L229" s="15">
        <v>1</v>
      </c>
      <c r="M229" s="15">
        <v>978985184</v>
      </c>
      <c r="N229" s="15" t="s">
        <v>1101</v>
      </c>
      <c r="O229" s="15" t="s">
        <v>1102</v>
      </c>
      <c r="P229" s="15">
        <v>28880</v>
      </c>
      <c r="Q229" s="15" t="s">
        <v>58</v>
      </c>
      <c r="R229" s="15" t="s">
        <v>59</v>
      </c>
      <c r="S229" s="15" t="s">
        <v>160</v>
      </c>
      <c r="T229" s="15" t="s">
        <v>15307</v>
      </c>
      <c r="W229" s="15" t="s">
        <v>1103</v>
      </c>
      <c r="X229" s="15" t="s">
        <v>39</v>
      </c>
      <c r="Y229" s="15">
        <v>0</v>
      </c>
      <c r="Z229" s="15" t="s">
        <v>40</v>
      </c>
      <c r="AA229" s="15" t="s">
        <v>609</v>
      </c>
      <c r="AB229" s="15">
        <v>44131</v>
      </c>
      <c r="AC229" s="15" t="s">
        <v>9291</v>
      </c>
      <c r="AD229" s="15" t="s">
        <v>9292</v>
      </c>
      <c r="AE229" s="15" t="s">
        <v>9302</v>
      </c>
      <c r="AF229" s="15" t="s">
        <v>5096</v>
      </c>
      <c r="AG229" s="15" t="s">
        <v>9312</v>
      </c>
    </row>
    <row r="230" spans="1:33" x14ac:dyDescent="0.45">
      <c r="A230" s="15">
        <v>1000229</v>
      </c>
      <c r="B230" s="15" t="s">
        <v>26</v>
      </c>
      <c r="C230" s="18">
        <v>602713042</v>
      </c>
      <c r="D230" s="15">
        <v>3500</v>
      </c>
      <c r="E230" s="15" t="s">
        <v>70</v>
      </c>
      <c r="F230" s="15" t="s">
        <v>15253</v>
      </c>
      <c r="G230" s="15" t="s">
        <v>29</v>
      </c>
      <c r="H230" s="15" t="s">
        <v>1105</v>
      </c>
      <c r="I230" s="15" t="s">
        <v>1106</v>
      </c>
      <c r="J230" s="15" t="s">
        <v>1104</v>
      </c>
      <c r="K230" s="15" t="s">
        <v>32</v>
      </c>
      <c r="L230" s="15">
        <v>23570627</v>
      </c>
      <c r="M230" s="15">
        <v>958607918</v>
      </c>
      <c r="N230" s="15" t="s">
        <v>33</v>
      </c>
      <c r="O230" s="15" t="s">
        <v>1107</v>
      </c>
      <c r="P230" s="15">
        <v>24993</v>
      </c>
      <c r="Q230" s="15" t="s">
        <v>58</v>
      </c>
      <c r="R230" s="15" t="s">
        <v>36</v>
      </c>
      <c r="S230" s="15" t="s">
        <v>1108</v>
      </c>
      <c r="T230" s="15" t="s">
        <v>15344</v>
      </c>
      <c r="U230" s="15" t="s">
        <v>1109</v>
      </c>
      <c r="W230" s="15" t="s">
        <v>1070</v>
      </c>
      <c r="X230" s="15" t="s">
        <v>39</v>
      </c>
      <c r="Y230" s="15">
        <v>0</v>
      </c>
      <c r="Z230" s="15" t="s">
        <v>46</v>
      </c>
      <c r="AA230" s="15" t="s">
        <v>609</v>
      </c>
      <c r="AB230" s="15">
        <v>44268</v>
      </c>
      <c r="AC230" s="15" t="s">
        <v>9291</v>
      </c>
      <c r="AD230" s="15" t="s">
        <v>9295</v>
      </c>
      <c r="AE230" s="15" t="s">
        <v>9302</v>
      </c>
      <c r="AF230" s="15" t="s">
        <v>5096</v>
      </c>
      <c r="AG230" s="15" t="s">
        <v>9312</v>
      </c>
    </row>
    <row r="231" spans="1:33" x14ac:dyDescent="0.45">
      <c r="A231" s="15">
        <v>1000230</v>
      </c>
      <c r="B231" s="15" t="s">
        <v>26</v>
      </c>
      <c r="C231" s="18">
        <v>1714985940</v>
      </c>
      <c r="D231" s="15">
        <v>600</v>
      </c>
      <c r="E231" s="15" t="s">
        <v>28</v>
      </c>
      <c r="F231" s="15" t="s">
        <v>15253</v>
      </c>
      <c r="G231" s="15" t="s">
        <v>29</v>
      </c>
      <c r="H231" s="15" t="s">
        <v>1111</v>
      </c>
      <c r="I231" s="15" t="s">
        <v>1112</v>
      </c>
      <c r="J231" s="15" t="s">
        <v>1110</v>
      </c>
      <c r="K231" s="15" t="s">
        <v>32</v>
      </c>
      <c r="L231" s="15">
        <v>987694277</v>
      </c>
      <c r="M231" s="15">
        <v>987694277</v>
      </c>
      <c r="N231" s="15" t="s">
        <v>33</v>
      </c>
      <c r="O231" s="15" t="s">
        <v>1113</v>
      </c>
      <c r="P231" s="15">
        <v>31629</v>
      </c>
      <c r="Q231" s="15" t="s">
        <v>58</v>
      </c>
      <c r="R231" s="15" t="s">
        <v>59</v>
      </c>
      <c r="S231" s="15" t="s">
        <v>1114</v>
      </c>
      <c r="T231" s="15" t="s">
        <v>15323</v>
      </c>
      <c r="U231" s="15" t="s">
        <v>1115</v>
      </c>
      <c r="V231" s="15">
        <v>2484607</v>
      </c>
      <c r="W231" s="15" t="s">
        <v>1116</v>
      </c>
      <c r="X231" s="15" t="s">
        <v>39</v>
      </c>
      <c r="Y231" s="15">
        <v>3</v>
      </c>
      <c r="Z231" s="15" t="s">
        <v>46</v>
      </c>
      <c r="AA231" s="15" t="s">
        <v>609</v>
      </c>
      <c r="AB231" s="15">
        <v>44280</v>
      </c>
      <c r="AC231" s="15" t="s">
        <v>9291</v>
      </c>
      <c r="AD231" s="15" t="s">
        <v>9295</v>
      </c>
      <c r="AE231" s="15" t="s">
        <v>9302</v>
      </c>
      <c r="AF231" s="15" t="s">
        <v>5096</v>
      </c>
      <c r="AG231" s="15" t="s">
        <v>9312</v>
      </c>
    </row>
    <row r="232" spans="1:33" x14ac:dyDescent="0.45">
      <c r="A232" s="15">
        <v>1000231</v>
      </c>
      <c r="B232" s="15" t="s">
        <v>26</v>
      </c>
      <c r="C232" s="18">
        <v>1723473110</v>
      </c>
      <c r="D232" s="15">
        <v>0</v>
      </c>
      <c r="E232" s="15" t="s">
        <v>28</v>
      </c>
      <c r="F232" s="15" t="s">
        <v>15253</v>
      </c>
      <c r="G232" s="15" t="s">
        <v>29</v>
      </c>
      <c r="H232" s="15" t="s">
        <v>1118</v>
      </c>
      <c r="I232" s="15" t="s">
        <v>1119</v>
      </c>
      <c r="J232" s="15" t="s">
        <v>1117</v>
      </c>
      <c r="K232" s="15" t="s">
        <v>32</v>
      </c>
      <c r="L232" s="15" t="s">
        <v>1020</v>
      </c>
      <c r="M232" s="15" t="s">
        <v>1068</v>
      </c>
      <c r="N232" s="15" t="s">
        <v>33</v>
      </c>
      <c r="O232" s="15" t="s">
        <v>34</v>
      </c>
      <c r="P232" s="15">
        <v>34307</v>
      </c>
      <c r="Q232" s="15" t="s">
        <v>35</v>
      </c>
      <c r="R232" s="15" t="s">
        <v>36</v>
      </c>
      <c r="S232" s="15" t="s">
        <v>79</v>
      </c>
      <c r="T232" s="15" t="s">
        <v>79</v>
      </c>
      <c r="W232" s="15" t="s">
        <v>34</v>
      </c>
      <c r="X232" s="15" t="s">
        <v>97</v>
      </c>
      <c r="Y232" s="15">
        <v>0</v>
      </c>
      <c r="Z232" s="15" t="s">
        <v>46</v>
      </c>
      <c r="AA232" s="15" t="s">
        <v>74</v>
      </c>
      <c r="AB232" s="15">
        <v>43670</v>
      </c>
      <c r="AC232" s="15" t="s">
        <v>9291</v>
      </c>
      <c r="AD232" s="15" t="s">
        <v>9292</v>
      </c>
      <c r="AE232" s="15" t="s">
        <v>9302</v>
      </c>
      <c r="AF232" s="15" t="s">
        <v>5096</v>
      </c>
      <c r="AG232" s="15" t="s">
        <v>9312</v>
      </c>
    </row>
    <row r="233" spans="1:33" x14ac:dyDescent="0.45">
      <c r="A233" s="15">
        <v>1000232</v>
      </c>
      <c r="B233" s="15" t="s">
        <v>26</v>
      </c>
      <c r="C233" s="18">
        <v>1721746418</v>
      </c>
      <c r="D233" s="15">
        <v>3000</v>
      </c>
      <c r="E233" s="15" t="s">
        <v>28</v>
      </c>
      <c r="F233" s="15" t="s">
        <v>15253</v>
      </c>
      <c r="G233" s="15" t="s">
        <v>29</v>
      </c>
      <c r="H233" s="15" t="s">
        <v>1121</v>
      </c>
      <c r="I233" s="15" t="s">
        <v>1122</v>
      </c>
      <c r="J233" s="15" t="s">
        <v>1120</v>
      </c>
      <c r="K233" s="15" t="s">
        <v>32</v>
      </c>
      <c r="L233" s="15">
        <v>989881411</v>
      </c>
      <c r="M233" s="15">
        <v>989881411</v>
      </c>
      <c r="N233" s="15" t="s">
        <v>948</v>
      </c>
      <c r="O233" s="15" t="s">
        <v>1123</v>
      </c>
      <c r="P233" s="15">
        <v>35385</v>
      </c>
      <c r="Q233" s="15" t="s">
        <v>58</v>
      </c>
      <c r="R233" s="15" t="s">
        <v>36</v>
      </c>
      <c r="S233" s="15" t="s">
        <v>348</v>
      </c>
      <c r="T233" s="15" t="s">
        <v>15325</v>
      </c>
      <c r="U233" s="15" t="s">
        <v>33</v>
      </c>
      <c r="V233" s="15">
        <v>989881411</v>
      </c>
      <c r="W233" s="15" t="s">
        <v>1124</v>
      </c>
      <c r="X233" s="15" t="s">
        <v>97</v>
      </c>
      <c r="Y233" s="15">
        <v>0</v>
      </c>
      <c r="Z233" s="15" t="s">
        <v>40</v>
      </c>
      <c r="AA233" s="15" t="s">
        <v>1125</v>
      </c>
      <c r="AB233" s="15">
        <v>44596</v>
      </c>
      <c r="AC233" s="15" t="s">
        <v>9291</v>
      </c>
      <c r="AD233" s="15" t="s">
        <v>9292</v>
      </c>
      <c r="AE233" s="15" t="s">
        <v>9302</v>
      </c>
      <c r="AF233" s="15" t="s">
        <v>5096</v>
      </c>
      <c r="AG233" s="15" t="s">
        <v>9312</v>
      </c>
    </row>
    <row r="234" spans="1:33" x14ac:dyDescent="0.45">
      <c r="A234" s="15">
        <v>1000233</v>
      </c>
      <c r="B234" s="15" t="s">
        <v>26</v>
      </c>
      <c r="C234" s="18">
        <v>1751207604</v>
      </c>
      <c r="D234" s="15">
        <v>400</v>
      </c>
      <c r="E234" s="15" t="s">
        <v>28</v>
      </c>
      <c r="F234" s="15" t="s">
        <v>15253</v>
      </c>
      <c r="G234" s="15" t="s">
        <v>29</v>
      </c>
      <c r="H234" s="15" t="s">
        <v>1127</v>
      </c>
      <c r="I234" s="15" t="s">
        <v>721</v>
      </c>
      <c r="J234" s="15" t="s">
        <v>1126</v>
      </c>
      <c r="K234" s="15" t="s">
        <v>32</v>
      </c>
      <c r="L234" s="15">
        <v>5130218</v>
      </c>
      <c r="M234" s="15">
        <v>984004237</v>
      </c>
      <c r="N234" s="15" t="s">
        <v>948</v>
      </c>
      <c r="O234" s="15" t="s">
        <v>1128</v>
      </c>
      <c r="P234" s="15">
        <v>33645</v>
      </c>
      <c r="Q234" s="15" t="s">
        <v>35</v>
      </c>
      <c r="R234" s="15" t="s">
        <v>59</v>
      </c>
      <c r="S234" s="15" t="s">
        <v>244</v>
      </c>
      <c r="T234" s="15" t="s">
        <v>15349</v>
      </c>
      <c r="W234" s="15" t="s">
        <v>1129</v>
      </c>
      <c r="X234" s="15" t="s">
        <v>39</v>
      </c>
      <c r="Y234" s="15">
        <v>0</v>
      </c>
      <c r="Z234" s="15" t="s">
        <v>40</v>
      </c>
      <c r="AA234" s="15" t="s">
        <v>677</v>
      </c>
      <c r="AB234" s="15">
        <v>44634</v>
      </c>
      <c r="AC234" s="15" t="s">
        <v>9291</v>
      </c>
      <c r="AD234" s="15" t="s">
        <v>9295</v>
      </c>
      <c r="AE234" s="15" t="s">
        <v>9302</v>
      </c>
      <c r="AF234" s="15" t="s">
        <v>5096</v>
      </c>
      <c r="AG234" s="15" t="s">
        <v>9312</v>
      </c>
    </row>
    <row r="235" spans="1:33" x14ac:dyDescent="0.45">
      <c r="A235" s="15">
        <v>1000234</v>
      </c>
      <c r="B235" s="15" t="s">
        <v>26</v>
      </c>
      <c r="C235" s="18">
        <v>1716044928</v>
      </c>
      <c r="D235" s="15">
        <v>1500</v>
      </c>
      <c r="E235" s="15" t="s">
        <v>70</v>
      </c>
      <c r="F235" s="15" t="s">
        <v>15253</v>
      </c>
      <c r="G235" s="15" t="s">
        <v>29</v>
      </c>
      <c r="H235" s="15" t="s">
        <v>1131</v>
      </c>
      <c r="I235" s="15" t="s">
        <v>1132</v>
      </c>
      <c r="J235" s="15" t="s">
        <v>1130</v>
      </c>
      <c r="K235" s="15" t="s">
        <v>32</v>
      </c>
      <c r="L235" s="15">
        <v>24517484</v>
      </c>
      <c r="M235" s="15">
        <v>994754458</v>
      </c>
      <c r="N235" s="15" t="s">
        <v>948</v>
      </c>
      <c r="O235" s="15" t="s">
        <v>1133</v>
      </c>
      <c r="P235" s="15">
        <v>30396</v>
      </c>
      <c r="Q235" s="15" t="s">
        <v>35</v>
      </c>
      <c r="R235" s="15" t="s">
        <v>36</v>
      </c>
      <c r="S235" s="15" t="s">
        <v>1134</v>
      </c>
      <c r="T235" s="15" t="s">
        <v>15325</v>
      </c>
      <c r="U235" s="15" t="s">
        <v>1135</v>
      </c>
      <c r="W235" s="15" t="s">
        <v>1136</v>
      </c>
      <c r="X235" s="15" t="s">
        <v>97</v>
      </c>
      <c r="Y235" s="15">
        <v>0</v>
      </c>
      <c r="Z235" s="15" t="s">
        <v>40</v>
      </c>
      <c r="AA235" s="15" t="s">
        <v>609</v>
      </c>
      <c r="AB235" s="15">
        <v>44131</v>
      </c>
      <c r="AC235" s="15" t="s">
        <v>9291</v>
      </c>
      <c r="AD235" s="15" t="s">
        <v>9295</v>
      </c>
      <c r="AE235" s="15" t="s">
        <v>9302</v>
      </c>
      <c r="AF235" s="15" t="s">
        <v>5096</v>
      </c>
      <c r="AG235" s="15" t="s">
        <v>9312</v>
      </c>
    </row>
    <row r="236" spans="1:33" x14ac:dyDescent="0.45">
      <c r="A236" s="15">
        <v>1000235</v>
      </c>
      <c r="B236" s="15" t="s">
        <v>26</v>
      </c>
      <c r="C236" s="18">
        <v>1722862487</v>
      </c>
      <c r="D236" s="15">
        <v>1500</v>
      </c>
      <c r="E236" s="15" t="s">
        <v>70</v>
      </c>
      <c r="F236" s="15" t="s">
        <v>15253</v>
      </c>
      <c r="G236" s="15" t="s">
        <v>29</v>
      </c>
      <c r="H236" s="15" t="s">
        <v>1138</v>
      </c>
      <c r="I236" s="15" t="s">
        <v>1139</v>
      </c>
      <c r="J236" s="15" t="s">
        <v>1137</v>
      </c>
      <c r="K236" s="15" t="s">
        <v>32</v>
      </c>
      <c r="L236" s="15">
        <v>969497080</v>
      </c>
      <c r="M236" s="15">
        <v>24517484</v>
      </c>
      <c r="N236" s="15" t="s">
        <v>948</v>
      </c>
      <c r="O236" s="15" t="s">
        <v>1140</v>
      </c>
      <c r="P236" s="15">
        <v>32353</v>
      </c>
      <c r="Q236" s="15" t="s">
        <v>58</v>
      </c>
      <c r="R236" s="15" t="s">
        <v>36</v>
      </c>
      <c r="S236" s="15" t="s">
        <v>356</v>
      </c>
      <c r="T236" s="15" t="s">
        <v>15315</v>
      </c>
      <c r="U236" s="15" t="s">
        <v>1141</v>
      </c>
      <c r="V236" s="15">
        <v>969497080</v>
      </c>
      <c r="W236" s="15" t="s">
        <v>1136</v>
      </c>
      <c r="X236" s="15" t="s">
        <v>39</v>
      </c>
      <c r="Y236" s="15">
        <v>3</v>
      </c>
      <c r="Z236" s="15" t="s">
        <v>40</v>
      </c>
      <c r="AA236" s="15" t="s">
        <v>609</v>
      </c>
      <c r="AB236" s="15">
        <v>43899</v>
      </c>
      <c r="AC236" s="15" t="s">
        <v>9291</v>
      </c>
      <c r="AD236" s="15" t="s">
        <v>9292</v>
      </c>
      <c r="AE236" s="15" t="s">
        <v>9302</v>
      </c>
      <c r="AF236" s="15" t="s">
        <v>5096</v>
      </c>
      <c r="AG236" s="15" t="s">
        <v>9312</v>
      </c>
    </row>
    <row r="237" spans="1:33" x14ac:dyDescent="0.45">
      <c r="A237" s="15">
        <v>1000236</v>
      </c>
      <c r="B237" s="15" t="s">
        <v>26</v>
      </c>
      <c r="C237" s="18">
        <v>1716044936</v>
      </c>
      <c r="D237" s="15">
        <v>0</v>
      </c>
      <c r="E237" s="15" t="s">
        <v>70</v>
      </c>
      <c r="F237" s="15" t="s">
        <v>15253</v>
      </c>
      <c r="G237" s="15" t="s">
        <v>29</v>
      </c>
      <c r="H237" s="15" t="s">
        <v>1143</v>
      </c>
      <c r="I237" s="15" t="s">
        <v>1132</v>
      </c>
      <c r="J237" s="15" t="s">
        <v>1142</v>
      </c>
      <c r="K237" s="15" t="s">
        <v>32</v>
      </c>
      <c r="L237" s="15">
        <v>1</v>
      </c>
      <c r="M237" s="15">
        <v>1</v>
      </c>
      <c r="N237" s="15" t="s">
        <v>948</v>
      </c>
      <c r="O237" s="15" t="s">
        <v>111</v>
      </c>
      <c r="P237" s="15">
        <v>31179</v>
      </c>
      <c r="Q237" s="15" t="s">
        <v>35</v>
      </c>
      <c r="R237" s="15" t="s">
        <v>59</v>
      </c>
      <c r="S237" s="15" t="s">
        <v>83</v>
      </c>
      <c r="T237" s="15" t="s">
        <v>15306</v>
      </c>
      <c r="W237" s="15" t="s">
        <v>111</v>
      </c>
      <c r="X237" s="15" t="s">
        <v>97</v>
      </c>
      <c r="Y237" s="15">
        <v>0</v>
      </c>
      <c r="Z237" s="15" t="s">
        <v>40</v>
      </c>
      <c r="AA237" s="15" t="s">
        <v>74</v>
      </c>
      <c r="AB237" s="15">
        <v>43670</v>
      </c>
      <c r="AC237" s="15" t="s">
        <v>9291</v>
      </c>
      <c r="AD237" s="15" t="s">
        <v>9292</v>
      </c>
      <c r="AE237" s="15" t="s">
        <v>9302</v>
      </c>
      <c r="AF237" s="15" t="s">
        <v>5096</v>
      </c>
      <c r="AG237" s="15" t="s">
        <v>9365</v>
      </c>
    </row>
    <row r="238" spans="1:33" x14ac:dyDescent="0.45">
      <c r="A238" s="15">
        <v>1000237</v>
      </c>
      <c r="B238" s="15" t="s">
        <v>26</v>
      </c>
      <c r="C238" s="18">
        <v>1723889984</v>
      </c>
      <c r="D238" s="15">
        <v>1200</v>
      </c>
      <c r="E238" s="15" t="s">
        <v>28</v>
      </c>
      <c r="F238" s="15" t="s">
        <v>15253</v>
      </c>
      <c r="G238" s="15" t="s">
        <v>29</v>
      </c>
      <c r="H238" s="15" t="s">
        <v>1014</v>
      </c>
      <c r="I238" s="15" t="s">
        <v>721</v>
      </c>
      <c r="J238" s="15" t="s">
        <v>1144</v>
      </c>
      <c r="K238" s="15" t="s">
        <v>32</v>
      </c>
      <c r="L238" s="15">
        <v>1</v>
      </c>
      <c r="M238" s="15">
        <v>967294502</v>
      </c>
      <c r="N238" s="15" t="s">
        <v>33</v>
      </c>
      <c r="O238" s="15" t="s">
        <v>1145</v>
      </c>
      <c r="P238" s="15">
        <v>30789</v>
      </c>
      <c r="Q238" s="15" t="s">
        <v>58</v>
      </c>
      <c r="R238" s="15" t="s">
        <v>36</v>
      </c>
      <c r="S238" s="15" t="s">
        <v>348</v>
      </c>
      <c r="T238" s="15" t="s">
        <v>15325</v>
      </c>
      <c r="W238" s="15" t="s">
        <v>34</v>
      </c>
      <c r="X238" s="15" t="s">
        <v>97</v>
      </c>
      <c r="Y238" s="15">
        <v>0</v>
      </c>
      <c r="Z238" s="15" t="s">
        <v>46</v>
      </c>
      <c r="AA238" s="15" t="s">
        <v>609</v>
      </c>
      <c r="AB238" s="15">
        <v>44131</v>
      </c>
      <c r="AC238" s="15" t="s">
        <v>9291</v>
      </c>
      <c r="AD238" s="15" t="s">
        <v>9295</v>
      </c>
      <c r="AE238" s="15" t="s">
        <v>9302</v>
      </c>
      <c r="AF238" s="15" t="s">
        <v>5096</v>
      </c>
      <c r="AG238" s="15" t="s">
        <v>9312</v>
      </c>
    </row>
    <row r="239" spans="1:33" x14ac:dyDescent="0.45">
      <c r="A239" s="15">
        <v>1000238</v>
      </c>
      <c r="B239" s="15" t="s">
        <v>26</v>
      </c>
      <c r="C239" s="18">
        <v>1751642263</v>
      </c>
      <c r="D239" s="15">
        <v>800</v>
      </c>
      <c r="E239" s="15" t="s">
        <v>28</v>
      </c>
      <c r="F239" s="15" t="s">
        <v>15253</v>
      </c>
      <c r="G239" s="15" t="s">
        <v>29</v>
      </c>
      <c r="H239" s="15" t="s">
        <v>1147</v>
      </c>
      <c r="I239" s="15" t="s">
        <v>1148</v>
      </c>
      <c r="J239" s="15" t="s">
        <v>1146</v>
      </c>
      <c r="K239" s="15" t="s">
        <v>32</v>
      </c>
      <c r="L239" s="15">
        <v>2814400</v>
      </c>
      <c r="M239" s="15">
        <v>994712552</v>
      </c>
      <c r="N239" s="15" t="s">
        <v>33</v>
      </c>
      <c r="O239" s="15" t="s">
        <v>1149</v>
      </c>
      <c r="P239" s="15">
        <v>34193</v>
      </c>
      <c r="Q239" s="15" t="s">
        <v>35</v>
      </c>
      <c r="R239" s="15" t="s">
        <v>59</v>
      </c>
      <c r="S239" s="15" t="s">
        <v>244</v>
      </c>
      <c r="T239" s="15" t="s">
        <v>15349</v>
      </c>
      <c r="V239" s="15">
        <v>994712552</v>
      </c>
      <c r="W239" s="15" t="s">
        <v>1150</v>
      </c>
      <c r="X239" s="15" t="s">
        <v>97</v>
      </c>
      <c r="Y239" s="15">
        <v>0</v>
      </c>
      <c r="Z239" s="15" t="s">
        <v>46</v>
      </c>
      <c r="AA239" s="15" t="s">
        <v>609</v>
      </c>
      <c r="AB239" s="15">
        <v>44125</v>
      </c>
      <c r="AC239" s="15" t="s">
        <v>9291</v>
      </c>
      <c r="AD239" s="15" t="s">
        <v>9292</v>
      </c>
      <c r="AE239" s="15" t="s">
        <v>9302</v>
      </c>
      <c r="AF239" s="15" t="s">
        <v>5096</v>
      </c>
      <c r="AG239" s="15" t="s">
        <v>9312</v>
      </c>
    </row>
    <row r="240" spans="1:33" x14ac:dyDescent="0.45">
      <c r="A240" s="15">
        <v>1000239</v>
      </c>
      <c r="B240" s="15" t="s">
        <v>26</v>
      </c>
      <c r="C240" s="18">
        <v>1727565507</v>
      </c>
      <c r="D240" s="15">
        <v>0</v>
      </c>
      <c r="E240" s="15" t="s">
        <v>28</v>
      </c>
      <c r="F240" s="15" t="s">
        <v>15253</v>
      </c>
      <c r="G240" s="15" t="s">
        <v>29</v>
      </c>
      <c r="H240" s="15" t="s">
        <v>1151</v>
      </c>
      <c r="I240" s="15" t="s">
        <v>1152</v>
      </c>
      <c r="J240" s="15" t="s">
        <v>1153</v>
      </c>
      <c r="K240" s="15" t="s">
        <v>32</v>
      </c>
      <c r="L240" s="15" t="s">
        <v>33</v>
      </c>
      <c r="M240" s="15">
        <v>991220461</v>
      </c>
      <c r="N240" s="15" t="s">
        <v>33</v>
      </c>
      <c r="O240" s="15" t="s">
        <v>34</v>
      </c>
      <c r="P240" s="15">
        <v>25399</v>
      </c>
      <c r="Q240" s="15" t="s">
        <v>35</v>
      </c>
      <c r="R240" s="15" t="s">
        <v>59</v>
      </c>
      <c r="S240" s="15" t="s">
        <v>1154</v>
      </c>
      <c r="T240" s="15" t="s">
        <v>15308</v>
      </c>
      <c r="W240" s="15" t="s">
        <v>1155</v>
      </c>
      <c r="X240" s="15" t="s">
        <v>97</v>
      </c>
      <c r="Y240" s="15">
        <v>2</v>
      </c>
      <c r="Z240" s="15" t="s">
        <v>46</v>
      </c>
      <c r="AA240" s="15" t="s">
        <v>74</v>
      </c>
      <c r="AB240" s="15">
        <v>43670</v>
      </c>
      <c r="AC240" s="15" t="s">
        <v>9291</v>
      </c>
      <c r="AD240" s="15" t="s">
        <v>9295</v>
      </c>
      <c r="AE240" s="15" t="s">
        <v>9302</v>
      </c>
      <c r="AF240" s="15" t="s">
        <v>5096</v>
      </c>
      <c r="AG240" s="15" t="s">
        <v>9312</v>
      </c>
    </row>
    <row r="241" spans="1:33" x14ac:dyDescent="0.45">
      <c r="A241" s="15">
        <v>1000240</v>
      </c>
      <c r="B241" s="15" t="s">
        <v>26</v>
      </c>
      <c r="C241" s="18">
        <v>602528663</v>
      </c>
      <c r="D241" s="15">
        <v>0</v>
      </c>
      <c r="E241" s="15" t="s">
        <v>28</v>
      </c>
      <c r="F241" s="15" t="s">
        <v>15253</v>
      </c>
      <c r="G241" s="15" t="s">
        <v>29</v>
      </c>
      <c r="H241" s="15" t="s">
        <v>1151</v>
      </c>
      <c r="I241" s="15" t="s">
        <v>1152</v>
      </c>
      <c r="J241" s="15" t="s">
        <v>1153</v>
      </c>
      <c r="K241" s="15" t="s">
        <v>32</v>
      </c>
      <c r="L241" s="15" t="s">
        <v>33</v>
      </c>
      <c r="M241" s="15">
        <v>991220461</v>
      </c>
      <c r="N241" s="15" t="s">
        <v>33</v>
      </c>
      <c r="O241" s="15" t="s">
        <v>34</v>
      </c>
      <c r="P241" s="15">
        <v>25399</v>
      </c>
      <c r="Q241" s="15" t="s">
        <v>35</v>
      </c>
      <c r="R241" s="15" t="s">
        <v>59</v>
      </c>
      <c r="S241" s="15" t="s">
        <v>1154</v>
      </c>
      <c r="T241" s="15" t="s">
        <v>15308</v>
      </c>
      <c r="W241" s="15" t="s">
        <v>1155</v>
      </c>
      <c r="X241" s="15" t="s">
        <v>97</v>
      </c>
      <c r="Y241" s="15">
        <v>2</v>
      </c>
      <c r="Z241" s="15" t="s">
        <v>46</v>
      </c>
      <c r="AA241" s="15" t="s">
        <v>74</v>
      </c>
      <c r="AB241" s="15">
        <v>43670</v>
      </c>
      <c r="AC241" s="15" t="s">
        <v>9291</v>
      </c>
      <c r="AD241" s="15" t="s">
        <v>9295</v>
      </c>
      <c r="AE241" s="15" t="s">
        <v>9302</v>
      </c>
      <c r="AF241" s="15" t="s">
        <v>5096</v>
      </c>
      <c r="AG241" s="15" t="s">
        <v>9312</v>
      </c>
    </row>
    <row r="242" spans="1:33" x14ac:dyDescent="0.45">
      <c r="A242" s="15">
        <v>1000241</v>
      </c>
      <c r="B242" s="15" t="s">
        <v>26</v>
      </c>
      <c r="C242" s="18">
        <v>602868234</v>
      </c>
      <c r="D242" s="15">
        <v>400</v>
      </c>
      <c r="E242" s="15" t="s">
        <v>70</v>
      </c>
      <c r="F242" s="15" t="s">
        <v>15253</v>
      </c>
      <c r="G242" s="15" t="s">
        <v>29</v>
      </c>
      <c r="H242" s="15" t="s">
        <v>1157</v>
      </c>
      <c r="I242" s="15" t="s">
        <v>1158</v>
      </c>
      <c r="J242" s="15" t="s">
        <v>1156</v>
      </c>
      <c r="K242" s="15" t="s">
        <v>32</v>
      </c>
      <c r="L242" s="15">
        <v>32306815</v>
      </c>
      <c r="M242" s="15">
        <v>981334586</v>
      </c>
      <c r="N242" s="15" t="s">
        <v>33</v>
      </c>
      <c r="O242" s="15" t="s">
        <v>87</v>
      </c>
      <c r="P242" s="15">
        <v>31007</v>
      </c>
      <c r="Q242" s="15" t="s">
        <v>58</v>
      </c>
      <c r="R242" s="15" t="s">
        <v>36</v>
      </c>
      <c r="S242" s="15" t="s">
        <v>79</v>
      </c>
      <c r="T242" s="15" t="s">
        <v>79</v>
      </c>
      <c r="U242" s="15" t="s">
        <v>1159</v>
      </c>
      <c r="V242" s="15" t="s">
        <v>33</v>
      </c>
      <c r="W242" s="15" t="s">
        <v>1160</v>
      </c>
      <c r="X242" s="15" t="s">
        <v>97</v>
      </c>
      <c r="Y242" s="15">
        <v>0</v>
      </c>
      <c r="Z242" s="15" t="s">
        <v>74</v>
      </c>
      <c r="AA242" s="15" t="s">
        <v>74</v>
      </c>
      <c r="AB242" s="15">
        <v>44224</v>
      </c>
      <c r="AC242" s="15" t="s">
        <v>9291</v>
      </c>
      <c r="AD242" s="15" t="s">
        <v>9296</v>
      </c>
      <c r="AE242" s="15" t="s">
        <v>9293</v>
      </c>
      <c r="AF242" s="15" t="s">
        <v>9297</v>
      </c>
      <c r="AG242" s="15" t="s">
        <v>9298</v>
      </c>
    </row>
    <row r="243" spans="1:33" x14ac:dyDescent="0.45">
      <c r="A243" s="15">
        <v>1000242</v>
      </c>
      <c r="B243" s="15" t="s">
        <v>26</v>
      </c>
      <c r="C243" s="18">
        <v>1719454892</v>
      </c>
      <c r="D243" s="15">
        <v>0</v>
      </c>
      <c r="E243" s="15" t="s">
        <v>28</v>
      </c>
      <c r="F243" s="15" t="s">
        <v>15253</v>
      </c>
      <c r="G243" s="15" t="s">
        <v>29</v>
      </c>
      <c r="H243" s="15" t="s">
        <v>1162</v>
      </c>
      <c r="I243" s="15" t="s">
        <v>1163</v>
      </c>
      <c r="J243" s="15" t="s">
        <v>1161</v>
      </c>
      <c r="K243" s="15" t="s">
        <v>32</v>
      </c>
      <c r="L243" s="15">
        <v>3390100</v>
      </c>
      <c r="M243" s="15">
        <v>992804458</v>
      </c>
      <c r="N243" s="15" t="s">
        <v>948</v>
      </c>
      <c r="O243" s="15" t="s">
        <v>856</v>
      </c>
      <c r="P243" s="15">
        <v>30205</v>
      </c>
      <c r="Q243" s="15" t="s">
        <v>58</v>
      </c>
      <c r="R243" s="15" t="s">
        <v>59</v>
      </c>
      <c r="S243" s="15" t="s">
        <v>1164</v>
      </c>
      <c r="T243" s="15" t="s">
        <v>15349</v>
      </c>
      <c r="W243" s="15" t="s">
        <v>111</v>
      </c>
      <c r="X243" s="15" t="s">
        <v>97</v>
      </c>
      <c r="Y243" s="15">
        <v>0</v>
      </c>
      <c r="Z243" s="15" t="s">
        <v>40</v>
      </c>
      <c r="AA243" s="15" t="s">
        <v>609</v>
      </c>
      <c r="AB243" s="15">
        <v>44131</v>
      </c>
      <c r="AC243" s="15" t="s">
        <v>9291</v>
      </c>
      <c r="AD243" s="15" t="s">
        <v>9296</v>
      </c>
      <c r="AE243" s="15" t="s">
        <v>9302</v>
      </c>
      <c r="AF243" s="15" t="s">
        <v>5096</v>
      </c>
      <c r="AG243" s="15" t="s">
        <v>9312</v>
      </c>
    </row>
    <row r="244" spans="1:33" x14ac:dyDescent="0.45">
      <c r="A244" s="15">
        <v>1000243</v>
      </c>
      <c r="B244" s="15" t="s">
        <v>26</v>
      </c>
      <c r="C244" s="18">
        <v>604321240</v>
      </c>
      <c r="D244" s="15">
        <v>1000</v>
      </c>
      <c r="E244" s="15" t="s">
        <v>28</v>
      </c>
      <c r="F244" s="15" t="s">
        <v>15253</v>
      </c>
      <c r="G244" s="15" t="s">
        <v>29</v>
      </c>
      <c r="H244" s="15" t="s">
        <v>1166</v>
      </c>
      <c r="I244" s="15" t="s">
        <v>854</v>
      </c>
      <c r="J244" s="15" t="s">
        <v>1165</v>
      </c>
      <c r="K244" s="15" t="s">
        <v>32</v>
      </c>
      <c r="L244" s="15">
        <v>3390100</v>
      </c>
      <c r="M244" s="15">
        <v>999750179</v>
      </c>
      <c r="N244" s="15" t="s">
        <v>948</v>
      </c>
      <c r="O244" s="15" t="s">
        <v>856</v>
      </c>
      <c r="P244" s="15">
        <v>33301</v>
      </c>
      <c r="Q244" s="15" t="s">
        <v>58</v>
      </c>
      <c r="R244" s="15" t="s">
        <v>36</v>
      </c>
      <c r="S244" s="15" t="s">
        <v>348</v>
      </c>
      <c r="T244" s="15" t="s">
        <v>15325</v>
      </c>
      <c r="U244" s="15" t="s">
        <v>1167</v>
      </c>
      <c r="W244" s="15" t="s">
        <v>1168</v>
      </c>
      <c r="X244" s="15" t="s">
        <v>39</v>
      </c>
      <c r="Y244" s="15">
        <v>0</v>
      </c>
      <c r="Z244" s="15" t="s">
        <v>40</v>
      </c>
      <c r="AA244" s="15" t="s">
        <v>665</v>
      </c>
      <c r="AB244" s="15">
        <v>44571</v>
      </c>
      <c r="AC244" s="15" t="s">
        <v>9291</v>
      </c>
      <c r="AD244" s="15" t="s">
        <v>9292</v>
      </c>
      <c r="AE244" s="15" t="s">
        <v>9302</v>
      </c>
      <c r="AF244" s="15" t="s">
        <v>5096</v>
      </c>
      <c r="AG244" s="15" t="s">
        <v>9312</v>
      </c>
    </row>
    <row r="245" spans="1:33" x14ac:dyDescent="0.45">
      <c r="A245" s="15">
        <v>1000244</v>
      </c>
      <c r="B245" s="15" t="s">
        <v>26</v>
      </c>
      <c r="C245" s="18">
        <v>603730102</v>
      </c>
      <c r="D245" s="15">
        <v>1200</v>
      </c>
      <c r="E245" s="15" t="s">
        <v>28</v>
      </c>
      <c r="F245" s="15" t="s">
        <v>15253</v>
      </c>
      <c r="G245" s="15" t="s">
        <v>29</v>
      </c>
      <c r="H245" s="15" t="s">
        <v>1170</v>
      </c>
      <c r="I245" s="15" t="s">
        <v>1171</v>
      </c>
      <c r="J245" s="15" t="s">
        <v>1169</v>
      </c>
      <c r="K245" s="15" t="s">
        <v>32</v>
      </c>
      <c r="L245" s="15">
        <v>980824480</v>
      </c>
      <c r="M245" s="15">
        <v>980824480</v>
      </c>
      <c r="N245" s="15" t="s">
        <v>33</v>
      </c>
      <c r="O245" s="15" t="s">
        <v>1172</v>
      </c>
      <c r="P245" s="15">
        <v>27044</v>
      </c>
      <c r="Q245" s="15" t="s">
        <v>58</v>
      </c>
      <c r="R245" s="15" t="s">
        <v>59</v>
      </c>
      <c r="S245" s="15" t="s">
        <v>837</v>
      </c>
      <c r="T245" s="15" t="s">
        <v>837</v>
      </c>
      <c r="U245" s="15" t="s">
        <v>1173</v>
      </c>
      <c r="V245" s="15">
        <v>2845862</v>
      </c>
      <c r="W245" s="15" t="s">
        <v>1174</v>
      </c>
      <c r="X245" s="15" t="s">
        <v>97</v>
      </c>
      <c r="Y245" s="15">
        <v>2</v>
      </c>
      <c r="Z245" s="15" t="s">
        <v>74</v>
      </c>
      <c r="AA245" s="15" t="s">
        <v>46</v>
      </c>
      <c r="AB245" s="15">
        <v>43915</v>
      </c>
      <c r="AC245" s="15" t="s">
        <v>9291</v>
      </c>
      <c r="AD245" s="15" t="s">
        <v>9292</v>
      </c>
      <c r="AE245" s="15" t="s">
        <v>9302</v>
      </c>
      <c r="AF245" s="15" t="s">
        <v>5096</v>
      </c>
      <c r="AG245" s="15" t="s">
        <v>9312</v>
      </c>
    </row>
    <row r="246" spans="1:33" x14ac:dyDescent="0.45">
      <c r="A246" s="15">
        <v>1000245</v>
      </c>
      <c r="B246" s="15" t="s">
        <v>26</v>
      </c>
      <c r="C246" s="18">
        <v>1705566816</v>
      </c>
      <c r="D246" s="15">
        <v>1500</v>
      </c>
      <c r="E246" s="15" t="s">
        <v>28</v>
      </c>
      <c r="F246" s="15" t="s">
        <v>15253</v>
      </c>
      <c r="G246" s="15" t="s">
        <v>29</v>
      </c>
      <c r="H246" s="15" t="s">
        <v>1176</v>
      </c>
      <c r="I246" s="15" t="s">
        <v>1177</v>
      </c>
      <c r="J246" s="15" t="s">
        <v>1175</v>
      </c>
      <c r="K246" s="15" t="s">
        <v>32</v>
      </c>
      <c r="L246" s="15">
        <v>983021309</v>
      </c>
      <c r="M246" s="15">
        <v>983021309</v>
      </c>
      <c r="N246" s="15" t="s">
        <v>33</v>
      </c>
      <c r="O246" s="15" t="s">
        <v>1178</v>
      </c>
      <c r="P246" s="15">
        <v>22376</v>
      </c>
      <c r="Q246" s="15" t="s">
        <v>58</v>
      </c>
      <c r="R246" s="15" t="s">
        <v>59</v>
      </c>
      <c r="S246" s="15" t="s">
        <v>348</v>
      </c>
      <c r="T246" s="15" t="s">
        <v>15325</v>
      </c>
      <c r="W246" s="15" t="s">
        <v>1179</v>
      </c>
      <c r="X246" s="15" t="s">
        <v>97</v>
      </c>
      <c r="Y246" s="15">
        <v>0</v>
      </c>
      <c r="Z246" s="15" t="s">
        <v>74</v>
      </c>
      <c r="AA246" s="15" t="s">
        <v>609</v>
      </c>
      <c r="AB246" s="15">
        <v>44131</v>
      </c>
      <c r="AC246" s="15" t="s">
        <v>9291</v>
      </c>
      <c r="AD246" s="15" t="s">
        <v>9295</v>
      </c>
      <c r="AE246" s="15" t="s">
        <v>9302</v>
      </c>
      <c r="AF246" s="15" t="s">
        <v>5096</v>
      </c>
      <c r="AG246" s="15" t="s">
        <v>9303</v>
      </c>
    </row>
    <row r="247" spans="1:33" x14ac:dyDescent="0.45">
      <c r="A247" s="15">
        <v>1000246</v>
      </c>
      <c r="B247" s="15" t="s">
        <v>26</v>
      </c>
      <c r="C247" s="18">
        <v>2100167671</v>
      </c>
      <c r="D247" s="15">
        <v>1000</v>
      </c>
      <c r="E247" s="15" t="s">
        <v>28</v>
      </c>
      <c r="F247" s="15" t="s">
        <v>15253</v>
      </c>
      <c r="G247" s="15" t="s">
        <v>29</v>
      </c>
      <c r="H247" s="15" t="s">
        <v>1181</v>
      </c>
      <c r="I247" s="15" t="s">
        <v>1182</v>
      </c>
      <c r="J247" s="15" t="s">
        <v>1180</v>
      </c>
      <c r="K247" s="15" t="s">
        <v>32</v>
      </c>
      <c r="L247" s="15">
        <v>3410541</v>
      </c>
      <c r="M247" s="15">
        <v>982594169</v>
      </c>
      <c r="N247" s="15" t="s">
        <v>33</v>
      </c>
      <c r="O247" s="15" t="s">
        <v>1183</v>
      </c>
      <c r="P247" s="15">
        <v>29123</v>
      </c>
      <c r="Q247" s="15" t="s">
        <v>58</v>
      </c>
      <c r="R247" s="15" t="s">
        <v>59</v>
      </c>
      <c r="S247" s="15" t="s">
        <v>348</v>
      </c>
      <c r="T247" s="15" t="s">
        <v>15325</v>
      </c>
      <c r="U247" s="15" t="s">
        <v>1184</v>
      </c>
      <c r="V247" s="15">
        <v>982594169</v>
      </c>
      <c r="W247" s="15" t="s">
        <v>1185</v>
      </c>
      <c r="X247" s="15" t="s">
        <v>97</v>
      </c>
      <c r="Y247" s="15">
        <v>0</v>
      </c>
      <c r="Z247" s="15" t="s">
        <v>74</v>
      </c>
      <c r="AA247" s="15" t="s">
        <v>46</v>
      </c>
      <c r="AB247" s="15">
        <v>43696</v>
      </c>
      <c r="AC247" s="15" t="s">
        <v>9291</v>
      </c>
      <c r="AD247" s="15" t="s">
        <v>9295</v>
      </c>
      <c r="AE247" s="15" t="s">
        <v>9302</v>
      </c>
      <c r="AF247" s="15" t="s">
        <v>5096</v>
      </c>
      <c r="AG247" s="15" t="s">
        <v>9366</v>
      </c>
    </row>
    <row r="248" spans="1:33" x14ac:dyDescent="0.45">
      <c r="A248" s="15">
        <v>1000247</v>
      </c>
      <c r="B248" s="15" t="s">
        <v>26</v>
      </c>
      <c r="C248" s="18">
        <v>602114258</v>
      </c>
      <c r="D248" s="15">
        <v>800</v>
      </c>
      <c r="E248" s="15" t="s">
        <v>28</v>
      </c>
      <c r="F248" s="15" t="s">
        <v>15253</v>
      </c>
      <c r="G248" s="15" t="s">
        <v>29</v>
      </c>
      <c r="H248" s="15" t="s">
        <v>1187</v>
      </c>
      <c r="I248" s="15" t="s">
        <v>1188</v>
      </c>
      <c r="J248" s="15" t="s">
        <v>1186</v>
      </c>
      <c r="K248" s="15" t="s">
        <v>32</v>
      </c>
      <c r="L248" s="15">
        <v>999148286</v>
      </c>
      <c r="M248" s="15">
        <v>999148286</v>
      </c>
      <c r="N248" s="15" t="s">
        <v>948</v>
      </c>
      <c r="O248" s="15" t="s">
        <v>1189</v>
      </c>
      <c r="P248" s="15">
        <v>23456</v>
      </c>
      <c r="Q248" s="15" t="s">
        <v>58</v>
      </c>
      <c r="R248" s="15" t="s">
        <v>59</v>
      </c>
      <c r="S248" s="15" t="s">
        <v>244</v>
      </c>
      <c r="T248" s="15" t="s">
        <v>15349</v>
      </c>
      <c r="U248" s="15" t="s">
        <v>1190</v>
      </c>
      <c r="W248" s="15" t="s">
        <v>111</v>
      </c>
      <c r="X248" s="15" t="s">
        <v>97</v>
      </c>
      <c r="Y248" s="15">
        <v>0</v>
      </c>
      <c r="Z248" s="15" t="s">
        <v>46</v>
      </c>
      <c r="AA248" s="15" t="s">
        <v>609</v>
      </c>
      <c r="AB248" s="15">
        <v>44131</v>
      </c>
      <c r="AC248" s="15" t="s">
        <v>9291</v>
      </c>
      <c r="AD248" s="15" t="s">
        <v>9295</v>
      </c>
      <c r="AE248" s="15" t="s">
        <v>9302</v>
      </c>
      <c r="AF248" s="15" t="s">
        <v>5096</v>
      </c>
      <c r="AG248" s="15" t="s">
        <v>9312</v>
      </c>
    </row>
    <row r="249" spans="1:33" x14ac:dyDescent="0.45">
      <c r="A249" s="15">
        <v>1000248</v>
      </c>
      <c r="B249" s="15" t="s">
        <v>26</v>
      </c>
      <c r="C249" s="18">
        <v>1707560502</v>
      </c>
      <c r="D249" s="15">
        <v>1800</v>
      </c>
      <c r="E249" s="15" t="s">
        <v>70</v>
      </c>
      <c r="F249" s="15" t="s">
        <v>15253</v>
      </c>
      <c r="G249" s="15" t="s">
        <v>29</v>
      </c>
      <c r="H249" s="15" t="s">
        <v>1192</v>
      </c>
      <c r="I249" s="15" t="s">
        <v>1193</v>
      </c>
      <c r="J249" s="15" t="s">
        <v>1191</v>
      </c>
      <c r="K249" s="15" t="s">
        <v>32</v>
      </c>
      <c r="L249" s="15">
        <v>2296246</v>
      </c>
      <c r="M249" s="15">
        <v>980194217</v>
      </c>
      <c r="N249" s="15" t="s">
        <v>33</v>
      </c>
      <c r="O249" s="15" t="s">
        <v>1194</v>
      </c>
      <c r="P249" s="15">
        <v>32106</v>
      </c>
      <c r="Q249" s="15" t="s">
        <v>35</v>
      </c>
      <c r="R249" s="15" t="s">
        <v>36</v>
      </c>
      <c r="S249" s="15" t="s">
        <v>1195</v>
      </c>
      <c r="T249" s="15" t="s">
        <v>15345</v>
      </c>
      <c r="U249" s="15" t="s">
        <v>1196</v>
      </c>
      <c r="V249" s="15">
        <v>2296246</v>
      </c>
      <c r="W249" s="15" t="s">
        <v>1197</v>
      </c>
      <c r="X249" s="15" t="s">
        <v>39</v>
      </c>
      <c r="Y249" s="15">
        <v>0</v>
      </c>
      <c r="Z249" s="15" t="s">
        <v>74</v>
      </c>
      <c r="AA249" s="15" t="s">
        <v>74</v>
      </c>
      <c r="AB249" s="15">
        <v>43671</v>
      </c>
      <c r="AC249" s="15" t="s">
        <v>9291</v>
      </c>
      <c r="AD249" s="15" t="s">
        <v>9292</v>
      </c>
      <c r="AE249" s="15" t="s">
        <v>9302</v>
      </c>
      <c r="AF249" s="15" t="s">
        <v>5096</v>
      </c>
      <c r="AG249" s="15" t="s">
        <v>9367</v>
      </c>
    </row>
    <row r="250" spans="1:33" x14ac:dyDescent="0.45">
      <c r="A250" s="15">
        <v>1000249</v>
      </c>
      <c r="B250" s="15" t="s">
        <v>26</v>
      </c>
      <c r="C250" s="18">
        <v>1723521777</v>
      </c>
      <c r="D250" s="15">
        <v>3500</v>
      </c>
      <c r="E250" s="15" t="s">
        <v>28</v>
      </c>
      <c r="F250" s="15" t="s">
        <v>15253</v>
      </c>
      <c r="G250" s="15" t="s">
        <v>29</v>
      </c>
      <c r="H250" s="15" t="s">
        <v>1199</v>
      </c>
      <c r="I250" s="15" t="s">
        <v>1200</v>
      </c>
      <c r="J250" s="15" t="s">
        <v>1198</v>
      </c>
      <c r="K250" s="15" t="s">
        <v>32</v>
      </c>
      <c r="L250" s="15">
        <v>995656627</v>
      </c>
      <c r="M250" s="15">
        <v>995656627</v>
      </c>
      <c r="N250" s="15" t="s">
        <v>948</v>
      </c>
      <c r="O250" s="15" t="s">
        <v>1201</v>
      </c>
      <c r="P250" s="15">
        <v>33694</v>
      </c>
      <c r="Q250" s="15" t="s">
        <v>35</v>
      </c>
      <c r="R250" s="15" t="s">
        <v>36</v>
      </c>
      <c r="S250" s="15" t="s">
        <v>348</v>
      </c>
      <c r="T250" s="15" t="s">
        <v>15325</v>
      </c>
      <c r="U250" s="15" t="s">
        <v>1202</v>
      </c>
      <c r="V250" s="15">
        <v>995656627</v>
      </c>
      <c r="W250" s="15" t="s">
        <v>1203</v>
      </c>
      <c r="X250" s="15" t="s">
        <v>97</v>
      </c>
      <c r="Y250" s="15">
        <v>0</v>
      </c>
      <c r="Z250" s="15" t="s">
        <v>40</v>
      </c>
      <c r="AA250" s="15" t="s">
        <v>609</v>
      </c>
      <c r="AB250" s="15">
        <v>44259</v>
      </c>
      <c r="AC250" s="15" t="s">
        <v>9291</v>
      </c>
      <c r="AD250" s="15" t="s">
        <v>9296</v>
      </c>
      <c r="AE250" s="15" t="s">
        <v>9302</v>
      </c>
      <c r="AF250" s="15" t="s">
        <v>5096</v>
      </c>
      <c r="AG250" s="15" t="s">
        <v>9312</v>
      </c>
    </row>
    <row r="251" spans="1:33" x14ac:dyDescent="0.45">
      <c r="A251" s="15">
        <v>1000250</v>
      </c>
      <c r="B251" s="15" t="s">
        <v>26</v>
      </c>
      <c r="C251" s="18">
        <v>1718373721</v>
      </c>
      <c r="D251" s="15">
        <v>1000</v>
      </c>
      <c r="E251" s="15" t="s">
        <v>70</v>
      </c>
      <c r="F251" s="15" t="s">
        <v>15253</v>
      </c>
      <c r="G251" s="15" t="s">
        <v>29</v>
      </c>
      <c r="H251" s="15" t="s">
        <v>1205</v>
      </c>
      <c r="I251" s="15" t="s">
        <v>1206</v>
      </c>
      <c r="J251" s="15" t="s">
        <v>1204</v>
      </c>
      <c r="K251" s="15" t="s">
        <v>32</v>
      </c>
      <c r="L251" s="15">
        <v>2844372</v>
      </c>
      <c r="M251" s="15">
        <v>995876745</v>
      </c>
      <c r="N251" s="15" t="s">
        <v>1207</v>
      </c>
      <c r="O251" s="15" t="s">
        <v>1208</v>
      </c>
      <c r="P251" s="15">
        <v>33019</v>
      </c>
      <c r="Q251" s="15" t="s">
        <v>35</v>
      </c>
      <c r="R251" s="15" t="s">
        <v>36</v>
      </c>
      <c r="S251" s="15" t="s">
        <v>79</v>
      </c>
      <c r="T251" s="15" t="s">
        <v>79</v>
      </c>
      <c r="U251" s="15" t="s">
        <v>1209</v>
      </c>
      <c r="V251" s="15" t="s">
        <v>1210</v>
      </c>
      <c r="W251" s="15" t="s">
        <v>1211</v>
      </c>
      <c r="X251" s="15" t="s">
        <v>97</v>
      </c>
      <c r="Y251" s="15">
        <v>0</v>
      </c>
      <c r="Z251" s="15" t="s">
        <v>46</v>
      </c>
      <c r="AA251" s="15" t="s">
        <v>74</v>
      </c>
      <c r="AB251" s="15">
        <v>43671</v>
      </c>
      <c r="AC251" s="15" t="s">
        <v>9291</v>
      </c>
      <c r="AD251" s="15" t="s">
        <v>9296</v>
      </c>
      <c r="AE251" s="15" t="s">
        <v>9302</v>
      </c>
      <c r="AF251" s="15" t="s">
        <v>5096</v>
      </c>
      <c r="AG251" s="15" t="s">
        <v>9368</v>
      </c>
    </row>
    <row r="252" spans="1:33" x14ac:dyDescent="0.45">
      <c r="A252" s="15">
        <v>1000251</v>
      </c>
      <c r="B252" s="15" t="s">
        <v>26</v>
      </c>
      <c r="C252" s="18">
        <v>1713996385</v>
      </c>
      <c r="D252" s="15">
        <v>400</v>
      </c>
      <c r="E252" s="15" t="s">
        <v>70</v>
      </c>
      <c r="F252" s="15" t="s">
        <v>15253</v>
      </c>
      <c r="G252" s="15" t="s">
        <v>29</v>
      </c>
      <c r="H252" s="15" t="s">
        <v>1213</v>
      </c>
      <c r="I252" s="15" t="s">
        <v>1214</v>
      </c>
      <c r="J252" s="15" t="s">
        <v>1212</v>
      </c>
      <c r="K252" s="15" t="s">
        <v>32</v>
      </c>
      <c r="L252" s="15" t="s">
        <v>33</v>
      </c>
      <c r="M252" s="15" t="s">
        <v>33</v>
      </c>
      <c r="N252" s="15" t="s">
        <v>33</v>
      </c>
      <c r="O252" s="15" t="s">
        <v>34</v>
      </c>
      <c r="P252" s="15">
        <v>26255</v>
      </c>
      <c r="Q252" s="15" t="s">
        <v>35</v>
      </c>
      <c r="R252" s="15" t="s">
        <v>36</v>
      </c>
      <c r="S252" s="15" t="s">
        <v>79</v>
      </c>
      <c r="T252" s="15" t="s">
        <v>79</v>
      </c>
      <c r="W252" s="15" t="s">
        <v>34</v>
      </c>
      <c r="X252" s="15" t="s">
        <v>97</v>
      </c>
      <c r="Y252" s="15">
        <v>0</v>
      </c>
      <c r="Z252" s="15" t="s">
        <v>74</v>
      </c>
      <c r="AA252" s="15" t="s">
        <v>74</v>
      </c>
      <c r="AB252" s="15">
        <v>43671</v>
      </c>
      <c r="AC252" s="15" t="s">
        <v>9291</v>
      </c>
      <c r="AD252" s="15" t="s">
        <v>9295</v>
      </c>
      <c r="AE252" s="15" t="s">
        <v>9302</v>
      </c>
      <c r="AF252" s="15" t="s">
        <v>5096</v>
      </c>
      <c r="AG252" s="15" t="s">
        <v>9303</v>
      </c>
    </row>
    <row r="253" spans="1:33" x14ac:dyDescent="0.45">
      <c r="A253" s="15">
        <v>1000252</v>
      </c>
      <c r="B253" s="15" t="s">
        <v>26</v>
      </c>
      <c r="C253" s="18">
        <v>1750248484</v>
      </c>
      <c r="D253" s="15">
        <v>500</v>
      </c>
      <c r="E253" s="15" t="s">
        <v>28</v>
      </c>
      <c r="F253" s="15" t="s">
        <v>15253</v>
      </c>
      <c r="G253" s="15" t="s">
        <v>29</v>
      </c>
      <c r="H253" s="15" t="s">
        <v>1216</v>
      </c>
      <c r="I253" s="15" t="s">
        <v>1217</v>
      </c>
      <c r="J253" s="15" t="s">
        <v>1215</v>
      </c>
      <c r="K253" s="15" t="s">
        <v>32</v>
      </c>
      <c r="L253" s="15" t="s">
        <v>33</v>
      </c>
      <c r="M253" s="15">
        <v>998578142</v>
      </c>
      <c r="N253" s="15" t="s">
        <v>33</v>
      </c>
      <c r="O253" s="15" t="s">
        <v>1218</v>
      </c>
      <c r="P253" s="15">
        <v>35812</v>
      </c>
      <c r="Q253" s="15" t="s">
        <v>35</v>
      </c>
      <c r="R253" s="15" t="s">
        <v>36</v>
      </c>
      <c r="S253" s="15" t="s">
        <v>279</v>
      </c>
      <c r="T253" s="15" t="s">
        <v>15324</v>
      </c>
      <c r="U253" s="15" t="s">
        <v>1219</v>
      </c>
      <c r="V253" s="15">
        <v>998578142</v>
      </c>
      <c r="W253" s="15" t="s">
        <v>1220</v>
      </c>
      <c r="X253" s="15" t="s">
        <v>39</v>
      </c>
      <c r="Y253" s="15">
        <v>1</v>
      </c>
      <c r="Z253" s="15" t="s">
        <v>46</v>
      </c>
      <c r="AA253" s="15" t="s">
        <v>74</v>
      </c>
      <c r="AB253" s="15">
        <v>43671</v>
      </c>
      <c r="AC253" s="15" t="s">
        <v>9291</v>
      </c>
      <c r="AD253" s="15" t="s">
        <v>9295</v>
      </c>
      <c r="AE253" s="15" t="s">
        <v>9302</v>
      </c>
      <c r="AF253" s="15" t="s">
        <v>5096</v>
      </c>
      <c r="AG253" s="15" t="s">
        <v>9312</v>
      </c>
    </row>
    <row r="254" spans="1:33" x14ac:dyDescent="0.45">
      <c r="A254" s="15">
        <v>1000253</v>
      </c>
      <c r="B254" s="15" t="s">
        <v>26</v>
      </c>
      <c r="C254" s="18">
        <v>1712725868</v>
      </c>
      <c r="D254" s="15">
        <v>900</v>
      </c>
      <c r="E254" s="15" t="s">
        <v>28</v>
      </c>
      <c r="F254" s="15" t="s">
        <v>15253</v>
      </c>
      <c r="G254" s="15" t="s">
        <v>29</v>
      </c>
      <c r="H254" s="15" t="s">
        <v>679</v>
      </c>
      <c r="I254" s="15" t="s">
        <v>636</v>
      </c>
      <c r="J254" s="15" t="s">
        <v>1221</v>
      </c>
      <c r="K254" s="15" t="s">
        <v>32</v>
      </c>
      <c r="L254" s="15" t="s">
        <v>1222</v>
      </c>
      <c r="M254" s="15">
        <v>959489811</v>
      </c>
      <c r="N254" s="15" t="s">
        <v>33</v>
      </c>
      <c r="O254" s="15" t="s">
        <v>1223</v>
      </c>
      <c r="P254" s="15">
        <v>26965</v>
      </c>
      <c r="Q254" s="15" t="s">
        <v>35</v>
      </c>
      <c r="R254" s="15" t="s">
        <v>59</v>
      </c>
      <c r="S254" s="15" t="s">
        <v>244</v>
      </c>
      <c r="T254" s="15" t="s">
        <v>15349</v>
      </c>
      <c r="U254" s="15" t="s">
        <v>1224</v>
      </c>
      <c r="V254" s="15">
        <v>959489811</v>
      </c>
      <c r="W254" s="15" t="s">
        <v>1225</v>
      </c>
      <c r="X254" s="15" t="s">
        <v>39</v>
      </c>
      <c r="Y254" s="15">
        <v>1</v>
      </c>
      <c r="Z254" s="15" t="s">
        <v>46</v>
      </c>
      <c r="AA254" s="15" t="s">
        <v>665</v>
      </c>
      <c r="AB254" s="15">
        <v>44585</v>
      </c>
      <c r="AC254" s="15" t="s">
        <v>9291</v>
      </c>
      <c r="AD254" s="15" t="s">
        <v>9295</v>
      </c>
      <c r="AE254" s="15" t="s">
        <v>9302</v>
      </c>
      <c r="AF254" s="15" t="s">
        <v>5096</v>
      </c>
      <c r="AG254" s="15" t="s">
        <v>9312</v>
      </c>
    </row>
    <row r="255" spans="1:33" x14ac:dyDescent="0.45">
      <c r="A255" s="15">
        <v>1000254</v>
      </c>
      <c r="B255" s="15" t="s">
        <v>26</v>
      </c>
      <c r="C255" s="18">
        <v>1712574704</v>
      </c>
      <c r="D255" s="15">
        <v>1200</v>
      </c>
      <c r="E255" s="15" t="s">
        <v>70</v>
      </c>
      <c r="F255" s="15" t="s">
        <v>15253</v>
      </c>
      <c r="G255" s="15" t="s">
        <v>29</v>
      </c>
      <c r="H255" s="15" t="s">
        <v>1227</v>
      </c>
      <c r="I255" s="15" t="s">
        <v>1228</v>
      </c>
      <c r="J255" s="15" t="s">
        <v>1226</v>
      </c>
      <c r="K255" s="15" t="s">
        <v>32</v>
      </c>
      <c r="L255" s="15">
        <v>3452623</v>
      </c>
      <c r="M255" s="15">
        <v>984159959</v>
      </c>
      <c r="N255" s="15" t="s">
        <v>33</v>
      </c>
      <c r="O255" s="15" t="s">
        <v>1229</v>
      </c>
      <c r="P255" s="15">
        <v>26814</v>
      </c>
      <c r="Q255" s="15" t="s">
        <v>58</v>
      </c>
      <c r="R255" s="15" t="s">
        <v>59</v>
      </c>
      <c r="S255" s="15" t="s">
        <v>1230</v>
      </c>
      <c r="T255" s="15" t="s">
        <v>15323</v>
      </c>
      <c r="U255" s="15" t="s">
        <v>1231</v>
      </c>
      <c r="V255" s="15">
        <v>3412623</v>
      </c>
      <c r="W255" s="15" t="s">
        <v>1232</v>
      </c>
      <c r="X255" s="15" t="s">
        <v>97</v>
      </c>
      <c r="Y255" s="15">
        <v>0</v>
      </c>
      <c r="Z255" s="15" t="s">
        <v>74</v>
      </c>
      <c r="AA255" s="15" t="s">
        <v>609</v>
      </c>
      <c r="AB255" s="15">
        <v>44341</v>
      </c>
      <c r="AC255" s="15" t="s">
        <v>9291</v>
      </c>
      <c r="AD255" s="15" t="s">
        <v>9292</v>
      </c>
      <c r="AE255" s="15" t="s">
        <v>9302</v>
      </c>
      <c r="AF255" s="15" t="s">
        <v>5096</v>
      </c>
      <c r="AG255" s="15" t="s">
        <v>9312</v>
      </c>
    </row>
    <row r="256" spans="1:33" x14ac:dyDescent="0.45">
      <c r="A256" s="15">
        <v>1000255</v>
      </c>
      <c r="B256" s="15" t="s">
        <v>26</v>
      </c>
      <c r="C256" s="18">
        <v>1702119536</v>
      </c>
      <c r="D256" s="15">
        <v>1000</v>
      </c>
      <c r="E256" s="15" t="s">
        <v>28</v>
      </c>
      <c r="F256" s="15" t="s">
        <v>15253</v>
      </c>
      <c r="G256" s="15" t="s">
        <v>29</v>
      </c>
      <c r="H256" s="15" t="s">
        <v>1234</v>
      </c>
      <c r="I256" s="15" t="s">
        <v>1235</v>
      </c>
      <c r="J256" s="15" t="s">
        <v>1233</v>
      </c>
      <c r="K256" s="15" t="s">
        <v>32</v>
      </c>
      <c r="L256" s="15">
        <v>2596981</v>
      </c>
      <c r="M256" s="15">
        <v>3412623</v>
      </c>
      <c r="N256" s="15" t="s">
        <v>33</v>
      </c>
      <c r="O256" s="15" t="s">
        <v>1236</v>
      </c>
      <c r="P256" s="15">
        <v>17864</v>
      </c>
      <c r="Q256" s="15" t="s">
        <v>58</v>
      </c>
      <c r="R256" s="15" t="s">
        <v>36</v>
      </c>
      <c r="S256" s="15" t="s">
        <v>348</v>
      </c>
      <c r="T256" s="15" t="s">
        <v>15325</v>
      </c>
      <c r="U256" s="15" t="s">
        <v>1237</v>
      </c>
      <c r="V256" s="15">
        <v>2596981</v>
      </c>
      <c r="W256" s="15" t="s">
        <v>1238</v>
      </c>
      <c r="X256" s="15" t="s">
        <v>97</v>
      </c>
      <c r="Y256" s="15">
        <v>6</v>
      </c>
      <c r="Z256" s="15" t="s">
        <v>74</v>
      </c>
      <c r="AA256" s="15" t="s">
        <v>609</v>
      </c>
      <c r="AB256" s="15">
        <v>44418</v>
      </c>
      <c r="AC256" s="15" t="s">
        <v>9291</v>
      </c>
      <c r="AD256" s="15" t="s">
        <v>9295</v>
      </c>
      <c r="AE256" s="15" t="s">
        <v>9302</v>
      </c>
      <c r="AF256" s="15" t="s">
        <v>5096</v>
      </c>
      <c r="AG256" s="15" t="s">
        <v>9312</v>
      </c>
    </row>
    <row r="257" spans="1:33" x14ac:dyDescent="0.45">
      <c r="A257" s="15">
        <v>1000256</v>
      </c>
      <c r="B257" s="15" t="s">
        <v>26</v>
      </c>
      <c r="C257" s="18">
        <v>1712170081</v>
      </c>
      <c r="D257" s="15">
        <v>1000</v>
      </c>
      <c r="E257" s="15" t="s">
        <v>28</v>
      </c>
      <c r="F257" s="15" t="s">
        <v>15253</v>
      </c>
      <c r="G257" s="15" t="s">
        <v>29</v>
      </c>
      <c r="H257" s="15" t="s">
        <v>384</v>
      </c>
      <c r="I257" s="15" t="s">
        <v>1240</v>
      </c>
      <c r="J257" s="15" t="s">
        <v>1239</v>
      </c>
      <c r="K257" s="15" t="s">
        <v>32</v>
      </c>
      <c r="L257" s="15">
        <v>984159959</v>
      </c>
      <c r="M257" s="15">
        <v>984159959</v>
      </c>
      <c r="N257" s="15" t="s">
        <v>33</v>
      </c>
      <c r="O257" s="15" t="s">
        <v>1241</v>
      </c>
      <c r="P257" s="15">
        <v>26043</v>
      </c>
      <c r="Q257" s="15" t="s">
        <v>58</v>
      </c>
      <c r="R257" s="15" t="s">
        <v>36</v>
      </c>
      <c r="S257" s="15" t="s">
        <v>391</v>
      </c>
      <c r="T257" s="15" t="s">
        <v>15325</v>
      </c>
      <c r="U257" s="15" t="s">
        <v>1242</v>
      </c>
      <c r="V257" s="15">
        <v>984159959</v>
      </c>
      <c r="W257" s="15" t="s">
        <v>1243</v>
      </c>
      <c r="X257" s="15" t="s">
        <v>39</v>
      </c>
      <c r="Y257" s="15">
        <v>0</v>
      </c>
      <c r="Z257" s="15" t="s">
        <v>74</v>
      </c>
      <c r="AA257" s="15" t="s">
        <v>609</v>
      </c>
      <c r="AB257" s="15">
        <v>44252</v>
      </c>
      <c r="AC257" s="15" t="s">
        <v>9291</v>
      </c>
      <c r="AD257" s="15" t="s">
        <v>9292</v>
      </c>
      <c r="AE257" s="15" t="s">
        <v>9302</v>
      </c>
      <c r="AF257" s="15" t="s">
        <v>5096</v>
      </c>
      <c r="AG257" s="15" t="s">
        <v>9312</v>
      </c>
    </row>
    <row r="258" spans="1:33" x14ac:dyDescent="0.45">
      <c r="A258" s="15">
        <v>1000257</v>
      </c>
      <c r="B258" s="15" t="s">
        <v>26</v>
      </c>
      <c r="C258" s="18">
        <v>1726439373</v>
      </c>
      <c r="D258" s="15">
        <v>0</v>
      </c>
      <c r="E258" s="15" t="s">
        <v>28</v>
      </c>
      <c r="F258" s="15" t="s">
        <v>15253</v>
      </c>
      <c r="G258" s="15" t="s">
        <v>29</v>
      </c>
      <c r="H258" s="15" t="s">
        <v>1245</v>
      </c>
      <c r="I258" s="15" t="s">
        <v>1246</v>
      </c>
      <c r="J258" s="15" t="s">
        <v>1244</v>
      </c>
      <c r="K258" s="15" t="s">
        <v>32</v>
      </c>
      <c r="L258" s="15" t="s">
        <v>33</v>
      </c>
      <c r="M258" s="15" t="s">
        <v>1068</v>
      </c>
      <c r="N258" s="15" t="s">
        <v>33</v>
      </c>
      <c r="O258" s="15" t="s">
        <v>1247</v>
      </c>
      <c r="P258" s="15">
        <v>33499</v>
      </c>
      <c r="Q258" s="15" t="s">
        <v>58</v>
      </c>
      <c r="R258" s="15" t="s">
        <v>36</v>
      </c>
      <c r="S258" s="15" t="s">
        <v>348</v>
      </c>
      <c r="T258" s="15" t="s">
        <v>15325</v>
      </c>
      <c r="W258" s="15" t="s">
        <v>34</v>
      </c>
      <c r="X258" s="15" t="s">
        <v>39</v>
      </c>
      <c r="Y258" s="15">
        <v>0</v>
      </c>
      <c r="Z258" s="15" t="s">
        <v>74</v>
      </c>
      <c r="AA258" s="15" t="s">
        <v>74</v>
      </c>
      <c r="AB258" s="15">
        <v>43671</v>
      </c>
      <c r="AC258" s="15" t="s">
        <v>9291</v>
      </c>
      <c r="AD258" s="15" t="s">
        <v>9292</v>
      </c>
      <c r="AE258" s="15" t="s">
        <v>9293</v>
      </c>
      <c r="AF258" s="15" t="s">
        <v>9369</v>
      </c>
      <c r="AG258" s="15" t="s">
        <v>9370</v>
      </c>
    </row>
    <row r="259" spans="1:33" x14ac:dyDescent="0.45">
      <c r="A259" s="15">
        <v>1000258</v>
      </c>
      <c r="B259" s="15" t="s">
        <v>26</v>
      </c>
      <c r="C259" s="18">
        <v>1104534738</v>
      </c>
      <c r="D259" s="15">
        <v>0</v>
      </c>
      <c r="E259" s="15" t="s">
        <v>28</v>
      </c>
      <c r="F259" s="15" t="s">
        <v>15253</v>
      </c>
      <c r="G259" s="15" t="s">
        <v>29</v>
      </c>
      <c r="H259" s="15" t="s">
        <v>1249</v>
      </c>
      <c r="I259" s="15" t="s">
        <v>1250</v>
      </c>
      <c r="J259" s="15" t="s">
        <v>1248</v>
      </c>
      <c r="K259" s="15" t="s">
        <v>32</v>
      </c>
      <c r="L259" s="15" t="s">
        <v>33</v>
      </c>
      <c r="M259" s="15" t="s">
        <v>33</v>
      </c>
      <c r="N259" s="15" t="s">
        <v>33</v>
      </c>
      <c r="O259" s="15" t="s">
        <v>34</v>
      </c>
      <c r="P259" s="15">
        <v>30714</v>
      </c>
      <c r="Q259" s="15" t="s">
        <v>35</v>
      </c>
      <c r="R259" s="15" t="s">
        <v>36</v>
      </c>
      <c r="S259" s="15" t="s">
        <v>79</v>
      </c>
      <c r="T259" s="15" t="s">
        <v>79</v>
      </c>
      <c r="W259" s="15" t="s">
        <v>34</v>
      </c>
      <c r="X259" s="15" t="s">
        <v>97</v>
      </c>
      <c r="Y259" s="15">
        <v>0</v>
      </c>
      <c r="Z259" s="15" t="s">
        <v>46</v>
      </c>
      <c r="AA259" s="15" t="s">
        <v>609</v>
      </c>
      <c r="AB259" s="15">
        <v>44131</v>
      </c>
      <c r="AC259" s="15" t="s">
        <v>9291</v>
      </c>
      <c r="AD259" s="15" t="s">
        <v>9292</v>
      </c>
      <c r="AE259" s="15" t="s">
        <v>9302</v>
      </c>
      <c r="AF259" s="15" t="s">
        <v>5096</v>
      </c>
      <c r="AG259" s="15" t="s">
        <v>9371</v>
      </c>
    </row>
    <row r="260" spans="1:33" x14ac:dyDescent="0.45">
      <c r="A260" s="15">
        <v>1000259</v>
      </c>
      <c r="B260" s="15" t="s">
        <v>26</v>
      </c>
      <c r="C260" s="18">
        <v>350014072</v>
      </c>
      <c r="D260" s="15">
        <v>0</v>
      </c>
      <c r="E260" s="15" t="s">
        <v>70</v>
      </c>
      <c r="F260" s="15" t="s">
        <v>15253</v>
      </c>
      <c r="G260" s="15" t="s">
        <v>29</v>
      </c>
      <c r="H260" s="15" t="s">
        <v>1252</v>
      </c>
      <c r="I260" s="15" t="s">
        <v>1253</v>
      </c>
      <c r="J260" s="15" t="s">
        <v>1251</v>
      </c>
      <c r="K260" s="15" t="s">
        <v>32</v>
      </c>
      <c r="L260" s="15">
        <v>3570122</v>
      </c>
      <c r="M260" s="15">
        <v>999368710</v>
      </c>
      <c r="N260" s="15" t="s">
        <v>33</v>
      </c>
      <c r="O260" s="15" t="s">
        <v>1254</v>
      </c>
      <c r="P260" s="15">
        <v>35567</v>
      </c>
      <c r="Q260" s="15" t="s">
        <v>35</v>
      </c>
      <c r="R260" s="15" t="s">
        <v>59</v>
      </c>
      <c r="S260" s="15" t="s">
        <v>79</v>
      </c>
      <c r="T260" s="15" t="s">
        <v>79</v>
      </c>
      <c r="W260" s="15" t="s">
        <v>1255</v>
      </c>
      <c r="X260" s="15" t="s">
        <v>97</v>
      </c>
      <c r="Y260" s="15">
        <v>0</v>
      </c>
      <c r="Z260" s="15" t="s">
        <v>46</v>
      </c>
      <c r="AA260" s="15" t="s">
        <v>74</v>
      </c>
      <c r="AB260" s="15">
        <v>43671</v>
      </c>
      <c r="AC260" s="15" t="s">
        <v>9291</v>
      </c>
      <c r="AD260" s="15" t="s">
        <v>9292</v>
      </c>
      <c r="AE260" s="15" t="s">
        <v>9302</v>
      </c>
      <c r="AF260" s="15" t="s">
        <v>5096</v>
      </c>
      <c r="AG260" s="15" t="s">
        <v>9312</v>
      </c>
    </row>
    <row r="261" spans="1:33" x14ac:dyDescent="0.45">
      <c r="A261" s="15">
        <v>1000260</v>
      </c>
      <c r="B261" s="15" t="s">
        <v>26</v>
      </c>
      <c r="C261" s="18">
        <v>1716046071</v>
      </c>
      <c r="D261" s="15">
        <v>0</v>
      </c>
      <c r="E261" s="15" t="s">
        <v>28</v>
      </c>
      <c r="F261" s="15" t="s">
        <v>15253</v>
      </c>
      <c r="G261" s="15" t="s">
        <v>29</v>
      </c>
      <c r="H261" s="15" t="s">
        <v>1257</v>
      </c>
      <c r="I261" s="15" t="s">
        <v>1258</v>
      </c>
      <c r="J261" s="15" t="s">
        <v>1256</v>
      </c>
      <c r="K261" s="15" t="s">
        <v>32</v>
      </c>
      <c r="L261" s="15">
        <v>3514159</v>
      </c>
      <c r="M261" s="15">
        <v>987335714</v>
      </c>
      <c r="N261" s="15" t="s">
        <v>33</v>
      </c>
      <c r="O261" s="15" t="s">
        <v>1259</v>
      </c>
      <c r="P261" s="15">
        <v>26065</v>
      </c>
      <c r="Q261" s="15" t="s">
        <v>58</v>
      </c>
      <c r="R261" s="15" t="s">
        <v>59</v>
      </c>
      <c r="S261" s="15" t="s">
        <v>1230</v>
      </c>
      <c r="T261" s="15" t="s">
        <v>15323</v>
      </c>
      <c r="W261" s="15" t="s">
        <v>34</v>
      </c>
      <c r="X261" s="15" t="s">
        <v>97</v>
      </c>
      <c r="Y261" s="15">
        <v>0</v>
      </c>
      <c r="Z261" s="15" t="s">
        <v>74</v>
      </c>
      <c r="AC261" s="15" t="s">
        <v>9291</v>
      </c>
      <c r="AD261" s="15" t="s">
        <v>9329</v>
      </c>
      <c r="AE261" s="15" t="s">
        <v>9302</v>
      </c>
      <c r="AF261" s="15" t="s">
        <v>9372</v>
      </c>
      <c r="AG261" s="15" t="s">
        <v>9373</v>
      </c>
    </row>
    <row r="262" spans="1:33" x14ac:dyDescent="0.45">
      <c r="A262" s="15">
        <v>1000261</v>
      </c>
      <c r="B262" s="15" t="s">
        <v>26</v>
      </c>
      <c r="C262" s="18">
        <v>602138166</v>
      </c>
      <c r="D262" s="15">
        <v>1600</v>
      </c>
      <c r="E262" s="15" t="s">
        <v>28</v>
      </c>
      <c r="F262" s="15" t="s">
        <v>15253</v>
      </c>
      <c r="G262" s="15" t="s">
        <v>29</v>
      </c>
      <c r="H262" s="15" t="s">
        <v>1261</v>
      </c>
      <c r="I262" s="15" t="s">
        <v>1262</v>
      </c>
      <c r="J262" s="15" t="s">
        <v>1260</v>
      </c>
      <c r="K262" s="15" t="s">
        <v>32</v>
      </c>
      <c r="L262" s="15">
        <v>2233100</v>
      </c>
      <c r="M262" s="15">
        <v>997356963</v>
      </c>
      <c r="N262" s="15" t="s">
        <v>33</v>
      </c>
      <c r="O262" s="15" t="s">
        <v>1263</v>
      </c>
      <c r="P262" s="15">
        <v>24960</v>
      </c>
      <c r="Q262" s="15" t="s">
        <v>58</v>
      </c>
      <c r="R262" s="15" t="s">
        <v>59</v>
      </c>
      <c r="S262" s="15" t="s">
        <v>348</v>
      </c>
      <c r="T262" s="15" t="s">
        <v>15325</v>
      </c>
      <c r="W262" s="15" t="s">
        <v>34</v>
      </c>
      <c r="X262" s="15" t="s">
        <v>97</v>
      </c>
      <c r="Y262" s="15">
        <v>0</v>
      </c>
      <c r="Z262" s="15" t="s">
        <v>74</v>
      </c>
      <c r="AA262" s="15" t="s">
        <v>609</v>
      </c>
      <c r="AB262" s="15">
        <v>44099</v>
      </c>
      <c r="AC262" s="15" t="s">
        <v>9291</v>
      </c>
      <c r="AD262" s="15" t="s">
        <v>9295</v>
      </c>
      <c r="AE262" s="15" t="s">
        <v>9293</v>
      </c>
      <c r="AF262" s="15" t="s">
        <v>511</v>
      </c>
      <c r="AG262" s="15" t="s">
        <v>9294</v>
      </c>
    </row>
    <row r="263" spans="1:33" x14ac:dyDescent="0.45">
      <c r="A263" s="15">
        <v>1000262</v>
      </c>
      <c r="B263" s="15" t="s">
        <v>26</v>
      </c>
      <c r="C263" s="18">
        <v>1151001813</v>
      </c>
      <c r="D263" s="15">
        <v>560</v>
      </c>
      <c r="E263" s="15" t="s">
        <v>70</v>
      </c>
      <c r="F263" s="15" t="s">
        <v>15253</v>
      </c>
      <c r="G263" s="15" t="s">
        <v>29</v>
      </c>
      <c r="H263" s="15" t="s">
        <v>1265</v>
      </c>
      <c r="I263" s="15" t="s">
        <v>1266</v>
      </c>
      <c r="J263" s="15" t="s">
        <v>1264</v>
      </c>
      <c r="K263" s="15" t="s">
        <v>32</v>
      </c>
      <c r="L263" s="15">
        <v>939787396</v>
      </c>
      <c r="M263" s="15">
        <v>939787396</v>
      </c>
      <c r="N263" s="15" t="s">
        <v>1267</v>
      </c>
      <c r="O263" s="15" t="s">
        <v>1268</v>
      </c>
      <c r="P263" s="15">
        <v>32774</v>
      </c>
      <c r="Q263" s="15" t="s">
        <v>35</v>
      </c>
      <c r="R263" s="15" t="s">
        <v>59</v>
      </c>
      <c r="S263" s="15" t="s">
        <v>348</v>
      </c>
      <c r="T263" s="15" t="s">
        <v>15325</v>
      </c>
      <c r="U263" s="15" t="s">
        <v>1269</v>
      </c>
      <c r="V263" s="15">
        <v>25150770</v>
      </c>
      <c r="W263" s="15" t="s">
        <v>34</v>
      </c>
      <c r="X263" s="15" t="s">
        <v>97</v>
      </c>
      <c r="Y263" s="15">
        <v>0</v>
      </c>
      <c r="Z263" s="15" t="s">
        <v>74</v>
      </c>
      <c r="AA263" s="15" t="s">
        <v>609</v>
      </c>
      <c r="AB263" s="15">
        <v>44214</v>
      </c>
      <c r="AC263" s="15" t="s">
        <v>9291</v>
      </c>
      <c r="AD263" s="15" t="s">
        <v>9292</v>
      </c>
      <c r="AE263" s="15" t="s">
        <v>9302</v>
      </c>
      <c r="AF263" s="15" t="s">
        <v>5096</v>
      </c>
      <c r="AG263" s="15" t="s">
        <v>9303</v>
      </c>
    </row>
    <row r="264" spans="1:33" x14ac:dyDescent="0.45">
      <c r="A264" s="15">
        <v>1000263</v>
      </c>
      <c r="B264" s="15" t="s">
        <v>26</v>
      </c>
      <c r="C264" s="18">
        <v>1150817151</v>
      </c>
      <c r="D264" s="15">
        <v>0</v>
      </c>
      <c r="E264" s="15" t="s">
        <v>70</v>
      </c>
      <c r="F264" s="15" t="s">
        <v>15253</v>
      </c>
      <c r="G264" s="15" t="s">
        <v>29</v>
      </c>
      <c r="H264" s="15" t="s">
        <v>1271</v>
      </c>
      <c r="I264" s="15" t="s">
        <v>1272</v>
      </c>
      <c r="J264" s="15" t="s">
        <v>1270</v>
      </c>
      <c r="K264" s="15" t="s">
        <v>32</v>
      </c>
      <c r="L264" s="15" t="s">
        <v>33</v>
      </c>
      <c r="M264" s="15" t="s">
        <v>1020</v>
      </c>
      <c r="N264" s="15" t="s">
        <v>33</v>
      </c>
      <c r="O264" s="15" t="s">
        <v>34</v>
      </c>
      <c r="P264" s="15">
        <v>36191</v>
      </c>
      <c r="Q264" s="15" t="s">
        <v>35</v>
      </c>
      <c r="R264" s="15" t="s">
        <v>59</v>
      </c>
      <c r="S264" s="15" t="s">
        <v>348</v>
      </c>
      <c r="T264" s="15" t="s">
        <v>15325</v>
      </c>
      <c r="W264" s="15" t="s">
        <v>34</v>
      </c>
      <c r="X264" s="15" t="s">
        <v>39</v>
      </c>
      <c r="Y264" s="15">
        <v>0</v>
      </c>
      <c r="Z264" s="15" t="s">
        <v>74</v>
      </c>
      <c r="AA264" s="15" t="s">
        <v>74</v>
      </c>
      <c r="AB264" s="15">
        <v>43671</v>
      </c>
      <c r="AC264" s="15" t="s">
        <v>9291</v>
      </c>
      <c r="AD264" s="15" t="s">
        <v>9292</v>
      </c>
      <c r="AE264" s="15" t="s">
        <v>9348</v>
      </c>
      <c r="AF264" s="15" t="s">
        <v>9374</v>
      </c>
      <c r="AG264" s="15" t="s">
        <v>9375</v>
      </c>
    </row>
    <row r="265" spans="1:33" x14ac:dyDescent="0.45">
      <c r="A265" s="15">
        <v>1000264</v>
      </c>
      <c r="B265" s="15" t="s">
        <v>26</v>
      </c>
      <c r="C265" s="18">
        <v>1150428751</v>
      </c>
      <c r="D265" s="15">
        <v>0</v>
      </c>
      <c r="E265" s="15" t="s">
        <v>70</v>
      </c>
      <c r="F265" s="15" t="s">
        <v>15253</v>
      </c>
      <c r="G265" s="15" t="s">
        <v>29</v>
      </c>
      <c r="H265" s="15" t="s">
        <v>1274</v>
      </c>
      <c r="I265" s="15" t="s">
        <v>1272</v>
      </c>
      <c r="J265" s="15" t="s">
        <v>1273</v>
      </c>
      <c r="K265" s="15" t="s">
        <v>32</v>
      </c>
      <c r="L265" s="15" t="s">
        <v>33</v>
      </c>
      <c r="M265" s="15" t="s">
        <v>33</v>
      </c>
      <c r="N265" s="15" t="s">
        <v>33</v>
      </c>
      <c r="O265" s="15" t="s">
        <v>34</v>
      </c>
      <c r="P265" s="15">
        <v>34607</v>
      </c>
      <c r="Q265" s="15" t="s">
        <v>35</v>
      </c>
      <c r="R265" s="15" t="s">
        <v>36</v>
      </c>
      <c r="S265" s="15" t="s">
        <v>79</v>
      </c>
      <c r="T265" s="15" t="s">
        <v>79</v>
      </c>
      <c r="W265" s="15" t="s">
        <v>34</v>
      </c>
      <c r="X265" s="15" t="s">
        <v>39</v>
      </c>
      <c r="Y265" s="15">
        <v>0</v>
      </c>
      <c r="Z265" s="15" t="s">
        <v>74</v>
      </c>
      <c r="AA265" s="15" t="s">
        <v>74</v>
      </c>
      <c r="AB265" s="15">
        <v>43671</v>
      </c>
      <c r="AC265" s="15" t="s">
        <v>9291</v>
      </c>
      <c r="AD265" s="15" t="s">
        <v>9292</v>
      </c>
      <c r="AE265" s="15" t="s">
        <v>9348</v>
      </c>
      <c r="AF265" s="15" t="s">
        <v>9374</v>
      </c>
      <c r="AG265" s="15" t="s">
        <v>9375</v>
      </c>
    </row>
    <row r="266" spans="1:33" x14ac:dyDescent="0.45">
      <c r="A266" s="15">
        <v>1000265</v>
      </c>
      <c r="B266" s="15" t="s">
        <v>26</v>
      </c>
      <c r="C266" s="18">
        <v>603056292</v>
      </c>
      <c r="D266" s="15">
        <v>0</v>
      </c>
      <c r="E266" s="15" t="s">
        <v>28</v>
      </c>
      <c r="F266" s="15" t="s">
        <v>15253</v>
      </c>
      <c r="G266" s="15" t="s">
        <v>29</v>
      </c>
      <c r="H266" s="15" t="s">
        <v>1276</v>
      </c>
      <c r="I266" s="15" t="s">
        <v>1277</v>
      </c>
      <c r="J266" s="15" t="s">
        <v>1275</v>
      </c>
      <c r="K266" s="15" t="s">
        <v>32</v>
      </c>
      <c r="L266" s="15" t="s">
        <v>33</v>
      </c>
      <c r="M266" s="15" t="s">
        <v>33</v>
      </c>
      <c r="N266" s="15" t="s">
        <v>33</v>
      </c>
      <c r="O266" s="15" t="s">
        <v>34</v>
      </c>
      <c r="P266" s="15">
        <v>26446</v>
      </c>
      <c r="Q266" s="15" t="s">
        <v>35</v>
      </c>
      <c r="R266" s="15" t="s">
        <v>36</v>
      </c>
      <c r="S266" s="15" t="s">
        <v>348</v>
      </c>
      <c r="T266" s="15" t="s">
        <v>15325</v>
      </c>
      <c r="W266" s="15" t="s">
        <v>34</v>
      </c>
      <c r="X266" s="15" t="s">
        <v>39</v>
      </c>
      <c r="Y266" s="15">
        <v>0</v>
      </c>
      <c r="Z266" s="15" t="s">
        <v>74</v>
      </c>
      <c r="AA266" s="15" t="s">
        <v>74</v>
      </c>
      <c r="AB266" s="15">
        <v>43671</v>
      </c>
      <c r="AC266" s="15" t="s">
        <v>9291</v>
      </c>
      <c r="AD266" s="15" t="s">
        <v>9295</v>
      </c>
      <c r="AE266" s="15" t="s">
        <v>9293</v>
      </c>
      <c r="AF266" s="15" t="s">
        <v>511</v>
      </c>
      <c r="AG266" s="15" t="s">
        <v>9294</v>
      </c>
    </row>
    <row r="267" spans="1:33" x14ac:dyDescent="0.45">
      <c r="A267" s="15">
        <v>1000266</v>
      </c>
      <c r="B267" s="15" t="s">
        <v>26</v>
      </c>
      <c r="C267" s="18">
        <v>1725298374</v>
      </c>
      <c r="D267" s="15">
        <v>0</v>
      </c>
      <c r="E267" s="15" t="s">
        <v>28</v>
      </c>
      <c r="F267" s="15" t="s">
        <v>15253</v>
      </c>
      <c r="G267" s="15" t="s">
        <v>29</v>
      </c>
      <c r="H267" s="15" t="s">
        <v>1279</v>
      </c>
      <c r="I267" s="15" t="s">
        <v>1280</v>
      </c>
      <c r="J267" s="15" t="s">
        <v>1278</v>
      </c>
      <c r="K267" s="15" t="s">
        <v>32</v>
      </c>
      <c r="L267" s="15">
        <v>998480726</v>
      </c>
      <c r="M267" s="15">
        <v>998480726</v>
      </c>
      <c r="N267" s="15" t="s">
        <v>1281</v>
      </c>
      <c r="O267" s="15" t="s">
        <v>1282</v>
      </c>
      <c r="P267" s="15">
        <v>36189</v>
      </c>
      <c r="Q267" s="15" t="s">
        <v>35</v>
      </c>
      <c r="R267" s="15" t="s">
        <v>36</v>
      </c>
      <c r="S267" s="15" t="s">
        <v>79</v>
      </c>
      <c r="T267" s="15" t="s">
        <v>79</v>
      </c>
      <c r="W267" s="15" t="s">
        <v>34</v>
      </c>
      <c r="X267" s="15" t="s">
        <v>97</v>
      </c>
      <c r="Y267" s="15">
        <v>0</v>
      </c>
      <c r="Z267" s="15" t="s">
        <v>74</v>
      </c>
      <c r="AA267" s="15" t="s">
        <v>609</v>
      </c>
      <c r="AB267" s="15">
        <v>44148</v>
      </c>
      <c r="AC267" s="15" t="s">
        <v>9291</v>
      </c>
      <c r="AD267" s="15" t="s">
        <v>9292</v>
      </c>
      <c r="AE267" s="15" t="s">
        <v>9302</v>
      </c>
      <c r="AF267" s="15" t="s">
        <v>5096</v>
      </c>
      <c r="AG267" s="15" t="s">
        <v>9312</v>
      </c>
    </row>
    <row r="268" spans="1:33" x14ac:dyDescent="0.45">
      <c r="A268" s="15">
        <v>1000267</v>
      </c>
      <c r="B268" s="15" t="s">
        <v>26</v>
      </c>
      <c r="C268" s="18">
        <v>1716962046</v>
      </c>
      <c r="D268" s="15">
        <v>1500</v>
      </c>
      <c r="E268" s="15" t="s">
        <v>28</v>
      </c>
      <c r="F268" s="15" t="s">
        <v>15253</v>
      </c>
      <c r="G268" s="15" t="s">
        <v>29</v>
      </c>
      <c r="H268" s="15" t="s">
        <v>1284</v>
      </c>
      <c r="I268" s="15" t="s">
        <v>1051</v>
      </c>
      <c r="J268" s="15" t="s">
        <v>1283</v>
      </c>
      <c r="K268" s="15" t="s">
        <v>32</v>
      </c>
      <c r="L268" s="15">
        <v>985327614</v>
      </c>
      <c r="M268" s="15">
        <v>985327614</v>
      </c>
      <c r="N268" s="15" t="s">
        <v>33</v>
      </c>
      <c r="O268" s="15" t="s">
        <v>1285</v>
      </c>
      <c r="P268" s="15">
        <v>29248</v>
      </c>
      <c r="Q268" s="15" t="s">
        <v>58</v>
      </c>
      <c r="R268" s="15" t="s">
        <v>36</v>
      </c>
      <c r="S268" s="15" t="s">
        <v>348</v>
      </c>
      <c r="T268" s="15" t="s">
        <v>15325</v>
      </c>
      <c r="U268" s="15" t="s">
        <v>1286</v>
      </c>
      <c r="V268" s="15">
        <v>985327614</v>
      </c>
      <c r="W268" s="15" t="s">
        <v>1287</v>
      </c>
      <c r="X268" s="15" t="s">
        <v>39</v>
      </c>
      <c r="Y268" s="15">
        <v>0</v>
      </c>
      <c r="Z268" s="15" t="s">
        <v>74</v>
      </c>
      <c r="AA268" s="15" t="s">
        <v>609</v>
      </c>
      <c r="AB268" s="15">
        <v>44413</v>
      </c>
      <c r="AC268" s="15" t="s">
        <v>9291</v>
      </c>
      <c r="AD268" s="15" t="s">
        <v>9292</v>
      </c>
      <c r="AE268" s="15" t="s">
        <v>9293</v>
      </c>
      <c r="AF268" s="15" t="s">
        <v>511</v>
      </c>
      <c r="AG268" s="15" t="s">
        <v>9294</v>
      </c>
    </row>
    <row r="269" spans="1:33" x14ac:dyDescent="0.45">
      <c r="A269" s="15">
        <v>1000268</v>
      </c>
      <c r="B269" s="15" t="s">
        <v>26</v>
      </c>
      <c r="C269" s="18">
        <v>1729120152</v>
      </c>
      <c r="D269" s="15">
        <v>0</v>
      </c>
      <c r="E269" s="15" t="s">
        <v>28</v>
      </c>
      <c r="F269" s="15" t="s">
        <v>15253</v>
      </c>
      <c r="G269" s="15" t="s">
        <v>29</v>
      </c>
      <c r="H269" s="15" t="s">
        <v>1289</v>
      </c>
      <c r="I269" s="15" t="s">
        <v>1290</v>
      </c>
      <c r="J269" s="15" t="s">
        <v>1288</v>
      </c>
      <c r="K269" s="15" t="s">
        <v>32</v>
      </c>
      <c r="L269" s="15" t="s">
        <v>33</v>
      </c>
      <c r="M269" s="15" t="s">
        <v>1068</v>
      </c>
      <c r="N269" s="15" t="s">
        <v>33</v>
      </c>
      <c r="O269" s="15" t="s">
        <v>1291</v>
      </c>
      <c r="P269" s="15">
        <v>35843</v>
      </c>
      <c r="Q269" s="15" t="s">
        <v>35</v>
      </c>
      <c r="R269" s="15" t="s">
        <v>36</v>
      </c>
      <c r="S269" s="15" t="s">
        <v>51</v>
      </c>
      <c r="T269" s="15" t="s">
        <v>51</v>
      </c>
      <c r="U269" s="15" t="s">
        <v>33</v>
      </c>
      <c r="W269" s="15" t="s">
        <v>34</v>
      </c>
      <c r="X269" s="15" t="s">
        <v>97</v>
      </c>
      <c r="Y269" s="15">
        <v>0</v>
      </c>
      <c r="Z269" s="15" t="s">
        <v>74</v>
      </c>
      <c r="AA269" s="15" t="s">
        <v>74</v>
      </c>
      <c r="AB269" s="15">
        <v>43671</v>
      </c>
      <c r="AC269" s="15" t="s">
        <v>9291</v>
      </c>
      <c r="AD269" s="15" t="s">
        <v>9292</v>
      </c>
      <c r="AE269" s="15" t="s">
        <v>9302</v>
      </c>
      <c r="AF269" s="15" t="s">
        <v>5096</v>
      </c>
      <c r="AG269" s="15" t="s">
        <v>9312</v>
      </c>
    </row>
    <row r="270" spans="1:33" x14ac:dyDescent="0.45">
      <c r="A270" s="15">
        <v>1000269</v>
      </c>
      <c r="B270" s="15" t="s">
        <v>26</v>
      </c>
      <c r="C270" s="18">
        <v>604025841</v>
      </c>
      <c r="D270" s="15">
        <v>0</v>
      </c>
      <c r="E270" s="15" t="s">
        <v>28</v>
      </c>
      <c r="F270" s="15" t="s">
        <v>15253</v>
      </c>
      <c r="G270" s="15" t="s">
        <v>29</v>
      </c>
      <c r="H270" s="15" t="s">
        <v>1293</v>
      </c>
      <c r="I270" s="15" t="s">
        <v>1090</v>
      </c>
      <c r="J270" s="15" t="s">
        <v>1292</v>
      </c>
      <c r="K270" s="15" t="s">
        <v>32</v>
      </c>
      <c r="L270" s="15" t="s">
        <v>33</v>
      </c>
      <c r="M270" s="15" t="s">
        <v>33</v>
      </c>
      <c r="N270" s="15" t="s">
        <v>33</v>
      </c>
      <c r="O270" s="15" t="s">
        <v>1294</v>
      </c>
      <c r="P270" s="15">
        <v>27998</v>
      </c>
      <c r="Q270" s="15" t="s">
        <v>58</v>
      </c>
      <c r="R270" s="15" t="s">
        <v>59</v>
      </c>
      <c r="S270" s="15" t="s">
        <v>1295</v>
      </c>
      <c r="T270" s="15" t="s">
        <v>15313</v>
      </c>
      <c r="U270" s="15" t="s">
        <v>33</v>
      </c>
      <c r="W270" s="15" t="s">
        <v>34</v>
      </c>
      <c r="X270" s="15" t="s">
        <v>97</v>
      </c>
      <c r="Y270" s="15">
        <v>0</v>
      </c>
      <c r="Z270" s="15" t="s">
        <v>74</v>
      </c>
      <c r="AA270" s="15" t="s">
        <v>74</v>
      </c>
      <c r="AB270" s="15">
        <v>43671</v>
      </c>
      <c r="AC270" s="15" t="s">
        <v>9291</v>
      </c>
      <c r="AD270" s="15" t="s">
        <v>9292</v>
      </c>
      <c r="AE270" s="15" t="s">
        <v>9293</v>
      </c>
      <c r="AF270" s="15" t="s">
        <v>511</v>
      </c>
      <c r="AG270" s="15" t="s">
        <v>9301</v>
      </c>
    </row>
    <row r="271" spans="1:33" x14ac:dyDescent="0.45">
      <c r="A271" s="15">
        <v>1000270</v>
      </c>
      <c r="B271" s="15" t="s">
        <v>26</v>
      </c>
      <c r="C271" s="18">
        <v>1708595838</v>
      </c>
      <c r="D271" s="15">
        <v>250</v>
      </c>
      <c r="E271" s="15" t="s">
        <v>28</v>
      </c>
      <c r="F271" s="15" t="s">
        <v>15253</v>
      </c>
      <c r="G271" s="15" t="s">
        <v>29</v>
      </c>
      <c r="H271" s="15" t="s">
        <v>866</v>
      </c>
      <c r="I271" s="15" t="s">
        <v>954</v>
      </c>
      <c r="J271" s="15" t="s">
        <v>1296</v>
      </c>
      <c r="K271" s="15" t="s">
        <v>32</v>
      </c>
      <c r="L271" s="15">
        <v>23410630</v>
      </c>
      <c r="M271" s="15">
        <v>23410630</v>
      </c>
      <c r="N271" s="15" t="s">
        <v>33</v>
      </c>
      <c r="O271" s="15" t="s">
        <v>1297</v>
      </c>
      <c r="P271" s="15">
        <v>29699</v>
      </c>
      <c r="Q271" s="15" t="s">
        <v>58</v>
      </c>
      <c r="R271" s="15" t="s">
        <v>59</v>
      </c>
      <c r="S271" s="15" t="s">
        <v>348</v>
      </c>
      <c r="T271" s="15" t="s">
        <v>15325</v>
      </c>
      <c r="U271" s="15" t="s">
        <v>38</v>
      </c>
      <c r="V271" s="15">
        <v>23410630</v>
      </c>
      <c r="W271" s="15" t="s">
        <v>1298</v>
      </c>
      <c r="X271" s="15" t="s">
        <v>97</v>
      </c>
      <c r="Y271" s="15">
        <v>0</v>
      </c>
      <c r="Z271" s="15" t="s">
        <v>74</v>
      </c>
      <c r="AA271" s="15" t="s">
        <v>74</v>
      </c>
      <c r="AB271" s="15">
        <v>43671</v>
      </c>
      <c r="AC271" s="15" t="s">
        <v>9291</v>
      </c>
      <c r="AD271" s="15" t="s">
        <v>9295</v>
      </c>
      <c r="AE271" s="15" t="s">
        <v>9293</v>
      </c>
      <c r="AF271" s="15" t="s">
        <v>511</v>
      </c>
      <c r="AG271" s="15" t="s">
        <v>9294</v>
      </c>
    </row>
    <row r="272" spans="1:33" x14ac:dyDescent="0.45">
      <c r="A272" s="15">
        <v>1000271</v>
      </c>
      <c r="B272" s="15" t="s">
        <v>26</v>
      </c>
      <c r="C272" s="18">
        <v>1706766985</v>
      </c>
      <c r="D272" s="15">
        <v>500</v>
      </c>
      <c r="E272" s="15" t="s">
        <v>28</v>
      </c>
      <c r="F272" s="15" t="s">
        <v>15253</v>
      </c>
      <c r="G272" s="15" t="s">
        <v>29</v>
      </c>
      <c r="H272" s="15" t="s">
        <v>1300</v>
      </c>
      <c r="I272" s="15" t="s">
        <v>1301</v>
      </c>
      <c r="J272" s="15" t="s">
        <v>1299</v>
      </c>
      <c r="K272" s="15" t="s">
        <v>32</v>
      </c>
      <c r="L272" s="15">
        <v>985986115</v>
      </c>
      <c r="M272" s="15">
        <v>985986115</v>
      </c>
      <c r="N272" s="15" t="s">
        <v>33</v>
      </c>
      <c r="O272" s="15" t="s">
        <v>1302</v>
      </c>
      <c r="P272" s="15">
        <v>22140</v>
      </c>
      <c r="Q272" s="15" t="s">
        <v>58</v>
      </c>
      <c r="R272" s="15" t="s">
        <v>59</v>
      </c>
      <c r="S272" s="15" t="s">
        <v>244</v>
      </c>
      <c r="T272" s="15" t="s">
        <v>15349</v>
      </c>
      <c r="U272" s="15" t="s">
        <v>1303</v>
      </c>
      <c r="V272" s="15">
        <v>985986115</v>
      </c>
      <c r="W272" s="15" t="s">
        <v>1304</v>
      </c>
      <c r="X272" s="15" t="s">
        <v>97</v>
      </c>
      <c r="Y272" s="15">
        <v>0</v>
      </c>
      <c r="Z272" s="15" t="s">
        <v>74</v>
      </c>
      <c r="AA272" s="15" t="s">
        <v>609</v>
      </c>
      <c r="AB272" s="15">
        <v>44351</v>
      </c>
      <c r="AC272" s="15" t="s">
        <v>9291</v>
      </c>
      <c r="AD272" s="15" t="s">
        <v>9292</v>
      </c>
      <c r="AE272" s="15" t="s">
        <v>9302</v>
      </c>
      <c r="AF272" s="15" t="s">
        <v>5096</v>
      </c>
      <c r="AG272" s="15" t="s">
        <v>9376</v>
      </c>
    </row>
    <row r="273" spans="1:33" x14ac:dyDescent="0.45">
      <c r="A273" s="15">
        <v>1000272</v>
      </c>
      <c r="B273" s="15" t="s">
        <v>26</v>
      </c>
      <c r="C273" s="18">
        <v>600860498</v>
      </c>
      <c r="D273" s="15">
        <v>300</v>
      </c>
      <c r="E273" s="15" t="s">
        <v>28</v>
      </c>
      <c r="F273" s="15" t="s">
        <v>15253</v>
      </c>
      <c r="G273" s="15" t="s">
        <v>29</v>
      </c>
      <c r="H273" s="15" t="s">
        <v>1306</v>
      </c>
      <c r="I273" s="15" t="s">
        <v>1307</v>
      </c>
      <c r="J273" s="15" t="s">
        <v>1305</v>
      </c>
      <c r="K273" s="15" t="s">
        <v>32</v>
      </c>
      <c r="L273" s="15">
        <v>986776009</v>
      </c>
      <c r="M273" s="15" t="s">
        <v>1068</v>
      </c>
      <c r="N273" s="15" t="s">
        <v>33</v>
      </c>
      <c r="O273" s="15" t="s">
        <v>1308</v>
      </c>
      <c r="P273" s="15">
        <v>20215</v>
      </c>
      <c r="Q273" s="15" t="s">
        <v>58</v>
      </c>
      <c r="R273" s="15" t="s">
        <v>36</v>
      </c>
      <c r="S273" s="15" t="s">
        <v>1309</v>
      </c>
      <c r="T273" s="15" t="s">
        <v>15336</v>
      </c>
      <c r="W273" s="15" t="s">
        <v>1310</v>
      </c>
      <c r="X273" s="15" t="s">
        <v>97</v>
      </c>
      <c r="Y273" s="15">
        <v>0</v>
      </c>
      <c r="Z273" s="15" t="s">
        <v>74</v>
      </c>
      <c r="AA273" s="15" t="s">
        <v>74</v>
      </c>
      <c r="AB273" s="15">
        <v>44188</v>
      </c>
      <c r="AC273" s="15" t="s">
        <v>9291</v>
      </c>
      <c r="AD273" s="15" t="s">
        <v>9329</v>
      </c>
      <c r="AE273" s="15" t="s">
        <v>9293</v>
      </c>
      <c r="AF273" s="15" t="s">
        <v>511</v>
      </c>
      <c r="AG273" s="15" t="s">
        <v>9294</v>
      </c>
    </row>
    <row r="274" spans="1:33" x14ac:dyDescent="0.45">
      <c r="A274" s="15">
        <v>1000273</v>
      </c>
      <c r="B274" s="15" t="s">
        <v>26</v>
      </c>
      <c r="C274" s="18">
        <v>1719586446</v>
      </c>
      <c r="D274" s="15">
        <v>600</v>
      </c>
      <c r="E274" s="15" t="s">
        <v>28</v>
      </c>
      <c r="F274" s="15" t="s">
        <v>15253</v>
      </c>
      <c r="G274" s="15" t="s">
        <v>29</v>
      </c>
      <c r="H274" s="15" t="s">
        <v>1312</v>
      </c>
      <c r="I274" s="15" t="s">
        <v>1313</v>
      </c>
      <c r="J274" s="15" t="s">
        <v>1311</v>
      </c>
      <c r="K274" s="15" t="s">
        <v>32</v>
      </c>
      <c r="L274" s="15">
        <v>967490091</v>
      </c>
      <c r="M274" s="15">
        <v>967490091</v>
      </c>
      <c r="N274" s="15" t="s">
        <v>33</v>
      </c>
      <c r="O274" s="15" t="s">
        <v>1314</v>
      </c>
      <c r="P274" s="15">
        <v>30457</v>
      </c>
      <c r="Q274" s="15" t="s">
        <v>35</v>
      </c>
      <c r="R274" s="15" t="s">
        <v>59</v>
      </c>
      <c r="S274" s="15" t="s">
        <v>244</v>
      </c>
      <c r="T274" s="15" t="s">
        <v>15349</v>
      </c>
      <c r="U274" s="15" t="s">
        <v>1315</v>
      </c>
      <c r="W274" s="15" t="s">
        <v>34</v>
      </c>
      <c r="X274" s="15" t="s">
        <v>39</v>
      </c>
      <c r="Y274" s="15">
        <v>0</v>
      </c>
      <c r="Z274" s="15" t="s">
        <v>74</v>
      </c>
      <c r="AA274" s="15" t="s">
        <v>609</v>
      </c>
      <c r="AB274" s="15">
        <v>44134</v>
      </c>
      <c r="AC274" s="15" t="s">
        <v>9291</v>
      </c>
      <c r="AD274" s="15" t="s">
        <v>9292</v>
      </c>
      <c r="AE274" s="15" t="s">
        <v>9351</v>
      </c>
      <c r="AF274" s="15" t="s">
        <v>9360</v>
      </c>
      <c r="AG274" s="15" t="s">
        <v>9377</v>
      </c>
    </row>
    <row r="275" spans="1:33" x14ac:dyDescent="0.45">
      <c r="A275" s="15">
        <v>1000274</v>
      </c>
      <c r="B275" s="15" t="s">
        <v>26</v>
      </c>
      <c r="C275" s="18">
        <v>1704806155</v>
      </c>
      <c r="D275" s="15">
        <v>0</v>
      </c>
      <c r="E275" s="15" t="s">
        <v>28</v>
      </c>
      <c r="F275" s="15" t="s">
        <v>15253</v>
      </c>
      <c r="G275" s="15" t="s">
        <v>29</v>
      </c>
      <c r="H275" s="15" t="s">
        <v>1014</v>
      </c>
      <c r="I275" s="15" t="s">
        <v>1317</v>
      </c>
      <c r="J275" s="15" t="s">
        <v>1316</v>
      </c>
      <c r="K275" s="15" t="s">
        <v>32</v>
      </c>
      <c r="L275" s="15" t="s">
        <v>33</v>
      </c>
      <c r="M275" s="15" t="s">
        <v>33</v>
      </c>
      <c r="N275" s="15" t="s">
        <v>33</v>
      </c>
      <c r="O275" s="15" t="s">
        <v>34</v>
      </c>
      <c r="P275" s="15">
        <v>22657</v>
      </c>
      <c r="Q275" s="15" t="s">
        <v>58</v>
      </c>
      <c r="R275" s="15" t="s">
        <v>36</v>
      </c>
      <c r="S275" s="15" t="s">
        <v>348</v>
      </c>
      <c r="T275" s="15" t="s">
        <v>15325</v>
      </c>
      <c r="W275" s="15" t="s">
        <v>34</v>
      </c>
      <c r="X275" s="15" t="s">
        <v>39</v>
      </c>
      <c r="Y275" s="15">
        <v>0</v>
      </c>
      <c r="Z275" s="15" t="s">
        <v>74</v>
      </c>
      <c r="AA275" s="15" t="s">
        <v>74</v>
      </c>
      <c r="AB275" s="15">
        <v>43671</v>
      </c>
      <c r="AC275" s="15" t="s">
        <v>9291</v>
      </c>
      <c r="AD275" s="15" t="s">
        <v>9329</v>
      </c>
      <c r="AE275" s="15" t="s">
        <v>9293</v>
      </c>
      <c r="AF275" s="15" t="s">
        <v>511</v>
      </c>
      <c r="AG275" s="15" t="s">
        <v>9294</v>
      </c>
    </row>
    <row r="276" spans="1:33" x14ac:dyDescent="0.45">
      <c r="A276" s="15">
        <v>1000275</v>
      </c>
      <c r="B276" s="15" t="s">
        <v>26</v>
      </c>
      <c r="C276" s="18">
        <v>1755796073</v>
      </c>
      <c r="D276" s="15">
        <v>0</v>
      </c>
      <c r="E276" s="15" t="s">
        <v>28</v>
      </c>
      <c r="F276" s="15" t="s">
        <v>15253</v>
      </c>
      <c r="G276" s="15" t="s">
        <v>29</v>
      </c>
      <c r="H276" s="15" t="s">
        <v>1089</v>
      </c>
      <c r="I276" s="15" t="s">
        <v>1318</v>
      </c>
      <c r="J276" s="15" t="s">
        <v>1319</v>
      </c>
      <c r="K276" s="15" t="s">
        <v>32</v>
      </c>
      <c r="L276" s="15" t="s">
        <v>33</v>
      </c>
      <c r="M276" s="15" t="s">
        <v>33</v>
      </c>
      <c r="N276" s="15" t="s">
        <v>33</v>
      </c>
      <c r="O276" s="15" t="s">
        <v>34</v>
      </c>
      <c r="P276" s="15">
        <v>31489</v>
      </c>
      <c r="Q276" s="15" t="s">
        <v>58</v>
      </c>
      <c r="R276" s="15" t="s">
        <v>36</v>
      </c>
      <c r="S276" s="15" t="s">
        <v>348</v>
      </c>
      <c r="T276" s="15" t="s">
        <v>15325</v>
      </c>
      <c r="W276" s="15" t="s">
        <v>34</v>
      </c>
      <c r="X276" s="15" t="s">
        <v>39</v>
      </c>
      <c r="Y276" s="15">
        <v>0</v>
      </c>
      <c r="Z276" s="15" t="s">
        <v>74</v>
      </c>
      <c r="AA276" s="15" t="s">
        <v>74</v>
      </c>
      <c r="AB276" s="15">
        <v>43671</v>
      </c>
      <c r="AC276" s="15" t="s">
        <v>9291</v>
      </c>
      <c r="AD276" s="15" t="s">
        <v>9295</v>
      </c>
      <c r="AE276" s="15" t="s">
        <v>9302</v>
      </c>
      <c r="AF276" s="15" t="s">
        <v>5096</v>
      </c>
      <c r="AG276" s="15" t="s">
        <v>9312</v>
      </c>
    </row>
    <row r="277" spans="1:33" x14ac:dyDescent="0.45">
      <c r="A277" s="15">
        <v>1000276</v>
      </c>
      <c r="B277" s="15" t="s">
        <v>26</v>
      </c>
      <c r="C277" s="18">
        <v>1718677998</v>
      </c>
      <c r="D277" s="15">
        <v>610</v>
      </c>
      <c r="E277" s="15" t="s">
        <v>28</v>
      </c>
      <c r="F277" s="15" t="s">
        <v>15253</v>
      </c>
      <c r="G277" s="15" t="s">
        <v>29</v>
      </c>
      <c r="H277" s="15" t="s">
        <v>1321</v>
      </c>
      <c r="I277" s="15" t="s">
        <v>1322</v>
      </c>
      <c r="J277" s="15" t="s">
        <v>1320</v>
      </c>
      <c r="K277" s="15" t="s">
        <v>32</v>
      </c>
      <c r="L277" s="15" t="s">
        <v>33</v>
      </c>
      <c r="M277" s="15" t="s">
        <v>1068</v>
      </c>
      <c r="N277" s="15" t="s">
        <v>33</v>
      </c>
      <c r="O277" s="15" t="s">
        <v>1323</v>
      </c>
      <c r="P277" s="15">
        <v>28185</v>
      </c>
      <c r="Q277" s="15" t="s">
        <v>35</v>
      </c>
      <c r="R277" s="15" t="s">
        <v>36</v>
      </c>
      <c r="S277" s="15" t="s">
        <v>348</v>
      </c>
      <c r="T277" s="15" t="s">
        <v>15325</v>
      </c>
      <c r="U277" s="15" t="s">
        <v>1324</v>
      </c>
      <c r="W277" s="15" t="s">
        <v>1325</v>
      </c>
      <c r="X277" s="15" t="s">
        <v>39</v>
      </c>
      <c r="Y277" s="15">
        <v>0</v>
      </c>
      <c r="Z277" s="15" t="s">
        <v>74</v>
      </c>
      <c r="AA277" s="15" t="s">
        <v>74</v>
      </c>
      <c r="AB277" s="15">
        <v>43671</v>
      </c>
      <c r="AC277" s="15" t="s">
        <v>9291</v>
      </c>
      <c r="AD277" s="15" t="s">
        <v>9329</v>
      </c>
      <c r="AE277" s="15" t="s">
        <v>9351</v>
      </c>
      <c r="AF277" s="15" t="s">
        <v>9378</v>
      </c>
      <c r="AG277" s="15" t="s">
        <v>9379</v>
      </c>
    </row>
    <row r="278" spans="1:33" x14ac:dyDescent="0.45">
      <c r="A278" s="15">
        <v>1000277</v>
      </c>
      <c r="B278" s="15" t="s">
        <v>26</v>
      </c>
      <c r="C278" s="18">
        <v>1719817445</v>
      </c>
      <c r="D278" s="15">
        <v>0</v>
      </c>
      <c r="E278" s="15" t="s">
        <v>28</v>
      </c>
      <c r="F278" s="15" t="s">
        <v>15253</v>
      </c>
      <c r="G278" s="15" t="s">
        <v>29</v>
      </c>
      <c r="H278" s="15" t="s">
        <v>1089</v>
      </c>
      <c r="I278" s="15" t="s">
        <v>1318</v>
      </c>
      <c r="J278" s="15" t="s">
        <v>1319</v>
      </c>
      <c r="K278" s="15" t="s">
        <v>32</v>
      </c>
      <c r="L278" s="15" t="s">
        <v>33</v>
      </c>
      <c r="M278" s="15" t="s">
        <v>33</v>
      </c>
      <c r="N278" s="15" t="s">
        <v>33</v>
      </c>
      <c r="O278" s="15" t="s">
        <v>34</v>
      </c>
      <c r="P278" s="15">
        <v>31489</v>
      </c>
      <c r="Q278" s="15" t="s">
        <v>58</v>
      </c>
      <c r="R278" s="15" t="s">
        <v>36</v>
      </c>
      <c r="S278" s="15" t="s">
        <v>348</v>
      </c>
      <c r="T278" s="15" t="s">
        <v>15325</v>
      </c>
      <c r="W278" s="15" t="s">
        <v>34</v>
      </c>
      <c r="X278" s="15" t="s">
        <v>39</v>
      </c>
      <c r="Y278" s="15">
        <v>0</v>
      </c>
      <c r="Z278" s="15" t="s">
        <v>74</v>
      </c>
      <c r="AA278" s="15" t="s">
        <v>74</v>
      </c>
      <c r="AB278" s="15">
        <v>43671</v>
      </c>
      <c r="AC278" s="15" t="s">
        <v>9291</v>
      </c>
      <c r="AD278" s="15" t="s">
        <v>9292</v>
      </c>
      <c r="AE278" s="15" t="s">
        <v>9293</v>
      </c>
      <c r="AF278" s="15" t="s">
        <v>9369</v>
      </c>
      <c r="AG278" s="15" t="s">
        <v>9380</v>
      </c>
    </row>
    <row r="279" spans="1:33" x14ac:dyDescent="0.45">
      <c r="A279" s="15">
        <v>1000278</v>
      </c>
      <c r="B279" s="15" t="s">
        <v>26</v>
      </c>
      <c r="C279" s="18">
        <v>1728633130</v>
      </c>
      <c r="D279" s="15">
        <v>0</v>
      </c>
      <c r="E279" s="15" t="s">
        <v>28</v>
      </c>
      <c r="F279" s="15" t="s">
        <v>15253</v>
      </c>
      <c r="G279" s="15" t="s">
        <v>29</v>
      </c>
      <c r="H279" s="15" t="s">
        <v>1089</v>
      </c>
      <c r="I279" s="15" t="s">
        <v>1318</v>
      </c>
      <c r="J279" s="15" t="s">
        <v>1319</v>
      </c>
      <c r="K279" s="15" t="s">
        <v>32</v>
      </c>
      <c r="L279" s="15" t="s">
        <v>33</v>
      </c>
      <c r="M279" s="15" t="s">
        <v>33</v>
      </c>
      <c r="N279" s="15" t="s">
        <v>33</v>
      </c>
      <c r="O279" s="15" t="s">
        <v>34</v>
      </c>
      <c r="P279" s="15">
        <v>31489</v>
      </c>
      <c r="Q279" s="15" t="s">
        <v>58</v>
      </c>
      <c r="R279" s="15" t="s">
        <v>36</v>
      </c>
      <c r="S279" s="15" t="s">
        <v>348</v>
      </c>
      <c r="T279" s="15" t="s">
        <v>15325</v>
      </c>
      <c r="W279" s="15" t="s">
        <v>34</v>
      </c>
      <c r="X279" s="15" t="s">
        <v>39</v>
      </c>
      <c r="Y279" s="15">
        <v>0</v>
      </c>
      <c r="Z279" s="15" t="s">
        <v>74</v>
      </c>
      <c r="AA279" s="15" t="s">
        <v>74</v>
      </c>
      <c r="AB279" s="15">
        <v>43671</v>
      </c>
      <c r="AC279" s="15" t="s">
        <v>9291</v>
      </c>
      <c r="AD279" s="15" t="s">
        <v>9295</v>
      </c>
      <c r="AE279" s="15" t="s">
        <v>9302</v>
      </c>
      <c r="AF279" s="15" t="s">
        <v>5096</v>
      </c>
      <c r="AG279" s="15" t="s">
        <v>9312</v>
      </c>
    </row>
    <row r="280" spans="1:33" x14ac:dyDescent="0.45">
      <c r="A280" s="15">
        <v>1000279</v>
      </c>
      <c r="B280" s="15" t="s">
        <v>26</v>
      </c>
      <c r="C280" s="18">
        <v>1751558006</v>
      </c>
      <c r="D280" s="15">
        <v>0</v>
      </c>
      <c r="E280" s="15" t="s">
        <v>28</v>
      </c>
      <c r="F280" s="15" t="s">
        <v>15253</v>
      </c>
      <c r="G280" s="15" t="s">
        <v>29</v>
      </c>
      <c r="H280" s="15" t="s">
        <v>1089</v>
      </c>
      <c r="I280" s="15" t="s">
        <v>1318</v>
      </c>
      <c r="J280" s="15" t="s">
        <v>1319</v>
      </c>
      <c r="K280" s="15" t="s">
        <v>32</v>
      </c>
      <c r="L280" s="15" t="s">
        <v>33</v>
      </c>
      <c r="M280" s="15" t="s">
        <v>33</v>
      </c>
      <c r="N280" s="15" t="s">
        <v>33</v>
      </c>
      <c r="O280" s="15" t="s">
        <v>34</v>
      </c>
      <c r="P280" s="15">
        <v>31489</v>
      </c>
      <c r="Q280" s="15" t="s">
        <v>58</v>
      </c>
      <c r="R280" s="15" t="s">
        <v>36</v>
      </c>
      <c r="S280" s="15" t="s">
        <v>348</v>
      </c>
      <c r="T280" s="15" t="s">
        <v>15325</v>
      </c>
      <c r="W280" s="15" t="s">
        <v>34</v>
      </c>
      <c r="X280" s="15" t="s">
        <v>39</v>
      </c>
      <c r="Y280" s="15">
        <v>0</v>
      </c>
      <c r="Z280" s="15" t="s">
        <v>74</v>
      </c>
      <c r="AA280" s="15" t="s">
        <v>74</v>
      </c>
      <c r="AB280" s="15">
        <v>43671</v>
      </c>
      <c r="AC280" s="15" t="s">
        <v>9291</v>
      </c>
      <c r="AD280" s="15" t="s">
        <v>9295</v>
      </c>
      <c r="AE280" s="15" t="s">
        <v>9302</v>
      </c>
      <c r="AF280" s="15" t="s">
        <v>5096</v>
      </c>
      <c r="AG280" s="15" t="s">
        <v>9381</v>
      </c>
    </row>
    <row r="281" spans="1:33" x14ac:dyDescent="0.45">
      <c r="A281" s="15">
        <v>1000280</v>
      </c>
      <c r="B281" s="15" t="s">
        <v>26</v>
      </c>
      <c r="C281" s="18">
        <v>1715690655</v>
      </c>
      <c r="D281" s="15">
        <v>700</v>
      </c>
      <c r="E281" s="15" t="s">
        <v>70</v>
      </c>
      <c r="F281" s="15" t="s">
        <v>15253</v>
      </c>
      <c r="G281" s="15" t="s">
        <v>29</v>
      </c>
      <c r="H281" s="15" t="s">
        <v>1327</v>
      </c>
      <c r="I281" s="15" t="s">
        <v>1328</v>
      </c>
      <c r="J281" s="15" t="s">
        <v>1326</v>
      </c>
      <c r="K281" s="15" t="s">
        <v>32</v>
      </c>
      <c r="L281" s="15">
        <v>983148213</v>
      </c>
      <c r="M281" s="15">
        <v>983148213</v>
      </c>
      <c r="N281" s="15" t="s">
        <v>33</v>
      </c>
      <c r="O281" s="15" t="s">
        <v>1329</v>
      </c>
      <c r="P281" s="15">
        <v>30621</v>
      </c>
      <c r="Q281" s="15" t="s">
        <v>58</v>
      </c>
      <c r="R281" s="15" t="s">
        <v>59</v>
      </c>
      <c r="S281" s="15" t="s">
        <v>698</v>
      </c>
      <c r="T281" s="15" t="s">
        <v>15323</v>
      </c>
      <c r="U281" s="15" t="s">
        <v>1330</v>
      </c>
      <c r="V281" s="15">
        <v>2590223</v>
      </c>
      <c r="W281" s="15" t="s">
        <v>1331</v>
      </c>
      <c r="X281" s="15" t="s">
        <v>39</v>
      </c>
      <c r="Y281" s="15">
        <v>2</v>
      </c>
      <c r="Z281" s="15" t="s">
        <v>74</v>
      </c>
      <c r="AA281" s="15" t="s">
        <v>74</v>
      </c>
      <c r="AB281" s="15">
        <v>43671</v>
      </c>
      <c r="AC281" s="15" t="s">
        <v>9291</v>
      </c>
      <c r="AD281" s="15" t="s">
        <v>9295</v>
      </c>
      <c r="AE281" s="15" t="s">
        <v>9302</v>
      </c>
      <c r="AF281" s="15" t="s">
        <v>5096</v>
      </c>
      <c r="AG281" s="15" t="s">
        <v>9382</v>
      </c>
    </row>
    <row r="282" spans="1:33" x14ac:dyDescent="0.45">
      <c r="A282" s="15">
        <v>1000281</v>
      </c>
      <c r="B282" s="15" t="s">
        <v>26</v>
      </c>
      <c r="C282" s="18">
        <v>1704133584</v>
      </c>
      <c r="D282" s="15">
        <v>3000</v>
      </c>
      <c r="E282" s="15" t="s">
        <v>70</v>
      </c>
      <c r="F282" s="15" t="s">
        <v>15253</v>
      </c>
      <c r="G282" s="15" t="s">
        <v>29</v>
      </c>
      <c r="H282" s="15" t="s">
        <v>1333</v>
      </c>
      <c r="I282" s="15" t="s">
        <v>1177</v>
      </c>
      <c r="J282" s="15" t="s">
        <v>1332</v>
      </c>
      <c r="K282" s="15" t="s">
        <v>32</v>
      </c>
      <c r="L282" s="15">
        <v>997747678</v>
      </c>
      <c r="M282" s="15">
        <v>2491464</v>
      </c>
      <c r="N282" s="15" t="s">
        <v>33</v>
      </c>
      <c r="O282" s="15" t="s">
        <v>1334</v>
      </c>
      <c r="P282" s="15">
        <v>25835</v>
      </c>
      <c r="Q282" s="15" t="s">
        <v>35</v>
      </c>
      <c r="R282" s="15" t="s">
        <v>36</v>
      </c>
      <c r="S282" s="15" t="s">
        <v>1335</v>
      </c>
      <c r="T282" s="15" t="s">
        <v>15354</v>
      </c>
      <c r="U282" s="15" t="s">
        <v>1336</v>
      </c>
      <c r="V282" s="15">
        <v>994953472</v>
      </c>
      <c r="W282" s="15" t="s">
        <v>1337</v>
      </c>
      <c r="X282" s="15" t="s">
        <v>39</v>
      </c>
      <c r="Y282" s="15">
        <v>0</v>
      </c>
      <c r="Z282" s="15" t="s">
        <v>74</v>
      </c>
      <c r="AA282" s="15" t="s">
        <v>333</v>
      </c>
      <c r="AB282" s="15">
        <v>44209</v>
      </c>
      <c r="AC282" s="15" t="s">
        <v>9291</v>
      </c>
      <c r="AD282" s="15" t="s">
        <v>9295</v>
      </c>
      <c r="AE282" s="15" t="s">
        <v>9302</v>
      </c>
      <c r="AF282" s="15" t="s">
        <v>5096</v>
      </c>
      <c r="AG282" s="15" t="s">
        <v>9312</v>
      </c>
    </row>
    <row r="283" spans="1:33" x14ac:dyDescent="0.45">
      <c r="A283" s="15">
        <v>1000282</v>
      </c>
      <c r="B283" s="15" t="s">
        <v>26</v>
      </c>
      <c r="C283" s="18">
        <v>1719317644</v>
      </c>
      <c r="D283" s="15">
        <v>1200</v>
      </c>
      <c r="E283" s="15" t="s">
        <v>28</v>
      </c>
      <c r="F283" s="15" t="s">
        <v>15253</v>
      </c>
      <c r="G283" s="15" t="s">
        <v>29</v>
      </c>
      <c r="H283" s="15" t="s">
        <v>1339</v>
      </c>
      <c r="I283" s="15" t="s">
        <v>1340</v>
      </c>
      <c r="J283" s="15" t="s">
        <v>1338</v>
      </c>
      <c r="K283" s="15" t="s">
        <v>32</v>
      </c>
      <c r="L283" s="15">
        <v>3411795</v>
      </c>
      <c r="M283" s="15">
        <v>959316277</v>
      </c>
      <c r="N283" s="15" t="s">
        <v>33</v>
      </c>
      <c r="O283" s="15" t="s">
        <v>1341</v>
      </c>
      <c r="P283" s="15">
        <v>31354</v>
      </c>
      <c r="Q283" s="15" t="s">
        <v>58</v>
      </c>
      <c r="R283" s="15" t="s">
        <v>36</v>
      </c>
      <c r="S283" s="15" t="s">
        <v>979</v>
      </c>
      <c r="T283" s="15" t="s">
        <v>15349</v>
      </c>
      <c r="V283" s="15">
        <v>939317277</v>
      </c>
      <c r="W283" s="15" t="s">
        <v>1342</v>
      </c>
      <c r="X283" s="15" t="s">
        <v>39</v>
      </c>
      <c r="Y283" s="15">
        <v>0</v>
      </c>
      <c r="Z283" s="15" t="s">
        <v>74</v>
      </c>
      <c r="AA283" s="15" t="s">
        <v>74</v>
      </c>
      <c r="AB283" s="15">
        <v>43671</v>
      </c>
      <c r="AC283" s="15" t="s">
        <v>9291</v>
      </c>
      <c r="AD283" s="15" t="s">
        <v>9292</v>
      </c>
      <c r="AE283" s="15" t="s">
        <v>9302</v>
      </c>
      <c r="AF283" s="15" t="s">
        <v>5096</v>
      </c>
      <c r="AG283" s="15" t="s">
        <v>9383</v>
      </c>
    </row>
    <row r="284" spans="1:33" x14ac:dyDescent="0.45">
      <c r="A284" s="15">
        <v>1000283</v>
      </c>
      <c r="B284" s="15" t="s">
        <v>26</v>
      </c>
      <c r="C284" s="18">
        <v>1702942861</v>
      </c>
      <c r="D284" s="15">
        <v>600</v>
      </c>
      <c r="E284" s="15" t="s">
        <v>70</v>
      </c>
      <c r="F284" s="15" t="s">
        <v>15253</v>
      </c>
      <c r="G284" s="15" t="s">
        <v>29</v>
      </c>
      <c r="H284" s="15" t="s">
        <v>1344</v>
      </c>
      <c r="I284" s="15" t="s">
        <v>1345</v>
      </c>
      <c r="J284" s="15" t="s">
        <v>1343</v>
      </c>
      <c r="K284" s="15" t="s">
        <v>32</v>
      </c>
      <c r="L284" s="15">
        <v>5123116</v>
      </c>
      <c r="M284" s="15">
        <v>983226454</v>
      </c>
      <c r="N284" s="15" t="s">
        <v>1346</v>
      </c>
      <c r="O284" s="15" t="s">
        <v>1347</v>
      </c>
      <c r="P284" s="15">
        <v>18297</v>
      </c>
      <c r="Q284" s="15" t="s">
        <v>58</v>
      </c>
      <c r="R284" s="15" t="s">
        <v>36</v>
      </c>
      <c r="S284" s="15" t="s">
        <v>1348</v>
      </c>
      <c r="T284" s="15" t="s">
        <v>15345</v>
      </c>
      <c r="U284" s="15" t="s">
        <v>1349</v>
      </c>
      <c r="V284" s="15">
        <v>983226454</v>
      </c>
      <c r="W284" s="15" t="s">
        <v>1350</v>
      </c>
      <c r="X284" s="15" t="s">
        <v>97</v>
      </c>
      <c r="Y284" s="15">
        <v>0</v>
      </c>
      <c r="Z284" s="15" t="s">
        <v>74</v>
      </c>
      <c r="AA284" s="15" t="s">
        <v>609</v>
      </c>
      <c r="AB284" s="15">
        <v>44429</v>
      </c>
      <c r="AC284" s="15" t="s">
        <v>9291</v>
      </c>
      <c r="AD284" s="15" t="s">
        <v>9295</v>
      </c>
      <c r="AE284" s="15" t="s">
        <v>9302</v>
      </c>
      <c r="AF284" s="15" t="s">
        <v>5096</v>
      </c>
      <c r="AG284" s="15" t="s">
        <v>9312</v>
      </c>
    </row>
    <row r="285" spans="1:33" x14ac:dyDescent="0.45">
      <c r="A285" s="15">
        <v>1000284</v>
      </c>
      <c r="B285" s="15" t="s">
        <v>26</v>
      </c>
      <c r="C285" s="18">
        <v>1721235198</v>
      </c>
      <c r="D285" s="15">
        <v>0</v>
      </c>
      <c r="E285" s="15" t="s">
        <v>28</v>
      </c>
      <c r="F285" s="15" t="s">
        <v>15253</v>
      </c>
      <c r="G285" s="15" t="s">
        <v>29</v>
      </c>
      <c r="H285" s="15" t="s">
        <v>1157</v>
      </c>
      <c r="I285" s="15" t="s">
        <v>1352</v>
      </c>
      <c r="J285" s="15" t="s">
        <v>1351</v>
      </c>
      <c r="K285" s="15" t="s">
        <v>32</v>
      </c>
      <c r="L285" s="15" t="s">
        <v>33</v>
      </c>
      <c r="M285" s="15" t="s">
        <v>33</v>
      </c>
      <c r="N285" s="15" t="s">
        <v>33</v>
      </c>
      <c r="O285" s="15" t="s">
        <v>1291</v>
      </c>
      <c r="P285" s="15">
        <v>27505</v>
      </c>
      <c r="Q285" s="15" t="s">
        <v>58</v>
      </c>
      <c r="R285" s="15" t="s">
        <v>36</v>
      </c>
      <c r="S285" s="15" t="s">
        <v>1353</v>
      </c>
      <c r="T285" s="15" t="s">
        <v>15324</v>
      </c>
      <c r="W285" s="15" t="s">
        <v>34</v>
      </c>
      <c r="X285" s="15" t="s">
        <v>39</v>
      </c>
      <c r="Y285" s="15">
        <v>0</v>
      </c>
      <c r="Z285" s="15" t="s">
        <v>74</v>
      </c>
      <c r="AA285" s="15" t="s">
        <v>74</v>
      </c>
      <c r="AB285" s="15">
        <v>43671</v>
      </c>
      <c r="AC285" s="15" t="s">
        <v>9291</v>
      </c>
      <c r="AD285" s="15" t="s">
        <v>9292</v>
      </c>
      <c r="AE285" s="15" t="s">
        <v>9302</v>
      </c>
      <c r="AF285" s="15" t="s">
        <v>5096</v>
      </c>
      <c r="AG285" s="15" t="s">
        <v>9312</v>
      </c>
    </row>
    <row r="286" spans="1:33" x14ac:dyDescent="0.45">
      <c r="A286" s="15">
        <v>1000285</v>
      </c>
      <c r="B286" s="15" t="s">
        <v>26</v>
      </c>
      <c r="C286" s="18">
        <v>801600727</v>
      </c>
      <c r="D286" s="15">
        <v>0</v>
      </c>
      <c r="E286" s="15" t="s">
        <v>28</v>
      </c>
      <c r="F286" s="15" t="s">
        <v>15253</v>
      </c>
      <c r="G286" s="15" t="s">
        <v>29</v>
      </c>
      <c r="H286" s="15" t="s">
        <v>158</v>
      </c>
      <c r="I286" s="15" t="s">
        <v>1355</v>
      </c>
      <c r="J286" s="15" t="s">
        <v>1354</v>
      </c>
      <c r="K286" s="15" t="s">
        <v>32</v>
      </c>
      <c r="L286" s="15" t="s">
        <v>33</v>
      </c>
      <c r="M286" s="15" t="s">
        <v>33</v>
      </c>
      <c r="N286" s="15" t="s">
        <v>33</v>
      </c>
      <c r="O286" s="15" t="s">
        <v>34</v>
      </c>
      <c r="P286" s="15">
        <v>29075</v>
      </c>
      <c r="Q286" s="15" t="s">
        <v>58</v>
      </c>
      <c r="R286" s="15" t="s">
        <v>59</v>
      </c>
      <c r="S286" s="15" t="s">
        <v>348</v>
      </c>
      <c r="T286" s="15" t="s">
        <v>15325</v>
      </c>
      <c r="W286" s="15" t="s">
        <v>34</v>
      </c>
      <c r="X286" s="15" t="s">
        <v>39</v>
      </c>
      <c r="Y286" s="15">
        <v>0</v>
      </c>
      <c r="Z286" s="15" t="s">
        <v>74</v>
      </c>
      <c r="AA286" s="15" t="s">
        <v>74</v>
      </c>
      <c r="AB286" s="15">
        <v>43671</v>
      </c>
      <c r="AC286" s="15" t="s">
        <v>9291</v>
      </c>
      <c r="AD286" s="15" t="s">
        <v>9292</v>
      </c>
      <c r="AE286" s="15" t="s">
        <v>9302</v>
      </c>
      <c r="AF286" s="15" t="s">
        <v>5096</v>
      </c>
      <c r="AG286" s="15" t="s">
        <v>9312</v>
      </c>
    </row>
    <row r="287" spans="1:33" x14ac:dyDescent="0.45">
      <c r="A287" s="15">
        <v>1000286</v>
      </c>
      <c r="B287" s="15" t="s">
        <v>26</v>
      </c>
      <c r="C287" s="18">
        <v>603728585</v>
      </c>
      <c r="D287" s="15">
        <v>388</v>
      </c>
      <c r="E287" s="15" t="s">
        <v>70</v>
      </c>
      <c r="F287" s="15" t="s">
        <v>15253</v>
      </c>
      <c r="G287" s="15" t="s">
        <v>29</v>
      </c>
      <c r="H287" s="15" t="s">
        <v>1357</v>
      </c>
      <c r="I287" s="15" t="s">
        <v>504</v>
      </c>
      <c r="J287" s="15" t="s">
        <v>1356</v>
      </c>
      <c r="K287" s="15" t="s">
        <v>32</v>
      </c>
      <c r="L287" s="15">
        <v>982994025</v>
      </c>
      <c r="M287" s="15">
        <v>2377243</v>
      </c>
      <c r="N287" s="15" t="s">
        <v>1358</v>
      </c>
      <c r="O287" s="15" t="s">
        <v>1359</v>
      </c>
      <c r="P287" s="15">
        <v>29797</v>
      </c>
      <c r="Q287" s="15" t="s">
        <v>35</v>
      </c>
      <c r="R287" s="15" t="s">
        <v>36</v>
      </c>
      <c r="S287" s="15" t="s">
        <v>79</v>
      </c>
      <c r="T287" s="15" t="s">
        <v>79</v>
      </c>
      <c r="V287" s="15">
        <v>982994025</v>
      </c>
      <c r="W287" s="15" t="s">
        <v>1360</v>
      </c>
      <c r="X287" s="15" t="s">
        <v>97</v>
      </c>
      <c r="Y287" s="15">
        <v>0</v>
      </c>
      <c r="Z287" s="15" t="s">
        <v>74</v>
      </c>
      <c r="AA287" s="15" t="s">
        <v>74</v>
      </c>
      <c r="AB287" s="15">
        <v>43671</v>
      </c>
      <c r="AC287" s="15" t="s">
        <v>9291</v>
      </c>
      <c r="AD287" s="15" t="s">
        <v>9292</v>
      </c>
      <c r="AE287" s="15" t="s">
        <v>9293</v>
      </c>
      <c r="AF287" s="15" t="s">
        <v>9297</v>
      </c>
      <c r="AG287" s="15" t="s">
        <v>9338</v>
      </c>
    </row>
    <row r="288" spans="1:33" x14ac:dyDescent="0.45">
      <c r="A288" s="15">
        <v>1000287</v>
      </c>
      <c r="B288" s="15" t="s">
        <v>26</v>
      </c>
      <c r="C288" s="18">
        <v>1725770208</v>
      </c>
      <c r="D288" s="15">
        <v>500</v>
      </c>
      <c r="E288" s="15" t="s">
        <v>70</v>
      </c>
      <c r="F288" s="15" t="s">
        <v>15253</v>
      </c>
      <c r="G288" s="15" t="s">
        <v>29</v>
      </c>
      <c r="H288" s="15" t="s">
        <v>1362</v>
      </c>
      <c r="I288" s="15" t="s">
        <v>1363</v>
      </c>
      <c r="J288" s="15" t="s">
        <v>1361</v>
      </c>
      <c r="K288" s="15" t="s">
        <v>32</v>
      </c>
      <c r="L288" s="15">
        <v>999205977</v>
      </c>
      <c r="M288" s="15">
        <v>999205977</v>
      </c>
      <c r="N288" s="15" t="s">
        <v>33</v>
      </c>
      <c r="O288" s="15" t="s">
        <v>1364</v>
      </c>
      <c r="P288" s="15">
        <v>29837</v>
      </c>
      <c r="Q288" s="15" t="s">
        <v>58</v>
      </c>
      <c r="R288" s="15" t="s">
        <v>36</v>
      </c>
      <c r="S288" s="15" t="s">
        <v>348</v>
      </c>
      <c r="T288" s="15" t="s">
        <v>15325</v>
      </c>
      <c r="U288" s="15" t="s">
        <v>1365</v>
      </c>
      <c r="V288" s="15">
        <v>999205977</v>
      </c>
      <c r="W288" s="15" t="s">
        <v>1366</v>
      </c>
      <c r="X288" s="15" t="s">
        <v>39</v>
      </c>
      <c r="Y288" s="15">
        <v>0</v>
      </c>
      <c r="Z288" s="15" t="s">
        <v>74</v>
      </c>
      <c r="AA288" s="15" t="s">
        <v>333</v>
      </c>
      <c r="AB288" s="15">
        <v>43783</v>
      </c>
      <c r="AC288" s="15" t="s">
        <v>9291</v>
      </c>
      <c r="AD288" s="15" t="s">
        <v>9295</v>
      </c>
      <c r="AE288" s="15" t="s">
        <v>9305</v>
      </c>
      <c r="AF288" s="15" t="s">
        <v>9306</v>
      </c>
      <c r="AG288" s="15" t="s">
        <v>9384</v>
      </c>
    </row>
    <row r="289" spans="1:33" x14ac:dyDescent="0.45">
      <c r="A289" s="15">
        <v>1000288</v>
      </c>
      <c r="B289" s="15" t="s">
        <v>26</v>
      </c>
      <c r="C289" s="18">
        <v>1723785240</v>
      </c>
      <c r="D289" s="15">
        <v>0</v>
      </c>
      <c r="E289" s="15" t="s">
        <v>70</v>
      </c>
      <c r="F289" s="15" t="s">
        <v>15253</v>
      </c>
      <c r="G289" s="15" t="s">
        <v>29</v>
      </c>
      <c r="H289" s="15" t="s">
        <v>1368</v>
      </c>
      <c r="I289" s="15" t="s">
        <v>1369</v>
      </c>
      <c r="J289" s="15" t="s">
        <v>1367</v>
      </c>
      <c r="K289" s="15" t="s">
        <v>32</v>
      </c>
      <c r="L289" s="15" t="s">
        <v>33</v>
      </c>
      <c r="M289" s="15" t="s">
        <v>33</v>
      </c>
      <c r="N289" s="15" t="s">
        <v>33</v>
      </c>
      <c r="O289" s="15" t="s">
        <v>1291</v>
      </c>
      <c r="P289" s="15">
        <v>31287</v>
      </c>
      <c r="Q289" s="15" t="s">
        <v>58</v>
      </c>
      <c r="R289" s="15" t="s">
        <v>36</v>
      </c>
      <c r="S289" s="15" t="s">
        <v>348</v>
      </c>
      <c r="T289" s="15" t="s">
        <v>15325</v>
      </c>
      <c r="W289" s="15" t="s">
        <v>1370</v>
      </c>
      <c r="X289" s="15" t="s">
        <v>39</v>
      </c>
      <c r="Y289" s="15">
        <v>0</v>
      </c>
      <c r="Z289" s="15" t="s">
        <v>74</v>
      </c>
      <c r="AA289" s="15" t="s">
        <v>74</v>
      </c>
      <c r="AB289" s="15">
        <v>43671</v>
      </c>
      <c r="AC289" s="15" t="s">
        <v>9291</v>
      </c>
      <c r="AD289" s="15" t="s">
        <v>9292</v>
      </c>
      <c r="AE289" s="15" t="s">
        <v>9302</v>
      </c>
      <c r="AF289" s="15" t="s">
        <v>5096</v>
      </c>
      <c r="AG289" s="15" t="s">
        <v>9312</v>
      </c>
    </row>
    <row r="290" spans="1:33" x14ac:dyDescent="0.45">
      <c r="A290" s="15">
        <v>1000289</v>
      </c>
      <c r="B290" s="15" t="s">
        <v>26</v>
      </c>
      <c r="C290" s="18">
        <v>1726544487</v>
      </c>
      <c r="D290" s="15">
        <v>0</v>
      </c>
      <c r="E290" s="15" t="s">
        <v>28</v>
      </c>
      <c r="F290" s="15" t="s">
        <v>15253</v>
      </c>
      <c r="G290" s="15" t="s">
        <v>29</v>
      </c>
      <c r="H290" s="15" t="s">
        <v>1372</v>
      </c>
      <c r="I290" s="15" t="s">
        <v>1373</v>
      </c>
      <c r="J290" s="15" t="s">
        <v>1371</v>
      </c>
      <c r="K290" s="15" t="s">
        <v>32</v>
      </c>
      <c r="L290" s="15" t="s">
        <v>33</v>
      </c>
      <c r="M290" s="15" t="s">
        <v>33</v>
      </c>
      <c r="N290" s="15" t="s">
        <v>33</v>
      </c>
      <c r="O290" s="15" t="s">
        <v>34</v>
      </c>
      <c r="P290" s="15">
        <v>29118</v>
      </c>
      <c r="Q290" s="15" t="s">
        <v>35</v>
      </c>
      <c r="R290" s="15" t="s">
        <v>36</v>
      </c>
      <c r="S290" s="15" t="s">
        <v>348</v>
      </c>
      <c r="T290" s="15" t="s">
        <v>15325</v>
      </c>
      <c r="W290" s="15" t="s">
        <v>34</v>
      </c>
      <c r="X290" s="15" t="s">
        <v>39</v>
      </c>
      <c r="Y290" s="15">
        <v>0</v>
      </c>
      <c r="Z290" s="15" t="s">
        <v>74</v>
      </c>
      <c r="AA290" s="15" t="s">
        <v>74</v>
      </c>
      <c r="AB290" s="15">
        <v>43671</v>
      </c>
      <c r="AC290" s="15" t="s">
        <v>9291</v>
      </c>
      <c r="AD290" s="15" t="s">
        <v>9292</v>
      </c>
      <c r="AE290" s="15" t="s">
        <v>9302</v>
      </c>
      <c r="AF290" s="15" t="s">
        <v>5096</v>
      </c>
      <c r="AG290" s="15" t="s">
        <v>9312</v>
      </c>
    </row>
    <row r="291" spans="1:33" x14ac:dyDescent="0.45">
      <c r="A291" s="15">
        <v>1000290</v>
      </c>
      <c r="B291" s="15" t="s">
        <v>26</v>
      </c>
      <c r="C291" s="18">
        <v>1705428165</v>
      </c>
      <c r="D291" s="15">
        <v>0</v>
      </c>
      <c r="E291" s="15" t="s">
        <v>28</v>
      </c>
      <c r="F291" s="15" t="s">
        <v>15253</v>
      </c>
      <c r="G291" s="15" t="s">
        <v>29</v>
      </c>
      <c r="H291" s="15" t="s">
        <v>1234</v>
      </c>
      <c r="I291" s="15" t="s">
        <v>1375</v>
      </c>
      <c r="J291" s="15" t="s">
        <v>1374</v>
      </c>
      <c r="K291" s="15" t="s">
        <v>32</v>
      </c>
      <c r="L291" s="15" t="s">
        <v>33</v>
      </c>
      <c r="M291" s="15" t="s">
        <v>33</v>
      </c>
      <c r="N291" s="15" t="s">
        <v>33</v>
      </c>
      <c r="O291" s="15" t="s">
        <v>34</v>
      </c>
      <c r="P291" s="15">
        <v>28908</v>
      </c>
      <c r="Q291" s="15" t="s">
        <v>58</v>
      </c>
      <c r="R291" s="15" t="s">
        <v>36</v>
      </c>
      <c r="S291" s="15" t="s">
        <v>279</v>
      </c>
      <c r="T291" s="15" t="s">
        <v>15324</v>
      </c>
      <c r="W291" s="15" t="s">
        <v>34</v>
      </c>
      <c r="X291" s="15" t="s">
        <v>39</v>
      </c>
      <c r="Y291" s="15">
        <v>0</v>
      </c>
      <c r="Z291" s="15" t="s">
        <v>74</v>
      </c>
      <c r="AA291" s="15" t="s">
        <v>74</v>
      </c>
      <c r="AB291" s="15">
        <v>43671</v>
      </c>
      <c r="AC291" s="15" t="s">
        <v>9291</v>
      </c>
      <c r="AD291" s="15" t="s">
        <v>9292</v>
      </c>
      <c r="AE291" s="15" t="s">
        <v>9302</v>
      </c>
      <c r="AF291" s="15" t="s">
        <v>5096</v>
      </c>
      <c r="AG291" s="15" t="s">
        <v>9312</v>
      </c>
    </row>
    <row r="292" spans="1:33" x14ac:dyDescent="0.45">
      <c r="A292" s="15">
        <v>1000291</v>
      </c>
      <c r="B292" s="15" t="s">
        <v>26</v>
      </c>
      <c r="C292" s="18">
        <v>1725522963</v>
      </c>
      <c r="D292" s="15">
        <v>1500</v>
      </c>
      <c r="E292" s="15" t="s">
        <v>28</v>
      </c>
      <c r="F292" s="15" t="s">
        <v>15253</v>
      </c>
      <c r="G292" s="15" t="s">
        <v>29</v>
      </c>
      <c r="H292" s="15" t="s">
        <v>1377</v>
      </c>
      <c r="I292" s="15" t="s">
        <v>1378</v>
      </c>
      <c r="J292" s="15" t="s">
        <v>1376</v>
      </c>
      <c r="K292" s="15" t="s">
        <v>32</v>
      </c>
      <c r="L292" s="15">
        <v>982686738</v>
      </c>
      <c r="M292" s="15">
        <v>982686738</v>
      </c>
      <c r="N292" s="15" t="s">
        <v>33</v>
      </c>
      <c r="O292" s="15" t="s">
        <v>1379</v>
      </c>
      <c r="P292" s="15">
        <v>31644</v>
      </c>
      <c r="Q292" s="15" t="s">
        <v>35</v>
      </c>
      <c r="R292" s="15" t="s">
        <v>36</v>
      </c>
      <c r="S292" s="15" t="s">
        <v>348</v>
      </c>
      <c r="T292" s="15" t="s">
        <v>15325</v>
      </c>
      <c r="U292" s="15" t="s">
        <v>33</v>
      </c>
      <c r="V292" s="15">
        <v>982686738</v>
      </c>
      <c r="W292" s="15" t="s">
        <v>34</v>
      </c>
      <c r="X292" s="15" t="s">
        <v>39</v>
      </c>
      <c r="Y292" s="15">
        <v>0</v>
      </c>
      <c r="Z292" s="15" t="s">
        <v>74</v>
      </c>
      <c r="AA292" s="15" t="s">
        <v>665</v>
      </c>
      <c r="AB292" s="15">
        <v>44457</v>
      </c>
      <c r="AC292" s="15" t="s">
        <v>9291</v>
      </c>
      <c r="AD292" s="15" t="s">
        <v>9292</v>
      </c>
      <c r="AE292" s="15" t="s">
        <v>9302</v>
      </c>
      <c r="AF292" s="15" t="s">
        <v>5096</v>
      </c>
      <c r="AG292" s="15" t="s">
        <v>9312</v>
      </c>
    </row>
    <row r="293" spans="1:33" x14ac:dyDescent="0.45">
      <c r="A293" s="15">
        <v>1000292</v>
      </c>
      <c r="B293" s="15" t="s">
        <v>26</v>
      </c>
      <c r="C293" s="18">
        <v>603174632</v>
      </c>
      <c r="D293" s="15">
        <v>3000</v>
      </c>
      <c r="E293" s="15" t="s">
        <v>28</v>
      </c>
      <c r="F293" s="15" t="s">
        <v>15253</v>
      </c>
      <c r="G293" s="15" t="s">
        <v>29</v>
      </c>
      <c r="H293" s="15" t="s">
        <v>866</v>
      </c>
      <c r="I293" s="15" t="s">
        <v>1381</v>
      </c>
      <c r="J293" s="15" t="s">
        <v>1380</v>
      </c>
      <c r="K293" s="15" t="s">
        <v>32</v>
      </c>
      <c r="L293" s="15">
        <v>987562731</v>
      </c>
      <c r="M293" s="15">
        <v>987562731</v>
      </c>
      <c r="N293" s="15" t="s">
        <v>33</v>
      </c>
      <c r="O293" s="15" t="s">
        <v>1382</v>
      </c>
      <c r="P293" s="15">
        <v>28649</v>
      </c>
      <c r="Q293" s="15" t="s">
        <v>58</v>
      </c>
      <c r="R293" s="15" t="s">
        <v>59</v>
      </c>
      <c r="S293" s="15" t="s">
        <v>348</v>
      </c>
      <c r="T293" s="15" t="s">
        <v>15325</v>
      </c>
      <c r="U293" s="15" t="s">
        <v>1383</v>
      </c>
      <c r="V293" s="15">
        <v>987562731</v>
      </c>
      <c r="W293" s="15" t="s">
        <v>1384</v>
      </c>
      <c r="X293" s="15" t="s">
        <v>39</v>
      </c>
      <c r="Y293" s="15">
        <v>0</v>
      </c>
      <c r="Z293" s="15" t="s">
        <v>74</v>
      </c>
      <c r="AA293" s="15" t="s">
        <v>609</v>
      </c>
      <c r="AB293" s="15">
        <v>44140</v>
      </c>
      <c r="AC293" s="15" t="s">
        <v>9291</v>
      </c>
      <c r="AD293" s="15" t="s">
        <v>9292</v>
      </c>
      <c r="AE293" s="15" t="s">
        <v>9302</v>
      </c>
      <c r="AF293" s="15" t="s">
        <v>5096</v>
      </c>
      <c r="AG293" s="15" t="s">
        <v>9312</v>
      </c>
    </row>
    <row r="294" spans="1:33" x14ac:dyDescent="0.45">
      <c r="A294" s="15">
        <v>1000293</v>
      </c>
      <c r="B294" s="15" t="s">
        <v>26</v>
      </c>
      <c r="C294" s="18">
        <v>201767332</v>
      </c>
      <c r="D294" s="15">
        <v>500</v>
      </c>
      <c r="E294" s="15" t="s">
        <v>28</v>
      </c>
      <c r="F294" s="15" t="s">
        <v>15253</v>
      </c>
      <c r="G294" s="15" t="s">
        <v>29</v>
      </c>
      <c r="H294" s="15" t="s">
        <v>1386</v>
      </c>
      <c r="I294" s="15" t="s">
        <v>1044</v>
      </c>
      <c r="J294" s="15" t="s">
        <v>1385</v>
      </c>
      <c r="K294" s="15" t="s">
        <v>32</v>
      </c>
      <c r="L294" s="15">
        <v>988159680</v>
      </c>
      <c r="M294" s="15">
        <v>988159680</v>
      </c>
      <c r="N294" s="15" t="s">
        <v>33</v>
      </c>
      <c r="O294" s="15" t="s">
        <v>1387</v>
      </c>
      <c r="P294" s="15">
        <v>28768</v>
      </c>
      <c r="Q294" s="15" t="s">
        <v>35</v>
      </c>
      <c r="R294" s="15" t="s">
        <v>36</v>
      </c>
      <c r="S294" s="15" t="s">
        <v>279</v>
      </c>
      <c r="T294" s="15" t="s">
        <v>15324</v>
      </c>
      <c r="U294" s="15" t="s">
        <v>1388</v>
      </c>
      <c r="V294" s="15">
        <v>988159680</v>
      </c>
      <c r="W294" s="15" t="s">
        <v>1389</v>
      </c>
      <c r="X294" s="15" t="s">
        <v>39</v>
      </c>
      <c r="Y294" s="15">
        <v>0</v>
      </c>
      <c r="Z294" s="15" t="s">
        <v>74</v>
      </c>
      <c r="AA294" s="15" t="s">
        <v>609</v>
      </c>
      <c r="AB294" s="15">
        <v>44411</v>
      </c>
      <c r="AC294" s="15" t="s">
        <v>9291</v>
      </c>
      <c r="AD294" s="15" t="s">
        <v>9295</v>
      </c>
      <c r="AE294" s="15" t="s">
        <v>9305</v>
      </c>
      <c r="AF294" s="15" t="s">
        <v>9306</v>
      </c>
      <c r="AG294" s="15" t="s">
        <v>9362</v>
      </c>
    </row>
    <row r="295" spans="1:33" x14ac:dyDescent="0.45">
      <c r="A295" s="15">
        <v>1000294</v>
      </c>
      <c r="B295" s="15" t="s">
        <v>26</v>
      </c>
      <c r="C295" s="18">
        <v>200290161</v>
      </c>
      <c r="D295" s="15">
        <v>700</v>
      </c>
      <c r="E295" s="15" t="s">
        <v>28</v>
      </c>
      <c r="F295" s="15" t="s">
        <v>15253</v>
      </c>
      <c r="G295" s="15" t="s">
        <v>29</v>
      </c>
      <c r="H295" s="15" t="s">
        <v>641</v>
      </c>
      <c r="I295" s="15" t="s">
        <v>1391</v>
      </c>
      <c r="J295" s="15" t="s">
        <v>1390</v>
      </c>
      <c r="K295" s="15" t="s">
        <v>32</v>
      </c>
      <c r="L295" s="15">
        <v>985758279</v>
      </c>
      <c r="M295" s="15">
        <v>985758279</v>
      </c>
      <c r="N295" s="15" t="s">
        <v>33</v>
      </c>
      <c r="O295" s="15" t="s">
        <v>1392</v>
      </c>
      <c r="P295" s="15">
        <v>19504</v>
      </c>
      <c r="Q295" s="15" t="s">
        <v>58</v>
      </c>
      <c r="R295" s="15" t="s">
        <v>36</v>
      </c>
      <c r="S295" s="15" t="s">
        <v>348</v>
      </c>
      <c r="T295" s="15" t="s">
        <v>15325</v>
      </c>
      <c r="W295" s="15" t="s">
        <v>34</v>
      </c>
      <c r="X295" s="15" t="s">
        <v>39</v>
      </c>
      <c r="Y295" s="15">
        <v>0</v>
      </c>
      <c r="Z295" s="15" t="s">
        <v>74</v>
      </c>
      <c r="AA295" s="15" t="s">
        <v>333</v>
      </c>
      <c r="AB295" s="15">
        <v>44186</v>
      </c>
      <c r="AC295" s="15" t="s">
        <v>9291</v>
      </c>
      <c r="AD295" s="15" t="s">
        <v>9329</v>
      </c>
      <c r="AE295" s="15" t="s">
        <v>9305</v>
      </c>
      <c r="AF295" s="15" t="s">
        <v>9306</v>
      </c>
      <c r="AG295" s="15" t="s">
        <v>9362</v>
      </c>
    </row>
    <row r="296" spans="1:33" x14ac:dyDescent="0.45">
      <c r="A296" s="15">
        <v>1000295</v>
      </c>
      <c r="B296" s="15" t="s">
        <v>26</v>
      </c>
      <c r="C296" s="18">
        <v>150620821</v>
      </c>
      <c r="D296" s="15">
        <v>500</v>
      </c>
      <c r="E296" s="15" t="s">
        <v>70</v>
      </c>
      <c r="F296" s="15" t="s">
        <v>15253</v>
      </c>
      <c r="G296" s="15" t="s">
        <v>29</v>
      </c>
      <c r="H296" s="15" t="s">
        <v>1394</v>
      </c>
      <c r="I296" s="15" t="s">
        <v>1395</v>
      </c>
      <c r="J296" s="15" t="s">
        <v>1393</v>
      </c>
      <c r="K296" s="15" t="s">
        <v>32</v>
      </c>
      <c r="L296" s="15">
        <v>990731145</v>
      </c>
      <c r="M296" s="15">
        <v>990731145</v>
      </c>
      <c r="N296" s="15" t="s">
        <v>33</v>
      </c>
      <c r="O296" s="15" t="s">
        <v>1396</v>
      </c>
      <c r="P296" s="15">
        <v>35879</v>
      </c>
      <c r="Q296" s="15" t="s">
        <v>35</v>
      </c>
      <c r="R296" s="15" t="s">
        <v>59</v>
      </c>
      <c r="S296" s="15" t="s">
        <v>1397</v>
      </c>
      <c r="T296" s="15" t="s">
        <v>15359</v>
      </c>
      <c r="U296" s="15" t="s">
        <v>1398</v>
      </c>
      <c r="V296" s="15" t="s">
        <v>33</v>
      </c>
      <c r="W296" s="15" t="s">
        <v>1399</v>
      </c>
      <c r="X296" s="15" t="s">
        <v>39</v>
      </c>
      <c r="Y296" s="15">
        <v>0</v>
      </c>
      <c r="Z296" s="15" t="s">
        <v>74</v>
      </c>
      <c r="AA296" s="15" t="s">
        <v>609</v>
      </c>
      <c r="AB296" s="15">
        <v>44225</v>
      </c>
      <c r="AC296" s="15" t="s">
        <v>9291</v>
      </c>
      <c r="AD296" s="15" t="s">
        <v>9329</v>
      </c>
      <c r="AE296" s="15" t="s">
        <v>9302</v>
      </c>
      <c r="AF296" s="15" t="s">
        <v>5096</v>
      </c>
      <c r="AG296" s="15" t="s">
        <v>9312</v>
      </c>
    </row>
    <row r="297" spans="1:33" x14ac:dyDescent="0.45">
      <c r="A297" s="15">
        <v>1000295</v>
      </c>
      <c r="B297" s="15" t="s">
        <v>26</v>
      </c>
      <c r="C297" s="18">
        <v>150620821</v>
      </c>
      <c r="D297" s="15">
        <v>500</v>
      </c>
      <c r="E297" s="15" t="s">
        <v>70</v>
      </c>
      <c r="F297" s="15" t="s">
        <v>15253</v>
      </c>
      <c r="G297" s="15" t="s">
        <v>29</v>
      </c>
      <c r="H297" s="15" t="s">
        <v>1400</v>
      </c>
      <c r="I297" s="15" t="s">
        <v>1401</v>
      </c>
      <c r="J297" s="15" t="s">
        <v>1402</v>
      </c>
      <c r="K297" s="15" t="s">
        <v>32</v>
      </c>
      <c r="L297" s="15">
        <v>967294502</v>
      </c>
      <c r="M297" s="15">
        <v>967294502</v>
      </c>
      <c r="N297" s="15" t="s">
        <v>33</v>
      </c>
      <c r="O297" s="15" t="s">
        <v>1403</v>
      </c>
      <c r="P297" s="15">
        <v>24897</v>
      </c>
      <c r="Q297" s="15" t="s">
        <v>58</v>
      </c>
      <c r="R297" s="15" t="s">
        <v>59</v>
      </c>
      <c r="S297" s="15" t="s">
        <v>1404</v>
      </c>
      <c r="T297" s="15" t="s">
        <v>15350</v>
      </c>
      <c r="V297" s="15">
        <v>967294502</v>
      </c>
      <c r="W297" s="15" t="s">
        <v>34</v>
      </c>
      <c r="X297" s="15" t="s">
        <v>39</v>
      </c>
      <c r="Y297" s="15">
        <v>0</v>
      </c>
      <c r="Z297" s="15" t="s">
        <v>74</v>
      </c>
      <c r="AA297" s="15" t="s">
        <v>609</v>
      </c>
      <c r="AB297" s="15">
        <v>44225</v>
      </c>
      <c r="AC297" s="15" t="s">
        <v>9291</v>
      </c>
      <c r="AD297" s="15" t="s">
        <v>9329</v>
      </c>
      <c r="AE297" s="15" t="s">
        <v>9302</v>
      </c>
      <c r="AF297" s="15" t="s">
        <v>5096</v>
      </c>
      <c r="AG297" s="15" t="s">
        <v>9312</v>
      </c>
    </row>
    <row r="298" spans="1:33" x14ac:dyDescent="0.45">
      <c r="A298" s="15">
        <v>1000296</v>
      </c>
      <c r="B298" s="15" t="s">
        <v>26</v>
      </c>
      <c r="C298" s="18">
        <v>603386202</v>
      </c>
      <c r="D298" s="15">
        <v>1200</v>
      </c>
      <c r="E298" s="15" t="s">
        <v>28</v>
      </c>
      <c r="F298" s="15" t="s">
        <v>15253</v>
      </c>
      <c r="G298" s="15" t="s">
        <v>29</v>
      </c>
      <c r="H298" s="15" t="s">
        <v>605</v>
      </c>
      <c r="I298" s="15" t="s">
        <v>1406</v>
      </c>
      <c r="J298" s="15" t="s">
        <v>1405</v>
      </c>
      <c r="K298" s="15" t="s">
        <v>32</v>
      </c>
      <c r="L298" s="15">
        <v>983635625</v>
      </c>
      <c r="M298" s="15">
        <v>983635625</v>
      </c>
      <c r="N298" s="15" t="s">
        <v>1407</v>
      </c>
      <c r="O298" s="15" t="s">
        <v>1408</v>
      </c>
      <c r="P298" s="15">
        <v>27099</v>
      </c>
      <c r="Q298" s="15" t="s">
        <v>58</v>
      </c>
      <c r="R298" s="15" t="s">
        <v>59</v>
      </c>
      <c r="S298" s="15" t="s">
        <v>244</v>
      </c>
      <c r="T298" s="15" t="s">
        <v>15349</v>
      </c>
      <c r="U298" s="15" t="s">
        <v>1409</v>
      </c>
      <c r="V298" s="15">
        <v>983635625</v>
      </c>
      <c r="W298" s="15" t="s">
        <v>1410</v>
      </c>
      <c r="X298" s="15" t="s">
        <v>39</v>
      </c>
      <c r="Y298" s="15">
        <v>1</v>
      </c>
      <c r="Z298" s="15" t="s">
        <v>74</v>
      </c>
      <c r="AA298" s="15" t="s">
        <v>665</v>
      </c>
      <c r="AB298" s="15">
        <v>44382</v>
      </c>
      <c r="AC298" s="15" t="s">
        <v>9291</v>
      </c>
      <c r="AD298" s="15" t="s">
        <v>9292</v>
      </c>
      <c r="AE298" s="15" t="s">
        <v>9302</v>
      </c>
      <c r="AF298" s="15" t="s">
        <v>5096</v>
      </c>
      <c r="AG298" s="15" t="s">
        <v>9312</v>
      </c>
    </row>
    <row r="299" spans="1:33" x14ac:dyDescent="0.45">
      <c r="A299" s="15">
        <v>1000297</v>
      </c>
      <c r="B299" s="15" t="s">
        <v>26</v>
      </c>
      <c r="C299" s="18">
        <v>1751189844</v>
      </c>
      <c r="D299" s="15">
        <v>500</v>
      </c>
      <c r="E299" s="15" t="s">
        <v>28</v>
      </c>
      <c r="F299" s="15" t="s">
        <v>15253</v>
      </c>
      <c r="G299" s="15" t="s">
        <v>29</v>
      </c>
      <c r="H299" s="15" t="s">
        <v>1412</v>
      </c>
      <c r="I299" s="15" t="s">
        <v>1413</v>
      </c>
      <c r="J299" s="15" t="s">
        <v>1411</v>
      </c>
      <c r="K299" s="15" t="s">
        <v>32</v>
      </c>
      <c r="L299" s="15">
        <v>23410630</v>
      </c>
      <c r="M299" s="15">
        <v>1</v>
      </c>
      <c r="N299" s="15" t="s">
        <v>1414</v>
      </c>
      <c r="O299" s="15" t="s">
        <v>1415</v>
      </c>
      <c r="P299" s="15">
        <v>36160</v>
      </c>
      <c r="Q299" s="15" t="s">
        <v>35</v>
      </c>
      <c r="R299" s="15" t="s">
        <v>59</v>
      </c>
      <c r="S299" s="15" t="s">
        <v>79</v>
      </c>
      <c r="T299" s="15" t="s">
        <v>79</v>
      </c>
      <c r="W299" s="15" t="s">
        <v>111</v>
      </c>
      <c r="X299" s="15" t="s">
        <v>97</v>
      </c>
      <c r="Y299" s="15">
        <v>0</v>
      </c>
      <c r="Z299" s="15" t="s">
        <v>46</v>
      </c>
      <c r="AA299" s="15" t="s">
        <v>609</v>
      </c>
      <c r="AB299" s="15">
        <v>44133</v>
      </c>
      <c r="AC299" s="15" t="s">
        <v>9291</v>
      </c>
      <c r="AD299" s="15" t="s">
        <v>9292</v>
      </c>
      <c r="AE299" s="15" t="s">
        <v>9302</v>
      </c>
      <c r="AF299" s="15" t="s">
        <v>5096</v>
      </c>
      <c r="AG299" s="15" t="s">
        <v>9312</v>
      </c>
    </row>
    <row r="300" spans="1:33" x14ac:dyDescent="0.45">
      <c r="A300" s="15">
        <v>1000298</v>
      </c>
      <c r="B300" s="15" t="s">
        <v>26</v>
      </c>
      <c r="C300" s="18">
        <v>1751553031</v>
      </c>
      <c r="D300" s="15">
        <v>800</v>
      </c>
      <c r="E300" s="15" t="s">
        <v>28</v>
      </c>
      <c r="F300" s="15" t="s">
        <v>15253</v>
      </c>
      <c r="G300" s="15" t="s">
        <v>29</v>
      </c>
      <c r="H300" s="15" t="s">
        <v>1417</v>
      </c>
      <c r="I300" s="15" t="s">
        <v>1418</v>
      </c>
      <c r="J300" s="15" t="s">
        <v>1416</v>
      </c>
      <c r="K300" s="15" t="s">
        <v>32</v>
      </c>
      <c r="L300" s="15">
        <v>1751553031</v>
      </c>
      <c r="M300" s="15">
        <v>1751553031</v>
      </c>
      <c r="N300" s="15" t="s">
        <v>33</v>
      </c>
      <c r="O300" s="15" t="s">
        <v>1419</v>
      </c>
      <c r="P300" s="15">
        <v>36768</v>
      </c>
      <c r="Q300" s="15" t="s">
        <v>35</v>
      </c>
      <c r="R300" s="15" t="s">
        <v>36</v>
      </c>
      <c r="S300" s="15" t="s">
        <v>51</v>
      </c>
      <c r="T300" s="15" t="s">
        <v>51</v>
      </c>
      <c r="W300" s="15" t="s">
        <v>813</v>
      </c>
      <c r="X300" s="15" t="s">
        <v>39</v>
      </c>
      <c r="Y300" s="15">
        <v>0</v>
      </c>
      <c r="Z300" s="15" t="s">
        <v>74</v>
      </c>
      <c r="AA300" s="15" t="s">
        <v>609</v>
      </c>
      <c r="AB300" s="15">
        <v>44271</v>
      </c>
      <c r="AC300" s="15" t="s">
        <v>9291</v>
      </c>
      <c r="AD300" s="15" t="s">
        <v>9295</v>
      </c>
      <c r="AE300" s="15" t="s">
        <v>9302</v>
      </c>
      <c r="AF300" s="15" t="s">
        <v>5096</v>
      </c>
      <c r="AG300" s="15" t="s">
        <v>9312</v>
      </c>
    </row>
    <row r="301" spans="1:33" x14ac:dyDescent="0.45">
      <c r="A301" s="15">
        <v>1000299</v>
      </c>
      <c r="B301" s="15" t="s">
        <v>26</v>
      </c>
      <c r="C301" s="18">
        <v>2100458252</v>
      </c>
      <c r="D301" s="15" t="s">
        <v>15222</v>
      </c>
      <c r="E301" s="15" t="s">
        <v>70</v>
      </c>
      <c r="F301" s="15" t="s">
        <v>15253</v>
      </c>
      <c r="G301" s="15" t="s">
        <v>29</v>
      </c>
      <c r="H301" s="15" t="s">
        <v>1421</v>
      </c>
      <c r="I301" s="15" t="s">
        <v>1422</v>
      </c>
      <c r="J301" s="15" t="s">
        <v>1420</v>
      </c>
      <c r="K301" s="15" t="s">
        <v>32</v>
      </c>
      <c r="L301" s="15">
        <v>961025688</v>
      </c>
      <c r="M301" s="15">
        <v>2562289</v>
      </c>
      <c r="N301" s="15" t="s">
        <v>33</v>
      </c>
      <c r="O301" s="15" t="s">
        <v>1423</v>
      </c>
      <c r="P301" s="15">
        <v>32102</v>
      </c>
      <c r="Q301" s="15" t="s">
        <v>35</v>
      </c>
      <c r="R301" s="15" t="s">
        <v>59</v>
      </c>
      <c r="S301" s="15" t="s">
        <v>79</v>
      </c>
      <c r="T301" s="15" t="s">
        <v>79</v>
      </c>
      <c r="U301" s="15" t="s">
        <v>438</v>
      </c>
      <c r="W301" s="15" t="s">
        <v>1424</v>
      </c>
      <c r="X301" s="15" t="s">
        <v>97</v>
      </c>
      <c r="Y301" s="15">
        <v>0</v>
      </c>
      <c r="Z301" s="15" t="s">
        <v>74</v>
      </c>
      <c r="AA301" s="15" t="s">
        <v>609</v>
      </c>
      <c r="AB301" s="15">
        <v>44133</v>
      </c>
      <c r="AC301" s="15" t="s">
        <v>9291</v>
      </c>
      <c r="AD301" s="15" t="s">
        <v>9292</v>
      </c>
      <c r="AE301" s="15" t="s">
        <v>9348</v>
      </c>
      <c r="AF301" s="15" t="s">
        <v>9385</v>
      </c>
      <c r="AG301" s="15" t="s">
        <v>9386</v>
      </c>
    </row>
    <row r="302" spans="1:33" x14ac:dyDescent="0.45">
      <c r="A302" s="15">
        <v>1000300</v>
      </c>
      <c r="B302" s="15" t="s">
        <v>26</v>
      </c>
      <c r="C302" s="18">
        <v>1719804179</v>
      </c>
      <c r="D302" s="15">
        <v>0</v>
      </c>
      <c r="E302" s="15" t="s">
        <v>70</v>
      </c>
      <c r="F302" s="15" t="s">
        <v>15253</v>
      </c>
      <c r="G302" s="15" t="s">
        <v>29</v>
      </c>
      <c r="H302" s="15" t="s">
        <v>1426</v>
      </c>
      <c r="I302" s="15" t="s">
        <v>1427</v>
      </c>
      <c r="J302" s="15" t="s">
        <v>1425</v>
      </c>
      <c r="K302" s="15" t="s">
        <v>32</v>
      </c>
      <c r="L302" s="15" t="s">
        <v>33</v>
      </c>
      <c r="M302" s="15" t="s">
        <v>33</v>
      </c>
      <c r="N302" s="15" t="s">
        <v>33</v>
      </c>
      <c r="O302" s="15" t="s">
        <v>34</v>
      </c>
      <c r="P302" s="15">
        <v>31882</v>
      </c>
      <c r="Q302" s="15" t="s">
        <v>409</v>
      </c>
      <c r="R302" s="15" t="s">
        <v>36</v>
      </c>
      <c r="S302" s="15" t="s">
        <v>1195</v>
      </c>
      <c r="T302" s="15" t="s">
        <v>15345</v>
      </c>
      <c r="U302" s="15" t="s">
        <v>1428</v>
      </c>
      <c r="W302" s="15" t="s">
        <v>1429</v>
      </c>
      <c r="X302" s="15" t="s">
        <v>39</v>
      </c>
      <c r="Y302" s="15">
        <v>0</v>
      </c>
      <c r="Z302" s="15" t="s">
        <v>46</v>
      </c>
      <c r="AA302" s="15" t="s">
        <v>74</v>
      </c>
      <c r="AB302" s="15">
        <v>43671</v>
      </c>
      <c r="AC302" s="15" t="s">
        <v>9291</v>
      </c>
      <c r="AD302" s="15" t="s">
        <v>9295</v>
      </c>
      <c r="AE302" s="15" t="s">
        <v>9302</v>
      </c>
      <c r="AF302" s="15" t="s">
        <v>5096</v>
      </c>
      <c r="AG302" s="15" t="s">
        <v>9312</v>
      </c>
    </row>
    <row r="303" spans="1:33" x14ac:dyDescent="0.45">
      <c r="A303" s="15">
        <v>1000301</v>
      </c>
      <c r="B303" s="15" t="s">
        <v>26</v>
      </c>
      <c r="C303" s="18">
        <v>1700793969</v>
      </c>
      <c r="D303" s="15">
        <v>700</v>
      </c>
      <c r="E303" s="15" t="s">
        <v>28</v>
      </c>
      <c r="F303" s="15" t="s">
        <v>15253</v>
      </c>
      <c r="G303" s="15" t="s">
        <v>29</v>
      </c>
      <c r="H303" s="15" t="s">
        <v>1431</v>
      </c>
      <c r="I303" s="15" t="s">
        <v>1432</v>
      </c>
      <c r="J303" s="15" t="s">
        <v>1430</v>
      </c>
      <c r="K303" s="15" t="s">
        <v>32</v>
      </c>
      <c r="L303" s="15">
        <v>985629649</v>
      </c>
      <c r="M303" s="15">
        <v>985629649</v>
      </c>
      <c r="N303" s="15" t="s">
        <v>33</v>
      </c>
      <c r="O303" s="15" t="s">
        <v>1433</v>
      </c>
      <c r="P303" s="15">
        <v>16091</v>
      </c>
      <c r="Q303" s="15" t="s">
        <v>991</v>
      </c>
      <c r="R303" s="15" t="s">
        <v>59</v>
      </c>
      <c r="S303" s="15" t="s">
        <v>244</v>
      </c>
      <c r="T303" s="15" t="s">
        <v>15349</v>
      </c>
      <c r="W303" s="15" t="s">
        <v>1434</v>
      </c>
      <c r="X303" s="15" t="s">
        <v>39</v>
      </c>
      <c r="Y303" s="15">
        <v>0</v>
      </c>
      <c r="Z303" s="15" t="s">
        <v>74</v>
      </c>
      <c r="AA303" s="15" t="s">
        <v>609</v>
      </c>
      <c r="AB303" s="15">
        <v>44193</v>
      </c>
      <c r="AC303" s="15" t="s">
        <v>9291</v>
      </c>
      <c r="AD303" s="15" t="s">
        <v>9295</v>
      </c>
      <c r="AE303" s="15" t="s">
        <v>9302</v>
      </c>
      <c r="AF303" s="15" t="s">
        <v>5096</v>
      </c>
      <c r="AG303" s="15" t="s">
        <v>9303</v>
      </c>
    </row>
    <row r="304" spans="1:33" x14ac:dyDescent="0.45">
      <c r="A304" s="15">
        <v>1000302</v>
      </c>
      <c r="B304" s="15" t="s">
        <v>26</v>
      </c>
      <c r="C304" s="18">
        <v>1701339986</v>
      </c>
      <c r="D304" s="15">
        <v>700</v>
      </c>
      <c r="E304" s="15" t="s">
        <v>28</v>
      </c>
      <c r="F304" s="15" t="s">
        <v>15253</v>
      </c>
      <c r="G304" s="15" t="s">
        <v>29</v>
      </c>
      <c r="H304" s="15" t="s">
        <v>1436</v>
      </c>
      <c r="I304" s="15" t="s">
        <v>1432</v>
      </c>
      <c r="J304" s="15" t="s">
        <v>1435</v>
      </c>
      <c r="K304" s="15" t="s">
        <v>32</v>
      </c>
      <c r="L304" s="15">
        <v>981549250</v>
      </c>
      <c r="M304" s="15">
        <v>981549250</v>
      </c>
      <c r="N304" s="15" t="s">
        <v>33</v>
      </c>
      <c r="O304" s="15" t="s">
        <v>1437</v>
      </c>
      <c r="P304" s="15">
        <v>17190</v>
      </c>
      <c r="Q304" s="15" t="s">
        <v>58</v>
      </c>
      <c r="R304" s="15" t="s">
        <v>59</v>
      </c>
      <c r="S304" s="15" t="s">
        <v>244</v>
      </c>
      <c r="T304" s="15" t="s">
        <v>15349</v>
      </c>
      <c r="W304" s="15" t="s">
        <v>34</v>
      </c>
      <c r="X304" s="15" t="s">
        <v>39</v>
      </c>
      <c r="Y304" s="15">
        <v>0</v>
      </c>
      <c r="Z304" s="15" t="s">
        <v>74</v>
      </c>
      <c r="AA304" s="15" t="s">
        <v>609</v>
      </c>
      <c r="AB304" s="15">
        <v>44133</v>
      </c>
      <c r="AC304" s="15" t="s">
        <v>9291</v>
      </c>
      <c r="AD304" s="15" t="s">
        <v>9329</v>
      </c>
      <c r="AE304" s="15" t="s">
        <v>9302</v>
      </c>
      <c r="AF304" s="15" t="s">
        <v>5096</v>
      </c>
      <c r="AG304" s="15" t="s">
        <v>9303</v>
      </c>
    </row>
    <row r="305" spans="1:33" x14ac:dyDescent="0.45">
      <c r="A305" s="15">
        <v>1000303</v>
      </c>
      <c r="B305" s="15" t="s">
        <v>26</v>
      </c>
      <c r="C305" s="18">
        <v>550126130</v>
      </c>
      <c r="D305" s="15">
        <v>0</v>
      </c>
      <c r="E305" s="15" t="s">
        <v>70</v>
      </c>
      <c r="F305" s="15" t="s">
        <v>15253</v>
      </c>
      <c r="G305" s="15" t="s">
        <v>29</v>
      </c>
      <c r="H305" s="15" t="s">
        <v>1439</v>
      </c>
      <c r="I305" s="15" t="s">
        <v>1440</v>
      </c>
      <c r="J305" s="15" t="s">
        <v>1438</v>
      </c>
      <c r="K305" s="15" t="s">
        <v>32</v>
      </c>
      <c r="L305" s="15" t="s">
        <v>33</v>
      </c>
      <c r="M305" s="15" t="s">
        <v>33</v>
      </c>
      <c r="N305" s="15" t="s">
        <v>33</v>
      </c>
      <c r="O305" s="15" t="s">
        <v>1075</v>
      </c>
      <c r="P305" s="15">
        <v>34600</v>
      </c>
      <c r="Q305" s="15" t="s">
        <v>35</v>
      </c>
      <c r="R305" s="15" t="s">
        <v>59</v>
      </c>
      <c r="S305" s="15" t="s">
        <v>1441</v>
      </c>
      <c r="T305" s="15" t="s">
        <v>15324</v>
      </c>
      <c r="W305" s="15" t="s">
        <v>1434</v>
      </c>
      <c r="X305" s="15" t="s">
        <v>39</v>
      </c>
      <c r="Y305" s="15">
        <v>0</v>
      </c>
      <c r="Z305" s="15" t="s">
        <v>74</v>
      </c>
      <c r="AA305" s="15" t="s">
        <v>74</v>
      </c>
      <c r="AB305" s="15">
        <v>43671</v>
      </c>
      <c r="AC305" s="15" t="s">
        <v>9291</v>
      </c>
      <c r="AD305" s="15" t="s">
        <v>9292</v>
      </c>
      <c r="AE305" s="15" t="s">
        <v>9363</v>
      </c>
      <c r="AF305" s="15" t="s">
        <v>9364</v>
      </c>
      <c r="AG305" s="15" t="s">
        <v>9364</v>
      </c>
    </row>
    <row r="306" spans="1:33" x14ac:dyDescent="0.45">
      <c r="A306" s="15">
        <v>1000304</v>
      </c>
      <c r="B306" s="15" t="s">
        <v>26</v>
      </c>
      <c r="C306" s="18">
        <v>601442544</v>
      </c>
      <c r="D306" s="15">
        <v>2000</v>
      </c>
      <c r="E306" s="15" t="s">
        <v>28</v>
      </c>
      <c r="F306" s="15" t="s">
        <v>15253</v>
      </c>
      <c r="G306" s="15" t="s">
        <v>29</v>
      </c>
      <c r="H306" s="15" t="s">
        <v>1443</v>
      </c>
      <c r="I306" s="15" t="s">
        <v>1444</v>
      </c>
      <c r="J306" s="15" t="s">
        <v>1442</v>
      </c>
      <c r="K306" s="15" t="s">
        <v>32</v>
      </c>
      <c r="L306" s="15">
        <v>958715138</v>
      </c>
      <c r="M306" s="15">
        <v>958715138</v>
      </c>
      <c r="N306" s="15" t="s">
        <v>33</v>
      </c>
      <c r="O306" s="15" t="s">
        <v>1445</v>
      </c>
      <c r="P306" s="15">
        <v>22325</v>
      </c>
      <c r="Q306" s="15" t="s">
        <v>409</v>
      </c>
      <c r="R306" s="15" t="s">
        <v>59</v>
      </c>
      <c r="S306" s="15" t="s">
        <v>1446</v>
      </c>
      <c r="T306" s="15" t="s">
        <v>15349</v>
      </c>
      <c r="U306" s="15" t="s">
        <v>1447</v>
      </c>
      <c r="W306" s="15" t="s">
        <v>1448</v>
      </c>
      <c r="X306" s="15" t="s">
        <v>39</v>
      </c>
      <c r="Y306" s="15">
        <v>0</v>
      </c>
      <c r="Z306" s="15" t="s">
        <v>74</v>
      </c>
      <c r="AA306" s="15" t="s">
        <v>609</v>
      </c>
      <c r="AB306" s="15">
        <v>44207</v>
      </c>
      <c r="AC306" s="15" t="s">
        <v>9291</v>
      </c>
      <c r="AD306" s="15" t="s">
        <v>9295</v>
      </c>
      <c r="AE306" s="15" t="s">
        <v>9293</v>
      </c>
      <c r="AF306" s="15" t="s">
        <v>511</v>
      </c>
      <c r="AG306" s="15" t="s">
        <v>9294</v>
      </c>
    </row>
    <row r="307" spans="1:33" x14ac:dyDescent="0.45">
      <c r="A307" s="15">
        <v>1000305</v>
      </c>
      <c r="B307" s="15" t="s">
        <v>26</v>
      </c>
      <c r="C307" s="18">
        <v>1757621204</v>
      </c>
      <c r="D307" s="15">
        <v>1500</v>
      </c>
      <c r="E307" s="15" t="s">
        <v>1450</v>
      </c>
      <c r="F307" s="15" t="s">
        <v>15254</v>
      </c>
      <c r="G307" s="15" t="s">
        <v>29</v>
      </c>
      <c r="H307" s="15" t="s">
        <v>1451</v>
      </c>
      <c r="I307" s="15" t="s">
        <v>1452</v>
      </c>
      <c r="J307" s="15" t="s">
        <v>1449</v>
      </c>
      <c r="K307" s="15" t="s">
        <v>32</v>
      </c>
      <c r="L307" s="15">
        <v>987580483</v>
      </c>
      <c r="M307" s="15">
        <v>5136135</v>
      </c>
      <c r="N307" s="15" t="s">
        <v>33</v>
      </c>
      <c r="O307" s="15" t="s">
        <v>1453</v>
      </c>
      <c r="P307" s="15">
        <v>23819</v>
      </c>
      <c r="Q307" s="15" t="s">
        <v>409</v>
      </c>
      <c r="R307" s="15" t="s">
        <v>36</v>
      </c>
      <c r="S307" s="15" t="s">
        <v>573</v>
      </c>
      <c r="T307" s="15" t="s">
        <v>573</v>
      </c>
      <c r="U307" s="15" t="s">
        <v>1454</v>
      </c>
      <c r="V307" s="15">
        <v>987580483</v>
      </c>
      <c r="W307" s="15" t="s">
        <v>1455</v>
      </c>
      <c r="X307" s="15" t="s">
        <v>39</v>
      </c>
      <c r="Y307" s="15">
        <v>0</v>
      </c>
      <c r="Z307" s="15" t="s">
        <v>74</v>
      </c>
      <c r="AA307" s="15" t="s">
        <v>665</v>
      </c>
      <c r="AB307" s="15">
        <v>44431</v>
      </c>
      <c r="AC307" s="15" t="s">
        <v>9291</v>
      </c>
      <c r="AD307" s="15" t="s">
        <v>9295</v>
      </c>
      <c r="AE307" s="15" t="s">
        <v>9302</v>
      </c>
      <c r="AF307" s="15" t="s">
        <v>5096</v>
      </c>
      <c r="AG307" s="15" t="s">
        <v>9312</v>
      </c>
    </row>
    <row r="308" spans="1:33" x14ac:dyDescent="0.45">
      <c r="A308" s="15">
        <v>1000306</v>
      </c>
      <c r="B308" s="15" t="s">
        <v>26</v>
      </c>
      <c r="C308" s="18">
        <v>1709573248</v>
      </c>
      <c r="D308" s="15">
        <v>0</v>
      </c>
      <c r="E308" s="15" t="s">
        <v>28</v>
      </c>
      <c r="F308" s="15" t="s">
        <v>15253</v>
      </c>
      <c r="G308" s="15" t="s">
        <v>29</v>
      </c>
      <c r="H308" s="15" t="s">
        <v>1457</v>
      </c>
      <c r="I308" s="15" t="s">
        <v>1458</v>
      </c>
      <c r="J308" s="15" t="s">
        <v>1456</v>
      </c>
      <c r="K308" s="15" t="s">
        <v>32</v>
      </c>
      <c r="L308" s="15" t="s">
        <v>1020</v>
      </c>
      <c r="M308" s="15" t="s">
        <v>33</v>
      </c>
      <c r="N308" s="15" t="s">
        <v>33</v>
      </c>
      <c r="O308" s="15" t="s">
        <v>34</v>
      </c>
      <c r="P308" s="15">
        <v>24223</v>
      </c>
      <c r="Q308" s="15" t="s">
        <v>58</v>
      </c>
      <c r="R308" s="15" t="s">
        <v>36</v>
      </c>
      <c r="S308" s="15" t="s">
        <v>279</v>
      </c>
      <c r="T308" s="15" t="s">
        <v>15324</v>
      </c>
      <c r="W308" s="15" t="s">
        <v>813</v>
      </c>
      <c r="X308" s="15" t="s">
        <v>39</v>
      </c>
      <c r="Y308" s="15">
        <v>0</v>
      </c>
      <c r="Z308" s="15" t="s">
        <v>74</v>
      </c>
      <c r="AA308" s="15" t="s">
        <v>74</v>
      </c>
      <c r="AB308" s="15">
        <v>43671</v>
      </c>
      <c r="AC308" s="15" t="s">
        <v>9291</v>
      </c>
      <c r="AD308" s="15" t="s">
        <v>9295</v>
      </c>
      <c r="AE308" s="15" t="s">
        <v>9302</v>
      </c>
      <c r="AF308" s="15" t="s">
        <v>5096</v>
      </c>
      <c r="AG308" s="15" t="s">
        <v>9312</v>
      </c>
    </row>
    <row r="309" spans="1:33" x14ac:dyDescent="0.45">
      <c r="A309" s="15">
        <v>1000307</v>
      </c>
      <c r="B309" s="15" t="s">
        <v>26</v>
      </c>
      <c r="C309" s="18">
        <v>1751607332</v>
      </c>
      <c r="D309" s="15">
        <v>1500</v>
      </c>
      <c r="E309" s="15" t="s">
        <v>28</v>
      </c>
      <c r="F309" s="15" t="s">
        <v>15253</v>
      </c>
      <c r="G309" s="15" t="s">
        <v>29</v>
      </c>
      <c r="H309" s="15" t="s">
        <v>1460</v>
      </c>
      <c r="I309" s="15" t="s">
        <v>1461</v>
      </c>
      <c r="J309" s="15" t="s">
        <v>1459</v>
      </c>
      <c r="K309" s="15" t="s">
        <v>32</v>
      </c>
      <c r="L309" s="15">
        <v>968210289</v>
      </c>
      <c r="M309" s="15">
        <v>968210289</v>
      </c>
      <c r="N309" s="15" t="s">
        <v>33</v>
      </c>
      <c r="O309" s="15" t="s">
        <v>1462</v>
      </c>
      <c r="P309" s="15">
        <v>26114</v>
      </c>
      <c r="Q309" s="15" t="s">
        <v>35</v>
      </c>
      <c r="R309" s="15" t="s">
        <v>59</v>
      </c>
      <c r="S309" s="15" t="s">
        <v>79</v>
      </c>
      <c r="T309" s="15" t="s">
        <v>79</v>
      </c>
      <c r="U309" s="15" t="s">
        <v>1463</v>
      </c>
      <c r="V309" s="15">
        <v>991876055</v>
      </c>
      <c r="W309" s="15" t="s">
        <v>1464</v>
      </c>
      <c r="X309" s="15" t="s">
        <v>39</v>
      </c>
      <c r="Y309" s="15">
        <v>0</v>
      </c>
      <c r="Z309" s="15" t="s">
        <v>74</v>
      </c>
      <c r="AA309" s="15" t="s">
        <v>74</v>
      </c>
      <c r="AB309" s="15">
        <v>43671</v>
      </c>
      <c r="AC309" s="15" t="s">
        <v>9291</v>
      </c>
      <c r="AD309" s="15" t="s">
        <v>9292</v>
      </c>
      <c r="AE309" s="15" t="s">
        <v>9302</v>
      </c>
      <c r="AF309" s="15" t="s">
        <v>5096</v>
      </c>
      <c r="AG309" s="15" t="s">
        <v>9312</v>
      </c>
    </row>
    <row r="310" spans="1:33" x14ac:dyDescent="0.45">
      <c r="A310" s="15">
        <v>1000308</v>
      </c>
      <c r="B310" s="15" t="s">
        <v>26</v>
      </c>
      <c r="C310" s="18">
        <v>1722807094</v>
      </c>
      <c r="D310" s="15">
        <v>450</v>
      </c>
      <c r="E310" s="15" t="s">
        <v>70</v>
      </c>
      <c r="F310" s="15" t="s">
        <v>15253</v>
      </c>
      <c r="G310" s="15" t="s">
        <v>29</v>
      </c>
      <c r="H310" s="15" t="s">
        <v>1466</v>
      </c>
      <c r="I310" s="15" t="s">
        <v>1467</v>
      </c>
      <c r="J310" s="15" t="s">
        <v>1465</v>
      </c>
      <c r="K310" s="15" t="s">
        <v>32</v>
      </c>
      <c r="L310" s="15">
        <v>5139455</v>
      </c>
      <c r="M310" s="15">
        <v>994045652</v>
      </c>
      <c r="N310" s="15" t="s">
        <v>1468</v>
      </c>
      <c r="O310" s="15" t="s">
        <v>1469</v>
      </c>
      <c r="P310" s="15">
        <v>31654</v>
      </c>
      <c r="Q310" s="15" t="s">
        <v>58</v>
      </c>
      <c r="R310" s="15" t="s">
        <v>59</v>
      </c>
      <c r="S310" s="15" t="s">
        <v>1348</v>
      </c>
      <c r="T310" s="15" t="s">
        <v>15345</v>
      </c>
      <c r="U310" s="15" t="s">
        <v>1470</v>
      </c>
      <c r="V310" s="15">
        <v>987781630</v>
      </c>
      <c r="W310" s="15" t="s">
        <v>1471</v>
      </c>
      <c r="X310" s="15" t="s">
        <v>39</v>
      </c>
      <c r="Y310" s="15">
        <v>3</v>
      </c>
      <c r="Z310" s="15" t="s">
        <v>46</v>
      </c>
      <c r="AA310" s="15" t="s">
        <v>74</v>
      </c>
      <c r="AB310" s="15">
        <v>43671</v>
      </c>
      <c r="AC310" s="15" t="s">
        <v>9291</v>
      </c>
      <c r="AD310" s="15" t="s">
        <v>9295</v>
      </c>
      <c r="AE310" s="15" t="s">
        <v>9302</v>
      </c>
      <c r="AF310" s="15" t="s">
        <v>5096</v>
      </c>
      <c r="AG310" s="15" t="s">
        <v>9371</v>
      </c>
    </row>
    <row r="311" spans="1:33" x14ac:dyDescent="0.45">
      <c r="A311" s="15">
        <v>1000309</v>
      </c>
      <c r="B311" s="15" t="s">
        <v>26</v>
      </c>
      <c r="C311" s="18">
        <v>1750654400</v>
      </c>
      <c r="D311" s="15">
        <v>0</v>
      </c>
      <c r="E311" s="15" t="s">
        <v>70</v>
      </c>
      <c r="F311" s="15" t="s">
        <v>15253</v>
      </c>
      <c r="G311" s="15" t="s">
        <v>29</v>
      </c>
      <c r="H311" s="15" t="s">
        <v>1472</v>
      </c>
      <c r="I311" s="15" t="s">
        <v>1473</v>
      </c>
      <c r="J311" s="15" t="s">
        <v>1474</v>
      </c>
      <c r="K311" s="15" t="s">
        <v>32</v>
      </c>
      <c r="L311" s="15" t="s">
        <v>33</v>
      </c>
      <c r="M311" s="15" t="s">
        <v>33</v>
      </c>
      <c r="N311" s="15" t="s">
        <v>33</v>
      </c>
      <c r="O311" s="15" t="s">
        <v>34</v>
      </c>
      <c r="P311" s="15">
        <v>32330</v>
      </c>
      <c r="Q311" s="15" t="s">
        <v>35</v>
      </c>
      <c r="R311" s="15" t="s">
        <v>36</v>
      </c>
      <c r="S311" s="15" t="s">
        <v>79</v>
      </c>
      <c r="T311" s="15" t="s">
        <v>79</v>
      </c>
      <c r="W311" s="15" t="s">
        <v>34</v>
      </c>
      <c r="X311" s="15" t="s">
        <v>97</v>
      </c>
      <c r="Y311" s="15">
        <v>0</v>
      </c>
      <c r="Z311" s="15" t="s">
        <v>46</v>
      </c>
      <c r="AA311" s="15" t="s">
        <v>74</v>
      </c>
      <c r="AB311" s="15">
        <v>43671</v>
      </c>
      <c r="AC311" s="15" t="s">
        <v>9291</v>
      </c>
      <c r="AD311" s="15" t="s">
        <v>9292</v>
      </c>
      <c r="AE311" s="15" t="s">
        <v>9302</v>
      </c>
      <c r="AF311" s="15" t="s">
        <v>5096</v>
      </c>
      <c r="AG311" s="15" t="s">
        <v>9312</v>
      </c>
    </row>
    <row r="312" spans="1:33" x14ac:dyDescent="0.45">
      <c r="A312" s="15">
        <v>1000310</v>
      </c>
      <c r="B312" s="15" t="s">
        <v>26</v>
      </c>
      <c r="C312" s="18">
        <v>602883902</v>
      </c>
      <c r="D312" s="15">
        <v>5000</v>
      </c>
      <c r="E312" s="15" t="s">
        <v>28</v>
      </c>
      <c r="F312" s="15" t="s">
        <v>15253</v>
      </c>
      <c r="G312" s="15" t="s">
        <v>29</v>
      </c>
      <c r="H312" s="15" t="s">
        <v>1094</v>
      </c>
      <c r="I312" s="15" t="s">
        <v>1476</v>
      </c>
      <c r="J312" s="15" t="s">
        <v>1475</v>
      </c>
      <c r="K312" s="15" t="s">
        <v>32</v>
      </c>
      <c r="L312" s="15" t="s">
        <v>1477</v>
      </c>
      <c r="M312" s="15" t="s">
        <v>33</v>
      </c>
      <c r="N312" s="15" t="s">
        <v>33</v>
      </c>
      <c r="O312" s="15" t="s">
        <v>1478</v>
      </c>
      <c r="P312" s="15">
        <v>27312</v>
      </c>
      <c r="Q312" s="15" t="s">
        <v>58</v>
      </c>
      <c r="R312" s="15" t="s">
        <v>59</v>
      </c>
      <c r="S312" s="15" t="s">
        <v>348</v>
      </c>
      <c r="T312" s="15" t="s">
        <v>15325</v>
      </c>
      <c r="W312" s="15" t="s">
        <v>813</v>
      </c>
      <c r="X312" s="15" t="s">
        <v>39</v>
      </c>
      <c r="Y312" s="15">
        <v>0</v>
      </c>
      <c r="Z312" s="15" t="s">
        <v>74</v>
      </c>
      <c r="AA312" s="15" t="s">
        <v>40</v>
      </c>
      <c r="AB312" s="15">
        <v>43927</v>
      </c>
      <c r="AC312" s="15" t="s">
        <v>9291</v>
      </c>
      <c r="AD312" s="15" t="s">
        <v>9295</v>
      </c>
      <c r="AE312" s="15" t="s">
        <v>9293</v>
      </c>
      <c r="AF312" s="15" t="s">
        <v>511</v>
      </c>
      <c r="AG312" s="15" t="s">
        <v>9294</v>
      </c>
    </row>
    <row r="313" spans="1:33" x14ac:dyDescent="0.45">
      <c r="A313" s="15">
        <v>1000311</v>
      </c>
      <c r="B313" s="15" t="s">
        <v>26</v>
      </c>
      <c r="C313" s="18">
        <v>1722865175</v>
      </c>
      <c r="D313" s="15">
        <v>0</v>
      </c>
      <c r="E313" s="15" t="s">
        <v>70</v>
      </c>
      <c r="F313" s="15" t="s">
        <v>15253</v>
      </c>
      <c r="G313" s="15" t="s">
        <v>29</v>
      </c>
      <c r="H313" s="15" t="s">
        <v>1480</v>
      </c>
      <c r="I313" s="15" t="s">
        <v>1481</v>
      </c>
      <c r="J313" s="15" t="s">
        <v>1479</v>
      </c>
      <c r="K313" s="15" t="s">
        <v>32</v>
      </c>
      <c r="L313" s="15" t="s">
        <v>33</v>
      </c>
      <c r="M313" s="15" t="s">
        <v>33</v>
      </c>
      <c r="N313" s="15" t="s">
        <v>33</v>
      </c>
      <c r="O313" s="15" t="s">
        <v>1291</v>
      </c>
      <c r="P313" s="15">
        <v>32666</v>
      </c>
      <c r="Q313" s="15" t="s">
        <v>35</v>
      </c>
      <c r="R313" s="15" t="s">
        <v>36</v>
      </c>
      <c r="S313" s="15" t="s">
        <v>348</v>
      </c>
      <c r="T313" s="15" t="s">
        <v>15325</v>
      </c>
      <c r="W313" s="15" t="s">
        <v>1370</v>
      </c>
      <c r="X313" s="15" t="s">
        <v>39</v>
      </c>
      <c r="Y313" s="15">
        <v>0</v>
      </c>
      <c r="Z313" s="15" t="s">
        <v>1482</v>
      </c>
      <c r="AA313" s="15" t="s">
        <v>74</v>
      </c>
      <c r="AB313" s="15">
        <v>43671</v>
      </c>
      <c r="AC313" s="15" t="s">
        <v>9291</v>
      </c>
      <c r="AD313" s="15" t="s">
        <v>9292</v>
      </c>
      <c r="AE313" s="15" t="s">
        <v>9302</v>
      </c>
      <c r="AF313" s="15" t="s">
        <v>5096</v>
      </c>
      <c r="AG313" s="15" t="s">
        <v>9381</v>
      </c>
    </row>
    <row r="314" spans="1:33" x14ac:dyDescent="0.45">
      <c r="A314" s="15">
        <v>1000312</v>
      </c>
      <c r="B314" s="15" t="s">
        <v>26</v>
      </c>
      <c r="C314" s="18">
        <v>1725915860</v>
      </c>
      <c r="D314" s="15">
        <v>0</v>
      </c>
      <c r="E314" s="15" t="s">
        <v>28</v>
      </c>
      <c r="F314" s="15" t="s">
        <v>15253</v>
      </c>
      <c r="G314" s="15" t="s">
        <v>29</v>
      </c>
      <c r="H314" s="15" t="s">
        <v>1484</v>
      </c>
      <c r="I314" s="15" t="s">
        <v>1485</v>
      </c>
      <c r="J314" s="15" t="s">
        <v>1483</v>
      </c>
      <c r="K314" s="15" t="s">
        <v>32</v>
      </c>
      <c r="L314" s="15" t="s">
        <v>33</v>
      </c>
      <c r="M314" s="15" t="s">
        <v>33</v>
      </c>
      <c r="N314" s="15" t="s">
        <v>33</v>
      </c>
      <c r="O314" s="15" t="s">
        <v>34</v>
      </c>
      <c r="P314" s="15">
        <v>31606</v>
      </c>
      <c r="Q314" s="15" t="s">
        <v>35</v>
      </c>
      <c r="R314" s="15" t="s">
        <v>59</v>
      </c>
      <c r="S314" s="15" t="s">
        <v>79</v>
      </c>
      <c r="T314" s="15" t="s">
        <v>79</v>
      </c>
      <c r="W314" s="15" t="s">
        <v>34</v>
      </c>
      <c r="X314" s="15" t="s">
        <v>39</v>
      </c>
      <c r="Y314" s="15">
        <v>0</v>
      </c>
      <c r="Z314" s="15" t="s">
        <v>74</v>
      </c>
      <c r="AA314" s="15" t="s">
        <v>74</v>
      </c>
      <c r="AB314" s="15">
        <v>43671</v>
      </c>
      <c r="AC314" s="15" t="s">
        <v>9291</v>
      </c>
      <c r="AD314" s="15" t="s">
        <v>9292</v>
      </c>
      <c r="AE314" s="15" t="s">
        <v>9302</v>
      </c>
      <c r="AF314" s="15" t="s">
        <v>5096</v>
      </c>
      <c r="AG314" s="15" t="s">
        <v>9387</v>
      </c>
    </row>
    <row r="315" spans="1:33" x14ac:dyDescent="0.45">
      <c r="A315" s="15">
        <v>1000313</v>
      </c>
      <c r="B315" s="15" t="s">
        <v>26</v>
      </c>
      <c r="C315" s="18">
        <v>1716583990</v>
      </c>
      <c r="D315" s="15">
        <v>0</v>
      </c>
      <c r="E315" s="15" t="s">
        <v>70</v>
      </c>
      <c r="F315" s="15" t="s">
        <v>15253</v>
      </c>
      <c r="G315" s="15" t="s">
        <v>29</v>
      </c>
      <c r="H315" s="15" t="s">
        <v>1487</v>
      </c>
      <c r="I315" s="15" t="s">
        <v>1488</v>
      </c>
      <c r="J315" s="15" t="s">
        <v>1486</v>
      </c>
      <c r="K315" s="15" t="s">
        <v>32</v>
      </c>
      <c r="L315" s="15" t="s">
        <v>1020</v>
      </c>
      <c r="M315" s="15" t="s">
        <v>1068</v>
      </c>
      <c r="N315" s="15" t="s">
        <v>33</v>
      </c>
      <c r="O315" s="15" t="s">
        <v>1489</v>
      </c>
      <c r="P315" s="15">
        <v>29985</v>
      </c>
      <c r="Q315" s="15" t="s">
        <v>58</v>
      </c>
      <c r="R315" s="15" t="s">
        <v>59</v>
      </c>
      <c r="S315" s="15" t="s">
        <v>79</v>
      </c>
      <c r="T315" s="15" t="s">
        <v>79</v>
      </c>
      <c r="W315" s="15" t="s">
        <v>1370</v>
      </c>
      <c r="X315" s="15" t="s">
        <v>39</v>
      </c>
      <c r="Y315" s="15">
        <v>0</v>
      </c>
      <c r="Z315" s="15" t="s">
        <v>74</v>
      </c>
      <c r="AA315" s="15" t="s">
        <v>74</v>
      </c>
      <c r="AB315" s="15">
        <v>43671</v>
      </c>
      <c r="AC315" s="15" t="s">
        <v>9291</v>
      </c>
      <c r="AD315" s="15" t="s">
        <v>9295</v>
      </c>
      <c r="AE315" s="15" t="s">
        <v>9302</v>
      </c>
      <c r="AF315" s="15" t="s">
        <v>5096</v>
      </c>
      <c r="AG315" s="15" t="s">
        <v>9387</v>
      </c>
    </row>
    <row r="316" spans="1:33" x14ac:dyDescent="0.45">
      <c r="A316" s="15">
        <v>1000314</v>
      </c>
      <c r="B316" s="15" t="s">
        <v>26</v>
      </c>
      <c r="C316" s="18">
        <v>603138207</v>
      </c>
      <c r="D316" s="15">
        <v>300</v>
      </c>
      <c r="E316" s="15" t="s">
        <v>28</v>
      </c>
      <c r="F316" s="15" t="s">
        <v>15253</v>
      </c>
      <c r="G316" s="15" t="s">
        <v>29</v>
      </c>
      <c r="H316" s="15" t="s">
        <v>1491</v>
      </c>
      <c r="I316" s="15" t="s">
        <v>749</v>
      </c>
      <c r="J316" s="15" t="s">
        <v>1490</v>
      </c>
      <c r="K316" s="15" t="s">
        <v>32</v>
      </c>
      <c r="L316" s="15">
        <v>985320809</v>
      </c>
      <c r="M316" s="15">
        <v>979830631</v>
      </c>
      <c r="N316" s="15" t="s">
        <v>33</v>
      </c>
      <c r="O316" s="15" t="s">
        <v>1492</v>
      </c>
      <c r="P316" s="15">
        <v>27231</v>
      </c>
      <c r="Q316" s="15" t="s">
        <v>409</v>
      </c>
      <c r="R316" s="15" t="s">
        <v>36</v>
      </c>
      <c r="S316" s="15" t="s">
        <v>1493</v>
      </c>
      <c r="T316" s="15" t="s">
        <v>15335</v>
      </c>
      <c r="U316" s="15" t="s">
        <v>1494</v>
      </c>
      <c r="V316" s="15">
        <v>979830631</v>
      </c>
      <c r="W316" s="15" t="s">
        <v>1492</v>
      </c>
      <c r="X316" s="15" t="s">
        <v>97</v>
      </c>
      <c r="Y316" s="15">
        <v>0</v>
      </c>
      <c r="Z316" s="15" t="s">
        <v>74</v>
      </c>
      <c r="AA316" s="15" t="s">
        <v>46</v>
      </c>
      <c r="AB316" s="15">
        <v>44146</v>
      </c>
      <c r="AC316" s="15" t="s">
        <v>9291</v>
      </c>
      <c r="AD316" s="15" t="s">
        <v>9292</v>
      </c>
      <c r="AE316" s="15" t="s">
        <v>9293</v>
      </c>
      <c r="AF316" s="15" t="s">
        <v>511</v>
      </c>
      <c r="AG316" s="15" t="s">
        <v>9388</v>
      </c>
    </row>
    <row r="317" spans="1:33" x14ac:dyDescent="0.45">
      <c r="A317" s="15">
        <v>1000315</v>
      </c>
      <c r="B317" s="15" t="s">
        <v>26</v>
      </c>
      <c r="C317" s="18">
        <v>1708920374</v>
      </c>
      <c r="D317" s="15">
        <v>2000</v>
      </c>
      <c r="E317" s="15" t="s">
        <v>70</v>
      </c>
      <c r="F317" s="15" t="s">
        <v>15253</v>
      </c>
      <c r="G317" s="15" t="s">
        <v>29</v>
      </c>
      <c r="H317" s="15" t="s">
        <v>1496</v>
      </c>
      <c r="I317" s="15" t="s">
        <v>1497</v>
      </c>
      <c r="J317" s="15" t="s">
        <v>1495</v>
      </c>
      <c r="K317" s="15" t="s">
        <v>32</v>
      </c>
      <c r="L317" s="15">
        <v>2524132</v>
      </c>
      <c r="M317" s="15">
        <v>991851502</v>
      </c>
      <c r="N317" s="15" t="s">
        <v>33</v>
      </c>
      <c r="O317" s="15" t="s">
        <v>1498</v>
      </c>
      <c r="P317" s="15">
        <v>25155</v>
      </c>
      <c r="Q317" s="15" t="s">
        <v>58</v>
      </c>
      <c r="R317" s="15" t="s">
        <v>36</v>
      </c>
      <c r="S317" s="15" t="s">
        <v>79</v>
      </c>
      <c r="T317" s="15" t="s">
        <v>79</v>
      </c>
      <c r="U317" s="15" t="s">
        <v>1499</v>
      </c>
      <c r="V317" s="15" t="s">
        <v>33</v>
      </c>
      <c r="W317" s="15" t="s">
        <v>34</v>
      </c>
      <c r="X317" s="15" t="s">
        <v>39</v>
      </c>
      <c r="Y317" s="15">
        <v>0</v>
      </c>
      <c r="Z317" s="15" t="s">
        <v>74</v>
      </c>
      <c r="AA317" s="15" t="s">
        <v>74</v>
      </c>
      <c r="AB317" s="15">
        <v>43671</v>
      </c>
      <c r="AC317" s="15" t="s">
        <v>9291</v>
      </c>
      <c r="AD317" s="15" t="s">
        <v>9296</v>
      </c>
      <c r="AE317" s="15" t="s">
        <v>9348</v>
      </c>
      <c r="AF317" s="15" t="s">
        <v>9348</v>
      </c>
      <c r="AG317" s="15" t="s">
        <v>9389</v>
      </c>
    </row>
    <row r="318" spans="1:33" x14ac:dyDescent="0.45">
      <c r="A318" s="15">
        <v>1000316</v>
      </c>
      <c r="B318" s="15" t="s">
        <v>26</v>
      </c>
      <c r="C318" s="18">
        <v>601130842</v>
      </c>
      <c r="D318" s="15">
        <v>0</v>
      </c>
      <c r="E318" s="15" t="s">
        <v>28</v>
      </c>
      <c r="F318" s="15" t="s">
        <v>15253</v>
      </c>
      <c r="G318" s="15" t="s">
        <v>29</v>
      </c>
      <c r="H318" s="15" t="s">
        <v>1261</v>
      </c>
      <c r="I318" s="15" t="s">
        <v>1501</v>
      </c>
      <c r="J318" s="15" t="s">
        <v>1500</v>
      </c>
      <c r="K318" s="15" t="s">
        <v>32</v>
      </c>
      <c r="L318" s="15">
        <v>32618628</v>
      </c>
      <c r="M318" s="15">
        <v>999335022</v>
      </c>
      <c r="N318" s="15" t="s">
        <v>33</v>
      </c>
      <c r="O318" s="15" t="s">
        <v>1502</v>
      </c>
      <c r="P318" s="15">
        <v>20643</v>
      </c>
      <c r="Q318" s="15" t="s">
        <v>58</v>
      </c>
      <c r="R318" s="15" t="s">
        <v>59</v>
      </c>
      <c r="S318" s="15" t="s">
        <v>79</v>
      </c>
      <c r="T318" s="15" t="s">
        <v>79</v>
      </c>
      <c r="W318" s="15" t="s">
        <v>34</v>
      </c>
      <c r="X318" s="15" t="s">
        <v>39</v>
      </c>
      <c r="Y318" s="15">
        <v>0</v>
      </c>
      <c r="Z318" s="15" t="s">
        <v>74</v>
      </c>
      <c r="AA318" s="15" t="s">
        <v>74</v>
      </c>
      <c r="AB318" s="15">
        <v>43671</v>
      </c>
      <c r="AC318" s="15" t="s">
        <v>9291</v>
      </c>
      <c r="AD318" s="15" t="s">
        <v>9295</v>
      </c>
      <c r="AE318" s="15" t="s">
        <v>9293</v>
      </c>
      <c r="AF318" s="15" t="s">
        <v>511</v>
      </c>
      <c r="AG318" s="15" t="s">
        <v>9294</v>
      </c>
    </row>
    <row r="319" spans="1:33" x14ac:dyDescent="0.45">
      <c r="A319" s="15">
        <v>1000317</v>
      </c>
      <c r="B319" s="15" t="s">
        <v>26</v>
      </c>
      <c r="C319" s="18">
        <v>1721075552</v>
      </c>
      <c r="D319" s="15">
        <v>600</v>
      </c>
      <c r="E319" s="15" t="s">
        <v>28</v>
      </c>
      <c r="F319" s="15" t="s">
        <v>15253</v>
      </c>
      <c r="G319" s="15" t="s">
        <v>29</v>
      </c>
      <c r="H319" s="15" t="s">
        <v>882</v>
      </c>
      <c r="I319" s="15" t="s">
        <v>1504</v>
      </c>
      <c r="J319" s="15" t="s">
        <v>1503</v>
      </c>
      <c r="K319" s="15" t="s">
        <v>32</v>
      </c>
      <c r="L319" s="15">
        <v>967142902</v>
      </c>
      <c r="M319" s="15">
        <v>967142902</v>
      </c>
      <c r="N319" s="15" t="s">
        <v>33</v>
      </c>
      <c r="O319" s="15" t="s">
        <v>1505</v>
      </c>
      <c r="P319" s="15">
        <v>29160</v>
      </c>
      <c r="Q319" s="15" t="s">
        <v>58</v>
      </c>
      <c r="R319" s="15" t="s">
        <v>59</v>
      </c>
      <c r="S319" s="15" t="s">
        <v>348</v>
      </c>
      <c r="T319" s="15" t="s">
        <v>15325</v>
      </c>
      <c r="U319" s="15" t="s">
        <v>1506</v>
      </c>
      <c r="V319" s="15">
        <v>967142902</v>
      </c>
      <c r="W319" s="15" t="s">
        <v>1507</v>
      </c>
      <c r="X319" s="15" t="s">
        <v>39</v>
      </c>
      <c r="Y319" s="15">
        <v>0</v>
      </c>
      <c r="Z319" s="15" t="s">
        <v>74</v>
      </c>
      <c r="AA319" s="15" t="s">
        <v>609</v>
      </c>
      <c r="AB319" s="15">
        <v>44344</v>
      </c>
      <c r="AC319" s="15" t="s">
        <v>9291</v>
      </c>
      <c r="AD319" s="15" t="s">
        <v>9295</v>
      </c>
      <c r="AE319" s="15" t="s">
        <v>9302</v>
      </c>
      <c r="AF319" s="15" t="s">
        <v>5096</v>
      </c>
      <c r="AG319" s="15" t="s">
        <v>9312</v>
      </c>
    </row>
    <row r="320" spans="1:33" x14ac:dyDescent="0.45">
      <c r="A320" s="15">
        <v>1000318</v>
      </c>
      <c r="B320" s="15" t="s">
        <v>26</v>
      </c>
      <c r="C320" s="18">
        <v>1751590892</v>
      </c>
      <c r="D320" s="15">
        <v>800</v>
      </c>
      <c r="E320" s="15" t="s">
        <v>28</v>
      </c>
      <c r="F320" s="15" t="s">
        <v>15253</v>
      </c>
      <c r="G320" s="15" t="s">
        <v>29</v>
      </c>
      <c r="H320" s="15" t="s">
        <v>1509</v>
      </c>
      <c r="I320" s="15" t="s">
        <v>1510</v>
      </c>
      <c r="J320" s="15" t="s">
        <v>1508</v>
      </c>
      <c r="K320" s="15" t="s">
        <v>32</v>
      </c>
      <c r="L320" s="15">
        <v>988763457</v>
      </c>
      <c r="M320" s="15">
        <v>988763457</v>
      </c>
      <c r="N320" s="15" t="s">
        <v>1511</v>
      </c>
      <c r="O320" s="15" t="s">
        <v>1512</v>
      </c>
      <c r="P320" s="15">
        <v>32765</v>
      </c>
      <c r="Q320" s="15" t="s">
        <v>35</v>
      </c>
      <c r="R320" s="15" t="s">
        <v>59</v>
      </c>
      <c r="S320" s="15" t="s">
        <v>79</v>
      </c>
      <c r="T320" s="15" t="s">
        <v>79</v>
      </c>
      <c r="U320" s="15" t="s">
        <v>1513</v>
      </c>
      <c r="V320" s="15">
        <v>988763457</v>
      </c>
      <c r="W320" s="15" t="s">
        <v>1514</v>
      </c>
      <c r="X320" s="15" t="s">
        <v>39</v>
      </c>
      <c r="Y320" s="15">
        <v>0</v>
      </c>
      <c r="Z320" s="15" t="s">
        <v>74</v>
      </c>
      <c r="AA320" s="15" t="s">
        <v>609</v>
      </c>
      <c r="AB320" s="15">
        <v>44210</v>
      </c>
      <c r="AC320" s="15" t="s">
        <v>9291</v>
      </c>
      <c r="AD320" s="15" t="s">
        <v>9292</v>
      </c>
      <c r="AE320" s="15" t="s">
        <v>9302</v>
      </c>
      <c r="AF320" s="15" t="s">
        <v>5096</v>
      </c>
      <c r="AG320" s="15" t="s">
        <v>9312</v>
      </c>
    </row>
    <row r="321" spans="1:33" x14ac:dyDescent="0.45">
      <c r="A321" s="15">
        <v>1000319</v>
      </c>
      <c r="B321" s="15" t="s">
        <v>26</v>
      </c>
      <c r="C321" s="18">
        <v>1715456529</v>
      </c>
      <c r="D321" s="15">
        <v>220</v>
      </c>
      <c r="E321" s="15" t="s">
        <v>28</v>
      </c>
      <c r="F321" s="15" t="s">
        <v>15253</v>
      </c>
      <c r="G321" s="15" t="s">
        <v>29</v>
      </c>
      <c r="H321" s="15" t="s">
        <v>1516</v>
      </c>
      <c r="I321" s="15" t="s">
        <v>1517</v>
      </c>
      <c r="J321" s="15" t="s">
        <v>1515</v>
      </c>
      <c r="K321" s="15" t="s">
        <v>32</v>
      </c>
      <c r="L321" s="15">
        <v>988867643</v>
      </c>
      <c r="M321" s="15">
        <v>988867643</v>
      </c>
      <c r="N321" s="15" t="s">
        <v>33</v>
      </c>
      <c r="O321" s="15" t="s">
        <v>1518</v>
      </c>
      <c r="P321" s="15">
        <v>28261</v>
      </c>
      <c r="Q321" s="15" t="s">
        <v>58</v>
      </c>
      <c r="R321" s="15" t="s">
        <v>36</v>
      </c>
      <c r="S321" s="15" t="s">
        <v>348</v>
      </c>
      <c r="T321" s="15" t="s">
        <v>15325</v>
      </c>
      <c r="W321" s="15" t="s">
        <v>1519</v>
      </c>
      <c r="X321" s="15" t="s">
        <v>39</v>
      </c>
      <c r="Y321" s="15">
        <v>0</v>
      </c>
      <c r="Z321" s="15" t="s">
        <v>46</v>
      </c>
      <c r="AA321" s="15" t="s">
        <v>46</v>
      </c>
      <c r="AB321" s="15">
        <v>43882</v>
      </c>
      <c r="AC321" s="15" t="s">
        <v>9291</v>
      </c>
      <c r="AD321" s="15" t="s">
        <v>9329</v>
      </c>
      <c r="AE321" s="15" t="s">
        <v>9302</v>
      </c>
      <c r="AF321" s="15" t="s">
        <v>5096</v>
      </c>
      <c r="AG321" s="15" t="s">
        <v>9312</v>
      </c>
    </row>
    <row r="322" spans="1:33" x14ac:dyDescent="0.45">
      <c r="A322" s="15">
        <v>1000320</v>
      </c>
      <c r="B322" s="15" t="s">
        <v>26</v>
      </c>
      <c r="C322" s="18">
        <v>601442536</v>
      </c>
      <c r="D322" s="15">
        <v>800</v>
      </c>
      <c r="E322" s="15" t="s">
        <v>28</v>
      </c>
      <c r="F322" s="15" t="s">
        <v>15253</v>
      </c>
      <c r="G322" s="15" t="s">
        <v>29</v>
      </c>
      <c r="H322" s="15" t="s">
        <v>1050</v>
      </c>
      <c r="I322" s="15" t="s">
        <v>988</v>
      </c>
      <c r="J322" s="15" t="s">
        <v>1520</v>
      </c>
      <c r="K322" s="15" t="s">
        <v>32</v>
      </c>
      <c r="L322" s="15" t="s">
        <v>33</v>
      </c>
      <c r="M322" s="15" t="s">
        <v>33</v>
      </c>
      <c r="N322" s="15" t="s">
        <v>33</v>
      </c>
      <c r="O322" s="15" t="s">
        <v>1521</v>
      </c>
      <c r="P322" s="15">
        <v>22313</v>
      </c>
      <c r="Q322" s="15" t="s">
        <v>35</v>
      </c>
      <c r="R322" s="15" t="s">
        <v>36</v>
      </c>
      <c r="S322" s="15" t="s">
        <v>279</v>
      </c>
      <c r="T322" s="15" t="s">
        <v>15324</v>
      </c>
      <c r="U322" s="15" t="s">
        <v>1011</v>
      </c>
      <c r="W322" s="15" t="s">
        <v>1522</v>
      </c>
      <c r="X322" s="15" t="s">
        <v>97</v>
      </c>
      <c r="Y322" s="15">
        <v>0</v>
      </c>
      <c r="Z322" s="15" t="s">
        <v>46</v>
      </c>
      <c r="AA322" s="15" t="s">
        <v>665</v>
      </c>
      <c r="AB322" s="15">
        <v>44543</v>
      </c>
      <c r="AC322" s="15" t="s">
        <v>9291</v>
      </c>
      <c r="AD322" s="15" t="s">
        <v>9295</v>
      </c>
      <c r="AE322" s="15" t="s">
        <v>9302</v>
      </c>
      <c r="AF322" s="15" t="s">
        <v>5096</v>
      </c>
      <c r="AG322" s="15" t="s">
        <v>9312</v>
      </c>
    </row>
    <row r="323" spans="1:33" x14ac:dyDescent="0.45">
      <c r="A323" s="15">
        <v>1000321</v>
      </c>
      <c r="B323" s="15" t="s">
        <v>26</v>
      </c>
      <c r="C323" s="18">
        <v>1722401203</v>
      </c>
      <c r="D323" s="15">
        <v>0</v>
      </c>
      <c r="E323" s="15" t="s">
        <v>28</v>
      </c>
      <c r="F323" s="15" t="s">
        <v>15253</v>
      </c>
      <c r="G323" s="15" t="s">
        <v>29</v>
      </c>
      <c r="H323" s="15" t="s">
        <v>1284</v>
      </c>
      <c r="I323" s="15" t="s">
        <v>1148</v>
      </c>
      <c r="J323" s="15" t="s">
        <v>1523</v>
      </c>
      <c r="K323" s="15" t="s">
        <v>32</v>
      </c>
      <c r="L323" s="15">
        <v>3009296</v>
      </c>
      <c r="M323" s="15" t="s">
        <v>33</v>
      </c>
      <c r="N323" s="15" t="s">
        <v>33</v>
      </c>
      <c r="O323" s="15" t="s">
        <v>34</v>
      </c>
      <c r="P323" s="15">
        <v>32227</v>
      </c>
      <c r="Q323" s="15" t="s">
        <v>58</v>
      </c>
      <c r="R323" s="15" t="s">
        <v>36</v>
      </c>
      <c r="S323" s="15" t="s">
        <v>348</v>
      </c>
      <c r="T323" s="15" t="s">
        <v>15325</v>
      </c>
      <c r="W323" s="15" t="s">
        <v>34</v>
      </c>
      <c r="X323" s="15" t="s">
        <v>97</v>
      </c>
      <c r="Y323" s="15">
        <v>0</v>
      </c>
      <c r="Z323" s="15" t="s">
        <v>46</v>
      </c>
      <c r="AA323" s="15" t="s">
        <v>74</v>
      </c>
      <c r="AB323" s="15">
        <v>43671</v>
      </c>
      <c r="AC323" s="15" t="s">
        <v>9291</v>
      </c>
      <c r="AD323" s="15" t="s">
        <v>9295</v>
      </c>
      <c r="AE323" s="15" t="s">
        <v>9302</v>
      </c>
      <c r="AF323" s="15" t="s">
        <v>5096</v>
      </c>
      <c r="AG323" s="15" t="s">
        <v>9359</v>
      </c>
    </row>
    <row r="324" spans="1:33" x14ac:dyDescent="0.45">
      <c r="A324" s="15">
        <v>1000322</v>
      </c>
      <c r="B324" s="15" t="s">
        <v>26</v>
      </c>
      <c r="C324" s="18">
        <v>600764286</v>
      </c>
      <c r="D324" s="15">
        <v>0</v>
      </c>
      <c r="E324" s="15" t="s">
        <v>28</v>
      </c>
      <c r="F324" s="15" t="s">
        <v>15253</v>
      </c>
      <c r="G324" s="15" t="s">
        <v>29</v>
      </c>
      <c r="H324" s="15" t="s">
        <v>999</v>
      </c>
      <c r="I324" s="15" t="s">
        <v>689</v>
      </c>
      <c r="J324" s="15" t="s">
        <v>1524</v>
      </c>
      <c r="K324" s="15" t="s">
        <v>32</v>
      </c>
      <c r="L324" s="15" t="s">
        <v>33</v>
      </c>
      <c r="M324" s="15" t="s">
        <v>33</v>
      </c>
      <c r="N324" s="15">
        <v>1</v>
      </c>
      <c r="O324" s="15" t="s">
        <v>1525</v>
      </c>
      <c r="P324" s="15">
        <v>17400</v>
      </c>
      <c r="Q324" s="15" t="s">
        <v>58</v>
      </c>
      <c r="R324" s="15" t="s">
        <v>36</v>
      </c>
      <c r="S324" s="15" t="s">
        <v>348</v>
      </c>
      <c r="T324" s="15" t="s">
        <v>15325</v>
      </c>
      <c r="W324" s="15" t="s">
        <v>676</v>
      </c>
      <c r="X324" s="15" t="s">
        <v>97</v>
      </c>
      <c r="Y324" s="15">
        <v>0</v>
      </c>
      <c r="Z324" s="15" t="s">
        <v>46</v>
      </c>
      <c r="AA324" s="15" t="s">
        <v>74</v>
      </c>
      <c r="AB324" s="15">
        <v>43671</v>
      </c>
      <c r="AC324" s="15" t="s">
        <v>9291</v>
      </c>
      <c r="AD324" s="15" t="s">
        <v>9295</v>
      </c>
      <c r="AE324" s="15" t="s">
        <v>9302</v>
      </c>
      <c r="AF324" s="15" t="s">
        <v>5096</v>
      </c>
      <c r="AG324" s="15" t="s">
        <v>9312</v>
      </c>
    </row>
    <row r="325" spans="1:33" x14ac:dyDescent="0.45">
      <c r="A325" s="15">
        <v>1000323</v>
      </c>
      <c r="B325" s="15" t="s">
        <v>26</v>
      </c>
      <c r="C325" s="18">
        <v>501742357</v>
      </c>
      <c r="D325" s="15">
        <v>500</v>
      </c>
      <c r="E325" s="15" t="s">
        <v>28</v>
      </c>
      <c r="F325" s="15" t="s">
        <v>15253</v>
      </c>
      <c r="G325" s="15" t="s">
        <v>29</v>
      </c>
      <c r="H325" s="15" t="s">
        <v>1527</v>
      </c>
      <c r="I325" s="15" t="s">
        <v>1528</v>
      </c>
      <c r="J325" s="15" t="s">
        <v>1526</v>
      </c>
      <c r="K325" s="15" t="s">
        <v>32</v>
      </c>
      <c r="L325" s="15" t="s">
        <v>33</v>
      </c>
      <c r="M325" s="15" t="s">
        <v>33</v>
      </c>
      <c r="N325" s="15">
        <v>1</v>
      </c>
      <c r="O325" s="15" t="s">
        <v>1529</v>
      </c>
      <c r="P325" s="15">
        <v>25276</v>
      </c>
      <c r="Q325" s="15" t="s">
        <v>58</v>
      </c>
      <c r="R325" s="15" t="s">
        <v>36</v>
      </c>
      <c r="S325" s="15" t="s">
        <v>845</v>
      </c>
      <c r="T325" s="15" t="s">
        <v>845</v>
      </c>
      <c r="U325" s="15" t="s">
        <v>1530</v>
      </c>
      <c r="V325" s="15">
        <v>981928392</v>
      </c>
      <c r="W325" s="15" t="s">
        <v>1531</v>
      </c>
      <c r="X325" s="15" t="s">
        <v>97</v>
      </c>
      <c r="Y325" s="15">
        <v>0</v>
      </c>
      <c r="Z325" s="15" t="s">
        <v>46</v>
      </c>
      <c r="AA325" s="15" t="s">
        <v>609</v>
      </c>
      <c r="AB325" s="15">
        <v>44161</v>
      </c>
      <c r="AC325" s="15" t="s">
        <v>9291</v>
      </c>
      <c r="AD325" s="15" t="s">
        <v>9295</v>
      </c>
      <c r="AE325" s="15" t="s">
        <v>9302</v>
      </c>
      <c r="AF325" s="15" t="s">
        <v>5096</v>
      </c>
      <c r="AG325" s="15" t="s">
        <v>9312</v>
      </c>
    </row>
    <row r="326" spans="1:33" x14ac:dyDescent="0.45">
      <c r="A326" s="15">
        <v>1000324</v>
      </c>
      <c r="B326" s="15" t="s">
        <v>26</v>
      </c>
      <c r="C326" s="18">
        <v>500403811</v>
      </c>
      <c r="D326" s="15">
        <v>1000</v>
      </c>
      <c r="E326" s="15" t="s">
        <v>28</v>
      </c>
      <c r="F326" s="15" t="s">
        <v>15253</v>
      </c>
      <c r="G326" s="15" t="s">
        <v>29</v>
      </c>
      <c r="H326" s="15" t="s">
        <v>1533</v>
      </c>
      <c r="I326" s="15" t="s">
        <v>1534</v>
      </c>
      <c r="J326" s="15" t="s">
        <v>1532</v>
      </c>
      <c r="K326" s="15" t="s">
        <v>32</v>
      </c>
      <c r="L326" s="15">
        <v>995376578</v>
      </c>
      <c r="M326" s="15">
        <v>995376578</v>
      </c>
      <c r="N326" s="15" t="s">
        <v>33</v>
      </c>
      <c r="O326" s="15" t="s">
        <v>1535</v>
      </c>
      <c r="P326" s="15">
        <v>18033</v>
      </c>
      <c r="Q326" s="15" t="s">
        <v>35</v>
      </c>
      <c r="R326" s="15" t="s">
        <v>36</v>
      </c>
      <c r="S326" s="15" t="s">
        <v>1108</v>
      </c>
      <c r="T326" s="15" t="s">
        <v>15344</v>
      </c>
      <c r="U326" s="15" t="s">
        <v>1536</v>
      </c>
      <c r="W326" s="15" t="s">
        <v>1537</v>
      </c>
      <c r="X326" s="15" t="s">
        <v>97</v>
      </c>
      <c r="Y326" s="15">
        <v>0</v>
      </c>
      <c r="Z326" s="15" t="s">
        <v>46</v>
      </c>
      <c r="AA326" s="15" t="s">
        <v>1125</v>
      </c>
      <c r="AB326" s="15">
        <v>44363</v>
      </c>
      <c r="AC326" s="15" t="s">
        <v>9291</v>
      </c>
      <c r="AD326" s="15" t="s">
        <v>9295</v>
      </c>
      <c r="AE326" s="15" t="s">
        <v>9302</v>
      </c>
      <c r="AF326" s="15" t="s">
        <v>5096</v>
      </c>
      <c r="AG326" s="15" t="s">
        <v>9312</v>
      </c>
    </row>
    <row r="327" spans="1:33" x14ac:dyDescent="0.45">
      <c r="A327" s="15">
        <v>1000325</v>
      </c>
      <c r="B327" s="15" t="s">
        <v>26</v>
      </c>
      <c r="C327" s="18">
        <v>601705254</v>
      </c>
      <c r="D327" s="15">
        <v>5000</v>
      </c>
      <c r="E327" s="15" t="s">
        <v>28</v>
      </c>
      <c r="F327" s="15" t="s">
        <v>15253</v>
      </c>
      <c r="G327" s="15" t="s">
        <v>29</v>
      </c>
      <c r="H327" s="15" t="s">
        <v>1539</v>
      </c>
      <c r="I327" s="15" t="s">
        <v>1090</v>
      </c>
      <c r="J327" s="15" t="s">
        <v>1538</v>
      </c>
      <c r="K327" s="15" t="s">
        <v>32</v>
      </c>
      <c r="L327" s="15">
        <v>981135135</v>
      </c>
      <c r="M327" s="15">
        <v>981135135</v>
      </c>
      <c r="N327" s="15" t="s">
        <v>1540</v>
      </c>
      <c r="O327" s="15" t="s">
        <v>1541</v>
      </c>
      <c r="P327" s="15">
        <v>17498</v>
      </c>
      <c r="Q327" s="15" t="s">
        <v>35</v>
      </c>
      <c r="R327" s="15" t="s">
        <v>36</v>
      </c>
      <c r="S327" s="15" t="s">
        <v>1542</v>
      </c>
      <c r="T327" s="15" t="s">
        <v>15355</v>
      </c>
      <c r="W327" s="15" t="s">
        <v>1543</v>
      </c>
      <c r="X327" s="15" t="s">
        <v>97</v>
      </c>
      <c r="Y327" s="15">
        <v>0</v>
      </c>
      <c r="Z327" s="15" t="s">
        <v>46</v>
      </c>
      <c r="AA327" s="15" t="s">
        <v>46</v>
      </c>
      <c r="AB327" s="15">
        <v>44511</v>
      </c>
      <c r="AC327" s="15" t="s">
        <v>9291</v>
      </c>
      <c r="AD327" s="15" t="s">
        <v>9329</v>
      </c>
      <c r="AE327" s="15" t="s">
        <v>9302</v>
      </c>
      <c r="AF327" s="15" t="s">
        <v>5096</v>
      </c>
      <c r="AG327" s="15" t="s">
        <v>9312</v>
      </c>
    </row>
    <row r="328" spans="1:33" x14ac:dyDescent="0.45">
      <c r="A328" s="15">
        <v>1000326</v>
      </c>
      <c r="B328" s="15" t="s">
        <v>26</v>
      </c>
      <c r="C328" s="18">
        <v>601522907</v>
      </c>
      <c r="D328" s="15">
        <v>0</v>
      </c>
      <c r="E328" s="15" t="s">
        <v>28</v>
      </c>
      <c r="F328" s="15" t="s">
        <v>15253</v>
      </c>
      <c r="G328" s="15" t="s">
        <v>29</v>
      </c>
      <c r="H328" s="15" t="s">
        <v>641</v>
      </c>
      <c r="I328" s="15" t="s">
        <v>1545</v>
      </c>
      <c r="J328" s="15" t="s">
        <v>1544</v>
      </c>
      <c r="K328" s="15" t="s">
        <v>32</v>
      </c>
      <c r="L328" s="15" t="s">
        <v>33</v>
      </c>
      <c r="M328" s="15" t="s">
        <v>33</v>
      </c>
      <c r="N328" s="15" t="s">
        <v>33</v>
      </c>
      <c r="O328" s="15" t="s">
        <v>34</v>
      </c>
      <c r="P328" s="15">
        <v>22864</v>
      </c>
      <c r="Q328" s="15" t="s">
        <v>991</v>
      </c>
      <c r="R328" s="15" t="s">
        <v>36</v>
      </c>
      <c r="S328" s="15" t="s">
        <v>348</v>
      </c>
      <c r="T328" s="15" t="s">
        <v>15325</v>
      </c>
      <c r="W328" s="15" t="s">
        <v>34</v>
      </c>
      <c r="X328" s="15" t="s">
        <v>97</v>
      </c>
      <c r="Y328" s="15">
        <v>0</v>
      </c>
      <c r="Z328" s="15" t="s">
        <v>46</v>
      </c>
      <c r="AA328" s="15" t="s">
        <v>74</v>
      </c>
      <c r="AB328" s="15">
        <v>43671</v>
      </c>
      <c r="AC328" s="15" t="s">
        <v>9291</v>
      </c>
      <c r="AD328" s="15" t="s">
        <v>9295</v>
      </c>
      <c r="AE328" s="15" t="s">
        <v>9302</v>
      </c>
      <c r="AF328" s="15" t="s">
        <v>5096</v>
      </c>
      <c r="AG328" s="15" t="s">
        <v>9312</v>
      </c>
    </row>
    <row r="329" spans="1:33" x14ac:dyDescent="0.45">
      <c r="A329" s="15">
        <v>1000327</v>
      </c>
      <c r="B329" s="15" t="s">
        <v>26</v>
      </c>
      <c r="C329" s="18">
        <v>1727984377</v>
      </c>
      <c r="D329" s="15">
        <v>0</v>
      </c>
      <c r="E329" s="15" t="s">
        <v>70</v>
      </c>
      <c r="F329" s="15" t="s">
        <v>15253</v>
      </c>
      <c r="G329" s="15" t="s">
        <v>29</v>
      </c>
      <c r="H329" s="15" t="s">
        <v>1547</v>
      </c>
      <c r="I329" s="15" t="s">
        <v>970</v>
      </c>
      <c r="J329" s="15" t="s">
        <v>1546</v>
      </c>
      <c r="K329" s="15" t="s">
        <v>32</v>
      </c>
      <c r="L329" s="15" t="s">
        <v>33</v>
      </c>
      <c r="M329" s="15" t="s">
        <v>33</v>
      </c>
      <c r="N329" s="15" t="s">
        <v>33</v>
      </c>
      <c r="O329" s="15" t="s">
        <v>34</v>
      </c>
      <c r="P329" s="15">
        <v>34572</v>
      </c>
      <c r="Q329" s="15" t="s">
        <v>35</v>
      </c>
      <c r="R329" s="15" t="s">
        <v>59</v>
      </c>
      <c r="S329" s="15" t="s">
        <v>79</v>
      </c>
      <c r="T329" s="15" t="s">
        <v>79</v>
      </c>
      <c r="W329" s="15" t="s">
        <v>34</v>
      </c>
      <c r="X329" s="15" t="s">
        <v>97</v>
      </c>
      <c r="Y329" s="15">
        <v>0</v>
      </c>
      <c r="Z329" s="15" t="s">
        <v>46</v>
      </c>
      <c r="AA329" s="15" t="s">
        <v>609</v>
      </c>
      <c r="AB329" s="15">
        <v>44133</v>
      </c>
      <c r="AC329" s="15" t="s">
        <v>9291</v>
      </c>
      <c r="AD329" s="15" t="s">
        <v>9295</v>
      </c>
      <c r="AE329" s="15" t="s">
        <v>9302</v>
      </c>
      <c r="AF329" s="15" t="s">
        <v>5096</v>
      </c>
      <c r="AG329" s="15" t="s">
        <v>9312</v>
      </c>
    </row>
    <row r="330" spans="1:33" x14ac:dyDescent="0.45">
      <c r="A330" s="15">
        <v>1000328</v>
      </c>
      <c r="B330" s="15" t="s">
        <v>26</v>
      </c>
      <c r="C330" s="18">
        <v>1717312837</v>
      </c>
      <c r="D330" s="15">
        <v>0</v>
      </c>
      <c r="E330" s="15" t="s">
        <v>28</v>
      </c>
      <c r="F330" s="15" t="s">
        <v>15253</v>
      </c>
      <c r="G330" s="15" t="s">
        <v>29</v>
      </c>
      <c r="H330" s="15" t="s">
        <v>296</v>
      </c>
      <c r="I330" s="15" t="s">
        <v>1549</v>
      </c>
      <c r="J330" s="15" t="s">
        <v>1548</v>
      </c>
      <c r="K330" s="15" t="s">
        <v>32</v>
      </c>
      <c r="L330" s="15" t="s">
        <v>33</v>
      </c>
      <c r="M330" s="15" t="s">
        <v>33</v>
      </c>
      <c r="N330" s="15" t="s">
        <v>33</v>
      </c>
      <c r="O330" s="15" t="s">
        <v>34</v>
      </c>
      <c r="P330" s="15">
        <v>22181</v>
      </c>
      <c r="Q330" s="15" t="s">
        <v>58</v>
      </c>
      <c r="R330" s="15" t="s">
        <v>36</v>
      </c>
      <c r="S330" s="15" t="s">
        <v>348</v>
      </c>
      <c r="T330" s="15" t="s">
        <v>15325</v>
      </c>
      <c r="W330" s="15" t="s">
        <v>34</v>
      </c>
      <c r="X330" s="15" t="s">
        <v>39</v>
      </c>
      <c r="Y330" s="15">
        <v>0</v>
      </c>
      <c r="Z330" s="15" t="s">
        <v>74</v>
      </c>
      <c r="AA330" s="15" t="s">
        <v>609</v>
      </c>
      <c r="AB330" s="15">
        <v>44133</v>
      </c>
      <c r="AC330" s="15" t="s">
        <v>9291</v>
      </c>
      <c r="AD330" s="15" t="s">
        <v>9295</v>
      </c>
      <c r="AE330" s="15" t="s">
        <v>9293</v>
      </c>
      <c r="AF330" s="15" t="s">
        <v>511</v>
      </c>
      <c r="AG330" s="15" t="s">
        <v>9294</v>
      </c>
    </row>
    <row r="331" spans="1:33" x14ac:dyDescent="0.45">
      <c r="A331" s="15">
        <v>1000329</v>
      </c>
      <c r="B331" s="15" t="s">
        <v>26</v>
      </c>
      <c r="C331" s="18">
        <v>1711741940</v>
      </c>
      <c r="D331" s="15">
        <v>1000</v>
      </c>
      <c r="E331" s="15" t="s">
        <v>28</v>
      </c>
      <c r="F331" s="15" t="s">
        <v>15253</v>
      </c>
      <c r="G331" s="15" t="s">
        <v>29</v>
      </c>
      <c r="H331" s="15" t="s">
        <v>1551</v>
      </c>
      <c r="I331" s="15" t="s">
        <v>954</v>
      </c>
      <c r="J331" s="15" t="s">
        <v>1550</v>
      </c>
      <c r="K331" s="15" t="s">
        <v>32</v>
      </c>
      <c r="L331" s="15">
        <v>997468855</v>
      </c>
      <c r="M331" s="15">
        <v>997468855</v>
      </c>
      <c r="N331" s="15" t="s">
        <v>33</v>
      </c>
      <c r="O331" s="15" t="s">
        <v>1552</v>
      </c>
      <c r="P331" s="15">
        <v>22089</v>
      </c>
      <c r="Q331" s="15" t="s">
        <v>58</v>
      </c>
      <c r="R331" s="15" t="s">
        <v>59</v>
      </c>
      <c r="S331" s="15" t="s">
        <v>348</v>
      </c>
      <c r="T331" s="15" t="s">
        <v>15325</v>
      </c>
      <c r="V331" s="15">
        <v>997468855</v>
      </c>
      <c r="W331" s="15" t="s">
        <v>1553</v>
      </c>
      <c r="X331" s="15" t="s">
        <v>39</v>
      </c>
      <c r="Y331" s="15">
        <v>0</v>
      </c>
      <c r="Z331" s="15" t="s">
        <v>74</v>
      </c>
      <c r="AA331" s="15" t="s">
        <v>677</v>
      </c>
      <c r="AB331" s="15">
        <v>44522</v>
      </c>
      <c r="AC331" s="15" t="s">
        <v>9291</v>
      </c>
      <c r="AD331" s="15" t="s">
        <v>9295</v>
      </c>
      <c r="AE331" s="15" t="s">
        <v>9293</v>
      </c>
      <c r="AF331" s="15" t="s">
        <v>511</v>
      </c>
      <c r="AG331" s="15" t="s">
        <v>9294</v>
      </c>
    </row>
    <row r="332" spans="1:33" x14ac:dyDescent="0.45">
      <c r="A332" s="15">
        <v>1000330</v>
      </c>
      <c r="B332" s="15" t="s">
        <v>26</v>
      </c>
      <c r="C332" s="18">
        <v>1203939838</v>
      </c>
      <c r="D332" s="15">
        <v>0</v>
      </c>
      <c r="E332" s="15" t="s">
        <v>70</v>
      </c>
      <c r="F332" s="15" t="s">
        <v>15253</v>
      </c>
      <c r="G332" s="15" t="s">
        <v>29</v>
      </c>
      <c r="H332" s="15" t="s">
        <v>1555</v>
      </c>
      <c r="I332" s="15" t="s">
        <v>1556</v>
      </c>
      <c r="J332" s="15" t="s">
        <v>1554</v>
      </c>
      <c r="K332" s="15" t="s">
        <v>32</v>
      </c>
      <c r="L332" s="15" t="s">
        <v>33</v>
      </c>
      <c r="M332" s="15" t="s">
        <v>33</v>
      </c>
      <c r="N332" s="15" t="s">
        <v>33</v>
      </c>
      <c r="O332" s="15" t="s">
        <v>34</v>
      </c>
      <c r="P332" s="15">
        <v>20389</v>
      </c>
      <c r="Q332" s="15" t="s">
        <v>58</v>
      </c>
      <c r="R332" s="15" t="s">
        <v>36</v>
      </c>
      <c r="S332" s="15" t="s">
        <v>279</v>
      </c>
      <c r="T332" s="15" t="s">
        <v>15324</v>
      </c>
      <c r="W332" s="15" t="s">
        <v>34</v>
      </c>
      <c r="X332" s="15" t="s">
        <v>39</v>
      </c>
      <c r="Y332" s="15">
        <v>0</v>
      </c>
      <c r="Z332" s="15" t="s">
        <v>74</v>
      </c>
      <c r="AA332" s="15" t="s">
        <v>74</v>
      </c>
      <c r="AB332" s="15">
        <v>43671</v>
      </c>
      <c r="AC332" s="15" t="s">
        <v>9291</v>
      </c>
      <c r="AD332" s="15" t="s">
        <v>9295</v>
      </c>
      <c r="AE332" s="15" t="s">
        <v>9302</v>
      </c>
      <c r="AF332" s="15" t="s">
        <v>5096</v>
      </c>
      <c r="AG332" s="15" t="s">
        <v>9312</v>
      </c>
    </row>
    <row r="333" spans="1:33" x14ac:dyDescent="0.45">
      <c r="A333" s="15">
        <v>1000331</v>
      </c>
      <c r="B333" s="15" t="s">
        <v>26</v>
      </c>
      <c r="C333" s="18">
        <v>603404989</v>
      </c>
      <c r="D333" s="15">
        <v>0</v>
      </c>
      <c r="E333" s="15" t="s">
        <v>28</v>
      </c>
      <c r="F333" s="15" t="s">
        <v>15253</v>
      </c>
      <c r="G333" s="15" t="s">
        <v>29</v>
      </c>
      <c r="H333" s="15" t="s">
        <v>1558</v>
      </c>
      <c r="I333" s="15" t="s">
        <v>1559</v>
      </c>
      <c r="J333" s="15" t="s">
        <v>1557</v>
      </c>
      <c r="K333" s="15" t="s">
        <v>32</v>
      </c>
      <c r="L333" s="15" t="s">
        <v>33</v>
      </c>
      <c r="M333" s="15" t="s">
        <v>33</v>
      </c>
      <c r="N333" s="15" t="s">
        <v>33</v>
      </c>
      <c r="O333" s="15" t="s">
        <v>34</v>
      </c>
      <c r="P333" s="15">
        <v>28679</v>
      </c>
      <c r="Q333" s="15" t="s">
        <v>58</v>
      </c>
      <c r="R333" s="15" t="s">
        <v>59</v>
      </c>
      <c r="S333" s="15" t="s">
        <v>348</v>
      </c>
      <c r="T333" s="15" t="s">
        <v>15325</v>
      </c>
      <c r="W333" s="15" t="s">
        <v>34</v>
      </c>
      <c r="X333" s="15" t="s">
        <v>39</v>
      </c>
      <c r="Y333" s="15">
        <v>0</v>
      </c>
      <c r="Z333" s="15" t="s">
        <v>74</v>
      </c>
      <c r="AA333" s="15" t="s">
        <v>74</v>
      </c>
      <c r="AB333" s="15">
        <v>43671</v>
      </c>
      <c r="AC333" s="15" t="s">
        <v>9291</v>
      </c>
      <c r="AD333" s="15" t="s">
        <v>9295</v>
      </c>
      <c r="AE333" s="15" t="s">
        <v>9293</v>
      </c>
      <c r="AF333" s="15" t="s">
        <v>9369</v>
      </c>
      <c r="AG333" s="15" t="s">
        <v>9390</v>
      </c>
    </row>
    <row r="334" spans="1:33" x14ac:dyDescent="0.45">
      <c r="A334" s="15">
        <v>1000332</v>
      </c>
      <c r="B334" s="15" t="s">
        <v>26</v>
      </c>
      <c r="C334" s="18">
        <v>602571788</v>
      </c>
      <c r="D334" s="15">
        <v>1500</v>
      </c>
      <c r="E334" s="15" t="s">
        <v>28</v>
      </c>
      <c r="F334" s="15" t="s">
        <v>15253</v>
      </c>
      <c r="G334" s="15" t="s">
        <v>29</v>
      </c>
      <c r="H334" s="15" t="s">
        <v>158</v>
      </c>
      <c r="I334" s="15" t="s">
        <v>1561</v>
      </c>
      <c r="J334" s="15" t="s">
        <v>1560</v>
      </c>
      <c r="K334" s="15" t="s">
        <v>32</v>
      </c>
      <c r="L334" s="15">
        <v>986107678</v>
      </c>
      <c r="M334" s="15">
        <v>981088888</v>
      </c>
      <c r="N334" s="15" t="s">
        <v>1562</v>
      </c>
      <c r="O334" s="15" t="s">
        <v>1563</v>
      </c>
      <c r="P334" s="15">
        <v>26727</v>
      </c>
      <c r="Q334" s="15" t="s">
        <v>58</v>
      </c>
      <c r="R334" s="15" t="s">
        <v>59</v>
      </c>
      <c r="S334" s="15" t="s">
        <v>1564</v>
      </c>
      <c r="T334" s="15" t="s">
        <v>15324</v>
      </c>
      <c r="U334" s="15" t="s">
        <v>1565</v>
      </c>
      <c r="V334" s="15">
        <v>981088888</v>
      </c>
      <c r="W334" s="15" t="s">
        <v>1566</v>
      </c>
      <c r="X334" s="15" t="s">
        <v>39</v>
      </c>
      <c r="Y334" s="15">
        <v>0</v>
      </c>
      <c r="Z334" s="15" t="s">
        <v>1482</v>
      </c>
      <c r="AA334" s="15" t="s">
        <v>609</v>
      </c>
      <c r="AB334" s="15">
        <v>44375</v>
      </c>
      <c r="AC334" s="15" t="s">
        <v>9291</v>
      </c>
      <c r="AD334" s="15" t="s">
        <v>9295</v>
      </c>
      <c r="AE334" s="15" t="s">
        <v>9293</v>
      </c>
      <c r="AF334" s="15" t="s">
        <v>511</v>
      </c>
      <c r="AG334" s="15" t="s">
        <v>9294</v>
      </c>
    </row>
    <row r="335" spans="1:33" x14ac:dyDescent="0.45">
      <c r="A335" s="15">
        <v>1000333</v>
      </c>
      <c r="B335" s="15" t="s">
        <v>26</v>
      </c>
      <c r="C335" s="18">
        <v>1717175416</v>
      </c>
      <c r="D335" s="15">
        <v>800</v>
      </c>
      <c r="E335" s="15" t="s">
        <v>28</v>
      </c>
      <c r="F335" s="15" t="s">
        <v>15253</v>
      </c>
      <c r="G335" s="15" t="s">
        <v>29</v>
      </c>
      <c r="H335" s="15" t="s">
        <v>1568</v>
      </c>
      <c r="I335" s="15" t="s">
        <v>1473</v>
      </c>
      <c r="J335" s="15" t="s">
        <v>1567</v>
      </c>
      <c r="K335" s="15" t="s">
        <v>32</v>
      </c>
      <c r="L335" s="15">
        <v>969946765</v>
      </c>
      <c r="M335" s="15">
        <v>969946765</v>
      </c>
      <c r="N335" s="15" t="s">
        <v>1569</v>
      </c>
      <c r="O335" s="15" t="s">
        <v>1570</v>
      </c>
      <c r="P335" s="15">
        <v>30943</v>
      </c>
      <c r="Q335" s="15" t="s">
        <v>35</v>
      </c>
      <c r="R335" s="15" t="s">
        <v>59</v>
      </c>
      <c r="S335" s="15" t="s">
        <v>1571</v>
      </c>
      <c r="T335" s="15" t="s">
        <v>15350</v>
      </c>
      <c r="U335" s="15" t="s">
        <v>1572</v>
      </c>
      <c r="V335" s="15">
        <v>969946765</v>
      </c>
      <c r="W335" s="15" t="s">
        <v>1573</v>
      </c>
      <c r="X335" s="15" t="s">
        <v>97</v>
      </c>
      <c r="Y335" s="15">
        <v>0</v>
      </c>
      <c r="Z335" s="15" t="s">
        <v>1482</v>
      </c>
      <c r="AA335" s="15" t="s">
        <v>609</v>
      </c>
      <c r="AB335" s="15">
        <v>44133</v>
      </c>
      <c r="AC335" s="15" t="s">
        <v>9291</v>
      </c>
      <c r="AD335" s="15" t="s">
        <v>9292</v>
      </c>
      <c r="AE335" s="15" t="s">
        <v>9302</v>
      </c>
      <c r="AF335" s="15" t="s">
        <v>5096</v>
      </c>
      <c r="AG335" s="15" t="s">
        <v>5096</v>
      </c>
    </row>
    <row r="336" spans="1:33" x14ac:dyDescent="0.45">
      <c r="A336" s="15">
        <v>1000334</v>
      </c>
      <c r="B336" s="15" t="s">
        <v>26</v>
      </c>
      <c r="C336" s="18">
        <v>1706975446</v>
      </c>
      <c r="D336" s="15">
        <v>1000</v>
      </c>
      <c r="E336" s="15" t="s">
        <v>70</v>
      </c>
      <c r="F336" s="15" t="s">
        <v>15253</v>
      </c>
      <c r="G336" s="15" t="s">
        <v>29</v>
      </c>
      <c r="H336" s="15" t="s">
        <v>1575</v>
      </c>
      <c r="I336" s="15" t="s">
        <v>1576</v>
      </c>
      <c r="J336" s="15" t="s">
        <v>1574</v>
      </c>
      <c r="K336" s="15" t="s">
        <v>32</v>
      </c>
      <c r="L336" s="15" t="s">
        <v>33</v>
      </c>
      <c r="M336" s="15" t="s">
        <v>33</v>
      </c>
      <c r="N336" s="15" t="s">
        <v>33</v>
      </c>
      <c r="O336" s="15" t="s">
        <v>1577</v>
      </c>
      <c r="P336" s="15">
        <v>23373</v>
      </c>
      <c r="Q336" s="15" t="s">
        <v>35</v>
      </c>
      <c r="R336" s="15" t="s">
        <v>36</v>
      </c>
      <c r="S336" s="15" t="s">
        <v>1578</v>
      </c>
      <c r="T336" s="15" t="s">
        <v>15324</v>
      </c>
      <c r="U336" s="15" t="s">
        <v>1579</v>
      </c>
      <c r="W336" s="15" t="s">
        <v>1580</v>
      </c>
      <c r="X336" s="15" t="s">
        <v>39</v>
      </c>
      <c r="Y336" s="15">
        <v>0</v>
      </c>
      <c r="Z336" s="15" t="s">
        <v>1482</v>
      </c>
      <c r="AA336" s="15" t="s">
        <v>1581</v>
      </c>
      <c r="AB336" s="15">
        <v>43720</v>
      </c>
      <c r="AC336" s="15" t="s">
        <v>9291</v>
      </c>
      <c r="AD336" s="15" t="s">
        <v>9295</v>
      </c>
      <c r="AE336" s="15" t="s">
        <v>9302</v>
      </c>
      <c r="AF336" s="15" t="s">
        <v>5096</v>
      </c>
      <c r="AG336" s="15" t="s">
        <v>9312</v>
      </c>
    </row>
    <row r="337" spans="1:33" x14ac:dyDescent="0.45">
      <c r="A337" s="15">
        <v>1000335</v>
      </c>
      <c r="B337" s="15" t="s">
        <v>26</v>
      </c>
      <c r="C337" s="18">
        <v>600837629</v>
      </c>
      <c r="D337" s="15">
        <v>0</v>
      </c>
      <c r="E337" s="15" t="s">
        <v>28</v>
      </c>
      <c r="F337" s="15" t="s">
        <v>15253</v>
      </c>
      <c r="G337" s="15" t="s">
        <v>29</v>
      </c>
      <c r="H337" s="15" t="s">
        <v>679</v>
      </c>
      <c r="I337" s="15" t="s">
        <v>1583</v>
      </c>
      <c r="J337" s="15" t="s">
        <v>1582</v>
      </c>
      <c r="K337" s="15" t="s">
        <v>32</v>
      </c>
      <c r="L337" s="15" t="s">
        <v>33</v>
      </c>
      <c r="M337" s="15" t="s">
        <v>33</v>
      </c>
      <c r="N337" s="15" t="s">
        <v>33</v>
      </c>
      <c r="O337" s="15" t="s">
        <v>1584</v>
      </c>
      <c r="P337" s="15">
        <v>18745</v>
      </c>
      <c r="Q337" s="15" t="s">
        <v>58</v>
      </c>
      <c r="R337" s="15" t="s">
        <v>59</v>
      </c>
      <c r="S337" s="15" t="s">
        <v>279</v>
      </c>
      <c r="T337" s="15" t="s">
        <v>15324</v>
      </c>
      <c r="W337" s="15" t="s">
        <v>34</v>
      </c>
      <c r="X337" s="15" t="s">
        <v>39</v>
      </c>
      <c r="Y337" s="15">
        <v>0</v>
      </c>
      <c r="Z337" s="15" t="s">
        <v>1482</v>
      </c>
      <c r="AA337" s="15" t="s">
        <v>74</v>
      </c>
      <c r="AB337" s="15">
        <v>43671</v>
      </c>
      <c r="AC337" s="15" t="s">
        <v>9291</v>
      </c>
      <c r="AD337" s="15" t="s">
        <v>9295</v>
      </c>
      <c r="AE337" s="15" t="s">
        <v>9293</v>
      </c>
      <c r="AF337" s="15" t="s">
        <v>511</v>
      </c>
      <c r="AG337" s="15" t="s">
        <v>9294</v>
      </c>
    </row>
    <row r="338" spans="1:33" x14ac:dyDescent="0.45">
      <c r="A338" s="15">
        <v>1000336</v>
      </c>
      <c r="B338" s="15" t="s">
        <v>26</v>
      </c>
      <c r="C338" s="18">
        <v>1708529639</v>
      </c>
      <c r="D338" s="15">
        <v>1500</v>
      </c>
      <c r="E338" s="15" t="s">
        <v>70</v>
      </c>
      <c r="F338" s="15" t="s">
        <v>15253</v>
      </c>
      <c r="G338" s="15" t="s">
        <v>29</v>
      </c>
      <c r="H338" s="15" t="s">
        <v>1586</v>
      </c>
      <c r="I338" s="15" t="s">
        <v>1587</v>
      </c>
      <c r="J338" s="15" t="s">
        <v>1585</v>
      </c>
      <c r="K338" s="15" t="s">
        <v>32</v>
      </c>
      <c r="L338" s="15">
        <v>983665808</v>
      </c>
      <c r="M338" s="15">
        <v>983665808</v>
      </c>
      <c r="N338" s="15" t="s">
        <v>33</v>
      </c>
      <c r="O338" s="15" t="s">
        <v>1588</v>
      </c>
      <c r="P338" s="15">
        <v>24203</v>
      </c>
      <c r="Q338" s="15" t="s">
        <v>35</v>
      </c>
      <c r="R338" s="15" t="s">
        <v>59</v>
      </c>
      <c r="S338" s="15" t="s">
        <v>1589</v>
      </c>
      <c r="T338" s="15" t="s">
        <v>15337</v>
      </c>
      <c r="U338" s="15" t="s">
        <v>1590</v>
      </c>
      <c r="V338" s="15">
        <v>983665808</v>
      </c>
      <c r="W338" s="15" t="s">
        <v>1591</v>
      </c>
      <c r="X338" s="15" t="s">
        <v>39</v>
      </c>
      <c r="Y338" s="15">
        <v>0</v>
      </c>
      <c r="Z338" s="15" t="s">
        <v>1482</v>
      </c>
      <c r="AA338" s="15" t="s">
        <v>609</v>
      </c>
      <c r="AB338" s="15">
        <v>43899</v>
      </c>
      <c r="AC338" s="15" t="s">
        <v>9291</v>
      </c>
      <c r="AD338" s="15" t="s">
        <v>9295</v>
      </c>
      <c r="AE338" s="15" t="s">
        <v>9302</v>
      </c>
      <c r="AF338" s="15" t="s">
        <v>5096</v>
      </c>
      <c r="AG338" s="15" t="s">
        <v>9312</v>
      </c>
    </row>
    <row r="339" spans="1:33" x14ac:dyDescent="0.45">
      <c r="A339" s="15">
        <v>1000337</v>
      </c>
      <c r="B339" s="15" t="s">
        <v>26</v>
      </c>
      <c r="C339" s="18">
        <v>1714111208</v>
      </c>
      <c r="D339" s="15">
        <v>10000</v>
      </c>
      <c r="E339" s="15" t="s">
        <v>70</v>
      </c>
      <c r="F339" s="15" t="s">
        <v>15253</v>
      </c>
      <c r="G339" s="15" t="s">
        <v>29</v>
      </c>
      <c r="H339" s="15" t="s">
        <v>1593</v>
      </c>
      <c r="I339" s="15" t="s">
        <v>1594</v>
      </c>
      <c r="J339" s="15" t="s">
        <v>1592</v>
      </c>
      <c r="K339" s="15" t="s">
        <v>32</v>
      </c>
      <c r="L339" s="15">
        <v>985161205</v>
      </c>
      <c r="M339" s="15">
        <v>1</v>
      </c>
      <c r="N339" s="15" t="s">
        <v>1595</v>
      </c>
      <c r="O339" s="15" t="s">
        <v>1596</v>
      </c>
      <c r="P339" s="15">
        <v>31202</v>
      </c>
      <c r="Q339" s="15" t="s">
        <v>58</v>
      </c>
      <c r="R339" s="15" t="s">
        <v>59</v>
      </c>
      <c r="S339" s="15" t="s">
        <v>79</v>
      </c>
      <c r="T339" s="15" t="s">
        <v>79</v>
      </c>
      <c r="U339" s="15" t="s">
        <v>1597</v>
      </c>
      <c r="W339" s="15" t="s">
        <v>1598</v>
      </c>
      <c r="X339" s="15" t="s">
        <v>97</v>
      </c>
      <c r="Y339" s="15">
        <v>0</v>
      </c>
      <c r="Z339" s="15" t="s">
        <v>46</v>
      </c>
      <c r="AA339" s="15" t="s">
        <v>665</v>
      </c>
      <c r="AB339" s="15">
        <v>44449</v>
      </c>
      <c r="AC339" s="15" t="s">
        <v>9291</v>
      </c>
      <c r="AD339" s="15" t="s">
        <v>9292</v>
      </c>
      <c r="AE339" s="15" t="s">
        <v>9302</v>
      </c>
      <c r="AF339" s="15" t="s">
        <v>5096</v>
      </c>
      <c r="AG339" s="15" t="s">
        <v>5096</v>
      </c>
    </row>
    <row r="340" spans="1:33" x14ac:dyDescent="0.45">
      <c r="A340" s="15">
        <v>1000338</v>
      </c>
      <c r="B340" s="15" t="s">
        <v>26</v>
      </c>
      <c r="C340" s="18">
        <v>1002362349</v>
      </c>
      <c r="D340" s="15">
        <v>750</v>
      </c>
      <c r="E340" s="15" t="s">
        <v>70</v>
      </c>
      <c r="F340" s="15" t="s">
        <v>15253</v>
      </c>
      <c r="G340" s="15" t="s">
        <v>29</v>
      </c>
      <c r="H340" s="15" t="s">
        <v>1600</v>
      </c>
      <c r="I340" s="15" t="s">
        <v>1601</v>
      </c>
      <c r="J340" s="15" t="s">
        <v>1599</v>
      </c>
      <c r="K340" s="15" t="s">
        <v>32</v>
      </c>
      <c r="L340" s="15">
        <v>2536803</v>
      </c>
      <c r="M340" s="15">
        <v>992411752</v>
      </c>
      <c r="N340" s="15" t="s">
        <v>1602</v>
      </c>
      <c r="O340" s="15" t="s">
        <v>1603</v>
      </c>
      <c r="P340" s="15">
        <v>27307</v>
      </c>
      <c r="Q340" s="15" t="s">
        <v>409</v>
      </c>
      <c r="R340" s="15" t="s">
        <v>59</v>
      </c>
      <c r="S340" s="15" t="s">
        <v>79</v>
      </c>
      <c r="T340" s="15" t="s">
        <v>79</v>
      </c>
      <c r="U340" s="15" t="s">
        <v>1604</v>
      </c>
      <c r="V340" s="15">
        <v>63700200</v>
      </c>
      <c r="W340" s="15" t="s">
        <v>1605</v>
      </c>
      <c r="X340" s="15" t="s">
        <v>97</v>
      </c>
      <c r="Y340" s="15">
        <v>0</v>
      </c>
      <c r="Z340" s="15" t="s">
        <v>46</v>
      </c>
      <c r="AA340" s="15" t="s">
        <v>74</v>
      </c>
      <c r="AB340" s="15">
        <v>43777</v>
      </c>
      <c r="AC340" s="15" t="s">
        <v>9291</v>
      </c>
      <c r="AD340" s="15" t="s">
        <v>9292</v>
      </c>
      <c r="AE340" s="15" t="s">
        <v>9351</v>
      </c>
      <c r="AF340" s="15" t="s">
        <v>9360</v>
      </c>
      <c r="AG340" s="15" t="s">
        <v>9391</v>
      </c>
    </row>
    <row r="341" spans="1:33" x14ac:dyDescent="0.45">
      <c r="A341" s="15">
        <v>1000339</v>
      </c>
      <c r="B341" s="15" t="s">
        <v>26</v>
      </c>
      <c r="C341" s="18">
        <v>1706770441</v>
      </c>
      <c r="D341" s="15">
        <v>1500</v>
      </c>
      <c r="E341" s="15" t="s">
        <v>70</v>
      </c>
      <c r="F341" s="15" t="s">
        <v>15253</v>
      </c>
      <c r="G341" s="15" t="s">
        <v>29</v>
      </c>
      <c r="H341" s="15" t="s">
        <v>263</v>
      </c>
      <c r="I341" s="15" t="s">
        <v>1607</v>
      </c>
      <c r="J341" s="15" t="s">
        <v>1606</v>
      </c>
      <c r="K341" s="15" t="s">
        <v>32</v>
      </c>
      <c r="L341" s="15">
        <v>992248152</v>
      </c>
      <c r="M341" s="15">
        <v>983626665</v>
      </c>
      <c r="N341" s="15" t="s">
        <v>33</v>
      </c>
      <c r="O341" s="15" t="s">
        <v>1608</v>
      </c>
      <c r="P341" s="15">
        <v>22347</v>
      </c>
      <c r="Q341" s="15" t="s">
        <v>58</v>
      </c>
      <c r="R341" s="15" t="s">
        <v>59</v>
      </c>
      <c r="S341" s="15" t="s">
        <v>1609</v>
      </c>
      <c r="T341" s="15" t="s">
        <v>15336</v>
      </c>
      <c r="U341" s="15" t="s">
        <v>1610</v>
      </c>
      <c r="V341" s="15">
        <v>983626665</v>
      </c>
      <c r="W341" s="15" t="s">
        <v>1611</v>
      </c>
      <c r="X341" s="15" t="s">
        <v>39</v>
      </c>
      <c r="Y341" s="15">
        <v>0</v>
      </c>
      <c r="Z341" s="15" t="s">
        <v>1482</v>
      </c>
      <c r="AA341" s="15" t="s">
        <v>609</v>
      </c>
      <c r="AB341" s="15">
        <v>44370</v>
      </c>
      <c r="AC341" s="15" t="s">
        <v>9291</v>
      </c>
      <c r="AD341" s="15" t="s">
        <v>9295</v>
      </c>
      <c r="AE341" s="15" t="s">
        <v>9302</v>
      </c>
      <c r="AF341" s="15" t="s">
        <v>5096</v>
      </c>
      <c r="AG341" s="15" t="s">
        <v>9392</v>
      </c>
    </row>
    <row r="342" spans="1:33" x14ac:dyDescent="0.45">
      <c r="A342" s="15">
        <v>1000340</v>
      </c>
      <c r="B342" s="15" t="s">
        <v>26</v>
      </c>
      <c r="C342" s="18">
        <v>1705879508</v>
      </c>
      <c r="D342" s="15">
        <v>600</v>
      </c>
      <c r="E342" s="15" t="s">
        <v>70</v>
      </c>
      <c r="F342" s="15" t="s">
        <v>15253</v>
      </c>
      <c r="G342" s="15" t="s">
        <v>29</v>
      </c>
      <c r="H342" s="15" t="s">
        <v>1613</v>
      </c>
      <c r="I342" s="15" t="s">
        <v>1576</v>
      </c>
      <c r="J342" s="15" t="s">
        <v>1612</v>
      </c>
      <c r="K342" s="15" t="s">
        <v>32</v>
      </c>
      <c r="L342" s="15">
        <v>988330545</v>
      </c>
      <c r="M342" s="15">
        <v>4536470</v>
      </c>
      <c r="N342" s="15" t="s">
        <v>33</v>
      </c>
      <c r="O342" s="15" t="s">
        <v>1614</v>
      </c>
      <c r="P342" s="15">
        <v>21269</v>
      </c>
      <c r="Q342" s="15" t="s">
        <v>991</v>
      </c>
      <c r="R342" s="15" t="s">
        <v>36</v>
      </c>
      <c r="S342" s="15" t="s">
        <v>627</v>
      </c>
      <c r="T342" s="15" t="s">
        <v>15359</v>
      </c>
      <c r="U342" s="15" t="s">
        <v>1615</v>
      </c>
      <c r="V342" s="15">
        <v>988330545</v>
      </c>
      <c r="W342" s="15" t="s">
        <v>1616</v>
      </c>
      <c r="X342" s="15" t="s">
        <v>39</v>
      </c>
      <c r="Y342" s="15">
        <v>0</v>
      </c>
      <c r="Z342" s="15" t="s">
        <v>1482</v>
      </c>
      <c r="AA342" s="15" t="s">
        <v>609</v>
      </c>
      <c r="AB342" s="15">
        <v>44153</v>
      </c>
      <c r="AC342" s="15" t="s">
        <v>9291</v>
      </c>
      <c r="AD342" s="15" t="s">
        <v>9295</v>
      </c>
      <c r="AE342" s="15" t="s">
        <v>9302</v>
      </c>
      <c r="AF342" s="15" t="s">
        <v>5096</v>
      </c>
      <c r="AG342" s="15" t="s">
        <v>9303</v>
      </c>
    </row>
    <row r="343" spans="1:33" x14ac:dyDescent="0.45">
      <c r="A343" s="15">
        <v>1000341</v>
      </c>
      <c r="B343" s="15" t="s">
        <v>26</v>
      </c>
      <c r="C343" s="18">
        <v>1728303486</v>
      </c>
      <c r="D343" s="15">
        <v>0</v>
      </c>
      <c r="E343" s="15" t="s">
        <v>28</v>
      </c>
      <c r="F343" s="15" t="s">
        <v>15253</v>
      </c>
      <c r="G343" s="15" t="s">
        <v>29</v>
      </c>
      <c r="H343" s="15" t="s">
        <v>1050</v>
      </c>
      <c r="I343" s="15" t="s">
        <v>1618</v>
      </c>
      <c r="J343" s="15" t="s">
        <v>1617</v>
      </c>
      <c r="K343" s="15" t="s">
        <v>32</v>
      </c>
      <c r="L343" s="15" t="s">
        <v>33</v>
      </c>
      <c r="M343" s="15" t="s">
        <v>33</v>
      </c>
      <c r="N343" s="15" t="s">
        <v>33</v>
      </c>
      <c r="O343" s="15" t="s">
        <v>1619</v>
      </c>
      <c r="P343" s="15">
        <v>22282</v>
      </c>
      <c r="Q343" s="15" t="s">
        <v>35</v>
      </c>
      <c r="R343" s="15" t="s">
        <v>36</v>
      </c>
      <c r="S343" s="15" t="s">
        <v>348</v>
      </c>
      <c r="T343" s="15" t="s">
        <v>15325</v>
      </c>
      <c r="W343" s="15" t="s">
        <v>1620</v>
      </c>
      <c r="X343" s="15" t="s">
        <v>97</v>
      </c>
      <c r="Y343" s="15">
        <v>0</v>
      </c>
      <c r="Z343" s="15" t="s">
        <v>40</v>
      </c>
      <c r="AA343" s="15" t="s">
        <v>609</v>
      </c>
      <c r="AB343" s="15">
        <v>44133</v>
      </c>
      <c r="AC343" s="15" t="s">
        <v>9291</v>
      </c>
      <c r="AD343" s="15" t="s">
        <v>9295</v>
      </c>
      <c r="AE343" s="15" t="s">
        <v>9302</v>
      </c>
      <c r="AF343" s="15" t="s">
        <v>5096</v>
      </c>
      <c r="AG343" s="15" t="s">
        <v>9312</v>
      </c>
    </row>
    <row r="344" spans="1:33" x14ac:dyDescent="0.45">
      <c r="A344" s="15">
        <v>1000342</v>
      </c>
      <c r="B344" s="15" t="s">
        <v>26</v>
      </c>
      <c r="C344" s="18">
        <v>1720436938</v>
      </c>
      <c r="D344" s="15">
        <v>600</v>
      </c>
      <c r="E344" s="15" t="s">
        <v>70</v>
      </c>
      <c r="F344" s="15" t="s">
        <v>15253</v>
      </c>
      <c r="G344" s="15" t="s">
        <v>29</v>
      </c>
      <c r="H344" s="15" t="s">
        <v>1622</v>
      </c>
      <c r="I344" s="15" t="s">
        <v>1623</v>
      </c>
      <c r="J344" s="15" t="s">
        <v>1621</v>
      </c>
      <c r="K344" s="15" t="s">
        <v>32</v>
      </c>
      <c r="L344" s="15" t="s">
        <v>33</v>
      </c>
      <c r="M344" s="15">
        <v>987872171</v>
      </c>
      <c r="N344" s="15" t="s">
        <v>1624</v>
      </c>
      <c r="O344" s="15" t="s">
        <v>1625</v>
      </c>
      <c r="P344" s="15">
        <v>31782</v>
      </c>
      <c r="Q344" s="15" t="s">
        <v>35</v>
      </c>
      <c r="R344" s="15" t="s">
        <v>59</v>
      </c>
      <c r="S344" s="15" t="s">
        <v>1230</v>
      </c>
      <c r="T344" s="15" t="s">
        <v>15323</v>
      </c>
      <c r="U344" s="15" t="s">
        <v>1626</v>
      </c>
      <c r="V344" s="15">
        <v>987872178</v>
      </c>
      <c r="W344" s="15" t="s">
        <v>1627</v>
      </c>
      <c r="X344" s="15" t="s">
        <v>39</v>
      </c>
      <c r="Y344" s="15">
        <v>0</v>
      </c>
      <c r="Z344" s="15" t="s">
        <v>1581</v>
      </c>
      <c r="AA344" s="15" t="s">
        <v>74</v>
      </c>
      <c r="AB344" s="15">
        <v>43671</v>
      </c>
      <c r="AC344" s="15" t="s">
        <v>9291</v>
      </c>
      <c r="AD344" s="15" t="s">
        <v>9292</v>
      </c>
      <c r="AE344" s="15" t="s">
        <v>9302</v>
      </c>
      <c r="AF344" s="15" t="s">
        <v>5096</v>
      </c>
      <c r="AG344" s="15" t="s">
        <v>9303</v>
      </c>
    </row>
    <row r="345" spans="1:33" x14ac:dyDescent="0.45">
      <c r="A345" s="15">
        <v>1000343</v>
      </c>
      <c r="B345" s="15" t="s">
        <v>26</v>
      </c>
      <c r="C345" s="18">
        <v>1703776433</v>
      </c>
      <c r="D345" s="15">
        <v>400</v>
      </c>
      <c r="E345" s="15" t="s">
        <v>70</v>
      </c>
      <c r="F345" s="15" t="s">
        <v>15253</v>
      </c>
      <c r="G345" s="15" t="s">
        <v>29</v>
      </c>
      <c r="H345" s="15" t="s">
        <v>1339</v>
      </c>
      <c r="I345" s="15" t="s">
        <v>1629</v>
      </c>
      <c r="J345" s="15" t="s">
        <v>1628</v>
      </c>
      <c r="K345" s="15" t="s">
        <v>32</v>
      </c>
      <c r="L345" s="15">
        <v>991329816</v>
      </c>
      <c r="M345" s="15">
        <v>991329816</v>
      </c>
      <c r="N345" s="15" t="s">
        <v>33</v>
      </c>
      <c r="O345" s="15" t="s">
        <v>1630</v>
      </c>
      <c r="P345" s="15">
        <v>20565</v>
      </c>
      <c r="Q345" s="15" t="s">
        <v>409</v>
      </c>
      <c r="R345" s="15" t="s">
        <v>36</v>
      </c>
      <c r="S345" s="15" t="s">
        <v>1631</v>
      </c>
      <c r="T345" s="15" t="s">
        <v>15324</v>
      </c>
      <c r="U345" s="15" t="s">
        <v>1632</v>
      </c>
      <c r="V345" s="15">
        <v>991329816</v>
      </c>
      <c r="W345" s="15" t="s">
        <v>1337</v>
      </c>
      <c r="X345" s="15" t="s">
        <v>97</v>
      </c>
      <c r="Y345" s="15">
        <v>0</v>
      </c>
      <c r="Z345" s="15" t="s">
        <v>1581</v>
      </c>
      <c r="AA345" s="15" t="s">
        <v>609</v>
      </c>
      <c r="AB345" s="15">
        <v>44133</v>
      </c>
      <c r="AC345" s="15" t="s">
        <v>9291</v>
      </c>
      <c r="AD345" s="15" t="s">
        <v>9295</v>
      </c>
      <c r="AE345" s="15" t="s">
        <v>9302</v>
      </c>
      <c r="AF345" s="15" t="s">
        <v>5096</v>
      </c>
      <c r="AG345" s="15" t="s">
        <v>9303</v>
      </c>
    </row>
    <row r="346" spans="1:33" x14ac:dyDescent="0.45">
      <c r="A346" s="15">
        <v>1000344</v>
      </c>
      <c r="B346" s="15" t="s">
        <v>26</v>
      </c>
      <c r="C346" s="18">
        <v>1753445780</v>
      </c>
      <c r="D346" s="15">
        <v>0</v>
      </c>
      <c r="E346" s="15" t="s">
        <v>1450</v>
      </c>
      <c r="F346" s="15" t="s">
        <v>15254</v>
      </c>
      <c r="G346" s="15" t="s">
        <v>29</v>
      </c>
      <c r="H346" s="15" t="s">
        <v>1634</v>
      </c>
      <c r="I346" s="15" t="s">
        <v>1635</v>
      </c>
      <c r="J346" s="15" t="s">
        <v>1633</v>
      </c>
      <c r="K346" s="15" t="s">
        <v>32</v>
      </c>
      <c r="L346" s="15" t="s">
        <v>33</v>
      </c>
      <c r="M346" s="15">
        <v>983441940</v>
      </c>
      <c r="N346" s="15" t="s">
        <v>33</v>
      </c>
      <c r="O346" s="15" t="s">
        <v>1636</v>
      </c>
      <c r="P346" s="15">
        <v>22095</v>
      </c>
      <c r="Q346" s="15" t="s">
        <v>409</v>
      </c>
      <c r="R346" s="15" t="s">
        <v>36</v>
      </c>
      <c r="S346" s="15" t="s">
        <v>845</v>
      </c>
      <c r="T346" s="15" t="s">
        <v>845</v>
      </c>
      <c r="W346" s="15" t="s">
        <v>1637</v>
      </c>
      <c r="X346" s="15" t="s">
        <v>39</v>
      </c>
      <c r="Y346" s="15">
        <v>0</v>
      </c>
      <c r="Z346" s="15" t="s">
        <v>1581</v>
      </c>
      <c r="AA346" s="15" t="s">
        <v>74</v>
      </c>
      <c r="AB346" s="15">
        <v>43671</v>
      </c>
      <c r="AC346" s="15" t="s">
        <v>9291</v>
      </c>
      <c r="AD346" s="15" t="s">
        <v>9292</v>
      </c>
      <c r="AE346" s="15" t="s">
        <v>9302</v>
      </c>
      <c r="AF346" s="15" t="s">
        <v>5096</v>
      </c>
      <c r="AG346" s="15" t="s">
        <v>5096</v>
      </c>
    </row>
    <row r="347" spans="1:33" x14ac:dyDescent="0.45">
      <c r="A347" s="15">
        <v>1000345</v>
      </c>
      <c r="B347" s="15" t="s">
        <v>26</v>
      </c>
      <c r="C347" s="18">
        <v>1712420114</v>
      </c>
      <c r="D347" s="15">
        <v>0</v>
      </c>
      <c r="E347" s="15" t="s">
        <v>28</v>
      </c>
      <c r="F347" s="15" t="s">
        <v>15253</v>
      </c>
      <c r="G347" s="15" t="s">
        <v>29</v>
      </c>
      <c r="H347" s="15" t="s">
        <v>1639</v>
      </c>
      <c r="I347" s="15" t="s">
        <v>1640</v>
      </c>
      <c r="J347" s="15" t="s">
        <v>1638</v>
      </c>
      <c r="K347" s="15" t="s">
        <v>32</v>
      </c>
      <c r="L347" s="15" t="s">
        <v>33</v>
      </c>
      <c r="M347" s="15" t="s">
        <v>33</v>
      </c>
      <c r="N347" s="15" t="s">
        <v>33</v>
      </c>
      <c r="O347" s="15" t="s">
        <v>34</v>
      </c>
      <c r="P347" s="15">
        <v>25706</v>
      </c>
      <c r="Q347" s="15" t="s">
        <v>35</v>
      </c>
      <c r="R347" s="15" t="s">
        <v>59</v>
      </c>
      <c r="S347" s="15" t="s">
        <v>279</v>
      </c>
      <c r="T347" s="15" t="s">
        <v>15324</v>
      </c>
      <c r="W347" s="15" t="s">
        <v>34</v>
      </c>
      <c r="X347" s="15" t="s">
        <v>39</v>
      </c>
      <c r="Y347" s="15">
        <v>0</v>
      </c>
      <c r="Z347" s="15" t="s">
        <v>1581</v>
      </c>
      <c r="AA347" s="15" t="s">
        <v>609</v>
      </c>
      <c r="AB347" s="15">
        <v>44133</v>
      </c>
      <c r="AC347" s="15" t="s">
        <v>9291</v>
      </c>
      <c r="AD347" s="15" t="s">
        <v>9295</v>
      </c>
      <c r="AE347" s="15" t="s">
        <v>9302</v>
      </c>
      <c r="AF347" s="15" t="s">
        <v>5096</v>
      </c>
      <c r="AG347" s="15" t="s">
        <v>9359</v>
      </c>
    </row>
    <row r="348" spans="1:33" x14ac:dyDescent="0.45">
      <c r="A348" s="15">
        <v>1000346</v>
      </c>
      <c r="B348" s="15" t="s">
        <v>26</v>
      </c>
      <c r="C348" s="18">
        <v>1708683907</v>
      </c>
      <c r="D348" s="15">
        <v>0</v>
      </c>
      <c r="E348" s="15" t="s">
        <v>28</v>
      </c>
      <c r="F348" s="15" t="s">
        <v>15253</v>
      </c>
      <c r="G348" s="15" t="s">
        <v>29</v>
      </c>
      <c r="H348" s="15" t="s">
        <v>1642</v>
      </c>
      <c r="I348" s="15" t="s">
        <v>1640</v>
      </c>
      <c r="J348" s="15" t="s">
        <v>1641</v>
      </c>
      <c r="K348" s="15" t="s">
        <v>32</v>
      </c>
      <c r="L348" s="15" t="s">
        <v>33</v>
      </c>
      <c r="M348" s="15" t="s">
        <v>33</v>
      </c>
      <c r="N348" s="15" t="s">
        <v>33</v>
      </c>
      <c r="O348" s="15" t="s">
        <v>34</v>
      </c>
      <c r="P348" s="15">
        <v>24476</v>
      </c>
      <c r="Q348" s="15" t="s">
        <v>58</v>
      </c>
      <c r="R348" s="15" t="s">
        <v>36</v>
      </c>
      <c r="S348" s="15" t="s">
        <v>845</v>
      </c>
      <c r="T348" s="15" t="s">
        <v>845</v>
      </c>
      <c r="W348" s="15" t="s">
        <v>34</v>
      </c>
      <c r="X348" s="15" t="s">
        <v>97</v>
      </c>
      <c r="Y348" s="15">
        <v>0</v>
      </c>
      <c r="Z348" s="15" t="s">
        <v>1581</v>
      </c>
      <c r="AA348" s="15" t="s">
        <v>609</v>
      </c>
      <c r="AB348" s="15">
        <v>44133</v>
      </c>
      <c r="AC348" s="15" t="s">
        <v>9291</v>
      </c>
      <c r="AD348" s="15" t="s">
        <v>9295</v>
      </c>
      <c r="AE348" s="15" t="s">
        <v>9302</v>
      </c>
      <c r="AF348" s="15" t="s">
        <v>5096</v>
      </c>
      <c r="AG348" s="15" t="s">
        <v>9381</v>
      </c>
    </row>
    <row r="349" spans="1:33" x14ac:dyDescent="0.45">
      <c r="A349" s="15">
        <v>1000347</v>
      </c>
      <c r="B349" s="15" t="s">
        <v>26</v>
      </c>
      <c r="C349" s="18">
        <v>604007344</v>
      </c>
      <c r="D349" s="15">
        <v>2000</v>
      </c>
      <c r="E349" s="15" t="s">
        <v>70</v>
      </c>
      <c r="F349" s="15" t="s">
        <v>15253</v>
      </c>
      <c r="G349" s="15" t="s">
        <v>29</v>
      </c>
      <c r="H349" s="15" t="s">
        <v>1644</v>
      </c>
      <c r="I349" s="15" t="s">
        <v>1645</v>
      </c>
      <c r="J349" s="15" t="s">
        <v>1643</v>
      </c>
      <c r="K349" s="15" t="s">
        <v>32</v>
      </c>
      <c r="L349" s="15">
        <v>2221241</v>
      </c>
      <c r="M349" s="15">
        <v>979233541</v>
      </c>
      <c r="N349" s="15" t="s">
        <v>33</v>
      </c>
      <c r="O349" s="15" t="s">
        <v>1646</v>
      </c>
      <c r="P349" s="15">
        <v>30753</v>
      </c>
      <c r="Q349" s="15" t="s">
        <v>409</v>
      </c>
      <c r="R349" s="15" t="s">
        <v>59</v>
      </c>
      <c r="S349" s="15" t="s">
        <v>79</v>
      </c>
      <c r="T349" s="15" t="s">
        <v>79</v>
      </c>
      <c r="U349" s="15" t="s">
        <v>1647</v>
      </c>
      <c r="V349" s="15" t="s">
        <v>33</v>
      </c>
      <c r="W349" s="15" t="s">
        <v>34</v>
      </c>
      <c r="X349" s="15" t="s">
        <v>97</v>
      </c>
      <c r="Y349" s="15">
        <v>0</v>
      </c>
      <c r="Z349" s="15" t="s">
        <v>74</v>
      </c>
      <c r="AA349" s="15" t="s">
        <v>74</v>
      </c>
      <c r="AB349" s="15">
        <v>43671</v>
      </c>
      <c r="AC349" s="15" t="s">
        <v>9291</v>
      </c>
      <c r="AD349" s="15" t="s">
        <v>9296</v>
      </c>
      <c r="AE349" s="15" t="s">
        <v>9393</v>
      </c>
      <c r="AF349" s="15" t="s">
        <v>9394</v>
      </c>
      <c r="AG349" s="15" t="s">
        <v>9394</v>
      </c>
    </row>
    <row r="350" spans="1:33" x14ac:dyDescent="0.45">
      <c r="A350" s="15">
        <v>1000348</v>
      </c>
      <c r="B350" s="15" t="s">
        <v>26</v>
      </c>
      <c r="C350" s="18">
        <v>1715315568</v>
      </c>
      <c r="D350" s="15">
        <v>0</v>
      </c>
      <c r="E350" s="15" t="s">
        <v>28</v>
      </c>
      <c r="F350" s="15" t="s">
        <v>15253</v>
      </c>
      <c r="G350" s="15" t="s">
        <v>29</v>
      </c>
      <c r="H350" s="15" t="s">
        <v>1284</v>
      </c>
      <c r="I350" s="15" t="s">
        <v>1083</v>
      </c>
      <c r="J350" s="15" t="s">
        <v>1648</v>
      </c>
      <c r="K350" s="15" t="s">
        <v>32</v>
      </c>
      <c r="L350" s="15" t="s">
        <v>33</v>
      </c>
      <c r="M350" s="15" t="s">
        <v>33</v>
      </c>
      <c r="N350" s="15" t="s">
        <v>33</v>
      </c>
      <c r="O350" s="15" t="s">
        <v>34</v>
      </c>
      <c r="P350" s="15">
        <v>28689</v>
      </c>
      <c r="Q350" s="15" t="s">
        <v>991</v>
      </c>
      <c r="R350" s="15" t="s">
        <v>36</v>
      </c>
      <c r="S350" s="15" t="s">
        <v>348</v>
      </c>
      <c r="T350" s="15" t="s">
        <v>15325</v>
      </c>
      <c r="W350" s="15" t="s">
        <v>34</v>
      </c>
      <c r="X350" s="15" t="s">
        <v>97</v>
      </c>
      <c r="Y350" s="15">
        <v>2</v>
      </c>
      <c r="Z350" s="15" t="s">
        <v>40</v>
      </c>
      <c r="AA350" s="15" t="s">
        <v>74</v>
      </c>
      <c r="AB350" s="15">
        <v>43671</v>
      </c>
      <c r="AC350" s="15" t="s">
        <v>9291</v>
      </c>
      <c r="AD350" s="15" t="s">
        <v>9292</v>
      </c>
      <c r="AE350" s="15" t="s">
        <v>9302</v>
      </c>
      <c r="AF350" s="15" t="s">
        <v>5096</v>
      </c>
      <c r="AG350" s="15" t="s">
        <v>9312</v>
      </c>
    </row>
    <row r="351" spans="1:33" x14ac:dyDescent="0.45">
      <c r="A351" s="15">
        <v>1000349</v>
      </c>
      <c r="B351" s="15" t="s">
        <v>26</v>
      </c>
      <c r="C351" s="18">
        <v>1715921233</v>
      </c>
      <c r="D351" s="15">
        <v>900</v>
      </c>
      <c r="E351" s="15" t="s">
        <v>28</v>
      </c>
      <c r="F351" s="15" t="s">
        <v>15253</v>
      </c>
      <c r="G351" s="15" t="s">
        <v>29</v>
      </c>
      <c r="H351" s="15" t="s">
        <v>641</v>
      </c>
      <c r="I351" s="15" t="s">
        <v>1650</v>
      </c>
      <c r="J351" s="15" t="s">
        <v>1649</v>
      </c>
      <c r="K351" s="15" t="s">
        <v>32</v>
      </c>
      <c r="L351" s="15">
        <v>3390185</v>
      </c>
      <c r="M351" s="15">
        <v>986486120</v>
      </c>
      <c r="N351" s="15" t="s">
        <v>33</v>
      </c>
      <c r="O351" s="15" t="s">
        <v>1651</v>
      </c>
      <c r="P351" s="15">
        <v>29721</v>
      </c>
      <c r="Q351" s="15" t="s">
        <v>58</v>
      </c>
      <c r="R351" s="15" t="s">
        <v>36</v>
      </c>
      <c r="S351" s="15" t="s">
        <v>279</v>
      </c>
      <c r="T351" s="15" t="s">
        <v>15324</v>
      </c>
      <c r="U351" s="15" t="s">
        <v>1652</v>
      </c>
      <c r="V351" s="15">
        <v>986486120</v>
      </c>
      <c r="W351" s="15" t="s">
        <v>34</v>
      </c>
      <c r="X351" s="15" t="s">
        <v>39</v>
      </c>
      <c r="Y351" s="15">
        <v>0</v>
      </c>
      <c r="Z351" s="15" t="s">
        <v>1581</v>
      </c>
      <c r="AA351" s="15" t="s">
        <v>665</v>
      </c>
      <c r="AB351" s="15">
        <v>44499</v>
      </c>
      <c r="AC351" s="15" t="s">
        <v>9291</v>
      </c>
      <c r="AD351" s="15" t="s">
        <v>9295</v>
      </c>
      <c r="AE351" s="15" t="s">
        <v>9302</v>
      </c>
      <c r="AF351" s="15" t="s">
        <v>5096</v>
      </c>
      <c r="AG351" s="15" t="s">
        <v>9312</v>
      </c>
    </row>
    <row r="352" spans="1:33" x14ac:dyDescent="0.45">
      <c r="A352" s="15">
        <v>1000350</v>
      </c>
      <c r="B352" s="15" t="s">
        <v>26</v>
      </c>
      <c r="C352" s="18">
        <v>1725566903</v>
      </c>
      <c r="D352" s="15">
        <v>800</v>
      </c>
      <c r="E352" s="15" t="s">
        <v>28</v>
      </c>
      <c r="F352" s="15" t="s">
        <v>15253</v>
      </c>
      <c r="G352" s="15" t="s">
        <v>29</v>
      </c>
      <c r="H352" s="15" t="s">
        <v>1654</v>
      </c>
      <c r="I352" s="15" t="s">
        <v>1280</v>
      </c>
      <c r="J352" s="15" t="s">
        <v>1653</v>
      </c>
      <c r="K352" s="15" t="s">
        <v>32</v>
      </c>
      <c r="L352" s="15">
        <v>969391099</v>
      </c>
      <c r="M352" s="15">
        <v>969391099</v>
      </c>
      <c r="N352" s="15" t="s">
        <v>33</v>
      </c>
      <c r="O352" s="15" t="s">
        <v>1655</v>
      </c>
      <c r="P352" s="15">
        <v>36322</v>
      </c>
      <c r="Q352" s="15" t="s">
        <v>35</v>
      </c>
      <c r="R352" s="15" t="s">
        <v>36</v>
      </c>
      <c r="S352" s="15" t="s">
        <v>197</v>
      </c>
      <c r="T352" s="15" t="s">
        <v>197</v>
      </c>
      <c r="U352" s="15" t="s">
        <v>1656</v>
      </c>
      <c r="V352" s="15">
        <v>23910856</v>
      </c>
      <c r="W352" s="15" t="s">
        <v>1657</v>
      </c>
      <c r="X352" s="15" t="s">
        <v>39</v>
      </c>
      <c r="Y352" s="15">
        <v>0</v>
      </c>
      <c r="Z352" s="15" t="s">
        <v>1581</v>
      </c>
      <c r="AA352" s="15" t="s">
        <v>609</v>
      </c>
      <c r="AB352" s="15">
        <v>44133</v>
      </c>
      <c r="AC352" s="15" t="s">
        <v>9291</v>
      </c>
      <c r="AD352" s="15" t="s">
        <v>9292</v>
      </c>
      <c r="AE352" s="15" t="s">
        <v>9302</v>
      </c>
      <c r="AF352" s="15" t="s">
        <v>5096</v>
      </c>
      <c r="AG352" s="15" t="s">
        <v>9312</v>
      </c>
    </row>
    <row r="353" spans="1:33" x14ac:dyDescent="0.45">
      <c r="A353" s="15">
        <v>1000351</v>
      </c>
      <c r="B353" s="15" t="s">
        <v>26</v>
      </c>
      <c r="C353" s="18">
        <v>1722174818</v>
      </c>
      <c r="D353" s="15">
        <v>0</v>
      </c>
      <c r="E353" s="15" t="s">
        <v>28</v>
      </c>
      <c r="F353" s="15" t="s">
        <v>15253</v>
      </c>
      <c r="G353" s="15" t="s">
        <v>29</v>
      </c>
      <c r="H353" s="15" t="s">
        <v>1659</v>
      </c>
      <c r="I353" s="15" t="s">
        <v>1660</v>
      </c>
      <c r="J353" s="15" t="s">
        <v>1658</v>
      </c>
      <c r="K353" s="15" t="s">
        <v>32</v>
      </c>
      <c r="L353" s="15" t="s">
        <v>33</v>
      </c>
      <c r="M353" s="15" t="s">
        <v>33</v>
      </c>
      <c r="N353" s="15" t="s">
        <v>33</v>
      </c>
      <c r="O353" s="15" t="s">
        <v>34</v>
      </c>
      <c r="P353" s="15">
        <v>31514</v>
      </c>
      <c r="Q353" s="15" t="s">
        <v>58</v>
      </c>
      <c r="R353" s="15" t="s">
        <v>36</v>
      </c>
      <c r="S353" s="15" t="s">
        <v>845</v>
      </c>
      <c r="T353" s="15" t="s">
        <v>845</v>
      </c>
      <c r="W353" s="15" t="s">
        <v>34</v>
      </c>
      <c r="X353" s="15" t="s">
        <v>39</v>
      </c>
      <c r="Y353" s="15">
        <v>0</v>
      </c>
      <c r="Z353" s="15" t="s">
        <v>1581</v>
      </c>
      <c r="AA353" s="15" t="s">
        <v>74</v>
      </c>
      <c r="AB353" s="15">
        <v>43671</v>
      </c>
      <c r="AC353" s="15" t="s">
        <v>9291</v>
      </c>
      <c r="AD353" s="15" t="s">
        <v>9295</v>
      </c>
      <c r="AE353" s="15" t="s">
        <v>9293</v>
      </c>
      <c r="AF353" s="15" t="s">
        <v>511</v>
      </c>
      <c r="AG353" s="15" t="s">
        <v>9347</v>
      </c>
    </row>
    <row r="354" spans="1:33" x14ac:dyDescent="0.45">
      <c r="A354" s="15">
        <v>1000352</v>
      </c>
      <c r="B354" s="15" t="s">
        <v>26</v>
      </c>
      <c r="C354" s="18">
        <v>1720594132</v>
      </c>
      <c r="D354" s="15">
        <v>400</v>
      </c>
      <c r="E354" s="15" t="s">
        <v>70</v>
      </c>
      <c r="F354" s="15" t="s">
        <v>15253</v>
      </c>
      <c r="G354" s="15" t="s">
        <v>29</v>
      </c>
      <c r="H354" s="15" t="s">
        <v>1662</v>
      </c>
      <c r="I354" s="15" t="s">
        <v>1663</v>
      </c>
      <c r="J354" s="15" t="s">
        <v>1661</v>
      </c>
      <c r="K354" s="15" t="s">
        <v>32</v>
      </c>
      <c r="L354" s="15">
        <v>979209896</v>
      </c>
      <c r="M354" s="15">
        <v>6002077</v>
      </c>
      <c r="N354" s="15" t="s">
        <v>1664</v>
      </c>
      <c r="O354" s="15" t="s">
        <v>1665</v>
      </c>
      <c r="P354" s="15">
        <v>32750</v>
      </c>
      <c r="Q354" s="15" t="s">
        <v>35</v>
      </c>
      <c r="R354" s="15" t="s">
        <v>36</v>
      </c>
      <c r="S354" s="15" t="s">
        <v>197</v>
      </c>
      <c r="T354" s="15" t="s">
        <v>197</v>
      </c>
      <c r="U354" s="15" t="s">
        <v>1666</v>
      </c>
      <c r="V354" s="15">
        <v>987101992</v>
      </c>
      <c r="W354" s="15" t="s">
        <v>1667</v>
      </c>
      <c r="X354" s="15" t="s">
        <v>39</v>
      </c>
      <c r="Y354" s="15">
        <v>0</v>
      </c>
      <c r="Z354" s="15" t="s">
        <v>1581</v>
      </c>
      <c r="AA354" s="15" t="s">
        <v>609</v>
      </c>
      <c r="AB354" s="15">
        <v>44153</v>
      </c>
      <c r="AC354" s="15" t="s">
        <v>9291</v>
      </c>
      <c r="AD354" s="15" t="s">
        <v>9295</v>
      </c>
      <c r="AE354" s="15" t="s">
        <v>9302</v>
      </c>
      <c r="AF354" s="15" t="s">
        <v>5096</v>
      </c>
      <c r="AG354" s="15" t="s">
        <v>9312</v>
      </c>
    </row>
    <row r="355" spans="1:33" x14ac:dyDescent="0.45">
      <c r="A355" s="15">
        <v>1000353</v>
      </c>
      <c r="B355" s="15" t="s">
        <v>26</v>
      </c>
      <c r="C355" s="18">
        <v>1710411339</v>
      </c>
      <c r="D355" s="15">
        <v>5000</v>
      </c>
      <c r="E355" s="15" t="s">
        <v>28</v>
      </c>
      <c r="F355" s="15" t="s">
        <v>15253</v>
      </c>
      <c r="G355" s="15" t="s">
        <v>29</v>
      </c>
      <c r="H355" s="15" t="s">
        <v>999</v>
      </c>
      <c r="I355" s="15" t="s">
        <v>684</v>
      </c>
      <c r="J355" s="15" t="s">
        <v>1668</v>
      </c>
      <c r="K355" s="15" t="s">
        <v>32</v>
      </c>
      <c r="L355" s="15" t="s">
        <v>33</v>
      </c>
      <c r="M355" s="15">
        <v>989342466</v>
      </c>
      <c r="N355" s="15" t="s">
        <v>33</v>
      </c>
      <c r="O355" s="15" t="s">
        <v>34</v>
      </c>
      <c r="P355" s="15">
        <v>24734</v>
      </c>
      <c r="Q355" s="15" t="s">
        <v>35</v>
      </c>
      <c r="R355" s="15" t="s">
        <v>36</v>
      </c>
      <c r="S355" s="15" t="s">
        <v>279</v>
      </c>
      <c r="T355" s="15" t="s">
        <v>15324</v>
      </c>
      <c r="U355" s="15" t="s">
        <v>992</v>
      </c>
      <c r="W355" s="15" t="s">
        <v>1669</v>
      </c>
      <c r="X355" s="15" t="s">
        <v>39</v>
      </c>
      <c r="Y355" s="15">
        <v>2</v>
      </c>
      <c r="Z355" s="15" t="s">
        <v>1581</v>
      </c>
      <c r="AA355" s="15" t="s">
        <v>609</v>
      </c>
      <c r="AB355" s="15">
        <v>44133</v>
      </c>
      <c r="AC355" s="15" t="s">
        <v>9291</v>
      </c>
      <c r="AD355" s="15" t="s">
        <v>9295</v>
      </c>
      <c r="AE355" s="15" t="s">
        <v>9302</v>
      </c>
      <c r="AF355" s="15" t="s">
        <v>5096</v>
      </c>
      <c r="AG355" s="15" t="s">
        <v>9312</v>
      </c>
    </row>
    <row r="356" spans="1:33" x14ac:dyDescent="0.45">
      <c r="A356" s="15">
        <v>1000354</v>
      </c>
      <c r="B356" s="15" t="s">
        <v>26</v>
      </c>
      <c r="C356" s="18">
        <v>603567256</v>
      </c>
      <c r="D356" s="15">
        <v>520</v>
      </c>
      <c r="E356" s="15" t="s">
        <v>70</v>
      </c>
      <c r="F356" s="15" t="s">
        <v>15253</v>
      </c>
      <c r="G356" s="15" t="s">
        <v>29</v>
      </c>
      <c r="H356" s="15" t="s">
        <v>1671</v>
      </c>
      <c r="I356" s="15" t="s">
        <v>1672</v>
      </c>
      <c r="J356" s="15" t="s">
        <v>1670</v>
      </c>
      <c r="K356" s="15" t="s">
        <v>32</v>
      </c>
      <c r="L356" s="15">
        <v>986540585</v>
      </c>
      <c r="M356" s="15">
        <v>986540585</v>
      </c>
      <c r="N356" s="15" t="s">
        <v>33</v>
      </c>
      <c r="O356" s="15" t="s">
        <v>1673</v>
      </c>
      <c r="P356" s="15">
        <v>31751</v>
      </c>
      <c r="Q356" s="15" t="s">
        <v>58</v>
      </c>
      <c r="R356" s="15" t="s">
        <v>36</v>
      </c>
      <c r="S356" s="15" t="s">
        <v>79</v>
      </c>
      <c r="T356" s="15" t="s">
        <v>79</v>
      </c>
      <c r="U356" s="15" t="s">
        <v>1674</v>
      </c>
      <c r="V356" s="15">
        <v>986540585</v>
      </c>
      <c r="W356" s="15" t="s">
        <v>1675</v>
      </c>
      <c r="X356" s="15" t="s">
        <v>97</v>
      </c>
      <c r="Y356" s="15">
        <v>0</v>
      </c>
      <c r="Z356" s="15" t="s">
        <v>74</v>
      </c>
      <c r="AA356" s="15" t="s">
        <v>74</v>
      </c>
      <c r="AB356" s="15">
        <v>43776</v>
      </c>
      <c r="AC356" s="15" t="s">
        <v>9291</v>
      </c>
      <c r="AD356" s="15" t="s">
        <v>9292</v>
      </c>
      <c r="AE356" s="15" t="s">
        <v>9293</v>
      </c>
      <c r="AF356" s="15" t="s">
        <v>511</v>
      </c>
      <c r="AG356" s="15" t="s">
        <v>9301</v>
      </c>
    </row>
    <row r="357" spans="1:33" x14ac:dyDescent="0.45">
      <c r="A357" s="15">
        <v>1000355</v>
      </c>
      <c r="B357" s="15" t="s">
        <v>26</v>
      </c>
      <c r="C357" s="18">
        <v>604796201</v>
      </c>
      <c r="D357" s="15">
        <v>0</v>
      </c>
      <c r="E357" s="15" t="s">
        <v>28</v>
      </c>
      <c r="F357" s="15" t="s">
        <v>15253</v>
      </c>
      <c r="G357" s="15" t="s">
        <v>29</v>
      </c>
      <c r="H357" s="15" t="s">
        <v>1677</v>
      </c>
      <c r="I357" s="15" t="s">
        <v>1678</v>
      </c>
      <c r="J357" s="15" t="s">
        <v>1676</v>
      </c>
      <c r="K357" s="15" t="s">
        <v>32</v>
      </c>
      <c r="L357" s="15">
        <v>983688098</v>
      </c>
      <c r="M357" s="15">
        <v>983688098</v>
      </c>
      <c r="N357" s="15" t="s">
        <v>33</v>
      </c>
      <c r="O357" s="15" t="s">
        <v>1679</v>
      </c>
      <c r="P357" s="15">
        <v>34464</v>
      </c>
      <c r="Q357" s="15" t="s">
        <v>35</v>
      </c>
      <c r="R357" s="15" t="s">
        <v>36</v>
      </c>
      <c r="S357" s="15" t="s">
        <v>79</v>
      </c>
      <c r="T357" s="15" t="s">
        <v>79</v>
      </c>
      <c r="W357" s="15" t="s">
        <v>34</v>
      </c>
      <c r="X357" s="15" t="s">
        <v>39</v>
      </c>
      <c r="Y357" s="15">
        <v>0</v>
      </c>
      <c r="Z357" s="15" t="s">
        <v>74</v>
      </c>
      <c r="AA357" s="15" t="s">
        <v>609</v>
      </c>
      <c r="AB357" s="15">
        <v>44133</v>
      </c>
      <c r="AC357" s="15" t="s">
        <v>9291</v>
      </c>
      <c r="AD357" s="15" t="s">
        <v>9292</v>
      </c>
      <c r="AE357" s="15" t="s">
        <v>9293</v>
      </c>
      <c r="AF357" s="15" t="s">
        <v>511</v>
      </c>
      <c r="AG357" s="15" t="s">
        <v>9301</v>
      </c>
    </row>
    <row r="358" spans="1:33" x14ac:dyDescent="0.45">
      <c r="A358" s="15">
        <v>1000356</v>
      </c>
      <c r="B358" s="15" t="s">
        <v>26</v>
      </c>
      <c r="C358" s="18">
        <v>1714061825</v>
      </c>
      <c r="D358" s="15">
        <v>0</v>
      </c>
      <c r="E358" s="15" t="s">
        <v>70</v>
      </c>
      <c r="F358" s="15" t="s">
        <v>15253</v>
      </c>
      <c r="G358" s="15" t="s">
        <v>29</v>
      </c>
      <c r="H358" s="15" t="s">
        <v>1681</v>
      </c>
      <c r="I358" s="15" t="s">
        <v>1682</v>
      </c>
      <c r="J358" s="15" t="s">
        <v>1680</v>
      </c>
      <c r="K358" s="15" t="s">
        <v>32</v>
      </c>
      <c r="L358" s="15" t="s">
        <v>33</v>
      </c>
      <c r="M358" s="15" t="s">
        <v>33</v>
      </c>
      <c r="N358" s="15" t="s">
        <v>33</v>
      </c>
      <c r="O358" s="15" t="s">
        <v>34</v>
      </c>
      <c r="P358" s="15">
        <v>28511</v>
      </c>
      <c r="Q358" s="15" t="s">
        <v>58</v>
      </c>
      <c r="R358" s="15" t="s">
        <v>36</v>
      </c>
      <c r="S358" s="15" t="s">
        <v>79</v>
      </c>
      <c r="T358" s="15" t="s">
        <v>79</v>
      </c>
      <c r="W358" s="15" t="s">
        <v>34</v>
      </c>
      <c r="X358" s="15" t="s">
        <v>39</v>
      </c>
      <c r="Y358" s="15">
        <v>0</v>
      </c>
      <c r="Z358" s="15" t="s">
        <v>1581</v>
      </c>
      <c r="AA358" s="15" t="s">
        <v>74</v>
      </c>
      <c r="AB358" s="15">
        <v>43671</v>
      </c>
      <c r="AC358" s="15" t="s">
        <v>9291</v>
      </c>
      <c r="AD358" s="15" t="s">
        <v>9295</v>
      </c>
      <c r="AE358" s="15" t="s">
        <v>9302</v>
      </c>
      <c r="AF358" s="15" t="s">
        <v>5096</v>
      </c>
      <c r="AG358" s="15" t="s">
        <v>9312</v>
      </c>
    </row>
    <row r="359" spans="1:33" x14ac:dyDescent="0.45">
      <c r="A359" s="15">
        <v>1000357</v>
      </c>
      <c r="B359" s="15" t="s">
        <v>26</v>
      </c>
      <c r="C359" s="18">
        <v>501080436</v>
      </c>
      <c r="D359" s="15">
        <v>300</v>
      </c>
      <c r="E359" s="15" t="s">
        <v>70</v>
      </c>
      <c r="F359" s="15" t="s">
        <v>15253</v>
      </c>
      <c r="G359" s="15" t="s">
        <v>29</v>
      </c>
      <c r="H359" s="15" t="s">
        <v>1684</v>
      </c>
      <c r="I359" s="15" t="s">
        <v>1685</v>
      </c>
      <c r="J359" s="15" t="s">
        <v>1683</v>
      </c>
      <c r="K359" s="15" t="s">
        <v>32</v>
      </c>
      <c r="L359" s="15">
        <v>26002077</v>
      </c>
      <c r="M359" s="15">
        <v>26002077</v>
      </c>
      <c r="N359" s="15" t="s">
        <v>33</v>
      </c>
      <c r="O359" s="15" t="s">
        <v>1686</v>
      </c>
      <c r="P359" s="15">
        <v>21871</v>
      </c>
      <c r="Q359" s="15" t="s">
        <v>35</v>
      </c>
      <c r="R359" s="15" t="s">
        <v>36</v>
      </c>
      <c r="S359" s="15" t="s">
        <v>845</v>
      </c>
      <c r="T359" s="15" t="s">
        <v>845</v>
      </c>
      <c r="W359" s="15" t="s">
        <v>34</v>
      </c>
      <c r="X359" s="15" t="s">
        <v>39</v>
      </c>
      <c r="Y359" s="15">
        <v>0</v>
      </c>
      <c r="Z359" s="15" t="s">
        <v>1581</v>
      </c>
      <c r="AA359" s="15" t="s">
        <v>609</v>
      </c>
      <c r="AB359" s="15">
        <v>44112</v>
      </c>
      <c r="AC359" s="15" t="s">
        <v>9291</v>
      </c>
      <c r="AD359" s="15" t="s">
        <v>9295</v>
      </c>
      <c r="AE359" s="15" t="s">
        <v>9302</v>
      </c>
      <c r="AF359" s="15" t="s">
        <v>5096</v>
      </c>
      <c r="AG359" s="15" t="s">
        <v>9312</v>
      </c>
    </row>
    <row r="360" spans="1:33" x14ac:dyDescent="0.45">
      <c r="A360" s="15">
        <v>1000358</v>
      </c>
      <c r="B360" s="15" t="s">
        <v>26</v>
      </c>
      <c r="C360" s="18">
        <v>1753452919</v>
      </c>
      <c r="D360" s="15">
        <v>0</v>
      </c>
      <c r="E360" s="15" t="s">
        <v>28</v>
      </c>
      <c r="F360" s="15" t="s">
        <v>15253</v>
      </c>
      <c r="G360" s="15" t="s">
        <v>29</v>
      </c>
      <c r="H360" s="15" t="s">
        <v>1659</v>
      </c>
      <c r="I360" s="15" t="s">
        <v>1660</v>
      </c>
      <c r="J360" s="15" t="s">
        <v>1658</v>
      </c>
      <c r="K360" s="15" t="s">
        <v>32</v>
      </c>
      <c r="L360" s="15" t="s">
        <v>33</v>
      </c>
      <c r="M360" s="15" t="s">
        <v>33</v>
      </c>
      <c r="N360" s="15" t="s">
        <v>33</v>
      </c>
      <c r="O360" s="15" t="s">
        <v>34</v>
      </c>
      <c r="P360" s="15">
        <v>31514</v>
      </c>
      <c r="Q360" s="15" t="s">
        <v>58</v>
      </c>
      <c r="R360" s="15" t="s">
        <v>36</v>
      </c>
      <c r="S360" s="15" t="s">
        <v>845</v>
      </c>
      <c r="T360" s="15" t="s">
        <v>845</v>
      </c>
      <c r="W360" s="15" t="s">
        <v>34</v>
      </c>
      <c r="X360" s="15" t="s">
        <v>39</v>
      </c>
      <c r="Y360" s="15">
        <v>0</v>
      </c>
      <c r="Z360" s="15" t="s">
        <v>1581</v>
      </c>
      <c r="AA360" s="15" t="s">
        <v>74</v>
      </c>
      <c r="AB360" s="15">
        <v>43671</v>
      </c>
      <c r="AC360" s="15" t="s">
        <v>9291</v>
      </c>
      <c r="AD360" s="15" t="s">
        <v>9295</v>
      </c>
      <c r="AE360" s="15" t="s">
        <v>9302</v>
      </c>
      <c r="AF360" s="15" t="s">
        <v>5096</v>
      </c>
      <c r="AG360" s="15" t="s">
        <v>9312</v>
      </c>
    </row>
    <row r="361" spans="1:33" x14ac:dyDescent="0.45">
      <c r="A361" s="15">
        <v>1000359</v>
      </c>
      <c r="B361" s="15" t="s">
        <v>26</v>
      </c>
      <c r="C361" s="18">
        <v>1724821416</v>
      </c>
      <c r="D361" s="15">
        <v>600</v>
      </c>
      <c r="E361" s="15" t="s">
        <v>28</v>
      </c>
      <c r="F361" s="15" t="s">
        <v>15253</v>
      </c>
      <c r="G361" s="15" t="s">
        <v>29</v>
      </c>
      <c r="H361" s="15" t="s">
        <v>158</v>
      </c>
      <c r="I361" s="15" t="s">
        <v>1688</v>
      </c>
      <c r="J361" s="15" t="s">
        <v>1687</v>
      </c>
      <c r="K361" s="15" t="s">
        <v>32</v>
      </c>
      <c r="L361" s="15">
        <v>991390956</v>
      </c>
      <c r="M361" s="15">
        <v>939108674</v>
      </c>
      <c r="N361" s="15" t="s">
        <v>33</v>
      </c>
      <c r="O361" s="15" t="s">
        <v>1689</v>
      </c>
      <c r="P361" s="15">
        <v>33239</v>
      </c>
      <c r="Q361" s="15" t="s">
        <v>35</v>
      </c>
      <c r="R361" s="15" t="s">
        <v>59</v>
      </c>
      <c r="S361" s="15" t="s">
        <v>1690</v>
      </c>
      <c r="T361" s="15" t="s">
        <v>15359</v>
      </c>
      <c r="W361" s="15" t="s">
        <v>1691</v>
      </c>
      <c r="X361" s="15" t="s">
        <v>39</v>
      </c>
      <c r="Y361" s="15">
        <v>0</v>
      </c>
      <c r="Z361" s="15" t="s">
        <v>1581</v>
      </c>
      <c r="AA361" s="15" t="s">
        <v>665</v>
      </c>
      <c r="AB361" s="15">
        <v>44427</v>
      </c>
      <c r="AC361" s="15" t="s">
        <v>9291</v>
      </c>
      <c r="AD361" s="15" t="s">
        <v>9295</v>
      </c>
      <c r="AE361" s="15" t="s">
        <v>9302</v>
      </c>
      <c r="AF361" s="15" t="s">
        <v>5096</v>
      </c>
      <c r="AG361" s="15" t="s">
        <v>9312</v>
      </c>
    </row>
    <row r="362" spans="1:33" x14ac:dyDescent="0.45">
      <c r="A362" s="15">
        <v>1000360</v>
      </c>
      <c r="B362" s="15" t="s">
        <v>26</v>
      </c>
      <c r="C362" s="18">
        <v>1710984616</v>
      </c>
      <c r="D362" s="15">
        <v>800</v>
      </c>
      <c r="E362" s="15" t="s">
        <v>70</v>
      </c>
      <c r="F362" s="15" t="s">
        <v>15253</v>
      </c>
      <c r="G362" s="15" t="s">
        <v>29</v>
      </c>
      <c r="H362" s="15" t="s">
        <v>1693</v>
      </c>
      <c r="I362" s="15" t="s">
        <v>1694</v>
      </c>
      <c r="J362" s="15" t="s">
        <v>1692</v>
      </c>
      <c r="K362" s="15" t="s">
        <v>32</v>
      </c>
      <c r="L362" s="15" t="s">
        <v>33</v>
      </c>
      <c r="M362" s="15">
        <v>982028836</v>
      </c>
      <c r="N362" s="15" t="s">
        <v>33</v>
      </c>
      <c r="O362" s="15" t="s">
        <v>1695</v>
      </c>
      <c r="P362" s="15">
        <v>26467</v>
      </c>
      <c r="Q362" s="15" t="s">
        <v>58</v>
      </c>
      <c r="R362" s="15" t="s">
        <v>36</v>
      </c>
      <c r="S362" s="15" t="s">
        <v>265</v>
      </c>
      <c r="T362" s="15" t="s">
        <v>15324</v>
      </c>
      <c r="U362" s="15" t="s">
        <v>1696</v>
      </c>
      <c r="V362" s="15">
        <v>982028836</v>
      </c>
      <c r="W362" s="15" t="s">
        <v>1697</v>
      </c>
      <c r="X362" s="15" t="s">
        <v>39</v>
      </c>
      <c r="Y362" s="15">
        <v>1</v>
      </c>
      <c r="Z362" s="15" t="s">
        <v>1581</v>
      </c>
      <c r="AA362" s="15" t="s">
        <v>1581</v>
      </c>
      <c r="AB362" s="15">
        <v>43690</v>
      </c>
      <c r="AC362" s="15" t="s">
        <v>9291</v>
      </c>
      <c r="AD362" s="15" t="s">
        <v>9295</v>
      </c>
      <c r="AE362" s="15" t="s">
        <v>9302</v>
      </c>
      <c r="AF362" s="15" t="s">
        <v>5096</v>
      </c>
      <c r="AG362" s="15" t="s">
        <v>9312</v>
      </c>
    </row>
    <row r="363" spans="1:33" x14ac:dyDescent="0.45">
      <c r="A363" s="15">
        <v>1000361</v>
      </c>
      <c r="B363" s="15" t="s">
        <v>26</v>
      </c>
      <c r="C363" s="18">
        <v>1719390054</v>
      </c>
      <c r="D363" s="15" t="s">
        <v>15223</v>
      </c>
      <c r="E363" s="15" t="s">
        <v>70</v>
      </c>
      <c r="F363" s="15" t="s">
        <v>15253</v>
      </c>
      <c r="G363" s="15" t="s">
        <v>29</v>
      </c>
      <c r="H363" s="15" t="s">
        <v>1699</v>
      </c>
      <c r="I363" s="15" t="s">
        <v>1700</v>
      </c>
      <c r="J363" s="15" t="s">
        <v>1698</v>
      </c>
      <c r="K363" s="15" t="s">
        <v>32</v>
      </c>
      <c r="L363" s="15" t="s">
        <v>33</v>
      </c>
      <c r="M363" s="15" t="s">
        <v>33</v>
      </c>
      <c r="N363" s="15" t="s">
        <v>1701</v>
      </c>
      <c r="O363" s="15" t="s">
        <v>1702</v>
      </c>
      <c r="P363" s="15">
        <v>32160</v>
      </c>
      <c r="Q363" s="15" t="s">
        <v>58</v>
      </c>
      <c r="R363" s="15" t="s">
        <v>36</v>
      </c>
      <c r="S363" s="15" t="s">
        <v>1703</v>
      </c>
      <c r="T363" s="15" t="s">
        <v>15353</v>
      </c>
      <c r="U363" s="15" t="s">
        <v>1704</v>
      </c>
      <c r="V363" s="15">
        <v>2502262</v>
      </c>
      <c r="W363" s="15" t="s">
        <v>1705</v>
      </c>
      <c r="X363" s="15" t="s">
        <v>97</v>
      </c>
      <c r="Y363" s="15">
        <v>0</v>
      </c>
      <c r="Z363" s="15" t="s">
        <v>1581</v>
      </c>
      <c r="AA363" s="15" t="s">
        <v>74</v>
      </c>
      <c r="AB363" s="15">
        <v>43671</v>
      </c>
      <c r="AC363" s="15" t="s">
        <v>9291</v>
      </c>
      <c r="AD363" s="15" t="s">
        <v>9349</v>
      </c>
      <c r="AE363" s="15" t="s">
        <v>9302</v>
      </c>
      <c r="AF363" s="15" t="s">
        <v>5096</v>
      </c>
      <c r="AG363" s="15" t="s">
        <v>9312</v>
      </c>
    </row>
    <row r="364" spans="1:33" x14ac:dyDescent="0.45">
      <c r="A364" s="15">
        <v>1000362</v>
      </c>
      <c r="B364" s="15" t="s">
        <v>26</v>
      </c>
      <c r="C364" s="18">
        <v>604393876</v>
      </c>
      <c r="D364" s="15">
        <v>1000</v>
      </c>
      <c r="E364" s="15" t="s">
        <v>28</v>
      </c>
      <c r="F364" s="15" t="s">
        <v>15253</v>
      </c>
      <c r="G364" s="15" t="s">
        <v>29</v>
      </c>
      <c r="H364" s="15" t="s">
        <v>1659</v>
      </c>
      <c r="I364" s="15" t="s">
        <v>1707</v>
      </c>
      <c r="J364" s="15" t="s">
        <v>1706</v>
      </c>
      <c r="K364" s="15" t="s">
        <v>32</v>
      </c>
      <c r="L364" s="15">
        <v>994312288</v>
      </c>
      <c r="M364" s="15">
        <v>994312288</v>
      </c>
      <c r="N364" s="15" t="s">
        <v>1708</v>
      </c>
      <c r="O364" s="15" t="s">
        <v>697</v>
      </c>
      <c r="P364" s="15">
        <v>32815</v>
      </c>
      <c r="Q364" s="15" t="s">
        <v>35</v>
      </c>
      <c r="R364" s="15" t="s">
        <v>36</v>
      </c>
      <c r="S364" s="15" t="s">
        <v>279</v>
      </c>
      <c r="T364" s="15" t="s">
        <v>15324</v>
      </c>
      <c r="U364" s="15" t="s">
        <v>1709</v>
      </c>
      <c r="V364" s="15">
        <v>981404230</v>
      </c>
      <c r="W364" s="15" t="s">
        <v>1710</v>
      </c>
      <c r="X364" s="15" t="s">
        <v>39</v>
      </c>
      <c r="Y364" s="15">
        <v>0</v>
      </c>
      <c r="Z364" s="15" t="s">
        <v>1581</v>
      </c>
      <c r="AA364" s="15" t="s">
        <v>665</v>
      </c>
      <c r="AB364" s="15">
        <v>44592</v>
      </c>
      <c r="AC364" s="15" t="s">
        <v>9291</v>
      </c>
      <c r="AD364" s="15" t="s">
        <v>9295</v>
      </c>
      <c r="AE364" s="15" t="s">
        <v>9293</v>
      </c>
      <c r="AF364" s="15" t="s">
        <v>9369</v>
      </c>
      <c r="AG364" s="15" t="s">
        <v>9395</v>
      </c>
    </row>
    <row r="365" spans="1:33" x14ac:dyDescent="0.45">
      <c r="A365" s="15">
        <v>1000363</v>
      </c>
      <c r="B365" s="15" t="s">
        <v>26</v>
      </c>
      <c r="C365" s="18">
        <v>602683401</v>
      </c>
      <c r="D365" s="15">
        <v>6000</v>
      </c>
      <c r="E365" s="15" t="s">
        <v>70</v>
      </c>
      <c r="F365" s="15" t="s">
        <v>15253</v>
      </c>
      <c r="G365" s="15" t="s">
        <v>29</v>
      </c>
      <c r="H365" s="15" t="s">
        <v>1712</v>
      </c>
      <c r="I365" s="15" t="s">
        <v>1713</v>
      </c>
      <c r="J365" s="15" t="s">
        <v>1711</v>
      </c>
      <c r="K365" s="15" t="s">
        <v>32</v>
      </c>
      <c r="L365" s="15">
        <v>999253016</v>
      </c>
      <c r="M365" s="15">
        <v>962225</v>
      </c>
      <c r="N365" s="15" t="s">
        <v>33</v>
      </c>
      <c r="O365" s="15" t="s">
        <v>1714</v>
      </c>
      <c r="P365" s="15">
        <v>26793</v>
      </c>
      <c r="Q365" s="15" t="s">
        <v>35</v>
      </c>
      <c r="R365" s="15" t="s">
        <v>59</v>
      </c>
      <c r="S365" s="15" t="s">
        <v>79</v>
      </c>
      <c r="T365" s="15" t="s">
        <v>79</v>
      </c>
      <c r="U365" s="15" t="s">
        <v>1715</v>
      </c>
      <c r="V365" s="15">
        <v>999254016</v>
      </c>
      <c r="W365" s="15" t="s">
        <v>34</v>
      </c>
      <c r="X365" s="15" t="s">
        <v>39</v>
      </c>
      <c r="Y365" s="15">
        <v>0</v>
      </c>
      <c r="Z365" s="15" t="s">
        <v>74</v>
      </c>
      <c r="AA365" s="15" t="s">
        <v>74</v>
      </c>
      <c r="AB365" s="15">
        <v>44186</v>
      </c>
      <c r="AC365" s="15" t="s">
        <v>9291</v>
      </c>
      <c r="AD365" s="15" t="s">
        <v>9349</v>
      </c>
      <c r="AE365" s="15" t="s">
        <v>9293</v>
      </c>
      <c r="AF365" s="15" t="s">
        <v>511</v>
      </c>
      <c r="AG365" s="15" t="s">
        <v>9304</v>
      </c>
    </row>
    <row r="366" spans="1:33" x14ac:dyDescent="0.45">
      <c r="A366" s="15">
        <v>1000364</v>
      </c>
      <c r="B366" s="15" t="s">
        <v>26</v>
      </c>
      <c r="C366" s="18">
        <v>1729115863</v>
      </c>
      <c r="D366" s="15">
        <v>0</v>
      </c>
      <c r="E366" s="15" t="s">
        <v>28</v>
      </c>
      <c r="F366" s="15" t="s">
        <v>15253</v>
      </c>
      <c r="G366" s="15" t="s">
        <v>29</v>
      </c>
      <c r="H366" s="15" t="s">
        <v>1681</v>
      </c>
      <c r="I366" s="15" t="s">
        <v>1682</v>
      </c>
      <c r="J366" s="15" t="s">
        <v>1680</v>
      </c>
      <c r="K366" s="15" t="s">
        <v>32</v>
      </c>
      <c r="L366" s="15" t="s">
        <v>33</v>
      </c>
      <c r="M366" s="15" t="s">
        <v>33</v>
      </c>
      <c r="N366" s="15" t="s">
        <v>33</v>
      </c>
      <c r="O366" s="15" t="s">
        <v>34</v>
      </c>
      <c r="P366" s="15">
        <v>28511</v>
      </c>
      <c r="Q366" s="15" t="s">
        <v>58</v>
      </c>
      <c r="R366" s="15" t="s">
        <v>36</v>
      </c>
      <c r="S366" s="15" t="s">
        <v>79</v>
      </c>
      <c r="T366" s="15" t="s">
        <v>79</v>
      </c>
      <c r="W366" s="15" t="s">
        <v>34</v>
      </c>
      <c r="X366" s="15" t="s">
        <v>39</v>
      </c>
      <c r="Y366" s="15">
        <v>0</v>
      </c>
      <c r="Z366" s="15" t="s">
        <v>1581</v>
      </c>
      <c r="AA366" s="15" t="s">
        <v>609</v>
      </c>
      <c r="AB366" s="15">
        <v>44133</v>
      </c>
      <c r="AC366" s="15" t="s">
        <v>9291</v>
      </c>
      <c r="AD366" s="15" t="s">
        <v>9292</v>
      </c>
      <c r="AE366" s="15" t="s">
        <v>9302</v>
      </c>
      <c r="AF366" s="15" t="s">
        <v>5096</v>
      </c>
      <c r="AG366" s="15" t="s">
        <v>9312</v>
      </c>
    </row>
    <row r="367" spans="1:33" x14ac:dyDescent="0.45">
      <c r="A367" s="15">
        <v>1000365</v>
      </c>
      <c r="B367" s="15" t="s">
        <v>26</v>
      </c>
      <c r="C367" s="18">
        <v>1721152583</v>
      </c>
      <c r="D367" s="15">
        <v>0</v>
      </c>
      <c r="E367" s="15" t="s">
        <v>28</v>
      </c>
      <c r="F367" s="15" t="s">
        <v>15253</v>
      </c>
      <c r="G367" s="15" t="s">
        <v>29</v>
      </c>
      <c r="H367" s="15" t="s">
        <v>1717</v>
      </c>
      <c r="I367" s="15" t="s">
        <v>854</v>
      </c>
      <c r="J367" s="15" t="s">
        <v>1716</v>
      </c>
      <c r="K367" s="15" t="s">
        <v>32</v>
      </c>
      <c r="L367" s="15" t="s">
        <v>33</v>
      </c>
      <c r="M367" s="15" t="s">
        <v>33</v>
      </c>
      <c r="N367" s="15" t="s">
        <v>33</v>
      </c>
      <c r="O367" s="15" t="s">
        <v>813</v>
      </c>
      <c r="P367" s="15">
        <v>32345</v>
      </c>
      <c r="Q367" s="15" t="s">
        <v>35</v>
      </c>
      <c r="R367" s="15" t="s">
        <v>36</v>
      </c>
      <c r="S367" s="15" t="s">
        <v>279</v>
      </c>
      <c r="T367" s="15" t="s">
        <v>15324</v>
      </c>
      <c r="W367" s="15" t="s">
        <v>34</v>
      </c>
      <c r="X367" s="15" t="s">
        <v>39</v>
      </c>
      <c r="Y367" s="15">
        <v>0</v>
      </c>
      <c r="Z367" s="15" t="s">
        <v>1581</v>
      </c>
      <c r="AA367" s="15" t="s">
        <v>74</v>
      </c>
      <c r="AB367" s="15">
        <v>43671</v>
      </c>
      <c r="AC367" s="15" t="s">
        <v>9291</v>
      </c>
      <c r="AD367" s="15" t="s">
        <v>9295</v>
      </c>
      <c r="AE367" s="15" t="s">
        <v>9302</v>
      </c>
      <c r="AF367" s="15" t="s">
        <v>5096</v>
      </c>
      <c r="AG367" s="15" t="s">
        <v>9312</v>
      </c>
    </row>
    <row r="368" spans="1:33" x14ac:dyDescent="0.45">
      <c r="A368" s="15">
        <v>1000366</v>
      </c>
      <c r="B368" s="15" t="s">
        <v>26</v>
      </c>
      <c r="C368" s="18">
        <v>1707496921</v>
      </c>
      <c r="D368" s="15">
        <v>1400</v>
      </c>
      <c r="E368" s="15" t="s">
        <v>70</v>
      </c>
      <c r="F368" s="15" t="s">
        <v>15253</v>
      </c>
      <c r="G368" s="15" t="s">
        <v>29</v>
      </c>
      <c r="H368" s="15" t="s">
        <v>1719</v>
      </c>
      <c r="I368" s="15" t="s">
        <v>1720</v>
      </c>
      <c r="J368" s="15" t="s">
        <v>1718</v>
      </c>
      <c r="K368" s="15" t="s">
        <v>32</v>
      </c>
      <c r="L368" s="15">
        <v>983513842</v>
      </c>
      <c r="M368" s="15">
        <v>983513842</v>
      </c>
      <c r="N368" s="15" t="s">
        <v>33</v>
      </c>
      <c r="O368" s="15" t="s">
        <v>1721</v>
      </c>
      <c r="P368" s="15">
        <v>23633</v>
      </c>
      <c r="Q368" s="15" t="s">
        <v>35</v>
      </c>
      <c r="R368" s="15" t="s">
        <v>59</v>
      </c>
      <c r="S368" s="15" t="s">
        <v>197</v>
      </c>
      <c r="T368" s="15" t="s">
        <v>197</v>
      </c>
      <c r="U368" s="15" t="s">
        <v>1722</v>
      </c>
      <c r="V368" s="15">
        <v>983513842</v>
      </c>
      <c r="W368" s="15" t="s">
        <v>1723</v>
      </c>
      <c r="X368" s="15" t="s">
        <v>39</v>
      </c>
      <c r="Y368" s="15">
        <v>0</v>
      </c>
      <c r="Z368" s="15" t="s">
        <v>1581</v>
      </c>
      <c r="AA368" s="15" t="s">
        <v>609</v>
      </c>
      <c r="AB368" s="15">
        <v>44153</v>
      </c>
      <c r="AC368" s="15" t="s">
        <v>9291</v>
      </c>
      <c r="AD368" s="15" t="s">
        <v>9295</v>
      </c>
      <c r="AE368" s="15" t="s">
        <v>9302</v>
      </c>
      <c r="AF368" s="15" t="s">
        <v>5096</v>
      </c>
      <c r="AG368" s="15" t="s">
        <v>9303</v>
      </c>
    </row>
    <row r="369" spans="1:33" x14ac:dyDescent="0.45">
      <c r="A369" s="15">
        <v>1000367</v>
      </c>
      <c r="B369" s="15" t="s">
        <v>26</v>
      </c>
      <c r="C369" s="18">
        <v>605736537</v>
      </c>
      <c r="D369" s="15">
        <v>150</v>
      </c>
      <c r="E369" s="15" t="s">
        <v>28</v>
      </c>
      <c r="F369" s="15" t="s">
        <v>15253</v>
      </c>
      <c r="G369" s="15" t="s">
        <v>29</v>
      </c>
      <c r="H369" s="15" t="s">
        <v>1725</v>
      </c>
      <c r="I369" s="15" t="s">
        <v>1688</v>
      </c>
      <c r="J369" s="15" t="s">
        <v>1724</v>
      </c>
      <c r="K369" s="15" t="s">
        <v>32</v>
      </c>
      <c r="L369" s="15" t="s">
        <v>33</v>
      </c>
      <c r="M369" s="15">
        <v>967187358</v>
      </c>
      <c r="N369" s="15" t="s">
        <v>33</v>
      </c>
      <c r="O369" s="15" t="s">
        <v>1726</v>
      </c>
      <c r="P369" s="15">
        <v>31260</v>
      </c>
      <c r="Q369" s="15" t="s">
        <v>35</v>
      </c>
      <c r="R369" s="15" t="s">
        <v>36</v>
      </c>
      <c r="S369" s="15" t="s">
        <v>279</v>
      </c>
      <c r="T369" s="15" t="s">
        <v>15324</v>
      </c>
      <c r="U369" s="15" t="s">
        <v>1727</v>
      </c>
      <c r="W369" s="15" t="s">
        <v>1728</v>
      </c>
      <c r="X369" s="15" t="s">
        <v>39</v>
      </c>
      <c r="Y369" s="15">
        <v>0</v>
      </c>
      <c r="Z369" s="15" t="s">
        <v>1581</v>
      </c>
      <c r="AA369" s="15" t="s">
        <v>74</v>
      </c>
      <c r="AB369" s="15">
        <v>43671</v>
      </c>
      <c r="AC369" s="15" t="s">
        <v>9291</v>
      </c>
      <c r="AD369" s="15" t="s">
        <v>9295</v>
      </c>
      <c r="AE369" s="15" t="s">
        <v>9293</v>
      </c>
      <c r="AF369" s="15" t="s">
        <v>511</v>
      </c>
      <c r="AG369" s="15" t="s">
        <v>9308</v>
      </c>
    </row>
    <row r="370" spans="1:33" x14ac:dyDescent="0.45">
      <c r="A370" s="15">
        <v>1000368</v>
      </c>
      <c r="B370" s="15" t="s">
        <v>26</v>
      </c>
      <c r="C370" s="18">
        <v>604820829</v>
      </c>
      <c r="D370" s="15">
        <v>0</v>
      </c>
      <c r="E370" s="15" t="s">
        <v>28</v>
      </c>
      <c r="F370" s="15" t="s">
        <v>15253</v>
      </c>
      <c r="G370" s="15" t="s">
        <v>29</v>
      </c>
      <c r="H370" s="15" t="s">
        <v>1344</v>
      </c>
      <c r="I370" s="15" t="s">
        <v>652</v>
      </c>
      <c r="J370" s="15" t="s">
        <v>1729</v>
      </c>
      <c r="K370" s="15" t="s">
        <v>32</v>
      </c>
      <c r="L370" s="15" t="s">
        <v>33</v>
      </c>
      <c r="M370" s="15" t="s">
        <v>33</v>
      </c>
      <c r="N370" s="15" t="s">
        <v>33</v>
      </c>
      <c r="O370" s="15" t="s">
        <v>34</v>
      </c>
      <c r="P370" s="15">
        <v>34741</v>
      </c>
      <c r="Q370" s="15" t="s">
        <v>35</v>
      </c>
      <c r="R370" s="15" t="s">
        <v>36</v>
      </c>
      <c r="S370" s="15" t="s">
        <v>279</v>
      </c>
      <c r="T370" s="15" t="s">
        <v>15324</v>
      </c>
      <c r="W370" s="15" t="s">
        <v>34</v>
      </c>
      <c r="X370" s="15" t="s">
        <v>39</v>
      </c>
      <c r="Y370" s="15">
        <v>0</v>
      </c>
      <c r="Z370" s="15" t="s">
        <v>1581</v>
      </c>
      <c r="AA370" s="15" t="s">
        <v>74</v>
      </c>
      <c r="AB370" s="15">
        <v>43671</v>
      </c>
      <c r="AC370" s="15" t="s">
        <v>9291</v>
      </c>
      <c r="AD370" s="15" t="s">
        <v>9295</v>
      </c>
      <c r="AE370" s="15" t="s">
        <v>9293</v>
      </c>
      <c r="AF370" s="15" t="s">
        <v>511</v>
      </c>
      <c r="AG370" s="15" t="s">
        <v>9304</v>
      </c>
    </row>
    <row r="371" spans="1:33" x14ac:dyDescent="0.45">
      <c r="A371" s="15">
        <v>1000369</v>
      </c>
      <c r="B371" s="15" t="s">
        <v>26</v>
      </c>
      <c r="C371" s="18">
        <v>1727443150</v>
      </c>
      <c r="D371" s="15">
        <v>404</v>
      </c>
      <c r="E371" s="15" t="s">
        <v>70</v>
      </c>
      <c r="F371" s="15" t="s">
        <v>15253</v>
      </c>
      <c r="G371" s="15" t="s">
        <v>29</v>
      </c>
      <c r="H371" s="15" t="s">
        <v>1731</v>
      </c>
      <c r="I371" s="15" t="s">
        <v>1732</v>
      </c>
      <c r="J371" s="15" t="s">
        <v>1730</v>
      </c>
      <c r="K371" s="15" t="s">
        <v>32</v>
      </c>
      <c r="L371" s="15">
        <v>999700837</v>
      </c>
      <c r="M371" s="15">
        <v>999779226</v>
      </c>
      <c r="N371" s="15" t="s">
        <v>1733</v>
      </c>
      <c r="O371" s="15" t="s">
        <v>1734</v>
      </c>
      <c r="P371" s="15">
        <v>34960</v>
      </c>
      <c r="Q371" s="15" t="s">
        <v>35</v>
      </c>
      <c r="R371" s="15" t="s">
        <v>36</v>
      </c>
      <c r="S371" s="15" t="s">
        <v>1735</v>
      </c>
      <c r="T371" s="15" t="s">
        <v>1735</v>
      </c>
      <c r="U371" s="15" t="s">
        <v>1736</v>
      </c>
      <c r="V371" s="15">
        <v>958906773</v>
      </c>
      <c r="W371" s="15" t="s">
        <v>1737</v>
      </c>
      <c r="X371" s="15" t="s">
        <v>39</v>
      </c>
      <c r="Y371" s="15">
        <v>0</v>
      </c>
      <c r="Z371" s="15" t="s">
        <v>1581</v>
      </c>
      <c r="AA371" s="15" t="s">
        <v>46</v>
      </c>
      <c r="AB371" s="15">
        <v>44146</v>
      </c>
      <c r="AC371" s="15" t="s">
        <v>9291</v>
      </c>
      <c r="AD371" s="15" t="s">
        <v>9296</v>
      </c>
      <c r="AE371" s="15" t="s">
        <v>9302</v>
      </c>
      <c r="AF371" s="15" t="s">
        <v>5096</v>
      </c>
      <c r="AG371" s="15" t="s">
        <v>9381</v>
      </c>
    </row>
    <row r="372" spans="1:33" x14ac:dyDescent="0.45">
      <c r="A372" s="15">
        <v>1000370</v>
      </c>
      <c r="B372" s="15" t="s">
        <v>26</v>
      </c>
      <c r="C372" s="18">
        <v>601245038</v>
      </c>
      <c r="D372" s="15">
        <v>800</v>
      </c>
      <c r="E372" s="15" t="s">
        <v>70</v>
      </c>
      <c r="F372" s="15" t="s">
        <v>15253</v>
      </c>
      <c r="G372" s="15" t="s">
        <v>29</v>
      </c>
      <c r="H372" s="15" t="s">
        <v>1176</v>
      </c>
      <c r="I372" s="15" t="s">
        <v>1739</v>
      </c>
      <c r="J372" s="15" t="s">
        <v>1738</v>
      </c>
      <c r="K372" s="15" t="s">
        <v>32</v>
      </c>
      <c r="L372" s="15">
        <v>994122858</v>
      </c>
      <c r="M372" s="15">
        <v>2628889</v>
      </c>
      <c r="N372" s="15" t="s">
        <v>33</v>
      </c>
      <c r="O372" s="15" t="s">
        <v>1740</v>
      </c>
      <c r="P372" s="15">
        <v>22120</v>
      </c>
      <c r="Q372" s="15" t="s">
        <v>58</v>
      </c>
      <c r="R372" s="15" t="s">
        <v>59</v>
      </c>
      <c r="S372" s="15" t="s">
        <v>79</v>
      </c>
      <c r="T372" s="15" t="s">
        <v>79</v>
      </c>
      <c r="U372" s="15" t="s">
        <v>1741</v>
      </c>
      <c r="W372" s="15" t="s">
        <v>34</v>
      </c>
      <c r="X372" s="15" t="s">
        <v>39</v>
      </c>
      <c r="Y372" s="15">
        <v>0</v>
      </c>
      <c r="Z372" s="15" t="s">
        <v>74</v>
      </c>
      <c r="AA372" s="15" t="s">
        <v>74</v>
      </c>
      <c r="AB372" s="15">
        <v>43978</v>
      </c>
      <c r="AC372" s="15" t="s">
        <v>9291</v>
      </c>
      <c r="AD372" s="15" t="s">
        <v>9295</v>
      </c>
      <c r="AE372" s="15" t="s">
        <v>9293</v>
      </c>
      <c r="AF372" s="15" t="s">
        <v>511</v>
      </c>
      <c r="AG372" s="15" t="s">
        <v>9301</v>
      </c>
    </row>
    <row r="373" spans="1:33" x14ac:dyDescent="0.45">
      <c r="A373" s="15">
        <v>1000371</v>
      </c>
      <c r="B373" s="15" t="s">
        <v>26</v>
      </c>
      <c r="C373" s="18">
        <v>601899545</v>
      </c>
      <c r="D373" s="15">
        <v>500</v>
      </c>
      <c r="E373" s="15" t="s">
        <v>70</v>
      </c>
      <c r="F373" s="15" t="s">
        <v>15253</v>
      </c>
      <c r="G373" s="15" t="s">
        <v>29</v>
      </c>
      <c r="H373" s="15" t="s">
        <v>921</v>
      </c>
      <c r="I373" s="15" t="s">
        <v>1743</v>
      </c>
      <c r="J373" s="15" t="s">
        <v>1742</v>
      </c>
      <c r="K373" s="15" t="s">
        <v>32</v>
      </c>
      <c r="L373" s="15">
        <v>998221412</v>
      </c>
      <c r="M373" s="15">
        <v>2221241</v>
      </c>
      <c r="N373" s="15" t="s">
        <v>33</v>
      </c>
      <c r="O373" s="15" t="s">
        <v>1744</v>
      </c>
      <c r="P373" s="15">
        <v>23727</v>
      </c>
      <c r="Q373" s="15" t="s">
        <v>35</v>
      </c>
      <c r="R373" s="15" t="s">
        <v>59</v>
      </c>
      <c r="S373" s="15" t="s">
        <v>66</v>
      </c>
      <c r="T373" s="15" t="s">
        <v>15324</v>
      </c>
      <c r="U373" s="15" t="s">
        <v>1745</v>
      </c>
      <c r="W373" s="15" t="s">
        <v>1746</v>
      </c>
      <c r="X373" s="15" t="s">
        <v>39</v>
      </c>
      <c r="Y373" s="15">
        <v>0</v>
      </c>
      <c r="Z373" s="15" t="s">
        <v>74</v>
      </c>
      <c r="AA373" s="15" t="s">
        <v>74</v>
      </c>
      <c r="AB373" s="15">
        <v>43776</v>
      </c>
      <c r="AC373" s="15" t="s">
        <v>9291</v>
      </c>
      <c r="AD373" s="15" t="s">
        <v>9295</v>
      </c>
      <c r="AE373" s="15" t="s">
        <v>9293</v>
      </c>
      <c r="AF373" s="15" t="s">
        <v>9297</v>
      </c>
      <c r="AG373" s="15" t="s">
        <v>9341</v>
      </c>
    </row>
    <row r="374" spans="1:33" x14ac:dyDescent="0.45">
      <c r="A374" s="15">
        <v>1000372</v>
      </c>
      <c r="B374" s="15" t="s">
        <v>26</v>
      </c>
      <c r="C374" s="18">
        <v>1716991755</v>
      </c>
      <c r="D374" s="15">
        <v>700</v>
      </c>
      <c r="E374" s="15" t="s">
        <v>70</v>
      </c>
      <c r="F374" s="15" t="s">
        <v>15253</v>
      </c>
      <c r="G374" s="15" t="s">
        <v>29</v>
      </c>
      <c r="H374" s="15" t="s">
        <v>1748</v>
      </c>
      <c r="I374" s="15" t="s">
        <v>1749</v>
      </c>
      <c r="J374" s="15" t="s">
        <v>1747</v>
      </c>
      <c r="K374" s="15" t="s">
        <v>32</v>
      </c>
      <c r="L374" s="15">
        <v>2534756</v>
      </c>
      <c r="M374" s="15">
        <v>947145483</v>
      </c>
      <c r="N374" s="15" t="s">
        <v>1750</v>
      </c>
      <c r="O374" s="15" t="s">
        <v>1751</v>
      </c>
      <c r="P374" s="15">
        <v>29914</v>
      </c>
      <c r="Q374" s="15" t="s">
        <v>35</v>
      </c>
      <c r="R374" s="15" t="s">
        <v>36</v>
      </c>
      <c r="S374" s="15" t="s">
        <v>79</v>
      </c>
      <c r="T374" s="15" t="s">
        <v>79</v>
      </c>
      <c r="U374" s="15" t="s">
        <v>1752</v>
      </c>
      <c r="V374" s="15" t="s">
        <v>1753</v>
      </c>
      <c r="W374" s="15" t="s">
        <v>1754</v>
      </c>
      <c r="X374" s="15" t="s">
        <v>39</v>
      </c>
      <c r="Y374" s="15">
        <v>0</v>
      </c>
      <c r="Z374" s="15" t="s">
        <v>1581</v>
      </c>
      <c r="AA374" s="15" t="s">
        <v>74</v>
      </c>
      <c r="AB374" s="15">
        <v>43671</v>
      </c>
      <c r="AC374" s="15" t="s">
        <v>9291</v>
      </c>
      <c r="AD374" s="15" t="s">
        <v>9292</v>
      </c>
      <c r="AE374" s="15" t="s">
        <v>9302</v>
      </c>
      <c r="AF374" s="15" t="s">
        <v>5096</v>
      </c>
      <c r="AG374" s="15" t="s">
        <v>9381</v>
      </c>
    </row>
    <row r="375" spans="1:33" x14ac:dyDescent="0.45">
      <c r="A375" s="15">
        <v>1000373</v>
      </c>
      <c r="B375" s="15" t="s">
        <v>26</v>
      </c>
      <c r="C375" s="18">
        <v>1726525205</v>
      </c>
      <c r="D375" s="15">
        <v>450</v>
      </c>
      <c r="E375" s="15" t="s">
        <v>28</v>
      </c>
      <c r="F375" s="15" t="s">
        <v>15253</v>
      </c>
      <c r="G375" s="15" t="s">
        <v>29</v>
      </c>
      <c r="H375" s="15" t="s">
        <v>1756</v>
      </c>
      <c r="I375" s="15" t="s">
        <v>1757</v>
      </c>
      <c r="J375" s="15" t="s">
        <v>1755</v>
      </c>
      <c r="K375" s="15" t="s">
        <v>32</v>
      </c>
      <c r="L375" s="15" t="s">
        <v>33</v>
      </c>
      <c r="M375" s="15">
        <v>967176042</v>
      </c>
      <c r="N375" s="15" t="s">
        <v>33</v>
      </c>
      <c r="O375" s="15" t="s">
        <v>1758</v>
      </c>
      <c r="P375" s="15">
        <v>36178</v>
      </c>
      <c r="Q375" s="15" t="s">
        <v>35</v>
      </c>
      <c r="R375" s="15" t="s">
        <v>36</v>
      </c>
      <c r="S375" s="15" t="s">
        <v>197</v>
      </c>
      <c r="T375" s="15" t="s">
        <v>197</v>
      </c>
      <c r="W375" s="15" t="s">
        <v>813</v>
      </c>
      <c r="X375" s="15" t="s">
        <v>39</v>
      </c>
      <c r="Y375" s="15">
        <v>0</v>
      </c>
      <c r="Z375" s="15" t="s">
        <v>1581</v>
      </c>
      <c r="AA375" s="15" t="s">
        <v>74</v>
      </c>
      <c r="AB375" s="15">
        <v>43671</v>
      </c>
      <c r="AC375" s="15" t="s">
        <v>9291</v>
      </c>
      <c r="AD375" s="15" t="s">
        <v>9292</v>
      </c>
      <c r="AE375" s="15" t="s">
        <v>9302</v>
      </c>
      <c r="AF375" s="15" t="s">
        <v>5096</v>
      </c>
      <c r="AG375" s="15" t="s">
        <v>9383</v>
      </c>
    </row>
    <row r="376" spans="1:33" x14ac:dyDescent="0.45">
      <c r="A376" s="15">
        <v>1000374</v>
      </c>
      <c r="B376" s="15" t="s">
        <v>26</v>
      </c>
      <c r="C376" s="18">
        <v>603411000</v>
      </c>
      <c r="D376" s="15">
        <v>800</v>
      </c>
      <c r="E376" s="15" t="s">
        <v>70</v>
      </c>
      <c r="F376" s="15" t="s">
        <v>15253</v>
      </c>
      <c r="G376" s="15" t="s">
        <v>29</v>
      </c>
      <c r="H376" s="15" t="s">
        <v>1760</v>
      </c>
      <c r="I376" s="15" t="s">
        <v>1761</v>
      </c>
      <c r="J376" s="15" t="s">
        <v>1759</v>
      </c>
      <c r="K376" s="15" t="s">
        <v>32</v>
      </c>
      <c r="L376" s="15">
        <v>990050143</v>
      </c>
      <c r="M376" s="15">
        <v>990050143</v>
      </c>
      <c r="N376" s="15" t="s">
        <v>33</v>
      </c>
      <c r="O376" s="15" t="s">
        <v>1762</v>
      </c>
      <c r="P376" s="15">
        <v>28520</v>
      </c>
      <c r="Q376" s="15" t="s">
        <v>58</v>
      </c>
      <c r="R376" s="15" t="s">
        <v>59</v>
      </c>
      <c r="S376" s="15" t="s">
        <v>1763</v>
      </c>
      <c r="T376" s="15" t="s">
        <v>15336</v>
      </c>
      <c r="U376" s="15" t="s">
        <v>1764</v>
      </c>
      <c r="V376" s="15">
        <v>990050143</v>
      </c>
      <c r="W376" s="15" t="s">
        <v>1762</v>
      </c>
      <c r="X376" s="15" t="s">
        <v>97</v>
      </c>
      <c r="Y376" s="15">
        <v>2</v>
      </c>
      <c r="Z376" s="15" t="s">
        <v>74</v>
      </c>
      <c r="AA376" s="15" t="s">
        <v>609</v>
      </c>
      <c r="AB376" s="15">
        <v>44140</v>
      </c>
      <c r="AC376" s="15" t="s">
        <v>9291</v>
      </c>
      <c r="AD376" s="15" t="s">
        <v>9295</v>
      </c>
      <c r="AE376" s="15" t="s">
        <v>9293</v>
      </c>
      <c r="AF376" s="15" t="s">
        <v>511</v>
      </c>
      <c r="AG376" s="15" t="s">
        <v>9304</v>
      </c>
    </row>
    <row r="377" spans="1:33" x14ac:dyDescent="0.45">
      <c r="A377" s="15">
        <v>1000375</v>
      </c>
      <c r="B377" s="15" t="s">
        <v>26</v>
      </c>
      <c r="C377" s="18">
        <v>151693397</v>
      </c>
      <c r="D377" s="15">
        <v>0</v>
      </c>
      <c r="E377" s="15" t="s">
        <v>28</v>
      </c>
      <c r="F377" s="15" t="s">
        <v>15253</v>
      </c>
      <c r="G377" s="15" t="s">
        <v>29</v>
      </c>
      <c r="H377" s="15" t="s">
        <v>963</v>
      </c>
      <c r="I377" s="15" t="s">
        <v>964</v>
      </c>
      <c r="J377" s="15" t="s">
        <v>962</v>
      </c>
      <c r="K377" s="15" t="s">
        <v>32</v>
      </c>
      <c r="L377" s="15">
        <v>991681455</v>
      </c>
      <c r="M377" s="15">
        <v>998982327</v>
      </c>
      <c r="N377" s="15" t="s">
        <v>965</v>
      </c>
      <c r="O377" s="15" t="s">
        <v>966</v>
      </c>
      <c r="P377" s="15">
        <v>32545</v>
      </c>
      <c r="Q377" s="15" t="s">
        <v>35</v>
      </c>
      <c r="R377" s="15" t="s">
        <v>36</v>
      </c>
      <c r="S377" s="15" t="s">
        <v>79</v>
      </c>
      <c r="T377" s="15" t="s">
        <v>79</v>
      </c>
      <c r="W377" s="15" t="s">
        <v>967</v>
      </c>
      <c r="X377" s="15" t="s">
        <v>97</v>
      </c>
      <c r="Y377" s="15">
        <v>1</v>
      </c>
      <c r="Z377" s="15" t="s">
        <v>74</v>
      </c>
      <c r="AA377" s="15" t="s">
        <v>609</v>
      </c>
      <c r="AB377" s="15">
        <v>44357</v>
      </c>
      <c r="AC377" s="15" t="s">
        <v>9291</v>
      </c>
      <c r="AD377" s="15" t="s">
        <v>9329</v>
      </c>
      <c r="AE377" s="15" t="s">
        <v>9396</v>
      </c>
      <c r="AF377" s="15" t="s">
        <v>9397</v>
      </c>
      <c r="AG377" s="15" t="s">
        <v>9398</v>
      </c>
    </row>
    <row r="378" spans="1:33" x14ac:dyDescent="0.45">
      <c r="A378" s="15">
        <v>1000376</v>
      </c>
      <c r="B378" s="15" t="s">
        <v>26</v>
      </c>
      <c r="C378" s="18">
        <v>1708376197</v>
      </c>
      <c r="D378" s="15">
        <v>0</v>
      </c>
      <c r="E378" s="15" t="s">
        <v>70</v>
      </c>
      <c r="F378" s="15" t="s">
        <v>15253</v>
      </c>
      <c r="G378" s="15" t="s">
        <v>29</v>
      </c>
      <c r="H378" s="15" t="s">
        <v>1766</v>
      </c>
      <c r="I378" s="15" t="s">
        <v>1767</v>
      </c>
      <c r="J378" s="15" t="s">
        <v>1765</v>
      </c>
      <c r="K378" s="15" t="s">
        <v>32</v>
      </c>
      <c r="L378" s="15" t="s">
        <v>33</v>
      </c>
      <c r="M378" s="15" t="s">
        <v>33</v>
      </c>
      <c r="N378" s="15" t="s">
        <v>33</v>
      </c>
      <c r="O378" s="15" t="s">
        <v>813</v>
      </c>
      <c r="P378" s="15">
        <v>23861</v>
      </c>
      <c r="Q378" s="15" t="s">
        <v>35</v>
      </c>
      <c r="R378" s="15" t="s">
        <v>36</v>
      </c>
      <c r="S378" s="15" t="s">
        <v>1768</v>
      </c>
      <c r="T378" s="15" t="s">
        <v>15345</v>
      </c>
      <c r="W378" s="15" t="s">
        <v>34</v>
      </c>
      <c r="X378" s="15" t="s">
        <v>97</v>
      </c>
      <c r="Y378" s="15">
        <v>0</v>
      </c>
      <c r="Z378" s="15" t="s">
        <v>1581</v>
      </c>
      <c r="AA378" s="15" t="s">
        <v>74</v>
      </c>
      <c r="AB378" s="15">
        <v>43671</v>
      </c>
      <c r="AC378" s="15" t="s">
        <v>9291</v>
      </c>
      <c r="AD378" s="15" t="s">
        <v>9295</v>
      </c>
      <c r="AE378" s="15" t="s">
        <v>9302</v>
      </c>
      <c r="AF378" s="15" t="s">
        <v>5096</v>
      </c>
      <c r="AG378" s="15" t="s">
        <v>9303</v>
      </c>
    </row>
    <row r="379" spans="1:33" x14ac:dyDescent="0.45">
      <c r="A379" s="15">
        <v>1000377</v>
      </c>
      <c r="B379" s="15" t="s">
        <v>26</v>
      </c>
      <c r="C379" s="18">
        <v>601122377</v>
      </c>
      <c r="D379" s="15">
        <v>600</v>
      </c>
      <c r="E379" s="15" t="s">
        <v>28</v>
      </c>
      <c r="F379" s="15" t="s">
        <v>15253</v>
      </c>
      <c r="G379" s="15" t="s">
        <v>29</v>
      </c>
      <c r="H379" s="15" t="s">
        <v>1770</v>
      </c>
      <c r="I379" s="15" t="s">
        <v>988</v>
      </c>
      <c r="J379" s="15" t="s">
        <v>1769</v>
      </c>
      <c r="K379" s="15" t="s">
        <v>32</v>
      </c>
      <c r="L379" s="15">
        <v>3390770</v>
      </c>
      <c r="M379" s="15">
        <v>982754805</v>
      </c>
      <c r="N379" s="15" t="s">
        <v>33</v>
      </c>
      <c r="O379" s="15" t="s">
        <v>1771</v>
      </c>
      <c r="P379" s="15">
        <v>20566</v>
      </c>
      <c r="Q379" s="15" t="s">
        <v>58</v>
      </c>
      <c r="R379" s="15" t="s">
        <v>36</v>
      </c>
      <c r="S379" s="15" t="s">
        <v>845</v>
      </c>
      <c r="T379" s="15" t="s">
        <v>845</v>
      </c>
      <c r="V379" s="15">
        <v>982754805</v>
      </c>
      <c r="W379" s="15" t="s">
        <v>1772</v>
      </c>
      <c r="X379" s="15" t="s">
        <v>39</v>
      </c>
      <c r="Y379" s="15">
        <v>0</v>
      </c>
      <c r="Z379" s="15" t="s">
        <v>1581</v>
      </c>
      <c r="AA379" s="15" t="s">
        <v>609</v>
      </c>
      <c r="AB379" s="15">
        <v>44140</v>
      </c>
      <c r="AC379" s="15" t="s">
        <v>9291</v>
      </c>
      <c r="AD379" s="15" t="s">
        <v>9295</v>
      </c>
      <c r="AE379" s="15" t="s">
        <v>9293</v>
      </c>
      <c r="AF379" s="15" t="s">
        <v>511</v>
      </c>
      <c r="AG379" s="15" t="s">
        <v>9294</v>
      </c>
    </row>
    <row r="380" spans="1:33" x14ac:dyDescent="0.45">
      <c r="A380" s="15">
        <v>1000378</v>
      </c>
      <c r="B380" s="15" t="s">
        <v>26</v>
      </c>
      <c r="C380" s="18">
        <v>604837393</v>
      </c>
      <c r="D380" s="15">
        <v>2000</v>
      </c>
      <c r="E380" s="15" t="s">
        <v>28</v>
      </c>
      <c r="F380" s="15" t="s">
        <v>15253</v>
      </c>
      <c r="G380" s="15" t="s">
        <v>29</v>
      </c>
      <c r="H380" s="15" t="s">
        <v>1344</v>
      </c>
      <c r="I380" s="15" t="s">
        <v>1774</v>
      </c>
      <c r="J380" s="15" t="s">
        <v>1773</v>
      </c>
      <c r="K380" s="15" t="s">
        <v>32</v>
      </c>
      <c r="L380" s="15">
        <v>968420165</v>
      </c>
      <c r="M380" s="15">
        <v>968420165</v>
      </c>
      <c r="N380" s="15" t="s">
        <v>1775</v>
      </c>
      <c r="O380" s="15" t="s">
        <v>1776</v>
      </c>
      <c r="P380" s="15">
        <v>32683</v>
      </c>
      <c r="Q380" s="15" t="s">
        <v>58</v>
      </c>
      <c r="R380" s="15" t="s">
        <v>36</v>
      </c>
      <c r="S380" s="15" t="s">
        <v>845</v>
      </c>
      <c r="T380" s="15" t="s">
        <v>845</v>
      </c>
      <c r="V380" s="15">
        <v>968420165</v>
      </c>
      <c r="W380" s="15" t="s">
        <v>1777</v>
      </c>
      <c r="X380" s="15" t="s">
        <v>39</v>
      </c>
      <c r="Y380" s="15">
        <v>2</v>
      </c>
      <c r="Z380" s="15" t="s">
        <v>1581</v>
      </c>
      <c r="AA380" s="15" t="s">
        <v>609</v>
      </c>
      <c r="AB380" s="15">
        <v>44124</v>
      </c>
      <c r="AC380" s="15" t="s">
        <v>9291</v>
      </c>
      <c r="AD380" s="15" t="s">
        <v>9295</v>
      </c>
      <c r="AE380" s="15" t="s">
        <v>9293</v>
      </c>
      <c r="AF380" s="15" t="s">
        <v>9321</v>
      </c>
      <c r="AG380" s="15" t="s">
        <v>9322</v>
      </c>
    </row>
    <row r="381" spans="1:33" x14ac:dyDescent="0.45">
      <c r="A381" s="15">
        <v>1000379</v>
      </c>
      <c r="B381" s="15" t="s">
        <v>26</v>
      </c>
      <c r="C381" s="18">
        <v>1702999218</v>
      </c>
      <c r="D381" s="15">
        <v>700</v>
      </c>
      <c r="E381" s="15" t="s">
        <v>70</v>
      </c>
      <c r="F381" s="15" t="s">
        <v>15253</v>
      </c>
      <c r="G381" s="15" t="s">
        <v>29</v>
      </c>
      <c r="H381" s="15" t="s">
        <v>1779</v>
      </c>
      <c r="I381" s="15" t="s">
        <v>1780</v>
      </c>
      <c r="J381" s="15" t="s">
        <v>1778</v>
      </c>
      <c r="K381" s="15" t="s">
        <v>32</v>
      </c>
      <c r="L381" s="15">
        <v>984501567</v>
      </c>
      <c r="M381" s="15">
        <v>2594333</v>
      </c>
      <c r="N381" s="15" t="s">
        <v>1781</v>
      </c>
      <c r="O381" s="15" t="s">
        <v>1782</v>
      </c>
      <c r="P381" s="15">
        <v>18532</v>
      </c>
      <c r="Q381" s="15" t="s">
        <v>58</v>
      </c>
      <c r="R381" s="15" t="s">
        <v>59</v>
      </c>
      <c r="S381" s="15" t="s">
        <v>1783</v>
      </c>
      <c r="T381" s="15" t="s">
        <v>15359</v>
      </c>
      <c r="U381" s="15" t="s">
        <v>1784</v>
      </c>
      <c r="V381" s="15">
        <v>2594333</v>
      </c>
      <c r="W381" s="15" t="s">
        <v>1785</v>
      </c>
      <c r="X381" s="15" t="s">
        <v>39</v>
      </c>
      <c r="Y381" s="15">
        <v>0</v>
      </c>
      <c r="Z381" s="15" t="s">
        <v>1581</v>
      </c>
      <c r="AA381" s="15" t="s">
        <v>609</v>
      </c>
      <c r="AB381" s="15">
        <v>44153</v>
      </c>
      <c r="AC381" s="15" t="s">
        <v>9291</v>
      </c>
      <c r="AD381" s="15" t="s">
        <v>9292</v>
      </c>
      <c r="AE381" s="15" t="s">
        <v>9302</v>
      </c>
      <c r="AF381" s="15" t="s">
        <v>5096</v>
      </c>
      <c r="AG381" s="15" t="s">
        <v>9312</v>
      </c>
    </row>
    <row r="382" spans="1:33" x14ac:dyDescent="0.45">
      <c r="A382" s="15">
        <v>1000380</v>
      </c>
      <c r="B382" s="15" t="s">
        <v>26</v>
      </c>
      <c r="C382" s="18">
        <v>1711425106</v>
      </c>
      <c r="D382" s="15">
        <v>2000</v>
      </c>
      <c r="E382" s="15" t="s">
        <v>70</v>
      </c>
      <c r="F382" s="15" t="s">
        <v>15253</v>
      </c>
      <c r="G382" s="15" t="s">
        <v>29</v>
      </c>
      <c r="H382" s="15" t="s">
        <v>1787</v>
      </c>
      <c r="I382" s="15" t="s">
        <v>1788</v>
      </c>
      <c r="J382" s="15" t="s">
        <v>1786</v>
      </c>
      <c r="K382" s="15" t="s">
        <v>32</v>
      </c>
      <c r="L382" s="15">
        <v>996462446</v>
      </c>
      <c r="M382" s="15">
        <v>99760966</v>
      </c>
      <c r="N382" s="15" t="s">
        <v>1789</v>
      </c>
      <c r="O382" s="15" t="s">
        <v>1790</v>
      </c>
      <c r="P382" s="15">
        <v>27842</v>
      </c>
      <c r="Q382" s="15" t="s">
        <v>409</v>
      </c>
      <c r="R382" s="15" t="s">
        <v>59</v>
      </c>
      <c r="S382" s="15" t="s">
        <v>244</v>
      </c>
      <c r="T382" s="15" t="s">
        <v>15349</v>
      </c>
      <c r="U382" s="15" t="s">
        <v>1791</v>
      </c>
      <c r="V382" s="15">
        <v>2319802</v>
      </c>
      <c r="W382" s="15" t="s">
        <v>34</v>
      </c>
      <c r="X382" s="15" t="s">
        <v>39</v>
      </c>
      <c r="Y382" s="15">
        <v>2</v>
      </c>
      <c r="Z382" s="15" t="s">
        <v>1581</v>
      </c>
      <c r="AA382" s="15" t="s">
        <v>609</v>
      </c>
      <c r="AB382" s="15">
        <v>44299</v>
      </c>
      <c r="AC382" s="15" t="s">
        <v>9291</v>
      </c>
      <c r="AD382" s="15" t="s">
        <v>9292</v>
      </c>
      <c r="AE382" s="15" t="s">
        <v>9302</v>
      </c>
      <c r="AF382" s="15" t="s">
        <v>5096</v>
      </c>
      <c r="AG382" s="15" t="s">
        <v>9312</v>
      </c>
    </row>
    <row r="383" spans="1:33" x14ac:dyDescent="0.45">
      <c r="A383" s="15">
        <v>1000381</v>
      </c>
      <c r="B383" s="15" t="s">
        <v>26</v>
      </c>
      <c r="C383" s="18">
        <v>1714122049</v>
      </c>
      <c r="D383" s="15">
        <v>1500</v>
      </c>
      <c r="E383" s="15" t="s">
        <v>70</v>
      </c>
      <c r="F383" s="15" t="s">
        <v>15253</v>
      </c>
      <c r="G383" s="15" t="s">
        <v>29</v>
      </c>
      <c r="H383" s="15" t="s">
        <v>1793</v>
      </c>
      <c r="I383" s="15" t="s">
        <v>1794</v>
      </c>
      <c r="J383" s="15" t="s">
        <v>1792</v>
      </c>
      <c r="K383" s="15" t="s">
        <v>32</v>
      </c>
      <c r="L383" s="15">
        <v>995736235</v>
      </c>
      <c r="M383" s="15">
        <v>3009231</v>
      </c>
      <c r="N383" s="15" t="s">
        <v>1795</v>
      </c>
      <c r="O383" s="15" t="s">
        <v>1796</v>
      </c>
      <c r="P383" s="15">
        <v>30512</v>
      </c>
      <c r="Q383" s="15" t="s">
        <v>409</v>
      </c>
      <c r="R383" s="15" t="s">
        <v>59</v>
      </c>
      <c r="S383" s="15" t="s">
        <v>1797</v>
      </c>
      <c r="T383" s="15" t="s">
        <v>15350</v>
      </c>
      <c r="U383" s="15" t="s">
        <v>1798</v>
      </c>
      <c r="V383" s="15">
        <v>995736035</v>
      </c>
      <c r="W383" s="15" t="s">
        <v>1799</v>
      </c>
      <c r="X383" s="15" t="s">
        <v>39</v>
      </c>
      <c r="Y383" s="15">
        <v>2</v>
      </c>
      <c r="Z383" s="15" t="s">
        <v>1581</v>
      </c>
      <c r="AA383" s="15" t="s">
        <v>609</v>
      </c>
      <c r="AB383" s="15">
        <v>44359</v>
      </c>
      <c r="AC383" s="15" t="s">
        <v>9291</v>
      </c>
      <c r="AD383" s="15" t="s">
        <v>9292</v>
      </c>
      <c r="AE383" s="15" t="s">
        <v>9302</v>
      </c>
      <c r="AF383" s="15" t="s">
        <v>5096</v>
      </c>
      <c r="AG383" s="15" t="s">
        <v>9312</v>
      </c>
    </row>
    <row r="384" spans="1:33" x14ac:dyDescent="0.45">
      <c r="A384" s="15">
        <v>1000382</v>
      </c>
      <c r="B384" s="15" t="s">
        <v>1800</v>
      </c>
      <c r="C384" s="18">
        <v>691722341001</v>
      </c>
      <c r="D384" s="15">
        <v>0</v>
      </c>
      <c r="E384" s="15" t="s">
        <v>70</v>
      </c>
      <c r="F384" s="15" t="s">
        <v>15253</v>
      </c>
      <c r="G384" s="15" t="s">
        <v>1801</v>
      </c>
      <c r="H384" s="15" t="s">
        <v>1802</v>
      </c>
      <c r="I384" s="15" t="s">
        <v>1803</v>
      </c>
      <c r="J384" s="15" t="s">
        <v>1804</v>
      </c>
      <c r="K384" s="15" t="s">
        <v>32</v>
      </c>
      <c r="L384" s="15">
        <v>32928054</v>
      </c>
      <c r="M384" s="15">
        <v>986086463</v>
      </c>
      <c r="N384" s="15" t="s">
        <v>33</v>
      </c>
      <c r="O384" s="15" t="s">
        <v>1805</v>
      </c>
      <c r="P384" s="15">
        <v>22981</v>
      </c>
      <c r="Q384" s="15" t="s">
        <v>58</v>
      </c>
      <c r="R384" s="15" t="s">
        <v>59</v>
      </c>
      <c r="S384" s="15" t="s">
        <v>60</v>
      </c>
      <c r="T384" s="15" t="s">
        <v>60</v>
      </c>
      <c r="W384" s="15" t="s">
        <v>34</v>
      </c>
      <c r="X384" s="15" t="s">
        <v>39</v>
      </c>
      <c r="Y384" s="15">
        <v>0</v>
      </c>
      <c r="Z384" s="15" t="s">
        <v>74</v>
      </c>
      <c r="AA384" s="15" t="s">
        <v>609</v>
      </c>
      <c r="AB384" s="15">
        <v>44148</v>
      </c>
      <c r="AC384" s="15" t="s">
        <v>9291</v>
      </c>
      <c r="AD384" s="15" t="s">
        <v>9292</v>
      </c>
      <c r="AE384" s="15" t="s">
        <v>9293</v>
      </c>
      <c r="AF384" s="15" t="s">
        <v>511</v>
      </c>
      <c r="AG384" s="15" t="s">
        <v>511</v>
      </c>
    </row>
    <row r="385" spans="1:33" x14ac:dyDescent="0.45">
      <c r="A385" s="15">
        <v>1000383</v>
      </c>
      <c r="B385" s="15" t="s">
        <v>26</v>
      </c>
      <c r="C385" s="18">
        <v>1702730977</v>
      </c>
      <c r="D385" s="15">
        <v>0</v>
      </c>
      <c r="E385" s="15" t="s">
        <v>70</v>
      </c>
      <c r="F385" s="15" t="s">
        <v>15253</v>
      </c>
      <c r="G385" s="15" t="s">
        <v>29</v>
      </c>
      <c r="H385" s="15" t="s">
        <v>898</v>
      </c>
      <c r="I385" s="15" t="s">
        <v>1807</v>
      </c>
      <c r="J385" s="15" t="s">
        <v>1806</v>
      </c>
      <c r="K385" s="15" t="s">
        <v>32</v>
      </c>
      <c r="L385" s="15">
        <v>2826020</v>
      </c>
      <c r="M385" s="15">
        <v>992701196</v>
      </c>
      <c r="N385" s="15" t="s">
        <v>33</v>
      </c>
      <c r="O385" s="15" t="s">
        <v>1808</v>
      </c>
      <c r="P385" s="15">
        <v>17705</v>
      </c>
      <c r="Q385" s="15" t="s">
        <v>58</v>
      </c>
      <c r="R385" s="15" t="s">
        <v>36</v>
      </c>
      <c r="S385" s="15" t="s">
        <v>1809</v>
      </c>
      <c r="T385" s="15" t="s">
        <v>15324</v>
      </c>
      <c r="U385" s="15" t="s">
        <v>1810</v>
      </c>
      <c r="V385" s="15">
        <v>992701196</v>
      </c>
      <c r="W385" s="15" t="s">
        <v>1811</v>
      </c>
      <c r="X385" s="15" t="s">
        <v>39</v>
      </c>
      <c r="Y385" s="15">
        <v>0</v>
      </c>
      <c r="Z385" s="15" t="s">
        <v>1581</v>
      </c>
      <c r="AA385" s="15" t="s">
        <v>609</v>
      </c>
      <c r="AB385" s="15">
        <v>44140</v>
      </c>
      <c r="AC385" s="15" t="s">
        <v>9291</v>
      </c>
      <c r="AD385" s="15" t="s">
        <v>9295</v>
      </c>
      <c r="AE385" s="15" t="s">
        <v>9302</v>
      </c>
      <c r="AF385" s="15" t="s">
        <v>5096</v>
      </c>
      <c r="AG385" s="15" t="s">
        <v>9387</v>
      </c>
    </row>
    <row r="386" spans="1:33" x14ac:dyDescent="0.45">
      <c r="A386" s="15">
        <v>1000384</v>
      </c>
      <c r="B386" s="15" t="s">
        <v>26</v>
      </c>
      <c r="C386" s="18">
        <v>1703649184</v>
      </c>
      <c r="D386" s="15">
        <v>0</v>
      </c>
      <c r="E386" s="15" t="s">
        <v>70</v>
      </c>
      <c r="F386" s="15" t="s">
        <v>15253</v>
      </c>
      <c r="G386" s="15" t="s">
        <v>29</v>
      </c>
      <c r="H386" s="15" t="s">
        <v>1813</v>
      </c>
      <c r="I386" s="15" t="s">
        <v>1814</v>
      </c>
      <c r="J386" s="15" t="s">
        <v>1812</v>
      </c>
      <c r="K386" s="15" t="s">
        <v>32</v>
      </c>
      <c r="L386" s="15">
        <v>351963</v>
      </c>
      <c r="M386" s="15">
        <v>939432404</v>
      </c>
      <c r="N386" s="15" t="s">
        <v>33</v>
      </c>
      <c r="O386" s="15" t="s">
        <v>1815</v>
      </c>
      <c r="P386" s="15">
        <v>19885</v>
      </c>
      <c r="Q386" s="15" t="s">
        <v>58</v>
      </c>
      <c r="R386" s="15" t="s">
        <v>36</v>
      </c>
      <c r="S386" s="15" t="s">
        <v>279</v>
      </c>
      <c r="T386" s="15" t="s">
        <v>15324</v>
      </c>
      <c r="U386" s="15" t="s">
        <v>1092</v>
      </c>
      <c r="V386" s="15">
        <v>939432404</v>
      </c>
      <c r="W386" s="15" t="s">
        <v>34</v>
      </c>
      <c r="X386" s="15" t="s">
        <v>39</v>
      </c>
      <c r="Y386" s="15">
        <v>0</v>
      </c>
      <c r="Z386" s="15" t="s">
        <v>1581</v>
      </c>
      <c r="AA386" s="15" t="s">
        <v>41</v>
      </c>
      <c r="AB386" s="15">
        <v>44117</v>
      </c>
      <c r="AC386" s="15" t="s">
        <v>9291</v>
      </c>
      <c r="AD386" s="15" t="s">
        <v>9295</v>
      </c>
      <c r="AE386" s="15" t="s">
        <v>9302</v>
      </c>
      <c r="AF386" s="15" t="s">
        <v>5096</v>
      </c>
      <c r="AG386" s="15" t="s">
        <v>9399</v>
      </c>
    </row>
    <row r="387" spans="1:33" x14ac:dyDescent="0.45">
      <c r="A387" s="15">
        <v>1000385</v>
      </c>
      <c r="B387" s="15" t="s">
        <v>26</v>
      </c>
      <c r="C387" s="18">
        <v>1725292807</v>
      </c>
      <c r="D387" s="15">
        <v>1500</v>
      </c>
      <c r="E387" s="15" t="s">
        <v>70</v>
      </c>
      <c r="F387" s="15" t="s">
        <v>15253</v>
      </c>
      <c r="G387" s="15" t="s">
        <v>29</v>
      </c>
      <c r="H387" s="15" t="s">
        <v>1817</v>
      </c>
      <c r="I387" s="15" t="s">
        <v>1818</v>
      </c>
      <c r="J387" s="15" t="s">
        <v>1816</v>
      </c>
      <c r="K387" s="15" t="s">
        <v>32</v>
      </c>
      <c r="L387" s="15">
        <v>978678140</v>
      </c>
      <c r="M387" s="15">
        <v>998910230</v>
      </c>
      <c r="N387" s="15" t="s">
        <v>1819</v>
      </c>
      <c r="O387" s="15" t="s">
        <v>1820</v>
      </c>
      <c r="P387" s="15">
        <v>35621</v>
      </c>
      <c r="Q387" s="15" t="s">
        <v>35</v>
      </c>
      <c r="R387" s="15" t="s">
        <v>59</v>
      </c>
      <c r="S387" s="15" t="s">
        <v>1821</v>
      </c>
      <c r="T387" s="15" t="s">
        <v>15362</v>
      </c>
      <c r="U387" s="15" t="s">
        <v>1822</v>
      </c>
      <c r="V387" s="15">
        <v>998910230</v>
      </c>
      <c r="W387" s="15" t="s">
        <v>1823</v>
      </c>
      <c r="X387" s="15" t="s">
        <v>39</v>
      </c>
      <c r="Y387" s="15">
        <v>0</v>
      </c>
      <c r="Z387" s="15" t="s">
        <v>1581</v>
      </c>
      <c r="AA387" s="15" t="s">
        <v>41</v>
      </c>
      <c r="AB387" s="15">
        <v>44117</v>
      </c>
      <c r="AC387" s="15" t="s">
        <v>9291</v>
      </c>
      <c r="AD387" s="15" t="s">
        <v>9296</v>
      </c>
      <c r="AE387" s="15" t="s">
        <v>9317</v>
      </c>
      <c r="AF387" s="15" t="s">
        <v>9318</v>
      </c>
      <c r="AG387" s="15" t="s">
        <v>9339</v>
      </c>
    </row>
    <row r="388" spans="1:33" x14ac:dyDescent="0.45">
      <c r="A388" s="15">
        <v>1000386</v>
      </c>
      <c r="B388" s="15" t="s">
        <v>26</v>
      </c>
      <c r="C388" s="18">
        <v>1705416020</v>
      </c>
      <c r="D388" s="15">
        <v>800</v>
      </c>
      <c r="E388" s="15" t="s">
        <v>70</v>
      </c>
      <c r="F388" s="15" t="s">
        <v>15253</v>
      </c>
      <c r="G388" s="15" t="s">
        <v>29</v>
      </c>
      <c r="H388" s="15" t="s">
        <v>328</v>
      </c>
      <c r="I388" s="15" t="s">
        <v>1767</v>
      </c>
      <c r="J388" s="15" t="s">
        <v>1824</v>
      </c>
      <c r="K388" s="15" t="s">
        <v>32</v>
      </c>
      <c r="L388" s="15">
        <v>983545407</v>
      </c>
      <c r="M388" s="15">
        <v>983545407</v>
      </c>
      <c r="N388" s="15" t="s">
        <v>33</v>
      </c>
      <c r="O388" s="15" t="s">
        <v>1825</v>
      </c>
      <c r="P388" s="15">
        <v>21731</v>
      </c>
      <c r="Q388" s="15" t="s">
        <v>58</v>
      </c>
      <c r="R388" s="15" t="s">
        <v>36</v>
      </c>
      <c r="S388" s="15" t="s">
        <v>1108</v>
      </c>
      <c r="T388" s="15" t="s">
        <v>15344</v>
      </c>
      <c r="U388" s="15" t="s">
        <v>1826</v>
      </c>
      <c r="V388" s="15">
        <v>983545407</v>
      </c>
      <c r="W388" s="15" t="s">
        <v>34</v>
      </c>
      <c r="X388" s="15" t="s">
        <v>39</v>
      </c>
      <c r="Y388" s="15">
        <v>0</v>
      </c>
      <c r="Z388" s="15" t="s">
        <v>1581</v>
      </c>
      <c r="AA388" s="15" t="s">
        <v>41</v>
      </c>
      <c r="AB388" s="15">
        <v>44117</v>
      </c>
      <c r="AC388" s="15" t="s">
        <v>9291</v>
      </c>
      <c r="AD388" s="15" t="s">
        <v>9295</v>
      </c>
      <c r="AE388" s="15" t="s">
        <v>9302</v>
      </c>
      <c r="AF388" s="15" t="s">
        <v>5096</v>
      </c>
      <c r="AG388" s="15" t="s">
        <v>9312</v>
      </c>
    </row>
    <row r="389" spans="1:33" x14ac:dyDescent="0.45">
      <c r="A389" s="15">
        <v>1000387</v>
      </c>
      <c r="B389" s="15" t="s">
        <v>26</v>
      </c>
      <c r="C389" s="18">
        <v>605176312</v>
      </c>
      <c r="D389" s="15">
        <v>2500</v>
      </c>
      <c r="E389" s="15" t="s">
        <v>28</v>
      </c>
      <c r="F389" s="15" t="s">
        <v>15253</v>
      </c>
      <c r="G389" s="15" t="s">
        <v>29</v>
      </c>
      <c r="H389" s="15" t="s">
        <v>1828</v>
      </c>
      <c r="I389" s="15" t="s">
        <v>1829</v>
      </c>
      <c r="J389" s="15" t="s">
        <v>1827</v>
      </c>
      <c r="K389" s="15" t="s">
        <v>32</v>
      </c>
      <c r="L389" s="15">
        <v>32614022</v>
      </c>
      <c r="M389" s="15">
        <v>969752635</v>
      </c>
      <c r="N389" s="15" t="s">
        <v>1830</v>
      </c>
      <c r="O389" s="15" t="s">
        <v>1831</v>
      </c>
      <c r="P389" s="15">
        <v>32502</v>
      </c>
      <c r="Q389" s="15" t="s">
        <v>35</v>
      </c>
      <c r="R389" s="15" t="s">
        <v>59</v>
      </c>
      <c r="S389" s="15" t="s">
        <v>79</v>
      </c>
      <c r="T389" s="15" t="s">
        <v>79</v>
      </c>
      <c r="W389" s="15" t="s">
        <v>34</v>
      </c>
      <c r="X389" s="15" t="s">
        <v>39</v>
      </c>
      <c r="Y389" s="15">
        <v>0</v>
      </c>
      <c r="Z389" s="15" t="s">
        <v>74</v>
      </c>
      <c r="AA389" s="15" t="s">
        <v>309</v>
      </c>
      <c r="AB389" s="15">
        <v>44070</v>
      </c>
      <c r="AC389" s="15" t="s">
        <v>9291</v>
      </c>
      <c r="AD389" s="15" t="s">
        <v>9296</v>
      </c>
      <c r="AE389" s="15" t="s">
        <v>9293</v>
      </c>
      <c r="AF389" s="15" t="s">
        <v>511</v>
      </c>
      <c r="AG389" s="15" t="s">
        <v>9294</v>
      </c>
    </row>
    <row r="390" spans="1:33" x14ac:dyDescent="0.45">
      <c r="A390" s="15">
        <v>1000388</v>
      </c>
      <c r="B390" s="15" t="s">
        <v>26</v>
      </c>
      <c r="C390" s="18">
        <v>604393629</v>
      </c>
      <c r="D390" s="15" t="s">
        <v>15224</v>
      </c>
      <c r="E390" s="15" t="s">
        <v>28</v>
      </c>
      <c r="F390" s="15" t="s">
        <v>15253</v>
      </c>
      <c r="G390" s="15" t="s">
        <v>29</v>
      </c>
      <c r="H390" s="15" t="s">
        <v>1833</v>
      </c>
      <c r="I390" s="15" t="s">
        <v>1829</v>
      </c>
      <c r="J390" s="15" t="s">
        <v>1832</v>
      </c>
      <c r="K390" s="15" t="s">
        <v>32</v>
      </c>
      <c r="L390" s="15">
        <v>32614022</v>
      </c>
      <c r="M390" s="15">
        <v>980157966</v>
      </c>
      <c r="N390" s="15" t="s">
        <v>1834</v>
      </c>
      <c r="O390" s="15" t="s">
        <v>1835</v>
      </c>
      <c r="P390" s="15">
        <v>33158</v>
      </c>
      <c r="Q390" s="15" t="s">
        <v>35</v>
      </c>
      <c r="R390" s="15" t="s">
        <v>59</v>
      </c>
      <c r="S390" s="15" t="s">
        <v>197</v>
      </c>
      <c r="T390" s="15" t="s">
        <v>197</v>
      </c>
      <c r="U390" s="15" t="s">
        <v>1836</v>
      </c>
      <c r="V390" s="15">
        <v>980157966</v>
      </c>
      <c r="W390" s="15" t="s">
        <v>1837</v>
      </c>
      <c r="X390" s="15" t="s">
        <v>39</v>
      </c>
      <c r="Y390" s="15">
        <v>0</v>
      </c>
      <c r="Z390" s="15" t="s">
        <v>74</v>
      </c>
      <c r="AA390" s="15" t="s">
        <v>74</v>
      </c>
      <c r="AB390" s="15">
        <v>44149</v>
      </c>
      <c r="AC390" s="15" t="s">
        <v>9291</v>
      </c>
      <c r="AD390" s="15" t="s">
        <v>9296</v>
      </c>
      <c r="AE390" s="15" t="s">
        <v>9293</v>
      </c>
      <c r="AF390" s="15" t="s">
        <v>511</v>
      </c>
      <c r="AG390" s="15" t="s">
        <v>9294</v>
      </c>
    </row>
    <row r="391" spans="1:33" x14ac:dyDescent="0.45">
      <c r="A391" s="15">
        <v>1000389</v>
      </c>
      <c r="B391" s="15" t="s">
        <v>26</v>
      </c>
      <c r="C391" s="18">
        <v>603185588</v>
      </c>
      <c r="D391" s="15">
        <v>900</v>
      </c>
      <c r="E391" s="15" t="s">
        <v>70</v>
      </c>
      <c r="F391" s="15" t="s">
        <v>15253</v>
      </c>
      <c r="G391" s="15" t="s">
        <v>29</v>
      </c>
      <c r="H391" s="15" t="s">
        <v>158</v>
      </c>
      <c r="I391" s="15" t="s">
        <v>1839</v>
      </c>
      <c r="J391" s="15" t="s">
        <v>1838</v>
      </c>
      <c r="K391" s="15" t="s">
        <v>32</v>
      </c>
      <c r="L391" s="15">
        <v>995308161</v>
      </c>
      <c r="M391" s="15">
        <v>32300802</v>
      </c>
      <c r="N391" s="15" t="s">
        <v>1840</v>
      </c>
      <c r="O391" s="15" t="s">
        <v>1841</v>
      </c>
      <c r="P391" s="15">
        <v>29315</v>
      </c>
      <c r="Q391" s="15" t="s">
        <v>409</v>
      </c>
      <c r="R391" s="15" t="s">
        <v>59</v>
      </c>
      <c r="S391" s="15" t="s">
        <v>79</v>
      </c>
      <c r="T391" s="15" t="s">
        <v>79</v>
      </c>
      <c r="W391" s="15" t="s">
        <v>34</v>
      </c>
      <c r="X391" s="15" t="s">
        <v>97</v>
      </c>
      <c r="Y391" s="15">
        <v>0</v>
      </c>
      <c r="Z391" s="15" t="s">
        <v>74</v>
      </c>
      <c r="AA391" s="15" t="s">
        <v>74</v>
      </c>
      <c r="AB391" s="15">
        <v>43671</v>
      </c>
      <c r="AC391" s="15" t="s">
        <v>9291</v>
      </c>
      <c r="AD391" s="15" t="s">
        <v>9296</v>
      </c>
      <c r="AE391" s="15" t="s">
        <v>9293</v>
      </c>
      <c r="AF391" s="15" t="s">
        <v>511</v>
      </c>
      <c r="AG391" s="15" t="s">
        <v>9304</v>
      </c>
    </row>
    <row r="392" spans="1:33" x14ac:dyDescent="0.45">
      <c r="A392" s="15">
        <v>1000390</v>
      </c>
      <c r="B392" s="15" t="s">
        <v>26</v>
      </c>
      <c r="C392" s="18">
        <v>1726863507</v>
      </c>
      <c r="D392" s="15">
        <v>500</v>
      </c>
      <c r="E392" s="15" t="s">
        <v>70</v>
      </c>
      <c r="F392" s="15" t="s">
        <v>15253</v>
      </c>
      <c r="G392" s="15" t="s">
        <v>29</v>
      </c>
      <c r="H392" s="15" t="s">
        <v>1843</v>
      </c>
      <c r="I392" s="15" t="s">
        <v>1844</v>
      </c>
      <c r="J392" s="15" t="s">
        <v>1842</v>
      </c>
      <c r="K392" s="15" t="s">
        <v>32</v>
      </c>
      <c r="L392" s="15" t="s">
        <v>33</v>
      </c>
      <c r="M392" s="15" t="s">
        <v>33</v>
      </c>
      <c r="N392" s="15" t="s">
        <v>33</v>
      </c>
      <c r="O392" s="15" t="s">
        <v>1845</v>
      </c>
      <c r="P392" s="15">
        <v>33787</v>
      </c>
      <c r="Q392" s="15" t="s">
        <v>35</v>
      </c>
      <c r="R392" s="15" t="s">
        <v>59</v>
      </c>
      <c r="S392" s="15" t="s">
        <v>79</v>
      </c>
      <c r="T392" s="15" t="s">
        <v>79</v>
      </c>
      <c r="U392" s="15" t="s">
        <v>1846</v>
      </c>
      <c r="V392" s="15" t="s">
        <v>1847</v>
      </c>
      <c r="W392" s="15" t="s">
        <v>1584</v>
      </c>
      <c r="X392" s="15" t="s">
        <v>39</v>
      </c>
      <c r="Y392" s="15">
        <v>0</v>
      </c>
      <c r="Z392" s="15" t="s">
        <v>1581</v>
      </c>
      <c r="AA392" s="15" t="s">
        <v>41</v>
      </c>
      <c r="AB392" s="15">
        <v>44117</v>
      </c>
      <c r="AC392" s="15" t="s">
        <v>9291</v>
      </c>
      <c r="AD392" s="15" t="s">
        <v>9292</v>
      </c>
      <c r="AE392" s="15" t="s">
        <v>9293</v>
      </c>
      <c r="AF392" s="15" t="s">
        <v>511</v>
      </c>
      <c r="AG392" s="15" t="s">
        <v>9347</v>
      </c>
    </row>
    <row r="393" spans="1:33" x14ac:dyDescent="0.45">
      <c r="A393" s="15">
        <v>1000391</v>
      </c>
      <c r="B393" s="15" t="s">
        <v>26</v>
      </c>
      <c r="C393" s="18">
        <v>1724551997</v>
      </c>
      <c r="D393" s="15">
        <v>800</v>
      </c>
      <c r="E393" s="15" t="s">
        <v>28</v>
      </c>
      <c r="F393" s="15" t="s">
        <v>15253</v>
      </c>
      <c r="G393" s="15" t="s">
        <v>29</v>
      </c>
      <c r="H393" s="15" t="s">
        <v>1849</v>
      </c>
      <c r="I393" s="15" t="s">
        <v>1317</v>
      </c>
      <c r="J393" s="15" t="s">
        <v>1848</v>
      </c>
      <c r="K393" s="15" t="s">
        <v>32</v>
      </c>
      <c r="L393" s="15">
        <v>996687334</v>
      </c>
      <c r="M393" s="15">
        <v>996687334</v>
      </c>
      <c r="N393" s="15" t="s">
        <v>1850</v>
      </c>
      <c r="O393" s="15" t="s">
        <v>1851</v>
      </c>
      <c r="P393" s="15">
        <v>33119</v>
      </c>
      <c r="Q393" s="15" t="s">
        <v>58</v>
      </c>
      <c r="R393" s="15" t="s">
        <v>36</v>
      </c>
      <c r="S393" s="15" t="s">
        <v>248</v>
      </c>
      <c r="T393" s="15" t="s">
        <v>15325</v>
      </c>
      <c r="U393" s="15" t="s">
        <v>1852</v>
      </c>
      <c r="V393" s="15">
        <v>996687334</v>
      </c>
      <c r="W393" s="15" t="s">
        <v>1853</v>
      </c>
      <c r="X393" s="15" t="s">
        <v>39</v>
      </c>
      <c r="Y393" s="15">
        <v>0</v>
      </c>
      <c r="Z393" s="15" t="s">
        <v>1581</v>
      </c>
      <c r="AA393" s="15" t="s">
        <v>609</v>
      </c>
      <c r="AB393" s="15">
        <v>44379</v>
      </c>
      <c r="AC393" s="15" t="s">
        <v>9291</v>
      </c>
      <c r="AD393" s="15" t="s">
        <v>9292</v>
      </c>
      <c r="AE393" s="15" t="s">
        <v>9302</v>
      </c>
      <c r="AF393" s="15" t="s">
        <v>5096</v>
      </c>
      <c r="AG393" s="15" t="s">
        <v>9312</v>
      </c>
    </row>
    <row r="394" spans="1:33" x14ac:dyDescent="0.45">
      <c r="A394" s="15">
        <v>1000392</v>
      </c>
      <c r="B394" s="15" t="s">
        <v>26</v>
      </c>
      <c r="C394" s="18">
        <v>1001827730</v>
      </c>
      <c r="D394" s="15">
        <v>1676</v>
      </c>
      <c r="E394" s="15" t="s">
        <v>28</v>
      </c>
      <c r="F394" s="15" t="s">
        <v>15253</v>
      </c>
      <c r="G394" s="15" t="s">
        <v>29</v>
      </c>
      <c r="H394" s="15" t="s">
        <v>1333</v>
      </c>
      <c r="I394" s="15" t="s">
        <v>1855</v>
      </c>
      <c r="J394" s="15" t="s">
        <v>1854</v>
      </c>
      <c r="K394" s="15" t="s">
        <v>32</v>
      </c>
      <c r="L394" s="15">
        <v>2021752</v>
      </c>
      <c r="M394" s="15">
        <v>994938324</v>
      </c>
      <c r="N394" s="15" t="s">
        <v>1856</v>
      </c>
      <c r="O394" s="15" t="s">
        <v>1857</v>
      </c>
      <c r="P394" s="15">
        <v>24781</v>
      </c>
      <c r="Q394" s="15" t="s">
        <v>35</v>
      </c>
      <c r="R394" s="15" t="s">
        <v>36</v>
      </c>
      <c r="S394" s="15" t="s">
        <v>1858</v>
      </c>
      <c r="T394" s="15" t="s">
        <v>15306</v>
      </c>
      <c r="V394" s="15">
        <v>994938324</v>
      </c>
      <c r="W394" s="15" t="s">
        <v>1859</v>
      </c>
      <c r="X394" s="15" t="s">
        <v>39</v>
      </c>
      <c r="Y394" s="15">
        <v>0</v>
      </c>
      <c r="Z394" s="15" t="s">
        <v>1581</v>
      </c>
      <c r="AA394" s="15" t="s">
        <v>41</v>
      </c>
      <c r="AB394" s="15">
        <v>44112</v>
      </c>
      <c r="AC394" s="15" t="s">
        <v>9291</v>
      </c>
      <c r="AD394" s="15" t="s">
        <v>9357</v>
      </c>
      <c r="AE394" s="15" t="s">
        <v>9351</v>
      </c>
      <c r="AF394" s="15" t="s">
        <v>9378</v>
      </c>
      <c r="AG394" s="15" t="s">
        <v>9303</v>
      </c>
    </row>
    <row r="395" spans="1:33" x14ac:dyDescent="0.45">
      <c r="A395" s="15">
        <v>1000393</v>
      </c>
      <c r="B395" s="15" t="s">
        <v>26</v>
      </c>
      <c r="C395" s="18">
        <v>1724433733</v>
      </c>
      <c r="D395" s="15">
        <v>400</v>
      </c>
      <c r="E395" s="15" t="s">
        <v>28</v>
      </c>
      <c r="F395" s="15" t="s">
        <v>15253</v>
      </c>
      <c r="G395" s="15" t="s">
        <v>29</v>
      </c>
      <c r="H395" s="15" t="s">
        <v>1861</v>
      </c>
      <c r="I395" s="15" t="s">
        <v>1862</v>
      </c>
      <c r="J395" s="15" t="s">
        <v>1860</v>
      </c>
      <c r="K395" s="15" t="s">
        <v>32</v>
      </c>
      <c r="L395" s="15">
        <v>22021752</v>
      </c>
      <c r="M395" s="15">
        <v>987467200</v>
      </c>
      <c r="N395" s="15" t="s">
        <v>1863</v>
      </c>
      <c r="O395" s="15" t="s">
        <v>1864</v>
      </c>
      <c r="P395" s="15">
        <v>35203</v>
      </c>
      <c r="Q395" s="15" t="s">
        <v>35</v>
      </c>
      <c r="R395" s="15" t="s">
        <v>36</v>
      </c>
      <c r="S395" s="15" t="s">
        <v>1865</v>
      </c>
      <c r="T395" s="15" t="s">
        <v>15346</v>
      </c>
      <c r="W395" s="15" t="s">
        <v>1866</v>
      </c>
      <c r="X395" s="15" t="s">
        <v>39</v>
      </c>
      <c r="Y395" s="15">
        <v>0</v>
      </c>
      <c r="Z395" s="15" t="s">
        <v>1581</v>
      </c>
      <c r="AA395" s="15" t="s">
        <v>41</v>
      </c>
      <c r="AB395" s="15">
        <v>44112</v>
      </c>
      <c r="AC395" s="15" t="s">
        <v>9291</v>
      </c>
      <c r="AD395" s="15" t="s">
        <v>9292</v>
      </c>
      <c r="AE395" s="15" t="s">
        <v>9302</v>
      </c>
      <c r="AF395" s="15" t="s">
        <v>5096</v>
      </c>
      <c r="AG395" s="15" t="s">
        <v>9381</v>
      </c>
    </row>
    <row r="396" spans="1:33" x14ac:dyDescent="0.45">
      <c r="A396" s="15">
        <v>1000394</v>
      </c>
      <c r="B396" s="15" t="s">
        <v>26</v>
      </c>
      <c r="C396" s="18">
        <v>1719899054</v>
      </c>
      <c r="D396" s="15">
        <v>1200</v>
      </c>
      <c r="E396" s="15" t="s">
        <v>70</v>
      </c>
      <c r="F396" s="15" t="s">
        <v>15253</v>
      </c>
      <c r="G396" s="15" t="s">
        <v>29</v>
      </c>
      <c r="H396" s="15" t="s">
        <v>1868</v>
      </c>
      <c r="I396" s="15" t="s">
        <v>1869</v>
      </c>
      <c r="J396" s="15" t="s">
        <v>1867</v>
      </c>
      <c r="K396" s="15" t="s">
        <v>32</v>
      </c>
      <c r="L396" s="15">
        <v>992989978</v>
      </c>
      <c r="M396" s="15">
        <v>2499138</v>
      </c>
      <c r="N396" s="15" t="s">
        <v>1870</v>
      </c>
      <c r="O396" s="15" t="s">
        <v>1871</v>
      </c>
      <c r="P396" s="15">
        <v>32034</v>
      </c>
      <c r="Q396" s="15" t="s">
        <v>35</v>
      </c>
      <c r="R396" s="15" t="s">
        <v>59</v>
      </c>
      <c r="S396" s="15" t="s">
        <v>244</v>
      </c>
      <c r="T396" s="15" t="s">
        <v>15349</v>
      </c>
      <c r="U396" s="15" t="s">
        <v>1872</v>
      </c>
      <c r="V396" s="15">
        <v>3319802</v>
      </c>
      <c r="W396" s="15" t="s">
        <v>1873</v>
      </c>
      <c r="X396" s="15" t="s">
        <v>39</v>
      </c>
      <c r="Y396" s="15">
        <v>0</v>
      </c>
      <c r="Z396" s="15" t="s">
        <v>1581</v>
      </c>
      <c r="AA396" s="15" t="s">
        <v>609</v>
      </c>
      <c r="AB396" s="15">
        <v>44153</v>
      </c>
      <c r="AC396" s="15" t="s">
        <v>9291</v>
      </c>
      <c r="AD396" s="15" t="s">
        <v>9292</v>
      </c>
      <c r="AE396" s="15" t="s">
        <v>9302</v>
      </c>
      <c r="AF396" s="15" t="s">
        <v>5096</v>
      </c>
      <c r="AG396" s="15" t="s">
        <v>9312</v>
      </c>
    </row>
    <row r="397" spans="1:33" x14ac:dyDescent="0.45">
      <c r="A397" s="15">
        <v>1000395</v>
      </c>
      <c r="B397" s="15" t="s">
        <v>26</v>
      </c>
      <c r="C397" s="18">
        <v>1704382579</v>
      </c>
      <c r="D397" s="15">
        <v>2500</v>
      </c>
      <c r="E397" s="15" t="s">
        <v>70</v>
      </c>
      <c r="F397" s="15" t="s">
        <v>15253</v>
      </c>
      <c r="G397" s="15" t="s">
        <v>29</v>
      </c>
      <c r="H397" s="15" t="s">
        <v>1875</v>
      </c>
      <c r="I397" s="15" t="s">
        <v>1876</v>
      </c>
      <c r="J397" s="15" t="s">
        <v>1874</v>
      </c>
      <c r="K397" s="15" t="s">
        <v>32</v>
      </c>
      <c r="L397" s="15">
        <v>22495669</v>
      </c>
      <c r="M397" s="15">
        <v>984276240</v>
      </c>
      <c r="N397" s="15" t="s">
        <v>33</v>
      </c>
      <c r="O397" s="15" t="s">
        <v>1877</v>
      </c>
      <c r="P397" s="15">
        <v>20145</v>
      </c>
      <c r="Q397" s="15" t="s">
        <v>58</v>
      </c>
      <c r="R397" s="15" t="s">
        <v>59</v>
      </c>
      <c r="S397" s="15" t="s">
        <v>1878</v>
      </c>
      <c r="T397" s="15" t="s">
        <v>15350</v>
      </c>
      <c r="U397" s="15" t="s">
        <v>1879</v>
      </c>
      <c r="V397" s="15">
        <v>984276240</v>
      </c>
      <c r="W397" s="15" t="s">
        <v>1880</v>
      </c>
      <c r="X397" s="15" t="s">
        <v>39</v>
      </c>
      <c r="Y397" s="15">
        <v>0</v>
      </c>
      <c r="Z397" s="15" t="s">
        <v>46</v>
      </c>
      <c r="AA397" s="15" t="s">
        <v>41</v>
      </c>
      <c r="AB397" s="15">
        <v>44117</v>
      </c>
      <c r="AC397" s="15" t="s">
        <v>9291</v>
      </c>
      <c r="AD397" s="15" t="s">
        <v>9295</v>
      </c>
      <c r="AE397" s="15" t="s">
        <v>9302</v>
      </c>
      <c r="AF397" s="15" t="s">
        <v>5096</v>
      </c>
      <c r="AG397" s="15" t="s">
        <v>9312</v>
      </c>
    </row>
    <row r="398" spans="1:33" x14ac:dyDescent="0.45">
      <c r="A398" s="15">
        <v>1000396</v>
      </c>
      <c r="B398" s="15" t="s">
        <v>26</v>
      </c>
      <c r="C398" s="18">
        <v>1706879028</v>
      </c>
      <c r="D398" s="15">
        <v>1500</v>
      </c>
      <c r="E398" s="15" t="s">
        <v>70</v>
      </c>
      <c r="F398" s="15" t="s">
        <v>15253</v>
      </c>
      <c r="G398" s="15" t="s">
        <v>29</v>
      </c>
      <c r="H398" s="15" t="s">
        <v>969</v>
      </c>
      <c r="I398" s="15" t="s">
        <v>1882</v>
      </c>
      <c r="J398" s="15" t="s">
        <v>1881</v>
      </c>
      <c r="K398" s="15" t="s">
        <v>32</v>
      </c>
      <c r="L398" s="15" t="s">
        <v>33</v>
      </c>
      <c r="M398" s="15">
        <v>991013274</v>
      </c>
      <c r="N398" s="15" t="s">
        <v>33</v>
      </c>
      <c r="O398" s="15" t="s">
        <v>34</v>
      </c>
      <c r="P398" s="15">
        <v>22554</v>
      </c>
      <c r="Q398" s="15" t="s">
        <v>58</v>
      </c>
      <c r="R398" s="15" t="s">
        <v>59</v>
      </c>
      <c r="S398" s="15" t="s">
        <v>1883</v>
      </c>
      <c r="T398" s="15" t="s">
        <v>15331</v>
      </c>
      <c r="U398" s="15" t="s">
        <v>1884</v>
      </c>
      <c r="W398" s="15" t="s">
        <v>1885</v>
      </c>
      <c r="X398" s="15" t="s">
        <v>97</v>
      </c>
      <c r="Y398" s="15">
        <v>1</v>
      </c>
      <c r="Z398" s="15" t="s">
        <v>46</v>
      </c>
      <c r="AA398" s="15" t="s">
        <v>74</v>
      </c>
      <c r="AB398" s="15">
        <v>43671</v>
      </c>
      <c r="AC398" s="15" t="s">
        <v>9291</v>
      </c>
      <c r="AD398" s="15" t="s">
        <v>9295</v>
      </c>
      <c r="AE398" s="15" t="s">
        <v>9302</v>
      </c>
      <c r="AF398" s="15" t="s">
        <v>5096</v>
      </c>
      <c r="AG398" s="15" t="s">
        <v>9312</v>
      </c>
    </row>
    <row r="399" spans="1:33" x14ac:dyDescent="0.45">
      <c r="A399" s="15">
        <v>1000397</v>
      </c>
      <c r="B399" s="15" t="s">
        <v>26</v>
      </c>
      <c r="C399" s="18">
        <v>603385790</v>
      </c>
      <c r="D399" s="15">
        <v>0</v>
      </c>
      <c r="E399" s="15" t="s">
        <v>28</v>
      </c>
      <c r="F399" s="15" t="s">
        <v>15253</v>
      </c>
      <c r="G399" s="15" t="s">
        <v>29</v>
      </c>
      <c r="H399" s="15" t="s">
        <v>1887</v>
      </c>
      <c r="I399" s="15" t="s">
        <v>1000</v>
      </c>
      <c r="J399" s="15" t="s">
        <v>1886</v>
      </c>
      <c r="K399" s="15" t="s">
        <v>32</v>
      </c>
      <c r="L399" s="15" t="s">
        <v>33</v>
      </c>
      <c r="M399" s="15" t="s">
        <v>33</v>
      </c>
      <c r="N399" s="15" t="s">
        <v>33</v>
      </c>
      <c r="O399" s="15" t="s">
        <v>34</v>
      </c>
      <c r="P399" s="15">
        <v>28907</v>
      </c>
      <c r="Q399" s="15" t="s">
        <v>58</v>
      </c>
      <c r="R399" s="15" t="s">
        <v>36</v>
      </c>
      <c r="S399" s="15" t="s">
        <v>279</v>
      </c>
      <c r="T399" s="15" t="s">
        <v>15324</v>
      </c>
      <c r="W399" s="15" t="s">
        <v>1075</v>
      </c>
      <c r="X399" s="15" t="s">
        <v>39</v>
      </c>
      <c r="Y399" s="15">
        <v>0</v>
      </c>
      <c r="Z399" s="15" t="s">
        <v>1581</v>
      </c>
      <c r="AA399" s="15" t="s">
        <v>74</v>
      </c>
      <c r="AB399" s="15">
        <v>43671</v>
      </c>
      <c r="AC399" s="15" t="s">
        <v>9291</v>
      </c>
      <c r="AD399" s="15" t="s">
        <v>9295</v>
      </c>
      <c r="AE399" s="15" t="s">
        <v>9302</v>
      </c>
      <c r="AF399" s="15" t="s">
        <v>5096</v>
      </c>
      <c r="AG399" s="15" t="s">
        <v>9381</v>
      </c>
    </row>
    <row r="400" spans="1:33" x14ac:dyDescent="0.45">
      <c r="A400" s="15">
        <v>1000398</v>
      </c>
      <c r="B400" s="15" t="s">
        <v>26</v>
      </c>
      <c r="C400" s="18">
        <v>1716037989</v>
      </c>
      <c r="D400" s="15">
        <v>480</v>
      </c>
      <c r="E400" s="15" t="s">
        <v>70</v>
      </c>
      <c r="F400" s="15" t="s">
        <v>15253</v>
      </c>
      <c r="G400" s="15" t="s">
        <v>29</v>
      </c>
      <c r="H400" s="15" t="s">
        <v>121</v>
      </c>
      <c r="I400" s="15" t="s">
        <v>1889</v>
      </c>
      <c r="J400" s="15" t="s">
        <v>1888</v>
      </c>
      <c r="K400" s="15" t="s">
        <v>32</v>
      </c>
      <c r="L400" s="15">
        <v>959086442</v>
      </c>
      <c r="M400" s="15">
        <v>959086442</v>
      </c>
      <c r="N400" s="15" t="s">
        <v>1890</v>
      </c>
      <c r="O400" s="15" t="s">
        <v>1891</v>
      </c>
      <c r="P400" s="15">
        <v>28852</v>
      </c>
      <c r="Q400" s="15" t="s">
        <v>58</v>
      </c>
      <c r="R400" s="15" t="s">
        <v>59</v>
      </c>
      <c r="S400" s="15" t="s">
        <v>244</v>
      </c>
      <c r="T400" s="15" t="s">
        <v>15349</v>
      </c>
      <c r="U400" s="15" t="s">
        <v>1892</v>
      </c>
      <c r="V400" s="15">
        <v>2444176</v>
      </c>
      <c r="W400" s="15" t="s">
        <v>1893</v>
      </c>
      <c r="X400" s="15" t="s">
        <v>97</v>
      </c>
      <c r="Y400" s="15">
        <v>2</v>
      </c>
      <c r="Z400" s="15" t="s">
        <v>1581</v>
      </c>
      <c r="AA400" s="15" t="s">
        <v>609</v>
      </c>
      <c r="AB400" s="15">
        <v>43899</v>
      </c>
      <c r="AC400" s="15" t="s">
        <v>9291</v>
      </c>
      <c r="AD400" s="15" t="s">
        <v>9292</v>
      </c>
      <c r="AE400" s="15" t="s">
        <v>9302</v>
      </c>
      <c r="AF400" s="15" t="s">
        <v>5096</v>
      </c>
      <c r="AG400" s="15" t="s">
        <v>9312</v>
      </c>
    </row>
    <row r="401" spans="1:33" x14ac:dyDescent="0.45">
      <c r="A401" s="15">
        <v>1000399</v>
      </c>
      <c r="B401" s="15" t="s">
        <v>26</v>
      </c>
      <c r="C401" s="18">
        <v>1759015215</v>
      </c>
      <c r="D401" s="15" t="s">
        <v>15225</v>
      </c>
      <c r="E401" s="15" t="s">
        <v>1895</v>
      </c>
      <c r="F401" s="15" t="s">
        <v>15254</v>
      </c>
      <c r="G401" s="15" t="s">
        <v>29</v>
      </c>
      <c r="H401" s="15" t="s">
        <v>1896</v>
      </c>
      <c r="I401" s="15" t="s">
        <v>1897</v>
      </c>
      <c r="J401" s="15" t="s">
        <v>1894</v>
      </c>
      <c r="K401" s="15" t="s">
        <v>32</v>
      </c>
      <c r="L401" s="15">
        <v>961014599</v>
      </c>
      <c r="M401" s="15">
        <v>961014599</v>
      </c>
      <c r="N401" s="15" t="s">
        <v>33</v>
      </c>
      <c r="O401" s="15" t="s">
        <v>1898</v>
      </c>
      <c r="P401" s="15">
        <v>33879</v>
      </c>
      <c r="Q401" s="15" t="s">
        <v>35</v>
      </c>
      <c r="R401" s="15" t="s">
        <v>59</v>
      </c>
      <c r="S401" s="15" t="s">
        <v>1154</v>
      </c>
      <c r="T401" s="15" t="s">
        <v>15308</v>
      </c>
      <c r="U401" s="15" t="s">
        <v>1899</v>
      </c>
      <c r="W401" s="15" t="s">
        <v>34</v>
      </c>
      <c r="X401" s="15" t="s">
        <v>39</v>
      </c>
      <c r="Y401" s="15">
        <v>0</v>
      </c>
      <c r="Z401" s="15" t="s">
        <v>74</v>
      </c>
      <c r="AA401" s="15" t="s">
        <v>74</v>
      </c>
      <c r="AB401" s="15">
        <v>43776</v>
      </c>
      <c r="AC401" s="15" t="s">
        <v>9291</v>
      </c>
      <c r="AD401" s="15" t="s">
        <v>9296</v>
      </c>
      <c r="AE401" s="15" t="s">
        <v>9293</v>
      </c>
      <c r="AF401" s="15" t="s">
        <v>511</v>
      </c>
      <c r="AG401" s="15" t="s">
        <v>9301</v>
      </c>
    </row>
    <row r="402" spans="1:33" x14ac:dyDescent="0.45">
      <c r="A402" s="15">
        <v>1000400</v>
      </c>
      <c r="B402" s="15" t="s">
        <v>26</v>
      </c>
      <c r="C402" s="18">
        <v>602634636</v>
      </c>
      <c r="D402" s="15">
        <v>1000</v>
      </c>
      <c r="E402" s="15" t="s">
        <v>28</v>
      </c>
      <c r="F402" s="15" t="s">
        <v>15253</v>
      </c>
      <c r="G402" s="15" t="s">
        <v>29</v>
      </c>
      <c r="H402" s="15" t="s">
        <v>1901</v>
      </c>
      <c r="I402" s="15" t="s">
        <v>1902</v>
      </c>
      <c r="J402" s="15" t="s">
        <v>1900</v>
      </c>
      <c r="K402" s="15" t="s">
        <v>32</v>
      </c>
      <c r="L402" s="15">
        <v>987030665</v>
      </c>
      <c r="M402" s="15">
        <v>2626097</v>
      </c>
      <c r="N402" s="15" t="s">
        <v>33</v>
      </c>
      <c r="O402" s="15" t="s">
        <v>1903</v>
      </c>
      <c r="P402" s="15">
        <v>26170</v>
      </c>
      <c r="Q402" s="15" t="s">
        <v>58</v>
      </c>
      <c r="R402" s="15" t="s">
        <v>36</v>
      </c>
      <c r="S402" s="15" t="s">
        <v>244</v>
      </c>
      <c r="T402" s="15" t="s">
        <v>15349</v>
      </c>
      <c r="U402" s="15" t="s">
        <v>1904</v>
      </c>
      <c r="W402" s="15" t="s">
        <v>1905</v>
      </c>
      <c r="X402" s="15" t="s">
        <v>97</v>
      </c>
      <c r="Y402" s="15">
        <v>1</v>
      </c>
      <c r="Z402" s="15" t="s">
        <v>74</v>
      </c>
      <c r="AA402" s="15" t="s">
        <v>609</v>
      </c>
      <c r="AB402" s="15">
        <v>44140</v>
      </c>
      <c r="AC402" s="15" t="s">
        <v>9291</v>
      </c>
      <c r="AD402" s="15" t="s">
        <v>9295</v>
      </c>
      <c r="AE402" s="15" t="s">
        <v>9293</v>
      </c>
      <c r="AF402" s="15" t="s">
        <v>9343</v>
      </c>
      <c r="AG402" s="15" t="s">
        <v>9343</v>
      </c>
    </row>
    <row r="403" spans="1:33" x14ac:dyDescent="0.45">
      <c r="A403" s="15">
        <v>1000401</v>
      </c>
      <c r="B403" s="15" t="s">
        <v>26</v>
      </c>
      <c r="C403" s="18">
        <v>604846097</v>
      </c>
      <c r="D403" s="15">
        <v>0</v>
      </c>
      <c r="E403" s="15" t="s">
        <v>28</v>
      </c>
      <c r="F403" s="15" t="s">
        <v>15253</v>
      </c>
      <c r="G403" s="15" t="s">
        <v>29</v>
      </c>
      <c r="H403" s="15" t="s">
        <v>907</v>
      </c>
      <c r="I403" s="15" t="s">
        <v>1907</v>
      </c>
      <c r="J403" s="15" t="s">
        <v>1906</v>
      </c>
      <c r="K403" s="15" t="s">
        <v>32</v>
      </c>
      <c r="L403" s="15" t="s">
        <v>33</v>
      </c>
      <c r="M403" s="15" t="s">
        <v>33</v>
      </c>
      <c r="N403" s="15" t="s">
        <v>33</v>
      </c>
      <c r="O403" s="15" t="s">
        <v>34</v>
      </c>
      <c r="P403" s="15">
        <v>32015</v>
      </c>
      <c r="Q403" s="15" t="s">
        <v>58</v>
      </c>
      <c r="R403" s="15" t="s">
        <v>59</v>
      </c>
      <c r="S403" s="15" t="s">
        <v>79</v>
      </c>
      <c r="T403" s="15" t="s">
        <v>79</v>
      </c>
      <c r="W403" s="15" t="s">
        <v>34</v>
      </c>
      <c r="X403" s="15" t="s">
        <v>97</v>
      </c>
      <c r="Y403" s="15">
        <v>0</v>
      </c>
      <c r="Z403" s="15" t="s">
        <v>74</v>
      </c>
      <c r="AA403" s="15" t="s">
        <v>609</v>
      </c>
      <c r="AB403" s="15">
        <v>44140</v>
      </c>
      <c r="AC403" s="15" t="s">
        <v>9291</v>
      </c>
      <c r="AD403" s="15" t="s">
        <v>9295</v>
      </c>
      <c r="AE403" s="15" t="s">
        <v>9293</v>
      </c>
      <c r="AF403" s="15" t="s">
        <v>9343</v>
      </c>
      <c r="AG403" s="15" t="s">
        <v>9344</v>
      </c>
    </row>
    <row r="404" spans="1:33" x14ac:dyDescent="0.45">
      <c r="A404" s="15">
        <v>1000402</v>
      </c>
      <c r="B404" s="15" t="s">
        <v>26</v>
      </c>
      <c r="C404" s="18">
        <v>1714087614</v>
      </c>
      <c r="D404" s="15">
        <v>0</v>
      </c>
      <c r="E404" s="15" t="s">
        <v>70</v>
      </c>
      <c r="F404" s="15" t="s">
        <v>15253</v>
      </c>
      <c r="G404" s="15" t="s">
        <v>29</v>
      </c>
      <c r="H404" s="15" t="s">
        <v>1909</v>
      </c>
      <c r="I404" s="15" t="s">
        <v>1910</v>
      </c>
      <c r="J404" s="15" t="s">
        <v>1908</v>
      </c>
      <c r="K404" s="15" t="s">
        <v>32</v>
      </c>
      <c r="L404" s="15">
        <v>989763670</v>
      </c>
      <c r="M404" s="15">
        <v>989763670</v>
      </c>
      <c r="N404" s="15" t="s">
        <v>33</v>
      </c>
      <c r="O404" s="15" t="s">
        <v>1911</v>
      </c>
      <c r="P404" s="15">
        <v>27811</v>
      </c>
      <c r="Q404" s="15" t="s">
        <v>409</v>
      </c>
      <c r="R404" s="15" t="s">
        <v>59</v>
      </c>
      <c r="S404" s="15" t="s">
        <v>197</v>
      </c>
      <c r="T404" s="15" t="s">
        <v>197</v>
      </c>
      <c r="V404" s="15">
        <v>989763670</v>
      </c>
      <c r="W404" s="15" t="s">
        <v>1912</v>
      </c>
      <c r="X404" s="15" t="s">
        <v>39</v>
      </c>
      <c r="Y404" s="15">
        <v>0</v>
      </c>
      <c r="Z404" s="15" t="s">
        <v>1581</v>
      </c>
      <c r="AA404" s="15" t="s">
        <v>41</v>
      </c>
      <c r="AB404" s="15">
        <v>44117</v>
      </c>
      <c r="AC404" s="15" t="s">
        <v>9291</v>
      </c>
      <c r="AD404" s="15" t="s">
        <v>9295</v>
      </c>
      <c r="AE404" s="15" t="s">
        <v>9317</v>
      </c>
      <c r="AF404" s="15" t="s">
        <v>9400</v>
      </c>
      <c r="AG404" s="15" t="s">
        <v>9341</v>
      </c>
    </row>
    <row r="405" spans="1:33" x14ac:dyDescent="0.45">
      <c r="A405" s="15">
        <v>1000403</v>
      </c>
      <c r="B405" s="15" t="s">
        <v>26</v>
      </c>
      <c r="C405" s="18">
        <v>1714618293</v>
      </c>
      <c r="D405" s="15">
        <v>200</v>
      </c>
      <c r="E405" s="15" t="s">
        <v>28</v>
      </c>
      <c r="F405" s="15" t="s">
        <v>15253</v>
      </c>
      <c r="G405" s="15" t="s">
        <v>29</v>
      </c>
      <c r="H405" s="15" t="s">
        <v>898</v>
      </c>
      <c r="I405" s="15" t="s">
        <v>1914</v>
      </c>
      <c r="J405" s="15" t="s">
        <v>1913</v>
      </c>
      <c r="K405" s="15" t="s">
        <v>32</v>
      </c>
      <c r="L405" s="15">
        <v>967176642</v>
      </c>
      <c r="M405" s="15">
        <v>967176642</v>
      </c>
      <c r="N405" s="15" t="s">
        <v>33</v>
      </c>
      <c r="O405" s="15" t="s">
        <v>1915</v>
      </c>
      <c r="P405" s="15">
        <v>28147</v>
      </c>
      <c r="Q405" s="15" t="s">
        <v>58</v>
      </c>
      <c r="R405" s="15" t="s">
        <v>36</v>
      </c>
      <c r="S405" s="15" t="s">
        <v>279</v>
      </c>
      <c r="T405" s="15" t="s">
        <v>15324</v>
      </c>
      <c r="U405" s="15" t="s">
        <v>1916</v>
      </c>
      <c r="V405" s="15">
        <v>967176642</v>
      </c>
      <c r="W405" s="15" t="s">
        <v>1917</v>
      </c>
      <c r="X405" s="15" t="s">
        <v>39</v>
      </c>
      <c r="Y405" s="15">
        <v>0</v>
      </c>
      <c r="Z405" s="15" t="s">
        <v>1581</v>
      </c>
      <c r="AA405" s="15" t="s">
        <v>609</v>
      </c>
      <c r="AB405" s="15">
        <v>44182</v>
      </c>
      <c r="AC405" s="15" t="s">
        <v>9291</v>
      </c>
      <c r="AD405" s="15" t="s">
        <v>9295</v>
      </c>
      <c r="AE405" s="15" t="s">
        <v>9302</v>
      </c>
      <c r="AF405" s="15" t="s">
        <v>5096</v>
      </c>
      <c r="AG405" s="15" t="s">
        <v>9312</v>
      </c>
    </row>
    <row r="406" spans="1:33" x14ac:dyDescent="0.45">
      <c r="A406" s="15">
        <v>1000404</v>
      </c>
      <c r="B406" s="15" t="s">
        <v>26</v>
      </c>
      <c r="C406" s="18">
        <v>602390346</v>
      </c>
      <c r="D406" s="15" t="s">
        <v>15226</v>
      </c>
      <c r="E406" s="15" t="s">
        <v>70</v>
      </c>
      <c r="F406" s="15" t="s">
        <v>15253</v>
      </c>
      <c r="G406" s="15" t="s">
        <v>29</v>
      </c>
      <c r="H406" s="15" t="s">
        <v>1919</v>
      </c>
      <c r="I406" s="15" t="s">
        <v>1920</v>
      </c>
      <c r="J406" s="15" t="s">
        <v>1918</v>
      </c>
      <c r="K406" s="15" t="s">
        <v>32</v>
      </c>
      <c r="L406" s="15">
        <v>991011960</v>
      </c>
      <c r="M406" s="15">
        <v>2626585</v>
      </c>
      <c r="N406" s="15" t="s">
        <v>33</v>
      </c>
      <c r="O406" s="15" t="s">
        <v>1921</v>
      </c>
      <c r="P406" s="15">
        <v>25186</v>
      </c>
      <c r="Q406" s="15" t="s">
        <v>58</v>
      </c>
      <c r="R406" s="15" t="s">
        <v>36</v>
      </c>
      <c r="S406" s="15" t="s">
        <v>197</v>
      </c>
      <c r="T406" s="15" t="s">
        <v>197</v>
      </c>
      <c r="U406" s="15" t="s">
        <v>1922</v>
      </c>
      <c r="W406" s="15" t="s">
        <v>1923</v>
      </c>
      <c r="X406" s="15" t="s">
        <v>97</v>
      </c>
      <c r="Y406" s="15">
        <v>0</v>
      </c>
      <c r="Z406" s="15" t="s">
        <v>74</v>
      </c>
      <c r="AA406" s="15" t="s">
        <v>609</v>
      </c>
      <c r="AB406" s="15">
        <v>44140</v>
      </c>
      <c r="AC406" s="15" t="s">
        <v>9291</v>
      </c>
      <c r="AD406" s="15" t="s">
        <v>9296</v>
      </c>
      <c r="AE406" s="15" t="s">
        <v>9293</v>
      </c>
      <c r="AF406" s="15" t="s">
        <v>511</v>
      </c>
      <c r="AG406" s="15" t="s">
        <v>9304</v>
      </c>
    </row>
    <row r="407" spans="1:33" x14ac:dyDescent="0.45">
      <c r="A407" s="15">
        <v>1000405</v>
      </c>
      <c r="B407" s="15" t="s">
        <v>26</v>
      </c>
      <c r="C407" s="18">
        <v>1704812245</v>
      </c>
      <c r="D407" s="15">
        <v>300</v>
      </c>
      <c r="E407" s="15" t="s">
        <v>70</v>
      </c>
      <c r="F407" s="15" t="s">
        <v>15253</v>
      </c>
      <c r="G407" s="15" t="s">
        <v>29</v>
      </c>
      <c r="H407" s="15" t="s">
        <v>1925</v>
      </c>
      <c r="I407" s="15" t="s">
        <v>1926</v>
      </c>
      <c r="J407" s="15" t="s">
        <v>1924</v>
      </c>
      <c r="K407" s="15" t="s">
        <v>32</v>
      </c>
      <c r="L407" s="15">
        <v>3390888</v>
      </c>
      <c r="M407" s="15" t="s">
        <v>33</v>
      </c>
      <c r="N407" s="15" t="s">
        <v>33</v>
      </c>
      <c r="O407" s="15" t="s">
        <v>1927</v>
      </c>
      <c r="P407" s="15">
        <v>20988</v>
      </c>
      <c r="Q407" s="15" t="s">
        <v>58</v>
      </c>
      <c r="R407" s="15" t="s">
        <v>36</v>
      </c>
      <c r="S407" s="15" t="s">
        <v>845</v>
      </c>
      <c r="T407" s="15" t="s">
        <v>845</v>
      </c>
      <c r="U407" s="15" t="s">
        <v>1928</v>
      </c>
      <c r="V407" s="15">
        <v>969011957</v>
      </c>
      <c r="W407" s="15" t="s">
        <v>1927</v>
      </c>
      <c r="X407" s="15" t="s">
        <v>39</v>
      </c>
      <c r="Y407" s="15">
        <v>0</v>
      </c>
      <c r="Z407" s="15" t="s">
        <v>1581</v>
      </c>
      <c r="AA407" s="15" t="s">
        <v>40</v>
      </c>
      <c r="AB407" s="15">
        <v>43689</v>
      </c>
      <c r="AC407" s="15" t="s">
        <v>9291</v>
      </c>
      <c r="AD407" s="15" t="s">
        <v>9295</v>
      </c>
      <c r="AE407" s="15" t="s">
        <v>9302</v>
      </c>
      <c r="AF407" s="15" t="s">
        <v>5096</v>
      </c>
      <c r="AG407" s="15" t="s">
        <v>9312</v>
      </c>
    </row>
    <row r="408" spans="1:33" x14ac:dyDescent="0.45">
      <c r="A408" s="15">
        <v>1000406</v>
      </c>
      <c r="B408" s="15" t="s">
        <v>26</v>
      </c>
      <c r="C408" s="18">
        <v>1721480976</v>
      </c>
      <c r="D408" s="15">
        <v>600</v>
      </c>
      <c r="E408" s="15" t="s">
        <v>70</v>
      </c>
      <c r="F408" s="15" t="s">
        <v>15253</v>
      </c>
      <c r="G408" s="15" t="s">
        <v>29</v>
      </c>
      <c r="H408" s="15" t="s">
        <v>1930</v>
      </c>
      <c r="I408" s="15" t="s">
        <v>1931</v>
      </c>
      <c r="J408" s="15" t="s">
        <v>1929</v>
      </c>
      <c r="K408" s="15" t="s">
        <v>32</v>
      </c>
      <c r="L408" s="15">
        <v>2800380</v>
      </c>
      <c r="M408" s="15">
        <v>980397573</v>
      </c>
      <c r="N408" s="15" t="s">
        <v>1932</v>
      </c>
      <c r="O408" s="15" t="s">
        <v>1933</v>
      </c>
      <c r="P408" s="15">
        <v>32885</v>
      </c>
      <c r="Q408" s="15" t="s">
        <v>35</v>
      </c>
      <c r="R408" s="15" t="s">
        <v>59</v>
      </c>
      <c r="S408" s="15" t="s">
        <v>1934</v>
      </c>
      <c r="T408" s="15" t="s">
        <v>15361</v>
      </c>
      <c r="U408" s="15" t="s">
        <v>1935</v>
      </c>
      <c r="V408" s="15">
        <v>980397573</v>
      </c>
      <c r="W408" s="15" t="s">
        <v>1936</v>
      </c>
      <c r="X408" s="15" t="s">
        <v>39</v>
      </c>
      <c r="Y408" s="15">
        <v>2</v>
      </c>
      <c r="Z408" s="15" t="s">
        <v>1581</v>
      </c>
      <c r="AA408" s="15" t="s">
        <v>41</v>
      </c>
      <c r="AB408" s="15">
        <v>44117</v>
      </c>
      <c r="AC408" s="15" t="s">
        <v>9291</v>
      </c>
      <c r="AD408" s="15" t="s">
        <v>9295</v>
      </c>
      <c r="AE408" s="15" t="s">
        <v>9302</v>
      </c>
      <c r="AF408" s="15" t="s">
        <v>5096</v>
      </c>
      <c r="AG408" s="15" t="s">
        <v>9312</v>
      </c>
    </row>
    <row r="409" spans="1:33" x14ac:dyDescent="0.45">
      <c r="A409" s="15">
        <v>1000407</v>
      </c>
      <c r="B409" s="15" t="s">
        <v>26</v>
      </c>
      <c r="C409" s="18">
        <v>1713234233</v>
      </c>
      <c r="D409" s="15">
        <v>500</v>
      </c>
      <c r="E409" s="15" t="s">
        <v>70</v>
      </c>
      <c r="F409" s="15" t="s">
        <v>15253</v>
      </c>
      <c r="G409" s="15" t="s">
        <v>29</v>
      </c>
      <c r="H409" s="15" t="s">
        <v>1938</v>
      </c>
      <c r="I409" s="15" t="s">
        <v>1939</v>
      </c>
      <c r="J409" s="15" t="s">
        <v>1937</v>
      </c>
      <c r="K409" s="15" t="s">
        <v>32</v>
      </c>
      <c r="L409" s="15">
        <v>2499517</v>
      </c>
      <c r="M409" s="15">
        <v>987058293</v>
      </c>
      <c r="N409" s="15" t="s">
        <v>33</v>
      </c>
      <c r="O409" s="15" t="s">
        <v>1940</v>
      </c>
      <c r="P409" s="15">
        <v>27189</v>
      </c>
      <c r="Q409" s="15" t="s">
        <v>35</v>
      </c>
      <c r="R409" s="15" t="s">
        <v>36</v>
      </c>
      <c r="S409" s="15" t="s">
        <v>1768</v>
      </c>
      <c r="T409" s="15" t="s">
        <v>15345</v>
      </c>
      <c r="U409" s="15" t="s">
        <v>1941</v>
      </c>
      <c r="V409" s="15">
        <v>987058293</v>
      </c>
      <c r="W409" s="15" t="s">
        <v>1942</v>
      </c>
      <c r="X409" s="15" t="s">
        <v>39</v>
      </c>
      <c r="Y409" s="15">
        <v>0</v>
      </c>
      <c r="Z409" s="15" t="s">
        <v>1581</v>
      </c>
      <c r="AA409" s="15" t="s">
        <v>41</v>
      </c>
      <c r="AB409" s="15">
        <v>44117</v>
      </c>
      <c r="AC409" s="15" t="s">
        <v>9291</v>
      </c>
      <c r="AD409" s="15" t="s">
        <v>9295</v>
      </c>
      <c r="AE409" s="15" t="s">
        <v>9302</v>
      </c>
      <c r="AF409" s="15" t="s">
        <v>5096</v>
      </c>
      <c r="AG409" s="15" t="s">
        <v>9312</v>
      </c>
    </row>
    <row r="410" spans="1:33" x14ac:dyDescent="0.45">
      <c r="A410" s="15">
        <v>1000408</v>
      </c>
      <c r="B410" s="15" t="s">
        <v>26</v>
      </c>
      <c r="C410" s="18">
        <v>1705541157</v>
      </c>
      <c r="D410" s="15">
        <v>550</v>
      </c>
      <c r="E410" s="15" t="s">
        <v>70</v>
      </c>
      <c r="F410" s="15" t="s">
        <v>15253</v>
      </c>
      <c r="G410" s="15" t="s">
        <v>29</v>
      </c>
      <c r="H410" s="15" t="s">
        <v>1944</v>
      </c>
      <c r="I410" s="15" t="s">
        <v>1945</v>
      </c>
      <c r="J410" s="15" t="s">
        <v>1943</v>
      </c>
      <c r="K410" s="15" t="s">
        <v>32</v>
      </c>
      <c r="L410" s="15">
        <v>2498586</v>
      </c>
      <c r="M410" s="15">
        <v>995643590</v>
      </c>
      <c r="N410" s="15" t="s">
        <v>33</v>
      </c>
      <c r="O410" s="15" t="s">
        <v>1946</v>
      </c>
      <c r="P410" s="15">
        <v>21452</v>
      </c>
      <c r="Q410" s="15" t="s">
        <v>35</v>
      </c>
      <c r="R410" s="15" t="s">
        <v>59</v>
      </c>
      <c r="S410" s="15" t="s">
        <v>79</v>
      </c>
      <c r="T410" s="15" t="s">
        <v>79</v>
      </c>
      <c r="U410" s="15" t="s">
        <v>1947</v>
      </c>
      <c r="V410" s="15">
        <v>995643590</v>
      </c>
      <c r="W410" s="15" t="s">
        <v>1948</v>
      </c>
      <c r="X410" s="15" t="s">
        <v>39</v>
      </c>
      <c r="Y410" s="15">
        <v>0</v>
      </c>
      <c r="Z410" s="15" t="s">
        <v>1581</v>
      </c>
      <c r="AA410" s="15" t="s">
        <v>41</v>
      </c>
      <c r="AB410" s="15">
        <v>44117</v>
      </c>
      <c r="AC410" s="15" t="s">
        <v>9291</v>
      </c>
      <c r="AD410" s="15" t="s">
        <v>9295</v>
      </c>
      <c r="AE410" s="15" t="s">
        <v>9302</v>
      </c>
      <c r="AF410" s="15" t="s">
        <v>5096</v>
      </c>
      <c r="AG410" s="15" t="s">
        <v>9312</v>
      </c>
    </row>
    <row r="411" spans="1:33" x14ac:dyDescent="0.45">
      <c r="A411" s="15">
        <v>1000409</v>
      </c>
      <c r="B411" s="15" t="s">
        <v>26</v>
      </c>
      <c r="C411" s="18">
        <v>1718534389</v>
      </c>
      <c r="D411" s="15">
        <v>0</v>
      </c>
      <c r="E411" s="15" t="s">
        <v>28</v>
      </c>
      <c r="F411" s="15" t="s">
        <v>15253</v>
      </c>
      <c r="G411" s="15" t="s">
        <v>29</v>
      </c>
      <c r="H411" s="15" t="s">
        <v>1950</v>
      </c>
      <c r="I411" s="15" t="s">
        <v>1951</v>
      </c>
      <c r="J411" s="15" t="s">
        <v>1949</v>
      </c>
      <c r="K411" s="15" t="s">
        <v>32</v>
      </c>
      <c r="L411" s="15">
        <v>2495421</v>
      </c>
      <c r="M411" s="15">
        <v>995725390</v>
      </c>
      <c r="N411" s="15" t="s">
        <v>1952</v>
      </c>
      <c r="O411" s="15" t="s">
        <v>1953</v>
      </c>
      <c r="P411" s="15">
        <v>30172</v>
      </c>
      <c r="Q411" s="15" t="s">
        <v>35</v>
      </c>
      <c r="R411" s="15" t="s">
        <v>36</v>
      </c>
      <c r="S411" s="15" t="s">
        <v>1954</v>
      </c>
      <c r="T411" s="15" t="s">
        <v>15359</v>
      </c>
      <c r="U411" s="15" t="s">
        <v>1955</v>
      </c>
      <c r="V411" s="15">
        <v>995725390</v>
      </c>
      <c r="W411" s="15" t="s">
        <v>1956</v>
      </c>
      <c r="X411" s="15" t="s">
        <v>39</v>
      </c>
      <c r="Y411" s="15">
        <v>0</v>
      </c>
      <c r="Z411" s="15" t="s">
        <v>1581</v>
      </c>
      <c r="AA411" s="15" t="s">
        <v>609</v>
      </c>
      <c r="AB411" s="15">
        <v>44140</v>
      </c>
      <c r="AC411" s="15" t="s">
        <v>9291</v>
      </c>
      <c r="AD411" s="15" t="s">
        <v>9292</v>
      </c>
      <c r="AE411" s="15" t="s">
        <v>9302</v>
      </c>
      <c r="AF411" s="15" t="s">
        <v>5096</v>
      </c>
      <c r="AG411" s="15" t="s">
        <v>9312</v>
      </c>
    </row>
    <row r="412" spans="1:33" x14ac:dyDescent="0.45">
      <c r="A412" s="15">
        <v>1000410</v>
      </c>
      <c r="B412" s="15" t="s">
        <v>26</v>
      </c>
      <c r="C412" s="18">
        <v>1703760742</v>
      </c>
      <c r="D412" s="15">
        <v>500</v>
      </c>
      <c r="E412" s="15" t="s">
        <v>70</v>
      </c>
      <c r="F412" s="15" t="s">
        <v>15253</v>
      </c>
      <c r="G412" s="15" t="s">
        <v>29</v>
      </c>
      <c r="H412" s="15" t="s">
        <v>1958</v>
      </c>
      <c r="I412" s="15" t="s">
        <v>1959</v>
      </c>
      <c r="J412" s="15" t="s">
        <v>1957</v>
      </c>
      <c r="K412" s="15" t="s">
        <v>32</v>
      </c>
      <c r="L412" s="15">
        <v>995319350</v>
      </c>
      <c r="M412" s="15">
        <v>995319350</v>
      </c>
      <c r="N412" s="15" t="s">
        <v>33</v>
      </c>
      <c r="O412" s="15" t="s">
        <v>1960</v>
      </c>
      <c r="P412" s="15">
        <v>19805</v>
      </c>
      <c r="Q412" s="15" t="s">
        <v>58</v>
      </c>
      <c r="R412" s="15" t="s">
        <v>36</v>
      </c>
      <c r="S412" s="15" t="s">
        <v>1934</v>
      </c>
      <c r="T412" s="15" t="s">
        <v>15361</v>
      </c>
      <c r="U412" s="15" t="s">
        <v>38</v>
      </c>
      <c r="V412" s="15">
        <v>2497045</v>
      </c>
      <c r="W412" s="15" t="s">
        <v>1961</v>
      </c>
      <c r="X412" s="15" t="s">
        <v>39</v>
      </c>
      <c r="Y412" s="15">
        <v>3</v>
      </c>
      <c r="Z412" s="15" t="s">
        <v>1581</v>
      </c>
      <c r="AA412" s="15" t="s">
        <v>41</v>
      </c>
      <c r="AB412" s="15">
        <v>44117</v>
      </c>
      <c r="AC412" s="15" t="s">
        <v>9291</v>
      </c>
      <c r="AD412" s="15" t="s">
        <v>9295</v>
      </c>
      <c r="AE412" s="15" t="s">
        <v>9302</v>
      </c>
      <c r="AF412" s="15" t="s">
        <v>5096</v>
      </c>
      <c r="AG412" s="15" t="s">
        <v>9312</v>
      </c>
    </row>
    <row r="413" spans="1:33" x14ac:dyDescent="0.45">
      <c r="A413" s="15">
        <v>1000411</v>
      </c>
      <c r="B413" s="15" t="s">
        <v>26</v>
      </c>
      <c r="C413" s="18">
        <v>1714383344</v>
      </c>
      <c r="D413" s="15">
        <v>1200</v>
      </c>
      <c r="E413" s="15" t="s">
        <v>70</v>
      </c>
      <c r="F413" s="15" t="s">
        <v>15253</v>
      </c>
      <c r="G413" s="15" t="s">
        <v>29</v>
      </c>
      <c r="H413" s="15" t="s">
        <v>1963</v>
      </c>
      <c r="I413" s="15" t="s">
        <v>1964</v>
      </c>
      <c r="J413" s="15" t="s">
        <v>1962</v>
      </c>
      <c r="K413" s="15" t="s">
        <v>32</v>
      </c>
      <c r="L413" s="15">
        <v>984435360</v>
      </c>
      <c r="M413" s="15">
        <v>984435360</v>
      </c>
      <c r="N413" s="15" t="s">
        <v>1965</v>
      </c>
      <c r="O413" s="15" t="s">
        <v>1966</v>
      </c>
      <c r="P413" s="15">
        <v>30465</v>
      </c>
      <c r="Q413" s="15" t="s">
        <v>35</v>
      </c>
      <c r="R413" s="15" t="s">
        <v>59</v>
      </c>
      <c r="S413" s="15" t="s">
        <v>244</v>
      </c>
      <c r="T413" s="15" t="s">
        <v>15349</v>
      </c>
      <c r="U413" s="15" t="s">
        <v>1967</v>
      </c>
      <c r="V413" s="15">
        <v>984435360</v>
      </c>
      <c r="W413" s="15" t="s">
        <v>1968</v>
      </c>
      <c r="X413" s="15" t="s">
        <v>39</v>
      </c>
      <c r="Y413" s="15">
        <v>0</v>
      </c>
      <c r="Z413" s="15" t="s">
        <v>1581</v>
      </c>
      <c r="AA413" s="15" t="s">
        <v>41</v>
      </c>
      <c r="AB413" s="15">
        <v>44117</v>
      </c>
      <c r="AC413" s="15" t="s">
        <v>9291</v>
      </c>
      <c r="AD413" s="15" t="s">
        <v>9292</v>
      </c>
      <c r="AE413" s="15" t="s">
        <v>9302</v>
      </c>
      <c r="AF413" s="15" t="s">
        <v>5096</v>
      </c>
      <c r="AG413" s="15" t="s">
        <v>9312</v>
      </c>
    </row>
    <row r="414" spans="1:33" x14ac:dyDescent="0.45">
      <c r="A414" s="15">
        <v>1000412</v>
      </c>
      <c r="B414" s="15" t="s">
        <v>26</v>
      </c>
      <c r="C414" s="18">
        <v>1708064090</v>
      </c>
      <c r="D414" s="15">
        <v>1500</v>
      </c>
      <c r="E414" s="15" t="s">
        <v>70</v>
      </c>
      <c r="F414" s="15" t="s">
        <v>15253</v>
      </c>
      <c r="G414" s="15" t="s">
        <v>29</v>
      </c>
      <c r="H414" s="15" t="s">
        <v>1970</v>
      </c>
      <c r="I414" s="15" t="s">
        <v>1971</v>
      </c>
      <c r="J414" s="15" t="s">
        <v>1969</v>
      </c>
      <c r="K414" s="15" t="s">
        <v>32</v>
      </c>
      <c r="L414" s="15">
        <v>989335215</v>
      </c>
      <c r="M414" s="15">
        <v>989335215</v>
      </c>
      <c r="N414" s="15" t="s">
        <v>33</v>
      </c>
      <c r="O414" s="15" t="s">
        <v>1972</v>
      </c>
      <c r="P414" s="15">
        <v>23608</v>
      </c>
      <c r="Q414" s="15" t="s">
        <v>35</v>
      </c>
      <c r="R414" s="15" t="s">
        <v>59</v>
      </c>
      <c r="S414" s="15" t="s">
        <v>698</v>
      </c>
      <c r="T414" s="15" t="s">
        <v>15323</v>
      </c>
      <c r="U414" s="15" t="s">
        <v>1973</v>
      </c>
      <c r="V414" s="15">
        <v>968526550</v>
      </c>
      <c r="W414" s="15" t="s">
        <v>1974</v>
      </c>
      <c r="X414" s="15" t="s">
        <v>97</v>
      </c>
      <c r="Y414" s="15">
        <v>0</v>
      </c>
      <c r="Z414" s="15" t="s">
        <v>1581</v>
      </c>
      <c r="AA414" s="15" t="s">
        <v>41</v>
      </c>
      <c r="AB414" s="15">
        <v>44117</v>
      </c>
      <c r="AC414" s="15" t="s">
        <v>9291</v>
      </c>
      <c r="AD414" s="15" t="s">
        <v>9295</v>
      </c>
      <c r="AE414" s="15" t="s">
        <v>9302</v>
      </c>
      <c r="AF414" s="15" t="s">
        <v>5096</v>
      </c>
      <c r="AG414" s="15" t="s">
        <v>9303</v>
      </c>
    </row>
    <row r="415" spans="1:33" x14ac:dyDescent="0.45">
      <c r="A415" s="15">
        <v>1000413</v>
      </c>
      <c r="B415" s="15" t="s">
        <v>26</v>
      </c>
      <c r="C415" s="18">
        <v>1710863067</v>
      </c>
      <c r="D415" s="15">
        <v>4000</v>
      </c>
      <c r="E415" s="15" t="s">
        <v>70</v>
      </c>
      <c r="F415" s="15" t="s">
        <v>15253</v>
      </c>
      <c r="G415" s="15" t="s">
        <v>29</v>
      </c>
      <c r="H415" s="15" t="s">
        <v>1976</v>
      </c>
      <c r="I415" s="15" t="s">
        <v>1977</v>
      </c>
      <c r="J415" s="15" t="s">
        <v>1975</v>
      </c>
      <c r="K415" s="15" t="s">
        <v>32</v>
      </c>
      <c r="L415" s="15">
        <v>6041501</v>
      </c>
      <c r="M415" s="15">
        <v>995450667</v>
      </c>
      <c r="N415" s="15" t="s">
        <v>1978</v>
      </c>
      <c r="O415" s="15" t="s">
        <v>1979</v>
      </c>
      <c r="P415" s="15">
        <v>25461</v>
      </c>
      <c r="Q415" s="15" t="s">
        <v>58</v>
      </c>
      <c r="R415" s="15" t="s">
        <v>36</v>
      </c>
      <c r="S415" s="15" t="s">
        <v>1980</v>
      </c>
      <c r="T415" s="15" t="s">
        <v>15344</v>
      </c>
      <c r="U415" s="15" t="s">
        <v>1981</v>
      </c>
      <c r="V415" s="15">
        <v>995450667</v>
      </c>
      <c r="W415" s="15" t="s">
        <v>1982</v>
      </c>
      <c r="X415" s="15" t="s">
        <v>39</v>
      </c>
      <c r="Y415" s="15">
        <v>1</v>
      </c>
      <c r="Z415" s="15" t="s">
        <v>1581</v>
      </c>
      <c r="AA415" s="15" t="s">
        <v>41</v>
      </c>
      <c r="AB415" s="15">
        <v>44117</v>
      </c>
      <c r="AC415" s="15" t="s">
        <v>9291</v>
      </c>
      <c r="AD415" s="15" t="s">
        <v>9329</v>
      </c>
      <c r="AE415" s="15" t="s">
        <v>9302</v>
      </c>
      <c r="AF415" s="15" t="s">
        <v>5096</v>
      </c>
      <c r="AG415" s="15" t="s">
        <v>9312</v>
      </c>
    </row>
    <row r="416" spans="1:33" x14ac:dyDescent="0.45">
      <c r="A416" s="15">
        <v>1000414</v>
      </c>
      <c r="B416" s="15" t="s">
        <v>26</v>
      </c>
      <c r="C416" s="18">
        <v>1704872405</v>
      </c>
      <c r="D416" s="15">
        <v>780</v>
      </c>
      <c r="E416" s="15" t="s">
        <v>70</v>
      </c>
      <c r="F416" s="15" t="s">
        <v>15253</v>
      </c>
      <c r="G416" s="15" t="s">
        <v>29</v>
      </c>
      <c r="H416" s="15" t="s">
        <v>221</v>
      </c>
      <c r="I416" s="15" t="s">
        <v>1984</v>
      </c>
      <c r="J416" s="15" t="s">
        <v>1983</v>
      </c>
      <c r="K416" s="15" t="s">
        <v>32</v>
      </c>
      <c r="L416" s="15">
        <v>994650542</v>
      </c>
      <c r="M416" s="15">
        <v>3491573</v>
      </c>
      <c r="N416" s="15" t="s">
        <v>1985</v>
      </c>
      <c r="O416" s="15" t="s">
        <v>1986</v>
      </c>
      <c r="P416" s="15">
        <v>22352</v>
      </c>
      <c r="Q416" s="15" t="s">
        <v>409</v>
      </c>
      <c r="R416" s="15" t="s">
        <v>59</v>
      </c>
      <c r="S416" s="15" t="s">
        <v>197</v>
      </c>
      <c r="T416" s="15" t="s">
        <v>197</v>
      </c>
      <c r="U416" s="15" t="s">
        <v>1987</v>
      </c>
      <c r="V416" s="15">
        <v>2533636</v>
      </c>
      <c r="W416" s="15" t="s">
        <v>1988</v>
      </c>
      <c r="X416" s="15" t="s">
        <v>97</v>
      </c>
      <c r="Y416" s="15">
        <v>2</v>
      </c>
      <c r="Z416" s="15" t="s">
        <v>1581</v>
      </c>
      <c r="AA416" s="15" t="s">
        <v>609</v>
      </c>
      <c r="AB416" s="15">
        <v>44182</v>
      </c>
      <c r="AC416" s="15" t="s">
        <v>9291</v>
      </c>
      <c r="AD416" s="15" t="s">
        <v>9329</v>
      </c>
      <c r="AE416" s="15" t="s">
        <v>9302</v>
      </c>
      <c r="AF416" s="15" t="s">
        <v>5096</v>
      </c>
      <c r="AG416" s="15" t="s">
        <v>9383</v>
      </c>
    </row>
    <row r="417" spans="1:33" x14ac:dyDescent="0.45">
      <c r="A417" s="15">
        <v>1000415</v>
      </c>
      <c r="B417" s="15" t="s">
        <v>26</v>
      </c>
      <c r="C417" s="18">
        <v>1712723202</v>
      </c>
      <c r="D417" s="15">
        <v>600</v>
      </c>
      <c r="E417" s="15" t="s">
        <v>28</v>
      </c>
      <c r="F417" s="15" t="s">
        <v>15253</v>
      </c>
      <c r="G417" s="15" t="s">
        <v>29</v>
      </c>
      <c r="H417" s="15" t="s">
        <v>1990</v>
      </c>
      <c r="I417" s="15" t="s">
        <v>1914</v>
      </c>
      <c r="J417" s="15" t="s">
        <v>1989</v>
      </c>
      <c r="K417" s="15" t="s">
        <v>32</v>
      </c>
      <c r="L417" s="15">
        <v>990159795</v>
      </c>
      <c r="M417" s="15">
        <v>980492260</v>
      </c>
      <c r="N417" s="15" t="s">
        <v>33</v>
      </c>
      <c r="O417" s="15" t="s">
        <v>1991</v>
      </c>
      <c r="P417" s="15">
        <v>26625</v>
      </c>
      <c r="Q417" s="15" t="s">
        <v>58</v>
      </c>
      <c r="R417" s="15" t="s">
        <v>59</v>
      </c>
      <c r="S417" s="15" t="s">
        <v>1992</v>
      </c>
      <c r="T417" s="15" t="s">
        <v>15350</v>
      </c>
      <c r="U417" s="15" t="s">
        <v>1993</v>
      </c>
      <c r="V417" s="15">
        <v>980492260</v>
      </c>
      <c r="W417" s="15" t="s">
        <v>1994</v>
      </c>
      <c r="X417" s="15" t="s">
        <v>39</v>
      </c>
      <c r="Y417" s="15">
        <v>3</v>
      </c>
      <c r="Z417" s="15" t="s">
        <v>40</v>
      </c>
      <c r="AA417" s="15" t="s">
        <v>41</v>
      </c>
      <c r="AB417" s="15">
        <v>44117</v>
      </c>
      <c r="AC417" s="15" t="s">
        <v>9291</v>
      </c>
      <c r="AD417" s="15" t="s">
        <v>9295</v>
      </c>
      <c r="AE417" s="15" t="s">
        <v>9293</v>
      </c>
      <c r="AF417" s="15" t="s">
        <v>511</v>
      </c>
      <c r="AG417" s="15" t="s">
        <v>9294</v>
      </c>
    </row>
    <row r="418" spans="1:33" x14ac:dyDescent="0.45">
      <c r="A418" s="15">
        <v>1000416</v>
      </c>
      <c r="B418" s="15" t="s">
        <v>26</v>
      </c>
      <c r="C418" s="18">
        <v>604555870</v>
      </c>
      <c r="D418" s="15">
        <v>750</v>
      </c>
      <c r="E418" s="15" t="s">
        <v>70</v>
      </c>
      <c r="F418" s="15" t="s">
        <v>15253</v>
      </c>
      <c r="G418" s="15" t="s">
        <v>29</v>
      </c>
      <c r="H418" s="15" t="s">
        <v>1990</v>
      </c>
      <c r="I418" s="15" t="s">
        <v>1996</v>
      </c>
      <c r="J418" s="15" t="s">
        <v>1995</v>
      </c>
      <c r="K418" s="15" t="s">
        <v>32</v>
      </c>
      <c r="L418" s="15">
        <v>979366709</v>
      </c>
      <c r="M418" s="15">
        <v>979366709</v>
      </c>
      <c r="N418" s="15" t="s">
        <v>1997</v>
      </c>
      <c r="O418" s="15" t="s">
        <v>1998</v>
      </c>
      <c r="P418" s="15">
        <v>31464</v>
      </c>
      <c r="Q418" s="15" t="s">
        <v>35</v>
      </c>
      <c r="R418" s="15" t="s">
        <v>59</v>
      </c>
      <c r="S418" s="15" t="s">
        <v>1999</v>
      </c>
      <c r="T418" s="15" t="s">
        <v>15325</v>
      </c>
      <c r="V418" s="15">
        <v>979366709</v>
      </c>
      <c r="W418" s="15" t="s">
        <v>2000</v>
      </c>
      <c r="X418" s="15" t="s">
        <v>97</v>
      </c>
      <c r="Y418" s="15">
        <v>0</v>
      </c>
      <c r="Z418" s="15" t="s">
        <v>74</v>
      </c>
      <c r="AA418" s="15" t="s">
        <v>609</v>
      </c>
      <c r="AB418" s="15">
        <v>44140</v>
      </c>
      <c r="AC418" s="15" t="s">
        <v>9291</v>
      </c>
      <c r="AD418" s="15" t="s">
        <v>9292</v>
      </c>
      <c r="AE418" s="15" t="s">
        <v>9293</v>
      </c>
      <c r="AF418" s="15" t="s">
        <v>9350</v>
      </c>
      <c r="AG418" s="15" t="s">
        <v>9350</v>
      </c>
    </row>
    <row r="419" spans="1:33" x14ac:dyDescent="0.45">
      <c r="A419" s="15">
        <v>1000417</v>
      </c>
      <c r="B419" s="15" t="s">
        <v>26</v>
      </c>
      <c r="C419" s="18">
        <v>1714490511</v>
      </c>
      <c r="D419" s="15">
        <v>3500</v>
      </c>
      <c r="E419" s="15" t="s">
        <v>70</v>
      </c>
      <c r="F419" s="15" t="s">
        <v>15253</v>
      </c>
      <c r="G419" s="15" t="s">
        <v>29</v>
      </c>
      <c r="H419" s="15" t="s">
        <v>2002</v>
      </c>
      <c r="I419" s="15" t="s">
        <v>2003</v>
      </c>
      <c r="J419" s="15" t="s">
        <v>2001</v>
      </c>
      <c r="K419" s="15" t="s">
        <v>32</v>
      </c>
      <c r="L419" s="15" t="s">
        <v>33</v>
      </c>
      <c r="M419" s="15">
        <v>987021832</v>
      </c>
      <c r="N419" s="15" t="s">
        <v>2004</v>
      </c>
      <c r="O419" s="15" t="s">
        <v>2005</v>
      </c>
      <c r="P419" s="15">
        <v>29144</v>
      </c>
      <c r="Q419" s="15" t="s">
        <v>58</v>
      </c>
      <c r="R419" s="15" t="s">
        <v>36</v>
      </c>
      <c r="S419" s="15" t="s">
        <v>279</v>
      </c>
      <c r="T419" s="15" t="s">
        <v>15324</v>
      </c>
      <c r="U419" s="15" t="s">
        <v>1092</v>
      </c>
      <c r="V419" s="15">
        <v>987021832</v>
      </c>
      <c r="W419" s="15" t="s">
        <v>2006</v>
      </c>
      <c r="X419" s="15" t="s">
        <v>39</v>
      </c>
      <c r="Y419" s="15">
        <v>0</v>
      </c>
      <c r="Z419" s="15" t="s">
        <v>1581</v>
      </c>
      <c r="AA419" s="15" t="s">
        <v>41</v>
      </c>
      <c r="AB419" s="15">
        <v>44112</v>
      </c>
      <c r="AC419" s="15" t="s">
        <v>9291</v>
      </c>
      <c r="AD419" s="15" t="s">
        <v>9295</v>
      </c>
      <c r="AE419" s="15" t="s">
        <v>9348</v>
      </c>
      <c r="AF419" s="15" t="s">
        <v>9401</v>
      </c>
      <c r="AG419" s="15" t="s">
        <v>9401</v>
      </c>
    </row>
    <row r="420" spans="1:33" x14ac:dyDescent="0.45">
      <c r="A420" s="15">
        <v>1000418</v>
      </c>
      <c r="B420" s="15" t="s">
        <v>26</v>
      </c>
      <c r="C420" s="18">
        <v>1717223919</v>
      </c>
      <c r="D420" s="15">
        <v>0</v>
      </c>
      <c r="E420" s="15" t="s">
        <v>70</v>
      </c>
      <c r="F420" s="15" t="s">
        <v>15253</v>
      </c>
      <c r="G420" s="15" t="s">
        <v>29</v>
      </c>
      <c r="H420" s="15" t="s">
        <v>2008</v>
      </c>
      <c r="I420" s="15" t="s">
        <v>2009</v>
      </c>
      <c r="J420" s="15" t="s">
        <v>2007</v>
      </c>
      <c r="K420" s="15" t="s">
        <v>32</v>
      </c>
      <c r="L420" s="15">
        <v>2491011</v>
      </c>
      <c r="M420" s="15">
        <v>939782638</v>
      </c>
      <c r="N420" s="15" t="s">
        <v>33</v>
      </c>
      <c r="O420" s="15" t="s">
        <v>2010</v>
      </c>
      <c r="P420" s="15">
        <v>30815</v>
      </c>
      <c r="Q420" s="15" t="s">
        <v>35</v>
      </c>
      <c r="R420" s="15" t="s">
        <v>59</v>
      </c>
      <c r="S420" s="15" t="s">
        <v>244</v>
      </c>
      <c r="T420" s="15" t="s">
        <v>15349</v>
      </c>
      <c r="U420" s="15" t="s">
        <v>2011</v>
      </c>
      <c r="V420" s="15">
        <v>939782638</v>
      </c>
      <c r="W420" s="15" t="s">
        <v>2012</v>
      </c>
      <c r="X420" s="15" t="s">
        <v>39</v>
      </c>
      <c r="Y420" s="15">
        <v>1</v>
      </c>
      <c r="Z420" s="15" t="s">
        <v>1581</v>
      </c>
      <c r="AA420" s="15" t="s">
        <v>41</v>
      </c>
      <c r="AB420" s="15">
        <v>44117</v>
      </c>
      <c r="AC420" s="15" t="s">
        <v>9291</v>
      </c>
      <c r="AD420" s="15" t="s">
        <v>9292</v>
      </c>
      <c r="AE420" s="15" t="s">
        <v>9302</v>
      </c>
      <c r="AF420" s="15" t="s">
        <v>5096</v>
      </c>
      <c r="AG420" s="15" t="s">
        <v>9312</v>
      </c>
    </row>
    <row r="421" spans="1:33" x14ac:dyDescent="0.45">
      <c r="A421" s="15">
        <v>1000419</v>
      </c>
      <c r="B421" s="15" t="s">
        <v>26</v>
      </c>
      <c r="C421" s="18">
        <v>201143880</v>
      </c>
      <c r="D421" s="15">
        <v>500</v>
      </c>
      <c r="E421" s="15" t="s">
        <v>70</v>
      </c>
      <c r="F421" s="15" t="s">
        <v>15253</v>
      </c>
      <c r="G421" s="15" t="s">
        <v>29</v>
      </c>
      <c r="H421" s="15" t="s">
        <v>667</v>
      </c>
      <c r="I421" s="15" t="s">
        <v>2014</v>
      </c>
      <c r="J421" s="15" t="s">
        <v>2013</v>
      </c>
      <c r="K421" s="15" t="s">
        <v>32</v>
      </c>
      <c r="L421" s="15">
        <v>22031131</v>
      </c>
      <c r="M421" s="15">
        <v>968021435</v>
      </c>
      <c r="N421" s="15" t="s">
        <v>33</v>
      </c>
      <c r="O421" s="15" t="s">
        <v>2015</v>
      </c>
      <c r="P421" s="15">
        <v>25306</v>
      </c>
      <c r="Q421" s="15" t="s">
        <v>58</v>
      </c>
      <c r="R421" s="15" t="s">
        <v>59</v>
      </c>
      <c r="S421" s="15" t="s">
        <v>2016</v>
      </c>
      <c r="T421" s="15" t="s">
        <v>15352</v>
      </c>
      <c r="U421" s="15" t="s">
        <v>2017</v>
      </c>
      <c r="V421" s="15">
        <v>968535000</v>
      </c>
      <c r="W421" s="15" t="s">
        <v>2018</v>
      </c>
      <c r="X421" s="15" t="s">
        <v>39</v>
      </c>
      <c r="Y421" s="15">
        <v>2</v>
      </c>
      <c r="Z421" s="15" t="s">
        <v>1581</v>
      </c>
      <c r="AA421" s="15" t="s">
        <v>1581</v>
      </c>
      <c r="AB421" s="15">
        <v>43676</v>
      </c>
      <c r="AC421" s="15" t="s">
        <v>9291</v>
      </c>
      <c r="AD421" s="15" t="s">
        <v>9295</v>
      </c>
      <c r="AE421" s="15" t="s">
        <v>9302</v>
      </c>
      <c r="AF421" s="15" t="s">
        <v>5096</v>
      </c>
      <c r="AG421" s="15" t="s">
        <v>9312</v>
      </c>
    </row>
    <row r="422" spans="1:33" x14ac:dyDescent="0.45">
      <c r="A422" s="15">
        <v>1000420</v>
      </c>
      <c r="B422" s="15" t="s">
        <v>26</v>
      </c>
      <c r="C422" s="18">
        <v>602451338</v>
      </c>
      <c r="D422" s="15">
        <v>2000</v>
      </c>
      <c r="E422" s="15" t="s">
        <v>28</v>
      </c>
      <c r="F422" s="15" t="s">
        <v>15253</v>
      </c>
      <c r="G422" s="15" t="s">
        <v>29</v>
      </c>
      <c r="H422" s="15" t="s">
        <v>2020</v>
      </c>
      <c r="I422" s="15" t="s">
        <v>2021</v>
      </c>
      <c r="J422" s="15" t="s">
        <v>2019</v>
      </c>
      <c r="K422" s="15" t="s">
        <v>32</v>
      </c>
      <c r="L422" s="15">
        <v>995219600</v>
      </c>
      <c r="M422" s="15">
        <v>995219600</v>
      </c>
      <c r="N422" s="15" t="s">
        <v>33</v>
      </c>
      <c r="O422" s="15" t="s">
        <v>2022</v>
      </c>
      <c r="P422" s="15">
        <v>26645</v>
      </c>
      <c r="Q422" s="15" t="s">
        <v>35</v>
      </c>
      <c r="R422" s="15" t="s">
        <v>36</v>
      </c>
      <c r="S422" s="15" t="s">
        <v>279</v>
      </c>
      <c r="T422" s="15" t="s">
        <v>15324</v>
      </c>
      <c r="V422" s="15">
        <v>995219600</v>
      </c>
      <c r="W422" s="15" t="s">
        <v>2023</v>
      </c>
      <c r="X422" s="15" t="s">
        <v>97</v>
      </c>
      <c r="Y422" s="15">
        <v>3</v>
      </c>
      <c r="Z422" s="15" t="s">
        <v>74</v>
      </c>
      <c r="AA422" s="15" t="s">
        <v>609</v>
      </c>
      <c r="AB422" s="15">
        <v>44140</v>
      </c>
      <c r="AC422" s="15" t="s">
        <v>9291</v>
      </c>
      <c r="AD422" s="15" t="s">
        <v>9295</v>
      </c>
      <c r="AE422" s="15" t="s">
        <v>9293</v>
      </c>
      <c r="AF422" s="15" t="s">
        <v>511</v>
      </c>
      <c r="AG422" s="15" t="s">
        <v>9354</v>
      </c>
    </row>
    <row r="423" spans="1:33" x14ac:dyDescent="0.45">
      <c r="A423" s="15">
        <v>1000421</v>
      </c>
      <c r="B423" s="15" t="s">
        <v>26</v>
      </c>
      <c r="C423" s="18">
        <v>1710617141</v>
      </c>
      <c r="D423" s="15">
        <v>800</v>
      </c>
      <c r="E423" s="15" t="s">
        <v>70</v>
      </c>
      <c r="F423" s="15" t="s">
        <v>15253</v>
      </c>
      <c r="G423" s="15" t="s">
        <v>29</v>
      </c>
      <c r="H423" s="15" t="s">
        <v>1344</v>
      </c>
      <c r="I423" s="15" t="s">
        <v>2025</v>
      </c>
      <c r="J423" s="15" t="s">
        <v>2024</v>
      </c>
      <c r="K423" s="15" t="s">
        <v>32</v>
      </c>
      <c r="L423" s="15">
        <v>988019674</v>
      </c>
      <c r="M423" s="15">
        <v>2800380</v>
      </c>
      <c r="N423" s="15" t="s">
        <v>33</v>
      </c>
      <c r="O423" s="15" t="s">
        <v>2026</v>
      </c>
      <c r="P423" s="15">
        <v>23810</v>
      </c>
      <c r="Q423" s="15" t="s">
        <v>58</v>
      </c>
      <c r="R423" s="15" t="s">
        <v>36</v>
      </c>
      <c r="S423" s="15" t="s">
        <v>2027</v>
      </c>
      <c r="T423" s="15" t="s">
        <v>15349</v>
      </c>
      <c r="U423" s="15" t="s">
        <v>2028</v>
      </c>
      <c r="V423" s="15">
        <v>988019674</v>
      </c>
      <c r="W423" s="15" t="s">
        <v>2029</v>
      </c>
      <c r="X423" s="15" t="s">
        <v>39</v>
      </c>
      <c r="Y423" s="15">
        <v>0</v>
      </c>
      <c r="Z423" s="15" t="s">
        <v>1581</v>
      </c>
      <c r="AA423" s="15" t="s">
        <v>609</v>
      </c>
      <c r="AB423" s="15">
        <v>44153</v>
      </c>
      <c r="AC423" s="15" t="s">
        <v>9291</v>
      </c>
      <c r="AD423" s="15" t="s">
        <v>9295</v>
      </c>
      <c r="AE423" s="15" t="s">
        <v>9302</v>
      </c>
      <c r="AF423" s="15" t="s">
        <v>5096</v>
      </c>
      <c r="AG423" s="15" t="s">
        <v>9303</v>
      </c>
    </row>
    <row r="424" spans="1:33" x14ac:dyDescent="0.45">
      <c r="A424" s="15">
        <v>1000422</v>
      </c>
      <c r="B424" s="15" t="s">
        <v>26</v>
      </c>
      <c r="C424" s="18">
        <v>1712218914</v>
      </c>
      <c r="D424" s="15">
        <v>0</v>
      </c>
      <c r="E424" s="15" t="s">
        <v>70</v>
      </c>
      <c r="F424" s="15" t="s">
        <v>15253</v>
      </c>
      <c r="G424" s="15" t="s">
        <v>29</v>
      </c>
      <c r="H424" s="15" t="s">
        <v>2031</v>
      </c>
      <c r="I424" s="15" t="s">
        <v>2032</v>
      </c>
      <c r="J424" s="15" t="s">
        <v>2030</v>
      </c>
      <c r="K424" s="15" t="s">
        <v>32</v>
      </c>
      <c r="L424" s="15">
        <v>24527743</v>
      </c>
      <c r="M424" s="15">
        <v>968085826</v>
      </c>
      <c r="N424" s="15" t="s">
        <v>2033</v>
      </c>
      <c r="O424" s="15" t="s">
        <v>2034</v>
      </c>
      <c r="P424" s="15">
        <v>27998</v>
      </c>
      <c r="Q424" s="15" t="s">
        <v>409</v>
      </c>
      <c r="R424" s="15" t="s">
        <v>59</v>
      </c>
      <c r="S424" s="15" t="s">
        <v>244</v>
      </c>
      <c r="T424" s="15" t="s">
        <v>15349</v>
      </c>
      <c r="U424" s="15" t="s">
        <v>1791</v>
      </c>
      <c r="V424" s="15">
        <v>3203999</v>
      </c>
      <c r="W424" s="15" t="s">
        <v>2035</v>
      </c>
      <c r="X424" s="15" t="s">
        <v>39</v>
      </c>
      <c r="Y424" s="15">
        <v>0</v>
      </c>
      <c r="Z424" s="15" t="s">
        <v>1581</v>
      </c>
      <c r="AA424" s="15" t="s">
        <v>41</v>
      </c>
      <c r="AB424" s="15">
        <v>44112</v>
      </c>
      <c r="AC424" s="15" t="s">
        <v>9291</v>
      </c>
      <c r="AD424" s="15" t="s">
        <v>9292</v>
      </c>
      <c r="AE424" s="15" t="s">
        <v>9302</v>
      </c>
      <c r="AF424" s="15" t="s">
        <v>5096</v>
      </c>
      <c r="AG424" s="15" t="s">
        <v>9381</v>
      </c>
    </row>
    <row r="425" spans="1:33" x14ac:dyDescent="0.45">
      <c r="A425" s="15">
        <v>1000423</v>
      </c>
      <c r="B425" s="15" t="s">
        <v>26</v>
      </c>
      <c r="C425" s="18">
        <v>602974156</v>
      </c>
      <c r="D425" s="15">
        <v>400</v>
      </c>
      <c r="E425" s="15" t="s">
        <v>70</v>
      </c>
      <c r="F425" s="15" t="s">
        <v>15253</v>
      </c>
      <c r="G425" s="15" t="s">
        <v>29</v>
      </c>
      <c r="H425" s="15" t="s">
        <v>1050</v>
      </c>
      <c r="I425" s="15" t="s">
        <v>2037</v>
      </c>
      <c r="J425" s="15" t="s">
        <v>2036</v>
      </c>
      <c r="K425" s="15" t="s">
        <v>32</v>
      </c>
      <c r="L425" s="15">
        <v>968868994</v>
      </c>
      <c r="M425" s="15">
        <v>986046780</v>
      </c>
      <c r="N425" s="15" t="s">
        <v>33</v>
      </c>
      <c r="O425" s="15" t="s">
        <v>2038</v>
      </c>
      <c r="P425" s="15">
        <v>27411</v>
      </c>
      <c r="Q425" s="15" t="s">
        <v>58</v>
      </c>
      <c r="R425" s="15" t="s">
        <v>36</v>
      </c>
      <c r="S425" s="15" t="s">
        <v>279</v>
      </c>
      <c r="T425" s="15" t="s">
        <v>15324</v>
      </c>
      <c r="U425" s="15" t="s">
        <v>1092</v>
      </c>
      <c r="V425" s="15">
        <v>968868994</v>
      </c>
      <c r="W425" s="15" t="s">
        <v>2039</v>
      </c>
      <c r="X425" s="15" t="s">
        <v>39</v>
      </c>
      <c r="Y425" s="15">
        <v>0</v>
      </c>
      <c r="Z425" s="15" t="s">
        <v>1581</v>
      </c>
      <c r="AA425" s="15" t="s">
        <v>609</v>
      </c>
      <c r="AB425" s="15">
        <v>44218</v>
      </c>
      <c r="AC425" s="15" t="s">
        <v>9291</v>
      </c>
      <c r="AD425" s="15" t="s">
        <v>9295</v>
      </c>
      <c r="AE425" s="15" t="s">
        <v>9302</v>
      </c>
      <c r="AF425" s="15" t="s">
        <v>5096</v>
      </c>
      <c r="AG425" s="15" t="s">
        <v>9312</v>
      </c>
    </row>
    <row r="426" spans="1:33" x14ac:dyDescent="0.45">
      <c r="A426" s="15">
        <v>1000424</v>
      </c>
      <c r="B426" s="15" t="s">
        <v>26</v>
      </c>
      <c r="C426" s="18">
        <v>1713126702</v>
      </c>
      <c r="D426" s="15">
        <v>800</v>
      </c>
      <c r="E426" s="15" t="s">
        <v>70</v>
      </c>
      <c r="F426" s="15" t="s">
        <v>15253</v>
      </c>
      <c r="G426" s="15" t="s">
        <v>29</v>
      </c>
      <c r="H426" s="15" t="s">
        <v>2041</v>
      </c>
      <c r="I426" s="15" t="s">
        <v>2042</v>
      </c>
      <c r="J426" s="15" t="s">
        <v>2040</v>
      </c>
      <c r="K426" s="15" t="s">
        <v>32</v>
      </c>
      <c r="L426" s="15">
        <v>961105151</v>
      </c>
      <c r="M426" s="15">
        <v>3410270</v>
      </c>
      <c r="N426" s="15" t="s">
        <v>2043</v>
      </c>
      <c r="O426" s="15" t="s">
        <v>2044</v>
      </c>
      <c r="P426" s="15">
        <v>25734</v>
      </c>
      <c r="Q426" s="15" t="s">
        <v>58</v>
      </c>
      <c r="R426" s="15" t="s">
        <v>36</v>
      </c>
      <c r="S426" s="15" t="s">
        <v>2045</v>
      </c>
      <c r="T426" s="15" t="s">
        <v>15358</v>
      </c>
      <c r="U426" s="15" t="s">
        <v>2046</v>
      </c>
      <c r="V426" s="15">
        <v>961105151</v>
      </c>
      <c r="W426" s="15" t="s">
        <v>2047</v>
      </c>
      <c r="X426" s="15" t="s">
        <v>39</v>
      </c>
      <c r="Y426" s="15">
        <v>2</v>
      </c>
      <c r="Z426" s="15" t="s">
        <v>1581</v>
      </c>
      <c r="AA426" s="15" t="s">
        <v>609</v>
      </c>
      <c r="AB426" s="15">
        <v>44160</v>
      </c>
      <c r="AC426" s="15" t="s">
        <v>9291</v>
      </c>
      <c r="AD426" s="15" t="s">
        <v>9292</v>
      </c>
      <c r="AE426" s="15" t="s">
        <v>9302</v>
      </c>
      <c r="AF426" s="15" t="s">
        <v>5096</v>
      </c>
      <c r="AG426" s="15" t="s">
        <v>9312</v>
      </c>
    </row>
    <row r="427" spans="1:33" x14ac:dyDescent="0.45">
      <c r="A427" s="15">
        <v>1000425</v>
      </c>
      <c r="B427" s="15" t="s">
        <v>26</v>
      </c>
      <c r="C427" s="18">
        <v>1719680546</v>
      </c>
      <c r="D427" s="15">
        <v>800</v>
      </c>
      <c r="E427" s="15" t="s">
        <v>70</v>
      </c>
      <c r="F427" s="15" t="s">
        <v>15253</v>
      </c>
      <c r="G427" s="15" t="s">
        <v>29</v>
      </c>
      <c r="H427" s="15" t="s">
        <v>2049</v>
      </c>
      <c r="I427" s="15" t="s">
        <v>2050</v>
      </c>
      <c r="J427" s="15" t="s">
        <v>2048</v>
      </c>
      <c r="K427" s="15" t="s">
        <v>32</v>
      </c>
      <c r="L427" s="15">
        <v>999964371</v>
      </c>
      <c r="M427" s="15">
        <v>23411784</v>
      </c>
      <c r="N427" s="15" t="s">
        <v>33</v>
      </c>
      <c r="O427" s="15" t="s">
        <v>2051</v>
      </c>
      <c r="P427" s="15">
        <v>29818</v>
      </c>
      <c r="Q427" s="15" t="s">
        <v>35</v>
      </c>
      <c r="R427" s="15" t="s">
        <v>59</v>
      </c>
      <c r="S427" s="15" t="s">
        <v>698</v>
      </c>
      <c r="T427" s="15" t="s">
        <v>15323</v>
      </c>
      <c r="U427" s="15" t="s">
        <v>1231</v>
      </c>
      <c r="V427" s="15">
        <v>999964371</v>
      </c>
      <c r="W427" s="15" t="s">
        <v>2052</v>
      </c>
      <c r="X427" s="15" t="s">
        <v>39</v>
      </c>
      <c r="Y427" s="15">
        <v>0</v>
      </c>
      <c r="Z427" s="15" t="s">
        <v>1581</v>
      </c>
      <c r="AA427" s="15" t="s">
        <v>609</v>
      </c>
      <c r="AB427" s="15">
        <v>44208</v>
      </c>
      <c r="AC427" s="15" t="s">
        <v>9291</v>
      </c>
      <c r="AD427" s="15" t="s">
        <v>9295</v>
      </c>
      <c r="AE427" s="15" t="s">
        <v>9302</v>
      </c>
      <c r="AF427" s="15" t="s">
        <v>5096</v>
      </c>
      <c r="AG427" s="15" t="s">
        <v>9312</v>
      </c>
    </row>
    <row r="428" spans="1:33" x14ac:dyDescent="0.45">
      <c r="A428" s="15">
        <v>1000426</v>
      </c>
      <c r="B428" s="15" t="s">
        <v>26</v>
      </c>
      <c r="C428" s="18">
        <v>1726811019</v>
      </c>
      <c r="D428" s="15">
        <v>500</v>
      </c>
      <c r="E428" s="15" t="s">
        <v>28</v>
      </c>
      <c r="F428" s="15" t="s">
        <v>15253</v>
      </c>
      <c r="G428" s="15" t="s">
        <v>29</v>
      </c>
      <c r="H428" s="15" t="s">
        <v>2054</v>
      </c>
      <c r="I428" s="15" t="s">
        <v>2055</v>
      </c>
      <c r="J428" s="15" t="s">
        <v>2053</v>
      </c>
      <c r="K428" s="15" t="s">
        <v>32</v>
      </c>
      <c r="L428" s="15">
        <v>22031131</v>
      </c>
      <c r="M428" s="15">
        <v>981215710</v>
      </c>
      <c r="N428" s="15" t="s">
        <v>33</v>
      </c>
      <c r="O428" s="15" t="s">
        <v>2056</v>
      </c>
      <c r="P428" s="15">
        <v>35522</v>
      </c>
      <c r="Q428" s="15" t="s">
        <v>35</v>
      </c>
      <c r="R428" s="15" t="s">
        <v>59</v>
      </c>
      <c r="S428" s="15" t="s">
        <v>2057</v>
      </c>
      <c r="T428" s="15" t="s">
        <v>15316</v>
      </c>
      <c r="U428" s="15" t="s">
        <v>2058</v>
      </c>
      <c r="V428" s="15">
        <v>981215710</v>
      </c>
      <c r="W428" s="15" t="s">
        <v>2059</v>
      </c>
      <c r="X428" s="15" t="s">
        <v>39</v>
      </c>
      <c r="Y428" s="15">
        <v>0</v>
      </c>
      <c r="Z428" s="15" t="s">
        <v>1581</v>
      </c>
      <c r="AA428" s="15" t="s">
        <v>333</v>
      </c>
      <c r="AB428" s="15">
        <v>44167</v>
      </c>
      <c r="AC428" s="15" t="s">
        <v>9291</v>
      </c>
      <c r="AD428" s="15" t="s">
        <v>9295</v>
      </c>
      <c r="AE428" s="15" t="s">
        <v>9302</v>
      </c>
      <c r="AF428" s="15" t="s">
        <v>5096</v>
      </c>
      <c r="AG428" s="15" t="s">
        <v>9359</v>
      </c>
    </row>
    <row r="429" spans="1:33" x14ac:dyDescent="0.45">
      <c r="A429" s="15">
        <v>1000427</v>
      </c>
      <c r="B429" s="15" t="s">
        <v>26</v>
      </c>
      <c r="C429" s="18">
        <v>1726838632</v>
      </c>
      <c r="D429" s="15">
        <v>0</v>
      </c>
      <c r="E429" s="15" t="s">
        <v>70</v>
      </c>
      <c r="F429" s="15" t="s">
        <v>15253</v>
      </c>
      <c r="G429" s="15" t="s">
        <v>29</v>
      </c>
      <c r="H429" s="15" t="s">
        <v>2061</v>
      </c>
      <c r="I429" s="15" t="s">
        <v>2062</v>
      </c>
      <c r="J429" s="15" t="s">
        <v>2060</v>
      </c>
      <c r="K429" s="15" t="s">
        <v>32</v>
      </c>
      <c r="L429" s="15" t="s">
        <v>33</v>
      </c>
      <c r="M429" s="15" t="s">
        <v>33</v>
      </c>
      <c r="N429" s="15" t="s">
        <v>33</v>
      </c>
      <c r="O429" s="15" t="s">
        <v>34</v>
      </c>
      <c r="P429" s="15">
        <v>36572</v>
      </c>
      <c r="Q429" s="15" t="s">
        <v>35</v>
      </c>
      <c r="R429" s="15" t="s">
        <v>59</v>
      </c>
      <c r="S429" s="15" t="s">
        <v>2063</v>
      </c>
      <c r="T429" s="15" t="s">
        <v>15346</v>
      </c>
      <c r="W429" s="15" t="s">
        <v>34</v>
      </c>
      <c r="X429" s="15" t="s">
        <v>39</v>
      </c>
      <c r="Y429" s="15">
        <v>0</v>
      </c>
      <c r="Z429" s="15" t="s">
        <v>1581</v>
      </c>
      <c r="AA429" s="15" t="s">
        <v>609</v>
      </c>
      <c r="AB429" s="15">
        <v>44140</v>
      </c>
      <c r="AC429" s="15" t="s">
        <v>9291</v>
      </c>
      <c r="AD429" s="15" t="s">
        <v>9292</v>
      </c>
      <c r="AE429" s="15" t="s">
        <v>9302</v>
      </c>
      <c r="AF429" s="15" t="s">
        <v>5096</v>
      </c>
      <c r="AG429" s="15" t="s">
        <v>9402</v>
      </c>
    </row>
    <row r="430" spans="1:33" x14ac:dyDescent="0.45">
      <c r="A430" s="15">
        <v>1000428</v>
      </c>
      <c r="B430" s="15" t="s">
        <v>26</v>
      </c>
      <c r="C430" s="18">
        <v>602040933</v>
      </c>
      <c r="D430" s="15" t="s">
        <v>15227</v>
      </c>
      <c r="E430" s="15" t="s">
        <v>70</v>
      </c>
      <c r="F430" s="15" t="s">
        <v>15253</v>
      </c>
      <c r="G430" s="15" t="s">
        <v>29</v>
      </c>
      <c r="H430" s="15" t="s">
        <v>2065</v>
      </c>
      <c r="I430" s="15" t="s">
        <v>2066</v>
      </c>
      <c r="J430" s="15" t="s">
        <v>2064</v>
      </c>
      <c r="K430" s="15" t="s">
        <v>32</v>
      </c>
      <c r="L430" s="15">
        <v>2377243</v>
      </c>
      <c r="M430" s="15">
        <v>984310179</v>
      </c>
      <c r="N430" s="15" t="s">
        <v>33</v>
      </c>
      <c r="O430" s="15" t="s">
        <v>1359</v>
      </c>
      <c r="P430" s="15">
        <v>26681</v>
      </c>
      <c r="Q430" s="15" t="s">
        <v>35</v>
      </c>
      <c r="R430" s="15" t="s">
        <v>36</v>
      </c>
      <c r="S430" s="15" t="s">
        <v>79</v>
      </c>
      <c r="T430" s="15" t="s">
        <v>79</v>
      </c>
      <c r="U430" s="15" t="s">
        <v>2067</v>
      </c>
      <c r="V430" s="15">
        <v>693684120</v>
      </c>
      <c r="W430" s="15" t="s">
        <v>2068</v>
      </c>
      <c r="X430" s="15" t="s">
        <v>97</v>
      </c>
      <c r="Y430" s="15">
        <v>0</v>
      </c>
      <c r="Z430" s="15" t="s">
        <v>74</v>
      </c>
      <c r="AA430" s="15" t="s">
        <v>74</v>
      </c>
      <c r="AB430" s="15">
        <v>43691</v>
      </c>
      <c r="AC430" s="15" t="s">
        <v>9291</v>
      </c>
      <c r="AD430" s="15" t="s">
        <v>9296</v>
      </c>
      <c r="AE430" s="15" t="s">
        <v>9293</v>
      </c>
      <c r="AF430" s="15" t="s">
        <v>511</v>
      </c>
      <c r="AG430" s="15" t="s">
        <v>511</v>
      </c>
    </row>
    <row r="431" spans="1:33" x14ac:dyDescent="0.45">
      <c r="A431" s="15">
        <v>1000429</v>
      </c>
      <c r="B431" s="15" t="s">
        <v>26</v>
      </c>
      <c r="C431" s="18">
        <v>604528679</v>
      </c>
      <c r="D431" s="15">
        <v>800</v>
      </c>
      <c r="E431" s="15" t="s">
        <v>70</v>
      </c>
      <c r="F431" s="15" t="s">
        <v>15253</v>
      </c>
      <c r="G431" s="15" t="s">
        <v>29</v>
      </c>
      <c r="H431" s="15" t="s">
        <v>2070</v>
      </c>
      <c r="I431" s="15" t="s">
        <v>2071</v>
      </c>
      <c r="J431" s="15" t="s">
        <v>2069</v>
      </c>
      <c r="K431" s="15" t="s">
        <v>32</v>
      </c>
      <c r="L431" s="15">
        <v>979213607</v>
      </c>
      <c r="M431" s="15">
        <v>2608930</v>
      </c>
      <c r="N431" s="15" t="s">
        <v>2072</v>
      </c>
      <c r="O431" s="15" t="s">
        <v>2073</v>
      </c>
      <c r="P431" s="15">
        <v>34361</v>
      </c>
      <c r="Q431" s="15" t="s">
        <v>35</v>
      </c>
      <c r="R431" s="15" t="s">
        <v>59</v>
      </c>
      <c r="S431" s="15" t="s">
        <v>197</v>
      </c>
      <c r="T431" s="15" t="s">
        <v>197</v>
      </c>
      <c r="U431" s="15" t="s">
        <v>2074</v>
      </c>
      <c r="V431" s="15">
        <v>2907186</v>
      </c>
      <c r="W431" s="15" t="s">
        <v>813</v>
      </c>
      <c r="X431" s="15" t="s">
        <v>97</v>
      </c>
      <c r="Y431" s="15">
        <v>0</v>
      </c>
      <c r="Z431" s="15" t="s">
        <v>74</v>
      </c>
      <c r="AA431" s="15" t="s">
        <v>74</v>
      </c>
      <c r="AB431" s="15">
        <v>43680</v>
      </c>
      <c r="AC431" s="15" t="s">
        <v>9291</v>
      </c>
      <c r="AD431" s="15" t="s">
        <v>9296</v>
      </c>
      <c r="AE431" s="15" t="s">
        <v>9293</v>
      </c>
      <c r="AF431" s="15" t="s">
        <v>9321</v>
      </c>
      <c r="AG431" s="15" t="s">
        <v>9322</v>
      </c>
    </row>
    <row r="432" spans="1:33" x14ac:dyDescent="0.45">
      <c r="A432" s="15">
        <v>1000430</v>
      </c>
      <c r="B432" s="15" t="s">
        <v>26</v>
      </c>
      <c r="C432" s="18">
        <v>603431032</v>
      </c>
      <c r="D432" s="15">
        <v>0</v>
      </c>
      <c r="E432" s="15" t="s">
        <v>70</v>
      </c>
      <c r="F432" s="15" t="s">
        <v>15253</v>
      </c>
      <c r="G432" s="15" t="s">
        <v>29</v>
      </c>
      <c r="H432" s="15" t="s">
        <v>2076</v>
      </c>
      <c r="I432" s="15" t="s">
        <v>2077</v>
      </c>
      <c r="J432" s="15" t="s">
        <v>2075</v>
      </c>
      <c r="K432" s="15" t="s">
        <v>32</v>
      </c>
      <c r="L432" s="15">
        <v>2562289</v>
      </c>
      <c r="M432" s="15">
        <v>959272511</v>
      </c>
      <c r="N432" s="15" t="s">
        <v>33</v>
      </c>
      <c r="O432" s="15" t="s">
        <v>2078</v>
      </c>
      <c r="P432" s="15">
        <v>35033</v>
      </c>
      <c r="Q432" s="15" t="s">
        <v>35</v>
      </c>
      <c r="R432" s="15" t="s">
        <v>59</v>
      </c>
      <c r="S432" s="15" t="s">
        <v>79</v>
      </c>
      <c r="T432" s="15" t="s">
        <v>79</v>
      </c>
      <c r="W432" s="15" t="s">
        <v>813</v>
      </c>
      <c r="X432" s="15" t="s">
        <v>97</v>
      </c>
      <c r="Y432" s="15">
        <v>0</v>
      </c>
      <c r="Z432" s="15" t="s">
        <v>74</v>
      </c>
      <c r="AA432" s="15" t="s">
        <v>609</v>
      </c>
      <c r="AB432" s="15">
        <v>44140</v>
      </c>
      <c r="AC432" s="15" t="s">
        <v>9291</v>
      </c>
      <c r="AD432" s="15" t="s">
        <v>9295</v>
      </c>
      <c r="AE432" s="15" t="s">
        <v>9293</v>
      </c>
      <c r="AF432" s="15" t="s">
        <v>9297</v>
      </c>
      <c r="AG432" s="15" t="s">
        <v>9338</v>
      </c>
    </row>
    <row r="433" spans="1:33" x14ac:dyDescent="0.45">
      <c r="A433" s="15">
        <v>1000431</v>
      </c>
      <c r="B433" s="15" t="s">
        <v>26</v>
      </c>
      <c r="C433" s="18">
        <v>1756216345</v>
      </c>
      <c r="D433" s="15">
        <v>0</v>
      </c>
      <c r="E433" s="15" t="s">
        <v>28</v>
      </c>
      <c r="F433" s="15" t="s">
        <v>15253</v>
      </c>
      <c r="G433" s="15" t="s">
        <v>29</v>
      </c>
      <c r="H433" s="15" t="s">
        <v>2080</v>
      </c>
      <c r="I433" s="15" t="s">
        <v>2081</v>
      </c>
      <c r="J433" s="15" t="s">
        <v>2079</v>
      </c>
      <c r="K433" s="15" t="s">
        <v>32</v>
      </c>
      <c r="L433" s="15" t="s">
        <v>33</v>
      </c>
      <c r="M433" s="15" t="s">
        <v>33</v>
      </c>
      <c r="N433" s="15" t="s">
        <v>33</v>
      </c>
      <c r="O433" s="15" t="s">
        <v>34</v>
      </c>
      <c r="P433" s="15">
        <v>36415</v>
      </c>
      <c r="Q433" s="15" t="s">
        <v>35</v>
      </c>
      <c r="R433" s="15" t="s">
        <v>36</v>
      </c>
      <c r="S433" s="15" t="s">
        <v>279</v>
      </c>
      <c r="T433" s="15" t="s">
        <v>15324</v>
      </c>
      <c r="U433" s="15" t="s">
        <v>33</v>
      </c>
      <c r="W433" s="15" t="s">
        <v>34</v>
      </c>
      <c r="X433" s="15" t="s">
        <v>39</v>
      </c>
      <c r="Y433" s="15">
        <v>0</v>
      </c>
      <c r="Z433" s="15" t="s">
        <v>1581</v>
      </c>
      <c r="AA433" s="15" t="s">
        <v>609</v>
      </c>
      <c r="AB433" s="15">
        <v>44145</v>
      </c>
      <c r="AC433" s="15" t="s">
        <v>9291</v>
      </c>
      <c r="AD433" s="15" t="s">
        <v>9292</v>
      </c>
      <c r="AE433" s="15" t="s">
        <v>9302</v>
      </c>
      <c r="AF433" s="15" t="s">
        <v>5096</v>
      </c>
      <c r="AG433" s="15" t="s">
        <v>9312</v>
      </c>
    </row>
    <row r="434" spans="1:33" x14ac:dyDescent="0.45">
      <c r="A434" s="15">
        <v>1000432</v>
      </c>
      <c r="B434" s="15" t="s">
        <v>26</v>
      </c>
      <c r="C434" s="18">
        <v>1719471474</v>
      </c>
      <c r="D434" s="15">
        <v>380</v>
      </c>
      <c r="E434" s="15" t="s">
        <v>70</v>
      </c>
      <c r="F434" s="15" t="s">
        <v>15253</v>
      </c>
      <c r="G434" s="15" t="s">
        <v>29</v>
      </c>
      <c r="H434" s="15" t="s">
        <v>2083</v>
      </c>
      <c r="I434" s="15" t="s">
        <v>2084</v>
      </c>
      <c r="J434" s="15" t="s">
        <v>2082</v>
      </c>
      <c r="K434" s="15" t="s">
        <v>32</v>
      </c>
      <c r="L434" s="15">
        <v>997697914</v>
      </c>
      <c r="M434" s="15">
        <v>997697914</v>
      </c>
      <c r="N434" s="15" t="s">
        <v>33</v>
      </c>
      <c r="O434" s="15" t="s">
        <v>2085</v>
      </c>
      <c r="P434" s="15">
        <v>32438</v>
      </c>
      <c r="Q434" s="15" t="s">
        <v>35</v>
      </c>
      <c r="R434" s="15" t="s">
        <v>36</v>
      </c>
      <c r="S434" s="15" t="s">
        <v>2086</v>
      </c>
      <c r="T434" s="15" t="s">
        <v>15343</v>
      </c>
      <c r="W434" s="15" t="s">
        <v>1584</v>
      </c>
      <c r="X434" s="15" t="s">
        <v>39</v>
      </c>
      <c r="Y434" s="15">
        <v>1</v>
      </c>
      <c r="Z434" s="15" t="s">
        <v>1581</v>
      </c>
      <c r="AA434" s="15" t="s">
        <v>609</v>
      </c>
      <c r="AB434" s="15">
        <v>44337</v>
      </c>
      <c r="AC434" s="15" t="s">
        <v>9291</v>
      </c>
      <c r="AD434" s="15" t="s">
        <v>9292</v>
      </c>
      <c r="AE434" s="15" t="s">
        <v>9302</v>
      </c>
      <c r="AF434" s="15" t="s">
        <v>5096</v>
      </c>
      <c r="AG434" s="15" t="s">
        <v>9387</v>
      </c>
    </row>
    <row r="435" spans="1:33" x14ac:dyDescent="0.45">
      <c r="A435" s="15">
        <v>1000433</v>
      </c>
      <c r="B435" s="15" t="s">
        <v>26</v>
      </c>
      <c r="C435" s="18">
        <v>201933934</v>
      </c>
      <c r="D435" s="15">
        <v>0</v>
      </c>
      <c r="E435" s="15" t="s">
        <v>70</v>
      </c>
      <c r="F435" s="15" t="s">
        <v>15253</v>
      </c>
      <c r="G435" s="15" t="s">
        <v>29</v>
      </c>
      <c r="H435" s="15" t="s">
        <v>2088</v>
      </c>
      <c r="I435" s="15" t="s">
        <v>2089</v>
      </c>
      <c r="J435" s="15" t="s">
        <v>2087</v>
      </c>
      <c r="K435" s="15" t="s">
        <v>32</v>
      </c>
      <c r="L435" s="15" t="s">
        <v>33</v>
      </c>
      <c r="M435" s="15">
        <v>989266667</v>
      </c>
      <c r="N435" s="15" t="s">
        <v>33</v>
      </c>
      <c r="O435" s="15" t="s">
        <v>2090</v>
      </c>
      <c r="P435" s="15">
        <v>32618</v>
      </c>
      <c r="Q435" s="15" t="s">
        <v>58</v>
      </c>
      <c r="R435" s="15" t="s">
        <v>36</v>
      </c>
      <c r="S435" s="15" t="s">
        <v>845</v>
      </c>
      <c r="T435" s="15" t="s">
        <v>845</v>
      </c>
      <c r="W435" s="15" t="s">
        <v>1853</v>
      </c>
      <c r="X435" s="15" t="s">
        <v>39</v>
      </c>
      <c r="Y435" s="15">
        <v>2</v>
      </c>
      <c r="Z435" s="15" t="s">
        <v>1581</v>
      </c>
      <c r="AC435" s="15" t="s">
        <v>9291</v>
      </c>
      <c r="AD435" s="15" t="s">
        <v>9295</v>
      </c>
      <c r="AE435" s="15" t="s">
        <v>9305</v>
      </c>
      <c r="AF435" s="15" t="s">
        <v>9306</v>
      </c>
      <c r="AG435" s="15" t="s">
        <v>9403</v>
      </c>
    </row>
    <row r="436" spans="1:33" x14ac:dyDescent="0.45">
      <c r="A436" s="15">
        <v>1000434</v>
      </c>
      <c r="B436" s="15" t="s">
        <v>26</v>
      </c>
      <c r="C436" s="18">
        <v>1718547548</v>
      </c>
      <c r="D436" s="15">
        <v>700</v>
      </c>
      <c r="E436" s="15" t="s">
        <v>70</v>
      </c>
      <c r="F436" s="15" t="s">
        <v>15253</v>
      </c>
      <c r="G436" s="15" t="s">
        <v>29</v>
      </c>
      <c r="H436" s="15" t="s">
        <v>2092</v>
      </c>
      <c r="I436" s="15" t="s">
        <v>2093</v>
      </c>
      <c r="J436" s="15" t="s">
        <v>2091</v>
      </c>
      <c r="K436" s="15" t="s">
        <v>32</v>
      </c>
      <c r="L436" s="15">
        <v>2298004</v>
      </c>
      <c r="M436" s="15">
        <v>983587787</v>
      </c>
      <c r="N436" s="15" t="s">
        <v>2094</v>
      </c>
      <c r="O436" s="15" t="s">
        <v>2095</v>
      </c>
      <c r="P436" s="15">
        <v>31383</v>
      </c>
      <c r="Q436" s="15" t="s">
        <v>35</v>
      </c>
      <c r="R436" s="15" t="s">
        <v>36</v>
      </c>
      <c r="S436" s="15" t="s">
        <v>1954</v>
      </c>
      <c r="T436" s="15" t="s">
        <v>15359</v>
      </c>
      <c r="U436" s="15" t="s">
        <v>2096</v>
      </c>
      <c r="V436" s="15">
        <v>2298004</v>
      </c>
      <c r="W436" s="15" t="s">
        <v>2097</v>
      </c>
      <c r="X436" s="15" t="s">
        <v>39</v>
      </c>
      <c r="Y436" s="15">
        <v>1</v>
      </c>
      <c r="Z436" s="15" t="s">
        <v>1581</v>
      </c>
      <c r="AA436" s="15" t="s">
        <v>40</v>
      </c>
      <c r="AB436" s="15">
        <v>43697</v>
      </c>
      <c r="AC436" s="15" t="s">
        <v>9291</v>
      </c>
      <c r="AD436" s="15" t="s">
        <v>9295</v>
      </c>
      <c r="AE436" s="15" t="s">
        <v>9302</v>
      </c>
      <c r="AF436" s="15" t="s">
        <v>5096</v>
      </c>
      <c r="AG436" s="15" t="s">
        <v>9312</v>
      </c>
    </row>
    <row r="437" spans="1:33" x14ac:dyDescent="0.45">
      <c r="A437" s="15">
        <v>1000435</v>
      </c>
      <c r="B437" s="15" t="s">
        <v>26</v>
      </c>
      <c r="C437" s="18">
        <v>603133026</v>
      </c>
      <c r="D437" s="15">
        <v>800</v>
      </c>
      <c r="E437" s="15" t="s">
        <v>28</v>
      </c>
      <c r="F437" s="15" t="s">
        <v>15253</v>
      </c>
      <c r="G437" s="15" t="s">
        <v>29</v>
      </c>
      <c r="H437" s="15" t="s">
        <v>999</v>
      </c>
      <c r="I437" s="15" t="s">
        <v>2099</v>
      </c>
      <c r="J437" s="15" t="s">
        <v>2098</v>
      </c>
      <c r="K437" s="15" t="s">
        <v>32</v>
      </c>
      <c r="L437" s="15" t="s">
        <v>33</v>
      </c>
      <c r="M437" s="15" t="s">
        <v>33</v>
      </c>
      <c r="N437" s="15" t="s">
        <v>33</v>
      </c>
      <c r="O437" s="15" t="s">
        <v>2100</v>
      </c>
      <c r="P437" s="15">
        <v>27318</v>
      </c>
      <c r="Q437" s="15" t="s">
        <v>58</v>
      </c>
      <c r="R437" s="15" t="s">
        <v>36</v>
      </c>
      <c r="S437" s="15" t="s">
        <v>279</v>
      </c>
      <c r="T437" s="15" t="s">
        <v>15324</v>
      </c>
      <c r="U437" s="15" t="s">
        <v>2101</v>
      </c>
      <c r="V437" s="15" t="s">
        <v>33</v>
      </c>
      <c r="W437" s="15" t="s">
        <v>2102</v>
      </c>
      <c r="X437" s="15" t="s">
        <v>39</v>
      </c>
      <c r="Y437" s="15">
        <v>5</v>
      </c>
      <c r="Z437" s="15" t="s">
        <v>1581</v>
      </c>
      <c r="AA437" s="15" t="s">
        <v>609</v>
      </c>
      <c r="AB437" s="15">
        <v>44145</v>
      </c>
      <c r="AC437" s="15" t="s">
        <v>9291</v>
      </c>
      <c r="AD437" s="15" t="s">
        <v>9295</v>
      </c>
      <c r="AE437" s="15" t="s">
        <v>9302</v>
      </c>
      <c r="AF437" s="15" t="s">
        <v>5096</v>
      </c>
      <c r="AG437" s="15" t="s">
        <v>9312</v>
      </c>
    </row>
    <row r="438" spans="1:33" x14ac:dyDescent="0.45">
      <c r="A438" s="15">
        <v>1000436</v>
      </c>
      <c r="B438" s="15" t="s">
        <v>26</v>
      </c>
      <c r="C438" s="18">
        <v>501689558</v>
      </c>
      <c r="D438" s="15">
        <v>680</v>
      </c>
      <c r="E438" s="15" t="s">
        <v>70</v>
      </c>
      <c r="F438" s="15" t="s">
        <v>15253</v>
      </c>
      <c r="G438" s="15" t="s">
        <v>29</v>
      </c>
      <c r="H438" s="15" t="s">
        <v>2104</v>
      </c>
      <c r="I438" s="15" t="s">
        <v>2105</v>
      </c>
      <c r="J438" s="15" t="s">
        <v>2103</v>
      </c>
      <c r="K438" s="15" t="s">
        <v>32</v>
      </c>
      <c r="L438" s="15">
        <v>979834369</v>
      </c>
      <c r="M438" s="15">
        <v>986005210</v>
      </c>
      <c r="N438" s="15" t="s">
        <v>33</v>
      </c>
      <c r="O438" s="15" t="s">
        <v>2106</v>
      </c>
      <c r="P438" s="15">
        <v>25474</v>
      </c>
      <c r="Q438" s="15" t="s">
        <v>58</v>
      </c>
      <c r="R438" s="15" t="s">
        <v>59</v>
      </c>
      <c r="S438" s="15" t="s">
        <v>2107</v>
      </c>
      <c r="T438" s="15" t="s">
        <v>15345</v>
      </c>
      <c r="U438" s="15" t="s">
        <v>2108</v>
      </c>
      <c r="V438" s="15">
        <v>987005756</v>
      </c>
      <c r="W438" s="15" t="s">
        <v>2109</v>
      </c>
      <c r="X438" s="15" t="s">
        <v>39</v>
      </c>
      <c r="Y438" s="15">
        <v>0</v>
      </c>
      <c r="Z438" s="15" t="s">
        <v>1581</v>
      </c>
      <c r="AA438" s="15" t="s">
        <v>41</v>
      </c>
      <c r="AB438" s="15">
        <v>44118</v>
      </c>
      <c r="AC438" s="15" t="s">
        <v>9291</v>
      </c>
      <c r="AD438" s="15" t="s">
        <v>9295</v>
      </c>
      <c r="AE438" s="15" t="s">
        <v>9302</v>
      </c>
      <c r="AF438" s="15" t="s">
        <v>5096</v>
      </c>
      <c r="AG438" s="15" t="s">
        <v>9312</v>
      </c>
    </row>
    <row r="439" spans="1:33" x14ac:dyDescent="0.45">
      <c r="A439" s="15">
        <v>1000437</v>
      </c>
      <c r="B439" s="15" t="s">
        <v>26</v>
      </c>
      <c r="C439" s="18">
        <v>1716266281</v>
      </c>
      <c r="D439" s="15" t="s">
        <v>15228</v>
      </c>
      <c r="E439" s="15" t="s">
        <v>70</v>
      </c>
      <c r="F439" s="15" t="s">
        <v>15253</v>
      </c>
      <c r="G439" s="15" t="s">
        <v>29</v>
      </c>
      <c r="H439" s="15" t="s">
        <v>71</v>
      </c>
      <c r="I439" s="15" t="s">
        <v>2111</v>
      </c>
      <c r="J439" s="15" t="s">
        <v>2110</v>
      </c>
      <c r="K439" s="15" t="s">
        <v>32</v>
      </c>
      <c r="L439" s="15">
        <v>992592255</v>
      </c>
      <c r="M439" s="15">
        <v>992592255</v>
      </c>
      <c r="N439" s="15" t="s">
        <v>2112</v>
      </c>
      <c r="O439" s="15" t="s">
        <v>2113</v>
      </c>
      <c r="P439" s="15">
        <v>30121</v>
      </c>
      <c r="Q439" s="15" t="s">
        <v>58</v>
      </c>
      <c r="R439" s="15" t="s">
        <v>59</v>
      </c>
      <c r="S439" s="15" t="s">
        <v>2114</v>
      </c>
      <c r="T439" s="15" t="s">
        <v>15360</v>
      </c>
      <c r="U439" s="15" t="s">
        <v>2115</v>
      </c>
      <c r="V439" s="15">
        <v>22495753</v>
      </c>
      <c r="W439" s="15" t="s">
        <v>2116</v>
      </c>
      <c r="X439" s="15" t="s">
        <v>97</v>
      </c>
      <c r="Y439" s="15">
        <v>2</v>
      </c>
      <c r="Z439" s="15" t="s">
        <v>1581</v>
      </c>
      <c r="AA439" s="15" t="s">
        <v>41</v>
      </c>
      <c r="AB439" s="15">
        <v>44118</v>
      </c>
      <c r="AC439" s="15" t="s">
        <v>9291</v>
      </c>
      <c r="AD439" s="15" t="s">
        <v>9295</v>
      </c>
      <c r="AE439" s="15" t="s">
        <v>9302</v>
      </c>
      <c r="AF439" s="15" t="s">
        <v>5096</v>
      </c>
      <c r="AG439" s="15" t="s">
        <v>9312</v>
      </c>
    </row>
    <row r="440" spans="1:33" x14ac:dyDescent="0.45">
      <c r="A440" s="15">
        <v>1000438</v>
      </c>
      <c r="B440" s="15" t="s">
        <v>26</v>
      </c>
      <c r="C440" s="18">
        <v>1729769735</v>
      </c>
      <c r="D440" s="15">
        <v>2000</v>
      </c>
      <c r="E440" s="15" t="s">
        <v>28</v>
      </c>
      <c r="F440" s="15" t="s">
        <v>15253</v>
      </c>
      <c r="G440" s="15" t="s">
        <v>29</v>
      </c>
      <c r="H440" s="15" t="s">
        <v>2118</v>
      </c>
      <c r="I440" s="15" t="s">
        <v>854</v>
      </c>
      <c r="J440" s="15" t="s">
        <v>2117</v>
      </c>
      <c r="K440" s="15" t="s">
        <v>32</v>
      </c>
      <c r="L440" s="15">
        <v>2233100</v>
      </c>
      <c r="M440" s="15">
        <v>998127055</v>
      </c>
      <c r="N440" s="15" t="s">
        <v>2119</v>
      </c>
      <c r="O440" s="15" t="s">
        <v>2120</v>
      </c>
      <c r="P440" s="15">
        <v>35886</v>
      </c>
      <c r="Q440" s="15" t="s">
        <v>35</v>
      </c>
      <c r="R440" s="15" t="s">
        <v>36</v>
      </c>
      <c r="S440" s="15" t="s">
        <v>2121</v>
      </c>
      <c r="T440" s="15" t="s">
        <v>15359</v>
      </c>
      <c r="U440" s="15" t="s">
        <v>2122</v>
      </c>
      <c r="V440" s="15">
        <v>998127055</v>
      </c>
      <c r="W440" s="15" t="s">
        <v>2123</v>
      </c>
      <c r="X440" s="15" t="s">
        <v>39</v>
      </c>
      <c r="Y440" s="15">
        <v>0</v>
      </c>
      <c r="Z440" s="15" t="s">
        <v>1581</v>
      </c>
      <c r="AA440" s="15" t="s">
        <v>609</v>
      </c>
      <c r="AB440" s="15">
        <v>44344</v>
      </c>
      <c r="AC440" s="15" t="s">
        <v>9291</v>
      </c>
      <c r="AD440" s="15" t="s">
        <v>9292</v>
      </c>
      <c r="AE440" s="15" t="s">
        <v>9302</v>
      </c>
      <c r="AF440" s="15" t="s">
        <v>5096</v>
      </c>
      <c r="AG440" s="15" t="s">
        <v>9312</v>
      </c>
    </row>
    <row r="441" spans="1:33" x14ac:dyDescent="0.45">
      <c r="A441" s="15">
        <v>1000439</v>
      </c>
      <c r="B441" s="15" t="s">
        <v>26</v>
      </c>
      <c r="C441" s="18">
        <v>1001950870</v>
      </c>
      <c r="D441" s="15">
        <v>0</v>
      </c>
      <c r="E441" s="15" t="s">
        <v>70</v>
      </c>
      <c r="F441" s="15" t="s">
        <v>15253</v>
      </c>
      <c r="G441" s="15" t="s">
        <v>29</v>
      </c>
      <c r="H441" s="15" t="s">
        <v>2125</v>
      </c>
      <c r="I441" s="15" t="s">
        <v>2126</v>
      </c>
      <c r="J441" s="15" t="s">
        <v>2124</v>
      </c>
      <c r="K441" s="15" t="s">
        <v>32</v>
      </c>
      <c r="L441" s="15">
        <v>984668071</v>
      </c>
      <c r="M441" s="15">
        <v>984668071</v>
      </c>
      <c r="N441" s="15" t="s">
        <v>33</v>
      </c>
      <c r="O441" s="15" t="s">
        <v>2127</v>
      </c>
      <c r="P441" s="15">
        <v>26727</v>
      </c>
      <c r="Q441" s="15" t="s">
        <v>409</v>
      </c>
      <c r="R441" s="15" t="s">
        <v>36</v>
      </c>
      <c r="S441" s="15" t="s">
        <v>197</v>
      </c>
      <c r="T441" s="15" t="s">
        <v>197</v>
      </c>
      <c r="U441" s="15" t="s">
        <v>2128</v>
      </c>
      <c r="W441" s="15" t="s">
        <v>1247</v>
      </c>
      <c r="X441" s="15" t="s">
        <v>97</v>
      </c>
      <c r="Y441" s="15">
        <v>0</v>
      </c>
      <c r="Z441" s="15" t="s">
        <v>74</v>
      </c>
      <c r="AA441" s="15" t="s">
        <v>74</v>
      </c>
      <c r="AB441" s="15">
        <v>43685</v>
      </c>
      <c r="AC441" s="15" t="s">
        <v>9291</v>
      </c>
      <c r="AD441" s="15" t="s">
        <v>9296</v>
      </c>
      <c r="AE441" s="15" t="s">
        <v>9351</v>
      </c>
      <c r="AF441" s="15" t="s">
        <v>9360</v>
      </c>
      <c r="AG441" s="15" t="s">
        <v>9391</v>
      </c>
    </row>
    <row r="442" spans="1:33" x14ac:dyDescent="0.45">
      <c r="A442" s="15">
        <v>1000440</v>
      </c>
      <c r="B442" s="15" t="s">
        <v>26</v>
      </c>
      <c r="C442" s="18">
        <v>604062059</v>
      </c>
      <c r="D442" s="15">
        <v>0</v>
      </c>
      <c r="E442" s="15" t="s">
        <v>28</v>
      </c>
      <c r="F442" s="15" t="s">
        <v>15253</v>
      </c>
      <c r="G442" s="15" t="s">
        <v>29</v>
      </c>
      <c r="H442" s="15" t="s">
        <v>2130</v>
      </c>
      <c r="I442" s="15" t="s">
        <v>854</v>
      </c>
      <c r="J442" s="15" t="s">
        <v>2129</v>
      </c>
      <c r="K442" s="15" t="s">
        <v>32</v>
      </c>
      <c r="L442" s="15">
        <v>22408191</v>
      </c>
      <c r="M442" s="15" t="s">
        <v>33</v>
      </c>
      <c r="N442" s="15" t="s">
        <v>33</v>
      </c>
      <c r="O442" s="15" t="s">
        <v>2131</v>
      </c>
      <c r="P442" s="15">
        <v>31902</v>
      </c>
      <c r="Q442" s="15" t="s">
        <v>58</v>
      </c>
      <c r="R442" s="15" t="s">
        <v>36</v>
      </c>
      <c r="S442" s="15" t="s">
        <v>279</v>
      </c>
      <c r="T442" s="15" t="s">
        <v>15324</v>
      </c>
      <c r="U442" s="15" t="s">
        <v>1092</v>
      </c>
      <c r="V442" s="15">
        <v>980678925</v>
      </c>
      <c r="W442" s="15" t="s">
        <v>2132</v>
      </c>
      <c r="X442" s="15" t="s">
        <v>39</v>
      </c>
      <c r="Y442" s="15">
        <v>2</v>
      </c>
      <c r="Z442" s="15" t="s">
        <v>1581</v>
      </c>
      <c r="AA442" s="15" t="s">
        <v>74</v>
      </c>
      <c r="AB442" s="15">
        <v>44396</v>
      </c>
      <c r="AC442" s="15" t="s">
        <v>9291</v>
      </c>
      <c r="AD442" s="15" t="s">
        <v>9295</v>
      </c>
      <c r="AE442" s="15" t="s">
        <v>9293</v>
      </c>
      <c r="AF442" s="15" t="s">
        <v>511</v>
      </c>
      <c r="AG442" s="15" t="s">
        <v>511</v>
      </c>
    </row>
    <row r="443" spans="1:33" x14ac:dyDescent="0.45">
      <c r="A443" s="15">
        <v>1000441</v>
      </c>
      <c r="B443" s="15" t="s">
        <v>26</v>
      </c>
      <c r="C443" s="18">
        <v>605140953</v>
      </c>
      <c r="D443" s="15">
        <v>800</v>
      </c>
      <c r="E443" s="15" t="s">
        <v>28</v>
      </c>
      <c r="F443" s="15" t="s">
        <v>15253</v>
      </c>
      <c r="G443" s="15" t="s">
        <v>29</v>
      </c>
      <c r="H443" s="15" t="s">
        <v>2134</v>
      </c>
      <c r="I443" s="15" t="s">
        <v>854</v>
      </c>
      <c r="J443" s="15" t="s">
        <v>2133</v>
      </c>
      <c r="K443" s="15" t="s">
        <v>32</v>
      </c>
      <c r="L443" s="15">
        <v>2233100</v>
      </c>
      <c r="M443" s="15">
        <v>988008165</v>
      </c>
      <c r="N443" s="15" t="s">
        <v>33</v>
      </c>
      <c r="O443" s="15" t="s">
        <v>2135</v>
      </c>
      <c r="P443" s="15">
        <v>35008</v>
      </c>
      <c r="Q443" s="15" t="s">
        <v>58</v>
      </c>
      <c r="R443" s="15" t="s">
        <v>36</v>
      </c>
      <c r="S443" s="15" t="s">
        <v>279</v>
      </c>
      <c r="T443" s="15" t="s">
        <v>15324</v>
      </c>
      <c r="U443" s="15" t="s">
        <v>1092</v>
      </c>
      <c r="V443" s="15">
        <v>988008165</v>
      </c>
      <c r="W443" s="15" t="s">
        <v>34</v>
      </c>
      <c r="X443" s="15" t="s">
        <v>39</v>
      </c>
      <c r="Y443" s="15">
        <v>0</v>
      </c>
      <c r="Z443" s="15" t="s">
        <v>1581</v>
      </c>
      <c r="AA443" s="15" t="s">
        <v>41</v>
      </c>
      <c r="AB443" s="15">
        <v>44118</v>
      </c>
      <c r="AC443" s="15" t="s">
        <v>9291</v>
      </c>
      <c r="AD443" s="15" t="s">
        <v>9295</v>
      </c>
      <c r="AE443" s="15" t="s">
        <v>9293</v>
      </c>
      <c r="AF443" s="15" t="s">
        <v>511</v>
      </c>
      <c r="AG443" s="15" t="s">
        <v>511</v>
      </c>
    </row>
    <row r="444" spans="1:33" x14ac:dyDescent="0.45">
      <c r="A444" s="15">
        <v>1000442</v>
      </c>
      <c r="B444" s="15" t="s">
        <v>26</v>
      </c>
      <c r="C444" s="18">
        <v>1753184348</v>
      </c>
      <c r="D444" s="15">
        <v>0</v>
      </c>
      <c r="E444" s="15" t="s">
        <v>28</v>
      </c>
      <c r="F444" s="15" t="s">
        <v>15253</v>
      </c>
      <c r="G444" s="15" t="s">
        <v>29</v>
      </c>
      <c r="H444" s="15" t="s">
        <v>2130</v>
      </c>
      <c r="I444" s="15" t="s">
        <v>854</v>
      </c>
      <c r="J444" s="15" t="s">
        <v>2129</v>
      </c>
      <c r="K444" s="15" t="s">
        <v>32</v>
      </c>
      <c r="L444" s="15">
        <v>22408191</v>
      </c>
      <c r="M444" s="15" t="s">
        <v>33</v>
      </c>
      <c r="N444" s="15" t="s">
        <v>33</v>
      </c>
      <c r="O444" s="15" t="s">
        <v>2131</v>
      </c>
      <c r="P444" s="15">
        <v>31902</v>
      </c>
      <c r="Q444" s="15" t="s">
        <v>58</v>
      </c>
      <c r="R444" s="15" t="s">
        <v>36</v>
      </c>
      <c r="S444" s="15" t="s">
        <v>279</v>
      </c>
      <c r="T444" s="15" t="s">
        <v>15324</v>
      </c>
      <c r="U444" s="15" t="s">
        <v>1092</v>
      </c>
      <c r="V444" s="15">
        <v>980678925</v>
      </c>
      <c r="W444" s="15" t="s">
        <v>2132</v>
      </c>
      <c r="X444" s="15" t="s">
        <v>39</v>
      </c>
      <c r="Y444" s="15">
        <v>2</v>
      </c>
      <c r="Z444" s="15" t="s">
        <v>1581</v>
      </c>
      <c r="AA444" s="15" t="s">
        <v>74</v>
      </c>
      <c r="AB444" s="15">
        <v>44396</v>
      </c>
      <c r="AC444" s="15" t="s">
        <v>9291</v>
      </c>
      <c r="AD444" s="15" t="s">
        <v>9295</v>
      </c>
      <c r="AE444" s="15" t="s">
        <v>9302</v>
      </c>
      <c r="AF444" s="15" t="s">
        <v>5096</v>
      </c>
      <c r="AG444" s="15" t="s">
        <v>9312</v>
      </c>
    </row>
    <row r="445" spans="1:33" x14ac:dyDescent="0.45">
      <c r="A445" s="15">
        <v>1000443</v>
      </c>
      <c r="B445" s="15" t="s">
        <v>26</v>
      </c>
      <c r="C445" s="18">
        <v>503213597</v>
      </c>
      <c r="D445" s="15">
        <v>0</v>
      </c>
      <c r="E445" s="15" t="s">
        <v>28</v>
      </c>
      <c r="F445" s="15" t="s">
        <v>15253</v>
      </c>
      <c r="G445" s="15" t="s">
        <v>29</v>
      </c>
      <c r="H445" s="15" t="s">
        <v>2137</v>
      </c>
      <c r="I445" s="15" t="s">
        <v>2138</v>
      </c>
      <c r="J445" s="15" t="s">
        <v>2136</v>
      </c>
      <c r="K445" s="15" t="s">
        <v>32</v>
      </c>
      <c r="L445" s="15">
        <v>5117458</v>
      </c>
      <c r="M445" s="15">
        <v>984156148</v>
      </c>
      <c r="N445" s="15" t="s">
        <v>2139</v>
      </c>
      <c r="O445" s="15" t="s">
        <v>2140</v>
      </c>
      <c r="P445" s="15">
        <v>31885</v>
      </c>
      <c r="Q445" s="15" t="s">
        <v>58</v>
      </c>
      <c r="R445" s="15" t="s">
        <v>36</v>
      </c>
      <c r="S445" s="15" t="s">
        <v>51</v>
      </c>
      <c r="T445" s="15" t="s">
        <v>51</v>
      </c>
      <c r="U445" s="15" t="s">
        <v>2141</v>
      </c>
      <c r="V445" s="15">
        <v>984156148</v>
      </c>
      <c r="W445" s="15" t="s">
        <v>2140</v>
      </c>
      <c r="X445" s="15" t="s">
        <v>39</v>
      </c>
      <c r="Y445" s="15">
        <v>0</v>
      </c>
      <c r="Z445" s="15" t="s">
        <v>1581</v>
      </c>
      <c r="AA445" s="15" t="s">
        <v>609</v>
      </c>
      <c r="AB445" s="15">
        <v>44147</v>
      </c>
      <c r="AC445" s="15" t="s">
        <v>9291</v>
      </c>
      <c r="AD445" s="15" t="s">
        <v>9292</v>
      </c>
      <c r="AE445" s="15" t="s">
        <v>9302</v>
      </c>
      <c r="AF445" s="15" t="s">
        <v>5096</v>
      </c>
      <c r="AG445" s="15" t="s">
        <v>9312</v>
      </c>
    </row>
    <row r="446" spans="1:33" x14ac:dyDescent="0.45">
      <c r="A446" s="15">
        <v>1000444</v>
      </c>
      <c r="B446" s="15" t="s">
        <v>26</v>
      </c>
      <c r="C446" s="18">
        <v>1717574949</v>
      </c>
      <c r="D446" s="15">
        <v>1200</v>
      </c>
      <c r="E446" s="15" t="s">
        <v>70</v>
      </c>
      <c r="F446" s="15" t="s">
        <v>15253</v>
      </c>
      <c r="G446" s="15" t="s">
        <v>29</v>
      </c>
      <c r="H446" s="15" t="s">
        <v>2143</v>
      </c>
      <c r="I446" s="15" t="s">
        <v>2144</v>
      </c>
      <c r="J446" s="15" t="s">
        <v>2142</v>
      </c>
      <c r="K446" s="15" t="s">
        <v>32</v>
      </c>
      <c r="L446" s="15">
        <v>991542214</v>
      </c>
      <c r="M446" s="15">
        <v>3390235</v>
      </c>
      <c r="N446" s="15" t="s">
        <v>2145</v>
      </c>
      <c r="O446" s="15" t="s">
        <v>2146</v>
      </c>
      <c r="P446" s="15">
        <v>29486</v>
      </c>
      <c r="Q446" s="15" t="s">
        <v>58</v>
      </c>
      <c r="R446" s="15" t="s">
        <v>36</v>
      </c>
      <c r="S446" s="15" t="s">
        <v>2147</v>
      </c>
      <c r="T446" s="15" t="s">
        <v>15314</v>
      </c>
      <c r="V446" s="15">
        <v>991542214</v>
      </c>
      <c r="W446" s="15" t="s">
        <v>1075</v>
      </c>
      <c r="X446" s="15" t="s">
        <v>39</v>
      </c>
      <c r="Y446" s="15">
        <v>3</v>
      </c>
      <c r="Z446" s="15" t="s">
        <v>1581</v>
      </c>
      <c r="AA446" s="15" t="s">
        <v>609</v>
      </c>
      <c r="AB446" s="15">
        <v>44193</v>
      </c>
      <c r="AC446" s="15" t="s">
        <v>9291</v>
      </c>
      <c r="AD446" s="15" t="s">
        <v>9295</v>
      </c>
      <c r="AE446" s="15" t="s">
        <v>9302</v>
      </c>
      <c r="AF446" s="15" t="s">
        <v>5096</v>
      </c>
      <c r="AG446" s="15" t="s">
        <v>9312</v>
      </c>
    </row>
    <row r="447" spans="1:33" x14ac:dyDescent="0.45">
      <c r="A447" s="15">
        <v>1000445</v>
      </c>
      <c r="B447" s="15" t="s">
        <v>26</v>
      </c>
      <c r="C447" s="18">
        <v>605631878</v>
      </c>
      <c r="D447" s="15">
        <v>0</v>
      </c>
      <c r="E447" s="15" t="s">
        <v>70</v>
      </c>
      <c r="F447" s="15" t="s">
        <v>15253</v>
      </c>
      <c r="G447" s="15" t="s">
        <v>29</v>
      </c>
      <c r="H447" s="15" t="s">
        <v>2149</v>
      </c>
      <c r="I447" s="15" t="s">
        <v>2150</v>
      </c>
      <c r="J447" s="15" t="s">
        <v>2148</v>
      </c>
      <c r="K447" s="15" t="s">
        <v>32</v>
      </c>
      <c r="L447" s="15">
        <v>997581423</v>
      </c>
      <c r="M447" s="15">
        <v>997581423</v>
      </c>
      <c r="N447" s="15" t="s">
        <v>33</v>
      </c>
      <c r="O447" s="15" t="s">
        <v>2151</v>
      </c>
      <c r="P447" s="15">
        <v>33970</v>
      </c>
      <c r="Q447" s="15" t="s">
        <v>35</v>
      </c>
      <c r="R447" s="15" t="s">
        <v>36</v>
      </c>
      <c r="S447" s="15" t="s">
        <v>279</v>
      </c>
      <c r="T447" s="15" t="s">
        <v>15324</v>
      </c>
      <c r="U447" s="15" t="s">
        <v>1092</v>
      </c>
      <c r="V447" s="15">
        <v>997581423</v>
      </c>
      <c r="W447" s="15" t="s">
        <v>34</v>
      </c>
      <c r="X447" s="15" t="s">
        <v>39</v>
      </c>
      <c r="Y447" s="15">
        <v>0</v>
      </c>
      <c r="Z447" s="15" t="s">
        <v>1581</v>
      </c>
      <c r="AA447" s="15" t="s">
        <v>41</v>
      </c>
      <c r="AB447" s="15">
        <v>44118</v>
      </c>
      <c r="AC447" s="15" t="s">
        <v>9291</v>
      </c>
      <c r="AD447" s="15" t="s">
        <v>9329</v>
      </c>
      <c r="AE447" s="15" t="s">
        <v>9302</v>
      </c>
      <c r="AF447" s="15" t="s">
        <v>5096</v>
      </c>
      <c r="AG447" s="15" t="s">
        <v>9312</v>
      </c>
    </row>
    <row r="448" spans="1:33" x14ac:dyDescent="0.45">
      <c r="A448" s="15">
        <v>1000446</v>
      </c>
      <c r="B448" s="15" t="s">
        <v>26</v>
      </c>
      <c r="C448" s="18">
        <v>1706080809</v>
      </c>
      <c r="D448" s="15">
        <v>500</v>
      </c>
      <c r="E448" s="15" t="s">
        <v>28</v>
      </c>
      <c r="F448" s="15" t="s">
        <v>15253</v>
      </c>
      <c r="G448" s="15" t="s">
        <v>29</v>
      </c>
      <c r="H448" s="15" t="s">
        <v>2153</v>
      </c>
      <c r="I448" s="15" t="s">
        <v>1576</v>
      </c>
      <c r="J448" s="15" t="s">
        <v>2152</v>
      </c>
      <c r="K448" s="15" t="s">
        <v>32</v>
      </c>
      <c r="L448" s="15">
        <v>987908439</v>
      </c>
      <c r="M448" s="15">
        <v>4535481</v>
      </c>
      <c r="N448" s="15" t="s">
        <v>2154</v>
      </c>
      <c r="O448" s="15" t="s">
        <v>2155</v>
      </c>
      <c r="P448" s="15">
        <v>22204</v>
      </c>
      <c r="Q448" s="15" t="s">
        <v>58</v>
      </c>
      <c r="R448" s="15" t="s">
        <v>36</v>
      </c>
      <c r="S448" s="15" t="s">
        <v>2156</v>
      </c>
      <c r="T448" s="15" t="s">
        <v>15325</v>
      </c>
      <c r="U448" s="15" t="s">
        <v>2157</v>
      </c>
      <c r="V448" s="15">
        <v>987908439</v>
      </c>
      <c r="W448" s="15" t="s">
        <v>34</v>
      </c>
      <c r="X448" s="15" t="s">
        <v>39</v>
      </c>
      <c r="Y448" s="15">
        <v>0</v>
      </c>
      <c r="Z448" s="15" t="s">
        <v>40</v>
      </c>
      <c r="AA448" s="15" t="s">
        <v>333</v>
      </c>
      <c r="AB448" s="15">
        <v>44208</v>
      </c>
      <c r="AC448" s="15" t="s">
        <v>9291</v>
      </c>
      <c r="AD448" s="15" t="s">
        <v>9295</v>
      </c>
      <c r="AE448" s="15" t="s">
        <v>9302</v>
      </c>
      <c r="AF448" s="15" t="s">
        <v>5096</v>
      </c>
      <c r="AG448" s="15" t="s">
        <v>9312</v>
      </c>
    </row>
    <row r="449" spans="1:33" x14ac:dyDescent="0.45">
      <c r="A449" s="15">
        <v>1000447</v>
      </c>
      <c r="B449" s="15" t="s">
        <v>26</v>
      </c>
      <c r="C449" s="18">
        <v>1751909654</v>
      </c>
      <c r="D449" s="15">
        <v>0</v>
      </c>
      <c r="E449" s="15" t="s">
        <v>70</v>
      </c>
      <c r="F449" s="15" t="s">
        <v>15253</v>
      </c>
      <c r="G449" s="15" t="s">
        <v>29</v>
      </c>
      <c r="H449" s="15" t="s">
        <v>2158</v>
      </c>
      <c r="I449" s="15" t="s">
        <v>2159</v>
      </c>
      <c r="J449" s="15" t="s">
        <v>2160</v>
      </c>
      <c r="K449" s="15" t="s">
        <v>32</v>
      </c>
      <c r="L449" s="15">
        <v>2292078</v>
      </c>
      <c r="M449" s="15">
        <v>983137715</v>
      </c>
      <c r="N449" s="15" t="s">
        <v>2161</v>
      </c>
      <c r="O449" s="15" t="s">
        <v>2162</v>
      </c>
      <c r="P449" s="15">
        <v>28713</v>
      </c>
      <c r="Q449" s="15" t="s">
        <v>58</v>
      </c>
      <c r="R449" s="15" t="s">
        <v>36</v>
      </c>
      <c r="S449" s="15" t="s">
        <v>845</v>
      </c>
      <c r="T449" s="15" t="s">
        <v>845</v>
      </c>
      <c r="U449" s="15" t="s">
        <v>2141</v>
      </c>
      <c r="V449" s="15">
        <v>983137715</v>
      </c>
      <c r="W449" s="15" t="s">
        <v>34</v>
      </c>
      <c r="X449" s="15" t="s">
        <v>39</v>
      </c>
      <c r="Y449" s="15">
        <v>0</v>
      </c>
      <c r="Z449" s="15" t="s">
        <v>1581</v>
      </c>
      <c r="AA449" s="15" t="s">
        <v>41</v>
      </c>
      <c r="AB449" s="15">
        <v>44117</v>
      </c>
      <c r="AC449" s="15" t="s">
        <v>9291</v>
      </c>
      <c r="AD449" s="15" t="s">
        <v>9329</v>
      </c>
      <c r="AE449" s="15" t="s">
        <v>9302</v>
      </c>
      <c r="AF449" s="15" t="s">
        <v>5096</v>
      </c>
      <c r="AG449" s="15" t="s">
        <v>9312</v>
      </c>
    </row>
    <row r="450" spans="1:33" x14ac:dyDescent="0.45">
      <c r="A450" s="15">
        <v>1000448</v>
      </c>
      <c r="B450" s="15" t="s">
        <v>26</v>
      </c>
      <c r="C450" s="18">
        <v>1725564379</v>
      </c>
      <c r="D450" s="15">
        <v>1800</v>
      </c>
      <c r="E450" s="15" t="s">
        <v>28</v>
      </c>
      <c r="F450" s="15" t="s">
        <v>15253</v>
      </c>
      <c r="G450" s="15" t="s">
        <v>29</v>
      </c>
      <c r="H450" s="15" t="s">
        <v>1002</v>
      </c>
      <c r="I450" s="15" t="s">
        <v>2164</v>
      </c>
      <c r="J450" s="15" t="s">
        <v>2163</v>
      </c>
      <c r="K450" s="15" t="s">
        <v>32</v>
      </c>
      <c r="L450" s="15">
        <v>987296404</v>
      </c>
      <c r="M450" s="15">
        <v>987296404</v>
      </c>
      <c r="N450" s="15" t="s">
        <v>33</v>
      </c>
      <c r="O450" s="15" t="s">
        <v>2165</v>
      </c>
      <c r="P450" s="15">
        <v>37359</v>
      </c>
      <c r="Q450" s="15" t="s">
        <v>35</v>
      </c>
      <c r="R450" s="15" t="s">
        <v>59</v>
      </c>
      <c r="S450" s="15" t="s">
        <v>279</v>
      </c>
      <c r="T450" s="15" t="s">
        <v>15324</v>
      </c>
      <c r="W450" s="15" t="s">
        <v>34</v>
      </c>
      <c r="X450" s="15" t="s">
        <v>39</v>
      </c>
      <c r="Y450" s="15">
        <v>0</v>
      </c>
      <c r="Z450" s="15" t="s">
        <v>1581</v>
      </c>
      <c r="AA450" s="15" t="s">
        <v>609</v>
      </c>
      <c r="AB450" s="15">
        <v>44257</v>
      </c>
      <c r="AC450" s="15" t="s">
        <v>9291</v>
      </c>
      <c r="AD450" s="15" t="s">
        <v>9292</v>
      </c>
      <c r="AE450" s="15" t="s">
        <v>9302</v>
      </c>
      <c r="AF450" s="15" t="s">
        <v>5096</v>
      </c>
      <c r="AG450" s="15" t="s">
        <v>9312</v>
      </c>
    </row>
    <row r="451" spans="1:33" x14ac:dyDescent="0.45">
      <c r="A451" s="15">
        <v>1000449</v>
      </c>
      <c r="B451" s="15" t="s">
        <v>26</v>
      </c>
      <c r="C451" s="18">
        <v>1719347252</v>
      </c>
      <c r="D451" s="15">
        <v>0</v>
      </c>
      <c r="E451" s="15" t="s">
        <v>28</v>
      </c>
      <c r="F451" s="15" t="s">
        <v>15253</v>
      </c>
      <c r="G451" s="15" t="s">
        <v>29</v>
      </c>
      <c r="H451" s="15" t="s">
        <v>2167</v>
      </c>
      <c r="I451" s="15" t="s">
        <v>2168</v>
      </c>
      <c r="J451" s="15" t="s">
        <v>2166</v>
      </c>
      <c r="K451" s="15" t="s">
        <v>32</v>
      </c>
      <c r="L451" s="15">
        <v>985991509</v>
      </c>
      <c r="M451" s="15">
        <v>985991509</v>
      </c>
      <c r="N451" s="15" t="s">
        <v>33</v>
      </c>
      <c r="O451" s="15" t="s">
        <v>2169</v>
      </c>
      <c r="P451" s="15">
        <v>30784</v>
      </c>
      <c r="Q451" s="15" t="s">
        <v>58</v>
      </c>
      <c r="R451" s="15" t="s">
        <v>59</v>
      </c>
      <c r="S451" s="15" t="s">
        <v>279</v>
      </c>
      <c r="T451" s="15" t="s">
        <v>15324</v>
      </c>
      <c r="U451" s="15" t="s">
        <v>2170</v>
      </c>
      <c r="V451" s="15">
        <v>985991509</v>
      </c>
      <c r="W451" s="15" t="s">
        <v>2171</v>
      </c>
      <c r="X451" s="15" t="s">
        <v>39</v>
      </c>
      <c r="Y451" s="15">
        <v>3</v>
      </c>
      <c r="Z451" s="15" t="s">
        <v>1581</v>
      </c>
      <c r="AA451" s="15" t="s">
        <v>41</v>
      </c>
      <c r="AB451" s="15">
        <v>44118</v>
      </c>
      <c r="AC451" s="15" t="s">
        <v>9291</v>
      </c>
      <c r="AD451" s="15" t="s">
        <v>9292</v>
      </c>
      <c r="AE451" s="15" t="s">
        <v>9293</v>
      </c>
      <c r="AF451" s="15" t="s">
        <v>511</v>
      </c>
      <c r="AG451" s="15" t="s">
        <v>511</v>
      </c>
    </row>
    <row r="452" spans="1:33" x14ac:dyDescent="0.45">
      <c r="A452" s="15">
        <v>1000450</v>
      </c>
      <c r="B452" s="15" t="s">
        <v>26</v>
      </c>
      <c r="C452" s="18">
        <v>1710370576</v>
      </c>
      <c r="D452" s="15">
        <v>0</v>
      </c>
      <c r="E452" s="15" t="s">
        <v>70</v>
      </c>
      <c r="F452" s="15" t="s">
        <v>15253</v>
      </c>
      <c r="G452" s="15" t="s">
        <v>29</v>
      </c>
      <c r="H452" s="15" t="s">
        <v>2173</v>
      </c>
      <c r="I452" s="15" t="s">
        <v>2174</v>
      </c>
      <c r="J452" s="15" t="s">
        <v>2172</v>
      </c>
      <c r="K452" s="15" t="s">
        <v>32</v>
      </c>
      <c r="L452" s="15">
        <v>3283417</v>
      </c>
      <c r="M452" s="15">
        <v>961849112</v>
      </c>
      <c r="N452" s="15" t="s">
        <v>2175</v>
      </c>
      <c r="O452" s="15" t="s">
        <v>2176</v>
      </c>
      <c r="P452" s="15">
        <v>25998</v>
      </c>
      <c r="Q452" s="15" t="s">
        <v>2177</v>
      </c>
      <c r="R452" s="15" t="s">
        <v>59</v>
      </c>
      <c r="S452" s="15" t="s">
        <v>1230</v>
      </c>
      <c r="T452" s="15" t="s">
        <v>15323</v>
      </c>
      <c r="U452" s="15" t="s">
        <v>1040</v>
      </c>
      <c r="V452" s="15">
        <v>23283417</v>
      </c>
      <c r="W452" s="15" t="s">
        <v>2178</v>
      </c>
      <c r="X452" s="15" t="s">
        <v>39</v>
      </c>
      <c r="Y452" s="15">
        <v>2</v>
      </c>
      <c r="Z452" s="15" t="s">
        <v>1581</v>
      </c>
      <c r="AA452" s="15" t="s">
        <v>41</v>
      </c>
      <c r="AB452" s="15">
        <v>44118</v>
      </c>
      <c r="AC452" s="15" t="s">
        <v>9291</v>
      </c>
      <c r="AD452" s="15" t="s">
        <v>9292</v>
      </c>
      <c r="AE452" s="15" t="s">
        <v>9396</v>
      </c>
      <c r="AF452" s="15" t="s">
        <v>9404</v>
      </c>
      <c r="AG452" s="15" t="s">
        <v>9404</v>
      </c>
    </row>
    <row r="453" spans="1:33" x14ac:dyDescent="0.45">
      <c r="A453" s="15">
        <v>1000451</v>
      </c>
      <c r="B453" s="15" t="s">
        <v>26</v>
      </c>
      <c r="C453" s="18">
        <v>1721535134</v>
      </c>
      <c r="D453" s="15">
        <v>1000</v>
      </c>
      <c r="E453" s="15" t="s">
        <v>70</v>
      </c>
      <c r="F453" s="15" t="s">
        <v>15253</v>
      </c>
      <c r="G453" s="15" t="s">
        <v>29</v>
      </c>
      <c r="H453" s="15" t="s">
        <v>1131</v>
      </c>
      <c r="I453" s="15" t="s">
        <v>2180</v>
      </c>
      <c r="J453" s="15" t="s">
        <v>2179</v>
      </c>
      <c r="K453" s="15" t="s">
        <v>32</v>
      </c>
      <c r="L453" s="15">
        <v>3160787</v>
      </c>
      <c r="M453" s="15">
        <v>963061076</v>
      </c>
      <c r="N453" s="15" t="s">
        <v>2181</v>
      </c>
      <c r="O453" s="15" t="s">
        <v>2182</v>
      </c>
      <c r="P453" s="15">
        <v>31962</v>
      </c>
      <c r="Q453" s="15" t="s">
        <v>35</v>
      </c>
      <c r="R453" s="15" t="s">
        <v>36</v>
      </c>
      <c r="S453" s="15" t="s">
        <v>627</v>
      </c>
      <c r="T453" s="15" t="s">
        <v>15359</v>
      </c>
      <c r="U453" s="15" t="s">
        <v>2183</v>
      </c>
      <c r="V453" s="15">
        <v>2586384</v>
      </c>
      <c r="W453" s="15" t="s">
        <v>2184</v>
      </c>
      <c r="X453" s="15" t="s">
        <v>39</v>
      </c>
      <c r="Y453" s="15">
        <v>2</v>
      </c>
      <c r="Z453" s="15" t="s">
        <v>1581</v>
      </c>
      <c r="AA453" s="15" t="s">
        <v>41</v>
      </c>
      <c r="AB453" s="15">
        <v>44118</v>
      </c>
      <c r="AC453" s="15" t="s">
        <v>9291</v>
      </c>
      <c r="AD453" s="15" t="s">
        <v>9292</v>
      </c>
      <c r="AE453" s="15" t="s">
        <v>9351</v>
      </c>
      <c r="AF453" s="15" t="s">
        <v>9360</v>
      </c>
      <c r="AG453" s="15" t="s">
        <v>9405</v>
      </c>
    </row>
    <row r="454" spans="1:33" x14ac:dyDescent="0.45">
      <c r="A454" s="15">
        <v>1000452</v>
      </c>
      <c r="B454" s="15" t="s">
        <v>26</v>
      </c>
      <c r="C454" s="18">
        <v>1719635540</v>
      </c>
      <c r="D454" s="15">
        <v>900</v>
      </c>
      <c r="E454" s="15" t="s">
        <v>28</v>
      </c>
      <c r="F454" s="15" t="s">
        <v>15253</v>
      </c>
      <c r="G454" s="15" t="s">
        <v>29</v>
      </c>
      <c r="H454" s="15" t="s">
        <v>2186</v>
      </c>
      <c r="I454" s="15" t="s">
        <v>721</v>
      </c>
      <c r="J454" s="15" t="s">
        <v>2185</v>
      </c>
      <c r="K454" s="15" t="s">
        <v>32</v>
      </c>
      <c r="L454" s="15">
        <v>969960679</v>
      </c>
      <c r="M454" s="15">
        <v>980611321</v>
      </c>
      <c r="N454" s="15" t="s">
        <v>33</v>
      </c>
      <c r="O454" s="15" t="s">
        <v>2187</v>
      </c>
      <c r="P454" s="15">
        <v>30690</v>
      </c>
      <c r="Q454" s="15" t="s">
        <v>58</v>
      </c>
      <c r="R454" s="15" t="s">
        <v>59</v>
      </c>
      <c r="S454" s="15" t="s">
        <v>348</v>
      </c>
      <c r="T454" s="15" t="s">
        <v>15325</v>
      </c>
      <c r="U454" s="15" t="s">
        <v>1092</v>
      </c>
      <c r="V454" s="15">
        <v>998368877</v>
      </c>
      <c r="W454" s="15" t="s">
        <v>34</v>
      </c>
      <c r="X454" s="15" t="s">
        <v>39</v>
      </c>
      <c r="Y454" s="15">
        <v>1</v>
      </c>
      <c r="Z454" s="15" t="s">
        <v>46</v>
      </c>
      <c r="AA454" s="15" t="s">
        <v>609</v>
      </c>
      <c r="AB454" s="15">
        <v>44166</v>
      </c>
      <c r="AC454" s="15" t="s">
        <v>9291</v>
      </c>
      <c r="AD454" s="15" t="s">
        <v>9295</v>
      </c>
      <c r="AE454" s="15" t="s">
        <v>9302</v>
      </c>
      <c r="AF454" s="15" t="s">
        <v>5096</v>
      </c>
      <c r="AG454" s="15" t="s">
        <v>9365</v>
      </c>
    </row>
    <row r="455" spans="1:33" x14ac:dyDescent="0.45">
      <c r="A455" s="15">
        <v>1000453</v>
      </c>
      <c r="B455" s="15" t="s">
        <v>26</v>
      </c>
      <c r="C455" s="18">
        <v>604169177</v>
      </c>
      <c r="D455" s="15">
        <v>800</v>
      </c>
      <c r="E455" s="15" t="s">
        <v>28</v>
      </c>
      <c r="F455" s="15" t="s">
        <v>15253</v>
      </c>
      <c r="G455" s="15" t="s">
        <v>29</v>
      </c>
      <c r="H455" s="15" t="s">
        <v>1339</v>
      </c>
      <c r="I455" s="15" t="s">
        <v>652</v>
      </c>
      <c r="J455" s="15" t="s">
        <v>2188</v>
      </c>
      <c r="K455" s="15" t="s">
        <v>32</v>
      </c>
      <c r="L455" s="15">
        <v>969769710</v>
      </c>
      <c r="M455" s="15">
        <v>969769710</v>
      </c>
      <c r="N455" s="15" t="s">
        <v>33</v>
      </c>
      <c r="O455" s="15" t="s">
        <v>2189</v>
      </c>
      <c r="P455" s="15">
        <v>30520</v>
      </c>
      <c r="Q455" s="15" t="s">
        <v>35</v>
      </c>
      <c r="R455" s="15" t="s">
        <v>36</v>
      </c>
      <c r="S455" s="15" t="s">
        <v>2190</v>
      </c>
      <c r="T455" s="15" t="s">
        <v>15360</v>
      </c>
      <c r="U455" s="15" t="s">
        <v>2191</v>
      </c>
      <c r="V455" s="15">
        <v>969769710</v>
      </c>
      <c r="W455" s="15" t="s">
        <v>2192</v>
      </c>
      <c r="X455" s="15" t="s">
        <v>39</v>
      </c>
      <c r="Y455" s="15">
        <v>2</v>
      </c>
      <c r="Z455" s="15" t="s">
        <v>1581</v>
      </c>
      <c r="AA455" s="15" t="s">
        <v>41</v>
      </c>
      <c r="AB455" s="15">
        <v>44111</v>
      </c>
      <c r="AC455" s="15" t="s">
        <v>9291</v>
      </c>
      <c r="AD455" s="15" t="s">
        <v>9295</v>
      </c>
      <c r="AE455" s="15" t="s">
        <v>9293</v>
      </c>
      <c r="AF455" s="15" t="s">
        <v>511</v>
      </c>
      <c r="AG455" s="15" t="s">
        <v>9347</v>
      </c>
    </row>
    <row r="456" spans="1:33" x14ac:dyDescent="0.45">
      <c r="A456" s="15">
        <v>1000454</v>
      </c>
      <c r="B456" s="15" t="s">
        <v>26</v>
      </c>
      <c r="C456" s="18">
        <v>106976749</v>
      </c>
      <c r="D456" s="15">
        <v>500</v>
      </c>
      <c r="E456" s="15" t="s">
        <v>28</v>
      </c>
      <c r="F456" s="15" t="s">
        <v>15253</v>
      </c>
      <c r="G456" s="15" t="s">
        <v>29</v>
      </c>
      <c r="H456" s="15" t="s">
        <v>933</v>
      </c>
      <c r="I456" s="15" t="s">
        <v>2194</v>
      </c>
      <c r="J456" s="15" t="s">
        <v>2193</v>
      </c>
      <c r="K456" s="15" t="s">
        <v>32</v>
      </c>
      <c r="L456" s="15">
        <v>2233100</v>
      </c>
      <c r="M456" s="15">
        <v>993807422</v>
      </c>
      <c r="N456" s="15" t="s">
        <v>33</v>
      </c>
      <c r="O456" s="15" t="s">
        <v>2195</v>
      </c>
      <c r="P456" s="15">
        <v>36073</v>
      </c>
      <c r="Q456" s="15" t="s">
        <v>35</v>
      </c>
      <c r="R456" s="15" t="s">
        <v>59</v>
      </c>
      <c r="S456" s="15" t="s">
        <v>2196</v>
      </c>
      <c r="T456" s="15" t="s">
        <v>15323</v>
      </c>
      <c r="U456" s="15" t="s">
        <v>2197</v>
      </c>
      <c r="V456" s="15">
        <v>993807422</v>
      </c>
      <c r="W456" s="15" t="s">
        <v>34</v>
      </c>
      <c r="X456" s="15" t="s">
        <v>39</v>
      </c>
      <c r="Y456" s="15">
        <v>1</v>
      </c>
      <c r="Z456" s="15" t="s">
        <v>1581</v>
      </c>
      <c r="AA456" s="15" t="s">
        <v>609</v>
      </c>
      <c r="AB456" s="15">
        <v>44371</v>
      </c>
      <c r="AC456" s="15" t="s">
        <v>9291</v>
      </c>
      <c r="AD456" s="15" t="s">
        <v>9292</v>
      </c>
      <c r="AE456" s="15" t="s">
        <v>9396</v>
      </c>
      <c r="AF456" s="15" t="s">
        <v>9397</v>
      </c>
      <c r="AG456" s="15" t="s">
        <v>9406</v>
      </c>
    </row>
    <row r="457" spans="1:33" x14ac:dyDescent="0.45">
      <c r="A457" s="15">
        <v>1000455</v>
      </c>
      <c r="B457" s="15" t="s">
        <v>26</v>
      </c>
      <c r="C457" s="18">
        <v>400773271</v>
      </c>
      <c r="D457" s="15">
        <v>0</v>
      </c>
      <c r="E457" s="15" t="s">
        <v>28</v>
      </c>
      <c r="F457" s="15" t="s">
        <v>15253</v>
      </c>
      <c r="G457" s="15" t="s">
        <v>29</v>
      </c>
      <c r="H457" s="15" t="s">
        <v>2199</v>
      </c>
      <c r="I457" s="15" t="s">
        <v>2200</v>
      </c>
      <c r="J457" s="15" t="s">
        <v>2198</v>
      </c>
      <c r="K457" s="15" t="s">
        <v>32</v>
      </c>
      <c r="L457" s="15">
        <v>983440976</v>
      </c>
      <c r="M457" s="15">
        <v>983440976</v>
      </c>
      <c r="N457" s="15" t="s">
        <v>2201</v>
      </c>
      <c r="O457" s="15" t="s">
        <v>2202</v>
      </c>
      <c r="P457" s="15">
        <v>23357</v>
      </c>
      <c r="Q457" s="15" t="s">
        <v>35</v>
      </c>
      <c r="R457" s="15" t="s">
        <v>36</v>
      </c>
      <c r="S457" s="15" t="s">
        <v>2203</v>
      </c>
      <c r="T457" s="15" t="s">
        <v>15355</v>
      </c>
      <c r="U457" s="15" t="s">
        <v>33</v>
      </c>
      <c r="V457" s="15">
        <v>983440976</v>
      </c>
      <c r="W457" s="15" t="s">
        <v>2204</v>
      </c>
      <c r="X457" s="15" t="s">
        <v>39</v>
      </c>
      <c r="Y457" s="15">
        <v>2</v>
      </c>
      <c r="Z457" s="15" t="s">
        <v>1581</v>
      </c>
      <c r="AA457" s="15" t="s">
        <v>41</v>
      </c>
      <c r="AB457" s="15">
        <v>44118</v>
      </c>
      <c r="AC457" s="15" t="s">
        <v>9291</v>
      </c>
      <c r="AD457" s="15" t="s">
        <v>9292</v>
      </c>
      <c r="AE457" s="15" t="s">
        <v>9302</v>
      </c>
      <c r="AF457" s="15" t="s">
        <v>5096</v>
      </c>
      <c r="AG457" s="15" t="s">
        <v>9407</v>
      </c>
    </row>
    <row r="458" spans="1:33" x14ac:dyDescent="0.45">
      <c r="A458" s="15">
        <v>1000456</v>
      </c>
      <c r="B458" s="15" t="s">
        <v>26</v>
      </c>
      <c r="C458" s="18">
        <v>1724106446</v>
      </c>
      <c r="D458" s="15">
        <v>0</v>
      </c>
      <c r="E458" s="15" t="s">
        <v>28</v>
      </c>
      <c r="F458" s="15" t="s">
        <v>15253</v>
      </c>
      <c r="G458" s="15" t="s">
        <v>29</v>
      </c>
      <c r="H458" s="15" t="s">
        <v>158</v>
      </c>
      <c r="I458" s="15" t="s">
        <v>872</v>
      </c>
      <c r="J458" s="15" t="s">
        <v>2205</v>
      </c>
      <c r="K458" s="15" t="s">
        <v>32</v>
      </c>
      <c r="L458" s="15">
        <v>984118831</v>
      </c>
      <c r="M458" s="15">
        <v>984118831</v>
      </c>
      <c r="N458" s="15" t="s">
        <v>2206</v>
      </c>
      <c r="O458" s="15" t="s">
        <v>2207</v>
      </c>
      <c r="P458" s="15">
        <v>31733</v>
      </c>
      <c r="Q458" s="15" t="s">
        <v>58</v>
      </c>
      <c r="R458" s="15" t="s">
        <v>59</v>
      </c>
      <c r="S458" s="15" t="s">
        <v>2208</v>
      </c>
      <c r="T458" s="15" t="s">
        <v>15316</v>
      </c>
      <c r="U458" s="15" t="s">
        <v>33</v>
      </c>
      <c r="V458" s="15">
        <v>984118831</v>
      </c>
      <c r="W458" s="15" t="s">
        <v>34</v>
      </c>
      <c r="X458" s="15" t="s">
        <v>39</v>
      </c>
      <c r="Y458" s="15">
        <v>2</v>
      </c>
      <c r="Z458" s="15" t="s">
        <v>1581</v>
      </c>
      <c r="AA458" s="15" t="s">
        <v>41</v>
      </c>
      <c r="AB458" s="15">
        <v>44118</v>
      </c>
      <c r="AC458" s="15" t="s">
        <v>9291</v>
      </c>
      <c r="AD458" s="15" t="s">
        <v>9292</v>
      </c>
      <c r="AE458" s="15" t="s">
        <v>9293</v>
      </c>
      <c r="AF458" s="15" t="s">
        <v>511</v>
      </c>
      <c r="AG458" s="15" t="s">
        <v>9347</v>
      </c>
    </row>
    <row r="459" spans="1:33" x14ac:dyDescent="0.45">
      <c r="A459" s="15">
        <v>1000457</v>
      </c>
      <c r="B459" s="15" t="s">
        <v>26</v>
      </c>
      <c r="C459" s="18">
        <v>1757569130</v>
      </c>
      <c r="D459" s="15">
        <v>0</v>
      </c>
      <c r="E459" s="15" t="s">
        <v>1450</v>
      </c>
      <c r="F459" s="15" t="s">
        <v>15254</v>
      </c>
      <c r="G459" s="15" t="s">
        <v>29</v>
      </c>
      <c r="H459" s="15" t="s">
        <v>353</v>
      </c>
      <c r="I459" s="15" t="s">
        <v>2210</v>
      </c>
      <c r="J459" s="15" t="s">
        <v>2209</v>
      </c>
      <c r="K459" s="15" t="s">
        <v>32</v>
      </c>
      <c r="L459" s="15">
        <v>5112826</v>
      </c>
      <c r="M459" s="15">
        <v>97899240</v>
      </c>
      <c r="N459" s="15" t="s">
        <v>2211</v>
      </c>
      <c r="O459" s="15" t="s">
        <v>2212</v>
      </c>
      <c r="P459" s="15">
        <v>25179</v>
      </c>
      <c r="Q459" s="15" t="s">
        <v>35</v>
      </c>
      <c r="R459" s="15" t="s">
        <v>36</v>
      </c>
      <c r="S459" s="15" t="s">
        <v>491</v>
      </c>
      <c r="T459" s="15" t="s">
        <v>15325</v>
      </c>
      <c r="U459" s="15" t="s">
        <v>2213</v>
      </c>
      <c r="V459" s="15">
        <v>5112826</v>
      </c>
      <c r="W459" s="15" t="s">
        <v>2214</v>
      </c>
      <c r="X459" s="15" t="s">
        <v>39</v>
      </c>
      <c r="Y459" s="15">
        <v>0</v>
      </c>
      <c r="Z459" s="15" t="s">
        <v>1581</v>
      </c>
      <c r="AA459" s="15" t="s">
        <v>41</v>
      </c>
      <c r="AB459" s="15">
        <v>44118</v>
      </c>
      <c r="AC459" s="15" t="s">
        <v>9291</v>
      </c>
      <c r="AD459" s="15" t="s">
        <v>9329</v>
      </c>
      <c r="AE459" s="15" t="s">
        <v>9302</v>
      </c>
      <c r="AF459" s="15" t="s">
        <v>5096</v>
      </c>
      <c r="AG459" s="15" t="s">
        <v>9312</v>
      </c>
    </row>
    <row r="460" spans="1:33" x14ac:dyDescent="0.45">
      <c r="A460" s="15">
        <v>1000458</v>
      </c>
      <c r="B460" s="15" t="s">
        <v>26</v>
      </c>
      <c r="C460" s="18">
        <v>600428908</v>
      </c>
      <c r="D460" s="15" t="s">
        <v>15229</v>
      </c>
      <c r="E460" s="15" t="s">
        <v>70</v>
      </c>
      <c r="F460" s="15" t="s">
        <v>15253</v>
      </c>
      <c r="G460" s="15" t="s">
        <v>29</v>
      </c>
      <c r="H460" s="15" t="s">
        <v>2216</v>
      </c>
      <c r="I460" s="15" t="s">
        <v>2217</v>
      </c>
      <c r="J460" s="15" t="s">
        <v>2215</v>
      </c>
      <c r="K460" s="15" t="s">
        <v>32</v>
      </c>
      <c r="L460" s="15">
        <v>2221052</v>
      </c>
      <c r="M460" s="15">
        <v>969129824</v>
      </c>
      <c r="N460" s="15" t="s">
        <v>33</v>
      </c>
      <c r="O460" s="15" t="s">
        <v>2218</v>
      </c>
      <c r="P460" s="15">
        <v>17554</v>
      </c>
      <c r="Q460" s="15" t="s">
        <v>58</v>
      </c>
      <c r="R460" s="15" t="s">
        <v>59</v>
      </c>
      <c r="S460" s="15" t="s">
        <v>197</v>
      </c>
      <c r="T460" s="15" t="s">
        <v>197</v>
      </c>
      <c r="W460" s="15" t="s">
        <v>34</v>
      </c>
      <c r="X460" s="15" t="s">
        <v>97</v>
      </c>
      <c r="Y460" s="15">
        <v>0</v>
      </c>
      <c r="Z460" s="15" t="s">
        <v>74</v>
      </c>
      <c r="AA460" s="15" t="s">
        <v>74</v>
      </c>
      <c r="AB460" s="15">
        <v>43791</v>
      </c>
      <c r="AC460" s="15" t="s">
        <v>9291</v>
      </c>
      <c r="AD460" s="15" t="s">
        <v>9296</v>
      </c>
      <c r="AE460" s="15" t="s">
        <v>9293</v>
      </c>
      <c r="AF460" s="15" t="s">
        <v>9369</v>
      </c>
      <c r="AG460" s="15" t="s">
        <v>9408</v>
      </c>
    </row>
    <row r="461" spans="1:33" x14ac:dyDescent="0.45">
      <c r="A461" s="15">
        <v>1000459</v>
      </c>
      <c r="B461" s="15" t="s">
        <v>26</v>
      </c>
      <c r="C461" s="18">
        <v>1709791477</v>
      </c>
      <c r="D461" s="15">
        <v>0</v>
      </c>
      <c r="E461" s="15" t="s">
        <v>70</v>
      </c>
      <c r="F461" s="15" t="s">
        <v>15253</v>
      </c>
      <c r="G461" s="15" t="s">
        <v>29</v>
      </c>
      <c r="H461" s="15" t="s">
        <v>2220</v>
      </c>
      <c r="I461" s="15" t="s">
        <v>2221</v>
      </c>
      <c r="J461" s="15" t="s">
        <v>2219</v>
      </c>
      <c r="K461" s="15" t="s">
        <v>32</v>
      </c>
      <c r="L461" s="15">
        <v>3410572</v>
      </c>
      <c r="M461" s="15">
        <v>969011957</v>
      </c>
      <c r="N461" s="15" t="s">
        <v>2222</v>
      </c>
      <c r="O461" s="15" t="s">
        <v>2223</v>
      </c>
      <c r="P461" s="15">
        <v>23700</v>
      </c>
      <c r="Q461" s="15" t="s">
        <v>35</v>
      </c>
      <c r="R461" s="15" t="s">
        <v>36</v>
      </c>
      <c r="S461" s="15" t="s">
        <v>959</v>
      </c>
      <c r="T461" s="15" t="s">
        <v>15350</v>
      </c>
      <c r="U461" s="15" t="s">
        <v>2224</v>
      </c>
      <c r="V461" s="15">
        <v>969011957</v>
      </c>
      <c r="W461" s="15" t="s">
        <v>34</v>
      </c>
      <c r="X461" s="15" t="s">
        <v>39</v>
      </c>
      <c r="Y461" s="15">
        <v>0</v>
      </c>
      <c r="Z461" s="15" t="s">
        <v>46</v>
      </c>
      <c r="AA461" s="15" t="s">
        <v>41</v>
      </c>
      <c r="AB461" s="15">
        <v>44118</v>
      </c>
      <c r="AC461" s="15" t="s">
        <v>9291</v>
      </c>
      <c r="AD461" s="15" t="s">
        <v>9295</v>
      </c>
      <c r="AE461" s="15" t="s">
        <v>9302</v>
      </c>
      <c r="AF461" s="15" t="s">
        <v>5096</v>
      </c>
      <c r="AG461" s="15" t="s">
        <v>9312</v>
      </c>
    </row>
    <row r="462" spans="1:33" x14ac:dyDescent="0.45">
      <c r="A462" s="15">
        <v>1000460</v>
      </c>
      <c r="B462" s="15" t="s">
        <v>26</v>
      </c>
      <c r="C462" s="18">
        <v>1726591751</v>
      </c>
      <c r="D462" s="15">
        <v>0</v>
      </c>
      <c r="E462" s="15" t="s">
        <v>28</v>
      </c>
      <c r="F462" s="15" t="s">
        <v>15253</v>
      </c>
      <c r="G462" s="15" t="s">
        <v>29</v>
      </c>
      <c r="H462" s="15" t="s">
        <v>2226</v>
      </c>
      <c r="I462" s="15" t="s">
        <v>2227</v>
      </c>
      <c r="J462" s="15" t="s">
        <v>2225</v>
      </c>
      <c r="K462" s="15" t="s">
        <v>32</v>
      </c>
      <c r="L462" s="15">
        <v>3072515</v>
      </c>
      <c r="M462" s="15">
        <v>987032154</v>
      </c>
      <c r="N462" s="15" t="s">
        <v>33</v>
      </c>
      <c r="O462" s="15" t="s">
        <v>2228</v>
      </c>
      <c r="P462" s="15">
        <v>37215</v>
      </c>
      <c r="Q462" s="15" t="s">
        <v>35</v>
      </c>
      <c r="R462" s="15" t="s">
        <v>59</v>
      </c>
      <c r="S462" s="15" t="s">
        <v>2229</v>
      </c>
      <c r="T462" s="15" t="s">
        <v>15346</v>
      </c>
      <c r="U462" s="15" t="s">
        <v>2197</v>
      </c>
      <c r="V462" s="15">
        <v>987032154</v>
      </c>
      <c r="W462" s="15" t="s">
        <v>34</v>
      </c>
      <c r="X462" s="15" t="s">
        <v>39</v>
      </c>
      <c r="Y462" s="15">
        <v>0</v>
      </c>
      <c r="Z462" s="15" t="s">
        <v>46</v>
      </c>
      <c r="AA462" s="15" t="s">
        <v>41</v>
      </c>
      <c r="AB462" s="15">
        <v>44118</v>
      </c>
      <c r="AC462" s="15" t="s">
        <v>9291</v>
      </c>
      <c r="AD462" s="15" t="s">
        <v>9292</v>
      </c>
      <c r="AE462" s="15" t="s">
        <v>9302</v>
      </c>
      <c r="AF462" s="15" t="s">
        <v>5096</v>
      </c>
      <c r="AG462" s="15" t="s">
        <v>9366</v>
      </c>
    </row>
    <row r="463" spans="1:33" x14ac:dyDescent="0.45">
      <c r="A463" s="15">
        <v>1000460</v>
      </c>
      <c r="B463" s="15" t="s">
        <v>26</v>
      </c>
      <c r="C463" s="18">
        <v>1726591751</v>
      </c>
      <c r="D463" s="15">
        <v>0</v>
      </c>
      <c r="E463" s="15" t="s">
        <v>28</v>
      </c>
      <c r="F463" s="15" t="s">
        <v>15253</v>
      </c>
      <c r="G463" s="15" t="s">
        <v>29</v>
      </c>
      <c r="H463" s="15" t="s">
        <v>2226</v>
      </c>
      <c r="I463" s="15" t="s">
        <v>2227</v>
      </c>
      <c r="J463" s="15" t="s">
        <v>2230</v>
      </c>
      <c r="K463" s="15" t="s">
        <v>32</v>
      </c>
      <c r="L463" s="15" t="s">
        <v>33</v>
      </c>
      <c r="M463" s="15" t="s">
        <v>33</v>
      </c>
      <c r="N463" s="15" t="s">
        <v>33</v>
      </c>
      <c r="O463" s="15" t="s">
        <v>34</v>
      </c>
      <c r="P463" s="15">
        <v>37215</v>
      </c>
      <c r="Q463" s="15" t="s">
        <v>35</v>
      </c>
      <c r="R463" s="15" t="s">
        <v>59</v>
      </c>
      <c r="S463" s="15" t="s">
        <v>348</v>
      </c>
      <c r="T463" s="15" t="s">
        <v>15325</v>
      </c>
      <c r="U463" s="15" t="s">
        <v>33</v>
      </c>
      <c r="V463" s="15" t="s">
        <v>33</v>
      </c>
      <c r="W463" s="15" t="s">
        <v>34</v>
      </c>
      <c r="X463" s="15" t="s">
        <v>97</v>
      </c>
      <c r="Y463" s="15">
        <v>0</v>
      </c>
      <c r="Z463" s="15" t="s">
        <v>46</v>
      </c>
      <c r="AA463" s="15" t="s">
        <v>41</v>
      </c>
      <c r="AB463" s="15">
        <v>44118</v>
      </c>
      <c r="AC463" s="15" t="s">
        <v>9291</v>
      </c>
      <c r="AD463" s="15" t="s">
        <v>9292</v>
      </c>
      <c r="AE463" s="15" t="s">
        <v>9302</v>
      </c>
      <c r="AF463" s="15" t="s">
        <v>5096</v>
      </c>
      <c r="AG463" s="15" t="s">
        <v>9366</v>
      </c>
    </row>
    <row r="464" spans="1:33" x14ac:dyDescent="0.45">
      <c r="A464" s="15">
        <v>1000461</v>
      </c>
      <c r="B464" s="15" t="s">
        <v>26</v>
      </c>
      <c r="C464" s="18">
        <v>1712566197</v>
      </c>
      <c r="D464" s="15">
        <v>1800</v>
      </c>
      <c r="E464" s="15" t="s">
        <v>28</v>
      </c>
      <c r="F464" s="15" t="s">
        <v>15253</v>
      </c>
      <c r="G464" s="15" t="s">
        <v>29</v>
      </c>
      <c r="H464" s="15" t="s">
        <v>2232</v>
      </c>
      <c r="I464" s="15" t="s">
        <v>2233</v>
      </c>
      <c r="J464" s="15" t="s">
        <v>2231</v>
      </c>
      <c r="K464" s="15" t="s">
        <v>32</v>
      </c>
      <c r="L464" s="15">
        <v>994643306</v>
      </c>
      <c r="M464" s="15">
        <v>994643306</v>
      </c>
      <c r="N464" s="15" t="s">
        <v>33</v>
      </c>
      <c r="O464" s="15" t="s">
        <v>2234</v>
      </c>
      <c r="P464" s="15">
        <v>27005</v>
      </c>
      <c r="Q464" s="15" t="s">
        <v>58</v>
      </c>
      <c r="R464" s="15" t="s">
        <v>59</v>
      </c>
      <c r="S464" s="15" t="s">
        <v>348</v>
      </c>
      <c r="T464" s="15" t="s">
        <v>15325</v>
      </c>
      <c r="U464" s="15" t="s">
        <v>2235</v>
      </c>
      <c r="V464" s="15">
        <v>994643306</v>
      </c>
      <c r="W464" s="15" t="s">
        <v>2236</v>
      </c>
      <c r="X464" s="15" t="s">
        <v>39</v>
      </c>
      <c r="Y464" s="15">
        <v>1</v>
      </c>
      <c r="Z464" s="15" t="s">
        <v>46</v>
      </c>
      <c r="AA464" s="15" t="s">
        <v>665</v>
      </c>
      <c r="AB464" s="15">
        <v>44372</v>
      </c>
      <c r="AC464" s="15" t="s">
        <v>9291</v>
      </c>
      <c r="AD464" s="15" t="s">
        <v>9295</v>
      </c>
      <c r="AE464" s="15" t="s">
        <v>9293</v>
      </c>
      <c r="AF464" s="15" t="s">
        <v>511</v>
      </c>
      <c r="AG464" s="15" t="s">
        <v>9294</v>
      </c>
    </row>
    <row r="465" spans="1:33" x14ac:dyDescent="0.45">
      <c r="A465" s="15">
        <v>1000462</v>
      </c>
      <c r="B465" s="15" t="s">
        <v>26</v>
      </c>
      <c r="C465" s="18">
        <v>1716207798</v>
      </c>
      <c r="D465" s="15">
        <v>0</v>
      </c>
      <c r="E465" s="15" t="s">
        <v>28</v>
      </c>
      <c r="F465" s="15" t="s">
        <v>15253</v>
      </c>
      <c r="G465" s="15" t="s">
        <v>29</v>
      </c>
      <c r="H465" s="15" t="s">
        <v>2238</v>
      </c>
      <c r="I465" s="15" t="s">
        <v>2239</v>
      </c>
      <c r="J465" s="15" t="s">
        <v>2237</v>
      </c>
      <c r="K465" s="15" t="s">
        <v>32</v>
      </c>
      <c r="L465" s="15" t="s">
        <v>33</v>
      </c>
      <c r="M465" s="15">
        <v>986107678</v>
      </c>
      <c r="N465" s="15" t="s">
        <v>33</v>
      </c>
      <c r="O465" s="15" t="s">
        <v>2240</v>
      </c>
      <c r="P465" s="15">
        <v>29854</v>
      </c>
      <c r="Q465" s="15" t="s">
        <v>35</v>
      </c>
      <c r="R465" s="15" t="s">
        <v>36</v>
      </c>
      <c r="S465" s="15" t="s">
        <v>599</v>
      </c>
      <c r="T465" s="15" t="s">
        <v>15324</v>
      </c>
      <c r="U465" s="15" t="s">
        <v>2241</v>
      </c>
      <c r="W465" s="15" t="s">
        <v>2242</v>
      </c>
      <c r="X465" s="15" t="s">
        <v>39</v>
      </c>
      <c r="Y465" s="15">
        <v>0</v>
      </c>
      <c r="Z465" s="15" t="s">
        <v>46</v>
      </c>
      <c r="AA465" s="15" t="s">
        <v>609</v>
      </c>
      <c r="AB465" s="15">
        <v>44147</v>
      </c>
      <c r="AC465" s="15" t="s">
        <v>9291</v>
      </c>
      <c r="AD465" s="15" t="s">
        <v>9329</v>
      </c>
      <c r="AE465" s="15" t="s">
        <v>9302</v>
      </c>
      <c r="AF465" s="15" t="s">
        <v>5096</v>
      </c>
      <c r="AG465" s="15" t="s">
        <v>9312</v>
      </c>
    </row>
    <row r="466" spans="1:33" x14ac:dyDescent="0.45">
      <c r="A466" s="15">
        <v>1000463</v>
      </c>
      <c r="B466" s="15" t="s">
        <v>26</v>
      </c>
      <c r="C466" s="18">
        <v>1714906193</v>
      </c>
      <c r="D466" s="15">
        <v>600</v>
      </c>
      <c r="E466" s="15" t="s">
        <v>28</v>
      </c>
      <c r="F466" s="15" t="s">
        <v>15253</v>
      </c>
      <c r="G466" s="15" t="s">
        <v>29</v>
      </c>
      <c r="H466" s="15" t="s">
        <v>2244</v>
      </c>
      <c r="I466" s="15" t="s">
        <v>2168</v>
      </c>
      <c r="J466" s="15" t="s">
        <v>2243</v>
      </c>
      <c r="K466" s="15" t="s">
        <v>32</v>
      </c>
      <c r="L466" s="15">
        <v>992399623</v>
      </c>
      <c r="M466" s="15">
        <v>992399623</v>
      </c>
      <c r="N466" s="15" t="s">
        <v>33</v>
      </c>
      <c r="O466" s="15" t="s">
        <v>2245</v>
      </c>
      <c r="P466" s="15">
        <v>29129</v>
      </c>
      <c r="Q466" s="15" t="s">
        <v>58</v>
      </c>
      <c r="R466" s="15" t="s">
        <v>36</v>
      </c>
      <c r="S466" s="15" t="s">
        <v>279</v>
      </c>
      <c r="T466" s="15" t="s">
        <v>15324</v>
      </c>
      <c r="U466" s="15" t="s">
        <v>2246</v>
      </c>
      <c r="W466" s="15" t="s">
        <v>2247</v>
      </c>
      <c r="X466" s="15" t="s">
        <v>97</v>
      </c>
      <c r="Y466" s="15">
        <v>0</v>
      </c>
      <c r="Z466" s="15" t="s">
        <v>46</v>
      </c>
      <c r="AA466" s="15" t="s">
        <v>333</v>
      </c>
      <c r="AB466" s="15">
        <v>44208</v>
      </c>
      <c r="AC466" s="15" t="s">
        <v>9291</v>
      </c>
      <c r="AD466" s="15" t="s">
        <v>9295</v>
      </c>
      <c r="AE466" s="15" t="s">
        <v>9293</v>
      </c>
      <c r="AF466" s="15" t="s">
        <v>511</v>
      </c>
      <c r="AG466" s="15" t="s">
        <v>9294</v>
      </c>
    </row>
    <row r="467" spans="1:33" x14ac:dyDescent="0.45">
      <c r="A467" s="15">
        <v>1000464</v>
      </c>
      <c r="B467" s="15" t="s">
        <v>26</v>
      </c>
      <c r="C467" s="18">
        <v>602659765</v>
      </c>
      <c r="D467" s="15">
        <v>1000</v>
      </c>
      <c r="E467" s="15" t="s">
        <v>28</v>
      </c>
      <c r="F467" s="15" t="s">
        <v>15253</v>
      </c>
      <c r="G467" s="15" t="s">
        <v>29</v>
      </c>
      <c r="H467" s="15" t="s">
        <v>1050</v>
      </c>
      <c r="I467" s="15" t="s">
        <v>2249</v>
      </c>
      <c r="J467" s="15" t="s">
        <v>2248</v>
      </c>
      <c r="K467" s="15" t="s">
        <v>32</v>
      </c>
      <c r="L467" s="15" t="s">
        <v>33</v>
      </c>
      <c r="M467" s="15" t="s">
        <v>33</v>
      </c>
      <c r="N467" s="15" t="s">
        <v>1020</v>
      </c>
      <c r="O467" s="15" t="s">
        <v>2250</v>
      </c>
      <c r="P467" s="15">
        <v>30895</v>
      </c>
      <c r="Q467" s="15" t="s">
        <v>58</v>
      </c>
      <c r="R467" s="15" t="s">
        <v>36</v>
      </c>
      <c r="S467" s="15" t="s">
        <v>936</v>
      </c>
      <c r="T467" s="15" t="s">
        <v>15359</v>
      </c>
      <c r="U467" s="15" t="s">
        <v>33</v>
      </c>
      <c r="V467" s="15" t="s">
        <v>33</v>
      </c>
      <c r="W467" s="15" t="s">
        <v>1291</v>
      </c>
      <c r="X467" s="15" t="s">
        <v>39</v>
      </c>
      <c r="Y467" s="15">
        <v>2</v>
      </c>
      <c r="Z467" s="15" t="s">
        <v>46</v>
      </c>
      <c r="AA467" s="15" t="s">
        <v>40</v>
      </c>
      <c r="AB467" s="15">
        <v>44480</v>
      </c>
      <c r="AC467" s="15" t="s">
        <v>9291</v>
      </c>
      <c r="AD467" s="15" t="s">
        <v>9292</v>
      </c>
      <c r="AE467" s="15" t="s">
        <v>9293</v>
      </c>
      <c r="AF467" s="15" t="s">
        <v>511</v>
      </c>
      <c r="AG467" s="15" t="s">
        <v>511</v>
      </c>
    </row>
    <row r="468" spans="1:33" x14ac:dyDescent="0.45">
      <c r="A468" s="15">
        <v>1000465</v>
      </c>
      <c r="B468" s="15" t="s">
        <v>26</v>
      </c>
      <c r="C468" s="18">
        <v>1716850225</v>
      </c>
      <c r="D468" s="15">
        <v>20000</v>
      </c>
      <c r="E468" s="15" t="s">
        <v>28</v>
      </c>
      <c r="F468" s="15" t="s">
        <v>15253</v>
      </c>
      <c r="G468" s="15" t="s">
        <v>29</v>
      </c>
      <c r="H468" s="15" t="s">
        <v>1875</v>
      </c>
      <c r="I468" s="15" t="s">
        <v>721</v>
      </c>
      <c r="J468" s="15" t="s">
        <v>2251</v>
      </c>
      <c r="K468" s="15" t="s">
        <v>32</v>
      </c>
      <c r="L468" s="15">
        <v>5136056</v>
      </c>
      <c r="M468" s="15">
        <v>991079518</v>
      </c>
      <c r="N468" s="15" t="s">
        <v>33</v>
      </c>
      <c r="O468" s="15" t="s">
        <v>2252</v>
      </c>
      <c r="P468" s="15">
        <v>28885</v>
      </c>
      <c r="Q468" s="15" t="s">
        <v>58</v>
      </c>
      <c r="R468" s="15" t="s">
        <v>59</v>
      </c>
      <c r="S468" s="15" t="s">
        <v>2253</v>
      </c>
      <c r="T468" s="15" t="s">
        <v>15359</v>
      </c>
      <c r="V468" s="15">
        <v>5136056</v>
      </c>
      <c r="W468" s="15" t="s">
        <v>2252</v>
      </c>
      <c r="X468" s="15" t="s">
        <v>39</v>
      </c>
      <c r="Y468" s="15">
        <v>2</v>
      </c>
      <c r="Z468" s="15" t="s">
        <v>1581</v>
      </c>
      <c r="AA468" s="15" t="s">
        <v>609</v>
      </c>
      <c r="AB468" s="15">
        <v>44148</v>
      </c>
      <c r="AC468" s="15" t="s">
        <v>9291</v>
      </c>
      <c r="AD468" s="15" t="s">
        <v>9329</v>
      </c>
      <c r="AE468" s="15" t="s">
        <v>9293</v>
      </c>
      <c r="AF468" s="15" t="s">
        <v>511</v>
      </c>
      <c r="AG468" s="15" t="s">
        <v>511</v>
      </c>
    </row>
    <row r="469" spans="1:33" x14ac:dyDescent="0.45">
      <c r="A469" s="15">
        <v>1000466</v>
      </c>
      <c r="B469" s="15" t="s">
        <v>26</v>
      </c>
      <c r="C469" s="18">
        <v>1710441963</v>
      </c>
      <c r="D469" s="15">
        <v>0</v>
      </c>
      <c r="E469" s="15" t="s">
        <v>70</v>
      </c>
      <c r="F469" s="15" t="s">
        <v>15253</v>
      </c>
      <c r="G469" s="15" t="s">
        <v>29</v>
      </c>
      <c r="H469" s="15" t="s">
        <v>1002</v>
      </c>
      <c r="I469" s="15" t="s">
        <v>2255</v>
      </c>
      <c r="J469" s="15" t="s">
        <v>2254</v>
      </c>
      <c r="K469" s="15" t="s">
        <v>32</v>
      </c>
      <c r="L469" s="15">
        <v>2594587</v>
      </c>
      <c r="M469" s="15">
        <v>984721373</v>
      </c>
      <c r="N469" s="15" t="s">
        <v>33</v>
      </c>
      <c r="O469" s="15" t="s">
        <v>2256</v>
      </c>
      <c r="P469" s="15">
        <v>27539</v>
      </c>
      <c r="Q469" s="15" t="s">
        <v>58</v>
      </c>
      <c r="R469" s="15" t="s">
        <v>59</v>
      </c>
      <c r="S469" s="15" t="s">
        <v>2257</v>
      </c>
      <c r="T469" s="15" t="s">
        <v>15343</v>
      </c>
      <c r="U469" s="15" t="s">
        <v>2258</v>
      </c>
      <c r="V469" s="15">
        <v>984721373</v>
      </c>
      <c r="W469" s="15" t="s">
        <v>2259</v>
      </c>
      <c r="X469" s="15" t="s">
        <v>39</v>
      </c>
      <c r="Y469" s="15">
        <v>0</v>
      </c>
      <c r="Z469" s="15" t="s">
        <v>1581</v>
      </c>
      <c r="AA469" s="15" t="s">
        <v>609</v>
      </c>
      <c r="AB469" s="15">
        <v>44147</v>
      </c>
      <c r="AC469" s="15" t="s">
        <v>9291</v>
      </c>
      <c r="AD469" s="15" t="s">
        <v>9295</v>
      </c>
      <c r="AE469" s="15" t="s">
        <v>9302</v>
      </c>
      <c r="AF469" s="15" t="s">
        <v>5096</v>
      </c>
      <c r="AG469" s="15" t="s">
        <v>9312</v>
      </c>
    </row>
    <row r="470" spans="1:33" x14ac:dyDescent="0.45">
      <c r="A470" s="15">
        <v>1000467</v>
      </c>
      <c r="B470" s="15" t="s">
        <v>26</v>
      </c>
      <c r="C470" s="18">
        <v>401433651</v>
      </c>
      <c r="D470" s="15">
        <v>500</v>
      </c>
      <c r="E470" s="15" t="s">
        <v>28</v>
      </c>
      <c r="F470" s="15" t="s">
        <v>15253</v>
      </c>
      <c r="G470" s="15" t="s">
        <v>29</v>
      </c>
      <c r="H470" s="15" t="s">
        <v>2261</v>
      </c>
      <c r="I470" s="15" t="s">
        <v>2262</v>
      </c>
      <c r="J470" s="15" t="s">
        <v>2260</v>
      </c>
      <c r="K470" s="15" t="s">
        <v>32</v>
      </c>
      <c r="L470" s="15">
        <v>990763389</v>
      </c>
      <c r="M470" s="15">
        <v>990763389</v>
      </c>
      <c r="N470" s="15" t="s">
        <v>33</v>
      </c>
      <c r="O470" s="15" t="s">
        <v>2263</v>
      </c>
      <c r="P470" s="15">
        <v>31852</v>
      </c>
      <c r="Q470" s="15" t="s">
        <v>35</v>
      </c>
      <c r="R470" s="15" t="s">
        <v>36</v>
      </c>
      <c r="S470" s="15" t="s">
        <v>275</v>
      </c>
      <c r="T470" s="15" t="s">
        <v>15324</v>
      </c>
      <c r="U470" s="15" t="s">
        <v>2264</v>
      </c>
      <c r="V470" s="15">
        <v>990763389</v>
      </c>
      <c r="W470" s="15" t="s">
        <v>2265</v>
      </c>
      <c r="X470" s="15" t="s">
        <v>39</v>
      </c>
      <c r="Y470" s="15">
        <v>2</v>
      </c>
      <c r="Z470" s="15" t="s">
        <v>1581</v>
      </c>
      <c r="AA470" s="15" t="s">
        <v>609</v>
      </c>
      <c r="AB470" s="15">
        <v>44147</v>
      </c>
      <c r="AC470" s="15" t="s">
        <v>9291</v>
      </c>
      <c r="AD470" s="15" t="s">
        <v>9292</v>
      </c>
      <c r="AE470" s="15" t="s">
        <v>9293</v>
      </c>
      <c r="AF470" s="15" t="s">
        <v>9343</v>
      </c>
      <c r="AG470" s="15" t="s">
        <v>9344</v>
      </c>
    </row>
    <row r="471" spans="1:33" x14ac:dyDescent="0.45">
      <c r="A471" s="15">
        <v>1000468</v>
      </c>
      <c r="B471" s="15" t="s">
        <v>26</v>
      </c>
      <c r="C471" s="18">
        <v>1721325759</v>
      </c>
      <c r="D471" s="15">
        <v>0</v>
      </c>
      <c r="E471" s="15" t="s">
        <v>70</v>
      </c>
      <c r="F471" s="15" t="s">
        <v>15253</v>
      </c>
      <c r="G471" s="15" t="s">
        <v>29</v>
      </c>
      <c r="H471" s="15" t="s">
        <v>2267</v>
      </c>
      <c r="I471" s="15" t="s">
        <v>1688</v>
      </c>
      <c r="J471" s="15" t="s">
        <v>2266</v>
      </c>
      <c r="K471" s="15" t="s">
        <v>32</v>
      </c>
      <c r="L471" s="15">
        <v>980773380</v>
      </c>
      <c r="M471" s="15">
        <v>968345540</v>
      </c>
      <c r="N471" s="15" t="s">
        <v>33</v>
      </c>
      <c r="O471" s="15" t="s">
        <v>2268</v>
      </c>
      <c r="P471" s="15">
        <v>32356</v>
      </c>
      <c r="Q471" s="15" t="s">
        <v>58</v>
      </c>
      <c r="R471" s="15" t="s">
        <v>59</v>
      </c>
      <c r="S471" s="15" t="s">
        <v>2269</v>
      </c>
      <c r="T471" s="15" t="s">
        <v>15357</v>
      </c>
      <c r="U471" s="15" t="s">
        <v>2017</v>
      </c>
      <c r="V471" s="15">
        <v>968345540</v>
      </c>
      <c r="W471" s="15" t="s">
        <v>34</v>
      </c>
      <c r="X471" s="15" t="s">
        <v>39</v>
      </c>
      <c r="Y471" s="15">
        <v>0</v>
      </c>
      <c r="Z471" s="15" t="s">
        <v>46</v>
      </c>
      <c r="AA471" s="15" t="s">
        <v>41</v>
      </c>
      <c r="AB471" s="15">
        <v>44118</v>
      </c>
      <c r="AC471" s="15" t="s">
        <v>9291</v>
      </c>
      <c r="AD471" s="15" t="s">
        <v>9295</v>
      </c>
      <c r="AE471" s="15" t="s">
        <v>9302</v>
      </c>
      <c r="AF471" s="15" t="s">
        <v>5096</v>
      </c>
      <c r="AG471" s="15" t="s">
        <v>9359</v>
      </c>
    </row>
    <row r="472" spans="1:33" x14ac:dyDescent="0.45">
      <c r="A472" s="15">
        <v>1000469</v>
      </c>
      <c r="B472" s="15" t="s">
        <v>26</v>
      </c>
      <c r="C472" s="18">
        <v>1725470718</v>
      </c>
      <c r="D472" s="15">
        <v>500</v>
      </c>
      <c r="E472" s="15" t="s">
        <v>28</v>
      </c>
      <c r="F472" s="15" t="s">
        <v>15253</v>
      </c>
      <c r="G472" s="15" t="s">
        <v>29</v>
      </c>
      <c r="H472" s="15" t="s">
        <v>2271</v>
      </c>
      <c r="I472" s="15" t="s">
        <v>2272</v>
      </c>
      <c r="J472" s="15" t="s">
        <v>2270</v>
      </c>
      <c r="K472" s="15" t="s">
        <v>32</v>
      </c>
      <c r="L472" s="15">
        <v>23413621</v>
      </c>
      <c r="M472" s="15">
        <v>969509379</v>
      </c>
      <c r="N472" s="15" t="s">
        <v>2273</v>
      </c>
      <c r="O472" s="15" t="s">
        <v>2274</v>
      </c>
      <c r="P472" s="15">
        <v>36176</v>
      </c>
      <c r="Q472" s="15" t="s">
        <v>35</v>
      </c>
      <c r="R472" s="15" t="s">
        <v>59</v>
      </c>
      <c r="S472" s="15" t="s">
        <v>244</v>
      </c>
      <c r="T472" s="15" t="s">
        <v>15349</v>
      </c>
      <c r="U472" s="15" t="s">
        <v>1791</v>
      </c>
      <c r="V472" s="15">
        <v>969509379</v>
      </c>
      <c r="W472" s="15" t="s">
        <v>2275</v>
      </c>
      <c r="X472" s="15" t="s">
        <v>39</v>
      </c>
      <c r="Y472" s="15">
        <v>0</v>
      </c>
      <c r="Z472" s="15" t="s">
        <v>46</v>
      </c>
      <c r="AA472" s="15" t="s">
        <v>609</v>
      </c>
      <c r="AB472" s="15">
        <v>44147</v>
      </c>
      <c r="AC472" s="15" t="s">
        <v>9291</v>
      </c>
      <c r="AD472" s="15" t="s">
        <v>9292</v>
      </c>
      <c r="AE472" s="15" t="s">
        <v>9302</v>
      </c>
      <c r="AF472" s="15" t="s">
        <v>5096</v>
      </c>
      <c r="AG472" s="15" t="s">
        <v>9312</v>
      </c>
    </row>
    <row r="473" spans="1:33" x14ac:dyDescent="0.45">
      <c r="A473" s="15">
        <v>1000470</v>
      </c>
      <c r="B473" s="15" t="s">
        <v>26</v>
      </c>
      <c r="C473" s="18">
        <v>1709529380</v>
      </c>
      <c r="D473" s="15">
        <v>1200</v>
      </c>
      <c r="E473" s="15" t="s">
        <v>70</v>
      </c>
      <c r="F473" s="15" t="s">
        <v>15253</v>
      </c>
      <c r="G473" s="15" t="s">
        <v>29</v>
      </c>
      <c r="H473" s="15" t="s">
        <v>2277</v>
      </c>
      <c r="I473" s="15" t="s">
        <v>2278</v>
      </c>
      <c r="J473" s="15" t="s">
        <v>2276</v>
      </c>
      <c r="K473" s="15" t="s">
        <v>32</v>
      </c>
      <c r="L473" s="15">
        <v>3411010</v>
      </c>
      <c r="M473" s="15">
        <v>983683501</v>
      </c>
      <c r="N473" s="15" t="s">
        <v>2279</v>
      </c>
      <c r="O473" s="15" t="s">
        <v>2280</v>
      </c>
      <c r="P473" s="15">
        <v>24870</v>
      </c>
      <c r="Q473" s="15" t="s">
        <v>58</v>
      </c>
      <c r="R473" s="15" t="s">
        <v>59</v>
      </c>
      <c r="S473" s="15" t="s">
        <v>244</v>
      </c>
      <c r="T473" s="15" t="s">
        <v>15349</v>
      </c>
      <c r="U473" s="15" t="s">
        <v>2281</v>
      </c>
      <c r="V473" s="15">
        <v>999102127</v>
      </c>
      <c r="W473" s="15" t="s">
        <v>2282</v>
      </c>
      <c r="X473" s="15" t="s">
        <v>39</v>
      </c>
      <c r="Y473" s="15">
        <v>0</v>
      </c>
      <c r="Z473" s="15" t="s">
        <v>46</v>
      </c>
      <c r="AA473" s="15" t="s">
        <v>609</v>
      </c>
      <c r="AB473" s="15">
        <v>44147</v>
      </c>
      <c r="AC473" s="15" t="s">
        <v>9291</v>
      </c>
      <c r="AD473" s="15" t="s">
        <v>9292</v>
      </c>
      <c r="AE473" s="15" t="s">
        <v>9302</v>
      </c>
      <c r="AF473" s="15" t="s">
        <v>5096</v>
      </c>
      <c r="AG473" s="15" t="s">
        <v>9312</v>
      </c>
    </row>
    <row r="474" spans="1:33" x14ac:dyDescent="0.45">
      <c r="A474" s="15">
        <v>1000471</v>
      </c>
      <c r="B474" s="15" t="s">
        <v>26</v>
      </c>
      <c r="C474" s="18">
        <v>1713625919</v>
      </c>
      <c r="D474" s="15">
        <v>1000</v>
      </c>
      <c r="E474" s="15" t="s">
        <v>70</v>
      </c>
      <c r="F474" s="15" t="s">
        <v>15253</v>
      </c>
      <c r="G474" s="15" t="s">
        <v>29</v>
      </c>
      <c r="H474" s="15" t="s">
        <v>2284</v>
      </c>
      <c r="I474" s="15" t="s">
        <v>2285</v>
      </c>
      <c r="J474" s="15" t="s">
        <v>2283</v>
      </c>
      <c r="K474" s="15" t="s">
        <v>32</v>
      </c>
      <c r="L474" s="15">
        <v>301403</v>
      </c>
      <c r="M474" s="15">
        <v>993385380</v>
      </c>
      <c r="N474" s="15" t="s">
        <v>2286</v>
      </c>
      <c r="O474" s="15" t="s">
        <v>2287</v>
      </c>
      <c r="P474" s="15">
        <v>27984</v>
      </c>
      <c r="Q474" s="15" t="s">
        <v>58</v>
      </c>
      <c r="R474" s="15" t="s">
        <v>59</v>
      </c>
      <c r="S474" s="15" t="s">
        <v>2288</v>
      </c>
      <c r="T474" s="15" t="s">
        <v>15343</v>
      </c>
      <c r="U474" s="15" t="s">
        <v>2289</v>
      </c>
      <c r="V474" s="15">
        <v>993385380</v>
      </c>
      <c r="W474" s="15" t="s">
        <v>2290</v>
      </c>
      <c r="X474" s="15" t="s">
        <v>39</v>
      </c>
      <c r="Y474" s="15">
        <v>0</v>
      </c>
      <c r="Z474" s="15" t="s">
        <v>46</v>
      </c>
      <c r="AA474" s="15" t="s">
        <v>46</v>
      </c>
      <c r="AB474" s="15">
        <v>44146</v>
      </c>
      <c r="AC474" s="15" t="s">
        <v>9291</v>
      </c>
      <c r="AD474" s="15" t="s">
        <v>9292</v>
      </c>
      <c r="AE474" s="15" t="s">
        <v>9302</v>
      </c>
      <c r="AF474" s="15" t="s">
        <v>5096</v>
      </c>
      <c r="AG474" s="15" t="s">
        <v>9409</v>
      </c>
    </row>
    <row r="475" spans="1:33" x14ac:dyDescent="0.45">
      <c r="A475" s="15">
        <v>1000472</v>
      </c>
      <c r="B475" s="15" t="s">
        <v>26</v>
      </c>
      <c r="C475" s="18">
        <v>602347825</v>
      </c>
      <c r="D475" s="15">
        <v>1600</v>
      </c>
      <c r="E475" s="15" t="s">
        <v>70</v>
      </c>
      <c r="F475" s="15" t="s">
        <v>15253</v>
      </c>
      <c r="G475" s="15" t="s">
        <v>29</v>
      </c>
      <c r="H475" s="15" t="s">
        <v>2292</v>
      </c>
      <c r="I475" s="15" t="s">
        <v>2293</v>
      </c>
      <c r="J475" s="15" t="s">
        <v>2291</v>
      </c>
      <c r="K475" s="15" t="s">
        <v>32</v>
      </c>
      <c r="L475" s="15">
        <v>2943911</v>
      </c>
      <c r="M475" s="15">
        <v>982979519</v>
      </c>
      <c r="N475" s="15" t="s">
        <v>33</v>
      </c>
      <c r="O475" s="15" t="s">
        <v>2294</v>
      </c>
      <c r="P475" s="15">
        <v>25531</v>
      </c>
      <c r="Q475" s="15" t="s">
        <v>409</v>
      </c>
      <c r="R475" s="15" t="s">
        <v>59</v>
      </c>
      <c r="S475" s="15" t="s">
        <v>837</v>
      </c>
      <c r="T475" s="15" t="s">
        <v>837</v>
      </c>
      <c r="U475" s="15" t="s">
        <v>2295</v>
      </c>
      <c r="V475" s="15">
        <v>32366681</v>
      </c>
      <c r="W475" s="15" t="s">
        <v>813</v>
      </c>
      <c r="X475" s="15" t="s">
        <v>97</v>
      </c>
      <c r="Y475" s="15">
        <v>0</v>
      </c>
      <c r="Z475" s="15" t="s">
        <v>74</v>
      </c>
      <c r="AA475" s="15" t="s">
        <v>74</v>
      </c>
      <c r="AB475" s="15">
        <v>43703</v>
      </c>
      <c r="AC475" s="15" t="s">
        <v>9291</v>
      </c>
      <c r="AD475" s="15" t="s">
        <v>9295</v>
      </c>
      <c r="AE475" s="15" t="s">
        <v>9293</v>
      </c>
      <c r="AF475" s="15" t="s">
        <v>9297</v>
      </c>
      <c r="AG475" s="15" t="s">
        <v>9338</v>
      </c>
    </row>
    <row r="476" spans="1:33" x14ac:dyDescent="0.45">
      <c r="A476" s="15">
        <v>1000473</v>
      </c>
      <c r="B476" s="15" t="s">
        <v>26</v>
      </c>
      <c r="C476" s="18">
        <v>603173725</v>
      </c>
      <c r="D476" s="15">
        <v>1000</v>
      </c>
      <c r="E476" s="15" t="s">
        <v>28</v>
      </c>
      <c r="F476" s="15" t="s">
        <v>15253</v>
      </c>
      <c r="G476" s="15" t="s">
        <v>29</v>
      </c>
      <c r="H476" s="15" t="s">
        <v>1050</v>
      </c>
      <c r="I476" s="15" t="s">
        <v>2297</v>
      </c>
      <c r="J476" s="15" t="s">
        <v>2296</v>
      </c>
      <c r="K476" s="15" t="s">
        <v>32</v>
      </c>
      <c r="L476" s="15">
        <v>3072584</v>
      </c>
      <c r="M476" s="15">
        <v>984539441</v>
      </c>
      <c r="N476" s="15" t="s">
        <v>33</v>
      </c>
      <c r="O476" s="15" t="s">
        <v>2298</v>
      </c>
      <c r="P476" s="15">
        <v>29054</v>
      </c>
      <c r="Q476" s="15" t="s">
        <v>58</v>
      </c>
      <c r="R476" s="15" t="s">
        <v>36</v>
      </c>
      <c r="S476" s="15" t="s">
        <v>279</v>
      </c>
      <c r="T476" s="15" t="s">
        <v>15324</v>
      </c>
      <c r="U476" s="15" t="s">
        <v>2299</v>
      </c>
      <c r="V476" s="15">
        <v>3372584</v>
      </c>
      <c r="W476" s="15" t="s">
        <v>2300</v>
      </c>
      <c r="X476" s="15" t="s">
        <v>39</v>
      </c>
      <c r="Y476" s="15">
        <v>0</v>
      </c>
      <c r="Z476" s="15" t="s">
        <v>46</v>
      </c>
      <c r="AA476" s="15" t="s">
        <v>609</v>
      </c>
      <c r="AB476" s="15">
        <v>44365</v>
      </c>
      <c r="AC476" s="15" t="s">
        <v>9291</v>
      </c>
      <c r="AD476" s="15" t="s">
        <v>9295</v>
      </c>
      <c r="AE476" s="15" t="s">
        <v>9302</v>
      </c>
      <c r="AF476" s="15" t="s">
        <v>5096</v>
      </c>
      <c r="AG476" s="15" t="s">
        <v>9312</v>
      </c>
    </row>
    <row r="477" spans="1:33" x14ac:dyDescent="0.45">
      <c r="A477" s="15">
        <v>1000474</v>
      </c>
      <c r="B477" s="15" t="s">
        <v>26</v>
      </c>
      <c r="C477" s="18">
        <v>1709362253</v>
      </c>
      <c r="D477" s="15">
        <v>656</v>
      </c>
      <c r="E477" s="15" t="s">
        <v>70</v>
      </c>
      <c r="F477" s="15" t="s">
        <v>15253</v>
      </c>
      <c r="G477" s="15" t="s">
        <v>29</v>
      </c>
      <c r="H477" s="15" t="s">
        <v>847</v>
      </c>
      <c r="I477" s="15" t="s">
        <v>2302</v>
      </c>
      <c r="J477" s="15" t="s">
        <v>2301</v>
      </c>
      <c r="K477" s="15" t="s">
        <v>32</v>
      </c>
      <c r="L477" s="15">
        <v>983795130</v>
      </c>
      <c r="M477" s="15">
        <v>984340325</v>
      </c>
      <c r="N477" s="15" t="s">
        <v>33</v>
      </c>
      <c r="O477" s="15" t="s">
        <v>2303</v>
      </c>
      <c r="P477" s="15">
        <v>25414</v>
      </c>
      <c r="Q477" s="15" t="s">
        <v>409</v>
      </c>
      <c r="R477" s="15" t="s">
        <v>59</v>
      </c>
      <c r="S477" s="15" t="s">
        <v>698</v>
      </c>
      <c r="T477" s="15" t="s">
        <v>15323</v>
      </c>
      <c r="U477" s="15" t="s">
        <v>2304</v>
      </c>
      <c r="V477" s="15">
        <v>983795130</v>
      </c>
      <c r="W477" s="15" t="s">
        <v>2305</v>
      </c>
      <c r="X477" s="15" t="s">
        <v>39</v>
      </c>
      <c r="Y477" s="15">
        <v>0</v>
      </c>
      <c r="Z477" s="15" t="s">
        <v>1581</v>
      </c>
      <c r="AA477" s="15" t="s">
        <v>609</v>
      </c>
      <c r="AB477" s="15">
        <v>44337</v>
      </c>
      <c r="AC477" s="15" t="s">
        <v>9291</v>
      </c>
      <c r="AD477" s="15" t="s">
        <v>9292</v>
      </c>
      <c r="AE477" s="15" t="s">
        <v>9302</v>
      </c>
      <c r="AF477" s="15" t="s">
        <v>5096</v>
      </c>
      <c r="AG477" s="15" t="s">
        <v>9312</v>
      </c>
    </row>
    <row r="478" spans="1:33" x14ac:dyDescent="0.45">
      <c r="A478" s="15">
        <v>1000475</v>
      </c>
      <c r="B478" s="15" t="s">
        <v>26</v>
      </c>
      <c r="C478" s="18">
        <v>1719951343</v>
      </c>
      <c r="D478" s="15">
        <v>0</v>
      </c>
      <c r="E478" s="15" t="s">
        <v>70</v>
      </c>
      <c r="F478" s="15" t="s">
        <v>15253</v>
      </c>
      <c r="G478" s="15" t="s">
        <v>29</v>
      </c>
      <c r="H478" s="15" t="s">
        <v>2307</v>
      </c>
      <c r="I478" s="15" t="s">
        <v>2308</v>
      </c>
      <c r="J478" s="15" t="s">
        <v>2306</v>
      </c>
      <c r="K478" s="15" t="s">
        <v>32</v>
      </c>
      <c r="L478" s="15" t="s">
        <v>33</v>
      </c>
      <c r="M478" s="15">
        <v>969225161</v>
      </c>
      <c r="N478" s="15" t="s">
        <v>33</v>
      </c>
      <c r="O478" s="15" t="s">
        <v>2309</v>
      </c>
      <c r="P478" s="15">
        <v>31876</v>
      </c>
      <c r="Q478" s="15" t="s">
        <v>35</v>
      </c>
      <c r="R478" s="15" t="s">
        <v>36</v>
      </c>
      <c r="S478" s="15" t="s">
        <v>2310</v>
      </c>
      <c r="T478" s="15" t="s">
        <v>15350</v>
      </c>
      <c r="U478" s="15" t="s">
        <v>2311</v>
      </c>
      <c r="V478" s="15">
        <v>22298001</v>
      </c>
      <c r="W478" s="15" t="s">
        <v>2312</v>
      </c>
      <c r="X478" s="15" t="s">
        <v>39</v>
      </c>
      <c r="Y478" s="15">
        <v>0</v>
      </c>
      <c r="Z478" s="15" t="s">
        <v>1581</v>
      </c>
      <c r="AA478" s="15" t="s">
        <v>46</v>
      </c>
      <c r="AB478" s="15">
        <v>43701</v>
      </c>
      <c r="AC478" s="15" t="s">
        <v>9291</v>
      </c>
      <c r="AD478" s="15" t="s">
        <v>9295</v>
      </c>
      <c r="AE478" s="15" t="s">
        <v>9302</v>
      </c>
      <c r="AF478" s="15" t="s">
        <v>5096</v>
      </c>
      <c r="AG478" s="15" t="s">
        <v>9312</v>
      </c>
    </row>
    <row r="479" spans="1:33" x14ac:dyDescent="0.45">
      <c r="A479" s="15">
        <v>1000476</v>
      </c>
      <c r="B479" s="15" t="s">
        <v>26</v>
      </c>
      <c r="C479" s="18">
        <v>1720303567</v>
      </c>
      <c r="D479" s="15">
        <v>1000</v>
      </c>
      <c r="E479" s="15" t="s">
        <v>70</v>
      </c>
      <c r="F479" s="15" t="s">
        <v>15253</v>
      </c>
      <c r="G479" s="15" t="s">
        <v>29</v>
      </c>
      <c r="H479" s="15" t="s">
        <v>2314</v>
      </c>
      <c r="I479" s="15" t="s">
        <v>2315</v>
      </c>
      <c r="J479" s="15" t="s">
        <v>2313</v>
      </c>
      <c r="K479" s="15" t="s">
        <v>32</v>
      </c>
      <c r="L479" s="15">
        <v>998099054</v>
      </c>
      <c r="M479" s="15">
        <v>3400999</v>
      </c>
      <c r="N479" s="15" t="s">
        <v>33</v>
      </c>
      <c r="O479" s="15" t="s">
        <v>2316</v>
      </c>
      <c r="P479" s="15">
        <v>32616</v>
      </c>
      <c r="Q479" s="15" t="s">
        <v>35</v>
      </c>
      <c r="R479" s="15" t="s">
        <v>36</v>
      </c>
      <c r="S479" s="15" t="s">
        <v>573</v>
      </c>
      <c r="T479" s="15" t="s">
        <v>573</v>
      </c>
      <c r="U479" s="15" t="s">
        <v>2224</v>
      </c>
      <c r="V479" s="15">
        <v>980687173</v>
      </c>
      <c r="W479" s="15" t="s">
        <v>2317</v>
      </c>
      <c r="X479" s="15" t="s">
        <v>39</v>
      </c>
      <c r="Y479" s="15">
        <v>1</v>
      </c>
      <c r="Z479" s="15" t="s">
        <v>1581</v>
      </c>
      <c r="AA479" s="15" t="s">
        <v>609</v>
      </c>
      <c r="AB479" s="15">
        <v>44153</v>
      </c>
      <c r="AC479" s="15" t="s">
        <v>9291</v>
      </c>
      <c r="AD479" s="15" t="s">
        <v>9292</v>
      </c>
      <c r="AE479" s="15" t="s">
        <v>9302</v>
      </c>
      <c r="AF479" s="15" t="s">
        <v>5096</v>
      </c>
      <c r="AG479" s="15" t="s">
        <v>9381</v>
      </c>
    </row>
    <row r="480" spans="1:33" x14ac:dyDescent="0.45">
      <c r="A480" s="15">
        <v>1000477</v>
      </c>
      <c r="B480" s="15" t="s">
        <v>26</v>
      </c>
      <c r="C480" s="18">
        <v>502146988</v>
      </c>
      <c r="D480" s="15">
        <v>0</v>
      </c>
      <c r="E480" s="15" t="s">
        <v>70</v>
      </c>
      <c r="F480" s="15" t="s">
        <v>15253</v>
      </c>
      <c r="G480" s="15" t="s">
        <v>29</v>
      </c>
      <c r="H480" s="15" t="s">
        <v>2319</v>
      </c>
      <c r="I480" s="15" t="s">
        <v>2320</v>
      </c>
      <c r="J480" s="15" t="s">
        <v>2318</v>
      </c>
      <c r="K480" s="15" t="s">
        <v>32</v>
      </c>
      <c r="L480" s="15">
        <v>23470956</v>
      </c>
      <c r="M480" s="15">
        <v>991633392</v>
      </c>
      <c r="N480" s="15" t="s">
        <v>2321</v>
      </c>
      <c r="O480" s="15" t="s">
        <v>2322</v>
      </c>
      <c r="P480" s="15">
        <v>27407</v>
      </c>
      <c r="Q480" s="15" t="s">
        <v>35</v>
      </c>
      <c r="R480" s="15" t="s">
        <v>59</v>
      </c>
      <c r="S480" s="15" t="s">
        <v>131</v>
      </c>
      <c r="T480" s="15" t="s">
        <v>15350</v>
      </c>
      <c r="U480" s="15" t="s">
        <v>2323</v>
      </c>
      <c r="V480" s="15">
        <v>987541771</v>
      </c>
      <c r="W480" s="15" t="s">
        <v>34</v>
      </c>
      <c r="X480" s="15" t="s">
        <v>39</v>
      </c>
      <c r="Y480" s="15">
        <v>0</v>
      </c>
      <c r="Z480" s="15" t="s">
        <v>1581</v>
      </c>
      <c r="AA480" s="15" t="s">
        <v>41</v>
      </c>
      <c r="AB480" s="15">
        <v>44111</v>
      </c>
      <c r="AC480" s="15" t="s">
        <v>9291</v>
      </c>
      <c r="AD480" s="15" t="s">
        <v>9295</v>
      </c>
      <c r="AE480" s="15" t="s">
        <v>9363</v>
      </c>
      <c r="AF480" s="15" t="s">
        <v>9410</v>
      </c>
      <c r="AG480" s="15" t="s">
        <v>9411</v>
      </c>
    </row>
    <row r="481" spans="1:33" x14ac:dyDescent="0.45">
      <c r="A481" s="15">
        <v>1000478</v>
      </c>
      <c r="B481" s="15" t="s">
        <v>26</v>
      </c>
      <c r="C481" s="18">
        <v>401628508</v>
      </c>
      <c r="D481" s="15">
        <v>600</v>
      </c>
      <c r="E481" s="15" t="s">
        <v>70</v>
      </c>
      <c r="F481" s="15" t="s">
        <v>15253</v>
      </c>
      <c r="G481" s="15" t="s">
        <v>29</v>
      </c>
      <c r="H481" s="15" t="s">
        <v>2325</v>
      </c>
      <c r="I481" s="15" t="s">
        <v>2326</v>
      </c>
      <c r="J481" s="15" t="s">
        <v>2324</v>
      </c>
      <c r="K481" s="15" t="s">
        <v>32</v>
      </c>
      <c r="L481" s="15">
        <v>987935215</v>
      </c>
      <c r="M481" s="15">
        <v>987935215</v>
      </c>
      <c r="N481" s="15" t="s">
        <v>33</v>
      </c>
      <c r="O481" s="15" t="s">
        <v>2327</v>
      </c>
      <c r="P481" s="15">
        <v>32667</v>
      </c>
      <c r="Q481" s="15" t="s">
        <v>58</v>
      </c>
      <c r="R481" s="15" t="s">
        <v>36</v>
      </c>
      <c r="S481" s="15" t="s">
        <v>1690</v>
      </c>
      <c r="T481" s="15" t="s">
        <v>15359</v>
      </c>
      <c r="U481" s="15" t="s">
        <v>2328</v>
      </c>
      <c r="V481" s="15">
        <v>987935215</v>
      </c>
      <c r="W481" s="15" t="s">
        <v>2329</v>
      </c>
      <c r="X481" s="15" t="s">
        <v>39</v>
      </c>
      <c r="Y481" s="15">
        <v>2</v>
      </c>
      <c r="Z481" s="15" t="s">
        <v>1581</v>
      </c>
      <c r="AA481" s="15" t="s">
        <v>41</v>
      </c>
      <c r="AB481" s="15">
        <v>44111</v>
      </c>
      <c r="AC481" s="15" t="s">
        <v>9291</v>
      </c>
      <c r="AD481" s="15" t="s">
        <v>9292</v>
      </c>
      <c r="AE481" s="15" t="s">
        <v>9314</v>
      </c>
      <c r="AF481" s="15" t="s">
        <v>9333</v>
      </c>
      <c r="AG481" s="15" t="s">
        <v>9303</v>
      </c>
    </row>
    <row r="482" spans="1:33" x14ac:dyDescent="0.45">
      <c r="A482" s="15">
        <v>1000479</v>
      </c>
      <c r="B482" s="15" t="s">
        <v>26</v>
      </c>
      <c r="C482" s="18">
        <v>603347295</v>
      </c>
      <c r="D482" s="15">
        <v>1400</v>
      </c>
      <c r="E482" s="15" t="s">
        <v>70</v>
      </c>
      <c r="F482" s="15" t="s">
        <v>15253</v>
      </c>
      <c r="G482" s="15" t="s">
        <v>29</v>
      </c>
      <c r="H482" s="15" t="s">
        <v>2331</v>
      </c>
      <c r="I482" s="15" t="s">
        <v>2071</v>
      </c>
      <c r="J482" s="15" t="s">
        <v>2330</v>
      </c>
      <c r="K482" s="15" t="s">
        <v>32</v>
      </c>
      <c r="L482" s="15">
        <v>326059109</v>
      </c>
      <c r="M482" s="15">
        <v>984480903</v>
      </c>
      <c r="N482" s="15" t="s">
        <v>33</v>
      </c>
      <c r="O482" s="15" t="s">
        <v>2332</v>
      </c>
      <c r="P482" s="15">
        <v>31592</v>
      </c>
      <c r="Q482" s="15" t="s">
        <v>409</v>
      </c>
      <c r="R482" s="15" t="s">
        <v>36</v>
      </c>
      <c r="S482" s="15" t="s">
        <v>910</v>
      </c>
      <c r="T482" s="15" t="s">
        <v>15306</v>
      </c>
      <c r="U482" s="15" t="s">
        <v>2333</v>
      </c>
      <c r="W482" s="15" t="s">
        <v>2334</v>
      </c>
      <c r="X482" s="15" t="s">
        <v>97</v>
      </c>
      <c r="Y482" s="15">
        <v>0</v>
      </c>
      <c r="Z482" s="15" t="s">
        <v>74</v>
      </c>
      <c r="AA482" s="15" t="s">
        <v>74</v>
      </c>
      <c r="AB482" s="15">
        <v>43714</v>
      </c>
      <c r="AC482" s="15" t="s">
        <v>9291</v>
      </c>
      <c r="AD482" s="15" t="s">
        <v>9296</v>
      </c>
      <c r="AE482" s="15" t="s">
        <v>9293</v>
      </c>
      <c r="AF482" s="15" t="s">
        <v>9321</v>
      </c>
      <c r="AG482" s="15" t="s">
        <v>9322</v>
      </c>
    </row>
    <row r="483" spans="1:33" x14ac:dyDescent="0.45">
      <c r="A483" s="15">
        <v>1000480</v>
      </c>
      <c r="B483" s="15" t="s">
        <v>26</v>
      </c>
      <c r="C483" s="18">
        <v>603630559</v>
      </c>
      <c r="D483" s="15">
        <v>600</v>
      </c>
      <c r="E483" s="15" t="s">
        <v>28</v>
      </c>
      <c r="F483" s="15" t="s">
        <v>15253</v>
      </c>
      <c r="G483" s="15" t="s">
        <v>29</v>
      </c>
      <c r="H483" s="15" t="s">
        <v>1014</v>
      </c>
      <c r="I483" s="15" t="s">
        <v>2336</v>
      </c>
      <c r="J483" s="15" t="s">
        <v>2335</v>
      </c>
      <c r="K483" s="15" t="s">
        <v>32</v>
      </c>
      <c r="L483" s="15">
        <v>983511599</v>
      </c>
      <c r="M483" s="15">
        <v>983511599</v>
      </c>
      <c r="N483" s="15" t="s">
        <v>33</v>
      </c>
      <c r="O483" s="15" t="s">
        <v>2337</v>
      </c>
      <c r="P483" s="15">
        <v>31000</v>
      </c>
      <c r="Q483" s="15" t="s">
        <v>58</v>
      </c>
      <c r="R483" s="15" t="s">
        <v>36</v>
      </c>
      <c r="S483" s="15" t="s">
        <v>506</v>
      </c>
      <c r="T483" s="15" t="s">
        <v>15325</v>
      </c>
      <c r="U483" s="15" t="s">
        <v>2338</v>
      </c>
      <c r="W483" s="15" t="s">
        <v>2339</v>
      </c>
      <c r="X483" s="15" t="s">
        <v>97</v>
      </c>
      <c r="Y483" s="15">
        <v>2</v>
      </c>
      <c r="Z483" s="15" t="s">
        <v>74</v>
      </c>
      <c r="AA483" s="15" t="s">
        <v>74</v>
      </c>
      <c r="AB483" s="15">
        <v>43706</v>
      </c>
      <c r="AC483" s="15" t="s">
        <v>9291</v>
      </c>
      <c r="AD483" s="15" t="s">
        <v>9292</v>
      </c>
      <c r="AE483" s="15" t="s">
        <v>9293</v>
      </c>
      <c r="AF483" s="15" t="s">
        <v>511</v>
      </c>
      <c r="AG483" s="15" t="s">
        <v>9347</v>
      </c>
    </row>
    <row r="484" spans="1:33" x14ac:dyDescent="0.45">
      <c r="A484" s="15">
        <v>1000481</v>
      </c>
      <c r="B484" s="15" t="s">
        <v>26</v>
      </c>
      <c r="C484" s="18">
        <v>602249104001</v>
      </c>
      <c r="D484" s="15">
        <v>0</v>
      </c>
      <c r="E484" s="15" t="s">
        <v>70</v>
      </c>
      <c r="F484" s="15" t="s">
        <v>15253</v>
      </c>
      <c r="G484" s="15" t="s">
        <v>1801</v>
      </c>
      <c r="J484" s="15" t="s">
        <v>2340</v>
      </c>
      <c r="T484" s="15" t="s">
        <v>770</v>
      </c>
      <c r="Z484" s="15" t="s">
        <v>46</v>
      </c>
      <c r="AA484" s="15" t="s">
        <v>41</v>
      </c>
      <c r="AB484" s="15">
        <v>44118</v>
      </c>
      <c r="AC484" s="15" t="s">
        <v>9291</v>
      </c>
      <c r="AD484" s="15" t="s">
        <v>9296</v>
      </c>
      <c r="AE484" s="15" t="s">
        <v>9302</v>
      </c>
      <c r="AF484" s="15" t="s">
        <v>5096</v>
      </c>
      <c r="AG484" s="15" t="s">
        <v>9412</v>
      </c>
    </row>
    <row r="485" spans="1:33" x14ac:dyDescent="0.45">
      <c r="A485" s="15">
        <v>1000482</v>
      </c>
      <c r="B485" s="15" t="s">
        <v>26</v>
      </c>
      <c r="C485" s="18">
        <v>602249104</v>
      </c>
      <c r="D485" s="15">
        <v>900</v>
      </c>
      <c r="E485" s="15" t="s">
        <v>70</v>
      </c>
      <c r="F485" s="15" t="s">
        <v>15253</v>
      </c>
      <c r="G485" s="15" t="s">
        <v>29</v>
      </c>
      <c r="H485" s="15" t="s">
        <v>2342</v>
      </c>
      <c r="I485" s="15" t="s">
        <v>2343</v>
      </c>
      <c r="J485" s="15" t="s">
        <v>2341</v>
      </c>
      <c r="K485" s="15" t="s">
        <v>32</v>
      </c>
      <c r="L485" s="15">
        <v>3803437</v>
      </c>
      <c r="M485" s="15">
        <v>995493229</v>
      </c>
      <c r="N485" s="15" t="s">
        <v>2344</v>
      </c>
      <c r="O485" s="15" t="s">
        <v>2345</v>
      </c>
      <c r="P485" s="15">
        <v>24738</v>
      </c>
      <c r="Q485" s="15" t="s">
        <v>35</v>
      </c>
      <c r="R485" s="15" t="s">
        <v>59</v>
      </c>
      <c r="S485" s="15" t="s">
        <v>2346</v>
      </c>
      <c r="T485" s="15" t="s">
        <v>15359</v>
      </c>
      <c r="U485" s="15" t="s">
        <v>2347</v>
      </c>
      <c r="V485" s="15">
        <v>995493229</v>
      </c>
      <c r="W485" s="15" t="s">
        <v>2348</v>
      </c>
      <c r="X485" s="15" t="s">
        <v>39</v>
      </c>
      <c r="Y485" s="15">
        <v>0</v>
      </c>
      <c r="Z485" s="15" t="s">
        <v>46</v>
      </c>
      <c r="AA485" s="15" t="s">
        <v>41</v>
      </c>
      <c r="AB485" s="15">
        <v>44118</v>
      </c>
      <c r="AC485" s="15" t="s">
        <v>9291</v>
      </c>
      <c r="AD485" s="15" t="s">
        <v>9292</v>
      </c>
      <c r="AE485" s="15" t="s">
        <v>9293</v>
      </c>
      <c r="AF485" s="15" t="s">
        <v>511</v>
      </c>
      <c r="AG485" s="15" t="s">
        <v>9345</v>
      </c>
    </row>
    <row r="486" spans="1:33" x14ac:dyDescent="0.45">
      <c r="A486" s="15">
        <v>1000483</v>
      </c>
      <c r="B486" s="15" t="s">
        <v>26</v>
      </c>
      <c r="C486" s="18">
        <v>1724348410</v>
      </c>
      <c r="D486" s="15">
        <v>800</v>
      </c>
      <c r="E486" s="15" t="s">
        <v>70</v>
      </c>
      <c r="F486" s="15" t="s">
        <v>15253</v>
      </c>
      <c r="G486" s="15" t="s">
        <v>29</v>
      </c>
      <c r="H486" s="15" t="s">
        <v>2350</v>
      </c>
      <c r="I486" s="15" t="s">
        <v>2351</v>
      </c>
      <c r="J486" s="15" t="s">
        <v>2349</v>
      </c>
      <c r="K486" s="15" t="s">
        <v>32</v>
      </c>
      <c r="L486" s="15">
        <v>984415884</v>
      </c>
      <c r="M486" s="15">
        <v>984415884</v>
      </c>
      <c r="N486" s="15" t="s">
        <v>2352</v>
      </c>
      <c r="O486" s="15" t="s">
        <v>2353</v>
      </c>
      <c r="P486" s="15">
        <v>34383</v>
      </c>
      <c r="Q486" s="15" t="s">
        <v>409</v>
      </c>
      <c r="R486" s="15" t="s">
        <v>36</v>
      </c>
      <c r="S486" s="15" t="s">
        <v>2288</v>
      </c>
      <c r="T486" s="15" t="s">
        <v>15343</v>
      </c>
      <c r="U486" s="15" t="s">
        <v>2354</v>
      </c>
      <c r="V486" s="15">
        <v>984415884</v>
      </c>
      <c r="W486" s="15" t="s">
        <v>2355</v>
      </c>
      <c r="X486" s="15" t="s">
        <v>39</v>
      </c>
      <c r="Y486" s="15">
        <v>2</v>
      </c>
      <c r="Z486" s="15" t="s">
        <v>1581</v>
      </c>
      <c r="AA486" s="15" t="s">
        <v>333</v>
      </c>
      <c r="AB486" s="15">
        <v>44208</v>
      </c>
      <c r="AC486" s="15" t="s">
        <v>9291</v>
      </c>
      <c r="AD486" s="15" t="s">
        <v>9292</v>
      </c>
      <c r="AE486" s="15" t="s">
        <v>9302</v>
      </c>
      <c r="AF486" s="15" t="s">
        <v>5096</v>
      </c>
      <c r="AG486" s="15" t="s">
        <v>9312</v>
      </c>
    </row>
    <row r="487" spans="1:33" x14ac:dyDescent="0.45">
      <c r="A487" s="15">
        <v>1000484</v>
      </c>
      <c r="B487" s="15" t="s">
        <v>26</v>
      </c>
      <c r="C487" s="18">
        <v>604053504</v>
      </c>
      <c r="D487" s="15">
        <v>400</v>
      </c>
      <c r="E487" s="15" t="s">
        <v>70</v>
      </c>
      <c r="F487" s="15" t="s">
        <v>15253</v>
      </c>
      <c r="G487" s="15" t="s">
        <v>29</v>
      </c>
      <c r="H487" s="15" t="s">
        <v>2357</v>
      </c>
      <c r="I487" s="15" t="s">
        <v>2358</v>
      </c>
      <c r="J487" s="15" t="s">
        <v>2356</v>
      </c>
      <c r="K487" s="15" t="s">
        <v>32</v>
      </c>
      <c r="L487" s="15">
        <v>32626585</v>
      </c>
      <c r="M487" s="15">
        <v>992073555</v>
      </c>
      <c r="N487" s="15" t="s">
        <v>33</v>
      </c>
      <c r="O487" s="15" t="s">
        <v>2359</v>
      </c>
      <c r="P487" s="15">
        <v>33724</v>
      </c>
      <c r="Q487" s="15" t="s">
        <v>35</v>
      </c>
      <c r="R487" s="15" t="s">
        <v>59</v>
      </c>
      <c r="S487" s="15" t="s">
        <v>829</v>
      </c>
      <c r="T487" s="15" t="s">
        <v>15314</v>
      </c>
      <c r="U487" s="15" t="s">
        <v>2360</v>
      </c>
      <c r="W487" s="15" t="s">
        <v>34</v>
      </c>
      <c r="X487" s="15" t="s">
        <v>97</v>
      </c>
      <c r="Y487" s="15">
        <v>0</v>
      </c>
      <c r="Z487" s="15" t="s">
        <v>74</v>
      </c>
      <c r="AA487" s="15" t="s">
        <v>74</v>
      </c>
      <c r="AB487" s="15">
        <v>43728</v>
      </c>
      <c r="AC487" s="15" t="s">
        <v>9291</v>
      </c>
      <c r="AD487" s="15" t="s">
        <v>9296</v>
      </c>
      <c r="AE487" s="15" t="s">
        <v>9293</v>
      </c>
      <c r="AF487" s="15" t="s">
        <v>511</v>
      </c>
      <c r="AG487" s="15" t="s">
        <v>9301</v>
      </c>
    </row>
    <row r="488" spans="1:33" x14ac:dyDescent="0.45">
      <c r="A488" s="15">
        <v>1000485</v>
      </c>
      <c r="B488" s="15" t="s">
        <v>26</v>
      </c>
      <c r="C488" s="18">
        <v>1709794901</v>
      </c>
      <c r="D488" s="15">
        <v>0</v>
      </c>
      <c r="E488" s="15" t="s">
        <v>70</v>
      </c>
      <c r="F488" s="15" t="s">
        <v>15253</v>
      </c>
      <c r="G488" s="15" t="s">
        <v>29</v>
      </c>
      <c r="H488" s="15" t="s">
        <v>2362</v>
      </c>
      <c r="I488" s="15" t="s">
        <v>2363</v>
      </c>
      <c r="J488" s="15" t="s">
        <v>2361</v>
      </c>
      <c r="K488" s="15" t="s">
        <v>32</v>
      </c>
      <c r="L488" s="15" t="s">
        <v>33</v>
      </c>
      <c r="M488" s="15">
        <v>984415884</v>
      </c>
      <c r="N488" s="15" t="s">
        <v>33</v>
      </c>
      <c r="O488" s="15" t="s">
        <v>2364</v>
      </c>
      <c r="P488" s="15">
        <v>25272</v>
      </c>
      <c r="Q488" s="15" t="s">
        <v>58</v>
      </c>
      <c r="R488" s="15" t="s">
        <v>36</v>
      </c>
      <c r="S488" s="15" t="s">
        <v>2365</v>
      </c>
      <c r="T488" s="15" t="s">
        <v>15350</v>
      </c>
      <c r="U488" s="15" t="s">
        <v>33</v>
      </c>
      <c r="V488" s="15" t="s">
        <v>33</v>
      </c>
      <c r="W488" s="15" t="s">
        <v>1584</v>
      </c>
      <c r="X488" s="15" t="s">
        <v>39</v>
      </c>
      <c r="Y488" s="15">
        <v>0</v>
      </c>
      <c r="Z488" s="15" t="s">
        <v>1581</v>
      </c>
      <c r="AC488" s="15" t="s">
        <v>9291</v>
      </c>
      <c r="AD488" s="15" t="s">
        <v>9292</v>
      </c>
      <c r="AE488" s="15" t="s">
        <v>9302</v>
      </c>
      <c r="AF488" s="15" t="s">
        <v>5096</v>
      </c>
      <c r="AG488" s="15" t="s">
        <v>9312</v>
      </c>
    </row>
    <row r="489" spans="1:33" x14ac:dyDescent="0.45">
      <c r="A489" s="15">
        <v>1000486</v>
      </c>
      <c r="B489" s="15" t="s">
        <v>26</v>
      </c>
      <c r="C489" s="18">
        <v>601934920</v>
      </c>
      <c r="D489" s="15">
        <v>1200</v>
      </c>
      <c r="E489" s="15" t="s">
        <v>70</v>
      </c>
      <c r="F489" s="15" t="s">
        <v>15253</v>
      </c>
      <c r="G489" s="15" t="s">
        <v>29</v>
      </c>
      <c r="H489" s="15" t="s">
        <v>2367</v>
      </c>
      <c r="I489" s="15" t="s">
        <v>2368</v>
      </c>
      <c r="J489" s="15" t="s">
        <v>2366</v>
      </c>
      <c r="K489" s="15" t="s">
        <v>32</v>
      </c>
      <c r="L489" s="15">
        <v>997012781</v>
      </c>
      <c r="M489" s="15">
        <v>997012781</v>
      </c>
      <c r="N489" s="15" t="s">
        <v>33</v>
      </c>
      <c r="O489" s="15" t="s">
        <v>2369</v>
      </c>
      <c r="P489" s="15">
        <v>24658</v>
      </c>
      <c r="Q489" s="15" t="s">
        <v>58</v>
      </c>
      <c r="R489" s="15" t="s">
        <v>59</v>
      </c>
      <c r="S489" s="15" t="s">
        <v>79</v>
      </c>
      <c r="T489" s="15" t="s">
        <v>79</v>
      </c>
      <c r="W489" s="15" t="s">
        <v>34</v>
      </c>
      <c r="X489" s="15" t="s">
        <v>97</v>
      </c>
      <c r="Y489" s="15">
        <v>0</v>
      </c>
      <c r="Z489" s="15" t="s">
        <v>74</v>
      </c>
      <c r="AA489" s="15" t="s">
        <v>74</v>
      </c>
      <c r="AB489" s="15">
        <v>43761</v>
      </c>
      <c r="AC489" s="15" t="s">
        <v>9291</v>
      </c>
      <c r="AD489" s="15" t="s">
        <v>9292</v>
      </c>
      <c r="AE489" s="15" t="s">
        <v>9293</v>
      </c>
      <c r="AF489" s="15" t="s">
        <v>9297</v>
      </c>
      <c r="AG489" s="15" t="s">
        <v>9413</v>
      </c>
    </row>
    <row r="490" spans="1:33" x14ac:dyDescent="0.45">
      <c r="A490" s="15">
        <v>1000487</v>
      </c>
      <c r="B490" s="15" t="s">
        <v>26</v>
      </c>
      <c r="C490" s="18">
        <v>603882994</v>
      </c>
      <c r="D490" s="15">
        <v>700</v>
      </c>
      <c r="E490" s="15" t="s">
        <v>70</v>
      </c>
      <c r="F490" s="15" t="s">
        <v>15253</v>
      </c>
      <c r="G490" s="15" t="s">
        <v>29</v>
      </c>
      <c r="H490" s="15" t="s">
        <v>2371</v>
      </c>
      <c r="I490" s="15" t="s">
        <v>2372</v>
      </c>
      <c r="J490" s="15" t="s">
        <v>2370</v>
      </c>
      <c r="K490" s="15" t="s">
        <v>32</v>
      </c>
      <c r="L490" s="15">
        <v>2396781</v>
      </c>
      <c r="M490" s="15">
        <v>960175077</v>
      </c>
      <c r="N490" s="15" t="s">
        <v>33</v>
      </c>
      <c r="O490" s="15" t="s">
        <v>2373</v>
      </c>
      <c r="P490" s="15">
        <v>30891</v>
      </c>
      <c r="Q490" s="15" t="s">
        <v>35</v>
      </c>
      <c r="R490" s="15" t="s">
        <v>36</v>
      </c>
      <c r="S490" s="15" t="s">
        <v>79</v>
      </c>
      <c r="T490" s="15" t="s">
        <v>79</v>
      </c>
      <c r="W490" s="15" t="s">
        <v>34</v>
      </c>
      <c r="X490" s="15" t="s">
        <v>97</v>
      </c>
      <c r="Y490" s="15">
        <v>0</v>
      </c>
      <c r="Z490" s="15" t="s">
        <v>74</v>
      </c>
      <c r="AA490" s="15" t="s">
        <v>74</v>
      </c>
      <c r="AB490" s="15">
        <v>43727</v>
      </c>
      <c r="AC490" s="15" t="s">
        <v>9291</v>
      </c>
      <c r="AD490" s="15" t="s">
        <v>9296</v>
      </c>
      <c r="AE490" s="15" t="s">
        <v>9293</v>
      </c>
      <c r="AF490" s="15" t="s">
        <v>511</v>
      </c>
      <c r="AG490" s="15" t="s">
        <v>9304</v>
      </c>
    </row>
    <row r="491" spans="1:33" x14ac:dyDescent="0.45">
      <c r="A491" s="15">
        <v>1000488</v>
      </c>
      <c r="B491" s="15" t="s">
        <v>26</v>
      </c>
      <c r="C491" s="18">
        <v>1727889956</v>
      </c>
      <c r="D491" s="15">
        <v>0</v>
      </c>
      <c r="E491" s="15" t="s">
        <v>70</v>
      </c>
      <c r="F491" s="15" t="s">
        <v>15253</v>
      </c>
      <c r="G491" s="15" t="s">
        <v>29</v>
      </c>
      <c r="H491" s="15" t="s">
        <v>2374</v>
      </c>
      <c r="I491" s="15" t="s">
        <v>2375</v>
      </c>
      <c r="J491" s="15" t="s">
        <v>2376</v>
      </c>
      <c r="K491" s="15" t="s">
        <v>32</v>
      </c>
      <c r="L491" s="15" t="s">
        <v>33</v>
      </c>
      <c r="M491" s="15" t="s">
        <v>33</v>
      </c>
      <c r="N491" s="15" t="s">
        <v>33</v>
      </c>
      <c r="O491" s="15" t="s">
        <v>34</v>
      </c>
      <c r="P491" s="15">
        <v>28149</v>
      </c>
      <c r="Q491" s="15" t="s">
        <v>58</v>
      </c>
      <c r="R491" s="15" t="s">
        <v>36</v>
      </c>
      <c r="S491" s="15" t="s">
        <v>2377</v>
      </c>
      <c r="T491" s="15" t="s">
        <v>15358</v>
      </c>
      <c r="W491" s="15" t="s">
        <v>34</v>
      </c>
      <c r="X491" s="15" t="s">
        <v>97</v>
      </c>
      <c r="Y491" s="15">
        <v>0</v>
      </c>
      <c r="Z491" s="15" t="s">
        <v>1581</v>
      </c>
      <c r="AC491" s="15" t="s">
        <v>9291</v>
      </c>
      <c r="AD491" s="15" t="s">
        <v>9292</v>
      </c>
      <c r="AE491" s="15" t="s">
        <v>9302</v>
      </c>
      <c r="AF491" s="15" t="s">
        <v>5096</v>
      </c>
      <c r="AG491" s="15" t="s">
        <v>9312</v>
      </c>
    </row>
    <row r="492" spans="1:33" x14ac:dyDescent="0.45">
      <c r="A492" s="15">
        <v>1000489</v>
      </c>
      <c r="B492" s="15" t="s">
        <v>26</v>
      </c>
      <c r="C492" s="18">
        <v>1721771200</v>
      </c>
      <c r="D492" s="15">
        <v>500</v>
      </c>
      <c r="E492" s="15" t="s">
        <v>70</v>
      </c>
      <c r="F492" s="15" t="s">
        <v>15253</v>
      </c>
      <c r="G492" s="15" t="s">
        <v>29</v>
      </c>
      <c r="H492" s="15" t="s">
        <v>2267</v>
      </c>
      <c r="I492" s="15" t="s">
        <v>2379</v>
      </c>
      <c r="J492" s="15" t="s">
        <v>2378</v>
      </c>
      <c r="K492" s="15" t="s">
        <v>32</v>
      </c>
      <c r="L492" s="15">
        <v>2294582</v>
      </c>
      <c r="M492" s="15">
        <v>984037011</v>
      </c>
      <c r="N492" s="15" t="s">
        <v>2380</v>
      </c>
      <c r="O492" s="15" t="s">
        <v>2381</v>
      </c>
      <c r="P492" s="15">
        <v>32228</v>
      </c>
      <c r="Q492" s="15" t="s">
        <v>58</v>
      </c>
      <c r="R492" s="15" t="s">
        <v>59</v>
      </c>
      <c r="S492" s="15" t="s">
        <v>2382</v>
      </c>
      <c r="T492" s="15" t="s">
        <v>15357</v>
      </c>
      <c r="V492" s="15">
        <v>1721771200</v>
      </c>
      <c r="W492" s="15" t="s">
        <v>2383</v>
      </c>
      <c r="X492" s="15" t="s">
        <v>39</v>
      </c>
      <c r="Y492" s="15">
        <v>2</v>
      </c>
      <c r="Z492" s="15" t="s">
        <v>46</v>
      </c>
      <c r="AA492" s="15" t="s">
        <v>41</v>
      </c>
      <c r="AB492" s="15">
        <v>44118</v>
      </c>
      <c r="AC492" s="15" t="s">
        <v>9291</v>
      </c>
      <c r="AD492" s="15" t="s">
        <v>9295</v>
      </c>
      <c r="AE492" s="15" t="s">
        <v>9302</v>
      </c>
      <c r="AF492" s="15" t="s">
        <v>5096</v>
      </c>
      <c r="AG492" s="15" t="s">
        <v>9312</v>
      </c>
    </row>
    <row r="493" spans="1:33" x14ac:dyDescent="0.45">
      <c r="A493" s="15">
        <v>1000490</v>
      </c>
      <c r="B493" s="15" t="s">
        <v>26</v>
      </c>
      <c r="C493" s="18">
        <v>1713125563</v>
      </c>
      <c r="D493" s="15">
        <v>0</v>
      </c>
      <c r="E493" s="15" t="s">
        <v>28</v>
      </c>
      <c r="F493" s="15" t="s">
        <v>15253</v>
      </c>
      <c r="G493" s="15" t="s">
        <v>29</v>
      </c>
      <c r="H493" s="15" t="s">
        <v>2385</v>
      </c>
      <c r="I493" s="15" t="s">
        <v>2386</v>
      </c>
      <c r="J493" s="15" t="s">
        <v>2384</v>
      </c>
      <c r="K493" s="15" t="s">
        <v>32</v>
      </c>
      <c r="L493" s="15">
        <v>382608</v>
      </c>
      <c r="M493" s="15">
        <v>995464135</v>
      </c>
      <c r="N493" s="15" t="s">
        <v>2387</v>
      </c>
      <c r="O493" s="15" t="s">
        <v>2388</v>
      </c>
      <c r="P493" s="15">
        <v>30587</v>
      </c>
      <c r="Q493" s="15" t="s">
        <v>58</v>
      </c>
      <c r="R493" s="15" t="s">
        <v>36</v>
      </c>
      <c r="S493" s="15" t="s">
        <v>662</v>
      </c>
      <c r="T493" s="15" t="s">
        <v>15359</v>
      </c>
      <c r="V493" s="15">
        <v>995464135</v>
      </c>
      <c r="W493" s="15" t="s">
        <v>34</v>
      </c>
      <c r="X493" s="15" t="s">
        <v>39</v>
      </c>
      <c r="Y493" s="15">
        <v>0</v>
      </c>
      <c r="Z493" s="15" t="s">
        <v>46</v>
      </c>
      <c r="AA493" s="15" t="s">
        <v>609</v>
      </c>
      <c r="AB493" s="15">
        <v>44147</v>
      </c>
      <c r="AC493" s="15" t="s">
        <v>9291</v>
      </c>
      <c r="AD493" s="15" t="s">
        <v>9296</v>
      </c>
      <c r="AE493" s="15" t="s">
        <v>9302</v>
      </c>
      <c r="AF493" s="15" t="s">
        <v>5096</v>
      </c>
      <c r="AG493" s="15" t="s">
        <v>9312</v>
      </c>
    </row>
    <row r="494" spans="1:33" x14ac:dyDescent="0.45">
      <c r="A494" s="15">
        <v>1000491</v>
      </c>
      <c r="B494" s="15" t="s">
        <v>26</v>
      </c>
      <c r="C494" s="18">
        <v>1751390988</v>
      </c>
      <c r="D494" s="15">
        <v>550</v>
      </c>
      <c r="E494" s="15" t="s">
        <v>28</v>
      </c>
      <c r="F494" s="15" t="s">
        <v>15253</v>
      </c>
      <c r="G494" s="15" t="s">
        <v>29</v>
      </c>
      <c r="H494" s="15" t="s">
        <v>2390</v>
      </c>
      <c r="I494" s="15" t="s">
        <v>2391</v>
      </c>
      <c r="J494" s="15" t="s">
        <v>2389</v>
      </c>
      <c r="K494" s="15" t="s">
        <v>32</v>
      </c>
      <c r="L494" s="15">
        <v>2453369</v>
      </c>
      <c r="M494" s="15">
        <v>984314037</v>
      </c>
      <c r="N494" s="15" t="s">
        <v>2392</v>
      </c>
      <c r="O494" s="15" t="s">
        <v>2393</v>
      </c>
      <c r="P494" s="15">
        <v>36972</v>
      </c>
      <c r="Q494" s="15" t="s">
        <v>35</v>
      </c>
      <c r="R494" s="15" t="s">
        <v>36</v>
      </c>
      <c r="S494" s="15" t="s">
        <v>2394</v>
      </c>
      <c r="T494" s="15" t="s">
        <v>15351</v>
      </c>
      <c r="U494" s="15" t="s">
        <v>2395</v>
      </c>
      <c r="V494" s="15">
        <v>984314037</v>
      </c>
      <c r="W494" s="15" t="s">
        <v>2396</v>
      </c>
      <c r="X494" s="15" t="s">
        <v>39</v>
      </c>
      <c r="Y494" s="15">
        <v>0</v>
      </c>
      <c r="Z494" s="15" t="s">
        <v>46</v>
      </c>
      <c r="AA494" s="15" t="s">
        <v>2397</v>
      </c>
      <c r="AB494" s="15">
        <v>44607</v>
      </c>
      <c r="AC494" s="15" t="s">
        <v>9291</v>
      </c>
      <c r="AD494" s="15" t="s">
        <v>9292</v>
      </c>
      <c r="AE494" s="15" t="s">
        <v>9293</v>
      </c>
      <c r="AF494" s="15" t="s">
        <v>511</v>
      </c>
      <c r="AG494" s="15" t="s">
        <v>9347</v>
      </c>
    </row>
    <row r="495" spans="1:33" x14ac:dyDescent="0.45">
      <c r="A495" s="15">
        <v>1000492</v>
      </c>
      <c r="B495" s="15" t="s">
        <v>26</v>
      </c>
      <c r="C495" s="18">
        <v>1712698693</v>
      </c>
      <c r="D495" s="15">
        <v>3000</v>
      </c>
      <c r="E495" s="15" t="s">
        <v>70</v>
      </c>
      <c r="F495" s="15" t="s">
        <v>15253</v>
      </c>
      <c r="G495" s="15" t="s">
        <v>29</v>
      </c>
      <c r="H495" s="15" t="s">
        <v>2399</v>
      </c>
      <c r="I495" s="15" t="s">
        <v>2400</v>
      </c>
      <c r="J495" s="15" t="s">
        <v>2398</v>
      </c>
      <c r="K495" s="15" t="s">
        <v>32</v>
      </c>
      <c r="L495" s="15">
        <v>987996222</v>
      </c>
      <c r="M495" s="15">
        <v>987996222</v>
      </c>
      <c r="N495" s="15" t="s">
        <v>2401</v>
      </c>
      <c r="O495" s="15" t="s">
        <v>2402</v>
      </c>
      <c r="P495" s="15">
        <v>26969</v>
      </c>
      <c r="Q495" s="15" t="s">
        <v>35</v>
      </c>
      <c r="R495" s="15" t="s">
        <v>36</v>
      </c>
      <c r="S495" s="15" t="s">
        <v>2403</v>
      </c>
      <c r="T495" s="15" t="s">
        <v>15350</v>
      </c>
      <c r="U495" s="15" t="s">
        <v>2404</v>
      </c>
      <c r="V495" s="15">
        <v>987996222</v>
      </c>
      <c r="W495" s="15" t="s">
        <v>2405</v>
      </c>
      <c r="X495" s="15" t="s">
        <v>97</v>
      </c>
      <c r="Y495" s="15">
        <v>0</v>
      </c>
      <c r="Z495" s="15" t="s">
        <v>46</v>
      </c>
      <c r="AA495" s="15" t="s">
        <v>41</v>
      </c>
      <c r="AB495" s="15">
        <v>44111</v>
      </c>
      <c r="AC495" s="15" t="s">
        <v>9291</v>
      </c>
      <c r="AD495" s="15" t="s">
        <v>9292</v>
      </c>
      <c r="AE495" s="15" t="s">
        <v>9302</v>
      </c>
      <c r="AF495" s="15" t="s">
        <v>5096</v>
      </c>
      <c r="AG495" s="15" t="s">
        <v>9381</v>
      </c>
    </row>
    <row r="496" spans="1:33" x14ac:dyDescent="0.45">
      <c r="A496" s="15">
        <v>1000493</v>
      </c>
      <c r="B496" s="15" t="s">
        <v>26</v>
      </c>
      <c r="C496" s="18">
        <v>1750827998</v>
      </c>
      <c r="D496" s="15">
        <v>0</v>
      </c>
      <c r="E496" s="15" t="s">
        <v>70</v>
      </c>
      <c r="F496" s="15" t="s">
        <v>15253</v>
      </c>
      <c r="G496" s="15" t="s">
        <v>29</v>
      </c>
      <c r="H496" s="15" t="s">
        <v>2406</v>
      </c>
      <c r="I496" s="15" t="s">
        <v>1217</v>
      </c>
      <c r="J496" s="15" t="s">
        <v>2407</v>
      </c>
      <c r="K496" s="15" t="s">
        <v>32</v>
      </c>
      <c r="L496" s="15" t="s">
        <v>33</v>
      </c>
      <c r="M496" s="15" t="s">
        <v>33</v>
      </c>
      <c r="N496" s="15" t="s">
        <v>33</v>
      </c>
      <c r="O496" s="15" t="s">
        <v>34</v>
      </c>
      <c r="P496" s="15">
        <v>33765</v>
      </c>
      <c r="Q496" s="15" t="s">
        <v>35</v>
      </c>
      <c r="R496" s="15" t="s">
        <v>59</v>
      </c>
      <c r="S496" s="15" t="s">
        <v>2408</v>
      </c>
      <c r="T496" s="15" t="s">
        <v>15358</v>
      </c>
      <c r="U496" s="15" t="s">
        <v>2409</v>
      </c>
      <c r="W496" s="15" t="s">
        <v>34</v>
      </c>
      <c r="X496" s="15" t="s">
        <v>39</v>
      </c>
      <c r="Y496" s="15">
        <v>0</v>
      </c>
      <c r="Z496" s="15" t="s">
        <v>46</v>
      </c>
      <c r="AA496" s="15" t="s">
        <v>609</v>
      </c>
      <c r="AB496" s="15">
        <v>44147</v>
      </c>
      <c r="AC496" s="15" t="s">
        <v>9291</v>
      </c>
      <c r="AD496" s="15" t="s">
        <v>9295</v>
      </c>
      <c r="AE496" s="15" t="s">
        <v>9302</v>
      </c>
      <c r="AF496" s="15" t="s">
        <v>5096</v>
      </c>
      <c r="AG496" s="15" t="s">
        <v>9414</v>
      </c>
    </row>
    <row r="497" spans="1:33" x14ac:dyDescent="0.45">
      <c r="A497" s="15">
        <v>1000494</v>
      </c>
      <c r="B497" s="15" t="s">
        <v>26</v>
      </c>
      <c r="C497" s="18">
        <v>602740037</v>
      </c>
      <c r="D497" s="15">
        <v>500</v>
      </c>
      <c r="E497" s="15" t="s">
        <v>28</v>
      </c>
      <c r="F497" s="15" t="s">
        <v>15253</v>
      </c>
      <c r="G497" s="15" t="s">
        <v>29</v>
      </c>
      <c r="H497" s="15" t="s">
        <v>2411</v>
      </c>
      <c r="I497" s="15" t="s">
        <v>2412</v>
      </c>
      <c r="J497" s="15" t="s">
        <v>2410</v>
      </c>
      <c r="K497" s="15" t="s">
        <v>32</v>
      </c>
      <c r="L497" s="15">
        <v>969126568</v>
      </c>
      <c r="M497" s="15">
        <v>969126568</v>
      </c>
      <c r="N497" s="15" t="s">
        <v>2413</v>
      </c>
      <c r="O497" s="15" t="s">
        <v>2414</v>
      </c>
      <c r="P497" s="15">
        <v>26799</v>
      </c>
      <c r="Q497" s="15" t="s">
        <v>58</v>
      </c>
      <c r="R497" s="15" t="s">
        <v>59</v>
      </c>
      <c r="S497" s="15" t="s">
        <v>348</v>
      </c>
      <c r="T497" s="15" t="s">
        <v>15325</v>
      </c>
      <c r="V497" s="15">
        <v>969126568</v>
      </c>
      <c r="W497" s="15" t="s">
        <v>34</v>
      </c>
      <c r="X497" s="15" t="s">
        <v>97</v>
      </c>
      <c r="Y497" s="15">
        <v>0</v>
      </c>
      <c r="Z497" s="15" t="s">
        <v>46</v>
      </c>
      <c r="AA497" s="15" t="s">
        <v>609</v>
      </c>
      <c r="AB497" s="15">
        <v>44209</v>
      </c>
      <c r="AC497" s="15" t="s">
        <v>9291</v>
      </c>
      <c r="AD497" s="15" t="s">
        <v>9295</v>
      </c>
      <c r="AE497" s="15" t="s">
        <v>9293</v>
      </c>
      <c r="AF497" s="15" t="s">
        <v>511</v>
      </c>
      <c r="AG497" s="15" t="s">
        <v>9294</v>
      </c>
    </row>
    <row r="498" spans="1:33" x14ac:dyDescent="0.45">
      <c r="A498" s="15">
        <v>1000495</v>
      </c>
      <c r="B498" s="15" t="s">
        <v>26</v>
      </c>
      <c r="C498" s="18">
        <v>603203803</v>
      </c>
      <c r="D498" s="15">
        <v>900</v>
      </c>
      <c r="E498" s="15" t="s">
        <v>70</v>
      </c>
      <c r="F498" s="15" t="s">
        <v>15253</v>
      </c>
      <c r="G498" s="15" t="s">
        <v>29</v>
      </c>
      <c r="H498" s="15" t="s">
        <v>866</v>
      </c>
      <c r="I498" s="15" t="s">
        <v>2416</v>
      </c>
      <c r="J498" s="15" t="s">
        <v>2415</v>
      </c>
      <c r="K498" s="15" t="s">
        <v>32</v>
      </c>
      <c r="L498" s="15">
        <v>991125944</v>
      </c>
      <c r="M498" s="15" t="s">
        <v>33</v>
      </c>
      <c r="N498" s="15" t="s">
        <v>33</v>
      </c>
      <c r="O498" s="15" t="s">
        <v>2417</v>
      </c>
      <c r="P498" s="15">
        <v>28433</v>
      </c>
      <c r="Q498" s="15" t="s">
        <v>58</v>
      </c>
      <c r="R498" s="15" t="s">
        <v>59</v>
      </c>
      <c r="S498" s="15" t="s">
        <v>348</v>
      </c>
      <c r="T498" s="15" t="s">
        <v>15325</v>
      </c>
      <c r="W498" s="15" t="s">
        <v>2417</v>
      </c>
      <c r="X498" s="15" t="s">
        <v>97</v>
      </c>
      <c r="Y498" s="15">
        <v>1</v>
      </c>
      <c r="Z498" s="15" t="s">
        <v>74</v>
      </c>
      <c r="AC498" s="15" t="s">
        <v>9291</v>
      </c>
      <c r="AD498" s="15" t="s">
        <v>9295</v>
      </c>
      <c r="AE498" s="15" t="s">
        <v>9293</v>
      </c>
      <c r="AF498" s="15" t="s">
        <v>9369</v>
      </c>
      <c r="AG498" s="15" t="s">
        <v>9380</v>
      </c>
    </row>
    <row r="499" spans="1:33" x14ac:dyDescent="0.45">
      <c r="A499" s="15">
        <v>1000496</v>
      </c>
      <c r="B499" s="15" t="s">
        <v>26</v>
      </c>
      <c r="C499" s="18">
        <v>1713481479</v>
      </c>
      <c r="D499" s="15">
        <v>700</v>
      </c>
      <c r="E499" s="15" t="s">
        <v>70</v>
      </c>
      <c r="F499" s="15" t="s">
        <v>15253</v>
      </c>
      <c r="G499" s="15" t="s">
        <v>29</v>
      </c>
      <c r="H499" s="15" t="s">
        <v>2419</v>
      </c>
      <c r="I499" s="15" t="s">
        <v>2420</v>
      </c>
      <c r="J499" s="15" t="s">
        <v>2418</v>
      </c>
      <c r="K499" s="15" t="s">
        <v>32</v>
      </c>
      <c r="L499" s="15">
        <v>979072103</v>
      </c>
      <c r="M499" s="15">
        <v>3160787</v>
      </c>
      <c r="N499" s="15" t="s">
        <v>2421</v>
      </c>
      <c r="O499" s="15" t="s">
        <v>2422</v>
      </c>
      <c r="P499" s="15">
        <v>30493</v>
      </c>
      <c r="Q499" s="15" t="s">
        <v>35</v>
      </c>
      <c r="R499" s="15" t="s">
        <v>59</v>
      </c>
      <c r="S499" s="15" t="s">
        <v>244</v>
      </c>
      <c r="T499" s="15" t="s">
        <v>15349</v>
      </c>
      <c r="U499" s="15" t="s">
        <v>2423</v>
      </c>
      <c r="V499" s="15">
        <v>979072103</v>
      </c>
      <c r="W499" s="15" t="s">
        <v>2424</v>
      </c>
      <c r="X499" s="15" t="s">
        <v>39</v>
      </c>
      <c r="Y499" s="15">
        <v>0</v>
      </c>
      <c r="Z499" s="15" t="s">
        <v>46</v>
      </c>
      <c r="AA499" s="15" t="s">
        <v>609</v>
      </c>
      <c r="AB499" s="15">
        <v>44153</v>
      </c>
      <c r="AC499" s="15" t="s">
        <v>9291</v>
      </c>
      <c r="AD499" s="15" t="s">
        <v>9292</v>
      </c>
      <c r="AE499" s="15" t="s">
        <v>9302</v>
      </c>
      <c r="AF499" s="15" t="s">
        <v>5096</v>
      </c>
      <c r="AG499" s="15" t="s">
        <v>9381</v>
      </c>
    </row>
    <row r="500" spans="1:33" x14ac:dyDescent="0.45">
      <c r="A500" s="15">
        <v>1000497</v>
      </c>
      <c r="B500" s="15" t="s">
        <v>26</v>
      </c>
      <c r="C500" s="18">
        <v>1705340238</v>
      </c>
      <c r="D500" s="15">
        <v>1000</v>
      </c>
      <c r="E500" s="15" t="s">
        <v>70</v>
      </c>
      <c r="F500" s="15" t="s">
        <v>15253</v>
      </c>
      <c r="G500" s="15" t="s">
        <v>29</v>
      </c>
      <c r="H500" s="15" t="s">
        <v>2426</v>
      </c>
      <c r="I500" s="15" t="s">
        <v>2427</v>
      </c>
      <c r="J500" s="15" t="s">
        <v>2425</v>
      </c>
      <c r="K500" s="15" t="s">
        <v>32</v>
      </c>
      <c r="L500" s="15">
        <v>2823971</v>
      </c>
      <c r="M500" s="15">
        <v>995865059</v>
      </c>
      <c r="N500" s="15" t="s">
        <v>33</v>
      </c>
      <c r="O500" s="15" t="s">
        <v>2428</v>
      </c>
      <c r="P500" s="15">
        <v>20522</v>
      </c>
      <c r="Q500" s="15" t="s">
        <v>58</v>
      </c>
      <c r="R500" s="15" t="s">
        <v>36</v>
      </c>
      <c r="S500" s="15" t="s">
        <v>491</v>
      </c>
      <c r="T500" s="15" t="s">
        <v>15325</v>
      </c>
      <c r="V500" s="15">
        <v>995886193</v>
      </c>
      <c r="W500" s="15" t="s">
        <v>2429</v>
      </c>
      <c r="X500" s="15" t="s">
        <v>39</v>
      </c>
      <c r="Y500" s="15">
        <v>0</v>
      </c>
      <c r="Z500" s="15" t="s">
        <v>46</v>
      </c>
      <c r="AA500" s="15" t="s">
        <v>41</v>
      </c>
      <c r="AB500" s="15">
        <v>44111</v>
      </c>
      <c r="AC500" s="15" t="s">
        <v>9291</v>
      </c>
      <c r="AD500" s="15" t="s">
        <v>9295</v>
      </c>
      <c r="AE500" s="15" t="s">
        <v>9302</v>
      </c>
      <c r="AF500" s="15" t="s">
        <v>5096</v>
      </c>
      <c r="AG500" s="15" t="s">
        <v>9311</v>
      </c>
    </row>
    <row r="501" spans="1:33" x14ac:dyDescent="0.45">
      <c r="A501" s="15">
        <v>1000498</v>
      </c>
      <c r="B501" s="15" t="s">
        <v>26</v>
      </c>
      <c r="C501" s="18">
        <v>502286958</v>
      </c>
      <c r="D501" s="15">
        <v>0</v>
      </c>
      <c r="E501" s="15" t="s">
        <v>70</v>
      </c>
      <c r="F501" s="15" t="s">
        <v>15253</v>
      </c>
      <c r="G501" s="15" t="s">
        <v>29</v>
      </c>
      <c r="H501" s="15" t="s">
        <v>1002</v>
      </c>
      <c r="I501" s="15" t="s">
        <v>2431</v>
      </c>
      <c r="J501" s="15" t="s">
        <v>2430</v>
      </c>
      <c r="K501" s="15" t="s">
        <v>32</v>
      </c>
      <c r="L501" s="15">
        <v>999812293</v>
      </c>
      <c r="M501" s="15">
        <v>999812293</v>
      </c>
      <c r="N501" s="15" t="s">
        <v>2432</v>
      </c>
      <c r="O501" s="15" t="s">
        <v>2433</v>
      </c>
      <c r="P501" s="15">
        <v>28364</v>
      </c>
      <c r="Q501" s="15" t="s">
        <v>58</v>
      </c>
      <c r="R501" s="15" t="s">
        <v>59</v>
      </c>
      <c r="S501" s="15" t="s">
        <v>2208</v>
      </c>
      <c r="T501" s="15" t="s">
        <v>15316</v>
      </c>
      <c r="U501" s="15" t="s">
        <v>33</v>
      </c>
      <c r="V501" s="15">
        <v>999812293</v>
      </c>
      <c r="W501" s="15" t="s">
        <v>34</v>
      </c>
      <c r="X501" s="15" t="s">
        <v>97</v>
      </c>
      <c r="Y501" s="15">
        <v>0</v>
      </c>
      <c r="Z501" s="15" t="s">
        <v>1581</v>
      </c>
      <c r="AA501" s="15" t="s">
        <v>41</v>
      </c>
      <c r="AB501" s="15">
        <v>44111</v>
      </c>
      <c r="AC501" s="15" t="s">
        <v>9291</v>
      </c>
      <c r="AD501" s="15" t="s">
        <v>9292</v>
      </c>
      <c r="AE501" s="15" t="s">
        <v>9363</v>
      </c>
      <c r="AF501" s="15" t="s">
        <v>9410</v>
      </c>
      <c r="AG501" s="15" t="s">
        <v>9415</v>
      </c>
    </row>
    <row r="502" spans="1:33" x14ac:dyDescent="0.45">
      <c r="A502" s="15">
        <v>1000499</v>
      </c>
      <c r="B502" s="15" t="s">
        <v>26</v>
      </c>
      <c r="C502" s="18">
        <v>602888794</v>
      </c>
      <c r="D502" s="15">
        <v>800</v>
      </c>
      <c r="E502" s="15" t="s">
        <v>70</v>
      </c>
      <c r="F502" s="15" t="s">
        <v>15253</v>
      </c>
      <c r="G502" s="15" t="s">
        <v>29</v>
      </c>
      <c r="H502" s="15" t="s">
        <v>353</v>
      </c>
      <c r="I502" s="15" t="s">
        <v>2435</v>
      </c>
      <c r="J502" s="15" t="s">
        <v>2434</v>
      </c>
      <c r="K502" s="15" t="s">
        <v>32</v>
      </c>
      <c r="L502" s="15">
        <v>979196708</v>
      </c>
      <c r="M502" s="15">
        <v>979196708</v>
      </c>
      <c r="N502" s="15" t="s">
        <v>33</v>
      </c>
      <c r="O502" s="15" t="s">
        <v>2436</v>
      </c>
      <c r="P502" s="15">
        <v>28157</v>
      </c>
      <c r="Q502" s="15" t="s">
        <v>58</v>
      </c>
      <c r="R502" s="15" t="s">
        <v>36</v>
      </c>
      <c r="S502" s="15" t="s">
        <v>491</v>
      </c>
      <c r="T502" s="15" t="s">
        <v>15325</v>
      </c>
      <c r="W502" s="15" t="s">
        <v>2436</v>
      </c>
      <c r="X502" s="15" t="s">
        <v>97</v>
      </c>
      <c r="Y502" s="15">
        <v>2</v>
      </c>
      <c r="Z502" s="15" t="s">
        <v>74</v>
      </c>
      <c r="AA502" s="15" t="s">
        <v>74</v>
      </c>
      <c r="AB502" s="15">
        <v>43728</v>
      </c>
      <c r="AC502" s="15" t="s">
        <v>9291</v>
      </c>
      <c r="AD502" s="15" t="s">
        <v>9292</v>
      </c>
      <c r="AE502" s="15" t="s">
        <v>9293</v>
      </c>
      <c r="AF502" s="15" t="s">
        <v>9343</v>
      </c>
      <c r="AG502" s="15" t="s">
        <v>9343</v>
      </c>
    </row>
    <row r="503" spans="1:33" x14ac:dyDescent="0.45">
      <c r="A503" s="15">
        <v>1000500</v>
      </c>
      <c r="B503" s="15" t="s">
        <v>26</v>
      </c>
      <c r="C503" s="18">
        <v>1001920055</v>
      </c>
      <c r="D503" s="15">
        <v>0</v>
      </c>
      <c r="E503" s="15" t="s">
        <v>70</v>
      </c>
      <c r="F503" s="15" t="s">
        <v>15253</v>
      </c>
      <c r="G503" s="15" t="s">
        <v>29</v>
      </c>
      <c r="H503" s="15" t="s">
        <v>2438</v>
      </c>
      <c r="I503" s="15" t="s">
        <v>2439</v>
      </c>
      <c r="J503" s="15" t="s">
        <v>2437</v>
      </c>
      <c r="K503" s="15" t="s">
        <v>32</v>
      </c>
      <c r="L503" s="15">
        <v>5126520</v>
      </c>
      <c r="M503" s="15">
        <v>98467665</v>
      </c>
      <c r="N503" s="15" t="s">
        <v>33</v>
      </c>
      <c r="O503" s="15" t="s">
        <v>2440</v>
      </c>
      <c r="P503" s="15">
        <v>25308</v>
      </c>
      <c r="Q503" s="15" t="s">
        <v>58</v>
      </c>
      <c r="R503" s="15" t="s">
        <v>36</v>
      </c>
      <c r="S503" s="15" t="s">
        <v>2441</v>
      </c>
      <c r="T503" s="15" t="s">
        <v>15345</v>
      </c>
      <c r="U503" s="15" t="s">
        <v>2442</v>
      </c>
      <c r="V503" s="15">
        <v>98467665</v>
      </c>
      <c r="W503" s="15" t="s">
        <v>2443</v>
      </c>
      <c r="X503" s="15" t="s">
        <v>39</v>
      </c>
      <c r="Y503" s="15">
        <v>1</v>
      </c>
      <c r="Z503" s="15" t="s">
        <v>1581</v>
      </c>
      <c r="AA503" s="15" t="s">
        <v>41</v>
      </c>
      <c r="AB503" s="15">
        <v>44111</v>
      </c>
      <c r="AC503" s="15" t="s">
        <v>9291</v>
      </c>
      <c r="AD503" s="15" t="s">
        <v>9295</v>
      </c>
      <c r="AE503" s="15" t="s">
        <v>9351</v>
      </c>
      <c r="AF503" s="15" t="s">
        <v>9416</v>
      </c>
      <c r="AG503" s="15" t="s">
        <v>9417</v>
      </c>
    </row>
    <row r="504" spans="1:33" x14ac:dyDescent="0.45">
      <c r="A504" s="15">
        <v>1000501</v>
      </c>
      <c r="B504" s="15" t="s">
        <v>26</v>
      </c>
      <c r="C504" s="18">
        <v>1720241452</v>
      </c>
      <c r="D504" s="15">
        <v>0</v>
      </c>
      <c r="E504" s="15" t="s">
        <v>70</v>
      </c>
      <c r="F504" s="15" t="s">
        <v>15253</v>
      </c>
      <c r="G504" s="15" t="s">
        <v>29</v>
      </c>
      <c r="H504" s="15" t="s">
        <v>2445</v>
      </c>
      <c r="I504" s="15" t="s">
        <v>2446</v>
      </c>
      <c r="J504" s="15" t="s">
        <v>2444</v>
      </c>
      <c r="K504" s="15" t="s">
        <v>32</v>
      </c>
      <c r="L504" s="15" t="s">
        <v>33</v>
      </c>
      <c r="M504" s="15">
        <v>998080367</v>
      </c>
      <c r="N504" s="15" t="s">
        <v>2447</v>
      </c>
      <c r="O504" s="15" t="s">
        <v>2448</v>
      </c>
      <c r="P504" s="15">
        <v>33218</v>
      </c>
      <c r="Q504" s="15" t="s">
        <v>35</v>
      </c>
      <c r="R504" s="15" t="s">
        <v>59</v>
      </c>
      <c r="S504" s="15" t="s">
        <v>79</v>
      </c>
      <c r="T504" s="15" t="s">
        <v>79</v>
      </c>
      <c r="U504" s="15" t="s">
        <v>2449</v>
      </c>
      <c r="V504" s="15">
        <v>3712900</v>
      </c>
      <c r="W504" s="15" t="s">
        <v>2450</v>
      </c>
      <c r="X504" s="15" t="s">
        <v>97</v>
      </c>
      <c r="Y504" s="15">
        <v>0</v>
      </c>
      <c r="Z504" s="15" t="s">
        <v>1581</v>
      </c>
      <c r="AA504" s="15" t="s">
        <v>609</v>
      </c>
      <c r="AB504" s="15">
        <v>44147</v>
      </c>
      <c r="AC504" s="15" t="s">
        <v>9291</v>
      </c>
      <c r="AD504" s="15" t="s">
        <v>9295</v>
      </c>
      <c r="AE504" s="15" t="s">
        <v>9302</v>
      </c>
      <c r="AF504" s="15" t="s">
        <v>5096</v>
      </c>
      <c r="AG504" s="15" t="s">
        <v>9312</v>
      </c>
    </row>
    <row r="505" spans="1:33" x14ac:dyDescent="0.45">
      <c r="A505" s="15">
        <v>1000502</v>
      </c>
      <c r="B505" s="15" t="s">
        <v>26</v>
      </c>
      <c r="C505" s="18">
        <v>602359358</v>
      </c>
      <c r="D505" s="15">
        <v>600</v>
      </c>
      <c r="E505" s="15" t="s">
        <v>28</v>
      </c>
      <c r="F505" s="15" t="s">
        <v>15253</v>
      </c>
      <c r="G505" s="15" t="s">
        <v>29</v>
      </c>
      <c r="H505" s="15" t="s">
        <v>2186</v>
      </c>
      <c r="I505" s="15" t="s">
        <v>2452</v>
      </c>
      <c r="J505" s="15" t="s">
        <v>2451</v>
      </c>
      <c r="K505" s="15" t="s">
        <v>32</v>
      </c>
      <c r="L505" s="15">
        <v>986070874</v>
      </c>
      <c r="M505" s="15">
        <v>997086603</v>
      </c>
      <c r="N505" s="15" t="s">
        <v>33</v>
      </c>
      <c r="O505" s="15" t="s">
        <v>2453</v>
      </c>
      <c r="P505" s="15">
        <v>24828</v>
      </c>
      <c r="Q505" s="15" t="s">
        <v>58</v>
      </c>
      <c r="R505" s="15" t="s">
        <v>59</v>
      </c>
      <c r="S505" s="15" t="s">
        <v>79</v>
      </c>
      <c r="T505" s="15" t="s">
        <v>79</v>
      </c>
      <c r="U505" s="15" t="s">
        <v>2454</v>
      </c>
      <c r="W505" s="15" t="s">
        <v>34</v>
      </c>
      <c r="X505" s="15" t="s">
        <v>39</v>
      </c>
      <c r="Y505" s="15">
        <v>0</v>
      </c>
      <c r="Z505" s="15" t="s">
        <v>74</v>
      </c>
      <c r="AA505" s="15" t="s">
        <v>74</v>
      </c>
      <c r="AB505" s="15">
        <v>44370</v>
      </c>
      <c r="AC505" s="15" t="s">
        <v>9291</v>
      </c>
      <c r="AD505" s="15" t="s">
        <v>9295</v>
      </c>
      <c r="AE505" s="15" t="s">
        <v>9293</v>
      </c>
      <c r="AF505" s="15" t="s">
        <v>511</v>
      </c>
      <c r="AG505" s="15" t="s">
        <v>9347</v>
      </c>
    </row>
    <row r="506" spans="1:33" x14ac:dyDescent="0.45">
      <c r="A506" s="15">
        <v>1000503</v>
      </c>
      <c r="B506" s="15" t="s">
        <v>26</v>
      </c>
      <c r="C506" s="18">
        <v>603955725</v>
      </c>
      <c r="D506" s="15">
        <v>300</v>
      </c>
      <c r="E506" s="15" t="s">
        <v>70</v>
      </c>
      <c r="F506" s="15" t="s">
        <v>15253</v>
      </c>
      <c r="G506" s="15" t="s">
        <v>29</v>
      </c>
      <c r="H506" s="15" t="s">
        <v>2456</v>
      </c>
      <c r="I506" s="15" t="s">
        <v>2457</v>
      </c>
      <c r="J506" s="15" t="s">
        <v>2455</v>
      </c>
      <c r="K506" s="15" t="s">
        <v>32</v>
      </c>
      <c r="L506" s="15">
        <v>981331454</v>
      </c>
      <c r="M506" s="15" t="s">
        <v>33</v>
      </c>
      <c r="N506" s="15" t="s">
        <v>33</v>
      </c>
      <c r="O506" s="15" t="s">
        <v>2458</v>
      </c>
      <c r="P506" s="15">
        <v>36551</v>
      </c>
      <c r="Q506" s="15" t="s">
        <v>35</v>
      </c>
      <c r="R506" s="15" t="s">
        <v>59</v>
      </c>
      <c r="S506" s="15" t="s">
        <v>51</v>
      </c>
      <c r="T506" s="15" t="s">
        <v>51</v>
      </c>
      <c r="W506" s="15" t="s">
        <v>34</v>
      </c>
      <c r="X506" s="15" t="s">
        <v>39</v>
      </c>
      <c r="Y506" s="15">
        <v>0</v>
      </c>
      <c r="Z506" s="15" t="s">
        <v>74</v>
      </c>
      <c r="AA506" s="15" t="s">
        <v>74</v>
      </c>
      <c r="AB506" s="15">
        <v>43881</v>
      </c>
      <c r="AC506" s="15" t="s">
        <v>9291</v>
      </c>
      <c r="AD506" s="15" t="s">
        <v>9292</v>
      </c>
      <c r="AE506" s="15" t="s">
        <v>9293</v>
      </c>
      <c r="AF506" s="15" t="s">
        <v>511</v>
      </c>
      <c r="AG506" s="15" t="s">
        <v>9300</v>
      </c>
    </row>
    <row r="507" spans="1:33" x14ac:dyDescent="0.45">
      <c r="A507" s="15">
        <v>1000504</v>
      </c>
      <c r="B507" s="15" t="s">
        <v>26</v>
      </c>
      <c r="C507" s="18">
        <v>1718410119</v>
      </c>
      <c r="D507" s="15">
        <v>0</v>
      </c>
      <c r="E507" s="15" t="s">
        <v>70</v>
      </c>
      <c r="F507" s="15" t="s">
        <v>15253</v>
      </c>
      <c r="G507" s="15" t="s">
        <v>29</v>
      </c>
      <c r="H507" s="15" t="s">
        <v>2460</v>
      </c>
      <c r="I507" s="15" t="s">
        <v>2461</v>
      </c>
      <c r="J507" s="15" t="s">
        <v>2459</v>
      </c>
      <c r="K507" s="15" t="s">
        <v>32</v>
      </c>
      <c r="L507" s="15">
        <v>2492534</v>
      </c>
      <c r="M507" s="15">
        <v>989819110</v>
      </c>
      <c r="N507" s="15" t="s">
        <v>2462</v>
      </c>
      <c r="O507" s="15" t="s">
        <v>2463</v>
      </c>
      <c r="P507" s="15">
        <v>32846</v>
      </c>
      <c r="Q507" s="15" t="s">
        <v>35</v>
      </c>
      <c r="R507" s="15" t="s">
        <v>59</v>
      </c>
      <c r="S507" s="15" t="s">
        <v>2464</v>
      </c>
      <c r="T507" s="15" t="s">
        <v>15359</v>
      </c>
      <c r="U507" s="15" t="s">
        <v>33</v>
      </c>
      <c r="V507" s="15">
        <v>989819110</v>
      </c>
      <c r="W507" s="15" t="s">
        <v>34</v>
      </c>
      <c r="X507" s="15" t="s">
        <v>97</v>
      </c>
      <c r="Y507" s="15">
        <v>0</v>
      </c>
      <c r="Z507" s="15" t="s">
        <v>1581</v>
      </c>
      <c r="AA507" s="15" t="s">
        <v>41</v>
      </c>
      <c r="AB507" s="15">
        <v>44111</v>
      </c>
      <c r="AC507" s="15" t="s">
        <v>9291</v>
      </c>
      <c r="AD507" s="15" t="s">
        <v>9292</v>
      </c>
      <c r="AE507" s="15" t="s">
        <v>9302</v>
      </c>
      <c r="AF507" s="15" t="s">
        <v>5096</v>
      </c>
      <c r="AG507" s="15" t="s">
        <v>9418</v>
      </c>
    </row>
    <row r="508" spans="1:33" x14ac:dyDescent="0.45">
      <c r="A508" s="15">
        <v>1000505</v>
      </c>
      <c r="B508" s="15" t="s">
        <v>26</v>
      </c>
      <c r="C508" s="18">
        <v>1702199983</v>
      </c>
      <c r="D508" s="15">
        <v>1200</v>
      </c>
      <c r="E508" s="15" t="s">
        <v>70</v>
      </c>
      <c r="F508" s="15" t="s">
        <v>15253</v>
      </c>
      <c r="G508" s="15" t="s">
        <v>29</v>
      </c>
      <c r="H508" s="15" t="s">
        <v>2466</v>
      </c>
      <c r="I508" s="15" t="s">
        <v>2467</v>
      </c>
      <c r="J508" s="15" t="s">
        <v>2465</v>
      </c>
      <c r="K508" s="15" t="s">
        <v>32</v>
      </c>
      <c r="L508" s="15">
        <v>993648516</v>
      </c>
      <c r="M508" s="15">
        <v>2661126</v>
      </c>
      <c r="N508" s="15" t="s">
        <v>33</v>
      </c>
      <c r="O508" s="15" t="s">
        <v>2468</v>
      </c>
      <c r="P508" s="15">
        <v>17745</v>
      </c>
      <c r="Q508" s="15" t="s">
        <v>58</v>
      </c>
      <c r="R508" s="15" t="s">
        <v>59</v>
      </c>
      <c r="S508" s="15" t="s">
        <v>244</v>
      </c>
      <c r="T508" s="15" t="s">
        <v>15349</v>
      </c>
      <c r="V508" s="15">
        <v>993648516</v>
      </c>
      <c r="W508" s="15" t="s">
        <v>2469</v>
      </c>
      <c r="X508" s="15" t="s">
        <v>97</v>
      </c>
      <c r="Y508" s="15">
        <v>0</v>
      </c>
      <c r="Z508" s="15" t="s">
        <v>1581</v>
      </c>
      <c r="AA508" s="15" t="s">
        <v>609</v>
      </c>
      <c r="AB508" s="15">
        <v>44153</v>
      </c>
      <c r="AC508" s="15" t="s">
        <v>9291</v>
      </c>
      <c r="AD508" s="15" t="s">
        <v>9292</v>
      </c>
      <c r="AE508" s="15" t="s">
        <v>9314</v>
      </c>
      <c r="AF508" s="15" t="s">
        <v>9419</v>
      </c>
      <c r="AG508" s="15" t="s">
        <v>9419</v>
      </c>
    </row>
    <row r="509" spans="1:33" x14ac:dyDescent="0.45">
      <c r="A509" s="15">
        <v>1000506</v>
      </c>
      <c r="B509" s="15" t="s">
        <v>26</v>
      </c>
      <c r="C509" s="18">
        <v>1721873063</v>
      </c>
      <c r="D509" s="15">
        <v>0</v>
      </c>
      <c r="E509" s="15" t="s">
        <v>70</v>
      </c>
      <c r="F509" s="15" t="s">
        <v>15253</v>
      </c>
      <c r="G509" s="15" t="s">
        <v>29</v>
      </c>
      <c r="H509" s="15" t="s">
        <v>2471</v>
      </c>
      <c r="I509" s="15" t="s">
        <v>2472</v>
      </c>
      <c r="J509" s="15" t="s">
        <v>2470</v>
      </c>
      <c r="K509" s="15" t="s">
        <v>32</v>
      </c>
      <c r="L509" s="15">
        <v>3200007</v>
      </c>
      <c r="M509" s="15">
        <v>962743463</v>
      </c>
      <c r="N509" s="15" t="s">
        <v>33</v>
      </c>
      <c r="O509" s="15" t="s">
        <v>2473</v>
      </c>
      <c r="P509" s="15">
        <v>33982</v>
      </c>
      <c r="Q509" s="15" t="s">
        <v>58</v>
      </c>
      <c r="R509" s="15" t="s">
        <v>59</v>
      </c>
      <c r="S509" s="15" t="s">
        <v>279</v>
      </c>
      <c r="T509" s="15" t="s">
        <v>15324</v>
      </c>
      <c r="U509" s="15" t="s">
        <v>2474</v>
      </c>
      <c r="W509" s="15" t="s">
        <v>2475</v>
      </c>
      <c r="X509" s="15" t="s">
        <v>39</v>
      </c>
      <c r="Y509" s="15">
        <v>0</v>
      </c>
      <c r="Z509" s="15" t="s">
        <v>1581</v>
      </c>
      <c r="AA509" s="15" t="s">
        <v>41</v>
      </c>
      <c r="AB509" s="15">
        <v>44111</v>
      </c>
      <c r="AC509" s="15" t="s">
        <v>9291</v>
      </c>
      <c r="AD509" s="15" t="s">
        <v>9292</v>
      </c>
      <c r="AE509" s="15" t="s">
        <v>9302</v>
      </c>
      <c r="AF509" s="15" t="s">
        <v>5096</v>
      </c>
      <c r="AG509" s="15" t="s">
        <v>9381</v>
      </c>
    </row>
    <row r="510" spans="1:33" x14ac:dyDescent="0.45">
      <c r="A510" s="15">
        <v>1000507</v>
      </c>
      <c r="B510" s="15" t="s">
        <v>26</v>
      </c>
      <c r="C510" s="18">
        <v>1715240022</v>
      </c>
      <c r="D510" s="15">
        <v>400</v>
      </c>
      <c r="E510" s="15" t="s">
        <v>70</v>
      </c>
      <c r="F510" s="15" t="s">
        <v>15253</v>
      </c>
      <c r="G510" s="15" t="s">
        <v>29</v>
      </c>
      <c r="H510" s="15" t="s">
        <v>2477</v>
      </c>
      <c r="I510" s="15" t="s">
        <v>2478</v>
      </c>
      <c r="J510" s="15" t="s">
        <v>2476</v>
      </c>
      <c r="K510" s="15" t="s">
        <v>32</v>
      </c>
      <c r="L510" s="15">
        <v>983413128</v>
      </c>
      <c r="M510" s="15">
        <v>983413128</v>
      </c>
      <c r="N510" s="15" t="s">
        <v>33</v>
      </c>
      <c r="O510" s="15" t="s">
        <v>2479</v>
      </c>
      <c r="P510" s="15">
        <v>28748</v>
      </c>
      <c r="Q510" s="15" t="s">
        <v>35</v>
      </c>
      <c r="R510" s="15" t="s">
        <v>36</v>
      </c>
      <c r="S510" s="15" t="s">
        <v>2480</v>
      </c>
      <c r="T510" s="15" t="s">
        <v>15338</v>
      </c>
      <c r="U510" s="15" t="s">
        <v>2481</v>
      </c>
      <c r="W510" s="15" t="s">
        <v>2482</v>
      </c>
      <c r="X510" s="15" t="s">
        <v>97</v>
      </c>
      <c r="Y510" s="15">
        <v>0</v>
      </c>
      <c r="Z510" s="15" t="s">
        <v>1581</v>
      </c>
      <c r="AA510" s="15" t="s">
        <v>1125</v>
      </c>
      <c r="AB510" s="15">
        <v>44630</v>
      </c>
      <c r="AC510" s="15" t="s">
        <v>9291</v>
      </c>
      <c r="AD510" s="15" t="s">
        <v>9295</v>
      </c>
      <c r="AE510" s="15" t="s">
        <v>9302</v>
      </c>
      <c r="AF510" s="15" t="s">
        <v>5096</v>
      </c>
      <c r="AG510" s="15" t="s">
        <v>9312</v>
      </c>
    </row>
    <row r="511" spans="1:33" x14ac:dyDescent="0.45">
      <c r="A511" s="15">
        <v>1000508</v>
      </c>
      <c r="B511" s="15" t="s">
        <v>26</v>
      </c>
      <c r="C511" s="18">
        <v>1708755242</v>
      </c>
      <c r="D511" s="15">
        <v>0</v>
      </c>
      <c r="E511" s="15" t="s">
        <v>70</v>
      </c>
      <c r="F511" s="15" t="s">
        <v>15253</v>
      </c>
      <c r="G511" s="15" t="s">
        <v>29</v>
      </c>
      <c r="H511" s="15" t="s">
        <v>2484</v>
      </c>
      <c r="I511" s="15" t="s">
        <v>2485</v>
      </c>
      <c r="J511" s="15" t="s">
        <v>2483</v>
      </c>
      <c r="K511" s="15" t="s">
        <v>32</v>
      </c>
      <c r="L511" s="15">
        <v>2829446</v>
      </c>
      <c r="M511" s="15">
        <v>978835860</v>
      </c>
      <c r="N511" s="15" t="s">
        <v>2486</v>
      </c>
      <c r="O511" s="15" t="s">
        <v>2487</v>
      </c>
      <c r="P511" s="15">
        <v>24775</v>
      </c>
      <c r="Q511" s="15" t="s">
        <v>409</v>
      </c>
      <c r="R511" s="15" t="s">
        <v>59</v>
      </c>
      <c r="S511" s="15" t="s">
        <v>244</v>
      </c>
      <c r="T511" s="15" t="s">
        <v>15349</v>
      </c>
      <c r="V511" s="15">
        <v>978835860</v>
      </c>
      <c r="W511" s="15" t="s">
        <v>1075</v>
      </c>
      <c r="X511" s="15" t="s">
        <v>39</v>
      </c>
      <c r="Y511" s="15">
        <v>0</v>
      </c>
      <c r="Z511" s="15" t="s">
        <v>1581</v>
      </c>
      <c r="AA511" s="15" t="s">
        <v>41</v>
      </c>
      <c r="AB511" s="15">
        <v>44111</v>
      </c>
      <c r="AC511" s="15" t="s">
        <v>9291</v>
      </c>
      <c r="AD511" s="15" t="s">
        <v>9295</v>
      </c>
      <c r="AE511" s="15" t="s">
        <v>9302</v>
      </c>
      <c r="AF511" s="15" t="s">
        <v>5096</v>
      </c>
      <c r="AG511" s="15" t="s">
        <v>9367</v>
      </c>
    </row>
    <row r="512" spans="1:33" x14ac:dyDescent="0.45">
      <c r="A512" s="15">
        <v>1000509</v>
      </c>
      <c r="B512" s="15" t="s">
        <v>26</v>
      </c>
      <c r="C512" s="18">
        <v>1002255022</v>
      </c>
      <c r="D512" s="15">
        <v>800</v>
      </c>
      <c r="E512" s="15" t="s">
        <v>28</v>
      </c>
      <c r="F512" s="15" t="s">
        <v>15253</v>
      </c>
      <c r="G512" s="15" t="s">
        <v>29</v>
      </c>
      <c r="H512" s="15" t="s">
        <v>1344</v>
      </c>
      <c r="I512" s="15" t="s">
        <v>2489</v>
      </c>
      <c r="J512" s="15" t="s">
        <v>2488</v>
      </c>
      <c r="K512" s="15" t="s">
        <v>32</v>
      </c>
      <c r="L512" s="15">
        <v>994785903</v>
      </c>
      <c r="M512" s="15">
        <v>994785903</v>
      </c>
      <c r="N512" s="15" t="s">
        <v>33</v>
      </c>
      <c r="O512" s="15" t="s">
        <v>2490</v>
      </c>
      <c r="P512" s="15">
        <v>28137</v>
      </c>
      <c r="Q512" s="15" t="s">
        <v>58</v>
      </c>
      <c r="R512" s="15" t="s">
        <v>36</v>
      </c>
      <c r="S512" s="15" t="s">
        <v>341</v>
      </c>
      <c r="T512" s="15" t="s">
        <v>15310</v>
      </c>
      <c r="V512" s="15">
        <v>994785903</v>
      </c>
      <c r="W512" s="15" t="s">
        <v>2491</v>
      </c>
      <c r="X512" s="15" t="s">
        <v>39</v>
      </c>
      <c r="Y512" s="15">
        <v>0</v>
      </c>
      <c r="Z512" s="15" t="s">
        <v>333</v>
      </c>
      <c r="AA512" s="15" t="s">
        <v>41</v>
      </c>
      <c r="AB512" s="15">
        <v>44111</v>
      </c>
      <c r="AC512" s="15" t="s">
        <v>9291</v>
      </c>
      <c r="AD512" s="15" t="s">
        <v>9292</v>
      </c>
      <c r="AE512" s="15" t="s">
        <v>9351</v>
      </c>
      <c r="AF512" s="15" t="s">
        <v>9378</v>
      </c>
      <c r="AG512" s="15" t="s">
        <v>9420</v>
      </c>
    </row>
    <row r="513" spans="1:33" x14ac:dyDescent="0.45">
      <c r="A513" s="15">
        <v>1000510</v>
      </c>
      <c r="B513" s="15" t="s">
        <v>26</v>
      </c>
      <c r="C513" s="18">
        <v>1712445418</v>
      </c>
      <c r="D513" s="15">
        <v>0</v>
      </c>
      <c r="E513" s="15" t="s">
        <v>70</v>
      </c>
      <c r="F513" s="15" t="s">
        <v>15253</v>
      </c>
      <c r="G513" s="15" t="s">
        <v>29</v>
      </c>
      <c r="H513" s="15" t="s">
        <v>2493</v>
      </c>
      <c r="I513" s="15" t="s">
        <v>2302</v>
      </c>
      <c r="J513" s="15" t="s">
        <v>2492</v>
      </c>
      <c r="K513" s="15" t="s">
        <v>32</v>
      </c>
      <c r="L513" s="15" t="s">
        <v>33</v>
      </c>
      <c r="M513" s="15" t="s">
        <v>33</v>
      </c>
      <c r="N513" s="15" t="s">
        <v>1020</v>
      </c>
      <c r="O513" s="15" t="s">
        <v>2494</v>
      </c>
      <c r="P513" s="15">
        <v>28530</v>
      </c>
      <c r="Q513" s="15" t="s">
        <v>35</v>
      </c>
      <c r="R513" s="15" t="s">
        <v>36</v>
      </c>
      <c r="S513" s="15" t="s">
        <v>2495</v>
      </c>
      <c r="T513" s="15" t="s">
        <v>15350</v>
      </c>
      <c r="W513" s="15" t="s">
        <v>34</v>
      </c>
      <c r="X513" s="15" t="s">
        <v>39</v>
      </c>
      <c r="Y513" s="15">
        <v>0</v>
      </c>
      <c r="Z513" s="15" t="s">
        <v>1581</v>
      </c>
      <c r="AA513" s="15" t="s">
        <v>1581</v>
      </c>
      <c r="AB513" s="15">
        <v>43714</v>
      </c>
      <c r="AC513" s="15" t="s">
        <v>9291</v>
      </c>
      <c r="AD513" s="15" t="s">
        <v>9295</v>
      </c>
      <c r="AE513" s="15" t="s">
        <v>9302</v>
      </c>
      <c r="AF513" s="15" t="s">
        <v>5096</v>
      </c>
      <c r="AG513" s="15" t="s">
        <v>9312</v>
      </c>
    </row>
    <row r="514" spans="1:33" x14ac:dyDescent="0.45">
      <c r="A514" s="15">
        <v>1000511</v>
      </c>
      <c r="B514" s="15" t="s">
        <v>26</v>
      </c>
      <c r="C514" s="18">
        <v>1723259824</v>
      </c>
      <c r="D514" s="15">
        <v>1500</v>
      </c>
      <c r="E514" s="15" t="s">
        <v>70</v>
      </c>
      <c r="F514" s="15" t="s">
        <v>15253</v>
      </c>
      <c r="G514" s="15" t="s">
        <v>29</v>
      </c>
      <c r="H514" s="15" t="s">
        <v>2497</v>
      </c>
      <c r="I514" s="15" t="s">
        <v>2498</v>
      </c>
      <c r="J514" s="15" t="s">
        <v>2496</v>
      </c>
      <c r="K514" s="15" t="s">
        <v>32</v>
      </c>
      <c r="L514" s="15">
        <v>995442117</v>
      </c>
      <c r="M514" s="15">
        <v>995442117</v>
      </c>
      <c r="N514" s="15" t="s">
        <v>33</v>
      </c>
      <c r="O514" s="15" t="s">
        <v>2499</v>
      </c>
      <c r="P514" s="15">
        <v>31146</v>
      </c>
      <c r="Q514" s="15" t="s">
        <v>58</v>
      </c>
      <c r="R514" s="15" t="s">
        <v>59</v>
      </c>
      <c r="S514" s="15" t="s">
        <v>119</v>
      </c>
      <c r="T514" s="15" t="s">
        <v>15324</v>
      </c>
      <c r="U514" s="15" t="s">
        <v>33</v>
      </c>
      <c r="W514" s="15" t="s">
        <v>2500</v>
      </c>
      <c r="X514" s="15" t="s">
        <v>39</v>
      </c>
      <c r="Y514" s="15">
        <v>0</v>
      </c>
      <c r="Z514" s="15" t="s">
        <v>1581</v>
      </c>
      <c r="AA514" s="15" t="s">
        <v>609</v>
      </c>
      <c r="AB514" s="15">
        <v>44337</v>
      </c>
      <c r="AC514" s="15" t="s">
        <v>9291</v>
      </c>
      <c r="AD514" s="15" t="s">
        <v>9295</v>
      </c>
      <c r="AE514" s="15" t="s">
        <v>9302</v>
      </c>
      <c r="AF514" s="15" t="s">
        <v>5096</v>
      </c>
      <c r="AG514" s="15" t="s">
        <v>9312</v>
      </c>
    </row>
    <row r="515" spans="1:33" x14ac:dyDescent="0.45">
      <c r="A515" s="15">
        <v>1000512</v>
      </c>
      <c r="B515" s="15" t="s">
        <v>26</v>
      </c>
      <c r="C515" s="18">
        <v>1725689036</v>
      </c>
      <c r="D515" s="15">
        <v>800</v>
      </c>
      <c r="E515" s="15" t="s">
        <v>28</v>
      </c>
      <c r="F515" s="15" t="s">
        <v>15253</v>
      </c>
      <c r="G515" s="15" t="s">
        <v>29</v>
      </c>
      <c r="H515" s="15" t="s">
        <v>2502</v>
      </c>
      <c r="I515" s="15" t="s">
        <v>1461</v>
      </c>
      <c r="J515" s="15" t="s">
        <v>2501</v>
      </c>
      <c r="K515" s="15" t="s">
        <v>32</v>
      </c>
      <c r="L515" s="15">
        <v>988450981</v>
      </c>
      <c r="M515" s="15">
        <v>988450981</v>
      </c>
      <c r="N515" s="15" t="s">
        <v>2503</v>
      </c>
      <c r="O515" s="15" t="s">
        <v>2504</v>
      </c>
      <c r="P515" s="15">
        <v>34186</v>
      </c>
      <c r="Q515" s="15" t="s">
        <v>58</v>
      </c>
      <c r="R515" s="15" t="s">
        <v>59</v>
      </c>
      <c r="S515" s="15" t="s">
        <v>2505</v>
      </c>
      <c r="T515" s="15" t="s">
        <v>15345</v>
      </c>
      <c r="V515" s="15">
        <v>988450981</v>
      </c>
      <c r="W515" s="15" t="s">
        <v>2506</v>
      </c>
      <c r="X515" s="15" t="s">
        <v>39</v>
      </c>
      <c r="Y515" s="15">
        <v>0</v>
      </c>
      <c r="Z515" s="15" t="s">
        <v>333</v>
      </c>
      <c r="AA515" s="15" t="s">
        <v>609</v>
      </c>
      <c r="AB515" s="15">
        <v>44147</v>
      </c>
      <c r="AC515" s="15" t="s">
        <v>9291</v>
      </c>
      <c r="AD515" s="15" t="s">
        <v>9295</v>
      </c>
      <c r="AE515" s="15" t="s">
        <v>9293</v>
      </c>
      <c r="AF515" s="15" t="s">
        <v>511</v>
      </c>
      <c r="AG515" s="15" t="s">
        <v>9347</v>
      </c>
    </row>
    <row r="516" spans="1:33" x14ac:dyDescent="0.45">
      <c r="A516" s="15">
        <v>1000513</v>
      </c>
      <c r="B516" s="15" t="s">
        <v>26</v>
      </c>
      <c r="C516" s="18">
        <v>602418337</v>
      </c>
      <c r="D516" s="15">
        <v>250</v>
      </c>
      <c r="E516" s="15" t="s">
        <v>70</v>
      </c>
      <c r="F516" s="15" t="s">
        <v>15253</v>
      </c>
      <c r="G516" s="15" t="s">
        <v>29</v>
      </c>
      <c r="H516" s="15" t="s">
        <v>2508</v>
      </c>
      <c r="I516" s="15" t="s">
        <v>2509</v>
      </c>
      <c r="J516" s="15" t="s">
        <v>2507</v>
      </c>
      <c r="K516" s="15" t="s">
        <v>32</v>
      </c>
      <c r="L516" s="15">
        <v>32968836</v>
      </c>
      <c r="M516" s="15" t="s">
        <v>33</v>
      </c>
      <c r="N516" s="15" t="s">
        <v>33</v>
      </c>
      <c r="O516" s="15" t="s">
        <v>2510</v>
      </c>
      <c r="P516" s="15">
        <v>25410</v>
      </c>
      <c r="Q516" s="15" t="s">
        <v>409</v>
      </c>
      <c r="R516" s="15" t="s">
        <v>36</v>
      </c>
      <c r="S516" s="15" t="s">
        <v>79</v>
      </c>
      <c r="T516" s="15" t="s">
        <v>79</v>
      </c>
      <c r="W516" s="15" t="s">
        <v>2511</v>
      </c>
      <c r="X516" s="15" t="s">
        <v>97</v>
      </c>
      <c r="Y516" s="15">
        <v>1</v>
      </c>
      <c r="Z516" s="15" t="s">
        <v>74</v>
      </c>
      <c r="AA516" s="15" t="s">
        <v>74</v>
      </c>
      <c r="AB516" s="15">
        <v>43718</v>
      </c>
      <c r="AC516" s="15" t="s">
        <v>9291</v>
      </c>
      <c r="AD516" s="15" t="s">
        <v>9292</v>
      </c>
      <c r="AE516" s="15" t="s">
        <v>9293</v>
      </c>
      <c r="AF516" s="15" t="s">
        <v>511</v>
      </c>
      <c r="AG516" s="15" t="s">
        <v>9301</v>
      </c>
    </row>
    <row r="517" spans="1:33" x14ac:dyDescent="0.45">
      <c r="A517" s="15">
        <v>1000514</v>
      </c>
      <c r="B517" s="15" t="s">
        <v>26</v>
      </c>
      <c r="C517" s="18">
        <v>1715043020</v>
      </c>
      <c r="D517" s="15">
        <v>0</v>
      </c>
      <c r="E517" s="15" t="s">
        <v>70</v>
      </c>
      <c r="F517" s="15" t="s">
        <v>15253</v>
      </c>
      <c r="G517" s="15" t="s">
        <v>29</v>
      </c>
      <c r="H517" s="15" t="s">
        <v>2513</v>
      </c>
      <c r="I517" s="15" t="s">
        <v>2514</v>
      </c>
      <c r="J517" s="15" t="s">
        <v>2512</v>
      </c>
      <c r="K517" s="15" t="s">
        <v>32</v>
      </c>
      <c r="L517" s="15" t="s">
        <v>33</v>
      </c>
      <c r="M517" s="15" t="s">
        <v>33</v>
      </c>
      <c r="N517" s="15" t="s">
        <v>33</v>
      </c>
      <c r="O517" s="15" t="s">
        <v>1232</v>
      </c>
      <c r="P517" s="15">
        <v>33129</v>
      </c>
      <c r="Q517" s="15" t="s">
        <v>35</v>
      </c>
      <c r="R517" s="15" t="s">
        <v>36</v>
      </c>
      <c r="S517" s="15" t="s">
        <v>845</v>
      </c>
      <c r="T517" s="15" t="s">
        <v>845</v>
      </c>
      <c r="W517" s="15" t="s">
        <v>34</v>
      </c>
      <c r="X517" s="15" t="s">
        <v>39</v>
      </c>
      <c r="Y517" s="15">
        <v>0</v>
      </c>
      <c r="Z517" s="15" t="s">
        <v>333</v>
      </c>
      <c r="AA517" s="15" t="s">
        <v>609</v>
      </c>
      <c r="AB517" s="15">
        <v>44147</v>
      </c>
      <c r="AC517" s="15" t="s">
        <v>9291</v>
      </c>
      <c r="AD517" s="15" t="s">
        <v>9292</v>
      </c>
      <c r="AE517" s="15" t="s">
        <v>9302</v>
      </c>
      <c r="AF517" s="15" t="s">
        <v>5096</v>
      </c>
      <c r="AG517" s="15" t="s">
        <v>9312</v>
      </c>
    </row>
    <row r="518" spans="1:33" x14ac:dyDescent="0.45">
      <c r="A518" s="15">
        <v>1000515</v>
      </c>
      <c r="B518" s="15" t="s">
        <v>26</v>
      </c>
      <c r="C518" s="18">
        <v>601954092</v>
      </c>
      <c r="D518" s="15">
        <v>396</v>
      </c>
      <c r="E518" s="15" t="s">
        <v>28</v>
      </c>
      <c r="F518" s="15" t="s">
        <v>15253</v>
      </c>
      <c r="G518" s="15" t="s">
        <v>29</v>
      </c>
      <c r="H518" s="15" t="s">
        <v>898</v>
      </c>
      <c r="I518" s="15" t="s">
        <v>2516</v>
      </c>
      <c r="J518" s="15" t="s">
        <v>2515</v>
      </c>
      <c r="K518" s="15" t="s">
        <v>32</v>
      </c>
      <c r="L518" s="15">
        <v>3412671</v>
      </c>
      <c r="M518" s="15">
        <v>986502186</v>
      </c>
      <c r="N518" s="15" t="s">
        <v>33</v>
      </c>
      <c r="O518" s="15" t="s">
        <v>2517</v>
      </c>
      <c r="P518" s="15">
        <v>24576</v>
      </c>
      <c r="Q518" s="15" t="s">
        <v>58</v>
      </c>
      <c r="R518" s="15" t="s">
        <v>36</v>
      </c>
      <c r="S518" s="15" t="s">
        <v>348</v>
      </c>
      <c r="T518" s="15" t="s">
        <v>15325</v>
      </c>
      <c r="U518" s="15" t="s">
        <v>1365</v>
      </c>
      <c r="V518" s="15">
        <v>968355447</v>
      </c>
      <c r="W518" s="15" t="s">
        <v>2518</v>
      </c>
      <c r="X518" s="15" t="s">
        <v>39</v>
      </c>
      <c r="Y518" s="15">
        <v>0</v>
      </c>
      <c r="Z518" s="15" t="s">
        <v>333</v>
      </c>
      <c r="AA518" s="15" t="s">
        <v>609</v>
      </c>
      <c r="AB518" s="15">
        <v>44258</v>
      </c>
      <c r="AC518" s="15" t="s">
        <v>9291</v>
      </c>
      <c r="AD518" s="15" t="s">
        <v>9295</v>
      </c>
      <c r="AE518" s="15" t="s">
        <v>9293</v>
      </c>
      <c r="AF518" s="15" t="s">
        <v>9369</v>
      </c>
      <c r="AG518" s="15" t="s">
        <v>9380</v>
      </c>
    </row>
    <row r="519" spans="1:33" x14ac:dyDescent="0.45">
      <c r="A519" s="15">
        <v>1000516</v>
      </c>
      <c r="B519" s="15" t="s">
        <v>26</v>
      </c>
      <c r="C519" s="18">
        <v>1755834676</v>
      </c>
      <c r="D519" s="15">
        <v>0</v>
      </c>
      <c r="E519" s="15" t="s">
        <v>28</v>
      </c>
      <c r="F519" s="15" t="s">
        <v>15253</v>
      </c>
      <c r="G519" s="15" t="s">
        <v>29</v>
      </c>
      <c r="H519" s="15" t="s">
        <v>2519</v>
      </c>
      <c r="I519" s="15" t="s">
        <v>2520</v>
      </c>
      <c r="J519" s="15" t="s">
        <v>2521</v>
      </c>
      <c r="K519" s="15" t="s">
        <v>32</v>
      </c>
      <c r="L519" s="15" t="s">
        <v>33</v>
      </c>
      <c r="M519" s="15" t="s">
        <v>33</v>
      </c>
      <c r="N519" s="15" t="s">
        <v>33</v>
      </c>
      <c r="O519" s="15" t="s">
        <v>34</v>
      </c>
      <c r="P519" s="15">
        <v>26002</v>
      </c>
      <c r="Q519" s="15" t="s">
        <v>58</v>
      </c>
      <c r="R519" s="15" t="s">
        <v>36</v>
      </c>
      <c r="S519" s="15" t="s">
        <v>2522</v>
      </c>
      <c r="T519" s="15" t="s">
        <v>15350</v>
      </c>
      <c r="U519" s="15" t="s">
        <v>33</v>
      </c>
      <c r="V519" s="15" t="s">
        <v>33</v>
      </c>
      <c r="W519" s="15" t="s">
        <v>34</v>
      </c>
      <c r="X519" s="15" t="s">
        <v>39</v>
      </c>
      <c r="Y519" s="15">
        <v>0</v>
      </c>
      <c r="Z519" s="15" t="s">
        <v>1581</v>
      </c>
      <c r="AA519" s="15" t="s">
        <v>609</v>
      </c>
      <c r="AB519" s="15">
        <v>44147</v>
      </c>
      <c r="AC519" s="15" t="s">
        <v>9291</v>
      </c>
      <c r="AD519" s="15" t="s">
        <v>9292</v>
      </c>
      <c r="AE519" s="15" t="s">
        <v>9302</v>
      </c>
      <c r="AF519" s="15" t="s">
        <v>5096</v>
      </c>
      <c r="AG519" s="15" t="s">
        <v>9312</v>
      </c>
    </row>
    <row r="520" spans="1:33" x14ac:dyDescent="0.45">
      <c r="A520" s="15">
        <v>1000517</v>
      </c>
      <c r="B520" s="15" t="s">
        <v>26</v>
      </c>
      <c r="C520" s="18">
        <v>1004097356</v>
      </c>
      <c r="D520" s="15">
        <v>3000</v>
      </c>
      <c r="E520" s="15" t="s">
        <v>28</v>
      </c>
      <c r="F520" s="15" t="s">
        <v>15253</v>
      </c>
      <c r="G520" s="15" t="s">
        <v>29</v>
      </c>
      <c r="H520" s="15" t="s">
        <v>2524</v>
      </c>
      <c r="I520" s="15" t="s">
        <v>2489</v>
      </c>
      <c r="J520" s="15" t="s">
        <v>2523</v>
      </c>
      <c r="K520" s="15" t="s">
        <v>32</v>
      </c>
      <c r="L520" s="15">
        <v>2521482</v>
      </c>
      <c r="M520" s="15">
        <v>985014842</v>
      </c>
      <c r="N520" s="15" t="s">
        <v>33</v>
      </c>
      <c r="O520" s="15" t="s">
        <v>2525</v>
      </c>
      <c r="P520" s="15">
        <v>34148</v>
      </c>
      <c r="Q520" s="15" t="s">
        <v>58</v>
      </c>
      <c r="R520" s="15" t="s">
        <v>36</v>
      </c>
      <c r="S520" s="15" t="s">
        <v>2526</v>
      </c>
      <c r="T520" s="15" t="s">
        <v>15325</v>
      </c>
      <c r="U520" s="15" t="s">
        <v>2527</v>
      </c>
      <c r="V520" s="15">
        <v>985014842</v>
      </c>
      <c r="W520" s="15" t="s">
        <v>2528</v>
      </c>
      <c r="X520" s="15" t="s">
        <v>39</v>
      </c>
      <c r="Y520" s="15">
        <v>0</v>
      </c>
      <c r="Z520" s="15" t="s">
        <v>333</v>
      </c>
      <c r="AA520" s="15" t="s">
        <v>41</v>
      </c>
      <c r="AB520" s="15">
        <v>44111</v>
      </c>
      <c r="AC520" s="15" t="s">
        <v>9291</v>
      </c>
      <c r="AD520" s="15" t="s">
        <v>9295</v>
      </c>
      <c r="AE520" s="15" t="s">
        <v>9351</v>
      </c>
      <c r="AF520" s="15" t="s">
        <v>9378</v>
      </c>
      <c r="AG520" s="15" t="s">
        <v>9420</v>
      </c>
    </row>
    <row r="521" spans="1:33" x14ac:dyDescent="0.45">
      <c r="A521" s="15">
        <v>1000518</v>
      </c>
      <c r="B521" s="15" t="s">
        <v>26</v>
      </c>
      <c r="C521" s="18">
        <v>1751223957</v>
      </c>
      <c r="D521" s="15">
        <v>1200</v>
      </c>
      <c r="E521" s="15" t="s">
        <v>70</v>
      </c>
      <c r="F521" s="15" t="s">
        <v>15253</v>
      </c>
      <c r="G521" s="15" t="s">
        <v>29</v>
      </c>
      <c r="H521" s="15" t="s">
        <v>2530</v>
      </c>
      <c r="I521" s="15" t="s">
        <v>2531</v>
      </c>
      <c r="J521" s="15" t="s">
        <v>2529</v>
      </c>
      <c r="K521" s="15" t="s">
        <v>32</v>
      </c>
      <c r="L521" s="15">
        <v>963201403</v>
      </c>
      <c r="M521" s="15" t="s">
        <v>33</v>
      </c>
      <c r="N521" s="15" t="s">
        <v>2532</v>
      </c>
      <c r="O521" s="15" t="s">
        <v>2533</v>
      </c>
      <c r="P521" s="15">
        <v>36886</v>
      </c>
      <c r="Q521" s="15" t="s">
        <v>35</v>
      </c>
      <c r="R521" s="15" t="s">
        <v>59</v>
      </c>
      <c r="S521" s="15" t="s">
        <v>2534</v>
      </c>
      <c r="T521" s="15" t="s">
        <v>15324</v>
      </c>
      <c r="V521" s="15">
        <v>963201403</v>
      </c>
      <c r="W521" s="15" t="s">
        <v>2535</v>
      </c>
      <c r="X521" s="15" t="s">
        <v>39</v>
      </c>
      <c r="Y521" s="15">
        <v>0</v>
      </c>
      <c r="Z521" s="15" t="s">
        <v>333</v>
      </c>
      <c r="AA521" s="15" t="s">
        <v>333</v>
      </c>
      <c r="AB521" s="15">
        <v>43761</v>
      </c>
      <c r="AC521" s="15" t="s">
        <v>9291</v>
      </c>
      <c r="AD521" s="15" t="s">
        <v>9292</v>
      </c>
      <c r="AE521" s="15" t="s">
        <v>9302</v>
      </c>
      <c r="AF521" s="15" t="s">
        <v>5096</v>
      </c>
      <c r="AG521" s="15" t="s">
        <v>9312</v>
      </c>
    </row>
    <row r="522" spans="1:33" x14ac:dyDescent="0.45">
      <c r="A522" s="15">
        <v>1000519</v>
      </c>
      <c r="B522" s="15" t="s">
        <v>26</v>
      </c>
      <c r="C522" s="18">
        <v>601658321</v>
      </c>
      <c r="D522" s="15">
        <v>2000</v>
      </c>
      <c r="E522" s="15" t="s">
        <v>28</v>
      </c>
      <c r="F522" s="15" t="s">
        <v>15253</v>
      </c>
      <c r="G522" s="15" t="s">
        <v>29</v>
      </c>
      <c r="H522" s="15" t="s">
        <v>2537</v>
      </c>
      <c r="I522" s="15" t="s">
        <v>2538</v>
      </c>
      <c r="J522" s="15" t="s">
        <v>2536</v>
      </c>
      <c r="K522" s="15" t="s">
        <v>32</v>
      </c>
      <c r="L522" s="15">
        <v>979520322</v>
      </c>
      <c r="M522" s="15" t="s">
        <v>33</v>
      </c>
      <c r="N522" s="15" t="s">
        <v>33</v>
      </c>
      <c r="O522" s="15" t="s">
        <v>34</v>
      </c>
      <c r="P522" s="15">
        <v>21273</v>
      </c>
      <c r="Q522" s="15" t="s">
        <v>58</v>
      </c>
      <c r="R522" s="15" t="s">
        <v>59</v>
      </c>
      <c r="S522" s="15" t="s">
        <v>348</v>
      </c>
      <c r="T522" s="15" t="s">
        <v>15325</v>
      </c>
      <c r="W522" s="15" t="s">
        <v>34</v>
      </c>
      <c r="X522" s="15" t="s">
        <v>39</v>
      </c>
      <c r="Y522" s="15">
        <v>0</v>
      </c>
      <c r="Z522" s="15" t="s">
        <v>333</v>
      </c>
      <c r="AA522" s="15" t="s">
        <v>46</v>
      </c>
      <c r="AB522" s="15">
        <v>44172</v>
      </c>
      <c r="AC522" s="15" t="s">
        <v>9291</v>
      </c>
      <c r="AD522" s="15" t="s">
        <v>9295</v>
      </c>
      <c r="AE522" s="15" t="s">
        <v>9302</v>
      </c>
      <c r="AF522" s="15" t="s">
        <v>5096</v>
      </c>
      <c r="AG522" s="15" t="s">
        <v>9371</v>
      </c>
    </row>
    <row r="523" spans="1:33" x14ac:dyDescent="0.45">
      <c r="A523" s="15">
        <v>1000520</v>
      </c>
      <c r="B523" s="15" t="s">
        <v>26</v>
      </c>
      <c r="C523" s="18">
        <v>802704395</v>
      </c>
      <c r="D523" s="15">
        <v>0</v>
      </c>
      <c r="E523" s="15" t="s">
        <v>70</v>
      </c>
      <c r="F523" s="15" t="s">
        <v>15253</v>
      </c>
      <c r="G523" s="15" t="s">
        <v>29</v>
      </c>
      <c r="H523" s="15" t="s">
        <v>2540</v>
      </c>
      <c r="I523" s="15" t="s">
        <v>2541</v>
      </c>
      <c r="J523" s="15" t="s">
        <v>2539</v>
      </c>
      <c r="K523" s="15" t="s">
        <v>32</v>
      </c>
      <c r="L523" s="15">
        <v>994837832</v>
      </c>
      <c r="M523" s="15">
        <v>994837832</v>
      </c>
      <c r="N523" s="15" t="s">
        <v>2542</v>
      </c>
      <c r="O523" s="15" t="s">
        <v>2543</v>
      </c>
      <c r="P523" s="15">
        <v>33847</v>
      </c>
      <c r="Q523" s="15" t="s">
        <v>35</v>
      </c>
      <c r="R523" s="15" t="s">
        <v>59</v>
      </c>
      <c r="S523" s="15" t="s">
        <v>2288</v>
      </c>
      <c r="T523" s="15" t="s">
        <v>15343</v>
      </c>
      <c r="U523" s="15" t="s">
        <v>2289</v>
      </c>
      <c r="V523" s="15">
        <v>994837832</v>
      </c>
      <c r="W523" s="15" t="s">
        <v>34</v>
      </c>
      <c r="X523" s="15" t="s">
        <v>39</v>
      </c>
      <c r="Y523" s="15">
        <v>0</v>
      </c>
      <c r="Z523" s="15" t="s">
        <v>333</v>
      </c>
      <c r="AA523" s="15" t="s">
        <v>609</v>
      </c>
      <c r="AB523" s="15">
        <v>44147</v>
      </c>
      <c r="AC523" s="15" t="s">
        <v>9291</v>
      </c>
      <c r="AD523" s="15" t="s">
        <v>9292</v>
      </c>
      <c r="AE523" s="15" t="s">
        <v>9302</v>
      </c>
      <c r="AF523" s="15" t="s">
        <v>5096</v>
      </c>
      <c r="AG523" s="15" t="s">
        <v>9421</v>
      </c>
    </row>
    <row r="524" spans="1:33" x14ac:dyDescent="0.45">
      <c r="A524" s="15">
        <v>1000521</v>
      </c>
      <c r="B524" s="15" t="s">
        <v>26</v>
      </c>
      <c r="C524" s="18">
        <v>1705954491</v>
      </c>
      <c r="D524" s="15">
        <v>700</v>
      </c>
      <c r="E524" s="15" t="s">
        <v>70</v>
      </c>
      <c r="F524" s="15" t="s">
        <v>15253</v>
      </c>
      <c r="G524" s="15" t="s">
        <v>29</v>
      </c>
      <c r="H524" s="15" t="s">
        <v>2545</v>
      </c>
      <c r="I524" s="15" t="s">
        <v>2546</v>
      </c>
      <c r="J524" s="15" t="s">
        <v>2544</v>
      </c>
      <c r="K524" s="15" t="s">
        <v>32</v>
      </c>
      <c r="L524" s="15">
        <v>2533730</v>
      </c>
      <c r="M524" s="15">
        <v>984979925</v>
      </c>
      <c r="N524" s="15" t="s">
        <v>2547</v>
      </c>
      <c r="O524" s="15" t="s">
        <v>2548</v>
      </c>
      <c r="P524" s="15">
        <v>23248</v>
      </c>
      <c r="Q524" s="15" t="s">
        <v>58</v>
      </c>
      <c r="R524" s="15" t="s">
        <v>59</v>
      </c>
      <c r="S524" s="15" t="s">
        <v>1039</v>
      </c>
      <c r="T524" s="15" t="s">
        <v>15349</v>
      </c>
      <c r="U524" s="15" t="s">
        <v>2549</v>
      </c>
      <c r="V524" s="15">
        <v>984979925</v>
      </c>
      <c r="W524" s="15" t="s">
        <v>2550</v>
      </c>
      <c r="X524" s="15" t="s">
        <v>39</v>
      </c>
      <c r="Y524" s="15">
        <v>0</v>
      </c>
      <c r="Z524" s="15" t="s">
        <v>333</v>
      </c>
      <c r="AA524" s="15" t="s">
        <v>41</v>
      </c>
      <c r="AB524" s="15">
        <v>44111</v>
      </c>
      <c r="AC524" s="15" t="s">
        <v>9291</v>
      </c>
      <c r="AD524" s="15" t="s">
        <v>9292</v>
      </c>
      <c r="AE524" s="15" t="s">
        <v>9302</v>
      </c>
      <c r="AF524" s="15" t="s">
        <v>5096</v>
      </c>
      <c r="AG524" s="15" t="s">
        <v>9399</v>
      </c>
    </row>
    <row r="525" spans="1:33" x14ac:dyDescent="0.45">
      <c r="A525" s="15">
        <v>1000522</v>
      </c>
      <c r="B525" s="15" t="s">
        <v>26</v>
      </c>
      <c r="C525" s="18">
        <v>601636178</v>
      </c>
      <c r="D525" s="15">
        <v>0</v>
      </c>
      <c r="E525" s="15" t="s">
        <v>28</v>
      </c>
      <c r="F525" s="15" t="s">
        <v>15253</v>
      </c>
      <c r="G525" s="15" t="s">
        <v>29</v>
      </c>
      <c r="H525" s="15" t="s">
        <v>999</v>
      </c>
      <c r="I525" s="15" t="s">
        <v>893</v>
      </c>
      <c r="J525" s="15" t="s">
        <v>2551</v>
      </c>
      <c r="K525" s="15" t="s">
        <v>32</v>
      </c>
      <c r="L525" s="15">
        <v>939048722</v>
      </c>
      <c r="M525" s="15">
        <v>939048722</v>
      </c>
      <c r="N525" s="15" t="s">
        <v>33</v>
      </c>
      <c r="O525" s="15" t="s">
        <v>2552</v>
      </c>
      <c r="P525" s="15">
        <v>21124</v>
      </c>
      <c r="Q525" s="15" t="s">
        <v>58</v>
      </c>
      <c r="R525" s="15" t="s">
        <v>36</v>
      </c>
      <c r="S525" s="15" t="s">
        <v>143</v>
      </c>
      <c r="T525" s="15" t="s">
        <v>15306</v>
      </c>
      <c r="W525" s="15" t="s">
        <v>34</v>
      </c>
      <c r="X525" s="15" t="s">
        <v>39</v>
      </c>
      <c r="Y525" s="15">
        <v>0</v>
      </c>
      <c r="Z525" s="15" t="s">
        <v>74</v>
      </c>
      <c r="AC525" s="15" t="s">
        <v>9291</v>
      </c>
      <c r="AD525" s="15" t="s">
        <v>9329</v>
      </c>
      <c r="AE525" s="15" t="s">
        <v>9293</v>
      </c>
      <c r="AF525" s="15" t="s">
        <v>511</v>
      </c>
      <c r="AG525" s="15" t="s">
        <v>9347</v>
      </c>
    </row>
    <row r="526" spans="1:33" x14ac:dyDescent="0.45">
      <c r="A526" s="15">
        <v>1000523</v>
      </c>
      <c r="B526" s="15" t="s">
        <v>26</v>
      </c>
      <c r="C526" s="18">
        <v>1710293232</v>
      </c>
      <c r="D526" s="15">
        <v>900</v>
      </c>
      <c r="E526" s="15" t="s">
        <v>70</v>
      </c>
      <c r="F526" s="15" t="s">
        <v>15253</v>
      </c>
      <c r="G526" s="15" t="s">
        <v>29</v>
      </c>
      <c r="H526" s="15" t="s">
        <v>2554</v>
      </c>
      <c r="I526" s="15" t="s">
        <v>2555</v>
      </c>
      <c r="J526" s="15" t="s">
        <v>2553</v>
      </c>
      <c r="K526" s="15" t="s">
        <v>32</v>
      </c>
      <c r="L526" s="15">
        <v>994362304</v>
      </c>
      <c r="M526" s="15">
        <v>2537554</v>
      </c>
      <c r="N526" s="15" t="s">
        <v>33</v>
      </c>
      <c r="O526" s="15" t="s">
        <v>2556</v>
      </c>
      <c r="P526" s="15">
        <v>25082</v>
      </c>
      <c r="Q526" s="15" t="s">
        <v>58</v>
      </c>
      <c r="R526" s="15" t="s">
        <v>36</v>
      </c>
      <c r="S526" s="15" t="s">
        <v>1631</v>
      </c>
      <c r="T526" s="15" t="s">
        <v>15324</v>
      </c>
      <c r="U526" s="15" t="s">
        <v>2557</v>
      </c>
      <c r="V526" s="15">
        <v>2537554</v>
      </c>
      <c r="W526" s="15" t="s">
        <v>2558</v>
      </c>
      <c r="X526" s="15" t="s">
        <v>39</v>
      </c>
      <c r="Y526" s="15">
        <v>0</v>
      </c>
      <c r="Z526" s="15" t="s">
        <v>1581</v>
      </c>
      <c r="AA526" s="15" t="s">
        <v>609</v>
      </c>
      <c r="AB526" s="15">
        <v>44147</v>
      </c>
      <c r="AC526" s="15" t="s">
        <v>9291</v>
      </c>
      <c r="AD526" s="15" t="s">
        <v>9295</v>
      </c>
      <c r="AE526" s="15" t="s">
        <v>9302</v>
      </c>
      <c r="AF526" s="15" t="s">
        <v>5096</v>
      </c>
      <c r="AG526" s="15" t="s">
        <v>9303</v>
      </c>
    </row>
    <row r="527" spans="1:33" x14ac:dyDescent="0.45">
      <c r="A527" s="15">
        <v>1000524</v>
      </c>
      <c r="B527" s="15" t="s">
        <v>26</v>
      </c>
      <c r="C527" s="18">
        <v>1716437296</v>
      </c>
      <c r="D527" s="15">
        <v>800</v>
      </c>
      <c r="E527" s="15" t="s">
        <v>70</v>
      </c>
      <c r="F527" s="15" t="s">
        <v>15253</v>
      </c>
      <c r="G527" s="15" t="s">
        <v>29</v>
      </c>
      <c r="H527" s="15" t="s">
        <v>641</v>
      </c>
      <c r="I527" s="15" t="s">
        <v>2560</v>
      </c>
      <c r="J527" s="15" t="s">
        <v>2559</v>
      </c>
      <c r="K527" s="15" t="s">
        <v>32</v>
      </c>
      <c r="L527" s="15">
        <v>980023275</v>
      </c>
      <c r="M527" s="15" t="s">
        <v>33</v>
      </c>
      <c r="N527" s="15" t="s">
        <v>33</v>
      </c>
      <c r="O527" s="15" t="s">
        <v>2561</v>
      </c>
      <c r="P527" s="15">
        <v>27290</v>
      </c>
      <c r="Q527" s="15" t="s">
        <v>58</v>
      </c>
      <c r="R527" s="15" t="s">
        <v>36</v>
      </c>
      <c r="S527" s="15" t="s">
        <v>279</v>
      </c>
      <c r="T527" s="15" t="s">
        <v>15324</v>
      </c>
      <c r="V527" s="15">
        <v>987013594</v>
      </c>
      <c r="W527" s="15" t="s">
        <v>2562</v>
      </c>
      <c r="X527" s="15" t="s">
        <v>39</v>
      </c>
      <c r="Y527" s="15">
        <v>0</v>
      </c>
      <c r="Z527" s="15" t="s">
        <v>1581</v>
      </c>
      <c r="AA527" s="15" t="s">
        <v>333</v>
      </c>
      <c r="AB527" s="15">
        <v>43803</v>
      </c>
      <c r="AC527" s="15" t="s">
        <v>9291</v>
      </c>
      <c r="AD527" s="15" t="s">
        <v>9295</v>
      </c>
      <c r="AE527" s="15" t="s">
        <v>9302</v>
      </c>
      <c r="AF527" s="15" t="s">
        <v>5096</v>
      </c>
      <c r="AG527" s="15" t="s">
        <v>9312</v>
      </c>
    </row>
    <row r="528" spans="1:33" x14ac:dyDescent="0.45">
      <c r="A528" s="15">
        <v>1000525</v>
      </c>
      <c r="B528" s="15" t="s">
        <v>26</v>
      </c>
      <c r="C528" s="18">
        <v>602138174</v>
      </c>
      <c r="D528" s="15">
        <v>700</v>
      </c>
      <c r="E528" s="15" t="s">
        <v>28</v>
      </c>
      <c r="F528" s="15" t="s">
        <v>15253</v>
      </c>
      <c r="G528" s="15" t="s">
        <v>29</v>
      </c>
      <c r="H528" s="15" t="s">
        <v>898</v>
      </c>
      <c r="I528" s="15" t="s">
        <v>2564</v>
      </c>
      <c r="J528" s="15" t="s">
        <v>2563</v>
      </c>
      <c r="K528" s="15" t="s">
        <v>32</v>
      </c>
      <c r="L528" s="15">
        <v>2233100</v>
      </c>
      <c r="M528" s="15">
        <v>998127055</v>
      </c>
      <c r="N528" s="15" t="s">
        <v>2119</v>
      </c>
      <c r="O528" s="15" t="s">
        <v>2565</v>
      </c>
      <c r="P528" s="15">
        <v>23071</v>
      </c>
      <c r="Q528" s="15" t="s">
        <v>58</v>
      </c>
      <c r="R528" s="15" t="s">
        <v>36</v>
      </c>
      <c r="S528" s="15" t="s">
        <v>279</v>
      </c>
      <c r="T528" s="15" t="s">
        <v>15324</v>
      </c>
      <c r="U528" s="15" t="s">
        <v>2566</v>
      </c>
      <c r="V528" s="15">
        <v>22233100</v>
      </c>
      <c r="W528" s="15" t="s">
        <v>2567</v>
      </c>
      <c r="X528" s="15" t="s">
        <v>39</v>
      </c>
      <c r="Y528" s="15">
        <v>0</v>
      </c>
      <c r="Z528" s="15" t="s">
        <v>1581</v>
      </c>
      <c r="AA528" s="15" t="s">
        <v>609</v>
      </c>
      <c r="AB528" s="15">
        <v>44147</v>
      </c>
      <c r="AC528" s="15" t="s">
        <v>9291</v>
      </c>
      <c r="AD528" s="15" t="s">
        <v>9295</v>
      </c>
      <c r="AE528" s="15" t="s">
        <v>9293</v>
      </c>
      <c r="AF528" s="15" t="s">
        <v>511</v>
      </c>
      <c r="AG528" s="15" t="s">
        <v>9294</v>
      </c>
    </row>
    <row r="529" spans="1:33" x14ac:dyDescent="0.45">
      <c r="A529" s="15">
        <v>1000526</v>
      </c>
      <c r="B529" s="15" t="s">
        <v>26</v>
      </c>
      <c r="C529" s="18">
        <v>1714472295</v>
      </c>
      <c r="D529" s="15">
        <v>409</v>
      </c>
      <c r="E529" s="15" t="s">
        <v>70</v>
      </c>
      <c r="F529" s="15" t="s">
        <v>15253</v>
      </c>
      <c r="G529" s="15" t="s">
        <v>29</v>
      </c>
      <c r="H529" s="15" t="s">
        <v>2569</v>
      </c>
      <c r="I529" s="15" t="s">
        <v>2570</v>
      </c>
      <c r="J529" s="15" t="s">
        <v>2568</v>
      </c>
      <c r="K529" s="15" t="s">
        <v>32</v>
      </c>
      <c r="L529" s="15">
        <v>3447529</v>
      </c>
      <c r="M529" s="15">
        <v>992849243</v>
      </c>
      <c r="N529" s="15" t="s">
        <v>2571</v>
      </c>
      <c r="O529" s="15" t="s">
        <v>2572</v>
      </c>
      <c r="P529" s="15">
        <v>27817</v>
      </c>
      <c r="Q529" s="15" t="s">
        <v>58</v>
      </c>
      <c r="R529" s="15" t="s">
        <v>36</v>
      </c>
      <c r="S529" s="15" t="s">
        <v>2573</v>
      </c>
      <c r="T529" s="15" t="s">
        <v>15358</v>
      </c>
      <c r="U529" s="15" t="s">
        <v>2574</v>
      </c>
      <c r="V529" s="15">
        <v>992849243</v>
      </c>
      <c r="W529" s="15" t="s">
        <v>2575</v>
      </c>
      <c r="X529" s="15" t="s">
        <v>39</v>
      </c>
      <c r="Y529" s="15">
        <v>0</v>
      </c>
      <c r="Z529" s="15" t="s">
        <v>333</v>
      </c>
      <c r="AA529" s="15" t="s">
        <v>41</v>
      </c>
      <c r="AB529" s="15">
        <v>44118</v>
      </c>
      <c r="AC529" s="15" t="s">
        <v>9291</v>
      </c>
      <c r="AD529" s="15" t="s">
        <v>9295</v>
      </c>
      <c r="AE529" s="15" t="s">
        <v>9302</v>
      </c>
      <c r="AF529" s="15" t="s">
        <v>5096</v>
      </c>
      <c r="AG529" s="15" t="s">
        <v>9399</v>
      </c>
    </row>
    <row r="530" spans="1:33" x14ac:dyDescent="0.45">
      <c r="A530" s="15">
        <v>1000527</v>
      </c>
      <c r="B530" s="15" t="s">
        <v>26</v>
      </c>
      <c r="C530" s="18">
        <v>1716958200</v>
      </c>
      <c r="D530" s="15">
        <v>600</v>
      </c>
      <c r="E530" s="15" t="s">
        <v>70</v>
      </c>
      <c r="F530" s="15" t="s">
        <v>15253</v>
      </c>
      <c r="G530" s="15" t="s">
        <v>29</v>
      </c>
      <c r="H530" s="15" t="s">
        <v>2577</v>
      </c>
      <c r="I530" s="15" t="s">
        <v>2578</v>
      </c>
      <c r="J530" s="15" t="s">
        <v>2576</v>
      </c>
      <c r="K530" s="15" t="s">
        <v>32</v>
      </c>
      <c r="L530" s="15">
        <v>23199379</v>
      </c>
      <c r="M530" s="15">
        <v>996951617</v>
      </c>
      <c r="N530" s="15" t="s">
        <v>2579</v>
      </c>
      <c r="O530" s="15" t="s">
        <v>2580</v>
      </c>
      <c r="P530" s="15">
        <v>29392</v>
      </c>
      <c r="Q530" s="15" t="s">
        <v>58</v>
      </c>
      <c r="R530" s="15" t="s">
        <v>36</v>
      </c>
      <c r="S530" s="15" t="s">
        <v>79</v>
      </c>
      <c r="T530" s="15" t="s">
        <v>79</v>
      </c>
      <c r="V530" s="15">
        <v>996951617</v>
      </c>
      <c r="W530" s="15" t="s">
        <v>34</v>
      </c>
      <c r="X530" s="15" t="s">
        <v>39</v>
      </c>
      <c r="Y530" s="15">
        <v>0</v>
      </c>
      <c r="Z530" s="15" t="s">
        <v>333</v>
      </c>
      <c r="AA530" s="15" t="s">
        <v>41</v>
      </c>
      <c r="AB530" s="15">
        <v>44118</v>
      </c>
      <c r="AC530" s="15" t="s">
        <v>9291</v>
      </c>
      <c r="AD530" s="15" t="s">
        <v>9292</v>
      </c>
      <c r="AE530" s="15" t="s">
        <v>9302</v>
      </c>
      <c r="AF530" s="15" t="s">
        <v>5096</v>
      </c>
      <c r="AG530" s="15" t="s">
        <v>9366</v>
      </c>
    </row>
    <row r="531" spans="1:33" x14ac:dyDescent="0.45">
      <c r="A531" s="15">
        <v>1000528</v>
      </c>
      <c r="B531" s="15" t="s">
        <v>26</v>
      </c>
      <c r="C531" s="18">
        <v>401145693</v>
      </c>
      <c r="D531" s="15">
        <v>0</v>
      </c>
      <c r="E531" s="15" t="s">
        <v>70</v>
      </c>
      <c r="F531" s="15" t="s">
        <v>15253</v>
      </c>
      <c r="G531" s="15" t="s">
        <v>29</v>
      </c>
      <c r="H531" s="15" t="s">
        <v>2582</v>
      </c>
      <c r="I531" s="15" t="s">
        <v>2583</v>
      </c>
      <c r="J531" s="15" t="s">
        <v>2581</v>
      </c>
      <c r="K531" s="15" t="s">
        <v>32</v>
      </c>
      <c r="L531" s="15">
        <v>3414175</v>
      </c>
      <c r="M531" s="15">
        <v>992657675</v>
      </c>
      <c r="N531" s="15" t="s">
        <v>2584</v>
      </c>
      <c r="O531" s="15" t="s">
        <v>2585</v>
      </c>
      <c r="P531" s="15">
        <v>28051</v>
      </c>
      <c r="Q531" s="15" t="s">
        <v>58</v>
      </c>
      <c r="R531" s="15" t="s">
        <v>36</v>
      </c>
      <c r="S531" s="15" t="s">
        <v>2586</v>
      </c>
      <c r="T531" s="15" t="s">
        <v>15349</v>
      </c>
      <c r="V531" s="15">
        <v>1751223957</v>
      </c>
      <c r="W531" s="15" t="s">
        <v>2587</v>
      </c>
      <c r="X531" s="15" t="s">
        <v>97</v>
      </c>
      <c r="Y531" s="15">
        <v>0</v>
      </c>
      <c r="Z531" s="15" t="s">
        <v>333</v>
      </c>
      <c r="AA531" s="15" t="s">
        <v>41</v>
      </c>
      <c r="AB531" s="15">
        <v>44111</v>
      </c>
      <c r="AC531" s="15" t="s">
        <v>9291</v>
      </c>
      <c r="AD531" s="15" t="s">
        <v>9292</v>
      </c>
      <c r="AE531" s="15" t="s">
        <v>9314</v>
      </c>
      <c r="AF531" s="15" t="s">
        <v>9419</v>
      </c>
      <c r="AG531" s="15" t="s">
        <v>9419</v>
      </c>
    </row>
    <row r="532" spans="1:33" x14ac:dyDescent="0.45">
      <c r="A532" s="15">
        <v>1000529</v>
      </c>
      <c r="B532" s="15" t="s">
        <v>26</v>
      </c>
      <c r="C532" s="18">
        <v>1754749719</v>
      </c>
      <c r="D532" s="15">
        <v>2500</v>
      </c>
      <c r="E532" s="15" t="s">
        <v>28</v>
      </c>
      <c r="F532" s="15" t="s">
        <v>15253</v>
      </c>
      <c r="G532" s="15" t="s">
        <v>29</v>
      </c>
      <c r="H532" s="15" t="s">
        <v>2589</v>
      </c>
      <c r="I532" s="15" t="s">
        <v>1757</v>
      </c>
      <c r="J532" s="15" t="s">
        <v>2588</v>
      </c>
      <c r="K532" s="15" t="s">
        <v>32</v>
      </c>
      <c r="L532" s="15">
        <v>97998788</v>
      </c>
      <c r="M532" s="15">
        <v>969871419</v>
      </c>
      <c r="N532" s="15" t="s">
        <v>33</v>
      </c>
      <c r="O532" s="15" t="s">
        <v>2590</v>
      </c>
      <c r="P532" s="15">
        <v>35500</v>
      </c>
      <c r="Q532" s="15" t="s">
        <v>58</v>
      </c>
      <c r="R532" s="15" t="s">
        <v>36</v>
      </c>
      <c r="S532" s="15" t="s">
        <v>2591</v>
      </c>
      <c r="T532" s="15" t="s">
        <v>15359</v>
      </c>
      <c r="U532" s="15" t="s">
        <v>33</v>
      </c>
      <c r="V532" s="15">
        <v>985410598</v>
      </c>
      <c r="W532" s="15" t="s">
        <v>34</v>
      </c>
      <c r="X532" s="15" t="s">
        <v>97</v>
      </c>
      <c r="Y532" s="15">
        <v>2</v>
      </c>
      <c r="Z532" s="15" t="s">
        <v>1581</v>
      </c>
      <c r="AA532" s="15" t="s">
        <v>41</v>
      </c>
      <c r="AB532" s="15">
        <v>44111</v>
      </c>
      <c r="AC532" s="15" t="s">
        <v>9291</v>
      </c>
      <c r="AD532" s="15" t="s">
        <v>9292</v>
      </c>
      <c r="AE532" s="15" t="s">
        <v>9293</v>
      </c>
      <c r="AF532" s="15" t="s">
        <v>511</v>
      </c>
      <c r="AG532" s="15" t="s">
        <v>9347</v>
      </c>
    </row>
    <row r="533" spans="1:33" x14ac:dyDescent="0.45">
      <c r="A533" s="15">
        <v>1000530</v>
      </c>
      <c r="B533" s="15" t="s">
        <v>26</v>
      </c>
      <c r="C533" s="18">
        <v>602301798</v>
      </c>
      <c r="D533" s="15">
        <v>0</v>
      </c>
      <c r="E533" s="15" t="s">
        <v>70</v>
      </c>
      <c r="F533" s="15" t="s">
        <v>15253</v>
      </c>
      <c r="G533" s="15" t="s">
        <v>29</v>
      </c>
      <c r="H533" s="15" t="s">
        <v>2593</v>
      </c>
      <c r="I533" s="15" t="s">
        <v>2594</v>
      </c>
      <c r="J533" s="15" t="s">
        <v>2592</v>
      </c>
      <c r="K533" s="15" t="s">
        <v>32</v>
      </c>
      <c r="L533" s="15">
        <v>317486</v>
      </c>
      <c r="M533" s="15">
        <v>967669917</v>
      </c>
      <c r="N533" s="15" t="s">
        <v>33</v>
      </c>
      <c r="O533" s="15" t="s">
        <v>2595</v>
      </c>
      <c r="P533" s="15">
        <v>24707</v>
      </c>
      <c r="Q533" s="15" t="s">
        <v>35</v>
      </c>
      <c r="R533" s="15" t="s">
        <v>36</v>
      </c>
      <c r="S533" s="15" t="s">
        <v>79</v>
      </c>
      <c r="T533" s="15" t="s">
        <v>79</v>
      </c>
      <c r="W533" s="15" t="s">
        <v>34</v>
      </c>
      <c r="X533" s="15" t="s">
        <v>97</v>
      </c>
      <c r="Y533" s="15">
        <v>0</v>
      </c>
      <c r="Z533" s="15" t="s">
        <v>74</v>
      </c>
      <c r="AC533" s="15" t="s">
        <v>9291</v>
      </c>
      <c r="AD533" s="15" t="s">
        <v>9295</v>
      </c>
      <c r="AE533" s="15" t="s">
        <v>9293</v>
      </c>
      <c r="AF533" s="15" t="s">
        <v>511</v>
      </c>
      <c r="AG533" s="15" t="s">
        <v>9301</v>
      </c>
    </row>
    <row r="534" spans="1:33" x14ac:dyDescent="0.45">
      <c r="A534" s="15">
        <v>1000531</v>
      </c>
      <c r="B534" s="15" t="s">
        <v>26</v>
      </c>
      <c r="C534" s="18">
        <v>605703032</v>
      </c>
      <c r="D534" s="15">
        <v>1200</v>
      </c>
      <c r="E534" s="15" t="s">
        <v>28</v>
      </c>
      <c r="F534" s="15" t="s">
        <v>15253</v>
      </c>
      <c r="G534" s="15" t="s">
        <v>29</v>
      </c>
      <c r="H534" s="15" t="s">
        <v>2597</v>
      </c>
      <c r="I534" s="15" t="s">
        <v>2598</v>
      </c>
      <c r="J534" s="15" t="s">
        <v>2596</v>
      </c>
      <c r="K534" s="15" t="s">
        <v>32</v>
      </c>
      <c r="L534" s="15">
        <v>980129266</v>
      </c>
      <c r="M534" s="15">
        <v>980129266</v>
      </c>
      <c r="N534" s="15" t="s">
        <v>2599</v>
      </c>
      <c r="O534" s="15" t="s">
        <v>2600</v>
      </c>
      <c r="P534" s="15">
        <v>36207</v>
      </c>
      <c r="Q534" s="15" t="s">
        <v>35</v>
      </c>
      <c r="R534" s="15" t="s">
        <v>36</v>
      </c>
      <c r="S534" s="15" t="s">
        <v>348</v>
      </c>
      <c r="T534" s="15" t="s">
        <v>15325</v>
      </c>
      <c r="U534" s="15" t="s">
        <v>2601</v>
      </c>
      <c r="W534" s="15" t="s">
        <v>2602</v>
      </c>
      <c r="X534" s="15" t="s">
        <v>97</v>
      </c>
      <c r="Y534" s="15">
        <v>0</v>
      </c>
      <c r="Z534" s="15" t="s">
        <v>74</v>
      </c>
      <c r="AA534" s="15" t="s">
        <v>74</v>
      </c>
      <c r="AB534" s="15">
        <v>43728</v>
      </c>
      <c r="AC534" s="15" t="s">
        <v>9291</v>
      </c>
      <c r="AD534" s="15" t="s">
        <v>9292</v>
      </c>
      <c r="AE534" s="15" t="s">
        <v>9293</v>
      </c>
      <c r="AF534" s="15" t="s">
        <v>511</v>
      </c>
      <c r="AG534" s="15" t="s">
        <v>9294</v>
      </c>
    </row>
    <row r="535" spans="1:33" x14ac:dyDescent="0.45">
      <c r="A535" s="15">
        <v>1000532</v>
      </c>
      <c r="B535" s="15" t="s">
        <v>26</v>
      </c>
      <c r="C535" s="18">
        <v>1717775090</v>
      </c>
      <c r="D535" s="15">
        <v>3000</v>
      </c>
      <c r="E535" s="15" t="s">
        <v>28</v>
      </c>
      <c r="F535" s="15" t="s">
        <v>15253</v>
      </c>
      <c r="G535" s="15" t="s">
        <v>29</v>
      </c>
      <c r="H535" s="15" t="s">
        <v>2604</v>
      </c>
      <c r="I535" s="15" t="s">
        <v>1660</v>
      </c>
      <c r="J535" s="15" t="s">
        <v>2603</v>
      </c>
      <c r="K535" s="15" t="s">
        <v>32</v>
      </c>
      <c r="L535" s="15">
        <v>994600253</v>
      </c>
      <c r="M535" s="15">
        <v>994600253</v>
      </c>
      <c r="N535" s="15" t="s">
        <v>2605</v>
      </c>
      <c r="O535" s="15" t="s">
        <v>2606</v>
      </c>
      <c r="P535" s="15">
        <v>29631</v>
      </c>
      <c r="Q535" s="15" t="s">
        <v>58</v>
      </c>
      <c r="R535" s="15" t="s">
        <v>59</v>
      </c>
      <c r="S535" s="15" t="s">
        <v>348</v>
      </c>
      <c r="T535" s="15" t="s">
        <v>15325</v>
      </c>
      <c r="U535" s="15" t="s">
        <v>2607</v>
      </c>
      <c r="V535" s="15">
        <v>994600253</v>
      </c>
      <c r="W535" s="15" t="s">
        <v>2608</v>
      </c>
      <c r="X535" s="15" t="s">
        <v>39</v>
      </c>
      <c r="Y535" s="15">
        <v>0</v>
      </c>
      <c r="Z535" s="15" t="s">
        <v>333</v>
      </c>
      <c r="AA535" s="15" t="s">
        <v>609</v>
      </c>
      <c r="AB535" s="15">
        <v>44158</v>
      </c>
      <c r="AC535" s="15" t="s">
        <v>9291</v>
      </c>
      <c r="AD535" s="15" t="s">
        <v>9295</v>
      </c>
      <c r="AE535" s="15" t="s">
        <v>9293</v>
      </c>
      <c r="AF535" s="15" t="s">
        <v>511</v>
      </c>
      <c r="AG535" s="15" t="s">
        <v>9294</v>
      </c>
    </row>
    <row r="536" spans="1:33" x14ac:dyDescent="0.45">
      <c r="A536" s="15">
        <v>1000533</v>
      </c>
      <c r="B536" s="15" t="s">
        <v>26</v>
      </c>
      <c r="C536" s="18">
        <v>1722486253</v>
      </c>
      <c r="D536" s="15">
        <v>800</v>
      </c>
      <c r="E536" s="15" t="s">
        <v>28</v>
      </c>
      <c r="F536" s="15" t="s">
        <v>15253</v>
      </c>
      <c r="G536" s="15" t="s">
        <v>29</v>
      </c>
      <c r="H536" s="15" t="s">
        <v>2604</v>
      </c>
      <c r="I536" s="15" t="s">
        <v>1029</v>
      </c>
      <c r="J536" s="15" t="s">
        <v>2609</v>
      </c>
      <c r="K536" s="15" t="s">
        <v>32</v>
      </c>
      <c r="L536" s="15">
        <v>22031131</v>
      </c>
      <c r="M536" s="15">
        <v>984867690</v>
      </c>
      <c r="N536" s="15" t="s">
        <v>2610</v>
      </c>
      <c r="O536" s="15" t="s">
        <v>2611</v>
      </c>
      <c r="P536" s="15">
        <v>31943</v>
      </c>
      <c r="Q536" s="15" t="s">
        <v>58</v>
      </c>
      <c r="R536" s="15" t="s">
        <v>59</v>
      </c>
      <c r="S536" s="15" t="s">
        <v>244</v>
      </c>
      <c r="T536" s="15" t="s">
        <v>15349</v>
      </c>
      <c r="V536" s="15">
        <v>984867690</v>
      </c>
      <c r="W536" s="15" t="s">
        <v>34</v>
      </c>
      <c r="X536" s="15" t="s">
        <v>39</v>
      </c>
      <c r="Y536" s="15">
        <v>0</v>
      </c>
      <c r="Z536" s="15" t="s">
        <v>1581</v>
      </c>
      <c r="AA536" s="15" t="s">
        <v>41</v>
      </c>
      <c r="AB536" s="15">
        <v>44111</v>
      </c>
      <c r="AC536" s="15" t="s">
        <v>9291</v>
      </c>
      <c r="AD536" s="15" t="s">
        <v>9295</v>
      </c>
      <c r="AE536" s="15" t="s">
        <v>9293</v>
      </c>
      <c r="AF536" s="15" t="s">
        <v>511</v>
      </c>
      <c r="AG536" s="15" t="s">
        <v>9347</v>
      </c>
    </row>
    <row r="537" spans="1:33" x14ac:dyDescent="0.45">
      <c r="A537" s="15">
        <v>1000534</v>
      </c>
      <c r="B537" s="15" t="s">
        <v>26</v>
      </c>
      <c r="C537" s="18">
        <v>603781808</v>
      </c>
      <c r="D537" s="15">
        <v>1500</v>
      </c>
      <c r="E537" s="15" t="s">
        <v>70</v>
      </c>
      <c r="F537" s="15" t="s">
        <v>15253</v>
      </c>
      <c r="G537" s="15" t="s">
        <v>29</v>
      </c>
      <c r="H537" s="15" t="s">
        <v>2613</v>
      </c>
      <c r="I537" s="15" t="s">
        <v>368</v>
      </c>
      <c r="J537" s="15" t="s">
        <v>2612</v>
      </c>
      <c r="K537" s="15" t="s">
        <v>32</v>
      </c>
      <c r="L537" s="15">
        <v>32306815</v>
      </c>
      <c r="M537" s="15">
        <v>983271533</v>
      </c>
      <c r="N537" s="15" t="s">
        <v>33</v>
      </c>
      <c r="O537" s="15" t="s">
        <v>2614</v>
      </c>
      <c r="P537" s="15">
        <v>32047</v>
      </c>
      <c r="Q537" s="15" t="s">
        <v>58</v>
      </c>
      <c r="R537" s="15" t="s">
        <v>59</v>
      </c>
      <c r="S537" s="15" t="s">
        <v>197</v>
      </c>
      <c r="T537" s="15" t="s">
        <v>197</v>
      </c>
      <c r="W537" s="15" t="s">
        <v>813</v>
      </c>
      <c r="X537" s="15" t="s">
        <v>97</v>
      </c>
      <c r="Y537" s="15">
        <v>1</v>
      </c>
      <c r="Z537" s="15" t="s">
        <v>74</v>
      </c>
      <c r="AA537" s="15" t="s">
        <v>74</v>
      </c>
      <c r="AB537" s="15">
        <v>43726</v>
      </c>
      <c r="AC537" s="15" t="s">
        <v>9291</v>
      </c>
      <c r="AD537" s="15" t="s">
        <v>9296</v>
      </c>
      <c r="AE537" s="15" t="s">
        <v>9293</v>
      </c>
      <c r="AF537" s="15" t="s">
        <v>511</v>
      </c>
      <c r="AG537" s="15" t="s">
        <v>9301</v>
      </c>
    </row>
    <row r="538" spans="1:33" x14ac:dyDescent="0.45">
      <c r="A538" s="15">
        <v>1000535</v>
      </c>
      <c r="B538" s="15" t="s">
        <v>26</v>
      </c>
      <c r="C538" s="18">
        <v>1709455263</v>
      </c>
      <c r="D538" s="15">
        <v>0</v>
      </c>
      <c r="E538" s="15" t="s">
        <v>70</v>
      </c>
      <c r="F538" s="15" t="s">
        <v>15253</v>
      </c>
      <c r="G538" s="15" t="s">
        <v>29</v>
      </c>
      <c r="H538" s="15" t="s">
        <v>2616</v>
      </c>
      <c r="I538" s="15" t="s">
        <v>2617</v>
      </c>
      <c r="J538" s="15" t="s">
        <v>2615</v>
      </c>
      <c r="K538" s="15" t="s">
        <v>32</v>
      </c>
      <c r="L538" s="15">
        <v>987832832</v>
      </c>
      <c r="M538" s="15">
        <v>987832832</v>
      </c>
      <c r="N538" s="15" t="s">
        <v>2618</v>
      </c>
      <c r="O538" s="15" t="s">
        <v>2619</v>
      </c>
      <c r="P538" s="15">
        <v>24881</v>
      </c>
      <c r="Q538" s="15" t="s">
        <v>409</v>
      </c>
      <c r="R538" s="15" t="s">
        <v>36</v>
      </c>
      <c r="S538" s="15" t="s">
        <v>2620</v>
      </c>
      <c r="T538" s="15" t="s">
        <v>15359</v>
      </c>
      <c r="W538" s="15" t="s">
        <v>34</v>
      </c>
      <c r="X538" s="15" t="s">
        <v>97</v>
      </c>
      <c r="Y538" s="15">
        <v>0</v>
      </c>
      <c r="Z538" s="15" t="s">
        <v>333</v>
      </c>
      <c r="AA538" s="15" t="s">
        <v>41</v>
      </c>
      <c r="AB538" s="15">
        <v>44111</v>
      </c>
      <c r="AC538" s="15" t="s">
        <v>9291</v>
      </c>
      <c r="AD538" s="15" t="s">
        <v>9295</v>
      </c>
      <c r="AE538" s="15" t="s">
        <v>9363</v>
      </c>
      <c r="AF538" s="15" t="s">
        <v>9410</v>
      </c>
      <c r="AG538" s="15" t="s">
        <v>9422</v>
      </c>
    </row>
    <row r="539" spans="1:33" x14ac:dyDescent="0.45">
      <c r="A539" s="15">
        <v>1000536</v>
      </c>
      <c r="B539" s="15" t="s">
        <v>26</v>
      </c>
      <c r="C539" s="18">
        <v>1711434751</v>
      </c>
      <c r="D539" s="15">
        <v>0</v>
      </c>
      <c r="E539" s="15" t="s">
        <v>70</v>
      </c>
      <c r="F539" s="15" t="s">
        <v>15253</v>
      </c>
      <c r="G539" s="15" t="s">
        <v>29</v>
      </c>
      <c r="H539" s="15" t="s">
        <v>2622</v>
      </c>
      <c r="I539" s="15" t="s">
        <v>2623</v>
      </c>
      <c r="J539" s="15" t="s">
        <v>2621</v>
      </c>
      <c r="K539" s="15" t="s">
        <v>32</v>
      </c>
      <c r="L539" s="15">
        <v>2594009</v>
      </c>
      <c r="M539" s="15">
        <v>995669932</v>
      </c>
      <c r="N539" s="15" t="s">
        <v>2624</v>
      </c>
      <c r="O539" s="15" t="s">
        <v>2625</v>
      </c>
      <c r="P539" s="15">
        <v>28768</v>
      </c>
      <c r="Q539" s="15" t="s">
        <v>58</v>
      </c>
      <c r="R539" s="15" t="s">
        <v>59</v>
      </c>
      <c r="S539" s="15" t="s">
        <v>197</v>
      </c>
      <c r="T539" s="15" t="s">
        <v>197</v>
      </c>
      <c r="U539" s="15" t="s">
        <v>2626</v>
      </c>
      <c r="W539" s="15" t="s">
        <v>2627</v>
      </c>
      <c r="X539" s="15" t="s">
        <v>97</v>
      </c>
      <c r="Y539" s="15">
        <v>0</v>
      </c>
      <c r="Z539" s="15" t="s">
        <v>1581</v>
      </c>
      <c r="AA539" s="15" t="s">
        <v>41</v>
      </c>
      <c r="AB539" s="15">
        <v>44111</v>
      </c>
      <c r="AC539" s="15" t="s">
        <v>9291</v>
      </c>
      <c r="AD539" s="15" t="s">
        <v>9292</v>
      </c>
      <c r="AE539" s="15" t="s">
        <v>9302</v>
      </c>
      <c r="AF539" s="15" t="s">
        <v>5096</v>
      </c>
      <c r="AG539" s="15" t="s">
        <v>9381</v>
      </c>
    </row>
    <row r="540" spans="1:33" x14ac:dyDescent="0.45">
      <c r="A540" s="15">
        <v>1000537</v>
      </c>
      <c r="B540" s="15" t="s">
        <v>26</v>
      </c>
      <c r="C540" s="18">
        <v>1750199851</v>
      </c>
      <c r="D540" s="15">
        <v>900</v>
      </c>
      <c r="E540" s="15" t="s">
        <v>28</v>
      </c>
      <c r="F540" s="15" t="s">
        <v>15253</v>
      </c>
      <c r="G540" s="15" t="s">
        <v>29</v>
      </c>
      <c r="H540" s="15" t="s">
        <v>2629</v>
      </c>
      <c r="I540" s="15" t="s">
        <v>1290</v>
      </c>
      <c r="J540" s="15" t="s">
        <v>2628</v>
      </c>
      <c r="K540" s="15" t="s">
        <v>32</v>
      </c>
      <c r="L540" s="15">
        <v>987013544</v>
      </c>
      <c r="M540" s="15">
        <v>987013544</v>
      </c>
      <c r="N540" s="15" t="s">
        <v>33</v>
      </c>
      <c r="O540" s="15" t="s">
        <v>2630</v>
      </c>
      <c r="P540" s="15">
        <v>36167</v>
      </c>
      <c r="Q540" s="15" t="s">
        <v>35</v>
      </c>
      <c r="R540" s="15" t="s">
        <v>36</v>
      </c>
      <c r="S540" s="15" t="s">
        <v>279</v>
      </c>
      <c r="T540" s="15" t="s">
        <v>15324</v>
      </c>
      <c r="U540" s="15" t="s">
        <v>1365</v>
      </c>
      <c r="W540" s="15" t="s">
        <v>34</v>
      </c>
      <c r="X540" s="15" t="s">
        <v>39</v>
      </c>
      <c r="Y540" s="15">
        <v>0</v>
      </c>
      <c r="Z540" s="15" t="s">
        <v>1581</v>
      </c>
      <c r="AA540" s="15" t="s">
        <v>609</v>
      </c>
      <c r="AB540" s="15">
        <v>44148</v>
      </c>
      <c r="AC540" s="15" t="s">
        <v>9291</v>
      </c>
      <c r="AD540" s="15" t="s">
        <v>9296</v>
      </c>
      <c r="AE540" s="15" t="s">
        <v>9302</v>
      </c>
      <c r="AF540" s="15" t="s">
        <v>5096</v>
      </c>
      <c r="AG540" s="15" t="s">
        <v>9312</v>
      </c>
    </row>
    <row r="541" spans="1:33" x14ac:dyDescent="0.45">
      <c r="A541" s="15">
        <v>1000538</v>
      </c>
      <c r="B541" s="15" t="s">
        <v>26</v>
      </c>
      <c r="C541" s="18">
        <v>1705041117</v>
      </c>
      <c r="D541" s="15">
        <v>800</v>
      </c>
      <c r="E541" s="15" t="s">
        <v>70</v>
      </c>
      <c r="F541" s="15" t="s">
        <v>15253</v>
      </c>
      <c r="G541" s="15" t="s">
        <v>29</v>
      </c>
      <c r="H541" s="15" t="s">
        <v>2632</v>
      </c>
      <c r="I541" s="15" t="s">
        <v>2633</v>
      </c>
      <c r="J541" s="15" t="s">
        <v>2631</v>
      </c>
      <c r="K541" s="15" t="s">
        <v>32</v>
      </c>
      <c r="L541" s="15">
        <v>988966913</v>
      </c>
      <c r="M541" s="15">
        <v>988966913</v>
      </c>
      <c r="N541" s="15" t="s">
        <v>2634</v>
      </c>
      <c r="O541" s="15" t="s">
        <v>2635</v>
      </c>
      <c r="P541" s="15">
        <v>20130</v>
      </c>
      <c r="Q541" s="15" t="s">
        <v>409</v>
      </c>
      <c r="R541" s="15" t="s">
        <v>59</v>
      </c>
      <c r="S541" s="15" t="s">
        <v>244</v>
      </c>
      <c r="T541" s="15" t="s">
        <v>15349</v>
      </c>
      <c r="U541" s="15" t="s">
        <v>2636</v>
      </c>
      <c r="V541" s="15">
        <v>988966913</v>
      </c>
      <c r="W541" s="15" t="s">
        <v>2637</v>
      </c>
      <c r="X541" s="15" t="s">
        <v>39</v>
      </c>
      <c r="Y541" s="15">
        <v>0</v>
      </c>
      <c r="Z541" s="15" t="s">
        <v>333</v>
      </c>
      <c r="AA541" s="15" t="s">
        <v>609</v>
      </c>
      <c r="AB541" s="15">
        <v>44148</v>
      </c>
      <c r="AC541" s="15" t="s">
        <v>9291</v>
      </c>
      <c r="AD541" s="15" t="s">
        <v>9292</v>
      </c>
      <c r="AE541" s="15" t="s">
        <v>9302</v>
      </c>
      <c r="AF541" s="15" t="s">
        <v>5096</v>
      </c>
      <c r="AG541" s="15" t="s">
        <v>9303</v>
      </c>
    </row>
    <row r="542" spans="1:33" x14ac:dyDescent="0.45">
      <c r="A542" s="15">
        <v>1000539</v>
      </c>
      <c r="B542" s="15" t="s">
        <v>26</v>
      </c>
      <c r="C542" s="18">
        <v>1721183265</v>
      </c>
      <c r="D542" s="15">
        <v>0</v>
      </c>
      <c r="E542" s="15" t="s">
        <v>70</v>
      </c>
      <c r="F542" s="15" t="s">
        <v>15253</v>
      </c>
      <c r="G542" s="15" t="s">
        <v>29</v>
      </c>
      <c r="H542" s="15" t="s">
        <v>2639</v>
      </c>
      <c r="I542" s="15" t="s">
        <v>2640</v>
      </c>
      <c r="J542" s="15" t="s">
        <v>2638</v>
      </c>
      <c r="K542" s="15" t="s">
        <v>32</v>
      </c>
      <c r="L542" s="15">
        <v>3390803</v>
      </c>
      <c r="M542" s="15">
        <v>959639964</v>
      </c>
      <c r="N542" s="15" t="s">
        <v>33</v>
      </c>
      <c r="O542" s="15" t="s">
        <v>2641</v>
      </c>
      <c r="P542" s="15">
        <v>30533</v>
      </c>
      <c r="Q542" s="15" t="s">
        <v>35</v>
      </c>
      <c r="R542" s="15" t="s">
        <v>36</v>
      </c>
      <c r="S542" s="15" t="s">
        <v>573</v>
      </c>
      <c r="T542" s="15" t="s">
        <v>573</v>
      </c>
      <c r="W542" s="15" t="s">
        <v>2642</v>
      </c>
      <c r="X542" s="15" t="s">
        <v>39</v>
      </c>
      <c r="Y542" s="15">
        <v>0</v>
      </c>
      <c r="Z542" s="15" t="s">
        <v>333</v>
      </c>
      <c r="AA542" s="15" t="s">
        <v>41</v>
      </c>
      <c r="AB542" s="15">
        <v>44111</v>
      </c>
      <c r="AC542" s="15" t="s">
        <v>9291</v>
      </c>
      <c r="AD542" s="15" t="s">
        <v>9295</v>
      </c>
      <c r="AE542" s="15" t="s">
        <v>9319</v>
      </c>
      <c r="AF542" s="15" t="s">
        <v>9423</v>
      </c>
      <c r="AG542" s="15" t="s">
        <v>9423</v>
      </c>
    </row>
    <row r="543" spans="1:33" x14ac:dyDescent="0.45">
      <c r="A543" s="15">
        <v>1000540</v>
      </c>
      <c r="B543" s="15" t="s">
        <v>26</v>
      </c>
      <c r="C543" s="18">
        <v>604472118</v>
      </c>
      <c r="D543" s="15">
        <v>0</v>
      </c>
      <c r="E543" s="15" t="s">
        <v>28</v>
      </c>
      <c r="F543" s="15" t="s">
        <v>15253</v>
      </c>
      <c r="G543" s="15" t="s">
        <v>29</v>
      </c>
      <c r="H543" s="15" t="s">
        <v>296</v>
      </c>
      <c r="I543" s="15" t="s">
        <v>1262</v>
      </c>
      <c r="J543" s="15" t="s">
        <v>2643</v>
      </c>
      <c r="K543" s="15" t="s">
        <v>32</v>
      </c>
      <c r="L543" s="15">
        <v>980559590</v>
      </c>
      <c r="M543" s="15">
        <v>980559590</v>
      </c>
      <c r="N543" s="15" t="s">
        <v>2644</v>
      </c>
      <c r="O543" s="15" t="s">
        <v>2645</v>
      </c>
      <c r="P543" s="15">
        <v>33935</v>
      </c>
      <c r="Q543" s="15" t="s">
        <v>58</v>
      </c>
      <c r="R543" s="15" t="s">
        <v>36</v>
      </c>
      <c r="S543" s="15" t="s">
        <v>348</v>
      </c>
      <c r="T543" s="15" t="s">
        <v>15325</v>
      </c>
      <c r="V543" s="15">
        <v>980559590</v>
      </c>
      <c r="W543" s="15" t="s">
        <v>1075</v>
      </c>
      <c r="X543" s="15" t="s">
        <v>39</v>
      </c>
      <c r="Y543" s="15">
        <v>0</v>
      </c>
      <c r="Z543" s="15" t="s">
        <v>333</v>
      </c>
      <c r="AA543" s="15" t="s">
        <v>609</v>
      </c>
      <c r="AB543" s="15">
        <v>44148</v>
      </c>
      <c r="AC543" s="15" t="s">
        <v>9291</v>
      </c>
      <c r="AD543" s="15" t="s">
        <v>9295</v>
      </c>
      <c r="AE543" s="15" t="s">
        <v>9293</v>
      </c>
      <c r="AF543" s="15" t="s">
        <v>511</v>
      </c>
      <c r="AG543" s="15" t="s">
        <v>9294</v>
      </c>
    </row>
    <row r="544" spans="1:33" x14ac:dyDescent="0.45">
      <c r="A544" s="15">
        <v>1000541</v>
      </c>
      <c r="B544" s="15" t="s">
        <v>26</v>
      </c>
      <c r="C544" s="18">
        <v>602580086</v>
      </c>
      <c r="D544" s="15">
        <v>750</v>
      </c>
      <c r="E544" s="15" t="s">
        <v>70</v>
      </c>
      <c r="F544" s="15" t="s">
        <v>15253</v>
      </c>
      <c r="G544" s="15" t="s">
        <v>29</v>
      </c>
      <c r="H544" s="15" t="s">
        <v>2647</v>
      </c>
      <c r="I544" s="15" t="s">
        <v>2648</v>
      </c>
      <c r="J544" s="15" t="s">
        <v>2646</v>
      </c>
      <c r="K544" s="15" t="s">
        <v>32</v>
      </c>
      <c r="L544" s="15">
        <v>2924241</v>
      </c>
      <c r="M544" s="15">
        <v>991483896</v>
      </c>
      <c r="N544" s="15" t="s">
        <v>33</v>
      </c>
      <c r="O544" s="15" t="s">
        <v>2649</v>
      </c>
      <c r="P544" s="15">
        <v>31139</v>
      </c>
      <c r="Q544" s="15" t="s">
        <v>409</v>
      </c>
      <c r="R544" s="15" t="s">
        <v>36</v>
      </c>
      <c r="S544" s="15" t="s">
        <v>171</v>
      </c>
      <c r="T544" s="15" t="s">
        <v>15306</v>
      </c>
      <c r="U544" s="15" t="s">
        <v>2650</v>
      </c>
      <c r="W544" s="15" t="s">
        <v>34</v>
      </c>
      <c r="X544" s="15" t="s">
        <v>97</v>
      </c>
      <c r="Y544" s="15">
        <v>1</v>
      </c>
      <c r="Z544" s="15" t="s">
        <v>74</v>
      </c>
      <c r="AC544" s="15" t="s">
        <v>9291</v>
      </c>
      <c r="AD544" s="15" t="s">
        <v>9296</v>
      </c>
      <c r="AE544" s="15" t="s">
        <v>9293</v>
      </c>
      <c r="AF544" s="15" t="s">
        <v>511</v>
      </c>
      <c r="AG544" s="15" t="s">
        <v>9304</v>
      </c>
    </row>
    <row r="545" spans="1:33" x14ac:dyDescent="0.45">
      <c r="A545" s="15">
        <v>1000542</v>
      </c>
      <c r="B545" s="15" t="s">
        <v>26</v>
      </c>
      <c r="C545" s="18">
        <v>605304971</v>
      </c>
      <c r="D545" s="15">
        <v>0</v>
      </c>
      <c r="E545" s="15" t="s">
        <v>28</v>
      </c>
      <c r="F545" s="15" t="s">
        <v>15253</v>
      </c>
      <c r="G545" s="15" t="s">
        <v>29</v>
      </c>
      <c r="H545" s="15" t="s">
        <v>2652</v>
      </c>
      <c r="I545" s="15" t="s">
        <v>2653</v>
      </c>
      <c r="J545" s="15" t="s">
        <v>2651</v>
      </c>
      <c r="K545" s="15" t="s">
        <v>32</v>
      </c>
      <c r="L545" s="15">
        <v>960589337</v>
      </c>
      <c r="M545" s="15">
        <v>960589337</v>
      </c>
      <c r="N545" s="15" t="s">
        <v>2654</v>
      </c>
      <c r="O545" s="15" t="s">
        <v>2655</v>
      </c>
      <c r="P545" s="15">
        <v>34316</v>
      </c>
      <c r="Q545" s="15" t="s">
        <v>35</v>
      </c>
      <c r="R545" s="15" t="s">
        <v>59</v>
      </c>
      <c r="S545" s="15" t="s">
        <v>2656</v>
      </c>
      <c r="T545" s="15" t="s">
        <v>15346</v>
      </c>
      <c r="U545" s="15" t="s">
        <v>2197</v>
      </c>
      <c r="V545" s="15">
        <v>960589337</v>
      </c>
      <c r="W545" s="15" t="s">
        <v>34</v>
      </c>
      <c r="X545" s="15" t="s">
        <v>39</v>
      </c>
      <c r="Y545" s="15">
        <v>0</v>
      </c>
      <c r="Z545" s="15" t="s">
        <v>40</v>
      </c>
      <c r="AA545" s="15" t="s">
        <v>609</v>
      </c>
      <c r="AB545" s="15">
        <v>44148</v>
      </c>
      <c r="AC545" s="15" t="s">
        <v>9291</v>
      </c>
      <c r="AD545" s="15" t="s">
        <v>9292</v>
      </c>
      <c r="AE545" s="15" t="s">
        <v>9302</v>
      </c>
      <c r="AF545" s="15" t="s">
        <v>5096</v>
      </c>
      <c r="AG545" s="15" t="s">
        <v>9312</v>
      </c>
    </row>
    <row r="546" spans="1:33" x14ac:dyDescent="0.45">
      <c r="A546" s="15">
        <v>1000543</v>
      </c>
      <c r="B546" s="15" t="s">
        <v>26</v>
      </c>
      <c r="C546" s="18">
        <v>601865033</v>
      </c>
      <c r="D546" s="15">
        <v>900</v>
      </c>
      <c r="E546" s="15" t="s">
        <v>28</v>
      </c>
      <c r="F546" s="15" t="s">
        <v>15253</v>
      </c>
      <c r="G546" s="15" t="s">
        <v>29</v>
      </c>
      <c r="H546" s="15" t="s">
        <v>2658</v>
      </c>
      <c r="I546" s="15" t="s">
        <v>2659</v>
      </c>
      <c r="J546" s="15" t="s">
        <v>2657</v>
      </c>
      <c r="K546" s="15" t="s">
        <v>32</v>
      </c>
      <c r="L546" s="15">
        <v>984804098</v>
      </c>
      <c r="M546" s="15">
        <v>3390115</v>
      </c>
      <c r="N546" s="15" t="s">
        <v>33</v>
      </c>
      <c r="O546" s="15" t="s">
        <v>2660</v>
      </c>
      <c r="P546" s="15">
        <v>23519</v>
      </c>
      <c r="Q546" s="15" t="s">
        <v>58</v>
      </c>
      <c r="R546" s="15" t="s">
        <v>59</v>
      </c>
      <c r="S546" s="15" t="s">
        <v>244</v>
      </c>
      <c r="T546" s="15" t="s">
        <v>15349</v>
      </c>
      <c r="U546" s="15" t="s">
        <v>1791</v>
      </c>
      <c r="V546" s="15">
        <v>984804098</v>
      </c>
      <c r="W546" s="15" t="s">
        <v>2661</v>
      </c>
      <c r="X546" s="15" t="s">
        <v>39</v>
      </c>
      <c r="Y546" s="15">
        <v>0</v>
      </c>
      <c r="Z546" s="15" t="s">
        <v>40</v>
      </c>
      <c r="AA546" s="15" t="s">
        <v>609</v>
      </c>
      <c r="AB546" s="15">
        <v>44424</v>
      </c>
      <c r="AC546" s="15" t="s">
        <v>9291</v>
      </c>
      <c r="AD546" s="15" t="s">
        <v>9292</v>
      </c>
      <c r="AE546" s="15" t="s">
        <v>9302</v>
      </c>
      <c r="AF546" s="15" t="s">
        <v>5096</v>
      </c>
      <c r="AG546" s="15" t="s">
        <v>9312</v>
      </c>
    </row>
    <row r="547" spans="1:33" x14ac:dyDescent="0.45">
      <c r="A547" s="15">
        <v>1000544</v>
      </c>
      <c r="B547" s="15" t="s">
        <v>26</v>
      </c>
      <c r="C547" s="18">
        <v>603736232</v>
      </c>
      <c r="D547" s="15">
        <v>400</v>
      </c>
      <c r="E547" s="15" t="s">
        <v>28</v>
      </c>
      <c r="F547" s="15" t="s">
        <v>15253</v>
      </c>
      <c r="G547" s="15" t="s">
        <v>29</v>
      </c>
      <c r="H547" s="15" t="s">
        <v>2663</v>
      </c>
      <c r="I547" s="15" t="s">
        <v>2664</v>
      </c>
      <c r="J547" s="15" t="s">
        <v>2662</v>
      </c>
      <c r="K547" s="15" t="s">
        <v>32</v>
      </c>
      <c r="L547" s="15">
        <v>989574180</v>
      </c>
      <c r="M547" s="15">
        <v>989574180</v>
      </c>
      <c r="N547" s="15" t="s">
        <v>33</v>
      </c>
      <c r="O547" s="15" t="s">
        <v>2665</v>
      </c>
      <c r="P547" s="15">
        <v>30222</v>
      </c>
      <c r="Q547" s="15" t="s">
        <v>58</v>
      </c>
      <c r="R547" s="15" t="s">
        <v>36</v>
      </c>
      <c r="S547" s="15" t="s">
        <v>279</v>
      </c>
      <c r="T547" s="15" t="s">
        <v>15324</v>
      </c>
      <c r="V547" s="15">
        <v>989574180</v>
      </c>
      <c r="W547" s="15" t="s">
        <v>813</v>
      </c>
      <c r="X547" s="15" t="s">
        <v>97</v>
      </c>
      <c r="Y547" s="15">
        <v>0</v>
      </c>
      <c r="Z547" s="15" t="s">
        <v>1581</v>
      </c>
      <c r="AA547" s="15" t="s">
        <v>609</v>
      </c>
      <c r="AB547" s="15">
        <v>44148</v>
      </c>
      <c r="AC547" s="15" t="s">
        <v>9291</v>
      </c>
      <c r="AD547" s="15" t="s">
        <v>9295</v>
      </c>
      <c r="AE547" s="15" t="s">
        <v>9293</v>
      </c>
      <c r="AF547" s="15" t="s">
        <v>9343</v>
      </c>
      <c r="AG547" s="15" t="s">
        <v>9344</v>
      </c>
    </row>
    <row r="548" spans="1:33" x14ac:dyDescent="0.45">
      <c r="A548" s="15">
        <v>1000545</v>
      </c>
      <c r="B548" s="15" t="s">
        <v>26</v>
      </c>
      <c r="C548" s="18">
        <v>1722492327</v>
      </c>
      <c r="D548" s="15">
        <v>450</v>
      </c>
      <c r="E548" s="15" t="s">
        <v>28</v>
      </c>
      <c r="F548" s="15" t="s">
        <v>15253</v>
      </c>
      <c r="G548" s="15" t="s">
        <v>29</v>
      </c>
      <c r="H548" s="15" t="s">
        <v>221</v>
      </c>
      <c r="I548" s="15" t="s">
        <v>2667</v>
      </c>
      <c r="J548" s="15" t="s">
        <v>2666</v>
      </c>
      <c r="K548" s="15" t="s">
        <v>32</v>
      </c>
      <c r="L548" s="15">
        <v>983469910</v>
      </c>
      <c r="M548" s="15">
        <v>997651271</v>
      </c>
      <c r="N548" s="15" t="s">
        <v>33</v>
      </c>
      <c r="O548" s="15" t="s">
        <v>2668</v>
      </c>
      <c r="P548" s="15">
        <v>31831</v>
      </c>
      <c r="Q548" s="15" t="s">
        <v>58</v>
      </c>
      <c r="R548" s="15" t="s">
        <v>59</v>
      </c>
      <c r="S548" s="15" t="s">
        <v>348</v>
      </c>
      <c r="T548" s="15" t="s">
        <v>15325</v>
      </c>
      <c r="U548" s="15" t="s">
        <v>1092</v>
      </c>
      <c r="V548" s="15">
        <v>997651271</v>
      </c>
      <c r="W548" s="15" t="s">
        <v>2669</v>
      </c>
      <c r="X548" s="15" t="s">
        <v>39</v>
      </c>
      <c r="Y548" s="15">
        <v>0</v>
      </c>
      <c r="Z548" s="15" t="s">
        <v>46</v>
      </c>
      <c r="AA548" s="15" t="s">
        <v>609</v>
      </c>
      <c r="AB548" s="15">
        <v>44148</v>
      </c>
      <c r="AC548" s="15" t="s">
        <v>9291</v>
      </c>
      <c r="AD548" s="15" t="s">
        <v>9295</v>
      </c>
      <c r="AE548" s="15" t="s">
        <v>9302</v>
      </c>
      <c r="AF548" s="15" t="s">
        <v>5096</v>
      </c>
      <c r="AG548" s="15" t="s">
        <v>1477</v>
      </c>
    </row>
    <row r="549" spans="1:33" x14ac:dyDescent="0.45">
      <c r="A549" s="15">
        <v>1000546</v>
      </c>
      <c r="B549" s="15" t="s">
        <v>26</v>
      </c>
      <c r="C549" s="18">
        <v>604321299</v>
      </c>
      <c r="D549" s="15">
        <v>0</v>
      </c>
      <c r="E549" s="15" t="s">
        <v>28</v>
      </c>
      <c r="F549" s="15" t="s">
        <v>15253</v>
      </c>
      <c r="G549" s="15" t="s">
        <v>29</v>
      </c>
      <c r="H549" s="15" t="s">
        <v>263</v>
      </c>
      <c r="I549" s="15" t="s">
        <v>636</v>
      </c>
      <c r="J549" s="15" t="s">
        <v>2670</v>
      </c>
      <c r="K549" s="15" t="s">
        <v>32</v>
      </c>
      <c r="L549" s="15">
        <v>960206197</v>
      </c>
      <c r="M549" s="15">
        <v>960206197</v>
      </c>
      <c r="N549" s="15" t="s">
        <v>2671</v>
      </c>
      <c r="O549" s="15" t="s">
        <v>2672</v>
      </c>
      <c r="P549" s="15">
        <v>34521</v>
      </c>
      <c r="Q549" s="15" t="s">
        <v>35</v>
      </c>
      <c r="R549" s="15" t="s">
        <v>59</v>
      </c>
      <c r="S549" s="15" t="s">
        <v>51</v>
      </c>
      <c r="T549" s="15" t="s">
        <v>51</v>
      </c>
      <c r="U549" s="15" t="s">
        <v>2197</v>
      </c>
      <c r="V549" s="15">
        <v>960206197</v>
      </c>
      <c r="W549" s="15" t="s">
        <v>1075</v>
      </c>
      <c r="X549" s="15" t="s">
        <v>39</v>
      </c>
      <c r="Y549" s="15">
        <v>0</v>
      </c>
      <c r="Z549" s="15" t="s">
        <v>1581</v>
      </c>
      <c r="AA549" s="15" t="s">
        <v>609</v>
      </c>
      <c r="AB549" s="15">
        <v>44148</v>
      </c>
      <c r="AC549" s="15" t="s">
        <v>9291</v>
      </c>
      <c r="AD549" s="15" t="s">
        <v>9296</v>
      </c>
      <c r="AE549" s="15" t="s">
        <v>9302</v>
      </c>
      <c r="AF549" s="15" t="s">
        <v>5096</v>
      </c>
      <c r="AG549" s="15" t="s">
        <v>9312</v>
      </c>
    </row>
    <row r="550" spans="1:33" x14ac:dyDescent="0.45">
      <c r="A550" s="15">
        <v>1000547</v>
      </c>
      <c r="B550" s="15" t="s">
        <v>26</v>
      </c>
      <c r="C550" s="18">
        <v>603003633</v>
      </c>
      <c r="D550" s="15">
        <v>3500</v>
      </c>
      <c r="E550" s="15" t="s">
        <v>28</v>
      </c>
      <c r="F550" s="15" t="s">
        <v>15253</v>
      </c>
      <c r="G550" s="15" t="s">
        <v>29</v>
      </c>
      <c r="H550" s="15" t="s">
        <v>2020</v>
      </c>
      <c r="I550" s="15" t="s">
        <v>1188</v>
      </c>
      <c r="J550" s="15" t="s">
        <v>2673</v>
      </c>
      <c r="K550" s="15" t="s">
        <v>32</v>
      </c>
      <c r="L550" s="15" t="s">
        <v>33</v>
      </c>
      <c r="M550" s="15" t="s">
        <v>33</v>
      </c>
      <c r="N550" s="15" t="s">
        <v>33</v>
      </c>
      <c r="O550" s="15" t="s">
        <v>2674</v>
      </c>
      <c r="P550" s="15">
        <v>28103</v>
      </c>
      <c r="Q550" s="15" t="s">
        <v>58</v>
      </c>
      <c r="R550" s="15" t="s">
        <v>36</v>
      </c>
      <c r="S550" s="15" t="s">
        <v>248</v>
      </c>
      <c r="T550" s="15" t="s">
        <v>15325</v>
      </c>
      <c r="W550" s="15" t="s">
        <v>2675</v>
      </c>
      <c r="X550" s="15" t="s">
        <v>97</v>
      </c>
      <c r="Y550" s="15">
        <v>0</v>
      </c>
      <c r="Z550" s="15" t="s">
        <v>1581</v>
      </c>
      <c r="AA550" s="15" t="s">
        <v>46</v>
      </c>
      <c r="AB550" s="15">
        <v>44303</v>
      </c>
      <c r="AC550" s="15" t="s">
        <v>9291</v>
      </c>
      <c r="AD550" s="15" t="s">
        <v>9295</v>
      </c>
      <c r="AE550" s="15" t="s">
        <v>9302</v>
      </c>
      <c r="AF550" s="15" t="s">
        <v>5096</v>
      </c>
      <c r="AG550" s="15" t="s">
        <v>9312</v>
      </c>
    </row>
    <row r="551" spans="1:33" x14ac:dyDescent="0.45">
      <c r="A551" s="15">
        <v>1000547</v>
      </c>
      <c r="B551" s="15" t="s">
        <v>26</v>
      </c>
      <c r="C551" s="18">
        <v>603003633</v>
      </c>
      <c r="D551" s="15">
        <v>3500</v>
      </c>
      <c r="E551" s="15" t="s">
        <v>28</v>
      </c>
      <c r="F551" s="15" t="s">
        <v>15253</v>
      </c>
      <c r="G551" s="15" t="s">
        <v>29</v>
      </c>
      <c r="H551" s="15" t="s">
        <v>1339</v>
      </c>
      <c r="I551" s="15" t="s">
        <v>2676</v>
      </c>
      <c r="J551" s="15" t="s">
        <v>2677</v>
      </c>
      <c r="K551" s="15" t="s">
        <v>32</v>
      </c>
      <c r="L551" s="15" t="s">
        <v>33</v>
      </c>
      <c r="M551" s="15" t="s">
        <v>33</v>
      </c>
      <c r="N551" s="15" t="s">
        <v>33</v>
      </c>
      <c r="O551" s="15" t="s">
        <v>34</v>
      </c>
      <c r="P551" s="15">
        <v>33695</v>
      </c>
      <c r="Q551" s="15" t="s">
        <v>35</v>
      </c>
      <c r="R551" s="15" t="s">
        <v>36</v>
      </c>
      <c r="S551" s="15" t="s">
        <v>260</v>
      </c>
      <c r="T551" s="15" t="s">
        <v>15325</v>
      </c>
      <c r="W551" s="15" t="s">
        <v>34</v>
      </c>
      <c r="X551" s="15" t="s">
        <v>97</v>
      </c>
      <c r="Y551" s="15">
        <v>0</v>
      </c>
      <c r="Z551" s="15" t="s">
        <v>1581</v>
      </c>
      <c r="AA551" s="15" t="s">
        <v>46</v>
      </c>
      <c r="AB551" s="15">
        <v>44303</v>
      </c>
      <c r="AC551" s="15" t="s">
        <v>9291</v>
      </c>
      <c r="AD551" s="15" t="s">
        <v>9295</v>
      </c>
      <c r="AE551" s="15" t="s">
        <v>9302</v>
      </c>
      <c r="AF551" s="15" t="s">
        <v>5096</v>
      </c>
      <c r="AG551" s="15" t="s">
        <v>9312</v>
      </c>
    </row>
    <row r="552" spans="1:33" x14ac:dyDescent="0.45">
      <c r="A552" s="15">
        <v>1000548</v>
      </c>
      <c r="B552" s="15" t="s">
        <v>26</v>
      </c>
      <c r="C552" s="18">
        <v>1713660601</v>
      </c>
      <c r="D552" s="15">
        <v>450</v>
      </c>
      <c r="E552" s="15" t="s">
        <v>70</v>
      </c>
      <c r="F552" s="15" t="s">
        <v>15253</v>
      </c>
      <c r="G552" s="15" t="s">
        <v>29</v>
      </c>
      <c r="H552" s="15" t="s">
        <v>2679</v>
      </c>
      <c r="I552" s="15" t="s">
        <v>2680</v>
      </c>
      <c r="J552" s="15" t="s">
        <v>2678</v>
      </c>
      <c r="K552" s="15" t="s">
        <v>32</v>
      </c>
      <c r="L552" s="15">
        <v>999031316</v>
      </c>
      <c r="M552" s="15" t="s">
        <v>33</v>
      </c>
      <c r="N552" s="15" t="s">
        <v>33</v>
      </c>
      <c r="O552" s="15" t="s">
        <v>2681</v>
      </c>
      <c r="P552" s="15">
        <v>35318</v>
      </c>
      <c r="Q552" s="15" t="s">
        <v>58</v>
      </c>
      <c r="R552" s="15" t="s">
        <v>59</v>
      </c>
      <c r="S552" s="15" t="s">
        <v>197</v>
      </c>
      <c r="T552" s="15" t="s">
        <v>197</v>
      </c>
      <c r="U552" s="15" t="s">
        <v>2682</v>
      </c>
      <c r="V552" s="15">
        <v>2583581</v>
      </c>
      <c r="W552" s="15" t="s">
        <v>34</v>
      </c>
      <c r="X552" s="15" t="s">
        <v>39</v>
      </c>
      <c r="Y552" s="15">
        <v>0</v>
      </c>
      <c r="Z552" s="15" t="s">
        <v>1581</v>
      </c>
      <c r="AA552" s="15" t="s">
        <v>609</v>
      </c>
      <c r="AB552" s="15">
        <v>44148</v>
      </c>
      <c r="AC552" s="15" t="s">
        <v>9291</v>
      </c>
      <c r="AD552" s="15" t="s">
        <v>9295</v>
      </c>
      <c r="AE552" s="15" t="s">
        <v>9302</v>
      </c>
      <c r="AF552" s="15" t="s">
        <v>5096</v>
      </c>
      <c r="AG552" s="15" t="s">
        <v>9312</v>
      </c>
    </row>
    <row r="553" spans="1:33" x14ac:dyDescent="0.45">
      <c r="A553" s="15">
        <v>1000549</v>
      </c>
      <c r="B553" s="15" t="s">
        <v>2683</v>
      </c>
      <c r="C553" s="18">
        <v>3050187842</v>
      </c>
      <c r="D553" s="15">
        <v>0</v>
      </c>
      <c r="E553" s="15" t="s">
        <v>2684</v>
      </c>
      <c r="F553" s="15" t="s">
        <v>15254</v>
      </c>
      <c r="G553" s="15" t="s">
        <v>29</v>
      </c>
      <c r="H553" s="15" t="s">
        <v>1284</v>
      </c>
      <c r="I553" s="15" t="s">
        <v>689</v>
      </c>
      <c r="J553" s="15" t="s">
        <v>2685</v>
      </c>
      <c r="K553" s="15" t="s">
        <v>32</v>
      </c>
      <c r="L553" s="15">
        <v>997387582</v>
      </c>
      <c r="M553" s="15">
        <v>997387582</v>
      </c>
      <c r="N553" s="15" t="s">
        <v>2686</v>
      </c>
      <c r="O553" s="15" t="s">
        <v>2687</v>
      </c>
      <c r="P553" s="15">
        <v>29895</v>
      </c>
      <c r="Q553" s="15" t="s">
        <v>58</v>
      </c>
      <c r="R553" s="15" t="s">
        <v>36</v>
      </c>
      <c r="S553" s="15" t="s">
        <v>348</v>
      </c>
      <c r="T553" s="15" t="s">
        <v>15325</v>
      </c>
      <c r="U553" s="15" t="s">
        <v>33</v>
      </c>
      <c r="V553" s="15">
        <v>997387582</v>
      </c>
      <c r="W553" s="15" t="s">
        <v>34</v>
      </c>
      <c r="X553" s="15" t="s">
        <v>39</v>
      </c>
      <c r="Y553" s="15">
        <v>0</v>
      </c>
      <c r="Z553" s="15" t="s">
        <v>333</v>
      </c>
      <c r="AA553" s="15" t="s">
        <v>609</v>
      </c>
      <c r="AB553" s="15">
        <v>44148</v>
      </c>
      <c r="AC553" s="15" t="s">
        <v>9291</v>
      </c>
      <c r="AD553" s="15" t="s">
        <v>9295</v>
      </c>
      <c r="AE553" s="15" t="s">
        <v>9302</v>
      </c>
      <c r="AF553" s="15" t="s">
        <v>5096</v>
      </c>
      <c r="AG553" s="15" t="s">
        <v>9312</v>
      </c>
    </row>
    <row r="554" spans="1:33" x14ac:dyDescent="0.45">
      <c r="A554" s="15">
        <v>1000550</v>
      </c>
      <c r="B554" s="15" t="s">
        <v>26</v>
      </c>
      <c r="C554" s="18">
        <v>1002255014</v>
      </c>
      <c r="D554" s="15">
        <v>2700</v>
      </c>
      <c r="E554" s="15" t="s">
        <v>70</v>
      </c>
      <c r="F554" s="15" t="s">
        <v>15253</v>
      </c>
      <c r="G554" s="15" t="s">
        <v>29</v>
      </c>
      <c r="H554" s="15" t="s">
        <v>2689</v>
      </c>
      <c r="I554" s="15" t="s">
        <v>2489</v>
      </c>
      <c r="J554" s="15" t="s">
        <v>2688</v>
      </c>
      <c r="K554" s="15" t="s">
        <v>32</v>
      </c>
      <c r="L554" s="15">
        <v>992674524</v>
      </c>
      <c r="M554" s="15">
        <v>992674524</v>
      </c>
      <c r="N554" s="15" t="s">
        <v>33</v>
      </c>
      <c r="O554" s="15" t="s">
        <v>2690</v>
      </c>
      <c r="P554" s="15">
        <v>27348</v>
      </c>
      <c r="Q554" s="15" t="s">
        <v>58</v>
      </c>
      <c r="R554" s="15" t="s">
        <v>36</v>
      </c>
      <c r="S554" s="15" t="s">
        <v>2691</v>
      </c>
      <c r="T554" s="15" t="s">
        <v>15325</v>
      </c>
      <c r="U554" s="15" t="s">
        <v>2692</v>
      </c>
      <c r="V554" s="15">
        <v>9992674524</v>
      </c>
      <c r="W554" s="15" t="s">
        <v>2693</v>
      </c>
      <c r="X554" s="15" t="s">
        <v>39</v>
      </c>
      <c r="Y554" s="15">
        <v>0</v>
      </c>
      <c r="Z554" s="15" t="s">
        <v>333</v>
      </c>
      <c r="AA554" s="15" t="s">
        <v>609</v>
      </c>
      <c r="AB554" s="15">
        <v>44148</v>
      </c>
      <c r="AC554" s="15" t="s">
        <v>9291</v>
      </c>
      <c r="AD554" s="15" t="s">
        <v>9295</v>
      </c>
      <c r="AE554" s="15" t="s">
        <v>9351</v>
      </c>
      <c r="AF554" s="15" t="s">
        <v>9378</v>
      </c>
      <c r="AG554" s="15" t="s">
        <v>9420</v>
      </c>
    </row>
    <row r="555" spans="1:33" x14ac:dyDescent="0.45">
      <c r="A555" s="15">
        <v>1000551</v>
      </c>
      <c r="B555" s="15" t="s">
        <v>26</v>
      </c>
      <c r="C555" s="18">
        <v>1725660524</v>
      </c>
      <c r="D555" s="15">
        <v>1000</v>
      </c>
      <c r="E555" s="15" t="s">
        <v>70</v>
      </c>
      <c r="F555" s="15" t="s">
        <v>15253</v>
      </c>
      <c r="G555" s="15" t="s">
        <v>29</v>
      </c>
      <c r="H555" s="15" t="s">
        <v>2695</v>
      </c>
      <c r="I555" s="15" t="s">
        <v>2696</v>
      </c>
      <c r="J555" s="15" t="s">
        <v>2694</v>
      </c>
      <c r="K555" s="15" t="s">
        <v>32</v>
      </c>
      <c r="L555" s="15">
        <v>3411010</v>
      </c>
      <c r="M555" s="15">
        <v>997829763</v>
      </c>
      <c r="N555" s="15" t="s">
        <v>2697</v>
      </c>
      <c r="O555" s="15" t="s">
        <v>2698</v>
      </c>
      <c r="P555" s="15">
        <v>33389</v>
      </c>
      <c r="Q555" s="15" t="s">
        <v>35</v>
      </c>
      <c r="R555" s="15" t="s">
        <v>36</v>
      </c>
      <c r="S555" s="15" t="s">
        <v>244</v>
      </c>
      <c r="T555" s="15" t="s">
        <v>15349</v>
      </c>
      <c r="U555" s="15" t="s">
        <v>2699</v>
      </c>
      <c r="V555" s="15">
        <v>997829763</v>
      </c>
      <c r="W555" s="15" t="s">
        <v>2700</v>
      </c>
      <c r="X555" s="15" t="s">
        <v>39</v>
      </c>
      <c r="Y555" s="15">
        <v>0</v>
      </c>
      <c r="Z555" s="15" t="s">
        <v>333</v>
      </c>
      <c r="AA555" s="15" t="s">
        <v>41</v>
      </c>
      <c r="AB555" s="15">
        <v>44111</v>
      </c>
      <c r="AC555" s="15" t="s">
        <v>9291</v>
      </c>
      <c r="AD555" s="15" t="s">
        <v>9295</v>
      </c>
      <c r="AE555" s="15" t="s">
        <v>9302</v>
      </c>
      <c r="AF555" s="15" t="s">
        <v>5096</v>
      </c>
      <c r="AG555" s="15" t="s">
        <v>9424</v>
      </c>
    </row>
    <row r="556" spans="1:33" x14ac:dyDescent="0.45">
      <c r="A556" s="15">
        <v>1000552</v>
      </c>
      <c r="B556" s="15" t="s">
        <v>26</v>
      </c>
      <c r="C556" s="18">
        <v>1708517642</v>
      </c>
      <c r="D556" s="15">
        <v>400</v>
      </c>
      <c r="E556" s="15" t="s">
        <v>70</v>
      </c>
      <c r="F556" s="15" t="s">
        <v>15253</v>
      </c>
      <c r="G556" s="15" t="s">
        <v>29</v>
      </c>
      <c r="H556" s="15" t="s">
        <v>1431</v>
      </c>
      <c r="I556" s="15" t="s">
        <v>2702</v>
      </c>
      <c r="J556" s="15" t="s">
        <v>2701</v>
      </c>
      <c r="K556" s="15" t="s">
        <v>32</v>
      </c>
      <c r="L556" s="15">
        <v>979030110</v>
      </c>
      <c r="M556" s="15">
        <v>969089129</v>
      </c>
      <c r="N556" s="15" t="s">
        <v>2703</v>
      </c>
      <c r="O556" s="15" t="s">
        <v>2704</v>
      </c>
      <c r="P556" s="15">
        <v>24575</v>
      </c>
      <c r="Q556" s="15" t="s">
        <v>58</v>
      </c>
      <c r="R556" s="15" t="s">
        <v>59</v>
      </c>
      <c r="S556" s="15" t="s">
        <v>2441</v>
      </c>
      <c r="T556" s="15" t="s">
        <v>15345</v>
      </c>
      <c r="V556" s="15">
        <v>969089129</v>
      </c>
      <c r="W556" s="15" t="s">
        <v>2705</v>
      </c>
      <c r="X556" s="15" t="s">
        <v>39</v>
      </c>
      <c r="Y556" s="15">
        <v>0</v>
      </c>
      <c r="Z556" s="15" t="s">
        <v>333</v>
      </c>
      <c r="AA556" s="15" t="s">
        <v>41</v>
      </c>
      <c r="AB556" s="15">
        <v>44111</v>
      </c>
      <c r="AC556" s="15" t="s">
        <v>9291</v>
      </c>
      <c r="AD556" s="15" t="s">
        <v>9295</v>
      </c>
      <c r="AE556" s="15" t="s">
        <v>9302</v>
      </c>
      <c r="AF556" s="15" t="s">
        <v>5096</v>
      </c>
      <c r="AG556" s="15" t="s">
        <v>9311</v>
      </c>
    </row>
    <row r="557" spans="1:33" x14ac:dyDescent="0.45">
      <c r="A557" s="15">
        <v>1000553</v>
      </c>
      <c r="B557" s="15" t="s">
        <v>26</v>
      </c>
      <c r="C557" s="18">
        <v>1716135478</v>
      </c>
      <c r="D557" s="15">
        <v>408</v>
      </c>
      <c r="E557" s="15" t="s">
        <v>70</v>
      </c>
      <c r="F557" s="15" t="s">
        <v>15253</v>
      </c>
      <c r="G557" s="15" t="s">
        <v>29</v>
      </c>
      <c r="H557" s="15" t="s">
        <v>2707</v>
      </c>
      <c r="I557" s="15" t="s">
        <v>2708</v>
      </c>
      <c r="J557" s="15" t="s">
        <v>2706</v>
      </c>
      <c r="K557" s="15" t="s">
        <v>32</v>
      </c>
      <c r="L557" s="15">
        <v>981893088</v>
      </c>
      <c r="M557" s="15">
        <v>3342885</v>
      </c>
      <c r="N557" s="15" t="s">
        <v>2709</v>
      </c>
      <c r="O557" s="15" t="s">
        <v>2710</v>
      </c>
      <c r="P557" s="15">
        <v>30753</v>
      </c>
      <c r="Q557" s="15" t="s">
        <v>58</v>
      </c>
      <c r="R557" s="15" t="s">
        <v>59</v>
      </c>
      <c r="S557" s="15" t="s">
        <v>2711</v>
      </c>
      <c r="T557" s="15" t="s">
        <v>15357</v>
      </c>
      <c r="V557" s="15">
        <v>981893088</v>
      </c>
      <c r="W557" s="15" t="s">
        <v>2712</v>
      </c>
      <c r="X557" s="15" t="s">
        <v>39</v>
      </c>
      <c r="Y557" s="15">
        <v>0</v>
      </c>
      <c r="Z557" s="15" t="s">
        <v>333</v>
      </c>
      <c r="AA557" s="15" t="s">
        <v>333</v>
      </c>
      <c r="AB557" s="15">
        <v>44154</v>
      </c>
      <c r="AC557" s="15" t="s">
        <v>9291</v>
      </c>
      <c r="AD557" s="15" t="s">
        <v>9295</v>
      </c>
      <c r="AE557" s="15" t="s">
        <v>9302</v>
      </c>
      <c r="AF557" s="15" t="s">
        <v>5096</v>
      </c>
      <c r="AG557" s="15" t="s">
        <v>9425</v>
      </c>
    </row>
    <row r="558" spans="1:33" x14ac:dyDescent="0.45">
      <c r="A558" s="15">
        <v>1000554</v>
      </c>
      <c r="B558" s="15" t="s">
        <v>26</v>
      </c>
      <c r="C558" s="18">
        <v>1722115985</v>
      </c>
      <c r="D558" s="15">
        <v>1200</v>
      </c>
      <c r="E558" s="15" t="s">
        <v>70</v>
      </c>
      <c r="F558" s="15" t="s">
        <v>15253</v>
      </c>
      <c r="G558" s="15" t="s">
        <v>29</v>
      </c>
      <c r="H558" s="15" t="s">
        <v>1400</v>
      </c>
      <c r="I558" s="15" t="s">
        <v>1401</v>
      </c>
      <c r="J558" s="15" t="s">
        <v>1402</v>
      </c>
      <c r="K558" s="15" t="s">
        <v>32</v>
      </c>
      <c r="L558" s="15">
        <v>967294502</v>
      </c>
      <c r="M558" s="15">
        <v>967294502</v>
      </c>
      <c r="N558" s="15" t="s">
        <v>33</v>
      </c>
      <c r="O558" s="15" t="s">
        <v>1403</v>
      </c>
      <c r="P558" s="15">
        <v>24897</v>
      </c>
      <c r="Q558" s="15" t="s">
        <v>58</v>
      </c>
      <c r="R558" s="15" t="s">
        <v>59</v>
      </c>
      <c r="S558" s="15" t="s">
        <v>1404</v>
      </c>
      <c r="T558" s="15" t="s">
        <v>15350</v>
      </c>
      <c r="V558" s="15">
        <v>967294502</v>
      </c>
      <c r="W558" s="15" t="s">
        <v>34</v>
      </c>
      <c r="X558" s="15" t="s">
        <v>39</v>
      </c>
      <c r="Y558" s="15">
        <v>0</v>
      </c>
      <c r="Z558" s="15" t="s">
        <v>333</v>
      </c>
      <c r="AA558" s="15" t="s">
        <v>609</v>
      </c>
      <c r="AB558" s="15">
        <v>44148</v>
      </c>
      <c r="AC558" s="15" t="s">
        <v>9291</v>
      </c>
      <c r="AD558" s="15" t="s">
        <v>9295</v>
      </c>
      <c r="AE558" s="15" t="s">
        <v>9302</v>
      </c>
      <c r="AF558" s="15" t="s">
        <v>5096</v>
      </c>
      <c r="AG558" s="15" t="s">
        <v>9312</v>
      </c>
    </row>
    <row r="559" spans="1:33" x14ac:dyDescent="0.45">
      <c r="A559" s="15">
        <v>1000555</v>
      </c>
      <c r="B559" s="15" t="s">
        <v>26</v>
      </c>
      <c r="C559" s="18">
        <v>600760276</v>
      </c>
      <c r="D559" s="15">
        <v>200</v>
      </c>
      <c r="E559" s="15" t="s">
        <v>28</v>
      </c>
      <c r="F559" s="15" t="s">
        <v>15253</v>
      </c>
      <c r="G559" s="15" t="s">
        <v>29</v>
      </c>
      <c r="H559" s="15" t="s">
        <v>2714</v>
      </c>
      <c r="I559" s="15" t="s">
        <v>2715</v>
      </c>
      <c r="J559" s="15" t="s">
        <v>2713</v>
      </c>
      <c r="K559" s="15" t="s">
        <v>32</v>
      </c>
      <c r="L559" s="15">
        <v>990734922</v>
      </c>
      <c r="M559" s="15">
        <v>990734922</v>
      </c>
      <c r="N559" s="15" t="s">
        <v>33</v>
      </c>
      <c r="O559" s="15" t="s">
        <v>2716</v>
      </c>
      <c r="P559" s="15">
        <v>15584</v>
      </c>
      <c r="Q559" s="15" t="s">
        <v>58</v>
      </c>
      <c r="R559" s="15" t="s">
        <v>59</v>
      </c>
      <c r="S559" s="15" t="s">
        <v>279</v>
      </c>
      <c r="T559" s="15" t="s">
        <v>15324</v>
      </c>
      <c r="U559" s="15" t="s">
        <v>33</v>
      </c>
      <c r="V559" s="15">
        <v>981088888</v>
      </c>
      <c r="W559" s="15" t="s">
        <v>2717</v>
      </c>
      <c r="X559" s="15" t="s">
        <v>39</v>
      </c>
      <c r="Y559" s="15">
        <v>0</v>
      </c>
      <c r="Z559" s="15" t="s">
        <v>333</v>
      </c>
      <c r="AA559" s="15" t="s">
        <v>609</v>
      </c>
      <c r="AB559" s="15">
        <v>44148</v>
      </c>
      <c r="AC559" s="15" t="s">
        <v>9291</v>
      </c>
      <c r="AD559" s="15" t="s">
        <v>9329</v>
      </c>
      <c r="AE559" s="15" t="s">
        <v>9293</v>
      </c>
      <c r="AF559" s="15" t="s">
        <v>511</v>
      </c>
      <c r="AG559" s="15" t="s">
        <v>9294</v>
      </c>
    </row>
    <row r="560" spans="1:33" x14ac:dyDescent="0.45">
      <c r="A560" s="15">
        <v>1000556</v>
      </c>
      <c r="B560" s="15" t="s">
        <v>26</v>
      </c>
      <c r="C560" s="18">
        <v>1723535389</v>
      </c>
      <c r="D560" s="15">
        <v>1200</v>
      </c>
      <c r="E560" s="15" t="s">
        <v>28</v>
      </c>
      <c r="F560" s="15" t="s">
        <v>15253</v>
      </c>
      <c r="G560" s="15" t="s">
        <v>29</v>
      </c>
      <c r="H560" s="15" t="s">
        <v>1970</v>
      </c>
      <c r="I560" s="15" t="s">
        <v>689</v>
      </c>
      <c r="J560" s="15" t="s">
        <v>2718</v>
      </c>
      <c r="K560" s="15" t="s">
        <v>32</v>
      </c>
      <c r="L560" s="15">
        <v>981092648</v>
      </c>
      <c r="M560" s="15">
        <v>981092648</v>
      </c>
      <c r="N560" s="15" t="s">
        <v>33</v>
      </c>
      <c r="O560" s="15" t="s">
        <v>2719</v>
      </c>
      <c r="P560" s="15">
        <v>33578</v>
      </c>
      <c r="Q560" s="15" t="s">
        <v>35</v>
      </c>
      <c r="R560" s="15" t="s">
        <v>59</v>
      </c>
      <c r="S560" s="15" t="s">
        <v>244</v>
      </c>
      <c r="T560" s="15" t="s">
        <v>15349</v>
      </c>
      <c r="U560" s="15" t="s">
        <v>2720</v>
      </c>
      <c r="W560" s="15" t="s">
        <v>2721</v>
      </c>
      <c r="X560" s="15" t="s">
        <v>97</v>
      </c>
      <c r="Y560" s="15">
        <v>0</v>
      </c>
      <c r="Z560" s="15" t="s">
        <v>1581</v>
      </c>
      <c r="AA560" s="15" t="s">
        <v>609</v>
      </c>
      <c r="AB560" s="15">
        <v>44201</v>
      </c>
      <c r="AC560" s="15" t="s">
        <v>9291</v>
      </c>
      <c r="AD560" s="15" t="s">
        <v>9292</v>
      </c>
      <c r="AE560" s="15" t="s">
        <v>9302</v>
      </c>
      <c r="AF560" s="15" t="s">
        <v>5096</v>
      </c>
      <c r="AG560" s="15" t="s">
        <v>9312</v>
      </c>
    </row>
    <row r="561" spans="1:33" x14ac:dyDescent="0.45">
      <c r="A561" s="15">
        <v>1000557</v>
      </c>
      <c r="B561" s="15" t="s">
        <v>26</v>
      </c>
      <c r="C561" s="18">
        <v>1710042597</v>
      </c>
      <c r="D561" s="15">
        <v>1025</v>
      </c>
      <c r="E561" s="15" t="s">
        <v>70</v>
      </c>
      <c r="F561" s="15" t="s">
        <v>15253</v>
      </c>
      <c r="G561" s="15" t="s">
        <v>29</v>
      </c>
      <c r="H561" s="15" t="s">
        <v>2723</v>
      </c>
      <c r="I561" s="15" t="s">
        <v>2724</v>
      </c>
      <c r="J561" s="15" t="s">
        <v>2722</v>
      </c>
      <c r="K561" s="15" t="s">
        <v>32</v>
      </c>
      <c r="L561" s="15">
        <v>995904990</v>
      </c>
      <c r="M561" s="15">
        <v>995904990</v>
      </c>
      <c r="N561" s="15" t="s">
        <v>2725</v>
      </c>
      <c r="O561" s="15" t="s">
        <v>2726</v>
      </c>
      <c r="P561" s="15">
        <v>25144</v>
      </c>
      <c r="Q561" s="15" t="s">
        <v>58</v>
      </c>
      <c r="R561" s="15" t="s">
        <v>59</v>
      </c>
      <c r="S561" s="15" t="s">
        <v>356</v>
      </c>
      <c r="T561" s="15" t="s">
        <v>15315</v>
      </c>
      <c r="W561" s="15" t="s">
        <v>34</v>
      </c>
      <c r="X561" s="15" t="s">
        <v>97</v>
      </c>
      <c r="Y561" s="15">
        <v>0</v>
      </c>
      <c r="Z561" s="15" t="s">
        <v>74</v>
      </c>
      <c r="AA561" s="15" t="s">
        <v>609</v>
      </c>
      <c r="AB561" s="15">
        <v>44148</v>
      </c>
      <c r="AC561" s="15" t="s">
        <v>9291</v>
      </c>
      <c r="AD561" s="15" t="s">
        <v>9296</v>
      </c>
      <c r="AE561" s="15" t="s">
        <v>9293</v>
      </c>
      <c r="AF561" s="15" t="s">
        <v>511</v>
      </c>
      <c r="AG561" s="15" t="s">
        <v>9299</v>
      </c>
    </row>
    <row r="562" spans="1:33" x14ac:dyDescent="0.45">
      <c r="A562" s="15">
        <v>1000558</v>
      </c>
      <c r="B562" s="15" t="s">
        <v>26</v>
      </c>
      <c r="C562" s="18">
        <v>603978883</v>
      </c>
      <c r="D562" s="15">
        <v>450</v>
      </c>
      <c r="E562" s="15" t="s">
        <v>70</v>
      </c>
      <c r="F562" s="15" t="s">
        <v>15253</v>
      </c>
      <c r="G562" s="15" t="s">
        <v>29</v>
      </c>
      <c r="H562" s="15" t="s">
        <v>1249</v>
      </c>
      <c r="I562" s="15" t="s">
        <v>2728</v>
      </c>
      <c r="J562" s="15" t="s">
        <v>2727</v>
      </c>
      <c r="K562" s="15" t="s">
        <v>32</v>
      </c>
      <c r="L562" s="15">
        <v>993522400</v>
      </c>
      <c r="M562" s="15">
        <v>993522400</v>
      </c>
      <c r="N562" s="15" t="s">
        <v>2729</v>
      </c>
      <c r="O562" s="15" t="s">
        <v>949</v>
      </c>
      <c r="P562" s="15">
        <v>31233</v>
      </c>
      <c r="Q562" s="15" t="s">
        <v>58</v>
      </c>
      <c r="R562" s="15" t="s">
        <v>36</v>
      </c>
      <c r="S562" s="15" t="s">
        <v>15309</v>
      </c>
      <c r="T562" s="15" t="s">
        <v>15309</v>
      </c>
      <c r="U562" s="15" t="s">
        <v>2731</v>
      </c>
      <c r="W562" s="15" t="s">
        <v>2732</v>
      </c>
      <c r="X562" s="15" t="s">
        <v>97</v>
      </c>
      <c r="Y562" s="15">
        <v>0</v>
      </c>
      <c r="Z562" s="15" t="s">
        <v>74</v>
      </c>
      <c r="AC562" s="15" t="s">
        <v>9291</v>
      </c>
      <c r="AD562" s="15" t="s">
        <v>9292</v>
      </c>
      <c r="AE562" s="15" t="s">
        <v>9293</v>
      </c>
      <c r="AF562" s="15" t="s">
        <v>9350</v>
      </c>
      <c r="AG562" s="15" t="s">
        <v>9350</v>
      </c>
    </row>
    <row r="563" spans="1:33" x14ac:dyDescent="0.45">
      <c r="A563" s="15">
        <v>1000559</v>
      </c>
      <c r="B563" s="15" t="s">
        <v>26</v>
      </c>
      <c r="C563" s="18">
        <v>602214801</v>
      </c>
      <c r="D563" s="15" t="s">
        <v>15230</v>
      </c>
      <c r="E563" s="15" t="s">
        <v>70</v>
      </c>
      <c r="F563" s="15" t="s">
        <v>15253</v>
      </c>
      <c r="G563" s="15" t="s">
        <v>29</v>
      </c>
      <c r="H563" s="15" t="s">
        <v>2734</v>
      </c>
      <c r="I563" s="15" t="s">
        <v>2735</v>
      </c>
      <c r="J563" s="15" t="s">
        <v>2733</v>
      </c>
      <c r="K563" s="15" t="s">
        <v>32</v>
      </c>
      <c r="L563" s="15">
        <v>992919736</v>
      </c>
      <c r="M563" s="15">
        <v>961516</v>
      </c>
      <c r="N563" s="15" t="s">
        <v>33</v>
      </c>
      <c r="O563" s="15" t="s">
        <v>2736</v>
      </c>
      <c r="P563" s="15">
        <v>24724</v>
      </c>
      <c r="Q563" s="15" t="s">
        <v>409</v>
      </c>
      <c r="R563" s="15" t="s">
        <v>59</v>
      </c>
      <c r="S563" s="15" t="s">
        <v>60</v>
      </c>
      <c r="T563" s="15" t="s">
        <v>60</v>
      </c>
      <c r="W563" s="15" t="s">
        <v>34</v>
      </c>
      <c r="X563" s="15" t="s">
        <v>97</v>
      </c>
      <c r="Y563" s="15">
        <v>0</v>
      </c>
      <c r="Z563" s="15" t="s">
        <v>74</v>
      </c>
      <c r="AA563" s="15" t="s">
        <v>609</v>
      </c>
      <c r="AB563" s="15">
        <v>44148</v>
      </c>
      <c r="AC563" s="15" t="s">
        <v>9291</v>
      </c>
      <c r="AD563" s="15" t="s">
        <v>9295</v>
      </c>
      <c r="AE563" s="15" t="s">
        <v>9293</v>
      </c>
      <c r="AF563" s="15" t="s">
        <v>511</v>
      </c>
      <c r="AG563" s="15" t="s">
        <v>9301</v>
      </c>
    </row>
    <row r="564" spans="1:33" x14ac:dyDescent="0.45">
      <c r="A564" s="15">
        <v>1000560</v>
      </c>
      <c r="B564" s="15" t="s">
        <v>26</v>
      </c>
      <c r="C564" s="18">
        <v>1707481592</v>
      </c>
      <c r="D564" s="15">
        <v>400</v>
      </c>
      <c r="E564" s="15" t="s">
        <v>70</v>
      </c>
      <c r="F564" s="15" t="s">
        <v>15253</v>
      </c>
      <c r="G564" s="15" t="s">
        <v>29</v>
      </c>
      <c r="H564" s="15" t="s">
        <v>2738</v>
      </c>
      <c r="I564" s="15" t="s">
        <v>2739</v>
      </c>
      <c r="J564" s="15" t="s">
        <v>2737</v>
      </c>
      <c r="K564" s="15" t="s">
        <v>32</v>
      </c>
      <c r="L564" s="15">
        <v>984504597</v>
      </c>
      <c r="M564" s="15">
        <v>984504597</v>
      </c>
      <c r="N564" s="15" t="s">
        <v>33</v>
      </c>
      <c r="O564" s="15" t="s">
        <v>2740</v>
      </c>
      <c r="P564" s="15">
        <v>23525</v>
      </c>
      <c r="Q564" s="15" t="s">
        <v>35</v>
      </c>
      <c r="R564" s="15" t="s">
        <v>36</v>
      </c>
      <c r="S564" s="15" t="s">
        <v>1578</v>
      </c>
      <c r="T564" s="15" t="s">
        <v>15324</v>
      </c>
      <c r="U564" s="15" t="s">
        <v>2028</v>
      </c>
      <c r="V564" s="15">
        <v>967294502</v>
      </c>
      <c r="W564" s="15" t="s">
        <v>2741</v>
      </c>
      <c r="X564" s="15" t="s">
        <v>39</v>
      </c>
      <c r="Y564" s="15">
        <v>0</v>
      </c>
      <c r="Z564" s="15" t="s">
        <v>333</v>
      </c>
      <c r="AA564" s="15" t="s">
        <v>609</v>
      </c>
      <c r="AB564" s="15">
        <v>44348</v>
      </c>
      <c r="AC564" s="15" t="s">
        <v>9291</v>
      </c>
      <c r="AD564" s="15" t="s">
        <v>9295</v>
      </c>
      <c r="AE564" s="15" t="s">
        <v>9302</v>
      </c>
      <c r="AF564" s="15" t="s">
        <v>5096</v>
      </c>
      <c r="AG564" s="15" t="s">
        <v>9426</v>
      </c>
    </row>
    <row r="565" spans="1:33" x14ac:dyDescent="0.45">
      <c r="A565" s="15">
        <v>1000561</v>
      </c>
      <c r="B565" s="15" t="s">
        <v>26</v>
      </c>
      <c r="C565" s="18">
        <v>1753161411</v>
      </c>
      <c r="D565" s="15">
        <v>0</v>
      </c>
      <c r="E565" s="15" t="s">
        <v>28</v>
      </c>
      <c r="F565" s="15" t="s">
        <v>15253</v>
      </c>
      <c r="G565" s="15" t="s">
        <v>29</v>
      </c>
      <c r="H565" s="15" t="s">
        <v>2743</v>
      </c>
      <c r="I565" s="15" t="s">
        <v>1413</v>
      </c>
      <c r="J565" s="15" t="s">
        <v>2742</v>
      </c>
      <c r="K565" s="15" t="s">
        <v>32</v>
      </c>
      <c r="L565" s="15">
        <v>3410630</v>
      </c>
      <c r="M565" s="15">
        <v>982784005</v>
      </c>
      <c r="N565" s="15" t="s">
        <v>33</v>
      </c>
      <c r="O565" s="15" t="s">
        <v>2744</v>
      </c>
      <c r="P565" s="15">
        <v>34555</v>
      </c>
      <c r="Q565" s="15" t="s">
        <v>35</v>
      </c>
      <c r="R565" s="15" t="s">
        <v>36</v>
      </c>
      <c r="S565" s="15" t="s">
        <v>348</v>
      </c>
      <c r="T565" s="15" t="s">
        <v>15325</v>
      </c>
      <c r="U565" s="15" t="s">
        <v>33</v>
      </c>
      <c r="V565" s="15" t="s">
        <v>33</v>
      </c>
      <c r="W565" s="15" t="s">
        <v>34</v>
      </c>
      <c r="X565" s="15" t="s">
        <v>97</v>
      </c>
      <c r="Y565" s="15">
        <v>0</v>
      </c>
      <c r="Z565" s="15" t="s">
        <v>1581</v>
      </c>
      <c r="AA565" s="15" t="s">
        <v>609</v>
      </c>
      <c r="AB565" s="15">
        <v>44148</v>
      </c>
      <c r="AC565" s="15" t="s">
        <v>9291</v>
      </c>
      <c r="AD565" s="15" t="s">
        <v>9292</v>
      </c>
      <c r="AE565" s="15" t="s">
        <v>9293</v>
      </c>
      <c r="AF565" s="15" t="s">
        <v>511</v>
      </c>
      <c r="AG565" s="15" t="s">
        <v>9347</v>
      </c>
    </row>
    <row r="566" spans="1:33" x14ac:dyDescent="0.45">
      <c r="A566" s="15">
        <v>1000562</v>
      </c>
      <c r="B566" s="15" t="s">
        <v>26</v>
      </c>
      <c r="C566" s="18">
        <v>501917884</v>
      </c>
      <c r="D566" s="15">
        <v>0</v>
      </c>
      <c r="E566" s="15" t="s">
        <v>70</v>
      </c>
      <c r="F566" s="15" t="s">
        <v>15253</v>
      </c>
      <c r="G566" s="15" t="s">
        <v>29</v>
      </c>
      <c r="H566" s="15" t="s">
        <v>2746</v>
      </c>
      <c r="I566" s="15" t="s">
        <v>2747</v>
      </c>
      <c r="J566" s="15" t="s">
        <v>2745</v>
      </c>
      <c r="K566" s="15" t="s">
        <v>32</v>
      </c>
      <c r="L566" s="15" t="s">
        <v>33</v>
      </c>
      <c r="M566" s="15" t="s">
        <v>33</v>
      </c>
      <c r="N566" s="15" t="s">
        <v>33</v>
      </c>
      <c r="O566" s="15" t="s">
        <v>34</v>
      </c>
      <c r="P566" s="15">
        <v>28493</v>
      </c>
      <c r="Q566" s="15" t="s">
        <v>58</v>
      </c>
      <c r="R566" s="15" t="s">
        <v>36</v>
      </c>
      <c r="S566" s="15" t="s">
        <v>279</v>
      </c>
      <c r="T566" s="15" t="s">
        <v>15324</v>
      </c>
      <c r="W566" s="15" t="s">
        <v>34</v>
      </c>
      <c r="X566" s="15" t="s">
        <v>39</v>
      </c>
      <c r="Y566" s="15">
        <v>0</v>
      </c>
      <c r="Z566" s="15" t="s">
        <v>333</v>
      </c>
      <c r="AA566" s="15" t="s">
        <v>609</v>
      </c>
      <c r="AB566" s="15">
        <v>44148</v>
      </c>
      <c r="AC566" s="15" t="s">
        <v>9291</v>
      </c>
      <c r="AD566" s="15" t="s">
        <v>9295</v>
      </c>
      <c r="AE566" s="15" t="s">
        <v>9302</v>
      </c>
      <c r="AF566" s="15" t="s">
        <v>5096</v>
      </c>
      <c r="AG566" s="15" t="s">
        <v>9312</v>
      </c>
    </row>
    <row r="567" spans="1:33" x14ac:dyDescent="0.45">
      <c r="A567" s="15">
        <v>1000563</v>
      </c>
      <c r="B567" s="15" t="s">
        <v>26</v>
      </c>
      <c r="C567" s="18">
        <v>1307989663</v>
      </c>
      <c r="D567" s="15">
        <v>0</v>
      </c>
      <c r="E567" s="15" t="s">
        <v>70</v>
      </c>
      <c r="F567" s="15" t="s">
        <v>15253</v>
      </c>
      <c r="G567" s="15" t="s">
        <v>29</v>
      </c>
      <c r="H567" s="15" t="s">
        <v>2749</v>
      </c>
      <c r="I567" s="15" t="s">
        <v>2750</v>
      </c>
      <c r="J567" s="15" t="s">
        <v>2748</v>
      </c>
      <c r="K567" s="15" t="s">
        <v>32</v>
      </c>
      <c r="L567" s="15">
        <v>997582578</v>
      </c>
      <c r="M567" s="15">
        <v>997582578</v>
      </c>
      <c r="N567" s="15" t="s">
        <v>33</v>
      </c>
      <c r="O567" s="15" t="s">
        <v>2751</v>
      </c>
      <c r="P567" s="15">
        <v>26936</v>
      </c>
      <c r="Q567" s="15" t="s">
        <v>35</v>
      </c>
      <c r="R567" s="15" t="s">
        <v>59</v>
      </c>
      <c r="S567" s="15" t="s">
        <v>1821</v>
      </c>
      <c r="T567" s="15" t="s">
        <v>15362</v>
      </c>
      <c r="V567" s="15">
        <v>997582578</v>
      </c>
      <c r="W567" s="15" t="s">
        <v>34</v>
      </c>
      <c r="X567" s="15" t="s">
        <v>39</v>
      </c>
      <c r="Y567" s="15">
        <v>0</v>
      </c>
      <c r="Z567" s="15" t="s">
        <v>333</v>
      </c>
      <c r="AA567" s="15" t="s">
        <v>609</v>
      </c>
      <c r="AB567" s="15">
        <v>44148</v>
      </c>
      <c r="AC567" s="15" t="s">
        <v>9291</v>
      </c>
      <c r="AD567" s="15" t="s">
        <v>9295</v>
      </c>
      <c r="AE567" s="15" t="s">
        <v>9427</v>
      </c>
      <c r="AF567" s="15" t="s">
        <v>9428</v>
      </c>
      <c r="AG567" s="15" t="s">
        <v>9429</v>
      </c>
    </row>
    <row r="568" spans="1:33" x14ac:dyDescent="0.45">
      <c r="A568" s="15">
        <v>1000564</v>
      </c>
      <c r="B568" s="15" t="s">
        <v>26</v>
      </c>
      <c r="C568" s="18">
        <v>1720661147</v>
      </c>
      <c r="D568" s="15">
        <v>0</v>
      </c>
      <c r="E568" s="15" t="s">
        <v>70</v>
      </c>
      <c r="F568" s="15" t="s">
        <v>15253</v>
      </c>
      <c r="G568" s="15" t="s">
        <v>29</v>
      </c>
      <c r="H568" s="15" t="s">
        <v>2753</v>
      </c>
      <c r="I568" s="15" t="s">
        <v>1629</v>
      </c>
      <c r="J568" s="15" t="s">
        <v>2752</v>
      </c>
      <c r="K568" s="15" t="s">
        <v>32</v>
      </c>
      <c r="L568" s="15">
        <v>989266667</v>
      </c>
      <c r="M568" s="15">
        <v>989266667</v>
      </c>
      <c r="N568" s="15" t="s">
        <v>2754</v>
      </c>
      <c r="O568" s="15" t="s">
        <v>2755</v>
      </c>
      <c r="P568" s="15">
        <v>31295</v>
      </c>
      <c r="Q568" s="15" t="s">
        <v>35</v>
      </c>
      <c r="R568" s="15" t="s">
        <v>59</v>
      </c>
      <c r="S568" s="15" t="s">
        <v>119</v>
      </c>
      <c r="T568" s="15" t="s">
        <v>15324</v>
      </c>
      <c r="U568" s="15" t="s">
        <v>2756</v>
      </c>
      <c r="V568" s="15">
        <v>989266667</v>
      </c>
      <c r="W568" s="15" t="s">
        <v>34</v>
      </c>
      <c r="X568" s="15" t="s">
        <v>39</v>
      </c>
      <c r="Y568" s="15">
        <v>0</v>
      </c>
      <c r="Z568" s="15" t="s">
        <v>1581</v>
      </c>
      <c r="AA568" s="15" t="s">
        <v>41</v>
      </c>
      <c r="AB568" s="15">
        <v>44118</v>
      </c>
      <c r="AC568" s="15" t="s">
        <v>9291</v>
      </c>
      <c r="AD568" s="15" t="s">
        <v>9295</v>
      </c>
      <c r="AE568" s="15" t="s">
        <v>9302</v>
      </c>
      <c r="AF568" s="15" t="s">
        <v>5096</v>
      </c>
      <c r="AG568" s="15" t="s">
        <v>9312</v>
      </c>
    </row>
    <row r="569" spans="1:33" x14ac:dyDescent="0.45">
      <c r="A569" s="15">
        <v>1000565</v>
      </c>
      <c r="B569" s="15" t="s">
        <v>26</v>
      </c>
      <c r="C569" s="18">
        <v>1710017342</v>
      </c>
      <c r="D569" s="15">
        <v>386</v>
      </c>
      <c r="E569" s="15" t="s">
        <v>70</v>
      </c>
      <c r="F569" s="15" t="s">
        <v>15253</v>
      </c>
      <c r="G569" s="15" t="s">
        <v>29</v>
      </c>
      <c r="H569" s="15" t="s">
        <v>2758</v>
      </c>
      <c r="I569" s="15" t="s">
        <v>2759</v>
      </c>
      <c r="J569" s="15" t="s">
        <v>2757</v>
      </c>
      <c r="K569" s="15" t="s">
        <v>32</v>
      </c>
      <c r="L569" s="15">
        <v>983246548</v>
      </c>
      <c r="M569" s="15">
        <v>983246548</v>
      </c>
      <c r="N569" s="15" t="s">
        <v>2760</v>
      </c>
      <c r="O569" s="15" t="s">
        <v>2761</v>
      </c>
      <c r="P569" s="15">
        <v>24559</v>
      </c>
      <c r="Q569" s="15" t="s">
        <v>58</v>
      </c>
      <c r="R569" s="15" t="s">
        <v>36</v>
      </c>
      <c r="S569" s="15" t="s">
        <v>2762</v>
      </c>
      <c r="T569" s="15" t="s">
        <v>15340</v>
      </c>
      <c r="U569" s="15" t="s">
        <v>2763</v>
      </c>
      <c r="V569" s="15">
        <v>985986115</v>
      </c>
      <c r="W569" s="15" t="s">
        <v>2764</v>
      </c>
      <c r="X569" s="15" t="s">
        <v>39</v>
      </c>
      <c r="Y569" s="15">
        <v>0</v>
      </c>
      <c r="Z569" s="15" t="s">
        <v>333</v>
      </c>
      <c r="AA569" s="15" t="s">
        <v>609</v>
      </c>
      <c r="AB569" s="15">
        <v>44148</v>
      </c>
      <c r="AC569" s="15" t="s">
        <v>9291</v>
      </c>
      <c r="AD569" s="15" t="s">
        <v>9357</v>
      </c>
      <c r="AE569" s="15" t="s">
        <v>9351</v>
      </c>
      <c r="AF569" s="15" t="s">
        <v>9416</v>
      </c>
      <c r="AG569" s="15" t="s">
        <v>9430</v>
      </c>
    </row>
    <row r="570" spans="1:33" x14ac:dyDescent="0.45">
      <c r="A570" s="15">
        <v>1000566</v>
      </c>
      <c r="B570" s="15" t="s">
        <v>1800</v>
      </c>
      <c r="C570" s="18">
        <v>1891737439001</v>
      </c>
      <c r="D570" s="15">
        <v>79000</v>
      </c>
      <c r="E570" s="15" t="s">
        <v>28</v>
      </c>
      <c r="F570" s="15" t="s">
        <v>15253</v>
      </c>
      <c r="G570" s="15" t="s">
        <v>1801</v>
      </c>
      <c r="H570" s="15" t="s">
        <v>667</v>
      </c>
      <c r="I570" s="15" t="s">
        <v>2765</v>
      </c>
      <c r="J570" s="15" t="s">
        <v>2766</v>
      </c>
      <c r="K570" s="15" t="s">
        <v>32</v>
      </c>
      <c r="L570" s="15">
        <v>2944186</v>
      </c>
      <c r="M570" s="15">
        <v>994535187</v>
      </c>
      <c r="N570" s="15" t="s">
        <v>33</v>
      </c>
      <c r="O570" s="15" t="s">
        <v>2767</v>
      </c>
      <c r="P570" s="15">
        <v>31248</v>
      </c>
      <c r="Q570" s="15" t="s">
        <v>58</v>
      </c>
      <c r="R570" s="15" t="s">
        <v>59</v>
      </c>
      <c r="S570" s="15" t="s">
        <v>2768</v>
      </c>
      <c r="T570" s="15" t="s">
        <v>15358</v>
      </c>
      <c r="W570" s="15" t="s">
        <v>2769</v>
      </c>
      <c r="X570" s="15" t="s">
        <v>39</v>
      </c>
      <c r="Y570" s="15">
        <v>0</v>
      </c>
      <c r="Z570" s="15" t="s">
        <v>74</v>
      </c>
      <c r="AA570" s="15" t="s">
        <v>609</v>
      </c>
      <c r="AB570" s="15">
        <v>44148</v>
      </c>
      <c r="AC570" s="15" t="s">
        <v>9291</v>
      </c>
      <c r="AD570" s="15" t="s">
        <v>9329</v>
      </c>
      <c r="AE570" s="15" t="s">
        <v>9309</v>
      </c>
      <c r="AF570" s="15" t="s">
        <v>9310</v>
      </c>
      <c r="AG570" s="15" t="s">
        <v>9431</v>
      </c>
    </row>
    <row r="571" spans="1:33" x14ac:dyDescent="0.45">
      <c r="A571" s="15">
        <v>1000567</v>
      </c>
      <c r="B571" s="15" t="s">
        <v>26</v>
      </c>
      <c r="C571" s="18">
        <v>1714572508</v>
      </c>
      <c r="D571" s="15">
        <v>1000</v>
      </c>
      <c r="E571" s="15" t="s">
        <v>70</v>
      </c>
      <c r="F571" s="15" t="s">
        <v>15253</v>
      </c>
      <c r="G571" s="15" t="s">
        <v>29</v>
      </c>
      <c r="H571" s="15" t="s">
        <v>2771</v>
      </c>
      <c r="I571" s="15" t="s">
        <v>2772</v>
      </c>
      <c r="J571" s="15" t="s">
        <v>2770</v>
      </c>
      <c r="K571" s="15" t="s">
        <v>32</v>
      </c>
      <c r="L571" s="15">
        <v>3380320</v>
      </c>
      <c r="M571" s="15">
        <v>984466495</v>
      </c>
      <c r="N571" s="15" t="s">
        <v>2773</v>
      </c>
      <c r="O571" s="15" t="s">
        <v>2774</v>
      </c>
      <c r="P571" s="15">
        <v>29250</v>
      </c>
      <c r="Q571" s="15" t="s">
        <v>58</v>
      </c>
      <c r="R571" s="15" t="s">
        <v>59</v>
      </c>
      <c r="S571" s="15" t="s">
        <v>2147</v>
      </c>
      <c r="T571" s="15" t="s">
        <v>15314</v>
      </c>
      <c r="U571" s="15" t="s">
        <v>2775</v>
      </c>
      <c r="V571" s="15">
        <v>984466495</v>
      </c>
      <c r="W571" s="15" t="s">
        <v>2776</v>
      </c>
      <c r="X571" s="15" t="s">
        <v>39</v>
      </c>
      <c r="Y571" s="15">
        <v>0</v>
      </c>
      <c r="Z571" s="15" t="s">
        <v>333</v>
      </c>
      <c r="AA571" s="15" t="s">
        <v>609</v>
      </c>
      <c r="AB571" s="15">
        <v>44148</v>
      </c>
      <c r="AC571" s="15" t="s">
        <v>9291</v>
      </c>
      <c r="AD571" s="15" t="s">
        <v>9292</v>
      </c>
      <c r="AE571" s="15" t="s">
        <v>9302</v>
      </c>
      <c r="AF571" s="15" t="s">
        <v>5096</v>
      </c>
      <c r="AG571" s="15" t="s">
        <v>9381</v>
      </c>
    </row>
    <row r="572" spans="1:33" x14ac:dyDescent="0.45">
      <c r="A572" s="15">
        <v>1000568</v>
      </c>
      <c r="B572" s="15" t="s">
        <v>26</v>
      </c>
      <c r="C572" s="18">
        <v>1706822424</v>
      </c>
      <c r="D572" s="15">
        <v>0</v>
      </c>
      <c r="E572" s="15" t="s">
        <v>70</v>
      </c>
      <c r="F572" s="15" t="s">
        <v>15253</v>
      </c>
      <c r="G572" s="15" t="s">
        <v>29</v>
      </c>
      <c r="H572" s="15" t="s">
        <v>2778</v>
      </c>
      <c r="I572" s="15" t="s">
        <v>1432</v>
      </c>
      <c r="J572" s="15" t="s">
        <v>2777</v>
      </c>
      <c r="K572" s="15" t="s">
        <v>32</v>
      </c>
      <c r="L572" s="15">
        <v>968625912</v>
      </c>
      <c r="M572" s="15">
        <v>989266667</v>
      </c>
      <c r="N572" s="15" t="s">
        <v>33</v>
      </c>
      <c r="O572" s="15" t="s">
        <v>2779</v>
      </c>
      <c r="P572" s="15">
        <v>23961</v>
      </c>
      <c r="Q572" s="15" t="s">
        <v>991</v>
      </c>
      <c r="R572" s="15" t="s">
        <v>36</v>
      </c>
      <c r="S572" s="15" t="s">
        <v>1980</v>
      </c>
      <c r="T572" s="15" t="s">
        <v>15344</v>
      </c>
      <c r="U572" s="15" t="s">
        <v>2780</v>
      </c>
      <c r="V572" s="15">
        <v>989266667</v>
      </c>
      <c r="W572" s="15" t="s">
        <v>34</v>
      </c>
      <c r="X572" s="15" t="s">
        <v>39</v>
      </c>
      <c r="Y572" s="15">
        <v>0</v>
      </c>
      <c r="Z572" s="15" t="s">
        <v>333</v>
      </c>
      <c r="AA572" s="15" t="s">
        <v>41</v>
      </c>
      <c r="AB572" s="15">
        <v>44118</v>
      </c>
      <c r="AC572" s="15" t="s">
        <v>9291</v>
      </c>
      <c r="AD572" s="15" t="s">
        <v>9295</v>
      </c>
      <c r="AE572" s="15" t="s">
        <v>9302</v>
      </c>
      <c r="AF572" s="15" t="s">
        <v>5096</v>
      </c>
      <c r="AG572" s="15" t="s">
        <v>9312</v>
      </c>
    </row>
    <row r="573" spans="1:33" x14ac:dyDescent="0.45">
      <c r="A573" s="15">
        <v>1000569</v>
      </c>
      <c r="B573" s="15" t="s">
        <v>26</v>
      </c>
      <c r="C573" s="18">
        <v>1725919227</v>
      </c>
      <c r="D573" s="15">
        <v>0</v>
      </c>
      <c r="E573" s="15" t="s">
        <v>70</v>
      </c>
      <c r="F573" s="15" t="s">
        <v>15253</v>
      </c>
      <c r="G573" s="15" t="s">
        <v>29</v>
      </c>
      <c r="H573" s="15" t="s">
        <v>2782</v>
      </c>
      <c r="I573" s="15" t="s">
        <v>2783</v>
      </c>
      <c r="J573" s="15" t="s">
        <v>2781</v>
      </c>
      <c r="K573" s="15" t="s">
        <v>32</v>
      </c>
      <c r="L573" s="15">
        <v>984859402</v>
      </c>
      <c r="M573" s="15">
        <v>984859402</v>
      </c>
      <c r="N573" s="15" t="s">
        <v>2784</v>
      </c>
      <c r="O573" s="15" t="s">
        <v>2785</v>
      </c>
      <c r="P573" s="15">
        <v>33260</v>
      </c>
      <c r="Q573" s="15" t="s">
        <v>58</v>
      </c>
      <c r="R573" s="15" t="s">
        <v>36</v>
      </c>
      <c r="S573" s="15" t="s">
        <v>2288</v>
      </c>
      <c r="T573" s="15" t="s">
        <v>15343</v>
      </c>
      <c r="U573" s="15" t="s">
        <v>2289</v>
      </c>
      <c r="V573" s="15">
        <v>984859402</v>
      </c>
      <c r="W573" s="15" t="s">
        <v>34</v>
      </c>
      <c r="X573" s="15" t="s">
        <v>39</v>
      </c>
      <c r="Y573" s="15">
        <v>0</v>
      </c>
      <c r="Z573" s="15" t="s">
        <v>1581</v>
      </c>
      <c r="AA573" s="15" t="s">
        <v>609</v>
      </c>
      <c r="AB573" s="15">
        <v>44160</v>
      </c>
      <c r="AC573" s="15" t="s">
        <v>9291</v>
      </c>
      <c r="AD573" s="15" t="s">
        <v>9292</v>
      </c>
      <c r="AE573" s="15" t="s">
        <v>9302</v>
      </c>
      <c r="AF573" s="15" t="s">
        <v>5096</v>
      </c>
      <c r="AG573" s="15" t="s">
        <v>9312</v>
      </c>
    </row>
    <row r="574" spans="1:33" x14ac:dyDescent="0.45">
      <c r="A574" s="15">
        <v>1000570</v>
      </c>
      <c r="B574" s="15" t="s">
        <v>26</v>
      </c>
      <c r="C574" s="18">
        <v>1726816489</v>
      </c>
      <c r="D574" s="15">
        <v>0</v>
      </c>
      <c r="E574" s="15" t="s">
        <v>70</v>
      </c>
      <c r="F574" s="15" t="s">
        <v>15253</v>
      </c>
      <c r="G574" s="15" t="s">
        <v>29</v>
      </c>
      <c r="H574" s="15" t="s">
        <v>2787</v>
      </c>
      <c r="I574" s="15" t="s">
        <v>2783</v>
      </c>
      <c r="J574" s="15" t="s">
        <v>2786</v>
      </c>
      <c r="K574" s="15" t="s">
        <v>32</v>
      </c>
      <c r="L574" s="15">
        <v>2530785</v>
      </c>
      <c r="M574" s="15">
        <v>987197884</v>
      </c>
      <c r="N574" s="15" t="s">
        <v>2788</v>
      </c>
      <c r="O574" s="15" t="s">
        <v>2789</v>
      </c>
      <c r="P574" s="15">
        <v>36304</v>
      </c>
      <c r="Q574" s="15" t="s">
        <v>35</v>
      </c>
      <c r="R574" s="15" t="s">
        <v>59</v>
      </c>
      <c r="S574" s="15" t="s">
        <v>2790</v>
      </c>
      <c r="T574" s="15" t="s">
        <v>15340</v>
      </c>
      <c r="V574" s="15">
        <v>987197884</v>
      </c>
      <c r="W574" s="15" t="s">
        <v>813</v>
      </c>
      <c r="X574" s="15" t="s">
        <v>39</v>
      </c>
      <c r="Y574" s="15">
        <v>0</v>
      </c>
      <c r="Z574" s="15" t="s">
        <v>1581</v>
      </c>
      <c r="AA574" s="15" t="s">
        <v>609</v>
      </c>
      <c r="AB574" s="15">
        <v>44148</v>
      </c>
      <c r="AC574" s="15" t="s">
        <v>9291</v>
      </c>
      <c r="AD574" s="15" t="s">
        <v>9292</v>
      </c>
      <c r="AE574" s="15" t="s">
        <v>9302</v>
      </c>
      <c r="AF574" s="15" t="s">
        <v>5096</v>
      </c>
      <c r="AG574" s="15" t="s">
        <v>9312</v>
      </c>
    </row>
    <row r="575" spans="1:33" x14ac:dyDescent="0.45">
      <c r="A575" s="15">
        <v>1000571</v>
      </c>
      <c r="B575" s="15" t="s">
        <v>26</v>
      </c>
      <c r="C575" s="18">
        <v>1706355920</v>
      </c>
      <c r="D575" s="15">
        <v>0</v>
      </c>
      <c r="E575" s="15" t="s">
        <v>70</v>
      </c>
      <c r="F575" s="15" t="s">
        <v>15253</v>
      </c>
      <c r="G575" s="15" t="s">
        <v>29</v>
      </c>
      <c r="H575" s="15" t="s">
        <v>2792</v>
      </c>
      <c r="I575" s="15" t="s">
        <v>2793</v>
      </c>
      <c r="J575" s="15" t="s">
        <v>2791</v>
      </c>
      <c r="K575" s="15" t="s">
        <v>32</v>
      </c>
      <c r="L575" s="15">
        <v>981889054</v>
      </c>
      <c r="M575" s="15">
        <v>981889054</v>
      </c>
      <c r="N575" s="15" t="s">
        <v>2794</v>
      </c>
      <c r="O575" s="15" t="s">
        <v>2795</v>
      </c>
      <c r="P575" s="15">
        <v>22878</v>
      </c>
      <c r="Q575" s="15" t="s">
        <v>409</v>
      </c>
      <c r="R575" s="15" t="s">
        <v>59</v>
      </c>
      <c r="S575" s="15" t="s">
        <v>2196</v>
      </c>
      <c r="T575" s="15" t="s">
        <v>15323</v>
      </c>
      <c r="U575" s="15" t="s">
        <v>33</v>
      </c>
      <c r="V575" s="15">
        <v>981889054</v>
      </c>
      <c r="W575" s="15" t="s">
        <v>34</v>
      </c>
      <c r="X575" s="15" t="s">
        <v>39</v>
      </c>
      <c r="Y575" s="15">
        <v>0</v>
      </c>
      <c r="Z575" s="15" t="s">
        <v>333</v>
      </c>
      <c r="AA575" s="15" t="s">
        <v>41</v>
      </c>
      <c r="AB575" s="15">
        <v>44111</v>
      </c>
      <c r="AC575" s="15" t="s">
        <v>9291</v>
      </c>
      <c r="AD575" s="15" t="s">
        <v>9295</v>
      </c>
      <c r="AE575" s="15" t="s">
        <v>9302</v>
      </c>
      <c r="AF575" s="15" t="s">
        <v>5096</v>
      </c>
      <c r="AG575" s="15" t="s">
        <v>9359</v>
      </c>
    </row>
    <row r="576" spans="1:33" x14ac:dyDescent="0.45">
      <c r="A576" s="15">
        <v>1000572</v>
      </c>
      <c r="B576" s="15" t="s">
        <v>26</v>
      </c>
      <c r="C576" s="18">
        <v>1722313382</v>
      </c>
      <c r="D576" s="15">
        <v>2000</v>
      </c>
      <c r="E576" s="15" t="s">
        <v>28</v>
      </c>
      <c r="F576" s="15" t="s">
        <v>15253</v>
      </c>
      <c r="G576" s="15" t="s">
        <v>29</v>
      </c>
      <c r="H576" s="15" t="s">
        <v>296</v>
      </c>
      <c r="I576" s="15" t="s">
        <v>684</v>
      </c>
      <c r="J576" s="15" t="s">
        <v>2796</v>
      </c>
      <c r="K576" s="15" t="s">
        <v>32</v>
      </c>
      <c r="L576" s="15">
        <v>3413119</v>
      </c>
      <c r="M576" s="15">
        <v>980664507</v>
      </c>
      <c r="N576" s="15" t="s">
        <v>2797</v>
      </c>
      <c r="O576" s="15" t="s">
        <v>2798</v>
      </c>
      <c r="P576" s="15">
        <v>32064</v>
      </c>
      <c r="Q576" s="15" t="s">
        <v>58</v>
      </c>
      <c r="R576" s="15" t="s">
        <v>36</v>
      </c>
      <c r="S576" s="15" t="s">
        <v>279</v>
      </c>
      <c r="T576" s="15" t="s">
        <v>15324</v>
      </c>
      <c r="U576" s="15" t="s">
        <v>2799</v>
      </c>
      <c r="V576" s="15">
        <v>980664507</v>
      </c>
      <c r="W576" s="15" t="s">
        <v>2800</v>
      </c>
      <c r="X576" s="15" t="s">
        <v>39</v>
      </c>
      <c r="Y576" s="15">
        <v>0</v>
      </c>
      <c r="Z576" s="15" t="s">
        <v>333</v>
      </c>
      <c r="AA576" s="15" t="s">
        <v>41</v>
      </c>
      <c r="AB576" s="15">
        <v>44118</v>
      </c>
      <c r="AC576" s="15" t="s">
        <v>9291</v>
      </c>
      <c r="AD576" s="15" t="s">
        <v>9329</v>
      </c>
      <c r="AE576" s="15" t="s">
        <v>9293</v>
      </c>
      <c r="AF576" s="15" t="s">
        <v>511</v>
      </c>
      <c r="AG576" s="15" t="s">
        <v>9347</v>
      </c>
    </row>
    <row r="577" spans="1:33" x14ac:dyDescent="0.45">
      <c r="A577" s="15">
        <v>1000573</v>
      </c>
      <c r="B577" s="15" t="s">
        <v>26</v>
      </c>
      <c r="C577" s="18">
        <v>1900179332</v>
      </c>
      <c r="D577" s="15">
        <v>888</v>
      </c>
      <c r="E577" s="15" t="s">
        <v>70</v>
      </c>
      <c r="F577" s="15" t="s">
        <v>15253</v>
      </c>
      <c r="G577" s="15" t="s">
        <v>29</v>
      </c>
      <c r="H577" s="15" t="s">
        <v>2802</v>
      </c>
      <c r="I577" s="15" t="s">
        <v>2803</v>
      </c>
      <c r="J577" s="15" t="s">
        <v>2801</v>
      </c>
      <c r="K577" s="15" t="s">
        <v>32</v>
      </c>
      <c r="L577" s="15">
        <v>2303124</v>
      </c>
      <c r="M577" s="15">
        <v>992980636</v>
      </c>
      <c r="N577" s="15" t="s">
        <v>33</v>
      </c>
      <c r="O577" s="15" t="s">
        <v>2804</v>
      </c>
      <c r="P577" s="15">
        <v>22804</v>
      </c>
      <c r="Q577" s="15" t="s">
        <v>58</v>
      </c>
      <c r="R577" s="15" t="s">
        <v>59</v>
      </c>
      <c r="S577" s="15" t="s">
        <v>60</v>
      </c>
      <c r="T577" s="15" t="s">
        <v>60</v>
      </c>
      <c r="W577" s="15" t="s">
        <v>34</v>
      </c>
      <c r="X577" s="15" t="s">
        <v>97</v>
      </c>
      <c r="Y577" s="15">
        <v>0</v>
      </c>
      <c r="Z577" s="15" t="s">
        <v>74</v>
      </c>
      <c r="AA577" s="15" t="s">
        <v>609</v>
      </c>
      <c r="AB577" s="15">
        <v>44148</v>
      </c>
      <c r="AC577" s="15" t="s">
        <v>9291</v>
      </c>
      <c r="AD577" s="15" t="s">
        <v>9292</v>
      </c>
      <c r="AE577" s="15" t="s">
        <v>9326</v>
      </c>
      <c r="AF577" s="15" t="s">
        <v>9327</v>
      </c>
      <c r="AG577" s="15" t="s">
        <v>9328</v>
      </c>
    </row>
    <row r="578" spans="1:33" x14ac:dyDescent="0.45">
      <c r="A578" s="15">
        <v>1000574</v>
      </c>
      <c r="B578" s="15" t="s">
        <v>26</v>
      </c>
      <c r="C578" s="18">
        <v>602539439</v>
      </c>
      <c r="D578" s="15">
        <v>2500</v>
      </c>
      <c r="E578" s="15" t="s">
        <v>28</v>
      </c>
      <c r="F578" s="15" t="s">
        <v>15253</v>
      </c>
      <c r="G578" s="15" t="s">
        <v>29</v>
      </c>
      <c r="H578" s="15" t="s">
        <v>907</v>
      </c>
      <c r="I578" s="15" t="s">
        <v>2806</v>
      </c>
      <c r="J578" s="15" t="s">
        <v>2805</v>
      </c>
      <c r="K578" s="15" t="s">
        <v>32</v>
      </c>
      <c r="L578" s="15">
        <v>984829735</v>
      </c>
      <c r="M578" s="15">
        <v>984824735</v>
      </c>
      <c r="N578" s="15" t="s">
        <v>2807</v>
      </c>
      <c r="O578" s="15" t="s">
        <v>2808</v>
      </c>
      <c r="P578" s="15">
        <v>26516</v>
      </c>
      <c r="Q578" s="15" t="s">
        <v>58</v>
      </c>
      <c r="R578" s="15" t="s">
        <v>59</v>
      </c>
      <c r="S578" s="15" t="s">
        <v>255</v>
      </c>
      <c r="T578" s="15" t="s">
        <v>15325</v>
      </c>
      <c r="U578" s="15" t="s">
        <v>2809</v>
      </c>
      <c r="V578" s="15">
        <v>984829735</v>
      </c>
      <c r="W578" s="15" t="s">
        <v>2810</v>
      </c>
      <c r="X578" s="15" t="s">
        <v>39</v>
      </c>
      <c r="Y578" s="15">
        <v>0</v>
      </c>
      <c r="Z578" s="15" t="s">
        <v>333</v>
      </c>
      <c r="AA578" s="15" t="s">
        <v>609</v>
      </c>
      <c r="AB578" s="15">
        <v>44328</v>
      </c>
      <c r="AC578" s="15" t="s">
        <v>9291</v>
      </c>
      <c r="AD578" s="15" t="s">
        <v>9296</v>
      </c>
      <c r="AE578" s="15" t="s">
        <v>9293</v>
      </c>
      <c r="AF578" s="15" t="s">
        <v>511</v>
      </c>
      <c r="AG578" s="15" t="s">
        <v>9347</v>
      </c>
    </row>
    <row r="579" spans="1:33" x14ac:dyDescent="0.45">
      <c r="A579" s="15">
        <v>1000575</v>
      </c>
      <c r="B579" s="15" t="s">
        <v>26</v>
      </c>
      <c r="C579" s="18">
        <v>602172306</v>
      </c>
      <c r="D579" s="15">
        <v>500</v>
      </c>
      <c r="E579" s="15" t="s">
        <v>70</v>
      </c>
      <c r="F579" s="15" t="s">
        <v>15253</v>
      </c>
      <c r="G579" s="15" t="s">
        <v>29</v>
      </c>
      <c r="H579" s="15" t="s">
        <v>1642</v>
      </c>
      <c r="I579" s="15" t="s">
        <v>2812</v>
      </c>
      <c r="J579" s="15" t="s">
        <v>2811</v>
      </c>
      <c r="K579" s="15" t="s">
        <v>32</v>
      </c>
      <c r="L579" s="15">
        <v>998499714</v>
      </c>
      <c r="M579" s="15">
        <v>998499714</v>
      </c>
      <c r="N579" s="15" t="s">
        <v>33</v>
      </c>
      <c r="O579" s="15" t="s">
        <v>2813</v>
      </c>
      <c r="P579" s="15">
        <v>23054</v>
      </c>
      <c r="Q579" s="15" t="s">
        <v>35</v>
      </c>
      <c r="R579" s="15" t="s">
        <v>36</v>
      </c>
      <c r="S579" s="15" t="s">
        <v>119</v>
      </c>
      <c r="T579" s="15" t="s">
        <v>15324</v>
      </c>
      <c r="U579" s="15" t="s">
        <v>2814</v>
      </c>
      <c r="W579" s="15" t="s">
        <v>2815</v>
      </c>
      <c r="X579" s="15" t="s">
        <v>97</v>
      </c>
      <c r="Y579" s="15">
        <v>0</v>
      </c>
      <c r="Z579" s="15" t="s">
        <v>74</v>
      </c>
      <c r="AA579" s="15" t="s">
        <v>609</v>
      </c>
      <c r="AB579" s="15">
        <v>44148</v>
      </c>
      <c r="AC579" s="15" t="s">
        <v>9291</v>
      </c>
      <c r="AD579" s="15" t="s">
        <v>9296</v>
      </c>
      <c r="AE579" s="15" t="s">
        <v>9293</v>
      </c>
      <c r="AF579" s="15" t="s">
        <v>511</v>
      </c>
      <c r="AG579" s="15" t="s">
        <v>9301</v>
      </c>
    </row>
    <row r="580" spans="1:33" x14ac:dyDescent="0.45">
      <c r="A580" s="15">
        <v>1000576</v>
      </c>
      <c r="B580" s="15" t="s">
        <v>26</v>
      </c>
      <c r="C580" s="18">
        <v>1705951810</v>
      </c>
      <c r="D580" s="15">
        <v>450</v>
      </c>
      <c r="E580" s="15" t="s">
        <v>28</v>
      </c>
      <c r="F580" s="15" t="s">
        <v>15253</v>
      </c>
      <c r="G580" s="15" t="s">
        <v>29</v>
      </c>
      <c r="H580" s="15" t="s">
        <v>2817</v>
      </c>
      <c r="I580" s="15" t="s">
        <v>2818</v>
      </c>
      <c r="J580" s="15" t="s">
        <v>2816</v>
      </c>
      <c r="K580" s="15" t="s">
        <v>32</v>
      </c>
      <c r="L580" s="15">
        <v>993754436</v>
      </c>
      <c r="M580" s="15">
        <v>993754436</v>
      </c>
      <c r="N580" s="15" t="s">
        <v>33</v>
      </c>
      <c r="O580" s="15" t="s">
        <v>2819</v>
      </c>
      <c r="P580" s="15">
        <v>22534</v>
      </c>
      <c r="Q580" s="15" t="s">
        <v>58</v>
      </c>
      <c r="R580" s="15" t="s">
        <v>59</v>
      </c>
      <c r="S580" s="15" t="s">
        <v>244</v>
      </c>
      <c r="T580" s="15" t="s">
        <v>15349</v>
      </c>
      <c r="U580" s="15" t="s">
        <v>2820</v>
      </c>
      <c r="V580" s="15">
        <v>2271006</v>
      </c>
      <c r="W580" s="15" t="s">
        <v>2821</v>
      </c>
      <c r="X580" s="15" t="s">
        <v>39</v>
      </c>
      <c r="Y580" s="15">
        <v>0</v>
      </c>
      <c r="Z580" s="15" t="s">
        <v>333</v>
      </c>
      <c r="AA580" s="15" t="s">
        <v>609</v>
      </c>
      <c r="AB580" s="15">
        <v>44148</v>
      </c>
      <c r="AC580" s="15" t="s">
        <v>9291</v>
      </c>
      <c r="AD580" s="15" t="s">
        <v>9295</v>
      </c>
      <c r="AE580" s="15" t="s">
        <v>9348</v>
      </c>
      <c r="AF580" s="15" t="s">
        <v>9432</v>
      </c>
      <c r="AG580" s="15" t="s">
        <v>9433</v>
      </c>
    </row>
    <row r="581" spans="1:33" x14ac:dyDescent="0.45">
      <c r="A581" s="15">
        <v>1000577</v>
      </c>
      <c r="B581" s="15" t="s">
        <v>26</v>
      </c>
      <c r="C581" s="18">
        <v>1724027279</v>
      </c>
      <c r="D581" s="15">
        <v>1200</v>
      </c>
      <c r="E581" s="15" t="s">
        <v>28</v>
      </c>
      <c r="F581" s="15" t="s">
        <v>15253</v>
      </c>
      <c r="G581" s="15" t="s">
        <v>29</v>
      </c>
      <c r="H581" s="15" t="s">
        <v>2267</v>
      </c>
      <c r="I581" s="15" t="s">
        <v>2391</v>
      </c>
      <c r="J581" s="15" t="s">
        <v>2822</v>
      </c>
      <c r="K581" s="15" t="s">
        <v>32</v>
      </c>
      <c r="L581" s="15">
        <v>999035687</v>
      </c>
      <c r="M581" s="15">
        <v>999035687</v>
      </c>
      <c r="N581" s="15" t="s">
        <v>2823</v>
      </c>
      <c r="O581" s="15" t="s">
        <v>2824</v>
      </c>
      <c r="P581" s="15">
        <v>35206</v>
      </c>
      <c r="Q581" s="15" t="s">
        <v>58</v>
      </c>
      <c r="R581" s="15" t="s">
        <v>59</v>
      </c>
      <c r="S581" s="15" t="s">
        <v>244</v>
      </c>
      <c r="T581" s="15" t="s">
        <v>15349</v>
      </c>
      <c r="U581" s="15" t="s">
        <v>2825</v>
      </c>
      <c r="V581" s="15">
        <v>999035687</v>
      </c>
      <c r="W581" s="15" t="s">
        <v>34</v>
      </c>
      <c r="X581" s="15" t="s">
        <v>39</v>
      </c>
      <c r="Y581" s="15">
        <v>0</v>
      </c>
      <c r="Z581" s="15" t="s">
        <v>333</v>
      </c>
      <c r="AA581" s="15" t="s">
        <v>609</v>
      </c>
      <c r="AB581" s="15">
        <v>44148</v>
      </c>
      <c r="AC581" s="15" t="s">
        <v>9291</v>
      </c>
      <c r="AD581" s="15" t="s">
        <v>9292</v>
      </c>
      <c r="AE581" s="15" t="s">
        <v>9293</v>
      </c>
      <c r="AF581" s="15" t="s">
        <v>511</v>
      </c>
      <c r="AG581" s="15" t="s">
        <v>9347</v>
      </c>
    </row>
    <row r="582" spans="1:33" x14ac:dyDescent="0.45">
      <c r="A582" s="15">
        <v>1000578</v>
      </c>
      <c r="B582" s="15" t="s">
        <v>26</v>
      </c>
      <c r="C582" s="18">
        <v>603842469</v>
      </c>
      <c r="D582" s="15">
        <v>300</v>
      </c>
      <c r="E582" s="15" t="s">
        <v>28</v>
      </c>
      <c r="F582" s="15" t="s">
        <v>15253</v>
      </c>
      <c r="G582" s="15" t="s">
        <v>29</v>
      </c>
      <c r="H582" s="15" t="s">
        <v>2827</v>
      </c>
      <c r="I582" s="15" t="s">
        <v>2828</v>
      </c>
      <c r="J582" s="15" t="s">
        <v>2826</v>
      </c>
      <c r="K582" s="15" t="s">
        <v>32</v>
      </c>
      <c r="L582" s="15">
        <v>993268405</v>
      </c>
      <c r="M582" s="15">
        <v>993268405</v>
      </c>
      <c r="N582" s="15" t="s">
        <v>33</v>
      </c>
      <c r="O582" s="15" t="s">
        <v>2829</v>
      </c>
      <c r="P582" s="15">
        <v>31415</v>
      </c>
      <c r="Q582" s="15" t="s">
        <v>58</v>
      </c>
      <c r="R582" s="15" t="s">
        <v>36</v>
      </c>
      <c r="S582" s="15" t="s">
        <v>1631</v>
      </c>
      <c r="T582" s="15" t="s">
        <v>15324</v>
      </c>
      <c r="V582" s="15">
        <v>993268405</v>
      </c>
      <c r="W582" s="15" t="s">
        <v>2830</v>
      </c>
      <c r="X582" s="15" t="s">
        <v>97</v>
      </c>
      <c r="Y582" s="15">
        <v>3</v>
      </c>
      <c r="Z582" s="15" t="s">
        <v>1581</v>
      </c>
      <c r="AA582" s="15" t="s">
        <v>665</v>
      </c>
      <c r="AB582" s="15">
        <v>44373</v>
      </c>
      <c r="AC582" s="15" t="s">
        <v>9291</v>
      </c>
      <c r="AD582" s="15" t="s">
        <v>9295</v>
      </c>
      <c r="AE582" s="15" t="s">
        <v>9293</v>
      </c>
      <c r="AF582" s="15" t="s">
        <v>9369</v>
      </c>
      <c r="AG582" s="15" t="s">
        <v>9408</v>
      </c>
    </row>
    <row r="583" spans="1:33" x14ac:dyDescent="0.45">
      <c r="A583" s="15">
        <v>1000579</v>
      </c>
      <c r="B583" s="15" t="s">
        <v>26</v>
      </c>
      <c r="C583" s="18">
        <v>201980299</v>
      </c>
      <c r="D583" s="15">
        <v>600</v>
      </c>
      <c r="E583" s="15" t="s">
        <v>28</v>
      </c>
      <c r="F583" s="15" t="s">
        <v>15253</v>
      </c>
      <c r="G583" s="15" t="s">
        <v>29</v>
      </c>
      <c r="H583" s="15" t="s">
        <v>2832</v>
      </c>
      <c r="I583" s="15" t="s">
        <v>2833</v>
      </c>
      <c r="J583" s="15" t="s">
        <v>2831</v>
      </c>
      <c r="K583" s="15" t="s">
        <v>32</v>
      </c>
      <c r="L583" s="15">
        <v>967354031</v>
      </c>
      <c r="M583" s="15">
        <v>967354031</v>
      </c>
      <c r="N583" s="15" t="s">
        <v>33</v>
      </c>
      <c r="O583" s="15" t="s">
        <v>2834</v>
      </c>
      <c r="P583" s="15">
        <v>32338</v>
      </c>
      <c r="Q583" s="15" t="s">
        <v>35</v>
      </c>
      <c r="R583" s="15" t="s">
        <v>36</v>
      </c>
      <c r="S583" s="15" t="s">
        <v>1821</v>
      </c>
      <c r="T583" s="15" t="s">
        <v>15362</v>
      </c>
      <c r="V583" s="15">
        <v>967354031</v>
      </c>
      <c r="W583" s="15" t="s">
        <v>34</v>
      </c>
      <c r="X583" s="15" t="s">
        <v>39</v>
      </c>
      <c r="Y583" s="15">
        <v>1</v>
      </c>
      <c r="Z583" s="15" t="s">
        <v>46</v>
      </c>
      <c r="AA583" s="15" t="s">
        <v>609</v>
      </c>
      <c r="AB583" s="15">
        <v>44342</v>
      </c>
      <c r="AC583" s="15" t="s">
        <v>9291</v>
      </c>
      <c r="AD583" s="15" t="s">
        <v>9292</v>
      </c>
      <c r="AE583" s="15" t="s">
        <v>9302</v>
      </c>
      <c r="AF583" s="15" t="s">
        <v>5096</v>
      </c>
      <c r="AG583" s="15" t="s">
        <v>9312</v>
      </c>
    </row>
    <row r="584" spans="1:33" x14ac:dyDescent="0.45">
      <c r="A584" s="15">
        <v>1000580</v>
      </c>
      <c r="B584" s="15" t="s">
        <v>26</v>
      </c>
      <c r="C584" s="18">
        <v>1724355167</v>
      </c>
      <c r="D584" s="15">
        <v>400</v>
      </c>
      <c r="E584" s="15" t="s">
        <v>70</v>
      </c>
      <c r="F584" s="15" t="s">
        <v>15253</v>
      </c>
      <c r="G584" s="15" t="s">
        <v>29</v>
      </c>
      <c r="H584" s="15" t="s">
        <v>2836</v>
      </c>
      <c r="I584" s="15" t="s">
        <v>2180</v>
      </c>
      <c r="J584" s="15" t="s">
        <v>2835</v>
      </c>
      <c r="K584" s="15" t="s">
        <v>32</v>
      </c>
      <c r="L584" s="15">
        <v>994837832</v>
      </c>
      <c r="M584" s="15">
        <v>5126520</v>
      </c>
      <c r="N584" s="15" t="s">
        <v>33</v>
      </c>
      <c r="O584" s="15" t="s">
        <v>2837</v>
      </c>
      <c r="P584" s="15">
        <v>34588</v>
      </c>
      <c r="Q584" s="15" t="s">
        <v>35</v>
      </c>
      <c r="R584" s="15" t="s">
        <v>36</v>
      </c>
      <c r="S584" s="15" t="s">
        <v>2838</v>
      </c>
      <c r="T584" s="15" t="s">
        <v>15324</v>
      </c>
      <c r="U584" s="15" t="s">
        <v>2839</v>
      </c>
      <c r="V584" s="15">
        <v>994837832</v>
      </c>
      <c r="W584" s="15" t="s">
        <v>2840</v>
      </c>
      <c r="X584" s="15" t="s">
        <v>39</v>
      </c>
      <c r="Y584" s="15">
        <v>0</v>
      </c>
      <c r="Z584" s="15" t="s">
        <v>1581</v>
      </c>
      <c r="AA584" s="15" t="s">
        <v>609</v>
      </c>
      <c r="AB584" s="15">
        <v>44153</v>
      </c>
      <c r="AC584" s="15" t="s">
        <v>9291</v>
      </c>
      <c r="AD584" s="15" t="s">
        <v>9292</v>
      </c>
      <c r="AE584" s="15" t="s">
        <v>9302</v>
      </c>
      <c r="AF584" s="15" t="s">
        <v>5096</v>
      </c>
      <c r="AG584" s="15" t="s">
        <v>9312</v>
      </c>
    </row>
    <row r="585" spans="1:33" x14ac:dyDescent="0.45">
      <c r="A585" s="15">
        <v>1000581</v>
      </c>
      <c r="B585" s="15" t="s">
        <v>26</v>
      </c>
      <c r="C585" s="18">
        <v>1714713490</v>
      </c>
      <c r="D585" s="15">
        <v>0</v>
      </c>
      <c r="E585" s="15" t="s">
        <v>70</v>
      </c>
      <c r="F585" s="15" t="s">
        <v>15253</v>
      </c>
      <c r="G585" s="15" t="s">
        <v>29</v>
      </c>
      <c r="H585" s="15" t="s">
        <v>2842</v>
      </c>
      <c r="I585" s="15" t="s">
        <v>2843</v>
      </c>
      <c r="J585" s="15" t="s">
        <v>2841</v>
      </c>
      <c r="K585" s="15" t="s">
        <v>32</v>
      </c>
      <c r="L585" s="15">
        <v>2034646</v>
      </c>
      <c r="M585" s="15" t="s">
        <v>33</v>
      </c>
      <c r="N585" s="15" t="s">
        <v>33</v>
      </c>
      <c r="O585" s="15" t="s">
        <v>2844</v>
      </c>
      <c r="P585" s="15">
        <v>24936</v>
      </c>
      <c r="Q585" s="15" t="s">
        <v>58</v>
      </c>
      <c r="R585" s="15" t="s">
        <v>36</v>
      </c>
      <c r="S585" s="15" t="s">
        <v>171</v>
      </c>
      <c r="T585" s="15" t="s">
        <v>15306</v>
      </c>
      <c r="W585" s="15" t="s">
        <v>34</v>
      </c>
      <c r="X585" s="15" t="s">
        <v>39</v>
      </c>
      <c r="Y585" s="15">
        <v>0</v>
      </c>
      <c r="Z585" s="15" t="s">
        <v>333</v>
      </c>
      <c r="AA585" s="15" t="s">
        <v>609</v>
      </c>
      <c r="AB585" s="15">
        <v>44148</v>
      </c>
      <c r="AC585" s="15" t="s">
        <v>9291</v>
      </c>
      <c r="AD585" s="15" t="s">
        <v>9295</v>
      </c>
      <c r="AE585" s="15" t="s">
        <v>9302</v>
      </c>
      <c r="AF585" s="15" t="s">
        <v>5096</v>
      </c>
      <c r="AG585" s="15" t="s">
        <v>9312</v>
      </c>
    </row>
    <row r="586" spans="1:33" x14ac:dyDescent="0.45">
      <c r="A586" s="15">
        <v>1000582</v>
      </c>
      <c r="B586" s="15" t="s">
        <v>26</v>
      </c>
      <c r="C586" s="18">
        <v>1716896657</v>
      </c>
      <c r="D586" s="15">
        <v>500</v>
      </c>
      <c r="E586" s="15" t="s">
        <v>70</v>
      </c>
      <c r="F586" s="15" t="s">
        <v>15253</v>
      </c>
      <c r="G586" s="15" t="s">
        <v>29</v>
      </c>
      <c r="H586" s="15" t="s">
        <v>2846</v>
      </c>
      <c r="I586" s="15" t="s">
        <v>2847</v>
      </c>
      <c r="J586" s="15" t="s">
        <v>2845</v>
      </c>
      <c r="K586" s="15" t="s">
        <v>32</v>
      </c>
      <c r="L586" s="15">
        <v>983550457</v>
      </c>
      <c r="M586" s="15">
        <v>22292943</v>
      </c>
      <c r="N586" s="15" t="s">
        <v>2848</v>
      </c>
      <c r="O586" s="15" t="s">
        <v>2849</v>
      </c>
      <c r="P586" s="15">
        <v>29320</v>
      </c>
      <c r="Q586" s="15" t="s">
        <v>35</v>
      </c>
      <c r="R586" s="15" t="s">
        <v>36</v>
      </c>
      <c r="S586" s="15" t="s">
        <v>119</v>
      </c>
      <c r="T586" s="15" t="s">
        <v>15324</v>
      </c>
      <c r="U586" s="15" t="s">
        <v>2850</v>
      </c>
      <c r="V586" s="15">
        <v>984542968</v>
      </c>
      <c r="W586" s="15" t="s">
        <v>2851</v>
      </c>
      <c r="X586" s="15" t="s">
        <v>39</v>
      </c>
      <c r="Y586" s="15">
        <v>0</v>
      </c>
      <c r="Z586" s="15" t="s">
        <v>1581</v>
      </c>
      <c r="AA586" s="15" t="s">
        <v>609</v>
      </c>
      <c r="AB586" s="15">
        <v>44148</v>
      </c>
      <c r="AC586" s="15" t="s">
        <v>9291</v>
      </c>
      <c r="AD586" s="15" t="s">
        <v>9295</v>
      </c>
      <c r="AE586" s="15" t="s">
        <v>9302</v>
      </c>
      <c r="AF586" s="15" t="s">
        <v>5096</v>
      </c>
      <c r="AG586" s="15" t="s">
        <v>9381</v>
      </c>
    </row>
    <row r="587" spans="1:33" x14ac:dyDescent="0.45">
      <c r="A587" s="15">
        <v>1000583</v>
      </c>
      <c r="B587" s="15" t="s">
        <v>26</v>
      </c>
      <c r="C587" s="18">
        <v>603209156</v>
      </c>
      <c r="D587" s="15">
        <v>733</v>
      </c>
      <c r="E587" s="15" t="s">
        <v>70</v>
      </c>
      <c r="F587" s="15" t="s">
        <v>15253</v>
      </c>
      <c r="G587" s="15" t="s">
        <v>29</v>
      </c>
      <c r="H587" s="15" t="s">
        <v>2267</v>
      </c>
      <c r="I587" s="15" t="s">
        <v>2853</v>
      </c>
      <c r="J587" s="15" t="s">
        <v>2852</v>
      </c>
      <c r="K587" s="15" t="s">
        <v>32</v>
      </c>
      <c r="L587" s="15">
        <v>991487229</v>
      </c>
      <c r="M587" s="15">
        <v>991487229</v>
      </c>
      <c r="N587" s="15" t="s">
        <v>2854</v>
      </c>
      <c r="O587" s="15" t="s">
        <v>2855</v>
      </c>
      <c r="P587" s="15">
        <v>30594</v>
      </c>
      <c r="Q587" s="15" t="s">
        <v>409</v>
      </c>
      <c r="R587" s="15" t="s">
        <v>59</v>
      </c>
      <c r="S587" s="15" t="s">
        <v>341</v>
      </c>
      <c r="T587" s="15" t="s">
        <v>15310</v>
      </c>
      <c r="U587" s="15" t="s">
        <v>2856</v>
      </c>
      <c r="V587" s="15">
        <v>3730694</v>
      </c>
      <c r="W587" s="15" t="s">
        <v>2857</v>
      </c>
      <c r="X587" s="15" t="s">
        <v>97</v>
      </c>
      <c r="Y587" s="15">
        <v>0</v>
      </c>
      <c r="Z587" s="15" t="s">
        <v>74</v>
      </c>
      <c r="AA587" s="15" t="s">
        <v>609</v>
      </c>
      <c r="AB587" s="15">
        <v>44148</v>
      </c>
      <c r="AC587" s="15" t="s">
        <v>9291</v>
      </c>
      <c r="AD587" s="15" t="s">
        <v>9296</v>
      </c>
      <c r="AE587" s="15" t="s">
        <v>9293</v>
      </c>
      <c r="AF587" s="15" t="s">
        <v>511</v>
      </c>
      <c r="AG587" s="15" t="s">
        <v>9304</v>
      </c>
    </row>
    <row r="588" spans="1:33" x14ac:dyDescent="0.45">
      <c r="A588" s="15">
        <v>1000584</v>
      </c>
      <c r="B588" s="15" t="s">
        <v>26</v>
      </c>
      <c r="C588" s="18">
        <v>1718216250</v>
      </c>
      <c r="D588" s="15">
        <v>0</v>
      </c>
      <c r="E588" s="15" t="s">
        <v>70</v>
      </c>
      <c r="F588" s="15" t="s">
        <v>15253</v>
      </c>
      <c r="G588" s="15" t="s">
        <v>29</v>
      </c>
      <c r="H588" s="15" t="s">
        <v>2859</v>
      </c>
      <c r="I588" s="15" t="s">
        <v>2860</v>
      </c>
      <c r="J588" s="15" t="s">
        <v>2858</v>
      </c>
      <c r="K588" s="15" t="s">
        <v>32</v>
      </c>
      <c r="L588" s="15">
        <v>995067239</v>
      </c>
      <c r="M588" s="15">
        <v>995067239</v>
      </c>
      <c r="N588" s="15" t="s">
        <v>2861</v>
      </c>
      <c r="O588" s="15" t="s">
        <v>2862</v>
      </c>
      <c r="P588" s="15">
        <v>30271</v>
      </c>
      <c r="Q588" s="15" t="s">
        <v>58</v>
      </c>
      <c r="R588" s="15" t="s">
        <v>59</v>
      </c>
      <c r="S588" s="15" t="s">
        <v>2863</v>
      </c>
      <c r="T588" s="15" t="s">
        <v>15319</v>
      </c>
      <c r="W588" s="15" t="s">
        <v>34</v>
      </c>
      <c r="X588" s="15" t="s">
        <v>39</v>
      </c>
      <c r="Y588" s="15">
        <v>0</v>
      </c>
      <c r="Z588" s="15" t="s">
        <v>333</v>
      </c>
      <c r="AA588" s="15" t="s">
        <v>609</v>
      </c>
      <c r="AB588" s="15">
        <v>44148</v>
      </c>
      <c r="AC588" s="15" t="s">
        <v>9291</v>
      </c>
      <c r="AD588" s="15" t="s">
        <v>9292</v>
      </c>
      <c r="AE588" s="15" t="s">
        <v>9302</v>
      </c>
      <c r="AF588" s="15" t="s">
        <v>5096</v>
      </c>
      <c r="AG588" s="15" t="s">
        <v>9381</v>
      </c>
    </row>
    <row r="589" spans="1:33" x14ac:dyDescent="0.45">
      <c r="A589" s="15">
        <v>1000585</v>
      </c>
      <c r="B589" s="15" t="s">
        <v>26</v>
      </c>
      <c r="C589" s="18">
        <v>1716990625</v>
      </c>
      <c r="D589" s="15">
        <v>2000</v>
      </c>
      <c r="E589" s="15" t="s">
        <v>28</v>
      </c>
      <c r="F589" s="15" t="s">
        <v>15253</v>
      </c>
      <c r="G589" s="15" t="s">
        <v>29</v>
      </c>
      <c r="H589" s="15" t="s">
        <v>1162</v>
      </c>
      <c r="I589" s="15" t="s">
        <v>2865</v>
      </c>
      <c r="J589" s="15" t="s">
        <v>2864</v>
      </c>
      <c r="K589" s="15" t="s">
        <v>32</v>
      </c>
      <c r="L589" s="15">
        <v>979505884</v>
      </c>
      <c r="M589" s="15">
        <v>2370710</v>
      </c>
      <c r="N589" s="15" t="s">
        <v>2866</v>
      </c>
      <c r="O589" s="15" t="s">
        <v>2867</v>
      </c>
      <c r="P589" s="15">
        <v>29565</v>
      </c>
      <c r="Q589" s="15" t="s">
        <v>58</v>
      </c>
      <c r="R589" s="15" t="s">
        <v>59</v>
      </c>
      <c r="S589" s="15" t="s">
        <v>1108</v>
      </c>
      <c r="T589" s="15" t="s">
        <v>15344</v>
      </c>
      <c r="U589" s="15" t="s">
        <v>2868</v>
      </c>
      <c r="V589" s="15">
        <v>979505884</v>
      </c>
      <c r="W589" s="15" t="s">
        <v>2869</v>
      </c>
      <c r="X589" s="15" t="s">
        <v>39</v>
      </c>
      <c r="Y589" s="15">
        <v>0</v>
      </c>
      <c r="Z589" s="15" t="s">
        <v>333</v>
      </c>
      <c r="AA589" s="15" t="s">
        <v>609</v>
      </c>
      <c r="AB589" s="15">
        <v>44382</v>
      </c>
      <c r="AC589" s="15" t="s">
        <v>9291</v>
      </c>
      <c r="AD589" s="15" t="s">
        <v>9295</v>
      </c>
      <c r="AE589" s="15" t="s">
        <v>9293</v>
      </c>
      <c r="AF589" s="15" t="s">
        <v>9369</v>
      </c>
      <c r="AG589" s="15" t="s">
        <v>9380</v>
      </c>
    </row>
    <row r="590" spans="1:33" x14ac:dyDescent="0.45">
      <c r="A590" s="15">
        <v>1000586</v>
      </c>
      <c r="B590" s="15" t="s">
        <v>26</v>
      </c>
      <c r="C590" s="18">
        <v>1003273479</v>
      </c>
      <c r="D590" s="15">
        <v>0</v>
      </c>
      <c r="E590" s="15" t="s">
        <v>28</v>
      </c>
      <c r="F590" s="15" t="s">
        <v>15253</v>
      </c>
      <c r="G590" s="15" t="s">
        <v>29</v>
      </c>
      <c r="H590" s="15" t="s">
        <v>2871</v>
      </c>
      <c r="I590" s="15" t="s">
        <v>2872</v>
      </c>
      <c r="J590" s="15" t="s">
        <v>2870</v>
      </c>
      <c r="K590" s="15" t="s">
        <v>32</v>
      </c>
      <c r="L590" s="15">
        <v>998033823</v>
      </c>
      <c r="M590" s="15">
        <v>998033823</v>
      </c>
      <c r="N590" s="15" t="s">
        <v>2873</v>
      </c>
      <c r="O590" s="15" t="s">
        <v>2874</v>
      </c>
      <c r="P590" s="15">
        <v>31997</v>
      </c>
      <c r="Q590" s="15" t="s">
        <v>35</v>
      </c>
      <c r="R590" s="15" t="s">
        <v>59</v>
      </c>
      <c r="S590" s="15" t="s">
        <v>94</v>
      </c>
      <c r="T590" s="15" t="s">
        <v>15311</v>
      </c>
      <c r="U590" s="15" t="s">
        <v>33</v>
      </c>
      <c r="V590" s="15" t="s">
        <v>33</v>
      </c>
      <c r="W590" s="15" t="s">
        <v>34</v>
      </c>
      <c r="X590" s="15" t="s">
        <v>97</v>
      </c>
      <c r="Y590" s="15">
        <v>0</v>
      </c>
      <c r="Z590" s="15" t="s">
        <v>333</v>
      </c>
      <c r="AA590" s="15" t="s">
        <v>41</v>
      </c>
      <c r="AB590" s="15">
        <v>44111</v>
      </c>
      <c r="AC590" s="15" t="s">
        <v>9291</v>
      </c>
      <c r="AD590" s="15" t="s">
        <v>9292</v>
      </c>
      <c r="AE590" s="15" t="s">
        <v>9314</v>
      </c>
      <c r="AF590" s="15" t="s">
        <v>9305</v>
      </c>
      <c r="AG590" s="15" t="s">
        <v>9305</v>
      </c>
    </row>
    <row r="591" spans="1:33" x14ac:dyDescent="0.45">
      <c r="A591" s="15">
        <v>1000587</v>
      </c>
      <c r="B591" s="15" t="s">
        <v>26</v>
      </c>
      <c r="C591" s="18">
        <v>603987363</v>
      </c>
      <c r="D591" s="15">
        <v>340</v>
      </c>
      <c r="E591" s="15" t="s">
        <v>70</v>
      </c>
      <c r="F591" s="15" t="s">
        <v>15253</v>
      </c>
      <c r="G591" s="15" t="s">
        <v>29</v>
      </c>
      <c r="H591" s="15" t="s">
        <v>2876</v>
      </c>
      <c r="I591" s="15" t="s">
        <v>2877</v>
      </c>
      <c r="J591" s="15" t="s">
        <v>2875</v>
      </c>
      <c r="K591" s="15" t="s">
        <v>32</v>
      </c>
      <c r="L591" s="15">
        <v>998526075</v>
      </c>
      <c r="M591" s="15">
        <v>985764606</v>
      </c>
      <c r="N591" s="15" t="s">
        <v>33</v>
      </c>
      <c r="O591" s="15" t="s">
        <v>2878</v>
      </c>
      <c r="P591" s="15">
        <v>31733</v>
      </c>
      <c r="Q591" s="15" t="s">
        <v>35</v>
      </c>
      <c r="R591" s="15" t="s">
        <v>36</v>
      </c>
      <c r="S591" s="15" t="s">
        <v>2879</v>
      </c>
      <c r="T591" s="15" t="s">
        <v>15349</v>
      </c>
      <c r="W591" s="15" t="s">
        <v>34</v>
      </c>
      <c r="X591" s="15" t="s">
        <v>97</v>
      </c>
      <c r="Y591" s="15">
        <v>0</v>
      </c>
      <c r="Z591" s="15" t="s">
        <v>74</v>
      </c>
      <c r="AA591" s="15" t="s">
        <v>74</v>
      </c>
      <c r="AB591" s="15">
        <v>44250</v>
      </c>
      <c r="AC591" s="15" t="s">
        <v>9291</v>
      </c>
      <c r="AD591" s="15" t="s">
        <v>9292</v>
      </c>
      <c r="AE591" s="15" t="s">
        <v>9293</v>
      </c>
      <c r="AF591" s="15" t="s">
        <v>511</v>
      </c>
      <c r="AG591" s="15" t="s">
        <v>9301</v>
      </c>
    </row>
    <row r="592" spans="1:33" x14ac:dyDescent="0.45">
      <c r="A592" s="15">
        <v>1000588</v>
      </c>
      <c r="B592" s="15" t="s">
        <v>26</v>
      </c>
      <c r="C592" s="18">
        <v>601967383</v>
      </c>
      <c r="D592" s="15">
        <v>800</v>
      </c>
      <c r="E592" s="15" t="s">
        <v>70</v>
      </c>
      <c r="F592" s="15" t="s">
        <v>15253</v>
      </c>
      <c r="G592" s="15" t="s">
        <v>29</v>
      </c>
      <c r="H592" s="15" t="s">
        <v>1642</v>
      </c>
      <c r="I592" s="15" t="s">
        <v>2881</v>
      </c>
      <c r="J592" s="15" t="s">
        <v>2880</v>
      </c>
      <c r="K592" s="15" t="s">
        <v>32</v>
      </c>
      <c r="L592" s="15">
        <v>981393289</v>
      </c>
      <c r="M592" s="15">
        <v>981393289</v>
      </c>
      <c r="N592" s="15" t="s">
        <v>33</v>
      </c>
      <c r="O592" s="15" t="s">
        <v>2882</v>
      </c>
      <c r="P592" s="15">
        <v>23464</v>
      </c>
      <c r="Q592" s="15" t="s">
        <v>58</v>
      </c>
      <c r="R592" s="15" t="s">
        <v>36</v>
      </c>
      <c r="S592" s="15" t="s">
        <v>171</v>
      </c>
      <c r="T592" s="15" t="s">
        <v>15306</v>
      </c>
      <c r="U592" s="15" t="s">
        <v>740</v>
      </c>
      <c r="V592" s="15" t="s">
        <v>33</v>
      </c>
      <c r="W592" s="15" t="s">
        <v>34</v>
      </c>
      <c r="X592" s="15" t="s">
        <v>97</v>
      </c>
      <c r="Y592" s="15">
        <v>0</v>
      </c>
      <c r="Z592" s="15" t="s">
        <v>74</v>
      </c>
      <c r="AA592" s="15" t="s">
        <v>609</v>
      </c>
      <c r="AB592" s="15">
        <v>44148</v>
      </c>
      <c r="AC592" s="15" t="s">
        <v>9291</v>
      </c>
      <c r="AD592" s="15" t="s">
        <v>9295</v>
      </c>
      <c r="AE592" s="15" t="s">
        <v>9293</v>
      </c>
      <c r="AF592" s="15" t="s">
        <v>9369</v>
      </c>
      <c r="AG592" s="15" t="s">
        <v>9390</v>
      </c>
    </row>
    <row r="593" spans="1:33" x14ac:dyDescent="0.45">
      <c r="A593" s="15">
        <v>1000589</v>
      </c>
      <c r="B593" s="15" t="s">
        <v>26</v>
      </c>
      <c r="C593" s="18">
        <v>1001240306</v>
      </c>
      <c r="D593" s="15">
        <v>0</v>
      </c>
      <c r="E593" s="15" t="s">
        <v>70</v>
      </c>
      <c r="F593" s="15" t="s">
        <v>15253</v>
      </c>
      <c r="G593" s="15" t="s">
        <v>29</v>
      </c>
      <c r="H593" s="15" t="s">
        <v>1802</v>
      </c>
      <c r="I593" s="15" t="s">
        <v>1803</v>
      </c>
      <c r="J593" s="15" t="s">
        <v>1804</v>
      </c>
      <c r="K593" s="15" t="s">
        <v>32</v>
      </c>
      <c r="L593" s="15">
        <v>32928054</v>
      </c>
      <c r="M593" s="15">
        <v>986086463</v>
      </c>
      <c r="N593" s="15" t="s">
        <v>33</v>
      </c>
      <c r="O593" s="15" t="s">
        <v>1805</v>
      </c>
      <c r="P593" s="15">
        <v>22981</v>
      </c>
      <c r="Q593" s="15" t="s">
        <v>58</v>
      </c>
      <c r="R593" s="15" t="s">
        <v>59</v>
      </c>
      <c r="S593" s="15" t="s">
        <v>60</v>
      </c>
      <c r="T593" s="15" t="s">
        <v>60</v>
      </c>
      <c r="W593" s="15" t="s">
        <v>34</v>
      </c>
      <c r="X593" s="15" t="s">
        <v>39</v>
      </c>
      <c r="Y593" s="15">
        <v>0</v>
      </c>
      <c r="Z593" s="15" t="s">
        <v>74</v>
      </c>
      <c r="AA593" s="15" t="s">
        <v>609</v>
      </c>
      <c r="AB593" s="15">
        <v>44148</v>
      </c>
      <c r="AC593" s="15" t="s">
        <v>9291</v>
      </c>
      <c r="AD593" s="15" t="s">
        <v>9292</v>
      </c>
      <c r="AE593" s="15" t="s">
        <v>9351</v>
      </c>
      <c r="AF593" s="15" t="s">
        <v>9360</v>
      </c>
      <c r="AG593" s="15" t="s">
        <v>9434</v>
      </c>
    </row>
    <row r="594" spans="1:33" x14ac:dyDescent="0.45">
      <c r="A594" s="15">
        <v>1000590</v>
      </c>
      <c r="B594" s="15" t="s">
        <v>26</v>
      </c>
      <c r="C594" s="18">
        <v>1755848882</v>
      </c>
      <c r="D594" s="15">
        <v>0</v>
      </c>
      <c r="E594" s="15" t="s">
        <v>70</v>
      </c>
      <c r="F594" s="15" t="s">
        <v>15253</v>
      </c>
      <c r="G594" s="15" t="s">
        <v>29</v>
      </c>
      <c r="H594" s="15" t="s">
        <v>2884</v>
      </c>
      <c r="I594" s="15" t="s">
        <v>2885</v>
      </c>
      <c r="J594" s="15" t="s">
        <v>2883</v>
      </c>
      <c r="K594" s="15" t="s">
        <v>32</v>
      </c>
      <c r="L594" s="15">
        <v>969000850</v>
      </c>
      <c r="M594" s="15">
        <v>984415889</v>
      </c>
      <c r="N594" s="15" t="s">
        <v>2352</v>
      </c>
      <c r="O594" s="15" t="s">
        <v>2886</v>
      </c>
      <c r="P594" s="15">
        <v>38781</v>
      </c>
      <c r="Q594" s="15" t="s">
        <v>35</v>
      </c>
      <c r="R594" s="15" t="s">
        <v>59</v>
      </c>
      <c r="S594" s="15" t="s">
        <v>2229</v>
      </c>
      <c r="T594" s="15" t="s">
        <v>15346</v>
      </c>
      <c r="V594" s="15">
        <v>984415889</v>
      </c>
      <c r="W594" s="15" t="s">
        <v>34</v>
      </c>
      <c r="X594" s="15" t="s">
        <v>39</v>
      </c>
      <c r="Y594" s="15">
        <v>0</v>
      </c>
      <c r="Z594" s="15" t="s">
        <v>333</v>
      </c>
      <c r="AA594" s="15" t="s">
        <v>609</v>
      </c>
      <c r="AB594" s="15">
        <v>44148</v>
      </c>
      <c r="AC594" s="15" t="s">
        <v>9291</v>
      </c>
      <c r="AD594" s="15" t="s">
        <v>9295</v>
      </c>
      <c r="AE594" s="15" t="s">
        <v>9302</v>
      </c>
      <c r="AF594" s="15" t="s">
        <v>5096</v>
      </c>
      <c r="AG594" s="15" t="s">
        <v>9407</v>
      </c>
    </row>
    <row r="595" spans="1:33" x14ac:dyDescent="0.45">
      <c r="A595" s="15">
        <v>1000591</v>
      </c>
      <c r="B595" s="15" t="s">
        <v>26</v>
      </c>
      <c r="C595" s="18">
        <v>1752203990</v>
      </c>
      <c r="D595" s="15">
        <v>0</v>
      </c>
      <c r="E595" s="15" t="s">
        <v>70</v>
      </c>
      <c r="F595" s="15" t="s">
        <v>15253</v>
      </c>
      <c r="G595" s="15" t="s">
        <v>29</v>
      </c>
      <c r="H595" s="15" t="s">
        <v>2746</v>
      </c>
      <c r="I595" s="15" t="s">
        <v>2747</v>
      </c>
      <c r="J595" s="15" t="s">
        <v>2887</v>
      </c>
      <c r="K595" s="15" t="s">
        <v>32</v>
      </c>
      <c r="L595" s="15" t="s">
        <v>33</v>
      </c>
      <c r="M595" s="15" t="s">
        <v>33</v>
      </c>
      <c r="N595" s="15" t="s">
        <v>33</v>
      </c>
      <c r="O595" s="15" t="s">
        <v>1075</v>
      </c>
      <c r="P595" s="15">
        <v>34373</v>
      </c>
      <c r="Q595" s="15" t="s">
        <v>35</v>
      </c>
      <c r="R595" s="15" t="s">
        <v>36</v>
      </c>
      <c r="S595" s="15" t="s">
        <v>348</v>
      </c>
      <c r="T595" s="15" t="s">
        <v>15325</v>
      </c>
      <c r="W595" s="15" t="s">
        <v>1584</v>
      </c>
      <c r="X595" s="15" t="s">
        <v>39</v>
      </c>
      <c r="Y595" s="15">
        <v>0</v>
      </c>
      <c r="Z595" s="15" t="s">
        <v>1581</v>
      </c>
      <c r="AA595" s="15" t="s">
        <v>609</v>
      </c>
      <c r="AB595" s="15">
        <v>44148</v>
      </c>
      <c r="AC595" s="15" t="s">
        <v>9291</v>
      </c>
      <c r="AD595" s="15" t="s">
        <v>9292</v>
      </c>
      <c r="AE595" s="15" t="s">
        <v>9302</v>
      </c>
      <c r="AF595" s="15" t="s">
        <v>5096</v>
      </c>
      <c r="AG595" s="15" t="s">
        <v>9312</v>
      </c>
    </row>
    <row r="596" spans="1:33" x14ac:dyDescent="0.45">
      <c r="A596" s="15">
        <v>1000592</v>
      </c>
      <c r="B596" s="15" t="s">
        <v>26</v>
      </c>
      <c r="C596" s="18">
        <v>603903659</v>
      </c>
      <c r="D596" s="15">
        <v>900</v>
      </c>
      <c r="E596" s="15" t="s">
        <v>28</v>
      </c>
      <c r="F596" s="15" t="s">
        <v>15253</v>
      </c>
      <c r="G596" s="15" t="s">
        <v>29</v>
      </c>
      <c r="H596" s="15" t="s">
        <v>679</v>
      </c>
      <c r="I596" s="15" t="s">
        <v>648</v>
      </c>
      <c r="J596" s="15" t="s">
        <v>2888</v>
      </c>
      <c r="K596" s="15" t="s">
        <v>32</v>
      </c>
      <c r="L596" s="15">
        <v>999980032</v>
      </c>
      <c r="M596" s="15" t="s">
        <v>33</v>
      </c>
      <c r="N596" s="15" t="s">
        <v>2889</v>
      </c>
      <c r="O596" s="15" t="s">
        <v>2890</v>
      </c>
      <c r="P596" s="15">
        <v>30214</v>
      </c>
      <c r="Q596" s="15" t="s">
        <v>58</v>
      </c>
      <c r="R596" s="15" t="s">
        <v>59</v>
      </c>
      <c r="S596" s="15" t="s">
        <v>279</v>
      </c>
      <c r="T596" s="15" t="s">
        <v>15324</v>
      </c>
      <c r="U596" s="15" t="s">
        <v>1092</v>
      </c>
      <c r="V596" s="15">
        <v>999673391</v>
      </c>
      <c r="W596" s="15" t="s">
        <v>2891</v>
      </c>
      <c r="X596" s="15" t="s">
        <v>39</v>
      </c>
      <c r="Y596" s="15">
        <v>0</v>
      </c>
      <c r="Z596" s="15" t="s">
        <v>333</v>
      </c>
      <c r="AA596" s="15" t="s">
        <v>609</v>
      </c>
      <c r="AB596" s="15">
        <v>44148</v>
      </c>
      <c r="AC596" s="15" t="s">
        <v>9291</v>
      </c>
      <c r="AD596" s="15" t="s">
        <v>9292</v>
      </c>
      <c r="AE596" s="15" t="s">
        <v>9293</v>
      </c>
      <c r="AF596" s="15" t="s">
        <v>511</v>
      </c>
      <c r="AG596" s="15" t="s">
        <v>9294</v>
      </c>
    </row>
    <row r="597" spans="1:33" x14ac:dyDescent="0.45">
      <c r="A597" s="15">
        <v>1000593</v>
      </c>
      <c r="B597" s="15" t="s">
        <v>26</v>
      </c>
      <c r="C597" s="18">
        <v>1704764453</v>
      </c>
      <c r="D597" s="15">
        <v>600</v>
      </c>
      <c r="E597" s="15" t="s">
        <v>70</v>
      </c>
      <c r="F597" s="15" t="s">
        <v>15253</v>
      </c>
      <c r="G597" s="15" t="s">
        <v>29</v>
      </c>
      <c r="H597" s="15" t="s">
        <v>2893</v>
      </c>
      <c r="I597" s="15" t="s">
        <v>2894</v>
      </c>
      <c r="J597" s="15" t="s">
        <v>2892</v>
      </c>
      <c r="K597" s="15" t="s">
        <v>32</v>
      </c>
      <c r="L597" s="15">
        <v>2294904</v>
      </c>
      <c r="M597" s="15" t="s">
        <v>33</v>
      </c>
      <c r="N597" s="15" t="s">
        <v>33</v>
      </c>
      <c r="O597" s="15" t="s">
        <v>2895</v>
      </c>
      <c r="P597" s="15">
        <v>20932</v>
      </c>
      <c r="Q597" s="15" t="s">
        <v>58</v>
      </c>
      <c r="R597" s="15" t="s">
        <v>59</v>
      </c>
      <c r="S597" s="15" t="s">
        <v>1631</v>
      </c>
      <c r="T597" s="15" t="s">
        <v>15324</v>
      </c>
      <c r="W597" s="15" t="s">
        <v>2896</v>
      </c>
      <c r="X597" s="15" t="s">
        <v>97</v>
      </c>
      <c r="Y597" s="15">
        <v>0</v>
      </c>
      <c r="Z597" s="15" t="s">
        <v>1581</v>
      </c>
      <c r="AA597" s="15" t="s">
        <v>609</v>
      </c>
      <c r="AB597" s="15">
        <v>44148</v>
      </c>
      <c r="AC597" s="15" t="s">
        <v>9291</v>
      </c>
      <c r="AD597" s="15" t="s">
        <v>9295</v>
      </c>
      <c r="AE597" s="15" t="s">
        <v>9302</v>
      </c>
      <c r="AF597" s="15" t="s">
        <v>5096</v>
      </c>
      <c r="AG597" s="15" t="s">
        <v>9312</v>
      </c>
    </row>
    <row r="598" spans="1:33" x14ac:dyDescent="0.45">
      <c r="A598" s="15">
        <v>1000594</v>
      </c>
      <c r="B598" s="15" t="s">
        <v>26</v>
      </c>
      <c r="C598" s="18">
        <v>605543370</v>
      </c>
      <c r="D598" s="15">
        <v>2500</v>
      </c>
      <c r="E598" s="15" t="s">
        <v>28</v>
      </c>
      <c r="F598" s="15" t="s">
        <v>15253</v>
      </c>
      <c r="G598" s="15" t="s">
        <v>29</v>
      </c>
      <c r="H598" s="15" t="s">
        <v>2898</v>
      </c>
      <c r="I598" s="15" t="s">
        <v>2164</v>
      </c>
      <c r="J598" s="15" t="s">
        <v>2897</v>
      </c>
      <c r="K598" s="15" t="s">
        <v>32</v>
      </c>
      <c r="L598" s="15">
        <v>983040205</v>
      </c>
      <c r="M598" s="15">
        <v>983040205</v>
      </c>
      <c r="N598" s="15" t="s">
        <v>33</v>
      </c>
      <c r="O598" s="15" t="s">
        <v>2899</v>
      </c>
      <c r="P598" s="15">
        <v>36226</v>
      </c>
      <c r="Q598" s="15" t="s">
        <v>35</v>
      </c>
      <c r="R598" s="15" t="s">
        <v>59</v>
      </c>
      <c r="S598" s="15" t="s">
        <v>2208</v>
      </c>
      <c r="T598" s="15" t="s">
        <v>15316</v>
      </c>
      <c r="U598" s="15" t="s">
        <v>38</v>
      </c>
      <c r="V598" s="15">
        <v>983040205</v>
      </c>
      <c r="W598" s="15" t="s">
        <v>34</v>
      </c>
      <c r="X598" s="15" t="s">
        <v>39</v>
      </c>
      <c r="Y598" s="15">
        <v>0</v>
      </c>
      <c r="Z598" s="15" t="s">
        <v>333</v>
      </c>
      <c r="AA598" s="15" t="s">
        <v>609</v>
      </c>
      <c r="AB598" s="15">
        <v>44257</v>
      </c>
      <c r="AC598" s="15" t="s">
        <v>9291</v>
      </c>
      <c r="AD598" s="15" t="s">
        <v>9292</v>
      </c>
      <c r="AE598" s="15" t="s">
        <v>9293</v>
      </c>
      <c r="AF598" s="15" t="s">
        <v>511</v>
      </c>
      <c r="AG598" s="15" t="s">
        <v>9347</v>
      </c>
    </row>
    <row r="599" spans="1:33" x14ac:dyDescent="0.45">
      <c r="A599" s="15">
        <v>1000595</v>
      </c>
      <c r="B599" s="15" t="s">
        <v>26</v>
      </c>
      <c r="C599" s="18">
        <v>1712087772</v>
      </c>
      <c r="D599" s="15">
        <v>1000</v>
      </c>
      <c r="E599" s="15" t="s">
        <v>70</v>
      </c>
      <c r="F599" s="15" t="s">
        <v>15253</v>
      </c>
      <c r="G599" s="15" t="s">
        <v>29</v>
      </c>
      <c r="H599" s="15" t="s">
        <v>183</v>
      </c>
      <c r="I599" s="15" t="s">
        <v>2901</v>
      </c>
      <c r="J599" s="15" t="s">
        <v>2900</v>
      </c>
      <c r="K599" s="15" t="s">
        <v>32</v>
      </c>
      <c r="L599" s="15">
        <v>3080217</v>
      </c>
      <c r="M599" s="15">
        <v>998092845</v>
      </c>
      <c r="N599" s="15" t="s">
        <v>2902</v>
      </c>
      <c r="O599" s="15" t="s">
        <v>2903</v>
      </c>
      <c r="P599" s="15">
        <v>30376</v>
      </c>
      <c r="Q599" s="15" t="s">
        <v>58</v>
      </c>
      <c r="R599" s="15" t="s">
        <v>59</v>
      </c>
      <c r="S599" s="15" t="s">
        <v>2904</v>
      </c>
      <c r="T599" s="15" t="s">
        <v>15356</v>
      </c>
      <c r="U599" s="15" t="s">
        <v>2905</v>
      </c>
      <c r="V599" s="15">
        <v>25676000</v>
      </c>
      <c r="W599" s="15" t="s">
        <v>2906</v>
      </c>
      <c r="X599" s="15" t="s">
        <v>39</v>
      </c>
      <c r="Y599" s="15">
        <v>0</v>
      </c>
      <c r="Z599" s="15" t="s">
        <v>333</v>
      </c>
      <c r="AA599" s="15" t="s">
        <v>609</v>
      </c>
      <c r="AB599" s="15">
        <v>44148</v>
      </c>
      <c r="AC599" s="15" t="s">
        <v>9291</v>
      </c>
      <c r="AD599" s="15" t="s">
        <v>9295</v>
      </c>
      <c r="AE599" s="15" t="s">
        <v>9302</v>
      </c>
      <c r="AF599" s="15" t="s">
        <v>5096</v>
      </c>
      <c r="AG599" s="15" t="s">
        <v>9312</v>
      </c>
    </row>
    <row r="600" spans="1:33" x14ac:dyDescent="0.45">
      <c r="A600" s="15">
        <v>1000596</v>
      </c>
      <c r="B600" s="15" t="s">
        <v>26</v>
      </c>
      <c r="C600" s="18">
        <v>1710513084</v>
      </c>
      <c r="D600" s="15">
        <v>0</v>
      </c>
      <c r="E600" s="15" t="s">
        <v>70</v>
      </c>
      <c r="F600" s="15" t="s">
        <v>15253</v>
      </c>
      <c r="G600" s="15" t="s">
        <v>29</v>
      </c>
      <c r="H600" s="15" t="s">
        <v>2908</v>
      </c>
      <c r="I600" s="15" t="s">
        <v>2909</v>
      </c>
      <c r="J600" s="15" t="s">
        <v>2907</v>
      </c>
      <c r="K600" s="15" t="s">
        <v>32</v>
      </c>
      <c r="L600" s="15">
        <v>24506470</v>
      </c>
      <c r="M600" s="15">
        <v>996147583</v>
      </c>
      <c r="N600" s="15" t="s">
        <v>2910</v>
      </c>
      <c r="O600" s="15" t="s">
        <v>2911</v>
      </c>
      <c r="P600" s="15">
        <v>27228</v>
      </c>
      <c r="Q600" s="15" t="s">
        <v>58</v>
      </c>
      <c r="R600" s="15" t="s">
        <v>36</v>
      </c>
      <c r="S600" s="15" t="s">
        <v>2912</v>
      </c>
      <c r="T600" s="15" t="s">
        <v>15362</v>
      </c>
      <c r="V600" s="15" t="s">
        <v>33</v>
      </c>
      <c r="W600" s="15" t="s">
        <v>1075</v>
      </c>
      <c r="X600" s="15" t="s">
        <v>97</v>
      </c>
      <c r="Y600" s="15">
        <v>0</v>
      </c>
      <c r="Z600" s="15" t="s">
        <v>333</v>
      </c>
      <c r="AA600" s="15" t="s">
        <v>609</v>
      </c>
      <c r="AB600" s="15">
        <v>44148</v>
      </c>
      <c r="AC600" s="15" t="s">
        <v>9291</v>
      </c>
      <c r="AD600" s="15" t="s">
        <v>9292</v>
      </c>
      <c r="AE600" s="15" t="s">
        <v>9302</v>
      </c>
      <c r="AF600" s="15" t="s">
        <v>5096</v>
      </c>
      <c r="AG600" s="15" t="s">
        <v>9435</v>
      </c>
    </row>
    <row r="601" spans="1:33" x14ac:dyDescent="0.45">
      <c r="A601" s="15">
        <v>1000597</v>
      </c>
      <c r="B601" s="15" t="s">
        <v>26</v>
      </c>
      <c r="C601" s="18">
        <v>1718262361</v>
      </c>
      <c r="D601" s="15">
        <v>600</v>
      </c>
      <c r="E601" s="15" t="s">
        <v>70</v>
      </c>
      <c r="F601" s="15" t="s">
        <v>15253</v>
      </c>
      <c r="G601" s="15" t="s">
        <v>29</v>
      </c>
      <c r="H601" s="15" t="s">
        <v>2914</v>
      </c>
      <c r="I601" s="15" t="s">
        <v>2915</v>
      </c>
      <c r="J601" s="15" t="s">
        <v>2913</v>
      </c>
      <c r="K601" s="15" t="s">
        <v>32</v>
      </c>
      <c r="L601" s="15">
        <v>986204419</v>
      </c>
      <c r="M601" s="15">
        <v>981932278</v>
      </c>
      <c r="N601" s="15" t="s">
        <v>2916</v>
      </c>
      <c r="O601" s="15" t="s">
        <v>2917</v>
      </c>
      <c r="P601" s="15">
        <v>31231</v>
      </c>
      <c r="Q601" s="15" t="s">
        <v>58</v>
      </c>
      <c r="R601" s="15" t="s">
        <v>36</v>
      </c>
      <c r="S601" s="15" t="s">
        <v>2918</v>
      </c>
      <c r="T601" s="15" t="s">
        <v>15335</v>
      </c>
      <c r="V601" s="15">
        <v>9806204419</v>
      </c>
      <c r="W601" s="15" t="s">
        <v>2919</v>
      </c>
      <c r="X601" s="15" t="s">
        <v>39</v>
      </c>
      <c r="Y601" s="15">
        <v>0</v>
      </c>
      <c r="Z601" s="15" t="s">
        <v>333</v>
      </c>
      <c r="AA601" s="15" t="s">
        <v>609</v>
      </c>
      <c r="AB601" s="15">
        <v>44148</v>
      </c>
      <c r="AC601" s="15" t="s">
        <v>9291</v>
      </c>
      <c r="AD601" s="15" t="s">
        <v>9292</v>
      </c>
      <c r="AE601" s="15" t="s">
        <v>9302</v>
      </c>
      <c r="AF601" s="15" t="s">
        <v>9436</v>
      </c>
      <c r="AG601" s="15" t="s">
        <v>9436</v>
      </c>
    </row>
    <row r="602" spans="1:33" x14ac:dyDescent="0.45">
      <c r="A602" s="15">
        <v>1000598</v>
      </c>
      <c r="B602" s="15" t="s">
        <v>26</v>
      </c>
      <c r="C602" s="18">
        <v>1720706504</v>
      </c>
      <c r="D602" s="15">
        <v>0</v>
      </c>
      <c r="E602" s="15" t="s">
        <v>70</v>
      </c>
      <c r="F602" s="15" t="s">
        <v>15253</v>
      </c>
      <c r="G602" s="15" t="s">
        <v>29</v>
      </c>
      <c r="H602" s="15" t="s">
        <v>847</v>
      </c>
      <c r="I602" s="15" t="s">
        <v>2915</v>
      </c>
      <c r="J602" s="15" t="s">
        <v>2920</v>
      </c>
      <c r="K602" s="15" t="s">
        <v>32</v>
      </c>
      <c r="L602" s="15">
        <v>968323317</v>
      </c>
      <c r="M602" s="15">
        <v>968323317</v>
      </c>
      <c r="N602" s="15" t="s">
        <v>33</v>
      </c>
      <c r="O602" s="15" t="s">
        <v>2921</v>
      </c>
      <c r="P602" s="15">
        <v>32178</v>
      </c>
      <c r="Q602" s="15" t="s">
        <v>409</v>
      </c>
      <c r="R602" s="15" t="s">
        <v>59</v>
      </c>
      <c r="S602" s="15" t="s">
        <v>1114</v>
      </c>
      <c r="T602" s="15" t="s">
        <v>15323</v>
      </c>
      <c r="V602" s="15">
        <v>968323317</v>
      </c>
      <c r="W602" s="15" t="s">
        <v>34</v>
      </c>
      <c r="X602" s="15" t="s">
        <v>39</v>
      </c>
      <c r="Y602" s="15">
        <v>0</v>
      </c>
      <c r="Z602" s="15" t="s">
        <v>333</v>
      </c>
      <c r="AA602" s="15" t="s">
        <v>609</v>
      </c>
      <c r="AB602" s="15">
        <v>44148</v>
      </c>
      <c r="AC602" s="15" t="s">
        <v>9291</v>
      </c>
      <c r="AD602" s="15" t="s">
        <v>9292</v>
      </c>
      <c r="AE602" s="15" t="s">
        <v>9302</v>
      </c>
      <c r="AF602" s="15" t="s">
        <v>9436</v>
      </c>
      <c r="AG602" s="15" t="s">
        <v>9436</v>
      </c>
    </row>
    <row r="603" spans="1:33" x14ac:dyDescent="0.45">
      <c r="A603" s="15">
        <v>1000599</v>
      </c>
      <c r="B603" s="15" t="s">
        <v>26</v>
      </c>
      <c r="C603" s="18">
        <v>1755829940</v>
      </c>
      <c r="D603" s="15">
        <v>0</v>
      </c>
      <c r="E603" s="15" t="s">
        <v>28</v>
      </c>
      <c r="F603" s="15" t="s">
        <v>15253</v>
      </c>
      <c r="G603" s="15" t="s">
        <v>29</v>
      </c>
      <c r="H603" s="15" t="s">
        <v>1279</v>
      </c>
      <c r="I603" s="15" t="s">
        <v>1280</v>
      </c>
      <c r="J603" s="15" t="s">
        <v>1278</v>
      </c>
      <c r="K603" s="15" t="s">
        <v>32</v>
      </c>
      <c r="L603" s="15">
        <v>998480726</v>
      </c>
      <c r="M603" s="15">
        <v>998480726</v>
      </c>
      <c r="N603" s="15" t="s">
        <v>1281</v>
      </c>
      <c r="O603" s="15" t="s">
        <v>1282</v>
      </c>
      <c r="P603" s="15">
        <v>36189</v>
      </c>
      <c r="Q603" s="15" t="s">
        <v>35</v>
      </c>
      <c r="R603" s="15" t="s">
        <v>36</v>
      </c>
      <c r="S603" s="15" t="s">
        <v>79</v>
      </c>
      <c r="T603" s="15" t="s">
        <v>79</v>
      </c>
      <c r="W603" s="15" t="s">
        <v>34</v>
      </c>
      <c r="X603" s="15" t="s">
        <v>97</v>
      </c>
      <c r="Y603" s="15">
        <v>0</v>
      </c>
      <c r="Z603" s="15" t="s">
        <v>333</v>
      </c>
      <c r="AA603" s="15" t="s">
        <v>609</v>
      </c>
      <c r="AB603" s="15">
        <v>44148</v>
      </c>
      <c r="AC603" s="15" t="s">
        <v>9291</v>
      </c>
      <c r="AD603" s="15" t="s">
        <v>9295</v>
      </c>
      <c r="AE603" s="15" t="s">
        <v>9302</v>
      </c>
      <c r="AF603" s="15" t="s">
        <v>5096</v>
      </c>
      <c r="AG603" s="15" t="s">
        <v>9435</v>
      </c>
    </row>
    <row r="604" spans="1:33" x14ac:dyDescent="0.45">
      <c r="A604" s="15">
        <v>1000600</v>
      </c>
      <c r="B604" s="15" t="s">
        <v>26</v>
      </c>
      <c r="C604" s="18">
        <v>503391559</v>
      </c>
      <c r="D604" s="15">
        <v>0</v>
      </c>
      <c r="E604" s="15" t="s">
        <v>28</v>
      </c>
      <c r="F604" s="15" t="s">
        <v>15253</v>
      </c>
      <c r="G604" s="15" t="s">
        <v>29</v>
      </c>
      <c r="H604" s="15" t="s">
        <v>221</v>
      </c>
      <c r="I604" s="15" t="s">
        <v>2923</v>
      </c>
      <c r="J604" s="15" t="s">
        <v>2922</v>
      </c>
      <c r="K604" s="15" t="s">
        <v>32</v>
      </c>
      <c r="L604" s="15">
        <v>962653490</v>
      </c>
      <c r="M604" s="15">
        <v>962653490</v>
      </c>
      <c r="N604" s="15" t="s">
        <v>2924</v>
      </c>
      <c r="O604" s="15" t="s">
        <v>2925</v>
      </c>
      <c r="P604" s="15">
        <v>32441</v>
      </c>
      <c r="Q604" s="15" t="s">
        <v>58</v>
      </c>
      <c r="R604" s="15" t="s">
        <v>59</v>
      </c>
      <c r="S604" s="15" t="s">
        <v>244</v>
      </c>
      <c r="T604" s="15" t="s">
        <v>15349</v>
      </c>
      <c r="V604" s="15">
        <v>962653490</v>
      </c>
      <c r="W604" s="15" t="s">
        <v>34</v>
      </c>
      <c r="X604" s="15" t="s">
        <v>97</v>
      </c>
      <c r="Y604" s="15">
        <v>0</v>
      </c>
      <c r="Z604" s="15" t="s">
        <v>1581</v>
      </c>
      <c r="AA604" s="15" t="s">
        <v>609</v>
      </c>
      <c r="AB604" s="15">
        <v>44148</v>
      </c>
      <c r="AC604" s="15" t="s">
        <v>9291</v>
      </c>
      <c r="AD604" s="15" t="s">
        <v>9292</v>
      </c>
      <c r="AE604" s="15" t="s">
        <v>9363</v>
      </c>
      <c r="AF604" s="15" t="s">
        <v>9410</v>
      </c>
      <c r="AG604" s="15" t="s">
        <v>9437</v>
      </c>
    </row>
    <row r="605" spans="1:33" x14ac:dyDescent="0.45">
      <c r="A605" s="15">
        <v>1000601</v>
      </c>
      <c r="B605" s="15" t="s">
        <v>26</v>
      </c>
      <c r="C605" s="18">
        <v>1756385967</v>
      </c>
      <c r="D605" s="15">
        <v>0</v>
      </c>
      <c r="E605" s="15" t="s">
        <v>70</v>
      </c>
      <c r="F605" s="15" t="s">
        <v>15253</v>
      </c>
      <c r="G605" s="15" t="s">
        <v>29</v>
      </c>
      <c r="H605" s="15" t="s">
        <v>2350</v>
      </c>
      <c r="I605" s="15" t="s">
        <v>2351</v>
      </c>
      <c r="J605" s="15" t="s">
        <v>2349</v>
      </c>
      <c r="K605" s="15" t="s">
        <v>32</v>
      </c>
      <c r="L605" s="15">
        <v>984415884</v>
      </c>
      <c r="M605" s="15">
        <v>984415884</v>
      </c>
      <c r="N605" s="15" t="s">
        <v>2352</v>
      </c>
      <c r="O605" s="15" t="s">
        <v>2353</v>
      </c>
      <c r="P605" s="15">
        <v>34383</v>
      </c>
      <c r="Q605" s="15" t="s">
        <v>409</v>
      </c>
      <c r="R605" s="15" t="s">
        <v>36</v>
      </c>
      <c r="S605" s="15" t="s">
        <v>2288</v>
      </c>
      <c r="T605" s="15" t="s">
        <v>15343</v>
      </c>
      <c r="U605" s="15" t="s">
        <v>2354</v>
      </c>
      <c r="V605" s="15">
        <v>984415884</v>
      </c>
      <c r="W605" s="15" t="s">
        <v>2355</v>
      </c>
      <c r="X605" s="15" t="s">
        <v>39</v>
      </c>
      <c r="Y605" s="15">
        <v>2</v>
      </c>
      <c r="Z605" s="15" t="s">
        <v>333</v>
      </c>
      <c r="AA605" s="15" t="s">
        <v>333</v>
      </c>
      <c r="AB605" s="15">
        <v>44208</v>
      </c>
      <c r="AC605" s="15" t="s">
        <v>9291</v>
      </c>
      <c r="AD605" s="15" t="s">
        <v>9329</v>
      </c>
      <c r="AE605" s="15" t="s">
        <v>9302</v>
      </c>
      <c r="AF605" s="15" t="s">
        <v>5096</v>
      </c>
      <c r="AG605" s="15" t="s">
        <v>9367</v>
      </c>
    </row>
    <row r="606" spans="1:33" x14ac:dyDescent="0.45">
      <c r="A606" s="15">
        <v>1000602</v>
      </c>
      <c r="B606" s="15" t="s">
        <v>26</v>
      </c>
      <c r="C606" s="18">
        <v>1753037249</v>
      </c>
      <c r="D606" s="15">
        <v>0</v>
      </c>
      <c r="E606" s="15" t="s">
        <v>70</v>
      </c>
      <c r="F606" s="15" t="s">
        <v>15253</v>
      </c>
      <c r="G606" s="15" t="s">
        <v>29</v>
      </c>
      <c r="H606" s="15" t="s">
        <v>2350</v>
      </c>
      <c r="I606" s="15" t="s">
        <v>2351</v>
      </c>
      <c r="J606" s="15" t="s">
        <v>2349</v>
      </c>
      <c r="K606" s="15" t="s">
        <v>32</v>
      </c>
      <c r="L606" s="15">
        <v>984415884</v>
      </c>
      <c r="M606" s="15">
        <v>984415884</v>
      </c>
      <c r="N606" s="15" t="s">
        <v>2352</v>
      </c>
      <c r="O606" s="15" t="s">
        <v>2353</v>
      </c>
      <c r="P606" s="15">
        <v>34383</v>
      </c>
      <c r="Q606" s="15" t="s">
        <v>409</v>
      </c>
      <c r="R606" s="15" t="s">
        <v>36</v>
      </c>
      <c r="S606" s="15" t="s">
        <v>2288</v>
      </c>
      <c r="T606" s="15" t="s">
        <v>15343</v>
      </c>
      <c r="U606" s="15" t="s">
        <v>2354</v>
      </c>
      <c r="V606" s="15">
        <v>984415884</v>
      </c>
      <c r="W606" s="15" t="s">
        <v>2355</v>
      </c>
      <c r="X606" s="15" t="s">
        <v>39</v>
      </c>
      <c r="Y606" s="15">
        <v>2</v>
      </c>
      <c r="Z606" s="15" t="s">
        <v>333</v>
      </c>
      <c r="AA606" s="15" t="s">
        <v>333</v>
      </c>
      <c r="AB606" s="15">
        <v>44208</v>
      </c>
      <c r="AC606" s="15" t="s">
        <v>9291</v>
      </c>
      <c r="AD606" s="15" t="s">
        <v>9295</v>
      </c>
      <c r="AE606" s="15" t="s">
        <v>9302</v>
      </c>
      <c r="AF606" s="15" t="s">
        <v>5096</v>
      </c>
      <c r="AG606" s="15" t="s">
        <v>9312</v>
      </c>
    </row>
    <row r="607" spans="1:33" x14ac:dyDescent="0.45">
      <c r="A607" s="15">
        <v>1000603</v>
      </c>
      <c r="B607" s="15" t="s">
        <v>26</v>
      </c>
      <c r="C607" s="18">
        <v>1722978564</v>
      </c>
      <c r="D607" s="15">
        <v>0</v>
      </c>
      <c r="E607" s="15" t="s">
        <v>70</v>
      </c>
      <c r="F607" s="15" t="s">
        <v>15253</v>
      </c>
      <c r="G607" s="15" t="s">
        <v>29</v>
      </c>
      <c r="H607" s="15" t="s">
        <v>2927</v>
      </c>
      <c r="I607" s="15" t="s">
        <v>2928</v>
      </c>
      <c r="J607" s="15" t="s">
        <v>2926</v>
      </c>
      <c r="K607" s="15" t="s">
        <v>32</v>
      </c>
      <c r="L607" s="15">
        <v>997799404</v>
      </c>
      <c r="M607" s="15">
        <v>997799404</v>
      </c>
      <c r="N607" s="15" t="s">
        <v>2929</v>
      </c>
      <c r="O607" s="15" t="s">
        <v>2930</v>
      </c>
      <c r="P607" s="15">
        <v>32804</v>
      </c>
      <c r="Q607" s="15" t="s">
        <v>35</v>
      </c>
      <c r="R607" s="15" t="s">
        <v>59</v>
      </c>
      <c r="S607" s="15" t="s">
        <v>2931</v>
      </c>
      <c r="T607" s="15" t="s">
        <v>15321</v>
      </c>
      <c r="V607" s="15" t="s">
        <v>33</v>
      </c>
      <c r="W607" s="15" t="s">
        <v>34</v>
      </c>
      <c r="X607" s="15" t="s">
        <v>39</v>
      </c>
      <c r="Y607" s="15">
        <v>0</v>
      </c>
      <c r="Z607" s="15" t="s">
        <v>333</v>
      </c>
      <c r="AA607" s="15" t="s">
        <v>609</v>
      </c>
      <c r="AB607" s="15">
        <v>44148</v>
      </c>
      <c r="AC607" s="15" t="s">
        <v>9291</v>
      </c>
      <c r="AD607" s="15" t="s">
        <v>9292</v>
      </c>
      <c r="AE607" s="15" t="s">
        <v>9302</v>
      </c>
      <c r="AF607" s="15" t="s">
        <v>5096</v>
      </c>
      <c r="AG607" s="15" t="s">
        <v>9381</v>
      </c>
    </row>
    <row r="608" spans="1:33" x14ac:dyDescent="0.45">
      <c r="A608" s="15">
        <v>1000604</v>
      </c>
      <c r="B608" s="15" t="s">
        <v>26</v>
      </c>
      <c r="C608" s="18">
        <v>1723071237</v>
      </c>
      <c r="D608" s="15">
        <v>0</v>
      </c>
      <c r="E608" s="15" t="s">
        <v>28</v>
      </c>
      <c r="F608" s="15" t="s">
        <v>15253</v>
      </c>
      <c r="G608" s="15" t="s">
        <v>29</v>
      </c>
      <c r="H608" s="15" t="s">
        <v>2933</v>
      </c>
      <c r="I608" s="15" t="s">
        <v>2934</v>
      </c>
      <c r="J608" s="15" t="s">
        <v>2932</v>
      </c>
      <c r="K608" s="15" t="s">
        <v>32</v>
      </c>
      <c r="L608" s="15">
        <v>982525930</v>
      </c>
      <c r="M608" s="15">
        <v>982525930</v>
      </c>
      <c r="N608" s="15" t="s">
        <v>2935</v>
      </c>
      <c r="O608" s="15" t="s">
        <v>2936</v>
      </c>
      <c r="P608" s="15">
        <v>32952</v>
      </c>
      <c r="Q608" s="15" t="s">
        <v>58</v>
      </c>
      <c r="R608" s="15" t="s">
        <v>36</v>
      </c>
      <c r="S608" s="15" t="s">
        <v>348</v>
      </c>
      <c r="T608" s="15" t="s">
        <v>15325</v>
      </c>
      <c r="V608" s="15">
        <v>982525930</v>
      </c>
      <c r="W608" s="15" t="s">
        <v>34</v>
      </c>
      <c r="X608" s="15" t="s">
        <v>39</v>
      </c>
      <c r="Y608" s="15">
        <v>0</v>
      </c>
      <c r="Z608" s="15" t="s">
        <v>333</v>
      </c>
      <c r="AA608" s="15" t="s">
        <v>609</v>
      </c>
      <c r="AB608" s="15">
        <v>44148</v>
      </c>
      <c r="AC608" s="15" t="s">
        <v>9291</v>
      </c>
      <c r="AD608" s="15" t="s">
        <v>9295</v>
      </c>
      <c r="AE608" s="15" t="s">
        <v>9305</v>
      </c>
      <c r="AF608" s="15" t="s">
        <v>9306</v>
      </c>
      <c r="AG608" s="15" t="s">
        <v>9438</v>
      </c>
    </row>
    <row r="609" spans="1:33" x14ac:dyDescent="0.45">
      <c r="A609" s="15">
        <v>1000605</v>
      </c>
      <c r="B609" s="15" t="s">
        <v>26</v>
      </c>
      <c r="C609" s="18">
        <v>1729329852</v>
      </c>
      <c r="D609" s="15">
        <v>0</v>
      </c>
      <c r="E609" s="15" t="s">
        <v>28</v>
      </c>
      <c r="F609" s="15" t="s">
        <v>15253</v>
      </c>
      <c r="G609" s="15" t="s">
        <v>29</v>
      </c>
      <c r="H609" s="15" t="s">
        <v>1875</v>
      </c>
      <c r="I609" s="15" t="s">
        <v>721</v>
      </c>
      <c r="J609" s="15" t="s">
        <v>2251</v>
      </c>
      <c r="K609" s="15" t="s">
        <v>32</v>
      </c>
      <c r="L609" s="15">
        <v>5136056</v>
      </c>
      <c r="M609" s="15">
        <v>991079518</v>
      </c>
      <c r="N609" s="15" t="s">
        <v>33</v>
      </c>
      <c r="O609" s="15" t="s">
        <v>2252</v>
      </c>
      <c r="P609" s="15">
        <v>28885</v>
      </c>
      <c r="Q609" s="15" t="s">
        <v>58</v>
      </c>
      <c r="R609" s="15" t="s">
        <v>59</v>
      </c>
      <c r="S609" s="15" t="s">
        <v>2253</v>
      </c>
      <c r="T609" s="15" t="s">
        <v>15359</v>
      </c>
      <c r="V609" s="15">
        <v>5136056</v>
      </c>
      <c r="W609" s="15" t="s">
        <v>2252</v>
      </c>
      <c r="X609" s="15" t="s">
        <v>39</v>
      </c>
      <c r="Y609" s="15">
        <v>2</v>
      </c>
      <c r="Z609" s="15" t="s">
        <v>1581</v>
      </c>
      <c r="AA609" s="15" t="s">
        <v>609</v>
      </c>
      <c r="AB609" s="15">
        <v>44148</v>
      </c>
      <c r="AC609" s="15" t="s">
        <v>9291</v>
      </c>
      <c r="AD609" s="15" t="s">
        <v>9295</v>
      </c>
      <c r="AE609" s="15" t="s">
        <v>9302</v>
      </c>
      <c r="AF609" s="15" t="s">
        <v>5096</v>
      </c>
      <c r="AG609" s="15" t="s">
        <v>9312</v>
      </c>
    </row>
    <row r="610" spans="1:33" x14ac:dyDescent="0.45">
      <c r="A610" s="15">
        <v>1000606</v>
      </c>
      <c r="B610" s="15" t="s">
        <v>26</v>
      </c>
      <c r="C610" s="18">
        <v>200812824</v>
      </c>
      <c r="D610" s="15">
        <v>0</v>
      </c>
      <c r="E610" s="15" t="s">
        <v>28</v>
      </c>
      <c r="F610" s="15" t="s">
        <v>15253</v>
      </c>
      <c r="G610" s="15" t="s">
        <v>29</v>
      </c>
      <c r="H610" s="15" t="s">
        <v>792</v>
      </c>
      <c r="I610" s="15" t="s">
        <v>2938</v>
      </c>
      <c r="J610" s="15" t="s">
        <v>2937</v>
      </c>
      <c r="K610" s="15" t="s">
        <v>32</v>
      </c>
      <c r="L610" s="15" t="s">
        <v>33</v>
      </c>
      <c r="M610" s="15">
        <v>989755589</v>
      </c>
      <c r="N610" s="15" t="s">
        <v>2939</v>
      </c>
      <c r="O610" s="15" t="s">
        <v>2940</v>
      </c>
      <c r="P610" s="15">
        <v>22055</v>
      </c>
      <c r="Q610" s="15" t="s">
        <v>58</v>
      </c>
      <c r="R610" s="15" t="s">
        <v>59</v>
      </c>
      <c r="S610" s="15" t="s">
        <v>627</v>
      </c>
      <c r="T610" s="15" t="s">
        <v>15359</v>
      </c>
      <c r="U610" s="15" t="s">
        <v>33</v>
      </c>
      <c r="V610" s="15">
        <v>989755589</v>
      </c>
      <c r="W610" s="15" t="s">
        <v>34</v>
      </c>
      <c r="X610" s="15" t="s">
        <v>97</v>
      </c>
      <c r="Y610" s="15">
        <v>0</v>
      </c>
      <c r="Z610" s="15" t="s">
        <v>1581</v>
      </c>
      <c r="AA610" s="15" t="s">
        <v>609</v>
      </c>
      <c r="AB610" s="15">
        <v>44148</v>
      </c>
      <c r="AC610" s="15" t="s">
        <v>9291</v>
      </c>
      <c r="AD610" s="15" t="s">
        <v>9295</v>
      </c>
      <c r="AE610" s="15" t="s">
        <v>9305</v>
      </c>
      <c r="AF610" s="15" t="s">
        <v>9306</v>
      </c>
      <c r="AG610" s="15" t="s">
        <v>9438</v>
      </c>
    </row>
    <row r="611" spans="1:33" x14ac:dyDescent="0.45">
      <c r="A611" s="15">
        <v>1000607</v>
      </c>
      <c r="B611" s="15" t="s">
        <v>26</v>
      </c>
      <c r="C611" s="18">
        <v>1727002915</v>
      </c>
      <c r="D611" s="15">
        <v>500</v>
      </c>
      <c r="E611" s="15" t="s">
        <v>70</v>
      </c>
      <c r="F611" s="15" t="s">
        <v>15253</v>
      </c>
      <c r="G611" s="15" t="s">
        <v>29</v>
      </c>
      <c r="H611" s="15" t="s">
        <v>2942</v>
      </c>
      <c r="I611" s="15" t="s">
        <v>2943</v>
      </c>
      <c r="J611" s="15" t="s">
        <v>2941</v>
      </c>
      <c r="K611" s="15" t="s">
        <v>32</v>
      </c>
      <c r="L611" s="15">
        <v>981213367</v>
      </c>
      <c r="M611" s="15">
        <v>981213367</v>
      </c>
      <c r="N611" s="15" t="s">
        <v>33</v>
      </c>
      <c r="O611" s="15" t="s">
        <v>2944</v>
      </c>
      <c r="P611" s="15">
        <v>35583</v>
      </c>
      <c r="Q611" s="15" t="s">
        <v>35</v>
      </c>
      <c r="R611" s="15" t="s">
        <v>36</v>
      </c>
      <c r="S611" s="15" t="s">
        <v>279</v>
      </c>
      <c r="T611" s="15" t="s">
        <v>15324</v>
      </c>
      <c r="U611" s="15" t="s">
        <v>2945</v>
      </c>
      <c r="V611" s="15">
        <v>981213367</v>
      </c>
      <c r="W611" s="15" t="s">
        <v>2946</v>
      </c>
      <c r="X611" s="15" t="s">
        <v>39</v>
      </c>
      <c r="Y611" s="15">
        <v>0</v>
      </c>
      <c r="Z611" s="15" t="s">
        <v>333</v>
      </c>
      <c r="AA611" s="15" t="s">
        <v>609</v>
      </c>
      <c r="AB611" s="15">
        <v>44351</v>
      </c>
      <c r="AC611" s="15" t="s">
        <v>9291</v>
      </c>
      <c r="AD611" s="15" t="s">
        <v>9295</v>
      </c>
      <c r="AE611" s="15" t="s">
        <v>9302</v>
      </c>
      <c r="AF611" s="15" t="s">
        <v>5096</v>
      </c>
      <c r="AG611" s="15" t="s">
        <v>9312</v>
      </c>
    </row>
    <row r="612" spans="1:33" x14ac:dyDescent="0.45">
      <c r="A612" s="15">
        <v>1000608</v>
      </c>
      <c r="B612" s="15" t="s">
        <v>26</v>
      </c>
      <c r="C612" s="18">
        <v>1751224005</v>
      </c>
      <c r="D612" s="15">
        <v>0</v>
      </c>
      <c r="E612" s="15" t="s">
        <v>70</v>
      </c>
      <c r="F612" s="15" t="s">
        <v>15253</v>
      </c>
      <c r="G612" s="15" t="s">
        <v>29</v>
      </c>
      <c r="H612" s="15" t="s">
        <v>2948</v>
      </c>
      <c r="I612" s="15" t="s">
        <v>2531</v>
      </c>
      <c r="J612" s="15" t="s">
        <v>2947</v>
      </c>
      <c r="K612" s="15" t="s">
        <v>32</v>
      </c>
      <c r="L612" s="15" t="s">
        <v>33</v>
      </c>
      <c r="M612" s="15" t="s">
        <v>33</v>
      </c>
      <c r="N612" s="15" t="s">
        <v>33</v>
      </c>
      <c r="O612" s="15" t="s">
        <v>34</v>
      </c>
      <c r="P612" s="15">
        <v>35441</v>
      </c>
      <c r="Q612" s="15" t="s">
        <v>35</v>
      </c>
      <c r="R612" s="15" t="s">
        <v>59</v>
      </c>
      <c r="S612" s="15" t="s">
        <v>51</v>
      </c>
      <c r="T612" s="15" t="s">
        <v>51</v>
      </c>
      <c r="W612" s="15" t="s">
        <v>34</v>
      </c>
      <c r="X612" s="15" t="s">
        <v>39</v>
      </c>
      <c r="Y612" s="15">
        <v>0</v>
      </c>
      <c r="Z612" s="15" t="s">
        <v>333</v>
      </c>
      <c r="AA612" s="15" t="s">
        <v>609</v>
      </c>
      <c r="AB612" s="15">
        <v>44149</v>
      </c>
      <c r="AC612" s="15" t="s">
        <v>9291</v>
      </c>
      <c r="AD612" s="15" t="s">
        <v>9295</v>
      </c>
      <c r="AE612" s="15" t="s">
        <v>9302</v>
      </c>
      <c r="AF612" s="15" t="s">
        <v>5096</v>
      </c>
      <c r="AG612" s="15" t="s">
        <v>9312</v>
      </c>
    </row>
    <row r="613" spans="1:33" x14ac:dyDescent="0.45">
      <c r="A613" s="15">
        <v>1000609</v>
      </c>
      <c r="B613" s="15" t="s">
        <v>26</v>
      </c>
      <c r="C613" s="18">
        <v>604322099</v>
      </c>
      <c r="D613" s="15">
        <v>400</v>
      </c>
      <c r="E613" s="15" t="s">
        <v>28</v>
      </c>
      <c r="F613" s="15" t="s">
        <v>15253</v>
      </c>
      <c r="G613" s="15" t="s">
        <v>29</v>
      </c>
      <c r="H613" s="15" t="s">
        <v>2950</v>
      </c>
      <c r="I613" s="15" t="s">
        <v>2951</v>
      </c>
      <c r="J613" s="15" t="s">
        <v>2949</v>
      </c>
      <c r="K613" s="15" t="s">
        <v>32</v>
      </c>
      <c r="L613" s="15">
        <v>996139711</v>
      </c>
      <c r="M613" s="15">
        <v>996139711</v>
      </c>
      <c r="N613" s="15" t="s">
        <v>2952</v>
      </c>
      <c r="O613" s="15" t="s">
        <v>2953</v>
      </c>
      <c r="P613" s="15">
        <v>33497</v>
      </c>
      <c r="Q613" s="15" t="s">
        <v>58</v>
      </c>
      <c r="R613" s="15" t="s">
        <v>59</v>
      </c>
      <c r="S613" s="15" t="s">
        <v>348</v>
      </c>
      <c r="T613" s="15" t="s">
        <v>15325</v>
      </c>
      <c r="U613" s="15" t="s">
        <v>1365</v>
      </c>
      <c r="V613" s="15">
        <v>996139711</v>
      </c>
      <c r="W613" s="15" t="s">
        <v>2954</v>
      </c>
      <c r="X613" s="15" t="s">
        <v>39</v>
      </c>
      <c r="Y613" s="15">
        <v>0</v>
      </c>
      <c r="Z613" s="15" t="s">
        <v>333</v>
      </c>
      <c r="AA613" s="15" t="s">
        <v>609</v>
      </c>
      <c r="AB613" s="15">
        <v>44153</v>
      </c>
      <c r="AC613" s="15" t="s">
        <v>9291</v>
      </c>
      <c r="AD613" s="15" t="s">
        <v>9292</v>
      </c>
      <c r="AE613" s="15" t="s">
        <v>9293</v>
      </c>
      <c r="AF613" s="15" t="s">
        <v>511</v>
      </c>
      <c r="AG613" s="15" t="s">
        <v>9347</v>
      </c>
    </row>
    <row r="614" spans="1:33" x14ac:dyDescent="0.45">
      <c r="A614" s="15">
        <v>1000610</v>
      </c>
      <c r="B614" s="15" t="s">
        <v>26</v>
      </c>
      <c r="C614" s="18">
        <v>1712846425</v>
      </c>
      <c r="D614" s="15">
        <v>1200</v>
      </c>
      <c r="E614" s="15" t="s">
        <v>28</v>
      </c>
      <c r="F614" s="15" t="s">
        <v>15253</v>
      </c>
      <c r="G614" s="15" t="s">
        <v>29</v>
      </c>
      <c r="H614" s="15" t="s">
        <v>2232</v>
      </c>
      <c r="I614" s="15" t="s">
        <v>715</v>
      </c>
      <c r="J614" s="15" t="s">
        <v>2955</v>
      </c>
      <c r="K614" s="15" t="s">
        <v>32</v>
      </c>
      <c r="L614" s="15">
        <v>990503856</v>
      </c>
      <c r="M614" s="15">
        <v>990503856</v>
      </c>
      <c r="N614" s="15" t="s">
        <v>33</v>
      </c>
      <c r="O614" s="15" t="s">
        <v>2956</v>
      </c>
      <c r="P614" s="15">
        <v>27245</v>
      </c>
      <c r="Q614" s="15" t="s">
        <v>58</v>
      </c>
      <c r="R614" s="15" t="s">
        <v>59</v>
      </c>
      <c r="S614" s="15" t="s">
        <v>348</v>
      </c>
      <c r="T614" s="15" t="s">
        <v>15325</v>
      </c>
      <c r="U614" s="15" t="s">
        <v>2957</v>
      </c>
      <c r="V614" s="15">
        <v>22033463</v>
      </c>
      <c r="W614" s="15" t="s">
        <v>2956</v>
      </c>
      <c r="X614" s="15" t="s">
        <v>39</v>
      </c>
      <c r="Y614" s="15">
        <v>1</v>
      </c>
      <c r="Z614" s="15" t="s">
        <v>333</v>
      </c>
      <c r="AA614" s="15" t="s">
        <v>609</v>
      </c>
      <c r="AB614" s="15">
        <v>44149</v>
      </c>
      <c r="AC614" s="15" t="s">
        <v>9291</v>
      </c>
      <c r="AD614" s="15" t="s">
        <v>9295</v>
      </c>
      <c r="AE614" s="15" t="s">
        <v>9293</v>
      </c>
      <c r="AF614" s="15" t="s">
        <v>511</v>
      </c>
      <c r="AG614" s="15" t="s">
        <v>9294</v>
      </c>
    </row>
    <row r="615" spans="1:33" x14ac:dyDescent="0.45">
      <c r="A615" s="15">
        <v>1000611</v>
      </c>
      <c r="B615" s="15" t="s">
        <v>26</v>
      </c>
      <c r="C615" s="18">
        <v>604522888</v>
      </c>
      <c r="D615" s="15">
        <v>1300</v>
      </c>
      <c r="E615" s="15" t="s">
        <v>28</v>
      </c>
      <c r="F615" s="15" t="s">
        <v>15253</v>
      </c>
      <c r="G615" s="15" t="s">
        <v>29</v>
      </c>
      <c r="H615" s="15" t="s">
        <v>296</v>
      </c>
      <c r="I615" s="15" t="s">
        <v>2959</v>
      </c>
      <c r="J615" s="15" t="s">
        <v>2958</v>
      </c>
      <c r="K615" s="15" t="s">
        <v>32</v>
      </c>
      <c r="L615" s="15">
        <v>960136127</v>
      </c>
      <c r="M615" s="15">
        <v>996139711</v>
      </c>
      <c r="N615" s="15" t="s">
        <v>33</v>
      </c>
      <c r="O615" s="15" t="s">
        <v>2960</v>
      </c>
      <c r="P615" s="15">
        <v>33414</v>
      </c>
      <c r="Q615" s="15" t="s">
        <v>58</v>
      </c>
      <c r="R615" s="15" t="s">
        <v>36</v>
      </c>
      <c r="S615" s="15" t="s">
        <v>348</v>
      </c>
      <c r="T615" s="15" t="s">
        <v>15325</v>
      </c>
      <c r="U615" s="15" t="s">
        <v>1365</v>
      </c>
      <c r="V615" s="15">
        <v>996139711</v>
      </c>
      <c r="W615" s="15" t="s">
        <v>2960</v>
      </c>
      <c r="X615" s="15" t="s">
        <v>39</v>
      </c>
      <c r="Y615" s="15">
        <v>0</v>
      </c>
      <c r="Z615" s="15" t="s">
        <v>333</v>
      </c>
      <c r="AA615" s="15" t="s">
        <v>609</v>
      </c>
      <c r="AB615" s="15">
        <v>44149</v>
      </c>
      <c r="AC615" s="15" t="s">
        <v>9291</v>
      </c>
      <c r="AD615" s="15" t="s">
        <v>9292</v>
      </c>
      <c r="AE615" s="15" t="s">
        <v>9293</v>
      </c>
      <c r="AF615" s="15" t="s">
        <v>511</v>
      </c>
      <c r="AG615" s="15" t="s">
        <v>9347</v>
      </c>
    </row>
    <row r="616" spans="1:33" x14ac:dyDescent="0.45">
      <c r="A616" s="15">
        <v>1000612</v>
      </c>
      <c r="B616" s="15" t="s">
        <v>26</v>
      </c>
      <c r="C616" s="18">
        <v>1710537760</v>
      </c>
      <c r="D616" s="15">
        <v>1500</v>
      </c>
      <c r="E616" s="15" t="s">
        <v>70</v>
      </c>
      <c r="F616" s="15" t="s">
        <v>15253</v>
      </c>
      <c r="G616" s="15" t="s">
        <v>29</v>
      </c>
      <c r="H616" s="15" t="s">
        <v>158</v>
      </c>
      <c r="I616" s="15" t="s">
        <v>2962</v>
      </c>
      <c r="J616" s="15" t="s">
        <v>2961</v>
      </c>
      <c r="K616" s="15" t="s">
        <v>32</v>
      </c>
      <c r="L616" s="15">
        <v>939954526</v>
      </c>
      <c r="M616" s="15">
        <v>983320073</v>
      </c>
      <c r="N616" s="15" t="s">
        <v>33</v>
      </c>
      <c r="O616" s="15" t="s">
        <v>2963</v>
      </c>
      <c r="P616" s="15">
        <v>27103</v>
      </c>
      <c r="Q616" s="15" t="s">
        <v>58</v>
      </c>
      <c r="R616" s="15" t="s">
        <v>59</v>
      </c>
      <c r="S616" s="15" t="s">
        <v>244</v>
      </c>
      <c r="T616" s="15" t="s">
        <v>15349</v>
      </c>
      <c r="U616" s="15" t="s">
        <v>2964</v>
      </c>
      <c r="V616" s="15">
        <v>962797963</v>
      </c>
      <c r="W616" s="15" t="s">
        <v>2965</v>
      </c>
      <c r="X616" s="15" t="s">
        <v>39</v>
      </c>
      <c r="Y616" s="15">
        <v>0</v>
      </c>
      <c r="Z616" s="15" t="s">
        <v>333</v>
      </c>
      <c r="AA616" s="15" t="s">
        <v>609</v>
      </c>
      <c r="AB616" s="15">
        <v>44362</v>
      </c>
      <c r="AC616" s="15" t="s">
        <v>9291</v>
      </c>
      <c r="AD616" s="15" t="s">
        <v>9292</v>
      </c>
      <c r="AE616" s="15" t="s">
        <v>9302</v>
      </c>
      <c r="AF616" s="15" t="s">
        <v>5096</v>
      </c>
      <c r="AG616" s="15" t="s">
        <v>9303</v>
      </c>
    </row>
    <row r="617" spans="1:33" x14ac:dyDescent="0.45">
      <c r="A617" s="15">
        <v>1000613</v>
      </c>
      <c r="B617" s="15" t="s">
        <v>26</v>
      </c>
      <c r="C617" s="18">
        <v>1715270037</v>
      </c>
      <c r="D617" s="15">
        <v>2000</v>
      </c>
      <c r="E617" s="15" t="s">
        <v>28</v>
      </c>
      <c r="F617" s="15" t="s">
        <v>15253</v>
      </c>
      <c r="G617" s="15" t="s">
        <v>29</v>
      </c>
      <c r="H617" s="15" t="s">
        <v>1111</v>
      </c>
      <c r="I617" s="15" t="s">
        <v>2967</v>
      </c>
      <c r="J617" s="15" t="s">
        <v>2966</v>
      </c>
      <c r="K617" s="15" t="s">
        <v>32</v>
      </c>
      <c r="L617" s="15">
        <v>979947881</v>
      </c>
      <c r="M617" s="15">
        <v>969831628</v>
      </c>
      <c r="N617" s="15" t="s">
        <v>2968</v>
      </c>
      <c r="O617" s="15" t="s">
        <v>2969</v>
      </c>
      <c r="P617" s="15">
        <v>28949</v>
      </c>
      <c r="Q617" s="15" t="s">
        <v>58</v>
      </c>
      <c r="R617" s="15" t="s">
        <v>59</v>
      </c>
      <c r="S617" s="15" t="s">
        <v>244</v>
      </c>
      <c r="T617" s="15" t="s">
        <v>15349</v>
      </c>
      <c r="U617" s="15" t="s">
        <v>1791</v>
      </c>
      <c r="V617" s="15">
        <v>969831628</v>
      </c>
      <c r="W617" s="15" t="s">
        <v>2970</v>
      </c>
      <c r="X617" s="15" t="s">
        <v>39</v>
      </c>
      <c r="Y617" s="15">
        <v>0</v>
      </c>
      <c r="Z617" s="15" t="s">
        <v>333</v>
      </c>
      <c r="AA617" s="15" t="s">
        <v>609</v>
      </c>
      <c r="AB617" s="15">
        <v>44149</v>
      </c>
      <c r="AC617" s="15" t="s">
        <v>9291</v>
      </c>
      <c r="AD617" s="15" t="s">
        <v>9292</v>
      </c>
      <c r="AE617" s="15" t="s">
        <v>9293</v>
      </c>
      <c r="AF617" s="15" t="s">
        <v>511</v>
      </c>
      <c r="AG617" s="15" t="s">
        <v>9345</v>
      </c>
    </row>
    <row r="618" spans="1:33" x14ac:dyDescent="0.45">
      <c r="A618" s="15">
        <v>1000614</v>
      </c>
      <c r="B618" s="15" t="s">
        <v>26</v>
      </c>
      <c r="C618" s="18">
        <v>1711032373</v>
      </c>
      <c r="D618" s="15">
        <v>1000</v>
      </c>
      <c r="E618" s="15" t="s">
        <v>70</v>
      </c>
      <c r="F618" s="15" t="s">
        <v>15253</v>
      </c>
      <c r="G618" s="15" t="s">
        <v>29</v>
      </c>
      <c r="H618" s="15" t="s">
        <v>2972</v>
      </c>
      <c r="I618" s="15" t="s">
        <v>2973</v>
      </c>
      <c r="J618" s="15" t="s">
        <v>2971</v>
      </c>
      <c r="K618" s="15" t="s">
        <v>32</v>
      </c>
      <c r="L618" s="15">
        <v>3410172</v>
      </c>
      <c r="M618" s="15">
        <v>961121880</v>
      </c>
      <c r="N618" s="15" t="s">
        <v>2974</v>
      </c>
      <c r="O618" s="15" t="s">
        <v>2975</v>
      </c>
      <c r="P618" s="15">
        <v>24576</v>
      </c>
      <c r="Q618" s="15" t="s">
        <v>58</v>
      </c>
      <c r="R618" s="15" t="s">
        <v>36</v>
      </c>
      <c r="S618" s="15" t="s">
        <v>2976</v>
      </c>
      <c r="T618" s="15" t="s">
        <v>15350</v>
      </c>
      <c r="U618" s="15" t="s">
        <v>2977</v>
      </c>
      <c r="V618" s="15">
        <v>961121880</v>
      </c>
      <c r="W618" s="15" t="s">
        <v>2978</v>
      </c>
      <c r="X618" s="15" t="s">
        <v>39</v>
      </c>
      <c r="Y618" s="15">
        <v>0</v>
      </c>
      <c r="Z618" s="15" t="s">
        <v>333</v>
      </c>
      <c r="AA618" s="15" t="s">
        <v>609</v>
      </c>
      <c r="AB618" s="15">
        <v>44149</v>
      </c>
      <c r="AC618" s="15" t="s">
        <v>9291</v>
      </c>
      <c r="AD618" s="15" t="s">
        <v>9292</v>
      </c>
      <c r="AE618" s="15" t="s">
        <v>9351</v>
      </c>
      <c r="AF618" s="15" t="s">
        <v>9378</v>
      </c>
      <c r="AG618" s="15" t="s">
        <v>9439</v>
      </c>
    </row>
    <row r="619" spans="1:33" x14ac:dyDescent="0.45">
      <c r="A619" s="15">
        <v>1000615</v>
      </c>
      <c r="B619" s="15" t="s">
        <v>26</v>
      </c>
      <c r="C619" s="18">
        <v>650061369</v>
      </c>
      <c r="D619" s="15">
        <v>0</v>
      </c>
      <c r="E619" s="15" t="s">
        <v>70</v>
      </c>
      <c r="F619" s="15" t="s">
        <v>15253</v>
      </c>
      <c r="G619" s="15" t="s">
        <v>29</v>
      </c>
      <c r="H619" s="15" t="s">
        <v>2980</v>
      </c>
      <c r="I619" s="15" t="s">
        <v>2981</v>
      </c>
      <c r="J619" s="15" t="s">
        <v>2979</v>
      </c>
      <c r="K619" s="15" t="s">
        <v>32</v>
      </c>
      <c r="L619" s="15">
        <v>32362357</v>
      </c>
      <c r="M619" s="15">
        <v>969396576</v>
      </c>
      <c r="N619" s="15" t="s">
        <v>2982</v>
      </c>
      <c r="O619" s="15" t="s">
        <v>2983</v>
      </c>
      <c r="P619" s="15">
        <v>36620</v>
      </c>
      <c r="Q619" s="15" t="s">
        <v>35</v>
      </c>
      <c r="R619" s="15" t="s">
        <v>59</v>
      </c>
      <c r="S619" s="15" t="s">
        <v>79</v>
      </c>
      <c r="T619" s="15" t="s">
        <v>79</v>
      </c>
      <c r="W619" s="15" t="s">
        <v>34</v>
      </c>
      <c r="X619" s="15" t="s">
        <v>97</v>
      </c>
      <c r="Y619" s="15">
        <v>0</v>
      </c>
      <c r="Z619" s="15" t="s">
        <v>74</v>
      </c>
      <c r="AA619" s="15" t="s">
        <v>609</v>
      </c>
      <c r="AB619" s="15">
        <v>44149</v>
      </c>
      <c r="AC619" s="15" t="s">
        <v>9291</v>
      </c>
      <c r="AD619" s="15" t="s">
        <v>9295</v>
      </c>
      <c r="AE619" s="15" t="s">
        <v>9293</v>
      </c>
      <c r="AF619" s="15" t="s">
        <v>511</v>
      </c>
      <c r="AG619" s="15" t="s">
        <v>9304</v>
      </c>
    </row>
    <row r="620" spans="1:33" x14ac:dyDescent="0.45">
      <c r="A620" s="15">
        <v>1000616</v>
      </c>
      <c r="B620" s="15" t="s">
        <v>26</v>
      </c>
      <c r="C620" s="18">
        <v>604904128</v>
      </c>
      <c r="D620" s="15">
        <v>394</v>
      </c>
      <c r="E620" s="15" t="s">
        <v>70</v>
      </c>
      <c r="F620" s="15" t="s">
        <v>15253</v>
      </c>
      <c r="G620" s="15" t="s">
        <v>29</v>
      </c>
      <c r="H620" s="15" t="s">
        <v>2985</v>
      </c>
      <c r="I620" s="15" t="s">
        <v>2986</v>
      </c>
      <c r="J620" s="15" t="s">
        <v>2984</v>
      </c>
      <c r="K620" s="15" t="s">
        <v>32</v>
      </c>
      <c r="L620" s="15">
        <v>999046521</v>
      </c>
      <c r="M620" s="15">
        <v>999046521</v>
      </c>
      <c r="N620" s="15" t="s">
        <v>2987</v>
      </c>
      <c r="O620" s="15" t="s">
        <v>2988</v>
      </c>
      <c r="P620" s="15">
        <v>35808</v>
      </c>
      <c r="Q620" s="15" t="s">
        <v>35</v>
      </c>
      <c r="R620" s="15" t="s">
        <v>59</v>
      </c>
      <c r="S620" s="15" t="s">
        <v>79</v>
      </c>
      <c r="T620" s="15" t="s">
        <v>79</v>
      </c>
      <c r="U620" s="15" t="s">
        <v>2289</v>
      </c>
      <c r="W620" s="15" t="s">
        <v>2989</v>
      </c>
      <c r="X620" s="15" t="s">
        <v>39</v>
      </c>
      <c r="Y620" s="15">
        <v>1</v>
      </c>
      <c r="Z620" s="15" t="s">
        <v>74</v>
      </c>
      <c r="AA620" s="15" t="s">
        <v>609</v>
      </c>
      <c r="AB620" s="15">
        <v>44151</v>
      </c>
      <c r="AC620" s="15" t="s">
        <v>9291</v>
      </c>
      <c r="AD620" s="15" t="s">
        <v>9292</v>
      </c>
      <c r="AE620" s="15" t="s">
        <v>9293</v>
      </c>
      <c r="AF620" s="15" t="s">
        <v>511</v>
      </c>
      <c r="AG620" s="15" t="s">
        <v>9304</v>
      </c>
    </row>
    <row r="621" spans="1:33" x14ac:dyDescent="0.45">
      <c r="A621" s="15">
        <v>1000617</v>
      </c>
      <c r="B621" s="15" t="s">
        <v>26</v>
      </c>
      <c r="C621" s="18">
        <v>1721046603</v>
      </c>
      <c r="D621" s="15">
        <v>1200</v>
      </c>
      <c r="E621" s="15" t="s">
        <v>28</v>
      </c>
      <c r="F621" s="15" t="s">
        <v>15253</v>
      </c>
      <c r="G621" s="15" t="s">
        <v>29</v>
      </c>
      <c r="H621" s="15" t="s">
        <v>2991</v>
      </c>
      <c r="I621" s="15" t="s">
        <v>1119</v>
      </c>
      <c r="J621" s="15" t="s">
        <v>2990</v>
      </c>
      <c r="K621" s="15" t="s">
        <v>32</v>
      </c>
      <c r="L621" s="15">
        <v>984428974</v>
      </c>
      <c r="M621" s="15">
        <v>984428974</v>
      </c>
      <c r="N621" s="15" t="s">
        <v>2992</v>
      </c>
      <c r="O621" s="15" t="s">
        <v>2993</v>
      </c>
      <c r="P621" s="15">
        <v>33633</v>
      </c>
      <c r="Q621" s="15" t="s">
        <v>35</v>
      </c>
      <c r="R621" s="15" t="s">
        <v>59</v>
      </c>
      <c r="S621" s="15" t="s">
        <v>244</v>
      </c>
      <c r="T621" s="15" t="s">
        <v>15349</v>
      </c>
      <c r="U621" s="15" t="s">
        <v>1791</v>
      </c>
      <c r="V621" s="15">
        <v>984428974</v>
      </c>
      <c r="W621" s="15" t="s">
        <v>34</v>
      </c>
      <c r="X621" s="15" t="s">
        <v>39</v>
      </c>
      <c r="Y621" s="15">
        <v>0</v>
      </c>
      <c r="Z621" s="15" t="s">
        <v>333</v>
      </c>
      <c r="AA621" s="15" t="s">
        <v>41</v>
      </c>
      <c r="AB621" s="15">
        <v>44112</v>
      </c>
      <c r="AC621" s="15" t="s">
        <v>9291</v>
      </c>
      <c r="AD621" s="15" t="s">
        <v>9292</v>
      </c>
      <c r="AE621" s="15" t="s">
        <v>9302</v>
      </c>
      <c r="AF621" s="15" t="s">
        <v>5096</v>
      </c>
      <c r="AG621" s="15" t="s">
        <v>9312</v>
      </c>
    </row>
    <row r="622" spans="1:33" x14ac:dyDescent="0.45">
      <c r="A622" s="15">
        <v>1000618</v>
      </c>
      <c r="B622" s="15" t="s">
        <v>26</v>
      </c>
      <c r="C622" s="18">
        <v>1725564916</v>
      </c>
      <c r="D622" s="15">
        <v>0</v>
      </c>
      <c r="E622" s="15" t="s">
        <v>28</v>
      </c>
      <c r="F622" s="15" t="s">
        <v>15253</v>
      </c>
      <c r="G622" s="15" t="s">
        <v>29</v>
      </c>
      <c r="H622" s="15" t="s">
        <v>2995</v>
      </c>
      <c r="I622" s="15" t="s">
        <v>2996</v>
      </c>
      <c r="J622" s="15" t="s">
        <v>2994</v>
      </c>
      <c r="K622" s="15" t="s">
        <v>32</v>
      </c>
      <c r="L622" s="15">
        <v>979560952</v>
      </c>
      <c r="M622" s="15">
        <v>979560952</v>
      </c>
      <c r="N622" s="15" t="s">
        <v>2997</v>
      </c>
      <c r="O622" s="15" t="s">
        <v>2998</v>
      </c>
      <c r="P622" s="15">
        <v>34128</v>
      </c>
      <c r="Q622" s="15" t="s">
        <v>35</v>
      </c>
      <c r="R622" s="15" t="s">
        <v>36</v>
      </c>
      <c r="S622" s="15" t="s">
        <v>2620</v>
      </c>
      <c r="T622" s="15" t="s">
        <v>15359</v>
      </c>
      <c r="V622" s="15">
        <v>979560952</v>
      </c>
      <c r="W622" s="15" t="s">
        <v>34</v>
      </c>
      <c r="X622" s="15" t="s">
        <v>39</v>
      </c>
      <c r="Y622" s="15">
        <v>0</v>
      </c>
      <c r="Z622" s="15" t="s">
        <v>333</v>
      </c>
      <c r="AA622" s="15" t="s">
        <v>609</v>
      </c>
      <c r="AB622" s="15">
        <v>44151</v>
      </c>
      <c r="AC622" s="15" t="s">
        <v>9291</v>
      </c>
      <c r="AD622" s="15" t="s">
        <v>9292</v>
      </c>
      <c r="AE622" s="15" t="s">
        <v>9363</v>
      </c>
      <c r="AF622" s="15" t="s">
        <v>9364</v>
      </c>
      <c r="AG622" s="15" t="s">
        <v>9440</v>
      </c>
    </row>
    <row r="623" spans="1:33" x14ac:dyDescent="0.45">
      <c r="A623" s="15">
        <v>1000619</v>
      </c>
      <c r="B623" s="15" t="s">
        <v>26</v>
      </c>
      <c r="C623" s="18">
        <v>602491367</v>
      </c>
      <c r="D623" s="15">
        <v>900</v>
      </c>
      <c r="E623" s="15" t="s">
        <v>70</v>
      </c>
      <c r="F623" s="15" t="s">
        <v>15253</v>
      </c>
      <c r="G623" s="15" t="s">
        <v>29</v>
      </c>
      <c r="H623" s="15" t="s">
        <v>3000</v>
      </c>
      <c r="I623" s="15" t="s">
        <v>3001</v>
      </c>
      <c r="J623" s="15" t="s">
        <v>2999</v>
      </c>
      <c r="K623" s="15" t="s">
        <v>32</v>
      </c>
      <c r="L623" s="15">
        <v>2561658</v>
      </c>
      <c r="M623" s="15">
        <v>995088494</v>
      </c>
      <c r="N623" s="15" t="s">
        <v>33</v>
      </c>
      <c r="O623" s="15" t="s">
        <v>3002</v>
      </c>
      <c r="P623" s="15">
        <v>26056</v>
      </c>
      <c r="Q623" s="15" t="s">
        <v>58</v>
      </c>
      <c r="R623" s="15" t="s">
        <v>36</v>
      </c>
      <c r="S623" s="15" t="s">
        <v>3003</v>
      </c>
      <c r="T623" s="15" t="s">
        <v>15350</v>
      </c>
      <c r="W623" s="15" t="s">
        <v>34</v>
      </c>
      <c r="X623" s="15" t="s">
        <v>97</v>
      </c>
      <c r="Y623" s="15">
        <v>1</v>
      </c>
      <c r="Z623" s="15" t="s">
        <v>74</v>
      </c>
      <c r="AA623" s="15" t="s">
        <v>609</v>
      </c>
      <c r="AB623" s="15">
        <v>44151</v>
      </c>
      <c r="AC623" s="15" t="s">
        <v>9291</v>
      </c>
      <c r="AD623" s="15" t="s">
        <v>9292</v>
      </c>
      <c r="AE623" s="15" t="s">
        <v>9293</v>
      </c>
      <c r="AF623" s="15" t="s">
        <v>511</v>
      </c>
      <c r="AG623" s="15" t="s">
        <v>9304</v>
      </c>
    </row>
    <row r="624" spans="1:33" x14ac:dyDescent="0.45">
      <c r="A624" s="15">
        <v>1000620</v>
      </c>
      <c r="B624" s="15" t="s">
        <v>26</v>
      </c>
      <c r="C624" s="18">
        <v>963500806</v>
      </c>
      <c r="D624" s="15">
        <v>0</v>
      </c>
      <c r="E624" s="15" t="s">
        <v>28</v>
      </c>
      <c r="F624" s="15" t="s">
        <v>15253</v>
      </c>
      <c r="G624" s="15" t="s">
        <v>29</v>
      </c>
      <c r="H624" s="15" t="s">
        <v>3005</v>
      </c>
      <c r="I624" s="15" t="s">
        <v>3006</v>
      </c>
      <c r="J624" s="15" t="s">
        <v>3004</v>
      </c>
      <c r="K624" s="15" t="s">
        <v>32</v>
      </c>
      <c r="L624" s="15">
        <v>988078815</v>
      </c>
      <c r="M624" s="15">
        <v>988078815</v>
      </c>
      <c r="N624" s="15" t="s">
        <v>3007</v>
      </c>
      <c r="O624" s="15" t="s">
        <v>3008</v>
      </c>
      <c r="P624" s="15">
        <v>36323</v>
      </c>
      <c r="Q624" s="15" t="s">
        <v>35</v>
      </c>
      <c r="R624" s="15" t="s">
        <v>59</v>
      </c>
      <c r="S624" s="15" t="s">
        <v>2229</v>
      </c>
      <c r="T624" s="15" t="s">
        <v>15346</v>
      </c>
      <c r="U624" s="15" t="s">
        <v>33</v>
      </c>
      <c r="V624" s="15">
        <v>988078815</v>
      </c>
      <c r="W624" s="15" t="s">
        <v>34</v>
      </c>
      <c r="X624" s="15" t="s">
        <v>39</v>
      </c>
      <c r="Y624" s="15">
        <v>0</v>
      </c>
      <c r="Z624" s="15" t="s">
        <v>333</v>
      </c>
      <c r="AA624" s="15" t="s">
        <v>609</v>
      </c>
      <c r="AB624" s="15">
        <v>44151</v>
      </c>
      <c r="AC624" s="15" t="s">
        <v>9291</v>
      </c>
      <c r="AD624" s="15" t="s">
        <v>9292</v>
      </c>
      <c r="AE624" s="15" t="s">
        <v>9317</v>
      </c>
      <c r="AF624" s="15" t="s">
        <v>9318</v>
      </c>
      <c r="AG624" s="15" t="s">
        <v>9441</v>
      </c>
    </row>
    <row r="625" spans="1:33" x14ac:dyDescent="0.45">
      <c r="A625" s="15">
        <v>1000621</v>
      </c>
      <c r="B625" s="15" t="s">
        <v>26</v>
      </c>
      <c r="C625" s="18">
        <v>1706948799</v>
      </c>
      <c r="D625" s="15">
        <v>700</v>
      </c>
      <c r="E625" s="15" t="s">
        <v>70</v>
      </c>
      <c r="F625" s="15" t="s">
        <v>15253</v>
      </c>
      <c r="G625" s="15" t="s">
        <v>29</v>
      </c>
      <c r="H625" s="15" t="s">
        <v>3010</v>
      </c>
      <c r="I625" s="15" t="s">
        <v>3011</v>
      </c>
      <c r="J625" s="15" t="s">
        <v>3009</v>
      </c>
      <c r="K625" s="15" t="s">
        <v>32</v>
      </c>
      <c r="L625" s="15">
        <v>3441084</v>
      </c>
      <c r="M625" s="15">
        <v>959658587</v>
      </c>
      <c r="N625" s="15" t="s">
        <v>33</v>
      </c>
      <c r="O625" s="15" t="s">
        <v>3012</v>
      </c>
      <c r="P625" s="15">
        <v>20749</v>
      </c>
      <c r="Q625" s="15" t="s">
        <v>58</v>
      </c>
      <c r="R625" s="15" t="s">
        <v>36</v>
      </c>
      <c r="S625" s="15" t="s">
        <v>1108</v>
      </c>
      <c r="T625" s="15" t="s">
        <v>15344</v>
      </c>
      <c r="U625" s="15" t="s">
        <v>3013</v>
      </c>
      <c r="V625" s="15">
        <v>3441084</v>
      </c>
      <c r="W625" s="15" t="s">
        <v>3014</v>
      </c>
      <c r="X625" s="15" t="s">
        <v>39</v>
      </c>
      <c r="Y625" s="15">
        <v>0</v>
      </c>
      <c r="Z625" s="15" t="s">
        <v>333</v>
      </c>
      <c r="AA625" s="15" t="s">
        <v>41</v>
      </c>
      <c r="AB625" s="15">
        <v>44112</v>
      </c>
      <c r="AC625" s="15" t="s">
        <v>9291</v>
      </c>
      <c r="AD625" s="15" t="s">
        <v>9295</v>
      </c>
      <c r="AE625" s="15" t="s">
        <v>9348</v>
      </c>
      <c r="AF625" s="15" t="s">
        <v>9442</v>
      </c>
      <c r="AG625" s="15" t="s">
        <v>9443</v>
      </c>
    </row>
    <row r="626" spans="1:33" x14ac:dyDescent="0.45">
      <c r="A626" s="15">
        <v>1000622</v>
      </c>
      <c r="B626" s="15" t="s">
        <v>26</v>
      </c>
      <c r="C626" s="18">
        <v>602759805</v>
      </c>
      <c r="D626" s="15" t="s">
        <v>15231</v>
      </c>
      <c r="E626" s="15" t="s">
        <v>70</v>
      </c>
      <c r="F626" s="15" t="s">
        <v>15253</v>
      </c>
      <c r="G626" s="15" t="s">
        <v>29</v>
      </c>
      <c r="H626" s="15" t="s">
        <v>3016</v>
      </c>
      <c r="I626" s="15" t="s">
        <v>1920</v>
      </c>
      <c r="J626" s="15" t="s">
        <v>3015</v>
      </c>
      <c r="K626" s="15" t="s">
        <v>32</v>
      </c>
      <c r="L626" s="15">
        <v>32944639</v>
      </c>
      <c r="M626" s="15">
        <v>998716991</v>
      </c>
      <c r="N626" s="15" t="s">
        <v>33</v>
      </c>
      <c r="O626" s="15" t="s">
        <v>3017</v>
      </c>
      <c r="P626" s="15">
        <v>27130</v>
      </c>
      <c r="Q626" s="15" t="s">
        <v>58</v>
      </c>
      <c r="R626" s="15" t="s">
        <v>36</v>
      </c>
      <c r="S626" s="15" t="s">
        <v>197</v>
      </c>
      <c r="T626" s="15" t="s">
        <v>197</v>
      </c>
      <c r="U626" s="15" t="s">
        <v>3018</v>
      </c>
      <c r="W626" s="15" t="s">
        <v>3019</v>
      </c>
      <c r="X626" s="15" t="s">
        <v>97</v>
      </c>
      <c r="Y626" s="15">
        <v>0</v>
      </c>
      <c r="Z626" s="15" t="s">
        <v>74</v>
      </c>
      <c r="AA626" s="15" t="s">
        <v>74</v>
      </c>
      <c r="AB626" s="15">
        <v>43784</v>
      </c>
      <c r="AC626" s="15" t="s">
        <v>9291</v>
      </c>
      <c r="AD626" s="15" t="s">
        <v>9296</v>
      </c>
      <c r="AE626" s="15" t="s">
        <v>9293</v>
      </c>
      <c r="AF626" s="15" t="s">
        <v>511</v>
      </c>
      <c r="AG626" s="15" t="s">
        <v>9304</v>
      </c>
    </row>
    <row r="627" spans="1:33" x14ac:dyDescent="0.45">
      <c r="A627" s="15">
        <v>1000623</v>
      </c>
      <c r="B627" s="15" t="s">
        <v>26</v>
      </c>
      <c r="C627" s="18">
        <v>1711116879</v>
      </c>
      <c r="D627" s="15">
        <v>700</v>
      </c>
      <c r="E627" s="15" t="s">
        <v>70</v>
      </c>
      <c r="F627" s="15" t="s">
        <v>15253</v>
      </c>
      <c r="G627" s="15" t="s">
        <v>29</v>
      </c>
      <c r="H627" s="15" t="s">
        <v>3021</v>
      </c>
      <c r="I627" s="15" t="s">
        <v>3022</v>
      </c>
      <c r="J627" s="15" t="s">
        <v>3020</v>
      </c>
      <c r="K627" s="15" t="s">
        <v>32</v>
      </c>
      <c r="L627" s="15">
        <v>999894703</v>
      </c>
      <c r="M627" s="15">
        <v>995952910</v>
      </c>
      <c r="N627" s="15" t="s">
        <v>3023</v>
      </c>
      <c r="O627" s="15" t="s">
        <v>3024</v>
      </c>
      <c r="P627" s="15">
        <v>26244</v>
      </c>
      <c r="Q627" s="15" t="s">
        <v>58</v>
      </c>
      <c r="R627" s="15" t="s">
        <v>36</v>
      </c>
      <c r="S627" s="15" t="s">
        <v>3025</v>
      </c>
      <c r="T627" s="15" t="s">
        <v>15346</v>
      </c>
      <c r="U627" s="15" t="s">
        <v>3026</v>
      </c>
      <c r="V627" s="15">
        <v>2591415</v>
      </c>
      <c r="W627" s="15" t="s">
        <v>3027</v>
      </c>
      <c r="X627" s="15" t="s">
        <v>39</v>
      </c>
      <c r="Y627" s="15">
        <v>0</v>
      </c>
      <c r="Z627" s="15" t="s">
        <v>333</v>
      </c>
      <c r="AA627" s="15" t="s">
        <v>609</v>
      </c>
      <c r="AB627" s="15">
        <v>44193</v>
      </c>
      <c r="AC627" s="15" t="s">
        <v>9291</v>
      </c>
      <c r="AD627" s="15" t="s">
        <v>9296</v>
      </c>
      <c r="AE627" s="15" t="s">
        <v>9302</v>
      </c>
      <c r="AF627" s="15" t="s">
        <v>5096</v>
      </c>
      <c r="AG627" s="15" t="s">
        <v>9303</v>
      </c>
    </row>
    <row r="628" spans="1:33" x14ac:dyDescent="0.45">
      <c r="A628" s="15">
        <v>1000624</v>
      </c>
      <c r="B628" s="15" t="s">
        <v>26</v>
      </c>
      <c r="C628" s="18">
        <v>600899124</v>
      </c>
      <c r="D628" s="15">
        <v>980</v>
      </c>
      <c r="E628" s="15" t="s">
        <v>70</v>
      </c>
      <c r="F628" s="15" t="s">
        <v>15253</v>
      </c>
      <c r="G628" s="15" t="s">
        <v>29</v>
      </c>
      <c r="H628" s="15" t="s">
        <v>3029</v>
      </c>
      <c r="I628" s="15" t="s">
        <v>3030</v>
      </c>
      <c r="J628" s="15" t="s">
        <v>3028</v>
      </c>
      <c r="K628" s="15" t="s">
        <v>32</v>
      </c>
      <c r="L628" s="15">
        <v>2900436</v>
      </c>
      <c r="M628" s="15">
        <v>984290873</v>
      </c>
      <c r="N628" s="15" t="s">
        <v>33</v>
      </c>
      <c r="O628" s="15" t="s">
        <v>3031</v>
      </c>
      <c r="P628" s="15">
        <v>19644</v>
      </c>
      <c r="Q628" s="15" t="s">
        <v>58</v>
      </c>
      <c r="R628" s="15" t="s">
        <v>59</v>
      </c>
      <c r="S628" s="15" t="s">
        <v>60</v>
      </c>
      <c r="T628" s="15" t="s">
        <v>60</v>
      </c>
      <c r="W628" s="15" t="s">
        <v>34</v>
      </c>
      <c r="X628" s="15" t="s">
        <v>97</v>
      </c>
      <c r="Y628" s="15">
        <v>0</v>
      </c>
      <c r="Z628" s="15" t="s">
        <v>74</v>
      </c>
      <c r="AA628" s="15" t="s">
        <v>609</v>
      </c>
      <c r="AB628" s="15">
        <v>44151</v>
      </c>
      <c r="AC628" s="15" t="s">
        <v>9291</v>
      </c>
      <c r="AD628" s="15" t="s">
        <v>9292</v>
      </c>
      <c r="AE628" s="15" t="s">
        <v>9293</v>
      </c>
      <c r="AF628" s="15" t="s">
        <v>9297</v>
      </c>
      <c r="AG628" s="15" t="s">
        <v>9298</v>
      </c>
    </row>
    <row r="629" spans="1:33" x14ac:dyDescent="0.45">
      <c r="A629" s="15">
        <v>1000625</v>
      </c>
      <c r="B629" s="15" t="s">
        <v>26</v>
      </c>
      <c r="C629" s="18">
        <v>1727552521</v>
      </c>
      <c r="D629" s="15">
        <v>0</v>
      </c>
      <c r="E629" s="15" t="s">
        <v>70</v>
      </c>
      <c r="F629" s="15" t="s">
        <v>15253</v>
      </c>
      <c r="G629" s="15" t="s">
        <v>29</v>
      </c>
      <c r="H629" s="15" t="s">
        <v>3033</v>
      </c>
      <c r="I629" s="15" t="s">
        <v>3034</v>
      </c>
      <c r="J629" s="15" t="s">
        <v>3032</v>
      </c>
      <c r="K629" s="15" t="s">
        <v>32</v>
      </c>
      <c r="L629" s="15">
        <v>958825738</v>
      </c>
      <c r="M629" s="15">
        <v>958825738</v>
      </c>
      <c r="N629" s="15" t="s">
        <v>3035</v>
      </c>
      <c r="O629" s="15" t="s">
        <v>3036</v>
      </c>
      <c r="P629" s="15">
        <v>36178</v>
      </c>
      <c r="Q629" s="15" t="s">
        <v>35</v>
      </c>
      <c r="R629" s="15" t="s">
        <v>36</v>
      </c>
      <c r="S629" s="15" t="s">
        <v>1980</v>
      </c>
      <c r="T629" s="15" t="s">
        <v>15344</v>
      </c>
      <c r="U629" s="15" t="s">
        <v>3037</v>
      </c>
      <c r="V629" s="15">
        <v>958825738</v>
      </c>
      <c r="W629" s="15" t="s">
        <v>34</v>
      </c>
      <c r="X629" s="15" t="s">
        <v>39</v>
      </c>
      <c r="Y629" s="15">
        <v>0</v>
      </c>
      <c r="Z629" s="15" t="s">
        <v>333</v>
      </c>
      <c r="AA629" s="15" t="s">
        <v>41</v>
      </c>
      <c r="AB629" s="15">
        <v>44112</v>
      </c>
      <c r="AC629" s="15" t="s">
        <v>9291</v>
      </c>
      <c r="AD629" s="15" t="s">
        <v>9292</v>
      </c>
      <c r="AE629" s="15" t="s">
        <v>9302</v>
      </c>
      <c r="AF629" s="15" t="s">
        <v>5096</v>
      </c>
      <c r="AG629" s="15" t="s">
        <v>9444</v>
      </c>
    </row>
    <row r="630" spans="1:33" x14ac:dyDescent="0.45">
      <c r="A630" s="15">
        <v>1000626</v>
      </c>
      <c r="B630" s="15" t="s">
        <v>26</v>
      </c>
      <c r="C630" s="18">
        <v>1715582555</v>
      </c>
      <c r="D630" s="15">
        <v>120</v>
      </c>
      <c r="E630" s="15" t="s">
        <v>28</v>
      </c>
      <c r="F630" s="15" t="s">
        <v>15253</v>
      </c>
      <c r="G630" s="15" t="s">
        <v>29</v>
      </c>
      <c r="H630" s="15" t="s">
        <v>3039</v>
      </c>
      <c r="I630" s="15" t="s">
        <v>3040</v>
      </c>
      <c r="J630" s="15" t="s">
        <v>3038</v>
      </c>
      <c r="K630" s="15" t="s">
        <v>32</v>
      </c>
      <c r="L630" s="15">
        <v>3390295</v>
      </c>
      <c r="M630" s="15">
        <v>981315295</v>
      </c>
      <c r="N630" s="15" t="s">
        <v>33</v>
      </c>
      <c r="O630" s="15" t="s">
        <v>3041</v>
      </c>
      <c r="P630" s="15">
        <v>28119</v>
      </c>
      <c r="Q630" s="15" t="s">
        <v>58</v>
      </c>
      <c r="R630" s="15" t="s">
        <v>36</v>
      </c>
      <c r="S630" s="15" t="s">
        <v>432</v>
      </c>
      <c r="T630" s="15" t="s">
        <v>15324</v>
      </c>
      <c r="V630" s="15">
        <v>981315295</v>
      </c>
      <c r="W630" s="15" t="s">
        <v>34</v>
      </c>
      <c r="X630" s="15" t="s">
        <v>39</v>
      </c>
      <c r="Y630" s="15">
        <v>0</v>
      </c>
      <c r="Z630" s="15" t="s">
        <v>333</v>
      </c>
      <c r="AA630" s="15" t="s">
        <v>609</v>
      </c>
      <c r="AB630" s="15">
        <v>44151</v>
      </c>
      <c r="AC630" s="15" t="s">
        <v>9291</v>
      </c>
      <c r="AD630" s="15" t="s">
        <v>9295</v>
      </c>
      <c r="AE630" s="15" t="s">
        <v>9302</v>
      </c>
      <c r="AF630" s="15" t="s">
        <v>5096</v>
      </c>
      <c r="AG630" s="15" t="s">
        <v>9312</v>
      </c>
    </row>
    <row r="631" spans="1:33" x14ac:dyDescent="0.45">
      <c r="A631" s="15">
        <v>1000627</v>
      </c>
      <c r="B631" s="15" t="s">
        <v>26</v>
      </c>
      <c r="C631" s="18">
        <v>1724356199</v>
      </c>
      <c r="D631" s="15">
        <v>0</v>
      </c>
      <c r="E631" s="15" t="s">
        <v>70</v>
      </c>
      <c r="F631" s="15" t="s">
        <v>15253</v>
      </c>
      <c r="G631" s="15" t="s">
        <v>29</v>
      </c>
      <c r="H631" s="15" t="s">
        <v>103</v>
      </c>
      <c r="I631" s="15" t="s">
        <v>3043</v>
      </c>
      <c r="J631" s="15" t="s">
        <v>3042</v>
      </c>
      <c r="K631" s="15" t="s">
        <v>32</v>
      </c>
      <c r="L631" s="15">
        <v>979143287</v>
      </c>
      <c r="M631" s="15">
        <v>979143287</v>
      </c>
      <c r="N631" s="15" t="s">
        <v>3044</v>
      </c>
      <c r="O631" s="15" t="s">
        <v>3045</v>
      </c>
      <c r="P631" s="15">
        <v>35099</v>
      </c>
      <c r="Q631" s="15" t="s">
        <v>35</v>
      </c>
      <c r="R631" s="15" t="s">
        <v>59</v>
      </c>
      <c r="S631" s="15" t="s">
        <v>1571</v>
      </c>
      <c r="T631" s="15" t="s">
        <v>15350</v>
      </c>
      <c r="V631" s="15">
        <v>979143287</v>
      </c>
      <c r="W631" s="15" t="s">
        <v>34</v>
      </c>
      <c r="X631" s="15" t="s">
        <v>39</v>
      </c>
      <c r="Y631" s="15">
        <v>0</v>
      </c>
      <c r="Z631" s="15" t="s">
        <v>333</v>
      </c>
      <c r="AA631" s="15" t="s">
        <v>609</v>
      </c>
      <c r="AB631" s="15">
        <v>44151</v>
      </c>
      <c r="AC631" s="15" t="s">
        <v>9291</v>
      </c>
      <c r="AD631" s="15" t="s">
        <v>9295</v>
      </c>
      <c r="AE631" s="15" t="s">
        <v>9302</v>
      </c>
      <c r="AF631" s="15" t="s">
        <v>5096</v>
      </c>
      <c r="AG631" s="15" t="s">
        <v>9312</v>
      </c>
    </row>
    <row r="632" spans="1:33" x14ac:dyDescent="0.45">
      <c r="A632" s="15">
        <v>1000628</v>
      </c>
      <c r="B632" s="15" t="s">
        <v>26</v>
      </c>
      <c r="C632" s="18">
        <v>1801154046</v>
      </c>
      <c r="D632" s="15">
        <v>0</v>
      </c>
      <c r="E632" s="15" t="s">
        <v>70</v>
      </c>
      <c r="F632" s="15" t="s">
        <v>15253</v>
      </c>
      <c r="G632" s="15" t="s">
        <v>29</v>
      </c>
      <c r="H632" s="15" t="s">
        <v>3047</v>
      </c>
      <c r="I632" s="15" t="s">
        <v>3048</v>
      </c>
      <c r="J632" s="15" t="s">
        <v>3046</v>
      </c>
      <c r="K632" s="15" t="s">
        <v>32</v>
      </c>
      <c r="L632" s="15">
        <v>960152075</v>
      </c>
      <c r="M632" s="15">
        <v>960152075</v>
      </c>
      <c r="N632" s="15" t="s">
        <v>33</v>
      </c>
      <c r="O632" s="15" t="s">
        <v>3049</v>
      </c>
      <c r="P632" s="15">
        <v>19039</v>
      </c>
      <c r="Q632" s="15" t="s">
        <v>409</v>
      </c>
      <c r="R632" s="15" t="s">
        <v>36</v>
      </c>
      <c r="S632" s="15" t="s">
        <v>2620</v>
      </c>
      <c r="T632" s="15" t="s">
        <v>15359</v>
      </c>
      <c r="U632" s="15" t="s">
        <v>2141</v>
      </c>
      <c r="V632" s="15">
        <v>960152075</v>
      </c>
      <c r="W632" s="15" t="s">
        <v>34</v>
      </c>
      <c r="X632" s="15" t="s">
        <v>97</v>
      </c>
      <c r="Y632" s="15">
        <v>0</v>
      </c>
      <c r="Z632" s="15" t="s">
        <v>333</v>
      </c>
      <c r="AA632" s="15" t="s">
        <v>609</v>
      </c>
      <c r="AB632" s="15">
        <v>44151</v>
      </c>
      <c r="AC632" s="15" t="s">
        <v>9291</v>
      </c>
      <c r="AD632" s="15" t="s">
        <v>9296</v>
      </c>
      <c r="AE632" s="15" t="s">
        <v>9309</v>
      </c>
      <c r="AF632" s="15" t="s">
        <v>9310</v>
      </c>
      <c r="AG632" s="15" t="s">
        <v>9431</v>
      </c>
    </row>
    <row r="633" spans="1:33" x14ac:dyDescent="0.45">
      <c r="A633" s="15">
        <v>1000629</v>
      </c>
      <c r="B633" s="15" t="s">
        <v>26</v>
      </c>
      <c r="C633" s="18">
        <v>1751728658</v>
      </c>
      <c r="D633" s="15">
        <v>0</v>
      </c>
      <c r="E633" s="15" t="s">
        <v>28</v>
      </c>
      <c r="F633" s="15" t="s">
        <v>15253</v>
      </c>
      <c r="G633" s="15" t="s">
        <v>29</v>
      </c>
      <c r="H633" s="15" t="s">
        <v>3051</v>
      </c>
      <c r="I633" s="15" t="s">
        <v>1090</v>
      </c>
      <c r="J633" s="15" t="s">
        <v>3050</v>
      </c>
      <c r="K633" s="15" t="s">
        <v>32</v>
      </c>
      <c r="L633" s="15" t="s">
        <v>33</v>
      </c>
      <c r="M633" s="15" t="s">
        <v>33</v>
      </c>
      <c r="N633" s="15" t="s">
        <v>33</v>
      </c>
      <c r="O633" s="15" t="s">
        <v>3052</v>
      </c>
      <c r="P633" s="15">
        <v>33928</v>
      </c>
      <c r="Q633" s="15" t="s">
        <v>35</v>
      </c>
      <c r="R633" s="15" t="s">
        <v>59</v>
      </c>
      <c r="S633" s="15" t="s">
        <v>244</v>
      </c>
      <c r="T633" s="15" t="s">
        <v>15349</v>
      </c>
      <c r="U633" s="15" t="s">
        <v>3053</v>
      </c>
      <c r="V633" s="15" t="s">
        <v>33</v>
      </c>
      <c r="W633" s="15" t="s">
        <v>34</v>
      </c>
      <c r="X633" s="15" t="s">
        <v>39</v>
      </c>
      <c r="Y633" s="15">
        <v>0</v>
      </c>
      <c r="Z633" s="15" t="s">
        <v>1581</v>
      </c>
      <c r="AA633" s="15" t="s">
        <v>41</v>
      </c>
      <c r="AB633" s="15">
        <v>44112</v>
      </c>
      <c r="AC633" s="15" t="s">
        <v>9291</v>
      </c>
      <c r="AD633" s="15" t="s">
        <v>9292</v>
      </c>
      <c r="AE633" s="15" t="s">
        <v>9293</v>
      </c>
      <c r="AF633" s="15" t="s">
        <v>511</v>
      </c>
      <c r="AG633" s="15" t="s">
        <v>9347</v>
      </c>
    </row>
    <row r="634" spans="1:33" x14ac:dyDescent="0.45">
      <c r="A634" s="15">
        <v>1000630</v>
      </c>
      <c r="B634" s="15" t="s">
        <v>2683</v>
      </c>
      <c r="C634" s="18">
        <v>1755383765</v>
      </c>
      <c r="D634" s="15">
        <v>0</v>
      </c>
      <c r="E634" s="15" t="s">
        <v>1450</v>
      </c>
      <c r="F634" s="15" t="s">
        <v>15254</v>
      </c>
      <c r="G634" s="15" t="s">
        <v>29</v>
      </c>
      <c r="H634" s="15" t="s">
        <v>3055</v>
      </c>
      <c r="I634" s="15" t="s">
        <v>3056</v>
      </c>
      <c r="J634" s="15" t="s">
        <v>3054</v>
      </c>
      <c r="K634" s="15" t="s">
        <v>32</v>
      </c>
      <c r="L634" s="15" t="s">
        <v>33</v>
      </c>
      <c r="M634" s="15" t="s">
        <v>33</v>
      </c>
      <c r="N634" s="15" t="s">
        <v>33</v>
      </c>
      <c r="O634" s="15" t="s">
        <v>34</v>
      </c>
      <c r="P634" s="15">
        <v>31721</v>
      </c>
      <c r="Q634" s="15" t="s">
        <v>35</v>
      </c>
      <c r="R634" s="15" t="s">
        <v>36</v>
      </c>
      <c r="S634" s="15" t="s">
        <v>3057</v>
      </c>
      <c r="T634" s="15" t="s">
        <v>15347</v>
      </c>
      <c r="U634" s="15" t="s">
        <v>33</v>
      </c>
      <c r="V634" s="15" t="s">
        <v>33</v>
      </c>
      <c r="W634" s="15" t="s">
        <v>34</v>
      </c>
      <c r="X634" s="15" t="s">
        <v>39</v>
      </c>
      <c r="Y634" s="15">
        <v>0</v>
      </c>
      <c r="Z634" s="15" t="s">
        <v>333</v>
      </c>
      <c r="AA634" s="15" t="s">
        <v>41</v>
      </c>
      <c r="AB634" s="15">
        <v>44112</v>
      </c>
      <c r="AC634" s="15" t="s">
        <v>9291</v>
      </c>
      <c r="AD634" s="15" t="s">
        <v>9295</v>
      </c>
      <c r="AE634" s="15" t="s">
        <v>9302</v>
      </c>
      <c r="AF634" s="15" t="s">
        <v>5096</v>
      </c>
      <c r="AG634" s="15" t="s">
        <v>9312</v>
      </c>
    </row>
    <row r="635" spans="1:33" x14ac:dyDescent="0.45">
      <c r="A635" s="15">
        <v>1000631</v>
      </c>
      <c r="B635" s="15" t="s">
        <v>26</v>
      </c>
      <c r="C635" s="18">
        <v>1707813638</v>
      </c>
      <c r="D635" s="15">
        <v>1100</v>
      </c>
      <c r="E635" s="15" t="s">
        <v>70</v>
      </c>
      <c r="F635" s="15" t="s">
        <v>15253</v>
      </c>
      <c r="G635" s="15" t="s">
        <v>29</v>
      </c>
      <c r="H635" s="15" t="s">
        <v>3059</v>
      </c>
      <c r="I635" s="15" t="s">
        <v>3060</v>
      </c>
      <c r="J635" s="15" t="s">
        <v>3058</v>
      </c>
      <c r="K635" s="15" t="s">
        <v>32</v>
      </c>
      <c r="L635" s="15">
        <v>999761532</v>
      </c>
      <c r="M635" s="15" t="s">
        <v>33</v>
      </c>
      <c r="N635" s="15" t="s">
        <v>33</v>
      </c>
      <c r="O635" s="15" t="s">
        <v>3061</v>
      </c>
      <c r="P635" s="15">
        <v>23281</v>
      </c>
      <c r="Q635" s="15" t="s">
        <v>409</v>
      </c>
      <c r="R635" s="15" t="s">
        <v>59</v>
      </c>
      <c r="S635" s="15" t="s">
        <v>3062</v>
      </c>
      <c r="T635" s="15" t="s">
        <v>15359</v>
      </c>
      <c r="U635" s="15" t="s">
        <v>1286</v>
      </c>
      <c r="V635" s="15">
        <v>999761532</v>
      </c>
      <c r="W635" s="15" t="s">
        <v>34</v>
      </c>
      <c r="X635" s="15" t="s">
        <v>39</v>
      </c>
      <c r="Y635" s="15">
        <v>0</v>
      </c>
      <c r="Z635" s="15" t="s">
        <v>333</v>
      </c>
      <c r="AA635" s="15" t="s">
        <v>41</v>
      </c>
      <c r="AB635" s="15">
        <v>44112</v>
      </c>
      <c r="AC635" s="15" t="s">
        <v>9291</v>
      </c>
      <c r="AD635" s="15" t="s">
        <v>9292</v>
      </c>
      <c r="AE635" s="15" t="s">
        <v>9302</v>
      </c>
      <c r="AF635" s="15" t="s">
        <v>5096</v>
      </c>
      <c r="AG635" s="15" t="s">
        <v>9303</v>
      </c>
    </row>
    <row r="636" spans="1:33" x14ac:dyDescent="0.45">
      <c r="A636" s="15">
        <v>1000632</v>
      </c>
      <c r="B636" s="15" t="s">
        <v>26</v>
      </c>
      <c r="C636" s="18">
        <v>602784696</v>
      </c>
      <c r="D636" s="15" t="s">
        <v>15232</v>
      </c>
      <c r="E636" s="15" t="s">
        <v>70</v>
      </c>
      <c r="F636" s="15" t="s">
        <v>15253</v>
      </c>
      <c r="G636" s="15" t="s">
        <v>29</v>
      </c>
      <c r="H636" s="15" t="s">
        <v>3064</v>
      </c>
      <c r="I636" s="15" t="s">
        <v>3065</v>
      </c>
      <c r="J636" s="15" t="s">
        <v>3063</v>
      </c>
      <c r="K636" s="15" t="s">
        <v>32</v>
      </c>
      <c r="L636" s="15">
        <v>994678878</v>
      </c>
      <c r="M636" s="15">
        <v>2965629</v>
      </c>
      <c r="N636" s="15" t="s">
        <v>33</v>
      </c>
      <c r="O636" s="15" t="s">
        <v>3066</v>
      </c>
      <c r="P636" s="15">
        <v>27121</v>
      </c>
      <c r="Q636" s="15" t="s">
        <v>58</v>
      </c>
      <c r="R636" s="15" t="s">
        <v>59</v>
      </c>
      <c r="S636" s="15" t="s">
        <v>197</v>
      </c>
      <c r="T636" s="15" t="s">
        <v>197</v>
      </c>
      <c r="U636" s="15" t="s">
        <v>3067</v>
      </c>
      <c r="W636" s="15" t="s">
        <v>34</v>
      </c>
      <c r="X636" s="15" t="s">
        <v>97</v>
      </c>
      <c r="Y636" s="15">
        <v>0</v>
      </c>
      <c r="Z636" s="15" t="s">
        <v>74</v>
      </c>
      <c r="AA636" s="15" t="s">
        <v>609</v>
      </c>
      <c r="AB636" s="15">
        <v>44151</v>
      </c>
      <c r="AC636" s="15" t="s">
        <v>9291</v>
      </c>
      <c r="AD636" s="15" t="s">
        <v>9292</v>
      </c>
      <c r="AE636" s="15" t="s">
        <v>9293</v>
      </c>
      <c r="AF636" s="15" t="s">
        <v>511</v>
      </c>
      <c r="AG636" s="15" t="s">
        <v>9330</v>
      </c>
    </row>
    <row r="637" spans="1:33" x14ac:dyDescent="0.45">
      <c r="A637" s="15">
        <v>1000633</v>
      </c>
      <c r="B637" s="15" t="s">
        <v>26</v>
      </c>
      <c r="C637" s="18">
        <v>603096041</v>
      </c>
      <c r="D637" s="15">
        <v>400</v>
      </c>
      <c r="E637" s="15" t="s">
        <v>28</v>
      </c>
      <c r="F637" s="15" t="s">
        <v>15253</v>
      </c>
      <c r="G637" s="15" t="s">
        <v>29</v>
      </c>
      <c r="H637" s="15" t="s">
        <v>296</v>
      </c>
      <c r="I637" s="15" t="s">
        <v>3069</v>
      </c>
      <c r="J637" s="15" t="s">
        <v>3068</v>
      </c>
      <c r="K637" s="15" t="s">
        <v>32</v>
      </c>
      <c r="L637" s="15">
        <v>962602277</v>
      </c>
      <c r="M637" s="15" t="s">
        <v>33</v>
      </c>
      <c r="N637" s="15" t="s">
        <v>33</v>
      </c>
      <c r="O637" s="15" t="s">
        <v>3070</v>
      </c>
      <c r="P637" s="15">
        <v>28680</v>
      </c>
      <c r="Q637" s="15" t="s">
        <v>991</v>
      </c>
      <c r="R637" s="15" t="s">
        <v>36</v>
      </c>
      <c r="S637" s="15" t="s">
        <v>3071</v>
      </c>
      <c r="T637" s="15" t="s">
        <v>15314</v>
      </c>
      <c r="U637" s="15" t="s">
        <v>3072</v>
      </c>
      <c r="W637" s="15" t="s">
        <v>3073</v>
      </c>
      <c r="X637" s="15" t="s">
        <v>97</v>
      </c>
      <c r="Y637" s="15">
        <v>0</v>
      </c>
      <c r="Z637" s="15" t="s">
        <v>74</v>
      </c>
      <c r="AA637" s="15" t="s">
        <v>609</v>
      </c>
      <c r="AB637" s="15">
        <v>44151</v>
      </c>
      <c r="AC637" s="15" t="s">
        <v>9291</v>
      </c>
      <c r="AD637" s="15" t="s">
        <v>9295</v>
      </c>
      <c r="AE637" s="15" t="s">
        <v>9293</v>
      </c>
      <c r="AF637" s="15" t="s">
        <v>9369</v>
      </c>
      <c r="AG637" s="15" t="s">
        <v>9380</v>
      </c>
    </row>
    <row r="638" spans="1:33" x14ac:dyDescent="0.45">
      <c r="A638" s="15">
        <v>1000634</v>
      </c>
      <c r="B638" s="15" t="s">
        <v>26</v>
      </c>
      <c r="C638" s="18">
        <v>1703221471</v>
      </c>
      <c r="D638" s="15">
        <v>800</v>
      </c>
      <c r="E638" s="15" t="s">
        <v>28</v>
      </c>
      <c r="F638" s="15" t="s">
        <v>15253</v>
      </c>
      <c r="G638" s="15" t="s">
        <v>29</v>
      </c>
      <c r="H638" s="15" t="s">
        <v>3075</v>
      </c>
      <c r="I638" s="15" t="s">
        <v>3076</v>
      </c>
      <c r="J638" s="15" t="s">
        <v>3074</v>
      </c>
      <c r="K638" s="15" t="s">
        <v>32</v>
      </c>
      <c r="L638" s="15">
        <v>997737276</v>
      </c>
      <c r="M638" s="15">
        <v>997737276</v>
      </c>
      <c r="N638" s="15" t="s">
        <v>3077</v>
      </c>
      <c r="O638" s="15" t="s">
        <v>3078</v>
      </c>
      <c r="P638" s="15">
        <v>18698</v>
      </c>
      <c r="Q638" s="15" t="s">
        <v>58</v>
      </c>
      <c r="R638" s="15" t="s">
        <v>59</v>
      </c>
      <c r="S638" s="15" t="s">
        <v>279</v>
      </c>
      <c r="T638" s="15" t="s">
        <v>15324</v>
      </c>
      <c r="U638" s="15" t="s">
        <v>2827</v>
      </c>
      <c r="V638" s="15">
        <v>997737276</v>
      </c>
      <c r="W638" s="15" t="s">
        <v>3079</v>
      </c>
      <c r="X638" s="15" t="s">
        <v>39</v>
      </c>
      <c r="Y638" s="15">
        <v>0</v>
      </c>
      <c r="Z638" s="15" t="s">
        <v>1581</v>
      </c>
      <c r="AA638" s="15" t="s">
        <v>609</v>
      </c>
      <c r="AB638" s="15">
        <v>44379</v>
      </c>
      <c r="AC638" s="15" t="s">
        <v>9291</v>
      </c>
      <c r="AD638" s="15" t="s">
        <v>9295</v>
      </c>
      <c r="AE638" s="15" t="s">
        <v>9293</v>
      </c>
      <c r="AF638" s="15" t="s">
        <v>511</v>
      </c>
      <c r="AG638" s="15" t="s">
        <v>9294</v>
      </c>
    </row>
    <row r="639" spans="1:33" x14ac:dyDescent="0.45">
      <c r="A639" s="15">
        <v>1000635</v>
      </c>
      <c r="B639" s="15" t="s">
        <v>26</v>
      </c>
      <c r="C639" s="18">
        <v>1708457286</v>
      </c>
      <c r="D639" s="15">
        <v>3000</v>
      </c>
      <c r="E639" s="15" t="s">
        <v>28</v>
      </c>
      <c r="F639" s="15" t="s">
        <v>15253</v>
      </c>
      <c r="G639" s="15" t="s">
        <v>29</v>
      </c>
      <c r="H639" s="15" t="s">
        <v>3081</v>
      </c>
      <c r="I639" s="15" t="s">
        <v>3082</v>
      </c>
      <c r="J639" s="15" t="s">
        <v>3080</v>
      </c>
      <c r="K639" s="15" t="s">
        <v>32</v>
      </c>
      <c r="L639" s="15">
        <v>984257039</v>
      </c>
      <c r="M639" s="15">
        <v>984257039</v>
      </c>
      <c r="N639" s="15" t="s">
        <v>3083</v>
      </c>
      <c r="O639" s="15" t="s">
        <v>3084</v>
      </c>
      <c r="P639" s="15">
        <v>24559</v>
      </c>
      <c r="Q639" s="15" t="s">
        <v>58</v>
      </c>
      <c r="R639" s="15" t="s">
        <v>59</v>
      </c>
      <c r="S639" s="15" t="s">
        <v>1039</v>
      </c>
      <c r="T639" s="15" t="s">
        <v>15349</v>
      </c>
      <c r="U639" s="15" t="s">
        <v>3085</v>
      </c>
      <c r="V639" s="15">
        <v>2290402</v>
      </c>
      <c r="W639" s="15" t="s">
        <v>3086</v>
      </c>
      <c r="X639" s="15" t="s">
        <v>39</v>
      </c>
      <c r="Y639" s="15">
        <v>0</v>
      </c>
      <c r="Z639" s="15" t="s">
        <v>1581</v>
      </c>
      <c r="AA639" s="15" t="s">
        <v>665</v>
      </c>
      <c r="AB639" s="15">
        <v>44537</v>
      </c>
      <c r="AC639" s="15" t="s">
        <v>9291</v>
      </c>
      <c r="AD639" s="15" t="s">
        <v>9296</v>
      </c>
      <c r="AE639" s="15" t="s">
        <v>9351</v>
      </c>
      <c r="AF639" s="15" t="s">
        <v>9416</v>
      </c>
      <c r="AG639" s="15" t="s">
        <v>9417</v>
      </c>
    </row>
    <row r="640" spans="1:33" x14ac:dyDescent="0.45">
      <c r="A640" s="15">
        <v>1000636</v>
      </c>
      <c r="B640" s="15" t="s">
        <v>26</v>
      </c>
      <c r="C640" s="18">
        <v>1757831399</v>
      </c>
      <c r="D640" s="15">
        <v>400</v>
      </c>
      <c r="E640" s="15" t="s">
        <v>1450</v>
      </c>
      <c r="F640" s="15" t="s">
        <v>15254</v>
      </c>
      <c r="G640" s="15" t="s">
        <v>29</v>
      </c>
      <c r="H640" s="15" t="s">
        <v>3088</v>
      </c>
      <c r="I640" s="15" t="s">
        <v>3089</v>
      </c>
      <c r="J640" s="15" t="s">
        <v>3087</v>
      </c>
      <c r="K640" s="15" t="s">
        <v>32</v>
      </c>
      <c r="L640" s="15">
        <v>984221665</v>
      </c>
      <c r="M640" s="15" t="s">
        <v>33</v>
      </c>
      <c r="N640" s="15" t="s">
        <v>3090</v>
      </c>
      <c r="O640" s="15" t="s">
        <v>3091</v>
      </c>
      <c r="P640" s="15">
        <v>24865</v>
      </c>
      <c r="Q640" s="15" t="s">
        <v>35</v>
      </c>
      <c r="R640" s="15" t="s">
        <v>36</v>
      </c>
      <c r="S640" s="15" t="s">
        <v>3092</v>
      </c>
      <c r="T640" s="15" t="s">
        <v>3092</v>
      </c>
      <c r="U640" s="15" t="s">
        <v>3093</v>
      </c>
      <c r="W640" s="15" t="s">
        <v>1584</v>
      </c>
      <c r="X640" s="15" t="s">
        <v>39</v>
      </c>
      <c r="Y640" s="15">
        <v>0</v>
      </c>
      <c r="Z640" s="15" t="s">
        <v>333</v>
      </c>
      <c r="AA640" s="15" t="s">
        <v>609</v>
      </c>
      <c r="AB640" s="15">
        <v>44348</v>
      </c>
      <c r="AC640" s="15" t="s">
        <v>9291</v>
      </c>
      <c r="AD640" s="15" t="s">
        <v>9295</v>
      </c>
      <c r="AE640" s="15" t="s">
        <v>9302</v>
      </c>
      <c r="AF640" s="15" t="s">
        <v>5096</v>
      </c>
      <c r="AG640" s="15" t="s">
        <v>9312</v>
      </c>
    </row>
    <row r="641" spans="1:33" x14ac:dyDescent="0.45">
      <c r="A641" s="15">
        <v>1000637</v>
      </c>
      <c r="B641" s="15" t="s">
        <v>2683</v>
      </c>
      <c r="C641" s="18">
        <v>1759463449</v>
      </c>
      <c r="D641" s="15">
        <v>0</v>
      </c>
      <c r="E641" s="15" t="s">
        <v>1450</v>
      </c>
      <c r="F641" s="15" t="s">
        <v>15254</v>
      </c>
      <c r="G641" s="15" t="s">
        <v>29</v>
      </c>
      <c r="H641" s="15" t="s">
        <v>907</v>
      </c>
      <c r="I641" s="15" t="s">
        <v>3095</v>
      </c>
      <c r="J641" s="15" t="s">
        <v>3094</v>
      </c>
      <c r="K641" s="15" t="s">
        <v>32</v>
      </c>
      <c r="L641" s="15">
        <v>969050936</v>
      </c>
      <c r="M641" s="15" t="s">
        <v>33</v>
      </c>
      <c r="N641" s="15" t="s">
        <v>3096</v>
      </c>
      <c r="O641" s="15" t="s">
        <v>3091</v>
      </c>
      <c r="P641" s="15">
        <v>23217</v>
      </c>
      <c r="Q641" s="15" t="s">
        <v>58</v>
      </c>
      <c r="R641" s="15" t="s">
        <v>59</v>
      </c>
      <c r="S641" s="15" t="s">
        <v>3097</v>
      </c>
      <c r="T641" s="15" t="s">
        <v>15308</v>
      </c>
      <c r="U641" s="15" t="s">
        <v>33</v>
      </c>
      <c r="V641" s="15" t="s">
        <v>33</v>
      </c>
      <c r="W641" s="15" t="s">
        <v>1584</v>
      </c>
      <c r="X641" s="15" t="s">
        <v>39</v>
      </c>
      <c r="Y641" s="15">
        <v>0</v>
      </c>
      <c r="Z641" s="15" t="s">
        <v>333</v>
      </c>
      <c r="AA641" s="15" t="s">
        <v>41</v>
      </c>
      <c r="AB641" s="15">
        <v>44112</v>
      </c>
      <c r="AC641" s="15" t="s">
        <v>9291</v>
      </c>
      <c r="AD641" s="15" t="s">
        <v>9295</v>
      </c>
      <c r="AE641" s="15" t="s">
        <v>9302</v>
      </c>
      <c r="AF641" s="15" t="s">
        <v>5096</v>
      </c>
      <c r="AG641" s="15" t="s">
        <v>9312</v>
      </c>
    </row>
    <row r="642" spans="1:33" x14ac:dyDescent="0.45">
      <c r="A642" s="15">
        <v>1000638</v>
      </c>
      <c r="B642" s="15" t="s">
        <v>26</v>
      </c>
      <c r="C642" s="18">
        <v>1715233159</v>
      </c>
      <c r="D642" s="15">
        <v>1100</v>
      </c>
      <c r="E642" s="15" t="s">
        <v>70</v>
      </c>
      <c r="F642" s="15" t="s">
        <v>15253</v>
      </c>
      <c r="G642" s="15" t="s">
        <v>29</v>
      </c>
      <c r="H642" s="15" t="s">
        <v>3099</v>
      </c>
      <c r="I642" s="15" t="s">
        <v>2386</v>
      </c>
      <c r="J642" s="15" t="s">
        <v>3098</v>
      </c>
      <c r="K642" s="15" t="s">
        <v>32</v>
      </c>
      <c r="L642" s="15">
        <v>981844324</v>
      </c>
      <c r="M642" s="15">
        <v>24523567</v>
      </c>
      <c r="N642" s="15" t="s">
        <v>3100</v>
      </c>
      <c r="O642" s="15" t="s">
        <v>3101</v>
      </c>
      <c r="P642" s="15">
        <v>29874</v>
      </c>
      <c r="Q642" s="15" t="s">
        <v>35</v>
      </c>
      <c r="R642" s="15" t="s">
        <v>36</v>
      </c>
      <c r="S642" s="15" t="s">
        <v>79</v>
      </c>
      <c r="T642" s="15" t="s">
        <v>79</v>
      </c>
      <c r="U642" s="15" t="s">
        <v>3102</v>
      </c>
      <c r="V642" s="15">
        <v>981844324</v>
      </c>
      <c r="W642" s="15" t="s">
        <v>34</v>
      </c>
      <c r="X642" s="15" t="s">
        <v>39</v>
      </c>
      <c r="Y642" s="15">
        <v>0</v>
      </c>
      <c r="Z642" s="15" t="s">
        <v>1581</v>
      </c>
      <c r="AA642" s="15" t="s">
        <v>609</v>
      </c>
      <c r="AB642" s="15">
        <v>44158</v>
      </c>
      <c r="AC642" s="15" t="s">
        <v>9291</v>
      </c>
      <c r="AD642" s="15" t="s">
        <v>9292</v>
      </c>
      <c r="AE642" s="15" t="s">
        <v>9302</v>
      </c>
      <c r="AF642" s="15" t="s">
        <v>5096</v>
      </c>
      <c r="AG642" s="15" t="s">
        <v>9312</v>
      </c>
    </row>
    <row r="643" spans="1:33" x14ac:dyDescent="0.45">
      <c r="A643" s="15">
        <v>1000639</v>
      </c>
      <c r="B643" s="15" t="s">
        <v>26</v>
      </c>
      <c r="C643" s="18">
        <v>601981186</v>
      </c>
      <c r="D643" s="15">
        <v>0</v>
      </c>
      <c r="E643" s="15" t="s">
        <v>70</v>
      </c>
      <c r="F643" s="15" t="s">
        <v>15253</v>
      </c>
      <c r="G643" s="15" t="s">
        <v>29</v>
      </c>
      <c r="H643" s="15" t="s">
        <v>3104</v>
      </c>
      <c r="I643" s="15" t="s">
        <v>3105</v>
      </c>
      <c r="J643" s="15" t="s">
        <v>3103</v>
      </c>
      <c r="K643" s="15" t="s">
        <v>32</v>
      </c>
      <c r="L643" s="15">
        <v>3968932</v>
      </c>
      <c r="M643" s="15">
        <v>987108068</v>
      </c>
      <c r="N643" s="15" t="s">
        <v>3106</v>
      </c>
      <c r="O643" s="15" t="s">
        <v>3107</v>
      </c>
      <c r="P643" s="15">
        <v>23898</v>
      </c>
      <c r="Q643" s="15" t="s">
        <v>409</v>
      </c>
      <c r="R643" s="15" t="s">
        <v>59</v>
      </c>
      <c r="S643" s="15" t="s">
        <v>79</v>
      </c>
      <c r="T643" s="15" t="s">
        <v>79</v>
      </c>
      <c r="W643" s="15" t="s">
        <v>34</v>
      </c>
      <c r="X643" s="15" t="s">
        <v>97</v>
      </c>
      <c r="Y643" s="15">
        <v>0</v>
      </c>
      <c r="Z643" s="15" t="s">
        <v>74</v>
      </c>
      <c r="AA643" s="15" t="s">
        <v>609</v>
      </c>
      <c r="AB643" s="15">
        <v>44151</v>
      </c>
      <c r="AC643" s="15" t="s">
        <v>9291</v>
      </c>
      <c r="AD643" s="15" t="s">
        <v>9296</v>
      </c>
      <c r="AE643" s="15" t="s">
        <v>9293</v>
      </c>
      <c r="AF643" s="15" t="s">
        <v>511</v>
      </c>
      <c r="AG643" s="15" t="s">
        <v>9299</v>
      </c>
    </row>
    <row r="644" spans="1:33" x14ac:dyDescent="0.45">
      <c r="A644" s="15">
        <v>1000640</v>
      </c>
      <c r="B644" s="15" t="s">
        <v>26</v>
      </c>
      <c r="C644" s="18">
        <v>1710632819</v>
      </c>
      <c r="D644" s="15">
        <v>750</v>
      </c>
      <c r="E644" s="15" t="s">
        <v>70</v>
      </c>
      <c r="F644" s="15" t="s">
        <v>15253</v>
      </c>
      <c r="G644" s="15" t="s">
        <v>29</v>
      </c>
      <c r="H644" s="15" t="s">
        <v>3109</v>
      </c>
      <c r="I644" s="15" t="s">
        <v>3110</v>
      </c>
      <c r="J644" s="15" t="s">
        <v>3108</v>
      </c>
      <c r="K644" s="15" t="s">
        <v>32</v>
      </c>
      <c r="L644" s="15">
        <v>996644085</v>
      </c>
      <c r="M644" s="15">
        <v>996644085</v>
      </c>
      <c r="N644" s="15" t="s">
        <v>3111</v>
      </c>
      <c r="O644" s="15" t="s">
        <v>3112</v>
      </c>
      <c r="P644" s="15">
        <v>26354</v>
      </c>
      <c r="Q644" s="15" t="s">
        <v>58</v>
      </c>
      <c r="R644" s="15" t="s">
        <v>59</v>
      </c>
      <c r="S644" s="15" t="s">
        <v>79</v>
      </c>
      <c r="T644" s="15" t="s">
        <v>79</v>
      </c>
      <c r="U644" s="15" t="s">
        <v>33</v>
      </c>
      <c r="V644" s="15">
        <v>999001505</v>
      </c>
      <c r="W644" s="15" t="s">
        <v>34</v>
      </c>
      <c r="X644" s="15" t="s">
        <v>39</v>
      </c>
      <c r="Y644" s="15">
        <v>0</v>
      </c>
      <c r="Z644" s="15" t="s">
        <v>333</v>
      </c>
      <c r="AA644" s="15" t="s">
        <v>41</v>
      </c>
      <c r="AB644" s="15">
        <v>44112</v>
      </c>
      <c r="AC644" s="15" t="s">
        <v>9291</v>
      </c>
      <c r="AD644" s="15" t="s">
        <v>9292</v>
      </c>
      <c r="AE644" s="15" t="s">
        <v>9302</v>
      </c>
      <c r="AF644" s="15" t="s">
        <v>5096</v>
      </c>
      <c r="AG644" s="15" t="s">
        <v>9381</v>
      </c>
    </row>
    <row r="645" spans="1:33" x14ac:dyDescent="0.45">
      <c r="A645" s="15">
        <v>1000641</v>
      </c>
      <c r="B645" s="15" t="s">
        <v>26</v>
      </c>
      <c r="C645" s="18">
        <v>1720292034</v>
      </c>
      <c r="D645" s="15">
        <v>200</v>
      </c>
      <c r="E645" s="15" t="s">
        <v>28</v>
      </c>
      <c r="F645" s="15" t="s">
        <v>15253</v>
      </c>
      <c r="G645" s="15" t="s">
        <v>29</v>
      </c>
      <c r="H645" s="15" t="s">
        <v>1050</v>
      </c>
      <c r="I645" s="15" t="s">
        <v>3114</v>
      </c>
      <c r="J645" s="15" t="s">
        <v>3113</v>
      </c>
      <c r="K645" s="15" t="s">
        <v>32</v>
      </c>
      <c r="L645" s="15">
        <v>999117568</v>
      </c>
      <c r="M645" s="15">
        <v>999117568</v>
      </c>
      <c r="N645" s="15" t="s">
        <v>33</v>
      </c>
      <c r="O645" s="15" t="s">
        <v>3115</v>
      </c>
      <c r="P645" s="15">
        <v>30071</v>
      </c>
      <c r="Q645" s="15" t="s">
        <v>58</v>
      </c>
      <c r="R645" s="15" t="s">
        <v>36</v>
      </c>
      <c r="S645" s="15" t="s">
        <v>279</v>
      </c>
      <c r="T645" s="15" t="s">
        <v>15324</v>
      </c>
      <c r="U645" s="15" t="s">
        <v>1092</v>
      </c>
      <c r="V645" s="15">
        <v>24528426</v>
      </c>
      <c r="W645" s="15" t="s">
        <v>3116</v>
      </c>
      <c r="X645" s="15" t="s">
        <v>39</v>
      </c>
      <c r="Y645" s="15">
        <v>2</v>
      </c>
      <c r="Z645" s="15" t="s">
        <v>46</v>
      </c>
      <c r="AA645" s="15" t="s">
        <v>609</v>
      </c>
      <c r="AB645" s="15">
        <v>44151</v>
      </c>
      <c r="AC645" s="15" t="s">
        <v>9291</v>
      </c>
      <c r="AD645" s="15" t="s">
        <v>9292</v>
      </c>
      <c r="AE645" s="15" t="s">
        <v>9293</v>
      </c>
      <c r="AF645" s="15" t="s">
        <v>511</v>
      </c>
      <c r="AG645" s="15" t="s">
        <v>9294</v>
      </c>
    </row>
    <row r="646" spans="1:33" x14ac:dyDescent="0.45">
      <c r="A646" s="15">
        <v>1000642</v>
      </c>
      <c r="B646" s="15" t="s">
        <v>26</v>
      </c>
      <c r="C646" s="18">
        <v>1754808192</v>
      </c>
      <c r="D646" s="15">
        <v>0</v>
      </c>
      <c r="E646" s="15" t="s">
        <v>70</v>
      </c>
      <c r="F646" s="15" t="s">
        <v>15253</v>
      </c>
      <c r="G646" s="15" t="s">
        <v>29</v>
      </c>
      <c r="H646" s="15" t="s">
        <v>3117</v>
      </c>
      <c r="I646" s="15" t="s">
        <v>2386</v>
      </c>
      <c r="J646" s="15" t="s">
        <v>3118</v>
      </c>
      <c r="K646" s="15" t="s">
        <v>32</v>
      </c>
      <c r="L646" s="15">
        <v>939514583</v>
      </c>
      <c r="M646" s="15">
        <v>939514583</v>
      </c>
      <c r="N646" s="15" t="s">
        <v>3119</v>
      </c>
      <c r="O646" s="15" t="s">
        <v>3120</v>
      </c>
      <c r="P646" s="15">
        <v>32023</v>
      </c>
      <c r="Q646" s="15" t="s">
        <v>409</v>
      </c>
      <c r="R646" s="15" t="s">
        <v>59</v>
      </c>
      <c r="S646" s="15" t="s">
        <v>2505</v>
      </c>
      <c r="T646" s="15" t="s">
        <v>15345</v>
      </c>
      <c r="U646" s="15" t="s">
        <v>3121</v>
      </c>
      <c r="V646" s="15">
        <v>939514583</v>
      </c>
      <c r="W646" s="15" t="s">
        <v>34</v>
      </c>
      <c r="X646" s="15" t="s">
        <v>39</v>
      </c>
      <c r="Y646" s="15">
        <v>0</v>
      </c>
      <c r="Z646" s="15" t="s">
        <v>333</v>
      </c>
      <c r="AA646" s="15" t="s">
        <v>609</v>
      </c>
      <c r="AB646" s="15">
        <v>44153</v>
      </c>
      <c r="AC646" s="15" t="s">
        <v>9291</v>
      </c>
      <c r="AD646" s="15" t="s">
        <v>9292</v>
      </c>
      <c r="AE646" s="15" t="s">
        <v>9302</v>
      </c>
      <c r="AF646" s="15" t="s">
        <v>5096</v>
      </c>
      <c r="AG646" s="15" t="s">
        <v>9312</v>
      </c>
    </row>
    <row r="647" spans="1:33" x14ac:dyDescent="0.45">
      <c r="A647" s="15">
        <v>1000642</v>
      </c>
      <c r="B647" s="15" t="s">
        <v>26</v>
      </c>
      <c r="C647" s="18">
        <v>1754808192</v>
      </c>
      <c r="D647" s="15">
        <v>0</v>
      </c>
      <c r="E647" s="15" t="s">
        <v>70</v>
      </c>
      <c r="F647" s="15" t="s">
        <v>15253</v>
      </c>
      <c r="G647" s="15" t="s">
        <v>29</v>
      </c>
      <c r="H647" s="15" t="s">
        <v>1613</v>
      </c>
      <c r="I647" s="15" t="s">
        <v>1576</v>
      </c>
      <c r="J647" s="15" t="s">
        <v>1612</v>
      </c>
      <c r="K647" s="15" t="s">
        <v>32</v>
      </c>
      <c r="L647" s="15">
        <v>988330545</v>
      </c>
      <c r="M647" s="15">
        <v>4536470</v>
      </c>
      <c r="N647" s="15" t="s">
        <v>33</v>
      </c>
      <c r="O647" s="15" t="s">
        <v>1614</v>
      </c>
      <c r="P647" s="15">
        <v>21269</v>
      </c>
      <c r="Q647" s="15" t="s">
        <v>991</v>
      </c>
      <c r="R647" s="15" t="s">
        <v>36</v>
      </c>
      <c r="S647" s="15" t="s">
        <v>627</v>
      </c>
      <c r="T647" s="15" t="s">
        <v>15359</v>
      </c>
      <c r="U647" s="15" t="s">
        <v>1615</v>
      </c>
      <c r="V647" s="15">
        <v>988330545</v>
      </c>
      <c r="W647" s="15" t="s">
        <v>1616</v>
      </c>
      <c r="X647" s="15" t="s">
        <v>39</v>
      </c>
      <c r="Y647" s="15">
        <v>0</v>
      </c>
      <c r="Z647" s="15" t="s">
        <v>333</v>
      </c>
      <c r="AA647" s="15" t="s">
        <v>609</v>
      </c>
      <c r="AB647" s="15">
        <v>44153</v>
      </c>
      <c r="AC647" s="15" t="s">
        <v>9291</v>
      </c>
      <c r="AD647" s="15" t="s">
        <v>9292</v>
      </c>
      <c r="AE647" s="15" t="s">
        <v>9302</v>
      </c>
      <c r="AF647" s="15" t="s">
        <v>5096</v>
      </c>
      <c r="AG647" s="15" t="s">
        <v>9312</v>
      </c>
    </row>
    <row r="648" spans="1:33" x14ac:dyDescent="0.45">
      <c r="A648" s="15">
        <v>1000643</v>
      </c>
      <c r="B648" s="15" t="s">
        <v>26</v>
      </c>
      <c r="C648" s="18">
        <v>1713270310</v>
      </c>
      <c r="D648" s="15">
        <v>250</v>
      </c>
      <c r="E648" s="15" t="s">
        <v>70</v>
      </c>
      <c r="F648" s="15" t="s">
        <v>15253</v>
      </c>
      <c r="G648" s="15" t="s">
        <v>29</v>
      </c>
      <c r="H648" s="15" t="s">
        <v>3117</v>
      </c>
      <c r="I648" s="15" t="s">
        <v>2386</v>
      </c>
      <c r="J648" s="15" t="s">
        <v>3118</v>
      </c>
      <c r="K648" s="15" t="s">
        <v>32</v>
      </c>
      <c r="L648" s="15">
        <v>939514583</v>
      </c>
      <c r="M648" s="15">
        <v>939514583</v>
      </c>
      <c r="N648" s="15" t="s">
        <v>3119</v>
      </c>
      <c r="O648" s="15" t="s">
        <v>3120</v>
      </c>
      <c r="P648" s="15">
        <v>32023</v>
      </c>
      <c r="Q648" s="15" t="s">
        <v>409</v>
      </c>
      <c r="R648" s="15" t="s">
        <v>59</v>
      </c>
      <c r="S648" s="15" t="s">
        <v>2505</v>
      </c>
      <c r="T648" s="15" t="s">
        <v>15345</v>
      </c>
      <c r="U648" s="15" t="s">
        <v>3121</v>
      </c>
      <c r="V648" s="15">
        <v>939514583</v>
      </c>
      <c r="W648" s="15" t="s">
        <v>34</v>
      </c>
      <c r="X648" s="15" t="s">
        <v>39</v>
      </c>
      <c r="Y648" s="15">
        <v>0</v>
      </c>
      <c r="Z648" s="15" t="s">
        <v>333</v>
      </c>
      <c r="AA648" s="15" t="s">
        <v>41</v>
      </c>
      <c r="AB648" s="15">
        <v>44118</v>
      </c>
      <c r="AC648" s="15" t="s">
        <v>9291</v>
      </c>
      <c r="AD648" s="15" t="s">
        <v>9292</v>
      </c>
      <c r="AE648" s="15" t="s">
        <v>9302</v>
      </c>
      <c r="AF648" s="15" t="s">
        <v>5096</v>
      </c>
      <c r="AG648" s="15" t="s">
        <v>9312</v>
      </c>
    </row>
    <row r="649" spans="1:33" x14ac:dyDescent="0.45">
      <c r="A649" s="15">
        <v>1000644</v>
      </c>
      <c r="B649" s="15" t="s">
        <v>26</v>
      </c>
      <c r="C649" s="18">
        <v>1713125589</v>
      </c>
      <c r="D649" s="15">
        <v>0</v>
      </c>
      <c r="E649" s="15" t="s">
        <v>70</v>
      </c>
      <c r="F649" s="15" t="s">
        <v>15253</v>
      </c>
      <c r="G649" s="15" t="s">
        <v>29</v>
      </c>
      <c r="H649" s="15" t="s">
        <v>3123</v>
      </c>
      <c r="I649" s="15" t="s">
        <v>2386</v>
      </c>
      <c r="J649" s="15" t="s">
        <v>3122</v>
      </c>
      <c r="K649" s="15" t="s">
        <v>32</v>
      </c>
      <c r="L649" s="15">
        <v>989771095</v>
      </c>
      <c r="M649" s="15">
        <v>989771095</v>
      </c>
      <c r="N649" s="15" t="s">
        <v>33</v>
      </c>
      <c r="O649" s="15" t="s">
        <v>3124</v>
      </c>
      <c r="P649" s="15">
        <v>29022</v>
      </c>
      <c r="Q649" s="15" t="s">
        <v>58</v>
      </c>
      <c r="R649" s="15" t="s">
        <v>59</v>
      </c>
      <c r="S649" s="15" t="s">
        <v>1878</v>
      </c>
      <c r="T649" s="15" t="s">
        <v>15350</v>
      </c>
      <c r="U649" s="15" t="s">
        <v>3125</v>
      </c>
      <c r="V649" s="15">
        <v>989771095</v>
      </c>
      <c r="W649" s="15" t="s">
        <v>34</v>
      </c>
      <c r="X649" s="15" t="s">
        <v>39</v>
      </c>
      <c r="Y649" s="15">
        <v>0</v>
      </c>
      <c r="Z649" s="15" t="s">
        <v>333</v>
      </c>
      <c r="AA649" s="15" t="s">
        <v>609</v>
      </c>
      <c r="AB649" s="15">
        <v>44151</v>
      </c>
      <c r="AC649" s="15" t="s">
        <v>9291</v>
      </c>
      <c r="AD649" s="15" t="s">
        <v>9292</v>
      </c>
      <c r="AE649" s="15" t="s">
        <v>9302</v>
      </c>
      <c r="AF649" s="15" t="s">
        <v>5096</v>
      </c>
      <c r="AG649" s="15" t="s">
        <v>9303</v>
      </c>
    </row>
    <row r="650" spans="1:33" x14ac:dyDescent="0.45">
      <c r="A650" s="15">
        <v>1000645</v>
      </c>
      <c r="B650" s="15" t="s">
        <v>26</v>
      </c>
      <c r="C650" s="18">
        <v>605770692</v>
      </c>
      <c r="D650" s="15">
        <v>900</v>
      </c>
      <c r="E650" s="15" t="s">
        <v>28</v>
      </c>
      <c r="F650" s="15" t="s">
        <v>15253</v>
      </c>
      <c r="G650" s="15" t="s">
        <v>29</v>
      </c>
      <c r="H650" s="15" t="s">
        <v>2088</v>
      </c>
      <c r="I650" s="15" t="s">
        <v>3127</v>
      </c>
      <c r="J650" s="15" t="s">
        <v>3126</v>
      </c>
      <c r="K650" s="15" t="s">
        <v>32</v>
      </c>
      <c r="L650" s="15">
        <v>987336852</v>
      </c>
      <c r="M650" s="15">
        <v>987336852</v>
      </c>
      <c r="N650" s="15" t="s">
        <v>3128</v>
      </c>
      <c r="O650" s="15" t="s">
        <v>3129</v>
      </c>
      <c r="P650" s="15">
        <v>35069</v>
      </c>
      <c r="Q650" s="15" t="s">
        <v>35</v>
      </c>
      <c r="R650" s="15" t="s">
        <v>36</v>
      </c>
      <c r="S650" s="15" t="s">
        <v>936</v>
      </c>
      <c r="T650" s="15" t="s">
        <v>15359</v>
      </c>
      <c r="U650" s="15" t="s">
        <v>3130</v>
      </c>
      <c r="V650" s="15">
        <v>982724971</v>
      </c>
      <c r="W650" s="15" t="s">
        <v>3131</v>
      </c>
      <c r="X650" s="15" t="s">
        <v>39</v>
      </c>
      <c r="Y650" s="15">
        <v>0</v>
      </c>
      <c r="Z650" s="15" t="s">
        <v>333</v>
      </c>
      <c r="AA650" s="15" t="s">
        <v>609</v>
      </c>
      <c r="AB650" s="15">
        <v>44151</v>
      </c>
      <c r="AC650" s="15" t="s">
        <v>9291</v>
      </c>
      <c r="AD650" s="15" t="s">
        <v>9292</v>
      </c>
      <c r="AE650" s="15" t="s">
        <v>9293</v>
      </c>
      <c r="AF650" s="15" t="s">
        <v>9343</v>
      </c>
      <c r="AG650" s="15" t="s">
        <v>9343</v>
      </c>
    </row>
    <row r="651" spans="1:33" x14ac:dyDescent="0.45">
      <c r="A651" s="15">
        <v>1000646</v>
      </c>
      <c r="B651" s="15" t="s">
        <v>26</v>
      </c>
      <c r="C651" s="18">
        <v>1723876536</v>
      </c>
      <c r="D651" s="15">
        <v>700</v>
      </c>
      <c r="E651" s="15" t="s">
        <v>70</v>
      </c>
      <c r="F651" s="15" t="s">
        <v>15253</v>
      </c>
      <c r="G651" s="15" t="s">
        <v>29</v>
      </c>
      <c r="H651" s="15" t="s">
        <v>3133</v>
      </c>
      <c r="I651" s="15" t="s">
        <v>3134</v>
      </c>
      <c r="J651" s="15" t="s">
        <v>3132</v>
      </c>
      <c r="K651" s="15" t="s">
        <v>32</v>
      </c>
      <c r="L651" s="15">
        <v>968620839</v>
      </c>
      <c r="M651" s="15">
        <v>968620839</v>
      </c>
      <c r="N651" s="15" t="s">
        <v>33</v>
      </c>
      <c r="O651" s="15" t="s">
        <v>3135</v>
      </c>
      <c r="P651" s="15">
        <v>32373</v>
      </c>
      <c r="Q651" s="15" t="s">
        <v>58</v>
      </c>
      <c r="R651" s="15" t="s">
        <v>59</v>
      </c>
      <c r="S651" s="15" t="s">
        <v>1114</v>
      </c>
      <c r="T651" s="15" t="s">
        <v>15323</v>
      </c>
      <c r="U651" s="15" t="s">
        <v>1330</v>
      </c>
      <c r="V651" s="15">
        <v>22626125</v>
      </c>
      <c r="W651" s="15" t="s">
        <v>3136</v>
      </c>
      <c r="X651" s="15" t="s">
        <v>39</v>
      </c>
      <c r="Y651" s="15">
        <v>0</v>
      </c>
      <c r="Z651" s="15" t="s">
        <v>333</v>
      </c>
      <c r="AA651" s="15" t="s">
        <v>609</v>
      </c>
      <c r="AB651" s="15">
        <v>44153</v>
      </c>
      <c r="AC651" s="15" t="s">
        <v>9291</v>
      </c>
      <c r="AD651" s="15" t="s">
        <v>9295</v>
      </c>
      <c r="AE651" s="15" t="s">
        <v>9293</v>
      </c>
      <c r="AF651" s="15" t="s">
        <v>9369</v>
      </c>
      <c r="AG651" s="15" t="s">
        <v>9390</v>
      </c>
    </row>
    <row r="652" spans="1:33" x14ac:dyDescent="0.45">
      <c r="A652" s="15">
        <v>1000647</v>
      </c>
      <c r="B652" s="15" t="s">
        <v>26</v>
      </c>
      <c r="C652" s="18">
        <v>606443422</v>
      </c>
      <c r="D652" s="15">
        <v>1000</v>
      </c>
      <c r="E652" s="15" t="s">
        <v>28</v>
      </c>
      <c r="F652" s="15" t="s">
        <v>15253</v>
      </c>
      <c r="G652" s="15" t="s">
        <v>29</v>
      </c>
      <c r="H652" s="15" t="s">
        <v>1659</v>
      </c>
      <c r="I652" s="15" t="s">
        <v>648</v>
      </c>
      <c r="J652" s="15" t="s">
        <v>3137</v>
      </c>
      <c r="K652" s="15" t="s">
        <v>32</v>
      </c>
      <c r="L652" s="15">
        <v>991497492</v>
      </c>
      <c r="M652" s="15">
        <v>987704847</v>
      </c>
      <c r="N652" s="15" t="s">
        <v>33</v>
      </c>
      <c r="O652" s="15" t="s">
        <v>3138</v>
      </c>
      <c r="P652" s="15">
        <v>36518</v>
      </c>
      <c r="Q652" s="15" t="s">
        <v>35</v>
      </c>
      <c r="R652" s="15" t="s">
        <v>36</v>
      </c>
      <c r="S652" s="15" t="s">
        <v>348</v>
      </c>
      <c r="T652" s="15" t="s">
        <v>15325</v>
      </c>
      <c r="U652" s="15" t="s">
        <v>1365</v>
      </c>
      <c r="V652" s="15">
        <v>987704847</v>
      </c>
      <c r="W652" s="15" t="s">
        <v>3139</v>
      </c>
      <c r="X652" s="15" t="s">
        <v>39</v>
      </c>
      <c r="Y652" s="15">
        <v>0</v>
      </c>
      <c r="Z652" s="15" t="s">
        <v>333</v>
      </c>
      <c r="AA652" s="15" t="s">
        <v>609</v>
      </c>
      <c r="AB652" s="15">
        <v>44193</v>
      </c>
      <c r="AC652" s="15" t="s">
        <v>9291</v>
      </c>
      <c r="AD652" s="15" t="s">
        <v>9295</v>
      </c>
      <c r="AE652" s="15" t="s">
        <v>9293</v>
      </c>
      <c r="AF652" s="15" t="s">
        <v>511</v>
      </c>
      <c r="AG652" s="15" t="s">
        <v>9347</v>
      </c>
    </row>
    <row r="653" spans="1:33" x14ac:dyDescent="0.45">
      <c r="A653" s="15">
        <v>1000648</v>
      </c>
      <c r="B653" s="15" t="s">
        <v>26</v>
      </c>
      <c r="C653" s="18">
        <v>1704478112</v>
      </c>
      <c r="D653" s="15">
        <v>800</v>
      </c>
      <c r="E653" s="15" t="s">
        <v>70</v>
      </c>
      <c r="F653" s="15" t="s">
        <v>15253</v>
      </c>
      <c r="G653" s="15" t="s">
        <v>29</v>
      </c>
      <c r="H653" s="15" t="s">
        <v>221</v>
      </c>
      <c r="I653" s="15" t="s">
        <v>3141</v>
      </c>
      <c r="J653" s="15" t="s">
        <v>3140</v>
      </c>
      <c r="K653" s="15" t="s">
        <v>32</v>
      </c>
      <c r="L653" s="15">
        <v>987269267</v>
      </c>
      <c r="M653" s="15">
        <v>987269267</v>
      </c>
      <c r="N653" s="15" t="s">
        <v>33</v>
      </c>
      <c r="O653" s="15" t="s">
        <v>3142</v>
      </c>
      <c r="P653" s="15">
        <v>20312</v>
      </c>
      <c r="Q653" s="15" t="s">
        <v>409</v>
      </c>
      <c r="R653" s="15" t="s">
        <v>59</v>
      </c>
      <c r="S653" s="15" t="s">
        <v>79</v>
      </c>
      <c r="T653" s="15" t="s">
        <v>79</v>
      </c>
      <c r="W653" s="15" t="s">
        <v>34</v>
      </c>
      <c r="X653" s="15" t="s">
        <v>97</v>
      </c>
      <c r="Y653" s="15">
        <v>0</v>
      </c>
      <c r="Z653" s="15" t="s">
        <v>333</v>
      </c>
      <c r="AA653" s="15" t="s">
        <v>609</v>
      </c>
      <c r="AB653" s="15">
        <v>44218</v>
      </c>
      <c r="AC653" s="15" t="s">
        <v>9291</v>
      </c>
      <c r="AD653" s="15" t="s">
        <v>9357</v>
      </c>
      <c r="AE653" s="15" t="s">
        <v>9302</v>
      </c>
      <c r="AF653" s="15" t="s">
        <v>5096</v>
      </c>
      <c r="AG653" s="15" t="s">
        <v>9445</v>
      </c>
    </row>
    <row r="654" spans="1:33" x14ac:dyDescent="0.45">
      <c r="A654" s="15">
        <v>1000649</v>
      </c>
      <c r="B654" s="15" t="s">
        <v>26</v>
      </c>
      <c r="C654" s="18">
        <v>1707985881</v>
      </c>
      <c r="D654" s="15">
        <v>600</v>
      </c>
      <c r="E654" s="15" t="s">
        <v>70</v>
      </c>
      <c r="F654" s="15" t="s">
        <v>15253</v>
      </c>
      <c r="G654" s="15" t="s">
        <v>29</v>
      </c>
      <c r="H654" s="15" t="s">
        <v>3144</v>
      </c>
      <c r="I654" s="15" t="s">
        <v>3145</v>
      </c>
      <c r="J654" s="15" t="s">
        <v>3143</v>
      </c>
      <c r="K654" s="15" t="s">
        <v>32</v>
      </c>
      <c r="L654" s="15">
        <v>996183800</v>
      </c>
      <c r="M654" s="15">
        <v>996183800</v>
      </c>
      <c r="N654" s="15" t="s">
        <v>3146</v>
      </c>
      <c r="O654" s="15" t="s">
        <v>3147</v>
      </c>
      <c r="P654" s="15">
        <v>23624</v>
      </c>
      <c r="Q654" s="15" t="s">
        <v>409</v>
      </c>
      <c r="R654" s="15" t="s">
        <v>59</v>
      </c>
      <c r="S654" s="15" t="s">
        <v>60</v>
      </c>
      <c r="T654" s="15" t="s">
        <v>60</v>
      </c>
      <c r="V654" s="15">
        <v>996183800</v>
      </c>
      <c r="W654" s="15" t="s">
        <v>3147</v>
      </c>
      <c r="X654" s="15" t="s">
        <v>39</v>
      </c>
      <c r="Y654" s="15">
        <v>0</v>
      </c>
      <c r="Z654" s="15" t="s">
        <v>333</v>
      </c>
      <c r="AA654" s="15" t="s">
        <v>609</v>
      </c>
      <c r="AB654" s="15">
        <v>44153</v>
      </c>
      <c r="AC654" s="15" t="s">
        <v>9291</v>
      </c>
      <c r="AD654" s="15" t="s">
        <v>9292</v>
      </c>
      <c r="AE654" s="15" t="s">
        <v>9302</v>
      </c>
      <c r="AF654" s="15" t="s">
        <v>5096</v>
      </c>
      <c r="AG654" s="15" t="s">
        <v>9446</v>
      </c>
    </row>
    <row r="655" spans="1:33" x14ac:dyDescent="0.45">
      <c r="A655" s="15">
        <v>1000650</v>
      </c>
      <c r="B655" s="15" t="s">
        <v>26</v>
      </c>
      <c r="C655" s="18">
        <v>1702156272</v>
      </c>
      <c r="D655" s="15">
        <v>500</v>
      </c>
      <c r="E655" s="15" t="s">
        <v>70</v>
      </c>
      <c r="F655" s="15" t="s">
        <v>15253</v>
      </c>
      <c r="G655" s="15" t="s">
        <v>29</v>
      </c>
      <c r="H655" s="15" t="s">
        <v>3149</v>
      </c>
      <c r="I655" s="15" t="s">
        <v>3150</v>
      </c>
      <c r="J655" s="15" t="s">
        <v>3148</v>
      </c>
      <c r="K655" s="15" t="s">
        <v>32</v>
      </c>
      <c r="L655" s="15">
        <v>3440494</v>
      </c>
      <c r="M655" s="15">
        <v>999001505</v>
      </c>
      <c r="N655" s="15" t="s">
        <v>33</v>
      </c>
      <c r="O655" s="15" t="s">
        <v>3151</v>
      </c>
      <c r="P655" s="15">
        <v>16243</v>
      </c>
      <c r="Q655" s="15" t="s">
        <v>58</v>
      </c>
      <c r="R655" s="15" t="s">
        <v>36</v>
      </c>
      <c r="S655" s="15" t="s">
        <v>1578</v>
      </c>
      <c r="T655" s="15" t="s">
        <v>15324</v>
      </c>
      <c r="U655" s="15" t="s">
        <v>3152</v>
      </c>
      <c r="V655" s="15">
        <v>999001505</v>
      </c>
      <c r="W655" s="15" t="s">
        <v>34</v>
      </c>
      <c r="X655" s="15" t="s">
        <v>39</v>
      </c>
      <c r="Y655" s="15">
        <v>0</v>
      </c>
      <c r="Z655" s="15" t="s">
        <v>46</v>
      </c>
      <c r="AA655" s="15" t="s">
        <v>609</v>
      </c>
      <c r="AB655" s="15">
        <v>44153</v>
      </c>
      <c r="AC655" s="15" t="s">
        <v>9291</v>
      </c>
      <c r="AD655" s="15" t="s">
        <v>9295</v>
      </c>
      <c r="AE655" s="15" t="s">
        <v>9302</v>
      </c>
      <c r="AF655" s="15" t="s">
        <v>5096</v>
      </c>
      <c r="AG655" s="15" t="s">
        <v>9312</v>
      </c>
    </row>
    <row r="656" spans="1:33" x14ac:dyDescent="0.45">
      <c r="A656" s="15">
        <v>1000651</v>
      </c>
      <c r="B656" s="15" t="s">
        <v>26</v>
      </c>
      <c r="C656" s="18">
        <v>604694877</v>
      </c>
      <c r="D656" s="15">
        <v>600</v>
      </c>
      <c r="E656" s="15" t="s">
        <v>70</v>
      </c>
      <c r="F656" s="15" t="s">
        <v>15253</v>
      </c>
      <c r="G656" s="15" t="s">
        <v>29</v>
      </c>
      <c r="H656" s="15" t="s">
        <v>3154</v>
      </c>
      <c r="I656" s="15" t="s">
        <v>584</v>
      </c>
      <c r="J656" s="15" t="s">
        <v>3153</v>
      </c>
      <c r="K656" s="15" t="s">
        <v>32</v>
      </c>
      <c r="L656" s="15">
        <v>904078</v>
      </c>
      <c r="M656" s="15">
        <v>939475710</v>
      </c>
      <c r="N656" s="15" t="s">
        <v>3155</v>
      </c>
      <c r="O656" s="15" t="s">
        <v>3156</v>
      </c>
      <c r="P656" s="15">
        <v>33568</v>
      </c>
      <c r="Q656" s="15" t="s">
        <v>35</v>
      </c>
      <c r="R656" s="15" t="s">
        <v>59</v>
      </c>
      <c r="S656" s="15" t="s">
        <v>79</v>
      </c>
      <c r="T656" s="15" t="s">
        <v>79</v>
      </c>
      <c r="W656" s="15" t="s">
        <v>3157</v>
      </c>
      <c r="X656" s="15" t="s">
        <v>97</v>
      </c>
      <c r="Y656" s="15">
        <v>0</v>
      </c>
      <c r="Z656" s="15" t="s">
        <v>74</v>
      </c>
      <c r="AA656" s="15" t="s">
        <v>609</v>
      </c>
      <c r="AB656" s="15">
        <v>44153</v>
      </c>
      <c r="AC656" s="15" t="s">
        <v>9291</v>
      </c>
      <c r="AD656" s="15" t="s">
        <v>9292</v>
      </c>
      <c r="AE656" s="15" t="s">
        <v>9293</v>
      </c>
      <c r="AF656" s="15" t="s">
        <v>9297</v>
      </c>
      <c r="AG656" s="15" t="s">
        <v>9338</v>
      </c>
    </row>
    <row r="657" spans="1:33" x14ac:dyDescent="0.45">
      <c r="A657" s="15">
        <v>1000652</v>
      </c>
      <c r="B657" s="15" t="s">
        <v>26</v>
      </c>
      <c r="C657" s="18">
        <v>605512334</v>
      </c>
      <c r="D657" s="15" t="s">
        <v>15233</v>
      </c>
      <c r="E657" s="15" t="s">
        <v>70</v>
      </c>
      <c r="F657" s="15" t="s">
        <v>15253</v>
      </c>
      <c r="G657" s="15" t="s">
        <v>29</v>
      </c>
      <c r="H657" s="15" t="s">
        <v>3159</v>
      </c>
      <c r="I657" s="15" t="s">
        <v>3160</v>
      </c>
      <c r="J657" s="15" t="s">
        <v>3158</v>
      </c>
      <c r="K657" s="15" t="s">
        <v>32</v>
      </c>
      <c r="L657" s="15">
        <v>989853276</v>
      </c>
      <c r="M657" s="15">
        <v>989853276</v>
      </c>
      <c r="N657" s="15" t="s">
        <v>3161</v>
      </c>
      <c r="O657" s="15" t="s">
        <v>3162</v>
      </c>
      <c r="P657" s="15">
        <v>35190</v>
      </c>
      <c r="Q657" s="15" t="s">
        <v>35</v>
      </c>
      <c r="R657" s="15" t="s">
        <v>59</v>
      </c>
      <c r="S657" s="15" t="s">
        <v>171</v>
      </c>
      <c r="T657" s="15" t="s">
        <v>15306</v>
      </c>
      <c r="W657" s="15" t="s">
        <v>3163</v>
      </c>
      <c r="X657" s="15" t="s">
        <v>97</v>
      </c>
      <c r="Y657" s="15">
        <v>0</v>
      </c>
      <c r="Z657" s="15" t="s">
        <v>74</v>
      </c>
      <c r="AA657" s="15" t="s">
        <v>74</v>
      </c>
      <c r="AB657" s="15">
        <v>44343</v>
      </c>
      <c r="AC657" s="15" t="s">
        <v>9291</v>
      </c>
      <c r="AD657" s="15" t="s">
        <v>9292</v>
      </c>
      <c r="AE657" s="15" t="s">
        <v>9293</v>
      </c>
      <c r="AF657" s="15" t="s">
        <v>9297</v>
      </c>
      <c r="AG657" s="15" t="s">
        <v>9298</v>
      </c>
    </row>
    <row r="658" spans="1:33" x14ac:dyDescent="0.45">
      <c r="A658" s="15">
        <v>1000653</v>
      </c>
      <c r="B658" s="15" t="s">
        <v>26</v>
      </c>
      <c r="C658" s="18">
        <v>602382640</v>
      </c>
      <c r="D658" s="15">
        <v>450</v>
      </c>
      <c r="E658" s="15" t="s">
        <v>70</v>
      </c>
      <c r="F658" s="15" t="s">
        <v>15253</v>
      </c>
      <c r="G658" s="15" t="s">
        <v>29</v>
      </c>
      <c r="H658" s="15" t="s">
        <v>3165</v>
      </c>
      <c r="I658" s="15" t="s">
        <v>3166</v>
      </c>
      <c r="J658" s="15" t="s">
        <v>3164</v>
      </c>
      <c r="K658" s="15" t="s">
        <v>32</v>
      </c>
      <c r="L658" s="15">
        <v>963398812</v>
      </c>
      <c r="M658" s="15">
        <v>963398812</v>
      </c>
      <c r="N658" s="15" t="s">
        <v>3167</v>
      </c>
      <c r="O658" s="15" t="s">
        <v>3168</v>
      </c>
      <c r="P658" s="15">
        <v>25914</v>
      </c>
      <c r="Q658" s="15" t="s">
        <v>35</v>
      </c>
      <c r="R658" s="15" t="s">
        <v>36</v>
      </c>
      <c r="S658" s="15" t="s">
        <v>79</v>
      </c>
      <c r="T658" s="15" t="s">
        <v>79</v>
      </c>
      <c r="W658" s="15" t="s">
        <v>3169</v>
      </c>
      <c r="X658" s="15" t="s">
        <v>97</v>
      </c>
      <c r="Y658" s="15">
        <v>0</v>
      </c>
      <c r="Z658" s="15" t="s">
        <v>74</v>
      </c>
      <c r="AA658" s="15" t="s">
        <v>609</v>
      </c>
      <c r="AB658" s="15">
        <v>44153</v>
      </c>
      <c r="AC658" s="15" t="s">
        <v>9291</v>
      </c>
      <c r="AD658" s="15" t="s">
        <v>9296</v>
      </c>
      <c r="AE658" s="15" t="s">
        <v>9293</v>
      </c>
      <c r="AF658" s="15" t="s">
        <v>511</v>
      </c>
      <c r="AG658" s="15" t="s">
        <v>9300</v>
      </c>
    </row>
    <row r="659" spans="1:33" x14ac:dyDescent="0.45">
      <c r="A659" s="15">
        <v>1000654</v>
      </c>
      <c r="B659" s="15" t="s">
        <v>26</v>
      </c>
      <c r="C659" s="18">
        <v>1719349035</v>
      </c>
      <c r="D659" s="15">
        <v>0</v>
      </c>
      <c r="E659" s="15" t="s">
        <v>28</v>
      </c>
      <c r="F659" s="15" t="s">
        <v>15253</v>
      </c>
      <c r="G659" s="15" t="s">
        <v>29</v>
      </c>
      <c r="H659" s="15" t="s">
        <v>2267</v>
      </c>
      <c r="I659" s="15" t="s">
        <v>3114</v>
      </c>
      <c r="J659" s="15" t="s">
        <v>3170</v>
      </c>
      <c r="K659" s="15" t="s">
        <v>32</v>
      </c>
      <c r="L659" s="15">
        <v>3390264</v>
      </c>
      <c r="M659" s="15" t="s">
        <v>33</v>
      </c>
      <c r="N659" s="15" t="s">
        <v>3171</v>
      </c>
      <c r="O659" s="15" t="s">
        <v>3172</v>
      </c>
      <c r="P659" s="15">
        <v>31665</v>
      </c>
      <c r="Q659" s="15" t="s">
        <v>35</v>
      </c>
      <c r="R659" s="15" t="s">
        <v>59</v>
      </c>
      <c r="S659" s="15" t="s">
        <v>244</v>
      </c>
      <c r="T659" s="15" t="s">
        <v>15349</v>
      </c>
      <c r="W659" s="15" t="s">
        <v>34</v>
      </c>
      <c r="X659" s="15" t="s">
        <v>39</v>
      </c>
      <c r="Y659" s="15">
        <v>0</v>
      </c>
      <c r="Z659" s="15" t="s">
        <v>333</v>
      </c>
      <c r="AA659" s="15" t="s">
        <v>609</v>
      </c>
      <c r="AB659" s="15">
        <v>44153</v>
      </c>
      <c r="AC659" s="15" t="s">
        <v>9291</v>
      </c>
      <c r="AD659" s="15" t="s">
        <v>9292</v>
      </c>
      <c r="AE659" s="15" t="s">
        <v>9293</v>
      </c>
      <c r="AF659" s="15" t="s">
        <v>511</v>
      </c>
      <c r="AG659" s="15" t="s">
        <v>9347</v>
      </c>
    </row>
    <row r="660" spans="1:33" x14ac:dyDescent="0.45">
      <c r="A660" s="15">
        <v>1000655</v>
      </c>
      <c r="B660" s="15" t="s">
        <v>26</v>
      </c>
      <c r="C660" s="18">
        <v>1704190121</v>
      </c>
      <c r="D660" s="15">
        <v>0</v>
      </c>
      <c r="E660" s="15" t="s">
        <v>70</v>
      </c>
      <c r="F660" s="15" t="s">
        <v>15253</v>
      </c>
      <c r="G660" s="15" t="s">
        <v>29</v>
      </c>
      <c r="H660" s="15" t="s">
        <v>2216</v>
      </c>
      <c r="I660" s="15" t="s">
        <v>3174</v>
      </c>
      <c r="J660" s="15" t="s">
        <v>3173</v>
      </c>
      <c r="K660" s="15" t="s">
        <v>32</v>
      </c>
      <c r="L660" s="15" t="s">
        <v>33</v>
      </c>
      <c r="M660" s="15" t="s">
        <v>33</v>
      </c>
      <c r="N660" s="15" t="s">
        <v>33</v>
      </c>
      <c r="O660" s="15" t="s">
        <v>34</v>
      </c>
      <c r="P660" s="15">
        <v>20644</v>
      </c>
      <c r="Q660" s="15" t="s">
        <v>35</v>
      </c>
      <c r="R660" s="15" t="s">
        <v>59</v>
      </c>
      <c r="S660" s="15" t="s">
        <v>2190</v>
      </c>
      <c r="T660" s="15" t="s">
        <v>15360</v>
      </c>
      <c r="W660" s="15" t="s">
        <v>1075</v>
      </c>
      <c r="X660" s="15" t="s">
        <v>97</v>
      </c>
      <c r="Y660" s="15">
        <v>0</v>
      </c>
      <c r="Z660" s="15" t="s">
        <v>333</v>
      </c>
      <c r="AA660" s="15" t="s">
        <v>609</v>
      </c>
      <c r="AB660" s="15">
        <v>44153</v>
      </c>
      <c r="AC660" s="15" t="s">
        <v>9291</v>
      </c>
      <c r="AD660" s="15" t="s">
        <v>9295</v>
      </c>
      <c r="AE660" s="15" t="s">
        <v>9302</v>
      </c>
      <c r="AF660" s="15" t="s">
        <v>5096</v>
      </c>
      <c r="AG660" s="15" t="s">
        <v>9312</v>
      </c>
    </row>
    <row r="661" spans="1:33" x14ac:dyDescent="0.45">
      <c r="A661" s="15">
        <v>1000656</v>
      </c>
      <c r="B661" s="15" t="s">
        <v>26</v>
      </c>
      <c r="C661" s="18">
        <v>1710615772</v>
      </c>
      <c r="D661" s="15">
        <v>0</v>
      </c>
      <c r="E661" s="15" t="s">
        <v>70</v>
      </c>
      <c r="F661" s="15" t="s">
        <v>15253</v>
      </c>
      <c r="G661" s="15" t="s">
        <v>29</v>
      </c>
      <c r="H661" s="15" t="s">
        <v>3176</v>
      </c>
      <c r="I661" s="15" t="s">
        <v>3177</v>
      </c>
      <c r="J661" s="15" t="s">
        <v>3175</v>
      </c>
      <c r="K661" s="15" t="s">
        <v>32</v>
      </c>
      <c r="L661" s="15">
        <v>967734752</v>
      </c>
      <c r="M661" s="15">
        <v>967734752</v>
      </c>
      <c r="N661" s="15" t="s">
        <v>33</v>
      </c>
      <c r="O661" s="15" t="s">
        <v>3178</v>
      </c>
      <c r="P661" s="15">
        <v>25296</v>
      </c>
      <c r="Q661" s="15" t="s">
        <v>35</v>
      </c>
      <c r="R661" s="15" t="s">
        <v>36</v>
      </c>
      <c r="S661" s="15" t="s">
        <v>3179</v>
      </c>
      <c r="T661" s="15" t="s">
        <v>15324</v>
      </c>
      <c r="V661" s="15">
        <v>967734752</v>
      </c>
      <c r="W661" s="15" t="s">
        <v>34</v>
      </c>
      <c r="X661" s="15" t="s">
        <v>39</v>
      </c>
      <c r="Y661" s="15">
        <v>0</v>
      </c>
      <c r="Z661" s="15" t="s">
        <v>333</v>
      </c>
      <c r="AA661" s="15" t="s">
        <v>609</v>
      </c>
      <c r="AB661" s="15">
        <v>44153</v>
      </c>
      <c r="AC661" s="15" t="s">
        <v>9291</v>
      </c>
      <c r="AD661" s="15" t="s">
        <v>9329</v>
      </c>
      <c r="AE661" s="15" t="s">
        <v>9363</v>
      </c>
      <c r="AF661" s="15" t="s">
        <v>9447</v>
      </c>
      <c r="AG661" s="15" t="s">
        <v>9448</v>
      </c>
    </row>
    <row r="662" spans="1:33" x14ac:dyDescent="0.45">
      <c r="A662" s="15">
        <v>1000657</v>
      </c>
      <c r="B662" s="15" t="s">
        <v>26</v>
      </c>
      <c r="C662" s="18">
        <v>1722091954</v>
      </c>
      <c r="D662" s="15">
        <v>400</v>
      </c>
      <c r="E662" s="15" t="s">
        <v>28</v>
      </c>
      <c r="F662" s="15" t="s">
        <v>15253</v>
      </c>
      <c r="G662" s="15" t="s">
        <v>29</v>
      </c>
      <c r="H662" s="15" t="s">
        <v>3181</v>
      </c>
      <c r="I662" s="15" t="s">
        <v>3182</v>
      </c>
      <c r="J662" s="15" t="s">
        <v>3180</v>
      </c>
      <c r="K662" s="15" t="s">
        <v>32</v>
      </c>
      <c r="L662" s="15">
        <v>987195686</v>
      </c>
      <c r="M662" s="15">
        <v>987195686</v>
      </c>
      <c r="N662" s="15" t="s">
        <v>3183</v>
      </c>
      <c r="O662" s="15" t="s">
        <v>3184</v>
      </c>
      <c r="P662" s="15">
        <v>32626</v>
      </c>
      <c r="Q662" s="15" t="s">
        <v>35</v>
      </c>
      <c r="R662" s="15" t="s">
        <v>36</v>
      </c>
      <c r="S662" s="15" t="s">
        <v>3185</v>
      </c>
      <c r="T662" s="15" t="s">
        <v>15324</v>
      </c>
      <c r="U662" s="15" t="s">
        <v>3186</v>
      </c>
      <c r="V662" s="15">
        <v>987195686</v>
      </c>
      <c r="W662" s="15" t="s">
        <v>3187</v>
      </c>
      <c r="X662" s="15" t="s">
        <v>39</v>
      </c>
      <c r="Y662" s="15">
        <v>0</v>
      </c>
      <c r="Z662" s="15" t="s">
        <v>333</v>
      </c>
      <c r="AA662" s="15" t="s">
        <v>609</v>
      </c>
      <c r="AB662" s="15">
        <v>44153</v>
      </c>
      <c r="AC662" s="15" t="s">
        <v>9291</v>
      </c>
      <c r="AD662" s="15" t="s">
        <v>9295</v>
      </c>
      <c r="AE662" s="15" t="s">
        <v>9302</v>
      </c>
      <c r="AF662" s="15" t="s">
        <v>9436</v>
      </c>
      <c r="AG662" s="15" t="s">
        <v>9436</v>
      </c>
    </row>
    <row r="663" spans="1:33" x14ac:dyDescent="0.45">
      <c r="A663" s="15">
        <v>1000658</v>
      </c>
      <c r="B663" s="15" t="s">
        <v>26</v>
      </c>
      <c r="C663" s="18">
        <v>1712019957</v>
      </c>
      <c r="D663" s="15">
        <v>2000</v>
      </c>
      <c r="E663" s="15" t="s">
        <v>28</v>
      </c>
      <c r="F663" s="15" t="s">
        <v>15253</v>
      </c>
      <c r="G663" s="15" t="s">
        <v>29</v>
      </c>
      <c r="H663" s="15" t="s">
        <v>866</v>
      </c>
      <c r="I663" s="15" t="s">
        <v>703</v>
      </c>
      <c r="J663" s="15" t="s">
        <v>3188</v>
      </c>
      <c r="K663" s="15" t="s">
        <v>32</v>
      </c>
      <c r="L663" s="15">
        <v>9865110017</v>
      </c>
      <c r="M663" s="15">
        <v>986511001</v>
      </c>
      <c r="N663" s="15" t="s">
        <v>3189</v>
      </c>
      <c r="O663" s="15" t="s">
        <v>3190</v>
      </c>
      <c r="P663" s="15">
        <v>27295</v>
      </c>
      <c r="Q663" s="15" t="s">
        <v>58</v>
      </c>
      <c r="R663" s="15" t="s">
        <v>59</v>
      </c>
      <c r="S663" s="15" t="s">
        <v>3191</v>
      </c>
      <c r="T663" s="15" t="s">
        <v>15349</v>
      </c>
      <c r="U663" s="15" t="s">
        <v>1365</v>
      </c>
      <c r="V663" s="15">
        <v>986511017</v>
      </c>
      <c r="W663" s="15" t="s">
        <v>34</v>
      </c>
      <c r="X663" s="15" t="s">
        <v>39</v>
      </c>
      <c r="Y663" s="15">
        <v>0</v>
      </c>
      <c r="Z663" s="15" t="s">
        <v>333</v>
      </c>
      <c r="AA663" s="15" t="s">
        <v>41</v>
      </c>
      <c r="AB663" s="15">
        <v>44112</v>
      </c>
      <c r="AC663" s="15" t="s">
        <v>9291</v>
      </c>
      <c r="AD663" s="15" t="s">
        <v>9292</v>
      </c>
      <c r="AE663" s="15" t="s">
        <v>9293</v>
      </c>
      <c r="AF663" s="15" t="s">
        <v>511</v>
      </c>
      <c r="AG663" s="15" t="s">
        <v>9294</v>
      </c>
    </row>
    <row r="664" spans="1:33" x14ac:dyDescent="0.45">
      <c r="A664" s="15">
        <v>1000659</v>
      </c>
      <c r="B664" s="15" t="s">
        <v>26</v>
      </c>
      <c r="C664" s="18">
        <v>202195095</v>
      </c>
      <c r="D664" s="15">
        <v>0</v>
      </c>
      <c r="E664" s="15" t="s">
        <v>28</v>
      </c>
      <c r="F664" s="15" t="s">
        <v>15253</v>
      </c>
      <c r="G664" s="15" t="s">
        <v>29</v>
      </c>
      <c r="H664" s="15" t="s">
        <v>3193</v>
      </c>
      <c r="I664" s="15" t="s">
        <v>3194</v>
      </c>
      <c r="J664" s="15" t="s">
        <v>3192</v>
      </c>
      <c r="K664" s="15" t="s">
        <v>32</v>
      </c>
      <c r="L664" s="15">
        <v>982309035</v>
      </c>
      <c r="M664" s="15">
        <v>982309035</v>
      </c>
      <c r="N664" s="15" t="s">
        <v>33</v>
      </c>
      <c r="O664" s="15" t="s">
        <v>3195</v>
      </c>
      <c r="P664" s="15">
        <v>33855</v>
      </c>
      <c r="Q664" s="15" t="s">
        <v>58</v>
      </c>
      <c r="R664" s="15" t="s">
        <v>59</v>
      </c>
      <c r="S664" s="15" t="s">
        <v>37</v>
      </c>
      <c r="T664" s="15" t="s">
        <v>37</v>
      </c>
      <c r="W664" s="15" t="s">
        <v>34</v>
      </c>
      <c r="X664" s="15" t="s">
        <v>97</v>
      </c>
      <c r="Y664" s="15">
        <v>1</v>
      </c>
      <c r="Z664" s="15" t="s">
        <v>74</v>
      </c>
      <c r="AC664" s="15" t="s">
        <v>9291</v>
      </c>
      <c r="AD664" s="15" t="s">
        <v>9292</v>
      </c>
      <c r="AE664" s="15" t="s">
        <v>9305</v>
      </c>
      <c r="AF664" s="15" t="s">
        <v>9306</v>
      </c>
      <c r="AG664" s="15" t="s">
        <v>9438</v>
      </c>
    </row>
    <row r="665" spans="1:33" x14ac:dyDescent="0.45">
      <c r="A665" s="15">
        <v>1000660</v>
      </c>
      <c r="B665" s="15" t="s">
        <v>26</v>
      </c>
      <c r="C665" s="18">
        <v>1721788600</v>
      </c>
      <c r="D665" s="15">
        <v>0</v>
      </c>
      <c r="E665" s="15" t="s">
        <v>70</v>
      </c>
      <c r="F665" s="15" t="s">
        <v>15253</v>
      </c>
      <c r="G665" s="15" t="s">
        <v>29</v>
      </c>
      <c r="H665" s="15" t="s">
        <v>3197</v>
      </c>
      <c r="I665" s="15" t="s">
        <v>3198</v>
      </c>
      <c r="J665" s="15" t="s">
        <v>3196</v>
      </c>
      <c r="K665" s="15" t="s">
        <v>32</v>
      </c>
      <c r="L665" s="15">
        <v>2292013</v>
      </c>
      <c r="M665" s="15">
        <v>958716958</v>
      </c>
      <c r="N665" s="15" t="s">
        <v>33</v>
      </c>
      <c r="O665" s="15" t="s">
        <v>3199</v>
      </c>
      <c r="P665" s="15">
        <v>33242</v>
      </c>
      <c r="Q665" s="15" t="s">
        <v>35</v>
      </c>
      <c r="R665" s="15" t="s">
        <v>36</v>
      </c>
      <c r="S665" s="15" t="s">
        <v>119</v>
      </c>
      <c r="T665" s="15" t="s">
        <v>15324</v>
      </c>
      <c r="U665" s="15" t="s">
        <v>33</v>
      </c>
      <c r="V665" s="15">
        <v>958716958</v>
      </c>
      <c r="W665" s="15" t="s">
        <v>34</v>
      </c>
      <c r="X665" s="15" t="s">
        <v>39</v>
      </c>
      <c r="Y665" s="15">
        <v>0</v>
      </c>
      <c r="Z665" s="15" t="s">
        <v>46</v>
      </c>
      <c r="AA665" s="15" t="s">
        <v>609</v>
      </c>
      <c r="AB665" s="15">
        <v>44153</v>
      </c>
      <c r="AC665" s="15" t="s">
        <v>9291</v>
      </c>
      <c r="AD665" s="15" t="s">
        <v>9292</v>
      </c>
      <c r="AE665" s="15" t="s">
        <v>9302</v>
      </c>
      <c r="AF665" s="15" t="s">
        <v>5096</v>
      </c>
      <c r="AG665" s="15" t="s">
        <v>9303</v>
      </c>
    </row>
    <row r="666" spans="1:33" x14ac:dyDescent="0.45">
      <c r="A666" s="15">
        <v>1000661</v>
      </c>
      <c r="B666" s="15" t="s">
        <v>26</v>
      </c>
      <c r="C666" s="18">
        <v>1717923161</v>
      </c>
      <c r="D666" s="15">
        <v>600</v>
      </c>
      <c r="E666" s="15" t="s">
        <v>70</v>
      </c>
      <c r="F666" s="15" t="s">
        <v>15253</v>
      </c>
      <c r="G666" s="15" t="s">
        <v>29</v>
      </c>
      <c r="H666" s="15" t="s">
        <v>3201</v>
      </c>
      <c r="I666" s="15" t="s">
        <v>3202</v>
      </c>
      <c r="J666" s="15" t="s">
        <v>3200</v>
      </c>
      <c r="K666" s="15" t="s">
        <v>32</v>
      </c>
      <c r="L666" s="15">
        <v>990679245</v>
      </c>
      <c r="M666" s="15">
        <v>999390411</v>
      </c>
      <c r="N666" s="15" t="s">
        <v>33</v>
      </c>
      <c r="O666" s="15" t="s">
        <v>3203</v>
      </c>
      <c r="P666" s="15">
        <v>29972</v>
      </c>
      <c r="Q666" s="15" t="s">
        <v>58</v>
      </c>
      <c r="R666" s="15" t="s">
        <v>59</v>
      </c>
      <c r="S666" s="15" t="s">
        <v>279</v>
      </c>
      <c r="T666" s="15" t="s">
        <v>15324</v>
      </c>
      <c r="U666" s="15" t="s">
        <v>1365</v>
      </c>
      <c r="V666" s="15">
        <v>999390411</v>
      </c>
      <c r="W666" s="15" t="s">
        <v>3204</v>
      </c>
      <c r="X666" s="15" t="s">
        <v>39</v>
      </c>
      <c r="Y666" s="15">
        <v>0</v>
      </c>
      <c r="Z666" s="15" t="s">
        <v>333</v>
      </c>
      <c r="AA666" s="15" t="s">
        <v>333</v>
      </c>
      <c r="AB666" s="15">
        <v>44183</v>
      </c>
      <c r="AC666" s="15" t="s">
        <v>9291</v>
      </c>
      <c r="AD666" s="15" t="s">
        <v>9329</v>
      </c>
      <c r="AE666" s="15" t="s">
        <v>9293</v>
      </c>
      <c r="AF666" s="15" t="s">
        <v>511</v>
      </c>
      <c r="AG666" s="15" t="s">
        <v>9294</v>
      </c>
    </row>
    <row r="667" spans="1:33" x14ac:dyDescent="0.45">
      <c r="A667" s="15">
        <v>1000662</v>
      </c>
      <c r="B667" s="15" t="s">
        <v>26</v>
      </c>
      <c r="C667" s="18">
        <v>1710522606</v>
      </c>
      <c r="D667" s="15">
        <v>0</v>
      </c>
      <c r="E667" s="15" t="s">
        <v>70</v>
      </c>
      <c r="F667" s="15" t="s">
        <v>15253</v>
      </c>
      <c r="G667" s="15" t="s">
        <v>29</v>
      </c>
      <c r="H667" s="15" t="s">
        <v>3206</v>
      </c>
      <c r="I667" s="15" t="s">
        <v>3207</v>
      </c>
      <c r="J667" s="15" t="s">
        <v>3205</v>
      </c>
      <c r="K667" s="15" t="s">
        <v>32</v>
      </c>
      <c r="L667" s="15">
        <v>983235032</v>
      </c>
      <c r="M667" s="15">
        <v>983235032</v>
      </c>
      <c r="N667" s="15" t="s">
        <v>33</v>
      </c>
      <c r="O667" s="15" t="s">
        <v>3208</v>
      </c>
      <c r="P667" s="15">
        <v>25301</v>
      </c>
      <c r="Q667" s="15" t="s">
        <v>58</v>
      </c>
      <c r="R667" s="15" t="s">
        <v>59</v>
      </c>
      <c r="S667" s="15" t="s">
        <v>942</v>
      </c>
      <c r="T667" s="15" t="s">
        <v>15333</v>
      </c>
      <c r="U667" s="15" t="s">
        <v>33</v>
      </c>
      <c r="V667" s="15" t="s">
        <v>33</v>
      </c>
      <c r="W667" s="15" t="s">
        <v>34</v>
      </c>
      <c r="X667" s="15" t="s">
        <v>39</v>
      </c>
      <c r="Y667" s="15">
        <v>0</v>
      </c>
      <c r="Z667" s="15" t="s">
        <v>46</v>
      </c>
      <c r="AA667" s="15" t="s">
        <v>609</v>
      </c>
      <c r="AB667" s="15">
        <v>44153</v>
      </c>
      <c r="AC667" s="15" t="s">
        <v>9291</v>
      </c>
      <c r="AD667" s="15" t="s">
        <v>9292</v>
      </c>
      <c r="AE667" s="15" t="s">
        <v>9396</v>
      </c>
      <c r="AF667" s="15" t="s">
        <v>9397</v>
      </c>
      <c r="AG667" s="15" t="s">
        <v>9449</v>
      </c>
    </row>
    <row r="668" spans="1:33" x14ac:dyDescent="0.45">
      <c r="A668" s="15">
        <v>1000663</v>
      </c>
      <c r="B668" s="15" t="s">
        <v>26</v>
      </c>
      <c r="C668" s="18">
        <v>502271828</v>
      </c>
      <c r="D668" s="15">
        <v>800</v>
      </c>
      <c r="E668" s="15" t="s">
        <v>28</v>
      </c>
      <c r="F668" s="15" t="s">
        <v>15253</v>
      </c>
      <c r="G668" s="15" t="s">
        <v>29</v>
      </c>
      <c r="H668" s="15" t="s">
        <v>3210</v>
      </c>
      <c r="I668" s="15" t="s">
        <v>3211</v>
      </c>
      <c r="J668" s="15" t="s">
        <v>3209</v>
      </c>
      <c r="K668" s="15" t="s">
        <v>32</v>
      </c>
      <c r="L668" s="15" t="s">
        <v>33</v>
      </c>
      <c r="M668" s="15">
        <v>987559831</v>
      </c>
      <c r="N668" s="15" t="s">
        <v>33</v>
      </c>
      <c r="O668" s="15" t="s">
        <v>3212</v>
      </c>
      <c r="P668" s="15">
        <v>28548</v>
      </c>
      <c r="Q668" s="15" t="s">
        <v>58</v>
      </c>
      <c r="R668" s="15" t="s">
        <v>59</v>
      </c>
      <c r="S668" s="15" t="s">
        <v>348</v>
      </c>
      <c r="T668" s="15" t="s">
        <v>15325</v>
      </c>
      <c r="W668" s="15" t="s">
        <v>34</v>
      </c>
      <c r="X668" s="15" t="s">
        <v>97</v>
      </c>
      <c r="Y668" s="15">
        <v>0</v>
      </c>
      <c r="Z668" s="15" t="s">
        <v>74</v>
      </c>
      <c r="AA668" s="15" t="s">
        <v>609</v>
      </c>
      <c r="AB668" s="15">
        <v>44153</v>
      </c>
      <c r="AC668" s="15" t="s">
        <v>9291</v>
      </c>
      <c r="AD668" s="15" t="s">
        <v>9295</v>
      </c>
      <c r="AE668" s="15" t="s">
        <v>9363</v>
      </c>
      <c r="AF668" s="15" t="s">
        <v>9447</v>
      </c>
      <c r="AG668" s="15" t="s">
        <v>9450</v>
      </c>
    </row>
    <row r="669" spans="1:33" x14ac:dyDescent="0.45">
      <c r="A669" s="15">
        <v>1000664</v>
      </c>
      <c r="B669" s="15" t="s">
        <v>26</v>
      </c>
      <c r="C669" s="18">
        <v>1721837530</v>
      </c>
      <c r="D669" s="15" t="s">
        <v>15234</v>
      </c>
      <c r="E669" s="15" t="s">
        <v>70</v>
      </c>
      <c r="F669" s="15" t="s">
        <v>15253</v>
      </c>
      <c r="G669" s="15" t="s">
        <v>29</v>
      </c>
      <c r="H669" s="15" t="s">
        <v>2652</v>
      </c>
      <c r="I669" s="15" t="s">
        <v>3214</v>
      </c>
      <c r="J669" s="15" t="s">
        <v>3213</v>
      </c>
      <c r="K669" s="15" t="s">
        <v>32</v>
      </c>
      <c r="L669" s="15">
        <v>982647042</v>
      </c>
      <c r="M669" s="15">
        <v>982647042</v>
      </c>
      <c r="N669" s="15" t="s">
        <v>3215</v>
      </c>
      <c r="O669" s="15" t="s">
        <v>3216</v>
      </c>
      <c r="P669" s="15">
        <v>33887</v>
      </c>
      <c r="Q669" s="15" t="s">
        <v>35</v>
      </c>
      <c r="R669" s="15" t="s">
        <v>59</v>
      </c>
      <c r="S669" s="15" t="s">
        <v>936</v>
      </c>
      <c r="T669" s="15" t="s">
        <v>15359</v>
      </c>
      <c r="U669" s="15" t="s">
        <v>3217</v>
      </c>
      <c r="V669" s="15">
        <v>982647042</v>
      </c>
      <c r="W669" s="15" t="s">
        <v>3218</v>
      </c>
      <c r="X669" s="15" t="s">
        <v>39</v>
      </c>
      <c r="Y669" s="15">
        <v>0</v>
      </c>
      <c r="Z669" s="15" t="s">
        <v>333</v>
      </c>
      <c r="AA669" s="15" t="s">
        <v>41</v>
      </c>
      <c r="AB669" s="15">
        <v>44112</v>
      </c>
      <c r="AC669" s="15" t="s">
        <v>9291</v>
      </c>
      <c r="AD669" s="15" t="s">
        <v>9292</v>
      </c>
      <c r="AE669" s="15" t="s">
        <v>9302</v>
      </c>
      <c r="AF669" s="15" t="s">
        <v>5096</v>
      </c>
      <c r="AG669" s="15" t="s">
        <v>9381</v>
      </c>
    </row>
    <row r="670" spans="1:33" x14ac:dyDescent="0.45">
      <c r="A670" s="15">
        <v>1000665</v>
      </c>
      <c r="B670" s="15" t="s">
        <v>26</v>
      </c>
      <c r="C670" s="18">
        <v>1705554085</v>
      </c>
      <c r="D670" s="15">
        <v>900</v>
      </c>
      <c r="E670" s="15" t="s">
        <v>70</v>
      </c>
      <c r="F670" s="15" t="s">
        <v>15253</v>
      </c>
      <c r="G670" s="15" t="s">
        <v>29</v>
      </c>
      <c r="H670" s="15" t="s">
        <v>3220</v>
      </c>
      <c r="I670" s="15" t="s">
        <v>3221</v>
      </c>
      <c r="J670" s="15" t="s">
        <v>3219</v>
      </c>
      <c r="K670" s="15" t="s">
        <v>32</v>
      </c>
      <c r="L670" s="15">
        <v>986823055</v>
      </c>
      <c r="M670" s="15">
        <v>986823055</v>
      </c>
      <c r="N670" s="15" t="s">
        <v>33</v>
      </c>
      <c r="O670" s="15" t="s">
        <v>3222</v>
      </c>
      <c r="P670" s="15">
        <v>21813</v>
      </c>
      <c r="Q670" s="15" t="s">
        <v>58</v>
      </c>
      <c r="R670" s="15" t="s">
        <v>59</v>
      </c>
      <c r="S670" s="15" t="s">
        <v>279</v>
      </c>
      <c r="T670" s="15" t="s">
        <v>15324</v>
      </c>
      <c r="U670" s="15" t="s">
        <v>3223</v>
      </c>
      <c r="V670" s="15">
        <v>986823055</v>
      </c>
      <c r="W670" s="15" t="s">
        <v>1853</v>
      </c>
      <c r="X670" s="15" t="s">
        <v>39</v>
      </c>
      <c r="Y670" s="15">
        <v>0</v>
      </c>
      <c r="Z670" s="15" t="s">
        <v>333</v>
      </c>
      <c r="AA670" s="15" t="s">
        <v>609</v>
      </c>
      <c r="AB670" s="15">
        <v>44153</v>
      </c>
      <c r="AC670" s="15" t="s">
        <v>9291</v>
      </c>
      <c r="AD670" s="15" t="s">
        <v>9295</v>
      </c>
      <c r="AE670" s="15" t="s">
        <v>9293</v>
      </c>
      <c r="AF670" s="15" t="s">
        <v>9350</v>
      </c>
      <c r="AG670" s="15" t="s">
        <v>9350</v>
      </c>
    </row>
    <row r="671" spans="1:33" x14ac:dyDescent="0.45">
      <c r="A671" s="15">
        <v>1000666</v>
      </c>
      <c r="B671" s="15" t="s">
        <v>26</v>
      </c>
      <c r="C671" s="18">
        <v>604500512</v>
      </c>
      <c r="D671" s="15">
        <v>900</v>
      </c>
      <c r="E671" s="15" t="s">
        <v>70</v>
      </c>
      <c r="F671" s="15" t="s">
        <v>15253</v>
      </c>
      <c r="G671" s="15" t="s">
        <v>29</v>
      </c>
      <c r="H671" s="15" t="s">
        <v>3225</v>
      </c>
      <c r="I671" s="15" t="s">
        <v>3226</v>
      </c>
      <c r="J671" s="15" t="s">
        <v>3224</v>
      </c>
      <c r="K671" s="15" t="s">
        <v>32</v>
      </c>
      <c r="L671" s="15">
        <v>981931243</v>
      </c>
      <c r="M671" s="15">
        <v>981931243</v>
      </c>
      <c r="N671" s="15" t="s">
        <v>3227</v>
      </c>
      <c r="O671" s="15" t="s">
        <v>3228</v>
      </c>
      <c r="P671" s="15">
        <v>30651</v>
      </c>
      <c r="Q671" s="15" t="s">
        <v>35</v>
      </c>
      <c r="R671" s="15" t="s">
        <v>59</v>
      </c>
      <c r="S671" s="15" t="s">
        <v>244</v>
      </c>
      <c r="T671" s="15" t="s">
        <v>15349</v>
      </c>
      <c r="U671" s="15" t="s">
        <v>3229</v>
      </c>
      <c r="W671" s="15" t="s">
        <v>3230</v>
      </c>
      <c r="X671" s="15" t="s">
        <v>97</v>
      </c>
      <c r="Y671" s="15">
        <v>1</v>
      </c>
      <c r="Z671" s="15" t="s">
        <v>286</v>
      </c>
      <c r="AA671" s="15" t="s">
        <v>74</v>
      </c>
      <c r="AB671" s="15">
        <v>43851</v>
      </c>
      <c r="AC671" s="15" t="s">
        <v>9291</v>
      </c>
      <c r="AD671" s="15" t="s">
        <v>9292</v>
      </c>
      <c r="AE671" s="15" t="s">
        <v>9293</v>
      </c>
      <c r="AF671" s="15" t="s">
        <v>511</v>
      </c>
      <c r="AG671" s="15" t="s">
        <v>9304</v>
      </c>
    </row>
    <row r="672" spans="1:33" x14ac:dyDescent="0.45">
      <c r="A672" s="15">
        <v>1000667</v>
      </c>
      <c r="B672" s="15" t="s">
        <v>26</v>
      </c>
      <c r="C672" s="18">
        <v>151062924</v>
      </c>
      <c r="D672" s="15">
        <v>0</v>
      </c>
      <c r="E672" s="15" t="s">
        <v>70</v>
      </c>
      <c r="F672" s="15" t="s">
        <v>15253</v>
      </c>
      <c r="G672" s="15" t="s">
        <v>29</v>
      </c>
      <c r="H672" s="15" t="s">
        <v>658</v>
      </c>
      <c r="I672" s="15" t="s">
        <v>3232</v>
      </c>
      <c r="J672" s="15" t="s">
        <v>3231</v>
      </c>
      <c r="K672" s="15" t="s">
        <v>32</v>
      </c>
      <c r="L672" s="15" t="s">
        <v>33</v>
      </c>
      <c r="M672" s="15" t="s">
        <v>33</v>
      </c>
      <c r="N672" s="15" t="s">
        <v>33</v>
      </c>
      <c r="O672" s="15" t="s">
        <v>3233</v>
      </c>
      <c r="P672" s="15">
        <v>34013</v>
      </c>
      <c r="Q672" s="15" t="s">
        <v>35</v>
      </c>
      <c r="R672" s="15" t="s">
        <v>59</v>
      </c>
      <c r="S672" s="15" t="s">
        <v>348</v>
      </c>
      <c r="T672" s="15" t="s">
        <v>15325</v>
      </c>
      <c r="W672" s="15" t="s">
        <v>1075</v>
      </c>
      <c r="X672" s="15" t="s">
        <v>97</v>
      </c>
      <c r="Y672" s="15">
        <v>0</v>
      </c>
      <c r="Z672" s="15" t="s">
        <v>333</v>
      </c>
      <c r="AC672" s="15" t="s">
        <v>9291</v>
      </c>
      <c r="AD672" s="15" t="s">
        <v>9329</v>
      </c>
      <c r="AE672" s="15" t="s">
        <v>9302</v>
      </c>
      <c r="AF672" s="15" t="s">
        <v>5096</v>
      </c>
      <c r="AG672" s="15" t="s">
        <v>9312</v>
      </c>
    </row>
    <row r="673" spans="1:33" x14ac:dyDescent="0.45">
      <c r="A673" s="15">
        <v>1000668</v>
      </c>
      <c r="B673" s="15" t="s">
        <v>26</v>
      </c>
      <c r="C673" s="18">
        <v>1720506334</v>
      </c>
      <c r="D673" s="15">
        <v>500</v>
      </c>
      <c r="E673" s="15" t="s">
        <v>70</v>
      </c>
      <c r="F673" s="15" t="s">
        <v>15253</v>
      </c>
      <c r="G673" s="15" t="s">
        <v>29</v>
      </c>
      <c r="H673" s="15" t="s">
        <v>3235</v>
      </c>
      <c r="I673" s="15" t="s">
        <v>3236</v>
      </c>
      <c r="J673" s="15" t="s">
        <v>3234</v>
      </c>
      <c r="K673" s="15" t="s">
        <v>32</v>
      </c>
      <c r="L673" s="15">
        <v>967909817</v>
      </c>
      <c r="M673" s="15">
        <v>967909817</v>
      </c>
      <c r="N673" s="15" t="s">
        <v>3237</v>
      </c>
      <c r="O673" s="15" t="s">
        <v>705</v>
      </c>
      <c r="P673" s="15">
        <v>32633</v>
      </c>
      <c r="Q673" s="15" t="s">
        <v>58</v>
      </c>
      <c r="R673" s="15" t="s">
        <v>36</v>
      </c>
      <c r="S673" s="15" t="s">
        <v>2620</v>
      </c>
      <c r="T673" s="15" t="s">
        <v>15359</v>
      </c>
      <c r="U673" s="15" t="s">
        <v>2141</v>
      </c>
      <c r="V673" s="15">
        <v>967909817</v>
      </c>
      <c r="W673" s="15" t="s">
        <v>34</v>
      </c>
      <c r="X673" s="15" t="s">
        <v>39</v>
      </c>
      <c r="Y673" s="15">
        <v>0</v>
      </c>
      <c r="Z673" s="15" t="s">
        <v>333</v>
      </c>
      <c r="AA673" s="15" t="s">
        <v>609</v>
      </c>
      <c r="AB673" s="15">
        <v>44153</v>
      </c>
      <c r="AC673" s="15" t="s">
        <v>9291</v>
      </c>
      <c r="AD673" s="15" t="s">
        <v>9329</v>
      </c>
      <c r="AE673" s="15" t="s">
        <v>9302</v>
      </c>
      <c r="AF673" s="15" t="s">
        <v>5096</v>
      </c>
      <c r="AG673" s="15" t="s">
        <v>9381</v>
      </c>
    </row>
    <row r="674" spans="1:33" x14ac:dyDescent="0.45">
      <c r="A674" s="15">
        <v>1000669</v>
      </c>
      <c r="B674" s="15" t="s">
        <v>26</v>
      </c>
      <c r="C674" s="18">
        <v>604058982</v>
      </c>
      <c r="D674" s="15">
        <v>700</v>
      </c>
      <c r="E674" s="15" t="s">
        <v>28</v>
      </c>
      <c r="F674" s="15" t="s">
        <v>15253</v>
      </c>
      <c r="G674" s="15" t="s">
        <v>29</v>
      </c>
      <c r="H674" s="15" t="s">
        <v>3239</v>
      </c>
      <c r="I674" s="15" t="s">
        <v>3240</v>
      </c>
      <c r="J674" s="15" t="s">
        <v>3238</v>
      </c>
      <c r="K674" s="15" t="s">
        <v>32</v>
      </c>
      <c r="L674" s="15">
        <v>981144204</v>
      </c>
      <c r="M674" s="15">
        <v>981144204</v>
      </c>
      <c r="N674" s="15" t="s">
        <v>33</v>
      </c>
      <c r="O674" s="15" t="s">
        <v>3241</v>
      </c>
      <c r="P674" s="15">
        <v>31695</v>
      </c>
      <c r="Q674" s="15" t="s">
        <v>58</v>
      </c>
      <c r="R674" s="15" t="s">
        <v>36</v>
      </c>
      <c r="S674" s="15" t="s">
        <v>348</v>
      </c>
      <c r="T674" s="15" t="s">
        <v>15325</v>
      </c>
      <c r="U674" s="15" t="s">
        <v>3223</v>
      </c>
      <c r="V674" s="15">
        <v>980242196</v>
      </c>
      <c r="W674" s="15" t="s">
        <v>3242</v>
      </c>
      <c r="X674" s="15" t="s">
        <v>39</v>
      </c>
      <c r="Y674" s="15">
        <v>0</v>
      </c>
      <c r="Z674" s="15" t="s">
        <v>333</v>
      </c>
      <c r="AA674" s="15" t="s">
        <v>609</v>
      </c>
      <c r="AB674" s="15">
        <v>44382</v>
      </c>
      <c r="AC674" s="15" t="s">
        <v>9291</v>
      </c>
      <c r="AD674" s="15" t="s">
        <v>9295</v>
      </c>
      <c r="AE674" s="15" t="s">
        <v>9293</v>
      </c>
      <c r="AF674" s="15" t="s">
        <v>511</v>
      </c>
      <c r="AG674" s="15" t="s">
        <v>9451</v>
      </c>
    </row>
    <row r="675" spans="1:33" x14ac:dyDescent="0.45">
      <c r="A675" s="15">
        <v>1000670</v>
      </c>
      <c r="B675" s="15" t="s">
        <v>26</v>
      </c>
      <c r="C675" s="18">
        <v>1721549085</v>
      </c>
      <c r="D675" s="15">
        <v>0</v>
      </c>
      <c r="E675" s="15" t="s">
        <v>28</v>
      </c>
      <c r="F675" s="15" t="s">
        <v>15253</v>
      </c>
      <c r="G675" s="15" t="s">
        <v>29</v>
      </c>
      <c r="H675" s="15" t="s">
        <v>3244</v>
      </c>
      <c r="I675" s="15" t="s">
        <v>703</v>
      </c>
      <c r="J675" s="15" t="s">
        <v>3243</v>
      </c>
      <c r="K675" s="15" t="s">
        <v>32</v>
      </c>
      <c r="L675" s="15">
        <v>985658717</v>
      </c>
      <c r="M675" s="15">
        <v>985658717</v>
      </c>
      <c r="N675" s="15" t="s">
        <v>3245</v>
      </c>
      <c r="O675" s="15" t="s">
        <v>1056</v>
      </c>
      <c r="P675" s="15">
        <v>33877</v>
      </c>
      <c r="Q675" s="15" t="s">
        <v>35</v>
      </c>
      <c r="R675" s="15" t="s">
        <v>36</v>
      </c>
      <c r="S675" s="15" t="s">
        <v>348</v>
      </c>
      <c r="T675" s="15" t="s">
        <v>15325</v>
      </c>
      <c r="U675" s="15" t="s">
        <v>38</v>
      </c>
      <c r="V675" s="15">
        <v>985658717</v>
      </c>
      <c r="W675" s="15" t="s">
        <v>34</v>
      </c>
      <c r="X675" s="15" t="s">
        <v>39</v>
      </c>
      <c r="Y675" s="15">
        <v>0</v>
      </c>
      <c r="Z675" s="15" t="s">
        <v>333</v>
      </c>
      <c r="AA675" s="15" t="s">
        <v>609</v>
      </c>
      <c r="AB675" s="15">
        <v>44153</v>
      </c>
      <c r="AC675" s="15" t="s">
        <v>9291</v>
      </c>
      <c r="AD675" s="15" t="s">
        <v>9292</v>
      </c>
      <c r="AE675" s="15" t="s">
        <v>9302</v>
      </c>
      <c r="AF675" s="15" t="s">
        <v>5096</v>
      </c>
      <c r="AG675" s="15" t="s">
        <v>9312</v>
      </c>
    </row>
    <row r="676" spans="1:33" x14ac:dyDescent="0.45">
      <c r="A676" s="15">
        <v>1000671</v>
      </c>
      <c r="B676" s="15" t="s">
        <v>26</v>
      </c>
      <c r="C676" s="18">
        <v>1725985202</v>
      </c>
      <c r="D676" s="15">
        <v>850</v>
      </c>
      <c r="E676" s="15" t="s">
        <v>28</v>
      </c>
      <c r="F676" s="15" t="s">
        <v>15253</v>
      </c>
      <c r="G676" s="15" t="s">
        <v>29</v>
      </c>
      <c r="H676" s="15" t="s">
        <v>3247</v>
      </c>
      <c r="I676" s="15" t="s">
        <v>721</v>
      </c>
      <c r="J676" s="15" t="s">
        <v>3246</v>
      </c>
      <c r="K676" s="15" t="s">
        <v>32</v>
      </c>
      <c r="L676" s="15">
        <v>967566146</v>
      </c>
      <c r="M676" s="15">
        <v>967566146</v>
      </c>
      <c r="N676" s="15" t="s">
        <v>3248</v>
      </c>
      <c r="O676" s="15" t="s">
        <v>3249</v>
      </c>
      <c r="P676" s="15">
        <v>34125</v>
      </c>
      <c r="Q676" s="15" t="s">
        <v>58</v>
      </c>
      <c r="R676" s="15" t="s">
        <v>59</v>
      </c>
      <c r="S676" s="15" t="s">
        <v>698</v>
      </c>
      <c r="T676" s="15" t="s">
        <v>15323</v>
      </c>
      <c r="U676" s="15" t="s">
        <v>3250</v>
      </c>
      <c r="V676" s="15">
        <v>967566146</v>
      </c>
      <c r="W676" s="15" t="s">
        <v>3251</v>
      </c>
      <c r="X676" s="15" t="s">
        <v>39</v>
      </c>
      <c r="Y676" s="15">
        <v>0</v>
      </c>
      <c r="Z676" s="15" t="s">
        <v>333</v>
      </c>
      <c r="AA676" s="15" t="s">
        <v>609</v>
      </c>
      <c r="AB676" s="15">
        <v>44153</v>
      </c>
      <c r="AC676" s="15" t="s">
        <v>9291</v>
      </c>
      <c r="AD676" s="15" t="s">
        <v>9292</v>
      </c>
      <c r="AE676" s="15" t="s">
        <v>9302</v>
      </c>
      <c r="AF676" s="15" t="s">
        <v>5096</v>
      </c>
      <c r="AG676" s="15" t="s">
        <v>9312</v>
      </c>
    </row>
    <row r="677" spans="1:33" x14ac:dyDescent="0.45">
      <c r="A677" s="15">
        <v>1000672</v>
      </c>
      <c r="B677" s="15" t="s">
        <v>26</v>
      </c>
      <c r="C677" s="18">
        <v>1723540017</v>
      </c>
      <c r="D677" s="15">
        <v>0</v>
      </c>
      <c r="E677" s="15" t="s">
        <v>70</v>
      </c>
      <c r="F677" s="15" t="s">
        <v>15253</v>
      </c>
      <c r="G677" s="15" t="s">
        <v>29</v>
      </c>
      <c r="H677" s="15" t="s">
        <v>3253</v>
      </c>
      <c r="I677" s="15" t="s">
        <v>3254</v>
      </c>
      <c r="J677" s="15" t="s">
        <v>3252</v>
      </c>
      <c r="K677" s="15" t="s">
        <v>32</v>
      </c>
      <c r="L677" s="15">
        <v>23161404</v>
      </c>
      <c r="M677" s="15">
        <v>984479254</v>
      </c>
      <c r="N677" s="15" t="s">
        <v>948</v>
      </c>
      <c r="O677" s="15" t="s">
        <v>3255</v>
      </c>
      <c r="P677" s="15">
        <v>33488</v>
      </c>
      <c r="Q677" s="15" t="s">
        <v>35</v>
      </c>
      <c r="R677" s="15" t="s">
        <v>59</v>
      </c>
      <c r="S677" s="15" t="s">
        <v>51</v>
      </c>
      <c r="T677" s="15" t="s">
        <v>51</v>
      </c>
      <c r="W677" s="15" t="s">
        <v>834</v>
      </c>
      <c r="X677" s="15" t="s">
        <v>97</v>
      </c>
      <c r="Y677" s="15">
        <v>0</v>
      </c>
      <c r="Z677" s="15" t="s">
        <v>40</v>
      </c>
      <c r="AC677" s="15" t="s">
        <v>9291</v>
      </c>
      <c r="AD677" s="15" t="s">
        <v>9292</v>
      </c>
      <c r="AE677" s="15" t="s">
        <v>9302</v>
      </c>
      <c r="AF677" s="15" t="s">
        <v>5096</v>
      </c>
      <c r="AG677" s="15" t="s">
        <v>9381</v>
      </c>
    </row>
    <row r="678" spans="1:33" x14ac:dyDescent="0.45">
      <c r="A678" s="15">
        <v>1000673</v>
      </c>
      <c r="B678" s="15" t="s">
        <v>26</v>
      </c>
      <c r="C678" s="18">
        <v>1756938039</v>
      </c>
      <c r="D678" s="15">
        <v>0</v>
      </c>
      <c r="E678" s="15" t="s">
        <v>3257</v>
      </c>
      <c r="F678" s="15" t="s">
        <v>15254</v>
      </c>
      <c r="G678" s="15" t="s">
        <v>29</v>
      </c>
      <c r="H678" s="15" t="s">
        <v>3258</v>
      </c>
      <c r="I678" s="15" t="s">
        <v>3259</v>
      </c>
      <c r="J678" s="15" t="s">
        <v>3256</v>
      </c>
      <c r="K678" s="15" t="s">
        <v>32</v>
      </c>
      <c r="L678" s="15" t="s">
        <v>948</v>
      </c>
      <c r="M678" s="15">
        <v>985254964</v>
      </c>
      <c r="N678" s="15" t="s">
        <v>3260</v>
      </c>
      <c r="O678" s="15" t="s">
        <v>834</v>
      </c>
      <c r="P678" s="15">
        <v>28846</v>
      </c>
      <c r="Q678" s="15" t="s">
        <v>35</v>
      </c>
      <c r="R678" s="15" t="s">
        <v>59</v>
      </c>
      <c r="S678" s="15" t="s">
        <v>79</v>
      </c>
      <c r="T678" s="15" t="s">
        <v>79</v>
      </c>
      <c r="W678" s="15" t="s">
        <v>834</v>
      </c>
      <c r="X678" s="15" t="s">
        <v>39</v>
      </c>
      <c r="Y678" s="15">
        <v>0</v>
      </c>
      <c r="Z678" s="15" t="s">
        <v>40</v>
      </c>
      <c r="AA678" s="15" t="s">
        <v>609</v>
      </c>
      <c r="AB678" s="15">
        <v>44153</v>
      </c>
      <c r="AC678" s="15" t="s">
        <v>9291</v>
      </c>
      <c r="AD678" s="15" t="s">
        <v>9295</v>
      </c>
      <c r="AE678" s="15" t="s">
        <v>9302</v>
      </c>
      <c r="AF678" s="15" t="s">
        <v>5096</v>
      </c>
      <c r="AG678" s="15" t="s">
        <v>9452</v>
      </c>
    </row>
    <row r="679" spans="1:33" x14ac:dyDescent="0.45">
      <c r="A679" s="15">
        <v>1000674</v>
      </c>
      <c r="B679" s="15" t="s">
        <v>26</v>
      </c>
      <c r="C679" s="18">
        <v>1717635815</v>
      </c>
      <c r="D679" s="15">
        <v>1200</v>
      </c>
      <c r="E679" s="15" t="s">
        <v>70</v>
      </c>
      <c r="F679" s="15" t="s">
        <v>15253</v>
      </c>
      <c r="G679" s="15" t="s">
        <v>29</v>
      </c>
      <c r="H679" s="15" t="s">
        <v>3262</v>
      </c>
      <c r="I679" s="15" t="s">
        <v>3263</v>
      </c>
      <c r="J679" s="15" t="s">
        <v>3261</v>
      </c>
      <c r="K679" s="15" t="s">
        <v>32</v>
      </c>
      <c r="L679" s="15">
        <v>5135798</v>
      </c>
      <c r="M679" s="15">
        <v>995907501</v>
      </c>
      <c r="N679" s="15" t="s">
        <v>3264</v>
      </c>
      <c r="O679" s="15" t="s">
        <v>3265</v>
      </c>
      <c r="P679" s="15">
        <v>32866</v>
      </c>
      <c r="Q679" s="15" t="s">
        <v>58</v>
      </c>
      <c r="R679" s="15" t="s">
        <v>36</v>
      </c>
      <c r="S679" s="15" t="s">
        <v>3266</v>
      </c>
      <c r="T679" s="15" t="s">
        <v>15358</v>
      </c>
      <c r="U679" s="15" t="s">
        <v>3267</v>
      </c>
      <c r="V679" s="15">
        <v>995907501</v>
      </c>
      <c r="W679" s="15" t="s">
        <v>813</v>
      </c>
      <c r="X679" s="15" t="s">
        <v>39</v>
      </c>
      <c r="Y679" s="15">
        <v>0</v>
      </c>
      <c r="Z679" s="15" t="s">
        <v>333</v>
      </c>
      <c r="AA679" s="15" t="s">
        <v>609</v>
      </c>
      <c r="AB679" s="15">
        <v>44153</v>
      </c>
      <c r="AC679" s="15" t="s">
        <v>9291</v>
      </c>
      <c r="AD679" s="15" t="s">
        <v>9296</v>
      </c>
      <c r="AE679" s="15" t="s">
        <v>9302</v>
      </c>
      <c r="AF679" s="15" t="s">
        <v>5096</v>
      </c>
      <c r="AG679" s="15" t="s">
        <v>9381</v>
      </c>
    </row>
    <row r="680" spans="1:33" x14ac:dyDescent="0.45">
      <c r="A680" s="15">
        <v>1000675</v>
      </c>
      <c r="B680" s="15" t="s">
        <v>26</v>
      </c>
      <c r="C680" s="18">
        <v>1717635823</v>
      </c>
      <c r="D680" s="15">
        <v>400</v>
      </c>
      <c r="E680" s="15" t="s">
        <v>70</v>
      </c>
      <c r="F680" s="15" t="s">
        <v>15253</v>
      </c>
      <c r="G680" s="15" t="s">
        <v>29</v>
      </c>
      <c r="H680" s="15" t="s">
        <v>3269</v>
      </c>
      <c r="I680" s="15" t="s">
        <v>3263</v>
      </c>
      <c r="J680" s="15" t="s">
        <v>3268</v>
      </c>
      <c r="K680" s="15" t="s">
        <v>32</v>
      </c>
      <c r="L680" s="15">
        <v>5135798</v>
      </c>
      <c r="M680" s="15">
        <v>963671807</v>
      </c>
      <c r="N680" s="15" t="s">
        <v>3270</v>
      </c>
      <c r="O680" s="15" t="s">
        <v>3271</v>
      </c>
      <c r="P680" s="15">
        <v>33497</v>
      </c>
      <c r="Q680" s="15" t="s">
        <v>58</v>
      </c>
      <c r="R680" s="15" t="s">
        <v>59</v>
      </c>
      <c r="S680" s="15" t="s">
        <v>1980</v>
      </c>
      <c r="T680" s="15" t="s">
        <v>15344</v>
      </c>
      <c r="U680" s="15" t="s">
        <v>3272</v>
      </c>
      <c r="V680" s="15">
        <v>963671807</v>
      </c>
      <c r="W680" s="15" t="s">
        <v>3273</v>
      </c>
      <c r="X680" s="15" t="s">
        <v>97</v>
      </c>
      <c r="Y680" s="15">
        <v>2</v>
      </c>
      <c r="Z680" s="15" t="s">
        <v>333</v>
      </c>
      <c r="AA680" s="15" t="s">
        <v>665</v>
      </c>
      <c r="AB680" s="15">
        <v>44557</v>
      </c>
      <c r="AC680" s="15" t="s">
        <v>9291</v>
      </c>
      <c r="AD680" s="15" t="s">
        <v>9296</v>
      </c>
      <c r="AE680" s="15" t="s">
        <v>9302</v>
      </c>
      <c r="AF680" s="15" t="s">
        <v>5096</v>
      </c>
      <c r="AG680" s="15" t="s">
        <v>9444</v>
      </c>
    </row>
    <row r="681" spans="1:33" x14ac:dyDescent="0.45">
      <c r="A681" s="15">
        <v>1000676</v>
      </c>
      <c r="B681" s="15" t="s">
        <v>26</v>
      </c>
      <c r="C681" s="18">
        <v>1720504008</v>
      </c>
      <c r="D681" s="15">
        <v>0</v>
      </c>
      <c r="E681" s="15" t="s">
        <v>70</v>
      </c>
      <c r="F681" s="15" t="s">
        <v>15253</v>
      </c>
      <c r="G681" s="15" t="s">
        <v>29</v>
      </c>
      <c r="H681" s="15" t="s">
        <v>3275</v>
      </c>
      <c r="I681" s="15" t="s">
        <v>3276</v>
      </c>
      <c r="J681" s="15" t="s">
        <v>3274</v>
      </c>
      <c r="K681" s="15" t="s">
        <v>32</v>
      </c>
      <c r="L681" s="15">
        <v>5118870</v>
      </c>
      <c r="M681" s="15" t="s">
        <v>1020</v>
      </c>
      <c r="N681" s="15" t="s">
        <v>33</v>
      </c>
      <c r="O681" s="15" t="s">
        <v>3277</v>
      </c>
      <c r="P681" s="15">
        <v>36253</v>
      </c>
      <c r="Q681" s="15" t="s">
        <v>35</v>
      </c>
      <c r="R681" s="15" t="s">
        <v>59</v>
      </c>
      <c r="S681" s="15" t="s">
        <v>348</v>
      </c>
      <c r="T681" s="15" t="s">
        <v>15325</v>
      </c>
      <c r="U681" s="15" t="s">
        <v>33</v>
      </c>
      <c r="V681" s="15" t="s">
        <v>33</v>
      </c>
      <c r="W681" s="15" t="s">
        <v>1075</v>
      </c>
      <c r="X681" s="15" t="s">
        <v>39</v>
      </c>
      <c r="Y681" s="15">
        <v>0</v>
      </c>
      <c r="Z681" s="15" t="s">
        <v>333</v>
      </c>
      <c r="AA681" s="15" t="s">
        <v>41</v>
      </c>
      <c r="AB681" s="15">
        <v>44117</v>
      </c>
      <c r="AC681" s="15" t="s">
        <v>9291</v>
      </c>
      <c r="AD681" s="15" t="s">
        <v>9295</v>
      </c>
      <c r="AE681" s="15" t="s">
        <v>9302</v>
      </c>
      <c r="AF681" s="15" t="s">
        <v>5096</v>
      </c>
      <c r="AG681" s="15" t="s">
        <v>9312</v>
      </c>
    </row>
    <row r="682" spans="1:33" x14ac:dyDescent="0.45">
      <c r="A682" s="15">
        <v>1000677</v>
      </c>
      <c r="B682" s="15" t="s">
        <v>26</v>
      </c>
      <c r="C682" s="18">
        <v>1715400964</v>
      </c>
      <c r="D682" s="15">
        <v>0</v>
      </c>
      <c r="E682" s="15" t="s">
        <v>70</v>
      </c>
      <c r="F682" s="15" t="s">
        <v>15253</v>
      </c>
      <c r="G682" s="15" t="s">
        <v>29</v>
      </c>
      <c r="H682" s="15" t="s">
        <v>3279</v>
      </c>
      <c r="I682" s="15" t="s">
        <v>3280</v>
      </c>
      <c r="J682" s="15" t="s">
        <v>3278</v>
      </c>
      <c r="K682" s="15" t="s">
        <v>32</v>
      </c>
      <c r="L682" s="15" t="s">
        <v>33</v>
      </c>
      <c r="M682" s="15" t="s">
        <v>33</v>
      </c>
      <c r="N682" s="15" t="s">
        <v>33</v>
      </c>
      <c r="O682" s="15" t="s">
        <v>3281</v>
      </c>
      <c r="P682" s="15">
        <v>27683</v>
      </c>
      <c r="Q682" s="15" t="s">
        <v>58</v>
      </c>
      <c r="R682" s="15" t="s">
        <v>59</v>
      </c>
      <c r="S682" s="15" t="s">
        <v>391</v>
      </c>
      <c r="T682" s="15" t="s">
        <v>15325</v>
      </c>
      <c r="W682" s="15" t="s">
        <v>34</v>
      </c>
      <c r="X682" s="15" t="s">
        <v>97</v>
      </c>
      <c r="Y682" s="15">
        <v>0</v>
      </c>
      <c r="Z682" s="15" t="s">
        <v>46</v>
      </c>
      <c r="AA682" s="15" t="s">
        <v>609</v>
      </c>
      <c r="AB682" s="15">
        <v>44153</v>
      </c>
      <c r="AC682" s="15" t="s">
        <v>9291</v>
      </c>
      <c r="AD682" s="15" t="s">
        <v>9292</v>
      </c>
      <c r="AE682" s="15" t="s">
        <v>9302</v>
      </c>
      <c r="AF682" s="15" t="s">
        <v>5096</v>
      </c>
      <c r="AG682" s="15" t="s">
        <v>9312</v>
      </c>
    </row>
    <row r="683" spans="1:33" x14ac:dyDescent="0.45">
      <c r="A683" s="15">
        <v>1000678</v>
      </c>
      <c r="B683" s="15" t="s">
        <v>26</v>
      </c>
      <c r="C683" s="18">
        <v>1720725496</v>
      </c>
      <c r="D683" s="15">
        <v>1200</v>
      </c>
      <c r="E683" s="15" t="s">
        <v>28</v>
      </c>
      <c r="F683" s="15" t="s">
        <v>15253</v>
      </c>
      <c r="G683" s="15" t="s">
        <v>29</v>
      </c>
      <c r="H683" s="15" t="s">
        <v>641</v>
      </c>
      <c r="I683" s="15" t="s">
        <v>659</v>
      </c>
      <c r="J683" s="15" t="s">
        <v>3282</v>
      </c>
      <c r="K683" s="15" t="s">
        <v>32</v>
      </c>
      <c r="L683" s="15">
        <v>987039699</v>
      </c>
      <c r="M683" s="15">
        <v>987039699</v>
      </c>
      <c r="N683" s="15" t="s">
        <v>33</v>
      </c>
      <c r="O683" s="15" t="s">
        <v>3283</v>
      </c>
      <c r="P683" s="15">
        <v>31896</v>
      </c>
      <c r="Q683" s="15" t="s">
        <v>35</v>
      </c>
      <c r="R683" s="15" t="s">
        <v>36</v>
      </c>
      <c r="S683" s="15" t="s">
        <v>279</v>
      </c>
      <c r="T683" s="15" t="s">
        <v>15324</v>
      </c>
      <c r="U683" s="15" t="s">
        <v>2557</v>
      </c>
      <c r="W683" s="15" t="s">
        <v>3284</v>
      </c>
      <c r="X683" s="15" t="s">
        <v>39</v>
      </c>
      <c r="Y683" s="15">
        <v>0</v>
      </c>
      <c r="Z683" s="15" t="s">
        <v>46</v>
      </c>
      <c r="AA683" s="15" t="s">
        <v>609</v>
      </c>
      <c r="AB683" s="15">
        <v>44153</v>
      </c>
      <c r="AC683" s="15" t="s">
        <v>9291</v>
      </c>
      <c r="AD683" s="15" t="s">
        <v>9295</v>
      </c>
      <c r="AE683" s="15" t="s">
        <v>9302</v>
      </c>
      <c r="AF683" s="15" t="s">
        <v>5096</v>
      </c>
      <c r="AG683" s="15" t="s">
        <v>9312</v>
      </c>
    </row>
    <row r="684" spans="1:33" x14ac:dyDescent="0.45">
      <c r="A684" s="15">
        <v>1000679</v>
      </c>
      <c r="B684" s="15" t="s">
        <v>26</v>
      </c>
      <c r="C684" s="18">
        <v>1705404414</v>
      </c>
      <c r="D684" s="15">
        <v>0</v>
      </c>
      <c r="E684" s="15" t="s">
        <v>70</v>
      </c>
      <c r="F684" s="15" t="s">
        <v>15253</v>
      </c>
      <c r="G684" s="15" t="s">
        <v>29</v>
      </c>
      <c r="H684" s="15" t="s">
        <v>3286</v>
      </c>
      <c r="I684" s="15" t="s">
        <v>3287</v>
      </c>
      <c r="J684" s="15" t="s">
        <v>3285</v>
      </c>
      <c r="K684" s="15" t="s">
        <v>32</v>
      </c>
      <c r="L684" s="15" t="s">
        <v>33</v>
      </c>
      <c r="M684" s="15" t="s">
        <v>33</v>
      </c>
      <c r="N684" s="15" t="s">
        <v>33</v>
      </c>
      <c r="O684" s="15" t="s">
        <v>3288</v>
      </c>
      <c r="P684" s="15">
        <v>22055</v>
      </c>
      <c r="Q684" s="15" t="s">
        <v>58</v>
      </c>
      <c r="R684" s="15" t="s">
        <v>36</v>
      </c>
      <c r="S684" s="15" t="s">
        <v>491</v>
      </c>
      <c r="T684" s="15" t="s">
        <v>15325</v>
      </c>
      <c r="W684" s="15" t="s">
        <v>3289</v>
      </c>
      <c r="X684" s="15" t="s">
        <v>97</v>
      </c>
      <c r="Y684" s="15">
        <v>0</v>
      </c>
      <c r="Z684" s="15" t="s">
        <v>46</v>
      </c>
      <c r="AA684" s="15" t="s">
        <v>609</v>
      </c>
      <c r="AB684" s="15">
        <v>44153</v>
      </c>
      <c r="AC684" s="15" t="s">
        <v>9291</v>
      </c>
      <c r="AD684" s="15" t="s">
        <v>9295</v>
      </c>
      <c r="AE684" s="15" t="s">
        <v>9302</v>
      </c>
      <c r="AF684" s="15" t="s">
        <v>5096</v>
      </c>
      <c r="AG684" s="15" t="s">
        <v>9312</v>
      </c>
    </row>
    <row r="685" spans="1:33" x14ac:dyDescent="0.45">
      <c r="A685" s="15">
        <v>1000680</v>
      </c>
      <c r="B685" s="15" t="s">
        <v>26</v>
      </c>
      <c r="C685" s="18">
        <v>1715732382</v>
      </c>
      <c r="D685" s="15">
        <v>450</v>
      </c>
      <c r="E685" s="15" t="s">
        <v>28</v>
      </c>
      <c r="F685" s="15" t="s">
        <v>15253</v>
      </c>
      <c r="G685" s="15" t="s">
        <v>29</v>
      </c>
      <c r="H685" s="15" t="s">
        <v>3291</v>
      </c>
      <c r="I685" s="15" t="s">
        <v>3292</v>
      </c>
      <c r="J685" s="15" t="s">
        <v>3290</v>
      </c>
      <c r="K685" s="15" t="s">
        <v>32</v>
      </c>
      <c r="L685" s="15">
        <v>986502186</v>
      </c>
      <c r="M685" s="15" t="s">
        <v>33</v>
      </c>
      <c r="N685" s="15" t="s">
        <v>33</v>
      </c>
      <c r="O685" s="15" t="s">
        <v>3293</v>
      </c>
      <c r="P685" s="15">
        <v>30829</v>
      </c>
      <c r="Q685" s="15" t="s">
        <v>58</v>
      </c>
      <c r="R685" s="15" t="s">
        <v>36</v>
      </c>
      <c r="S685" s="15" t="s">
        <v>279</v>
      </c>
      <c r="T685" s="15" t="s">
        <v>15324</v>
      </c>
      <c r="U685" s="15" t="s">
        <v>1092</v>
      </c>
      <c r="V685" s="15">
        <v>986502186</v>
      </c>
      <c r="W685" s="15" t="s">
        <v>34</v>
      </c>
      <c r="X685" s="15" t="s">
        <v>39</v>
      </c>
      <c r="Y685" s="15">
        <v>0</v>
      </c>
      <c r="Z685" s="15" t="s">
        <v>46</v>
      </c>
      <c r="AA685" s="15" t="s">
        <v>46</v>
      </c>
      <c r="AB685" s="15">
        <v>44212</v>
      </c>
      <c r="AC685" s="15" t="s">
        <v>9291</v>
      </c>
      <c r="AD685" s="15" t="s">
        <v>9295</v>
      </c>
      <c r="AE685" s="15" t="s">
        <v>9293</v>
      </c>
      <c r="AF685" s="15" t="s">
        <v>9369</v>
      </c>
      <c r="AG685" s="15" t="s">
        <v>9380</v>
      </c>
    </row>
    <row r="686" spans="1:33" x14ac:dyDescent="0.45">
      <c r="A686" s="15">
        <v>1000681</v>
      </c>
      <c r="B686" s="15" t="s">
        <v>26</v>
      </c>
      <c r="C686" s="18">
        <v>401341862</v>
      </c>
      <c r="D686" s="15">
        <v>0</v>
      </c>
      <c r="E686" s="15" t="s">
        <v>70</v>
      </c>
      <c r="F686" s="15" t="s">
        <v>15253</v>
      </c>
      <c r="G686" s="15" t="s">
        <v>29</v>
      </c>
      <c r="H686" s="15" t="s">
        <v>3295</v>
      </c>
      <c r="I686" s="15" t="s">
        <v>3296</v>
      </c>
      <c r="J686" s="15" t="s">
        <v>3294</v>
      </c>
      <c r="K686" s="15" t="s">
        <v>32</v>
      </c>
      <c r="L686" s="15" t="s">
        <v>33</v>
      </c>
      <c r="M686" s="15" t="s">
        <v>33</v>
      </c>
      <c r="N686" s="15" t="s">
        <v>33</v>
      </c>
      <c r="O686" s="15" t="s">
        <v>3297</v>
      </c>
      <c r="P686" s="15">
        <v>29133</v>
      </c>
      <c r="Q686" s="15" t="s">
        <v>58</v>
      </c>
      <c r="R686" s="15" t="s">
        <v>59</v>
      </c>
      <c r="S686" s="15" t="s">
        <v>2377</v>
      </c>
      <c r="T686" s="15" t="s">
        <v>15358</v>
      </c>
      <c r="U686" s="15" t="s">
        <v>586</v>
      </c>
      <c r="W686" s="15" t="s">
        <v>1584</v>
      </c>
      <c r="X686" s="15" t="s">
        <v>39</v>
      </c>
      <c r="Y686" s="15">
        <v>0</v>
      </c>
      <c r="Z686" s="15" t="s">
        <v>333</v>
      </c>
      <c r="AA686" s="15" t="s">
        <v>609</v>
      </c>
      <c r="AB686" s="15">
        <v>44153</v>
      </c>
      <c r="AC686" s="15" t="s">
        <v>9291</v>
      </c>
      <c r="AD686" s="15" t="s">
        <v>9329</v>
      </c>
      <c r="AE686" s="15" t="s">
        <v>9302</v>
      </c>
      <c r="AF686" s="15" t="s">
        <v>5096</v>
      </c>
      <c r="AG686" s="15" t="s">
        <v>9453</v>
      </c>
    </row>
    <row r="687" spans="1:33" x14ac:dyDescent="0.45">
      <c r="A687" s="15">
        <v>1000682</v>
      </c>
      <c r="B687" s="15" t="s">
        <v>2683</v>
      </c>
      <c r="C687" s="18">
        <v>1756703532</v>
      </c>
      <c r="D687" s="15">
        <v>0</v>
      </c>
      <c r="E687" s="15" t="s">
        <v>1450</v>
      </c>
      <c r="F687" s="15" t="s">
        <v>15254</v>
      </c>
      <c r="G687" s="15" t="s">
        <v>29</v>
      </c>
      <c r="H687" s="15" t="s">
        <v>3299</v>
      </c>
      <c r="I687" s="15" t="s">
        <v>3300</v>
      </c>
      <c r="J687" s="15" t="s">
        <v>3298</v>
      </c>
      <c r="K687" s="15" t="s">
        <v>32</v>
      </c>
      <c r="L687" s="15">
        <v>958914070</v>
      </c>
      <c r="M687" s="15" t="s">
        <v>33</v>
      </c>
      <c r="N687" s="15" t="s">
        <v>3301</v>
      </c>
      <c r="O687" s="15" t="s">
        <v>3302</v>
      </c>
      <c r="P687" s="15">
        <v>32697</v>
      </c>
      <c r="Q687" s="15" t="s">
        <v>58</v>
      </c>
      <c r="R687" s="15" t="s">
        <v>36</v>
      </c>
      <c r="S687" s="15" t="s">
        <v>255</v>
      </c>
      <c r="T687" s="15" t="s">
        <v>15325</v>
      </c>
      <c r="V687" s="15">
        <v>958914070</v>
      </c>
      <c r="W687" s="15" t="s">
        <v>813</v>
      </c>
      <c r="X687" s="15" t="s">
        <v>39</v>
      </c>
      <c r="Y687" s="15">
        <v>0</v>
      </c>
      <c r="Z687" s="15" t="s">
        <v>333</v>
      </c>
      <c r="AA687" s="15" t="s">
        <v>609</v>
      </c>
      <c r="AB687" s="15">
        <v>44153</v>
      </c>
      <c r="AC687" s="15" t="s">
        <v>9291</v>
      </c>
      <c r="AD687" s="15" t="s">
        <v>9295</v>
      </c>
      <c r="AE687" s="15" t="s">
        <v>9302</v>
      </c>
      <c r="AF687" s="15" t="s">
        <v>5096</v>
      </c>
      <c r="AG687" s="15" t="s">
        <v>9399</v>
      </c>
    </row>
    <row r="688" spans="1:33" x14ac:dyDescent="0.45">
      <c r="A688" s="15">
        <v>1000683</v>
      </c>
      <c r="B688" s="15" t="s">
        <v>26</v>
      </c>
      <c r="C688" s="18">
        <v>1709408619</v>
      </c>
      <c r="D688" s="15">
        <v>0</v>
      </c>
      <c r="E688" s="15" t="s">
        <v>70</v>
      </c>
      <c r="F688" s="15" t="s">
        <v>15253</v>
      </c>
      <c r="G688" s="15" t="s">
        <v>29</v>
      </c>
      <c r="H688" s="15" t="s">
        <v>3304</v>
      </c>
      <c r="I688" s="15" t="s">
        <v>3305</v>
      </c>
      <c r="J688" s="15" t="s">
        <v>3303</v>
      </c>
      <c r="K688" s="15" t="s">
        <v>32</v>
      </c>
      <c r="L688" s="15">
        <v>23478023</v>
      </c>
      <c r="M688" s="15">
        <v>979387677</v>
      </c>
      <c r="N688" s="15" t="s">
        <v>3306</v>
      </c>
      <c r="O688" s="15" t="s">
        <v>3307</v>
      </c>
      <c r="P688" s="15">
        <v>24831</v>
      </c>
      <c r="Q688" s="15" t="s">
        <v>58</v>
      </c>
      <c r="R688" s="15" t="s">
        <v>36</v>
      </c>
      <c r="S688" s="15" t="s">
        <v>79</v>
      </c>
      <c r="T688" s="15" t="s">
        <v>79</v>
      </c>
      <c r="U688" s="15" t="s">
        <v>3267</v>
      </c>
      <c r="V688" s="15">
        <v>979387677</v>
      </c>
      <c r="W688" s="15" t="s">
        <v>3308</v>
      </c>
      <c r="X688" s="15" t="s">
        <v>97</v>
      </c>
      <c r="Y688" s="15">
        <v>0</v>
      </c>
      <c r="Z688" s="15" t="s">
        <v>1581</v>
      </c>
      <c r="AA688" s="15" t="s">
        <v>41</v>
      </c>
      <c r="AB688" s="15">
        <v>44117</v>
      </c>
      <c r="AC688" s="15" t="s">
        <v>9291</v>
      </c>
      <c r="AD688" s="15" t="s">
        <v>9292</v>
      </c>
      <c r="AE688" s="15" t="s">
        <v>9302</v>
      </c>
      <c r="AF688" s="15" t="s">
        <v>5096</v>
      </c>
      <c r="AG688" s="15" t="s">
        <v>9312</v>
      </c>
    </row>
    <row r="689" spans="1:33" x14ac:dyDescent="0.45">
      <c r="A689" s="15">
        <v>1000684</v>
      </c>
      <c r="B689" s="15" t="s">
        <v>26</v>
      </c>
      <c r="C689" s="18">
        <v>1716562895</v>
      </c>
      <c r="D689" s="15">
        <v>900</v>
      </c>
      <c r="E689" s="15" t="s">
        <v>70</v>
      </c>
      <c r="F689" s="15" t="s">
        <v>15253</v>
      </c>
      <c r="G689" s="15" t="s">
        <v>29</v>
      </c>
      <c r="H689" s="15" t="s">
        <v>3310</v>
      </c>
      <c r="I689" s="15" t="s">
        <v>2285</v>
      </c>
      <c r="J689" s="15" t="s">
        <v>3309</v>
      </c>
      <c r="K689" s="15" t="s">
        <v>32</v>
      </c>
      <c r="L689" s="15">
        <v>994873019</v>
      </c>
      <c r="M689" s="15">
        <v>534930</v>
      </c>
      <c r="N689" s="15" t="s">
        <v>3311</v>
      </c>
      <c r="O689" s="15" t="s">
        <v>3312</v>
      </c>
      <c r="P689" s="15">
        <v>29741</v>
      </c>
      <c r="Q689" s="15" t="s">
        <v>35</v>
      </c>
      <c r="R689" s="15" t="s">
        <v>59</v>
      </c>
      <c r="S689" s="15" t="s">
        <v>3313</v>
      </c>
      <c r="T689" s="15" t="s">
        <v>15345</v>
      </c>
      <c r="U689" s="15" t="s">
        <v>3314</v>
      </c>
      <c r="V689" s="15">
        <v>4012200</v>
      </c>
      <c r="W689" s="15" t="s">
        <v>3315</v>
      </c>
      <c r="X689" s="15" t="s">
        <v>39</v>
      </c>
      <c r="Y689" s="15">
        <v>0</v>
      </c>
      <c r="Z689" s="15" t="s">
        <v>333</v>
      </c>
      <c r="AA689" s="15" t="s">
        <v>609</v>
      </c>
      <c r="AB689" s="15">
        <v>44153</v>
      </c>
      <c r="AC689" s="15" t="s">
        <v>9291</v>
      </c>
      <c r="AD689" s="15" t="s">
        <v>9292</v>
      </c>
      <c r="AE689" s="15" t="s">
        <v>9302</v>
      </c>
      <c r="AF689" s="15" t="s">
        <v>5096</v>
      </c>
      <c r="AG689" s="15" t="s">
        <v>9381</v>
      </c>
    </row>
    <row r="690" spans="1:33" x14ac:dyDescent="0.45">
      <c r="A690" s="15">
        <v>1000685</v>
      </c>
      <c r="B690" s="15" t="s">
        <v>26</v>
      </c>
      <c r="C690" s="18">
        <v>1717875148</v>
      </c>
      <c r="D690" s="15">
        <v>0</v>
      </c>
      <c r="E690" s="15" t="s">
        <v>70</v>
      </c>
      <c r="F690" s="15" t="s">
        <v>15253</v>
      </c>
      <c r="G690" s="15" t="s">
        <v>29</v>
      </c>
      <c r="H690" s="15" t="s">
        <v>3317</v>
      </c>
      <c r="I690" s="15" t="s">
        <v>3318</v>
      </c>
      <c r="J690" s="15" t="s">
        <v>3316</v>
      </c>
      <c r="K690" s="15" t="s">
        <v>32</v>
      </c>
      <c r="L690" s="15">
        <v>995539265</v>
      </c>
      <c r="M690" s="15">
        <v>995539265</v>
      </c>
      <c r="N690" s="15" t="s">
        <v>3319</v>
      </c>
      <c r="O690" s="15" t="s">
        <v>3320</v>
      </c>
      <c r="P690" s="15">
        <v>34442</v>
      </c>
      <c r="Q690" s="15" t="s">
        <v>35</v>
      </c>
      <c r="R690" s="15" t="s">
        <v>36</v>
      </c>
      <c r="S690" s="15" t="s">
        <v>3321</v>
      </c>
      <c r="T690" s="15" t="s">
        <v>15324</v>
      </c>
      <c r="U690" s="15" t="s">
        <v>3322</v>
      </c>
      <c r="V690" s="15">
        <v>995539265</v>
      </c>
      <c r="W690" s="15" t="s">
        <v>34</v>
      </c>
      <c r="X690" s="15" t="s">
        <v>39</v>
      </c>
      <c r="Y690" s="15">
        <v>0</v>
      </c>
      <c r="Z690" s="15" t="s">
        <v>1581</v>
      </c>
      <c r="AA690" s="15" t="s">
        <v>609</v>
      </c>
      <c r="AB690" s="15">
        <v>44153</v>
      </c>
      <c r="AC690" s="15" t="s">
        <v>9291</v>
      </c>
      <c r="AD690" s="15" t="s">
        <v>9292</v>
      </c>
      <c r="AE690" s="15" t="s">
        <v>9302</v>
      </c>
      <c r="AF690" s="15" t="s">
        <v>5096</v>
      </c>
      <c r="AG690" s="15" t="s">
        <v>9381</v>
      </c>
    </row>
    <row r="691" spans="1:33" x14ac:dyDescent="0.45">
      <c r="A691" s="15">
        <v>1000686</v>
      </c>
      <c r="B691" s="15" t="s">
        <v>26</v>
      </c>
      <c r="C691" s="18">
        <v>604270405</v>
      </c>
      <c r="D691" s="15">
        <v>100</v>
      </c>
      <c r="E691" s="15" t="s">
        <v>70</v>
      </c>
      <c r="F691" s="15" t="s">
        <v>15253</v>
      </c>
      <c r="G691" s="15" t="s">
        <v>29</v>
      </c>
      <c r="H691" s="15" t="s">
        <v>3324</v>
      </c>
      <c r="I691" s="15" t="s">
        <v>3325</v>
      </c>
      <c r="J691" s="15" t="s">
        <v>3323</v>
      </c>
      <c r="K691" s="15" t="s">
        <v>32</v>
      </c>
      <c r="L691" s="15">
        <v>979758150</v>
      </c>
      <c r="M691" s="15">
        <v>32944639</v>
      </c>
      <c r="N691" s="15" t="s">
        <v>3326</v>
      </c>
      <c r="O691" s="15" t="s">
        <v>3327</v>
      </c>
      <c r="P691" s="15">
        <v>35042</v>
      </c>
      <c r="Q691" s="15" t="s">
        <v>35</v>
      </c>
      <c r="R691" s="15" t="s">
        <v>36</v>
      </c>
      <c r="S691" s="15" t="s">
        <v>3328</v>
      </c>
      <c r="T691" s="15" t="s">
        <v>15324</v>
      </c>
      <c r="W691" s="15" t="s">
        <v>3329</v>
      </c>
      <c r="X691" s="15" t="s">
        <v>97</v>
      </c>
      <c r="Y691" s="15">
        <v>0</v>
      </c>
      <c r="Z691" s="15" t="s">
        <v>74</v>
      </c>
      <c r="AC691" s="15" t="s">
        <v>9291</v>
      </c>
      <c r="AD691" s="15" t="s">
        <v>9329</v>
      </c>
      <c r="AE691" s="15" t="s">
        <v>9293</v>
      </c>
      <c r="AF691" s="15" t="s">
        <v>511</v>
      </c>
      <c r="AG691" s="15" t="s">
        <v>9304</v>
      </c>
    </row>
    <row r="692" spans="1:33" x14ac:dyDescent="0.45">
      <c r="A692" s="15">
        <v>1000687</v>
      </c>
      <c r="B692" s="15" t="s">
        <v>26</v>
      </c>
      <c r="C692" s="18">
        <v>602875171</v>
      </c>
      <c r="D692" s="15" t="s">
        <v>15235</v>
      </c>
      <c r="E692" s="15" t="s">
        <v>70</v>
      </c>
      <c r="F692" s="15" t="s">
        <v>15253</v>
      </c>
      <c r="G692" s="15" t="s">
        <v>29</v>
      </c>
      <c r="H692" s="15" t="s">
        <v>3331</v>
      </c>
      <c r="I692" s="15" t="s">
        <v>3332</v>
      </c>
      <c r="J692" s="15" t="s">
        <v>3330</v>
      </c>
      <c r="K692" s="15" t="s">
        <v>32</v>
      </c>
      <c r="L692" s="15">
        <v>983825161</v>
      </c>
      <c r="M692" s="15">
        <v>2320047</v>
      </c>
      <c r="N692" s="15" t="s">
        <v>3333</v>
      </c>
      <c r="O692" s="15" t="s">
        <v>3334</v>
      </c>
      <c r="P692" s="15">
        <v>29051</v>
      </c>
      <c r="Q692" s="15" t="s">
        <v>35</v>
      </c>
      <c r="R692" s="15" t="s">
        <v>59</v>
      </c>
      <c r="S692" s="15" t="s">
        <v>197</v>
      </c>
      <c r="T692" s="15" t="s">
        <v>197</v>
      </c>
      <c r="W692" s="15" t="s">
        <v>3335</v>
      </c>
      <c r="X692" s="15" t="s">
        <v>97</v>
      </c>
      <c r="Y692" s="15">
        <v>0</v>
      </c>
      <c r="Z692" s="15" t="s">
        <v>74</v>
      </c>
      <c r="AA692" s="15" t="s">
        <v>609</v>
      </c>
      <c r="AB692" s="15">
        <v>44153</v>
      </c>
      <c r="AC692" s="15" t="s">
        <v>9291</v>
      </c>
      <c r="AD692" s="15" t="s">
        <v>9296</v>
      </c>
      <c r="AE692" s="15" t="s">
        <v>9293</v>
      </c>
      <c r="AF692" s="15" t="s">
        <v>9369</v>
      </c>
      <c r="AG692" s="15" t="s">
        <v>9395</v>
      </c>
    </row>
    <row r="693" spans="1:33" x14ac:dyDescent="0.45">
      <c r="A693" s="15">
        <v>1000688</v>
      </c>
      <c r="B693" s="15" t="s">
        <v>26</v>
      </c>
      <c r="C693" s="18">
        <v>603399494</v>
      </c>
      <c r="D693" s="15">
        <v>0</v>
      </c>
      <c r="E693" s="15" t="s">
        <v>70</v>
      </c>
      <c r="F693" s="15" t="s">
        <v>15253</v>
      </c>
      <c r="G693" s="15" t="s">
        <v>29</v>
      </c>
      <c r="H693" s="15" t="s">
        <v>3337</v>
      </c>
      <c r="I693" s="15" t="s">
        <v>3338</v>
      </c>
      <c r="J693" s="15" t="s">
        <v>3336</v>
      </c>
      <c r="K693" s="15" t="s">
        <v>32</v>
      </c>
      <c r="L693" s="15">
        <v>597698</v>
      </c>
      <c r="M693" s="15">
        <v>986008246</v>
      </c>
      <c r="N693" s="15" t="s">
        <v>33</v>
      </c>
      <c r="O693" s="15" t="s">
        <v>3339</v>
      </c>
      <c r="P693" s="15">
        <v>29031</v>
      </c>
      <c r="Q693" s="15" t="s">
        <v>58</v>
      </c>
      <c r="R693" s="15" t="s">
        <v>59</v>
      </c>
      <c r="S693" s="15" t="s">
        <v>2505</v>
      </c>
      <c r="T693" s="15" t="s">
        <v>15345</v>
      </c>
      <c r="U693" s="15" t="s">
        <v>3121</v>
      </c>
      <c r="V693" s="15">
        <v>986008246</v>
      </c>
      <c r="W693" s="15" t="s">
        <v>34</v>
      </c>
      <c r="X693" s="15" t="s">
        <v>39</v>
      </c>
      <c r="Y693" s="15">
        <v>0</v>
      </c>
      <c r="Z693" s="15" t="s">
        <v>46</v>
      </c>
      <c r="AA693" s="15" t="s">
        <v>41</v>
      </c>
      <c r="AB693" s="15">
        <v>44117</v>
      </c>
      <c r="AC693" s="15" t="s">
        <v>9291</v>
      </c>
      <c r="AD693" s="15" t="s">
        <v>9295</v>
      </c>
      <c r="AE693" s="15" t="s">
        <v>9302</v>
      </c>
      <c r="AF693" s="15" t="s">
        <v>9454</v>
      </c>
      <c r="AG693" s="15" t="s">
        <v>9455</v>
      </c>
    </row>
    <row r="694" spans="1:33" x14ac:dyDescent="0.45">
      <c r="A694" s="15">
        <v>1000689</v>
      </c>
      <c r="B694" s="15" t="s">
        <v>26</v>
      </c>
      <c r="C694" s="18">
        <v>606437895</v>
      </c>
      <c r="D694" s="15">
        <v>600</v>
      </c>
      <c r="E694" s="15" t="s">
        <v>28</v>
      </c>
      <c r="F694" s="15" t="s">
        <v>15253</v>
      </c>
      <c r="G694" s="15" t="s">
        <v>29</v>
      </c>
      <c r="H694" s="15" t="s">
        <v>3341</v>
      </c>
      <c r="I694" s="15" t="s">
        <v>648</v>
      </c>
      <c r="J694" s="15" t="s">
        <v>3340</v>
      </c>
      <c r="K694" s="15" t="s">
        <v>32</v>
      </c>
      <c r="L694" s="15">
        <v>987704748</v>
      </c>
      <c r="M694" s="15">
        <v>987704748</v>
      </c>
      <c r="N694" s="15" t="s">
        <v>3342</v>
      </c>
      <c r="O694" s="15" t="s">
        <v>3343</v>
      </c>
      <c r="P694" s="15">
        <v>37245</v>
      </c>
      <c r="Q694" s="15" t="s">
        <v>35</v>
      </c>
      <c r="R694" s="15" t="s">
        <v>36</v>
      </c>
      <c r="S694" s="15" t="s">
        <v>348</v>
      </c>
      <c r="T694" s="15" t="s">
        <v>15325</v>
      </c>
      <c r="U694" s="15" t="s">
        <v>1092</v>
      </c>
      <c r="V694" s="15">
        <v>987704748</v>
      </c>
      <c r="W694" s="15" t="s">
        <v>3344</v>
      </c>
      <c r="X694" s="15" t="s">
        <v>39</v>
      </c>
      <c r="Y694" s="15">
        <v>0</v>
      </c>
      <c r="Z694" s="15" t="s">
        <v>333</v>
      </c>
      <c r="AA694" s="15" t="s">
        <v>609</v>
      </c>
      <c r="AB694" s="15">
        <v>44153</v>
      </c>
      <c r="AC694" s="15" t="s">
        <v>9291</v>
      </c>
      <c r="AD694" s="15" t="s">
        <v>9292</v>
      </c>
      <c r="AE694" s="15" t="s">
        <v>9293</v>
      </c>
      <c r="AF694" s="15" t="s">
        <v>511</v>
      </c>
      <c r="AG694" s="15" t="s">
        <v>9347</v>
      </c>
    </row>
    <row r="695" spans="1:33" x14ac:dyDescent="0.45">
      <c r="A695" s="15">
        <v>1000690</v>
      </c>
      <c r="B695" s="15" t="s">
        <v>26</v>
      </c>
      <c r="C695" s="18">
        <v>1719637512</v>
      </c>
      <c r="D695" s="15">
        <v>0</v>
      </c>
      <c r="E695" s="15" t="s">
        <v>70</v>
      </c>
      <c r="F695" s="15" t="s">
        <v>15253</v>
      </c>
      <c r="G695" s="15" t="s">
        <v>29</v>
      </c>
      <c r="H695" s="15" t="s">
        <v>3346</v>
      </c>
      <c r="I695" s="15" t="s">
        <v>3347</v>
      </c>
      <c r="J695" s="15" t="s">
        <v>3345</v>
      </c>
      <c r="K695" s="15" t="s">
        <v>32</v>
      </c>
      <c r="L695" s="15">
        <v>24505042</v>
      </c>
      <c r="M695" s="15" t="s">
        <v>33</v>
      </c>
      <c r="N695" s="15" t="s">
        <v>3348</v>
      </c>
      <c r="O695" s="15" t="s">
        <v>3349</v>
      </c>
      <c r="P695" s="15">
        <v>33133</v>
      </c>
      <c r="Q695" s="15" t="s">
        <v>35</v>
      </c>
      <c r="R695" s="15" t="s">
        <v>59</v>
      </c>
      <c r="S695" s="15" t="s">
        <v>244</v>
      </c>
      <c r="T695" s="15" t="s">
        <v>15349</v>
      </c>
      <c r="U695" s="15" t="s">
        <v>1791</v>
      </c>
      <c r="W695" s="15" t="s">
        <v>1584</v>
      </c>
      <c r="X695" s="15" t="s">
        <v>39</v>
      </c>
      <c r="Y695" s="15">
        <v>0</v>
      </c>
      <c r="Z695" s="15" t="s">
        <v>46</v>
      </c>
      <c r="AA695" s="15" t="s">
        <v>41</v>
      </c>
      <c r="AB695" s="15">
        <v>44117</v>
      </c>
      <c r="AC695" s="15" t="s">
        <v>9291</v>
      </c>
      <c r="AD695" s="15" t="s">
        <v>9292</v>
      </c>
      <c r="AE695" s="15" t="s">
        <v>9302</v>
      </c>
      <c r="AF695" s="15" t="s">
        <v>5096</v>
      </c>
      <c r="AG695" s="15" t="s">
        <v>9381</v>
      </c>
    </row>
    <row r="696" spans="1:33" x14ac:dyDescent="0.45">
      <c r="A696" s="15">
        <v>1000691</v>
      </c>
      <c r="B696" s="15" t="s">
        <v>26</v>
      </c>
      <c r="C696" s="18">
        <v>1726738717</v>
      </c>
      <c r="D696" s="15">
        <v>602</v>
      </c>
      <c r="E696" s="15" t="s">
        <v>70</v>
      </c>
      <c r="F696" s="15" t="s">
        <v>15253</v>
      </c>
      <c r="G696" s="15" t="s">
        <v>29</v>
      </c>
      <c r="H696" s="15" t="s">
        <v>860</v>
      </c>
      <c r="I696" s="15" t="s">
        <v>3351</v>
      </c>
      <c r="J696" s="15" t="s">
        <v>3350</v>
      </c>
      <c r="K696" s="15" t="s">
        <v>32</v>
      </c>
      <c r="L696" s="15">
        <v>987101992</v>
      </c>
      <c r="M696" s="15">
        <v>998323359</v>
      </c>
      <c r="N696" s="15" t="s">
        <v>33</v>
      </c>
      <c r="O696" s="15" t="s">
        <v>3352</v>
      </c>
      <c r="P696" s="15">
        <v>34095</v>
      </c>
      <c r="Q696" s="15" t="s">
        <v>35</v>
      </c>
      <c r="R696" s="15" t="s">
        <v>59</v>
      </c>
      <c r="S696" s="15" t="s">
        <v>698</v>
      </c>
      <c r="T696" s="15" t="s">
        <v>15323</v>
      </c>
      <c r="U696" s="15" t="s">
        <v>3353</v>
      </c>
      <c r="V696" s="15">
        <v>987101992</v>
      </c>
      <c r="W696" s="15" t="s">
        <v>3354</v>
      </c>
      <c r="X696" s="15" t="s">
        <v>39</v>
      </c>
      <c r="Y696" s="15">
        <v>0</v>
      </c>
      <c r="Z696" s="15" t="s">
        <v>1581</v>
      </c>
      <c r="AA696" s="15" t="s">
        <v>609</v>
      </c>
      <c r="AB696" s="15">
        <v>44193</v>
      </c>
      <c r="AC696" s="15" t="s">
        <v>9291</v>
      </c>
      <c r="AD696" s="15" t="s">
        <v>9295</v>
      </c>
      <c r="AE696" s="15" t="s">
        <v>9363</v>
      </c>
      <c r="AF696" s="15" t="s">
        <v>9447</v>
      </c>
      <c r="AG696" s="15" t="s">
        <v>9448</v>
      </c>
    </row>
    <row r="697" spans="1:33" x14ac:dyDescent="0.45">
      <c r="A697" s="15">
        <v>1000692</v>
      </c>
      <c r="B697" s="15" t="s">
        <v>26</v>
      </c>
      <c r="C697" s="18">
        <v>603138280</v>
      </c>
      <c r="D697" s="15">
        <v>700</v>
      </c>
      <c r="E697" s="15" t="s">
        <v>70</v>
      </c>
      <c r="F697" s="15" t="s">
        <v>15253</v>
      </c>
      <c r="G697" s="15" t="s">
        <v>29</v>
      </c>
      <c r="H697" s="15" t="s">
        <v>3356</v>
      </c>
      <c r="I697" s="15" t="s">
        <v>749</v>
      </c>
      <c r="J697" s="15" t="s">
        <v>3355</v>
      </c>
      <c r="K697" s="15" t="s">
        <v>32</v>
      </c>
      <c r="L697" s="15">
        <v>983671596</v>
      </c>
      <c r="M697" s="15" t="s">
        <v>33</v>
      </c>
      <c r="N697" s="15" t="s">
        <v>33</v>
      </c>
      <c r="O697" s="15" t="s">
        <v>3357</v>
      </c>
      <c r="P697" s="15">
        <v>27992</v>
      </c>
      <c r="Q697" s="15" t="s">
        <v>58</v>
      </c>
      <c r="R697" s="15" t="s">
        <v>59</v>
      </c>
      <c r="S697" s="15" t="s">
        <v>79</v>
      </c>
      <c r="T697" s="15" t="s">
        <v>79</v>
      </c>
      <c r="U697" s="15" t="s">
        <v>3358</v>
      </c>
      <c r="W697" s="15" t="s">
        <v>3359</v>
      </c>
      <c r="X697" s="15" t="s">
        <v>97</v>
      </c>
      <c r="Y697" s="15">
        <v>3</v>
      </c>
      <c r="Z697" s="15" t="s">
        <v>74</v>
      </c>
      <c r="AA697" s="15" t="s">
        <v>74</v>
      </c>
      <c r="AB697" s="15">
        <v>43837</v>
      </c>
      <c r="AC697" s="15" t="s">
        <v>9291</v>
      </c>
      <c r="AD697" s="15" t="s">
        <v>9295</v>
      </c>
      <c r="AE697" s="15" t="s">
        <v>9293</v>
      </c>
      <c r="AF697" s="15" t="s">
        <v>9350</v>
      </c>
      <c r="AG697" s="15" t="s">
        <v>9350</v>
      </c>
    </row>
    <row r="698" spans="1:33" x14ac:dyDescent="0.45">
      <c r="A698" s="15">
        <v>1000693</v>
      </c>
      <c r="B698" s="15" t="s">
        <v>26</v>
      </c>
      <c r="C698" s="18">
        <v>1710797075</v>
      </c>
      <c r="D698" s="15">
        <v>0</v>
      </c>
      <c r="E698" s="15" t="s">
        <v>70</v>
      </c>
      <c r="F698" s="15" t="s">
        <v>15253</v>
      </c>
      <c r="G698" s="15" t="s">
        <v>29</v>
      </c>
      <c r="H698" s="15" t="s">
        <v>3361</v>
      </c>
      <c r="I698" s="15" t="s">
        <v>3362</v>
      </c>
      <c r="J698" s="15" t="s">
        <v>3360</v>
      </c>
      <c r="K698" s="15" t="s">
        <v>32</v>
      </c>
      <c r="L698" s="15">
        <v>5135798</v>
      </c>
      <c r="M698" s="15">
        <v>983066680</v>
      </c>
      <c r="N698" s="15" t="s">
        <v>3264</v>
      </c>
      <c r="O698" s="15" t="s">
        <v>3363</v>
      </c>
      <c r="P698" s="15">
        <v>25302</v>
      </c>
      <c r="Q698" s="15" t="s">
        <v>58</v>
      </c>
      <c r="R698" s="15" t="s">
        <v>36</v>
      </c>
      <c r="S698" s="15" t="s">
        <v>3364</v>
      </c>
      <c r="T698" s="15" t="s">
        <v>15359</v>
      </c>
      <c r="U698" s="15" t="s">
        <v>3365</v>
      </c>
      <c r="V698" s="15">
        <v>983066680</v>
      </c>
      <c r="W698" s="15" t="s">
        <v>1075</v>
      </c>
      <c r="X698" s="15" t="s">
        <v>39</v>
      </c>
      <c r="Y698" s="15">
        <v>0</v>
      </c>
      <c r="Z698" s="15" t="s">
        <v>609</v>
      </c>
      <c r="AA698" s="15" t="s">
        <v>609</v>
      </c>
      <c r="AB698" s="15">
        <v>44153</v>
      </c>
      <c r="AC698" s="15" t="s">
        <v>9291</v>
      </c>
      <c r="AD698" s="15" t="s">
        <v>9296</v>
      </c>
      <c r="AE698" s="15" t="s">
        <v>9302</v>
      </c>
      <c r="AF698" s="15" t="s">
        <v>5096</v>
      </c>
      <c r="AG698" s="15" t="s">
        <v>9312</v>
      </c>
    </row>
    <row r="699" spans="1:33" x14ac:dyDescent="0.45">
      <c r="A699" s="15">
        <v>1000694</v>
      </c>
      <c r="B699" s="15" t="s">
        <v>26</v>
      </c>
      <c r="C699" s="18">
        <v>1722528807</v>
      </c>
      <c r="D699" s="15">
        <v>0</v>
      </c>
      <c r="E699" s="15" t="s">
        <v>70</v>
      </c>
      <c r="F699" s="15" t="s">
        <v>15253</v>
      </c>
      <c r="G699" s="15" t="s">
        <v>29</v>
      </c>
      <c r="H699" s="15" t="s">
        <v>3367</v>
      </c>
      <c r="I699" s="15" t="s">
        <v>3368</v>
      </c>
      <c r="J699" s="15" t="s">
        <v>3366</v>
      </c>
      <c r="K699" s="15" t="s">
        <v>32</v>
      </c>
      <c r="L699" s="15">
        <v>963606328</v>
      </c>
      <c r="M699" s="15">
        <v>963606328</v>
      </c>
      <c r="N699" s="15" t="s">
        <v>3369</v>
      </c>
      <c r="O699" s="15" t="s">
        <v>3370</v>
      </c>
      <c r="P699" s="15">
        <v>33666</v>
      </c>
      <c r="Q699" s="15" t="s">
        <v>58</v>
      </c>
      <c r="R699" s="15" t="s">
        <v>36</v>
      </c>
      <c r="S699" s="15" t="s">
        <v>275</v>
      </c>
      <c r="T699" s="15" t="s">
        <v>15324</v>
      </c>
      <c r="U699" s="15" t="s">
        <v>33</v>
      </c>
      <c r="V699" s="15">
        <v>963606328</v>
      </c>
      <c r="W699" s="15" t="s">
        <v>34</v>
      </c>
      <c r="X699" s="15" t="s">
        <v>39</v>
      </c>
      <c r="Y699" s="15">
        <v>0</v>
      </c>
      <c r="Z699" s="15" t="s">
        <v>609</v>
      </c>
      <c r="AA699" s="15" t="s">
        <v>609</v>
      </c>
      <c r="AB699" s="15">
        <v>44153</v>
      </c>
      <c r="AC699" s="15" t="s">
        <v>9291</v>
      </c>
      <c r="AD699" s="15" t="s">
        <v>9296</v>
      </c>
      <c r="AE699" s="15" t="s">
        <v>9302</v>
      </c>
      <c r="AF699" s="15" t="s">
        <v>5096</v>
      </c>
      <c r="AG699" s="15" t="s">
        <v>9381</v>
      </c>
    </row>
    <row r="700" spans="1:33" x14ac:dyDescent="0.45">
      <c r="A700" s="15">
        <v>1000695</v>
      </c>
      <c r="B700" s="15" t="s">
        <v>26</v>
      </c>
      <c r="C700" s="18">
        <v>1710821776</v>
      </c>
      <c r="D700" s="15">
        <v>350</v>
      </c>
      <c r="E700" s="15" t="s">
        <v>70</v>
      </c>
      <c r="F700" s="15" t="s">
        <v>15253</v>
      </c>
      <c r="G700" s="15" t="s">
        <v>29</v>
      </c>
      <c r="H700" s="15" t="s">
        <v>3372</v>
      </c>
      <c r="I700" s="15" t="s">
        <v>3373</v>
      </c>
      <c r="J700" s="15" t="s">
        <v>3371</v>
      </c>
      <c r="K700" s="15" t="s">
        <v>32</v>
      </c>
      <c r="L700" s="15">
        <v>3442379</v>
      </c>
      <c r="M700" s="15">
        <v>962948162</v>
      </c>
      <c r="N700" s="15" t="s">
        <v>3374</v>
      </c>
      <c r="O700" s="15" t="s">
        <v>3375</v>
      </c>
      <c r="P700" s="15">
        <v>25413</v>
      </c>
      <c r="Q700" s="15" t="s">
        <v>58</v>
      </c>
      <c r="R700" s="15" t="s">
        <v>36</v>
      </c>
      <c r="S700" s="15" t="s">
        <v>599</v>
      </c>
      <c r="T700" s="15" t="s">
        <v>15324</v>
      </c>
      <c r="U700" s="15" t="s">
        <v>33</v>
      </c>
      <c r="V700" s="15">
        <v>962948162</v>
      </c>
      <c r="W700" s="15" t="s">
        <v>34</v>
      </c>
      <c r="X700" s="15" t="s">
        <v>39</v>
      </c>
      <c r="Y700" s="15">
        <v>0</v>
      </c>
      <c r="Z700" s="15" t="s">
        <v>609</v>
      </c>
      <c r="AA700" s="15" t="s">
        <v>609</v>
      </c>
      <c r="AB700" s="15">
        <v>44153</v>
      </c>
      <c r="AC700" s="15" t="s">
        <v>9291</v>
      </c>
      <c r="AD700" s="15" t="s">
        <v>9296</v>
      </c>
      <c r="AE700" s="15" t="s">
        <v>9302</v>
      </c>
      <c r="AF700" s="15" t="s">
        <v>5096</v>
      </c>
      <c r="AG700" s="15" t="s">
        <v>9399</v>
      </c>
    </row>
    <row r="701" spans="1:33" x14ac:dyDescent="0.45">
      <c r="A701" s="15">
        <v>1000696</v>
      </c>
      <c r="B701" s="15" t="s">
        <v>26</v>
      </c>
      <c r="C701" s="18">
        <v>1721000261</v>
      </c>
      <c r="D701" s="15">
        <v>1000</v>
      </c>
      <c r="E701" s="15" t="s">
        <v>70</v>
      </c>
      <c r="F701" s="15" t="s">
        <v>15253</v>
      </c>
      <c r="G701" s="15" t="s">
        <v>29</v>
      </c>
      <c r="H701" s="15" t="s">
        <v>3377</v>
      </c>
      <c r="I701" s="15" t="s">
        <v>3378</v>
      </c>
      <c r="J701" s="15" t="s">
        <v>3376</v>
      </c>
      <c r="K701" s="15" t="s">
        <v>32</v>
      </c>
      <c r="L701" s="15">
        <v>958872081</v>
      </c>
      <c r="M701" s="15">
        <v>999548713</v>
      </c>
      <c r="N701" s="15" t="s">
        <v>33</v>
      </c>
      <c r="O701" s="15" t="s">
        <v>3379</v>
      </c>
      <c r="P701" s="15">
        <v>31700</v>
      </c>
      <c r="Q701" s="15" t="s">
        <v>35</v>
      </c>
      <c r="R701" s="15" t="s">
        <v>59</v>
      </c>
      <c r="S701" s="15" t="s">
        <v>79</v>
      </c>
      <c r="T701" s="15" t="s">
        <v>79</v>
      </c>
      <c r="U701" s="15" t="s">
        <v>3380</v>
      </c>
      <c r="V701" s="15">
        <v>2567600</v>
      </c>
      <c r="W701" s="15" t="s">
        <v>3381</v>
      </c>
      <c r="X701" s="15" t="s">
        <v>39</v>
      </c>
      <c r="Y701" s="15">
        <v>0</v>
      </c>
      <c r="Z701" s="15" t="s">
        <v>609</v>
      </c>
      <c r="AA701" s="15" t="s">
        <v>333</v>
      </c>
      <c r="AB701" s="15">
        <v>44209</v>
      </c>
      <c r="AC701" s="15" t="s">
        <v>9291</v>
      </c>
      <c r="AD701" s="15" t="s">
        <v>9296</v>
      </c>
      <c r="AE701" s="15" t="s">
        <v>9302</v>
      </c>
      <c r="AF701" s="15" t="s">
        <v>5096</v>
      </c>
      <c r="AG701" s="15" t="s">
        <v>9418</v>
      </c>
    </row>
    <row r="702" spans="1:33" x14ac:dyDescent="0.45">
      <c r="A702" s="15">
        <v>1000697</v>
      </c>
      <c r="B702" s="15" t="s">
        <v>26</v>
      </c>
      <c r="C702" s="18">
        <v>605608926</v>
      </c>
      <c r="D702" s="15">
        <v>400</v>
      </c>
      <c r="E702" s="15" t="s">
        <v>28</v>
      </c>
      <c r="F702" s="15" t="s">
        <v>15253</v>
      </c>
      <c r="G702" s="15" t="s">
        <v>29</v>
      </c>
      <c r="H702" s="15" t="s">
        <v>2130</v>
      </c>
      <c r="I702" s="15" t="s">
        <v>3383</v>
      </c>
      <c r="J702" s="15" t="s">
        <v>3382</v>
      </c>
      <c r="K702" s="15" t="s">
        <v>32</v>
      </c>
      <c r="L702" s="15">
        <v>939151734</v>
      </c>
      <c r="M702" s="15">
        <v>939151734</v>
      </c>
      <c r="N702" s="15" t="s">
        <v>33</v>
      </c>
      <c r="O702" s="15" t="s">
        <v>3384</v>
      </c>
      <c r="P702" s="15">
        <v>33187</v>
      </c>
      <c r="Q702" s="15" t="s">
        <v>35</v>
      </c>
      <c r="R702" s="15" t="s">
        <v>36</v>
      </c>
      <c r="S702" s="15" t="s">
        <v>279</v>
      </c>
      <c r="T702" s="15" t="s">
        <v>15324</v>
      </c>
      <c r="U702" s="15" t="s">
        <v>3385</v>
      </c>
      <c r="V702" s="15" t="s">
        <v>33</v>
      </c>
      <c r="W702" s="15" t="s">
        <v>813</v>
      </c>
      <c r="X702" s="15" t="s">
        <v>97</v>
      </c>
      <c r="Y702" s="15">
        <v>0</v>
      </c>
      <c r="Z702" s="15" t="s">
        <v>609</v>
      </c>
      <c r="AA702" s="15" t="s">
        <v>333</v>
      </c>
      <c r="AB702" s="15">
        <v>44208</v>
      </c>
      <c r="AC702" s="15" t="s">
        <v>9291</v>
      </c>
      <c r="AD702" s="15" t="s">
        <v>9292</v>
      </c>
      <c r="AE702" s="15" t="s">
        <v>9302</v>
      </c>
      <c r="AF702" s="15" t="s">
        <v>5096</v>
      </c>
      <c r="AG702" s="15" t="s">
        <v>9312</v>
      </c>
    </row>
    <row r="703" spans="1:33" x14ac:dyDescent="0.45">
      <c r="A703" s="15">
        <v>1000698</v>
      </c>
      <c r="B703" s="15" t="s">
        <v>26</v>
      </c>
      <c r="C703" s="18">
        <v>1727386854</v>
      </c>
      <c r="D703" s="15">
        <v>510</v>
      </c>
      <c r="E703" s="15" t="s">
        <v>70</v>
      </c>
      <c r="F703" s="15" t="s">
        <v>15253</v>
      </c>
      <c r="G703" s="15" t="s">
        <v>29</v>
      </c>
      <c r="H703" s="15" t="s">
        <v>3387</v>
      </c>
      <c r="I703" s="15" t="s">
        <v>3388</v>
      </c>
      <c r="J703" s="15" t="s">
        <v>3386</v>
      </c>
      <c r="K703" s="15" t="s">
        <v>32</v>
      </c>
      <c r="L703" s="15">
        <v>968918543</v>
      </c>
      <c r="M703" s="15">
        <v>980492260</v>
      </c>
      <c r="N703" s="15" t="s">
        <v>33</v>
      </c>
      <c r="O703" s="15" t="s">
        <v>3389</v>
      </c>
      <c r="P703" s="15">
        <v>35473</v>
      </c>
      <c r="Q703" s="15" t="s">
        <v>35</v>
      </c>
      <c r="R703" s="15" t="s">
        <v>59</v>
      </c>
      <c r="S703" s="15" t="s">
        <v>1397</v>
      </c>
      <c r="T703" s="15" t="s">
        <v>15359</v>
      </c>
      <c r="U703" s="15" t="s">
        <v>33</v>
      </c>
      <c r="V703" s="15" t="s">
        <v>33</v>
      </c>
      <c r="W703" s="15" t="s">
        <v>3389</v>
      </c>
      <c r="X703" s="15" t="s">
        <v>39</v>
      </c>
      <c r="Y703" s="15">
        <v>0</v>
      </c>
      <c r="Z703" s="15" t="s">
        <v>609</v>
      </c>
      <c r="AA703" s="15" t="s">
        <v>609</v>
      </c>
      <c r="AB703" s="15">
        <v>44153</v>
      </c>
      <c r="AC703" s="15" t="s">
        <v>9291</v>
      </c>
      <c r="AD703" s="15" t="s">
        <v>9292</v>
      </c>
      <c r="AE703" s="15" t="s">
        <v>9302</v>
      </c>
      <c r="AF703" s="15" t="s">
        <v>5096</v>
      </c>
      <c r="AG703" s="15" t="s">
        <v>9418</v>
      </c>
    </row>
    <row r="704" spans="1:33" x14ac:dyDescent="0.45">
      <c r="A704" s="15">
        <v>1000699</v>
      </c>
      <c r="B704" s="15" t="s">
        <v>26</v>
      </c>
      <c r="C704" s="18">
        <v>604342279</v>
      </c>
      <c r="D704" s="15">
        <v>675</v>
      </c>
      <c r="E704" s="15" t="s">
        <v>70</v>
      </c>
      <c r="F704" s="15" t="s">
        <v>15253</v>
      </c>
      <c r="G704" s="15" t="s">
        <v>29</v>
      </c>
      <c r="H704" s="15" t="s">
        <v>3391</v>
      </c>
      <c r="I704" s="15" t="s">
        <v>2853</v>
      </c>
      <c r="J704" s="15" t="s">
        <v>3390</v>
      </c>
      <c r="K704" s="15" t="s">
        <v>32</v>
      </c>
      <c r="L704" s="15">
        <v>32926319</v>
      </c>
      <c r="M704" s="15">
        <v>984840343</v>
      </c>
      <c r="N704" s="15" t="s">
        <v>3392</v>
      </c>
      <c r="O704" s="15" t="s">
        <v>3393</v>
      </c>
      <c r="P704" s="15">
        <v>33606</v>
      </c>
      <c r="Q704" s="15" t="s">
        <v>35</v>
      </c>
      <c r="R704" s="15" t="s">
        <v>59</v>
      </c>
      <c r="S704" s="15" t="s">
        <v>197</v>
      </c>
      <c r="T704" s="15" t="s">
        <v>197</v>
      </c>
      <c r="U704" s="15" t="s">
        <v>3394</v>
      </c>
      <c r="W704" s="15" t="s">
        <v>3395</v>
      </c>
      <c r="X704" s="15" t="s">
        <v>97</v>
      </c>
      <c r="Y704" s="15">
        <v>0</v>
      </c>
      <c r="Z704" s="15" t="s">
        <v>286</v>
      </c>
      <c r="AA704" s="15" t="s">
        <v>609</v>
      </c>
      <c r="AB704" s="15">
        <v>44153</v>
      </c>
      <c r="AC704" s="15" t="s">
        <v>9291</v>
      </c>
      <c r="AD704" s="15" t="s">
        <v>9357</v>
      </c>
      <c r="AE704" s="15" t="s">
        <v>9293</v>
      </c>
      <c r="AF704" s="15" t="s">
        <v>511</v>
      </c>
      <c r="AG704" s="15" t="s">
        <v>9304</v>
      </c>
    </row>
    <row r="705" spans="1:33" x14ac:dyDescent="0.45">
      <c r="A705" s="15">
        <v>1000700</v>
      </c>
      <c r="B705" s="15" t="s">
        <v>26</v>
      </c>
      <c r="C705" s="18">
        <v>1712613999</v>
      </c>
      <c r="D705" s="15">
        <v>0</v>
      </c>
      <c r="E705" s="15" t="s">
        <v>70</v>
      </c>
      <c r="F705" s="15" t="s">
        <v>15253</v>
      </c>
      <c r="G705" s="15" t="s">
        <v>29</v>
      </c>
      <c r="H705" s="15" t="s">
        <v>3397</v>
      </c>
      <c r="I705" s="15" t="s">
        <v>3398</v>
      </c>
      <c r="J705" s="15" t="s">
        <v>3396</v>
      </c>
      <c r="K705" s="15" t="s">
        <v>32</v>
      </c>
      <c r="L705" s="15">
        <v>3344123</v>
      </c>
      <c r="M705" s="15">
        <v>983749550</v>
      </c>
      <c r="N705" s="15" t="s">
        <v>3399</v>
      </c>
      <c r="O705" s="15" t="s">
        <v>3400</v>
      </c>
      <c r="P705" s="15">
        <v>27073</v>
      </c>
      <c r="Q705" s="15" t="s">
        <v>58</v>
      </c>
      <c r="R705" s="15" t="s">
        <v>59</v>
      </c>
      <c r="S705" s="15" t="s">
        <v>1980</v>
      </c>
      <c r="T705" s="15" t="s">
        <v>15344</v>
      </c>
      <c r="U705" s="15" t="s">
        <v>3401</v>
      </c>
      <c r="V705" s="15">
        <v>983749550</v>
      </c>
      <c r="W705" s="15" t="s">
        <v>34</v>
      </c>
      <c r="X705" s="15" t="s">
        <v>39</v>
      </c>
      <c r="Y705" s="15">
        <v>0</v>
      </c>
      <c r="Z705" s="15" t="s">
        <v>609</v>
      </c>
      <c r="AA705" s="15" t="s">
        <v>609</v>
      </c>
      <c r="AB705" s="15">
        <v>44153</v>
      </c>
      <c r="AC705" s="15" t="s">
        <v>9291</v>
      </c>
      <c r="AD705" s="15" t="s">
        <v>9292</v>
      </c>
      <c r="AE705" s="15" t="s">
        <v>9302</v>
      </c>
      <c r="AF705" s="15" t="s">
        <v>5096</v>
      </c>
      <c r="AG705" s="15" t="s">
        <v>9381</v>
      </c>
    </row>
    <row r="706" spans="1:33" x14ac:dyDescent="0.45">
      <c r="A706" s="15">
        <v>1000701</v>
      </c>
      <c r="B706" s="15" t="s">
        <v>26</v>
      </c>
      <c r="C706" s="18">
        <v>1718572827</v>
      </c>
      <c r="D706" s="15">
        <v>500</v>
      </c>
      <c r="E706" s="15" t="s">
        <v>28</v>
      </c>
      <c r="F706" s="15" t="s">
        <v>15253</v>
      </c>
      <c r="G706" s="15" t="s">
        <v>29</v>
      </c>
      <c r="H706" s="15" t="s">
        <v>3403</v>
      </c>
      <c r="I706" s="15" t="s">
        <v>3404</v>
      </c>
      <c r="J706" s="15" t="s">
        <v>3402</v>
      </c>
      <c r="K706" s="15" t="s">
        <v>32</v>
      </c>
      <c r="L706" s="15">
        <v>992237918</v>
      </c>
      <c r="M706" s="15">
        <v>994456100</v>
      </c>
      <c r="N706" s="15" t="s">
        <v>33</v>
      </c>
      <c r="O706" s="15" t="s">
        <v>3405</v>
      </c>
      <c r="P706" s="15">
        <v>31983</v>
      </c>
      <c r="Q706" s="15" t="s">
        <v>58</v>
      </c>
      <c r="R706" s="15" t="s">
        <v>36</v>
      </c>
      <c r="S706" s="15" t="s">
        <v>348</v>
      </c>
      <c r="T706" s="15" t="s">
        <v>15325</v>
      </c>
      <c r="U706" s="15" t="s">
        <v>1092</v>
      </c>
      <c r="V706" s="15">
        <v>994456100</v>
      </c>
      <c r="W706" s="15" t="s">
        <v>3405</v>
      </c>
      <c r="X706" s="15" t="s">
        <v>39</v>
      </c>
      <c r="Y706" s="15">
        <v>0</v>
      </c>
      <c r="Z706" s="15" t="s">
        <v>609</v>
      </c>
      <c r="AA706" s="15" t="s">
        <v>609</v>
      </c>
      <c r="AB706" s="15">
        <v>44153</v>
      </c>
      <c r="AC706" s="15" t="s">
        <v>9291</v>
      </c>
      <c r="AD706" s="15" t="s">
        <v>9295</v>
      </c>
      <c r="AE706" s="15" t="s">
        <v>9293</v>
      </c>
      <c r="AF706" s="15" t="s">
        <v>9369</v>
      </c>
      <c r="AG706" s="15" t="s">
        <v>9380</v>
      </c>
    </row>
    <row r="707" spans="1:33" x14ac:dyDescent="0.45">
      <c r="A707" s="15">
        <v>1000702</v>
      </c>
      <c r="B707" s="15" t="s">
        <v>26</v>
      </c>
      <c r="C707" s="18">
        <v>1720297843</v>
      </c>
      <c r="D707" s="15">
        <v>0</v>
      </c>
      <c r="E707" s="15" t="s">
        <v>28</v>
      </c>
      <c r="F707" s="15" t="s">
        <v>15253</v>
      </c>
      <c r="G707" s="15" t="s">
        <v>29</v>
      </c>
      <c r="H707" s="15" t="s">
        <v>3407</v>
      </c>
      <c r="I707" s="15" t="s">
        <v>3408</v>
      </c>
      <c r="J707" s="15" t="s">
        <v>3406</v>
      </c>
      <c r="K707" s="15" t="s">
        <v>32</v>
      </c>
      <c r="L707" s="15" t="s">
        <v>33</v>
      </c>
      <c r="M707" s="15" t="s">
        <v>33</v>
      </c>
      <c r="N707" s="15" t="s">
        <v>33</v>
      </c>
      <c r="O707" s="15" t="s">
        <v>1075</v>
      </c>
      <c r="P707" s="15">
        <v>30727</v>
      </c>
      <c r="Q707" s="15" t="s">
        <v>409</v>
      </c>
      <c r="R707" s="15" t="s">
        <v>59</v>
      </c>
      <c r="S707" s="15" t="s">
        <v>197</v>
      </c>
      <c r="T707" s="15" t="s">
        <v>197</v>
      </c>
      <c r="U707" s="15" t="s">
        <v>33</v>
      </c>
      <c r="V707" s="15" t="s">
        <v>33</v>
      </c>
      <c r="W707" s="15" t="s">
        <v>813</v>
      </c>
      <c r="X707" s="15" t="s">
        <v>39</v>
      </c>
      <c r="Y707" s="15">
        <v>0</v>
      </c>
      <c r="Z707" s="15" t="s">
        <v>609</v>
      </c>
      <c r="AA707" s="15" t="s">
        <v>41</v>
      </c>
      <c r="AB707" s="15">
        <v>44116</v>
      </c>
      <c r="AC707" s="15" t="s">
        <v>9291</v>
      </c>
      <c r="AD707" s="15" t="s">
        <v>9292</v>
      </c>
      <c r="AE707" s="15" t="s">
        <v>9293</v>
      </c>
      <c r="AF707" s="15" t="s">
        <v>9369</v>
      </c>
      <c r="AG707" s="15" t="s">
        <v>9390</v>
      </c>
    </row>
    <row r="708" spans="1:33" x14ac:dyDescent="0.45">
      <c r="A708" s="15">
        <v>1000703</v>
      </c>
      <c r="B708" s="15" t="s">
        <v>26</v>
      </c>
      <c r="C708" s="18">
        <v>1313434431</v>
      </c>
      <c r="D708" s="15">
        <v>400</v>
      </c>
      <c r="E708" s="15" t="s">
        <v>70</v>
      </c>
      <c r="F708" s="15" t="s">
        <v>15253</v>
      </c>
      <c r="G708" s="15" t="s">
        <v>29</v>
      </c>
      <c r="H708" s="15" t="s">
        <v>3410</v>
      </c>
      <c r="I708" s="15" t="s">
        <v>3411</v>
      </c>
      <c r="J708" s="15" t="s">
        <v>3409</v>
      </c>
      <c r="K708" s="15" t="s">
        <v>32</v>
      </c>
      <c r="L708" s="15">
        <v>997589516</v>
      </c>
      <c r="M708" s="15">
        <v>997589516</v>
      </c>
      <c r="N708" s="15" t="s">
        <v>33</v>
      </c>
      <c r="O708" s="15" t="s">
        <v>3412</v>
      </c>
      <c r="P708" s="15">
        <v>36136</v>
      </c>
      <c r="Q708" s="15" t="s">
        <v>35</v>
      </c>
      <c r="R708" s="15" t="s">
        <v>59</v>
      </c>
      <c r="S708" s="15" t="s">
        <v>3413</v>
      </c>
      <c r="T708" s="15" t="s">
        <v>15350</v>
      </c>
      <c r="U708" s="15" t="s">
        <v>3414</v>
      </c>
      <c r="V708" s="15">
        <v>997589516</v>
      </c>
      <c r="W708" s="15" t="s">
        <v>3415</v>
      </c>
      <c r="X708" s="15" t="s">
        <v>39</v>
      </c>
      <c r="Y708" s="15">
        <v>1</v>
      </c>
      <c r="Z708" s="15" t="s">
        <v>609</v>
      </c>
      <c r="AA708" s="15" t="s">
        <v>665</v>
      </c>
      <c r="AB708" s="15">
        <v>44385</v>
      </c>
      <c r="AC708" s="15" t="s">
        <v>9291</v>
      </c>
      <c r="AD708" s="15" t="s">
        <v>9295</v>
      </c>
      <c r="AE708" s="15" t="s">
        <v>9427</v>
      </c>
      <c r="AF708" s="15" t="s">
        <v>9456</v>
      </c>
      <c r="AG708" s="15" t="s">
        <v>9456</v>
      </c>
    </row>
    <row r="709" spans="1:33" x14ac:dyDescent="0.45">
      <c r="A709" s="15">
        <v>1000704</v>
      </c>
      <c r="B709" s="15" t="s">
        <v>26</v>
      </c>
      <c r="C709" s="18">
        <v>1727454876</v>
      </c>
      <c r="D709" s="15">
        <v>0</v>
      </c>
      <c r="E709" s="15" t="s">
        <v>28</v>
      </c>
      <c r="F709" s="15" t="s">
        <v>15253</v>
      </c>
      <c r="G709" s="15" t="s">
        <v>29</v>
      </c>
      <c r="H709" s="15" t="s">
        <v>3417</v>
      </c>
      <c r="I709" s="15" t="s">
        <v>3418</v>
      </c>
      <c r="J709" s="15" t="s">
        <v>3416</v>
      </c>
      <c r="K709" s="15" t="s">
        <v>32</v>
      </c>
      <c r="L709" s="15">
        <v>995969190</v>
      </c>
      <c r="M709" s="15">
        <v>995969190</v>
      </c>
      <c r="N709" s="15" t="s">
        <v>33</v>
      </c>
      <c r="O709" s="15" t="s">
        <v>3419</v>
      </c>
      <c r="P709" s="15">
        <v>35784</v>
      </c>
      <c r="Q709" s="15" t="s">
        <v>58</v>
      </c>
      <c r="R709" s="15" t="s">
        <v>59</v>
      </c>
      <c r="S709" s="15" t="s">
        <v>925</v>
      </c>
      <c r="T709" s="15" t="s">
        <v>15318</v>
      </c>
      <c r="U709" s="15" t="s">
        <v>3420</v>
      </c>
      <c r="V709" s="15">
        <v>995969190</v>
      </c>
      <c r="W709" s="15" t="s">
        <v>1075</v>
      </c>
      <c r="X709" s="15" t="s">
        <v>39</v>
      </c>
      <c r="Y709" s="15">
        <v>0</v>
      </c>
      <c r="Z709" s="15" t="s">
        <v>41</v>
      </c>
      <c r="AA709" s="15" t="s">
        <v>609</v>
      </c>
      <c r="AB709" s="15">
        <v>44153</v>
      </c>
      <c r="AC709" s="15" t="s">
        <v>9291</v>
      </c>
      <c r="AD709" s="15" t="s">
        <v>9292</v>
      </c>
      <c r="AE709" s="15" t="s">
        <v>9302</v>
      </c>
      <c r="AF709" s="15" t="s">
        <v>5096</v>
      </c>
      <c r="AG709" s="15" t="s">
        <v>9312</v>
      </c>
    </row>
    <row r="710" spans="1:33" x14ac:dyDescent="0.45">
      <c r="A710" s="15">
        <v>1000705</v>
      </c>
      <c r="B710" s="15" t="s">
        <v>26</v>
      </c>
      <c r="C710" s="18">
        <v>1710415462</v>
      </c>
      <c r="D710" s="15">
        <v>0</v>
      </c>
      <c r="E710" s="15" t="s">
        <v>70</v>
      </c>
      <c r="F710" s="15" t="s">
        <v>15253</v>
      </c>
      <c r="G710" s="15" t="s">
        <v>29</v>
      </c>
      <c r="H710" s="15" t="s">
        <v>402</v>
      </c>
      <c r="I710" s="15" t="s">
        <v>3422</v>
      </c>
      <c r="J710" s="15" t="s">
        <v>3421</v>
      </c>
      <c r="K710" s="15" t="s">
        <v>32</v>
      </c>
      <c r="L710" s="15">
        <v>985058597</v>
      </c>
      <c r="M710" s="15">
        <v>985058597</v>
      </c>
      <c r="N710" s="15" t="s">
        <v>3423</v>
      </c>
      <c r="O710" s="15" t="s">
        <v>3424</v>
      </c>
      <c r="P710" s="15">
        <v>25876</v>
      </c>
      <c r="Q710" s="15" t="s">
        <v>58</v>
      </c>
      <c r="R710" s="15" t="s">
        <v>36</v>
      </c>
      <c r="S710" s="15" t="s">
        <v>845</v>
      </c>
      <c r="T710" s="15" t="s">
        <v>845</v>
      </c>
      <c r="U710" s="15" t="s">
        <v>2141</v>
      </c>
      <c r="V710" s="15">
        <v>985058597</v>
      </c>
      <c r="W710" s="15" t="s">
        <v>34</v>
      </c>
      <c r="X710" s="15" t="s">
        <v>39</v>
      </c>
      <c r="Y710" s="15">
        <v>0</v>
      </c>
      <c r="Z710" s="15" t="s">
        <v>46</v>
      </c>
      <c r="AA710" s="15" t="s">
        <v>41</v>
      </c>
      <c r="AB710" s="15">
        <v>44117</v>
      </c>
      <c r="AC710" s="15" t="s">
        <v>9291</v>
      </c>
      <c r="AD710" s="15" t="s">
        <v>9292</v>
      </c>
      <c r="AE710" s="15" t="s">
        <v>9302</v>
      </c>
      <c r="AF710" s="15" t="s">
        <v>5096</v>
      </c>
      <c r="AG710" s="15" t="s">
        <v>9359</v>
      </c>
    </row>
    <row r="711" spans="1:33" x14ac:dyDescent="0.45">
      <c r="A711" s="15">
        <v>1000706</v>
      </c>
      <c r="B711" s="15" t="s">
        <v>26</v>
      </c>
      <c r="C711" s="18">
        <v>601299985</v>
      </c>
      <c r="D711" s="15">
        <v>500</v>
      </c>
      <c r="E711" s="15" t="s">
        <v>28</v>
      </c>
      <c r="F711" s="15" t="s">
        <v>15253</v>
      </c>
      <c r="G711" s="15" t="s">
        <v>29</v>
      </c>
      <c r="H711" s="15" t="s">
        <v>1050</v>
      </c>
      <c r="I711" s="15" t="s">
        <v>3426</v>
      </c>
      <c r="J711" s="15" t="s">
        <v>3425</v>
      </c>
      <c r="K711" s="15" t="s">
        <v>32</v>
      </c>
      <c r="L711" s="15">
        <v>990919143</v>
      </c>
      <c r="M711" s="15">
        <v>990919143</v>
      </c>
      <c r="N711" s="15" t="s">
        <v>33</v>
      </c>
      <c r="O711" s="15" t="s">
        <v>3427</v>
      </c>
      <c r="P711" s="15">
        <v>21756</v>
      </c>
      <c r="Q711" s="15" t="s">
        <v>58</v>
      </c>
      <c r="R711" s="15" t="s">
        <v>36</v>
      </c>
      <c r="S711" s="15" t="s">
        <v>279</v>
      </c>
      <c r="T711" s="15" t="s">
        <v>15324</v>
      </c>
      <c r="U711" s="15" t="s">
        <v>1011</v>
      </c>
      <c r="W711" s="15" t="s">
        <v>3428</v>
      </c>
      <c r="X711" s="15" t="s">
        <v>39</v>
      </c>
      <c r="Y711" s="15">
        <v>0</v>
      </c>
      <c r="Z711" s="15" t="s">
        <v>46</v>
      </c>
      <c r="AA711" s="15" t="s">
        <v>609</v>
      </c>
      <c r="AB711" s="15">
        <v>43874</v>
      </c>
      <c r="AC711" s="15" t="s">
        <v>9291</v>
      </c>
      <c r="AD711" s="15" t="s">
        <v>9329</v>
      </c>
      <c r="AE711" s="15" t="s">
        <v>9302</v>
      </c>
      <c r="AF711" s="15" t="s">
        <v>5096</v>
      </c>
      <c r="AG711" s="15" t="s">
        <v>9312</v>
      </c>
    </row>
    <row r="712" spans="1:33" x14ac:dyDescent="0.45">
      <c r="A712" s="15">
        <v>1000707</v>
      </c>
      <c r="B712" s="15" t="s">
        <v>26</v>
      </c>
      <c r="C712" s="18">
        <v>1750480335</v>
      </c>
      <c r="D712" s="15">
        <v>3000</v>
      </c>
      <c r="E712" s="15" t="s">
        <v>28</v>
      </c>
      <c r="F712" s="15" t="s">
        <v>15253</v>
      </c>
      <c r="G712" s="15" t="s">
        <v>29</v>
      </c>
      <c r="H712" s="15" t="s">
        <v>3430</v>
      </c>
      <c r="I712" s="15" t="s">
        <v>3431</v>
      </c>
      <c r="J712" s="15" t="s">
        <v>3429</v>
      </c>
      <c r="K712" s="15" t="s">
        <v>32</v>
      </c>
      <c r="L712" s="15">
        <v>986865558</v>
      </c>
      <c r="M712" s="15">
        <v>986865558</v>
      </c>
      <c r="N712" s="15" t="s">
        <v>33</v>
      </c>
      <c r="O712" s="15" t="s">
        <v>3432</v>
      </c>
      <c r="P712" s="15">
        <v>34238</v>
      </c>
      <c r="Q712" s="15" t="s">
        <v>58</v>
      </c>
      <c r="R712" s="15" t="s">
        <v>36</v>
      </c>
      <c r="S712" s="15" t="s">
        <v>279</v>
      </c>
      <c r="T712" s="15" t="s">
        <v>15324</v>
      </c>
      <c r="U712" s="15" t="s">
        <v>1852</v>
      </c>
      <c r="V712" s="15" t="s">
        <v>33</v>
      </c>
      <c r="W712" s="15" t="s">
        <v>1179</v>
      </c>
      <c r="X712" s="15" t="s">
        <v>39</v>
      </c>
      <c r="Y712" s="15">
        <v>0</v>
      </c>
      <c r="Z712" s="15" t="s">
        <v>46</v>
      </c>
      <c r="AA712" s="15" t="s">
        <v>609</v>
      </c>
      <c r="AB712" s="15">
        <v>44158</v>
      </c>
      <c r="AC712" s="15" t="s">
        <v>9291</v>
      </c>
      <c r="AD712" s="15" t="s">
        <v>9295</v>
      </c>
      <c r="AE712" s="15" t="s">
        <v>9302</v>
      </c>
      <c r="AF712" s="15" t="s">
        <v>5096</v>
      </c>
      <c r="AG712" s="15" t="s">
        <v>9312</v>
      </c>
    </row>
    <row r="713" spans="1:33" x14ac:dyDescent="0.45">
      <c r="A713" s="15">
        <v>1000708</v>
      </c>
      <c r="B713" s="15" t="s">
        <v>26</v>
      </c>
      <c r="C713" s="18">
        <v>603825308</v>
      </c>
      <c r="D713" s="15">
        <v>400</v>
      </c>
      <c r="E713" s="15" t="s">
        <v>28</v>
      </c>
      <c r="F713" s="15" t="s">
        <v>15253</v>
      </c>
      <c r="G713" s="15" t="s">
        <v>29</v>
      </c>
      <c r="H713" s="15" t="s">
        <v>3434</v>
      </c>
      <c r="I713" s="15" t="s">
        <v>3435</v>
      </c>
      <c r="J713" s="15" t="s">
        <v>3433</v>
      </c>
      <c r="K713" s="15" t="s">
        <v>32</v>
      </c>
      <c r="L713" s="15">
        <v>2272398</v>
      </c>
      <c r="M713" s="15">
        <v>993026565</v>
      </c>
      <c r="N713" s="15" t="s">
        <v>3436</v>
      </c>
      <c r="O713" s="15" t="s">
        <v>3437</v>
      </c>
      <c r="P713" s="15">
        <v>29851</v>
      </c>
      <c r="Q713" s="15" t="s">
        <v>35</v>
      </c>
      <c r="R713" s="15" t="s">
        <v>36</v>
      </c>
      <c r="S713" s="15" t="s">
        <v>2505</v>
      </c>
      <c r="T713" s="15" t="s">
        <v>15345</v>
      </c>
      <c r="U713" s="15" t="s">
        <v>3121</v>
      </c>
      <c r="V713" s="15">
        <v>993026565</v>
      </c>
      <c r="W713" s="15" t="s">
        <v>34</v>
      </c>
      <c r="X713" s="15" t="s">
        <v>39</v>
      </c>
      <c r="Y713" s="15">
        <v>0</v>
      </c>
      <c r="Z713" s="15" t="s">
        <v>609</v>
      </c>
      <c r="AA713" s="15" t="s">
        <v>609</v>
      </c>
      <c r="AB713" s="15">
        <v>44153</v>
      </c>
      <c r="AC713" s="15" t="s">
        <v>9291</v>
      </c>
      <c r="AD713" s="15" t="s">
        <v>9292</v>
      </c>
      <c r="AE713" s="15" t="s">
        <v>9293</v>
      </c>
      <c r="AF713" s="15" t="s">
        <v>511</v>
      </c>
      <c r="AG713" s="15" t="s">
        <v>9342</v>
      </c>
    </row>
    <row r="714" spans="1:33" x14ac:dyDescent="0.45">
      <c r="A714" s="15">
        <v>1000709</v>
      </c>
      <c r="B714" s="15" t="s">
        <v>26</v>
      </c>
      <c r="C714" s="18">
        <v>1722862768</v>
      </c>
      <c r="D714" s="15">
        <v>0</v>
      </c>
      <c r="E714" s="15" t="s">
        <v>70</v>
      </c>
      <c r="F714" s="15" t="s">
        <v>15253</v>
      </c>
      <c r="G714" s="15" t="s">
        <v>29</v>
      </c>
      <c r="H714" s="15" t="s">
        <v>3439</v>
      </c>
      <c r="I714" s="15" t="s">
        <v>3440</v>
      </c>
      <c r="J714" s="15" t="s">
        <v>3438</v>
      </c>
      <c r="K714" s="15" t="s">
        <v>32</v>
      </c>
      <c r="L714" s="15">
        <v>4519216</v>
      </c>
      <c r="M714" s="15">
        <v>979119320</v>
      </c>
      <c r="N714" s="15" t="s">
        <v>33</v>
      </c>
      <c r="O714" s="15" t="s">
        <v>3441</v>
      </c>
      <c r="P714" s="15">
        <v>32586</v>
      </c>
      <c r="Q714" s="15" t="s">
        <v>35</v>
      </c>
      <c r="R714" s="15" t="s">
        <v>36</v>
      </c>
      <c r="S714" s="15" t="s">
        <v>620</v>
      </c>
      <c r="T714" s="15" t="s">
        <v>15324</v>
      </c>
      <c r="U714" s="15" t="s">
        <v>3442</v>
      </c>
      <c r="V714" s="15">
        <v>979119320</v>
      </c>
      <c r="W714" s="15" t="s">
        <v>34</v>
      </c>
      <c r="X714" s="15" t="s">
        <v>39</v>
      </c>
      <c r="Y714" s="15">
        <v>0</v>
      </c>
      <c r="Z714" s="15" t="s">
        <v>46</v>
      </c>
      <c r="AA714" s="15" t="s">
        <v>41</v>
      </c>
      <c r="AB714" s="15">
        <v>44117</v>
      </c>
      <c r="AC714" s="15" t="s">
        <v>9291</v>
      </c>
      <c r="AD714" s="15" t="s">
        <v>9295</v>
      </c>
      <c r="AE714" s="15" t="s">
        <v>9302</v>
      </c>
      <c r="AF714" s="15" t="s">
        <v>5096</v>
      </c>
      <c r="AG714" s="15" t="s">
        <v>9381</v>
      </c>
    </row>
    <row r="715" spans="1:33" x14ac:dyDescent="0.45">
      <c r="A715" s="15">
        <v>1000710</v>
      </c>
      <c r="B715" s="15" t="s">
        <v>26</v>
      </c>
      <c r="C715" s="18">
        <v>603334350</v>
      </c>
      <c r="D715" s="15">
        <v>500</v>
      </c>
      <c r="E715" s="15" t="s">
        <v>70</v>
      </c>
      <c r="F715" s="15" t="s">
        <v>15253</v>
      </c>
      <c r="G715" s="15" t="s">
        <v>29</v>
      </c>
      <c r="H715" s="15" t="s">
        <v>2577</v>
      </c>
      <c r="I715" s="15" t="s">
        <v>3444</v>
      </c>
      <c r="J715" s="15" t="s">
        <v>3443</v>
      </c>
      <c r="K715" s="15" t="s">
        <v>32</v>
      </c>
      <c r="L715" s="15">
        <v>995233390</v>
      </c>
      <c r="M715" s="15">
        <v>995233390</v>
      </c>
      <c r="N715" s="15" t="s">
        <v>33</v>
      </c>
      <c r="O715" s="15" t="s">
        <v>3445</v>
      </c>
      <c r="P715" s="15">
        <v>31120</v>
      </c>
      <c r="Q715" s="15" t="s">
        <v>35</v>
      </c>
      <c r="R715" s="15" t="s">
        <v>36</v>
      </c>
      <c r="S715" s="15" t="s">
        <v>174</v>
      </c>
      <c r="T715" s="15" t="s">
        <v>15324</v>
      </c>
      <c r="W715" s="15" t="s">
        <v>3445</v>
      </c>
      <c r="X715" s="15" t="s">
        <v>97</v>
      </c>
      <c r="Y715" s="15">
        <v>0</v>
      </c>
      <c r="Z715" s="15" t="s">
        <v>74</v>
      </c>
      <c r="AA715" s="15" t="s">
        <v>609</v>
      </c>
      <c r="AB715" s="15">
        <v>44153</v>
      </c>
      <c r="AC715" s="15" t="s">
        <v>9291</v>
      </c>
      <c r="AD715" s="15" t="s">
        <v>9296</v>
      </c>
      <c r="AE715" s="15" t="s">
        <v>9293</v>
      </c>
      <c r="AF715" s="15" t="s">
        <v>511</v>
      </c>
      <c r="AG715" s="15" t="s">
        <v>9294</v>
      </c>
    </row>
    <row r="716" spans="1:33" x14ac:dyDescent="0.45">
      <c r="A716" s="15">
        <v>1000711</v>
      </c>
      <c r="B716" s="15" t="s">
        <v>26</v>
      </c>
      <c r="C716" s="18">
        <v>1708387111</v>
      </c>
      <c r="D716" s="15">
        <v>0</v>
      </c>
      <c r="E716" s="15" t="s">
        <v>70</v>
      </c>
      <c r="F716" s="15" t="s">
        <v>15253</v>
      </c>
      <c r="G716" s="15" t="s">
        <v>29</v>
      </c>
      <c r="H716" s="15" t="s">
        <v>3447</v>
      </c>
      <c r="I716" s="15" t="s">
        <v>3448</v>
      </c>
      <c r="J716" s="15" t="s">
        <v>3446</v>
      </c>
      <c r="K716" s="15" t="s">
        <v>32</v>
      </c>
      <c r="L716" s="15">
        <v>4519216</v>
      </c>
      <c r="M716" s="15">
        <v>996429091</v>
      </c>
      <c r="N716" s="15" t="s">
        <v>33</v>
      </c>
      <c r="O716" s="15" t="s">
        <v>3449</v>
      </c>
      <c r="P716" s="15">
        <v>24524</v>
      </c>
      <c r="Q716" s="15" t="s">
        <v>58</v>
      </c>
      <c r="R716" s="15" t="s">
        <v>36</v>
      </c>
      <c r="S716" s="15" t="s">
        <v>1883</v>
      </c>
      <c r="T716" s="15" t="s">
        <v>15331</v>
      </c>
      <c r="U716" s="15" t="s">
        <v>3450</v>
      </c>
      <c r="V716" s="15">
        <v>996429091</v>
      </c>
      <c r="W716" s="15" t="s">
        <v>34</v>
      </c>
      <c r="X716" s="15" t="s">
        <v>39</v>
      </c>
      <c r="Y716" s="15">
        <v>0</v>
      </c>
      <c r="Z716" s="15" t="s">
        <v>46</v>
      </c>
      <c r="AA716" s="15" t="s">
        <v>609</v>
      </c>
      <c r="AB716" s="15">
        <v>44153</v>
      </c>
      <c r="AC716" s="15" t="s">
        <v>9291</v>
      </c>
      <c r="AD716" s="15" t="s">
        <v>9295</v>
      </c>
      <c r="AE716" s="15" t="s">
        <v>9302</v>
      </c>
      <c r="AF716" s="15" t="s">
        <v>5096</v>
      </c>
      <c r="AG716" s="15" t="s">
        <v>9399</v>
      </c>
    </row>
    <row r="717" spans="1:33" x14ac:dyDescent="0.45">
      <c r="A717" s="15">
        <v>1000712</v>
      </c>
      <c r="B717" s="15" t="s">
        <v>26</v>
      </c>
      <c r="C717" s="18">
        <v>1713392387</v>
      </c>
      <c r="D717" s="15">
        <v>733</v>
      </c>
      <c r="E717" s="15" t="s">
        <v>70</v>
      </c>
      <c r="F717" s="15" t="s">
        <v>15253</v>
      </c>
      <c r="G717" s="15" t="s">
        <v>29</v>
      </c>
      <c r="H717" s="15" t="s">
        <v>3452</v>
      </c>
      <c r="I717" s="15" t="s">
        <v>3453</v>
      </c>
      <c r="J717" s="15" t="s">
        <v>3451</v>
      </c>
      <c r="K717" s="15" t="s">
        <v>32</v>
      </c>
      <c r="L717" s="15">
        <v>4525053</v>
      </c>
      <c r="M717" s="15">
        <v>998216485</v>
      </c>
      <c r="N717" s="15" t="s">
        <v>3454</v>
      </c>
      <c r="O717" s="15" t="s">
        <v>3455</v>
      </c>
      <c r="P717" s="15">
        <v>27647</v>
      </c>
      <c r="Q717" s="15" t="s">
        <v>58</v>
      </c>
      <c r="R717" s="15" t="s">
        <v>36</v>
      </c>
      <c r="S717" s="15" t="s">
        <v>1079</v>
      </c>
      <c r="T717" s="15" t="s">
        <v>15353</v>
      </c>
      <c r="U717" s="15" t="s">
        <v>3456</v>
      </c>
      <c r="V717" s="15">
        <v>998216485</v>
      </c>
      <c r="W717" s="15" t="s">
        <v>34</v>
      </c>
      <c r="X717" s="15" t="s">
        <v>39</v>
      </c>
      <c r="Y717" s="15">
        <v>0</v>
      </c>
      <c r="Z717" s="15" t="s">
        <v>609</v>
      </c>
      <c r="AA717" s="15" t="s">
        <v>41</v>
      </c>
      <c r="AB717" s="15">
        <v>44117</v>
      </c>
      <c r="AC717" s="15" t="s">
        <v>9291</v>
      </c>
      <c r="AD717" s="15" t="s">
        <v>9296</v>
      </c>
      <c r="AE717" s="15" t="s">
        <v>9302</v>
      </c>
      <c r="AF717" s="15" t="s">
        <v>5096</v>
      </c>
      <c r="AG717" s="15" t="s">
        <v>9381</v>
      </c>
    </row>
    <row r="718" spans="1:33" x14ac:dyDescent="0.45">
      <c r="A718" s="15">
        <v>1000713</v>
      </c>
      <c r="B718" s="15" t="s">
        <v>26</v>
      </c>
      <c r="C718" s="18">
        <v>1719199455</v>
      </c>
      <c r="D718" s="15">
        <v>1000</v>
      </c>
      <c r="E718" s="15" t="s">
        <v>28</v>
      </c>
      <c r="F718" s="15" t="s">
        <v>15253</v>
      </c>
      <c r="G718" s="15" t="s">
        <v>29</v>
      </c>
      <c r="H718" s="15" t="s">
        <v>3458</v>
      </c>
      <c r="I718" s="15" t="s">
        <v>3418</v>
      </c>
      <c r="J718" s="15" t="s">
        <v>3457</v>
      </c>
      <c r="K718" s="15" t="s">
        <v>32</v>
      </c>
      <c r="L718" s="15">
        <v>995969190</v>
      </c>
      <c r="M718" s="15">
        <v>995969190</v>
      </c>
      <c r="N718" s="15" t="s">
        <v>33</v>
      </c>
      <c r="O718" s="15" t="s">
        <v>3459</v>
      </c>
      <c r="P718" s="15">
        <v>31936</v>
      </c>
      <c r="Q718" s="15" t="s">
        <v>35</v>
      </c>
      <c r="R718" s="15" t="s">
        <v>59</v>
      </c>
      <c r="S718" s="15" t="s">
        <v>3460</v>
      </c>
      <c r="T718" s="15" t="s">
        <v>15360</v>
      </c>
      <c r="U718" s="15" t="s">
        <v>3461</v>
      </c>
      <c r="V718" s="15">
        <v>995969190</v>
      </c>
      <c r="W718" s="15" t="s">
        <v>1584</v>
      </c>
      <c r="X718" s="15" t="s">
        <v>39</v>
      </c>
      <c r="Y718" s="15">
        <v>0</v>
      </c>
      <c r="Z718" s="15" t="s">
        <v>46</v>
      </c>
      <c r="AA718" s="15" t="s">
        <v>609</v>
      </c>
      <c r="AB718" s="15">
        <v>44153</v>
      </c>
      <c r="AC718" s="15" t="s">
        <v>9291</v>
      </c>
      <c r="AD718" s="15" t="s">
        <v>9292</v>
      </c>
      <c r="AE718" s="15" t="s">
        <v>9302</v>
      </c>
      <c r="AF718" s="15" t="s">
        <v>5096</v>
      </c>
      <c r="AG718" s="15" t="s">
        <v>9383</v>
      </c>
    </row>
    <row r="719" spans="1:33" x14ac:dyDescent="0.45">
      <c r="A719" s="15">
        <v>1000714</v>
      </c>
      <c r="B719" s="15" t="s">
        <v>26</v>
      </c>
      <c r="C719" s="18">
        <v>917713232</v>
      </c>
      <c r="D719" s="15" t="s">
        <v>15236</v>
      </c>
      <c r="E719" s="15" t="s">
        <v>70</v>
      </c>
      <c r="F719" s="15" t="s">
        <v>15253</v>
      </c>
      <c r="G719" s="15" t="s">
        <v>29</v>
      </c>
      <c r="H719" s="15" t="s">
        <v>3463</v>
      </c>
      <c r="I719" s="15" t="s">
        <v>3464</v>
      </c>
      <c r="J719" s="15" t="s">
        <v>3462</v>
      </c>
      <c r="K719" s="15" t="s">
        <v>32</v>
      </c>
      <c r="L719" s="15">
        <v>961234682</v>
      </c>
      <c r="M719" s="15">
        <v>961234682</v>
      </c>
      <c r="N719" s="15" t="s">
        <v>33</v>
      </c>
      <c r="O719" s="15" t="s">
        <v>3465</v>
      </c>
      <c r="P719" s="15">
        <v>29783</v>
      </c>
      <c r="Q719" s="15" t="s">
        <v>58</v>
      </c>
      <c r="R719" s="15" t="s">
        <v>59</v>
      </c>
      <c r="S719" s="15" t="s">
        <v>197</v>
      </c>
      <c r="T719" s="15" t="s">
        <v>197</v>
      </c>
      <c r="W719" s="15" t="s">
        <v>813</v>
      </c>
      <c r="X719" s="15" t="s">
        <v>97</v>
      </c>
      <c r="Y719" s="15">
        <v>0</v>
      </c>
      <c r="Z719" s="15" t="s">
        <v>74</v>
      </c>
      <c r="AA719" s="15" t="s">
        <v>609</v>
      </c>
      <c r="AB719" s="15">
        <v>44153</v>
      </c>
      <c r="AC719" s="15" t="s">
        <v>9291</v>
      </c>
      <c r="AD719" s="15" t="s">
        <v>9292</v>
      </c>
      <c r="AE719" s="15" t="s">
        <v>9317</v>
      </c>
      <c r="AF719" s="15" t="s">
        <v>9331</v>
      </c>
      <c r="AG719" s="15" t="s">
        <v>9457</v>
      </c>
    </row>
    <row r="720" spans="1:33" x14ac:dyDescent="0.45">
      <c r="A720" s="15">
        <v>1000715</v>
      </c>
      <c r="B720" s="15" t="s">
        <v>26</v>
      </c>
      <c r="C720" s="18">
        <v>1714080700</v>
      </c>
      <c r="D720" s="15">
        <v>0</v>
      </c>
      <c r="E720" s="15" t="s">
        <v>28</v>
      </c>
      <c r="F720" s="15" t="s">
        <v>15253</v>
      </c>
      <c r="G720" s="15" t="s">
        <v>29</v>
      </c>
      <c r="H720" s="15" t="s">
        <v>2020</v>
      </c>
      <c r="I720" s="15" t="s">
        <v>721</v>
      </c>
      <c r="J720" s="15" t="s">
        <v>3466</v>
      </c>
      <c r="K720" s="15" t="s">
        <v>32</v>
      </c>
      <c r="L720" s="15">
        <v>997520520</v>
      </c>
      <c r="M720" s="15">
        <v>997520520</v>
      </c>
      <c r="N720" s="15" t="s">
        <v>33</v>
      </c>
      <c r="O720" s="15" t="s">
        <v>3467</v>
      </c>
      <c r="P720" s="15">
        <v>27689</v>
      </c>
      <c r="Q720" s="15" t="s">
        <v>58</v>
      </c>
      <c r="R720" s="15" t="s">
        <v>36</v>
      </c>
      <c r="S720" s="15" t="s">
        <v>279</v>
      </c>
      <c r="T720" s="15" t="s">
        <v>15324</v>
      </c>
      <c r="U720" s="15" t="s">
        <v>3468</v>
      </c>
      <c r="V720" s="15">
        <v>997520520</v>
      </c>
      <c r="W720" s="15" t="s">
        <v>34</v>
      </c>
      <c r="X720" s="15" t="s">
        <v>39</v>
      </c>
      <c r="Y720" s="15">
        <v>0</v>
      </c>
      <c r="Z720" s="15" t="s">
        <v>609</v>
      </c>
      <c r="AA720" s="15" t="s">
        <v>609</v>
      </c>
      <c r="AB720" s="15">
        <v>44153</v>
      </c>
      <c r="AC720" s="15" t="s">
        <v>9291</v>
      </c>
      <c r="AD720" s="15" t="s">
        <v>9295</v>
      </c>
      <c r="AE720" s="15" t="s">
        <v>9293</v>
      </c>
      <c r="AF720" s="15" t="s">
        <v>511</v>
      </c>
      <c r="AG720" s="15" t="s">
        <v>9347</v>
      </c>
    </row>
    <row r="721" spans="1:33" x14ac:dyDescent="0.45">
      <c r="A721" s="15">
        <v>1000716</v>
      </c>
      <c r="B721" s="15" t="s">
        <v>26</v>
      </c>
      <c r="C721" s="18">
        <v>1707169437</v>
      </c>
      <c r="D721" s="15">
        <v>700</v>
      </c>
      <c r="E721" s="15" t="s">
        <v>70</v>
      </c>
      <c r="F721" s="15" t="s">
        <v>15253</v>
      </c>
      <c r="G721" s="15" t="s">
        <v>29</v>
      </c>
      <c r="H721" s="15" t="s">
        <v>1284</v>
      </c>
      <c r="I721" s="15" t="s">
        <v>3398</v>
      </c>
      <c r="J721" s="15" t="s">
        <v>3469</v>
      </c>
      <c r="K721" s="15" t="s">
        <v>32</v>
      </c>
      <c r="L721" s="15">
        <v>989918754</v>
      </c>
      <c r="M721" s="15">
        <v>989918754</v>
      </c>
      <c r="N721" s="15" t="s">
        <v>33</v>
      </c>
      <c r="O721" s="15" t="s">
        <v>3470</v>
      </c>
      <c r="P721" s="15">
        <v>23595</v>
      </c>
      <c r="Q721" s="15" t="s">
        <v>58</v>
      </c>
      <c r="R721" s="15" t="s">
        <v>36</v>
      </c>
      <c r="S721" s="15" t="s">
        <v>3471</v>
      </c>
      <c r="T721" s="15" t="s">
        <v>15324</v>
      </c>
      <c r="U721" s="15" t="s">
        <v>3472</v>
      </c>
      <c r="V721" s="15">
        <v>3442394</v>
      </c>
      <c r="W721" s="15" t="s">
        <v>3473</v>
      </c>
      <c r="X721" s="15" t="s">
        <v>39</v>
      </c>
      <c r="Y721" s="15">
        <v>0</v>
      </c>
      <c r="Z721" s="15" t="s">
        <v>609</v>
      </c>
      <c r="AA721" s="15" t="s">
        <v>609</v>
      </c>
      <c r="AB721" s="15">
        <v>44340</v>
      </c>
      <c r="AC721" s="15" t="s">
        <v>9291</v>
      </c>
      <c r="AD721" s="15" t="s">
        <v>9295</v>
      </c>
      <c r="AE721" s="15" t="s">
        <v>9302</v>
      </c>
      <c r="AF721" s="15" t="s">
        <v>5096</v>
      </c>
      <c r="AG721" s="15" t="s">
        <v>9399</v>
      </c>
    </row>
    <row r="722" spans="1:33" x14ac:dyDescent="0.45">
      <c r="A722" s="15">
        <v>1000717</v>
      </c>
      <c r="B722" s="15" t="s">
        <v>26</v>
      </c>
      <c r="C722" s="18">
        <v>1724328073</v>
      </c>
      <c r="D722" s="15">
        <v>0</v>
      </c>
      <c r="E722" s="15" t="s">
        <v>70</v>
      </c>
      <c r="F722" s="15" t="s">
        <v>15253</v>
      </c>
      <c r="G722" s="15" t="s">
        <v>29</v>
      </c>
      <c r="H722" s="15" t="s">
        <v>3475</v>
      </c>
      <c r="I722" s="15" t="s">
        <v>3476</v>
      </c>
      <c r="J722" s="15" t="s">
        <v>3474</v>
      </c>
      <c r="K722" s="15" t="s">
        <v>32</v>
      </c>
      <c r="L722" s="15" t="s">
        <v>33</v>
      </c>
      <c r="M722" s="15" t="s">
        <v>33</v>
      </c>
      <c r="N722" s="15" t="s">
        <v>33</v>
      </c>
      <c r="O722" s="15" t="s">
        <v>34</v>
      </c>
      <c r="P722" s="15">
        <v>32509</v>
      </c>
      <c r="Q722" s="15" t="s">
        <v>35</v>
      </c>
      <c r="R722" s="15" t="s">
        <v>36</v>
      </c>
      <c r="S722" s="15" t="s">
        <v>3477</v>
      </c>
      <c r="T722" s="15" t="s">
        <v>15354</v>
      </c>
      <c r="U722" s="15" t="s">
        <v>33</v>
      </c>
      <c r="V722" s="15" t="s">
        <v>33</v>
      </c>
      <c r="W722" s="15" t="s">
        <v>34</v>
      </c>
      <c r="X722" s="15" t="s">
        <v>39</v>
      </c>
      <c r="Y722" s="15">
        <v>0</v>
      </c>
      <c r="Z722" s="15" t="s">
        <v>609</v>
      </c>
      <c r="AA722" s="15" t="s">
        <v>609</v>
      </c>
      <c r="AB722" s="15">
        <v>44153</v>
      </c>
      <c r="AC722" s="15" t="s">
        <v>9291</v>
      </c>
      <c r="AD722" s="15" t="s">
        <v>9292</v>
      </c>
      <c r="AE722" s="15" t="s">
        <v>9302</v>
      </c>
      <c r="AF722" s="15" t="s">
        <v>5096</v>
      </c>
      <c r="AG722" s="15" t="s">
        <v>9312</v>
      </c>
    </row>
    <row r="723" spans="1:33" x14ac:dyDescent="0.45">
      <c r="A723" s="15">
        <v>1000718</v>
      </c>
      <c r="B723" s="15" t="s">
        <v>26</v>
      </c>
      <c r="C723" s="18">
        <v>1718547068</v>
      </c>
      <c r="D723" s="15">
        <v>0</v>
      </c>
      <c r="E723" s="15" t="s">
        <v>28</v>
      </c>
      <c r="F723" s="15" t="s">
        <v>15253</v>
      </c>
      <c r="G723" s="15" t="s">
        <v>29</v>
      </c>
      <c r="H723" s="15" t="s">
        <v>3479</v>
      </c>
      <c r="I723" s="15" t="s">
        <v>3480</v>
      </c>
      <c r="J723" s="15" t="s">
        <v>3478</v>
      </c>
      <c r="K723" s="15" t="s">
        <v>32</v>
      </c>
      <c r="L723" s="15" t="s">
        <v>33</v>
      </c>
      <c r="M723" s="15" t="s">
        <v>33</v>
      </c>
      <c r="N723" s="15" t="s">
        <v>33</v>
      </c>
      <c r="O723" s="15" t="s">
        <v>34</v>
      </c>
      <c r="P723" s="15">
        <v>31894</v>
      </c>
      <c r="Q723" s="15" t="s">
        <v>35</v>
      </c>
      <c r="R723" s="15" t="s">
        <v>59</v>
      </c>
      <c r="S723" s="15" t="s">
        <v>3477</v>
      </c>
      <c r="T723" s="15" t="s">
        <v>15354</v>
      </c>
      <c r="U723" s="15" t="s">
        <v>33</v>
      </c>
      <c r="V723" s="15" t="s">
        <v>33</v>
      </c>
      <c r="W723" s="15" t="s">
        <v>813</v>
      </c>
      <c r="X723" s="15" t="s">
        <v>39</v>
      </c>
      <c r="Y723" s="15">
        <v>0</v>
      </c>
      <c r="Z723" s="15" t="s">
        <v>609</v>
      </c>
      <c r="AA723" s="15" t="s">
        <v>609</v>
      </c>
      <c r="AB723" s="15">
        <v>44153</v>
      </c>
      <c r="AC723" s="15" t="s">
        <v>9291</v>
      </c>
      <c r="AD723" s="15" t="s">
        <v>9292</v>
      </c>
      <c r="AE723" s="15" t="s">
        <v>9302</v>
      </c>
      <c r="AF723" s="15" t="s">
        <v>5096</v>
      </c>
      <c r="AG723" s="15" t="s">
        <v>9381</v>
      </c>
    </row>
    <row r="724" spans="1:33" x14ac:dyDescent="0.45">
      <c r="A724" s="15">
        <v>1000719</v>
      </c>
      <c r="B724" s="15" t="s">
        <v>26</v>
      </c>
      <c r="C724" s="18">
        <v>1100560117</v>
      </c>
      <c r="D724" s="15">
        <v>2000</v>
      </c>
      <c r="E724" s="15" t="s">
        <v>70</v>
      </c>
      <c r="F724" s="15" t="s">
        <v>15253</v>
      </c>
      <c r="G724" s="15" t="s">
        <v>29</v>
      </c>
      <c r="H724" s="15" t="s">
        <v>3482</v>
      </c>
      <c r="I724" s="15" t="s">
        <v>3483</v>
      </c>
      <c r="J724" s="15" t="s">
        <v>3481</v>
      </c>
      <c r="K724" s="15" t="s">
        <v>32</v>
      </c>
      <c r="L724" s="15">
        <v>2366603</v>
      </c>
      <c r="M724" s="15">
        <v>979233782</v>
      </c>
      <c r="N724" s="15" t="s">
        <v>33</v>
      </c>
      <c r="O724" s="15" t="s">
        <v>3484</v>
      </c>
      <c r="P724" s="15">
        <v>18774</v>
      </c>
      <c r="Q724" s="15" t="s">
        <v>58</v>
      </c>
      <c r="R724" s="15" t="s">
        <v>59</v>
      </c>
      <c r="S724" s="15" t="s">
        <v>60</v>
      </c>
      <c r="T724" s="15" t="s">
        <v>60</v>
      </c>
      <c r="W724" s="15" t="s">
        <v>34</v>
      </c>
      <c r="X724" s="15" t="s">
        <v>97</v>
      </c>
      <c r="Y724" s="15">
        <v>0</v>
      </c>
      <c r="Z724" s="15" t="s">
        <v>74</v>
      </c>
      <c r="AA724" s="15" t="s">
        <v>609</v>
      </c>
      <c r="AB724" s="15">
        <v>44153</v>
      </c>
      <c r="AC724" s="15" t="s">
        <v>9291</v>
      </c>
      <c r="AD724" s="15" t="s">
        <v>9292</v>
      </c>
      <c r="AE724" s="15" t="s">
        <v>9348</v>
      </c>
      <c r="AF724" s="15" t="s">
        <v>9432</v>
      </c>
      <c r="AG724" s="15" t="s">
        <v>9433</v>
      </c>
    </row>
    <row r="725" spans="1:33" x14ac:dyDescent="0.45">
      <c r="A725" s="15">
        <v>1000720</v>
      </c>
      <c r="B725" s="15" t="s">
        <v>26</v>
      </c>
      <c r="C725" s="18">
        <v>1709261380</v>
      </c>
      <c r="D725" s="15">
        <v>800</v>
      </c>
      <c r="E725" s="15" t="s">
        <v>70</v>
      </c>
      <c r="F725" s="15" t="s">
        <v>15253</v>
      </c>
      <c r="G725" s="15" t="s">
        <v>29</v>
      </c>
      <c r="H725" s="15" t="s">
        <v>3486</v>
      </c>
      <c r="I725" s="15" t="s">
        <v>3487</v>
      </c>
      <c r="J725" s="15" t="s">
        <v>3485</v>
      </c>
      <c r="K725" s="15" t="s">
        <v>32</v>
      </c>
      <c r="L725" s="15">
        <v>985846466</v>
      </c>
      <c r="M725" s="15">
        <v>985846466</v>
      </c>
      <c r="N725" s="15" t="s">
        <v>3488</v>
      </c>
      <c r="O725" s="15" t="s">
        <v>3489</v>
      </c>
      <c r="P725" s="15">
        <v>24533</v>
      </c>
      <c r="Q725" s="15" t="s">
        <v>409</v>
      </c>
      <c r="R725" s="15" t="s">
        <v>59</v>
      </c>
      <c r="S725" s="15" t="s">
        <v>3490</v>
      </c>
      <c r="T725" s="15" t="s">
        <v>15349</v>
      </c>
      <c r="U725" s="15" t="s">
        <v>3491</v>
      </c>
      <c r="V725" s="15">
        <v>2566497</v>
      </c>
      <c r="W725" s="15" t="s">
        <v>3492</v>
      </c>
      <c r="X725" s="15" t="s">
        <v>97</v>
      </c>
      <c r="Y725" s="15">
        <v>0</v>
      </c>
      <c r="Z725" s="15" t="s">
        <v>46</v>
      </c>
      <c r="AA725" s="15" t="s">
        <v>609</v>
      </c>
      <c r="AB725" s="15">
        <v>44153</v>
      </c>
      <c r="AC725" s="15" t="s">
        <v>9291</v>
      </c>
      <c r="AD725" s="15" t="s">
        <v>9292</v>
      </c>
      <c r="AE725" s="15" t="s">
        <v>9302</v>
      </c>
      <c r="AF725" s="15" t="s">
        <v>5096</v>
      </c>
      <c r="AG725" s="15" t="s">
        <v>9444</v>
      </c>
    </row>
    <row r="726" spans="1:33" x14ac:dyDescent="0.45">
      <c r="A726" s="15">
        <v>1000721</v>
      </c>
      <c r="B726" s="15" t="s">
        <v>26</v>
      </c>
      <c r="C726" s="18">
        <v>1719921080</v>
      </c>
      <c r="D726" s="15">
        <v>0</v>
      </c>
      <c r="E726" s="15" t="s">
        <v>70</v>
      </c>
      <c r="F726" s="15" t="s">
        <v>15253</v>
      </c>
      <c r="G726" s="15" t="s">
        <v>29</v>
      </c>
      <c r="H726" s="15" t="s">
        <v>3494</v>
      </c>
      <c r="I726" s="15" t="s">
        <v>2478</v>
      </c>
      <c r="J726" s="15" t="s">
        <v>3493</v>
      </c>
      <c r="K726" s="15" t="s">
        <v>32</v>
      </c>
      <c r="L726" s="15">
        <v>982535393</v>
      </c>
      <c r="M726" s="15">
        <v>982535393</v>
      </c>
      <c r="N726" s="15" t="s">
        <v>3495</v>
      </c>
      <c r="O726" s="15" t="s">
        <v>3496</v>
      </c>
      <c r="P726" s="15">
        <v>30884</v>
      </c>
      <c r="Q726" s="15" t="s">
        <v>35</v>
      </c>
      <c r="R726" s="15" t="s">
        <v>59</v>
      </c>
      <c r="S726" s="15" t="s">
        <v>2838</v>
      </c>
      <c r="T726" s="15" t="s">
        <v>15324</v>
      </c>
      <c r="V726" s="15">
        <v>982535393</v>
      </c>
      <c r="W726" s="15" t="s">
        <v>1584</v>
      </c>
      <c r="X726" s="15" t="s">
        <v>39</v>
      </c>
      <c r="Y726" s="15">
        <v>0</v>
      </c>
      <c r="Z726" s="15" t="s">
        <v>46</v>
      </c>
      <c r="AA726" s="15" t="s">
        <v>609</v>
      </c>
      <c r="AB726" s="15">
        <v>44160</v>
      </c>
      <c r="AC726" s="15" t="s">
        <v>9291</v>
      </c>
      <c r="AD726" s="15" t="s">
        <v>9292</v>
      </c>
      <c r="AE726" s="15" t="s">
        <v>9302</v>
      </c>
      <c r="AF726" s="15" t="s">
        <v>5096</v>
      </c>
      <c r="AG726" s="15" t="s">
        <v>9381</v>
      </c>
    </row>
    <row r="727" spans="1:33" x14ac:dyDescent="0.45">
      <c r="A727" s="15">
        <v>1000722</v>
      </c>
      <c r="B727" s="15" t="s">
        <v>26</v>
      </c>
      <c r="C727" s="18">
        <v>1755719307</v>
      </c>
      <c r="D727" s="15">
        <v>0</v>
      </c>
      <c r="E727" s="15" t="s">
        <v>70</v>
      </c>
      <c r="F727" s="15" t="s">
        <v>15253</v>
      </c>
      <c r="G727" s="15" t="s">
        <v>29</v>
      </c>
      <c r="H727" s="15" t="s">
        <v>2782</v>
      </c>
      <c r="I727" s="15" t="s">
        <v>2783</v>
      </c>
      <c r="J727" s="15" t="s">
        <v>2781</v>
      </c>
      <c r="K727" s="15" t="s">
        <v>32</v>
      </c>
      <c r="L727" s="15">
        <v>984859402</v>
      </c>
      <c r="M727" s="15">
        <v>984859402</v>
      </c>
      <c r="N727" s="15" t="s">
        <v>2784</v>
      </c>
      <c r="O727" s="15" t="s">
        <v>2785</v>
      </c>
      <c r="P727" s="15">
        <v>33260</v>
      </c>
      <c r="Q727" s="15" t="s">
        <v>58</v>
      </c>
      <c r="R727" s="15" t="s">
        <v>36</v>
      </c>
      <c r="S727" s="15" t="s">
        <v>2288</v>
      </c>
      <c r="T727" s="15" t="s">
        <v>15343</v>
      </c>
      <c r="U727" s="15" t="s">
        <v>2289</v>
      </c>
      <c r="V727" s="15">
        <v>984859402</v>
      </c>
      <c r="W727" s="15" t="s">
        <v>34</v>
      </c>
      <c r="X727" s="15" t="s">
        <v>39</v>
      </c>
      <c r="Y727" s="15">
        <v>0</v>
      </c>
      <c r="Z727" s="15" t="s">
        <v>46</v>
      </c>
      <c r="AA727" s="15" t="s">
        <v>609</v>
      </c>
      <c r="AB727" s="15">
        <v>44160</v>
      </c>
      <c r="AC727" s="15" t="s">
        <v>9291</v>
      </c>
      <c r="AD727" s="15" t="s">
        <v>9329</v>
      </c>
      <c r="AE727" s="15" t="s">
        <v>9302</v>
      </c>
      <c r="AF727" s="15" t="s">
        <v>5096</v>
      </c>
      <c r="AG727" s="15" t="s">
        <v>9458</v>
      </c>
    </row>
    <row r="728" spans="1:33" x14ac:dyDescent="0.45">
      <c r="A728" s="15">
        <v>1000723</v>
      </c>
      <c r="B728" s="15" t="s">
        <v>26</v>
      </c>
      <c r="C728" s="18">
        <v>1755719257</v>
      </c>
      <c r="D728" s="15">
        <v>0</v>
      </c>
      <c r="E728" s="15" t="s">
        <v>70</v>
      </c>
      <c r="F728" s="15" t="s">
        <v>15253</v>
      </c>
      <c r="G728" s="15" t="s">
        <v>29</v>
      </c>
      <c r="H728" s="15" t="s">
        <v>2782</v>
      </c>
      <c r="I728" s="15" t="s">
        <v>2783</v>
      </c>
      <c r="J728" s="15" t="s">
        <v>2781</v>
      </c>
      <c r="K728" s="15" t="s">
        <v>32</v>
      </c>
      <c r="L728" s="15">
        <v>984859402</v>
      </c>
      <c r="M728" s="15">
        <v>984859402</v>
      </c>
      <c r="N728" s="15" t="s">
        <v>2784</v>
      </c>
      <c r="O728" s="15" t="s">
        <v>2785</v>
      </c>
      <c r="P728" s="15">
        <v>33260</v>
      </c>
      <c r="Q728" s="15" t="s">
        <v>58</v>
      </c>
      <c r="R728" s="15" t="s">
        <v>36</v>
      </c>
      <c r="S728" s="15" t="s">
        <v>2288</v>
      </c>
      <c r="T728" s="15" t="s">
        <v>15343</v>
      </c>
      <c r="U728" s="15" t="s">
        <v>2289</v>
      </c>
      <c r="V728" s="15">
        <v>984859402</v>
      </c>
      <c r="W728" s="15" t="s">
        <v>34</v>
      </c>
      <c r="X728" s="15" t="s">
        <v>39</v>
      </c>
      <c r="Y728" s="15">
        <v>0</v>
      </c>
      <c r="Z728" s="15" t="s">
        <v>46</v>
      </c>
      <c r="AA728" s="15" t="s">
        <v>609</v>
      </c>
      <c r="AB728" s="15">
        <v>44160</v>
      </c>
      <c r="AC728" s="15" t="s">
        <v>9291</v>
      </c>
      <c r="AD728" s="15" t="s">
        <v>9329</v>
      </c>
      <c r="AE728" s="15" t="s">
        <v>9302</v>
      </c>
      <c r="AF728" s="15" t="s">
        <v>5096</v>
      </c>
      <c r="AG728" s="15" t="s">
        <v>9458</v>
      </c>
    </row>
    <row r="729" spans="1:33" x14ac:dyDescent="0.45">
      <c r="A729" s="15">
        <v>1000724</v>
      </c>
      <c r="B729" s="15" t="s">
        <v>26</v>
      </c>
      <c r="C729" s="18">
        <v>1723642409</v>
      </c>
      <c r="D729" s="15">
        <v>1800</v>
      </c>
      <c r="E729" s="15" t="s">
        <v>70</v>
      </c>
      <c r="F729" s="15" t="s">
        <v>15253</v>
      </c>
      <c r="G729" s="15" t="s">
        <v>29</v>
      </c>
      <c r="H729" s="15" t="s">
        <v>3498</v>
      </c>
      <c r="I729" s="15" t="s">
        <v>3499</v>
      </c>
      <c r="J729" s="15" t="s">
        <v>3497</v>
      </c>
      <c r="K729" s="15" t="s">
        <v>32</v>
      </c>
      <c r="L729" s="15">
        <v>960831127</v>
      </c>
      <c r="M729" s="15">
        <v>960831127</v>
      </c>
      <c r="N729" s="15" t="s">
        <v>3500</v>
      </c>
      <c r="O729" s="15" t="s">
        <v>3501</v>
      </c>
      <c r="P729" s="15">
        <v>34612</v>
      </c>
      <c r="Q729" s="15" t="s">
        <v>58</v>
      </c>
      <c r="R729" s="15" t="s">
        <v>36</v>
      </c>
      <c r="S729" s="15" t="s">
        <v>348</v>
      </c>
      <c r="T729" s="15" t="s">
        <v>15325</v>
      </c>
      <c r="U729" s="15" t="s">
        <v>3502</v>
      </c>
      <c r="W729" s="15" t="s">
        <v>3503</v>
      </c>
      <c r="X729" s="15" t="s">
        <v>39</v>
      </c>
      <c r="Y729" s="15">
        <v>0</v>
      </c>
      <c r="Z729" s="15" t="s">
        <v>609</v>
      </c>
      <c r="AA729" s="15" t="s">
        <v>665</v>
      </c>
      <c r="AB729" s="15">
        <v>44581</v>
      </c>
      <c r="AC729" s="15" t="s">
        <v>9291</v>
      </c>
      <c r="AD729" s="15" t="s">
        <v>9292</v>
      </c>
      <c r="AE729" s="15" t="s">
        <v>9459</v>
      </c>
      <c r="AF729" s="15" t="s">
        <v>9460</v>
      </c>
      <c r="AG729" s="15" t="s">
        <v>9461</v>
      </c>
    </row>
    <row r="730" spans="1:33" x14ac:dyDescent="0.45">
      <c r="A730" s="15">
        <v>1000725</v>
      </c>
      <c r="B730" s="15" t="s">
        <v>26</v>
      </c>
      <c r="C730" s="18">
        <v>1721898706</v>
      </c>
      <c r="D730" s="15">
        <v>0</v>
      </c>
      <c r="E730" s="15" t="s">
        <v>28</v>
      </c>
      <c r="F730" s="15" t="s">
        <v>15253</v>
      </c>
      <c r="G730" s="15" t="s">
        <v>29</v>
      </c>
      <c r="H730" s="15" t="s">
        <v>3505</v>
      </c>
      <c r="I730" s="15" t="s">
        <v>3506</v>
      </c>
      <c r="J730" s="15" t="s">
        <v>3504</v>
      </c>
      <c r="K730" s="15" t="s">
        <v>32</v>
      </c>
      <c r="L730" s="15">
        <v>980572376</v>
      </c>
      <c r="M730" s="15" t="s">
        <v>33</v>
      </c>
      <c r="N730" s="15" t="s">
        <v>33</v>
      </c>
      <c r="O730" s="15" t="s">
        <v>3507</v>
      </c>
      <c r="P730" s="15">
        <v>32633</v>
      </c>
      <c r="Q730" s="15" t="s">
        <v>35</v>
      </c>
      <c r="R730" s="15" t="s">
        <v>59</v>
      </c>
      <c r="S730" s="15" t="s">
        <v>197</v>
      </c>
      <c r="T730" s="15" t="s">
        <v>197</v>
      </c>
      <c r="W730" s="15" t="s">
        <v>34</v>
      </c>
      <c r="X730" s="15" t="s">
        <v>97</v>
      </c>
      <c r="Y730" s="15">
        <v>0</v>
      </c>
      <c r="Z730" s="15" t="s">
        <v>74</v>
      </c>
      <c r="AA730" s="15" t="s">
        <v>609</v>
      </c>
      <c r="AB730" s="15">
        <v>44160</v>
      </c>
      <c r="AC730" s="15" t="s">
        <v>9291</v>
      </c>
      <c r="AD730" s="15" t="s">
        <v>9296</v>
      </c>
      <c r="AE730" s="15" t="s">
        <v>9302</v>
      </c>
      <c r="AF730" s="15" t="s">
        <v>9454</v>
      </c>
      <c r="AG730" s="15" t="s">
        <v>9455</v>
      </c>
    </row>
    <row r="731" spans="1:33" x14ac:dyDescent="0.45">
      <c r="A731" s="15">
        <v>1000726</v>
      </c>
      <c r="B731" s="15" t="s">
        <v>26</v>
      </c>
      <c r="C731" s="18">
        <v>1707130892</v>
      </c>
      <c r="D731" s="15">
        <v>600</v>
      </c>
      <c r="E731" s="15" t="s">
        <v>70</v>
      </c>
      <c r="F731" s="15" t="s">
        <v>15253</v>
      </c>
      <c r="G731" s="15" t="s">
        <v>29</v>
      </c>
      <c r="H731" s="15" t="s">
        <v>3509</v>
      </c>
      <c r="I731" s="15" t="s">
        <v>3510</v>
      </c>
      <c r="J731" s="15" t="s">
        <v>3508</v>
      </c>
      <c r="K731" s="15" t="s">
        <v>32</v>
      </c>
      <c r="L731" s="15">
        <v>998221082</v>
      </c>
      <c r="M731" s="15">
        <v>998221082</v>
      </c>
      <c r="N731" s="15" t="s">
        <v>33</v>
      </c>
      <c r="O731" s="15" t="s">
        <v>3511</v>
      </c>
      <c r="P731" s="15">
        <v>22625</v>
      </c>
      <c r="Q731" s="15" t="s">
        <v>58</v>
      </c>
      <c r="R731" s="15" t="s">
        <v>36</v>
      </c>
      <c r="S731" s="15" t="s">
        <v>620</v>
      </c>
      <c r="T731" s="15" t="s">
        <v>15324</v>
      </c>
      <c r="U731" s="15" t="s">
        <v>3512</v>
      </c>
      <c r="V731" s="15">
        <v>984439067</v>
      </c>
      <c r="W731" s="15" t="s">
        <v>3513</v>
      </c>
      <c r="X731" s="15" t="s">
        <v>39</v>
      </c>
      <c r="Y731" s="15">
        <v>0</v>
      </c>
      <c r="Z731" s="15" t="s">
        <v>46</v>
      </c>
      <c r="AA731" s="15" t="s">
        <v>609</v>
      </c>
      <c r="AB731" s="15">
        <v>44160</v>
      </c>
      <c r="AC731" s="15" t="s">
        <v>9291</v>
      </c>
      <c r="AD731" s="15" t="s">
        <v>9295</v>
      </c>
      <c r="AE731" s="15" t="s">
        <v>9302</v>
      </c>
      <c r="AF731" s="15" t="s">
        <v>5096</v>
      </c>
      <c r="AG731" s="15" t="s">
        <v>9303</v>
      </c>
    </row>
    <row r="732" spans="1:33" x14ac:dyDescent="0.45">
      <c r="A732" s="15">
        <v>1000727</v>
      </c>
      <c r="B732" s="15" t="s">
        <v>26</v>
      </c>
      <c r="C732" s="18">
        <v>1709428849</v>
      </c>
      <c r="D732" s="15">
        <v>1700</v>
      </c>
      <c r="E732" s="15" t="s">
        <v>70</v>
      </c>
      <c r="F732" s="15" t="s">
        <v>15253</v>
      </c>
      <c r="G732" s="15" t="s">
        <v>29</v>
      </c>
      <c r="H732" s="15" t="s">
        <v>3515</v>
      </c>
      <c r="I732" s="15" t="s">
        <v>3516</v>
      </c>
      <c r="J732" s="15" t="s">
        <v>3514</v>
      </c>
      <c r="K732" s="15" t="s">
        <v>32</v>
      </c>
      <c r="L732" s="15">
        <v>985356643</v>
      </c>
      <c r="M732" s="15">
        <v>24505042</v>
      </c>
      <c r="N732" s="15" t="s">
        <v>33</v>
      </c>
      <c r="O732" s="15" t="s">
        <v>3517</v>
      </c>
      <c r="P732" s="15">
        <v>24385</v>
      </c>
      <c r="Q732" s="15" t="s">
        <v>58</v>
      </c>
      <c r="R732" s="15" t="s">
        <v>59</v>
      </c>
      <c r="S732" s="15" t="s">
        <v>698</v>
      </c>
      <c r="T732" s="15" t="s">
        <v>15323</v>
      </c>
      <c r="U732" s="15" t="s">
        <v>3518</v>
      </c>
      <c r="V732" s="15">
        <v>23518582</v>
      </c>
      <c r="W732" s="15" t="s">
        <v>3519</v>
      </c>
      <c r="X732" s="15" t="s">
        <v>39</v>
      </c>
      <c r="Y732" s="15">
        <v>0</v>
      </c>
      <c r="Z732" s="15" t="s">
        <v>609</v>
      </c>
      <c r="AA732" s="15" t="s">
        <v>609</v>
      </c>
      <c r="AB732" s="15">
        <v>44160</v>
      </c>
      <c r="AC732" s="15" t="s">
        <v>9291</v>
      </c>
      <c r="AD732" s="15" t="s">
        <v>9295</v>
      </c>
      <c r="AE732" s="15" t="s">
        <v>9302</v>
      </c>
      <c r="AF732" s="15" t="s">
        <v>5096</v>
      </c>
      <c r="AG732" s="15" t="s">
        <v>9462</v>
      </c>
    </row>
    <row r="733" spans="1:33" x14ac:dyDescent="0.45">
      <c r="A733" s="15">
        <v>1000728</v>
      </c>
      <c r="B733" s="15" t="s">
        <v>26</v>
      </c>
      <c r="C733" s="18">
        <v>604129106</v>
      </c>
      <c r="D733" s="15">
        <v>986</v>
      </c>
      <c r="E733" s="15" t="s">
        <v>70</v>
      </c>
      <c r="F733" s="15" t="s">
        <v>15253</v>
      </c>
      <c r="G733" s="15" t="s">
        <v>29</v>
      </c>
      <c r="H733" s="15" t="s">
        <v>3521</v>
      </c>
      <c r="I733" s="15" t="s">
        <v>3522</v>
      </c>
      <c r="J733" s="15" t="s">
        <v>3520</v>
      </c>
      <c r="K733" s="15" t="s">
        <v>32</v>
      </c>
      <c r="L733" s="15">
        <v>988639245</v>
      </c>
      <c r="M733" s="15">
        <v>988639245</v>
      </c>
      <c r="N733" s="15" t="s">
        <v>3523</v>
      </c>
      <c r="O733" s="15" t="s">
        <v>3524</v>
      </c>
      <c r="P733" s="15">
        <v>31803</v>
      </c>
      <c r="Q733" s="15" t="s">
        <v>35</v>
      </c>
      <c r="R733" s="15" t="s">
        <v>36</v>
      </c>
      <c r="S733" s="15" t="s">
        <v>197</v>
      </c>
      <c r="T733" s="15" t="s">
        <v>197</v>
      </c>
      <c r="W733" s="15" t="s">
        <v>3525</v>
      </c>
      <c r="X733" s="15" t="s">
        <v>97</v>
      </c>
      <c r="Y733" s="15">
        <v>0</v>
      </c>
      <c r="Z733" s="15" t="s">
        <v>74</v>
      </c>
      <c r="AA733" s="15" t="s">
        <v>609</v>
      </c>
      <c r="AB733" s="15">
        <v>44160</v>
      </c>
      <c r="AC733" s="15" t="s">
        <v>9291</v>
      </c>
      <c r="AD733" s="15" t="s">
        <v>9296</v>
      </c>
      <c r="AE733" s="15" t="s">
        <v>9293</v>
      </c>
      <c r="AF733" s="15" t="s">
        <v>511</v>
      </c>
      <c r="AG733" s="15" t="s">
        <v>9301</v>
      </c>
    </row>
    <row r="734" spans="1:33" x14ac:dyDescent="0.45">
      <c r="A734" s="15">
        <v>1000729</v>
      </c>
      <c r="B734" s="15" t="s">
        <v>26</v>
      </c>
      <c r="C734" s="18">
        <v>1706941968</v>
      </c>
      <c r="D734" s="15">
        <v>900</v>
      </c>
      <c r="E734" s="15" t="s">
        <v>70</v>
      </c>
      <c r="F734" s="15" t="s">
        <v>15253</v>
      </c>
      <c r="G734" s="15" t="s">
        <v>29</v>
      </c>
      <c r="H734" s="15" t="s">
        <v>3527</v>
      </c>
      <c r="I734" s="15" t="s">
        <v>3528</v>
      </c>
      <c r="J734" s="15" t="s">
        <v>3526</v>
      </c>
      <c r="K734" s="15" t="s">
        <v>32</v>
      </c>
      <c r="L734" s="15">
        <v>999910988</v>
      </c>
      <c r="M734" s="15">
        <v>963035948</v>
      </c>
      <c r="N734" s="15" t="s">
        <v>33</v>
      </c>
      <c r="O734" s="15" t="s">
        <v>3529</v>
      </c>
      <c r="P734" s="15">
        <v>22260</v>
      </c>
      <c r="Q734" s="15" t="s">
        <v>58</v>
      </c>
      <c r="R734" s="15" t="s">
        <v>36</v>
      </c>
      <c r="S734" s="15" t="s">
        <v>1631</v>
      </c>
      <c r="T734" s="15" t="s">
        <v>15324</v>
      </c>
      <c r="U734" s="15" t="s">
        <v>3530</v>
      </c>
      <c r="V734" s="15">
        <v>984904075</v>
      </c>
      <c r="W734" s="15" t="s">
        <v>3531</v>
      </c>
      <c r="X734" s="15" t="s">
        <v>39</v>
      </c>
      <c r="Y734" s="15">
        <v>0</v>
      </c>
      <c r="Z734" s="15" t="s">
        <v>46</v>
      </c>
      <c r="AA734" s="15" t="s">
        <v>609</v>
      </c>
      <c r="AB734" s="15">
        <v>44160</v>
      </c>
      <c r="AC734" s="15" t="s">
        <v>9291</v>
      </c>
      <c r="AD734" s="15" t="s">
        <v>9295</v>
      </c>
      <c r="AE734" s="15" t="s">
        <v>9302</v>
      </c>
      <c r="AF734" s="15" t="s">
        <v>5096</v>
      </c>
      <c r="AG734" s="15" t="s">
        <v>9359</v>
      </c>
    </row>
    <row r="735" spans="1:33" x14ac:dyDescent="0.45">
      <c r="A735" s="15">
        <v>1000730</v>
      </c>
      <c r="B735" s="15" t="s">
        <v>26</v>
      </c>
      <c r="C735" s="18">
        <v>1719241422</v>
      </c>
      <c r="D735" s="15">
        <v>700</v>
      </c>
      <c r="E735" s="15" t="s">
        <v>70</v>
      </c>
      <c r="F735" s="15" t="s">
        <v>15253</v>
      </c>
      <c r="G735" s="15" t="s">
        <v>29</v>
      </c>
      <c r="H735" s="15" t="s">
        <v>3533</v>
      </c>
      <c r="I735" s="15" t="s">
        <v>3534</v>
      </c>
      <c r="J735" s="15" t="s">
        <v>3532</v>
      </c>
      <c r="K735" s="15" t="s">
        <v>32</v>
      </c>
      <c r="L735" s="15">
        <v>982614009</v>
      </c>
      <c r="M735" s="15">
        <v>2356107</v>
      </c>
      <c r="N735" s="15" t="s">
        <v>3535</v>
      </c>
      <c r="O735" s="15" t="s">
        <v>3536</v>
      </c>
      <c r="P735" s="15">
        <v>31815</v>
      </c>
      <c r="Q735" s="15" t="s">
        <v>58</v>
      </c>
      <c r="R735" s="15" t="s">
        <v>59</v>
      </c>
      <c r="S735" s="15" t="s">
        <v>3537</v>
      </c>
      <c r="T735" s="15" t="s">
        <v>15337</v>
      </c>
      <c r="U735" s="15" t="s">
        <v>3538</v>
      </c>
      <c r="V735" s="15">
        <v>982674009</v>
      </c>
      <c r="W735" s="15" t="s">
        <v>1075</v>
      </c>
      <c r="X735" s="15" t="s">
        <v>39</v>
      </c>
      <c r="Y735" s="15">
        <v>0</v>
      </c>
      <c r="Z735" s="15" t="s">
        <v>46</v>
      </c>
      <c r="AA735" s="15" t="s">
        <v>333</v>
      </c>
      <c r="AB735" s="15">
        <v>44169</v>
      </c>
      <c r="AC735" s="15" t="s">
        <v>9291</v>
      </c>
      <c r="AD735" s="15" t="s">
        <v>9292</v>
      </c>
      <c r="AE735" s="15" t="s">
        <v>9302</v>
      </c>
      <c r="AF735" s="15" t="s">
        <v>5096</v>
      </c>
      <c r="AG735" s="15" t="s">
        <v>9418</v>
      </c>
    </row>
    <row r="736" spans="1:33" x14ac:dyDescent="0.45">
      <c r="A736" s="15">
        <v>1000731</v>
      </c>
      <c r="B736" s="15" t="s">
        <v>26</v>
      </c>
      <c r="C736" s="18">
        <v>1707213045</v>
      </c>
      <c r="D736" s="15">
        <v>1500</v>
      </c>
      <c r="E736" s="15" t="s">
        <v>70</v>
      </c>
      <c r="F736" s="15" t="s">
        <v>15253</v>
      </c>
      <c r="G736" s="15" t="s">
        <v>29</v>
      </c>
      <c r="H736" s="15" t="s">
        <v>3540</v>
      </c>
      <c r="I736" s="15" t="s">
        <v>3541</v>
      </c>
      <c r="J736" s="15" t="s">
        <v>3539</v>
      </c>
      <c r="K736" s="15" t="s">
        <v>32</v>
      </c>
      <c r="L736" s="15">
        <v>3411190</v>
      </c>
      <c r="M736" s="15">
        <v>994611604</v>
      </c>
      <c r="N736" s="15" t="s">
        <v>3542</v>
      </c>
      <c r="O736" s="15" t="s">
        <v>3543</v>
      </c>
      <c r="P736" s="15">
        <v>22801</v>
      </c>
      <c r="Q736" s="15" t="s">
        <v>58</v>
      </c>
      <c r="R736" s="15" t="s">
        <v>59</v>
      </c>
      <c r="S736" s="15" t="s">
        <v>1108</v>
      </c>
      <c r="T736" s="15" t="s">
        <v>15344</v>
      </c>
      <c r="U736" s="15" t="s">
        <v>3544</v>
      </c>
      <c r="V736" s="15">
        <v>994611604</v>
      </c>
      <c r="W736" s="15" t="s">
        <v>3545</v>
      </c>
      <c r="X736" s="15" t="s">
        <v>39</v>
      </c>
      <c r="Y736" s="15">
        <v>0</v>
      </c>
      <c r="Z736" s="15" t="s">
        <v>46</v>
      </c>
      <c r="AA736" s="15" t="s">
        <v>609</v>
      </c>
      <c r="AB736" s="15">
        <v>44160</v>
      </c>
      <c r="AC736" s="15" t="s">
        <v>9291</v>
      </c>
      <c r="AD736" s="15" t="s">
        <v>9295</v>
      </c>
      <c r="AE736" s="15" t="s">
        <v>9314</v>
      </c>
      <c r="AF736" s="15" t="s">
        <v>9315</v>
      </c>
      <c r="AG736" s="15" t="s">
        <v>9463</v>
      </c>
    </row>
    <row r="737" spans="1:33" x14ac:dyDescent="0.45">
      <c r="A737" s="15">
        <v>1000732</v>
      </c>
      <c r="B737" s="15" t="s">
        <v>26</v>
      </c>
      <c r="C737" s="18">
        <v>1718718727</v>
      </c>
      <c r="D737" s="15">
        <v>800</v>
      </c>
      <c r="E737" s="15" t="s">
        <v>28</v>
      </c>
      <c r="F737" s="15" t="s">
        <v>15253</v>
      </c>
      <c r="G737" s="15" t="s">
        <v>29</v>
      </c>
      <c r="H737" s="15" t="s">
        <v>3547</v>
      </c>
      <c r="I737" s="15" t="s">
        <v>2667</v>
      </c>
      <c r="J737" s="15" t="s">
        <v>3546</v>
      </c>
      <c r="K737" s="15" t="s">
        <v>32</v>
      </c>
      <c r="L737" s="15" t="s">
        <v>33</v>
      </c>
      <c r="M737" s="15" t="s">
        <v>33</v>
      </c>
      <c r="N737" s="15" t="s">
        <v>33</v>
      </c>
      <c r="O737" s="15" t="s">
        <v>3548</v>
      </c>
      <c r="P737" s="15">
        <v>30988</v>
      </c>
      <c r="Q737" s="15" t="s">
        <v>58</v>
      </c>
      <c r="R737" s="15" t="s">
        <v>59</v>
      </c>
      <c r="S737" s="15" t="s">
        <v>248</v>
      </c>
      <c r="T737" s="15" t="s">
        <v>15325</v>
      </c>
      <c r="U737" s="15" t="s">
        <v>1852</v>
      </c>
      <c r="V737" s="15" t="s">
        <v>33</v>
      </c>
      <c r="W737" s="15" t="s">
        <v>34</v>
      </c>
      <c r="X737" s="15" t="s">
        <v>39</v>
      </c>
      <c r="Y737" s="15">
        <v>0</v>
      </c>
      <c r="Z737" s="15" t="s">
        <v>609</v>
      </c>
      <c r="AA737" s="15" t="s">
        <v>609</v>
      </c>
      <c r="AB737" s="15">
        <v>44160</v>
      </c>
      <c r="AC737" s="15" t="s">
        <v>9291</v>
      </c>
      <c r="AD737" s="15" t="s">
        <v>9295</v>
      </c>
      <c r="AE737" s="15" t="s">
        <v>9293</v>
      </c>
      <c r="AF737" s="15" t="s">
        <v>511</v>
      </c>
      <c r="AG737" s="15" t="s">
        <v>9347</v>
      </c>
    </row>
    <row r="738" spans="1:33" x14ac:dyDescent="0.45">
      <c r="A738" s="15">
        <v>1000733</v>
      </c>
      <c r="B738" s="15" t="s">
        <v>26</v>
      </c>
      <c r="C738" s="18">
        <v>1711620441</v>
      </c>
      <c r="D738" s="15">
        <v>0</v>
      </c>
      <c r="E738" s="15" t="s">
        <v>70</v>
      </c>
      <c r="F738" s="15" t="s">
        <v>15253</v>
      </c>
      <c r="G738" s="15" t="s">
        <v>29</v>
      </c>
      <c r="H738" s="15" t="s">
        <v>2041</v>
      </c>
      <c r="I738" s="15" t="s">
        <v>2042</v>
      </c>
      <c r="J738" s="15" t="s">
        <v>2040</v>
      </c>
      <c r="K738" s="15" t="s">
        <v>32</v>
      </c>
      <c r="L738" s="15">
        <v>961105151</v>
      </c>
      <c r="M738" s="15">
        <v>3410270</v>
      </c>
      <c r="N738" s="15" t="s">
        <v>2043</v>
      </c>
      <c r="O738" s="15" t="s">
        <v>2044</v>
      </c>
      <c r="P738" s="15">
        <v>25734</v>
      </c>
      <c r="Q738" s="15" t="s">
        <v>58</v>
      </c>
      <c r="R738" s="15" t="s">
        <v>36</v>
      </c>
      <c r="S738" s="15" t="s">
        <v>2045</v>
      </c>
      <c r="T738" s="15" t="s">
        <v>15358</v>
      </c>
      <c r="U738" s="15" t="s">
        <v>2046</v>
      </c>
      <c r="V738" s="15">
        <v>961105151</v>
      </c>
      <c r="W738" s="15" t="s">
        <v>2047</v>
      </c>
      <c r="X738" s="15" t="s">
        <v>39</v>
      </c>
      <c r="Y738" s="15">
        <v>2</v>
      </c>
      <c r="Z738" s="15" t="s">
        <v>333</v>
      </c>
      <c r="AA738" s="15" t="s">
        <v>609</v>
      </c>
      <c r="AB738" s="15">
        <v>44160</v>
      </c>
      <c r="AC738" s="15" t="s">
        <v>9291</v>
      </c>
      <c r="AD738" s="15" t="s">
        <v>9292</v>
      </c>
      <c r="AE738" s="15" t="s">
        <v>9302</v>
      </c>
      <c r="AF738" s="15" t="s">
        <v>5096</v>
      </c>
      <c r="AG738" s="15" t="s">
        <v>9312</v>
      </c>
    </row>
    <row r="739" spans="1:33" x14ac:dyDescent="0.45">
      <c r="A739" s="15">
        <v>1000733</v>
      </c>
      <c r="B739" s="15" t="s">
        <v>26</v>
      </c>
      <c r="C739" s="18">
        <v>1711620441</v>
      </c>
      <c r="D739" s="15">
        <v>0</v>
      </c>
      <c r="E739" s="15" t="s">
        <v>70</v>
      </c>
      <c r="F739" s="15" t="s">
        <v>15253</v>
      </c>
      <c r="G739" s="15" t="s">
        <v>29</v>
      </c>
      <c r="H739" s="15" t="s">
        <v>3550</v>
      </c>
      <c r="I739" s="15" t="s">
        <v>3551</v>
      </c>
      <c r="J739" s="15" t="s">
        <v>3549</v>
      </c>
      <c r="K739" s="15" t="s">
        <v>32</v>
      </c>
      <c r="L739" s="15">
        <v>999136507</v>
      </c>
      <c r="M739" s="15">
        <v>999136507</v>
      </c>
      <c r="N739" s="15" t="s">
        <v>33</v>
      </c>
      <c r="O739" s="15" t="s">
        <v>3552</v>
      </c>
      <c r="P739" s="15">
        <v>25734</v>
      </c>
      <c r="Q739" s="15" t="s">
        <v>58</v>
      </c>
      <c r="R739" s="15" t="s">
        <v>36</v>
      </c>
      <c r="S739" s="15" t="s">
        <v>521</v>
      </c>
      <c r="T739" s="15" t="s">
        <v>15324</v>
      </c>
      <c r="U739" s="15" t="s">
        <v>3130</v>
      </c>
      <c r="V739" s="15">
        <v>999136507</v>
      </c>
      <c r="W739" s="15" t="s">
        <v>3553</v>
      </c>
      <c r="X739" s="15" t="s">
        <v>39</v>
      </c>
      <c r="Y739" s="15">
        <v>0</v>
      </c>
      <c r="Z739" s="15" t="s">
        <v>333</v>
      </c>
      <c r="AA739" s="15" t="s">
        <v>609</v>
      </c>
      <c r="AB739" s="15">
        <v>44160</v>
      </c>
      <c r="AC739" s="15" t="s">
        <v>9291</v>
      </c>
      <c r="AD739" s="15" t="s">
        <v>9292</v>
      </c>
      <c r="AE739" s="15" t="s">
        <v>9302</v>
      </c>
      <c r="AF739" s="15" t="s">
        <v>5096</v>
      </c>
      <c r="AG739" s="15" t="s">
        <v>9312</v>
      </c>
    </row>
    <row r="740" spans="1:33" x14ac:dyDescent="0.45">
      <c r="A740" s="15">
        <v>1000734</v>
      </c>
      <c r="B740" s="15" t="s">
        <v>26</v>
      </c>
      <c r="C740" s="18">
        <v>501842462</v>
      </c>
      <c r="D740" s="15">
        <v>800</v>
      </c>
      <c r="E740" s="15" t="s">
        <v>70</v>
      </c>
      <c r="F740" s="15" t="s">
        <v>15253</v>
      </c>
      <c r="G740" s="15" t="s">
        <v>29</v>
      </c>
      <c r="H740" s="15" t="s">
        <v>907</v>
      </c>
      <c r="I740" s="15" t="s">
        <v>2996</v>
      </c>
      <c r="J740" s="15" t="s">
        <v>3554</v>
      </c>
      <c r="K740" s="15" t="s">
        <v>32</v>
      </c>
      <c r="L740" s="15">
        <v>986413101</v>
      </c>
      <c r="M740" s="15">
        <v>986413101</v>
      </c>
      <c r="N740" s="15" t="s">
        <v>33</v>
      </c>
      <c r="O740" s="15" t="s">
        <v>3555</v>
      </c>
      <c r="P740" s="15">
        <v>26284</v>
      </c>
      <c r="Q740" s="15" t="s">
        <v>58</v>
      </c>
      <c r="R740" s="15" t="s">
        <v>59</v>
      </c>
      <c r="S740" s="15" t="s">
        <v>279</v>
      </c>
      <c r="T740" s="15" t="s">
        <v>15324</v>
      </c>
      <c r="U740" s="15" t="s">
        <v>3556</v>
      </c>
      <c r="V740" s="15">
        <v>986413101</v>
      </c>
      <c r="W740" s="15" t="s">
        <v>3557</v>
      </c>
      <c r="X740" s="15" t="s">
        <v>39</v>
      </c>
      <c r="Y740" s="15">
        <v>0</v>
      </c>
      <c r="Z740" s="15" t="s">
        <v>609</v>
      </c>
      <c r="AA740" s="15" t="s">
        <v>609</v>
      </c>
      <c r="AB740" s="15">
        <v>44160</v>
      </c>
      <c r="AC740" s="15" t="s">
        <v>9291</v>
      </c>
      <c r="AD740" s="15" t="s">
        <v>9295</v>
      </c>
      <c r="AE740" s="15" t="s">
        <v>9363</v>
      </c>
      <c r="AF740" s="15" t="s">
        <v>9364</v>
      </c>
      <c r="AG740" s="15" t="s">
        <v>9464</v>
      </c>
    </row>
    <row r="741" spans="1:33" x14ac:dyDescent="0.45">
      <c r="A741" s="15">
        <v>1000735</v>
      </c>
      <c r="B741" s="15" t="s">
        <v>26</v>
      </c>
      <c r="C741" s="18">
        <v>925389439</v>
      </c>
      <c r="D741" s="15">
        <v>2000</v>
      </c>
      <c r="E741" s="15" t="s">
        <v>28</v>
      </c>
      <c r="F741" s="15" t="s">
        <v>15253</v>
      </c>
      <c r="G741" s="15" t="s">
        <v>29</v>
      </c>
      <c r="H741" s="15" t="s">
        <v>3559</v>
      </c>
      <c r="I741" s="15" t="s">
        <v>3560</v>
      </c>
      <c r="J741" s="15" t="s">
        <v>3558</v>
      </c>
      <c r="K741" s="15" t="s">
        <v>32</v>
      </c>
      <c r="L741" s="15">
        <v>925389439</v>
      </c>
      <c r="M741" s="15">
        <v>981397424</v>
      </c>
      <c r="N741" s="15" t="s">
        <v>33</v>
      </c>
      <c r="O741" s="15" t="s">
        <v>3561</v>
      </c>
      <c r="P741" s="15">
        <v>31392</v>
      </c>
      <c r="Q741" s="15" t="s">
        <v>58</v>
      </c>
      <c r="R741" s="15" t="s">
        <v>36</v>
      </c>
      <c r="S741" s="15" t="s">
        <v>279</v>
      </c>
      <c r="T741" s="15" t="s">
        <v>15324</v>
      </c>
      <c r="W741" s="15" t="s">
        <v>34</v>
      </c>
      <c r="X741" s="15" t="s">
        <v>97</v>
      </c>
      <c r="Y741" s="15">
        <v>0</v>
      </c>
      <c r="Z741" s="15" t="s">
        <v>74</v>
      </c>
      <c r="AA741" s="15" t="s">
        <v>609</v>
      </c>
      <c r="AB741" s="15">
        <v>44160</v>
      </c>
      <c r="AC741" s="15" t="s">
        <v>9291</v>
      </c>
      <c r="AD741" s="15" t="s">
        <v>9292</v>
      </c>
      <c r="AE741" s="15" t="s">
        <v>9317</v>
      </c>
      <c r="AF741" s="15" t="s">
        <v>9465</v>
      </c>
      <c r="AG741" s="15" t="s">
        <v>9465</v>
      </c>
    </row>
    <row r="742" spans="1:33" x14ac:dyDescent="0.45">
      <c r="A742" s="15">
        <v>1000736</v>
      </c>
      <c r="B742" s="15" t="s">
        <v>26</v>
      </c>
      <c r="C742" s="18">
        <v>1750072413</v>
      </c>
      <c r="D742" s="15">
        <v>0</v>
      </c>
      <c r="E742" s="15" t="s">
        <v>28</v>
      </c>
      <c r="F742" s="15" t="s">
        <v>15253</v>
      </c>
      <c r="G742" s="15" t="s">
        <v>29</v>
      </c>
      <c r="H742" s="15" t="s">
        <v>296</v>
      </c>
      <c r="I742" s="15" t="s">
        <v>684</v>
      </c>
      <c r="J742" s="15" t="s">
        <v>2796</v>
      </c>
      <c r="K742" s="15" t="s">
        <v>32</v>
      </c>
      <c r="L742" s="15">
        <v>3413119</v>
      </c>
      <c r="M742" s="15">
        <v>980664507</v>
      </c>
      <c r="N742" s="15" t="s">
        <v>2797</v>
      </c>
      <c r="O742" s="15" t="s">
        <v>2798</v>
      </c>
      <c r="P742" s="15">
        <v>32064</v>
      </c>
      <c r="Q742" s="15" t="s">
        <v>58</v>
      </c>
      <c r="R742" s="15" t="s">
        <v>36</v>
      </c>
      <c r="S742" s="15" t="s">
        <v>279</v>
      </c>
      <c r="T742" s="15" t="s">
        <v>15324</v>
      </c>
      <c r="U742" s="15" t="s">
        <v>2799</v>
      </c>
      <c r="V742" s="15">
        <v>980664507</v>
      </c>
      <c r="W742" s="15" t="s">
        <v>2800</v>
      </c>
      <c r="X742" s="15" t="s">
        <v>39</v>
      </c>
      <c r="Y742" s="15">
        <v>0</v>
      </c>
      <c r="Z742" s="15" t="s">
        <v>609</v>
      </c>
      <c r="AA742" s="15" t="s">
        <v>41</v>
      </c>
      <c r="AB742" s="15">
        <v>44118</v>
      </c>
      <c r="AC742" s="15" t="s">
        <v>9291</v>
      </c>
      <c r="AD742" s="15" t="s">
        <v>9295</v>
      </c>
      <c r="AE742" s="15" t="s">
        <v>9302</v>
      </c>
      <c r="AF742" s="15" t="s">
        <v>5096</v>
      </c>
      <c r="AG742" s="15" t="s">
        <v>9381</v>
      </c>
    </row>
    <row r="743" spans="1:33" x14ac:dyDescent="0.45">
      <c r="A743" s="15">
        <v>1000737</v>
      </c>
      <c r="B743" s="15" t="s">
        <v>26</v>
      </c>
      <c r="C743" s="18">
        <v>1716621352</v>
      </c>
      <c r="D743" s="15">
        <v>700</v>
      </c>
      <c r="E743" s="15" t="s">
        <v>70</v>
      </c>
      <c r="F743" s="15" t="s">
        <v>15253</v>
      </c>
      <c r="G743" s="15" t="s">
        <v>29</v>
      </c>
      <c r="H743" s="15" t="s">
        <v>1377</v>
      </c>
      <c r="I743" s="15" t="s">
        <v>3563</v>
      </c>
      <c r="J743" s="15" t="s">
        <v>3562</v>
      </c>
      <c r="K743" s="15" t="s">
        <v>32</v>
      </c>
      <c r="L743" s="15">
        <v>992505421</v>
      </c>
      <c r="M743" s="15">
        <v>992505421</v>
      </c>
      <c r="N743" s="15" t="s">
        <v>3564</v>
      </c>
      <c r="O743" s="15" t="s">
        <v>3565</v>
      </c>
      <c r="P743" s="15">
        <v>30592</v>
      </c>
      <c r="Q743" s="15" t="s">
        <v>35</v>
      </c>
      <c r="R743" s="15" t="s">
        <v>36</v>
      </c>
      <c r="S743" s="15" t="s">
        <v>1821</v>
      </c>
      <c r="T743" s="15" t="s">
        <v>15362</v>
      </c>
      <c r="U743" s="15" t="s">
        <v>1615</v>
      </c>
      <c r="V743" s="15">
        <v>992505421</v>
      </c>
      <c r="W743" s="15" t="s">
        <v>3566</v>
      </c>
      <c r="X743" s="15" t="s">
        <v>39</v>
      </c>
      <c r="Y743" s="15">
        <v>0</v>
      </c>
      <c r="Z743" s="15" t="s">
        <v>46</v>
      </c>
      <c r="AA743" s="15" t="s">
        <v>41</v>
      </c>
      <c r="AB743" s="15">
        <v>44117</v>
      </c>
      <c r="AC743" s="15" t="s">
        <v>9291</v>
      </c>
      <c r="AD743" s="15" t="s">
        <v>9295</v>
      </c>
      <c r="AE743" s="15" t="s">
        <v>9302</v>
      </c>
      <c r="AF743" s="15" t="s">
        <v>5096</v>
      </c>
      <c r="AG743" s="15" t="s">
        <v>9444</v>
      </c>
    </row>
    <row r="744" spans="1:33" x14ac:dyDescent="0.45">
      <c r="A744" s="15">
        <v>1000738</v>
      </c>
      <c r="B744" s="15" t="s">
        <v>26</v>
      </c>
      <c r="C744" s="18">
        <v>200478915</v>
      </c>
      <c r="D744" s="15">
        <v>300</v>
      </c>
      <c r="E744" s="15" t="s">
        <v>28</v>
      </c>
      <c r="F744" s="15" t="s">
        <v>15253</v>
      </c>
      <c r="G744" s="15" t="s">
        <v>29</v>
      </c>
      <c r="H744" s="15" t="s">
        <v>1261</v>
      </c>
      <c r="I744" s="15" t="s">
        <v>3568</v>
      </c>
      <c r="J744" s="15" t="s">
        <v>3567</v>
      </c>
      <c r="K744" s="15" t="s">
        <v>32</v>
      </c>
      <c r="L744" s="15">
        <v>993465205</v>
      </c>
      <c r="M744" s="15">
        <v>993465205</v>
      </c>
      <c r="N744" s="15" t="s">
        <v>33</v>
      </c>
      <c r="O744" s="15" t="s">
        <v>3569</v>
      </c>
      <c r="P744" s="15">
        <v>21172</v>
      </c>
      <c r="Q744" s="15" t="s">
        <v>58</v>
      </c>
      <c r="R744" s="15" t="s">
        <v>59</v>
      </c>
      <c r="S744" s="15" t="s">
        <v>3570</v>
      </c>
      <c r="T744" s="15" t="s">
        <v>15357</v>
      </c>
      <c r="U744" s="15" t="s">
        <v>2557</v>
      </c>
      <c r="V744" s="15">
        <v>22599525</v>
      </c>
      <c r="W744" s="15" t="s">
        <v>3284</v>
      </c>
      <c r="X744" s="15" t="s">
        <v>39</v>
      </c>
      <c r="Y744" s="15">
        <v>0</v>
      </c>
      <c r="Z744" s="15" t="s">
        <v>609</v>
      </c>
      <c r="AA744" s="15" t="s">
        <v>41</v>
      </c>
      <c r="AB744" s="15">
        <v>44114</v>
      </c>
      <c r="AC744" s="15" t="s">
        <v>9291</v>
      </c>
      <c r="AD744" s="15" t="s">
        <v>9329</v>
      </c>
      <c r="AE744" s="15" t="s">
        <v>9305</v>
      </c>
      <c r="AF744" s="15" t="s">
        <v>9306</v>
      </c>
      <c r="AG744" s="15" t="s">
        <v>9438</v>
      </c>
    </row>
    <row r="745" spans="1:33" x14ac:dyDescent="0.45">
      <c r="A745" s="15">
        <v>1000739</v>
      </c>
      <c r="B745" s="15" t="s">
        <v>26</v>
      </c>
      <c r="C745" s="18">
        <v>1720337110</v>
      </c>
      <c r="D745" s="15">
        <v>0</v>
      </c>
      <c r="E745" s="15" t="s">
        <v>70</v>
      </c>
      <c r="F745" s="15" t="s">
        <v>15253</v>
      </c>
      <c r="G745" s="15" t="s">
        <v>29</v>
      </c>
      <c r="H745" s="15" t="s">
        <v>3572</v>
      </c>
      <c r="I745" s="15" t="s">
        <v>3573</v>
      </c>
      <c r="J745" s="15" t="s">
        <v>3571</v>
      </c>
      <c r="K745" s="15" t="s">
        <v>32</v>
      </c>
      <c r="L745" s="15">
        <v>999161969</v>
      </c>
      <c r="M745" s="15">
        <v>999161969</v>
      </c>
      <c r="N745" s="15" t="s">
        <v>33</v>
      </c>
      <c r="O745" s="15" t="s">
        <v>3574</v>
      </c>
      <c r="P745" s="15">
        <v>32472</v>
      </c>
      <c r="Q745" s="15" t="s">
        <v>35</v>
      </c>
      <c r="R745" s="15" t="s">
        <v>59</v>
      </c>
      <c r="S745" s="15" t="s">
        <v>1980</v>
      </c>
      <c r="T745" s="15" t="s">
        <v>15344</v>
      </c>
      <c r="U745" s="15" t="s">
        <v>2682</v>
      </c>
      <c r="V745" s="15">
        <v>999161969</v>
      </c>
      <c r="W745" s="15" t="s">
        <v>34</v>
      </c>
      <c r="X745" s="15" t="s">
        <v>39</v>
      </c>
      <c r="Y745" s="15">
        <v>0</v>
      </c>
      <c r="Z745" s="15" t="s">
        <v>609</v>
      </c>
      <c r="AA745" s="15" t="s">
        <v>41</v>
      </c>
      <c r="AB745" s="15">
        <v>44117</v>
      </c>
      <c r="AC745" s="15" t="s">
        <v>9291</v>
      </c>
      <c r="AD745" s="15" t="s">
        <v>9295</v>
      </c>
      <c r="AE745" s="15" t="s">
        <v>9302</v>
      </c>
      <c r="AF745" s="15" t="s">
        <v>5096</v>
      </c>
      <c r="AG745" s="15" t="s">
        <v>9466</v>
      </c>
    </row>
    <row r="746" spans="1:33" x14ac:dyDescent="0.45">
      <c r="A746" s="15">
        <v>1000740</v>
      </c>
      <c r="B746" s="15" t="s">
        <v>26</v>
      </c>
      <c r="C746" s="18">
        <v>1716648066</v>
      </c>
      <c r="D746" s="15">
        <v>0</v>
      </c>
      <c r="E746" s="15" t="s">
        <v>70</v>
      </c>
      <c r="F746" s="15" t="s">
        <v>15253</v>
      </c>
      <c r="G746" s="15" t="s">
        <v>29</v>
      </c>
      <c r="H746" s="15" t="s">
        <v>3576</v>
      </c>
      <c r="I746" s="15" t="s">
        <v>3577</v>
      </c>
      <c r="J746" s="15" t="s">
        <v>3575</v>
      </c>
      <c r="K746" s="15" t="s">
        <v>32</v>
      </c>
      <c r="L746" s="15">
        <v>5107222</v>
      </c>
      <c r="M746" s="15" t="s">
        <v>33</v>
      </c>
      <c r="N746" s="15" t="s">
        <v>3578</v>
      </c>
      <c r="O746" s="15" t="s">
        <v>3579</v>
      </c>
      <c r="P746" s="15">
        <v>30894</v>
      </c>
      <c r="Q746" s="15" t="s">
        <v>409</v>
      </c>
      <c r="R746" s="15" t="s">
        <v>59</v>
      </c>
      <c r="S746" s="15" t="s">
        <v>942</v>
      </c>
      <c r="T746" s="15" t="s">
        <v>15333</v>
      </c>
      <c r="U746" s="15" t="s">
        <v>3580</v>
      </c>
      <c r="V746" s="15" t="s">
        <v>33</v>
      </c>
      <c r="W746" s="15" t="s">
        <v>1075</v>
      </c>
      <c r="X746" s="15" t="s">
        <v>39</v>
      </c>
      <c r="Y746" s="15">
        <v>0</v>
      </c>
      <c r="Z746" s="15" t="s">
        <v>333</v>
      </c>
      <c r="AA746" s="15" t="s">
        <v>41</v>
      </c>
      <c r="AB746" s="15">
        <v>44117</v>
      </c>
      <c r="AC746" s="15" t="s">
        <v>9291</v>
      </c>
      <c r="AD746" s="15" t="s">
        <v>9296</v>
      </c>
      <c r="AE746" s="15" t="s">
        <v>9309</v>
      </c>
      <c r="AF746" s="15" t="s">
        <v>9310</v>
      </c>
      <c r="AG746" s="15" t="s">
        <v>9431</v>
      </c>
    </row>
    <row r="747" spans="1:33" x14ac:dyDescent="0.45">
      <c r="A747" s="15">
        <v>1000741</v>
      </c>
      <c r="B747" s="15" t="s">
        <v>26</v>
      </c>
      <c r="C747" s="18">
        <v>1704264744</v>
      </c>
      <c r="D747" s="15">
        <v>0</v>
      </c>
      <c r="E747" s="15" t="s">
        <v>70</v>
      </c>
      <c r="F747" s="15" t="s">
        <v>15253</v>
      </c>
      <c r="G747" s="15" t="s">
        <v>29</v>
      </c>
      <c r="H747" s="15" t="s">
        <v>3582</v>
      </c>
      <c r="I747" s="15" t="s">
        <v>3583</v>
      </c>
      <c r="J747" s="15" t="s">
        <v>3581</v>
      </c>
      <c r="K747" s="15" t="s">
        <v>32</v>
      </c>
      <c r="L747" s="15">
        <v>948820587</v>
      </c>
      <c r="M747" s="15">
        <v>948820587</v>
      </c>
      <c r="N747" s="15" t="s">
        <v>33</v>
      </c>
      <c r="O747" s="15" t="s">
        <v>3584</v>
      </c>
      <c r="P747" s="15">
        <v>19850</v>
      </c>
      <c r="Q747" s="15" t="s">
        <v>58</v>
      </c>
      <c r="R747" s="15" t="s">
        <v>59</v>
      </c>
      <c r="S747" s="15" t="s">
        <v>3413</v>
      </c>
      <c r="T747" s="15" t="s">
        <v>15350</v>
      </c>
      <c r="U747" s="15" t="s">
        <v>3414</v>
      </c>
      <c r="V747" s="15">
        <v>948820587</v>
      </c>
      <c r="W747" s="15" t="s">
        <v>34</v>
      </c>
      <c r="X747" s="15" t="s">
        <v>39</v>
      </c>
      <c r="Y747" s="15">
        <v>0</v>
      </c>
      <c r="Z747" s="15" t="s">
        <v>609</v>
      </c>
      <c r="AA747" s="15" t="s">
        <v>41</v>
      </c>
      <c r="AB747" s="15">
        <v>44117</v>
      </c>
      <c r="AC747" s="15" t="s">
        <v>9291</v>
      </c>
      <c r="AD747" s="15" t="s">
        <v>9292</v>
      </c>
      <c r="AE747" s="15" t="s">
        <v>9302</v>
      </c>
      <c r="AF747" s="15" t="s">
        <v>5096</v>
      </c>
      <c r="AG747" s="15" t="s">
        <v>9311</v>
      </c>
    </row>
    <row r="748" spans="1:33" x14ac:dyDescent="0.45">
      <c r="A748" s="15">
        <v>1000742</v>
      </c>
      <c r="B748" s="15" t="s">
        <v>26</v>
      </c>
      <c r="C748" s="18">
        <v>604591404</v>
      </c>
      <c r="D748" s="15">
        <v>400</v>
      </c>
      <c r="E748" s="15" t="s">
        <v>70</v>
      </c>
      <c r="F748" s="15" t="s">
        <v>15253</v>
      </c>
      <c r="G748" s="15" t="s">
        <v>29</v>
      </c>
      <c r="H748" s="15" t="s">
        <v>3586</v>
      </c>
      <c r="I748" s="15" t="s">
        <v>3587</v>
      </c>
      <c r="J748" s="15" t="s">
        <v>3585</v>
      </c>
      <c r="K748" s="15" t="s">
        <v>32</v>
      </c>
      <c r="L748" s="15">
        <v>979024454</v>
      </c>
      <c r="M748" s="15">
        <v>979024454</v>
      </c>
      <c r="N748" s="15" t="s">
        <v>3588</v>
      </c>
      <c r="O748" s="15" t="s">
        <v>3589</v>
      </c>
      <c r="P748" s="15">
        <v>36058</v>
      </c>
      <c r="Q748" s="15" t="s">
        <v>35</v>
      </c>
      <c r="R748" s="15" t="s">
        <v>36</v>
      </c>
      <c r="S748" s="15" t="s">
        <v>79</v>
      </c>
      <c r="T748" s="15" t="s">
        <v>79</v>
      </c>
      <c r="U748" s="15" t="s">
        <v>3590</v>
      </c>
      <c r="V748" s="15">
        <v>2318234</v>
      </c>
      <c r="W748" s="15" t="s">
        <v>3591</v>
      </c>
      <c r="X748" s="15" t="s">
        <v>97</v>
      </c>
      <c r="Y748" s="15">
        <v>0</v>
      </c>
      <c r="Z748" s="15" t="s">
        <v>74</v>
      </c>
      <c r="AA748" s="15" t="s">
        <v>74</v>
      </c>
      <c r="AB748" s="15">
        <v>44159</v>
      </c>
      <c r="AC748" s="15" t="s">
        <v>9291</v>
      </c>
      <c r="AD748" s="15" t="s">
        <v>9295</v>
      </c>
      <c r="AE748" s="15" t="s">
        <v>9309</v>
      </c>
      <c r="AF748" s="15" t="s">
        <v>9310</v>
      </c>
      <c r="AG748" s="15" t="s">
        <v>9431</v>
      </c>
    </row>
    <row r="749" spans="1:33" x14ac:dyDescent="0.45">
      <c r="A749" s="15">
        <v>1000743</v>
      </c>
      <c r="B749" s="15" t="s">
        <v>26</v>
      </c>
      <c r="C749" s="18">
        <v>603238114</v>
      </c>
      <c r="D749" s="15" t="s">
        <v>15237</v>
      </c>
      <c r="E749" s="15" t="s">
        <v>70</v>
      </c>
      <c r="F749" s="15" t="s">
        <v>15253</v>
      </c>
      <c r="G749" s="15" t="s">
        <v>29</v>
      </c>
      <c r="H749" s="15" t="s">
        <v>3593</v>
      </c>
      <c r="I749" s="15" t="s">
        <v>3594</v>
      </c>
      <c r="J749" s="15" t="s">
        <v>3592</v>
      </c>
      <c r="K749" s="15" t="s">
        <v>32</v>
      </c>
      <c r="L749" s="15">
        <v>998182851</v>
      </c>
      <c r="M749" s="15" t="s">
        <v>33</v>
      </c>
      <c r="N749" s="15" t="s">
        <v>3595</v>
      </c>
      <c r="O749" s="15" t="s">
        <v>3596</v>
      </c>
      <c r="P749" s="15">
        <v>30654</v>
      </c>
      <c r="Q749" s="15" t="s">
        <v>409</v>
      </c>
      <c r="R749" s="15" t="s">
        <v>36</v>
      </c>
      <c r="S749" s="15" t="s">
        <v>197</v>
      </c>
      <c r="T749" s="15" t="s">
        <v>197</v>
      </c>
      <c r="U749" s="15" t="s">
        <v>3597</v>
      </c>
      <c r="W749" s="15" t="s">
        <v>34</v>
      </c>
      <c r="X749" s="15" t="s">
        <v>97</v>
      </c>
      <c r="Y749" s="15">
        <v>3</v>
      </c>
      <c r="Z749" s="15" t="s">
        <v>74</v>
      </c>
      <c r="AA749" s="15" t="s">
        <v>74</v>
      </c>
      <c r="AB749" s="15">
        <v>43864</v>
      </c>
      <c r="AC749" s="15" t="s">
        <v>9291</v>
      </c>
      <c r="AD749" s="15" t="s">
        <v>9329</v>
      </c>
      <c r="AE749" s="15" t="s">
        <v>9293</v>
      </c>
      <c r="AF749" s="15" t="s">
        <v>511</v>
      </c>
      <c r="AG749" s="15" t="s">
        <v>9304</v>
      </c>
    </row>
    <row r="750" spans="1:33" x14ac:dyDescent="0.45">
      <c r="A750" s="15">
        <v>1000744</v>
      </c>
      <c r="B750" s="15" t="s">
        <v>26</v>
      </c>
      <c r="C750" s="18">
        <v>605611565</v>
      </c>
      <c r="D750" s="15">
        <v>400</v>
      </c>
      <c r="E750" s="15" t="s">
        <v>28</v>
      </c>
      <c r="F750" s="15" t="s">
        <v>15253</v>
      </c>
      <c r="G750" s="15" t="s">
        <v>29</v>
      </c>
      <c r="H750" s="15" t="s">
        <v>1642</v>
      </c>
      <c r="I750" s="15" t="s">
        <v>3599</v>
      </c>
      <c r="J750" s="15" t="s">
        <v>3598</v>
      </c>
      <c r="K750" s="15" t="s">
        <v>32</v>
      </c>
      <c r="L750" s="15">
        <v>994233750</v>
      </c>
      <c r="M750" s="15">
        <v>992287464</v>
      </c>
      <c r="N750" s="15" t="s">
        <v>3600</v>
      </c>
      <c r="O750" s="15" t="s">
        <v>3601</v>
      </c>
      <c r="P750" s="15">
        <v>35674</v>
      </c>
      <c r="Q750" s="15" t="s">
        <v>35</v>
      </c>
      <c r="R750" s="15" t="s">
        <v>36</v>
      </c>
      <c r="S750" s="15" t="s">
        <v>3602</v>
      </c>
      <c r="T750" s="15" t="s">
        <v>15325</v>
      </c>
      <c r="U750" s="15" t="s">
        <v>3603</v>
      </c>
      <c r="V750" s="15">
        <v>983245874</v>
      </c>
      <c r="W750" s="15" t="s">
        <v>3604</v>
      </c>
      <c r="X750" s="15" t="s">
        <v>39</v>
      </c>
      <c r="Y750" s="15">
        <v>0</v>
      </c>
      <c r="Z750" s="15" t="s">
        <v>286</v>
      </c>
      <c r="AA750" s="15" t="s">
        <v>74</v>
      </c>
      <c r="AB750" s="15">
        <v>44133</v>
      </c>
      <c r="AC750" s="15" t="s">
        <v>9291</v>
      </c>
      <c r="AD750" s="15" t="s">
        <v>9292</v>
      </c>
      <c r="AE750" s="15" t="s">
        <v>9293</v>
      </c>
      <c r="AF750" s="15" t="s">
        <v>511</v>
      </c>
      <c r="AG750" s="15" t="s">
        <v>9301</v>
      </c>
    </row>
    <row r="751" spans="1:33" x14ac:dyDescent="0.45">
      <c r="A751" s="15">
        <v>1000745</v>
      </c>
      <c r="B751" s="15" t="s">
        <v>26</v>
      </c>
      <c r="C751" s="18">
        <v>1003162938</v>
      </c>
      <c r="D751" s="15">
        <v>0</v>
      </c>
      <c r="E751" s="15" t="s">
        <v>28</v>
      </c>
      <c r="F751" s="15" t="s">
        <v>15253</v>
      </c>
      <c r="G751" s="15" t="s">
        <v>29</v>
      </c>
      <c r="H751" s="15" t="s">
        <v>3606</v>
      </c>
      <c r="I751" s="15" t="s">
        <v>3607</v>
      </c>
      <c r="J751" s="15" t="s">
        <v>3605</v>
      </c>
      <c r="K751" s="15" t="s">
        <v>32</v>
      </c>
      <c r="L751" s="15">
        <v>994189380</v>
      </c>
      <c r="M751" s="15">
        <v>994189380</v>
      </c>
      <c r="N751" s="15" t="s">
        <v>33</v>
      </c>
      <c r="O751" s="15" t="s">
        <v>3608</v>
      </c>
      <c r="P751" s="15">
        <v>30651</v>
      </c>
      <c r="Q751" s="15" t="s">
        <v>35</v>
      </c>
      <c r="R751" s="15" t="s">
        <v>36</v>
      </c>
      <c r="S751" s="15" t="s">
        <v>255</v>
      </c>
      <c r="T751" s="15" t="s">
        <v>15325</v>
      </c>
      <c r="U751" s="15" t="s">
        <v>38</v>
      </c>
      <c r="V751" s="15">
        <v>994189380</v>
      </c>
      <c r="W751" s="15" t="s">
        <v>34</v>
      </c>
      <c r="X751" s="15" t="s">
        <v>39</v>
      </c>
      <c r="Y751" s="15">
        <v>0</v>
      </c>
      <c r="Z751" s="15" t="s">
        <v>609</v>
      </c>
      <c r="AA751" s="15" t="s">
        <v>41</v>
      </c>
      <c r="AB751" s="15">
        <v>44118</v>
      </c>
      <c r="AC751" s="15" t="s">
        <v>9291</v>
      </c>
      <c r="AD751" s="15" t="s">
        <v>9329</v>
      </c>
      <c r="AE751" s="15" t="s">
        <v>9351</v>
      </c>
      <c r="AF751" s="15" t="s">
        <v>9378</v>
      </c>
      <c r="AG751" s="15" t="s">
        <v>9467</v>
      </c>
    </row>
    <row r="752" spans="1:33" x14ac:dyDescent="0.45">
      <c r="A752" s="15">
        <v>1000746</v>
      </c>
      <c r="B752" s="15" t="s">
        <v>26</v>
      </c>
      <c r="C752" s="18">
        <v>1724607658</v>
      </c>
      <c r="D752" s="15">
        <v>0</v>
      </c>
      <c r="E752" s="15" t="s">
        <v>70</v>
      </c>
      <c r="F752" s="15" t="s">
        <v>15253</v>
      </c>
      <c r="G752" s="15" t="s">
        <v>29</v>
      </c>
      <c r="H752" s="15" t="s">
        <v>3610</v>
      </c>
      <c r="I752" s="15" t="s">
        <v>3611</v>
      </c>
      <c r="J752" s="15" t="s">
        <v>3609</v>
      </c>
      <c r="K752" s="15" t="s">
        <v>32</v>
      </c>
      <c r="L752" s="15">
        <v>999370574</v>
      </c>
      <c r="M752" s="15">
        <v>999370574</v>
      </c>
      <c r="N752" s="15" t="s">
        <v>33</v>
      </c>
      <c r="O752" s="15" t="s">
        <v>3612</v>
      </c>
      <c r="P752" s="15">
        <v>32435</v>
      </c>
      <c r="Q752" s="15" t="s">
        <v>35</v>
      </c>
      <c r="R752" s="15" t="s">
        <v>36</v>
      </c>
      <c r="S752" s="15" t="s">
        <v>1980</v>
      </c>
      <c r="T752" s="15" t="s">
        <v>15344</v>
      </c>
      <c r="U752" s="15" t="s">
        <v>33</v>
      </c>
      <c r="V752" s="15">
        <v>999370574</v>
      </c>
      <c r="W752" s="15" t="s">
        <v>34</v>
      </c>
      <c r="X752" s="15" t="s">
        <v>39</v>
      </c>
      <c r="Y752" s="15">
        <v>0</v>
      </c>
      <c r="Z752" s="15" t="s">
        <v>46</v>
      </c>
      <c r="AA752" s="15" t="s">
        <v>41</v>
      </c>
      <c r="AB752" s="15">
        <v>44112</v>
      </c>
      <c r="AC752" s="15" t="s">
        <v>9291</v>
      </c>
      <c r="AD752" s="15" t="s">
        <v>9292</v>
      </c>
      <c r="AE752" s="15" t="s">
        <v>9302</v>
      </c>
      <c r="AF752" s="15" t="s">
        <v>5096</v>
      </c>
      <c r="AG752" s="15" t="s">
        <v>9468</v>
      </c>
    </row>
    <row r="753" spans="1:33" x14ac:dyDescent="0.45">
      <c r="A753" s="15">
        <v>1000747</v>
      </c>
      <c r="B753" s="15" t="s">
        <v>26</v>
      </c>
      <c r="C753" s="18">
        <v>1723203251</v>
      </c>
      <c r="D753" s="15">
        <v>0</v>
      </c>
      <c r="E753" s="15" t="s">
        <v>70</v>
      </c>
      <c r="F753" s="15" t="s">
        <v>15253</v>
      </c>
      <c r="G753" s="15" t="s">
        <v>29</v>
      </c>
      <c r="H753" s="15" t="s">
        <v>3614</v>
      </c>
      <c r="I753" s="15" t="s">
        <v>3615</v>
      </c>
      <c r="J753" s="15" t="s">
        <v>3613</v>
      </c>
      <c r="K753" s="15" t="s">
        <v>32</v>
      </c>
      <c r="L753" s="15">
        <v>984526225</v>
      </c>
      <c r="M753" s="15">
        <v>984526225</v>
      </c>
      <c r="N753" s="15" t="s">
        <v>3616</v>
      </c>
      <c r="O753" s="15" t="s">
        <v>3617</v>
      </c>
      <c r="P753" s="15">
        <v>34370</v>
      </c>
      <c r="Q753" s="15" t="s">
        <v>35</v>
      </c>
      <c r="R753" s="15" t="s">
        <v>36</v>
      </c>
      <c r="S753" s="15" t="s">
        <v>3618</v>
      </c>
      <c r="T753" s="15" t="s">
        <v>15359</v>
      </c>
      <c r="U753" s="15" t="s">
        <v>33</v>
      </c>
      <c r="V753" s="15" t="s">
        <v>33</v>
      </c>
      <c r="W753" s="15" t="s">
        <v>34</v>
      </c>
      <c r="X753" s="15" t="s">
        <v>39</v>
      </c>
      <c r="Y753" s="15">
        <v>0</v>
      </c>
      <c r="Z753" s="15" t="s">
        <v>609</v>
      </c>
      <c r="AA753" s="15" t="s">
        <v>41</v>
      </c>
      <c r="AB753" s="15">
        <v>44112</v>
      </c>
      <c r="AC753" s="15" t="s">
        <v>9291</v>
      </c>
      <c r="AD753" s="15" t="s">
        <v>9292</v>
      </c>
      <c r="AE753" s="15" t="s">
        <v>9302</v>
      </c>
      <c r="AF753" s="15" t="s">
        <v>5096</v>
      </c>
      <c r="AG753" s="15" t="s">
        <v>9435</v>
      </c>
    </row>
    <row r="754" spans="1:33" x14ac:dyDescent="0.45">
      <c r="A754" s="15">
        <v>1000748</v>
      </c>
      <c r="B754" s="15" t="s">
        <v>26</v>
      </c>
      <c r="C754" s="18">
        <v>1714578869</v>
      </c>
      <c r="D754" s="15">
        <v>700</v>
      </c>
      <c r="E754" s="15" t="s">
        <v>70</v>
      </c>
      <c r="F754" s="15" t="s">
        <v>15253</v>
      </c>
      <c r="G754" s="15" t="s">
        <v>29</v>
      </c>
      <c r="H754" s="15" t="s">
        <v>3620</v>
      </c>
      <c r="I754" s="15" t="s">
        <v>3621</v>
      </c>
      <c r="J754" s="15" t="s">
        <v>3619</v>
      </c>
      <c r="K754" s="15" t="s">
        <v>32</v>
      </c>
      <c r="L754" s="15">
        <v>999480310</v>
      </c>
      <c r="M754" s="15">
        <v>999480310</v>
      </c>
      <c r="N754" s="15" t="s">
        <v>3622</v>
      </c>
      <c r="O754" s="15" t="s">
        <v>3623</v>
      </c>
      <c r="P754" s="15">
        <v>28266</v>
      </c>
      <c r="Q754" s="15" t="s">
        <v>35</v>
      </c>
      <c r="R754" s="15" t="s">
        <v>59</v>
      </c>
      <c r="S754" s="15" t="s">
        <v>3624</v>
      </c>
      <c r="T754" s="15" t="s">
        <v>15343</v>
      </c>
      <c r="U754" s="15" t="s">
        <v>3414</v>
      </c>
      <c r="W754" s="15" t="s">
        <v>3625</v>
      </c>
      <c r="X754" s="15" t="s">
        <v>39</v>
      </c>
      <c r="Y754" s="15">
        <v>0</v>
      </c>
      <c r="Z754" s="15" t="s">
        <v>46</v>
      </c>
      <c r="AA754" s="15" t="s">
        <v>41</v>
      </c>
      <c r="AB754" s="15">
        <v>44112</v>
      </c>
      <c r="AC754" s="15" t="s">
        <v>9291</v>
      </c>
      <c r="AD754" s="15" t="s">
        <v>9295</v>
      </c>
      <c r="AE754" s="15" t="s">
        <v>9302</v>
      </c>
      <c r="AF754" s="15" t="s">
        <v>5096</v>
      </c>
      <c r="AG754" s="15" t="s">
        <v>9381</v>
      </c>
    </row>
    <row r="755" spans="1:33" x14ac:dyDescent="0.45">
      <c r="A755" s="15">
        <v>1000749</v>
      </c>
      <c r="B755" s="15" t="s">
        <v>26</v>
      </c>
      <c r="C755" s="18">
        <v>1719769109</v>
      </c>
      <c r="D755" s="15">
        <v>700</v>
      </c>
      <c r="E755" s="15" t="s">
        <v>70</v>
      </c>
      <c r="F755" s="15" t="s">
        <v>15253</v>
      </c>
      <c r="G755" s="15" t="s">
        <v>29</v>
      </c>
      <c r="H755" s="15" t="s">
        <v>3627</v>
      </c>
      <c r="I755" s="15" t="s">
        <v>2379</v>
      </c>
      <c r="J755" s="15" t="s">
        <v>3626</v>
      </c>
      <c r="K755" s="15" t="s">
        <v>32</v>
      </c>
      <c r="L755" s="15">
        <v>995314498</v>
      </c>
      <c r="M755" s="15">
        <v>995314498</v>
      </c>
      <c r="N755" s="15" t="s">
        <v>33</v>
      </c>
      <c r="O755" s="15" t="s">
        <v>3628</v>
      </c>
      <c r="P755" s="15">
        <v>31784</v>
      </c>
      <c r="Q755" s="15" t="s">
        <v>58</v>
      </c>
      <c r="R755" s="15" t="s">
        <v>36</v>
      </c>
      <c r="S755" s="15" t="s">
        <v>79</v>
      </c>
      <c r="T755" s="15" t="s">
        <v>79</v>
      </c>
      <c r="U755" s="15" t="s">
        <v>3629</v>
      </c>
      <c r="W755" s="15" t="s">
        <v>3630</v>
      </c>
      <c r="X755" s="15" t="s">
        <v>39</v>
      </c>
      <c r="Y755" s="15">
        <v>0</v>
      </c>
      <c r="Z755" s="15" t="s">
        <v>46</v>
      </c>
      <c r="AA755" s="15" t="s">
        <v>609</v>
      </c>
      <c r="AB755" s="15">
        <v>44091</v>
      </c>
      <c r="AC755" s="15" t="s">
        <v>9291</v>
      </c>
      <c r="AD755" s="15" t="s">
        <v>9295</v>
      </c>
      <c r="AE755" s="15" t="s">
        <v>9302</v>
      </c>
      <c r="AF755" s="15" t="s">
        <v>5096</v>
      </c>
      <c r="AG755" s="15" t="s">
        <v>9312</v>
      </c>
    </row>
    <row r="756" spans="1:33" x14ac:dyDescent="0.45">
      <c r="A756" s="15">
        <v>1000750</v>
      </c>
      <c r="B756" s="15" t="s">
        <v>26</v>
      </c>
      <c r="C756" s="18">
        <v>605227503</v>
      </c>
      <c r="D756" s="15">
        <v>390</v>
      </c>
      <c r="E756" s="15" t="s">
        <v>28</v>
      </c>
      <c r="F756" s="15" t="s">
        <v>15253</v>
      </c>
      <c r="G756" s="15" t="s">
        <v>29</v>
      </c>
      <c r="H756" s="15" t="s">
        <v>3632</v>
      </c>
      <c r="I756" s="15" t="s">
        <v>3633</v>
      </c>
      <c r="J756" s="15" t="s">
        <v>3631</v>
      </c>
      <c r="K756" s="15" t="s">
        <v>32</v>
      </c>
      <c r="L756" s="15">
        <v>959274514</v>
      </c>
      <c r="M756" s="15" t="s">
        <v>33</v>
      </c>
      <c r="N756" s="15" t="s">
        <v>3634</v>
      </c>
      <c r="O756" s="15" t="s">
        <v>3635</v>
      </c>
      <c r="P756" s="15">
        <v>35698</v>
      </c>
      <c r="Q756" s="15" t="s">
        <v>35</v>
      </c>
      <c r="R756" s="15" t="s">
        <v>36</v>
      </c>
      <c r="S756" s="15" t="s">
        <v>197</v>
      </c>
      <c r="T756" s="15" t="s">
        <v>197</v>
      </c>
      <c r="U756" s="15" t="s">
        <v>3603</v>
      </c>
      <c r="V756" s="15">
        <v>983245874</v>
      </c>
      <c r="W756" s="15" t="s">
        <v>3636</v>
      </c>
      <c r="X756" s="15" t="s">
        <v>97</v>
      </c>
      <c r="Y756" s="15">
        <v>0</v>
      </c>
      <c r="Z756" s="15" t="s">
        <v>74</v>
      </c>
      <c r="AA756" s="15" t="s">
        <v>74</v>
      </c>
      <c r="AB756" s="15">
        <v>43868</v>
      </c>
      <c r="AC756" s="15" t="s">
        <v>9291</v>
      </c>
      <c r="AD756" s="15" t="s">
        <v>9292</v>
      </c>
      <c r="AE756" s="15" t="s">
        <v>9293</v>
      </c>
      <c r="AF756" s="15" t="s">
        <v>511</v>
      </c>
      <c r="AG756" s="15" t="s">
        <v>9451</v>
      </c>
    </row>
    <row r="757" spans="1:33" x14ac:dyDescent="0.45">
      <c r="A757" s="15">
        <v>1000751</v>
      </c>
      <c r="B757" s="15" t="s">
        <v>26</v>
      </c>
      <c r="C757" s="18">
        <v>1714906342</v>
      </c>
      <c r="D757" s="15">
        <v>0</v>
      </c>
      <c r="E757" s="15" t="s">
        <v>70</v>
      </c>
      <c r="F757" s="15" t="s">
        <v>15253</v>
      </c>
      <c r="G757" s="15" t="s">
        <v>29</v>
      </c>
      <c r="H757" s="15" t="s">
        <v>3638</v>
      </c>
      <c r="I757" s="15" t="s">
        <v>3639</v>
      </c>
      <c r="J757" s="15" t="s">
        <v>3637</v>
      </c>
      <c r="K757" s="15" t="s">
        <v>32</v>
      </c>
      <c r="L757" s="15">
        <v>3442007</v>
      </c>
      <c r="M757" s="15">
        <v>996106266</v>
      </c>
      <c r="N757" s="15" t="s">
        <v>3640</v>
      </c>
      <c r="O757" s="15" t="s">
        <v>3641</v>
      </c>
      <c r="P757" s="15">
        <v>27472</v>
      </c>
      <c r="Q757" s="15" t="s">
        <v>58</v>
      </c>
      <c r="R757" s="15" t="s">
        <v>36</v>
      </c>
      <c r="S757" s="15" t="s">
        <v>79</v>
      </c>
      <c r="T757" s="15" t="s">
        <v>79</v>
      </c>
      <c r="U757" s="15" t="s">
        <v>33</v>
      </c>
      <c r="V757" s="15" t="s">
        <v>33</v>
      </c>
      <c r="W757" s="15" t="s">
        <v>34</v>
      </c>
      <c r="X757" s="15" t="s">
        <v>39</v>
      </c>
      <c r="Y757" s="15">
        <v>0</v>
      </c>
      <c r="Z757" s="15" t="s">
        <v>609</v>
      </c>
      <c r="AA757" s="15" t="s">
        <v>41</v>
      </c>
      <c r="AB757" s="15">
        <v>44112</v>
      </c>
      <c r="AC757" s="15" t="s">
        <v>9291</v>
      </c>
      <c r="AD757" s="15" t="s">
        <v>9292</v>
      </c>
      <c r="AE757" s="15" t="s">
        <v>9302</v>
      </c>
      <c r="AF757" s="15" t="s">
        <v>5096</v>
      </c>
      <c r="AG757" s="15" t="s">
        <v>9303</v>
      </c>
    </row>
    <row r="758" spans="1:33" x14ac:dyDescent="0.45">
      <c r="A758" s="15">
        <v>1000752</v>
      </c>
      <c r="B758" s="15" t="s">
        <v>26</v>
      </c>
      <c r="C758" s="18">
        <v>1711426377</v>
      </c>
      <c r="D758" s="15">
        <v>1214</v>
      </c>
      <c r="E758" s="15" t="s">
        <v>70</v>
      </c>
      <c r="F758" s="15" t="s">
        <v>15253</v>
      </c>
      <c r="G758" s="15" t="s">
        <v>29</v>
      </c>
      <c r="H758" s="15" t="s">
        <v>3643</v>
      </c>
      <c r="I758" s="15" t="s">
        <v>3373</v>
      </c>
      <c r="J758" s="15" t="s">
        <v>3642</v>
      </c>
      <c r="K758" s="15" t="s">
        <v>32</v>
      </c>
      <c r="L758" s="15">
        <v>983076812</v>
      </c>
      <c r="M758" s="15">
        <v>983076812</v>
      </c>
      <c r="N758" s="15" t="s">
        <v>3644</v>
      </c>
      <c r="O758" s="15" t="s">
        <v>3645</v>
      </c>
      <c r="P758" s="15">
        <v>26838</v>
      </c>
      <c r="Q758" s="15" t="s">
        <v>58</v>
      </c>
      <c r="R758" s="15" t="s">
        <v>59</v>
      </c>
      <c r="S758" s="15" t="s">
        <v>2377</v>
      </c>
      <c r="T758" s="15" t="s">
        <v>15358</v>
      </c>
      <c r="U758" s="15" t="s">
        <v>3646</v>
      </c>
      <c r="V758" s="15">
        <v>22543983</v>
      </c>
      <c r="W758" s="15" t="s">
        <v>3647</v>
      </c>
      <c r="X758" s="15" t="s">
        <v>97</v>
      </c>
      <c r="Y758" s="15">
        <v>0</v>
      </c>
      <c r="Z758" s="15" t="s">
        <v>609</v>
      </c>
      <c r="AA758" s="15" t="s">
        <v>609</v>
      </c>
      <c r="AB758" s="15">
        <v>44329</v>
      </c>
      <c r="AC758" s="15" t="s">
        <v>9291</v>
      </c>
      <c r="AD758" s="15" t="s">
        <v>9292</v>
      </c>
      <c r="AE758" s="15" t="s">
        <v>9302</v>
      </c>
      <c r="AF758" s="15" t="s">
        <v>5096</v>
      </c>
      <c r="AG758" s="15" t="s">
        <v>9399</v>
      </c>
    </row>
    <row r="759" spans="1:33" x14ac:dyDescent="0.45">
      <c r="A759" s="15">
        <v>1000753</v>
      </c>
      <c r="B759" s="15" t="s">
        <v>26</v>
      </c>
      <c r="C759" s="18">
        <v>1725802159</v>
      </c>
      <c r="D759" s="15">
        <v>0</v>
      </c>
      <c r="E759" s="15" t="s">
        <v>70</v>
      </c>
      <c r="F759" s="15" t="s">
        <v>15253</v>
      </c>
      <c r="G759" s="15" t="s">
        <v>29</v>
      </c>
      <c r="H759" s="15" t="s">
        <v>3649</v>
      </c>
      <c r="I759" s="15" t="s">
        <v>3650</v>
      </c>
      <c r="J759" s="15" t="s">
        <v>3648</v>
      </c>
      <c r="K759" s="15" t="s">
        <v>32</v>
      </c>
      <c r="L759" s="15">
        <v>998255279</v>
      </c>
      <c r="M759" s="15">
        <v>998255279</v>
      </c>
      <c r="N759" s="15" t="s">
        <v>3651</v>
      </c>
      <c r="O759" s="15" t="s">
        <v>3652</v>
      </c>
      <c r="P759" s="15">
        <v>37147</v>
      </c>
      <c r="Q759" s="15" t="s">
        <v>35</v>
      </c>
      <c r="R759" s="15" t="s">
        <v>59</v>
      </c>
      <c r="S759" s="15" t="s">
        <v>51</v>
      </c>
      <c r="T759" s="15" t="s">
        <v>51</v>
      </c>
      <c r="U759" s="15" t="s">
        <v>33</v>
      </c>
      <c r="V759" s="15">
        <v>998255279</v>
      </c>
      <c r="W759" s="15" t="s">
        <v>34</v>
      </c>
      <c r="X759" s="15" t="s">
        <v>39</v>
      </c>
      <c r="Y759" s="15">
        <v>0</v>
      </c>
      <c r="Z759" s="15" t="s">
        <v>609</v>
      </c>
      <c r="AA759" s="15" t="s">
        <v>41</v>
      </c>
      <c r="AB759" s="15">
        <v>44112</v>
      </c>
      <c r="AC759" s="15" t="s">
        <v>9291</v>
      </c>
      <c r="AD759" s="15" t="s">
        <v>9292</v>
      </c>
      <c r="AE759" s="15" t="s">
        <v>9302</v>
      </c>
      <c r="AF759" s="15" t="s">
        <v>5096</v>
      </c>
      <c r="AG759" s="15" t="s">
        <v>9312</v>
      </c>
    </row>
    <row r="760" spans="1:33" x14ac:dyDescent="0.45">
      <c r="A760" s="15">
        <v>1000754</v>
      </c>
      <c r="B760" s="15" t="s">
        <v>26</v>
      </c>
      <c r="C760" s="18">
        <v>601492853</v>
      </c>
      <c r="D760" s="15">
        <v>750</v>
      </c>
      <c r="E760" s="15" t="s">
        <v>70</v>
      </c>
      <c r="F760" s="15" t="s">
        <v>15253</v>
      </c>
      <c r="G760" s="15" t="s">
        <v>29</v>
      </c>
      <c r="H760" s="15" t="s">
        <v>3654</v>
      </c>
      <c r="I760" s="15" t="s">
        <v>3655</v>
      </c>
      <c r="J760" s="15" t="s">
        <v>3653</v>
      </c>
      <c r="K760" s="15" t="s">
        <v>32</v>
      </c>
      <c r="L760" s="15">
        <v>999281798</v>
      </c>
      <c r="M760" s="15">
        <v>2612502</v>
      </c>
      <c r="N760" s="15" t="s">
        <v>3656</v>
      </c>
      <c r="O760" s="15" t="s">
        <v>3657</v>
      </c>
      <c r="P760" s="15">
        <v>21709</v>
      </c>
      <c r="Q760" s="15" t="s">
        <v>58</v>
      </c>
      <c r="R760" s="15" t="s">
        <v>59</v>
      </c>
      <c r="S760" s="15" t="s">
        <v>60</v>
      </c>
      <c r="T760" s="15" t="s">
        <v>60</v>
      </c>
      <c r="W760" s="15" t="s">
        <v>34</v>
      </c>
      <c r="X760" s="15" t="s">
        <v>97</v>
      </c>
      <c r="Y760" s="15">
        <v>0</v>
      </c>
      <c r="Z760" s="15" t="s">
        <v>74</v>
      </c>
      <c r="AC760" s="15" t="s">
        <v>9291</v>
      </c>
      <c r="AD760" s="15" t="s">
        <v>9292</v>
      </c>
      <c r="AE760" s="15" t="s">
        <v>9302</v>
      </c>
      <c r="AF760" s="15" t="s">
        <v>5096</v>
      </c>
      <c r="AG760" s="15" t="s">
        <v>9303</v>
      </c>
    </row>
    <row r="761" spans="1:33" x14ac:dyDescent="0.45">
      <c r="A761" s="15">
        <v>1000755</v>
      </c>
      <c r="B761" s="15" t="s">
        <v>26</v>
      </c>
      <c r="C761" s="18">
        <v>602178170</v>
      </c>
      <c r="D761" s="15">
        <v>1200</v>
      </c>
      <c r="E761" s="15" t="s">
        <v>28</v>
      </c>
      <c r="F761" s="15" t="s">
        <v>15253</v>
      </c>
      <c r="G761" s="15" t="s">
        <v>29</v>
      </c>
      <c r="H761" s="15" t="s">
        <v>3659</v>
      </c>
      <c r="I761" s="15" t="s">
        <v>3660</v>
      </c>
      <c r="J761" s="15" t="s">
        <v>3658</v>
      </c>
      <c r="K761" s="15" t="s">
        <v>32</v>
      </c>
      <c r="L761" s="15">
        <v>968785714</v>
      </c>
      <c r="M761" s="15">
        <v>968785714</v>
      </c>
      <c r="N761" s="15" t="s">
        <v>33</v>
      </c>
      <c r="O761" s="15" t="s">
        <v>3661</v>
      </c>
      <c r="P761" s="15">
        <v>25208</v>
      </c>
      <c r="Q761" s="15" t="s">
        <v>35</v>
      </c>
      <c r="R761" s="15" t="s">
        <v>36</v>
      </c>
      <c r="S761" s="15" t="s">
        <v>279</v>
      </c>
      <c r="T761" s="15" t="s">
        <v>15324</v>
      </c>
      <c r="U761" s="15" t="s">
        <v>3662</v>
      </c>
      <c r="V761" s="15">
        <v>968785714</v>
      </c>
      <c r="W761" s="15" t="s">
        <v>3663</v>
      </c>
      <c r="X761" s="15" t="s">
        <v>39</v>
      </c>
      <c r="Y761" s="15">
        <v>0</v>
      </c>
      <c r="Z761" s="15" t="s">
        <v>1581</v>
      </c>
      <c r="AA761" s="15" t="s">
        <v>41</v>
      </c>
      <c r="AB761" s="15">
        <v>44112</v>
      </c>
      <c r="AC761" s="15" t="s">
        <v>9291</v>
      </c>
      <c r="AD761" s="15" t="s">
        <v>9295</v>
      </c>
      <c r="AE761" s="15" t="s">
        <v>9293</v>
      </c>
      <c r="AF761" s="15" t="s">
        <v>9369</v>
      </c>
      <c r="AG761" s="15" t="s">
        <v>9380</v>
      </c>
    </row>
    <row r="762" spans="1:33" x14ac:dyDescent="0.45">
      <c r="A762" s="15">
        <v>1000756</v>
      </c>
      <c r="B762" s="15" t="s">
        <v>26</v>
      </c>
      <c r="C762" s="18">
        <v>501792105</v>
      </c>
      <c r="D762" s="15">
        <v>0</v>
      </c>
      <c r="E762" s="15" t="s">
        <v>70</v>
      </c>
      <c r="F762" s="15" t="s">
        <v>15253</v>
      </c>
      <c r="G762" s="15" t="s">
        <v>29</v>
      </c>
      <c r="H762" s="15" t="s">
        <v>3665</v>
      </c>
      <c r="I762" s="15" t="s">
        <v>3666</v>
      </c>
      <c r="J762" s="15" t="s">
        <v>3664</v>
      </c>
      <c r="K762" s="15" t="s">
        <v>32</v>
      </c>
      <c r="L762" s="15" t="s">
        <v>33</v>
      </c>
      <c r="M762" s="15" t="s">
        <v>1020</v>
      </c>
      <c r="N762" s="15" t="s">
        <v>33</v>
      </c>
      <c r="O762" s="15" t="s">
        <v>3667</v>
      </c>
      <c r="P762" s="15">
        <v>25087</v>
      </c>
      <c r="Q762" s="15" t="s">
        <v>58</v>
      </c>
      <c r="R762" s="15" t="s">
        <v>59</v>
      </c>
      <c r="S762" s="15" t="s">
        <v>2269</v>
      </c>
      <c r="T762" s="15" t="s">
        <v>15357</v>
      </c>
      <c r="U762" s="15" t="s">
        <v>33</v>
      </c>
      <c r="W762" s="15" t="s">
        <v>34</v>
      </c>
      <c r="X762" s="15" t="s">
        <v>39</v>
      </c>
      <c r="Y762" s="15">
        <v>0</v>
      </c>
      <c r="Z762" s="15" t="s">
        <v>46</v>
      </c>
      <c r="AA762" s="15" t="s">
        <v>41</v>
      </c>
      <c r="AB762" s="15">
        <v>44112</v>
      </c>
      <c r="AC762" s="15" t="s">
        <v>9291</v>
      </c>
      <c r="AD762" s="15" t="s">
        <v>9329</v>
      </c>
      <c r="AE762" s="15" t="s">
        <v>9363</v>
      </c>
      <c r="AF762" s="15" t="s">
        <v>9364</v>
      </c>
      <c r="AG762" s="15" t="s">
        <v>9364</v>
      </c>
    </row>
    <row r="763" spans="1:33" x14ac:dyDescent="0.45">
      <c r="A763" s="15">
        <v>1000757</v>
      </c>
      <c r="B763" s="15" t="s">
        <v>26</v>
      </c>
      <c r="C763" s="18">
        <v>1720401569</v>
      </c>
      <c r="D763" s="15">
        <v>2000</v>
      </c>
      <c r="E763" s="15" t="s">
        <v>70</v>
      </c>
      <c r="F763" s="15" t="s">
        <v>15253</v>
      </c>
      <c r="G763" s="15" t="s">
        <v>29</v>
      </c>
      <c r="H763" s="15" t="s">
        <v>3669</v>
      </c>
      <c r="I763" s="15" t="s">
        <v>3670</v>
      </c>
      <c r="J763" s="15" t="s">
        <v>3668</v>
      </c>
      <c r="K763" s="15" t="s">
        <v>32</v>
      </c>
      <c r="L763" s="15">
        <v>982756017</v>
      </c>
      <c r="M763" s="15">
        <v>982756017</v>
      </c>
      <c r="N763" s="15" t="s">
        <v>3671</v>
      </c>
      <c r="O763" s="15" t="s">
        <v>2146</v>
      </c>
      <c r="P763" s="15">
        <v>33321</v>
      </c>
      <c r="Q763" s="15" t="s">
        <v>35</v>
      </c>
      <c r="R763" s="15" t="s">
        <v>36</v>
      </c>
      <c r="S763" s="15" t="s">
        <v>3672</v>
      </c>
      <c r="T763" s="15" t="s">
        <v>15329</v>
      </c>
      <c r="U763" s="15" t="s">
        <v>3673</v>
      </c>
      <c r="V763" s="15" t="s">
        <v>33</v>
      </c>
      <c r="W763" s="15" t="s">
        <v>3674</v>
      </c>
      <c r="X763" s="15" t="s">
        <v>97</v>
      </c>
      <c r="Y763" s="15">
        <v>0</v>
      </c>
      <c r="Z763" s="15" t="s">
        <v>333</v>
      </c>
      <c r="AA763" s="15" t="s">
        <v>41</v>
      </c>
      <c r="AB763" s="15">
        <v>44112</v>
      </c>
      <c r="AC763" s="15" t="s">
        <v>9291</v>
      </c>
      <c r="AD763" s="15" t="s">
        <v>9296</v>
      </c>
      <c r="AE763" s="15" t="s">
        <v>9469</v>
      </c>
      <c r="AF763" s="15" t="s">
        <v>9470</v>
      </c>
      <c r="AG763" s="15" t="s">
        <v>9471</v>
      </c>
    </row>
    <row r="764" spans="1:33" x14ac:dyDescent="0.45">
      <c r="A764" s="15">
        <v>1000758</v>
      </c>
      <c r="B764" s="15" t="s">
        <v>26</v>
      </c>
      <c r="C764" s="18">
        <v>1500912363</v>
      </c>
      <c r="D764" s="15">
        <v>400</v>
      </c>
      <c r="E764" s="15" t="s">
        <v>70</v>
      </c>
      <c r="F764" s="15" t="s">
        <v>15253</v>
      </c>
      <c r="G764" s="15" t="s">
        <v>29</v>
      </c>
      <c r="H764" s="15" t="s">
        <v>3676</v>
      </c>
      <c r="I764" s="15" t="s">
        <v>3677</v>
      </c>
      <c r="J764" s="15" t="s">
        <v>3675</v>
      </c>
      <c r="K764" s="15" t="s">
        <v>32</v>
      </c>
      <c r="L764" s="15">
        <v>987544082</v>
      </c>
      <c r="M764" s="15" t="s">
        <v>33</v>
      </c>
      <c r="N764" s="15" t="s">
        <v>3678</v>
      </c>
      <c r="O764" s="15" t="s">
        <v>3679</v>
      </c>
      <c r="P764" s="15">
        <v>36119</v>
      </c>
      <c r="Q764" s="15" t="s">
        <v>35</v>
      </c>
      <c r="R764" s="15" t="s">
        <v>59</v>
      </c>
      <c r="S764" s="15" t="s">
        <v>79</v>
      </c>
      <c r="T764" s="15" t="s">
        <v>79</v>
      </c>
      <c r="W764" s="15" t="s">
        <v>34</v>
      </c>
      <c r="X764" s="15" t="s">
        <v>97</v>
      </c>
      <c r="Y764" s="15">
        <v>0</v>
      </c>
      <c r="Z764" s="15" t="s">
        <v>74</v>
      </c>
      <c r="AA764" s="15" t="s">
        <v>74</v>
      </c>
      <c r="AB764" s="15">
        <v>43893</v>
      </c>
      <c r="AC764" s="15" t="s">
        <v>9291</v>
      </c>
      <c r="AD764" s="15" t="s">
        <v>9292</v>
      </c>
      <c r="AE764" s="15" t="s">
        <v>9472</v>
      </c>
      <c r="AF764" s="15" t="s">
        <v>9473</v>
      </c>
      <c r="AG764" s="15" t="s">
        <v>9473</v>
      </c>
    </row>
    <row r="765" spans="1:33" x14ac:dyDescent="0.45">
      <c r="A765" s="15">
        <v>1000759</v>
      </c>
      <c r="B765" s="15" t="s">
        <v>26</v>
      </c>
      <c r="C765" s="18">
        <v>1708857527</v>
      </c>
      <c r="D765" s="15">
        <v>1000</v>
      </c>
      <c r="E765" s="15" t="s">
        <v>70</v>
      </c>
      <c r="F765" s="15" t="s">
        <v>15253</v>
      </c>
      <c r="G765" s="15" t="s">
        <v>29</v>
      </c>
      <c r="H765" s="15" t="s">
        <v>3681</v>
      </c>
      <c r="I765" s="15" t="s">
        <v>3682</v>
      </c>
      <c r="J765" s="15" t="s">
        <v>3680</v>
      </c>
      <c r="K765" s="15" t="s">
        <v>32</v>
      </c>
      <c r="L765" s="15">
        <v>995792728</v>
      </c>
      <c r="M765" s="15">
        <v>995792728</v>
      </c>
      <c r="N765" s="15" t="s">
        <v>3683</v>
      </c>
      <c r="O765" s="15" t="s">
        <v>3684</v>
      </c>
      <c r="P765" s="15">
        <v>26777</v>
      </c>
      <c r="Q765" s="15" t="s">
        <v>58</v>
      </c>
      <c r="R765" s="15" t="s">
        <v>59</v>
      </c>
      <c r="S765" s="15" t="s">
        <v>1821</v>
      </c>
      <c r="T765" s="15" t="s">
        <v>15362</v>
      </c>
      <c r="U765" s="15" t="s">
        <v>1981</v>
      </c>
      <c r="V765" s="15">
        <v>995792728</v>
      </c>
      <c r="W765" s="15" t="s">
        <v>3685</v>
      </c>
      <c r="X765" s="15" t="s">
        <v>39</v>
      </c>
      <c r="Y765" s="15">
        <v>0</v>
      </c>
      <c r="Z765" s="15" t="s">
        <v>609</v>
      </c>
      <c r="AA765" s="15" t="s">
        <v>41</v>
      </c>
      <c r="AB765" s="15">
        <v>44118</v>
      </c>
      <c r="AC765" s="15" t="s">
        <v>9291</v>
      </c>
      <c r="AD765" s="15" t="s">
        <v>9329</v>
      </c>
      <c r="AE765" s="15" t="s">
        <v>9302</v>
      </c>
      <c r="AF765" s="15" t="s">
        <v>5096</v>
      </c>
      <c r="AG765" s="15" t="s">
        <v>9312</v>
      </c>
    </row>
    <row r="766" spans="1:33" x14ac:dyDescent="0.45">
      <c r="A766" s="15">
        <v>1000760</v>
      </c>
      <c r="B766" s="15" t="s">
        <v>26</v>
      </c>
      <c r="C766" s="18">
        <v>1724371909</v>
      </c>
      <c r="D766" s="15">
        <v>0</v>
      </c>
      <c r="E766" s="15" t="s">
        <v>70</v>
      </c>
      <c r="F766" s="15" t="s">
        <v>15253</v>
      </c>
      <c r="G766" s="15" t="s">
        <v>29</v>
      </c>
      <c r="H766" s="15" t="s">
        <v>3687</v>
      </c>
      <c r="I766" s="15" t="s">
        <v>1549</v>
      </c>
      <c r="J766" s="15" t="s">
        <v>3686</v>
      </c>
      <c r="K766" s="15" t="s">
        <v>32</v>
      </c>
      <c r="L766" s="15">
        <v>969291099</v>
      </c>
      <c r="M766" s="15">
        <v>969291099</v>
      </c>
      <c r="N766" s="15" t="s">
        <v>3688</v>
      </c>
      <c r="O766" s="15" t="s">
        <v>3689</v>
      </c>
      <c r="P766" s="15">
        <v>35080</v>
      </c>
      <c r="Q766" s="15" t="s">
        <v>58</v>
      </c>
      <c r="R766" s="15" t="s">
        <v>59</v>
      </c>
      <c r="S766" s="15" t="s">
        <v>3690</v>
      </c>
      <c r="T766" s="15" t="s">
        <v>15358</v>
      </c>
      <c r="U766" s="15" t="s">
        <v>1040</v>
      </c>
      <c r="V766" s="15">
        <v>969291099</v>
      </c>
      <c r="W766" s="15" t="s">
        <v>34</v>
      </c>
      <c r="X766" s="15" t="s">
        <v>39</v>
      </c>
      <c r="Y766" s="15">
        <v>0</v>
      </c>
      <c r="Z766" s="15" t="s">
        <v>609</v>
      </c>
      <c r="AA766" s="15" t="s">
        <v>41</v>
      </c>
      <c r="AB766" s="15">
        <v>44118</v>
      </c>
      <c r="AC766" s="15" t="s">
        <v>9291</v>
      </c>
      <c r="AD766" s="15" t="s">
        <v>9292</v>
      </c>
      <c r="AE766" s="15" t="s">
        <v>9302</v>
      </c>
      <c r="AF766" s="15" t="s">
        <v>5096</v>
      </c>
      <c r="AG766" s="15" t="s">
        <v>9312</v>
      </c>
    </row>
    <row r="767" spans="1:33" x14ac:dyDescent="0.45">
      <c r="A767" s="15">
        <v>1000761</v>
      </c>
      <c r="B767" s="15" t="s">
        <v>26</v>
      </c>
      <c r="C767" s="18">
        <v>602568875</v>
      </c>
      <c r="D767" s="15">
        <v>650</v>
      </c>
      <c r="E767" s="15" t="s">
        <v>70</v>
      </c>
      <c r="F767" s="15" t="s">
        <v>15253</v>
      </c>
      <c r="G767" s="15" t="s">
        <v>29</v>
      </c>
      <c r="H767" s="15" t="s">
        <v>3692</v>
      </c>
      <c r="I767" s="15" t="s">
        <v>3693</v>
      </c>
      <c r="J767" s="15" t="s">
        <v>3691</v>
      </c>
      <c r="K767" s="15" t="s">
        <v>32</v>
      </c>
      <c r="L767" s="15">
        <v>998620553</v>
      </c>
      <c r="M767" s="15" t="s">
        <v>33</v>
      </c>
      <c r="N767" s="15" t="s">
        <v>33</v>
      </c>
      <c r="O767" s="15" t="s">
        <v>3694</v>
      </c>
      <c r="P767" s="15">
        <v>26662</v>
      </c>
      <c r="Q767" s="15" t="s">
        <v>991</v>
      </c>
      <c r="R767" s="15" t="s">
        <v>36</v>
      </c>
      <c r="S767" s="15" t="s">
        <v>119</v>
      </c>
      <c r="T767" s="15" t="s">
        <v>15324</v>
      </c>
      <c r="U767" s="15" t="s">
        <v>3695</v>
      </c>
      <c r="W767" s="15" t="s">
        <v>3694</v>
      </c>
      <c r="X767" s="15" t="s">
        <v>97</v>
      </c>
      <c r="Y767" s="15">
        <v>3</v>
      </c>
      <c r="Z767" s="15" t="s">
        <v>74</v>
      </c>
      <c r="AA767" s="15" t="s">
        <v>74</v>
      </c>
      <c r="AB767" s="15">
        <v>43873</v>
      </c>
      <c r="AC767" s="15" t="s">
        <v>9291</v>
      </c>
      <c r="AD767" s="15" t="s">
        <v>9295</v>
      </c>
      <c r="AE767" s="15" t="s">
        <v>9293</v>
      </c>
      <c r="AF767" s="15" t="s">
        <v>9297</v>
      </c>
      <c r="AG767" s="15" t="s">
        <v>9338</v>
      </c>
    </row>
    <row r="768" spans="1:33" x14ac:dyDescent="0.45">
      <c r="A768" s="15">
        <v>1000762</v>
      </c>
      <c r="B768" s="15" t="s">
        <v>26</v>
      </c>
      <c r="C768" s="18">
        <v>1726155888</v>
      </c>
      <c r="D768" s="15">
        <v>500</v>
      </c>
      <c r="E768" s="15" t="s">
        <v>28</v>
      </c>
      <c r="F768" s="15" t="s">
        <v>15253</v>
      </c>
      <c r="G768" s="15" t="s">
        <v>29</v>
      </c>
      <c r="H768" s="15" t="s">
        <v>737</v>
      </c>
      <c r="I768" s="15" t="s">
        <v>648</v>
      </c>
      <c r="J768" s="15" t="s">
        <v>3696</v>
      </c>
      <c r="K768" s="15" t="s">
        <v>32</v>
      </c>
      <c r="L768" s="15">
        <v>992399772</v>
      </c>
      <c r="M768" s="15">
        <v>992399772</v>
      </c>
      <c r="N768" s="15" t="s">
        <v>3697</v>
      </c>
      <c r="O768" s="15" t="s">
        <v>3698</v>
      </c>
      <c r="P768" s="15">
        <v>35596</v>
      </c>
      <c r="Q768" s="15" t="s">
        <v>35</v>
      </c>
      <c r="R768" s="15" t="s">
        <v>59</v>
      </c>
      <c r="S768" s="15" t="s">
        <v>2121</v>
      </c>
      <c r="T768" s="15" t="s">
        <v>15359</v>
      </c>
      <c r="U768" s="15" t="s">
        <v>3699</v>
      </c>
      <c r="V768" s="15">
        <v>992399772</v>
      </c>
      <c r="W768" s="15" t="s">
        <v>3700</v>
      </c>
      <c r="X768" s="15" t="s">
        <v>39</v>
      </c>
      <c r="Y768" s="15">
        <v>0</v>
      </c>
      <c r="Z768" s="15" t="s">
        <v>609</v>
      </c>
      <c r="AA768" s="15" t="s">
        <v>41</v>
      </c>
      <c r="AB768" s="15">
        <v>44118</v>
      </c>
      <c r="AC768" s="15" t="s">
        <v>9291</v>
      </c>
      <c r="AD768" s="15" t="s">
        <v>9292</v>
      </c>
      <c r="AE768" s="15" t="s">
        <v>9293</v>
      </c>
      <c r="AF768" s="15" t="s">
        <v>511</v>
      </c>
      <c r="AG768" s="15" t="s">
        <v>9347</v>
      </c>
    </row>
    <row r="769" spans="1:33" x14ac:dyDescent="0.45">
      <c r="A769" s="15">
        <v>1000763</v>
      </c>
      <c r="B769" s="15" t="s">
        <v>26</v>
      </c>
      <c r="C769" s="18">
        <v>202021325</v>
      </c>
      <c r="D769" s="15">
        <v>0</v>
      </c>
      <c r="E769" s="15" t="s">
        <v>70</v>
      </c>
      <c r="F769" s="15" t="s">
        <v>15253</v>
      </c>
      <c r="G769" s="15" t="s">
        <v>29</v>
      </c>
      <c r="H769" s="15" t="s">
        <v>3702</v>
      </c>
      <c r="I769" s="15" t="s">
        <v>3703</v>
      </c>
      <c r="J769" s="15" t="s">
        <v>3701</v>
      </c>
      <c r="K769" s="15" t="s">
        <v>32</v>
      </c>
      <c r="L769" s="15">
        <v>990166888</v>
      </c>
      <c r="M769" s="15">
        <v>990166888</v>
      </c>
      <c r="N769" s="15" t="s">
        <v>33</v>
      </c>
      <c r="O769" s="15" t="s">
        <v>3704</v>
      </c>
      <c r="P769" s="15">
        <v>32691</v>
      </c>
      <c r="Q769" s="15" t="s">
        <v>35</v>
      </c>
      <c r="R769" s="15" t="s">
        <v>36</v>
      </c>
      <c r="S769" s="15" t="s">
        <v>1980</v>
      </c>
      <c r="T769" s="15" t="s">
        <v>15344</v>
      </c>
      <c r="U769" s="15" t="s">
        <v>33</v>
      </c>
      <c r="V769" s="15">
        <v>990166888</v>
      </c>
      <c r="W769" s="15" t="s">
        <v>34</v>
      </c>
      <c r="X769" s="15" t="s">
        <v>39</v>
      </c>
      <c r="Y769" s="15">
        <v>0</v>
      </c>
      <c r="Z769" s="15" t="s">
        <v>609</v>
      </c>
      <c r="AA769" s="15" t="s">
        <v>41</v>
      </c>
      <c r="AB769" s="15">
        <v>44112</v>
      </c>
      <c r="AC769" s="15" t="s">
        <v>9291</v>
      </c>
      <c r="AD769" s="15" t="s">
        <v>9292</v>
      </c>
      <c r="AE769" s="15" t="s">
        <v>9305</v>
      </c>
      <c r="AF769" s="15" t="s">
        <v>9474</v>
      </c>
      <c r="AG769" s="15" t="s">
        <v>9474</v>
      </c>
    </row>
    <row r="770" spans="1:33" x14ac:dyDescent="0.45">
      <c r="A770" s="15">
        <v>1000764</v>
      </c>
      <c r="B770" s="15" t="s">
        <v>26</v>
      </c>
      <c r="C770" s="18">
        <v>1714912902</v>
      </c>
      <c r="D770" s="15">
        <v>0</v>
      </c>
      <c r="E770" s="15" t="s">
        <v>70</v>
      </c>
      <c r="F770" s="15" t="s">
        <v>15253</v>
      </c>
      <c r="G770" s="15" t="s">
        <v>29</v>
      </c>
      <c r="H770" s="15" t="s">
        <v>3706</v>
      </c>
      <c r="I770" s="15" t="s">
        <v>3707</v>
      </c>
      <c r="J770" s="15" t="s">
        <v>3705</v>
      </c>
      <c r="K770" s="15" t="s">
        <v>32</v>
      </c>
      <c r="L770" s="15">
        <v>986193984</v>
      </c>
      <c r="M770" s="15" t="s">
        <v>33</v>
      </c>
      <c r="N770" s="15" t="s">
        <v>33</v>
      </c>
      <c r="O770" s="15" t="s">
        <v>3708</v>
      </c>
      <c r="P770" s="15">
        <v>29395</v>
      </c>
      <c r="Q770" s="15" t="s">
        <v>58</v>
      </c>
      <c r="R770" s="15" t="s">
        <v>36</v>
      </c>
      <c r="S770" s="15" t="s">
        <v>1858</v>
      </c>
      <c r="T770" s="15" t="s">
        <v>15306</v>
      </c>
      <c r="U770" s="15" t="s">
        <v>33</v>
      </c>
      <c r="V770" s="15" t="s">
        <v>33</v>
      </c>
      <c r="W770" s="15" t="s">
        <v>34</v>
      </c>
      <c r="X770" s="15" t="s">
        <v>97</v>
      </c>
      <c r="Y770" s="15">
        <v>0</v>
      </c>
      <c r="Z770" s="15" t="s">
        <v>609</v>
      </c>
      <c r="AA770" s="15" t="s">
        <v>41</v>
      </c>
      <c r="AB770" s="15">
        <v>44112</v>
      </c>
      <c r="AC770" s="15" t="s">
        <v>9291</v>
      </c>
      <c r="AD770" s="15" t="s">
        <v>9357</v>
      </c>
      <c r="AE770" s="15" t="s">
        <v>9302</v>
      </c>
      <c r="AF770" s="15" t="s">
        <v>5096</v>
      </c>
      <c r="AG770" s="15" t="s">
        <v>9312</v>
      </c>
    </row>
    <row r="771" spans="1:33" x14ac:dyDescent="0.45">
      <c r="A771" s="15">
        <v>1000765</v>
      </c>
      <c r="B771" s="15" t="s">
        <v>26</v>
      </c>
      <c r="C771" s="18">
        <v>915429369</v>
      </c>
      <c r="D771" s="15">
        <v>0</v>
      </c>
      <c r="E771" s="15" t="s">
        <v>70</v>
      </c>
      <c r="F771" s="15" t="s">
        <v>15253</v>
      </c>
      <c r="G771" s="15" t="s">
        <v>29</v>
      </c>
      <c r="H771" s="15" t="s">
        <v>3710</v>
      </c>
      <c r="I771" s="15" t="s">
        <v>3711</v>
      </c>
      <c r="J771" s="15" t="s">
        <v>3709</v>
      </c>
      <c r="K771" s="15" t="s">
        <v>32</v>
      </c>
      <c r="L771" s="15" t="s">
        <v>1020</v>
      </c>
      <c r="M771" s="15" t="s">
        <v>33</v>
      </c>
      <c r="N771" s="15" t="s">
        <v>33</v>
      </c>
      <c r="O771" s="15" t="s">
        <v>3712</v>
      </c>
      <c r="P771" s="15">
        <v>27414</v>
      </c>
      <c r="Q771" s="15" t="s">
        <v>35</v>
      </c>
      <c r="R771" s="15" t="s">
        <v>59</v>
      </c>
      <c r="S771" s="15" t="s">
        <v>3713</v>
      </c>
      <c r="T771" s="15" t="s">
        <v>15354</v>
      </c>
      <c r="U771" s="15" t="s">
        <v>33</v>
      </c>
      <c r="V771" s="15" t="s">
        <v>33</v>
      </c>
      <c r="W771" s="15" t="s">
        <v>1075</v>
      </c>
      <c r="X771" s="15" t="s">
        <v>97</v>
      </c>
      <c r="Y771" s="15">
        <v>0</v>
      </c>
      <c r="Z771" s="15" t="s">
        <v>609</v>
      </c>
      <c r="AA771" s="15" t="s">
        <v>41</v>
      </c>
      <c r="AB771" s="15">
        <v>44112</v>
      </c>
      <c r="AC771" s="15" t="s">
        <v>9291</v>
      </c>
      <c r="AD771" s="15" t="s">
        <v>9292</v>
      </c>
      <c r="AE771" s="15" t="s">
        <v>9317</v>
      </c>
      <c r="AF771" s="15" t="s">
        <v>9318</v>
      </c>
      <c r="AG771" s="15" t="s">
        <v>9339</v>
      </c>
    </row>
    <row r="772" spans="1:33" x14ac:dyDescent="0.45">
      <c r="A772" s="15">
        <v>1000766</v>
      </c>
      <c r="B772" s="15" t="s">
        <v>26</v>
      </c>
      <c r="C772" s="18">
        <v>200865863</v>
      </c>
      <c r="D772" s="15">
        <v>0</v>
      </c>
      <c r="E772" s="15" t="s">
        <v>70</v>
      </c>
      <c r="F772" s="15" t="s">
        <v>15253</v>
      </c>
      <c r="G772" s="15" t="s">
        <v>29</v>
      </c>
      <c r="H772" s="15" t="s">
        <v>3715</v>
      </c>
      <c r="I772" s="15" t="s">
        <v>3716</v>
      </c>
      <c r="J772" s="15" t="s">
        <v>3714</v>
      </c>
      <c r="K772" s="15" t="s">
        <v>32</v>
      </c>
      <c r="L772" s="15">
        <v>22408481</v>
      </c>
      <c r="M772" s="15" t="s">
        <v>33</v>
      </c>
      <c r="N772" s="15" t="s">
        <v>33</v>
      </c>
      <c r="O772" s="15" t="s">
        <v>3717</v>
      </c>
      <c r="P772" s="15">
        <v>22846</v>
      </c>
      <c r="Q772" s="15" t="s">
        <v>58</v>
      </c>
      <c r="R772" s="15" t="s">
        <v>59</v>
      </c>
      <c r="S772" s="15" t="s">
        <v>3713</v>
      </c>
      <c r="T772" s="15" t="s">
        <v>15354</v>
      </c>
      <c r="U772" s="15" t="s">
        <v>33</v>
      </c>
      <c r="V772" s="15" t="s">
        <v>33</v>
      </c>
      <c r="W772" s="15" t="s">
        <v>1584</v>
      </c>
      <c r="X772" s="15" t="s">
        <v>39</v>
      </c>
      <c r="Y772" s="15">
        <v>0</v>
      </c>
      <c r="Z772" s="15" t="s">
        <v>609</v>
      </c>
      <c r="AA772" s="15" t="s">
        <v>41</v>
      </c>
      <c r="AB772" s="15">
        <v>44112</v>
      </c>
      <c r="AC772" s="15" t="s">
        <v>9291</v>
      </c>
      <c r="AD772" s="15" t="s">
        <v>9292</v>
      </c>
      <c r="AE772" s="15" t="s">
        <v>9305</v>
      </c>
      <c r="AF772" s="15" t="s">
        <v>9474</v>
      </c>
      <c r="AG772" s="15" t="s">
        <v>9474</v>
      </c>
    </row>
    <row r="773" spans="1:33" x14ac:dyDescent="0.45">
      <c r="A773" s="15">
        <v>1000767</v>
      </c>
      <c r="B773" s="15" t="s">
        <v>26</v>
      </c>
      <c r="C773" s="18">
        <v>1711590685</v>
      </c>
      <c r="D773" s="15">
        <v>0</v>
      </c>
      <c r="E773" s="15" t="s">
        <v>70</v>
      </c>
      <c r="F773" s="15" t="s">
        <v>15253</v>
      </c>
      <c r="G773" s="15" t="s">
        <v>29</v>
      </c>
      <c r="H773" s="15" t="s">
        <v>3719</v>
      </c>
      <c r="I773" s="15" t="s">
        <v>3720</v>
      </c>
      <c r="J773" s="15" t="s">
        <v>3718</v>
      </c>
      <c r="K773" s="15" t="s">
        <v>32</v>
      </c>
      <c r="L773" s="15">
        <v>5126878</v>
      </c>
      <c r="M773" s="15">
        <v>961223209</v>
      </c>
      <c r="N773" s="15" t="s">
        <v>3721</v>
      </c>
      <c r="O773" s="15" t="s">
        <v>3722</v>
      </c>
      <c r="P773" s="15">
        <v>26799</v>
      </c>
      <c r="Q773" s="15" t="s">
        <v>409</v>
      </c>
      <c r="R773" s="15" t="s">
        <v>36</v>
      </c>
      <c r="S773" s="15" t="s">
        <v>3723</v>
      </c>
      <c r="T773" s="15" t="s">
        <v>15337</v>
      </c>
      <c r="U773" s="15" t="s">
        <v>33</v>
      </c>
      <c r="V773" s="15">
        <v>961223209</v>
      </c>
      <c r="W773" s="15" t="s">
        <v>34</v>
      </c>
      <c r="X773" s="15" t="s">
        <v>39</v>
      </c>
      <c r="Y773" s="15">
        <v>0</v>
      </c>
      <c r="Z773" s="15" t="s">
        <v>609</v>
      </c>
      <c r="AA773" s="15" t="s">
        <v>41</v>
      </c>
      <c r="AB773" s="15">
        <v>44112</v>
      </c>
      <c r="AC773" s="15" t="s">
        <v>9291</v>
      </c>
      <c r="AD773" s="15" t="s">
        <v>9292</v>
      </c>
      <c r="AE773" s="15" t="s">
        <v>9348</v>
      </c>
      <c r="AF773" s="15" t="s">
        <v>9475</v>
      </c>
      <c r="AG773" s="15" t="s">
        <v>9476</v>
      </c>
    </row>
    <row r="774" spans="1:33" x14ac:dyDescent="0.45">
      <c r="A774" s="15">
        <v>1000768</v>
      </c>
      <c r="B774" s="15" t="s">
        <v>26</v>
      </c>
      <c r="C774" s="18">
        <v>603966532</v>
      </c>
      <c r="D774" s="15">
        <v>0</v>
      </c>
      <c r="E774" s="15" t="s">
        <v>70</v>
      </c>
      <c r="F774" s="15" t="s">
        <v>15253</v>
      </c>
      <c r="G774" s="15" t="s">
        <v>29</v>
      </c>
      <c r="H774" s="15" t="s">
        <v>3725</v>
      </c>
      <c r="I774" s="15" t="s">
        <v>3726</v>
      </c>
      <c r="J774" s="15" t="s">
        <v>3724</v>
      </c>
      <c r="K774" s="15" t="s">
        <v>32</v>
      </c>
      <c r="L774" s="15">
        <v>2374360</v>
      </c>
      <c r="M774" s="15">
        <v>958799355</v>
      </c>
      <c r="N774" s="15" t="s">
        <v>3727</v>
      </c>
      <c r="O774" s="15" t="s">
        <v>3728</v>
      </c>
      <c r="P774" s="15">
        <v>36274</v>
      </c>
      <c r="Q774" s="15" t="s">
        <v>35</v>
      </c>
      <c r="R774" s="15" t="s">
        <v>36</v>
      </c>
      <c r="S774" s="15" t="s">
        <v>3729</v>
      </c>
      <c r="T774" s="15" t="s">
        <v>15313</v>
      </c>
      <c r="U774" s="15" t="s">
        <v>3730</v>
      </c>
      <c r="V774" s="15">
        <v>2374360</v>
      </c>
      <c r="W774" s="15" t="s">
        <v>3731</v>
      </c>
      <c r="X774" s="15" t="s">
        <v>39</v>
      </c>
      <c r="Y774" s="15">
        <v>0</v>
      </c>
      <c r="Z774" s="15" t="s">
        <v>74</v>
      </c>
      <c r="AC774" s="15" t="s">
        <v>9291</v>
      </c>
      <c r="AD774" s="15" t="s">
        <v>9296</v>
      </c>
      <c r="AE774" s="15" t="s">
        <v>9293</v>
      </c>
      <c r="AF774" s="15" t="s">
        <v>511</v>
      </c>
      <c r="AG774" s="15" t="s">
        <v>9299</v>
      </c>
    </row>
    <row r="775" spans="1:33" x14ac:dyDescent="0.45">
      <c r="A775" s="15">
        <v>1000769</v>
      </c>
      <c r="B775" s="15" t="s">
        <v>26</v>
      </c>
      <c r="C775" s="18">
        <v>606346823</v>
      </c>
      <c r="D775" s="15">
        <v>350</v>
      </c>
      <c r="E775" s="15" t="s">
        <v>28</v>
      </c>
      <c r="F775" s="15" t="s">
        <v>15253</v>
      </c>
      <c r="G775" s="15" t="s">
        <v>29</v>
      </c>
      <c r="H775" s="15" t="s">
        <v>3733</v>
      </c>
      <c r="I775" s="15" t="s">
        <v>1217</v>
      </c>
      <c r="J775" s="15" t="s">
        <v>3732</v>
      </c>
      <c r="K775" s="15" t="s">
        <v>32</v>
      </c>
      <c r="L775" s="15">
        <v>988338953</v>
      </c>
      <c r="M775" s="15">
        <v>988338953</v>
      </c>
      <c r="N775" s="15" t="s">
        <v>33</v>
      </c>
      <c r="O775" s="15" t="s">
        <v>3734</v>
      </c>
      <c r="P775" s="15">
        <v>34549</v>
      </c>
      <c r="Q775" s="15" t="s">
        <v>58</v>
      </c>
      <c r="R775" s="15" t="s">
        <v>36</v>
      </c>
      <c r="S775" s="15" t="s">
        <v>348</v>
      </c>
      <c r="T775" s="15" t="s">
        <v>15325</v>
      </c>
      <c r="U775" s="15" t="s">
        <v>3735</v>
      </c>
      <c r="V775" s="15">
        <v>988338953</v>
      </c>
      <c r="W775" s="15" t="s">
        <v>3736</v>
      </c>
      <c r="X775" s="15" t="s">
        <v>39</v>
      </c>
      <c r="Y775" s="15">
        <v>0</v>
      </c>
      <c r="Z775" s="15" t="s">
        <v>609</v>
      </c>
      <c r="AA775" s="15" t="s">
        <v>41</v>
      </c>
      <c r="AB775" s="15">
        <v>44111</v>
      </c>
      <c r="AC775" s="15" t="s">
        <v>9291</v>
      </c>
      <c r="AD775" s="15" t="s">
        <v>9292</v>
      </c>
      <c r="AE775" s="15" t="s">
        <v>9293</v>
      </c>
      <c r="AF775" s="15" t="s">
        <v>511</v>
      </c>
      <c r="AG775" s="15" t="s">
        <v>9347</v>
      </c>
    </row>
    <row r="776" spans="1:33" x14ac:dyDescent="0.45">
      <c r="A776" s="15">
        <v>1000770</v>
      </c>
      <c r="B776" s="15" t="s">
        <v>26</v>
      </c>
      <c r="C776" s="18">
        <v>1708665326</v>
      </c>
      <c r="D776" s="15">
        <v>0</v>
      </c>
      <c r="E776" s="15" t="s">
        <v>70</v>
      </c>
      <c r="F776" s="15" t="s">
        <v>15253</v>
      </c>
      <c r="G776" s="15" t="s">
        <v>29</v>
      </c>
      <c r="H776" s="15" t="s">
        <v>3738</v>
      </c>
      <c r="I776" s="15" t="s">
        <v>3739</v>
      </c>
      <c r="J776" s="15" t="s">
        <v>3737</v>
      </c>
      <c r="K776" s="15" t="s">
        <v>32</v>
      </c>
      <c r="L776" s="15">
        <v>997463383</v>
      </c>
      <c r="M776" s="15">
        <v>1000770</v>
      </c>
      <c r="N776" s="15" t="s">
        <v>3740</v>
      </c>
      <c r="O776" s="15" t="s">
        <v>3741</v>
      </c>
      <c r="P776" s="15">
        <v>23358</v>
      </c>
      <c r="Q776" s="15" t="s">
        <v>35</v>
      </c>
      <c r="R776" s="15" t="s">
        <v>36</v>
      </c>
      <c r="S776" s="15" t="s">
        <v>83</v>
      </c>
      <c r="T776" s="15" t="s">
        <v>15306</v>
      </c>
      <c r="U776" s="15" t="s">
        <v>33</v>
      </c>
      <c r="V776" s="15" t="s">
        <v>33</v>
      </c>
      <c r="W776" s="15" t="s">
        <v>1075</v>
      </c>
      <c r="X776" s="15" t="s">
        <v>39</v>
      </c>
      <c r="Y776" s="15">
        <v>0</v>
      </c>
      <c r="Z776" s="15" t="s">
        <v>609</v>
      </c>
      <c r="AA776" s="15" t="s">
        <v>41</v>
      </c>
      <c r="AB776" s="15">
        <v>44111</v>
      </c>
      <c r="AC776" s="15" t="s">
        <v>9291</v>
      </c>
      <c r="AD776" s="15" t="s">
        <v>9296</v>
      </c>
      <c r="AE776" s="15" t="s">
        <v>9309</v>
      </c>
      <c r="AF776" s="15" t="s">
        <v>9310</v>
      </c>
      <c r="AG776" s="15" t="s">
        <v>9431</v>
      </c>
    </row>
    <row r="777" spans="1:33" x14ac:dyDescent="0.45">
      <c r="A777" s="15">
        <v>1000771</v>
      </c>
      <c r="B777" s="15" t="s">
        <v>26</v>
      </c>
      <c r="C777" s="18">
        <v>919816074</v>
      </c>
      <c r="D777" s="15">
        <v>5000</v>
      </c>
      <c r="E777" s="15" t="s">
        <v>28</v>
      </c>
      <c r="F777" s="15" t="s">
        <v>15253</v>
      </c>
      <c r="G777" s="15" t="s">
        <v>29</v>
      </c>
      <c r="H777" s="15" t="s">
        <v>3743</v>
      </c>
      <c r="I777" s="15" t="s">
        <v>3744</v>
      </c>
      <c r="J777" s="15" t="s">
        <v>3742</v>
      </c>
      <c r="K777" s="15" t="s">
        <v>32</v>
      </c>
      <c r="L777" s="15">
        <v>993198399</v>
      </c>
      <c r="M777" s="15">
        <v>993198399</v>
      </c>
      <c r="N777" s="15" t="s">
        <v>33</v>
      </c>
      <c r="O777" s="15" t="s">
        <v>3745</v>
      </c>
      <c r="P777" s="15">
        <v>30838</v>
      </c>
      <c r="Q777" s="15" t="s">
        <v>35</v>
      </c>
      <c r="R777" s="15" t="s">
        <v>59</v>
      </c>
      <c r="S777" s="15" t="s">
        <v>2931</v>
      </c>
      <c r="T777" s="15" t="s">
        <v>15321</v>
      </c>
      <c r="U777" s="15" t="s">
        <v>38</v>
      </c>
      <c r="V777" s="15">
        <v>990972036</v>
      </c>
      <c r="W777" s="15" t="s">
        <v>34</v>
      </c>
      <c r="X777" s="15" t="s">
        <v>39</v>
      </c>
      <c r="Y777" s="15">
        <v>0</v>
      </c>
      <c r="Z777" s="15" t="s">
        <v>609</v>
      </c>
      <c r="AA777" s="15" t="s">
        <v>41</v>
      </c>
      <c r="AB777" s="15">
        <v>44118</v>
      </c>
      <c r="AC777" s="15" t="s">
        <v>9291</v>
      </c>
      <c r="AD777" s="15" t="s">
        <v>9292</v>
      </c>
      <c r="AE777" s="15" t="s">
        <v>9293</v>
      </c>
      <c r="AF777" s="15" t="s">
        <v>9369</v>
      </c>
      <c r="AG777" s="15" t="s">
        <v>9380</v>
      </c>
    </row>
    <row r="778" spans="1:33" x14ac:dyDescent="0.45">
      <c r="A778" s="15">
        <v>1000772</v>
      </c>
      <c r="B778" s="15" t="s">
        <v>26</v>
      </c>
      <c r="C778" s="18">
        <v>1716331788</v>
      </c>
      <c r="D778" s="15">
        <v>1000</v>
      </c>
      <c r="E778" s="15" t="s">
        <v>28</v>
      </c>
      <c r="F778" s="15" t="s">
        <v>15253</v>
      </c>
      <c r="G778" s="15" t="s">
        <v>29</v>
      </c>
      <c r="H778" s="15" t="s">
        <v>866</v>
      </c>
      <c r="I778" s="15" t="s">
        <v>3747</v>
      </c>
      <c r="J778" s="15" t="s">
        <v>3746</v>
      </c>
      <c r="K778" s="15" t="s">
        <v>32</v>
      </c>
      <c r="L778" s="15">
        <v>962906287</v>
      </c>
      <c r="M778" s="15">
        <v>962906287</v>
      </c>
      <c r="N778" s="15" t="s">
        <v>3748</v>
      </c>
      <c r="O778" s="15" t="s">
        <v>3749</v>
      </c>
      <c r="P778" s="15">
        <v>28856</v>
      </c>
      <c r="Q778" s="15" t="s">
        <v>58</v>
      </c>
      <c r="R778" s="15" t="s">
        <v>59</v>
      </c>
      <c r="S778" s="15" t="s">
        <v>244</v>
      </c>
      <c r="T778" s="15" t="s">
        <v>15349</v>
      </c>
      <c r="U778" s="15" t="s">
        <v>3750</v>
      </c>
      <c r="V778" s="15">
        <v>3390916</v>
      </c>
      <c r="W778" s="15" t="s">
        <v>3751</v>
      </c>
      <c r="X778" s="15" t="s">
        <v>39</v>
      </c>
      <c r="Y778" s="15">
        <v>0</v>
      </c>
      <c r="Z778" s="15" t="s">
        <v>1581</v>
      </c>
      <c r="AA778" s="15" t="s">
        <v>609</v>
      </c>
      <c r="AB778" s="15">
        <v>44158</v>
      </c>
      <c r="AC778" s="15" t="s">
        <v>9291</v>
      </c>
      <c r="AD778" s="15" t="s">
        <v>9295</v>
      </c>
      <c r="AE778" s="15" t="s">
        <v>9293</v>
      </c>
      <c r="AF778" s="15" t="s">
        <v>511</v>
      </c>
      <c r="AG778" s="15" t="s">
        <v>9294</v>
      </c>
    </row>
    <row r="779" spans="1:33" x14ac:dyDescent="0.45">
      <c r="A779" s="15">
        <v>1000773</v>
      </c>
      <c r="B779" s="15" t="s">
        <v>26</v>
      </c>
      <c r="C779" s="18">
        <v>1725418899</v>
      </c>
      <c r="D779" s="15">
        <v>3000</v>
      </c>
      <c r="E779" s="15" t="s">
        <v>28</v>
      </c>
      <c r="F779" s="15" t="s">
        <v>15253</v>
      </c>
      <c r="G779" s="15" t="s">
        <v>29</v>
      </c>
      <c r="H779" s="15" t="s">
        <v>3753</v>
      </c>
      <c r="I779" s="15" t="s">
        <v>684</v>
      </c>
      <c r="J779" s="15" t="s">
        <v>3752</v>
      </c>
      <c r="K779" s="15" t="s">
        <v>32</v>
      </c>
      <c r="L779" s="15">
        <v>989106811</v>
      </c>
      <c r="M779" s="15">
        <v>989106811</v>
      </c>
      <c r="N779" s="15" t="s">
        <v>3754</v>
      </c>
      <c r="O779" s="15" t="s">
        <v>3755</v>
      </c>
      <c r="P779" s="15">
        <v>35123</v>
      </c>
      <c r="Q779" s="15" t="s">
        <v>35</v>
      </c>
      <c r="R779" s="15" t="s">
        <v>59</v>
      </c>
      <c r="S779" s="15" t="s">
        <v>279</v>
      </c>
      <c r="T779" s="15" t="s">
        <v>15324</v>
      </c>
      <c r="U779" s="15" t="s">
        <v>3756</v>
      </c>
      <c r="V779" s="15">
        <v>989106811</v>
      </c>
      <c r="W779" s="15" t="s">
        <v>3757</v>
      </c>
      <c r="X779" s="15" t="s">
        <v>39</v>
      </c>
      <c r="Y779" s="15">
        <v>2</v>
      </c>
      <c r="Z779" s="15" t="s">
        <v>609</v>
      </c>
      <c r="AA779" s="15" t="s">
        <v>41</v>
      </c>
      <c r="AB779" s="15">
        <v>44111</v>
      </c>
      <c r="AC779" s="15" t="s">
        <v>9291</v>
      </c>
      <c r="AD779" s="15" t="s">
        <v>9292</v>
      </c>
      <c r="AE779" s="15" t="s">
        <v>9302</v>
      </c>
      <c r="AF779" s="15" t="s">
        <v>5096</v>
      </c>
      <c r="AG779" s="15" t="s">
        <v>9381</v>
      </c>
    </row>
    <row r="780" spans="1:33" x14ac:dyDescent="0.45">
      <c r="A780" s="15">
        <v>1000774</v>
      </c>
      <c r="B780" s="15" t="s">
        <v>26</v>
      </c>
      <c r="C780" s="18">
        <v>1725665192</v>
      </c>
      <c r="D780" s="15">
        <v>1000</v>
      </c>
      <c r="E780" s="15" t="s">
        <v>28</v>
      </c>
      <c r="F780" s="15" t="s">
        <v>15253</v>
      </c>
      <c r="G780" s="15" t="s">
        <v>29</v>
      </c>
      <c r="H780" s="15" t="s">
        <v>3759</v>
      </c>
      <c r="I780" s="15" t="s">
        <v>889</v>
      </c>
      <c r="J780" s="15" t="s">
        <v>3758</v>
      </c>
      <c r="K780" s="15" t="s">
        <v>32</v>
      </c>
      <c r="L780" s="15">
        <v>998871358</v>
      </c>
      <c r="M780" s="15">
        <v>998871358</v>
      </c>
      <c r="N780" s="15" t="s">
        <v>33</v>
      </c>
      <c r="O780" s="15" t="s">
        <v>3760</v>
      </c>
      <c r="P780" s="15">
        <v>36605</v>
      </c>
      <c r="Q780" s="15" t="s">
        <v>35</v>
      </c>
      <c r="R780" s="15" t="s">
        <v>59</v>
      </c>
      <c r="S780" s="15" t="s">
        <v>51</v>
      </c>
      <c r="T780" s="15" t="s">
        <v>51</v>
      </c>
      <c r="U780" s="15" t="s">
        <v>2197</v>
      </c>
      <c r="V780" s="15">
        <v>998871358</v>
      </c>
      <c r="W780" s="15" t="s">
        <v>34</v>
      </c>
      <c r="X780" s="15" t="s">
        <v>39</v>
      </c>
      <c r="Y780" s="15">
        <v>0</v>
      </c>
      <c r="Z780" s="15" t="s">
        <v>609</v>
      </c>
      <c r="AA780" s="15" t="s">
        <v>41</v>
      </c>
      <c r="AB780" s="15">
        <v>44118</v>
      </c>
      <c r="AC780" s="15" t="s">
        <v>9291</v>
      </c>
      <c r="AD780" s="15" t="s">
        <v>9292</v>
      </c>
      <c r="AE780" s="15" t="s">
        <v>9302</v>
      </c>
      <c r="AF780" s="15" t="s">
        <v>5096</v>
      </c>
      <c r="AG780" s="15" t="s">
        <v>9312</v>
      </c>
    </row>
    <row r="781" spans="1:33" x14ac:dyDescent="0.45">
      <c r="A781" s="15">
        <v>1000775</v>
      </c>
      <c r="B781" s="15" t="s">
        <v>26</v>
      </c>
      <c r="C781" s="18">
        <v>604192369</v>
      </c>
      <c r="D781" s="15" t="s">
        <v>15238</v>
      </c>
      <c r="E781" s="15" t="s">
        <v>70</v>
      </c>
      <c r="F781" s="15" t="s">
        <v>15253</v>
      </c>
      <c r="G781" s="15" t="s">
        <v>29</v>
      </c>
      <c r="H781" s="15" t="s">
        <v>3762</v>
      </c>
      <c r="I781" s="15" t="s">
        <v>3763</v>
      </c>
      <c r="J781" s="15" t="s">
        <v>3761</v>
      </c>
      <c r="K781" s="15" t="s">
        <v>32</v>
      </c>
      <c r="L781" s="15">
        <v>986105813</v>
      </c>
      <c r="M781" s="15">
        <v>985605501</v>
      </c>
      <c r="N781" s="15" t="s">
        <v>33</v>
      </c>
      <c r="O781" s="15" t="s">
        <v>3764</v>
      </c>
      <c r="P781" s="15">
        <v>31597</v>
      </c>
      <c r="Q781" s="15" t="s">
        <v>409</v>
      </c>
      <c r="R781" s="15" t="s">
        <v>59</v>
      </c>
      <c r="S781" s="15" t="s">
        <v>197</v>
      </c>
      <c r="T781" s="15" t="s">
        <v>197</v>
      </c>
      <c r="W781" s="15" t="s">
        <v>34</v>
      </c>
      <c r="X781" s="15" t="s">
        <v>97</v>
      </c>
      <c r="Y781" s="15">
        <v>0</v>
      </c>
      <c r="Z781" s="15" t="s">
        <v>74</v>
      </c>
      <c r="AA781" s="15" t="s">
        <v>74</v>
      </c>
      <c r="AB781" s="15">
        <v>43892</v>
      </c>
      <c r="AC781" s="15" t="s">
        <v>9291</v>
      </c>
      <c r="AD781" s="15" t="s">
        <v>9292</v>
      </c>
      <c r="AE781" s="15" t="s">
        <v>9293</v>
      </c>
      <c r="AF781" s="15" t="s">
        <v>9297</v>
      </c>
      <c r="AG781" s="15" t="s">
        <v>9338</v>
      </c>
    </row>
    <row r="782" spans="1:33" x14ac:dyDescent="0.45">
      <c r="A782" s="15">
        <v>1000776</v>
      </c>
      <c r="B782" s="15" t="s">
        <v>26</v>
      </c>
      <c r="C782" s="18">
        <v>1712726650</v>
      </c>
      <c r="D782" s="15">
        <v>0</v>
      </c>
      <c r="E782" s="15" t="s">
        <v>28</v>
      </c>
      <c r="F782" s="15" t="s">
        <v>15253</v>
      </c>
      <c r="G782" s="15" t="s">
        <v>29</v>
      </c>
      <c r="H782" s="15" t="s">
        <v>1344</v>
      </c>
      <c r="I782" s="15" t="s">
        <v>3766</v>
      </c>
      <c r="J782" s="15" t="s">
        <v>3765</v>
      </c>
      <c r="K782" s="15" t="s">
        <v>32</v>
      </c>
      <c r="L782" s="15" t="s">
        <v>33</v>
      </c>
      <c r="M782" s="15" t="s">
        <v>33</v>
      </c>
      <c r="N782" s="15" t="s">
        <v>33</v>
      </c>
      <c r="O782" s="15" t="s">
        <v>3767</v>
      </c>
      <c r="P782" s="15">
        <v>25200</v>
      </c>
      <c r="Q782" s="15" t="s">
        <v>35</v>
      </c>
      <c r="R782" s="15" t="s">
        <v>36</v>
      </c>
      <c r="S782" s="15" t="s">
        <v>845</v>
      </c>
      <c r="T782" s="15" t="s">
        <v>845</v>
      </c>
      <c r="V782" s="15" t="s">
        <v>33</v>
      </c>
      <c r="W782" s="15" t="s">
        <v>34</v>
      </c>
      <c r="X782" s="15" t="s">
        <v>39</v>
      </c>
      <c r="Y782" s="15">
        <v>0</v>
      </c>
      <c r="Z782" s="15" t="s">
        <v>1581</v>
      </c>
      <c r="AA782" s="15" t="s">
        <v>41</v>
      </c>
      <c r="AB782" s="15">
        <v>44112</v>
      </c>
      <c r="AC782" s="15" t="s">
        <v>9291</v>
      </c>
      <c r="AD782" s="15" t="s">
        <v>9295</v>
      </c>
      <c r="AE782" s="15" t="s">
        <v>9302</v>
      </c>
      <c r="AF782" s="15" t="s">
        <v>9477</v>
      </c>
      <c r="AG782" s="15" t="s">
        <v>9478</v>
      </c>
    </row>
    <row r="783" spans="1:33" x14ac:dyDescent="0.45">
      <c r="A783" s="15">
        <v>1000777</v>
      </c>
      <c r="B783" s="15" t="s">
        <v>26</v>
      </c>
      <c r="C783" s="18">
        <v>602578643</v>
      </c>
      <c r="D783" s="15">
        <v>0</v>
      </c>
      <c r="E783" s="15" t="s">
        <v>70</v>
      </c>
      <c r="F783" s="15" t="s">
        <v>15253</v>
      </c>
      <c r="G783" s="15" t="s">
        <v>29</v>
      </c>
      <c r="H783" s="15" t="s">
        <v>3769</v>
      </c>
      <c r="I783" s="15" t="s">
        <v>3770</v>
      </c>
      <c r="J783" s="15" t="s">
        <v>3768</v>
      </c>
      <c r="K783" s="15" t="s">
        <v>32</v>
      </c>
      <c r="L783" s="15">
        <v>993961703</v>
      </c>
      <c r="M783" s="15">
        <v>32620193</v>
      </c>
      <c r="N783" s="15" t="s">
        <v>3771</v>
      </c>
      <c r="O783" s="15" t="s">
        <v>3772</v>
      </c>
      <c r="P783" s="15">
        <v>26615</v>
      </c>
      <c r="Q783" s="15" t="s">
        <v>409</v>
      </c>
      <c r="R783" s="15" t="s">
        <v>36</v>
      </c>
      <c r="S783" s="15" t="s">
        <v>197</v>
      </c>
      <c r="T783" s="15" t="s">
        <v>197</v>
      </c>
      <c r="U783" s="15" t="s">
        <v>3773</v>
      </c>
      <c r="V783" s="15">
        <v>32964169</v>
      </c>
      <c r="W783" s="15" t="s">
        <v>3774</v>
      </c>
      <c r="X783" s="15" t="s">
        <v>97</v>
      </c>
      <c r="Y783" s="15">
        <v>0</v>
      </c>
      <c r="Z783" s="15" t="s">
        <v>74</v>
      </c>
      <c r="AC783" s="15" t="s">
        <v>9291</v>
      </c>
      <c r="AD783" s="15" t="s">
        <v>9296</v>
      </c>
      <c r="AE783" s="15" t="s">
        <v>9293</v>
      </c>
      <c r="AF783" s="15" t="s">
        <v>511</v>
      </c>
      <c r="AG783" s="15" t="s">
        <v>9354</v>
      </c>
    </row>
    <row r="784" spans="1:33" x14ac:dyDescent="0.45">
      <c r="A784" s="15">
        <v>1000778</v>
      </c>
      <c r="B784" s="15" t="s">
        <v>26</v>
      </c>
      <c r="C784" s="18">
        <v>603974593</v>
      </c>
      <c r="D784" s="15">
        <v>400</v>
      </c>
      <c r="E784" s="15" t="s">
        <v>70</v>
      </c>
      <c r="F784" s="15" t="s">
        <v>15253</v>
      </c>
      <c r="G784" s="15" t="s">
        <v>29</v>
      </c>
      <c r="H784" s="15" t="s">
        <v>3776</v>
      </c>
      <c r="I784" s="15" t="s">
        <v>3777</v>
      </c>
      <c r="J784" s="15" t="s">
        <v>3775</v>
      </c>
      <c r="K784" s="15" t="s">
        <v>32</v>
      </c>
      <c r="L784" s="15">
        <v>985320809</v>
      </c>
      <c r="M784" s="15">
        <v>979830631</v>
      </c>
      <c r="N784" s="15" t="s">
        <v>3778</v>
      </c>
      <c r="O784" s="15" t="s">
        <v>3779</v>
      </c>
      <c r="P784" s="15">
        <v>35452</v>
      </c>
      <c r="Q784" s="15" t="s">
        <v>35</v>
      </c>
      <c r="R784" s="15" t="s">
        <v>36</v>
      </c>
      <c r="S784" s="15" t="s">
        <v>79</v>
      </c>
      <c r="T784" s="15" t="s">
        <v>79</v>
      </c>
      <c r="W784" s="15" t="s">
        <v>1492</v>
      </c>
      <c r="X784" s="15" t="s">
        <v>97</v>
      </c>
      <c r="Y784" s="15">
        <v>1</v>
      </c>
      <c r="Z784" s="15" t="s">
        <v>74</v>
      </c>
      <c r="AC784" s="15" t="s">
        <v>9291</v>
      </c>
      <c r="AD784" s="15" t="s">
        <v>9329</v>
      </c>
      <c r="AE784" s="15" t="s">
        <v>9293</v>
      </c>
      <c r="AF784" s="15" t="s">
        <v>511</v>
      </c>
      <c r="AG784" s="15" t="s">
        <v>9304</v>
      </c>
    </row>
    <row r="785" spans="1:33" x14ac:dyDescent="0.45">
      <c r="A785" s="15">
        <v>1000779</v>
      </c>
      <c r="B785" s="15" t="s">
        <v>26</v>
      </c>
      <c r="C785" s="18">
        <v>603780974</v>
      </c>
      <c r="D785" s="15">
        <v>2700</v>
      </c>
      <c r="E785" s="15" t="s">
        <v>28</v>
      </c>
      <c r="F785" s="15" t="s">
        <v>15253</v>
      </c>
      <c r="G785" s="15" t="s">
        <v>29</v>
      </c>
      <c r="H785" s="15" t="s">
        <v>3781</v>
      </c>
      <c r="I785" s="15" t="s">
        <v>1188</v>
      </c>
      <c r="J785" s="15" t="s">
        <v>3780</v>
      </c>
      <c r="K785" s="15" t="s">
        <v>32</v>
      </c>
      <c r="L785" s="15">
        <v>981437055</v>
      </c>
      <c r="M785" s="15" t="s">
        <v>33</v>
      </c>
      <c r="N785" s="15" t="s">
        <v>3782</v>
      </c>
      <c r="O785" s="15" t="s">
        <v>3783</v>
      </c>
      <c r="P785" s="15">
        <v>29894</v>
      </c>
      <c r="Q785" s="15" t="s">
        <v>58</v>
      </c>
      <c r="R785" s="15" t="s">
        <v>36</v>
      </c>
      <c r="S785" s="15" t="s">
        <v>348</v>
      </c>
      <c r="T785" s="15" t="s">
        <v>15325</v>
      </c>
      <c r="W785" s="15" t="s">
        <v>3784</v>
      </c>
      <c r="X785" s="15" t="s">
        <v>97</v>
      </c>
      <c r="Y785" s="15">
        <v>2</v>
      </c>
      <c r="Z785" s="15" t="s">
        <v>74</v>
      </c>
      <c r="AA785" s="15" t="s">
        <v>46</v>
      </c>
      <c r="AB785" s="15">
        <v>44042</v>
      </c>
      <c r="AC785" s="15" t="s">
        <v>9291</v>
      </c>
      <c r="AD785" s="15" t="s">
        <v>9295</v>
      </c>
      <c r="AE785" s="15" t="s">
        <v>9293</v>
      </c>
      <c r="AF785" s="15" t="s">
        <v>511</v>
      </c>
      <c r="AG785" s="15" t="s">
        <v>9294</v>
      </c>
    </row>
    <row r="786" spans="1:33" x14ac:dyDescent="0.45">
      <c r="A786" s="15">
        <v>1000780</v>
      </c>
      <c r="B786" s="15" t="s">
        <v>26</v>
      </c>
      <c r="C786" s="18">
        <v>1716928153</v>
      </c>
      <c r="D786" s="15">
        <v>1000</v>
      </c>
      <c r="E786" s="15" t="s">
        <v>28</v>
      </c>
      <c r="F786" s="15" t="s">
        <v>15253</v>
      </c>
      <c r="G786" s="15" t="s">
        <v>29</v>
      </c>
      <c r="H786" s="15" t="s">
        <v>1127</v>
      </c>
      <c r="I786" s="15" t="s">
        <v>674</v>
      </c>
      <c r="J786" s="15" t="s">
        <v>3785</v>
      </c>
      <c r="K786" s="15" t="s">
        <v>32</v>
      </c>
      <c r="L786" s="15">
        <v>993003416</v>
      </c>
      <c r="M786" s="15">
        <v>993003416</v>
      </c>
      <c r="N786" s="15" t="s">
        <v>3786</v>
      </c>
      <c r="O786" s="15" t="s">
        <v>3787</v>
      </c>
      <c r="P786" s="15">
        <v>30279</v>
      </c>
      <c r="Q786" s="15" t="s">
        <v>58</v>
      </c>
      <c r="R786" s="15" t="s">
        <v>59</v>
      </c>
      <c r="S786" s="15" t="s">
        <v>1154</v>
      </c>
      <c r="T786" s="15" t="s">
        <v>15308</v>
      </c>
      <c r="U786" s="15" t="s">
        <v>1626</v>
      </c>
      <c r="V786" s="15">
        <v>2533940</v>
      </c>
      <c r="W786" s="15" t="s">
        <v>3788</v>
      </c>
      <c r="X786" s="15" t="s">
        <v>39</v>
      </c>
      <c r="Y786" s="15">
        <v>0</v>
      </c>
      <c r="Z786" s="15" t="s">
        <v>1581</v>
      </c>
      <c r="AA786" s="15" t="s">
        <v>41</v>
      </c>
      <c r="AB786" s="15">
        <v>44112</v>
      </c>
      <c r="AC786" s="15" t="s">
        <v>9291</v>
      </c>
      <c r="AD786" s="15" t="s">
        <v>9295</v>
      </c>
      <c r="AE786" s="15" t="s">
        <v>9293</v>
      </c>
      <c r="AF786" s="15" t="s">
        <v>511</v>
      </c>
      <c r="AG786" s="15" t="s">
        <v>9347</v>
      </c>
    </row>
    <row r="787" spans="1:33" x14ac:dyDescent="0.45">
      <c r="A787" s="15">
        <v>1000781</v>
      </c>
      <c r="B787" s="15" t="s">
        <v>26</v>
      </c>
      <c r="C787" s="18">
        <v>1752239069</v>
      </c>
      <c r="D787" s="15">
        <v>800</v>
      </c>
      <c r="E787" s="15" t="s">
        <v>70</v>
      </c>
      <c r="F787" s="15" t="s">
        <v>15253</v>
      </c>
      <c r="G787" s="15" t="s">
        <v>29</v>
      </c>
      <c r="H787" s="15" t="s">
        <v>3790</v>
      </c>
      <c r="I787" s="15" t="s">
        <v>3791</v>
      </c>
      <c r="J787" s="15" t="s">
        <v>3789</v>
      </c>
      <c r="K787" s="15" t="s">
        <v>32</v>
      </c>
      <c r="L787" s="15">
        <v>998466216</v>
      </c>
      <c r="M787" s="15">
        <v>998466216</v>
      </c>
      <c r="N787" s="15" t="s">
        <v>3792</v>
      </c>
      <c r="O787" s="15" t="s">
        <v>3793</v>
      </c>
      <c r="P787" s="15">
        <v>36936</v>
      </c>
      <c r="Q787" s="15" t="s">
        <v>35</v>
      </c>
      <c r="R787" s="15" t="s">
        <v>36</v>
      </c>
      <c r="S787" s="15" t="s">
        <v>3794</v>
      </c>
      <c r="T787" s="15" t="s">
        <v>15358</v>
      </c>
      <c r="U787" s="15" t="s">
        <v>33</v>
      </c>
      <c r="V787" s="15">
        <v>998466216</v>
      </c>
      <c r="W787" s="15" t="s">
        <v>3795</v>
      </c>
      <c r="X787" s="15" t="s">
        <v>97</v>
      </c>
      <c r="Y787" s="15">
        <v>0</v>
      </c>
      <c r="Z787" s="15" t="s">
        <v>1581</v>
      </c>
      <c r="AA787" s="15" t="s">
        <v>41</v>
      </c>
      <c r="AB787" s="15">
        <v>44111</v>
      </c>
      <c r="AC787" s="15" t="s">
        <v>9291</v>
      </c>
      <c r="AD787" s="15" t="s">
        <v>9296</v>
      </c>
      <c r="AE787" s="15" t="s">
        <v>9302</v>
      </c>
      <c r="AF787" s="15" t="s">
        <v>5096</v>
      </c>
      <c r="AG787" s="15" t="s">
        <v>9312</v>
      </c>
    </row>
    <row r="788" spans="1:33" x14ac:dyDescent="0.45">
      <c r="A788" s="15">
        <v>1000782</v>
      </c>
      <c r="B788" s="15" t="s">
        <v>26</v>
      </c>
      <c r="C788" s="18">
        <v>1707168488</v>
      </c>
      <c r="D788" s="15">
        <v>300</v>
      </c>
      <c r="E788" s="15" t="s">
        <v>70</v>
      </c>
      <c r="F788" s="15" t="s">
        <v>15253</v>
      </c>
      <c r="G788" s="15" t="s">
        <v>29</v>
      </c>
      <c r="H788" s="15" t="s">
        <v>1234</v>
      </c>
      <c r="I788" s="15" t="s">
        <v>3797</v>
      </c>
      <c r="J788" s="15" t="s">
        <v>3796</v>
      </c>
      <c r="K788" s="15" t="s">
        <v>32</v>
      </c>
      <c r="L788" s="15">
        <v>987441432</v>
      </c>
      <c r="M788" s="15">
        <v>3066162</v>
      </c>
      <c r="N788" s="15" t="s">
        <v>3798</v>
      </c>
      <c r="O788" s="15" t="s">
        <v>3799</v>
      </c>
      <c r="P788" s="15">
        <v>21902</v>
      </c>
      <c r="Q788" s="15" t="s">
        <v>58</v>
      </c>
      <c r="R788" s="15" t="s">
        <v>36</v>
      </c>
      <c r="S788" s="15" t="s">
        <v>845</v>
      </c>
      <c r="T788" s="15" t="s">
        <v>845</v>
      </c>
      <c r="U788" s="15" t="s">
        <v>33</v>
      </c>
      <c r="V788" s="15">
        <v>987441432</v>
      </c>
      <c r="W788" s="15" t="s">
        <v>3799</v>
      </c>
      <c r="X788" s="15" t="s">
        <v>39</v>
      </c>
      <c r="Y788" s="15">
        <v>0</v>
      </c>
      <c r="Z788" s="15" t="s">
        <v>609</v>
      </c>
      <c r="AA788" s="15" t="s">
        <v>609</v>
      </c>
      <c r="AB788" s="15">
        <v>44158</v>
      </c>
      <c r="AC788" s="15" t="s">
        <v>9291</v>
      </c>
      <c r="AD788" s="15" t="s">
        <v>9295</v>
      </c>
      <c r="AE788" s="15" t="s">
        <v>9351</v>
      </c>
      <c r="AF788" s="15" t="s">
        <v>9479</v>
      </c>
      <c r="AG788" s="15" t="s">
        <v>9480</v>
      </c>
    </row>
    <row r="789" spans="1:33" x14ac:dyDescent="0.45">
      <c r="A789" s="15">
        <v>1000783</v>
      </c>
      <c r="B789" s="15" t="s">
        <v>26</v>
      </c>
      <c r="C789" s="18">
        <v>1720302080</v>
      </c>
      <c r="D789" s="15">
        <v>4000</v>
      </c>
      <c r="E789" s="15" t="s">
        <v>28</v>
      </c>
      <c r="F789" s="15" t="s">
        <v>15253</v>
      </c>
      <c r="G789" s="15" t="s">
        <v>29</v>
      </c>
      <c r="H789" s="15" t="s">
        <v>3547</v>
      </c>
      <c r="I789" s="15" t="s">
        <v>680</v>
      </c>
      <c r="J789" s="15" t="s">
        <v>3800</v>
      </c>
      <c r="K789" s="15" t="s">
        <v>32</v>
      </c>
      <c r="L789" s="15">
        <v>969614929</v>
      </c>
      <c r="M789" s="15">
        <v>969614929</v>
      </c>
      <c r="N789" s="15" t="s">
        <v>33</v>
      </c>
      <c r="O789" s="15" t="s">
        <v>3801</v>
      </c>
      <c r="P789" s="15">
        <v>31329</v>
      </c>
      <c r="Q789" s="15" t="s">
        <v>58</v>
      </c>
      <c r="R789" s="15" t="s">
        <v>59</v>
      </c>
      <c r="S789" s="15" t="s">
        <v>279</v>
      </c>
      <c r="T789" s="15" t="s">
        <v>15324</v>
      </c>
      <c r="U789" s="15" t="s">
        <v>3802</v>
      </c>
      <c r="V789" s="15">
        <v>969614929</v>
      </c>
      <c r="W789" s="15" t="s">
        <v>3803</v>
      </c>
      <c r="X789" s="15" t="s">
        <v>39</v>
      </c>
      <c r="Y789" s="15">
        <v>0</v>
      </c>
      <c r="Z789" s="15" t="s">
        <v>609</v>
      </c>
      <c r="AA789" s="15" t="s">
        <v>41</v>
      </c>
      <c r="AB789" s="15">
        <v>44111</v>
      </c>
      <c r="AC789" s="15" t="s">
        <v>9291</v>
      </c>
      <c r="AD789" s="15" t="s">
        <v>9295</v>
      </c>
      <c r="AE789" s="15" t="s">
        <v>9293</v>
      </c>
      <c r="AF789" s="15" t="s">
        <v>511</v>
      </c>
      <c r="AG789" s="15" t="s">
        <v>9347</v>
      </c>
    </row>
    <row r="790" spans="1:33" x14ac:dyDescent="0.45">
      <c r="A790" s="15">
        <v>1000784</v>
      </c>
      <c r="B790" s="15" t="s">
        <v>26</v>
      </c>
      <c r="C790" s="18">
        <v>650211089</v>
      </c>
      <c r="D790" s="15">
        <v>0</v>
      </c>
      <c r="E790" s="15" t="s">
        <v>28</v>
      </c>
      <c r="F790" s="15" t="s">
        <v>15253</v>
      </c>
      <c r="G790" s="15" t="s">
        <v>29</v>
      </c>
      <c r="H790" s="15" t="s">
        <v>3805</v>
      </c>
      <c r="I790" s="15" t="s">
        <v>3806</v>
      </c>
      <c r="J790" s="15" t="s">
        <v>3804</v>
      </c>
      <c r="K790" s="15" t="s">
        <v>32</v>
      </c>
      <c r="L790" s="15">
        <v>963649250</v>
      </c>
      <c r="M790" s="15">
        <v>963649250</v>
      </c>
      <c r="N790" s="15" t="s">
        <v>33</v>
      </c>
      <c r="O790" s="15" t="s">
        <v>3807</v>
      </c>
      <c r="P790" s="15">
        <v>36611</v>
      </c>
      <c r="Q790" s="15" t="s">
        <v>35</v>
      </c>
      <c r="R790" s="15" t="s">
        <v>59</v>
      </c>
      <c r="S790" s="15" t="s">
        <v>2505</v>
      </c>
      <c r="T790" s="15" t="s">
        <v>15345</v>
      </c>
      <c r="U790" s="15" t="s">
        <v>3121</v>
      </c>
      <c r="V790" s="15">
        <v>963649250</v>
      </c>
      <c r="W790" s="15" t="s">
        <v>1584</v>
      </c>
      <c r="X790" s="15" t="s">
        <v>39</v>
      </c>
      <c r="Y790" s="15">
        <v>0</v>
      </c>
      <c r="Z790" s="15" t="s">
        <v>609</v>
      </c>
      <c r="AA790" s="15" t="s">
        <v>41</v>
      </c>
      <c r="AB790" s="15">
        <v>44111</v>
      </c>
      <c r="AC790" s="15" t="s">
        <v>9291</v>
      </c>
      <c r="AD790" s="15" t="s">
        <v>9292</v>
      </c>
      <c r="AE790" s="15" t="s">
        <v>9293</v>
      </c>
      <c r="AF790" s="15" t="s">
        <v>511</v>
      </c>
      <c r="AG790" s="15" t="s">
        <v>9347</v>
      </c>
    </row>
    <row r="791" spans="1:33" x14ac:dyDescent="0.45">
      <c r="A791" s="15">
        <v>1000785</v>
      </c>
      <c r="B791" s="15" t="s">
        <v>26</v>
      </c>
      <c r="C791" s="18">
        <v>1753857968</v>
      </c>
      <c r="D791" s="15">
        <v>500</v>
      </c>
      <c r="E791" s="15" t="s">
        <v>70</v>
      </c>
      <c r="F791" s="15" t="s">
        <v>15253</v>
      </c>
      <c r="G791" s="15" t="s">
        <v>29</v>
      </c>
      <c r="H791" s="15" t="s">
        <v>3809</v>
      </c>
      <c r="I791" s="15" t="s">
        <v>3810</v>
      </c>
      <c r="J791" s="15" t="s">
        <v>3808</v>
      </c>
      <c r="K791" s="15" t="s">
        <v>32</v>
      </c>
      <c r="L791" s="15">
        <v>989760595</v>
      </c>
      <c r="M791" s="15">
        <v>984439574</v>
      </c>
      <c r="N791" s="15" t="s">
        <v>3811</v>
      </c>
      <c r="O791" s="15" t="s">
        <v>3812</v>
      </c>
      <c r="P791" s="15">
        <v>36658</v>
      </c>
      <c r="Q791" s="15" t="s">
        <v>58</v>
      </c>
      <c r="R791" s="15" t="s">
        <v>36</v>
      </c>
      <c r="S791" s="15" t="s">
        <v>3813</v>
      </c>
      <c r="T791" s="15" t="s">
        <v>15347</v>
      </c>
      <c r="U791" s="15" t="s">
        <v>3814</v>
      </c>
      <c r="V791" s="15">
        <v>984439574</v>
      </c>
      <c r="W791" s="15" t="s">
        <v>3815</v>
      </c>
      <c r="X791" s="15" t="s">
        <v>97</v>
      </c>
      <c r="Y791" s="15">
        <v>0</v>
      </c>
      <c r="Z791" s="15" t="s">
        <v>1581</v>
      </c>
      <c r="AA791" s="15" t="s">
        <v>609</v>
      </c>
      <c r="AB791" s="15">
        <v>44233</v>
      </c>
      <c r="AC791" s="15" t="s">
        <v>9291</v>
      </c>
      <c r="AD791" s="15" t="s">
        <v>9292</v>
      </c>
      <c r="AE791" s="15" t="s">
        <v>9302</v>
      </c>
      <c r="AF791" s="15" t="s">
        <v>5096</v>
      </c>
      <c r="AG791" s="15" t="s">
        <v>9366</v>
      </c>
    </row>
    <row r="792" spans="1:33" x14ac:dyDescent="0.45">
      <c r="A792" s="15">
        <v>1000786</v>
      </c>
      <c r="B792" s="15" t="s">
        <v>26</v>
      </c>
      <c r="C792" s="18">
        <v>1710494236</v>
      </c>
      <c r="D792" s="15">
        <v>1200</v>
      </c>
      <c r="E792" s="15" t="s">
        <v>70</v>
      </c>
      <c r="F792" s="15" t="s">
        <v>15253</v>
      </c>
      <c r="G792" s="15" t="s">
        <v>29</v>
      </c>
      <c r="H792" s="15" t="s">
        <v>158</v>
      </c>
      <c r="I792" s="15" t="s">
        <v>3817</v>
      </c>
      <c r="J792" s="15" t="s">
        <v>3816</v>
      </c>
      <c r="K792" s="15" t="s">
        <v>32</v>
      </c>
      <c r="L792" s="15">
        <v>995096341</v>
      </c>
      <c r="M792" s="15">
        <v>995096341</v>
      </c>
      <c r="N792" s="15" t="s">
        <v>3818</v>
      </c>
      <c r="O792" s="15" t="s">
        <v>3819</v>
      </c>
      <c r="P792" s="15">
        <v>27009</v>
      </c>
      <c r="Q792" s="15" t="s">
        <v>58</v>
      </c>
      <c r="R792" s="15" t="s">
        <v>59</v>
      </c>
      <c r="S792" s="15" t="s">
        <v>244</v>
      </c>
      <c r="T792" s="15" t="s">
        <v>15349</v>
      </c>
      <c r="U792" s="15" t="s">
        <v>3820</v>
      </c>
      <c r="V792" s="15">
        <v>5006642</v>
      </c>
      <c r="W792" s="15" t="s">
        <v>3821</v>
      </c>
      <c r="X792" s="15" t="s">
        <v>39</v>
      </c>
      <c r="Y792" s="15">
        <v>0</v>
      </c>
      <c r="Z792" s="15" t="s">
        <v>1581</v>
      </c>
      <c r="AA792" s="15" t="s">
        <v>609</v>
      </c>
      <c r="AB792" s="15">
        <v>44209</v>
      </c>
      <c r="AC792" s="15" t="s">
        <v>9291</v>
      </c>
      <c r="AD792" s="15" t="s">
        <v>9292</v>
      </c>
      <c r="AE792" s="15" t="s">
        <v>9302</v>
      </c>
      <c r="AF792" s="15" t="s">
        <v>5096</v>
      </c>
      <c r="AG792" s="15" t="s">
        <v>9383</v>
      </c>
    </row>
    <row r="793" spans="1:33" x14ac:dyDescent="0.45">
      <c r="A793" s="15">
        <v>1000787</v>
      </c>
      <c r="B793" s="15" t="s">
        <v>26</v>
      </c>
      <c r="C793" s="18">
        <v>1727193318</v>
      </c>
      <c r="D793" s="15">
        <v>0</v>
      </c>
      <c r="E793" s="15" t="s">
        <v>28</v>
      </c>
      <c r="F793" s="15" t="s">
        <v>15253</v>
      </c>
      <c r="G793" s="15" t="s">
        <v>29</v>
      </c>
      <c r="H793" s="15" t="s">
        <v>3823</v>
      </c>
      <c r="I793" s="15" t="s">
        <v>3824</v>
      </c>
      <c r="J793" s="15" t="s">
        <v>3822</v>
      </c>
      <c r="K793" s="15" t="s">
        <v>32</v>
      </c>
      <c r="L793" s="15" t="s">
        <v>33</v>
      </c>
      <c r="M793" s="15">
        <v>997831927</v>
      </c>
      <c r="N793" s="15" t="s">
        <v>3825</v>
      </c>
      <c r="O793" s="15" t="s">
        <v>3826</v>
      </c>
      <c r="P793" s="15">
        <v>36224</v>
      </c>
      <c r="Q793" s="15" t="s">
        <v>35</v>
      </c>
      <c r="R793" s="15" t="s">
        <v>36</v>
      </c>
      <c r="S793" s="15" t="s">
        <v>3827</v>
      </c>
      <c r="T793" s="15" t="s">
        <v>15348</v>
      </c>
      <c r="V793" s="15">
        <v>997831927</v>
      </c>
      <c r="W793" s="15" t="s">
        <v>1075</v>
      </c>
      <c r="X793" s="15" t="s">
        <v>39</v>
      </c>
      <c r="Y793" s="15">
        <v>0</v>
      </c>
      <c r="Z793" s="15" t="s">
        <v>609</v>
      </c>
      <c r="AA793" s="15" t="s">
        <v>41</v>
      </c>
      <c r="AB793" s="15">
        <v>44111</v>
      </c>
      <c r="AC793" s="15" t="s">
        <v>9291</v>
      </c>
      <c r="AD793" s="15" t="s">
        <v>9296</v>
      </c>
      <c r="AE793" s="15" t="s">
        <v>9302</v>
      </c>
      <c r="AF793" s="15" t="s">
        <v>5096</v>
      </c>
      <c r="AG793" s="15" t="s">
        <v>9312</v>
      </c>
    </row>
    <row r="794" spans="1:33" x14ac:dyDescent="0.45">
      <c r="A794" s="15">
        <v>1000788</v>
      </c>
      <c r="B794" s="15" t="s">
        <v>26</v>
      </c>
      <c r="C794" s="18">
        <v>1727089896</v>
      </c>
      <c r="D794" s="15">
        <v>0</v>
      </c>
      <c r="E794" s="15" t="s">
        <v>70</v>
      </c>
      <c r="F794" s="15" t="s">
        <v>15253</v>
      </c>
      <c r="G794" s="15" t="s">
        <v>29</v>
      </c>
      <c r="H794" s="15" t="s">
        <v>3829</v>
      </c>
      <c r="I794" s="15" t="s">
        <v>3830</v>
      </c>
      <c r="J794" s="15" t="s">
        <v>3828</v>
      </c>
      <c r="K794" s="15" t="s">
        <v>32</v>
      </c>
      <c r="L794" s="15" t="s">
        <v>33</v>
      </c>
      <c r="M794" s="15" t="s">
        <v>33</v>
      </c>
      <c r="N794" s="15" t="s">
        <v>33</v>
      </c>
      <c r="O794" s="15" t="s">
        <v>813</v>
      </c>
      <c r="P794" s="15">
        <v>34261</v>
      </c>
      <c r="Q794" s="15" t="s">
        <v>409</v>
      </c>
      <c r="R794" s="15" t="s">
        <v>59</v>
      </c>
      <c r="S794" s="15" t="s">
        <v>942</v>
      </c>
      <c r="T794" s="15" t="s">
        <v>15333</v>
      </c>
      <c r="W794" s="15" t="s">
        <v>1584</v>
      </c>
      <c r="X794" s="15" t="s">
        <v>39</v>
      </c>
      <c r="Y794" s="15">
        <v>0</v>
      </c>
      <c r="Z794" s="15" t="s">
        <v>609</v>
      </c>
      <c r="AC794" s="15" t="s">
        <v>9291</v>
      </c>
      <c r="AD794" s="15" t="s">
        <v>9329</v>
      </c>
      <c r="AE794" s="15" t="s">
        <v>9302</v>
      </c>
      <c r="AF794" s="15" t="s">
        <v>5096</v>
      </c>
      <c r="AG794" s="15" t="s">
        <v>9383</v>
      </c>
    </row>
    <row r="795" spans="1:33" x14ac:dyDescent="0.45">
      <c r="A795" s="15">
        <v>1000789</v>
      </c>
      <c r="B795" s="15" t="s">
        <v>26</v>
      </c>
      <c r="C795" s="18">
        <v>1751798628</v>
      </c>
      <c r="D795" s="15">
        <v>0</v>
      </c>
      <c r="E795" s="15" t="s">
        <v>70</v>
      </c>
      <c r="F795" s="15" t="s">
        <v>15253</v>
      </c>
      <c r="G795" s="15" t="s">
        <v>29</v>
      </c>
      <c r="H795" s="15" t="s">
        <v>3434</v>
      </c>
      <c r="I795" s="15" t="s">
        <v>3435</v>
      </c>
      <c r="J795" s="15" t="s">
        <v>3433</v>
      </c>
      <c r="K795" s="15" t="s">
        <v>32</v>
      </c>
      <c r="L795" s="15">
        <v>2272398</v>
      </c>
      <c r="M795" s="15">
        <v>993026565</v>
      </c>
      <c r="N795" s="15" t="s">
        <v>3436</v>
      </c>
      <c r="O795" s="15" t="s">
        <v>3437</v>
      </c>
      <c r="P795" s="15">
        <v>29851</v>
      </c>
      <c r="Q795" s="15" t="s">
        <v>35</v>
      </c>
      <c r="R795" s="15" t="s">
        <v>36</v>
      </c>
      <c r="S795" s="15" t="s">
        <v>2505</v>
      </c>
      <c r="T795" s="15" t="s">
        <v>15345</v>
      </c>
      <c r="U795" s="15" t="s">
        <v>3121</v>
      </c>
      <c r="V795" s="15">
        <v>993026565</v>
      </c>
      <c r="W795" s="15" t="s">
        <v>34</v>
      </c>
      <c r="X795" s="15" t="s">
        <v>39</v>
      </c>
      <c r="Y795" s="15">
        <v>0</v>
      </c>
      <c r="Z795" s="15" t="s">
        <v>609</v>
      </c>
      <c r="AA795" s="15" t="s">
        <v>609</v>
      </c>
      <c r="AB795" s="15">
        <v>44153</v>
      </c>
      <c r="AC795" s="15" t="s">
        <v>9291</v>
      </c>
      <c r="AD795" s="15" t="s">
        <v>9329</v>
      </c>
      <c r="AE795" s="15" t="s">
        <v>9302</v>
      </c>
      <c r="AF795" s="15" t="s">
        <v>5096</v>
      </c>
      <c r="AG795" s="15" t="s">
        <v>9312</v>
      </c>
    </row>
    <row r="796" spans="1:33" x14ac:dyDescent="0.45">
      <c r="A796" s="15">
        <v>1000790</v>
      </c>
      <c r="B796" s="15" t="s">
        <v>26</v>
      </c>
      <c r="C796" s="18">
        <v>1752464865</v>
      </c>
      <c r="D796" s="15">
        <v>0</v>
      </c>
      <c r="E796" s="15" t="s">
        <v>70</v>
      </c>
      <c r="F796" s="15" t="s">
        <v>15253</v>
      </c>
      <c r="G796" s="15" t="s">
        <v>29</v>
      </c>
      <c r="H796" s="15" t="s">
        <v>1756</v>
      </c>
      <c r="I796" s="15" t="s">
        <v>1757</v>
      </c>
      <c r="J796" s="15" t="s">
        <v>1755</v>
      </c>
      <c r="K796" s="15" t="s">
        <v>32</v>
      </c>
      <c r="L796" s="15" t="s">
        <v>33</v>
      </c>
      <c r="M796" s="15">
        <v>967176042</v>
      </c>
      <c r="N796" s="15" t="s">
        <v>33</v>
      </c>
      <c r="O796" s="15" t="s">
        <v>1758</v>
      </c>
      <c r="P796" s="15">
        <v>36178</v>
      </c>
      <c r="Q796" s="15" t="s">
        <v>35</v>
      </c>
      <c r="R796" s="15" t="s">
        <v>36</v>
      </c>
      <c r="S796" s="15" t="s">
        <v>197</v>
      </c>
      <c r="T796" s="15" t="s">
        <v>197</v>
      </c>
      <c r="W796" s="15" t="s">
        <v>813</v>
      </c>
      <c r="X796" s="15" t="s">
        <v>39</v>
      </c>
      <c r="Y796" s="15">
        <v>0</v>
      </c>
      <c r="Z796" s="15" t="s">
        <v>609</v>
      </c>
      <c r="AC796" s="15" t="s">
        <v>9291</v>
      </c>
      <c r="AD796" s="15" t="s">
        <v>9329</v>
      </c>
      <c r="AE796" s="15" t="s">
        <v>9302</v>
      </c>
      <c r="AF796" s="15" t="s">
        <v>5096</v>
      </c>
      <c r="AG796" s="15" t="s">
        <v>9458</v>
      </c>
    </row>
    <row r="797" spans="1:33" x14ac:dyDescent="0.45">
      <c r="A797" s="15">
        <v>1000791</v>
      </c>
      <c r="B797" s="15" t="s">
        <v>26</v>
      </c>
      <c r="C797" s="18">
        <v>601993355</v>
      </c>
      <c r="D797" s="15">
        <v>1000</v>
      </c>
      <c r="E797" s="15" t="s">
        <v>28</v>
      </c>
      <c r="F797" s="15" t="s">
        <v>15253</v>
      </c>
      <c r="G797" s="15" t="s">
        <v>29</v>
      </c>
      <c r="H797" s="15" t="s">
        <v>3832</v>
      </c>
      <c r="I797" s="15" t="s">
        <v>3833</v>
      </c>
      <c r="J797" s="15" t="s">
        <v>3831</v>
      </c>
      <c r="K797" s="15" t="s">
        <v>32</v>
      </c>
      <c r="L797" s="15">
        <v>982842450</v>
      </c>
      <c r="M797" s="15">
        <v>23447157</v>
      </c>
      <c r="N797" s="15" t="s">
        <v>3834</v>
      </c>
      <c r="O797" s="15" t="s">
        <v>3835</v>
      </c>
      <c r="P797" s="15">
        <v>23791</v>
      </c>
      <c r="Q797" s="15" t="s">
        <v>58</v>
      </c>
      <c r="R797" s="15" t="s">
        <v>59</v>
      </c>
      <c r="S797" s="15" t="s">
        <v>244</v>
      </c>
      <c r="T797" s="15" t="s">
        <v>15349</v>
      </c>
      <c r="U797" s="15" t="s">
        <v>1330</v>
      </c>
      <c r="V797" s="15">
        <v>982842450</v>
      </c>
      <c r="W797" s="15" t="s">
        <v>3836</v>
      </c>
      <c r="X797" s="15" t="s">
        <v>39</v>
      </c>
      <c r="Y797" s="15">
        <v>0</v>
      </c>
      <c r="Z797" s="15" t="s">
        <v>609</v>
      </c>
      <c r="AA797" s="15" t="s">
        <v>41</v>
      </c>
      <c r="AB797" s="15">
        <v>44111</v>
      </c>
      <c r="AC797" s="15" t="s">
        <v>9291</v>
      </c>
      <c r="AD797" s="15" t="s">
        <v>9292</v>
      </c>
      <c r="AE797" s="15" t="s">
        <v>9293</v>
      </c>
      <c r="AF797" s="15" t="s">
        <v>9361</v>
      </c>
      <c r="AG797" s="15" t="s">
        <v>9481</v>
      </c>
    </row>
    <row r="798" spans="1:33" x14ac:dyDescent="0.45">
      <c r="A798" s="15">
        <v>1000792</v>
      </c>
      <c r="B798" s="15" t="s">
        <v>26</v>
      </c>
      <c r="C798" s="18">
        <v>201267259</v>
      </c>
      <c r="D798" s="15">
        <v>700</v>
      </c>
      <c r="E798" s="15" t="s">
        <v>28</v>
      </c>
      <c r="F798" s="15" t="s">
        <v>15253</v>
      </c>
      <c r="G798" s="15" t="s">
        <v>29</v>
      </c>
      <c r="H798" s="15" t="s">
        <v>3838</v>
      </c>
      <c r="I798" s="15" t="s">
        <v>3839</v>
      </c>
      <c r="J798" s="15" t="s">
        <v>3837</v>
      </c>
      <c r="K798" s="15" t="s">
        <v>32</v>
      </c>
      <c r="L798" s="15">
        <v>968685109</v>
      </c>
      <c r="M798" s="15">
        <v>968685109</v>
      </c>
      <c r="N798" s="15" t="s">
        <v>33</v>
      </c>
      <c r="O798" s="15" t="s">
        <v>3840</v>
      </c>
      <c r="P798" s="15">
        <v>26113</v>
      </c>
      <c r="Q798" s="15" t="s">
        <v>58</v>
      </c>
      <c r="R798" s="15" t="s">
        <v>59</v>
      </c>
      <c r="S798" s="15" t="s">
        <v>279</v>
      </c>
      <c r="T798" s="15" t="s">
        <v>15324</v>
      </c>
      <c r="V798" s="15">
        <v>968685109</v>
      </c>
      <c r="W798" s="15" t="s">
        <v>3841</v>
      </c>
      <c r="X798" s="15" t="s">
        <v>39</v>
      </c>
      <c r="Y798" s="15">
        <v>0</v>
      </c>
      <c r="Z798" s="15" t="s">
        <v>1581</v>
      </c>
      <c r="AA798" s="15" t="s">
        <v>609</v>
      </c>
      <c r="AB798" s="15">
        <v>44390</v>
      </c>
      <c r="AC798" s="15" t="s">
        <v>9291</v>
      </c>
      <c r="AD798" s="15" t="s">
        <v>9292</v>
      </c>
      <c r="AE798" s="15" t="s">
        <v>9305</v>
      </c>
      <c r="AF798" s="15" t="s">
        <v>9474</v>
      </c>
      <c r="AG798" s="15" t="s">
        <v>9474</v>
      </c>
    </row>
    <row r="799" spans="1:33" x14ac:dyDescent="0.45">
      <c r="A799" s="15">
        <v>1000793</v>
      </c>
      <c r="B799" s="15" t="s">
        <v>26</v>
      </c>
      <c r="C799" s="18">
        <v>1723942262</v>
      </c>
      <c r="D799" s="15">
        <v>5000</v>
      </c>
      <c r="E799" s="15" t="s">
        <v>28</v>
      </c>
      <c r="F799" s="15" t="s">
        <v>15253</v>
      </c>
      <c r="G799" s="15" t="s">
        <v>29</v>
      </c>
      <c r="H799" s="15" t="s">
        <v>1127</v>
      </c>
      <c r="I799" s="15" t="s">
        <v>3843</v>
      </c>
      <c r="J799" s="15" t="s">
        <v>3842</v>
      </c>
      <c r="K799" s="15" t="s">
        <v>32</v>
      </c>
      <c r="L799" s="15">
        <v>986220942</v>
      </c>
      <c r="M799" s="15">
        <v>993914597</v>
      </c>
      <c r="N799" s="15" t="s">
        <v>3844</v>
      </c>
      <c r="O799" s="15" t="s">
        <v>3845</v>
      </c>
      <c r="P799" s="15">
        <v>32098</v>
      </c>
      <c r="Q799" s="15" t="s">
        <v>58</v>
      </c>
      <c r="R799" s="15" t="s">
        <v>59</v>
      </c>
      <c r="S799" s="15" t="s">
        <v>348</v>
      </c>
      <c r="T799" s="15" t="s">
        <v>15325</v>
      </c>
      <c r="U799" s="15" t="s">
        <v>1365</v>
      </c>
      <c r="V799" s="15">
        <v>9939145977</v>
      </c>
      <c r="W799" s="15" t="s">
        <v>3846</v>
      </c>
      <c r="X799" s="15" t="s">
        <v>39</v>
      </c>
      <c r="Y799" s="15">
        <v>2</v>
      </c>
      <c r="Z799" s="15" t="s">
        <v>609</v>
      </c>
      <c r="AA799" s="15" t="s">
        <v>41</v>
      </c>
      <c r="AB799" s="15">
        <v>44111</v>
      </c>
      <c r="AC799" s="15" t="s">
        <v>9291</v>
      </c>
      <c r="AD799" s="15" t="s">
        <v>9295</v>
      </c>
      <c r="AE799" s="15" t="s">
        <v>9293</v>
      </c>
      <c r="AF799" s="15" t="s">
        <v>511</v>
      </c>
      <c r="AG799" s="15" t="s">
        <v>9347</v>
      </c>
    </row>
    <row r="800" spans="1:33" x14ac:dyDescent="0.45">
      <c r="A800" s="15">
        <v>1000794</v>
      </c>
      <c r="B800" s="15" t="s">
        <v>26</v>
      </c>
      <c r="C800" s="18">
        <v>1714204342</v>
      </c>
      <c r="D800" s="15">
        <v>0</v>
      </c>
      <c r="E800" s="15" t="s">
        <v>70</v>
      </c>
      <c r="F800" s="15" t="s">
        <v>15253</v>
      </c>
      <c r="G800" s="15" t="s">
        <v>29</v>
      </c>
      <c r="H800" s="15" t="s">
        <v>3848</v>
      </c>
      <c r="I800" s="15" t="s">
        <v>3849</v>
      </c>
      <c r="J800" s="15" t="s">
        <v>3847</v>
      </c>
      <c r="K800" s="15" t="s">
        <v>32</v>
      </c>
      <c r="L800" s="15">
        <v>3281346</v>
      </c>
      <c r="M800" s="15">
        <v>997301983</v>
      </c>
      <c r="N800" s="15" t="s">
        <v>3850</v>
      </c>
      <c r="O800" s="15" t="s">
        <v>3851</v>
      </c>
      <c r="P800" s="15">
        <v>26776</v>
      </c>
      <c r="Q800" s="15" t="s">
        <v>58</v>
      </c>
      <c r="R800" s="15" t="s">
        <v>59</v>
      </c>
      <c r="S800" s="15" t="s">
        <v>1114</v>
      </c>
      <c r="T800" s="15" t="s">
        <v>15323</v>
      </c>
      <c r="U800" s="15" t="s">
        <v>33</v>
      </c>
      <c r="V800" s="15">
        <v>997301983</v>
      </c>
      <c r="W800" s="15" t="s">
        <v>3708</v>
      </c>
      <c r="X800" s="15" t="s">
        <v>39</v>
      </c>
      <c r="Y800" s="15">
        <v>0</v>
      </c>
      <c r="Z800" s="15" t="s">
        <v>1581</v>
      </c>
      <c r="AA800" s="15" t="s">
        <v>41</v>
      </c>
      <c r="AB800" s="15">
        <v>44111</v>
      </c>
      <c r="AC800" s="15" t="s">
        <v>9291</v>
      </c>
      <c r="AD800" s="15" t="s">
        <v>9295</v>
      </c>
      <c r="AE800" s="15" t="s">
        <v>9351</v>
      </c>
      <c r="AF800" s="15" t="s">
        <v>9416</v>
      </c>
      <c r="AG800" s="15" t="s">
        <v>9381</v>
      </c>
    </row>
    <row r="801" spans="1:33" x14ac:dyDescent="0.45">
      <c r="A801" s="15">
        <v>1000795</v>
      </c>
      <c r="B801" s="15" t="s">
        <v>26</v>
      </c>
      <c r="C801" s="18">
        <v>1101376166</v>
      </c>
      <c r="D801" s="15">
        <v>500</v>
      </c>
      <c r="E801" s="15" t="s">
        <v>28</v>
      </c>
      <c r="F801" s="15" t="s">
        <v>15253</v>
      </c>
      <c r="G801" s="15" t="s">
        <v>29</v>
      </c>
      <c r="H801" s="15" t="s">
        <v>3853</v>
      </c>
      <c r="I801" s="15" t="s">
        <v>3854</v>
      </c>
      <c r="J801" s="15" t="s">
        <v>3852</v>
      </c>
      <c r="K801" s="15" t="s">
        <v>32</v>
      </c>
      <c r="L801" s="15">
        <v>989222301</v>
      </c>
      <c r="M801" s="15">
        <v>989222301</v>
      </c>
      <c r="N801" s="15" t="s">
        <v>33</v>
      </c>
      <c r="O801" s="15" t="s">
        <v>3855</v>
      </c>
      <c r="P801" s="15">
        <v>20412</v>
      </c>
      <c r="Q801" s="15" t="s">
        <v>58</v>
      </c>
      <c r="R801" s="15" t="s">
        <v>36</v>
      </c>
      <c r="S801" s="15" t="s">
        <v>275</v>
      </c>
      <c r="T801" s="15" t="s">
        <v>15324</v>
      </c>
      <c r="U801" s="15" t="s">
        <v>2404</v>
      </c>
      <c r="V801" s="15">
        <v>989222301</v>
      </c>
      <c r="W801" s="15" t="s">
        <v>3855</v>
      </c>
      <c r="X801" s="15" t="s">
        <v>39</v>
      </c>
      <c r="Y801" s="15">
        <v>0</v>
      </c>
      <c r="Z801" s="15" t="s">
        <v>1581</v>
      </c>
      <c r="AA801" s="15" t="s">
        <v>609</v>
      </c>
      <c r="AB801" s="15">
        <v>44126</v>
      </c>
      <c r="AC801" s="15" t="s">
        <v>9291</v>
      </c>
      <c r="AD801" s="15" t="s">
        <v>9295</v>
      </c>
      <c r="AE801" s="15" t="s">
        <v>9348</v>
      </c>
      <c r="AF801" s="15" t="s">
        <v>9374</v>
      </c>
      <c r="AG801" s="15" t="s">
        <v>9482</v>
      </c>
    </row>
    <row r="802" spans="1:33" x14ac:dyDescent="0.45">
      <c r="A802" s="15">
        <v>1000796</v>
      </c>
      <c r="B802" s="15" t="s">
        <v>26</v>
      </c>
      <c r="C802" s="18">
        <v>1719807701</v>
      </c>
      <c r="D802" s="15">
        <v>0</v>
      </c>
      <c r="E802" s="15" t="s">
        <v>70</v>
      </c>
      <c r="F802" s="15" t="s">
        <v>15253</v>
      </c>
      <c r="G802" s="15" t="s">
        <v>29</v>
      </c>
      <c r="H802" s="15" t="s">
        <v>3857</v>
      </c>
      <c r="I802" s="15" t="s">
        <v>3858</v>
      </c>
      <c r="J802" s="15" t="s">
        <v>3856</v>
      </c>
      <c r="K802" s="15" t="s">
        <v>32</v>
      </c>
      <c r="L802" s="15">
        <v>962970868</v>
      </c>
      <c r="M802" s="15">
        <v>2626097</v>
      </c>
      <c r="N802" s="15" t="s">
        <v>3859</v>
      </c>
      <c r="O802" s="15" t="s">
        <v>3860</v>
      </c>
      <c r="P802" s="15">
        <v>34435</v>
      </c>
      <c r="Q802" s="15" t="s">
        <v>35</v>
      </c>
      <c r="R802" s="15" t="s">
        <v>36</v>
      </c>
      <c r="S802" s="15" t="s">
        <v>1154</v>
      </c>
      <c r="T802" s="15" t="s">
        <v>15308</v>
      </c>
      <c r="W802" s="15" t="s">
        <v>34</v>
      </c>
      <c r="X802" s="15" t="s">
        <v>97</v>
      </c>
      <c r="Y802" s="15">
        <v>0</v>
      </c>
      <c r="Z802" s="15" t="s">
        <v>74</v>
      </c>
      <c r="AC802" s="15" t="s">
        <v>9291</v>
      </c>
      <c r="AD802" s="15" t="s">
        <v>9292</v>
      </c>
      <c r="AE802" s="15" t="s">
        <v>9293</v>
      </c>
      <c r="AF802" s="15" t="s">
        <v>511</v>
      </c>
      <c r="AG802" s="15" t="s">
        <v>9304</v>
      </c>
    </row>
    <row r="803" spans="1:33" x14ac:dyDescent="0.45">
      <c r="A803" s="15">
        <v>1000797</v>
      </c>
      <c r="B803" s="15" t="s">
        <v>26</v>
      </c>
      <c r="C803" s="18">
        <v>602724536</v>
      </c>
      <c r="D803" s="15">
        <v>0</v>
      </c>
      <c r="E803" s="15" t="s">
        <v>28</v>
      </c>
      <c r="F803" s="15" t="s">
        <v>15253</v>
      </c>
      <c r="G803" s="15" t="s">
        <v>29</v>
      </c>
      <c r="H803" s="15" t="s">
        <v>1014</v>
      </c>
      <c r="I803" s="15" t="s">
        <v>3862</v>
      </c>
      <c r="J803" s="15" t="s">
        <v>3861</v>
      </c>
      <c r="K803" s="15" t="s">
        <v>32</v>
      </c>
      <c r="L803" s="15" t="s">
        <v>33</v>
      </c>
      <c r="M803" s="15" t="s">
        <v>33</v>
      </c>
      <c r="N803" s="15" t="s">
        <v>33</v>
      </c>
      <c r="O803" s="15" t="s">
        <v>3863</v>
      </c>
      <c r="P803" s="15">
        <v>26707</v>
      </c>
      <c r="Q803" s="15" t="s">
        <v>409</v>
      </c>
      <c r="R803" s="15" t="s">
        <v>36</v>
      </c>
      <c r="S803" s="15" t="s">
        <v>279</v>
      </c>
      <c r="T803" s="15" t="s">
        <v>15324</v>
      </c>
      <c r="U803" s="15" t="s">
        <v>38</v>
      </c>
      <c r="V803" s="15" t="s">
        <v>33</v>
      </c>
      <c r="W803" s="15" t="s">
        <v>34</v>
      </c>
      <c r="X803" s="15" t="s">
        <v>39</v>
      </c>
      <c r="Y803" s="15">
        <v>0</v>
      </c>
      <c r="Z803" s="15" t="s">
        <v>609</v>
      </c>
      <c r="AA803" s="15" t="s">
        <v>41</v>
      </c>
      <c r="AB803" s="15">
        <v>44118</v>
      </c>
      <c r="AC803" s="15" t="s">
        <v>9291</v>
      </c>
      <c r="AD803" s="15" t="s">
        <v>9295</v>
      </c>
      <c r="AE803" s="15" t="s">
        <v>9293</v>
      </c>
      <c r="AF803" s="15" t="s">
        <v>511</v>
      </c>
      <c r="AG803" s="15" t="s">
        <v>9347</v>
      </c>
    </row>
    <row r="804" spans="1:33" x14ac:dyDescent="0.45">
      <c r="A804" s="15">
        <v>1000798</v>
      </c>
      <c r="B804" s="15" t="s">
        <v>26</v>
      </c>
      <c r="C804" s="18">
        <v>604571042</v>
      </c>
      <c r="D804" s="15">
        <v>0</v>
      </c>
      <c r="E804" s="15" t="s">
        <v>28</v>
      </c>
      <c r="F804" s="15" t="s">
        <v>15253</v>
      </c>
      <c r="G804" s="15" t="s">
        <v>29</v>
      </c>
      <c r="H804" s="15" t="s">
        <v>3865</v>
      </c>
      <c r="I804" s="15" t="s">
        <v>3866</v>
      </c>
      <c r="J804" s="15" t="s">
        <v>3864</v>
      </c>
      <c r="K804" s="15" t="s">
        <v>32</v>
      </c>
      <c r="L804" s="15">
        <v>981877690</v>
      </c>
      <c r="M804" s="15">
        <v>981877690</v>
      </c>
      <c r="N804" s="15" t="s">
        <v>33</v>
      </c>
      <c r="O804" s="15" t="s">
        <v>3867</v>
      </c>
      <c r="P804" s="15">
        <v>25631</v>
      </c>
      <c r="Q804" s="15" t="s">
        <v>35</v>
      </c>
      <c r="R804" s="15" t="s">
        <v>36</v>
      </c>
      <c r="S804" s="15" t="s">
        <v>244</v>
      </c>
      <c r="T804" s="15" t="s">
        <v>15349</v>
      </c>
      <c r="U804" s="15" t="s">
        <v>1791</v>
      </c>
      <c r="V804" s="15">
        <v>981877690</v>
      </c>
      <c r="W804" s="15" t="s">
        <v>34</v>
      </c>
      <c r="X804" s="15" t="s">
        <v>39</v>
      </c>
      <c r="Y804" s="15">
        <v>2</v>
      </c>
      <c r="Z804" s="15" t="s">
        <v>609</v>
      </c>
      <c r="AA804" s="15" t="s">
        <v>41</v>
      </c>
      <c r="AB804" s="15">
        <v>44118</v>
      </c>
      <c r="AC804" s="15" t="s">
        <v>9291</v>
      </c>
      <c r="AD804" s="15" t="s">
        <v>9295</v>
      </c>
      <c r="AE804" s="15" t="s">
        <v>9293</v>
      </c>
      <c r="AF804" s="15" t="s">
        <v>511</v>
      </c>
      <c r="AG804" s="15" t="s">
        <v>9299</v>
      </c>
    </row>
    <row r="805" spans="1:33" x14ac:dyDescent="0.45">
      <c r="A805" s="15">
        <v>1000799</v>
      </c>
      <c r="B805" s="15" t="s">
        <v>26</v>
      </c>
      <c r="C805" s="18">
        <v>1723752471</v>
      </c>
      <c r="D805" s="15">
        <v>0</v>
      </c>
      <c r="E805" s="15" t="s">
        <v>70</v>
      </c>
      <c r="F805" s="15" t="s">
        <v>15253</v>
      </c>
      <c r="G805" s="15" t="s">
        <v>29</v>
      </c>
      <c r="H805" s="15" t="s">
        <v>3869</v>
      </c>
      <c r="I805" s="15" t="s">
        <v>3870</v>
      </c>
      <c r="J805" s="15" t="s">
        <v>3868</v>
      </c>
      <c r="K805" s="15" t="s">
        <v>32</v>
      </c>
      <c r="L805" s="15">
        <v>986460884</v>
      </c>
      <c r="M805" s="15">
        <v>960936000</v>
      </c>
      <c r="N805" s="15" t="s">
        <v>33</v>
      </c>
      <c r="O805" s="15" t="s">
        <v>3871</v>
      </c>
      <c r="P805" s="15">
        <v>32121</v>
      </c>
      <c r="Q805" s="15" t="s">
        <v>35</v>
      </c>
      <c r="R805" s="15" t="s">
        <v>36</v>
      </c>
      <c r="S805" s="15" t="s">
        <v>1783</v>
      </c>
      <c r="T805" s="15" t="s">
        <v>15359</v>
      </c>
      <c r="U805" s="15" t="s">
        <v>3872</v>
      </c>
      <c r="V805" s="15">
        <v>960936000</v>
      </c>
      <c r="W805" s="15" t="s">
        <v>34</v>
      </c>
      <c r="X805" s="15" t="s">
        <v>39</v>
      </c>
      <c r="Y805" s="15">
        <v>0</v>
      </c>
      <c r="Z805" s="15" t="s">
        <v>609</v>
      </c>
      <c r="AA805" s="15" t="s">
        <v>41</v>
      </c>
      <c r="AB805" s="15">
        <v>44116</v>
      </c>
      <c r="AC805" s="15" t="s">
        <v>9291</v>
      </c>
      <c r="AD805" s="15" t="s">
        <v>9292</v>
      </c>
      <c r="AE805" s="15" t="s">
        <v>9302</v>
      </c>
      <c r="AF805" s="15" t="s">
        <v>5096</v>
      </c>
      <c r="AG805" s="15" t="s">
        <v>9381</v>
      </c>
    </row>
    <row r="806" spans="1:33" x14ac:dyDescent="0.45">
      <c r="A806" s="15">
        <v>1000800</v>
      </c>
      <c r="B806" s="15" t="s">
        <v>26</v>
      </c>
      <c r="C806" s="18">
        <v>1701024836</v>
      </c>
      <c r="D806" s="15">
        <v>0</v>
      </c>
      <c r="E806" s="15" t="s">
        <v>70</v>
      </c>
      <c r="F806" s="15" t="s">
        <v>15253</v>
      </c>
      <c r="G806" s="15" t="s">
        <v>29</v>
      </c>
      <c r="H806" s="15" t="s">
        <v>866</v>
      </c>
      <c r="I806" s="15" t="s">
        <v>3874</v>
      </c>
      <c r="J806" s="15" t="s">
        <v>3873</v>
      </c>
      <c r="K806" s="15" t="s">
        <v>32</v>
      </c>
      <c r="L806" s="15">
        <v>3440494</v>
      </c>
      <c r="M806" s="15">
        <v>999001505</v>
      </c>
      <c r="N806" s="15" t="s">
        <v>33</v>
      </c>
      <c r="O806" s="15" t="s">
        <v>3875</v>
      </c>
      <c r="P806" s="15">
        <v>27003</v>
      </c>
      <c r="Q806" s="15" t="s">
        <v>58</v>
      </c>
      <c r="R806" s="15" t="s">
        <v>59</v>
      </c>
      <c r="S806" s="15" t="s">
        <v>1348</v>
      </c>
      <c r="T806" s="15" t="s">
        <v>15345</v>
      </c>
      <c r="U806" s="15" t="s">
        <v>38</v>
      </c>
      <c r="V806" s="15">
        <v>999001505</v>
      </c>
      <c r="W806" s="15" t="s">
        <v>34</v>
      </c>
      <c r="X806" s="15" t="s">
        <v>39</v>
      </c>
      <c r="Y806" s="15">
        <v>0</v>
      </c>
      <c r="Z806" s="15" t="s">
        <v>609</v>
      </c>
      <c r="AA806" s="15" t="s">
        <v>41</v>
      </c>
      <c r="AB806" s="15">
        <v>44118</v>
      </c>
      <c r="AC806" s="15" t="s">
        <v>9291</v>
      </c>
      <c r="AD806" s="15" t="s">
        <v>9292</v>
      </c>
      <c r="AE806" s="15" t="s">
        <v>9314</v>
      </c>
      <c r="AF806" s="15" t="s">
        <v>9419</v>
      </c>
      <c r="AG806" s="15" t="s">
        <v>9419</v>
      </c>
    </row>
    <row r="807" spans="1:33" x14ac:dyDescent="0.45">
      <c r="A807" s="15">
        <v>1000801</v>
      </c>
      <c r="B807" s="15" t="s">
        <v>26</v>
      </c>
      <c r="C807" s="18">
        <v>605540491</v>
      </c>
      <c r="D807" s="15">
        <v>0</v>
      </c>
      <c r="E807" s="15" t="s">
        <v>70</v>
      </c>
      <c r="F807" s="15" t="s">
        <v>15253</v>
      </c>
      <c r="G807" s="15" t="s">
        <v>29</v>
      </c>
      <c r="H807" s="15" t="s">
        <v>3877</v>
      </c>
      <c r="I807" s="15" t="s">
        <v>3878</v>
      </c>
      <c r="J807" s="15" t="s">
        <v>3876</v>
      </c>
      <c r="K807" s="15" t="s">
        <v>32</v>
      </c>
      <c r="L807" s="15">
        <v>986492681</v>
      </c>
      <c r="M807" s="15">
        <v>993960531</v>
      </c>
      <c r="N807" s="15" t="s">
        <v>3879</v>
      </c>
      <c r="O807" s="15" t="s">
        <v>3880</v>
      </c>
      <c r="P807" s="15">
        <v>33459</v>
      </c>
      <c r="Q807" s="15" t="s">
        <v>35</v>
      </c>
      <c r="R807" s="15" t="s">
        <v>36</v>
      </c>
      <c r="S807" s="15" t="s">
        <v>174</v>
      </c>
      <c r="T807" s="15" t="s">
        <v>15324</v>
      </c>
      <c r="W807" s="15" t="s">
        <v>34</v>
      </c>
      <c r="X807" s="15" t="s">
        <v>97</v>
      </c>
      <c r="Y807" s="15">
        <v>2</v>
      </c>
      <c r="Z807" s="15" t="s">
        <v>74</v>
      </c>
      <c r="AC807" s="15" t="s">
        <v>9291</v>
      </c>
      <c r="AD807" s="15" t="s">
        <v>9292</v>
      </c>
      <c r="AE807" s="15" t="s">
        <v>9293</v>
      </c>
      <c r="AF807" s="15" t="s">
        <v>511</v>
      </c>
      <c r="AG807" s="15" t="s">
        <v>9304</v>
      </c>
    </row>
    <row r="808" spans="1:33" x14ac:dyDescent="0.45">
      <c r="A808" s="15">
        <v>1000802</v>
      </c>
      <c r="B808" s="15" t="s">
        <v>26</v>
      </c>
      <c r="C808" s="18">
        <v>1725661225</v>
      </c>
      <c r="D808" s="15">
        <v>0</v>
      </c>
      <c r="E808" s="15" t="s">
        <v>70</v>
      </c>
      <c r="F808" s="15" t="s">
        <v>15253</v>
      </c>
      <c r="G808" s="15" t="s">
        <v>29</v>
      </c>
      <c r="H808" s="15" t="s">
        <v>3627</v>
      </c>
      <c r="I808" s="15" t="s">
        <v>3882</v>
      </c>
      <c r="J808" s="15" t="s">
        <v>3881</v>
      </c>
      <c r="K808" s="15" t="s">
        <v>32</v>
      </c>
      <c r="L808" s="15">
        <v>992646656</v>
      </c>
      <c r="M808" s="15">
        <v>987243492</v>
      </c>
      <c r="N808" s="15" t="s">
        <v>33</v>
      </c>
      <c r="O808" s="15" t="s">
        <v>3883</v>
      </c>
      <c r="P808" s="15">
        <v>34269</v>
      </c>
      <c r="Q808" s="15" t="s">
        <v>35</v>
      </c>
      <c r="R808" s="15" t="s">
        <v>59</v>
      </c>
      <c r="S808" s="15" t="s">
        <v>3884</v>
      </c>
      <c r="T808" s="15" t="s">
        <v>15358</v>
      </c>
      <c r="V808" s="15">
        <v>987243492</v>
      </c>
      <c r="W808" s="15" t="s">
        <v>1075</v>
      </c>
      <c r="X808" s="15" t="s">
        <v>97</v>
      </c>
      <c r="Y808" s="15">
        <v>0</v>
      </c>
      <c r="Z808" s="15" t="s">
        <v>1581</v>
      </c>
      <c r="AA808" s="15" t="s">
        <v>41</v>
      </c>
      <c r="AB808" s="15">
        <v>44111</v>
      </c>
      <c r="AC808" s="15" t="s">
        <v>9291</v>
      </c>
      <c r="AD808" s="15" t="s">
        <v>9357</v>
      </c>
      <c r="AE808" s="15" t="s">
        <v>9483</v>
      </c>
      <c r="AF808" s="15" t="s">
        <v>9484</v>
      </c>
      <c r="AG808" s="15" t="s">
        <v>9485</v>
      </c>
    </row>
    <row r="809" spans="1:33" x14ac:dyDescent="0.45">
      <c r="A809" s="15">
        <v>1000803</v>
      </c>
      <c r="B809" s="15" t="s">
        <v>26</v>
      </c>
      <c r="C809" s="18">
        <v>1709096695</v>
      </c>
      <c r="D809" s="15">
        <v>400</v>
      </c>
      <c r="E809" s="15" t="s">
        <v>70</v>
      </c>
      <c r="F809" s="15" t="s">
        <v>15253</v>
      </c>
      <c r="G809" s="15" t="s">
        <v>29</v>
      </c>
      <c r="H809" s="15" t="s">
        <v>3886</v>
      </c>
      <c r="I809" s="15" t="s">
        <v>3887</v>
      </c>
      <c r="J809" s="15" t="s">
        <v>3885</v>
      </c>
      <c r="K809" s="15" t="s">
        <v>32</v>
      </c>
      <c r="L809" s="15">
        <v>2823077</v>
      </c>
      <c r="M809" s="15">
        <v>992786733</v>
      </c>
      <c r="N809" s="15" t="s">
        <v>33</v>
      </c>
      <c r="O809" s="15" t="s">
        <v>3888</v>
      </c>
      <c r="P809" s="15">
        <v>24884</v>
      </c>
      <c r="Q809" s="15" t="s">
        <v>58</v>
      </c>
      <c r="R809" s="15" t="s">
        <v>36</v>
      </c>
      <c r="S809" s="15" t="s">
        <v>1631</v>
      </c>
      <c r="T809" s="15" t="s">
        <v>15324</v>
      </c>
      <c r="U809" s="15" t="s">
        <v>3889</v>
      </c>
      <c r="V809" s="15">
        <v>992786733</v>
      </c>
      <c r="W809" s="15" t="s">
        <v>3890</v>
      </c>
      <c r="X809" s="15" t="s">
        <v>39</v>
      </c>
      <c r="Y809" s="15">
        <v>0</v>
      </c>
      <c r="Z809" s="15" t="s">
        <v>1581</v>
      </c>
      <c r="AA809" s="15" t="s">
        <v>677</v>
      </c>
      <c r="AB809" s="15">
        <v>44510</v>
      </c>
      <c r="AC809" s="15" t="s">
        <v>9291</v>
      </c>
      <c r="AD809" s="15" t="s">
        <v>9295</v>
      </c>
      <c r="AE809" s="15" t="s">
        <v>9302</v>
      </c>
      <c r="AF809" s="15" t="s">
        <v>5096</v>
      </c>
      <c r="AG809" s="15" t="s">
        <v>9311</v>
      </c>
    </row>
    <row r="810" spans="1:33" x14ac:dyDescent="0.45">
      <c r="A810" s="15">
        <v>1000804</v>
      </c>
      <c r="B810" s="15" t="s">
        <v>26</v>
      </c>
      <c r="C810" s="18">
        <v>1750072371</v>
      </c>
      <c r="D810" s="15">
        <v>1000</v>
      </c>
      <c r="E810" s="15" t="s">
        <v>28</v>
      </c>
      <c r="F810" s="15" t="s">
        <v>15253</v>
      </c>
      <c r="G810" s="15" t="s">
        <v>29</v>
      </c>
      <c r="H810" s="15" t="s">
        <v>3892</v>
      </c>
      <c r="I810" s="15" t="s">
        <v>3893</v>
      </c>
      <c r="J810" s="15" t="s">
        <v>3891</v>
      </c>
      <c r="K810" s="15" t="s">
        <v>32</v>
      </c>
      <c r="L810" s="15">
        <v>987955330</v>
      </c>
      <c r="M810" s="15">
        <v>987955330</v>
      </c>
      <c r="N810" s="15" t="s">
        <v>33</v>
      </c>
      <c r="O810" s="15" t="s">
        <v>3894</v>
      </c>
      <c r="P810" s="15">
        <v>35292</v>
      </c>
      <c r="Q810" s="15" t="s">
        <v>35</v>
      </c>
      <c r="R810" s="15" t="s">
        <v>36</v>
      </c>
      <c r="S810" s="15" t="s">
        <v>348</v>
      </c>
      <c r="T810" s="15" t="s">
        <v>15325</v>
      </c>
      <c r="U810" s="15" t="s">
        <v>1365</v>
      </c>
      <c r="V810" s="15">
        <v>987955330</v>
      </c>
      <c r="W810" s="15" t="s">
        <v>3895</v>
      </c>
      <c r="X810" s="15" t="s">
        <v>97</v>
      </c>
      <c r="Y810" s="15">
        <v>0</v>
      </c>
      <c r="Z810" s="15" t="s">
        <v>609</v>
      </c>
      <c r="AA810" s="15" t="s">
        <v>41</v>
      </c>
      <c r="AB810" s="15">
        <v>44111</v>
      </c>
      <c r="AC810" s="15" t="s">
        <v>9291</v>
      </c>
      <c r="AD810" s="15" t="s">
        <v>9295</v>
      </c>
      <c r="AE810" s="15" t="s">
        <v>9305</v>
      </c>
      <c r="AF810" s="15" t="s">
        <v>9306</v>
      </c>
      <c r="AG810" s="15" t="s">
        <v>9438</v>
      </c>
    </row>
    <row r="811" spans="1:33" x14ac:dyDescent="0.45">
      <c r="A811" s="15">
        <v>1000805</v>
      </c>
      <c r="B811" s="15" t="s">
        <v>26</v>
      </c>
      <c r="C811" s="18">
        <v>502719602</v>
      </c>
      <c r="D811" s="15">
        <v>0</v>
      </c>
      <c r="E811" s="15" t="s">
        <v>70</v>
      </c>
      <c r="F811" s="15" t="s">
        <v>15253</v>
      </c>
      <c r="G811" s="15" t="s">
        <v>29</v>
      </c>
      <c r="H811" s="15" t="s">
        <v>3897</v>
      </c>
      <c r="I811" s="15" t="s">
        <v>3898</v>
      </c>
      <c r="J811" s="15" t="s">
        <v>3896</v>
      </c>
      <c r="K811" s="15" t="s">
        <v>32</v>
      </c>
      <c r="L811" s="15">
        <v>993532116</v>
      </c>
      <c r="M811" s="15">
        <v>993532116</v>
      </c>
      <c r="N811" s="15" t="s">
        <v>33</v>
      </c>
      <c r="O811" s="15" t="s">
        <v>3899</v>
      </c>
      <c r="P811" s="15">
        <v>29799</v>
      </c>
      <c r="Q811" s="15" t="s">
        <v>58</v>
      </c>
      <c r="R811" s="15" t="s">
        <v>36</v>
      </c>
      <c r="S811" s="15" t="s">
        <v>1114</v>
      </c>
      <c r="T811" s="15" t="s">
        <v>15323</v>
      </c>
      <c r="V811" s="15">
        <v>993532116</v>
      </c>
      <c r="W811" s="15" t="s">
        <v>2494</v>
      </c>
      <c r="X811" s="15" t="s">
        <v>39</v>
      </c>
      <c r="Y811" s="15">
        <v>0</v>
      </c>
      <c r="Z811" s="15" t="s">
        <v>46</v>
      </c>
      <c r="AA811" s="15" t="s">
        <v>41</v>
      </c>
      <c r="AB811" s="15">
        <v>44111</v>
      </c>
      <c r="AC811" s="15" t="s">
        <v>9291</v>
      </c>
      <c r="AD811" s="15" t="s">
        <v>9295</v>
      </c>
      <c r="AE811" s="15" t="s">
        <v>9363</v>
      </c>
      <c r="AF811" s="15" t="s">
        <v>9364</v>
      </c>
      <c r="AG811" s="15" t="s">
        <v>9364</v>
      </c>
    </row>
    <row r="812" spans="1:33" x14ac:dyDescent="0.45">
      <c r="A812" s="15">
        <v>1000806</v>
      </c>
      <c r="B812" s="15" t="s">
        <v>26</v>
      </c>
      <c r="C812" s="18">
        <v>1701305987</v>
      </c>
      <c r="D812" s="15">
        <v>0</v>
      </c>
      <c r="E812" s="15" t="s">
        <v>70</v>
      </c>
      <c r="F812" s="15" t="s">
        <v>15253</v>
      </c>
      <c r="G812" s="15" t="s">
        <v>29</v>
      </c>
      <c r="H812" s="15" t="s">
        <v>353</v>
      </c>
      <c r="I812" s="15" t="s">
        <v>3901</v>
      </c>
      <c r="J812" s="15" t="s">
        <v>3900</v>
      </c>
      <c r="K812" s="15" t="s">
        <v>32</v>
      </c>
      <c r="L812" s="15">
        <v>3066162</v>
      </c>
      <c r="M812" s="15">
        <v>987441432</v>
      </c>
      <c r="N812" s="15" t="s">
        <v>33</v>
      </c>
      <c r="O812" s="15" t="s">
        <v>3902</v>
      </c>
      <c r="P812" s="15">
        <v>13193</v>
      </c>
      <c r="Q812" s="15" t="s">
        <v>991</v>
      </c>
      <c r="R812" s="15" t="s">
        <v>36</v>
      </c>
      <c r="S812" s="15" t="s">
        <v>60</v>
      </c>
      <c r="T812" s="15" t="s">
        <v>60</v>
      </c>
      <c r="U812" s="15" t="s">
        <v>61</v>
      </c>
      <c r="V812" s="15">
        <v>987441432</v>
      </c>
      <c r="W812" s="15" t="s">
        <v>3903</v>
      </c>
      <c r="X812" s="15" t="s">
        <v>39</v>
      </c>
      <c r="Y812" s="15">
        <v>0</v>
      </c>
      <c r="Z812" s="15" t="s">
        <v>46</v>
      </c>
      <c r="AA812" s="15" t="s">
        <v>41</v>
      </c>
      <c r="AB812" s="15">
        <v>44117</v>
      </c>
      <c r="AC812" s="15" t="s">
        <v>9291</v>
      </c>
      <c r="AD812" s="15" t="s">
        <v>9295</v>
      </c>
      <c r="AE812" s="15" t="s">
        <v>9302</v>
      </c>
      <c r="AF812" s="15" t="s">
        <v>5096</v>
      </c>
      <c r="AG812" s="15" t="s">
        <v>9303</v>
      </c>
    </row>
    <row r="813" spans="1:33" x14ac:dyDescent="0.45">
      <c r="A813" s="15">
        <v>1000807</v>
      </c>
      <c r="B813" s="15" t="s">
        <v>26</v>
      </c>
      <c r="C813" s="18">
        <v>107623035</v>
      </c>
      <c r="D813" s="15">
        <v>0</v>
      </c>
      <c r="E813" s="15" t="s">
        <v>70</v>
      </c>
      <c r="F813" s="15" t="s">
        <v>15253</v>
      </c>
      <c r="G813" s="15" t="s">
        <v>29</v>
      </c>
      <c r="H813" s="15" t="s">
        <v>3905</v>
      </c>
      <c r="I813" s="15" t="s">
        <v>3906</v>
      </c>
      <c r="J813" s="15" t="s">
        <v>3904</v>
      </c>
      <c r="K813" s="15" t="s">
        <v>32</v>
      </c>
      <c r="L813" s="15">
        <v>985716269</v>
      </c>
      <c r="M813" s="15">
        <v>985716269</v>
      </c>
      <c r="N813" s="15" t="s">
        <v>33</v>
      </c>
      <c r="O813" s="15" t="s">
        <v>3907</v>
      </c>
      <c r="P813" s="15">
        <v>34564</v>
      </c>
      <c r="Q813" s="15" t="s">
        <v>35</v>
      </c>
      <c r="R813" s="15" t="s">
        <v>59</v>
      </c>
      <c r="S813" s="15" t="s">
        <v>79</v>
      </c>
      <c r="T813" s="15" t="s">
        <v>79</v>
      </c>
      <c r="W813" s="15" t="s">
        <v>34</v>
      </c>
      <c r="X813" s="15" t="s">
        <v>97</v>
      </c>
      <c r="Y813" s="15">
        <v>2</v>
      </c>
      <c r="Z813" s="15" t="s">
        <v>74</v>
      </c>
      <c r="AC813" s="15" t="s">
        <v>9291</v>
      </c>
      <c r="AD813" s="15" t="s">
        <v>9292</v>
      </c>
      <c r="AE813" s="15" t="s">
        <v>9293</v>
      </c>
      <c r="AF813" s="15" t="s">
        <v>9297</v>
      </c>
      <c r="AG813" s="15" t="s">
        <v>9338</v>
      </c>
    </row>
    <row r="814" spans="1:33" x14ac:dyDescent="0.45">
      <c r="A814" s="15">
        <v>1000808</v>
      </c>
      <c r="B814" s="15" t="s">
        <v>26</v>
      </c>
      <c r="C814" s="18">
        <v>1724552003</v>
      </c>
      <c r="D814" s="15">
        <v>0</v>
      </c>
      <c r="E814" s="15" t="s">
        <v>28</v>
      </c>
      <c r="F814" s="15" t="s">
        <v>15253</v>
      </c>
      <c r="G814" s="15" t="s">
        <v>29</v>
      </c>
      <c r="H814" s="15" t="s">
        <v>3247</v>
      </c>
      <c r="I814" s="15" t="s">
        <v>689</v>
      </c>
      <c r="J814" s="15" t="s">
        <v>3908</v>
      </c>
      <c r="K814" s="15" t="s">
        <v>32</v>
      </c>
      <c r="L814" s="15" t="s">
        <v>33</v>
      </c>
      <c r="M814" s="15" t="s">
        <v>33</v>
      </c>
      <c r="N814" s="15" t="s">
        <v>33</v>
      </c>
      <c r="O814" s="15" t="s">
        <v>3909</v>
      </c>
      <c r="P814" s="15">
        <v>32503</v>
      </c>
      <c r="Q814" s="15" t="s">
        <v>58</v>
      </c>
      <c r="R814" s="15" t="s">
        <v>59</v>
      </c>
      <c r="S814" s="15" t="s">
        <v>1154</v>
      </c>
      <c r="T814" s="15" t="s">
        <v>15308</v>
      </c>
      <c r="U814" s="15" t="s">
        <v>33</v>
      </c>
      <c r="V814" s="15" t="s">
        <v>33</v>
      </c>
      <c r="W814" s="15" t="s">
        <v>34</v>
      </c>
      <c r="X814" s="15" t="s">
        <v>39</v>
      </c>
      <c r="Y814" s="15">
        <v>0</v>
      </c>
      <c r="Z814" s="15" t="s">
        <v>609</v>
      </c>
      <c r="AA814" s="15" t="s">
        <v>41</v>
      </c>
      <c r="AB814" s="15">
        <v>44111</v>
      </c>
      <c r="AC814" s="15" t="s">
        <v>9291</v>
      </c>
      <c r="AD814" s="15" t="s">
        <v>9292</v>
      </c>
      <c r="AE814" s="15" t="s">
        <v>9302</v>
      </c>
      <c r="AF814" s="15" t="s">
        <v>5096</v>
      </c>
      <c r="AG814" s="15" t="s">
        <v>9312</v>
      </c>
    </row>
    <row r="815" spans="1:33" x14ac:dyDescent="0.45">
      <c r="A815" s="15">
        <v>1000809</v>
      </c>
      <c r="B815" s="15" t="s">
        <v>26</v>
      </c>
      <c r="C815" s="18">
        <v>604561886</v>
      </c>
      <c r="D815" s="15">
        <v>0</v>
      </c>
      <c r="E815" s="15" t="s">
        <v>70</v>
      </c>
      <c r="F815" s="15" t="s">
        <v>15253</v>
      </c>
      <c r="G815" s="15" t="s">
        <v>29</v>
      </c>
      <c r="H815" s="15" t="s">
        <v>1127</v>
      </c>
      <c r="I815" s="15" t="s">
        <v>3911</v>
      </c>
      <c r="J815" s="15" t="s">
        <v>3910</v>
      </c>
      <c r="K815" s="15" t="s">
        <v>32</v>
      </c>
      <c r="L815" s="15">
        <v>968560809</v>
      </c>
      <c r="M815" s="15">
        <v>968560809</v>
      </c>
      <c r="N815" s="15" t="s">
        <v>3912</v>
      </c>
      <c r="O815" s="15" t="s">
        <v>3913</v>
      </c>
      <c r="P815" s="15">
        <v>34886</v>
      </c>
      <c r="Q815" s="15" t="s">
        <v>35</v>
      </c>
      <c r="R815" s="15" t="s">
        <v>36</v>
      </c>
      <c r="S815" s="15" t="s">
        <v>79</v>
      </c>
      <c r="T815" s="15" t="s">
        <v>79</v>
      </c>
      <c r="W815" s="15" t="s">
        <v>34</v>
      </c>
      <c r="X815" s="15" t="s">
        <v>97</v>
      </c>
      <c r="Y815" s="15">
        <v>0</v>
      </c>
      <c r="Z815" s="15" t="s">
        <v>74</v>
      </c>
      <c r="AC815" s="15" t="s">
        <v>9291</v>
      </c>
      <c r="AD815" s="15" t="s">
        <v>9292</v>
      </c>
      <c r="AE815" s="15" t="s">
        <v>9293</v>
      </c>
      <c r="AF815" s="15" t="s">
        <v>9369</v>
      </c>
      <c r="AG815" s="15" t="s">
        <v>9380</v>
      </c>
    </row>
    <row r="816" spans="1:33" x14ac:dyDescent="0.45">
      <c r="A816" s="15">
        <v>1000810</v>
      </c>
      <c r="B816" s="15" t="s">
        <v>26</v>
      </c>
      <c r="C816" s="18">
        <v>502204274</v>
      </c>
      <c r="D816" s="15">
        <v>0</v>
      </c>
      <c r="E816" s="15" t="s">
        <v>28</v>
      </c>
      <c r="F816" s="15" t="s">
        <v>15253</v>
      </c>
      <c r="G816" s="15" t="s">
        <v>29</v>
      </c>
      <c r="H816" s="15" t="s">
        <v>3915</v>
      </c>
      <c r="I816" s="15" t="s">
        <v>3207</v>
      </c>
      <c r="J816" s="15" t="s">
        <v>3914</v>
      </c>
      <c r="K816" s="15" t="s">
        <v>32</v>
      </c>
      <c r="L816" s="15">
        <v>960294557</v>
      </c>
      <c r="M816" s="15">
        <v>960294557</v>
      </c>
      <c r="N816" s="15" t="s">
        <v>33</v>
      </c>
      <c r="O816" s="15" t="s">
        <v>3916</v>
      </c>
      <c r="P816" s="15">
        <v>27532</v>
      </c>
      <c r="Q816" s="15" t="s">
        <v>409</v>
      </c>
      <c r="R816" s="15" t="s">
        <v>59</v>
      </c>
      <c r="S816" s="15" t="s">
        <v>3917</v>
      </c>
      <c r="T816" s="15" t="s">
        <v>15350</v>
      </c>
      <c r="U816" s="15" t="s">
        <v>33</v>
      </c>
      <c r="V816" s="15">
        <v>960294557</v>
      </c>
      <c r="W816" s="15" t="s">
        <v>34</v>
      </c>
      <c r="X816" s="15" t="s">
        <v>97</v>
      </c>
      <c r="Y816" s="15">
        <v>0</v>
      </c>
      <c r="Z816" s="15" t="s">
        <v>609</v>
      </c>
      <c r="AA816" s="15" t="s">
        <v>41</v>
      </c>
      <c r="AB816" s="15">
        <v>44111</v>
      </c>
      <c r="AC816" s="15" t="s">
        <v>9291</v>
      </c>
      <c r="AD816" s="15" t="s">
        <v>9292</v>
      </c>
      <c r="AE816" s="15" t="s">
        <v>9363</v>
      </c>
      <c r="AF816" s="15" t="s">
        <v>9364</v>
      </c>
      <c r="AG816" s="15" t="s">
        <v>9486</v>
      </c>
    </row>
    <row r="817" spans="1:33" x14ac:dyDescent="0.45">
      <c r="A817" s="15">
        <v>1000811</v>
      </c>
      <c r="B817" s="15" t="s">
        <v>26</v>
      </c>
      <c r="C817" s="18">
        <v>605283274</v>
      </c>
      <c r="D817" s="15">
        <v>800</v>
      </c>
      <c r="E817" s="15" t="s">
        <v>28</v>
      </c>
      <c r="F817" s="15" t="s">
        <v>15253</v>
      </c>
      <c r="G817" s="15" t="s">
        <v>29</v>
      </c>
      <c r="H817" s="15" t="s">
        <v>3919</v>
      </c>
      <c r="I817" s="15" t="s">
        <v>3920</v>
      </c>
      <c r="J817" s="15" t="s">
        <v>3918</v>
      </c>
      <c r="K817" s="15" t="s">
        <v>32</v>
      </c>
      <c r="L817" s="15">
        <v>959611014</v>
      </c>
      <c r="M817" s="15">
        <v>959611014</v>
      </c>
      <c r="N817" s="15" t="s">
        <v>3921</v>
      </c>
      <c r="O817" s="15" t="s">
        <v>3922</v>
      </c>
      <c r="P817" s="15">
        <v>35441</v>
      </c>
      <c r="Q817" s="15" t="s">
        <v>35</v>
      </c>
      <c r="R817" s="15" t="s">
        <v>36</v>
      </c>
      <c r="S817" s="15" t="s">
        <v>348</v>
      </c>
      <c r="T817" s="15" t="s">
        <v>15325</v>
      </c>
      <c r="U817" s="15" t="s">
        <v>3923</v>
      </c>
      <c r="V817" s="15">
        <v>959611014</v>
      </c>
      <c r="W817" s="15" t="s">
        <v>3924</v>
      </c>
      <c r="X817" s="15" t="s">
        <v>97</v>
      </c>
      <c r="Y817" s="15">
        <v>2</v>
      </c>
      <c r="Z817" s="15" t="s">
        <v>609</v>
      </c>
      <c r="AA817" s="15" t="s">
        <v>609</v>
      </c>
      <c r="AB817" s="15">
        <v>44355</v>
      </c>
      <c r="AC817" s="15" t="s">
        <v>9291</v>
      </c>
      <c r="AD817" s="15" t="s">
        <v>9292</v>
      </c>
      <c r="AE817" s="15" t="s">
        <v>9293</v>
      </c>
      <c r="AF817" s="15" t="s">
        <v>9343</v>
      </c>
      <c r="AG817" s="15" t="s">
        <v>9344</v>
      </c>
    </row>
    <row r="818" spans="1:33" x14ac:dyDescent="0.45">
      <c r="A818" s="15">
        <v>1000812</v>
      </c>
      <c r="B818" s="15" t="s">
        <v>26</v>
      </c>
      <c r="C818" s="18">
        <v>503782310</v>
      </c>
      <c r="D818" s="15">
        <v>0</v>
      </c>
      <c r="E818" s="15" t="s">
        <v>28</v>
      </c>
      <c r="F818" s="15" t="s">
        <v>15253</v>
      </c>
      <c r="G818" s="15" t="s">
        <v>29</v>
      </c>
      <c r="H818" s="15" t="s">
        <v>1321</v>
      </c>
      <c r="I818" s="15" t="s">
        <v>3926</v>
      </c>
      <c r="J818" s="15" t="s">
        <v>3925</v>
      </c>
      <c r="K818" s="15" t="s">
        <v>32</v>
      </c>
      <c r="L818" s="15" t="s">
        <v>1020</v>
      </c>
      <c r="M818" s="15" t="s">
        <v>1020</v>
      </c>
      <c r="N818" s="15" t="s">
        <v>33</v>
      </c>
      <c r="O818" s="15" t="s">
        <v>3927</v>
      </c>
      <c r="P818" s="15">
        <v>32699</v>
      </c>
      <c r="Q818" s="15" t="s">
        <v>58</v>
      </c>
      <c r="R818" s="15" t="s">
        <v>36</v>
      </c>
      <c r="S818" s="15" t="s">
        <v>942</v>
      </c>
      <c r="T818" s="15" t="s">
        <v>15333</v>
      </c>
      <c r="U818" s="15" t="s">
        <v>3928</v>
      </c>
      <c r="W818" s="15" t="s">
        <v>1584</v>
      </c>
      <c r="X818" s="15" t="s">
        <v>97</v>
      </c>
      <c r="Y818" s="15">
        <v>0</v>
      </c>
      <c r="Z818" s="15" t="s">
        <v>1581</v>
      </c>
      <c r="AA818" s="15" t="s">
        <v>41</v>
      </c>
      <c r="AB818" s="15">
        <v>44111</v>
      </c>
      <c r="AC818" s="15" t="s">
        <v>9291</v>
      </c>
      <c r="AD818" s="15" t="s">
        <v>9295</v>
      </c>
      <c r="AE818" s="15" t="s">
        <v>9363</v>
      </c>
      <c r="AF818" s="15" t="s">
        <v>9364</v>
      </c>
      <c r="AG818" s="15" t="s">
        <v>9364</v>
      </c>
    </row>
    <row r="819" spans="1:33" x14ac:dyDescent="0.45">
      <c r="A819" s="15">
        <v>1000813</v>
      </c>
      <c r="B819" s="15" t="s">
        <v>26</v>
      </c>
      <c r="C819" s="18">
        <v>1723608160</v>
      </c>
      <c r="D819" s="15">
        <v>3000</v>
      </c>
      <c r="E819" s="15" t="s">
        <v>28</v>
      </c>
      <c r="F819" s="15" t="s">
        <v>15253</v>
      </c>
      <c r="G819" s="15" t="s">
        <v>29</v>
      </c>
      <c r="H819" s="15" t="s">
        <v>3930</v>
      </c>
      <c r="I819" s="15" t="s">
        <v>1317</v>
      </c>
      <c r="J819" s="15" t="s">
        <v>3929</v>
      </c>
      <c r="K819" s="15" t="s">
        <v>32</v>
      </c>
      <c r="L819" s="15">
        <v>989342466</v>
      </c>
      <c r="M819" s="15">
        <v>989342466</v>
      </c>
      <c r="N819" s="15" t="s">
        <v>33</v>
      </c>
      <c r="O819" s="15" t="s">
        <v>3931</v>
      </c>
      <c r="P819" s="15">
        <v>33119</v>
      </c>
      <c r="Q819" s="15" t="s">
        <v>35</v>
      </c>
      <c r="R819" s="15" t="s">
        <v>59</v>
      </c>
      <c r="S819" s="15" t="s">
        <v>248</v>
      </c>
      <c r="T819" s="15" t="s">
        <v>15325</v>
      </c>
      <c r="U819" s="15" t="s">
        <v>1388</v>
      </c>
      <c r="V819" s="15" t="s">
        <v>33</v>
      </c>
      <c r="W819" s="15" t="s">
        <v>3932</v>
      </c>
      <c r="X819" s="15" t="s">
        <v>39</v>
      </c>
      <c r="Y819" s="15">
        <v>0</v>
      </c>
      <c r="Z819" s="15" t="s">
        <v>46</v>
      </c>
      <c r="AA819" s="15" t="s">
        <v>609</v>
      </c>
      <c r="AB819" s="15">
        <v>44379</v>
      </c>
      <c r="AC819" s="15" t="s">
        <v>9291</v>
      </c>
      <c r="AD819" s="15" t="s">
        <v>9295</v>
      </c>
      <c r="AE819" s="15" t="s">
        <v>9302</v>
      </c>
      <c r="AF819" s="15" t="s">
        <v>5096</v>
      </c>
      <c r="AG819" s="15" t="s">
        <v>9312</v>
      </c>
    </row>
    <row r="820" spans="1:33" x14ac:dyDescent="0.45">
      <c r="A820" s="15">
        <v>1000814</v>
      </c>
      <c r="B820" s="15" t="s">
        <v>26</v>
      </c>
      <c r="C820" s="18">
        <v>1714427984</v>
      </c>
      <c r="D820" s="15">
        <v>800</v>
      </c>
      <c r="E820" s="15" t="s">
        <v>70</v>
      </c>
      <c r="F820" s="15" t="s">
        <v>15253</v>
      </c>
      <c r="G820" s="15" t="s">
        <v>29</v>
      </c>
      <c r="H820" s="15" t="s">
        <v>866</v>
      </c>
      <c r="I820" s="15" t="s">
        <v>721</v>
      </c>
      <c r="J820" s="15" t="s">
        <v>3933</v>
      </c>
      <c r="K820" s="15" t="s">
        <v>32</v>
      </c>
      <c r="L820" s="15" t="s">
        <v>33</v>
      </c>
      <c r="M820" s="15" t="s">
        <v>33</v>
      </c>
      <c r="N820" s="15" t="s">
        <v>33</v>
      </c>
      <c r="O820" s="15" t="s">
        <v>1294</v>
      </c>
      <c r="P820" s="15">
        <v>35612</v>
      </c>
      <c r="Q820" s="15" t="s">
        <v>58</v>
      </c>
      <c r="R820" s="15" t="s">
        <v>36</v>
      </c>
      <c r="S820" s="15" t="s">
        <v>160</v>
      </c>
      <c r="T820" s="15" t="s">
        <v>15307</v>
      </c>
      <c r="U820" s="15" t="s">
        <v>33</v>
      </c>
      <c r="V820" s="15" t="s">
        <v>33</v>
      </c>
      <c r="W820" s="15" t="s">
        <v>34</v>
      </c>
      <c r="X820" s="15" t="s">
        <v>97</v>
      </c>
      <c r="Y820" s="15">
        <v>0</v>
      </c>
      <c r="Z820" s="15" t="s">
        <v>609</v>
      </c>
      <c r="AA820" s="15" t="s">
        <v>41</v>
      </c>
      <c r="AB820" s="15">
        <v>43992</v>
      </c>
      <c r="AC820" s="15" t="s">
        <v>9291</v>
      </c>
      <c r="AD820" s="15" t="s">
        <v>9292</v>
      </c>
      <c r="AE820" s="15" t="s">
        <v>9293</v>
      </c>
      <c r="AF820" s="15" t="s">
        <v>511</v>
      </c>
      <c r="AG820" s="15" t="s">
        <v>9347</v>
      </c>
    </row>
    <row r="821" spans="1:33" x14ac:dyDescent="0.45">
      <c r="A821" s="15">
        <v>1000815</v>
      </c>
      <c r="B821" s="15" t="s">
        <v>26</v>
      </c>
      <c r="C821" s="18">
        <v>601542046</v>
      </c>
      <c r="D821" s="15">
        <v>0</v>
      </c>
      <c r="E821" s="15" t="s">
        <v>28</v>
      </c>
      <c r="F821" s="15" t="s">
        <v>15253</v>
      </c>
      <c r="G821" s="15" t="s">
        <v>29</v>
      </c>
      <c r="H821" s="15" t="s">
        <v>3935</v>
      </c>
      <c r="I821" s="15" t="s">
        <v>3936</v>
      </c>
      <c r="J821" s="15" t="s">
        <v>3934</v>
      </c>
      <c r="K821" s="15" t="s">
        <v>32</v>
      </c>
      <c r="L821" s="15" t="s">
        <v>33</v>
      </c>
      <c r="M821" s="15" t="s">
        <v>33</v>
      </c>
      <c r="N821" s="15" t="s">
        <v>33</v>
      </c>
      <c r="O821" s="15" t="s">
        <v>3937</v>
      </c>
      <c r="P821" s="15">
        <v>23003</v>
      </c>
      <c r="Q821" s="15" t="s">
        <v>58</v>
      </c>
      <c r="R821" s="15" t="s">
        <v>59</v>
      </c>
      <c r="S821" s="15" t="s">
        <v>60</v>
      </c>
      <c r="T821" s="15" t="s">
        <v>60</v>
      </c>
      <c r="W821" s="15" t="s">
        <v>34</v>
      </c>
      <c r="X821" s="15" t="s">
        <v>97</v>
      </c>
      <c r="Y821" s="15">
        <v>0</v>
      </c>
      <c r="Z821" s="15" t="s">
        <v>74</v>
      </c>
      <c r="AA821" s="15" t="s">
        <v>74</v>
      </c>
      <c r="AB821" s="15">
        <v>44058</v>
      </c>
      <c r="AC821" s="15" t="s">
        <v>9291</v>
      </c>
      <c r="AD821" s="15" t="s">
        <v>9292</v>
      </c>
      <c r="AE821" s="15" t="s">
        <v>9293</v>
      </c>
      <c r="AF821" s="15" t="s">
        <v>9350</v>
      </c>
      <c r="AG821" s="15" t="s">
        <v>9350</v>
      </c>
    </row>
    <row r="822" spans="1:33" x14ac:dyDescent="0.45">
      <c r="A822" s="15">
        <v>1000816</v>
      </c>
      <c r="B822" s="15" t="s">
        <v>2683</v>
      </c>
      <c r="C822" s="18">
        <v>1729315786</v>
      </c>
      <c r="D822" s="15">
        <v>3500</v>
      </c>
      <c r="E822" s="15" t="s">
        <v>2684</v>
      </c>
      <c r="F822" s="15" t="s">
        <v>15254</v>
      </c>
      <c r="G822" s="15" t="s">
        <v>29</v>
      </c>
      <c r="H822" s="15" t="s">
        <v>1344</v>
      </c>
      <c r="I822" s="15" t="s">
        <v>1774</v>
      </c>
      <c r="J822" s="15" t="s">
        <v>1773</v>
      </c>
      <c r="K822" s="15" t="s">
        <v>32</v>
      </c>
      <c r="L822" s="15">
        <v>968420165</v>
      </c>
      <c r="M822" s="15">
        <v>968420165</v>
      </c>
      <c r="N822" s="15" t="s">
        <v>1775</v>
      </c>
      <c r="O822" s="15" t="s">
        <v>1776</v>
      </c>
      <c r="P822" s="15">
        <v>32683</v>
      </c>
      <c r="Q822" s="15" t="s">
        <v>58</v>
      </c>
      <c r="R822" s="15" t="s">
        <v>36</v>
      </c>
      <c r="S822" s="15" t="s">
        <v>845</v>
      </c>
      <c r="T822" s="15" t="s">
        <v>845</v>
      </c>
      <c r="V822" s="15">
        <v>968420165</v>
      </c>
      <c r="W822" s="15" t="s">
        <v>1777</v>
      </c>
      <c r="X822" s="15" t="s">
        <v>39</v>
      </c>
      <c r="Y822" s="15">
        <v>2</v>
      </c>
      <c r="Z822" s="15" t="s">
        <v>46</v>
      </c>
      <c r="AA822" s="15" t="s">
        <v>609</v>
      </c>
      <c r="AB822" s="15">
        <v>44124</v>
      </c>
      <c r="AC822" s="15" t="s">
        <v>9291</v>
      </c>
      <c r="AD822" s="15" t="s">
        <v>9295</v>
      </c>
      <c r="AE822" s="15" t="s">
        <v>9302</v>
      </c>
      <c r="AF822" s="15" t="s">
        <v>5096</v>
      </c>
      <c r="AG822" s="15" t="s">
        <v>9312</v>
      </c>
    </row>
    <row r="823" spans="1:33" x14ac:dyDescent="0.45">
      <c r="A823" s="15">
        <v>1000817</v>
      </c>
      <c r="B823" s="15" t="s">
        <v>2683</v>
      </c>
      <c r="C823" s="18">
        <v>1729315844</v>
      </c>
      <c r="D823" s="15">
        <v>0</v>
      </c>
      <c r="E823" s="15" t="s">
        <v>2684</v>
      </c>
      <c r="F823" s="15" t="s">
        <v>15254</v>
      </c>
      <c r="G823" s="15" t="s">
        <v>29</v>
      </c>
      <c r="H823" s="15" t="s">
        <v>1344</v>
      </c>
      <c r="I823" s="15" t="s">
        <v>1774</v>
      </c>
      <c r="J823" s="15" t="s">
        <v>1773</v>
      </c>
      <c r="K823" s="15" t="s">
        <v>32</v>
      </c>
      <c r="L823" s="15">
        <v>968420165</v>
      </c>
      <c r="M823" s="15">
        <v>968420165</v>
      </c>
      <c r="N823" s="15" t="s">
        <v>1775</v>
      </c>
      <c r="O823" s="15" t="s">
        <v>1776</v>
      </c>
      <c r="P823" s="15">
        <v>32683</v>
      </c>
      <c r="Q823" s="15" t="s">
        <v>58</v>
      </c>
      <c r="R823" s="15" t="s">
        <v>36</v>
      </c>
      <c r="S823" s="15" t="s">
        <v>845</v>
      </c>
      <c r="T823" s="15" t="s">
        <v>845</v>
      </c>
      <c r="V823" s="15">
        <v>968420165</v>
      </c>
      <c r="W823" s="15" t="s">
        <v>1777</v>
      </c>
      <c r="X823" s="15" t="s">
        <v>39</v>
      </c>
      <c r="Y823" s="15">
        <v>2</v>
      </c>
      <c r="Z823" s="15" t="s">
        <v>46</v>
      </c>
      <c r="AA823" s="15" t="s">
        <v>609</v>
      </c>
      <c r="AB823" s="15">
        <v>44124</v>
      </c>
      <c r="AC823" s="15" t="s">
        <v>9291</v>
      </c>
      <c r="AD823" s="15" t="s">
        <v>9295</v>
      </c>
      <c r="AE823" s="15" t="s">
        <v>9302</v>
      </c>
      <c r="AF823" s="15" t="s">
        <v>5096</v>
      </c>
      <c r="AG823" s="15" t="s">
        <v>9312</v>
      </c>
    </row>
    <row r="824" spans="1:33" x14ac:dyDescent="0.45">
      <c r="A824" s="15">
        <v>1000818</v>
      </c>
      <c r="B824" s="15" t="s">
        <v>26</v>
      </c>
      <c r="C824" s="18">
        <v>601250574</v>
      </c>
      <c r="D824" s="15">
        <v>1200</v>
      </c>
      <c r="E824" s="15" t="s">
        <v>28</v>
      </c>
      <c r="F824" s="15" t="s">
        <v>15253</v>
      </c>
      <c r="G824" s="15" t="s">
        <v>29</v>
      </c>
      <c r="H824" s="15" t="s">
        <v>3939</v>
      </c>
      <c r="I824" s="15" t="s">
        <v>3940</v>
      </c>
      <c r="J824" s="15" t="s">
        <v>3938</v>
      </c>
      <c r="K824" s="15" t="s">
        <v>32</v>
      </c>
      <c r="L824" s="15">
        <v>999783809</v>
      </c>
      <c r="M824" s="15">
        <v>374813</v>
      </c>
      <c r="N824" s="15" t="s">
        <v>33</v>
      </c>
      <c r="O824" s="15" t="s">
        <v>3941</v>
      </c>
      <c r="P824" s="15">
        <v>21117</v>
      </c>
      <c r="Q824" s="15" t="s">
        <v>58</v>
      </c>
      <c r="R824" s="15" t="s">
        <v>36</v>
      </c>
      <c r="S824" s="15" t="s">
        <v>1690</v>
      </c>
      <c r="T824" s="15" t="s">
        <v>15359</v>
      </c>
      <c r="W824" s="15" t="s">
        <v>3942</v>
      </c>
      <c r="X824" s="15" t="s">
        <v>39</v>
      </c>
      <c r="Y824" s="15">
        <v>0</v>
      </c>
      <c r="Z824" s="15" t="s">
        <v>74</v>
      </c>
      <c r="AA824" s="15" t="s">
        <v>46</v>
      </c>
      <c r="AB824" s="15">
        <v>44042</v>
      </c>
      <c r="AC824" s="15" t="s">
        <v>9291</v>
      </c>
      <c r="AD824" s="15" t="s">
        <v>9295</v>
      </c>
      <c r="AE824" s="15" t="s">
        <v>9293</v>
      </c>
      <c r="AF824" s="15" t="s">
        <v>9297</v>
      </c>
      <c r="AG824" s="15" t="s">
        <v>9487</v>
      </c>
    </row>
    <row r="825" spans="1:33" x14ac:dyDescent="0.45">
      <c r="A825" s="15">
        <v>1000819</v>
      </c>
      <c r="B825" s="15" t="s">
        <v>26</v>
      </c>
      <c r="C825" s="18">
        <v>602571366</v>
      </c>
      <c r="D825" s="15">
        <v>3000</v>
      </c>
      <c r="E825" s="15" t="s">
        <v>28</v>
      </c>
      <c r="F825" s="15" t="s">
        <v>15253</v>
      </c>
      <c r="G825" s="15" t="s">
        <v>29</v>
      </c>
      <c r="H825" s="15" t="s">
        <v>641</v>
      </c>
      <c r="I825" s="15" t="s">
        <v>1549</v>
      </c>
      <c r="J825" s="15" t="s">
        <v>3943</v>
      </c>
      <c r="K825" s="15" t="s">
        <v>32</v>
      </c>
      <c r="L825" s="15">
        <v>992139605</v>
      </c>
      <c r="M825" s="15">
        <v>992139605</v>
      </c>
      <c r="N825" s="15" t="s">
        <v>33</v>
      </c>
      <c r="O825" s="15" t="s">
        <v>3944</v>
      </c>
      <c r="P825" s="15">
        <v>27033</v>
      </c>
      <c r="Q825" s="15" t="s">
        <v>58</v>
      </c>
      <c r="R825" s="15" t="s">
        <v>36</v>
      </c>
      <c r="S825" s="15" t="s">
        <v>279</v>
      </c>
      <c r="T825" s="15" t="s">
        <v>15324</v>
      </c>
      <c r="U825" s="15" t="s">
        <v>3945</v>
      </c>
      <c r="V825" s="15">
        <v>991170303</v>
      </c>
      <c r="W825" s="15" t="s">
        <v>3946</v>
      </c>
      <c r="X825" s="15" t="s">
        <v>39</v>
      </c>
      <c r="Y825" s="15">
        <v>0</v>
      </c>
      <c r="Z825" s="15" t="s">
        <v>609</v>
      </c>
      <c r="AA825" s="15" t="s">
        <v>609</v>
      </c>
      <c r="AB825" s="15">
        <v>44372</v>
      </c>
      <c r="AC825" s="15" t="s">
        <v>9291</v>
      </c>
      <c r="AD825" s="15" t="s">
        <v>9295</v>
      </c>
      <c r="AE825" s="15" t="s">
        <v>9293</v>
      </c>
      <c r="AF825" s="15" t="s">
        <v>9369</v>
      </c>
      <c r="AG825" s="15" t="s">
        <v>9380</v>
      </c>
    </row>
    <row r="826" spans="1:33" x14ac:dyDescent="0.45">
      <c r="A826" s="15">
        <v>1000820</v>
      </c>
      <c r="B826" s="15" t="s">
        <v>26</v>
      </c>
      <c r="C826" s="18">
        <v>1751264076</v>
      </c>
      <c r="D826" s="15">
        <v>1300</v>
      </c>
      <c r="E826" s="15" t="s">
        <v>28</v>
      </c>
      <c r="F826" s="15" t="s">
        <v>15253</v>
      </c>
      <c r="G826" s="15" t="s">
        <v>29</v>
      </c>
      <c r="H826" s="15" t="s">
        <v>3948</v>
      </c>
      <c r="I826" s="15" t="s">
        <v>684</v>
      </c>
      <c r="J826" s="15" t="s">
        <v>3947</v>
      </c>
      <c r="K826" s="15" t="s">
        <v>32</v>
      </c>
      <c r="L826" s="15" t="s">
        <v>33</v>
      </c>
      <c r="M826" s="15">
        <v>984190798</v>
      </c>
      <c r="N826" s="15" t="s">
        <v>33</v>
      </c>
      <c r="O826" s="15" t="s">
        <v>3949</v>
      </c>
      <c r="P826" s="15">
        <v>34452</v>
      </c>
      <c r="Q826" s="15" t="s">
        <v>58</v>
      </c>
      <c r="R826" s="15" t="s">
        <v>36</v>
      </c>
      <c r="S826" s="15" t="s">
        <v>348</v>
      </c>
      <c r="T826" s="15" t="s">
        <v>15325</v>
      </c>
      <c r="U826" s="15" t="s">
        <v>3950</v>
      </c>
      <c r="V826" s="15">
        <v>984190798</v>
      </c>
      <c r="W826" s="15" t="s">
        <v>3951</v>
      </c>
      <c r="X826" s="15" t="s">
        <v>39</v>
      </c>
      <c r="Y826" s="15">
        <v>0</v>
      </c>
      <c r="Z826" s="15" t="s">
        <v>41</v>
      </c>
      <c r="AA826" s="15" t="s">
        <v>41</v>
      </c>
      <c r="AB826" s="15">
        <v>44111</v>
      </c>
      <c r="AC826" s="15" t="s">
        <v>9291</v>
      </c>
      <c r="AD826" s="15" t="s">
        <v>9292</v>
      </c>
      <c r="AE826" s="15" t="s">
        <v>9302</v>
      </c>
      <c r="AF826" s="15" t="s">
        <v>5096</v>
      </c>
      <c r="AG826" s="15" t="s">
        <v>9303</v>
      </c>
    </row>
    <row r="827" spans="1:33" x14ac:dyDescent="0.45">
      <c r="A827" s="15">
        <v>1000821</v>
      </c>
      <c r="B827" s="15" t="s">
        <v>26</v>
      </c>
      <c r="C827" s="18">
        <v>1725449886</v>
      </c>
      <c r="D827" s="15">
        <v>1500</v>
      </c>
      <c r="E827" s="15" t="s">
        <v>28</v>
      </c>
      <c r="F827" s="15" t="s">
        <v>15253</v>
      </c>
      <c r="G827" s="15" t="s">
        <v>29</v>
      </c>
      <c r="H827" s="15" t="s">
        <v>3953</v>
      </c>
      <c r="I827" s="15" t="s">
        <v>2391</v>
      </c>
      <c r="J827" s="15" t="s">
        <v>3952</v>
      </c>
      <c r="K827" s="15" t="s">
        <v>32</v>
      </c>
      <c r="L827" s="15" t="s">
        <v>33</v>
      </c>
      <c r="M827" s="15">
        <v>984539441</v>
      </c>
      <c r="N827" s="15" t="s">
        <v>33</v>
      </c>
      <c r="O827" s="15" t="s">
        <v>3954</v>
      </c>
      <c r="P827" s="15">
        <v>36120</v>
      </c>
      <c r="Q827" s="15" t="s">
        <v>35</v>
      </c>
      <c r="R827" s="15" t="s">
        <v>59</v>
      </c>
      <c r="S827" s="15" t="s">
        <v>348</v>
      </c>
      <c r="T827" s="15" t="s">
        <v>15325</v>
      </c>
      <c r="U827" s="15" t="s">
        <v>1365</v>
      </c>
      <c r="V827" s="15">
        <v>984539441</v>
      </c>
      <c r="W827" s="15" t="s">
        <v>3955</v>
      </c>
      <c r="X827" s="15" t="s">
        <v>39</v>
      </c>
      <c r="Y827" s="15">
        <v>0</v>
      </c>
      <c r="Z827" s="15" t="s">
        <v>41</v>
      </c>
      <c r="AA827" s="15" t="s">
        <v>41</v>
      </c>
      <c r="AB827" s="15">
        <v>44111</v>
      </c>
      <c r="AC827" s="15" t="s">
        <v>9291</v>
      </c>
      <c r="AD827" s="15" t="s">
        <v>9292</v>
      </c>
      <c r="AE827" s="15" t="s">
        <v>9293</v>
      </c>
      <c r="AF827" s="15" t="s">
        <v>511</v>
      </c>
      <c r="AG827" s="15" t="s">
        <v>9347</v>
      </c>
    </row>
    <row r="828" spans="1:33" x14ac:dyDescent="0.45">
      <c r="A828" s="15">
        <v>1000822</v>
      </c>
      <c r="B828" s="15" t="s">
        <v>26</v>
      </c>
      <c r="C828" s="18">
        <v>1712404332</v>
      </c>
      <c r="D828" s="15">
        <v>1200</v>
      </c>
      <c r="E828" s="15" t="s">
        <v>28</v>
      </c>
      <c r="F828" s="15" t="s">
        <v>15253</v>
      </c>
      <c r="G828" s="15" t="s">
        <v>29</v>
      </c>
      <c r="H828" s="15" t="s">
        <v>3957</v>
      </c>
      <c r="I828" s="15" t="s">
        <v>3114</v>
      </c>
      <c r="J828" s="15" t="s">
        <v>3956</v>
      </c>
      <c r="K828" s="15" t="s">
        <v>32</v>
      </c>
      <c r="L828" s="15">
        <v>988095119</v>
      </c>
      <c r="M828" s="15">
        <v>988095119</v>
      </c>
      <c r="N828" s="15" t="s">
        <v>33</v>
      </c>
      <c r="O828" s="15" t="s">
        <v>3958</v>
      </c>
      <c r="P828" s="15">
        <v>27334</v>
      </c>
      <c r="Q828" s="15" t="s">
        <v>58</v>
      </c>
      <c r="R828" s="15" t="s">
        <v>59</v>
      </c>
      <c r="S828" s="15" t="s">
        <v>244</v>
      </c>
      <c r="T828" s="15" t="s">
        <v>15349</v>
      </c>
      <c r="U828" s="15" t="s">
        <v>3959</v>
      </c>
      <c r="V828" s="15">
        <v>988095119</v>
      </c>
      <c r="W828" s="15" t="s">
        <v>3960</v>
      </c>
      <c r="X828" s="15" t="s">
        <v>39</v>
      </c>
      <c r="Y828" s="15">
        <v>0</v>
      </c>
      <c r="Z828" s="15" t="s">
        <v>609</v>
      </c>
      <c r="AA828" s="15" t="s">
        <v>41</v>
      </c>
      <c r="AB828" s="15">
        <v>44111</v>
      </c>
      <c r="AC828" s="15" t="s">
        <v>9291</v>
      </c>
      <c r="AD828" s="15" t="s">
        <v>9295</v>
      </c>
      <c r="AE828" s="15" t="s">
        <v>9293</v>
      </c>
      <c r="AF828" s="15" t="s">
        <v>511</v>
      </c>
      <c r="AG828" s="15" t="s">
        <v>9294</v>
      </c>
    </row>
    <row r="829" spans="1:33" x14ac:dyDescent="0.45">
      <c r="A829" s="15">
        <v>1000823</v>
      </c>
      <c r="B829" s="15" t="s">
        <v>1800</v>
      </c>
      <c r="C829" s="18">
        <v>2191701227001</v>
      </c>
      <c r="D829" s="15">
        <v>80000</v>
      </c>
      <c r="E829" s="15" t="s">
        <v>70</v>
      </c>
      <c r="F829" s="15" t="s">
        <v>15253</v>
      </c>
      <c r="G829" s="15" t="s">
        <v>1801</v>
      </c>
      <c r="H829" s="15" t="s">
        <v>3961</v>
      </c>
      <c r="I829" s="15" t="s">
        <v>3962</v>
      </c>
      <c r="J829" s="15" t="s">
        <v>3963</v>
      </c>
      <c r="K829" s="15" t="s">
        <v>32</v>
      </c>
      <c r="L829" s="15">
        <v>62830857</v>
      </c>
      <c r="M829" s="15">
        <v>997203903</v>
      </c>
      <c r="N829" s="15" t="s">
        <v>3964</v>
      </c>
      <c r="O829" s="15" t="s">
        <v>3965</v>
      </c>
      <c r="P829" s="15">
        <v>24566</v>
      </c>
      <c r="Q829" s="15" t="s">
        <v>35</v>
      </c>
      <c r="R829" s="15" t="s">
        <v>36</v>
      </c>
      <c r="S829" s="15" t="s">
        <v>2121</v>
      </c>
      <c r="T829" s="15" t="s">
        <v>15359</v>
      </c>
      <c r="U829" s="15" t="s">
        <v>3966</v>
      </c>
      <c r="V829" s="15">
        <v>62830857</v>
      </c>
      <c r="W829" s="15" t="s">
        <v>3967</v>
      </c>
      <c r="X829" s="15" t="s">
        <v>97</v>
      </c>
      <c r="Y829" s="15">
        <v>0</v>
      </c>
      <c r="Z829" s="15" t="s">
        <v>74</v>
      </c>
      <c r="AA829" s="15" t="s">
        <v>40</v>
      </c>
      <c r="AB829" s="15">
        <v>44020</v>
      </c>
      <c r="AC829" s="15" t="s">
        <v>9291</v>
      </c>
      <c r="AD829" s="15" t="s">
        <v>9296</v>
      </c>
      <c r="AE829" s="15" t="s">
        <v>9483</v>
      </c>
      <c r="AF829" s="15" t="s">
        <v>9484</v>
      </c>
      <c r="AG829" s="15" t="s">
        <v>9485</v>
      </c>
    </row>
    <row r="830" spans="1:33" x14ac:dyDescent="0.45">
      <c r="A830" s="15">
        <v>1000824</v>
      </c>
      <c r="B830" s="15" t="s">
        <v>26</v>
      </c>
      <c r="C830" s="18">
        <v>604708958</v>
      </c>
      <c r="D830" s="15">
        <v>2000</v>
      </c>
      <c r="E830" s="15" t="s">
        <v>28</v>
      </c>
      <c r="F830" s="15" t="s">
        <v>15253</v>
      </c>
      <c r="G830" s="15" t="s">
        <v>29</v>
      </c>
      <c r="H830" s="15" t="s">
        <v>2167</v>
      </c>
      <c r="I830" s="15" t="s">
        <v>674</v>
      </c>
      <c r="J830" s="15" t="s">
        <v>3968</v>
      </c>
      <c r="K830" s="15" t="s">
        <v>32</v>
      </c>
      <c r="L830" s="15">
        <v>978956002</v>
      </c>
      <c r="M830" s="15">
        <v>978956002</v>
      </c>
      <c r="N830" s="15" t="s">
        <v>33</v>
      </c>
      <c r="O830" s="15" t="s">
        <v>3969</v>
      </c>
      <c r="P830" s="15">
        <v>32136</v>
      </c>
      <c r="Q830" s="15" t="s">
        <v>58</v>
      </c>
      <c r="R830" s="15" t="s">
        <v>59</v>
      </c>
      <c r="S830" s="15" t="s">
        <v>348</v>
      </c>
      <c r="T830" s="15" t="s">
        <v>15325</v>
      </c>
      <c r="U830" s="15" t="s">
        <v>3970</v>
      </c>
      <c r="V830" s="15" t="s">
        <v>33</v>
      </c>
      <c r="W830" s="15" t="s">
        <v>3971</v>
      </c>
      <c r="X830" s="15" t="s">
        <v>39</v>
      </c>
      <c r="Y830" s="15">
        <v>0</v>
      </c>
      <c r="Z830" s="15" t="s">
        <v>41</v>
      </c>
      <c r="AA830" s="15" t="s">
        <v>609</v>
      </c>
      <c r="AB830" s="15">
        <v>44299</v>
      </c>
      <c r="AC830" s="15" t="s">
        <v>9291</v>
      </c>
      <c r="AD830" s="15" t="s">
        <v>9329</v>
      </c>
      <c r="AE830" s="15" t="s">
        <v>9302</v>
      </c>
      <c r="AF830" s="15" t="s">
        <v>5096</v>
      </c>
      <c r="AG830" s="15" t="s">
        <v>9312</v>
      </c>
    </row>
    <row r="831" spans="1:33" x14ac:dyDescent="0.45">
      <c r="A831" s="15">
        <v>1000825</v>
      </c>
      <c r="B831" s="15" t="s">
        <v>26</v>
      </c>
      <c r="C831" s="18">
        <v>603075763</v>
      </c>
      <c r="D831" s="15">
        <v>1500</v>
      </c>
      <c r="E831" s="15" t="s">
        <v>70</v>
      </c>
      <c r="F831" s="15" t="s">
        <v>15253</v>
      </c>
      <c r="G831" s="15" t="s">
        <v>29</v>
      </c>
      <c r="H831" s="15" t="s">
        <v>3973</v>
      </c>
      <c r="I831" s="15" t="s">
        <v>3974</v>
      </c>
      <c r="J831" s="15" t="s">
        <v>3972</v>
      </c>
      <c r="K831" s="15" t="s">
        <v>32</v>
      </c>
      <c r="L831" s="15">
        <v>997537682</v>
      </c>
      <c r="M831" s="15" t="s">
        <v>33</v>
      </c>
      <c r="N831" s="15" t="s">
        <v>3975</v>
      </c>
      <c r="O831" s="15" t="s">
        <v>3976</v>
      </c>
      <c r="P831" s="15">
        <v>27705</v>
      </c>
      <c r="Q831" s="15" t="s">
        <v>409</v>
      </c>
      <c r="R831" s="15" t="s">
        <v>59</v>
      </c>
      <c r="S831" s="15" t="s">
        <v>3977</v>
      </c>
      <c r="T831" s="15" t="s">
        <v>15349</v>
      </c>
      <c r="U831" s="15" t="s">
        <v>3978</v>
      </c>
      <c r="W831" s="15" t="s">
        <v>3979</v>
      </c>
      <c r="X831" s="15" t="s">
        <v>97</v>
      </c>
      <c r="Y831" s="15">
        <v>0</v>
      </c>
      <c r="Z831" s="15" t="s">
        <v>74</v>
      </c>
      <c r="AA831" s="15" t="s">
        <v>74</v>
      </c>
      <c r="AB831" s="15">
        <v>43986</v>
      </c>
      <c r="AC831" s="15" t="s">
        <v>9291</v>
      </c>
      <c r="AD831" s="15" t="s">
        <v>9296</v>
      </c>
      <c r="AE831" s="15" t="s">
        <v>9293</v>
      </c>
      <c r="AF831" s="15" t="s">
        <v>511</v>
      </c>
      <c r="AG831" s="15" t="s">
        <v>9300</v>
      </c>
    </row>
    <row r="832" spans="1:33" x14ac:dyDescent="0.45">
      <c r="A832" s="15">
        <v>1000826</v>
      </c>
      <c r="B832" s="15" t="s">
        <v>26</v>
      </c>
      <c r="C832" s="18">
        <v>605229293</v>
      </c>
      <c r="D832" s="15">
        <v>3000</v>
      </c>
      <c r="E832" s="15" t="s">
        <v>28</v>
      </c>
      <c r="F832" s="15" t="s">
        <v>15253</v>
      </c>
      <c r="G832" s="15" t="s">
        <v>29</v>
      </c>
      <c r="H832" s="15" t="s">
        <v>3981</v>
      </c>
      <c r="I832" s="15" t="s">
        <v>3982</v>
      </c>
      <c r="J832" s="15" t="s">
        <v>3980</v>
      </c>
      <c r="K832" s="15" t="s">
        <v>32</v>
      </c>
      <c r="L832" s="15">
        <v>979868703</v>
      </c>
      <c r="M832" s="15">
        <v>979868703</v>
      </c>
      <c r="N832" s="15" t="s">
        <v>33</v>
      </c>
      <c r="O832" s="15" t="s">
        <v>3983</v>
      </c>
      <c r="P832" s="15">
        <v>36078</v>
      </c>
      <c r="Q832" s="15" t="s">
        <v>35</v>
      </c>
      <c r="R832" s="15" t="s">
        <v>36</v>
      </c>
      <c r="S832" s="15" t="s">
        <v>348</v>
      </c>
      <c r="T832" s="15" t="s">
        <v>15325</v>
      </c>
      <c r="U832" s="15" t="s">
        <v>33</v>
      </c>
      <c r="V832" s="15">
        <v>979868703</v>
      </c>
      <c r="W832" s="15" t="s">
        <v>34</v>
      </c>
      <c r="X832" s="15" t="s">
        <v>39</v>
      </c>
      <c r="Y832" s="15">
        <v>0</v>
      </c>
      <c r="Z832" s="15" t="s">
        <v>41</v>
      </c>
      <c r="AA832" s="15" t="s">
        <v>665</v>
      </c>
      <c r="AB832" s="15">
        <v>44463</v>
      </c>
      <c r="AC832" s="15" t="s">
        <v>9291</v>
      </c>
      <c r="AD832" s="15" t="s">
        <v>9295</v>
      </c>
      <c r="AE832" s="15" t="s">
        <v>9293</v>
      </c>
      <c r="AF832" s="15" t="s">
        <v>9369</v>
      </c>
      <c r="AG832" s="15" t="s">
        <v>9390</v>
      </c>
    </row>
    <row r="833" spans="1:33" x14ac:dyDescent="0.45">
      <c r="A833" s="15">
        <v>1000827</v>
      </c>
      <c r="B833" s="15" t="s">
        <v>26</v>
      </c>
      <c r="C833" s="18">
        <v>1711348589</v>
      </c>
      <c r="D833" s="15">
        <v>500</v>
      </c>
      <c r="E833" s="15" t="s">
        <v>70</v>
      </c>
      <c r="F833" s="15" t="s">
        <v>15253</v>
      </c>
      <c r="G833" s="15" t="s">
        <v>29</v>
      </c>
      <c r="H833" s="15" t="s">
        <v>3985</v>
      </c>
      <c r="I833" s="15" t="s">
        <v>3986</v>
      </c>
      <c r="J833" s="15" t="s">
        <v>3984</v>
      </c>
      <c r="K833" s="15" t="s">
        <v>32</v>
      </c>
      <c r="L833" s="15">
        <v>3434761</v>
      </c>
      <c r="M833" s="15">
        <v>985732844</v>
      </c>
      <c r="N833" s="15" t="s">
        <v>33</v>
      </c>
      <c r="O833" s="15" t="s">
        <v>3987</v>
      </c>
      <c r="P833" s="15">
        <v>26006</v>
      </c>
      <c r="Q833" s="15" t="s">
        <v>58</v>
      </c>
      <c r="R833" s="15" t="s">
        <v>36</v>
      </c>
      <c r="S833" s="15" t="s">
        <v>244</v>
      </c>
      <c r="T833" s="15" t="s">
        <v>15349</v>
      </c>
      <c r="U833" s="15" t="s">
        <v>33</v>
      </c>
      <c r="V833" s="15" t="s">
        <v>33</v>
      </c>
      <c r="W833" s="15" t="s">
        <v>34</v>
      </c>
      <c r="X833" s="15" t="s">
        <v>39</v>
      </c>
      <c r="Y833" s="15">
        <v>0</v>
      </c>
      <c r="Z833" s="15" t="s">
        <v>41</v>
      </c>
      <c r="AA833" s="15" t="s">
        <v>41</v>
      </c>
      <c r="AB833" s="15">
        <v>44111</v>
      </c>
      <c r="AC833" s="15" t="s">
        <v>9291</v>
      </c>
      <c r="AD833" s="15" t="s">
        <v>9292</v>
      </c>
      <c r="AE833" s="15" t="s">
        <v>9459</v>
      </c>
      <c r="AF833" s="15" t="s">
        <v>9460</v>
      </c>
      <c r="AG833" s="15" t="s">
        <v>9461</v>
      </c>
    </row>
    <row r="834" spans="1:33" x14ac:dyDescent="0.45">
      <c r="A834" s="15">
        <v>1000828</v>
      </c>
      <c r="B834" s="15" t="s">
        <v>26</v>
      </c>
      <c r="C834" s="18">
        <v>1708727910</v>
      </c>
      <c r="D834" s="15">
        <v>500</v>
      </c>
      <c r="E834" s="15" t="s">
        <v>70</v>
      </c>
      <c r="F834" s="15" t="s">
        <v>15253</v>
      </c>
      <c r="G834" s="15" t="s">
        <v>29</v>
      </c>
      <c r="H834" s="15" t="s">
        <v>3989</v>
      </c>
      <c r="I834" s="15" t="s">
        <v>3990</v>
      </c>
      <c r="J834" s="15" t="s">
        <v>3988</v>
      </c>
      <c r="K834" s="15" t="s">
        <v>32</v>
      </c>
      <c r="L834" s="15">
        <v>984434713</v>
      </c>
      <c r="M834" s="15">
        <v>984434713</v>
      </c>
      <c r="N834" s="15" t="s">
        <v>3991</v>
      </c>
      <c r="O834" s="15" t="s">
        <v>3992</v>
      </c>
      <c r="P834" s="15">
        <v>24513</v>
      </c>
      <c r="Q834" s="15" t="s">
        <v>409</v>
      </c>
      <c r="R834" s="15" t="s">
        <v>36</v>
      </c>
      <c r="S834" s="15" t="s">
        <v>265</v>
      </c>
      <c r="T834" s="15" t="s">
        <v>15324</v>
      </c>
      <c r="U834" s="15" t="s">
        <v>3993</v>
      </c>
      <c r="V834" s="15">
        <v>984434713</v>
      </c>
      <c r="W834" s="15" t="s">
        <v>3992</v>
      </c>
      <c r="X834" s="15" t="s">
        <v>39</v>
      </c>
      <c r="Y834" s="15">
        <v>0</v>
      </c>
      <c r="Z834" s="15" t="s">
        <v>41</v>
      </c>
      <c r="AA834" s="15" t="s">
        <v>609</v>
      </c>
      <c r="AB834" s="15">
        <v>44252</v>
      </c>
      <c r="AC834" s="15" t="s">
        <v>9291</v>
      </c>
      <c r="AD834" s="15" t="s">
        <v>9292</v>
      </c>
      <c r="AE834" s="15" t="s">
        <v>9293</v>
      </c>
      <c r="AF834" s="15" t="s">
        <v>9321</v>
      </c>
      <c r="AG834" s="15" t="s">
        <v>9488</v>
      </c>
    </row>
    <row r="835" spans="1:33" x14ac:dyDescent="0.45">
      <c r="A835" s="15">
        <v>1000829</v>
      </c>
      <c r="B835" s="15" t="s">
        <v>26</v>
      </c>
      <c r="C835" s="18">
        <v>1755360060</v>
      </c>
      <c r="D835" s="15">
        <v>0</v>
      </c>
      <c r="E835" s="15" t="s">
        <v>70</v>
      </c>
      <c r="F835" s="15" t="s">
        <v>15253</v>
      </c>
      <c r="G835" s="15" t="s">
        <v>29</v>
      </c>
      <c r="H835" s="15" t="s">
        <v>3759</v>
      </c>
      <c r="I835" s="15" t="s">
        <v>889</v>
      </c>
      <c r="J835" s="15" t="s">
        <v>3758</v>
      </c>
      <c r="K835" s="15" t="s">
        <v>32</v>
      </c>
      <c r="L835" s="15">
        <v>998871358</v>
      </c>
      <c r="M835" s="15">
        <v>998871358</v>
      </c>
      <c r="N835" s="15" t="s">
        <v>33</v>
      </c>
      <c r="O835" s="15" t="s">
        <v>3760</v>
      </c>
      <c r="P835" s="15">
        <v>36605</v>
      </c>
      <c r="Q835" s="15" t="s">
        <v>35</v>
      </c>
      <c r="R835" s="15" t="s">
        <v>59</v>
      </c>
      <c r="S835" s="15" t="s">
        <v>51</v>
      </c>
      <c r="T835" s="15" t="s">
        <v>51</v>
      </c>
      <c r="U835" s="15" t="s">
        <v>2197</v>
      </c>
      <c r="V835" s="15">
        <v>998871358</v>
      </c>
      <c r="W835" s="15" t="s">
        <v>34</v>
      </c>
      <c r="X835" s="15" t="s">
        <v>39</v>
      </c>
      <c r="Y835" s="15">
        <v>0</v>
      </c>
      <c r="Z835" s="15" t="s">
        <v>41</v>
      </c>
      <c r="AA835" s="15" t="s">
        <v>41</v>
      </c>
      <c r="AB835" s="15">
        <v>44118</v>
      </c>
      <c r="AC835" s="15" t="s">
        <v>9291</v>
      </c>
      <c r="AD835" s="15" t="s">
        <v>9329</v>
      </c>
      <c r="AE835" s="15" t="s">
        <v>9302</v>
      </c>
      <c r="AF835" s="15" t="s">
        <v>5096</v>
      </c>
      <c r="AG835" s="15" t="s">
        <v>9312</v>
      </c>
    </row>
    <row r="836" spans="1:33" x14ac:dyDescent="0.45">
      <c r="A836" s="15">
        <v>1000830</v>
      </c>
      <c r="B836" s="15" t="s">
        <v>26</v>
      </c>
      <c r="C836" s="18">
        <v>1720375029</v>
      </c>
      <c r="D836" s="15">
        <v>0</v>
      </c>
      <c r="E836" s="15" t="s">
        <v>70</v>
      </c>
      <c r="F836" s="15" t="s">
        <v>15253</v>
      </c>
      <c r="G836" s="15" t="s">
        <v>29</v>
      </c>
      <c r="H836" s="15" t="s">
        <v>1111</v>
      </c>
      <c r="I836" s="15" t="s">
        <v>684</v>
      </c>
      <c r="J836" s="15" t="s">
        <v>3994</v>
      </c>
      <c r="K836" s="15" t="s">
        <v>32</v>
      </c>
      <c r="L836" s="15" t="s">
        <v>33</v>
      </c>
      <c r="M836" s="15" t="s">
        <v>33</v>
      </c>
      <c r="N836" s="15" t="s">
        <v>33</v>
      </c>
      <c r="O836" s="15" t="s">
        <v>34</v>
      </c>
      <c r="P836" s="15">
        <v>31048</v>
      </c>
      <c r="Q836" s="15" t="s">
        <v>58</v>
      </c>
      <c r="R836" s="15" t="s">
        <v>59</v>
      </c>
      <c r="S836" s="15" t="s">
        <v>3995</v>
      </c>
      <c r="T836" s="15" t="s">
        <v>15357</v>
      </c>
      <c r="W836" s="15" t="s">
        <v>1075</v>
      </c>
      <c r="X836" s="15" t="s">
        <v>39</v>
      </c>
      <c r="Y836" s="15">
        <v>0</v>
      </c>
      <c r="Z836" s="15" t="s">
        <v>41</v>
      </c>
      <c r="AC836" s="15" t="s">
        <v>9291</v>
      </c>
      <c r="AD836" s="15" t="s">
        <v>9329</v>
      </c>
      <c r="AE836" s="15" t="s">
        <v>9302</v>
      </c>
      <c r="AF836" s="15" t="s">
        <v>5096</v>
      </c>
      <c r="AG836" s="15" t="s">
        <v>9312</v>
      </c>
    </row>
    <row r="837" spans="1:33" x14ac:dyDescent="0.45">
      <c r="A837" s="15">
        <v>1000831</v>
      </c>
      <c r="B837" s="15" t="s">
        <v>26</v>
      </c>
      <c r="C837" s="18">
        <v>1718868456</v>
      </c>
      <c r="D837" s="15">
        <v>0</v>
      </c>
      <c r="E837" s="15" t="s">
        <v>70</v>
      </c>
      <c r="F837" s="15" t="s">
        <v>15253</v>
      </c>
      <c r="G837" s="15" t="s">
        <v>29</v>
      </c>
      <c r="H837" s="15" t="s">
        <v>3997</v>
      </c>
      <c r="I837" s="15" t="s">
        <v>3998</v>
      </c>
      <c r="J837" s="15" t="s">
        <v>3996</v>
      </c>
      <c r="K837" s="15" t="s">
        <v>32</v>
      </c>
      <c r="L837" s="15">
        <v>982446966</v>
      </c>
      <c r="M837" s="15">
        <v>982446966</v>
      </c>
      <c r="N837" s="15" t="s">
        <v>33</v>
      </c>
      <c r="O837" s="15" t="s">
        <v>3999</v>
      </c>
      <c r="P837" s="15">
        <v>32425</v>
      </c>
      <c r="Q837" s="15" t="s">
        <v>35</v>
      </c>
      <c r="R837" s="15" t="s">
        <v>59</v>
      </c>
      <c r="S837" s="15" t="s">
        <v>279</v>
      </c>
      <c r="T837" s="15" t="s">
        <v>15324</v>
      </c>
      <c r="V837" s="15">
        <v>982446966</v>
      </c>
      <c r="W837" s="15" t="s">
        <v>34</v>
      </c>
      <c r="X837" s="15" t="s">
        <v>39</v>
      </c>
      <c r="Y837" s="15">
        <v>0</v>
      </c>
      <c r="Z837" s="15" t="s">
        <v>41</v>
      </c>
      <c r="AA837" s="15" t="s">
        <v>41</v>
      </c>
      <c r="AB837" s="15">
        <v>44111</v>
      </c>
      <c r="AC837" s="15" t="s">
        <v>9291</v>
      </c>
      <c r="AD837" s="15" t="s">
        <v>9292</v>
      </c>
      <c r="AE837" s="15" t="s">
        <v>9363</v>
      </c>
      <c r="AF837" s="15" t="s">
        <v>9410</v>
      </c>
      <c r="AG837" s="15" t="s">
        <v>9489</v>
      </c>
    </row>
    <row r="838" spans="1:33" x14ac:dyDescent="0.45">
      <c r="A838" s="15">
        <v>1000832</v>
      </c>
      <c r="B838" s="15" t="s">
        <v>26</v>
      </c>
      <c r="C838" s="18">
        <v>603583048</v>
      </c>
      <c r="D838" s="15">
        <v>0</v>
      </c>
      <c r="E838" s="15" t="s">
        <v>70</v>
      </c>
      <c r="F838" s="15" t="s">
        <v>15253</v>
      </c>
      <c r="G838" s="15" t="s">
        <v>29</v>
      </c>
      <c r="H838" s="15" t="s">
        <v>4001</v>
      </c>
      <c r="I838" s="15" t="s">
        <v>4002</v>
      </c>
      <c r="J838" s="15" t="s">
        <v>4000</v>
      </c>
      <c r="K838" s="15" t="s">
        <v>32</v>
      </c>
      <c r="L838" s="15">
        <v>995619764</v>
      </c>
      <c r="M838" s="15" t="s">
        <v>33</v>
      </c>
      <c r="N838" s="15" t="s">
        <v>33</v>
      </c>
      <c r="O838" s="15" t="s">
        <v>34</v>
      </c>
      <c r="P838" s="15">
        <v>31515</v>
      </c>
      <c r="Q838" s="15" t="s">
        <v>35</v>
      </c>
      <c r="R838" s="15" t="s">
        <v>59</v>
      </c>
      <c r="S838" s="15" t="s">
        <v>197</v>
      </c>
      <c r="T838" s="15" t="s">
        <v>197</v>
      </c>
      <c r="U838" s="15" t="s">
        <v>33</v>
      </c>
      <c r="W838" s="15" t="s">
        <v>34</v>
      </c>
      <c r="X838" s="15" t="s">
        <v>97</v>
      </c>
      <c r="Y838" s="15">
        <v>0</v>
      </c>
      <c r="Z838" s="15" t="s">
        <v>74</v>
      </c>
      <c r="AC838" s="15" t="s">
        <v>9291</v>
      </c>
      <c r="AD838" s="15" t="s">
        <v>9296</v>
      </c>
      <c r="AE838" s="15" t="s">
        <v>9293</v>
      </c>
      <c r="AF838" s="15" t="s">
        <v>9297</v>
      </c>
      <c r="AG838" s="15" t="s">
        <v>9298</v>
      </c>
    </row>
    <row r="839" spans="1:33" x14ac:dyDescent="0.45">
      <c r="A839" s="15">
        <v>1000833</v>
      </c>
      <c r="B839" s="15" t="s">
        <v>26</v>
      </c>
      <c r="C839" s="18">
        <v>1725099251</v>
      </c>
      <c r="D839" s="15">
        <v>400</v>
      </c>
      <c r="E839" s="15" t="s">
        <v>70</v>
      </c>
      <c r="F839" s="15" t="s">
        <v>15253</v>
      </c>
      <c r="G839" s="15" t="s">
        <v>29</v>
      </c>
      <c r="H839" s="15" t="s">
        <v>4004</v>
      </c>
      <c r="I839" s="15" t="s">
        <v>3670</v>
      </c>
      <c r="J839" s="15" t="s">
        <v>4003</v>
      </c>
      <c r="K839" s="15" t="s">
        <v>32</v>
      </c>
      <c r="L839" s="15">
        <v>3434761</v>
      </c>
      <c r="M839" s="15">
        <v>998846132</v>
      </c>
      <c r="N839" s="15" t="s">
        <v>33</v>
      </c>
      <c r="O839" s="15" t="s">
        <v>4005</v>
      </c>
      <c r="P839" s="15">
        <v>35592</v>
      </c>
      <c r="Q839" s="15" t="s">
        <v>35</v>
      </c>
      <c r="R839" s="15" t="s">
        <v>36</v>
      </c>
      <c r="S839" s="15" t="s">
        <v>4006</v>
      </c>
      <c r="T839" s="15" t="s">
        <v>15349</v>
      </c>
      <c r="U839" s="15" t="s">
        <v>33</v>
      </c>
      <c r="V839" s="15">
        <v>3434761</v>
      </c>
      <c r="W839" s="15" t="s">
        <v>4007</v>
      </c>
      <c r="X839" s="15" t="s">
        <v>97</v>
      </c>
      <c r="Y839" s="15">
        <v>0</v>
      </c>
      <c r="Z839" s="15" t="s">
        <v>41</v>
      </c>
      <c r="AA839" s="15" t="s">
        <v>41</v>
      </c>
      <c r="AB839" s="15">
        <v>44004</v>
      </c>
      <c r="AC839" s="15" t="s">
        <v>9291</v>
      </c>
      <c r="AD839" s="15" t="s">
        <v>9292</v>
      </c>
      <c r="AE839" s="15" t="s">
        <v>9302</v>
      </c>
      <c r="AF839" s="15" t="s">
        <v>5096</v>
      </c>
      <c r="AG839" s="15" t="s">
        <v>9312</v>
      </c>
    </row>
    <row r="840" spans="1:33" x14ac:dyDescent="0.45">
      <c r="A840" s="15">
        <v>1000834</v>
      </c>
      <c r="B840" s="15" t="s">
        <v>26</v>
      </c>
      <c r="C840" s="18">
        <v>1712486917</v>
      </c>
      <c r="D840" s="15">
        <v>1400</v>
      </c>
      <c r="E840" s="15" t="s">
        <v>70</v>
      </c>
      <c r="F840" s="15" t="s">
        <v>15253</v>
      </c>
      <c r="G840" s="15" t="s">
        <v>29</v>
      </c>
      <c r="H840" s="15" t="s">
        <v>4009</v>
      </c>
      <c r="I840" s="15" t="s">
        <v>3373</v>
      </c>
      <c r="J840" s="15" t="s">
        <v>4008</v>
      </c>
      <c r="K840" s="15" t="s">
        <v>32</v>
      </c>
      <c r="L840" s="15">
        <v>999001505</v>
      </c>
      <c r="M840" s="15">
        <v>999001505</v>
      </c>
      <c r="N840" s="15" t="s">
        <v>33</v>
      </c>
      <c r="O840" s="15" t="s">
        <v>4010</v>
      </c>
      <c r="P840" s="15">
        <v>26072</v>
      </c>
      <c r="Q840" s="15" t="s">
        <v>58</v>
      </c>
      <c r="R840" s="15" t="s">
        <v>36</v>
      </c>
      <c r="S840" s="15" t="s">
        <v>37</v>
      </c>
      <c r="T840" s="15" t="s">
        <v>37</v>
      </c>
      <c r="U840" s="15" t="s">
        <v>4011</v>
      </c>
      <c r="V840" s="15">
        <v>3952000</v>
      </c>
      <c r="W840" s="15" t="s">
        <v>4012</v>
      </c>
      <c r="X840" s="15" t="s">
        <v>97</v>
      </c>
      <c r="Y840" s="15">
        <v>0</v>
      </c>
      <c r="Z840" s="15" t="s">
        <v>41</v>
      </c>
      <c r="AA840" s="15" t="s">
        <v>665</v>
      </c>
      <c r="AB840" s="15">
        <v>44449</v>
      </c>
      <c r="AC840" s="15" t="s">
        <v>9291</v>
      </c>
      <c r="AD840" s="15" t="s">
        <v>9329</v>
      </c>
      <c r="AE840" s="15" t="s">
        <v>9302</v>
      </c>
      <c r="AF840" s="15" t="s">
        <v>5096</v>
      </c>
      <c r="AG840" s="15" t="s">
        <v>9312</v>
      </c>
    </row>
    <row r="841" spans="1:33" x14ac:dyDescent="0.45">
      <c r="A841" s="15">
        <v>1000835</v>
      </c>
      <c r="B841" s="15" t="s">
        <v>26</v>
      </c>
      <c r="C841" s="18">
        <v>1722789268</v>
      </c>
      <c r="D841" s="15">
        <v>0</v>
      </c>
      <c r="E841" s="15" t="s">
        <v>70</v>
      </c>
      <c r="F841" s="15" t="s">
        <v>15253</v>
      </c>
      <c r="G841" s="15" t="s">
        <v>29</v>
      </c>
      <c r="H841" s="15" t="s">
        <v>4014</v>
      </c>
      <c r="I841" s="15" t="s">
        <v>4015</v>
      </c>
      <c r="J841" s="15" t="s">
        <v>4013</v>
      </c>
      <c r="K841" s="15" t="s">
        <v>32</v>
      </c>
      <c r="L841" s="15" t="s">
        <v>33</v>
      </c>
      <c r="M841" s="15" t="s">
        <v>33</v>
      </c>
      <c r="N841" s="15" t="s">
        <v>33</v>
      </c>
      <c r="O841" s="15" t="s">
        <v>813</v>
      </c>
      <c r="P841" s="15">
        <v>34144</v>
      </c>
      <c r="Q841" s="15" t="s">
        <v>35</v>
      </c>
      <c r="R841" s="15" t="s">
        <v>36</v>
      </c>
      <c r="S841" s="15" t="s">
        <v>959</v>
      </c>
      <c r="T841" s="15" t="s">
        <v>15350</v>
      </c>
      <c r="W841" s="15" t="s">
        <v>813</v>
      </c>
      <c r="X841" s="15" t="s">
        <v>39</v>
      </c>
      <c r="Y841" s="15">
        <v>0</v>
      </c>
      <c r="Z841" s="15" t="s">
        <v>41</v>
      </c>
      <c r="AC841" s="15" t="s">
        <v>9291</v>
      </c>
      <c r="AD841" s="15" t="s">
        <v>9329</v>
      </c>
      <c r="AE841" s="15" t="s">
        <v>9302</v>
      </c>
      <c r="AF841" s="15" t="s">
        <v>5096</v>
      </c>
      <c r="AG841" s="15" t="s">
        <v>9312</v>
      </c>
    </row>
    <row r="842" spans="1:33" x14ac:dyDescent="0.45">
      <c r="A842" s="15">
        <v>1000836</v>
      </c>
      <c r="B842" s="15" t="s">
        <v>26</v>
      </c>
      <c r="C842" s="18">
        <v>1802485860</v>
      </c>
      <c r="D842" s="15">
        <v>0</v>
      </c>
      <c r="E842" s="15" t="s">
        <v>28</v>
      </c>
      <c r="F842" s="15" t="s">
        <v>15253</v>
      </c>
      <c r="G842" s="15" t="s">
        <v>29</v>
      </c>
      <c r="H842" s="15" t="s">
        <v>4017</v>
      </c>
      <c r="I842" s="15" t="s">
        <v>4018</v>
      </c>
      <c r="J842" s="15" t="s">
        <v>4016</v>
      </c>
      <c r="K842" s="15" t="s">
        <v>32</v>
      </c>
      <c r="L842" s="15" t="s">
        <v>33</v>
      </c>
      <c r="M842" s="15" t="s">
        <v>33</v>
      </c>
      <c r="N842" s="15" t="s">
        <v>33</v>
      </c>
      <c r="O842" s="15" t="s">
        <v>34</v>
      </c>
      <c r="P842" s="15">
        <v>26050</v>
      </c>
      <c r="Q842" s="15" t="s">
        <v>58</v>
      </c>
      <c r="R842" s="15" t="s">
        <v>36</v>
      </c>
      <c r="S842" s="15" t="s">
        <v>4019</v>
      </c>
      <c r="T842" s="15" t="s">
        <v>15319</v>
      </c>
      <c r="U842" s="15" t="s">
        <v>33</v>
      </c>
      <c r="V842" s="15" t="s">
        <v>33</v>
      </c>
      <c r="W842" s="15" t="s">
        <v>34</v>
      </c>
      <c r="X842" s="15" t="s">
        <v>97</v>
      </c>
      <c r="Y842" s="15">
        <v>0</v>
      </c>
      <c r="Z842" s="15" t="s">
        <v>609</v>
      </c>
      <c r="AC842" s="15" t="s">
        <v>9291</v>
      </c>
      <c r="AD842" s="15" t="s">
        <v>9292</v>
      </c>
      <c r="AE842" s="15" t="s">
        <v>9363</v>
      </c>
      <c r="AF842" s="15" t="s">
        <v>9364</v>
      </c>
      <c r="AG842" s="15" t="s">
        <v>9490</v>
      </c>
    </row>
    <row r="843" spans="1:33" x14ac:dyDescent="0.45">
      <c r="A843" s="15">
        <v>1000837</v>
      </c>
      <c r="B843" s="15" t="s">
        <v>26</v>
      </c>
      <c r="C843" s="18">
        <v>1721000592</v>
      </c>
      <c r="D843" s="15">
        <v>750</v>
      </c>
      <c r="E843" s="15" t="s">
        <v>70</v>
      </c>
      <c r="F843" s="15" t="s">
        <v>15253</v>
      </c>
      <c r="G843" s="15" t="s">
        <v>29</v>
      </c>
      <c r="H843" s="15" t="s">
        <v>1787</v>
      </c>
      <c r="I843" s="15" t="s">
        <v>4021</v>
      </c>
      <c r="J843" s="15" t="s">
        <v>4020</v>
      </c>
      <c r="K843" s="15" t="s">
        <v>32</v>
      </c>
      <c r="L843" s="15">
        <v>989622303</v>
      </c>
      <c r="M843" s="15">
        <v>985430583</v>
      </c>
      <c r="N843" s="15" t="s">
        <v>33</v>
      </c>
      <c r="O843" s="15" t="s">
        <v>4022</v>
      </c>
      <c r="P843" s="15">
        <v>31167</v>
      </c>
      <c r="Q843" s="15" t="s">
        <v>35</v>
      </c>
      <c r="R843" s="15" t="s">
        <v>59</v>
      </c>
      <c r="S843" s="15" t="s">
        <v>4023</v>
      </c>
      <c r="T843" s="15" t="s">
        <v>15358</v>
      </c>
      <c r="V843" s="15">
        <v>985430583</v>
      </c>
      <c r="W843" s="15" t="s">
        <v>4024</v>
      </c>
      <c r="X843" s="15" t="s">
        <v>97</v>
      </c>
      <c r="Y843" s="15">
        <v>0</v>
      </c>
      <c r="Z843" s="15" t="s">
        <v>41</v>
      </c>
      <c r="AA843" s="15" t="s">
        <v>41</v>
      </c>
      <c r="AB843" s="15">
        <v>44111</v>
      </c>
      <c r="AC843" s="15" t="s">
        <v>9291</v>
      </c>
      <c r="AD843" s="15" t="s">
        <v>9296</v>
      </c>
      <c r="AE843" s="15" t="s">
        <v>9302</v>
      </c>
      <c r="AF843" s="15" t="s">
        <v>5096</v>
      </c>
      <c r="AG843" s="15" t="s">
        <v>9353</v>
      </c>
    </row>
    <row r="844" spans="1:33" x14ac:dyDescent="0.45">
      <c r="A844" s="15">
        <v>1000838</v>
      </c>
      <c r="B844" s="15" t="s">
        <v>26</v>
      </c>
      <c r="C844" s="18">
        <v>1723368328</v>
      </c>
      <c r="D844" s="15">
        <v>0</v>
      </c>
      <c r="E844" s="15" t="s">
        <v>70</v>
      </c>
      <c r="F844" s="15" t="s">
        <v>15253</v>
      </c>
      <c r="G844" s="15" t="s">
        <v>29</v>
      </c>
      <c r="H844" s="15" t="s">
        <v>4026</v>
      </c>
      <c r="I844" s="15" t="s">
        <v>4027</v>
      </c>
      <c r="J844" s="15" t="s">
        <v>4025</v>
      </c>
      <c r="K844" s="15" t="s">
        <v>32</v>
      </c>
      <c r="L844" s="15">
        <v>3434761</v>
      </c>
      <c r="M844" s="15">
        <v>985573227</v>
      </c>
      <c r="N844" s="15" t="s">
        <v>4028</v>
      </c>
      <c r="O844" s="15" t="s">
        <v>4029</v>
      </c>
      <c r="P844" s="15">
        <v>33692</v>
      </c>
      <c r="Q844" s="15" t="s">
        <v>35</v>
      </c>
      <c r="R844" s="15" t="s">
        <v>59</v>
      </c>
      <c r="S844" s="15" t="s">
        <v>4030</v>
      </c>
      <c r="T844" s="15" t="s">
        <v>15343</v>
      </c>
      <c r="V844" s="15">
        <v>985573227</v>
      </c>
      <c r="W844" s="15" t="s">
        <v>34</v>
      </c>
      <c r="X844" s="15" t="s">
        <v>97</v>
      </c>
      <c r="Y844" s="15">
        <v>0</v>
      </c>
      <c r="Z844" s="15" t="s">
        <v>41</v>
      </c>
      <c r="AA844" s="15" t="s">
        <v>41</v>
      </c>
      <c r="AB844" s="15">
        <v>44111</v>
      </c>
      <c r="AC844" s="15" t="s">
        <v>9291</v>
      </c>
      <c r="AD844" s="15" t="s">
        <v>9292</v>
      </c>
      <c r="AE844" s="15" t="s">
        <v>9302</v>
      </c>
      <c r="AF844" s="15" t="s">
        <v>5096</v>
      </c>
      <c r="AG844" s="15" t="s">
        <v>9381</v>
      </c>
    </row>
    <row r="845" spans="1:33" x14ac:dyDescent="0.45">
      <c r="A845" s="15">
        <v>1000839</v>
      </c>
      <c r="B845" s="15" t="s">
        <v>26</v>
      </c>
      <c r="C845" s="18">
        <v>1710162676</v>
      </c>
      <c r="D845" s="15">
        <v>0</v>
      </c>
      <c r="E845" s="15" t="s">
        <v>70</v>
      </c>
      <c r="F845" s="15" t="s">
        <v>15253</v>
      </c>
      <c r="G845" s="15" t="s">
        <v>29</v>
      </c>
      <c r="H845" s="15" t="s">
        <v>2723</v>
      </c>
      <c r="I845" s="15" t="s">
        <v>4032</v>
      </c>
      <c r="J845" s="15" t="s">
        <v>4031</v>
      </c>
      <c r="K845" s="15" t="s">
        <v>32</v>
      </c>
      <c r="L845" s="15" t="s">
        <v>33</v>
      </c>
      <c r="M845" s="15" t="s">
        <v>33</v>
      </c>
      <c r="N845" s="15" t="s">
        <v>33</v>
      </c>
      <c r="O845" s="15" t="s">
        <v>34</v>
      </c>
      <c r="P845" s="15">
        <v>25169</v>
      </c>
      <c r="Q845" s="15" t="s">
        <v>58</v>
      </c>
      <c r="R845" s="15" t="s">
        <v>36</v>
      </c>
      <c r="S845" s="15" t="s">
        <v>4033</v>
      </c>
      <c r="T845" s="15" t="s">
        <v>15358</v>
      </c>
      <c r="U845" s="15" t="s">
        <v>33</v>
      </c>
      <c r="V845" s="15" t="s">
        <v>33</v>
      </c>
      <c r="W845" s="15" t="s">
        <v>34</v>
      </c>
      <c r="X845" s="15" t="s">
        <v>97</v>
      </c>
      <c r="Y845" s="15">
        <v>0</v>
      </c>
      <c r="Z845" s="15" t="s">
        <v>41</v>
      </c>
      <c r="AA845" s="15" t="s">
        <v>41</v>
      </c>
      <c r="AB845" s="15">
        <v>44111</v>
      </c>
      <c r="AC845" s="15" t="s">
        <v>9291</v>
      </c>
      <c r="AD845" s="15" t="s">
        <v>9295</v>
      </c>
      <c r="AE845" s="15" t="s">
        <v>9302</v>
      </c>
      <c r="AF845" s="15" t="s">
        <v>5096</v>
      </c>
      <c r="AG845" s="15" t="s">
        <v>9491</v>
      </c>
    </row>
    <row r="846" spans="1:33" x14ac:dyDescent="0.45">
      <c r="A846" s="15">
        <v>1000840</v>
      </c>
      <c r="B846" s="15" t="s">
        <v>26</v>
      </c>
      <c r="C846" s="18">
        <v>1204421737</v>
      </c>
      <c r="D846" s="15">
        <v>500</v>
      </c>
      <c r="E846" s="15" t="s">
        <v>70</v>
      </c>
      <c r="F846" s="15" t="s">
        <v>15253</v>
      </c>
      <c r="G846" s="15" t="s">
        <v>29</v>
      </c>
      <c r="H846" s="15" t="s">
        <v>4035</v>
      </c>
      <c r="I846" s="15" t="s">
        <v>4036</v>
      </c>
      <c r="J846" s="15" t="s">
        <v>4034</v>
      </c>
      <c r="K846" s="15" t="s">
        <v>32</v>
      </c>
      <c r="L846" s="15">
        <v>967799123</v>
      </c>
      <c r="M846" s="15" t="s">
        <v>33</v>
      </c>
      <c r="N846" s="15" t="s">
        <v>33</v>
      </c>
      <c r="O846" s="15" t="s">
        <v>4037</v>
      </c>
      <c r="P846" s="15">
        <v>28544</v>
      </c>
      <c r="Q846" s="15" t="s">
        <v>35</v>
      </c>
      <c r="R846" s="15" t="s">
        <v>59</v>
      </c>
      <c r="S846" s="15" t="s">
        <v>829</v>
      </c>
      <c r="T846" s="15" t="s">
        <v>15314</v>
      </c>
      <c r="W846" s="15" t="s">
        <v>34</v>
      </c>
      <c r="X846" s="15" t="s">
        <v>97</v>
      </c>
      <c r="Y846" s="15">
        <v>0</v>
      </c>
      <c r="Z846" s="15" t="s">
        <v>74</v>
      </c>
      <c r="AC846" s="15" t="s">
        <v>9291</v>
      </c>
      <c r="AD846" s="15" t="s">
        <v>9292</v>
      </c>
      <c r="AE846" s="15" t="s">
        <v>9319</v>
      </c>
      <c r="AF846" s="15" t="s">
        <v>9492</v>
      </c>
      <c r="AG846" s="15" t="s">
        <v>9492</v>
      </c>
    </row>
    <row r="847" spans="1:33" x14ac:dyDescent="0.45">
      <c r="A847" s="15">
        <v>1000841</v>
      </c>
      <c r="B847" s="15" t="s">
        <v>26</v>
      </c>
      <c r="C847" s="18">
        <v>1719901447</v>
      </c>
      <c r="D847" s="15">
        <v>500</v>
      </c>
      <c r="E847" s="15" t="s">
        <v>70</v>
      </c>
      <c r="F847" s="15" t="s">
        <v>15253</v>
      </c>
      <c r="G847" s="15" t="s">
        <v>29</v>
      </c>
      <c r="H847" s="15" t="s">
        <v>4039</v>
      </c>
      <c r="I847" s="15" t="s">
        <v>4040</v>
      </c>
      <c r="J847" s="15" t="s">
        <v>4038</v>
      </c>
      <c r="K847" s="15" t="s">
        <v>32</v>
      </c>
      <c r="L847" s="15">
        <v>995167815</v>
      </c>
      <c r="M847" s="15">
        <v>995167815</v>
      </c>
      <c r="N847" s="15" t="s">
        <v>33</v>
      </c>
      <c r="O847" s="15" t="s">
        <v>4041</v>
      </c>
      <c r="P847" s="15">
        <v>32227</v>
      </c>
      <c r="Q847" s="15" t="s">
        <v>409</v>
      </c>
      <c r="R847" s="15" t="s">
        <v>59</v>
      </c>
      <c r="S847" s="15" t="s">
        <v>79</v>
      </c>
      <c r="T847" s="15" t="s">
        <v>79</v>
      </c>
      <c r="U847" s="15" t="s">
        <v>4042</v>
      </c>
      <c r="V847" s="15">
        <v>995167815</v>
      </c>
      <c r="W847" s="15" t="s">
        <v>4043</v>
      </c>
      <c r="X847" s="15" t="s">
        <v>97</v>
      </c>
      <c r="Y847" s="15">
        <v>0</v>
      </c>
      <c r="Z847" s="15" t="s">
        <v>609</v>
      </c>
      <c r="AA847" s="15" t="s">
        <v>609</v>
      </c>
      <c r="AB847" s="15">
        <v>44260</v>
      </c>
      <c r="AC847" s="15" t="s">
        <v>9291</v>
      </c>
      <c r="AD847" s="15" t="s">
        <v>9292</v>
      </c>
      <c r="AE847" s="15" t="s">
        <v>9302</v>
      </c>
      <c r="AF847" s="15" t="s">
        <v>5096</v>
      </c>
      <c r="AG847" s="15" t="s">
        <v>9444</v>
      </c>
    </row>
    <row r="848" spans="1:33" x14ac:dyDescent="0.45">
      <c r="A848" s="15">
        <v>1000842</v>
      </c>
      <c r="B848" s="15" t="s">
        <v>26</v>
      </c>
      <c r="C848" s="18">
        <v>502944689</v>
      </c>
      <c r="D848" s="15">
        <v>2000</v>
      </c>
      <c r="E848" s="15" t="s">
        <v>28</v>
      </c>
      <c r="F848" s="15" t="s">
        <v>15253</v>
      </c>
      <c r="G848" s="15" t="s">
        <v>29</v>
      </c>
      <c r="H848" s="15" t="s">
        <v>4045</v>
      </c>
      <c r="I848" s="15" t="s">
        <v>4046</v>
      </c>
      <c r="J848" s="15" t="s">
        <v>4044</v>
      </c>
      <c r="K848" s="15" t="s">
        <v>32</v>
      </c>
      <c r="L848" s="15">
        <v>986136288</v>
      </c>
      <c r="M848" s="15">
        <v>986136288</v>
      </c>
      <c r="N848" s="15" t="s">
        <v>33</v>
      </c>
      <c r="O848" s="15" t="s">
        <v>4047</v>
      </c>
      <c r="P848" s="15">
        <v>31315</v>
      </c>
      <c r="Q848" s="15" t="s">
        <v>58</v>
      </c>
      <c r="R848" s="15" t="s">
        <v>59</v>
      </c>
      <c r="S848" s="15" t="s">
        <v>279</v>
      </c>
      <c r="T848" s="15" t="s">
        <v>15324</v>
      </c>
      <c r="U848" s="15" t="s">
        <v>4048</v>
      </c>
      <c r="V848" s="15">
        <v>986136288</v>
      </c>
      <c r="W848" s="15" t="s">
        <v>4049</v>
      </c>
      <c r="X848" s="15" t="s">
        <v>97</v>
      </c>
      <c r="Y848" s="15">
        <v>0</v>
      </c>
      <c r="Z848" s="15" t="s">
        <v>609</v>
      </c>
      <c r="AA848" s="15" t="s">
        <v>41</v>
      </c>
      <c r="AB848" s="15">
        <v>44111</v>
      </c>
      <c r="AC848" s="15" t="s">
        <v>9291</v>
      </c>
      <c r="AD848" s="15" t="s">
        <v>9292</v>
      </c>
      <c r="AE848" s="15" t="s">
        <v>9363</v>
      </c>
      <c r="AF848" s="15" t="s">
        <v>9410</v>
      </c>
      <c r="AG848" s="15" t="s">
        <v>9493</v>
      </c>
    </row>
    <row r="849" spans="1:33" x14ac:dyDescent="0.45">
      <c r="A849" s="15">
        <v>1000843</v>
      </c>
      <c r="B849" s="15" t="s">
        <v>26</v>
      </c>
      <c r="C849" s="18">
        <v>501213086</v>
      </c>
      <c r="D849" s="15">
        <v>1200</v>
      </c>
      <c r="E849" s="15" t="s">
        <v>28</v>
      </c>
      <c r="F849" s="15" t="s">
        <v>15253</v>
      </c>
      <c r="G849" s="15" t="s">
        <v>29</v>
      </c>
      <c r="H849" s="15" t="s">
        <v>4051</v>
      </c>
      <c r="I849" s="15" t="s">
        <v>4052</v>
      </c>
      <c r="J849" s="15" t="s">
        <v>4050</v>
      </c>
      <c r="K849" s="15" t="s">
        <v>32</v>
      </c>
      <c r="L849" s="15">
        <v>959930065</v>
      </c>
      <c r="M849" s="15">
        <v>969466052</v>
      </c>
      <c r="N849" s="15" t="s">
        <v>33</v>
      </c>
      <c r="O849" s="15" t="s">
        <v>4053</v>
      </c>
      <c r="P849" s="15">
        <v>22589</v>
      </c>
      <c r="Q849" s="15" t="s">
        <v>58</v>
      </c>
      <c r="R849" s="15" t="s">
        <v>59</v>
      </c>
      <c r="S849" s="15" t="s">
        <v>4054</v>
      </c>
      <c r="T849" s="15" t="s">
        <v>15350</v>
      </c>
      <c r="U849" s="15" t="s">
        <v>4055</v>
      </c>
      <c r="V849" s="15">
        <v>969466052</v>
      </c>
      <c r="W849" s="15" t="s">
        <v>4056</v>
      </c>
      <c r="X849" s="15" t="s">
        <v>39</v>
      </c>
      <c r="Y849" s="15">
        <v>0</v>
      </c>
      <c r="Z849" s="15" t="s">
        <v>609</v>
      </c>
      <c r="AA849" s="15" t="s">
        <v>41</v>
      </c>
      <c r="AB849" s="15">
        <v>44111</v>
      </c>
      <c r="AC849" s="15" t="s">
        <v>9291</v>
      </c>
      <c r="AD849" s="15" t="s">
        <v>9295</v>
      </c>
      <c r="AE849" s="15" t="s">
        <v>9363</v>
      </c>
      <c r="AF849" s="15" t="s">
        <v>9410</v>
      </c>
      <c r="AG849" s="15" t="s">
        <v>9298</v>
      </c>
    </row>
    <row r="850" spans="1:33" x14ac:dyDescent="0.45">
      <c r="A850" s="15">
        <v>1000844</v>
      </c>
      <c r="B850" s="15" t="s">
        <v>26</v>
      </c>
      <c r="C850" s="18">
        <v>1723943401</v>
      </c>
      <c r="D850" s="15">
        <v>900</v>
      </c>
      <c r="E850" s="15" t="s">
        <v>28</v>
      </c>
      <c r="F850" s="15" t="s">
        <v>15253</v>
      </c>
      <c r="G850" s="15" t="s">
        <v>29</v>
      </c>
      <c r="H850" s="15" t="s">
        <v>882</v>
      </c>
      <c r="I850" s="15" t="s">
        <v>652</v>
      </c>
      <c r="J850" s="15" t="s">
        <v>4057</v>
      </c>
      <c r="K850" s="15" t="s">
        <v>32</v>
      </c>
      <c r="L850" s="15">
        <v>969636078</v>
      </c>
      <c r="M850" s="15">
        <v>969636078</v>
      </c>
      <c r="N850" s="15" t="s">
        <v>33</v>
      </c>
      <c r="O850" s="15" t="s">
        <v>4058</v>
      </c>
      <c r="P850" s="15">
        <v>35563</v>
      </c>
      <c r="Q850" s="15" t="s">
        <v>58</v>
      </c>
      <c r="R850" s="15" t="s">
        <v>59</v>
      </c>
      <c r="S850" s="15" t="s">
        <v>1114</v>
      </c>
      <c r="T850" s="15" t="s">
        <v>15323</v>
      </c>
      <c r="U850" s="15" t="s">
        <v>4059</v>
      </c>
      <c r="V850" s="15">
        <v>99058942</v>
      </c>
      <c r="W850" s="15" t="s">
        <v>4060</v>
      </c>
      <c r="X850" s="15" t="s">
        <v>97</v>
      </c>
      <c r="Y850" s="15">
        <v>0</v>
      </c>
      <c r="Z850" s="15" t="s">
        <v>609</v>
      </c>
      <c r="AA850" s="15" t="s">
        <v>609</v>
      </c>
      <c r="AB850" s="15">
        <v>44386</v>
      </c>
      <c r="AC850" s="15" t="s">
        <v>9291</v>
      </c>
      <c r="AD850" s="15" t="s">
        <v>9292</v>
      </c>
      <c r="AE850" s="15" t="s">
        <v>9293</v>
      </c>
      <c r="AF850" s="15" t="s">
        <v>511</v>
      </c>
      <c r="AG850" s="15" t="s">
        <v>9347</v>
      </c>
    </row>
    <row r="851" spans="1:33" x14ac:dyDescent="0.45">
      <c r="A851" s="15">
        <v>1000845</v>
      </c>
      <c r="B851" s="15" t="s">
        <v>26</v>
      </c>
      <c r="C851" s="18">
        <v>1709587933</v>
      </c>
      <c r="D851" s="15">
        <v>5000</v>
      </c>
      <c r="E851" s="15" t="s">
        <v>70</v>
      </c>
      <c r="F851" s="15" t="s">
        <v>15253</v>
      </c>
      <c r="G851" s="15" t="s">
        <v>29</v>
      </c>
      <c r="H851" s="15" t="s">
        <v>4062</v>
      </c>
      <c r="I851" s="15" t="s">
        <v>1177</v>
      </c>
      <c r="J851" s="15" t="s">
        <v>4061</v>
      </c>
      <c r="K851" s="15" t="s">
        <v>32</v>
      </c>
      <c r="L851" s="15">
        <v>985691037</v>
      </c>
      <c r="M851" s="15">
        <v>985691037</v>
      </c>
      <c r="N851" s="15" t="s">
        <v>33</v>
      </c>
      <c r="O851" s="15" t="s">
        <v>4063</v>
      </c>
      <c r="P851" s="15">
        <v>25980</v>
      </c>
      <c r="Q851" s="15" t="s">
        <v>58</v>
      </c>
      <c r="R851" s="15" t="s">
        <v>36</v>
      </c>
      <c r="S851" s="15" t="s">
        <v>491</v>
      </c>
      <c r="T851" s="15" t="s">
        <v>15325</v>
      </c>
      <c r="U851" s="15" t="s">
        <v>4064</v>
      </c>
      <c r="V851" s="15">
        <v>985691037</v>
      </c>
      <c r="W851" s="15" t="s">
        <v>4065</v>
      </c>
      <c r="X851" s="15" t="s">
        <v>39</v>
      </c>
      <c r="Y851" s="15">
        <v>0</v>
      </c>
      <c r="Z851" s="15" t="s">
        <v>609</v>
      </c>
      <c r="AA851" s="15" t="s">
        <v>609</v>
      </c>
      <c r="AB851" s="15">
        <v>44424</v>
      </c>
      <c r="AC851" s="15" t="s">
        <v>9291</v>
      </c>
      <c r="AD851" s="15" t="s">
        <v>9292</v>
      </c>
      <c r="AE851" s="15" t="s">
        <v>9302</v>
      </c>
      <c r="AF851" s="15" t="s">
        <v>5096</v>
      </c>
      <c r="AG851" s="15" t="s">
        <v>9312</v>
      </c>
    </row>
    <row r="852" spans="1:33" x14ac:dyDescent="0.45">
      <c r="A852" s="15">
        <v>1000846</v>
      </c>
      <c r="B852" s="15" t="s">
        <v>26</v>
      </c>
      <c r="C852" s="18">
        <v>1726295387</v>
      </c>
      <c r="D852" s="15">
        <v>1500</v>
      </c>
      <c r="E852" s="15" t="s">
        <v>70</v>
      </c>
      <c r="F852" s="15" t="s">
        <v>15253</v>
      </c>
      <c r="G852" s="15" t="s">
        <v>29</v>
      </c>
      <c r="H852" s="15" t="s">
        <v>4067</v>
      </c>
      <c r="I852" s="15" t="s">
        <v>4068</v>
      </c>
      <c r="J852" s="15" t="s">
        <v>4066</v>
      </c>
      <c r="K852" s="15" t="s">
        <v>32</v>
      </c>
      <c r="L852" s="15">
        <v>987358373</v>
      </c>
      <c r="M852" s="15">
        <v>987358373</v>
      </c>
      <c r="N852" s="15" t="s">
        <v>33</v>
      </c>
      <c r="O852" s="15" t="s">
        <v>4069</v>
      </c>
      <c r="P852" s="15">
        <v>35464</v>
      </c>
      <c r="Q852" s="15" t="s">
        <v>35</v>
      </c>
      <c r="R852" s="15" t="s">
        <v>59</v>
      </c>
      <c r="S852" s="15" t="s">
        <v>4070</v>
      </c>
      <c r="T852" s="15" t="s">
        <v>15359</v>
      </c>
      <c r="U852" s="15" t="s">
        <v>4071</v>
      </c>
      <c r="V852" s="15">
        <v>987358373</v>
      </c>
      <c r="W852" s="15" t="s">
        <v>4072</v>
      </c>
      <c r="X852" s="15" t="s">
        <v>39</v>
      </c>
      <c r="Y852" s="15">
        <v>1</v>
      </c>
      <c r="Z852" s="15" t="s">
        <v>609</v>
      </c>
      <c r="AA852" s="15" t="s">
        <v>609</v>
      </c>
      <c r="AB852" s="15">
        <v>44354</v>
      </c>
      <c r="AC852" s="15" t="s">
        <v>9291</v>
      </c>
      <c r="AD852" s="15" t="s">
        <v>9292</v>
      </c>
      <c r="AE852" s="15" t="s">
        <v>9302</v>
      </c>
      <c r="AF852" s="15" t="s">
        <v>5096</v>
      </c>
      <c r="AG852" s="15" t="s">
        <v>9311</v>
      </c>
    </row>
    <row r="853" spans="1:33" x14ac:dyDescent="0.45">
      <c r="A853" s="15">
        <v>1000847</v>
      </c>
      <c r="B853" s="15" t="s">
        <v>26</v>
      </c>
      <c r="C853" s="18">
        <v>1709775363</v>
      </c>
      <c r="D853" s="15">
        <v>0</v>
      </c>
      <c r="E853" s="15" t="s">
        <v>28</v>
      </c>
      <c r="F853" s="15" t="s">
        <v>15253</v>
      </c>
      <c r="G853" s="15" t="s">
        <v>29</v>
      </c>
      <c r="H853" s="15" t="s">
        <v>4074</v>
      </c>
      <c r="I853" s="15" t="s">
        <v>4075</v>
      </c>
      <c r="J853" s="15" t="s">
        <v>4073</v>
      </c>
      <c r="K853" s="15" t="s">
        <v>32</v>
      </c>
      <c r="L853" s="15">
        <v>979378322</v>
      </c>
      <c r="M853" s="15">
        <v>979378322</v>
      </c>
      <c r="N853" s="15" t="s">
        <v>33</v>
      </c>
      <c r="O853" s="15" t="s">
        <v>4076</v>
      </c>
      <c r="P853" s="15">
        <v>23614</v>
      </c>
      <c r="Q853" s="15" t="s">
        <v>58</v>
      </c>
      <c r="R853" s="15" t="s">
        <v>59</v>
      </c>
      <c r="S853" s="15" t="s">
        <v>4077</v>
      </c>
      <c r="T853" s="15" t="s">
        <v>15359</v>
      </c>
      <c r="U853" s="15" t="s">
        <v>33</v>
      </c>
      <c r="V853" s="15">
        <v>979378322</v>
      </c>
      <c r="W853" s="15" t="s">
        <v>34</v>
      </c>
      <c r="X853" s="15" t="s">
        <v>97</v>
      </c>
      <c r="Y853" s="15">
        <v>0</v>
      </c>
      <c r="Z853" s="15" t="s">
        <v>609</v>
      </c>
      <c r="AA853" s="15" t="s">
        <v>41</v>
      </c>
      <c r="AB853" s="15">
        <v>44111</v>
      </c>
      <c r="AC853" s="15" t="s">
        <v>9291</v>
      </c>
      <c r="AD853" s="15" t="s">
        <v>9295</v>
      </c>
      <c r="AE853" s="15" t="s">
        <v>9293</v>
      </c>
      <c r="AF853" s="15" t="s">
        <v>9321</v>
      </c>
      <c r="AG853" s="15" t="s">
        <v>9322</v>
      </c>
    </row>
    <row r="854" spans="1:33" x14ac:dyDescent="0.45">
      <c r="A854" s="15">
        <v>1000848</v>
      </c>
      <c r="B854" s="15" t="s">
        <v>26</v>
      </c>
      <c r="C854" s="18">
        <v>1725353500</v>
      </c>
      <c r="D854" s="15">
        <v>450</v>
      </c>
      <c r="E854" s="15" t="s">
        <v>70</v>
      </c>
      <c r="F854" s="15" t="s">
        <v>15253</v>
      </c>
      <c r="G854" s="15" t="s">
        <v>29</v>
      </c>
      <c r="H854" s="15" t="s">
        <v>4079</v>
      </c>
      <c r="I854" s="15" t="s">
        <v>4080</v>
      </c>
      <c r="J854" s="15" t="s">
        <v>4078</v>
      </c>
      <c r="K854" s="15" t="s">
        <v>32</v>
      </c>
      <c r="L854" s="15">
        <v>939291618</v>
      </c>
      <c r="M854" s="15">
        <v>939291618</v>
      </c>
      <c r="N854" s="15" t="s">
        <v>33</v>
      </c>
      <c r="O854" s="15" t="s">
        <v>4081</v>
      </c>
      <c r="P854" s="15">
        <v>35265</v>
      </c>
      <c r="Q854" s="15" t="s">
        <v>58</v>
      </c>
      <c r="R854" s="15" t="s">
        <v>36</v>
      </c>
      <c r="S854" s="15" t="s">
        <v>2208</v>
      </c>
      <c r="T854" s="15" t="s">
        <v>15316</v>
      </c>
      <c r="U854" s="15" t="s">
        <v>33</v>
      </c>
      <c r="V854" s="15" t="s">
        <v>33</v>
      </c>
      <c r="W854" s="15" t="s">
        <v>4082</v>
      </c>
      <c r="X854" s="15" t="s">
        <v>97</v>
      </c>
      <c r="Y854" s="15">
        <v>0</v>
      </c>
      <c r="Z854" s="15" t="s">
        <v>609</v>
      </c>
      <c r="AA854" s="15" t="s">
        <v>333</v>
      </c>
      <c r="AB854" s="15">
        <v>44181</v>
      </c>
      <c r="AC854" s="15" t="s">
        <v>9291</v>
      </c>
      <c r="AD854" s="15" t="s">
        <v>9329</v>
      </c>
      <c r="AE854" s="15" t="s">
        <v>9293</v>
      </c>
      <c r="AF854" s="15" t="s">
        <v>511</v>
      </c>
      <c r="AG854" s="15" t="s">
        <v>9494</v>
      </c>
    </row>
    <row r="855" spans="1:33" x14ac:dyDescent="0.45">
      <c r="A855" s="15">
        <v>1000849</v>
      </c>
      <c r="B855" s="15" t="s">
        <v>26</v>
      </c>
      <c r="C855" s="18">
        <v>201281714</v>
      </c>
      <c r="D855" s="15">
        <v>1500</v>
      </c>
      <c r="E855" s="15" t="s">
        <v>70</v>
      </c>
      <c r="F855" s="15" t="s">
        <v>15253</v>
      </c>
      <c r="G855" s="15" t="s">
        <v>29</v>
      </c>
      <c r="H855" s="15" t="s">
        <v>4084</v>
      </c>
      <c r="I855" s="15" t="s">
        <v>4085</v>
      </c>
      <c r="J855" s="15" t="s">
        <v>4083</v>
      </c>
      <c r="K855" s="15" t="s">
        <v>32</v>
      </c>
      <c r="L855" s="15">
        <v>979906095</v>
      </c>
      <c r="M855" s="15">
        <v>979906095</v>
      </c>
      <c r="N855" s="15" t="s">
        <v>33</v>
      </c>
      <c r="O855" s="15" t="s">
        <v>1294</v>
      </c>
      <c r="P855" s="15">
        <v>27512</v>
      </c>
      <c r="Q855" s="15" t="s">
        <v>58</v>
      </c>
      <c r="R855" s="15" t="s">
        <v>36</v>
      </c>
      <c r="S855" s="15" t="s">
        <v>279</v>
      </c>
      <c r="T855" s="15" t="s">
        <v>15324</v>
      </c>
      <c r="U855" s="15" t="s">
        <v>1092</v>
      </c>
      <c r="V855" s="15">
        <v>979906095</v>
      </c>
      <c r="W855" s="15" t="s">
        <v>34</v>
      </c>
      <c r="X855" s="15" t="s">
        <v>39</v>
      </c>
      <c r="Y855" s="15">
        <v>0</v>
      </c>
      <c r="Z855" s="15" t="s">
        <v>609</v>
      </c>
      <c r="AA855" s="15" t="s">
        <v>41</v>
      </c>
      <c r="AB855" s="15">
        <v>44116</v>
      </c>
      <c r="AC855" s="15" t="s">
        <v>9291</v>
      </c>
      <c r="AD855" s="15" t="s">
        <v>9295</v>
      </c>
      <c r="AE855" s="15" t="s">
        <v>9305</v>
      </c>
      <c r="AF855" s="15" t="s">
        <v>9474</v>
      </c>
      <c r="AG855" s="15" t="s">
        <v>9474</v>
      </c>
    </row>
    <row r="856" spans="1:33" x14ac:dyDescent="0.45">
      <c r="A856" s="15">
        <v>1000850</v>
      </c>
      <c r="B856" s="15" t="s">
        <v>26</v>
      </c>
      <c r="C856" s="18">
        <v>604834226</v>
      </c>
      <c r="D856" s="15">
        <v>400</v>
      </c>
      <c r="E856" s="15" t="s">
        <v>28</v>
      </c>
      <c r="F856" s="15" t="s">
        <v>15253</v>
      </c>
      <c r="G856" s="15" t="s">
        <v>29</v>
      </c>
      <c r="H856" s="15" t="s">
        <v>4087</v>
      </c>
      <c r="I856" s="15" t="s">
        <v>4088</v>
      </c>
      <c r="J856" s="15" t="s">
        <v>4086</v>
      </c>
      <c r="K856" s="15" t="s">
        <v>32</v>
      </c>
      <c r="L856" s="15">
        <v>939563166</v>
      </c>
      <c r="M856" s="15">
        <v>939563166</v>
      </c>
      <c r="N856" s="15" t="s">
        <v>4089</v>
      </c>
      <c r="O856" s="15" t="s">
        <v>4090</v>
      </c>
      <c r="P856" s="15">
        <v>34683</v>
      </c>
      <c r="Q856" s="15" t="s">
        <v>35</v>
      </c>
      <c r="R856" s="15" t="s">
        <v>59</v>
      </c>
      <c r="S856" s="15" t="s">
        <v>79</v>
      </c>
      <c r="T856" s="15" t="s">
        <v>79</v>
      </c>
      <c r="W856" s="15" t="s">
        <v>4091</v>
      </c>
      <c r="X856" s="15" t="s">
        <v>97</v>
      </c>
      <c r="Y856" s="15">
        <v>0</v>
      </c>
      <c r="Z856" s="15" t="s">
        <v>74</v>
      </c>
      <c r="AA856" s="15" t="s">
        <v>46</v>
      </c>
      <c r="AB856" s="15">
        <v>44191</v>
      </c>
      <c r="AC856" s="15" t="s">
        <v>9291</v>
      </c>
      <c r="AD856" s="15" t="s">
        <v>9296</v>
      </c>
      <c r="AE856" s="15" t="s">
        <v>9293</v>
      </c>
      <c r="AF856" s="15" t="s">
        <v>9343</v>
      </c>
      <c r="AG856" s="15" t="s">
        <v>9344</v>
      </c>
    </row>
    <row r="857" spans="1:33" x14ac:dyDescent="0.45">
      <c r="A857" s="15">
        <v>1000851</v>
      </c>
      <c r="B857" s="15" t="s">
        <v>26</v>
      </c>
      <c r="C857" s="18">
        <v>603783473</v>
      </c>
      <c r="D857" s="15">
        <v>600</v>
      </c>
      <c r="E857" s="15" t="s">
        <v>28</v>
      </c>
      <c r="F857" s="15" t="s">
        <v>15253</v>
      </c>
      <c r="G857" s="15" t="s">
        <v>29</v>
      </c>
      <c r="H857" s="15" t="s">
        <v>4093</v>
      </c>
      <c r="I857" s="15" t="s">
        <v>4094</v>
      </c>
      <c r="J857" s="15" t="s">
        <v>4092</v>
      </c>
      <c r="K857" s="15" t="s">
        <v>32</v>
      </c>
      <c r="L857" s="15">
        <v>990032674</v>
      </c>
      <c r="M857" s="15">
        <v>990032674</v>
      </c>
      <c r="N857" s="15" t="s">
        <v>33</v>
      </c>
      <c r="O857" s="15" t="s">
        <v>4095</v>
      </c>
      <c r="P857" s="15">
        <v>30381</v>
      </c>
      <c r="Q857" s="15" t="s">
        <v>58</v>
      </c>
      <c r="R857" s="15" t="s">
        <v>36</v>
      </c>
      <c r="S857" s="15" t="s">
        <v>491</v>
      </c>
      <c r="T857" s="15" t="s">
        <v>15325</v>
      </c>
      <c r="U857" s="15" t="s">
        <v>4096</v>
      </c>
      <c r="V857" s="15">
        <v>990032674</v>
      </c>
      <c r="W857" s="15" t="s">
        <v>4097</v>
      </c>
      <c r="X857" s="15" t="s">
        <v>39</v>
      </c>
      <c r="Y857" s="15">
        <v>0</v>
      </c>
      <c r="Z857" s="15" t="s">
        <v>333</v>
      </c>
      <c r="AA857" s="15" t="s">
        <v>41</v>
      </c>
      <c r="AB857" s="15">
        <v>44116</v>
      </c>
      <c r="AC857" s="15" t="s">
        <v>9291</v>
      </c>
      <c r="AD857" s="15" t="s">
        <v>9295</v>
      </c>
      <c r="AE857" s="15" t="s">
        <v>9293</v>
      </c>
      <c r="AF857" s="15" t="s">
        <v>511</v>
      </c>
      <c r="AG857" s="15" t="s">
        <v>9347</v>
      </c>
    </row>
    <row r="858" spans="1:33" x14ac:dyDescent="0.45">
      <c r="A858" s="15">
        <v>1000852</v>
      </c>
      <c r="B858" s="15" t="s">
        <v>26</v>
      </c>
      <c r="C858" s="18">
        <v>1718048968</v>
      </c>
      <c r="D858" s="15">
        <v>0</v>
      </c>
      <c r="E858" s="15" t="s">
        <v>70</v>
      </c>
      <c r="F858" s="15" t="s">
        <v>15253</v>
      </c>
      <c r="G858" s="15" t="s">
        <v>29</v>
      </c>
      <c r="H858" s="15" t="s">
        <v>4099</v>
      </c>
      <c r="I858" s="15" t="s">
        <v>4100</v>
      </c>
      <c r="J858" s="15" t="s">
        <v>4098</v>
      </c>
      <c r="K858" s="15" t="s">
        <v>32</v>
      </c>
      <c r="L858" s="15">
        <v>990927201</v>
      </c>
      <c r="M858" s="15">
        <v>990927201</v>
      </c>
      <c r="N858" s="15" t="s">
        <v>33</v>
      </c>
      <c r="O858" s="15" t="s">
        <v>4101</v>
      </c>
      <c r="P858" s="15">
        <v>29675</v>
      </c>
      <c r="Q858" s="15" t="s">
        <v>409</v>
      </c>
      <c r="R858" s="15" t="s">
        <v>36</v>
      </c>
      <c r="S858" s="15" t="s">
        <v>123</v>
      </c>
      <c r="T858" s="15" t="s">
        <v>15324</v>
      </c>
      <c r="U858" s="15" t="s">
        <v>33</v>
      </c>
      <c r="V858" s="15">
        <v>990927201</v>
      </c>
      <c r="W858" s="15" t="s">
        <v>34</v>
      </c>
      <c r="X858" s="15" t="s">
        <v>97</v>
      </c>
      <c r="Y858" s="15">
        <v>0</v>
      </c>
      <c r="Z858" s="15" t="s">
        <v>609</v>
      </c>
      <c r="AA858" s="15" t="s">
        <v>41</v>
      </c>
      <c r="AB858" s="15">
        <v>44116</v>
      </c>
      <c r="AC858" s="15" t="s">
        <v>9291</v>
      </c>
      <c r="AD858" s="15" t="s">
        <v>9295</v>
      </c>
      <c r="AE858" s="15" t="s">
        <v>9293</v>
      </c>
      <c r="AF858" s="15" t="s">
        <v>511</v>
      </c>
      <c r="AG858" s="15" t="s">
        <v>9330</v>
      </c>
    </row>
    <row r="859" spans="1:33" x14ac:dyDescent="0.45">
      <c r="A859" s="15">
        <v>1000853</v>
      </c>
      <c r="B859" s="15" t="s">
        <v>26</v>
      </c>
      <c r="C859" s="18">
        <v>602504607</v>
      </c>
      <c r="D859" s="15">
        <v>1200</v>
      </c>
      <c r="E859" s="15" t="s">
        <v>70</v>
      </c>
      <c r="F859" s="15" t="s">
        <v>15253</v>
      </c>
      <c r="G859" s="15" t="s">
        <v>29</v>
      </c>
      <c r="H859" s="15" t="s">
        <v>1111</v>
      </c>
      <c r="I859" s="15" t="s">
        <v>2516</v>
      </c>
      <c r="J859" s="15" t="s">
        <v>4102</v>
      </c>
      <c r="K859" s="15" t="s">
        <v>32</v>
      </c>
      <c r="L859" s="15">
        <v>985405293</v>
      </c>
      <c r="M859" s="15">
        <v>985405293</v>
      </c>
      <c r="N859" s="15" t="s">
        <v>4103</v>
      </c>
      <c r="O859" s="15" t="s">
        <v>4104</v>
      </c>
      <c r="P859" s="15">
        <v>27300</v>
      </c>
      <c r="Q859" s="15" t="s">
        <v>58</v>
      </c>
      <c r="R859" s="15" t="s">
        <v>59</v>
      </c>
      <c r="S859" s="15" t="s">
        <v>348</v>
      </c>
      <c r="T859" s="15" t="s">
        <v>15325</v>
      </c>
      <c r="U859" s="15" t="s">
        <v>4105</v>
      </c>
      <c r="V859" s="15">
        <v>985405293</v>
      </c>
      <c r="W859" s="15" t="s">
        <v>4106</v>
      </c>
      <c r="X859" s="15" t="s">
        <v>39</v>
      </c>
      <c r="Y859" s="15">
        <v>0</v>
      </c>
      <c r="Z859" s="15" t="s">
        <v>333</v>
      </c>
      <c r="AA859" s="15" t="s">
        <v>41</v>
      </c>
      <c r="AB859" s="15">
        <v>44116</v>
      </c>
      <c r="AC859" s="15" t="s">
        <v>9291</v>
      </c>
      <c r="AD859" s="15" t="s">
        <v>9292</v>
      </c>
      <c r="AE859" s="15" t="s">
        <v>9293</v>
      </c>
      <c r="AF859" s="15" t="s">
        <v>9369</v>
      </c>
      <c r="AG859" s="15" t="s">
        <v>9380</v>
      </c>
    </row>
    <row r="860" spans="1:33" x14ac:dyDescent="0.45">
      <c r="A860" s="15">
        <v>1000854</v>
      </c>
      <c r="B860" s="15" t="s">
        <v>26</v>
      </c>
      <c r="C860" s="18">
        <v>1711298040</v>
      </c>
      <c r="D860" s="15">
        <v>0</v>
      </c>
      <c r="E860" s="15" t="s">
        <v>70</v>
      </c>
      <c r="F860" s="15" t="s">
        <v>15253</v>
      </c>
      <c r="G860" s="15" t="s">
        <v>29</v>
      </c>
      <c r="H860" s="15" t="s">
        <v>221</v>
      </c>
      <c r="I860" s="15" t="s">
        <v>4108</v>
      </c>
      <c r="J860" s="15" t="s">
        <v>4107</v>
      </c>
      <c r="K860" s="15" t="s">
        <v>32</v>
      </c>
      <c r="L860" s="15">
        <v>992340268</v>
      </c>
      <c r="M860" s="15">
        <v>994841816</v>
      </c>
      <c r="N860" s="15" t="s">
        <v>4109</v>
      </c>
      <c r="O860" s="15" t="s">
        <v>4110</v>
      </c>
      <c r="P860" s="15">
        <v>26118</v>
      </c>
      <c r="Q860" s="15" t="s">
        <v>58</v>
      </c>
      <c r="R860" s="15" t="s">
        <v>59</v>
      </c>
      <c r="S860" s="15" t="s">
        <v>2931</v>
      </c>
      <c r="T860" s="15" t="s">
        <v>15321</v>
      </c>
      <c r="U860" s="15" t="s">
        <v>4111</v>
      </c>
      <c r="V860" s="15">
        <v>992340268</v>
      </c>
      <c r="W860" s="15" t="s">
        <v>4112</v>
      </c>
      <c r="X860" s="15" t="s">
        <v>39</v>
      </c>
      <c r="Y860" s="15">
        <v>0</v>
      </c>
      <c r="Z860" s="15" t="s">
        <v>333</v>
      </c>
      <c r="AA860" s="15" t="s">
        <v>41</v>
      </c>
      <c r="AB860" s="15">
        <v>44116</v>
      </c>
      <c r="AC860" s="15" t="s">
        <v>9291</v>
      </c>
      <c r="AD860" s="15" t="s">
        <v>9295</v>
      </c>
      <c r="AE860" s="15" t="s">
        <v>9302</v>
      </c>
      <c r="AF860" s="15" t="s">
        <v>5096</v>
      </c>
      <c r="AG860" s="15" t="s">
        <v>9303</v>
      </c>
    </row>
    <row r="861" spans="1:33" x14ac:dyDescent="0.45">
      <c r="A861" s="15">
        <v>1000855</v>
      </c>
      <c r="B861" s="15" t="s">
        <v>26</v>
      </c>
      <c r="C861" s="18">
        <v>1712139961</v>
      </c>
      <c r="D861" s="15">
        <v>400</v>
      </c>
      <c r="E861" s="15" t="s">
        <v>70</v>
      </c>
      <c r="F861" s="15" t="s">
        <v>15253</v>
      </c>
      <c r="G861" s="15" t="s">
        <v>29</v>
      </c>
      <c r="H861" s="15" t="s">
        <v>4114</v>
      </c>
      <c r="I861" s="15" t="s">
        <v>4115</v>
      </c>
      <c r="J861" s="15" t="s">
        <v>4113</v>
      </c>
      <c r="K861" s="15" t="s">
        <v>32</v>
      </c>
      <c r="L861" s="15">
        <v>989362111</v>
      </c>
      <c r="M861" s="15">
        <v>3400999</v>
      </c>
      <c r="N861" s="15" t="s">
        <v>33</v>
      </c>
      <c r="O861" s="15" t="s">
        <v>4116</v>
      </c>
      <c r="P861" s="15">
        <v>24831</v>
      </c>
      <c r="Q861" s="15" t="s">
        <v>58</v>
      </c>
      <c r="R861" s="15" t="s">
        <v>36</v>
      </c>
      <c r="S861" s="15" t="s">
        <v>4070</v>
      </c>
      <c r="T861" s="15" t="s">
        <v>15359</v>
      </c>
      <c r="U861" s="15" t="s">
        <v>4117</v>
      </c>
      <c r="V861" s="15">
        <v>989362111</v>
      </c>
      <c r="W861" s="15" t="s">
        <v>4116</v>
      </c>
      <c r="X861" s="15" t="s">
        <v>39</v>
      </c>
      <c r="Y861" s="15">
        <v>0</v>
      </c>
      <c r="Z861" s="15" t="s">
        <v>46</v>
      </c>
      <c r="AA861" s="15" t="s">
        <v>609</v>
      </c>
      <c r="AB861" s="15">
        <v>44191</v>
      </c>
      <c r="AC861" s="15" t="s">
        <v>9291</v>
      </c>
      <c r="AD861" s="15" t="s">
        <v>9295</v>
      </c>
      <c r="AE861" s="15" t="s">
        <v>9302</v>
      </c>
      <c r="AF861" s="15" t="s">
        <v>5096</v>
      </c>
      <c r="AG861" s="15" t="s">
        <v>9495</v>
      </c>
    </row>
    <row r="862" spans="1:33" x14ac:dyDescent="0.45">
      <c r="A862" s="15">
        <v>1000856</v>
      </c>
      <c r="B862" s="15" t="s">
        <v>26</v>
      </c>
      <c r="C862" s="18">
        <v>1711532075</v>
      </c>
      <c r="D862" s="15">
        <v>800</v>
      </c>
      <c r="E862" s="15" t="s">
        <v>70</v>
      </c>
      <c r="F862" s="15" t="s">
        <v>15253</v>
      </c>
      <c r="G862" s="15" t="s">
        <v>29</v>
      </c>
      <c r="H862" s="15" t="s">
        <v>4119</v>
      </c>
      <c r="I862" s="15" t="s">
        <v>4120</v>
      </c>
      <c r="J862" s="15" t="s">
        <v>4118</v>
      </c>
      <c r="K862" s="15" t="s">
        <v>32</v>
      </c>
      <c r="L862" s="15">
        <v>986101549</v>
      </c>
      <c r="M862" s="15">
        <v>986101549</v>
      </c>
      <c r="N862" s="15" t="s">
        <v>4121</v>
      </c>
      <c r="O862" s="15" t="s">
        <v>4122</v>
      </c>
      <c r="P862" s="15">
        <v>26785</v>
      </c>
      <c r="Q862" s="15" t="s">
        <v>409</v>
      </c>
      <c r="R862" s="15" t="s">
        <v>36</v>
      </c>
      <c r="S862" s="15" t="s">
        <v>244</v>
      </c>
      <c r="T862" s="15" t="s">
        <v>15349</v>
      </c>
      <c r="U862" s="15" t="s">
        <v>4123</v>
      </c>
      <c r="V862" s="15">
        <v>26020750</v>
      </c>
      <c r="W862" s="15" t="s">
        <v>4124</v>
      </c>
      <c r="X862" s="15" t="s">
        <v>39</v>
      </c>
      <c r="Y862" s="15">
        <v>1</v>
      </c>
      <c r="Z862" s="15" t="s">
        <v>46</v>
      </c>
      <c r="AA862" s="15" t="s">
        <v>41</v>
      </c>
      <c r="AB862" s="15">
        <v>44116</v>
      </c>
      <c r="AC862" s="15" t="s">
        <v>9291</v>
      </c>
      <c r="AD862" s="15" t="s">
        <v>9292</v>
      </c>
      <c r="AE862" s="15" t="s">
        <v>9363</v>
      </c>
      <c r="AF862" s="15" t="s">
        <v>9410</v>
      </c>
      <c r="AG862" s="15" t="s">
        <v>9298</v>
      </c>
    </row>
    <row r="863" spans="1:33" x14ac:dyDescent="0.45">
      <c r="A863" s="15">
        <v>1000857</v>
      </c>
      <c r="B863" s="15" t="s">
        <v>26</v>
      </c>
      <c r="C863" s="18">
        <v>1722244017</v>
      </c>
      <c r="D863" s="15">
        <v>700</v>
      </c>
      <c r="E863" s="15" t="s">
        <v>70</v>
      </c>
      <c r="F863" s="15" t="s">
        <v>15253</v>
      </c>
      <c r="G863" s="15" t="s">
        <v>29</v>
      </c>
      <c r="H863" s="15" t="s">
        <v>4126</v>
      </c>
      <c r="I863" s="15" t="s">
        <v>4127</v>
      </c>
      <c r="J863" s="15" t="s">
        <v>4125</v>
      </c>
      <c r="K863" s="15" t="s">
        <v>32</v>
      </c>
      <c r="L863" s="15">
        <v>994123678</v>
      </c>
      <c r="M863" s="15">
        <v>994123678</v>
      </c>
      <c r="N863" s="15" t="s">
        <v>4128</v>
      </c>
      <c r="O863" s="15" t="s">
        <v>1263</v>
      </c>
      <c r="P863" s="15">
        <v>34738</v>
      </c>
      <c r="Q863" s="15" t="s">
        <v>35</v>
      </c>
      <c r="R863" s="15" t="s">
        <v>59</v>
      </c>
      <c r="S863" s="15" t="s">
        <v>2196</v>
      </c>
      <c r="T863" s="15" t="s">
        <v>15323</v>
      </c>
      <c r="U863" s="15" t="s">
        <v>1040</v>
      </c>
      <c r="V863" s="15">
        <v>994123678</v>
      </c>
      <c r="W863" s="15" t="s">
        <v>34</v>
      </c>
      <c r="X863" s="15" t="s">
        <v>39</v>
      </c>
      <c r="Y863" s="15">
        <v>0</v>
      </c>
      <c r="Z863" s="15" t="s">
        <v>609</v>
      </c>
      <c r="AA863" s="15" t="s">
        <v>41</v>
      </c>
      <c r="AB863" s="15">
        <v>44116</v>
      </c>
      <c r="AC863" s="15" t="s">
        <v>9291</v>
      </c>
      <c r="AD863" s="15" t="s">
        <v>9292</v>
      </c>
      <c r="AE863" s="15" t="s">
        <v>9317</v>
      </c>
      <c r="AF863" s="15" t="s">
        <v>9318</v>
      </c>
      <c r="AG863" s="15" t="s">
        <v>9339</v>
      </c>
    </row>
    <row r="864" spans="1:33" x14ac:dyDescent="0.45">
      <c r="A864" s="15">
        <v>1000858</v>
      </c>
      <c r="B864" s="15" t="s">
        <v>26</v>
      </c>
      <c r="C864" s="18">
        <v>1751531060</v>
      </c>
      <c r="D864" s="15">
        <v>0</v>
      </c>
      <c r="E864" s="15" t="s">
        <v>70</v>
      </c>
      <c r="F864" s="15" t="s">
        <v>15253</v>
      </c>
      <c r="G864" s="15" t="s">
        <v>29</v>
      </c>
      <c r="H864" s="15" t="s">
        <v>4130</v>
      </c>
      <c r="I864" s="15" t="s">
        <v>4131</v>
      </c>
      <c r="J864" s="15" t="s">
        <v>4129</v>
      </c>
      <c r="K864" s="15" t="s">
        <v>32</v>
      </c>
      <c r="L864" s="15" t="s">
        <v>33</v>
      </c>
      <c r="M864" s="15" t="s">
        <v>33</v>
      </c>
      <c r="N864" s="15" t="s">
        <v>33</v>
      </c>
      <c r="O864" s="15" t="s">
        <v>1584</v>
      </c>
      <c r="P864" s="15">
        <v>37447</v>
      </c>
      <c r="Q864" s="15" t="s">
        <v>35</v>
      </c>
      <c r="R864" s="15" t="s">
        <v>36</v>
      </c>
      <c r="S864" s="15" t="s">
        <v>4132</v>
      </c>
      <c r="T864" s="15" t="s">
        <v>15346</v>
      </c>
      <c r="W864" s="15" t="s">
        <v>34</v>
      </c>
      <c r="X864" s="15" t="s">
        <v>39</v>
      </c>
      <c r="Y864" s="15">
        <v>0</v>
      </c>
      <c r="Z864" s="15" t="s">
        <v>333</v>
      </c>
      <c r="AC864" s="15" t="s">
        <v>9291</v>
      </c>
      <c r="AD864" s="15" t="s">
        <v>9329</v>
      </c>
      <c r="AE864" s="15" t="s">
        <v>9302</v>
      </c>
      <c r="AF864" s="15" t="s">
        <v>5096</v>
      </c>
      <c r="AG864" s="15" t="s">
        <v>9359</v>
      </c>
    </row>
    <row r="865" spans="1:33" x14ac:dyDescent="0.45">
      <c r="A865" s="15">
        <v>1000859</v>
      </c>
      <c r="B865" s="15" t="s">
        <v>26</v>
      </c>
      <c r="C865" s="18">
        <v>604482307</v>
      </c>
      <c r="D865" s="15">
        <v>900</v>
      </c>
      <c r="E865" s="15" t="s">
        <v>28</v>
      </c>
      <c r="F865" s="15" t="s">
        <v>15253</v>
      </c>
      <c r="G865" s="15" t="s">
        <v>29</v>
      </c>
      <c r="H865" s="15" t="s">
        <v>1111</v>
      </c>
      <c r="I865" s="15" t="s">
        <v>1401</v>
      </c>
      <c r="J865" s="15" t="s">
        <v>4133</v>
      </c>
      <c r="K865" s="15" t="s">
        <v>32</v>
      </c>
      <c r="L865" s="15">
        <v>2344353</v>
      </c>
      <c r="M865" s="15">
        <v>990922567</v>
      </c>
      <c r="N865" s="15" t="s">
        <v>4134</v>
      </c>
      <c r="O865" s="15" t="s">
        <v>4135</v>
      </c>
      <c r="P865" s="15">
        <v>32752</v>
      </c>
      <c r="Q865" s="15" t="s">
        <v>35</v>
      </c>
      <c r="R865" s="15" t="s">
        <v>59</v>
      </c>
      <c r="S865" s="15" t="s">
        <v>2863</v>
      </c>
      <c r="T865" s="15" t="s">
        <v>15319</v>
      </c>
      <c r="U865" s="15" t="s">
        <v>3928</v>
      </c>
      <c r="V865" s="15">
        <v>990922567</v>
      </c>
      <c r="W865" s="15" t="s">
        <v>1584</v>
      </c>
      <c r="X865" s="15" t="s">
        <v>39</v>
      </c>
      <c r="Y865" s="15">
        <v>0</v>
      </c>
      <c r="Z865" s="15" t="s">
        <v>609</v>
      </c>
      <c r="AA865" s="15" t="s">
        <v>41</v>
      </c>
      <c r="AB865" s="15">
        <v>44116</v>
      </c>
      <c r="AC865" s="15" t="s">
        <v>9291</v>
      </c>
      <c r="AD865" s="15" t="s">
        <v>9292</v>
      </c>
      <c r="AE865" s="15" t="s">
        <v>9293</v>
      </c>
      <c r="AF865" s="15" t="s">
        <v>9321</v>
      </c>
      <c r="AG865" s="15" t="s">
        <v>9322</v>
      </c>
    </row>
    <row r="866" spans="1:33" x14ac:dyDescent="0.45">
      <c r="A866" s="15">
        <v>1000860</v>
      </c>
      <c r="B866" s="15" t="s">
        <v>26</v>
      </c>
      <c r="C866" s="18">
        <v>1723880389</v>
      </c>
      <c r="D866" s="15">
        <v>700</v>
      </c>
      <c r="E866" s="15" t="s">
        <v>70</v>
      </c>
      <c r="F866" s="15" t="s">
        <v>15253</v>
      </c>
      <c r="G866" s="15" t="s">
        <v>29</v>
      </c>
      <c r="H866" s="15" t="s">
        <v>4137</v>
      </c>
      <c r="I866" s="15" t="s">
        <v>4138</v>
      </c>
      <c r="J866" s="15" t="s">
        <v>4136</v>
      </c>
      <c r="K866" s="15" t="s">
        <v>32</v>
      </c>
      <c r="L866" s="15">
        <v>984538475</v>
      </c>
      <c r="M866" s="15">
        <v>2357960</v>
      </c>
      <c r="N866" s="15" t="s">
        <v>4139</v>
      </c>
      <c r="O866" s="15" t="s">
        <v>4140</v>
      </c>
      <c r="P866" s="15">
        <v>34956</v>
      </c>
      <c r="Q866" s="15" t="s">
        <v>35</v>
      </c>
      <c r="R866" s="15" t="s">
        <v>36</v>
      </c>
      <c r="S866" s="15" t="s">
        <v>4141</v>
      </c>
      <c r="T866" s="15" t="s">
        <v>15359</v>
      </c>
      <c r="U866" s="15" t="s">
        <v>4142</v>
      </c>
      <c r="V866" s="15">
        <v>984538475</v>
      </c>
      <c r="W866" s="15" t="s">
        <v>4143</v>
      </c>
      <c r="X866" s="15" t="s">
        <v>39</v>
      </c>
      <c r="Y866" s="15">
        <v>0</v>
      </c>
      <c r="Z866" s="15" t="s">
        <v>41</v>
      </c>
      <c r="AA866" s="15" t="s">
        <v>609</v>
      </c>
      <c r="AB866" s="15">
        <v>44236</v>
      </c>
      <c r="AC866" s="15" t="s">
        <v>9291</v>
      </c>
      <c r="AD866" s="15" t="s">
        <v>9292</v>
      </c>
      <c r="AE866" s="15" t="s">
        <v>9302</v>
      </c>
      <c r="AF866" s="15" t="s">
        <v>5096</v>
      </c>
      <c r="AG866" s="15" t="s">
        <v>9399</v>
      </c>
    </row>
    <row r="867" spans="1:33" x14ac:dyDescent="0.45">
      <c r="A867" s="15">
        <v>1000861</v>
      </c>
      <c r="B867" s="15" t="s">
        <v>26</v>
      </c>
      <c r="C867" s="18">
        <v>1717643595</v>
      </c>
      <c r="D867" s="15">
        <v>1000</v>
      </c>
      <c r="E867" s="15" t="s">
        <v>70</v>
      </c>
      <c r="F867" s="15" t="s">
        <v>15253</v>
      </c>
      <c r="G867" s="15" t="s">
        <v>29</v>
      </c>
      <c r="H867" s="15" t="s">
        <v>4145</v>
      </c>
      <c r="I867" s="15" t="s">
        <v>4146</v>
      </c>
      <c r="J867" s="15" t="s">
        <v>4144</v>
      </c>
      <c r="K867" s="15" t="s">
        <v>32</v>
      </c>
      <c r="L867" s="15">
        <v>4517104</v>
      </c>
      <c r="M867" s="15" t="s">
        <v>33</v>
      </c>
      <c r="N867" s="15" t="s">
        <v>4147</v>
      </c>
      <c r="O867" s="15" t="s">
        <v>4148</v>
      </c>
      <c r="P867" s="15">
        <v>30393</v>
      </c>
      <c r="Q867" s="15" t="s">
        <v>58</v>
      </c>
      <c r="R867" s="15" t="s">
        <v>59</v>
      </c>
      <c r="S867" s="15" t="s">
        <v>4149</v>
      </c>
      <c r="T867" s="15" t="s">
        <v>15358</v>
      </c>
      <c r="U867" s="15" t="s">
        <v>4150</v>
      </c>
      <c r="V867" s="15">
        <v>4517104</v>
      </c>
      <c r="W867" s="15" t="s">
        <v>4148</v>
      </c>
      <c r="X867" s="15" t="s">
        <v>39</v>
      </c>
      <c r="Y867" s="15">
        <v>0</v>
      </c>
      <c r="Z867" s="15" t="s">
        <v>609</v>
      </c>
      <c r="AA867" s="15" t="s">
        <v>41</v>
      </c>
      <c r="AB867" s="15">
        <v>44116</v>
      </c>
      <c r="AC867" s="15" t="s">
        <v>9291</v>
      </c>
      <c r="AD867" s="15" t="s">
        <v>9295</v>
      </c>
      <c r="AE867" s="15" t="s">
        <v>9302</v>
      </c>
      <c r="AF867" s="15" t="s">
        <v>5096</v>
      </c>
      <c r="AG867" s="15" t="s">
        <v>9312</v>
      </c>
    </row>
    <row r="868" spans="1:33" x14ac:dyDescent="0.45">
      <c r="A868" s="15">
        <v>1000862</v>
      </c>
      <c r="B868" s="15" t="s">
        <v>26</v>
      </c>
      <c r="C868" s="18">
        <v>603967290</v>
      </c>
      <c r="D868" s="15">
        <v>0</v>
      </c>
      <c r="E868" s="15" t="s">
        <v>70</v>
      </c>
      <c r="F868" s="15" t="s">
        <v>15253</v>
      </c>
      <c r="G868" s="15" t="s">
        <v>29</v>
      </c>
      <c r="H868" s="15" t="s">
        <v>4152</v>
      </c>
      <c r="I868" s="15" t="s">
        <v>4153</v>
      </c>
      <c r="J868" s="15" t="s">
        <v>4151</v>
      </c>
      <c r="K868" s="15" t="s">
        <v>32</v>
      </c>
      <c r="L868" s="15">
        <v>32964072</v>
      </c>
      <c r="M868" s="15" t="s">
        <v>33</v>
      </c>
      <c r="N868" s="15" t="s">
        <v>33</v>
      </c>
      <c r="O868" s="15" t="s">
        <v>4154</v>
      </c>
      <c r="P868" s="15">
        <v>35981</v>
      </c>
      <c r="Q868" s="15" t="s">
        <v>35</v>
      </c>
      <c r="R868" s="15" t="s">
        <v>36</v>
      </c>
      <c r="S868" s="15" t="s">
        <v>51</v>
      </c>
      <c r="T868" s="15" t="s">
        <v>51</v>
      </c>
      <c r="W868" s="15" t="s">
        <v>34</v>
      </c>
      <c r="X868" s="15" t="s">
        <v>97</v>
      </c>
      <c r="Y868" s="15">
        <v>0</v>
      </c>
      <c r="Z868" s="15" t="s">
        <v>74</v>
      </c>
      <c r="AA868" s="15" t="s">
        <v>74</v>
      </c>
      <c r="AB868" s="15">
        <v>44058</v>
      </c>
      <c r="AC868" s="15" t="s">
        <v>9291</v>
      </c>
      <c r="AD868" s="15" t="s">
        <v>9292</v>
      </c>
      <c r="AE868" s="15" t="s">
        <v>9293</v>
      </c>
      <c r="AF868" s="15" t="s">
        <v>511</v>
      </c>
      <c r="AG868" s="15" t="s">
        <v>9304</v>
      </c>
    </row>
    <row r="869" spans="1:33" x14ac:dyDescent="0.45">
      <c r="A869" s="15">
        <v>1000863</v>
      </c>
      <c r="B869" s="15" t="s">
        <v>26</v>
      </c>
      <c r="C869" s="18">
        <v>1722827563</v>
      </c>
      <c r="D869" s="15">
        <v>0</v>
      </c>
      <c r="E869" s="15" t="s">
        <v>70</v>
      </c>
      <c r="F869" s="15" t="s">
        <v>15253</v>
      </c>
      <c r="G869" s="15" t="s">
        <v>29</v>
      </c>
      <c r="H869" s="15" t="s">
        <v>4156</v>
      </c>
      <c r="I869" s="15" t="s">
        <v>4157</v>
      </c>
      <c r="J869" s="15" t="s">
        <v>4155</v>
      </c>
      <c r="K869" s="15" t="s">
        <v>32</v>
      </c>
      <c r="L869" s="15">
        <v>984553095</v>
      </c>
      <c r="M869" s="15">
        <v>984553095</v>
      </c>
      <c r="N869" s="15" t="s">
        <v>4158</v>
      </c>
      <c r="O869" s="15" t="s">
        <v>4159</v>
      </c>
      <c r="P869" s="15">
        <v>34758</v>
      </c>
      <c r="Q869" s="15" t="s">
        <v>35</v>
      </c>
      <c r="R869" s="15" t="s">
        <v>59</v>
      </c>
      <c r="S869" s="15" t="s">
        <v>4160</v>
      </c>
      <c r="T869" s="15" t="s">
        <v>15343</v>
      </c>
      <c r="U869" s="15" t="s">
        <v>4161</v>
      </c>
      <c r="V869" s="15">
        <v>984553095</v>
      </c>
      <c r="W869" s="15" t="s">
        <v>4162</v>
      </c>
      <c r="X869" s="15" t="s">
        <v>97</v>
      </c>
      <c r="Y869" s="15">
        <v>0</v>
      </c>
      <c r="Z869" s="15" t="s">
        <v>41</v>
      </c>
      <c r="AA869" s="15" t="s">
        <v>41</v>
      </c>
      <c r="AB869" s="15">
        <v>44116</v>
      </c>
      <c r="AC869" s="15" t="s">
        <v>9291</v>
      </c>
      <c r="AD869" s="15" t="s">
        <v>9295</v>
      </c>
      <c r="AE869" s="15" t="s">
        <v>9302</v>
      </c>
      <c r="AF869" s="15" t="s">
        <v>5096</v>
      </c>
      <c r="AG869" s="15" t="s">
        <v>9446</v>
      </c>
    </row>
    <row r="870" spans="1:33" x14ac:dyDescent="0.45">
      <c r="A870" s="15">
        <v>1000864</v>
      </c>
      <c r="B870" s="15" t="s">
        <v>26</v>
      </c>
      <c r="C870" s="18">
        <v>1711658664</v>
      </c>
      <c r="D870" s="15">
        <v>1000</v>
      </c>
      <c r="E870" s="15" t="s">
        <v>70</v>
      </c>
      <c r="F870" s="15" t="s">
        <v>15253</v>
      </c>
      <c r="G870" s="15" t="s">
        <v>29</v>
      </c>
      <c r="H870" s="15" t="s">
        <v>158</v>
      </c>
      <c r="I870" s="15" t="s">
        <v>4164</v>
      </c>
      <c r="J870" s="15" t="s">
        <v>4163</v>
      </c>
      <c r="K870" s="15" t="s">
        <v>32</v>
      </c>
      <c r="L870" s="15">
        <v>3380764</v>
      </c>
      <c r="M870" s="15">
        <v>969237710</v>
      </c>
      <c r="N870" s="15" t="s">
        <v>4165</v>
      </c>
      <c r="O870" s="15" t="s">
        <v>4166</v>
      </c>
      <c r="P870" s="15">
        <v>27788</v>
      </c>
      <c r="Q870" s="15" t="s">
        <v>58</v>
      </c>
      <c r="R870" s="15" t="s">
        <v>59</v>
      </c>
      <c r="S870" s="15" t="s">
        <v>244</v>
      </c>
      <c r="T870" s="15" t="s">
        <v>15349</v>
      </c>
      <c r="U870" s="15" t="s">
        <v>4167</v>
      </c>
      <c r="V870" s="15">
        <v>969237710</v>
      </c>
      <c r="W870" s="15" t="s">
        <v>4168</v>
      </c>
      <c r="X870" s="15" t="s">
        <v>39</v>
      </c>
      <c r="Y870" s="15">
        <v>0</v>
      </c>
      <c r="Z870" s="15" t="s">
        <v>609</v>
      </c>
      <c r="AA870" s="15" t="s">
        <v>609</v>
      </c>
      <c r="AB870" s="15">
        <v>44383</v>
      </c>
      <c r="AC870" s="15" t="s">
        <v>9291</v>
      </c>
      <c r="AD870" s="15" t="s">
        <v>9292</v>
      </c>
      <c r="AE870" s="15" t="s">
        <v>9302</v>
      </c>
      <c r="AF870" s="15" t="s">
        <v>5096</v>
      </c>
      <c r="AG870" s="15" t="s">
        <v>9381</v>
      </c>
    </row>
    <row r="871" spans="1:33" x14ac:dyDescent="0.45">
      <c r="A871" s="15">
        <v>1000865</v>
      </c>
      <c r="B871" s="15" t="s">
        <v>26</v>
      </c>
      <c r="C871" s="18">
        <v>1719509463</v>
      </c>
      <c r="D871" s="15">
        <v>600</v>
      </c>
      <c r="E871" s="15" t="s">
        <v>70</v>
      </c>
      <c r="F871" s="15" t="s">
        <v>15253</v>
      </c>
      <c r="G871" s="15" t="s">
        <v>29</v>
      </c>
      <c r="H871" s="15" t="s">
        <v>4170</v>
      </c>
      <c r="I871" s="15" t="s">
        <v>4171</v>
      </c>
      <c r="J871" s="15" t="s">
        <v>4169</v>
      </c>
      <c r="K871" s="15" t="s">
        <v>32</v>
      </c>
      <c r="L871" s="15">
        <v>995057069</v>
      </c>
      <c r="M871" s="15">
        <v>995057069</v>
      </c>
      <c r="N871" s="15" t="s">
        <v>4172</v>
      </c>
      <c r="O871" s="15" t="s">
        <v>4173</v>
      </c>
      <c r="P871" s="15">
        <v>34804</v>
      </c>
      <c r="Q871" s="15" t="s">
        <v>35</v>
      </c>
      <c r="R871" s="15" t="s">
        <v>59</v>
      </c>
      <c r="S871" s="15" t="s">
        <v>79</v>
      </c>
      <c r="T871" s="15" t="s">
        <v>79</v>
      </c>
      <c r="U871" s="15" t="s">
        <v>4174</v>
      </c>
      <c r="V871" s="15">
        <v>3955000</v>
      </c>
      <c r="W871" s="15" t="s">
        <v>4175</v>
      </c>
      <c r="X871" s="15" t="s">
        <v>97</v>
      </c>
      <c r="Y871" s="15">
        <v>0</v>
      </c>
      <c r="Z871" s="15" t="s">
        <v>46</v>
      </c>
      <c r="AA871" s="15" t="s">
        <v>41</v>
      </c>
      <c r="AB871" s="15">
        <v>44116</v>
      </c>
      <c r="AC871" s="15" t="s">
        <v>9291</v>
      </c>
      <c r="AD871" s="15" t="s">
        <v>9296</v>
      </c>
      <c r="AE871" s="15" t="s">
        <v>9302</v>
      </c>
      <c r="AF871" s="15" t="s">
        <v>5096</v>
      </c>
      <c r="AG871" s="15" t="s">
        <v>9424</v>
      </c>
    </row>
    <row r="872" spans="1:33" x14ac:dyDescent="0.45">
      <c r="A872" s="15">
        <v>1000866</v>
      </c>
      <c r="B872" s="15" t="s">
        <v>26</v>
      </c>
      <c r="C872" s="18">
        <v>1727061218</v>
      </c>
      <c r="D872" s="15">
        <v>640</v>
      </c>
      <c r="E872" s="15" t="s">
        <v>70</v>
      </c>
      <c r="F872" s="15" t="s">
        <v>15253</v>
      </c>
      <c r="G872" s="15" t="s">
        <v>29</v>
      </c>
      <c r="H872" s="15" t="s">
        <v>4177</v>
      </c>
      <c r="I872" s="15" t="s">
        <v>4178</v>
      </c>
      <c r="J872" s="15" t="s">
        <v>4176</v>
      </c>
      <c r="K872" s="15" t="s">
        <v>32</v>
      </c>
      <c r="L872" s="15">
        <v>993677693</v>
      </c>
      <c r="M872" s="15">
        <v>993677693</v>
      </c>
      <c r="N872" s="15" t="s">
        <v>4179</v>
      </c>
      <c r="O872" s="15" t="s">
        <v>4180</v>
      </c>
      <c r="P872" s="15">
        <v>31059</v>
      </c>
      <c r="Q872" s="15" t="s">
        <v>35</v>
      </c>
      <c r="R872" s="15" t="s">
        <v>36</v>
      </c>
      <c r="S872" s="15" t="s">
        <v>2620</v>
      </c>
      <c r="T872" s="15" t="s">
        <v>15359</v>
      </c>
      <c r="U872" s="15" t="s">
        <v>4181</v>
      </c>
      <c r="V872" s="15">
        <v>993677693</v>
      </c>
      <c r="W872" s="15" t="s">
        <v>4182</v>
      </c>
      <c r="X872" s="15" t="s">
        <v>39</v>
      </c>
      <c r="Y872" s="15">
        <v>0</v>
      </c>
      <c r="Z872" s="15" t="s">
        <v>609</v>
      </c>
      <c r="AA872" s="15" t="s">
        <v>609</v>
      </c>
      <c r="AB872" s="15">
        <v>44256</v>
      </c>
      <c r="AC872" s="15" t="s">
        <v>9291</v>
      </c>
      <c r="AD872" s="15" t="s">
        <v>9292</v>
      </c>
      <c r="AE872" s="15" t="s">
        <v>9302</v>
      </c>
      <c r="AF872" s="15" t="s">
        <v>5096</v>
      </c>
      <c r="AG872" s="15" t="s">
        <v>9496</v>
      </c>
    </row>
    <row r="873" spans="1:33" x14ac:dyDescent="0.45">
      <c r="A873" s="15">
        <v>1000867</v>
      </c>
      <c r="B873" s="15" t="s">
        <v>26</v>
      </c>
      <c r="C873" s="18">
        <v>1002277307</v>
      </c>
      <c r="D873" s="15">
        <v>600</v>
      </c>
      <c r="E873" s="15" t="s">
        <v>70</v>
      </c>
      <c r="F873" s="15" t="s">
        <v>15253</v>
      </c>
      <c r="G873" s="15" t="s">
        <v>29</v>
      </c>
      <c r="H873" s="15" t="s">
        <v>4184</v>
      </c>
      <c r="I873" s="15" t="s">
        <v>4185</v>
      </c>
      <c r="J873" s="15" t="s">
        <v>4183</v>
      </c>
      <c r="K873" s="15" t="s">
        <v>32</v>
      </c>
      <c r="L873" s="15">
        <v>3945319</v>
      </c>
      <c r="M873" s="15">
        <v>987400315</v>
      </c>
      <c r="N873" s="15" t="s">
        <v>33</v>
      </c>
      <c r="O873" s="15" t="s">
        <v>4186</v>
      </c>
      <c r="P873" s="15">
        <v>27371</v>
      </c>
      <c r="Q873" s="15" t="s">
        <v>58</v>
      </c>
      <c r="R873" s="15" t="s">
        <v>59</v>
      </c>
      <c r="S873" s="15" t="s">
        <v>4187</v>
      </c>
      <c r="T873" s="15" t="s">
        <v>15359</v>
      </c>
      <c r="U873" s="15" t="s">
        <v>4188</v>
      </c>
      <c r="V873" s="15">
        <v>987400315</v>
      </c>
      <c r="W873" s="15" t="s">
        <v>34</v>
      </c>
      <c r="X873" s="15" t="s">
        <v>39</v>
      </c>
      <c r="Y873" s="15">
        <v>0</v>
      </c>
      <c r="Z873" s="15" t="s">
        <v>333</v>
      </c>
      <c r="AA873" s="15" t="s">
        <v>41</v>
      </c>
      <c r="AB873" s="15">
        <v>44116</v>
      </c>
      <c r="AC873" s="15" t="s">
        <v>9291</v>
      </c>
      <c r="AD873" s="15" t="s">
        <v>9295</v>
      </c>
      <c r="AE873" s="15" t="s">
        <v>9351</v>
      </c>
      <c r="AF873" s="15" t="s">
        <v>9360</v>
      </c>
      <c r="AG873" s="15" t="s">
        <v>9497</v>
      </c>
    </row>
    <row r="874" spans="1:33" x14ac:dyDescent="0.45">
      <c r="A874" s="15">
        <v>1000868</v>
      </c>
      <c r="B874" s="15" t="s">
        <v>26</v>
      </c>
      <c r="C874" s="18">
        <v>1712615028</v>
      </c>
      <c r="D874" s="15">
        <v>800</v>
      </c>
      <c r="E874" s="15" t="s">
        <v>28</v>
      </c>
      <c r="F874" s="15" t="s">
        <v>15253</v>
      </c>
      <c r="G874" s="15" t="s">
        <v>29</v>
      </c>
      <c r="H874" s="15" t="s">
        <v>4190</v>
      </c>
      <c r="I874" s="15" t="s">
        <v>680</v>
      </c>
      <c r="J874" s="15" t="s">
        <v>4189</v>
      </c>
      <c r="K874" s="15" t="s">
        <v>32</v>
      </c>
      <c r="L874" s="15">
        <v>994145618</v>
      </c>
      <c r="M874" s="15">
        <v>994145618</v>
      </c>
      <c r="N874" s="15" t="s">
        <v>33</v>
      </c>
      <c r="O874" s="15" t="s">
        <v>4191</v>
      </c>
      <c r="P874" s="15">
        <v>25722</v>
      </c>
      <c r="Q874" s="15" t="s">
        <v>58</v>
      </c>
      <c r="R874" s="15" t="s">
        <v>59</v>
      </c>
      <c r="S874" s="15" t="s">
        <v>698</v>
      </c>
      <c r="T874" s="15" t="s">
        <v>15323</v>
      </c>
      <c r="U874" s="15" t="s">
        <v>1040</v>
      </c>
      <c r="V874" s="15">
        <v>989362111</v>
      </c>
      <c r="W874" s="15" t="s">
        <v>4192</v>
      </c>
      <c r="X874" s="15" t="s">
        <v>39</v>
      </c>
      <c r="Y874" s="15">
        <v>0</v>
      </c>
      <c r="Z874" s="15" t="s">
        <v>609</v>
      </c>
      <c r="AA874" s="15" t="s">
        <v>609</v>
      </c>
      <c r="AB874" s="15">
        <v>44145</v>
      </c>
      <c r="AC874" s="15" t="s">
        <v>9291</v>
      </c>
      <c r="AD874" s="15" t="s">
        <v>9295</v>
      </c>
      <c r="AE874" s="15" t="s">
        <v>9293</v>
      </c>
      <c r="AF874" s="15" t="s">
        <v>511</v>
      </c>
      <c r="AG874" s="15" t="s">
        <v>9347</v>
      </c>
    </row>
    <row r="875" spans="1:33" x14ac:dyDescent="0.45">
      <c r="A875" s="15">
        <v>1000869</v>
      </c>
      <c r="B875" s="15" t="s">
        <v>26</v>
      </c>
      <c r="C875" s="18">
        <v>1707811061</v>
      </c>
      <c r="D875" s="15">
        <v>450</v>
      </c>
      <c r="E875" s="15" t="s">
        <v>70</v>
      </c>
      <c r="F875" s="15" t="s">
        <v>15253</v>
      </c>
      <c r="G875" s="15" t="s">
        <v>29</v>
      </c>
      <c r="H875" s="15" t="s">
        <v>866</v>
      </c>
      <c r="I875" s="15" t="s">
        <v>1914</v>
      </c>
      <c r="J875" s="15" t="s">
        <v>4193</v>
      </c>
      <c r="K875" s="15" t="s">
        <v>32</v>
      </c>
      <c r="L875" s="15">
        <v>967826437</v>
      </c>
      <c r="M875" s="15">
        <v>967826437</v>
      </c>
      <c r="N875" s="15" t="s">
        <v>33</v>
      </c>
      <c r="O875" s="15" t="s">
        <v>4194</v>
      </c>
      <c r="P875" s="15">
        <v>23230</v>
      </c>
      <c r="Q875" s="15" t="s">
        <v>58</v>
      </c>
      <c r="R875" s="15" t="s">
        <v>59</v>
      </c>
      <c r="S875" s="15" t="s">
        <v>348</v>
      </c>
      <c r="T875" s="15" t="s">
        <v>15325</v>
      </c>
      <c r="U875" s="15" t="s">
        <v>1092</v>
      </c>
      <c r="V875" s="15">
        <v>969871419</v>
      </c>
      <c r="W875" s="15" t="s">
        <v>4195</v>
      </c>
      <c r="X875" s="15" t="s">
        <v>39</v>
      </c>
      <c r="Y875" s="15">
        <v>0</v>
      </c>
      <c r="Z875" s="15" t="s">
        <v>609</v>
      </c>
      <c r="AA875" s="15" t="s">
        <v>41</v>
      </c>
      <c r="AB875" s="15">
        <v>44116</v>
      </c>
      <c r="AC875" s="15" t="s">
        <v>9291</v>
      </c>
      <c r="AD875" s="15" t="s">
        <v>9329</v>
      </c>
      <c r="AE875" s="15" t="s">
        <v>9293</v>
      </c>
      <c r="AF875" s="15" t="s">
        <v>511</v>
      </c>
      <c r="AG875" s="15" t="s">
        <v>9301</v>
      </c>
    </row>
    <row r="876" spans="1:33" x14ac:dyDescent="0.45">
      <c r="A876" s="15">
        <v>1000870</v>
      </c>
      <c r="B876" s="15" t="s">
        <v>26</v>
      </c>
      <c r="C876" s="18">
        <v>1716942287</v>
      </c>
      <c r="D876" s="15">
        <v>800</v>
      </c>
      <c r="E876" s="15" t="s">
        <v>70</v>
      </c>
      <c r="F876" s="15" t="s">
        <v>15253</v>
      </c>
      <c r="G876" s="15" t="s">
        <v>29</v>
      </c>
      <c r="H876" s="15" t="s">
        <v>4197</v>
      </c>
      <c r="I876" s="15" t="s">
        <v>4198</v>
      </c>
      <c r="J876" s="15" t="s">
        <v>4196</v>
      </c>
      <c r="K876" s="15" t="s">
        <v>32</v>
      </c>
      <c r="L876" s="15">
        <v>980733021</v>
      </c>
      <c r="M876" s="15">
        <v>980733021</v>
      </c>
      <c r="N876" s="15" t="s">
        <v>33</v>
      </c>
      <c r="O876" s="15" t="s">
        <v>4199</v>
      </c>
      <c r="P876" s="15">
        <v>30257</v>
      </c>
      <c r="Q876" s="15" t="s">
        <v>35</v>
      </c>
      <c r="R876" s="15" t="s">
        <v>36</v>
      </c>
      <c r="S876" s="15" t="s">
        <v>348</v>
      </c>
      <c r="T876" s="15" t="s">
        <v>15325</v>
      </c>
      <c r="U876" s="15" t="s">
        <v>1092</v>
      </c>
      <c r="V876" s="15">
        <v>980733021</v>
      </c>
      <c r="W876" s="15" t="s">
        <v>34</v>
      </c>
      <c r="X876" s="15" t="s">
        <v>39</v>
      </c>
      <c r="Y876" s="15">
        <v>0</v>
      </c>
      <c r="Z876" s="15" t="s">
        <v>609</v>
      </c>
      <c r="AA876" s="15" t="s">
        <v>41</v>
      </c>
      <c r="AB876" s="15">
        <v>44118</v>
      </c>
      <c r="AC876" s="15" t="s">
        <v>9291</v>
      </c>
      <c r="AD876" s="15" t="s">
        <v>9295</v>
      </c>
      <c r="AE876" s="15" t="s">
        <v>9302</v>
      </c>
      <c r="AF876" s="15" t="s">
        <v>5096</v>
      </c>
      <c r="AG876" s="15" t="s">
        <v>9391</v>
      </c>
    </row>
    <row r="877" spans="1:33" x14ac:dyDescent="0.45">
      <c r="A877" s="15">
        <v>1000871</v>
      </c>
      <c r="B877" s="15" t="s">
        <v>26</v>
      </c>
      <c r="C877" s="18">
        <v>605351220</v>
      </c>
      <c r="D877" s="15">
        <v>800</v>
      </c>
      <c r="E877" s="15" t="s">
        <v>70</v>
      </c>
      <c r="F877" s="15" t="s">
        <v>15253</v>
      </c>
      <c r="G877" s="15" t="s">
        <v>29</v>
      </c>
      <c r="H877" s="15" t="s">
        <v>296</v>
      </c>
      <c r="I877" s="15" t="s">
        <v>872</v>
      </c>
      <c r="J877" s="15" t="s">
        <v>4200</v>
      </c>
      <c r="K877" s="15" t="s">
        <v>32</v>
      </c>
      <c r="L877" s="15">
        <v>939069309</v>
      </c>
      <c r="M877" s="15" t="s">
        <v>33</v>
      </c>
      <c r="N877" s="15" t="s">
        <v>33</v>
      </c>
      <c r="O877" s="15" t="s">
        <v>4201</v>
      </c>
      <c r="P877" s="15">
        <v>35850</v>
      </c>
      <c r="Q877" s="15" t="s">
        <v>35</v>
      </c>
      <c r="R877" s="15" t="s">
        <v>36</v>
      </c>
      <c r="S877" s="15" t="s">
        <v>348</v>
      </c>
      <c r="T877" s="15" t="s">
        <v>15325</v>
      </c>
      <c r="U877" s="15" t="s">
        <v>1092</v>
      </c>
      <c r="V877" s="15">
        <v>939069309</v>
      </c>
      <c r="W877" s="15" t="s">
        <v>4202</v>
      </c>
      <c r="X877" s="15" t="s">
        <v>39</v>
      </c>
      <c r="Y877" s="15">
        <v>0</v>
      </c>
      <c r="Z877" s="15" t="s">
        <v>609</v>
      </c>
      <c r="AA877" s="15" t="s">
        <v>41</v>
      </c>
      <c r="AB877" s="15">
        <v>44117</v>
      </c>
      <c r="AC877" s="15" t="s">
        <v>9291</v>
      </c>
      <c r="AD877" s="15" t="s">
        <v>9292</v>
      </c>
      <c r="AE877" s="15" t="s">
        <v>9293</v>
      </c>
      <c r="AF877" s="15" t="s">
        <v>511</v>
      </c>
      <c r="AG877" s="15" t="s">
        <v>9347</v>
      </c>
    </row>
    <row r="878" spans="1:33" x14ac:dyDescent="0.45">
      <c r="A878" s="15">
        <v>1000872</v>
      </c>
      <c r="B878" s="15" t="s">
        <v>26</v>
      </c>
      <c r="C878" s="18">
        <v>602228900</v>
      </c>
      <c r="D878" s="15">
        <v>400</v>
      </c>
      <c r="E878" s="15" t="s">
        <v>70</v>
      </c>
      <c r="F878" s="15" t="s">
        <v>15253</v>
      </c>
      <c r="G878" s="15" t="s">
        <v>29</v>
      </c>
      <c r="H878" s="15" t="s">
        <v>4204</v>
      </c>
      <c r="I878" s="15" t="s">
        <v>209</v>
      </c>
      <c r="J878" s="15" t="s">
        <v>4203</v>
      </c>
      <c r="K878" s="15" t="s">
        <v>32</v>
      </c>
      <c r="L878" s="15">
        <v>2904887</v>
      </c>
      <c r="M878" s="15">
        <v>982597293</v>
      </c>
      <c r="N878" s="15" t="s">
        <v>4205</v>
      </c>
      <c r="O878" s="15" t="s">
        <v>4206</v>
      </c>
      <c r="P878" s="15">
        <v>24687</v>
      </c>
      <c r="Q878" s="15" t="s">
        <v>58</v>
      </c>
      <c r="R878" s="15" t="s">
        <v>36</v>
      </c>
      <c r="S878" s="15" t="s">
        <v>1878</v>
      </c>
      <c r="T878" s="15" t="s">
        <v>15350</v>
      </c>
      <c r="W878" s="15" t="s">
        <v>4207</v>
      </c>
      <c r="X878" s="15" t="s">
        <v>97</v>
      </c>
      <c r="Y878" s="15">
        <v>0</v>
      </c>
      <c r="Z878" s="15" t="s">
        <v>309</v>
      </c>
      <c r="AA878" s="15" t="s">
        <v>609</v>
      </c>
      <c r="AB878" s="15">
        <v>44076</v>
      </c>
      <c r="AC878" s="15" t="s">
        <v>9291</v>
      </c>
      <c r="AD878" s="15" t="s">
        <v>9295</v>
      </c>
      <c r="AE878" s="15" t="s">
        <v>9293</v>
      </c>
      <c r="AF878" s="15" t="s">
        <v>9297</v>
      </c>
      <c r="AG878" s="15" t="s">
        <v>9338</v>
      </c>
    </row>
    <row r="879" spans="1:33" x14ac:dyDescent="0.45">
      <c r="A879" s="15">
        <v>1000873</v>
      </c>
      <c r="B879" s="15" t="s">
        <v>26</v>
      </c>
      <c r="C879" s="18">
        <v>1750406439</v>
      </c>
      <c r="D879" s="15">
        <v>1000</v>
      </c>
      <c r="E879" s="15" t="s">
        <v>70</v>
      </c>
      <c r="F879" s="15" t="s">
        <v>15253</v>
      </c>
      <c r="G879" s="15" t="s">
        <v>29</v>
      </c>
      <c r="H879" s="15" t="s">
        <v>2267</v>
      </c>
      <c r="I879" s="15" t="s">
        <v>4209</v>
      </c>
      <c r="J879" s="15" t="s">
        <v>4208</v>
      </c>
      <c r="K879" s="15" t="s">
        <v>32</v>
      </c>
      <c r="L879" s="15">
        <v>969210852</v>
      </c>
      <c r="M879" s="15">
        <v>969210852</v>
      </c>
      <c r="N879" s="15" t="s">
        <v>4210</v>
      </c>
      <c r="O879" s="15" t="s">
        <v>4211</v>
      </c>
      <c r="P879" s="15">
        <v>36991</v>
      </c>
      <c r="Q879" s="15" t="s">
        <v>35</v>
      </c>
      <c r="R879" s="15" t="s">
        <v>59</v>
      </c>
      <c r="S879" s="15" t="s">
        <v>348</v>
      </c>
      <c r="T879" s="15" t="s">
        <v>15325</v>
      </c>
      <c r="U879" s="15" t="s">
        <v>4212</v>
      </c>
      <c r="V879" s="15">
        <v>969210852</v>
      </c>
      <c r="W879" s="15" t="s">
        <v>4213</v>
      </c>
      <c r="X879" s="15" t="s">
        <v>39</v>
      </c>
      <c r="Y879" s="15">
        <v>0</v>
      </c>
      <c r="Z879" s="15" t="s">
        <v>333</v>
      </c>
      <c r="AA879" s="15" t="s">
        <v>41</v>
      </c>
      <c r="AB879" s="15">
        <v>44117</v>
      </c>
      <c r="AC879" s="15" t="s">
        <v>9291</v>
      </c>
      <c r="AD879" s="15" t="s">
        <v>9295</v>
      </c>
      <c r="AE879" s="15" t="s">
        <v>9302</v>
      </c>
      <c r="AF879" s="15" t="s">
        <v>5096</v>
      </c>
      <c r="AG879" s="15" t="s">
        <v>9312</v>
      </c>
    </row>
    <row r="880" spans="1:33" x14ac:dyDescent="0.45">
      <c r="A880" s="15">
        <v>1000874</v>
      </c>
      <c r="B880" s="15" t="s">
        <v>26</v>
      </c>
      <c r="C880" s="18">
        <v>401128491</v>
      </c>
      <c r="D880" s="15">
        <v>700</v>
      </c>
      <c r="E880" s="15" t="s">
        <v>70</v>
      </c>
      <c r="F880" s="15" t="s">
        <v>15253</v>
      </c>
      <c r="G880" s="15" t="s">
        <v>29</v>
      </c>
      <c r="H880" s="15" t="s">
        <v>4215</v>
      </c>
      <c r="I880" s="15" t="s">
        <v>4216</v>
      </c>
      <c r="J880" s="15" t="s">
        <v>4214</v>
      </c>
      <c r="K880" s="15" t="s">
        <v>32</v>
      </c>
      <c r="L880" s="15">
        <v>960268704</v>
      </c>
      <c r="M880" s="15">
        <v>960268704</v>
      </c>
      <c r="N880" s="15" t="s">
        <v>33</v>
      </c>
      <c r="O880" s="15" t="s">
        <v>4217</v>
      </c>
      <c r="P880" s="15">
        <v>27515</v>
      </c>
      <c r="Q880" s="15" t="s">
        <v>35</v>
      </c>
      <c r="R880" s="15" t="s">
        <v>36</v>
      </c>
      <c r="S880" s="15" t="s">
        <v>248</v>
      </c>
      <c r="T880" s="15" t="s">
        <v>15325</v>
      </c>
      <c r="U880" s="15" t="s">
        <v>4218</v>
      </c>
      <c r="V880" s="15">
        <v>24503804</v>
      </c>
      <c r="W880" s="15" t="s">
        <v>4219</v>
      </c>
      <c r="X880" s="15" t="s">
        <v>39</v>
      </c>
      <c r="Y880" s="15">
        <v>0</v>
      </c>
      <c r="Z880" s="15" t="s">
        <v>609</v>
      </c>
      <c r="AA880" s="15" t="s">
        <v>41</v>
      </c>
      <c r="AB880" s="15">
        <v>44117</v>
      </c>
      <c r="AC880" s="15" t="s">
        <v>9291</v>
      </c>
      <c r="AD880" s="15" t="s">
        <v>9295</v>
      </c>
      <c r="AE880" s="15" t="s">
        <v>9314</v>
      </c>
      <c r="AF880" s="15" t="s">
        <v>9498</v>
      </c>
      <c r="AG880" s="15" t="s">
        <v>9499</v>
      </c>
    </row>
    <row r="881" spans="1:33" x14ac:dyDescent="0.45">
      <c r="A881" s="15">
        <v>1000875</v>
      </c>
      <c r="B881" s="15" t="s">
        <v>26</v>
      </c>
      <c r="C881" s="18">
        <v>1721327284</v>
      </c>
      <c r="D881" s="15">
        <v>2800</v>
      </c>
      <c r="E881" s="15" t="s">
        <v>28</v>
      </c>
      <c r="F881" s="15" t="s">
        <v>15253</v>
      </c>
      <c r="G881" s="15" t="s">
        <v>29</v>
      </c>
      <c r="H881" s="15" t="s">
        <v>4221</v>
      </c>
      <c r="I881" s="15" t="s">
        <v>4222</v>
      </c>
      <c r="J881" s="15" t="s">
        <v>4220</v>
      </c>
      <c r="K881" s="15" t="s">
        <v>32</v>
      </c>
      <c r="L881" s="15">
        <v>999256586</v>
      </c>
      <c r="M881" s="15">
        <v>999256586</v>
      </c>
      <c r="N881" s="15" t="s">
        <v>4223</v>
      </c>
      <c r="O881" s="15" t="s">
        <v>4224</v>
      </c>
      <c r="P881" s="15">
        <v>31816</v>
      </c>
      <c r="Q881" s="15" t="s">
        <v>58</v>
      </c>
      <c r="R881" s="15" t="s">
        <v>36</v>
      </c>
      <c r="S881" s="15" t="s">
        <v>348</v>
      </c>
      <c r="T881" s="15" t="s">
        <v>15325</v>
      </c>
      <c r="U881" s="15" t="s">
        <v>1092</v>
      </c>
      <c r="V881" s="15">
        <v>999256586</v>
      </c>
      <c r="W881" s="15" t="s">
        <v>4225</v>
      </c>
      <c r="X881" s="15" t="s">
        <v>39</v>
      </c>
      <c r="Y881" s="15">
        <v>0</v>
      </c>
      <c r="Z881" s="15" t="s">
        <v>609</v>
      </c>
      <c r="AA881" s="15" t="s">
        <v>677</v>
      </c>
      <c r="AB881" s="15">
        <v>44484</v>
      </c>
      <c r="AC881" s="15" t="s">
        <v>9291</v>
      </c>
      <c r="AD881" s="15" t="s">
        <v>9292</v>
      </c>
      <c r="AE881" s="15" t="s">
        <v>9293</v>
      </c>
      <c r="AF881" s="15" t="s">
        <v>511</v>
      </c>
      <c r="AG881" s="15" t="s">
        <v>9347</v>
      </c>
    </row>
    <row r="882" spans="1:33" x14ac:dyDescent="0.45">
      <c r="A882" s="15">
        <v>1000876</v>
      </c>
      <c r="B882" s="15" t="s">
        <v>26</v>
      </c>
      <c r="C882" s="18">
        <v>604586388</v>
      </c>
      <c r="D882" s="15">
        <v>500</v>
      </c>
      <c r="E882" s="15" t="s">
        <v>70</v>
      </c>
      <c r="F882" s="15" t="s">
        <v>15253</v>
      </c>
      <c r="G882" s="15" t="s">
        <v>29</v>
      </c>
      <c r="H882" s="15" t="s">
        <v>4227</v>
      </c>
      <c r="I882" s="15" t="s">
        <v>4228</v>
      </c>
      <c r="J882" s="15" t="s">
        <v>4226</v>
      </c>
      <c r="K882" s="15" t="s">
        <v>32</v>
      </c>
      <c r="L882" s="15">
        <v>959588472</v>
      </c>
      <c r="M882" s="15">
        <v>959588472</v>
      </c>
      <c r="N882" s="15" t="s">
        <v>4229</v>
      </c>
      <c r="O882" s="15" t="s">
        <v>4230</v>
      </c>
      <c r="P882" s="15">
        <v>34060</v>
      </c>
      <c r="Q882" s="15" t="s">
        <v>58</v>
      </c>
      <c r="R882" s="15" t="s">
        <v>59</v>
      </c>
      <c r="S882" s="15" t="s">
        <v>4231</v>
      </c>
      <c r="T882" s="15" t="s">
        <v>15358</v>
      </c>
      <c r="U882" s="15" t="s">
        <v>4232</v>
      </c>
      <c r="V882" s="15">
        <v>959588472</v>
      </c>
      <c r="W882" s="15" t="s">
        <v>4233</v>
      </c>
      <c r="X882" s="15" t="s">
        <v>39</v>
      </c>
      <c r="Y882" s="15">
        <v>0</v>
      </c>
      <c r="Z882" s="15" t="s">
        <v>609</v>
      </c>
      <c r="AA882" s="15" t="s">
        <v>41</v>
      </c>
      <c r="AB882" s="15">
        <v>44118</v>
      </c>
      <c r="AC882" s="15" t="s">
        <v>9291</v>
      </c>
      <c r="AD882" s="15" t="s">
        <v>9292</v>
      </c>
      <c r="AE882" s="15" t="s">
        <v>9293</v>
      </c>
      <c r="AF882" s="15" t="s">
        <v>9343</v>
      </c>
      <c r="AG882" s="15" t="s">
        <v>9343</v>
      </c>
    </row>
    <row r="883" spans="1:33" x14ac:dyDescent="0.45">
      <c r="A883" s="15">
        <v>1000877</v>
      </c>
      <c r="B883" s="15" t="s">
        <v>26</v>
      </c>
      <c r="C883" s="18">
        <v>603956079</v>
      </c>
      <c r="D883" s="15">
        <v>1220</v>
      </c>
      <c r="E883" s="15" t="s">
        <v>70</v>
      </c>
      <c r="F883" s="15" t="s">
        <v>15253</v>
      </c>
      <c r="G883" s="15" t="s">
        <v>29</v>
      </c>
      <c r="H883" s="15" t="s">
        <v>4235</v>
      </c>
      <c r="I883" s="15" t="s">
        <v>4236</v>
      </c>
      <c r="J883" s="15" t="s">
        <v>4234</v>
      </c>
      <c r="K883" s="15" t="s">
        <v>32</v>
      </c>
      <c r="L883" s="15">
        <v>32399604</v>
      </c>
      <c r="M883" s="15">
        <v>985979380</v>
      </c>
      <c r="N883" s="15" t="s">
        <v>4237</v>
      </c>
      <c r="O883" s="15" t="s">
        <v>4238</v>
      </c>
      <c r="P883" s="15">
        <v>32515</v>
      </c>
      <c r="Q883" s="15" t="s">
        <v>58</v>
      </c>
      <c r="R883" s="15" t="s">
        <v>36</v>
      </c>
      <c r="S883" s="15" t="s">
        <v>491</v>
      </c>
      <c r="T883" s="15" t="s">
        <v>15325</v>
      </c>
      <c r="U883" s="15" t="s">
        <v>4239</v>
      </c>
      <c r="V883" s="15" t="s">
        <v>4240</v>
      </c>
      <c r="W883" s="15" t="s">
        <v>4241</v>
      </c>
      <c r="X883" s="15" t="s">
        <v>97</v>
      </c>
      <c r="Y883" s="15">
        <v>2</v>
      </c>
      <c r="Z883" s="15" t="s">
        <v>609</v>
      </c>
      <c r="AA883" s="15" t="s">
        <v>309</v>
      </c>
      <c r="AB883" s="15">
        <v>44074</v>
      </c>
      <c r="AC883" s="15" t="s">
        <v>9291</v>
      </c>
      <c r="AD883" s="15" t="s">
        <v>9296</v>
      </c>
      <c r="AE883" s="15" t="s">
        <v>9293</v>
      </c>
      <c r="AF883" s="15" t="s">
        <v>511</v>
      </c>
      <c r="AG883" s="15" t="s">
        <v>9300</v>
      </c>
    </row>
    <row r="884" spans="1:33" x14ac:dyDescent="0.45">
      <c r="A884" s="15">
        <v>1000878</v>
      </c>
      <c r="B884" s="15" t="s">
        <v>26</v>
      </c>
      <c r="C884" s="18">
        <v>604415562</v>
      </c>
      <c r="D884" s="15">
        <v>4000</v>
      </c>
      <c r="E884" s="15" t="s">
        <v>28</v>
      </c>
      <c r="F884" s="15" t="s">
        <v>15253</v>
      </c>
      <c r="G884" s="15" t="s">
        <v>29</v>
      </c>
      <c r="H884" s="15" t="s">
        <v>4243</v>
      </c>
      <c r="I884" s="15" t="s">
        <v>4244</v>
      </c>
      <c r="J884" s="15" t="s">
        <v>4242</v>
      </c>
      <c r="K884" s="15" t="s">
        <v>32</v>
      </c>
      <c r="L884" s="15">
        <v>982692009</v>
      </c>
      <c r="M884" s="15">
        <v>982692009</v>
      </c>
      <c r="N884" s="15" t="s">
        <v>4245</v>
      </c>
      <c r="O884" s="15" t="s">
        <v>4246</v>
      </c>
      <c r="P884" s="15">
        <v>32879</v>
      </c>
      <c r="Q884" s="15" t="s">
        <v>35</v>
      </c>
      <c r="R884" s="15" t="s">
        <v>36</v>
      </c>
      <c r="S884" s="15" t="s">
        <v>275</v>
      </c>
      <c r="T884" s="15" t="s">
        <v>15324</v>
      </c>
      <c r="U884" s="15" t="s">
        <v>4247</v>
      </c>
      <c r="V884" s="15">
        <v>982692009</v>
      </c>
      <c r="W884" s="15" t="s">
        <v>4248</v>
      </c>
      <c r="X884" s="15" t="s">
        <v>97</v>
      </c>
      <c r="Y884" s="15">
        <v>0</v>
      </c>
      <c r="Z884" s="15" t="s">
        <v>309</v>
      </c>
      <c r="AA884" s="15" t="s">
        <v>74</v>
      </c>
      <c r="AB884" s="15">
        <v>44368</v>
      </c>
      <c r="AC884" s="15" t="s">
        <v>9291</v>
      </c>
      <c r="AD884" s="15" t="s">
        <v>9292</v>
      </c>
      <c r="AE884" s="15" t="s">
        <v>9293</v>
      </c>
      <c r="AF884" s="15" t="s">
        <v>9343</v>
      </c>
      <c r="AG884" s="15" t="s">
        <v>9343</v>
      </c>
    </row>
    <row r="885" spans="1:33" x14ac:dyDescent="0.45">
      <c r="A885" s="15">
        <v>1000879</v>
      </c>
      <c r="B885" s="15" t="s">
        <v>26</v>
      </c>
      <c r="C885" s="18">
        <v>916542384</v>
      </c>
      <c r="D885" s="15">
        <v>580</v>
      </c>
      <c r="E885" s="15" t="s">
        <v>70</v>
      </c>
      <c r="F885" s="15" t="s">
        <v>15253</v>
      </c>
      <c r="G885" s="15" t="s">
        <v>29</v>
      </c>
      <c r="H885" s="15" t="s">
        <v>4250</v>
      </c>
      <c r="I885" s="15" t="s">
        <v>4251</v>
      </c>
      <c r="J885" s="15" t="s">
        <v>4249</v>
      </c>
      <c r="K885" s="15" t="s">
        <v>32</v>
      </c>
      <c r="L885" s="15">
        <v>998435857</v>
      </c>
      <c r="M885" s="15">
        <v>998435857</v>
      </c>
      <c r="N885" s="15" t="s">
        <v>4252</v>
      </c>
      <c r="O885" s="15" t="s">
        <v>4253</v>
      </c>
      <c r="P885" s="15">
        <v>27585</v>
      </c>
      <c r="Q885" s="15" t="s">
        <v>35</v>
      </c>
      <c r="R885" s="15" t="s">
        <v>36</v>
      </c>
      <c r="S885" s="15" t="s">
        <v>910</v>
      </c>
      <c r="T885" s="15" t="s">
        <v>15306</v>
      </c>
      <c r="U885" s="15" t="s">
        <v>4254</v>
      </c>
      <c r="V885" s="15">
        <v>998435857</v>
      </c>
      <c r="W885" s="15" t="s">
        <v>4255</v>
      </c>
      <c r="X885" s="15" t="s">
        <v>97</v>
      </c>
      <c r="Y885" s="15">
        <v>0</v>
      </c>
      <c r="Z885" s="15" t="s">
        <v>309</v>
      </c>
      <c r="AA885" s="15" t="s">
        <v>74</v>
      </c>
      <c r="AB885" s="15">
        <v>44075</v>
      </c>
      <c r="AC885" s="15" t="s">
        <v>9291</v>
      </c>
      <c r="AD885" s="15" t="s">
        <v>9292</v>
      </c>
      <c r="AE885" s="15" t="s">
        <v>9293</v>
      </c>
      <c r="AF885" s="15" t="s">
        <v>9321</v>
      </c>
      <c r="AG885" s="15" t="s">
        <v>9500</v>
      </c>
    </row>
    <row r="886" spans="1:33" x14ac:dyDescent="0.45">
      <c r="A886" s="15">
        <v>1000880</v>
      </c>
      <c r="B886" s="15" t="s">
        <v>26</v>
      </c>
      <c r="C886" s="18">
        <v>1724519507</v>
      </c>
      <c r="D886" s="15">
        <v>920</v>
      </c>
      <c r="E886" s="15" t="s">
        <v>70</v>
      </c>
      <c r="F886" s="15" t="s">
        <v>15253</v>
      </c>
      <c r="G886" s="15" t="s">
        <v>29</v>
      </c>
      <c r="H886" s="15" t="s">
        <v>4257</v>
      </c>
      <c r="I886" s="15" t="s">
        <v>4258</v>
      </c>
      <c r="J886" s="15" t="s">
        <v>4256</v>
      </c>
      <c r="K886" s="15" t="s">
        <v>32</v>
      </c>
      <c r="L886" s="15">
        <v>3826736</v>
      </c>
      <c r="M886" s="15">
        <v>995339405</v>
      </c>
      <c r="N886" s="15" t="s">
        <v>4259</v>
      </c>
      <c r="O886" s="15" t="s">
        <v>4260</v>
      </c>
      <c r="P886" s="15">
        <v>35010</v>
      </c>
      <c r="Q886" s="15" t="s">
        <v>35</v>
      </c>
      <c r="R886" s="15" t="s">
        <v>59</v>
      </c>
      <c r="S886" s="15" t="s">
        <v>2377</v>
      </c>
      <c r="T886" s="15" t="s">
        <v>15358</v>
      </c>
      <c r="U886" s="15" t="s">
        <v>33</v>
      </c>
      <c r="V886" s="15">
        <v>995339405</v>
      </c>
      <c r="W886" s="15" t="s">
        <v>34</v>
      </c>
      <c r="X886" s="15" t="s">
        <v>39</v>
      </c>
      <c r="Y886" s="15">
        <v>0</v>
      </c>
      <c r="Z886" s="15" t="s">
        <v>609</v>
      </c>
      <c r="AA886" s="15" t="s">
        <v>609</v>
      </c>
      <c r="AB886" s="15">
        <v>44300</v>
      </c>
      <c r="AC886" s="15" t="s">
        <v>9291</v>
      </c>
      <c r="AD886" s="15" t="s">
        <v>9292</v>
      </c>
      <c r="AE886" s="15" t="s">
        <v>9293</v>
      </c>
      <c r="AF886" s="15" t="s">
        <v>511</v>
      </c>
      <c r="AG886" s="15" t="s">
        <v>9347</v>
      </c>
    </row>
    <row r="887" spans="1:33" x14ac:dyDescent="0.45">
      <c r="A887" s="15">
        <v>1000881</v>
      </c>
      <c r="B887" s="15" t="s">
        <v>26</v>
      </c>
      <c r="C887" s="18">
        <v>1718069998</v>
      </c>
      <c r="D887" s="15">
        <v>10000</v>
      </c>
      <c r="E887" s="15" t="s">
        <v>28</v>
      </c>
      <c r="F887" s="15" t="s">
        <v>15253</v>
      </c>
      <c r="G887" s="15" t="s">
        <v>29</v>
      </c>
      <c r="H887" s="15" t="s">
        <v>4262</v>
      </c>
      <c r="I887" s="15" t="s">
        <v>4263</v>
      </c>
      <c r="J887" s="15" t="s">
        <v>4261</v>
      </c>
      <c r="K887" s="15" t="s">
        <v>32</v>
      </c>
      <c r="L887" s="15">
        <v>991823023</v>
      </c>
      <c r="M887" s="15">
        <v>991823023</v>
      </c>
      <c r="N887" s="15" t="s">
        <v>4264</v>
      </c>
      <c r="O887" s="15" t="s">
        <v>4265</v>
      </c>
      <c r="P887" s="15">
        <v>30564</v>
      </c>
      <c r="Q887" s="15" t="s">
        <v>58</v>
      </c>
      <c r="R887" s="15" t="s">
        <v>59</v>
      </c>
      <c r="S887" s="15" t="s">
        <v>2190</v>
      </c>
      <c r="T887" s="15" t="s">
        <v>15360</v>
      </c>
      <c r="U887" s="15" t="s">
        <v>4266</v>
      </c>
      <c r="V887" s="15">
        <v>991823023</v>
      </c>
      <c r="W887" s="15" t="s">
        <v>4267</v>
      </c>
      <c r="X887" s="15" t="s">
        <v>39</v>
      </c>
      <c r="Y887" s="15">
        <v>0</v>
      </c>
      <c r="Z887" s="15" t="s">
        <v>609</v>
      </c>
      <c r="AA887" s="15" t="s">
        <v>609</v>
      </c>
      <c r="AB887" s="15">
        <v>44349</v>
      </c>
      <c r="AC887" s="15" t="s">
        <v>9291</v>
      </c>
      <c r="AD887" s="15" t="s">
        <v>9295</v>
      </c>
      <c r="AE887" s="15" t="s">
        <v>9293</v>
      </c>
      <c r="AF887" s="15" t="s">
        <v>511</v>
      </c>
      <c r="AG887" s="15" t="s">
        <v>9345</v>
      </c>
    </row>
    <row r="888" spans="1:33" x14ac:dyDescent="0.45">
      <c r="A888" s="15">
        <v>1000882</v>
      </c>
      <c r="B888" s="15" t="s">
        <v>26</v>
      </c>
      <c r="C888" s="18">
        <v>1718375908</v>
      </c>
      <c r="D888" s="15">
        <v>5000</v>
      </c>
      <c r="E888" s="15" t="s">
        <v>28</v>
      </c>
      <c r="F888" s="15" t="s">
        <v>15253</v>
      </c>
      <c r="G888" s="15" t="s">
        <v>29</v>
      </c>
      <c r="H888" s="15" t="s">
        <v>1958</v>
      </c>
      <c r="I888" s="15" t="s">
        <v>4269</v>
      </c>
      <c r="J888" s="15" t="s">
        <v>4268</v>
      </c>
      <c r="K888" s="15" t="s">
        <v>32</v>
      </c>
      <c r="L888" s="15">
        <v>991823023</v>
      </c>
      <c r="M888" s="15">
        <v>991823023</v>
      </c>
      <c r="N888" s="15" t="s">
        <v>33</v>
      </c>
      <c r="O888" s="15" t="s">
        <v>4270</v>
      </c>
      <c r="P888" s="15">
        <v>30402</v>
      </c>
      <c r="Q888" s="15" t="s">
        <v>58</v>
      </c>
      <c r="R888" s="15" t="s">
        <v>36</v>
      </c>
      <c r="S888" s="15" t="s">
        <v>348</v>
      </c>
      <c r="T888" s="15" t="s">
        <v>15325</v>
      </c>
      <c r="U888" s="15" t="s">
        <v>4266</v>
      </c>
      <c r="V888" s="15">
        <v>991823023</v>
      </c>
      <c r="W888" s="15" t="s">
        <v>4267</v>
      </c>
      <c r="X888" s="15" t="s">
        <v>39</v>
      </c>
      <c r="Y888" s="15">
        <v>0</v>
      </c>
      <c r="Z888" s="15" t="s">
        <v>609</v>
      </c>
      <c r="AA888" s="15" t="s">
        <v>41</v>
      </c>
      <c r="AB888" s="15">
        <v>44117</v>
      </c>
      <c r="AC888" s="15" t="s">
        <v>9291</v>
      </c>
      <c r="AD888" s="15" t="s">
        <v>9295</v>
      </c>
      <c r="AE888" s="15" t="s">
        <v>9293</v>
      </c>
      <c r="AF888" s="15" t="s">
        <v>511</v>
      </c>
      <c r="AG888" s="15" t="s">
        <v>9345</v>
      </c>
    </row>
    <row r="889" spans="1:33" x14ac:dyDescent="0.45">
      <c r="A889" s="15">
        <v>1000883</v>
      </c>
      <c r="B889" s="15" t="s">
        <v>26</v>
      </c>
      <c r="C889" s="18">
        <v>1715364012</v>
      </c>
      <c r="D889" s="15">
        <v>10000</v>
      </c>
      <c r="E889" s="15" t="s">
        <v>70</v>
      </c>
      <c r="F889" s="15" t="s">
        <v>15253</v>
      </c>
      <c r="G889" s="15" t="s">
        <v>29</v>
      </c>
      <c r="H889" s="15" t="s">
        <v>263</v>
      </c>
      <c r="I889" s="15" t="s">
        <v>4272</v>
      </c>
      <c r="J889" s="15" t="s">
        <v>4271</v>
      </c>
      <c r="K889" s="15" t="s">
        <v>32</v>
      </c>
      <c r="L889" s="15">
        <v>986191325</v>
      </c>
      <c r="M889" s="15" t="s">
        <v>33</v>
      </c>
      <c r="N889" s="15" t="s">
        <v>33</v>
      </c>
      <c r="O889" s="15" t="s">
        <v>4273</v>
      </c>
      <c r="P889" s="15">
        <v>28788</v>
      </c>
      <c r="Q889" s="15" t="s">
        <v>58</v>
      </c>
      <c r="R889" s="15" t="s">
        <v>59</v>
      </c>
      <c r="S889" s="15" t="s">
        <v>348</v>
      </c>
      <c r="T889" s="15" t="s">
        <v>15325</v>
      </c>
      <c r="U889" s="15" t="s">
        <v>38</v>
      </c>
      <c r="W889" s="15" t="s">
        <v>4274</v>
      </c>
      <c r="X889" s="15" t="s">
        <v>39</v>
      </c>
      <c r="Y889" s="15">
        <v>0</v>
      </c>
      <c r="Z889" s="15" t="s">
        <v>609</v>
      </c>
      <c r="AA889" s="15" t="s">
        <v>333</v>
      </c>
      <c r="AB889" s="15">
        <v>44155</v>
      </c>
      <c r="AC889" s="15" t="s">
        <v>9291</v>
      </c>
      <c r="AD889" s="15" t="s">
        <v>9295</v>
      </c>
      <c r="AE889" s="15" t="s">
        <v>9293</v>
      </c>
      <c r="AF889" s="15" t="s">
        <v>511</v>
      </c>
      <c r="AG889" s="15" t="s">
        <v>9294</v>
      </c>
    </row>
    <row r="890" spans="1:33" x14ac:dyDescent="0.45">
      <c r="A890" s="15">
        <v>1000884</v>
      </c>
      <c r="B890" s="15" t="s">
        <v>26</v>
      </c>
      <c r="C890" s="18">
        <v>603006701</v>
      </c>
      <c r="D890" s="15">
        <v>0</v>
      </c>
      <c r="E890" s="15" t="s">
        <v>28</v>
      </c>
      <c r="F890" s="15" t="s">
        <v>15253</v>
      </c>
      <c r="G890" s="15" t="s">
        <v>29</v>
      </c>
      <c r="H890" s="15" t="s">
        <v>4276</v>
      </c>
      <c r="I890" s="15" t="s">
        <v>4277</v>
      </c>
      <c r="J890" s="15" t="s">
        <v>4275</v>
      </c>
      <c r="K890" s="15" t="s">
        <v>32</v>
      </c>
      <c r="L890" s="15">
        <v>939841402</v>
      </c>
      <c r="M890" s="15">
        <v>939841402</v>
      </c>
      <c r="N890" s="15" t="s">
        <v>33</v>
      </c>
      <c r="O890" s="15" t="s">
        <v>4278</v>
      </c>
      <c r="P890" s="15">
        <v>28946</v>
      </c>
      <c r="Q890" s="15" t="s">
        <v>58</v>
      </c>
      <c r="R890" s="15" t="s">
        <v>59</v>
      </c>
      <c r="S890" s="15" t="s">
        <v>279</v>
      </c>
      <c r="T890" s="15" t="s">
        <v>15324</v>
      </c>
      <c r="U890" s="15" t="s">
        <v>1092</v>
      </c>
      <c r="V890" s="15">
        <v>939841402</v>
      </c>
      <c r="W890" s="15" t="s">
        <v>34</v>
      </c>
      <c r="X890" s="15" t="s">
        <v>39</v>
      </c>
      <c r="Y890" s="15">
        <v>0</v>
      </c>
      <c r="Z890" s="15" t="s">
        <v>609</v>
      </c>
      <c r="AA890" s="15" t="s">
        <v>41</v>
      </c>
      <c r="AB890" s="15">
        <v>44116</v>
      </c>
      <c r="AC890" s="15" t="s">
        <v>9291</v>
      </c>
      <c r="AD890" s="15" t="s">
        <v>9295</v>
      </c>
      <c r="AE890" s="15" t="s">
        <v>9293</v>
      </c>
      <c r="AF890" s="15" t="s">
        <v>511</v>
      </c>
      <c r="AG890" s="15" t="s">
        <v>9294</v>
      </c>
    </row>
    <row r="891" spans="1:33" x14ac:dyDescent="0.45">
      <c r="A891" s="15">
        <v>1000885</v>
      </c>
      <c r="B891" s="15" t="s">
        <v>26</v>
      </c>
      <c r="C891" s="18">
        <v>1720839289</v>
      </c>
      <c r="D891" s="15">
        <v>2500</v>
      </c>
      <c r="E891" s="15" t="s">
        <v>70</v>
      </c>
      <c r="F891" s="15" t="s">
        <v>15253</v>
      </c>
      <c r="G891" s="15" t="s">
        <v>29</v>
      </c>
      <c r="H891" s="15" t="s">
        <v>4280</v>
      </c>
      <c r="I891" s="15" t="s">
        <v>4281</v>
      </c>
      <c r="J891" s="15" t="s">
        <v>4279</v>
      </c>
      <c r="K891" s="15" t="s">
        <v>32</v>
      </c>
      <c r="L891" s="15">
        <v>988931340</v>
      </c>
      <c r="M891" s="15">
        <v>988931340</v>
      </c>
      <c r="N891" s="15" t="s">
        <v>4282</v>
      </c>
      <c r="O891" s="15" t="s">
        <v>4283</v>
      </c>
      <c r="P891" s="15">
        <v>30930</v>
      </c>
      <c r="Q891" s="15" t="s">
        <v>35</v>
      </c>
      <c r="R891" s="15" t="s">
        <v>36</v>
      </c>
      <c r="S891" s="15" t="s">
        <v>1108</v>
      </c>
      <c r="T891" s="15" t="s">
        <v>15344</v>
      </c>
      <c r="U891" s="15" t="s">
        <v>4284</v>
      </c>
      <c r="V891" s="15">
        <v>988931340</v>
      </c>
      <c r="W891" s="15" t="s">
        <v>4285</v>
      </c>
      <c r="X891" s="15" t="s">
        <v>39</v>
      </c>
      <c r="Y891" s="15">
        <v>0</v>
      </c>
      <c r="Z891" s="15" t="s">
        <v>609</v>
      </c>
      <c r="AA891" s="15" t="s">
        <v>41</v>
      </c>
      <c r="AB891" s="15">
        <v>44117</v>
      </c>
      <c r="AC891" s="15" t="s">
        <v>9291</v>
      </c>
      <c r="AD891" s="15" t="s">
        <v>9292</v>
      </c>
      <c r="AE891" s="15" t="s">
        <v>9427</v>
      </c>
      <c r="AF891" s="15" t="s">
        <v>9501</v>
      </c>
      <c r="AG891" s="15" t="s">
        <v>9501</v>
      </c>
    </row>
    <row r="892" spans="1:33" x14ac:dyDescent="0.45">
      <c r="A892" s="15">
        <v>1000886</v>
      </c>
      <c r="B892" s="15" t="s">
        <v>26</v>
      </c>
      <c r="C892" s="18">
        <v>1727682922</v>
      </c>
      <c r="D892" s="15">
        <v>1000</v>
      </c>
      <c r="E892" s="15" t="s">
        <v>70</v>
      </c>
      <c r="F892" s="15" t="s">
        <v>15253</v>
      </c>
      <c r="G892" s="15" t="s">
        <v>29</v>
      </c>
      <c r="H892" s="15" t="s">
        <v>4287</v>
      </c>
      <c r="I892" s="15" t="s">
        <v>3810</v>
      </c>
      <c r="J892" s="15" t="s">
        <v>4286</v>
      </c>
      <c r="K892" s="15" t="s">
        <v>32</v>
      </c>
      <c r="L892" s="15">
        <v>967566146</v>
      </c>
      <c r="M892" s="15">
        <v>967566146</v>
      </c>
      <c r="N892" s="15" t="s">
        <v>33</v>
      </c>
      <c r="O892" s="15" t="s">
        <v>4288</v>
      </c>
      <c r="P892" s="15">
        <v>35835</v>
      </c>
      <c r="Q892" s="15" t="s">
        <v>58</v>
      </c>
      <c r="R892" s="15" t="s">
        <v>36</v>
      </c>
      <c r="S892" s="15" t="s">
        <v>1108</v>
      </c>
      <c r="T892" s="15" t="s">
        <v>15344</v>
      </c>
      <c r="U892" s="15" t="s">
        <v>1822</v>
      </c>
      <c r="V892" s="15">
        <v>967566146</v>
      </c>
      <c r="W892" s="15" t="s">
        <v>4289</v>
      </c>
      <c r="X892" s="15" t="s">
        <v>39</v>
      </c>
      <c r="Y892" s="15">
        <v>0</v>
      </c>
      <c r="Z892" s="15" t="s">
        <v>609</v>
      </c>
      <c r="AA892" s="15" t="s">
        <v>41</v>
      </c>
      <c r="AB892" s="15">
        <v>44116</v>
      </c>
      <c r="AC892" s="15" t="s">
        <v>9291</v>
      </c>
      <c r="AD892" s="15" t="s">
        <v>9295</v>
      </c>
      <c r="AE892" s="15" t="s">
        <v>9302</v>
      </c>
      <c r="AF892" s="15" t="s">
        <v>5096</v>
      </c>
      <c r="AG892" s="15" t="s">
        <v>9366</v>
      </c>
    </row>
    <row r="893" spans="1:33" x14ac:dyDescent="0.45">
      <c r="A893" s="15">
        <v>1000887</v>
      </c>
      <c r="B893" s="15" t="s">
        <v>26</v>
      </c>
      <c r="C893" s="18">
        <v>602923658</v>
      </c>
      <c r="D893" s="15">
        <v>1500</v>
      </c>
      <c r="E893" s="15" t="s">
        <v>70</v>
      </c>
      <c r="F893" s="15" t="s">
        <v>15253</v>
      </c>
      <c r="G893" s="15" t="s">
        <v>29</v>
      </c>
      <c r="H893" s="15" t="s">
        <v>4291</v>
      </c>
      <c r="I893" s="15" t="s">
        <v>4292</v>
      </c>
      <c r="J893" s="15" t="s">
        <v>4290</v>
      </c>
      <c r="K893" s="15" t="s">
        <v>32</v>
      </c>
      <c r="L893" s="15">
        <v>987802555</v>
      </c>
      <c r="M893" s="15">
        <v>396554</v>
      </c>
      <c r="N893" s="15" t="s">
        <v>4293</v>
      </c>
      <c r="O893" s="15" t="s">
        <v>4294</v>
      </c>
      <c r="P893" s="15">
        <v>27838</v>
      </c>
      <c r="Q893" s="15" t="s">
        <v>409</v>
      </c>
      <c r="R893" s="15" t="s">
        <v>36</v>
      </c>
      <c r="S893" s="15" t="s">
        <v>1154</v>
      </c>
      <c r="T893" s="15" t="s">
        <v>15308</v>
      </c>
      <c r="W893" s="15" t="s">
        <v>4295</v>
      </c>
      <c r="X893" s="15" t="s">
        <v>97</v>
      </c>
      <c r="Y893" s="15">
        <v>3</v>
      </c>
      <c r="Z893" s="15" t="s">
        <v>309</v>
      </c>
      <c r="AA893" s="15" t="s">
        <v>74</v>
      </c>
      <c r="AB893" s="15">
        <v>44547</v>
      </c>
      <c r="AC893" s="15" t="s">
        <v>9291</v>
      </c>
      <c r="AD893" s="15" t="s">
        <v>9349</v>
      </c>
      <c r="AE893" s="15" t="s">
        <v>9293</v>
      </c>
      <c r="AF893" s="15" t="s">
        <v>9297</v>
      </c>
      <c r="AG893" s="15" t="s">
        <v>9341</v>
      </c>
    </row>
    <row r="894" spans="1:33" x14ac:dyDescent="0.45">
      <c r="A894" s="15">
        <v>1000888</v>
      </c>
      <c r="B894" s="15" t="s">
        <v>26</v>
      </c>
      <c r="C894" s="18">
        <v>1710463207</v>
      </c>
      <c r="D894" s="15">
        <v>500</v>
      </c>
      <c r="E894" s="15" t="s">
        <v>70</v>
      </c>
      <c r="F894" s="15" t="s">
        <v>15253</v>
      </c>
      <c r="G894" s="15" t="s">
        <v>29</v>
      </c>
      <c r="H894" s="15" t="s">
        <v>4297</v>
      </c>
      <c r="I894" s="15" t="s">
        <v>4298</v>
      </c>
      <c r="J894" s="15" t="s">
        <v>4296</v>
      </c>
      <c r="K894" s="15" t="s">
        <v>32</v>
      </c>
      <c r="L894" s="15">
        <v>991981180</v>
      </c>
      <c r="M894" s="15">
        <v>991981180</v>
      </c>
      <c r="N894" s="15" t="s">
        <v>4299</v>
      </c>
      <c r="O894" s="15" t="s">
        <v>4300</v>
      </c>
      <c r="P894" s="15">
        <v>24029</v>
      </c>
      <c r="Q894" s="15" t="s">
        <v>58</v>
      </c>
      <c r="R894" s="15" t="s">
        <v>36</v>
      </c>
      <c r="S894" s="15" t="s">
        <v>279</v>
      </c>
      <c r="T894" s="15" t="s">
        <v>15324</v>
      </c>
      <c r="U894" s="15" t="s">
        <v>1092</v>
      </c>
      <c r="V894" s="15">
        <v>991981180</v>
      </c>
      <c r="W894" s="15" t="s">
        <v>34</v>
      </c>
      <c r="X894" s="15" t="s">
        <v>39</v>
      </c>
      <c r="Y894" s="15">
        <v>0</v>
      </c>
      <c r="Z894" s="15" t="s">
        <v>609</v>
      </c>
      <c r="AA894" s="15" t="s">
        <v>41</v>
      </c>
      <c r="AB894" s="15">
        <v>44116</v>
      </c>
      <c r="AC894" s="15" t="s">
        <v>9291</v>
      </c>
      <c r="AD894" s="15" t="s">
        <v>9295</v>
      </c>
      <c r="AE894" s="15" t="s">
        <v>9305</v>
      </c>
      <c r="AF894" s="15" t="s">
        <v>9306</v>
      </c>
      <c r="AG894" s="15" t="s">
        <v>9502</v>
      </c>
    </row>
    <row r="895" spans="1:33" x14ac:dyDescent="0.45">
      <c r="A895" s="15">
        <v>1000889</v>
      </c>
      <c r="B895" s="15" t="s">
        <v>26</v>
      </c>
      <c r="C895" s="18">
        <v>604455469</v>
      </c>
      <c r="D895" s="15">
        <v>850</v>
      </c>
      <c r="E895" s="15" t="s">
        <v>70</v>
      </c>
      <c r="F895" s="15" t="s">
        <v>15253</v>
      </c>
      <c r="G895" s="15" t="s">
        <v>29</v>
      </c>
      <c r="H895" s="15" t="s">
        <v>4302</v>
      </c>
      <c r="I895" s="15" t="s">
        <v>4303</v>
      </c>
      <c r="J895" s="15" t="s">
        <v>4301</v>
      </c>
      <c r="K895" s="15" t="s">
        <v>32</v>
      </c>
      <c r="L895" s="15">
        <v>995129711</v>
      </c>
      <c r="M895" s="15">
        <v>995129711</v>
      </c>
      <c r="N895" s="15" t="s">
        <v>4304</v>
      </c>
      <c r="O895" s="15" t="s">
        <v>4305</v>
      </c>
      <c r="P895" s="15">
        <v>31623</v>
      </c>
      <c r="Q895" s="15" t="s">
        <v>35</v>
      </c>
      <c r="R895" s="15" t="s">
        <v>36</v>
      </c>
      <c r="S895" s="15" t="s">
        <v>234</v>
      </c>
      <c r="T895" s="15" t="s">
        <v>15314</v>
      </c>
      <c r="U895" s="15" t="s">
        <v>4306</v>
      </c>
      <c r="W895" s="15" t="s">
        <v>4307</v>
      </c>
      <c r="X895" s="15" t="s">
        <v>97</v>
      </c>
      <c r="Y895" s="15">
        <v>0</v>
      </c>
      <c r="Z895" s="15" t="s">
        <v>74</v>
      </c>
      <c r="AA895" s="15" t="s">
        <v>74</v>
      </c>
      <c r="AB895" s="15">
        <v>44175</v>
      </c>
      <c r="AC895" s="15" t="s">
        <v>9291</v>
      </c>
      <c r="AD895" s="15" t="s">
        <v>9292</v>
      </c>
      <c r="AE895" s="15" t="s">
        <v>9293</v>
      </c>
      <c r="AF895" s="15" t="s">
        <v>511</v>
      </c>
      <c r="AG895" s="15" t="s">
        <v>9304</v>
      </c>
    </row>
    <row r="896" spans="1:33" x14ac:dyDescent="0.45">
      <c r="A896" s="15">
        <v>1000890</v>
      </c>
      <c r="B896" s="15" t="s">
        <v>26</v>
      </c>
      <c r="C896" s="18">
        <v>1709899296</v>
      </c>
      <c r="D896" s="15">
        <v>800</v>
      </c>
      <c r="E896" s="15" t="s">
        <v>70</v>
      </c>
      <c r="F896" s="15" t="s">
        <v>15253</v>
      </c>
      <c r="G896" s="15" t="s">
        <v>29</v>
      </c>
      <c r="H896" s="15" t="s">
        <v>1970</v>
      </c>
      <c r="I896" s="15" t="s">
        <v>4309</v>
      </c>
      <c r="J896" s="15" t="s">
        <v>4308</v>
      </c>
      <c r="K896" s="15" t="s">
        <v>32</v>
      </c>
      <c r="L896" s="15">
        <v>982218396</v>
      </c>
      <c r="M896" s="15">
        <v>982218396</v>
      </c>
      <c r="N896" s="15" t="s">
        <v>33</v>
      </c>
      <c r="O896" s="15" t="s">
        <v>4310</v>
      </c>
      <c r="P896" s="15">
        <v>25430</v>
      </c>
      <c r="Q896" s="15" t="s">
        <v>58</v>
      </c>
      <c r="R896" s="15" t="s">
        <v>59</v>
      </c>
      <c r="S896" s="15" t="s">
        <v>2288</v>
      </c>
      <c r="T896" s="15" t="s">
        <v>15343</v>
      </c>
      <c r="U896" s="15" t="s">
        <v>2289</v>
      </c>
      <c r="V896" s="15">
        <v>982218396</v>
      </c>
      <c r="W896" s="15" t="s">
        <v>4311</v>
      </c>
      <c r="X896" s="15" t="s">
        <v>39</v>
      </c>
      <c r="Y896" s="15">
        <v>0</v>
      </c>
      <c r="Z896" s="15" t="s">
        <v>609</v>
      </c>
      <c r="AA896" s="15" t="s">
        <v>609</v>
      </c>
      <c r="AB896" s="15">
        <v>44161</v>
      </c>
      <c r="AC896" s="15" t="s">
        <v>9291</v>
      </c>
      <c r="AD896" s="15" t="s">
        <v>9295</v>
      </c>
      <c r="AE896" s="15" t="s">
        <v>9302</v>
      </c>
      <c r="AF896" s="15" t="s">
        <v>5096</v>
      </c>
      <c r="AG896" s="15" t="s">
        <v>9495</v>
      </c>
    </row>
    <row r="897" spans="1:33" x14ac:dyDescent="0.45">
      <c r="A897" s="15">
        <v>1000891</v>
      </c>
      <c r="B897" s="15" t="s">
        <v>26</v>
      </c>
      <c r="C897" s="18">
        <v>1712847852</v>
      </c>
      <c r="D897" s="15">
        <v>6000</v>
      </c>
      <c r="E897" s="15" t="s">
        <v>28</v>
      </c>
      <c r="F897" s="15" t="s">
        <v>15253</v>
      </c>
      <c r="G897" s="15" t="s">
        <v>29</v>
      </c>
      <c r="H897" s="15" t="s">
        <v>4313</v>
      </c>
      <c r="I897" s="15" t="s">
        <v>715</v>
      </c>
      <c r="J897" s="15" t="s">
        <v>4312</v>
      </c>
      <c r="K897" s="15" t="s">
        <v>32</v>
      </c>
      <c r="L897" s="15">
        <v>990443092</v>
      </c>
      <c r="M897" s="15">
        <v>990443092</v>
      </c>
      <c r="N897" s="15" t="s">
        <v>33</v>
      </c>
      <c r="O897" s="15" t="s">
        <v>4314</v>
      </c>
      <c r="P897" s="15">
        <v>27108</v>
      </c>
      <c r="Q897" s="15" t="s">
        <v>58</v>
      </c>
      <c r="R897" s="15" t="s">
        <v>59</v>
      </c>
      <c r="S897" s="15" t="s">
        <v>3602</v>
      </c>
      <c r="T897" s="15" t="s">
        <v>15325</v>
      </c>
      <c r="W897" s="15" t="s">
        <v>34</v>
      </c>
      <c r="X897" s="15" t="s">
        <v>97</v>
      </c>
      <c r="Y897" s="15">
        <v>0</v>
      </c>
      <c r="Z897" s="15" t="s">
        <v>309</v>
      </c>
      <c r="AA897" s="15" t="s">
        <v>609</v>
      </c>
      <c r="AB897" s="15">
        <v>44365</v>
      </c>
      <c r="AC897" s="15" t="s">
        <v>9291</v>
      </c>
      <c r="AD897" s="15" t="s">
        <v>9292</v>
      </c>
      <c r="AE897" s="15" t="s">
        <v>9293</v>
      </c>
      <c r="AF897" s="15" t="s">
        <v>511</v>
      </c>
      <c r="AG897" s="15" t="s">
        <v>9301</v>
      </c>
    </row>
    <row r="898" spans="1:33" x14ac:dyDescent="0.45">
      <c r="A898" s="15">
        <v>1000892</v>
      </c>
      <c r="B898" s="15" t="s">
        <v>26</v>
      </c>
      <c r="C898" s="18">
        <v>601591969</v>
      </c>
      <c r="D898" s="15">
        <v>0</v>
      </c>
      <c r="E898" s="15" t="s">
        <v>70</v>
      </c>
      <c r="F898" s="15" t="s">
        <v>15253</v>
      </c>
      <c r="G898" s="15" t="s">
        <v>29</v>
      </c>
      <c r="H898" s="15" t="s">
        <v>2502</v>
      </c>
      <c r="I898" s="15" t="s">
        <v>195</v>
      </c>
      <c r="J898" s="15" t="s">
        <v>4315</v>
      </c>
      <c r="K898" s="15" t="s">
        <v>32</v>
      </c>
      <c r="L898" s="15">
        <v>2394510</v>
      </c>
      <c r="M898" s="15" t="s">
        <v>33</v>
      </c>
      <c r="N898" s="15" t="s">
        <v>33</v>
      </c>
      <c r="O898" s="15" t="s">
        <v>4316</v>
      </c>
      <c r="P898" s="15">
        <v>22375</v>
      </c>
      <c r="Q898" s="15" t="s">
        <v>58</v>
      </c>
      <c r="R898" s="15" t="s">
        <v>59</v>
      </c>
      <c r="S898" s="15" t="s">
        <v>1883</v>
      </c>
      <c r="T898" s="15" t="s">
        <v>15331</v>
      </c>
      <c r="W898" s="15" t="s">
        <v>34</v>
      </c>
      <c r="X898" s="15" t="s">
        <v>97</v>
      </c>
      <c r="Y898" s="15">
        <v>1</v>
      </c>
      <c r="Z898" s="15" t="s">
        <v>309</v>
      </c>
      <c r="AC898" s="15" t="s">
        <v>9291</v>
      </c>
      <c r="AD898" s="15" t="s">
        <v>9292</v>
      </c>
      <c r="AE898" s="15" t="s">
        <v>9293</v>
      </c>
      <c r="AF898" s="15" t="s">
        <v>9321</v>
      </c>
      <c r="AG898" s="15" t="s">
        <v>9322</v>
      </c>
    </row>
    <row r="899" spans="1:33" x14ac:dyDescent="0.45">
      <c r="A899" s="15">
        <v>1000893</v>
      </c>
      <c r="B899" s="15" t="s">
        <v>26</v>
      </c>
      <c r="C899" s="18">
        <v>1710515576</v>
      </c>
      <c r="D899" s="15">
        <v>3500</v>
      </c>
      <c r="E899" s="15" t="s">
        <v>70</v>
      </c>
      <c r="F899" s="15" t="s">
        <v>15253</v>
      </c>
      <c r="G899" s="15" t="s">
        <v>29</v>
      </c>
      <c r="H899" s="15" t="s">
        <v>4318</v>
      </c>
      <c r="I899" s="15" t="s">
        <v>4319</v>
      </c>
      <c r="J899" s="15" t="s">
        <v>4317</v>
      </c>
      <c r="K899" s="15" t="s">
        <v>32</v>
      </c>
      <c r="L899" s="15">
        <v>986039124</v>
      </c>
      <c r="M899" s="15">
        <v>986039124</v>
      </c>
      <c r="N899" s="15" t="s">
        <v>4320</v>
      </c>
      <c r="O899" s="15" t="s">
        <v>4321</v>
      </c>
      <c r="P899" s="15">
        <v>27438</v>
      </c>
      <c r="Q899" s="15" t="s">
        <v>409</v>
      </c>
      <c r="R899" s="15" t="s">
        <v>36</v>
      </c>
      <c r="S899" s="15" t="s">
        <v>1108</v>
      </c>
      <c r="T899" s="15" t="s">
        <v>15344</v>
      </c>
      <c r="U899" s="15" t="s">
        <v>2481</v>
      </c>
      <c r="V899" s="15">
        <v>986039124</v>
      </c>
      <c r="W899" s="15" t="s">
        <v>4322</v>
      </c>
      <c r="X899" s="15" t="s">
        <v>39</v>
      </c>
      <c r="Y899" s="15">
        <v>0</v>
      </c>
      <c r="Z899" s="15" t="s">
        <v>609</v>
      </c>
      <c r="AA899" s="15" t="s">
        <v>41</v>
      </c>
      <c r="AB899" s="15">
        <v>44116</v>
      </c>
      <c r="AC899" s="15" t="s">
        <v>9291</v>
      </c>
      <c r="AD899" s="15" t="s">
        <v>9292</v>
      </c>
      <c r="AE899" s="15" t="s">
        <v>9302</v>
      </c>
      <c r="AF899" s="15" t="s">
        <v>5096</v>
      </c>
      <c r="AG899" s="15" t="s">
        <v>9312</v>
      </c>
    </row>
    <row r="900" spans="1:33" x14ac:dyDescent="0.45">
      <c r="A900" s="15">
        <v>1000894</v>
      </c>
      <c r="B900" s="15" t="s">
        <v>26</v>
      </c>
      <c r="C900" s="18">
        <v>603147679</v>
      </c>
      <c r="D900" s="15">
        <v>1500</v>
      </c>
      <c r="E900" s="15" t="s">
        <v>28</v>
      </c>
      <c r="F900" s="15" t="s">
        <v>15253</v>
      </c>
      <c r="G900" s="15" t="s">
        <v>29</v>
      </c>
      <c r="H900" s="15" t="s">
        <v>2149</v>
      </c>
      <c r="I900" s="15" t="s">
        <v>4324</v>
      </c>
      <c r="J900" s="15" t="s">
        <v>4323</v>
      </c>
      <c r="K900" s="15" t="s">
        <v>32</v>
      </c>
      <c r="L900" s="15">
        <v>989128270</v>
      </c>
      <c r="M900" s="15">
        <v>989128270</v>
      </c>
      <c r="N900" s="15" t="s">
        <v>33</v>
      </c>
      <c r="O900" s="15" t="s">
        <v>4325</v>
      </c>
      <c r="P900" s="15">
        <v>27635</v>
      </c>
      <c r="Q900" s="15" t="s">
        <v>58</v>
      </c>
      <c r="R900" s="15" t="s">
        <v>36</v>
      </c>
      <c r="S900" s="15" t="s">
        <v>279</v>
      </c>
      <c r="T900" s="15" t="s">
        <v>15324</v>
      </c>
      <c r="U900" s="15" t="s">
        <v>1092</v>
      </c>
      <c r="V900" s="15">
        <v>989128270</v>
      </c>
      <c r="W900" s="15" t="s">
        <v>4326</v>
      </c>
      <c r="X900" s="15" t="s">
        <v>39</v>
      </c>
      <c r="Y900" s="15">
        <v>0</v>
      </c>
      <c r="Z900" s="15" t="s">
        <v>609</v>
      </c>
      <c r="AA900" s="15" t="s">
        <v>41</v>
      </c>
      <c r="AB900" s="15">
        <v>44116</v>
      </c>
      <c r="AC900" s="15" t="s">
        <v>9291</v>
      </c>
      <c r="AD900" s="15" t="s">
        <v>9295</v>
      </c>
      <c r="AE900" s="15" t="s">
        <v>9293</v>
      </c>
      <c r="AF900" s="15" t="s">
        <v>9369</v>
      </c>
      <c r="AG900" s="15" t="s">
        <v>9395</v>
      </c>
    </row>
    <row r="901" spans="1:33" x14ac:dyDescent="0.45">
      <c r="A901" s="15">
        <v>1000895</v>
      </c>
      <c r="B901" s="15" t="s">
        <v>26</v>
      </c>
      <c r="C901" s="18">
        <v>1717514747</v>
      </c>
      <c r="D901" s="15">
        <v>1500</v>
      </c>
      <c r="E901" s="15" t="s">
        <v>70</v>
      </c>
      <c r="F901" s="15" t="s">
        <v>15253</v>
      </c>
      <c r="G901" s="15" t="s">
        <v>29</v>
      </c>
      <c r="H901" s="15" t="s">
        <v>4328</v>
      </c>
      <c r="I901" s="15" t="s">
        <v>4329</v>
      </c>
      <c r="J901" s="15" t="s">
        <v>4327</v>
      </c>
      <c r="K901" s="15" t="s">
        <v>32</v>
      </c>
      <c r="L901" s="15">
        <v>22642922</v>
      </c>
      <c r="M901" s="15">
        <v>998381782</v>
      </c>
      <c r="N901" s="15" t="s">
        <v>4330</v>
      </c>
      <c r="O901" s="15" t="s">
        <v>4331</v>
      </c>
      <c r="P901" s="15">
        <v>30691</v>
      </c>
      <c r="Q901" s="15" t="s">
        <v>409</v>
      </c>
      <c r="R901" s="15" t="s">
        <v>36</v>
      </c>
      <c r="S901" s="15" t="s">
        <v>4332</v>
      </c>
      <c r="T901" s="15" t="s">
        <v>15327</v>
      </c>
      <c r="U901" s="15" t="s">
        <v>4333</v>
      </c>
      <c r="V901" s="15">
        <v>998381782</v>
      </c>
      <c r="W901" s="15" t="s">
        <v>4331</v>
      </c>
      <c r="X901" s="15" t="s">
        <v>39</v>
      </c>
      <c r="Y901" s="15">
        <v>0</v>
      </c>
      <c r="Z901" s="15" t="s">
        <v>609</v>
      </c>
      <c r="AA901" s="15" t="s">
        <v>41</v>
      </c>
      <c r="AB901" s="15">
        <v>44116</v>
      </c>
      <c r="AC901" s="15" t="s">
        <v>9291</v>
      </c>
      <c r="AD901" s="15" t="s">
        <v>9296</v>
      </c>
      <c r="AE901" s="15" t="s">
        <v>9302</v>
      </c>
      <c r="AF901" s="15" t="s">
        <v>5096</v>
      </c>
      <c r="AG901" s="15" t="s">
        <v>9312</v>
      </c>
    </row>
    <row r="902" spans="1:33" x14ac:dyDescent="0.45">
      <c r="A902" s="15">
        <v>1000896</v>
      </c>
      <c r="B902" s="15" t="s">
        <v>26</v>
      </c>
      <c r="C902" s="18">
        <v>604849638</v>
      </c>
      <c r="D902" s="15">
        <v>300</v>
      </c>
      <c r="E902" s="15" t="s">
        <v>70</v>
      </c>
      <c r="F902" s="15" t="s">
        <v>15253</v>
      </c>
      <c r="G902" s="15" t="s">
        <v>29</v>
      </c>
      <c r="H902" s="15" t="s">
        <v>4335</v>
      </c>
      <c r="I902" s="15" t="s">
        <v>4336</v>
      </c>
      <c r="J902" s="15" t="s">
        <v>4334</v>
      </c>
      <c r="K902" s="15" t="s">
        <v>32</v>
      </c>
      <c r="L902" s="15">
        <v>987544082</v>
      </c>
      <c r="M902" s="15">
        <v>987544082</v>
      </c>
      <c r="N902" s="15" t="s">
        <v>33</v>
      </c>
      <c r="O902" s="15" t="s">
        <v>4337</v>
      </c>
      <c r="P902" s="15">
        <v>36978</v>
      </c>
      <c r="Q902" s="15" t="s">
        <v>35</v>
      </c>
      <c r="R902" s="15" t="s">
        <v>36</v>
      </c>
      <c r="S902" s="15" t="s">
        <v>79</v>
      </c>
      <c r="T902" s="15" t="s">
        <v>79</v>
      </c>
      <c r="W902" s="15" t="s">
        <v>34</v>
      </c>
      <c r="X902" s="15" t="s">
        <v>97</v>
      </c>
      <c r="Y902" s="15">
        <v>0</v>
      </c>
      <c r="Z902" s="15" t="s">
        <v>309</v>
      </c>
      <c r="AC902" s="15" t="s">
        <v>9291</v>
      </c>
      <c r="AD902" s="15" t="s">
        <v>9292</v>
      </c>
      <c r="AE902" s="15" t="s">
        <v>9293</v>
      </c>
      <c r="AF902" s="15" t="s">
        <v>511</v>
      </c>
      <c r="AG902" s="15" t="s">
        <v>9304</v>
      </c>
    </row>
    <row r="903" spans="1:33" x14ac:dyDescent="0.45">
      <c r="A903" s="15">
        <v>1000897</v>
      </c>
      <c r="B903" s="15" t="s">
        <v>26</v>
      </c>
      <c r="C903" s="18">
        <v>1003847611</v>
      </c>
      <c r="D903" s="15">
        <v>1500</v>
      </c>
      <c r="E903" s="15" t="s">
        <v>28</v>
      </c>
      <c r="F903" s="15" t="s">
        <v>15253</v>
      </c>
      <c r="G903" s="15" t="s">
        <v>29</v>
      </c>
      <c r="H903" s="15" t="s">
        <v>4339</v>
      </c>
      <c r="I903" s="15" t="s">
        <v>4340</v>
      </c>
      <c r="J903" s="15" t="s">
        <v>4338</v>
      </c>
      <c r="K903" s="15" t="s">
        <v>32</v>
      </c>
      <c r="L903" s="15">
        <v>985014842</v>
      </c>
      <c r="M903" s="15">
        <v>985014842</v>
      </c>
      <c r="N903" s="15" t="s">
        <v>33</v>
      </c>
      <c r="O903" s="15" t="s">
        <v>4341</v>
      </c>
      <c r="P903" s="15">
        <v>33395</v>
      </c>
      <c r="Q903" s="15" t="s">
        <v>58</v>
      </c>
      <c r="R903" s="15" t="s">
        <v>59</v>
      </c>
      <c r="S903" s="15" t="s">
        <v>348</v>
      </c>
      <c r="T903" s="15" t="s">
        <v>15325</v>
      </c>
      <c r="U903" s="15" t="s">
        <v>1365</v>
      </c>
      <c r="V903" s="15">
        <v>985014842</v>
      </c>
      <c r="W903" s="15" t="s">
        <v>4342</v>
      </c>
      <c r="X903" s="15" t="s">
        <v>97</v>
      </c>
      <c r="Y903" s="15">
        <v>0</v>
      </c>
      <c r="Z903" s="15" t="s">
        <v>609</v>
      </c>
      <c r="AA903" s="15" t="s">
        <v>609</v>
      </c>
      <c r="AB903" s="15">
        <v>44088</v>
      </c>
      <c r="AC903" s="15" t="s">
        <v>9291</v>
      </c>
      <c r="AD903" s="15" t="s">
        <v>9295</v>
      </c>
      <c r="AE903" s="15" t="s">
        <v>9351</v>
      </c>
      <c r="AF903" s="15" t="s">
        <v>9378</v>
      </c>
      <c r="AG903" s="15" t="s">
        <v>9420</v>
      </c>
    </row>
    <row r="904" spans="1:33" x14ac:dyDescent="0.45">
      <c r="A904" s="15">
        <v>1000898</v>
      </c>
      <c r="B904" s="15" t="s">
        <v>26</v>
      </c>
      <c r="C904" s="18">
        <v>1721850434</v>
      </c>
      <c r="D904" s="15">
        <v>1500</v>
      </c>
      <c r="E904" s="15" t="s">
        <v>70</v>
      </c>
      <c r="F904" s="15" t="s">
        <v>15253</v>
      </c>
      <c r="G904" s="15" t="s">
        <v>29</v>
      </c>
      <c r="H904" s="15" t="s">
        <v>4344</v>
      </c>
      <c r="I904" s="15" t="s">
        <v>3810</v>
      </c>
      <c r="J904" s="15" t="s">
        <v>4343</v>
      </c>
      <c r="K904" s="15" t="s">
        <v>32</v>
      </c>
      <c r="L904" s="15">
        <v>995988765</v>
      </c>
      <c r="M904" s="15">
        <v>995988765</v>
      </c>
      <c r="N904" s="15" t="s">
        <v>4345</v>
      </c>
      <c r="O904" s="15" t="s">
        <v>4346</v>
      </c>
      <c r="P904" s="15">
        <v>33614</v>
      </c>
      <c r="Q904" s="15" t="s">
        <v>35</v>
      </c>
      <c r="R904" s="15" t="s">
        <v>59</v>
      </c>
      <c r="S904" s="15" t="s">
        <v>4347</v>
      </c>
      <c r="T904" s="15" t="s">
        <v>15350</v>
      </c>
      <c r="U904" s="15" t="s">
        <v>4348</v>
      </c>
      <c r="V904" s="15">
        <v>995988765</v>
      </c>
      <c r="W904" s="15" t="s">
        <v>4346</v>
      </c>
      <c r="X904" s="15" t="s">
        <v>39</v>
      </c>
      <c r="Y904" s="15">
        <v>0</v>
      </c>
      <c r="Z904" s="15" t="s">
        <v>609</v>
      </c>
      <c r="AA904" s="15" t="s">
        <v>41</v>
      </c>
      <c r="AB904" s="15">
        <v>44116</v>
      </c>
      <c r="AC904" s="15" t="s">
        <v>9291</v>
      </c>
      <c r="AD904" s="15" t="s">
        <v>9295</v>
      </c>
      <c r="AE904" s="15" t="s">
        <v>9302</v>
      </c>
      <c r="AF904" s="15" t="s">
        <v>5096</v>
      </c>
      <c r="AG904" s="15" t="s">
        <v>9381</v>
      </c>
    </row>
    <row r="905" spans="1:33" x14ac:dyDescent="0.45">
      <c r="A905" s="15">
        <v>1000899</v>
      </c>
      <c r="B905" s="15" t="s">
        <v>26</v>
      </c>
      <c r="C905" s="18">
        <v>1716242746</v>
      </c>
      <c r="D905" s="15">
        <v>0</v>
      </c>
      <c r="E905" s="15" t="s">
        <v>28</v>
      </c>
      <c r="F905" s="15" t="s">
        <v>15253</v>
      </c>
      <c r="G905" s="15" t="s">
        <v>29</v>
      </c>
      <c r="H905" s="15" t="s">
        <v>2020</v>
      </c>
      <c r="I905" s="15" t="s">
        <v>1051</v>
      </c>
      <c r="J905" s="15" t="s">
        <v>4349</v>
      </c>
      <c r="K905" s="15" t="s">
        <v>32</v>
      </c>
      <c r="L905" s="15">
        <v>989562505</v>
      </c>
      <c r="M905" s="15">
        <v>989562505</v>
      </c>
      <c r="N905" s="15" t="s">
        <v>33</v>
      </c>
      <c r="O905" s="15" t="s">
        <v>4350</v>
      </c>
      <c r="P905" s="15">
        <v>29987</v>
      </c>
      <c r="Q905" s="15" t="s">
        <v>58</v>
      </c>
      <c r="R905" s="15" t="s">
        <v>36</v>
      </c>
      <c r="S905" s="15" t="s">
        <v>160</v>
      </c>
      <c r="T905" s="15" t="s">
        <v>15307</v>
      </c>
      <c r="U905" s="15" t="s">
        <v>33</v>
      </c>
      <c r="V905" s="15" t="s">
        <v>33</v>
      </c>
      <c r="W905" s="15" t="s">
        <v>34</v>
      </c>
      <c r="X905" s="15" t="s">
        <v>39</v>
      </c>
      <c r="Y905" s="15">
        <v>0</v>
      </c>
      <c r="Z905" s="15" t="s">
        <v>609</v>
      </c>
      <c r="AA905" s="15" t="s">
        <v>41</v>
      </c>
      <c r="AB905" s="15">
        <v>44116</v>
      </c>
      <c r="AC905" s="15" t="s">
        <v>9291</v>
      </c>
      <c r="AD905" s="15" t="s">
        <v>9295</v>
      </c>
      <c r="AE905" s="15" t="s">
        <v>9302</v>
      </c>
      <c r="AF905" s="15" t="s">
        <v>5096</v>
      </c>
      <c r="AG905" s="15" t="s">
        <v>9312</v>
      </c>
    </row>
    <row r="906" spans="1:33" x14ac:dyDescent="0.45">
      <c r="A906" s="15">
        <v>1000900</v>
      </c>
      <c r="B906" s="15" t="s">
        <v>26</v>
      </c>
      <c r="C906" s="18">
        <v>1756739353</v>
      </c>
      <c r="D906" s="15">
        <v>800</v>
      </c>
      <c r="E906" s="15" t="s">
        <v>70</v>
      </c>
      <c r="F906" s="15" t="s">
        <v>15253</v>
      </c>
      <c r="G906" s="15" t="s">
        <v>29</v>
      </c>
      <c r="H906" s="15" t="s">
        <v>4352</v>
      </c>
      <c r="I906" s="15" t="s">
        <v>4353</v>
      </c>
      <c r="J906" s="15" t="s">
        <v>4351</v>
      </c>
      <c r="K906" s="15" t="s">
        <v>32</v>
      </c>
      <c r="L906" s="15">
        <v>999715673</v>
      </c>
      <c r="M906" s="15">
        <v>999715673</v>
      </c>
      <c r="N906" s="15" t="s">
        <v>4354</v>
      </c>
      <c r="O906" s="15" t="s">
        <v>4355</v>
      </c>
      <c r="P906" s="15">
        <v>36994</v>
      </c>
      <c r="Q906" s="15" t="s">
        <v>35</v>
      </c>
      <c r="R906" s="15" t="s">
        <v>59</v>
      </c>
      <c r="S906" s="15" t="s">
        <v>462</v>
      </c>
      <c r="T906" s="15" t="s">
        <v>15325</v>
      </c>
      <c r="U906" s="15" t="s">
        <v>4356</v>
      </c>
      <c r="V906" s="15">
        <v>999715673</v>
      </c>
      <c r="W906" s="15" t="s">
        <v>34</v>
      </c>
      <c r="X906" s="15" t="s">
        <v>39</v>
      </c>
      <c r="Y906" s="15">
        <v>0</v>
      </c>
      <c r="Z906" s="15" t="s">
        <v>609</v>
      </c>
      <c r="AA906" s="15" t="s">
        <v>609</v>
      </c>
      <c r="AB906" s="15">
        <v>44371</v>
      </c>
      <c r="AC906" s="15" t="s">
        <v>9291</v>
      </c>
      <c r="AD906" s="15" t="s">
        <v>9292</v>
      </c>
      <c r="AE906" s="15" t="s">
        <v>9302</v>
      </c>
      <c r="AF906" s="15" t="s">
        <v>5096</v>
      </c>
      <c r="AG906" s="15" t="s">
        <v>9435</v>
      </c>
    </row>
    <row r="907" spans="1:33" x14ac:dyDescent="0.45">
      <c r="A907" s="15">
        <v>1000901</v>
      </c>
      <c r="B907" s="15" t="s">
        <v>26</v>
      </c>
      <c r="C907" s="18">
        <v>1717556003</v>
      </c>
      <c r="D907" s="15">
        <v>400</v>
      </c>
      <c r="E907" s="15" t="s">
        <v>70</v>
      </c>
      <c r="F907" s="15" t="s">
        <v>15253</v>
      </c>
      <c r="G907" s="15" t="s">
        <v>29</v>
      </c>
      <c r="H907" s="15" t="s">
        <v>4358</v>
      </c>
      <c r="I907" s="15" t="s">
        <v>1971</v>
      </c>
      <c r="J907" s="15" t="s">
        <v>4357</v>
      </c>
      <c r="K907" s="15" t="s">
        <v>32</v>
      </c>
      <c r="L907" s="15">
        <v>984468210</v>
      </c>
      <c r="M907" s="15">
        <v>984468210</v>
      </c>
      <c r="N907" s="15" t="s">
        <v>33</v>
      </c>
      <c r="O907" s="15" t="s">
        <v>4359</v>
      </c>
      <c r="P907" s="15">
        <v>29923</v>
      </c>
      <c r="Q907" s="15" t="s">
        <v>58</v>
      </c>
      <c r="R907" s="15" t="s">
        <v>36</v>
      </c>
      <c r="S907" s="15" t="s">
        <v>255</v>
      </c>
      <c r="T907" s="15" t="s">
        <v>15325</v>
      </c>
      <c r="U907" s="15" t="s">
        <v>4360</v>
      </c>
      <c r="V907" s="15">
        <v>984468210</v>
      </c>
      <c r="W907" s="15" t="s">
        <v>3736</v>
      </c>
      <c r="X907" s="15" t="s">
        <v>39</v>
      </c>
      <c r="Y907" s="15">
        <v>0</v>
      </c>
      <c r="Z907" s="15" t="s">
        <v>609</v>
      </c>
      <c r="AA907" s="15" t="s">
        <v>609</v>
      </c>
      <c r="AB907" s="15">
        <v>44373</v>
      </c>
      <c r="AC907" s="15" t="s">
        <v>9291</v>
      </c>
      <c r="AD907" s="15" t="s">
        <v>9295</v>
      </c>
      <c r="AE907" s="15" t="s">
        <v>9302</v>
      </c>
      <c r="AF907" s="15" t="s">
        <v>5096</v>
      </c>
      <c r="AG907" s="15" t="s">
        <v>9399</v>
      </c>
    </row>
    <row r="908" spans="1:33" x14ac:dyDescent="0.45">
      <c r="A908" s="15">
        <v>1000902</v>
      </c>
      <c r="B908" s="15" t="s">
        <v>26</v>
      </c>
      <c r="C908" s="18">
        <v>603342031</v>
      </c>
      <c r="D908" s="15">
        <v>0</v>
      </c>
      <c r="E908" s="15" t="s">
        <v>28</v>
      </c>
      <c r="F908" s="15" t="s">
        <v>15253</v>
      </c>
      <c r="G908" s="15" t="s">
        <v>29</v>
      </c>
      <c r="H908" s="15" t="s">
        <v>4362</v>
      </c>
      <c r="I908" s="15" t="s">
        <v>4363</v>
      </c>
      <c r="J908" s="15" t="s">
        <v>4361</v>
      </c>
      <c r="K908" s="15" t="s">
        <v>32</v>
      </c>
      <c r="L908" s="15">
        <v>984146104</v>
      </c>
      <c r="M908" s="15">
        <v>984146104</v>
      </c>
      <c r="N908" s="15" t="s">
        <v>4364</v>
      </c>
      <c r="O908" s="15" t="s">
        <v>4365</v>
      </c>
      <c r="P908" s="15">
        <v>31129</v>
      </c>
      <c r="Q908" s="15" t="s">
        <v>35</v>
      </c>
      <c r="R908" s="15" t="s">
        <v>36</v>
      </c>
      <c r="S908" s="15" t="s">
        <v>4023</v>
      </c>
      <c r="T908" s="15" t="s">
        <v>15358</v>
      </c>
      <c r="U908" s="15" t="s">
        <v>4366</v>
      </c>
      <c r="V908" s="15">
        <v>984146104</v>
      </c>
      <c r="W908" s="15" t="s">
        <v>34</v>
      </c>
      <c r="X908" s="15" t="s">
        <v>39</v>
      </c>
      <c r="Y908" s="15">
        <v>0</v>
      </c>
      <c r="Z908" s="15" t="s">
        <v>609</v>
      </c>
      <c r="AA908" s="15" t="s">
        <v>609</v>
      </c>
      <c r="AB908" s="15">
        <v>44153</v>
      </c>
      <c r="AC908" s="15" t="s">
        <v>9291</v>
      </c>
      <c r="AD908" s="15" t="s">
        <v>9357</v>
      </c>
      <c r="AE908" s="15" t="s">
        <v>9293</v>
      </c>
      <c r="AF908" s="15" t="s">
        <v>9297</v>
      </c>
      <c r="AG908" s="15" t="s">
        <v>9298</v>
      </c>
    </row>
    <row r="909" spans="1:33" x14ac:dyDescent="0.45">
      <c r="A909" s="15">
        <v>1000903</v>
      </c>
      <c r="B909" s="15" t="s">
        <v>26</v>
      </c>
      <c r="C909" s="18">
        <v>1720871118</v>
      </c>
      <c r="D909" s="15">
        <v>0</v>
      </c>
      <c r="E909" s="15" t="s">
        <v>28</v>
      </c>
      <c r="F909" s="15" t="s">
        <v>15253</v>
      </c>
      <c r="G909" s="15" t="s">
        <v>29</v>
      </c>
      <c r="H909" s="15" t="s">
        <v>4368</v>
      </c>
      <c r="I909" s="15" t="s">
        <v>4369</v>
      </c>
      <c r="J909" s="15" t="s">
        <v>4367</v>
      </c>
      <c r="K909" s="15" t="s">
        <v>32</v>
      </c>
      <c r="L909" s="15" t="s">
        <v>33</v>
      </c>
      <c r="M909" s="15" t="s">
        <v>33</v>
      </c>
      <c r="N909" s="15" t="s">
        <v>33</v>
      </c>
      <c r="O909" s="15" t="s">
        <v>4370</v>
      </c>
      <c r="P909" s="15">
        <v>32207</v>
      </c>
      <c r="Q909" s="15" t="s">
        <v>35</v>
      </c>
      <c r="R909" s="15" t="s">
        <v>59</v>
      </c>
      <c r="S909" s="15" t="s">
        <v>2505</v>
      </c>
      <c r="T909" s="15" t="s">
        <v>15345</v>
      </c>
      <c r="U909" s="15" t="s">
        <v>1463</v>
      </c>
      <c r="V909" s="15" t="s">
        <v>33</v>
      </c>
      <c r="W909" s="15" t="s">
        <v>34</v>
      </c>
      <c r="X909" s="15" t="s">
        <v>39</v>
      </c>
      <c r="Y909" s="15">
        <v>0</v>
      </c>
      <c r="Z909" s="15" t="s">
        <v>609</v>
      </c>
      <c r="AA909" s="15" t="s">
        <v>609</v>
      </c>
      <c r="AB909" s="15">
        <v>44153</v>
      </c>
      <c r="AC909" s="15" t="s">
        <v>9291</v>
      </c>
      <c r="AD909" s="15" t="s">
        <v>9292</v>
      </c>
      <c r="AE909" s="15" t="s">
        <v>9302</v>
      </c>
      <c r="AF909" s="15" t="s">
        <v>5096</v>
      </c>
      <c r="AG909" s="15" t="s">
        <v>9312</v>
      </c>
    </row>
    <row r="910" spans="1:33" x14ac:dyDescent="0.45">
      <c r="A910" s="15">
        <v>1000904</v>
      </c>
      <c r="B910" s="15" t="s">
        <v>26</v>
      </c>
      <c r="C910" s="18">
        <v>1729241859</v>
      </c>
      <c r="D910" s="15">
        <v>0</v>
      </c>
      <c r="E910" s="15" t="s">
        <v>70</v>
      </c>
      <c r="F910" s="15" t="s">
        <v>15253</v>
      </c>
      <c r="G910" s="15" t="s">
        <v>29</v>
      </c>
      <c r="H910" s="15" t="s">
        <v>4372</v>
      </c>
      <c r="I910" s="15" t="s">
        <v>4373</v>
      </c>
      <c r="J910" s="15" t="s">
        <v>4371</v>
      </c>
      <c r="K910" s="15" t="s">
        <v>32</v>
      </c>
      <c r="L910" s="15">
        <v>989637075</v>
      </c>
      <c r="M910" s="15">
        <v>989637075</v>
      </c>
      <c r="N910" s="15" t="s">
        <v>4374</v>
      </c>
      <c r="O910" s="15" t="s">
        <v>4375</v>
      </c>
      <c r="P910" s="15">
        <v>36105</v>
      </c>
      <c r="Q910" s="15" t="s">
        <v>35</v>
      </c>
      <c r="R910" s="15" t="s">
        <v>36</v>
      </c>
      <c r="S910" s="15" t="s">
        <v>3794</v>
      </c>
      <c r="T910" s="15" t="s">
        <v>15358</v>
      </c>
      <c r="V910" s="15">
        <v>989637075</v>
      </c>
      <c r="W910" s="15" t="s">
        <v>34</v>
      </c>
      <c r="X910" s="15" t="s">
        <v>39</v>
      </c>
      <c r="Y910" s="15">
        <v>0</v>
      </c>
      <c r="Z910" s="15" t="s">
        <v>609</v>
      </c>
      <c r="AA910" s="15" t="s">
        <v>609</v>
      </c>
      <c r="AB910" s="15">
        <v>44153</v>
      </c>
      <c r="AC910" s="15" t="s">
        <v>9291</v>
      </c>
      <c r="AD910" s="15" t="s">
        <v>9292</v>
      </c>
      <c r="AE910" s="15" t="s">
        <v>9302</v>
      </c>
      <c r="AF910" s="15" t="s">
        <v>5096</v>
      </c>
      <c r="AG910" s="15" t="s">
        <v>9312</v>
      </c>
    </row>
    <row r="911" spans="1:33" x14ac:dyDescent="0.45">
      <c r="A911" s="15">
        <v>1000905</v>
      </c>
      <c r="B911" s="15" t="s">
        <v>26</v>
      </c>
      <c r="C911" s="18">
        <v>1753405594</v>
      </c>
      <c r="D911" s="15">
        <v>400</v>
      </c>
      <c r="E911" s="15" t="s">
        <v>28</v>
      </c>
      <c r="F911" s="15" t="s">
        <v>15253</v>
      </c>
      <c r="G911" s="15" t="s">
        <v>29</v>
      </c>
      <c r="H911" s="15" t="s">
        <v>4377</v>
      </c>
      <c r="I911" s="15" t="s">
        <v>861</v>
      </c>
      <c r="J911" s="15" t="s">
        <v>4376</v>
      </c>
      <c r="K911" s="15" t="s">
        <v>32</v>
      </c>
      <c r="L911" s="15">
        <v>997982585</v>
      </c>
      <c r="M911" s="15">
        <v>997982585</v>
      </c>
      <c r="N911" s="15" t="s">
        <v>33</v>
      </c>
      <c r="O911" s="15" t="s">
        <v>4378</v>
      </c>
      <c r="P911" s="15">
        <v>35212</v>
      </c>
      <c r="Q911" s="15" t="s">
        <v>35</v>
      </c>
      <c r="R911" s="15" t="s">
        <v>36</v>
      </c>
      <c r="S911" s="15" t="s">
        <v>51</v>
      </c>
      <c r="T911" s="15" t="s">
        <v>51</v>
      </c>
      <c r="U911" s="15" t="s">
        <v>33</v>
      </c>
      <c r="V911" s="15">
        <v>997982585</v>
      </c>
      <c r="W911" s="15" t="s">
        <v>34</v>
      </c>
      <c r="X911" s="15" t="s">
        <v>39</v>
      </c>
      <c r="Y911" s="15">
        <v>0</v>
      </c>
      <c r="Z911" s="15" t="s">
        <v>609</v>
      </c>
      <c r="AA911" s="15" t="s">
        <v>609</v>
      </c>
      <c r="AB911" s="15">
        <v>44153</v>
      </c>
      <c r="AC911" s="15" t="s">
        <v>9291</v>
      </c>
      <c r="AD911" s="15" t="s">
        <v>9357</v>
      </c>
      <c r="AE911" s="15" t="s">
        <v>9293</v>
      </c>
      <c r="AF911" s="15" t="s">
        <v>511</v>
      </c>
      <c r="AG911" s="15" t="s">
        <v>9347</v>
      </c>
    </row>
    <row r="912" spans="1:33" x14ac:dyDescent="0.45">
      <c r="A912" s="15">
        <v>1000906</v>
      </c>
      <c r="B912" s="15" t="s">
        <v>1800</v>
      </c>
      <c r="C912" s="18">
        <v>1091733559001</v>
      </c>
      <c r="D912" s="15">
        <v>79000</v>
      </c>
      <c r="E912" s="15" t="s">
        <v>70</v>
      </c>
      <c r="F912" s="15" t="s">
        <v>15253</v>
      </c>
      <c r="G912" s="15" t="s">
        <v>1801</v>
      </c>
      <c r="H912" s="15" t="s">
        <v>4379</v>
      </c>
      <c r="I912" s="15" t="s">
        <v>4380</v>
      </c>
      <c r="J912" s="15" t="s">
        <v>4381</v>
      </c>
      <c r="K912" s="15" t="s">
        <v>32</v>
      </c>
      <c r="L912" s="15">
        <v>62921880</v>
      </c>
      <c r="M912" s="15">
        <v>990331585</v>
      </c>
      <c r="N912" s="15" t="s">
        <v>33</v>
      </c>
      <c r="O912" s="15" t="s">
        <v>4382</v>
      </c>
      <c r="P912" s="15">
        <v>28716</v>
      </c>
      <c r="Q912" s="15" t="s">
        <v>409</v>
      </c>
      <c r="R912" s="15" t="s">
        <v>59</v>
      </c>
      <c r="S912" s="15" t="s">
        <v>79</v>
      </c>
      <c r="T912" s="15" t="s">
        <v>79</v>
      </c>
      <c r="U912" s="15" t="s">
        <v>4383</v>
      </c>
      <c r="V912" s="15">
        <v>62921880</v>
      </c>
      <c r="W912" s="15" t="s">
        <v>813</v>
      </c>
      <c r="X912" s="15" t="s">
        <v>97</v>
      </c>
      <c r="Y912" s="15">
        <v>0</v>
      </c>
      <c r="Z912" s="15" t="s">
        <v>74</v>
      </c>
      <c r="AA912" s="15" t="s">
        <v>4384</v>
      </c>
      <c r="AB912" s="15">
        <v>44534</v>
      </c>
      <c r="AC912" s="15" t="s">
        <v>9291</v>
      </c>
      <c r="AD912" s="15" t="s">
        <v>9296</v>
      </c>
      <c r="AE912" s="15" t="s">
        <v>9351</v>
      </c>
      <c r="AF912" s="15" t="s">
        <v>9360</v>
      </c>
      <c r="AG912" s="15" t="s">
        <v>9434</v>
      </c>
    </row>
    <row r="913" spans="1:33" x14ac:dyDescent="0.45">
      <c r="A913" s="15">
        <v>1000907</v>
      </c>
      <c r="B913" s="15" t="s">
        <v>26</v>
      </c>
      <c r="C913" s="18">
        <v>1724800386</v>
      </c>
      <c r="D913" s="15">
        <v>0</v>
      </c>
      <c r="E913" s="15" t="s">
        <v>70</v>
      </c>
      <c r="F913" s="15" t="s">
        <v>15253</v>
      </c>
      <c r="G913" s="15" t="s">
        <v>29</v>
      </c>
      <c r="H913" s="15" t="s">
        <v>4386</v>
      </c>
      <c r="I913" s="15" t="s">
        <v>4387</v>
      </c>
      <c r="J913" s="15" t="s">
        <v>4385</v>
      </c>
      <c r="K913" s="15" t="s">
        <v>32</v>
      </c>
      <c r="L913" s="15">
        <v>984847781</v>
      </c>
      <c r="M913" s="15">
        <v>984847781</v>
      </c>
      <c r="N913" s="15" t="s">
        <v>4388</v>
      </c>
      <c r="O913" s="15" t="s">
        <v>4389</v>
      </c>
      <c r="P913" s="15">
        <v>35533</v>
      </c>
      <c r="Q913" s="15" t="s">
        <v>35</v>
      </c>
      <c r="R913" s="15" t="s">
        <v>59</v>
      </c>
      <c r="S913" s="15" t="s">
        <v>3884</v>
      </c>
      <c r="T913" s="15" t="s">
        <v>15358</v>
      </c>
      <c r="U913" s="15" t="s">
        <v>4390</v>
      </c>
      <c r="V913" s="15">
        <v>984847781</v>
      </c>
      <c r="W913" s="15" t="s">
        <v>34</v>
      </c>
      <c r="X913" s="15" t="s">
        <v>39</v>
      </c>
      <c r="Y913" s="15">
        <v>0</v>
      </c>
      <c r="Z913" s="15" t="s">
        <v>609</v>
      </c>
      <c r="AA913" s="15" t="s">
        <v>609</v>
      </c>
      <c r="AB913" s="15">
        <v>44153</v>
      </c>
      <c r="AC913" s="15" t="s">
        <v>9291</v>
      </c>
      <c r="AD913" s="15" t="s">
        <v>9292</v>
      </c>
      <c r="AE913" s="15" t="s">
        <v>9302</v>
      </c>
      <c r="AF913" s="15" t="s">
        <v>5096</v>
      </c>
      <c r="AG913" s="15" t="s">
        <v>9391</v>
      </c>
    </row>
    <row r="914" spans="1:33" x14ac:dyDescent="0.45">
      <c r="A914" s="15">
        <v>1000908</v>
      </c>
      <c r="B914" s="15" t="s">
        <v>26</v>
      </c>
      <c r="C914" s="18">
        <v>1722868567</v>
      </c>
      <c r="D914" s="15">
        <v>1200</v>
      </c>
      <c r="E914" s="15" t="s">
        <v>70</v>
      </c>
      <c r="F914" s="15" t="s">
        <v>15253</v>
      </c>
      <c r="G914" s="15" t="s">
        <v>29</v>
      </c>
      <c r="H914" s="15" t="s">
        <v>605</v>
      </c>
      <c r="I914" s="15" t="s">
        <v>4392</v>
      </c>
      <c r="J914" s="15" t="s">
        <v>4391</v>
      </c>
      <c r="K914" s="15" t="s">
        <v>32</v>
      </c>
      <c r="L914" s="15">
        <v>999663881</v>
      </c>
      <c r="M914" s="15">
        <v>999663881</v>
      </c>
      <c r="N914" s="15" t="s">
        <v>4393</v>
      </c>
      <c r="O914" s="15" t="s">
        <v>4394</v>
      </c>
      <c r="P914" s="15">
        <v>33122</v>
      </c>
      <c r="Q914" s="15" t="s">
        <v>58</v>
      </c>
      <c r="R914" s="15" t="s">
        <v>59</v>
      </c>
      <c r="S914" s="15" t="s">
        <v>1039</v>
      </c>
      <c r="T914" s="15" t="s">
        <v>15349</v>
      </c>
      <c r="U914" s="15" t="s">
        <v>1040</v>
      </c>
      <c r="V914" s="15">
        <v>988910153</v>
      </c>
      <c r="W914" s="15" t="s">
        <v>4395</v>
      </c>
      <c r="X914" s="15" t="s">
        <v>39</v>
      </c>
      <c r="Y914" s="15">
        <v>0</v>
      </c>
      <c r="Z914" s="15" t="s">
        <v>609</v>
      </c>
      <c r="AA914" s="15" t="s">
        <v>609</v>
      </c>
      <c r="AB914" s="15">
        <v>44338</v>
      </c>
      <c r="AC914" s="15" t="s">
        <v>9291</v>
      </c>
      <c r="AD914" s="15" t="s">
        <v>9292</v>
      </c>
      <c r="AE914" s="15" t="s">
        <v>9302</v>
      </c>
      <c r="AF914" s="15" t="s">
        <v>5096</v>
      </c>
      <c r="AG914" s="15" t="s">
        <v>9391</v>
      </c>
    </row>
    <row r="915" spans="1:33" x14ac:dyDescent="0.45">
      <c r="A915" s="15">
        <v>1000909</v>
      </c>
      <c r="B915" s="15" t="s">
        <v>26</v>
      </c>
      <c r="C915" s="18">
        <v>1719366534</v>
      </c>
      <c r="D915" s="15">
        <v>0</v>
      </c>
      <c r="E915" s="15" t="s">
        <v>70</v>
      </c>
      <c r="F915" s="15" t="s">
        <v>15253</v>
      </c>
      <c r="G915" s="15" t="s">
        <v>29</v>
      </c>
      <c r="H915" s="15" t="s">
        <v>1002</v>
      </c>
      <c r="I915" s="15" t="s">
        <v>4397</v>
      </c>
      <c r="J915" s="15" t="s">
        <v>4396</v>
      </c>
      <c r="K915" s="15" t="s">
        <v>32</v>
      </c>
      <c r="L915" s="15">
        <v>962783947</v>
      </c>
      <c r="M915" s="15">
        <v>962783947</v>
      </c>
      <c r="N915" s="15" t="s">
        <v>4398</v>
      </c>
      <c r="O915" s="15" t="s">
        <v>4399</v>
      </c>
      <c r="P915" s="15">
        <v>30754</v>
      </c>
      <c r="Q915" s="15" t="s">
        <v>35</v>
      </c>
      <c r="R915" s="15" t="s">
        <v>59</v>
      </c>
      <c r="S915" s="15" t="s">
        <v>143</v>
      </c>
      <c r="T915" s="15" t="s">
        <v>15306</v>
      </c>
      <c r="U915" s="15" t="s">
        <v>4400</v>
      </c>
      <c r="W915" s="15" t="s">
        <v>34</v>
      </c>
      <c r="X915" s="15" t="s">
        <v>39</v>
      </c>
      <c r="Y915" s="15">
        <v>0</v>
      </c>
      <c r="Z915" s="15" t="s">
        <v>609</v>
      </c>
      <c r="AA915" s="15" t="s">
        <v>609</v>
      </c>
      <c r="AB915" s="15">
        <v>44153</v>
      </c>
      <c r="AC915" s="15" t="s">
        <v>9291</v>
      </c>
      <c r="AD915" s="15" t="s">
        <v>9296</v>
      </c>
      <c r="AE915" s="15" t="s">
        <v>9302</v>
      </c>
      <c r="AF915" s="15" t="s">
        <v>5096</v>
      </c>
      <c r="AG915" s="15" t="s">
        <v>9381</v>
      </c>
    </row>
    <row r="916" spans="1:33" x14ac:dyDescent="0.45">
      <c r="A916" s="15">
        <v>1000910</v>
      </c>
      <c r="B916" s="15" t="s">
        <v>26</v>
      </c>
      <c r="C916" s="18">
        <v>1703803831</v>
      </c>
      <c r="D916" s="15">
        <v>800</v>
      </c>
      <c r="E916" s="15" t="s">
        <v>28</v>
      </c>
      <c r="F916" s="15" t="s">
        <v>15253</v>
      </c>
      <c r="G916" s="15" t="s">
        <v>29</v>
      </c>
      <c r="H916" s="15" t="s">
        <v>709</v>
      </c>
      <c r="I916" s="15" t="s">
        <v>4402</v>
      </c>
      <c r="J916" s="15" t="s">
        <v>4401</v>
      </c>
      <c r="K916" s="15" t="s">
        <v>32</v>
      </c>
      <c r="L916" s="15">
        <v>997166249</v>
      </c>
      <c r="M916" s="15">
        <v>997166249</v>
      </c>
      <c r="N916" s="15" t="s">
        <v>33</v>
      </c>
      <c r="O916" s="15" t="s">
        <v>4403</v>
      </c>
      <c r="P916" s="15">
        <v>19957</v>
      </c>
      <c r="Q916" s="15" t="s">
        <v>58</v>
      </c>
      <c r="R916" s="15" t="s">
        <v>59</v>
      </c>
      <c r="S916" s="15" t="s">
        <v>248</v>
      </c>
      <c r="T916" s="15" t="s">
        <v>15325</v>
      </c>
      <c r="U916" s="15" t="s">
        <v>1852</v>
      </c>
      <c r="V916" s="15">
        <v>997166249</v>
      </c>
      <c r="W916" s="15" t="s">
        <v>34</v>
      </c>
      <c r="X916" s="15" t="s">
        <v>39</v>
      </c>
      <c r="Y916" s="15">
        <v>0</v>
      </c>
      <c r="Z916" s="15" t="s">
        <v>609</v>
      </c>
      <c r="AA916" s="15" t="s">
        <v>41</v>
      </c>
      <c r="AB916" s="15">
        <v>44116</v>
      </c>
      <c r="AC916" s="15" t="s">
        <v>9291</v>
      </c>
      <c r="AD916" s="15" t="s">
        <v>9295</v>
      </c>
      <c r="AE916" s="15" t="s">
        <v>9293</v>
      </c>
      <c r="AF916" s="15" t="s">
        <v>511</v>
      </c>
      <c r="AG916" s="15" t="s">
        <v>9294</v>
      </c>
    </row>
    <row r="917" spans="1:33" x14ac:dyDescent="0.45">
      <c r="A917" s="15">
        <v>1000911</v>
      </c>
      <c r="B917" s="15" t="s">
        <v>26</v>
      </c>
      <c r="C917" s="18">
        <v>1750456517</v>
      </c>
      <c r="D917" s="15">
        <v>300</v>
      </c>
      <c r="E917" s="15" t="s">
        <v>28</v>
      </c>
      <c r="F917" s="15" t="s">
        <v>15253</v>
      </c>
      <c r="G917" s="15" t="s">
        <v>29</v>
      </c>
      <c r="H917" s="15" t="s">
        <v>4405</v>
      </c>
      <c r="I917" s="15" t="s">
        <v>680</v>
      </c>
      <c r="J917" s="15" t="s">
        <v>4404</v>
      </c>
      <c r="K917" s="15" t="s">
        <v>32</v>
      </c>
      <c r="L917" s="15">
        <v>992340660</v>
      </c>
      <c r="M917" s="15">
        <v>992340660</v>
      </c>
      <c r="N917" s="15" t="s">
        <v>33</v>
      </c>
      <c r="O917" s="15" t="s">
        <v>4406</v>
      </c>
      <c r="P917" s="15">
        <v>33147</v>
      </c>
      <c r="Q917" s="15" t="s">
        <v>409</v>
      </c>
      <c r="R917" s="15" t="s">
        <v>59</v>
      </c>
      <c r="S917" s="15" t="s">
        <v>279</v>
      </c>
      <c r="T917" s="15" t="s">
        <v>15324</v>
      </c>
      <c r="U917" s="15" t="s">
        <v>4407</v>
      </c>
      <c r="V917" s="15">
        <v>992340660</v>
      </c>
      <c r="W917" s="15" t="s">
        <v>4408</v>
      </c>
      <c r="X917" s="15" t="s">
        <v>39</v>
      </c>
      <c r="Y917" s="15">
        <v>0</v>
      </c>
      <c r="Z917" s="15" t="s">
        <v>609</v>
      </c>
      <c r="AA917" s="15" t="s">
        <v>333</v>
      </c>
      <c r="AB917" s="15">
        <v>44180</v>
      </c>
      <c r="AC917" s="15" t="s">
        <v>9291</v>
      </c>
      <c r="AD917" s="15" t="s">
        <v>9295</v>
      </c>
      <c r="AE917" s="15" t="s">
        <v>9293</v>
      </c>
      <c r="AF917" s="15" t="s">
        <v>511</v>
      </c>
      <c r="AG917" s="15" t="s">
        <v>9347</v>
      </c>
    </row>
    <row r="918" spans="1:33" x14ac:dyDescent="0.45">
      <c r="A918" s="15">
        <v>1000912</v>
      </c>
      <c r="B918" s="15" t="s">
        <v>26</v>
      </c>
      <c r="C918" s="18">
        <v>1726284803</v>
      </c>
      <c r="D918" s="15">
        <v>800</v>
      </c>
      <c r="E918" s="15" t="s">
        <v>28</v>
      </c>
      <c r="F918" s="15" t="s">
        <v>15253</v>
      </c>
      <c r="G918" s="15" t="s">
        <v>29</v>
      </c>
      <c r="H918" s="15" t="s">
        <v>4410</v>
      </c>
      <c r="I918" s="15" t="s">
        <v>4411</v>
      </c>
      <c r="J918" s="15" t="s">
        <v>4409</v>
      </c>
      <c r="K918" s="15" t="s">
        <v>32</v>
      </c>
      <c r="L918" s="15">
        <v>939117376</v>
      </c>
      <c r="M918" s="15">
        <v>939117376</v>
      </c>
      <c r="N918" s="15" t="s">
        <v>33</v>
      </c>
      <c r="O918" s="15" t="s">
        <v>4412</v>
      </c>
      <c r="P918" s="15">
        <v>35290</v>
      </c>
      <c r="Q918" s="15" t="s">
        <v>35</v>
      </c>
      <c r="R918" s="15" t="s">
        <v>59</v>
      </c>
      <c r="S918" s="15" t="s">
        <v>279</v>
      </c>
      <c r="T918" s="15" t="s">
        <v>15324</v>
      </c>
      <c r="U918" s="15" t="s">
        <v>1092</v>
      </c>
      <c r="V918" s="15">
        <v>939117376</v>
      </c>
      <c r="W918" s="15" t="s">
        <v>4412</v>
      </c>
      <c r="X918" s="15" t="s">
        <v>39</v>
      </c>
      <c r="Y918" s="15">
        <v>0</v>
      </c>
      <c r="Z918" s="15" t="s">
        <v>609</v>
      </c>
      <c r="AA918" s="15" t="s">
        <v>609</v>
      </c>
      <c r="AB918" s="15">
        <v>44214</v>
      </c>
      <c r="AC918" s="15" t="s">
        <v>9291</v>
      </c>
      <c r="AD918" s="15" t="s">
        <v>9292</v>
      </c>
      <c r="AE918" s="15" t="s">
        <v>9302</v>
      </c>
      <c r="AF918" s="15" t="s">
        <v>5096</v>
      </c>
      <c r="AG918" s="15" t="s">
        <v>9359</v>
      </c>
    </row>
    <row r="919" spans="1:33" x14ac:dyDescent="0.45">
      <c r="A919" s="15">
        <v>1000913</v>
      </c>
      <c r="B919" s="15" t="s">
        <v>26</v>
      </c>
      <c r="C919" s="18">
        <v>1721414090</v>
      </c>
      <c r="D919" s="15">
        <v>900</v>
      </c>
      <c r="E919" s="15" t="s">
        <v>28</v>
      </c>
      <c r="F919" s="15" t="s">
        <v>15253</v>
      </c>
      <c r="G919" s="15" t="s">
        <v>29</v>
      </c>
      <c r="H919" s="15" t="s">
        <v>4414</v>
      </c>
      <c r="I919" s="15" t="s">
        <v>4415</v>
      </c>
      <c r="J919" s="15" t="s">
        <v>4413</v>
      </c>
      <c r="K919" s="15" t="s">
        <v>32</v>
      </c>
      <c r="L919" s="15">
        <v>939575140</v>
      </c>
      <c r="M919" s="15">
        <v>986081545</v>
      </c>
      <c r="N919" s="15" t="s">
        <v>4416</v>
      </c>
      <c r="O919" s="15" t="s">
        <v>4417</v>
      </c>
      <c r="P919" s="15">
        <v>31199</v>
      </c>
      <c r="Q919" s="15" t="s">
        <v>58</v>
      </c>
      <c r="R919" s="15" t="s">
        <v>36</v>
      </c>
      <c r="S919" s="15" t="s">
        <v>348</v>
      </c>
      <c r="T919" s="15" t="s">
        <v>15325</v>
      </c>
      <c r="U919" s="15" t="s">
        <v>1092</v>
      </c>
      <c r="V919" s="15">
        <v>986081545</v>
      </c>
      <c r="W919" s="15" t="s">
        <v>4418</v>
      </c>
      <c r="X919" s="15" t="s">
        <v>39</v>
      </c>
      <c r="Y919" s="15">
        <v>0</v>
      </c>
      <c r="Z919" s="15" t="s">
        <v>41</v>
      </c>
      <c r="AA919" s="15" t="s">
        <v>609</v>
      </c>
      <c r="AB919" s="15">
        <v>44391</v>
      </c>
      <c r="AC919" s="15" t="s">
        <v>9291</v>
      </c>
      <c r="AD919" s="15" t="s">
        <v>9295</v>
      </c>
      <c r="AE919" s="15" t="s">
        <v>9293</v>
      </c>
      <c r="AF919" s="15" t="s">
        <v>511</v>
      </c>
      <c r="AG919" s="15" t="s">
        <v>9345</v>
      </c>
    </row>
    <row r="920" spans="1:33" x14ac:dyDescent="0.45">
      <c r="A920" s="15">
        <v>1000914</v>
      </c>
      <c r="B920" s="15" t="s">
        <v>26</v>
      </c>
      <c r="C920" s="18">
        <v>1751494558</v>
      </c>
      <c r="D920" s="15">
        <v>400</v>
      </c>
      <c r="E920" s="15" t="s">
        <v>70</v>
      </c>
      <c r="F920" s="15" t="s">
        <v>15253</v>
      </c>
      <c r="G920" s="15" t="s">
        <v>29</v>
      </c>
      <c r="H920" s="15" t="s">
        <v>4420</v>
      </c>
      <c r="I920" s="15" t="s">
        <v>4421</v>
      </c>
      <c r="J920" s="15" t="s">
        <v>4419</v>
      </c>
      <c r="K920" s="15" t="s">
        <v>32</v>
      </c>
      <c r="L920" s="15">
        <v>967832428</v>
      </c>
      <c r="M920" s="15">
        <v>967832428</v>
      </c>
      <c r="N920" s="15" t="s">
        <v>4422</v>
      </c>
      <c r="O920" s="15" t="s">
        <v>4423</v>
      </c>
      <c r="P920" s="15">
        <v>36918</v>
      </c>
      <c r="Q920" s="15" t="s">
        <v>35</v>
      </c>
      <c r="R920" s="15" t="s">
        <v>59</v>
      </c>
      <c r="S920" s="15" t="s">
        <v>2505</v>
      </c>
      <c r="T920" s="15" t="s">
        <v>15345</v>
      </c>
      <c r="U920" s="15" t="s">
        <v>3121</v>
      </c>
      <c r="V920" s="15">
        <v>967832428</v>
      </c>
      <c r="W920" s="15" t="s">
        <v>34</v>
      </c>
      <c r="X920" s="15" t="s">
        <v>39</v>
      </c>
      <c r="Y920" s="15">
        <v>0</v>
      </c>
      <c r="Z920" s="15" t="s">
        <v>609</v>
      </c>
      <c r="AA920" s="15" t="s">
        <v>609</v>
      </c>
      <c r="AB920" s="15">
        <v>44391</v>
      </c>
      <c r="AC920" s="15" t="s">
        <v>9291</v>
      </c>
      <c r="AD920" s="15" t="s">
        <v>9292</v>
      </c>
      <c r="AE920" s="15" t="s">
        <v>9302</v>
      </c>
      <c r="AF920" s="15" t="s">
        <v>5096</v>
      </c>
      <c r="AG920" s="15" t="s">
        <v>9381</v>
      </c>
    </row>
    <row r="921" spans="1:33" x14ac:dyDescent="0.45">
      <c r="A921" s="15">
        <v>1000915</v>
      </c>
      <c r="B921" s="15" t="s">
        <v>26</v>
      </c>
      <c r="C921" s="18">
        <v>1703615151</v>
      </c>
      <c r="D921" s="15">
        <v>2000</v>
      </c>
      <c r="E921" s="15" t="s">
        <v>70</v>
      </c>
      <c r="F921" s="15" t="s">
        <v>15253</v>
      </c>
      <c r="G921" s="15" t="s">
        <v>29</v>
      </c>
      <c r="H921" s="15" t="s">
        <v>4425</v>
      </c>
      <c r="I921" s="15" t="s">
        <v>4426</v>
      </c>
      <c r="J921" s="15" t="s">
        <v>4424</v>
      </c>
      <c r="K921" s="15" t="s">
        <v>32</v>
      </c>
      <c r="L921" s="15">
        <v>984674105</v>
      </c>
      <c r="M921" s="15">
        <v>984674105</v>
      </c>
      <c r="N921" s="15" t="s">
        <v>4427</v>
      </c>
      <c r="O921" s="15" t="s">
        <v>4428</v>
      </c>
      <c r="P921" s="15">
        <v>19824</v>
      </c>
      <c r="Q921" s="15" t="s">
        <v>991</v>
      </c>
      <c r="R921" s="15" t="s">
        <v>36</v>
      </c>
      <c r="S921" s="15" t="s">
        <v>4070</v>
      </c>
      <c r="T921" s="15" t="s">
        <v>15359</v>
      </c>
      <c r="U921" s="15" t="s">
        <v>2756</v>
      </c>
      <c r="V921" s="15">
        <v>984674105</v>
      </c>
      <c r="W921" s="15" t="s">
        <v>4429</v>
      </c>
      <c r="X921" s="15" t="s">
        <v>39</v>
      </c>
      <c r="Y921" s="15">
        <v>0</v>
      </c>
      <c r="Z921" s="15" t="s">
        <v>609</v>
      </c>
      <c r="AA921" s="15" t="s">
        <v>609</v>
      </c>
      <c r="AB921" s="15">
        <v>44363</v>
      </c>
      <c r="AC921" s="15" t="s">
        <v>9291</v>
      </c>
      <c r="AD921" s="15" t="s">
        <v>9295</v>
      </c>
      <c r="AE921" s="15" t="s">
        <v>9302</v>
      </c>
      <c r="AF921" s="15" t="s">
        <v>5096</v>
      </c>
      <c r="AG921" s="15" t="s">
        <v>9367</v>
      </c>
    </row>
    <row r="922" spans="1:33" x14ac:dyDescent="0.45">
      <c r="A922" s="15">
        <v>1000916</v>
      </c>
      <c r="B922" s="15" t="s">
        <v>26</v>
      </c>
      <c r="C922" s="18">
        <v>1002987780</v>
      </c>
      <c r="D922" s="15">
        <v>400</v>
      </c>
      <c r="E922" s="15" t="s">
        <v>28</v>
      </c>
      <c r="F922" s="15" t="s">
        <v>15253</v>
      </c>
      <c r="G922" s="15" t="s">
        <v>29</v>
      </c>
      <c r="H922" s="15" t="s">
        <v>4431</v>
      </c>
      <c r="I922" s="15" t="s">
        <v>4432</v>
      </c>
      <c r="J922" s="15" t="s">
        <v>4430</v>
      </c>
      <c r="K922" s="15" t="s">
        <v>32</v>
      </c>
      <c r="L922" s="15">
        <v>984057230</v>
      </c>
      <c r="M922" s="15">
        <v>984057230</v>
      </c>
      <c r="N922" s="15" t="s">
        <v>33</v>
      </c>
      <c r="O922" s="15" t="s">
        <v>4433</v>
      </c>
      <c r="P922" s="15">
        <v>30127</v>
      </c>
      <c r="Q922" s="15" t="s">
        <v>35</v>
      </c>
      <c r="R922" s="15" t="s">
        <v>36</v>
      </c>
      <c r="S922" s="15" t="s">
        <v>1108</v>
      </c>
      <c r="T922" s="15" t="s">
        <v>15344</v>
      </c>
      <c r="U922" s="15" t="s">
        <v>1822</v>
      </c>
      <c r="V922" s="15">
        <v>984057230</v>
      </c>
      <c r="W922" s="15" t="s">
        <v>34</v>
      </c>
      <c r="X922" s="15" t="s">
        <v>39</v>
      </c>
      <c r="Y922" s="15">
        <v>0</v>
      </c>
      <c r="Z922" s="15" t="s">
        <v>609</v>
      </c>
      <c r="AA922" s="15" t="s">
        <v>609</v>
      </c>
      <c r="AB922" s="15">
        <v>44153</v>
      </c>
      <c r="AC922" s="15" t="s">
        <v>9291</v>
      </c>
      <c r="AD922" s="15" t="s">
        <v>9295</v>
      </c>
      <c r="AE922" s="15" t="s">
        <v>9351</v>
      </c>
      <c r="AF922" s="15" t="s">
        <v>9360</v>
      </c>
      <c r="AG922" s="15" t="s">
        <v>9377</v>
      </c>
    </row>
    <row r="923" spans="1:33" x14ac:dyDescent="0.45">
      <c r="A923" s="15">
        <v>1000917</v>
      </c>
      <c r="B923" s="15" t="s">
        <v>26</v>
      </c>
      <c r="C923" s="18">
        <v>1500857352</v>
      </c>
      <c r="D923" s="15">
        <v>600</v>
      </c>
      <c r="E923" s="15" t="s">
        <v>70</v>
      </c>
      <c r="F923" s="15" t="s">
        <v>15253</v>
      </c>
      <c r="G923" s="15" t="s">
        <v>29</v>
      </c>
      <c r="H923" s="15" t="s">
        <v>4435</v>
      </c>
      <c r="I923" s="15" t="s">
        <v>4436</v>
      </c>
      <c r="J923" s="15" t="s">
        <v>4434</v>
      </c>
      <c r="K923" s="15" t="s">
        <v>32</v>
      </c>
      <c r="L923" s="15">
        <v>980015878</v>
      </c>
      <c r="M923" s="15">
        <v>980015878</v>
      </c>
      <c r="N923" s="15" t="s">
        <v>4437</v>
      </c>
      <c r="O923" s="15" t="s">
        <v>4438</v>
      </c>
      <c r="P923" s="15">
        <v>31844</v>
      </c>
      <c r="Q923" s="15" t="s">
        <v>58</v>
      </c>
      <c r="R923" s="15" t="s">
        <v>36</v>
      </c>
      <c r="S923" s="15" t="s">
        <v>2288</v>
      </c>
      <c r="T923" s="15" t="s">
        <v>15343</v>
      </c>
      <c r="U923" s="15" t="s">
        <v>33</v>
      </c>
      <c r="V923" s="15">
        <v>980015878</v>
      </c>
      <c r="W923" s="15" t="s">
        <v>4439</v>
      </c>
      <c r="X923" s="15" t="s">
        <v>39</v>
      </c>
      <c r="Y923" s="15">
        <v>0</v>
      </c>
      <c r="Z923" s="15" t="s">
        <v>609</v>
      </c>
      <c r="AA923" s="15" t="s">
        <v>609</v>
      </c>
      <c r="AB923" s="15">
        <v>44151</v>
      </c>
      <c r="AC923" s="15" t="s">
        <v>9291</v>
      </c>
      <c r="AD923" s="15" t="s">
        <v>9292</v>
      </c>
      <c r="AE923" s="15" t="s">
        <v>9472</v>
      </c>
      <c r="AF923" s="15" t="s">
        <v>9473</v>
      </c>
      <c r="AG923" s="15" t="s">
        <v>9473</v>
      </c>
    </row>
    <row r="924" spans="1:33" x14ac:dyDescent="0.45">
      <c r="A924" s="15">
        <v>1000918</v>
      </c>
      <c r="B924" s="15" t="s">
        <v>26</v>
      </c>
      <c r="C924" s="18">
        <v>1722125174</v>
      </c>
      <c r="D924" s="15">
        <v>700</v>
      </c>
      <c r="E924" s="15" t="s">
        <v>28</v>
      </c>
      <c r="F924" s="15" t="s">
        <v>15253</v>
      </c>
      <c r="G924" s="15" t="s">
        <v>29</v>
      </c>
      <c r="H924" s="15" t="s">
        <v>4441</v>
      </c>
      <c r="I924" s="15" t="s">
        <v>4442</v>
      </c>
      <c r="J924" s="15" t="s">
        <v>4440</v>
      </c>
      <c r="K924" s="15" t="s">
        <v>32</v>
      </c>
      <c r="L924" s="15">
        <v>989437648</v>
      </c>
      <c r="M924" s="15">
        <v>989437648</v>
      </c>
      <c r="N924" s="15" t="s">
        <v>33</v>
      </c>
      <c r="O924" s="15" t="s">
        <v>4443</v>
      </c>
      <c r="P924" s="15">
        <v>32874</v>
      </c>
      <c r="Q924" s="15" t="s">
        <v>58</v>
      </c>
      <c r="R924" s="15" t="s">
        <v>36</v>
      </c>
      <c r="S924" s="15" t="s">
        <v>1353</v>
      </c>
      <c r="T924" s="15" t="s">
        <v>15324</v>
      </c>
      <c r="U924" s="15" t="s">
        <v>2404</v>
      </c>
      <c r="V924" s="15">
        <v>989437648</v>
      </c>
      <c r="W924" s="15" t="s">
        <v>4444</v>
      </c>
      <c r="X924" s="15" t="s">
        <v>39</v>
      </c>
      <c r="Y924" s="15">
        <v>0</v>
      </c>
      <c r="Z924" s="15" t="s">
        <v>609</v>
      </c>
      <c r="AA924" s="15" t="s">
        <v>609</v>
      </c>
      <c r="AB924" s="15">
        <v>44153</v>
      </c>
      <c r="AC924" s="15" t="s">
        <v>9291</v>
      </c>
      <c r="AD924" s="15" t="s">
        <v>9292</v>
      </c>
      <c r="AE924" s="15" t="s">
        <v>9293</v>
      </c>
      <c r="AF924" s="15" t="s">
        <v>511</v>
      </c>
      <c r="AG924" s="15" t="s">
        <v>9347</v>
      </c>
    </row>
    <row r="925" spans="1:33" x14ac:dyDescent="0.45">
      <c r="A925" s="15">
        <v>1000919</v>
      </c>
      <c r="B925" s="15" t="s">
        <v>26</v>
      </c>
      <c r="C925" s="18">
        <v>1725418477</v>
      </c>
      <c r="D925" s="15">
        <v>0</v>
      </c>
      <c r="E925" s="15" t="s">
        <v>28</v>
      </c>
      <c r="F925" s="15" t="s">
        <v>15253</v>
      </c>
      <c r="G925" s="15" t="s">
        <v>29</v>
      </c>
      <c r="H925" s="15" t="s">
        <v>4446</v>
      </c>
      <c r="I925" s="15" t="s">
        <v>4447</v>
      </c>
      <c r="J925" s="15" t="s">
        <v>4445</v>
      </c>
      <c r="K925" s="15" t="s">
        <v>32</v>
      </c>
      <c r="L925" s="15">
        <v>6000374</v>
      </c>
      <c r="M925" s="15">
        <v>987872882</v>
      </c>
      <c r="N925" s="15" t="s">
        <v>4448</v>
      </c>
      <c r="O925" s="15" t="s">
        <v>4449</v>
      </c>
      <c r="P925" s="15">
        <v>36970</v>
      </c>
      <c r="Q925" s="15" t="s">
        <v>35</v>
      </c>
      <c r="R925" s="15" t="s">
        <v>36</v>
      </c>
      <c r="S925" s="15" t="s">
        <v>51</v>
      </c>
      <c r="T925" s="15" t="s">
        <v>51</v>
      </c>
      <c r="U925" s="15" t="s">
        <v>33</v>
      </c>
      <c r="V925" s="15">
        <v>987872882</v>
      </c>
      <c r="W925" s="15" t="s">
        <v>34</v>
      </c>
      <c r="X925" s="15" t="s">
        <v>39</v>
      </c>
      <c r="Y925" s="15">
        <v>0</v>
      </c>
      <c r="Z925" s="15" t="s">
        <v>609</v>
      </c>
      <c r="AA925" s="15" t="s">
        <v>609</v>
      </c>
      <c r="AB925" s="15">
        <v>44153</v>
      </c>
      <c r="AC925" s="15" t="s">
        <v>9291</v>
      </c>
      <c r="AD925" s="15" t="s">
        <v>9292</v>
      </c>
      <c r="AE925" s="15" t="s">
        <v>9302</v>
      </c>
      <c r="AF925" s="15" t="s">
        <v>5096</v>
      </c>
      <c r="AG925" s="15" t="s">
        <v>9312</v>
      </c>
    </row>
    <row r="926" spans="1:33" x14ac:dyDescent="0.45">
      <c r="A926" s="15">
        <v>1000920</v>
      </c>
      <c r="B926" s="15" t="s">
        <v>26</v>
      </c>
      <c r="C926" s="18">
        <v>604420893</v>
      </c>
      <c r="D926" s="15">
        <v>2000</v>
      </c>
      <c r="E926" s="15" t="s">
        <v>28</v>
      </c>
      <c r="F926" s="15" t="s">
        <v>15253</v>
      </c>
      <c r="G926" s="15" t="s">
        <v>29</v>
      </c>
      <c r="H926" s="15" t="s">
        <v>4451</v>
      </c>
      <c r="I926" s="15" t="s">
        <v>4452</v>
      </c>
      <c r="J926" s="15" t="s">
        <v>4450</v>
      </c>
      <c r="K926" s="15" t="s">
        <v>32</v>
      </c>
      <c r="L926" s="15">
        <v>993478519</v>
      </c>
      <c r="M926" s="15">
        <v>993478519</v>
      </c>
      <c r="N926" s="15" t="s">
        <v>4453</v>
      </c>
      <c r="O926" s="15" t="s">
        <v>4454</v>
      </c>
      <c r="P926" s="15">
        <v>31374</v>
      </c>
      <c r="Q926" s="15" t="s">
        <v>58</v>
      </c>
      <c r="R926" s="15" t="s">
        <v>59</v>
      </c>
      <c r="S926" s="15" t="s">
        <v>348</v>
      </c>
      <c r="T926" s="15" t="s">
        <v>15325</v>
      </c>
      <c r="U926" s="15" t="s">
        <v>38</v>
      </c>
      <c r="V926" s="15">
        <v>993478519</v>
      </c>
      <c r="W926" s="15" t="s">
        <v>4455</v>
      </c>
      <c r="X926" s="15" t="s">
        <v>39</v>
      </c>
      <c r="Y926" s="15">
        <v>0</v>
      </c>
      <c r="Z926" s="15" t="s">
        <v>609</v>
      </c>
      <c r="AA926" s="15" t="s">
        <v>677</v>
      </c>
      <c r="AB926" s="15">
        <v>44615</v>
      </c>
      <c r="AC926" s="15" t="s">
        <v>9291</v>
      </c>
      <c r="AD926" s="15" t="s">
        <v>9295</v>
      </c>
      <c r="AE926" s="15" t="s">
        <v>9293</v>
      </c>
      <c r="AF926" s="15" t="s">
        <v>511</v>
      </c>
      <c r="AG926" s="15" t="s">
        <v>9347</v>
      </c>
    </row>
    <row r="927" spans="1:33" x14ac:dyDescent="0.45">
      <c r="A927" s="15">
        <v>1000921</v>
      </c>
      <c r="B927" s="15" t="s">
        <v>26</v>
      </c>
      <c r="C927" s="18">
        <v>1720492881</v>
      </c>
      <c r="D927" s="15">
        <v>1000</v>
      </c>
      <c r="E927" s="15" t="s">
        <v>28</v>
      </c>
      <c r="F927" s="15" t="s">
        <v>15253</v>
      </c>
      <c r="G927" s="15" t="s">
        <v>29</v>
      </c>
      <c r="H927" s="15" t="s">
        <v>1014</v>
      </c>
      <c r="I927" s="15" t="s">
        <v>680</v>
      </c>
      <c r="J927" s="15" t="s">
        <v>4456</v>
      </c>
      <c r="K927" s="15" t="s">
        <v>32</v>
      </c>
      <c r="L927" s="15">
        <v>979047220</v>
      </c>
      <c r="M927" s="15">
        <v>979047220</v>
      </c>
      <c r="N927" s="15" t="s">
        <v>4457</v>
      </c>
      <c r="O927" s="15" t="s">
        <v>4458</v>
      </c>
      <c r="P927" s="15">
        <v>30689</v>
      </c>
      <c r="Q927" s="15" t="s">
        <v>58</v>
      </c>
      <c r="R927" s="15" t="s">
        <v>36</v>
      </c>
      <c r="S927" s="15" t="s">
        <v>279</v>
      </c>
      <c r="T927" s="15" t="s">
        <v>15324</v>
      </c>
      <c r="U927" s="15" t="s">
        <v>1092</v>
      </c>
      <c r="V927" s="15">
        <v>979047220</v>
      </c>
      <c r="W927" s="15" t="s">
        <v>34</v>
      </c>
      <c r="X927" s="15" t="s">
        <v>39</v>
      </c>
      <c r="Y927" s="15">
        <v>0</v>
      </c>
      <c r="Z927" s="15" t="s">
        <v>609</v>
      </c>
      <c r="AA927" s="15" t="s">
        <v>609</v>
      </c>
      <c r="AB927" s="15">
        <v>44153</v>
      </c>
      <c r="AC927" s="15" t="s">
        <v>9291</v>
      </c>
      <c r="AD927" s="15" t="s">
        <v>9295</v>
      </c>
      <c r="AE927" s="15" t="s">
        <v>9293</v>
      </c>
      <c r="AF927" s="15" t="s">
        <v>511</v>
      </c>
      <c r="AG927" s="15" t="s">
        <v>9347</v>
      </c>
    </row>
    <row r="928" spans="1:33" x14ac:dyDescent="0.45">
      <c r="A928" s="15">
        <v>1000922</v>
      </c>
      <c r="B928" s="15" t="s">
        <v>26</v>
      </c>
      <c r="C928" s="18">
        <v>604137877</v>
      </c>
      <c r="D928" s="15">
        <v>500</v>
      </c>
      <c r="E928" s="15" t="s">
        <v>70</v>
      </c>
      <c r="F928" s="15" t="s">
        <v>15253</v>
      </c>
      <c r="G928" s="15" t="s">
        <v>29</v>
      </c>
      <c r="H928" s="15" t="s">
        <v>4460</v>
      </c>
      <c r="I928" s="15" t="s">
        <v>4461</v>
      </c>
      <c r="J928" s="15" t="s">
        <v>4459</v>
      </c>
      <c r="K928" s="15" t="s">
        <v>32</v>
      </c>
      <c r="L928" s="15">
        <v>999896083</v>
      </c>
      <c r="M928" s="15">
        <v>999896083</v>
      </c>
      <c r="N928" s="15" t="s">
        <v>4462</v>
      </c>
      <c r="O928" s="15" t="s">
        <v>4463</v>
      </c>
      <c r="P928" s="15">
        <v>32735</v>
      </c>
      <c r="Q928" s="15" t="s">
        <v>35</v>
      </c>
      <c r="R928" s="15" t="s">
        <v>36</v>
      </c>
      <c r="S928" s="15" t="s">
        <v>1154</v>
      </c>
      <c r="T928" s="15" t="s">
        <v>15308</v>
      </c>
      <c r="U928" s="15" t="s">
        <v>4464</v>
      </c>
      <c r="V928" s="15">
        <v>32961706</v>
      </c>
      <c r="W928" s="15" t="s">
        <v>4465</v>
      </c>
      <c r="X928" s="15" t="s">
        <v>39</v>
      </c>
      <c r="Y928" s="15">
        <v>0</v>
      </c>
      <c r="Z928" s="15" t="s">
        <v>309</v>
      </c>
      <c r="AC928" s="15" t="s">
        <v>9291</v>
      </c>
      <c r="AD928" s="15" t="s">
        <v>9329</v>
      </c>
      <c r="AE928" s="15" t="s">
        <v>9293</v>
      </c>
      <c r="AF928" s="15" t="s">
        <v>9297</v>
      </c>
      <c r="AG928" s="15" t="s">
        <v>9338</v>
      </c>
    </row>
    <row r="929" spans="1:33" x14ac:dyDescent="0.45">
      <c r="A929" s="15">
        <v>1000923</v>
      </c>
      <c r="B929" s="15" t="s">
        <v>26</v>
      </c>
      <c r="C929" s="18">
        <v>1713190393</v>
      </c>
      <c r="D929" s="15">
        <v>0</v>
      </c>
      <c r="E929" s="15" t="s">
        <v>28</v>
      </c>
      <c r="F929" s="15" t="s">
        <v>15253</v>
      </c>
      <c r="G929" s="15" t="s">
        <v>29</v>
      </c>
      <c r="H929" s="15" t="s">
        <v>999</v>
      </c>
      <c r="I929" s="15" t="s">
        <v>4467</v>
      </c>
      <c r="J929" s="15" t="s">
        <v>4466</v>
      </c>
      <c r="K929" s="15" t="s">
        <v>32</v>
      </c>
      <c r="L929" s="15">
        <v>991946197</v>
      </c>
      <c r="M929" s="15">
        <v>991946197</v>
      </c>
      <c r="N929" s="15" t="s">
        <v>4468</v>
      </c>
      <c r="O929" s="15" t="s">
        <v>4469</v>
      </c>
      <c r="P929" s="15">
        <v>27960</v>
      </c>
      <c r="Q929" s="15" t="s">
        <v>58</v>
      </c>
      <c r="R929" s="15" t="s">
        <v>36</v>
      </c>
      <c r="S929" s="15" t="s">
        <v>573</v>
      </c>
      <c r="T929" s="15" t="s">
        <v>573</v>
      </c>
      <c r="U929" s="15" t="s">
        <v>33</v>
      </c>
      <c r="V929" s="15" t="s">
        <v>33</v>
      </c>
      <c r="W929" s="15" t="s">
        <v>34</v>
      </c>
      <c r="X929" s="15" t="s">
        <v>39</v>
      </c>
      <c r="Y929" s="15">
        <v>0</v>
      </c>
      <c r="Z929" s="15" t="s">
        <v>609</v>
      </c>
      <c r="AC929" s="15" t="s">
        <v>9291</v>
      </c>
      <c r="AD929" s="15" t="s">
        <v>9292</v>
      </c>
      <c r="AE929" s="15" t="s">
        <v>9293</v>
      </c>
      <c r="AF929" s="15" t="s">
        <v>511</v>
      </c>
      <c r="AG929" s="15" t="s">
        <v>9330</v>
      </c>
    </row>
    <row r="930" spans="1:33" x14ac:dyDescent="0.45">
      <c r="A930" s="15">
        <v>1000924</v>
      </c>
      <c r="B930" s="15" t="s">
        <v>26</v>
      </c>
      <c r="C930" s="18">
        <v>1723733497</v>
      </c>
      <c r="D930" s="15">
        <v>600</v>
      </c>
      <c r="E930" s="15" t="s">
        <v>70</v>
      </c>
      <c r="F930" s="15" t="s">
        <v>15253</v>
      </c>
      <c r="G930" s="15" t="s">
        <v>29</v>
      </c>
      <c r="H930" s="15" t="s">
        <v>4471</v>
      </c>
      <c r="I930" s="15" t="s">
        <v>2379</v>
      </c>
      <c r="J930" s="15" t="s">
        <v>4470</v>
      </c>
      <c r="K930" s="15" t="s">
        <v>32</v>
      </c>
      <c r="L930" s="15">
        <v>992651124</v>
      </c>
      <c r="M930" s="15">
        <v>992651124</v>
      </c>
      <c r="N930" s="15" t="s">
        <v>4472</v>
      </c>
      <c r="O930" s="15" t="s">
        <v>4473</v>
      </c>
      <c r="P930" s="15">
        <v>34496</v>
      </c>
      <c r="Q930" s="15" t="s">
        <v>35</v>
      </c>
      <c r="R930" s="15" t="s">
        <v>59</v>
      </c>
      <c r="S930" s="15" t="s">
        <v>79</v>
      </c>
      <c r="T930" s="15" t="s">
        <v>79</v>
      </c>
      <c r="U930" s="15" t="s">
        <v>33</v>
      </c>
      <c r="V930" s="15">
        <v>2595785</v>
      </c>
      <c r="W930" s="15" t="s">
        <v>4474</v>
      </c>
      <c r="X930" s="15" t="s">
        <v>97</v>
      </c>
      <c r="Y930" s="15">
        <v>0</v>
      </c>
      <c r="Z930" s="15" t="s">
        <v>609</v>
      </c>
      <c r="AA930" s="15" t="s">
        <v>609</v>
      </c>
      <c r="AB930" s="15">
        <v>44140</v>
      </c>
      <c r="AC930" s="15" t="s">
        <v>9291</v>
      </c>
      <c r="AD930" s="15" t="s">
        <v>9292</v>
      </c>
      <c r="AE930" s="15" t="s">
        <v>9302</v>
      </c>
      <c r="AF930" s="15" t="s">
        <v>5096</v>
      </c>
      <c r="AG930" s="15" t="s">
        <v>9312</v>
      </c>
    </row>
    <row r="931" spans="1:33" x14ac:dyDescent="0.45">
      <c r="A931" s="15">
        <v>1000925</v>
      </c>
      <c r="B931" s="15" t="s">
        <v>26</v>
      </c>
      <c r="C931" s="18">
        <v>1720231412</v>
      </c>
      <c r="D931" s="15">
        <v>800</v>
      </c>
      <c r="E931" s="15" t="s">
        <v>70</v>
      </c>
      <c r="F931" s="15" t="s">
        <v>15253</v>
      </c>
      <c r="G931" s="15" t="s">
        <v>29</v>
      </c>
      <c r="H931" s="15" t="s">
        <v>4476</v>
      </c>
      <c r="I931" s="15" t="s">
        <v>4477</v>
      </c>
      <c r="J931" s="15" t="s">
        <v>4475</v>
      </c>
      <c r="K931" s="15" t="s">
        <v>32</v>
      </c>
      <c r="L931" s="15">
        <v>2651742</v>
      </c>
      <c r="M931" s="15">
        <v>999978160</v>
      </c>
      <c r="N931" s="15" t="s">
        <v>4478</v>
      </c>
      <c r="O931" s="15" t="s">
        <v>4479</v>
      </c>
      <c r="P931" s="15">
        <v>35174</v>
      </c>
      <c r="Q931" s="15" t="s">
        <v>35</v>
      </c>
      <c r="R931" s="15" t="s">
        <v>59</v>
      </c>
      <c r="S931" s="15" t="s">
        <v>1865</v>
      </c>
      <c r="T931" s="15" t="s">
        <v>15346</v>
      </c>
      <c r="W931" s="15" t="s">
        <v>4480</v>
      </c>
      <c r="X931" s="15" t="s">
        <v>39</v>
      </c>
      <c r="Y931" s="15">
        <v>0</v>
      </c>
      <c r="Z931" s="15" t="s">
        <v>41</v>
      </c>
      <c r="AA931" s="15" t="s">
        <v>609</v>
      </c>
      <c r="AB931" s="15">
        <v>44130</v>
      </c>
      <c r="AC931" s="15" t="s">
        <v>9291</v>
      </c>
      <c r="AD931" s="15" t="s">
        <v>9292</v>
      </c>
      <c r="AE931" s="15" t="s">
        <v>9302</v>
      </c>
      <c r="AF931" s="15" t="s">
        <v>5096</v>
      </c>
      <c r="AG931" s="15" t="s">
        <v>9444</v>
      </c>
    </row>
    <row r="932" spans="1:33" x14ac:dyDescent="0.45">
      <c r="A932" s="15">
        <v>1000926</v>
      </c>
      <c r="B932" s="15" t="s">
        <v>1800</v>
      </c>
      <c r="C932" s="18">
        <v>1891714633001</v>
      </c>
      <c r="D932" s="15">
        <v>70000</v>
      </c>
      <c r="E932" s="15" t="s">
        <v>70</v>
      </c>
      <c r="F932" s="15" t="s">
        <v>15253</v>
      </c>
      <c r="G932" s="15" t="s">
        <v>1801</v>
      </c>
      <c r="H932" s="15" t="s">
        <v>4481</v>
      </c>
      <c r="I932" s="15" t="s">
        <v>4482</v>
      </c>
      <c r="J932" s="15" t="s">
        <v>4483</v>
      </c>
      <c r="K932" s="15" t="s">
        <v>32</v>
      </c>
      <c r="L932" s="15">
        <v>32762018</v>
      </c>
      <c r="M932" s="15" t="s">
        <v>33</v>
      </c>
      <c r="N932" s="15" t="s">
        <v>4484</v>
      </c>
      <c r="O932" s="15" t="s">
        <v>4485</v>
      </c>
      <c r="P932" s="15">
        <v>29920</v>
      </c>
      <c r="Q932" s="15" t="s">
        <v>58</v>
      </c>
      <c r="R932" s="15" t="s">
        <v>59</v>
      </c>
      <c r="S932" s="15" t="s">
        <v>79</v>
      </c>
      <c r="T932" s="15" t="s">
        <v>79</v>
      </c>
      <c r="W932" s="15" t="s">
        <v>4485</v>
      </c>
      <c r="X932" s="15" t="s">
        <v>97</v>
      </c>
      <c r="Y932" s="15">
        <v>0</v>
      </c>
      <c r="Z932" s="15" t="s">
        <v>74</v>
      </c>
      <c r="AA932" s="15" t="s">
        <v>74</v>
      </c>
      <c r="AB932" s="15">
        <v>44126</v>
      </c>
      <c r="AC932" s="15" t="s">
        <v>9291</v>
      </c>
      <c r="AD932" s="15" t="s">
        <v>9296</v>
      </c>
      <c r="AE932" s="15" t="s">
        <v>9309</v>
      </c>
      <c r="AF932" s="15" t="s">
        <v>9310</v>
      </c>
      <c r="AG932" s="15" t="s">
        <v>9503</v>
      </c>
    </row>
    <row r="933" spans="1:33" x14ac:dyDescent="0.45">
      <c r="A933" s="15">
        <v>1000927</v>
      </c>
      <c r="B933" s="15" t="s">
        <v>26</v>
      </c>
      <c r="C933" s="18">
        <v>1725522989</v>
      </c>
      <c r="D933" s="15">
        <v>1500</v>
      </c>
      <c r="E933" s="15" t="s">
        <v>70</v>
      </c>
      <c r="F933" s="15" t="s">
        <v>15253</v>
      </c>
      <c r="G933" s="15" t="s">
        <v>29</v>
      </c>
      <c r="H933" s="15" t="s">
        <v>2652</v>
      </c>
      <c r="I933" s="15" t="s">
        <v>1378</v>
      </c>
      <c r="J933" s="15" t="s">
        <v>4486</v>
      </c>
      <c r="K933" s="15" t="s">
        <v>32</v>
      </c>
      <c r="L933" s="15">
        <v>3263132</v>
      </c>
      <c r="M933" s="15">
        <v>968819407</v>
      </c>
      <c r="N933" s="15" t="s">
        <v>4487</v>
      </c>
      <c r="O933" s="15" t="s">
        <v>4488</v>
      </c>
      <c r="P933" s="15">
        <v>36784</v>
      </c>
      <c r="Q933" s="15" t="s">
        <v>35</v>
      </c>
      <c r="R933" s="15" t="s">
        <v>59</v>
      </c>
      <c r="S933" s="15" t="s">
        <v>348</v>
      </c>
      <c r="T933" s="15" t="s">
        <v>15325</v>
      </c>
      <c r="W933" s="15" t="s">
        <v>34</v>
      </c>
      <c r="X933" s="15" t="s">
        <v>97</v>
      </c>
      <c r="Y933" s="15">
        <v>0</v>
      </c>
      <c r="Z933" s="15" t="s">
        <v>609</v>
      </c>
      <c r="AA933" s="15" t="s">
        <v>609</v>
      </c>
      <c r="AB933" s="15">
        <v>44127</v>
      </c>
      <c r="AC933" s="15" t="s">
        <v>9291</v>
      </c>
      <c r="AD933" s="15" t="s">
        <v>9329</v>
      </c>
      <c r="AE933" s="15" t="s">
        <v>9302</v>
      </c>
      <c r="AF933" s="15" t="s">
        <v>5096</v>
      </c>
      <c r="AG933" s="15" t="s">
        <v>9359</v>
      </c>
    </row>
    <row r="934" spans="1:33" x14ac:dyDescent="0.45">
      <c r="A934" s="15">
        <v>1000928</v>
      </c>
      <c r="B934" s="15" t="s">
        <v>26</v>
      </c>
      <c r="C934" s="18">
        <v>1717474231</v>
      </c>
      <c r="D934" s="15">
        <v>700</v>
      </c>
      <c r="E934" s="15" t="s">
        <v>28</v>
      </c>
      <c r="F934" s="15" t="s">
        <v>15253</v>
      </c>
      <c r="G934" s="15" t="s">
        <v>29</v>
      </c>
      <c r="H934" s="15" t="s">
        <v>4490</v>
      </c>
      <c r="I934" s="15" t="s">
        <v>1688</v>
      </c>
      <c r="J934" s="15" t="s">
        <v>4489</v>
      </c>
      <c r="K934" s="15" t="s">
        <v>32</v>
      </c>
      <c r="L934" s="15">
        <v>983723347</v>
      </c>
      <c r="M934" s="15">
        <v>983723347</v>
      </c>
      <c r="N934" s="15" t="s">
        <v>33</v>
      </c>
      <c r="O934" s="15" t="s">
        <v>4491</v>
      </c>
      <c r="P934" s="15">
        <v>30577</v>
      </c>
      <c r="Q934" s="15" t="s">
        <v>409</v>
      </c>
      <c r="R934" s="15" t="s">
        <v>36</v>
      </c>
      <c r="S934" s="15" t="s">
        <v>348</v>
      </c>
      <c r="T934" s="15" t="s">
        <v>15325</v>
      </c>
      <c r="U934" s="15" t="s">
        <v>4492</v>
      </c>
      <c r="V934" s="15">
        <v>989999215</v>
      </c>
      <c r="W934" s="15" t="s">
        <v>4493</v>
      </c>
      <c r="X934" s="15" t="s">
        <v>39</v>
      </c>
      <c r="Y934" s="15">
        <v>0</v>
      </c>
      <c r="Z934" s="15" t="s">
        <v>333</v>
      </c>
      <c r="AA934" s="15" t="s">
        <v>609</v>
      </c>
      <c r="AB934" s="15">
        <v>44130</v>
      </c>
      <c r="AC934" s="15" t="s">
        <v>9291</v>
      </c>
      <c r="AD934" s="15" t="s">
        <v>9329</v>
      </c>
      <c r="AE934" s="15" t="s">
        <v>9302</v>
      </c>
      <c r="AF934" s="15" t="s">
        <v>5096</v>
      </c>
      <c r="AG934" s="15" t="s">
        <v>9504</v>
      </c>
    </row>
    <row r="935" spans="1:33" x14ac:dyDescent="0.45">
      <c r="A935" s="15">
        <v>1000929</v>
      </c>
      <c r="B935" s="15" t="s">
        <v>26</v>
      </c>
      <c r="C935" s="18">
        <v>1710462043</v>
      </c>
      <c r="D935" s="15">
        <v>1412</v>
      </c>
      <c r="E935" s="15" t="s">
        <v>70</v>
      </c>
      <c r="F935" s="15" t="s">
        <v>15253</v>
      </c>
      <c r="G935" s="15" t="s">
        <v>29</v>
      </c>
      <c r="H935" s="15" t="s">
        <v>4495</v>
      </c>
      <c r="I935" s="15" t="s">
        <v>4496</v>
      </c>
      <c r="J935" s="15" t="s">
        <v>4494</v>
      </c>
      <c r="K935" s="15" t="s">
        <v>32</v>
      </c>
      <c r="L935" s="15">
        <v>3130722</v>
      </c>
      <c r="M935" s="15">
        <v>998853982</v>
      </c>
      <c r="N935" s="15" t="s">
        <v>33</v>
      </c>
      <c r="O935" s="15" t="s">
        <v>4497</v>
      </c>
      <c r="P935" s="15">
        <v>25358</v>
      </c>
      <c r="Q935" s="15" t="s">
        <v>58</v>
      </c>
      <c r="R935" s="15" t="s">
        <v>36</v>
      </c>
      <c r="S935" s="15" t="s">
        <v>4498</v>
      </c>
      <c r="T935" s="15" t="s">
        <v>15359</v>
      </c>
      <c r="W935" s="15" t="s">
        <v>34</v>
      </c>
      <c r="X935" s="15" t="s">
        <v>39</v>
      </c>
      <c r="Y935" s="15">
        <v>0</v>
      </c>
      <c r="Z935" s="15" t="s">
        <v>46</v>
      </c>
      <c r="AC935" s="15" t="s">
        <v>9291</v>
      </c>
      <c r="AD935" s="15" t="s">
        <v>9296</v>
      </c>
      <c r="AE935" s="15" t="s">
        <v>9302</v>
      </c>
      <c r="AF935" s="15" t="s">
        <v>5096</v>
      </c>
      <c r="AG935" s="15" t="s">
        <v>9418</v>
      </c>
    </row>
    <row r="936" spans="1:33" x14ac:dyDescent="0.45">
      <c r="A936" s="15">
        <v>1000930</v>
      </c>
      <c r="B936" s="15" t="s">
        <v>26</v>
      </c>
      <c r="C936" s="18">
        <v>605181270</v>
      </c>
      <c r="D936" s="15">
        <v>700</v>
      </c>
      <c r="E936" s="15" t="s">
        <v>70</v>
      </c>
      <c r="F936" s="15" t="s">
        <v>15253</v>
      </c>
      <c r="G936" s="15" t="s">
        <v>29</v>
      </c>
      <c r="H936" s="15" t="s">
        <v>4500</v>
      </c>
      <c r="I936" s="15" t="s">
        <v>3160</v>
      </c>
      <c r="J936" s="15" t="s">
        <v>4499</v>
      </c>
      <c r="K936" s="15" t="s">
        <v>32</v>
      </c>
      <c r="L936" s="15">
        <v>980657938</v>
      </c>
      <c r="M936" s="15" t="s">
        <v>33</v>
      </c>
      <c r="N936" s="15" t="s">
        <v>4501</v>
      </c>
      <c r="O936" s="15" t="s">
        <v>4502</v>
      </c>
      <c r="P936" s="15">
        <v>34339</v>
      </c>
      <c r="Q936" s="15" t="s">
        <v>35</v>
      </c>
      <c r="R936" s="15" t="s">
        <v>36</v>
      </c>
      <c r="S936" s="15" t="s">
        <v>279</v>
      </c>
      <c r="T936" s="15" t="s">
        <v>15324</v>
      </c>
      <c r="W936" s="15" t="s">
        <v>4502</v>
      </c>
      <c r="X936" s="15" t="s">
        <v>97</v>
      </c>
      <c r="Y936" s="15">
        <v>0</v>
      </c>
      <c r="Z936" s="15" t="s">
        <v>74</v>
      </c>
      <c r="AC936" s="15" t="s">
        <v>9291</v>
      </c>
      <c r="AD936" s="15" t="s">
        <v>9292</v>
      </c>
      <c r="AE936" s="15" t="s">
        <v>9293</v>
      </c>
      <c r="AF936" s="15" t="s">
        <v>9297</v>
      </c>
      <c r="AG936" s="15" t="s">
        <v>9298</v>
      </c>
    </row>
    <row r="937" spans="1:33" x14ac:dyDescent="0.45">
      <c r="A937" s="15">
        <v>1000931</v>
      </c>
      <c r="B937" s="15" t="s">
        <v>26</v>
      </c>
      <c r="C937" s="18">
        <v>1715078356</v>
      </c>
      <c r="D937" s="15">
        <v>0</v>
      </c>
      <c r="E937" s="15" t="s">
        <v>70</v>
      </c>
      <c r="F937" s="15" t="s">
        <v>15253</v>
      </c>
      <c r="G937" s="15" t="s">
        <v>29</v>
      </c>
      <c r="H937" s="15" t="s">
        <v>4504</v>
      </c>
      <c r="I937" s="15" t="s">
        <v>4505</v>
      </c>
      <c r="J937" s="15" t="s">
        <v>4503</v>
      </c>
      <c r="K937" s="15" t="s">
        <v>32</v>
      </c>
      <c r="L937" s="15" t="s">
        <v>33</v>
      </c>
      <c r="M937" s="15" t="s">
        <v>33</v>
      </c>
      <c r="N937" s="15" t="s">
        <v>33</v>
      </c>
      <c r="O937" s="15" t="s">
        <v>34</v>
      </c>
      <c r="P937" s="15">
        <v>28659</v>
      </c>
      <c r="Q937" s="15" t="s">
        <v>58</v>
      </c>
      <c r="R937" s="15" t="s">
        <v>36</v>
      </c>
      <c r="S937" s="15" t="s">
        <v>348</v>
      </c>
      <c r="T937" s="15" t="s">
        <v>15325</v>
      </c>
      <c r="W937" s="15" t="s">
        <v>813</v>
      </c>
      <c r="X937" s="15" t="s">
        <v>97</v>
      </c>
      <c r="Y937" s="15">
        <v>0</v>
      </c>
      <c r="Z937" s="15" t="s">
        <v>609</v>
      </c>
      <c r="AC937" s="15" t="s">
        <v>9291</v>
      </c>
      <c r="AD937" s="15" t="s">
        <v>9329</v>
      </c>
      <c r="AE937" s="15" t="s">
        <v>9363</v>
      </c>
      <c r="AF937" s="15" t="s">
        <v>9364</v>
      </c>
      <c r="AG937" s="15" t="s">
        <v>9364</v>
      </c>
    </row>
    <row r="938" spans="1:33" x14ac:dyDescent="0.45">
      <c r="A938" s="15">
        <v>1000932</v>
      </c>
      <c r="B938" s="15" t="s">
        <v>26</v>
      </c>
      <c r="C938" s="18">
        <v>604165209</v>
      </c>
      <c r="D938" s="15">
        <v>600</v>
      </c>
      <c r="E938" s="15" t="s">
        <v>70</v>
      </c>
      <c r="F938" s="15" t="s">
        <v>15253</v>
      </c>
      <c r="G938" s="15" t="s">
        <v>29</v>
      </c>
      <c r="H938" s="15" t="s">
        <v>882</v>
      </c>
      <c r="I938" s="15" t="s">
        <v>4507</v>
      </c>
      <c r="J938" s="15" t="s">
        <v>4506</v>
      </c>
      <c r="K938" s="15" t="s">
        <v>32</v>
      </c>
      <c r="L938" s="15">
        <v>995075206</v>
      </c>
      <c r="M938" s="15" t="s">
        <v>33</v>
      </c>
      <c r="N938" s="15" t="s">
        <v>33</v>
      </c>
      <c r="O938" s="15" t="s">
        <v>4508</v>
      </c>
      <c r="P938" s="15">
        <v>31093</v>
      </c>
      <c r="Q938" s="15" t="s">
        <v>58</v>
      </c>
      <c r="R938" s="15" t="s">
        <v>36</v>
      </c>
      <c r="S938" s="15" t="s">
        <v>348</v>
      </c>
      <c r="T938" s="15" t="s">
        <v>15325</v>
      </c>
      <c r="V938" s="15">
        <v>959138830</v>
      </c>
      <c r="W938" s="15" t="s">
        <v>4509</v>
      </c>
      <c r="X938" s="15" t="s">
        <v>97</v>
      </c>
      <c r="Y938" s="15">
        <v>0</v>
      </c>
      <c r="Z938" s="15" t="s">
        <v>609</v>
      </c>
      <c r="AA938" s="15" t="s">
        <v>609</v>
      </c>
      <c r="AB938" s="15">
        <v>44144</v>
      </c>
      <c r="AC938" s="15" t="s">
        <v>9291</v>
      </c>
      <c r="AD938" s="15" t="s">
        <v>9329</v>
      </c>
      <c r="AE938" s="15" t="s">
        <v>9293</v>
      </c>
      <c r="AF938" s="15" t="s">
        <v>511</v>
      </c>
      <c r="AG938" s="15" t="s">
        <v>9347</v>
      </c>
    </row>
    <row r="939" spans="1:33" x14ac:dyDescent="0.45">
      <c r="A939" s="15">
        <v>1000933</v>
      </c>
      <c r="B939" s="15" t="s">
        <v>26</v>
      </c>
      <c r="C939" s="18">
        <v>1714906201</v>
      </c>
      <c r="D939" s="15">
        <v>0</v>
      </c>
      <c r="E939" s="15" t="s">
        <v>70</v>
      </c>
      <c r="F939" s="15" t="s">
        <v>15253</v>
      </c>
      <c r="G939" s="15" t="s">
        <v>29</v>
      </c>
      <c r="H939" s="15" t="s">
        <v>4511</v>
      </c>
      <c r="I939" s="15" t="s">
        <v>2168</v>
      </c>
      <c r="J939" s="15" t="s">
        <v>4510</v>
      </c>
      <c r="K939" s="15" t="s">
        <v>32</v>
      </c>
      <c r="L939" s="15" t="s">
        <v>33</v>
      </c>
      <c r="M939" s="15" t="s">
        <v>33</v>
      </c>
      <c r="N939" s="15" t="s">
        <v>33</v>
      </c>
      <c r="O939" s="15" t="s">
        <v>34</v>
      </c>
      <c r="P939" s="15">
        <v>30441</v>
      </c>
      <c r="Q939" s="15" t="s">
        <v>58</v>
      </c>
      <c r="R939" s="15" t="s">
        <v>36</v>
      </c>
      <c r="S939" s="15" t="s">
        <v>4023</v>
      </c>
      <c r="T939" s="15" t="s">
        <v>15358</v>
      </c>
      <c r="W939" s="15" t="s">
        <v>34</v>
      </c>
      <c r="X939" s="15" t="s">
        <v>39</v>
      </c>
      <c r="Y939" s="15">
        <v>0</v>
      </c>
      <c r="Z939" s="15" t="s">
        <v>609</v>
      </c>
      <c r="AC939" s="15" t="s">
        <v>9291</v>
      </c>
      <c r="AD939" s="15" t="s">
        <v>9329</v>
      </c>
      <c r="AE939" s="15" t="s">
        <v>9302</v>
      </c>
      <c r="AF939" s="15" t="s">
        <v>5096</v>
      </c>
      <c r="AG939" s="15" t="s">
        <v>9312</v>
      </c>
    </row>
    <row r="940" spans="1:33" x14ac:dyDescent="0.45">
      <c r="A940" s="15">
        <v>1000934</v>
      </c>
      <c r="B940" s="15" t="s">
        <v>26</v>
      </c>
      <c r="C940" s="18">
        <v>1714979737</v>
      </c>
      <c r="D940" s="15">
        <v>800</v>
      </c>
      <c r="E940" s="15" t="s">
        <v>70</v>
      </c>
      <c r="F940" s="15" t="s">
        <v>15253</v>
      </c>
      <c r="G940" s="15" t="s">
        <v>29</v>
      </c>
      <c r="H940" s="15" t="s">
        <v>2593</v>
      </c>
      <c r="I940" s="15" t="s">
        <v>4513</v>
      </c>
      <c r="J940" s="15" t="s">
        <v>4512</v>
      </c>
      <c r="K940" s="15" t="s">
        <v>32</v>
      </c>
      <c r="L940" s="15">
        <v>958721964</v>
      </c>
      <c r="M940" s="15">
        <v>958721964</v>
      </c>
      <c r="N940" s="15" t="s">
        <v>33</v>
      </c>
      <c r="O940" s="15" t="s">
        <v>4514</v>
      </c>
      <c r="P940" s="15">
        <v>28919</v>
      </c>
      <c r="Q940" s="15" t="s">
        <v>58</v>
      </c>
      <c r="R940" s="15" t="s">
        <v>36</v>
      </c>
      <c r="S940" s="15" t="s">
        <v>1768</v>
      </c>
      <c r="T940" s="15" t="s">
        <v>15345</v>
      </c>
      <c r="U940" s="15" t="s">
        <v>4515</v>
      </c>
      <c r="W940" s="15" t="s">
        <v>4516</v>
      </c>
      <c r="X940" s="15" t="s">
        <v>97</v>
      </c>
      <c r="Y940" s="15">
        <v>0</v>
      </c>
      <c r="Z940" s="15" t="s">
        <v>609</v>
      </c>
      <c r="AA940" s="15" t="s">
        <v>41</v>
      </c>
      <c r="AB940" s="15">
        <v>44175</v>
      </c>
      <c r="AC940" s="15" t="s">
        <v>9291</v>
      </c>
      <c r="AD940" s="15" t="s">
        <v>9329</v>
      </c>
      <c r="AE940" s="15" t="s">
        <v>9302</v>
      </c>
      <c r="AF940" s="15" t="s">
        <v>5096</v>
      </c>
      <c r="AG940" s="15" t="s">
        <v>9391</v>
      </c>
    </row>
    <row r="941" spans="1:33" x14ac:dyDescent="0.45">
      <c r="A941" s="15">
        <v>1000935</v>
      </c>
      <c r="B941" s="15" t="s">
        <v>26</v>
      </c>
      <c r="C941" s="18">
        <v>503143836</v>
      </c>
      <c r="D941" s="15">
        <v>800</v>
      </c>
      <c r="E941" s="15" t="s">
        <v>28</v>
      </c>
      <c r="F941" s="15" t="s">
        <v>15253</v>
      </c>
      <c r="G941" s="15" t="s">
        <v>29</v>
      </c>
      <c r="H941" s="15" t="s">
        <v>4197</v>
      </c>
      <c r="I941" s="15" t="s">
        <v>4518</v>
      </c>
      <c r="J941" s="15" t="s">
        <v>4517</v>
      </c>
      <c r="K941" s="15" t="s">
        <v>32</v>
      </c>
      <c r="L941" s="15">
        <v>993391651</v>
      </c>
      <c r="M941" s="15">
        <v>993391651</v>
      </c>
      <c r="N941" s="15" t="s">
        <v>33</v>
      </c>
      <c r="O941" s="15" t="s">
        <v>4519</v>
      </c>
      <c r="P941" s="15">
        <v>32921</v>
      </c>
      <c r="Q941" s="15" t="s">
        <v>35</v>
      </c>
      <c r="R941" s="15" t="s">
        <v>36</v>
      </c>
      <c r="S941" s="15" t="s">
        <v>2464</v>
      </c>
      <c r="T941" s="15" t="s">
        <v>15359</v>
      </c>
      <c r="U941" s="15" t="s">
        <v>706</v>
      </c>
      <c r="V941" s="15" t="s">
        <v>33</v>
      </c>
      <c r="W941" s="15" t="s">
        <v>1584</v>
      </c>
      <c r="X941" s="15" t="s">
        <v>97</v>
      </c>
      <c r="Y941" s="15">
        <v>0</v>
      </c>
      <c r="Z941" s="15" t="s">
        <v>609</v>
      </c>
      <c r="AA941" s="15" t="s">
        <v>609</v>
      </c>
      <c r="AB941" s="15">
        <v>44134</v>
      </c>
      <c r="AC941" s="15" t="s">
        <v>9291</v>
      </c>
      <c r="AD941" s="15" t="s">
        <v>9292</v>
      </c>
      <c r="AE941" s="15" t="s">
        <v>9363</v>
      </c>
      <c r="AF941" s="15" t="s">
        <v>9364</v>
      </c>
      <c r="AG941" s="15" t="s">
        <v>9440</v>
      </c>
    </row>
    <row r="942" spans="1:33" x14ac:dyDescent="0.45">
      <c r="A942" s="15">
        <v>1000936</v>
      </c>
      <c r="B942" s="15" t="s">
        <v>26</v>
      </c>
      <c r="C942" s="18">
        <v>1752497857</v>
      </c>
      <c r="D942" s="15">
        <v>0</v>
      </c>
      <c r="E942" s="15" t="s">
        <v>28</v>
      </c>
      <c r="F942" s="15" t="s">
        <v>15253</v>
      </c>
      <c r="G942" s="15" t="s">
        <v>29</v>
      </c>
      <c r="H942" s="15" t="s">
        <v>4521</v>
      </c>
      <c r="I942" s="15" t="s">
        <v>4522</v>
      </c>
      <c r="J942" s="15" t="s">
        <v>4520</v>
      </c>
      <c r="K942" s="15" t="s">
        <v>32</v>
      </c>
      <c r="L942" s="15">
        <v>2294378</v>
      </c>
      <c r="M942" s="15">
        <v>981329688</v>
      </c>
      <c r="N942" s="15" t="s">
        <v>33</v>
      </c>
      <c r="O942" s="15" t="s">
        <v>4523</v>
      </c>
      <c r="P942" s="15">
        <v>36639</v>
      </c>
      <c r="Q942" s="15" t="s">
        <v>35</v>
      </c>
      <c r="R942" s="15" t="s">
        <v>36</v>
      </c>
      <c r="S942" s="15" t="s">
        <v>51</v>
      </c>
      <c r="T942" s="15" t="s">
        <v>51</v>
      </c>
      <c r="U942" s="15" t="s">
        <v>644</v>
      </c>
      <c r="W942" s="15" t="s">
        <v>34</v>
      </c>
      <c r="X942" s="15" t="s">
        <v>97</v>
      </c>
      <c r="Y942" s="15">
        <v>0</v>
      </c>
      <c r="Z942" s="15" t="s">
        <v>46</v>
      </c>
      <c r="AC942" s="15" t="s">
        <v>9291</v>
      </c>
      <c r="AD942" s="15" t="s">
        <v>9357</v>
      </c>
      <c r="AE942" s="15" t="s">
        <v>9302</v>
      </c>
      <c r="AF942" s="15" t="s">
        <v>5096</v>
      </c>
      <c r="AG942" s="15" t="s">
        <v>9312</v>
      </c>
    </row>
    <row r="943" spans="1:33" x14ac:dyDescent="0.45">
      <c r="A943" s="15">
        <v>1000937</v>
      </c>
      <c r="B943" s="15" t="s">
        <v>26</v>
      </c>
      <c r="C943" s="18">
        <v>1717926131</v>
      </c>
      <c r="D943" s="15">
        <v>1000</v>
      </c>
      <c r="E943" s="15" t="s">
        <v>70</v>
      </c>
      <c r="F943" s="15" t="s">
        <v>15253</v>
      </c>
      <c r="G943" s="15" t="s">
        <v>29</v>
      </c>
      <c r="H943" s="15" t="s">
        <v>4525</v>
      </c>
      <c r="I943" s="15" t="s">
        <v>4526</v>
      </c>
      <c r="J943" s="15" t="s">
        <v>4524</v>
      </c>
      <c r="K943" s="15" t="s">
        <v>32</v>
      </c>
      <c r="L943" s="15">
        <v>993865676</v>
      </c>
      <c r="M943" s="15">
        <v>993865676</v>
      </c>
      <c r="N943" s="15" t="s">
        <v>33</v>
      </c>
      <c r="O943" s="15" t="s">
        <v>4527</v>
      </c>
      <c r="P943" s="15">
        <v>31267</v>
      </c>
      <c r="Q943" s="15" t="s">
        <v>58</v>
      </c>
      <c r="R943" s="15" t="s">
        <v>59</v>
      </c>
      <c r="S943" s="15" t="s">
        <v>348</v>
      </c>
      <c r="T943" s="15" t="s">
        <v>15325</v>
      </c>
      <c r="V943" s="15">
        <v>993865676</v>
      </c>
      <c r="W943" s="15" t="s">
        <v>4528</v>
      </c>
      <c r="X943" s="15" t="s">
        <v>97</v>
      </c>
      <c r="Y943" s="15">
        <v>0</v>
      </c>
      <c r="Z943" s="15" t="s">
        <v>609</v>
      </c>
      <c r="AA943" s="15" t="s">
        <v>609</v>
      </c>
      <c r="AB943" s="15">
        <v>44277</v>
      </c>
      <c r="AC943" s="15" t="s">
        <v>9291</v>
      </c>
      <c r="AD943" s="15" t="s">
        <v>9329</v>
      </c>
      <c r="AE943" s="15" t="s">
        <v>9293</v>
      </c>
      <c r="AF943" s="15" t="s">
        <v>511</v>
      </c>
      <c r="AG943" s="15" t="s">
        <v>9347</v>
      </c>
    </row>
    <row r="944" spans="1:33" x14ac:dyDescent="0.45">
      <c r="A944" s="15">
        <v>1000938</v>
      </c>
      <c r="B944" s="15" t="s">
        <v>26</v>
      </c>
      <c r="C944" s="18">
        <v>1726050204</v>
      </c>
      <c r="D944" s="15">
        <v>650</v>
      </c>
      <c r="E944" s="15" t="s">
        <v>70</v>
      </c>
      <c r="F944" s="15" t="s">
        <v>15253</v>
      </c>
      <c r="G944" s="15" t="s">
        <v>29</v>
      </c>
      <c r="H944" s="15" t="s">
        <v>3823</v>
      </c>
      <c r="I944" s="15" t="s">
        <v>4530</v>
      </c>
      <c r="J944" s="15" t="s">
        <v>4529</v>
      </c>
      <c r="K944" s="15" t="s">
        <v>32</v>
      </c>
      <c r="L944" s="15">
        <v>5130218</v>
      </c>
      <c r="M944" s="15">
        <v>990310744</v>
      </c>
      <c r="N944" s="15" t="s">
        <v>33</v>
      </c>
      <c r="O944" s="15" t="s">
        <v>4531</v>
      </c>
      <c r="P944" s="15">
        <v>33952</v>
      </c>
      <c r="Q944" s="15" t="s">
        <v>35</v>
      </c>
      <c r="R944" s="15" t="s">
        <v>36</v>
      </c>
      <c r="S944" s="15" t="s">
        <v>2107</v>
      </c>
      <c r="T944" s="15" t="s">
        <v>15345</v>
      </c>
      <c r="V944" s="15">
        <v>5130218</v>
      </c>
      <c r="W944" s="15" t="s">
        <v>4532</v>
      </c>
      <c r="X944" s="15" t="s">
        <v>97</v>
      </c>
      <c r="Y944" s="15">
        <v>0</v>
      </c>
      <c r="Z944" s="15" t="s">
        <v>609</v>
      </c>
      <c r="AA944" s="15" t="s">
        <v>609</v>
      </c>
      <c r="AB944" s="15">
        <v>44147</v>
      </c>
      <c r="AC944" s="15" t="s">
        <v>9291</v>
      </c>
      <c r="AD944" s="15" t="s">
        <v>9329</v>
      </c>
      <c r="AE944" s="15" t="s">
        <v>9302</v>
      </c>
      <c r="AF944" s="15" t="s">
        <v>5096</v>
      </c>
      <c r="AG944" s="15" t="s">
        <v>9312</v>
      </c>
    </row>
    <row r="945" spans="1:33" x14ac:dyDescent="0.45">
      <c r="A945" s="15">
        <v>1000939</v>
      </c>
      <c r="B945" s="15" t="s">
        <v>26</v>
      </c>
      <c r="C945" s="18">
        <v>605112028</v>
      </c>
      <c r="D945" s="15">
        <v>0</v>
      </c>
      <c r="E945" s="15" t="s">
        <v>28</v>
      </c>
      <c r="F945" s="15" t="s">
        <v>15253</v>
      </c>
      <c r="G945" s="15" t="s">
        <v>29</v>
      </c>
      <c r="H945" s="15" t="s">
        <v>4534</v>
      </c>
      <c r="I945" s="15" t="s">
        <v>4535</v>
      </c>
      <c r="J945" s="15" t="s">
        <v>4533</v>
      </c>
      <c r="K945" s="15" t="s">
        <v>32</v>
      </c>
      <c r="L945" s="15">
        <v>990912697</v>
      </c>
      <c r="M945" s="15" t="s">
        <v>33</v>
      </c>
      <c r="N945" s="15" t="s">
        <v>33</v>
      </c>
      <c r="O945" s="15" t="s">
        <v>4536</v>
      </c>
      <c r="P945" s="15">
        <v>33692</v>
      </c>
      <c r="Q945" s="15" t="s">
        <v>58</v>
      </c>
      <c r="R945" s="15" t="s">
        <v>36</v>
      </c>
      <c r="S945" s="15" t="s">
        <v>4537</v>
      </c>
      <c r="T945" s="15" t="s">
        <v>15325</v>
      </c>
      <c r="U945" s="15" t="s">
        <v>4538</v>
      </c>
      <c r="V945" s="15" t="s">
        <v>33</v>
      </c>
      <c r="W945" s="15" t="s">
        <v>4539</v>
      </c>
      <c r="X945" s="15" t="s">
        <v>97</v>
      </c>
      <c r="Y945" s="15">
        <v>3</v>
      </c>
      <c r="Z945" s="15" t="s">
        <v>74</v>
      </c>
      <c r="AC945" s="15" t="s">
        <v>9291</v>
      </c>
      <c r="AD945" s="15" t="s">
        <v>9295</v>
      </c>
      <c r="AE945" s="15" t="s">
        <v>9293</v>
      </c>
      <c r="AF945" s="15" t="s">
        <v>9369</v>
      </c>
      <c r="AG945" s="15" t="s">
        <v>9395</v>
      </c>
    </row>
    <row r="946" spans="1:33" x14ac:dyDescent="0.45">
      <c r="A946" s="15">
        <v>1000940</v>
      </c>
      <c r="B946" s="15" t="s">
        <v>26</v>
      </c>
      <c r="C946" s="18">
        <v>502574072</v>
      </c>
      <c r="D946" s="15">
        <v>1200</v>
      </c>
      <c r="E946" s="15" t="s">
        <v>28</v>
      </c>
      <c r="F946" s="15" t="s">
        <v>15253</v>
      </c>
      <c r="G946" s="15" t="s">
        <v>29</v>
      </c>
      <c r="H946" s="15" t="s">
        <v>2537</v>
      </c>
      <c r="I946" s="15" t="s">
        <v>2996</v>
      </c>
      <c r="J946" s="15" t="s">
        <v>4540</v>
      </c>
      <c r="K946" s="15" t="s">
        <v>32</v>
      </c>
      <c r="L946" s="15">
        <v>983064719</v>
      </c>
      <c r="M946" s="15" t="s">
        <v>33</v>
      </c>
      <c r="N946" s="15" t="s">
        <v>33</v>
      </c>
      <c r="O946" s="15" t="s">
        <v>4541</v>
      </c>
      <c r="P946" s="15">
        <v>29701</v>
      </c>
      <c r="Q946" s="15" t="s">
        <v>58</v>
      </c>
      <c r="R946" s="15" t="s">
        <v>36</v>
      </c>
      <c r="S946" s="15" t="s">
        <v>2057</v>
      </c>
      <c r="T946" s="15" t="s">
        <v>15316</v>
      </c>
      <c r="U946" s="15" t="s">
        <v>33</v>
      </c>
      <c r="V946" s="15">
        <v>983064719</v>
      </c>
      <c r="W946" s="15" t="s">
        <v>4542</v>
      </c>
      <c r="X946" s="15" t="s">
        <v>39</v>
      </c>
      <c r="Y946" s="15">
        <v>4</v>
      </c>
      <c r="Z946" s="15" t="s">
        <v>609</v>
      </c>
      <c r="AA946" s="15" t="s">
        <v>609</v>
      </c>
      <c r="AB946" s="15">
        <v>44344</v>
      </c>
      <c r="AC946" s="15" t="s">
        <v>9291</v>
      </c>
      <c r="AD946" s="15" t="s">
        <v>9295</v>
      </c>
      <c r="AE946" s="15" t="s">
        <v>9363</v>
      </c>
      <c r="AF946" s="15" t="s">
        <v>9364</v>
      </c>
      <c r="AG946" s="15" t="s">
        <v>9464</v>
      </c>
    </row>
    <row r="947" spans="1:33" x14ac:dyDescent="0.45">
      <c r="A947" s="15">
        <v>1000941</v>
      </c>
      <c r="B947" s="15" t="s">
        <v>26</v>
      </c>
      <c r="C947" s="18">
        <v>1724519499</v>
      </c>
      <c r="D947" s="15">
        <v>0</v>
      </c>
      <c r="E947" s="15" t="s">
        <v>28</v>
      </c>
      <c r="F947" s="15" t="s">
        <v>15253</v>
      </c>
      <c r="G947" s="15" t="s">
        <v>29</v>
      </c>
      <c r="H947" s="15" t="s">
        <v>4257</v>
      </c>
      <c r="I947" s="15" t="s">
        <v>4258</v>
      </c>
      <c r="J947" s="15" t="s">
        <v>4543</v>
      </c>
      <c r="K947" s="15" t="s">
        <v>32</v>
      </c>
      <c r="L947" s="15">
        <v>967520550</v>
      </c>
      <c r="M947" s="15">
        <v>967520550</v>
      </c>
      <c r="N947" s="15" t="s">
        <v>4259</v>
      </c>
      <c r="O947" s="15" t="s">
        <v>4260</v>
      </c>
      <c r="P947" s="15">
        <v>34858</v>
      </c>
      <c r="Q947" s="15" t="s">
        <v>58</v>
      </c>
      <c r="R947" s="15" t="s">
        <v>36</v>
      </c>
      <c r="S947" s="15" t="s">
        <v>197</v>
      </c>
      <c r="T947" s="15" t="s">
        <v>197</v>
      </c>
      <c r="U947" s="15" t="s">
        <v>33</v>
      </c>
      <c r="V947" s="15" t="s">
        <v>33</v>
      </c>
      <c r="W947" s="15" t="s">
        <v>34</v>
      </c>
      <c r="X947" s="15" t="s">
        <v>39</v>
      </c>
      <c r="Y947" s="15">
        <v>0</v>
      </c>
      <c r="Z947" s="15" t="s">
        <v>609</v>
      </c>
      <c r="AA947" s="15" t="s">
        <v>609</v>
      </c>
      <c r="AB947" s="15">
        <v>44300</v>
      </c>
      <c r="AC947" s="15" t="s">
        <v>9291</v>
      </c>
      <c r="AD947" s="15" t="s">
        <v>9292</v>
      </c>
      <c r="AE947" s="15" t="s">
        <v>9293</v>
      </c>
      <c r="AF947" s="15" t="s">
        <v>511</v>
      </c>
      <c r="AG947" s="15" t="s">
        <v>9347</v>
      </c>
    </row>
    <row r="948" spans="1:33" x14ac:dyDescent="0.45">
      <c r="A948" s="15">
        <v>1000942</v>
      </c>
      <c r="B948" s="15" t="s">
        <v>26</v>
      </c>
      <c r="C948" s="18">
        <v>1721472049</v>
      </c>
      <c r="D948" s="15">
        <v>3000</v>
      </c>
      <c r="E948" s="15" t="s">
        <v>70</v>
      </c>
      <c r="F948" s="15" t="s">
        <v>15253</v>
      </c>
      <c r="G948" s="15" t="s">
        <v>29</v>
      </c>
      <c r="H948" s="15" t="s">
        <v>921</v>
      </c>
      <c r="I948" s="15" t="s">
        <v>680</v>
      </c>
      <c r="J948" s="15" t="s">
        <v>4544</v>
      </c>
      <c r="K948" s="15" t="s">
        <v>32</v>
      </c>
      <c r="L948" s="15">
        <v>986487630</v>
      </c>
      <c r="M948" s="15">
        <v>23412094</v>
      </c>
      <c r="N948" s="15" t="s">
        <v>4545</v>
      </c>
      <c r="O948" s="15" t="s">
        <v>4546</v>
      </c>
      <c r="P948" s="15">
        <v>32300</v>
      </c>
      <c r="Q948" s="15" t="s">
        <v>35</v>
      </c>
      <c r="R948" s="15" t="s">
        <v>59</v>
      </c>
      <c r="S948" s="15" t="s">
        <v>244</v>
      </c>
      <c r="T948" s="15" t="s">
        <v>15349</v>
      </c>
      <c r="U948" s="15" t="s">
        <v>1365</v>
      </c>
      <c r="V948" s="15">
        <v>986487630</v>
      </c>
      <c r="W948" s="15" t="s">
        <v>4546</v>
      </c>
      <c r="X948" s="15" t="s">
        <v>39</v>
      </c>
      <c r="Y948" s="15">
        <v>0</v>
      </c>
      <c r="Z948" s="15" t="s">
        <v>609</v>
      </c>
      <c r="AA948" s="15" t="s">
        <v>609</v>
      </c>
      <c r="AB948" s="15">
        <v>44214</v>
      </c>
      <c r="AC948" s="15" t="s">
        <v>9291</v>
      </c>
      <c r="AD948" s="15" t="s">
        <v>9329</v>
      </c>
      <c r="AE948" s="15" t="s">
        <v>9293</v>
      </c>
      <c r="AF948" s="15" t="s">
        <v>511</v>
      </c>
      <c r="AG948" s="15" t="s">
        <v>9347</v>
      </c>
    </row>
    <row r="949" spans="1:33" x14ac:dyDescent="0.45">
      <c r="A949" s="15">
        <v>1000943</v>
      </c>
      <c r="B949" s="15" t="s">
        <v>26</v>
      </c>
      <c r="C949" s="18">
        <v>1715363972</v>
      </c>
      <c r="D949" s="15">
        <v>2500</v>
      </c>
      <c r="E949" s="15" t="s">
        <v>70</v>
      </c>
      <c r="F949" s="15" t="s">
        <v>15253</v>
      </c>
      <c r="G949" s="15" t="s">
        <v>29</v>
      </c>
      <c r="H949" s="15" t="s">
        <v>695</v>
      </c>
      <c r="I949" s="15" t="s">
        <v>4272</v>
      </c>
      <c r="J949" s="15" t="s">
        <v>4547</v>
      </c>
      <c r="K949" s="15" t="s">
        <v>32</v>
      </c>
      <c r="L949" s="15">
        <v>991843764</v>
      </c>
      <c r="M949" s="15">
        <v>991843764</v>
      </c>
      <c r="N949" s="15" t="s">
        <v>33</v>
      </c>
      <c r="O949" s="15" t="s">
        <v>4548</v>
      </c>
      <c r="P949" s="15">
        <v>29431</v>
      </c>
      <c r="Q949" s="15" t="s">
        <v>58</v>
      </c>
      <c r="R949" s="15" t="s">
        <v>59</v>
      </c>
      <c r="S949" s="15" t="s">
        <v>160</v>
      </c>
      <c r="T949" s="15" t="s">
        <v>15307</v>
      </c>
      <c r="W949" s="15" t="s">
        <v>34</v>
      </c>
      <c r="X949" s="15" t="s">
        <v>39</v>
      </c>
      <c r="Y949" s="15">
        <v>0</v>
      </c>
      <c r="Z949" s="15" t="s">
        <v>609</v>
      </c>
      <c r="AA949" s="15" t="s">
        <v>609</v>
      </c>
      <c r="AB949" s="15">
        <v>44191</v>
      </c>
      <c r="AC949" s="15" t="s">
        <v>9291</v>
      </c>
      <c r="AD949" s="15" t="s">
        <v>9292</v>
      </c>
      <c r="AE949" s="15" t="s">
        <v>9293</v>
      </c>
      <c r="AF949" s="15" t="s">
        <v>511</v>
      </c>
      <c r="AG949" s="15" t="s">
        <v>9294</v>
      </c>
    </row>
    <row r="950" spans="1:33" x14ac:dyDescent="0.45">
      <c r="A950" s="15">
        <v>1000944</v>
      </c>
      <c r="B950" s="15" t="s">
        <v>26</v>
      </c>
      <c r="C950" s="18">
        <v>1717170391</v>
      </c>
      <c r="D950" s="15">
        <v>4000</v>
      </c>
      <c r="E950" s="15" t="s">
        <v>70</v>
      </c>
      <c r="F950" s="15" t="s">
        <v>15253</v>
      </c>
      <c r="G950" s="15" t="s">
        <v>29</v>
      </c>
      <c r="H950" s="15" t="s">
        <v>4550</v>
      </c>
      <c r="I950" s="15" t="s">
        <v>4551</v>
      </c>
      <c r="J950" s="15" t="s">
        <v>4549</v>
      </c>
      <c r="K950" s="15" t="s">
        <v>32</v>
      </c>
      <c r="L950" s="15">
        <v>993816763</v>
      </c>
      <c r="M950" s="15">
        <v>993816763</v>
      </c>
      <c r="N950" s="15" t="s">
        <v>4552</v>
      </c>
      <c r="O950" s="15" t="s">
        <v>4553</v>
      </c>
      <c r="P950" s="15">
        <v>30915</v>
      </c>
      <c r="Q950" s="15" t="s">
        <v>58</v>
      </c>
      <c r="R950" s="15" t="s">
        <v>36</v>
      </c>
      <c r="S950" s="15" t="s">
        <v>279</v>
      </c>
      <c r="T950" s="15" t="s">
        <v>15324</v>
      </c>
      <c r="U950" s="15" t="s">
        <v>4554</v>
      </c>
      <c r="V950" s="15" t="s">
        <v>33</v>
      </c>
      <c r="W950" s="15" t="s">
        <v>4555</v>
      </c>
      <c r="X950" s="15" t="s">
        <v>39</v>
      </c>
      <c r="Y950" s="15">
        <v>0</v>
      </c>
      <c r="Z950" s="15" t="s">
        <v>609</v>
      </c>
      <c r="AA950" s="15" t="s">
        <v>609</v>
      </c>
      <c r="AB950" s="15">
        <v>44354</v>
      </c>
      <c r="AC950" s="15" t="s">
        <v>9291</v>
      </c>
      <c r="AD950" s="15" t="s">
        <v>9295</v>
      </c>
      <c r="AE950" s="15" t="s">
        <v>9363</v>
      </c>
      <c r="AF950" s="15" t="s">
        <v>9505</v>
      </c>
      <c r="AG950" s="15" t="s">
        <v>9505</v>
      </c>
    </row>
    <row r="951" spans="1:33" x14ac:dyDescent="0.45">
      <c r="A951" s="15">
        <v>1000945</v>
      </c>
      <c r="B951" s="15" t="s">
        <v>26</v>
      </c>
      <c r="C951" s="18">
        <v>1712381613</v>
      </c>
      <c r="D951" s="15">
        <v>2000</v>
      </c>
      <c r="E951" s="15" t="s">
        <v>70</v>
      </c>
      <c r="F951" s="15" t="s">
        <v>15253</v>
      </c>
      <c r="G951" s="15" t="s">
        <v>29</v>
      </c>
      <c r="H951" s="15" t="s">
        <v>4557</v>
      </c>
      <c r="I951" s="15" t="s">
        <v>2478</v>
      </c>
      <c r="J951" s="15" t="s">
        <v>4556</v>
      </c>
      <c r="K951" s="15" t="s">
        <v>32</v>
      </c>
      <c r="L951" s="15" t="s">
        <v>33</v>
      </c>
      <c r="M951" s="15" t="s">
        <v>33</v>
      </c>
      <c r="N951" s="15" t="s">
        <v>33</v>
      </c>
      <c r="O951" s="15" t="s">
        <v>4558</v>
      </c>
      <c r="P951" s="15">
        <v>28227</v>
      </c>
      <c r="Q951" s="15" t="s">
        <v>58</v>
      </c>
      <c r="R951" s="15" t="s">
        <v>36</v>
      </c>
      <c r="S951" s="15" t="s">
        <v>119</v>
      </c>
      <c r="T951" s="15" t="s">
        <v>15324</v>
      </c>
      <c r="U951" s="15" t="s">
        <v>1336</v>
      </c>
      <c r="V951" s="15" t="s">
        <v>33</v>
      </c>
      <c r="W951" s="15" t="s">
        <v>2500</v>
      </c>
      <c r="X951" s="15" t="s">
        <v>39</v>
      </c>
      <c r="Y951" s="15">
        <v>0</v>
      </c>
      <c r="Z951" s="15" t="s">
        <v>609</v>
      </c>
      <c r="AC951" s="15" t="s">
        <v>9291</v>
      </c>
      <c r="AD951" s="15" t="s">
        <v>9292</v>
      </c>
      <c r="AE951" s="15" t="s">
        <v>9302</v>
      </c>
      <c r="AF951" s="15" t="s">
        <v>5096</v>
      </c>
      <c r="AG951" s="15" t="s">
        <v>9312</v>
      </c>
    </row>
    <row r="952" spans="1:33" x14ac:dyDescent="0.45">
      <c r="A952" s="15">
        <v>1000946</v>
      </c>
      <c r="B952" s="15" t="s">
        <v>26</v>
      </c>
      <c r="C952" s="18">
        <v>500628912</v>
      </c>
      <c r="D952" s="15">
        <v>1300</v>
      </c>
      <c r="E952" s="15" t="s">
        <v>70</v>
      </c>
      <c r="F952" s="15" t="s">
        <v>15253</v>
      </c>
      <c r="G952" s="15" t="s">
        <v>29</v>
      </c>
      <c r="H952" s="15" t="s">
        <v>4560</v>
      </c>
      <c r="I952" s="15" t="s">
        <v>4561</v>
      </c>
      <c r="J952" s="15" t="s">
        <v>4559</v>
      </c>
      <c r="K952" s="15" t="s">
        <v>32</v>
      </c>
      <c r="L952" s="15">
        <v>984538478</v>
      </c>
      <c r="M952" s="15">
        <v>984538478</v>
      </c>
      <c r="N952" s="15" t="s">
        <v>33</v>
      </c>
      <c r="O952" s="15" t="s">
        <v>4562</v>
      </c>
      <c r="P952" s="15">
        <v>19232</v>
      </c>
      <c r="Q952" s="15" t="s">
        <v>58</v>
      </c>
      <c r="R952" s="15" t="s">
        <v>36</v>
      </c>
      <c r="S952" s="15" t="s">
        <v>4563</v>
      </c>
      <c r="T952" s="15" t="s">
        <v>15324</v>
      </c>
      <c r="U952" s="15" t="s">
        <v>4564</v>
      </c>
      <c r="V952" s="15">
        <v>5139035</v>
      </c>
      <c r="W952" s="15" t="s">
        <v>4565</v>
      </c>
      <c r="X952" s="15" t="s">
        <v>39</v>
      </c>
      <c r="Y952" s="15">
        <v>0</v>
      </c>
      <c r="Z952" s="15" t="s">
        <v>609</v>
      </c>
      <c r="AA952" s="15" t="s">
        <v>333</v>
      </c>
      <c r="AB952" s="15">
        <v>44168</v>
      </c>
      <c r="AC952" s="15" t="s">
        <v>9291</v>
      </c>
      <c r="AD952" s="15" t="s">
        <v>9295</v>
      </c>
      <c r="AE952" s="15" t="s">
        <v>9363</v>
      </c>
      <c r="AF952" s="15" t="s">
        <v>9447</v>
      </c>
      <c r="AG952" s="15" t="s">
        <v>9450</v>
      </c>
    </row>
    <row r="953" spans="1:33" x14ac:dyDescent="0.45">
      <c r="A953" s="15">
        <v>1000947</v>
      </c>
      <c r="B953" s="15" t="s">
        <v>26</v>
      </c>
      <c r="C953" s="18">
        <v>605815620</v>
      </c>
      <c r="D953" s="15">
        <v>0</v>
      </c>
      <c r="E953" s="15" t="s">
        <v>70</v>
      </c>
      <c r="F953" s="15" t="s">
        <v>15253</v>
      </c>
      <c r="G953" s="15" t="s">
        <v>29</v>
      </c>
      <c r="H953" s="15" t="s">
        <v>4567</v>
      </c>
      <c r="I953" s="15" t="s">
        <v>1829</v>
      </c>
      <c r="J953" s="15" t="s">
        <v>4566</v>
      </c>
      <c r="K953" s="15" t="s">
        <v>32</v>
      </c>
      <c r="L953" s="15">
        <v>32614022</v>
      </c>
      <c r="M953" s="15">
        <v>967892558</v>
      </c>
      <c r="N953" s="15" t="s">
        <v>4568</v>
      </c>
      <c r="O953" s="15" t="s">
        <v>4569</v>
      </c>
      <c r="P953" s="15">
        <v>34925</v>
      </c>
      <c r="Q953" s="15" t="s">
        <v>35</v>
      </c>
      <c r="R953" s="15" t="s">
        <v>36</v>
      </c>
      <c r="S953" s="15" t="s">
        <v>4570</v>
      </c>
      <c r="T953" s="15" t="s">
        <v>15334</v>
      </c>
      <c r="W953" s="15" t="s">
        <v>34</v>
      </c>
      <c r="X953" s="15" t="s">
        <v>39</v>
      </c>
      <c r="Y953" s="15">
        <v>0</v>
      </c>
      <c r="Z953" s="15" t="s">
        <v>309</v>
      </c>
      <c r="AC953" s="15" t="s">
        <v>9291</v>
      </c>
      <c r="AD953" s="15" t="s">
        <v>9296</v>
      </c>
      <c r="AE953" s="15" t="s">
        <v>9293</v>
      </c>
      <c r="AF953" s="15" t="s">
        <v>511</v>
      </c>
      <c r="AG953" s="15" t="s">
        <v>9294</v>
      </c>
    </row>
    <row r="954" spans="1:33" x14ac:dyDescent="0.45">
      <c r="A954" s="15">
        <v>1000948</v>
      </c>
      <c r="B954" s="15" t="s">
        <v>26</v>
      </c>
      <c r="C954" s="18">
        <v>1711540078</v>
      </c>
      <c r="D954" s="15">
        <v>900</v>
      </c>
      <c r="E954" s="15" t="s">
        <v>70</v>
      </c>
      <c r="F954" s="15" t="s">
        <v>15253</v>
      </c>
      <c r="G954" s="15" t="s">
        <v>29</v>
      </c>
      <c r="H954" s="15" t="s">
        <v>4572</v>
      </c>
      <c r="I954" s="15" t="s">
        <v>4573</v>
      </c>
      <c r="J954" s="15" t="s">
        <v>4571</v>
      </c>
      <c r="K954" s="15" t="s">
        <v>32</v>
      </c>
      <c r="L954" s="15">
        <v>994384673</v>
      </c>
      <c r="M954" s="15">
        <v>995076070</v>
      </c>
      <c r="N954" s="15" t="s">
        <v>4574</v>
      </c>
      <c r="O954" s="15" t="s">
        <v>4575</v>
      </c>
      <c r="P954" s="15">
        <v>26494</v>
      </c>
      <c r="Q954" s="15" t="s">
        <v>35</v>
      </c>
      <c r="R954" s="15" t="s">
        <v>36</v>
      </c>
      <c r="S954" s="15" t="s">
        <v>4576</v>
      </c>
      <c r="T954" s="15" t="s">
        <v>15339</v>
      </c>
      <c r="V954" s="15">
        <v>995076070</v>
      </c>
      <c r="W954" s="15" t="s">
        <v>4577</v>
      </c>
      <c r="X954" s="15" t="s">
        <v>97</v>
      </c>
      <c r="Y954" s="15">
        <v>0</v>
      </c>
      <c r="Z954" s="15" t="s">
        <v>609</v>
      </c>
      <c r="AA954" s="15" t="s">
        <v>609</v>
      </c>
      <c r="AB954" s="15">
        <v>44193</v>
      </c>
      <c r="AC954" s="15" t="s">
        <v>9291</v>
      </c>
      <c r="AD954" s="15" t="s">
        <v>9329</v>
      </c>
      <c r="AE954" s="15" t="s">
        <v>9305</v>
      </c>
      <c r="AF954" s="15" t="s">
        <v>9306</v>
      </c>
      <c r="AG954" s="15" t="s">
        <v>9403</v>
      </c>
    </row>
    <row r="955" spans="1:33" x14ac:dyDescent="0.45">
      <c r="A955" s="15">
        <v>1000949</v>
      </c>
      <c r="B955" s="15" t="s">
        <v>26</v>
      </c>
      <c r="C955" s="18">
        <v>605458496</v>
      </c>
      <c r="D955" s="15">
        <v>400</v>
      </c>
      <c r="E955" s="15" t="s">
        <v>70</v>
      </c>
      <c r="F955" s="15" t="s">
        <v>15253</v>
      </c>
      <c r="G955" s="15" t="s">
        <v>29</v>
      </c>
      <c r="H955" s="15" t="s">
        <v>4579</v>
      </c>
      <c r="I955" s="15" t="s">
        <v>4580</v>
      </c>
      <c r="J955" s="15" t="s">
        <v>4578</v>
      </c>
      <c r="K955" s="15" t="s">
        <v>32</v>
      </c>
      <c r="L955" s="15" t="s">
        <v>33</v>
      </c>
      <c r="M955" s="15">
        <v>987979060</v>
      </c>
      <c r="N955" s="15" t="s">
        <v>4581</v>
      </c>
      <c r="O955" s="15" t="s">
        <v>4582</v>
      </c>
      <c r="P955" s="15">
        <v>36720</v>
      </c>
      <c r="Q955" s="15" t="s">
        <v>35</v>
      </c>
      <c r="R955" s="15" t="s">
        <v>36</v>
      </c>
      <c r="S955" s="15" t="s">
        <v>620</v>
      </c>
      <c r="T955" s="15" t="s">
        <v>15324</v>
      </c>
      <c r="V955" s="15">
        <v>98797906</v>
      </c>
      <c r="W955" s="15" t="s">
        <v>4582</v>
      </c>
      <c r="X955" s="15" t="s">
        <v>97</v>
      </c>
      <c r="Y955" s="15">
        <v>1</v>
      </c>
      <c r="Z955" s="15" t="s">
        <v>309</v>
      </c>
      <c r="AA955" s="15" t="s">
        <v>309</v>
      </c>
      <c r="AB955" s="15">
        <v>44149</v>
      </c>
      <c r="AC955" s="15" t="s">
        <v>9291</v>
      </c>
      <c r="AD955" s="15" t="s">
        <v>9296</v>
      </c>
      <c r="AE955" s="15" t="s">
        <v>9293</v>
      </c>
      <c r="AF955" s="15" t="s">
        <v>511</v>
      </c>
      <c r="AG955" s="15" t="s">
        <v>9300</v>
      </c>
    </row>
    <row r="956" spans="1:33" x14ac:dyDescent="0.45">
      <c r="A956" s="15">
        <v>1000950</v>
      </c>
      <c r="B956" s="15" t="s">
        <v>26</v>
      </c>
      <c r="C956" s="18">
        <v>503849937</v>
      </c>
      <c r="D956" s="15">
        <v>640</v>
      </c>
      <c r="E956" s="15" t="s">
        <v>28</v>
      </c>
      <c r="F956" s="15" t="s">
        <v>15253</v>
      </c>
      <c r="G956" s="15" t="s">
        <v>29</v>
      </c>
      <c r="H956" s="15" t="s">
        <v>4584</v>
      </c>
      <c r="I956" s="15" t="s">
        <v>1067</v>
      </c>
      <c r="J956" s="15" t="s">
        <v>4583</v>
      </c>
      <c r="K956" s="15" t="s">
        <v>32</v>
      </c>
      <c r="L956" s="15">
        <v>998513940</v>
      </c>
      <c r="M956" s="15">
        <v>998513940</v>
      </c>
      <c r="N956" s="15" t="s">
        <v>33</v>
      </c>
      <c r="O956" s="15" t="s">
        <v>4585</v>
      </c>
      <c r="P956" s="15">
        <v>34087</v>
      </c>
      <c r="Q956" s="15" t="s">
        <v>35</v>
      </c>
      <c r="R956" s="15" t="s">
        <v>59</v>
      </c>
      <c r="S956" s="15" t="s">
        <v>2269</v>
      </c>
      <c r="T956" s="15" t="s">
        <v>15357</v>
      </c>
      <c r="U956" s="15" t="s">
        <v>2017</v>
      </c>
      <c r="V956" s="15">
        <v>985468311</v>
      </c>
      <c r="W956" s="15" t="s">
        <v>4586</v>
      </c>
      <c r="X956" s="15" t="s">
        <v>39</v>
      </c>
      <c r="Y956" s="15">
        <v>1</v>
      </c>
      <c r="Z956" s="15" t="s">
        <v>609</v>
      </c>
      <c r="AA956" s="15" t="s">
        <v>665</v>
      </c>
      <c r="AB956" s="15">
        <v>44394</v>
      </c>
      <c r="AC956" s="15" t="s">
        <v>9291</v>
      </c>
      <c r="AD956" s="15" t="s">
        <v>9295</v>
      </c>
      <c r="AE956" s="15" t="s">
        <v>9302</v>
      </c>
      <c r="AF956" s="15" t="s">
        <v>5096</v>
      </c>
      <c r="AG956" s="15" t="s">
        <v>9506</v>
      </c>
    </row>
    <row r="957" spans="1:33" x14ac:dyDescent="0.45">
      <c r="A957" s="15">
        <v>1000951</v>
      </c>
      <c r="B957" s="15" t="s">
        <v>26</v>
      </c>
      <c r="C957" s="18">
        <v>1724459902</v>
      </c>
      <c r="D957" s="15">
        <v>900</v>
      </c>
      <c r="E957" s="15" t="s">
        <v>70</v>
      </c>
      <c r="F957" s="15" t="s">
        <v>15253</v>
      </c>
      <c r="G957" s="15" t="s">
        <v>29</v>
      </c>
      <c r="H957" s="15" t="s">
        <v>4588</v>
      </c>
      <c r="I957" s="15" t="s">
        <v>652</v>
      </c>
      <c r="J957" s="15" t="s">
        <v>4587</v>
      </c>
      <c r="K957" s="15" t="s">
        <v>32</v>
      </c>
      <c r="L957" s="15">
        <v>980853478</v>
      </c>
      <c r="M957" s="15">
        <v>2411251</v>
      </c>
      <c r="N957" s="15" t="s">
        <v>4589</v>
      </c>
      <c r="O957" s="15" t="s">
        <v>4590</v>
      </c>
      <c r="P957" s="15">
        <v>32390</v>
      </c>
      <c r="Q957" s="15" t="s">
        <v>35</v>
      </c>
      <c r="R957" s="15" t="s">
        <v>36</v>
      </c>
      <c r="S957" s="15" t="s">
        <v>348</v>
      </c>
      <c r="T957" s="15" t="s">
        <v>15325</v>
      </c>
      <c r="V957" s="15">
        <v>980853478</v>
      </c>
      <c r="W957" s="15" t="s">
        <v>4591</v>
      </c>
      <c r="X957" s="15" t="s">
        <v>97</v>
      </c>
      <c r="Y957" s="15">
        <v>0</v>
      </c>
      <c r="Z957" s="15" t="s">
        <v>609</v>
      </c>
      <c r="AA957" s="15" t="s">
        <v>333</v>
      </c>
      <c r="AB957" s="15">
        <v>44155</v>
      </c>
      <c r="AC957" s="15" t="s">
        <v>9291</v>
      </c>
      <c r="AD957" s="15" t="s">
        <v>9329</v>
      </c>
      <c r="AE957" s="15" t="s">
        <v>9302</v>
      </c>
      <c r="AF957" s="15" t="s">
        <v>5096</v>
      </c>
      <c r="AG957" s="15" t="s">
        <v>9359</v>
      </c>
    </row>
    <row r="958" spans="1:33" x14ac:dyDescent="0.45">
      <c r="A958" s="15">
        <v>1000952</v>
      </c>
      <c r="B958" s="15" t="s">
        <v>26</v>
      </c>
      <c r="C958" s="18">
        <v>1756181069</v>
      </c>
      <c r="D958" s="15">
        <v>0</v>
      </c>
      <c r="E958" s="15" t="s">
        <v>70</v>
      </c>
      <c r="F958" s="15" t="s">
        <v>15253</v>
      </c>
      <c r="G958" s="15" t="s">
        <v>29</v>
      </c>
      <c r="H958" s="15" t="s">
        <v>4593</v>
      </c>
      <c r="I958" s="15" t="s">
        <v>4594</v>
      </c>
      <c r="J958" s="15" t="s">
        <v>4592</v>
      </c>
      <c r="K958" s="15" t="s">
        <v>32</v>
      </c>
      <c r="L958" s="15" t="s">
        <v>33</v>
      </c>
      <c r="M958" s="15" t="s">
        <v>33</v>
      </c>
      <c r="N958" s="15" t="s">
        <v>33</v>
      </c>
      <c r="O958" s="15" t="s">
        <v>34</v>
      </c>
      <c r="P958" s="15">
        <v>35856</v>
      </c>
      <c r="Q958" s="15" t="s">
        <v>35</v>
      </c>
      <c r="R958" s="15" t="s">
        <v>36</v>
      </c>
      <c r="S958" s="15" t="s">
        <v>387</v>
      </c>
      <c r="T958" s="15" t="s">
        <v>15324</v>
      </c>
      <c r="U958" s="15" t="s">
        <v>33</v>
      </c>
      <c r="V958" s="15" t="s">
        <v>33</v>
      </c>
      <c r="W958" s="15" t="s">
        <v>34</v>
      </c>
      <c r="X958" s="15" t="s">
        <v>39</v>
      </c>
      <c r="Y958" s="15">
        <v>1</v>
      </c>
      <c r="Z958" s="15" t="s">
        <v>609</v>
      </c>
      <c r="AC958" s="15" t="s">
        <v>9291</v>
      </c>
      <c r="AD958" s="15" t="s">
        <v>9292</v>
      </c>
      <c r="AE958" s="15" t="s">
        <v>9302</v>
      </c>
      <c r="AF958" s="15" t="s">
        <v>5096</v>
      </c>
      <c r="AG958" s="15" t="s">
        <v>9424</v>
      </c>
    </row>
    <row r="959" spans="1:33" x14ac:dyDescent="0.45">
      <c r="A959" s="15">
        <v>1000953</v>
      </c>
      <c r="B959" s="15" t="s">
        <v>26</v>
      </c>
      <c r="C959" s="18">
        <v>605775501</v>
      </c>
      <c r="D959" s="15">
        <v>0</v>
      </c>
      <c r="E959" s="15" t="s">
        <v>28</v>
      </c>
      <c r="F959" s="15" t="s">
        <v>15253</v>
      </c>
      <c r="G959" s="15" t="s">
        <v>29</v>
      </c>
      <c r="H959" s="15" t="s">
        <v>4596</v>
      </c>
      <c r="I959" s="15" t="s">
        <v>4597</v>
      </c>
      <c r="J959" s="15" t="s">
        <v>4595</v>
      </c>
      <c r="K959" s="15" t="s">
        <v>32</v>
      </c>
      <c r="L959" s="15">
        <v>960131112</v>
      </c>
      <c r="M959" s="15" t="s">
        <v>33</v>
      </c>
      <c r="N959" s="15" t="s">
        <v>4598</v>
      </c>
      <c r="O959" s="15" t="s">
        <v>4599</v>
      </c>
      <c r="P959" s="15">
        <v>36549</v>
      </c>
      <c r="Q959" s="15" t="s">
        <v>35</v>
      </c>
      <c r="R959" s="15" t="s">
        <v>36</v>
      </c>
      <c r="S959" s="15" t="s">
        <v>51</v>
      </c>
      <c r="T959" s="15" t="s">
        <v>51</v>
      </c>
      <c r="W959" s="15" t="s">
        <v>34</v>
      </c>
      <c r="X959" s="15" t="s">
        <v>97</v>
      </c>
      <c r="Y959" s="15">
        <v>0</v>
      </c>
      <c r="Z959" s="15" t="s">
        <v>74</v>
      </c>
      <c r="AC959" s="15" t="s">
        <v>9291</v>
      </c>
      <c r="AD959" s="15" t="s">
        <v>9292</v>
      </c>
      <c r="AE959" s="15" t="s">
        <v>9293</v>
      </c>
      <c r="AF959" s="15" t="s">
        <v>511</v>
      </c>
      <c r="AG959" s="15" t="s">
        <v>9347</v>
      </c>
    </row>
    <row r="960" spans="1:33" x14ac:dyDescent="0.45">
      <c r="A960" s="15">
        <v>1000954</v>
      </c>
      <c r="B960" s="15" t="s">
        <v>26</v>
      </c>
      <c r="C960" s="18">
        <v>601499577</v>
      </c>
      <c r="D960" s="15">
        <v>0</v>
      </c>
      <c r="E960" s="15" t="s">
        <v>28</v>
      </c>
      <c r="F960" s="15" t="s">
        <v>15253</v>
      </c>
      <c r="G960" s="15" t="s">
        <v>29</v>
      </c>
      <c r="H960" s="15" t="s">
        <v>673</v>
      </c>
      <c r="I960" s="15" t="s">
        <v>4601</v>
      </c>
      <c r="J960" s="15" t="s">
        <v>4600</v>
      </c>
      <c r="K960" s="15" t="s">
        <v>32</v>
      </c>
      <c r="L960" s="15" t="s">
        <v>33</v>
      </c>
      <c r="M960" s="15">
        <v>980649763</v>
      </c>
      <c r="N960" s="15" t="s">
        <v>33</v>
      </c>
      <c r="O960" s="15" t="s">
        <v>4602</v>
      </c>
      <c r="P960" s="15">
        <v>22366</v>
      </c>
      <c r="Q960" s="15" t="s">
        <v>58</v>
      </c>
      <c r="R960" s="15" t="s">
        <v>59</v>
      </c>
      <c r="S960" s="15" t="s">
        <v>244</v>
      </c>
      <c r="T960" s="15" t="s">
        <v>15349</v>
      </c>
      <c r="U960" s="15" t="s">
        <v>33</v>
      </c>
      <c r="W960" s="15" t="s">
        <v>34</v>
      </c>
      <c r="X960" s="15" t="s">
        <v>97</v>
      </c>
      <c r="Y960" s="15">
        <v>0</v>
      </c>
      <c r="Z960" s="15" t="s">
        <v>74</v>
      </c>
      <c r="AC960" s="15" t="s">
        <v>9291</v>
      </c>
      <c r="AD960" s="15" t="s">
        <v>9329</v>
      </c>
      <c r="AE960" s="15" t="s">
        <v>9293</v>
      </c>
      <c r="AF960" s="15" t="s">
        <v>511</v>
      </c>
      <c r="AG960" s="15" t="s">
        <v>9301</v>
      </c>
    </row>
    <row r="961" spans="1:33" x14ac:dyDescent="0.45">
      <c r="A961" s="15">
        <v>1000955</v>
      </c>
      <c r="B961" s="15" t="s">
        <v>26</v>
      </c>
      <c r="C961" s="18">
        <v>605141282</v>
      </c>
      <c r="D961" s="15">
        <v>3000</v>
      </c>
      <c r="E961" s="15" t="s">
        <v>70</v>
      </c>
      <c r="F961" s="15" t="s">
        <v>15253</v>
      </c>
      <c r="G961" s="15" t="s">
        <v>29</v>
      </c>
      <c r="H961" s="15" t="s">
        <v>4604</v>
      </c>
      <c r="I961" s="15" t="s">
        <v>4605</v>
      </c>
      <c r="J961" s="15" t="s">
        <v>4603</v>
      </c>
      <c r="K961" s="15" t="s">
        <v>32</v>
      </c>
      <c r="L961" s="15">
        <v>990809161</v>
      </c>
      <c r="M961" s="15">
        <v>2612578</v>
      </c>
      <c r="N961" s="15" t="s">
        <v>4606</v>
      </c>
      <c r="O961" s="15" t="s">
        <v>4607</v>
      </c>
      <c r="P961" s="15">
        <v>36743</v>
      </c>
      <c r="Q961" s="15" t="s">
        <v>35</v>
      </c>
      <c r="R961" s="15" t="s">
        <v>59</v>
      </c>
      <c r="S961" s="15" t="s">
        <v>279</v>
      </c>
      <c r="T961" s="15" t="s">
        <v>15324</v>
      </c>
      <c r="W961" s="15" t="s">
        <v>4608</v>
      </c>
      <c r="X961" s="15" t="s">
        <v>97</v>
      </c>
      <c r="Y961" s="15">
        <v>0</v>
      </c>
      <c r="Z961" s="15" t="s">
        <v>309</v>
      </c>
      <c r="AA961" s="15" t="s">
        <v>609</v>
      </c>
      <c r="AB961" s="15">
        <v>44193</v>
      </c>
      <c r="AC961" s="15" t="s">
        <v>9291</v>
      </c>
      <c r="AD961" s="15" t="s">
        <v>9292</v>
      </c>
      <c r="AE961" s="15" t="s">
        <v>9293</v>
      </c>
      <c r="AF961" s="15" t="s">
        <v>511</v>
      </c>
      <c r="AG961" s="15" t="s">
        <v>9304</v>
      </c>
    </row>
    <row r="962" spans="1:33" x14ac:dyDescent="0.45">
      <c r="A962" s="15">
        <v>1000956</v>
      </c>
      <c r="B962" s="15" t="s">
        <v>26</v>
      </c>
      <c r="C962" s="18">
        <v>606305696</v>
      </c>
      <c r="D962" s="15">
        <v>900</v>
      </c>
      <c r="E962" s="15" t="s">
        <v>28</v>
      </c>
      <c r="F962" s="15" t="s">
        <v>15253</v>
      </c>
      <c r="G962" s="15" t="s">
        <v>29</v>
      </c>
      <c r="H962" s="15" t="s">
        <v>4610</v>
      </c>
      <c r="I962" s="15" t="s">
        <v>1510</v>
      </c>
      <c r="J962" s="15" t="s">
        <v>4609</v>
      </c>
      <c r="K962" s="15" t="s">
        <v>32</v>
      </c>
      <c r="L962" s="15">
        <v>960136496</v>
      </c>
      <c r="M962" s="15">
        <v>960136496</v>
      </c>
      <c r="N962" s="15" t="s">
        <v>4611</v>
      </c>
      <c r="O962" s="15" t="s">
        <v>4612</v>
      </c>
      <c r="P962" s="15">
        <v>34264</v>
      </c>
      <c r="Q962" s="15" t="s">
        <v>35</v>
      </c>
      <c r="R962" s="15" t="s">
        <v>59</v>
      </c>
      <c r="S962" s="15" t="s">
        <v>698</v>
      </c>
      <c r="T962" s="15" t="s">
        <v>15323</v>
      </c>
      <c r="U962" s="15" t="s">
        <v>4613</v>
      </c>
      <c r="V962" s="15">
        <v>960136496</v>
      </c>
      <c r="W962" s="15" t="s">
        <v>1514</v>
      </c>
      <c r="X962" s="15" t="s">
        <v>39</v>
      </c>
      <c r="Y962" s="15">
        <v>0</v>
      </c>
      <c r="Z962" s="15" t="s">
        <v>609</v>
      </c>
      <c r="AA962" s="15" t="s">
        <v>609</v>
      </c>
      <c r="AB962" s="15">
        <v>44207</v>
      </c>
      <c r="AC962" s="15" t="s">
        <v>9291</v>
      </c>
      <c r="AD962" s="15" t="s">
        <v>9295</v>
      </c>
      <c r="AE962" s="15" t="s">
        <v>9302</v>
      </c>
      <c r="AF962" s="15" t="s">
        <v>5096</v>
      </c>
      <c r="AG962" s="15" t="s">
        <v>9311</v>
      </c>
    </row>
    <row r="963" spans="1:33" x14ac:dyDescent="0.45">
      <c r="A963" s="15">
        <v>1000957</v>
      </c>
      <c r="B963" s="15" t="s">
        <v>26</v>
      </c>
      <c r="C963" s="18">
        <v>1729352821</v>
      </c>
      <c r="D963" s="15">
        <v>0</v>
      </c>
      <c r="E963" s="15" t="s">
        <v>70</v>
      </c>
      <c r="F963" s="15" t="s">
        <v>15253</v>
      </c>
      <c r="G963" s="15" t="s">
        <v>29</v>
      </c>
      <c r="H963" s="15" t="s">
        <v>4615</v>
      </c>
      <c r="I963" s="15" t="s">
        <v>4616</v>
      </c>
      <c r="J963" s="15" t="s">
        <v>4614</v>
      </c>
      <c r="K963" s="15" t="s">
        <v>32</v>
      </c>
      <c r="L963" s="15" t="s">
        <v>33</v>
      </c>
      <c r="M963" s="15" t="s">
        <v>33</v>
      </c>
      <c r="N963" s="15" t="s">
        <v>33</v>
      </c>
      <c r="O963" s="15" t="s">
        <v>1584</v>
      </c>
      <c r="P963" s="15">
        <v>38823</v>
      </c>
      <c r="Q963" s="15" t="s">
        <v>35</v>
      </c>
      <c r="R963" s="15" t="s">
        <v>36</v>
      </c>
      <c r="S963" s="15" t="s">
        <v>4617</v>
      </c>
      <c r="T963" s="15" t="s">
        <v>15321</v>
      </c>
      <c r="W963" s="15" t="s">
        <v>34</v>
      </c>
      <c r="X963" s="15" t="s">
        <v>97</v>
      </c>
      <c r="Y963" s="15">
        <v>0</v>
      </c>
      <c r="Z963" s="15" t="s">
        <v>609</v>
      </c>
      <c r="AC963" s="15" t="s">
        <v>9291</v>
      </c>
      <c r="AD963" s="15" t="s">
        <v>9329</v>
      </c>
      <c r="AE963" s="15" t="s">
        <v>9302</v>
      </c>
      <c r="AF963" s="15" t="s">
        <v>5096</v>
      </c>
      <c r="AG963" s="15" t="s">
        <v>9312</v>
      </c>
    </row>
    <row r="964" spans="1:33" x14ac:dyDescent="0.45">
      <c r="A964" s="15">
        <v>1000958</v>
      </c>
      <c r="B964" s="15" t="s">
        <v>26</v>
      </c>
      <c r="C964" s="18">
        <v>1756793822</v>
      </c>
      <c r="D964" s="15">
        <v>800</v>
      </c>
      <c r="E964" s="15" t="s">
        <v>1450</v>
      </c>
      <c r="F964" s="15" t="s">
        <v>15254</v>
      </c>
      <c r="G964" s="15" t="s">
        <v>29</v>
      </c>
      <c r="H964" s="15" t="s">
        <v>4619</v>
      </c>
      <c r="I964" s="15" t="s">
        <v>4620</v>
      </c>
      <c r="J964" s="15" t="s">
        <v>4618</v>
      </c>
      <c r="K964" s="15" t="s">
        <v>32</v>
      </c>
      <c r="L964" s="15">
        <v>995682364</v>
      </c>
      <c r="M964" s="15">
        <v>995154198</v>
      </c>
      <c r="N964" s="15" t="s">
        <v>33</v>
      </c>
      <c r="O964" s="15" t="s">
        <v>4621</v>
      </c>
      <c r="P964" s="15">
        <v>22204</v>
      </c>
      <c r="Q964" s="15" t="s">
        <v>409</v>
      </c>
      <c r="R964" s="15" t="s">
        <v>59</v>
      </c>
      <c r="S964" s="15" t="s">
        <v>4622</v>
      </c>
      <c r="T964" s="15" t="s">
        <v>15357</v>
      </c>
      <c r="U964" s="15" t="s">
        <v>4623</v>
      </c>
      <c r="W964" s="15" t="s">
        <v>34</v>
      </c>
      <c r="X964" s="15" t="s">
        <v>39</v>
      </c>
      <c r="Y964" s="15">
        <v>0</v>
      </c>
      <c r="Z964" s="15" t="s">
        <v>333</v>
      </c>
      <c r="AA964" s="15" t="s">
        <v>665</v>
      </c>
      <c r="AB964" s="15">
        <v>44471</v>
      </c>
      <c r="AC964" s="15" t="s">
        <v>9291</v>
      </c>
      <c r="AD964" s="15" t="s">
        <v>9296</v>
      </c>
      <c r="AE964" s="15" t="s">
        <v>9302</v>
      </c>
      <c r="AF964" s="15" t="s">
        <v>5096</v>
      </c>
      <c r="AG964" s="15" t="s">
        <v>9371</v>
      </c>
    </row>
    <row r="965" spans="1:33" x14ac:dyDescent="0.45">
      <c r="A965" s="15">
        <v>1000959</v>
      </c>
      <c r="B965" s="15" t="s">
        <v>26</v>
      </c>
      <c r="C965" s="18">
        <v>1717278061</v>
      </c>
      <c r="D965" s="15">
        <v>0</v>
      </c>
      <c r="E965" s="15" t="s">
        <v>70</v>
      </c>
      <c r="F965" s="15" t="s">
        <v>15253</v>
      </c>
      <c r="G965" s="15" t="s">
        <v>29</v>
      </c>
      <c r="H965" s="15" t="s">
        <v>4625</v>
      </c>
      <c r="I965" s="15" t="s">
        <v>3476</v>
      </c>
      <c r="J965" s="15" t="s">
        <v>4624</v>
      </c>
      <c r="K965" s="15" t="s">
        <v>32</v>
      </c>
      <c r="L965" s="15" t="s">
        <v>33</v>
      </c>
      <c r="M965" s="15" t="s">
        <v>33</v>
      </c>
      <c r="N965" s="15" t="s">
        <v>33</v>
      </c>
      <c r="O965" s="15" t="s">
        <v>34</v>
      </c>
      <c r="P965" s="15">
        <v>30574</v>
      </c>
      <c r="Q965" s="15" t="s">
        <v>35</v>
      </c>
      <c r="R965" s="15" t="s">
        <v>36</v>
      </c>
      <c r="S965" s="15" t="s">
        <v>279</v>
      </c>
      <c r="T965" s="15" t="s">
        <v>15324</v>
      </c>
      <c r="U965" s="15" t="s">
        <v>33</v>
      </c>
      <c r="V965" s="15" t="s">
        <v>33</v>
      </c>
      <c r="W965" s="15" t="s">
        <v>34</v>
      </c>
      <c r="X965" s="15" t="s">
        <v>39</v>
      </c>
      <c r="Y965" s="15">
        <v>0</v>
      </c>
      <c r="Z965" s="15" t="s">
        <v>333</v>
      </c>
      <c r="AC965" s="15" t="s">
        <v>9291</v>
      </c>
      <c r="AD965" s="15" t="s">
        <v>9295</v>
      </c>
      <c r="AE965" s="15" t="s">
        <v>9302</v>
      </c>
      <c r="AF965" s="15" t="s">
        <v>5096</v>
      </c>
      <c r="AG965" s="15" t="s">
        <v>9424</v>
      </c>
    </row>
    <row r="966" spans="1:33" x14ac:dyDescent="0.45">
      <c r="A966" s="15">
        <v>1000960</v>
      </c>
      <c r="B966" s="15" t="s">
        <v>26</v>
      </c>
      <c r="C966" s="18">
        <v>1724541220</v>
      </c>
      <c r="D966" s="15">
        <v>0</v>
      </c>
      <c r="E966" s="15" t="s">
        <v>70</v>
      </c>
      <c r="F966" s="15" t="s">
        <v>15253</v>
      </c>
      <c r="G966" s="15" t="s">
        <v>29</v>
      </c>
      <c r="H966" s="15" t="s">
        <v>4627</v>
      </c>
      <c r="I966" s="15" t="s">
        <v>4628</v>
      </c>
      <c r="J966" s="15" t="s">
        <v>4626</v>
      </c>
      <c r="K966" s="15" t="s">
        <v>32</v>
      </c>
      <c r="L966" s="15" t="s">
        <v>33</v>
      </c>
      <c r="M966" s="15" t="s">
        <v>33</v>
      </c>
      <c r="N966" s="15" t="s">
        <v>4629</v>
      </c>
      <c r="O966" s="15" t="s">
        <v>1075</v>
      </c>
      <c r="P966" s="15">
        <v>34337</v>
      </c>
      <c r="Q966" s="15" t="s">
        <v>35</v>
      </c>
      <c r="R966" s="15" t="s">
        <v>36</v>
      </c>
      <c r="S966" s="15" t="s">
        <v>279</v>
      </c>
      <c r="T966" s="15" t="s">
        <v>15324</v>
      </c>
      <c r="W966" s="15" t="s">
        <v>34</v>
      </c>
      <c r="X966" s="15" t="s">
        <v>97</v>
      </c>
      <c r="Y966" s="15">
        <v>0</v>
      </c>
      <c r="Z966" s="15" t="s">
        <v>333</v>
      </c>
      <c r="AC966" s="15" t="s">
        <v>9291</v>
      </c>
      <c r="AD966" s="15" t="s">
        <v>9329</v>
      </c>
      <c r="AE966" s="15" t="s">
        <v>9305</v>
      </c>
      <c r="AF966" s="15" t="s">
        <v>9306</v>
      </c>
      <c r="AG966" s="15" t="s">
        <v>9362</v>
      </c>
    </row>
    <row r="967" spans="1:33" x14ac:dyDescent="0.45">
      <c r="A967" s="15">
        <v>1000961</v>
      </c>
      <c r="B967" s="15" t="s">
        <v>26</v>
      </c>
      <c r="C967" s="18">
        <v>604832246</v>
      </c>
      <c r="D967" s="15">
        <v>487</v>
      </c>
      <c r="E967" s="15" t="s">
        <v>70</v>
      </c>
      <c r="F967" s="15" t="s">
        <v>15253</v>
      </c>
      <c r="G967" s="15" t="s">
        <v>29</v>
      </c>
      <c r="H967" s="15" t="s">
        <v>4631</v>
      </c>
      <c r="I967" s="15" t="s">
        <v>4632</v>
      </c>
      <c r="J967" s="15" t="s">
        <v>4630</v>
      </c>
      <c r="K967" s="15" t="s">
        <v>32</v>
      </c>
      <c r="L967" s="15">
        <v>995088658</v>
      </c>
      <c r="M967" s="15">
        <v>32610044</v>
      </c>
      <c r="N967" s="15" t="s">
        <v>4633</v>
      </c>
      <c r="O967" s="15" t="s">
        <v>4634</v>
      </c>
      <c r="P967" s="15">
        <v>34989</v>
      </c>
      <c r="Q967" s="15" t="s">
        <v>35</v>
      </c>
      <c r="R967" s="15" t="s">
        <v>59</v>
      </c>
      <c r="S967" s="15" t="s">
        <v>197</v>
      </c>
      <c r="T967" s="15" t="s">
        <v>197</v>
      </c>
      <c r="U967" s="15" t="s">
        <v>4635</v>
      </c>
      <c r="V967" s="15">
        <v>995088658</v>
      </c>
      <c r="W967" s="15" t="s">
        <v>34</v>
      </c>
      <c r="X967" s="15" t="s">
        <v>97</v>
      </c>
      <c r="Y967" s="15">
        <v>0</v>
      </c>
      <c r="Z967" s="15" t="s">
        <v>74</v>
      </c>
      <c r="AA967" s="15" t="s">
        <v>74</v>
      </c>
      <c r="AB967" s="15">
        <v>44278</v>
      </c>
      <c r="AC967" s="15" t="s">
        <v>9291</v>
      </c>
      <c r="AD967" s="15" t="s">
        <v>9296</v>
      </c>
      <c r="AE967" s="15" t="s">
        <v>9293</v>
      </c>
      <c r="AF967" s="15" t="s">
        <v>511</v>
      </c>
      <c r="AG967" s="15" t="s">
        <v>9301</v>
      </c>
    </row>
    <row r="968" spans="1:33" x14ac:dyDescent="0.45">
      <c r="A968" s="15">
        <v>1000962</v>
      </c>
      <c r="B968" s="15" t="s">
        <v>26</v>
      </c>
      <c r="C968" s="18">
        <v>200425064</v>
      </c>
      <c r="D968" s="15">
        <v>0</v>
      </c>
      <c r="E968" s="15" t="s">
        <v>70</v>
      </c>
      <c r="F968" s="15" t="s">
        <v>15253</v>
      </c>
      <c r="G968" s="15" t="s">
        <v>29</v>
      </c>
      <c r="H968" s="15" t="s">
        <v>4637</v>
      </c>
      <c r="I968" s="15" t="s">
        <v>4638</v>
      </c>
      <c r="J968" s="15" t="s">
        <v>4636</v>
      </c>
      <c r="K968" s="15" t="s">
        <v>32</v>
      </c>
      <c r="L968" s="15">
        <v>3465135</v>
      </c>
      <c r="M968" s="15">
        <v>984783000</v>
      </c>
      <c r="N968" s="15" t="s">
        <v>33</v>
      </c>
      <c r="O968" s="15" t="s">
        <v>4639</v>
      </c>
      <c r="P968" s="15">
        <v>34834</v>
      </c>
      <c r="Q968" s="15" t="s">
        <v>58</v>
      </c>
      <c r="R968" s="15" t="s">
        <v>59</v>
      </c>
      <c r="S968" s="15" t="s">
        <v>4640</v>
      </c>
      <c r="T968" s="15" t="s">
        <v>15350</v>
      </c>
      <c r="W968" s="15" t="s">
        <v>34</v>
      </c>
      <c r="X968" s="15" t="s">
        <v>97</v>
      </c>
      <c r="Y968" s="15">
        <v>0</v>
      </c>
      <c r="Z968" s="15" t="s">
        <v>333</v>
      </c>
      <c r="AC968" s="15" t="s">
        <v>9291</v>
      </c>
      <c r="AD968" s="15" t="s">
        <v>9329</v>
      </c>
      <c r="AE968" s="15" t="s">
        <v>9305</v>
      </c>
      <c r="AF968" s="15" t="s">
        <v>9306</v>
      </c>
      <c r="AG968" s="15" t="s">
        <v>9507</v>
      </c>
    </row>
    <row r="969" spans="1:33" x14ac:dyDescent="0.45">
      <c r="A969" s="15">
        <v>1000963</v>
      </c>
      <c r="B969" s="15" t="s">
        <v>26</v>
      </c>
      <c r="C969" s="18">
        <v>954652558</v>
      </c>
      <c r="D969" s="15">
        <v>800</v>
      </c>
      <c r="E969" s="15" t="s">
        <v>70</v>
      </c>
      <c r="F969" s="15" t="s">
        <v>15253</v>
      </c>
      <c r="G969" s="15" t="s">
        <v>29</v>
      </c>
      <c r="H969" s="15" t="s">
        <v>4642</v>
      </c>
      <c r="I969" s="15" t="s">
        <v>4643</v>
      </c>
      <c r="J969" s="15" t="s">
        <v>4641</v>
      </c>
      <c r="K969" s="15" t="s">
        <v>32</v>
      </c>
      <c r="L969" s="15">
        <v>978642048</v>
      </c>
      <c r="M969" s="15">
        <v>978642048</v>
      </c>
      <c r="N969" s="15" t="s">
        <v>4644</v>
      </c>
      <c r="O969" s="15" t="s">
        <v>4645</v>
      </c>
      <c r="P969" s="15">
        <v>34565</v>
      </c>
      <c r="Q969" s="15" t="s">
        <v>35</v>
      </c>
      <c r="R969" s="15" t="s">
        <v>59</v>
      </c>
      <c r="S969" s="15" t="s">
        <v>275</v>
      </c>
      <c r="T969" s="15" t="s">
        <v>15324</v>
      </c>
      <c r="U969" s="15" t="s">
        <v>4646</v>
      </c>
      <c r="W969" s="15" t="s">
        <v>4647</v>
      </c>
      <c r="X969" s="15" t="s">
        <v>39</v>
      </c>
      <c r="Y969" s="15">
        <v>0</v>
      </c>
      <c r="Z969" s="15" t="s">
        <v>609</v>
      </c>
      <c r="AA969" s="15" t="s">
        <v>46</v>
      </c>
      <c r="AB969" s="15">
        <v>44217</v>
      </c>
      <c r="AC969" s="15" t="s">
        <v>9291</v>
      </c>
      <c r="AD969" s="15" t="s">
        <v>9292</v>
      </c>
      <c r="AE969" s="15" t="s">
        <v>9317</v>
      </c>
      <c r="AF969" s="15" t="s">
        <v>9318</v>
      </c>
      <c r="AG969" s="15" t="s">
        <v>9508</v>
      </c>
    </row>
    <row r="970" spans="1:33" x14ac:dyDescent="0.45">
      <c r="A970" s="15">
        <v>1000964</v>
      </c>
      <c r="B970" s="15" t="s">
        <v>26</v>
      </c>
      <c r="C970" s="18">
        <v>1801781020</v>
      </c>
      <c r="D970" s="15">
        <v>0</v>
      </c>
      <c r="E970" s="15" t="s">
        <v>70</v>
      </c>
      <c r="F970" s="15" t="s">
        <v>15253</v>
      </c>
      <c r="G970" s="15" t="s">
        <v>29</v>
      </c>
      <c r="H970" s="15" t="s">
        <v>4649</v>
      </c>
      <c r="I970" s="15" t="s">
        <v>4650</v>
      </c>
      <c r="J970" s="15" t="s">
        <v>4648</v>
      </c>
      <c r="K970" s="15" t="s">
        <v>4651</v>
      </c>
      <c r="L970" s="15" t="s">
        <v>33</v>
      </c>
      <c r="M970" s="15" t="s">
        <v>33</v>
      </c>
      <c r="N970" s="15" t="s">
        <v>33</v>
      </c>
      <c r="O970" s="15" t="s">
        <v>4652</v>
      </c>
      <c r="P970" s="15">
        <v>21358</v>
      </c>
      <c r="Q970" s="15" t="s">
        <v>409</v>
      </c>
      <c r="R970" s="15" t="s">
        <v>59</v>
      </c>
      <c r="S970" s="15" t="s">
        <v>573</v>
      </c>
      <c r="T970" s="15" t="s">
        <v>573</v>
      </c>
      <c r="U970" s="15" t="s">
        <v>33</v>
      </c>
      <c r="V970" s="15" t="s">
        <v>33</v>
      </c>
      <c r="W970" s="15" t="s">
        <v>34</v>
      </c>
      <c r="X970" s="15" t="s">
        <v>39</v>
      </c>
      <c r="Y970" s="15">
        <v>0</v>
      </c>
      <c r="Z970" s="15" t="s">
        <v>609</v>
      </c>
      <c r="AC970" s="15" t="s">
        <v>9291</v>
      </c>
      <c r="AD970" s="15" t="s">
        <v>9295</v>
      </c>
      <c r="AE970" s="15" t="s">
        <v>9309</v>
      </c>
      <c r="AF970" s="15" t="s">
        <v>9310</v>
      </c>
      <c r="AG970" s="15" t="s">
        <v>9509</v>
      </c>
    </row>
    <row r="971" spans="1:33" x14ac:dyDescent="0.45">
      <c r="A971" s="15">
        <v>1000965</v>
      </c>
      <c r="B971" s="15" t="s">
        <v>26</v>
      </c>
      <c r="C971" s="18">
        <v>550581102</v>
      </c>
      <c r="D971" s="15">
        <v>0</v>
      </c>
      <c r="E971" s="15" t="s">
        <v>28</v>
      </c>
      <c r="F971" s="15" t="s">
        <v>15253</v>
      </c>
      <c r="G971" s="15" t="s">
        <v>29</v>
      </c>
      <c r="H971" s="15" t="s">
        <v>4654</v>
      </c>
      <c r="I971" s="15" t="s">
        <v>4655</v>
      </c>
      <c r="J971" s="15" t="s">
        <v>4653</v>
      </c>
      <c r="K971" s="15" t="s">
        <v>32</v>
      </c>
      <c r="L971" s="15">
        <v>9842211981</v>
      </c>
      <c r="M971" s="15">
        <v>984221198</v>
      </c>
      <c r="N971" s="15" t="s">
        <v>33</v>
      </c>
      <c r="O971" s="15" t="s">
        <v>4656</v>
      </c>
      <c r="P971" s="15">
        <v>36804</v>
      </c>
      <c r="Q971" s="15" t="s">
        <v>35</v>
      </c>
      <c r="R971" s="15" t="s">
        <v>36</v>
      </c>
      <c r="S971" s="15" t="s">
        <v>2288</v>
      </c>
      <c r="T971" s="15" t="s">
        <v>15343</v>
      </c>
      <c r="U971" s="15" t="s">
        <v>33</v>
      </c>
      <c r="V971" s="15" t="s">
        <v>33</v>
      </c>
      <c r="W971" s="15" t="s">
        <v>34</v>
      </c>
      <c r="X971" s="15" t="s">
        <v>39</v>
      </c>
      <c r="Y971" s="15">
        <v>0</v>
      </c>
      <c r="Z971" s="15" t="s">
        <v>609</v>
      </c>
      <c r="AC971" s="15" t="s">
        <v>9291</v>
      </c>
      <c r="AD971" s="15" t="s">
        <v>9292</v>
      </c>
      <c r="AE971" s="15" t="s">
        <v>9363</v>
      </c>
      <c r="AF971" s="15" t="s">
        <v>9364</v>
      </c>
      <c r="AG971" s="15" t="s">
        <v>9364</v>
      </c>
    </row>
    <row r="972" spans="1:33" x14ac:dyDescent="0.45">
      <c r="A972" s="15">
        <v>1000966</v>
      </c>
      <c r="B972" s="15" t="s">
        <v>26</v>
      </c>
      <c r="C972" s="18">
        <v>1716453459</v>
      </c>
      <c r="D972" s="15">
        <v>1200</v>
      </c>
      <c r="E972" s="15" t="s">
        <v>28</v>
      </c>
      <c r="F972" s="15" t="s">
        <v>15253</v>
      </c>
      <c r="G972" s="15" t="s">
        <v>29</v>
      </c>
      <c r="H972" s="15" t="s">
        <v>4658</v>
      </c>
      <c r="I972" s="15" t="s">
        <v>4659</v>
      </c>
      <c r="J972" s="15" t="s">
        <v>4657</v>
      </c>
      <c r="K972" s="15" t="s">
        <v>32</v>
      </c>
      <c r="L972" s="15">
        <v>986320918</v>
      </c>
      <c r="M972" s="15">
        <v>986320918</v>
      </c>
      <c r="N972" s="15" t="s">
        <v>33</v>
      </c>
      <c r="O972" s="15" t="s">
        <v>4660</v>
      </c>
      <c r="P972" s="15">
        <v>31799</v>
      </c>
      <c r="Q972" s="15" t="s">
        <v>58</v>
      </c>
      <c r="R972" s="15" t="s">
        <v>59</v>
      </c>
      <c r="S972" s="15" t="s">
        <v>2057</v>
      </c>
      <c r="T972" s="15" t="s">
        <v>15316</v>
      </c>
      <c r="U972" s="15" t="s">
        <v>4661</v>
      </c>
      <c r="V972" s="15">
        <v>986320918</v>
      </c>
      <c r="W972" s="15" t="s">
        <v>4662</v>
      </c>
      <c r="X972" s="15" t="s">
        <v>39</v>
      </c>
      <c r="Y972" s="15">
        <v>0</v>
      </c>
      <c r="Z972" s="15" t="s">
        <v>609</v>
      </c>
      <c r="AA972" s="15" t="s">
        <v>609</v>
      </c>
      <c r="AB972" s="15">
        <v>44208</v>
      </c>
      <c r="AC972" s="15" t="s">
        <v>9291</v>
      </c>
      <c r="AD972" s="15" t="s">
        <v>9295</v>
      </c>
      <c r="AE972" s="15" t="s">
        <v>9293</v>
      </c>
      <c r="AF972" s="15" t="s">
        <v>511</v>
      </c>
      <c r="AG972" s="15" t="s">
        <v>9347</v>
      </c>
    </row>
    <row r="973" spans="1:33" x14ac:dyDescent="0.45">
      <c r="A973" s="15">
        <v>1000967</v>
      </c>
      <c r="B973" s="15" t="s">
        <v>26</v>
      </c>
      <c r="C973" s="18">
        <v>605541101</v>
      </c>
      <c r="D973" s="15">
        <v>2500</v>
      </c>
      <c r="E973" s="15" t="s">
        <v>28</v>
      </c>
      <c r="F973" s="15" t="s">
        <v>15253</v>
      </c>
      <c r="G973" s="15" t="s">
        <v>29</v>
      </c>
      <c r="H973" s="15" t="s">
        <v>4664</v>
      </c>
      <c r="I973" s="15" t="s">
        <v>4665</v>
      </c>
      <c r="J973" s="15" t="s">
        <v>4663</v>
      </c>
      <c r="K973" s="15" t="s">
        <v>32</v>
      </c>
      <c r="L973" s="15">
        <v>2243533</v>
      </c>
      <c r="M973" s="15">
        <v>980857933</v>
      </c>
      <c r="N973" s="15" t="s">
        <v>33</v>
      </c>
      <c r="O973" s="15" t="s">
        <v>4666</v>
      </c>
      <c r="P973" s="15">
        <v>34487</v>
      </c>
      <c r="Q973" s="15" t="s">
        <v>58</v>
      </c>
      <c r="R973" s="15" t="s">
        <v>59</v>
      </c>
      <c r="S973" s="15" t="s">
        <v>119</v>
      </c>
      <c r="T973" s="15" t="s">
        <v>15324</v>
      </c>
      <c r="U973" s="15" t="s">
        <v>4667</v>
      </c>
      <c r="V973" s="15" t="s">
        <v>33</v>
      </c>
      <c r="W973" s="15" t="s">
        <v>4668</v>
      </c>
      <c r="X973" s="15" t="s">
        <v>39</v>
      </c>
      <c r="Y973" s="15">
        <v>2</v>
      </c>
      <c r="Z973" s="15" t="s">
        <v>609</v>
      </c>
      <c r="AA973" s="15" t="s">
        <v>609</v>
      </c>
      <c r="AB973" s="15">
        <v>44252</v>
      </c>
      <c r="AC973" s="15" t="s">
        <v>9291</v>
      </c>
      <c r="AD973" s="15" t="s">
        <v>9295</v>
      </c>
      <c r="AE973" s="15" t="s">
        <v>9293</v>
      </c>
      <c r="AF973" s="15" t="s">
        <v>511</v>
      </c>
      <c r="AG973" s="15" t="s">
        <v>9345</v>
      </c>
    </row>
    <row r="974" spans="1:33" x14ac:dyDescent="0.45">
      <c r="A974" s="15">
        <v>1000968</v>
      </c>
      <c r="B974" s="15" t="s">
        <v>26</v>
      </c>
      <c r="C974" s="18">
        <v>1720041944</v>
      </c>
      <c r="D974" s="15">
        <v>350</v>
      </c>
      <c r="E974" s="15" t="s">
        <v>70</v>
      </c>
      <c r="F974" s="15" t="s">
        <v>15253</v>
      </c>
      <c r="G974" s="15" t="s">
        <v>29</v>
      </c>
      <c r="H974" s="15" t="s">
        <v>4670</v>
      </c>
      <c r="I974" s="15" t="s">
        <v>4671</v>
      </c>
      <c r="J974" s="15" t="s">
        <v>4669</v>
      </c>
      <c r="K974" s="15" t="s">
        <v>32</v>
      </c>
      <c r="L974" s="15">
        <v>984121729</v>
      </c>
      <c r="M974" s="15">
        <v>984121729</v>
      </c>
      <c r="N974" s="15" t="s">
        <v>4672</v>
      </c>
      <c r="O974" s="15" t="s">
        <v>4673</v>
      </c>
      <c r="P974" s="15">
        <v>30516</v>
      </c>
      <c r="Q974" s="15" t="s">
        <v>58</v>
      </c>
      <c r="R974" s="15" t="s">
        <v>36</v>
      </c>
      <c r="S974" s="15" t="s">
        <v>160</v>
      </c>
      <c r="T974" s="15" t="s">
        <v>15307</v>
      </c>
      <c r="U974" s="15" t="s">
        <v>4674</v>
      </c>
      <c r="V974" s="15">
        <v>984121729</v>
      </c>
      <c r="W974" s="15" t="s">
        <v>4673</v>
      </c>
      <c r="X974" s="15" t="s">
        <v>97</v>
      </c>
      <c r="Y974" s="15">
        <v>0</v>
      </c>
      <c r="Z974" s="15" t="s">
        <v>609</v>
      </c>
      <c r="AA974" s="15" t="s">
        <v>609</v>
      </c>
      <c r="AB974" s="15">
        <v>44287</v>
      </c>
      <c r="AC974" s="15" t="s">
        <v>9291</v>
      </c>
      <c r="AD974" s="15" t="s">
        <v>9295</v>
      </c>
      <c r="AE974" s="15" t="s">
        <v>9302</v>
      </c>
      <c r="AF974" s="15" t="s">
        <v>5096</v>
      </c>
      <c r="AG974" s="15" t="s">
        <v>9426</v>
      </c>
    </row>
    <row r="975" spans="1:33" x14ac:dyDescent="0.45">
      <c r="A975" s="15">
        <v>1000969</v>
      </c>
      <c r="B975" s="15" t="s">
        <v>26</v>
      </c>
      <c r="C975" s="18">
        <v>1718138256</v>
      </c>
      <c r="D975" s="15">
        <v>450</v>
      </c>
      <c r="E975" s="15" t="s">
        <v>28</v>
      </c>
      <c r="F975" s="15" t="s">
        <v>15253</v>
      </c>
      <c r="G975" s="15" t="s">
        <v>29</v>
      </c>
      <c r="H975" s="15" t="s">
        <v>826</v>
      </c>
      <c r="I975" s="15" t="s">
        <v>4676</v>
      </c>
      <c r="J975" s="15" t="s">
        <v>4675</v>
      </c>
      <c r="K975" s="15" t="s">
        <v>32</v>
      </c>
      <c r="L975" s="15">
        <v>997232188</v>
      </c>
      <c r="M975" s="15">
        <v>997232188</v>
      </c>
      <c r="N975" s="15" t="s">
        <v>33</v>
      </c>
      <c r="O975" s="15" t="s">
        <v>4677</v>
      </c>
      <c r="P975" s="15">
        <v>30136</v>
      </c>
      <c r="Q975" s="15" t="s">
        <v>35</v>
      </c>
      <c r="R975" s="15" t="s">
        <v>36</v>
      </c>
      <c r="S975" s="15" t="s">
        <v>279</v>
      </c>
      <c r="T975" s="15" t="s">
        <v>15324</v>
      </c>
      <c r="U975" s="15" t="s">
        <v>1365</v>
      </c>
      <c r="V975" s="15">
        <v>997232188</v>
      </c>
      <c r="W975" s="15" t="s">
        <v>4678</v>
      </c>
      <c r="X975" s="15" t="s">
        <v>97</v>
      </c>
      <c r="Y975" s="15">
        <v>0</v>
      </c>
      <c r="Z975" s="15" t="s">
        <v>609</v>
      </c>
      <c r="AA975" s="15" t="s">
        <v>609</v>
      </c>
      <c r="AB975" s="15">
        <v>44211</v>
      </c>
      <c r="AC975" s="15" t="s">
        <v>9291</v>
      </c>
      <c r="AD975" s="15" t="s">
        <v>9295</v>
      </c>
      <c r="AE975" s="15" t="s">
        <v>9293</v>
      </c>
      <c r="AF975" s="15" t="s">
        <v>9343</v>
      </c>
      <c r="AG975" s="15" t="s">
        <v>9344</v>
      </c>
    </row>
    <row r="976" spans="1:33" x14ac:dyDescent="0.45">
      <c r="A976" s="15">
        <v>1000970</v>
      </c>
      <c r="B976" s="15" t="s">
        <v>26</v>
      </c>
      <c r="C976" s="18">
        <v>1703474963</v>
      </c>
      <c r="D976" s="15">
        <v>150</v>
      </c>
      <c r="E976" s="15" t="s">
        <v>70</v>
      </c>
      <c r="F976" s="15" t="s">
        <v>15253</v>
      </c>
      <c r="G976" s="15" t="s">
        <v>29</v>
      </c>
      <c r="H976" s="15" t="s">
        <v>4680</v>
      </c>
      <c r="I976" s="15" t="s">
        <v>4681</v>
      </c>
      <c r="J976" s="15" t="s">
        <v>4679</v>
      </c>
      <c r="K976" s="15" t="s">
        <v>32</v>
      </c>
      <c r="L976" s="15">
        <v>990254639</v>
      </c>
      <c r="M976" s="15">
        <v>990254639</v>
      </c>
      <c r="N976" s="15" t="s">
        <v>33</v>
      </c>
      <c r="O976" s="15" t="s">
        <v>4682</v>
      </c>
      <c r="P976" s="15">
        <v>18567</v>
      </c>
      <c r="Q976" s="15" t="s">
        <v>58</v>
      </c>
      <c r="R976" s="15" t="s">
        <v>36</v>
      </c>
      <c r="S976" s="15" t="s">
        <v>4683</v>
      </c>
      <c r="T976" s="15" t="s">
        <v>15349</v>
      </c>
      <c r="V976" s="15" t="s">
        <v>1020</v>
      </c>
      <c r="W976" s="15" t="s">
        <v>3708</v>
      </c>
      <c r="X976" s="15" t="s">
        <v>39</v>
      </c>
      <c r="Y976" s="15">
        <v>0</v>
      </c>
      <c r="Z976" s="15" t="s">
        <v>333</v>
      </c>
      <c r="AA976" s="15" t="s">
        <v>609</v>
      </c>
      <c r="AB976" s="15">
        <v>44352</v>
      </c>
      <c r="AC976" s="15" t="s">
        <v>9291</v>
      </c>
      <c r="AD976" s="15" t="s">
        <v>9295</v>
      </c>
      <c r="AE976" s="15" t="s">
        <v>9302</v>
      </c>
      <c r="AF976" s="15" t="s">
        <v>5096</v>
      </c>
      <c r="AG976" s="15" t="s">
        <v>9312</v>
      </c>
    </row>
    <row r="977" spans="1:33" x14ac:dyDescent="0.45">
      <c r="A977" s="15">
        <v>1000971</v>
      </c>
      <c r="B977" s="15" t="s">
        <v>26</v>
      </c>
      <c r="C977" s="18">
        <v>1720523016</v>
      </c>
      <c r="D977" s="15">
        <v>3000</v>
      </c>
      <c r="E977" s="15" t="s">
        <v>28</v>
      </c>
      <c r="F977" s="15" t="s">
        <v>15253</v>
      </c>
      <c r="G977" s="15" t="s">
        <v>29</v>
      </c>
      <c r="H977" s="15" t="s">
        <v>4685</v>
      </c>
      <c r="I977" s="15" t="s">
        <v>4522</v>
      </c>
      <c r="J977" s="15" t="s">
        <v>4684</v>
      </c>
      <c r="K977" s="15" t="s">
        <v>637</v>
      </c>
      <c r="L977" s="15">
        <v>996357536</v>
      </c>
      <c r="M977" s="15">
        <v>2294378</v>
      </c>
      <c r="N977" s="15" t="s">
        <v>33</v>
      </c>
      <c r="O977" s="15" t="s">
        <v>4686</v>
      </c>
      <c r="P977" s="15">
        <v>31997</v>
      </c>
      <c r="Q977" s="15" t="s">
        <v>35</v>
      </c>
      <c r="R977" s="15" t="s">
        <v>59</v>
      </c>
      <c r="S977" s="15" t="s">
        <v>2208</v>
      </c>
      <c r="T977" s="15" t="s">
        <v>15316</v>
      </c>
      <c r="U977" s="15" t="s">
        <v>1513</v>
      </c>
      <c r="V977" s="15">
        <v>996357536</v>
      </c>
      <c r="W977" s="15" t="s">
        <v>4687</v>
      </c>
      <c r="X977" s="15" t="s">
        <v>39</v>
      </c>
      <c r="Y977" s="15">
        <v>0</v>
      </c>
      <c r="Z977" s="15" t="s">
        <v>609</v>
      </c>
      <c r="AA977" s="15" t="s">
        <v>1125</v>
      </c>
      <c r="AB977" s="15">
        <v>44286</v>
      </c>
      <c r="AC977" s="15" t="s">
        <v>9291</v>
      </c>
      <c r="AD977" s="15" t="s">
        <v>9292</v>
      </c>
      <c r="AE977" s="15" t="s">
        <v>9293</v>
      </c>
      <c r="AF977" s="15" t="s">
        <v>511</v>
      </c>
      <c r="AG977" s="15" t="s">
        <v>9347</v>
      </c>
    </row>
    <row r="978" spans="1:33" x14ac:dyDescent="0.45">
      <c r="A978" s="15">
        <v>1000972</v>
      </c>
      <c r="B978" s="15" t="s">
        <v>26</v>
      </c>
      <c r="C978" s="18">
        <v>650849045</v>
      </c>
      <c r="D978" s="15">
        <v>0</v>
      </c>
      <c r="E978" s="15" t="s">
        <v>70</v>
      </c>
      <c r="F978" s="15" t="s">
        <v>15253</v>
      </c>
      <c r="G978" s="15" t="s">
        <v>29</v>
      </c>
      <c r="H978" s="15" t="s">
        <v>4689</v>
      </c>
      <c r="I978" s="15" t="s">
        <v>4690</v>
      </c>
      <c r="J978" s="15" t="s">
        <v>4688</v>
      </c>
      <c r="K978" s="15" t="s">
        <v>32</v>
      </c>
      <c r="L978" s="15" t="s">
        <v>33</v>
      </c>
      <c r="M978" s="15">
        <v>967349277</v>
      </c>
      <c r="N978" s="15" t="s">
        <v>33</v>
      </c>
      <c r="O978" s="15" t="s">
        <v>34</v>
      </c>
      <c r="P978" s="15">
        <v>30249</v>
      </c>
      <c r="Q978" s="15" t="s">
        <v>35</v>
      </c>
      <c r="R978" s="15" t="s">
        <v>36</v>
      </c>
      <c r="S978" s="15" t="s">
        <v>51</v>
      </c>
      <c r="T978" s="15" t="s">
        <v>51</v>
      </c>
      <c r="W978" s="15" t="s">
        <v>34</v>
      </c>
      <c r="X978" s="15" t="s">
        <v>97</v>
      </c>
      <c r="Y978" s="15">
        <v>0</v>
      </c>
      <c r="Z978" s="15" t="s">
        <v>74</v>
      </c>
      <c r="AA978" s="15" t="s">
        <v>74</v>
      </c>
      <c r="AB978" s="15">
        <v>44167</v>
      </c>
      <c r="AC978" s="15" t="s">
        <v>9291</v>
      </c>
      <c r="AD978" s="15" t="s">
        <v>9329</v>
      </c>
      <c r="AE978" s="15" t="s">
        <v>9293</v>
      </c>
      <c r="AF978" s="15" t="s">
        <v>511</v>
      </c>
      <c r="AG978" s="15" t="s">
        <v>9301</v>
      </c>
    </row>
    <row r="979" spans="1:33" x14ac:dyDescent="0.45">
      <c r="A979" s="15">
        <v>1000973</v>
      </c>
      <c r="B979" s="15" t="s">
        <v>26</v>
      </c>
      <c r="C979" s="18">
        <v>603384926</v>
      </c>
      <c r="D979" s="15">
        <v>624</v>
      </c>
      <c r="E979" s="15" t="s">
        <v>70</v>
      </c>
      <c r="F979" s="15" t="s">
        <v>15253</v>
      </c>
      <c r="G979" s="15" t="s">
        <v>29</v>
      </c>
      <c r="H979" s="15" t="s">
        <v>4692</v>
      </c>
      <c r="I979" s="15" t="s">
        <v>4693</v>
      </c>
      <c r="J979" s="15" t="s">
        <v>4691</v>
      </c>
      <c r="K979" s="15" t="s">
        <v>32</v>
      </c>
      <c r="L979" s="15">
        <v>987804539</v>
      </c>
      <c r="M979" s="15">
        <v>2945516</v>
      </c>
      <c r="N979" s="15" t="s">
        <v>4694</v>
      </c>
      <c r="O979" s="15" t="s">
        <v>4695</v>
      </c>
      <c r="P979" s="15">
        <v>29925</v>
      </c>
      <c r="Q979" s="15" t="s">
        <v>35</v>
      </c>
      <c r="R979" s="15" t="s">
        <v>36</v>
      </c>
      <c r="S979" s="15" t="s">
        <v>197</v>
      </c>
      <c r="T979" s="15" t="s">
        <v>197</v>
      </c>
      <c r="W979" s="15" t="s">
        <v>4696</v>
      </c>
      <c r="X979" s="15" t="s">
        <v>97</v>
      </c>
      <c r="Y979" s="15">
        <v>1</v>
      </c>
      <c r="Z979" s="15" t="s">
        <v>309</v>
      </c>
      <c r="AC979" s="15" t="s">
        <v>9291</v>
      </c>
      <c r="AD979" s="15" t="s">
        <v>9296</v>
      </c>
      <c r="AE979" s="15" t="s">
        <v>9396</v>
      </c>
      <c r="AF979" s="15" t="s">
        <v>9397</v>
      </c>
      <c r="AG979" s="15" t="s">
        <v>9449</v>
      </c>
    </row>
    <row r="980" spans="1:33" x14ac:dyDescent="0.45">
      <c r="A980" s="15">
        <v>1000974</v>
      </c>
      <c r="B980" s="15" t="s">
        <v>1800</v>
      </c>
      <c r="C980" s="18">
        <v>1891707610001</v>
      </c>
      <c r="D980" s="15">
        <v>75000</v>
      </c>
      <c r="E980" s="15" t="s">
        <v>70</v>
      </c>
      <c r="F980" s="15" t="s">
        <v>15253</v>
      </c>
      <c r="G980" s="15" t="s">
        <v>1801</v>
      </c>
      <c r="H980" s="15" t="s">
        <v>4697</v>
      </c>
      <c r="I980" s="15" t="s">
        <v>4698</v>
      </c>
      <c r="J980" s="15" t="s">
        <v>4699</v>
      </c>
      <c r="K980" s="15" t="s">
        <v>32</v>
      </c>
      <c r="L980" s="15">
        <v>32864264</v>
      </c>
      <c r="M980" s="15">
        <v>939518908</v>
      </c>
      <c r="N980" s="15" t="s">
        <v>33</v>
      </c>
      <c r="O980" s="15" t="s">
        <v>4700</v>
      </c>
      <c r="P980" s="15">
        <v>30784</v>
      </c>
      <c r="Q980" s="15" t="s">
        <v>35</v>
      </c>
      <c r="R980" s="15" t="s">
        <v>36</v>
      </c>
      <c r="S980" s="15" t="s">
        <v>79</v>
      </c>
      <c r="T980" s="15" t="s">
        <v>79</v>
      </c>
      <c r="W980" s="15" t="s">
        <v>34</v>
      </c>
      <c r="X980" s="15" t="s">
        <v>97</v>
      </c>
      <c r="Y980" s="15">
        <v>0</v>
      </c>
      <c r="Z980" s="15" t="s">
        <v>74</v>
      </c>
      <c r="AA980" s="15" t="s">
        <v>74</v>
      </c>
      <c r="AB980" s="15">
        <v>44532</v>
      </c>
      <c r="AC980" s="15" t="s">
        <v>9291</v>
      </c>
      <c r="AD980" s="15" t="s">
        <v>9329</v>
      </c>
      <c r="AE980" s="15" t="s">
        <v>9309</v>
      </c>
      <c r="AF980" s="15" t="s">
        <v>9510</v>
      </c>
      <c r="AG980" s="15" t="s">
        <v>9511</v>
      </c>
    </row>
    <row r="981" spans="1:33" x14ac:dyDescent="0.45">
      <c r="A981" s="15">
        <v>1000975</v>
      </c>
      <c r="B981" s="15" t="s">
        <v>26</v>
      </c>
      <c r="C981" s="18">
        <v>1725346405</v>
      </c>
      <c r="D981" s="15">
        <v>0</v>
      </c>
      <c r="E981" s="15" t="s">
        <v>70</v>
      </c>
      <c r="F981" s="15" t="s">
        <v>15253</v>
      </c>
      <c r="G981" s="15" t="s">
        <v>29</v>
      </c>
      <c r="H981" s="15" t="s">
        <v>4702</v>
      </c>
      <c r="I981" s="15" t="s">
        <v>4703</v>
      </c>
      <c r="J981" s="15" t="s">
        <v>4701</v>
      </c>
      <c r="K981" s="15" t="s">
        <v>32</v>
      </c>
      <c r="L981" s="15">
        <v>22815396</v>
      </c>
      <c r="M981" s="15">
        <v>999255422</v>
      </c>
      <c r="N981" s="15" t="s">
        <v>4704</v>
      </c>
      <c r="O981" s="15" t="s">
        <v>4705</v>
      </c>
      <c r="P981" s="15">
        <v>34952</v>
      </c>
      <c r="Q981" s="15" t="s">
        <v>35</v>
      </c>
      <c r="R981" s="15" t="s">
        <v>59</v>
      </c>
      <c r="S981" s="15" t="s">
        <v>244</v>
      </c>
      <c r="T981" s="15" t="s">
        <v>15349</v>
      </c>
      <c r="W981" s="15" t="s">
        <v>4706</v>
      </c>
      <c r="X981" s="15" t="s">
        <v>97</v>
      </c>
      <c r="Y981" s="15">
        <v>0</v>
      </c>
      <c r="Z981" s="15" t="s">
        <v>333</v>
      </c>
      <c r="AC981" s="15" t="s">
        <v>9291</v>
      </c>
      <c r="AD981" s="15" t="s">
        <v>9329</v>
      </c>
      <c r="AE981" s="15" t="s">
        <v>9302</v>
      </c>
      <c r="AF981" s="15" t="s">
        <v>5096</v>
      </c>
      <c r="AG981" s="15" t="s">
        <v>9495</v>
      </c>
    </row>
    <row r="982" spans="1:33" x14ac:dyDescent="0.45">
      <c r="A982" s="15">
        <v>1000976</v>
      </c>
      <c r="B982" s="15" t="s">
        <v>26</v>
      </c>
      <c r="C982" s="18">
        <v>603183229</v>
      </c>
      <c r="D982" s="15">
        <v>500</v>
      </c>
      <c r="E982" s="15" t="s">
        <v>70</v>
      </c>
      <c r="F982" s="15" t="s">
        <v>15253</v>
      </c>
      <c r="G982" s="15" t="s">
        <v>29</v>
      </c>
      <c r="H982" s="15" t="s">
        <v>4708</v>
      </c>
      <c r="I982" s="15" t="s">
        <v>4709</v>
      </c>
      <c r="J982" s="15" t="s">
        <v>4707</v>
      </c>
      <c r="K982" s="15" t="s">
        <v>32</v>
      </c>
      <c r="L982" s="15">
        <v>2944052</v>
      </c>
      <c r="M982" s="15">
        <v>987116008</v>
      </c>
      <c r="N982" s="15" t="s">
        <v>4710</v>
      </c>
      <c r="O982" s="15" t="s">
        <v>4711</v>
      </c>
      <c r="P982" s="15">
        <v>29378</v>
      </c>
      <c r="Q982" s="15" t="s">
        <v>58</v>
      </c>
      <c r="R982" s="15" t="s">
        <v>36</v>
      </c>
      <c r="S982" s="15" t="s">
        <v>79</v>
      </c>
      <c r="T982" s="15" t="s">
        <v>79</v>
      </c>
      <c r="U982" s="15" t="s">
        <v>4712</v>
      </c>
      <c r="W982" s="15" t="s">
        <v>4713</v>
      </c>
      <c r="X982" s="15" t="s">
        <v>39</v>
      </c>
      <c r="Y982" s="15">
        <v>2</v>
      </c>
      <c r="Z982" s="15" t="s">
        <v>74</v>
      </c>
      <c r="AC982" s="15" t="s">
        <v>9291</v>
      </c>
      <c r="AD982" s="15" t="s">
        <v>9292</v>
      </c>
      <c r="AE982" s="15" t="s">
        <v>9293</v>
      </c>
      <c r="AF982" s="15" t="s">
        <v>9297</v>
      </c>
      <c r="AG982" s="15" t="s">
        <v>9413</v>
      </c>
    </row>
    <row r="983" spans="1:33" x14ac:dyDescent="0.45">
      <c r="A983" s="15">
        <v>1000977</v>
      </c>
      <c r="B983" s="15" t="s">
        <v>26</v>
      </c>
      <c r="C983" s="18">
        <v>1703929685</v>
      </c>
      <c r="D983" s="15">
        <v>500</v>
      </c>
      <c r="E983" s="15" t="s">
        <v>70</v>
      </c>
      <c r="F983" s="15" t="s">
        <v>15253</v>
      </c>
      <c r="G983" s="15" t="s">
        <v>29</v>
      </c>
      <c r="H983" s="15" t="s">
        <v>4715</v>
      </c>
      <c r="I983" s="15" t="s">
        <v>4716</v>
      </c>
      <c r="J983" s="15" t="s">
        <v>4714</v>
      </c>
      <c r="K983" s="15" t="s">
        <v>32</v>
      </c>
      <c r="L983" s="15">
        <v>987830728</v>
      </c>
      <c r="M983" s="15" t="s">
        <v>33</v>
      </c>
      <c r="N983" s="15" t="s">
        <v>33</v>
      </c>
      <c r="O983" s="15" t="s">
        <v>4717</v>
      </c>
      <c r="P983" s="15">
        <v>19798</v>
      </c>
      <c r="Q983" s="15" t="s">
        <v>58</v>
      </c>
      <c r="R983" s="15" t="s">
        <v>36</v>
      </c>
      <c r="S983" s="15" t="s">
        <v>4718</v>
      </c>
      <c r="T983" s="15" t="s">
        <v>15325</v>
      </c>
      <c r="W983" s="15" t="s">
        <v>34</v>
      </c>
      <c r="X983" s="15" t="s">
        <v>97</v>
      </c>
      <c r="Y983" s="15">
        <v>0</v>
      </c>
      <c r="Z983" s="15" t="s">
        <v>609</v>
      </c>
      <c r="AA983" s="15" t="s">
        <v>609</v>
      </c>
      <c r="AB983" s="15">
        <v>44170</v>
      </c>
      <c r="AC983" s="15" t="s">
        <v>9291</v>
      </c>
      <c r="AD983" s="15" t="s">
        <v>9329</v>
      </c>
      <c r="AE983" s="15" t="s">
        <v>9302</v>
      </c>
      <c r="AF983" s="15" t="s">
        <v>5096</v>
      </c>
      <c r="AG983" s="15" t="s">
        <v>9311</v>
      </c>
    </row>
    <row r="984" spans="1:33" x14ac:dyDescent="0.45">
      <c r="A984" s="15">
        <v>1000978</v>
      </c>
      <c r="B984" s="15" t="s">
        <v>26</v>
      </c>
      <c r="C984" s="18">
        <v>1707039721</v>
      </c>
      <c r="D984" s="15">
        <v>0</v>
      </c>
      <c r="E984" s="15" t="s">
        <v>28</v>
      </c>
      <c r="F984" s="15" t="s">
        <v>15253</v>
      </c>
      <c r="G984" s="15" t="s">
        <v>29</v>
      </c>
      <c r="H984" s="15" t="s">
        <v>4720</v>
      </c>
      <c r="I984" s="15" t="s">
        <v>4721</v>
      </c>
      <c r="J984" s="15" t="s">
        <v>4719</v>
      </c>
      <c r="K984" s="15" t="s">
        <v>32</v>
      </c>
      <c r="L984" s="15">
        <v>994622958</v>
      </c>
      <c r="M984" s="15">
        <v>994622958</v>
      </c>
      <c r="N984" s="15" t="s">
        <v>33</v>
      </c>
      <c r="O984" s="15" t="s">
        <v>34</v>
      </c>
      <c r="P984" s="15">
        <v>22182</v>
      </c>
      <c r="Q984" s="15" t="s">
        <v>409</v>
      </c>
      <c r="R984" s="15" t="s">
        <v>36</v>
      </c>
      <c r="S984" s="15" t="s">
        <v>143</v>
      </c>
      <c r="T984" s="15" t="s">
        <v>15306</v>
      </c>
      <c r="U984" s="15" t="s">
        <v>33</v>
      </c>
      <c r="V984" s="15" t="s">
        <v>33</v>
      </c>
      <c r="W984" s="15" t="s">
        <v>34</v>
      </c>
      <c r="X984" s="15" t="s">
        <v>39</v>
      </c>
      <c r="Y984" s="15">
        <v>0</v>
      </c>
      <c r="Z984" s="15" t="s">
        <v>333</v>
      </c>
      <c r="AC984" s="15" t="s">
        <v>9291</v>
      </c>
      <c r="AD984" s="15" t="s">
        <v>9295</v>
      </c>
      <c r="AE984" s="15" t="s">
        <v>9302</v>
      </c>
      <c r="AF984" s="15" t="s">
        <v>5096</v>
      </c>
      <c r="AG984" s="15" t="s">
        <v>9504</v>
      </c>
    </row>
    <row r="985" spans="1:33" x14ac:dyDescent="0.45">
      <c r="A985" s="15">
        <v>1000979</v>
      </c>
      <c r="B985" s="15" t="s">
        <v>26</v>
      </c>
      <c r="C985" s="18">
        <v>601543614</v>
      </c>
      <c r="D985" s="15">
        <v>0</v>
      </c>
      <c r="E985" s="15" t="s">
        <v>70</v>
      </c>
      <c r="F985" s="15" t="s">
        <v>15253</v>
      </c>
      <c r="G985" s="15" t="s">
        <v>29</v>
      </c>
      <c r="H985" s="15" t="s">
        <v>4723</v>
      </c>
      <c r="I985" s="15" t="s">
        <v>4724</v>
      </c>
      <c r="J985" s="15" t="s">
        <v>4722</v>
      </c>
      <c r="K985" s="15" t="s">
        <v>32</v>
      </c>
      <c r="L985" s="15">
        <v>32562006</v>
      </c>
      <c r="M985" s="15" t="s">
        <v>4725</v>
      </c>
      <c r="N985" s="15" t="s">
        <v>33</v>
      </c>
      <c r="O985" s="15" t="s">
        <v>4726</v>
      </c>
      <c r="P985" s="15">
        <v>20960</v>
      </c>
      <c r="Q985" s="15" t="s">
        <v>991</v>
      </c>
      <c r="R985" s="15" t="s">
        <v>36</v>
      </c>
      <c r="S985" s="15" t="s">
        <v>79</v>
      </c>
      <c r="T985" s="15" t="s">
        <v>79</v>
      </c>
      <c r="V985" s="15">
        <v>962698602</v>
      </c>
      <c r="W985" s="15" t="s">
        <v>34</v>
      </c>
      <c r="X985" s="15" t="s">
        <v>97</v>
      </c>
      <c r="Y985" s="15">
        <v>0</v>
      </c>
      <c r="Z985" s="15" t="s">
        <v>74</v>
      </c>
      <c r="AC985" s="15" t="s">
        <v>9291</v>
      </c>
      <c r="AD985" s="15" t="s">
        <v>9292</v>
      </c>
      <c r="AE985" s="15" t="s">
        <v>9293</v>
      </c>
      <c r="AF985" s="15" t="s">
        <v>511</v>
      </c>
      <c r="AG985" s="15" t="s">
        <v>9301</v>
      </c>
    </row>
    <row r="986" spans="1:33" x14ac:dyDescent="0.45">
      <c r="A986" s="15">
        <v>1000980</v>
      </c>
      <c r="B986" s="15" t="s">
        <v>26</v>
      </c>
      <c r="C986" s="18">
        <v>1750246009</v>
      </c>
      <c r="D986" s="15">
        <v>0</v>
      </c>
      <c r="E986" s="15" t="s">
        <v>70</v>
      </c>
      <c r="F986" s="15" t="s">
        <v>15253</v>
      </c>
      <c r="G986" s="15" t="s">
        <v>29</v>
      </c>
      <c r="H986" s="15" t="s">
        <v>4728</v>
      </c>
      <c r="I986" s="15" t="s">
        <v>1510</v>
      </c>
      <c r="J986" s="15" t="s">
        <v>4727</v>
      </c>
      <c r="K986" s="15" t="s">
        <v>32</v>
      </c>
      <c r="L986" s="15">
        <v>981232623</v>
      </c>
      <c r="M986" s="15">
        <v>981232623</v>
      </c>
      <c r="N986" s="15" t="s">
        <v>33</v>
      </c>
      <c r="O986" s="15" t="s">
        <v>1584</v>
      </c>
      <c r="P986" s="15">
        <v>35462</v>
      </c>
      <c r="Q986" s="15" t="s">
        <v>35</v>
      </c>
      <c r="R986" s="15" t="s">
        <v>36</v>
      </c>
      <c r="S986" s="15" t="s">
        <v>51</v>
      </c>
      <c r="T986" s="15" t="s">
        <v>51</v>
      </c>
      <c r="U986" s="15" t="s">
        <v>33</v>
      </c>
      <c r="V986" s="15" t="s">
        <v>33</v>
      </c>
      <c r="W986" s="15" t="s">
        <v>34</v>
      </c>
      <c r="X986" s="15" t="s">
        <v>39</v>
      </c>
      <c r="Y986" s="15">
        <v>0</v>
      </c>
      <c r="Z986" s="15" t="s">
        <v>333</v>
      </c>
      <c r="AC986" s="15" t="s">
        <v>9291</v>
      </c>
      <c r="AD986" s="15" t="s">
        <v>9292</v>
      </c>
      <c r="AE986" s="15" t="s">
        <v>9302</v>
      </c>
      <c r="AF986" s="15" t="s">
        <v>5096</v>
      </c>
      <c r="AG986" s="15" t="s">
        <v>9446</v>
      </c>
    </row>
    <row r="987" spans="1:33" x14ac:dyDescent="0.45">
      <c r="A987" s="15">
        <v>1000981</v>
      </c>
      <c r="B987" s="15" t="s">
        <v>26</v>
      </c>
      <c r="C987" s="18">
        <v>604472142</v>
      </c>
      <c r="D987" s="15">
        <v>0</v>
      </c>
      <c r="E987" s="15" t="s">
        <v>28</v>
      </c>
      <c r="F987" s="15" t="s">
        <v>15253</v>
      </c>
      <c r="G987" s="15" t="s">
        <v>29</v>
      </c>
      <c r="H987" s="15" t="s">
        <v>1958</v>
      </c>
      <c r="I987" s="15" t="s">
        <v>1262</v>
      </c>
      <c r="J987" s="15" t="s">
        <v>4729</v>
      </c>
      <c r="K987" s="15" t="s">
        <v>32</v>
      </c>
      <c r="L987" s="15">
        <v>992730214</v>
      </c>
      <c r="M987" s="15">
        <v>992730214</v>
      </c>
      <c r="N987" s="15" t="s">
        <v>33</v>
      </c>
      <c r="O987" s="15" t="s">
        <v>34</v>
      </c>
      <c r="P987" s="15">
        <v>32839</v>
      </c>
      <c r="Q987" s="15" t="s">
        <v>58</v>
      </c>
      <c r="R987" s="15" t="s">
        <v>36</v>
      </c>
      <c r="S987" s="15" t="s">
        <v>279</v>
      </c>
      <c r="T987" s="15" t="s">
        <v>15324</v>
      </c>
      <c r="U987" s="15" t="s">
        <v>33</v>
      </c>
      <c r="V987" s="15" t="s">
        <v>33</v>
      </c>
      <c r="W987" s="15" t="s">
        <v>1291</v>
      </c>
      <c r="X987" s="15" t="s">
        <v>39</v>
      </c>
      <c r="Y987" s="15">
        <v>0</v>
      </c>
      <c r="Z987" s="15" t="s">
        <v>333</v>
      </c>
      <c r="AC987" s="15" t="s">
        <v>9291</v>
      </c>
      <c r="AD987" s="15" t="s">
        <v>9295</v>
      </c>
      <c r="AE987" s="15" t="s">
        <v>9293</v>
      </c>
      <c r="AF987" s="15" t="s">
        <v>511</v>
      </c>
      <c r="AG987" s="15" t="s">
        <v>9294</v>
      </c>
    </row>
    <row r="988" spans="1:33" x14ac:dyDescent="0.45">
      <c r="A988" s="15">
        <v>1000982</v>
      </c>
      <c r="B988" s="15" t="s">
        <v>26</v>
      </c>
      <c r="C988" s="18">
        <v>603824103</v>
      </c>
      <c r="D988" s="15">
        <v>700</v>
      </c>
      <c r="E988" s="15" t="s">
        <v>28</v>
      </c>
      <c r="F988" s="15" t="s">
        <v>15253</v>
      </c>
      <c r="G988" s="15" t="s">
        <v>29</v>
      </c>
      <c r="H988" s="15" t="s">
        <v>2244</v>
      </c>
      <c r="I988" s="15" t="s">
        <v>4676</v>
      </c>
      <c r="J988" s="15" t="s">
        <v>4730</v>
      </c>
      <c r="K988" s="15" t="s">
        <v>32</v>
      </c>
      <c r="L988" s="15">
        <v>991882612</v>
      </c>
      <c r="M988" s="15">
        <v>991882612</v>
      </c>
      <c r="N988" s="15" t="s">
        <v>33</v>
      </c>
      <c r="O988" s="15" t="s">
        <v>4731</v>
      </c>
      <c r="P988" s="15">
        <v>29248</v>
      </c>
      <c r="Q988" s="15" t="s">
        <v>58</v>
      </c>
      <c r="R988" s="15" t="s">
        <v>36</v>
      </c>
      <c r="S988" s="15" t="s">
        <v>1735</v>
      </c>
      <c r="T988" s="15" t="s">
        <v>1735</v>
      </c>
      <c r="U988" s="15" t="s">
        <v>4732</v>
      </c>
      <c r="V988" s="15">
        <v>991882612</v>
      </c>
      <c r="W988" s="15" t="s">
        <v>4733</v>
      </c>
      <c r="X988" s="15" t="s">
        <v>39</v>
      </c>
      <c r="Y988" s="15">
        <v>0</v>
      </c>
      <c r="Z988" s="15" t="s">
        <v>333</v>
      </c>
      <c r="AA988" s="15" t="s">
        <v>665</v>
      </c>
      <c r="AB988" s="15">
        <v>44490</v>
      </c>
      <c r="AC988" s="15" t="s">
        <v>9291</v>
      </c>
      <c r="AD988" s="15" t="s">
        <v>9295</v>
      </c>
      <c r="AE988" s="15" t="s">
        <v>9293</v>
      </c>
      <c r="AF988" s="15" t="s">
        <v>9343</v>
      </c>
      <c r="AG988" s="15" t="s">
        <v>9344</v>
      </c>
    </row>
    <row r="989" spans="1:33" x14ac:dyDescent="0.45">
      <c r="A989" s="15">
        <v>1000983</v>
      </c>
      <c r="B989" s="15" t="s">
        <v>26</v>
      </c>
      <c r="C989" s="18">
        <v>201179389</v>
      </c>
      <c r="D989" s="15">
        <v>0</v>
      </c>
      <c r="E989" s="15" t="s">
        <v>28</v>
      </c>
      <c r="F989" s="15" t="s">
        <v>15253</v>
      </c>
      <c r="G989" s="15" t="s">
        <v>29</v>
      </c>
      <c r="H989" s="15" t="s">
        <v>4735</v>
      </c>
      <c r="I989" s="15" t="s">
        <v>4736</v>
      </c>
      <c r="J989" s="15" t="s">
        <v>4734</v>
      </c>
      <c r="K989" s="15" t="s">
        <v>32</v>
      </c>
      <c r="L989" s="15">
        <v>997119265</v>
      </c>
      <c r="M989" s="15">
        <v>997119265</v>
      </c>
      <c r="N989" s="15" t="s">
        <v>33</v>
      </c>
      <c r="O989" s="15" t="s">
        <v>1075</v>
      </c>
      <c r="P989" s="15">
        <v>25668</v>
      </c>
      <c r="Q989" s="15" t="s">
        <v>35</v>
      </c>
      <c r="R989" s="15" t="s">
        <v>59</v>
      </c>
      <c r="S989" s="15" t="s">
        <v>79</v>
      </c>
      <c r="T989" s="15" t="s">
        <v>79</v>
      </c>
      <c r="U989" s="15" t="s">
        <v>33</v>
      </c>
      <c r="V989" s="15" t="s">
        <v>33</v>
      </c>
      <c r="W989" s="15" t="s">
        <v>4737</v>
      </c>
      <c r="X989" s="15" t="s">
        <v>97</v>
      </c>
      <c r="Y989" s="15">
        <v>0</v>
      </c>
      <c r="Z989" s="15" t="s">
        <v>333</v>
      </c>
      <c r="AC989" s="15" t="s">
        <v>9291</v>
      </c>
      <c r="AD989" s="15" t="s">
        <v>9292</v>
      </c>
      <c r="AE989" s="15" t="s">
        <v>9305</v>
      </c>
      <c r="AF989" s="15" t="s">
        <v>9450</v>
      </c>
      <c r="AG989" s="15" t="s">
        <v>9512</v>
      </c>
    </row>
    <row r="990" spans="1:33" x14ac:dyDescent="0.45">
      <c r="A990" s="15">
        <v>1000984</v>
      </c>
      <c r="B990" s="15" t="s">
        <v>26</v>
      </c>
      <c r="C990" s="18">
        <v>1723872261</v>
      </c>
      <c r="D990" s="15">
        <v>500</v>
      </c>
      <c r="E990" s="15" t="s">
        <v>70</v>
      </c>
      <c r="F990" s="15" t="s">
        <v>15253</v>
      </c>
      <c r="G990" s="15" t="s">
        <v>29</v>
      </c>
      <c r="H990" s="15" t="s">
        <v>4739</v>
      </c>
      <c r="I990" s="15" t="s">
        <v>4740</v>
      </c>
      <c r="J990" s="15" t="s">
        <v>4738</v>
      </c>
      <c r="K990" s="15" t="s">
        <v>32</v>
      </c>
      <c r="L990" s="15">
        <v>995289662</v>
      </c>
      <c r="M990" s="15">
        <v>995289662</v>
      </c>
      <c r="N990" s="15" t="s">
        <v>33</v>
      </c>
      <c r="O990" s="15" t="s">
        <v>4741</v>
      </c>
      <c r="P990" s="15">
        <v>35605</v>
      </c>
      <c r="Q990" s="15" t="s">
        <v>35</v>
      </c>
      <c r="R990" s="15" t="s">
        <v>59</v>
      </c>
      <c r="S990" s="15" t="s">
        <v>79</v>
      </c>
      <c r="T990" s="15" t="s">
        <v>79</v>
      </c>
      <c r="U990" s="15" t="s">
        <v>4742</v>
      </c>
      <c r="V990" s="15">
        <v>22241333</v>
      </c>
      <c r="W990" s="15" t="s">
        <v>4743</v>
      </c>
      <c r="X990" s="15" t="s">
        <v>39</v>
      </c>
      <c r="Y990" s="15">
        <v>0</v>
      </c>
      <c r="Z990" s="15" t="s">
        <v>333</v>
      </c>
      <c r="AA990" s="15" t="s">
        <v>333</v>
      </c>
      <c r="AB990" s="15">
        <v>44183</v>
      </c>
      <c r="AC990" s="15" t="s">
        <v>9291</v>
      </c>
      <c r="AD990" s="15" t="s">
        <v>9292</v>
      </c>
      <c r="AE990" s="15" t="s">
        <v>9302</v>
      </c>
      <c r="AF990" s="15" t="s">
        <v>5096</v>
      </c>
      <c r="AG990" s="15" t="s">
        <v>9445</v>
      </c>
    </row>
    <row r="991" spans="1:33" x14ac:dyDescent="0.45">
      <c r="A991" s="15">
        <v>1000985</v>
      </c>
      <c r="B991" s="15" t="s">
        <v>26</v>
      </c>
      <c r="C991" s="18">
        <v>1758358392</v>
      </c>
      <c r="D991" s="15">
        <v>0</v>
      </c>
      <c r="E991" s="15" t="s">
        <v>70</v>
      </c>
      <c r="F991" s="15" t="s">
        <v>15253</v>
      </c>
      <c r="G991" s="15" t="s">
        <v>29</v>
      </c>
      <c r="H991" s="15" t="s">
        <v>4446</v>
      </c>
      <c r="I991" s="15" t="s">
        <v>4447</v>
      </c>
      <c r="J991" s="15" t="s">
        <v>4445</v>
      </c>
      <c r="K991" s="15" t="s">
        <v>32</v>
      </c>
      <c r="L991" s="15">
        <v>6000374</v>
      </c>
      <c r="M991" s="15">
        <v>987872882</v>
      </c>
      <c r="N991" s="15" t="s">
        <v>4448</v>
      </c>
      <c r="O991" s="15" t="s">
        <v>4449</v>
      </c>
      <c r="P991" s="15">
        <v>36970</v>
      </c>
      <c r="Q991" s="15" t="s">
        <v>35</v>
      </c>
      <c r="R991" s="15" t="s">
        <v>36</v>
      </c>
      <c r="S991" s="15" t="s">
        <v>51</v>
      </c>
      <c r="T991" s="15" t="s">
        <v>51</v>
      </c>
      <c r="U991" s="15" t="s">
        <v>33</v>
      </c>
      <c r="V991" s="15">
        <v>987872882</v>
      </c>
      <c r="W991" s="15" t="s">
        <v>34</v>
      </c>
      <c r="X991" s="15" t="s">
        <v>39</v>
      </c>
      <c r="Y991" s="15">
        <v>0</v>
      </c>
      <c r="Z991" s="15" t="s">
        <v>333</v>
      </c>
      <c r="AA991" s="15" t="s">
        <v>333</v>
      </c>
      <c r="AB991" s="15">
        <v>44177</v>
      </c>
      <c r="AC991" s="15" t="s">
        <v>9291</v>
      </c>
      <c r="AD991" s="15" t="s">
        <v>9295</v>
      </c>
      <c r="AE991" s="15" t="s">
        <v>9302</v>
      </c>
      <c r="AF991" s="15" t="s">
        <v>5096</v>
      </c>
      <c r="AG991" s="15" t="s">
        <v>9312</v>
      </c>
    </row>
    <row r="992" spans="1:33" x14ac:dyDescent="0.45">
      <c r="A992" s="15">
        <v>1000986</v>
      </c>
      <c r="B992" s="15" t="s">
        <v>26</v>
      </c>
      <c r="C992" s="18">
        <v>603693490</v>
      </c>
      <c r="D992" s="15">
        <v>0</v>
      </c>
      <c r="E992" s="15" t="s">
        <v>28</v>
      </c>
      <c r="F992" s="15" t="s">
        <v>15253</v>
      </c>
      <c r="G992" s="15" t="s">
        <v>29</v>
      </c>
      <c r="H992" s="15" t="s">
        <v>999</v>
      </c>
      <c r="I992" s="15" t="s">
        <v>4745</v>
      </c>
      <c r="J992" s="15" t="s">
        <v>4744</v>
      </c>
      <c r="K992" s="15" t="s">
        <v>32</v>
      </c>
      <c r="L992" s="15">
        <v>978704568</v>
      </c>
      <c r="M992" s="15">
        <v>978704568</v>
      </c>
      <c r="N992" s="15" t="s">
        <v>33</v>
      </c>
      <c r="O992" s="15" t="s">
        <v>34</v>
      </c>
      <c r="P992" s="15">
        <v>29259</v>
      </c>
      <c r="Q992" s="15" t="s">
        <v>35</v>
      </c>
      <c r="R992" s="15" t="s">
        <v>36</v>
      </c>
      <c r="S992" s="15" t="s">
        <v>248</v>
      </c>
      <c r="T992" s="15" t="s">
        <v>15325</v>
      </c>
      <c r="U992" s="15" t="s">
        <v>33</v>
      </c>
      <c r="V992" s="15" t="s">
        <v>33</v>
      </c>
      <c r="W992" s="15" t="s">
        <v>34</v>
      </c>
      <c r="X992" s="15" t="s">
        <v>39</v>
      </c>
      <c r="Y992" s="15">
        <v>0</v>
      </c>
      <c r="Z992" s="15" t="s">
        <v>333</v>
      </c>
      <c r="AC992" s="15" t="s">
        <v>9291</v>
      </c>
      <c r="AD992" s="15" t="s">
        <v>9295</v>
      </c>
      <c r="AE992" s="15" t="s">
        <v>9293</v>
      </c>
      <c r="AF992" s="15" t="s">
        <v>9369</v>
      </c>
      <c r="AG992" s="15" t="s">
        <v>9395</v>
      </c>
    </row>
    <row r="993" spans="1:33" x14ac:dyDescent="0.45">
      <c r="A993" s="15">
        <v>1000987</v>
      </c>
      <c r="B993" s="15" t="s">
        <v>26</v>
      </c>
      <c r="C993" s="18">
        <v>604012070</v>
      </c>
      <c r="D993" s="15">
        <v>1500</v>
      </c>
      <c r="E993" s="15" t="s">
        <v>28</v>
      </c>
      <c r="F993" s="15" t="s">
        <v>15253</v>
      </c>
      <c r="G993" s="15" t="s">
        <v>29</v>
      </c>
      <c r="H993" s="15" t="s">
        <v>4747</v>
      </c>
      <c r="I993" s="15" t="s">
        <v>4748</v>
      </c>
      <c r="J993" s="15" t="s">
        <v>4746</v>
      </c>
      <c r="K993" s="15" t="s">
        <v>32</v>
      </c>
      <c r="L993" s="15">
        <v>994051843</v>
      </c>
      <c r="M993" s="15">
        <v>994051843</v>
      </c>
      <c r="N993" s="15" t="s">
        <v>4749</v>
      </c>
      <c r="O993" s="15" t="s">
        <v>4750</v>
      </c>
      <c r="P993" s="15">
        <v>31131</v>
      </c>
      <c r="Q993" s="15" t="s">
        <v>35</v>
      </c>
      <c r="R993" s="15" t="s">
        <v>36</v>
      </c>
      <c r="S993" s="15" t="s">
        <v>4751</v>
      </c>
      <c r="T993" s="15" t="s">
        <v>15324</v>
      </c>
      <c r="W993" s="15" t="s">
        <v>4752</v>
      </c>
      <c r="X993" s="15" t="s">
        <v>97</v>
      </c>
      <c r="Y993" s="15">
        <v>0</v>
      </c>
      <c r="Z993" s="15" t="s">
        <v>74</v>
      </c>
      <c r="AC993" s="15" t="s">
        <v>9291</v>
      </c>
      <c r="AD993" s="15" t="s">
        <v>9296</v>
      </c>
      <c r="AE993" s="15" t="s">
        <v>9293</v>
      </c>
      <c r="AF993" s="15" t="s">
        <v>511</v>
      </c>
      <c r="AG993" s="15" t="s">
        <v>9304</v>
      </c>
    </row>
    <row r="994" spans="1:33" x14ac:dyDescent="0.45">
      <c r="A994" s="15">
        <v>1000988</v>
      </c>
      <c r="B994" s="15" t="s">
        <v>26</v>
      </c>
      <c r="C994" s="18">
        <v>602583494</v>
      </c>
      <c r="D994" s="15">
        <v>1080</v>
      </c>
      <c r="E994" s="15" t="s">
        <v>70</v>
      </c>
      <c r="F994" s="15" t="s">
        <v>15253</v>
      </c>
      <c r="G994" s="15" t="s">
        <v>29</v>
      </c>
      <c r="H994" s="15" t="s">
        <v>4754</v>
      </c>
      <c r="I994" s="15" t="s">
        <v>4755</v>
      </c>
      <c r="J994" s="15" t="s">
        <v>4753</v>
      </c>
      <c r="K994" s="15" t="s">
        <v>32</v>
      </c>
      <c r="L994" s="15">
        <v>985266000</v>
      </c>
      <c r="M994" s="15">
        <v>2948333</v>
      </c>
      <c r="N994" s="15" t="s">
        <v>4756</v>
      </c>
      <c r="O994" s="15" t="s">
        <v>4757</v>
      </c>
      <c r="P994" s="15">
        <v>28803</v>
      </c>
      <c r="Q994" s="15" t="s">
        <v>409</v>
      </c>
      <c r="R994" s="15" t="s">
        <v>36</v>
      </c>
      <c r="S994" s="15" t="s">
        <v>79</v>
      </c>
      <c r="T994" s="15" t="s">
        <v>79</v>
      </c>
      <c r="W994" s="15" t="s">
        <v>4758</v>
      </c>
      <c r="X994" s="15" t="s">
        <v>97</v>
      </c>
      <c r="Y994" s="15">
        <v>1</v>
      </c>
      <c r="Z994" s="15" t="s">
        <v>74</v>
      </c>
      <c r="AA994" s="15" t="s">
        <v>74</v>
      </c>
      <c r="AB994" s="15">
        <v>44618</v>
      </c>
      <c r="AC994" s="15" t="s">
        <v>9291</v>
      </c>
      <c r="AD994" s="15" t="s">
        <v>9329</v>
      </c>
      <c r="AE994" s="15" t="s">
        <v>9293</v>
      </c>
      <c r="AF994" s="15" t="s">
        <v>511</v>
      </c>
      <c r="AG994" s="15" t="s">
        <v>9301</v>
      </c>
    </row>
    <row r="995" spans="1:33" x14ac:dyDescent="0.45">
      <c r="A995" s="15">
        <v>1000989</v>
      </c>
      <c r="B995" s="15" t="s">
        <v>26</v>
      </c>
      <c r="C995" s="18">
        <v>1102897582</v>
      </c>
      <c r="D995" s="15">
        <v>1000</v>
      </c>
      <c r="E995" s="15" t="s">
        <v>28</v>
      </c>
      <c r="F995" s="15" t="s">
        <v>15253</v>
      </c>
      <c r="G995" s="15" t="s">
        <v>29</v>
      </c>
      <c r="H995" s="15" t="s">
        <v>4760</v>
      </c>
      <c r="I995" s="15" t="s">
        <v>4761</v>
      </c>
      <c r="J995" s="15" t="s">
        <v>4759</v>
      </c>
      <c r="K995" s="15" t="s">
        <v>32</v>
      </c>
      <c r="L995" s="15">
        <v>998274029</v>
      </c>
      <c r="M995" s="15">
        <v>998274029</v>
      </c>
      <c r="N995" s="15" t="s">
        <v>4762</v>
      </c>
      <c r="O995" s="15" t="s">
        <v>4763</v>
      </c>
      <c r="P995" s="15">
        <v>25710</v>
      </c>
      <c r="Q995" s="15" t="s">
        <v>58</v>
      </c>
      <c r="R995" s="15" t="s">
        <v>36</v>
      </c>
      <c r="S995" s="15" t="s">
        <v>4764</v>
      </c>
      <c r="T995" s="15" t="s">
        <v>15324</v>
      </c>
      <c r="U995" s="15" t="s">
        <v>4765</v>
      </c>
      <c r="V995" s="15">
        <v>998274029</v>
      </c>
      <c r="W995" s="15" t="s">
        <v>4766</v>
      </c>
      <c r="X995" s="15" t="s">
        <v>39</v>
      </c>
      <c r="Y995" s="15">
        <v>0</v>
      </c>
      <c r="Z995" s="15" t="s">
        <v>609</v>
      </c>
      <c r="AA995" s="15" t="s">
        <v>665</v>
      </c>
      <c r="AB995" s="15">
        <v>44442</v>
      </c>
      <c r="AC995" s="15" t="s">
        <v>9291</v>
      </c>
      <c r="AD995" s="15" t="s">
        <v>9292</v>
      </c>
      <c r="AE995" s="15" t="s">
        <v>9348</v>
      </c>
      <c r="AF995" s="15" t="s">
        <v>9374</v>
      </c>
      <c r="AG995" s="15" t="s">
        <v>9375</v>
      </c>
    </row>
    <row r="996" spans="1:33" x14ac:dyDescent="0.45">
      <c r="A996" s="15">
        <v>1000990</v>
      </c>
      <c r="B996" s="15" t="s">
        <v>26</v>
      </c>
      <c r="C996" s="18">
        <v>1724723323</v>
      </c>
      <c r="D996" s="15">
        <v>5000</v>
      </c>
      <c r="E996" s="15" t="s">
        <v>28</v>
      </c>
      <c r="F996" s="15" t="s">
        <v>15253</v>
      </c>
      <c r="G996" s="15" t="s">
        <v>29</v>
      </c>
      <c r="H996" s="15" t="s">
        <v>1539</v>
      </c>
      <c r="I996" s="15" t="s">
        <v>1090</v>
      </c>
      <c r="J996" s="15" t="s">
        <v>4767</v>
      </c>
      <c r="K996" s="15" t="s">
        <v>32</v>
      </c>
      <c r="L996" s="15">
        <v>939998405</v>
      </c>
      <c r="M996" s="15">
        <v>939998405</v>
      </c>
      <c r="N996" s="15" t="s">
        <v>33</v>
      </c>
      <c r="O996" s="15" t="s">
        <v>4768</v>
      </c>
      <c r="P996" s="15">
        <v>32941</v>
      </c>
      <c r="Q996" s="15" t="s">
        <v>58</v>
      </c>
      <c r="R996" s="15" t="s">
        <v>36</v>
      </c>
      <c r="S996" s="15" t="s">
        <v>4769</v>
      </c>
      <c r="T996" s="15" t="s">
        <v>15326</v>
      </c>
      <c r="U996" s="15" t="s">
        <v>33</v>
      </c>
      <c r="V996" s="15" t="s">
        <v>33</v>
      </c>
      <c r="W996" s="15" t="s">
        <v>34</v>
      </c>
      <c r="X996" s="15" t="s">
        <v>39</v>
      </c>
      <c r="Y996" s="15">
        <v>0</v>
      </c>
      <c r="Z996" s="15" t="s">
        <v>333</v>
      </c>
      <c r="AC996" s="15" t="s">
        <v>9291</v>
      </c>
      <c r="AD996" s="15" t="s">
        <v>9292</v>
      </c>
      <c r="AE996" s="15" t="s">
        <v>9293</v>
      </c>
      <c r="AF996" s="15" t="s">
        <v>511</v>
      </c>
      <c r="AG996" s="15" t="s">
        <v>9347</v>
      </c>
    </row>
    <row r="997" spans="1:33" x14ac:dyDescent="0.45">
      <c r="A997" s="15">
        <v>1000991</v>
      </c>
      <c r="B997" s="15" t="s">
        <v>26</v>
      </c>
      <c r="C997" s="18">
        <v>1758052037</v>
      </c>
      <c r="D997" s="15">
        <v>1100</v>
      </c>
      <c r="E997" s="15" t="s">
        <v>28</v>
      </c>
      <c r="F997" s="15" t="s">
        <v>15253</v>
      </c>
      <c r="G997" s="15" t="s">
        <v>29</v>
      </c>
      <c r="H997" s="15" t="s">
        <v>3669</v>
      </c>
      <c r="I997" s="15" t="s">
        <v>3670</v>
      </c>
      <c r="J997" s="15" t="s">
        <v>3668</v>
      </c>
      <c r="K997" s="15" t="s">
        <v>32</v>
      </c>
      <c r="L997" s="15">
        <v>982756017</v>
      </c>
      <c r="M997" s="15">
        <v>982756017</v>
      </c>
      <c r="N997" s="15" t="s">
        <v>3671</v>
      </c>
      <c r="O997" s="15" t="s">
        <v>2146</v>
      </c>
      <c r="P997" s="15">
        <v>33321</v>
      </c>
      <c r="Q997" s="15" t="s">
        <v>35</v>
      </c>
      <c r="R997" s="15" t="s">
        <v>36</v>
      </c>
      <c r="S997" s="15" t="s">
        <v>3672</v>
      </c>
      <c r="T997" s="15" t="s">
        <v>15329</v>
      </c>
      <c r="U997" s="15" t="s">
        <v>3673</v>
      </c>
      <c r="V997" s="15" t="s">
        <v>33</v>
      </c>
      <c r="W997" s="15" t="s">
        <v>3674</v>
      </c>
      <c r="X997" s="15" t="s">
        <v>97</v>
      </c>
      <c r="Y997" s="15">
        <v>0</v>
      </c>
      <c r="Z997" s="15" t="s">
        <v>333</v>
      </c>
      <c r="AC997" s="15" t="s">
        <v>9291</v>
      </c>
      <c r="AD997" s="15" t="s">
        <v>9295</v>
      </c>
      <c r="AE997" s="15" t="s">
        <v>9302</v>
      </c>
      <c r="AF997" s="15" t="s">
        <v>5096</v>
      </c>
      <c r="AG997" s="15" t="s">
        <v>9356</v>
      </c>
    </row>
    <row r="998" spans="1:33" x14ac:dyDescent="0.45">
      <c r="A998" s="15">
        <v>1000992</v>
      </c>
      <c r="B998" s="15" t="s">
        <v>26</v>
      </c>
      <c r="C998" s="18">
        <v>1727172155</v>
      </c>
      <c r="D998" s="15">
        <v>0</v>
      </c>
      <c r="E998" s="15" t="s">
        <v>28</v>
      </c>
      <c r="F998" s="15" t="s">
        <v>15253</v>
      </c>
      <c r="G998" s="15" t="s">
        <v>29</v>
      </c>
      <c r="H998" s="15" t="s">
        <v>882</v>
      </c>
      <c r="I998" s="15" t="s">
        <v>4659</v>
      </c>
      <c r="J998" s="15" t="s">
        <v>4770</v>
      </c>
      <c r="K998" s="15" t="s">
        <v>32</v>
      </c>
      <c r="L998" s="15" t="s">
        <v>33</v>
      </c>
      <c r="M998" s="15" t="s">
        <v>33</v>
      </c>
      <c r="N998" s="15" t="s">
        <v>33</v>
      </c>
      <c r="O998" s="15" t="s">
        <v>34</v>
      </c>
      <c r="P998" s="15">
        <v>33457</v>
      </c>
      <c r="Q998" s="15" t="s">
        <v>35</v>
      </c>
      <c r="R998" s="15" t="s">
        <v>59</v>
      </c>
      <c r="S998" s="15" t="s">
        <v>1114</v>
      </c>
      <c r="T998" s="15" t="s">
        <v>15323</v>
      </c>
      <c r="U998" s="15" t="s">
        <v>33</v>
      </c>
      <c r="V998" s="15" t="s">
        <v>33</v>
      </c>
      <c r="W998" s="15" t="s">
        <v>34</v>
      </c>
      <c r="X998" s="15" t="s">
        <v>39</v>
      </c>
      <c r="Y998" s="15">
        <v>0</v>
      </c>
      <c r="Z998" s="15" t="s">
        <v>333</v>
      </c>
      <c r="AC998" s="15" t="s">
        <v>9291</v>
      </c>
      <c r="AD998" s="15" t="s">
        <v>9295</v>
      </c>
      <c r="AE998" s="15" t="s">
        <v>9293</v>
      </c>
      <c r="AF998" s="15" t="s">
        <v>511</v>
      </c>
      <c r="AG998" s="15" t="s">
        <v>9347</v>
      </c>
    </row>
    <row r="999" spans="1:33" x14ac:dyDescent="0.45">
      <c r="A999" s="15">
        <v>1000993</v>
      </c>
      <c r="B999" s="15" t="s">
        <v>26</v>
      </c>
      <c r="C999" s="18">
        <v>605149897</v>
      </c>
      <c r="D999" s="15">
        <v>1500</v>
      </c>
      <c r="E999" s="15" t="s">
        <v>28</v>
      </c>
      <c r="F999" s="15" t="s">
        <v>15253</v>
      </c>
      <c r="G999" s="15" t="s">
        <v>29</v>
      </c>
      <c r="H999" s="15" t="s">
        <v>353</v>
      </c>
      <c r="I999" s="15" t="s">
        <v>2416</v>
      </c>
      <c r="J999" s="15" t="s">
        <v>4771</v>
      </c>
      <c r="K999" s="15" t="s">
        <v>32</v>
      </c>
      <c r="L999" s="15">
        <v>981632256</v>
      </c>
      <c r="M999" s="15" t="s">
        <v>33</v>
      </c>
      <c r="N999" s="15" t="s">
        <v>33</v>
      </c>
      <c r="O999" s="15" t="s">
        <v>4772</v>
      </c>
      <c r="P999" s="15">
        <v>32398</v>
      </c>
      <c r="Q999" s="15" t="s">
        <v>35</v>
      </c>
      <c r="R999" s="15" t="s">
        <v>36</v>
      </c>
      <c r="S999" s="15" t="s">
        <v>348</v>
      </c>
      <c r="T999" s="15" t="s">
        <v>15325</v>
      </c>
      <c r="W999" s="15" t="s">
        <v>34</v>
      </c>
      <c r="X999" s="15" t="s">
        <v>97</v>
      </c>
      <c r="Y999" s="15">
        <v>0</v>
      </c>
      <c r="Z999" s="15" t="s">
        <v>74</v>
      </c>
      <c r="AC999" s="15" t="s">
        <v>9291</v>
      </c>
      <c r="AD999" s="15" t="s">
        <v>9292</v>
      </c>
      <c r="AE999" s="15" t="s">
        <v>9293</v>
      </c>
      <c r="AF999" s="15" t="s">
        <v>9369</v>
      </c>
      <c r="AG999" s="15" t="s">
        <v>9380</v>
      </c>
    </row>
    <row r="1000" spans="1:33" x14ac:dyDescent="0.45">
      <c r="A1000" s="15">
        <v>1000994</v>
      </c>
      <c r="B1000" s="15" t="s">
        <v>26</v>
      </c>
      <c r="C1000" s="18">
        <v>1721820817</v>
      </c>
      <c r="D1000" s="15">
        <v>2500</v>
      </c>
      <c r="E1000" s="15" t="s">
        <v>70</v>
      </c>
      <c r="F1000" s="15" t="s">
        <v>15253</v>
      </c>
      <c r="G1000" s="15" t="s">
        <v>29</v>
      </c>
      <c r="H1000" s="15" t="s">
        <v>4774</v>
      </c>
      <c r="I1000" s="15" t="s">
        <v>4775</v>
      </c>
      <c r="J1000" s="15" t="s">
        <v>4773</v>
      </c>
      <c r="K1000" s="15" t="s">
        <v>32</v>
      </c>
      <c r="L1000" s="15" t="s">
        <v>33</v>
      </c>
      <c r="M1000" s="15">
        <v>980781303</v>
      </c>
      <c r="N1000" s="15" t="s">
        <v>33</v>
      </c>
      <c r="O1000" s="15" t="s">
        <v>4776</v>
      </c>
      <c r="P1000" s="15">
        <v>33366</v>
      </c>
      <c r="Q1000" s="15" t="s">
        <v>58</v>
      </c>
      <c r="R1000" s="15" t="s">
        <v>36</v>
      </c>
      <c r="S1000" s="15" t="s">
        <v>2863</v>
      </c>
      <c r="T1000" s="15" t="s">
        <v>15319</v>
      </c>
      <c r="W1000" s="15" t="s">
        <v>2453</v>
      </c>
      <c r="X1000" s="15" t="s">
        <v>97</v>
      </c>
      <c r="Y1000" s="15">
        <v>0</v>
      </c>
      <c r="Z1000" s="15" t="s">
        <v>609</v>
      </c>
      <c r="AC1000" s="15" t="s">
        <v>9291</v>
      </c>
      <c r="AD1000" s="15" t="s">
        <v>9295</v>
      </c>
      <c r="AE1000" s="15" t="s">
        <v>9302</v>
      </c>
      <c r="AF1000" s="15" t="s">
        <v>5096</v>
      </c>
      <c r="AG1000" s="15" t="s">
        <v>9414</v>
      </c>
    </row>
    <row r="1001" spans="1:33" x14ac:dyDescent="0.45">
      <c r="A1001" s="15">
        <v>1000995</v>
      </c>
      <c r="B1001" s="15" t="s">
        <v>26</v>
      </c>
      <c r="C1001" s="18">
        <v>601844046</v>
      </c>
      <c r="D1001" s="15">
        <v>400</v>
      </c>
      <c r="E1001" s="15" t="s">
        <v>28</v>
      </c>
      <c r="F1001" s="15" t="s">
        <v>15253</v>
      </c>
      <c r="G1001" s="15" t="s">
        <v>29</v>
      </c>
      <c r="H1001" s="15" t="s">
        <v>764</v>
      </c>
      <c r="I1001" s="15" t="s">
        <v>4778</v>
      </c>
      <c r="J1001" s="15" t="s">
        <v>4777</v>
      </c>
      <c r="K1001" s="15" t="s">
        <v>32</v>
      </c>
      <c r="L1001" s="15">
        <v>993591087</v>
      </c>
      <c r="M1001" s="15" t="s">
        <v>33</v>
      </c>
      <c r="N1001" s="15" t="s">
        <v>33</v>
      </c>
      <c r="O1001" s="15" t="s">
        <v>4779</v>
      </c>
      <c r="P1001" s="15">
        <v>23422</v>
      </c>
      <c r="Q1001" s="15" t="s">
        <v>58</v>
      </c>
      <c r="R1001" s="15" t="s">
        <v>36</v>
      </c>
      <c r="S1001" s="15" t="s">
        <v>391</v>
      </c>
      <c r="T1001" s="15" t="s">
        <v>15325</v>
      </c>
      <c r="W1001" s="15" t="s">
        <v>4780</v>
      </c>
      <c r="X1001" s="15" t="s">
        <v>97</v>
      </c>
      <c r="Y1001" s="15">
        <v>0</v>
      </c>
      <c r="Z1001" s="15" t="s">
        <v>74</v>
      </c>
      <c r="AA1001" s="15" t="s">
        <v>74</v>
      </c>
      <c r="AB1001" s="15">
        <v>44453</v>
      </c>
      <c r="AC1001" s="15" t="s">
        <v>9291</v>
      </c>
      <c r="AD1001" s="15" t="s">
        <v>9295</v>
      </c>
      <c r="AE1001" s="15" t="s">
        <v>9293</v>
      </c>
      <c r="AF1001" s="15" t="s">
        <v>511</v>
      </c>
      <c r="AG1001" s="15" t="s">
        <v>9294</v>
      </c>
    </row>
    <row r="1002" spans="1:33" x14ac:dyDescent="0.45">
      <c r="A1002" s="15">
        <v>1000996</v>
      </c>
      <c r="B1002" s="15" t="s">
        <v>26</v>
      </c>
      <c r="C1002" s="18">
        <v>201773561</v>
      </c>
      <c r="D1002" s="15">
        <v>1200</v>
      </c>
      <c r="E1002" s="15" t="s">
        <v>28</v>
      </c>
      <c r="F1002" s="15" t="s">
        <v>15253</v>
      </c>
      <c r="G1002" s="15" t="s">
        <v>29</v>
      </c>
      <c r="H1002" s="15" t="s">
        <v>3247</v>
      </c>
      <c r="I1002" s="15" t="s">
        <v>4782</v>
      </c>
      <c r="J1002" s="15" t="s">
        <v>4781</v>
      </c>
      <c r="K1002" s="15" t="s">
        <v>32</v>
      </c>
      <c r="L1002" s="15">
        <v>969631231</v>
      </c>
      <c r="M1002" s="15">
        <v>969631231</v>
      </c>
      <c r="N1002" s="15" t="s">
        <v>33</v>
      </c>
      <c r="O1002" s="15" t="s">
        <v>4783</v>
      </c>
      <c r="P1002" s="15">
        <v>30871</v>
      </c>
      <c r="Q1002" s="15" t="s">
        <v>58</v>
      </c>
      <c r="R1002" s="15" t="s">
        <v>59</v>
      </c>
      <c r="S1002" s="15" t="s">
        <v>279</v>
      </c>
      <c r="T1002" s="15" t="s">
        <v>15324</v>
      </c>
      <c r="U1002" s="15" t="s">
        <v>4784</v>
      </c>
      <c r="V1002" s="15">
        <v>992983639</v>
      </c>
      <c r="W1002" s="15" t="s">
        <v>4785</v>
      </c>
      <c r="X1002" s="15" t="s">
        <v>39</v>
      </c>
      <c r="Y1002" s="15">
        <v>3</v>
      </c>
      <c r="Z1002" s="15" t="s">
        <v>333</v>
      </c>
      <c r="AA1002" s="15" t="s">
        <v>665</v>
      </c>
      <c r="AB1002" s="15">
        <v>44600</v>
      </c>
      <c r="AC1002" s="15" t="s">
        <v>9291</v>
      </c>
      <c r="AD1002" s="15" t="s">
        <v>9295</v>
      </c>
      <c r="AE1002" s="15" t="s">
        <v>9305</v>
      </c>
      <c r="AF1002" s="15" t="s">
        <v>9306</v>
      </c>
      <c r="AG1002" s="15" t="s">
        <v>9403</v>
      </c>
    </row>
    <row r="1003" spans="1:33" x14ac:dyDescent="0.45">
      <c r="A1003" s="15">
        <v>1000997</v>
      </c>
      <c r="B1003" s="15" t="s">
        <v>26</v>
      </c>
      <c r="C1003" s="18">
        <v>1716347164</v>
      </c>
      <c r="D1003" s="15">
        <v>3000</v>
      </c>
      <c r="E1003" s="15" t="s">
        <v>70</v>
      </c>
      <c r="F1003" s="15" t="s">
        <v>15253</v>
      </c>
      <c r="G1003" s="15" t="s">
        <v>29</v>
      </c>
      <c r="H1003" s="15" t="s">
        <v>4787</v>
      </c>
      <c r="I1003" s="15" t="s">
        <v>2560</v>
      </c>
      <c r="J1003" s="15" t="s">
        <v>4786</v>
      </c>
      <c r="K1003" s="15" t="s">
        <v>32</v>
      </c>
      <c r="L1003" s="15">
        <v>939455037</v>
      </c>
      <c r="M1003" s="15">
        <v>23414014</v>
      </c>
      <c r="N1003" s="15" t="s">
        <v>33</v>
      </c>
      <c r="O1003" s="15" t="s">
        <v>4788</v>
      </c>
      <c r="P1003" s="15">
        <v>29541</v>
      </c>
      <c r="Q1003" s="15" t="s">
        <v>58</v>
      </c>
      <c r="R1003" s="15" t="s">
        <v>59</v>
      </c>
      <c r="S1003" s="15" t="s">
        <v>4789</v>
      </c>
      <c r="T1003" s="15" t="s">
        <v>15325</v>
      </c>
      <c r="U1003" s="15" t="s">
        <v>4790</v>
      </c>
      <c r="V1003" s="15">
        <v>23414014</v>
      </c>
      <c r="W1003" s="15" t="s">
        <v>4791</v>
      </c>
      <c r="X1003" s="15" t="s">
        <v>97</v>
      </c>
      <c r="Y1003" s="15">
        <v>0</v>
      </c>
      <c r="Z1003" s="15" t="s">
        <v>609</v>
      </c>
      <c r="AA1003" s="15" t="s">
        <v>609</v>
      </c>
      <c r="AB1003" s="15">
        <v>44211</v>
      </c>
      <c r="AC1003" s="15" t="s">
        <v>9291</v>
      </c>
      <c r="AD1003" s="15" t="s">
        <v>9295</v>
      </c>
      <c r="AE1003" s="15" t="s">
        <v>9513</v>
      </c>
      <c r="AF1003" s="15" t="s">
        <v>9514</v>
      </c>
      <c r="AG1003" s="15" t="s">
        <v>9514</v>
      </c>
    </row>
    <row r="1004" spans="1:33" x14ac:dyDescent="0.45">
      <c r="A1004" s="15">
        <v>1000998</v>
      </c>
      <c r="B1004" s="15" t="s">
        <v>26</v>
      </c>
      <c r="C1004" s="18">
        <v>604267856</v>
      </c>
      <c r="D1004" s="15">
        <v>1300</v>
      </c>
      <c r="E1004" s="15" t="s">
        <v>28</v>
      </c>
      <c r="F1004" s="15" t="s">
        <v>15253</v>
      </c>
      <c r="G1004" s="15" t="s">
        <v>29</v>
      </c>
      <c r="H1004" s="15" t="s">
        <v>3247</v>
      </c>
      <c r="I1004" s="15" t="s">
        <v>4793</v>
      </c>
      <c r="J1004" s="15" t="s">
        <v>4792</v>
      </c>
      <c r="K1004" s="15" t="s">
        <v>32</v>
      </c>
      <c r="L1004" s="15">
        <v>959122238</v>
      </c>
      <c r="M1004" s="15">
        <v>959122238</v>
      </c>
      <c r="N1004" s="15" t="s">
        <v>33</v>
      </c>
      <c r="O1004" s="15" t="s">
        <v>4794</v>
      </c>
      <c r="P1004" s="15">
        <v>32837</v>
      </c>
      <c r="Q1004" s="15" t="s">
        <v>58</v>
      </c>
      <c r="R1004" s="15" t="s">
        <v>59</v>
      </c>
      <c r="S1004" s="15" t="s">
        <v>348</v>
      </c>
      <c r="T1004" s="15" t="s">
        <v>15325</v>
      </c>
      <c r="U1004" s="15" t="s">
        <v>4795</v>
      </c>
      <c r="V1004" s="15">
        <v>959122238</v>
      </c>
      <c r="W1004" s="15" t="s">
        <v>4796</v>
      </c>
      <c r="X1004" s="15" t="s">
        <v>39</v>
      </c>
      <c r="Y1004" s="15">
        <v>0</v>
      </c>
      <c r="Z1004" s="15" t="s">
        <v>609</v>
      </c>
      <c r="AA1004" s="15" t="s">
        <v>609</v>
      </c>
      <c r="AB1004" s="15">
        <v>44267</v>
      </c>
      <c r="AC1004" s="15" t="s">
        <v>9291</v>
      </c>
      <c r="AD1004" s="15" t="s">
        <v>9295</v>
      </c>
      <c r="AE1004" s="15" t="s">
        <v>9293</v>
      </c>
      <c r="AF1004" s="15" t="s">
        <v>511</v>
      </c>
      <c r="AG1004" s="15" t="s">
        <v>9347</v>
      </c>
    </row>
    <row r="1005" spans="1:33" x14ac:dyDescent="0.45">
      <c r="A1005" s="15">
        <v>1000999</v>
      </c>
      <c r="B1005" s="15" t="s">
        <v>26</v>
      </c>
      <c r="C1005" s="18">
        <v>602198186</v>
      </c>
      <c r="D1005" s="15">
        <v>500</v>
      </c>
      <c r="E1005" s="15" t="s">
        <v>28</v>
      </c>
      <c r="F1005" s="15" t="s">
        <v>15253</v>
      </c>
      <c r="G1005" s="15" t="s">
        <v>29</v>
      </c>
      <c r="H1005" s="15" t="s">
        <v>679</v>
      </c>
      <c r="I1005" s="15" t="s">
        <v>4798</v>
      </c>
      <c r="J1005" s="15" t="s">
        <v>4797</v>
      </c>
      <c r="K1005" s="15" t="s">
        <v>32</v>
      </c>
      <c r="L1005" s="15">
        <v>992234184</v>
      </c>
      <c r="M1005" s="15" t="s">
        <v>33</v>
      </c>
      <c r="N1005" s="15" t="s">
        <v>33</v>
      </c>
      <c r="O1005" s="15" t="s">
        <v>4799</v>
      </c>
      <c r="P1005" s="15">
        <v>25097</v>
      </c>
      <c r="Q1005" s="15" t="s">
        <v>58</v>
      </c>
      <c r="R1005" s="15" t="s">
        <v>59</v>
      </c>
      <c r="S1005" s="15" t="s">
        <v>4800</v>
      </c>
      <c r="T1005" s="15" t="s">
        <v>15325</v>
      </c>
      <c r="W1005" s="15" t="s">
        <v>34</v>
      </c>
      <c r="X1005" s="15" t="s">
        <v>97</v>
      </c>
      <c r="Y1005" s="15">
        <v>0</v>
      </c>
      <c r="Z1005" s="15" t="s">
        <v>74</v>
      </c>
      <c r="AC1005" s="15" t="s">
        <v>9291</v>
      </c>
      <c r="AD1005" s="15" t="s">
        <v>9295</v>
      </c>
      <c r="AE1005" s="15" t="s">
        <v>9293</v>
      </c>
      <c r="AF1005" s="15" t="s">
        <v>511</v>
      </c>
      <c r="AG1005" s="15" t="s">
        <v>9294</v>
      </c>
    </row>
    <row r="1006" spans="1:33" x14ac:dyDescent="0.45">
      <c r="A1006" s="15">
        <v>1001000</v>
      </c>
      <c r="B1006" s="15" t="s">
        <v>26</v>
      </c>
      <c r="C1006" s="18">
        <v>1706508403</v>
      </c>
      <c r="D1006" s="15">
        <v>1000</v>
      </c>
      <c r="E1006" s="15" t="s">
        <v>70</v>
      </c>
      <c r="F1006" s="15" t="s">
        <v>15253</v>
      </c>
      <c r="G1006" s="15" t="s">
        <v>29</v>
      </c>
      <c r="H1006" s="15" t="s">
        <v>4802</v>
      </c>
      <c r="I1006" s="15" t="s">
        <v>999</v>
      </c>
      <c r="J1006" s="15" t="s">
        <v>4801</v>
      </c>
      <c r="K1006" s="15" t="s">
        <v>32</v>
      </c>
      <c r="L1006" s="15">
        <v>992406834</v>
      </c>
      <c r="M1006" s="15">
        <v>969502655</v>
      </c>
      <c r="N1006" s="15" t="s">
        <v>33</v>
      </c>
      <c r="O1006" s="15" t="s">
        <v>4803</v>
      </c>
      <c r="P1006" s="15">
        <v>22725</v>
      </c>
      <c r="Q1006" s="15" t="s">
        <v>58</v>
      </c>
      <c r="R1006" s="15" t="s">
        <v>36</v>
      </c>
      <c r="S1006" s="15" t="s">
        <v>94</v>
      </c>
      <c r="T1006" s="15" t="s">
        <v>15311</v>
      </c>
      <c r="U1006" s="15" t="s">
        <v>4804</v>
      </c>
      <c r="V1006" s="15">
        <v>969502655</v>
      </c>
      <c r="W1006" s="15" t="s">
        <v>4805</v>
      </c>
      <c r="X1006" s="15" t="s">
        <v>39</v>
      </c>
      <c r="Y1006" s="15">
        <v>0</v>
      </c>
      <c r="Z1006" s="15" t="s">
        <v>609</v>
      </c>
      <c r="AA1006" s="15" t="s">
        <v>609</v>
      </c>
      <c r="AB1006" s="15">
        <v>44334</v>
      </c>
      <c r="AC1006" s="15" t="s">
        <v>9291</v>
      </c>
      <c r="AD1006" s="15" t="s">
        <v>9295</v>
      </c>
      <c r="AE1006" s="15" t="s">
        <v>9302</v>
      </c>
      <c r="AF1006" s="15" t="s">
        <v>5096</v>
      </c>
      <c r="AG1006" s="15" t="s">
        <v>9383</v>
      </c>
    </row>
    <row r="1007" spans="1:33" x14ac:dyDescent="0.45">
      <c r="A1007" s="15">
        <v>1001001</v>
      </c>
      <c r="B1007" s="15" t="s">
        <v>26</v>
      </c>
      <c r="C1007" s="18">
        <v>1751060292</v>
      </c>
      <c r="D1007" s="15">
        <v>4500</v>
      </c>
      <c r="E1007" s="15" t="s">
        <v>70</v>
      </c>
      <c r="F1007" s="15" t="s">
        <v>15253</v>
      </c>
      <c r="G1007" s="15" t="s">
        <v>29</v>
      </c>
      <c r="H1007" s="15" t="s">
        <v>4807</v>
      </c>
      <c r="I1007" s="15" t="s">
        <v>4808</v>
      </c>
      <c r="J1007" s="15" t="s">
        <v>4806</v>
      </c>
      <c r="K1007" s="15" t="s">
        <v>32</v>
      </c>
      <c r="L1007" s="15">
        <v>990182150</v>
      </c>
      <c r="M1007" s="15">
        <v>5131222</v>
      </c>
      <c r="N1007" s="15" t="s">
        <v>4809</v>
      </c>
      <c r="O1007" s="15" t="s">
        <v>4810</v>
      </c>
      <c r="P1007" s="15">
        <v>36387</v>
      </c>
      <c r="Q1007" s="15" t="s">
        <v>35</v>
      </c>
      <c r="R1007" s="15" t="s">
        <v>59</v>
      </c>
      <c r="S1007" s="15" t="s">
        <v>4811</v>
      </c>
      <c r="T1007" s="15" t="s">
        <v>15360</v>
      </c>
      <c r="U1007" s="15" t="s">
        <v>4812</v>
      </c>
      <c r="V1007" s="15">
        <v>990182150</v>
      </c>
      <c r="W1007" s="15" t="s">
        <v>4813</v>
      </c>
      <c r="X1007" s="15" t="s">
        <v>97</v>
      </c>
      <c r="Y1007" s="15">
        <v>0</v>
      </c>
      <c r="Z1007" s="15" t="s">
        <v>609</v>
      </c>
      <c r="AA1007" s="15" t="s">
        <v>609</v>
      </c>
      <c r="AB1007" s="15">
        <v>44244</v>
      </c>
      <c r="AC1007" s="15" t="s">
        <v>9291</v>
      </c>
      <c r="AD1007" s="15" t="s">
        <v>9292</v>
      </c>
      <c r="AE1007" s="15" t="s">
        <v>9302</v>
      </c>
      <c r="AF1007" s="15" t="s">
        <v>5096</v>
      </c>
      <c r="AG1007" s="15" t="s">
        <v>9399</v>
      </c>
    </row>
    <row r="1008" spans="1:33" x14ac:dyDescent="0.45">
      <c r="A1008" s="15">
        <v>1001002</v>
      </c>
      <c r="B1008" s="15" t="s">
        <v>26</v>
      </c>
      <c r="C1008" s="18">
        <v>1704931748</v>
      </c>
      <c r="D1008" s="15">
        <v>0</v>
      </c>
      <c r="E1008" s="15" t="s">
        <v>28</v>
      </c>
      <c r="F1008" s="15" t="s">
        <v>15253</v>
      </c>
      <c r="G1008" s="15" t="s">
        <v>29</v>
      </c>
      <c r="H1008" s="15" t="s">
        <v>4815</v>
      </c>
      <c r="I1008" s="15" t="s">
        <v>4015</v>
      </c>
      <c r="J1008" s="15" t="s">
        <v>4814</v>
      </c>
      <c r="K1008" s="15" t="s">
        <v>32</v>
      </c>
      <c r="L1008" s="15">
        <v>967836654</v>
      </c>
      <c r="M1008" s="15">
        <v>967836654</v>
      </c>
      <c r="N1008" s="15" t="s">
        <v>770</v>
      </c>
      <c r="O1008" s="15" t="s">
        <v>4816</v>
      </c>
      <c r="P1008" s="15">
        <v>19672</v>
      </c>
      <c r="Q1008" s="15" t="s">
        <v>58</v>
      </c>
      <c r="R1008" s="15" t="s">
        <v>59</v>
      </c>
      <c r="S1008" s="15" t="s">
        <v>123</v>
      </c>
      <c r="T1008" s="15" t="s">
        <v>15324</v>
      </c>
      <c r="U1008" s="15" t="s">
        <v>33</v>
      </c>
      <c r="V1008" s="15" t="s">
        <v>33</v>
      </c>
      <c r="W1008" s="15" t="s">
        <v>34</v>
      </c>
      <c r="X1008" s="15" t="s">
        <v>39</v>
      </c>
      <c r="Y1008" s="15">
        <v>0</v>
      </c>
      <c r="Z1008" s="15" t="s">
        <v>609</v>
      </c>
      <c r="AC1008" s="15" t="s">
        <v>9291</v>
      </c>
      <c r="AD1008" s="15" t="s">
        <v>9295</v>
      </c>
      <c r="AE1008" s="15" t="s">
        <v>9302</v>
      </c>
      <c r="AF1008" s="15" t="s">
        <v>5096</v>
      </c>
      <c r="AG1008" s="15" t="s">
        <v>9491</v>
      </c>
    </row>
    <row r="1009" spans="1:33" x14ac:dyDescent="0.45">
      <c r="A1009" s="15">
        <v>1001003</v>
      </c>
      <c r="B1009" s="15" t="s">
        <v>26</v>
      </c>
      <c r="C1009" s="18">
        <v>604786533</v>
      </c>
      <c r="D1009" s="15">
        <v>1200</v>
      </c>
      <c r="E1009" s="15" t="s">
        <v>70</v>
      </c>
      <c r="F1009" s="15" t="s">
        <v>15253</v>
      </c>
      <c r="G1009" s="15" t="s">
        <v>29</v>
      </c>
      <c r="H1009" s="15" t="s">
        <v>4818</v>
      </c>
      <c r="I1009" s="15" t="s">
        <v>4819</v>
      </c>
      <c r="J1009" s="15" t="s">
        <v>4817</v>
      </c>
      <c r="K1009" s="15" t="s">
        <v>32</v>
      </c>
      <c r="L1009" s="15">
        <v>939611408</v>
      </c>
      <c r="M1009" s="15">
        <v>32306542</v>
      </c>
      <c r="N1009" s="15" t="s">
        <v>4820</v>
      </c>
      <c r="O1009" s="15" t="s">
        <v>4821</v>
      </c>
      <c r="P1009" s="15">
        <v>35548</v>
      </c>
      <c r="Q1009" s="15" t="s">
        <v>35</v>
      </c>
      <c r="R1009" s="15" t="s">
        <v>36</v>
      </c>
      <c r="S1009" s="15" t="s">
        <v>348</v>
      </c>
      <c r="T1009" s="15" t="s">
        <v>15325</v>
      </c>
      <c r="V1009" s="15">
        <v>990070577</v>
      </c>
      <c r="W1009" s="15" t="s">
        <v>4822</v>
      </c>
      <c r="X1009" s="15" t="s">
        <v>97</v>
      </c>
      <c r="Y1009" s="15">
        <v>0</v>
      </c>
      <c r="Z1009" s="15" t="s">
        <v>74</v>
      </c>
      <c r="AA1009" s="15" t="s">
        <v>40</v>
      </c>
      <c r="AB1009" s="15">
        <v>44428</v>
      </c>
      <c r="AC1009" s="15" t="s">
        <v>9291</v>
      </c>
      <c r="AD1009" s="15" t="s">
        <v>9292</v>
      </c>
      <c r="AE1009" s="15" t="s">
        <v>9293</v>
      </c>
      <c r="AF1009" s="15" t="s">
        <v>511</v>
      </c>
      <c r="AG1009" s="15" t="s">
        <v>9301</v>
      </c>
    </row>
    <row r="1010" spans="1:33" x14ac:dyDescent="0.45">
      <c r="A1010" s="15">
        <v>1001004</v>
      </c>
      <c r="B1010" s="15" t="s">
        <v>26</v>
      </c>
      <c r="C1010" s="18">
        <v>1708260441</v>
      </c>
      <c r="D1010" s="15">
        <v>2000</v>
      </c>
      <c r="E1010" s="15" t="s">
        <v>70</v>
      </c>
      <c r="F1010" s="15" t="s">
        <v>15253</v>
      </c>
      <c r="G1010" s="15" t="s">
        <v>29</v>
      </c>
      <c r="H1010" s="15" t="s">
        <v>4824</v>
      </c>
      <c r="I1010" s="15" t="s">
        <v>4825</v>
      </c>
      <c r="J1010" s="15" t="s">
        <v>4823</v>
      </c>
      <c r="K1010" s="15" t="s">
        <v>32</v>
      </c>
      <c r="L1010" s="15">
        <v>990182150</v>
      </c>
      <c r="M1010" s="15">
        <v>5131222</v>
      </c>
      <c r="N1010" s="15" t="s">
        <v>33</v>
      </c>
      <c r="O1010" s="15" t="s">
        <v>4826</v>
      </c>
      <c r="P1010" s="15">
        <v>24859</v>
      </c>
      <c r="Q1010" s="15" t="s">
        <v>58</v>
      </c>
      <c r="R1010" s="15" t="s">
        <v>59</v>
      </c>
      <c r="S1010" s="15" t="s">
        <v>279</v>
      </c>
      <c r="T1010" s="15" t="s">
        <v>15324</v>
      </c>
      <c r="U1010" s="15" t="s">
        <v>33</v>
      </c>
      <c r="V1010" s="15" t="s">
        <v>33</v>
      </c>
      <c r="W1010" s="15" t="s">
        <v>34</v>
      </c>
      <c r="X1010" s="15" t="s">
        <v>39</v>
      </c>
      <c r="Y1010" s="15">
        <v>0</v>
      </c>
      <c r="Z1010" s="15" t="s">
        <v>609</v>
      </c>
      <c r="AC1010" s="15" t="s">
        <v>9291</v>
      </c>
      <c r="AD1010" s="15" t="s">
        <v>9292</v>
      </c>
      <c r="AE1010" s="15" t="s">
        <v>9302</v>
      </c>
      <c r="AF1010" s="15" t="s">
        <v>5096</v>
      </c>
      <c r="AG1010" s="15" t="s">
        <v>9444</v>
      </c>
    </row>
    <row r="1011" spans="1:33" x14ac:dyDescent="0.45">
      <c r="A1011" s="15">
        <v>1001005</v>
      </c>
      <c r="B1011" s="15" t="s">
        <v>26</v>
      </c>
      <c r="C1011" s="18">
        <v>605394451</v>
      </c>
      <c r="D1011" s="15">
        <v>1500</v>
      </c>
      <c r="E1011" s="15" t="s">
        <v>28</v>
      </c>
      <c r="F1011" s="15" t="s">
        <v>15253</v>
      </c>
      <c r="G1011" s="15" t="s">
        <v>29</v>
      </c>
      <c r="H1011" s="15" t="s">
        <v>1276</v>
      </c>
      <c r="I1011" s="15" t="s">
        <v>4828</v>
      </c>
      <c r="J1011" s="15" t="s">
        <v>4827</v>
      </c>
      <c r="K1011" s="15" t="s">
        <v>32</v>
      </c>
      <c r="L1011" s="15">
        <v>999519257</v>
      </c>
      <c r="M1011" s="15" t="s">
        <v>33</v>
      </c>
      <c r="N1011" s="15" t="s">
        <v>4829</v>
      </c>
      <c r="O1011" s="15" t="s">
        <v>4830</v>
      </c>
      <c r="P1011" s="15">
        <v>33120</v>
      </c>
      <c r="Q1011" s="15" t="s">
        <v>58</v>
      </c>
      <c r="R1011" s="15" t="s">
        <v>36</v>
      </c>
      <c r="S1011" s="15" t="s">
        <v>348</v>
      </c>
      <c r="T1011" s="15" t="s">
        <v>15325</v>
      </c>
      <c r="W1011" s="15" t="s">
        <v>4831</v>
      </c>
      <c r="X1011" s="15" t="s">
        <v>97</v>
      </c>
      <c r="Y1011" s="15">
        <v>1</v>
      </c>
      <c r="Z1011" s="15" t="s">
        <v>74</v>
      </c>
      <c r="AC1011" s="15" t="s">
        <v>9291</v>
      </c>
      <c r="AD1011" s="15" t="s">
        <v>9292</v>
      </c>
      <c r="AE1011" s="15" t="s">
        <v>9293</v>
      </c>
      <c r="AF1011" s="15" t="s">
        <v>511</v>
      </c>
      <c r="AG1011" s="15" t="s">
        <v>9347</v>
      </c>
    </row>
    <row r="1012" spans="1:33" x14ac:dyDescent="0.45">
      <c r="A1012" s="15">
        <v>1001007</v>
      </c>
      <c r="B1012" s="15" t="s">
        <v>26</v>
      </c>
      <c r="C1012" s="18">
        <v>1722214531</v>
      </c>
      <c r="D1012" s="15">
        <v>2500</v>
      </c>
      <c r="E1012" s="15" t="s">
        <v>28</v>
      </c>
      <c r="F1012" s="15" t="s">
        <v>15253</v>
      </c>
      <c r="G1012" s="15" t="s">
        <v>29</v>
      </c>
      <c r="H1012" s="15" t="s">
        <v>1659</v>
      </c>
      <c r="I1012" s="15" t="s">
        <v>4833</v>
      </c>
      <c r="J1012" s="15" t="s">
        <v>4832</v>
      </c>
      <c r="K1012" s="15" t="s">
        <v>32</v>
      </c>
      <c r="L1012" s="15">
        <v>969614929</v>
      </c>
      <c r="M1012" s="15">
        <v>969614929</v>
      </c>
      <c r="N1012" s="15" t="s">
        <v>33</v>
      </c>
      <c r="O1012" s="15" t="s">
        <v>4834</v>
      </c>
      <c r="P1012" s="15">
        <v>32669</v>
      </c>
      <c r="Q1012" s="15" t="s">
        <v>58</v>
      </c>
      <c r="R1012" s="15" t="s">
        <v>36</v>
      </c>
      <c r="S1012" s="15" t="s">
        <v>279</v>
      </c>
      <c r="T1012" s="15" t="s">
        <v>15324</v>
      </c>
      <c r="U1012" s="15" t="s">
        <v>3802</v>
      </c>
      <c r="W1012" s="15" t="s">
        <v>3803</v>
      </c>
      <c r="X1012" s="15" t="s">
        <v>39</v>
      </c>
      <c r="Y1012" s="15">
        <v>0</v>
      </c>
      <c r="Z1012" s="15" t="s">
        <v>609</v>
      </c>
      <c r="AA1012" s="15" t="s">
        <v>609</v>
      </c>
      <c r="AB1012" s="15">
        <v>44207</v>
      </c>
      <c r="AC1012" s="15" t="s">
        <v>9291</v>
      </c>
      <c r="AD1012" s="15" t="s">
        <v>9295</v>
      </c>
      <c r="AE1012" s="15" t="s">
        <v>9309</v>
      </c>
      <c r="AF1012" s="15" t="s">
        <v>9310</v>
      </c>
      <c r="AG1012" s="15" t="s">
        <v>9503</v>
      </c>
    </row>
    <row r="1013" spans="1:33" x14ac:dyDescent="0.45">
      <c r="A1013" s="15">
        <v>1001008</v>
      </c>
      <c r="B1013" s="15" t="s">
        <v>26</v>
      </c>
      <c r="C1013" s="18">
        <v>1714567789</v>
      </c>
      <c r="D1013" s="15">
        <v>1000</v>
      </c>
      <c r="E1013" s="15" t="s">
        <v>70</v>
      </c>
      <c r="F1013" s="15" t="s">
        <v>15253</v>
      </c>
      <c r="G1013" s="15" t="s">
        <v>29</v>
      </c>
      <c r="H1013" s="15" t="s">
        <v>4836</v>
      </c>
      <c r="I1013" s="15" t="s">
        <v>4837</v>
      </c>
      <c r="J1013" s="15" t="s">
        <v>4835</v>
      </c>
      <c r="K1013" s="15" t="s">
        <v>32</v>
      </c>
      <c r="L1013" s="15">
        <v>994976366</v>
      </c>
      <c r="M1013" s="15">
        <v>994976366</v>
      </c>
      <c r="N1013" s="15" t="s">
        <v>33</v>
      </c>
      <c r="O1013" s="15" t="s">
        <v>4838</v>
      </c>
      <c r="P1013" s="15">
        <v>28277</v>
      </c>
      <c r="Q1013" s="15" t="s">
        <v>35</v>
      </c>
      <c r="R1013" s="15" t="s">
        <v>59</v>
      </c>
      <c r="S1013" s="15" t="s">
        <v>4839</v>
      </c>
      <c r="T1013" s="15" t="s">
        <v>15347</v>
      </c>
      <c r="U1013" s="15" t="s">
        <v>4840</v>
      </c>
      <c r="V1013" s="15">
        <v>994976366</v>
      </c>
      <c r="W1013" s="15" t="s">
        <v>4841</v>
      </c>
      <c r="X1013" s="15" t="s">
        <v>39</v>
      </c>
      <c r="Y1013" s="15">
        <v>0</v>
      </c>
      <c r="Z1013" s="15" t="s">
        <v>333</v>
      </c>
      <c r="AA1013" s="15" t="s">
        <v>609</v>
      </c>
      <c r="AB1013" s="15">
        <v>44211</v>
      </c>
      <c r="AC1013" s="15" t="s">
        <v>9291</v>
      </c>
      <c r="AD1013" s="15" t="s">
        <v>9295</v>
      </c>
      <c r="AE1013" s="15" t="s">
        <v>9469</v>
      </c>
      <c r="AF1013" s="15" t="s">
        <v>9307</v>
      </c>
      <c r="AG1013" s="15" t="s">
        <v>9515</v>
      </c>
    </row>
    <row r="1014" spans="1:33" x14ac:dyDescent="0.45">
      <c r="A1014" s="15">
        <v>1001009</v>
      </c>
      <c r="B1014" s="15" t="s">
        <v>26</v>
      </c>
      <c r="C1014" s="18">
        <v>606452050</v>
      </c>
      <c r="D1014" s="15">
        <v>0</v>
      </c>
      <c r="E1014" s="15" t="s">
        <v>28</v>
      </c>
      <c r="F1014" s="15" t="s">
        <v>15253</v>
      </c>
      <c r="G1014" s="15" t="s">
        <v>29</v>
      </c>
      <c r="H1014" s="15" t="s">
        <v>673</v>
      </c>
      <c r="I1014" s="15" t="s">
        <v>872</v>
      </c>
      <c r="J1014" s="15" t="s">
        <v>871</v>
      </c>
      <c r="K1014" s="15" t="s">
        <v>32</v>
      </c>
      <c r="L1014" s="15">
        <v>997086867</v>
      </c>
      <c r="M1014" s="15">
        <v>997086867</v>
      </c>
      <c r="N1014" s="15" t="s">
        <v>873</v>
      </c>
      <c r="O1014" s="15" t="s">
        <v>874</v>
      </c>
      <c r="P1014" s="15">
        <v>30145</v>
      </c>
      <c r="Q1014" s="15" t="s">
        <v>58</v>
      </c>
      <c r="R1014" s="15" t="s">
        <v>59</v>
      </c>
      <c r="S1014" s="15" t="s">
        <v>275</v>
      </c>
      <c r="T1014" s="15" t="s">
        <v>15324</v>
      </c>
      <c r="W1014" s="15" t="s">
        <v>875</v>
      </c>
      <c r="X1014" s="15" t="s">
        <v>39</v>
      </c>
      <c r="Y1014" s="15">
        <v>0</v>
      </c>
      <c r="Z1014" s="15" t="s">
        <v>609</v>
      </c>
      <c r="AA1014" s="15" t="s">
        <v>609</v>
      </c>
      <c r="AB1014" s="15">
        <v>44363</v>
      </c>
      <c r="AC1014" s="15" t="s">
        <v>9291</v>
      </c>
      <c r="AD1014" s="15" t="s">
        <v>9295</v>
      </c>
      <c r="AE1014" s="15" t="s">
        <v>9293</v>
      </c>
      <c r="AF1014" s="15" t="s">
        <v>511</v>
      </c>
      <c r="AG1014" s="15" t="s">
        <v>9301</v>
      </c>
    </row>
    <row r="1015" spans="1:33" x14ac:dyDescent="0.45">
      <c r="A1015" s="15">
        <v>1001010</v>
      </c>
      <c r="B1015" s="15" t="s">
        <v>26</v>
      </c>
      <c r="C1015" s="18">
        <v>602731069</v>
      </c>
      <c r="D1015" s="15">
        <v>2500</v>
      </c>
      <c r="E1015" s="15" t="s">
        <v>28</v>
      </c>
      <c r="F1015" s="15" t="s">
        <v>15253</v>
      </c>
      <c r="G1015" s="15" t="s">
        <v>29</v>
      </c>
      <c r="H1015" s="15" t="s">
        <v>866</v>
      </c>
      <c r="I1015" s="15" t="s">
        <v>4778</v>
      </c>
      <c r="J1015" s="15" t="s">
        <v>4842</v>
      </c>
      <c r="K1015" s="15" t="s">
        <v>32</v>
      </c>
      <c r="L1015" s="15">
        <v>967520550</v>
      </c>
      <c r="M1015" s="15">
        <v>967520550</v>
      </c>
      <c r="N1015" s="15" t="s">
        <v>33</v>
      </c>
      <c r="O1015" s="15" t="s">
        <v>4843</v>
      </c>
      <c r="P1015" s="15">
        <v>27749</v>
      </c>
      <c r="Q1015" s="15" t="s">
        <v>58</v>
      </c>
      <c r="R1015" s="15" t="s">
        <v>59</v>
      </c>
      <c r="S1015" s="15" t="s">
        <v>348</v>
      </c>
      <c r="T1015" s="15" t="s">
        <v>15325</v>
      </c>
      <c r="U1015" s="15" t="s">
        <v>4844</v>
      </c>
      <c r="V1015" s="15">
        <v>23826736</v>
      </c>
      <c r="W1015" s="15" t="s">
        <v>4845</v>
      </c>
      <c r="X1015" s="15" t="s">
        <v>39</v>
      </c>
      <c r="Y1015" s="15">
        <v>0</v>
      </c>
      <c r="Z1015" s="15" t="s">
        <v>609</v>
      </c>
      <c r="AA1015" s="15" t="s">
        <v>609</v>
      </c>
      <c r="AB1015" s="15">
        <v>44358</v>
      </c>
      <c r="AC1015" s="15" t="s">
        <v>9291</v>
      </c>
      <c r="AD1015" s="15" t="s">
        <v>9292</v>
      </c>
      <c r="AE1015" s="15" t="s">
        <v>9293</v>
      </c>
      <c r="AF1015" s="15" t="s">
        <v>511</v>
      </c>
      <c r="AG1015" s="15" t="s">
        <v>9294</v>
      </c>
    </row>
    <row r="1016" spans="1:33" x14ac:dyDescent="0.45">
      <c r="A1016" s="15">
        <v>1001011</v>
      </c>
      <c r="B1016" s="15" t="s">
        <v>26</v>
      </c>
      <c r="C1016" s="18">
        <v>401198080</v>
      </c>
      <c r="D1016" s="15">
        <v>900</v>
      </c>
      <c r="E1016" s="15" t="s">
        <v>28</v>
      </c>
      <c r="F1016" s="15" t="s">
        <v>15253</v>
      </c>
      <c r="G1016" s="15" t="s">
        <v>29</v>
      </c>
      <c r="H1016" s="15" t="s">
        <v>4847</v>
      </c>
      <c r="I1016" s="15" t="s">
        <v>4848</v>
      </c>
      <c r="J1016" s="15" t="s">
        <v>4846</v>
      </c>
      <c r="K1016" s="15" t="s">
        <v>32</v>
      </c>
      <c r="L1016" s="15">
        <v>987576822</v>
      </c>
      <c r="M1016" s="15">
        <v>987576822</v>
      </c>
      <c r="N1016" s="15" t="s">
        <v>4849</v>
      </c>
      <c r="O1016" s="15" t="s">
        <v>4850</v>
      </c>
      <c r="P1016" s="15">
        <v>28438</v>
      </c>
      <c r="Q1016" s="15" t="s">
        <v>58</v>
      </c>
      <c r="R1016" s="15" t="s">
        <v>36</v>
      </c>
      <c r="S1016" s="15" t="s">
        <v>244</v>
      </c>
      <c r="T1016" s="15" t="s">
        <v>15349</v>
      </c>
      <c r="U1016" s="15" t="s">
        <v>4851</v>
      </c>
      <c r="V1016" s="15">
        <v>6015500</v>
      </c>
      <c r="W1016" s="15" t="s">
        <v>4852</v>
      </c>
      <c r="X1016" s="15" t="s">
        <v>39</v>
      </c>
      <c r="Y1016" s="15">
        <v>0</v>
      </c>
      <c r="Z1016" s="15" t="s">
        <v>609</v>
      </c>
      <c r="AA1016" s="15" t="s">
        <v>609</v>
      </c>
      <c r="AB1016" s="15">
        <v>44229</v>
      </c>
      <c r="AC1016" s="15" t="s">
        <v>9291</v>
      </c>
      <c r="AD1016" s="15" t="s">
        <v>9295</v>
      </c>
      <c r="AE1016" s="15" t="s">
        <v>9314</v>
      </c>
      <c r="AF1016" s="15" t="s">
        <v>9419</v>
      </c>
      <c r="AG1016" s="15" t="s">
        <v>9516</v>
      </c>
    </row>
    <row r="1017" spans="1:33" x14ac:dyDescent="0.45">
      <c r="A1017" s="15">
        <v>1001012</v>
      </c>
      <c r="B1017" s="15" t="s">
        <v>26</v>
      </c>
      <c r="C1017" s="18">
        <v>1724088115</v>
      </c>
      <c r="D1017" s="15">
        <v>1000</v>
      </c>
      <c r="E1017" s="15" t="s">
        <v>28</v>
      </c>
      <c r="F1017" s="15" t="s">
        <v>15253</v>
      </c>
      <c r="G1017" s="15" t="s">
        <v>29</v>
      </c>
      <c r="H1017" s="15" t="s">
        <v>4854</v>
      </c>
      <c r="I1017" s="15" t="s">
        <v>4855</v>
      </c>
      <c r="J1017" s="15" t="s">
        <v>4853</v>
      </c>
      <c r="K1017" s="15" t="s">
        <v>32</v>
      </c>
      <c r="L1017" s="15">
        <v>939011782</v>
      </c>
      <c r="M1017" s="15">
        <v>939011782</v>
      </c>
      <c r="N1017" s="15" t="s">
        <v>4856</v>
      </c>
      <c r="O1017" s="15" t="s">
        <v>4857</v>
      </c>
      <c r="P1017" s="15">
        <v>34209</v>
      </c>
      <c r="Q1017" s="15" t="s">
        <v>35</v>
      </c>
      <c r="R1017" s="15" t="s">
        <v>36</v>
      </c>
      <c r="S1017" s="15" t="s">
        <v>4858</v>
      </c>
      <c r="T1017" s="15" t="s">
        <v>15340</v>
      </c>
      <c r="U1017" s="15" t="s">
        <v>1286</v>
      </c>
      <c r="V1017" s="15">
        <v>939011782</v>
      </c>
      <c r="W1017" s="15" t="s">
        <v>4859</v>
      </c>
      <c r="X1017" s="15" t="s">
        <v>39</v>
      </c>
      <c r="Y1017" s="15">
        <v>1</v>
      </c>
      <c r="Z1017" s="15" t="s">
        <v>609</v>
      </c>
      <c r="AA1017" s="15" t="s">
        <v>609</v>
      </c>
      <c r="AB1017" s="15">
        <v>44364</v>
      </c>
      <c r="AC1017" s="15" t="s">
        <v>9291</v>
      </c>
      <c r="AD1017" s="15" t="s">
        <v>9292</v>
      </c>
      <c r="AE1017" s="15" t="s">
        <v>9302</v>
      </c>
      <c r="AF1017" s="15" t="s">
        <v>5096</v>
      </c>
      <c r="AG1017" s="15" t="s">
        <v>9495</v>
      </c>
    </row>
    <row r="1018" spans="1:33" x14ac:dyDescent="0.45">
      <c r="A1018" s="15">
        <v>1001013</v>
      </c>
      <c r="B1018" s="15" t="s">
        <v>26</v>
      </c>
      <c r="C1018" s="18">
        <v>600959167</v>
      </c>
      <c r="D1018" s="15">
        <v>800</v>
      </c>
      <c r="E1018" s="15" t="s">
        <v>70</v>
      </c>
      <c r="F1018" s="15" t="s">
        <v>15253</v>
      </c>
      <c r="G1018" s="15" t="s">
        <v>29</v>
      </c>
      <c r="H1018" s="15" t="s">
        <v>4861</v>
      </c>
      <c r="I1018" s="15" t="s">
        <v>4862</v>
      </c>
      <c r="J1018" s="15" t="s">
        <v>4860</v>
      </c>
      <c r="K1018" s="15" t="s">
        <v>32</v>
      </c>
      <c r="L1018" s="15" t="s">
        <v>33</v>
      </c>
      <c r="M1018" s="15" t="s">
        <v>33</v>
      </c>
      <c r="N1018" s="15" t="s">
        <v>4863</v>
      </c>
      <c r="O1018" s="15" t="s">
        <v>4864</v>
      </c>
      <c r="P1018" s="15">
        <v>20474</v>
      </c>
      <c r="Q1018" s="15" t="s">
        <v>58</v>
      </c>
      <c r="R1018" s="15" t="s">
        <v>36</v>
      </c>
      <c r="S1018" s="15" t="s">
        <v>79</v>
      </c>
      <c r="T1018" s="15" t="s">
        <v>79</v>
      </c>
      <c r="W1018" s="15" t="s">
        <v>34</v>
      </c>
      <c r="X1018" s="15" t="s">
        <v>97</v>
      </c>
      <c r="Y1018" s="15">
        <v>0</v>
      </c>
      <c r="Z1018" s="15" t="s">
        <v>74</v>
      </c>
      <c r="AA1018" s="15" t="s">
        <v>677</v>
      </c>
      <c r="AB1018" s="15">
        <v>44597</v>
      </c>
      <c r="AC1018" s="15" t="s">
        <v>9291</v>
      </c>
      <c r="AD1018" s="15" t="s">
        <v>9296</v>
      </c>
      <c r="AE1018" s="15" t="s">
        <v>9293</v>
      </c>
      <c r="AF1018" s="15" t="s">
        <v>511</v>
      </c>
      <c r="AG1018" s="15" t="s">
        <v>9342</v>
      </c>
    </row>
    <row r="1019" spans="1:33" x14ac:dyDescent="0.45">
      <c r="A1019" s="15">
        <v>1001014</v>
      </c>
      <c r="B1019" s="15" t="s">
        <v>26</v>
      </c>
      <c r="C1019" s="18">
        <v>1725082372</v>
      </c>
      <c r="D1019" s="15">
        <v>400</v>
      </c>
      <c r="E1019" s="15" t="s">
        <v>70</v>
      </c>
      <c r="F1019" s="15" t="s">
        <v>15253</v>
      </c>
      <c r="G1019" s="15" t="s">
        <v>29</v>
      </c>
      <c r="H1019" s="15" t="s">
        <v>4866</v>
      </c>
      <c r="I1019" s="15" t="s">
        <v>4855</v>
      </c>
      <c r="J1019" s="15" t="s">
        <v>4865</v>
      </c>
      <c r="K1019" s="15" t="s">
        <v>32</v>
      </c>
      <c r="L1019" s="15">
        <v>980823584</v>
      </c>
      <c r="M1019" s="15">
        <v>980823584</v>
      </c>
      <c r="N1019" s="15" t="s">
        <v>4867</v>
      </c>
      <c r="O1019" s="15" t="s">
        <v>4868</v>
      </c>
      <c r="P1019" s="15">
        <v>35741</v>
      </c>
      <c r="Q1019" s="15" t="s">
        <v>35</v>
      </c>
      <c r="R1019" s="15" t="s">
        <v>36</v>
      </c>
      <c r="S1019" s="15" t="s">
        <v>4869</v>
      </c>
      <c r="T1019" s="15" t="s">
        <v>15350</v>
      </c>
      <c r="U1019" s="15" t="s">
        <v>4870</v>
      </c>
      <c r="V1019" s="15">
        <v>980823584</v>
      </c>
      <c r="W1019" s="15" t="s">
        <v>4871</v>
      </c>
      <c r="X1019" s="15" t="s">
        <v>39</v>
      </c>
      <c r="Y1019" s="15">
        <v>1</v>
      </c>
      <c r="Z1019" s="15" t="s">
        <v>609</v>
      </c>
      <c r="AA1019" s="15" t="s">
        <v>46</v>
      </c>
      <c r="AB1019" s="15">
        <v>44212</v>
      </c>
      <c r="AC1019" s="15" t="s">
        <v>9291</v>
      </c>
      <c r="AD1019" s="15" t="s">
        <v>9292</v>
      </c>
      <c r="AE1019" s="15" t="s">
        <v>9302</v>
      </c>
      <c r="AF1019" s="15" t="s">
        <v>5096</v>
      </c>
      <c r="AG1019" s="15" t="s">
        <v>9312</v>
      </c>
    </row>
    <row r="1020" spans="1:33" x14ac:dyDescent="0.45">
      <c r="A1020" s="15">
        <v>1001015</v>
      </c>
      <c r="B1020" s="15" t="s">
        <v>26</v>
      </c>
      <c r="C1020" s="18">
        <v>1400523039</v>
      </c>
      <c r="D1020" s="15">
        <v>800</v>
      </c>
      <c r="E1020" s="15" t="s">
        <v>28</v>
      </c>
      <c r="F1020" s="15" t="s">
        <v>15253</v>
      </c>
      <c r="G1020" s="15" t="s">
        <v>29</v>
      </c>
      <c r="H1020" s="15" t="s">
        <v>4873</v>
      </c>
      <c r="I1020" s="15" t="s">
        <v>4874</v>
      </c>
      <c r="J1020" s="15" t="s">
        <v>4872</v>
      </c>
      <c r="K1020" s="15" t="s">
        <v>32</v>
      </c>
      <c r="L1020" s="15">
        <v>969283266</v>
      </c>
      <c r="M1020" s="15">
        <v>969283266</v>
      </c>
      <c r="N1020" s="15" t="s">
        <v>33</v>
      </c>
      <c r="O1020" s="15" t="s">
        <v>4875</v>
      </c>
      <c r="P1020" s="15">
        <v>28999</v>
      </c>
      <c r="Q1020" s="15" t="s">
        <v>35</v>
      </c>
      <c r="R1020" s="15" t="s">
        <v>36</v>
      </c>
      <c r="S1020" s="15" t="s">
        <v>119</v>
      </c>
      <c r="T1020" s="15" t="s">
        <v>15324</v>
      </c>
      <c r="U1020" s="15" t="s">
        <v>33</v>
      </c>
      <c r="V1020" s="15">
        <v>969283266</v>
      </c>
      <c r="W1020" s="15" t="s">
        <v>4876</v>
      </c>
      <c r="X1020" s="15" t="s">
        <v>39</v>
      </c>
      <c r="Y1020" s="15">
        <v>0</v>
      </c>
      <c r="Z1020" s="15" t="s">
        <v>609</v>
      </c>
      <c r="AA1020" s="15" t="s">
        <v>609</v>
      </c>
      <c r="AB1020" s="15">
        <v>44223</v>
      </c>
      <c r="AC1020" s="15" t="s">
        <v>9291</v>
      </c>
      <c r="AD1020" s="15" t="s">
        <v>9295</v>
      </c>
      <c r="AE1020" s="15" t="s">
        <v>9393</v>
      </c>
      <c r="AF1020" s="15" t="s">
        <v>9517</v>
      </c>
      <c r="AG1020" s="15" t="s">
        <v>9518</v>
      </c>
    </row>
    <row r="1021" spans="1:33" x14ac:dyDescent="0.45">
      <c r="A1021" s="15">
        <v>1001016</v>
      </c>
      <c r="B1021" s="15" t="s">
        <v>26</v>
      </c>
      <c r="C1021" s="18">
        <v>1207890573</v>
      </c>
      <c r="D1021" s="15">
        <v>0</v>
      </c>
      <c r="E1021" s="15" t="s">
        <v>70</v>
      </c>
      <c r="F1021" s="15" t="s">
        <v>15253</v>
      </c>
      <c r="G1021" s="15" t="s">
        <v>29</v>
      </c>
      <c r="H1021" s="15" t="s">
        <v>4878</v>
      </c>
      <c r="I1021" s="15" t="s">
        <v>4879</v>
      </c>
      <c r="J1021" s="15" t="s">
        <v>4877</v>
      </c>
      <c r="K1021" s="15" t="s">
        <v>32</v>
      </c>
      <c r="L1021" s="15">
        <v>988072443</v>
      </c>
      <c r="M1021" s="15">
        <v>988072443</v>
      </c>
      <c r="N1021" s="15" t="s">
        <v>4880</v>
      </c>
      <c r="O1021" s="15" t="s">
        <v>4881</v>
      </c>
      <c r="P1021" s="15">
        <v>34320</v>
      </c>
      <c r="Q1021" s="15" t="s">
        <v>35</v>
      </c>
      <c r="R1021" s="15" t="s">
        <v>36</v>
      </c>
      <c r="S1021" s="15" t="s">
        <v>279</v>
      </c>
      <c r="T1021" s="15" t="s">
        <v>15324</v>
      </c>
      <c r="U1021" s="15" t="s">
        <v>33</v>
      </c>
      <c r="V1021" s="15" t="s">
        <v>33</v>
      </c>
      <c r="W1021" s="15" t="s">
        <v>34</v>
      </c>
      <c r="X1021" s="15" t="s">
        <v>39</v>
      </c>
      <c r="Y1021" s="15">
        <v>0</v>
      </c>
      <c r="Z1021" s="15" t="s">
        <v>609</v>
      </c>
      <c r="AC1021" s="15" t="s">
        <v>9291</v>
      </c>
      <c r="AD1021" s="15" t="s">
        <v>9292</v>
      </c>
      <c r="AE1021" s="15" t="s">
        <v>9319</v>
      </c>
      <c r="AF1021" s="15" t="s">
        <v>9492</v>
      </c>
      <c r="AG1021" s="15" t="s">
        <v>9492</v>
      </c>
    </row>
    <row r="1022" spans="1:33" x14ac:dyDescent="0.45">
      <c r="A1022" s="15">
        <v>1001017</v>
      </c>
      <c r="B1022" s="15" t="s">
        <v>26</v>
      </c>
      <c r="C1022" s="18">
        <v>602738866</v>
      </c>
      <c r="D1022" s="15" t="s">
        <v>15239</v>
      </c>
      <c r="E1022" s="15" t="s">
        <v>70</v>
      </c>
      <c r="F1022" s="15" t="s">
        <v>15253</v>
      </c>
      <c r="G1022" s="15" t="s">
        <v>29</v>
      </c>
      <c r="H1022" s="15" t="s">
        <v>4883</v>
      </c>
      <c r="I1022" s="15" t="s">
        <v>4884</v>
      </c>
      <c r="J1022" s="15" t="s">
        <v>4882</v>
      </c>
      <c r="K1022" s="15" t="s">
        <v>32</v>
      </c>
      <c r="L1022" s="15">
        <v>32604002</v>
      </c>
      <c r="M1022" s="15">
        <v>984546169</v>
      </c>
      <c r="N1022" s="15" t="s">
        <v>4885</v>
      </c>
      <c r="O1022" s="15" t="s">
        <v>4886</v>
      </c>
      <c r="P1022" s="15">
        <v>26944</v>
      </c>
      <c r="Q1022" s="15" t="s">
        <v>58</v>
      </c>
      <c r="R1022" s="15" t="s">
        <v>36</v>
      </c>
      <c r="S1022" s="15" t="s">
        <v>1154</v>
      </c>
      <c r="T1022" s="15" t="s">
        <v>15308</v>
      </c>
      <c r="W1022" s="15" t="s">
        <v>34</v>
      </c>
      <c r="X1022" s="15" t="s">
        <v>97</v>
      </c>
      <c r="Y1022" s="15">
        <v>2</v>
      </c>
      <c r="Z1022" s="15" t="s">
        <v>74</v>
      </c>
      <c r="AC1022" s="15" t="s">
        <v>9291</v>
      </c>
      <c r="AD1022" s="15" t="s">
        <v>9296</v>
      </c>
      <c r="AE1022" s="15" t="s">
        <v>9293</v>
      </c>
      <c r="AF1022" s="15" t="s">
        <v>511</v>
      </c>
      <c r="AG1022" s="15" t="s">
        <v>9304</v>
      </c>
    </row>
    <row r="1023" spans="1:33" x14ac:dyDescent="0.45">
      <c r="A1023" s="15">
        <v>1001018</v>
      </c>
      <c r="B1023" s="15" t="s">
        <v>26</v>
      </c>
      <c r="C1023" s="18">
        <v>1713509972</v>
      </c>
      <c r="D1023" s="15">
        <v>1500</v>
      </c>
      <c r="E1023" s="15" t="s">
        <v>70</v>
      </c>
      <c r="F1023" s="15" t="s">
        <v>15253</v>
      </c>
      <c r="G1023" s="15" t="s">
        <v>29</v>
      </c>
      <c r="H1023" s="15" t="s">
        <v>4888</v>
      </c>
      <c r="I1023" s="15" t="s">
        <v>4889</v>
      </c>
      <c r="J1023" s="15" t="s">
        <v>4887</v>
      </c>
      <c r="K1023" s="15" t="s">
        <v>32</v>
      </c>
      <c r="L1023" s="15">
        <v>959508876</v>
      </c>
      <c r="M1023" s="15">
        <v>959508876</v>
      </c>
      <c r="N1023" s="15" t="s">
        <v>4890</v>
      </c>
      <c r="O1023" s="15" t="s">
        <v>4891</v>
      </c>
      <c r="P1023" s="15">
        <v>28239</v>
      </c>
      <c r="Q1023" s="15" t="s">
        <v>35</v>
      </c>
      <c r="R1023" s="15" t="s">
        <v>59</v>
      </c>
      <c r="S1023" s="15" t="s">
        <v>244</v>
      </c>
      <c r="T1023" s="15" t="s">
        <v>15349</v>
      </c>
      <c r="U1023" s="15" t="s">
        <v>4892</v>
      </c>
      <c r="V1023" s="15">
        <v>987683332</v>
      </c>
      <c r="W1023" s="15" t="s">
        <v>4893</v>
      </c>
      <c r="X1023" s="15" t="s">
        <v>39</v>
      </c>
      <c r="Y1023" s="15">
        <v>0</v>
      </c>
      <c r="Z1023" s="15" t="s">
        <v>609</v>
      </c>
      <c r="AA1023" s="15" t="s">
        <v>46</v>
      </c>
      <c r="AB1023" s="15">
        <v>44212</v>
      </c>
      <c r="AC1023" s="15" t="s">
        <v>9291</v>
      </c>
      <c r="AD1023" s="15" t="s">
        <v>9295</v>
      </c>
      <c r="AE1023" s="15" t="s">
        <v>9302</v>
      </c>
      <c r="AF1023" s="15" t="s">
        <v>5096</v>
      </c>
      <c r="AG1023" s="15" t="s">
        <v>9399</v>
      </c>
    </row>
    <row r="1024" spans="1:33" x14ac:dyDescent="0.45">
      <c r="A1024" s="15">
        <v>1001019</v>
      </c>
      <c r="B1024" s="15" t="s">
        <v>26</v>
      </c>
      <c r="C1024" s="18">
        <v>1727270454</v>
      </c>
      <c r="D1024" s="15">
        <v>3500</v>
      </c>
      <c r="E1024" s="15" t="s">
        <v>70</v>
      </c>
      <c r="F1024" s="15" t="s">
        <v>15253</v>
      </c>
      <c r="G1024" s="15" t="s">
        <v>29</v>
      </c>
      <c r="H1024" s="15" t="s">
        <v>4895</v>
      </c>
      <c r="I1024" s="15" t="s">
        <v>4896</v>
      </c>
      <c r="J1024" s="15" t="s">
        <v>4894</v>
      </c>
      <c r="K1024" s="15" t="s">
        <v>32</v>
      </c>
      <c r="L1024" s="15">
        <v>980823584</v>
      </c>
      <c r="M1024" s="15">
        <v>980823584</v>
      </c>
      <c r="N1024" s="15" t="s">
        <v>4897</v>
      </c>
      <c r="O1024" s="15" t="s">
        <v>4891</v>
      </c>
      <c r="P1024" s="15">
        <v>35783</v>
      </c>
      <c r="Q1024" s="15" t="s">
        <v>35</v>
      </c>
      <c r="R1024" s="15" t="s">
        <v>59</v>
      </c>
      <c r="S1024" s="15" t="s">
        <v>4869</v>
      </c>
      <c r="T1024" s="15" t="s">
        <v>15350</v>
      </c>
      <c r="U1024" s="15" t="s">
        <v>4870</v>
      </c>
      <c r="V1024" s="15">
        <v>980823584</v>
      </c>
      <c r="W1024" s="15" t="s">
        <v>4893</v>
      </c>
      <c r="X1024" s="15" t="s">
        <v>39</v>
      </c>
      <c r="Y1024" s="15">
        <v>0</v>
      </c>
      <c r="Z1024" s="15" t="s">
        <v>609</v>
      </c>
      <c r="AA1024" s="15" t="s">
        <v>609</v>
      </c>
      <c r="AB1024" s="15">
        <v>44257</v>
      </c>
      <c r="AC1024" s="15" t="s">
        <v>9291</v>
      </c>
      <c r="AD1024" s="15" t="s">
        <v>9292</v>
      </c>
      <c r="AE1024" s="15" t="s">
        <v>9302</v>
      </c>
      <c r="AF1024" s="15" t="s">
        <v>5096</v>
      </c>
      <c r="AG1024" s="15" t="s">
        <v>9383</v>
      </c>
    </row>
    <row r="1025" spans="1:33" x14ac:dyDescent="0.45">
      <c r="A1025" s="15">
        <v>1001020</v>
      </c>
      <c r="B1025" s="15" t="s">
        <v>26</v>
      </c>
      <c r="C1025" s="18">
        <v>1311443475</v>
      </c>
      <c r="D1025" s="15">
        <v>800</v>
      </c>
      <c r="E1025" s="15" t="s">
        <v>70</v>
      </c>
      <c r="F1025" s="15" t="s">
        <v>15253</v>
      </c>
      <c r="G1025" s="15" t="s">
        <v>29</v>
      </c>
      <c r="H1025" s="15" t="s">
        <v>4899</v>
      </c>
      <c r="I1025" s="15" t="s">
        <v>4900</v>
      </c>
      <c r="J1025" s="15" t="s">
        <v>4898</v>
      </c>
      <c r="K1025" s="15" t="s">
        <v>32</v>
      </c>
      <c r="L1025" s="15">
        <v>980379025</v>
      </c>
      <c r="M1025" s="15">
        <v>980379025</v>
      </c>
      <c r="N1025" s="15" t="s">
        <v>4901</v>
      </c>
      <c r="O1025" s="15" t="s">
        <v>4902</v>
      </c>
      <c r="P1025" s="15">
        <v>31470</v>
      </c>
      <c r="Q1025" s="15" t="s">
        <v>35</v>
      </c>
      <c r="R1025" s="15" t="s">
        <v>59</v>
      </c>
      <c r="S1025" s="15" t="s">
        <v>904</v>
      </c>
      <c r="T1025" s="15" t="s">
        <v>15358</v>
      </c>
      <c r="U1025" s="15" t="s">
        <v>4903</v>
      </c>
      <c r="V1025" s="15">
        <v>2470852</v>
      </c>
      <c r="W1025" s="15" t="s">
        <v>4904</v>
      </c>
      <c r="X1025" s="15" t="s">
        <v>39</v>
      </c>
      <c r="Y1025" s="15">
        <v>0</v>
      </c>
      <c r="Z1025" s="15" t="s">
        <v>609</v>
      </c>
      <c r="AA1025" s="15" t="s">
        <v>609</v>
      </c>
      <c r="AB1025" s="15">
        <v>44217</v>
      </c>
      <c r="AC1025" s="15" t="s">
        <v>9291</v>
      </c>
      <c r="AD1025" s="15" t="s">
        <v>9295</v>
      </c>
      <c r="AE1025" s="15" t="s">
        <v>9427</v>
      </c>
      <c r="AF1025" s="15" t="s">
        <v>9456</v>
      </c>
      <c r="AG1025" s="15" t="s">
        <v>9456</v>
      </c>
    </row>
    <row r="1026" spans="1:33" x14ac:dyDescent="0.45">
      <c r="A1026" s="15">
        <v>1001021</v>
      </c>
      <c r="B1026" s="15" t="s">
        <v>26</v>
      </c>
      <c r="C1026" s="18">
        <v>503820920</v>
      </c>
      <c r="D1026" s="15">
        <v>650</v>
      </c>
      <c r="E1026" s="15" t="s">
        <v>28</v>
      </c>
      <c r="F1026" s="15" t="s">
        <v>15253</v>
      </c>
      <c r="G1026" s="15" t="s">
        <v>29</v>
      </c>
      <c r="H1026" s="15" t="s">
        <v>4906</v>
      </c>
      <c r="I1026" s="15" t="s">
        <v>1528</v>
      </c>
      <c r="J1026" s="15" t="s">
        <v>4905</v>
      </c>
      <c r="K1026" s="15" t="s">
        <v>32</v>
      </c>
      <c r="L1026" s="15">
        <v>979373714</v>
      </c>
      <c r="M1026" s="15">
        <v>979373714</v>
      </c>
      <c r="N1026" s="15" t="s">
        <v>4907</v>
      </c>
      <c r="O1026" s="15" t="s">
        <v>4908</v>
      </c>
      <c r="P1026" s="15">
        <v>32636</v>
      </c>
      <c r="Q1026" s="15" t="s">
        <v>58</v>
      </c>
      <c r="R1026" s="15" t="s">
        <v>36</v>
      </c>
      <c r="S1026" s="15" t="s">
        <v>4909</v>
      </c>
      <c r="T1026" s="15" t="s">
        <v>15355</v>
      </c>
      <c r="U1026" s="15" t="s">
        <v>4910</v>
      </c>
      <c r="V1026" s="15">
        <v>979373714</v>
      </c>
      <c r="W1026" s="15" t="s">
        <v>4911</v>
      </c>
      <c r="X1026" s="15" t="s">
        <v>97</v>
      </c>
      <c r="Y1026" s="15">
        <v>3</v>
      </c>
      <c r="Z1026" s="15" t="s">
        <v>609</v>
      </c>
      <c r="AA1026" s="15" t="s">
        <v>46</v>
      </c>
      <c r="AB1026" s="15">
        <v>44219</v>
      </c>
      <c r="AC1026" s="15" t="s">
        <v>9291</v>
      </c>
      <c r="AD1026" s="15" t="s">
        <v>9295</v>
      </c>
      <c r="AE1026" s="15" t="s">
        <v>9363</v>
      </c>
      <c r="AF1026" s="15" t="s">
        <v>9364</v>
      </c>
      <c r="AG1026" s="15" t="s">
        <v>9364</v>
      </c>
    </row>
    <row r="1027" spans="1:33" x14ac:dyDescent="0.45">
      <c r="A1027" s="15">
        <v>1001022</v>
      </c>
      <c r="B1027" s="15" t="s">
        <v>26</v>
      </c>
      <c r="C1027" s="18">
        <v>602481525</v>
      </c>
      <c r="D1027" s="15">
        <v>400</v>
      </c>
      <c r="E1027" s="15" t="s">
        <v>28</v>
      </c>
      <c r="F1027" s="15" t="s">
        <v>15253</v>
      </c>
      <c r="G1027" s="15" t="s">
        <v>29</v>
      </c>
      <c r="H1027" s="15" t="s">
        <v>4913</v>
      </c>
      <c r="I1027" s="15" t="s">
        <v>4914</v>
      </c>
      <c r="J1027" s="15" t="s">
        <v>4912</v>
      </c>
      <c r="K1027" s="15" t="s">
        <v>32</v>
      </c>
      <c r="L1027" s="15">
        <v>979547927</v>
      </c>
      <c r="M1027" s="15">
        <v>979547927</v>
      </c>
      <c r="N1027" s="15" t="s">
        <v>33</v>
      </c>
      <c r="O1027" s="15" t="s">
        <v>4915</v>
      </c>
      <c r="P1027" s="15">
        <v>25885</v>
      </c>
      <c r="Q1027" s="15" t="s">
        <v>409</v>
      </c>
      <c r="R1027" s="15" t="s">
        <v>59</v>
      </c>
      <c r="S1027" s="15" t="s">
        <v>1085</v>
      </c>
      <c r="T1027" s="15" t="s">
        <v>15312</v>
      </c>
      <c r="W1027" s="15" t="s">
        <v>4915</v>
      </c>
      <c r="X1027" s="15" t="s">
        <v>97</v>
      </c>
      <c r="Y1027" s="15">
        <v>0</v>
      </c>
      <c r="Z1027" s="15" t="s">
        <v>74</v>
      </c>
      <c r="AC1027" s="15" t="s">
        <v>9291</v>
      </c>
      <c r="AD1027" s="15" t="s">
        <v>9295</v>
      </c>
      <c r="AE1027" s="15" t="s">
        <v>9293</v>
      </c>
      <c r="AF1027" s="15" t="s">
        <v>511</v>
      </c>
      <c r="AG1027" s="15" t="s">
        <v>9294</v>
      </c>
    </row>
    <row r="1028" spans="1:33" x14ac:dyDescent="0.45">
      <c r="A1028" s="15">
        <v>1001023</v>
      </c>
      <c r="B1028" s="15" t="s">
        <v>26</v>
      </c>
      <c r="C1028" s="18">
        <v>1703870137</v>
      </c>
      <c r="D1028" s="15">
        <v>3000</v>
      </c>
      <c r="E1028" s="15" t="s">
        <v>70</v>
      </c>
      <c r="F1028" s="15" t="s">
        <v>15253</v>
      </c>
      <c r="G1028" s="15" t="s">
        <v>29</v>
      </c>
      <c r="H1028" s="15" t="s">
        <v>4917</v>
      </c>
      <c r="I1028" s="15" t="s">
        <v>4918</v>
      </c>
      <c r="J1028" s="15" t="s">
        <v>4916</v>
      </c>
      <c r="K1028" s="15" t="s">
        <v>32</v>
      </c>
      <c r="L1028" s="15">
        <v>3570122</v>
      </c>
      <c r="M1028" s="15">
        <v>983795130</v>
      </c>
      <c r="N1028" s="15" t="s">
        <v>33</v>
      </c>
      <c r="O1028" s="15" t="s">
        <v>4919</v>
      </c>
      <c r="P1028" s="15">
        <v>15389</v>
      </c>
      <c r="Q1028" s="15" t="s">
        <v>58</v>
      </c>
      <c r="R1028" s="15" t="s">
        <v>36</v>
      </c>
      <c r="S1028" s="15" t="s">
        <v>845</v>
      </c>
      <c r="T1028" s="15" t="s">
        <v>845</v>
      </c>
      <c r="U1028" s="15" t="s">
        <v>33</v>
      </c>
      <c r="V1028" s="15" t="s">
        <v>33</v>
      </c>
      <c r="W1028" s="15" t="s">
        <v>4920</v>
      </c>
      <c r="X1028" s="15" t="s">
        <v>39</v>
      </c>
      <c r="Y1028" s="15">
        <v>0</v>
      </c>
      <c r="Z1028" s="15" t="s">
        <v>609</v>
      </c>
      <c r="AA1028" s="15" t="s">
        <v>609</v>
      </c>
      <c r="AB1028" s="15">
        <v>44369</v>
      </c>
      <c r="AC1028" s="15" t="s">
        <v>9291</v>
      </c>
      <c r="AD1028" s="15" t="s">
        <v>9295</v>
      </c>
      <c r="AE1028" s="15" t="s">
        <v>9302</v>
      </c>
      <c r="AF1028" s="15" t="s">
        <v>5096</v>
      </c>
      <c r="AG1028" s="15" t="s">
        <v>9367</v>
      </c>
    </row>
    <row r="1029" spans="1:33" x14ac:dyDescent="0.45">
      <c r="A1029" s="15">
        <v>1001024</v>
      </c>
      <c r="B1029" s="15" t="s">
        <v>26</v>
      </c>
      <c r="C1029" s="18">
        <v>1717420325</v>
      </c>
      <c r="D1029" s="15">
        <v>1000</v>
      </c>
      <c r="E1029" s="15" t="s">
        <v>28</v>
      </c>
      <c r="F1029" s="15" t="s">
        <v>15253</v>
      </c>
      <c r="G1029" s="15" t="s">
        <v>29</v>
      </c>
      <c r="H1029" s="15" t="s">
        <v>4922</v>
      </c>
      <c r="I1029" s="15" t="s">
        <v>4923</v>
      </c>
      <c r="J1029" s="15" t="s">
        <v>4921</v>
      </c>
      <c r="K1029" s="15" t="s">
        <v>32</v>
      </c>
      <c r="L1029" s="15">
        <v>999841364</v>
      </c>
      <c r="M1029" s="15">
        <v>999841364</v>
      </c>
      <c r="N1029" s="15" t="s">
        <v>33</v>
      </c>
      <c r="O1029" s="15" t="s">
        <v>4924</v>
      </c>
      <c r="P1029" s="15">
        <v>29612</v>
      </c>
      <c r="Q1029" s="15" t="s">
        <v>58</v>
      </c>
      <c r="R1029" s="15" t="s">
        <v>59</v>
      </c>
      <c r="S1029" s="15" t="s">
        <v>3917</v>
      </c>
      <c r="T1029" s="15" t="s">
        <v>15350</v>
      </c>
      <c r="U1029" s="15" t="s">
        <v>4925</v>
      </c>
      <c r="V1029" s="15">
        <v>999841364</v>
      </c>
      <c r="W1029" s="15" t="s">
        <v>4926</v>
      </c>
      <c r="X1029" s="15" t="s">
        <v>39</v>
      </c>
      <c r="Y1029" s="15">
        <v>2</v>
      </c>
      <c r="Z1029" s="15" t="s">
        <v>609</v>
      </c>
      <c r="AA1029" s="15" t="s">
        <v>665</v>
      </c>
      <c r="AB1029" s="15">
        <v>44627</v>
      </c>
      <c r="AC1029" s="15" t="s">
        <v>9291</v>
      </c>
      <c r="AD1029" s="15" t="s">
        <v>9295</v>
      </c>
      <c r="AE1029" s="15" t="s">
        <v>9293</v>
      </c>
      <c r="AF1029" s="15" t="s">
        <v>511</v>
      </c>
      <c r="AG1029" s="15" t="s">
        <v>9347</v>
      </c>
    </row>
    <row r="1030" spans="1:33" x14ac:dyDescent="0.45">
      <c r="A1030" s="15">
        <v>1001025</v>
      </c>
      <c r="B1030" s="15" t="s">
        <v>26</v>
      </c>
      <c r="C1030" s="18">
        <v>1001991619</v>
      </c>
      <c r="D1030" s="15">
        <v>1000</v>
      </c>
      <c r="E1030" s="15" t="s">
        <v>28</v>
      </c>
      <c r="F1030" s="15" t="s">
        <v>15253</v>
      </c>
      <c r="G1030" s="15" t="s">
        <v>29</v>
      </c>
      <c r="H1030" s="15" t="s">
        <v>4928</v>
      </c>
      <c r="I1030" s="15" t="s">
        <v>4929</v>
      </c>
      <c r="J1030" s="15" t="s">
        <v>4927</v>
      </c>
      <c r="K1030" s="15" t="s">
        <v>32</v>
      </c>
      <c r="L1030" s="15">
        <v>988219079</v>
      </c>
      <c r="M1030" s="15">
        <v>988219079</v>
      </c>
      <c r="N1030" s="15" t="s">
        <v>33</v>
      </c>
      <c r="O1030" s="15" t="s">
        <v>4930</v>
      </c>
      <c r="P1030" s="15">
        <v>26655</v>
      </c>
      <c r="Q1030" s="15" t="s">
        <v>58</v>
      </c>
      <c r="R1030" s="15" t="s">
        <v>36</v>
      </c>
      <c r="S1030" s="15" t="s">
        <v>4931</v>
      </c>
      <c r="T1030" s="15" t="s">
        <v>15349</v>
      </c>
      <c r="U1030" s="15" t="s">
        <v>4932</v>
      </c>
      <c r="V1030" s="15" t="s">
        <v>33</v>
      </c>
      <c r="W1030" s="15" t="s">
        <v>34</v>
      </c>
      <c r="X1030" s="15" t="s">
        <v>39</v>
      </c>
      <c r="Y1030" s="15">
        <v>0</v>
      </c>
      <c r="Z1030" s="15" t="s">
        <v>609</v>
      </c>
      <c r="AA1030" s="15" t="s">
        <v>609</v>
      </c>
      <c r="AB1030" s="15">
        <v>44218</v>
      </c>
      <c r="AC1030" s="15" t="s">
        <v>9291</v>
      </c>
      <c r="AD1030" s="15" t="s">
        <v>9295</v>
      </c>
      <c r="AE1030" s="15" t="s">
        <v>9351</v>
      </c>
      <c r="AF1030" s="15" t="s">
        <v>9479</v>
      </c>
      <c r="AG1030" s="15" t="s">
        <v>9480</v>
      </c>
    </row>
    <row r="1031" spans="1:33" x14ac:dyDescent="0.45">
      <c r="A1031" s="15">
        <v>1001026</v>
      </c>
      <c r="B1031" s="15" t="s">
        <v>26</v>
      </c>
      <c r="C1031" s="18">
        <v>1706637293</v>
      </c>
      <c r="D1031" s="15">
        <v>300</v>
      </c>
      <c r="E1031" s="15" t="s">
        <v>70</v>
      </c>
      <c r="F1031" s="15" t="s">
        <v>15253</v>
      </c>
      <c r="G1031" s="15" t="s">
        <v>29</v>
      </c>
      <c r="H1031" s="15" t="s">
        <v>4934</v>
      </c>
      <c r="I1031" s="15" t="s">
        <v>4935</v>
      </c>
      <c r="J1031" s="15" t="s">
        <v>4933</v>
      </c>
      <c r="K1031" s="15" t="s">
        <v>32</v>
      </c>
      <c r="L1031" s="15">
        <v>23390045</v>
      </c>
      <c r="M1031" s="15">
        <v>996687334</v>
      </c>
      <c r="N1031" s="15" t="s">
        <v>33</v>
      </c>
      <c r="O1031" s="15" t="s">
        <v>4936</v>
      </c>
      <c r="P1031" s="15">
        <v>22046</v>
      </c>
      <c r="Q1031" s="15" t="s">
        <v>58</v>
      </c>
      <c r="R1031" s="15" t="s">
        <v>36</v>
      </c>
      <c r="S1031" s="15" t="s">
        <v>4937</v>
      </c>
      <c r="T1031" s="15" t="s">
        <v>15330</v>
      </c>
      <c r="W1031" s="15" t="s">
        <v>34</v>
      </c>
      <c r="X1031" s="15" t="s">
        <v>97</v>
      </c>
      <c r="Y1031" s="15">
        <v>0</v>
      </c>
      <c r="Z1031" s="15" t="s">
        <v>333</v>
      </c>
      <c r="AC1031" s="15" t="s">
        <v>9291</v>
      </c>
      <c r="AD1031" s="15" t="s">
        <v>9329</v>
      </c>
      <c r="AE1031" s="15" t="s">
        <v>9302</v>
      </c>
      <c r="AF1031" s="15" t="s">
        <v>5096</v>
      </c>
      <c r="AG1031" s="15" t="s">
        <v>9496</v>
      </c>
    </row>
    <row r="1032" spans="1:33" x14ac:dyDescent="0.45">
      <c r="A1032" s="15">
        <v>1001027</v>
      </c>
      <c r="B1032" s="15" t="s">
        <v>26</v>
      </c>
      <c r="C1032" s="18">
        <v>1721789988</v>
      </c>
      <c r="D1032" s="15">
        <v>0</v>
      </c>
      <c r="E1032" s="15" t="s">
        <v>70</v>
      </c>
      <c r="F1032" s="15" t="s">
        <v>15253</v>
      </c>
      <c r="G1032" s="15" t="s">
        <v>29</v>
      </c>
      <c r="H1032" s="15" t="s">
        <v>2216</v>
      </c>
      <c r="I1032" s="15" t="s">
        <v>4939</v>
      </c>
      <c r="J1032" s="15" t="s">
        <v>4938</v>
      </c>
      <c r="K1032" s="15" t="s">
        <v>32</v>
      </c>
      <c r="L1032" s="15" t="s">
        <v>33</v>
      </c>
      <c r="M1032" s="15" t="s">
        <v>33</v>
      </c>
      <c r="N1032" s="15" t="s">
        <v>33</v>
      </c>
      <c r="O1032" s="15" t="s">
        <v>34</v>
      </c>
      <c r="P1032" s="15">
        <v>32168</v>
      </c>
      <c r="Q1032" s="15" t="s">
        <v>58</v>
      </c>
      <c r="R1032" s="15" t="s">
        <v>36</v>
      </c>
      <c r="S1032" s="15" t="s">
        <v>83</v>
      </c>
      <c r="T1032" s="15" t="s">
        <v>15306</v>
      </c>
      <c r="W1032" s="15" t="s">
        <v>34</v>
      </c>
      <c r="X1032" s="15" t="s">
        <v>97</v>
      </c>
      <c r="Y1032" s="15">
        <v>0</v>
      </c>
      <c r="Z1032" s="15" t="s">
        <v>609</v>
      </c>
      <c r="AC1032" s="15" t="s">
        <v>9291</v>
      </c>
      <c r="AD1032" s="15" t="s">
        <v>9329</v>
      </c>
      <c r="AE1032" s="15" t="s">
        <v>9302</v>
      </c>
      <c r="AF1032" s="15" t="s">
        <v>5096</v>
      </c>
      <c r="AG1032" s="15" t="s">
        <v>9312</v>
      </c>
    </row>
    <row r="1033" spans="1:33" x14ac:dyDescent="0.45">
      <c r="A1033" s="15">
        <v>1001028</v>
      </c>
      <c r="B1033" s="15" t="s">
        <v>26</v>
      </c>
      <c r="C1033" s="18">
        <v>604406975</v>
      </c>
      <c r="D1033" s="15">
        <v>1200</v>
      </c>
      <c r="E1033" s="15" t="s">
        <v>28</v>
      </c>
      <c r="F1033" s="15" t="s">
        <v>15253</v>
      </c>
      <c r="G1033" s="15" t="s">
        <v>29</v>
      </c>
      <c r="H1033" s="15" t="s">
        <v>4941</v>
      </c>
      <c r="I1033" s="15" t="s">
        <v>1504</v>
      </c>
      <c r="J1033" s="15" t="s">
        <v>4940</v>
      </c>
      <c r="K1033" s="15" t="s">
        <v>32</v>
      </c>
      <c r="L1033" s="15">
        <v>989802484</v>
      </c>
      <c r="M1033" s="15">
        <v>989802484</v>
      </c>
      <c r="N1033" s="15" t="s">
        <v>4942</v>
      </c>
      <c r="O1033" s="15" t="s">
        <v>4943</v>
      </c>
      <c r="P1033" s="15">
        <v>33222</v>
      </c>
      <c r="Q1033" s="15" t="s">
        <v>58</v>
      </c>
      <c r="R1033" s="15" t="s">
        <v>59</v>
      </c>
      <c r="S1033" s="15" t="s">
        <v>279</v>
      </c>
      <c r="T1033" s="15" t="s">
        <v>15324</v>
      </c>
      <c r="U1033" s="15" t="s">
        <v>1365</v>
      </c>
      <c r="V1033" s="15">
        <v>989802484</v>
      </c>
      <c r="W1033" s="15" t="s">
        <v>4944</v>
      </c>
      <c r="X1033" s="15" t="s">
        <v>39</v>
      </c>
      <c r="Y1033" s="15">
        <v>2</v>
      </c>
      <c r="Z1033" s="15" t="s">
        <v>609</v>
      </c>
      <c r="AA1033" s="15" t="s">
        <v>609</v>
      </c>
      <c r="AB1033" s="15">
        <v>44361</v>
      </c>
      <c r="AC1033" s="15" t="s">
        <v>9291</v>
      </c>
      <c r="AD1033" s="15" t="s">
        <v>9295</v>
      </c>
      <c r="AE1033" s="15" t="s">
        <v>9293</v>
      </c>
      <c r="AF1033" s="15" t="s">
        <v>511</v>
      </c>
      <c r="AG1033" s="15" t="s">
        <v>9347</v>
      </c>
    </row>
    <row r="1034" spans="1:33" x14ac:dyDescent="0.45">
      <c r="A1034" s="15">
        <v>1001029</v>
      </c>
      <c r="B1034" s="15" t="s">
        <v>26</v>
      </c>
      <c r="C1034" s="18">
        <v>1723288633</v>
      </c>
      <c r="D1034" s="15">
        <v>1500</v>
      </c>
      <c r="E1034" s="15" t="s">
        <v>70</v>
      </c>
      <c r="F1034" s="15" t="s">
        <v>15253</v>
      </c>
      <c r="G1034" s="15" t="s">
        <v>29</v>
      </c>
      <c r="H1034" s="15" t="s">
        <v>2478</v>
      </c>
      <c r="I1034" s="15" t="s">
        <v>4946</v>
      </c>
      <c r="J1034" s="15" t="s">
        <v>4945</v>
      </c>
      <c r="K1034" s="15" t="s">
        <v>32</v>
      </c>
      <c r="L1034" s="15">
        <v>2484548</v>
      </c>
      <c r="M1034" s="15" t="s">
        <v>33</v>
      </c>
      <c r="N1034" s="15" t="s">
        <v>4427</v>
      </c>
      <c r="O1034" s="15" t="s">
        <v>4947</v>
      </c>
      <c r="P1034" s="15">
        <v>35319</v>
      </c>
      <c r="Q1034" s="15" t="s">
        <v>58</v>
      </c>
      <c r="R1034" s="15" t="s">
        <v>36</v>
      </c>
      <c r="S1034" s="15" t="s">
        <v>4070</v>
      </c>
      <c r="T1034" s="15" t="s">
        <v>15359</v>
      </c>
      <c r="U1034" s="15" t="s">
        <v>2756</v>
      </c>
      <c r="W1034" s="15" t="s">
        <v>4429</v>
      </c>
      <c r="X1034" s="15" t="s">
        <v>39</v>
      </c>
      <c r="Y1034" s="15">
        <v>0</v>
      </c>
      <c r="Z1034" s="15" t="s">
        <v>609</v>
      </c>
      <c r="AA1034" s="15" t="s">
        <v>609</v>
      </c>
      <c r="AB1034" s="15">
        <v>44363</v>
      </c>
      <c r="AC1034" s="15" t="s">
        <v>9291</v>
      </c>
      <c r="AD1034" s="15" t="s">
        <v>9295</v>
      </c>
      <c r="AE1034" s="15" t="s">
        <v>9302</v>
      </c>
      <c r="AF1034" s="15" t="s">
        <v>5096</v>
      </c>
      <c r="AG1034" s="15" t="s">
        <v>9414</v>
      </c>
    </row>
    <row r="1035" spans="1:33" x14ac:dyDescent="0.45">
      <c r="A1035" s="15">
        <v>1001030</v>
      </c>
      <c r="B1035" s="15" t="s">
        <v>26</v>
      </c>
      <c r="C1035" s="18">
        <v>605224781</v>
      </c>
      <c r="D1035" s="15">
        <v>3000</v>
      </c>
      <c r="E1035" s="15" t="s">
        <v>70</v>
      </c>
      <c r="F1035" s="15" t="s">
        <v>15253</v>
      </c>
      <c r="G1035" s="15" t="s">
        <v>29</v>
      </c>
      <c r="H1035" s="15" t="s">
        <v>4949</v>
      </c>
      <c r="I1035" s="15" t="s">
        <v>4950</v>
      </c>
      <c r="J1035" s="15" t="s">
        <v>4948</v>
      </c>
      <c r="K1035" s="15" t="s">
        <v>32</v>
      </c>
      <c r="L1035" s="15">
        <v>959288413</v>
      </c>
      <c r="M1035" s="15">
        <v>959288413</v>
      </c>
      <c r="N1035" s="15" t="s">
        <v>33</v>
      </c>
      <c r="O1035" s="15" t="s">
        <v>4951</v>
      </c>
      <c r="P1035" s="15">
        <v>36339</v>
      </c>
      <c r="Q1035" s="15" t="s">
        <v>35</v>
      </c>
      <c r="R1035" s="15" t="s">
        <v>59</v>
      </c>
      <c r="S1035" s="15" t="s">
        <v>491</v>
      </c>
      <c r="T1035" s="15" t="s">
        <v>15325</v>
      </c>
      <c r="U1035" s="15" t="s">
        <v>4952</v>
      </c>
      <c r="V1035" s="15">
        <v>959288413</v>
      </c>
      <c r="W1035" s="15" t="s">
        <v>4951</v>
      </c>
      <c r="X1035" s="15" t="s">
        <v>97</v>
      </c>
      <c r="Y1035" s="15">
        <v>0</v>
      </c>
      <c r="Z1035" s="15" t="s">
        <v>333</v>
      </c>
      <c r="AA1035" s="15" t="s">
        <v>609</v>
      </c>
      <c r="AB1035" s="15">
        <v>44223</v>
      </c>
      <c r="AC1035" s="15" t="s">
        <v>9291</v>
      </c>
      <c r="AD1035" s="15" t="s">
        <v>9295</v>
      </c>
      <c r="AE1035" s="15" t="s">
        <v>9293</v>
      </c>
      <c r="AF1035" s="15" t="s">
        <v>9369</v>
      </c>
      <c r="AG1035" s="15" t="s">
        <v>9395</v>
      </c>
    </row>
    <row r="1036" spans="1:33" x14ac:dyDescent="0.45">
      <c r="A1036" s="15">
        <v>1001031</v>
      </c>
      <c r="B1036" s="15" t="s">
        <v>26</v>
      </c>
      <c r="C1036" s="18">
        <v>1717321820</v>
      </c>
      <c r="D1036" s="15">
        <v>0</v>
      </c>
      <c r="E1036" s="15" t="s">
        <v>28</v>
      </c>
      <c r="F1036" s="15" t="s">
        <v>15253</v>
      </c>
      <c r="G1036" s="15" t="s">
        <v>29</v>
      </c>
      <c r="H1036" s="15" t="s">
        <v>4954</v>
      </c>
      <c r="I1036" s="15" t="s">
        <v>4955</v>
      </c>
      <c r="J1036" s="15" t="s">
        <v>4953</v>
      </c>
      <c r="K1036" s="15" t="s">
        <v>32</v>
      </c>
      <c r="L1036" s="15" t="s">
        <v>33</v>
      </c>
      <c r="M1036" s="15" t="s">
        <v>33</v>
      </c>
      <c r="N1036" s="15" t="s">
        <v>33</v>
      </c>
      <c r="O1036" s="15" t="s">
        <v>4956</v>
      </c>
      <c r="P1036" s="15">
        <v>28721</v>
      </c>
      <c r="Q1036" s="15" t="s">
        <v>35</v>
      </c>
      <c r="R1036" s="15" t="s">
        <v>36</v>
      </c>
      <c r="S1036" s="15" t="s">
        <v>279</v>
      </c>
      <c r="T1036" s="15" t="s">
        <v>15324</v>
      </c>
      <c r="U1036" s="15" t="s">
        <v>33</v>
      </c>
      <c r="V1036" s="15" t="s">
        <v>33</v>
      </c>
      <c r="W1036" s="15" t="s">
        <v>34</v>
      </c>
      <c r="X1036" s="15" t="s">
        <v>39</v>
      </c>
      <c r="Y1036" s="15">
        <v>0</v>
      </c>
      <c r="Z1036" s="15" t="s">
        <v>609</v>
      </c>
      <c r="AC1036" s="15" t="s">
        <v>9291</v>
      </c>
      <c r="AD1036" s="15" t="s">
        <v>9295</v>
      </c>
      <c r="AE1036" s="15" t="s">
        <v>9348</v>
      </c>
      <c r="AF1036" s="15" t="s">
        <v>9519</v>
      </c>
      <c r="AG1036" s="15" t="s">
        <v>9519</v>
      </c>
    </row>
    <row r="1037" spans="1:33" x14ac:dyDescent="0.45">
      <c r="A1037" s="15">
        <v>1001032</v>
      </c>
      <c r="B1037" s="15" t="s">
        <v>26</v>
      </c>
      <c r="C1037" s="18">
        <v>501612675</v>
      </c>
      <c r="D1037" s="15">
        <v>2500</v>
      </c>
      <c r="E1037" s="15" t="s">
        <v>28</v>
      </c>
      <c r="F1037" s="15" t="s">
        <v>15253</v>
      </c>
      <c r="G1037" s="15" t="s">
        <v>29</v>
      </c>
      <c r="H1037" s="15" t="s">
        <v>4958</v>
      </c>
      <c r="I1037" s="15" t="s">
        <v>4959</v>
      </c>
      <c r="J1037" s="15" t="s">
        <v>4957</v>
      </c>
      <c r="K1037" s="15" t="s">
        <v>32</v>
      </c>
      <c r="L1037" s="15">
        <v>992235190</v>
      </c>
      <c r="M1037" s="15">
        <v>992235190</v>
      </c>
      <c r="N1037" s="15" t="s">
        <v>33</v>
      </c>
      <c r="O1037" s="15" t="s">
        <v>4960</v>
      </c>
      <c r="P1037" s="15">
        <v>24514</v>
      </c>
      <c r="Q1037" s="15" t="s">
        <v>58</v>
      </c>
      <c r="R1037" s="15" t="s">
        <v>36</v>
      </c>
      <c r="S1037" s="15" t="s">
        <v>279</v>
      </c>
      <c r="T1037" s="15" t="s">
        <v>15324</v>
      </c>
      <c r="U1037" s="15" t="s">
        <v>4961</v>
      </c>
      <c r="V1037" s="15" t="s">
        <v>33</v>
      </c>
      <c r="W1037" s="15" t="s">
        <v>4962</v>
      </c>
      <c r="X1037" s="15" t="s">
        <v>39</v>
      </c>
      <c r="Y1037" s="15">
        <v>0</v>
      </c>
      <c r="Z1037" s="15" t="s">
        <v>609</v>
      </c>
      <c r="AA1037" s="15" t="s">
        <v>46</v>
      </c>
      <c r="AB1037" s="15">
        <v>44217</v>
      </c>
      <c r="AC1037" s="15" t="s">
        <v>9291</v>
      </c>
      <c r="AD1037" s="15" t="s">
        <v>9295</v>
      </c>
      <c r="AE1037" s="15" t="s">
        <v>9363</v>
      </c>
      <c r="AF1037" s="15" t="s">
        <v>9410</v>
      </c>
      <c r="AG1037" s="15" t="s">
        <v>9520</v>
      </c>
    </row>
    <row r="1038" spans="1:33" x14ac:dyDescent="0.45">
      <c r="A1038" s="15">
        <v>1001033</v>
      </c>
      <c r="B1038" s="15" t="s">
        <v>26</v>
      </c>
      <c r="C1038" s="18">
        <v>1713667770</v>
      </c>
      <c r="D1038" s="15">
        <v>800</v>
      </c>
      <c r="E1038" s="15" t="s">
        <v>70</v>
      </c>
      <c r="F1038" s="15" t="s">
        <v>15253</v>
      </c>
      <c r="G1038" s="15" t="s">
        <v>29</v>
      </c>
      <c r="H1038" s="15" t="s">
        <v>4964</v>
      </c>
      <c r="I1038" s="15" t="s">
        <v>1749</v>
      </c>
      <c r="J1038" s="15" t="s">
        <v>4963</v>
      </c>
      <c r="K1038" s="15" t="s">
        <v>32</v>
      </c>
      <c r="L1038" s="15">
        <v>958906773</v>
      </c>
      <c r="M1038" s="15">
        <v>958906773</v>
      </c>
      <c r="N1038" s="15" t="s">
        <v>33</v>
      </c>
      <c r="O1038" s="15" t="s">
        <v>4965</v>
      </c>
      <c r="P1038" s="15">
        <v>27499</v>
      </c>
      <c r="Q1038" s="15" t="s">
        <v>35</v>
      </c>
      <c r="R1038" s="15" t="s">
        <v>36</v>
      </c>
      <c r="S1038" s="15" t="s">
        <v>2931</v>
      </c>
      <c r="T1038" s="15" t="s">
        <v>15321</v>
      </c>
      <c r="U1038" s="15" t="s">
        <v>33</v>
      </c>
      <c r="V1038" s="15" t="s">
        <v>33</v>
      </c>
      <c r="W1038" s="15" t="s">
        <v>4966</v>
      </c>
      <c r="X1038" s="15" t="s">
        <v>39</v>
      </c>
      <c r="Y1038" s="15">
        <v>0</v>
      </c>
      <c r="Z1038" s="15" t="s">
        <v>609</v>
      </c>
      <c r="AA1038" s="15" t="s">
        <v>46</v>
      </c>
      <c r="AB1038" s="15">
        <v>44217</v>
      </c>
      <c r="AC1038" s="15" t="s">
        <v>9291</v>
      </c>
      <c r="AD1038" s="15" t="s">
        <v>9296</v>
      </c>
      <c r="AE1038" s="15" t="s">
        <v>9302</v>
      </c>
      <c r="AF1038" s="15" t="s">
        <v>5096</v>
      </c>
      <c r="AG1038" s="15" t="s">
        <v>9521</v>
      </c>
    </row>
    <row r="1039" spans="1:33" x14ac:dyDescent="0.45">
      <c r="A1039" s="15">
        <v>1001034</v>
      </c>
      <c r="B1039" s="15" t="s">
        <v>26</v>
      </c>
      <c r="C1039" s="18">
        <v>602343410</v>
      </c>
      <c r="D1039" s="15">
        <v>800</v>
      </c>
      <c r="E1039" s="15" t="s">
        <v>70</v>
      </c>
      <c r="F1039" s="15" t="s">
        <v>15253</v>
      </c>
      <c r="G1039" s="15" t="s">
        <v>29</v>
      </c>
      <c r="H1039" s="15" t="s">
        <v>4968</v>
      </c>
      <c r="I1039" s="15" t="s">
        <v>4969</v>
      </c>
      <c r="J1039" s="15" t="s">
        <v>4967</v>
      </c>
      <c r="K1039" s="15" t="s">
        <v>32</v>
      </c>
      <c r="L1039" s="15">
        <v>2298917</v>
      </c>
      <c r="M1039" s="15">
        <v>991910790</v>
      </c>
      <c r="N1039" s="15" t="s">
        <v>33</v>
      </c>
      <c r="O1039" s="15" t="s">
        <v>4970</v>
      </c>
      <c r="P1039" s="15">
        <v>27756</v>
      </c>
      <c r="Q1039" s="15" t="s">
        <v>58</v>
      </c>
      <c r="R1039" s="15" t="s">
        <v>59</v>
      </c>
      <c r="S1039" s="15" t="s">
        <v>1114</v>
      </c>
      <c r="T1039" s="15" t="s">
        <v>15323</v>
      </c>
      <c r="W1039" s="15" t="s">
        <v>34</v>
      </c>
      <c r="X1039" s="15" t="s">
        <v>97</v>
      </c>
      <c r="Y1039" s="15">
        <v>0</v>
      </c>
      <c r="Z1039" s="15" t="s">
        <v>333</v>
      </c>
      <c r="AA1039" s="15" t="s">
        <v>333</v>
      </c>
      <c r="AB1039" s="15">
        <v>44221</v>
      </c>
      <c r="AC1039" s="15" t="s">
        <v>9291</v>
      </c>
      <c r="AD1039" s="15" t="s">
        <v>9329</v>
      </c>
      <c r="AE1039" s="15" t="s">
        <v>9293</v>
      </c>
      <c r="AF1039" s="15" t="s">
        <v>9369</v>
      </c>
      <c r="AG1039" s="15" t="s">
        <v>9395</v>
      </c>
    </row>
    <row r="1040" spans="1:33" x14ac:dyDescent="0.45">
      <c r="A1040" s="15">
        <v>1001035</v>
      </c>
      <c r="B1040" s="15" t="s">
        <v>26</v>
      </c>
      <c r="C1040" s="18">
        <v>606295392</v>
      </c>
      <c r="D1040" s="15">
        <v>0</v>
      </c>
      <c r="E1040" s="15" t="s">
        <v>28</v>
      </c>
      <c r="F1040" s="15" t="s">
        <v>15253</v>
      </c>
      <c r="G1040" s="15" t="s">
        <v>29</v>
      </c>
      <c r="H1040" s="15" t="s">
        <v>4972</v>
      </c>
      <c r="I1040" s="15" t="s">
        <v>1401</v>
      </c>
      <c r="J1040" s="15" t="s">
        <v>4971</v>
      </c>
      <c r="K1040" s="15" t="s">
        <v>32</v>
      </c>
      <c r="L1040" s="15">
        <v>969140681</v>
      </c>
      <c r="M1040" s="15">
        <v>969140681</v>
      </c>
      <c r="N1040" s="15" t="s">
        <v>33</v>
      </c>
      <c r="O1040" s="15" t="s">
        <v>4973</v>
      </c>
      <c r="P1040" s="15">
        <v>36323</v>
      </c>
      <c r="Q1040" s="15" t="s">
        <v>35</v>
      </c>
      <c r="R1040" s="15" t="s">
        <v>59</v>
      </c>
      <c r="S1040" s="15" t="s">
        <v>1446</v>
      </c>
      <c r="T1040" s="15" t="s">
        <v>15349</v>
      </c>
      <c r="U1040" s="15" t="s">
        <v>33</v>
      </c>
      <c r="V1040" s="15" t="s">
        <v>33</v>
      </c>
      <c r="W1040" s="15" t="s">
        <v>34</v>
      </c>
      <c r="X1040" s="15" t="s">
        <v>39</v>
      </c>
      <c r="Y1040" s="15">
        <v>0</v>
      </c>
      <c r="Z1040" s="15" t="s">
        <v>609</v>
      </c>
      <c r="AC1040" s="15" t="s">
        <v>9291</v>
      </c>
      <c r="AD1040" s="15" t="s">
        <v>9295</v>
      </c>
      <c r="AE1040" s="15" t="s">
        <v>9293</v>
      </c>
      <c r="AF1040" s="15" t="s">
        <v>9343</v>
      </c>
      <c r="AG1040" s="15" t="s">
        <v>9344</v>
      </c>
    </row>
    <row r="1041" spans="1:33" x14ac:dyDescent="0.45">
      <c r="A1041" s="15">
        <v>1001036</v>
      </c>
      <c r="B1041" s="15" t="s">
        <v>26</v>
      </c>
      <c r="C1041" s="18">
        <v>1726767443</v>
      </c>
      <c r="D1041" s="15">
        <v>400</v>
      </c>
      <c r="E1041" s="15" t="s">
        <v>70</v>
      </c>
      <c r="F1041" s="15" t="s">
        <v>15253</v>
      </c>
      <c r="G1041" s="15" t="s">
        <v>29</v>
      </c>
      <c r="H1041" s="15" t="s">
        <v>4975</v>
      </c>
      <c r="I1041" s="15" t="s">
        <v>4976</v>
      </c>
      <c r="J1041" s="15" t="s">
        <v>4974</v>
      </c>
      <c r="K1041" s="15" t="s">
        <v>32</v>
      </c>
      <c r="L1041" s="15">
        <v>984936717</v>
      </c>
      <c r="M1041" s="15">
        <v>984936717</v>
      </c>
      <c r="N1041" s="15" t="s">
        <v>4977</v>
      </c>
      <c r="O1041" s="15" t="s">
        <v>4978</v>
      </c>
      <c r="P1041" s="15">
        <v>35536</v>
      </c>
      <c r="Q1041" s="15" t="s">
        <v>35</v>
      </c>
      <c r="R1041" s="15" t="s">
        <v>36</v>
      </c>
      <c r="S1041" s="15" t="s">
        <v>1858</v>
      </c>
      <c r="T1041" s="15" t="s">
        <v>15306</v>
      </c>
      <c r="U1041" s="15" t="s">
        <v>1020</v>
      </c>
      <c r="V1041" s="15">
        <v>984211452</v>
      </c>
      <c r="W1041" s="15" t="s">
        <v>4979</v>
      </c>
      <c r="X1041" s="15" t="s">
        <v>39</v>
      </c>
      <c r="Y1041" s="15">
        <v>0</v>
      </c>
      <c r="Z1041" s="15" t="s">
        <v>609</v>
      </c>
      <c r="AA1041" s="15" t="s">
        <v>609</v>
      </c>
      <c r="AB1041" s="15">
        <v>44231</v>
      </c>
      <c r="AC1041" s="15" t="s">
        <v>9291</v>
      </c>
      <c r="AD1041" s="15" t="s">
        <v>9295</v>
      </c>
      <c r="AE1041" s="15" t="s">
        <v>9302</v>
      </c>
      <c r="AF1041" s="15" t="s">
        <v>5096</v>
      </c>
      <c r="AG1041" s="15" t="s">
        <v>9418</v>
      </c>
    </row>
    <row r="1042" spans="1:33" x14ac:dyDescent="0.45">
      <c r="A1042" s="15">
        <v>1001037</v>
      </c>
      <c r="B1042" s="15" t="s">
        <v>26</v>
      </c>
      <c r="C1042" s="18">
        <v>604797811</v>
      </c>
      <c r="D1042" s="15">
        <v>0</v>
      </c>
      <c r="E1042" s="15" t="s">
        <v>28</v>
      </c>
      <c r="F1042" s="15" t="s">
        <v>15253</v>
      </c>
      <c r="G1042" s="15" t="s">
        <v>29</v>
      </c>
      <c r="H1042" s="15" t="s">
        <v>4981</v>
      </c>
      <c r="I1042" s="15" t="s">
        <v>4982</v>
      </c>
      <c r="J1042" s="15" t="s">
        <v>4980</v>
      </c>
      <c r="K1042" s="15" t="s">
        <v>32</v>
      </c>
      <c r="L1042" s="15">
        <v>979827383</v>
      </c>
      <c r="M1042" s="15" t="s">
        <v>33</v>
      </c>
      <c r="N1042" s="15" t="s">
        <v>4983</v>
      </c>
      <c r="O1042" s="15" t="s">
        <v>4984</v>
      </c>
      <c r="P1042" s="15">
        <v>34543</v>
      </c>
      <c r="Q1042" s="15" t="s">
        <v>35</v>
      </c>
      <c r="R1042" s="15" t="s">
        <v>36</v>
      </c>
      <c r="S1042" s="15" t="s">
        <v>1085</v>
      </c>
      <c r="T1042" s="15" t="s">
        <v>15312</v>
      </c>
      <c r="V1042" s="15" t="s">
        <v>33</v>
      </c>
      <c r="W1042" s="15" t="s">
        <v>4985</v>
      </c>
      <c r="X1042" s="15" t="s">
        <v>97</v>
      </c>
      <c r="Y1042" s="15">
        <v>0</v>
      </c>
      <c r="Z1042" s="15" t="s">
        <v>74</v>
      </c>
      <c r="AC1042" s="15" t="s">
        <v>9291</v>
      </c>
      <c r="AD1042" s="15" t="s">
        <v>9329</v>
      </c>
      <c r="AE1042" s="15" t="s">
        <v>9293</v>
      </c>
      <c r="AF1042" s="15" t="s">
        <v>9343</v>
      </c>
      <c r="AG1042" s="15" t="s">
        <v>9343</v>
      </c>
    </row>
    <row r="1043" spans="1:33" x14ac:dyDescent="0.45">
      <c r="A1043" s="15">
        <v>1001038</v>
      </c>
      <c r="B1043" s="15" t="s">
        <v>26</v>
      </c>
      <c r="C1043" s="18">
        <v>605370246</v>
      </c>
      <c r="D1043" s="15">
        <v>0</v>
      </c>
      <c r="E1043" s="15" t="s">
        <v>28</v>
      </c>
      <c r="F1043" s="15" t="s">
        <v>15253</v>
      </c>
      <c r="G1043" s="15" t="s">
        <v>29</v>
      </c>
      <c r="H1043" s="15" t="s">
        <v>4987</v>
      </c>
      <c r="I1043" s="15" t="s">
        <v>4988</v>
      </c>
      <c r="J1043" s="15" t="s">
        <v>4986</v>
      </c>
      <c r="K1043" s="15" t="s">
        <v>32</v>
      </c>
      <c r="L1043" s="15">
        <v>984533252</v>
      </c>
      <c r="M1043" s="15" t="s">
        <v>33</v>
      </c>
      <c r="N1043" s="15" t="s">
        <v>4989</v>
      </c>
      <c r="O1043" s="15" t="s">
        <v>4990</v>
      </c>
      <c r="P1043" s="15">
        <v>35234</v>
      </c>
      <c r="Q1043" s="15" t="s">
        <v>35</v>
      </c>
      <c r="R1043" s="15" t="s">
        <v>36</v>
      </c>
      <c r="S1043" s="15" t="s">
        <v>4991</v>
      </c>
      <c r="T1043" s="15" t="s">
        <v>15336</v>
      </c>
      <c r="W1043" s="15" t="s">
        <v>34</v>
      </c>
      <c r="X1043" s="15" t="s">
        <v>97</v>
      </c>
      <c r="Y1043" s="15">
        <v>0</v>
      </c>
      <c r="Z1043" s="15" t="s">
        <v>74</v>
      </c>
      <c r="AC1043" s="15" t="s">
        <v>9291</v>
      </c>
      <c r="AD1043" s="15" t="s">
        <v>9292</v>
      </c>
      <c r="AE1043" s="15" t="s">
        <v>9293</v>
      </c>
      <c r="AF1043" s="15" t="s">
        <v>9343</v>
      </c>
      <c r="AG1043" s="15" t="s">
        <v>9343</v>
      </c>
    </row>
    <row r="1044" spans="1:33" x14ac:dyDescent="0.45">
      <c r="A1044" s="15">
        <v>1001039</v>
      </c>
      <c r="B1044" s="15" t="s">
        <v>26</v>
      </c>
      <c r="C1044" s="18">
        <v>1726487125</v>
      </c>
      <c r="D1044" s="15">
        <v>400</v>
      </c>
      <c r="E1044" s="15" t="s">
        <v>70</v>
      </c>
      <c r="F1044" s="15" t="s">
        <v>15253</v>
      </c>
      <c r="G1044" s="15" t="s">
        <v>29</v>
      </c>
      <c r="H1044" s="15" t="s">
        <v>4993</v>
      </c>
      <c r="I1044" s="15" t="s">
        <v>4994</v>
      </c>
      <c r="J1044" s="15" t="s">
        <v>4992</v>
      </c>
      <c r="K1044" s="15" t="s">
        <v>32</v>
      </c>
      <c r="L1044" s="15">
        <v>969062525</v>
      </c>
      <c r="M1044" s="15">
        <v>969062525</v>
      </c>
      <c r="N1044" s="15" t="s">
        <v>33</v>
      </c>
      <c r="O1044" s="15" t="s">
        <v>4995</v>
      </c>
      <c r="P1044" s="15">
        <v>35720</v>
      </c>
      <c r="Q1044" s="15" t="s">
        <v>35</v>
      </c>
      <c r="R1044" s="15" t="s">
        <v>36</v>
      </c>
      <c r="S1044" s="15" t="s">
        <v>348</v>
      </c>
      <c r="T1044" s="15" t="s">
        <v>15325</v>
      </c>
      <c r="U1044" s="15" t="s">
        <v>33</v>
      </c>
      <c r="V1044" s="15">
        <v>969062525</v>
      </c>
      <c r="W1044" s="15" t="s">
        <v>4996</v>
      </c>
      <c r="X1044" s="15" t="s">
        <v>39</v>
      </c>
      <c r="Y1044" s="15">
        <v>0</v>
      </c>
      <c r="Z1044" s="15" t="s">
        <v>609</v>
      </c>
      <c r="AA1044" s="15" t="s">
        <v>609</v>
      </c>
      <c r="AB1044" s="15">
        <v>44361</v>
      </c>
      <c r="AC1044" s="15" t="s">
        <v>9291</v>
      </c>
      <c r="AD1044" s="15" t="s">
        <v>9292</v>
      </c>
      <c r="AE1044" s="15" t="s">
        <v>9302</v>
      </c>
      <c r="AF1044" s="15" t="s">
        <v>5096</v>
      </c>
      <c r="AG1044" s="15" t="s">
        <v>9421</v>
      </c>
    </row>
    <row r="1045" spans="1:33" x14ac:dyDescent="0.45">
      <c r="A1045" s="15">
        <v>1001040</v>
      </c>
      <c r="B1045" s="15" t="s">
        <v>26</v>
      </c>
      <c r="C1045" s="18">
        <v>605664085</v>
      </c>
      <c r="D1045" s="15">
        <v>0</v>
      </c>
      <c r="E1045" s="15" t="s">
        <v>70</v>
      </c>
      <c r="F1045" s="15" t="s">
        <v>15253</v>
      </c>
      <c r="G1045" s="15" t="s">
        <v>29</v>
      </c>
      <c r="H1045" s="15" t="s">
        <v>4998</v>
      </c>
      <c r="I1045" s="15" t="s">
        <v>4999</v>
      </c>
      <c r="J1045" s="15" t="s">
        <v>4997</v>
      </c>
      <c r="K1045" s="15" t="s">
        <v>32</v>
      </c>
      <c r="L1045" s="15">
        <v>959847508</v>
      </c>
      <c r="M1045" s="15" t="s">
        <v>33</v>
      </c>
      <c r="N1045" s="15" t="s">
        <v>5000</v>
      </c>
      <c r="O1045" s="15" t="s">
        <v>5001</v>
      </c>
      <c r="P1045" s="15">
        <v>36345</v>
      </c>
      <c r="Q1045" s="15" t="s">
        <v>35</v>
      </c>
      <c r="R1045" s="15" t="s">
        <v>36</v>
      </c>
      <c r="S1045" s="15" t="s">
        <v>5002</v>
      </c>
      <c r="T1045" s="15" t="s">
        <v>15337</v>
      </c>
      <c r="W1045" s="15" t="s">
        <v>34</v>
      </c>
      <c r="X1045" s="15" t="s">
        <v>97</v>
      </c>
      <c r="Y1045" s="15">
        <v>0</v>
      </c>
      <c r="Z1045" s="15" t="s">
        <v>74</v>
      </c>
      <c r="AC1045" s="15" t="s">
        <v>9291</v>
      </c>
      <c r="AD1045" s="15" t="s">
        <v>9292</v>
      </c>
      <c r="AE1045" s="15" t="s">
        <v>9293</v>
      </c>
      <c r="AF1045" s="15" t="s">
        <v>9343</v>
      </c>
      <c r="AG1045" s="15" t="s">
        <v>9343</v>
      </c>
    </row>
    <row r="1046" spans="1:33" x14ac:dyDescent="0.45">
      <c r="A1046" s="15">
        <v>1001041</v>
      </c>
      <c r="B1046" s="15" t="s">
        <v>26</v>
      </c>
      <c r="C1046" s="18">
        <v>605284041</v>
      </c>
      <c r="D1046" s="15">
        <v>0</v>
      </c>
      <c r="E1046" s="15" t="s">
        <v>28</v>
      </c>
      <c r="F1046" s="15" t="s">
        <v>15253</v>
      </c>
      <c r="G1046" s="15" t="s">
        <v>29</v>
      </c>
      <c r="H1046" s="15" t="s">
        <v>5004</v>
      </c>
      <c r="I1046" s="15" t="s">
        <v>5005</v>
      </c>
      <c r="J1046" s="15" t="s">
        <v>5003</v>
      </c>
      <c r="K1046" s="15" t="s">
        <v>32</v>
      </c>
      <c r="L1046" s="15">
        <v>994842689</v>
      </c>
      <c r="M1046" s="15" t="s">
        <v>33</v>
      </c>
      <c r="N1046" s="15" t="s">
        <v>5006</v>
      </c>
      <c r="O1046" s="15" t="s">
        <v>5007</v>
      </c>
      <c r="P1046" s="15">
        <v>37504</v>
      </c>
      <c r="Q1046" s="15" t="s">
        <v>35</v>
      </c>
      <c r="R1046" s="15" t="s">
        <v>36</v>
      </c>
      <c r="S1046" s="15" t="s">
        <v>5008</v>
      </c>
      <c r="T1046" s="15" t="s">
        <v>15362</v>
      </c>
      <c r="W1046" s="15" t="s">
        <v>34</v>
      </c>
      <c r="X1046" s="15" t="s">
        <v>97</v>
      </c>
      <c r="Y1046" s="15">
        <v>0</v>
      </c>
      <c r="Z1046" s="15" t="s">
        <v>74</v>
      </c>
      <c r="AC1046" s="15" t="s">
        <v>9291</v>
      </c>
      <c r="AD1046" s="15" t="s">
        <v>9292</v>
      </c>
      <c r="AE1046" s="15" t="s">
        <v>9293</v>
      </c>
      <c r="AF1046" s="15" t="s">
        <v>9343</v>
      </c>
      <c r="AG1046" s="15" t="s">
        <v>9344</v>
      </c>
    </row>
    <row r="1047" spans="1:33" x14ac:dyDescent="0.45">
      <c r="A1047" s="15">
        <v>1001042</v>
      </c>
      <c r="B1047" s="15" t="s">
        <v>26</v>
      </c>
      <c r="C1047" s="18">
        <v>1708894066</v>
      </c>
      <c r="D1047" s="15">
        <v>0</v>
      </c>
      <c r="E1047" s="15" t="s">
        <v>28</v>
      </c>
      <c r="F1047" s="15" t="s">
        <v>15253</v>
      </c>
      <c r="G1047" s="15" t="s">
        <v>29</v>
      </c>
      <c r="H1047" s="15" t="s">
        <v>5010</v>
      </c>
      <c r="I1047" s="15" t="s">
        <v>5011</v>
      </c>
      <c r="J1047" s="15" t="s">
        <v>5009</v>
      </c>
      <c r="K1047" s="15" t="s">
        <v>32</v>
      </c>
      <c r="L1047" s="15">
        <v>959597650</v>
      </c>
      <c r="M1047" s="15" t="s">
        <v>33</v>
      </c>
      <c r="N1047" s="15" t="s">
        <v>5012</v>
      </c>
      <c r="O1047" s="15" t="s">
        <v>5013</v>
      </c>
      <c r="P1047" s="15">
        <v>35165</v>
      </c>
      <c r="Q1047" s="15" t="s">
        <v>58</v>
      </c>
      <c r="R1047" s="15" t="s">
        <v>59</v>
      </c>
      <c r="S1047" s="15" t="s">
        <v>1154</v>
      </c>
      <c r="T1047" s="15" t="s">
        <v>15308</v>
      </c>
      <c r="W1047" s="15" t="s">
        <v>34</v>
      </c>
      <c r="X1047" s="15" t="s">
        <v>97</v>
      </c>
      <c r="Y1047" s="15">
        <v>1</v>
      </c>
      <c r="Z1047" s="15" t="s">
        <v>74</v>
      </c>
      <c r="AA1047" s="15" t="s">
        <v>74</v>
      </c>
      <c r="AB1047" s="15">
        <v>44221</v>
      </c>
      <c r="AC1047" s="15" t="s">
        <v>9291</v>
      </c>
      <c r="AD1047" s="15" t="s">
        <v>9295</v>
      </c>
      <c r="AE1047" s="15" t="s">
        <v>9293</v>
      </c>
      <c r="AF1047" s="15" t="s">
        <v>9343</v>
      </c>
      <c r="AG1047" s="15" t="s">
        <v>9344</v>
      </c>
    </row>
    <row r="1048" spans="1:33" x14ac:dyDescent="0.45">
      <c r="A1048" s="15">
        <v>1001043</v>
      </c>
      <c r="B1048" s="15" t="s">
        <v>26</v>
      </c>
      <c r="C1048" s="18">
        <v>602855843</v>
      </c>
      <c r="D1048" s="15">
        <v>0</v>
      </c>
      <c r="E1048" s="15" t="s">
        <v>28</v>
      </c>
      <c r="F1048" s="15" t="s">
        <v>15253</v>
      </c>
      <c r="G1048" s="15" t="s">
        <v>29</v>
      </c>
      <c r="H1048" s="15" t="s">
        <v>2502</v>
      </c>
      <c r="I1048" s="15" t="s">
        <v>5015</v>
      </c>
      <c r="J1048" s="15" t="s">
        <v>5014</v>
      </c>
      <c r="K1048" s="15" t="s">
        <v>32</v>
      </c>
      <c r="L1048" s="15">
        <v>986175393</v>
      </c>
      <c r="M1048" s="15" t="s">
        <v>33</v>
      </c>
      <c r="N1048" s="15" t="s">
        <v>5016</v>
      </c>
      <c r="O1048" s="15" t="s">
        <v>5017</v>
      </c>
      <c r="P1048" s="15">
        <v>27234</v>
      </c>
      <c r="Q1048" s="15" t="s">
        <v>58</v>
      </c>
      <c r="R1048" s="15" t="s">
        <v>36</v>
      </c>
      <c r="S1048" s="15" t="s">
        <v>5018</v>
      </c>
      <c r="T1048" s="15" t="s">
        <v>15355</v>
      </c>
      <c r="W1048" s="15" t="s">
        <v>34</v>
      </c>
      <c r="X1048" s="15" t="s">
        <v>97</v>
      </c>
      <c r="Y1048" s="15">
        <v>0</v>
      </c>
      <c r="Z1048" s="15" t="s">
        <v>74</v>
      </c>
      <c r="AC1048" s="15" t="s">
        <v>9291</v>
      </c>
      <c r="AD1048" s="15" t="s">
        <v>9296</v>
      </c>
      <c r="AE1048" s="15" t="s">
        <v>9293</v>
      </c>
      <c r="AF1048" s="15" t="s">
        <v>9343</v>
      </c>
      <c r="AG1048" s="15" t="s">
        <v>9343</v>
      </c>
    </row>
    <row r="1049" spans="1:33" x14ac:dyDescent="0.45">
      <c r="A1049" s="15">
        <v>1001044</v>
      </c>
      <c r="B1049" s="15" t="s">
        <v>26</v>
      </c>
      <c r="C1049" s="18">
        <v>603671140</v>
      </c>
      <c r="D1049" s="15">
        <v>3500</v>
      </c>
      <c r="E1049" s="15" t="s">
        <v>28</v>
      </c>
      <c r="F1049" s="15" t="s">
        <v>15253</v>
      </c>
      <c r="G1049" s="15" t="s">
        <v>29</v>
      </c>
      <c r="H1049" s="15" t="s">
        <v>5020</v>
      </c>
      <c r="I1049" s="15" t="s">
        <v>5021</v>
      </c>
      <c r="J1049" s="15" t="s">
        <v>5019</v>
      </c>
      <c r="K1049" s="15" t="s">
        <v>32</v>
      </c>
      <c r="L1049" s="15">
        <v>980928626</v>
      </c>
      <c r="M1049" s="15">
        <v>980928626</v>
      </c>
      <c r="N1049" s="15" t="s">
        <v>5022</v>
      </c>
      <c r="O1049" s="15" t="s">
        <v>5023</v>
      </c>
      <c r="P1049" s="15">
        <v>34206</v>
      </c>
      <c r="Q1049" s="15" t="s">
        <v>58</v>
      </c>
      <c r="R1049" s="15" t="s">
        <v>59</v>
      </c>
      <c r="S1049" s="15" t="s">
        <v>491</v>
      </c>
      <c r="T1049" s="15" t="s">
        <v>15325</v>
      </c>
      <c r="U1049" s="15" t="s">
        <v>5024</v>
      </c>
      <c r="V1049" s="15">
        <v>980928626</v>
      </c>
      <c r="W1049" s="15" t="s">
        <v>5025</v>
      </c>
      <c r="X1049" s="15" t="s">
        <v>39</v>
      </c>
      <c r="Y1049" s="15">
        <v>0</v>
      </c>
      <c r="Z1049" s="15" t="s">
        <v>609</v>
      </c>
      <c r="AA1049" s="15" t="s">
        <v>46</v>
      </c>
      <c r="AB1049" s="15">
        <v>44226</v>
      </c>
      <c r="AC1049" s="15" t="s">
        <v>9291</v>
      </c>
      <c r="AD1049" s="15" t="s">
        <v>9292</v>
      </c>
      <c r="AE1049" s="15" t="s">
        <v>9293</v>
      </c>
      <c r="AF1049" s="15" t="s">
        <v>9369</v>
      </c>
      <c r="AG1049" s="15" t="s">
        <v>9395</v>
      </c>
    </row>
    <row r="1050" spans="1:33" x14ac:dyDescent="0.45">
      <c r="A1050" s="15">
        <v>1001045</v>
      </c>
      <c r="B1050" s="15" t="s">
        <v>26</v>
      </c>
      <c r="C1050" s="18">
        <v>1721926036</v>
      </c>
      <c r="D1050" s="15">
        <v>650</v>
      </c>
      <c r="E1050" s="15" t="s">
        <v>70</v>
      </c>
      <c r="F1050" s="15" t="s">
        <v>15253</v>
      </c>
      <c r="G1050" s="15" t="s">
        <v>29</v>
      </c>
      <c r="H1050" s="15" t="s">
        <v>5027</v>
      </c>
      <c r="I1050" s="15" t="s">
        <v>5028</v>
      </c>
      <c r="J1050" s="15" t="s">
        <v>5026</v>
      </c>
      <c r="K1050" s="15" t="s">
        <v>32</v>
      </c>
      <c r="L1050" s="15">
        <v>983837984</v>
      </c>
      <c r="M1050" s="15">
        <v>983837984</v>
      </c>
      <c r="N1050" s="15" t="s">
        <v>5029</v>
      </c>
      <c r="O1050" s="15" t="s">
        <v>5030</v>
      </c>
      <c r="P1050" s="15">
        <v>32259</v>
      </c>
      <c r="Q1050" s="15" t="s">
        <v>58</v>
      </c>
      <c r="R1050" s="15" t="s">
        <v>59</v>
      </c>
      <c r="S1050" s="15" t="s">
        <v>5031</v>
      </c>
      <c r="T1050" s="15" t="s">
        <v>15353</v>
      </c>
      <c r="V1050" s="15">
        <v>983837984</v>
      </c>
      <c r="W1050" s="15" t="s">
        <v>5032</v>
      </c>
      <c r="X1050" s="15" t="s">
        <v>39</v>
      </c>
      <c r="Y1050" s="15">
        <v>0</v>
      </c>
      <c r="Z1050" s="15" t="s">
        <v>609</v>
      </c>
      <c r="AA1050" s="15" t="s">
        <v>46</v>
      </c>
      <c r="AB1050" s="15">
        <v>44221</v>
      </c>
      <c r="AC1050" s="15" t="s">
        <v>9291</v>
      </c>
      <c r="AD1050" s="15" t="s">
        <v>9295</v>
      </c>
      <c r="AE1050" s="15" t="s">
        <v>9302</v>
      </c>
      <c r="AF1050" s="15" t="s">
        <v>5096</v>
      </c>
      <c r="AG1050" s="15" t="s">
        <v>9426</v>
      </c>
    </row>
    <row r="1051" spans="1:33" x14ac:dyDescent="0.45">
      <c r="A1051" s="15">
        <v>1001046</v>
      </c>
      <c r="B1051" s="15" t="s">
        <v>26</v>
      </c>
      <c r="C1051" s="18">
        <v>604012237</v>
      </c>
      <c r="D1051" s="15">
        <v>0</v>
      </c>
      <c r="E1051" s="15" t="s">
        <v>28</v>
      </c>
      <c r="F1051" s="15" t="s">
        <v>15253</v>
      </c>
      <c r="G1051" s="15" t="s">
        <v>29</v>
      </c>
      <c r="H1051" s="15" t="s">
        <v>5034</v>
      </c>
      <c r="I1051" s="15" t="s">
        <v>2099</v>
      </c>
      <c r="J1051" s="15" t="s">
        <v>5033</v>
      </c>
      <c r="K1051" s="15" t="s">
        <v>32</v>
      </c>
      <c r="L1051" s="15" t="s">
        <v>33</v>
      </c>
      <c r="M1051" s="15" t="s">
        <v>33</v>
      </c>
      <c r="N1051" s="15" t="s">
        <v>33</v>
      </c>
      <c r="O1051" s="15" t="s">
        <v>5035</v>
      </c>
      <c r="P1051" s="15">
        <v>31129</v>
      </c>
      <c r="Q1051" s="15" t="s">
        <v>35</v>
      </c>
      <c r="R1051" s="15" t="s">
        <v>59</v>
      </c>
      <c r="S1051" s="15" t="s">
        <v>2147</v>
      </c>
      <c r="T1051" s="15" t="s">
        <v>15314</v>
      </c>
      <c r="W1051" s="15" t="s">
        <v>34</v>
      </c>
      <c r="X1051" s="15" t="s">
        <v>97</v>
      </c>
      <c r="Y1051" s="15">
        <v>0</v>
      </c>
      <c r="Z1051" s="15" t="s">
        <v>309</v>
      </c>
      <c r="AC1051" s="15" t="s">
        <v>9291</v>
      </c>
      <c r="AD1051" s="15" t="s">
        <v>9292</v>
      </c>
      <c r="AE1051" s="15" t="s">
        <v>9293</v>
      </c>
      <c r="AF1051" s="15" t="s">
        <v>511</v>
      </c>
      <c r="AG1051" s="15" t="s">
        <v>9347</v>
      </c>
    </row>
    <row r="1052" spans="1:33" x14ac:dyDescent="0.45">
      <c r="A1052" s="15">
        <v>1001047</v>
      </c>
      <c r="B1052" s="15" t="s">
        <v>26</v>
      </c>
      <c r="C1052" s="18">
        <v>605370147</v>
      </c>
      <c r="D1052" s="15">
        <v>0</v>
      </c>
      <c r="E1052" s="15" t="s">
        <v>28</v>
      </c>
      <c r="F1052" s="15" t="s">
        <v>15253</v>
      </c>
      <c r="G1052" s="15" t="s">
        <v>29</v>
      </c>
      <c r="H1052" s="15" t="s">
        <v>5037</v>
      </c>
      <c r="I1052" s="15" t="s">
        <v>5038</v>
      </c>
      <c r="J1052" s="15" t="s">
        <v>5036</v>
      </c>
      <c r="K1052" s="15" t="s">
        <v>32</v>
      </c>
      <c r="L1052" s="15">
        <v>997114848</v>
      </c>
      <c r="M1052" s="15">
        <v>997114848</v>
      </c>
      <c r="N1052" s="15" t="s">
        <v>5039</v>
      </c>
      <c r="O1052" s="15" t="s">
        <v>3909</v>
      </c>
      <c r="P1052" s="15">
        <v>35897</v>
      </c>
      <c r="Q1052" s="15" t="s">
        <v>58</v>
      </c>
      <c r="R1052" s="15" t="s">
        <v>59</v>
      </c>
      <c r="S1052" s="15" t="s">
        <v>3460</v>
      </c>
      <c r="T1052" s="15" t="s">
        <v>15360</v>
      </c>
      <c r="U1052" s="15" t="s">
        <v>33</v>
      </c>
      <c r="V1052" s="15" t="s">
        <v>33</v>
      </c>
      <c r="W1052" s="15" t="s">
        <v>34</v>
      </c>
      <c r="X1052" s="15" t="s">
        <v>39</v>
      </c>
      <c r="Y1052" s="15">
        <v>0</v>
      </c>
      <c r="Z1052" s="15" t="s">
        <v>609</v>
      </c>
      <c r="AC1052" s="15" t="s">
        <v>9291</v>
      </c>
      <c r="AD1052" s="15" t="s">
        <v>9292</v>
      </c>
      <c r="AE1052" s="15" t="s">
        <v>9293</v>
      </c>
      <c r="AF1052" s="15" t="s">
        <v>9343</v>
      </c>
      <c r="AG1052" s="15" t="s">
        <v>9343</v>
      </c>
    </row>
    <row r="1053" spans="1:33" x14ac:dyDescent="0.45">
      <c r="A1053" s="15">
        <v>1001048</v>
      </c>
      <c r="B1053" s="15" t="s">
        <v>26</v>
      </c>
      <c r="C1053" s="18">
        <v>605370055</v>
      </c>
      <c r="D1053" s="15">
        <v>0</v>
      </c>
      <c r="E1053" s="15" t="s">
        <v>28</v>
      </c>
      <c r="F1053" s="15" t="s">
        <v>15253</v>
      </c>
      <c r="G1053" s="15" t="s">
        <v>29</v>
      </c>
      <c r="H1053" s="15" t="s">
        <v>5041</v>
      </c>
      <c r="I1053" s="15" t="s">
        <v>5038</v>
      </c>
      <c r="J1053" s="15" t="s">
        <v>5040</v>
      </c>
      <c r="K1053" s="15" t="s">
        <v>32</v>
      </c>
      <c r="L1053" s="15">
        <v>994021412</v>
      </c>
      <c r="M1053" s="15">
        <v>994021412</v>
      </c>
      <c r="N1053" s="15" t="s">
        <v>5042</v>
      </c>
      <c r="O1053" s="15" t="s">
        <v>1056</v>
      </c>
      <c r="P1053" s="15">
        <v>36526</v>
      </c>
      <c r="Q1053" s="15" t="s">
        <v>35</v>
      </c>
      <c r="R1053" s="15" t="s">
        <v>59</v>
      </c>
      <c r="S1053" s="15" t="s">
        <v>51</v>
      </c>
      <c r="T1053" s="15" t="s">
        <v>51</v>
      </c>
      <c r="U1053" s="15" t="s">
        <v>33</v>
      </c>
      <c r="V1053" s="15" t="s">
        <v>33</v>
      </c>
      <c r="W1053" s="15" t="s">
        <v>34</v>
      </c>
      <c r="X1053" s="15" t="s">
        <v>39</v>
      </c>
      <c r="Y1053" s="15">
        <v>0</v>
      </c>
      <c r="Z1053" s="15" t="s">
        <v>609</v>
      </c>
      <c r="AC1053" s="15" t="s">
        <v>9291</v>
      </c>
      <c r="AD1053" s="15" t="s">
        <v>9292</v>
      </c>
      <c r="AE1053" s="15" t="s">
        <v>9293</v>
      </c>
      <c r="AF1053" s="15" t="s">
        <v>9343</v>
      </c>
      <c r="AG1053" s="15" t="s">
        <v>9343</v>
      </c>
    </row>
    <row r="1054" spans="1:33" x14ac:dyDescent="0.45">
      <c r="A1054" s="15">
        <v>1001049</v>
      </c>
      <c r="B1054" s="15" t="s">
        <v>26</v>
      </c>
      <c r="C1054" s="18">
        <v>601369424</v>
      </c>
      <c r="D1054" s="15">
        <v>800</v>
      </c>
      <c r="E1054" s="15" t="s">
        <v>70</v>
      </c>
      <c r="F1054" s="15" t="s">
        <v>15253</v>
      </c>
      <c r="G1054" s="15" t="s">
        <v>29</v>
      </c>
      <c r="H1054" s="15" t="s">
        <v>5044</v>
      </c>
      <c r="I1054" s="15" t="s">
        <v>5045</v>
      </c>
      <c r="J1054" s="15" t="s">
        <v>5043</v>
      </c>
      <c r="K1054" s="15" t="s">
        <v>32</v>
      </c>
      <c r="L1054" s="15">
        <v>32393161</v>
      </c>
      <c r="M1054" s="15">
        <v>998031497</v>
      </c>
      <c r="N1054" s="15" t="s">
        <v>5046</v>
      </c>
      <c r="O1054" s="15" t="s">
        <v>5047</v>
      </c>
      <c r="P1054" s="15">
        <v>21233</v>
      </c>
      <c r="Q1054" s="15" t="s">
        <v>58</v>
      </c>
      <c r="R1054" s="15" t="s">
        <v>59</v>
      </c>
      <c r="S1054" s="15" t="s">
        <v>5048</v>
      </c>
      <c r="T1054" s="15" t="s">
        <v>15358</v>
      </c>
      <c r="U1054" s="15" t="s">
        <v>5049</v>
      </c>
      <c r="V1054" s="15">
        <v>2393161</v>
      </c>
      <c r="W1054" s="15" t="s">
        <v>5050</v>
      </c>
      <c r="X1054" s="15" t="s">
        <v>39</v>
      </c>
      <c r="Y1054" s="15">
        <v>0</v>
      </c>
      <c r="Z1054" s="15" t="s">
        <v>309</v>
      </c>
      <c r="AC1054" s="15" t="s">
        <v>9291</v>
      </c>
      <c r="AD1054" s="15" t="s">
        <v>9292</v>
      </c>
      <c r="AE1054" s="15" t="s">
        <v>9522</v>
      </c>
      <c r="AF1054" s="15" t="s">
        <v>9522</v>
      </c>
      <c r="AG1054" s="15" t="s">
        <v>9523</v>
      </c>
    </row>
    <row r="1055" spans="1:33" x14ac:dyDescent="0.45">
      <c r="A1055" s="15">
        <v>1001050</v>
      </c>
      <c r="B1055" s="15" t="s">
        <v>26</v>
      </c>
      <c r="C1055" s="18">
        <v>602771198</v>
      </c>
      <c r="D1055" s="15">
        <v>0</v>
      </c>
      <c r="E1055" s="15" t="s">
        <v>70</v>
      </c>
      <c r="F1055" s="15" t="s">
        <v>15253</v>
      </c>
      <c r="G1055" s="15" t="s">
        <v>29</v>
      </c>
      <c r="H1055" s="15" t="s">
        <v>1642</v>
      </c>
      <c r="I1055" s="15" t="s">
        <v>5052</v>
      </c>
      <c r="J1055" s="15" t="s">
        <v>5051</v>
      </c>
      <c r="K1055" s="15" t="s">
        <v>32</v>
      </c>
      <c r="L1055" s="15">
        <v>2967040</v>
      </c>
      <c r="M1055" s="15">
        <v>987434259</v>
      </c>
      <c r="N1055" s="15" t="s">
        <v>33</v>
      </c>
      <c r="O1055" s="15" t="s">
        <v>5053</v>
      </c>
      <c r="P1055" s="15">
        <v>27008</v>
      </c>
      <c r="Q1055" s="15" t="s">
        <v>35</v>
      </c>
      <c r="R1055" s="15" t="s">
        <v>36</v>
      </c>
      <c r="S1055" s="15" t="s">
        <v>37</v>
      </c>
      <c r="T1055" s="15" t="s">
        <v>37</v>
      </c>
      <c r="W1055" s="15" t="s">
        <v>5054</v>
      </c>
      <c r="X1055" s="15" t="s">
        <v>97</v>
      </c>
      <c r="Y1055" s="15">
        <v>0</v>
      </c>
      <c r="Z1055" s="15" t="s">
        <v>309</v>
      </c>
      <c r="AC1055" s="15" t="s">
        <v>9291</v>
      </c>
      <c r="AD1055" s="15" t="s">
        <v>9329</v>
      </c>
      <c r="AE1055" s="15" t="s">
        <v>9293</v>
      </c>
      <c r="AF1055" s="15" t="s">
        <v>9343</v>
      </c>
      <c r="AG1055" s="15" t="s">
        <v>9343</v>
      </c>
    </row>
    <row r="1056" spans="1:33" x14ac:dyDescent="0.45">
      <c r="A1056" s="15">
        <v>1001051</v>
      </c>
      <c r="B1056" s="15" t="s">
        <v>26</v>
      </c>
      <c r="C1056" s="18">
        <v>600695043</v>
      </c>
      <c r="D1056" s="15">
        <v>400</v>
      </c>
      <c r="E1056" s="15" t="s">
        <v>28</v>
      </c>
      <c r="F1056" s="15" t="s">
        <v>15253</v>
      </c>
      <c r="G1056" s="15" t="s">
        <v>29</v>
      </c>
      <c r="H1056" s="15" t="s">
        <v>1014</v>
      </c>
      <c r="I1056" s="15" t="s">
        <v>5056</v>
      </c>
      <c r="J1056" s="15" t="s">
        <v>5055</v>
      </c>
      <c r="K1056" s="15" t="s">
        <v>32</v>
      </c>
      <c r="L1056" s="15">
        <v>980905901</v>
      </c>
      <c r="M1056" s="15" t="s">
        <v>33</v>
      </c>
      <c r="N1056" s="15" t="s">
        <v>33</v>
      </c>
      <c r="O1056" s="15" t="s">
        <v>5057</v>
      </c>
      <c r="P1056" s="15">
        <v>17616</v>
      </c>
      <c r="Q1056" s="15" t="s">
        <v>58</v>
      </c>
      <c r="R1056" s="15" t="s">
        <v>36</v>
      </c>
      <c r="S1056" s="15" t="s">
        <v>5058</v>
      </c>
      <c r="T1056" s="15" t="s">
        <v>15336</v>
      </c>
      <c r="W1056" s="15" t="s">
        <v>34</v>
      </c>
      <c r="X1056" s="15" t="s">
        <v>97</v>
      </c>
      <c r="Y1056" s="15">
        <v>0</v>
      </c>
      <c r="Z1056" s="15" t="s">
        <v>74</v>
      </c>
      <c r="AA1056" s="15" t="s">
        <v>74</v>
      </c>
      <c r="AB1056" s="15">
        <v>44239</v>
      </c>
      <c r="AC1056" s="15" t="s">
        <v>9291</v>
      </c>
      <c r="AD1056" s="15" t="s">
        <v>9329</v>
      </c>
      <c r="AE1056" s="15" t="s">
        <v>9293</v>
      </c>
      <c r="AF1056" s="15" t="s">
        <v>511</v>
      </c>
      <c r="AG1056" s="15" t="s">
        <v>9347</v>
      </c>
    </row>
    <row r="1057" spans="1:33" x14ac:dyDescent="0.45">
      <c r="A1057" s="15">
        <v>1001052</v>
      </c>
      <c r="B1057" s="15" t="s">
        <v>26</v>
      </c>
      <c r="C1057" s="18">
        <v>605307446</v>
      </c>
      <c r="D1057" s="15">
        <v>1500</v>
      </c>
      <c r="E1057" s="15" t="s">
        <v>28</v>
      </c>
      <c r="F1057" s="15" t="s">
        <v>15253</v>
      </c>
      <c r="G1057" s="15" t="s">
        <v>29</v>
      </c>
      <c r="H1057" s="15" t="s">
        <v>5060</v>
      </c>
      <c r="I1057" s="15" t="s">
        <v>1401</v>
      </c>
      <c r="J1057" s="15" t="s">
        <v>5059</v>
      </c>
      <c r="K1057" s="15" t="s">
        <v>32</v>
      </c>
      <c r="L1057" s="15">
        <v>959036966</v>
      </c>
      <c r="M1057" s="15">
        <v>959036966</v>
      </c>
      <c r="N1057" s="15" t="s">
        <v>33</v>
      </c>
      <c r="O1057" s="15" t="s">
        <v>5061</v>
      </c>
      <c r="P1057" s="15">
        <v>34563</v>
      </c>
      <c r="Q1057" s="15" t="s">
        <v>58</v>
      </c>
      <c r="R1057" s="15" t="s">
        <v>36</v>
      </c>
      <c r="S1057" s="15" t="s">
        <v>942</v>
      </c>
      <c r="T1057" s="15" t="s">
        <v>15333</v>
      </c>
      <c r="U1057" s="15" t="s">
        <v>33</v>
      </c>
      <c r="V1057" s="15" t="s">
        <v>33</v>
      </c>
      <c r="W1057" s="15" t="s">
        <v>34</v>
      </c>
      <c r="X1057" s="15" t="s">
        <v>39</v>
      </c>
      <c r="Y1057" s="15">
        <v>0</v>
      </c>
      <c r="Z1057" s="15" t="s">
        <v>609</v>
      </c>
      <c r="AA1057" s="15" t="s">
        <v>609</v>
      </c>
      <c r="AB1057" s="15">
        <v>44223</v>
      </c>
      <c r="AC1057" s="15" t="s">
        <v>9291</v>
      </c>
      <c r="AD1057" s="15" t="s">
        <v>9295</v>
      </c>
      <c r="AE1057" s="15" t="s">
        <v>9293</v>
      </c>
      <c r="AF1057" s="15" t="s">
        <v>9321</v>
      </c>
      <c r="AG1057" s="15" t="s">
        <v>9322</v>
      </c>
    </row>
    <row r="1058" spans="1:33" x14ac:dyDescent="0.45">
      <c r="A1058" s="15">
        <v>1001053</v>
      </c>
      <c r="B1058" s="15" t="s">
        <v>26</v>
      </c>
      <c r="C1058" s="18">
        <v>1711738516</v>
      </c>
      <c r="D1058" s="15">
        <v>700</v>
      </c>
      <c r="E1058" s="15" t="s">
        <v>70</v>
      </c>
      <c r="F1058" s="15" t="s">
        <v>15253</v>
      </c>
      <c r="G1058" s="15" t="s">
        <v>29</v>
      </c>
      <c r="H1058" s="15" t="s">
        <v>5063</v>
      </c>
      <c r="I1058" s="15" t="s">
        <v>5064</v>
      </c>
      <c r="J1058" s="15" t="s">
        <v>5062</v>
      </c>
      <c r="K1058" s="15" t="s">
        <v>32</v>
      </c>
      <c r="L1058" s="15">
        <v>993386291</v>
      </c>
      <c r="M1058" s="15">
        <v>993386291</v>
      </c>
      <c r="N1058" s="15" t="s">
        <v>5065</v>
      </c>
      <c r="O1058" s="15" t="s">
        <v>5066</v>
      </c>
      <c r="P1058" s="15">
        <v>26715</v>
      </c>
      <c r="Q1058" s="15" t="s">
        <v>35</v>
      </c>
      <c r="R1058" s="15" t="s">
        <v>36</v>
      </c>
      <c r="S1058" s="15" t="s">
        <v>348</v>
      </c>
      <c r="T1058" s="15" t="s">
        <v>15325</v>
      </c>
      <c r="U1058" s="15" t="s">
        <v>5067</v>
      </c>
      <c r="V1058" s="15">
        <v>2599525</v>
      </c>
      <c r="W1058" s="15" t="s">
        <v>5068</v>
      </c>
      <c r="X1058" s="15" t="s">
        <v>39</v>
      </c>
      <c r="Y1058" s="15">
        <v>0</v>
      </c>
      <c r="Z1058" s="15" t="s">
        <v>609</v>
      </c>
      <c r="AA1058" s="15" t="s">
        <v>609</v>
      </c>
      <c r="AB1058" s="15">
        <v>44230</v>
      </c>
      <c r="AC1058" s="15" t="s">
        <v>9291</v>
      </c>
      <c r="AD1058" s="15" t="s">
        <v>9357</v>
      </c>
      <c r="AE1058" s="15" t="s">
        <v>9302</v>
      </c>
      <c r="AF1058" s="15" t="s">
        <v>9372</v>
      </c>
      <c r="AG1058" s="15" t="s">
        <v>9524</v>
      </c>
    </row>
    <row r="1059" spans="1:33" x14ac:dyDescent="0.45">
      <c r="A1059" s="15">
        <v>1001054</v>
      </c>
      <c r="B1059" s="15" t="s">
        <v>26</v>
      </c>
      <c r="C1059" s="18">
        <v>605592617</v>
      </c>
      <c r="D1059" s="15">
        <v>0</v>
      </c>
      <c r="E1059" s="15" t="s">
        <v>28</v>
      </c>
      <c r="F1059" s="15" t="s">
        <v>15253</v>
      </c>
      <c r="G1059" s="15" t="s">
        <v>29</v>
      </c>
      <c r="H1059" s="15" t="s">
        <v>5070</v>
      </c>
      <c r="I1059" s="15" t="s">
        <v>5071</v>
      </c>
      <c r="J1059" s="15" t="s">
        <v>5069</v>
      </c>
      <c r="K1059" s="15" t="s">
        <v>32</v>
      </c>
      <c r="L1059" s="15">
        <v>990833864</v>
      </c>
      <c r="M1059" s="15">
        <v>990833864</v>
      </c>
      <c r="N1059" s="15" t="s">
        <v>33</v>
      </c>
      <c r="O1059" s="15" t="s">
        <v>5072</v>
      </c>
      <c r="P1059" s="15">
        <v>37488</v>
      </c>
      <c r="Q1059" s="15" t="s">
        <v>35</v>
      </c>
      <c r="R1059" s="15" t="s">
        <v>59</v>
      </c>
      <c r="S1059" s="15" t="s">
        <v>5073</v>
      </c>
      <c r="T1059" s="15" t="s">
        <v>15331</v>
      </c>
      <c r="W1059" s="15" t="s">
        <v>5074</v>
      </c>
      <c r="X1059" s="15" t="s">
        <v>39</v>
      </c>
      <c r="Y1059" s="15">
        <v>0</v>
      </c>
      <c r="Z1059" s="15" t="s">
        <v>309</v>
      </c>
      <c r="AC1059" s="15" t="s">
        <v>9291</v>
      </c>
      <c r="AD1059" s="15" t="s">
        <v>9292</v>
      </c>
      <c r="AE1059" s="15" t="s">
        <v>9293</v>
      </c>
      <c r="AF1059" s="15" t="s">
        <v>9343</v>
      </c>
      <c r="AG1059" s="15" t="s">
        <v>9343</v>
      </c>
    </row>
    <row r="1060" spans="1:33" x14ac:dyDescent="0.45">
      <c r="A1060" s="15">
        <v>1001055</v>
      </c>
      <c r="B1060" s="15" t="s">
        <v>26</v>
      </c>
      <c r="C1060" s="18">
        <v>605388206</v>
      </c>
      <c r="D1060" s="15">
        <v>0</v>
      </c>
      <c r="E1060" s="15" t="s">
        <v>28</v>
      </c>
      <c r="F1060" s="15" t="s">
        <v>15253</v>
      </c>
      <c r="G1060" s="15" t="s">
        <v>29</v>
      </c>
      <c r="H1060" s="15" t="s">
        <v>5076</v>
      </c>
      <c r="I1060" s="15" t="s">
        <v>5071</v>
      </c>
      <c r="J1060" s="15" t="s">
        <v>5075</v>
      </c>
      <c r="K1060" s="15" t="s">
        <v>32</v>
      </c>
      <c r="L1060" s="15">
        <v>9974203725</v>
      </c>
      <c r="M1060" s="15">
        <v>997420372</v>
      </c>
      <c r="N1060" s="15" t="s">
        <v>33</v>
      </c>
      <c r="O1060" s="15" t="s">
        <v>5072</v>
      </c>
      <c r="P1060" s="15">
        <v>36684</v>
      </c>
      <c r="Q1060" s="15" t="s">
        <v>35</v>
      </c>
      <c r="R1060" s="15" t="s">
        <v>36</v>
      </c>
      <c r="S1060" s="15" t="s">
        <v>5077</v>
      </c>
      <c r="T1060" s="15" t="s">
        <v>15330</v>
      </c>
      <c r="W1060" s="15" t="s">
        <v>5078</v>
      </c>
      <c r="X1060" s="15" t="s">
        <v>97</v>
      </c>
      <c r="Y1060" s="15">
        <v>0</v>
      </c>
      <c r="Z1060" s="15" t="s">
        <v>309</v>
      </c>
      <c r="AC1060" s="15" t="s">
        <v>9291</v>
      </c>
      <c r="AD1060" s="15" t="s">
        <v>9329</v>
      </c>
      <c r="AE1060" s="15" t="s">
        <v>9293</v>
      </c>
      <c r="AF1060" s="15" t="s">
        <v>9343</v>
      </c>
      <c r="AG1060" s="15" t="s">
        <v>9343</v>
      </c>
    </row>
    <row r="1061" spans="1:33" x14ac:dyDescent="0.45">
      <c r="A1061" s="15">
        <v>1001056</v>
      </c>
      <c r="B1061" s="15" t="s">
        <v>26</v>
      </c>
      <c r="C1061" s="18">
        <v>602566713</v>
      </c>
      <c r="D1061" s="15">
        <v>0</v>
      </c>
      <c r="E1061" s="15" t="s">
        <v>28</v>
      </c>
      <c r="F1061" s="15" t="s">
        <v>15253</v>
      </c>
      <c r="G1061" s="15" t="s">
        <v>29</v>
      </c>
      <c r="H1061" s="15" t="s">
        <v>5080</v>
      </c>
      <c r="I1061" s="15" t="s">
        <v>5081</v>
      </c>
      <c r="J1061" s="15" t="s">
        <v>5079</v>
      </c>
      <c r="K1061" s="15" t="s">
        <v>32</v>
      </c>
      <c r="L1061" s="15">
        <v>989934556</v>
      </c>
      <c r="M1061" s="15">
        <v>989934556</v>
      </c>
      <c r="N1061" s="15" t="s">
        <v>33</v>
      </c>
      <c r="O1061" s="15" t="s">
        <v>5082</v>
      </c>
      <c r="P1061" s="15">
        <v>26613</v>
      </c>
      <c r="Q1061" s="15" t="s">
        <v>58</v>
      </c>
      <c r="R1061" s="15" t="s">
        <v>36</v>
      </c>
      <c r="S1061" s="15" t="s">
        <v>5083</v>
      </c>
      <c r="T1061" s="15" t="s">
        <v>15325</v>
      </c>
      <c r="W1061" s="15" t="s">
        <v>5084</v>
      </c>
      <c r="X1061" s="15" t="s">
        <v>97</v>
      </c>
      <c r="Y1061" s="15">
        <v>3</v>
      </c>
      <c r="Z1061" s="15" t="s">
        <v>309</v>
      </c>
      <c r="AC1061" s="15" t="s">
        <v>9291</v>
      </c>
      <c r="AD1061" s="15" t="s">
        <v>9329</v>
      </c>
      <c r="AE1061" s="15" t="s">
        <v>9293</v>
      </c>
      <c r="AF1061" s="15" t="s">
        <v>9343</v>
      </c>
      <c r="AG1061" s="15" t="s">
        <v>9343</v>
      </c>
    </row>
    <row r="1062" spans="1:33" x14ac:dyDescent="0.45">
      <c r="A1062" s="15">
        <v>1001057</v>
      </c>
      <c r="B1062" s="15" t="s">
        <v>26</v>
      </c>
      <c r="C1062" s="18">
        <v>604982777</v>
      </c>
      <c r="D1062" s="15">
        <v>0</v>
      </c>
      <c r="E1062" s="15" t="s">
        <v>70</v>
      </c>
      <c r="F1062" s="15" t="s">
        <v>15253</v>
      </c>
      <c r="G1062" s="15" t="s">
        <v>29</v>
      </c>
      <c r="H1062" s="15" t="s">
        <v>5086</v>
      </c>
      <c r="I1062" s="15" t="s">
        <v>5005</v>
      </c>
      <c r="J1062" s="15" t="s">
        <v>5085</v>
      </c>
      <c r="K1062" s="15" t="s">
        <v>32</v>
      </c>
      <c r="L1062" s="15">
        <v>987762109</v>
      </c>
      <c r="M1062" s="15">
        <v>987762109</v>
      </c>
      <c r="N1062" s="15" t="s">
        <v>33</v>
      </c>
      <c r="O1062" s="15" t="s">
        <v>5082</v>
      </c>
      <c r="P1062" s="15">
        <v>33051</v>
      </c>
      <c r="Q1062" s="15" t="s">
        <v>35</v>
      </c>
      <c r="R1062" s="15" t="s">
        <v>59</v>
      </c>
      <c r="S1062" s="15" t="s">
        <v>5087</v>
      </c>
      <c r="T1062" s="15" t="s">
        <v>15359</v>
      </c>
      <c r="W1062" s="15" t="s">
        <v>5088</v>
      </c>
      <c r="X1062" s="15" t="s">
        <v>97</v>
      </c>
      <c r="Y1062" s="15">
        <v>0</v>
      </c>
      <c r="Z1062" s="15" t="s">
        <v>309</v>
      </c>
      <c r="AC1062" s="15" t="s">
        <v>9291</v>
      </c>
      <c r="AD1062" s="15" t="s">
        <v>9292</v>
      </c>
      <c r="AE1062" s="15" t="s">
        <v>9293</v>
      </c>
      <c r="AF1062" s="15" t="s">
        <v>9343</v>
      </c>
      <c r="AG1062" s="15" t="s">
        <v>9344</v>
      </c>
    </row>
    <row r="1063" spans="1:33" x14ac:dyDescent="0.45">
      <c r="A1063" s="15">
        <v>1001058</v>
      </c>
      <c r="B1063" s="15" t="s">
        <v>26</v>
      </c>
      <c r="C1063" s="18">
        <v>1716233513</v>
      </c>
      <c r="D1063" s="15">
        <v>0</v>
      </c>
      <c r="E1063" s="15" t="s">
        <v>70</v>
      </c>
      <c r="F1063" s="15" t="s">
        <v>15253</v>
      </c>
      <c r="G1063" s="15" t="s">
        <v>29</v>
      </c>
      <c r="H1063" s="15" t="s">
        <v>5090</v>
      </c>
      <c r="I1063" s="15" t="s">
        <v>4825</v>
      </c>
      <c r="J1063" s="15" t="s">
        <v>5089</v>
      </c>
      <c r="K1063" s="15" t="s">
        <v>32</v>
      </c>
      <c r="L1063" s="15">
        <v>997077180</v>
      </c>
      <c r="M1063" s="15">
        <v>997077180</v>
      </c>
      <c r="N1063" s="15" t="s">
        <v>33</v>
      </c>
      <c r="O1063" s="15" t="s">
        <v>5091</v>
      </c>
      <c r="P1063" s="15">
        <v>30284</v>
      </c>
      <c r="Q1063" s="15" t="s">
        <v>35</v>
      </c>
      <c r="R1063" s="15" t="s">
        <v>36</v>
      </c>
      <c r="S1063" s="15" t="s">
        <v>123</v>
      </c>
      <c r="T1063" s="15" t="s">
        <v>15324</v>
      </c>
      <c r="W1063" s="15" t="s">
        <v>34</v>
      </c>
      <c r="X1063" s="15" t="s">
        <v>39</v>
      </c>
      <c r="Y1063" s="15">
        <v>0</v>
      </c>
      <c r="Z1063" s="15" t="s">
        <v>609</v>
      </c>
      <c r="AC1063" s="15" t="s">
        <v>9291</v>
      </c>
      <c r="AD1063" s="15" t="s">
        <v>9292</v>
      </c>
      <c r="AE1063" s="15" t="s">
        <v>9302</v>
      </c>
      <c r="AF1063" s="15" t="s">
        <v>5096</v>
      </c>
      <c r="AG1063" s="15" t="s">
        <v>9525</v>
      </c>
    </row>
    <row r="1064" spans="1:33" x14ac:dyDescent="0.45">
      <c r="A1064" s="15">
        <v>1001059</v>
      </c>
      <c r="B1064" s="15" t="s">
        <v>26</v>
      </c>
      <c r="C1064" s="18">
        <v>1722861109</v>
      </c>
      <c r="D1064" s="15">
        <v>600</v>
      </c>
      <c r="E1064" s="15" t="s">
        <v>70</v>
      </c>
      <c r="F1064" s="15" t="s">
        <v>15253</v>
      </c>
      <c r="G1064" s="15" t="s">
        <v>29</v>
      </c>
      <c r="H1064" s="15" t="s">
        <v>5093</v>
      </c>
      <c r="I1064" s="15" t="s">
        <v>5094</v>
      </c>
      <c r="J1064" s="15" t="s">
        <v>5092</v>
      </c>
      <c r="K1064" s="15" t="s">
        <v>32</v>
      </c>
      <c r="L1064" s="15">
        <v>994444364</v>
      </c>
      <c r="M1064" s="15">
        <v>994444364</v>
      </c>
      <c r="N1064" s="15" t="s">
        <v>33</v>
      </c>
      <c r="O1064" s="15" t="s">
        <v>5095</v>
      </c>
      <c r="P1064" s="15">
        <v>33292</v>
      </c>
      <c r="Q1064" s="15" t="s">
        <v>409</v>
      </c>
      <c r="R1064" s="15" t="s">
        <v>36</v>
      </c>
      <c r="S1064" s="15" t="s">
        <v>51</v>
      </c>
      <c r="T1064" s="15" t="s">
        <v>51</v>
      </c>
      <c r="U1064" s="15" t="s">
        <v>5096</v>
      </c>
      <c r="V1064" s="15">
        <v>2293370</v>
      </c>
      <c r="W1064" s="15" t="s">
        <v>5097</v>
      </c>
      <c r="X1064" s="15" t="s">
        <v>39</v>
      </c>
      <c r="Y1064" s="15">
        <v>0</v>
      </c>
      <c r="Z1064" s="15" t="s">
        <v>609</v>
      </c>
      <c r="AA1064" s="15" t="s">
        <v>609</v>
      </c>
      <c r="AB1064" s="15">
        <v>44422</v>
      </c>
      <c r="AC1064" s="15" t="s">
        <v>9291</v>
      </c>
      <c r="AD1064" s="15" t="s">
        <v>9357</v>
      </c>
      <c r="AE1064" s="15" t="s">
        <v>9302</v>
      </c>
      <c r="AF1064" s="15" t="s">
        <v>5096</v>
      </c>
      <c r="AG1064" s="15" t="s">
        <v>9444</v>
      </c>
    </row>
    <row r="1065" spans="1:33" x14ac:dyDescent="0.45">
      <c r="A1065" s="15">
        <v>1001060</v>
      </c>
      <c r="B1065" s="15" t="s">
        <v>26</v>
      </c>
      <c r="C1065" s="18">
        <v>602984734</v>
      </c>
      <c r="D1065" s="15">
        <v>1000</v>
      </c>
      <c r="E1065" s="15" t="s">
        <v>28</v>
      </c>
      <c r="F1065" s="15" t="s">
        <v>15253</v>
      </c>
      <c r="G1065" s="15" t="s">
        <v>29</v>
      </c>
      <c r="H1065" s="15" t="s">
        <v>2723</v>
      </c>
      <c r="I1065" s="15" t="s">
        <v>5099</v>
      </c>
      <c r="J1065" s="15" t="s">
        <v>5098</v>
      </c>
      <c r="K1065" s="15" t="s">
        <v>32</v>
      </c>
      <c r="L1065" s="15">
        <v>939117376</v>
      </c>
      <c r="M1065" s="15">
        <v>939117376</v>
      </c>
      <c r="N1065" s="15" t="s">
        <v>33</v>
      </c>
      <c r="O1065" s="15" t="s">
        <v>5100</v>
      </c>
      <c r="P1065" s="15">
        <v>28367</v>
      </c>
      <c r="Q1065" s="15" t="s">
        <v>409</v>
      </c>
      <c r="R1065" s="15" t="s">
        <v>59</v>
      </c>
      <c r="S1065" s="15" t="s">
        <v>279</v>
      </c>
      <c r="T1065" s="15" t="s">
        <v>15324</v>
      </c>
      <c r="U1065" s="15" t="s">
        <v>5101</v>
      </c>
      <c r="V1065" s="15" t="s">
        <v>3600</v>
      </c>
      <c r="W1065" s="15" t="s">
        <v>5102</v>
      </c>
      <c r="X1065" s="15" t="s">
        <v>39</v>
      </c>
      <c r="Y1065" s="15">
        <v>0</v>
      </c>
      <c r="Z1065" s="15" t="s">
        <v>609</v>
      </c>
      <c r="AA1065" s="15" t="s">
        <v>609</v>
      </c>
      <c r="AB1065" s="15">
        <v>44413</v>
      </c>
      <c r="AC1065" s="15" t="s">
        <v>9291</v>
      </c>
      <c r="AD1065" s="15" t="s">
        <v>9295</v>
      </c>
      <c r="AE1065" s="15" t="s">
        <v>9293</v>
      </c>
      <c r="AF1065" s="15" t="s">
        <v>511</v>
      </c>
      <c r="AG1065" s="15" t="s">
        <v>9294</v>
      </c>
    </row>
    <row r="1066" spans="1:33" x14ac:dyDescent="0.45">
      <c r="A1066" s="15">
        <v>1001061</v>
      </c>
      <c r="B1066" s="15" t="s">
        <v>26</v>
      </c>
      <c r="C1066" s="18">
        <v>1727493205</v>
      </c>
      <c r="D1066" s="15">
        <v>5000</v>
      </c>
      <c r="E1066" s="15" t="s">
        <v>28</v>
      </c>
      <c r="F1066" s="15" t="s">
        <v>15253</v>
      </c>
      <c r="G1066" s="15" t="s">
        <v>29</v>
      </c>
      <c r="H1066" s="15" t="s">
        <v>5104</v>
      </c>
      <c r="I1066" s="15" t="s">
        <v>5105</v>
      </c>
      <c r="J1066" s="15" t="s">
        <v>5103</v>
      </c>
      <c r="K1066" s="15" t="s">
        <v>32</v>
      </c>
      <c r="L1066" s="15">
        <v>997331111</v>
      </c>
      <c r="M1066" s="15">
        <v>997331111</v>
      </c>
      <c r="N1066" s="15" t="s">
        <v>33</v>
      </c>
      <c r="O1066" s="15" t="s">
        <v>5106</v>
      </c>
      <c r="P1066" s="15">
        <v>35035</v>
      </c>
      <c r="Q1066" s="15" t="s">
        <v>35</v>
      </c>
      <c r="R1066" s="15" t="s">
        <v>59</v>
      </c>
      <c r="S1066" s="15" t="s">
        <v>348</v>
      </c>
      <c r="T1066" s="15" t="s">
        <v>15325</v>
      </c>
      <c r="U1066" s="15" t="s">
        <v>33</v>
      </c>
      <c r="V1066" s="15">
        <v>997331111</v>
      </c>
      <c r="W1066" s="15" t="s">
        <v>5107</v>
      </c>
      <c r="X1066" s="15" t="s">
        <v>39</v>
      </c>
      <c r="Y1066" s="15">
        <v>0</v>
      </c>
      <c r="Z1066" s="15" t="s">
        <v>609</v>
      </c>
      <c r="AA1066" s="15" t="s">
        <v>609</v>
      </c>
      <c r="AB1066" s="15">
        <v>44238</v>
      </c>
      <c r="AC1066" s="15" t="s">
        <v>9291</v>
      </c>
      <c r="AD1066" s="15" t="s">
        <v>9292</v>
      </c>
      <c r="AE1066" s="15" t="s">
        <v>9293</v>
      </c>
      <c r="AF1066" s="15" t="s">
        <v>511</v>
      </c>
      <c r="AG1066" s="15" t="s">
        <v>9347</v>
      </c>
    </row>
    <row r="1067" spans="1:33" x14ac:dyDescent="0.45">
      <c r="A1067" s="15">
        <v>1001062</v>
      </c>
      <c r="B1067" s="15" t="s">
        <v>26</v>
      </c>
      <c r="C1067" s="18">
        <v>1724584774</v>
      </c>
      <c r="D1067" s="15">
        <v>0</v>
      </c>
      <c r="E1067" s="15" t="s">
        <v>70</v>
      </c>
      <c r="F1067" s="15" t="s">
        <v>15253</v>
      </c>
      <c r="G1067" s="15" t="s">
        <v>29</v>
      </c>
      <c r="H1067" s="15" t="s">
        <v>5109</v>
      </c>
      <c r="I1067" s="15" t="s">
        <v>4775</v>
      </c>
      <c r="J1067" s="15" t="s">
        <v>5108</v>
      </c>
      <c r="K1067" s="15" t="s">
        <v>32</v>
      </c>
      <c r="L1067" s="15">
        <v>969768925</v>
      </c>
      <c r="M1067" s="15">
        <v>969768925</v>
      </c>
      <c r="N1067" s="15" t="s">
        <v>33</v>
      </c>
      <c r="O1067" s="15" t="s">
        <v>5110</v>
      </c>
      <c r="P1067" s="15">
        <v>34097</v>
      </c>
      <c r="Q1067" s="15" t="s">
        <v>58</v>
      </c>
      <c r="R1067" s="15" t="s">
        <v>59</v>
      </c>
      <c r="S1067" s="15" t="s">
        <v>51</v>
      </c>
      <c r="T1067" s="15" t="s">
        <v>51</v>
      </c>
      <c r="U1067" s="15" t="s">
        <v>33</v>
      </c>
      <c r="V1067" s="15" t="s">
        <v>33</v>
      </c>
      <c r="W1067" s="15" t="s">
        <v>34</v>
      </c>
      <c r="X1067" s="15" t="s">
        <v>39</v>
      </c>
      <c r="Y1067" s="15">
        <v>0</v>
      </c>
      <c r="Z1067" s="15" t="s">
        <v>609</v>
      </c>
      <c r="AC1067" s="15" t="s">
        <v>9291</v>
      </c>
      <c r="AD1067" s="15" t="s">
        <v>9292</v>
      </c>
      <c r="AE1067" s="15" t="s">
        <v>9302</v>
      </c>
      <c r="AF1067" s="15" t="s">
        <v>5096</v>
      </c>
      <c r="AG1067" s="15" t="s">
        <v>9526</v>
      </c>
    </row>
    <row r="1068" spans="1:33" x14ac:dyDescent="0.45">
      <c r="A1068" s="15">
        <v>1001063</v>
      </c>
      <c r="B1068" s="15" t="s">
        <v>26</v>
      </c>
      <c r="C1068" s="18">
        <v>1750744375</v>
      </c>
      <c r="D1068" s="15">
        <v>0</v>
      </c>
      <c r="E1068" s="15" t="s">
        <v>70</v>
      </c>
      <c r="F1068" s="15" t="s">
        <v>15253</v>
      </c>
      <c r="G1068" s="15" t="s">
        <v>29</v>
      </c>
      <c r="H1068" s="15" t="s">
        <v>5112</v>
      </c>
      <c r="I1068" s="15" t="s">
        <v>5113</v>
      </c>
      <c r="J1068" s="15" t="s">
        <v>5111</v>
      </c>
      <c r="K1068" s="15" t="s">
        <v>32</v>
      </c>
      <c r="L1068" s="15">
        <v>6002077</v>
      </c>
      <c r="M1068" s="15">
        <v>983479823</v>
      </c>
      <c r="N1068" s="15" t="s">
        <v>5114</v>
      </c>
      <c r="O1068" s="15" t="s">
        <v>5115</v>
      </c>
      <c r="P1068" s="15">
        <v>36323</v>
      </c>
      <c r="Q1068" s="15" t="s">
        <v>35</v>
      </c>
      <c r="R1068" s="15" t="s">
        <v>59</v>
      </c>
      <c r="S1068" s="15" t="s">
        <v>4132</v>
      </c>
      <c r="T1068" s="15" t="s">
        <v>15346</v>
      </c>
      <c r="W1068" s="15" t="s">
        <v>34</v>
      </c>
      <c r="X1068" s="15" t="s">
        <v>39</v>
      </c>
      <c r="Y1068" s="15">
        <v>0</v>
      </c>
      <c r="Z1068" s="15" t="s">
        <v>609</v>
      </c>
      <c r="AC1068" s="15" t="s">
        <v>9291</v>
      </c>
      <c r="AD1068" s="15" t="s">
        <v>9292</v>
      </c>
      <c r="AE1068" s="15" t="s">
        <v>9302</v>
      </c>
      <c r="AF1068" s="15" t="s">
        <v>5096</v>
      </c>
      <c r="AG1068" s="15" t="s">
        <v>9312</v>
      </c>
    </row>
    <row r="1069" spans="1:33" x14ac:dyDescent="0.45">
      <c r="A1069" s="15">
        <v>1001064</v>
      </c>
      <c r="B1069" s="15" t="s">
        <v>26</v>
      </c>
      <c r="C1069" s="18">
        <v>1713084422</v>
      </c>
      <c r="D1069" s="15">
        <v>1500</v>
      </c>
      <c r="E1069" s="15" t="s">
        <v>70</v>
      </c>
      <c r="F1069" s="15" t="s">
        <v>15253</v>
      </c>
      <c r="G1069" s="15" t="s">
        <v>29</v>
      </c>
      <c r="H1069" s="15" t="s">
        <v>5117</v>
      </c>
      <c r="I1069" s="15" t="s">
        <v>5118</v>
      </c>
      <c r="J1069" s="15" t="s">
        <v>5116</v>
      </c>
      <c r="K1069" s="15" t="s">
        <v>32</v>
      </c>
      <c r="L1069" s="15" t="s">
        <v>5119</v>
      </c>
      <c r="M1069" s="15">
        <v>999715673</v>
      </c>
      <c r="N1069" s="15" t="s">
        <v>5120</v>
      </c>
      <c r="O1069" s="15" t="s">
        <v>4355</v>
      </c>
      <c r="P1069" s="15">
        <v>25764</v>
      </c>
      <c r="Q1069" s="15" t="s">
        <v>35</v>
      </c>
      <c r="R1069" s="15" t="s">
        <v>36</v>
      </c>
      <c r="S1069" s="15" t="s">
        <v>255</v>
      </c>
      <c r="T1069" s="15" t="s">
        <v>15325</v>
      </c>
      <c r="W1069" s="15" t="s">
        <v>34</v>
      </c>
      <c r="X1069" s="15" t="s">
        <v>97</v>
      </c>
      <c r="Y1069" s="15">
        <v>0</v>
      </c>
      <c r="Z1069" s="15" t="s">
        <v>609</v>
      </c>
      <c r="AA1069" s="15" t="s">
        <v>609</v>
      </c>
      <c r="AB1069" s="15">
        <v>44230</v>
      </c>
      <c r="AC1069" s="15" t="s">
        <v>9291</v>
      </c>
      <c r="AD1069" s="15" t="s">
        <v>9292</v>
      </c>
      <c r="AE1069" s="15" t="s">
        <v>9302</v>
      </c>
      <c r="AF1069" s="15" t="s">
        <v>5096</v>
      </c>
      <c r="AG1069" s="15" t="s">
        <v>9312</v>
      </c>
    </row>
    <row r="1070" spans="1:33" x14ac:dyDescent="0.45">
      <c r="A1070" s="15">
        <v>1001065</v>
      </c>
      <c r="B1070" s="15" t="s">
        <v>26</v>
      </c>
      <c r="C1070" s="18">
        <v>1750323873</v>
      </c>
      <c r="D1070" s="15">
        <v>0</v>
      </c>
      <c r="E1070" s="15" t="s">
        <v>70</v>
      </c>
      <c r="F1070" s="15" t="s">
        <v>15253</v>
      </c>
      <c r="G1070" s="15" t="s">
        <v>29</v>
      </c>
      <c r="H1070" s="15" t="s">
        <v>5122</v>
      </c>
      <c r="I1070" s="15" t="s">
        <v>2379</v>
      </c>
      <c r="J1070" s="15" t="s">
        <v>5121</v>
      </c>
      <c r="K1070" s="15" t="s">
        <v>32</v>
      </c>
      <c r="L1070" s="15">
        <v>2595785</v>
      </c>
      <c r="M1070" s="15">
        <v>983264607</v>
      </c>
      <c r="N1070" s="15" t="s">
        <v>5123</v>
      </c>
      <c r="O1070" s="15" t="s">
        <v>5124</v>
      </c>
      <c r="P1070" s="15">
        <v>35634</v>
      </c>
      <c r="Q1070" s="15" t="s">
        <v>35</v>
      </c>
      <c r="R1070" s="15" t="s">
        <v>36</v>
      </c>
      <c r="S1070" s="15" t="s">
        <v>4789</v>
      </c>
      <c r="T1070" s="15" t="s">
        <v>15325</v>
      </c>
      <c r="W1070" s="15" t="s">
        <v>34</v>
      </c>
      <c r="X1070" s="15" t="s">
        <v>97</v>
      </c>
      <c r="Y1070" s="15">
        <v>0</v>
      </c>
      <c r="Z1070" s="15" t="s">
        <v>333</v>
      </c>
      <c r="AC1070" s="15" t="s">
        <v>9291</v>
      </c>
      <c r="AD1070" s="15" t="s">
        <v>9329</v>
      </c>
      <c r="AE1070" s="15" t="s">
        <v>9302</v>
      </c>
      <c r="AF1070" s="15" t="s">
        <v>5096</v>
      </c>
      <c r="AG1070" s="15" t="s">
        <v>9312</v>
      </c>
    </row>
    <row r="1071" spans="1:33" x14ac:dyDescent="0.45">
      <c r="A1071" s="15">
        <v>1001066</v>
      </c>
      <c r="B1071" s="15" t="s">
        <v>26</v>
      </c>
      <c r="C1071" s="18">
        <v>1718622499</v>
      </c>
      <c r="D1071" s="15">
        <v>0</v>
      </c>
      <c r="E1071" s="15" t="s">
        <v>28</v>
      </c>
      <c r="F1071" s="15" t="s">
        <v>15253</v>
      </c>
      <c r="G1071" s="15" t="s">
        <v>29</v>
      </c>
      <c r="H1071" s="15" t="s">
        <v>605</v>
      </c>
      <c r="I1071" s="15" t="s">
        <v>3114</v>
      </c>
      <c r="J1071" s="15" t="s">
        <v>5125</v>
      </c>
      <c r="K1071" s="15" t="s">
        <v>32</v>
      </c>
      <c r="L1071" s="15" t="s">
        <v>33</v>
      </c>
      <c r="M1071" s="15" t="s">
        <v>1020</v>
      </c>
      <c r="N1071" s="15" t="s">
        <v>33</v>
      </c>
      <c r="O1071" s="15" t="s">
        <v>34</v>
      </c>
      <c r="P1071" s="15">
        <v>31330</v>
      </c>
      <c r="Q1071" s="15" t="s">
        <v>35</v>
      </c>
      <c r="R1071" s="15" t="s">
        <v>59</v>
      </c>
      <c r="S1071" s="15" t="s">
        <v>51</v>
      </c>
      <c r="T1071" s="15" t="s">
        <v>51</v>
      </c>
      <c r="U1071" s="15" t="s">
        <v>33</v>
      </c>
      <c r="V1071" s="15" t="s">
        <v>33</v>
      </c>
      <c r="W1071" s="15" t="s">
        <v>1291</v>
      </c>
      <c r="X1071" s="15" t="s">
        <v>39</v>
      </c>
      <c r="Y1071" s="15">
        <v>0</v>
      </c>
      <c r="Z1071" s="15" t="s">
        <v>609</v>
      </c>
      <c r="AC1071" s="15" t="s">
        <v>9291</v>
      </c>
      <c r="AD1071" s="15" t="s">
        <v>9292</v>
      </c>
      <c r="AE1071" s="15" t="s">
        <v>9293</v>
      </c>
      <c r="AF1071" s="15" t="s">
        <v>511</v>
      </c>
      <c r="AG1071" s="15" t="s">
        <v>9294</v>
      </c>
    </row>
    <row r="1072" spans="1:33" x14ac:dyDescent="0.45">
      <c r="A1072" s="15">
        <v>1001068</v>
      </c>
      <c r="B1072" s="15" t="s">
        <v>26</v>
      </c>
      <c r="C1072" s="18">
        <v>1755695820</v>
      </c>
      <c r="D1072" s="15">
        <v>900</v>
      </c>
      <c r="E1072" s="15" t="s">
        <v>28</v>
      </c>
      <c r="F1072" s="15" t="s">
        <v>15253</v>
      </c>
      <c r="G1072" s="15" t="s">
        <v>29</v>
      </c>
      <c r="H1072" s="15" t="s">
        <v>5127</v>
      </c>
      <c r="I1072" s="15" t="s">
        <v>5128</v>
      </c>
      <c r="J1072" s="15" t="s">
        <v>5126</v>
      </c>
      <c r="K1072" s="15" t="s">
        <v>32</v>
      </c>
      <c r="L1072" s="15">
        <v>989032029</v>
      </c>
      <c r="M1072" s="15">
        <v>989032029</v>
      </c>
      <c r="N1072" s="15" t="s">
        <v>33</v>
      </c>
      <c r="O1072" s="15" t="s">
        <v>5129</v>
      </c>
      <c r="P1072" s="15">
        <v>36037</v>
      </c>
      <c r="Q1072" s="15" t="s">
        <v>35</v>
      </c>
      <c r="R1072" s="15" t="s">
        <v>59</v>
      </c>
      <c r="S1072" s="15" t="s">
        <v>5130</v>
      </c>
      <c r="T1072" s="15" t="s">
        <v>15325</v>
      </c>
      <c r="U1072" s="15" t="s">
        <v>1020</v>
      </c>
      <c r="V1072" s="15" t="s">
        <v>33</v>
      </c>
      <c r="W1072" s="15" t="s">
        <v>34</v>
      </c>
      <c r="X1072" s="15" t="s">
        <v>39</v>
      </c>
      <c r="Y1072" s="15">
        <v>0</v>
      </c>
      <c r="Z1072" s="15" t="s">
        <v>609</v>
      </c>
      <c r="AA1072" s="15" t="s">
        <v>609</v>
      </c>
      <c r="AB1072" s="15">
        <v>44425</v>
      </c>
      <c r="AC1072" s="15" t="s">
        <v>9291</v>
      </c>
      <c r="AD1072" s="15" t="s">
        <v>9292</v>
      </c>
      <c r="AE1072" s="15" t="s">
        <v>9363</v>
      </c>
      <c r="AF1072" s="15" t="s">
        <v>9364</v>
      </c>
      <c r="AG1072" s="15" t="s">
        <v>9440</v>
      </c>
    </row>
    <row r="1073" spans="1:33" x14ac:dyDescent="0.45">
      <c r="A1073" s="15">
        <v>1001069</v>
      </c>
      <c r="B1073" s="15" t="s">
        <v>26</v>
      </c>
      <c r="C1073" s="18">
        <v>1713882999</v>
      </c>
      <c r="D1073" s="15">
        <v>500</v>
      </c>
      <c r="E1073" s="15" t="s">
        <v>70</v>
      </c>
      <c r="F1073" s="15" t="s">
        <v>15253</v>
      </c>
      <c r="G1073" s="15" t="s">
        <v>29</v>
      </c>
      <c r="H1073" s="15" t="s">
        <v>737</v>
      </c>
      <c r="I1073" s="15" t="s">
        <v>5132</v>
      </c>
      <c r="J1073" s="15" t="s">
        <v>5131</v>
      </c>
      <c r="K1073" s="15" t="s">
        <v>32</v>
      </c>
      <c r="L1073" s="15">
        <v>987714032</v>
      </c>
      <c r="M1073" s="15">
        <v>987714032</v>
      </c>
      <c r="N1073" s="15" t="s">
        <v>33</v>
      </c>
      <c r="O1073" s="15" t="s">
        <v>5133</v>
      </c>
      <c r="P1073" s="15">
        <v>28988</v>
      </c>
      <c r="Q1073" s="15" t="s">
        <v>35</v>
      </c>
      <c r="R1073" s="15" t="s">
        <v>36</v>
      </c>
      <c r="S1073" s="15" t="s">
        <v>244</v>
      </c>
      <c r="T1073" s="15" t="s">
        <v>15349</v>
      </c>
      <c r="U1073" s="15" t="s">
        <v>5134</v>
      </c>
      <c r="V1073" s="15">
        <v>987714032</v>
      </c>
      <c r="W1073" s="15" t="s">
        <v>5135</v>
      </c>
      <c r="X1073" s="15" t="s">
        <v>39</v>
      </c>
      <c r="Y1073" s="15">
        <v>0</v>
      </c>
      <c r="Z1073" s="15" t="s">
        <v>609</v>
      </c>
      <c r="AA1073" s="15" t="s">
        <v>609</v>
      </c>
      <c r="AB1073" s="15">
        <v>44259</v>
      </c>
      <c r="AC1073" s="15" t="s">
        <v>9291</v>
      </c>
      <c r="AD1073" s="15" t="s">
        <v>9292</v>
      </c>
      <c r="AE1073" s="15" t="s">
        <v>9302</v>
      </c>
      <c r="AF1073" s="15" t="s">
        <v>5096</v>
      </c>
      <c r="AG1073" s="15" t="s">
        <v>9495</v>
      </c>
    </row>
    <row r="1074" spans="1:33" x14ac:dyDescent="0.45">
      <c r="A1074" s="15">
        <v>1001070</v>
      </c>
      <c r="B1074" s="15" t="s">
        <v>26</v>
      </c>
      <c r="C1074" s="18">
        <v>1706748512</v>
      </c>
      <c r="D1074" s="15">
        <v>0</v>
      </c>
      <c r="E1074" s="15" t="s">
        <v>70</v>
      </c>
      <c r="F1074" s="15" t="s">
        <v>15253</v>
      </c>
      <c r="G1074" s="15" t="s">
        <v>29</v>
      </c>
      <c r="H1074" s="15" t="s">
        <v>5137</v>
      </c>
      <c r="I1074" s="15" t="s">
        <v>5138</v>
      </c>
      <c r="J1074" s="15" t="s">
        <v>5136</v>
      </c>
      <c r="K1074" s="15" t="s">
        <v>32</v>
      </c>
      <c r="L1074" s="15">
        <v>22394133</v>
      </c>
      <c r="M1074" s="15">
        <v>984554270</v>
      </c>
      <c r="N1074" s="15" t="s">
        <v>5139</v>
      </c>
      <c r="O1074" s="15" t="s">
        <v>5140</v>
      </c>
      <c r="P1074" s="15">
        <v>23096</v>
      </c>
      <c r="Q1074" s="15" t="s">
        <v>409</v>
      </c>
      <c r="R1074" s="15" t="s">
        <v>36</v>
      </c>
      <c r="S1074" s="15" t="s">
        <v>5141</v>
      </c>
      <c r="T1074" s="15" t="s">
        <v>15349</v>
      </c>
      <c r="V1074" s="15">
        <v>22400511</v>
      </c>
      <c r="W1074" s="15" t="s">
        <v>5142</v>
      </c>
      <c r="X1074" s="15" t="s">
        <v>97</v>
      </c>
      <c r="Y1074" s="15">
        <v>0</v>
      </c>
      <c r="Z1074" s="15" t="s">
        <v>333</v>
      </c>
      <c r="AA1074" s="15" t="s">
        <v>333</v>
      </c>
      <c r="AB1074" s="15">
        <v>44231</v>
      </c>
      <c r="AC1074" s="15" t="s">
        <v>9291</v>
      </c>
      <c r="AD1074" s="15" t="s">
        <v>9329</v>
      </c>
      <c r="AE1074" s="15" t="s">
        <v>9302</v>
      </c>
      <c r="AF1074" s="15" t="s">
        <v>5096</v>
      </c>
      <c r="AG1074" s="15" t="s">
        <v>9312</v>
      </c>
    </row>
    <row r="1075" spans="1:33" x14ac:dyDescent="0.45">
      <c r="A1075" s="15">
        <v>1001071</v>
      </c>
      <c r="B1075" s="15" t="s">
        <v>26</v>
      </c>
      <c r="C1075" s="18">
        <v>1720886777</v>
      </c>
      <c r="D1075" s="15">
        <v>0</v>
      </c>
      <c r="E1075" s="15" t="s">
        <v>28</v>
      </c>
      <c r="F1075" s="15" t="s">
        <v>15253</v>
      </c>
      <c r="G1075" s="15" t="s">
        <v>29</v>
      </c>
      <c r="H1075" s="15" t="s">
        <v>4197</v>
      </c>
      <c r="I1075" s="15" t="s">
        <v>5144</v>
      </c>
      <c r="J1075" s="15" t="s">
        <v>5143</v>
      </c>
      <c r="K1075" s="15" t="s">
        <v>32</v>
      </c>
      <c r="L1075" s="15" t="s">
        <v>33</v>
      </c>
      <c r="M1075" s="15" t="s">
        <v>33</v>
      </c>
      <c r="N1075" s="15" t="s">
        <v>33</v>
      </c>
      <c r="O1075" s="15" t="s">
        <v>5145</v>
      </c>
      <c r="P1075" s="15">
        <v>26618</v>
      </c>
      <c r="Q1075" s="15" t="s">
        <v>35</v>
      </c>
      <c r="R1075" s="15" t="s">
        <v>36</v>
      </c>
      <c r="S1075" s="15" t="s">
        <v>1783</v>
      </c>
      <c r="T1075" s="15" t="s">
        <v>15359</v>
      </c>
      <c r="U1075" s="15" t="s">
        <v>33</v>
      </c>
      <c r="V1075" s="15" t="s">
        <v>33</v>
      </c>
      <c r="W1075" s="15" t="s">
        <v>34</v>
      </c>
      <c r="X1075" s="15" t="s">
        <v>39</v>
      </c>
      <c r="Y1075" s="15">
        <v>0</v>
      </c>
      <c r="Z1075" s="15" t="s">
        <v>609</v>
      </c>
      <c r="AC1075" s="15" t="s">
        <v>9291</v>
      </c>
      <c r="AD1075" s="15" t="s">
        <v>9295</v>
      </c>
      <c r="AE1075" s="15" t="s">
        <v>9363</v>
      </c>
      <c r="AF1075" s="15" t="s">
        <v>9410</v>
      </c>
      <c r="AG1075" s="15" t="s">
        <v>9298</v>
      </c>
    </row>
    <row r="1076" spans="1:33" x14ac:dyDescent="0.45">
      <c r="A1076" s="15">
        <v>1001073</v>
      </c>
      <c r="B1076" s="15" t="s">
        <v>26</v>
      </c>
      <c r="C1076" s="18">
        <v>1718492190</v>
      </c>
      <c r="D1076" s="15">
        <v>2500</v>
      </c>
      <c r="E1076" s="15" t="s">
        <v>70</v>
      </c>
      <c r="F1076" s="15" t="s">
        <v>15253</v>
      </c>
      <c r="G1076" s="15" t="s">
        <v>29</v>
      </c>
      <c r="H1076" s="15" t="s">
        <v>5147</v>
      </c>
      <c r="I1076" s="15" t="s">
        <v>3398</v>
      </c>
      <c r="J1076" s="15" t="s">
        <v>5146</v>
      </c>
      <c r="K1076" s="15" t="s">
        <v>32</v>
      </c>
      <c r="L1076" s="15">
        <v>983878640</v>
      </c>
      <c r="M1076" s="15">
        <v>983878640</v>
      </c>
      <c r="N1076" s="15" t="s">
        <v>33</v>
      </c>
      <c r="O1076" s="15" t="s">
        <v>5148</v>
      </c>
      <c r="P1076" s="15">
        <v>31275</v>
      </c>
      <c r="Q1076" s="15" t="s">
        <v>58</v>
      </c>
      <c r="R1076" s="15" t="s">
        <v>36</v>
      </c>
      <c r="S1076" s="15" t="s">
        <v>620</v>
      </c>
      <c r="T1076" s="15" t="s">
        <v>15324</v>
      </c>
      <c r="U1076" s="15" t="s">
        <v>33</v>
      </c>
      <c r="V1076" s="15" t="s">
        <v>33</v>
      </c>
      <c r="W1076" s="15" t="s">
        <v>34</v>
      </c>
      <c r="X1076" s="15" t="s">
        <v>39</v>
      </c>
      <c r="Y1076" s="15">
        <v>0</v>
      </c>
      <c r="Z1076" s="15" t="s">
        <v>609</v>
      </c>
      <c r="AA1076" s="15" t="s">
        <v>609</v>
      </c>
      <c r="AB1076" s="15">
        <v>44237</v>
      </c>
      <c r="AC1076" s="15" t="s">
        <v>9291</v>
      </c>
      <c r="AD1076" s="15" t="s">
        <v>9295</v>
      </c>
      <c r="AE1076" s="15" t="s">
        <v>9302</v>
      </c>
      <c r="AF1076" s="15" t="s">
        <v>5096</v>
      </c>
      <c r="AG1076" s="15" t="s">
        <v>9425</v>
      </c>
    </row>
    <row r="1077" spans="1:33" x14ac:dyDescent="0.45">
      <c r="A1077" s="15">
        <v>1001075</v>
      </c>
      <c r="B1077" s="15" t="s">
        <v>26</v>
      </c>
      <c r="C1077" s="18">
        <v>1704974193</v>
      </c>
      <c r="D1077" s="15">
        <v>0</v>
      </c>
      <c r="E1077" s="15" t="s">
        <v>70</v>
      </c>
      <c r="F1077" s="15" t="s">
        <v>15253</v>
      </c>
      <c r="G1077" s="15" t="s">
        <v>29</v>
      </c>
      <c r="H1077" s="15" t="s">
        <v>5150</v>
      </c>
      <c r="I1077" s="15" t="s">
        <v>5151</v>
      </c>
      <c r="J1077" s="15" t="s">
        <v>5149</v>
      </c>
      <c r="K1077" s="15" t="s">
        <v>32</v>
      </c>
      <c r="L1077" s="15" t="s">
        <v>33</v>
      </c>
      <c r="M1077" s="15" t="s">
        <v>33</v>
      </c>
      <c r="N1077" s="15" t="s">
        <v>33</v>
      </c>
      <c r="O1077" s="15" t="s">
        <v>34</v>
      </c>
      <c r="P1077" s="15">
        <v>26536</v>
      </c>
      <c r="Q1077" s="15" t="s">
        <v>35</v>
      </c>
      <c r="R1077" s="15" t="s">
        <v>36</v>
      </c>
      <c r="S1077" s="15" t="s">
        <v>79</v>
      </c>
      <c r="T1077" s="15" t="s">
        <v>79</v>
      </c>
      <c r="U1077" s="15" t="s">
        <v>33</v>
      </c>
      <c r="V1077" s="15" t="s">
        <v>33</v>
      </c>
      <c r="W1077" s="15" t="s">
        <v>34</v>
      </c>
      <c r="X1077" s="15" t="s">
        <v>39</v>
      </c>
      <c r="Y1077" s="15">
        <v>0</v>
      </c>
      <c r="Z1077" s="15" t="s">
        <v>609</v>
      </c>
      <c r="AC1077" s="15" t="s">
        <v>9291</v>
      </c>
      <c r="AD1077" s="15" t="s">
        <v>9357</v>
      </c>
      <c r="AE1077" s="15" t="s">
        <v>9302</v>
      </c>
      <c r="AF1077" s="15" t="s">
        <v>5096</v>
      </c>
      <c r="AG1077" s="15" t="s">
        <v>9426</v>
      </c>
    </row>
    <row r="1078" spans="1:33" x14ac:dyDescent="0.45">
      <c r="A1078" s="15">
        <v>1001076</v>
      </c>
      <c r="B1078" s="15" t="s">
        <v>26</v>
      </c>
      <c r="C1078" s="18">
        <v>1001982022</v>
      </c>
      <c r="D1078" s="15">
        <v>0</v>
      </c>
      <c r="E1078" s="15" t="s">
        <v>28</v>
      </c>
      <c r="F1078" s="15" t="s">
        <v>15253</v>
      </c>
      <c r="G1078" s="15" t="s">
        <v>29</v>
      </c>
      <c r="H1078" s="15" t="s">
        <v>353</v>
      </c>
      <c r="I1078" s="15" t="s">
        <v>5153</v>
      </c>
      <c r="J1078" s="15" t="s">
        <v>5152</v>
      </c>
      <c r="K1078" s="15" t="s">
        <v>32</v>
      </c>
      <c r="L1078" s="15">
        <v>969933053</v>
      </c>
      <c r="M1078" s="15">
        <v>969933053</v>
      </c>
      <c r="N1078" s="15" t="s">
        <v>33</v>
      </c>
      <c r="O1078" s="15" t="s">
        <v>5154</v>
      </c>
      <c r="P1078" s="15">
        <v>26025</v>
      </c>
      <c r="Q1078" s="15" t="s">
        <v>58</v>
      </c>
      <c r="R1078" s="15" t="s">
        <v>36</v>
      </c>
      <c r="S1078" s="15" t="s">
        <v>279</v>
      </c>
      <c r="T1078" s="15" t="s">
        <v>15324</v>
      </c>
      <c r="U1078" s="15" t="s">
        <v>33</v>
      </c>
      <c r="V1078" s="15" t="s">
        <v>33</v>
      </c>
      <c r="W1078" s="15" t="s">
        <v>34</v>
      </c>
      <c r="X1078" s="15" t="s">
        <v>39</v>
      </c>
      <c r="Y1078" s="15">
        <v>0</v>
      </c>
      <c r="Z1078" s="15" t="s">
        <v>609</v>
      </c>
      <c r="AC1078" s="15" t="s">
        <v>9291</v>
      </c>
      <c r="AD1078" s="15" t="s">
        <v>9295</v>
      </c>
      <c r="AE1078" s="15" t="s">
        <v>9351</v>
      </c>
      <c r="AF1078" s="15" t="s">
        <v>9479</v>
      </c>
      <c r="AG1078" s="15" t="s">
        <v>9434</v>
      </c>
    </row>
    <row r="1079" spans="1:33" x14ac:dyDescent="0.45">
      <c r="A1079" s="15">
        <v>1001077</v>
      </c>
      <c r="B1079" s="15" t="s">
        <v>26</v>
      </c>
      <c r="C1079" s="18">
        <v>1725254468</v>
      </c>
      <c r="D1079" s="15">
        <v>0</v>
      </c>
      <c r="E1079" s="15" t="s">
        <v>28</v>
      </c>
      <c r="F1079" s="15" t="s">
        <v>15253</v>
      </c>
      <c r="G1079" s="15" t="s">
        <v>29</v>
      </c>
      <c r="H1079" s="15" t="s">
        <v>5156</v>
      </c>
      <c r="I1079" s="15" t="s">
        <v>5157</v>
      </c>
      <c r="J1079" s="15" t="s">
        <v>5155</v>
      </c>
      <c r="K1079" s="15" t="s">
        <v>32</v>
      </c>
      <c r="L1079" s="15" t="s">
        <v>33</v>
      </c>
      <c r="M1079" s="15" t="s">
        <v>33</v>
      </c>
      <c r="N1079" s="15" t="s">
        <v>33</v>
      </c>
      <c r="O1079" s="15" t="s">
        <v>34</v>
      </c>
      <c r="P1079" s="15">
        <v>35295</v>
      </c>
      <c r="Q1079" s="15" t="s">
        <v>58</v>
      </c>
      <c r="R1079" s="15" t="s">
        <v>59</v>
      </c>
      <c r="S1079" s="15" t="s">
        <v>51</v>
      </c>
      <c r="T1079" s="15" t="s">
        <v>51</v>
      </c>
      <c r="U1079" s="15" t="s">
        <v>33</v>
      </c>
      <c r="V1079" s="15" t="s">
        <v>33</v>
      </c>
      <c r="W1079" s="15" t="s">
        <v>34</v>
      </c>
      <c r="X1079" s="15" t="s">
        <v>39</v>
      </c>
      <c r="Y1079" s="15">
        <v>0</v>
      </c>
      <c r="Z1079" s="15" t="s">
        <v>609</v>
      </c>
      <c r="AC1079" s="15" t="s">
        <v>9291</v>
      </c>
      <c r="AD1079" s="15" t="s">
        <v>9292</v>
      </c>
      <c r="AE1079" s="15" t="s">
        <v>9302</v>
      </c>
      <c r="AF1079" s="15" t="s">
        <v>5096</v>
      </c>
      <c r="AG1079" s="15" t="s">
        <v>9407</v>
      </c>
    </row>
    <row r="1080" spans="1:33" x14ac:dyDescent="0.45">
      <c r="A1080" s="15">
        <v>1001078</v>
      </c>
      <c r="B1080" s="15" t="s">
        <v>26</v>
      </c>
      <c r="C1080" s="18">
        <v>605307305</v>
      </c>
      <c r="D1080" s="15">
        <v>500</v>
      </c>
      <c r="E1080" s="15" t="s">
        <v>28</v>
      </c>
      <c r="F1080" s="15" t="s">
        <v>15253</v>
      </c>
      <c r="G1080" s="15" t="s">
        <v>29</v>
      </c>
      <c r="H1080" s="15" t="s">
        <v>1712</v>
      </c>
      <c r="I1080" s="15" t="s">
        <v>1401</v>
      </c>
      <c r="J1080" s="15" t="s">
        <v>5158</v>
      </c>
      <c r="K1080" s="15" t="s">
        <v>32</v>
      </c>
      <c r="L1080" s="15">
        <v>979503157</v>
      </c>
      <c r="M1080" s="15">
        <v>979503157</v>
      </c>
      <c r="N1080" s="15" t="s">
        <v>33</v>
      </c>
      <c r="O1080" s="15" t="s">
        <v>5159</v>
      </c>
      <c r="P1080" s="15">
        <v>35587</v>
      </c>
      <c r="Q1080" s="15" t="s">
        <v>35</v>
      </c>
      <c r="R1080" s="15" t="s">
        <v>59</v>
      </c>
      <c r="S1080" s="15" t="s">
        <v>2107</v>
      </c>
      <c r="T1080" s="15" t="s">
        <v>15345</v>
      </c>
      <c r="U1080" s="15" t="s">
        <v>4564</v>
      </c>
      <c r="V1080" s="15">
        <v>3</v>
      </c>
      <c r="W1080" s="15" t="s">
        <v>5160</v>
      </c>
      <c r="X1080" s="15" t="s">
        <v>39</v>
      </c>
      <c r="Y1080" s="15">
        <v>0</v>
      </c>
      <c r="Z1080" s="15" t="s">
        <v>609</v>
      </c>
      <c r="AA1080" s="15" t="s">
        <v>609</v>
      </c>
      <c r="AB1080" s="15">
        <v>44363</v>
      </c>
      <c r="AC1080" s="15" t="s">
        <v>9291</v>
      </c>
      <c r="AD1080" s="15" t="s">
        <v>9292</v>
      </c>
      <c r="AE1080" s="15" t="s">
        <v>9293</v>
      </c>
      <c r="AF1080" s="15" t="s">
        <v>9343</v>
      </c>
      <c r="AG1080" s="15" t="s">
        <v>9344</v>
      </c>
    </row>
    <row r="1081" spans="1:33" x14ac:dyDescent="0.45">
      <c r="A1081" s="15">
        <v>1001079</v>
      </c>
      <c r="B1081" s="15" t="s">
        <v>1800</v>
      </c>
      <c r="C1081" s="18">
        <v>1717542581001</v>
      </c>
      <c r="D1081" s="15">
        <v>0</v>
      </c>
      <c r="E1081" s="15" t="s">
        <v>28</v>
      </c>
      <c r="F1081" s="15" t="s">
        <v>15253</v>
      </c>
      <c r="G1081" s="15" t="s">
        <v>1801</v>
      </c>
      <c r="H1081" s="15" t="s">
        <v>720</v>
      </c>
      <c r="I1081" s="15" t="s">
        <v>721</v>
      </c>
      <c r="J1081" s="15" t="s">
        <v>719</v>
      </c>
      <c r="K1081" s="15" t="s">
        <v>637</v>
      </c>
      <c r="L1081" s="15">
        <v>986502186</v>
      </c>
      <c r="M1081" s="15">
        <v>986502186</v>
      </c>
      <c r="N1081" s="15">
        <v>1</v>
      </c>
      <c r="O1081" s="15" t="s">
        <v>722</v>
      </c>
      <c r="P1081" s="15">
        <v>29857</v>
      </c>
      <c r="Q1081" s="15" t="s">
        <v>35</v>
      </c>
      <c r="R1081" s="15" t="s">
        <v>59</v>
      </c>
      <c r="S1081" s="15" t="s">
        <v>244</v>
      </c>
      <c r="T1081" s="15" t="s">
        <v>15349</v>
      </c>
      <c r="U1081" s="15" t="s">
        <v>723</v>
      </c>
      <c r="W1081" s="15" t="s">
        <v>724</v>
      </c>
      <c r="X1081" s="15" t="s">
        <v>97</v>
      </c>
      <c r="Y1081" s="15">
        <v>3</v>
      </c>
      <c r="Z1081" s="15" t="s">
        <v>609</v>
      </c>
      <c r="AA1081" s="15" t="s">
        <v>609</v>
      </c>
      <c r="AB1081" s="15">
        <v>44354</v>
      </c>
      <c r="AC1081" s="15" t="s">
        <v>9291</v>
      </c>
      <c r="AD1081" s="15" t="s">
        <v>9329</v>
      </c>
      <c r="AE1081" s="15" t="s">
        <v>9293</v>
      </c>
      <c r="AF1081" s="15" t="s">
        <v>511</v>
      </c>
      <c r="AG1081" s="15" t="s">
        <v>9301</v>
      </c>
    </row>
    <row r="1082" spans="1:33" x14ac:dyDescent="0.45">
      <c r="A1082" s="15">
        <v>1001079</v>
      </c>
      <c r="B1082" s="15" t="s">
        <v>1800</v>
      </c>
      <c r="C1082" s="18">
        <v>1717542581001</v>
      </c>
      <c r="D1082" s="15">
        <v>0</v>
      </c>
      <c r="E1082" s="15" t="s">
        <v>28</v>
      </c>
      <c r="F1082" s="15" t="s">
        <v>15253</v>
      </c>
      <c r="G1082" s="15" t="s">
        <v>1801</v>
      </c>
      <c r="H1082" s="15" t="s">
        <v>737</v>
      </c>
      <c r="I1082" s="15" t="s">
        <v>703</v>
      </c>
      <c r="J1082" s="15" t="s">
        <v>927</v>
      </c>
      <c r="K1082" s="15" t="s">
        <v>32</v>
      </c>
      <c r="L1082" s="15">
        <v>3570122</v>
      </c>
      <c r="M1082" s="15">
        <v>980572376</v>
      </c>
      <c r="N1082" s="15" t="s">
        <v>928</v>
      </c>
      <c r="O1082" s="15" t="s">
        <v>929</v>
      </c>
      <c r="P1082" s="15">
        <v>32832</v>
      </c>
      <c r="Q1082" s="15" t="s">
        <v>35</v>
      </c>
      <c r="R1082" s="15" t="s">
        <v>59</v>
      </c>
      <c r="S1082" s="15" t="s">
        <v>79</v>
      </c>
      <c r="T1082" s="15" t="s">
        <v>79</v>
      </c>
      <c r="U1082" s="15" t="s">
        <v>930</v>
      </c>
      <c r="V1082" s="15">
        <v>980572376</v>
      </c>
      <c r="W1082" s="15" t="s">
        <v>931</v>
      </c>
      <c r="X1082" s="15" t="s">
        <v>39</v>
      </c>
      <c r="Y1082" s="15">
        <v>0</v>
      </c>
      <c r="Z1082" s="15" t="s">
        <v>609</v>
      </c>
      <c r="AA1082" s="15" t="s">
        <v>609</v>
      </c>
      <c r="AB1082" s="15">
        <v>44354</v>
      </c>
      <c r="AC1082" s="15" t="s">
        <v>9291</v>
      </c>
      <c r="AD1082" s="15" t="s">
        <v>9329</v>
      </c>
      <c r="AE1082" s="15" t="s">
        <v>9293</v>
      </c>
      <c r="AF1082" s="15" t="s">
        <v>511</v>
      </c>
      <c r="AG1082" s="15" t="s">
        <v>9301</v>
      </c>
    </row>
    <row r="1083" spans="1:33" x14ac:dyDescent="0.45">
      <c r="A1083" s="15">
        <v>1001080</v>
      </c>
      <c r="B1083" s="15" t="s">
        <v>26</v>
      </c>
      <c r="C1083" s="18">
        <v>502995426</v>
      </c>
      <c r="D1083" s="15">
        <v>1500</v>
      </c>
      <c r="E1083" s="15" t="s">
        <v>28</v>
      </c>
      <c r="F1083" s="15" t="s">
        <v>15253</v>
      </c>
      <c r="G1083" s="15" t="s">
        <v>29</v>
      </c>
      <c r="H1083" s="15" t="s">
        <v>5162</v>
      </c>
      <c r="I1083" s="15" t="s">
        <v>5163</v>
      </c>
      <c r="J1083" s="15" t="s">
        <v>5161</v>
      </c>
      <c r="K1083" s="15" t="s">
        <v>32</v>
      </c>
      <c r="L1083" s="15">
        <v>987316036</v>
      </c>
      <c r="M1083" s="15">
        <v>987316036</v>
      </c>
      <c r="N1083" s="15" t="s">
        <v>5164</v>
      </c>
      <c r="O1083" s="15" t="s">
        <v>34</v>
      </c>
      <c r="P1083" s="15">
        <v>31939</v>
      </c>
      <c r="Q1083" s="15" t="s">
        <v>58</v>
      </c>
      <c r="R1083" s="15" t="s">
        <v>59</v>
      </c>
      <c r="S1083" s="15" t="s">
        <v>279</v>
      </c>
      <c r="T1083" s="15" t="s">
        <v>15324</v>
      </c>
      <c r="U1083" s="15" t="s">
        <v>5165</v>
      </c>
      <c r="V1083" s="15">
        <v>987316036</v>
      </c>
      <c r="W1083" s="15" t="s">
        <v>5166</v>
      </c>
      <c r="X1083" s="15" t="s">
        <v>97</v>
      </c>
      <c r="Y1083" s="15">
        <v>0</v>
      </c>
      <c r="Z1083" s="15" t="s">
        <v>609</v>
      </c>
      <c r="AA1083" s="15" t="s">
        <v>665</v>
      </c>
      <c r="AB1083" s="15">
        <v>44483</v>
      </c>
      <c r="AC1083" s="15" t="s">
        <v>9291</v>
      </c>
      <c r="AD1083" s="15" t="s">
        <v>9295</v>
      </c>
      <c r="AE1083" s="15" t="s">
        <v>9293</v>
      </c>
      <c r="AF1083" s="15" t="s">
        <v>511</v>
      </c>
      <c r="AG1083" s="15" t="s">
        <v>9347</v>
      </c>
    </row>
    <row r="1084" spans="1:33" x14ac:dyDescent="0.45">
      <c r="A1084" s="15">
        <v>1001081</v>
      </c>
      <c r="B1084" s="15" t="s">
        <v>26</v>
      </c>
      <c r="C1084" s="18">
        <v>606178374</v>
      </c>
      <c r="D1084" s="15">
        <v>600</v>
      </c>
      <c r="E1084" s="15" t="s">
        <v>28</v>
      </c>
      <c r="F1084" s="15" t="s">
        <v>15253</v>
      </c>
      <c r="G1084" s="15" t="s">
        <v>29</v>
      </c>
      <c r="H1084" s="15" t="s">
        <v>5168</v>
      </c>
      <c r="I1084" s="15" t="s">
        <v>5169</v>
      </c>
      <c r="J1084" s="15" t="s">
        <v>5167</v>
      </c>
      <c r="K1084" s="15" t="s">
        <v>32</v>
      </c>
      <c r="L1084" s="15">
        <v>997786565</v>
      </c>
      <c r="M1084" s="15">
        <v>997786565</v>
      </c>
      <c r="N1084" s="15" t="s">
        <v>5170</v>
      </c>
      <c r="O1084" s="15" t="s">
        <v>5171</v>
      </c>
      <c r="P1084" s="15">
        <v>36444</v>
      </c>
      <c r="Q1084" s="15" t="s">
        <v>35</v>
      </c>
      <c r="R1084" s="15" t="s">
        <v>59</v>
      </c>
      <c r="S1084" s="15" t="s">
        <v>279</v>
      </c>
      <c r="T1084" s="15" t="s">
        <v>15324</v>
      </c>
      <c r="U1084" s="15" t="s">
        <v>1365</v>
      </c>
      <c r="V1084" s="15">
        <v>997786565</v>
      </c>
      <c r="W1084" s="15" t="s">
        <v>5172</v>
      </c>
      <c r="X1084" s="15" t="s">
        <v>39</v>
      </c>
      <c r="Y1084" s="15">
        <v>0</v>
      </c>
      <c r="Z1084" s="15" t="s">
        <v>609</v>
      </c>
      <c r="AA1084" s="15" t="s">
        <v>609</v>
      </c>
      <c r="AB1084" s="15">
        <v>44252</v>
      </c>
      <c r="AC1084" s="15" t="s">
        <v>9291</v>
      </c>
      <c r="AD1084" s="15" t="s">
        <v>9292</v>
      </c>
      <c r="AE1084" s="15" t="s">
        <v>9293</v>
      </c>
      <c r="AF1084" s="15" t="s">
        <v>511</v>
      </c>
      <c r="AG1084" s="15" t="s">
        <v>9304</v>
      </c>
    </row>
    <row r="1085" spans="1:33" x14ac:dyDescent="0.45">
      <c r="A1085" s="15">
        <v>1001082</v>
      </c>
      <c r="B1085" s="15" t="s">
        <v>26</v>
      </c>
      <c r="C1085" s="18">
        <v>202639241</v>
      </c>
      <c r="D1085" s="15">
        <v>500</v>
      </c>
      <c r="E1085" s="15" t="s">
        <v>28</v>
      </c>
      <c r="F1085" s="15" t="s">
        <v>15253</v>
      </c>
      <c r="G1085" s="15" t="s">
        <v>29</v>
      </c>
      <c r="H1085" s="15" t="s">
        <v>5174</v>
      </c>
      <c r="I1085" s="15" t="s">
        <v>5175</v>
      </c>
      <c r="J1085" s="15" t="s">
        <v>5173</v>
      </c>
      <c r="K1085" s="15" t="s">
        <v>32</v>
      </c>
      <c r="L1085" s="15">
        <v>959883627</v>
      </c>
      <c r="M1085" s="15">
        <v>959883627</v>
      </c>
      <c r="N1085" s="15" t="s">
        <v>33</v>
      </c>
      <c r="O1085" s="15" t="s">
        <v>5176</v>
      </c>
      <c r="P1085" s="15">
        <v>37261</v>
      </c>
      <c r="Q1085" s="15" t="s">
        <v>35</v>
      </c>
      <c r="R1085" s="15" t="s">
        <v>36</v>
      </c>
      <c r="S1085" s="15" t="s">
        <v>279</v>
      </c>
      <c r="T1085" s="15" t="s">
        <v>15324</v>
      </c>
      <c r="U1085" s="15" t="s">
        <v>33</v>
      </c>
      <c r="V1085" s="15">
        <v>990623160</v>
      </c>
      <c r="W1085" s="15" t="s">
        <v>5176</v>
      </c>
      <c r="X1085" s="15" t="s">
        <v>39</v>
      </c>
      <c r="Y1085" s="15">
        <v>0</v>
      </c>
      <c r="Z1085" s="15" t="s">
        <v>609</v>
      </c>
      <c r="AA1085" s="15" t="s">
        <v>609</v>
      </c>
      <c r="AB1085" s="15">
        <v>44251</v>
      </c>
      <c r="AC1085" s="15" t="s">
        <v>9291</v>
      </c>
      <c r="AD1085" s="15" t="s">
        <v>9295</v>
      </c>
      <c r="AE1085" s="15" t="s">
        <v>9305</v>
      </c>
      <c r="AF1085" s="15" t="s">
        <v>9306</v>
      </c>
      <c r="AG1085" s="15" t="s">
        <v>9384</v>
      </c>
    </row>
    <row r="1086" spans="1:33" x14ac:dyDescent="0.45">
      <c r="A1086" s="15">
        <v>1001083</v>
      </c>
      <c r="B1086" s="15" t="s">
        <v>26</v>
      </c>
      <c r="C1086" s="18">
        <v>1726725615</v>
      </c>
      <c r="D1086" s="15">
        <v>1700</v>
      </c>
      <c r="E1086" s="15" t="s">
        <v>70</v>
      </c>
      <c r="F1086" s="15" t="s">
        <v>15253</v>
      </c>
      <c r="G1086" s="15" t="s">
        <v>29</v>
      </c>
      <c r="H1086" s="15" t="s">
        <v>5178</v>
      </c>
      <c r="I1086" s="15" t="s">
        <v>5179</v>
      </c>
      <c r="J1086" s="15" t="s">
        <v>5177</v>
      </c>
      <c r="K1086" s="15" t="s">
        <v>32</v>
      </c>
      <c r="L1086" s="15">
        <v>959013427</v>
      </c>
      <c r="M1086" s="15">
        <v>959013427</v>
      </c>
      <c r="N1086" s="15" t="s">
        <v>33</v>
      </c>
      <c r="O1086" s="15" t="s">
        <v>5180</v>
      </c>
      <c r="P1086" s="15">
        <v>36649</v>
      </c>
      <c r="Q1086" s="15" t="s">
        <v>35</v>
      </c>
      <c r="R1086" s="15" t="s">
        <v>36</v>
      </c>
      <c r="S1086" s="15" t="s">
        <v>279</v>
      </c>
      <c r="T1086" s="15" t="s">
        <v>15324</v>
      </c>
      <c r="U1086" s="15" t="s">
        <v>5181</v>
      </c>
      <c r="V1086" s="15">
        <v>959013427</v>
      </c>
      <c r="W1086" s="15" t="s">
        <v>5182</v>
      </c>
      <c r="X1086" s="15" t="s">
        <v>39</v>
      </c>
      <c r="Y1086" s="15">
        <v>0</v>
      </c>
      <c r="Z1086" s="15" t="s">
        <v>609</v>
      </c>
      <c r="AA1086" s="15" t="s">
        <v>609</v>
      </c>
      <c r="AB1086" s="15">
        <v>44237</v>
      </c>
      <c r="AC1086" s="15" t="s">
        <v>9291</v>
      </c>
      <c r="AD1086" s="15" t="s">
        <v>9295</v>
      </c>
      <c r="AE1086" s="15" t="s">
        <v>9302</v>
      </c>
      <c r="AF1086" s="15" t="s">
        <v>5096</v>
      </c>
      <c r="AG1086" s="15" t="s">
        <v>9353</v>
      </c>
    </row>
    <row r="1087" spans="1:33" x14ac:dyDescent="0.45">
      <c r="A1087" s="15">
        <v>1001084</v>
      </c>
      <c r="B1087" s="15" t="s">
        <v>26</v>
      </c>
      <c r="C1087" s="18">
        <v>1724646276</v>
      </c>
      <c r="D1087" s="15">
        <v>800</v>
      </c>
      <c r="E1087" s="15" t="s">
        <v>28</v>
      </c>
      <c r="F1087" s="15" t="s">
        <v>15253</v>
      </c>
      <c r="G1087" s="15" t="s">
        <v>29</v>
      </c>
      <c r="H1087" s="15" t="s">
        <v>5184</v>
      </c>
      <c r="I1087" s="15" t="s">
        <v>5185</v>
      </c>
      <c r="J1087" s="15" t="s">
        <v>5183</v>
      </c>
      <c r="K1087" s="15" t="s">
        <v>32</v>
      </c>
      <c r="L1087" s="15">
        <v>991638473</v>
      </c>
      <c r="M1087" s="15">
        <v>991638473</v>
      </c>
      <c r="N1087" s="15" t="s">
        <v>5186</v>
      </c>
      <c r="O1087" s="15" t="s">
        <v>5187</v>
      </c>
      <c r="P1087" s="15">
        <v>34157</v>
      </c>
      <c r="Q1087" s="15" t="s">
        <v>35</v>
      </c>
      <c r="R1087" s="15" t="s">
        <v>36</v>
      </c>
      <c r="S1087" s="15" t="s">
        <v>1108</v>
      </c>
      <c r="T1087" s="15" t="s">
        <v>15344</v>
      </c>
      <c r="U1087" s="15" t="s">
        <v>5188</v>
      </c>
      <c r="V1087" s="15">
        <v>991638473</v>
      </c>
      <c r="W1087" s="15" t="s">
        <v>5189</v>
      </c>
      <c r="X1087" s="15" t="s">
        <v>39</v>
      </c>
      <c r="Y1087" s="15">
        <v>0</v>
      </c>
      <c r="Z1087" s="15" t="s">
        <v>609</v>
      </c>
      <c r="AA1087" s="15" t="s">
        <v>609</v>
      </c>
      <c r="AB1087" s="15">
        <v>44258</v>
      </c>
      <c r="AC1087" s="15" t="s">
        <v>9291</v>
      </c>
      <c r="AD1087" s="15" t="s">
        <v>9295</v>
      </c>
      <c r="AE1087" s="15" t="s">
        <v>9302</v>
      </c>
      <c r="AF1087" s="15" t="s">
        <v>5096</v>
      </c>
      <c r="AG1087" s="15" t="s">
        <v>9312</v>
      </c>
    </row>
    <row r="1088" spans="1:33" x14ac:dyDescent="0.45">
      <c r="A1088" s="15">
        <v>1001085</v>
      </c>
      <c r="B1088" s="15" t="s">
        <v>26</v>
      </c>
      <c r="C1088" s="18">
        <v>602947210</v>
      </c>
      <c r="D1088" s="15">
        <v>2000</v>
      </c>
      <c r="E1088" s="15" t="s">
        <v>70</v>
      </c>
      <c r="F1088" s="15" t="s">
        <v>15253</v>
      </c>
      <c r="G1088" s="15" t="s">
        <v>29</v>
      </c>
      <c r="H1088" s="15" t="s">
        <v>5191</v>
      </c>
      <c r="I1088" s="15" t="s">
        <v>5192</v>
      </c>
      <c r="J1088" s="15" t="s">
        <v>5190</v>
      </c>
      <c r="K1088" s="15" t="s">
        <v>32</v>
      </c>
      <c r="L1088" s="15">
        <v>969665473</v>
      </c>
      <c r="M1088" s="15">
        <v>969665473</v>
      </c>
      <c r="N1088" s="15" t="s">
        <v>33</v>
      </c>
      <c r="O1088" s="15" t="s">
        <v>5193</v>
      </c>
      <c r="P1088" s="15">
        <v>27808</v>
      </c>
      <c r="Q1088" s="15" t="s">
        <v>58</v>
      </c>
      <c r="R1088" s="15" t="s">
        <v>36</v>
      </c>
      <c r="S1088" s="15" t="s">
        <v>279</v>
      </c>
      <c r="T1088" s="15" t="s">
        <v>15324</v>
      </c>
      <c r="U1088" s="15" t="s">
        <v>5194</v>
      </c>
      <c r="V1088" s="15">
        <v>969665473</v>
      </c>
      <c r="W1088" s="15" t="s">
        <v>5195</v>
      </c>
      <c r="X1088" s="15" t="s">
        <v>39</v>
      </c>
      <c r="Y1088" s="15">
        <v>0</v>
      </c>
      <c r="Z1088" s="15" t="s">
        <v>609</v>
      </c>
      <c r="AA1088" s="15" t="s">
        <v>609</v>
      </c>
      <c r="AB1088" s="15">
        <v>44239</v>
      </c>
      <c r="AC1088" s="15" t="s">
        <v>9291</v>
      </c>
      <c r="AD1088" s="15" t="s">
        <v>9295</v>
      </c>
      <c r="AE1088" s="15" t="s">
        <v>9293</v>
      </c>
      <c r="AF1088" s="15" t="s">
        <v>511</v>
      </c>
      <c r="AG1088" s="15" t="s">
        <v>9294</v>
      </c>
    </row>
    <row r="1089" spans="1:33" x14ac:dyDescent="0.45">
      <c r="A1089" s="15">
        <v>1001086</v>
      </c>
      <c r="B1089" s="15" t="s">
        <v>26</v>
      </c>
      <c r="C1089" s="18">
        <v>1705996757</v>
      </c>
      <c r="D1089" s="15">
        <v>0</v>
      </c>
      <c r="E1089" s="15" t="s">
        <v>28</v>
      </c>
      <c r="F1089" s="15" t="s">
        <v>15253</v>
      </c>
      <c r="G1089" s="15" t="s">
        <v>29</v>
      </c>
      <c r="H1089" s="15" t="s">
        <v>2385</v>
      </c>
      <c r="I1089" s="15" t="s">
        <v>5197</v>
      </c>
      <c r="J1089" s="15" t="s">
        <v>5196</v>
      </c>
      <c r="K1089" s="15" t="s">
        <v>32</v>
      </c>
      <c r="L1089" s="15" t="s">
        <v>33</v>
      </c>
      <c r="M1089" s="15" t="s">
        <v>33</v>
      </c>
      <c r="N1089" s="15" t="s">
        <v>33</v>
      </c>
      <c r="O1089" s="15" t="s">
        <v>5198</v>
      </c>
      <c r="P1089" s="15">
        <v>22675</v>
      </c>
      <c r="Q1089" s="15" t="s">
        <v>409</v>
      </c>
      <c r="R1089" s="15" t="s">
        <v>36</v>
      </c>
      <c r="S1089" s="15" t="s">
        <v>5199</v>
      </c>
      <c r="T1089" s="15" t="s">
        <v>15348</v>
      </c>
      <c r="U1089" s="15" t="s">
        <v>33</v>
      </c>
      <c r="V1089" s="15" t="s">
        <v>33</v>
      </c>
      <c r="W1089" s="15" t="s">
        <v>34</v>
      </c>
      <c r="X1089" s="15" t="s">
        <v>39</v>
      </c>
      <c r="Y1089" s="15">
        <v>0</v>
      </c>
      <c r="Z1089" s="15" t="s">
        <v>609</v>
      </c>
      <c r="AC1089" s="15" t="s">
        <v>9291</v>
      </c>
      <c r="AD1089" s="15" t="s">
        <v>9292</v>
      </c>
      <c r="AE1089" s="15" t="s">
        <v>9302</v>
      </c>
      <c r="AF1089" s="15" t="s">
        <v>5096</v>
      </c>
      <c r="AG1089" s="15" t="s">
        <v>9367</v>
      </c>
    </row>
    <row r="1090" spans="1:33" x14ac:dyDescent="0.45">
      <c r="A1090" s="15">
        <v>1001087</v>
      </c>
      <c r="B1090" s="15" t="s">
        <v>26</v>
      </c>
      <c r="C1090" s="18">
        <v>401920046</v>
      </c>
      <c r="D1090" s="15">
        <v>0</v>
      </c>
      <c r="E1090" s="15" t="s">
        <v>28</v>
      </c>
      <c r="F1090" s="15" t="s">
        <v>15253</v>
      </c>
      <c r="G1090" s="15" t="s">
        <v>29</v>
      </c>
      <c r="H1090" s="15" t="s">
        <v>5201</v>
      </c>
      <c r="I1090" s="15" t="s">
        <v>5202</v>
      </c>
      <c r="J1090" s="15" t="s">
        <v>5200</v>
      </c>
      <c r="K1090" s="15" t="s">
        <v>32</v>
      </c>
      <c r="L1090" s="15" t="s">
        <v>33</v>
      </c>
      <c r="M1090" s="15">
        <v>969599906</v>
      </c>
      <c r="N1090" s="15" t="s">
        <v>33</v>
      </c>
      <c r="O1090" s="15" t="s">
        <v>5203</v>
      </c>
      <c r="P1090" s="15">
        <v>35071</v>
      </c>
      <c r="Q1090" s="15" t="s">
        <v>35</v>
      </c>
      <c r="R1090" s="15" t="s">
        <v>36</v>
      </c>
      <c r="S1090" s="15" t="s">
        <v>279</v>
      </c>
      <c r="T1090" s="15" t="s">
        <v>15324</v>
      </c>
      <c r="U1090" s="15" t="s">
        <v>33</v>
      </c>
      <c r="V1090" s="15" t="s">
        <v>33</v>
      </c>
      <c r="W1090" s="15" t="s">
        <v>5204</v>
      </c>
      <c r="X1090" s="15" t="s">
        <v>39</v>
      </c>
      <c r="Y1090" s="15">
        <v>0</v>
      </c>
      <c r="Z1090" s="15" t="s">
        <v>609</v>
      </c>
      <c r="AC1090" s="15" t="s">
        <v>9291</v>
      </c>
      <c r="AD1090" s="15" t="s">
        <v>9292</v>
      </c>
      <c r="AE1090" s="15" t="s">
        <v>9314</v>
      </c>
      <c r="AF1090" s="15" t="s">
        <v>9333</v>
      </c>
      <c r="AG1090" s="15" t="s">
        <v>9303</v>
      </c>
    </row>
    <row r="1091" spans="1:33" x14ac:dyDescent="0.45">
      <c r="A1091" s="15">
        <v>1001088</v>
      </c>
      <c r="B1091" s="15" t="s">
        <v>26</v>
      </c>
      <c r="C1091" s="18">
        <v>603637794</v>
      </c>
      <c r="D1091" s="15">
        <v>2000</v>
      </c>
      <c r="E1091" s="15" t="s">
        <v>28</v>
      </c>
      <c r="F1091" s="15" t="s">
        <v>15253</v>
      </c>
      <c r="G1091" s="15" t="s">
        <v>29</v>
      </c>
      <c r="H1091" s="15" t="s">
        <v>5206</v>
      </c>
      <c r="I1091" s="15" t="s">
        <v>5207</v>
      </c>
      <c r="J1091" s="15" t="s">
        <v>5205</v>
      </c>
      <c r="K1091" s="15" t="s">
        <v>32</v>
      </c>
      <c r="L1091" s="15">
        <v>985041678</v>
      </c>
      <c r="M1091" s="15">
        <v>980558749</v>
      </c>
      <c r="N1091" s="15" t="s">
        <v>33</v>
      </c>
      <c r="O1091" s="15" t="s">
        <v>5208</v>
      </c>
      <c r="P1091" s="15">
        <v>31127</v>
      </c>
      <c r="Q1091" s="15" t="s">
        <v>58</v>
      </c>
      <c r="R1091" s="15" t="s">
        <v>59</v>
      </c>
      <c r="S1091" s="15" t="s">
        <v>279</v>
      </c>
      <c r="T1091" s="15" t="s">
        <v>15324</v>
      </c>
      <c r="U1091" s="15" t="s">
        <v>5209</v>
      </c>
      <c r="V1091" s="15">
        <v>985041678</v>
      </c>
      <c r="W1091" s="15" t="s">
        <v>5210</v>
      </c>
      <c r="X1091" s="15" t="s">
        <v>97</v>
      </c>
      <c r="Y1091" s="15">
        <v>0</v>
      </c>
      <c r="Z1091" s="15" t="s">
        <v>609</v>
      </c>
      <c r="AA1091" s="15" t="s">
        <v>609</v>
      </c>
      <c r="AB1091" s="15">
        <v>44252</v>
      </c>
      <c r="AC1091" s="15" t="s">
        <v>9291</v>
      </c>
      <c r="AD1091" s="15" t="s">
        <v>9292</v>
      </c>
      <c r="AE1091" s="15" t="s">
        <v>9293</v>
      </c>
      <c r="AF1091" s="15" t="s">
        <v>9369</v>
      </c>
      <c r="AG1091" s="15" t="s">
        <v>9395</v>
      </c>
    </row>
    <row r="1092" spans="1:33" x14ac:dyDescent="0.45">
      <c r="A1092" s="15">
        <v>1001089</v>
      </c>
      <c r="B1092" s="15" t="s">
        <v>26</v>
      </c>
      <c r="C1092" s="18">
        <v>602725905</v>
      </c>
      <c r="D1092" s="15">
        <v>600</v>
      </c>
      <c r="E1092" s="15" t="s">
        <v>28</v>
      </c>
      <c r="F1092" s="15" t="s">
        <v>15253</v>
      </c>
      <c r="G1092" s="15" t="s">
        <v>29</v>
      </c>
      <c r="H1092" s="15" t="s">
        <v>5212</v>
      </c>
      <c r="I1092" s="15" t="s">
        <v>1504</v>
      </c>
      <c r="J1092" s="15" t="s">
        <v>5211</v>
      </c>
      <c r="K1092" s="15" t="s">
        <v>32</v>
      </c>
      <c r="L1092" s="15">
        <v>967336218</v>
      </c>
      <c r="M1092" s="15">
        <v>967336218</v>
      </c>
      <c r="N1092" s="15" t="s">
        <v>33</v>
      </c>
      <c r="O1092" s="15" t="s">
        <v>5213</v>
      </c>
      <c r="P1092" s="15">
        <v>27430</v>
      </c>
      <c r="Q1092" s="15" t="s">
        <v>58</v>
      </c>
      <c r="R1092" s="15" t="s">
        <v>36</v>
      </c>
      <c r="S1092" s="15" t="s">
        <v>279</v>
      </c>
      <c r="T1092" s="15" t="s">
        <v>15324</v>
      </c>
      <c r="U1092" s="15" t="s">
        <v>5214</v>
      </c>
      <c r="V1092" s="15">
        <v>967336218</v>
      </c>
      <c r="W1092" s="15" t="s">
        <v>5215</v>
      </c>
      <c r="X1092" s="15" t="s">
        <v>39</v>
      </c>
      <c r="Y1092" s="15">
        <v>0</v>
      </c>
      <c r="Z1092" s="15" t="s">
        <v>609</v>
      </c>
      <c r="AA1092" s="15" t="s">
        <v>609</v>
      </c>
      <c r="AB1092" s="15">
        <v>44265</v>
      </c>
      <c r="AC1092" s="15" t="s">
        <v>9291</v>
      </c>
      <c r="AD1092" s="15" t="s">
        <v>9295</v>
      </c>
      <c r="AE1092" s="15" t="s">
        <v>9293</v>
      </c>
      <c r="AF1092" s="15" t="s">
        <v>511</v>
      </c>
      <c r="AG1092" s="15" t="s">
        <v>9294</v>
      </c>
    </row>
    <row r="1093" spans="1:33" x14ac:dyDescent="0.45">
      <c r="A1093" s="15">
        <v>1001090</v>
      </c>
      <c r="B1093" s="15" t="s">
        <v>26</v>
      </c>
      <c r="C1093" s="18">
        <v>1717252306</v>
      </c>
      <c r="D1093" s="15">
        <v>5000</v>
      </c>
      <c r="E1093" s="15" t="s">
        <v>28</v>
      </c>
      <c r="F1093" s="15" t="s">
        <v>15253</v>
      </c>
      <c r="G1093" s="15" t="s">
        <v>29</v>
      </c>
      <c r="H1093" s="15" t="s">
        <v>2232</v>
      </c>
      <c r="I1093" s="15" t="s">
        <v>3114</v>
      </c>
      <c r="J1093" s="15" t="s">
        <v>5216</v>
      </c>
      <c r="K1093" s="15" t="s">
        <v>32</v>
      </c>
      <c r="L1093" s="15">
        <v>990014438</v>
      </c>
      <c r="M1093" s="15">
        <v>990014438</v>
      </c>
      <c r="N1093" s="15" t="s">
        <v>33</v>
      </c>
      <c r="O1093" s="15" t="s">
        <v>5217</v>
      </c>
      <c r="P1093" s="15">
        <v>28940</v>
      </c>
      <c r="Q1093" s="15" t="s">
        <v>58</v>
      </c>
      <c r="R1093" s="15" t="s">
        <v>59</v>
      </c>
      <c r="S1093" s="15" t="s">
        <v>348</v>
      </c>
      <c r="T1093" s="15" t="s">
        <v>15325</v>
      </c>
      <c r="U1093" s="15" t="s">
        <v>5218</v>
      </c>
      <c r="V1093" s="15">
        <v>2408191</v>
      </c>
      <c r="W1093" s="15" t="s">
        <v>5217</v>
      </c>
      <c r="X1093" s="15" t="s">
        <v>39</v>
      </c>
      <c r="Y1093" s="15">
        <v>0</v>
      </c>
      <c r="Z1093" s="15" t="s">
        <v>609</v>
      </c>
      <c r="AC1093" s="15" t="s">
        <v>9291</v>
      </c>
      <c r="AD1093" s="15" t="s">
        <v>9295</v>
      </c>
      <c r="AE1093" s="15" t="s">
        <v>9293</v>
      </c>
      <c r="AF1093" s="15" t="s">
        <v>511</v>
      </c>
      <c r="AG1093" s="15" t="s">
        <v>9294</v>
      </c>
    </row>
    <row r="1094" spans="1:33" x14ac:dyDescent="0.45">
      <c r="A1094" s="15">
        <v>1001091</v>
      </c>
      <c r="B1094" s="15" t="s">
        <v>26</v>
      </c>
      <c r="C1094" s="18">
        <v>605516129</v>
      </c>
      <c r="D1094" s="15">
        <v>0</v>
      </c>
      <c r="E1094" s="15" t="s">
        <v>28</v>
      </c>
      <c r="F1094" s="15" t="s">
        <v>15253</v>
      </c>
      <c r="G1094" s="15" t="s">
        <v>29</v>
      </c>
      <c r="H1094" s="15" t="s">
        <v>2130</v>
      </c>
      <c r="I1094" s="15" t="s">
        <v>854</v>
      </c>
      <c r="J1094" s="15" t="s">
        <v>2129</v>
      </c>
      <c r="K1094" s="15" t="s">
        <v>32</v>
      </c>
      <c r="L1094" s="15">
        <v>22408191</v>
      </c>
      <c r="M1094" s="15" t="s">
        <v>33</v>
      </c>
      <c r="N1094" s="15" t="s">
        <v>33</v>
      </c>
      <c r="O1094" s="15" t="s">
        <v>2131</v>
      </c>
      <c r="P1094" s="15">
        <v>31902</v>
      </c>
      <c r="Q1094" s="15" t="s">
        <v>58</v>
      </c>
      <c r="R1094" s="15" t="s">
        <v>36</v>
      </c>
      <c r="S1094" s="15" t="s">
        <v>279</v>
      </c>
      <c r="T1094" s="15" t="s">
        <v>15324</v>
      </c>
      <c r="U1094" s="15" t="s">
        <v>1092</v>
      </c>
      <c r="V1094" s="15">
        <v>980678925</v>
      </c>
      <c r="W1094" s="15" t="s">
        <v>2132</v>
      </c>
      <c r="X1094" s="15" t="s">
        <v>39</v>
      </c>
      <c r="Y1094" s="15">
        <v>2</v>
      </c>
      <c r="Z1094" s="15" t="s">
        <v>609</v>
      </c>
      <c r="AA1094" s="15" t="s">
        <v>74</v>
      </c>
      <c r="AB1094" s="15">
        <v>44396</v>
      </c>
      <c r="AC1094" s="15" t="s">
        <v>9291</v>
      </c>
      <c r="AD1094" s="15" t="s">
        <v>9295</v>
      </c>
      <c r="AE1094" s="15" t="s">
        <v>9293</v>
      </c>
      <c r="AF1094" s="15" t="s">
        <v>9343</v>
      </c>
      <c r="AG1094" s="15" t="s">
        <v>9343</v>
      </c>
    </row>
    <row r="1095" spans="1:33" x14ac:dyDescent="0.45">
      <c r="A1095" s="15">
        <v>1001092</v>
      </c>
      <c r="B1095" s="15" t="s">
        <v>26</v>
      </c>
      <c r="C1095" s="18">
        <v>603622226</v>
      </c>
      <c r="D1095" s="15">
        <v>500</v>
      </c>
      <c r="E1095" s="15" t="s">
        <v>70</v>
      </c>
      <c r="F1095" s="15" t="s">
        <v>15253</v>
      </c>
      <c r="G1095" s="15" t="s">
        <v>29</v>
      </c>
      <c r="H1095" s="15" t="s">
        <v>1147</v>
      </c>
      <c r="I1095" s="15" t="s">
        <v>5220</v>
      </c>
      <c r="J1095" s="15" t="s">
        <v>5219</v>
      </c>
      <c r="K1095" s="15" t="s">
        <v>32</v>
      </c>
      <c r="L1095" s="15" t="s">
        <v>33</v>
      </c>
      <c r="M1095" s="15">
        <v>984317977</v>
      </c>
      <c r="N1095" s="15" t="s">
        <v>5221</v>
      </c>
      <c r="O1095" s="15" t="s">
        <v>5222</v>
      </c>
      <c r="P1095" s="15">
        <v>31360</v>
      </c>
      <c r="Q1095" s="15" t="s">
        <v>35</v>
      </c>
      <c r="R1095" s="15" t="s">
        <v>59</v>
      </c>
      <c r="S1095" s="15" t="s">
        <v>79</v>
      </c>
      <c r="T1095" s="15" t="s">
        <v>79</v>
      </c>
      <c r="U1095" s="15" t="s">
        <v>5223</v>
      </c>
      <c r="V1095" s="15">
        <v>32624246</v>
      </c>
      <c r="W1095" s="15" t="s">
        <v>5224</v>
      </c>
      <c r="X1095" s="15" t="s">
        <v>39</v>
      </c>
      <c r="Y1095" s="15">
        <v>0</v>
      </c>
      <c r="Z1095" s="15" t="s">
        <v>309</v>
      </c>
      <c r="AC1095" s="15" t="s">
        <v>9291</v>
      </c>
      <c r="AD1095" s="15" t="s">
        <v>9292</v>
      </c>
      <c r="AE1095" s="15" t="s">
        <v>9293</v>
      </c>
      <c r="AF1095" s="15" t="s">
        <v>511</v>
      </c>
      <c r="AG1095" s="15" t="s">
        <v>9304</v>
      </c>
    </row>
    <row r="1096" spans="1:33" x14ac:dyDescent="0.45">
      <c r="A1096" s="15">
        <v>1001093</v>
      </c>
      <c r="B1096" s="15" t="s">
        <v>26</v>
      </c>
      <c r="C1096" s="18">
        <v>1726663816</v>
      </c>
      <c r="D1096" s="15">
        <v>1500</v>
      </c>
      <c r="E1096" s="15" t="s">
        <v>28</v>
      </c>
      <c r="F1096" s="15" t="s">
        <v>15253</v>
      </c>
      <c r="G1096" s="15" t="s">
        <v>29</v>
      </c>
      <c r="H1096" s="15" t="s">
        <v>5226</v>
      </c>
      <c r="I1096" s="15" t="s">
        <v>5227</v>
      </c>
      <c r="J1096" s="15" t="s">
        <v>5225</v>
      </c>
      <c r="K1096" s="15" t="s">
        <v>32</v>
      </c>
      <c r="L1096" s="15">
        <v>986210840</v>
      </c>
      <c r="M1096" s="15">
        <v>986210840</v>
      </c>
      <c r="N1096" s="15" t="s">
        <v>5228</v>
      </c>
      <c r="O1096" s="15" t="s">
        <v>5229</v>
      </c>
      <c r="P1096" s="15">
        <v>33817</v>
      </c>
      <c r="Q1096" s="15" t="s">
        <v>58</v>
      </c>
      <c r="R1096" s="15" t="s">
        <v>36</v>
      </c>
      <c r="S1096" s="15" t="s">
        <v>2464</v>
      </c>
      <c r="T1096" s="15" t="s">
        <v>15359</v>
      </c>
      <c r="U1096" s="15" t="s">
        <v>5230</v>
      </c>
      <c r="V1096" s="15">
        <v>986210840</v>
      </c>
      <c r="W1096" s="15" t="s">
        <v>5231</v>
      </c>
      <c r="X1096" s="15" t="s">
        <v>39</v>
      </c>
      <c r="Y1096" s="15">
        <v>0</v>
      </c>
      <c r="Z1096" s="15" t="s">
        <v>609</v>
      </c>
      <c r="AA1096" s="15" t="s">
        <v>609</v>
      </c>
      <c r="AB1096" s="15">
        <v>44239</v>
      </c>
      <c r="AC1096" s="15" t="s">
        <v>9291</v>
      </c>
      <c r="AD1096" s="15" t="s">
        <v>9295</v>
      </c>
      <c r="AE1096" s="15" t="s">
        <v>9363</v>
      </c>
      <c r="AF1096" s="15" t="s">
        <v>9505</v>
      </c>
      <c r="AG1096" s="15" t="s">
        <v>9505</v>
      </c>
    </row>
    <row r="1097" spans="1:33" x14ac:dyDescent="0.45">
      <c r="A1097" s="15">
        <v>1001094</v>
      </c>
      <c r="B1097" s="15" t="s">
        <v>26</v>
      </c>
      <c r="C1097" s="18">
        <v>1752135689</v>
      </c>
      <c r="D1097" s="15">
        <v>0</v>
      </c>
      <c r="E1097" s="15" t="s">
        <v>70</v>
      </c>
      <c r="F1097" s="15" t="s">
        <v>15253</v>
      </c>
      <c r="G1097" s="15" t="s">
        <v>29</v>
      </c>
      <c r="H1097" s="15" t="s">
        <v>3989</v>
      </c>
      <c r="I1097" s="15" t="s">
        <v>3990</v>
      </c>
      <c r="J1097" s="15" t="s">
        <v>3988</v>
      </c>
      <c r="K1097" s="15" t="s">
        <v>32</v>
      </c>
      <c r="L1097" s="15">
        <v>984434713</v>
      </c>
      <c r="M1097" s="15">
        <v>984434713</v>
      </c>
      <c r="N1097" s="15" t="s">
        <v>3991</v>
      </c>
      <c r="O1097" s="15" t="s">
        <v>3992</v>
      </c>
      <c r="P1097" s="15">
        <v>24513</v>
      </c>
      <c r="Q1097" s="15" t="s">
        <v>409</v>
      </c>
      <c r="R1097" s="15" t="s">
        <v>36</v>
      </c>
      <c r="S1097" s="15" t="s">
        <v>265</v>
      </c>
      <c r="T1097" s="15" t="s">
        <v>15324</v>
      </c>
      <c r="U1097" s="15" t="s">
        <v>3993</v>
      </c>
      <c r="V1097" s="15">
        <v>984434713</v>
      </c>
      <c r="W1097" s="15" t="s">
        <v>3992</v>
      </c>
      <c r="X1097" s="15" t="s">
        <v>39</v>
      </c>
      <c r="Y1097" s="15">
        <v>0</v>
      </c>
      <c r="Z1097" s="15" t="s">
        <v>609</v>
      </c>
      <c r="AA1097" s="15" t="s">
        <v>609</v>
      </c>
      <c r="AB1097" s="15">
        <v>44252</v>
      </c>
      <c r="AC1097" s="15" t="s">
        <v>9291</v>
      </c>
      <c r="AD1097" s="15" t="s">
        <v>9295</v>
      </c>
      <c r="AE1097" s="15" t="s">
        <v>9302</v>
      </c>
      <c r="AF1097" s="15" t="s">
        <v>5096</v>
      </c>
      <c r="AG1097" s="15" t="s">
        <v>9418</v>
      </c>
    </row>
    <row r="1098" spans="1:33" x14ac:dyDescent="0.45">
      <c r="A1098" s="15">
        <v>1001095</v>
      </c>
      <c r="B1098" s="15" t="s">
        <v>26</v>
      </c>
      <c r="C1098" s="18">
        <v>1758477382</v>
      </c>
      <c r="D1098" s="15">
        <v>0</v>
      </c>
      <c r="E1098" s="15" t="s">
        <v>70</v>
      </c>
      <c r="F1098" s="15" t="s">
        <v>15253</v>
      </c>
      <c r="G1098" s="15" t="s">
        <v>29</v>
      </c>
      <c r="H1098" s="15" t="s">
        <v>5233</v>
      </c>
      <c r="I1098" s="15" t="s">
        <v>5234</v>
      </c>
      <c r="J1098" s="15" t="s">
        <v>5232</v>
      </c>
      <c r="K1098" s="15" t="s">
        <v>32</v>
      </c>
      <c r="L1098" s="15" t="s">
        <v>33</v>
      </c>
      <c r="M1098" s="15" t="s">
        <v>33</v>
      </c>
      <c r="N1098" s="15" t="s">
        <v>33</v>
      </c>
      <c r="O1098" s="15" t="s">
        <v>34</v>
      </c>
      <c r="P1098" s="15">
        <v>32176</v>
      </c>
      <c r="Q1098" s="15" t="s">
        <v>35</v>
      </c>
      <c r="R1098" s="15" t="s">
        <v>36</v>
      </c>
      <c r="S1098" s="15" t="s">
        <v>51</v>
      </c>
      <c r="T1098" s="15" t="s">
        <v>51</v>
      </c>
      <c r="U1098" s="15" t="s">
        <v>33</v>
      </c>
      <c r="V1098" s="15" t="s">
        <v>33</v>
      </c>
      <c r="W1098" s="15" t="s">
        <v>34</v>
      </c>
      <c r="X1098" s="15" t="s">
        <v>97</v>
      </c>
      <c r="Y1098" s="15">
        <v>0</v>
      </c>
      <c r="Z1098" s="15" t="s">
        <v>609</v>
      </c>
      <c r="AC1098" s="15" t="s">
        <v>9291</v>
      </c>
      <c r="AD1098" s="15" t="s">
        <v>9295</v>
      </c>
      <c r="AE1098" s="15" t="s">
        <v>9396</v>
      </c>
      <c r="AF1098" s="15" t="s">
        <v>9397</v>
      </c>
      <c r="AG1098" s="15" t="s">
        <v>9527</v>
      </c>
    </row>
    <row r="1099" spans="1:33" x14ac:dyDescent="0.45">
      <c r="A1099" s="15">
        <v>1001096</v>
      </c>
      <c r="B1099" s="15" t="s">
        <v>26</v>
      </c>
      <c r="C1099" s="18">
        <v>1706682273</v>
      </c>
      <c r="D1099" s="15">
        <v>500</v>
      </c>
      <c r="E1099" s="15" t="s">
        <v>70</v>
      </c>
      <c r="F1099" s="15" t="s">
        <v>15253</v>
      </c>
      <c r="G1099" s="15" t="s">
        <v>29</v>
      </c>
      <c r="H1099" s="15" t="s">
        <v>5236</v>
      </c>
      <c r="I1099" s="15" t="s">
        <v>5237</v>
      </c>
      <c r="J1099" s="15" t="s">
        <v>5235</v>
      </c>
      <c r="K1099" s="15" t="s">
        <v>32</v>
      </c>
      <c r="L1099" s="15">
        <v>982617692</v>
      </c>
      <c r="M1099" s="15">
        <v>982617692</v>
      </c>
      <c r="N1099" s="15" t="s">
        <v>5238</v>
      </c>
      <c r="O1099" s="15" t="s">
        <v>5239</v>
      </c>
      <c r="P1099" s="15">
        <v>22170</v>
      </c>
      <c r="Q1099" s="15" t="s">
        <v>409</v>
      </c>
      <c r="R1099" s="15" t="s">
        <v>59</v>
      </c>
      <c r="S1099" s="15" t="s">
        <v>79</v>
      </c>
      <c r="T1099" s="15" t="s">
        <v>79</v>
      </c>
      <c r="U1099" s="15" t="s">
        <v>5240</v>
      </c>
      <c r="W1099" s="15" t="s">
        <v>5239</v>
      </c>
      <c r="X1099" s="15" t="s">
        <v>39</v>
      </c>
      <c r="Y1099" s="15">
        <v>0</v>
      </c>
      <c r="Z1099" s="15" t="s">
        <v>46</v>
      </c>
      <c r="AA1099" s="15" t="s">
        <v>609</v>
      </c>
      <c r="AB1099" s="15">
        <v>44393</v>
      </c>
      <c r="AC1099" s="15" t="s">
        <v>9291</v>
      </c>
      <c r="AD1099" s="15" t="s">
        <v>9329</v>
      </c>
      <c r="AE1099" s="15" t="s">
        <v>9302</v>
      </c>
      <c r="AF1099" s="15" t="s">
        <v>5096</v>
      </c>
      <c r="AG1099" s="15" t="s">
        <v>9495</v>
      </c>
    </row>
    <row r="1100" spans="1:33" x14ac:dyDescent="0.45">
      <c r="A1100" s="15">
        <v>1001097</v>
      </c>
      <c r="B1100" s="15" t="s">
        <v>26</v>
      </c>
      <c r="C1100" s="18">
        <v>603744756</v>
      </c>
      <c r="D1100" s="15">
        <v>3000</v>
      </c>
      <c r="E1100" s="15" t="s">
        <v>28</v>
      </c>
      <c r="F1100" s="15" t="s">
        <v>15253</v>
      </c>
      <c r="G1100" s="15" t="s">
        <v>29</v>
      </c>
      <c r="H1100" s="15" t="s">
        <v>635</v>
      </c>
      <c r="I1100" s="15" t="s">
        <v>684</v>
      </c>
      <c r="J1100" s="15" t="s">
        <v>5241</v>
      </c>
      <c r="K1100" s="15" t="s">
        <v>32</v>
      </c>
      <c r="L1100" s="15">
        <v>2013469</v>
      </c>
      <c r="M1100" s="15">
        <v>986117758</v>
      </c>
      <c r="N1100" s="15" t="s">
        <v>5242</v>
      </c>
      <c r="O1100" s="15" t="s">
        <v>5243</v>
      </c>
      <c r="P1100" s="15">
        <v>30273</v>
      </c>
      <c r="Q1100" s="15" t="s">
        <v>58</v>
      </c>
      <c r="R1100" s="15" t="s">
        <v>59</v>
      </c>
      <c r="S1100" s="15" t="s">
        <v>2045</v>
      </c>
      <c r="T1100" s="15" t="s">
        <v>15358</v>
      </c>
      <c r="U1100" s="15" t="s">
        <v>5244</v>
      </c>
      <c r="W1100" s="15" t="s">
        <v>34</v>
      </c>
      <c r="X1100" s="15" t="s">
        <v>39</v>
      </c>
      <c r="Y1100" s="15">
        <v>0</v>
      </c>
      <c r="Z1100" s="15" t="s">
        <v>46</v>
      </c>
      <c r="AC1100" s="15" t="s">
        <v>9291</v>
      </c>
      <c r="AD1100" s="15" t="s">
        <v>9295</v>
      </c>
      <c r="AE1100" s="15" t="s">
        <v>9293</v>
      </c>
      <c r="AF1100" s="15" t="s">
        <v>511</v>
      </c>
      <c r="AG1100" s="15" t="s">
        <v>9294</v>
      </c>
    </row>
    <row r="1101" spans="1:33" x14ac:dyDescent="0.45">
      <c r="A1101" s="15">
        <v>1001098</v>
      </c>
      <c r="B1101" s="15" t="s">
        <v>26</v>
      </c>
      <c r="C1101" s="18">
        <v>603282781</v>
      </c>
      <c r="D1101" s="15">
        <v>0</v>
      </c>
      <c r="E1101" s="15" t="s">
        <v>28</v>
      </c>
      <c r="F1101" s="15" t="s">
        <v>15253</v>
      </c>
      <c r="G1101" s="15" t="s">
        <v>29</v>
      </c>
      <c r="H1101" s="15" t="s">
        <v>714</v>
      </c>
      <c r="I1101" s="15" t="s">
        <v>5246</v>
      </c>
      <c r="J1101" s="15" t="s">
        <v>5245</v>
      </c>
      <c r="K1101" s="15" t="s">
        <v>32</v>
      </c>
      <c r="L1101" s="15">
        <v>939111969</v>
      </c>
      <c r="M1101" s="15">
        <v>939111969</v>
      </c>
      <c r="N1101" s="15" t="s">
        <v>33</v>
      </c>
      <c r="O1101" s="15" t="s">
        <v>5247</v>
      </c>
      <c r="P1101" s="15">
        <v>28686</v>
      </c>
      <c r="Q1101" s="15" t="s">
        <v>58</v>
      </c>
      <c r="R1101" s="15" t="s">
        <v>59</v>
      </c>
      <c r="S1101" s="15" t="s">
        <v>5248</v>
      </c>
      <c r="T1101" s="15" t="s">
        <v>15339</v>
      </c>
      <c r="W1101" s="15" t="s">
        <v>34</v>
      </c>
      <c r="X1101" s="15" t="s">
        <v>39</v>
      </c>
      <c r="Y1101" s="15">
        <v>0</v>
      </c>
      <c r="Z1101" s="15" t="s">
        <v>609</v>
      </c>
      <c r="AC1101" s="15" t="s">
        <v>9291</v>
      </c>
      <c r="AD1101" s="15" t="s">
        <v>9292</v>
      </c>
      <c r="AE1101" s="15" t="s">
        <v>9293</v>
      </c>
      <c r="AF1101" s="15" t="s">
        <v>511</v>
      </c>
      <c r="AG1101" s="15" t="s">
        <v>9294</v>
      </c>
    </row>
    <row r="1102" spans="1:33" x14ac:dyDescent="0.45">
      <c r="A1102" s="15">
        <v>1001099</v>
      </c>
      <c r="B1102" s="15" t="s">
        <v>26</v>
      </c>
      <c r="C1102" s="18">
        <v>602441917</v>
      </c>
      <c r="D1102" s="15">
        <v>1000</v>
      </c>
      <c r="E1102" s="15" t="s">
        <v>70</v>
      </c>
      <c r="F1102" s="15" t="s">
        <v>15253</v>
      </c>
      <c r="G1102" s="15" t="s">
        <v>29</v>
      </c>
      <c r="H1102" s="15" t="s">
        <v>1014</v>
      </c>
      <c r="I1102" s="15" t="s">
        <v>5250</v>
      </c>
      <c r="J1102" s="15" t="s">
        <v>5249</v>
      </c>
      <c r="K1102" s="15" t="s">
        <v>32</v>
      </c>
      <c r="L1102" s="15">
        <v>997667210</v>
      </c>
      <c r="M1102" s="15">
        <v>997667210</v>
      </c>
      <c r="N1102" s="15" t="s">
        <v>33</v>
      </c>
      <c r="O1102" s="15" t="s">
        <v>5251</v>
      </c>
      <c r="P1102" s="15">
        <v>28610</v>
      </c>
      <c r="Q1102" s="15" t="s">
        <v>35</v>
      </c>
      <c r="R1102" s="15" t="s">
        <v>36</v>
      </c>
      <c r="S1102" s="15" t="s">
        <v>279</v>
      </c>
      <c r="T1102" s="15" t="s">
        <v>15324</v>
      </c>
      <c r="U1102" s="15" t="s">
        <v>3735</v>
      </c>
      <c r="V1102" s="15">
        <v>997667210</v>
      </c>
      <c r="W1102" s="15" t="s">
        <v>5252</v>
      </c>
      <c r="X1102" s="15" t="s">
        <v>39</v>
      </c>
      <c r="Y1102" s="15">
        <v>0</v>
      </c>
      <c r="Z1102" s="15" t="s">
        <v>1125</v>
      </c>
      <c r="AA1102" s="15" t="s">
        <v>609</v>
      </c>
      <c r="AB1102" s="15">
        <v>44246</v>
      </c>
      <c r="AC1102" s="15" t="s">
        <v>9291</v>
      </c>
      <c r="AD1102" s="15" t="s">
        <v>9295</v>
      </c>
      <c r="AE1102" s="15" t="s">
        <v>9302</v>
      </c>
      <c r="AF1102" s="15" t="s">
        <v>5096</v>
      </c>
      <c r="AG1102" s="15" t="s">
        <v>9312</v>
      </c>
    </row>
    <row r="1103" spans="1:33" x14ac:dyDescent="0.45">
      <c r="A1103" s="15">
        <v>1001100</v>
      </c>
      <c r="B1103" s="15" t="s">
        <v>26</v>
      </c>
      <c r="C1103" s="18">
        <v>1723425979</v>
      </c>
      <c r="D1103" s="15">
        <v>0</v>
      </c>
      <c r="E1103" s="15" t="s">
        <v>70</v>
      </c>
      <c r="F1103" s="15" t="s">
        <v>15253</v>
      </c>
      <c r="G1103" s="15" t="s">
        <v>29</v>
      </c>
      <c r="H1103" s="15" t="s">
        <v>5254</v>
      </c>
      <c r="I1103" s="15" t="s">
        <v>5255</v>
      </c>
      <c r="J1103" s="15" t="s">
        <v>5253</v>
      </c>
      <c r="K1103" s="15" t="s">
        <v>32</v>
      </c>
      <c r="L1103" s="15">
        <v>99827136</v>
      </c>
      <c r="M1103" s="15">
        <v>99827136</v>
      </c>
      <c r="N1103" s="15" t="s">
        <v>33</v>
      </c>
      <c r="O1103" s="15" t="s">
        <v>5256</v>
      </c>
      <c r="P1103" s="15">
        <v>32520</v>
      </c>
      <c r="Q1103" s="15" t="s">
        <v>35</v>
      </c>
      <c r="R1103" s="15" t="s">
        <v>36</v>
      </c>
      <c r="S1103" s="15" t="s">
        <v>279</v>
      </c>
      <c r="T1103" s="15" t="s">
        <v>15324</v>
      </c>
      <c r="W1103" s="15" t="s">
        <v>34</v>
      </c>
      <c r="X1103" s="15" t="s">
        <v>39</v>
      </c>
      <c r="Y1103" s="15">
        <v>0</v>
      </c>
      <c r="Z1103" s="15" t="s">
        <v>609</v>
      </c>
      <c r="AC1103" s="15" t="s">
        <v>9291</v>
      </c>
      <c r="AD1103" s="15" t="s">
        <v>9357</v>
      </c>
      <c r="AE1103" s="15" t="s">
        <v>9302</v>
      </c>
      <c r="AF1103" s="15" t="s">
        <v>5096</v>
      </c>
      <c r="AG1103" s="15" t="s">
        <v>9312</v>
      </c>
    </row>
    <row r="1104" spans="1:33" x14ac:dyDescent="0.45">
      <c r="A1104" s="15">
        <v>1001101</v>
      </c>
      <c r="B1104" s="15" t="s">
        <v>26</v>
      </c>
      <c r="C1104" s="18">
        <v>1705239026</v>
      </c>
      <c r="D1104" s="15">
        <v>0</v>
      </c>
      <c r="E1104" s="15" t="s">
        <v>70</v>
      </c>
      <c r="F1104" s="15" t="s">
        <v>15253</v>
      </c>
      <c r="G1104" s="15" t="s">
        <v>29</v>
      </c>
      <c r="H1104" s="15" t="s">
        <v>1284</v>
      </c>
      <c r="I1104" s="15" t="s">
        <v>5258</v>
      </c>
      <c r="J1104" s="15" t="s">
        <v>5257</v>
      </c>
      <c r="K1104" s="15" t="s">
        <v>32</v>
      </c>
      <c r="L1104" s="15">
        <v>984828484</v>
      </c>
      <c r="M1104" s="15">
        <v>984828484</v>
      </c>
      <c r="N1104" s="15" t="s">
        <v>33</v>
      </c>
      <c r="O1104" s="15" t="s">
        <v>5256</v>
      </c>
      <c r="P1104" s="15">
        <v>22028</v>
      </c>
      <c r="Q1104" s="15" t="s">
        <v>35</v>
      </c>
      <c r="R1104" s="15" t="s">
        <v>36</v>
      </c>
      <c r="S1104" s="15" t="s">
        <v>279</v>
      </c>
      <c r="T1104" s="15" t="s">
        <v>15324</v>
      </c>
      <c r="W1104" s="15" t="s">
        <v>34</v>
      </c>
      <c r="X1104" s="15" t="s">
        <v>39</v>
      </c>
      <c r="Y1104" s="15">
        <v>0</v>
      </c>
      <c r="Z1104" s="15" t="s">
        <v>609</v>
      </c>
      <c r="AC1104" s="15" t="s">
        <v>9291</v>
      </c>
      <c r="AD1104" s="15" t="s">
        <v>9292</v>
      </c>
      <c r="AE1104" s="15" t="s">
        <v>9302</v>
      </c>
      <c r="AF1104" s="15" t="s">
        <v>5096</v>
      </c>
      <c r="AG1104" s="15" t="s">
        <v>9376</v>
      </c>
    </row>
    <row r="1105" spans="1:33" x14ac:dyDescent="0.45">
      <c r="A1105" s="15">
        <v>1001102</v>
      </c>
      <c r="B1105" s="15" t="s">
        <v>26</v>
      </c>
      <c r="C1105" s="18">
        <v>106108566</v>
      </c>
      <c r="D1105" s="15">
        <v>0</v>
      </c>
      <c r="E1105" s="15" t="s">
        <v>28</v>
      </c>
      <c r="F1105" s="15" t="s">
        <v>15253</v>
      </c>
      <c r="G1105" s="15" t="s">
        <v>29</v>
      </c>
      <c r="H1105" s="15" t="s">
        <v>5260</v>
      </c>
      <c r="I1105" s="15" t="s">
        <v>5261</v>
      </c>
      <c r="J1105" s="15" t="s">
        <v>5259</v>
      </c>
      <c r="K1105" s="15" t="s">
        <v>32</v>
      </c>
      <c r="L1105" s="15">
        <v>993974152</v>
      </c>
      <c r="M1105" s="15">
        <v>993974152</v>
      </c>
      <c r="N1105" s="15" t="s">
        <v>5262</v>
      </c>
      <c r="O1105" s="15" t="s">
        <v>5263</v>
      </c>
      <c r="P1105" s="15">
        <v>31097</v>
      </c>
      <c r="Q1105" s="15" t="s">
        <v>35</v>
      </c>
      <c r="R1105" s="15" t="s">
        <v>36</v>
      </c>
      <c r="S1105" s="15" t="s">
        <v>279</v>
      </c>
      <c r="T1105" s="15" t="s">
        <v>15324</v>
      </c>
      <c r="W1105" s="15" t="s">
        <v>34</v>
      </c>
      <c r="X1105" s="15" t="s">
        <v>39</v>
      </c>
      <c r="Y1105" s="15">
        <v>0</v>
      </c>
      <c r="Z1105" s="15" t="s">
        <v>609</v>
      </c>
      <c r="AC1105" s="15" t="s">
        <v>9291</v>
      </c>
      <c r="AD1105" s="15" t="s">
        <v>9292</v>
      </c>
      <c r="AE1105" s="15" t="s">
        <v>9396</v>
      </c>
      <c r="AF1105" s="15" t="s">
        <v>9528</v>
      </c>
      <c r="AG1105" s="15" t="s">
        <v>9529</v>
      </c>
    </row>
    <row r="1106" spans="1:33" x14ac:dyDescent="0.45">
      <c r="A1106" s="15">
        <v>1001103</v>
      </c>
      <c r="B1106" s="15" t="s">
        <v>26</v>
      </c>
      <c r="C1106" s="18">
        <v>502081078</v>
      </c>
      <c r="D1106" s="15">
        <v>0</v>
      </c>
      <c r="E1106" s="15" t="s">
        <v>28</v>
      </c>
      <c r="F1106" s="15" t="s">
        <v>15253</v>
      </c>
      <c r="G1106" s="15" t="s">
        <v>29</v>
      </c>
      <c r="H1106" s="15" t="s">
        <v>1162</v>
      </c>
      <c r="I1106" s="15" t="s">
        <v>5265</v>
      </c>
      <c r="J1106" s="15" t="s">
        <v>5264</v>
      </c>
      <c r="K1106" s="15" t="s">
        <v>32</v>
      </c>
      <c r="L1106" s="15" t="s">
        <v>33</v>
      </c>
      <c r="M1106" s="15" t="s">
        <v>33</v>
      </c>
      <c r="N1106" s="15" t="s">
        <v>33</v>
      </c>
      <c r="O1106" s="15" t="s">
        <v>34</v>
      </c>
      <c r="P1106" s="15">
        <v>27502</v>
      </c>
      <c r="Q1106" s="15" t="s">
        <v>35</v>
      </c>
      <c r="R1106" s="15" t="s">
        <v>36</v>
      </c>
      <c r="S1106" s="15" t="s">
        <v>4332</v>
      </c>
      <c r="T1106" s="15" t="s">
        <v>15327</v>
      </c>
      <c r="U1106" s="15" t="s">
        <v>33</v>
      </c>
      <c r="V1106" s="15" t="s">
        <v>33</v>
      </c>
      <c r="W1106" s="15" t="s">
        <v>34</v>
      </c>
      <c r="X1106" s="15" t="s">
        <v>39</v>
      </c>
      <c r="Y1106" s="15">
        <v>0</v>
      </c>
      <c r="Z1106" s="15" t="s">
        <v>609</v>
      </c>
      <c r="AC1106" s="15" t="s">
        <v>9291</v>
      </c>
      <c r="AD1106" s="15" t="s">
        <v>9295</v>
      </c>
      <c r="AE1106" s="15" t="s">
        <v>9363</v>
      </c>
      <c r="AF1106" s="15" t="s">
        <v>9410</v>
      </c>
      <c r="AG1106" s="15" t="s">
        <v>9530</v>
      </c>
    </row>
    <row r="1107" spans="1:33" x14ac:dyDescent="0.45">
      <c r="A1107" s="15">
        <v>1001104</v>
      </c>
      <c r="B1107" s="15" t="s">
        <v>26</v>
      </c>
      <c r="C1107" s="18">
        <v>1721602272</v>
      </c>
      <c r="D1107" s="15">
        <v>0</v>
      </c>
      <c r="E1107" s="15" t="s">
        <v>70</v>
      </c>
      <c r="F1107" s="15" t="s">
        <v>15253</v>
      </c>
      <c r="G1107" s="15" t="s">
        <v>29</v>
      </c>
      <c r="H1107" s="15" t="s">
        <v>5267</v>
      </c>
      <c r="I1107" s="15" t="s">
        <v>5268</v>
      </c>
      <c r="J1107" s="15" t="s">
        <v>5266</v>
      </c>
      <c r="K1107" s="15" t="s">
        <v>32</v>
      </c>
      <c r="L1107" s="15" t="s">
        <v>33</v>
      </c>
      <c r="M1107" s="15" t="s">
        <v>33</v>
      </c>
      <c r="N1107" s="15" t="s">
        <v>33</v>
      </c>
      <c r="O1107" s="15" t="s">
        <v>34</v>
      </c>
      <c r="P1107" s="15">
        <v>35094</v>
      </c>
      <c r="Q1107" s="15" t="s">
        <v>58</v>
      </c>
      <c r="R1107" s="15" t="s">
        <v>36</v>
      </c>
      <c r="S1107" s="15" t="s">
        <v>5269</v>
      </c>
      <c r="T1107" s="15" t="s">
        <v>15359</v>
      </c>
      <c r="U1107" s="15" t="s">
        <v>33</v>
      </c>
      <c r="V1107" s="15" t="s">
        <v>33</v>
      </c>
      <c r="W1107" s="15" t="s">
        <v>34</v>
      </c>
      <c r="X1107" s="15" t="s">
        <v>97</v>
      </c>
      <c r="Y1107" s="15">
        <v>0</v>
      </c>
      <c r="Z1107" s="15" t="s">
        <v>609</v>
      </c>
      <c r="AA1107" s="15" t="s">
        <v>609</v>
      </c>
      <c r="AB1107" s="15">
        <v>44249</v>
      </c>
      <c r="AC1107" s="15" t="s">
        <v>9291</v>
      </c>
      <c r="AD1107" s="15" t="s">
        <v>9295</v>
      </c>
      <c r="AE1107" s="15" t="s">
        <v>9302</v>
      </c>
      <c r="AF1107" s="15" t="s">
        <v>5096</v>
      </c>
      <c r="AG1107" s="15" t="s">
        <v>9312</v>
      </c>
    </row>
    <row r="1108" spans="1:33" x14ac:dyDescent="0.45">
      <c r="A1108" s="15">
        <v>1001105</v>
      </c>
      <c r="B1108" s="15" t="s">
        <v>26</v>
      </c>
      <c r="C1108" s="18">
        <v>1721648002</v>
      </c>
      <c r="D1108" s="15">
        <v>900</v>
      </c>
      <c r="E1108" s="15" t="s">
        <v>70</v>
      </c>
      <c r="F1108" s="15" t="s">
        <v>15253</v>
      </c>
      <c r="G1108" s="15" t="s">
        <v>29</v>
      </c>
      <c r="H1108" s="15" t="s">
        <v>5271</v>
      </c>
      <c r="I1108" s="15" t="s">
        <v>5272</v>
      </c>
      <c r="J1108" s="15" t="s">
        <v>5270</v>
      </c>
      <c r="K1108" s="15" t="s">
        <v>32</v>
      </c>
      <c r="L1108" s="15">
        <v>969447419</v>
      </c>
      <c r="M1108" s="15">
        <v>969447419</v>
      </c>
      <c r="N1108" s="15" t="s">
        <v>33</v>
      </c>
      <c r="O1108" s="15" t="s">
        <v>5273</v>
      </c>
      <c r="P1108" s="15">
        <v>35835</v>
      </c>
      <c r="Q1108" s="15" t="s">
        <v>35</v>
      </c>
      <c r="R1108" s="15" t="s">
        <v>36</v>
      </c>
      <c r="S1108" s="15" t="s">
        <v>5274</v>
      </c>
      <c r="T1108" s="15" t="s">
        <v>15349</v>
      </c>
      <c r="U1108" s="15" t="s">
        <v>5275</v>
      </c>
      <c r="V1108" s="15">
        <v>969447419</v>
      </c>
      <c r="W1108" s="15" t="s">
        <v>5276</v>
      </c>
      <c r="X1108" s="15" t="s">
        <v>39</v>
      </c>
      <c r="Y1108" s="15">
        <v>0</v>
      </c>
      <c r="Z1108" s="15" t="s">
        <v>609</v>
      </c>
      <c r="AA1108" s="15" t="s">
        <v>609</v>
      </c>
      <c r="AB1108" s="15">
        <v>44259</v>
      </c>
      <c r="AC1108" s="15" t="s">
        <v>9291</v>
      </c>
      <c r="AD1108" s="15" t="s">
        <v>9292</v>
      </c>
      <c r="AE1108" s="15" t="s">
        <v>9302</v>
      </c>
      <c r="AF1108" s="15" t="s">
        <v>5096</v>
      </c>
      <c r="AG1108" s="15" t="s">
        <v>9506</v>
      </c>
    </row>
    <row r="1109" spans="1:33" x14ac:dyDescent="0.45">
      <c r="A1109" s="15">
        <v>1001106</v>
      </c>
      <c r="B1109" s="15" t="s">
        <v>26</v>
      </c>
      <c r="C1109" s="18">
        <v>1707609127</v>
      </c>
      <c r="D1109" s="15">
        <v>1000</v>
      </c>
      <c r="E1109" s="15" t="s">
        <v>70</v>
      </c>
      <c r="F1109" s="15" t="s">
        <v>15253</v>
      </c>
      <c r="G1109" s="15" t="s">
        <v>29</v>
      </c>
      <c r="H1109" s="15" t="s">
        <v>5278</v>
      </c>
      <c r="I1109" s="15" t="s">
        <v>5279</v>
      </c>
      <c r="J1109" s="15" t="s">
        <v>5277</v>
      </c>
      <c r="K1109" s="15" t="s">
        <v>32</v>
      </c>
      <c r="L1109" s="15">
        <v>991751528</v>
      </c>
      <c r="M1109" s="15">
        <v>991751528</v>
      </c>
      <c r="N1109" s="15" t="s">
        <v>33</v>
      </c>
      <c r="O1109" s="15" t="s">
        <v>5280</v>
      </c>
      <c r="P1109" s="15">
        <v>23247</v>
      </c>
      <c r="Q1109" s="15" t="s">
        <v>58</v>
      </c>
      <c r="R1109" s="15" t="s">
        <v>59</v>
      </c>
      <c r="S1109" s="15" t="s">
        <v>5281</v>
      </c>
      <c r="T1109" s="15" t="s">
        <v>15321</v>
      </c>
      <c r="U1109" s="15" t="s">
        <v>2289</v>
      </c>
      <c r="V1109" s="15">
        <v>991751528</v>
      </c>
      <c r="W1109" s="15" t="s">
        <v>5282</v>
      </c>
      <c r="X1109" s="15" t="s">
        <v>39</v>
      </c>
      <c r="Y1109" s="15">
        <v>0</v>
      </c>
      <c r="Z1109" s="15" t="s">
        <v>609</v>
      </c>
      <c r="AA1109" s="15" t="s">
        <v>609</v>
      </c>
      <c r="AB1109" s="15">
        <v>44291</v>
      </c>
      <c r="AC1109" s="15" t="s">
        <v>9291</v>
      </c>
      <c r="AD1109" s="15" t="s">
        <v>9295</v>
      </c>
      <c r="AE1109" s="15" t="s">
        <v>9302</v>
      </c>
      <c r="AF1109" s="15" t="s">
        <v>5096</v>
      </c>
      <c r="AG1109" s="15" t="s">
        <v>9399</v>
      </c>
    </row>
    <row r="1110" spans="1:33" x14ac:dyDescent="0.45">
      <c r="A1110" s="15">
        <v>1001107</v>
      </c>
      <c r="B1110" s="15" t="s">
        <v>26</v>
      </c>
      <c r="C1110" s="18">
        <v>1715116578</v>
      </c>
      <c r="D1110" s="15">
        <v>0</v>
      </c>
      <c r="E1110" s="15" t="s">
        <v>70</v>
      </c>
      <c r="F1110" s="15" t="s">
        <v>15253</v>
      </c>
      <c r="G1110" s="15" t="s">
        <v>29</v>
      </c>
      <c r="H1110" s="15" t="s">
        <v>5284</v>
      </c>
      <c r="I1110" s="15" t="s">
        <v>5285</v>
      </c>
      <c r="J1110" s="15" t="s">
        <v>5283</v>
      </c>
      <c r="K1110" s="15" t="s">
        <v>32</v>
      </c>
      <c r="L1110" s="15" t="s">
        <v>33</v>
      </c>
      <c r="M1110" s="15" t="s">
        <v>33</v>
      </c>
      <c r="N1110" s="15" t="s">
        <v>33</v>
      </c>
      <c r="O1110" s="15" t="s">
        <v>34</v>
      </c>
      <c r="P1110" s="15">
        <v>30364</v>
      </c>
      <c r="Q1110" s="15" t="s">
        <v>35</v>
      </c>
      <c r="R1110" s="15" t="s">
        <v>59</v>
      </c>
      <c r="S1110" s="15" t="s">
        <v>83</v>
      </c>
      <c r="T1110" s="15" t="s">
        <v>15306</v>
      </c>
      <c r="U1110" s="15" t="s">
        <v>33</v>
      </c>
      <c r="V1110" s="15" t="s">
        <v>33</v>
      </c>
      <c r="W1110" s="15" t="s">
        <v>34</v>
      </c>
      <c r="X1110" s="15" t="s">
        <v>39</v>
      </c>
      <c r="Y1110" s="15">
        <v>0</v>
      </c>
      <c r="Z1110" s="15" t="s">
        <v>609</v>
      </c>
      <c r="AC1110" s="15" t="s">
        <v>9291</v>
      </c>
      <c r="AD1110" s="15" t="s">
        <v>9292</v>
      </c>
      <c r="AE1110" s="15" t="s">
        <v>9302</v>
      </c>
      <c r="AF1110" s="15" t="s">
        <v>5096</v>
      </c>
      <c r="AG1110" s="15" t="s">
        <v>9418</v>
      </c>
    </row>
    <row r="1111" spans="1:33" x14ac:dyDescent="0.45">
      <c r="A1111" s="15">
        <v>1001108</v>
      </c>
      <c r="B1111" s="15" t="s">
        <v>26</v>
      </c>
      <c r="C1111" s="18">
        <v>1723599625</v>
      </c>
      <c r="D1111" s="15">
        <v>1500</v>
      </c>
      <c r="E1111" s="15" t="s">
        <v>70</v>
      </c>
      <c r="F1111" s="15" t="s">
        <v>15253</v>
      </c>
      <c r="G1111" s="15" t="s">
        <v>29</v>
      </c>
      <c r="H1111" s="15" t="s">
        <v>5287</v>
      </c>
      <c r="I1111" s="15" t="s">
        <v>5288</v>
      </c>
      <c r="J1111" s="15" t="s">
        <v>5286</v>
      </c>
      <c r="K1111" s="15" t="s">
        <v>32</v>
      </c>
      <c r="L1111" s="15">
        <v>939920341</v>
      </c>
      <c r="M1111" s="15">
        <v>939920341</v>
      </c>
      <c r="N1111" s="15" t="s">
        <v>33</v>
      </c>
      <c r="O1111" s="15" t="s">
        <v>5289</v>
      </c>
      <c r="P1111" s="15">
        <v>33606</v>
      </c>
      <c r="Q1111" s="15" t="s">
        <v>58</v>
      </c>
      <c r="R1111" s="15" t="s">
        <v>36</v>
      </c>
      <c r="S1111" s="15" t="s">
        <v>348</v>
      </c>
      <c r="T1111" s="15" t="s">
        <v>15325</v>
      </c>
      <c r="V1111" s="15" t="s">
        <v>33</v>
      </c>
      <c r="W1111" s="15" t="s">
        <v>34</v>
      </c>
      <c r="X1111" s="15" t="s">
        <v>39</v>
      </c>
      <c r="Y1111" s="15">
        <v>0</v>
      </c>
      <c r="Z1111" s="15" t="s">
        <v>609</v>
      </c>
      <c r="AA1111" s="15" t="s">
        <v>609</v>
      </c>
      <c r="AB1111" s="15">
        <v>44254</v>
      </c>
      <c r="AC1111" s="15" t="s">
        <v>9291</v>
      </c>
      <c r="AD1111" s="15" t="s">
        <v>9295</v>
      </c>
      <c r="AE1111" s="15" t="s">
        <v>9302</v>
      </c>
      <c r="AF1111" s="15" t="s">
        <v>5096</v>
      </c>
      <c r="AG1111" s="15" t="s">
        <v>9383</v>
      </c>
    </row>
    <row r="1112" spans="1:33" x14ac:dyDescent="0.45">
      <c r="A1112" s="15">
        <v>1001109</v>
      </c>
      <c r="B1112" s="15" t="s">
        <v>26</v>
      </c>
      <c r="C1112" s="18">
        <v>1725834210</v>
      </c>
      <c r="D1112" s="15">
        <v>1500</v>
      </c>
      <c r="E1112" s="15" t="s">
        <v>70</v>
      </c>
      <c r="F1112" s="15" t="s">
        <v>15253</v>
      </c>
      <c r="G1112" s="15" t="s">
        <v>29</v>
      </c>
      <c r="H1112" s="15" t="s">
        <v>5291</v>
      </c>
      <c r="I1112" s="15" t="s">
        <v>5292</v>
      </c>
      <c r="J1112" s="15" t="s">
        <v>5290</v>
      </c>
      <c r="K1112" s="15" t="s">
        <v>32</v>
      </c>
      <c r="L1112" s="15">
        <v>981551578</v>
      </c>
      <c r="M1112" s="15">
        <v>981551578</v>
      </c>
      <c r="N1112" s="15" t="s">
        <v>33</v>
      </c>
      <c r="O1112" s="15" t="s">
        <v>5293</v>
      </c>
      <c r="P1112" s="15">
        <v>32191</v>
      </c>
      <c r="Q1112" s="15" t="s">
        <v>35</v>
      </c>
      <c r="R1112" s="15" t="s">
        <v>36</v>
      </c>
      <c r="S1112" s="15" t="s">
        <v>348</v>
      </c>
      <c r="T1112" s="15" t="s">
        <v>15325</v>
      </c>
      <c r="U1112" s="15" t="s">
        <v>5294</v>
      </c>
      <c r="V1112" s="15">
        <v>981551578</v>
      </c>
      <c r="W1112" s="15" t="s">
        <v>5295</v>
      </c>
      <c r="X1112" s="15" t="s">
        <v>39</v>
      </c>
      <c r="Y1112" s="15">
        <v>0</v>
      </c>
      <c r="Z1112" s="15" t="s">
        <v>609</v>
      </c>
      <c r="AA1112" s="15" t="s">
        <v>609</v>
      </c>
      <c r="AB1112" s="15">
        <v>44279</v>
      </c>
      <c r="AC1112" s="15" t="s">
        <v>9291</v>
      </c>
      <c r="AD1112" s="15" t="s">
        <v>9295</v>
      </c>
      <c r="AE1112" s="15" t="s">
        <v>9293</v>
      </c>
      <c r="AF1112" s="15" t="s">
        <v>511</v>
      </c>
      <c r="AG1112" s="15" t="s">
        <v>9342</v>
      </c>
    </row>
    <row r="1113" spans="1:33" x14ac:dyDescent="0.45">
      <c r="A1113" s="15">
        <v>1001110</v>
      </c>
      <c r="B1113" s="15" t="s">
        <v>26</v>
      </c>
      <c r="C1113" s="18">
        <v>1726863499</v>
      </c>
      <c r="D1113" s="15">
        <v>0</v>
      </c>
      <c r="E1113" s="15" t="s">
        <v>70</v>
      </c>
      <c r="F1113" s="15" t="s">
        <v>15253</v>
      </c>
      <c r="G1113" s="15" t="s">
        <v>29</v>
      </c>
      <c r="H1113" s="15" t="s">
        <v>5297</v>
      </c>
      <c r="I1113" s="15" t="s">
        <v>1844</v>
      </c>
      <c r="J1113" s="15" t="s">
        <v>5296</v>
      </c>
      <c r="K1113" s="15" t="s">
        <v>32</v>
      </c>
      <c r="L1113" s="15" t="s">
        <v>33</v>
      </c>
      <c r="M1113" s="15" t="s">
        <v>33</v>
      </c>
      <c r="N1113" s="15" t="s">
        <v>33</v>
      </c>
      <c r="O1113" s="15" t="s">
        <v>34</v>
      </c>
      <c r="P1113" s="15">
        <v>35996</v>
      </c>
      <c r="Q1113" s="15" t="s">
        <v>35</v>
      </c>
      <c r="R1113" s="15" t="s">
        <v>36</v>
      </c>
      <c r="S1113" s="15" t="s">
        <v>51</v>
      </c>
      <c r="T1113" s="15" t="s">
        <v>51</v>
      </c>
      <c r="U1113" s="15" t="s">
        <v>33</v>
      </c>
      <c r="V1113" s="15" t="s">
        <v>33</v>
      </c>
      <c r="W1113" s="15" t="s">
        <v>34</v>
      </c>
      <c r="X1113" s="15" t="s">
        <v>39</v>
      </c>
      <c r="Y1113" s="15">
        <v>0</v>
      </c>
      <c r="Z1113" s="15" t="s">
        <v>609</v>
      </c>
      <c r="AC1113" s="15" t="s">
        <v>9291</v>
      </c>
      <c r="AD1113" s="15" t="s">
        <v>9357</v>
      </c>
      <c r="AE1113" s="15" t="s">
        <v>9302</v>
      </c>
      <c r="AF1113" s="15" t="s">
        <v>5096</v>
      </c>
      <c r="AG1113" s="15" t="s">
        <v>9312</v>
      </c>
    </row>
    <row r="1114" spans="1:33" x14ac:dyDescent="0.45">
      <c r="A1114" s="15">
        <v>1001111</v>
      </c>
      <c r="B1114" s="15" t="s">
        <v>26</v>
      </c>
      <c r="C1114" s="18">
        <v>650180524</v>
      </c>
      <c r="D1114" s="15">
        <v>400</v>
      </c>
      <c r="E1114" s="15" t="s">
        <v>28</v>
      </c>
      <c r="F1114" s="15" t="s">
        <v>15253</v>
      </c>
      <c r="G1114" s="15" t="s">
        <v>29</v>
      </c>
      <c r="H1114" s="15" t="s">
        <v>5299</v>
      </c>
      <c r="I1114" s="15" t="s">
        <v>5300</v>
      </c>
      <c r="J1114" s="15" t="s">
        <v>5298</v>
      </c>
      <c r="K1114" s="15" t="s">
        <v>32</v>
      </c>
      <c r="L1114" s="15" t="s">
        <v>33</v>
      </c>
      <c r="M1114" s="15">
        <v>993992869</v>
      </c>
      <c r="N1114" s="15" t="s">
        <v>33</v>
      </c>
      <c r="O1114" s="15" t="s">
        <v>5301</v>
      </c>
      <c r="P1114" s="15">
        <v>36892</v>
      </c>
      <c r="Q1114" s="15" t="s">
        <v>58</v>
      </c>
      <c r="R1114" s="15" t="s">
        <v>36</v>
      </c>
      <c r="S1114" s="15" t="s">
        <v>3179</v>
      </c>
      <c r="T1114" s="15" t="s">
        <v>15324</v>
      </c>
      <c r="W1114" s="15" t="s">
        <v>5302</v>
      </c>
      <c r="X1114" s="15" t="s">
        <v>97</v>
      </c>
      <c r="Y1114" s="15">
        <v>1</v>
      </c>
      <c r="Z1114" s="15" t="s">
        <v>309</v>
      </c>
      <c r="AC1114" s="15" t="s">
        <v>9291</v>
      </c>
      <c r="AD1114" s="15" t="s">
        <v>9292</v>
      </c>
      <c r="AE1114" s="15" t="s">
        <v>9293</v>
      </c>
      <c r="AF1114" s="15" t="s">
        <v>511</v>
      </c>
      <c r="AG1114" s="15" t="s">
        <v>9300</v>
      </c>
    </row>
    <row r="1115" spans="1:33" x14ac:dyDescent="0.45">
      <c r="A1115" s="15">
        <v>1001112</v>
      </c>
      <c r="B1115" s="15" t="s">
        <v>26</v>
      </c>
      <c r="C1115" s="18">
        <v>1722534219</v>
      </c>
      <c r="D1115" s="15">
        <v>1150</v>
      </c>
      <c r="E1115" s="15" t="s">
        <v>70</v>
      </c>
      <c r="F1115" s="15" t="s">
        <v>15253</v>
      </c>
      <c r="G1115" s="15" t="s">
        <v>29</v>
      </c>
      <c r="H1115" s="15" t="s">
        <v>5304</v>
      </c>
      <c r="I1115" s="15" t="s">
        <v>5305</v>
      </c>
      <c r="J1115" s="15" t="s">
        <v>5303</v>
      </c>
      <c r="K1115" s="15" t="s">
        <v>32</v>
      </c>
      <c r="L1115" s="15">
        <v>988052057</v>
      </c>
      <c r="M1115" s="15">
        <v>988052057</v>
      </c>
      <c r="N1115" s="15" t="s">
        <v>33</v>
      </c>
      <c r="O1115" s="15" t="s">
        <v>5306</v>
      </c>
      <c r="P1115" s="15">
        <v>34372</v>
      </c>
      <c r="Q1115" s="15" t="s">
        <v>58</v>
      </c>
      <c r="R1115" s="15" t="s">
        <v>59</v>
      </c>
      <c r="S1115" s="15" t="s">
        <v>79</v>
      </c>
      <c r="T1115" s="15" t="s">
        <v>79</v>
      </c>
      <c r="U1115" s="15" t="s">
        <v>586</v>
      </c>
      <c r="V1115" s="15" t="s">
        <v>33</v>
      </c>
      <c r="W1115" s="15" t="s">
        <v>34</v>
      </c>
      <c r="X1115" s="15" t="s">
        <v>97</v>
      </c>
      <c r="Y1115" s="15">
        <v>0</v>
      </c>
      <c r="Z1115" s="15" t="s">
        <v>609</v>
      </c>
      <c r="AA1115" s="15" t="s">
        <v>665</v>
      </c>
      <c r="AB1115" s="15">
        <v>44585</v>
      </c>
      <c r="AC1115" s="15" t="s">
        <v>9291</v>
      </c>
      <c r="AD1115" s="15" t="s">
        <v>9292</v>
      </c>
      <c r="AE1115" s="15" t="s">
        <v>9302</v>
      </c>
      <c r="AF1115" s="15" t="s">
        <v>9436</v>
      </c>
      <c r="AG1115" s="15" t="s">
        <v>9436</v>
      </c>
    </row>
    <row r="1116" spans="1:33" x14ac:dyDescent="0.45">
      <c r="A1116" s="15">
        <v>1001113</v>
      </c>
      <c r="B1116" s="15" t="s">
        <v>26</v>
      </c>
      <c r="C1116" s="18">
        <v>1714130539</v>
      </c>
      <c r="D1116" s="15">
        <v>700</v>
      </c>
      <c r="E1116" s="15" t="s">
        <v>28</v>
      </c>
      <c r="F1116" s="15" t="s">
        <v>15253</v>
      </c>
      <c r="G1116" s="15" t="s">
        <v>29</v>
      </c>
      <c r="H1116" s="15" t="s">
        <v>5308</v>
      </c>
      <c r="I1116" s="15" t="s">
        <v>2865</v>
      </c>
      <c r="J1116" s="15" t="s">
        <v>5307</v>
      </c>
      <c r="K1116" s="15" t="s">
        <v>32</v>
      </c>
      <c r="L1116" s="15">
        <v>986372732</v>
      </c>
      <c r="M1116" s="15">
        <v>986372732</v>
      </c>
      <c r="N1116" s="15" t="s">
        <v>33</v>
      </c>
      <c r="O1116" s="15" t="s">
        <v>5309</v>
      </c>
      <c r="P1116" s="15">
        <v>28552</v>
      </c>
      <c r="Q1116" s="15" t="s">
        <v>58</v>
      </c>
      <c r="R1116" s="15" t="s">
        <v>59</v>
      </c>
      <c r="S1116" s="15" t="s">
        <v>244</v>
      </c>
      <c r="T1116" s="15" t="s">
        <v>15349</v>
      </c>
      <c r="U1116" s="15" t="s">
        <v>5310</v>
      </c>
      <c r="V1116" s="15">
        <v>2566636</v>
      </c>
      <c r="W1116" s="15" t="s">
        <v>5311</v>
      </c>
      <c r="X1116" s="15" t="s">
        <v>39</v>
      </c>
      <c r="Y1116" s="15">
        <v>0</v>
      </c>
      <c r="Z1116" s="15" t="s">
        <v>609</v>
      </c>
      <c r="AC1116" s="15" t="s">
        <v>9291</v>
      </c>
      <c r="AD1116" s="15" t="s">
        <v>9295</v>
      </c>
      <c r="AE1116" s="15" t="s">
        <v>9293</v>
      </c>
      <c r="AF1116" s="15" t="s">
        <v>9369</v>
      </c>
      <c r="AG1116" s="15" t="s">
        <v>9380</v>
      </c>
    </row>
    <row r="1117" spans="1:33" x14ac:dyDescent="0.45">
      <c r="A1117" s="15">
        <v>1001114</v>
      </c>
      <c r="B1117" s="15" t="s">
        <v>26</v>
      </c>
      <c r="C1117" s="18">
        <v>1721838421</v>
      </c>
      <c r="D1117" s="15">
        <v>900</v>
      </c>
      <c r="E1117" s="15" t="s">
        <v>70</v>
      </c>
      <c r="F1117" s="15" t="s">
        <v>15253</v>
      </c>
      <c r="G1117" s="15" t="s">
        <v>29</v>
      </c>
      <c r="H1117" s="15" t="s">
        <v>5313</v>
      </c>
      <c r="I1117" s="15" t="s">
        <v>5314</v>
      </c>
      <c r="J1117" s="15" t="s">
        <v>5312</v>
      </c>
      <c r="K1117" s="15" t="s">
        <v>32</v>
      </c>
      <c r="L1117" s="15">
        <v>987490268</v>
      </c>
      <c r="M1117" s="15">
        <v>987490268</v>
      </c>
      <c r="N1117" s="15" t="s">
        <v>5315</v>
      </c>
      <c r="O1117" s="15" t="s">
        <v>5316</v>
      </c>
      <c r="P1117" s="15">
        <v>33631</v>
      </c>
      <c r="Q1117" s="15" t="s">
        <v>35</v>
      </c>
      <c r="R1117" s="15" t="s">
        <v>36</v>
      </c>
      <c r="S1117" s="15" t="s">
        <v>1397</v>
      </c>
      <c r="T1117" s="15" t="s">
        <v>15359</v>
      </c>
      <c r="U1117" s="15" t="s">
        <v>5317</v>
      </c>
      <c r="V1117" s="15">
        <v>999781880</v>
      </c>
      <c r="W1117" s="15" t="s">
        <v>5318</v>
      </c>
      <c r="X1117" s="15" t="s">
        <v>97</v>
      </c>
      <c r="Y1117" s="15">
        <v>0</v>
      </c>
      <c r="Z1117" s="15" t="s">
        <v>1125</v>
      </c>
      <c r="AA1117" s="15" t="s">
        <v>609</v>
      </c>
      <c r="AB1117" s="15">
        <v>44259</v>
      </c>
      <c r="AC1117" s="15" t="s">
        <v>9291</v>
      </c>
      <c r="AD1117" s="15" t="s">
        <v>9292</v>
      </c>
      <c r="AE1117" s="15" t="s">
        <v>9302</v>
      </c>
      <c r="AF1117" s="15" t="s">
        <v>5096</v>
      </c>
      <c r="AG1117" s="15" t="s">
        <v>9312</v>
      </c>
    </row>
    <row r="1118" spans="1:33" x14ac:dyDescent="0.45">
      <c r="A1118" s="15">
        <v>1001115</v>
      </c>
      <c r="B1118" s="15" t="s">
        <v>26</v>
      </c>
      <c r="C1118" s="18">
        <v>1723015853</v>
      </c>
      <c r="D1118" s="15">
        <v>500</v>
      </c>
      <c r="E1118" s="15" t="s">
        <v>70</v>
      </c>
      <c r="F1118" s="15" t="s">
        <v>15253</v>
      </c>
      <c r="G1118" s="15" t="s">
        <v>29</v>
      </c>
      <c r="H1118" s="15" t="s">
        <v>5320</v>
      </c>
      <c r="I1118" s="15" t="s">
        <v>5321</v>
      </c>
      <c r="J1118" s="15" t="s">
        <v>5319</v>
      </c>
      <c r="K1118" s="15" t="s">
        <v>32</v>
      </c>
      <c r="L1118" s="15">
        <v>991452746</v>
      </c>
      <c r="M1118" s="15">
        <v>991452746</v>
      </c>
      <c r="N1118" s="15" t="s">
        <v>5322</v>
      </c>
      <c r="O1118" s="15" t="s">
        <v>5323</v>
      </c>
      <c r="P1118" s="15">
        <v>32584</v>
      </c>
      <c r="Q1118" s="15" t="s">
        <v>35</v>
      </c>
      <c r="R1118" s="15" t="s">
        <v>59</v>
      </c>
      <c r="S1118" s="15" t="s">
        <v>2931</v>
      </c>
      <c r="T1118" s="15" t="s">
        <v>15321</v>
      </c>
      <c r="W1118" s="15" t="s">
        <v>34</v>
      </c>
      <c r="X1118" s="15" t="s">
        <v>39</v>
      </c>
      <c r="Y1118" s="15">
        <v>0</v>
      </c>
      <c r="Z1118" s="15" t="s">
        <v>609</v>
      </c>
      <c r="AA1118" s="15" t="s">
        <v>609</v>
      </c>
      <c r="AB1118" s="15">
        <v>44253</v>
      </c>
      <c r="AC1118" s="15" t="s">
        <v>9291</v>
      </c>
      <c r="AD1118" s="15" t="s">
        <v>9295</v>
      </c>
      <c r="AE1118" s="15" t="s">
        <v>9302</v>
      </c>
      <c r="AF1118" s="15" t="s">
        <v>5096</v>
      </c>
      <c r="AG1118" s="15" t="s">
        <v>9391</v>
      </c>
    </row>
    <row r="1119" spans="1:33" x14ac:dyDescent="0.45">
      <c r="A1119" s="15">
        <v>1001116</v>
      </c>
      <c r="B1119" s="15" t="s">
        <v>26</v>
      </c>
      <c r="C1119" s="18">
        <v>1719105072</v>
      </c>
      <c r="D1119" s="15">
        <v>0</v>
      </c>
      <c r="E1119" s="15" t="s">
        <v>70</v>
      </c>
      <c r="F1119" s="15" t="s">
        <v>15253</v>
      </c>
      <c r="G1119" s="15" t="s">
        <v>29</v>
      </c>
      <c r="H1119" s="15" t="s">
        <v>2652</v>
      </c>
      <c r="I1119" s="15" t="s">
        <v>5285</v>
      </c>
      <c r="J1119" s="15" t="s">
        <v>5324</v>
      </c>
      <c r="K1119" s="15" t="s">
        <v>32</v>
      </c>
      <c r="L1119" s="15">
        <v>997683312</v>
      </c>
      <c r="M1119" s="15">
        <v>997683312</v>
      </c>
      <c r="N1119" s="15" t="s">
        <v>33</v>
      </c>
      <c r="O1119" s="15" t="s">
        <v>5325</v>
      </c>
      <c r="P1119" s="15">
        <v>31743</v>
      </c>
      <c r="Q1119" s="15" t="s">
        <v>35</v>
      </c>
      <c r="R1119" s="15" t="s">
        <v>36</v>
      </c>
      <c r="S1119" s="15" t="s">
        <v>899</v>
      </c>
      <c r="T1119" s="15" t="s">
        <v>15358</v>
      </c>
      <c r="W1119" s="15" t="s">
        <v>34</v>
      </c>
      <c r="X1119" s="15" t="s">
        <v>39</v>
      </c>
      <c r="Y1119" s="15">
        <v>0</v>
      </c>
      <c r="Z1119" s="15" t="s">
        <v>609</v>
      </c>
      <c r="AC1119" s="15" t="s">
        <v>9291</v>
      </c>
      <c r="AD1119" s="15" t="s">
        <v>9295</v>
      </c>
      <c r="AE1119" s="15" t="s">
        <v>9302</v>
      </c>
      <c r="AF1119" s="15" t="s">
        <v>5096</v>
      </c>
      <c r="AG1119" s="15" t="s">
        <v>9466</v>
      </c>
    </row>
    <row r="1120" spans="1:33" x14ac:dyDescent="0.45">
      <c r="A1120" s="15">
        <v>1001117</v>
      </c>
      <c r="B1120" s="15" t="s">
        <v>26</v>
      </c>
      <c r="C1120" s="18">
        <v>601129232</v>
      </c>
      <c r="D1120" s="15">
        <v>350</v>
      </c>
      <c r="E1120" s="15" t="s">
        <v>70</v>
      </c>
      <c r="F1120" s="15" t="s">
        <v>15253</v>
      </c>
      <c r="G1120" s="15" t="s">
        <v>29</v>
      </c>
      <c r="H1120" s="15" t="s">
        <v>5327</v>
      </c>
      <c r="I1120" s="15" t="s">
        <v>5328</v>
      </c>
      <c r="J1120" s="15" t="s">
        <v>5326</v>
      </c>
      <c r="K1120" s="15" t="s">
        <v>32</v>
      </c>
      <c r="L1120" s="15">
        <v>993591087</v>
      </c>
      <c r="M1120" s="15" t="s">
        <v>33</v>
      </c>
      <c r="N1120" s="15" t="s">
        <v>33</v>
      </c>
      <c r="O1120" s="15" t="s">
        <v>5329</v>
      </c>
      <c r="P1120" s="15">
        <v>27432</v>
      </c>
      <c r="Q1120" s="15" t="s">
        <v>58</v>
      </c>
      <c r="R1120" s="15" t="s">
        <v>36</v>
      </c>
      <c r="S1120" s="15" t="s">
        <v>79</v>
      </c>
      <c r="T1120" s="15" t="s">
        <v>79</v>
      </c>
      <c r="W1120" s="15" t="s">
        <v>34</v>
      </c>
      <c r="X1120" s="15" t="s">
        <v>97</v>
      </c>
      <c r="Y1120" s="15">
        <v>0</v>
      </c>
      <c r="Z1120" s="15" t="s">
        <v>309</v>
      </c>
      <c r="AA1120" s="15" t="s">
        <v>74</v>
      </c>
      <c r="AB1120" s="15">
        <v>44392</v>
      </c>
      <c r="AC1120" s="15" t="s">
        <v>9291</v>
      </c>
      <c r="AD1120" s="15" t="s">
        <v>9295</v>
      </c>
      <c r="AE1120" s="15" t="s">
        <v>9293</v>
      </c>
      <c r="AF1120" s="15" t="s">
        <v>511</v>
      </c>
      <c r="AG1120" s="15" t="s">
        <v>9294</v>
      </c>
    </row>
    <row r="1121" spans="1:33" x14ac:dyDescent="0.45">
      <c r="A1121" s="15">
        <v>1001118</v>
      </c>
      <c r="B1121" s="15" t="s">
        <v>26</v>
      </c>
      <c r="C1121" s="18">
        <v>1717375446</v>
      </c>
      <c r="D1121" s="15">
        <v>0</v>
      </c>
      <c r="E1121" s="15" t="s">
        <v>28</v>
      </c>
      <c r="F1121" s="15" t="s">
        <v>15253</v>
      </c>
      <c r="G1121" s="15" t="s">
        <v>29</v>
      </c>
      <c r="H1121" s="15" t="s">
        <v>5331</v>
      </c>
      <c r="I1121" s="15" t="s">
        <v>680</v>
      </c>
      <c r="J1121" s="15" t="s">
        <v>5330</v>
      </c>
      <c r="K1121" s="15" t="s">
        <v>32</v>
      </c>
      <c r="L1121" s="15" t="s">
        <v>33</v>
      </c>
      <c r="M1121" s="15" t="s">
        <v>33</v>
      </c>
      <c r="N1121" s="15" t="s">
        <v>33</v>
      </c>
      <c r="O1121" s="15" t="s">
        <v>34</v>
      </c>
      <c r="P1121" s="15">
        <v>30168</v>
      </c>
      <c r="Q1121" s="15" t="s">
        <v>58</v>
      </c>
      <c r="R1121" s="15" t="s">
        <v>59</v>
      </c>
      <c r="S1121" s="15" t="s">
        <v>79</v>
      </c>
      <c r="T1121" s="15" t="s">
        <v>79</v>
      </c>
      <c r="W1121" s="15" t="s">
        <v>34</v>
      </c>
      <c r="X1121" s="15" t="s">
        <v>97</v>
      </c>
      <c r="Y1121" s="15">
        <v>0</v>
      </c>
      <c r="Z1121" s="15" t="s">
        <v>309</v>
      </c>
      <c r="AC1121" s="15" t="s">
        <v>9291</v>
      </c>
      <c r="AD1121" s="15" t="s">
        <v>9292</v>
      </c>
      <c r="AE1121" s="15" t="s">
        <v>9302</v>
      </c>
      <c r="AF1121" s="15" t="s">
        <v>5096</v>
      </c>
      <c r="AG1121" s="15" t="s">
        <v>1477</v>
      </c>
    </row>
    <row r="1122" spans="1:33" x14ac:dyDescent="0.45">
      <c r="A1122" s="15">
        <v>1001119</v>
      </c>
      <c r="B1122" s="15" t="s">
        <v>26</v>
      </c>
      <c r="C1122" s="18">
        <v>600773105</v>
      </c>
      <c r="D1122" s="15">
        <v>0</v>
      </c>
      <c r="E1122" s="15" t="s">
        <v>28</v>
      </c>
      <c r="F1122" s="15" t="s">
        <v>15253</v>
      </c>
      <c r="G1122" s="15" t="s">
        <v>29</v>
      </c>
      <c r="H1122" s="15" t="s">
        <v>5333</v>
      </c>
      <c r="I1122" s="15" t="s">
        <v>5334</v>
      </c>
      <c r="J1122" s="15" t="s">
        <v>5332</v>
      </c>
      <c r="K1122" s="15" t="s">
        <v>32</v>
      </c>
      <c r="L1122" s="15" t="s">
        <v>33</v>
      </c>
      <c r="M1122" s="15" t="s">
        <v>33</v>
      </c>
      <c r="N1122" s="15" t="s">
        <v>33</v>
      </c>
      <c r="O1122" s="15" t="s">
        <v>34</v>
      </c>
      <c r="P1122" s="15">
        <v>21984</v>
      </c>
      <c r="Q1122" s="15" t="s">
        <v>58</v>
      </c>
      <c r="R1122" s="15" t="s">
        <v>36</v>
      </c>
      <c r="S1122" s="15" t="s">
        <v>79</v>
      </c>
      <c r="T1122" s="15" t="s">
        <v>79</v>
      </c>
      <c r="W1122" s="15" t="s">
        <v>34</v>
      </c>
      <c r="X1122" s="15" t="s">
        <v>97</v>
      </c>
      <c r="Y1122" s="15">
        <v>0</v>
      </c>
      <c r="Z1122" s="15" t="s">
        <v>74</v>
      </c>
      <c r="AC1122" s="15" t="s">
        <v>9291</v>
      </c>
      <c r="AD1122" s="15" t="s">
        <v>9295</v>
      </c>
      <c r="AE1122" s="15" t="s">
        <v>9293</v>
      </c>
      <c r="AF1122" s="15" t="s">
        <v>511</v>
      </c>
      <c r="AG1122" s="15" t="s">
        <v>9347</v>
      </c>
    </row>
    <row r="1123" spans="1:33" x14ac:dyDescent="0.45">
      <c r="A1123" s="15">
        <v>1001120</v>
      </c>
      <c r="B1123" s="15" t="s">
        <v>26</v>
      </c>
      <c r="C1123" s="18">
        <v>401417142</v>
      </c>
      <c r="D1123" s="15">
        <v>650</v>
      </c>
      <c r="E1123" s="15" t="s">
        <v>28</v>
      </c>
      <c r="F1123" s="15" t="s">
        <v>15253</v>
      </c>
      <c r="G1123" s="15" t="s">
        <v>29</v>
      </c>
      <c r="H1123" s="15" t="s">
        <v>5336</v>
      </c>
      <c r="I1123" s="15" t="s">
        <v>5337</v>
      </c>
      <c r="J1123" s="15" t="s">
        <v>5335</v>
      </c>
      <c r="K1123" s="15" t="s">
        <v>32</v>
      </c>
      <c r="L1123" s="15">
        <v>984673135</v>
      </c>
      <c r="M1123" s="15">
        <v>984673135</v>
      </c>
      <c r="N1123" s="15" t="s">
        <v>33</v>
      </c>
      <c r="O1123" s="15" t="s">
        <v>5338</v>
      </c>
      <c r="P1123" s="15">
        <v>30117</v>
      </c>
      <c r="Q1123" s="15" t="s">
        <v>35</v>
      </c>
      <c r="R1123" s="15" t="s">
        <v>59</v>
      </c>
      <c r="S1123" s="15" t="s">
        <v>5339</v>
      </c>
      <c r="T1123" s="15" t="s">
        <v>15358</v>
      </c>
      <c r="U1123" s="15" t="s">
        <v>5340</v>
      </c>
      <c r="V1123" s="15" t="s">
        <v>33</v>
      </c>
      <c r="W1123" s="15" t="s">
        <v>34</v>
      </c>
      <c r="X1123" s="15" t="s">
        <v>39</v>
      </c>
      <c r="Y1123" s="15">
        <v>2</v>
      </c>
      <c r="Z1123" s="15" t="s">
        <v>609</v>
      </c>
      <c r="AA1123" s="15" t="s">
        <v>609</v>
      </c>
      <c r="AB1123" s="15">
        <v>44259</v>
      </c>
      <c r="AC1123" s="15" t="s">
        <v>9291</v>
      </c>
      <c r="AD1123" s="15" t="s">
        <v>9292</v>
      </c>
      <c r="AE1123" s="15" t="s">
        <v>9302</v>
      </c>
      <c r="AF1123" s="15" t="s">
        <v>5096</v>
      </c>
      <c r="AG1123" s="15" t="s">
        <v>9424</v>
      </c>
    </row>
    <row r="1124" spans="1:33" x14ac:dyDescent="0.45">
      <c r="A1124" s="15">
        <v>1001121</v>
      </c>
      <c r="B1124" s="15" t="s">
        <v>26</v>
      </c>
      <c r="C1124" s="18">
        <v>1710131176</v>
      </c>
      <c r="D1124" s="15">
        <v>2000</v>
      </c>
      <c r="E1124" s="15" t="s">
        <v>28</v>
      </c>
      <c r="F1124" s="15" t="s">
        <v>15253</v>
      </c>
      <c r="G1124" s="15" t="s">
        <v>29</v>
      </c>
      <c r="H1124" s="15" t="s">
        <v>5342</v>
      </c>
      <c r="I1124" s="15" t="s">
        <v>5343</v>
      </c>
      <c r="J1124" s="15" t="s">
        <v>5341</v>
      </c>
      <c r="K1124" s="15" t="s">
        <v>32</v>
      </c>
      <c r="L1124" s="15">
        <v>998263799</v>
      </c>
      <c r="M1124" s="15">
        <v>998263799</v>
      </c>
      <c r="N1124" s="15" t="s">
        <v>33</v>
      </c>
      <c r="O1124" s="15" t="s">
        <v>5344</v>
      </c>
      <c r="P1124" s="15">
        <v>25063</v>
      </c>
      <c r="Q1124" s="15" t="s">
        <v>58</v>
      </c>
      <c r="R1124" s="15" t="s">
        <v>36</v>
      </c>
      <c r="S1124" s="15" t="s">
        <v>1821</v>
      </c>
      <c r="T1124" s="15" t="s">
        <v>15362</v>
      </c>
      <c r="U1124" s="15" t="s">
        <v>5345</v>
      </c>
      <c r="V1124" s="15">
        <v>998263799</v>
      </c>
      <c r="W1124" s="15" t="s">
        <v>5346</v>
      </c>
      <c r="X1124" s="15" t="s">
        <v>39</v>
      </c>
      <c r="Y1124" s="15">
        <v>1</v>
      </c>
      <c r="Z1124" s="15" t="s">
        <v>609</v>
      </c>
      <c r="AA1124" s="15" t="s">
        <v>609</v>
      </c>
      <c r="AB1124" s="15">
        <v>44273</v>
      </c>
      <c r="AC1124" s="15" t="s">
        <v>9291</v>
      </c>
      <c r="AD1124" s="15" t="s">
        <v>9292</v>
      </c>
      <c r="AE1124" s="15" t="s">
        <v>9459</v>
      </c>
      <c r="AF1124" s="15" t="s">
        <v>9460</v>
      </c>
      <c r="AG1124" s="15" t="s">
        <v>9461</v>
      </c>
    </row>
    <row r="1125" spans="1:33" x14ac:dyDescent="0.45">
      <c r="A1125" s="15">
        <v>1001122</v>
      </c>
      <c r="B1125" s="15" t="s">
        <v>26</v>
      </c>
      <c r="C1125" s="18">
        <v>604403741</v>
      </c>
      <c r="D1125" s="15">
        <v>0</v>
      </c>
      <c r="E1125" s="15" t="s">
        <v>28</v>
      </c>
      <c r="F1125" s="15" t="s">
        <v>15253</v>
      </c>
      <c r="G1125" s="15" t="s">
        <v>29</v>
      </c>
      <c r="H1125" s="15" t="s">
        <v>826</v>
      </c>
      <c r="I1125" s="15" t="s">
        <v>1504</v>
      </c>
      <c r="J1125" s="15" t="s">
        <v>5347</v>
      </c>
      <c r="K1125" s="15" t="s">
        <v>32</v>
      </c>
      <c r="L1125" s="15" t="s">
        <v>33</v>
      </c>
      <c r="M1125" s="15" t="s">
        <v>33</v>
      </c>
      <c r="N1125" s="15" t="s">
        <v>33</v>
      </c>
      <c r="O1125" s="15" t="s">
        <v>34</v>
      </c>
      <c r="P1125" s="15">
        <v>27529</v>
      </c>
      <c r="Q1125" s="15" t="s">
        <v>58</v>
      </c>
      <c r="R1125" s="15" t="s">
        <v>59</v>
      </c>
      <c r="S1125" s="15" t="s">
        <v>79</v>
      </c>
      <c r="T1125" s="15" t="s">
        <v>79</v>
      </c>
      <c r="W1125" s="15" t="s">
        <v>813</v>
      </c>
      <c r="X1125" s="15" t="s">
        <v>97</v>
      </c>
      <c r="Y1125" s="15">
        <v>0</v>
      </c>
      <c r="Z1125" s="15" t="s">
        <v>74</v>
      </c>
      <c r="AC1125" s="15" t="s">
        <v>9291</v>
      </c>
      <c r="AD1125" s="15" t="s">
        <v>9292</v>
      </c>
      <c r="AE1125" s="15" t="s">
        <v>9293</v>
      </c>
      <c r="AF1125" s="15" t="s">
        <v>511</v>
      </c>
      <c r="AG1125" s="15" t="s">
        <v>9347</v>
      </c>
    </row>
    <row r="1126" spans="1:33" x14ac:dyDescent="0.45">
      <c r="A1126" s="15">
        <v>1001123</v>
      </c>
      <c r="B1126" s="15" t="s">
        <v>26</v>
      </c>
      <c r="C1126" s="18">
        <v>2100052527</v>
      </c>
      <c r="D1126" s="15">
        <v>0</v>
      </c>
      <c r="E1126" s="15" t="s">
        <v>70</v>
      </c>
      <c r="F1126" s="15" t="s">
        <v>15253</v>
      </c>
      <c r="G1126" s="15" t="s">
        <v>29</v>
      </c>
      <c r="H1126" s="15" t="s">
        <v>5349</v>
      </c>
      <c r="I1126" s="15" t="s">
        <v>5350</v>
      </c>
      <c r="J1126" s="15" t="s">
        <v>5348</v>
      </c>
      <c r="K1126" s="15" t="s">
        <v>32</v>
      </c>
      <c r="L1126" s="15" t="s">
        <v>33</v>
      </c>
      <c r="M1126" s="15" t="s">
        <v>33</v>
      </c>
      <c r="N1126" s="15" t="s">
        <v>33</v>
      </c>
      <c r="O1126" s="15" t="s">
        <v>5351</v>
      </c>
      <c r="P1126" s="15">
        <v>28493</v>
      </c>
      <c r="Q1126" s="15" t="s">
        <v>409</v>
      </c>
      <c r="R1126" s="15" t="s">
        <v>36</v>
      </c>
      <c r="S1126" s="15" t="s">
        <v>181</v>
      </c>
      <c r="T1126" s="15" t="s">
        <v>15355</v>
      </c>
      <c r="U1126" s="15" t="s">
        <v>33</v>
      </c>
      <c r="V1126" s="15" t="s">
        <v>33</v>
      </c>
      <c r="W1126" s="15" t="s">
        <v>1370</v>
      </c>
      <c r="X1126" s="15" t="s">
        <v>39</v>
      </c>
      <c r="Y1126" s="15">
        <v>0</v>
      </c>
      <c r="Z1126" s="15" t="s">
        <v>609</v>
      </c>
      <c r="AC1126" s="15" t="s">
        <v>9291</v>
      </c>
      <c r="AD1126" s="15" t="s">
        <v>9292</v>
      </c>
      <c r="AE1126" s="15" t="s">
        <v>9483</v>
      </c>
      <c r="AF1126" s="15" t="s">
        <v>9484</v>
      </c>
      <c r="AG1126" s="15" t="s">
        <v>9485</v>
      </c>
    </row>
    <row r="1127" spans="1:33" x14ac:dyDescent="0.45">
      <c r="A1127" s="15">
        <v>1001124</v>
      </c>
      <c r="B1127" s="15" t="s">
        <v>26</v>
      </c>
      <c r="C1127" s="18">
        <v>1726469503</v>
      </c>
      <c r="D1127" s="15">
        <v>450</v>
      </c>
      <c r="E1127" s="15" t="s">
        <v>28</v>
      </c>
      <c r="F1127" s="15" t="s">
        <v>15253</v>
      </c>
      <c r="G1127" s="15" t="s">
        <v>29</v>
      </c>
      <c r="H1127" s="15" t="s">
        <v>5353</v>
      </c>
      <c r="I1127" s="15" t="s">
        <v>1029</v>
      </c>
      <c r="J1127" s="15" t="s">
        <v>5352</v>
      </c>
      <c r="K1127" s="15" t="s">
        <v>32</v>
      </c>
      <c r="L1127" s="15">
        <v>984272619</v>
      </c>
      <c r="M1127" s="15">
        <v>984272619</v>
      </c>
      <c r="N1127" s="15" t="s">
        <v>33</v>
      </c>
      <c r="O1127" s="15" t="s">
        <v>5354</v>
      </c>
      <c r="P1127" s="15">
        <v>34551</v>
      </c>
      <c r="Q1127" s="15" t="s">
        <v>35</v>
      </c>
      <c r="R1127" s="15" t="s">
        <v>36</v>
      </c>
      <c r="S1127" s="15" t="s">
        <v>573</v>
      </c>
      <c r="T1127" s="15" t="s">
        <v>573</v>
      </c>
      <c r="U1127" s="15" t="s">
        <v>5355</v>
      </c>
      <c r="V1127" s="15">
        <v>991871255</v>
      </c>
      <c r="W1127" s="15" t="s">
        <v>5354</v>
      </c>
      <c r="X1127" s="15" t="s">
        <v>39</v>
      </c>
      <c r="Y1127" s="15">
        <v>4</v>
      </c>
      <c r="Z1127" s="15" t="s">
        <v>609</v>
      </c>
      <c r="AA1127" s="15" t="s">
        <v>609</v>
      </c>
      <c r="AB1127" s="15">
        <v>44258</v>
      </c>
      <c r="AC1127" s="15" t="s">
        <v>9291</v>
      </c>
      <c r="AD1127" s="15" t="s">
        <v>9295</v>
      </c>
      <c r="AE1127" s="15" t="s">
        <v>9302</v>
      </c>
      <c r="AF1127" s="15" t="s">
        <v>5096</v>
      </c>
      <c r="AG1127" s="15" t="s">
        <v>9312</v>
      </c>
    </row>
    <row r="1128" spans="1:33" x14ac:dyDescent="0.45">
      <c r="A1128" s="15">
        <v>1001125</v>
      </c>
      <c r="B1128" s="15" t="s">
        <v>26</v>
      </c>
      <c r="C1128" s="18">
        <v>1719935312</v>
      </c>
      <c r="D1128" s="15">
        <v>0</v>
      </c>
      <c r="E1128" s="15" t="s">
        <v>28</v>
      </c>
      <c r="F1128" s="15" t="s">
        <v>15253</v>
      </c>
      <c r="G1128" s="15" t="s">
        <v>29</v>
      </c>
      <c r="H1128" s="15" t="s">
        <v>5357</v>
      </c>
      <c r="I1128" s="15" t="s">
        <v>5358</v>
      </c>
      <c r="J1128" s="15" t="s">
        <v>5356</v>
      </c>
      <c r="K1128" s="15" t="s">
        <v>32</v>
      </c>
      <c r="L1128" s="15">
        <v>987573371</v>
      </c>
      <c r="M1128" s="15" t="s">
        <v>33</v>
      </c>
      <c r="N1128" s="15" t="s">
        <v>33</v>
      </c>
      <c r="O1128" s="15" t="s">
        <v>5359</v>
      </c>
      <c r="P1128" s="15">
        <v>31105</v>
      </c>
      <c r="Q1128" s="15" t="s">
        <v>58</v>
      </c>
      <c r="R1128" s="15" t="s">
        <v>59</v>
      </c>
      <c r="S1128" s="15" t="s">
        <v>79</v>
      </c>
      <c r="T1128" s="15" t="s">
        <v>79</v>
      </c>
      <c r="W1128" s="15" t="s">
        <v>34</v>
      </c>
      <c r="X1128" s="15" t="s">
        <v>97</v>
      </c>
      <c r="Y1128" s="15">
        <v>0</v>
      </c>
      <c r="Z1128" s="15" t="s">
        <v>74</v>
      </c>
      <c r="AC1128" s="15" t="s">
        <v>9291</v>
      </c>
      <c r="AD1128" s="15" t="s">
        <v>9329</v>
      </c>
      <c r="AE1128" s="15" t="s">
        <v>9293</v>
      </c>
      <c r="AF1128" s="15" t="s">
        <v>511</v>
      </c>
      <c r="AG1128" s="15" t="s">
        <v>9301</v>
      </c>
    </row>
    <row r="1129" spans="1:33" x14ac:dyDescent="0.45">
      <c r="A1129" s="15">
        <v>1001125</v>
      </c>
      <c r="B1129" s="15" t="s">
        <v>26</v>
      </c>
      <c r="C1129" s="18">
        <v>1719935312</v>
      </c>
      <c r="D1129" s="15">
        <v>0</v>
      </c>
      <c r="E1129" s="15" t="s">
        <v>28</v>
      </c>
      <c r="F1129" s="15" t="s">
        <v>15253</v>
      </c>
      <c r="G1129" s="15" t="s">
        <v>29</v>
      </c>
      <c r="H1129" s="15" t="s">
        <v>3247</v>
      </c>
      <c r="I1129" s="15" t="s">
        <v>5360</v>
      </c>
      <c r="J1129" s="15" t="s">
        <v>5361</v>
      </c>
      <c r="K1129" s="15" t="s">
        <v>32</v>
      </c>
      <c r="L1129" s="15">
        <v>980224481</v>
      </c>
      <c r="M1129" s="15" t="s">
        <v>33</v>
      </c>
      <c r="N1129" s="15" t="s">
        <v>33</v>
      </c>
      <c r="O1129" s="15" t="s">
        <v>5362</v>
      </c>
      <c r="P1129" s="15">
        <v>33709</v>
      </c>
      <c r="Q1129" s="15" t="s">
        <v>35</v>
      </c>
      <c r="R1129" s="15" t="s">
        <v>59</v>
      </c>
      <c r="S1129" s="15" t="s">
        <v>79</v>
      </c>
      <c r="T1129" s="15" t="s">
        <v>79</v>
      </c>
      <c r="W1129" s="15" t="s">
        <v>34</v>
      </c>
      <c r="X1129" s="15" t="s">
        <v>97</v>
      </c>
      <c r="Y1129" s="15">
        <v>0</v>
      </c>
      <c r="Z1129" s="15" t="s">
        <v>74</v>
      </c>
      <c r="AC1129" s="15" t="s">
        <v>9291</v>
      </c>
      <c r="AD1129" s="15" t="s">
        <v>9329</v>
      </c>
      <c r="AE1129" s="15" t="s">
        <v>9293</v>
      </c>
      <c r="AF1129" s="15" t="s">
        <v>511</v>
      </c>
      <c r="AG1129" s="15" t="s">
        <v>9301</v>
      </c>
    </row>
    <row r="1130" spans="1:33" x14ac:dyDescent="0.45">
      <c r="A1130" s="15">
        <v>1001126</v>
      </c>
      <c r="B1130" s="15" t="s">
        <v>26</v>
      </c>
      <c r="C1130" s="18">
        <v>1722902309</v>
      </c>
      <c r="D1130" s="15">
        <v>1000</v>
      </c>
      <c r="E1130" s="15" t="s">
        <v>28</v>
      </c>
      <c r="F1130" s="15" t="s">
        <v>15253</v>
      </c>
      <c r="G1130" s="15" t="s">
        <v>29</v>
      </c>
      <c r="H1130" s="15" t="s">
        <v>5364</v>
      </c>
      <c r="I1130" s="15" t="s">
        <v>5365</v>
      </c>
      <c r="J1130" s="15" t="s">
        <v>5363</v>
      </c>
      <c r="K1130" s="15" t="s">
        <v>32</v>
      </c>
      <c r="L1130" s="15">
        <v>969654620</v>
      </c>
      <c r="M1130" s="15">
        <v>969654620</v>
      </c>
      <c r="N1130" s="15" t="s">
        <v>33</v>
      </c>
      <c r="O1130" s="15" t="s">
        <v>5366</v>
      </c>
      <c r="P1130" s="15">
        <v>32688</v>
      </c>
      <c r="Q1130" s="15" t="s">
        <v>58</v>
      </c>
      <c r="R1130" s="15" t="s">
        <v>59</v>
      </c>
      <c r="S1130" s="15" t="s">
        <v>244</v>
      </c>
      <c r="T1130" s="15" t="s">
        <v>15349</v>
      </c>
      <c r="W1130" s="15" t="s">
        <v>5367</v>
      </c>
      <c r="X1130" s="15" t="s">
        <v>39</v>
      </c>
      <c r="Y1130" s="15">
        <v>0</v>
      </c>
      <c r="Z1130" s="15" t="s">
        <v>1125</v>
      </c>
      <c r="AA1130" s="15" t="s">
        <v>609</v>
      </c>
      <c r="AB1130" s="15">
        <v>44272</v>
      </c>
      <c r="AC1130" s="15" t="s">
        <v>9291</v>
      </c>
      <c r="AD1130" s="15" t="s">
        <v>9295</v>
      </c>
      <c r="AE1130" s="15" t="s">
        <v>9302</v>
      </c>
      <c r="AF1130" s="15" t="s">
        <v>5096</v>
      </c>
      <c r="AG1130" s="15" t="s">
        <v>9312</v>
      </c>
    </row>
    <row r="1131" spans="1:33" x14ac:dyDescent="0.45">
      <c r="A1131" s="15">
        <v>1001127</v>
      </c>
      <c r="B1131" s="15" t="s">
        <v>26</v>
      </c>
      <c r="C1131" s="18">
        <v>1756155832</v>
      </c>
      <c r="D1131" s="15">
        <v>400</v>
      </c>
      <c r="E1131" s="15" t="s">
        <v>28</v>
      </c>
      <c r="F1131" s="15" t="s">
        <v>15253</v>
      </c>
      <c r="G1131" s="15" t="s">
        <v>29</v>
      </c>
      <c r="H1131" s="15" t="s">
        <v>5369</v>
      </c>
      <c r="I1131" s="15" t="s">
        <v>5370</v>
      </c>
      <c r="J1131" s="15" t="s">
        <v>5368</v>
      </c>
      <c r="K1131" s="15" t="s">
        <v>32</v>
      </c>
      <c r="L1131" s="15" t="s">
        <v>33</v>
      </c>
      <c r="M1131" s="15" t="s">
        <v>33</v>
      </c>
      <c r="N1131" s="15" t="s">
        <v>33</v>
      </c>
      <c r="O1131" s="15" t="s">
        <v>34</v>
      </c>
      <c r="P1131" s="15">
        <v>37121</v>
      </c>
      <c r="Q1131" s="15" t="s">
        <v>35</v>
      </c>
      <c r="R1131" s="15" t="s">
        <v>36</v>
      </c>
      <c r="S1131" s="15" t="s">
        <v>51</v>
      </c>
      <c r="T1131" s="15" t="s">
        <v>51</v>
      </c>
      <c r="U1131" s="15" t="s">
        <v>33</v>
      </c>
      <c r="V1131" s="15" t="s">
        <v>33</v>
      </c>
      <c r="W1131" s="15" t="s">
        <v>34</v>
      </c>
      <c r="X1131" s="15" t="s">
        <v>39</v>
      </c>
      <c r="Y1131" s="15">
        <v>0</v>
      </c>
      <c r="Z1131" s="15" t="s">
        <v>1125</v>
      </c>
      <c r="AC1131" s="15" t="s">
        <v>9291</v>
      </c>
      <c r="AD1131" s="15" t="s">
        <v>9292</v>
      </c>
      <c r="AE1131" s="15" t="s">
        <v>9302</v>
      </c>
      <c r="AF1131" s="15" t="s">
        <v>5096</v>
      </c>
      <c r="AG1131" s="15" t="s">
        <v>9418</v>
      </c>
    </row>
    <row r="1132" spans="1:33" x14ac:dyDescent="0.45">
      <c r="A1132" s="15">
        <v>1001128</v>
      </c>
      <c r="B1132" s="15" t="s">
        <v>26</v>
      </c>
      <c r="C1132" s="18">
        <v>605531870</v>
      </c>
      <c r="D1132" s="15">
        <v>1000</v>
      </c>
      <c r="E1132" s="15" t="s">
        <v>28</v>
      </c>
      <c r="F1132" s="15" t="s">
        <v>15253</v>
      </c>
      <c r="G1132" s="15" t="s">
        <v>29</v>
      </c>
      <c r="H1132" s="15" t="s">
        <v>1958</v>
      </c>
      <c r="I1132" s="15" t="s">
        <v>5372</v>
      </c>
      <c r="J1132" s="15" t="s">
        <v>5371</v>
      </c>
      <c r="K1132" s="15" t="s">
        <v>32</v>
      </c>
      <c r="L1132" s="15">
        <v>959410687</v>
      </c>
      <c r="M1132" s="15">
        <v>959410687</v>
      </c>
      <c r="N1132" s="15" t="s">
        <v>33</v>
      </c>
      <c r="O1132" s="15" t="s">
        <v>5373</v>
      </c>
      <c r="P1132" s="15">
        <v>31993</v>
      </c>
      <c r="Q1132" s="15" t="s">
        <v>35</v>
      </c>
      <c r="R1132" s="15" t="s">
        <v>36</v>
      </c>
      <c r="S1132" s="15" t="s">
        <v>2441</v>
      </c>
      <c r="T1132" s="15" t="s">
        <v>15345</v>
      </c>
      <c r="U1132" s="15" t="s">
        <v>5374</v>
      </c>
      <c r="V1132" s="15">
        <v>959410687</v>
      </c>
      <c r="W1132" s="15" t="s">
        <v>5375</v>
      </c>
      <c r="X1132" s="15" t="s">
        <v>39</v>
      </c>
      <c r="Y1132" s="15">
        <v>0</v>
      </c>
      <c r="Z1132" s="15" t="s">
        <v>609</v>
      </c>
      <c r="AA1132" s="15" t="s">
        <v>609</v>
      </c>
      <c r="AB1132" s="15">
        <v>44260</v>
      </c>
      <c r="AC1132" s="15" t="s">
        <v>9291</v>
      </c>
      <c r="AD1132" s="15" t="s">
        <v>9292</v>
      </c>
      <c r="AE1132" s="15" t="s">
        <v>9293</v>
      </c>
      <c r="AF1132" s="15" t="s">
        <v>511</v>
      </c>
      <c r="AG1132" s="15" t="s">
        <v>9347</v>
      </c>
    </row>
    <row r="1133" spans="1:33" x14ac:dyDescent="0.45">
      <c r="A1133" s="15">
        <v>1001129</v>
      </c>
      <c r="B1133" s="15" t="s">
        <v>26</v>
      </c>
      <c r="C1133" s="18">
        <v>602952004</v>
      </c>
      <c r="D1133" s="15">
        <v>1000</v>
      </c>
      <c r="E1133" s="15" t="s">
        <v>28</v>
      </c>
      <c r="F1133" s="15" t="s">
        <v>15253</v>
      </c>
      <c r="G1133" s="15" t="s">
        <v>29</v>
      </c>
      <c r="H1133" s="15" t="s">
        <v>5377</v>
      </c>
      <c r="I1133" s="15" t="s">
        <v>5378</v>
      </c>
      <c r="J1133" s="15" t="s">
        <v>5376</v>
      </c>
      <c r="K1133" s="15" t="s">
        <v>32</v>
      </c>
      <c r="L1133" s="15">
        <v>998574027</v>
      </c>
      <c r="M1133" s="15">
        <v>9987027</v>
      </c>
      <c r="N1133" s="15" t="s">
        <v>33</v>
      </c>
      <c r="O1133" s="15" t="s">
        <v>5379</v>
      </c>
      <c r="P1133" s="15">
        <v>27454</v>
      </c>
      <c r="Q1133" s="15" t="s">
        <v>58</v>
      </c>
      <c r="R1133" s="15" t="s">
        <v>36</v>
      </c>
      <c r="S1133" s="15" t="s">
        <v>348</v>
      </c>
      <c r="T1133" s="15" t="s">
        <v>15325</v>
      </c>
      <c r="U1133" s="15" t="s">
        <v>3735</v>
      </c>
      <c r="V1133" s="15" t="s">
        <v>33</v>
      </c>
      <c r="W1133" s="15" t="s">
        <v>34</v>
      </c>
      <c r="X1133" s="15" t="s">
        <v>39</v>
      </c>
      <c r="Y1133" s="15">
        <v>0</v>
      </c>
      <c r="Z1133" s="15" t="s">
        <v>609</v>
      </c>
      <c r="AA1133" s="15" t="s">
        <v>40</v>
      </c>
      <c r="AB1133" s="15">
        <v>44298</v>
      </c>
      <c r="AC1133" s="15" t="s">
        <v>9291</v>
      </c>
      <c r="AD1133" s="15" t="s">
        <v>9295</v>
      </c>
      <c r="AE1133" s="15" t="s">
        <v>9293</v>
      </c>
      <c r="AF1133" s="15" t="s">
        <v>511</v>
      </c>
      <c r="AG1133" s="15" t="s">
        <v>9294</v>
      </c>
    </row>
    <row r="1134" spans="1:33" x14ac:dyDescent="0.45">
      <c r="A1134" s="15">
        <v>1001130</v>
      </c>
      <c r="B1134" s="15" t="s">
        <v>26</v>
      </c>
      <c r="C1134" s="18">
        <v>1708705387</v>
      </c>
      <c r="D1134" s="15">
        <v>1200</v>
      </c>
      <c r="E1134" s="15" t="s">
        <v>70</v>
      </c>
      <c r="F1134" s="15" t="s">
        <v>15253</v>
      </c>
      <c r="G1134" s="15" t="s">
        <v>29</v>
      </c>
      <c r="H1134" s="15" t="s">
        <v>5381</v>
      </c>
      <c r="I1134" s="15" t="s">
        <v>1177</v>
      </c>
      <c r="J1134" s="15" t="s">
        <v>5380</v>
      </c>
      <c r="K1134" s="15" t="s">
        <v>32</v>
      </c>
      <c r="L1134" s="15" t="s">
        <v>33</v>
      </c>
      <c r="M1134" s="15">
        <v>998376774</v>
      </c>
      <c r="N1134" s="15" t="s">
        <v>33</v>
      </c>
      <c r="O1134" s="15" t="s">
        <v>5382</v>
      </c>
      <c r="P1134" s="15">
        <v>23992</v>
      </c>
      <c r="Q1134" s="15" t="s">
        <v>58</v>
      </c>
      <c r="R1134" s="15" t="s">
        <v>59</v>
      </c>
      <c r="S1134" s="15" t="s">
        <v>4839</v>
      </c>
      <c r="T1134" s="15" t="s">
        <v>15347</v>
      </c>
      <c r="W1134" s="15" t="s">
        <v>34</v>
      </c>
      <c r="X1134" s="15" t="s">
        <v>39</v>
      </c>
      <c r="Y1134" s="15">
        <v>0</v>
      </c>
      <c r="Z1134" s="15" t="s">
        <v>1125</v>
      </c>
      <c r="AA1134" s="15" t="s">
        <v>40</v>
      </c>
      <c r="AB1134" s="15">
        <v>44298</v>
      </c>
      <c r="AC1134" s="15" t="s">
        <v>9291</v>
      </c>
      <c r="AD1134" s="15" t="s">
        <v>9295</v>
      </c>
      <c r="AE1134" s="15" t="s">
        <v>9302</v>
      </c>
      <c r="AF1134" s="15" t="s">
        <v>5096</v>
      </c>
      <c r="AG1134" s="15" t="s">
        <v>9312</v>
      </c>
    </row>
    <row r="1135" spans="1:33" x14ac:dyDescent="0.45">
      <c r="A1135" s="15">
        <v>1001131</v>
      </c>
      <c r="B1135" s="15" t="s">
        <v>26</v>
      </c>
      <c r="C1135" s="18">
        <v>2100559661</v>
      </c>
      <c r="D1135" s="15">
        <v>500</v>
      </c>
      <c r="E1135" s="15" t="s">
        <v>28</v>
      </c>
      <c r="F1135" s="15" t="s">
        <v>15253</v>
      </c>
      <c r="G1135" s="15" t="s">
        <v>29</v>
      </c>
      <c r="H1135" s="15" t="s">
        <v>5384</v>
      </c>
      <c r="I1135" s="15" t="s">
        <v>5385</v>
      </c>
      <c r="J1135" s="15" t="s">
        <v>5383</v>
      </c>
      <c r="K1135" s="15" t="s">
        <v>32</v>
      </c>
      <c r="L1135" s="15">
        <v>992949036</v>
      </c>
      <c r="M1135" s="15">
        <v>992949036</v>
      </c>
      <c r="N1135" s="15" t="s">
        <v>33</v>
      </c>
      <c r="O1135" s="15" t="s">
        <v>5386</v>
      </c>
      <c r="P1135" s="15">
        <v>34121</v>
      </c>
      <c r="Q1135" s="15" t="s">
        <v>35</v>
      </c>
      <c r="R1135" s="15" t="s">
        <v>36</v>
      </c>
      <c r="S1135" s="15" t="s">
        <v>462</v>
      </c>
      <c r="T1135" s="15" t="s">
        <v>15325</v>
      </c>
      <c r="U1135" s="15" t="s">
        <v>5387</v>
      </c>
      <c r="V1135" s="15">
        <v>992949036</v>
      </c>
      <c r="W1135" s="15" t="s">
        <v>5386</v>
      </c>
      <c r="X1135" s="15" t="s">
        <v>39</v>
      </c>
      <c r="Y1135" s="15">
        <v>0</v>
      </c>
      <c r="Z1135" s="15" t="s">
        <v>609</v>
      </c>
      <c r="AA1135" s="15" t="s">
        <v>609</v>
      </c>
      <c r="AB1135" s="15">
        <v>44271</v>
      </c>
      <c r="AC1135" s="15" t="s">
        <v>9291</v>
      </c>
      <c r="AD1135" s="15" t="s">
        <v>9292</v>
      </c>
      <c r="AE1135" s="15" t="s">
        <v>9483</v>
      </c>
      <c r="AF1135" s="15" t="s">
        <v>9484</v>
      </c>
      <c r="AG1135" s="15" t="s">
        <v>9485</v>
      </c>
    </row>
    <row r="1136" spans="1:33" x14ac:dyDescent="0.45">
      <c r="A1136" s="15">
        <v>1001132</v>
      </c>
      <c r="B1136" s="15" t="s">
        <v>26</v>
      </c>
      <c r="C1136" s="18">
        <v>650199607</v>
      </c>
      <c r="D1136" s="15">
        <v>820</v>
      </c>
      <c r="E1136" s="15" t="s">
        <v>28</v>
      </c>
      <c r="F1136" s="15" t="s">
        <v>15253</v>
      </c>
      <c r="G1136" s="15" t="s">
        <v>29</v>
      </c>
      <c r="H1136" s="15" t="s">
        <v>5389</v>
      </c>
      <c r="I1136" s="15" t="s">
        <v>5390</v>
      </c>
      <c r="J1136" s="15" t="s">
        <v>5388</v>
      </c>
      <c r="K1136" s="15" t="s">
        <v>32</v>
      </c>
      <c r="L1136" s="15">
        <v>987413072</v>
      </c>
      <c r="M1136" s="15">
        <v>987413072</v>
      </c>
      <c r="N1136" s="15" t="s">
        <v>33</v>
      </c>
      <c r="O1136" s="15" t="s">
        <v>5391</v>
      </c>
      <c r="P1136" s="15">
        <v>35056</v>
      </c>
      <c r="Q1136" s="15" t="s">
        <v>35</v>
      </c>
      <c r="R1136" s="15" t="s">
        <v>36</v>
      </c>
      <c r="S1136" s="15" t="s">
        <v>2147</v>
      </c>
      <c r="T1136" s="15" t="s">
        <v>15314</v>
      </c>
      <c r="W1136" s="15" t="s">
        <v>5392</v>
      </c>
      <c r="X1136" s="15" t="s">
        <v>97</v>
      </c>
      <c r="Y1136" s="15">
        <v>0</v>
      </c>
      <c r="Z1136" s="15" t="s">
        <v>74</v>
      </c>
      <c r="AA1136" s="15" t="s">
        <v>74</v>
      </c>
      <c r="AB1136" s="15">
        <v>44568</v>
      </c>
      <c r="AC1136" s="15" t="s">
        <v>9291</v>
      </c>
      <c r="AD1136" s="15" t="s">
        <v>9296</v>
      </c>
      <c r="AE1136" s="15" t="s">
        <v>9293</v>
      </c>
      <c r="AF1136" s="15" t="s">
        <v>9343</v>
      </c>
      <c r="AG1136" s="15" t="s">
        <v>9343</v>
      </c>
    </row>
    <row r="1137" spans="1:33" x14ac:dyDescent="0.45">
      <c r="A1137" s="15">
        <v>1001133</v>
      </c>
      <c r="B1137" s="15" t="s">
        <v>26</v>
      </c>
      <c r="C1137" s="18">
        <v>201833530</v>
      </c>
      <c r="D1137" s="15">
        <v>0</v>
      </c>
      <c r="E1137" s="15" t="s">
        <v>28</v>
      </c>
      <c r="F1137" s="15" t="s">
        <v>15253</v>
      </c>
      <c r="G1137" s="15" t="s">
        <v>29</v>
      </c>
      <c r="H1137" s="15" t="s">
        <v>2220</v>
      </c>
      <c r="I1137" s="15" t="s">
        <v>5394</v>
      </c>
      <c r="J1137" s="15" t="s">
        <v>5393</v>
      </c>
      <c r="K1137" s="15" t="s">
        <v>32</v>
      </c>
      <c r="L1137" s="15" t="s">
        <v>33</v>
      </c>
      <c r="M1137" s="15">
        <v>967378664</v>
      </c>
      <c r="N1137" s="15" t="s">
        <v>33</v>
      </c>
      <c r="O1137" s="15" t="s">
        <v>5395</v>
      </c>
      <c r="P1137" s="15">
        <v>31435</v>
      </c>
      <c r="Q1137" s="15" t="s">
        <v>58</v>
      </c>
      <c r="R1137" s="15" t="s">
        <v>36</v>
      </c>
      <c r="S1137" s="15" t="s">
        <v>348</v>
      </c>
      <c r="T1137" s="15" t="s">
        <v>15325</v>
      </c>
      <c r="W1137" s="15" t="s">
        <v>34</v>
      </c>
      <c r="X1137" s="15" t="s">
        <v>39</v>
      </c>
      <c r="Y1137" s="15">
        <v>0</v>
      </c>
      <c r="Z1137" s="15" t="s">
        <v>1125</v>
      </c>
      <c r="AC1137" s="15" t="s">
        <v>9291</v>
      </c>
      <c r="AD1137" s="15" t="s">
        <v>9295</v>
      </c>
      <c r="AE1137" s="15" t="s">
        <v>9302</v>
      </c>
      <c r="AF1137" s="15" t="s">
        <v>5096</v>
      </c>
      <c r="AG1137" s="15" t="s">
        <v>9312</v>
      </c>
    </row>
    <row r="1138" spans="1:33" x14ac:dyDescent="0.45">
      <c r="A1138" s="15">
        <v>1001134</v>
      </c>
      <c r="B1138" s="15" t="s">
        <v>26</v>
      </c>
      <c r="C1138" s="18">
        <v>1725053803</v>
      </c>
      <c r="D1138" s="15">
        <v>0</v>
      </c>
      <c r="E1138" s="15" t="s">
        <v>28</v>
      </c>
      <c r="F1138" s="15" t="s">
        <v>15253</v>
      </c>
      <c r="G1138" s="15" t="s">
        <v>29</v>
      </c>
      <c r="H1138" s="15" t="s">
        <v>1118</v>
      </c>
      <c r="I1138" s="15" t="s">
        <v>5397</v>
      </c>
      <c r="J1138" s="15" t="s">
        <v>5396</v>
      </c>
      <c r="K1138" s="15" t="s">
        <v>32</v>
      </c>
      <c r="L1138" s="15">
        <v>961207922</v>
      </c>
      <c r="M1138" s="15">
        <v>961207922</v>
      </c>
      <c r="N1138" s="15" t="s">
        <v>33</v>
      </c>
      <c r="O1138" s="15" t="s">
        <v>5398</v>
      </c>
      <c r="P1138" s="15">
        <v>35744</v>
      </c>
      <c r="Q1138" s="15" t="s">
        <v>35</v>
      </c>
      <c r="R1138" s="15" t="s">
        <v>36</v>
      </c>
      <c r="S1138" s="15" t="s">
        <v>2620</v>
      </c>
      <c r="T1138" s="15" t="s">
        <v>15359</v>
      </c>
      <c r="V1138" s="15">
        <v>961207922</v>
      </c>
      <c r="W1138" s="15" t="s">
        <v>5398</v>
      </c>
      <c r="X1138" s="15" t="s">
        <v>97</v>
      </c>
      <c r="Y1138" s="15">
        <v>0</v>
      </c>
      <c r="Z1138" s="15" t="s">
        <v>609</v>
      </c>
      <c r="AC1138" s="15" t="s">
        <v>9291</v>
      </c>
      <c r="AD1138" s="15" t="s">
        <v>9292</v>
      </c>
      <c r="AE1138" s="15" t="s">
        <v>9302</v>
      </c>
      <c r="AF1138" s="15" t="s">
        <v>5096</v>
      </c>
      <c r="AG1138" s="15" t="s">
        <v>9312</v>
      </c>
    </row>
    <row r="1139" spans="1:33" x14ac:dyDescent="0.45">
      <c r="A1139" s="15">
        <v>1001135</v>
      </c>
      <c r="B1139" s="15" t="s">
        <v>26</v>
      </c>
      <c r="C1139" s="18">
        <v>604158832</v>
      </c>
      <c r="D1139" s="15">
        <v>360</v>
      </c>
      <c r="E1139" s="15" t="s">
        <v>28</v>
      </c>
      <c r="F1139" s="15" t="s">
        <v>15253</v>
      </c>
      <c r="G1139" s="15" t="s">
        <v>29</v>
      </c>
      <c r="H1139" s="15" t="s">
        <v>221</v>
      </c>
      <c r="I1139" s="15" t="s">
        <v>1504</v>
      </c>
      <c r="J1139" s="15" t="s">
        <v>5399</v>
      </c>
      <c r="K1139" s="15" t="s">
        <v>32</v>
      </c>
      <c r="L1139" s="15">
        <v>999055522</v>
      </c>
      <c r="M1139" s="15">
        <v>999055522</v>
      </c>
      <c r="N1139" s="15" t="s">
        <v>33</v>
      </c>
      <c r="O1139" s="15" t="s">
        <v>5400</v>
      </c>
      <c r="P1139" s="15">
        <v>30908</v>
      </c>
      <c r="Q1139" s="15" t="s">
        <v>58</v>
      </c>
      <c r="R1139" s="15" t="s">
        <v>59</v>
      </c>
      <c r="S1139" s="15" t="s">
        <v>279</v>
      </c>
      <c r="T1139" s="15" t="s">
        <v>15324</v>
      </c>
      <c r="V1139" s="15">
        <v>999055522</v>
      </c>
      <c r="W1139" s="15" t="s">
        <v>5401</v>
      </c>
      <c r="X1139" s="15" t="s">
        <v>39</v>
      </c>
      <c r="Y1139" s="15">
        <v>3</v>
      </c>
      <c r="Z1139" s="15" t="s">
        <v>609</v>
      </c>
      <c r="AA1139" s="15" t="s">
        <v>609</v>
      </c>
      <c r="AB1139" s="15">
        <v>44270</v>
      </c>
      <c r="AC1139" s="15" t="s">
        <v>9291</v>
      </c>
      <c r="AD1139" s="15" t="s">
        <v>9295</v>
      </c>
      <c r="AE1139" s="15" t="s">
        <v>9293</v>
      </c>
      <c r="AF1139" s="15" t="s">
        <v>511</v>
      </c>
      <c r="AG1139" s="15" t="s">
        <v>9347</v>
      </c>
    </row>
    <row r="1140" spans="1:33" x14ac:dyDescent="0.45">
      <c r="A1140" s="15">
        <v>1001136</v>
      </c>
      <c r="B1140" s="15" t="s">
        <v>26</v>
      </c>
      <c r="C1140" s="18">
        <v>1752738011</v>
      </c>
      <c r="D1140" s="15">
        <v>0</v>
      </c>
      <c r="E1140" s="15" t="s">
        <v>70</v>
      </c>
      <c r="F1140" s="15" t="s">
        <v>15253</v>
      </c>
      <c r="G1140" s="15" t="s">
        <v>29</v>
      </c>
      <c r="H1140" s="15" t="s">
        <v>5403</v>
      </c>
      <c r="I1140" s="15" t="s">
        <v>5404</v>
      </c>
      <c r="J1140" s="15" t="s">
        <v>5402</v>
      </c>
      <c r="K1140" s="15" t="s">
        <v>32</v>
      </c>
      <c r="L1140" s="15">
        <v>3411296</v>
      </c>
      <c r="M1140" s="15">
        <v>998354263</v>
      </c>
      <c r="N1140" s="15" t="s">
        <v>5405</v>
      </c>
      <c r="O1140" s="15" t="s">
        <v>5406</v>
      </c>
      <c r="P1140" s="15">
        <v>36413</v>
      </c>
      <c r="Q1140" s="15" t="s">
        <v>35</v>
      </c>
      <c r="R1140" s="15" t="s">
        <v>59</v>
      </c>
      <c r="S1140" s="15" t="s">
        <v>5407</v>
      </c>
      <c r="T1140" s="15" t="s">
        <v>15342</v>
      </c>
      <c r="W1140" s="15" t="s">
        <v>5408</v>
      </c>
      <c r="X1140" s="15" t="s">
        <v>97</v>
      </c>
      <c r="Y1140" s="15">
        <v>1</v>
      </c>
      <c r="Z1140" s="15" t="s">
        <v>1125</v>
      </c>
      <c r="AC1140" s="15" t="s">
        <v>9291</v>
      </c>
      <c r="AD1140" s="15" t="s">
        <v>9292</v>
      </c>
      <c r="AE1140" s="15" t="s">
        <v>9302</v>
      </c>
      <c r="AF1140" s="15" t="s">
        <v>5096</v>
      </c>
      <c r="AG1140" s="15" t="s">
        <v>9312</v>
      </c>
    </row>
    <row r="1141" spans="1:33" x14ac:dyDescent="0.45">
      <c r="A1141" s="15">
        <v>1001137</v>
      </c>
      <c r="B1141" s="15" t="s">
        <v>26</v>
      </c>
      <c r="C1141" s="18">
        <v>1714190178</v>
      </c>
      <c r="D1141" s="15">
        <v>0</v>
      </c>
      <c r="E1141" s="15" t="s">
        <v>70</v>
      </c>
      <c r="F1141" s="15" t="s">
        <v>15253</v>
      </c>
      <c r="G1141" s="15" t="s">
        <v>29</v>
      </c>
      <c r="H1141" s="15" t="s">
        <v>5410</v>
      </c>
      <c r="I1141" s="15" t="s">
        <v>5411</v>
      </c>
      <c r="J1141" s="15" t="s">
        <v>5409</v>
      </c>
      <c r="K1141" s="15" t="s">
        <v>32</v>
      </c>
      <c r="L1141" s="15">
        <v>984873436</v>
      </c>
      <c r="M1141" s="15" t="s">
        <v>33</v>
      </c>
      <c r="N1141" s="15" t="s">
        <v>5412</v>
      </c>
      <c r="O1141" s="15" t="s">
        <v>5413</v>
      </c>
      <c r="P1141" s="15">
        <v>28993</v>
      </c>
      <c r="Q1141" s="15" t="s">
        <v>35</v>
      </c>
      <c r="R1141" s="15" t="s">
        <v>36</v>
      </c>
      <c r="S1141" s="15" t="s">
        <v>4030</v>
      </c>
      <c r="T1141" s="15" t="s">
        <v>15343</v>
      </c>
      <c r="U1141" s="15" t="s">
        <v>5414</v>
      </c>
      <c r="W1141" s="15" t="s">
        <v>5415</v>
      </c>
      <c r="X1141" s="15" t="s">
        <v>39</v>
      </c>
      <c r="Y1141" s="15">
        <v>0</v>
      </c>
      <c r="Z1141" s="15" t="s">
        <v>1125</v>
      </c>
      <c r="AC1141" s="15" t="s">
        <v>9291</v>
      </c>
      <c r="AD1141" s="15" t="s">
        <v>9292</v>
      </c>
      <c r="AE1141" s="15" t="s">
        <v>9302</v>
      </c>
      <c r="AF1141" s="15" t="s">
        <v>5096</v>
      </c>
      <c r="AG1141" s="15" t="s">
        <v>1477</v>
      </c>
    </row>
    <row r="1142" spans="1:33" x14ac:dyDescent="0.45">
      <c r="A1142" s="15">
        <v>1001138</v>
      </c>
      <c r="B1142" s="15" t="s">
        <v>26</v>
      </c>
      <c r="C1142" s="18">
        <v>602176265</v>
      </c>
      <c r="D1142" s="15">
        <v>0</v>
      </c>
      <c r="E1142" s="15" t="s">
        <v>28</v>
      </c>
      <c r="F1142" s="15" t="s">
        <v>15253</v>
      </c>
      <c r="G1142" s="15" t="s">
        <v>29</v>
      </c>
      <c r="H1142" s="15" t="s">
        <v>5417</v>
      </c>
      <c r="I1142" s="15" t="s">
        <v>5418</v>
      </c>
      <c r="J1142" s="15" t="s">
        <v>5416</v>
      </c>
      <c r="K1142" s="15" t="s">
        <v>32</v>
      </c>
      <c r="L1142" s="15">
        <v>983774761</v>
      </c>
      <c r="M1142" s="15">
        <v>983774761</v>
      </c>
      <c r="N1142" s="15" t="s">
        <v>33</v>
      </c>
      <c r="O1142" s="15" t="s">
        <v>34</v>
      </c>
      <c r="P1142" s="15">
        <v>24495</v>
      </c>
      <c r="Q1142" s="15" t="s">
        <v>58</v>
      </c>
      <c r="R1142" s="15" t="s">
        <v>59</v>
      </c>
      <c r="S1142" s="15" t="s">
        <v>5281</v>
      </c>
      <c r="T1142" s="15" t="s">
        <v>15321</v>
      </c>
      <c r="U1142" s="15" t="s">
        <v>33</v>
      </c>
      <c r="V1142" s="15" t="s">
        <v>33</v>
      </c>
      <c r="W1142" s="15" t="s">
        <v>34</v>
      </c>
      <c r="X1142" s="15" t="s">
        <v>39</v>
      </c>
      <c r="Y1142" s="15">
        <v>0</v>
      </c>
      <c r="Z1142" s="15" t="s">
        <v>609</v>
      </c>
      <c r="AC1142" s="15" t="s">
        <v>9291</v>
      </c>
      <c r="AD1142" s="15" t="s">
        <v>9296</v>
      </c>
      <c r="AE1142" s="15" t="s">
        <v>9293</v>
      </c>
      <c r="AF1142" s="15" t="s">
        <v>9343</v>
      </c>
      <c r="AG1142" s="15" t="s">
        <v>9343</v>
      </c>
    </row>
    <row r="1143" spans="1:33" x14ac:dyDescent="0.45">
      <c r="A1143" s="15">
        <v>1001139</v>
      </c>
      <c r="B1143" s="15" t="s">
        <v>26</v>
      </c>
      <c r="C1143" s="18">
        <v>603630997</v>
      </c>
      <c r="D1143" s="15">
        <v>420</v>
      </c>
      <c r="E1143" s="15" t="s">
        <v>28</v>
      </c>
      <c r="F1143" s="15" t="s">
        <v>15253</v>
      </c>
      <c r="G1143" s="15" t="s">
        <v>29</v>
      </c>
      <c r="H1143" s="15" t="s">
        <v>5420</v>
      </c>
      <c r="I1143" s="15" t="s">
        <v>5421</v>
      </c>
      <c r="J1143" s="15" t="s">
        <v>5419</v>
      </c>
      <c r="K1143" s="15" t="s">
        <v>32</v>
      </c>
      <c r="L1143" s="15">
        <v>999822534</v>
      </c>
      <c r="M1143" s="15">
        <v>999822534</v>
      </c>
      <c r="N1143" s="15" t="s">
        <v>33</v>
      </c>
      <c r="O1143" s="15" t="s">
        <v>5422</v>
      </c>
      <c r="P1143" s="15">
        <v>32198</v>
      </c>
      <c r="Q1143" s="15" t="s">
        <v>58</v>
      </c>
      <c r="R1143" s="15" t="s">
        <v>36</v>
      </c>
      <c r="S1143" s="15" t="s">
        <v>2620</v>
      </c>
      <c r="T1143" s="15" t="s">
        <v>15359</v>
      </c>
      <c r="U1143" s="15" t="s">
        <v>663</v>
      </c>
      <c r="V1143" s="15">
        <v>2243664</v>
      </c>
      <c r="W1143" s="15" t="s">
        <v>5423</v>
      </c>
      <c r="X1143" s="15" t="s">
        <v>39</v>
      </c>
      <c r="Y1143" s="15">
        <v>0</v>
      </c>
      <c r="Z1143" s="15" t="s">
        <v>609</v>
      </c>
      <c r="AA1143" s="15" t="s">
        <v>609</v>
      </c>
      <c r="AB1143" s="15">
        <v>44292</v>
      </c>
      <c r="AC1143" s="15" t="s">
        <v>9291</v>
      </c>
      <c r="AD1143" s="15" t="s">
        <v>9292</v>
      </c>
      <c r="AE1143" s="15" t="s">
        <v>9293</v>
      </c>
      <c r="AF1143" s="15" t="s">
        <v>511</v>
      </c>
      <c r="AG1143" s="15" t="s">
        <v>9347</v>
      </c>
    </row>
    <row r="1144" spans="1:33" x14ac:dyDescent="0.45">
      <c r="A1144" s="15">
        <v>1001140</v>
      </c>
      <c r="B1144" s="15" t="s">
        <v>26</v>
      </c>
      <c r="C1144" s="18">
        <v>1726417585</v>
      </c>
      <c r="D1144" s="15">
        <v>0</v>
      </c>
      <c r="E1144" s="15" t="s">
        <v>70</v>
      </c>
      <c r="F1144" s="15" t="s">
        <v>15253</v>
      </c>
      <c r="G1144" s="15" t="s">
        <v>29</v>
      </c>
      <c r="H1144" s="15" t="s">
        <v>5425</v>
      </c>
      <c r="I1144" s="15" t="s">
        <v>5426</v>
      </c>
      <c r="J1144" s="15" t="s">
        <v>5424</v>
      </c>
      <c r="K1144" s="15" t="s">
        <v>32</v>
      </c>
      <c r="L1144" s="15" t="s">
        <v>33</v>
      </c>
      <c r="M1144" s="15">
        <v>998288399</v>
      </c>
      <c r="N1144" s="15" t="s">
        <v>5427</v>
      </c>
      <c r="O1144" s="15" t="s">
        <v>5428</v>
      </c>
      <c r="P1144" s="15">
        <v>37928</v>
      </c>
      <c r="Q1144" s="15" t="s">
        <v>35</v>
      </c>
      <c r="R1144" s="15" t="s">
        <v>36</v>
      </c>
      <c r="S1144" s="15" t="s">
        <v>1821</v>
      </c>
      <c r="T1144" s="15" t="s">
        <v>15362</v>
      </c>
      <c r="W1144" s="15" t="s">
        <v>5429</v>
      </c>
      <c r="X1144" s="15" t="s">
        <v>39</v>
      </c>
      <c r="Y1144" s="15">
        <v>0</v>
      </c>
      <c r="Z1144" s="15" t="s">
        <v>1125</v>
      </c>
      <c r="AA1144" s="15" t="s">
        <v>609</v>
      </c>
      <c r="AB1144" s="15">
        <v>44414</v>
      </c>
      <c r="AC1144" s="15" t="s">
        <v>9291</v>
      </c>
      <c r="AD1144" s="15" t="s">
        <v>9292</v>
      </c>
      <c r="AE1144" s="15" t="s">
        <v>9302</v>
      </c>
      <c r="AF1144" s="15" t="s">
        <v>5096</v>
      </c>
      <c r="AG1144" s="15" t="s">
        <v>9312</v>
      </c>
    </row>
    <row r="1145" spans="1:33" x14ac:dyDescent="0.45">
      <c r="A1145" s="15">
        <v>1001140</v>
      </c>
      <c r="B1145" s="15" t="s">
        <v>26</v>
      </c>
      <c r="C1145" s="18">
        <v>1726417585</v>
      </c>
      <c r="D1145" s="15">
        <v>0</v>
      </c>
      <c r="E1145" s="15" t="s">
        <v>70</v>
      </c>
      <c r="F1145" s="15" t="s">
        <v>15253</v>
      </c>
      <c r="G1145" s="15" t="s">
        <v>29</v>
      </c>
      <c r="H1145" s="15" t="s">
        <v>1284</v>
      </c>
      <c r="I1145" s="15" t="s">
        <v>5430</v>
      </c>
      <c r="J1145" s="15" t="s">
        <v>5431</v>
      </c>
      <c r="K1145" s="15" t="s">
        <v>32</v>
      </c>
      <c r="L1145" s="15">
        <v>998288399</v>
      </c>
      <c r="M1145" s="15">
        <v>998288399</v>
      </c>
      <c r="N1145" s="15" t="s">
        <v>33</v>
      </c>
      <c r="O1145" s="15" t="s">
        <v>5432</v>
      </c>
      <c r="P1145" s="15">
        <v>30693</v>
      </c>
      <c r="Q1145" s="15" t="s">
        <v>58</v>
      </c>
      <c r="R1145" s="15" t="s">
        <v>36</v>
      </c>
      <c r="S1145" s="15" t="s">
        <v>119</v>
      </c>
      <c r="T1145" s="15" t="s">
        <v>15324</v>
      </c>
      <c r="U1145" s="15" t="s">
        <v>5433</v>
      </c>
      <c r="V1145" s="15" t="s">
        <v>33</v>
      </c>
      <c r="W1145" s="15" t="s">
        <v>5434</v>
      </c>
      <c r="X1145" s="15" t="s">
        <v>39</v>
      </c>
      <c r="Y1145" s="15">
        <v>3</v>
      </c>
      <c r="Z1145" s="15" t="s">
        <v>1125</v>
      </c>
      <c r="AA1145" s="15" t="s">
        <v>609</v>
      </c>
      <c r="AB1145" s="15">
        <v>44414</v>
      </c>
      <c r="AC1145" s="15" t="s">
        <v>9291</v>
      </c>
      <c r="AD1145" s="15" t="s">
        <v>9292</v>
      </c>
      <c r="AE1145" s="15" t="s">
        <v>9302</v>
      </c>
      <c r="AF1145" s="15" t="s">
        <v>5096</v>
      </c>
      <c r="AG1145" s="15" t="s">
        <v>9312</v>
      </c>
    </row>
    <row r="1146" spans="1:33" x14ac:dyDescent="0.45">
      <c r="A1146" s="15">
        <v>1001141</v>
      </c>
      <c r="B1146" s="15" t="s">
        <v>26</v>
      </c>
      <c r="C1146" s="18">
        <v>1751325273</v>
      </c>
      <c r="D1146" s="15">
        <v>0</v>
      </c>
      <c r="E1146" s="15" t="s">
        <v>70</v>
      </c>
      <c r="F1146" s="15" t="s">
        <v>15253</v>
      </c>
      <c r="G1146" s="15" t="s">
        <v>29</v>
      </c>
      <c r="H1146" s="15" t="s">
        <v>5436</v>
      </c>
      <c r="I1146" s="15" t="s">
        <v>5437</v>
      </c>
      <c r="J1146" s="15" t="s">
        <v>5435</v>
      </c>
      <c r="K1146" s="15" t="s">
        <v>32</v>
      </c>
      <c r="L1146" s="15">
        <v>987036733</v>
      </c>
      <c r="M1146" s="15">
        <v>987036733</v>
      </c>
      <c r="N1146" s="15" t="s">
        <v>33</v>
      </c>
      <c r="O1146" s="15" t="s">
        <v>5438</v>
      </c>
      <c r="P1146" s="15">
        <v>36433</v>
      </c>
      <c r="Q1146" s="15" t="s">
        <v>58</v>
      </c>
      <c r="R1146" s="15" t="s">
        <v>36</v>
      </c>
      <c r="S1146" s="15" t="s">
        <v>5439</v>
      </c>
      <c r="T1146" s="15" t="s">
        <v>15357</v>
      </c>
      <c r="U1146" s="15" t="s">
        <v>33</v>
      </c>
      <c r="V1146" s="15" t="s">
        <v>33</v>
      </c>
      <c r="W1146" s="15" t="s">
        <v>34</v>
      </c>
      <c r="X1146" s="15" t="s">
        <v>39</v>
      </c>
      <c r="Y1146" s="15">
        <v>0</v>
      </c>
      <c r="Z1146" s="15" t="s">
        <v>609</v>
      </c>
      <c r="AC1146" s="15" t="s">
        <v>9291</v>
      </c>
      <c r="AD1146" s="15" t="s">
        <v>9292</v>
      </c>
      <c r="AE1146" s="15" t="s">
        <v>9363</v>
      </c>
      <c r="AF1146" s="15" t="s">
        <v>9531</v>
      </c>
      <c r="AG1146" s="15" t="s">
        <v>9532</v>
      </c>
    </row>
    <row r="1147" spans="1:33" x14ac:dyDescent="0.45">
      <c r="A1147" s="15">
        <v>1001142</v>
      </c>
      <c r="B1147" s="15" t="s">
        <v>1800</v>
      </c>
      <c r="C1147" s="18">
        <v>1712019965001</v>
      </c>
      <c r="D1147" s="15">
        <v>5000</v>
      </c>
      <c r="E1147" s="15" t="s">
        <v>28</v>
      </c>
      <c r="F1147" s="15" t="s">
        <v>15253</v>
      </c>
      <c r="G1147" s="15" t="s">
        <v>1801</v>
      </c>
      <c r="H1147" s="15" t="s">
        <v>263</v>
      </c>
      <c r="I1147" s="15" t="s">
        <v>684</v>
      </c>
      <c r="J1147" s="15" t="s">
        <v>683</v>
      </c>
      <c r="K1147" s="15" t="s">
        <v>32</v>
      </c>
      <c r="L1147" s="15">
        <v>969089253</v>
      </c>
      <c r="M1147" s="15">
        <v>969089253</v>
      </c>
      <c r="N1147" s="15">
        <v>1</v>
      </c>
      <c r="O1147" s="15" t="s">
        <v>685</v>
      </c>
      <c r="P1147" s="15">
        <v>26999</v>
      </c>
      <c r="Q1147" s="15" t="s">
        <v>58</v>
      </c>
      <c r="R1147" s="15" t="s">
        <v>59</v>
      </c>
      <c r="S1147" s="15" t="s">
        <v>348</v>
      </c>
      <c r="T1147" s="15" t="s">
        <v>15325</v>
      </c>
      <c r="V1147" s="15" t="s">
        <v>33</v>
      </c>
      <c r="W1147" s="15" t="s">
        <v>686</v>
      </c>
      <c r="X1147" s="15" t="s">
        <v>39</v>
      </c>
      <c r="Y1147" s="15">
        <v>0</v>
      </c>
      <c r="Z1147" s="15" t="s">
        <v>609</v>
      </c>
      <c r="AA1147" s="15" t="s">
        <v>609</v>
      </c>
      <c r="AB1147" s="15">
        <v>44364</v>
      </c>
      <c r="AC1147" s="15" t="s">
        <v>9291</v>
      </c>
      <c r="AD1147" s="15" t="s">
        <v>9295</v>
      </c>
      <c r="AE1147" s="15" t="s">
        <v>9293</v>
      </c>
      <c r="AF1147" s="15" t="s">
        <v>511</v>
      </c>
      <c r="AG1147" s="15" t="s">
        <v>9301</v>
      </c>
    </row>
    <row r="1148" spans="1:33" x14ac:dyDescent="0.45">
      <c r="A1148" s="15">
        <v>1001142</v>
      </c>
      <c r="B1148" s="15" t="s">
        <v>1800</v>
      </c>
      <c r="C1148" s="18">
        <v>1712019965001</v>
      </c>
      <c r="D1148" s="15">
        <v>5000</v>
      </c>
      <c r="E1148" s="15" t="s">
        <v>28</v>
      </c>
      <c r="F1148" s="15" t="s">
        <v>15253</v>
      </c>
      <c r="G1148" s="15" t="s">
        <v>1801</v>
      </c>
      <c r="H1148" s="15" t="s">
        <v>882</v>
      </c>
      <c r="I1148" s="15" t="s">
        <v>5440</v>
      </c>
      <c r="J1148" s="15" t="s">
        <v>5441</v>
      </c>
      <c r="K1148" s="15" t="s">
        <v>32</v>
      </c>
      <c r="L1148" s="15">
        <v>979032732</v>
      </c>
      <c r="M1148" s="15">
        <v>979032732</v>
      </c>
      <c r="N1148" s="15" t="s">
        <v>33</v>
      </c>
      <c r="O1148" s="15" t="s">
        <v>5442</v>
      </c>
      <c r="P1148" s="15">
        <v>29107</v>
      </c>
      <c r="Q1148" s="15" t="s">
        <v>58</v>
      </c>
      <c r="R1148" s="15" t="s">
        <v>59</v>
      </c>
      <c r="S1148" s="15" t="s">
        <v>234</v>
      </c>
      <c r="T1148" s="15" t="s">
        <v>15314</v>
      </c>
      <c r="U1148" s="15" t="s">
        <v>33</v>
      </c>
      <c r="V1148" s="15" t="s">
        <v>33</v>
      </c>
      <c r="W1148" s="15" t="s">
        <v>34</v>
      </c>
      <c r="X1148" s="15" t="s">
        <v>39</v>
      </c>
      <c r="Y1148" s="15">
        <v>0</v>
      </c>
      <c r="Z1148" s="15" t="s">
        <v>609</v>
      </c>
      <c r="AA1148" s="15" t="s">
        <v>609</v>
      </c>
      <c r="AB1148" s="15">
        <v>44364</v>
      </c>
      <c r="AC1148" s="15" t="s">
        <v>9291</v>
      </c>
      <c r="AD1148" s="15" t="s">
        <v>9295</v>
      </c>
      <c r="AE1148" s="15" t="s">
        <v>9293</v>
      </c>
      <c r="AF1148" s="15" t="s">
        <v>511</v>
      </c>
      <c r="AG1148" s="15" t="s">
        <v>9301</v>
      </c>
    </row>
    <row r="1149" spans="1:33" x14ac:dyDescent="0.45">
      <c r="A1149" s="15">
        <v>1001143</v>
      </c>
      <c r="B1149" s="15" t="s">
        <v>26</v>
      </c>
      <c r="C1149" s="18">
        <v>1715985444</v>
      </c>
      <c r="D1149" s="15">
        <v>550</v>
      </c>
      <c r="E1149" s="15" t="s">
        <v>28</v>
      </c>
      <c r="F1149" s="15" t="s">
        <v>15253</v>
      </c>
      <c r="G1149" s="15" t="s">
        <v>29</v>
      </c>
      <c r="H1149" s="15" t="s">
        <v>5444</v>
      </c>
      <c r="I1149" s="15" t="s">
        <v>5445</v>
      </c>
      <c r="J1149" s="15" t="s">
        <v>5443</v>
      </c>
      <c r="K1149" s="15" t="s">
        <v>32</v>
      </c>
      <c r="L1149" s="15">
        <v>939461665</v>
      </c>
      <c r="M1149" s="15">
        <v>939461665</v>
      </c>
      <c r="N1149" s="15" t="s">
        <v>33</v>
      </c>
      <c r="O1149" s="15" t="s">
        <v>5446</v>
      </c>
      <c r="P1149" s="15">
        <v>29542</v>
      </c>
      <c r="Q1149" s="15" t="s">
        <v>35</v>
      </c>
      <c r="R1149" s="15" t="s">
        <v>59</v>
      </c>
      <c r="S1149" s="15" t="s">
        <v>1114</v>
      </c>
      <c r="T1149" s="15" t="s">
        <v>15323</v>
      </c>
      <c r="U1149" s="15" t="s">
        <v>5447</v>
      </c>
      <c r="V1149" s="15" t="s">
        <v>33</v>
      </c>
      <c r="W1149" s="15" t="s">
        <v>5448</v>
      </c>
      <c r="X1149" s="15" t="s">
        <v>39</v>
      </c>
      <c r="Y1149" s="15">
        <v>0</v>
      </c>
      <c r="Z1149" s="15" t="s">
        <v>609</v>
      </c>
      <c r="AA1149" s="15" t="s">
        <v>609</v>
      </c>
      <c r="AB1149" s="15">
        <v>44295</v>
      </c>
      <c r="AC1149" s="15" t="s">
        <v>9291</v>
      </c>
      <c r="AD1149" s="15" t="s">
        <v>9295</v>
      </c>
      <c r="AE1149" s="15" t="s">
        <v>9351</v>
      </c>
      <c r="AF1149" s="15" t="s">
        <v>9479</v>
      </c>
      <c r="AG1149" s="15" t="s">
        <v>9434</v>
      </c>
    </row>
    <row r="1150" spans="1:33" x14ac:dyDescent="0.45">
      <c r="A1150" s="15">
        <v>1001144</v>
      </c>
      <c r="B1150" s="15" t="s">
        <v>26</v>
      </c>
      <c r="C1150" s="18">
        <v>1722249859</v>
      </c>
      <c r="D1150" s="15">
        <v>1500</v>
      </c>
      <c r="E1150" s="15" t="s">
        <v>70</v>
      </c>
      <c r="F1150" s="15" t="s">
        <v>15253</v>
      </c>
      <c r="G1150" s="15" t="s">
        <v>29</v>
      </c>
      <c r="H1150" s="15" t="s">
        <v>5450</v>
      </c>
      <c r="I1150" s="15" t="s">
        <v>5451</v>
      </c>
      <c r="J1150" s="15" t="s">
        <v>5449</v>
      </c>
      <c r="K1150" s="15" t="s">
        <v>32</v>
      </c>
      <c r="L1150" s="15">
        <v>998288399</v>
      </c>
      <c r="M1150" s="15">
        <v>998288399</v>
      </c>
      <c r="N1150" s="15" t="s">
        <v>5452</v>
      </c>
      <c r="O1150" s="15" t="s">
        <v>5453</v>
      </c>
      <c r="P1150" s="15">
        <v>36692</v>
      </c>
      <c r="Q1150" s="15" t="s">
        <v>35</v>
      </c>
      <c r="R1150" s="15" t="s">
        <v>59</v>
      </c>
      <c r="S1150" s="15" t="s">
        <v>491</v>
      </c>
      <c r="T1150" s="15" t="s">
        <v>15325</v>
      </c>
      <c r="U1150" s="15" t="s">
        <v>5433</v>
      </c>
      <c r="V1150" s="15">
        <v>998288399</v>
      </c>
      <c r="W1150" s="15" t="s">
        <v>5454</v>
      </c>
      <c r="X1150" s="15" t="s">
        <v>39</v>
      </c>
      <c r="Y1150" s="15">
        <v>0</v>
      </c>
      <c r="Z1150" s="15" t="s">
        <v>1125</v>
      </c>
      <c r="AA1150" s="15" t="s">
        <v>665</v>
      </c>
      <c r="AB1150" s="15">
        <v>44375</v>
      </c>
      <c r="AC1150" s="15" t="s">
        <v>9291</v>
      </c>
      <c r="AD1150" s="15" t="s">
        <v>9292</v>
      </c>
      <c r="AE1150" s="15" t="s">
        <v>9302</v>
      </c>
      <c r="AF1150" s="15" t="s">
        <v>5096</v>
      </c>
      <c r="AG1150" s="15" t="s">
        <v>9312</v>
      </c>
    </row>
    <row r="1151" spans="1:33" x14ac:dyDescent="0.45">
      <c r="A1151" s="15">
        <v>1001145</v>
      </c>
      <c r="B1151" s="15" t="s">
        <v>26</v>
      </c>
      <c r="C1151" s="18">
        <v>1720383957</v>
      </c>
      <c r="D1151" s="15">
        <v>3000</v>
      </c>
      <c r="E1151" s="15" t="s">
        <v>28</v>
      </c>
      <c r="F1151" s="15" t="s">
        <v>15253</v>
      </c>
      <c r="G1151" s="15" t="s">
        <v>29</v>
      </c>
      <c r="H1151" s="15" t="s">
        <v>5456</v>
      </c>
      <c r="I1151" s="15" t="s">
        <v>5457</v>
      </c>
      <c r="J1151" s="15" t="s">
        <v>5455</v>
      </c>
      <c r="K1151" s="15" t="s">
        <v>32</v>
      </c>
      <c r="L1151" s="15">
        <v>9881131075</v>
      </c>
      <c r="M1151" s="15">
        <v>988113107</v>
      </c>
      <c r="N1151" s="15" t="s">
        <v>33</v>
      </c>
      <c r="O1151" s="15" t="s">
        <v>5458</v>
      </c>
      <c r="P1151" s="15">
        <v>32082</v>
      </c>
      <c r="Q1151" s="15" t="s">
        <v>58</v>
      </c>
      <c r="R1151" s="15" t="s">
        <v>36</v>
      </c>
      <c r="S1151" s="15" t="s">
        <v>279</v>
      </c>
      <c r="T1151" s="15" t="s">
        <v>15324</v>
      </c>
      <c r="U1151" s="15" t="s">
        <v>5459</v>
      </c>
      <c r="V1151" s="15" t="s">
        <v>5096</v>
      </c>
      <c r="W1151" s="15" t="s">
        <v>5460</v>
      </c>
      <c r="X1151" s="15" t="s">
        <v>97</v>
      </c>
      <c r="Y1151" s="15">
        <v>0</v>
      </c>
      <c r="Z1151" s="15" t="s">
        <v>609</v>
      </c>
      <c r="AA1151" s="15" t="s">
        <v>609</v>
      </c>
      <c r="AB1151" s="15">
        <v>44277</v>
      </c>
      <c r="AC1151" s="15" t="s">
        <v>9291</v>
      </c>
      <c r="AD1151" s="15" t="s">
        <v>9295</v>
      </c>
      <c r="AE1151" s="15" t="s">
        <v>9293</v>
      </c>
      <c r="AF1151" s="15" t="s">
        <v>9369</v>
      </c>
      <c r="AG1151" s="15" t="s">
        <v>9395</v>
      </c>
    </row>
    <row r="1152" spans="1:33" x14ac:dyDescent="0.45">
      <c r="A1152" s="15">
        <v>1001146</v>
      </c>
      <c r="B1152" s="15" t="s">
        <v>26</v>
      </c>
      <c r="C1152" s="18">
        <v>605163179</v>
      </c>
      <c r="D1152" s="15">
        <v>600</v>
      </c>
      <c r="E1152" s="15" t="s">
        <v>28</v>
      </c>
      <c r="F1152" s="15" t="s">
        <v>15253</v>
      </c>
      <c r="G1152" s="15" t="s">
        <v>29</v>
      </c>
      <c r="H1152" s="15" t="s">
        <v>5462</v>
      </c>
      <c r="I1152" s="15" t="s">
        <v>5463</v>
      </c>
      <c r="J1152" s="15" t="s">
        <v>5461</v>
      </c>
      <c r="K1152" s="15" t="s">
        <v>32</v>
      </c>
      <c r="L1152" s="15">
        <v>979065478</v>
      </c>
      <c r="M1152" s="15">
        <v>979065478</v>
      </c>
      <c r="N1152" s="15" t="s">
        <v>33</v>
      </c>
      <c r="O1152" s="15" t="s">
        <v>5464</v>
      </c>
      <c r="P1152" s="15">
        <v>31443</v>
      </c>
      <c r="Q1152" s="15" t="s">
        <v>35</v>
      </c>
      <c r="R1152" s="15" t="s">
        <v>36</v>
      </c>
      <c r="S1152" s="15" t="s">
        <v>348</v>
      </c>
      <c r="T1152" s="15" t="s">
        <v>15325</v>
      </c>
      <c r="U1152" s="15" t="s">
        <v>5465</v>
      </c>
      <c r="V1152" s="15">
        <v>979065478</v>
      </c>
      <c r="W1152" s="15" t="s">
        <v>5466</v>
      </c>
      <c r="X1152" s="15" t="s">
        <v>39</v>
      </c>
      <c r="Y1152" s="15">
        <v>0</v>
      </c>
      <c r="Z1152" s="15" t="s">
        <v>609</v>
      </c>
      <c r="AA1152" s="15" t="s">
        <v>677</v>
      </c>
      <c r="AB1152" s="15">
        <v>44533</v>
      </c>
      <c r="AC1152" s="15" t="s">
        <v>9291</v>
      </c>
      <c r="AD1152" s="15" t="s">
        <v>9292</v>
      </c>
      <c r="AE1152" s="15" t="s">
        <v>9293</v>
      </c>
      <c r="AF1152" s="15" t="s">
        <v>511</v>
      </c>
      <c r="AG1152" s="15" t="s">
        <v>9347</v>
      </c>
    </row>
    <row r="1153" spans="1:33" x14ac:dyDescent="0.45">
      <c r="A1153" s="15">
        <v>1001147</v>
      </c>
      <c r="B1153" s="15" t="s">
        <v>26</v>
      </c>
      <c r="C1153" s="18">
        <v>1710417476</v>
      </c>
      <c r="D1153" s="15">
        <v>1200</v>
      </c>
      <c r="E1153" s="15" t="s">
        <v>28</v>
      </c>
      <c r="F1153" s="15" t="s">
        <v>15253</v>
      </c>
      <c r="G1153" s="15" t="s">
        <v>29</v>
      </c>
      <c r="H1153" s="15" t="s">
        <v>5468</v>
      </c>
      <c r="I1153" s="15" t="s">
        <v>5469</v>
      </c>
      <c r="J1153" s="15" t="s">
        <v>5467</v>
      </c>
      <c r="K1153" s="15" t="s">
        <v>32</v>
      </c>
      <c r="L1153" s="15">
        <v>2533730</v>
      </c>
      <c r="M1153" s="15">
        <v>963958918</v>
      </c>
      <c r="N1153" s="15" t="s">
        <v>33</v>
      </c>
      <c r="O1153" s="15" t="s">
        <v>5470</v>
      </c>
      <c r="P1153" s="15">
        <v>25689</v>
      </c>
      <c r="Q1153" s="15" t="s">
        <v>991</v>
      </c>
      <c r="R1153" s="15" t="s">
        <v>36</v>
      </c>
      <c r="S1153" s="15" t="s">
        <v>1114</v>
      </c>
      <c r="T1153" s="15" t="s">
        <v>15323</v>
      </c>
      <c r="U1153" s="15" t="s">
        <v>5471</v>
      </c>
      <c r="V1153" s="15" t="s">
        <v>33</v>
      </c>
      <c r="W1153" s="15" t="s">
        <v>1075</v>
      </c>
      <c r="X1153" s="15" t="s">
        <v>39</v>
      </c>
      <c r="Y1153" s="15">
        <v>0</v>
      </c>
      <c r="Z1153" s="15" t="s">
        <v>609</v>
      </c>
      <c r="AA1153" s="15" t="s">
        <v>677</v>
      </c>
      <c r="AB1153" s="15">
        <v>44498</v>
      </c>
      <c r="AC1153" s="15" t="s">
        <v>9291</v>
      </c>
      <c r="AD1153" s="15" t="s">
        <v>9295</v>
      </c>
      <c r="AE1153" s="15" t="s">
        <v>9293</v>
      </c>
      <c r="AF1153" s="15" t="s">
        <v>511</v>
      </c>
      <c r="AG1153" s="15" t="s">
        <v>9313</v>
      </c>
    </row>
    <row r="1154" spans="1:33" x14ac:dyDescent="0.45">
      <c r="A1154" s="15">
        <v>1001148</v>
      </c>
      <c r="B1154" s="15" t="s">
        <v>26</v>
      </c>
      <c r="C1154" s="18">
        <v>602471914</v>
      </c>
      <c r="D1154" s="15">
        <v>5000</v>
      </c>
      <c r="E1154" s="15" t="s">
        <v>28</v>
      </c>
      <c r="F1154" s="15" t="s">
        <v>15253</v>
      </c>
      <c r="G1154" s="15" t="s">
        <v>29</v>
      </c>
      <c r="H1154" s="15" t="s">
        <v>898</v>
      </c>
      <c r="I1154" s="15" t="s">
        <v>680</v>
      </c>
      <c r="J1154" s="15" t="s">
        <v>5472</v>
      </c>
      <c r="K1154" s="15" t="s">
        <v>32</v>
      </c>
      <c r="L1154" s="15">
        <v>989106811</v>
      </c>
      <c r="M1154" s="15">
        <v>989106811</v>
      </c>
      <c r="N1154" s="15" t="s">
        <v>33</v>
      </c>
      <c r="O1154" s="15" t="s">
        <v>5473</v>
      </c>
      <c r="P1154" s="15">
        <v>24801</v>
      </c>
      <c r="Q1154" s="15" t="s">
        <v>58</v>
      </c>
      <c r="R1154" s="15" t="s">
        <v>59</v>
      </c>
      <c r="S1154" s="15" t="s">
        <v>348</v>
      </c>
      <c r="T1154" s="15" t="s">
        <v>15325</v>
      </c>
      <c r="U1154" s="15" t="s">
        <v>3735</v>
      </c>
      <c r="V1154" s="15">
        <v>989106811</v>
      </c>
      <c r="W1154" s="15" t="s">
        <v>5474</v>
      </c>
      <c r="X1154" s="15" t="s">
        <v>97</v>
      </c>
      <c r="Y1154" s="15">
        <v>1</v>
      </c>
      <c r="Z1154" s="15" t="s">
        <v>46</v>
      </c>
      <c r="AC1154" s="15" t="s">
        <v>9291</v>
      </c>
      <c r="AD1154" s="15" t="s">
        <v>9295</v>
      </c>
      <c r="AE1154" s="15" t="s">
        <v>9302</v>
      </c>
      <c r="AF1154" s="15" t="s">
        <v>5096</v>
      </c>
      <c r="AG1154" s="15" t="s">
        <v>9312</v>
      </c>
    </row>
    <row r="1155" spans="1:33" x14ac:dyDescent="0.45">
      <c r="A1155" s="15">
        <v>1001149</v>
      </c>
      <c r="B1155" s="15" t="s">
        <v>26</v>
      </c>
      <c r="C1155" s="18">
        <v>1717314098</v>
      </c>
      <c r="D1155" s="15">
        <v>800</v>
      </c>
      <c r="E1155" s="15" t="s">
        <v>28</v>
      </c>
      <c r="F1155" s="15" t="s">
        <v>15253</v>
      </c>
      <c r="G1155" s="15" t="s">
        <v>29</v>
      </c>
      <c r="H1155" s="15" t="s">
        <v>1284</v>
      </c>
      <c r="I1155" s="15" t="s">
        <v>689</v>
      </c>
      <c r="J1155" s="15" t="s">
        <v>2685</v>
      </c>
      <c r="K1155" s="15" t="s">
        <v>32</v>
      </c>
      <c r="L1155" s="15">
        <v>997387582</v>
      </c>
      <c r="M1155" s="15">
        <v>997387582</v>
      </c>
      <c r="N1155" s="15" t="s">
        <v>2686</v>
      </c>
      <c r="O1155" s="15" t="s">
        <v>2687</v>
      </c>
      <c r="P1155" s="15">
        <v>29895</v>
      </c>
      <c r="Q1155" s="15" t="s">
        <v>58</v>
      </c>
      <c r="R1155" s="15" t="s">
        <v>36</v>
      </c>
      <c r="S1155" s="15" t="s">
        <v>348</v>
      </c>
      <c r="T1155" s="15" t="s">
        <v>15325</v>
      </c>
      <c r="U1155" s="15" t="s">
        <v>33</v>
      </c>
      <c r="V1155" s="15">
        <v>997387582</v>
      </c>
      <c r="W1155" s="15" t="s">
        <v>34</v>
      </c>
      <c r="X1155" s="15" t="s">
        <v>39</v>
      </c>
      <c r="Y1155" s="15">
        <v>0</v>
      </c>
      <c r="Z1155" s="15" t="s">
        <v>609</v>
      </c>
      <c r="AC1155" s="15" t="s">
        <v>9291</v>
      </c>
      <c r="AD1155" s="15" t="s">
        <v>9292</v>
      </c>
      <c r="AE1155" s="15" t="s">
        <v>9293</v>
      </c>
      <c r="AF1155" s="15" t="s">
        <v>511</v>
      </c>
      <c r="AG1155" s="15" t="s">
        <v>9347</v>
      </c>
    </row>
    <row r="1156" spans="1:33" x14ac:dyDescent="0.45">
      <c r="A1156" s="15">
        <v>1001150</v>
      </c>
      <c r="B1156" s="15" t="s">
        <v>26</v>
      </c>
      <c r="C1156" s="18">
        <v>502841166</v>
      </c>
      <c r="D1156" s="15">
        <v>1200</v>
      </c>
      <c r="E1156" s="15" t="s">
        <v>28</v>
      </c>
      <c r="F1156" s="15" t="s">
        <v>15253</v>
      </c>
      <c r="G1156" s="15" t="s">
        <v>29</v>
      </c>
      <c r="H1156" s="15" t="s">
        <v>5476</v>
      </c>
      <c r="I1156" s="15" t="s">
        <v>5477</v>
      </c>
      <c r="J1156" s="15" t="s">
        <v>5475</v>
      </c>
      <c r="K1156" s="15" t="s">
        <v>32</v>
      </c>
      <c r="L1156" s="15">
        <v>983927224</v>
      </c>
      <c r="M1156" s="15">
        <v>983927224</v>
      </c>
      <c r="N1156" s="15" t="s">
        <v>33</v>
      </c>
      <c r="O1156" s="15" t="s">
        <v>5478</v>
      </c>
      <c r="P1156" s="15">
        <v>33323</v>
      </c>
      <c r="Q1156" s="15" t="s">
        <v>58</v>
      </c>
      <c r="R1156" s="15" t="s">
        <v>36</v>
      </c>
      <c r="S1156" s="15" t="s">
        <v>123</v>
      </c>
      <c r="T1156" s="15" t="s">
        <v>15324</v>
      </c>
      <c r="V1156" s="15">
        <v>983927224</v>
      </c>
      <c r="W1156" s="15" t="s">
        <v>5479</v>
      </c>
      <c r="X1156" s="15" t="s">
        <v>39</v>
      </c>
      <c r="Y1156" s="15">
        <v>0</v>
      </c>
      <c r="Z1156" s="15" t="s">
        <v>609</v>
      </c>
      <c r="AA1156" s="15" t="s">
        <v>609</v>
      </c>
      <c r="AB1156" s="15">
        <v>44280</v>
      </c>
      <c r="AC1156" s="15" t="s">
        <v>9291</v>
      </c>
      <c r="AD1156" s="15" t="s">
        <v>9295</v>
      </c>
      <c r="AE1156" s="15" t="s">
        <v>9363</v>
      </c>
      <c r="AF1156" s="15" t="s">
        <v>9364</v>
      </c>
      <c r="AG1156" s="15" t="s">
        <v>9464</v>
      </c>
    </row>
    <row r="1157" spans="1:33" x14ac:dyDescent="0.45">
      <c r="A1157" s="15">
        <v>1001151</v>
      </c>
      <c r="B1157" s="15" t="s">
        <v>26</v>
      </c>
      <c r="C1157" s="18">
        <v>1000989275</v>
      </c>
      <c r="D1157" s="15">
        <v>0</v>
      </c>
      <c r="E1157" s="15" t="s">
        <v>28</v>
      </c>
      <c r="F1157" s="15" t="s">
        <v>15253</v>
      </c>
      <c r="G1157" s="15" t="s">
        <v>29</v>
      </c>
      <c r="H1157" s="15" t="s">
        <v>5481</v>
      </c>
      <c r="I1157" s="15" t="s">
        <v>5482</v>
      </c>
      <c r="J1157" s="15" t="s">
        <v>5480</v>
      </c>
      <c r="K1157" s="15" t="s">
        <v>32</v>
      </c>
      <c r="L1157" s="15" t="s">
        <v>33</v>
      </c>
      <c r="M1157" s="15" t="s">
        <v>33</v>
      </c>
      <c r="N1157" s="15" t="s">
        <v>3600</v>
      </c>
      <c r="O1157" s="15" t="s">
        <v>34</v>
      </c>
      <c r="P1157" s="15">
        <v>19868</v>
      </c>
      <c r="Q1157" s="15" t="s">
        <v>35</v>
      </c>
      <c r="R1157" s="15" t="s">
        <v>36</v>
      </c>
      <c r="S1157" s="15" t="s">
        <v>60</v>
      </c>
      <c r="T1157" s="15" t="s">
        <v>60</v>
      </c>
      <c r="U1157" s="15" t="s">
        <v>33</v>
      </c>
      <c r="V1157" s="15" t="s">
        <v>33</v>
      </c>
      <c r="W1157" s="15" t="s">
        <v>34</v>
      </c>
      <c r="X1157" s="15" t="s">
        <v>39</v>
      </c>
      <c r="Y1157" s="15">
        <v>0</v>
      </c>
      <c r="Z1157" s="15" t="s">
        <v>609</v>
      </c>
      <c r="AC1157" s="15" t="s">
        <v>9291</v>
      </c>
      <c r="AD1157" s="15" t="s">
        <v>9295</v>
      </c>
      <c r="AE1157" s="15" t="s">
        <v>9351</v>
      </c>
      <c r="AF1157" s="15" t="s">
        <v>9360</v>
      </c>
      <c r="AG1157" s="15" t="s">
        <v>9434</v>
      </c>
    </row>
    <row r="1158" spans="1:33" x14ac:dyDescent="0.45">
      <c r="A1158" s="15">
        <v>1001152</v>
      </c>
      <c r="B1158" s="15" t="s">
        <v>26</v>
      </c>
      <c r="C1158" s="18">
        <v>1711415511</v>
      </c>
      <c r="D1158" s="15">
        <v>3300</v>
      </c>
      <c r="E1158" s="15" t="s">
        <v>70</v>
      </c>
      <c r="F1158" s="15" t="s">
        <v>15253</v>
      </c>
      <c r="G1158" s="15" t="s">
        <v>29</v>
      </c>
      <c r="H1158" s="15" t="s">
        <v>5484</v>
      </c>
      <c r="I1158" s="15" t="s">
        <v>5485</v>
      </c>
      <c r="J1158" s="15" t="s">
        <v>5483</v>
      </c>
      <c r="K1158" s="15" t="s">
        <v>32</v>
      </c>
      <c r="L1158" s="15">
        <v>992669445</v>
      </c>
      <c r="M1158" s="15">
        <v>992669445</v>
      </c>
      <c r="N1158" s="15" t="s">
        <v>33</v>
      </c>
      <c r="O1158" s="15" t="s">
        <v>5486</v>
      </c>
      <c r="P1158" s="15">
        <v>28977</v>
      </c>
      <c r="Q1158" s="15" t="s">
        <v>35</v>
      </c>
      <c r="R1158" s="15" t="s">
        <v>59</v>
      </c>
      <c r="S1158" s="15" t="s">
        <v>4332</v>
      </c>
      <c r="T1158" s="15" t="s">
        <v>15327</v>
      </c>
      <c r="U1158" s="15" t="s">
        <v>5487</v>
      </c>
      <c r="V1158" s="15">
        <v>992669445</v>
      </c>
      <c r="W1158" s="15" t="s">
        <v>5488</v>
      </c>
      <c r="X1158" s="15" t="s">
        <v>39</v>
      </c>
      <c r="Y1158" s="15">
        <v>0</v>
      </c>
      <c r="Z1158" s="15" t="s">
        <v>609</v>
      </c>
      <c r="AA1158" s="15" t="s">
        <v>609</v>
      </c>
      <c r="AB1158" s="15">
        <v>44281</v>
      </c>
      <c r="AC1158" s="15" t="s">
        <v>9291</v>
      </c>
      <c r="AD1158" s="15" t="s">
        <v>9296</v>
      </c>
      <c r="AE1158" s="15" t="s">
        <v>9302</v>
      </c>
      <c r="AF1158" s="15" t="s">
        <v>5096</v>
      </c>
      <c r="AG1158" s="15" t="s">
        <v>9418</v>
      </c>
    </row>
    <row r="1159" spans="1:33" x14ac:dyDescent="0.45">
      <c r="A1159" s="15">
        <v>1001153</v>
      </c>
      <c r="B1159" s="15" t="s">
        <v>26</v>
      </c>
      <c r="C1159" s="18">
        <v>603059510</v>
      </c>
      <c r="D1159" s="15">
        <v>1800</v>
      </c>
      <c r="E1159" s="15" t="s">
        <v>70</v>
      </c>
      <c r="F1159" s="15" t="s">
        <v>15253</v>
      </c>
      <c r="G1159" s="15" t="s">
        <v>29</v>
      </c>
      <c r="H1159" s="15" t="s">
        <v>5490</v>
      </c>
      <c r="I1159" s="15" t="s">
        <v>5491</v>
      </c>
      <c r="J1159" s="15" t="s">
        <v>5489</v>
      </c>
      <c r="K1159" s="15" t="s">
        <v>32</v>
      </c>
      <c r="L1159" s="15">
        <v>992331613</v>
      </c>
      <c r="M1159" s="15">
        <v>992331613</v>
      </c>
      <c r="N1159" s="15" t="s">
        <v>5492</v>
      </c>
      <c r="O1159" s="15" t="s">
        <v>5493</v>
      </c>
      <c r="P1159" s="15">
        <v>27395</v>
      </c>
      <c r="Q1159" s="15" t="s">
        <v>35</v>
      </c>
      <c r="R1159" s="15" t="s">
        <v>36</v>
      </c>
      <c r="S1159" s="15" t="s">
        <v>2057</v>
      </c>
      <c r="T1159" s="15" t="s">
        <v>15316</v>
      </c>
      <c r="U1159" s="15" t="s">
        <v>5494</v>
      </c>
      <c r="W1159" s="15" t="s">
        <v>5493</v>
      </c>
      <c r="X1159" s="15" t="s">
        <v>97</v>
      </c>
      <c r="Y1159" s="15">
        <v>1</v>
      </c>
      <c r="Z1159" s="15" t="s">
        <v>309</v>
      </c>
      <c r="AA1159" s="15" t="s">
        <v>309</v>
      </c>
      <c r="AB1159" s="15">
        <v>44281</v>
      </c>
      <c r="AC1159" s="15" t="s">
        <v>9291</v>
      </c>
      <c r="AD1159" s="15" t="s">
        <v>9357</v>
      </c>
      <c r="AE1159" s="15" t="s">
        <v>9293</v>
      </c>
      <c r="AF1159" s="15" t="s">
        <v>511</v>
      </c>
      <c r="AG1159" s="15" t="s">
        <v>9304</v>
      </c>
    </row>
    <row r="1160" spans="1:33" x14ac:dyDescent="0.45">
      <c r="A1160" s="15">
        <v>1001154</v>
      </c>
      <c r="B1160" s="15" t="s">
        <v>26</v>
      </c>
      <c r="C1160" s="18">
        <v>1705194163</v>
      </c>
      <c r="D1160" s="15">
        <v>1200</v>
      </c>
      <c r="E1160" s="15" t="s">
        <v>70</v>
      </c>
      <c r="F1160" s="15" t="s">
        <v>15253</v>
      </c>
      <c r="G1160" s="15" t="s">
        <v>29</v>
      </c>
      <c r="H1160" s="15" t="s">
        <v>5496</v>
      </c>
      <c r="I1160" s="15" t="s">
        <v>5497</v>
      </c>
      <c r="J1160" s="15" t="s">
        <v>5495</v>
      </c>
      <c r="K1160" s="15" t="s">
        <v>32</v>
      </c>
      <c r="L1160" s="15">
        <v>986823055</v>
      </c>
      <c r="M1160" s="15" t="s">
        <v>33</v>
      </c>
      <c r="N1160" s="15" t="s">
        <v>33</v>
      </c>
      <c r="O1160" s="15" t="s">
        <v>5498</v>
      </c>
      <c r="P1160" s="15">
        <v>22418</v>
      </c>
      <c r="Q1160" s="15" t="s">
        <v>58</v>
      </c>
      <c r="R1160" s="15" t="s">
        <v>36</v>
      </c>
      <c r="S1160" s="15" t="s">
        <v>491</v>
      </c>
      <c r="T1160" s="15" t="s">
        <v>15325</v>
      </c>
      <c r="W1160" s="15" t="s">
        <v>34</v>
      </c>
      <c r="X1160" s="15" t="s">
        <v>97</v>
      </c>
      <c r="Y1160" s="15">
        <v>0</v>
      </c>
      <c r="Z1160" s="15" t="s">
        <v>74</v>
      </c>
      <c r="AA1160" s="15" t="s">
        <v>40</v>
      </c>
      <c r="AB1160" s="15">
        <v>44298</v>
      </c>
      <c r="AC1160" s="15" t="s">
        <v>9291</v>
      </c>
      <c r="AD1160" s="15" t="s">
        <v>9292</v>
      </c>
      <c r="AE1160" s="15" t="s">
        <v>9302</v>
      </c>
      <c r="AF1160" s="15" t="s">
        <v>5096</v>
      </c>
      <c r="AG1160" s="15" t="s">
        <v>9312</v>
      </c>
    </row>
    <row r="1161" spans="1:33" x14ac:dyDescent="0.45">
      <c r="A1161" s="15">
        <v>1001155</v>
      </c>
      <c r="B1161" s="15" t="s">
        <v>26</v>
      </c>
      <c r="C1161" s="18">
        <v>650278484</v>
      </c>
      <c r="D1161" s="15">
        <v>600</v>
      </c>
      <c r="E1161" s="15" t="s">
        <v>28</v>
      </c>
      <c r="F1161" s="15" t="s">
        <v>15253</v>
      </c>
      <c r="G1161" s="15" t="s">
        <v>29</v>
      </c>
      <c r="H1161" s="15" t="s">
        <v>5500</v>
      </c>
      <c r="I1161" s="15" t="s">
        <v>5501</v>
      </c>
      <c r="J1161" s="15" t="s">
        <v>5499</v>
      </c>
      <c r="K1161" s="15" t="s">
        <v>32</v>
      </c>
      <c r="L1161" s="15">
        <v>939122332</v>
      </c>
      <c r="M1161" s="15">
        <v>939122332</v>
      </c>
      <c r="N1161" s="15" t="s">
        <v>5502</v>
      </c>
      <c r="O1161" s="15" t="s">
        <v>5503</v>
      </c>
      <c r="P1161" s="15">
        <v>37297</v>
      </c>
      <c r="Q1161" s="15" t="s">
        <v>35</v>
      </c>
      <c r="R1161" s="15" t="s">
        <v>59</v>
      </c>
      <c r="S1161" s="15" t="s">
        <v>5504</v>
      </c>
      <c r="T1161" s="15" t="s">
        <v>15350</v>
      </c>
      <c r="U1161" s="15" t="s">
        <v>5505</v>
      </c>
      <c r="V1161" s="15">
        <v>939122332</v>
      </c>
      <c r="W1161" s="15" t="s">
        <v>5506</v>
      </c>
      <c r="X1161" s="15" t="s">
        <v>97</v>
      </c>
      <c r="Y1161" s="15">
        <v>0</v>
      </c>
      <c r="Z1161" s="15" t="s">
        <v>46</v>
      </c>
      <c r="AA1161" s="15" t="s">
        <v>46</v>
      </c>
      <c r="AB1161" s="15">
        <v>44282</v>
      </c>
      <c r="AC1161" s="15" t="s">
        <v>9291</v>
      </c>
      <c r="AD1161" s="15" t="s">
        <v>9292</v>
      </c>
      <c r="AE1161" s="15" t="s">
        <v>9302</v>
      </c>
      <c r="AF1161" s="15" t="s">
        <v>5096</v>
      </c>
      <c r="AG1161" s="15" t="s">
        <v>9312</v>
      </c>
    </row>
    <row r="1162" spans="1:33" x14ac:dyDescent="0.45">
      <c r="A1162" s="15">
        <v>1001156</v>
      </c>
      <c r="B1162" s="15" t="s">
        <v>26</v>
      </c>
      <c r="C1162" s="18">
        <v>604288266</v>
      </c>
      <c r="D1162" s="15">
        <v>800</v>
      </c>
      <c r="E1162" s="15" t="s">
        <v>28</v>
      </c>
      <c r="F1162" s="15" t="s">
        <v>15253</v>
      </c>
      <c r="G1162" s="15" t="s">
        <v>29</v>
      </c>
      <c r="H1162" s="15" t="s">
        <v>3620</v>
      </c>
      <c r="I1162" s="15" t="s">
        <v>5246</v>
      </c>
      <c r="J1162" s="15" t="s">
        <v>5507</v>
      </c>
      <c r="K1162" s="15" t="s">
        <v>32</v>
      </c>
      <c r="L1162" s="15">
        <v>3390856</v>
      </c>
      <c r="M1162" s="15">
        <v>967618117</v>
      </c>
      <c r="N1162" s="15" t="s">
        <v>5508</v>
      </c>
      <c r="O1162" s="15" t="s">
        <v>5509</v>
      </c>
      <c r="P1162" s="15">
        <v>31222</v>
      </c>
      <c r="Q1162" s="15" t="s">
        <v>35</v>
      </c>
      <c r="R1162" s="15" t="s">
        <v>59</v>
      </c>
      <c r="S1162" s="15" t="s">
        <v>244</v>
      </c>
      <c r="T1162" s="15" t="s">
        <v>15349</v>
      </c>
      <c r="W1162" s="15" t="s">
        <v>5510</v>
      </c>
      <c r="X1162" s="15" t="s">
        <v>39</v>
      </c>
      <c r="Y1162" s="15">
        <v>0</v>
      </c>
      <c r="Z1162" s="15" t="s">
        <v>46</v>
      </c>
      <c r="AC1162" s="15" t="s">
        <v>9291</v>
      </c>
      <c r="AD1162" s="15" t="s">
        <v>9292</v>
      </c>
      <c r="AE1162" s="15" t="s">
        <v>9302</v>
      </c>
      <c r="AF1162" s="15" t="s">
        <v>5096</v>
      </c>
      <c r="AG1162" s="15" t="s">
        <v>9312</v>
      </c>
    </row>
    <row r="1163" spans="1:33" x14ac:dyDescent="0.45">
      <c r="A1163" s="15">
        <v>1001157</v>
      </c>
      <c r="B1163" s="15" t="s">
        <v>26</v>
      </c>
      <c r="C1163" s="18">
        <v>1755054887</v>
      </c>
      <c r="D1163" s="15">
        <v>0</v>
      </c>
      <c r="E1163" s="15" t="s">
        <v>70</v>
      </c>
      <c r="F1163" s="15" t="s">
        <v>15253</v>
      </c>
      <c r="G1163" s="15" t="s">
        <v>29</v>
      </c>
      <c r="H1163" s="15" t="s">
        <v>5512</v>
      </c>
      <c r="I1163" s="15" t="s">
        <v>5513</v>
      </c>
      <c r="J1163" s="15" t="s">
        <v>5511</v>
      </c>
      <c r="K1163" s="15" t="s">
        <v>32</v>
      </c>
      <c r="L1163" s="15" t="s">
        <v>33</v>
      </c>
      <c r="M1163" s="15" t="s">
        <v>33</v>
      </c>
      <c r="N1163" s="15" t="s">
        <v>33</v>
      </c>
      <c r="O1163" s="15" t="s">
        <v>34</v>
      </c>
      <c r="P1163" s="15">
        <v>36166</v>
      </c>
      <c r="Q1163" s="15" t="s">
        <v>35</v>
      </c>
      <c r="R1163" s="15" t="s">
        <v>36</v>
      </c>
      <c r="S1163" s="15" t="s">
        <v>5514</v>
      </c>
      <c r="T1163" s="15" t="s">
        <v>15359</v>
      </c>
      <c r="W1163" s="15" t="s">
        <v>34</v>
      </c>
      <c r="X1163" s="15" t="s">
        <v>39</v>
      </c>
      <c r="Y1163" s="15">
        <v>0</v>
      </c>
      <c r="Z1163" s="15" t="s">
        <v>1125</v>
      </c>
      <c r="AC1163" s="15" t="s">
        <v>9291</v>
      </c>
      <c r="AD1163" s="15" t="s">
        <v>9292</v>
      </c>
      <c r="AE1163" s="15" t="s">
        <v>9302</v>
      </c>
      <c r="AF1163" s="15" t="s">
        <v>5096</v>
      </c>
      <c r="AG1163" s="15" t="s">
        <v>9312</v>
      </c>
    </row>
    <row r="1164" spans="1:33" x14ac:dyDescent="0.45">
      <c r="A1164" s="15">
        <v>1001158</v>
      </c>
      <c r="B1164" s="15" t="s">
        <v>26</v>
      </c>
      <c r="C1164" s="18">
        <v>1712255619</v>
      </c>
      <c r="D1164" s="15">
        <v>1300</v>
      </c>
      <c r="E1164" s="15" t="s">
        <v>70</v>
      </c>
      <c r="F1164" s="15" t="s">
        <v>15253</v>
      </c>
      <c r="G1164" s="15" t="s">
        <v>29</v>
      </c>
      <c r="H1164" s="15" t="s">
        <v>5516</v>
      </c>
      <c r="I1164" s="15" t="s">
        <v>5517</v>
      </c>
      <c r="J1164" s="15" t="s">
        <v>5515</v>
      </c>
      <c r="K1164" s="15" t="s">
        <v>32</v>
      </c>
      <c r="L1164" s="15">
        <v>985657210</v>
      </c>
      <c r="M1164" s="15">
        <v>985657210</v>
      </c>
      <c r="N1164" s="15" t="s">
        <v>33</v>
      </c>
      <c r="O1164" s="15" t="s">
        <v>5518</v>
      </c>
      <c r="P1164" s="15">
        <v>26537</v>
      </c>
      <c r="Q1164" s="15" t="s">
        <v>58</v>
      </c>
      <c r="R1164" s="15" t="s">
        <v>59</v>
      </c>
      <c r="S1164" s="15" t="s">
        <v>3602</v>
      </c>
      <c r="T1164" s="15" t="s">
        <v>15325</v>
      </c>
      <c r="V1164" s="15" t="s">
        <v>33</v>
      </c>
      <c r="W1164" s="15" t="s">
        <v>34</v>
      </c>
      <c r="X1164" s="15" t="s">
        <v>97</v>
      </c>
      <c r="Y1164" s="15">
        <v>0</v>
      </c>
      <c r="Z1164" s="15" t="s">
        <v>609</v>
      </c>
      <c r="AA1164" s="15" t="s">
        <v>609</v>
      </c>
      <c r="AB1164" s="15">
        <v>44299</v>
      </c>
      <c r="AC1164" s="15" t="s">
        <v>9291</v>
      </c>
      <c r="AD1164" s="15" t="s">
        <v>9292</v>
      </c>
      <c r="AE1164" s="15" t="s">
        <v>9302</v>
      </c>
      <c r="AF1164" s="15" t="s">
        <v>5096</v>
      </c>
      <c r="AG1164" s="15" t="s">
        <v>9312</v>
      </c>
    </row>
    <row r="1165" spans="1:33" x14ac:dyDescent="0.45">
      <c r="A1165" s="15">
        <v>1001159</v>
      </c>
      <c r="B1165" s="15" t="s">
        <v>26</v>
      </c>
      <c r="C1165" s="18">
        <v>1722874656</v>
      </c>
      <c r="D1165" s="15">
        <v>2500</v>
      </c>
      <c r="E1165" s="15" t="s">
        <v>70</v>
      </c>
      <c r="F1165" s="15" t="s">
        <v>15253</v>
      </c>
      <c r="G1165" s="15" t="s">
        <v>29</v>
      </c>
      <c r="H1165" s="15" t="s">
        <v>158</v>
      </c>
      <c r="I1165" s="15" t="s">
        <v>4269</v>
      </c>
      <c r="J1165" s="15" t="s">
        <v>5519</v>
      </c>
      <c r="K1165" s="15" t="s">
        <v>32</v>
      </c>
      <c r="L1165" s="15" t="s">
        <v>33</v>
      </c>
      <c r="M1165" s="15">
        <v>939111172</v>
      </c>
      <c r="N1165" s="15" t="s">
        <v>5520</v>
      </c>
      <c r="O1165" s="15" t="s">
        <v>5521</v>
      </c>
      <c r="P1165" s="15">
        <v>33237</v>
      </c>
      <c r="Q1165" s="15" t="s">
        <v>35</v>
      </c>
      <c r="R1165" s="15" t="s">
        <v>59</v>
      </c>
      <c r="S1165" s="15" t="s">
        <v>279</v>
      </c>
      <c r="T1165" s="15" t="s">
        <v>15324</v>
      </c>
      <c r="U1165" s="15" t="s">
        <v>5522</v>
      </c>
      <c r="W1165" s="15" t="s">
        <v>5523</v>
      </c>
      <c r="X1165" s="15" t="s">
        <v>39</v>
      </c>
      <c r="Y1165" s="15">
        <v>0</v>
      </c>
      <c r="Z1165" s="15" t="s">
        <v>609</v>
      </c>
      <c r="AC1165" s="15" t="s">
        <v>9291</v>
      </c>
      <c r="AD1165" s="15" t="s">
        <v>9295</v>
      </c>
      <c r="AE1165" s="15" t="s">
        <v>9302</v>
      </c>
      <c r="AF1165" s="15" t="s">
        <v>5096</v>
      </c>
      <c r="AG1165" s="15" t="s">
        <v>9312</v>
      </c>
    </row>
    <row r="1166" spans="1:33" x14ac:dyDescent="0.45">
      <c r="A1166" s="15">
        <v>1001160</v>
      </c>
      <c r="B1166" s="15" t="s">
        <v>26</v>
      </c>
      <c r="C1166" s="18">
        <v>1250512009</v>
      </c>
      <c r="D1166" s="15">
        <v>400</v>
      </c>
      <c r="E1166" s="15" t="s">
        <v>28</v>
      </c>
      <c r="F1166" s="15" t="s">
        <v>15253</v>
      </c>
      <c r="G1166" s="15" t="s">
        <v>29</v>
      </c>
      <c r="H1166" s="15" t="s">
        <v>860</v>
      </c>
      <c r="I1166" s="15" t="s">
        <v>5525</v>
      </c>
      <c r="J1166" s="15" t="s">
        <v>5524</v>
      </c>
      <c r="K1166" s="15" t="s">
        <v>32</v>
      </c>
      <c r="L1166" s="15">
        <v>991007571</v>
      </c>
      <c r="M1166" s="15">
        <v>991007571</v>
      </c>
      <c r="N1166" s="15" t="s">
        <v>33</v>
      </c>
      <c r="O1166" s="15" t="s">
        <v>5526</v>
      </c>
      <c r="P1166" s="15">
        <v>36604</v>
      </c>
      <c r="Q1166" s="15" t="s">
        <v>35</v>
      </c>
      <c r="R1166" s="15" t="s">
        <v>59</v>
      </c>
      <c r="S1166" s="15" t="s">
        <v>904</v>
      </c>
      <c r="T1166" s="15" t="s">
        <v>15358</v>
      </c>
      <c r="U1166" s="15" t="s">
        <v>33</v>
      </c>
      <c r="V1166" s="15" t="s">
        <v>33</v>
      </c>
      <c r="W1166" s="15" t="s">
        <v>34</v>
      </c>
      <c r="X1166" s="15" t="s">
        <v>39</v>
      </c>
      <c r="Y1166" s="15">
        <v>0</v>
      </c>
      <c r="Z1166" s="15" t="s">
        <v>609</v>
      </c>
      <c r="AA1166" s="15" t="s">
        <v>609</v>
      </c>
      <c r="AB1166" s="15">
        <v>44292</v>
      </c>
      <c r="AC1166" s="15" t="s">
        <v>9291</v>
      </c>
      <c r="AD1166" s="15" t="s">
        <v>9295</v>
      </c>
      <c r="AE1166" s="15" t="s">
        <v>9293</v>
      </c>
      <c r="AF1166" s="15" t="s">
        <v>511</v>
      </c>
      <c r="AG1166" s="15" t="s">
        <v>9347</v>
      </c>
    </row>
    <row r="1167" spans="1:33" x14ac:dyDescent="0.45">
      <c r="A1167" s="15">
        <v>1001161</v>
      </c>
      <c r="B1167" s="15" t="s">
        <v>26</v>
      </c>
      <c r="C1167" s="18">
        <v>1721266870</v>
      </c>
      <c r="D1167" s="15">
        <v>3000</v>
      </c>
      <c r="E1167" s="15" t="s">
        <v>70</v>
      </c>
      <c r="F1167" s="15" t="s">
        <v>15253</v>
      </c>
      <c r="G1167" s="15" t="s">
        <v>29</v>
      </c>
      <c r="H1167" s="15" t="s">
        <v>5528</v>
      </c>
      <c r="I1167" s="15" t="s">
        <v>5529</v>
      </c>
      <c r="J1167" s="15" t="s">
        <v>5527</v>
      </c>
      <c r="K1167" s="15" t="s">
        <v>32</v>
      </c>
      <c r="L1167" s="15">
        <v>984482725</v>
      </c>
      <c r="M1167" s="15">
        <v>984482725</v>
      </c>
      <c r="N1167" s="15" t="s">
        <v>33</v>
      </c>
      <c r="O1167" s="15" t="s">
        <v>5530</v>
      </c>
      <c r="P1167" s="15">
        <v>30985</v>
      </c>
      <c r="Q1167" s="15" t="s">
        <v>35</v>
      </c>
      <c r="R1167" s="15" t="s">
        <v>36</v>
      </c>
      <c r="S1167" s="15" t="s">
        <v>1108</v>
      </c>
      <c r="T1167" s="15" t="s">
        <v>15344</v>
      </c>
      <c r="U1167" s="15" t="s">
        <v>5531</v>
      </c>
      <c r="V1167" s="15" t="s">
        <v>33</v>
      </c>
      <c r="W1167" s="15" t="s">
        <v>5448</v>
      </c>
      <c r="X1167" s="15" t="s">
        <v>39</v>
      </c>
      <c r="Y1167" s="15">
        <v>0</v>
      </c>
      <c r="Z1167" s="15" t="s">
        <v>609</v>
      </c>
      <c r="AA1167" s="15" t="s">
        <v>609</v>
      </c>
      <c r="AB1167" s="15">
        <v>44420</v>
      </c>
      <c r="AC1167" s="15" t="s">
        <v>9291</v>
      </c>
      <c r="AD1167" s="15" t="s">
        <v>9292</v>
      </c>
      <c r="AE1167" s="15" t="s">
        <v>9317</v>
      </c>
      <c r="AF1167" s="15" t="s">
        <v>9400</v>
      </c>
      <c r="AG1167" s="15" t="s">
        <v>9341</v>
      </c>
    </row>
    <row r="1168" spans="1:33" x14ac:dyDescent="0.45">
      <c r="A1168" s="15">
        <v>1001162</v>
      </c>
      <c r="B1168" s="15" t="s">
        <v>26</v>
      </c>
      <c r="C1168" s="18">
        <v>603322975</v>
      </c>
      <c r="D1168" s="15">
        <v>1100</v>
      </c>
      <c r="E1168" s="15" t="s">
        <v>28</v>
      </c>
      <c r="F1168" s="15" t="s">
        <v>15253</v>
      </c>
      <c r="G1168" s="15" t="s">
        <v>29</v>
      </c>
      <c r="H1168" s="15" t="s">
        <v>263</v>
      </c>
      <c r="I1168" s="15" t="s">
        <v>5533</v>
      </c>
      <c r="J1168" s="15" t="s">
        <v>5532</v>
      </c>
      <c r="K1168" s="15" t="s">
        <v>32</v>
      </c>
      <c r="L1168" s="15">
        <v>999284677</v>
      </c>
      <c r="M1168" s="15">
        <v>999284677</v>
      </c>
      <c r="N1168" s="15" t="s">
        <v>5534</v>
      </c>
      <c r="O1168" s="15" t="s">
        <v>5535</v>
      </c>
      <c r="P1168" s="15">
        <v>29208</v>
      </c>
      <c r="Q1168" s="15" t="s">
        <v>58</v>
      </c>
      <c r="R1168" s="15" t="s">
        <v>59</v>
      </c>
      <c r="S1168" s="15" t="s">
        <v>244</v>
      </c>
      <c r="T1168" s="15" t="s">
        <v>15349</v>
      </c>
      <c r="W1168" s="15" t="s">
        <v>34</v>
      </c>
      <c r="X1168" s="15" t="s">
        <v>39</v>
      </c>
      <c r="Y1168" s="15">
        <v>0</v>
      </c>
      <c r="Z1168" s="15" t="s">
        <v>46</v>
      </c>
      <c r="AA1168" s="15" t="s">
        <v>609</v>
      </c>
      <c r="AB1168" s="15">
        <v>44295</v>
      </c>
      <c r="AC1168" s="15" t="s">
        <v>9291</v>
      </c>
      <c r="AD1168" s="15" t="s">
        <v>9292</v>
      </c>
      <c r="AE1168" s="15" t="s">
        <v>9293</v>
      </c>
      <c r="AF1168" s="15" t="s">
        <v>511</v>
      </c>
      <c r="AG1168" s="15" t="s">
        <v>9347</v>
      </c>
    </row>
    <row r="1169" spans="1:33" x14ac:dyDescent="0.45">
      <c r="A1169" s="15">
        <v>1001163</v>
      </c>
      <c r="B1169" s="15" t="s">
        <v>26</v>
      </c>
      <c r="C1169" s="18">
        <v>1727168823</v>
      </c>
      <c r="D1169" s="15">
        <v>800</v>
      </c>
      <c r="E1169" s="15" t="s">
        <v>70</v>
      </c>
      <c r="F1169" s="15" t="s">
        <v>15253</v>
      </c>
      <c r="G1169" s="15" t="s">
        <v>29</v>
      </c>
      <c r="H1169" s="15" t="s">
        <v>5537</v>
      </c>
      <c r="I1169" s="15" t="s">
        <v>5538</v>
      </c>
      <c r="J1169" s="15" t="s">
        <v>5536</v>
      </c>
      <c r="K1169" s="15" t="s">
        <v>32</v>
      </c>
      <c r="L1169" s="15">
        <v>997950951</v>
      </c>
      <c r="M1169" s="15">
        <v>997950951</v>
      </c>
      <c r="N1169" s="15" t="s">
        <v>33</v>
      </c>
      <c r="O1169" s="15" t="s">
        <v>5539</v>
      </c>
      <c r="P1169" s="15">
        <v>36347</v>
      </c>
      <c r="Q1169" s="15" t="s">
        <v>35</v>
      </c>
      <c r="R1169" s="15" t="s">
        <v>59</v>
      </c>
      <c r="S1169" s="15" t="s">
        <v>5540</v>
      </c>
      <c r="T1169" s="15" t="s">
        <v>15334</v>
      </c>
      <c r="U1169" s="15" t="s">
        <v>5541</v>
      </c>
      <c r="V1169" s="15">
        <v>4519043</v>
      </c>
      <c r="W1169" s="15" t="s">
        <v>5542</v>
      </c>
      <c r="X1169" s="15" t="s">
        <v>39</v>
      </c>
      <c r="Y1169" s="15">
        <v>0</v>
      </c>
      <c r="Z1169" s="15" t="s">
        <v>609</v>
      </c>
      <c r="AA1169" s="15" t="s">
        <v>609</v>
      </c>
      <c r="AB1169" s="15">
        <v>44287</v>
      </c>
      <c r="AC1169" s="15" t="s">
        <v>9291</v>
      </c>
      <c r="AD1169" s="15" t="s">
        <v>9357</v>
      </c>
      <c r="AE1169" s="15" t="s">
        <v>9314</v>
      </c>
      <c r="AF1169" s="15" t="s">
        <v>9419</v>
      </c>
      <c r="AG1169" s="15" t="s">
        <v>9419</v>
      </c>
    </row>
    <row r="1170" spans="1:33" x14ac:dyDescent="0.45">
      <c r="A1170" s="15">
        <v>1001164</v>
      </c>
      <c r="B1170" s="15" t="s">
        <v>26</v>
      </c>
      <c r="C1170" s="18">
        <v>604564310</v>
      </c>
      <c r="D1170" s="15">
        <v>0</v>
      </c>
      <c r="E1170" s="15" t="s">
        <v>28</v>
      </c>
      <c r="F1170" s="15" t="s">
        <v>15253</v>
      </c>
      <c r="G1170" s="15" t="s">
        <v>29</v>
      </c>
      <c r="H1170" s="15">
        <v>604564310</v>
      </c>
      <c r="I1170" s="15" t="s">
        <v>4676</v>
      </c>
      <c r="J1170" s="15" t="s">
        <v>5543</v>
      </c>
      <c r="K1170" s="15" t="s">
        <v>32</v>
      </c>
      <c r="L1170" s="15">
        <v>994616193</v>
      </c>
      <c r="M1170" s="15">
        <v>994616193</v>
      </c>
      <c r="N1170" s="15" t="s">
        <v>33</v>
      </c>
      <c r="O1170" s="15" t="s">
        <v>34</v>
      </c>
      <c r="P1170" s="15">
        <v>32875</v>
      </c>
      <c r="Q1170" s="15" t="s">
        <v>58</v>
      </c>
      <c r="R1170" s="15" t="s">
        <v>59</v>
      </c>
      <c r="S1170" s="15" t="s">
        <v>3690</v>
      </c>
      <c r="T1170" s="15" t="s">
        <v>15358</v>
      </c>
      <c r="U1170" s="15" t="s">
        <v>33</v>
      </c>
      <c r="V1170" s="15" t="s">
        <v>33</v>
      </c>
      <c r="W1170" s="15" t="s">
        <v>34</v>
      </c>
      <c r="X1170" s="15" t="s">
        <v>39</v>
      </c>
      <c r="Y1170" s="15">
        <v>0</v>
      </c>
      <c r="Z1170" s="15" t="s">
        <v>609</v>
      </c>
      <c r="AC1170" s="15" t="s">
        <v>9291</v>
      </c>
      <c r="AD1170" s="15" t="s">
        <v>9292</v>
      </c>
      <c r="AE1170" s="15" t="s">
        <v>9293</v>
      </c>
      <c r="AF1170" s="15" t="s">
        <v>9343</v>
      </c>
      <c r="AG1170" s="15" t="s">
        <v>9344</v>
      </c>
    </row>
    <row r="1171" spans="1:33" x14ac:dyDescent="0.45">
      <c r="A1171" s="15">
        <v>1001165</v>
      </c>
      <c r="B1171" s="15" t="s">
        <v>26</v>
      </c>
      <c r="C1171" s="18">
        <v>604477893</v>
      </c>
      <c r="D1171" s="15">
        <v>0</v>
      </c>
      <c r="E1171" s="15" t="s">
        <v>28</v>
      </c>
      <c r="F1171" s="15" t="s">
        <v>15253</v>
      </c>
      <c r="G1171" s="15" t="s">
        <v>29</v>
      </c>
      <c r="H1171" s="15" t="s">
        <v>4414</v>
      </c>
      <c r="I1171" s="15" t="s">
        <v>4676</v>
      </c>
      <c r="J1171" s="15" t="s">
        <v>5544</v>
      </c>
      <c r="K1171" s="15" t="s">
        <v>32</v>
      </c>
      <c r="L1171" s="15">
        <v>968656795</v>
      </c>
      <c r="M1171" s="15">
        <v>968656795</v>
      </c>
      <c r="N1171" s="15" t="s">
        <v>33</v>
      </c>
      <c r="O1171" s="15" t="s">
        <v>34</v>
      </c>
      <c r="P1171" s="15">
        <v>30945</v>
      </c>
      <c r="Q1171" s="15" t="s">
        <v>58</v>
      </c>
      <c r="R1171" s="15" t="s">
        <v>36</v>
      </c>
      <c r="S1171" s="15" t="s">
        <v>348</v>
      </c>
      <c r="T1171" s="15" t="s">
        <v>15325</v>
      </c>
      <c r="U1171" s="15" t="s">
        <v>33</v>
      </c>
      <c r="V1171" s="15" t="s">
        <v>33</v>
      </c>
      <c r="W1171" s="15" t="s">
        <v>34</v>
      </c>
      <c r="X1171" s="15" t="s">
        <v>39</v>
      </c>
      <c r="Y1171" s="15">
        <v>0</v>
      </c>
      <c r="Z1171" s="15" t="s">
        <v>41</v>
      </c>
      <c r="AC1171" s="15" t="s">
        <v>9291</v>
      </c>
      <c r="AD1171" s="15" t="s">
        <v>9295</v>
      </c>
      <c r="AE1171" s="15" t="s">
        <v>9293</v>
      </c>
      <c r="AF1171" s="15" t="s">
        <v>9343</v>
      </c>
      <c r="AG1171" s="15" t="s">
        <v>9344</v>
      </c>
    </row>
    <row r="1172" spans="1:33" x14ac:dyDescent="0.45">
      <c r="A1172" s="15">
        <v>1001166</v>
      </c>
      <c r="B1172" s="15" t="s">
        <v>26</v>
      </c>
      <c r="C1172" s="18">
        <v>604564856</v>
      </c>
      <c r="D1172" s="15">
        <v>0</v>
      </c>
      <c r="E1172" s="15" t="s">
        <v>28</v>
      </c>
      <c r="F1172" s="15" t="s">
        <v>15253</v>
      </c>
      <c r="G1172" s="15" t="s">
        <v>29</v>
      </c>
      <c r="H1172" s="15" t="s">
        <v>5546</v>
      </c>
      <c r="I1172" s="15" t="s">
        <v>5547</v>
      </c>
      <c r="J1172" s="15" t="s">
        <v>5545</v>
      </c>
      <c r="K1172" s="15" t="s">
        <v>32</v>
      </c>
      <c r="L1172" s="15">
        <v>939145977</v>
      </c>
      <c r="M1172" s="15">
        <v>939145977</v>
      </c>
      <c r="N1172" s="15" t="s">
        <v>33</v>
      </c>
      <c r="O1172" s="15" t="s">
        <v>34</v>
      </c>
      <c r="P1172" s="15">
        <v>33595</v>
      </c>
      <c r="Q1172" s="15" t="s">
        <v>35</v>
      </c>
      <c r="R1172" s="15" t="s">
        <v>36</v>
      </c>
      <c r="S1172" s="15" t="s">
        <v>348</v>
      </c>
      <c r="T1172" s="15" t="s">
        <v>15325</v>
      </c>
      <c r="U1172" s="15" t="s">
        <v>33</v>
      </c>
      <c r="V1172" s="15" t="s">
        <v>33</v>
      </c>
      <c r="W1172" s="15" t="s">
        <v>34</v>
      </c>
      <c r="X1172" s="15" t="s">
        <v>39</v>
      </c>
      <c r="Y1172" s="15">
        <v>0</v>
      </c>
      <c r="Z1172" s="15" t="s">
        <v>41</v>
      </c>
      <c r="AC1172" s="15" t="s">
        <v>9291</v>
      </c>
      <c r="AD1172" s="15" t="s">
        <v>9295</v>
      </c>
      <c r="AE1172" s="15" t="s">
        <v>9293</v>
      </c>
      <c r="AF1172" s="15" t="s">
        <v>9369</v>
      </c>
      <c r="AG1172" s="15" t="s">
        <v>9395</v>
      </c>
    </row>
    <row r="1173" spans="1:33" x14ac:dyDescent="0.45">
      <c r="A1173" s="15">
        <v>1001167</v>
      </c>
      <c r="B1173" s="15" t="s">
        <v>26</v>
      </c>
      <c r="C1173" s="18">
        <v>602763641</v>
      </c>
      <c r="D1173" s="15">
        <v>2000</v>
      </c>
      <c r="E1173" s="15" t="s">
        <v>70</v>
      </c>
      <c r="F1173" s="15" t="s">
        <v>15253</v>
      </c>
      <c r="G1173" s="15" t="s">
        <v>29</v>
      </c>
      <c r="H1173" s="15" t="s">
        <v>5549</v>
      </c>
      <c r="I1173" s="15" t="s">
        <v>1713</v>
      </c>
      <c r="J1173" s="15" t="s">
        <v>5548</v>
      </c>
      <c r="K1173" s="15" t="s">
        <v>32</v>
      </c>
      <c r="L1173" s="15">
        <v>990983756</v>
      </c>
      <c r="M1173" s="15">
        <v>990983756</v>
      </c>
      <c r="N1173" s="15" t="s">
        <v>5550</v>
      </c>
      <c r="O1173" s="15" t="s">
        <v>5551</v>
      </c>
      <c r="P1173" s="15">
        <v>28240</v>
      </c>
      <c r="Q1173" s="15" t="s">
        <v>35</v>
      </c>
      <c r="R1173" s="15" t="s">
        <v>59</v>
      </c>
      <c r="S1173" s="15" t="s">
        <v>5552</v>
      </c>
      <c r="T1173" s="15" t="s">
        <v>15339</v>
      </c>
      <c r="U1173" s="15" t="s">
        <v>5553</v>
      </c>
      <c r="V1173" s="15">
        <v>984724147</v>
      </c>
      <c r="W1173" s="15" t="s">
        <v>5554</v>
      </c>
      <c r="X1173" s="15" t="s">
        <v>39</v>
      </c>
      <c r="Y1173" s="15">
        <v>0</v>
      </c>
      <c r="Z1173" s="15" t="s">
        <v>286</v>
      </c>
      <c r="AA1173" s="15" t="s">
        <v>665</v>
      </c>
      <c r="AB1173" s="15">
        <v>44483</v>
      </c>
      <c r="AC1173" s="15" t="s">
        <v>9291</v>
      </c>
      <c r="AD1173" s="15" t="s">
        <v>9349</v>
      </c>
      <c r="AE1173" s="15" t="s">
        <v>9293</v>
      </c>
      <c r="AF1173" s="15" t="s">
        <v>511</v>
      </c>
      <c r="AG1173" s="15" t="s">
        <v>9301</v>
      </c>
    </row>
    <row r="1174" spans="1:33" x14ac:dyDescent="0.45">
      <c r="A1174" s="15">
        <v>1001168</v>
      </c>
      <c r="B1174" s="15" t="s">
        <v>26</v>
      </c>
      <c r="C1174" s="18">
        <v>1726763236</v>
      </c>
      <c r="D1174" s="15">
        <v>450</v>
      </c>
      <c r="E1174" s="15" t="s">
        <v>28</v>
      </c>
      <c r="F1174" s="15" t="s">
        <v>15253</v>
      </c>
      <c r="G1174" s="15" t="s">
        <v>29</v>
      </c>
      <c r="H1174" s="15" t="s">
        <v>5556</v>
      </c>
      <c r="I1174" s="15" t="s">
        <v>5557</v>
      </c>
      <c r="J1174" s="15" t="s">
        <v>5555</v>
      </c>
      <c r="K1174" s="15" t="s">
        <v>32</v>
      </c>
      <c r="L1174" s="15">
        <v>979047220</v>
      </c>
      <c r="M1174" s="15">
        <v>979047220</v>
      </c>
      <c r="N1174" s="15" t="s">
        <v>33</v>
      </c>
      <c r="O1174" s="15" t="s">
        <v>5558</v>
      </c>
      <c r="P1174" s="15">
        <v>37937</v>
      </c>
      <c r="Q1174" s="15" t="s">
        <v>35</v>
      </c>
      <c r="R1174" s="15" t="s">
        <v>36</v>
      </c>
      <c r="S1174" s="15" t="s">
        <v>348</v>
      </c>
      <c r="T1174" s="15" t="s">
        <v>15325</v>
      </c>
      <c r="W1174" s="15" t="s">
        <v>5559</v>
      </c>
      <c r="X1174" s="15" t="s">
        <v>39</v>
      </c>
      <c r="Y1174" s="15">
        <v>0</v>
      </c>
      <c r="Z1174" s="15" t="s">
        <v>609</v>
      </c>
      <c r="AC1174" s="15" t="s">
        <v>9291</v>
      </c>
      <c r="AD1174" s="15" t="s">
        <v>9292</v>
      </c>
      <c r="AE1174" s="15" t="s">
        <v>9302</v>
      </c>
      <c r="AF1174" s="15" t="s">
        <v>5096</v>
      </c>
      <c r="AG1174" s="15" t="s">
        <v>9533</v>
      </c>
    </row>
    <row r="1175" spans="1:33" x14ac:dyDescent="0.45">
      <c r="A1175" s="15">
        <v>1001169</v>
      </c>
      <c r="B1175" s="15" t="s">
        <v>26</v>
      </c>
      <c r="C1175" s="18">
        <v>1729155703</v>
      </c>
      <c r="D1175" s="15">
        <v>400</v>
      </c>
      <c r="E1175" s="15" t="s">
        <v>70</v>
      </c>
      <c r="F1175" s="15" t="s">
        <v>15253</v>
      </c>
      <c r="G1175" s="15" t="s">
        <v>29</v>
      </c>
      <c r="H1175" s="15" t="s">
        <v>5561</v>
      </c>
      <c r="I1175" s="15" t="s">
        <v>2315</v>
      </c>
      <c r="J1175" s="15" t="s">
        <v>5560</v>
      </c>
      <c r="K1175" s="15" t="s">
        <v>32</v>
      </c>
      <c r="L1175" s="15">
        <v>967148488</v>
      </c>
      <c r="M1175" s="15">
        <v>967148488</v>
      </c>
      <c r="N1175" s="15" t="s">
        <v>5562</v>
      </c>
      <c r="O1175" s="15" t="s">
        <v>5563</v>
      </c>
      <c r="P1175" s="15">
        <v>35505</v>
      </c>
      <c r="Q1175" s="15" t="s">
        <v>35</v>
      </c>
      <c r="R1175" s="15" t="s">
        <v>36</v>
      </c>
      <c r="S1175" s="15" t="s">
        <v>1353</v>
      </c>
      <c r="T1175" s="15" t="s">
        <v>15324</v>
      </c>
      <c r="U1175" s="15" t="s">
        <v>5564</v>
      </c>
      <c r="V1175" s="15">
        <v>967148488</v>
      </c>
      <c r="W1175" s="15" t="s">
        <v>5565</v>
      </c>
      <c r="X1175" s="15" t="s">
        <v>39</v>
      </c>
      <c r="Y1175" s="15">
        <v>1</v>
      </c>
      <c r="Z1175" s="15" t="s">
        <v>46</v>
      </c>
      <c r="AA1175" s="15" t="s">
        <v>665</v>
      </c>
      <c r="AB1175" s="15">
        <v>44453</v>
      </c>
      <c r="AC1175" s="15" t="s">
        <v>9291</v>
      </c>
      <c r="AD1175" s="15" t="s">
        <v>9292</v>
      </c>
      <c r="AE1175" s="15" t="s">
        <v>9302</v>
      </c>
      <c r="AF1175" s="15" t="s">
        <v>5096</v>
      </c>
      <c r="AG1175" s="15" t="s">
        <v>9312</v>
      </c>
    </row>
    <row r="1176" spans="1:33" x14ac:dyDescent="0.45">
      <c r="A1176" s="15">
        <v>1001170</v>
      </c>
      <c r="B1176" s="15" t="s">
        <v>26</v>
      </c>
      <c r="C1176" s="18">
        <v>1725210023</v>
      </c>
      <c r="D1176" s="15">
        <v>1000</v>
      </c>
      <c r="E1176" s="15" t="s">
        <v>28</v>
      </c>
      <c r="F1176" s="15" t="s">
        <v>15253</v>
      </c>
      <c r="G1176" s="15" t="s">
        <v>29</v>
      </c>
      <c r="H1176" s="15" t="s">
        <v>5567</v>
      </c>
      <c r="I1176" s="15" t="s">
        <v>2598</v>
      </c>
      <c r="J1176" s="15" t="s">
        <v>5566</v>
      </c>
      <c r="K1176" s="15" t="s">
        <v>32</v>
      </c>
      <c r="L1176" s="15">
        <v>982887476</v>
      </c>
      <c r="M1176" s="15">
        <v>982887476</v>
      </c>
      <c r="N1176" s="15" t="s">
        <v>5568</v>
      </c>
      <c r="O1176" s="15" t="s">
        <v>5569</v>
      </c>
      <c r="P1176" s="15">
        <v>37623</v>
      </c>
      <c r="Q1176" s="15" t="s">
        <v>35</v>
      </c>
      <c r="R1176" s="15" t="s">
        <v>36</v>
      </c>
      <c r="S1176" s="15" t="s">
        <v>248</v>
      </c>
      <c r="T1176" s="15" t="s">
        <v>15325</v>
      </c>
      <c r="U1176" s="15" t="s">
        <v>5570</v>
      </c>
      <c r="V1176" s="15">
        <v>982887476</v>
      </c>
      <c r="W1176" s="15" t="s">
        <v>5571</v>
      </c>
      <c r="X1176" s="15" t="s">
        <v>97</v>
      </c>
      <c r="Y1176" s="15">
        <v>0</v>
      </c>
      <c r="Z1176" s="15" t="s">
        <v>41</v>
      </c>
      <c r="AA1176" s="15" t="s">
        <v>609</v>
      </c>
      <c r="AB1176" s="15">
        <v>44301</v>
      </c>
      <c r="AC1176" s="15" t="s">
        <v>9291</v>
      </c>
      <c r="AD1176" s="15" t="s">
        <v>9292</v>
      </c>
      <c r="AE1176" s="15" t="s">
        <v>9302</v>
      </c>
      <c r="AF1176" s="15" t="s">
        <v>5096</v>
      </c>
      <c r="AG1176" s="15" t="s">
        <v>9359</v>
      </c>
    </row>
    <row r="1177" spans="1:33" x14ac:dyDescent="0.45">
      <c r="A1177" s="15">
        <v>1001171</v>
      </c>
      <c r="B1177" s="15" t="s">
        <v>26</v>
      </c>
      <c r="C1177" s="18">
        <v>1716154479</v>
      </c>
      <c r="D1177" s="15">
        <v>2000</v>
      </c>
      <c r="E1177" s="15" t="s">
        <v>28</v>
      </c>
      <c r="F1177" s="15" t="s">
        <v>15253</v>
      </c>
      <c r="G1177" s="15" t="s">
        <v>29</v>
      </c>
      <c r="H1177" s="15" t="s">
        <v>1284</v>
      </c>
      <c r="I1177" s="15" t="s">
        <v>5573</v>
      </c>
      <c r="J1177" s="15" t="s">
        <v>5572</v>
      </c>
      <c r="K1177" s="15" t="s">
        <v>32</v>
      </c>
      <c r="L1177" s="15">
        <v>2627702</v>
      </c>
      <c r="M1177" s="15">
        <v>983556885</v>
      </c>
      <c r="N1177" s="15" t="s">
        <v>5574</v>
      </c>
      <c r="O1177" s="15" t="s">
        <v>5575</v>
      </c>
      <c r="P1177" s="15">
        <v>29865</v>
      </c>
      <c r="Q1177" s="15" t="s">
        <v>409</v>
      </c>
      <c r="R1177" s="15" t="s">
        <v>36</v>
      </c>
      <c r="S1177" s="15" t="s">
        <v>275</v>
      </c>
      <c r="T1177" s="15" t="s">
        <v>15324</v>
      </c>
      <c r="W1177" s="15" t="s">
        <v>5576</v>
      </c>
      <c r="X1177" s="15" t="s">
        <v>97</v>
      </c>
      <c r="Y1177" s="15">
        <v>1</v>
      </c>
      <c r="Z1177" s="15" t="s">
        <v>41</v>
      </c>
      <c r="AC1177" s="15" t="s">
        <v>9291</v>
      </c>
      <c r="AD1177" s="15" t="s">
        <v>9292</v>
      </c>
      <c r="AE1177" s="15" t="s">
        <v>9293</v>
      </c>
      <c r="AF1177" s="15" t="s">
        <v>9369</v>
      </c>
      <c r="AG1177" s="15" t="s">
        <v>9390</v>
      </c>
    </row>
    <row r="1178" spans="1:33" x14ac:dyDescent="0.45">
      <c r="A1178" s="15">
        <v>1001172</v>
      </c>
      <c r="B1178" s="15" t="s">
        <v>26</v>
      </c>
      <c r="C1178" s="18">
        <v>1759374372</v>
      </c>
      <c r="D1178" s="15">
        <v>0</v>
      </c>
      <c r="E1178" s="15" t="s">
        <v>28</v>
      </c>
      <c r="F1178" s="15" t="s">
        <v>15253</v>
      </c>
      <c r="G1178" s="15" t="s">
        <v>29</v>
      </c>
      <c r="H1178" s="15" t="s">
        <v>888</v>
      </c>
      <c r="I1178" s="15" t="s">
        <v>889</v>
      </c>
      <c r="J1178" s="15" t="s">
        <v>887</v>
      </c>
      <c r="K1178" s="15" t="s">
        <v>32</v>
      </c>
      <c r="L1178" s="15">
        <v>967447879</v>
      </c>
      <c r="M1178" s="15">
        <v>967447879</v>
      </c>
      <c r="N1178" s="15" t="s">
        <v>873</v>
      </c>
      <c r="O1178" s="15" t="s">
        <v>890</v>
      </c>
      <c r="P1178" s="15">
        <v>36008</v>
      </c>
      <c r="Q1178" s="15" t="s">
        <v>58</v>
      </c>
      <c r="R1178" s="15" t="s">
        <v>36</v>
      </c>
      <c r="S1178" s="15" t="s">
        <v>279</v>
      </c>
      <c r="T1178" s="15" t="s">
        <v>15324</v>
      </c>
      <c r="U1178" s="15" t="s">
        <v>33</v>
      </c>
      <c r="V1178" s="15" t="s">
        <v>33</v>
      </c>
      <c r="W1178" s="15" t="s">
        <v>34</v>
      </c>
      <c r="X1178" s="15" t="s">
        <v>39</v>
      </c>
      <c r="Y1178" s="15">
        <v>0</v>
      </c>
      <c r="Z1178" s="15" t="s">
        <v>41</v>
      </c>
      <c r="AC1178" s="15" t="s">
        <v>9291</v>
      </c>
      <c r="AD1178" s="15" t="s">
        <v>9329</v>
      </c>
      <c r="AE1178" s="15" t="s">
        <v>9302</v>
      </c>
      <c r="AF1178" s="15" t="s">
        <v>5096</v>
      </c>
      <c r="AG1178" s="15" t="s">
        <v>9446</v>
      </c>
    </row>
    <row r="1179" spans="1:33" x14ac:dyDescent="0.45">
      <c r="A1179" s="15">
        <v>1001173</v>
      </c>
      <c r="B1179" s="15" t="s">
        <v>1800</v>
      </c>
      <c r="C1179" s="18">
        <v>602107716001</v>
      </c>
      <c r="D1179" s="15">
        <v>0</v>
      </c>
      <c r="E1179" s="15" t="s">
        <v>28</v>
      </c>
      <c r="F1179" s="15" t="s">
        <v>15253</v>
      </c>
      <c r="G1179" s="15" t="s">
        <v>29</v>
      </c>
      <c r="H1179" s="15" t="s">
        <v>5577</v>
      </c>
      <c r="I1179" s="15" t="s">
        <v>636</v>
      </c>
      <c r="J1179" s="15" t="s">
        <v>5578</v>
      </c>
      <c r="K1179" s="15" t="s">
        <v>32</v>
      </c>
      <c r="L1179" s="15" t="s">
        <v>33</v>
      </c>
      <c r="M1179" s="15" t="s">
        <v>33</v>
      </c>
      <c r="N1179" s="15" t="s">
        <v>33</v>
      </c>
      <c r="O1179" s="15" t="s">
        <v>5579</v>
      </c>
      <c r="P1179" s="15">
        <v>22891</v>
      </c>
      <c r="Q1179" s="15" t="s">
        <v>58</v>
      </c>
      <c r="R1179" s="15" t="s">
        <v>59</v>
      </c>
      <c r="S1179" s="15" t="s">
        <v>1085</v>
      </c>
      <c r="T1179" s="15" t="s">
        <v>15312</v>
      </c>
      <c r="W1179" s="15" t="s">
        <v>34</v>
      </c>
      <c r="X1179" s="15" t="s">
        <v>97</v>
      </c>
      <c r="Y1179" s="15">
        <v>0</v>
      </c>
      <c r="Z1179" s="15" t="s">
        <v>309</v>
      </c>
      <c r="AC1179" s="15" t="s">
        <v>9291</v>
      </c>
      <c r="AD1179" s="15" t="s">
        <v>9295</v>
      </c>
      <c r="AE1179" s="15" t="s">
        <v>9293</v>
      </c>
      <c r="AF1179" s="15" t="s">
        <v>511</v>
      </c>
      <c r="AG1179" s="15" t="s">
        <v>9347</v>
      </c>
    </row>
    <row r="1180" spans="1:33" x14ac:dyDescent="0.45">
      <c r="A1180" s="15">
        <v>1001174</v>
      </c>
      <c r="B1180" s="15" t="s">
        <v>26</v>
      </c>
      <c r="C1180" s="18">
        <v>1716337124</v>
      </c>
      <c r="D1180" s="15">
        <v>450</v>
      </c>
      <c r="E1180" s="15" t="s">
        <v>70</v>
      </c>
      <c r="F1180" s="15" t="s">
        <v>15253</v>
      </c>
      <c r="G1180" s="15" t="s">
        <v>29</v>
      </c>
      <c r="H1180" s="15" t="s">
        <v>5581</v>
      </c>
      <c r="I1180" s="15" t="s">
        <v>5582</v>
      </c>
      <c r="J1180" s="15" t="s">
        <v>5580</v>
      </c>
      <c r="K1180" s="15" t="s">
        <v>32</v>
      </c>
      <c r="L1180" s="15">
        <v>979116012</v>
      </c>
      <c r="M1180" s="15" t="s">
        <v>33</v>
      </c>
      <c r="N1180" s="15" t="s">
        <v>5583</v>
      </c>
      <c r="O1180" s="15" t="s">
        <v>5584</v>
      </c>
      <c r="P1180" s="15">
        <v>29988</v>
      </c>
      <c r="Q1180" s="15" t="s">
        <v>409</v>
      </c>
      <c r="R1180" s="15" t="s">
        <v>36</v>
      </c>
      <c r="S1180" s="15" t="s">
        <v>79</v>
      </c>
      <c r="T1180" s="15" t="s">
        <v>79</v>
      </c>
      <c r="U1180" s="15" t="s">
        <v>33</v>
      </c>
      <c r="W1180" s="15" t="s">
        <v>5585</v>
      </c>
      <c r="X1180" s="15" t="s">
        <v>97</v>
      </c>
      <c r="Y1180" s="15">
        <v>1</v>
      </c>
      <c r="Z1180" s="15" t="s">
        <v>74</v>
      </c>
      <c r="AC1180" s="15" t="s">
        <v>9291</v>
      </c>
      <c r="AD1180" s="15" t="s">
        <v>9292</v>
      </c>
      <c r="AE1180" s="15" t="s">
        <v>9293</v>
      </c>
      <c r="AF1180" s="15" t="s">
        <v>511</v>
      </c>
      <c r="AG1180" s="15" t="s">
        <v>9330</v>
      </c>
    </row>
    <row r="1181" spans="1:33" x14ac:dyDescent="0.45">
      <c r="A1181" s="15">
        <v>1001175</v>
      </c>
      <c r="B1181" s="15" t="s">
        <v>26</v>
      </c>
      <c r="C1181" s="18">
        <v>1722876214</v>
      </c>
      <c r="D1181" s="15">
        <v>1200</v>
      </c>
      <c r="E1181" s="15" t="s">
        <v>28</v>
      </c>
      <c r="F1181" s="15" t="s">
        <v>15253</v>
      </c>
      <c r="G1181" s="15" t="s">
        <v>29</v>
      </c>
      <c r="H1181" s="15" t="s">
        <v>5353</v>
      </c>
      <c r="I1181" s="15" t="s">
        <v>3418</v>
      </c>
      <c r="J1181" s="15" t="s">
        <v>5586</v>
      </c>
      <c r="K1181" s="15" t="s">
        <v>32</v>
      </c>
      <c r="L1181" s="15">
        <v>994502388</v>
      </c>
      <c r="M1181" s="15">
        <v>994502388</v>
      </c>
      <c r="N1181" s="15" t="s">
        <v>33</v>
      </c>
      <c r="O1181" s="15" t="s">
        <v>5587</v>
      </c>
      <c r="P1181" s="15">
        <v>33577</v>
      </c>
      <c r="Q1181" s="15" t="s">
        <v>58</v>
      </c>
      <c r="R1181" s="15" t="s">
        <v>36</v>
      </c>
      <c r="S1181" s="15" t="s">
        <v>5588</v>
      </c>
      <c r="T1181" s="15" t="s">
        <v>15349</v>
      </c>
      <c r="U1181" s="15" t="s">
        <v>33</v>
      </c>
      <c r="V1181" s="15" t="s">
        <v>33</v>
      </c>
      <c r="W1181" s="15" t="s">
        <v>34</v>
      </c>
      <c r="X1181" s="15" t="s">
        <v>39</v>
      </c>
      <c r="Y1181" s="15">
        <v>0</v>
      </c>
      <c r="Z1181" s="15" t="s">
        <v>609</v>
      </c>
      <c r="AA1181" s="15" t="s">
        <v>609</v>
      </c>
      <c r="AB1181" s="15">
        <v>44406</v>
      </c>
      <c r="AC1181" s="15" t="s">
        <v>9291</v>
      </c>
      <c r="AD1181" s="15" t="s">
        <v>9295</v>
      </c>
      <c r="AE1181" s="15" t="s">
        <v>9302</v>
      </c>
      <c r="AF1181" s="15" t="s">
        <v>5096</v>
      </c>
      <c r="AG1181" s="15" t="s">
        <v>9383</v>
      </c>
    </row>
    <row r="1182" spans="1:33" x14ac:dyDescent="0.45">
      <c r="A1182" s="15">
        <v>1001176</v>
      </c>
      <c r="B1182" s="15" t="s">
        <v>26</v>
      </c>
      <c r="C1182" s="18">
        <v>1801995646</v>
      </c>
      <c r="D1182" s="15">
        <v>0</v>
      </c>
      <c r="E1182" s="15" t="s">
        <v>70</v>
      </c>
      <c r="F1182" s="15" t="s">
        <v>15253</v>
      </c>
      <c r="G1182" s="15" t="s">
        <v>29</v>
      </c>
      <c r="H1182" s="15" t="s">
        <v>5590</v>
      </c>
      <c r="I1182" s="15" t="s">
        <v>5591</v>
      </c>
      <c r="J1182" s="15" t="s">
        <v>5589</v>
      </c>
      <c r="K1182" s="15" t="s">
        <v>32</v>
      </c>
      <c r="L1182" s="15">
        <v>991600103</v>
      </c>
      <c r="M1182" s="15" t="s">
        <v>33</v>
      </c>
      <c r="N1182" s="15" t="s">
        <v>33</v>
      </c>
      <c r="O1182" s="15" t="s">
        <v>34</v>
      </c>
      <c r="P1182" s="15">
        <v>23940</v>
      </c>
      <c r="Q1182" s="15" t="s">
        <v>58</v>
      </c>
      <c r="R1182" s="15" t="s">
        <v>59</v>
      </c>
      <c r="S1182" s="15" t="s">
        <v>79</v>
      </c>
      <c r="T1182" s="15" t="s">
        <v>79</v>
      </c>
      <c r="W1182" s="15" t="s">
        <v>34</v>
      </c>
      <c r="X1182" s="15" t="s">
        <v>97</v>
      </c>
      <c r="Y1182" s="15">
        <v>0</v>
      </c>
      <c r="Z1182" s="15" t="s">
        <v>74</v>
      </c>
      <c r="AC1182" s="15" t="s">
        <v>9291</v>
      </c>
      <c r="AD1182" s="15" t="s">
        <v>9292</v>
      </c>
      <c r="AE1182" s="15" t="s">
        <v>9396</v>
      </c>
      <c r="AF1182" s="15" t="s">
        <v>9397</v>
      </c>
      <c r="AG1182" s="15" t="s">
        <v>9534</v>
      </c>
    </row>
    <row r="1183" spans="1:33" x14ac:dyDescent="0.45">
      <c r="A1183" s="15">
        <v>1001177</v>
      </c>
      <c r="B1183" s="15" t="s">
        <v>26</v>
      </c>
      <c r="C1183" s="18">
        <v>1723029615</v>
      </c>
      <c r="D1183" s="15">
        <v>350</v>
      </c>
      <c r="E1183" s="15" t="s">
        <v>70</v>
      </c>
      <c r="F1183" s="15" t="s">
        <v>15253</v>
      </c>
      <c r="G1183" s="15" t="s">
        <v>29</v>
      </c>
      <c r="H1183" s="15" t="s">
        <v>5593</v>
      </c>
      <c r="I1183" s="15" t="s">
        <v>5451</v>
      </c>
      <c r="J1183" s="15" t="s">
        <v>5592</v>
      </c>
      <c r="K1183" s="15" t="s">
        <v>32</v>
      </c>
      <c r="L1183" s="15" t="s">
        <v>33</v>
      </c>
      <c r="M1183" s="15" t="s">
        <v>33</v>
      </c>
      <c r="N1183" s="15" t="s">
        <v>33</v>
      </c>
      <c r="O1183" s="15" t="s">
        <v>5594</v>
      </c>
      <c r="P1183" s="15">
        <v>36510</v>
      </c>
      <c r="Q1183" s="15" t="s">
        <v>35</v>
      </c>
      <c r="R1183" s="15" t="s">
        <v>36</v>
      </c>
      <c r="S1183" s="15" t="s">
        <v>491</v>
      </c>
      <c r="T1183" s="15" t="s">
        <v>15325</v>
      </c>
      <c r="W1183" s="15" t="s">
        <v>34</v>
      </c>
      <c r="X1183" s="15" t="s">
        <v>39</v>
      </c>
      <c r="Y1183" s="15">
        <v>0</v>
      </c>
      <c r="Z1183" s="15" t="s">
        <v>1125</v>
      </c>
      <c r="AC1183" s="15" t="s">
        <v>9291</v>
      </c>
      <c r="AD1183" s="15" t="s">
        <v>9292</v>
      </c>
      <c r="AE1183" s="15" t="s">
        <v>9302</v>
      </c>
      <c r="AF1183" s="15" t="s">
        <v>5096</v>
      </c>
      <c r="AG1183" s="15" t="s">
        <v>9312</v>
      </c>
    </row>
    <row r="1184" spans="1:33" x14ac:dyDescent="0.45">
      <c r="A1184" s="15">
        <v>1001178</v>
      </c>
      <c r="B1184" s="15" t="s">
        <v>26</v>
      </c>
      <c r="C1184" s="18">
        <v>1705193835</v>
      </c>
      <c r="D1184" s="15">
        <v>1700</v>
      </c>
      <c r="E1184" s="15" t="s">
        <v>70</v>
      </c>
      <c r="F1184" s="15" t="s">
        <v>15253</v>
      </c>
      <c r="G1184" s="15" t="s">
        <v>29</v>
      </c>
      <c r="H1184" s="15" t="s">
        <v>5596</v>
      </c>
      <c r="I1184" s="15" t="s">
        <v>3990</v>
      </c>
      <c r="J1184" s="15" t="s">
        <v>5595</v>
      </c>
      <c r="K1184" s="15" t="s">
        <v>32</v>
      </c>
      <c r="L1184" s="15">
        <v>988513124</v>
      </c>
      <c r="M1184" s="15">
        <v>988513124</v>
      </c>
      <c r="N1184" s="15" t="s">
        <v>5597</v>
      </c>
      <c r="O1184" s="15" t="s">
        <v>5598</v>
      </c>
      <c r="P1184" s="15">
        <v>20967</v>
      </c>
      <c r="Q1184" s="15" t="s">
        <v>58</v>
      </c>
      <c r="R1184" s="15" t="s">
        <v>36</v>
      </c>
      <c r="S1184" s="15" t="s">
        <v>1353</v>
      </c>
      <c r="T1184" s="15" t="s">
        <v>15324</v>
      </c>
      <c r="U1184" s="15" t="s">
        <v>5599</v>
      </c>
      <c r="W1184" s="15" t="s">
        <v>5600</v>
      </c>
      <c r="X1184" s="15" t="s">
        <v>39</v>
      </c>
      <c r="Y1184" s="15">
        <v>0</v>
      </c>
      <c r="Z1184" s="15" t="s">
        <v>1125</v>
      </c>
      <c r="AA1184" s="15" t="s">
        <v>609</v>
      </c>
      <c r="AB1184" s="15">
        <v>44337</v>
      </c>
      <c r="AC1184" s="15" t="s">
        <v>9291</v>
      </c>
      <c r="AD1184" s="15" t="s">
        <v>9295</v>
      </c>
      <c r="AE1184" s="15" t="s">
        <v>9302</v>
      </c>
      <c r="AF1184" s="15" t="s">
        <v>5096</v>
      </c>
      <c r="AG1184" s="15" t="s">
        <v>9312</v>
      </c>
    </row>
    <row r="1185" spans="1:33" x14ac:dyDescent="0.45">
      <c r="A1185" s="15">
        <v>1001179</v>
      </c>
      <c r="B1185" s="15" t="s">
        <v>26</v>
      </c>
      <c r="C1185" s="18">
        <v>1727318816</v>
      </c>
      <c r="D1185" s="15">
        <v>400</v>
      </c>
      <c r="E1185" s="15" t="s">
        <v>70</v>
      </c>
      <c r="F1185" s="15" t="s">
        <v>15253</v>
      </c>
      <c r="G1185" s="15" t="s">
        <v>29</v>
      </c>
      <c r="H1185" s="15" t="s">
        <v>5602</v>
      </c>
      <c r="I1185" s="15" t="s">
        <v>5603</v>
      </c>
      <c r="J1185" s="15" t="s">
        <v>5601</v>
      </c>
      <c r="K1185" s="15" t="s">
        <v>32</v>
      </c>
      <c r="L1185" s="15">
        <v>984225503</v>
      </c>
      <c r="M1185" s="15">
        <v>984225503</v>
      </c>
      <c r="N1185" s="15" t="s">
        <v>5604</v>
      </c>
      <c r="O1185" s="15" t="s">
        <v>5605</v>
      </c>
      <c r="P1185" s="15">
        <v>36174</v>
      </c>
      <c r="Q1185" s="15" t="s">
        <v>35</v>
      </c>
      <c r="R1185" s="15" t="s">
        <v>36</v>
      </c>
      <c r="S1185" s="15" t="s">
        <v>1353</v>
      </c>
      <c r="T1185" s="15" t="s">
        <v>15324</v>
      </c>
      <c r="U1185" s="15" t="s">
        <v>33</v>
      </c>
      <c r="V1185" s="15" t="s">
        <v>33</v>
      </c>
      <c r="W1185" s="15" t="s">
        <v>5606</v>
      </c>
      <c r="X1185" s="15" t="s">
        <v>39</v>
      </c>
      <c r="Y1185" s="15">
        <v>0</v>
      </c>
      <c r="Z1185" s="15" t="s">
        <v>1125</v>
      </c>
      <c r="AA1185" s="15" t="s">
        <v>609</v>
      </c>
      <c r="AB1185" s="15">
        <v>44299</v>
      </c>
      <c r="AC1185" s="15" t="s">
        <v>9291</v>
      </c>
      <c r="AD1185" s="15" t="s">
        <v>9292</v>
      </c>
      <c r="AE1185" s="15" t="s">
        <v>9302</v>
      </c>
      <c r="AF1185" s="15" t="s">
        <v>5096</v>
      </c>
      <c r="AG1185" s="15" t="s">
        <v>9366</v>
      </c>
    </row>
    <row r="1186" spans="1:33" x14ac:dyDescent="0.45">
      <c r="A1186" s="15">
        <v>1001180</v>
      </c>
      <c r="B1186" s="15" t="s">
        <v>26</v>
      </c>
      <c r="C1186" s="18">
        <v>1753718889</v>
      </c>
      <c r="D1186" s="15">
        <v>300</v>
      </c>
      <c r="E1186" s="15" t="s">
        <v>28</v>
      </c>
      <c r="F1186" s="15" t="s">
        <v>15253</v>
      </c>
      <c r="G1186" s="15" t="s">
        <v>29</v>
      </c>
      <c r="H1186" s="15" t="s">
        <v>5608</v>
      </c>
      <c r="I1186" s="15" t="s">
        <v>5609</v>
      </c>
      <c r="J1186" s="15" t="s">
        <v>5607</v>
      </c>
      <c r="K1186" s="15" t="s">
        <v>32</v>
      </c>
      <c r="L1186" s="15">
        <v>989785002</v>
      </c>
      <c r="M1186" s="15">
        <v>989785002</v>
      </c>
      <c r="N1186" s="15" t="s">
        <v>5610</v>
      </c>
      <c r="O1186" s="15" t="s">
        <v>5611</v>
      </c>
      <c r="P1186" s="15">
        <v>37386</v>
      </c>
      <c r="Q1186" s="15" t="s">
        <v>35</v>
      </c>
      <c r="R1186" s="15" t="s">
        <v>36</v>
      </c>
      <c r="S1186" s="15" t="s">
        <v>5048</v>
      </c>
      <c r="T1186" s="15" t="s">
        <v>15358</v>
      </c>
      <c r="U1186" s="15" t="s">
        <v>33</v>
      </c>
      <c r="W1186" s="15" t="s">
        <v>5612</v>
      </c>
      <c r="X1186" s="15" t="s">
        <v>39</v>
      </c>
      <c r="Y1186" s="15">
        <v>0</v>
      </c>
      <c r="Z1186" s="15" t="s">
        <v>1125</v>
      </c>
      <c r="AA1186" s="15" t="s">
        <v>609</v>
      </c>
      <c r="AB1186" s="15">
        <v>44299</v>
      </c>
      <c r="AC1186" s="15" t="s">
        <v>9291</v>
      </c>
      <c r="AD1186" s="15" t="s">
        <v>9292</v>
      </c>
      <c r="AE1186" s="15" t="s">
        <v>9302</v>
      </c>
      <c r="AF1186" s="15" t="s">
        <v>5096</v>
      </c>
      <c r="AG1186" s="15" t="s">
        <v>9506</v>
      </c>
    </row>
    <row r="1187" spans="1:33" x14ac:dyDescent="0.45">
      <c r="A1187" s="15">
        <v>1001181</v>
      </c>
      <c r="B1187" s="15" t="s">
        <v>26</v>
      </c>
      <c r="C1187" s="18">
        <v>1600418881</v>
      </c>
      <c r="D1187" s="15">
        <v>1500</v>
      </c>
      <c r="E1187" s="15" t="s">
        <v>70</v>
      </c>
      <c r="F1187" s="15" t="s">
        <v>15253</v>
      </c>
      <c r="G1187" s="15" t="s">
        <v>29</v>
      </c>
      <c r="H1187" s="15" t="s">
        <v>5614</v>
      </c>
      <c r="I1187" s="15" t="s">
        <v>5615</v>
      </c>
      <c r="J1187" s="15" t="s">
        <v>5613</v>
      </c>
      <c r="K1187" s="15" t="s">
        <v>32</v>
      </c>
      <c r="L1187" s="15">
        <v>984635432</v>
      </c>
      <c r="M1187" s="15">
        <v>984635432</v>
      </c>
      <c r="N1187" s="15" t="s">
        <v>5616</v>
      </c>
      <c r="O1187" s="15" t="s">
        <v>5617</v>
      </c>
      <c r="P1187" s="15">
        <v>29550</v>
      </c>
      <c r="Q1187" s="15" t="s">
        <v>35</v>
      </c>
      <c r="R1187" s="15" t="s">
        <v>36</v>
      </c>
      <c r="S1187" s="15" t="s">
        <v>812</v>
      </c>
      <c r="T1187" s="15" t="s">
        <v>15336</v>
      </c>
      <c r="U1187" s="15" t="s">
        <v>5618</v>
      </c>
      <c r="W1187" s="15" t="s">
        <v>5619</v>
      </c>
      <c r="X1187" s="15" t="s">
        <v>39</v>
      </c>
      <c r="Y1187" s="15">
        <v>1</v>
      </c>
      <c r="Z1187" s="15" t="s">
        <v>1125</v>
      </c>
      <c r="AA1187" s="15" t="s">
        <v>609</v>
      </c>
      <c r="AB1187" s="15">
        <v>44342</v>
      </c>
      <c r="AC1187" s="15" t="s">
        <v>9291</v>
      </c>
      <c r="AD1187" s="15" t="s">
        <v>9292</v>
      </c>
      <c r="AE1187" s="15" t="s">
        <v>9302</v>
      </c>
      <c r="AF1187" s="15" t="s">
        <v>5096</v>
      </c>
      <c r="AG1187" s="15" t="s">
        <v>9359</v>
      </c>
    </row>
    <row r="1188" spans="1:33" x14ac:dyDescent="0.45">
      <c r="A1188" s="15">
        <v>1001182</v>
      </c>
      <c r="B1188" s="15" t="s">
        <v>26</v>
      </c>
      <c r="C1188" s="18">
        <v>201105814</v>
      </c>
      <c r="D1188" s="15">
        <v>0</v>
      </c>
      <c r="E1188" s="15" t="s">
        <v>28</v>
      </c>
      <c r="F1188" s="15" t="s">
        <v>15253</v>
      </c>
      <c r="G1188" s="15" t="s">
        <v>29</v>
      </c>
      <c r="H1188" s="15" t="s">
        <v>5621</v>
      </c>
      <c r="I1188" s="15" t="s">
        <v>5622</v>
      </c>
      <c r="J1188" s="15" t="s">
        <v>5620</v>
      </c>
      <c r="K1188" s="15" t="s">
        <v>32</v>
      </c>
      <c r="L1188" s="15" t="s">
        <v>33</v>
      </c>
      <c r="M1188" s="15" t="s">
        <v>33</v>
      </c>
      <c r="N1188" s="15" t="s">
        <v>33</v>
      </c>
      <c r="O1188" s="15" t="s">
        <v>34</v>
      </c>
      <c r="P1188" s="15">
        <v>25250</v>
      </c>
      <c r="Q1188" s="15" t="s">
        <v>35</v>
      </c>
      <c r="R1188" s="15" t="s">
        <v>36</v>
      </c>
      <c r="S1188" s="15" t="s">
        <v>79</v>
      </c>
      <c r="T1188" s="15" t="s">
        <v>79</v>
      </c>
      <c r="U1188" s="15" t="s">
        <v>33</v>
      </c>
      <c r="V1188" s="15" t="s">
        <v>33</v>
      </c>
      <c r="W1188" s="15" t="s">
        <v>34</v>
      </c>
      <c r="X1188" s="15" t="s">
        <v>39</v>
      </c>
      <c r="Y1188" s="15">
        <v>0</v>
      </c>
      <c r="Z1188" s="15" t="s">
        <v>609</v>
      </c>
      <c r="AC1188" s="15" t="s">
        <v>9291</v>
      </c>
      <c r="AD1188" s="15" t="s">
        <v>9292</v>
      </c>
      <c r="AE1188" s="15" t="s">
        <v>9305</v>
      </c>
      <c r="AF1188" s="15" t="s">
        <v>9306</v>
      </c>
      <c r="AG1188" s="15" t="s">
        <v>15258</v>
      </c>
    </row>
    <row r="1189" spans="1:33" x14ac:dyDescent="0.45">
      <c r="A1189" s="15">
        <v>1001183</v>
      </c>
      <c r="B1189" s="15" t="s">
        <v>26</v>
      </c>
      <c r="C1189" s="18">
        <v>603403718</v>
      </c>
      <c r="D1189" s="15">
        <v>300</v>
      </c>
      <c r="E1189" s="15" t="s">
        <v>28</v>
      </c>
      <c r="F1189" s="15" t="s">
        <v>15253</v>
      </c>
      <c r="G1189" s="15" t="s">
        <v>29</v>
      </c>
      <c r="H1189" s="15" t="s">
        <v>898</v>
      </c>
      <c r="I1189" s="15" t="s">
        <v>5624</v>
      </c>
      <c r="J1189" s="15" t="s">
        <v>5623</v>
      </c>
      <c r="K1189" s="15" t="s">
        <v>32</v>
      </c>
      <c r="L1189" s="15">
        <v>980415058</v>
      </c>
      <c r="M1189" s="15">
        <v>980415058</v>
      </c>
      <c r="N1189" s="15" t="s">
        <v>33</v>
      </c>
      <c r="O1189" s="15" t="s">
        <v>5625</v>
      </c>
      <c r="P1189" s="15">
        <v>28147</v>
      </c>
      <c r="Q1189" s="15" t="s">
        <v>35</v>
      </c>
      <c r="R1189" s="15" t="s">
        <v>36</v>
      </c>
      <c r="S1189" s="15" t="s">
        <v>348</v>
      </c>
      <c r="T1189" s="15" t="s">
        <v>15325</v>
      </c>
      <c r="W1189" s="15" t="s">
        <v>5626</v>
      </c>
      <c r="X1189" s="15" t="s">
        <v>39</v>
      </c>
      <c r="Y1189" s="15">
        <v>0</v>
      </c>
      <c r="Z1189" s="15" t="s">
        <v>1125</v>
      </c>
      <c r="AA1189" s="15" t="s">
        <v>609</v>
      </c>
      <c r="AB1189" s="15">
        <v>44299</v>
      </c>
      <c r="AC1189" s="15" t="s">
        <v>9291</v>
      </c>
      <c r="AD1189" s="15" t="s">
        <v>9295</v>
      </c>
      <c r="AE1189" s="15" t="s">
        <v>9302</v>
      </c>
      <c r="AF1189" s="15" t="s">
        <v>5096</v>
      </c>
      <c r="AG1189" s="15" t="s">
        <v>9312</v>
      </c>
    </row>
    <row r="1190" spans="1:33" x14ac:dyDescent="0.45">
      <c r="A1190" s="15">
        <v>1001184</v>
      </c>
      <c r="B1190" s="15" t="s">
        <v>26</v>
      </c>
      <c r="C1190" s="18">
        <v>1727012138</v>
      </c>
      <c r="D1190" s="15">
        <v>0</v>
      </c>
      <c r="E1190" s="15" t="s">
        <v>28</v>
      </c>
      <c r="F1190" s="15" t="s">
        <v>15253</v>
      </c>
      <c r="G1190" s="15" t="s">
        <v>29</v>
      </c>
      <c r="H1190" s="15" t="s">
        <v>5628</v>
      </c>
      <c r="I1190" s="15" t="s">
        <v>5629</v>
      </c>
      <c r="J1190" s="15" t="s">
        <v>5627</v>
      </c>
      <c r="K1190" s="15" t="s">
        <v>32</v>
      </c>
      <c r="L1190" s="15">
        <v>992795295</v>
      </c>
      <c r="M1190" s="15" t="s">
        <v>33</v>
      </c>
      <c r="N1190" s="15" t="s">
        <v>33</v>
      </c>
      <c r="O1190" s="15" t="s">
        <v>1075</v>
      </c>
      <c r="P1190" s="15">
        <v>34342</v>
      </c>
      <c r="Q1190" s="15" t="s">
        <v>35</v>
      </c>
      <c r="R1190" s="15" t="s">
        <v>36</v>
      </c>
      <c r="S1190" s="15" t="s">
        <v>79</v>
      </c>
      <c r="T1190" s="15" t="s">
        <v>79</v>
      </c>
      <c r="U1190" s="15" t="s">
        <v>33</v>
      </c>
      <c r="V1190" s="15" t="s">
        <v>33</v>
      </c>
      <c r="W1190" s="15" t="s">
        <v>34</v>
      </c>
      <c r="X1190" s="15" t="s">
        <v>39</v>
      </c>
      <c r="Y1190" s="15">
        <v>0</v>
      </c>
      <c r="Z1190" s="15" t="s">
        <v>609</v>
      </c>
      <c r="AC1190" s="15" t="s">
        <v>9291</v>
      </c>
      <c r="AD1190" s="15" t="s">
        <v>9295</v>
      </c>
      <c r="AE1190" s="15" t="s">
        <v>9293</v>
      </c>
      <c r="AF1190" s="15" t="s">
        <v>511</v>
      </c>
      <c r="AG1190" s="15" t="s">
        <v>9345</v>
      </c>
    </row>
    <row r="1191" spans="1:33" x14ac:dyDescent="0.45">
      <c r="A1191" s="15">
        <v>1001185</v>
      </c>
      <c r="B1191" s="15" t="s">
        <v>26</v>
      </c>
      <c r="C1191" s="18">
        <v>604518035</v>
      </c>
      <c r="D1191" s="15">
        <v>600</v>
      </c>
      <c r="E1191" s="15" t="s">
        <v>28</v>
      </c>
      <c r="F1191" s="15" t="s">
        <v>15253</v>
      </c>
      <c r="G1191" s="15" t="s">
        <v>29</v>
      </c>
      <c r="H1191" s="15" t="s">
        <v>5631</v>
      </c>
      <c r="I1191" s="15" t="s">
        <v>5632</v>
      </c>
      <c r="J1191" s="15" t="s">
        <v>5630</v>
      </c>
      <c r="K1191" s="15" t="s">
        <v>32</v>
      </c>
      <c r="L1191" s="15">
        <v>980188947</v>
      </c>
      <c r="M1191" s="15">
        <v>980188947</v>
      </c>
      <c r="N1191" s="15" t="s">
        <v>5633</v>
      </c>
      <c r="O1191" s="15" t="s">
        <v>5634</v>
      </c>
      <c r="P1191" s="15">
        <v>31621</v>
      </c>
      <c r="Q1191" s="15" t="s">
        <v>58</v>
      </c>
      <c r="R1191" s="15" t="s">
        <v>59</v>
      </c>
      <c r="S1191" s="15" t="s">
        <v>279</v>
      </c>
      <c r="T1191" s="15" t="s">
        <v>15324</v>
      </c>
      <c r="U1191" s="15" t="s">
        <v>2566</v>
      </c>
      <c r="V1191" s="15">
        <v>980188947</v>
      </c>
      <c r="W1191" s="15" t="s">
        <v>5635</v>
      </c>
      <c r="X1191" s="15" t="s">
        <v>39</v>
      </c>
      <c r="Y1191" s="15">
        <v>2</v>
      </c>
      <c r="Z1191" s="15" t="s">
        <v>609</v>
      </c>
      <c r="AA1191" s="15" t="s">
        <v>665</v>
      </c>
      <c r="AB1191" s="15">
        <v>44480</v>
      </c>
      <c r="AC1191" s="15" t="s">
        <v>9291</v>
      </c>
      <c r="AD1191" s="15" t="s">
        <v>9292</v>
      </c>
      <c r="AE1191" s="15" t="s">
        <v>9293</v>
      </c>
      <c r="AF1191" s="15" t="s">
        <v>511</v>
      </c>
      <c r="AG1191" s="15" t="s">
        <v>9347</v>
      </c>
    </row>
    <row r="1192" spans="1:33" x14ac:dyDescent="0.45">
      <c r="A1192" s="15">
        <v>1001186</v>
      </c>
      <c r="B1192" s="15" t="s">
        <v>26</v>
      </c>
      <c r="C1192" s="18">
        <v>1756876734</v>
      </c>
      <c r="D1192" s="15">
        <v>0</v>
      </c>
      <c r="E1192" s="15" t="s">
        <v>28</v>
      </c>
      <c r="F1192" s="15" t="s">
        <v>15253</v>
      </c>
      <c r="G1192" s="15" t="s">
        <v>29</v>
      </c>
      <c r="H1192" s="15" t="s">
        <v>888</v>
      </c>
      <c r="I1192" s="15" t="s">
        <v>889</v>
      </c>
      <c r="J1192" s="15" t="s">
        <v>887</v>
      </c>
      <c r="K1192" s="15" t="s">
        <v>32</v>
      </c>
      <c r="L1192" s="15">
        <v>967447879</v>
      </c>
      <c r="M1192" s="15">
        <v>967447879</v>
      </c>
      <c r="N1192" s="15" t="s">
        <v>873</v>
      </c>
      <c r="O1192" s="15" t="s">
        <v>890</v>
      </c>
      <c r="P1192" s="15">
        <v>36008</v>
      </c>
      <c r="Q1192" s="15" t="s">
        <v>58</v>
      </c>
      <c r="R1192" s="15" t="s">
        <v>36</v>
      </c>
      <c r="S1192" s="15" t="s">
        <v>279</v>
      </c>
      <c r="T1192" s="15" t="s">
        <v>15324</v>
      </c>
      <c r="U1192" s="15" t="s">
        <v>33</v>
      </c>
      <c r="V1192" s="15" t="s">
        <v>33</v>
      </c>
      <c r="W1192" s="15" t="s">
        <v>34</v>
      </c>
      <c r="X1192" s="15" t="s">
        <v>39</v>
      </c>
      <c r="Y1192" s="15">
        <v>0</v>
      </c>
      <c r="Z1192" s="15" t="s">
        <v>609</v>
      </c>
      <c r="AC1192" s="15" t="s">
        <v>9291</v>
      </c>
      <c r="AD1192" s="15" t="s">
        <v>9295</v>
      </c>
      <c r="AE1192" s="15" t="s">
        <v>9302</v>
      </c>
      <c r="AF1192" s="15" t="s">
        <v>5096</v>
      </c>
      <c r="AG1192" s="15" t="s">
        <v>9414</v>
      </c>
    </row>
    <row r="1193" spans="1:33" x14ac:dyDescent="0.45">
      <c r="A1193" s="15">
        <v>1001187</v>
      </c>
      <c r="B1193" s="15" t="s">
        <v>26</v>
      </c>
      <c r="C1193" s="18">
        <v>604584060</v>
      </c>
      <c r="D1193" s="15">
        <v>2000</v>
      </c>
      <c r="E1193" s="15" t="s">
        <v>28</v>
      </c>
      <c r="F1193" s="15" t="s">
        <v>15253</v>
      </c>
      <c r="G1193" s="15" t="s">
        <v>29</v>
      </c>
      <c r="H1193" s="15" t="s">
        <v>5637</v>
      </c>
      <c r="I1193" s="15" t="s">
        <v>878</v>
      </c>
      <c r="J1193" s="15" t="s">
        <v>5636</v>
      </c>
      <c r="K1193" s="15" t="s">
        <v>32</v>
      </c>
      <c r="L1193" s="15">
        <v>993478519</v>
      </c>
      <c r="M1193" s="15">
        <v>988619043</v>
      </c>
      <c r="N1193" s="15" t="s">
        <v>5638</v>
      </c>
      <c r="O1193" s="15" t="s">
        <v>5634</v>
      </c>
      <c r="P1193" s="15">
        <v>30625</v>
      </c>
      <c r="Q1193" s="15" t="s">
        <v>35</v>
      </c>
      <c r="R1193" s="15" t="s">
        <v>36</v>
      </c>
      <c r="S1193" s="15" t="s">
        <v>279</v>
      </c>
      <c r="T1193" s="15" t="s">
        <v>15324</v>
      </c>
      <c r="U1193" s="15" t="s">
        <v>5639</v>
      </c>
      <c r="V1193" s="15">
        <v>993478519</v>
      </c>
      <c r="W1193" s="15" t="s">
        <v>5640</v>
      </c>
      <c r="X1193" s="15" t="s">
        <v>39</v>
      </c>
      <c r="Y1193" s="15">
        <v>2</v>
      </c>
      <c r="Z1193" s="15" t="s">
        <v>609</v>
      </c>
      <c r="AA1193" s="15" t="s">
        <v>677</v>
      </c>
      <c r="AB1193" s="15">
        <v>44615</v>
      </c>
      <c r="AC1193" s="15" t="s">
        <v>9291</v>
      </c>
      <c r="AD1193" s="15" t="s">
        <v>9295</v>
      </c>
      <c r="AE1193" s="15" t="s">
        <v>9293</v>
      </c>
      <c r="AF1193" s="15" t="s">
        <v>511</v>
      </c>
      <c r="AG1193" s="15" t="s">
        <v>9347</v>
      </c>
    </row>
    <row r="1194" spans="1:33" x14ac:dyDescent="0.45">
      <c r="A1194" s="15">
        <v>1001188</v>
      </c>
      <c r="B1194" s="15" t="s">
        <v>26</v>
      </c>
      <c r="C1194" s="18">
        <v>1750057307</v>
      </c>
      <c r="D1194" s="15">
        <v>0</v>
      </c>
      <c r="E1194" s="15" t="s">
        <v>28</v>
      </c>
      <c r="F1194" s="15" t="s">
        <v>15253</v>
      </c>
      <c r="G1194" s="15" t="s">
        <v>29</v>
      </c>
      <c r="H1194" s="15" t="s">
        <v>888</v>
      </c>
      <c r="I1194" s="15" t="s">
        <v>889</v>
      </c>
      <c r="J1194" s="15" t="s">
        <v>887</v>
      </c>
      <c r="K1194" s="15" t="s">
        <v>32</v>
      </c>
      <c r="L1194" s="15">
        <v>967447879</v>
      </c>
      <c r="M1194" s="15">
        <v>967447879</v>
      </c>
      <c r="N1194" s="15" t="s">
        <v>873</v>
      </c>
      <c r="O1194" s="15" t="s">
        <v>890</v>
      </c>
      <c r="P1194" s="15">
        <v>36008</v>
      </c>
      <c r="Q1194" s="15" t="s">
        <v>58</v>
      </c>
      <c r="R1194" s="15" t="s">
        <v>36</v>
      </c>
      <c r="S1194" s="15" t="s">
        <v>279</v>
      </c>
      <c r="T1194" s="15" t="s">
        <v>15324</v>
      </c>
      <c r="U1194" s="15" t="s">
        <v>33</v>
      </c>
      <c r="V1194" s="15" t="s">
        <v>33</v>
      </c>
      <c r="W1194" s="15" t="s">
        <v>34</v>
      </c>
      <c r="X1194" s="15" t="s">
        <v>39</v>
      </c>
      <c r="Y1194" s="15">
        <v>0</v>
      </c>
      <c r="Z1194" s="15" t="s">
        <v>609</v>
      </c>
      <c r="AC1194" s="15" t="s">
        <v>9291</v>
      </c>
      <c r="AD1194" s="15" t="s">
        <v>9295</v>
      </c>
      <c r="AE1194" s="15" t="s">
        <v>9302</v>
      </c>
      <c r="AF1194" s="15" t="s">
        <v>5096</v>
      </c>
      <c r="AG1194" s="15" t="s">
        <v>9446</v>
      </c>
    </row>
    <row r="1195" spans="1:33" x14ac:dyDescent="0.45">
      <c r="A1195" s="15">
        <v>1001189</v>
      </c>
      <c r="B1195" s="15" t="s">
        <v>26</v>
      </c>
      <c r="C1195" s="18">
        <v>1757932619</v>
      </c>
      <c r="D1195" s="15">
        <v>0</v>
      </c>
      <c r="E1195" s="15" t="s">
        <v>28</v>
      </c>
      <c r="F1195" s="15" t="s">
        <v>15253</v>
      </c>
      <c r="G1195" s="15" t="s">
        <v>29</v>
      </c>
      <c r="H1195" s="15" t="s">
        <v>5631</v>
      </c>
      <c r="I1195" s="15" t="s">
        <v>5632</v>
      </c>
      <c r="J1195" s="15" t="s">
        <v>5630</v>
      </c>
      <c r="K1195" s="15" t="s">
        <v>32</v>
      </c>
      <c r="L1195" s="15">
        <v>980188947</v>
      </c>
      <c r="M1195" s="15">
        <v>980188947</v>
      </c>
      <c r="N1195" s="15" t="s">
        <v>5633</v>
      </c>
      <c r="O1195" s="15" t="s">
        <v>5634</v>
      </c>
      <c r="P1195" s="15">
        <v>31621</v>
      </c>
      <c r="Q1195" s="15" t="s">
        <v>58</v>
      </c>
      <c r="R1195" s="15" t="s">
        <v>59</v>
      </c>
      <c r="S1195" s="15" t="s">
        <v>279</v>
      </c>
      <c r="T1195" s="15" t="s">
        <v>15324</v>
      </c>
      <c r="U1195" s="15" t="s">
        <v>2566</v>
      </c>
      <c r="V1195" s="15">
        <v>980188947</v>
      </c>
      <c r="W1195" s="15" t="s">
        <v>5635</v>
      </c>
      <c r="X1195" s="15" t="s">
        <v>39</v>
      </c>
      <c r="Y1195" s="15">
        <v>2</v>
      </c>
      <c r="Z1195" s="15" t="s">
        <v>609</v>
      </c>
      <c r="AA1195" s="15" t="s">
        <v>665</v>
      </c>
      <c r="AB1195" s="15">
        <v>44480</v>
      </c>
      <c r="AC1195" s="15" t="s">
        <v>9291</v>
      </c>
      <c r="AD1195" s="15" t="s">
        <v>9295</v>
      </c>
      <c r="AE1195" s="15" t="s">
        <v>9302</v>
      </c>
      <c r="AF1195" s="15" t="s">
        <v>5096</v>
      </c>
      <c r="AG1195" s="15" t="s">
        <v>9446</v>
      </c>
    </row>
    <row r="1196" spans="1:33" x14ac:dyDescent="0.45">
      <c r="A1196" s="15">
        <v>1001190</v>
      </c>
      <c r="B1196" s="15" t="s">
        <v>26</v>
      </c>
      <c r="C1196" s="18">
        <v>1725418485</v>
      </c>
      <c r="D1196" s="15">
        <v>0</v>
      </c>
      <c r="E1196" s="15" t="s">
        <v>28</v>
      </c>
      <c r="F1196" s="15" t="s">
        <v>15253</v>
      </c>
      <c r="G1196" s="15" t="s">
        <v>29</v>
      </c>
      <c r="H1196" s="15" t="s">
        <v>5642</v>
      </c>
      <c r="I1196" s="15" t="s">
        <v>4447</v>
      </c>
      <c r="J1196" s="15" t="s">
        <v>5641</v>
      </c>
      <c r="K1196" s="15" t="s">
        <v>32</v>
      </c>
      <c r="L1196" s="15" t="s">
        <v>33</v>
      </c>
      <c r="M1196" s="15">
        <v>979436379</v>
      </c>
      <c r="N1196" s="15" t="s">
        <v>5643</v>
      </c>
      <c r="O1196" s="15" t="s">
        <v>5644</v>
      </c>
      <c r="P1196" s="15">
        <v>36144</v>
      </c>
      <c r="Q1196" s="15" t="s">
        <v>35</v>
      </c>
      <c r="R1196" s="15" t="s">
        <v>59</v>
      </c>
      <c r="S1196" s="15" t="s">
        <v>4498</v>
      </c>
      <c r="T1196" s="15" t="s">
        <v>15359</v>
      </c>
      <c r="W1196" s="15" t="s">
        <v>34</v>
      </c>
      <c r="X1196" s="15" t="s">
        <v>97</v>
      </c>
      <c r="Y1196" s="15">
        <v>0</v>
      </c>
      <c r="Z1196" s="15" t="s">
        <v>1125</v>
      </c>
      <c r="AC1196" s="15" t="s">
        <v>9291</v>
      </c>
      <c r="AD1196" s="15" t="s">
        <v>9292</v>
      </c>
      <c r="AE1196" s="15" t="s">
        <v>9302</v>
      </c>
      <c r="AF1196" s="15" t="s">
        <v>5096</v>
      </c>
      <c r="AG1196" s="15" t="s">
        <v>9312</v>
      </c>
    </row>
    <row r="1197" spans="1:33" x14ac:dyDescent="0.45">
      <c r="A1197" s="15">
        <v>1001191</v>
      </c>
      <c r="B1197" s="15" t="s">
        <v>26</v>
      </c>
      <c r="C1197" s="18">
        <v>604337675</v>
      </c>
      <c r="D1197" s="15">
        <v>1000</v>
      </c>
      <c r="E1197" s="15" t="s">
        <v>28</v>
      </c>
      <c r="F1197" s="15" t="s">
        <v>15253</v>
      </c>
      <c r="G1197" s="15" t="s">
        <v>29</v>
      </c>
      <c r="H1197" s="15" t="s">
        <v>1344</v>
      </c>
      <c r="I1197" s="15" t="s">
        <v>5646</v>
      </c>
      <c r="J1197" s="15" t="s">
        <v>5645</v>
      </c>
      <c r="K1197" s="15" t="s">
        <v>32</v>
      </c>
      <c r="L1197" s="15">
        <v>967901526</v>
      </c>
      <c r="M1197" s="15" t="s">
        <v>33</v>
      </c>
      <c r="N1197" s="15" t="s">
        <v>33</v>
      </c>
      <c r="O1197" s="15" t="s">
        <v>5647</v>
      </c>
      <c r="P1197" s="15">
        <v>33814</v>
      </c>
      <c r="Q1197" s="15" t="s">
        <v>58</v>
      </c>
      <c r="R1197" s="15" t="s">
        <v>36</v>
      </c>
      <c r="S1197" s="15" t="s">
        <v>279</v>
      </c>
      <c r="T1197" s="15" t="s">
        <v>15324</v>
      </c>
      <c r="W1197" s="15" t="s">
        <v>5648</v>
      </c>
      <c r="X1197" s="15" t="s">
        <v>39</v>
      </c>
      <c r="Y1197" s="15">
        <v>3</v>
      </c>
      <c r="Z1197" s="15" t="s">
        <v>1125</v>
      </c>
      <c r="AA1197" s="15" t="s">
        <v>665</v>
      </c>
      <c r="AB1197" s="15">
        <v>44435</v>
      </c>
      <c r="AC1197" s="15" t="s">
        <v>9291</v>
      </c>
      <c r="AD1197" s="15" t="s">
        <v>9295</v>
      </c>
      <c r="AE1197" s="15" t="s">
        <v>9293</v>
      </c>
      <c r="AF1197" s="15" t="s">
        <v>511</v>
      </c>
      <c r="AG1197" s="15" t="s">
        <v>9347</v>
      </c>
    </row>
    <row r="1198" spans="1:33" x14ac:dyDescent="0.45">
      <c r="A1198" s="15">
        <v>1001192</v>
      </c>
      <c r="B1198" s="15" t="s">
        <v>26</v>
      </c>
      <c r="C1198" s="18">
        <v>1715922843</v>
      </c>
      <c r="D1198" s="15">
        <v>800</v>
      </c>
      <c r="E1198" s="15" t="s">
        <v>70</v>
      </c>
      <c r="F1198" s="15" t="s">
        <v>15253</v>
      </c>
      <c r="G1198" s="15" t="s">
        <v>29</v>
      </c>
      <c r="H1198" s="15" t="s">
        <v>5650</v>
      </c>
      <c r="I1198" s="15" t="s">
        <v>5651</v>
      </c>
      <c r="J1198" s="15" t="s">
        <v>5649</v>
      </c>
      <c r="K1198" s="15" t="s">
        <v>32</v>
      </c>
      <c r="L1198" s="15">
        <v>986409561</v>
      </c>
      <c r="M1198" s="15">
        <v>986409561</v>
      </c>
      <c r="N1198" s="15" t="s">
        <v>5652</v>
      </c>
      <c r="O1198" s="15" t="s">
        <v>5653</v>
      </c>
      <c r="P1198" s="15">
        <v>33882</v>
      </c>
      <c r="Q1198" s="15" t="s">
        <v>35</v>
      </c>
      <c r="R1198" s="15" t="s">
        <v>36</v>
      </c>
      <c r="S1198" s="15" t="s">
        <v>1353</v>
      </c>
      <c r="T1198" s="15" t="s">
        <v>15324</v>
      </c>
      <c r="W1198" s="15" t="s">
        <v>34</v>
      </c>
      <c r="X1198" s="15" t="s">
        <v>97</v>
      </c>
      <c r="Y1198" s="15">
        <v>0</v>
      </c>
      <c r="Z1198" s="15" t="s">
        <v>1125</v>
      </c>
      <c r="AA1198" s="15" t="s">
        <v>609</v>
      </c>
      <c r="AB1198" s="15">
        <v>44330</v>
      </c>
      <c r="AC1198" s="15" t="s">
        <v>9291</v>
      </c>
      <c r="AD1198" s="15" t="s">
        <v>9292</v>
      </c>
      <c r="AE1198" s="15" t="s">
        <v>9302</v>
      </c>
      <c r="AF1198" s="15" t="s">
        <v>5096</v>
      </c>
      <c r="AG1198" s="15" t="s">
        <v>9312</v>
      </c>
    </row>
    <row r="1199" spans="1:33" x14ac:dyDescent="0.45">
      <c r="A1199" s="15">
        <v>1001193</v>
      </c>
      <c r="B1199" s="15" t="s">
        <v>26</v>
      </c>
      <c r="C1199" s="18">
        <v>1751689777</v>
      </c>
      <c r="D1199" s="15">
        <v>0</v>
      </c>
      <c r="E1199" s="15" t="s">
        <v>70</v>
      </c>
      <c r="F1199" s="15" t="s">
        <v>15253</v>
      </c>
      <c r="G1199" s="15" t="s">
        <v>29</v>
      </c>
      <c r="H1199" s="15" t="s">
        <v>5654</v>
      </c>
      <c r="I1199" s="15" t="s">
        <v>5655</v>
      </c>
      <c r="J1199" s="15" t="s">
        <v>5656</v>
      </c>
      <c r="K1199" s="15" t="s">
        <v>32</v>
      </c>
      <c r="L1199" s="15" t="s">
        <v>33</v>
      </c>
      <c r="M1199" s="15" t="s">
        <v>33</v>
      </c>
      <c r="N1199" s="15" t="s">
        <v>33</v>
      </c>
      <c r="O1199" s="15" t="s">
        <v>34</v>
      </c>
      <c r="P1199" s="15">
        <v>29260</v>
      </c>
      <c r="Q1199" s="15" t="s">
        <v>35</v>
      </c>
      <c r="R1199" s="15" t="s">
        <v>59</v>
      </c>
      <c r="S1199" s="15" t="s">
        <v>5657</v>
      </c>
      <c r="T1199" s="15" t="s">
        <v>15325</v>
      </c>
      <c r="W1199" s="15" t="s">
        <v>34</v>
      </c>
      <c r="X1199" s="15" t="s">
        <v>39</v>
      </c>
      <c r="Y1199" s="15">
        <v>2</v>
      </c>
      <c r="Z1199" s="15" t="s">
        <v>609</v>
      </c>
      <c r="AC1199" s="15" t="s">
        <v>9291</v>
      </c>
      <c r="AD1199" s="15" t="s">
        <v>9295</v>
      </c>
      <c r="AE1199" s="15" t="s">
        <v>9302</v>
      </c>
      <c r="AF1199" s="15" t="s">
        <v>5096</v>
      </c>
      <c r="AG1199" s="15" t="s">
        <v>9311</v>
      </c>
    </row>
    <row r="1200" spans="1:33" x14ac:dyDescent="0.45">
      <c r="A1200" s="15">
        <v>1001194</v>
      </c>
      <c r="B1200" s="15" t="s">
        <v>26</v>
      </c>
      <c r="C1200" s="18">
        <v>1701359794</v>
      </c>
      <c r="D1200" s="15">
        <v>0</v>
      </c>
      <c r="E1200" s="15" t="s">
        <v>70</v>
      </c>
      <c r="F1200" s="15" t="s">
        <v>15253</v>
      </c>
      <c r="G1200" s="15" t="s">
        <v>29</v>
      </c>
      <c r="H1200" s="15" t="s">
        <v>5659</v>
      </c>
      <c r="I1200" s="15" t="s">
        <v>5660</v>
      </c>
      <c r="J1200" s="15" t="s">
        <v>5658</v>
      </c>
      <c r="K1200" s="15" t="s">
        <v>32</v>
      </c>
      <c r="L1200" s="15" t="s">
        <v>33</v>
      </c>
      <c r="M1200" s="15">
        <v>999715673</v>
      </c>
      <c r="N1200" s="15" t="s">
        <v>5661</v>
      </c>
      <c r="O1200" s="15" t="s">
        <v>5662</v>
      </c>
      <c r="P1200" s="15">
        <v>15459</v>
      </c>
      <c r="Q1200" s="15" t="s">
        <v>991</v>
      </c>
      <c r="R1200" s="15" t="s">
        <v>36</v>
      </c>
      <c r="S1200" s="15" t="s">
        <v>5663</v>
      </c>
      <c r="T1200" s="15" t="s">
        <v>15335</v>
      </c>
      <c r="W1200" s="15" t="s">
        <v>5664</v>
      </c>
      <c r="X1200" s="15" t="s">
        <v>39</v>
      </c>
      <c r="Y1200" s="15">
        <v>0</v>
      </c>
      <c r="Z1200" s="15" t="s">
        <v>609</v>
      </c>
      <c r="AC1200" s="15" t="s">
        <v>9291</v>
      </c>
      <c r="AD1200" s="15" t="s">
        <v>9295</v>
      </c>
      <c r="AE1200" s="15" t="s">
        <v>9302</v>
      </c>
      <c r="AF1200" s="15" t="s">
        <v>5096</v>
      </c>
      <c r="AG1200" s="15" t="s">
        <v>9311</v>
      </c>
    </row>
    <row r="1201" spans="1:33" x14ac:dyDescent="0.45">
      <c r="A1201" s="15">
        <v>1001195</v>
      </c>
      <c r="B1201" s="15" t="s">
        <v>26</v>
      </c>
      <c r="C1201" s="18">
        <v>1001324902</v>
      </c>
      <c r="D1201" s="15">
        <v>0</v>
      </c>
      <c r="E1201" s="15" t="s">
        <v>70</v>
      </c>
      <c r="F1201" s="15" t="s">
        <v>15253</v>
      </c>
      <c r="G1201" s="15" t="s">
        <v>29</v>
      </c>
      <c r="H1201" s="15" t="s">
        <v>5666</v>
      </c>
      <c r="I1201" s="15" t="s">
        <v>5667</v>
      </c>
      <c r="J1201" s="15" t="s">
        <v>5665</v>
      </c>
      <c r="K1201" s="15" t="s">
        <v>32</v>
      </c>
      <c r="L1201" s="15">
        <v>983876248</v>
      </c>
      <c r="M1201" s="15" t="s">
        <v>33</v>
      </c>
      <c r="N1201" s="15" t="s">
        <v>5668</v>
      </c>
      <c r="O1201" s="15" t="s">
        <v>5669</v>
      </c>
      <c r="P1201" s="15">
        <v>22026</v>
      </c>
      <c r="Q1201" s="15" t="s">
        <v>35</v>
      </c>
      <c r="R1201" s="15" t="s">
        <v>36</v>
      </c>
      <c r="S1201" s="15" t="s">
        <v>244</v>
      </c>
      <c r="T1201" s="15" t="s">
        <v>15349</v>
      </c>
      <c r="W1201" s="15" t="s">
        <v>34</v>
      </c>
      <c r="X1201" s="15" t="s">
        <v>39</v>
      </c>
      <c r="Y1201" s="15">
        <v>0</v>
      </c>
      <c r="Z1201" s="15" t="s">
        <v>1125</v>
      </c>
      <c r="AC1201" s="15" t="s">
        <v>9291</v>
      </c>
      <c r="AD1201" s="15" t="s">
        <v>9295</v>
      </c>
      <c r="AE1201" s="15" t="s">
        <v>9302</v>
      </c>
      <c r="AF1201" s="15" t="s">
        <v>5096</v>
      </c>
      <c r="AG1201" s="15" t="s">
        <v>9312</v>
      </c>
    </row>
    <row r="1202" spans="1:33" x14ac:dyDescent="0.45">
      <c r="A1202" s="15">
        <v>1001196</v>
      </c>
      <c r="B1202" s="15" t="s">
        <v>26</v>
      </c>
      <c r="C1202" s="18">
        <v>1715511810</v>
      </c>
      <c r="D1202" s="15">
        <v>800</v>
      </c>
      <c r="E1202" s="15" t="s">
        <v>70</v>
      </c>
      <c r="F1202" s="15" t="s">
        <v>15253</v>
      </c>
      <c r="G1202" s="15" t="s">
        <v>29</v>
      </c>
      <c r="H1202" s="15" t="s">
        <v>3805</v>
      </c>
      <c r="I1202" s="15" t="s">
        <v>5671</v>
      </c>
      <c r="J1202" s="15" t="s">
        <v>5670</v>
      </c>
      <c r="K1202" s="15" t="s">
        <v>32</v>
      </c>
      <c r="L1202" s="15">
        <v>980650858</v>
      </c>
      <c r="M1202" s="15">
        <v>980650858</v>
      </c>
      <c r="N1202" s="15" t="s">
        <v>5672</v>
      </c>
      <c r="O1202" s="15" t="s">
        <v>5673</v>
      </c>
      <c r="P1202" s="15">
        <v>29713</v>
      </c>
      <c r="Q1202" s="15" t="s">
        <v>58</v>
      </c>
      <c r="R1202" s="15" t="s">
        <v>59</v>
      </c>
      <c r="S1202" s="15" t="s">
        <v>244</v>
      </c>
      <c r="T1202" s="15" t="s">
        <v>15349</v>
      </c>
      <c r="W1202" s="15" t="s">
        <v>3736</v>
      </c>
      <c r="X1202" s="15" t="s">
        <v>39</v>
      </c>
      <c r="Y1202" s="15">
        <v>3</v>
      </c>
      <c r="Z1202" s="15" t="s">
        <v>609</v>
      </c>
      <c r="AA1202" s="15" t="s">
        <v>609</v>
      </c>
      <c r="AB1202" s="15">
        <v>44323</v>
      </c>
      <c r="AC1202" s="15" t="s">
        <v>9291</v>
      </c>
      <c r="AD1202" s="15" t="s">
        <v>9295</v>
      </c>
      <c r="AE1202" s="15" t="s">
        <v>9302</v>
      </c>
      <c r="AF1202" s="15" t="s">
        <v>5096</v>
      </c>
      <c r="AG1202" s="15" t="s">
        <v>9521</v>
      </c>
    </row>
    <row r="1203" spans="1:33" x14ac:dyDescent="0.45">
      <c r="A1203" s="15">
        <v>1001197</v>
      </c>
      <c r="B1203" s="15" t="s">
        <v>26</v>
      </c>
      <c r="C1203" s="18">
        <v>1751641828</v>
      </c>
      <c r="D1203" s="15">
        <v>0</v>
      </c>
      <c r="E1203" s="15" t="s">
        <v>70</v>
      </c>
      <c r="F1203" s="15" t="s">
        <v>15253</v>
      </c>
      <c r="G1203" s="15" t="s">
        <v>29</v>
      </c>
      <c r="H1203" s="15" t="s">
        <v>877</v>
      </c>
      <c r="I1203" s="15" t="s">
        <v>878</v>
      </c>
      <c r="J1203" s="15" t="s">
        <v>876</v>
      </c>
      <c r="K1203" s="15" t="s">
        <v>32</v>
      </c>
      <c r="L1203" s="15">
        <v>986085698</v>
      </c>
      <c r="M1203" s="15" t="s">
        <v>33</v>
      </c>
      <c r="N1203" s="15" t="s">
        <v>33</v>
      </c>
      <c r="O1203" s="15" t="s">
        <v>879</v>
      </c>
      <c r="P1203" s="15">
        <v>31160</v>
      </c>
      <c r="Q1203" s="15" t="s">
        <v>58</v>
      </c>
      <c r="R1203" s="15" t="s">
        <v>59</v>
      </c>
      <c r="S1203" s="15" t="s">
        <v>83</v>
      </c>
      <c r="T1203" s="15" t="s">
        <v>15306</v>
      </c>
      <c r="W1203" s="15" t="s">
        <v>880</v>
      </c>
      <c r="X1203" s="15" t="s">
        <v>39</v>
      </c>
      <c r="Y1203" s="15">
        <v>0</v>
      </c>
      <c r="Z1203" s="15" t="s">
        <v>609</v>
      </c>
      <c r="AA1203" s="15" t="s">
        <v>74</v>
      </c>
      <c r="AB1203" s="15">
        <v>44312</v>
      </c>
      <c r="AC1203" s="15" t="s">
        <v>9291</v>
      </c>
      <c r="AD1203" s="15" t="s">
        <v>9295</v>
      </c>
      <c r="AE1203" s="15" t="s">
        <v>9302</v>
      </c>
      <c r="AF1203" s="15" t="s">
        <v>5096</v>
      </c>
      <c r="AG1203" s="15" t="s">
        <v>9446</v>
      </c>
    </row>
    <row r="1204" spans="1:33" x14ac:dyDescent="0.45">
      <c r="A1204" s="15">
        <v>1001198</v>
      </c>
      <c r="B1204" s="15" t="s">
        <v>26</v>
      </c>
      <c r="C1204" s="18">
        <v>1726834508</v>
      </c>
      <c r="D1204" s="15">
        <v>0</v>
      </c>
      <c r="E1204" s="15" t="s">
        <v>70</v>
      </c>
      <c r="F1204" s="15" t="s">
        <v>15253</v>
      </c>
      <c r="G1204" s="15" t="s">
        <v>29</v>
      </c>
      <c r="H1204" s="15" t="s">
        <v>4405</v>
      </c>
      <c r="I1204" s="15" t="s">
        <v>5675</v>
      </c>
      <c r="J1204" s="15" t="s">
        <v>5674</v>
      </c>
      <c r="K1204" s="15" t="s">
        <v>32</v>
      </c>
      <c r="L1204" s="15">
        <v>996688483</v>
      </c>
      <c r="M1204" s="15" t="s">
        <v>33</v>
      </c>
      <c r="N1204" s="15" t="s">
        <v>33</v>
      </c>
      <c r="O1204" s="15" t="s">
        <v>5676</v>
      </c>
      <c r="P1204" s="15">
        <v>34768</v>
      </c>
      <c r="Q1204" s="15" t="s">
        <v>35</v>
      </c>
      <c r="R1204" s="15" t="s">
        <v>59</v>
      </c>
      <c r="S1204" s="15" t="s">
        <v>79</v>
      </c>
      <c r="T1204" s="15" t="s">
        <v>79</v>
      </c>
      <c r="U1204" s="15" t="s">
        <v>5677</v>
      </c>
      <c r="W1204" s="15" t="s">
        <v>5678</v>
      </c>
      <c r="X1204" s="15" t="s">
        <v>97</v>
      </c>
      <c r="Y1204" s="15">
        <v>0</v>
      </c>
      <c r="Z1204" s="15" t="s">
        <v>74</v>
      </c>
      <c r="AC1204" s="15" t="s">
        <v>9291</v>
      </c>
      <c r="AD1204" s="15" t="s">
        <v>9292</v>
      </c>
      <c r="AE1204" s="15" t="s">
        <v>9302</v>
      </c>
      <c r="AF1204" s="15" t="s">
        <v>5096</v>
      </c>
      <c r="AG1204" s="15" t="s">
        <v>9312</v>
      </c>
    </row>
    <row r="1205" spans="1:33" x14ac:dyDescent="0.45">
      <c r="A1205" s="15">
        <v>1001199</v>
      </c>
      <c r="B1205" s="15" t="s">
        <v>26</v>
      </c>
      <c r="C1205" s="18">
        <v>202683512</v>
      </c>
      <c r="D1205" s="15">
        <v>0</v>
      </c>
      <c r="E1205" s="15" t="s">
        <v>28</v>
      </c>
      <c r="F1205" s="15" t="s">
        <v>15253</v>
      </c>
      <c r="G1205" s="15" t="s">
        <v>29</v>
      </c>
      <c r="H1205" s="15" t="s">
        <v>5680</v>
      </c>
      <c r="I1205" s="15" t="s">
        <v>5681</v>
      </c>
      <c r="J1205" s="15" t="s">
        <v>5679</v>
      </c>
      <c r="K1205" s="15" t="s">
        <v>32</v>
      </c>
      <c r="L1205" s="15">
        <v>994411393</v>
      </c>
      <c r="M1205" s="15">
        <v>994411393</v>
      </c>
      <c r="N1205" s="15" t="s">
        <v>33</v>
      </c>
      <c r="O1205" s="15" t="s">
        <v>34</v>
      </c>
      <c r="P1205" s="15">
        <v>36396</v>
      </c>
      <c r="Q1205" s="15" t="s">
        <v>35</v>
      </c>
      <c r="R1205" s="15" t="s">
        <v>59</v>
      </c>
      <c r="S1205" s="15" t="s">
        <v>51</v>
      </c>
      <c r="T1205" s="15" t="s">
        <v>51</v>
      </c>
      <c r="U1205" s="15" t="s">
        <v>33</v>
      </c>
      <c r="V1205" s="15" t="s">
        <v>33</v>
      </c>
      <c r="W1205" s="15" t="s">
        <v>34</v>
      </c>
      <c r="X1205" s="15" t="s">
        <v>39</v>
      </c>
      <c r="Y1205" s="15">
        <v>0</v>
      </c>
      <c r="Z1205" s="15" t="s">
        <v>609</v>
      </c>
      <c r="AC1205" s="15" t="s">
        <v>9291</v>
      </c>
      <c r="AD1205" s="15" t="s">
        <v>9295</v>
      </c>
      <c r="AE1205" s="15" t="s">
        <v>9305</v>
      </c>
      <c r="AF1205" s="15" t="s">
        <v>9306</v>
      </c>
      <c r="AG1205" s="15" t="s">
        <v>9535</v>
      </c>
    </row>
    <row r="1206" spans="1:33" x14ac:dyDescent="0.45">
      <c r="A1206" s="15">
        <v>1001200</v>
      </c>
      <c r="B1206" s="15" t="s">
        <v>26</v>
      </c>
      <c r="C1206" s="18">
        <v>1708538465</v>
      </c>
      <c r="D1206" s="15">
        <v>0</v>
      </c>
      <c r="E1206" s="15" t="s">
        <v>28</v>
      </c>
      <c r="F1206" s="15" t="s">
        <v>15253</v>
      </c>
      <c r="G1206" s="15" t="s">
        <v>29</v>
      </c>
      <c r="H1206" s="15" t="s">
        <v>5327</v>
      </c>
      <c r="I1206" s="15" t="s">
        <v>988</v>
      </c>
      <c r="J1206" s="15" t="s">
        <v>5682</v>
      </c>
      <c r="K1206" s="15" t="s">
        <v>32</v>
      </c>
      <c r="L1206" s="15" t="s">
        <v>33</v>
      </c>
      <c r="M1206" s="15" t="s">
        <v>33</v>
      </c>
      <c r="N1206" s="15" t="s">
        <v>33</v>
      </c>
      <c r="O1206" s="15" t="s">
        <v>5683</v>
      </c>
      <c r="P1206" s="15">
        <v>24519</v>
      </c>
      <c r="Q1206" s="15" t="s">
        <v>58</v>
      </c>
      <c r="R1206" s="15" t="s">
        <v>36</v>
      </c>
      <c r="S1206" s="15" t="s">
        <v>348</v>
      </c>
      <c r="T1206" s="15" t="s">
        <v>15325</v>
      </c>
      <c r="W1206" s="15" t="s">
        <v>34</v>
      </c>
      <c r="X1206" s="15" t="s">
        <v>39</v>
      </c>
      <c r="Y1206" s="15">
        <v>0</v>
      </c>
      <c r="Z1206" s="15" t="s">
        <v>609</v>
      </c>
      <c r="AC1206" s="15" t="s">
        <v>9291</v>
      </c>
      <c r="AD1206" s="15" t="s">
        <v>9295</v>
      </c>
      <c r="AE1206" s="15" t="s">
        <v>9293</v>
      </c>
      <c r="AF1206" s="15" t="s">
        <v>511</v>
      </c>
      <c r="AG1206" s="15" t="s">
        <v>9294</v>
      </c>
    </row>
    <row r="1207" spans="1:33" x14ac:dyDescent="0.45">
      <c r="A1207" s="15">
        <v>1001201</v>
      </c>
      <c r="B1207" s="15" t="s">
        <v>1800</v>
      </c>
      <c r="C1207" s="18">
        <v>1390091474001</v>
      </c>
      <c r="D1207" s="15" t="s">
        <v>15240</v>
      </c>
      <c r="E1207" s="15" t="s">
        <v>70</v>
      </c>
      <c r="F1207" s="15" t="s">
        <v>15253</v>
      </c>
      <c r="G1207" s="15" t="s">
        <v>1801</v>
      </c>
      <c r="H1207" s="15" t="s">
        <v>5684</v>
      </c>
      <c r="I1207" s="15" t="s">
        <v>5685</v>
      </c>
      <c r="J1207" s="15" t="s">
        <v>5686</v>
      </c>
      <c r="K1207" s="15" t="s">
        <v>32</v>
      </c>
      <c r="L1207" s="15">
        <v>992454592</v>
      </c>
      <c r="M1207" s="15" t="s">
        <v>33</v>
      </c>
      <c r="N1207" s="15" t="s">
        <v>5687</v>
      </c>
      <c r="O1207" s="15" t="s">
        <v>5688</v>
      </c>
      <c r="P1207" s="15">
        <v>23177</v>
      </c>
      <c r="Q1207" s="15" t="s">
        <v>58</v>
      </c>
      <c r="R1207" s="15" t="s">
        <v>59</v>
      </c>
      <c r="S1207" s="15" t="s">
        <v>79</v>
      </c>
      <c r="T1207" s="15" t="s">
        <v>79</v>
      </c>
      <c r="W1207" s="15" t="s">
        <v>5688</v>
      </c>
      <c r="X1207" s="15" t="s">
        <v>97</v>
      </c>
      <c r="Y1207" s="15">
        <v>0</v>
      </c>
      <c r="Z1207" s="15" t="s">
        <v>74</v>
      </c>
      <c r="AA1207" s="15" t="s">
        <v>74</v>
      </c>
      <c r="AB1207" s="15">
        <v>44315</v>
      </c>
      <c r="AC1207" s="15" t="s">
        <v>9291</v>
      </c>
      <c r="AD1207" s="15" t="s">
        <v>9329</v>
      </c>
      <c r="AE1207" s="15" t="s">
        <v>9427</v>
      </c>
      <c r="AF1207" s="15" t="s">
        <v>9406</v>
      </c>
      <c r="AG1207" s="15" t="s">
        <v>9536</v>
      </c>
    </row>
    <row r="1208" spans="1:33" x14ac:dyDescent="0.45">
      <c r="A1208" s="15">
        <v>1001202</v>
      </c>
      <c r="B1208" s="15" t="s">
        <v>26</v>
      </c>
      <c r="C1208" s="18">
        <v>1719185736</v>
      </c>
      <c r="D1208" s="15">
        <v>500</v>
      </c>
      <c r="E1208" s="15" t="s">
        <v>70</v>
      </c>
      <c r="F1208" s="15" t="s">
        <v>15253</v>
      </c>
      <c r="G1208" s="15" t="s">
        <v>29</v>
      </c>
      <c r="H1208" s="15" t="s">
        <v>1284</v>
      </c>
      <c r="I1208" s="15" t="s">
        <v>5430</v>
      </c>
      <c r="J1208" s="15" t="s">
        <v>5431</v>
      </c>
      <c r="K1208" s="15" t="s">
        <v>32</v>
      </c>
      <c r="L1208" s="15">
        <v>998288399</v>
      </c>
      <c r="M1208" s="15">
        <v>998288399</v>
      </c>
      <c r="N1208" s="15" t="s">
        <v>33</v>
      </c>
      <c r="O1208" s="15" t="s">
        <v>5432</v>
      </c>
      <c r="P1208" s="15">
        <v>30693</v>
      </c>
      <c r="Q1208" s="15" t="s">
        <v>58</v>
      </c>
      <c r="R1208" s="15" t="s">
        <v>36</v>
      </c>
      <c r="S1208" s="15" t="s">
        <v>119</v>
      </c>
      <c r="T1208" s="15" t="s">
        <v>15324</v>
      </c>
      <c r="U1208" s="15" t="s">
        <v>5433</v>
      </c>
      <c r="V1208" s="15" t="s">
        <v>33</v>
      </c>
      <c r="W1208" s="15" t="s">
        <v>5434</v>
      </c>
      <c r="X1208" s="15" t="s">
        <v>39</v>
      </c>
      <c r="Y1208" s="15">
        <v>3</v>
      </c>
      <c r="Z1208" s="15" t="s">
        <v>609</v>
      </c>
      <c r="AA1208" s="15" t="s">
        <v>609</v>
      </c>
      <c r="AB1208" s="15">
        <v>44414</v>
      </c>
      <c r="AC1208" s="15" t="s">
        <v>9291</v>
      </c>
      <c r="AD1208" s="15" t="s">
        <v>9292</v>
      </c>
      <c r="AE1208" s="15" t="s">
        <v>9302</v>
      </c>
      <c r="AF1208" s="15" t="s">
        <v>5096</v>
      </c>
      <c r="AG1208" s="15" t="s">
        <v>9312</v>
      </c>
    </row>
    <row r="1209" spans="1:33" x14ac:dyDescent="0.45">
      <c r="A1209" s="15">
        <v>1001203</v>
      </c>
      <c r="B1209" s="15" t="s">
        <v>26</v>
      </c>
      <c r="C1209" s="18">
        <v>604774588</v>
      </c>
      <c r="D1209" s="15">
        <v>700</v>
      </c>
      <c r="E1209" s="15" t="s">
        <v>28</v>
      </c>
      <c r="F1209" s="15" t="s">
        <v>15253</v>
      </c>
      <c r="G1209" s="15" t="s">
        <v>29</v>
      </c>
      <c r="H1209" s="15" t="s">
        <v>5690</v>
      </c>
      <c r="I1209" s="15" t="s">
        <v>3134</v>
      </c>
      <c r="J1209" s="15" t="s">
        <v>5689</v>
      </c>
      <c r="K1209" s="15" t="s">
        <v>32</v>
      </c>
      <c r="L1209" s="15">
        <v>988317394</v>
      </c>
      <c r="M1209" s="15">
        <v>988317394</v>
      </c>
      <c r="N1209" s="15" t="s">
        <v>5691</v>
      </c>
      <c r="O1209" s="15" t="s">
        <v>5692</v>
      </c>
      <c r="P1209" s="15">
        <v>33139</v>
      </c>
      <c r="Q1209" s="15" t="s">
        <v>58</v>
      </c>
      <c r="R1209" s="15" t="s">
        <v>36</v>
      </c>
      <c r="S1209" s="15" t="s">
        <v>4839</v>
      </c>
      <c r="T1209" s="15" t="s">
        <v>15347</v>
      </c>
      <c r="U1209" s="15" t="s">
        <v>5693</v>
      </c>
      <c r="W1209" s="15" t="s">
        <v>5694</v>
      </c>
      <c r="X1209" s="15" t="s">
        <v>97</v>
      </c>
      <c r="Y1209" s="15">
        <v>1</v>
      </c>
      <c r="Z1209" s="15" t="s">
        <v>1125</v>
      </c>
      <c r="AA1209" s="15" t="s">
        <v>609</v>
      </c>
      <c r="AB1209" s="15">
        <v>44347</v>
      </c>
      <c r="AC1209" s="15" t="s">
        <v>9291</v>
      </c>
      <c r="AD1209" s="15" t="s">
        <v>9292</v>
      </c>
      <c r="AE1209" s="15" t="s">
        <v>9302</v>
      </c>
      <c r="AF1209" s="15" t="s">
        <v>5096</v>
      </c>
      <c r="AG1209" s="15" t="s">
        <v>9525</v>
      </c>
    </row>
    <row r="1210" spans="1:33" x14ac:dyDescent="0.45">
      <c r="A1210" s="15">
        <v>1001204</v>
      </c>
      <c r="B1210" s="15" t="s">
        <v>26</v>
      </c>
      <c r="C1210" s="18">
        <v>1714444773</v>
      </c>
      <c r="D1210" s="15">
        <v>800</v>
      </c>
      <c r="E1210" s="15" t="s">
        <v>70</v>
      </c>
      <c r="F1210" s="15" t="s">
        <v>15253</v>
      </c>
      <c r="G1210" s="15" t="s">
        <v>29</v>
      </c>
      <c r="H1210" s="15" t="s">
        <v>176</v>
      </c>
      <c r="I1210" s="15" t="s">
        <v>5696</v>
      </c>
      <c r="J1210" s="15" t="s">
        <v>5695</v>
      </c>
      <c r="K1210" s="15" t="s">
        <v>32</v>
      </c>
      <c r="L1210" s="15">
        <v>1714444773</v>
      </c>
      <c r="M1210" s="15">
        <v>1714444773</v>
      </c>
      <c r="N1210" s="15" t="s">
        <v>33</v>
      </c>
      <c r="O1210" s="15" t="s">
        <v>5697</v>
      </c>
      <c r="P1210" s="15">
        <v>28635</v>
      </c>
      <c r="Q1210" s="15" t="s">
        <v>58</v>
      </c>
      <c r="R1210" s="15" t="s">
        <v>59</v>
      </c>
      <c r="S1210" s="15" t="s">
        <v>244</v>
      </c>
      <c r="T1210" s="15" t="s">
        <v>15349</v>
      </c>
      <c r="U1210" s="15" t="s">
        <v>5698</v>
      </c>
      <c r="V1210" s="15">
        <v>983084590</v>
      </c>
      <c r="W1210" s="15" t="s">
        <v>5559</v>
      </c>
      <c r="X1210" s="15" t="s">
        <v>39</v>
      </c>
      <c r="Y1210" s="15">
        <v>2</v>
      </c>
      <c r="Z1210" s="15" t="s">
        <v>609</v>
      </c>
      <c r="AA1210" s="15" t="s">
        <v>609</v>
      </c>
      <c r="AB1210" s="15">
        <v>44344</v>
      </c>
      <c r="AC1210" s="15" t="s">
        <v>9291</v>
      </c>
      <c r="AD1210" s="15" t="s">
        <v>9295</v>
      </c>
      <c r="AE1210" s="15" t="s">
        <v>9302</v>
      </c>
      <c r="AF1210" s="15" t="s">
        <v>5096</v>
      </c>
      <c r="AG1210" s="15" t="s">
        <v>9496</v>
      </c>
    </row>
    <row r="1211" spans="1:33" x14ac:dyDescent="0.45">
      <c r="A1211" s="15">
        <v>1001205</v>
      </c>
      <c r="B1211" s="15" t="s">
        <v>26</v>
      </c>
      <c r="C1211" s="18">
        <v>1719296764</v>
      </c>
      <c r="D1211" s="15">
        <v>1000</v>
      </c>
      <c r="E1211" s="15" t="s">
        <v>28</v>
      </c>
      <c r="F1211" s="15" t="s">
        <v>15253</v>
      </c>
      <c r="G1211" s="15" t="s">
        <v>29</v>
      </c>
      <c r="H1211" s="15" t="s">
        <v>5700</v>
      </c>
      <c r="I1211" s="15" t="s">
        <v>5701</v>
      </c>
      <c r="J1211" s="15" t="s">
        <v>5699</v>
      </c>
      <c r="K1211" s="15" t="s">
        <v>32</v>
      </c>
      <c r="L1211" s="15">
        <v>988579918</v>
      </c>
      <c r="M1211" s="15">
        <v>988579918</v>
      </c>
      <c r="N1211" s="15" t="s">
        <v>5242</v>
      </c>
      <c r="O1211" s="15" t="s">
        <v>5702</v>
      </c>
      <c r="P1211" s="15">
        <v>32053</v>
      </c>
      <c r="Q1211" s="15" t="s">
        <v>58</v>
      </c>
      <c r="R1211" s="15" t="s">
        <v>36</v>
      </c>
      <c r="S1211" s="15" t="s">
        <v>4869</v>
      </c>
      <c r="T1211" s="15" t="s">
        <v>15350</v>
      </c>
      <c r="U1211" s="15" t="s">
        <v>4765</v>
      </c>
      <c r="W1211" s="15" t="s">
        <v>5703</v>
      </c>
      <c r="X1211" s="15" t="s">
        <v>39</v>
      </c>
      <c r="Y1211" s="15">
        <v>0</v>
      </c>
      <c r="Z1211" s="15" t="s">
        <v>1125</v>
      </c>
      <c r="AA1211" s="15" t="s">
        <v>609</v>
      </c>
      <c r="AB1211" s="15">
        <v>44322</v>
      </c>
      <c r="AC1211" s="15" t="s">
        <v>9291</v>
      </c>
      <c r="AD1211" s="15" t="s">
        <v>9296</v>
      </c>
      <c r="AE1211" s="15" t="s">
        <v>9302</v>
      </c>
      <c r="AF1211" s="15" t="s">
        <v>5096</v>
      </c>
      <c r="AG1211" s="15" t="s">
        <v>9312</v>
      </c>
    </row>
    <row r="1212" spans="1:33" x14ac:dyDescent="0.45">
      <c r="A1212" s="15">
        <v>1001206</v>
      </c>
      <c r="B1212" s="15" t="s">
        <v>26</v>
      </c>
      <c r="C1212" s="18">
        <v>1715782593</v>
      </c>
      <c r="D1212" s="15">
        <v>1000</v>
      </c>
      <c r="E1212" s="15" t="s">
        <v>28</v>
      </c>
      <c r="F1212" s="15" t="s">
        <v>15253</v>
      </c>
      <c r="G1212" s="15" t="s">
        <v>29</v>
      </c>
      <c r="H1212" s="15" t="s">
        <v>673</v>
      </c>
      <c r="I1212" s="15" t="s">
        <v>4272</v>
      </c>
      <c r="J1212" s="15" t="s">
        <v>5704</v>
      </c>
      <c r="K1212" s="15" t="s">
        <v>32</v>
      </c>
      <c r="L1212" s="15">
        <v>999908221</v>
      </c>
      <c r="M1212" s="15">
        <v>999908221</v>
      </c>
      <c r="N1212" s="15" t="s">
        <v>5705</v>
      </c>
      <c r="O1212" s="15" t="s">
        <v>5706</v>
      </c>
      <c r="P1212" s="15">
        <v>30362</v>
      </c>
      <c r="Q1212" s="15" t="s">
        <v>58</v>
      </c>
      <c r="R1212" s="15" t="s">
        <v>59</v>
      </c>
      <c r="S1212" s="15" t="s">
        <v>279</v>
      </c>
      <c r="T1212" s="15" t="s">
        <v>15324</v>
      </c>
      <c r="U1212" s="15" t="s">
        <v>4554</v>
      </c>
      <c r="V1212" s="15">
        <v>2356246</v>
      </c>
      <c r="W1212" s="15" t="s">
        <v>5707</v>
      </c>
      <c r="X1212" s="15" t="s">
        <v>39</v>
      </c>
      <c r="Y1212" s="15">
        <v>3</v>
      </c>
      <c r="Z1212" s="15" t="s">
        <v>1125</v>
      </c>
      <c r="AA1212" s="15" t="s">
        <v>609</v>
      </c>
      <c r="AB1212" s="15">
        <v>44338</v>
      </c>
      <c r="AC1212" s="15" t="s">
        <v>9291</v>
      </c>
      <c r="AD1212" s="15" t="s">
        <v>9295</v>
      </c>
      <c r="AE1212" s="15" t="s">
        <v>9293</v>
      </c>
      <c r="AF1212" s="15" t="s">
        <v>511</v>
      </c>
      <c r="AG1212" s="15" t="s">
        <v>9347</v>
      </c>
    </row>
    <row r="1213" spans="1:33" x14ac:dyDescent="0.45">
      <c r="A1213" s="15">
        <v>1001207</v>
      </c>
      <c r="B1213" s="15" t="s">
        <v>1800</v>
      </c>
      <c r="C1213" s="18">
        <v>1722317656001</v>
      </c>
      <c r="D1213" s="15">
        <v>300</v>
      </c>
      <c r="E1213" s="15" t="s">
        <v>28</v>
      </c>
      <c r="F1213" s="15" t="s">
        <v>15253</v>
      </c>
      <c r="G1213" s="15" t="s">
        <v>29</v>
      </c>
      <c r="H1213" s="15" t="s">
        <v>737</v>
      </c>
      <c r="I1213" s="15" t="s">
        <v>703</v>
      </c>
      <c r="J1213" s="15" t="s">
        <v>927</v>
      </c>
      <c r="K1213" s="15" t="s">
        <v>32</v>
      </c>
      <c r="L1213" s="15">
        <v>3570122</v>
      </c>
      <c r="M1213" s="15">
        <v>980572376</v>
      </c>
      <c r="N1213" s="15" t="s">
        <v>928</v>
      </c>
      <c r="O1213" s="15" t="s">
        <v>929</v>
      </c>
      <c r="P1213" s="15">
        <v>32832</v>
      </c>
      <c r="Q1213" s="15" t="s">
        <v>35</v>
      </c>
      <c r="R1213" s="15" t="s">
        <v>59</v>
      </c>
      <c r="S1213" s="15" t="s">
        <v>79</v>
      </c>
      <c r="T1213" s="15" t="s">
        <v>79</v>
      </c>
      <c r="U1213" s="15" t="s">
        <v>930</v>
      </c>
      <c r="V1213" s="15">
        <v>980572376</v>
      </c>
      <c r="W1213" s="15" t="s">
        <v>931</v>
      </c>
      <c r="X1213" s="15" t="s">
        <v>39</v>
      </c>
      <c r="Y1213" s="15">
        <v>0</v>
      </c>
      <c r="Z1213" s="15" t="s">
        <v>46</v>
      </c>
      <c r="AA1213" s="15" t="s">
        <v>46</v>
      </c>
      <c r="AB1213" s="15">
        <v>44485</v>
      </c>
      <c r="AC1213" s="15" t="s">
        <v>9291</v>
      </c>
      <c r="AD1213" s="15" t="s">
        <v>9357</v>
      </c>
      <c r="AE1213" s="15" t="s">
        <v>9302</v>
      </c>
      <c r="AF1213" s="15" t="s">
        <v>5096</v>
      </c>
      <c r="AG1213" s="15" t="s">
        <v>9312</v>
      </c>
    </row>
    <row r="1214" spans="1:33" x14ac:dyDescent="0.45">
      <c r="A1214" s="15">
        <v>1001207</v>
      </c>
      <c r="B1214" s="15" t="s">
        <v>1800</v>
      </c>
      <c r="C1214" s="18">
        <v>1722317656001</v>
      </c>
      <c r="D1214" s="15">
        <v>300</v>
      </c>
      <c r="E1214" s="15" t="s">
        <v>28</v>
      </c>
      <c r="F1214" s="15" t="s">
        <v>15253</v>
      </c>
      <c r="G1214" s="15" t="s">
        <v>29</v>
      </c>
      <c r="H1214" s="15" t="s">
        <v>702</v>
      </c>
      <c r="I1214" s="15" t="s">
        <v>703</v>
      </c>
      <c r="J1214" s="15" t="s">
        <v>701</v>
      </c>
      <c r="K1214" s="15" t="s">
        <v>637</v>
      </c>
      <c r="L1214" s="15">
        <v>998574027</v>
      </c>
      <c r="M1214" s="15">
        <v>998574027</v>
      </c>
      <c r="N1214" s="15" t="s">
        <v>704</v>
      </c>
      <c r="O1214" s="15" t="s">
        <v>705</v>
      </c>
      <c r="P1214" s="15">
        <v>32360</v>
      </c>
      <c r="Q1214" s="15" t="s">
        <v>58</v>
      </c>
      <c r="R1214" s="15" t="s">
        <v>59</v>
      </c>
      <c r="S1214" s="15" t="s">
        <v>197</v>
      </c>
      <c r="T1214" s="15" t="s">
        <v>197</v>
      </c>
      <c r="U1214" s="15" t="s">
        <v>706</v>
      </c>
      <c r="W1214" s="15" t="s">
        <v>707</v>
      </c>
      <c r="X1214" s="15" t="s">
        <v>97</v>
      </c>
      <c r="Y1214" s="15">
        <v>0</v>
      </c>
      <c r="Z1214" s="15" t="s">
        <v>46</v>
      </c>
      <c r="AA1214" s="15" t="s">
        <v>46</v>
      </c>
      <c r="AB1214" s="15">
        <v>44485</v>
      </c>
      <c r="AC1214" s="15" t="s">
        <v>9291</v>
      </c>
      <c r="AD1214" s="15" t="s">
        <v>9357</v>
      </c>
      <c r="AE1214" s="15" t="s">
        <v>9302</v>
      </c>
      <c r="AF1214" s="15" t="s">
        <v>5096</v>
      </c>
      <c r="AG1214" s="15" t="s">
        <v>9312</v>
      </c>
    </row>
    <row r="1215" spans="1:33" x14ac:dyDescent="0.45">
      <c r="A1215" s="15">
        <v>1001208</v>
      </c>
      <c r="B1215" s="15" t="s">
        <v>26</v>
      </c>
      <c r="C1215" s="18">
        <v>401524574</v>
      </c>
      <c r="D1215" s="15">
        <v>500</v>
      </c>
      <c r="E1215" s="15" t="s">
        <v>70</v>
      </c>
      <c r="F1215" s="15" t="s">
        <v>15253</v>
      </c>
      <c r="G1215" s="15" t="s">
        <v>29</v>
      </c>
      <c r="H1215" s="15" t="s">
        <v>4184</v>
      </c>
      <c r="I1215" s="15" t="s">
        <v>5709</v>
      </c>
      <c r="J1215" s="15" t="s">
        <v>5708</v>
      </c>
      <c r="K1215" s="15" t="s">
        <v>32</v>
      </c>
      <c r="L1215" s="15">
        <v>980326967</v>
      </c>
      <c r="M1215" s="15">
        <v>980326967</v>
      </c>
      <c r="N1215" s="15" t="s">
        <v>33</v>
      </c>
      <c r="O1215" s="15" t="s">
        <v>5710</v>
      </c>
      <c r="P1215" s="15">
        <v>30422</v>
      </c>
      <c r="Q1215" s="15" t="s">
        <v>35</v>
      </c>
      <c r="R1215" s="15" t="s">
        <v>59</v>
      </c>
      <c r="S1215" s="15" t="s">
        <v>2114</v>
      </c>
      <c r="T1215" s="15" t="s">
        <v>15360</v>
      </c>
      <c r="U1215" s="15" t="s">
        <v>5711</v>
      </c>
      <c r="V1215" s="15">
        <v>980326967</v>
      </c>
      <c r="W1215" s="15" t="s">
        <v>5712</v>
      </c>
      <c r="X1215" s="15" t="s">
        <v>39</v>
      </c>
      <c r="Y1215" s="15">
        <v>0</v>
      </c>
      <c r="Z1215" s="15" t="s">
        <v>609</v>
      </c>
      <c r="AA1215" s="15" t="s">
        <v>609</v>
      </c>
      <c r="AB1215" s="15">
        <v>44371</v>
      </c>
      <c r="AC1215" s="15" t="s">
        <v>9291</v>
      </c>
      <c r="AD1215" s="15" t="s">
        <v>9295</v>
      </c>
      <c r="AE1215" s="15" t="s">
        <v>9314</v>
      </c>
      <c r="AF1215" s="15" t="s">
        <v>9333</v>
      </c>
      <c r="AG1215" s="15" t="s">
        <v>9303</v>
      </c>
    </row>
    <row r="1216" spans="1:33" x14ac:dyDescent="0.45">
      <c r="A1216" s="15">
        <v>1001209</v>
      </c>
      <c r="B1216" s="15" t="s">
        <v>26</v>
      </c>
      <c r="C1216" s="18">
        <v>605056282</v>
      </c>
      <c r="D1216" s="15">
        <v>400</v>
      </c>
      <c r="E1216" s="15" t="s">
        <v>70</v>
      </c>
      <c r="F1216" s="15" t="s">
        <v>15253</v>
      </c>
      <c r="G1216" s="15" t="s">
        <v>29</v>
      </c>
      <c r="H1216" s="15" t="s">
        <v>5714</v>
      </c>
      <c r="I1216" s="15" t="s">
        <v>2648</v>
      </c>
      <c r="J1216" s="15" t="s">
        <v>5713</v>
      </c>
      <c r="K1216" s="15" t="s">
        <v>32</v>
      </c>
      <c r="L1216" s="15">
        <v>979184004</v>
      </c>
      <c r="M1216" s="15" t="s">
        <v>33</v>
      </c>
      <c r="N1216" s="15" t="s">
        <v>5715</v>
      </c>
      <c r="O1216" s="15" t="s">
        <v>5716</v>
      </c>
      <c r="P1216" s="15">
        <v>34895</v>
      </c>
      <c r="Q1216" s="15" t="s">
        <v>35</v>
      </c>
      <c r="R1216" s="15" t="s">
        <v>36</v>
      </c>
      <c r="S1216" s="15" t="s">
        <v>51</v>
      </c>
      <c r="T1216" s="15" t="s">
        <v>51</v>
      </c>
      <c r="W1216" s="15" t="s">
        <v>5717</v>
      </c>
      <c r="X1216" s="15" t="s">
        <v>97</v>
      </c>
      <c r="Y1216" s="15">
        <v>0</v>
      </c>
      <c r="Z1216" s="15" t="s">
        <v>74</v>
      </c>
      <c r="AC1216" s="15" t="s">
        <v>9291</v>
      </c>
      <c r="AD1216" s="15" t="s">
        <v>9292</v>
      </c>
      <c r="AE1216" s="15" t="s">
        <v>9293</v>
      </c>
      <c r="AF1216" s="15" t="s">
        <v>511</v>
      </c>
      <c r="AG1216" s="15" t="s">
        <v>9301</v>
      </c>
    </row>
    <row r="1217" spans="1:33" x14ac:dyDescent="0.45">
      <c r="A1217" s="15">
        <v>1001210</v>
      </c>
      <c r="B1217" s="15" t="s">
        <v>26</v>
      </c>
      <c r="C1217" s="18">
        <v>603108002</v>
      </c>
      <c r="D1217" s="15">
        <v>0</v>
      </c>
      <c r="E1217" s="15" t="s">
        <v>70</v>
      </c>
      <c r="F1217" s="15" t="s">
        <v>15253</v>
      </c>
      <c r="G1217" s="15" t="s">
        <v>29</v>
      </c>
      <c r="H1217" s="15" t="s">
        <v>5719</v>
      </c>
      <c r="I1217" s="15" t="s">
        <v>5720</v>
      </c>
      <c r="J1217" s="15" t="s">
        <v>5718</v>
      </c>
      <c r="K1217" s="15" t="s">
        <v>32</v>
      </c>
      <c r="L1217" s="15">
        <v>985455606</v>
      </c>
      <c r="M1217" s="15" t="s">
        <v>33</v>
      </c>
      <c r="N1217" s="15" t="s">
        <v>33</v>
      </c>
      <c r="O1217" s="15" t="s">
        <v>5721</v>
      </c>
      <c r="P1217" s="15">
        <v>28682</v>
      </c>
      <c r="Q1217" s="15" t="s">
        <v>58</v>
      </c>
      <c r="R1217" s="15" t="s">
        <v>36</v>
      </c>
      <c r="S1217" s="15" t="s">
        <v>573</v>
      </c>
      <c r="T1217" s="15" t="s">
        <v>573</v>
      </c>
      <c r="W1217" s="15" t="s">
        <v>34</v>
      </c>
      <c r="X1217" s="15" t="s">
        <v>97</v>
      </c>
      <c r="Y1217" s="15">
        <v>0</v>
      </c>
      <c r="Z1217" s="15" t="s">
        <v>74</v>
      </c>
      <c r="AC1217" s="15" t="s">
        <v>9291</v>
      </c>
      <c r="AD1217" s="15" t="s">
        <v>9292</v>
      </c>
      <c r="AE1217" s="15" t="s">
        <v>9293</v>
      </c>
      <c r="AF1217" s="15" t="s">
        <v>9297</v>
      </c>
      <c r="AG1217" s="15" t="s">
        <v>9487</v>
      </c>
    </row>
    <row r="1218" spans="1:33" x14ac:dyDescent="0.45">
      <c r="A1218" s="15">
        <v>1001211</v>
      </c>
      <c r="B1218" s="15" t="s">
        <v>26</v>
      </c>
      <c r="C1218" s="18">
        <v>1104057540</v>
      </c>
      <c r="D1218" s="15">
        <v>0</v>
      </c>
      <c r="E1218" s="15" t="s">
        <v>70</v>
      </c>
      <c r="F1218" s="15" t="s">
        <v>15253</v>
      </c>
      <c r="G1218" s="15" t="s">
        <v>29</v>
      </c>
      <c r="H1218" s="15" t="s">
        <v>5723</v>
      </c>
      <c r="I1218" s="15" t="s">
        <v>5724</v>
      </c>
      <c r="J1218" s="15" t="s">
        <v>5722</v>
      </c>
      <c r="K1218" s="15" t="s">
        <v>32</v>
      </c>
      <c r="L1218" s="15" t="s">
        <v>33</v>
      </c>
      <c r="M1218" s="15">
        <v>969383726</v>
      </c>
      <c r="N1218" s="15" t="s">
        <v>5725</v>
      </c>
      <c r="O1218" s="15" t="s">
        <v>5726</v>
      </c>
      <c r="P1218" s="15">
        <v>31834</v>
      </c>
      <c r="Q1218" s="15" t="s">
        <v>35</v>
      </c>
      <c r="R1218" s="15" t="s">
        <v>36</v>
      </c>
      <c r="S1218" s="15" t="s">
        <v>2838</v>
      </c>
      <c r="T1218" s="15" t="s">
        <v>15324</v>
      </c>
      <c r="W1218" s="15" t="s">
        <v>34</v>
      </c>
      <c r="X1218" s="15" t="s">
        <v>39</v>
      </c>
      <c r="Y1218" s="15">
        <v>2</v>
      </c>
      <c r="Z1218" s="15" t="s">
        <v>609</v>
      </c>
      <c r="AC1218" s="15" t="s">
        <v>9291</v>
      </c>
      <c r="AD1218" s="15" t="s">
        <v>9292</v>
      </c>
      <c r="AE1218" s="15" t="s">
        <v>9393</v>
      </c>
      <c r="AF1218" s="15" t="s">
        <v>9393</v>
      </c>
      <c r="AG1218" s="15" t="s">
        <v>9537</v>
      </c>
    </row>
    <row r="1219" spans="1:33" x14ac:dyDescent="0.45">
      <c r="A1219" s="15">
        <v>1001212</v>
      </c>
      <c r="B1219" s="15" t="s">
        <v>26</v>
      </c>
      <c r="C1219" s="18">
        <v>1722373394</v>
      </c>
      <c r="D1219" s="15">
        <v>550</v>
      </c>
      <c r="E1219" s="15" t="s">
        <v>28</v>
      </c>
      <c r="F1219" s="15" t="s">
        <v>15253</v>
      </c>
      <c r="G1219" s="15" t="s">
        <v>29</v>
      </c>
      <c r="H1219" s="15" t="s">
        <v>4972</v>
      </c>
      <c r="I1219" s="15" t="s">
        <v>5728</v>
      </c>
      <c r="J1219" s="15" t="s">
        <v>5727</v>
      </c>
      <c r="K1219" s="15" t="s">
        <v>32</v>
      </c>
      <c r="L1219" s="15">
        <v>963683368</v>
      </c>
      <c r="M1219" s="15">
        <v>963683368</v>
      </c>
      <c r="N1219" s="15" t="s">
        <v>5729</v>
      </c>
      <c r="O1219" s="15" t="s">
        <v>5730</v>
      </c>
      <c r="P1219" s="15">
        <v>36104</v>
      </c>
      <c r="Q1219" s="15" t="s">
        <v>35</v>
      </c>
      <c r="R1219" s="15" t="s">
        <v>59</v>
      </c>
      <c r="S1219" s="15" t="s">
        <v>5731</v>
      </c>
      <c r="T1219" s="15" t="s">
        <v>15323</v>
      </c>
      <c r="U1219" s="15" t="s">
        <v>5732</v>
      </c>
      <c r="V1219" s="15" t="s">
        <v>33</v>
      </c>
      <c r="W1219" s="15" t="s">
        <v>5733</v>
      </c>
      <c r="X1219" s="15" t="s">
        <v>39</v>
      </c>
      <c r="Y1219" s="15">
        <v>0</v>
      </c>
      <c r="Z1219" s="15" t="s">
        <v>46</v>
      </c>
      <c r="AA1219" s="15" t="s">
        <v>609</v>
      </c>
      <c r="AB1219" s="15">
        <v>44341</v>
      </c>
      <c r="AC1219" s="15" t="s">
        <v>9291</v>
      </c>
      <c r="AD1219" s="15" t="s">
        <v>9292</v>
      </c>
      <c r="AE1219" s="15" t="s">
        <v>9302</v>
      </c>
      <c r="AF1219" s="15" t="s">
        <v>5096</v>
      </c>
      <c r="AG1219" s="15" t="s">
        <v>9312</v>
      </c>
    </row>
    <row r="1220" spans="1:33" x14ac:dyDescent="0.45">
      <c r="A1220" s="15">
        <v>1001213</v>
      </c>
      <c r="B1220" s="15" t="s">
        <v>26</v>
      </c>
      <c r="C1220" s="18">
        <v>1726364191</v>
      </c>
      <c r="D1220" s="15">
        <v>720</v>
      </c>
      <c r="E1220" s="15" t="s">
        <v>70</v>
      </c>
      <c r="F1220" s="15" t="s">
        <v>15253</v>
      </c>
      <c r="G1220" s="15" t="s">
        <v>29</v>
      </c>
      <c r="H1220" s="15" t="s">
        <v>5735</v>
      </c>
      <c r="I1220" s="15" t="s">
        <v>5736</v>
      </c>
      <c r="J1220" s="15" t="s">
        <v>5734</v>
      </c>
      <c r="K1220" s="15" t="s">
        <v>32</v>
      </c>
      <c r="L1220" s="15">
        <v>996456880</v>
      </c>
      <c r="M1220" s="15">
        <v>996456880</v>
      </c>
      <c r="N1220" s="15" t="s">
        <v>5737</v>
      </c>
      <c r="O1220" s="15" t="s">
        <v>5738</v>
      </c>
      <c r="P1220" s="15">
        <v>35686</v>
      </c>
      <c r="Q1220" s="15" t="s">
        <v>35</v>
      </c>
      <c r="R1220" s="15" t="s">
        <v>36</v>
      </c>
      <c r="S1220" s="15" t="s">
        <v>5739</v>
      </c>
      <c r="T1220" s="15" t="s">
        <v>15349</v>
      </c>
      <c r="U1220" s="15" t="s">
        <v>5740</v>
      </c>
      <c r="V1220" s="15" t="s">
        <v>33</v>
      </c>
      <c r="W1220" s="15" t="s">
        <v>5741</v>
      </c>
      <c r="X1220" s="15" t="s">
        <v>39</v>
      </c>
      <c r="Y1220" s="15">
        <v>1</v>
      </c>
      <c r="Z1220" s="15" t="s">
        <v>46</v>
      </c>
      <c r="AA1220" s="15" t="s">
        <v>609</v>
      </c>
      <c r="AB1220" s="15">
        <v>44350</v>
      </c>
      <c r="AC1220" s="15" t="s">
        <v>9291</v>
      </c>
      <c r="AD1220" s="15" t="s">
        <v>9292</v>
      </c>
      <c r="AE1220" s="15" t="s">
        <v>9302</v>
      </c>
      <c r="AF1220" s="15" t="s">
        <v>5096</v>
      </c>
      <c r="AG1220" s="15" t="s">
        <v>9312</v>
      </c>
    </row>
    <row r="1221" spans="1:33" x14ac:dyDescent="0.45">
      <c r="A1221" s="15">
        <v>1001214</v>
      </c>
      <c r="B1221" s="15" t="s">
        <v>26</v>
      </c>
      <c r="C1221" s="18">
        <v>602348252</v>
      </c>
      <c r="D1221" s="15">
        <v>350</v>
      </c>
      <c r="E1221" s="15" t="s">
        <v>28</v>
      </c>
      <c r="F1221" s="15" t="s">
        <v>15253</v>
      </c>
      <c r="G1221" s="15" t="s">
        <v>29</v>
      </c>
      <c r="H1221" s="15" t="s">
        <v>4093</v>
      </c>
      <c r="I1221" s="15" t="s">
        <v>5743</v>
      </c>
      <c r="J1221" s="15" t="s">
        <v>5742</v>
      </c>
      <c r="K1221" s="15" t="s">
        <v>32</v>
      </c>
      <c r="L1221" s="15">
        <v>990159964</v>
      </c>
      <c r="M1221" s="15">
        <v>990159964</v>
      </c>
      <c r="N1221" s="15" t="s">
        <v>33</v>
      </c>
      <c r="O1221" s="15" t="s">
        <v>5744</v>
      </c>
      <c r="P1221" s="15">
        <v>25545</v>
      </c>
      <c r="Q1221" s="15" t="s">
        <v>58</v>
      </c>
      <c r="R1221" s="15" t="s">
        <v>36</v>
      </c>
      <c r="S1221" s="15" t="s">
        <v>348</v>
      </c>
      <c r="T1221" s="15" t="s">
        <v>15325</v>
      </c>
      <c r="W1221" s="15" t="s">
        <v>5745</v>
      </c>
      <c r="X1221" s="15" t="s">
        <v>39</v>
      </c>
      <c r="Y1221" s="15">
        <v>3</v>
      </c>
      <c r="Z1221" s="15" t="s">
        <v>46</v>
      </c>
      <c r="AA1221" s="15" t="s">
        <v>609</v>
      </c>
      <c r="AB1221" s="15">
        <v>44354</v>
      </c>
      <c r="AC1221" s="15" t="s">
        <v>9291</v>
      </c>
      <c r="AD1221" s="15" t="s">
        <v>9295</v>
      </c>
      <c r="AE1221" s="15" t="s">
        <v>9293</v>
      </c>
      <c r="AF1221" s="15" t="s">
        <v>9369</v>
      </c>
      <c r="AG1221" s="15" t="s">
        <v>9390</v>
      </c>
    </row>
    <row r="1222" spans="1:33" x14ac:dyDescent="0.45">
      <c r="A1222" s="15">
        <v>1001215</v>
      </c>
      <c r="B1222" s="15" t="s">
        <v>26</v>
      </c>
      <c r="C1222" s="18">
        <v>1718891623</v>
      </c>
      <c r="D1222" s="15">
        <v>0</v>
      </c>
      <c r="E1222" s="15" t="s">
        <v>70</v>
      </c>
      <c r="F1222" s="15" t="s">
        <v>15253</v>
      </c>
      <c r="G1222" s="15" t="s">
        <v>29</v>
      </c>
      <c r="H1222" s="15" t="s">
        <v>5747</v>
      </c>
      <c r="I1222" s="15" t="s">
        <v>5748</v>
      </c>
      <c r="J1222" s="15" t="s">
        <v>5746</v>
      </c>
      <c r="K1222" s="15" t="s">
        <v>32</v>
      </c>
      <c r="L1222" s="15" t="s">
        <v>33</v>
      </c>
      <c r="M1222" s="15">
        <v>987410622</v>
      </c>
      <c r="N1222" s="15" t="s">
        <v>5749</v>
      </c>
      <c r="O1222" s="15" t="s">
        <v>5750</v>
      </c>
      <c r="P1222" s="15">
        <v>30969</v>
      </c>
      <c r="Q1222" s="15" t="s">
        <v>35</v>
      </c>
      <c r="R1222" s="15" t="s">
        <v>36</v>
      </c>
      <c r="S1222" s="15" t="s">
        <v>555</v>
      </c>
      <c r="T1222" s="15" t="s">
        <v>15325</v>
      </c>
      <c r="W1222" s="15" t="s">
        <v>5751</v>
      </c>
      <c r="X1222" s="15" t="s">
        <v>39</v>
      </c>
      <c r="Y1222" s="15">
        <v>3</v>
      </c>
      <c r="Z1222" s="15" t="s">
        <v>46</v>
      </c>
      <c r="AC1222" s="15" t="s">
        <v>9291</v>
      </c>
      <c r="AD1222" s="15" t="s">
        <v>9295</v>
      </c>
      <c r="AE1222" s="15" t="s">
        <v>9302</v>
      </c>
      <c r="AF1222" s="15" t="s">
        <v>5096</v>
      </c>
      <c r="AG1222" s="15" t="s">
        <v>9538</v>
      </c>
    </row>
    <row r="1223" spans="1:33" x14ac:dyDescent="0.45">
      <c r="A1223" s="15">
        <v>1001216</v>
      </c>
      <c r="B1223" s="15" t="s">
        <v>26</v>
      </c>
      <c r="C1223" s="18">
        <v>504754193</v>
      </c>
      <c r="D1223" s="15">
        <v>1500</v>
      </c>
      <c r="E1223" s="15" t="s">
        <v>70</v>
      </c>
      <c r="F1223" s="15" t="s">
        <v>15253</v>
      </c>
      <c r="G1223" s="15" t="s">
        <v>29</v>
      </c>
      <c r="H1223" s="15" t="s">
        <v>5753</v>
      </c>
      <c r="I1223" s="15" t="s">
        <v>5754</v>
      </c>
      <c r="J1223" s="15" t="s">
        <v>5752</v>
      </c>
      <c r="K1223" s="15" t="s">
        <v>32</v>
      </c>
      <c r="L1223" s="15" t="s">
        <v>33</v>
      </c>
      <c r="M1223" s="15">
        <v>983577410</v>
      </c>
      <c r="N1223" s="15" t="s">
        <v>5755</v>
      </c>
      <c r="O1223" s="15" t="s">
        <v>5756</v>
      </c>
      <c r="P1223" s="15">
        <v>37646</v>
      </c>
      <c r="Q1223" s="15" t="s">
        <v>35</v>
      </c>
      <c r="R1223" s="15" t="s">
        <v>36</v>
      </c>
      <c r="S1223" s="15" t="s">
        <v>1353</v>
      </c>
      <c r="T1223" s="15" t="s">
        <v>15324</v>
      </c>
      <c r="U1223" s="15" t="s">
        <v>5757</v>
      </c>
      <c r="V1223" s="15">
        <v>983577410</v>
      </c>
      <c r="W1223" s="15" t="s">
        <v>5758</v>
      </c>
      <c r="X1223" s="15" t="s">
        <v>39</v>
      </c>
      <c r="Y1223" s="15">
        <v>0</v>
      </c>
      <c r="Z1223" s="15" t="s">
        <v>1125</v>
      </c>
      <c r="AA1223" s="15" t="s">
        <v>665</v>
      </c>
      <c r="AB1223" s="15">
        <v>44436</v>
      </c>
      <c r="AC1223" s="15" t="s">
        <v>9291</v>
      </c>
      <c r="AD1223" s="15" t="s">
        <v>9292</v>
      </c>
      <c r="AE1223" s="15" t="s">
        <v>9302</v>
      </c>
      <c r="AF1223" s="15" t="s">
        <v>5096</v>
      </c>
      <c r="AG1223" s="15" t="s">
        <v>9312</v>
      </c>
    </row>
    <row r="1224" spans="1:33" x14ac:dyDescent="0.45">
      <c r="A1224" s="15">
        <v>1001217</v>
      </c>
      <c r="B1224" s="15" t="s">
        <v>26</v>
      </c>
      <c r="C1224" s="18">
        <v>502259476</v>
      </c>
      <c r="D1224" s="15">
        <v>500</v>
      </c>
      <c r="E1224" s="15" t="s">
        <v>70</v>
      </c>
      <c r="F1224" s="15" t="s">
        <v>15253</v>
      </c>
      <c r="G1224" s="15" t="s">
        <v>29</v>
      </c>
      <c r="H1224" s="15" t="s">
        <v>5760</v>
      </c>
      <c r="I1224" s="15" t="s">
        <v>5761</v>
      </c>
      <c r="J1224" s="15" t="s">
        <v>5759</v>
      </c>
      <c r="K1224" s="15" t="s">
        <v>32</v>
      </c>
      <c r="L1224" s="15">
        <v>995031835</v>
      </c>
      <c r="M1224" s="15">
        <v>995031835</v>
      </c>
      <c r="N1224" s="15" t="s">
        <v>33</v>
      </c>
      <c r="O1224" s="15" t="s">
        <v>5762</v>
      </c>
      <c r="P1224" s="15">
        <v>27852</v>
      </c>
      <c r="Q1224" s="15" t="s">
        <v>409</v>
      </c>
      <c r="R1224" s="15" t="s">
        <v>36</v>
      </c>
      <c r="S1224" s="15" t="s">
        <v>348</v>
      </c>
      <c r="T1224" s="15" t="s">
        <v>15325</v>
      </c>
      <c r="W1224" s="15" t="s">
        <v>5763</v>
      </c>
      <c r="X1224" s="15" t="s">
        <v>97</v>
      </c>
      <c r="Y1224" s="15">
        <v>3</v>
      </c>
      <c r="Z1224" s="15" t="s">
        <v>46</v>
      </c>
      <c r="AA1224" s="15" t="s">
        <v>609</v>
      </c>
      <c r="AB1224" s="15">
        <v>44351</v>
      </c>
      <c r="AC1224" s="15" t="s">
        <v>9291</v>
      </c>
      <c r="AD1224" s="15" t="s">
        <v>9295</v>
      </c>
      <c r="AE1224" s="15" t="s">
        <v>9363</v>
      </c>
      <c r="AF1224" s="15" t="s">
        <v>9364</v>
      </c>
      <c r="AG1224" s="15" t="s">
        <v>9364</v>
      </c>
    </row>
    <row r="1225" spans="1:33" x14ac:dyDescent="0.45">
      <c r="A1225" s="15">
        <v>1001218</v>
      </c>
      <c r="B1225" s="15" t="s">
        <v>26</v>
      </c>
      <c r="C1225" s="18">
        <v>1719683722</v>
      </c>
      <c r="D1225" s="15">
        <v>1500</v>
      </c>
      <c r="E1225" s="15" t="s">
        <v>70</v>
      </c>
      <c r="F1225" s="15" t="s">
        <v>15253</v>
      </c>
      <c r="G1225" s="15" t="s">
        <v>29</v>
      </c>
      <c r="H1225" s="15" t="s">
        <v>2220</v>
      </c>
      <c r="I1225" s="15" t="s">
        <v>5765</v>
      </c>
      <c r="J1225" s="15" t="s">
        <v>5764</v>
      </c>
      <c r="K1225" s="15" t="s">
        <v>32</v>
      </c>
      <c r="L1225" s="15">
        <v>969403566</v>
      </c>
      <c r="M1225" s="15">
        <v>969403566</v>
      </c>
      <c r="N1225" s="15" t="s">
        <v>33</v>
      </c>
      <c r="O1225" s="15" t="s">
        <v>5766</v>
      </c>
      <c r="P1225" s="15">
        <v>30694</v>
      </c>
      <c r="Q1225" s="15" t="s">
        <v>409</v>
      </c>
      <c r="R1225" s="15" t="s">
        <v>36</v>
      </c>
      <c r="S1225" s="15" t="s">
        <v>279</v>
      </c>
      <c r="T1225" s="15" t="s">
        <v>15324</v>
      </c>
      <c r="U1225" s="15" t="s">
        <v>5767</v>
      </c>
      <c r="V1225" s="15">
        <v>969403566</v>
      </c>
      <c r="W1225" s="15" t="s">
        <v>5766</v>
      </c>
      <c r="X1225" s="15" t="s">
        <v>39</v>
      </c>
      <c r="Y1225" s="15">
        <v>0</v>
      </c>
      <c r="Z1225" s="15" t="s">
        <v>609</v>
      </c>
      <c r="AA1225" s="15" t="s">
        <v>609</v>
      </c>
      <c r="AB1225" s="15">
        <v>44333</v>
      </c>
      <c r="AC1225" s="15" t="s">
        <v>9291</v>
      </c>
      <c r="AD1225" s="15" t="s">
        <v>9295</v>
      </c>
      <c r="AE1225" s="15" t="s">
        <v>9293</v>
      </c>
      <c r="AF1225" s="15" t="s">
        <v>9369</v>
      </c>
      <c r="AG1225" s="15" t="s">
        <v>9380</v>
      </c>
    </row>
    <row r="1226" spans="1:33" x14ac:dyDescent="0.45">
      <c r="A1226" s="15">
        <v>1001219</v>
      </c>
      <c r="B1226" s="15" t="s">
        <v>26</v>
      </c>
      <c r="C1226" s="18">
        <v>1759581935</v>
      </c>
      <c r="D1226" s="15">
        <v>600</v>
      </c>
      <c r="E1226" s="15" t="s">
        <v>5769</v>
      </c>
      <c r="F1226" s="15" t="s">
        <v>15254</v>
      </c>
      <c r="G1226" s="15" t="s">
        <v>29</v>
      </c>
      <c r="H1226" s="15" t="s">
        <v>5770</v>
      </c>
      <c r="I1226" s="15" t="s">
        <v>5771</v>
      </c>
      <c r="J1226" s="15" t="s">
        <v>5768</v>
      </c>
      <c r="K1226" s="15" t="s">
        <v>32</v>
      </c>
      <c r="L1226" s="15">
        <v>995613163</v>
      </c>
      <c r="M1226" s="15">
        <v>995613163</v>
      </c>
      <c r="N1226" s="15" t="s">
        <v>5772</v>
      </c>
      <c r="O1226" s="15" t="s">
        <v>5773</v>
      </c>
      <c r="P1226" s="15">
        <v>20090</v>
      </c>
      <c r="Q1226" s="15" t="s">
        <v>35</v>
      </c>
      <c r="R1226" s="15" t="s">
        <v>36</v>
      </c>
      <c r="S1226" s="15" t="s">
        <v>60</v>
      </c>
      <c r="T1226" s="15" t="s">
        <v>60</v>
      </c>
      <c r="W1226" s="15" t="s">
        <v>5774</v>
      </c>
      <c r="X1226" s="15" t="s">
        <v>97</v>
      </c>
      <c r="Y1226" s="15">
        <v>0</v>
      </c>
      <c r="Z1226" s="15" t="s">
        <v>46</v>
      </c>
      <c r="AA1226" s="15" t="s">
        <v>46</v>
      </c>
      <c r="AB1226" s="15">
        <v>44369</v>
      </c>
      <c r="AC1226" s="15" t="s">
        <v>9291</v>
      </c>
      <c r="AD1226" s="15" t="s">
        <v>9296</v>
      </c>
      <c r="AE1226" s="15" t="s">
        <v>9302</v>
      </c>
      <c r="AF1226" s="15" t="s">
        <v>5096</v>
      </c>
      <c r="AG1226" s="15" t="s">
        <v>9367</v>
      </c>
    </row>
    <row r="1227" spans="1:33" x14ac:dyDescent="0.45">
      <c r="A1227" s="15">
        <v>1001220</v>
      </c>
      <c r="B1227" s="15" t="s">
        <v>2683</v>
      </c>
      <c r="C1227" s="18" t="s">
        <v>14267</v>
      </c>
      <c r="D1227" s="15">
        <v>1500</v>
      </c>
      <c r="E1227" s="15" t="s">
        <v>5769</v>
      </c>
      <c r="F1227" s="15" t="s">
        <v>15254</v>
      </c>
      <c r="G1227" s="15" t="s">
        <v>29</v>
      </c>
      <c r="H1227" s="15" t="s">
        <v>5775</v>
      </c>
      <c r="I1227" s="15" t="s">
        <v>5776</v>
      </c>
      <c r="J1227" s="15" t="s">
        <v>5777</v>
      </c>
      <c r="K1227" s="15" t="s">
        <v>32</v>
      </c>
      <c r="L1227" s="15">
        <v>995613163</v>
      </c>
      <c r="M1227" s="15">
        <v>995613163</v>
      </c>
      <c r="N1227" s="15" t="s">
        <v>5772</v>
      </c>
      <c r="O1227" s="15" t="s">
        <v>5773</v>
      </c>
      <c r="P1227" s="15">
        <v>31180</v>
      </c>
      <c r="Q1227" s="15" t="s">
        <v>58</v>
      </c>
      <c r="R1227" s="15" t="s">
        <v>36</v>
      </c>
      <c r="S1227" s="15" t="s">
        <v>79</v>
      </c>
      <c r="T1227" s="15" t="s">
        <v>79</v>
      </c>
      <c r="V1227" s="15">
        <v>995613163</v>
      </c>
      <c r="W1227" s="15" t="s">
        <v>5774</v>
      </c>
      <c r="X1227" s="15" t="s">
        <v>39</v>
      </c>
      <c r="Y1227" s="15">
        <v>0</v>
      </c>
      <c r="Z1227" s="15" t="s">
        <v>46</v>
      </c>
      <c r="AA1227" s="15" t="s">
        <v>74</v>
      </c>
      <c r="AB1227" s="15">
        <v>44392</v>
      </c>
      <c r="AC1227" s="15" t="s">
        <v>9291</v>
      </c>
      <c r="AD1227" s="15" t="s">
        <v>9292</v>
      </c>
      <c r="AE1227" s="15" t="s">
        <v>9302</v>
      </c>
      <c r="AF1227" s="15" t="s">
        <v>5096</v>
      </c>
      <c r="AG1227" s="15" t="s">
        <v>9367</v>
      </c>
    </row>
    <row r="1228" spans="1:33" x14ac:dyDescent="0.45">
      <c r="A1228" s="15">
        <v>1001221</v>
      </c>
      <c r="B1228" s="15" t="s">
        <v>26</v>
      </c>
      <c r="C1228" s="18">
        <v>1705227047</v>
      </c>
      <c r="D1228" s="15">
        <v>800</v>
      </c>
      <c r="E1228" s="15" t="s">
        <v>70</v>
      </c>
      <c r="F1228" s="15" t="s">
        <v>15253</v>
      </c>
      <c r="G1228" s="15" t="s">
        <v>29</v>
      </c>
      <c r="H1228" s="15" t="s">
        <v>5779</v>
      </c>
      <c r="I1228" s="15" t="s">
        <v>3060</v>
      </c>
      <c r="J1228" s="15" t="s">
        <v>5778</v>
      </c>
      <c r="K1228" s="15" t="s">
        <v>32</v>
      </c>
      <c r="L1228" s="15">
        <v>992700032</v>
      </c>
      <c r="M1228" s="15">
        <v>992700032</v>
      </c>
      <c r="N1228" s="15" t="s">
        <v>5780</v>
      </c>
      <c r="O1228" s="15" t="s">
        <v>4355</v>
      </c>
      <c r="P1228" s="15">
        <v>24612</v>
      </c>
      <c r="Q1228" s="15" t="s">
        <v>58</v>
      </c>
      <c r="R1228" s="15" t="s">
        <v>36</v>
      </c>
      <c r="S1228" s="15" t="s">
        <v>275</v>
      </c>
      <c r="T1228" s="15" t="s">
        <v>15324</v>
      </c>
      <c r="U1228" s="15" t="s">
        <v>5781</v>
      </c>
      <c r="W1228" s="15" t="s">
        <v>5782</v>
      </c>
      <c r="X1228" s="15" t="s">
        <v>39</v>
      </c>
      <c r="Y1228" s="15">
        <v>0</v>
      </c>
      <c r="Z1228" s="15" t="s">
        <v>609</v>
      </c>
      <c r="AA1228" s="15" t="s">
        <v>609</v>
      </c>
      <c r="AB1228" s="15">
        <v>44337</v>
      </c>
      <c r="AC1228" s="15" t="s">
        <v>9291</v>
      </c>
      <c r="AD1228" s="15" t="s">
        <v>9292</v>
      </c>
      <c r="AE1228" s="15" t="s">
        <v>9302</v>
      </c>
      <c r="AF1228" s="15" t="s">
        <v>5096</v>
      </c>
      <c r="AG1228" s="15" t="s">
        <v>9312</v>
      </c>
    </row>
    <row r="1229" spans="1:33" x14ac:dyDescent="0.45">
      <c r="A1229" s="15">
        <v>1001222</v>
      </c>
      <c r="B1229" s="15" t="s">
        <v>26</v>
      </c>
      <c r="C1229" s="18">
        <v>1714025754</v>
      </c>
      <c r="D1229" s="15">
        <v>500</v>
      </c>
      <c r="E1229" s="15" t="s">
        <v>70</v>
      </c>
      <c r="F1229" s="15" t="s">
        <v>15253</v>
      </c>
      <c r="G1229" s="15" t="s">
        <v>29</v>
      </c>
      <c r="H1229" s="15" t="s">
        <v>5784</v>
      </c>
      <c r="I1229" s="15" t="s">
        <v>5785</v>
      </c>
      <c r="J1229" s="15" t="s">
        <v>5783</v>
      </c>
      <c r="K1229" s="15" t="s">
        <v>32</v>
      </c>
      <c r="L1229" s="15">
        <v>987319398</v>
      </c>
      <c r="M1229" s="15">
        <v>2536595</v>
      </c>
      <c r="N1229" s="15" t="s">
        <v>33</v>
      </c>
      <c r="O1229" s="15" t="s">
        <v>5786</v>
      </c>
      <c r="P1229" s="15">
        <v>28099</v>
      </c>
      <c r="Q1229" s="15" t="s">
        <v>58</v>
      </c>
      <c r="R1229" s="15" t="s">
        <v>36</v>
      </c>
      <c r="S1229" s="15" t="s">
        <v>5787</v>
      </c>
      <c r="T1229" s="15" t="s">
        <v>15330</v>
      </c>
      <c r="U1229" s="15" t="s">
        <v>33</v>
      </c>
      <c r="V1229" s="15">
        <v>2536595</v>
      </c>
      <c r="W1229" s="15" t="s">
        <v>5788</v>
      </c>
      <c r="X1229" s="15" t="s">
        <v>39</v>
      </c>
      <c r="Y1229" s="15">
        <v>0</v>
      </c>
      <c r="Z1229" s="15" t="s">
        <v>609</v>
      </c>
      <c r="AA1229" s="15" t="s">
        <v>609</v>
      </c>
      <c r="AB1229" s="15">
        <v>44334</v>
      </c>
      <c r="AC1229" s="15" t="s">
        <v>9291</v>
      </c>
      <c r="AD1229" s="15" t="s">
        <v>9292</v>
      </c>
      <c r="AE1229" s="15" t="s">
        <v>9539</v>
      </c>
      <c r="AF1229" s="15" t="s">
        <v>9539</v>
      </c>
      <c r="AG1229" s="15" t="s">
        <v>9540</v>
      </c>
    </row>
    <row r="1230" spans="1:33" x14ac:dyDescent="0.45">
      <c r="A1230" s="15">
        <v>1001223</v>
      </c>
      <c r="B1230" s="15" t="s">
        <v>26</v>
      </c>
      <c r="C1230" s="18">
        <v>600832968</v>
      </c>
      <c r="D1230" s="15">
        <v>400</v>
      </c>
      <c r="E1230" s="15" t="s">
        <v>28</v>
      </c>
      <c r="F1230" s="15" t="s">
        <v>15253</v>
      </c>
      <c r="G1230" s="15" t="s">
        <v>29</v>
      </c>
      <c r="H1230" s="15" t="s">
        <v>5790</v>
      </c>
      <c r="I1230" s="15" t="s">
        <v>5791</v>
      </c>
      <c r="J1230" s="15" t="s">
        <v>5789</v>
      </c>
      <c r="K1230" s="15" t="s">
        <v>32</v>
      </c>
      <c r="L1230" s="15">
        <v>999369726</v>
      </c>
      <c r="M1230" s="15" t="s">
        <v>33</v>
      </c>
      <c r="N1230" s="15" t="s">
        <v>33</v>
      </c>
      <c r="O1230" s="15" t="s">
        <v>5792</v>
      </c>
      <c r="P1230" s="15">
        <v>19201</v>
      </c>
      <c r="Q1230" s="15" t="s">
        <v>35</v>
      </c>
      <c r="R1230" s="15" t="s">
        <v>36</v>
      </c>
      <c r="S1230" s="15" t="s">
        <v>171</v>
      </c>
      <c r="T1230" s="15" t="s">
        <v>15306</v>
      </c>
      <c r="W1230" s="15" t="s">
        <v>34</v>
      </c>
      <c r="X1230" s="15" t="s">
        <v>97</v>
      </c>
      <c r="Y1230" s="15">
        <v>0</v>
      </c>
      <c r="Z1230" s="15" t="s">
        <v>74</v>
      </c>
      <c r="AC1230" s="15" t="s">
        <v>9291</v>
      </c>
      <c r="AD1230" s="15" t="s">
        <v>9295</v>
      </c>
      <c r="AE1230" s="15" t="s">
        <v>9293</v>
      </c>
      <c r="AF1230" s="15" t="s">
        <v>511</v>
      </c>
      <c r="AG1230" s="15" t="s">
        <v>9294</v>
      </c>
    </row>
    <row r="1231" spans="1:33" x14ac:dyDescent="0.45">
      <c r="A1231" s="15">
        <v>1001224</v>
      </c>
      <c r="B1231" s="15" t="s">
        <v>26</v>
      </c>
      <c r="C1231" s="18">
        <v>1703465151</v>
      </c>
      <c r="D1231" s="15">
        <v>600</v>
      </c>
      <c r="E1231" s="15" t="s">
        <v>70</v>
      </c>
      <c r="F1231" s="15" t="s">
        <v>15253</v>
      </c>
      <c r="G1231" s="15" t="s">
        <v>29</v>
      </c>
      <c r="H1231" s="15" t="s">
        <v>4184</v>
      </c>
      <c r="I1231" s="15" t="s">
        <v>5794</v>
      </c>
      <c r="J1231" s="15" t="s">
        <v>5793</v>
      </c>
      <c r="K1231" s="15" t="s">
        <v>32</v>
      </c>
      <c r="L1231" s="15">
        <v>984728615</v>
      </c>
      <c r="M1231" s="15">
        <v>2534756</v>
      </c>
      <c r="N1231" s="15" t="s">
        <v>33</v>
      </c>
      <c r="O1231" s="15" t="s">
        <v>5795</v>
      </c>
      <c r="P1231" s="15">
        <v>19005</v>
      </c>
      <c r="Q1231" s="15" t="s">
        <v>35</v>
      </c>
      <c r="R1231" s="15" t="s">
        <v>59</v>
      </c>
      <c r="S1231" s="15" t="s">
        <v>5796</v>
      </c>
      <c r="T1231" s="15" t="s">
        <v>15355</v>
      </c>
      <c r="W1231" s="15" t="s">
        <v>34</v>
      </c>
      <c r="X1231" s="15" t="s">
        <v>39</v>
      </c>
      <c r="Y1231" s="15">
        <v>0</v>
      </c>
      <c r="Z1231" s="15" t="s">
        <v>609</v>
      </c>
      <c r="AA1231" s="15" t="s">
        <v>609</v>
      </c>
      <c r="AB1231" s="15">
        <v>44335</v>
      </c>
      <c r="AC1231" s="15" t="s">
        <v>9291</v>
      </c>
      <c r="AD1231" s="15" t="s">
        <v>9292</v>
      </c>
      <c r="AE1231" s="15" t="s">
        <v>9309</v>
      </c>
      <c r="AF1231" s="15" t="s">
        <v>9310</v>
      </c>
      <c r="AG1231" s="15" t="s">
        <v>9431</v>
      </c>
    </row>
    <row r="1232" spans="1:33" x14ac:dyDescent="0.45">
      <c r="A1232" s="15">
        <v>1001225</v>
      </c>
      <c r="B1232" s="15" t="s">
        <v>26</v>
      </c>
      <c r="C1232" s="18">
        <v>201647237</v>
      </c>
      <c r="D1232" s="15">
        <v>650</v>
      </c>
      <c r="E1232" s="15" t="s">
        <v>70</v>
      </c>
      <c r="F1232" s="15" t="s">
        <v>15253</v>
      </c>
      <c r="G1232" s="15" t="s">
        <v>29</v>
      </c>
      <c r="H1232" s="15" t="s">
        <v>5798</v>
      </c>
      <c r="I1232" s="15" t="s">
        <v>5799</v>
      </c>
      <c r="J1232" s="15" t="s">
        <v>5797</v>
      </c>
      <c r="K1232" s="15" t="s">
        <v>32</v>
      </c>
      <c r="L1232" s="15">
        <v>967314286</v>
      </c>
      <c r="M1232" s="15">
        <v>967314286</v>
      </c>
      <c r="N1232" s="15" t="s">
        <v>33</v>
      </c>
      <c r="O1232" s="15" t="s">
        <v>5800</v>
      </c>
      <c r="P1232" s="15">
        <v>29361</v>
      </c>
      <c r="Q1232" s="15" t="s">
        <v>58</v>
      </c>
      <c r="R1232" s="15" t="s">
        <v>59</v>
      </c>
      <c r="S1232" s="15" t="s">
        <v>1114</v>
      </c>
      <c r="T1232" s="15" t="s">
        <v>15323</v>
      </c>
      <c r="U1232" s="15" t="s">
        <v>5801</v>
      </c>
      <c r="W1232" s="15" t="s">
        <v>5802</v>
      </c>
      <c r="X1232" s="15" t="s">
        <v>39</v>
      </c>
      <c r="Y1232" s="15">
        <v>0</v>
      </c>
      <c r="Z1232" s="15" t="s">
        <v>609</v>
      </c>
      <c r="AA1232" s="15" t="s">
        <v>609</v>
      </c>
      <c r="AB1232" s="15">
        <v>44341</v>
      </c>
      <c r="AC1232" s="15" t="s">
        <v>9291</v>
      </c>
      <c r="AD1232" s="15" t="s">
        <v>9292</v>
      </c>
      <c r="AE1232" s="15" t="s">
        <v>9305</v>
      </c>
      <c r="AF1232" s="15" t="s">
        <v>9450</v>
      </c>
      <c r="AG1232" s="15" t="s">
        <v>9512</v>
      </c>
    </row>
    <row r="1233" spans="1:33" x14ac:dyDescent="0.45">
      <c r="A1233" s="15">
        <v>1001226</v>
      </c>
      <c r="B1233" s="15" t="s">
        <v>26</v>
      </c>
      <c r="C1233" s="18">
        <v>1726149964</v>
      </c>
      <c r="D1233" s="15">
        <v>0</v>
      </c>
      <c r="E1233" s="15" t="s">
        <v>70</v>
      </c>
      <c r="F1233" s="15" t="s">
        <v>15253</v>
      </c>
      <c r="G1233" s="15" t="s">
        <v>29</v>
      </c>
      <c r="H1233" s="15" t="s">
        <v>5804</v>
      </c>
      <c r="I1233" s="15" t="s">
        <v>5805</v>
      </c>
      <c r="J1233" s="15" t="s">
        <v>5803</v>
      </c>
      <c r="K1233" s="15" t="s">
        <v>32</v>
      </c>
      <c r="L1233" s="15">
        <v>983235032</v>
      </c>
      <c r="M1233" s="15">
        <v>983235032</v>
      </c>
      <c r="N1233" s="15" t="s">
        <v>5806</v>
      </c>
      <c r="O1233" s="15" t="s">
        <v>5807</v>
      </c>
      <c r="P1233" s="15">
        <v>36370</v>
      </c>
      <c r="Q1233" s="15" t="s">
        <v>35</v>
      </c>
      <c r="R1233" s="15" t="s">
        <v>59</v>
      </c>
      <c r="S1233" s="15" t="s">
        <v>51</v>
      </c>
      <c r="T1233" s="15" t="s">
        <v>51</v>
      </c>
      <c r="W1233" s="15" t="s">
        <v>34</v>
      </c>
      <c r="X1233" s="15" t="s">
        <v>39</v>
      </c>
      <c r="Y1233" s="15">
        <v>0</v>
      </c>
      <c r="Z1233" s="15" t="s">
        <v>609</v>
      </c>
      <c r="AC1233" s="15" t="s">
        <v>9291</v>
      </c>
      <c r="AD1233" s="15" t="s">
        <v>9295</v>
      </c>
      <c r="AE1233" s="15" t="s">
        <v>9302</v>
      </c>
      <c r="AF1233" s="15" t="s">
        <v>5096</v>
      </c>
      <c r="AG1233" s="15" t="s">
        <v>9367</v>
      </c>
    </row>
    <row r="1234" spans="1:33" x14ac:dyDescent="0.45">
      <c r="A1234" s="15">
        <v>1001227</v>
      </c>
      <c r="B1234" s="15" t="s">
        <v>26</v>
      </c>
      <c r="C1234" s="18">
        <v>1715757280</v>
      </c>
      <c r="D1234" s="15">
        <v>6000</v>
      </c>
      <c r="E1234" s="15" t="s">
        <v>28</v>
      </c>
      <c r="F1234" s="15" t="s">
        <v>15253</v>
      </c>
      <c r="G1234" s="15" t="s">
        <v>29</v>
      </c>
      <c r="H1234" s="15" t="s">
        <v>1558</v>
      </c>
      <c r="I1234" s="15" t="s">
        <v>2667</v>
      </c>
      <c r="J1234" s="15" t="s">
        <v>5808</v>
      </c>
      <c r="K1234" s="15" t="s">
        <v>32</v>
      </c>
      <c r="L1234" s="15">
        <v>983944979</v>
      </c>
      <c r="M1234" s="15">
        <v>983944979</v>
      </c>
      <c r="N1234" s="15" t="s">
        <v>5809</v>
      </c>
      <c r="O1234" s="15" t="s">
        <v>5810</v>
      </c>
      <c r="P1234" s="15">
        <v>29259</v>
      </c>
      <c r="Q1234" s="15" t="s">
        <v>58</v>
      </c>
      <c r="R1234" s="15" t="s">
        <v>59</v>
      </c>
      <c r="S1234" s="15" t="s">
        <v>348</v>
      </c>
      <c r="T1234" s="15" t="s">
        <v>15325</v>
      </c>
      <c r="U1234" s="15" t="s">
        <v>3735</v>
      </c>
      <c r="V1234" s="15">
        <v>983944979</v>
      </c>
      <c r="W1234" s="15" t="s">
        <v>5811</v>
      </c>
      <c r="X1234" s="15" t="s">
        <v>39</v>
      </c>
      <c r="Y1234" s="15">
        <v>2</v>
      </c>
      <c r="Z1234" s="15" t="s">
        <v>609</v>
      </c>
      <c r="AA1234" s="15" t="s">
        <v>46</v>
      </c>
      <c r="AB1234" s="15">
        <v>44342</v>
      </c>
      <c r="AC1234" s="15" t="s">
        <v>9291</v>
      </c>
      <c r="AD1234" s="15" t="s">
        <v>9295</v>
      </c>
      <c r="AE1234" s="15" t="s">
        <v>9293</v>
      </c>
      <c r="AF1234" s="15" t="s">
        <v>511</v>
      </c>
      <c r="AG1234" s="15" t="s">
        <v>9294</v>
      </c>
    </row>
    <row r="1235" spans="1:33" x14ac:dyDescent="0.45">
      <c r="A1235" s="15">
        <v>1001228</v>
      </c>
      <c r="B1235" s="15" t="s">
        <v>26</v>
      </c>
      <c r="C1235" s="18">
        <v>1722774013</v>
      </c>
      <c r="D1235" s="15">
        <v>400</v>
      </c>
      <c r="E1235" s="15" t="s">
        <v>70</v>
      </c>
      <c r="F1235" s="15" t="s">
        <v>15253</v>
      </c>
      <c r="G1235" s="15" t="s">
        <v>29</v>
      </c>
      <c r="H1235" s="15" t="s">
        <v>5813</v>
      </c>
      <c r="I1235" s="15" t="s">
        <v>5814</v>
      </c>
      <c r="J1235" s="15" t="s">
        <v>5812</v>
      </c>
      <c r="K1235" s="15" t="s">
        <v>32</v>
      </c>
      <c r="L1235" s="15">
        <v>984264899</v>
      </c>
      <c r="M1235" s="15">
        <v>984264899</v>
      </c>
      <c r="N1235" s="15" t="s">
        <v>33</v>
      </c>
      <c r="O1235" s="15" t="s">
        <v>5815</v>
      </c>
      <c r="P1235" s="15">
        <v>33490</v>
      </c>
      <c r="Q1235" s="15" t="s">
        <v>58</v>
      </c>
      <c r="R1235" s="15" t="s">
        <v>36</v>
      </c>
      <c r="S1235" s="15" t="s">
        <v>599</v>
      </c>
      <c r="T1235" s="15" t="s">
        <v>15324</v>
      </c>
      <c r="U1235" s="15" t="s">
        <v>33</v>
      </c>
      <c r="V1235" s="15">
        <v>984264899</v>
      </c>
      <c r="W1235" s="15" t="s">
        <v>34</v>
      </c>
      <c r="X1235" s="15" t="s">
        <v>39</v>
      </c>
      <c r="Y1235" s="15">
        <v>0</v>
      </c>
      <c r="Z1235" s="15" t="s">
        <v>609</v>
      </c>
      <c r="AA1235" s="15" t="s">
        <v>609</v>
      </c>
      <c r="AB1235" s="15">
        <v>44341</v>
      </c>
      <c r="AC1235" s="15" t="s">
        <v>9291</v>
      </c>
      <c r="AD1235" s="15" t="s">
        <v>9292</v>
      </c>
      <c r="AE1235" s="15" t="s">
        <v>9302</v>
      </c>
      <c r="AF1235" s="15" t="s">
        <v>5096</v>
      </c>
      <c r="AG1235" s="15" t="s">
        <v>9418</v>
      </c>
    </row>
    <row r="1236" spans="1:33" x14ac:dyDescent="0.45">
      <c r="A1236" s="15">
        <v>1001229</v>
      </c>
      <c r="B1236" s="15" t="s">
        <v>26</v>
      </c>
      <c r="C1236" s="18">
        <v>1724944184</v>
      </c>
      <c r="D1236" s="15">
        <v>5000</v>
      </c>
      <c r="E1236" s="15" t="s">
        <v>70</v>
      </c>
      <c r="F1236" s="15" t="s">
        <v>15253</v>
      </c>
      <c r="G1236" s="15" t="s">
        <v>29</v>
      </c>
      <c r="H1236" s="15" t="s">
        <v>5817</v>
      </c>
      <c r="I1236" s="15" t="s">
        <v>5529</v>
      </c>
      <c r="J1236" s="15" t="s">
        <v>5816</v>
      </c>
      <c r="K1236" s="15" t="s">
        <v>32</v>
      </c>
      <c r="L1236" s="15">
        <v>960719898</v>
      </c>
      <c r="M1236" s="15">
        <v>960719898</v>
      </c>
      <c r="N1236" s="15" t="s">
        <v>5818</v>
      </c>
      <c r="O1236" s="15" t="s">
        <v>5819</v>
      </c>
      <c r="P1236" s="15">
        <v>32446</v>
      </c>
      <c r="Q1236" s="15" t="s">
        <v>35</v>
      </c>
      <c r="R1236" s="15" t="s">
        <v>36</v>
      </c>
      <c r="S1236" s="15" t="s">
        <v>979</v>
      </c>
      <c r="T1236" s="15" t="s">
        <v>15349</v>
      </c>
      <c r="U1236" s="15" t="s">
        <v>5820</v>
      </c>
      <c r="V1236" s="15">
        <v>960719898</v>
      </c>
      <c r="W1236" s="15" t="s">
        <v>5821</v>
      </c>
      <c r="X1236" s="15" t="s">
        <v>39</v>
      </c>
      <c r="Y1236" s="15">
        <v>0</v>
      </c>
      <c r="Z1236" s="15" t="s">
        <v>609</v>
      </c>
      <c r="AA1236" s="15" t="s">
        <v>609</v>
      </c>
      <c r="AB1236" s="15">
        <v>44348</v>
      </c>
      <c r="AC1236" s="15" t="s">
        <v>9291</v>
      </c>
      <c r="AD1236" s="15" t="s">
        <v>9292</v>
      </c>
      <c r="AE1236" s="15" t="s">
        <v>9317</v>
      </c>
      <c r="AF1236" s="15" t="s">
        <v>9400</v>
      </c>
      <c r="AG1236" s="15" t="s">
        <v>9341</v>
      </c>
    </row>
    <row r="1237" spans="1:33" x14ac:dyDescent="0.45">
      <c r="A1237" s="15">
        <v>1001230</v>
      </c>
      <c r="B1237" s="15" t="s">
        <v>26</v>
      </c>
      <c r="C1237" s="18">
        <v>2100677737</v>
      </c>
      <c r="D1237" s="15">
        <v>700</v>
      </c>
      <c r="E1237" s="15" t="s">
        <v>70</v>
      </c>
      <c r="F1237" s="15" t="s">
        <v>15253</v>
      </c>
      <c r="G1237" s="15" t="s">
        <v>29</v>
      </c>
      <c r="H1237" s="15" t="s">
        <v>5823</v>
      </c>
      <c r="I1237" s="15" t="s">
        <v>5824</v>
      </c>
      <c r="J1237" s="15" t="s">
        <v>5822</v>
      </c>
      <c r="K1237" s="15" t="s">
        <v>32</v>
      </c>
      <c r="L1237" s="15">
        <v>962568882</v>
      </c>
      <c r="M1237" s="15">
        <v>962568882</v>
      </c>
      <c r="N1237" s="15" t="s">
        <v>5825</v>
      </c>
      <c r="O1237" s="15" t="s">
        <v>5826</v>
      </c>
      <c r="P1237" s="15">
        <v>35234</v>
      </c>
      <c r="Q1237" s="15" t="s">
        <v>35</v>
      </c>
      <c r="R1237" s="15" t="s">
        <v>36</v>
      </c>
      <c r="S1237" s="15" t="s">
        <v>331</v>
      </c>
      <c r="T1237" s="15" t="s">
        <v>15324</v>
      </c>
      <c r="U1237" s="15" t="s">
        <v>5827</v>
      </c>
      <c r="V1237" s="15" t="s">
        <v>33</v>
      </c>
      <c r="W1237" s="15" t="s">
        <v>34</v>
      </c>
      <c r="X1237" s="15" t="s">
        <v>39</v>
      </c>
      <c r="Y1237" s="15">
        <v>0</v>
      </c>
      <c r="Z1237" s="15" t="s">
        <v>609</v>
      </c>
      <c r="AA1237" s="15" t="s">
        <v>609</v>
      </c>
      <c r="AB1237" s="15">
        <v>44336</v>
      </c>
      <c r="AC1237" s="15" t="s">
        <v>9291</v>
      </c>
      <c r="AD1237" s="15" t="s">
        <v>9357</v>
      </c>
      <c r="AE1237" s="15" t="s">
        <v>9302</v>
      </c>
      <c r="AF1237" s="15" t="s">
        <v>5096</v>
      </c>
      <c r="AG1237" s="15" t="s">
        <v>9367</v>
      </c>
    </row>
    <row r="1238" spans="1:33" x14ac:dyDescent="0.45">
      <c r="A1238" s="15">
        <v>1001231</v>
      </c>
      <c r="B1238" s="15" t="s">
        <v>26</v>
      </c>
      <c r="C1238" s="18">
        <v>1723259832</v>
      </c>
      <c r="D1238" s="15">
        <v>0</v>
      </c>
      <c r="E1238" s="15" t="s">
        <v>70</v>
      </c>
      <c r="F1238" s="15" t="s">
        <v>15253</v>
      </c>
      <c r="G1238" s="15" t="s">
        <v>29</v>
      </c>
      <c r="H1238" s="15" t="s">
        <v>5829</v>
      </c>
      <c r="I1238" s="15" t="s">
        <v>2498</v>
      </c>
      <c r="J1238" s="15" t="s">
        <v>5828</v>
      </c>
      <c r="K1238" s="15" t="s">
        <v>32</v>
      </c>
      <c r="L1238" s="15" t="s">
        <v>33</v>
      </c>
      <c r="M1238" s="15">
        <v>995613598</v>
      </c>
      <c r="N1238" s="15" t="s">
        <v>5830</v>
      </c>
      <c r="O1238" s="15" t="s">
        <v>5831</v>
      </c>
      <c r="P1238" s="15">
        <v>35581</v>
      </c>
      <c r="Q1238" s="15" t="s">
        <v>35</v>
      </c>
      <c r="R1238" s="15" t="s">
        <v>59</v>
      </c>
      <c r="S1238" s="15" t="s">
        <v>5731</v>
      </c>
      <c r="T1238" s="15" t="s">
        <v>15323</v>
      </c>
      <c r="U1238" s="15" t="s">
        <v>5832</v>
      </c>
      <c r="V1238" s="15">
        <v>26025122</v>
      </c>
      <c r="W1238" s="15" t="s">
        <v>5833</v>
      </c>
      <c r="X1238" s="15" t="s">
        <v>39</v>
      </c>
      <c r="Y1238" s="15">
        <v>0</v>
      </c>
      <c r="Z1238" s="15" t="s">
        <v>609</v>
      </c>
      <c r="AC1238" s="15" t="s">
        <v>9291</v>
      </c>
      <c r="AD1238" s="15" t="s">
        <v>9292</v>
      </c>
      <c r="AE1238" s="15" t="s">
        <v>9302</v>
      </c>
      <c r="AF1238" s="15" t="s">
        <v>5096</v>
      </c>
      <c r="AG1238" s="15" t="s">
        <v>9312</v>
      </c>
    </row>
    <row r="1239" spans="1:33" x14ac:dyDescent="0.45">
      <c r="A1239" s="15">
        <v>1001232</v>
      </c>
      <c r="B1239" s="15" t="s">
        <v>26</v>
      </c>
      <c r="C1239" s="18">
        <v>1751565506</v>
      </c>
      <c r="D1239" s="15">
        <v>500</v>
      </c>
      <c r="E1239" s="15" t="s">
        <v>28</v>
      </c>
      <c r="F1239" s="15" t="s">
        <v>15253</v>
      </c>
      <c r="G1239" s="15" t="s">
        <v>29</v>
      </c>
      <c r="H1239" s="15" t="s">
        <v>5420</v>
      </c>
      <c r="I1239" s="15" t="s">
        <v>652</v>
      </c>
      <c r="J1239" s="15" t="s">
        <v>5834</v>
      </c>
      <c r="K1239" s="15" t="s">
        <v>32</v>
      </c>
      <c r="L1239" s="15">
        <v>969636078</v>
      </c>
      <c r="M1239" s="15">
        <v>969636078</v>
      </c>
      <c r="N1239" s="15" t="s">
        <v>33</v>
      </c>
      <c r="O1239" s="15" t="s">
        <v>5835</v>
      </c>
      <c r="P1239" s="15">
        <v>36443</v>
      </c>
      <c r="Q1239" s="15" t="s">
        <v>35</v>
      </c>
      <c r="R1239" s="15" t="s">
        <v>36</v>
      </c>
      <c r="S1239" s="15" t="s">
        <v>348</v>
      </c>
      <c r="T1239" s="15" t="s">
        <v>15325</v>
      </c>
      <c r="U1239" s="15" t="s">
        <v>2299</v>
      </c>
      <c r="V1239" s="15">
        <v>2453369</v>
      </c>
      <c r="W1239" s="15" t="s">
        <v>5836</v>
      </c>
      <c r="X1239" s="15" t="s">
        <v>39</v>
      </c>
      <c r="Y1239" s="15">
        <v>0</v>
      </c>
      <c r="Z1239" s="15" t="s">
        <v>609</v>
      </c>
      <c r="AA1239" s="15" t="s">
        <v>609</v>
      </c>
      <c r="AB1239" s="15">
        <v>44343</v>
      </c>
      <c r="AC1239" s="15" t="s">
        <v>9291</v>
      </c>
      <c r="AD1239" s="15" t="s">
        <v>9295</v>
      </c>
      <c r="AE1239" s="15" t="s">
        <v>9293</v>
      </c>
      <c r="AF1239" s="15" t="s">
        <v>511</v>
      </c>
      <c r="AG1239" s="15" t="s">
        <v>9347</v>
      </c>
    </row>
    <row r="1240" spans="1:33" x14ac:dyDescent="0.45">
      <c r="A1240" s="15">
        <v>1001233</v>
      </c>
      <c r="B1240" s="15" t="s">
        <v>26</v>
      </c>
      <c r="C1240" s="18">
        <v>1103427124</v>
      </c>
      <c r="D1240" s="15">
        <v>0</v>
      </c>
      <c r="E1240" s="15" t="s">
        <v>28</v>
      </c>
      <c r="F1240" s="15" t="s">
        <v>15253</v>
      </c>
      <c r="G1240" s="15" t="s">
        <v>29</v>
      </c>
      <c r="H1240" s="15" t="s">
        <v>5838</v>
      </c>
      <c r="I1240" s="15" t="s">
        <v>5839</v>
      </c>
      <c r="J1240" s="15" t="s">
        <v>5837</v>
      </c>
      <c r="K1240" s="15" t="s">
        <v>32</v>
      </c>
      <c r="L1240" s="15">
        <v>999122573</v>
      </c>
      <c r="M1240" s="15">
        <v>999122573</v>
      </c>
      <c r="N1240" s="15" t="s">
        <v>33</v>
      </c>
      <c r="O1240" s="15" t="s">
        <v>5840</v>
      </c>
      <c r="P1240" s="15">
        <v>29001</v>
      </c>
      <c r="Q1240" s="15" t="s">
        <v>409</v>
      </c>
      <c r="R1240" s="15" t="s">
        <v>36</v>
      </c>
      <c r="S1240" s="15" t="s">
        <v>348</v>
      </c>
      <c r="T1240" s="15" t="s">
        <v>15325</v>
      </c>
      <c r="U1240" s="15" t="s">
        <v>33</v>
      </c>
      <c r="V1240" s="15" t="s">
        <v>33</v>
      </c>
      <c r="W1240" s="15" t="s">
        <v>34</v>
      </c>
      <c r="X1240" s="15" t="s">
        <v>39</v>
      </c>
      <c r="Y1240" s="15">
        <v>0</v>
      </c>
      <c r="Z1240" s="15" t="s">
        <v>609</v>
      </c>
      <c r="AC1240" s="15" t="s">
        <v>9291</v>
      </c>
      <c r="AD1240" s="15" t="s">
        <v>9292</v>
      </c>
      <c r="AE1240" s="15" t="s">
        <v>9348</v>
      </c>
      <c r="AF1240" s="15" t="s">
        <v>9519</v>
      </c>
      <c r="AG1240" s="15" t="s">
        <v>9519</v>
      </c>
    </row>
    <row r="1241" spans="1:33" x14ac:dyDescent="0.45">
      <c r="A1241" s="15">
        <v>1001234</v>
      </c>
      <c r="B1241" s="15" t="s">
        <v>26</v>
      </c>
      <c r="C1241" s="18">
        <v>1753295821</v>
      </c>
      <c r="D1241" s="15">
        <v>0</v>
      </c>
      <c r="E1241" s="15" t="s">
        <v>28</v>
      </c>
      <c r="F1241" s="15" t="s">
        <v>15253</v>
      </c>
      <c r="G1241" s="15" t="s">
        <v>29</v>
      </c>
      <c r="H1241" s="15" t="s">
        <v>5278</v>
      </c>
      <c r="I1241" s="15" t="s">
        <v>5842</v>
      </c>
      <c r="J1241" s="15" t="s">
        <v>5841</v>
      </c>
      <c r="K1241" s="15" t="s">
        <v>32</v>
      </c>
      <c r="L1241" s="15" t="s">
        <v>33</v>
      </c>
      <c r="M1241" s="15">
        <v>986085689</v>
      </c>
      <c r="N1241" s="15" t="s">
        <v>33</v>
      </c>
      <c r="O1241" s="15" t="s">
        <v>5843</v>
      </c>
      <c r="P1241" s="15">
        <v>41207</v>
      </c>
      <c r="Q1241" s="15" t="s">
        <v>35</v>
      </c>
      <c r="R1241" s="15" t="s">
        <v>59</v>
      </c>
      <c r="S1241" s="15" t="s">
        <v>51</v>
      </c>
      <c r="T1241" s="15" t="s">
        <v>51</v>
      </c>
      <c r="W1241" s="15" t="s">
        <v>34</v>
      </c>
      <c r="X1241" s="15" t="s">
        <v>39</v>
      </c>
      <c r="Y1241" s="15">
        <v>3</v>
      </c>
      <c r="Z1241" s="15" t="s">
        <v>46</v>
      </c>
      <c r="AC1241" s="15" t="s">
        <v>9291</v>
      </c>
      <c r="AD1241" s="15" t="s">
        <v>9295</v>
      </c>
      <c r="AE1241" s="15" t="s">
        <v>9302</v>
      </c>
      <c r="AF1241" s="15" t="s">
        <v>5096</v>
      </c>
      <c r="AG1241" s="15" t="s">
        <v>9356</v>
      </c>
    </row>
    <row r="1242" spans="1:33" x14ac:dyDescent="0.45">
      <c r="A1242" s="15">
        <v>1001235</v>
      </c>
      <c r="B1242" s="15" t="s">
        <v>2683</v>
      </c>
      <c r="C1242" s="18" t="s">
        <v>14274</v>
      </c>
      <c r="D1242" s="15">
        <v>1500</v>
      </c>
      <c r="E1242" s="15" t="s">
        <v>5844</v>
      </c>
      <c r="F1242" s="15" t="s">
        <v>15254</v>
      </c>
      <c r="G1242" s="15" t="s">
        <v>29</v>
      </c>
      <c r="H1242" s="15" t="s">
        <v>5775</v>
      </c>
      <c r="I1242" s="15" t="s">
        <v>5776</v>
      </c>
      <c r="J1242" s="15" t="s">
        <v>5777</v>
      </c>
      <c r="K1242" s="15" t="s">
        <v>32</v>
      </c>
      <c r="L1242" s="15">
        <v>995613163</v>
      </c>
      <c r="M1242" s="15">
        <v>995613163</v>
      </c>
      <c r="N1242" s="15" t="s">
        <v>5772</v>
      </c>
      <c r="O1242" s="15" t="s">
        <v>5773</v>
      </c>
      <c r="P1242" s="15">
        <v>31180</v>
      </c>
      <c r="Q1242" s="15" t="s">
        <v>58</v>
      </c>
      <c r="R1242" s="15" t="s">
        <v>36</v>
      </c>
      <c r="S1242" s="15" t="s">
        <v>79</v>
      </c>
      <c r="T1242" s="15" t="s">
        <v>79</v>
      </c>
      <c r="V1242" s="15">
        <v>995613163</v>
      </c>
      <c r="W1242" s="15" t="s">
        <v>5774</v>
      </c>
      <c r="X1242" s="15" t="s">
        <v>39</v>
      </c>
      <c r="Y1242" s="15">
        <v>0</v>
      </c>
      <c r="Z1242" s="15" t="s">
        <v>74</v>
      </c>
      <c r="AA1242" s="15" t="s">
        <v>74</v>
      </c>
      <c r="AB1242" s="15">
        <v>44392</v>
      </c>
      <c r="AC1242" s="15" t="s">
        <v>9291</v>
      </c>
      <c r="AD1242" s="15" t="s">
        <v>9296</v>
      </c>
      <c r="AE1242" s="15" t="s">
        <v>9302</v>
      </c>
      <c r="AF1242" s="15" t="s">
        <v>5096</v>
      </c>
      <c r="AG1242" s="15" t="s">
        <v>9367</v>
      </c>
    </row>
    <row r="1243" spans="1:33" x14ac:dyDescent="0.45">
      <c r="A1243" s="15">
        <v>1001236</v>
      </c>
      <c r="B1243" s="15" t="s">
        <v>26</v>
      </c>
      <c r="C1243" s="18">
        <v>1704171998</v>
      </c>
      <c r="D1243" s="15">
        <v>0</v>
      </c>
      <c r="E1243" s="15" t="s">
        <v>70</v>
      </c>
      <c r="F1243" s="15" t="s">
        <v>15253</v>
      </c>
      <c r="G1243" s="15" t="s">
        <v>29</v>
      </c>
      <c r="H1243" s="15" t="s">
        <v>5846</v>
      </c>
      <c r="I1243" s="15" t="s">
        <v>5847</v>
      </c>
      <c r="J1243" s="15" t="s">
        <v>5845</v>
      </c>
      <c r="K1243" s="15" t="s">
        <v>32</v>
      </c>
      <c r="L1243" s="15">
        <v>987666546</v>
      </c>
      <c r="M1243" s="15">
        <v>987666546</v>
      </c>
      <c r="N1243" s="15" t="s">
        <v>33</v>
      </c>
      <c r="O1243" s="15" t="s">
        <v>5848</v>
      </c>
      <c r="P1243" s="15">
        <v>20561</v>
      </c>
      <c r="Q1243" s="15" t="s">
        <v>58</v>
      </c>
      <c r="R1243" s="15" t="s">
        <v>59</v>
      </c>
      <c r="S1243" s="15" t="s">
        <v>5849</v>
      </c>
      <c r="T1243" s="15" t="s">
        <v>15359</v>
      </c>
      <c r="W1243" s="15" t="s">
        <v>34</v>
      </c>
      <c r="X1243" s="15" t="s">
        <v>39</v>
      </c>
      <c r="Y1243" s="15">
        <v>0</v>
      </c>
      <c r="Z1243" s="15" t="s">
        <v>609</v>
      </c>
      <c r="AC1243" s="15" t="s">
        <v>9291</v>
      </c>
      <c r="AD1243" s="15" t="s">
        <v>9295</v>
      </c>
      <c r="AE1243" s="15" t="s">
        <v>9302</v>
      </c>
      <c r="AF1243" s="15" t="s">
        <v>5096</v>
      </c>
      <c r="AG1243" s="15" t="s">
        <v>9426</v>
      </c>
    </row>
    <row r="1244" spans="1:33" x14ac:dyDescent="0.45">
      <c r="A1244" s="15">
        <v>1001237</v>
      </c>
      <c r="B1244" s="15" t="s">
        <v>26</v>
      </c>
      <c r="C1244" s="18">
        <v>1720316320</v>
      </c>
      <c r="D1244" s="15">
        <v>300</v>
      </c>
      <c r="E1244" s="15" t="s">
        <v>70</v>
      </c>
      <c r="F1244" s="15" t="s">
        <v>15253</v>
      </c>
      <c r="G1244" s="15" t="s">
        <v>29</v>
      </c>
      <c r="H1244" s="15" t="s">
        <v>3919</v>
      </c>
      <c r="I1244" s="15" t="s">
        <v>5851</v>
      </c>
      <c r="J1244" s="15" t="s">
        <v>5850</v>
      </c>
      <c r="K1244" s="15" t="s">
        <v>32</v>
      </c>
      <c r="L1244" s="15">
        <v>984256649</v>
      </c>
      <c r="M1244" s="15">
        <v>984256649</v>
      </c>
      <c r="N1244" s="15" t="s">
        <v>33</v>
      </c>
      <c r="O1244" s="15" t="s">
        <v>5852</v>
      </c>
      <c r="P1244" s="15">
        <v>32627</v>
      </c>
      <c r="Q1244" s="15" t="s">
        <v>58</v>
      </c>
      <c r="R1244" s="15" t="s">
        <v>36</v>
      </c>
      <c r="S1244" s="15" t="s">
        <v>5853</v>
      </c>
      <c r="T1244" s="15" t="s">
        <v>15325</v>
      </c>
      <c r="W1244" s="15" t="s">
        <v>3736</v>
      </c>
      <c r="X1244" s="15" t="s">
        <v>39</v>
      </c>
      <c r="Y1244" s="15">
        <v>3</v>
      </c>
      <c r="Z1244" s="15" t="s">
        <v>46</v>
      </c>
      <c r="AA1244" s="15" t="s">
        <v>609</v>
      </c>
      <c r="AB1244" s="15">
        <v>44361</v>
      </c>
      <c r="AC1244" s="15" t="s">
        <v>9291</v>
      </c>
      <c r="AD1244" s="15" t="s">
        <v>9295</v>
      </c>
      <c r="AE1244" s="15" t="s">
        <v>9302</v>
      </c>
      <c r="AF1244" s="15" t="s">
        <v>5096</v>
      </c>
      <c r="AG1244" s="15" t="s">
        <v>9312</v>
      </c>
    </row>
    <row r="1245" spans="1:33" x14ac:dyDescent="0.45">
      <c r="A1245" s="15">
        <v>1001238</v>
      </c>
      <c r="B1245" s="15" t="s">
        <v>26</v>
      </c>
      <c r="C1245" s="18">
        <v>1724804636</v>
      </c>
      <c r="D1245" s="15">
        <v>400</v>
      </c>
      <c r="E1245" s="15" t="s">
        <v>70</v>
      </c>
      <c r="F1245" s="15" t="s">
        <v>15253</v>
      </c>
      <c r="G1245" s="15" t="s">
        <v>29</v>
      </c>
      <c r="H1245" s="15" t="s">
        <v>5855</v>
      </c>
      <c r="I1245" s="15" t="s">
        <v>5856</v>
      </c>
      <c r="J1245" s="15" t="s">
        <v>5854</v>
      </c>
      <c r="K1245" s="15" t="s">
        <v>32</v>
      </c>
      <c r="L1245" s="15">
        <v>4503373</v>
      </c>
      <c r="M1245" s="15">
        <v>978803013</v>
      </c>
      <c r="N1245" s="15" t="s">
        <v>5857</v>
      </c>
      <c r="O1245" s="15" t="s">
        <v>5858</v>
      </c>
      <c r="P1245" s="15">
        <v>35444</v>
      </c>
      <c r="Q1245" s="15" t="s">
        <v>35</v>
      </c>
      <c r="R1245" s="15" t="s">
        <v>59</v>
      </c>
      <c r="S1245" s="15" t="s">
        <v>275</v>
      </c>
      <c r="T1245" s="15" t="s">
        <v>15324</v>
      </c>
      <c r="W1245" s="15" t="s">
        <v>34</v>
      </c>
      <c r="X1245" s="15" t="s">
        <v>39</v>
      </c>
      <c r="Y1245" s="15">
        <v>0</v>
      </c>
      <c r="Z1245" s="15" t="s">
        <v>46</v>
      </c>
      <c r="AC1245" s="15" t="s">
        <v>9291</v>
      </c>
      <c r="AD1245" s="15" t="s">
        <v>9296</v>
      </c>
      <c r="AE1245" s="15" t="s">
        <v>9302</v>
      </c>
      <c r="AF1245" s="15" t="s">
        <v>5096</v>
      </c>
      <c r="AG1245" s="15" t="s">
        <v>9312</v>
      </c>
    </row>
    <row r="1246" spans="1:33" x14ac:dyDescent="0.45">
      <c r="A1246" s="15">
        <v>1001239</v>
      </c>
      <c r="B1246" s="15" t="s">
        <v>26</v>
      </c>
      <c r="C1246" s="18">
        <v>1751171313</v>
      </c>
      <c r="D1246" s="15">
        <v>500</v>
      </c>
      <c r="E1246" s="15" t="s">
        <v>70</v>
      </c>
      <c r="F1246" s="15" t="s">
        <v>15253</v>
      </c>
      <c r="G1246" s="15" t="s">
        <v>29</v>
      </c>
      <c r="H1246" s="15" t="s">
        <v>1344</v>
      </c>
      <c r="I1246" s="15" t="s">
        <v>5860</v>
      </c>
      <c r="J1246" s="15" t="s">
        <v>5859</v>
      </c>
      <c r="K1246" s="15" t="s">
        <v>32</v>
      </c>
      <c r="L1246" s="15">
        <v>3413719</v>
      </c>
      <c r="M1246" s="15">
        <v>994477246</v>
      </c>
      <c r="N1246" s="15" t="s">
        <v>5861</v>
      </c>
      <c r="O1246" s="15" t="s">
        <v>5862</v>
      </c>
      <c r="P1246" s="15">
        <v>35700</v>
      </c>
      <c r="Q1246" s="15" t="s">
        <v>35</v>
      </c>
      <c r="R1246" s="15" t="s">
        <v>36</v>
      </c>
      <c r="S1246" s="15" t="s">
        <v>275</v>
      </c>
      <c r="T1246" s="15" t="s">
        <v>15324</v>
      </c>
      <c r="W1246" s="15" t="s">
        <v>5863</v>
      </c>
      <c r="X1246" s="15" t="s">
        <v>39</v>
      </c>
      <c r="Y1246" s="15">
        <v>0</v>
      </c>
      <c r="Z1246" s="15" t="s">
        <v>46</v>
      </c>
      <c r="AA1246" s="15" t="s">
        <v>609</v>
      </c>
      <c r="AB1246" s="15">
        <v>44341</v>
      </c>
      <c r="AC1246" s="15" t="s">
        <v>9291</v>
      </c>
      <c r="AD1246" s="15" t="s">
        <v>9292</v>
      </c>
      <c r="AE1246" s="15" t="s">
        <v>9302</v>
      </c>
      <c r="AF1246" s="15" t="s">
        <v>5096</v>
      </c>
      <c r="AG1246" s="15" t="s">
        <v>9312</v>
      </c>
    </row>
    <row r="1247" spans="1:33" x14ac:dyDescent="0.45">
      <c r="A1247" s="15">
        <v>1001240</v>
      </c>
      <c r="B1247" s="15" t="s">
        <v>26</v>
      </c>
      <c r="C1247" s="18">
        <v>1720707700</v>
      </c>
      <c r="D1247" s="15">
        <v>450</v>
      </c>
      <c r="E1247" s="15" t="s">
        <v>28</v>
      </c>
      <c r="F1247" s="15" t="s">
        <v>15253</v>
      </c>
      <c r="G1247" s="15" t="s">
        <v>29</v>
      </c>
      <c r="H1247" s="15" t="s">
        <v>1659</v>
      </c>
      <c r="I1247" s="15" t="s">
        <v>680</v>
      </c>
      <c r="J1247" s="15" t="s">
        <v>5864</v>
      </c>
      <c r="K1247" s="15" t="s">
        <v>32</v>
      </c>
      <c r="L1247" s="15">
        <v>987544667</v>
      </c>
      <c r="M1247" s="15">
        <v>987544667</v>
      </c>
      <c r="N1247" s="15" t="s">
        <v>33</v>
      </c>
      <c r="O1247" s="15" t="s">
        <v>5865</v>
      </c>
      <c r="P1247" s="15">
        <v>29844</v>
      </c>
      <c r="Q1247" s="15" t="s">
        <v>35</v>
      </c>
      <c r="R1247" s="15" t="s">
        <v>36</v>
      </c>
      <c r="S1247" s="15" t="s">
        <v>348</v>
      </c>
      <c r="T1247" s="15" t="s">
        <v>15325</v>
      </c>
      <c r="U1247" s="15" t="s">
        <v>33</v>
      </c>
      <c r="V1247" s="15" t="s">
        <v>33</v>
      </c>
      <c r="W1247" s="15" t="s">
        <v>34</v>
      </c>
      <c r="X1247" s="15" t="s">
        <v>39</v>
      </c>
      <c r="Y1247" s="15">
        <v>0</v>
      </c>
      <c r="Z1247" s="15" t="s">
        <v>46</v>
      </c>
      <c r="AA1247" s="15" t="s">
        <v>609</v>
      </c>
      <c r="AB1247" s="15">
        <v>44343</v>
      </c>
      <c r="AC1247" s="15" t="s">
        <v>9291</v>
      </c>
      <c r="AD1247" s="15" t="s">
        <v>9295</v>
      </c>
      <c r="AE1247" s="15" t="s">
        <v>9302</v>
      </c>
      <c r="AF1247" s="15" t="s">
        <v>5096</v>
      </c>
      <c r="AG1247" s="15" t="s">
        <v>9446</v>
      </c>
    </row>
    <row r="1248" spans="1:33" x14ac:dyDescent="0.45">
      <c r="A1248" s="15">
        <v>1001241</v>
      </c>
      <c r="B1248" s="15" t="s">
        <v>26</v>
      </c>
      <c r="C1248" s="18">
        <v>601256308</v>
      </c>
      <c r="D1248" s="15">
        <v>0</v>
      </c>
      <c r="E1248" s="15" t="s">
        <v>28</v>
      </c>
      <c r="F1248" s="15" t="s">
        <v>15253</v>
      </c>
      <c r="G1248" s="15" t="s">
        <v>29</v>
      </c>
      <c r="H1248" s="15" t="s">
        <v>5791</v>
      </c>
      <c r="I1248" s="15" t="s">
        <v>674</v>
      </c>
      <c r="J1248" s="15" t="s">
        <v>5866</v>
      </c>
      <c r="K1248" s="15" t="s">
        <v>32</v>
      </c>
      <c r="L1248" s="15">
        <v>987405813</v>
      </c>
      <c r="M1248" s="15" t="s">
        <v>33</v>
      </c>
      <c r="N1248" s="15" t="s">
        <v>33</v>
      </c>
      <c r="O1248" s="15" t="s">
        <v>5867</v>
      </c>
      <c r="P1248" s="15">
        <v>21536</v>
      </c>
      <c r="Q1248" s="15" t="s">
        <v>991</v>
      </c>
      <c r="R1248" s="15" t="s">
        <v>36</v>
      </c>
      <c r="S1248" s="15" t="s">
        <v>899</v>
      </c>
      <c r="T1248" s="15" t="s">
        <v>15358</v>
      </c>
      <c r="W1248" s="15" t="s">
        <v>34</v>
      </c>
      <c r="X1248" s="15" t="s">
        <v>97</v>
      </c>
      <c r="Y1248" s="15">
        <v>0</v>
      </c>
      <c r="Z1248" s="15" t="s">
        <v>1125</v>
      </c>
      <c r="AC1248" s="15" t="s">
        <v>9291</v>
      </c>
      <c r="AD1248" s="15" t="s">
        <v>9295</v>
      </c>
      <c r="AE1248" s="15" t="s">
        <v>9302</v>
      </c>
      <c r="AF1248" s="15" t="s">
        <v>5096</v>
      </c>
      <c r="AG1248" s="15" t="s">
        <v>9312</v>
      </c>
    </row>
    <row r="1249" spans="1:33" x14ac:dyDescent="0.45">
      <c r="A1249" s="15">
        <v>1001242</v>
      </c>
      <c r="B1249" s="15" t="s">
        <v>26</v>
      </c>
      <c r="C1249" s="18">
        <v>201059417</v>
      </c>
      <c r="D1249" s="15">
        <v>400</v>
      </c>
      <c r="E1249" s="15" t="s">
        <v>70</v>
      </c>
      <c r="F1249" s="15" t="s">
        <v>15253</v>
      </c>
      <c r="G1249" s="15" t="s">
        <v>29</v>
      </c>
      <c r="H1249" s="15" t="s">
        <v>5869</v>
      </c>
      <c r="I1249" s="15" t="s">
        <v>5870</v>
      </c>
      <c r="J1249" s="15" t="s">
        <v>5868</v>
      </c>
      <c r="K1249" s="15" t="s">
        <v>32</v>
      </c>
      <c r="L1249" s="15">
        <v>983943346</v>
      </c>
      <c r="M1249" s="15" t="s">
        <v>33</v>
      </c>
      <c r="N1249" s="15" t="s">
        <v>5871</v>
      </c>
      <c r="O1249" s="15" t="s">
        <v>4893</v>
      </c>
      <c r="P1249" s="15">
        <v>23824</v>
      </c>
      <c r="Q1249" s="15" t="s">
        <v>58</v>
      </c>
      <c r="R1249" s="15" t="s">
        <v>36</v>
      </c>
      <c r="S1249" s="15" t="s">
        <v>4811</v>
      </c>
      <c r="T1249" s="15" t="s">
        <v>15360</v>
      </c>
      <c r="W1249" s="15" t="s">
        <v>5872</v>
      </c>
      <c r="X1249" s="15" t="s">
        <v>39</v>
      </c>
      <c r="Y1249" s="15">
        <v>0</v>
      </c>
      <c r="Z1249" s="15" t="s">
        <v>1125</v>
      </c>
      <c r="AC1249" s="15" t="s">
        <v>9291</v>
      </c>
      <c r="AD1249" s="15" t="s">
        <v>9295</v>
      </c>
      <c r="AE1249" s="15" t="s">
        <v>9302</v>
      </c>
      <c r="AF1249" s="15" t="s">
        <v>5096</v>
      </c>
      <c r="AG1249" s="15" t="s">
        <v>9495</v>
      </c>
    </row>
    <row r="1250" spans="1:33" x14ac:dyDescent="0.45">
      <c r="A1250" s="15">
        <v>1001243</v>
      </c>
      <c r="B1250" s="15" t="s">
        <v>26</v>
      </c>
      <c r="C1250" s="18">
        <v>1718015264</v>
      </c>
      <c r="D1250" s="15">
        <v>500</v>
      </c>
      <c r="E1250" s="15" t="s">
        <v>70</v>
      </c>
      <c r="F1250" s="15" t="s">
        <v>15253</v>
      </c>
      <c r="G1250" s="15" t="s">
        <v>29</v>
      </c>
      <c r="H1250" s="15" t="s">
        <v>5874</v>
      </c>
      <c r="I1250" s="15" t="s">
        <v>5875</v>
      </c>
      <c r="J1250" s="15" t="s">
        <v>5873</v>
      </c>
      <c r="K1250" s="15" t="s">
        <v>32</v>
      </c>
      <c r="L1250" s="15">
        <v>4519364</v>
      </c>
      <c r="M1250" s="15">
        <v>995029573</v>
      </c>
      <c r="N1250" s="15" t="s">
        <v>33</v>
      </c>
      <c r="O1250" s="15" t="s">
        <v>5876</v>
      </c>
      <c r="P1250" s="15">
        <v>29988</v>
      </c>
      <c r="Q1250" s="15" t="s">
        <v>58</v>
      </c>
      <c r="R1250" s="15" t="s">
        <v>36</v>
      </c>
      <c r="S1250" s="15" t="s">
        <v>979</v>
      </c>
      <c r="T1250" s="15" t="s">
        <v>15349</v>
      </c>
      <c r="U1250" s="15" t="s">
        <v>33</v>
      </c>
      <c r="V1250" s="15">
        <v>4519364</v>
      </c>
      <c r="W1250" s="15" t="s">
        <v>5877</v>
      </c>
      <c r="X1250" s="15" t="s">
        <v>39</v>
      </c>
      <c r="Y1250" s="15">
        <v>1</v>
      </c>
      <c r="Z1250" s="15" t="s">
        <v>46</v>
      </c>
      <c r="AA1250" s="15" t="s">
        <v>609</v>
      </c>
      <c r="AB1250" s="15">
        <v>44349</v>
      </c>
      <c r="AC1250" s="15" t="s">
        <v>9291</v>
      </c>
      <c r="AD1250" s="15" t="s">
        <v>9292</v>
      </c>
      <c r="AE1250" s="15" t="s">
        <v>9302</v>
      </c>
      <c r="AF1250" s="15" t="s">
        <v>5096</v>
      </c>
      <c r="AG1250" s="15" t="s">
        <v>9312</v>
      </c>
    </row>
    <row r="1251" spans="1:33" x14ac:dyDescent="0.45">
      <c r="A1251" s="15">
        <v>1001244</v>
      </c>
      <c r="B1251" s="15" t="s">
        <v>26</v>
      </c>
      <c r="C1251" s="18">
        <v>201780624</v>
      </c>
      <c r="D1251" s="15">
        <v>700</v>
      </c>
      <c r="E1251" s="15" t="s">
        <v>70</v>
      </c>
      <c r="F1251" s="15" t="s">
        <v>15253</v>
      </c>
      <c r="G1251" s="15" t="s">
        <v>29</v>
      </c>
      <c r="H1251" s="15" t="s">
        <v>5879</v>
      </c>
      <c r="I1251" s="15" t="s">
        <v>5799</v>
      </c>
      <c r="J1251" s="15" t="s">
        <v>5878</v>
      </c>
      <c r="K1251" s="15" t="s">
        <v>32</v>
      </c>
      <c r="L1251" s="15">
        <v>988349962</v>
      </c>
      <c r="M1251" s="15">
        <v>988349962</v>
      </c>
      <c r="N1251" s="15" t="s">
        <v>5880</v>
      </c>
      <c r="O1251" s="15" t="s">
        <v>5881</v>
      </c>
      <c r="P1251" s="15">
        <v>30388</v>
      </c>
      <c r="Q1251" s="15" t="s">
        <v>35</v>
      </c>
      <c r="R1251" s="15" t="s">
        <v>59</v>
      </c>
      <c r="S1251" s="15" t="s">
        <v>1230</v>
      </c>
      <c r="T1251" s="15" t="s">
        <v>15323</v>
      </c>
      <c r="U1251" s="15" t="s">
        <v>5882</v>
      </c>
      <c r="W1251" s="15" t="s">
        <v>5883</v>
      </c>
      <c r="X1251" s="15" t="s">
        <v>39</v>
      </c>
      <c r="Y1251" s="15">
        <v>2</v>
      </c>
      <c r="Z1251" s="15" t="s">
        <v>46</v>
      </c>
      <c r="AA1251" s="15" t="s">
        <v>609</v>
      </c>
      <c r="AB1251" s="15">
        <v>44347</v>
      </c>
      <c r="AC1251" s="15" t="s">
        <v>9291</v>
      </c>
      <c r="AD1251" s="15" t="s">
        <v>9292</v>
      </c>
      <c r="AE1251" s="15" t="s">
        <v>9305</v>
      </c>
      <c r="AF1251" s="15" t="s">
        <v>9450</v>
      </c>
      <c r="AG1251" s="15" t="s">
        <v>9541</v>
      </c>
    </row>
    <row r="1252" spans="1:33" x14ac:dyDescent="0.45">
      <c r="A1252" s="15">
        <v>1001245</v>
      </c>
      <c r="B1252" s="15" t="s">
        <v>26</v>
      </c>
      <c r="C1252" s="18">
        <v>201993458</v>
      </c>
      <c r="D1252" s="15">
        <v>0</v>
      </c>
      <c r="E1252" s="15" t="s">
        <v>28</v>
      </c>
      <c r="F1252" s="15" t="s">
        <v>15253</v>
      </c>
      <c r="G1252" s="15" t="s">
        <v>29</v>
      </c>
      <c r="H1252" s="15" t="s">
        <v>1958</v>
      </c>
      <c r="I1252" s="15" t="s">
        <v>5885</v>
      </c>
      <c r="J1252" s="15" t="s">
        <v>5884</v>
      </c>
      <c r="K1252" s="15" t="s">
        <v>32</v>
      </c>
      <c r="L1252" s="15" t="s">
        <v>33</v>
      </c>
      <c r="M1252" s="15" t="s">
        <v>33</v>
      </c>
      <c r="N1252" s="15" t="s">
        <v>33</v>
      </c>
      <c r="O1252" s="15" t="s">
        <v>34</v>
      </c>
      <c r="P1252" s="15">
        <v>31898</v>
      </c>
      <c r="Q1252" s="15" t="s">
        <v>35</v>
      </c>
      <c r="R1252" s="15" t="s">
        <v>36</v>
      </c>
      <c r="S1252" s="15" t="s">
        <v>51</v>
      </c>
      <c r="T1252" s="15" t="s">
        <v>51</v>
      </c>
      <c r="W1252" s="15" t="s">
        <v>1291</v>
      </c>
      <c r="X1252" s="15" t="s">
        <v>97</v>
      </c>
      <c r="Y1252" s="15">
        <v>0</v>
      </c>
      <c r="Z1252" s="15" t="s">
        <v>74</v>
      </c>
      <c r="AC1252" s="15" t="s">
        <v>9291</v>
      </c>
      <c r="AD1252" s="15" t="s">
        <v>9296</v>
      </c>
      <c r="AE1252" s="15" t="s">
        <v>9305</v>
      </c>
      <c r="AF1252" s="15" t="s">
        <v>9306</v>
      </c>
      <c r="AG1252" s="15" t="s">
        <v>9438</v>
      </c>
    </row>
    <row r="1253" spans="1:33" x14ac:dyDescent="0.45">
      <c r="A1253" s="15">
        <v>1001246</v>
      </c>
      <c r="B1253" s="15" t="s">
        <v>26</v>
      </c>
      <c r="C1253" s="18">
        <v>1724408370</v>
      </c>
      <c r="D1253" s="15">
        <v>0</v>
      </c>
      <c r="E1253" s="15" t="s">
        <v>70</v>
      </c>
      <c r="F1253" s="15" t="s">
        <v>15253</v>
      </c>
      <c r="G1253" s="15" t="s">
        <v>29</v>
      </c>
      <c r="H1253" s="15" t="s">
        <v>5887</v>
      </c>
      <c r="I1253" s="15" t="s">
        <v>5888</v>
      </c>
      <c r="J1253" s="15" t="s">
        <v>5886</v>
      </c>
      <c r="K1253" s="15" t="s">
        <v>32</v>
      </c>
      <c r="L1253" s="15">
        <v>983464378</v>
      </c>
      <c r="M1253" s="15">
        <v>983464378</v>
      </c>
      <c r="N1253" s="15" t="s">
        <v>33</v>
      </c>
      <c r="O1253" s="15" t="s">
        <v>5889</v>
      </c>
      <c r="P1253" s="15">
        <v>33824</v>
      </c>
      <c r="Q1253" s="15" t="s">
        <v>58</v>
      </c>
      <c r="R1253" s="15" t="s">
        <v>36</v>
      </c>
      <c r="S1253" s="15" t="s">
        <v>599</v>
      </c>
      <c r="T1253" s="15" t="s">
        <v>15324</v>
      </c>
      <c r="V1253" s="15">
        <v>983464378</v>
      </c>
      <c r="W1253" s="15" t="s">
        <v>5889</v>
      </c>
      <c r="X1253" s="15" t="s">
        <v>39</v>
      </c>
      <c r="Y1253" s="15">
        <v>2</v>
      </c>
      <c r="Z1253" s="15" t="s">
        <v>46</v>
      </c>
      <c r="AC1253" s="15" t="s">
        <v>9291</v>
      </c>
      <c r="AD1253" s="15" t="s">
        <v>9295</v>
      </c>
      <c r="AE1253" s="15" t="s">
        <v>9314</v>
      </c>
      <c r="AF1253" s="15" t="s">
        <v>9419</v>
      </c>
      <c r="AG1253" s="15" t="s">
        <v>9419</v>
      </c>
    </row>
    <row r="1254" spans="1:33" x14ac:dyDescent="0.45">
      <c r="A1254" s="15">
        <v>1001247</v>
      </c>
      <c r="B1254" s="15" t="s">
        <v>26</v>
      </c>
      <c r="C1254" s="18">
        <v>1000648640</v>
      </c>
      <c r="D1254" s="15">
        <v>500</v>
      </c>
      <c r="E1254" s="15" t="s">
        <v>70</v>
      </c>
      <c r="F1254" s="15" t="s">
        <v>15253</v>
      </c>
      <c r="G1254" s="15" t="s">
        <v>29</v>
      </c>
      <c r="H1254" s="15" t="s">
        <v>726</v>
      </c>
      <c r="I1254" s="15" t="s">
        <v>5891</v>
      </c>
      <c r="J1254" s="15" t="s">
        <v>5890</v>
      </c>
      <c r="K1254" s="15" t="s">
        <v>32</v>
      </c>
      <c r="L1254" s="15">
        <v>3412501</v>
      </c>
      <c r="M1254" s="15">
        <v>3412501</v>
      </c>
      <c r="N1254" s="15" t="s">
        <v>33</v>
      </c>
      <c r="O1254" s="15" t="s">
        <v>5892</v>
      </c>
      <c r="P1254" s="15">
        <v>17727</v>
      </c>
      <c r="Q1254" s="15" t="s">
        <v>991</v>
      </c>
      <c r="R1254" s="15" t="s">
        <v>59</v>
      </c>
      <c r="S1254" s="15" t="s">
        <v>5893</v>
      </c>
      <c r="T1254" s="15" t="s">
        <v>15349</v>
      </c>
      <c r="U1254" s="15" t="s">
        <v>5894</v>
      </c>
      <c r="V1254" s="15">
        <v>3412501</v>
      </c>
      <c r="W1254" s="15" t="s">
        <v>5895</v>
      </c>
      <c r="X1254" s="15" t="s">
        <v>39</v>
      </c>
      <c r="Y1254" s="15">
        <v>0</v>
      </c>
      <c r="Z1254" s="15" t="s">
        <v>46</v>
      </c>
      <c r="AA1254" s="15" t="s">
        <v>46</v>
      </c>
      <c r="AB1254" s="15">
        <v>44344</v>
      </c>
      <c r="AC1254" s="15" t="s">
        <v>9291</v>
      </c>
      <c r="AD1254" s="15" t="s">
        <v>9295</v>
      </c>
      <c r="AE1254" s="15" t="s">
        <v>9351</v>
      </c>
      <c r="AF1254" s="15" t="s">
        <v>9378</v>
      </c>
      <c r="AG1254" s="15" t="s">
        <v>9467</v>
      </c>
    </row>
    <row r="1255" spans="1:33" x14ac:dyDescent="0.45">
      <c r="A1255" s="15">
        <v>1001248</v>
      </c>
      <c r="B1255" s="15" t="s">
        <v>26</v>
      </c>
      <c r="C1255" s="18">
        <v>1718230079</v>
      </c>
      <c r="D1255" s="15">
        <v>2500</v>
      </c>
      <c r="E1255" s="15" t="s">
        <v>28</v>
      </c>
      <c r="F1255" s="15" t="s">
        <v>15253</v>
      </c>
      <c r="G1255" s="15" t="s">
        <v>29</v>
      </c>
      <c r="H1255" s="15" t="s">
        <v>5897</v>
      </c>
      <c r="I1255" s="15" t="s">
        <v>659</v>
      </c>
      <c r="J1255" s="15" t="s">
        <v>5896</v>
      </c>
      <c r="K1255" s="15" t="s">
        <v>32</v>
      </c>
      <c r="L1255" s="15">
        <v>990165286</v>
      </c>
      <c r="M1255" s="15">
        <v>990165286</v>
      </c>
      <c r="N1255" s="15" t="s">
        <v>33</v>
      </c>
      <c r="O1255" s="15" t="s">
        <v>5898</v>
      </c>
      <c r="P1255" s="15">
        <v>30622</v>
      </c>
      <c r="Q1255" s="15" t="s">
        <v>35</v>
      </c>
      <c r="R1255" s="15" t="s">
        <v>36</v>
      </c>
      <c r="S1255" s="15" t="s">
        <v>248</v>
      </c>
      <c r="T1255" s="15" t="s">
        <v>15325</v>
      </c>
      <c r="U1255" s="15" t="s">
        <v>5899</v>
      </c>
      <c r="W1255" s="15" t="s">
        <v>2500</v>
      </c>
      <c r="X1255" s="15" t="s">
        <v>39</v>
      </c>
      <c r="Y1255" s="15">
        <v>0</v>
      </c>
      <c r="Z1255" s="15" t="s">
        <v>609</v>
      </c>
      <c r="AA1255" s="15" t="s">
        <v>609</v>
      </c>
      <c r="AB1255" s="15">
        <v>44347</v>
      </c>
      <c r="AC1255" s="15" t="s">
        <v>9291</v>
      </c>
      <c r="AD1255" s="15" t="s">
        <v>9295</v>
      </c>
      <c r="AE1255" s="15" t="s">
        <v>9302</v>
      </c>
      <c r="AF1255" s="15" t="s">
        <v>5096</v>
      </c>
      <c r="AG1255" s="15" t="s">
        <v>9312</v>
      </c>
    </row>
    <row r="1256" spans="1:33" x14ac:dyDescent="0.45">
      <c r="A1256" s="15">
        <v>1001249</v>
      </c>
      <c r="B1256" s="15" t="s">
        <v>26</v>
      </c>
      <c r="C1256" s="18">
        <v>1760268100</v>
      </c>
      <c r="D1256" s="15">
        <v>0</v>
      </c>
      <c r="E1256" s="15" t="s">
        <v>1895</v>
      </c>
      <c r="F1256" s="15" t="s">
        <v>15254</v>
      </c>
      <c r="G1256" s="15" t="s">
        <v>29</v>
      </c>
      <c r="H1256" s="15" t="s">
        <v>5901</v>
      </c>
      <c r="I1256" s="15" t="s">
        <v>5902</v>
      </c>
      <c r="J1256" s="15" t="s">
        <v>5900</v>
      </c>
      <c r="K1256" s="15" t="s">
        <v>32</v>
      </c>
      <c r="L1256" s="15">
        <v>999973186</v>
      </c>
      <c r="M1256" s="15">
        <v>999973186</v>
      </c>
      <c r="N1256" s="15" t="s">
        <v>5903</v>
      </c>
      <c r="O1256" s="15" t="s">
        <v>5904</v>
      </c>
      <c r="P1256" s="15">
        <v>29015</v>
      </c>
      <c r="Q1256" s="15" t="s">
        <v>35</v>
      </c>
      <c r="R1256" s="15" t="s">
        <v>59</v>
      </c>
      <c r="S1256" s="15" t="s">
        <v>79</v>
      </c>
      <c r="T1256" s="15" t="s">
        <v>79</v>
      </c>
      <c r="W1256" s="15" t="s">
        <v>813</v>
      </c>
      <c r="X1256" s="15" t="s">
        <v>39</v>
      </c>
      <c r="Y1256" s="15">
        <v>0</v>
      </c>
      <c r="Z1256" s="15" t="s">
        <v>609</v>
      </c>
      <c r="AC1256" s="15" t="s">
        <v>9291</v>
      </c>
      <c r="AD1256" s="15" t="s">
        <v>9292</v>
      </c>
      <c r="AE1256" s="15" t="s">
        <v>9302</v>
      </c>
      <c r="AF1256" s="15" t="s">
        <v>5096</v>
      </c>
      <c r="AG1256" s="15" t="s">
        <v>9312</v>
      </c>
    </row>
    <row r="1257" spans="1:33" x14ac:dyDescent="0.45">
      <c r="A1257" s="15">
        <v>1001250</v>
      </c>
      <c r="B1257" s="15" t="s">
        <v>26</v>
      </c>
      <c r="C1257" s="18">
        <v>1726871906</v>
      </c>
      <c r="D1257" s="15">
        <v>1300</v>
      </c>
      <c r="E1257" s="15" t="s">
        <v>70</v>
      </c>
      <c r="F1257" s="15" t="s">
        <v>15253</v>
      </c>
      <c r="G1257" s="15" t="s">
        <v>29</v>
      </c>
      <c r="H1257" s="15" t="s">
        <v>5906</v>
      </c>
      <c r="I1257" s="15" t="s">
        <v>5907</v>
      </c>
      <c r="J1257" s="15" t="s">
        <v>5905</v>
      </c>
      <c r="K1257" s="15" t="s">
        <v>32</v>
      </c>
      <c r="L1257" s="15">
        <v>985624723</v>
      </c>
      <c r="M1257" s="15">
        <v>985624723</v>
      </c>
      <c r="N1257" s="15" t="s">
        <v>33</v>
      </c>
      <c r="O1257" s="15" t="s">
        <v>5908</v>
      </c>
      <c r="P1257" s="15">
        <v>33993</v>
      </c>
      <c r="Q1257" s="15" t="s">
        <v>35</v>
      </c>
      <c r="R1257" s="15" t="s">
        <v>59</v>
      </c>
      <c r="S1257" s="15" t="s">
        <v>5909</v>
      </c>
      <c r="T1257" s="15" t="s">
        <v>15342</v>
      </c>
      <c r="U1257" s="15" t="s">
        <v>5910</v>
      </c>
      <c r="W1257" s="15" t="s">
        <v>5911</v>
      </c>
      <c r="X1257" s="15" t="s">
        <v>39</v>
      </c>
      <c r="Y1257" s="15">
        <v>0</v>
      </c>
      <c r="Z1257" s="15" t="s">
        <v>609</v>
      </c>
      <c r="AA1257" s="15" t="s">
        <v>609</v>
      </c>
      <c r="AB1257" s="15">
        <v>44350</v>
      </c>
      <c r="AC1257" s="15" t="s">
        <v>9291</v>
      </c>
      <c r="AD1257" s="15" t="s">
        <v>9296</v>
      </c>
      <c r="AE1257" s="15" t="s">
        <v>9302</v>
      </c>
      <c r="AF1257" s="15" t="s">
        <v>5096</v>
      </c>
      <c r="AG1257" s="15" t="s">
        <v>9446</v>
      </c>
    </row>
    <row r="1258" spans="1:33" x14ac:dyDescent="0.45">
      <c r="A1258" s="15">
        <v>1001251</v>
      </c>
      <c r="B1258" s="15" t="s">
        <v>26</v>
      </c>
      <c r="C1258" s="18">
        <v>603877499</v>
      </c>
      <c r="D1258" s="15">
        <v>0</v>
      </c>
      <c r="E1258" s="15" t="s">
        <v>70</v>
      </c>
      <c r="F1258" s="15" t="s">
        <v>15253</v>
      </c>
      <c r="G1258" s="15" t="s">
        <v>29</v>
      </c>
      <c r="H1258" s="15" t="s">
        <v>5913</v>
      </c>
      <c r="I1258" s="15" t="s">
        <v>5914</v>
      </c>
      <c r="J1258" s="15" t="s">
        <v>5912</v>
      </c>
      <c r="K1258" s="15" t="s">
        <v>32</v>
      </c>
      <c r="L1258" s="15">
        <v>32306815</v>
      </c>
      <c r="M1258" s="15">
        <v>969027086</v>
      </c>
      <c r="N1258" s="15" t="s">
        <v>5915</v>
      </c>
      <c r="O1258" s="15" t="s">
        <v>5916</v>
      </c>
      <c r="P1258" s="15">
        <v>33863</v>
      </c>
      <c r="Q1258" s="15" t="s">
        <v>35</v>
      </c>
      <c r="R1258" s="15" t="s">
        <v>36</v>
      </c>
      <c r="S1258" s="15" t="s">
        <v>79</v>
      </c>
      <c r="T1258" s="15" t="s">
        <v>79</v>
      </c>
      <c r="W1258" s="15" t="s">
        <v>5916</v>
      </c>
      <c r="X1258" s="15" t="s">
        <v>97</v>
      </c>
      <c r="Y1258" s="15">
        <v>0</v>
      </c>
      <c r="Z1258" s="15" t="s">
        <v>74</v>
      </c>
      <c r="AC1258" s="15" t="s">
        <v>9291</v>
      </c>
      <c r="AD1258" s="15" t="s">
        <v>9349</v>
      </c>
      <c r="AE1258" s="15" t="s">
        <v>9293</v>
      </c>
      <c r="AF1258" s="15" t="s">
        <v>511</v>
      </c>
      <c r="AG1258" s="15" t="s">
        <v>9301</v>
      </c>
    </row>
    <row r="1259" spans="1:33" x14ac:dyDescent="0.45">
      <c r="A1259" s="15">
        <v>1001252</v>
      </c>
      <c r="B1259" s="15" t="s">
        <v>26</v>
      </c>
      <c r="C1259" s="18">
        <v>602993149</v>
      </c>
      <c r="D1259" s="15">
        <v>1500</v>
      </c>
      <c r="E1259" s="15" t="s">
        <v>28</v>
      </c>
      <c r="F1259" s="15" t="s">
        <v>15253</v>
      </c>
      <c r="G1259" s="15" t="s">
        <v>29</v>
      </c>
      <c r="H1259" s="15" t="s">
        <v>5918</v>
      </c>
      <c r="I1259" s="15" t="s">
        <v>5421</v>
      </c>
      <c r="J1259" s="15" t="s">
        <v>5917</v>
      </c>
      <c r="K1259" s="15" t="s">
        <v>32</v>
      </c>
      <c r="L1259" s="15">
        <v>993527994</v>
      </c>
      <c r="M1259" s="15">
        <v>993527994</v>
      </c>
      <c r="N1259" s="15" t="s">
        <v>33</v>
      </c>
      <c r="O1259" s="15" t="s">
        <v>5919</v>
      </c>
      <c r="P1259" s="15">
        <v>30244</v>
      </c>
      <c r="Q1259" s="15" t="s">
        <v>58</v>
      </c>
      <c r="R1259" s="15" t="s">
        <v>36</v>
      </c>
      <c r="S1259" s="15" t="s">
        <v>279</v>
      </c>
      <c r="T1259" s="15" t="s">
        <v>15324</v>
      </c>
      <c r="U1259" s="15" t="s">
        <v>5920</v>
      </c>
      <c r="W1259" s="15" t="s">
        <v>5921</v>
      </c>
      <c r="X1259" s="15" t="s">
        <v>39</v>
      </c>
      <c r="Y1259" s="15">
        <v>3</v>
      </c>
      <c r="Z1259" s="15" t="s">
        <v>609</v>
      </c>
      <c r="AA1259" s="15" t="s">
        <v>609</v>
      </c>
      <c r="AB1259" s="15">
        <v>44350</v>
      </c>
      <c r="AC1259" s="15" t="s">
        <v>9291</v>
      </c>
      <c r="AD1259" s="15" t="s">
        <v>9295</v>
      </c>
      <c r="AE1259" s="15" t="s">
        <v>9293</v>
      </c>
      <c r="AF1259" s="15" t="s">
        <v>511</v>
      </c>
      <c r="AG1259" s="15" t="s">
        <v>9294</v>
      </c>
    </row>
    <row r="1260" spans="1:33" x14ac:dyDescent="0.45">
      <c r="A1260" s="15">
        <v>1001253</v>
      </c>
      <c r="B1260" s="15" t="s">
        <v>26</v>
      </c>
      <c r="C1260" s="18">
        <v>1310547417</v>
      </c>
      <c r="D1260" s="15">
        <v>480</v>
      </c>
      <c r="E1260" s="15" t="s">
        <v>70</v>
      </c>
      <c r="F1260" s="15" t="s">
        <v>15253</v>
      </c>
      <c r="G1260" s="15" t="s">
        <v>29</v>
      </c>
      <c r="H1260" s="15" t="s">
        <v>5923</v>
      </c>
      <c r="I1260" s="15" t="s">
        <v>4900</v>
      </c>
      <c r="J1260" s="15" t="s">
        <v>5922</v>
      </c>
      <c r="K1260" s="15" t="s">
        <v>32</v>
      </c>
      <c r="L1260" s="15">
        <v>981756528</v>
      </c>
      <c r="M1260" s="15">
        <v>981756528</v>
      </c>
      <c r="N1260" s="15" t="s">
        <v>33</v>
      </c>
      <c r="O1260" s="15" t="s">
        <v>5924</v>
      </c>
      <c r="P1260" s="15">
        <v>31002</v>
      </c>
      <c r="Q1260" s="15" t="s">
        <v>35</v>
      </c>
      <c r="R1260" s="15" t="s">
        <v>36</v>
      </c>
      <c r="S1260" s="15" t="s">
        <v>5925</v>
      </c>
      <c r="T1260" s="15" t="s">
        <v>15357</v>
      </c>
      <c r="U1260" s="15" t="s">
        <v>33</v>
      </c>
      <c r="W1260" s="15" t="s">
        <v>5926</v>
      </c>
      <c r="X1260" s="15" t="s">
        <v>39</v>
      </c>
      <c r="Y1260" s="15">
        <v>2</v>
      </c>
      <c r="Z1260" s="15" t="s">
        <v>609</v>
      </c>
      <c r="AA1260" s="15" t="s">
        <v>609</v>
      </c>
      <c r="AB1260" s="15">
        <v>44356</v>
      </c>
      <c r="AC1260" s="15" t="s">
        <v>9291</v>
      </c>
      <c r="AD1260" s="15" t="s">
        <v>9295</v>
      </c>
      <c r="AE1260" s="15" t="s">
        <v>9427</v>
      </c>
      <c r="AF1260" s="15" t="s">
        <v>9456</v>
      </c>
      <c r="AG1260" s="15" t="s">
        <v>9456</v>
      </c>
    </row>
    <row r="1261" spans="1:33" x14ac:dyDescent="0.45">
      <c r="A1261" s="15">
        <v>1001254</v>
      </c>
      <c r="B1261" s="15" t="s">
        <v>26</v>
      </c>
      <c r="C1261" s="18">
        <v>601122385</v>
      </c>
      <c r="D1261" s="15">
        <v>700</v>
      </c>
      <c r="E1261" s="15" t="s">
        <v>28</v>
      </c>
      <c r="F1261" s="15" t="s">
        <v>15253</v>
      </c>
      <c r="G1261" s="15" t="s">
        <v>29</v>
      </c>
      <c r="H1261" s="15" t="s">
        <v>679</v>
      </c>
      <c r="I1261" s="15" t="s">
        <v>5928</v>
      </c>
      <c r="J1261" s="15" t="s">
        <v>5927</v>
      </c>
      <c r="K1261" s="15" t="s">
        <v>32</v>
      </c>
      <c r="L1261" s="15">
        <v>3390770</v>
      </c>
      <c r="M1261" s="15" t="s">
        <v>33</v>
      </c>
      <c r="N1261" s="15" t="s">
        <v>33</v>
      </c>
      <c r="O1261" s="15" t="s">
        <v>5929</v>
      </c>
      <c r="P1261" s="15">
        <v>20167</v>
      </c>
      <c r="Q1261" s="15" t="s">
        <v>35</v>
      </c>
      <c r="R1261" s="15" t="s">
        <v>36</v>
      </c>
      <c r="S1261" s="15" t="s">
        <v>279</v>
      </c>
      <c r="T1261" s="15" t="s">
        <v>15324</v>
      </c>
      <c r="U1261" s="15" t="s">
        <v>33</v>
      </c>
      <c r="W1261" s="15" t="s">
        <v>5930</v>
      </c>
      <c r="X1261" s="15" t="s">
        <v>39</v>
      </c>
      <c r="Y1261" s="15">
        <v>0</v>
      </c>
      <c r="Z1261" s="15" t="s">
        <v>609</v>
      </c>
      <c r="AA1261" s="15" t="s">
        <v>609</v>
      </c>
      <c r="AB1261" s="15">
        <v>44349</v>
      </c>
      <c r="AC1261" s="15" t="s">
        <v>9291</v>
      </c>
      <c r="AD1261" s="15" t="s">
        <v>9295</v>
      </c>
      <c r="AE1261" s="15" t="s">
        <v>9293</v>
      </c>
      <c r="AF1261" s="15" t="s">
        <v>511</v>
      </c>
      <c r="AG1261" s="15" t="s">
        <v>9294</v>
      </c>
    </row>
    <row r="1262" spans="1:33" x14ac:dyDescent="0.45">
      <c r="A1262" s="15">
        <v>1001255</v>
      </c>
      <c r="B1262" s="15" t="s">
        <v>2683</v>
      </c>
      <c r="C1262" s="18" t="s">
        <v>14285</v>
      </c>
      <c r="D1262" s="15" t="s">
        <v>15241</v>
      </c>
      <c r="E1262" s="15" t="s">
        <v>5769</v>
      </c>
      <c r="F1262" s="15" t="s">
        <v>15254</v>
      </c>
      <c r="G1262" s="15" t="s">
        <v>29</v>
      </c>
      <c r="H1262" s="15" t="s">
        <v>5775</v>
      </c>
      <c r="I1262" s="15" t="s">
        <v>5776</v>
      </c>
      <c r="J1262" s="15" t="s">
        <v>5777</v>
      </c>
      <c r="K1262" s="15" t="s">
        <v>32</v>
      </c>
      <c r="L1262" s="15">
        <v>995613163</v>
      </c>
      <c r="M1262" s="15">
        <v>995613163</v>
      </c>
      <c r="N1262" s="15" t="s">
        <v>5772</v>
      </c>
      <c r="O1262" s="15" t="s">
        <v>5773</v>
      </c>
      <c r="P1262" s="15">
        <v>31180</v>
      </c>
      <c r="Q1262" s="15" t="s">
        <v>58</v>
      </c>
      <c r="R1262" s="15" t="s">
        <v>36</v>
      </c>
      <c r="S1262" s="15" t="s">
        <v>79</v>
      </c>
      <c r="T1262" s="15" t="s">
        <v>79</v>
      </c>
      <c r="V1262" s="15">
        <v>995613163</v>
      </c>
      <c r="W1262" s="15" t="s">
        <v>5774</v>
      </c>
      <c r="X1262" s="15" t="s">
        <v>39</v>
      </c>
      <c r="Y1262" s="15">
        <v>0</v>
      </c>
      <c r="Z1262" s="15" t="s">
        <v>74</v>
      </c>
      <c r="AA1262" s="15" t="s">
        <v>74</v>
      </c>
      <c r="AB1262" s="15">
        <v>44392</v>
      </c>
      <c r="AC1262" s="15" t="s">
        <v>9291</v>
      </c>
      <c r="AD1262" s="15" t="s">
        <v>9296</v>
      </c>
      <c r="AE1262" s="15" t="s">
        <v>9302</v>
      </c>
      <c r="AF1262" s="15" t="s">
        <v>5096</v>
      </c>
      <c r="AG1262" s="15" t="s">
        <v>9367</v>
      </c>
    </row>
    <row r="1263" spans="1:33" x14ac:dyDescent="0.45">
      <c r="A1263" s="15">
        <v>1001256</v>
      </c>
      <c r="B1263" s="15" t="s">
        <v>26</v>
      </c>
      <c r="C1263" s="18">
        <v>1753749736</v>
      </c>
      <c r="D1263" s="15">
        <v>570</v>
      </c>
      <c r="E1263" s="15" t="s">
        <v>70</v>
      </c>
      <c r="F1263" s="15" t="s">
        <v>15253</v>
      </c>
      <c r="G1263" s="15" t="s">
        <v>29</v>
      </c>
      <c r="H1263" s="15" t="s">
        <v>5932</v>
      </c>
      <c r="I1263" s="15" t="s">
        <v>5933</v>
      </c>
      <c r="J1263" s="15" t="s">
        <v>5931</v>
      </c>
      <c r="K1263" s="15" t="s">
        <v>32</v>
      </c>
      <c r="L1263" s="15">
        <v>988122585</v>
      </c>
      <c r="M1263" s="15">
        <v>988122585</v>
      </c>
      <c r="N1263" s="15" t="s">
        <v>5934</v>
      </c>
      <c r="O1263" s="15" t="s">
        <v>5935</v>
      </c>
      <c r="P1263" s="15">
        <v>35726</v>
      </c>
      <c r="Q1263" s="15" t="s">
        <v>58</v>
      </c>
      <c r="R1263" s="15" t="s">
        <v>36</v>
      </c>
      <c r="S1263" s="15" t="s">
        <v>1114</v>
      </c>
      <c r="T1263" s="15" t="s">
        <v>15323</v>
      </c>
      <c r="U1263" s="15" t="s">
        <v>5936</v>
      </c>
      <c r="W1263" s="15" t="s">
        <v>5937</v>
      </c>
      <c r="X1263" s="15" t="s">
        <v>97</v>
      </c>
      <c r="Y1263" s="15">
        <v>1</v>
      </c>
      <c r="Z1263" s="15" t="s">
        <v>1125</v>
      </c>
      <c r="AA1263" s="15" t="s">
        <v>609</v>
      </c>
      <c r="AB1263" s="15">
        <v>44352</v>
      </c>
      <c r="AC1263" s="15" t="s">
        <v>9291</v>
      </c>
      <c r="AD1263" s="15" t="s">
        <v>9295</v>
      </c>
      <c r="AE1263" s="15" t="s">
        <v>9302</v>
      </c>
      <c r="AF1263" s="15" t="s">
        <v>5096</v>
      </c>
      <c r="AG1263" s="15" t="s">
        <v>9312</v>
      </c>
    </row>
    <row r="1264" spans="1:33" x14ac:dyDescent="0.45">
      <c r="A1264" s="15">
        <v>1001257</v>
      </c>
      <c r="B1264" s="15" t="s">
        <v>26</v>
      </c>
      <c r="C1264" s="18">
        <v>1752079861</v>
      </c>
      <c r="D1264" s="15">
        <v>500</v>
      </c>
      <c r="E1264" s="15" t="s">
        <v>28</v>
      </c>
      <c r="F1264" s="15" t="s">
        <v>15253</v>
      </c>
      <c r="G1264" s="15" t="s">
        <v>29</v>
      </c>
      <c r="H1264" s="15" t="s">
        <v>5939</v>
      </c>
      <c r="I1264" s="15" t="s">
        <v>5940</v>
      </c>
      <c r="J1264" s="15" t="s">
        <v>5938</v>
      </c>
      <c r="K1264" s="15" t="s">
        <v>32</v>
      </c>
      <c r="L1264" s="15">
        <v>969121171</v>
      </c>
      <c r="M1264" s="15">
        <v>969121171</v>
      </c>
      <c r="N1264" s="15" t="s">
        <v>5941</v>
      </c>
      <c r="O1264" s="15" t="s">
        <v>5942</v>
      </c>
      <c r="P1264" s="15">
        <v>37667</v>
      </c>
      <c r="Q1264" s="15" t="s">
        <v>35</v>
      </c>
      <c r="R1264" s="15" t="s">
        <v>36</v>
      </c>
      <c r="S1264" s="15" t="s">
        <v>2691</v>
      </c>
      <c r="T1264" s="15" t="s">
        <v>15325</v>
      </c>
      <c r="U1264" s="15" t="s">
        <v>5943</v>
      </c>
      <c r="V1264" s="15">
        <v>969121171</v>
      </c>
      <c r="W1264" s="15" t="s">
        <v>5944</v>
      </c>
      <c r="X1264" s="15" t="s">
        <v>39</v>
      </c>
      <c r="Y1264" s="15">
        <v>0</v>
      </c>
      <c r="Z1264" s="15" t="s">
        <v>609</v>
      </c>
      <c r="AA1264" s="15" t="s">
        <v>665</v>
      </c>
      <c r="AB1264" s="15">
        <v>44594</v>
      </c>
      <c r="AC1264" s="15" t="s">
        <v>9291</v>
      </c>
      <c r="AD1264" s="15" t="s">
        <v>9295</v>
      </c>
      <c r="AE1264" s="15" t="s">
        <v>9351</v>
      </c>
      <c r="AF1264" s="15" t="s">
        <v>9378</v>
      </c>
      <c r="AG1264" s="15" t="s">
        <v>9420</v>
      </c>
    </row>
    <row r="1265" spans="1:33" x14ac:dyDescent="0.45">
      <c r="A1265" s="15">
        <v>1001258</v>
      </c>
      <c r="B1265" s="15" t="s">
        <v>26</v>
      </c>
      <c r="C1265" s="18">
        <v>202499513</v>
      </c>
      <c r="D1265" s="15">
        <v>0</v>
      </c>
      <c r="E1265" s="15" t="s">
        <v>28</v>
      </c>
      <c r="F1265" s="15" t="s">
        <v>15253</v>
      </c>
      <c r="G1265" s="15" t="s">
        <v>29</v>
      </c>
      <c r="H1265" s="15" t="s">
        <v>5946</v>
      </c>
      <c r="I1265" s="15" t="s">
        <v>5947</v>
      </c>
      <c r="J1265" s="15" t="s">
        <v>5945</v>
      </c>
      <c r="K1265" s="15" t="s">
        <v>32</v>
      </c>
      <c r="L1265" s="15">
        <v>989580662</v>
      </c>
      <c r="M1265" s="15" t="s">
        <v>33</v>
      </c>
      <c r="N1265" s="15" t="s">
        <v>33</v>
      </c>
      <c r="O1265" s="15" t="s">
        <v>5948</v>
      </c>
      <c r="P1265" s="15">
        <v>33882</v>
      </c>
      <c r="Q1265" s="15" t="s">
        <v>35</v>
      </c>
      <c r="R1265" s="15" t="s">
        <v>36</v>
      </c>
      <c r="S1265" s="15" t="s">
        <v>1609</v>
      </c>
      <c r="T1265" s="15" t="s">
        <v>15336</v>
      </c>
      <c r="W1265" s="15" t="s">
        <v>34</v>
      </c>
      <c r="X1265" s="15" t="s">
        <v>97</v>
      </c>
      <c r="Y1265" s="15">
        <v>0</v>
      </c>
      <c r="Z1265" s="15" t="s">
        <v>74</v>
      </c>
      <c r="AC1265" s="15" t="s">
        <v>9291</v>
      </c>
      <c r="AD1265" s="15" t="s">
        <v>9292</v>
      </c>
      <c r="AE1265" s="15" t="s">
        <v>9305</v>
      </c>
      <c r="AF1265" s="15" t="s">
        <v>9306</v>
      </c>
      <c r="AG1265" s="15" t="s">
        <v>9438</v>
      </c>
    </row>
    <row r="1266" spans="1:33" x14ac:dyDescent="0.45">
      <c r="A1266" s="15">
        <v>1001259</v>
      </c>
      <c r="B1266" s="15" t="s">
        <v>26</v>
      </c>
      <c r="C1266" s="18">
        <v>202276374</v>
      </c>
      <c r="D1266" s="15">
        <v>400</v>
      </c>
      <c r="E1266" s="15" t="s">
        <v>28</v>
      </c>
      <c r="F1266" s="15" t="s">
        <v>15253</v>
      </c>
      <c r="G1266" s="15" t="s">
        <v>29</v>
      </c>
      <c r="H1266" s="15" t="s">
        <v>5950</v>
      </c>
      <c r="I1266" s="15" t="s">
        <v>5947</v>
      </c>
      <c r="J1266" s="15" t="s">
        <v>5949</v>
      </c>
      <c r="K1266" s="15" t="s">
        <v>32</v>
      </c>
      <c r="L1266" s="15">
        <v>992047356</v>
      </c>
      <c r="M1266" s="15" t="s">
        <v>33</v>
      </c>
      <c r="N1266" s="15" t="s">
        <v>33</v>
      </c>
      <c r="O1266" s="15" t="s">
        <v>5951</v>
      </c>
      <c r="P1266" s="15">
        <v>34732</v>
      </c>
      <c r="Q1266" s="15" t="s">
        <v>35</v>
      </c>
      <c r="R1266" s="15" t="s">
        <v>59</v>
      </c>
      <c r="S1266" s="15" t="s">
        <v>79</v>
      </c>
      <c r="T1266" s="15" t="s">
        <v>79</v>
      </c>
      <c r="W1266" s="15" t="s">
        <v>34</v>
      </c>
      <c r="X1266" s="15" t="s">
        <v>97</v>
      </c>
      <c r="Y1266" s="15">
        <v>1</v>
      </c>
      <c r="Z1266" s="15" t="s">
        <v>74</v>
      </c>
      <c r="AC1266" s="15" t="s">
        <v>9291</v>
      </c>
      <c r="AD1266" s="15" t="s">
        <v>9292</v>
      </c>
      <c r="AE1266" s="15" t="s">
        <v>9305</v>
      </c>
      <c r="AF1266" s="15" t="s">
        <v>9306</v>
      </c>
      <c r="AG1266" s="15" t="s">
        <v>9438</v>
      </c>
    </row>
    <row r="1267" spans="1:33" x14ac:dyDescent="0.45">
      <c r="A1267" s="15">
        <v>1001260</v>
      </c>
      <c r="B1267" s="15" t="s">
        <v>26</v>
      </c>
      <c r="C1267" s="18">
        <v>1727175216</v>
      </c>
      <c r="D1267" s="15">
        <v>600</v>
      </c>
      <c r="E1267" s="15" t="s">
        <v>28</v>
      </c>
      <c r="F1267" s="15" t="s">
        <v>15253</v>
      </c>
      <c r="G1267" s="15" t="s">
        <v>29</v>
      </c>
      <c r="H1267" s="15" t="s">
        <v>5953</v>
      </c>
      <c r="I1267" s="15" t="s">
        <v>5860</v>
      </c>
      <c r="J1267" s="15" t="s">
        <v>5952</v>
      </c>
      <c r="K1267" s="15" t="s">
        <v>32</v>
      </c>
      <c r="L1267" s="15">
        <v>983667962</v>
      </c>
      <c r="M1267" s="15">
        <v>983667962</v>
      </c>
      <c r="N1267" s="15" t="s">
        <v>5954</v>
      </c>
      <c r="O1267" s="15" t="s">
        <v>5862</v>
      </c>
      <c r="P1267" s="15">
        <v>34276</v>
      </c>
      <c r="Q1267" s="15" t="s">
        <v>58</v>
      </c>
      <c r="R1267" s="15" t="s">
        <v>59</v>
      </c>
      <c r="S1267" s="15" t="s">
        <v>4839</v>
      </c>
      <c r="T1267" s="15" t="s">
        <v>15347</v>
      </c>
      <c r="U1267" s="15" t="s">
        <v>5955</v>
      </c>
      <c r="W1267" s="15" t="s">
        <v>34</v>
      </c>
      <c r="X1267" s="15" t="s">
        <v>39</v>
      </c>
      <c r="Y1267" s="15">
        <v>0</v>
      </c>
      <c r="Z1267" s="15" t="s">
        <v>1125</v>
      </c>
      <c r="AA1267" s="15" t="s">
        <v>609</v>
      </c>
      <c r="AB1267" s="15">
        <v>44355</v>
      </c>
      <c r="AC1267" s="15" t="s">
        <v>9291</v>
      </c>
      <c r="AD1267" s="15" t="s">
        <v>9295</v>
      </c>
      <c r="AE1267" s="15" t="s">
        <v>9302</v>
      </c>
      <c r="AF1267" s="15" t="s">
        <v>5096</v>
      </c>
      <c r="AG1267" s="15" t="s">
        <v>9312</v>
      </c>
    </row>
    <row r="1268" spans="1:33" x14ac:dyDescent="0.45">
      <c r="A1268" s="15">
        <v>1001261</v>
      </c>
      <c r="B1268" s="15" t="s">
        <v>26</v>
      </c>
      <c r="C1268" s="18">
        <v>1725347106</v>
      </c>
      <c r="D1268" s="15">
        <v>0</v>
      </c>
      <c r="E1268" s="15" t="s">
        <v>70</v>
      </c>
      <c r="F1268" s="15" t="s">
        <v>15253</v>
      </c>
      <c r="G1268" s="15" t="s">
        <v>29</v>
      </c>
      <c r="H1268" s="15" t="s">
        <v>5957</v>
      </c>
      <c r="I1268" s="15" t="s">
        <v>5933</v>
      </c>
      <c r="J1268" s="15" t="s">
        <v>5956</v>
      </c>
      <c r="K1268" s="15" t="s">
        <v>32</v>
      </c>
      <c r="L1268" s="15">
        <v>995180816</v>
      </c>
      <c r="M1268" s="15">
        <v>2499442</v>
      </c>
      <c r="N1268" s="15" t="s">
        <v>5958</v>
      </c>
      <c r="O1268" s="15" t="s">
        <v>5959</v>
      </c>
      <c r="P1268" s="15">
        <v>35196</v>
      </c>
      <c r="Q1268" s="15" t="s">
        <v>35</v>
      </c>
      <c r="R1268" s="15" t="s">
        <v>36</v>
      </c>
      <c r="S1268" s="15" t="s">
        <v>925</v>
      </c>
      <c r="T1268" s="15" t="s">
        <v>15318</v>
      </c>
      <c r="U1268" s="15" t="s">
        <v>33</v>
      </c>
      <c r="W1268" s="15" t="s">
        <v>5960</v>
      </c>
      <c r="X1268" s="15" t="s">
        <v>97</v>
      </c>
      <c r="Y1268" s="15">
        <v>0</v>
      </c>
      <c r="Z1268" s="15" t="s">
        <v>609</v>
      </c>
      <c r="AC1268" s="15" t="s">
        <v>9291</v>
      </c>
      <c r="AD1268" s="15" t="s">
        <v>9292</v>
      </c>
      <c r="AE1268" s="15" t="s">
        <v>9302</v>
      </c>
      <c r="AF1268" s="15" t="s">
        <v>5096</v>
      </c>
      <c r="AG1268" s="15" t="s">
        <v>9312</v>
      </c>
    </row>
    <row r="1269" spans="1:33" x14ac:dyDescent="0.45">
      <c r="A1269" s="15">
        <v>1001262</v>
      </c>
      <c r="B1269" s="15" t="s">
        <v>26</v>
      </c>
      <c r="C1269" s="18">
        <v>401442496</v>
      </c>
      <c r="D1269" s="15">
        <v>630</v>
      </c>
      <c r="E1269" s="15" t="s">
        <v>28</v>
      </c>
      <c r="F1269" s="15" t="s">
        <v>15253</v>
      </c>
      <c r="G1269" s="15" t="s">
        <v>29</v>
      </c>
      <c r="H1269" s="15" t="s">
        <v>5962</v>
      </c>
      <c r="I1269" s="15" t="s">
        <v>5963</v>
      </c>
      <c r="J1269" s="15" t="s">
        <v>5961</v>
      </c>
      <c r="K1269" s="15" t="s">
        <v>32</v>
      </c>
      <c r="L1269" s="15">
        <v>989961549</v>
      </c>
      <c r="M1269" s="15">
        <v>3401505</v>
      </c>
      <c r="N1269" s="15" t="s">
        <v>5964</v>
      </c>
      <c r="O1269" s="15" t="s">
        <v>5965</v>
      </c>
      <c r="P1269" s="15">
        <v>32524</v>
      </c>
      <c r="Q1269" s="15" t="s">
        <v>35</v>
      </c>
      <c r="R1269" s="15" t="s">
        <v>59</v>
      </c>
      <c r="S1269" s="15" t="s">
        <v>79</v>
      </c>
      <c r="T1269" s="15" t="s">
        <v>79</v>
      </c>
      <c r="U1269" s="15" t="s">
        <v>5966</v>
      </c>
      <c r="V1269" s="15">
        <v>2023549</v>
      </c>
      <c r="W1269" s="15" t="s">
        <v>5967</v>
      </c>
      <c r="X1269" s="15" t="s">
        <v>97</v>
      </c>
      <c r="Y1269" s="15">
        <v>1</v>
      </c>
      <c r="Z1269" s="15" t="s">
        <v>609</v>
      </c>
      <c r="AA1269" s="15" t="s">
        <v>609</v>
      </c>
      <c r="AB1269" s="15">
        <v>44372</v>
      </c>
      <c r="AC1269" s="15" t="s">
        <v>9291</v>
      </c>
      <c r="AD1269" s="15" t="s">
        <v>9296</v>
      </c>
      <c r="AE1269" s="15" t="s">
        <v>9314</v>
      </c>
      <c r="AF1269" s="15" t="s">
        <v>9419</v>
      </c>
      <c r="AG1269" s="15" t="s">
        <v>9419</v>
      </c>
    </row>
    <row r="1270" spans="1:33" x14ac:dyDescent="0.45">
      <c r="A1270" s="15">
        <v>1001263</v>
      </c>
      <c r="B1270" s="15" t="s">
        <v>26</v>
      </c>
      <c r="C1270" s="18">
        <v>1705550893</v>
      </c>
      <c r="D1270" s="15">
        <v>200</v>
      </c>
      <c r="E1270" s="15" t="s">
        <v>28</v>
      </c>
      <c r="F1270" s="15" t="s">
        <v>15253</v>
      </c>
      <c r="G1270" s="15" t="s">
        <v>29</v>
      </c>
      <c r="H1270" s="15" t="s">
        <v>921</v>
      </c>
      <c r="I1270" s="15" t="s">
        <v>5969</v>
      </c>
      <c r="J1270" s="15" t="s">
        <v>5968</v>
      </c>
      <c r="K1270" s="15" t="s">
        <v>32</v>
      </c>
      <c r="L1270" s="15">
        <v>992402996</v>
      </c>
      <c r="M1270" s="15">
        <v>2592554</v>
      </c>
      <c r="N1270" s="15" t="s">
        <v>33</v>
      </c>
      <c r="O1270" s="15" t="s">
        <v>5970</v>
      </c>
      <c r="P1270" s="15">
        <v>20718</v>
      </c>
      <c r="Q1270" s="15" t="s">
        <v>58</v>
      </c>
      <c r="R1270" s="15" t="s">
        <v>36</v>
      </c>
      <c r="S1270" s="15" t="s">
        <v>60</v>
      </c>
      <c r="T1270" s="15" t="s">
        <v>60</v>
      </c>
      <c r="W1270" s="15" t="s">
        <v>34</v>
      </c>
      <c r="X1270" s="15" t="s">
        <v>39</v>
      </c>
      <c r="Y1270" s="15">
        <v>0</v>
      </c>
      <c r="Z1270" s="15" t="s">
        <v>609</v>
      </c>
      <c r="AA1270" s="15" t="s">
        <v>609</v>
      </c>
      <c r="AB1270" s="15">
        <v>44355</v>
      </c>
      <c r="AC1270" s="15" t="s">
        <v>9291</v>
      </c>
      <c r="AD1270" s="15" t="s">
        <v>9292</v>
      </c>
      <c r="AE1270" s="15" t="s">
        <v>9305</v>
      </c>
      <c r="AF1270" s="15" t="s">
        <v>9450</v>
      </c>
      <c r="AG1270" s="15" t="s">
        <v>9541</v>
      </c>
    </row>
    <row r="1271" spans="1:33" x14ac:dyDescent="0.45">
      <c r="A1271" s="15">
        <v>1001264</v>
      </c>
      <c r="B1271" s="15" t="s">
        <v>2683</v>
      </c>
      <c r="C1271" s="18" t="s">
        <v>14288</v>
      </c>
      <c r="D1271" s="15">
        <v>800</v>
      </c>
      <c r="E1271" s="15" t="s">
        <v>5769</v>
      </c>
      <c r="F1271" s="15" t="s">
        <v>15254</v>
      </c>
      <c r="G1271" s="15" t="s">
        <v>29</v>
      </c>
      <c r="H1271" s="15" t="s">
        <v>5775</v>
      </c>
      <c r="I1271" s="15" t="s">
        <v>5776</v>
      </c>
      <c r="J1271" s="15" t="s">
        <v>5777</v>
      </c>
      <c r="K1271" s="15" t="s">
        <v>32</v>
      </c>
      <c r="L1271" s="15">
        <v>995613163</v>
      </c>
      <c r="M1271" s="15">
        <v>995613163</v>
      </c>
      <c r="N1271" s="15" t="s">
        <v>5772</v>
      </c>
      <c r="O1271" s="15" t="s">
        <v>5773</v>
      </c>
      <c r="P1271" s="15">
        <v>31180</v>
      </c>
      <c r="Q1271" s="15" t="s">
        <v>58</v>
      </c>
      <c r="R1271" s="15" t="s">
        <v>36</v>
      </c>
      <c r="S1271" s="15" t="s">
        <v>79</v>
      </c>
      <c r="T1271" s="15" t="s">
        <v>79</v>
      </c>
      <c r="V1271" s="15">
        <v>995613163</v>
      </c>
      <c r="W1271" s="15" t="s">
        <v>5774</v>
      </c>
      <c r="X1271" s="15" t="s">
        <v>39</v>
      </c>
      <c r="Y1271" s="15">
        <v>0</v>
      </c>
      <c r="Z1271" s="15" t="s">
        <v>74</v>
      </c>
      <c r="AA1271" s="15" t="s">
        <v>74</v>
      </c>
      <c r="AB1271" s="15">
        <v>44392</v>
      </c>
      <c r="AC1271" s="15" t="s">
        <v>9291</v>
      </c>
      <c r="AD1271" s="15" t="s">
        <v>9296</v>
      </c>
      <c r="AE1271" s="15" t="s">
        <v>9302</v>
      </c>
      <c r="AF1271" s="15" t="s">
        <v>5096</v>
      </c>
      <c r="AG1271" s="15" t="s">
        <v>9367</v>
      </c>
    </row>
    <row r="1272" spans="1:33" x14ac:dyDescent="0.45">
      <c r="A1272" s="15">
        <v>1001265</v>
      </c>
      <c r="B1272" s="15" t="s">
        <v>26</v>
      </c>
      <c r="C1272" s="18">
        <v>502072556</v>
      </c>
      <c r="D1272" s="15">
        <v>1500</v>
      </c>
      <c r="E1272" s="15" t="s">
        <v>28</v>
      </c>
      <c r="F1272" s="15" t="s">
        <v>15253</v>
      </c>
      <c r="G1272" s="15" t="s">
        <v>29</v>
      </c>
      <c r="H1272" s="15" t="s">
        <v>2319</v>
      </c>
      <c r="I1272" s="15" t="s">
        <v>5972</v>
      </c>
      <c r="J1272" s="15" t="s">
        <v>5971</v>
      </c>
      <c r="K1272" s="15" t="s">
        <v>32</v>
      </c>
      <c r="L1272" s="15">
        <v>981022311</v>
      </c>
      <c r="M1272" s="15">
        <v>981022311</v>
      </c>
      <c r="N1272" s="15" t="s">
        <v>5973</v>
      </c>
      <c r="O1272" s="15" t="s">
        <v>5974</v>
      </c>
      <c r="P1272" s="15">
        <v>27225</v>
      </c>
      <c r="Q1272" s="15" t="s">
        <v>58</v>
      </c>
      <c r="R1272" s="15" t="s">
        <v>59</v>
      </c>
      <c r="S1272" s="15" t="s">
        <v>244</v>
      </c>
      <c r="T1272" s="15" t="s">
        <v>15349</v>
      </c>
      <c r="U1272" s="15" t="s">
        <v>5975</v>
      </c>
      <c r="W1272" s="15" t="s">
        <v>5976</v>
      </c>
      <c r="X1272" s="15" t="s">
        <v>39</v>
      </c>
      <c r="Y1272" s="15">
        <v>2</v>
      </c>
      <c r="Z1272" s="15" t="s">
        <v>609</v>
      </c>
      <c r="AA1272" s="15" t="s">
        <v>609</v>
      </c>
      <c r="AB1272" s="15">
        <v>44358</v>
      </c>
      <c r="AC1272" s="15" t="s">
        <v>9291</v>
      </c>
      <c r="AD1272" s="15" t="s">
        <v>9292</v>
      </c>
      <c r="AE1272" s="15" t="s">
        <v>9363</v>
      </c>
      <c r="AF1272" s="15" t="s">
        <v>9364</v>
      </c>
      <c r="AG1272" s="15" t="s">
        <v>9464</v>
      </c>
    </row>
    <row r="1273" spans="1:33" x14ac:dyDescent="0.45">
      <c r="A1273" s="15">
        <v>1001266</v>
      </c>
      <c r="B1273" s="15" t="s">
        <v>26</v>
      </c>
      <c r="C1273" s="18">
        <v>1725165227</v>
      </c>
      <c r="D1273" s="15">
        <v>400</v>
      </c>
      <c r="E1273" s="15" t="s">
        <v>70</v>
      </c>
      <c r="F1273" s="15" t="s">
        <v>15253</v>
      </c>
      <c r="G1273" s="15" t="s">
        <v>29</v>
      </c>
      <c r="H1273" s="15" t="s">
        <v>5978</v>
      </c>
      <c r="I1273" s="15" t="s">
        <v>5979</v>
      </c>
      <c r="J1273" s="15" t="s">
        <v>5977</v>
      </c>
      <c r="K1273" s="15" t="s">
        <v>32</v>
      </c>
      <c r="L1273" s="15">
        <v>993185522</v>
      </c>
      <c r="M1273" s="15">
        <v>993185522</v>
      </c>
      <c r="N1273" s="15" t="s">
        <v>5980</v>
      </c>
      <c r="O1273" s="15" t="s">
        <v>5981</v>
      </c>
      <c r="P1273" s="15">
        <v>35505</v>
      </c>
      <c r="Q1273" s="15" t="s">
        <v>58</v>
      </c>
      <c r="R1273" s="15" t="s">
        <v>36</v>
      </c>
      <c r="S1273" s="15" t="s">
        <v>79</v>
      </c>
      <c r="T1273" s="15" t="s">
        <v>79</v>
      </c>
      <c r="U1273" s="15" t="s">
        <v>5982</v>
      </c>
      <c r="V1273" s="15" t="s">
        <v>5983</v>
      </c>
      <c r="W1273" s="15" t="s">
        <v>5984</v>
      </c>
      <c r="X1273" s="15" t="s">
        <v>39</v>
      </c>
      <c r="Y1273" s="15">
        <v>1</v>
      </c>
      <c r="Z1273" s="15" t="s">
        <v>609</v>
      </c>
      <c r="AC1273" s="15" t="s">
        <v>9291</v>
      </c>
      <c r="AD1273" s="15" t="s">
        <v>9295</v>
      </c>
      <c r="AE1273" s="15" t="s">
        <v>9302</v>
      </c>
      <c r="AF1273" s="15" t="s">
        <v>5096</v>
      </c>
      <c r="AG1273" s="15" t="s">
        <v>9446</v>
      </c>
    </row>
    <row r="1274" spans="1:33" x14ac:dyDescent="0.45">
      <c r="A1274" s="15">
        <v>1001267</v>
      </c>
      <c r="B1274" s="15" t="s">
        <v>26</v>
      </c>
      <c r="C1274" s="18">
        <v>1713260170</v>
      </c>
      <c r="D1274" s="15">
        <v>0</v>
      </c>
      <c r="E1274" s="15" t="s">
        <v>70</v>
      </c>
      <c r="F1274" s="15" t="s">
        <v>15253</v>
      </c>
      <c r="G1274" s="15" t="s">
        <v>29</v>
      </c>
      <c r="H1274" s="15" t="s">
        <v>5986</v>
      </c>
      <c r="I1274" s="15" t="s">
        <v>5987</v>
      </c>
      <c r="J1274" s="15" t="s">
        <v>5985</v>
      </c>
      <c r="K1274" s="15" t="s">
        <v>32</v>
      </c>
      <c r="L1274" s="15">
        <v>995260921</v>
      </c>
      <c r="M1274" s="15">
        <v>5103984</v>
      </c>
      <c r="N1274" s="15" t="s">
        <v>5988</v>
      </c>
      <c r="O1274" s="15" t="s">
        <v>5989</v>
      </c>
      <c r="P1274" s="15">
        <v>26720</v>
      </c>
      <c r="Q1274" s="15" t="s">
        <v>58</v>
      </c>
      <c r="R1274" s="15" t="s">
        <v>59</v>
      </c>
      <c r="S1274" s="15" t="s">
        <v>698</v>
      </c>
      <c r="T1274" s="15" t="s">
        <v>15323</v>
      </c>
      <c r="U1274" s="15" t="s">
        <v>5990</v>
      </c>
      <c r="W1274" s="15" t="s">
        <v>5991</v>
      </c>
      <c r="X1274" s="15" t="s">
        <v>97</v>
      </c>
      <c r="Y1274" s="15">
        <v>1</v>
      </c>
      <c r="Z1274" s="15" t="s">
        <v>609</v>
      </c>
      <c r="AC1274" s="15" t="s">
        <v>9291</v>
      </c>
      <c r="AD1274" s="15" t="s">
        <v>9292</v>
      </c>
      <c r="AE1274" s="15" t="s">
        <v>9351</v>
      </c>
      <c r="AF1274" s="15" t="s">
        <v>9378</v>
      </c>
      <c r="AG1274" s="15" t="s">
        <v>9467</v>
      </c>
    </row>
    <row r="1275" spans="1:33" x14ac:dyDescent="0.45">
      <c r="A1275" s="15">
        <v>1001268</v>
      </c>
      <c r="B1275" s="15" t="s">
        <v>26</v>
      </c>
      <c r="C1275" s="18">
        <v>1753562568</v>
      </c>
      <c r="D1275" s="15">
        <v>450</v>
      </c>
      <c r="E1275" s="15" t="s">
        <v>70</v>
      </c>
      <c r="F1275" s="15" t="s">
        <v>15253</v>
      </c>
      <c r="G1275" s="15" t="s">
        <v>29</v>
      </c>
      <c r="H1275" s="15" t="s">
        <v>5993</v>
      </c>
      <c r="I1275" s="15" t="s">
        <v>5994</v>
      </c>
      <c r="J1275" s="15" t="s">
        <v>5992</v>
      </c>
      <c r="K1275" s="15" t="s">
        <v>32</v>
      </c>
      <c r="L1275" s="15">
        <v>983197135</v>
      </c>
      <c r="M1275" s="15">
        <v>983197135</v>
      </c>
      <c r="N1275" s="15" t="s">
        <v>5995</v>
      </c>
      <c r="O1275" s="15" t="s">
        <v>5996</v>
      </c>
      <c r="P1275" s="15">
        <v>37239</v>
      </c>
      <c r="Q1275" s="15" t="s">
        <v>35</v>
      </c>
      <c r="R1275" s="15" t="s">
        <v>59</v>
      </c>
      <c r="S1275" s="15" t="s">
        <v>2620</v>
      </c>
      <c r="T1275" s="15" t="s">
        <v>15359</v>
      </c>
      <c r="U1275" s="15" t="s">
        <v>5997</v>
      </c>
      <c r="W1275" s="15" t="s">
        <v>5998</v>
      </c>
      <c r="X1275" s="15" t="s">
        <v>39</v>
      </c>
      <c r="Y1275" s="15">
        <v>0</v>
      </c>
      <c r="Z1275" s="15" t="s">
        <v>609</v>
      </c>
      <c r="AA1275" s="15" t="s">
        <v>1125</v>
      </c>
      <c r="AB1275" s="15">
        <v>44358</v>
      </c>
      <c r="AC1275" s="15" t="s">
        <v>9291</v>
      </c>
      <c r="AD1275" s="15" t="s">
        <v>9292</v>
      </c>
      <c r="AE1275" s="15" t="s">
        <v>9302</v>
      </c>
      <c r="AF1275" s="15" t="s">
        <v>5096</v>
      </c>
      <c r="AG1275" s="15" t="s">
        <v>9495</v>
      </c>
    </row>
    <row r="1276" spans="1:33" x14ac:dyDescent="0.45">
      <c r="A1276" s="15">
        <v>1001269</v>
      </c>
      <c r="B1276" s="15" t="s">
        <v>26</v>
      </c>
      <c r="C1276" s="18">
        <v>1719364786</v>
      </c>
      <c r="D1276" s="15" t="s">
        <v>15242</v>
      </c>
      <c r="E1276" s="15" t="s">
        <v>70</v>
      </c>
      <c r="F1276" s="15" t="s">
        <v>15253</v>
      </c>
      <c r="G1276" s="15" t="s">
        <v>29</v>
      </c>
      <c r="H1276" s="15" t="s">
        <v>6000</v>
      </c>
      <c r="I1276" s="15" t="s">
        <v>1576</v>
      </c>
      <c r="J1276" s="15" t="s">
        <v>5999</v>
      </c>
      <c r="K1276" s="15" t="s">
        <v>32</v>
      </c>
      <c r="L1276" s="15">
        <v>997078767</v>
      </c>
      <c r="M1276" s="15">
        <v>3390181</v>
      </c>
      <c r="N1276" s="15" t="s">
        <v>6001</v>
      </c>
      <c r="O1276" s="15" t="s">
        <v>6002</v>
      </c>
      <c r="P1276" s="15">
        <v>31351</v>
      </c>
      <c r="Q1276" s="15" t="s">
        <v>35</v>
      </c>
      <c r="R1276" s="15" t="s">
        <v>59</v>
      </c>
      <c r="S1276" s="15" t="s">
        <v>6003</v>
      </c>
      <c r="T1276" s="15" t="s">
        <v>15324</v>
      </c>
      <c r="U1276" s="15" t="s">
        <v>6004</v>
      </c>
      <c r="V1276" s="15">
        <v>997078767</v>
      </c>
      <c r="W1276" s="15" t="s">
        <v>6005</v>
      </c>
      <c r="X1276" s="15" t="s">
        <v>39</v>
      </c>
      <c r="Y1276" s="15">
        <v>0</v>
      </c>
      <c r="Z1276" s="15" t="s">
        <v>609</v>
      </c>
      <c r="AA1276" s="15" t="s">
        <v>609</v>
      </c>
      <c r="AB1276" s="15">
        <v>44357</v>
      </c>
      <c r="AC1276" s="15" t="s">
        <v>9291</v>
      </c>
      <c r="AD1276" s="15" t="s">
        <v>9292</v>
      </c>
      <c r="AE1276" s="15" t="s">
        <v>9302</v>
      </c>
      <c r="AF1276" s="15" t="s">
        <v>5096</v>
      </c>
      <c r="AG1276" s="15" t="s">
        <v>9312</v>
      </c>
    </row>
    <row r="1277" spans="1:33" x14ac:dyDescent="0.45">
      <c r="A1277" s="15">
        <v>1001270</v>
      </c>
      <c r="B1277" s="15" t="s">
        <v>26</v>
      </c>
      <c r="C1277" s="18">
        <v>1721344115</v>
      </c>
      <c r="D1277" s="15">
        <v>0</v>
      </c>
      <c r="E1277" s="15" t="s">
        <v>70</v>
      </c>
      <c r="F1277" s="15" t="s">
        <v>15253</v>
      </c>
      <c r="G1277" s="15" t="s">
        <v>29</v>
      </c>
      <c r="H1277" s="15" t="s">
        <v>6007</v>
      </c>
      <c r="I1277" s="15" t="s">
        <v>6008</v>
      </c>
      <c r="J1277" s="15" t="s">
        <v>6006</v>
      </c>
      <c r="K1277" s="15" t="s">
        <v>32</v>
      </c>
      <c r="L1277" s="15">
        <v>992553070</v>
      </c>
      <c r="M1277" s="15">
        <v>992553070</v>
      </c>
      <c r="N1277" s="15" t="s">
        <v>6009</v>
      </c>
      <c r="O1277" s="15" t="s">
        <v>6010</v>
      </c>
      <c r="P1277" s="15">
        <v>33780</v>
      </c>
      <c r="Q1277" s="15" t="s">
        <v>35</v>
      </c>
      <c r="R1277" s="15" t="s">
        <v>36</v>
      </c>
      <c r="S1277" s="15" t="s">
        <v>6011</v>
      </c>
      <c r="T1277" s="15" t="s">
        <v>15325</v>
      </c>
      <c r="U1277" s="15" t="s">
        <v>6012</v>
      </c>
      <c r="V1277" s="15">
        <v>992553070</v>
      </c>
      <c r="W1277" s="15" t="s">
        <v>6013</v>
      </c>
      <c r="X1277" s="15" t="s">
        <v>97</v>
      </c>
      <c r="Y1277" s="15">
        <v>0</v>
      </c>
      <c r="Z1277" s="15" t="s">
        <v>609</v>
      </c>
      <c r="AC1277" s="15" t="s">
        <v>9291</v>
      </c>
      <c r="AD1277" s="15" t="s">
        <v>9296</v>
      </c>
      <c r="AE1277" s="15" t="s">
        <v>9302</v>
      </c>
      <c r="AF1277" s="15" t="s">
        <v>5096</v>
      </c>
      <c r="AG1277" s="15" t="s">
        <v>9312</v>
      </c>
    </row>
    <row r="1278" spans="1:33" x14ac:dyDescent="0.45">
      <c r="A1278" s="15">
        <v>1001271</v>
      </c>
      <c r="B1278" s="15" t="s">
        <v>26</v>
      </c>
      <c r="C1278" s="18">
        <v>1723667075</v>
      </c>
      <c r="D1278" s="15">
        <v>1500</v>
      </c>
      <c r="E1278" s="15" t="s">
        <v>70</v>
      </c>
      <c r="F1278" s="15" t="s">
        <v>15253</v>
      </c>
      <c r="G1278" s="15" t="s">
        <v>29</v>
      </c>
      <c r="H1278" s="15" t="s">
        <v>6015</v>
      </c>
      <c r="I1278" s="15" t="s">
        <v>5814</v>
      </c>
      <c r="J1278" s="15" t="s">
        <v>6014</v>
      </c>
      <c r="K1278" s="15" t="s">
        <v>32</v>
      </c>
      <c r="L1278" s="15">
        <v>999755885</v>
      </c>
      <c r="M1278" s="15">
        <v>999755885</v>
      </c>
      <c r="N1278" s="15" t="s">
        <v>6016</v>
      </c>
      <c r="O1278" s="15" t="s">
        <v>6017</v>
      </c>
      <c r="P1278" s="15">
        <v>35325</v>
      </c>
      <c r="Q1278" s="15" t="s">
        <v>35</v>
      </c>
      <c r="R1278" s="15" t="s">
        <v>59</v>
      </c>
      <c r="S1278" s="15" t="s">
        <v>6018</v>
      </c>
      <c r="T1278" s="15" t="s">
        <v>15324</v>
      </c>
      <c r="W1278" s="15" t="s">
        <v>34</v>
      </c>
      <c r="X1278" s="15" t="s">
        <v>39</v>
      </c>
      <c r="Y1278" s="15">
        <v>0</v>
      </c>
      <c r="Z1278" s="15" t="s">
        <v>609</v>
      </c>
      <c r="AC1278" s="15" t="s">
        <v>9291</v>
      </c>
      <c r="AD1278" s="15" t="s">
        <v>9357</v>
      </c>
      <c r="AE1278" s="15" t="s">
        <v>9302</v>
      </c>
      <c r="AF1278" s="15" t="s">
        <v>5096</v>
      </c>
      <c r="AG1278" s="15" t="s">
        <v>9312</v>
      </c>
    </row>
    <row r="1279" spans="1:33" x14ac:dyDescent="0.45">
      <c r="A1279" s="15">
        <v>1001272</v>
      </c>
      <c r="B1279" s="15" t="s">
        <v>26</v>
      </c>
      <c r="C1279" s="18">
        <v>603008632</v>
      </c>
      <c r="D1279" s="15">
        <v>0</v>
      </c>
      <c r="E1279" s="15" t="s">
        <v>70</v>
      </c>
      <c r="F1279" s="15" t="s">
        <v>15253</v>
      </c>
      <c r="G1279" s="15" t="s">
        <v>29</v>
      </c>
      <c r="H1279" s="15" t="s">
        <v>6020</v>
      </c>
      <c r="I1279" s="15" t="s">
        <v>6021</v>
      </c>
      <c r="J1279" s="15" t="s">
        <v>6019</v>
      </c>
      <c r="K1279" s="15" t="s">
        <v>32</v>
      </c>
      <c r="L1279" s="15">
        <v>968657975</v>
      </c>
      <c r="M1279" s="15" t="s">
        <v>33</v>
      </c>
      <c r="N1279" s="15" t="s">
        <v>33</v>
      </c>
      <c r="O1279" s="15" t="s">
        <v>6022</v>
      </c>
      <c r="P1279" s="15">
        <v>28328</v>
      </c>
      <c r="Q1279" s="15" t="s">
        <v>58</v>
      </c>
      <c r="R1279" s="15" t="s">
        <v>36</v>
      </c>
      <c r="S1279" s="15" t="s">
        <v>197</v>
      </c>
      <c r="T1279" s="15" t="s">
        <v>197</v>
      </c>
      <c r="W1279" s="15" t="s">
        <v>34</v>
      </c>
      <c r="X1279" s="15" t="s">
        <v>97</v>
      </c>
      <c r="Y1279" s="15">
        <v>0</v>
      </c>
      <c r="Z1279" s="15" t="s">
        <v>74</v>
      </c>
      <c r="AC1279" s="15" t="s">
        <v>9291</v>
      </c>
      <c r="AD1279" s="15" t="s">
        <v>9292</v>
      </c>
      <c r="AE1279" s="15" t="s">
        <v>9293</v>
      </c>
      <c r="AF1279" s="15" t="s">
        <v>9334</v>
      </c>
      <c r="AG1279" s="15" t="s">
        <v>9542</v>
      </c>
    </row>
    <row r="1280" spans="1:33" x14ac:dyDescent="0.45">
      <c r="A1280" s="15">
        <v>1001273</v>
      </c>
      <c r="B1280" s="15" t="s">
        <v>26</v>
      </c>
      <c r="C1280" s="18">
        <v>202644498</v>
      </c>
      <c r="D1280" s="15">
        <v>350</v>
      </c>
      <c r="E1280" s="15" t="s">
        <v>28</v>
      </c>
      <c r="F1280" s="15" t="s">
        <v>15253</v>
      </c>
      <c r="G1280" s="15" t="s">
        <v>29</v>
      </c>
      <c r="H1280" s="15" t="s">
        <v>6024</v>
      </c>
      <c r="I1280" s="15" t="s">
        <v>5947</v>
      </c>
      <c r="J1280" s="15" t="s">
        <v>6023</v>
      </c>
      <c r="K1280" s="15" t="s">
        <v>32</v>
      </c>
      <c r="L1280" s="15">
        <v>992312110</v>
      </c>
      <c r="M1280" s="15" t="s">
        <v>33</v>
      </c>
      <c r="N1280" s="15" t="s">
        <v>33</v>
      </c>
      <c r="O1280" s="15" t="s">
        <v>6025</v>
      </c>
      <c r="P1280" s="15">
        <v>35512</v>
      </c>
      <c r="Q1280" s="15" t="s">
        <v>35</v>
      </c>
      <c r="R1280" s="15" t="s">
        <v>36</v>
      </c>
      <c r="S1280" s="15" t="s">
        <v>1609</v>
      </c>
      <c r="T1280" s="15" t="s">
        <v>15336</v>
      </c>
      <c r="W1280" s="15" t="s">
        <v>5951</v>
      </c>
      <c r="X1280" s="15" t="s">
        <v>97</v>
      </c>
      <c r="Y1280" s="15">
        <v>0</v>
      </c>
      <c r="Z1280" s="15" t="s">
        <v>74</v>
      </c>
      <c r="AC1280" s="15" t="s">
        <v>9291</v>
      </c>
      <c r="AD1280" s="15" t="s">
        <v>9329</v>
      </c>
      <c r="AE1280" s="15" t="s">
        <v>9305</v>
      </c>
      <c r="AF1280" s="15" t="s">
        <v>9306</v>
      </c>
      <c r="AG1280" s="15" t="s">
        <v>9438</v>
      </c>
    </row>
    <row r="1281" spans="1:33" x14ac:dyDescent="0.45">
      <c r="A1281" s="15">
        <v>1001274</v>
      </c>
      <c r="B1281" s="15" t="s">
        <v>26</v>
      </c>
      <c r="C1281" s="18">
        <v>1725959389</v>
      </c>
      <c r="D1281" s="15">
        <v>450</v>
      </c>
      <c r="E1281" s="15" t="s">
        <v>70</v>
      </c>
      <c r="F1281" s="15" t="s">
        <v>15253</v>
      </c>
      <c r="G1281" s="15" t="s">
        <v>29</v>
      </c>
      <c r="H1281" s="15" t="s">
        <v>6027</v>
      </c>
      <c r="I1281" s="15" t="s">
        <v>6028</v>
      </c>
      <c r="J1281" s="15" t="s">
        <v>6026</v>
      </c>
      <c r="K1281" s="15" t="s">
        <v>32</v>
      </c>
      <c r="L1281" s="15">
        <v>997607102</v>
      </c>
      <c r="M1281" s="15">
        <v>997607102</v>
      </c>
      <c r="N1281" s="15" t="s">
        <v>33</v>
      </c>
      <c r="O1281" s="15" t="s">
        <v>6029</v>
      </c>
      <c r="P1281" s="15">
        <v>37733</v>
      </c>
      <c r="Q1281" s="15" t="s">
        <v>35</v>
      </c>
      <c r="R1281" s="15" t="s">
        <v>59</v>
      </c>
      <c r="S1281" s="15" t="s">
        <v>1114</v>
      </c>
      <c r="T1281" s="15" t="s">
        <v>15323</v>
      </c>
      <c r="U1281" s="15" t="s">
        <v>1040</v>
      </c>
      <c r="W1281" s="15" t="s">
        <v>5448</v>
      </c>
      <c r="X1281" s="15" t="s">
        <v>39</v>
      </c>
      <c r="Y1281" s="15">
        <v>0</v>
      </c>
      <c r="Z1281" s="15" t="s">
        <v>609</v>
      </c>
      <c r="AA1281" s="15" t="s">
        <v>609</v>
      </c>
      <c r="AB1281" s="15">
        <v>44431</v>
      </c>
      <c r="AC1281" s="15" t="s">
        <v>9291</v>
      </c>
      <c r="AD1281" s="15" t="s">
        <v>9295</v>
      </c>
      <c r="AE1281" s="15" t="s">
        <v>9302</v>
      </c>
      <c r="AF1281" s="15" t="s">
        <v>5096</v>
      </c>
      <c r="AG1281" s="15" t="s">
        <v>9312</v>
      </c>
    </row>
    <row r="1282" spans="1:33" x14ac:dyDescent="0.45">
      <c r="A1282" s="15">
        <v>1001275</v>
      </c>
      <c r="B1282" s="15" t="s">
        <v>26</v>
      </c>
      <c r="C1282" s="18">
        <v>1706821897</v>
      </c>
      <c r="D1282" s="15">
        <v>1500</v>
      </c>
      <c r="E1282" s="15" t="s">
        <v>70</v>
      </c>
      <c r="F1282" s="15" t="s">
        <v>15253</v>
      </c>
      <c r="G1282" s="15" t="s">
        <v>29</v>
      </c>
      <c r="H1282" s="15" t="s">
        <v>518</v>
      </c>
      <c r="I1282" s="15" t="s">
        <v>6031</v>
      </c>
      <c r="J1282" s="15" t="s">
        <v>6030</v>
      </c>
      <c r="K1282" s="15" t="s">
        <v>32</v>
      </c>
      <c r="L1282" s="15">
        <v>2293370</v>
      </c>
      <c r="M1282" s="15">
        <v>2293370</v>
      </c>
      <c r="N1282" s="15" t="s">
        <v>33</v>
      </c>
      <c r="O1282" s="15" t="s">
        <v>6032</v>
      </c>
      <c r="P1282" s="15">
        <v>22265</v>
      </c>
      <c r="Q1282" s="15" t="s">
        <v>409</v>
      </c>
      <c r="R1282" s="15" t="s">
        <v>36</v>
      </c>
      <c r="S1282" s="15" t="s">
        <v>6033</v>
      </c>
      <c r="T1282" s="15" t="s">
        <v>15347</v>
      </c>
      <c r="U1282" s="15" t="s">
        <v>6034</v>
      </c>
      <c r="V1282" s="15">
        <v>998656006</v>
      </c>
      <c r="W1282" s="15" t="s">
        <v>6035</v>
      </c>
      <c r="X1282" s="15" t="s">
        <v>39</v>
      </c>
      <c r="Y1282" s="15">
        <v>0</v>
      </c>
      <c r="Z1282" s="15" t="s">
        <v>609</v>
      </c>
      <c r="AA1282" s="15" t="s">
        <v>665</v>
      </c>
      <c r="AB1282" s="15">
        <v>44425</v>
      </c>
      <c r="AC1282" s="15" t="s">
        <v>9291</v>
      </c>
      <c r="AD1282" s="15" t="s">
        <v>9292</v>
      </c>
      <c r="AE1282" s="15" t="s">
        <v>9302</v>
      </c>
      <c r="AF1282" s="15" t="s">
        <v>5096</v>
      </c>
      <c r="AG1282" s="15" t="s">
        <v>9367</v>
      </c>
    </row>
    <row r="1283" spans="1:33" x14ac:dyDescent="0.45">
      <c r="A1283" s="15">
        <v>1001276</v>
      </c>
      <c r="B1283" s="15" t="s">
        <v>26</v>
      </c>
      <c r="C1283" s="18">
        <v>1711578037</v>
      </c>
      <c r="D1283" s="15">
        <v>430</v>
      </c>
      <c r="E1283" s="15" t="s">
        <v>70</v>
      </c>
      <c r="F1283" s="15" t="s">
        <v>15253</v>
      </c>
      <c r="G1283" s="15" t="s">
        <v>29</v>
      </c>
      <c r="H1283" s="15" t="s">
        <v>6037</v>
      </c>
      <c r="I1283" s="15" t="s">
        <v>6038</v>
      </c>
      <c r="J1283" s="15" t="s">
        <v>6036</v>
      </c>
      <c r="K1283" s="15" t="s">
        <v>32</v>
      </c>
      <c r="L1283" s="15">
        <v>959634495</v>
      </c>
      <c r="M1283" s="15">
        <v>959634495</v>
      </c>
      <c r="N1283" s="15" t="s">
        <v>6039</v>
      </c>
      <c r="O1283" s="15" t="s">
        <v>6040</v>
      </c>
      <c r="P1283" s="15">
        <v>25947</v>
      </c>
      <c r="Q1283" s="15" t="s">
        <v>58</v>
      </c>
      <c r="R1283" s="15" t="s">
        <v>36</v>
      </c>
      <c r="S1283" s="15" t="s">
        <v>6041</v>
      </c>
      <c r="T1283" s="15" t="s">
        <v>15350</v>
      </c>
      <c r="U1283" s="15" t="s">
        <v>6042</v>
      </c>
      <c r="V1283" s="15">
        <v>959634495</v>
      </c>
      <c r="W1283" s="15" t="s">
        <v>6043</v>
      </c>
      <c r="X1283" s="15" t="s">
        <v>39</v>
      </c>
      <c r="Y1283" s="15">
        <v>0</v>
      </c>
      <c r="Z1283" s="15" t="s">
        <v>1125</v>
      </c>
      <c r="AA1283" s="15" t="s">
        <v>609</v>
      </c>
      <c r="AB1283" s="15">
        <v>44363</v>
      </c>
      <c r="AC1283" s="15" t="s">
        <v>9291</v>
      </c>
      <c r="AD1283" s="15" t="s">
        <v>9292</v>
      </c>
      <c r="AE1283" s="15" t="s">
        <v>9302</v>
      </c>
      <c r="AF1283" s="15" t="s">
        <v>5096</v>
      </c>
      <c r="AG1283" s="15" t="s">
        <v>9312</v>
      </c>
    </row>
    <row r="1284" spans="1:33" x14ac:dyDescent="0.45">
      <c r="A1284" s="15">
        <v>1001277</v>
      </c>
      <c r="B1284" s="15" t="s">
        <v>26</v>
      </c>
      <c r="C1284" s="18">
        <v>1752906568</v>
      </c>
      <c r="D1284" s="15">
        <v>0</v>
      </c>
      <c r="E1284" s="15" t="s">
        <v>70</v>
      </c>
      <c r="F1284" s="15" t="s">
        <v>15253</v>
      </c>
      <c r="G1284" s="15" t="s">
        <v>29</v>
      </c>
      <c r="H1284" s="15" t="s">
        <v>6044</v>
      </c>
      <c r="I1284" s="15" t="s">
        <v>6045</v>
      </c>
      <c r="J1284" s="15" t="s">
        <v>6046</v>
      </c>
      <c r="K1284" s="15" t="s">
        <v>32</v>
      </c>
      <c r="L1284" s="15">
        <v>959017394</v>
      </c>
      <c r="M1284" s="15">
        <v>959017394</v>
      </c>
      <c r="N1284" s="15" t="s">
        <v>33</v>
      </c>
      <c r="O1284" s="15" t="s">
        <v>6047</v>
      </c>
      <c r="P1284" s="15">
        <v>31912</v>
      </c>
      <c r="Q1284" s="15" t="s">
        <v>58</v>
      </c>
      <c r="R1284" s="15" t="s">
        <v>59</v>
      </c>
      <c r="S1284" s="15" t="s">
        <v>244</v>
      </c>
      <c r="T1284" s="15" t="s">
        <v>15349</v>
      </c>
      <c r="U1284" s="15" t="s">
        <v>6048</v>
      </c>
      <c r="V1284" s="15">
        <v>959017394</v>
      </c>
      <c r="W1284" s="15" t="s">
        <v>6049</v>
      </c>
      <c r="X1284" s="15" t="s">
        <v>39</v>
      </c>
      <c r="Y1284" s="15">
        <v>2</v>
      </c>
      <c r="Z1284" s="15" t="s">
        <v>609</v>
      </c>
      <c r="AC1284" s="15" t="s">
        <v>9291</v>
      </c>
      <c r="AD1284" s="15" t="s">
        <v>9292</v>
      </c>
      <c r="AE1284" s="15" t="s">
        <v>9302</v>
      </c>
      <c r="AF1284" s="15" t="s">
        <v>5096</v>
      </c>
      <c r="AG1284" s="15" t="s">
        <v>9312</v>
      </c>
    </row>
    <row r="1285" spans="1:33" x14ac:dyDescent="0.45">
      <c r="A1285" s="15">
        <v>1001278</v>
      </c>
      <c r="B1285" s="15" t="s">
        <v>26</v>
      </c>
      <c r="C1285" s="18">
        <v>1723012942</v>
      </c>
      <c r="D1285" s="15">
        <v>0</v>
      </c>
      <c r="E1285" s="15" t="s">
        <v>28</v>
      </c>
      <c r="F1285" s="15" t="s">
        <v>15253</v>
      </c>
      <c r="G1285" s="15" t="s">
        <v>29</v>
      </c>
      <c r="H1285" s="15" t="s">
        <v>6051</v>
      </c>
      <c r="I1285" s="15" t="s">
        <v>6045</v>
      </c>
      <c r="J1285" s="15" t="s">
        <v>6050</v>
      </c>
      <c r="K1285" s="15" t="s">
        <v>32</v>
      </c>
      <c r="L1285" s="15">
        <v>982915033</v>
      </c>
      <c r="M1285" s="15">
        <v>982915033</v>
      </c>
      <c r="N1285" s="15" t="s">
        <v>6052</v>
      </c>
      <c r="O1285" s="15" t="s">
        <v>6053</v>
      </c>
      <c r="P1285" s="15">
        <v>34683</v>
      </c>
      <c r="Q1285" s="15" t="s">
        <v>58</v>
      </c>
      <c r="R1285" s="15" t="s">
        <v>59</v>
      </c>
      <c r="S1285" s="15" t="s">
        <v>6054</v>
      </c>
      <c r="T1285" s="15" t="s">
        <v>15348</v>
      </c>
      <c r="U1285" s="15" t="s">
        <v>6055</v>
      </c>
      <c r="V1285" s="15">
        <v>982915033</v>
      </c>
      <c r="W1285" s="15" t="s">
        <v>6056</v>
      </c>
      <c r="X1285" s="15" t="s">
        <v>39</v>
      </c>
      <c r="Y1285" s="15">
        <v>1</v>
      </c>
      <c r="Z1285" s="15" t="s">
        <v>609</v>
      </c>
      <c r="AC1285" s="15" t="s">
        <v>9291</v>
      </c>
      <c r="AD1285" s="15" t="s">
        <v>9296</v>
      </c>
      <c r="AE1285" s="15" t="s">
        <v>9302</v>
      </c>
      <c r="AF1285" s="15" t="s">
        <v>5096</v>
      </c>
      <c r="AG1285" s="15" t="s">
        <v>9446</v>
      </c>
    </row>
    <row r="1286" spans="1:33" x14ac:dyDescent="0.45">
      <c r="A1286" s="15">
        <v>1001279</v>
      </c>
      <c r="B1286" s="15" t="s">
        <v>26</v>
      </c>
      <c r="C1286" s="18">
        <v>1720293610</v>
      </c>
      <c r="D1286" s="15">
        <v>600</v>
      </c>
      <c r="E1286" s="15" t="s">
        <v>70</v>
      </c>
      <c r="F1286" s="15" t="s">
        <v>15253</v>
      </c>
      <c r="G1286" s="15" t="s">
        <v>29</v>
      </c>
      <c r="H1286" s="15" t="s">
        <v>6058</v>
      </c>
      <c r="I1286" s="15" t="s">
        <v>6059</v>
      </c>
      <c r="J1286" s="15" t="s">
        <v>6057</v>
      </c>
      <c r="K1286" s="15" t="s">
        <v>32</v>
      </c>
      <c r="L1286" s="15">
        <v>984357968</v>
      </c>
      <c r="M1286" s="15">
        <v>984357968</v>
      </c>
      <c r="N1286" s="15" t="s">
        <v>6060</v>
      </c>
      <c r="O1286" s="15" t="s">
        <v>6061</v>
      </c>
      <c r="P1286" s="15">
        <v>32381</v>
      </c>
      <c r="Q1286" s="15" t="s">
        <v>35</v>
      </c>
      <c r="R1286" s="15" t="s">
        <v>59</v>
      </c>
      <c r="S1286" s="15" t="s">
        <v>942</v>
      </c>
      <c r="T1286" s="15" t="s">
        <v>15333</v>
      </c>
      <c r="U1286" s="15" t="s">
        <v>6062</v>
      </c>
      <c r="W1286" s="15" t="s">
        <v>34</v>
      </c>
      <c r="X1286" s="15" t="s">
        <v>39</v>
      </c>
      <c r="Y1286" s="15">
        <v>0</v>
      </c>
      <c r="Z1286" s="15" t="s">
        <v>609</v>
      </c>
      <c r="AA1286" s="15" t="s">
        <v>609</v>
      </c>
      <c r="AB1286" s="15">
        <v>44361</v>
      </c>
      <c r="AC1286" s="15" t="s">
        <v>9291</v>
      </c>
      <c r="AD1286" s="15" t="s">
        <v>9292</v>
      </c>
      <c r="AE1286" s="15" t="s">
        <v>9302</v>
      </c>
      <c r="AF1286" s="15" t="s">
        <v>5096</v>
      </c>
      <c r="AG1286" s="15" t="s">
        <v>9435</v>
      </c>
    </row>
    <row r="1287" spans="1:33" x14ac:dyDescent="0.45">
      <c r="A1287" s="15">
        <v>1001280</v>
      </c>
      <c r="B1287" s="15" t="s">
        <v>26</v>
      </c>
      <c r="C1287" s="18">
        <v>1718584871</v>
      </c>
      <c r="D1287" s="15">
        <v>0</v>
      </c>
      <c r="E1287" s="15" t="s">
        <v>70</v>
      </c>
      <c r="F1287" s="15" t="s">
        <v>15253</v>
      </c>
      <c r="G1287" s="15" t="s">
        <v>29</v>
      </c>
      <c r="H1287" s="15" t="s">
        <v>384</v>
      </c>
      <c r="I1287" s="15" t="s">
        <v>6064</v>
      </c>
      <c r="J1287" s="15" t="s">
        <v>6063</v>
      </c>
      <c r="K1287" s="15" t="s">
        <v>32</v>
      </c>
      <c r="L1287" s="15">
        <v>997607102</v>
      </c>
      <c r="M1287" s="15">
        <v>997607102</v>
      </c>
      <c r="N1287" s="15" t="s">
        <v>6065</v>
      </c>
      <c r="O1287" s="15" t="s">
        <v>6066</v>
      </c>
      <c r="P1287" s="15">
        <v>30952</v>
      </c>
      <c r="Q1287" s="15" t="s">
        <v>58</v>
      </c>
      <c r="R1287" s="15" t="s">
        <v>36</v>
      </c>
      <c r="S1287" s="15" t="s">
        <v>2288</v>
      </c>
      <c r="T1287" s="15" t="s">
        <v>15343</v>
      </c>
      <c r="W1287" s="15" t="s">
        <v>34</v>
      </c>
      <c r="X1287" s="15" t="s">
        <v>39</v>
      </c>
      <c r="Y1287" s="15">
        <v>0</v>
      </c>
      <c r="Z1287" s="15" t="s">
        <v>609</v>
      </c>
      <c r="AC1287" s="15" t="s">
        <v>9291</v>
      </c>
      <c r="AD1287" s="15" t="s">
        <v>9292</v>
      </c>
      <c r="AE1287" s="15" t="s">
        <v>9302</v>
      </c>
      <c r="AF1287" s="15" t="s">
        <v>5096</v>
      </c>
      <c r="AG1287" s="15" t="s">
        <v>9435</v>
      </c>
    </row>
    <row r="1288" spans="1:33" x14ac:dyDescent="0.45">
      <c r="A1288" s="15">
        <v>1001281</v>
      </c>
      <c r="B1288" s="15" t="s">
        <v>26</v>
      </c>
      <c r="C1288" s="18">
        <v>1312718289</v>
      </c>
      <c r="D1288" s="15">
        <v>0</v>
      </c>
      <c r="E1288" s="15" t="s">
        <v>70</v>
      </c>
      <c r="F1288" s="15" t="s">
        <v>15253</v>
      </c>
      <c r="G1288" s="15" t="s">
        <v>29</v>
      </c>
      <c r="H1288" s="15" t="s">
        <v>6068</v>
      </c>
      <c r="I1288" s="15" t="s">
        <v>6069</v>
      </c>
      <c r="J1288" s="15" t="s">
        <v>6067</v>
      </c>
      <c r="K1288" s="15" t="s">
        <v>32</v>
      </c>
      <c r="L1288" s="15">
        <v>992845707</v>
      </c>
      <c r="M1288" s="15">
        <v>2594224</v>
      </c>
      <c r="N1288" s="15" t="s">
        <v>6070</v>
      </c>
      <c r="O1288" s="15" t="s">
        <v>6071</v>
      </c>
      <c r="P1288" s="15">
        <v>34153</v>
      </c>
      <c r="Q1288" s="15" t="s">
        <v>35</v>
      </c>
      <c r="R1288" s="15" t="s">
        <v>36</v>
      </c>
      <c r="S1288" s="15" t="s">
        <v>4839</v>
      </c>
      <c r="T1288" s="15" t="s">
        <v>15347</v>
      </c>
      <c r="U1288" s="15" t="s">
        <v>6072</v>
      </c>
      <c r="V1288" s="15">
        <v>25112315</v>
      </c>
      <c r="W1288" s="15" t="s">
        <v>6073</v>
      </c>
      <c r="X1288" s="15" t="s">
        <v>39</v>
      </c>
      <c r="Y1288" s="15">
        <v>0</v>
      </c>
      <c r="Z1288" s="15" t="s">
        <v>609</v>
      </c>
      <c r="AC1288" s="15" t="s">
        <v>9291</v>
      </c>
      <c r="AD1288" s="15" t="s">
        <v>9292</v>
      </c>
      <c r="AE1288" s="15" t="s">
        <v>9427</v>
      </c>
      <c r="AF1288" s="15" t="s">
        <v>9456</v>
      </c>
      <c r="AG1288" s="15" t="s">
        <v>9456</v>
      </c>
    </row>
    <row r="1289" spans="1:33" x14ac:dyDescent="0.45">
      <c r="A1289" s="15">
        <v>1001282</v>
      </c>
      <c r="B1289" s="15" t="s">
        <v>26</v>
      </c>
      <c r="C1289" s="18">
        <v>1757679400</v>
      </c>
      <c r="D1289" s="15">
        <v>1000</v>
      </c>
      <c r="E1289" s="15" t="s">
        <v>70</v>
      </c>
      <c r="F1289" s="15" t="s">
        <v>15253</v>
      </c>
      <c r="G1289" s="15" t="s">
        <v>29</v>
      </c>
      <c r="H1289" s="15" t="s">
        <v>6075</v>
      </c>
      <c r="I1289" s="15" t="s">
        <v>6076</v>
      </c>
      <c r="J1289" s="15" t="s">
        <v>6074</v>
      </c>
      <c r="K1289" s="15" t="s">
        <v>32</v>
      </c>
      <c r="L1289" s="15">
        <v>969486757</v>
      </c>
      <c r="M1289" s="15">
        <v>969486757</v>
      </c>
      <c r="N1289" s="15" t="s">
        <v>6077</v>
      </c>
      <c r="O1289" s="15" t="s">
        <v>6078</v>
      </c>
      <c r="P1289" s="15">
        <v>25513</v>
      </c>
      <c r="Q1289" s="15" t="s">
        <v>991</v>
      </c>
      <c r="R1289" s="15" t="s">
        <v>59</v>
      </c>
      <c r="S1289" s="15" t="s">
        <v>255</v>
      </c>
      <c r="T1289" s="15" t="s">
        <v>15325</v>
      </c>
      <c r="V1289" s="15">
        <v>969486757</v>
      </c>
      <c r="W1289" s="15" t="s">
        <v>6079</v>
      </c>
      <c r="X1289" s="15" t="s">
        <v>39</v>
      </c>
      <c r="Y1289" s="15">
        <v>0</v>
      </c>
      <c r="Z1289" s="15" t="s">
        <v>609</v>
      </c>
      <c r="AA1289" s="15" t="s">
        <v>609</v>
      </c>
      <c r="AB1289" s="15">
        <v>44398</v>
      </c>
      <c r="AC1289" s="15" t="s">
        <v>9291</v>
      </c>
      <c r="AD1289" s="15" t="s">
        <v>9295</v>
      </c>
      <c r="AE1289" s="15" t="s">
        <v>9302</v>
      </c>
      <c r="AF1289" s="15" t="s">
        <v>5096</v>
      </c>
      <c r="AG1289" s="15" t="s">
        <v>9312</v>
      </c>
    </row>
    <row r="1290" spans="1:33" x14ac:dyDescent="0.45">
      <c r="A1290" s="15">
        <v>1001283</v>
      </c>
      <c r="B1290" s="15" t="s">
        <v>26</v>
      </c>
      <c r="C1290" s="18">
        <v>401107438</v>
      </c>
      <c r="D1290" s="15">
        <v>1600</v>
      </c>
      <c r="E1290" s="15" t="s">
        <v>70</v>
      </c>
      <c r="F1290" s="15" t="s">
        <v>15253</v>
      </c>
      <c r="G1290" s="15" t="s">
        <v>29</v>
      </c>
      <c r="H1290" s="15" t="s">
        <v>6081</v>
      </c>
      <c r="I1290" s="15" t="s">
        <v>6082</v>
      </c>
      <c r="J1290" s="15" t="s">
        <v>6080</v>
      </c>
      <c r="K1290" s="15" t="s">
        <v>32</v>
      </c>
      <c r="L1290" s="15">
        <v>998026802</v>
      </c>
      <c r="M1290" s="15" t="s">
        <v>33</v>
      </c>
      <c r="N1290" s="15" t="s">
        <v>6083</v>
      </c>
      <c r="O1290" s="15" t="s">
        <v>6084</v>
      </c>
      <c r="P1290" s="15">
        <v>27663</v>
      </c>
      <c r="Q1290" s="15" t="s">
        <v>35</v>
      </c>
      <c r="R1290" s="15" t="s">
        <v>36</v>
      </c>
      <c r="S1290" s="15" t="s">
        <v>197</v>
      </c>
      <c r="T1290" s="15" t="s">
        <v>197</v>
      </c>
      <c r="W1290" s="15" t="s">
        <v>34</v>
      </c>
      <c r="X1290" s="15" t="s">
        <v>97</v>
      </c>
      <c r="Y1290" s="15">
        <v>0</v>
      </c>
      <c r="Z1290" s="15" t="s">
        <v>74</v>
      </c>
      <c r="AC1290" s="15" t="s">
        <v>9291</v>
      </c>
      <c r="AD1290" s="15" t="s">
        <v>9296</v>
      </c>
      <c r="AE1290" s="15" t="s">
        <v>9302</v>
      </c>
      <c r="AF1290" s="15" t="s">
        <v>5096</v>
      </c>
      <c r="AG1290" s="15" t="s">
        <v>9435</v>
      </c>
    </row>
    <row r="1291" spans="1:33" x14ac:dyDescent="0.45">
      <c r="A1291" s="15">
        <v>1001284</v>
      </c>
      <c r="B1291" s="15" t="s">
        <v>26</v>
      </c>
      <c r="C1291" s="18">
        <v>1709494023</v>
      </c>
      <c r="D1291" s="15">
        <v>600</v>
      </c>
      <c r="E1291" s="15" t="s">
        <v>70</v>
      </c>
      <c r="F1291" s="15" t="s">
        <v>15253</v>
      </c>
      <c r="G1291" s="15" t="s">
        <v>29</v>
      </c>
      <c r="H1291" s="15" t="s">
        <v>6086</v>
      </c>
      <c r="I1291" s="15" t="s">
        <v>6087</v>
      </c>
      <c r="J1291" s="15" t="s">
        <v>6085</v>
      </c>
      <c r="K1291" s="15" t="s">
        <v>32</v>
      </c>
      <c r="L1291" s="15">
        <v>984577387</v>
      </c>
      <c r="M1291" s="15">
        <v>998928764</v>
      </c>
      <c r="N1291" s="15" t="s">
        <v>33</v>
      </c>
      <c r="O1291" s="15" t="s">
        <v>6088</v>
      </c>
      <c r="P1291" s="15">
        <v>26541</v>
      </c>
      <c r="Q1291" s="15" t="s">
        <v>58</v>
      </c>
      <c r="R1291" s="15" t="s">
        <v>36</v>
      </c>
      <c r="S1291" s="15" t="s">
        <v>1114</v>
      </c>
      <c r="T1291" s="15" t="s">
        <v>15323</v>
      </c>
      <c r="U1291" s="15" t="s">
        <v>6089</v>
      </c>
      <c r="V1291" s="15">
        <v>984577387</v>
      </c>
      <c r="W1291" s="15" t="s">
        <v>6090</v>
      </c>
      <c r="X1291" s="15" t="s">
        <v>39</v>
      </c>
      <c r="Y1291" s="15">
        <v>2</v>
      </c>
      <c r="Z1291" s="15" t="s">
        <v>665</v>
      </c>
      <c r="AC1291" s="15" t="s">
        <v>9291</v>
      </c>
      <c r="AD1291" s="15" t="s">
        <v>9292</v>
      </c>
      <c r="AE1291" s="15" t="s">
        <v>9302</v>
      </c>
      <c r="AF1291" s="15" t="s">
        <v>5096</v>
      </c>
      <c r="AG1291" s="15" t="s">
        <v>9418</v>
      </c>
    </row>
    <row r="1292" spans="1:33" x14ac:dyDescent="0.45">
      <c r="A1292" s="15">
        <v>1001285</v>
      </c>
      <c r="B1292" s="15" t="s">
        <v>26</v>
      </c>
      <c r="C1292" s="18">
        <v>1712141694</v>
      </c>
      <c r="D1292" s="15">
        <v>0</v>
      </c>
      <c r="E1292" s="15" t="s">
        <v>70</v>
      </c>
      <c r="F1292" s="15" t="s">
        <v>15253</v>
      </c>
      <c r="G1292" s="15" t="s">
        <v>29</v>
      </c>
      <c r="H1292" s="15" t="s">
        <v>6092</v>
      </c>
      <c r="I1292" s="15" t="s">
        <v>5875</v>
      </c>
      <c r="J1292" s="15" t="s">
        <v>6091</v>
      </c>
      <c r="K1292" s="15" t="s">
        <v>32</v>
      </c>
      <c r="L1292" s="15">
        <v>998928764</v>
      </c>
      <c r="M1292" s="15">
        <v>998928764</v>
      </c>
      <c r="N1292" s="15" t="s">
        <v>33</v>
      </c>
      <c r="O1292" s="15" t="s">
        <v>6093</v>
      </c>
      <c r="P1292" s="15">
        <v>26540</v>
      </c>
      <c r="Q1292" s="15" t="s">
        <v>58</v>
      </c>
      <c r="R1292" s="15" t="s">
        <v>36</v>
      </c>
      <c r="S1292" s="15" t="s">
        <v>265</v>
      </c>
      <c r="T1292" s="15" t="s">
        <v>15324</v>
      </c>
      <c r="U1292" s="15" t="s">
        <v>6094</v>
      </c>
      <c r="V1292" s="15">
        <v>998928764</v>
      </c>
      <c r="W1292" s="15" t="s">
        <v>6093</v>
      </c>
      <c r="X1292" s="15" t="s">
        <v>39</v>
      </c>
      <c r="Y1292" s="15">
        <v>1</v>
      </c>
      <c r="Z1292" s="15" t="s">
        <v>665</v>
      </c>
      <c r="AC1292" s="15" t="s">
        <v>9291</v>
      </c>
      <c r="AD1292" s="15" t="s">
        <v>9292</v>
      </c>
      <c r="AE1292" s="15" t="s">
        <v>9302</v>
      </c>
      <c r="AF1292" s="15" t="s">
        <v>5096</v>
      </c>
      <c r="AG1292" s="15" t="s">
        <v>9312</v>
      </c>
    </row>
    <row r="1293" spans="1:33" x14ac:dyDescent="0.45">
      <c r="A1293" s="15">
        <v>1001286</v>
      </c>
      <c r="B1293" s="15" t="s">
        <v>26</v>
      </c>
      <c r="C1293" s="18">
        <v>1716503832</v>
      </c>
      <c r="D1293" s="15">
        <v>4000</v>
      </c>
      <c r="E1293" s="15" t="s">
        <v>70</v>
      </c>
      <c r="F1293" s="15" t="s">
        <v>15253</v>
      </c>
      <c r="G1293" s="15" t="s">
        <v>29</v>
      </c>
      <c r="H1293" s="15" t="s">
        <v>6096</v>
      </c>
      <c r="I1293" s="15" t="s">
        <v>6097</v>
      </c>
      <c r="J1293" s="15" t="s">
        <v>6095</v>
      </c>
      <c r="K1293" s="15" t="s">
        <v>32</v>
      </c>
      <c r="L1293" s="15">
        <v>981312155</v>
      </c>
      <c r="M1293" s="15">
        <v>981312155</v>
      </c>
      <c r="N1293" s="15" t="s">
        <v>33</v>
      </c>
      <c r="O1293" s="15" t="s">
        <v>6098</v>
      </c>
      <c r="P1293" s="15">
        <v>28312</v>
      </c>
      <c r="Q1293" s="15" t="s">
        <v>35</v>
      </c>
      <c r="R1293" s="15" t="s">
        <v>36</v>
      </c>
      <c r="S1293" s="15" t="s">
        <v>491</v>
      </c>
      <c r="T1293" s="15" t="s">
        <v>15325</v>
      </c>
      <c r="U1293" s="15" t="s">
        <v>6099</v>
      </c>
      <c r="V1293" s="15">
        <v>981312155</v>
      </c>
      <c r="W1293" s="15" t="s">
        <v>6100</v>
      </c>
      <c r="X1293" s="15" t="s">
        <v>39</v>
      </c>
      <c r="Y1293" s="15">
        <v>2</v>
      </c>
      <c r="Z1293" s="15" t="s">
        <v>665</v>
      </c>
      <c r="AC1293" s="15" t="s">
        <v>9291</v>
      </c>
      <c r="AD1293" s="15" t="s">
        <v>9292</v>
      </c>
      <c r="AE1293" s="15" t="s">
        <v>9302</v>
      </c>
      <c r="AF1293" s="15" t="s">
        <v>5096</v>
      </c>
      <c r="AG1293" s="15" t="s">
        <v>9312</v>
      </c>
    </row>
    <row r="1294" spans="1:33" x14ac:dyDescent="0.45">
      <c r="A1294" s="15">
        <v>1001287</v>
      </c>
      <c r="B1294" s="15" t="s">
        <v>26</v>
      </c>
      <c r="C1294" s="18">
        <v>1728588284</v>
      </c>
      <c r="D1294" s="15">
        <v>800</v>
      </c>
      <c r="E1294" s="15" t="s">
        <v>70</v>
      </c>
      <c r="F1294" s="15" t="s">
        <v>15253</v>
      </c>
      <c r="G1294" s="15" t="s">
        <v>29</v>
      </c>
      <c r="H1294" s="15" t="s">
        <v>6102</v>
      </c>
      <c r="I1294" s="15" t="s">
        <v>4209</v>
      </c>
      <c r="J1294" s="15" t="s">
        <v>6101</v>
      </c>
      <c r="K1294" s="15" t="s">
        <v>32</v>
      </c>
      <c r="L1294" s="15">
        <v>998422714</v>
      </c>
      <c r="M1294" s="15">
        <v>998422714</v>
      </c>
      <c r="N1294" s="15" t="s">
        <v>6103</v>
      </c>
      <c r="O1294" s="15" t="s">
        <v>6104</v>
      </c>
      <c r="P1294" s="15">
        <v>37459</v>
      </c>
      <c r="Q1294" s="15" t="s">
        <v>35</v>
      </c>
      <c r="R1294" s="15" t="s">
        <v>59</v>
      </c>
      <c r="S1294" s="15" t="s">
        <v>279</v>
      </c>
      <c r="T1294" s="15" t="s">
        <v>15324</v>
      </c>
      <c r="U1294" s="15" t="s">
        <v>4554</v>
      </c>
      <c r="V1294" s="15">
        <v>998422714</v>
      </c>
      <c r="W1294" s="15" t="s">
        <v>6105</v>
      </c>
      <c r="X1294" s="15" t="s">
        <v>97</v>
      </c>
      <c r="Y1294" s="15">
        <v>0</v>
      </c>
      <c r="Z1294" s="15" t="s">
        <v>74</v>
      </c>
      <c r="AA1294" s="15" t="s">
        <v>609</v>
      </c>
      <c r="AB1294" s="15">
        <v>44365</v>
      </c>
      <c r="AC1294" s="15" t="s">
        <v>9291</v>
      </c>
      <c r="AD1294" s="15" t="s">
        <v>9292</v>
      </c>
      <c r="AE1294" s="15" t="s">
        <v>9302</v>
      </c>
      <c r="AF1294" s="15" t="s">
        <v>5096</v>
      </c>
      <c r="AG1294" s="15" t="s">
        <v>9446</v>
      </c>
    </row>
    <row r="1295" spans="1:33" x14ac:dyDescent="0.45">
      <c r="A1295" s="15">
        <v>1001288</v>
      </c>
      <c r="B1295" s="15" t="s">
        <v>26</v>
      </c>
      <c r="C1295" s="18">
        <v>1804296091</v>
      </c>
      <c r="D1295" s="15">
        <v>1200</v>
      </c>
      <c r="E1295" s="15" t="s">
        <v>28</v>
      </c>
      <c r="F1295" s="15" t="s">
        <v>15253</v>
      </c>
      <c r="G1295" s="15" t="s">
        <v>29</v>
      </c>
      <c r="H1295" s="15" t="s">
        <v>6107</v>
      </c>
      <c r="I1295" s="15" t="s">
        <v>934</v>
      </c>
      <c r="J1295" s="15" t="s">
        <v>6106</v>
      </c>
      <c r="K1295" s="15" t="s">
        <v>32</v>
      </c>
      <c r="L1295" s="15">
        <v>990922471</v>
      </c>
      <c r="M1295" s="15">
        <v>990922471</v>
      </c>
      <c r="N1295" s="15" t="s">
        <v>33</v>
      </c>
      <c r="O1295" s="15" t="s">
        <v>6108</v>
      </c>
      <c r="P1295" s="15">
        <v>31072</v>
      </c>
      <c r="Q1295" s="15" t="s">
        <v>991</v>
      </c>
      <c r="R1295" s="15" t="s">
        <v>59</v>
      </c>
      <c r="S1295" s="15" t="s">
        <v>2107</v>
      </c>
      <c r="T1295" s="15" t="s">
        <v>15345</v>
      </c>
      <c r="W1295" s="15" t="s">
        <v>34</v>
      </c>
      <c r="X1295" s="15" t="s">
        <v>97</v>
      </c>
      <c r="Y1295" s="15">
        <v>0</v>
      </c>
      <c r="Z1295" s="15" t="s">
        <v>74</v>
      </c>
      <c r="AA1295" s="15" t="s">
        <v>74</v>
      </c>
      <c r="AB1295" s="15">
        <v>44385</v>
      </c>
      <c r="AC1295" s="15" t="s">
        <v>9291</v>
      </c>
      <c r="AD1295" s="15" t="s">
        <v>9329</v>
      </c>
      <c r="AE1295" s="15" t="s">
        <v>9293</v>
      </c>
      <c r="AF1295" s="15" t="s">
        <v>511</v>
      </c>
      <c r="AG1295" s="15" t="s">
        <v>9347</v>
      </c>
    </row>
    <row r="1296" spans="1:33" x14ac:dyDescent="0.45">
      <c r="A1296" s="15">
        <v>1001289</v>
      </c>
      <c r="B1296" s="15" t="s">
        <v>26</v>
      </c>
      <c r="C1296" s="18">
        <v>1722335229</v>
      </c>
      <c r="D1296" s="15">
        <v>600</v>
      </c>
      <c r="E1296" s="15" t="s">
        <v>70</v>
      </c>
      <c r="F1296" s="15" t="s">
        <v>15253</v>
      </c>
      <c r="G1296" s="15" t="s">
        <v>29</v>
      </c>
      <c r="H1296" s="15" t="s">
        <v>6110</v>
      </c>
      <c r="I1296" s="15" t="s">
        <v>3418</v>
      </c>
      <c r="J1296" s="15" t="s">
        <v>6109</v>
      </c>
      <c r="K1296" s="15" t="s">
        <v>32</v>
      </c>
      <c r="L1296" s="15">
        <v>986398209</v>
      </c>
      <c r="M1296" s="15">
        <v>986398209</v>
      </c>
      <c r="N1296" s="15" t="s">
        <v>33</v>
      </c>
      <c r="O1296" s="15" t="s">
        <v>6111</v>
      </c>
      <c r="P1296" s="15">
        <v>32517</v>
      </c>
      <c r="Q1296" s="15" t="s">
        <v>58</v>
      </c>
      <c r="R1296" s="15" t="s">
        <v>59</v>
      </c>
      <c r="S1296" s="15" t="s">
        <v>2288</v>
      </c>
      <c r="T1296" s="15" t="s">
        <v>15343</v>
      </c>
      <c r="U1296" s="15" t="s">
        <v>33</v>
      </c>
      <c r="W1296" s="15" t="s">
        <v>6112</v>
      </c>
      <c r="X1296" s="15" t="s">
        <v>39</v>
      </c>
      <c r="Y1296" s="15">
        <v>2</v>
      </c>
      <c r="Z1296" s="15" t="s">
        <v>665</v>
      </c>
      <c r="AC1296" s="15" t="s">
        <v>9291</v>
      </c>
      <c r="AD1296" s="15" t="s">
        <v>9295</v>
      </c>
      <c r="AE1296" s="15" t="s">
        <v>9302</v>
      </c>
      <c r="AF1296" s="15" t="s">
        <v>5096</v>
      </c>
      <c r="AG1296" s="15" t="s">
        <v>9312</v>
      </c>
    </row>
    <row r="1297" spans="1:33" x14ac:dyDescent="0.45">
      <c r="A1297" s="15">
        <v>1001290</v>
      </c>
      <c r="B1297" s="15" t="s">
        <v>26</v>
      </c>
      <c r="C1297" s="18">
        <v>602741852</v>
      </c>
      <c r="D1297" s="15">
        <v>1000</v>
      </c>
      <c r="E1297" s="15" t="s">
        <v>28</v>
      </c>
      <c r="F1297" s="15" t="s">
        <v>15253</v>
      </c>
      <c r="G1297" s="15" t="s">
        <v>29</v>
      </c>
      <c r="H1297" s="15" t="s">
        <v>1050</v>
      </c>
      <c r="I1297" s="15" t="s">
        <v>6114</v>
      </c>
      <c r="J1297" s="15" t="s">
        <v>6113</v>
      </c>
      <c r="K1297" s="15" t="s">
        <v>32</v>
      </c>
      <c r="L1297" s="15">
        <v>3413547</v>
      </c>
      <c r="M1297" s="15" t="s">
        <v>33</v>
      </c>
      <c r="N1297" s="15" t="s">
        <v>33</v>
      </c>
      <c r="O1297" s="15" t="s">
        <v>6115</v>
      </c>
      <c r="P1297" s="15">
        <v>27418</v>
      </c>
      <c r="Q1297" s="15" t="s">
        <v>58</v>
      </c>
      <c r="R1297" s="15" t="s">
        <v>36</v>
      </c>
      <c r="S1297" s="15" t="s">
        <v>279</v>
      </c>
      <c r="T1297" s="15" t="s">
        <v>15324</v>
      </c>
      <c r="U1297" s="15" t="s">
        <v>1365</v>
      </c>
      <c r="V1297" s="15">
        <v>3413547</v>
      </c>
      <c r="W1297" s="15" t="s">
        <v>34</v>
      </c>
      <c r="X1297" s="15" t="s">
        <v>39</v>
      </c>
      <c r="Y1297" s="15">
        <v>0</v>
      </c>
      <c r="Z1297" s="15" t="s">
        <v>609</v>
      </c>
      <c r="AA1297" s="15" t="s">
        <v>665</v>
      </c>
      <c r="AB1297" s="15">
        <v>44449</v>
      </c>
      <c r="AC1297" s="15" t="s">
        <v>9291</v>
      </c>
      <c r="AD1297" s="15" t="s">
        <v>9295</v>
      </c>
      <c r="AE1297" s="15" t="s">
        <v>9293</v>
      </c>
      <c r="AF1297" s="15" t="s">
        <v>511</v>
      </c>
      <c r="AG1297" s="15" t="s">
        <v>9294</v>
      </c>
    </row>
    <row r="1298" spans="1:33" x14ac:dyDescent="0.45">
      <c r="A1298" s="15">
        <v>1001291</v>
      </c>
      <c r="B1298" s="15" t="s">
        <v>26</v>
      </c>
      <c r="C1298" s="18">
        <v>1803207834</v>
      </c>
      <c r="D1298" s="15">
        <v>3000</v>
      </c>
      <c r="E1298" s="15" t="s">
        <v>28</v>
      </c>
      <c r="F1298" s="15" t="s">
        <v>15253</v>
      </c>
      <c r="G1298" s="15" t="s">
        <v>29</v>
      </c>
      <c r="H1298" s="15" t="s">
        <v>2723</v>
      </c>
      <c r="I1298" s="15" t="s">
        <v>6117</v>
      </c>
      <c r="J1298" s="15" t="s">
        <v>6116</v>
      </c>
      <c r="K1298" s="15" t="s">
        <v>32</v>
      </c>
      <c r="L1298" s="15">
        <v>967964071</v>
      </c>
      <c r="M1298" s="15">
        <v>967964071</v>
      </c>
      <c r="N1298" s="15" t="s">
        <v>6118</v>
      </c>
      <c r="O1298" s="15" t="s">
        <v>6119</v>
      </c>
      <c r="P1298" s="15">
        <v>29085</v>
      </c>
      <c r="Q1298" s="15" t="s">
        <v>58</v>
      </c>
      <c r="R1298" s="15" t="s">
        <v>59</v>
      </c>
      <c r="S1298" s="15" t="s">
        <v>6120</v>
      </c>
      <c r="T1298" s="15" t="s">
        <v>15343</v>
      </c>
      <c r="U1298" s="15" t="s">
        <v>6121</v>
      </c>
      <c r="V1298" s="15">
        <v>967964071</v>
      </c>
      <c r="W1298" s="15" t="s">
        <v>6122</v>
      </c>
      <c r="X1298" s="15" t="s">
        <v>39</v>
      </c>
      <c r="Y1298" s="15">
        <v>1</v>
      </c>
      <c r="Z1298" s="15" t="s">
        <v>609</v>
      </c>
      <c r="AA1298" s="15" t="s">
        <v>609</v>
      </c>
      <c r="AB1298" s="15">
        <v>44368</v>
      </c>
      <c r="AC1298" s="15" t="s">
        <v>9291</v>
      </c>
      <c r="AD1298" s="15" t="s">
        <v>9295</v>
      </c>
      <c r="AE1298" s="15" t="s">
        <v>9293</v>
      </c>
      <c r="AF1298" s="15" t="s">
        <v>511</v>
      </c>
      <c r="AG1298" s="15" t="s">
        <v>9294</v>
      </c>
    </row>
    <row r="1299" spans="1:33" x14ac:dyDescent="0.45">
      <c r="A1299" s="15">
        <v>1001292</v>
      </c>
      <c r="B1299" s="15" t="s">
        <v>26</v>
      </c>
      <c r="C1299" s="18">
        <v>605868363</v>
      </c>
      <c r="D1299" s="15">
        <v>600</v>
      </c>
      <c r="E1299" s="15" t="s">
        <v>70</v>
      </c>
      <c r="F1299" s="15" t="s">
        <v>15253</v>
      </c>
      <c r="G1299" s="15" t="s">
        <v>29</v>
      </c>
      <c r="H1299" s="15" t="s">
        <v>3781</v>
      </c>
      <c r="I1299" s="15" t="s">
        <v>6124</v>
      </c>
      <c r="J1299" s="15" t="s">
        <v>6123</v>
      </c>
      <c r="K1299" s="15" t="s">
        <v>32</v>
      </c>
      <c r="L1299" s="15">
        <v>981508186</v>
      </c>
      <c r="M1299" s="15">
        <v>981508186</v>
      </c>
      <c r="N1299" s="15" t="s">
        <v>6125</v>
      </c>
      <c r="O1299" s="15" t="s">
        <v>6126</v>
      </c>
      <c r="P1299" s="15">
        <v>34073</v>
      </c>
      <c r="Q1299" s="15" t="s">
        <v>35</v>
      </c>
      <c r="R1299" s="15" t="s">
        <v>36</v>
      </c>
      <c r="S1299" s="15" t="s">
        <v>279</v>
      </c>
      <c r="T1299" s="15" t="s">
        <v>15324</v>
      </c>
      <c r="U1299" s="15" t="s">
        <v>6127</v>
      </c>
      <c r="V1299" s="15">
        <v>981508186</v>
      </c>
      <c r="W1299" s="15" t="s">
        <v>6128</v>
      </c>
      <c r="X1299" s="15" t="s">
        <v>97</v>
      </c>
      <c r="Y1299" s="15">
        <v>0</v>
      </c>
      <c r="Z1299" s="15" t="s">
        <v>665</v>
      </c>
      <c r="AA1299" s="15" t="s">
        <v>1125</v>
      </c>
      <c r="AB1299" s="15">
        <v>44385</v>
      </c>
      <c r="AC1299" s="15" t="s">
        <v>9291</v>
      </c>
      <c r="AD1299" s="15" t="s">
        <v>9295</v>
      </c>
      <c r="AE1299" s="15" t="s">
        <v>9293</v>
      </c>
      <c r="AF1299" s="15" t="s">
        <v>9343</v>
      </c>
      <c r="AG1299" s="15" t="s">
        <v>9344</v>
      </c>
    </row>
    <row r="1300" spans="1:33" x14ac:dyDescent="0.45">
      <c r="A1300" s="15">
        <v>1001293</v>
      </c>
      <c r="B1300" s="15" t="s">
        <v>26</v>
      </c>
      <c r="C1300" s="18">
        <v>604969592</v>
      </c>
      <c r="D1300" s="15">
        <v>400</v>
      </c>
      <c r="E1300" s="15" t="s">
        <v>28</v>
      </c>
      <c r="F1300" s="15" t="s">
        <v>15253</v>
      </c>
      <c r="G1300" s="15" t="s">
        <v>29</v>
      </c>
      <c r="H1300" s="15" t="s">
        <v>353</v>
      </c>
      <c r="I1300" s="15" t="s">
        <v>6130</v>
      </c>
      <c r="J1300" s="15" t="s">
        <v>6129</v>
      </c>
      <c r="K1300" s="15" t="s">
        <v>32</v>
      </c>
      <c r="L1300" s="15">
        <v>979233613</v>
      </c>
      <c r="M1300" s="15" t="s">
        <v>33</v>
      </c>
      <c r="N1300" s="15" t="s">
        <v>6131</v>
      </c>
      <c r="O1300" s="15" t="s">
        <v>6132</v>
      </c>
      <c r="P1300" s="15">
        <v>34408</v>
      </c>
      <c r="Q1300" s="15" t="s">
        <v>35</v>
      </c>
      <c r="R1300" s="15" t="s">
        <v>36</v>
      </c>
      <c r="S1300" s="15" t="s">
        <v>79</v>
      </c>
      <c r="T1300" s="15" t="s">
        <v>79</v>
      </c>
      <c r="W1300" s="15" t="s">
        <v>6133</v>
      </c>
      <c r="X1300" s="15" t="s">
        <v>97</v>
      </c>
      <c r="Y1300" s="15">
        <v>0</v>
      </c>
      <c r="Z1300" s="15" t="s">
        <v>74</v>
      </c>
      <c r="AA1300" s="15" t="s">
        <v>74</v>
      </c>
      <c r="AB1300" s="15">
        <v>44407</v>
      </c>
      <c r="AC1300" s="15" t="s">
        <v>9291</v>
      </c>
      <c r="AD1300" s="15" t="s">
        <v>9296</v>
      </c>
      <c r="AE1300" s="15" t="s">
        <v>9293</v>
      </c>
      <c r="AF1300" s="15" t="s">
        <v>511</v>
      </c>
      <c r="AG1300" s="15" t="s">
        <v>9301</v>
      </c>
    </row>
    <row r="1301" spans="1:33" x14ac:dyDescent="0.45">
      <c r="A1301" s="15">
        <v>1001294</v>
      </c>
      <c r="B1301" s="15" t="s">
        <v>26</v>
      </c>
      <c r="C1301" s="18">
        <v>1724320112</v>
      </c>
      <c r="D1301" s="15">
        <v>500</v>
      </c>
      <c r="E1301" s="15" t="s">
        <v>70</v>
      </c>
      <c r="F1301" s="15" t="s">
        <v>15253</v>
      </c>
      <c r="G1301" s="15" t="s">
        <v>29</v>
      </c>
      <c r="H1301" s="15" t="s">
        <v>6135</v>
      </c>
      <c r="I1301" s="15" t="s">
        <v>6136</v>
      </c>
      <c r="J1301" s="15" t="s">
        <v>6134</v>
      </c>
      <c r="K1301" s="15" t="s">
        <v>32</v>
      </c>
      <c r="L1301" s="15">
        <v>999021066</v>
      </c>
      <c r="M1301" s="15">
        <v>305438</v>
      </c>
      <c r="N1301" s="15" t="s">
        <v>6137</v>
      </c>
      <c r="O1301" s="15" t="s">
        <v>6138</v>
      </c>
      <c r="P1301" s="15">
        <v>32751</v>
      </c>
      <c r="Q1301" s="15" t="s">
        <v>58</v>
      </c>
      <c r="R1301" s="15" t="s">
        <v>36</v>
      </c>
      <c r="S1301" s="15" t="s">
        <v>1858</v>
      </c>
      <c r="T1301" s="15" t="s">
        <v>15306</v>
      </c>
      <c r="U1301" s="15" t="s">
        <v>6139</v>
      </c>
      <c r="V1301" s="15">
        <v>3101679</v>
      </c>
      <c r="W1301" s="15" t="s">
        <v>6140</v>
      </c>
      <c r="X1301" s="15" t="s">
        <v>39</v>
      </c>
      <c r="Y1301" s="15">
        <v>1</v>
      </c>
      <c r="Z1301" s="15" t="s">
        <v>665</v>
      </c>
      <c r="AA1301" s="15" t="s">
        <v>665</v>
      </c>
      <c r="AB1301" s="15">
        <v>44382</v>
      </c>
      <c r="AC1301" s="15" t="s">
        <v>9291</v>
      </c>
      <c r="AD1301" s="15" t="s">
        <v>9292</v>
      </c>
      <c r="AE1301" s="15" t="s">
        <v>9302</v>
      </c>
      <c r="AF1301" s="15" t="s">
        <v>5096</v>
      </c>
      <c r="AG1301" s="15" t="s">
        <v>9359</v>
      </c>
    </row>
    <row r="1302" spans="1:33" x14ac:dyDescent="0.45">
      <c r="A1302" s="15">
        <v>1001295</v>
      </c>
      <c r="B1302" s="15" t="s">
        <v>26</v>
      </c>
      <c r="C1302" s="18">
        <v>1717176083</v>
      </c>
      <c r="D1302" s="15">
        <v>0</v>
      </c>
      <c r="E1302" s="15" t="s">
        <v>70</v>
      </c>
      <c r="F1302" s="15" t="s">
        <v>15253</v>
      </c>
      <c r="G1302" s="15" t="s">
        <v>29</v>
      </c>
      <c r="H1302" s="15" t="s">
        <v>6142</v>
      </c>
      <c r="I1302" s="15" t="s">
        <v>4551</v>
      </c>
      <c r="J1302" s="15" t="s">
        <v>6141</v>
      </c>
      <c r="K1302" s="15" t="s">
        <v>32</v>
      </c>
      <c r="L1302" s="15" t="s">
        <v>33</v>
      </c>
      <c r="M1302" s="15" t="s">
        <v>33</v>
      </c>
      <c r="N1302" s="15" t="s">
        <v>33</v>
      </c>
      <c r="O1302" s="15" t="s">
        <v>34</v>
      </c>
      <c r="P1302" s="15">
        <v>30054</v>
      </c>
      <c r="Q1302" s="15" t="s">
        <v>58</v>
      </c>
      <c r="R1302" s="15" t="s">
        <v>36</v>
      </c>
      <c r="S1302" s="15" t="s">
        <v>348</v>
      </c>
      <c r="T1302" s="15" t="s">
        <v>15325</v>
      </c>
      <c r="U1302" s="15" t="s">
        <v>33</v>
      </c>
      <c r="V1302" s="15" t="s">
        <v>33</v>
      </c>
      <c r="W1302" s="15" t="s">
        <v>34</v>
      </c>
      <c r="X1302" s="15" t="s">
        <v>97</v>
      </c>
      <c r="Y1302" s="15">
        <v>0</v>
      </c>
      <c r="Z1302" s="15" t="s">
        <v>665</v>
      </c>
      <c r="AC1302" s="15" t="s">
        <v>9291</v>
      </c>
      <c r="AD1302" s="15" t="s">
        <v>9295</v>
      </c>
      <c r="AE1302" s="15" t="s">
        <v>9363</v>
      </c>
      <c r="AF1302" s="15" t="s">
        <v>9505</v>
      </c>
      <c r="AG1302" s="15" t="s">
        <v>9505</v>
      </c>
    </row>
    <row r="1303" spans="1:33" x14ac:dyDescent="0.45">
      <c r="A1303" s="15">
        <v>1001296</v>
      </c>
      <c r="B1303" s="15" t="s">
        <v>26</v>
      </c>
      <c r="C1303" s="18">
        <v>1718617960</v>
      </c>
      <c r="D1303" s="15">
        <v>400</v>
      </c>
      <c r="E1303" s="15" t="s">
        <v>28</v>
      </c>
      <c r="F1303" s="15" t="s">
        <v>15253</v>
      </c>
      <c r="G1303" s="15" t="s">
        <v>29</v>
      </c>
      <c r="H1303" s="15" t="s">
        <v>641</v>
      </c>
      <c r="I1303" s="15" t="s">
        <v>6144</v>
      </c>
      <c r="J1303" s="15" t="s">
        <v>6143</v>
      </c>
      <c r="K1303" s="15" t="s">
        <v>32</v>
      </c>
      <c r="L1303" s="15">
        <v>991436627</v>
      </c>
      <c r="M1303" s="15">
        <v>2918542</v>
      </c>
      <c r="N1303" s="15" t="s">
        <v>6145</v>
      </c>
      <c r="O1303" s="15" t="s">
        <v>6146</v>
      </c>
      <c r="P1303" s="15">
        <v>30468</v>
      </c>
      <c r="Q1303" s="15" t="s">
        <v>58</v>
      </c>
      <c r="R1303" s="15" t="s">
        <v>36</v>
      </c>
      <c r="S1303" s="15" t="s">
        <v>5787</v>
      </c>
      <c r="T1303" s="15" t="s">
        <v>15330</v>
      </c>
      <c r="U1303" s="15" t="s">
        <v>6147</v>
      </c>
      <c r="V1303" s="15">
        <v>991436627</v>
      </c>
      <c r="W1303" s="15" t="s">
        <v>6148</v>
      </c>
      <c r="X1303" s="15" t="s">
        <v>97</v>
      </c>
      <c r="Y1303" s="15">
        <v>2</v>
      </c>
      <c r="Z1303" s="15" t="s">
        <v>665</v>
      </c>
      <c r="AA1303" s="15" t="s">
        <v>609</v>
      </c>
      <c r="AB1303" s="15">
        <v>44370</v>
      </c>
      <c r="AC1303" s="15" t="s">
        <v>9291</v>
      </c>
      <c r="AD1303" s="15" t="s">
        <v>9295</v>
      </c>
      <c r="AE1303" s="15" t="s">
        <v>9293</v>
      </c>
      <c r="AF1303" s="15" t="s">
        <v>511</v>
      </c>
      <c r="AG1303" s="15" t="s">
        <v>9347</v>
      </c>
    </row>
    <row r="1304" spans="1:33" x14ac:dyDescent="0.45">
      <c r="A1304" s="15">
        <v>1001297</v>
      </c>
      <c r="B1304" s="15" t="s">
        <v>26</v>
      </c>
      <c r="C1304" s="18">
        <v>1726563776</v>
      </c>
      <c r="D1304" s="15">
        <v>600</v>
      </c>
      <c r="E1304" s="15" t="s">
        <v>70</v>
      </c>
      <c r="F1304" s="15" t="s">
        <v>15253</v>
      </c>
      <c r="G1304" s="15" t="s">
        <v>29</v>
      </c>
      <c r="H1304" s="15" t="s">
        <v>6150</v>
      </c>
      <c r="I1304" s="15" t="s">
        <v>6151</v>
      </c>
      <c r="J1304" s="15" t="s">
        <v>6149</v>
      </c>
      <c r="K1304" s="15" t="s">
        <v>32</v>
      </c>
      <c r="L1304" s="15">
        <v>938796021</v>
      </c>
      <c r="M1304" s="15">
        <v>938796021</v>
      </c>
      <c r="N1304" s="15" t="s">
        <v>6152</v>
      </c>
      <c r="O1304" s="15" t="s">
        <v>6153</v>
      </c>
      <c r="P1304" s="15">
        <v>33429</v>
      </c>
      <c r="Q1304" s="15" t="s">
        <v>35</v>
      </c>
      <c r="R1304" s="15" t="s">
        <v>59</v>
      </c>
      <c r="S1304" s="15" t="s">
        <v>698</v>
      </c>
      <c r="T1304" s="15" t="s">
        <v>15323</v>
      </c>
      <c r="U1304" s="15" t="s">
        <v>6154</v>
      </c>
      <c r="V1304" s="15">
        <v>3452129</v>
      </c>
      <c r="W1304" s="15" t="s">
        <v>6155</v>
      </c>
      <c r="X1304" s="15" t="s">
        <v>97</v>
      </c>
      <c r="Y1304" s="15">
        <v>1</v>
      </c>
      <c r="Z1304" s="15" t="s">
        <v>665</v>
      </c>
      <c r="AA1304" s="15" t="s">
        <v>609</v>
      </c>
      <c r="AB1304" s="15">
        <v>44397</v>
      </c>
      <c r="AC1304" s="15" t="s">
        <v>9291</v>
      </c>
      <c r="AD1304" s="15" t="s">
        <v>9292</v>
      </c>
      <c r="AE1304" s="15" t="s">
        <v>9309</v>
      </c>
      <c r="AF1304" s="15" t="s">
        <v>9310</v>
      </c>
      <c r="AG1304" s="15" t="s">
        <v>9543</v>
      </c>
    </row>
    <row r="1305" spans="1:33" x14ac:dyDescent="0.45">
      <c r="A1305" s="15">
        <v>1001298</v>
      </c>
      <c r="B1305" s="15" t="s">
        <v>1800</v>
      </c>
      <c r="C1305" s="18">
        <v>691728404001</v>
      </c>
      <c r="D1305" s="15">
        <v>87174</v>
      </c>
      <c r="E1305" s="15" t="s">
        <v>70</v>
      </c>
      <c r="F1305" s="15" t="s">
        <v>15253</v>
      </c>
      <c r="G1305" s="15" t="s">
        <v>1801</v>
      </c>
      <c r="H1305" s="15" t="s">
        <v>6156</v>
      </c>
      <c r="I1305" s="15" t="s">
        <v>6157</v>
      </c>
      <c r="J1305" s="15" t="s">
        <v>6158</v>
      </c>
      <c r="K1305" s="15" t="s">
        <v>32</v>
      </c>
      <c r="L1305" s="15">
        <v>984602065</v>
      </c>
      <c r="M1305" s="15">
        <v>984602065</v>
      </c>
      <c r="N1305" s="15" t="s">
        <v>6159</v>
      </c>
      <c r="O1305" s="15" t="s">
        <v>6160</v>
      </c>
      <c r="P1305" s="15">
        <v>30513</v>
      </c>
      <c r="Q1305" s="15" t="s">
        <v>409</v>
      </c>
      <c r="R1305" s="15" t="s">
        <v>36</v>
      </c>
      <c r="S1305" s="15" t="s">
        <v>60</v>
      </c>
      <c r="T1305" s="15" t="s">
        <v>60</v>
      </c>
      <c r="U1305" s="15" t="s">
        <v>6161</v>
      </c>
      <c r="W1305" s="15" t="s">
        <v>6162</v>
      </c>
      <c r="X1305" s="15" t="s">
        <v>97</v>
      </c>
      <c r="Y1305" s="15">
        <v>0</v>
      </c>
      <c r="Z1305" s="15" t="s">
        <v>74</v>
      </c>
      <c r="AA1305" s="15" t="s">
        <v>74</v>
      </c>
      <c r="AB1305" s="15">
        <v>44370</v>
      </c>
      <c r="AC1305" s="15" t="s">
        <v>9291</v>
      </c>
      <c r="AD1305" s="15" t="s">
        <v>9296</v>
      </c>
      <c r="AE1305" s="15" t="s">
        <v>9293</v>
      </c>
      <c r="AF1305" s="15" t="s">
        <v>511</v>
      </c>
      <c r="AG1305" s="15" t="s">
        <v>9388</v>
      </c>
    </row>
    <row r="1306" spans="1:33" x14ac:dyDescent="0.45">
      <c r="A1306" s="15">
        <v>1001299</v>
      </c>
      <c r="B1306" s="15" t="s">
        <v>26</v>
      </c>
      <c r="C1306" s="18">
        <v>1720255734</v>
      </c>
      <c r="D1306" s="15">
        <v>1000</v>
      </c>
      <c r="E1306" s="15" t="s">
        <v>70</v>
      </c>
      <c r="F1306" s="15" t="s">
        <v>15253</v>
      </c>
      <c r="G1306" s="15" t="s">
        <v>29</v>
      </c>
      <c r="H1306" s="15" t="s">
        <v>5775</v>
      </c>
      <c r="I1306" s="15" t="s">
        <v>5776</v>
      </c>
      <c r="J1306" s="15" t="s">
        <v>5777</v>
      </c>
      <c r="K1306" s="15" t="s">
        <v>32</v>
      </c>
      <c r="L1306" s="15">
        <v>995613163</v>
      </c>
      <c r="M1306" s="15">
        <v>995613163</v>
      </c>
      <c r="N1306" s="15" t="s">
        <v>5772</v>
      </c>
      <c r="O1306" s="15" t="s">
        <v>5773</v>
      </c>
      <c r="P1306" s="15">
        <v>31180</v>
      </c>
      <c r="Q1306" s="15" t="s">
        <v>58</v>
      </c>
      <c r="R1306" s="15" t="s">
        <v>36</v>
      </c>
      <c r="S1306" s="15" t="s">
        <v>79</v>
      </c>
      <c r="T1306" s="15" t="s">
        <v>79</v>
      </c>
      <c r="V1306" s="15">
        <v>995613163</v>
      </c>
      <c r="W1306" s="15" t="s">
        <v>5774</v>
      </c>
      <c r="X1306" s="15" t="s">
        <v>39</v>
      </c>
      <c r="Y1306" s="15">
        <v>0</v>
      </c>
      <c r="Z1306" s="15" t="s">
        <v>609</v>
      </c>
      <c r="AA1306" s="15" t="s">
        <v>74</v>
      </c>
      <c r="AB1306" s="15">
        <v>44392</v>
      </c>
      <c r="AC1306" s="15" t="s">
        <v>9291</v>
      </c>
      <c r="AD1306" s="15" t="s">
        <v>9296</v>
      </c>
      <c r="AE1306" s="15" t="s">
        <v>9302</v>
      </c>
      <c r="AF1306" s="15" t="s">
        <v>5096</v>
      </c>
      <c r="AG1306" s="15" t="s">
        <v>9445</v>
      </c>
    </row>
    <row r="1307" spans="1:33" x14ac:dyDescent="0.45">
      <c r="A1307" s="15">
        <v>1001300</v>
      </c>
      <c r="B1307" s="15" t="s">
        <v>26</v>
      </c>
      <c r="C1307" s="18">
        <v>604361337</v>
      </c>
      <c r="D1307" s="15">
        <v>1000</v>
      </c>
      <c r="E1307" s="15" t="s">
        <v>28</v>
      </c>
      <c r="F1307" s="15" t="s">
        <v>15253</v>
      </c>
      <c r="G1307" s="15" t="s">
        <v>29</v>
      </c>
      <c r="H1307" s="15" t="s">
        <v>1050</v>
      </c>
      <c r="I1307" s="15" t="s">
        <v>6164</v>
      </c>
      <c r="J1307" s="15" t="s">
        <v>6163</v>
      </c>
      <c r="K1307" s="15" t="s">
        <v>32</v>
      </c>
      <c r="L1307" s="15">
        <v>990555522</v>
      </c>
      <c r="M1307" s="15">
        <v>990555522</v>
      </c>
      <c r="N1307" s="15" t="s">
        <v>33</v>
      </c>
      <c r="O1307" s="15" t="s">
        <v>6165</v>
      </c>
      <c r="P1307" s="15">
        <v>30322</v>
      </c>
      <c r="Q1307" s="15" t="s">
        <v>58</v>
      </c>
      <c r="R1307" s="15" t="s">
        <v>36</v>
      </c>
      <c r="S1307" s="15" t="s">
        <v>348</v>
      </c>
      <c r="T1307" s="15" t="s">
        <v>15325</v>
      </c>
      <c r="U1307" s="15" t="s">
        <v>2299</v>
      </c>
      <c r="V1307" s="15">
        <v>990555522</v>
      </c>
      <c r="W1307" s="15" t="s">
        <v>6166</v>
      </c>
      <c r="X1307" s="15" t="s">
        <v>97</v>
      </c>
      <c r="Y1307" s="15">
        <v>2</v>
      </c>
      <c r="Z1307" s="15" t="s">
        <v>665</v>
      </c>
      <c r="AA1307" s="15" t="s">
        <v>609</v>
      </c>
      <c r="AB1307" s="15">
        <v>44369</v>
      </c>
      <c r="AC1307" s="15" t="s">
        <v>9291</v>
      </c>
      <c r="AD1307" s="15" t="s">
        <v>9295</v>
      </c>
      <c r="AE1307" s="15" t="s">
        <v>9293</v>
      </c>
      <c r="AF1307" s="15" t="s">
        <v>511</v>
      </c>
      <c r="AG1307" s="15" t="s">
        <v>9294</v>
      </c>
    </row>
    <row r="1308" spans="1:33" x14ac:dyDescent="0.45">
      <c r="A1308" s="15">
        <v>1001301</v>
      </c>
      <c r="B1308" s="15" t="s">
        <v>26</v>
      </c>
      <c r="C1308" s="18">
        <v>1723305833</v>
      </c>
      <c r="D1308" s="15">
        <v>700</v>
      </c>
      <c r="E1308" s="15" t="s">
        <v>70</v>
      </c>
      <c r="F1308" s="15" t="s">
        <v>15253</v>
      </c>
      <c r="G1308" s="15" t="s">
        <v>29</v>
      </c>
      <c r="H1308" s="15" t="s">
        <v>6168</v>
      </c>
      <c r="I1308" s="15" t="s">
        <v>6169</v>
      </c>
      <c r="J1308" s="15" t="s">
        <v>6167</v>
      </c>
      <c r="K1308" s="15" t="s">
        <v>32</v>
      </c>
      <c r="L1308" s="15">
        <v>979082117</v>
      </c>
      <c r="M1308" s="15">
        <v>2593234</v>
      </c>
      <c r="N1308" s="15" t="s">
        <v>33</v>
      </c>
      <c r="O1308" s="15" t="s">
        <v>6170</v>
      </c>
      <c r="P1308" s="15">
        <v>34459</v>
      </c>
      <c r="Q1308" s="15" t="s">
        <v>35</v>
      </c>
      <c r="R1308" s="15" t="s">
        <v>59</v>
      </c>
      <c r="S1308" s="15" t="s">
        <v>1954</v>
      </c>
      <c r="T1308" s="15" t="s">
        <v>15359</v>
      </c>
      <c r="U1308" s="15" t="s">
        <v>6171</v>
      </c>
      <c r="V1308" s="15">
        <v>2593234</v>
      </c>
      <c r="W1308" s="15" t="s">
        <v>6172</v>
      </c>
      <c r="X1308" s="15" t="s">
        <v>39</v>
      </c>
      <c r="Y1308" s="15">
        <v>0</v>
      </c>
      <c r="Z1308" s="15" t="s">
        <v>609</v>
      </c>
      <c r="AA1308" s="15" t="s">
        <v>665</v>
      </c>
      <c r="AB1308" s="15">
        <v>44463</v>
      </c>
      <c r="AC1308" s="15" t="s">
        <v>9291</v>
      </c>
      <c r="AD1308" s="15" t="s">
        <v>9295</v>
      </c>
      <c r="AE1308" s="15" t="s">
        <v>9302</v>
      </c>
      <c r="AF1308" s="15" t="s">
        <v>5096</v>
      </c>
      <c r="AG1308" s="15" t="s">
        <v>9312</v>
      </c>
    </row>
    <row r="1309" spans="1:33" x14ac:dyDescent="0.45">
      <c r="A1309" s="15">
        <v>1001302</v>
      </c>
      <c r="B1309" s="15" t="s">
        <v>26</v>
      </c>
      <c r="C1309" s="18">
        <v>1722104963</v>
      </c>
      <c r="D1309" s="15">
        <v>1000</v>
      </c>
      <c r="E1309" s="15" t="s">
        <v>70</v>
      </c>
      <c r="F1309" s="15" t="s">
        <v>15253</v>
      </c>
      <c r="G1309" s="15" t="s">
        <v>29</v>
      </c>
      <c r="H1309" s="15" t="s">
        <v>6174</v>
      </c>
      <c r="I1309" s="15" t="s">
        <v>5728</v>
      </c>
      <c r="J1309" s="15" t="s">
        <v>6173</v>
      </c>
      <c r="K1309" s="15" t="s">
        <v>32</v>
      </c>
      <c r="L1309" s="15" t="s">
        <v>33</v>
      </c>
      <c r="M1309" s="15">
        <v>979472618</v>
      </c>
      <c r="N1309" s="15" t="s">
        <v>1850</v>
      </c>
      <c r="O1309" s="15" t="s">
        <v>716</v>
      </c>
      <c r="P1309" s="15">
        <v>33872</v>
      </c>
      <c r="Q1309" s="15" t="s">
        <v>58</v>
      </c>
      <c r="R1309" s="15" t="s">
        <v>59</v>
      </c>
      <c r="S1309" s="15" t="s">
        <v>4498</v>
      </c>
      <c r="T1309" s="15" t="s">
        <v>15359</v>
      </c>
      <c r="U1309" s="15" t="s">
        <v>33</v>
      </c>
      <c r="W1309" s="15" t="s">
        <v>34</v>
      </c>
      <c r="X1309" s="15" t="s">
        <v>97</v>
      </c>
      <c r="Y1309" s="15">
        <v>0</v>
      </c>
      <c r="Z1309" s="15" t="s">
        <v>1125</v>
      </c>
      <c r="AC1309" s="15" t="s">
        <v>9291</v>
      </c>
      <c r="AD1309" s="15" t="s">
        <v>9292</v>
      </c>
      <c r="AE1309" s="15" t="s">
        <v>9302</v>
      </c>
      <c r="AF1309" s="15" t="s">
        <v>5096</v>
      </c>
      <c r="AG1309" s="15" t="s">
        <v>9312</v>
      </c>
    </row>
    <row r="1310" spans="1:33" x14ac:dyDescent="0.45">
      <c r="A1310" s="15">
        <v>1001303</v>
      </c>
      <c r="B1310" s="15" t="s">
        <v>26</v>
      </c>
      <c r="C1310" s="18">
        <v>1004469811</v>
      </c>
      <c r="D1310" s="15">
        <v>0</v>
      </c>
      <c r="E1310" s="15" t="s">
        <v>70</v>
      </c>
      <c r="F1310" s="15" t="s">
        <v>15253</v>
      </c>
      <c r="G1310" s="15" t="s">
        <v>29</v>
      </c>
      <c r="H1310" s="15" t="s">
        <v>6176</v>
      </c>
      <c r="I1310" s="15" t="s">
        <v>6177</v>
      </c>
      <c r="J1310" s="15" t="s">
        <v>6175</v>
      </c>
      <c r="K1310" s="15" t="s">
        <v>32</v>
      </c>
      <c r="L1310" s="15">
        <v>939582137</v>
      </c>
      <c r="M1310" s="15">
        <v>939582137</v>
      </c>
      <c r="N1310" s="15" t="s">
        <v>6178</v>
      </c>
      <c r="O1310" s="15" t="s">
        <v>6179</v>
      </c>
      <c r="P1310" s="15">
        <v>35999</v>
      </c>
      <c r="Q1310" s="15" t="s">
        <v>35</v>
      </c>
      <c r="R1310" s="15" t="s">
        <v>59</v>
      </c>
      <c r="S1310" s="15" t="s">
        <v>348</v>
      </c>
      <c r="T1310" s="15" t="s">
        <v>15325</v>
      </c>
      <c r="W1310" s="15" t="s">
        <v>34</v>
      </c>
      <c r="X1310" s="15" t="s">
        <v>39</v>
      </c>
      <c r="Y1310" s="15">
        <v>1</v>
      </c>
      <c r="Z1310" s="15" t="s">
        <v>665</v>
      </c>
      <c r="AC1310" s="15" t="s">
        <v>9291</v>
      </c>
      <c r="AD1310" s="15" t="s">
        <v>9292</v>
      </c>
      <c r="AE1310" s="15" t="s">
        <v>9351</v>
      </c>
      <c r="AF1310" s="15" t="s">
        <v>9360</v>
      </c>
      <c r="AG1310" s="15" t="s">
        <v>9434</v>
      </c>
    </row>
    <row r="1311" spans="1:33" x14ac:dyDescent="0.45">
      <c r="A1311" s="15">
        <v>1001304</v>
      </c>
      <c r="B1311" s="15" t="s">
        <v>1800</v>
      </c>
      <c r="C1311" s="18">
        <v>690075881001</v>
      </c>
      <c r="D1311" s="15">
        <v>132931</v>
      </c>
      <c r="E1311" s="15" t="s">
        <v>70</v>
      </c>
      <c r="F1311" s="15" t="s">
        <v>15253</v>
      </c>
      <c r="G1311" s="15" t="s">
        <v>1801</v>
      </c>
      <c r="H1311" s="15" t="s">
        <v>6180</v>
      </c>
      <c r="I1311" s="15" t="s">
        <v>6181</v>
      </c>
      <c r="J1311" s="15" t="s">
        <v>6182</v>
      </c>
      <c r="K1311" s="15" t="s">
        <v>32</v>
      </c>
      <c r="L1311" s="15">
        <v>323745706</v>
      </c>
      <c r="M1311" s="15">
        <v>987597639</v>
      </c>
      <c r="N1311" s="15" t="s">
        <v>6183</v>
      </c>
      <c r="O1311" s="15" t="s">
        <v>6184</v>
      </c>
      <c r="P1311" s="15">
        <v>29539</v>
      </c>
      <c r="Q1311" s="15" t="s">
        <v>58</v>
      </c>
      <c r="R1311" s="15" t="s">
        <v>36</v>
      </c>
      <c r="S1311" s="15" t="s">
        <v>6185</v>
      </c>
      <c r="T1311" s="15" t="s">
        <v>15359</v>
      </c>
      <c r="U1311" s="15" t="s">
        <v>6186</v>
      </c>
      <c r="W1311" s="15" t="s">
        <v>6187</v>
      </c>
      <c r="X1311" s="15" t="s">
        <v>97</v>
      </c>
      <c r="Y1311" s="15">
        <v>0</v>
      </c>
      <c r="Z1311" s="15" t="s">
        <v>74</v>
      </c>
      <c r="AA1311" s="15" t="s">
        <v>74</v>
      </c>
      <c r="AB1311" s="15">
        <v>44370</v>
      </c>
      <c r="AC1311" s="15" t="s">
        <v>9291</v>
      </c>
      <c r="AD1311" s="15" t="s">
        <v>9296</v>
      </c>
      <c r="AE1311" s="15" t="s">
        <v>9293</v>
      </c>
      <c r="AF1311" s="15" t="s">
        <v>511</v>
      </c>
      <c r="AG1311" s="15" t="s">
        <v>9301</v>
      </c>
    </row>
    <row r="1312" spans="1:33" x14ac:dyDescent="0.45">
      <c r="A1312" s="15">
        <v>1001305</v>
      </c>
      <c r="B1312" s="15" t="s">
        <v>26</v>
      </c>
      <c r="C1312" s="18">
        <v>1713745741</v>
      </c>
      <c r="D1312" s="15">
        <v>2500</v>
      </c>
      <c r="E1312" s="15" t="s">
        <v>28</v>
      </c>
      <c r="F1312" s="15" t="s">
        <v>15253</v>
      </c>
      <c r="G1312" s="15" t="s">
        <v>29</v>
      </c>
      <c r="H1312" s="15" t="s">
        <v>6189</v>
      </c>
      <c r="I1312" s="15" t="s">
        <v>4269</v>
      </c>
      <c r="J1312" s="15" t="s">
        <v>6188</v>
      </c>
      <c r="K1312" s="15" t="s">
        <v>32</v>
      </c>
      <c r="L1312" s="15">
        <v>992592772</v>
      </c>
      <c r="M1312" s="15">
        <v>992592772</v>
      </c>
      <c r="N1312" s="15" t="s">
        <v>33</v>
      </c>
      <c r="O1312" s="15" t="s">
        <v>6190</v>
      </c>
      <c r="P1312" s="15">
        <v>28922</v>
      </c>
      <c r="Q1312" s="15" t="s">
        <v>58</v>
      </c>
      <c r="R1312" s="15" t="s">
        <v>36</v>
      </c>
      <c r="S1312" s="15" t="s">
        <v>348</v>
      </c>
      <c r="T1312" s="15" t="s">
        <v>15325</v>
      </c>
      <c r="U1312" s="15" t="s">
        <v>6191</v>
      </c>
      <c r="V1312" s="15">
        <v>992592772</v>
      </c>
      <c r="W1312" s="15" t="s">
        <v>6192</v>
      </c>
      <c r="X1312" s="15" t="s">
        <v>39</v>
      </c>
      <c r="Y1312" s="15">
        <v>0</v>
      </c>
      <c r="Z1312" s="15" t="s">
        <v>609</v>
      </c>
      <c r="AA1312" s="15" t="s">
        <v>609</v>
      </c>
      <c r="AB1312" s="15">
        <v>44372</v>
      </c>
      <c r="AC1312" s="15" t="s">
        <v>9291</v>
      </c>
      <c r="AD1312" s="15" t="s">
        <v>9295</v>
      </c>
      <c r="AE1312" s="15" t="s">
        <v>9293</v>
      </c>
      <c r="AF1312" s="15" t="s">
        <v>511</v>
      </c>
      <c r="AG1312" s="15" t="s">
        <v>9345</v>
      </c>
    </row>
    <row r="1313" spans="1:33" x14ac:dyDescent="0.45">
      <c r="A1313" s="15">
        <v>1001306</v>
      </c>
      <c r="B1313" s="15" t="s">
        <v>26</v>
      </c>
      <c r="C1313" s="18">
        <v>1708836265</v>
      </c>
      <c r="D1313" s="15">
        <v>0</v>
      </c>
      <c r="E1313" s="15" t="s">
        <v>70</v>
      </c>
      <c r="F1313" s="15" t="s">
        <v>15253</v>
      </c>
      <c r="G1313" s="15" t="s">
        <v>29</v>
      </c>
      <c r="H1313" s="15" t="s">
        <v>1958</v>
      </c>
      <c r="I1313" s="15" t="s">
        <v>5343</v>
      </c>
      <c r="J1313" s="15" t="s">
        <v>6193</v>
      </c>
      <c r="K1313" s="15" t="s">
        <v>32</v>
      </c>
      <c r="L1313" s="15" t="s">
        <v>33</v>
      </c>
      <c r="M1313" s="15">
        <v>981677259</v>
      </c>
      <c r="N1313" s="15" t="s">
        <v>6194</v>
      </c>
      <c r="O1313" s="15" t="s">
        <v>6195</v>
      </c>
      <c r="P1313" s="15">
        <v>23778</v>
      </c>
      <c r="Q1313" s="15" t="s">
        <v>35</v>
      </c>
      <c r="R1313" s="15" t="s">
        <v>36</v>
      </c>
      <c r="S1313" s="15" t="s">
        <v>348</v>
      </c>
      <c r="T1313" s="15" t="s">
        <v>15325</v>
      </c>
      <c r="W1313" s="15" t="s">
        <v>6195</v>
      </c>
      <c r="X1313" s="15" t="s">
        <v>39</v>
      </c>
      <c r="Y1313" s="15">
        <v>0</v>
      </c>
      <c r="Z1313" s="15" t="s">
        <v>1125</v>
      </c>
      <c r="AC1313" s="15" t="s">
        <v>9291</v>
      </c>
      <c r="AD1313" s="15" t="s">
        <v>9329</v>
      </c>
      <c r="AE1313" s="15" t="s">
        <v>9302</v>
      </c>
      <c r="AF1313" s="15" t="s">
        <v>5096</v>
      </c>
      <c r="AG1313" s="15" t="s">
        <v>9495</v>
      </c>
    </row>
    <row r="1314" spans="1:33" x14ac:dyDescent="0.45">
      <c r="A1314" s="15">
        <v>1001307</v>
      </c>
      <c r="B1314" s="15" t="s">
        <v>26</v>
      </c>
      <c r="C1314" s="18">
        <v>1717275281</v>
      </c>
      <c r="D1314" s="15">
        <v>800</v>
      </c>
      <c r="E1314" s="15" t="s">
        <v>70</v>
      </c>
      <c r="F1314" s="15" t="s">
        <v>15253</v>
      </c>
      <c r="G1314" s="15" t="s">
        <v>29</v>
      </c>
      <c r="H1314" s="15" t="s">
        <v>6197</v>
      </c>
      <c r="I1314" s="15" t="s">
        <v>6198</v>
      </c>
      <c r="J1314" s="15" t="s">
        <v>6196</v>
      </c>
      <c r="K1314" s="15" t="s">
        <v>32</v>
      </c>
      <c r="L1314" s="15">
        <v>983553592</v>
      </c>
      <c r="M1314" s="15">
        <v>983553592</v>
      </c>
      <c r="N1314" s="15" t="s">
        <v>6199</v>
      </c>
      <c r="O1314" s="15" t="s">
        <v>6200</v>
      </c>
      <c r="P1314" s="15">
        <v>30151</v>
      </c>
      <c r="Q1314" s="15" t="s">
        <v>409</v>
      </c>
      <c r="R1314" s="15" t="s">
        <v>36</v>
      </c>
      <c r="S1314" s="15" t="s">
        <v>2394</v>
      </c>
      <c r="T1314" s="15" t="s">
        <v>15351</v>
      </c>
      <c r="U1314" s="15" t="s">
        <v>6201</v>
      </c>
      <c r="W1314" s="15" t="s">
        <v>6200</v>
      </c>
      <c r="X1314" s="15" t="s">
        <v>39</v>
      </c>
      <c r="Y1314" s="15">
        <v>0</v>
      </c>
      <c r="Z1314" s="15" t="s">
        <v>1125</v>
      </c>
      <c r="AC1314" s="15" t="s">
        <v>9291</v>
      </c>
      <c r="AD1314" s="15" t="s">
        <v>9292</v>
      </c>
      <c r="AE1314" s="15" t="s">
        <v>9302</v>
      </c>
      <c r="AF1314" s="15" t="s">
        <v>5096</v>
      </c>
      <c r="AG1314" s="15" t="s">
        <v>1477</v>
      </c>
    </row>
    <row r="1315" spans="1:33" x14ac:dyDescent="0.45">
      <c r="A1315" s="15">
        <v>1001308</v>
      </c>
      <c r="B1315" s="15" t="s">
        <v>26</v>
      </c>
      <c r="C1315" s="18">
        <v>1724190432</v>
      </c>
      <c r="D1315" s="15">
        <v>600</v>
      </c>
      <c r="E1315" s="15" t="s">
        <v>70</v>
      </c>
      <c r="F1315" s="15" t="s">
        <v>15253</v>
      </c>
      <c r="G1315" s="15" t="s">
        <v>29</v>
      </c>
      <c r="H1315" s="15" t="s">
        <v>6203</v>
      </c>
      <c r="I1315" s="15" t="s">
        <v>6204</v>
      </c>
      <c r="J1315" s="15" t="s">
        <v>6202</v>
      </c>
      <c r="K1315" s="15" t="s">
        <v>32</v>
      </c>
      <c r="L1315" s="15">
        <v>967715592</v>
      </c>
      <c r="M1315" s="15">
        <v>967715592</v>
      </c>
      <c r="N1315" s="15" t="s">
        <v>6205</v>
      </c>
      <c r="O1315" s="15" t="s">
        <v>6206</v>
      </c>
      <c r="P1315" s="15">
        <v>34743</v>
      </c>
      <c r="Q1315" s="15" t="s">
        <v>58</v>
      </c>
      <c r="R1315" s="15" t="s">
        <v>59</v>
      </c>
      <c r="S1315" s="15" t="s">
        <v>6207</v>
      </c>
      <c r="T1315" s="15" t="s">
        <v>15326</v>
      </c>
      <c r="W1315" s="15" t="s">
        <v>34</v>
      </c>
      <c r="X1315" s="15" t="s">
        <v>39</v>
      </c>
      <c r="Y1315" s="15">
        <v>0</v>
      </c>
      <c r="Z1315" s="15" t="s">
        <v>609</v>
      </c>
      <c r="AA1315" s="15" t="s">
        <v>609</v>
      </c>
      <c r="AB1315" s="15">
        <v>44380</v>
      </c>
      <c r="AC1315" s="15" t="s">
        <v>9291</v>
      </c>
      <c r="AD1315" s="15" t="s">
        <v>9295</v>
      </c>
      <c r="AE1315" s="15" t="s">
        <v>9302</v>
      </c>
      <c r="AF1315" s="15" t="s">
        <v>5096</v>
      </c>
      <c r="AG1315" s="15" t="s">
        <v>9367</v>
      </c>
    </row>
    <row r="1316" spans="1:33" x14ac:dyDescent="0.45">
      <c r="A1316" s="15">
        <v>1001309</v>
      </c>
      <c r="B1316" s="15" t="s">
        <v>26</v>
      </c>
      <c r="C1316" s="18">
        <v>650522873</v>
      </c>
      <c r="D1316" s="15">
        <v>500</v>
      </c>
      <c r="E1316" s="15" t="s">
        <v>28</v>
      </c>
      <c r="F1316" s="15" t="s">
        <v>15253</v>
      </c>
      <c r="G1316" s="15" t="s">
        <v>29</v>
      </c>
      <c r="H1316" s="15" t="s">
        <v>5476</v>
      </c>
      <c r="I1316" s="15" t="s">
        <v>6209</v>
      </c>
      <c r="J1316" s="15" t="s">
        <v>6208</v>
      </c>
      <c r="K1316" s="15" t="s">
        <v>32</v>
      </c>
      <c r="L1316" s="15">
        <v>982617244</v>
      </c>
      <c r="M1316" s="15" t="s">
        <v>33</v>
      </c>
      <c r="N1316" s="15" t="s">
        <v>33</v>
      </c>
      <c r="O1316" s="15" t="s">
        <v>5792</v>
      </c>
      <c r="P1316" s="15">
        <v>35788</v>
      </c>
      <c r="Q1316" s="15" t="s">
        <v>35</v>
      </c>
      <c r="R1316" s="15" t="s">
        <v>36</v>
      </c>
      <c r="S1316" s="15" t="s">
        <v>1085</v>
      </c>
      <c r="T1316" s="15" t="s">
        <v>15312</v>
      </c>
      <c r="V1316" s="15">
        <v>982617244</v>
      </c>
      <c r="W1316" s="15" t="s">
        <v>6210</v>
      </c>
      <c r="X1316" s="15" t="s">
        <v>97</v>
      </c>
      <c r="Y1316" s="15">
        <v>0</v>
      </c>
      <c r="Z1316" s="15" t="s">
        <v>74</v>
      </c>
      <c r="AA1316" s="15" t="s">
        <v>74</v>
      </c>
      <c r="AB1316" s="15">
        <v>44372</v>
      </c>
      <c r="AC1316" s="15" t="s">
        <v>9291</v>
      </c>
      <c r="AD1316" s="15" t="s">
        <v>9295</v>
      </c>
      <c r="AE1316" s="15" t="s">
        <v>9293</v>
      </c>
      <c r="AF1316" s="15" t="s">
        <v>511</v>
      </c>
      <c r="AG1316" s="15" t="s">
        <v>9347</v>
      </c>
    </row>
    <row r="1317" spans="1:33" x14ac:dyDescent="0.45">
      <c r="A1317" s="15">
        <v>1001310</v>
      </c>
      <c r="B1317" s="15" t="s">
        <v>26</v>
      </c>
      <c r="C1317" s="18">
        <v>1703357499</v>
      </c>
      <c r="D1317" s="15">
        <v>5800</v>
      </c>
      <c r="E1317" s="15" t="s">
        <v>70</v>
      </c>
      <c r="F1317" s="15" t="s">
        <v>15253</v>
      </c>
      <c r="G1317" s="15" t="s">
        <v>29</v>
      </c>
      <c r="H1317" s="15" t="s">
        <v>6212</v>
      </c>
      <c r="I1317" s="15" t="s">
        <v>6213</v>
      </c>
      <c r="J1317" s="15" t="s">
        <v>6211</v>
      </c>
      <c r="K1317" s="15" t="s">
        <v>32</v>
      </c>
      <c r="L1317" s="15">
        <v>997014793</v>
      </c>
      <c r="M1317" s="15">
        <v>997014793</v>
      </c>
      <c r="N1317" s="15" t="s">
        <v>33</v>
      </c>
      <c r="O1317" s="15" t="s">
        <v>6214</v>
      </c>
      <c r="P1317" s="15">
        <v>18312</v>
      </c>
      <c r="Q1317" s="15" t="s">
        <v>409</v>
      </c>
      <c r="R1317" s="15" t="s">
        <v>36</v>
      </c>
      <c r="S1317" s="15" t="s">
        <v>6215</v>
      </c>
      <c r="T1317" s="15" t="s">
        <v>15325</v>
      </c>
      <c r="U1317" s="15" t="s">
        <v>6216</v>
      </c>
      <c r="V1317" s="15">
        <v>997014793</v>
      </c>
      <c r="W1317" s="15" t="s">
        <v>6214</v>
      </c>
      <c r="X1317" s="15" t="s">
        <v>39</v>
      </c>
      <c r="Y1317" s="15">
        <v>0</v>
      </c>
      <c r="Z1317" s="15" t="s">
        <v>609</v>
      </c>
      <c r="AA1317" s="15" t="s">
        <v>609</v>
      </c>
      <c r="AB1317" s="15">
        <v>44373</v>
      </c>
      <c r="AC1317" s="15" t="s">
        <v>9291</v>
      </c>
      <c r="AD1317" s="15" t="s">
        <v>9295</v>
      </c>
      <c r="AE1317" s="15" t="s">
        <v>9302</v>
      </c>
      <c r="AF1317" s="15" t="s">
        <v>5096</v>
      </c>
      <c r="AG1317" s="15" t="s">
        <v>9458</v>
      </c>
    </row>
    <row r="1318" spans="1:33" x14ac:dyDescent="0.45">
      <c r="A1318" s="15">
        <v>1001311</v>
      </c>
      <c r="B1318" s="15" t="s">
        <v>26</v>
      </c>
      <c r="C1318" s="18">
        <v>1714761507</v>
      </c>
      <c r="D1318" s="15">
        <v>1200</v>
      </c>
      <c r="E1318" s="15" t="s">
        <v>70</v>
      </c>
      <c r="F1318" s="15" t="s">
        <v>15253</v>
      </c>
      <c r="G1318" s="15" t="s">
        <v>29</v>
      </c>
      <c r="H1318" s="15" t="s">
        <v>6218</v>
      </c>
      <c r="I1318" s="15" t="s">
        <v>6219</v>
      </c>
      <c r="J1318" s="15" t="s">
        <v>6217</v>
      </c>
      <c r="K1318" s="15" t="s">
        <v>32</v>
      </c>
      <c r="L1318" s="15">
        <v>987009016</v>
      </c>
      <c r="M1318" s="15">
        <v>987009016</v>
      </c>
      <c r="N1318" s="15" t="s">
        <v>33</v>
      </c>
      <c r="O1318" s="15" t="s">
        <v>6220</v>
      </c>
      <c r="P1318" s="15">
        <v>30580</v>
      </c>
      <c r="Q1318" s="15" t="s">
        <v>58</v>
      </c>
      <c r="R1318" s="15" t="s">
        <v>59</v>
      </c>
      <c r="S1318" s="15" t="s">
        <v>1114</v>
      </c>
      <c r="T1318" s="15" t="s">
        <v>15323</v>
      </c>
      <c r="U1318" s="15" t="s">
        <v>6221</v>
      </c>
      <c r="W1318" s="15" t="s">
        <v>6222</v>
      </c>
      <c r="X1318" s="15" t="s">
        <v>39</v>
      </c>
      <c r="Y1318" s="15">
        <v>0</v>
      </c>
      <c r="Z1318" s="15" t="s">
        <v>609</v>
      </c>
      <c r="AA1318" s="15" t="s">
        <v>609</v>
      </c>
      <c r="AB1318" s="15">
        <v>44373</v>
      </c>
      <c r="AC1318" s="15" t="s">
        <v>9291</v>
      </c>
      <c r="AD1318" s="15" t="s">
        <v>9295</v>
      </c>
      <c r="AE1318" s="15" t="s">
        <v>9302</v>
      </c>
      <c r="AF1318" s="15" t="s">
        <v>5096</v>
      </c>
      <c r="AG1318" s="15" t="s">
        <v>9426</v>
      </c>
    </row>
    <row r="1319" spans="1:33" x14ac:dyDescent="0.45">
      <c r="A1319" s="15">
        <v>1001312</v>
      </c>
      <c r="B1319" s="15" t="s">
        <v>26</v>
      </c>
      <c r="C1319" s="18">
        <v>601895881</v>
      </c>
      <c r="D1319" s="15">
        <v>0</v>
      </c>
      <c r="E1319" s="15" t="s">
        <v>70</v>
      </c>
      <c r="F1319" s="15" t="s">
        <v>15253</v>
      </c>
      <c r="G1319" s="15" t="s">
        <v>29</v>
      </c>
      <c r="H1319" s="15" t="s">
        <v>1717</v>
      </c>
      <c r="I1319" s="15" t="s">
        <v>6224</v>
      </c>
      <c r="J1319" s="15" t="s">
        <v>6223</v>
      </c>
      <c r="K1319" s="15" t="s">
        <v>32</v>
      </c>
      <c r="L1319" s="15" t="s">
        <v>33</v>
      </c>
      <c r="M1319" s="15" t="s">
        <v>33</v>
      </c>
      <c r="N1319" s="15" t="s">
        <v>33</v>
      </c>
      <c r="O1319" s="15" t="s">
        <v>34</v>
      </c>
      <c r="P1319" s="15">
        <v>15390</v>
      </c>
      <c r="Q1319" s="15" t="s">
        <v>991</v>
      </c>
      <c r="R1319" s="15" t="s">
        <v>36</v>
      </c>
      <c r="S1319" s="15" t="s">
        <v>829</v>
      </c>
      <c r="T1319" s="15" t="s">
        <v>15314</v>
      </c>
      <c r="W1319" s="15" t="s">
        <v>5579</v>
      </c>
      <c r="X1319" s="15" t="s">
        <v>97</v>
      </c>
      <c r="Y1319" s="15">
        <v>0</v>
      </c>
      <c r="Z1319" s="15" t="s">
        <v>74</v>
      </c>
      <c r="AC1319" s="15" t="s">
        <v>9291</v>
      </c>
      <c r="AD1319" s="15" t="s">
        <v>9329</v>
      </c>
      <c r="AE1319" s="15" t="s">
        <v>9293</v>
      </c>
      <c r="AF1319" s="15" t="s">
        <v>511</v>
      </c>
      <c r="AG1319" s="15" t="s">
        <v>9294</v>
      </c>
    </row>
    <row r="1320" spans="1:33" x14ac:dyDescent="0.45">
      <c r="A1320" s="15">
        <v>1001313</v>
      </c>
      <c r="B1320" s="15" t="s">
        <v>26</v>
      </c>
      <c r="C1320" s="18">
        <v>602982498</v>
      </c>
      <c r="D1320" s="15">
        <v>0</v>
      </c>
      <c r="E1320" s="15" t="s">
        <v>28</v>
      </c>
      <c r="F1320" s="15" t="s">
        <v>15253</v>
      </c>
      <c r="G1320" s="15" t="s">
        <v>29</v>
      </c>
      <c r="H1320" s="15" t="s">
        <v>2689</v>
      </c>
      <c r="I1320" s="15" t="s">
        <v>5421</v>
      </c>
      <c r="J1320" s="15" t="s">
        <v>6225</v>
      </c>
      <c r="K1320" s="15" t="s">
        <v>32</v>
      </c>
      <c r="L1320" s="15">
        <v>989900159</v>
      </c>
      <c r="M1320" s="15">
        <v>989900159</v>
      </c>
      <c r="N1320" s="15" t="s">
        <v>33</v>
      </c>
      <c r="O1320" s="15" t="s">
        <v>6226</v>
      </c>
      <c r="P1320" s="15">
        <v>27664</v>
      </c>
      <c r="Q1320" s="15" t="s">
        <v>35</v>
      </c>
      <c r="R1320" s="15" t="s">
        <v>36</v>
      </c>
      <c r="S1320" s="15" t="s">
        <v>160</v>
      </c>
      <c r="T1320" s="15" t="s">
        <v>15307</v>
      </c>
      <c r="U1320" s="15" t="s">
        <v>33</v>
      </c>
      <c r="W1320" s="15" t="s">
        <v>6227</v>
      </c>
      <c r="X1320" s="15" t="s">
        <v>97</v>
      </c>
      <c r="Y1320" s="15">
        <v>1</v>
      </c>
      <c r="Z1320" s="15" t="s">
        <v>665</v>
      </c>
      <c r="AC1320" s="15" t="s">
        <v>9291</v>
      </c>
      <c r="AD1320" s="15" t="s">
        <v>9295</v>
      </c>
      <c r="AE1320" s="15" t="s">
        <v>9293</v>
      </c>
      <c r="AF1320" s="15" t="s">
        <v>511</v>
      </c>
      <c r="AG1320" s="15" t="s">
        <v>9347</v>
      </c>
    </row>
    <row r="1321" spans="1:33" x14ac:dyDescent="0.45">
      <c r="A1321" s="15">
        <v>1001314</v>
      </c>
      <c r="B1321" s="15" t="s">
        <v>26</v>
      </c>
      <c r="C1321" s="18">
        <v>1757376049</v>
      </c>
      <c r="D1321" s="15">
        <v>0</v>
      </c>
      <c r="E1321" s="15" t="s">
        <v>28</v>
      </c>
      <c r="F1321" s="15" t="s">
        <v>15253</v>
      </c>
      <c r="G1321" s="15" t="s">
        <v>29</v>
      </c>
      <c r="H1321" s="15" t="s">
        <v>2689</v>
      </c>
      <c r="I1321" s="15" t="s">
        <v>5421</v>
      </c>
      <c r="J1321" s="15" t="s">
        <v>6225</v>
      </c>
      <c r="K1321" s="15" t="s">
        <v>32</v>
      </c>
      <c r="L1321" s="15">
        <v>989900159</v>
      </c>
      <c r="M1321" s="15">
        <v>989900159</v>
      </c>
      <c r="N1321" s="15" t="s">
        <v>33</v>
      </c>
      <c r="O1321" s="15" t="s">
        <v>6226</v>
      </c>
      <c r="P1321" s="15">
        <v>27664</v>
      </c>
      <c r="Q1321" s="15" t="s">
        <v>35</v>
      </c>
      <c r="R1321" s="15" t="s">
        <v>36</v>
      </c>
      <c r="S1321" s="15" t="s">
        <v>160</v>
      </c>
      <c r="T1321" s="15" t="s">
        <v>15307</v>
      </c>
      <c r="U1321" s="15" t="s">
        <v>33</v>
      </c>
      <c r="W1321" s="15" t="s">
        <v>6227</v>
      </c>
      <c r="X1321" s="15" t="s">
        <v>97</v>
      </c>
      <c r="Y1321" s="15">
        <v>1</v>
      </c>
      <c r="Z1321" s="15" t="s">
        <v>665</v>
      </c>
      <c r="AC1321" s="15" t="s">
        <v>9291</v>
      </c>
      <c r="AD1321" s="15" t="s">
        <v>9329</v>
      </c>
      <c r="AE1321" s="15" t="s">
        <v>9302</v>
      </c>
      <c r="AF1321" s="15" t="s">
        <v>5096</v>
      </c>
      <c r="AG1321" s="15" t="s">
        <v>9399</v>
      </c>
    </row>
    <row r="1322" spans="1:33" x14ac:dyDescent="0.45">
      <c r="A1322" s="15">
        <v>1001315</v>
      </c>
      <c r="B1322" s="15" t="s">
        <v>26</v>
      </c>
      <c r="C1322" s="18">
        <v>603462417</v>
      </c>
      <c r="D1322" s="15">
        <v>0</v>
      </c>
      <c r="E1322" s="15" t="s">
        <v>28</v>
      </c>
      <c r="F1322" s="15" t="s">
        <v>15253</v>
      </c>
      <c r="G1322" s="15" t="s">
        <v>29</v>
      </c>
      <c r="H1322" s="15" t="s">
        <v>898</v>
      </c>
      <c r="I1322" s="15" t="s">
        <v>878</v>
      </c>
      <c r="J1322" s="15" t="s">
        <v>6228</v>
      </c>
      <c r="K1322" s="15" t="s">
        <v>32</v>
      </c>
      <c r="L1322" s="15">
        <v>988617452</v>
      </c>
      <c r="M1322" s="15">
        <v>23474500</v>
      </c>
      <c r="N1322" s="15" t="s">
        <v>33</v>
      </c>
      <c r="O1322" s="15" t="s">
        <v>6229</v>
      </c>
      <c r="P1322" s="15">
        <v>27657</v>
      </c>
      <c r="Q1322" s="15" t="s">
        <v>58</v>
      </c>
      <c r="R1322" s="15" t="s">
        <v>36</v>
      </c>
      <c r="S1322" s="15" t="s">
        <v>348</v>
      </c>
      <c r="T1322" s="15" t="s">
        <v>15325</v>
      </c>
      <c r="U1322" s="15" t="s">
        <v>2566</v>
      </c>
      <c r="V1322" s="15">
        <v>988617452</v>
      </c>
      <c r="W1322" s="15" t="s">
        <v>6230</v>
      </c>
      <c r="X1322" s="15" t="s">
        <v>39</v>
      </c>
      <c r="Y1322" s="15">
        <v>0</v>
      </c>
      <c r="Z1322" s="15" t="s">
        <v>665</v>
      </c>
      <c r="AC1322" s="15" t="s">
        <v>9291</v>
      </c>
      <c r="AD1322" s="15" t="s">
        <v>9295</v>
      </c>
      <c r="AE1322" s="15" t="s">
        <v>9293</v>
      </c>
      <c r="AF1322" s="15" t="s">
        <v>511</v>
      </c>
      <c r="AG1322" s="15" t="s">
        <v>9347</v>
      </c>
    </row>
    <row r="1323" spans="1:33" x14ac:dyDescent="0.45">
      <c r="A1323" s="15">
        <v>1001316</v>
      </c>
      <c r="B1323" s="15" t="s">
        <v>26</v>
      </c>
      <c r="C1323" s="18">
        <v>502768492</v>
      </c>
      <c r="D1323" s="15">
        <v>900</v>
      </c>
      <c r="E1323" s="15" t="s">
        <v>28</v>
      </c>
      <c r="F1323" s="15" t="s">
        <v>15253</v>
      </c>
      <c r="G1323" s="15" t="s">
        <v>29</v>
      </c>
      <c r="H1323" s="15" t="s">
        <v>3247</v>
      </c>
      <c r="I1323" s="15" t="s">
        <v>6232</v>
      </c>
      <c r="J1323" s="15" t="s">
        <v>6231</v>
      </c>
      <c r="K1323" s="15" t="s">
        <v>32</v>
      </c>
      <c r="L1323" s="15">
        <v>994709367</v>
      </c>
      <c r="M1323" s="15">
        <v>994709367</v>
      </c>
      <c r="N1323" s="15" t="s">
        <v>33</v>
      </c>
      <c r="O1323" s="15" t="s">
        <v>6233</v>
      </c>
      <c r="P1323" s="15">
        <v>30935</v>
      </c>
      <c r="Q1323" s="15" t="s">
        <v>58</v>
      </c>
      <c r="R1323" s="15" t="s">
        <v>59</v>
      </c>
      <c r="S1323" s="15" t="s">
        <v>5130</v>
      </c>
      <c r="T1323" s="15" t="s">
        <v>15325</v>
      </c>
      <c r="U1323" s="15" t="s">
        <v>6234</v>
      </c>
      <c r="V1323" s="15">
        <v>983265725</v>
      </c>
      <c r="W1323" s="15" t="s">
        <v>6235</v>
      </c>
      <c r="X1323" s="15" t="s">
        <v>39</v>
      </c>
      <c r="Y1323" s="15">
        <v>3</v>
      </c>
      <c r="Z1323" s="15" t="s">
        <v>609</v>
      </c>
      <c r="AA1323" s="15" t="s">
        <v>609</v>
      </c>
      <c r="AB1323" s="15">
        <v>44375</v>
      </c>
      <c r="AC1323" s="15" t="s">
        <v>9291</v>
      </c>
      <c r="AD1323" s="15" t="s">
        <v>9295</v>
      </c>
      <c r="AE1323" s="15" t="s">
        <v>9363</v>
      </c>
      <c r="AF1323" s="15" t="s">
        <v>9364</v>
      </c>
      <c r="AG1323" s="15" t="s">
        <v>9440</v>
      </c>
    </row>
    <row r="1324" spans="1:33" x14ac:dyDescent="0.45">
      <c r="A1324" s="15">
        <v>1001317</v>
      </c>
      <c r="B1324" s="15" t="s">
        <v>26</v>
      </c>
      <c r="C1324" s="18">
        <v>201772852</v>
      </c>
      <c r="D1324" s="15">
        <v>450</v>
      </c>
      <c r="E1324" s="15" t="s">
        <v>70</v>
      </c>
      <c r="F1324" s="15" t="s">
        <v>15253</v>
      </c>
      <c r="G1324" s="15" t="s">
        <v>29</v>
      </c>
      <c r="H1324" s="15" t="s">
        <v>6237</v>
      </c>
      <c r="I1324" s="15" t="s">
        <v>1044</v>
      </c>
      <c r="J1324" s="15" t="s">
        <v>6236</v>
      </c>
      <c r="K1324" s="15" t="s">
        <v>32</v>
      </c>
      <c r="L1324" s="15">
        <v>998102329</v>
      </c>
      <c r="M1324" s="15">
        <v>998102329</v>
      </c>
      <c r="N1324" s="15" t="s">
        <v>6238</v>
      </c>
      <c r="O1324" s="15" t="s">
        <v>6239</v>
      </c>
      <c r="P1324" s="15">
        <v>29805</v>
      </c>
      <c r="Q1324" s="15" t="s">
        <v>58</v>
      </c>
      <c r="R1324" s="15" t="s">
        <v>59</v>
      </c>
      <c r="S1324" s="15" t="s">
        <v>1230</v>
      </c>
      <c r="T1324" s="15" t="s">
        <v>15323</v>
      </c>
      <c r="U1324" s="15" t="s">
        <v>1047</v>
      </c>
      <c r="V1324" s="15">
        <v>998102329</v>
      </c>
      <c r="W1324" s="15" t="s">
        <v>6240</v>
      </c>
      <c r="X1324" s="15" t="s">
        <v>97</v>
      </c>
      <c r="Y1324" s="15">
        <v>3</v>
      </c>
      <c r="Z1324" s="15" t="s">
        <v>665</v>
      </c>
      <c r="AC1324" s="15" t="s">
        <v>9291</v>
      </c>
      <c r="AD1324" s="15" t="s">
        <v>9295</v>
      </c>
      <c r="AE1324" s="15" t="s">
        <v>9305</v>
      </c>
      <c r="AF1324" s="15" t="s">
        <v>9306</v>
      </c>
      <c r="AG1324" s="15" t="s">
        <v>9362</v>
      </c>
    </row>
    <row r="1325" spans="1:33" x14ac:dyDescent="0.45">
      <c r="A1325" s="15">
        <v>1001318</v>
      </c>
      <c r="B1325" s="15" t="s">
        <v>26</v>
      </c>
      <c r="C1325" s="18">
        <v>1711917458</v>
      </c>
      <c r="D1325" s="15">
        <v>1500</v>
      </c>
      <c r="E1325" s="15" t="s">
        <v>70</v>
      </c>
      <c r="F1325" s="15" t="s">
        <v>15253</v>
      </c>
      <c r="G1325" s="15" t="s">
        <v>29</v>
      </c>
      <c r="H1325" s="15" t="s">
        <v>6242</v>
      </c>
      <c r="I1325" s="15" t="s">
        <v>5875</v>
      </c>
      <c r="J1325" s="15" t="s">
        <v>6241</v>
      </c>
      <c r="K1325" s="15" t="s">
        <v>32</v>
      </c>
      <c r="L1325" s="15">
        <v>998020112</v>
      </c>
      <c r="M1325" s="15">
        <v>3393746</v>
      </c>
      <c r="N1325" s="15" t="s">
        <v>6243</v>
      </c>
      <c r="O1325" s="15" t="s">
        <v>6244</v>
      </c>
      <c r="P1325" s="15">
        <v>28450</v>
      </c>
      <c r="Q1325" s="15" t="s">
        <v>58</v>
      </c>
      <c r="R1325" s="15" t="s">
        <v>59</v>
      </c>
      <c r="S1325" s="15" t="s">
        <v>6245</v>
      </c>
      <c r="T1325" s="15" t="s">
        <v>15325</v>
      </c>
      <c r="U1325" s="15" t="s">
        <v>6246</v>
      </c>
      <c r="V1325" s="15">
        <v>998020112</v>
      </c>
      <c r="W1325" s="15" t="s">
        <v>6244</v>
      </c>
      <c r="X1325" s="15" t="s">
        <v>39</v>
      </c>
      <c r="Y1325" s="15">
        <v>0</v>
      </c>
      <c r="Z1325" s="15" t="s">
        <v>665</v>
      </c>
      <c r="AC1325" s="15" t="s">
        <v>9291</v>
      </c>
      <c r="AD1325" s="15" t="s">
        <v>9292</v>
      </c>
      <c r="AE1325" s="15" t="s">
        <v>9302</v>
      </c>
      <c r="AF1325" s="15" t="s">
        <v>5096</v>
      </c>
      <c r="AG1325" s="15" t="s">
        <v>9312</v>
      </c>
    </row>
    <row r="1326" spans="1:33" x14ac:dyDescent="0.45">
      <c r="A1326" s="15">
        <v>1001319</v>
      </c>
      <c r="B1326" s="15" t="s">
        <v>26</v>
      </c>
      <c r="C1326" s="18">
        <v>603704719</v>
      </c>
      <c r="D1326" s="15">
        <v>2800</v>
      </c>
      <c r="E1326" s="15" t="s">
        <v>70</v>
      </c>
      <c r="F1326" s="15" t="s">
        <v>15253</v>
      </c>
      <c r="G1326" s="15" t="s">
        <v>29</v>
      </c>
      <c r="H1326" s="15" t="s">
        <v>898</v>
      </c>
      <c r="I1326" s="15" t="s">
        <v>648</v>
      </c>
      <c r="J1326" s="15" t="s">
        <v>6247</v>
      </c>
      <c r="K1326" s="15" t="s">
        <v>32</v>
      </c>
      <c r="L1326" s="15">
        <v>981143372</v>
      </c>
      <c r="M1326" s="15">
        <v>981143372</v>
      </c>
      <c r="N1326" s="15" t="s">
        <v>33</v>
      </c>
      <c r="O1326" s="15" t="s">
        <v>6248</v>
      </c>
      <c r="P1326" s="15">
        <v>29539</v>
      </c>
      <c r="Q1326" s="15" t="s">
        <v>58</v>
      </c>
      <c r="R1326" s="15" t="s">
        <v>36</v>
      </c>
      <c r="S1326" s="15" t="s">
        <v>348</v>
      </c>
      <c r="T1326" s="15" t="s">
        <v>15325</v>
      </c>
      <c r="U1326" s="15" t="s">
        <v>1383</v>
      </c>
      <c r="V1326" s="15">
        <v>2812110</v>
      </c>
      <c r="W1326" s="15" t="s">
        <v>6249</v>
      </c>
      <c r="X1326" s="15" t="s">
        <v>39</v>
      </c>
      <c r="Y1326" s="15">
        <v>1</v>
      </c>
      <c r="Z1326" s="15" t="s">
        <v>41</v>
      </c>
      <c r="AA1326" s="15" t="s">
        <v>665</v>
      </c>
      <c r="AB1326" s="15">
        <v>44382</v>
      </c>
      <c r="AC1326" s="15" t="s">
        <v>9291</v>
      </c>
      <c r="AD1326" s="15" t="s">
        <v>9295</v>
      </c>
      <c r="AE1326" s="15" t="s">
        <v>9302</v>
      </c>
      <c r="AF1326" s="15" t="s">
        <v>5096</v>
      </c>
      <c r="AG1326" s="15" t="s">
        <v>9365</v>
      </c>
    </row>
    <row r="1327" spans="1:33" x14ac:dyDescent="0.45">
      <c r="A1327" s="15">
        <v>1001320</v>
      </c>
      <c r="B1327" s="15" t="s">
        <v>26</v>
      </c>
      <c r="C1327" s="18">
        <v>1728688951</v>
      </c>
      <c r="D1327" s="15">
        <v>0</v>
      </c>
      <c r="E1327" s="15" t="s">
        <v>28</v>
      </c>
      <c r="F1327" s="15" t="s">
        <v>15253</v>
      </c>
      <c r="G1327" s="15" t="s">
        <v>29</v>
      </c>
      <c r="H1327" s="15" t="s">
        <v>1843</v>
      </c>
      <c r="I1327" s="15" t="s">
        <v>6251</v>
      </c>
      <c r="J1327" s="15" t="s">
        <v>6250</v>
      </c>
      <c r="K1327" s="15" t="s">
        <v>32</v>
      </c>
      <c r="L1327" s="15">
        <v>997704825</v>
      </c>
      <c r="M1327" s="15">
        <v>997704825</v>
      </c>
      <c r="N1327" s="15" t="s">
        <v>6252</v>
      </c>
      <c r="O1327" s="15" t="s">
        <v>6253</v>
      </c>
      <c r="P1327" s="15">
        <v>37317</v>
      </c>
      <c r="Q1327" s="15" t="s">
        <v>35</v>
      </c>
      <c r="R1327" s="15" t="s">
        <v>36</v>
      </c>
      <c r="S1327" s="15" t="s">
        <v>348</v>
      </c>
      <c r="T1327" s="15" t="s">
        <v>15325</v>
      </c>
      <c r="U1327" s="15" t="s">
        <v>1020</v>
      </c>
      <c r="V1327" s="15" t="s">
        <v>33</v>
      </c>
      <c r="W1327" s="15" t="s">
        <v>34</v>
      </c>
      <c r="X1327" s="15" t="s">
        <v>97</v>
      </c>
      <c r="Y1327" s="15">
        <v>0</v>
      </c>
      <c r="Z1327" s="15" t="s">
        <v>665</v>
      </c>
      <c r="AC1327" s="15" t="s">
        <v>9291</v>
      </c>
      <c r="AD1327" s="15" t="s">
        <v>9295</v>
      </c>
      <c r="AE1327" s="15" t="s">
        <v>9302</v>
      </c>
      <c r="AF1327" s="15" t="s">
        <v>5096</v>
      </c>
      <c r="AG1327" s="15" t="s">
        <v>9312</v>
      </c>
    </row>
    <row r="1328" spans="1:33" x14ac:dyDescent="0.45">
      <c r="A1328" s="15">
        <v>1001321</v>
      </c>
      <c r="B1328" s="15" t="s">
        <v>26</v>
      </c>
      <c r="C1328" s="18">
        <v>912585031</v>
      </c>
      <c r="D1328" s="15">
        <v>0</v>
      </c>
      <c r="E1328" s="15" t="s">
        <v>28</v>
      </c>
      <c r="F1328" s="15" t="s">
        <v>15253</v>
      </c>
      <c r="G1328" s="15" t="s">
        <v>29</v>
      </c>
      <c r="H1328" s="15" t="s">
        <v>6255</v>
      </c>
      <c r="I1328" s="15" t="s">
        <v>6256</v>
      </c>
      <c r="J1328" s="15" t="s">
        <v>6254</v>
      </c>
      <c r="K1328" s="15" t="s">
        <v>32</v>
      </c>
      <c r="L1328" s="15" t="s">
        <v>33</v>
      </c>
      <c r="M1328" s="15" t="s">
        <v>1020</v>
      </c>
      <c r="N1328" s="15" t="s">
        <v>33</v>
      </c>
      <c r="O1328" s="15" t="s">
        <v>34</v>
      </c>
      <c r="P1328" s="15">
        <v>25659</v>
      </c>
      <c r="Q1328" s="15" t="s">
        <v>991</v>
      </c>
      <c r="R1328" s="15" t="s">
        <v>36</v>
      </c>
      <c r="S1328" s="15" t="s">
        <v>348</v>
      </c>
      <c r="T1328" s="15" t="s">
        <v>15325</v>
      </c>
      <c r="U1328" s="15" t="s">
        <v>33</v>
      </c>
      <c r="W1328" s="15" t="s">
        <v>34</v>
      </c>
      <c r="X1328" s="15" t="s">
        <v>97</v>
      </c>
      <c r="Y1328" s="15">
        <v>0</v>
      </c>
      <c r="Z1328" s="15" t="s">
        <v>665</v>
      </c>
      <c r="AC1328" s="15" t="s">
        <v>9291</v>
      </c>
      <c r="AD1328" s="15" t="s">
        <v>9295</v>
      </c>
      <c r="AE1328" s="15" t="s">
        <v>9293</v>
      </c>
      <c r="AF1328" s="15" t="s">
        <v>9369</v>
      </c>
      <c r="AG1328" s="15" t="s">
        <v>9380</v>
      </c>
    </row>
    <row r="1329" spans="1:33" x14ac:dyDescent="0.45">
      <c r="A1329" s="15">
        <v>1001322</v>
      </c>
      <c r="B1329" s="15" t="s">
        <v>26</v>
      </c>
      <c r="C1329" s="18">
        <v>1753514098</v>
      </c>
      <c r="D1329" s="15">
        <v>567</v>
      </c>
      <c r="E1329" s="15" t="s">
        <v>70</v>
      </c>
      <c r="F1329" s="15" t="s">
        <v>15253</v>
      </c>
      <c r="G1329" s="15" t="s">
        <v>29</v>
      </c>
      <c r="H1329" s="15" t="s">
        <v>6258</v>
      </c>
      <c r="I1329" s="15" t="s">
        <v>6259</v>
      </c>
      <c r="J1329" s="15" t="s">
        <v>6257</v>
      </c>
      <c r="K1329" s="15" t="s">
        <v>32</v>
      </c>
      <c r="L1329" s="15">
        <v>992981874</v>
      </c>
      <c r="M1329" s="15">
        <v>992981874</v>
      </c>
      <c r="N1329" s="15" t="s">
        <v>33</v>
      </c>
      <c r="O1329" s="15" t="s">
        <v>6260</v>
      </c>
      <c r="P1329" s="15">
        <v>35132</v>
      </c>
      <c r="Q1329" s="15" t="s">
        <v>35</v>
      </c>
      <c r="R1329" s="15" t="s">
        <v>36</v>
      </c>
      <c r="S1329" s="15" t="s">
        <v>79</v>
      </c>
      <c r="T1329" s="15" t="s">
        <v>79</v>
      </c>
      <c r="U1329" s="15" t="s">
        <v>6261</v>
      </c>
      <c r="V1329" s="15">
        <v>3825520</v>
      </c>
      <c r="W1329" s="15" t="s">
        <v>6262</v>
      </c>
      <c r="X1329" s="15" t="s">
        <v>97</v>
      </c>
      <c r="Y1329" s="15">
        <v>0</v>
      </c>
      <c r="Z1329" s="15" t="s">
        <v>609</v>
      </c>
      <c r="AA1329" s="15" t="s">
        <v>665</v>
      </c>
      <c r="AB1329" s="15">
        <v>44449</v>
      </c>
      <c r="AC1329" s="15" t="s">
        <v>9291</v>
      </c>
      <c r="AD1329" s="15" t="s">
        <v>9292</v>
      </c>
      <c r="AE1329" s="15" t="s">
        <v>9302</v>
      </c>
      <c r="AF1329" s="15" t="s">
        <v>5096</v>
      </c>
      <c r="AG1329" s="15" t="s">
        <v>9399</v>
      </c>
    </row>
    <row r="1330" spans="1:33" x14ac:dyDescent="0.45">
      <c r="A1330" s="15">
        <v>1001323</v>
      </c>
      <c r="B1330" s="15" t="s">
        <v>26</v>
      </c>
      <c r="C1330" s="18">
        <v>1710111590</v>
      </c>
      <c r="D1330" s="15">
        <v>1500</v>
      </c>
      <c r="E1330" s="15" t="s">
        <v>70</v>
      </c>
      <c r="F1330" s="15" t="s">
        <v>15253</v>
      </c>
      <c r="G1330" s="15" t="s">
        <v>29</v>
      </c>
      <c r="H1330" s="15" t="s">
        <v>6264</v>
      </c>
      <c r="I1330" s="15" t="s">
        <v>6265</v>
      </c>
      <c r="J1330" s="15" t="s">
        <v>6263</v>
      </c>
      <c r="K1330" s="15" t="s">
        <v>32</v>
      </c>
      <c r="L1330" s="15">
        <v>984946205</v>
      </c>
      <c r="M1330" s="15">
        <v>2425113</v>
      </c>
      <c r="N1330" s="15" t="s">
        <v>6266</v>
      </c>
      <c r="O1330" s="15" t="s">
        <v>6267</v>
      </c>
      <c r="P1330" s="15">
        <v>26264</v>
      </c>
      <c r="Q1330" s="15" t="s">
        <v>35</v>
      </c>
      <c r="R1330" s="15" t="s">
        <v>59</v>
      </c>
      <c r="S1330" s="15" t="s">
        <v>79</v>
      </c>
      <c r="T1330" s="15" t="s">
        <v>79</v>
      </c>
      <c r="U1330" s="15" t="s">
        <v>6268</v>
      </c>
      <c r="V1330" s="15">
        <v>984516570</v>
      </c>
      <c r="W1330" s="15" t="s">
        <v>6269</v>
      </c>
      <c r="X1330" s="15" t="s">
        <v>39</v>
      </c>
      <c r="Y1330" s="15">
        <v>0</v>
      </c>
      <c r="Z1330" s="15" t="s">
        <v>609</v>
      </c>
      <c r="AA1330" s="15" t="s">
        <v>665</v>
      </c>
      <c r="AB1330" s="15">
        <v>44391</v>
      </c>
      <c r="AC1330" s="15" t="s">
        <v>9291</v>
      </c>
      <c r="AD1330" s="15" t="s">
        <v>9357</v>
      </c>
      <c r="AE1330" s="15" t="s">
        <v>9302</v>
      </c>
      <c r="AF1330" s="15" t="s">
        <v>5096</v>
      </c>
      <c r="AG1330" s="15" t="s">
        <v>9426</v>
      </c>
    </row>
    <row r="1331" spans="1:33" x14ac:dyDescent="0.45">
      <c r="A1331" s="15">
        <v>1001324</v>
      </c>
      <c r="B1331" s="15" t="s">
        <v>26</v>
      </c>
      <c r="C1331" s="18">
        <v>603453374</v>
      </c>
      <c r="D1331" s="15">
        <v>3000</v>
      </c>
      <c r="E1331" s="15" t="s">
        <v>28</v>
      </c>
      <c r="F1331" s="15" t="s">
        <v>15253</v>
      </c>
      <c r="G1331" s="15" t="s">
        <v>29</v>
      </c>
      <c r="H1331" s="15" t="s">
        <v>6271</v>
      </c>
      <c r="I1331" s="15" t="s">
        <v>878</v>
      </c>
      <c r="J1331" s="15" t="s">
        <v>6270</v>
      </c>
      <c r="K1331" s="15" t="s">
        <v>32</v>
      </c>
      <c r="L1331" s="15">
        <v>983484525</v>
      </c>
      <c r="M1331" s="15">
        <v>983484525</v>
      </c>
      <c r="N1331" s="15" t="s">
        <v>33</v>
      </c>
      <c r="O1331" s="15" t="s">
        <v>6272</v>
      </c>
      <c r="P1331" s="15">
        <v>29347</v>
      </c>
      <c r="Q1331" s="15" t="s">
        <v>58</v>
      </c>
      <c r="R1331" s="15" t="s">
        <v>36</v>
      </c>
      <c r="S1331" s="15" t="s">
        <v>348</v>
      </c>
      <c r="T1331" s="15" t="s">
        <v>15325</v>
      </c>
      <c r="U1331" s="15" t="s">
        <v>6273</v>
      </c>
      <c r="V1331" s="15">
        <v>983484525</v>
      </c>
      <c r="W1331" s="15" t="s">
        <v>6274</v>
      </c>
      <c r="X1331" s="15" t="s">
        <v>39</v>
      </c>
      <c r="Y1331" s="15">
        <v>0</v>
      </c>
      <c r="Z1331" s="15" t="s">
        <v>665</v>
      </c>
      <c r="AC1331" s="15" t="s">
        <v>9291</v>
      </c>
      <c r="AD1331" s="15" t="s">
        <v>9295</v>
      </c>
      <c r="AE1331" s="15" t="s">
        <v>9293</v>
      </c>
      <c r="AF1331" s="15" t="s">
        <v>511</v>
      </c>
      <c r="AG1331" s="15" t="s">
        <v>9347</v>
      </c>
    </row>
    <row r="1332" spans="1:33" x14ac:dyDescent="0.45">
      <c r="A1332" s="15">
        <v>1001325</v>
      </c>
      <c r="B1332" s="15" t="s">
        <v>26</v>
      </c>
      <c r="C1332" s="18">
        <v>1714989413</v>
      </c>
      <c r="D1332" s="15">
        <v>2000</v>
      </c>
      <c r="E1332" s="15" t="s">
        <v>70</v>
      </c>
      <c r="F1332" s="15" t="s">
        <v>15253</v>
      </c>
      <c r="G1332" s="15" t="s">
        <v>29</v>
      </c>
      <c r="H1332" s="15" t="s">
        <v>76</v>
      </c>
      <c r="I1332" s="15" t="s">
        <v>6276</v>
      </c>
      <c r="J1332" s="15" t="s">
        <v>6275</v>
      </c>
      <c r="K1332" s="15" t="s">
        <v>32</v>
      </c>
      <c r="L1332" s="15">
        <v>998776462</v>
      </c>
      <c r="M1332" s="15">
        <v>998776462</v>
      </c>
      <c r="N1332" s="15" t="s">
        <v>6277</v>
      </c>
      <c r="O1332" s="15" t="s">
        <v>6278</v>
      </c>
      <c r="P1332" s="15">
        <v>28817</v>
      </c>
      <c r="Q1332" s="15" t="s">
        <v>58</v>
      </c>
      <c r="R1332" s="15" t="s">
        <v>59</v>
      </c>
      <c r="S1332" s="15" t="s">
        <v>491</v>
      </c>
      <c r="T1332" s="15" t="s">
        <v>15325</v>
      </c>
      <c r="U1332" s="15" t="s">
        <v>1336</v>
      </c>
      <c r="W1332" s="15" t="s">
        <v>6279</v>
      </c>
      <c r="X1332" s="15" t="s">
        <v>39</v>
      </c>
      <c r="Y1332" s="15">
        <v>0</v>
      </c>
      <c r="Z1332" s="15" t="s">
        <v>609</v>
      </c>
      <c r="AA1332" s="15" t="s">
        <v>609</v>
      </c>
      <c r="AB1332" s="15">
        <v>44383</v>
      </c>
      <c r="AC1332" s="15" t="s">
        <v>9291</v>
      </c>
      <c r="AD1332" s="15" t="s">
        <v>9292</v>
      </c>
      <c r="AE1332" s="15" t="s">
        <v>9302</v>
      </c>
      <c r="AF1332" s="15" t="s">
        <v>5096</v>
      </c>
      <c r="AG1332" s="15" t="s">
        <v>9426</v>
      </c>
    </row>
    <row r="1333" spans="1:33" x14ac:dyDescent="0.45">
      <c r="A1333" s="15">
        <v>1001326</v>
      </c>
      <c r="B1333" s="15" t="s">
        <v>26</v>
      </c>
      <c r="C1333" s="18">
        <v>1752279453</v>
      </c>
      <c r="D1333" s="15">
        <v>0</v>
      </c>
      <c r="E1333" s="15" t="s">
        <v>70</v>
      </c>
      <c r="F1333" s="15" t="s">
        <v>15253</v>
      </c>
      <c r="G1333" s="15" t="s">
        <v>29</v>
      </c>
      <c r="H1333" s="15" t="s">
        <v>6281</v>
      </c>
      <c r="I1333" s="15" t="s">
        <v>6282</v>
      </c>
      <c r="J1333" s="15" t="s">
        <v>6280</v>
      </c>
      <c r="K1333" s="15" t="s">
        <v>32</v>
      </c>
      <c r="L1333" s="15">
        <v>24535481</v>
      </c>
      <c r="M1333" s="15">
        <v>987550965</v>
      </c>
      <c r="N1333" s="15" t="s">
        <v>6283</v>
      </c>
      <c r="O1333" s="15" t="s">
        <v>6284</v>
      </c>
      <c r="P1333" s="15">
        <v>37633</v>
      </c>
      <c r="Q1333" s="15" t="s">
        <v>35</v>
      </c>
      <c r="R1333" s="15" t="s">
        <v>36</v>
      </c>
      <c r="S1333" s="15" t="s">
        <v>4617</v>
      </c>
      <c r="T1333" s="15" t="s">
        <v>15321</v>
      </c>
      <c r="W1333" s="15" t="s">
        <v>34</v>
      </c>
      <c r="X1333" s="15" t="s">
        <v>39</v>
      </c>
      <c r="Y1333" s="15">
        <v>0</v>
      </c>
      <c r="Z1333" s="15" t="s">
        <v>609</v>
      </c>
      <c r="AC1333" s="15" t="s">
        <v>9291</v>
      </c>
      <c r="AD1333" s="15" t="s">
        <v>9292</v>
      </c>
      <c r="AE1333" s="15" t="s">
        <v>9302</v>
      </c>
      <c r="AF1333" s="15" t="s">
        <v>5096</v>
      </c>
      <c r="AG1333" s="15" t="s">
        <v>9312</v>
      </c>
    </row>
    <row r="1334" spans="1:33" x14ac:dyDescent="0.45">
      <c r="A1334" s="15">
        <v>1001327</v>
      </c>
      <c r="B1334" s="15" t="s">
        <v>26</v>
      </c>
      <c r="C1334" s="18">
        <v>1717112120</v>
      </c>
      <c r="D1334" s="15">
        <v>0</v>
      </c>
      <c r="E1334" s="15" t="s">
        <v>70</v>
      </c>
      <c r="F1334" s="15" t="s">
        <v>15253</v>
      </c>
      <c r="G1334" s="15" t="s">
        <v>29</v>
      </c>
      <c r="H1334" s="15" t="s">
        <v>6286</v>
      </c>
      <c r="I1334" s="15" t="s">
        <v>6287</v>
      </c>
      <c r="J1334" s="15" t="s">
        <v>6285</v>
      </c>
      <c r="K1334" s="15" t="s">
        <v>32</v>
      </c>
      <c r="L1334" s="15" t="s">
        <v>33</v>
      </c>
      <c r="M1334" s="15">
        <v>994006089</v>
      </c>
      <c r="N1334" s="15" t="s">
        <v>33</v>
      </c>
      <c r="O1334" s="15" t="s">
        <v>6288</v>
      </c>
      <c r="P1334" s="15">
        <v>29244</v>
      </c>
      <c r="Q1334" s="15" t="s">
        <v>35</v>
      </c>
      <c r="R1334" s="15" t="s">
        <v>36</v>
      </c>
      <c r="S1334" s="15" t="s">
        <v>1108</v>
      </c>
      <c r="T1334" s="15" t="s">
        <v>15344</v>
      </c>
      <c r="W1334" s="15" t="s">
        <v>6288</v>
      </c>
      <c r="X1334" s="15" t="s">
        <v>39</v>
      </c>
      <c r="Y1334" s="15">
        <v>0</v>
      </c>
      <c r="Z1334" s="15" t="s">
        <v>1125</v>
      </c>
      <c r="AC1334" s="15" t="s">
        <v>9291</v>
      </c>
      <c r="AD1334" s="15" t="s">
        <v>9295</v>
      </c>
      <c r="AE1334" s="15" t="s">
        <v>9302</v>
      </c>
      <c r="AF1334" s="15" t="s">
        <v>5096</v>
      </c>
      <c r="AG1334" s="15" t="s">
        <v>9312</v>
      </c>
    </row>
    <row r="1335" spans="1:33" x14ac:dyDescent="0.45">
      <c r="A1335" s="15">
        <v>1001328</v>
      </c>
      <c r="B1335" s="15" t="s">
        <v>26</v>
      </c>
      <c r="C1335" s="18">
        <v>1756194054</v>
      </c>
      <c r="D1335" s="15">
        <v>1000</v>
      </c>
      <c r="E1335" s="15" t="s">
        <v>28</v>
      </c>
      <c r="F1335" s="15" t="s">
        <v>15253</v>
      </c>
      <c r="G1335" s="15" t="s">
        <v>29</v>
      </c>
      <c r="H1335" s="15" t="s">
        <v>6290</v>
      </c>
      <c r="I1335" s="15" t="s">
        <v>6291</v>
      </c>
      <c r="J1335" s="15" t="s">
        <v>6289</v>
      </c>
      <c r="K1335" s="15" t="s">
        <v>32</v>
      </c>
      <c r="L1335" s="15">
        <v>939145977</v>
      </c>
      <c r="M1335" s="15">
        <v>939145977</v>
      </c>
      <c r="N1335" s="15" t="s">
        <v>6292</v>
      </c>
      <c r="O1335" s="15" t="s">
        <v>6293</v>
      </c>
      <c r="P1335" s="15">
        <v>36492</v>
      </c>
      <c r="Q1335" s="15" t="s">
        <v>35</v>
      </c>
      <c r="R1335" s="15" t="s">
        <v>36</v>
      </c>
      <c r="S1335" s="15" t="s">
        <v>348</v>
      </c>
      <c r="T1335" s="15" t="s">
        <v>15325</v>
      </c>
      <c r="U1335" s="15" t="s">
        <v>1852</v>
      </c>
      <c r="V1335" s="15">
        <v>979382408</v>
      </c>
      <c r="W1335" s="15" t="s">
        <v>6294</v>
      </c>
      <c r="X1335" s="15" t="s">
        <v>39</v>
      </c>
      <c r="Y1335" s="15">
        <v>0</v>
      </c>
      <c r="Z1335" s="15" t="s">
        <v>609</v>
      </c>
      <c r="AA1335" s="15" t="s">
        <v>665</v>
      </c>
      <c r="AB1335" s="15">
        <v>44456</v>
      </c>
      <c r="AC1335" s="15" t="s">
        <v>9291</v>
      </c>
      <c r="AD1335" s="15" t="s">
        <v>9292</v>
      </c>
      <c r="AE1335" s="15" t="s">
        <v>9363</v>
      </c>
      <c r="AF1335" s="15" t="s">
        <v>9410</v>
      </c>
      <c r="AG1335" s="15" t="s">
        <v>9298</v>
      </c>
    </row>
    <row r="1336" spans="1:33" x14ac:dyDescent="0.45">
      <c r="A1336" s="15">
        <v>1001329</v>
      </c>
      <c r="B1336" s="15" t="s">
        <v>26</v>
      </c>
      <c r="C1336" s="18">
        <v>1722211354</v>
      </c>
      <c r="D1336" s="15">
        <v>440</v>
      </c>
      <c r="E1336" s="15" t="s">
        <v>70</v>
      </c>
      <c r="F1336" s="15" t="s">
        <v>15253</v>
      </c>
      <c r="G1336" s="15" t="s">
        <v>29</v>
      </c>
      <c r="H1336" s="15" t="s">
        <v>6296</v>
      </c>
      <c r="I1336" s="15" t="s">
        <v>6297</v>
      </c>
      <c r="J1336" s="15" t="s">
        <v>6295</v>
      </c>
      <c r="K1336" s="15" t="s">
        <v>32</v>
      </c>
      <c r="L1336" s="15">
        <v>998584797</v>
      </c>
      <c r="M1336" s="15">
        <v>998584797</v>
      </c>
      <c r="N1336" s="15" t="s">
        <v>6298</v>
      </c>
      <c r="O1336" s="15" t="s">
        <v>6299</v>
      </c>
      <c r="P1336" s="15">
        <v>32446</v>
      </c>
      <c r="Q1336" s="15" t="s">
        <v>35</v>
      </c>
      <c r="R1336" s="15" t="s">
        <v>59</v>
      </c>
      <c r="S1336" s="15" t="s">
        <v>6300</v>
      </c>
      <c r="T1336" s="15" t="s">
        <v>15359</v>
      </c>
      <c r="U1336" s="15" t="s">
        <v>6089</v>
      </c>
      <c r="V1336" s="15">
        <v>988262672</v>
      </c>
      <c r="W1336" s="15" t="s">
        <v>6301</v>
      </c>
      <c r="X1336" s="15" t="s">
        <v>39</v>
      </c>
      <c r="Y1336" s="15">
        <v>1</v>
      </c>
      <c r="Z1336" s="15" t="s">
        <v>609</v>
      </c>
      <c r="AA1336" s="15" t="s">
        <v>665</v>
      </c>
      <c r="AB1336" s="15">
        <v>44384</v>
      </c>
      <c r="AC1336" s="15" t="s">
        <v>9291</v>
      </c>
      <c r="AD1336" s="15" t="s">
        <v>9292</v>
      </c>
      <c r="AE1336" s="15" t="s">
        <v>9469</v>
      </c>
      <c r="AF1336" s="15" t="s">
        <v>9469</v>
      </c>
      <c r="AG1336" s="15" t="s">
        <v>9469</v>
      </c>
    </row>
    <row r="1337" spans="1:33" x14ac:dyDescent="0.45">
      <c r="A1337" s="15">
        <v>1001330</v>
      </c>
      <c r="B1337" s="15" t="s">
        <v>26</v>
      </c>
      <c r="C1337" s="18">
        <v>604123828</v>
      </c>
      <c r="D1337" s="15">
        <v>0</v>
      </c>
      <c r="E1337" s="15" t="s">
        <v>70</v>
      </c>
      <c r="F1337" s="15" t="s">
        <v>15253</v>
      </c>
      <c r="G1337" s="15" t="s">
        <v>29</v>
      </c>
      <c r="H1337" s="15" t="s">
        <v>6303</v>
      </c>
      <c r="I1337" s="15" t="s">
        <v>6304</v>
      </c>
      <c r="J1337" s="15" t="s">
        <v>6302</v>
      </c>
      <c r="K1337" s="15" t="s">
        <v>32</v>
      </c>
      <c r="L1337" s="15">
        <v>998609837</v>
      </c>
      <c r="M1337" s="15" t="s">
        <v>33</v>
      </c>
      <c r="N1337" s="15" t="s">
        <v>6305</v>
      </c>
      <c r="O1337" s="15" t="s">
        <v>6306</v>
      </c>
      <c r="P1337" s="15">
        <v>33528</v>
      </c>
      <c r="Q1337" s="15" t="s">
        <v>35</v>
      </c>
      <c r="R1337" s="15" t="s">
        <v>36</v>
      </c>
      <c r="S1337" s="15" t="s">
        <v>197</v>
      </c>
      <c r="T1337" s="15" t="s">
        <v>197</v>
      </c>
      <c r="W1337" s="15" t="s">
        <v>6307</v>
      </c>
      <c r="X1337" s="15" t="s">
        <v>97</v>
      </c>
      <c r="Y1337" s="15">
        <v>0</v>
      </c>
      <c r="Z1337" s="15" t="s">
        <v>74</v>
      </c>
      <c r="AC1337" s="15" t="s">
        <v>9291</v>
      </c>
      <c r="AD1337" s="15" t="s">
        <v>9296</v>
      </c>
      <c r="AE1337" s="15" t="s">
        <v>9293</v>
      </c>
      <c r="AF1337" s="15" t="s">
        <v>511</v>
      </c>
      <c r="AG1337" s="15" t="s">
        <v>9304</v>
      </c>
    </row>
    <row r="1338" spans="1:33" x14ac:dyDescent="0.45">
      <c r="A1338" s="15">
        <v>1001331</v>
      </c>
      <c r="B1338" s="15" t="s">
        <v>26</v>
      </c>
      <c r="C1338" s="18">
        <v>1754366282</v>
      </c>
      <c r="D1338" s="15">
        <v>1000</v>
      </c>
      <c r="E1338" s="15" t="s">
        <v>70</v>
      </c>
      <c r="F1338" s="15" t="s">
        <v>15253</v>
      </c>
      <c r="G1338" s="15" t="s">
        <v>29</v>
      </c>
      <c r="H1338" s="15" t="s">
        <v>6309</v>
      </c>
      <c r="I1338" s="15" t="s">
        <v>6310</v>
      </c>
      <c r="J1338" s="15" t="s">
        <v>6308</v>
      </c>
      <c r="K1338" s="15" t="s">
        <v>32</v>
      </c>
      <c r="L1338" s="15">
        <v>987547681</v>
      </c>
      <c r="M1338" s="15">
        <v>987547681</v>
      </c>
      <c r="N1338" s="15" t="s">
        <v>33</v>
      </c>
      <c r="O1338" s="15" t="s">
        <v>6311</v>
      </c>
      <c r="P1338" s="15">
        <v>36907</v>
      </c>
      <c r="Q1338" s="15" t="s">
        <v>35</v>
      </c>
      <c r="R1338" s="15" t="s">
        <v>59</v>
      </c>
      <c r="S1338" s="15" t="s">
        <v>6312</v>
      </c>
      <c r="T1338" s="15" t="s">
        <v>15325</v>
      </c>
      <c r="U1338" s="15" t="s">
        <v>3945</v>
      </c>
      <c r="W1338" s="15" t="s">
        <v>6313</v>
      </c>
      <c r="X1338" s="15" t="s">
        <v>39</v>
      </c>
      <c r="Y1338" s="15">
        <v>0</v>
      </c>
      <c r="Z1338" s="15" t="s">
        <v>609</v>
      </c>
      <c r="AA1338" s="15" t="s">
        <v>609</v>
      </c>
      <c r="AB1338" s="15">
        <v>44384</v>
      </c>
      <c r="AC1338" s="15" t="s">
        <v>9291</v>
      </c>
      <c r="AD1338" s="15" t="s">
        <v>9292</v>
      </c>
      <c r="AE1338" s="15" t="s">
        <v>9302</v>
      </c>
      <c r="AF1338" s="15" t="s">
        <v>5096</v>
      </c>
      <c r="AG1338" s="15" t="s">
        <v>9426</v>
      </c>
    </row>
    <row r="1339" spans="1:33" x14ac:dyDescent="0.45">
      <c r="A1339" s="15">
        <v>1001332</v>
      </c>
      <c r="B1339" s="15" t="s">
        <v>26</v>
      </c>
      <c r="C1339" s="18">
        <v>605143528</v>
      </c>
      <c r="D1339" s="15">
        <v>0</v>
      </c>
      <c r="E1339" s="15" t="s">
        <v>70</v>
      </c>
      <c r="F1339" s="15" t="s">
        <v>15253</v>
      </c>
      <c r="G1339" s="15" t="s">
        <v>29</v>
      </c>
      <c r="H1339" s="15" t="s">
        <v>2604</v>
      </c>
      <c r="I1339" s="15" t="s">
        <v>6315</v>
      </c>
      <c r="J1339" s="15" t="s">
        <v>6314</v>
      </c>
      <c r="K1339" s="15" t="s">
        <v>32</v>
      </c>
      <c r="L1339" s="15">
        <v>983697572</v>
      </c>
      <c r="M1339" s="15">
        <v>983697572</v>
      </c>
      <c r="N1339" s="15" t="s">
        <v>33</v>
      </c>
      <c r="O1339" s="15" t="s">
        <v>1294</v>
      </c>
      <c r="P1339" s="15">
        <v>33077</v>
      </c>
      <c r="Q1339" s="15" t="s">
        <v>58</v>
      </c>
      <c r="R1339" s="15" t="s">
        <v>59</v>
      </c>
      <c r="S1339" s="15" t="s">
        <v>348</v>
      </c>
      <c r="T1339" s="15" t="s">
        <v>15325</v>
      </c>
      <c r="W1339" s="15" t="s">
        <v>34</v>
      </c>
      <c r="X1339" s="15" t="s">
        <v>39</v>
      </c>
      <c r="Y1339" s="15">
        <v>0</v>
      </c>
      <c r="Z1339" s="15" t="s">
        <v>609</v>
      </c>
      <c r="AC1339" s="15" t="s">
        <v>9291</v>
      </c>
      <c r="AD1339" s="15" t="s">
        <v>9292</v>
      </c>
      <c r="AE1339" s="15" t="s">
        <v>9293</v>
      </c>
      <c r="AF1339" s="15" t="s">
        <v>511</v>
      </c>
      <c r="AG1339" s="15" t="s">
        <v>9347</v>
      </c>
    </row>
    <row r="1340" spans="1:33" x14ac:dyDescent="0.45">
      <c r="A1340" s="15">
        <v>1001333</v>
      </c>
      <c r="B1340" s="15" t="s">
        <v>26</v>
      </c>
      <c r="C1340" s="18">
        <v>605896190</v>
      </c>
      <c r="D1340" s="15">
        <v>0</v>
      </c>
      <c r="E1340" s="15" t="s">
        <v>28</v>
      </c>
      <c r="F1340" s="15" t="s">
        <v>15253</v>
      </c>
      <c r="G1340" s="15" t="s">
        <v>29</v>
      </c>
      <c r="H1340" s="15" t="s">
        <v>6317</v>
      </c>
      <c r="I1340" s="15" t="s">
        <v>6318</v>
      </c>
      <c r="J1340" s="15" t="s">
        <v>6316</v>
      </c>
      <c r="K1340" s="15" t="s">
        <v>32</v>
      </c>
      <c r="L1340" s="15">
        <v>962688883</v>
      </c>
      <c r="M1340" s="15" t="s">
        <v>33</v>
      </c>
      <c r="N1340" s="15" t="s">
        <v>6319</v>
      </c>
      <c r="O1340" s="15" t="s">
        <v>6320</v>
      </c>
      <c r="P1340" s="15">
        <v>36697</v>
      </c>
      <c r="Q1340" s="15" t="s">
        <v>35</v>
      </c>
      <c r="R1340" s="15" t="s">
        <v>59</v>
      </c>
      <c r="S1340" s="15" t="s">
        <v>6321</v>
      </c>
      <c r="T1340" s="15" t="s">
        <v>15337</v>
      </c>
      <c r="W1340" s="15" t="s">
        <v>34</v>
      </c>
      <c r="X1340" s="15" t="s">
        <v>97</v>
      </c>
      <c r="Y1340" s="15">
        <v>0</v>
      </c>
      <c r="Z1340" s="15" t="s">
        <v>74</v>
      </c>
      <c r="AC1340" s="15" t="s">
        <v>9291</v>
      </c>
      <c r="AD1340" s="15" t="s">
        <v>9292</v>
      </c>
      <c r="AE1340" s="15" t="s">
        <v>9293</v>
      </c>
      <c r="AF1340" s="15" t="s">
        <v>9321</v>
      </c>
      <c r="AG1340" s="15" t="s">
        <v>9322</v>
      </c>
    </row>
    <row r="1341" spans="1:33" x14ac:dyDescent="0.45">
      <c r="A1341" s="15">
        <v>1001334</v>
      </c>
      <c r="B1341" s="15" t="s">
        <v>26</v>
      </c>
      <c r="C1341" s="18">
        <v>1714668926</v>
      </c>
      <c r="D1341" s="15">
        <v>1000</v>
      </c>
      <c r="E1341" s="15" t="s">
        <v>28</v>
      </c>
      <c r="F1341" s="15" t="s">
        <v>15253</v>
      </c>
      <c r="G1341" s="15" t="s">
        <v>29</v>
      </c>
      <c r="H1341" s="15" t="s">
        <v>5420</v>
      </c>
      <c r="I1341" s="15" t="s">
        <v>6323</v>
      </c>
      <c r="J1341" s="15" t="s">
        <v>6322</v>
      </c>
      <c r="K1341" s="15" t="s">
        <v>32</v>
      </c>
      <c r="L1341" s="15">
        <v>969499687</v>
      </c>
      <c r="M1341" s="15">
        <v>23390773</v>
      </c>
      <c r="N1341" s="15" t="s">
        <v>6324</v>
      </c>
      <c r="O1341" s="15" t="s">
        <v>6325</v>
      </c>
      <c r="P1341" s="15">
        <v>28984</v>
      </c>
      <c r="Q1341" s="15" t="s">
        <v>991</v>
      </c>
      <c r="R1341" s="15" t="s">
        <v>36</v>
      </c>
      <c r="S1341" s="15" t="s">
        <v>348</v>
      </c>
      <c r="T1341" s="15" t="s">
        <v>15325</v>
      </c>
      <c r="U1341" s="15" t="s">
        <v>6326</v>
      </c>
      <c r="W1341" s="15" t="s">
        <v>6327</v>
      </c>
      <c r="X1341" s="15" t="s">
        <v>39</v>
      </c>
      <c r="Y1341" s="15">
        <v>1</v>
      </c>
      <c r="Z1341" s="15" t="s">
        <v>609</v>
      </c>
      <c r="AA1341" s="15" t="s">
        <v>665</v>
      </c>
      <c r="AB1341" s="15">
        <v>44385</v>
      </c>
      <c r="AC1341" s="15" t="s">
        <v>9291</v>
      </c>
      <c r="AD1341" s="15" t="s">
        <v>9295</v>
      </c>
      <c r="AE1341" s="15" t="s">
        <v>9293</v>
      </c>
      <c r="AF1341" s="15" t="s">
        <v>511</v>
      </c>
      <c r="AG1341" s="15" t="s">
        <v>9294</v>
      </c>
    </row>
    <row r="1342" spans="1:33" x14ac:dyDescent="0.45">
      <c r="A1342" s="15">
        <v>1001335</v>
      </c>
      <c r="B1342" s="15" t="s">
        <v>26</v>
      </c>
      <c r="C1342" s="18">
        <v>1002641213</v>
      </c>
      <c r="D1342" s="15">
        <v>700</v>
      </c>
      <c r="E1342" s="15" t="s">
        <v>28</v>
      </c>
      <c r="F1342" s="15" t="s">
        <v>15253</v>
      </c>
      <c r="G1342" s="15" t="s">
        <v>29</v>
      </c>
      <c r="H1342" s="15" t="s">
        <v>5357</v>
      </c>
      <c r="I1342" s="15" t="s">
        <v>6329</v>
      </c>
      <c r="J1342" s="15" t="s">
        <v>6328</v>
      </c>
      <c r="K1342" s="15" t="s">
        <v>32</v>
      </c>
      <c r="L1342" s="15">
        <v>999685849</v>
      </c>
      <c r="M1342" s="15">
        <v>999685849</v>
      </c>
      <c r="N1342" s="15" t="s">
        <v>6330</v>
      </c>
      <c r="O1342" s="15" t="s">
        <v>6331</v>
      </c>
      <c r="P1342" s="15">
        <v>29424</v>
      </c>
      <c r="Q1342" s="15" t="s">
        <v>58</v>
      </c>
      <c r="R1342" s="15" t="s">
        <v>59</v>
      </c>
      <c r="S1342" s="15" t="s">
        <v>1114</v>
      </c>
      <c r="T1342" s="15" t="s">
        <v>15323</v>
      </c>
      <c r="U1342" s="15" t="s">
        <v>6332</v>
      </c>
      <c r="V1342" s="15">
        <v>999685849</v>
      </c>
      <c r="W1342" s="15" t="s">
        <v>6333</v>
      </c>
      <c r="X1342" s="15" t="s">
        <v>39</v>
      </c>
      <c r="Y1342" s="15">
        <v>0</v>
      </c>
      <c r="Z1342" s="15" t="s">
        <v>609</v>
      </c>
      <c r="AA1342" s="15" t="s">
        <v>665</v>
      </c>
      <c r="AB1342" s="15">
        <v>44446</v>
      </c>
      <c r="AC1342" s="15" t="s">
        <v>9291</v>
      </c>
      <c r="AD1342" s="15" t="s">
        <v>9292</v>
      </c>
      <c r="AE1342" s="15" t="s">
        <v>9351</v>
      </c>
      <c r="AF1342" s="15" t="s">
        <v>9360</v>
      </c>
      <c r="AG1342" s="15" t="s">
        <v>9497</v>
      </c>
    </row>
    <row r="1343" spans="1:33" x14ac:dyDescent="0.45">
      <c r="A1343" s="15">
        <v>1001336</v>
      </c>
      <c r="B1343" s="15" t="s">
        <v>26</v>
      </c>
      <c r="C1343" s="18">
        <v>1754043014</v>
      </c>
      <c r="D1343" s="15">
        <v>600</v>
      </c>
      <c r="E1343" s="15" t="s">
        <v>70</v>
      </c>
      <c r="F1343" s="15" t="s">
        <v>15253</v>
      </c>
      <c r="G1343" s="15" t="s">
        <v>29</v>
      </c>
      <c r="H1343" s="15" t="s">
        <v>6335</v>
      </c>
      <c r="I1343" s="15" t="s">
        <v>4526</v>
      </c>
      <c r="J1343" s="15" t="s">
        <v>6334</v>
      </c>
      <c r="K1343" s="15" t="s">
        <v>32</v>
      </c>
      <c r="L1343" s="15">
        <v>967255913</v>
      </c>
      <c r="M1343" s="15">
        <v>967255913</v>
      </c>
      <c r="N1343" s="15" t="s">
        <v>6336</v>
      </c>
      <c r="O1343" s="15" t="s">
        <v>6337</v>
      </c>
      <c r="P1343" s="15">
        <v>36842</v>
      </c>
      <c r="Q1343" s="15" t="s">
        <v>35</v>
      </c>
      <c r="R1343" s="15" t="s">
        <v>59</v>
      </c>
      <c r="S1343" s="15" t="s">
        <v>348</v>
      </c>
      <c r="T1343" s="15" t="s">
        <v>15325</v>
      </c>
      <c r="U1343" s="15" t="s">
        <v>6338</v>
      </c>
      <c r="V1343" s="15">
        <v>9967255913</v>
      </c>
      <c r="W1343" s="15" t="s">
        <v>6339</v>
      </c>
      <c r="X1343" s="15" t="s">
        <v>39</v>
      </c>
      <c r="Y1343" s="15">
        <v>0</v>
      </c>
      <c r="Z1343" s="15" t="s">
        <v>609</v>
      </c>
      <c r="AA1343" s="15" t="s">
        <v>1125</v>
      </c>
      <c r="AB1343" s="15">
        <v>44425</v>
      </c>
      <c r="AC1343" s="15" t="s">
        <v>9291</v>
      </c>
      <c r="AD1343" s="15" t="s">
        <v>9292</v>
      </c>
      <c r="AE1343" s="15" t="s">
        <v>9302</v>
      </c>
      <c r="AF1343" s="15" t="s">
        <v>5096</v>
      </c>
      <c r="AG1343" s="15" t="s">
        <v>9418</v>
      </c>
    </row>
    <row r="1344" spans="1:33" x14ac:dyDescent="0.45">
      <c r="A1344" s="15">
        <v>1001337</v>
      </c>
      <c r="B1344" s="15" t="s">
        <v>26</v>
      </c>
      <c r="C1344" s="18">
        <v>503443210</v>
      </c>
      <c r="D1344" s="15">
        <v>3000</v>
      </c>
      <c r="E1344" s="15" t="s">
        <v>70</v>
      </c>
      <c r="F1344" s="15" t="s">
        <v>15253</v>
      </c>
      <c r="G1344" s="15" t="s">
        <v>29</v>
      </c>
      <c r="H1344" s="15" t="s">
        <v>6341</v>
      </c>
      <c r="I1344" s="15" t="s">
        <v>1440</v>
      </c>
      <c r="J1344" s="15" t="s">
        <v>6340</v>
      </c>
      <c r="K1344" s="15" t="s">
        <v>32</v>
      </c>
      <c r="L1344" s="15">
        <v>969960528</v>
      </c>
      <c r="M1344" s="15">
        <v>969960528</v>
      </c>
      <c r="N1344" s="15" t="s">
        <v>6342</v>
      </c>
      <c r="O1344" s="15" t="s">
        <v>6343</v>
      </c>
      <c r="P1344" s="15">
        <v>32374</v>
      </c>
      <c r="Q1344" s="15" t="s">
        <v>35</v>
      </c>
      <c r="R1344" s="15" t="s">
        <v>59</v>
      </c>
      <c r="S1344" s="15" t="s">
        <v>2441</v>
      </c>
      <c r="T1344" s="15" t="s">
        <v>15345</v>
      </c>
      <c r="U1344" s="15" t="s">
        <v>6344</v>
      </c>
      <c r="W1344" s="15" t="s">
        <v>6343</v>
      </c>
      <c r="X1344" s="15" t="s">
        <v>39</v>
      </c>
      <c r="Y1344" s="15">
        <v>0</v>
      </c>
      <c r="Z1344" s="15" t="s">
        <v>1125</v>
      </c>
      <c r="AC1344" s="15" t="s">
        <v>9291</v>
      </c>
      <c r="AD1344" s="15" t="s">
        <v>9292</v>
      </c>
      <c r="AE1344" s="15" t="s">
        <v>9302</v>
      </c>
      <c r="AF1344" s="15" t="s">
        <v>5096</v>
      </c>
      <c r="AG1344" s="15" t="s">
        <v>9312</v>
      </c>
    </row>
    <row r="1345" spans="1:33" x14ac:dyDescent="0.45">
      <c r="A1345" s="15">
        <v>1001338</v>
      </c>
      <c r="B1345" s="15" t="s">
        <v>26</v>
      </c>
      <c r="C1345" s="18">
        <v>1003784376</v>
      </c>
      <c r="D1345" s="15">
        <v>800</v>
      </c>
      <c r="E1345" s="15" t="s">
        <v>28</v>
      </c>
      <c r="F1345" s="15" t="s">
        <v>15253</v>
      </c>
      <c r="G1345" s="15" t="s">
        <v>29</v>
      </c>
      <c r="H1345" s="15" t="s">
        <v>1516</v>
      </c>
      <c r="I1345" s="15" t="s">
        <v>6346</v>
      </c>
      <c r="J1345" s="15" t="s">
        <v>6345</v>
      </c>
      <c r="K1345" s="15" t="s">
        <v>32</v>
      </c>
      <c r="L1345" s="15">
        <v>939240075</v>
      </c>
      <c r="M1345" s="15">
        <v>939240075</v>
      </c>
      <c r="N1345" s="15" t="s">
        <v>33</v>
      </c>
      <c r="O1345" s="15" t="s">
        <v>6347</v>
      </c>
      <c r="P1345" s="15">
        <v>33243</v>
      </c>
      <c r="Q1345" s="15" t="s">
        <v>58</v>
      </c>
      <c r="R1345" s="15" t="s">
        <v>36</v>
      </c>
      <c r="S1345" s="15" t="s">
        <v>348</v>
      </c>
      <c r="T1345" s="15" t="s">
        <v>15325</v>
      </c>
      <c r="U1345" s="15" t="s">
        <v>2566</v>
      </c>
      <c r="V1345" s="15">
        <v>9392240075</v>
      </c>
      <c r="W1345" s="15" t="s">
        <v>6348</v>
      </c>
      <c r="X1345" s="15" t="s">
        <v>39</v>
      </c>
      <c r="Y1345" s="15">
        <v>0</v>
      </c>
      <c r="Z1345" s="15" t="s">
        <v>1125</v>
      </c>
      <c r="AA1345" s="15" t="s">
        <v>665</v>
      </c>
      <c r="AB1345" s="15">
        <v>44411</v>
      </c>
      <c r="AC1345" s="15" t="s">
        <v>9291</v>
      </c>
      <c r="AD1345" s="15" t="s">
        <v>9295</v>
      </c>
      <c r="AE1345" s="15" t="s">
        <v>9302</v>
      </c>
      <c r="AF1345" s="15" t="s">
        <v>5096</v>
      </c>
      <c r="AG1345" s="15" t="s">
        <v>9312</v>
      </c>
    </row>
    <row r="1346" spans="1:33" x14ac:dyDescent="0.45">
      <c r="A1346" s="15">
        <v>1001339</v>
      </c>
      <c r="B1346" s="15" t="s">
        <v>26</v>
      </c>
      <c r="C1346" s="18">
        <v>1724812977</v>
      </c>
      <c r="D1346" s="15">
        <v>400</v>
      </c>
      <c r="E1346" s="15" t="s">
        <v>70</v>
      </c>
      <c r="F1346" s="15" t="s">
        <v>15253</v>
      </c>
      <c r="G1346" s="15" t="s">
        <v>29</v>
      </c>
      <c r="H1346" s="15" t="s">
        <v>6350</v>
      </c>
      <c r="I1346" s="15" t="s">
        <v>1732</v>
      </c>
      <c r="J1346" s="15" t="s">
        <v>6349</v>
      </c>
      <c r="K1346" s="15" t="s">
        <v>32</v>
      </c>
      <c r="L1346" s="15">
        <v>958906773</v>
      </c>
      <c r="M1346" s="15">
        <v>958906773</v>
      </c>
      <c r="N1346" s="15" t="s">
        <v>6351</v>
      </c>
      <c r="O1346" s="15" t="s">
        <v>6352</v>
      </c>
      <c r="P1346" s="15">
        <v>35413</v>
      </c>
      <c r="Q1346" s="15" t="s">
        <v>35</v>
      </c>
      <c r="R1346" s="15" t="s">
        <v>59</v>
      </c>
      <c r="S1346" s="15" t="s">
        <v>79</v>
      </c>
      <c r="T1346" s="15" t="s">
        <v>79</v>
      </c>
      <c r="U1346" s="15" t="s">
        <v>6353</v>
      </c>
      <c r="W1346" s="15" t="s">
        <v>6354</v>
      </c>
      <c r="X1346" s="15" t="s">
        <v>39</v>
      </c>
      <c r="Y1346" s="15">
        <v>0</v>
      </c>
      <c r="Z1346" s="15" t="s">
        <v>609</v>
      </c>
      <c r="AA1346" s="15" t="s">
        <v>46</v>
      </c>
      <c r="AB1346" s="15">
        <v>44394</v>
      </c>
      <c r="AC1346" s="15" t="s">
        <v>9291</v>
      </c>
      <c r="AD1346" s="15" t="s">
        <v>9292</v>
      </c>
      <c r="AE1346" s="15" t="s">
        <v>9302</v>
      </c>
      <c r="AF1346" s="15" t="s">
        <v>5096</v>
      </c>
      <c r="AG1346" s="15" t="s">
        <v>9312</v>
      </c>
    </row>
    <row r="1347" spans="1:33" x14ac:dyDescent="0.45">
      <c r="A1347" s="15">
        <v>1001340</v>
      </c>
      <c r="B1347" s="15" t="s">
        <v>26</v>
      </c>
      <c r="C1347" s="18">
        <v>603808502</v>
      </c>
      <c r="D1347" s="15">
        <v>3000</v>
      </c>
      <c r="E1347" s="15" t="s">
        <v>28</v>
      </c>
      <c r="F1347" s="15" t="s">
        <v>15253</v>
      </c>
      <c r="G1347" s="15" t="s">
        <v>29</v>
      </c>
      <c r="H1347" s="15" t="s">
        <v>6356</v>
      </c>
      <c r="I1347" s="15" t="s">
        <v>6357</v>
      </c>
      <c r="J1347" s="15" t="s">
        <v>6355</v>
      </c>
      <c r="K1347" s="15" t="s">
        <v>32</v>
      </c>
      <c r="L1347" s="15">
        <v>980532024</v>
      </c>
      <c r="M1347" s="15">
        <v>980532024</v>
      </c>
      <c r="N1347" s="15" t="s">
        <v>6358</v>
      </c>
      <c r="O1347" s="15" t="s">
        <v>6359</v>
      </c>
      <c r="P1347" s="15">
        <v>32124</v>
      </c>
      <c r="Q1347" s="15" t="s">
        <v>35</v>
      </c>
      <c r="R1347" s="15" t="s">
        <v>59</v>
      </c>
      <c r="S1347" s="15" t="s">
        <v>4789</v>
      </c>
      <c r="T1347" s="15" t="s">
        <v>15325</v>
      </c>
      <c r="U1347" s="15" t="s">
        <v>6360</v>
      </c>
      <c r="V1347" s="15">
        <v>980532024</v>
      </c>
      <c r="W1347" s="15" t="s">
        <v>6361</v>
      </c>
      <c r="X1347" s="15" t="s">
        <v>39</v>
      </c>
      <c r="Y1347" s="15">
        <v>4</v>
      </c>
      <c r="Z1347" s="15" t="s">
        <v>609</v>
      </c>
      <c r="AA1347" s="15" t="s">
        <v>665</v>
      </c>
      <c r="AB1347" s="15">
        <v>44399</v>
      </c>
      <c r="AC1347" s="15" t="s">
        <v>9291</v>
      </c>
      <c r="AD1347" s="15" t="s">
        <v>9292</v>
      </c>
      <c r="AE1347" s="15" t="s">
        <v>9293</v>
      </c>
      <c r="AF1347" s="15" t="s">
        <v>9544</v>
      </c>
      <c r="AG1347" s="15" t="s">
        <v>9544</v>
      </c>
    </row>
    <row r="1348" spans="1:33" x14ac:dyDescent="0.45">
      <c r="A1348" s="15">
        <v>1001341</v>
      </c>
      <c r="B1348" s="15" t="s">
        <v>26</v>
      </c>
      <c r="C1348" s="18">
        <v>1727272500</v>
      </c>
      <c r="D1348" s="15">
        <v>600</v>
      </c>
      <c r="E1348" s="15" t="s">
        <v>70</v>
      </c>
      <c r="F1348" s="15" t="s">
        <v>15253</v>
      </c>
      <c r="G1348" s="15" t="s">
        <v>29</v>
      </c>
      <c r="H1348" s="15" t="s">
        <v>6363</v>
      </c>
      <c r="I1348" s="15" t="s">
        <v>6364</v>
      </c>
      <c r="J1348" s="15" t="s">
        <v>6362</v>
      </c>
      <c r="K1348" s="15" t="s">
        <v>32</v>
      </c>
      <c r="L1348" s="15">
        <v>959895700</v>
      </c>
      <c r="M1348" s="15">
        <v>959895700</v>
      </c>
      <c r="N1348" s="15" t="s">
        <v>6365</v>
      </c>
      <c r="O1348" s="15" t="s">
        <v>6366</v>
      </c>
      <c r="P1348" s="15">
        <v>34792</v>
      </c>
      <c r="Q1348" s="15" t="s">
        <v>35</v>
      </c>
      <c r="R1348" s="15" t="s">
        <v>36</v>
      </c>
      <c r="S1348" s="15" t="s">
        <v>6367</v>
      </c>
      <c r="T1348" s="15" t="s">
        <v>15359</v>
      </c>
      <c r="W1348" s="15" t="s">
        <v>6368</v>
      </c>
      <c r="X1348" s="15" t="s">
        <v>97</v>
      </c>
      <c r="Y1348" s="15">
        <v>2</v>
      </c>
      <c r="Z1348" s="15" t="s">
        <v>46</v>
      </c>
      <c r="AA1348" s="15" t="s">
        <v>665</v>
      </c>
      <c r="AB1348" s="15">
        <v>44413</v>
      </c>
      <c r="AC1348" s="15" t="s">
        <v>9291</v>
      </c>
      <c r="AD1348" s="15" t="s">
        <v>9292</v>
      </c>
      <c r="AE1348" s="15" t="s">
        <v>9302</v>
      </c>
      <c r="AF1348" s="15" t="s">
        <v>5096</v>
      </c>
      <c r="AG1348" s="15" t="s">
        <v>9312</v>
      </c>
    </row>
    <row r="1349" spans="1:33" x14ac:dyDescent="0.45">
      <c r="A1349" s="15">
        <v>1001342</v>
      </c>
      <c r="B1349" s="15" t="s">
        <v>26</v>
      </c>
      <c r="C1349" s="18">
        <v>1753741451</v>
      </c>
      <c r="D1349" s="15">
        <v>0</v>
      </c>
      <c r="E1349" s="15" t="s">
        <v>28</v>
      </c>
      <c r="F1349" s="15" t="s">
        <v>15253</v>
      </c>
      <c r="G1349" s="15" t="s">
        <v>29</v>
      </c>
      <c r="H1349" s="15" t="s">
        <v>641</v>
      </c>
      <c r="I1349" s="15" t="s">
        <v>4914</v>
      </c>
      <c r="J1349" s="15" t="s">
        <v>6369</v>
      </c>
      <c r="K1349" s="15" t="s">
        <v>32</v>
      </c>
      <c r="L1349" s="15" t="s">
        <v>33</v>
      </c>
      <c r="M1349" s="15" t="s">
        <v>33</v>
      </c>
      <c r="N1349" s="15" t="s">
        <v>33</v>
      </c>
      <c r="O1349" s="15" t="s">
        <v>34</v>
      </c>
      <c r="P1349" s="15">
        <v>27155</v>
      </c>
      <c r="Q1349" s="15" t="s">
        <v>35</v>
      </c>
      <c r="R1349" s="15" t="s">
        <v>36</v>
      </c>
      <c r="S1349" s="15" t="s">
        <v>348</v>
      </c>
      <c r="T1349" s="15" t="s">
        <v>15325</v>
      </c>
      <c r="U1349" s="15" t="s">
        <v>33</v>
      </c>
      <c r="V1349" s="15" t="s">
        <v>33</v>
      </c>
      <c r="W1349" s="15" t="s">
        <v>34</v>
      </c>
      <c r="X1349" s="15" t="s">
        <v>97</v>
      </c>
      <c r="Y1349" s="15">
        <v>0</v>
      </c>
      <c r="Z1349" s="15" t="s">
        <v>665</v>
      </c>
      <c r="AC1349" s="15" t="s">
        <v>9291</v>
      </c>
      <c r="AD1349" s="15" t="s">
        <v>9295</v>
      </c>
      <c r="AE1349" s="15" t="s">
        <v>9302</v>
      </c>
      <c r="AF1349" s="15" t="s">
        <v>5096</v>
      </c>
      <c r="AG1349" s="15" t="s">
        <v>9312</v>
      </c>
    </row>
    <row r="1350" spans="1:33" x14ac:dyDescent="0.45">
      <c r="A1350" s="15">
        <v>1001343</v>
      </c>
      <c r="B1350" s="15" t="s">
        <v>26</v>
      </c>
      <c r="C1350" s="18">
        <v>1721577052</v>
      </c>
      <c r="D1350" s="15">
        <v>1000</v>
      </c>
      <c r="E1350" s="15" t="s">
        <v>6371</v>
      </c>
      <c r="F1350" s="15" t="s">
        <v>15254</v>
      </c>
      <c r="G1350" s="15" t="s">
        <v>29</v>
      </c>
      <c r="H1350" s="15" t="s">
        <v>5353</v>
      </c>
      <c r="I1350" s="15" t="s">
        <v>6372</v>
      </c>
      <c r="J1350" s="15" t="s">
        <v>6370</v>
      </c>
      <c r="K1350" s="15" t="s">
        <v>32</v>
      </c>
      <c r="L1350" s="15">
        <v>995521927</v>
      </c>
      <c r="M1350" s="15">
        <v>995521927</v>
      </c>
      <c r="N1350" s="15" t="s">
        <v>6373</v>
      </c>
      <c r="O1350" s="15" t="s">
        <v>6374</v>
      </c>
      <c r="P1350" s="15">
        <v>24318</v>
      </c>
      <c r="Q1350" s="15" t="s">
        <v>991</v>
      </c>
      <c r="R1350" s="15" t="s">
        <v>36</v>
      </c>
      <c r="S1350" s="15" t="s">
        <v>4537</v>
      </c>
      <c r="T1350" s="15" t="s">
        <v>15325</v>
      </c>
      <c r="U1350" s="15" t="s">
        <v>6375</v>
      </c>
      <c r="W1350" s="15" t="s">
        <v>6376</v>
      </c>
      <c r="X1350" s="15" t="s">
        <v>39</v>
      </c>
      <c r="Y1350" s="15">
        <v>0</v>
      </c>
      <c r="Z1350" s="15" t="s">
        <v>1125</v>
      </c>
      <c r="AC1350" s="15" t="s">
        <v>9291</v>
      </c>
      <c r="AD1350" s="15" t="s">
        <v>9292</v>
      </c>
      <c r="AE1350" s="15" t="s">
        <v>9302</v>
      </c>
      <c r="AF1350" s="15" t="s">
        <v>5096</v>
      </c>
      <c r="AG1350" s="15" t="s">
        <v>9312</v>
      </c>
    </row>
    <row r="1351" spans="1:33" x14ac:dyDescent="0.45">
      <c r="A1351" s="15">
        <v>1001344</v>
      </c>
      <c r="B1351" s="15" t="s">
        <v>26</v>
      </c>
      <c r="C1351" s="18">
        <v>1711289551</v>
      </c>
      <c r="D1351" s="15">
        <v>600</v>
      </c>
      <c r="E1351" s="15" t="s">
        <v>70</v>
      </c>
      <c r="F1351" s="15" t="s">
        <v>15253</v>
      </c>
      <c r="G1351" s="15" t="s">
        <v>29</v>
      </c>
      <c r="H1351" s="15" t="s">
        <v>714</v>
      </c>
      <c r="I1351" s="15" t="s">
        <v>6378</v>
      </c>
      <c r="J1351" s="15" t="s">
        <v>6377</v>
      </c>
      <c r="K1351" s="15" t="s">
        <v>32</v>
      </c>
      <c r="L1351" s="15">
        <v>983198059</v>
      </c>
      <c r="M1351" s="15">
        <v>983198059</v>
      </c>
      <c r="N1351" s="15" t="s">
        <v>6379</v>
      </c>
      <c r="O1351" s="15" t="s">
        <v>6380</v>
      </c>
      <c r="P1351" s="15">
        <v>26810</v>
      </c>
      <c r="Q1351" s="15" t="s">
        <v>58</v>
      </c>
      <c r="R1351" s="15" t="s">
        <v>36</v>
      </c>
      <c r="S1351" s="15" t="s">
        <v>4839</v>
      </c>
      <c r="T1351" s="15" t="s">
        <v>15347</v>
      </c>
      <c r="U1351" s="15" t="s">
        <v>6381</v>
      </c>
      <c r="V1351" s="15">
        <v>983198059</v>
      </c>
      <c r="W1351" s="15" t="s">
        <v>6382</v>
      </c>
      <c r="X1351" s="15" t="s">
        <v>39</v>
      </c>
      <c r="Y1351" s="15">
        <v>0</v>
      </c>
      <c r="Z1351" s="15" t="s">
        <v>1125</v>
      </c>
      <c r="AA1351" s="15" t="s">
        <v>665</v>
      </c>
      <c r="AB1351" s="15">
        <v>44491</v>
      </c>
      <c r="AC1351" s="15" t="s">
        <v>9291</v>
      </c>
      <c r="AD1351" s="15" t="s">
        <v>9292</v>
      </c>
      <c r="AE1351" s="15" t="s">
        <v>9302</v>
      </c>
      <c r="AF1351" s="15" t="s">
        <v>5096</v>
      </c>
      <c r="AG1351" s="15" t="s">
        <v>9312</v>
      </c>
    </row>
    <row r="1352" spans="1:33" x14ac:dyDescent="0.45">
      <c r="A1352" s="15">
        <v>1001345</v>
      </c>
      <c r="B1352" s="15" t="s">
        <v>26</v>
      </c>
      <c r="C1352" s="18">
        <v>1716460884</v>
      </c>
      <c r="D1352" s="15">
        <v>600</v>
      </c>
      <c r="E1352" s="15" t="s">
        <v>28</v>
      </c>
      <c r="F1352" s="15" t="s">
        <v>15253</v>
      </c>
      <c r="G1352" s="15" t="s">
        <v>29</v>
      </c>
      <c r="H1352" s="15" t="s">
        <v>641</v>
      </c>
      <c r="I1352" s="15" t="s">
        <v>689</v>
      </c>
      <c r="J1352" s="15" t="s">
        <v>6383</v>
      </c>
      <c r="K1352" s="15" t="s">
        <v>32</v>
      </c>
      <c r="L1352" s="15">
        <v>969005615</v>
      </c>
      <c r="M1352" s="15">
        <v>969005615</v>
      </c>
      <c r="N1352" s="15" t="s">
        <v>33</v>
      </c>
      <c r="O1352" s="15" t="s">
        <v>6384</v>
      </c>
      <c r="P1352" s="15">
        <v>28968</v>
      </c>
      <c r="Q1352" s="15" t="s">
        <v>58</v>
      </c>
      <c r="R1352" s="15" t="s">
        <v>36</v>
      </c>
      <c r="S1352" s="15" t="s">
        <v>348</v>
      </c>
      <c r="T1352" s="15" t="s">
        <v>15325</v>
      </c>
      <c r="U1352" s="15" t="s">
        <v>6385</v>
      </c>
      <c r="W1352" s="15" t="s">
        <v>6386</v>
      </c>
      <c r="X1352" s="15" t="s">
        <v>39</v>
      </c>
      <c r="Y1352" s="15">
        <v>0</v>
      </c>
      <c r="Z1352" s="15" t="s">
        <v>1125</v>
      </c>
      <c r="AA1352" s="15" t="s">
        <v>609</v>
      </c>
      <c r="AB1352" s="15">
        <v>44390</v>
      </c>
      <c r="AC1352" s="15" t="s">
        <v>9291</v>
      </c>
      <c r="AD1352" s="15" t="s">
        <v>9295</v>
      </c>
      <c r="AE1352" s="15" t="s">
        <v>9293</v>
      </c>
      <c r="AF1352" s="15" t="s">
        <v>511</v>
      </c>
      <c r="AG1352" s="15" t="s">
        <v>9294</v>
      </c>
    </row>
    <row r="1353" spans="1:33" x14ac:dyDescent="0.45">
      <c r="A1353" s="15">
        <v>1001346</v>
      </c>
      <c r="B1353" s="15" t="s">
        <v>26</v>
      </c>
      <c r="C1353" s="18">
        <v>1704140803</v>
      </c>
      <c r="D1353" s="15">
        <v>0</v>
      </c>
      <c r="E1353" s="15" t="s">
        <v>70</v>
      </c>
      <c r="F1353" s="15" t="s">
        <v>15253</v>
      </c>
      <c r="G1353" s="15" t="s">
        <v>29</v>
      </c>
      <c r="H1353" s="15" t="s">
        <v>6388</v>
      </c>
      <c r="I1353" s="15" t="s">
        <v>6389</v>
      </c>
      <c r="J1353" s="15" t="s">
        <v>6387</v>
      </c>
      <c r="K1353" s="15" t="s">
        <v>32</v>
      </c>
      <c r="L1353" s="15">
        <v>984248244</v>
      </c>
      <c r="M1353" s="15">
        <v>47565098</v>
      </c>
      <c r="N1353" s="15" t="s">
        <v>33</v>
      </c>
      <c r="O1353" s="15" t="s">
        <v>6390</v>
      </c>
      <c r="P1353" s="15">
        <v>21158</v>
      </c>
      <c r="Q1353" s="15" t="s">
        <v>409</v>
      </c>
      <c r="R1353" s="15" t="s">
        <v>36</v>
      </c>
      <c r="S1353" s="15" t="s">
        <v>3471</v>
      </c>
      <c r="T1353" s="15" t="s">
        <v>15324</v>
      </c>
      <c r="U1353" s="15" t="s">
        <v>33</v>
      </c>
      <c r="V1353" s="15">
        <v>984248244</v>
      </c>
      <c r="W1353" s="15" t="s">
        <v>6391</v>
      </c>
      <c r="X1353" s="15" t="s">
        <v>97</v>
      </c>
      <c r="Y1353" s="15">
        <v>0</v>
      </c>
      <c r="Z1353" s="15" t="s">
        <v>665</v>
      </c>
      <c r="AC1353" s="15" t="s">
        <v>9291</v>
      </c>
      <c r="AD1353" s="15" t="s">
        <v>9295</v>
      </c>
      <c r="AE1353" s="15" t="s">
        <v>9293</v>
      </c>
      <c r="AF1353" s="15" t="s">
        <v>9361</v>
      </c>
      <c r="AG1353" s="15" t="s">
        <v>9361</v>
      </c>
    </row>
    <row r="1354" spans="1:33" x14ac:dyDescent="0.45">
      <c r="A1354" s="15">
        <v>1001347</v>
      </c>
      <c r="B1354" s="15" t="s">
        <v>26</v>
      </c>
      <c r="C1354" s="18">
        <v>602133472</v>
      </c>
      <c r="D1354" s="15">
        <v>0</v>
      </c>
      <c r="E1354" s="15" t="s">
        <v>28</v>
      </c>
      <c r="F1354" s="15" t="s">
        <v>15253</v>
      </c>
      <c r="G1354" s="15" t="s">
        <v>29</v>
      </c>
      <c r="H1354" s="15" t="s">
        <v>1887</v>
      </c>
      <c r="I1354" s="15" t="s">
        <v>6393</v>
      </c>
      <c r="J1354" s="15" t="s">
        <v>6392</v>
      </c>
      <c r="K1354" s="15" t="s">
        <v>32</v>
      </c>
      <c r="L1354" s="15" t="s">
        <v>33</v>
      </c>
      <c r="M1354" s="15" t="s">
        <v>1020</v>
      </c>
      <c r="N1354" s="15" t="s">
        <v>33</v>
      </c>
      <c r="O1354" s="15" t="s">
        <v>34</v>
      </c>
      <c r="P1354" s="15">
        <v>24838</v>
      </c>
      <c r="Q1354" s="15" t="s">
        <v>58</v>
      </c>
      <c r="R1354" s="15" t="s">
        <v>36</v>
      </c>
      <c r="S1354" s="15" t="s">
        <v>348</v>
      </c>
      <c r="T1354" s="15" t="s">
        <v>15325</v>
      </c>
      <c r="U1354" s="15" t="s">
        <v>33</v>
      </c>
      <c r="V1354" s="15" t="s">
        <v>33</v>
      </c>
      <c r="W1354" s="15" t="s">
        <v>34</v>
      </c>
      <c r="X1354" s="15" t="s">
        <v>97</v>
      </c>
      <c r="Y1354" s="15">
        <v>1</v>
      </c>
      <c r="Z1354" s="15" t="s">
        <v>665</v>
      </c>
      <c r="AC1354" s="15" t="s">
        <v>9291</v>
      </c>
      <c r="AD1354" s="15" t="s">
        <v>9295</v>
      </c>
      <c r="AE1354" s="15" t="s">
        <v>9293</v>
      </c>
      <c r="AF1354" s="15" t="s">
        <v>511</v>
      </c>
      <c r="AG1354" s="15" t="s">
        <v>9294</v>
      </c>
    </row>
    <row r="1355" spans="1:33" x14ac:dyDescent="0.45">
      <c r="A1355" s="15">
        <v>1001348</v>
      </c>
      <c r="B1355" s="15" t="s">
        <v>26</v>
      </c>
      <c r="C1355" s="18">
        <v>1703711596</v>
      </c>
      <c r="D1355" s="15">
        <v>430</v>
      </c>
      <c r="E1355" s="15" t="s">
        <v>70</v>
      </c>
      <c r="F1355" s="15" t="s">
        <v>15253</v>
      </c>
      <c r="G1355" s="15" t="s">
        <v>29</v>
      </c>
      <c r="H1355" s="15" t="s">
        <v>6395</v>
      </c>
      <c r="I1355" s="15" t="s">
        <v>6396</v>
      </c>
      <c r="J1355" s="15" t="s">
        <v>6394</v>
      </c>
      <c r="K1355" s="15" t="s">
        <v>32</v>
      </c>
      <c r="L1355" s="15">
        <v>22358290</v>
      </c>
      <c r="M1355" s="15">
        <v>999036746</v>
      </c>
      <c r="N1355" s="15" t="s">
        <v>33</v>
      </c>
      <c r="O1355" s="15" t="s">
        <v>6397</v>
      </c>
      <c r="P1355" s="15">
        <v>19976</v>
      </c>
      <c r="Q1355" s="15" t="s">
        <v>991</v>
      </c>
      <c r="R1355" s="15" t="s">
        <v>36</v>
      </c>
      <c r="S1355" s="15" t="s">
        <v>2620</v>
      </c>
      <c r="T1355" s="15" t="s">
        <v>15359</v>
      </c>
      <c r="W1355" s="15" t="s">
        <v>6397</v>
      </c>
      <c r="X1355" s="15" t="s">
        <v>39</v>
      </c>
      <c r="Y1355" s="15">
        <v>0</v>
      </c>
      <c r="Z1355" s="15" t="s">
        <v>1125</v>
      </c>
      <c r="AA1355" s="15" t="s">
        <v>609</v>
      </c>
      <c r="AB1355" s="15">
        <v>44405</v>
      </c>
      <c r="AC1355" s="15" t="s">
        <v>9291</v>
      </c>
      <c r="AD1355" s="15" t="s">
        <v>9292</v>
      </c>
      <c r="AE1355" s="15" t="s">
        <v>9302</v>
      </c>
      <c r="AF1355" s="15" t="s">
        <v>5096</v>
      </c>
      <c r="AG1355" s="15" t="s">
        <v>9312</v>
      </c>
    </row>
    <row r="1356" spans="1:33" x14ac:dyDescent="0.45">
      <c r="A1356" s="15">
        <v>1001349</v>
      </c>
      <c r="B1356" s="15" t="s">
        <v>26</v>
      </c>
      <c r="C1356" s="18">
        <v>1713157392</v>
      </c>
      <c r="D1356" s="15">
        <v>0</v>
      </c>
      <c r="E1356" s="15" t="s">
        <v>70</v>
      </c>
      <c r="F1356" s="15" t="s">
        <v>15253</v>
      </c>
      <c r="G1356" s="15" t="s">
        <v>29</v>
      </c>
      <c r="H1356" s="15" t="s">
        <v>6399</v>
      </c>
      <c r="I1356" s="15" t="s">
        <v>3682</v>
      </c>
      <c r="J1356" s="15" t="s">
        <v>6398</v>
      </c>
      <c r="K1356" s="15" t="s">
        <v>32</v>
      </c>
      <c r="L1356" s="15">
        <v>979182600</v>
      </c>
      <c r="M1356" s="15">
        <v>979182600</v>
      </c>
      <c r="N1356" s="15" t="s">
        <v>33</v>
      </c>
      <c r="O1356" s="15" t="s">
        <v>6397</v>
      </c>
      <c r="P1356" s="15">
        <v>27357</v>
      </c>
      <c r="Q1356" s="15" t="s">
        <v>35</v>
      </c>
      <c r="R1356" s="15" t="s">
        <v>36</v>
      </c>
      <c r="S1356" s="15" t="s">
        <v>2620</v>
      </c>
      <c r="T1356" s="15" t="s">
        <v>15359</v>
      </c>
      <c r="W1356" s="15" t="s">
        <v>6397</v>
      </c>
      <c r="X1356" s="15" t="s">
        <v>39</v>
      </c>
      <c r="Y1356" s="15">
        <v>0</v>
      </c>
      <c r="Z1356" s="15" t="s">
        <v>1125</v>
      </c>
      <c r="AC1356" s="15" t="s">
        <v>9291</v>
      </c>
      <c r="AD1356" s="15" t="s">
        <v>9292</v>
      </c>
      <c r="AE1356" s="15" t="s">
        <v>9302</v>
      </c>
      <c r="AF1356" s="15" t="s">
        <v>5096</v>
      </c>
      <c r="AG1356" s="15" t="s">
        <v>9312</v>
      </c>
    </row>
    <row r="1357" spans="1:33" x14ac:dyDescent="0.45">
      <c r="A1357" s="15">
        <v>1001350</v>
      </c>
      <c r="B1357" s="15" t="s">
        <v>26</v>
      </c>
      <c r="C1357" s="18">
        <v>1753100740</v>
      </c>
      <c r="D1357" s="15">
        <v>950</v>
      </c>
      <c r="E1357" s="15" t="s">
        <v>70</v>
      </c>
      <c r="F1357" s="15" t="s">
        <v>15253</v>
      </c>
      <c r="G1357" s="15" t="s">
        <v>29</v>
      </c>
      <c r="H1357" s="15" t="s">
        <v>6401</v>
      </c>
      <c r="I1357" s="15" t="s">
        <v>6402</v>
      </c>
      <c r="J1357" s="15" t="s">
        <v>6400</v>
      </c>
      <c r="K1357" s="15" t="s">
        <v>32</v>
      </c>
      <c r="L1357" s="15">
        <v>999914276</v>
      </c>
      <c r="M1357" s="15">
        <v>999914276</v>
      </c>
      <c r="N1357" s="15" t="s">
        <v>6403</v>
      </c>
      <c r="O1357" s="15" t="s">
        <v>6404</v>
      </c>
      <c r="P1357" s="15">
        <v>35082</v>
      </c>
      <c r="Q1357" s="15" t="s">
        <v>35</v>
      </c>
      <c r="R1357" s="15" t="s">
        <v>36</v>
      </c>
      <c r="S1357" s="15" t="s">
        <v>197</v>
      </c>
      <c r="T1357" s="15" t="s">
        <v>197</v>
      </c>
      <c r="U1357" s="15" t="s">
        <v>1987</v>
      </c>
      <c r="V1357" s="15">
        <v>3952300</v>
      </c>
      <c r="W1357" s="15" t="s">
        <v>6405</v>
      </c>
      <c r="X1357" s="15" t="s">
        <v>97</v>
      </c>
      <c r="Y1357" s="15">
        <v>0</v>
      </c>
      <c r="Z1357" s="15" t="s">
        <v>665</v>
      </c>
      <c r="AA1357" s="15" t="s">
        <v>665</v>
      </c>
      <c r="AB1357" s="15">
        <v>44418</v>
      </c>
      <c r="AC1357" s="15" t="s">
        <v>9291</v>
      </c>
      <c r="AD1357" s="15" t="s">
        <v>9296</v>
      </c>
      <c r="AE1357" s="15" t="s">
        <v>9302</v>
      </c>
      <c r="AF1357" s="15" t="s">
        <v>5096</v>
      </c>
      <c r="AG1357" s="15" t="s">
        <v>9312</v>
      </c>
    </row>
    <row r="1358" spans="1:33" x14ac:dyDescent="0.45">
      <c r="A1358" s="15">
        <v>1001351</v>
      </c>
      <c r="B1358" s="15" t="s">
        <v>26</v>
      </c>
      <c r="C1358" s="18">
        <v>1711357044</v>
      </c>
      <c r="D1358" s="15">
        <v>1500</v>
      </c>
      <c r="E1358" s="15" t="s">
        <v>70</v>
      </c>
      <c r="F1358" s="15" t="s">
        <v>15253</v>
      </c>
      <c r="G1358" s="15" t="s">
        <v>29</v>
      </c>
      <c r="H1358" s="15" t="s">
        <v>6407</v>
      </c>
      <c r="I1358" s="15" t="s">
        <v>6408</v>
      </c>
      <c r="J1358" s="15" t="s">
        <v>6406</v>
      </c>
      <c r="K1358" s="15" t="s">
        <v>32</v>
      </c>
      <c r="L1358" s="15">
        <v>999298488</v>
      </c>
      <c r="M1358" s="15">
        <v>999298488</v>
      </c>
      <c r="N1358" s="15" t="s">
        <v>33</v>
      </c>
      <c r="O1358" s="15" t="s">
        <v>6409</v>
      </c>
      <c r="P1358" s="15">
        <v>26920</v>
      </c>
      <c r="Q1358" s="15" t="s">
        <v>409</v>
      </c>
      <c r="R1358" s="15" t="s">
        <v>36</v>
      </c>
      <c r="S1358" s="15" t="s">
        <v>6410</v>
      </c>
      <c r="T1358" s="15" t="s">
        <v>15350</v>
      </c>
      <c r="U1358" s="15" t="s">
        <v>6268</v>
      </c>
      <c r="V1358" s="15">
        <v>999298488</v>
      </c>
      <c r="W1358" s="15" t="s">
        <v>6411</v>
      </c>
      <c r="X1358" s="15" t="s">
        <v>97</v>
      </c>
      <c r="Y1358" s="15">
        <v>1</v>
      </c>
      <c r="Z1358" s="15" t="s">
        <v>665</v>
      </c>
      <c r="AA1358" s="15" t="s">
        <v>609</v>
      </c>
      <c r="AB1358" s="15">
        <v>44424</v>
      </c>
      <c r="AC1358" s="15" t="s">
        <v>9291</v>
      </c>
      <c r="AD1358" s="15" t="s">
        <v>9292</v>
      </c>
      <c r="AE1358" s="15" t="s">
        <v>9302</v>
      </c>
      <c r="AF1358" s="15" t="s">
        <v>5096</v>
      </c>
      <c r="AG1358" s="15" t="s">
        <v>9444</v>
      </c>
    </row>
    <row r="1359" spans="1:33" x14ac:dyDescent="0.45">
      <c r="A1359" s="15">
        <v>1001352</v>
      </c>
      <c r="B1359" s="15" t="s">
        <v>26</v>
      </c>
      <c r="C1359" s="18">
        <v>604604116</v>
      </c>
      <c r="D1359" s="15">
        <v>4000</v>
      </c>
      <c r="E1359" s="15" t="s">
        <v>28</v>
      </c>
      <c r="F1359" s="15" t="s">
        <v>15253</v>
      </c>
      <c r="G1359" s="15" t="s">
        <v>29</v>
      </c>
      <c r="H1359" s="15" t="s">
        <v>2604</v>
      </c>
      <c r="I1359" s="15" t="s">
        <v>2951</v>
      </c>
      <c r="J1359" s="15" t="s">
        <v>6412</v>
      </c>
      <c r="K1359" s="15" t="s">
        <v>32</v>
      </c>
      <c r="L1359" s="15">
        <v>2591273</v>
      </c>
      <c r="M1359" s="15">
        <v>991671103</v>
      </c>
      <c r="N1359" s="15" t="s">
        <v>33</v>
      </c>
      <c r="O1359" s="15" t="s">
        <v>6413</v>
      </c>
      <c r="P1359" s="15">
        <v>32604</v>
      </c>
      <c r="Q1359" s="15" t="s">
        <v>58</v>
      </c>
      <c r="R1359" s="15" t="s">
        <v>59</v>
      </c>
      <c r="S1359" s="15" t="s">
        <v>348</v>
      </c>
      <c r="T1359" s="15" t="s">
        <v>15325</v>
      </c>
      <c r="U1359" s="15" t="s">
        <v>6414</v>
      </c>
      <c r="V1359" s="15">
        <v>2591273</v>
      </c>
      <c r="W1359" s="15" t="s">
        <v>6415</v>
      </c>
      <c r="X1359" s="15" t="s">
        <v>97</v>
      </c>
      <c r="Y1359" s="15">
        <v>2</v>
      </c>
      <c r="Z1359" s="15" t="s">
        <v>665</v>
      </c>
      <c r="AA1359" s="15" t="s">
        <v>665</v>
      </c>
      <c r="AB1359" s="15">
        <v>44522</v>
      </c>
      <c r="AC1359" s="15" t="s">
        <v>9291</v>
      </c>
      <c r="AD1359" s="15" t="s">
        <v>9292</v>
      </c>
      <c r="AE1359" s="15" t="s">
        <v>9293</v>
      </c>
      <c r="AF1359" s="15" t="s">
        <v>511</v>
      </c>
      <c r="AG1359" s="15" t="s">
        <v>9347</v>
      </c>
    </row>
    <row r="1360" spans="1:33" x14ac:dyDescent="0.45">
      <c r="A1360" s="15">
        <v>1001353</v>
      </c>
      <c r="B1360" s="15" t="s">
        <v>26</v>
      </c>
      <c r="C1360" s="18">
        <v>603815234</v>
      </c>
      <c r="D1360" s="15">
        <v>2000</v>
      </c>
      <c r="E1360" s="15" t="s">
        <v>70</v>
      </c>
      <c r="F1360" s="15" t="s">
        <v>15253</v>
      </c>
      <c r="G1360" s="15" t="s">
        <v>29</v>
      </c>
      <c r="H1360" s="15" t="s">
        <v>6417</v>
      </c>
      <c r="I1360" s="15" t="s">
        <v>6418</v>
      </c>
      <c r="J1360" s="15" t="s">
        <v>6416</v>
      </c>
      <c r="K1360" s="15" t="s">
        <v>32</v>
      </c>
      <c r="L1360" s="15">
        <v>986303168</v>
      </c>
      <c r="M1360" s="15">
        <v>986303168</v>
      </c>
      <c r="N1360" s="15" t="s">
        <v>1020</v>
      </c>
      <c r="O1360" s="15" t="s">
        <v>6419</v>
      </c>
      <c r="P1360" s="15">
        <v>29037</v>
      </c>
      <c r="Q1360" s="15" t="s">
        <v>58</v>
      </c>
      <c r="R1360" s="15" t="s">
        <v>59</v>
      </c>
      <c r="S1360" s="15" t="s">
        <v>275</v>
      </c>
      <c r="T1360" s="15" t="s">
        <v>15324</v>
      </c>
      <c r="U1360" s="15" t="s">
        <v>6420</v>
      </c>
      <c r="V1360" s="15" t="s">
        <v>33</v>
      </c>
      <c r="W1360" s="15" t="s">
        <v>34</v>
      </c>
      <c r="X1360" s="15" t="s">
        <v>97</v>
      </c>
      <c r="Y1360" s="15">
        <v>3</v>
      </c>
      <c r="Z1360" s="15" t="s">
        <v>665</v>
      </c>
      <c r="AA1360" s="15" t="s">
        <v>609</v>
      </c>
      <c r="AB1360" s="15">
        <v>44418</v>
      </c>
      <c r="AC1360" s="15" t="s">
        <v>9291</v>
      </c>
      <c r="AD1360" s="15" t="s">
        <v>9295</v>
      </c>
      <c r="AE1360" s="15" t="s">
        <v>9293</v>
      </c>
      <c r="AF1360" s="15" t="s">
        <v>9369</v>
      </c>
      <c r="AG1360" s="15" t="s">
        <v>9395</v>
      </c>
    </row>
    <row r="1361" spans="1:33" x14ac:dyDescent="0.45">
      <c r="A1361" s="15">
        <v>1001354</v>
      </c>
      <c r="B1361" s="15" t="s">
        <v>26</v>
      </c>
      <c r="C1361" s="18">
        <v>605600618</v>
      </c>
      <c r="D1361" s="15">
        <v>500</v>
      </c>
      <c r="E1361" s="15" t="s">
        <v>28</v>
      </c>
      <c r="F1361" s="15" t="s">
        <v>15253</v>
      </c>
      <c r="G1361" s="15" t="s">
        <v>29</v>
      </c>
      <c r="H1361" s="15" t="s">
        <v>6422</v>
      </c>
      <c r="I1361" s="15" t="s">
        <v>6423</v>
      </c>
      <c r="J1361" s="15" t="s">
        <v>6421</v>
      </c>
      <c r="K1361" s="15" t="s">
        <v>32</v>
      </c>
      <c r="L1361" s="15">
        <v>967275121</v>
      </c>
      <c r="M1361" s="15">
        <v>967275121</v>
      </c>
      <c r="N1361" s="15" t="s">
        <v>6424</v>
      </c>
      <c r="O1361" s="15" t="s">
        <v>6425</v>
      </c>
      <c r="P1361" s="15">
        <v>37457</v>
      </c>
      <c r="Q1361" s="15" t="s">
        <v>35</v>
      </c>
      <c r="R1361" s="15" t="s">
        <v>36</v>
      </c>
      <c r="S1361" s="15" t="s">
        <v>348</v>
      </c>
      <c r="T1361" s="15" t="s">
        <v>15325</v>
      </c>
      <c r="U1361" s="15" t="s">
        <v>5711</v>
      </c>
      <c r="V1361" s="15">
        <v>980415058</v>
      </c>
      <c r="W1361" s="15" t="s">
        <v>6426</v>
      </c>
      <c r="X1361" s="15" t="s">
        <v>39</v>
      </c>
      <c r="Y1361" s="15">
        <v>0</v>
      </c>
      <c r="Z1361" s="15" t="s">
        <v>665</v>
      </c>
      <c r="AA1361" s="15" t="s">
        <v>609</v>
      </c>
      <c r="AB1361" s="15">
        <v>44392</v>
      </c>
      <c r="AC1361" s="15" t="s">
        <v>9291</v>
      </c>
      <c r="AD1361" s="15" t="s">
        <v>9292</v>
      </c>
      <c r="AE1361" s="15" t="s">
        <v>9293</v>
      </c>
      <c r="AF1361" s="15" t="s">
        <v>9369</v>
      </c>
      <c r="AG1361" s="15" t="s">
        <v>9380</v>
      </c>
    </row>
    <row r="1362" spans="1:33" x14ac:dyDescent="0.45">
      <c r="A1362" s="15">
        <v>1001355</v>
      </c>
      <c r="B1362" s="15" t="s">
        <v>26</v>
      </c>
      <c r="C1362" s="18">
        <v>602701732</v>
      </c>
      <c r="D1362" s="15">
        <v>0</v>
      </c>
      <c r="E1362" s="15" t="s">
        <v>28</v>
      </c>
      <c r="F1362" s="15" t="s">
        <v>15253</v>
      </c>
      <c r="G1362" s="15" t="s">
        <v>29</v>
      </c>
      <c r="H1362" s="15" t="s">
        <v>907</v>
      </c>
      <c r="I1362" s="15" t="s">
        <v>684</v>
      </c>
      <c r="J1362" s="15" t="s">
        <v>6427</v>
      </c>
      <c r="K1362" s="15" t="s">
        <v>32</v>
      </c>
      <c r="L1362" s="15" t="s">
        <v>33</v>
      </c>
      <c r="M1362" s="15" t="s">
        <v>33</v>
      </c>
      <c r="N1362" s="15" t="s">
        <v>33</v>
      </c>
      <c r="O1362" s="15" t="s">
        <v>34</v>
      </c>
      <c r="P1362" s="15">
        <v>27309</v>
      </c>
      <c r="Q1362" s="15" t="s">
        <v>58</v>
      </c>
      <c r="R1362" s="15" t="s">
        <v>59</v>
      </c>
      <c r="S1362" s="15" t="s">
        <v>348</v>
      </c>
      <c r="T1362" s="15" t="s">
        <v>15325</v>
      </c>
      <c r="U1362" s="15" t="s">
        <v>1020</v>
      </c>
      <c r="V1362" s="15" t="s">
        <v>1020</v>
      </c>
      <c r="W1362" s="15" t="s">
        <v>1075</v>
      </c>
      <c r="X1362" s="15" t="s">
        <v>39</v>
      </c>
      <c r="Y1362" s="15">
        <v>0</v>
      </c>
      <c r="Z1362" s="15" t="s">
        <v>665</v>
      </c>
      <c r="AC1362" s="15" t="s">
        <v>9291</v>
      </c>
      <c r="AD1362" s="15" t="s">
        <v>9295</v>
      </c>
      <c r="AE1362" s="15" t="s">
        <v>9293</v>
      </c>
      <c r="AF1362" s="15" t="s">
        <v>9369</v>
      </c>
      <c r="AG1362" s="15" t="s">
        <v>9380</v>
      </c>
    </row>
    <row r="1363" spans="1:33" x14ac:dyDescent="0.45">
      <c r="A1363" s="15">
        <v>1001356</v>
      </c>
      <c r="B1363" s="15" t="s">
        <v>26</v>
      </c>
      <c r="C1363" s="18">
        <v>1728865096</v>
      </c>
      <c r="D1363" s="15">
        <v>0</v>
      </c>
      <c r="E1363" s="15" t="s">
        <v>28</v>
      </c>
      <c r="F1363" s="15" t="s">
        <v>15253</v>
      </c>
      <c r="G1363" s="15" t="s">
        <v>29</v>
      </c>
      <c r="H1363" s="15" t="s">
        <v>2226</v>
      </c>
      <c r="I1363" s="15" t="s">
        <v>2227</v>
      </c>
      <c r="J1363" s="15" t="s">
        <v>2225</v>
      </c>
      <c r="K1363" s="15" t="s">
        <v>32</v>
      </c>
      <c r="L1363" s="15">
        <v>3072515</v>
      </c>
      <c r="M1363" s="15">
        <v>987032154</v>
      </c>
      <c r="N1363" s="15" t="s">
        <v>33</v>
      </c>
      <c r="O1363" s="15" t="s">
        <v>2228</v>
      </c>
      <c r="P1363" s="15">
        <v>37215</v>
      </c>
      <c r="Q1363" s="15" t="s">
        <v>35</v>
      </c>
      <c r="R1363" s="15" t="s">
        <v>59</v>
      </c>
      <c r="S1363" s="15" t="s">
        <v>2229</v>
      </c>
      <c r="T1363" s="15" t="s">
        <v>15346</v>
      </c>
      <c r="U1363" s="15" t="s">
        <v>2197</v>
      </c>
      <c r="V1363" s="15">
        <v>987032154</v>
      </c>
      <c r="W1363" s="15" t="s">
        <v>34</v>
      </c>
      <c r="X1363" s="15" t="s">
        <v>39</v>
      </c>
      <c r="Y1363" s="15">
        <v>0</v>
      </c>
      <c r="Z1363" s="15" t="s">
        <v>665</v>
      </c>
      <c r="AC1363" s="15" t="s">
        <v>9291</v>
      </c>
      <c r="AD1363" s="15" t="s">
        <v>9295</v>
      </c>
      <c r="AE1363" s="15" t="s">
        <v>9302</v>
      </c>
      <c r="AF1363" s="15" t="s">
        <v>5096</v>
      </c>
      <c r="AG1363" s="15" t="s">
        <v>9312</v>
      </c>
    </row>
    <row r="1364" spans="1:33" x14ac:dyDescent="0.45">
      <c r="A1364" s="15">
        <v>1001357</v>
      </c>
      <c r="B1364" s="15" t="s">
        <v>26</v>
      </c>
      <c r="C1364" s="18">
        <v>1723188213</v>
      </c>
      <c r="D1364" s="15">
        <v>500</v>
      </c>
      <c r="E1364" s="15" t="s">
        <v>70</v>
      </c>
      <c r="F1364" s="15" t="s">
        <v>15253</v>
      </c>
      <c r="G1364" s="15" t="s">
        <v>29</v>
      </c>
      <c r="H1364" s="15" t="s">
        <v>6429</v>
      </c>
      <c r="I1364" s="15" t="s">
        <v>6430</v>
      </c>
      <c r="J1364" s="15" t="s">
        <v>6428</v>
      </c>
      <c r="K1364" s="15" t="s">
        <v>32</v>
      </c>
      <c r="L1364" s="15">
        <v>990520999</v>
      </c>
      <c r="M1364" s="15">
        <v>990520999</v>
      </c>
      <c r="N1364" s="15" t="s">
        <v>33</v>
      </c>
      <c r="O1364" s="15" t="s">
        <v>6431</v>
      </c>
      <c r="P1364" s="15">
        <v>33394</v>
      </c>
      <c r="Q1364" s="15" t="s">
        <v>35</v>
      </c>
      <c r="R1364" s="15" t="s">
        <v>59</v>
      </c>
      <c r="S1364" s="15" t="s">
        <v>573</v>
      </c>
      <c r="T1364" s="15" t="s">
        <v>573</v>
      </c>
      <c r="U1364" s="15" t="s">
        <v>6432</v>
      </c>
      <c r="V1364" s="15">
        <v>990520999</v>
      </c>
      <c r="W1364" s="15" t="s">
        <v>34</v>
      </c>
      <c r="X1364" s="15" t="s">
        <v>39</v>
      </c>
      <c r="Y1364" s="15">
        <v>1</v>
      </c>
      <c r="Z1364" s="15" t="s">
        <v>665</v>
      </c>
      <c r="AA1364" s="15" t="s">
        <v>677</v>
      </c>
      <c r="AB1364" s="15">
        <v>44488</v>
      </c>
      <c r="AC1364" s="15" t="s">
        <v>9291</v>
      </c>
      <c r="AD1364" s="15" t="s">
        <v>9292</v>
      </c>
      <c r="AE1364" s="15" t="s">
        <v>9302</v>
      </c>
      <c r="AF1364" s="15" t="s">
        <v>5096</v>
      </c>
      <c r="AG1364" s="15" t="s">
        <v>9312</v>
      </c>
    </row>
    <row r="1365" spans="1:33" x14ac:dyDescent="0.45">
      <c r="A1365" s="15">
        <v>1001358</v>
      </c>
      <c r="B1365" s="15" t="s">
        <v>26</v>
      </c>
      <c r="C1365" s="18">
        <v>1750296186</v>
      </c>
      <c r="D1365" s="15">
        <v>0</v>
      </c>
      <c r="E1365" s="15" t="s">
        <v>70</v>
      </c>
      <c r="F1365" s="15" t="s">
        <v>15253</v>
      </c>
      <c r="G1365" s="15" t="s">
        <v>29</v>
      </c>
      <c r="H1365" s="15" t="s">
        <v>2604</v>
      </c>
      <c r="I1365" s="15" t="s">
        <v>2391</v>
      </c>
      <c r="J1365" s="15" t="s">
        <v>6433</v>
      </c>
      <c r="K1365" s="15" t="s">
        <v>32</v>
      </c>
      <c r="L1365" s="15" t="s">
        <v>33</v>
      </c>
      <c r="M1365" s="15" t="s">
        <v>33</v>
      </c>
      <c r="N1365" s="15" t="s">
        <v>33</v>
      </c>
      <c r="O1365" s="15" t="s">
        <v>34</v>
      </c>
      <c r="P1365" s="15">
        <v>37747</v>
      </c>
      <c r="Q1365" s="15" t="s">
        <v>35</v>
      </c>
      <c r="R1365" s="15" t="s">
        <v>36</v>
      </c>
      <c r="S1365" s="15" t="s">
        <v>51</v>
      </c>
      <c r="T1365" s="15" t="s">
        <v>51</v>
      </c>
      <c r="U1365" s="15" t="s">
        <v>33</v>
      </c>
      <c r="V1365" s="15" t="s">
        <v>33</v>
      </c>
      <c r="W1365" s="15" t="s">
        <v>34</v>
      </c>
      <c r="X1365" s="15" t="s">
        <v>39</v>
      </c>
      <c r="Y1365" s="15">
        <v>0</v>
      </c>
      <c r="Z1365" s="15" t="s">
        <v>665</v>
      </c>
      <c r="AC1365" s="15" t="s">
        <v>9291</v>
      </c>
      <c r="AD1365" s="15" t="s">
        <v>9292</v>
      </c>
      <c r="AE1365" s="15" t="s">
        <v>9302</v>
      </c>
      <c r="AF1365" s="15" t="s">
        <v>5096</v>
      </c>
      <c r="AG1365" s="15" t="s">
        <v>9365</v>
      </c>
    </row>
    <row r="1366" spans="1:33" x14ac:dyDescent="0.45">
      <c r="A1366" s="15">
        <v>1001359</v>
      </c>
      <c r="B1366" s="15" t="s">
        <v>26</v>
      </c>
      <c r="C1366" s="18">
        <v>1308712601</v>
      </c>
      <c r="D1366" s="15">
        <v>950</v>
      </c>
      <c r="E1366" s="15" t="s">
        <v>70</v>
      </c>
      <c r="F1366" s="15" t="s">
        <v>15253</v>
      </c>
      <c r="G1366" s="15" t="s">
        <v>29</v>
      </c>
      <c r="H1366" s="15" t="s">
        <v>6435</v>
      </c>
      <c r="I1366" s="15" t="s">
        <v>6436</v>
      </c>
      <c r="J1366" s="15" t="s">
        <v>6434</v>
      </c>
      <c r="K1366" s="15" t="s">
        <v>32</v>
      </c>
      <c r="L1366" s="15">
        <v>991419943</v>
      </c>
      <c r="M1366" s="15">
        <v>991419943</v>
      </c>
      <c r="N1366" s="15" t="s">
        <v>6437</v>
      </c>
      <c r="O1366" s="15" t="s">
        <v>6438</v>
      </c>
      <c r="P1366" s="15">
        <v>28854</v>
      </c>
      <c r="Q1366" s="15" t="s">
        <v>35</v>
      </c>
      <c r="R1366" s="15" t="s">
        <v>59</v>
      </c>
      <c r="S1366" s="15" t="s">
        <v>79</v>
      </c>
      <c r="T1366" s="15" t="s">
        <v>79</v>
      </c>
      <c r="U1366" s="15" t="s">
        <v>6439</v>
      </c>
      <c r="V1366" s="15">
        <v>998656616</v>
      </c>
      <c r="W1366" s="15" t="s">
        <v>6440</v>
      </c>
      <c r="X1366" s="15" t="s">
        <v>97</v>
      </c>
      <c r="Y1366" s="15">
        <v>1</v>
      </c>
      <c r="Z1366" s="15" t="s">
        <v>665</v>
      </c>
      <c r="AA1366" s="15" t="s">
        <v>665</v>
      </c>
      <c r="AB1366" s="15">
        <v>44434</v>
      </c>
      <c r="AC1366" s="15" t="s">
        <v>9291</v>
      </c>
      <c r="AD1366" s="15" t="s">
        <v>9292</v>
      </c>
      <c r="AE1366" s="15" t="s">
        <v>9302</v>
      </c>
      <c r="AF1366" s="15" t="s">
        <v>5096</v>
      </c>
      <c r="AG1366" s="15" t="s">
        <v>9312</v>
      </c>
    </row>
    <row r="1367" spans="1:33" x14ac:dyDescent="0.45">
      <c r="A1367" s="15">
        <v>1001360</v>
      </c>
      <c r="B1367" s="15" t="s">
        <v>26</v>
      </c>
      <c r="C1367" s="18">
        <v>1711420610</v>
      </c>
      <c r="D1367" s="15">
        <v>500</v>
      </c>
      <c r="E1367" s="15" t="s">
        <v>70</v>
      </c>
      <c r="F1367" s="15" t="s">
        <v>15253</v>
      </c>
      <c r="G1367" s="15" t="s">
        <v>29</v>
      </c>
      <c r="H1367" s="15" t="s">
        <v>6442</v>
      </c>
      <c r="I1367" s="15" t="s">
        <v>6443</v>
      </c>
      <c r="J1367" s="15" t="s">
        <v>6441</v>
      </c>
      <c r="K1367" s="15" t="s">
        <v>32</v>
      </c>
      <c r="L1367" s="15">
        <v>996788256</v>
      </c>
      <c r="M1367" s="15">
        <v>996788256</v>
      </c>
      <c r="N1367" s="15" t="s">
        <v>33</v>
      </c>
      <c r="O1367" s="15" t="s">
        <v>5730</v>
      </c>
      <c r="P1367" s="15">
        <v>27936</v>
      </c>
      <c r="Q1367" s="15" t="s">
        <v>58</v>
      </c>
      <c r="R1367" s="15" t="s">
        <v>59</v>
      </c>
      <c r="S1367" s="15" t="s">
        <v>244</v>
      </c>
      <c r="T1367" s="15" t="s">
        <v>15349</v>
      </c>
      <c r="U1367" s="15" t="s">
        <v>6444</v>
      </c>
      <c r="V1367" s="15">
        <v>2276276</v>
      </c>
      <c r="W1367" s="15" t="s">
        <v>6445</v>
      </c>
      <c r="X1367" s="15" t="s">
        <v>39</v>
      </c>
      <c r="Y1367" s="15">
        <v>0</v>
      </c>
      <c r="Z1367" s="15" t="s">
        <v>665</v>
      </c>
      <c r="AA1367" s="15" t="s">
        <v>609</v>
      </c>
      <c r="AB1367" s="15">
        <v>44396</v>
      </c>
      <c r="AC1367" s="15" t="s">
        <v>9291</v>
      </c>
      <c r="AD1367" s="15" t="s">
        <v>9292</v>
      </c>
      <c r="AE1367" s="15" t="s">
        <v>9302</v>
      </c>
      <c r="AF1367" s="15" t="s">
        <v>5096</v>
      </c>
      <c r="AG1367" s="15" t="s">
        <v>9312</v>
      </c>
    </row>
    <row r="1368" spans="1:33" x14ac:dyDescent="0.45">
      <c r="A1368" s="15">
        <v>1001361</v>
      </c>
      <c r="B1368" s="15" t="s">
        <v>26</v>
      </c>
      <c r="C1368" s="18">
        <v>1752322493</v>
      </c>
      <c r="D1368" s="15">
        <v>0</v>
      </c>
      <c r="E1368" s="15" t="s">
        <v>70</v>
      </c>
      <c r="F1368" s="15" t="s">
        <v>15253</v>
      </c>
      <c r="G1368" s="15" t="s">
        <v>29</v>
      </c>
      <c r="H1368" s="15" t="s">
        <v>5468</v>
      </c>
      <c r="I1368" s="15" t="s">
        <v>6446</v>
      </c>
      <c r="J1368" s="15" t="s">
        <v>6447</v>
      </c>
      <c r="K1368" s="15" t="s">
        <v>32</v>
      </c>
      <c r="L1368" s="15" t="s">
        <v>33</v>
      </c>
      <c r="M1368" s="15" t="s">
        <v>33</v>
      </c>
      <c r="N1368" s="15" t="s">
        <v>33</v>
      </c>
      <c r="O1368" s="15" t="s">
        <v>34</v>
      </c>
      <c r="P1368" s="15">
        <v>29224</v>
      </c>
      <c r="Q1368" s="15" t="s">
        <v>58</v>
      </c>
      <c r="R1368" s="15" t="s">
        <v>36</v>
      </c>
      <c r="S1368" s="15" t="s">
        <v>1992</v>
      </c>
      <c r="T1368" s="15" t="s">
        <v>15350</v>
      </c>
      <c r="U1368" s="15" t="s">
        <v>33</v>
      </c>
      <c r="V1368" s="15" t="s">
        <v>33</v>
      </c>
      <c r="W1368" s="15" t="s">
        <v>34</v>
      </c>
      <c r="X1368" s="15" t="s">
        <v>97</v>
      </c>
      <c r="Y1368" s="15">
        <v>2</v>
      </c>
      <c r="Z1368" s="15" t="s">
        <v>665</v>
      </c>
      <c r="AC1368" s="15" t="s">
        <v>9291</v>
      </c>
      <c r="AD1368" s="15" t="s">
        <v>9295</v>
      </c>
      <c r="AE1368" s="15" t="s">
        <v>9302</v>
      </c>
      <c r="AF1368" s="15" t="s">
        <v>5096</v>
      </c>
      <c r="AG1368" s="15" t="s">
        <v>9312</v>
      </c>
    </row>
    <row r="1369" spans="1:33" x14ac:dyDescent="0.45">
      <c r="A1369" s="15">
        <v>1001362</v>
      </c>
      <c r="B1369" s="15" t="s">
        <v>26</v>
      </c>
      <c r="C1369" s="18">
        <v>1753031325</v>
      </c>
      <c r="D1369" s="15">
        <v>0</v>
      </c>
      <c r="E1369" s="15" t="s">
        <v>70</v>
      </c>
      <c r="F1369" s="15" t="s">
        <v>15253</v>
      </c>
      <c r="G1369" s="15" t="s">
        <v>29</v>
      </c>
      <c r="H1369" s="15" t="s">
        <v>6449</v>
      </c>
      <c r="I1369" s="15" t="s">
        <v>6450</v>
      </c>
      <c r="J1369" s="15" t="s">
        <v>6448</v>
      </c>
      <c r="K1369" s="15" t="s">
        <v>32</v>
      </c>
      <c r="L1369" s="15" t="s">
        <v>33</v>
      </c>
      <c r="M1369" s="15" t="s">
        <v>33</v>
      </c>
      <c r="N1369" s="15" t="s">
        <v>33</v>
      </c>
      <c r="O1369" s="15" t="s">
        <v>34</v>
      </c>
      <c r="P1369" s="15">
        <v>37264</v>
      </c>
      <c r="Q1369" s="15" t="s">
        <v>35</v>
      </c>
      <c r="R1369" s="15" t="s">
        <v>59</v>
      </c>
      <c r="S1369" s="15" t="s">
        <v>79</v>
      </c>
      <c r="T1369" s="15" t="s">
        <v>79</v>
      </c>
      <c r="U1369" s="15" t="s">
        <v>33</v>
      </c>
      <c r="V1369" s="15" t="s">
        <v>33</v>
      </c>
      <c r="W1369" s="15" t="s">
        <v>34</v>
      </c>
      <c r="X1369" s="15" t="s">
        <v>39</v>
      </c>
      <c r="Y1369" s="15">
        <v>0</v>
      </c>
      <c r="Z1369" s="15" t="s">
        <v>665</v>
      </c>
      <c r="AC1369" s="15" t="s">
        <v>9291</v>
      </c>
      <c r="AD1369" s="15" t="s">
        <v>9292</v>
      </c>
      <c r="AE1369" s="15" t="s">
        <v>9302</v>
      </c>
      <c r="AF1369" s="15" t="s">
        <v>5096</v>
      </c>
      <c r="AG1369" s="15" t="s">
        <v>9312</v>
      </c>
    </row>
    <row r="1370" spans="1:33" x14ac:dyDescent="0.45">
      <c r="A1370" s="15">
        <v>1001363</v>
      </c>
      <c r="B1370" s="15" t="s">
        <v>26</v>
      </c>
      <c r="C1370" s="18">
        <v>1718054966</v>
      </c>
      <c r="D1370" s="15">
        <v>0</v>
      </c>
      <c r="E1370" s="15" t="s">
        <v>70</v>
      </c>
      <c r="F1370" s="15" t="s">
        <v>15253</v>
      </c>
      <c r="G1370" s="15" t="s">
        <v>29</v>
      </c>
      <c r="H1370" s="15" t="s">
        <v>6452</v>
      </c>
      <c r="I1370" s="15" t="s">
        <v>6453</v>
      </c>
      <c r="J1370" s="15" t="s">
        <v>6451</v>
      </c>
      <c r="K1370" s="15" t="s">
        <v>32</v>
      </c>
      <c r="L1370" s="15" t="s">
        <v>33</v>
      </c>
      <c r="M1370" s="15" t="s">
        <v>33</v>
      </c>
      <c r="N1370" s="15" t="s">
        <v>33</v>
      </c>
      <c r="O1370" s="15" t="s">
        <v>34</v>
      </c>
      <c r="P1370" s="15">
        <v>30054</v>
      </c>
      <c r="Q1370" s="15" t="s">
        <v>58</v>
      </c>
      <c r="R1370" s="15" t="s">
        <v>59</v>
      </c>
      <c r="S1370" s="15" t="s">
        <v>2505</v>
      </c>
      <c r="T1370" s="15" t="s">
        <v>15345</v>
      </c>
      <c r="V1370" s="15" t="s">
        <v>33</v>
      </c>
      <c r="W1370" s="15" t="s">
        <v>813</v>
      </c>
      <c r="X1370" s="15" t="s">
        <v>97</v>
      </c>
      <c r="Y1370" s="15">
        <v>3</v>
      </c>
      <c r="Z1370" s="15" t="s">
        <v>665</v>
      </c>
      <c r="AC1370" s="15" t="s">
        <v>9291</v>
      </c>
      <c r="AD1370" s="15" t="s">
        <v>9295</v>
      </c>
      <c r="AE1370" s="15" t="s">
        <v>9302</v>
      </c>
      <c r="AF1370" s="15" t="s">
        <v>9477</v>
      </c>
      <c r="AG1370" s="15" t="s">
        <v>9545</v>
      </c>
    </row>
    <row r="1371" spans="1:33" x14ac:dyDescent="0.45">
      <c r="A1371" s="15">
        <v>1001364</v>
      </c>
      <c r="B1371" s="15" t="s">
        <v>26</v>
      </c>
      <c r="C1371" s="18">
        <v>603708520</v>
      </c>
      <c r="D1371" s="15">
        <v>0</v>
      </c>
      <c r="E1371" s="15" t="s">
        <v>28</v>
      </c>
      <c r="F1371" s="15" t="s">
        <v>15253</v>
      </c>
      <c r="G1371" s="15" t="s">
        <v>29</v>
      </c>
      <c r="H1371" s="15" t="s">
        <v>999</v>
      </c>
      <c r="I1371" s="15" t="s">
        <v>6455</v>
      </c>
      <c r="J1371" s="15" t="s">
        <v>6454</v>
      </c>
      <c r="K1371" s="15" t="s">
        <v>32</v>
      </c>
      <c r="L1371" s="15">
        <v>990888530</v>
      </c>
      <c r="M1371" s="15">
        <v>990888530</v>
      </c>
      <c r="N1371" s="15" t="s">
        <v>33</v>
      </c>
      <c r="O1371" s="15" t="s">
        <v>6456</v>
      </c>
      <c r="P1371" s="15">
        <v>29806</v>
      </c>
      <c r="Q1371" s="15" t="s">
        <v>58</v>
      </c>
      <c r="R1371" s="15" t="s">
        <v>36</v>
      </c>
      <c r="S1371" s="15" t="s">
        <v>4811</v>
      </c>
      <c r="T1371" s="15" t="s">
        <v>15360</v>
      </c>
      <c r="W1371" s="15" t="s">
        <v>6457</v>
      </c>
      <c r="X1371" s="15" t="s">
        <v>39</v>
      </c>
      <c r="Y1371" s="15">
        <v>0</v>
      </c>
      <c r="Z1371" s="15" t="s">
        <v>74</v>
      </c>
      <c r="AC1371" s="15" t="s">
        <v>9291</v>
      </c>
      <c r="AD1371" s="15" t="s">
        <v>9295</v>
      </c>
      <c r="AE1371" s="15" t="s">
        <v>9293</v>
      </c>
      <c r="AF1371" s="15" t="s">
        <v>511</v>
      </c>
      <c r="AG1371" s="15" t="s">
        <v>9301</v>
      </c>
    </row>
    <row r="1372" spans="1:33" x14ac:dyDescent="0.45">
      <c r="A1372" s="15">
        <v>1001365</v>
      </c>
      <c r="B1372" s="15" t="s">
        <v>26</v>
      </c>
      <c r="C1372" s="18">
        <v>1600661415</v>
      </c>
      <c r="D1372" s="15">
        <v>600</v>
      </c>
      <c r="E1372" s="15" t="s">
        <v>70</v>
      </c>
      <c r="F1372" s="15" t="s">
        <v>15253</v>
      </c>
      <c r="G1372" s="15" t="s">
        <v>29</v>
      </c>
      <c r="H1372" s="15" t="s">
        <v>6459</v>
      </c>
      <c r="I1372" s="15" t="s">
        <v>6460</v>
      </c>
      <c r="J1372" s="15" t="s">
        <v>6458</v>
      </c>
      <c r="K1372" s="15" t="s">
        <v>32</v>
      </c>
      <c r="L1372" s="15">
        <v>995768315</v>
      </c>
      <c r="M1372" s="15" t="s">
        <v>33</v>
      </c>
      <c r="N1372" s="15" t="s">
        <v>6461</v>
      </c>
      <c r="O1372" s="15" t="s">
        <v>6462</v>
      </c>
      <c r="P1372" s="15">
        <v>34874</v>
      </c>
      <c r="Q1372" s="15" t="s">
        <v>35</v>
      </c>
      <c r="R1372" s="15" t="s">
        <v>36</v>
      </c>
      <c r="S1372" s="15" t="s">
        <v>234</v>
      </c>
      <c r="T1372" s="15" t="s">
        <v>15314</v>
      </c>
      <c r="W1372" s="15" t="s">
        <v>6463</v>
      </c>
      <c r="X1372" s="15" t="s">
        <v>97</v>
      </c>
      <c r="Y1372" s="15">
        <v>1</v>
      </c>
      <c r="Z1372" s="15" t="s">
        <v>74</v>
      </c>
      <c r="AA1372" s="15" t="s">
        <v>74</v>
      </c>
      <c r="AB1372" s="15">
        <v>44397</v>
      </c>
      <c r="AC1372" s="15" t="s">
        <v>9291</v>
      </c>
      <c r="AD1372" s="15" t="s">
        <v>9296</v>
      </c>
      <c r="AE1372" s="15" t="s">
        <v>9293</v>
      </c>
      <c r="AF1372" s="15" t="s">
        <v>511</v>
      </c>
      <c r="AG1372" s="15" t="s">
        <v>9304</v>
      </c>
    </row>
    <row r="1373" spans="1:33" x14ac:dyDescent="0.45">
      <c r="A1373" s="15">
        <v>1001366</v>
      </c>
      <c r="B1373" s="15" t="s">
        <v>26</v>
      </c>
      <c r="C1373" s="18">
        <v>1718249145</v>
      </c>
      <c r="D1373" s="15">
        <v>5000</v>
      </c>
      <c r="E1373" s="15" t="s">
        <v>70</v>
      </c>
      <c r="F1373" s="15" t="s">
        <v>15253</v>
      </c>
      <c r="G1373" s="15" t="s">
        <v>29</v>
      </c>
      <c r="H1373" s="15" t="s">
        <v>6465</v>
      </c>
      <c r="I1373" s="15" t="s">
        <v>6466</v>
      </c>
      <c r="J1373" s="15" t="s">
        <v>6464</v>
      </c>
      <c r="K1373" s="15" t="s">
        <v>32</v>
      </c>
      <c r="L1373" s="15">
        <v>969098316</v>
      </c>
      <c r="M1373" s="15">
        <v>969098316</v>
      </c>
      <c r="N1373" s="15" t="s">
        <v>33</v>
      </c>
      <c r="O1373" s="15" t="s">
        <v>6467</v>
      </c>
      <c r="P1373" s="15">
        <v>32589</v>
      </c>
      <c r="Q1373" s="15" t="s">
        <v>35</v>
      </c>
      <c r="R1373" s="15" t="s">
        <v>36</v>
      </c>
      <c r="S1373" s="15" t="s">
        <v>6468</v>
      </c>
      <c r="T1373" s="15" t="s">
        <v>15359</v>
      </c>
      <c r="U1373" s="15" t="s">
        <v>6469</v>
      </c>
      <c r="V1373" s="15">
        <v>969098316</v>
      </c>
      <c r="W1373" s="15" t="s">
        <v>34</v>
      </c>
      <c r="X1373" s="15" t="s">
        <v>97</v>
      </c>
      <c r="Y1373" s="15">
        <v>0</v>
      </c>
      <c r="Z1373" s="15" t="s">
        <v>665</v>
      </c>
      <c r="AA1373" s="15" t="s">
        <v>677</v>
      </c>
      <c r="AB1373" s="15">
        <v>44480</v>
      </c>
      <c r="AC1373" s="15" t="s">
        <v>9291</v>
      </c>
      <c r="AD1373" s="15" t="s">
        <v>9292</v>
      </c>
      <c r="AE1373" s="15" t="s">
        <v>9302</v>
      </c>
      <c r="AF1373" s="15" t="s">
        <v>5096</v>
      </c>
      <c r="AG1373" s="15" t="s">
        <v>9312</v>
      </c>
    </row>
    <row r="1374" spans="1:33" x14ac:dyDescent="0.45">
      <c r="A1374" s="15">
        <v>1001367</v>
      </c>
      <c r="B1374" s="15" t="s">
        <v>26</v>
      </c>
      <c r="C1374" s="18">
        <v>1705808911</v>
      </c>
      <c r="D1374" s="15">
        <v>900</v>
      </c>
      <c r="E1374" s="15" t="s">
        <v>70</v>
      </c>
      <c r="F1374" s="15" t="s">
        <v>15253</v>
      </c>
      <c r="G1374" s="15" t="s">
        <v>29</v>
      </c>
      <c r="H1374" s="15" t="s">
        <v>6471</v>
      </c>
      <c r="I1374" s="15" t="s">
        <v>6472</v>
      </c>
      <c r="J1374" s="15" t="s">
        <v>6470</v>
      </c>
      <c r="K1374" s="15" t="s">
        <v>32</v>
      </c>
      <c r="L1374" s="15">
        <v>995817796</v>
      </c>
      <c r="M1374" s="15">
        <v>995817796</v>
      </c>
      <c r="N1374" s="15" t="s">
        <v>33</v>
      </c>
      <c r="O1374" s="15" t="s">
        <v>6473</v>
      </c>
      <c r="P1374" s="15">
        <v>22052</v>
      </c>
      <c r="Q1374" s="15" t="s">
        <v>58</v>
      </c>
      <c r="R1374" s="15" t="s">
        <v>36</v>
      </c>
      <c r="S1374" s="15" t="s">
        <v>1348</v>
      </c>
      <c r="T1374" s="15" t="s">
        <v>15345</v>
      </c>
      <c r="U1374" s="15" t="s">
        <v>6474</v>
      </c>
      <c r="V1374" s="15">
        <v>995817796</v>
      </c>
      <c r="W1374" s="15" t="s">
        <v>1337</v>
      </c>
      <c r="X1374" s="15" t="s">
        <v>39</v>
      </c>
      <c r="Y1374" s="15">
        <v>0</v>
      </c>
      <c r="Z1374" s="15" t="s">
        <v>1125</v>
      </c>
      <c r="AA1374" s="15" t="s">
        <v>665</v>
      </c>
      <c r="AB1374" s="15">
        <v>44494</v>
      </c>
      <c r="AC1374" s="15" t="s">
        <v>9291</v>
      </c>
      <c r="AD1374" s="15" t="s">
        <v>9295</v>
      </c>
      <c r="AE1374" s="15" t="s">
        <v>9302</v>
      </c>
      <c r="AF1374" s="15" t="s">
        <v>5096</v>
      </c>
      <c r="AG1374" s="15" t="s">
        <v>9312</v>
      </c>
    </row>
    <row r="1375" spans="1:33" x14ac:dyDescent="0.45">
      <c r="A1375" s="15">
        <v>1001368</v>
      </c>
      <c r="B1375" s="15" t="s">
        <v>26</v>
      </c>
      <c r="C1375" s="18">
        <v>1721865564</v>
      </c>
      <c r="D1375" s="15">
        <v>400</v>
      </c>
      <c r="E1375" s="15" t="s">
        <v>28</v>
      </c>
      <c r="F1375" s="15" t="s">
        <v>15253</v>
      </c>
      <c r="G1375" s="15" t="s">
        <v>29</v>
      </c>
      <c r="H1375" s="15" t="s">
        <v>6476</v>
      </c>
      <c r="I1375" s="15" t="s">
        <v>1083</v>
      </c>
      <c r="J1375" s="15" t="s">
        <v>6475</v>
      </c>
      <c r="K1375" s="15" t="s">
        <v>32</v>
      </c>
      <c r="L1375" s="15">
        <v>994341098</v>
      </c>
      <c r="M1375" s="15">
        <v>994341098</v>
      </c>
      <c r="N1375" s="15" t="s">
        <v>33</v>
      </c>
      <c r="O1375" s="15" t="s">
        <v>6477</v>
      </c>
      <c r="P1375" s="15">
        <v>32370</v>
      </c>
      <c r="Q1375" s="15" t="s">
        <v>58</v>
      </c>
      <c r="R1375" s="15" t="s">
        <v>36</v>
      </c>
      <c r="S1375" s="15" t="s">
        <v>4498</v>
      </c>
      <c r="T1375" s="15" t="s">
        <v>15359</v>
      </c>
      <c r="U1375" s="15" t="s">
        <v>33</v>
      </c>
      <c r="V1375" s="15" t="s">
        <v>33</v>
      </c>
      <c r="W1375" s="15" t="s">
        <v>6477</v>
      </c>
      <c r="X1375" s="15" t="s">
        <v>97</v>
      </c>
      <c r="Y1375" s="15">
        <v>0</v>
      </c>
      <c r="Z1375" s="15" t="s">
        <v>665</v>
      </c>
      <c r="AA1375" s="15" t="s">
        <v>677</v>
      </c>
      <c r="AB1375" s="15">
        <v>44531</v>
      </c>
      <c r="AC1375" s="15" t="s">
        <v>9291</v>
      </c>
      <c r="AD1375" s="15" t="s">
        <v>9292</v>
      </c>
      <c r="AE1375" s="15" t="s">
        <v>9293</v>
      </c>
      <c r="AF1375" s="15" t="s">
        <v>511</v>
      </c>
      <c r="AG1375" s="15" t="s">
        <v>9347</v>
      </c>
    </row>
    <row r="1376" spans="1:33" x14ac:dyDescent="0.45">
      <c r="A1376" s="15">
        <v>1001369</v>
      </c>
      <c r="B1376" s="15" t="s">
        <v>26</v>
      </c>
      <c r="C1376" s="18">
        <v>1309573697</v>
      </c>
      <c r="D1376" s="15">
        <v>0</v>
      </c>
      <c r="E1376" s="15" t="s">
        <v>70</v>
      </c>
      <c r="F1376" s="15" t="s">
        <v>15253</v>
      </c>
      <c r="G1376" s="15" t="s">
        <v>29</v>
      </c>
      <c r="H1376" s="15" t="s">
        <v>2385</v>
      </c>
      <c r="I1376" s="15" t="s">
        <v>6479</v>
      </c>
      <c r="J1376" s="15" t="s">
        <v>6478</v>
      </c>
      <c r="K1376" s="15" t="s">
        <v>32</v>
      </c>
      <c r="L1376" s="15" t="s">
        <v>33</v>
      </c>
      <c r="M1376" s="15" t="s">
        <v>33</v>
      </c>
      <c r="N1376" s="15" t="s">
        <v>6480</v>
      </c>
      <c r="O1376" s="15" t="s">
        <v>34</v>
      </c>
      <c r="P1376" s="15">
        <v>27796</v>
      </c>
      <c r="Q1376" s="15" t="s">
        <v>35</v>
      </c>
      <c r="R1376" s="15" t="s">
        <v>36</v>
      </c>
      <c r="S1376" s="15" t="s">
        <v>79</v>
      </c>
      <c r="T1376" s="15" t="s">
        <v>79</v>
      </c>
      <c r="U1376" s="15" t="s">
        <v>33</v>
      </c>
      <c r="V1376" s="15" t="s">
        <v>33</v>
      </c>
      <c r="W1376" s="15" t="s">
        <v>34</v>
      </c>
      <c r="X1376" s="15" t="s">
        <v>97</v>
      </c>
      <c r="Y1376" s="15">
        <v>1</v>
      </c>
      <c r="Z1376" s="15" t="s">
        <v>665</v>
      </c>
      <c r="AC1376" s="15" t="s">
        <v>9291</v>
      </c>
      <c r="AD1376" s="15" t="s">
        <v>9292</v>
      </c>
      <c r="AE1376" s="15" t="s">
        <v>9427</v>
      </c>
      <c r="AF1376" s="15" t="s">
        <v>9546</v>
      </c>
      <c r="AG1376" s="15" t="s">
        <v>9547</v>
      </c>
    </row>
    <row r="1377" spans="1:33" x14ac:dyDescent="0.45">
      <c r="A1377" s="15">
        <v>1001370</v>
      </c>
      <c r="B1377" s="15" t="s">
        <v>26</v>
      </c>
      <c r="C1377" s="18">
        <v>1723855860</v>
      </c>
      <c r="D1377" s="15">
        <v>0</v>
      </c>
      <c r="E1377" s="15" t="s">
        <v>70</v>
      </c>
      <c r="F1377" s="15" t="s">
        <v>15253</v>
      </c>
      <c r="G1377" s="15" t="s">
        <v>29</v>
      </c>
      <c r="H1377" s="15" t="s">
        <v>5377</v>
      </c>
      <c r="I1377" s="15" t="s">
        <v>652</v>
      </c>
      <c r="J1377" s="15" t="s">
        <v>6481</v>
      </c>
      <c r="K1377" s="15" t="s">
        <v>32</v>
      </c>
      <c r="L1377" s="15" t="s">
        <v>33</v>
      </c>
      <c r="M1377" s="15" t="s">
        <v>33</v>
      </c>
      <c r="N1377" s="15" t="s">
        <v>33</v>
      </c>
      <c r="O1377" s="15" t="s">
        <v>34</v>
      </c>
      <c r="P1377" s="15">
        <v>32203</v>
      </c>
      <c r="Q1377" s="15" t="s">
        <v>58</v>
      </c>
      <c r="R1377" s="15" t="s">
        <v>36</v>
      </c>
      <c r="S1377" s="15" t="s">
        <v>348</v>
      </c>
      <c r="T1377" s="15" t="s">
        <v>15325</v>
      </c>
      <c r="U1377" s="15" t="s">
        <v>33</v>
      </c>
      <c r="V1377" s="15" t="s">
        <v>33</v>
      </c>
      <c r="W1377" s="15" t="s">
        <v>34</v>
      </c>
      <c r="X1377" s="15" t="s">
        <v>97</v>
      </c>
      <c r="Y1377" s="15">
        <v>0</v>
      </c>
      <c r="Z1377" s="15" t="s">
        <v>665</v>
      </c>
      <c r="AC1377" s="15" t="s">
        <v>9291</v>
      </c>
      <c r="AD1377" s="15" t="s">
        <v>9295</v>
      </c>
      <c r="AE1377" s="15" t="s">
        <v>9293</v>
      </c>
      <c r="AF1377" s="15" t="s">
        <v>511</v>
      </c>
      <c r="AG1377" s="15" t="s">
        <v>9347</v>
      </c>
    </row>
    <row r="1378" spans="1:33" x14ac:dyDescent="0.45">
      <c r="A1378" s="15">
        <v>1001371</v>
      </c>
      <c r="B1378" s="15" t="s">
        <v>26</v>
      </c>
      <c r="C1378" s="18">
        <v>1712136033</v>
      </c>
      <c r="D1378" s="15">
        <v>0</v>
      </c>
      <c r="E1378" s="15" t="s">
        <v>70</v>
      </c>
      <c r="F1378" s="15" t="s">
        <v>15253</v>
      </c>
      <c r="G1378" s="15" t="s">
        <v>29</v>
      </c>
      <c r="H1378" s="15" t="s">
        <v>6483</v>
      </c>
      <c r="I1378" s="15" t="s">
        <v>6484</v>
      </c>
      <c r="J1378" s="15" t="s">
        <v>6482</v>
      </c>
      <c r="K1378" s="15" t="s">
        <v>32</v>
      </c>
      <c r="L1378" s="15" t="s">
        <v>33</v>
      </c>
      <c r="M1378" s="15" t="s">
        <v>33</v>
      </c>
      <c r="N1378" s="15" t="s">
        <v>33</v>
      </c>
      <c r="O1378" s="15" t="s">
        <v>34</v>
      </c>
      <c r="P1378" s="15">
        <v>26625</v>
      </c>
      <c r="Q1378" s="15" t="s">
        <v>58</v>
      </c>
      <c r="R1378" s="15" t="s">
        <v>36</v>
      </c>
      <c r="S1378" s="15" t="s">
        <v>573</v>
      </c>
      <c r="T1378" s="15" t="s">
        <v>573</v>
      </c>
      <c r="U1378" s="15" t="s">
        <v>33</v>
      </c>
      <c r="V1378" s="15" t="s">
        <v>33</v>
      </c>
      <c r="W1378" s="15" t="s">
        <v>34</v>
      </c>
      <c r="X1378" s="15" t="s">
        <v>97</v>
      </c>
      <c r="Y1378" s="15">
        <v>0</v>
      </c>
      <c r="Z1378" s="15" t="s">
        <v>665</v>
      </c>
      <c r="AC1378" s="15" t="s">
        <v>9291</v>
      </c>
      <c r="AD1378" s="15" t="s">
        <v>9295</v>
      </c>
      <c r="AE1378" s="15" t="s">
        <v>9363</v>
      </c>
      <c r="AF1378" s="15" t="s">
        <v>9410</v>
      </c>
      <c r="AG1378" s="15" t="s">
        <v>9520</v>
      </c>
    </row>
    <row r="1379" spans="1:33" x14ac:dyDescent="0.45">
      <c r="A1379" s="15">
        <v>1001372</v>
      </c>
      <c r="B1379" s="15" t="s">
        <v>26</v>
      </c>
      <c r="C1379" s="18">
        <v>1727384271</v>
      </c>
      <c r="D1379" s="15">
        <v>0</v>
      </c>
      <c r="E1379" s="15" t="s">
        <v>70</v>
      </c>
      <c r="F1379" s="15" t="s">
        <v>15253</v>
      </c>
      <c r="G1379" s="15" t="s">
        <v>29</v>
      </c>
      <c r="H1379" s="15" t="s">
        <v>2226</v>
      </c>
      <c r="I1379" s="15" t="s">
        <v>2227</v>
      </c>
      <c r="J1379" s="15" t="s">
        <v>2225</v>
      </c>
      <c r="K1379" s="15" t="s">
        <v>32</v>
      </c>
      <c r="L1379" s="15">
        <v>3072515</v>
      </c>
      <c r="M1379" s="15">
        <v>987032154</v>
      </c>
      <c r="N1379" s="15" t="s">
        <v>33</v>
      </c>
      <c r="O1379" s="15" t="s">
        <v>2228</v>
      </c>
      <c r="P1379" s="15">
        <v>37215</v>
      </c>
      <c r="Q1379" s="15" t="s">
        <v>35</v>
      </c>
      <c r="R1379" s="15" t="s">
        <v>59</v>
      </c>
      <c r="S1379" s="15" t="s">
        <v>2229</v>
      </c>
      <c r="T1379" s="15" t="s">
        <v>15346</v>
      </c>
      <c r="U1379" s="15" t="s">
        <v>2197</v>
      </c>
      <c r="V1379" s="15">
        <v>987032154</v>
      </c>
      <c r="W1379" s="15" t="s">
        <v>34</v>
      </c>
      <c r="X1379" s="15" t="s">
        <v>39</v>
      </c>
      <c r="Y1379" s="15">
        <v>0</v>
      </c>
      <c r="Z1379" s="15" t="s">
        <v>665</v>
      </c>
      <c r="AC1379" s="15" t="s">
        <v>9291</v>
      </c>
      <c r="AD1379" s="15" t="s">
        <v>9329</v>
      </c>
      <c r="AE1379" s="15" t="s">
        <v>9302</v>
      </c>
      <c r="AF1379" s="15" t="s">
        <v>5096</v>
      </c>
      <c r="AG1379" s="15" t="s">
        <v>9312</v>
      </c>
    </row>
    <row r="1380" spans="1:33" x14ac:dyDescent="0.45">
      <c r="A1380" s="15">
        <v>1001373</v>
      </c>
      <c r="B1380" s="15" t="s">
        <v>26</v>
      </c>
      <c r="C1380" s="18">
        <v>603785197</v>
      </c>
      <c r="D1380" s="15">
        <v>1200</v>
      </c>
      <c r="E1380" s="15" t="s">
        <v>70</v>
      </c>
      <c r="F1380" s="15" t="s">
        <v>15253</v>
      </c>
      <c r="G1380" s="15" t="s">
        <v>29</v>
      </c>
      <c r="H1380" s="15" t="s">
        <v>6486</v>
      </c>
      <c r="I1380" s="15" t="s">
        <v>6487</v>
      </c>
      <c r="J1380" s="15" t="s">
        <v>6485</v>
      </c>
      <c r="K1380" s="15" t="s">
        <v>32</v>
      </c>
      <c r="L1380" s="15">
        <v>995476032</v>
      </c>
      <c r="M1380" s="15">
        <v>962616925</v>
      </c>
      <c r="N1380" s="15" t="s">
        <v>33</v>
      </c>
      <c r="O1380" s="15" t="s">
        <v>6488</v>
      </c>
      <c r="P1380" s="15">
        <v>30944</v>
      </c>
      <c r="Q1380" s="15" t="s">
        <v>58</v>
      </c>
      <c r="R1380" s="15" t="s">
        <v>36</v>
      </c>
      <c r="S1380" s="15" t="s">
        <v>160</v>
      </c>
      <c r="T1380" s="15" t="s">
        <v>15307</v>
      </c>
      <c r="U1380" s="15" t="s">
        <v>3401</v>
      </c>
      <c r="V1380" s="15">
        <v>962616925</v>
      </c>
      <c r="W1380" s="15" t="s">
        <v>6489</v>
      </c>
      <c r="X1380" s="15" t="s">
        <v>39</v>
      </c>
      <c r="Y1380" s="15">
        <v>0</v>
      </c>
      <c r="Z1380" s="15" t="s">
        <v>665</v>
      </c>
      <c r="AA1380" s="15" t="s">
        <v>665</v>
      </c>
      <c r="AB1380" s="15">
        <v>44446</v>
      </c>
      <c r="AC1380" s="15" t="s">
        <v>9291</v>
      </c>
      <c r="AD1380" s="15" t="s">
        <v>9292</v>
      </c>
      <c r="AE1380" s="15" t="s">
        <v>9293</v>
      </c>
      <c r="AF1380" s="15" t="s">
        <v>511</v>
      </c>
      <c r="AG1380" s="15" t="s">
        <v>9301</v>
      </c>
    </row>
    <row r="1381" spans="1:33" x14ac:dyDescent="0.45">
      <c r="A1381" s="15">
        <v>1001374</v>
      </c>
      <c r="B1381" s="15" t="s">
        <v>26</v>
      </c>
      <c r="C1381" s="18">
        <v>1756031975</v>
      </c>
      <c r="D1381" s="15">
        <v>0</v>
      </c>
      <c r="E1381" s="15" t="s">
        <v>70</v>
      </c>
      <c r="F1381" s="15" t="s">
        <v>15253</v>
      </c>
      <c r="G1381" s="15" t="s">
        <v>29</v>
      </c>
      <c r="H1381" s="15" t="s">
        <v>647</v>
      </c>
      <c r="I1381" s="15" t="s">
        <v>648</v>
      </c>
      <c r="J1381" s="15" t="s">
        <v>646</v>
      </c>
      <c r="K1381" s="15" t="s">
        <v>637</v>
      </c>
      <c r="L1381" s="15">
        <v>939145977</v>
      </c>
      <c r="M1381" s="15">
        <v>939145977</v>
      </c>
      <c r="N1381" s="15">
        <v>1</v>
      </c>
      <c r="O1381" s="15" t="s">
        <v>649</v>
      </c>
      <c r="P1381" s="15">
        <v>28705</v>
      </c>
      <c r="Q1381" s="15" t="s">
        <v>58</v>
      </c>
      <c r="R1381" s="15" t="s">
        <v>59</v>
      </c>
      <c r="S1381" s="15" t="s">
        <v>279</v>
      </c>
      <c r="T1381" s="15" t="s">
        <v>15324</v>
      </c>
      <c r="W1381" s="15" t="s">
        <v>111</v>
      </c>
      <c r="X1381" s="15" t="s">
        <v>97</v>
      </c>
      <c r="Y1381" s="15">
        <v>0</v>
      </c>
      <c r="Z1381" s="15" t="s">
        <v>665</v>
      </c>
      <c r="AC1381" s="15" t="s">
        <v>9291</v>
      </c>
      <c r="AD1381" s="15" t="s">
        <v>9292</v>
      </c>
      <c r="AE1381" s="15" t="s">
        <v>9302</v>
      </c>
      <c r="AF1381" s="15" t="s">
        <v>5096</v>
      </c>
      <c r="AG1381" s="15" t="s">
        <v>9418</v>
      </c>
    </row>
    <row r="1382" spans="1:33" x14ac:dyDescent="0.45">
      <c r="A1382" s="15">
        <v>1001375</v>
      </c>
      <c r="B1382" s="15" t="s">
        <v>26</v>
      </c>
      <c r="C1382" s="18">
        <v>1722319645</v>
      </c>
      <c r="D1382" s="15">
        <v>800</v>
      </c>
      <c r="E1382" s="15" t="s">
        <v>70</v>
      </c>
      <c r="F1382" s="15" t="s">
        <v>15253</v>
      </c>
      <c r="G1382" s="15" t="s">
        <v>29</v>
      </c>
      <c r="H1382" s="15" t="s">
        <v>6491</v>
      </c>
      <c r="I1382" s="15" t="s">
        <v>6492</v>
      </c>
      <c r="J1382" s="15" t="s">
        <v>6490</v>
      </c>
      <c r="K1382" s="15" t="s">
        <v>32</v>
      </c>
      <c r="L1382" s="15">
        <v>998029600</v>
      </c>
      <c r="M1382" s="15">
        <v>22368267</v>
      </c>
      <c r="N1382" s="15" t="s">
        <v>6493</v>
      </c>
      <c r="O1382" s="15" t="s">
        <v>6494</v>
      </c>
      <c r="P1382" s="15">
        <v>37153</v>
      </c>
      <c r="Q1382" s="15" t="s">
        <v>35</v>
      </c>
      <c r="R1382" s="15" t="s">
        <v>36</v>
      </c>
      <c r="S1382" s="15" t="s">
        <v>3723</v>
      </c>
      <c r="T1382" s="15" t="s">
        <v>15337</v>
      </c>
      <c r="U1382" s="15" t="s">
        <v>6495</v>
      </c>
      <c r="V1382" s="15">
        <v>2638267</v>
      </c>
      <c r="W1382" s="15" t="s">
        <v>6496</v>
      </c>
      <c r="X1382" s="15" t="s">
        <v>39</v>
      </c>
      <c r="Y1382" s="15">
        <v>0</v>
      </c>
      <c r="Z1382" s="15" t="s">
        <v>665</v>
      </c>
      <c r="AA1382" s="15" t="s">
        <v>609</v>
      </c>
      <c r="AB1382" s="15">
        <v>44399</v>
      </c>
      <c r="AC1382" s="15" t="s">
        <v>9291</v>
      </c>
      <c r="AD1382" s="15" t="s">
        <v>9292</v>
      </c>
      <c r="AE1382" s="15" t="s">
        <v>9302</v>
      </c>
      <c r="AF1382" s="15" t="s">
        <v>5096</v>
      </c>
      <c r="AG1382" s="15" t="s">
        <v>9312</v>
      </c>
    </row>
    <row r="1383" spans="1:33" x14ac:dyDescent="0.45">
      <c r="A1383" s="15">
        <v>1001376</v>
      </c>
      <c r="B1383" s="15" t="s">
        <v>26</v>
      </c>
      <c r="C1383" s="18">
        <v>1711613016</v>
      </c>
      <c r="D1383" s="15">
        <v>1500</v>
      </c>
      <c r="E1383" s="15" t="s">
        <v>70</v>
      </c>
      <c r="F1383" s="15" t="s">
        <v>15253</v>
      </c>
      <c r="G1383" s="15" t="s">
        <v>29</v>
      </c>
      <c r="H1383" s="15" t="s">
        <v>6498</v>
      </c>
      <c r="I1383" s="15" t="s">
        <v>6499</v>
      </c>
      <c r="J1383" s="15" t="s">
        <v>6497</v>
      </c>
      <c r="K1383" s="15" t="s">
        <v>32</v>
      </c>
      <c r="L1383" s="15">
        <v>991848572</v>
      </c>
      <c r="M1383" s="15">
        <v>25122180</v>
      </c>
      <c r="N1383" s="15" t="s">
        <v>6500</v>
      </c>
      <c r="O1383" s="15" t="s">
        <v>6501</v>
      </c>
      <c r="P1383" s="15">
        <v>26326</v>
      </c>
      <c r="Q1383" s="15" t="s">
        <v>58</v>
      </c>
      <c r="R1383" s="15" t="s">
        <v>59</v>
      </c>
      <c r="S1383" s="15" t="s">
        <v>3813</v>
      </c>
      <c r="T1383" s="15" t="s">
        <v>15347</v>
      </c>
      <c r="U1383" s="15" t="s">
        <v>6502</v>
      </c>
      <c r="V1383" s="15">
        <v>991848572</v>
      </c>
      <c r="W1383" s="15" t="s">
        <v>6503</v>
      </c>
      <c r="X1383" s="15" t="s">
        <v>39</v>
      </c>
      <c r="Y1383" s="15">
        <v>1</v>
      </c>
      <c r="Z1383" s="15" t="s">
        <v>665</v>
      </c>
      <c r="AA1383" s="15" t="s">
        <v>665</v>
      </c>
      <c r="AB1383" s="15">
        <v>44404</v>
      </c>
      <c r="AC1383" s="15" t="s">
        <v>9291</v>
      </c>
      <c r="AD1383" s="15" t="s">
        <v>9296</v>
      </c>
      <c r="AE1383" s="15" t="s">
        <v>9302</v>
      </c>
      <c r="AF1383" s="15" t="s">
        <v>5096</v>
      </c>
      <c r="AG1383" s="15" t="s">
        <v>9312</v>
      </c>
    </row>
    <row r="1384" spans="1:33" x14ac:dyDescent="0.45">
      <c r="A1384" s="15">
        <v>1001377</v>
      </c>
      <c r="B1384" s="15" t="s">
        <v>26</v>
      </c>
      <c r="C1384" s="18">
        <v>604859397</v>
      </c>
      <c r="D1384" s="15">
        <v>1284</v>
      </c>
      <c r="E1384" s="15" t="s">
        <v>28</v>
      </c>
      <c r="F1384" s="15" t="s">
        <v>15253</v>
      </c>
      <c r="G1384" s="15" t="s">
        <v>29</v>
      </c>
      <c r="H1384" s="15" t="s">
        <v>6505</v>
      </c>
      <c r="I1384" s="15" t="s">
        <v>6506</v>
      </c>
      <c r="J1384" s="15" t="s">
        <v>6504</v>
      </c>
      <c r="K1384" s="15" t="s">
        <v>32</v>
      </c>
      <c r="L1384" s="15">
        <v>967915548</v>
      </c>
      <c r="M1384" s="15">
        <v>967915548</v>
      </c>
      <c r="N1384" s="15" t="s">
        <v>6507</v>
      </c>
      <c r="O1384" s="15" t="s">
        <v>6508</v>
      </c>
      <c r="P1384" s="15">
        <v>35997</v>
      </c>
      <c r="Q1384" s="15" t="s">
        <v>35</v>
      </c>
      <c r="R1384" s="15" t="s">
        <v>59</v>
      </c>
      <c r="S1384" s="15" t="s">
        <v>6367</v>
      </c>
      <c r="T1384" s="15" t="s">
        <v>15359</v>
      </c>
      <c r="W1384" s="15" t="s">
        <v>6509</v>
      </c>
      <c r="X1384" s="15" t="s">
        <v>97</v>
      </c>
      <c r="Y1384" s="15">
        <v>0</v>
      </c>
      <c r="Z1384" s="15" t="s">
        <v>74</v>
      </c>
      <c r="AA1384" s="15" t="s">
        <v>74</v>
      </c>
      <c r="AB1384" s="15">
        <v>44433</v>
      </c>
      <c r="AC1384" s="15" t="s">
        <v>9291</v>
      </c>
      <c r="AD1384" s="15" t="s">
        <v>9292</v>
      </c>
      <c r="AE1384" s="15" t="s">
        <v>9293</v>
      </c>
      <c r="AF1384" s="15" t="s">
        <v>511</v>
      </c>
      <c r="AG1384" s="15" t="s">
        <v>9294</v>
      </c>
    </row>
    <row r="1385" spans="1:33" x14ac:dyDescent="0.45">
      <c r="A1385" s="15">
        <v>1001378</v>
      </c>
      <c r="B1385" s="15" t="s">
        <v>26</v>
      </c>
      <c r="C1385" s="18">
        <v>600891345</v>
      </c>
      <c r="D1385" s="15">
        <v>330</v>
      </c>
      <c r="E1385" s="15" t="s">
        <v>28</v>
      </c>
      <c r="F1385" s="15" t="s">
        <v>15253</v>
      </c>
      <c r="G1385" s="15" t="s">
        <v>29</v>
      </c>
      <c r="H1385" s="15" t="s">
        <v>2658</v>
      </c>
      <c r="I1385" s="15" t="s">
        <v>674</v>
      </c>
      <c r="J1385" s="15" t="s">
        <v>6510</v>
      </c>
      <c r="K1385" s="15" t="s">
        <v>32</v>
      </c>
      <c r="L1385" s="15">
        <v>23413118</v>
      </c>
      <c r="M1385" s="15">
        <v>967734384</v>
      </c>
      <c r="N1385" s="15" t="s">
        <v>33</v>
      </c>
      <c r="O1385" s="15" t="s">
        <v>6511</v>
      </c>
      <c r="P1385" s="15">
        <v>15479</v>
      </c>
      <c r="Q1385" s="15" t="s">
        <v>991</v>
      </c>
      <c r="R1385" s="15" t="s">
        <v>59</v>
      </c>
      <c r="S1385" s="15" t="s">
        <v>279</v>
      </c>
      <c r="T1385" s="15" t="s">
        <v>15324</v>
      </c>
      <c r="W1385" s="15" t="s">
        <v>6511</v>
      </c>
      <c r="X1385" s="15" t="s">
        <v>39</v>
      </c>
      <c r="Y1385" s="15">
        <v>0</v>
      </c>
      <c r="Z1385" s="15" t="s">
        <v>1125</v>
      </c>
      <c r="AA1385" s="15" t="s">
        <v>609</v>
      </c>
      <c r="AB1385" s="15">
        <v>44401</v>
      </c>
      <c r="AC1385" s="15" t="s">
        <v>9291</v>
      </c>
      <c r="AD1385" s="15" t="s">
        <v>9295</v>
      </c>
      <c r="AE1385" s="15" t="s">
        <v>9293</v>
      </c>
      <c r="AF1385" s="15" t="s">
        <v>511</v>
      </c>
      <c r="AG1385" s="15" t="s">
        <v>9294</v>
      </c>
    </row>
    <row r="1386" spans="1:33" x14ac:dyDescent="0.45">
      <c r="A1386" s="15">
        <v>1001379</v>
      </c>
      <c r="B1386" s="15" t="s">
        <v>26</v>
      </c>
      <c r="C1386" s="18">
        <v>1723421929</v>
      </c>
      <c r="D1386" s="15">
        <v>0</v>
      </c>
      <c r="E1386" s="15" t="s">
        <v>70</v>
      </c>
      <c r="F1386" s="15" t="s">
        <v>15253</v>
      </c>
      <c r="G1386" s="15" t="s">
        <v>29</v>
      </c>
      <c r="H1386" s="15" t="s">
        <v>6513</v>
      </c>
      <c r="I1386" s="15" t="s">
        <v>6514</v>
      </c>
      <c r="J1386" s="15" t="s">
        <v>6512</v>
      </c>
      <c r="K1386" s="15" t="s">
        <v>32</v>
      </c>
      <c r="L1386" s="15">
        <v>995113071</v>
      </c>
      <c r="M1386" s="15">
        <v>2493096</v>
      </c>
      <c r="N1386" s="15" t="s">
        <v>6515</v>
      </c>
      <c r="O1386" s="15" t="s">
        <v>6516</v>
      </c>
      <c r="P1386" s="15">
        <v>35261</v>
      </c>
      <c r="Q1386" s="15" t="s">
        <v>58</v>
      </c>
      <c r="R1386" s="15" t="s">
        <v>59</v>
      </c>
      <c r="S1386" s="15" t="s">
        <v>79</v>
      </c>
      <c r="T1386" s="15" t="s">
        <v>79</v>
      </c>
      <c r="U1386" s="15" t="s">
        <v>6517</v>
      </c>
      <c r="V1386" s="15" t="s">
        <v>33</v>
      </c>
      <c r="W1386" s="15" t="s">
        <v>34</v>
      </c>
      <c r="X1386" s="15" t="s">
        <v>97</v>
      </c>
      <c r="Y1386" s="15">
        <v>2</v>
      </c>
      <c r="Z1386" s="15" t="s">
        <v>665</v>
      </c>
      <c r="AC1386" s="15" t="s">
        <v>9291</v>
      </c>
      <c r="AD1386" s="15" t="s">
        <v>9292</v>
      </c>
      <c r="AE1386" s="15" t="s">
        <v>9302</v>
      </c>
      <c r="AF1386" s="15" t="s">
        <v>5096</v>
      </c>
      <c r="AG1386" s="15" t="s">
        <v>9312</v>
      </c>
    </row>
    <row r="1387" spans="1:33" x14ac:dyDescent="0.45">
      <c r="A1387" s="15">
        <v>1001380</v>
      </c>
      <c r="B1387" s="15" t="s">
        <v>26</v>
      </c>
      <c r="C1387" s="18">
        <v>603349499</v>
      </c>
      <c r="D1387" s="15">
        <v>300</v>
      </c>
      <c r="E1387" s="15" t="s">
        <v>70</v>
      </c>
      <c r="F1387" s="15" t="s">
        <v>15253</v>
      </c>
      <c r="G1387" s="15" t="s">
        <v>29</v>
      </c>
      <c r="H1387" s="15" t="s">
        <v>6519</v>
      </c>
      <c r="I1387" s="15" t="s">
        <v>6520</v>
      </c>
      <c r="J1387" s="15" t="s">
        <v>6518</v>
      </c>
      <c r="K1387" s="15" t="s">
        <v>32</v>
      </c>
      <c r="L1387" s="15" t="s">
        <v>33</v>
      </c>
      <c r="M1387" s="15" t="s">
        <v>33</v>
      </c>
      <c r="N1387" s="15" t="s">
        <v>33</v>
      </c>
      <c r="O1387" s="15" t="s">
        <v>6521</v>
      </c>
      <c r="P1387" s="15">
        <v>20920</v>
      </c>
      <c r="Q1387" s="15" t="s">
        <v>35</v>
      </c>
      <c r="R1387" s="15" t="s">
        <v>59</v>
      </c>
      <c r="S1387" s="15" t="s">
        <v>5925</v>
      </c>
      <c r="T1387" s="15" t="s">
        <v>15357</v>
      </c>
      <c r="V1387" s="15" t="s">
        <v>33</v>
      </c>
      <c r="W1387" s="15" t="s">
        <v>6522</v>
      </c>
      <c r="X1387" s="15" t="s">
        <v>39</v>
      </c>
      <c r="Y1387" s="15">
        <v>0</v>
      </c>
      <c r="Z1387" s="15" t="s">
        <v>665</v>
      </c>
      <c r="AA1387" s="15" t="s">
        <v>665</v>
      </c>
      <c r="AB1387" s="15">
        <v>44410</v>
      </c>
      <c r="AC1387" s="15" t="s">
        <v>9291</v>
      </c>
      <c r="AD1387" s="15" t="s">
        <v>9295</v>
      </c>
      <c r="AE1387" s="15" t="s">
        <v>9293</v>
      </c>
      <c r="AF1387" s="15" t="s">
        <v>9343</v>
      </c>
      <c r="AG1387" s="15" t="s">
        <v>9344</v>
      </c>
    </row>
    <row r="1388" spans="1:33" x14ac:dyDescent="0.45">
      <c r="A1388" s="15">
        <v>1001381</v>
      </c>
      <c r="B1388" s="15" t="s">
        <v>26</v>
      </c>
      <c r="C1388" s="18">
        <v>1719884445</v>
      </c>
      <c r="D1388" s="15">
        <v>700</v>
      </c>
      <c r="E1388" s="15" t="s">
        <v>28</v>
      </c>
      <c r="F1388" s="15" t="s">
        <v>15253</v>
      </c>
      <c r="G1388" s="15" t="s">
        <v>29</v>
      </c>
      <c r="H1388" s="15" t="s">
        <v>641</v>
      </c>
      <c r="I1388" s="15" t="s">
        <v>6524</v>
      </c>
      <c r="J1388" s="15" t="s">
        <v>6523</v>
      </c>
      <c r="K1388" s="15" t="s">
        <v>32</v>
      </c>
      <c r="L1388" s="15">
        <v>967340229</v>
      </c>
      <c r="M1388" s="15">
        <v>967340229</v>
      </c>
      <c r="N1388" s="15" t="s">
        <v>33</v>
      </c>
      <c r="O1388" s="15" t="s">
        <v>6525</v>
      </c>
      <c r="P1388" s="15">
        <v>32203</v>
      </c>
      <c r="Q1388" s="15" t="s">
        <v>35</v>
      </c>
      <c r="R1388" s="15" t="s">
        <v>36</v>
      </c>
      <c r="S1388" s="15" t="s">
        <v>348</v>
      </c>
      <c r="T1388" s="15" t="s">
        <v>15325</v>
      </c>
      <c r="U1388" s="15" t="s">
        <v>33</v>
      </c>
      <c r="V1388" s="15" t="s">
        <v>33</v>
      </c>
      <c r="W1388" s="15" t="s">
        <v>34</v>
      </c>
      <c r="X1388" s="15" t="s">
        <v>39</v>
      </c>
      <c r="Y1388" s="15">
        <v>2</v>
      </c>
      <c r="Z1388" s="15" t="s">
        <v>665</v>
      </c>
      <c r="AA1388" s="15" t="s">
        <v>665</v>
      </c>
      <c r="AB1388" s="15">
        <v>44440</v>
      </c>
      <c r="AC1388" s="15" t="s">
        <v>9291</v>
      </c>
      <c r="AD1388" s="15" t="s">
        <v>9295</v>
      </c>
      <c r="AE1388" s="15" t="s">
        <v>9302</v>
      </c>
      <c r="AF1388" s="15" t="s">
        <v>5096</v>
      </c>
      <c r="AG1388" s="15" t="s">
        <v>9353</v>
      </c>
    </row>
    <row r="1389" spans="1:33" x14ac:dyDescent="0.45">
      <c r="A1389" s="15">
        <v>1001382</v>
      </c>
      <c r="B1389" s="15" t="s">
        <v>26</v>
      </c>
      <c r="C1389" s="18">
        <v>1711680379</v>
      </c>
      <c r="D1389" s="15">
        <v>800</v>
      </c>
      <c r="E1389" s="15" t="s">
        <v>70</v>
      </c>
      <c r="F1389" s="15" t="s">
        <v>15253</v>
      </c>
      <c r="G1389" s="15" t="s">
        <v>29</v>
      </c>
      <c r="H1389" s="15" t="s">
        <v>6527</v>
      </c>
      <c r="I1389" s="15" t="s">
        <v>6528</v>
      </c>
      <c r="J1389" s="15" t="s">
        <v>6526</v>
      </c>
      <c r="K1389" s="15" t="s">
        <v>32</v>
      </c>
      <c r="L1389" s="15">
        <v>9984343924</v>
      </c>
      <c r="M1389" s="15">
        <v>998434392</v>
      </c>
      <c r="N1389" s="15" t="s">
        <v>6529</v>
      </c>
      <c r="O1389" s="15" t="s">
        <v>6530</v>
      </c>
      <c r="P1389" s="15">
        <v>27051</v>
      </c>
      <c r="Q1389" s="15" t="s">
        <v>58</v>
      </c>
      <c r="R1389" s="15" t="s">
        <v>36</v>
      </c>
      <c r="S1389" s="15" t="s">
        <v>255</v>
      </c>
      <c r="T1389" s="15" t="s">
        <v>15325</v>
      </c>
      <c r="U1389" s="15" t="s">
        <v>6531</v>
      </c>
      <c r="W1389" s="15" t="s">
        <v>6532</v>
      </c>
      <c r="X1389" s="15" t="s">
        <v>39</v>
      </c>
      <c r="Y1389" s="15">
        <v>0</v>
      </c>
      <c r="Z1389" s="15" t="s">
        <v>1125</v>
      </c>
      <c r="AA1389" s="15" t="s">
        <v>609</v>
      </c>
      <c r="AB1389" s="15">
        <v>44413</v>
      </c>
      <c r="AC1389" s="15" t="s">
        <v>9291</v>
      </c>
      <c r="AD1389" s="15" t="s">
        <v>9292</v>
      </c>
      <c r="AE1389" s="15" t="s">
        <v>9302</v>
      </c>
      <c r="AF1389" s="15" t="s">
        <v>5096</v>
      </c>
      <c r="AG1389" s="15" t="s">
        <v>9311</v>
      </c>
    </row>
    <row r="1390" spans="1:33" x14ac:dyDescent="0.45">
      <c r="A1390" s="15">
        <v>1001383</v>
      </c>
      <c r="B1390" s="15" t="s">
        <v>26</v>
      </c>
      <c r="C1390" s="18">
        <v>602849960</v>
      </c>
      <c r="D1390" s="15">
        <v>5000</v>
      </c>
      <c r="E1390" s="15" t="s">
        <v>28</v>
      </c>
      <c r="F1390" s="15" t="s">
        <v>15253</v>
      </c>
      <c r="G1390" s="15" t="s">
        <v>29</v>
      </c>
      <c r="H1390" s="15" t="s">
        <v>6534</v>
      </c>
      <c r="I1390" s="15" t="s">
        <v>6535</v>
      </c>
      <c r="J1390" s="15" t="s">
        <v>6533</v>
      </c>
      <c r="K1390" s="15" t="s">
        <v>32</v>
      </c>
      <c r="L1390" s="15">
        <v>967049055</v>
      </c>
      <c r="M1390" s="15">
        <v>967049055</v>
      </c>
      <c r="N1390" s="15" t="s">
        <v>33</v>
      </c>
      <c r="O1390" s="15" t="s">
        <v>6536</v>
      </c>
      <c r="P1390" s="15">
        <v>28180</v>
      </c>
      <c r="Q1390" s="15" t="s">
        <v>58</v>
      </c>
      <c r="R1390" s="15" t="s">
        <v>59</v>
      </c>
      <c r="S1390" s="15" t="s">
        <v>6537</v>
      </c>
      <c r="T1390" s="15" t="s">
        <v>15350</v>
      </c>
      <c r="U1390" s="15" t="s">
        <v>6538</v>
      </c>
      <c r="V1390" s="15">
        <v>967049055</v>
      </c>
      <c r="W1390" s="15" t="s">
        <v>6539</v>
      </c>
      <c r="X1390" s="15" t="s">
        <v>39</v>
      </c>
      <c r="Y1390" s="15">
        <v>5</v>
      </c>
      <c r="Z1390" s="15" t="s">
        <v>665</v>
      </c>
      <c r="AA1390" s="15" t="s">
        <v>665</v>
      </c>
      <c r="AB1390" s="15">
        <v>44404</v>
      </c>
      <c r="AC1390" s="15" t="s">
        <v>9291</v>
      </c>
      <c r="AD1390" s="15" t="s">
        <v>9292</v>
      </c>
      <c r="AE1390" s="15" t="s">
        <v>9293</v>
      </c>
      <c r="AF1390" s="15" t="s">
        <v>9343</v>
      </c>
      <c r="AG1390" s="15" t="s">
        <v>9344</v>
      </c>
    </row>
    <row r="1391" spans="1:33" x14ac:dyDescent="0.45">
      <c r="A1391" s="15">
        <v>1001384</v>
      </c>
      <c r="B1391" s="15" t="s">
        <v>26</v>
      </c>
      <c r="C1391" s="18">
        <v>1705942033</v>
      </c>
      <c r="D1391" s="15">
        <v>700</v>
      </c>
      <c r="E1391" s="15" t="s">
        <v>70</v>
      </c>
      <c r="F1391" s="15" t="s">
        <v>15253</v>
      </c>
      <c r="G1391" s="15" t="s">
        <v>29</v>
      </c>
      <c r="H1391" s="15" t="s">
        <v>1162</v>
      </c>
      <c r="I1391" s="15" t="s">
        <v>1008</v>
      </c>
      <c r="J1391" s="15" t="s">
        <v>6540</v>
      </c>
      <c r="K1391" s="15" t="s">
        <v>32</v>
      </c>
      <c r="L1391" s="15">
        <v>995459618</v>
      </c>
      <c r="M1391" s="15">
        <v>2496784</v>
      </c>
      <c r="N1391" s="15" t="s">
        <v>6541</v>
      </c>
      <c r="O1391" s="15" t="s">
        <v>6542</v>
      </c>
      <c r="P1391" s="15">
        <v>23012</v>
      </c>
      <c r="Q1391" s="15" t="s">
        <v>35</v>
      </c>
      <c r="R1391" s="15" t="s">
        <v>59</v>
      </c>
      <c r="S1391" s="15" t="s">
        <v>6543</v>
      </c>
      <c r="T1391" s="15" t="s">
        <v>15350</v>
      </c>
      <c r="V1391" s="15">
        <v>995459618</v>
      </c>
      <c r="W1391" s="15" t="s">
        <v>6544</v>
      </c>
      <c r="X1391" s="15" t="s">
        <v>39</v>
      </c>
      <c r="Y1391" s="15">
        <v>0</v>
      </c>
      <c r="Z1391" s="15" t="s">
        <v>609</v>
      </c>
      <c r="AA1391" s="15" t="s">
        <v>609</v>
      </c>
      <c r="AB1391" s="15">
        <v>44404</v>
      </c>
      <c r="AC1391" s="15" t="s">
        <v>9291</v>
      </c>
      <c r="AD1391" s="15" t="s">
        <v>9292</v>
      </c>
      <c r="AE1391" s="15" t="s">
        <v>9302</v>
      </c>
      <c r="AF1391" s="15" t="s">
        <v>5096</v>
      </c>
      <c r="AG1391" s="15" t="s">
        <v>9312</v>
      </c>
    </row>
    <row r="1392" spans="1:33" x14ac:dyDescent="0.45">
      <c r="A1392" s="15">
        <v>1001385</v>
      </c>
      <c r="B1392" s="15" t="s">
        <v>26</v>
      </c>
      <c r="C1392" s="18">
        <v>1729196244</v>
      </c>
      <c r="D1392" s="15">
        <v>400</v>
      </c>
      <c r="E1392" s="15" t="s">
        <v>70</v>
      </c>
      <c r="F1392" s="15" t="s">
        <v>15253</v>
      </c>
      <c r="G1392" s="15" t="s">
        <v>29</v>
      </c>
      <c r="H1392" s="15" t="s">
        <v>6546</v>
      </c>
      <c r="I1392" s="15" t="s">
        <v>6547</v>
      </c>
      <c r="J1392" s="15" t="s">
        <v>6545</v>
      </c>
      <c r="K1392" s="15" t="s">
        <v>32</v>
      </c>
      <c r="L1392" s="15">
        <v>958734241</v>
      </c>
      <c r="M1392" s="15">
        <v>958734241</v>
      </c>
      <c r="N1392" s="15" t="s">
        <v>6548</v>
      </c>
      <c r="O1392" s="15" t="s">
        <v>6549</v>
      </c>
      <c r="P1392" s="15">
        <v>37767</v>
      </c>
      <c r="Q1392" s="15" t="s">
        <v>35</v>
      </c>
      <c r="R1392" s="15" t="s">
        <v>36</v>
      </c>
      <c r="S1392" s="15" t="s">
        <v>6550</v>
      </c>
      <c r="T1392" s="15" t="s">
        <v>15345</v>
      </c>
      <c r="U1392" s="15" t="s">
        <v>6551</v>
      </c>
      <c r="V1392" s="15">
        <v>958734241</v>
      </c>
      <c r="W1392" s="15" t="s">
        <v>6552</v>
      </c>
      <c r="X1392" s="15" t="s">
        <v>39</v>
      </c>
      <c r="Y1392" s="15">
        <v>0</v>
      </c>
      <c r="Z1392" s="15" t="s">
        <v>665</v>
      </c>
      <c r="AA1392" s="15" t="s">
        <v>665</v>
      </c>
      <c r="AB1392" s="15">
        <v>44415</v>
      </c>
      <c r="AC1392" s="15" t="s">
        <v>9291</v>
      </c>
      <c r="AD1392" s="15" t="s">
        <v>9292</v>
      </c>
      <c r="AE1392" s="15" t="s">
        <v>9302</v>
      </c>
      <c r="AF1392" s="15" t="s">
        <v>5096</v>
      </c>
      <c r="AG1392" s="15" t="s">
        <v>9312</v>
      </c>
    </row>
    <row r="1393" spans="1:33" x14ac:dyDescent="0.45">
      <c r="A1393" s="15">
        <v>1001386</v>
      </c>
      <c r="B1393" s="15" t="s">
        <v>26</v>
      </c>
      <c r="C1393" s="18">
        <v>1313347633</v>
      </c>
      <c r="D1393" s="15">
        <v>0</v>
      </c>
      <c r="E1393" s="15" t="s">
        <v>70</v>
      </c>
      <c r="F1393" s="15" t="s">
        <v>15253</v>
      </c>
      <c r="G1393" s="15" t="s">
        <v>29</v>
      </c>
      <c r="H1393" s="15" t="s">
        <v>6554</v>
      </c>
      <c r="I1393" s="15" t="s">
        <v>6555</v>
      </c>
      <c r="J1393" s="15" t="s">
        <v>6553</v>
      </c>
      <c r="K1393" s="15" t="s">
        <v>32</v>
      </c>
      <c r="L1393" s="15">
        <v>990861483</v>
      </c>
      <c r="M1393" s="15">
        <v>25125921</v>
      </c>
      <c r="N1393" s="15" t="s">
        <v>6556</v>
      </c>
      <c r="O1393" s="15" t="s">
        <v>6557</v>
      </c>
      <c r="P1393" s="15">
        <v>33098</v>
      </c>
      <c r="Q1393" s="15" t="s">
        <v>35</v>
      </c>
      <c r="R1393" s="15" t="s">
        <v>36</v>
      </c>
      <c r="S1393" s="15" t="s">
        <v>171</v>
      </c>
      <c r="T1393" s="15" t="s">
        <v>15306</v>
      </c>
      <c r="U1393" s="15" t="s">
        <v>33</v>
      </c>
      <c r="W1393" s="15" t="s">
        <v>1584</v>
      </c>
      <c r="X1393" s="15" t="s">
        <v>39</v>
      </c>
      <c r="Y1393" s="15">
        <v>3</v>
      </c>
      <c r="Z1393" s="15" t="s">
        <v>665</v>
      </c>
      <c r="AC1393" s="15" t="s">
        <v>9291</v>
      </c>
      <c r="AD1393" s="15" t="s">
        <v>9292</v>
      </c>
      <c r="AE1393" s="15" t="s">
        <v>9427</v>
      </c>
      <c r="AF1393" s="15" t="s">
        <v>9548</v>
      </c>
      <c r="AG1393" s="15" t="s">
        <v>9548</v>
      </c>
    </row>
    <row r="1394" spans="1:33" x14ac:dyDescent="0.45">
      <c r="A1394" s="15">
        <v>1001387</v>
      </c>
      <c r="B1394" s="15" t="s">
        <v>26</v>
      </c>
      <c r="C1394" s="18">
        <v>1714032370</v>
      </c>
      <c r="D1394" s="15">
        <v>0</v>
      </c>
      <c r="E1394" s="15" t="s">
        <v>70</v>
      </c>
      <c r="F1394" s="15" t="s">
        <v>15253</v>
      </c>
      <c r="G1394" s="15" t="s">
        <v>29</v>
      </c>
      <c r="H1394" s="15" t="s">
        <v>6559</v>
      </c>
      <c r="I1394" s="15" t="s">
        <v>4530</v>
      </c>
      <c r="J1394" s="15" t="s">
        <v>6558</v>
      </c>
      <c r="K1394" s="15" t="s">
        <v>32</v>
      </c>
      <c r="L1394" s="15" t="s">
        <v>33</v>
      </c>
      <c r="M1394" s="15" t="s">
        <v>33</v>
      </c>
      <c r="N1394" s="15" t="s">
        <v>33</v>
      </c>
      <c r="O1394" s="15" t="s">
        <v>34</v>
      </c>
      <c r="P1394" s="15">
        <v>27772</v>
      </c>
      <c r="Q1394" s="15" t="s">
        <v>991</v>
      </c>
      <c r="R1394" s="15" t="s">
        <v>36</v>
      </c>
      <c r="S1394" s="15" t="s">
        <v>83</v>
      </c>
      <c r="T1394" s="15" t="s">
        <v>15306</v>
      </c>
      <c r="U1394" s="15" t="s">
        <v>33</v>
      </c>
      <c r="V1394" s="15" t="s">
        <v>33</v>
      </c>
      <c r="W1394" s="15" t="s">
        <v>1075</v>
      </c>
      <c r="X1394" s="15" t="s">
        <v>97</v>
      </c>
      <c r="Y1394" s="15">
        <v>0</v>
      </c>
      <c r="Z1394" s="15" t="s">
        <v>665</v>
      </c>
      <c r="AC1394" s="15" t="s">
        <v>9291</v>
      </c>
      <c r="AD1394" s="15" t="s">
        <v>9295</v>
      </c>
      <c r="AE1394" s="15" t="s">
        <v>9302</v>
      </c>
      <c r="AF1394" s="15" t="s">
        <v>5096</v>
      </c>
      <c r="AG1394" s="15" t="s">
        <v>9312</v>
      </c>
    </row>
    <row r="1395" spans="1:33" x14ac:dyDescent="0.45">
      <c r="A1395" s="15">
        <v>1001388</v>
      </c>
      <c r="B1395" s="15" t="s">
        <v>26</v>
      </c>
      <c r="C1395" s="18">
        <v>1714550520</v>
      </c>
      <c r="D1395" s="15">
        <v>0</v>
      </c>
      <c r="E1395" s="15" t="s">
        <v>70</v>
      </c>
      <c r="F1395" s="15" t="s">
        <v>15253</v>
      </c>
      <c r="G1395" s="15" t="s">
        <v>29</v>
      </c>
      <c r="H1395" s="15" t="s">
        <v>6561</v>
      </c>
      <c r="I1395" s="15" t="s">
        <v>6562</v>
      </c>
      <c r="J1395" s="15" t="s">
        <v>6560</v>
      </c>
      <c r="K1395" s="15" t="s">
        <v>32</v>
      </c>
      <c r="L1395" s="15">
        <v>984239555</v>
      </c>
      <c r="M1395" s="15" t="s">
        <v>1020</v>
      </c>
      <c r="N1395" s="15" t="s">
        <v>33</v>
      </c>
      <c r="O1395" s="15" t="s">
        <v>6563</v>
      </c>
      <c r="P1395" s="15">
        <v>30796</v>
      </c>
      <c r="Q1395" s="15" t="s">
        <v>58</v>
      </c>
      <c r="R1395" s="15" t="s">
        <v>59</v>
      </c>
      <c r="S1395" s="15" t="s">
        <v>197</v>
      </c>
      <c r="T1395" s="15" t="s">
        <v>197</v>
      </c>
      <c r="U1395" s="15" t="s">
        <v>33</v>
      </c>
      <c r="V1395" s="15" t="s">
        <v>33</v>
      </c>
      <c r="W1395" s="15" t="s">
        <v>34</v>
      </c>
      <c r="X1395" s="15" t="s">
        <v>97</v>
      </c>
      <c r="Y1395" s="15">
        <v>0</v>
      </c>
      <c r="Z1395" s="15" t="s">
        <v>665</v>
      </c>
      <c r="AA1395" s="15" t="s">
        <v>74</v>
      </c>
      <c r="AB1395" s="15">
        <v>44405</v>
      </c>
      <c r="AC1395" s="15" t="s">
        <v>9291</v>
      </c>
      <c r="AD1395" s="15" t="s">
        <v>9329</v>
      </c>
      <c r="AE1395" s="15" t="s">
        <v>9302</v>
      </c>
      <c r="AF1395" s="15" t="s">
        <v>5096</v>
      </c>
      <c r="AG1395" s="15" t="s">
        <v>9312</v>
      </c>
    </row>
    <row r="1396" spans="1:33" x14ac:dyDescent="0.45">
      <c r="A1396" s="15">
        <v>1001389</v>
      </c>
      <c r="B1396" s="15" t="s">
        <v>26</v>
      </c>
      <c r="C1396" s="18">
        <v>1715691240</v>
      </c>
      <c r="D1396" s="15">
        <v>0</v>
      </c>
      <c r="E1396" s="15" t="s">
        <v>70</v>
      </c>
      <c r="F1396" s="15" t="s">
        <v>15253</v>
      </c>
      <c r="G1396" s="15" t="s">
        <v>29</v>
      </c>
      <c r="H1396" s="15" t="s">
        <v>6565</v>
      </c>
      <c r="I1396" s="15" t="s">
        <v>5994</v>
      </c>
      <c r="J1396" s="15" t="s">
        <v>6564</v>
      </c>
      <c r="K1396" s="15" t="s">
        <v>32</v>
      </c>
      <c r="L1396" s="15">
        <v>939580301</v>
      </c>
      <c r="M1396" s="15">
        <v>939580301</v>
      </c>
      <c r="N1396" s="15" t="s">
        <v>33</v>
      </c>
      <c r="O1396" s="15" t="s">
        <v>6566</v>
      </c>
      <c r="P1396" s="15">
        <v>34608</v>
      </c>
      <c r="Q1396" s="15" t="s">
        <v>58</v>
      </c>
      <c r="R1396" s="15" t="s">
        <v>59</v>
      </c>
      <c r="S1396" s="15" t="s">
        <v>6567</v>
      </c>
      <c r="T1396" s="15" t="s">
        <v>15351</v>
      </c>
      <c r="U1396" s="15" t="s">
        <v>3580</v>
      </c>
      <c r="W1396" s="15" t="s">
        <v>6566</v>
      </c>
      <c r="X1396" s="15" t="s">
        <v>39</v>
      </c>
      <c r="Y1396" s="15">
        <v>0</v>
      </c>
      <c r="Z1396" s="15" t="s">
        <v>1125</v>
      </c>
      <c r="AC1396" s="15" t="s">
        <v>9291</v>
      </c>
      <c r="AD1396" s="15" t="s">
        <v>9292</v>
      </c>
      <c r="AE1396" s="15" t="s">
        <v>9302</v>
      </c>
      <c r="AF1396" s="15" t="s">
        <v>5096</v>
      </c>
      <c r="AG1396" s="15" t="s">
        <v>9495</v>
      </c>
    </row>
    <row r="1397" spans="1:33" x14ac:dyDescent="0.45">
      <c r="A1397" s="15">
        <v>1001390</v>
      </c>
      <c r="B1397" s="15" t="s">
        <v>26</v>
      </c>
      <c r="C1397" s="18">
        <v>922829882</v>
      </c>
      <c r="D1397" s="15">
        <v>1000</v>
      </c>
      <c r="E1397" s="15" t="s">
        <v>28</v>
      </c>
      <c r="F1397" s="15" t="s">
        <v>15253</v>
      </c>
      <c r="G1397" s="15" t="s">
        <v>29</v>
      </c>
      <c r="H1397" s="15" t="s">
        <v>2723</v>
      </c>
      <c r="I1397" s="15" t="s">
        <v>6569</v>
      </c>
      <c r="J1397" s="15" t="s">
        <v>6568</v>
      </c>
      <c r="K1397" s="15" t="s">
        <v>32</v>
      </c>
      <c r="L1397" s="15">
        <v>990341535</v>
      </c>
      <c r="M1397" s="15">
        <v>990341535</v>
      </c>
      <c r="N1397" s="15" t="s">
        <v>33</v>
      </c>
      <c r="O1397" s="15" t="s">
        <v>6570</v>
      </c>
      <c r="P1397" s="15">
        <v>30091</v>
      </c>
      <c r="Q1397" s="15" t="s">
        <v>409</v>
      </c>
      <c r="R1397" s="15" t="s">
        <v>59</v>
      </c>
      <c r="S1397" s="15" t="s">
        <v>348</v>
      </c>
      <c r="T1397" s="15" t="s">
        <v>15325</v>
      </c>
      <c r="U1397" s="15" t="s">
        <v>6571</v>
      </c>
      <c r="V1397" s="15">
        <v>990341535</v>
      </c>
      <c r="W1397" s="15" t="s">
        <v>6572</v>
      </c>
      <c r="X1397" s="15" t="s">
        <v>39</v>
      </c>
      <c r="Y1397" s="15">
        <v>0</v>
      </c>
      <c r="Z1397" s="15" t="s">
        <v>665</v>
      </c>
      <c r="AA1397" s="15" t="s">
        <v>665</v>
      </c>
      <c r="AB1397" s="15">
        <v>44410</v>
      </c>
      <c r="AC1397" s="15" t="s">
        <v>9291</v>
      </c>
      <c r="AD1397" s="15" t="s">
        <v>9295</v>
      </c>
      <c r="AE1397" s="15" t="s">
        <v>9293</v>
      </c>
      <c r="AF1397" s="15" t="s">
        <v>9369</v>
      </c>
      <c r="AG1397" s="15" t="s">
        <v>9380</v>
      </c>
    </row>
    <row r="1398" spans="1:33" x14ac:dyDescent="0.45">
      <c r="A1398" s="15">
        <v>1001391</v>
      </c>
      <c r="B1398" s="15" t="s">
        <v>26</v>
      </c>
      <c r="C1398" s="18">
        <v>1718058322</v>
      </c>
      <c r="D1398" s="15">
        <v>0</v>
      </c>
      <c r="E1398" s="15" t="s">
        <v>70</v>
      </c>
      <c r="F1398" s="15" t="s">
        <v>15253</v>
      </c>
      <c r="G1398" s="15" t="s">
        <v>29</v>
      </c>
      <c r="H1398" s="15" t="s">
        <v>6574</v>
      </c>
      <c r="I1398" s="15" t="s">
        <v>6282</v>
      </c>
      <c r="J1398" s="15" t="s">
        <v>6573</v>
      </c>
      <c r="K1398" s="15" t="s">
        <v>32</v>
      </c>
      <c r="L1398" s="15">
        <v>987908439</v>
      </c>
      <c r="M1398" s="15">
        <v>987908439</v>
      </c>
      <c r="N1398" s="15" t="s">
        <v>6575</v>
      </c>
      <c r="O1398" s="15" t="s">
        <v>6576</v>
      </c>
      <c r="P1398" s="15">
        <v>30133</v>
      </c>
      <c r="Q1398" s="15" t="s">
        <v>35</v>
      </c>
      <c r="R1398" s="15" t="s">
        <v>59</v>
      </c>
      <c r="S1398" s="15" t="s">
        <v>6577</v>
      </c>
      <c r="T1398" s="15" t="s">
        <v>15357</v>
      </c>
      <c r="U1398" s="15" t="s">
        <v>33</v>
      </c>
      <c r="V1398" s="15" t="s">
        <v>33</v>
      </c>
      <c r="W1398" s="15" t="s">
        <v>34</v>
      </c>
      <c r="X1398" s="15" t="s">
        <v>97</v>
      </c>
      <c r="Y1398" s="15">
        <v>0</v>
      </c>
      <c r="Z1398" s="15" t="s">
        <v>665</v>
      </c>
      <c r="AC1398" s="15" t="s">
        <v>9291</v>
      </c>
      <c r="AD1398" s="15" t="s">
        <v>9292</v>
      </c>
      <c r="AE1398" s="15" t="s">
        <v>9302</v>
      </c>
      <c r="AF1398" s="15" t="s">
        <v>5096</v>
      </c>
      <c r="AG1398" s="15" t="s">
        <v>9312</v>
      </c>
    </row>
    <row r="1399" spans="1:33" x14ac:dyDescent="0.45">
      <c r="A1399" s="15">
        <v>1001392</v>
      </c>
      <c r="B1399" s="15" t="s">
        <v>26</v>
      </c>
      <c r="C1399" s="18">
        <v>1727030239</v>
      </c>
      <c r="D1399" s="15">
        <v>0</v>
      </c>
      <c r="E1399" s="15" t="s">
        <v>70</v>
      </c>
      <c r="F1399" s="15" t="s">
        <v>15253</v>
      </c>
      <c r="G1399" s="15" t="s">
        <v>29</v>
      </c>
      <c r="H1399" s="15" t="s">
        <v>6156</v>
      </c>
      <c r="I1399" s="15" t="s">
        <v>6579</v>
      </c>
      <c r="J1399" s="15" t="s">
        <v>6578</v>
      </c>
      <c r="K1399" s="15" t="s">
        <v>32</v>
      </c>
      <c r="L1399" s="15">
        <v>992069868</v>
      </c>
      <c r="M1399" s="15">
        <v>992069868</v>
      </c>
      <c r="N1399" s="15" t="s">
        <v>33</v>
      </c>
      <c r="O1399" s="15" t="s">
        <v>34</v>
      </c>
      <c r="P1399" s="15">
        <v>34198</v>
      </c>
      <c r="Q1399" s="15" t="s">
        <v>35</v>
      </c>
      <c r="R1399" s="15" t="s">
        <v>36</v>
      </c>
      <c r="S1399" s="15" t="s">
        <v>83</v>
      </c>
      <c r="T1399" s="15" t="s">
        <v>15306</v>
      </c>
      <c r="U1399" s="15" t="s">
        <v>33</v>
      </c>
      <c r="V1399" s="15" t="s">
        <v>33</v>
      </c>
      <c r="W1399" s="15" t="s">
        <v>34</v>
      </c>
      <c r="X1399" s="15" t="s">
        <v>97</v>
      </c>
      <c r="Y1399" s="15">
        <v>0</v>
      </c>
      <c r="Z1399" s="15" t="s">
        <v>665</v>
      </c>
      <c r="AC1399" s="15" t="s">
        <v>9291</v>
      </c>
      <c r="AD1399" s="15" t="s">
        <v>9296</v>
      </c>
      <c r="AE1399" s="15" t="s">
        <v>9302</v>
      </c>
      <c r="AF1399" s="15" t="s">
        <v>5096</v>
      </c>
      <c r="AG1399" s="15" t="s">
        <v>9312</v>
      </c>
    </row>
    <row r="1400" spans="1:33" x14ac:dyDescent="0.45">
      <c r="A1400" s="15">
        <v>1001393</v>
      </c>
      <c r="B1400" s="15" t="s">
        <v>26</v>
      </c>
      <c r="C1400" s="18">
        <v>1719733444</v>
      </c>
      <c r="D1400" s="15">
        <v>800</v>
      </c>
      <c r="E1400" s="15" t="s">
        <v>70</v>
      </c>
      <c r="F1400" s="15" t="s">
        <v>15253</v>
      </c>
      <c r="G1400" s="15" t="s">
        <v>29</v>
      </c>
      <c r="H1400" s="15" t="s">
        <v>6581</v>
      </c>
      <c r="I1400" s="15" t="s">
        <v>6582</v>
      </c>
      <c r="J1400" s="15" t="s">
        <v>6580</v>
      </c>
      <c r="K1400" s="15" t="s">
        <v>32</v>
      </c>
      <c r="L1400" s="15">
        <v>22593104</v>
      </c>
      <c r="M1400" s="15">
        <v>961425775</v>
      </c>
      <c r="N1400" s="15" t="s">
        <v>6583</v>
      </c>
      <c r="O1400" s="15" t="s">
        <v>6584</v>
      </c>
      <c r="P1400" s="15">
        <v>32270</v>
      </c>
      <c r="Q1400" s="15" t="s">
        <v>409</v>
      </c>
      <c r="R1400" s="15" t="s">
        <v>36</v>
      </c>
      <c r="S1400" s="15" t="s">
        <v>6585</v>
      </c>
      <c r="T1400" s="15" t="s">
        <v>15337</v>
      </c>
      <c r="U1400" s="15" t="s">
        <v>6586</v>
      </c>
      <c r="V1400" s="15">
        <v>22593104</v>
      </c>
      <c r="W1400" s="15" t="s">
        <v>6587</v>
      </c>
      <c r="X1400" s="15" t="s">
        <v>97</v>
      </c>
      <c r="Y1400" s="15">
        <v>2</v>
      </c>
      <c r="Z1400" s="15" t="s">
        <v>46</v>
      </c>
      <c r="AA1400" s="15" t="s">
        <v>665</v>
      </c>
      <c r="AB1400" s="15">
        <v>44476</v>
      </c>
      <c r="AC1400" s="15" t="s">
        <v>9291</v>
      </c>
      <c r="AD1400" s="15" t="s">
        <v>9296</v>
      </c>
      <c r="AE1400" s="15" t="s">
        <v>9302</v>
      </c>
      <c r="AF1400" s="15" t="s">
        <v>5096</v>
      </c>
      <c r="AG1400" s="15" t="s">
        <v>9312</v>
      </c>
    </row>
    <row r="1401" spans="1:33" x14ac:dyDescent="0.45">
      <c r="A1401" s="15">
        <v>1001394</v>
      </c>
      <c r="B1401" s="15" t="s">
        <v>26</v>
      </c>
      <c r="C1401" s="18">
        <v>1720777786</v>
      </c>
      <c r="D1401" s="15">
        <v>450</v>
      </c>
      <c r="E1401" s="15" t="s">
        <v>70</v>
      </c>
      <c r="F1401" s="15" t="s">
        <v>15253</v>
      </c>
      <c r="G1401" s="15" t="s">
        <v>29</v>
      </c>
      <c r="H1401" s="15" t="s">
        <v>158</v>
      </c>
      <c r="I1401" s="15" t="s">
        <v>6589</v>
      </c>
      <c r="J1401" s="15" t="s">
        <v>6588</v>
      </c>
      <c r="K1401" s="15" t="s">
        <v>32</v>
      </c>
      <c r="L1401" s="15">
        <v>995496358</v>
      </c>
      <c r="M1401" s="15">
        <v>995496358</v>
      </c>
      <c r="N1401" s="15" t="s">
        <v>6590</v>
      </c>
      <c r="O1401" s="15" t="s">
        <v>6591</v>
      </c>
      <c r="P1401" s="15">
        <v>30785</v>
      </c>
      <c r="Q1401" s="15" t="s">
        <v>58</v>
      </c>
      <c r="R1401" s="15" t="s">
        <v>59</v>
      </c>
      <c r="S1401" s="15" t="s">
        <v>79</v>
      </c>
      <c r="T1401" s="15" t="s">
        <v>79</v>
      </c>
      <c r="U1401" s="15" t="s">
        <v>6592</v>
      </c>
      <c r="V1401" s="15">
        <v>998228648</v>
      </c>
      <c r="W1401" s="15" t="s">
        <v>6593</v>
      </c>
      <c r="X1401" s="15" t="s">
        <v>97</v>
      </c>
      <c r="Y1401" s="15">
        <v>0</v>
      </c>
      <c r="Z1401" s="15" t="s">
        <v>665</v>
      </c>
      <c r="AA1401" s="15" t="s">
        <v>665</v>
      </c>
      <c r="AB1401" s="15">
        <v>44418</v>
      </c>
      <c r="AC1401" s="15" t="s">
        <v>9291</v>
      </c>
      <c r="AD1401" s="15" t="s">
        <v>9292</v>
      </c>
      <c r="AE1401" s="15" t="s">
        <v>9302</v>
      </c>
      <c r="AF1401" s="15" t="s">
        <v>5096</v>
      </c>
      <c r="AG1401" s="15" t="s">
        <v>9312</v>
      </c>
    </row>
    <row r="1402" spans="1:33" x14ac:dyDescent="0.45">
      <c r="A1402" s="15">
        <v>1001395</v>
      </c>
      <c r="B1402" s="15" t="s">
        <v>26</v>
      </c>
      <c r="C1402" s="18">
        <v>1752279396</v>
      </c>
      <c r="D1402" s="15">
        <v>0</v>
      </c>
      <c r="E1402" s="15" t="s">
        <v>70</v>
      </c>
      <c r="F1402" s="15" t="s">
        <v>15253</v>
      </c>
      <c r="G1402" s="15" t="s">
        <v>29</v>
      </c>
      <c r="H1402" s="15" t="s">
        <v>2153</v>
      </c>
      <c r="I1402" s="15" t="s">
        <v>1576</v>
      </c>
      <c r="J1402" s="15" t="s">
        <v>2152</v>
      </c>
      <c r="K1402" s="15" t="s">
        <v>32</v>
      </c>
      <c r="L1402" s="15">
        <v>987908439</v>
      </c>
      <c r="M1402" s="15">
        <v>4535481</v>
      </c>
      <c r="N1402" s="15" t="s">
        <v>2154</v>
      </c>
      <c r="O1402" s="15" t="s">
        <v>2155</v>
      </c>
      <c r="P1402" s="15">
        <v>22204</v>
      </c>
      <c r="Q1402" s="15" t="s">
        <v>58</v>
      </c>
      <c r="R1402" s="15" t="s">
        <v>36</v>
      </c>
      <c r="S1402" s="15" t="s">
        <v>2156</v>
      </c>
      <c r="T1402" s="15" t="s">
        <v>15325</v>
      </c>
      <c r="U1402" s="15" t="s">
        <v>2157</v>
      </c>
      <c r="V1402" s="15">
        <v>987908439</v>
      </c>
      <c r="W1402" s="15" t="s">
        <v>34</v>
      </c>
      <c r="X1402" s="15" t="s">
        <v>39</v>
      </c>
      <c r="Y1402" s="15">
        <v>0</v>
      </c>
      <c r="Z1402" s="15" t="s">
        <v>665</v>
      </c>
      <c r="AC1402" s="15" t="s">
        <v>9291</v>
      </c>
      <c r="AD1402" s="15" t="s">
        <v>9295</v>
      </c>
      <c r="AE1402" s="15" t="s">
        <v>9302</v>
      </c>
      <c r="AF1402" s="15" t="s">
        <v>5096</v>
      </c>
      <c r="AG1402" s="15" t="s">
        <v>9312</v>
      </c>
    </row>
    <row r="1403" spans="1:33" x14ac:dyDescent="0.45">
      <c r="A1403" s="15">
        <v>1001396</v>
      </c>
      <c r="B1403" s="15" t="s">
        <v>26</v>
      </c>
      <c r="C1403" s="18">
        <v>1709629784</v>
      </c>
      <c r="D1403" s="15">
        <v>600</v>
      </c>
      <c r="E1403" s="15" t="s">
        <v>70</v>
      </c>
      <c r="F1403" s="15" t="s">
        <v>15253</v>
      </c>
      <c r="G1403" s="15" t="s">
        <v>29</v>
      </c>
      <c r="H1403" s="15" t="s">
        <v>2604</v>
      </c>
      <c r="I1403" s="15" t="s">
        <v>6595</v>
      </c>
      <c r="J1403" s="15" t="s">
        <v>6594</v>
      </c>
      <c r="K1403" s="15" t="s">
        <v>32</v>
      </c>
      <c r="L1403" s="15">
        <v>2353960</v>
      </c>
      <c r="M1403" s="15" t="s">
        <v>33</v>
      </c>
      <c r="N1403" s="15" t="s">
        <v>33</v>
      </c>
      <c r="O1403" s="15" t="s">
        <v>6596</v>
      </c>
      <c r="P1403" s="15">
        <v>25090</v>
      </c>
      <c r="Q1403" s="15" t="s">
        <v>58</v>
      </c>
      <c r="R1403" s="15" t="s">
        <v>59</v>
      </c>
      <c r="S1403" s="15" t="s">
        <v>94</v>
      </c>
      <c r="T1403" s="15" t="s">
        <v>15311</v>
      </c>
      <c r="U1403" s="15" t="s">
        <v>6597</v>
      </c>
      <c r="V1403" s="15">
        <v>995686903</v>
      </c>
      <c r="W1403" s="15" t="s">
        <v>6598</v>
      </c>
      <c r="X1403" s="15" t="s">
        <v>39</v>
      </c>
      <c r="Y1403" s="15">
        <v>0</v>
      </c>
      <c r="Z1403" s="15" t="s">
        <v>609</v>
      </c>
      <c r="AA1403" s="15" t="s">
        <v>665</v>
      </c>
      <c r="AB1403" s="15">
        <v>44466</v>
      </c>
      <c r="AC1403" s="15" t="s">
        <v>9291</v>
      </c>
      <c r="AD1403" s="15" t="s">
        <v>9292</v>
      </c>
      <c r="AE1403" s="15" t="s">
        <v>9302</v>
      </c>
      <c r="AF1403" s="15" t="s">
        <v>5096</v>
      </c>
      <c r="AG1403" s="15" t="s">
        <v>9426</v>
      </c>
    </row>
    <row r="1404" spans="1:33" x14ac:dyDescent="0.45">
      <c r="A1404" s="15">
        <v>1001397</v>
      </c>
      <c r="B1404" s="15" t="s">
        <v>26</v>
      </c>
      <c r="C1404" s="18">
        <v>1721001053</v>
      </c>
      <c r="D1404" s="15">
        <v>0</v>
      </c>
      <c r="E1404" s="15" t="s">
        <v>28</v>
      </c>
      <c r="F1404" s="15" t="s">
        <v>15253</v>
      </c>
      <c r="G1404" s="15" t="s">
        <v>29</v>
      </c>
      <c r="H1404" s="15" t="s">
        <v>6600</v>
      </c>
      <c r="I1404" s="15" t="s">
        <v>1660</v>
      </c>
      <c r="J1404" s="15" t="s">
        <v>6599</v>
      </c>
      <c r="K1404" s="15" t="s">
        <v>32</v>
      </c>
      <c r="L1404" s="15">
        <v>993011925</v>
      </c>
      <c r="M1404" s="15">
        <v>993011925</v>
      </c>
      <c r="N1404" s="15" t="s">
        <v>33</v>
      </c>
      <c r="O1404" s="15" t="s">
        <v>6601</v>
      </c>
      <c r="P1404" s="15">
        <v>30863</v>
      </c>
      <c r="Q1404" s="15" t="s">
        <v>58</v>
      </c>
      <c r="R1404" s="15" t="s">
        <v>36</v>
      </c>
      <c r="S1404" s="15" t="s">
        <v>275</v>
      </c>
      <c r="T1404" s="15" t="s">
        <v>15324</v>
      </c>
      <c r="W1404" s="15" t="s">
        <v>34</v>
      </c>
      <c r="X1404" s="15" t="s">
        <v>39</v>
      </c>
      <c r="Y1404" s="15">
        <v>0</v>
      </c>
      <c r="Z1404" s="15" t="s">
        <v>609</v>
      </c>
      <c r="AC1404" s="15" t="s">
        <v>9291</v>
      </c>
      <c r="AD1404" s="15" t="s">
        <v>9295</v>
      </c>
      <c r="AE1404" s="15" t="s">
        <v>9293</v>
      </c>
      <c r="AF1404" s="15" t="s">
        <v>511</v>
      </c>
      <c r="AG1404" s="15" t="s">
        <v>9294</v>
      </c>
    </row>
    <row r="1405" spans="1:33" x14ac:dyDescent="0.45">
      <c r="A1405" s="15">
        <v>1001398</v>
      </c>
      <c r="B1405" s="15" t="s">
        <v>26</v>
      </c>
      <c r="C1405" s="18">
        <v>1754354213</v>
      </c>
      <c r="D1405" s="15">
        <v>3500</v>
      </c>
      <c r="E1405" s="15" t="s">
        <v>70</v>
      </c>
      <c r="F1405" s="15" t="s">
        <v>15253</v>
      </c>
      <c r="G1405" s="15" t="s">
        <v>29</v>
      </c>
      <c r="H1405" s="15" t="s">
        <v>6603</v>
      </c>
      <c r="I1405" s="15" t="s">
        <v>6604</v>
      </c>
      <c r="J1405" s="15" t="s">
        <v>6602</v>
      </c>
      <c r="K1405" s="15" t="s">
        <v>32</v>
      </c>
      <c r="L1405" s="15">
        <v>979685362</v>
      </c>
      <c r="M1405" s="15">
        <v>979685362</v>
      </c>
      <c r="N1405" s="15" t="s">
        <v>33</v>
      </c>
      <c r="O1405" s="15" t="s">
        <v>6605</v>
      </c>
      <c r="P1405" s="15">
        <v>35957</v>
      </c>
      <c r="Q1405" s="15" t="s">
        <v>35</v>
      </c>
      <c r="R1405" s="15" t="s">
        <v>36</v>
      </c>
      <c r="S1405" s="15" t="s">
        <v>348</v>
      </c>
      <c r="T1405" s="15" t="s">
        <v>15325</v>
      </c>
      <c r="W1405" s="15" t="s">
        <v>34</v>
      </c>
      <c r="X1405" s="15" t="s">
        <v>39</v>
      </c>
      <c r="Y1405" s="15">
        <v>0</v>
      </c>
      <c r="Z1405" s="15" t="s">
        <v>609</v>
      </c>
      <c r="AC1405" s="15" t="s">
        <v>9291</v>
      </c>
      <c r="AD1405" s="15" t="s">
        <v>9295</v>
      </c>
      <c r="AE1405" s="15" t="s">
        <v>9302</v>
      </c>
      <c r="AF1405" s="15" t="s">
        <v>5096</v>
      </c>
      <c r="AG1405" s="15" t="s">
        <v>9399</v>
      </c>
    </row>
    <row r="1406" spans="1:33" x14ac:dyDescent="0.45">
      <c r="A1406" s="15">
        <v>1001399</v>
      </c>
      <c r="B1406" s="15" t="s">
        <v>26</v>
      </c>
      <c r="C1406" s="18">
        <v>604954347</v>
      </c>
      <c r="D1406" s="15">
        <v>600</v>
      </c>
      <c r="E1406" s="15" t="s">
        <v>28</v>
      </c>
      <c r="F1406" s="15" t="s">
        <v>15253</v>
      </c>
      <c r="G1406" s="15" t="s">
        <v>29</v>
      </c>
      <c r="H1406" s="15" t="s">
        <v>6607</v>
      </c>
      <c r="I1406" s="15" t="s">
        <v>6608</v>
      </c>
      <c r="J1406" s="15" t="s">
        <v>6606</v>
      </c>
      <c r="K1406" s="15" t="s">
        <v>32</v>
      </c>
      <c r="L1406" s="15">
        <v>987084093</v>
      </c>
      <c r="M1406" s="15" t="s">
        <v>33</v>
      </c>
      <c r="N1406" s="15" t="s">
        <v>33</v>
      </c>
      <c r="O1406" s="15" t="s">
        <v>6609</v>
      </c>
      <c r="P1406" s="15">
        <v>36080</v>
      </c>
      <c r="Q1406" s="15" t="s">
        <v>35</v>
      </c>
      <c r="R1406" s="15" t="s">
        <v>59</v>
      </c>
      <c r="S1406" s="15" t="s">
        <v>79</v>
      </c>
      <c r="T1406" s="15" t="s">
        <v>79</v>
      </c>
      <c r="W1406" s="15" t="s">
        <v>6610</v>
      </c>
      <c r="X1406" s="15" t="s">
        <v>97</v>
      </c>
      <c r="Y1406" s="15">
        <v>0</v>
      </c>
      <c r="Z1406" s="15" t="s">
        <v>74</v>
      </c>
      <c r="AC1406" s="15" t="s">
        <v>9291</v>
      </c>
      <c r="AD1406" s="15" t="s">
        <v>9292</v>
      </c>
      <c r="AE1406" s="15" t="s">
        <v>9293</v>
      </c>
      <c r="AF1406" s="15" t="s">
        <v>511</v>
      </c>
      <c r="AG1406" s="15" t="s">
        <v>9345</v>
      </c>
    </row>
    <row r="1407" spans="1:33" x14ac:dyDescent="0.45">
      <c r="A1407" s="15">
        <v>1001400</v>
      </c>
      <c r="B1407" s="15" t="s">
        <v>26</v>
      </c>
      <c r="C1407" s="18">
        <v>605920867</v>
      </c>
      <c r="D1407" s="15">
        <v>500</v>
      </c>
      <c r="E1407" s="15" t="s">
        <v>28</v>
      </c>
      <c r="F1407" s="15" t="s">
        <v>15253</v>
      </c>
      <c r="G1407" s="15" t="s">
        <v>29</v>
      </c>
      <c r="H1407" s="15" t="s">
        <v>6027</v>
      </c>
      <c r="I1407" s="15" t="s">
        <v>2598</v>
      </c>
      <c r="J1407" s="15" t="s">
        <v>6611</v>
      </c>
      <c r="K1407" s="15" t="s">
        <v>32</v>
      </c>
      <c r="L1407" s="15">
        <v>991171750</v>
      </c>
      <c r="M1407" s="15" t="s">
        <v>33</v>
      </c>
      <c r="N1407" s="15" t="s">
        <v>6612</v>
      </c>
      <c r="O1407" s="15" t="s">
        <v>6613</v>
      </c>
      <c r="P1407" s="15">
        <v>37697</v>
      </c>
      <c r="Q1407" s="15" t="s">
        <v>35</v>
      </c>
      <c r="R1407" s="15" t="s">
        <v>59</v>
      </c>
      <c r="S1407" s="15" t="s">
        <v>5058</v>
      </c>
      <c r="T1407" s="15" t="s">
        <v>15336</v>
      </c>
      <c r="W1407" s="15" t="s">
        <v>6614</v>
      </c>
      <c r="X1407" s="15" t="s">
        <v>97</v>
      </c>
      <c r="Y1407" s="15">
        <v>0</v>
      </c>
      <c r="Z1407" s="15" t="s">
        <v>74</v>
      </c>
      <c r="AC1407" s="15" t="s">
        <v>9291</v>
      </c>
      <c r="AD1407" s="15" t="s">
        <v>9292</v>
      </c>
      <c r="AE1407" s="15" t="s">
        <v>9293</v>
      </c>
      <c r="AF1407" s="15" t="s">
        <v>511</v>
      </c>
      <c r="AG1407" s="15" t="s">
        <v>9347</v>
      </c>
    </row>
    <row r="1408" spans="1:33" x14ac:dyDescent="0.45">
      <c r="A1408" s="15">
        <v>1001401</v>
      </c>
      <c r="B1408" s="15" t="s">
        <v>26</v>
      </c>
      <c r="C1408" s="18">
        <v>604740381</v>
      </c>
      <c r="D1408" s="15">
        <v>2000</v>
      </c>
      <c r="E1408" s="15" t="s">
        <v>28</v>
      </c>
      <c r="F1408" s="15" t="s">
        <v>15253</v>
      </c>
      <c r="G1408" s="15" t="s">
        <v>29</v>
      </c>
      <c r="H1408" s="15" t="s">
        <v>6616</v>
      </c>
      <c r="I1408" s="15" t="s">
        <v>5632</v>
      </c>
      <c r="J1408" s="15" t="s">
        <v>6615</v>
      </c>
      <c r="K1408" s="15" t="s">
        <v>32</v>
      </c>
      <c r="L1408" s="15">
        <v>991342629</v>
      </c>
      <c r="M1408" s="15">
        <v>991342629</v>
      </c>
      <c r="N1408" s="15" t="s">
        <v>33</v>
      </c>
      <c r="O1408" s="15" t="s">
        <v>6617</v>
      </c>
      <c r="P1408" s="15">
        <v>32622</v>
      </c>
      <c r="Q1408" s="15" t="s">
        <v>58</v>
      </c>
      <c r="R1408" s="15" t="s">
        <v>59</v>
      </c>
      <c r="S1408" s="15" t="s">
        <v>348</v>
      </c>
      <c r="T1408" s="15" t="s">
        <v>15325</v>
      </c>
      <c r="U1408" s="15" t="s">
        <v>6618</v>
      </c>
      <c r="V1408" s="15" t="s">
        <v>33</v>
      </c>
      <c r="W1408" s="15" t="s">
        <v>6619</v>
      </c>
      <c r="X1408" s="15" t="s">
        <v>39</v>
      </c>
      <c r="Y1408" s="15">
        <v>1</v>
      </c>
      <c r="Z1408" s="15" t="s">
        <v>665</v>
      </c>
      <c r="AA1408" s="15" t="s">
        <v>609</v>
      </c>
      <c r="AB1408" s="15">
        <v>44432</v>
      </c>
      <c r="AC1408" s="15" t="s">
        <v>9291</v>
      </c>
      <c r="AD1408" s="15" t="s">
        <v>9292</v>
      </c>
      <c r="AE1408" s="15" t="s">
        <v>9293</v>
      </c>
      <c r="AF1408" s="15" t="s">
        <v>511</v>
      </c>
      <c r="AG1408" s="15" t="s">
        <v>9347</v>
      </c>
    </row>
    <row r="1409" spans="1:33" x14ac:dyDescent="0.45">
      <c r="A1409" s="15">
        <v>1001402</v>
      </c>
      <c r="B1409" s="15" t="s">
        <v>26</v>
      </c>
      <c r="C1409" s="18">
        <v>1729419166</v>
      </c>
      <c r="D1409" s="15">
        <v>0</v>
      </c>
      <c r="E1409" s="15" t="s">
        <v>28</v>
      </c>
      <c r="F1409" s="15" t="s">
        <v>15253</v>
      </c>
      <c r="G1409" s="15" t="s">
        <v>29</v>
      </c>
      <c r="H1409" s="15" t="s">
        <v>673</v>
      </c>
      <c r="I1409" s="15" t="s">
        <v>872</v>
      </c>
      <c r="J1409" s="15" t="s">
        <v>871</v>
      </c>
      <c r="K1409" s="15" t="s">
        <v>32</v>
      </c>
      <c r="L1409" s="15">
        <v>997086867</v>
      </c>
      <c r="M1409" s="15">
        <v>997086867</v>
      </c>
      <c r="N1409" s="15" t="s">
        <v>873</v>
      </c>
      <c r="O1409" s="15" t="s">
        <v>874</v>
      </c>
      <c r="P1409" s="15">
        <v>30145</v>
      </c>
      <c r="Q1409" s="15" t="s">
        <v>58</v>
      </c>
      <c r="R1409" s="15" t="s">
        <v>59</v>
      </c>
      <c r="S1409" s="15" t="s">
        <v>275</v>
      </c>
      <c r="T1409" s="15" t="s">
        <v>15324</v>
      </c>
      <c r="W1409" s="15" t="s">
        <v>875</v>
      </c>
      <c r="X1409" s="15" t="s">
        <v>39</v>
      </c>
      <c r="Y1409" s="15">
        <v>0</v>
      </c>
      <c r="Z1409" s="15" t="s">
        <v>665</v>
      </c>
      <c r="AC1409" s="15" t="s">
        <v>9291</v>
      </c>
      <c r="AD1409" s="15" t="s">
        <v>9295</v>
      </c>
      <c r="AE1409" s="15" t="s">
        <v>9302</v>
      </c>
      <c r="AF1409" s="15" t="s">
        <v>5096</v>
      </c>
      <c r="AG1409" s="15" t="s">
        <v>9312</v>
      </c>
    </row>
    <row r="1410" spans="1:33" x14ac:dyDescent="0.45">
      <c r="A1410" s="15">
        <v>1001403</v>
      </c>
      <c r="B1410" s="15" t="s">
        <v>26</v>
      </c>
      <c r="C1410" s="18">
        <v>605619295</v>
      </c>
      <c r="D1410" s="15">
        <v>0</v>
      </c>
      <c r="E1410" s="15" t="s">
        <v>28</v>
      </c>
      <c r="F1410" s="15" t="s">
        <v>15253</v>
      </c>
      <c r="G1410" s="15" t="s">
        <v>29</v>
      </c>
      <c r="H1410" s="15" t="s">
        <v>6621</v>
      </c>
      <c r="I1410" s="15" t="s">
        <v>6209</v>
      </c>
      <c r="J1410" s="15" t="s">
        <v>6620</v>
      </c>
      <c r="K1410" s="15" t="s">
        <v>32</v>
      </c>
      <c r="L1410" s="15" t="s">
        <v>33</v>
      </c>
      <c r="M1410" s="15" t="s">
        <v>33</v>
      </c>
      <c r="N1410" s="15" t="s">
        <v>33</v>
      </c>
      <c r="O1410" s="15" t="s">
        <v>1584</v>
      </c>
      <c r="P1410" s="15">
        <v>32704</v>
      </c>
      <c r="Q1410" s="15" t="s">
        <v>58</v>
      </c>
      <c r="R1410" s="15" t="s">
        <v>36</v>
      </c>
      <c r="S1410" s="15" t="s">
        <v>6622</v>
      </c>
      <c r="T1410" s="15" t="s">
        <v>15345</v>
      </c>
      <c r="U1410" s="15" t="s">
        <v>33</v>
      </c>
      <c r="V1410" s="15" t="s">
        <v>33</v>
      </c>
      <c r="W1410" s="15" t="s">
        <v>6623</v>
      </c>
      <c r="X1410" s="15" t="s">
        <v>39</v>
      </c>
      <c r="Y1410" s="15">
        <v>4</v>
      </c>
      <c r="Z1410" s="15" t="s">
        <v>665</v>
      </c>
      <c r="AC1410" s="15" t="s">
        <v>9291</v>
      </c>
      <c r="AD1410" s="15" t="s">
        <v>9295</v>
      </c>
      <c r="AE1410" s="15" t="s">
        <v>9293</v>
      </c>
      <c r="AF1410" s="15" t="s">
        <v>511</v>
      </c>
      <c r="AG1410" s="15" t="s">
        <v>9347</v>
      </c>
    </row>
    <row r="1411" spans="1:33" x14ac:dyDescent="0.45">
      <c r="A1411" s="15">
        <v>1001404</v>
      </c>
      <c r="B1411" s="15" t="s">
        <v>26</v>
      </c>
      <c r="C1411" s="18">
        <v>1753787900</v>
      </c>
      <c r="D1411" s="15">
        <v>0</v>
      </c>
      <c r="E1411" s="15" t="s">
        <v>70</v>
      </c>
      <c r="F1411" s="15" t="s">
        <v>15253</v>
      </c>
      <c r="G1411" s="15" t="s">
        <v>29</v>
      </c>
      <c r="H1411" s="15" t="s">
        <v>6625</v>
      </c>
      <c r="I1411" s="15" t="s">
        <v>6626</v>
      </c>
      <c r="J1411" s="15" t="s">
        <v>6624</v>
      </c>
      <c r="K1411" s="15" t="s">
        <v>32</v>
      </c>
      <c r="L1411" s="15">
        <v>992503545</v>
      </c>
      <c r="M1411" s="15">
        <v>992503545</v>
      </c>
      <c r="N1411" s="15" t="s">
        <v>6627</v>
      </c>
      <c r="O1411" s="15" t="s">
        <v>6628</v>
      </c>
      <c r="P1411" s="15">
        <v>37803</v>
      </c>
      <c r="Q1411" s="15" t="s">
        <v>35</v>
      </c>
      <c r="R1411" s="15" t="s">
        <v>36</v>
      </c>
      <c r="S1411" s="15" t="s">
        <v>4617</v>
      </c>
      <c r="T1411" s="15" t="s">
        <v>15321</v>
      </c>
      <c r="W1411" s="15" t="s">
        <v>6628</v>
      </c>
      <c r="X1411" s="15" t="s">
        <v>39</v>
      </c>
      <c r="Y1411" s="15">
        <v>0</v>
      </c>
      <c r="Z1411" s="15" t="s">
        <v>1125</v>
      </c>
      <c r="AC1411" s="15" t="s">
        <v>9291</v>
      </c>
      <c r="AD1411" s="15" t="s">
        <v>9292</v>
      </c>
      <c r="AE1411" s="15" t="s">
        <v>9302</v>
      </c>
      <c r="AF1411" s="15" t="s">
        <v>5096</v>
      </c>
      <c r="AG1411" s="15" t="s">
        <v>9312</v>
      </c>
    </row>
    <row r="1412" spans="1:33" x14ac:dyDescent="0.45">
      <c r="A1412" s="15">
        <v>1001405</v>
      </c>
      <c r="B1412" s="15" t="s">
        <v>26</v>
      </c>
      <c r="C1412" s="18">
        <v>503724247</v>
      </c>
      <c r="D1412" s="15">
        <v>1500</v>
      </c>
      <c r="E1412" s="15" t="s">
        <v>28</v>
      </c>
      <c r="F1412" s="15" t="s">
        <v>15253</v>
      </c>
      <c r="G1412" s="15" t="s">
        <v>29</v>
      </c>
      <c r="H1412" s="15" t="s">
        <v>6630</v>
      </c>
      <c r="I1412" s="15" t="s">
        <v>5128</v>
      </c>
      <c r="J1412" s="15" t="s">
        <v>6629</v>
      </c>
      <c r="K1412" s="15" t="s">
        <v>32</v>
      </c>
      <c r="L1412" s="15">
        <v>991877125</v>
      </c>
      <c r="M1412" s="15">
        <v>991877125</v>
      </c>
      <c r="N1412" s="15" t="s">
        <v>6631</v>
      </c>
      <c r="O1412" s="15" t="s">
        <v>6632</v>
      </c>
      <c r="P1412" s="15">
        <v>35148</v>
      </c>
      <c r="Q1412" s="15" t="s">
        <v>35</v>
      </c>
      <c r="R1412" s="15" t="s">
        <v>59</v>
      </c>
      <c r="S1412" s="15" t="s">
        <v>6633</v>
      </c>
      <c r="T1412" s="15" t="s">
        <v>15354</v>
      </c>
      <c r="V1412" s="15">
        <v>991877125</v>
      </c>
      <c r="W1412" s="15" t="s">
        <v>6634</v>
      </c>
      <c r="X1412" s="15" t="s">
        <v>39</v>
      </c>
      <c r="Y1412" s="15">
        <v>0</v>
      </c>
      <c r="Z1412" s="15" t="s">
        <v>665</v>
      </c>
      <c r="AC1412" s="15" t="s">
        <v>9291</v>
      </c>
      <c r="AD1412" s="15" t="s">
        <v>9295</v>
      </c>
      <c r="AE1412" s="15" t="s">
        <v>9363</v>
      </c>
      <c r="AF1412" s="15" t="s">
        <v>9364</v>
      </c>
      <c r="AG1412" s="15" t="s">
        <v>9440</v>
      </c>
    </row>
    <row r="1413" spans="1:33" x14ac:dyDescent="0.45">
      <c r="A1413" s="15">
        <v>1001406</v>
      </c>
      <c r="B1413" s="15" t="s">
        <v>26</v>
      </c>
      <c r="C1413" s="18">
        <v>1308709409</v>
      </c>
      <c r="D1413" s="15">
        <v>0</v>
      </c>
      <c r="E1413" s="15" t="s">
        <v>70</v>
      </c>
      <c r="F1413" s="15" t="s">
        <v>15253</v>
      </c>
      <c r="G1413" s="15" t="s">
        <v>29</v>
      </c>
      <c r="H1413" s="15" t="s">
        <v>6636</v>
      </c>
      <c r="I1413" s="15" t="s">
        <v>6637</v>
      </c>
      <c r="J1413" s="15" t="s">
        <v>6635</v>
      </c>
      <c r="K1413" s="15" t="s">
        <v>32</v>
      </c>
      <c r="L1413" s="15">
        <v>985380228</v>
      </c>
      <c r="M1413" s="15">
        <v>985380228</v>
      </c>
      <c r="N1413" s="15" t="s">
        <v>33</v>
      </c>
      <c r="O1413" s="15" t="s">
        <v>1584</v>
      </c>
      <c r="P1413" s="15">
        <v>27627</v>
      </c>
      <c r="Q1413" s="15" t="s">
        <v>35</v>
      </c>
      <c r="R1413" s="15" t="s">
        <v>59</v>
      </c>
      <c r="S1413" s="15" t="s">
        <v>83</v>
      </c>
      <c r="T1413" s="15" t="s">
        <v>15306</v>
      </c>
      <c r="U1413" s="15" t="s">
        <v>33</v>
      </c>
      <c r="V1413" s="15" t="s">
        <v>33</v>
      </c>
      <c r="W1413" s="15" t="s">
        <v>34</v>
      </c>
      <c r="X1413" s="15" t="s">
        <v>97</v>
      </c>
      <c r="Y1413" s="15">
        <v>0</v>
      </c>
      <c r="Z1413" s="15" t="s">
        <v>665</v>
      </c>
      <c r="AC1413" s="15" t="s">
        <v>9291</v>
      </c>
      <c r="AD1413" s="15" t="s">
        <v>9295</v>
      </c>
      <c r="AE1413" s="15" t="s">
        <v>9427</v>
      </c>
      <c r="AF1413" s="15" t="s">
        <v>9549</v>
      </c>
      <c r="AG1413" s="15" t="s">
        <v>9546</v>
      </c>
    </row>
    <row r="1414" spans="1:33" x14ac:dyDescent="0.45">
      <c r="A1414" s="15">
        <v>1001407</v>
      </c>
      <c r="B1414" s="15" t="s">
        <v>26</v>
      </c>
      <c r="C1414" s="18">
        <v>504711987</v>
      </c>
      <c r="D1414" s="15">
        <v>0</v>
      </c>
      <c r="E1414" s="15" t="s">
        <v>28</v>
      </c>
      <c r="F1414" s="15" t="s">
        <v>15253</v>
      </c>
      <c r="G1414" s="15" t="s">
        <v>29</v>
      </c>
      <c r="H1414" s="15" t="s">
        <v>6639</v>
      </c>
      <c r="I1414" s="15" t="s">
        <v>6640</v>
      </c>
      <c r="J1414" s="15" t="s">
        <v>6638</v>
      </c>
      <c r="K1414" s="15" t="s">
        <v>32</v>
      </c>
      <c r="L1414" s="15">
        <v>995425517</v>
      </c>
      <c r="M1414" s="15" t="s">
        <v>33</v>
      </c>
      <c r="N1414" s="15" t="s">
        <v>33</v>
      </c>
      <c r="O1414" s="15" t="s">
        <v>34</v>
      </c>
      <c r="P1414" s="15">
        <v>36767</v>
      </c>
      <c r="Q1414" s="15" t="s">
        <v>35</v>
      </c>
      <c r="R1414" s="15" t="s">
        <v>36</v>
      </c>
      <c r="S1414" s="15" t="s">
        <v>160</v>
      </c>
      <c r="T1414" s="15" t="s">
        <v>15307</v>
      </c>
      <c r="U1414" s="15" t="s">
        <v>1020</v>
      </c>
      <c r="V1414" s="15" t="s">
        <v>33</v>
      </c>
      <c r="W1414" s="15" t="s">
        <v>2494</v>
      </c>
      <c r="X1414" s="15" t="s">
        <v>97</v>
      </c>
      <c r="Y1414" s="15">
        <v>0</v>
      </c>
      <c r="Z1414" s="15" t="s">
        <v>665</v>
      </c>
      <c r="AC1414" s="15" t="s">
        <v>9291</v>
      </c>
      <c r="AD1414" s="15" t="s">
        <v>9292</v>
      </c>
      <c r="AE1414" s="15" t="s">
        <v>9363</v>
      </c>
      <c r="AF1414" s="15" t="s">
        <v>9410</v>
      </c>
      <c r="AG1414" s="15" t="s">
        <v>9411</v>
      </c>
    </row>
    <row r="1415" spans="1:33" x14ac:dyDescent="0.45">
      <c r="A1415" s="15">
        <v>1001408</v>
      </c>
      <c r="B1415" s="15" t="s">
        <v>26</v>
      </c>
      <c r="C1415" s="18">
        <v>1750408161</v>
      </c>
      <c r="D1415" s="15">
        <v>0</v>
      </c>
      <c r="E1415" s="15" t="s">
        <v>70</v>
      </c>
      <c r="F1415" s="15" t="s">
        <v>15253</v>
      </c>
      <c r="G1415" s="15" t="s">
        <v>29</v>
      </c>
      <c r="H1415" s="15" t="s">
        <v>6642</v>
      </c>
      <c r="I1415" s="15" t="s">
        <v>6643</v>
      </c>
      <c r="J1415" s="15" t="s">
        <v>6641</v>
      </c>
      <c r="K1415" s="15" t="s">
        <v>32</v>
      </c>
      <c r="L1415" s="15">
        <v>939178463</v>
      </c>
      <c r="M1415" s="15">
        <v>939178463</v>
      </c>
      <c r="N1415" s="15" t="s">
        <v>6644</v>
      </c>
      <c r="O1415" s="15" t="s">
        <v>34</v>
      </c>
      <c r="P1415" s="15">
        <v>36134</v>
      </c>
      <c r="Q1415" s="15" t="s">
        <v>35</v>
      </c>
      <c r="R1415" s="15" t="s">
        <v>36</v>
      </c>
      <c r="S1415" s="15" t="s">
        <v>83</v>
      </c>
      <c r="T1415" s="15" t="s">
        <v>15306</v>
      </c>
      <c r="U1415" s="15" t="s">
        <v>33</v>
      </c>
      <c r="W1415" s="15" t="s">
        <v>813</v>
      </c>
      <c r="X1415" s="15" t="s">
        <v>39</v>
      </c>
      <c r="Y1415" s="15">
        <v>0</v>
      </c>
      <c r="Z1415" s="15" t="s">
        <v>665</v>
      </c>
      <c r="AC1415" s="15" t="s">
        <v>9291</v>
      </c>
      <c r="AD1415" s="15" t="s">
        <v>9292</v>
      </c>
      <c r="AE1415" s="15" t="s">
        <v>9302</v>
      </c>
      <c r="AF1415" s="15" t="s">
        <v>5096</v>
      </c>
      <c r="AG1415" s="15" t="s">
        <v>9312</v>
      </c>
    </row>
    <row r="1416" spans="1:33" x14ac:dyDescent="0.45">
      <c r="A1416" s="15">
        <v>1001409</v>
      </c>
      <c r="B1416" s="15" t="s">
        <v>26</v>
      </c>
      <c r="C1416" s="18">
        <v>1709847865</v>
      </c>
      <c r="D1416" s="15">
        <v>520</v>
      </c>
      <c r="E1416" s="15" t="s">
        <v>70</v>
      </c>
      <c r="F1416" s="15" t="s">
        <v>15253</v>
      </c>
      <c r="G1416" s="15" t="s">
        <v>29</v>
      </c>
      <c r="H1416" s="15" t="s">
        <v>667</v>
      </c>
      <c r="I1416" s="15" t="s">
        <v>4032</v>
      </c>
      <c r="J1416" s="15" t="s">
        <v>6645</v>
      </c>
      <c r="K1416" s="15" t="s">
        <v>32</v>
      </c>
      <c r="L1416" s="15">
        <v>989019963</v>
      </c>
      <c r="M1416" s="15">
        <v>989019963</v>
      </c>
      <c r="N1416" s="15" t="s">
        <v>33</v>
      </c>
      <c r="O1416" s="15" t="s">
        <v>6646</v>
      </c>
      <c r="P1416" s="15">
        <v>31067</v>
      </c>
      <c r="Q1416" s="15" t="s">
        <v>58</v>
      </c>
      <c r="R1416" s="15" t="s">
        <v>36</v>
      </c>
      <c r="S1416" s="15" t="s">
        <v>5925</v>
      </c>
      <c r="T1416" s="15" t="s">
        <v>15357</v>
      </c>
      <c r="U1416" s="15" t="s">
        <v>6647</v>
      </c>
      <c r="V1416" s="15">
        <v>979640940</v>
      </c>
      <c r="W1416" s="15" t="s">
        <v>6648</v>
      </c>
      <c r="X1416" s="15" t="s">
        <v>39</v>
      </c>
      <c r="Y1416" s="15">
        <v>0</v>
      </c>
      <c r="Z1416" s="15" t="s">
        <v>665</v>
      </c>
      <c r="AA1416" s="15" t="s">
        <v>665</v>
      </c>
      <c r="AB1416" s="15">
        <v>44439</v>
      </c>
      <c r="AC1416" s="15" t="s">
        <v>9291</v>
      </c>
      <c r="AD1416" s="15" t="s">
        <v>9295</v>
      </c>
      <c r="AE1416" s="15" t="s">
        <v>9302</v>
      </c>
      <c r="AF1416" s="15" t="s">
        <v>5096</v>
      </c>
      <c r="AG1416" s="15" t="s">
        <v>9491</v>
      </c>
    </row>
    <row r="1417" spans="1:33" x14ac:dyDescent="0.45">
      <c r="A1417" s="15">
        <v>1001410</v>
      </c>
      <c r="B1417" s="15" t="s">
        <v>26</v>
      </c>
      <c r="C1417" s="18">
        <v>1712632114</v>
      </c>
      <c r="D1417" s="15">
        <v>500</v>
      </c>
      <c r="E1417" s="15" t="s">
        <v>70</v>
      </c>
      <c r="F1417" s="15" t="s">
        <v>15253</v>
      </c>
      <c r="G1417" s="15" t="s">
        <v>29</v>
      </c>
      <c r="H1417" s="15" t="s">
        <v>4825</v>
      </c>
      <c r="I1417" s="15" t="s">
        <v>6650</v>
      </c>
      <c r="J1417" s="15" t="s">
        <v>6649</v>
      </c>
      <c r="K1417" s="15" t="s">
        <v>32</v>
      </c>
      <c r="L1417" s="15">
        <v>999924914</v>
      </c>
      <c r="M1417" s="15">
        <v>999924914</v>
      </c>
      <c r="N1417" s="15" t="s">
        <v>33</v>
      </c>
      <c r="O1417" s="15" t="s">
        <v>6651</v>
      </c>
      <c r="P1417" s="15">
        <v>27001</v>
      </c>
      <c r="Q1417" s="15" t="s">
        <v>991</v>
      </c>
      <c r="R1417" s="15" t="s">
        <v>36</v>
      </c>
      <c r="S1417" s="15" t="s">
        <v>506</v>
      </c>
      <c r="T1417" s="15" t="s">
        <v>15325</v>
      </c>
      <c r="U1417" s="15" t="s">
        <v>6652</v>
      </c>
      <c r="V1417" s="15">
        <v>999924914</v>
      </c>
      <c r="W1417" s="15" t="s">
        <v>6653</v>
      </c>
      <c r="X1417" s="15" t="s">
        <v>39</v>
      </c>
      <c r="Y1417" s="15">
        <v>0</v>
      </c>
      <c r="Z1417" s="15" t="s">
        <v>665</v>
      </c>
      <c r="AC1417" s="15" t="s">
        <v>9291</v>
      </c>
      <c r="AD1417" s="15" t="s">
        <v>9295</v>
      </c>
      <c r="AE1417" s="15" t="s">
        <v>9302</v>
      </c>
      <c r="AF1417" s="15" t="s">
        <v>5096</v>
      </c>
      <c r="AG1417" s="15" t="s">
        <v>9312</v>
      </c>
    </row>
    <row r="1418" spans="1:33" x14ac:dyDescent="0.45">
      <c r="A1418" s="15">
        <v>1001411</v>
      </c>
      <c r="B1418" s="15" t="s">
        <v>26</v>
      </c>
      <c r="C1418" s="18">
        <v>604437947</v>
      </c>
      <c r="D1418" s="15">
        <v>1000</v>
      </c>
      <c r="E1418" s="15" t="s">
        <v>28</v>
      </c>
      <c r="F1418" s="15" t="s">
        <v>15253</v>
      </c>
      <c r="G1418" s="15" t="s">
        <v>29</v>
      </c>
      <c r="H1418" s="15" t="s">
        <v>296</v>
      </c>
      <c r="I1418" s="15" t="s">
        <v>1461</v>
      </c>
      <c r="J1418" s="15" t="s">
        <v>6654</v>
      </c>
      <c r="K1418" s="15" t="s">
        <v>32</v>
      </c>
      <c r="L1418" s="15">
        <v>990783561</v>
      </c>
      <c r="M1418" s="15">
        <v>990783561</v>
      </c>
      <c r="N1418" s="15" t="s">
        <v>6655</v>
      </c>
      <c r="O1418" s="15" t="s">
        <v>6656</v>
      </c>
      <c r="P1418" s="15">
        <v>31958</v>
      </c>
      <c r="Q1418" s="15" t="s">
        <v>58</v>
      </c>
      <c r="R1418" s="15" t="s">
        <v>36</v>
      </c>
      <c r="S1418" s="15" t="s">
        <v>348</v>
      </c>
      <c r="T1418" s="15" t="s">
        <v>15325</v>
      </c>
      <c r="U1418" s="15" t="s">
        <v>6657</v>
      </c>
      <c r="V1418" s="15">
        <v>990783561</v>
      </c>
      <c r="W1418" s="15" t="s">
        <v>6658</v>
      </c>
      <c r="X1418" s="15" t="s">
        <v>97</v>
      </c>
      <c r="Y1418" s="15">
        <v>3</v>
      </c>
      <c r="Z1418" s="15" t="s">
        <v>665</v>
      </c>
      <c r="AA1418" s="15" t="s">
        <v>665</v>
      </c>
      <c r="AB1418" s="15">
        <v>44419</v>
      </c>
      <c r="AC1418" s="15" t="s">
        <v>9291</v>
      </c>
      <c r="AD1418" s="15" t="s">
        <v>9295</v>
      </c>
      <c r="AE1418" s="15" t="s">
        <v>9302</v>
      </c>
      <c r="AF1418" s="15" t="s">
        <v>5096</v>
      </c>
      <c r="AG1418" s="15" t="s">
        <v>9312</v>
      </c>
    </row>
    <row r="1419" spans="1:33" x14ac:dyDescent="0.45">
      <c r="A1419" s="15">
        <v>1001412</v>
      </c>
      <c r="B1419" s="15" t="s">
        <v>26</v>
      </c>
      <c r="C1419" s="18">
        <v>1710667716</v>
      </c>
      <c r="D1419" s="15">
        <v>0</v>
      </c>
      <c r="E1419" s="15" t="s">
        <v>70</v>
      </c>
      <c r="F1419" s="15" t="s">
        <v>15253</v>
      </c>
      <c r="G1419" s="15" t="s">
        <v>29</v>
      </c>
      <c r="H1419" s="15" t="s">
        <v>6660</v>
      </c>
      <c r="I1419" s="15" t="s">
        <v>6661</v>
      </c>
      <c r="J1419" s="15" t="s">
        <v>6659</v>
      </c>
      <c r="K1419" s="15" t="s">
        <v>32</v>
      </c>
      <c r="L1419" s="15">
        <v>984650740</v>
      </c>
      <c r="M1419" s="15">
        <v>984650740</v>
      </c>
      <c r="N1419" s="15" t="s">
        <v>33</v>
      </c>
      <c r="O1419" s="15" t="s">
        <v>6662</v>
      </c>
      <c r="P1419" s="15">
        <v>26030</v>
      </c>
      <c r="Q1419" s="15" t="s">
        <v>409</v>
      </c>
      <c r="R1419" s="15" t="s">
        <v>36</v>
      </c>
      <c r="S1419" s="15" t="s">
        <v>2620</v>
      </c>
      <c r="T1419" s="15" t="s">
        <v>15359</v>
      </c>
      <c r="W1419" s="15" t="s">
        <v>34</v>
      </c>
      <c r="X1419" s="15" t="s">
        <v>39</v>
      </c>
      <c r="Y1419" s="15">
        <v>0</v>
      </c>
      <c r="Z1419" s="15" t="s">
        <v>609</v>
      </c>
      <c r="AC1419" s="15" t="s">
        <v>9291</v>
      </c>
      <c r="AD1419" s="15" t="s">
        <v>9292</v>
      </c>
      <c r="AE1419" s="15" t="s">
        <v>9302</v>
      </c>
      <c r="AF1419" s="15" t="s">
        <v>5096</v>
      </c>
      <c r="AG1419" s="15" t="s">
        <v>9312</v>
      </c>
    </row>
    <row r="1420" spans="1:33" x14ac:dyDescent="0.45">
      <c r="A1420" s="15">
        <v>1001413</v>
      </c>
      <c r="B1420" s="15" t="s">
        <v>26</v>
      </c>
      <c r="C1420" s="18">
        <v>1305581462</v>
      </c>
      <c r="D1420" s="15">
        <v>2000</v>
      </c>
      <c r="E1420" s="15" t="s">
        <v>70</v>
      </c>
      <c r="F1420" s="15" t="s">
        <v>15253</v>
      </c>
      <c r="G1420" s="15" t="s">
        <v>29</v>
      </c>
      <c r="H1420" s="15" t="s">
        <v>6664</v>
      </c>
      <c r="I1420" s="15" t="s">
        <v>6665</v>
      </c>
      <c r="J1420" s="15" t="s">
        <v>6663</v>
      </c>
      <c r="K1420" s="15" t="s">
        <v>32</v>
      </c>
      <c r="L1420" s="15">
        <v>984779306</v>
      </c>
      <c r="M1420" s="15">
        <v>984779306</v>
      </c>
      <c r="N1420" s="15" t="s">
        <v>33</v>
      </c>
      <c r="O1420" s="15" t="s">
        <v>6666</v>
      </c>
      <c r="P1420" s="15">
        <v>24355</v>
      </c>
      <c r="Q1420" s="15" t="s">
        <v>58</v>
      </c>
      <c r="R1420" s="15" t="s">
        <v>59</v>
      </c>
      <c r="S1420" s="15" t="s">
        <v>4800</v>
      </c>
      <c r="T1420" s="15" t="s">
        <v>15325</v>
      </c>
      <c r="U1420" s="15" t="s">
        <v>6667</v>
      </c>
      <c r="W1420" s="15" t="s">
        <v>6668</v>
      </c>
      <c r="X1420" s="15" t="s">
        <v>39</v>
      </c>
      <c r="Y1420" s="15">
        <v>0</v>
      </c>
      <c r="Z1420" s="15" t="s">
        <v>609</v>
      </c>
      <c r="AA1420" s="15" t="s">
        <v>609</v>
      </c>
      <c r="AB1420" s="15">
        <v>44415</v>
      </c>
      <c r="AC1420" s="15" t="s">
        <v>9291</v>
      </c>
      <c r="AD1420" s="15" t="s">
        <v>9292</v>
      </c>
      <c r="AE1420" s="15" t="s">
        <v>9427</v>
      </c>
      <c r="AF1420" s="15" t="s">
        <v>9456</v>
      </c>
      <c r="AG1420" s="15" t="s">
        <v>9456</v>
      </c>
    </row>
    <row r="1421" spans="1:33" x14ac:dyDescent="0.45">
      <c r="A1421" s="15">
        <v>1001414</v>
      </c>
      <c r="B1421" s="15" t="s">
        <v>26</v>
      </c>
      <c r="C1421" s="18">
        <v>1755118054</v>
      </c>
      <c r="D1421" s="15">
        <v>0</v>
      </c>
      <c r="E1421" s="15" t="s">
        <v>70</v>
      </c>
      <c r="F1421" s="15" t="s">
        <v>15253</v>
      </c>
      <c r="G1421" s="15" t="s">
        <v>29</v>
      </c>
      <c r="H1421" s="15" t="s">
        <v>6670</v>
      </c>
      <c r="I1421" s="15" t="s">
        <v>6671</v>
      </c>
      <c r="J1421" s="15" t="s">
        <v>6669</v>
      </c>
      <c r="K1421" s="15" t="s">
        <v>32</v>
      </c>
      <c r="L1421" s="15">
        <v>996759370</v>
      </c>
      <c r="M1421" s="15">
        <v>996759370</v>
      </c>
      <c r="N1421" s="15" t="s">
        <v>33</v>
      </c>
      <c r="O1421" s="15" t="s">
        <v>6672</v>
      </c>
      <c r="P1421" s="15">
        <v>23617</v>
      </c>
      <c r="Q1421" s="15" t="s">
        <v>35</v>
      </c>
      <c r="R1421" s="15" t="s">
        <v>59</v>
      </c>
      <c r="S1421" s="15" t="s">
        <v>1783</v>
      </c>
      <c r="T1421" s="15" t="s">
        <v>15359</v>
      </c>
      <c r="W1421" s="15" t="s">
        <v>34</v>
      </c>
      <c r="X1421" s="15" t="s">
        <v>39</v>
      </c>
      <c r="Y1421" s="15">
        <v>0</v>
      </c>
      <c r="Z1421" s="15" t="s">
        <v>609</v>
      </c>
      <c r="AC1421" s="15" t="s">
        <v>9291</v>
      </c>
      <c r="AD1421" s="15" t="s">
        <v>9292</v>
      </c>
      <c r="AE1421" s="15" t="s">
        <v>9302</v>
      </c>
      <c r="AF1421" s="15" t="s">
        <v>5096</v>
      </c>
      <c r="AG1421" s="15" t="s">
        <v>9312</v>
      </c>
    </row>
    <row r="1422" spans="1:33" x14ac:dyDescent="0.45">
      <c r="A1422" s="15">
        <v>1001415</v>
      </c>
      <c r="B1422" s="15" t="s">
        <v>26</v>
      </c>
      <c r="C1422" s="18">
        <v>1725977050</v>
      </c>
      <c r="D1422" s="15">
        <v>0</v>
      </c>
      <c r="E1422" s="15" t="s">
        <v>70</v>
      </c>
      <c r="F1422" s="15" t="s">
        <v>15253</v>
      </c>
      <c r="G1422" s="15" t="s">
        <v>29</v>
      </c>
      <c r="H1422" s="15" t="s">
        <v>3823</v>
      </c>
      <c r="I1422" s="15" t="s">
        <v>4530</v>
      </c>
      <c r="J1422" s="15" t="s">
        <v>4529</v>
      </c>
      <c r="K1422" s="15" t="s">
        <v>32</v>
      </c>
      <c r="L1422" s="15">
        <v>5130218</v>
      </c>
      <c r="M1422" s="15">
        <v>990310744</v>
      </c>
      <c r="N1422" s="15" t="s">
        <v>33</v>
      </c>
      <c r="O1422" s="15" t="s">
        <v>4531</v>
      </c>
      <c r="P1422" s="15">
        <v>33952</v>
      </c>
      <c r="Q1422" s="15" t="s">
        <v>35</v>
      </c>
      <c r="R1422" s="15" t="s">
        <v>36</v>
      </c>
      <c r="S1422" s="15" t="s">
        <v>2107</v>
      </c>
      <c r="T1422" s="15" t="s">
        <v>15345</v>
      </c>
      <c r="V1422" s="15">
        <v>5130218</v>
      </c>
      <c r="W1422" s="15" t="s">
        <v>4532</v>
      </c>
      <c r="X1422" s="15" t="s">
        <v>97</v>
      </c>
      <c r="Y1422" s="15">
        <v>0</v>
      </c>
      <c r="Z1422" s="15" t="s">
        <v>665</v>
      </c>
      <c r="AC1422" s="15" t="s">
        <v>9291</v>
      </c>
      <c r="AD1422" s="15" t="s">
        <v>9329</v>
      </c>
      <c r="AE1422" s="15" t="s">
        <v>9302</v>
      </c>
      <c r="AF1422" s="15" t="s">
        <v>5096</v>
      </c>
      <c r="AG1422" s="15" t="s">
        <v>9312</v>
      </c>
    </row>
    <row r="1423" spans="1:33" x14ac:dyDescent="0.45">
      <c r="A1423" s="15">
        <v>1001416</v>
      </c>
      <c r="B1423" s="15" t="s">
        <v>26</v>
      </c>
      <c r="C1423" s="18">
        <v>1753657541</v>
      </c>
      <c r="D1423" s="15">
        <v>0</v>
      </c>
      <c r="E1423" s="15" t="s">
        <v>70</v>
      </c>
      <c r="F1423" s="15" t="s">
        <v>15253</v>
      </c>
      <c r="G1423" s="15" t="s">
        <v>29</v>
      </c>
      <c r="H1423" s="15" t="s">
        <v>5869</v>
      </c>
      <c r="I1423" s="15" t="s">
        <v>5870</v>
      </c>
      <c r="J1423" s="15" t="s">
        <v>5868</v>
      </c>
      <c r="K1423" s="15" t="s">
        <v>32</v>
      </c>
      <c r="L1423" s="15">
        <v>983943346</v>
      </c>
      <c r="M1423" s="15" t="s">
        <v>33</v>
      </c>
      <c r="N1423" s="15" t="s">
        <v>5871</v>
      </c>
      <c r="O1423" s="15" t="s">
        <v>4893</v>
      </c>
      <c r="P1423" s="15">
        <v>23824</v>
      </c>
      <c r="Q1423" s="15" t="s">
        <v>58</v>
      </c>
      <c r="R1423" s="15" t="s">
        <v>36</v>
      </c>
      <c r="S1423" s="15" t="s">
        <v>4811</v>
      </c>
      <c r="T1423" s="15" t="s">
        <v>15360</v>
      </c>
      <c r="W1423" s="15" t="s">
        <v>5872</v>
      </c>
      <c r="X1423" s="15" t="s">
        <v>39</v>
      </c>
      <c r="Y1423" s="15">
        <v>0</v>
      </c>
      <c r="Z1423" s="15" t="s">
        <v>665</v>
      </c>
      <c r="AC1423" s="15" t="s">
        <v>9291</v>
      </c>
      <c r="AD1423" s="15" t="s">
        <v>9295</v>
      </c>
      <c r="AE1423" s="15" t="s">
        <v>9302</v>
      </c>
      <c r="AF1423" s="15" t="s">
        <v>5096</v>
      </c>
      <c r="AG1423" s="15" t="s">
        <v>9312</v>
      </c>
    </row>
    <row r="1424" spans="1:33" x14ac:dyDescent="0.45">
      <c r="A1424" s="15">
        <v>1001417</v>
      </c>
      <c r="B1424" s="15" t="s">
        <v>26</v>
      </c>
      <c r="C1424" s="18">
        <v>1708149214</v>
      </c>
      <c r="D1424" s="15">
        <v>800</v>
      </c>
      <c r="E1424" s="15" t="s">
        <v>70</v>
      </c>
      <c r="F1424" s="15" t="s">
        <v>15253</v>
      </c>
      <c r="G1424" s="15" t="s">
        <v>29</v>
      </c>
      <c r="H1424" s="15" t="s">
        <v>5719</v>
      </c>
      <c r="I1424" s="15" t="s">
        <v>6674</v>
      </c>
      <c r="J1424" s="15" t="s">
        <v>6673</v>
      </c>
      <c r="K1424" s="15" t="s">
        <v>32</v>
      </c>
      <c r="L1424" s="15">
        <v>995464135</v>
      </c>
      <c r="M1424" s="15">
        <v>995464135</v>
      </c>
      <c r="N1424" s="15" t="s">
        <v>6675</v>
      </c>
      <c r="O1424" s="15" t="s">
        <v>6676</v>
      </c>
      <c r="P1424" s="15">
        <v>25430</v>
      </c>
      <c r="Q1424" s="15" t="s">
        <v>991</v>
      </c>
      <c r="R1424" s="15" t="s">
        <v>36</v>
      </c>
      <c r="S1424" s="15" t="s">
        <v>79</v>
      </c>
      <c r="T1424" s="15" t="s">
        <v>79</v>
      </c>
      <c r="U1424" s="15" t="s">
        <v>6677</v>
      </c>
      <c r="V1424" s="15">
        <v>995464135</v>
      </c>
      <c r="W1424" s="15" t="s">
        <v>6678</v>
      </c>
      <c r="X1424" s="15" t="s">
        <v>97</v>
      </c>
      <c r="Y1424" s="15">
        <v>0</v>
      </c>
      <c r="Z1424" s="15" t="s">
        <v>665</v>
      </c>
      <c r="AA1424" s="15" t="s">
        <v>46</v>
      </c>
      <c r="AB1424" s="15">
        <v>44429</v>
      </c>
      <c r="AC1424" s="15" t="s">
        <v>9291</v>
      </c>
      <c r="AD1424" s="15" t="s">
        <v>9295</v>
      </c>
      <c r="AE1424" s="15" t="s">
        <v>9363</v>
      </c>
      <c r="AF1424" s="15" t="s">
        <v>9410</v>
      </c>
      <c r="AG1424" s="15" t="s">
        <v>9550</v>
      </c>
    </row>
    <row r="1425" spans="1:33" x14ac:dyDescent="0.45">
      <c r="A1425" s="15">
        <v>1001418</v>
      </c>
      <c r="B1425" s="15" t="s">
        <v>26</v>
      </c>
      <c r="C1425" s="18">
        <v>1716362726</v>
      </c>
      <c r="D1425" s="15">
        <v>0</v>
      </c>
      <c r="E1425" s="15" t="s">
        <v>70</v>
      </c>
      <c r="F1425" s="15" t="s">
        <v>15253</v>
      </c>
      <c r="G1425" s="15" t="s">
        <v>29</v>
      </c>
      <c r="H1425" s="15" t="s">
        <v>6680</v>
      </c>
      <c r="I1425" s="15" t="s">
        <v>6681</v>
      </c>
      <c r="J1425" s="15" t="s">
        <v>6679</v>
      </c>
      <c r="K1425" s="15" t="s">
        <v>32</v>
      </c>
      <c r="L1425" s="15">
        <v>2290737</v>
      </c>
      <c r="M1425" s="15">
        <v>996398102</v>
      </c>
      <c r="N1425" s="15" t="s">
        <v>6682</v>
      </c>
      <c r="O1425" s="15" t="s">
        <v>34</v>
      </c>
      <c r="P1425" s="15">
        <v>35601</v>
      </c>
      <c r="Q1425" s="15" t="s">
        <v>35</v>
      </c>
      <c r="R1425" s="15" t="s">
        <v>59</v>
      </c>
      <c r="S1425" s="15" t="s">
        <v>79</v>
      </c>
      <c r="T1425" s="15" t="s">
        <v>79</v>
      </c>
      <c r="U1425" s="15" t="s">
        <v>33</v>
      </c>
      <c r="V1425" s="15" t="s">
        <v>33</v>
      </c>
      <c r="W1425" s="15" t="s">
        <v>34</v>
      </c>
      <c r="X1425" s="15" t="s">
        <v>97</v>
      </c>
      <c r="Y1425" s="15">
        <v>0</v>
      </c>
      <c r="Z1425" s="15" t="s">
        <v>665</v>
      </c>
      <c r="AC1425" s="15" t="s">
        <v>9291</v>
      </c>
      <c r="AD1425" s="15" t="s">
        <v>9292</v>
      </c>
      <c r="AE1425" s="15" t="s">
        <v>9302</v>
      </c>
      <c r="AF1425" s="15" t="s">
        <v>5096</v>
      </c>
      <c r="AG1425" s="15" t="s">
        <v>9312</v>
      </c>
    </row>
    <row r="1426" spans="1:33" x14ac:dyDescent="0.45">
      <c r="A1426" s="15">
        <v>1001419</v>
      </c>
      <c r="B1426" s="15" t="s">
        <v>26</v>
      </c>
      <c r="C1426" s="18">
        <v>604499285</v>
      </c>
      <c r="D1426" s="15">
        <v>0</v>
      </c>
      <c r="E1426" s="15" t="s">
        <v>70</v>
      </c>
      <c r="F1426" s="15" t="s">
        <v>15253</v>
      </c>
      <c r="G1426" s="15" t="s">
        <v>29</v>
      </c>
      <c r="H1426" s="15" t="s">
        <v>5567</v>
      </c>
      <c r="I1426" s="15" t="s">
        <v>6684</v>
      </c>
      <c r="J1426" s="15" t="s">
        <v>6683</v>
      </c>
      <c r="K1426" s="15" t="s">
        <v>32</v>
      </c>
      <c r="L1426" s="15">
        <v>984550534</v>
      </c>
      <c r="M1426" s="15" t="s">
        <v>33</v>
      </c>
      <c r="N1426" s="15" t="s">
        <v>6685</v>
      </c>
      <c r="O1426" s="15" t="s">
        <v>6686</v>
      </c>
      <c r="P1426" s="15">
        <v>37711</v>
      </c>
      <c r="Q1426" s="15" t="s">
        <v>35</v>
      </c>
      <c r="R1426" s="15" t="s">
        <v>36</v>
      </c>
      <c r="S1426" s="15" t="s">
        <v>51</v>
      </c>
      <c r="T1426" s="15" t="s">
        <v>51</v>
      </c>
      <c r="W1426" s="15" t="s">
        <v>34</v>
      </c>
      <c r="X1426" s="15" t="s">
        <v>97</v>
      </c>
      <c r="Y1426" s="15">
        <v>0</v>
      </c>
      <c r="Z1426" s="15" t="s">
        <v>74</v>
      </c>
      <c r="AA1426" s="15" t="s">
        <v>74</v>
      </c>
      <c r="AB1426" s="15">
        <v>44419</v>
      </c>
      <c r="AC1426" s="15" t="s">
        <v>9291</v>
      </c>
      <c r="AD1426" s="15" t="s">
        <v>9296</v>
      </c>
      <c r="AE1426" s="15" t="s">
        <v>9293</v>
      </c>
      <c r="AF1426" s="15" t="s">
        <v>511</v>
      </c>
      <c r="AG1426" s="15" t="s">
        <v>9304</v>
      </c>
    </row>
    <row r="1427" spans="1:33" x14ac:dyDescent="0.45">
      <c r="A1427" s="15">
        <v>1001420</v>
      </c>
      <c r="B1427" s="15" t="s">
        <v>26</v>
      </c>
      <c r="C1427" s="18">
        <v>929002822</v>
      </c>
      <c r="D1427" s="15">
        <v>400</v>
      </c>
      <c r="E1427" s="15" t="s">
        <v>28</v>
      </c>
      <c r="F1427" s="15" t="s">
        <v>15253</v>
      </c>
      <c r="G1427" s="15" t="s">
        <v>29</v>
      </c>
      <c r="H1427" s="15" t="s">
        <v>6688</v>
      </c>
      <c r="I1427" s="15" t="s">
        <v>4085</v>
      </c>
      <c r="J1427" s="15" t="s">
        <v>6687</v>
      </c>
      <c r="K1427" s="15" t="s">
        <v>32</v>
      </c>
      <c r="L1427" s="15">
        <v>994218137</v>
      </c>
      <c r="M1427" s="15">
        <v>994218137</v>
      </c>
      <c r="N1427" s="15" t="s">
        <v>1020</v>
      </c>
      <c r="O1427" s="15" t="s">
        <v>6689</v>
      </c>
      <c r="P1427" s="15">
        <v>33984</v>
      </c>
      <c r="Q1427" s="15" t="s">
        <v>58</v>
      </c>
      <c r="R1427" s="15" t="s">
        <v>36</v>
      </c>
      <c r="S1427" s="15" t="s">
        <v>348</v>
      </c>
      <c r="T1427" s="15" t="s">
        <v>15325</v>
      </c>
      <c r="V1427" s="15">
        <v>994218137</v>
      </c>
      <c r="W1427" s="15" t="s">
        <v>6690</v>
      </c>
      <c r="X1427" s="15" t="s">
        <v>39</v>
      </c>
      <c r="Y1427" s="15">
        <v>2</v>
      </c>
      <c r="Z1427" s="15" t="s">
        <v>665</v>
      </c>
      <c r="AA1427" s="15" t="s">
        <v>609</v>
      </c>
      <c r="AB1427" s="15">
        <v>44420</v>
      </c>
      <c r="AC1427" s="15" t="s">
        <v>9291</v>
      </c>
      <c r="AD1427" s="15" t="s">
        <v>9292</v>
      </c>
      <c r="AE1427" s="15" t="s">
        <v>9305</v>
      </c>
      <c r="AF1427" s="15" t="s">
        <v>9474</v>
      </c>
      <c r="AG1427" s="15" t="s">
        <v>9474</v>
      </c>
    </row>
    <row r="1428" spans="1:33" x14ac:dyDescent="0.45">
      <c r="A1428" s="15">
        <v>1001421</v>
      </c>
      <c r="B1428" s="15" t="s">
        <v>26</v>
      </c>
      <c r="C1428" s="18">
        <v>604414482</v>
      </c>
      <c r="D1428" s="15">
        <v>2500</v>
      </c>
      <c r="E1428" s="15" t="s">
        <v>28</v>
      </c>
      <c r="F1428" s="15" t="s">
        <v>15253</v>
      </c>
      <c r="G1428" s="15" t="s">
        <v>29</v>
      </c>
      <c r="H1428" s="15" t="s">
        <v>6692</v>
      </c>
      <c r="I1428" s="15" t="s">
        <v>5105</v>
      </c>
      <c r="J1428" s="15" t="s">
        <v>6691</v>
      </c>
      <c r="K1428" s="15" t="s">
        <v>32</v>
      </c>
      <c r="L1428" s="15">
        <v>991342629</v>
      </c>
      <c r="M1428" s="15">
        <v>5114657</v>
      </c>
      <c r="N1428" s="15" t="s">
        <v>6693</v>
      </c>
      <c r="O1428" s="15" t="s">
        <v>6694</v>
      </c>
      <c r="P1428" s="15">
        <v>33297</v>
      </c>
      <c r="Q1428" s="15" t="s">
        <v>58</v>
      </c>
      <c r="R1428" s="15" t="s">
        <v>36</v>
      </c>
      <c r="S1428" s="15" t="s">
        <v>348</v>
      </c>
      <c r="T1428" s="15" t="s">
        <v>15325</v>
      </c>
      <c r="U1428" s="15" t="s">
        <v>6695</v>
      </c>
      <c r="V1428" s="15">
        <v>5114657</v>
      </c>
      <c r="W1428" s="15" t="s">
        <v>6694</v>
      </c>
      <c r="X1428" s="15" t="s">
        <v>97</v>
      </c>
      <c r="Y1428" s="15">
        <v>1</v>
      </c>
      <c r="Z1428" s="15" t="s">
        <v>665</v>
      </c>
      <c r="AA1428" s="15" t="s">
        <v>665</v>
      </c>
      <c r="AB1428" s="15">
        <v>44432</v>
      </c>
      <c r="AC1428" s="15" t="s">
        <v>9291</v>
      </c>
      <c r="AD1428" s="15" t="s">
        <v>9292</v>
      </c>
      <c r="AE1428" s="15" t="s">
        <v>9293</v>
      </c>
      <c r="AF1428" s="15" t="s">
        <v>511</v>
      </c>
      <c r="AG1428" s="15" t="s">
        <v>9347</v>
      </c>
    </row>
    <row r="1429" spans="1:33" x14ac:dyDescent="0.45">
      <c r="A1429" s="15">
        <v>1001422</v>
      </c>
      <c r="B1429" s="15" t="s">
        <v>26</v>
      </c>
      <c r="C1429" s="18">
        <v>602959173</v>
      </c>
      <c r="D1429" s="15">
        <v>1500</v>
      </c>
      <c r="E1429" s="15" t="s">
        <v>70</v>
      </c>
      <c r="F1429" s="15" t="s">
        <v>15253</v>
      </c>
      <c r="G1429" s="15" t="s">
        <v>29</v>
      </c>
      <c r="H1429" s="15" t="s">
        <v>898</v>
      </c>
      <c r="I1429" s="15" t="s">
        <v>1188</v>
      </c>
      <c r="J1429" s="15" t="s">
        <v>6696</v>
      </c>
      <c r="K1429" s="15" t="s">
        <v>32</v>
      </c>
      <c r="L1429" s="15">
        <v>992004799</v>
      </c>
      <c r="M1429" s="15">
        <v>992004799</v>
      </c>
      <c r="N1429" s="15" t="s">
        <v>33</v>
      </c>
      <c r="O1429" s="15" t="s">
        <v>6697</v>
      </c>
      <c r="P1429" s="15">
        <v>27575</v>
      </c>
      <c r="Q1429" s="15" t="s">
        <v>58</v>
      </c>
      <c r="R1429" s="15" t="s">
        <v>36</v>
      </c>
      <c r="S1429" s="15" t="s">
        <v>348</v>
      </c>
      <c r="T1429" s="15" t="s">
        <v>15325</v>
      </c>
      <c r="U1429" s="15" t="s">
        <v>6698</v>
      </c>
      <c r="V1429" s="15">
        <v>992004799</v>
      </c>
      <c r="W1429" s="15" t="s">
        <v>6699</v>
      </c>
      <c r="X1429" s="15" t="s">
        <v>97</v>
      </c>
      <c r="Y1429" s="15">
        <v>1</v>
      </c>
      <c r="Z1429" s="15" t="s">
        <v>665</v>
      </c>
      <c r="AA1429" s="15" t="s">
        <v>665</v>
      </c>
      <c r="AB1429" s="15">
        <v>44422</v>
      </c>
      <c r="AC1429" s="15" t="s">
        <v>9291</v>
      </c>
      <c r="AD1429" s="15" t="s">
        <v>9295</v>
      </c>
      <c r="AE1429" s="15" t="s">
        <v>9293</v>
      </c>
      <c r="AF1429" s="15" t="s">
        <v>511</v>
      </c>
      <c r="AG1429" s="15" t="s">
        <v>9294</v>
      </c>
    </row>
    <row r="1430" spans="1:33" x14ac:dyDescent="0.45">
      <c r="A1430" s="15">
        <v>1001423</v>
      </c>
      <c r="B1430" s="15" t="s">
        <v>26</v>
      </c>
      <c r="C1430" s="18">
        <v>1753719044</v>
      </c>
      <c r="D1430" s="15">
        <v>500</v>
      </c>
      <c r="E1430" s="15" t="s">
        <v>28</v>
      </c>
      <c r="F1430" s="15" t="s">
        <v>15253</v>
      </c>
      <c r="G1430" s="15" t="s">
        <v>29</v>
      </c>
      <c r="H1430" s="15" t="s">
        <v>6701</v>
      </c>
      <c r="I1430" s="15" t="s">
        <v>5609</v>
      </c>
      <c r="J1430" s="15" t="s">
        <v>6700</v>
      </c>
      <c r="K1430" s="15" t="s">
        <v>32</v>
      </c>
      <c r="L1430" s="15">
        <v>980440591</v>
      </c>
      <c r="M1430" s="15">
        <v>980440591</v>
      </c>
      <c r="N1430" s="15" t="s">
        <v>33</v>
      </c>
      <c r="O1430" s="15" t="s">
        <v>6702</v>
      </c>
      <c r="P1430" s="15">
        <v>36671</v>
      </c>
      <c r="Q1430" s="15" t="s">
        <v>35</v>
      </c>
      <c r="R1430" s="15" t="s">
        <v>36</v>
      </c>
      <c r="S1430" s="15" t="s">
        <v>5048</v>
      </c>
      <c r="T1430" s="15" t="s">
        <v>15358</v>
      </c>
      <c r="U1430" s="15" t="s">
        <v>6703</v>
      </c>
      <c r="W1430" s="15" t="s">
        <v>6704</v>
      </c>
      <c r="X1430" s="15" t="s">
        <v>39</v>
      </c>
      <c r="Y1430" s="15">
        <v>0</v>
      </c>
      <c r="Z1430" s="15" t="s">
        <v>609</v>
      </c>
      <c r="AA1430" s="15" t="s">
        <v>609</v>
      </c>
      <c r="AB1430" s="15">
        <v>44422</v>
      </c>
      <c r="AC1430" s="15" t="s">
        <v>9291</v>
      </c>
      <c r="AD1430" s="15" t="s">
        <v>9292</v>
      </c>
      <c r="AE1430" s="15" t="s">
        <v>9293</v>
      </c>
      <c r="AF1430" s="15" t="s">
        <v>9369</v>
      </c>
      <c r="AG1430" s="15" t="s">
        <v>9390</v>
      </c>
    </row>
    <row r="1431" spans="1:33" x14ac:dyDescent="0.45">
      <c r="A1431" s="15">
        <v>1001424</v>
      </c>
      <c r="B1431" s="15" t="s">
        <v>26</v>
      </c>
      <c r="C1431" s="18">
        <v>603148305</v>
      </c>
      <c r="D1431" s="15">
        <v>3000</v>
      </c>
      <c r="E1431" s="15" t="s">
        <v>28</v>
      </c>
      <c r="F1431" s="15" t="s">
        <v>15253</v>
      </c>
      <c r="G1431" s="15" t="s">
        <v>29</v>
      </c>
      <c r="H1431" s="15" t="s">
        <v>6706</v>
      </c>
      <c r="I1431" s="15" t="s">
        <v>6707</v>
      </c>
      <c r="J1431" s="15" t="s">
        <v>6705</v>
      </c>
      <c r="K1431" s="15" t="s">
        <v>32</v>
      </c>
      <c r="L1431" s="15">
        <v>993566808</v>
      </c>
      <c r="M1431" s="15">
        <v>993566808</v>
      </c>
      <c r="N1431" s="15" t="s">
        <v>33</v>
      </c>
      <c r="O1431" s="15" t="s">
        <v>6708</v>
      </c>
      <c r="P1431" s="15">
        <v>27710</v>
      </c>
      <c r="Q1431" s="15" t="s">
        <v>58</v>
      </c>
      <c r="R1431" s="15" t="s">
        <v>36</v>
      </c>
      <c r="S1431" s="15" t="s">
        <v>491</v>
      </c>
      <c r="T1431" s="15" t="s">
        <v>15325</v>
      </c>
      <c r="U1431" s="15" t="s">
        <v>6709</v>
      </c>
      <c r="V1431" s="15">
        <v>959921547</v>
      </c>
      <c r="W1431" s="15" t="s">
        <v>6710</v>
      </c>
      <c r="X1431" s="15" t="s">
        <v>39</v>
      </c>
      <c r="Y1431" s="15">
        <v>1</v>
      </c>
      <c r="Z1431" s="15" t="s">
        <v>665</v>
      </c>
      <c r="AA1431" s="15" t="s">
        <v>665</v>
      </c>
      <c r="AB1431" s="15">
        <v>44429</v>
      </c>
      <c r="AC1431" s="15" t="s">
        <v>9291</v>
      </c>
      <c r="AD1431" s="15" t="s">
        <v>9292</v>
      </c>
      <c r="AE1431" s="15" t="s">
        <v>9293</v>
      </c>
      <c r="AF1431" s="15" t="s">
        <v>9369</v>
      </c>
      <c r="AG1431" s="15" t="s">
        <v>9395</v>
      </c>
    </row>
    <row r="1432" spans="1:33" x14ac:dyDescent="0.45">
      <c r="A1432" s="15">
        <v>1001425</v>
      </c>
      <c r="B1432" s="15" t="s">
        <v>26</v>
      </c>
      <c r="C1432" s="18">
        <v>1727241224</v>
      </c>
      <c r="D1432" s="15">
        <v>0</v>
      </c>
      <c r="E1432" s="15" t="s">
        <v>28</v>
      </c>
      <c r="F1432" s="15" t="s">
        <v>15253</v>
      </c>
      <c r="G1432" s="15" t="s">
        <v>29</v>
      </c>
      <c r="H1432" s="15" t="s">
        <v>158</v>
      </c>
      <c r="I1432" s="15" t="s">
        <v>6712</v>
      </c>
      <c r="J1432" s="15" t="s">
        <v>6711</v>
      </c>
      <c r="K1432" s="15" t="s">
        <v>32</v>
      </c>
      <c r="L1432" s="15">
        <v>985537094</v>
      </c>
      <c r="M1432" s="15">
        <v>985537094</v>
      </c>
      <c r="N1432" s="15" t="s">
        <v>33</v>
      </c>
      <c r="O1432" s="15" t="s">
        <v>1291</v>
      </c>
      <c r="P1432" s="15">
        <v>36572</v>
      </c>
      <c r="Q1432" s="15" t="s">
        <v>35</v>
      </c>
      <c r="R1432" s="15" t="s">
        <v>36</v>
      </c>
      <c r="S1432" s="15" t="s">
        <v>171</v>
      </c>
      <c r="T1432" s="15" t="s">
        <v>15306</v>
      </c>
      <c r="U1432" s="15" t="s">
        <v>33</v>
      </c>
      <c r="V1432" s="15" t="s">
        <v>1020</v>
      </c>
      <c r="W1432" s="15" t="s">
        <v>34</v>
      </c>
      <c r="X1432" s="15" t="s">
        <v>97</v>
      </c>
      <c r="Y1432" s="15">
        <v>0</v>
      </c>
      <c r="Z1432" s="15" t="s">
        <v>665</v>
      </c>
      <c r="AC1432" s="15" t="s">
        <v>9291</v>
      </c>
      <c r="AD1432" s="15" t="s">
        <v>9295</v>
      </c>
      <c r="AE1432" s="15" t="s">
        <v>9302</v>
      </c>
      <c r="AF1432" s="15" t="s">
        <v>5096</v>
      </c>
      <c r="AG1432" s="15" t="s">
        <v>9312</v>
      </c>
    </row>
    <row r="1433" spans="1:33" x14ac:dyDescent="0.45">
      <c r="A1433" s="15">
        <v>1001426</v>
      </c>
      <c r="B1433" s="15" t="s">
        <v>26</v>
      </c>
      <c r="C1433" s="18">
        <v>1725562233</v>
      </c>
      <c r="D1433" s="15">
        <v>0</v>
      </c>
      <c r="E1433" s="15" t="s">
        <v>70</v>
      </c>
      <c r="F1433" s="15" t="s">
        <v>15253</v>
      </c>
      <c r="G1433" s="15" t="s">
        <v>29</v>
      </c>
      <c r="H1433" s="15" t="s">
        <v>6714</v>
      </c>
      <c r="I1433" s="15" t="s">
        <v>6715</v>
      </c>
      <c r="J1433" s="15" t="s">
        <v>6713</v>
      </c>
      <c r="K1433" s="15" t="s">
        <v>32</v>
      </c>
      <c r="L1433" s="15">
        <v>995606516</v>
      </c>
      <c r="M1433" s="15" t="s">
        <v>33</v>
      </c>
      <c r="N1433" s="15" t="s">
        <v>33</v>
      </c>
      <c r="O1433" s="15" t="s">
        <v>1075</v>
      </c>
      <c r="P1433" s="15">
        <v>34730</v>
      </c>
      <c r="Q1433" s="15" t="s">
        <v>35</v>
      </c>
      <c r="R1433" s="15" t="s">
        <v>36</v>
      </c>
      <c r="S1433" s="15" t="s">
        <v>83</v>
      </c>
      <c r="T1433" s="15" t="s">
        <v>15306</v>
      </c>
      <c r="U1433" s="15" t="s">
        <v>33</v>
      </c>
      <c r="V1433" s="15" t="s">
        <v>33</v>
      </c>
      <c r="W1433" s="15" t="s">
        <v>34</v>
      </c>
      <c r="X1433" s="15" t="s">
        <v>39</v>
      </c>
      <c r="Y1433" s="15">
        <v>0</v>
      </c>
      <c r="Z1433" s="15" t="s">
        <v>665</v>
      </c>
      <c r="AC1433" s="15" t="s">
        <v>9291</v>
      </c>
      <c r="AD1433" s="15" t="s">
        <v>9329</v>
      </c>
      <c r="AE1433" s="15" t="s">
        <v>9363</v>
      </c>
      <c r="AF1433" s="15" t="s">
        <v>9364</v>
      </c>
      <c r="AG1433" s="15" t="s">
        <v>9364</v>
      </c>
    </row>
    <row r="1434" spans="1:33" x14ac:dyDescent="0.45">
      <c r="A1434" s="15">
        <v>1001427</v>
      </c>
      <c r="B1434" s="15" t="s">
        <v>26</v>
      </c>
      <c r="C1434" s="18">
        <v>1720500915</v>
      </c>
      <c r="D1434" s="15">
        <v>600</v>
      </c>
      <c r="E1434" s="15" t="s">
        <v>70</v>
      </c>
      <c r="F1434" s="15" t="s">
        <v>15253</v>
      </c>
      <c r="G1434" s="15" t="s">
        <v>29</v>
      </c>
      <c r="H1434" s="15" t="s">
        <v>6717</v>
      </c>
      <c r="I1434" s="15" t="s">
        <v>6718</v>
      </c>
      <c r="J1434" s="15" t="s">
        <v>6716</v>
      </c>
      <c r="K1434" s="15" t="s">
        <v>32</v>
      </c>
      <c r="L1434" s="15">
        <v>987216052</v>
      </c>
      <c r="M1434" s="15">
        <v>987216052</v>
      </c>
      <c r="N1434" s="15" t="s">
        <v>33</v>
      </c>
      <c r="O1434" s="15" t="s">
        <v>6719</v>
      </c>
      <c r="P1434" s="15">
        <v>33156</v>
      </c>
      <c r="Q1434" s="15" t="s">
        <v>35</v>
      </c>
      <c r="R1434" s="15" t="s">
        <v>36</v>
      </c>
      <c r="S1434" s="15" t="s">
        <v>432</v>
      </c>
      <c r="T1434" s="15" t="s">
        <v>15324</v>
      </c>
      <c r="U1434" s="15" t="s">
        <v>6720</v>
      </c>
      <c r="V1434" s="15">
        <v>987216052</v>
      </c>
      <c r="W1434" s="15" t="s">
        <v>6721</v>
      </c>
      <c r="X1434" s="15" t="s">
        <v>39</v>
      </c>
      <c r="Y1434" s="15">
        <v>0</v>
      </c>
      <c r="Z1434" s="15" t="s">
        <v>665</v>
      </c>
      <c r="AA1434" s="15" t="s">
        <v>665</v>
      </c>
      <c r="AB1434" s="15">
        <v>44453</v>
      </c>
      <c r="AC1434" s="15" t="s">
        <v>9291</v>
      </c>
      <c r="AD1434" s="15" t="s">
        <v>9292</v>
      </c>
      <c r="AE1434" s="15" t="s">
        <v>9302</v>
      </c>
      <c r="AF1434" s="15" t="s">
        <v>5096</v>
      </c>
      <c r="AG1434" s="15" t="s">
        <v>9312</v>
      </c>
    </row>
    <row r="1435" spans="1:33" x14ac:dyDescent="0.45">
      <c r="A1435" s="15">
        <v>1001428</v>
      </c>
      <c r="B1435" s="15" t="s">
        <v>26</v>
      </c>
      <c r="C1435" s="18">
        <v>400910139</v>
      </c>
      <c r="D1435" s="15">
        <v>0</v>
      </c>
      <c r="E1435" s="15" t="s">
        <v>70</v>
      </c>
      <c r="F1435" s="15" t="s">
        <v>15253</v>
      </c>
      <c r="G1435" s="15" t="s">
        <v>29</v>
      </c>
      <c r="J1435" s="15" t="s">
        <v>2340</v>
      </c>
      <c r="T1435" s="15" t="s">
        <v>770</v>
      </c>
      <c r="Z1435" s="15" t="s">
        <v>665</v>
      </c>
      <c r="AC1435" s="15" t="s">
        <v>9291</v>
      </c>
      <c r="AD1435" s="15" t="s">
        <v>9296</v>
      </c>
      <c r="AE1435" s="15" t="s">
        <v>9314</v>
      </c>
      <c r="AF1435" s="15" t="s">
        <v>9333</v>
      </c>
      <c r="AG1435" s="15" t="s">
        <v>9303</v>
      </c>
    </row>
    <row r="1436" spans="1:33" x14ac:dyDescent="0.45">
      <c r="A1436" s="15">
        <v>1001429</v>
      </c>
      <c r="B1436" s="15" t="s">
        <v>26</v>
      </c>
      <c r="C1436" s="18">
        <v>1709890170</v>
      </c>
      <c r="D1436" s="15">
        <v>0</v>
      </c>
      <c r="E1436" s="15" t="s">
        <v>70</v>
      </c>
      <c r="F1436" s="15" t="s">
        <v>15253</v>
      </c>
      <c r="G1436" s="15" t="s">
        <v>29</v>
      </c>
      <c r="H1436" s="15" t="s">
        <v>541</v>
      </c>
      <c r="I1436" s="15" t="s">
        <v>6723</v>
      </c>
      <c r="J1436" s="15" t="s">
        <v>6722</v>
      </c>
      <c r="K1436" s="15" t="s">
        <v>32</v>
      </c>
      <c r="L1436" s="15" t="s">
        <v>33</v>
      </c>
      <c r="M1436" s="15" t="s">
        <v>33</v>
      </c>
      <c r="N1436" s="15" t="s">
        <v>33</v>
      </c>
      <c r="O1436" s="15" t="s">
        <v>34</v>
      </c>
      <c r="P1436" s="15">
        <v>27092</v>
      </c>
      <c r="Q1436" s="15" t="s">
        <v>58</v>
      </c>
      <c r="R1436" s="15" t="s">
        <v>59</v>
      </c>
      <c r="S1436" s="15" t="s">
        <v>83</v>
      </c>
      <c r="T1436" s="15" t="s">
        <v>15306</v>
      </c>
      <c r="U1436" s="15" t="s">
        <v>33</v>
      </c>
      <c r="V1436" s="15" t="s">
        <v>33</v>
      </c>
      <c r="W1436" s="15" t="s">
        <v>34</v>
      </c>
      <c r="X1436" s="15" t="s">
        <v>97</v>
      </c>
      <c r="Y1436" s="15">
        <v>0</v>
      </c>
      <c r="Z1436" s="15" t="s">
        <v>665</v>
      </c>
      <c r="AC1436" s="15" t="s">
        <v>9291</v>
      </c>
      <c r="AD1436" s="15" t="s">
        <v>9295</v>
      </c>
      <c r="AE1436" s="15" t="s">
        <v>9302</v>
      </c>
      <c r="AF1436" s="15" t="s">
        <v>5096</v>
      </c>
      <c r="AG1436" s="15" t="s">
        <v>9376</v>
      </c>
    </row>
    <row r="1437" spans="1:33" x14ac:dyDescent="0.45">
      <c r="A1437" s="15">
        <v>1001430</v>
      </c>
      <c r="B1437" s="15" t="s">
        <v>26</v>
      </c>
      <c r="C1437" s="18">
        <v>1205940818</v>
      </c>
      <c r="D1437" s="15">
        <v>0</v>
      </c>
      <c r="E1437" s="15" t="s">
        <v>70</v>
      </c>
      <c r="F1437" s="15" t="s">
        <v>15253</v>
      </c>
      <c r="G1437" s="15" t="s">
        <v>29</v>
      </c>
      <c r="H1437" s="15" t="s">
        <v>4358</v>
      </c>
      <c r="I1437" s="15" t="s">
        <v>6725</v>
      </c>
      <c r="J1437" s="15" t="s">
        <v>6724</v>
      </c>
      <c r="K1437" s="15" t="s">
        <v>32</v>
      </c>
      <c r="L1437" s="15">
        <v>998079477</v>
      </c>
      <c r="M1437" s="15">
        <v>998079477</v>
      </c>
      <c r="N1437" s="15" t="s">
        <v>33</v>
      </c>
      <c r="O1437" s="15" t="s">
        <v>34</v>
      </c>
      <c r="P1437" s="15">
        <v>35585</v>
      </c>
      <c r="Q1437" s="15" t="s">
        <v>35</v>
      </c>
      <c r="R1437" s="15" t="s">
        <v>36</v>
      </c>
      <c r="S1437" s="15" t="s">
        <v>51</v>
      </c>
      <c r="T1437" s="15" t="s">
        <v>51</v>
      </c>
      <c r="U1437" s="15" t="s">
        <v>33</v>
      </c>
      <c r="V1437" s="15" t="s">
        <v>33</v>
      </c>
      <c r="W1437" s="15" t="s">
        <v>34</v>
      </c>
      <c r="X1437" s="15" t="s">
        <v>39</v>
      </c>
      <c r="Y1437" s="15">
        <v>0</v>
      </c>
      <c r="Z1437" s="15" t="s">
        <v>609</v>
      </c>
      <c r="AC1437" s="15" t="s">
        <v>9291</v>
      </c>
      <c r="AD1437" s="15" t="s">
        <v>9292</v>
      </c>
      <c r="AE1437" s="15" t="s">
        <v>9317</v>
      </c>
      <c r="AF1437" s="15" t="s">
        <v>9400</v>
      </c>
      <c r="AG1437" s="15" t="s">
        <v>9341</v>
      </c>
    </row>
    <row r="1438" spans="1:33" x14ac:dyDescent="0.45">
      <c r="A1438" s="15">
        <v>1001431</v>
      </c>
      <c r="B1438" s="15" t="s">
        <v>26</v>
      </c>
      <c r="C1438" s="18">
        <v>1728209204</v>
      </c>
      <c r="D1438" s="15">
        <v>5000</v>
      </c>
      <c r="E1438" s="15" t="s">
        <v>28</v>
      </c>
      <c r="F1438" s="15" t="s">
        <v>15253</v>
      </c>
      <c r="G1438" s="15" t="s">
        <v>29</v>
      </c>
      <c r="H1438" s="15" t="s">
        <v>6727</v>
      </c>
      <c r="I1438" s="15" t="s">
        <v>2233</v>
      </c>
      <c r="J1438" s="15" t="s">
        <v>6726</v>
      </c>
      <c r="K1438" s="15" t="s">
        <v>32</v>
      </c>
      <c r="L1438" s="15">
        <v>992031072</v>
      </c>
      <c r="M1438" s="15">
        <v>992031072</v>
      </c>
      <c r="N1438" s="15" t="s">
        <v>33</v>
      </c>
      <c r="O1438" s="15" t="s">
        <v>6728</v>
      </c>
      <c r="P1438" s="15">
        <v>37165</v>
      </c>
      <c r="Q1438" s="15" t="s">
        <v>35</v>
      </c>
      <c r="R1438" s="15" t="s">
        <v>59</v>
      </c>
      <c r="S1438" s="15" t="s">
        <v>171</v>
      </c>
      <c r="T1438" s="15" t="s">
        <v>15306</v>
      </c>
      <c r="U1438" s="15" t="s">
        <v>6729</v>
      </c>
      <c r="V1438" s="15">
        <v>992031072</v>
      </c>
      <c r="W1438" s="15" t="s">
        <v>6730</v>
      </c>
      <c r="X1438" s="15" t="s">
        <v>97</v>
      </c>
      <c r="Y1438" s="15">
        <v>0</v>
      </c>
      <c r="Z1438" s="15" t="s">
        <v>665</v>
      </c>
      <c r="AA1438" s="15" t="s">
        <v>1125</v>
      </c>
      <c r="AB1438" s="15">
        <v>44599</v>
      </c>
      <c r="AC1438" s="15" t="s">
        <v>9291</v>
      </c>
      <c r="AD1438" s="15" t="s">
        <v>9292</v>
      </c>
      <c r="AE1438" s="15" t="s">
        <v>9293</v>
      </c>
      <c r="AF1438" s="15" t="s">
        <v>511</v>
      </c>
      <c r="AG1438" s="15" t="s">
        <v>9347</v>
      </c>
    </row>
    <row r="1439" spans="1:33" x14ac:dyDescent="0.45">
      <c r="A1439" s="15">
        <v>1001432</v>
      </c>
      <c r="B1439" s="15" t="s">
        <v>26</v>
      </c>
      <c r="C1439" s="18">
        <v>1723306898</v>
      </c>
      <c r="D1439" s="15">
        <v>300</v>
      </c>
      <c r="E1439" s="15" t="s">
        <v>70</v>
      </c>
      <c r="F1439" s="15" t="s">
        <v>15253</v>
      </c>
      <c r="G1439" s="15" t="s">
        <v>29</v>
      </c>
      <c r="H1439" s="15" t="s">
        <v>1368</v>
      </c>
      <c r="I1439" s="15" t="s">
        <v>6732</v>
      </c>
      <c r="J1439" s="15" t="s">
        <v>6731</v>
      </c>
      <c r="K1439" s="15" t="s">
        <v>32</v>
      </c>
      <c r="L1439" s="15">
        <v>980379025</v>
      </c>
      <c r="M1439" s="15">
        <v>980379025</v>
      </c>
      <c r="N1439" s="15" t="s">
        <v>4901</v>
      </c>
      <c r="O1439" s="15" t="s">
        <v>6733</v>
      </c>
      <c r="P1439" s="15">
        <v>34473</v>
      </c>
      <c r="Q1439" s="15" t="s">
        <v>35</v>
      </c>
      <c r="R1439" s="15" t="s">
        <v>36</v>
      </c>
      <c r="S1439" s="15" t="s">
        <v>348</v>
      </c>
      <c r="T1439" s="15" t="s">
        <v>15325</v>
      </c>
      <c r="U1439" s="15" t="s">
        <v>6734</v>
      </c>
      <c r="V1439" s="15">
        <v>980379025</v>
      </c>
      <c r="W1439" s="15" t="s">
        <v>6735</v>
      </c>
      <c r="X1439" s="15" t="s">
        <v>97</v>
      </c>
      <c r="Y1439" s="15">
        <v>0</v>
      </c>
      <c r="Z1439" s="15" t="s">
        <v>665</v>
      </c>
      <c r="AA1439" s="15" t="s">
        <v>665</v>
      </c>
      <c r="AB1439" s="15">
        <v>44435</v>
      </c>
      <c r="AC1439" s="15" t="s">
        <v>9291</v>
      </c>
      <c r="AD1439" s="15" t="s">
        <v>9292</v>
      </c>
      <c r="AE1439" s="15" t="s">
        <v>9293</v>
      </c>
      <c r="AF1439" s="15" t="s">
        <v>9321</v>
      </c>
      <c r="AG1439" s="15" t="s">
        <v>9321</v>
      </c>
    </row>
    <row r="1440" spans="1:33" x14ac:dyDescent="0.45">
      <c r="A1440" s="15">
        <v>1001433</v>
      </c>
      <c r="B1440" s="15" t="s">
        <v>26</v>
      </c>
      <c r="C1440" s="18">
        <v>1704347374</v>
      </c>
      <c r="D1440" s="15">
        <v>1200</v>
      </c>
      <c r="E1440" s="15" t="s">
        <v>70</v>
      </c>
      <c r="F1440" s="15" t="s">
        <v>15253</v>
      </c>
      <c r="G1440" s="15" t="s">
        <v>29</v>
      </c>
      <c r="H1440" s="15" t="s">
        <v>5041</v>
      </c>
      <c r="I1440" s="15" t="s">
        <v>6737</v>
      </c>
      <c r="J1440" s="15" t="s">
        <v>6736</v>
      </c>
      <c r="K1440" s="15" t="s">
        <v>32</v>
      </c>
      <c r="L1440" s="15">
        <v>997255325</v>
      </c>
      <c r="M1440" s="15">
        <v>997255325</v>
      </c>
      <c r="N1440" s="15" t="s">
        <v>33</v>
      </c>
      <c r="O1440" s="15" t="s">
        <v>6738</v>
      </c>
      <c r="P1440" s="15">
        <v>20527</v>
      </c>
      <c r="Q1440" s="15" t="s">
        <v>58</v>
      </c>
      <c r="R1440" s="15" t="s">
        <v>36</v>
      </c>
      <c r="S1440" s="15" t="s">
        <v>1397</v>
      </c>
      <c r="T1440" s="15" t="s">
        <v>15359</v>
      </c>
      <c r="U1440" s="15" t="s">
        <v>6739</v>
      </c>
      <c r="W1440" s="15" t="s">
        <v>6740</v>
      </c>
      <c r="X1440" s="15" t="s">
        <v>39</v>
      </c>
      <c r="Y1440" s="15">
        <v>0</v>
      </c>
      <c r="Z1440" s="15" t="s">
        <v>1125</v>
      </c>
      <c r="AC1440" s="15" t="s">
        <v>9291</v>
      </c>
      <c r="AD1440" s="15" t="s">
        <v>9292</v>
      </c>
      <c r="AE1440" s="15" t="s">
        <v>9302</v>
      </c>
      <c r="AF1440" s="15" t="s">
        <v>5096</v>
      </c>
      <c r="AG1440" s="15" t="s">
        <v>9312</v>
      </c>
    </row>
    <row r="1441" spans="1:33" x14ac:dyDescent="0.45">
      <c r="A1441" s="15">
        <v>1001434</v>
      </c>
      <c r="B1441" s="15" t="s">
        <v>26</v>
      </c>
      <c r="C1441" s="18">
        <v>502292279</v>
      </c>
      <c r="D1441" s="15">
        <v>500</v>
      </c>
      <c r="E1441" s="15" t="s">
        <v>70</v>
      </c>
      <c r="F1441" s="15" t="s">
        <v>15253</v>
      </c>
      <c r="G1441" s="15" t="s">
        <v>29</v>
      </c>
      <c r="H1441" s="15" t="s">
        <v>6742</v>
      </c>
      <c r="I1441" s="15" t="s">
        <v>6743</v>
      </c>
      <c r="J1441" s="15" t="s">
        <v>6741</v>
      </c>
      <c r="K1441" s="15" t="s">
        <v>32</v>
      </c>
      <c r="L1441" s="15">
        <v>985478311</v>
      </c>
      <c r="M1441" s="15">
        <v>985478311</v>
      </c>
      <c r="N1441" s="15" t="s">
        <v>33</v>
      </c>
      <c r="O1441" s="15" t="s">
        <v>6744</v>
      </c>
      <c r="P1441" s="15">
        <v>27760</v>
      </c>
      <c r="Q1441" s="15" t="s">
        <v>58</v>
      </c>
      <c r="R1441" s="15" t="s">
        <v>59</v>
      </c>
      <c r="S1441" s="15" t="s">
        <v>171</v>
      </c>
      <c r="T1441" s="15" t="s">
        <v>15306</v>
      </c>
      <c r="U1441" s="15" t="s">
        <v>6745</v>
      </c>
      <c r="V1441" s="15">
        <v>985478311</v>
      </c>
      <c r="W1441" s="15" t="s">
        <v>6746</v>
      </c>
      <c r="X1441" s="15" t="s">
        <v>39</v>
      </c>
      <c r="Y1441" s="15">
        <v>0</v>
      </c>
      <c r="Z1441" s="15" t="s">
        <v>665</v>
      </c>
      <c r="AA1441" s="15" t="s">
        <v>665</v>
      </c>
      <c r="AB1441" s="15">
        <v>44441</v>
      </c>
      <c r="AC1441" s="15" t="s">
        <v>9291</v>
      </c>
      <c r="AD1441" s="15" t="s">
        <v>9329</v>
      </c>
      <c r="AE1441" s="15" t="s">
        <v>9363</v>
      </c>
      <c r="AF1441" s="15" t="s">
        <v>9364</v>
      </c>
      <c r="AG1441" s="15" t="s">
        <v>9440</v>
      </c>
    </row>
    <row r="1442" spans="1:33" x14ac:dyDescent="0.45">
      <c r="A1442" s="15">
        <v>1001435</v>
      </c>
      <c r="B1442" s="15" t="s">
        <v>26</v>
      </c>
      <c r="C1442" s="18">
        <v>1752670172</v>
      </c>
      <c r="D1442" s="15">
        <v>500</v>
      </c>
      <c r="E1442" s="15" t="s">
        <v>70</v>
      </c>
      <c r="F1442" s="15" t="s">
        <v>15253</v>
      </c>
      <c r="G1442" s="15" t="s">
        <v>29</v>
      </c>
      <c r="H1442" s="15" t="s">
        <v>6748</v>
      </c>
      <c r="I1442" s="15" t="s">
        <v>6749</v>
      </c>
      <c r="J1442" s="15" t="s">
        <v>6747</v>
      </c>
      <c r="K1442" s="15" t="s">
        <v>32</v>
      </c>
      <c r="L1442" s="15">
        <v>959843228</v>
      </c>
      <c r="M1442" s="15">
        <v>959843228</v>
      </c>
      <c r="N1442" s="15" t="s">
        <v>33</v>
      </c>
      <c r="O1442" s="15" t="s">
        <v>6750</v>
      </c>
      <c r="P1442" s="15">
        <v>35261</v>
      </c>
      <c r="Q1442" s="15" t="s">
        <v>35</v>
      </c>
      <c r="R1442" s="15" t="s">
        <v>36</v>
      </c>
      <c r="S1442" s="15" t="s">
        <v>79</v>
      </c>
      <c r="T1442" s="15" t="s">
        <v>79</v>
      </c>
      <c r="U1442" s="15" t="s">
        <v>6751</v>
      </c>
      <c r="V1442" s="15">
        <v>994411617</v>
      </c>
      <c r="W1442" s="15" t="s">
        <v>6752</v>
      </c>
      <c r="X1442" s="15" t="s">
        <v>39</v>
      </c>
      <c r="Y1442" s="15">
        <v>0</v>
      </c>
      <c r="Z1442" s="15" t="s">
        <v>665</v>
      </c>
      <c r="AA1442" s="15" t="s">
        <v>609</v>
      </c>
      <c r="AB1442" s="15">
        <v>44432</v>
      </c>
      <c r="AC1442" s="15" t="s">
        <v>9291</v>
      </c>
      <c r="AD1442" s="15" t="s">
        <v>9292</v>
      </c>
      <c r="AE1442" s="15" t="s">
        <v>9305</v>
      </c>
      <c r="AF1442" s="15" t="s">
        <v>9474</v>
      </c>
      <c r="AG1442" s="15" t="s">
        <v>9474</v>
      </c>
    </row>
    <row r="1443" spans="1:33" x14ac:dyDescent="0.45">
      <c r="A1443" s="15">
        <v>1001436</v>
      </c>
      <c r="B1443" s="15" t="s">
        <v>26</v>
      </c>
      <c r="C1443" s="18">
        <v>1726511684</v>
      </c>
      <c r="D1443" s="15">
        <v>600</v>
      </c>
      <c r="E1443" s="15" t="s">
        <v>70</v>
      </c>
      <c r="F1443" s="15" t="s">
        <v>15253</v>
      </c>
      <c r="G1443" s="15" t="s">
        <v>29</v>
      </c>
      <c r="H1443" s="15" t="s">
        <v>3823</v>
      </c>
      <c r="I1443" s="15" t="s">
        <v>6754</v>
      </c>
      <c r="J1443" s="15" t="s">
        <v>6753</v>
      </c>
      <c r="K1443" s="15" t="s">
        <v>32</v>
      </c>
      <c r="L1443" s="15">
        <v>990805252</v>
      </c>
      <c r="M1443" s="15">
        <v>990805252</v>
      </c>
      <c r="N1443" s="15" t="s">
        <v>33</v>
      </c>
      <c r="O1443" s="15" t="s">
        <v>34</v>
      </c>
      <c r="P1443" s="15">
        <v>35490</v>
      </c>
      <c r="Q1443" s="15" t="s">
        <v>58</v>
      </c>
      <c r="R1443" s="15" t="s">
        <v>36</v>
      </c>
      <c r="S1443" s="15" t="s">
        <v>83</v>
      </c>
      <c r="T1443" s="15" t="s">
        <v>15306</v>
      </c>
      <c r="U1443" s="15" t="s">
        <v>33</v>
      </c>
      <c r="V1443" s="15" t="s">
        <v>33</v>
      </c>
      <c r="W1443" s="15" t="s">
        <v>813</v>
      </c>
      <c r="X1443" s="15" t="s">
        <v>97</v>
      </c>
      <c r="Y1443" s="15">
        <v>0</v>
      </c>
      <c r="Z1443" s="15" t="s">
        <v>665</v>
      </c>
      <c r="AC1443" s="15" t="s">
        <v>9291</v>
      </c>
      <c r="AD1443" s="15" t="s">
        <v>9295</v>
      </c>
      <c r="AE1443" s="15" t="s">
        <v>9302</v>
      </c>
      <c r="AF1443" s="15" t="s">
        <v>5096</v>
      </c>
      <c r="AG1443" s="15" t="s">
        <v>9312</v>
      </c>
    </row>
    <row r="1444" spans="1:33" x14ac:dyDescent="0.45">
      <c r="A1444" s="15">
        <v>1001437</v>
      </c>
      <c r="B1444" s="15" t="s">
        <v>26</v>
      </c>
      <c r="C1444" s="18">
        <v>401017892</v>
      </c>
      <c r="D1444" s="15">
        <v>1000</v>
      </c>
      <c r="E1444" s="15" t="s">
        <v>70</v>
      </c>
      <c r="F1444" s="15" t="s">
        <v>15253</v>
      </c>
      <c r="G1444" s="15" t="s">
        <v>29</v>
      </c>
      <c r="H1444" s="15" t="s">
        <v>3154</v>
      </c>
      <c r="I1444" s="15" t="s">
        <v>6756</v>
      </c>
      <c r="J1444" s="15" t="s">
        <v>6755</v>
      </c>
      <c r="K1444" s="15" t="s">
        <v>32</v>
      </c>
      <c r="L1444" s="15">
        <v>990930502</v>
      </c>
      <c r="M1444" s="15">
        <v>990930502</v>
      </c>
      <c r="N1444" s="15" t="s">
        <v>33</v>
      </c>
      <c r="O1444" s="15" t="s">
        <v>6757</v>
      </c>
      <c r="P1444" s="15">
        <v>26103</v>
      </c>
      <c r="Q1444" s="15" t="s">
        <v>58</v>
      </c>
      <c r="R1444" s="15" t="s">
        <v>59</v>
      </c>
      <c r="S1444" s="15" t="s">
        <v>6758</v>
      </c>
      <c r="T1444" s="15" t="s">
        <v>15349</v>
      </c>
      <c r="U1444" s="15" t="s">
        <v>6759</v>
      </c>
      <c r="V1444" s="15">
        <v>990930502</v>
      </c>
      <c r="W1444" s="15" t="s">
        <v>6760</v>
      </c>
      <c r="X1444" s="15" t="s">
        <v>97</v>
      </c>
      <c r="Y1444" s="15">
        <v>0</v>
      </c>
      <c r="Z1444" s="15" t="s">
        <v>665</v>
      </c>
      <c r="AA1444" s="15" t="s">
        <v>665</v>
      </c>
      <c r="AB1444" s="15">
        <v>44481</v>
      </c>
      <c r="AC1444" s="15" t="s">
        <v>9291</v>
      </c>
      <c r="AD1444" s="15" t="s">
        <v>9292</v>
      </c>
      <c r="AE1444" s="15" t="s">
        <v>9314</v>
      </c>
      <c r="AF1444" s="15" t="s">
        <v>9333</v>
      </c>
      <c r="AG1444" s="15" t="s">
        <v>9551</v>
      </c>
    </row>
    <row r="1445" spans="1:33" x14ac:dyDescent="0.45">
      <c r="A1445" s="15">
        <v>1001438</v>
      </c>
      <c r="B1445" s="15" t="s">
        <v>26</v>
      </c>
      <c r="C1445" s="18">
        <v>603358136</v>
      </c>
      <c r="D1445" s="15" t="s">
        <v>15243</v>
      </c>
      <c r="E1445" s="15" t="s">
        <v>28</v>
      </c>
      <c r="F1445" s="15" t="s">
        <v>15253</v>
      </c>
      <c r="G1445" s="15" t="s">
        <v>29</v>
      </c>
      <c r="H1445" s="15" t="s">
        <v>605</v>
      </c>
      <c r="I1445" s="15" t="s">
        <v>6762</v>
      </c>
      <c r="J1445" s="15" t="s">
        <v>6761</v>
      </c>
      <c r="K1445" s="15" t="s">
        <v>32</v>
      </c>
      <c r="L1445" s="15">
        <v>985838869</v>
      </c>
      <c r="M1445" s="15" t="s">
        <v>33</v>
      </c>
      <c r="N1445" s="15" t="s">
        <v>6763</v>
      </c>
      <c r="O1445" s="15" t="s">
        <v>6764</v>
      </c>
      <c r="P1445" s="15">
        <v>28720</v>
      </c>
      <c r="Q1445" s="15" t="s">
        <v>58</v>
      </c>
      <c r="R1445" s="15" t="s">
        <v>59</v>
      </c>
      <c r="S1445" s="15" t="s">
        <v>171</v>
      </c>
      <c r="T1445" s="15" t="s">
        <v>15306</v>
      </c>
      <c r="W1445" s="15" t="s">
        <v>6764</v>
      </c>
      <c r="X1445" s="15" t="s">
        <v>97</v>
      </c>
      <c r="Y1445" s="15">
        <v>2</v>
      </c>
      <c r="Z1445" s="15" t="s">
        <v>74</v>
      </c>
      <c r="AC1445" s="15" t="s">
        <v>9291</v>
      </c>
      <c r="AD1445" s="15" t="s">
        <v>9296</v>
      </c>
      <c r="AE1445" s="15" t="s">
        <v>9293</v>
      </c>
      <c r="AF1445" s="15" t="s">
        <v>9343</v>
      </c>
      <c r="AG1445" s="15" t="s">
        <v>9343</v>
      </c>
    </row>
    <row r="1446" spans="1:33" x14ac:dyDescent="0.45">
      <c r="A1446" s="15">
        <v>1001439</v>
      </c>
      <c r="B1446" s="15" t="s">
        <v>26</v>
      </c>
      <c r="C1446" s="18">
        <v>1711670081</v>
      </c>
      <c r="D1446" s="15">
        <v>650</v>
      </c>
      <c r="E1446" s="15" t="s">
        <v>70</v>
      </c>
      <c r="F1446" s="15" t="s">
        <v>15253</v>
      </c>
      <c r="G1446" s="15" t="s">
        <v>29</v>
      </c>
      <c r="H1446" s="15" t="s">
        <v>5070</v>
      </c>
      <c r="I1446" s="15" t="s">
        <v>6562</v>
      </c>
      <c r="J1446" s="15" t="s">
        <v>6765</v>
      </c>
      <c r="K1446" s="15" t="s">
        <v>32</v>
      </c>
      <c r="L1446" s="15">
        <v>994160056</v>
      </c>
      <c r="M1446" s="15">
        <v>2443652</v>
      </c>
      <c r="N1446" s="15" t="s">
        <v>33</v>
      </c>
      <c r="O1446" s="15" t="s">
        <v>6766</v>
      </c>
      <c r="P1446" s="15">
        <v>26340</v>
      </c>
      <c r="Q1446" s="15" t="s">
        <v>58</v>
      </c>
      <c r="R1446" s="15" t="s">
        <v>59</v>
      </c>
      <c r="S1446" s="15" t="s">
        <v>2288</v>
      </c>
      <c r="T1446" s="15" t="s">
        <v>15343</v>
      </c>
      <c r="U1446" s="15" t="s">
        <v>6767</v>
      </c>
      <c r="V1446" s="15">
        <v>994160056</v>
      </c>
      <c r="W1446" s="15" t="s">
        <v>6768</v>
      </c>
      <c r="X1446" s="15" t="s">
        <v>97</v>
      </c>
      <c r="Y1446" s="15">
        <v>0</v>
      </c>
      <c r="Z1446" s="15" t="s">
        <v>665</v>
      </c>
      <c r="AA1446" s="15" t="s">
        <v>665</v>
      </c>
      <c r="AB1446" s="15">
        <v>44443</v>
      </c>
      <c r="AC1446" s="15" t="s">
        <v>9291</v>
      </c>
      <c r="AD1446" s="15" t="s">
        <v>9329</v>
      </c>
      <c r="AE1446" s="15" t="s">
        <v>9302</v>
      </c>
      <c r="AF1446" s="15" t="s">
        <v>5096</v>
      </c>
      <c r="AG1446" s="15" t="s">
        <v>9312</v>
      </c>
    </row>
    <row r="1447" spans="1:33" x14ac:dyDescent="0.45">
      <c r="A1447" s="15">
        <v>1001440</v>
      </c>
      <c r="B1447" s="15" t="s">
        <v>26</v>
      </c>
      <c r="C1447" s="18">
        <v>605402965</v>
      </c>
      <c r="D1447" s="15">
        <v>0</v>
      </c>
      <c r="E1447" s="15" t="s">
        <v>28</v>
      </c>
      <c r="F1447" s="15" t="s">
        <v>15253</v>
      </c>
      <c r="G1447" s="15" t="s">
        <v>29</v>
      </c>
      <c r="H1447" s="15" t="s">
        <v>6770</v>
      </c>
      <c r="I1447" s="15" t="s">
        <v>6771</v>
      </c>
      <c r="J1447" s="15" t="s">
        <v>6769</v>
      </c>
      <c r="K1447" s="15" t="s">
        <v>32</v>
      </c>
      <c r="L1447" s="15">
        <v>962641751</v>
      </c>
      <c r="M1447" s="15">
        <v>962641751</v>
      </c>
      <c r="N1447" s="15" t="s">
        <v>6772</v>
      </c>
      <c r="O1447" s="15" t="s">
        <v>34</v>
      </c>
      <c r="P1447" s="15">
        <v>34778</v>
      </c>
      <c r="Q1447" s="15" t="s">
        <v>35</v>
      </c>
      <c r="R1447" s="15" t="s">
        <v>59</v>
      </c>
      <c r="S1447" s="15" t="s">
        <v>83</v>
      </c>
      <c r="T1447" s="15" t="s">
        <v>15306</v>
      </c>
      <c r="U1447" s="15" t="s">
        <v>33</v>
      </c>
      <c r="V1447" s="15" t="s">
        <v>33</v>
      </c>
      <c r="W1447" s="15" t="s">
        <v>34</v>
      </c>
      <c r="X1447" s="15" t="s">
        <v>97</v>
      </c>
      <c r="Y1447" s="15">
        <v>0</v>
      </c>
      <c r="Z1447" s="15" t="s">
        <v>665</v>
      </c>
      <c r="AC1447" s="15" t="s">
        <v>9291</v>
      </c>
      <c r="AD1447" s="15" t="s">
        <v>9295</v>
      </c>
      <c r="AE1447" s="15" t="s">
        <v>9293</v>
      </c>
      <c r="AF1447" s="15" t="s">
        <v>9343</v>
      </c>
      <c r="AG1447" s="15" t="s">
        <v>9344</v>
      </c>
    </row>
    <row r="1448" spans="1:33" x14ac:dyDescent="0.45">
      <c r="A1448" s="15">
        <v>1001441</v>
      </c>
      <c r="B1448" s="15" t="s">
        <v>26</v>
      </c>
      <c r="C1448" s="18">
        <v>602146565</v>
      </c>
      <c r="D1448" s="15">
        <v>700</v>
      </c>
      <c r="E1448" s="15" t="s">
        <v>28</v>
      </c>
      <c r="F1448" s="15" t="s">
        <v>15253</v>
      </c>
      <c r="G1448" s="15" t="s">
        <v>29</v>
      </c>
      <c r="H1448" s="15" t="s">
        <v>6773</v>
      </c>
      <c r="I1448" s="15" t="s">
        <v>6774</v>
      </c>
      <c r="J1448" s="15" t="s">
        <v>6775</v>
      </c>
      <c r="K1448" s="15" t="s">
        <v>32</v>
      </c>
      <c r="L1448" s="15">
        <v>959866731</v>
      </c>
      <c r="M1448" s="15">
        <v>959866731</v>
      </c>
      <c r="N1448" s="15" t="s">
        <v>33</v>
      </c>
      <c r="O1448" s="15" t="s">
        <v>6776</v>
      </c>
      <c r="P1448" s="15">
        <v>25584</v>
      </c>
      <c r="Q1448" s="15" t="s">
        <v>58</v>
      </c>
      <c r="R1448" s="15" t="s">
        <v>59</v>
      </c>
      <c r="S1448" s="15" t="s">
        <v>279</v>
      </c>
      <c r="T1448" s="15" t="s">
        <v>15324</v>
      </c>
      <c r="W1448" s="15" t="s">
        <v>34</v>
      </c>
      <c r="X1448" s="15" t="s">
        <v>97</v>
      </c>
      <c r="Y1448" s="15">
        <v>0</v>
      </c>
      <c r="Z1448" s="15" t="s">
        <v>74</v>
      </c>
      <c r="AC1448" s="15" t="s">
        <v>9291</v>
      </c>
      <c r="AD1448" s="15" t="s">
        <v>9295</v>
      </c>
      <c r="AE1448" s="15" t="s">
        <v>9293</v>
      </c>
      <c r="AF1448" s="15" t="s">
        <v>9343</v>
      </c>
      <c r="AG1448" s="15" t="s">
        <v>9343</v>
      </c>
    </row>
    <row r="1449" spans="1:33" x14ac:dyDescent="0.45">
      <c r="A1449" s="15">
        <v>1001442</v>
      </c>
      <c r="B1449" s="15" t="s">
        <v>26</v>
      </c>
      <c r="C1449" s="18">
        <v>1727213850</v>
      </c>
      <c r="D1449" s="15">
        <v>1000</v>
      </c>
      <c r="E1449" s="15" t="s">
        <v>28</v>
      </c>
      <c r="F1449" s="15" t="s">
        <v>15253</v>
      </c>
      <c r="G1449" s="15" t="s">
        <v>29</v>
      </c>
      <c r="H1449" s="15" t="s">
        <v>6778</v>
      </c>
      <c r="I1449" s="15" t="s">
        <v>6779</v>
      </c>
      <c r="J1449" s="15" t="s">
        <v>6777</v>
      </c>
      <c r="K1449" s="15" t="s">
        <v>32</v>
      </c>
      <c r="L1449" s="15">
        <v>983634716</v>
      </c>
      <c r="M1449" s="15">
        <v>983634716</v>
      </c>
      <c r="N1449" s="15" t="s">
        <v>6780</v>
      </c>
      <c r="O1449" s="15" t="s">
        <v>6781</v>
      </c>
      <c r="P1449" s="15">
        <v>35050</v>
      </c>
      <c r="Q1449" s="15" t="s">
        <v>58</v>
      </c>
      <c r="R1449" s="15" t="s">
        <v>59</v>
      </c>
      <c r="S1449" s="15" t="s">
        <v>348</v>
      </c>
      <c r="T1449" s="15" t="s">
        <v>15325</v>
      </c>
      <c r="U1449" s="15" t="s">
        <v>6782</v>
      </c>
      <c r="V1449" s="15">
        <v>983634716</v>
      </c>
      <c r="W1449" s="15" t="s">
        <v>6783</v>
      </c>
      <c r="X1449" s="15" t="s">
        <v>39</v>
      </c>
      <c r="Y1449" s="15">
        <v>0</v>
      </c>
      <c r="Z1449" s="15" t="s">
        <v>609</v>
      </c>
      <c r="AA1449" s="15" t="s">
        <v>665</v>
      </c>
      <c r="AB1449" s="15">
        <v>44442</v>
      </c>
      <c r="AC1449" s="15" t="s">
        <v>9291</v>
      </c>
      <c r="AD1449" s="15" t="s">
        <v>9295</v>
      </c>
      <c r="AE1449" s="15" t="s">
        <v>9305</v>
      </c>
      <c r="AF1449" s="15" t="s">
        <v>9450</v>
      </c>
      <c r="AG1449" s="15" t="s">
        <v>9512</v>
      </c>
    </row>
    <row r="1450" spans="1:33" x14ac:dyDescent="0.45">
      <c r="A1450" s="15">
        <v>1001443</v>
      </c>
      <c r="B1450" s="15" t="s">
        <v>26</v>
      </c>
      <c r="C1450" s="18">
        <v>401191143</v>
      </c>
      <c r="D1450" s="15">
        <v>0</v>
      </c>
      <c r="E1450" s="15" t="s">
        <v>70</v>
      </c>
      <c r="F1450" s="15" t="s">
        <v>15253</v>
      </c>
      <c r="G1450" s="15" t="s">
        <v>29</v>
      </c>
      <c r="H1450" s="15" t="s">
        <v>6785</v>
      </c>
      <c r="I1450" s="15" t="s">
        <v>6786</v>
      </c>
      <c r="J1450" s="15" t="s">
        <v>6784</v>
      </c>
      <c r="K1450" s="15" t="s">
        <v>32</v>
      </c>
      <c r="L1450" s="15">
        <v>999116559</v>
      </c>
      <c r="M1450" s="15">
        <v>999116559</v>
      </c>
      <c r="N1450" s="15" t="s">
        <v>33</v>
      </c>
      <c r="O1450" s="15" t="s">
        <v>34</v>
      </c>
      <c r="P1450" s="15">
        <v>28041</v>
      </c>
      <c r="Q1450" s="15" t="s">
        <v>35</v>
      </c>
      <c r="R1450" s="15" t="s">
        <v>36</v>
      </c>
      <c r="S1450" s="15" t="s">
        <v>171</v>
      </c>
      <c r="T1450" s="15" t="s">
        <v>15306</v>
      </c>
      <c r="U1450" s="15" t="s">
        <v>33</v>
      </c>
      <c r="V1450" s="15" t="s">
        <v>33</v>
      </c>
      <c r="W1450" s="15" t="s">
        <v>34</v>
      </c>
      <c r="X1450" s="15" t="s">
        <v>97</v>
      </c>
      <c r="Y1450" s="15">
        <v>0</v>
      </c>
      <c r="Z1450" s="15" t="s">
        <v>665</v>
      </c>
      <c r="AC1450" s="15" t="s">
        <v>9291</v>
      </c>
      <c r="AD1450" s="15" t="s">
        <v>9292</v>
      </c>
      <c r="AE1450" s="15" t="s">
        <v>9314</v>
      </c>
      <c r="AF1450" s="15" t="s">
        <v>9419</v>
      </c>
      <c r="AG1450" s="15" t="s">
        <v>9299</v>
      </c>
    </row>
    <row r="1451" spans="1:33" x14ac:dyDescent="0.45">
      <c r="A1451" s="15">
        <v>1001444</v>
      </c>
      <c r="B1451" s="15" t="s">
        <v>26</v>
      </c>
      <c r="C1451" s="18">
        <v>1752601920</v>
      </c>
      <c r="D1451" s="15">
        <v>700</v>
      </c>
      <c r="E1451" s="15" t="s">
        <v>70</v>
      </c>
      <c r="F1451" s="15" t="s">
        <v>15253</v>
      </c>
      <c r="G1451" s="15" t="s">
        <v>29</v>
      </c>
      <c r="H1451" s="15" t="s">
        <v>6788</v>
      </c>
      <c r="I1451" s="15" t="s">
        <v>6789</v>
      </c>
      <c r="J1451" s="15" t="s">
        <v>6787</v>
      </c>
      <c r="K1451" s="15" t="s">
        <v>32</v>
      </c>
      <c r="L1451" s="15">
        <v>992704344</v>
      </c>
      <c r="M1451" s="15">
        <v>992704344</v>
      </c>
      <c r="N1451" s="15" t="s">
        <v>6790</v>
      </c>
      <c r="O1451" s="15" t="s">
        <v>6791</v>
      </c>
      <c r="P1451" s="15">
        <v>36629</v>
      </c>
      <c r="Q1451" s="15" t="s">
        <v>35</v>
      </c>
      <c r="R1451" s="15" t="s">
        <v>36</v>
      </c>
      <c r="S1451" s="15" t="s">
        <v>83</v>
      </c>
      <c r="T1451" s="15" t="s">
        <v>15306</v>
      </c>
      <c r="U1451" s="15" t="s">
        <v>6792</v>
      </c>
      <c r="V1451" s="15">
        <v>992704344</v>
      </c>
      <c r="W1451" s="15" t="s">
        <v>6793</v>
      </c>
      <c r="X1451" s="15" t="s">
        <v>97</v>
      </c>
      <c r="Y1451" s="15">
        <v>0</v>
      </c>
      <c r="Z1451" s="15" t="s">
        <v>665</v>
      </c>
      <c r="AA1451" s="15" t="s">
        <v>665</v>
      </c>
      <c r="AB1451" s="15">
        <v>44438</v>
      </c>
      <c r="AC1451" s="15" t="s">
        <v>9291</v>
      </c>
      <c r="AD1451" s="15" t="s">
        <v>9292</v>
      </c>
      <c r="AE1451" s="15" t="s">
        <v>9302</v>
      </c>
      <c r="AF1451" s="15" t="s">
        <v>5096</v>
      </c>
      <c r="AG1451" s="15" t="s">
        <v>9312</v>
      </c>
    </row>
    <row r="1452" spans="1:33" x14ac:dyDescent="0.45">
      <c r="A1452" s="15">
        <v>1001445</v>
      </c>
      <c r="B1452" s="15" t="s">
        <v>26</v>
      </c>
      <c r="C1452" s="18">
        <v>1754735957</v>
      </c>
      <c r="D1452" s="15">
        <v>980</v>
      </c>
      <c r="E1452" s="15" t="s">
        <v>28</v>
      </c>
      <c r="F1452" s="15" t="s">
        <v>15253</v>
      </c>
      <c r="G1452" s="15" t="s">
        <v>29</v>
      </c>
      <c r="H1452" s="15" t="s">
        <v>6795</v>
      </c>
      <c r="I1452" s="15" t="s">
        <v>5227</v>
      </c>
      <c r="J1452" s="15" t="s">
        <v>6794</v>
      </c>
      <c r="K1452" s="15" t="s">
        <v>32</v>
      </c>
      <c r="L1452" s="15">
        <v>983996999</v>
      </c>
      <c r="M1452" s="15">
        <v>983996999</v>
      </c>
      <c r="N1452" s="15" t="s">
        <v>6796</v>
      </c>
      <c r="O1452" s="15" t="s">
        <v>6797</v>
      </c>
      <c r="P1452" s="15">
        <v>36042</v>
      </c>
      <c r="Q1452" s="15" t="s">
        <v>35</v>
      </c>
      <c r="R1452" s="15" t="s">
        <v>36</v>
      </c>
      <c r="S1452" s="15" t="s">
        <v>79</v>
      </c>
      <c r="T1452" s="15" t="s">
        <v>79</v>
      </c>
      <c r="U1452" s="15" t="s">
        <v>6798</v>
      </c>
      <c r="V1452" s="15">
        <v>686210840</v>
      </c>
      <c r="W1452" s="15" t="s">
        <v>6799</v>
      </c>
      <c r="X1452" s="15" t="s">
        <v>97</v>
      </c>
      <c r="Y1452" s="15">
        <v>0</v>
      </c>
      <c r="Z1452" s="15" t="s">
        <v>665</v>
      </c>
      <c r="AA1452" s="15" t="s">
        <v>609</v>
      </c>
      <c r="AB1452" s="15">
        <v>44434</v>
      </c>
      <c r="AC1452" s="15" t="s">
        <v>9291</v>
      </c>
      <c r="AD1452" s="15" t="s">
        <v>9329</v>
      </c>
      <c r="AE1452" s="15" t="s">
        <v>9363</v>
      </c>
      <c r="AF1452" s="15" t="s">
        <v>9505</v>
      </c>
      <c r="AG1452" s="15" t="s">
        <v>9505</v>
      </c>
    </row>
    <row r="1453" spans="1:33" x14ac:dyDescent="0.45">
      <c r="A1453" s="15">
        <v>1001446</v>
      </c>
      <c r="B1453" s="15" t="s">
        <v>26</v>
      </c>
      <c r="C1453" s="18">
        <v>1707276992</v>
      </c>
      <c r="D1453" s="15">
        <v>800</v>
      </c>
      <c r="E1453" s="15" t="s">
        <v>28</v>
      </c>
      <c r="F1453" s="15" t="s">
        <v>15253</v>
      </c>
      <c r="G1453" s="15" t="s">
        <v>29</v>
      </c>
      <c r="H1453" s="15" t="s">
        <v>5577</v>
      </c>
      <c r="I1453" s="15" t="s">
        <v>6801</v>
      </c>
      <c r="J1453" s="15" t="s">
        <v>6800</v>
      </c>
      <c r="K1453" s="15" t="s">
        <v>32</v>
      </c>
      <c r="L1453" s="15">
        <v>968717960</v>
      </c>
      <c r="M1453" s="15">
        <v>968717960</v>
      </c>
      <c r="N1453" s="15" t="s">
        <v>33</v>
      </c>
      <c r="O1453" s="15" t="s">
        <v>6802</v>
      </c>
      <c r="P1453" s="15">
        <v>22964</v>
      </c>
      <c r="Q1453" s="15" t="s">
        <v>991</v>
      </c>
      <c r="R1453" s="15" t="s">
        <v>59</v>
      </c>
      <c r="S1453" s="15" t="s">
        <v>248</v>
      </c>
      <c r="T1453" s="15" t="s">
        <v>15325</v>
      </c>
      <c r="U1453" s="15" t="s">
        <v>6803</v>
      </c>
      <c r="V1453" s="15">
        <v>968717960</v>
      </c>
      <c r="W1453" s="15" t="s">
        <v>6804</v>
      </c>
      <c r="X1453" s="15" t="s">
        <v>39</v>
      </c>
      <c r="Y1453" s="15">
        <v>0</v>
      </c>
      <c r="Z1453" s="15" t="s">
        <v>609</v>
      </c>
      <c r="AA1453" s="15" t="s">
        <v>665</v>
      </c>
      <c r="AB1453" s="15">
        <v>44447</v>
      </c>
      <c r="AC1453" s="15" t="s">
        <v>9291</v>
      </c>
      <c r="AD1453" s="15" t="s">
        <v>9295</v>
      </c>
      <c r="AE1453" s="15" t="s">
        <v>9293</v>
      </c>
      <c r="AF1453" s="15" t="s">
        <v>9369</v>
      </c>
      <c r="AG1453" s="15" t="s">
        <v>9380</v>
      </c>
    </row>
    <row r="1454" spans="1:33" x14ac:dyDescent="0.45">
      <c r="A1454" s="15">
        <v>1001447</v>
      </c>
      <c r="B1454" s="15" t="s">
        <v>26</v>
      </c>
      <c r="C1454" s="18">
        <v>1721046900</v>
      </c>
      <c r="D1454" s="15">
        <v>950</v>
      </c>
      <c r="E1454" s="15" t="s">
        <v>70</v>
      </c>
      <c r="F1454" s="15" t="s">
        <v>15253</v>
      </c>
      <c r="G1454" s="15" t="s">
        <v>29</v>
      </c>
      <c r="H1454" s="15" t="s">
        <v>5993</v>
      </c>
      <c r="I1454" s="15" t="s">
        <v>6806</v>
      </c>
      <c r="J1454" s="15" t="s">
        <v>6805</v>
      </c>
      <c r="K1454" s="15" t="s">
        <v>32</v>
      </c>
      <c r="L1454" s="15">
        <v>987889425</v>
      </c>
      <c r="M1454" s="15">
        <v>987889425</v>
      </c>
      <c r="N1454" s="15" t="s">
        <v>6807</v>
      </c>
      <c r="O1454" s="15" t="s">
        <v>34</v>
      </c>
      <c r="P1454" s="15">
        <v>33462</v>
      </c>
      <c r="Q1454" s="15" t="s">
        <v>35</v>
      </c>
      <c r="R1454" s="15" t="s">
        <v>59</v>
      </c>
      <c r="S1454" s="15" t="s">
        <v>171</v>
      </c>
      <c r="T1454" s="15" t="s">
        <v>15306</v>
      </c>
      <c r="U1454" s="15" t="s">
        <v>33</v>
      </c>
      <c r="V1454" s="15" t="s">
        <v>33</v>
      </c>
      <c r="W1454" s="15" t="s">
        <v>34</v>
      </c>
      <c r="X1454" s="15" t="s">
        <v>97</v>
      </c>
      <c r="Y1454" s="15">
        <v>0</v>
      </c>
      <c r="Z1454" s="15" t="s">
        <v>665</v>
      </c>
      <c r="AC1454" s="15" t="s">
        <v>9291</v>
      </c>
      <c r="AD1454" s="15" t="s">
        <v>9296</v>
      </c>
      <c r="AE1454" s="15" t="s">
        <v>9302</v>
      </c>
      <c r="AF1454" s="15" t="s">
        <v>5096</v>
      </c>
      <c r="AG1454" s="15" t="s">
        <v>9418</v>
      </c>
    </row>
    <row r="1455" spans="1:33" x14ac:dyDescent="0.45">
      <c r="A1455" s="15">
        <v>1001448</v>
      </c>
      <c r="B1455" s="15" t="s">
        <v>26</v>
      </c>
      <c r="C1455" s="18">
        <v>1719141077</v>
      </c>
      <c r="D1455" s="15">
        <v>500</v>
      </c>
      <c r="E1455" s="15" t="s">
        <v>70</v>
      </c>
      <c r="F1455" s="15" t="s">
        <v>15253</v>
      </c>
      <c r="G1455" s="15" t="s">
        <v>29</v>
      </c>
      <c r="H1455" s="15" t="s">
        <v>4405</v>
      </c>
      <c r="I1455" s="15" t="s">
        <v>6809</v>
      </c>
      <c r="J1455" s="15" t="s">
        <v>6808</v>
      </c>
      <c r="K1455" s="15" t="s">
        <v>32</v>
      </c>
      <c r="L1455" s="15">
        <v>958727676</v>
      </c>
      <c r="M1455" s="15">
        <v>958727676</v>
      </c>
      <c r="N1455" s="15" t="s">
        <v>6810</v>
      </c>
      <c r="O1455" s="15" t="s">
        <v>6811</v>
      </c>
      <c r="P1455" s="15">
        <v>31260</v>
      </c>
      <c r="Q1455" s="15" t="s">
        <v>58</v>
      </c>
      <c r="R1455" s="15" t="s">
        <v>59</v>
      </c>
      <c r="S1455" s="15" t="s">
        <v>244</v>
      </c>
      <c r="T1455" s="15" t="s">
        <v>15349</v>
      </c>
      <c r="U1455" s="15" t="s">
        <v>6812</v>
      </c>
      <c r="V1455" s="15" t="s">
        <v>6813</v>
      </c>
      <c r="W1455" s="15" t="s">
        <v>6814</v>
      </c>
      <c r="X1455" s="15" t="s">
        <v>97</v>
      </c>
      <c r="Y1455" s="15">
        <v>4</v>
      </c>
      <c r="Z1455" s="15" t="s">
        <v>46</v>
      </c>
      <c r="AC1455" s="15" t="s">
        <v>9291</v>
      </c>
      <c r="AD1455" s="15" t="s">
        <v>9295</v>
      </c>
      <c r="AE1455" s="15" t="s">
        <v>9302</v>
      </c>
      <c r="AF1455" s="15" t="s">
        <v>5096</v>
      </c>
      <c r="AG1455" s="15" t="s">
        <v>9312</v>
      </c>
    </row>
    <row r="1456" spans="1:33" x14ac:dyDescent="0.45">
      <c r="A1456" s="15">
        <v>1001449</v>
      </c>
      <c r="B1456" s="15" t="s">
        <v>26</v>
      </c>
      <c r="C1456" s="18">
        <v>602217226</v>
      </c>
      <c r="D1456" s="15">
        <v>2500</v>
      </c>
      <c r="E1456" s="15" t="s">
        <v>28</v>
      </c>
      <c r="F1456" s="15" t="s">
        <v>15253</v>
      </c>
      <c r="G1456" s="15" t="s">
        <v>29</v>
      </c>
      <c r="H1456" s="15" t="s">
        <v>1014</v>
      </c>
      <c r="I1456" s="15" t="s">
        <v>6816</v>
      </c>
      <c r="J1456" s="15" t="s">
        <v>6815</v>
      </c>
      <c r="K1456" s="15" t="s">
        <v>32</v>
      </c>
      <c r="L1456" s="15">
        <v>980171296</v>
      </c>
      <c r="M1456" s="15">
        <v>980171296</v>
      </c>
      <c r="N1456" s="15" t="s">
        <v>33</v>
      </c>
      <c r="O1456" s="15" t="s">
        <v>6817</v>
      </c>
      <c r="P1456" s="15">
        <v>34552</v>
      </c>
      <c r="Q1456" s="15" t="s">
        <v>58</v>
      </c>
      <c r="R1456" s="15" t="s">
        <v>36</v>
      </c>
      <c r="S1456" s="15" t="s">
        <v>2730</v>
      </c>
      <c r="T1456" s="15" t="s">
        <v>15309</v>
      </c>
      <c r="W1456" s="15" t="s">
        <v>6818</v>
      </c>
      <c r="X1456" s="15" t="s">
        <v>97</v>
      </c>
      <c r="Y1456" s="15">
        <v>0</v>
      </c>
      <c r="Z1456" s="15" t="s">
        <v>74</v>
      </c>
      <c r="AC1456" s="15" t="s">
        <v>9291</v>
      </c>
      <c r="AD1456" s="15" t="s">
        <v>9292</v>
      </c>
      <c r="AE1456" s="15" t="s">
        <v>9293</v>
      </c>
      <c r="AF1456" s="15" t="s">
        <v>511</v>
      </c>
      <c r="AG1456" s="15" t="s">
        <v>9294</v>
      </c>
    </row>
    <row r="1457" spans="1:33" x14ac:dyDescent="0.45">
      <c r="A1457" s="15">
        <v>1001450</v>
      </c>
      <c r="B1457" s="15" t="s">
        <v>26</v>
      </c>
      <c r="C1457" s="18">
        <v>605743483</v>
      </c>
      <c r="D1457" s="15">
        <v>0</v>
      </c>
      <c r="E1457" s="15" t="s">
        <v>28</v>
      </c>
      <c r="F1457" s="15" t="s">
        <v>15253</v>
      </c>
      <c r="G1457" s="15" t="s">
        <v>29</v>
      </c>
      <c r="H1457" s="15" t="s">
        <v>6820</v>
      </c>
      <c r="I1457" s="15" t="s">
        <v>6821</v>
      </c>
      <c r="J1457" s="15" t="s">
        <v>6819</v>
      </c>
      <c r="K1457" s="15" t="s">
        <v>32</v>
      </c>
      <c r="L1457" s="15">
        <v>997444643</v>
      </c>
      <c r="M1457" s="15">
        <v>997444643</v>
      </c>
      <c r="N1457" s="15" t="s">
        <v>33</v>
      </c>
      <c r="O1457" s="15" t="s">
        <v>6822</v>
      </c>
      <c r="P1457" s="15">
        <v>36237</v>
      </c>
      <c r="Q1457" s="15" t="s">
        <v>35</v>
      </c>
      <c r="R1457" s="15" t="s">
        <v>36</v>
      </c>
      <c r="S1457" s="15" t="s">
        <v>234</v>
      </c>
      <c r="T1457" s="15" t="s">
        <v>15314</v>
      </c>
      <c r="U1457" s="15" t="s">
        <v>6823</v>
      </c>
      <c r="V1457" s="15" t="s">
        <v>33</v>
      </c>
      <c r="W1457" s="15" t="s">
        <v>6824</v>
      </c>
      <c r="X1457" s="15" t="s">
        <v>97</v>
      </c>
      <c r="Y1457" s="15">
        <v>0</v>
      </c>
      <c r="Z1457" s="15" t="s">
        <v>74</v>
      </c>
      <c r="AA1457" s="15" t="s">
        <v>74</v>
      </c>
      <c r="AB1457" s="15">
        <v>44438</v>
      </c>
      <c r="AC1457" s="15" t="s">
        <v>9291</v>
      </c>
      <c r="AD1457" s="15" t="s">
        <v>9292</v>
      </c>
      <c r="AE1457" s="15" t="s">
        <v>9302</v>
      </c>
      <c r="AF1457" s="15" t="s">
        <v>5096</v>
      </c>
      <c r="AG1457" s="15" t="s">
        <v>9533</v>
      </c>
    </row>
    <row r="1458" spans="1:33" x14ac:dyDescent="0.45">
      <c r="A1458" s="15">
        <v>1001451</v>
      </c>
      <c r="B1458" s="15" t="s">
        <v>26</v>
      </c>
      <c r="C1458" s="18">
        <v>2100988076</v>
      </c>
      <c r="D1458" s="15">
        <v>0</v>
      </c>
      <c r="E1458" s="15" t="s">
        <v>70</v>
      </c>
      <c r="F1458" s="15" t="s">
        <v>15253</v>
      </c>
      <c r="G1458" s="15" t="s">
        <v>29</v>
      </c>
      <c r="H1458" s="15" t="s">
        <v>6826</v>
      </c>
      <c r="I1458" s="15" t="s">
        <v>6827</v>
      </c>
      <c r="J1458" s="15" t="s">
        <v>6825</v>
      </c>
      <c r="K1458" s="15" t="s">
        <v>32</v>
      </c>
      <c r="L1458" s="15">
        <v>978918638</v>
      </c>
      <c r="M1458" s="15">
        <v>978918638</v>
      </c>
      <c r="N1458" s="15" t="s">
        <v>6828</v>
      </c>
      <c r="O1458" s="15" t="s">
        <v>813</v>
      </c>
      <c r="P1458" s="15">
        <v>34003</v>
      </c>
      <c r="Q1458" s="15" t="s">
        <v>35</v>
      </c>
      <c r="R1458" s="15" t="s">
        <v>59</v>
      </c>
      <c r="S1458" s="15" t="s">
        <v>79</v>
      </c>
      <c r="T1458" s="15" t="s">
        <v>79</v>
      </c>
      <c r="U1458" s="15" t="s">
        <v>33</v>
      </c>
      <c r="V1458" s="15" t="s">
        <v>33</v>
      </c>
      <c r="W1458" s="15" t="s">
        <v>34</v>
      </c>
      <c r="X1458" s="15" t="s">
        <v>39</v>
      </c>
      <c r="Y1458" s="15">
        <v>0</v>
      </c>
      <c r="Z1458" s="15" t="s">
        <v>665</v>
      </c>
      <c r="AC1458" s="15" t="s">
        <v>9291</v>
      </c>
      <c r="AD1458" s="15" t="s">
        <v>9292</v>
      </c>
      <c r="AE1458" s="15" t="s">
        <v>9469</v>
      </c>
      <c r="AF1458" s="15" t="s">
        <v>9469</v>
      </c>
      <c r="AG1458" s="15" t="s">
        <v>9469</v>
      </c>
    </row>
    <row r="1459" spans="1:33" x14ac:dyDescent="0.45">
      <c r="A1459" s="15">
        <v>1001452</v>
      </c>
      <c r="B1459" s="15" t="s">
        <v>26</v>
      </c>
      <c r="C1459" s="18">
        <v>1724022783</v>
      </c>
      <c r="D1459" s="15">
        <v>600</v>
      </c>
      <c r="E1459" s="15" t="s">
        <v>70</v>
      </c>
      <c r="F1459" s="15" t="s">
        <v>15253</v>
      </c>
      <c r="G1459" s="15" t="s">
        <v>29</v>
      </c>
      <c r="H1459" s="15" t="s">
        <v>6830</v>
      </c>
      <c r="I1459" s="15" t="s">
        <v>6831</v>
      </c>
      <c r="J1459" s="15" t="s">
        <v>6829</v>
      </c>
      <c r="K1459" s="15" t="s">
        <v>32</v>
      </c>
      <c r="L1459" s="15">
        <v>979920054</v>
      </c>
      <c r="M1459" s="15">
        <v>979920054</v>
      </c>
      <c r="N1459" s="15" t="s">
        <v>33</v>
      </c>
      <c r="O1459" s="15" t="s">
        <v>6832</v>
      </c>
      <c r="P1459" s="15">
        <v>35816</v>
      </c>
      <c r="Q1459" s="15" t="s">
        <v>35</v>
      </c>
      <c r="R1459" s="15" t="s">
        <v>36</v>
      </c>
      <c r="S1459" s="15" t="s">
        <v>197</v>
      </c>
      <c r="T1459" s="15" t="s">
        <v>197</v>
      </c>
      <c r="U1459" s="15" t="s">
        <v>6833</v>
      </c>
      <c r="V1459" s="15">
        <v>979920054</v>
      </c>
      <c r="W1459" s="15" t="s">
        <v>6834</v>
      </c>
      <c r="X1459" s="15" t="s">
        <v>97</v>
      </c>
      <c r="Y1459" s="15">
        <v>0</v>
      </c>
      <c r="Z1459" s="15" t="s">
        <v>665</v>
      </c>
      <c r="AA1459" s="15" t="s">
        <v>665</v>
      </c>
      <c r="AB1459" s="15">
        <v>44467</v>
      </c>
      <c r="AC1459" s="15" t="s">
        <v>9291</v>
      </c>
      <c r="AD1459" s="15" t="s">
        <v>9329</v>
      </c>
      <c r="AE1459" s="15" t="s">
        <v>9302</v>
      </c>
      <c r="AF1459" s="15" t="s">
        <v>5096</v>
      </c>
      <c r="AG1459" s="15" t="s">
        <v>9312</v>
      </c>
    </row>
    <row r="1460" spans="1:33" x14ac:dyDescent="0.45">
      <c r="A1460" s="15">
        <v>1001453</v>
      </c>
      <c r="B1460" s="15" t="s">
        <v>26</v>
      </c>
      <c r="C1460" s="18">
        <v>1805197033</v>
      </c>
      <c r="D1460" s="15">
        <v>665</v>
      </c>
      <c r="E1460" s="15" t="s">
        <v>70</v>
      </c>
      <c r="F1460" s="15" t="s">
        <v>15253</v>
      </c>
      <c r="G1460" s="15" t="s">
        <v>29</v>
      </c>
      <c r="H1460" s="15" t="s">
        <v>6836</v>
      </c>
      <c r="I1460" s="15" t="s">
        <v>6837</v>
      </c>
      <c r="J1460" s="15" t="s">
        <v>6835</v>
      </c>
      <c r="K1460" s="15" t="s">
        <v>32</v>
      </c>
      <c r="L1460" s="15">
        <v>960254999</v>
      </c>
      <c r="M1460" s="15">
        <v>960254999</v>
      </c>
      <c r="N1460" s="15" t="s">
        <v>6838</v>
      </c>
      <c r="O1460" s="15" t="s">
        <v>6839</v>
      </c>
      <c r="P1460" s="15">
        <v>34099</v>
      </c>
      <c r="Q1460" s="15" t="s">
        <v>58</v>
      </c>
      <c r="R1460" s="15" t="s">
        <v>59</v>
      </c>
      <c r="S1460" s="15" t="s">
        <v>4839</v>
      </c>
      <c r="T1460" s="15" t="s">
        <v>15347</v>
      </c>
      <c r="U1460" s="15" t="s">
        <v>6840</v>
      </c>
      <c r="V1460" s="15">
        <v>960254999</v>
      </c>
      <c r="W1460" s="15" t="s">
        <v>6841</v>
      </c>
      <c r="X1460" s="15" t="s">
        <v>39</v>
      </c>
      <c r="Y1460" s="15">
        <v>0</v>
      </c>
      <c r="Z1460" s="15" t="s">
        <v>665</v>
      </c>
      <c r="AA1460" s="15" t="s">
        <v>665</v>
      </c>
      <c r="AB1460" s="15">
        <v>44442</v>
      </c>
      <c r="AC1460" s="15" t="s">
        <v>9291</v>
      </c>
      <c r="AD1460" s="15" t="s">
        <v>9292</v>
      </c>
      <c r="AE1460" s="15" t="s">
        <v>9309</v>
      </c>
      <c r="AF1460" s="15" t="s">
        <v>9510</v>
      </c>
      <c r="AG1460" s="15" t="s">
        <v>9552</v>
      </c>
    </row>
    <row r="1461" spans="1:33" x14ac:dyDescent="0.45">
      <c r="A1461" s="15">
        <v>1001454</v>
      </c>
      <c r="B1461" s="15" t="s">
        <v>26</v>
      </c>
      <c r="C1461" s="18">
        <v>1756435572</v>
      </c>
      <c r="D1461" s="15">
        <v>3000</v>
      </c>
      <c r="E1461" s="15" t="s">
        <v>70</v>
      </c>
      <c r="F1461" s="15" t="s">
        <v>15253</v>
      </c>
      <c r="G1461" s="15" t="s">
        <v>29</v>
      </c>
      <c r="H1461" s="15" t="s">
        <v>6843</v>
      </c>
      <c r="I1461" s="15" t="s">
        <v>6844</v>
      </c>
      <c r="J1461" s="15" t="s">
        <v>6842</v>
      </c>
      <c r="K1461" s="15" t="s">
        <v>32</v>
      </c>
      <c r="L1461" s="15">
        <v>25007507</v>
      </c>
      <c r="M1461" s="15" t="s">
        <v>33</v>
      </c>
      <c r="N1461" s="15" t="s">
        <v>33</v>
      </c>
      <c r="O1461" s="15" t="s">
        <v>6845</v>
      </c>
      <c r="P1461" s="15">
        <v>31798</v>
      </c>
      <c r="Q1461" s="15" t="s">
        <v>35</v>
      </c>
      <c r="R1461" s="15" t="s">
        <v>59</v>
      </c>
      <c r="S1461" s="15" t="s">
        <v>6846</v>
      </c>
      <c r="T1461" s="15" t="s">
        <v>15350</v>
      </c>
      <c r="W1461" s="15" t="s">
        <v>34</v>
      </c>
      <c r="X1461" s="15" t="s">
        <v>39</v>
      </c>
      <c r="Y1461" s="15">
        <v>0</v>
      </c>
      <c r="Z1461" s="15" t="s">
        <v>665</v>
      </c>
      <c r="AC1461" s="15" t="s">
        <v>9291</v>
      </c>
      <c r="AD1461" s="15" t="s">
        <v>9295</v>
      </c>
      <c r="AE1461" s="15" t="s">
        <v>9302</v>
      </c>
      <c r="AF1461" s="15" t="s">
        <v>5096</v>
      </c>
      <c r="AG1461" s="15" t="s">
        <v>9312</v>
      </c>
    </row>
    <row r="1462" spans="1:33" x14ac:dyDescent="0.45">
      <c r="A1462" s="15">
        <v>1001455</v>
      </c>
      <c r="B1462" s="15" t="s">
        <v>26</v>
      </c>
      <c r="C1462" s="18">
        <v>1753115268</v>
      </c>
      <c r="D1462" s="15">
        <v>400</v>
      </c>
      <c r="E1462" s="15" t="s">
        <v>70</v>
      </c>
      <c r="F1462" s="15" t="s">
        <v>15253</v>
      </c>
      <c r="G1462" s="15" t="s">
        <v>29</v>
      </c>
      <c r="H1462" s="15" t="s">
        <v>6848</v>
      </c>
      <c r="I1462" s="15" t="s">
        <v>6849</v>
      </c>
      <c r="J1462" s="15" t="s">
        <v>6847</v>
      </c>
      <c r="K1462" s="15" t="s">
        <v>32</v>
      </c>
      <c r="L1462" s="15">
        <v>998946786</v>
      </c>
      <c r="M1462" s="15">
        <v>998946786</v>
      </c>
      <c r="N1462" s="15" t="s">
        <v>6850</v>
      </c>
      <c r="O1462" s="15" t="s">
        <v>34</v>
      </c>
      <c r="P1462" s="15">
        <v>35024</v>
      </c>
      <c r="Q1462" s="15" t="s">
        <v>58</v>
      </c>
      <c r="R1462" s="15" t="s">
        <v>36</v>
      </c>
      <c r="S1462" s="15" t="s">
        <v>3713</v>
      </c>
      <c r="T1462" s="15" t="s">
        <v>15354</v>
      </c>
      <c r="U1462" s="15" t="s">
        <v>6851</v>
      </c>
      <c r="V1462" s="15">
        <v>986527998</v>
      </c>
      <c r="W1462" s="15" t="s">
        <v>6852</v>
      </c>
      <c r="X1462" s="15" t="s">
        <v>39</v>
      </c>
      <c r="Y1462" s="15">
        <v>0</v>
      </c>
      <c r="Z1462" s="15" t="s">
        <v>665</v>
      </c>
      <c r="AA1462" s="15" t="s">
        <v>665</v>
      </c>
      <c r="AB1462" s="15">
        <v>44448</v>
      </c>
      <c r="AC1462" s="15" t="s">
        <v>9291</v>
      </c>
      <c r="AD1462" s="15" t="s">
        <v>9292</v>
      </c>
      <c r="AE1462" s="15" t="s">
        <v>9302</v>
      </c>
      <c r="AF1462" s="15" t="s">
        <v>5096</v>
      </c>
      <c r="AG1462" s="15" t="s">
        <v>9359</v>
      </c>
    </row>
    <row r="1463" spans="1:33" x14ac:dyDescent="0.45">
      <c r="A1463" s="15">
        <v>1001456</v>
      </c>
      <c r="B1463" s="15" t="s">
        <v>26</v>
      </c>
      <c r="C1463" s="18">
        <v>1715002349</v>
      </c>
      <c r="D1463" s="15">
        <v>1500</v>
      </c>
      <c r="E1463" s="15" t="s">
        <v>70</v>
      </c>
      <c r="F1463" s="15" t="s">
        <v>15253</v>
      </c>
      <c r="G1463" s="15" t="s">
        <v>29</v>
      </c>
      <c r="H1463" s="15" t="s">
        <v>6854</v>
      </c>
      <c r="I1463" s="15" t="s">
        <v>6855</v>
      </c>
      <c r="J1463" s="15" t="s">
        <v>6853</v>
      </c>
      <c r="K1463" s="15" t="s">
        <v>32</v>
      </c>
      <c r="L1463" s="15">
        <v>998400940</v>
      </c>
      <c r="M1463" s="15">
        <v>998400940</v>
      </c>
      <c r="N1463" s="15" t="s">
        <v>33</v>
      </c>
      <c r="O1463" s="15" t="s">
        <v>6856</v>
      </c>
      <c r="P1463" s="15">
        <v>30265</v>
      </c>
      <c r="Q1463" s="15" t="s">
        <v>58</v>
      </c>
      <c r="R1463" s="15" t="s">
        <v>36</v>
      </c>
      <c r="S1463" s="15" t="s">
        <v>160</v>
      </c>
      <c r="T1463" s="15" t="s">
        <v>15307</v>
      </c>
      <c r="U1463" s="15" t="s">
        <v>6857</v>
      </c>
      <c r="V1463" s="15">
        <v>998400940</v>
      </c>
      <c r="W1463" s="15" t="s">
        <v>34</v>
      </c>
      <c r="X1463" s="15" t="s">
        <v>39</v>
      </c>
      <c r="Y1463" s="15">
        <v>0</v>
      </c>
      <c r="Z1463" s="15" t="s">
        <v>665</v>
      </c>
      <c r="AA1463" s="15" t="s">
        <v>665</v>
      </c>
      <c r="AB1463" s="15">
        <v>44459</v>
      </c>
      <c r="AC1463" s="15" t="s">
        <v>9291</v>
      </c>
      <c r="AD1463" s="15" t="s">
        <v>9292</v>
      </c>
      <c r="AE1463" s="15" t="s">
        <v>9302</v>
      </c>
      <c r="AF1463" s="15" t="s">
        <v>5096</v>
      </c>
      <c r="AG1463" s="15" t="s">
        <v>9359</v>
      </c>
    </row>
    <row r="1464" spans="1:33" x14ac:dyDescent="0.45">
      <c r="A1464" s="15">
        <v>1001457</v>
      </c>
      <c r="B1464" s="15" t="s">
        <v>26</v>
      </c>
      <c r="C1464" s="18">
        <v>1706780697</v>
      </c>
      <c r="D1464" s="15">
        <v>560</v>
      </c>
      <c r="E1464" s="15" t="s">
        <v>70</v>
      </c>
      <c r="F1464" s="15" t="s">
        <v>15253</v>
      </c>
      <c r="G1464" s="15" t="s">
        <v>29</v>
      </c>
      <c r="H1464" s="15" t="s">
        <v>6859</v>
      </c>
      <c r="I1464" s="15" t="s">
        <v>6860</v>
      </c>
      <c r="J1464" s="15" t="s">
        <v>6858</v>
      </c>
      <c r="K1464" s="15" t="s">
        <v>32</v>
      </c>
      <c r="L1464" s="15">
        <v>984472654</v>
      </c>
      <c r="M1464" s="15">
        <v>984472654</v>
      </c>
      <c r="N1464" s="15" t="s">
        <v>6861</v>
      </c>
      <c r="O1464" s="15" t="s">
        <v>34</v>
      </c>
      <c r="P1464" s="15">
        <v>22503</v>
      </c>
      <c r="Q1464" s="15" t="s">
        <v>58</v>
      </c>
      <c r="R1464" s="15" t="s">
        <v>36</v>
      </c>
      <c r="S1464" s="15" t="s">
        <v>160</v>
      </c>
      <c r="T1464" s="15" t="s">
        <v>15307</v>
      </c>
      <c r="U1464" s="15" t="s">
        <v>33</v>
      </c>
      <c r="V1464" s="15">
        <v>984472654</v>
      </c>
      <c r="W1464" s="15" t="s">
        <v>34</v>
      </c>
      <c r="X1464" s="15" t="s">
        <v>39</v>
      </c>
      <c r="Y1464" s="15">
        <v>0</v>
      </c>
      <c r="Z1464" s="15" t="s">
        <v>665</v>
      </c>
      <c r="AC1464" s="15" t="s">
        <v>9291</v>
      </c>
      <c r="AD1464" s="15" t="s">
        <v>9292</v>
      </c>
      <c r="AE1464" s="15" t="s">
        <v>9302</v>
      </c>
      <c r="AF1464" s="15" t="s">
        <v>5096</v>
      </c>
      <c r="AG1464" s="15" t="s">
        <v>9359</v>
      </c>
    </row>
    <row r="1465" spans="1:33" x14ac:dyDescent="0.45">
      <c r="A1465" s="15">
        <v>1001458</v>
      </c>
      <c r="B1465" s="15" t="s">
        <v>26</v>
      </c>
      <c r="C1465" s="18">
        <v>1752701993</v>
      </c>
      <c r="D1465" s="15">
        <v>0</v>
      </c>
      <c r="E1465" s="15" t="s">
        <v>70</v>
      </c>
      <c r="F1465" s="15" t="s">
        <v>15253</v>
      </c>
      <c r="G1465" s="15" t="s">
        <v>29</v>
      </c>
      <c r="H1465" s="15" t="s">
        <v>6863</v>
      </c>
      <c r="I1465" s="15" t="s">
        <v>6864</v>
      </c>
      <c r="J1465" s="15" t="s">
        <v>6862</v>
      </c>
      <c r="K1465" s="15" t="s">
        <v>32</v>
      </c>
      <c r="L1465" s="15">
        <v>987470391</v>
      </c>
      <c r="M1465" s="15">
        <v>987470391</v>
      </c>
      <c r="N1465" s="15" t="s">
        <v>6865</v>
      </c>
      <c r="O1465" s="15" t="s">
        <v>34</v>
      </c>
      <c r="P1465" s="15">
        <v>35830</v>
      </c>
      <c r="Q1465" s="15" t="s">
        <v>35</v>
      </c>
      <c r="R1465" s="15" t="s">
        <v>36</v>
      </c>
      <c r="S1465" s="15" t="s">
        <v>160</v>
      </c>
      <c r="T1465" s="15" t="s">
        <v>15307</v>
      </c>
      <c r="W1465" s="15" t="s">
        <v>34</v>
      </c>
      <c r="X1465" s="15" t="s">
        <v>39</v>
      </c>
      <c r="Y1465" s="15">
        <v>0</v>
      </c>
      <c r="Z1465" s="15" t="s">
        <v>665</v>
      </c>
      <c r="AC1465" s="15" t="s">
        <v>9291</v>
      </c>
      <c r="AD1465" s="15" t="s">
        <v>9292</v>
      </c>
      <c r="AE1465" s="15" t="s">
        <v>9302</v>
      </c>
      <c r="AF1465" s="15" t="s">
        <v>5096</v>
      </c>
      <c r="AG1465" s="15" t="s">
        <v>9418</v>
      </c>
    </row>
    <row r="1466" spans="1:33" x14ac:dyDescent="0.45">
      <c r="A1466" s="15">
        <v>1001459</v>
      </c>
      <c r="B1466" s="15" t="s">
        <v>26</v>
      </c>
      <c r="C1466" s="18">
        <v>601808579</v>
      </c>
      <c r="D1466" s="15">
        <v>0</v>
      </c>
      <c r="E1466" s="15" t="s">
        <v>70</v>
      </c>
      <c r="F1466" s="15" t="s">
        <v>15253</v>
      </c>
      <c r="G1466" s="15" t="s">
        <v>29</v>
      </c>
      <c r="H1466" s="15" t="s">
        <v>907</v>
      </c>
      <c r="I1466" s="15" t="s">
        <v>6867</v>
      </c>
      <c r="J1466" s="15" t="s">
        <v>6866</v>
      </c>
      <c r="K1466" s="15" t="s">
        <v>32</v>
      </c>
      <c r="L1466" s="15">
        <v>988592640</v>
      </c>
      <c r="M1466" s="15">
        <v>988592640</v>
      </c>
      <c r="N1466" s="15" t="s">
        <v>33</v>
      </c>
      <c r="O1466" s="15" t="s">
        <v>1291</v>
      </c>
      <c r="P1466" s="15">
        <v>23459</v>
      </c>
      <c r="Q1466" s="15" t="s">
        <v>58</v>
      </c>
      <c r="R1466" s="15" t="s">
        <v>36</v>
      </c>
      <c r="S1466" s="15" t="s">
        <v>160</v>
      </c>
      <c r="T1466" s="15" t="s">
        <v>15307</v>
      </c>
      <c r="V1466" s="15">
        <v>988592640</v>
      </c>
      <c r="W1466" s="15" t="s">
        <v>34</v>
      </c>
      <c r="X1466" s="15" t="s">
        <v>39</v>
      </c>
      <c r="Y1466" s="15">
        <v>0</v>
      </c>
      <c r="Z1466" s="15" t="s">
        <v>665</v>
      </c>
      <c r="AA1466" s="15" t="s">
        <v>665</v>
      </c>
      <c r="AB1466" s="15">
        <v>44443</v>
      </c>
      <c r="AC1466" s="15" t="s">
        <v>9291</v>
      </c>
      <c r="AD1466" s="15" t="s">
        <v>9295</v>
      </c>
      <c r="AE1466" s="15" t="s">
        <v>9293</v>
      </c>
      <c r="AF1466" s="15" t="s">
        <v>511</v>
      </c>
      <c r="AG1466" s="15" t="s">
        <v>9294</v>
      </c>
    </row>
    <row r="1467" spans="1:33" x14ac:dyDescent="0.45">
      <c r="A1467" s="15">
        <v>1001460</v>
      </c>
      <c r="B1467" s="15" t="s">
        <v>26</v>
      </c>
      <c r="C1467" s="18">
        <v>1720144433</v>
      </c>
      <c r="D1467" s="15">
        <v>900</v>
      </c>
      <c r="E1467" s="15" t="s">
        <v>70</v>
      </c>
      <c r="F1467" s="15" t="s">
        <v>15253</v>
      </c>
      <c r="G1467" s="15" t="s">
        <v>29</v>
      </c>
      <c r="H1467" s="15" t="s">
        <v>792</v>
      </c>
      <c r="I1467" s="15" t="s">
        <v>6869</v>
      </c>
      <c r="J1467" s="15" t="s">
        <v>6868</v>
      </c>
      <c r="K1467" s="15" t="s">
        <v>32</v>
      </c>
      <c r="L1467" s="15">
        <v>998819977</v>
      </c>
      <c r="M1467" s="15">
        <v>998819977</v>
      </c>
      <c r="N1467" s="15" t="s">
        <v>33</v>
      </c>
      <c r="O1467" s="15" t="s">
        <v>6870</v>
      </c>
      <c r="P1467" s="15">
        <v>32362</v>
      </c>
      <c r="Q1467" s="15" t="s">
        <v>58</v>
      </c>
      <c r="R1467" s="15" t="s">
        <v>59</v>
      </c>
      <c r="S1467" s="15" t="s">
        <v>4839</v>
      </c>
      <c r="T1467" s="15" t="s">
        <v>15347</v>
      </c>
      <c r="U1467" s="15" t="s">
        <v>6871</v>
      </c>
      <c r="V1467" s="15">
        <v>998819977</v>
      </c>
      <c r="W1467" s="15" t="s">
        <v>6872</v>
      </c>
      <c r="X1467" s="15" t="s">
        <v>39</v>
      </c>
      <c r="Y1467" s="15">
        <v>0</v>
      </c>
      <c r="Z1467" s="15" t="s">
        <v>665</v>
      </c>
      <c r="AA1467" s="15" t="s">
        <v>665</v>
      </c>
      <c r="AB1467" s="15">
        <v>44443</v>
      </c>
      <c r="AC1467" s="15" t="s">
        <v>9291</v>
      </c>
      <c r="AD1467" s="15" t="s">
        <v>9292</v>
      </c>
      <c r="AE1467" s="15" t="s">
        <v>9293</v>
      </c>
      <c r="AF1467" s="15" t="s">
        <v>511</v>
      </c>
      <c r="AG1467" s="15" t="s">
        <v>9347</v>
      </c>
    </row>
    <row r="1468" spans="1:33" x14ac:dyDescent="0.45">
      <c r="A1468" s="15">
        <v>1001461</v>
      </c>
      <c r="B1468" s="15" t="s">
        <v>26</v>
      </c>
      <c r="C1468" s="18">
        <v>1719266999</v>
      </c>
      <c r="D1468" s="15">
        <v>0</v>
      </c>
      <c r="E1468" s="15" t="s">
        <v>70</v>
      </c>
      <c r="F1468" s="15" t="s">
        <v>15253</v>
      </c>
      <c r="G1468" s="15" t="s">
        <v>29</v>
      </c>
      <c r="H1468" s="15" t="s">
        <v>6874</v>
      </c>
      <c r="I1468" s="15" t="s">
        <v>6875</v>
      </c>
      <c r="J1468" s="15" t="s">
        <v>6873</v>
      </c>
      <c r="K1468" s="15" t="s">
        <v>32</v>
      </c>
      <c r="L1468" s="15">
        <v>998683180</v>
      </c>
      <c r="M1468" s="15">
        <v>998683180</v>
      </c>
      <c r="N1468" s="15" t="s">
        <v>33</v>
      </c>
      <c r="O1468" s="15" t="s">
        <v>34</v>
      </c>
      <c r="P1468" s="15">
        <v>34184</v>
      </c>
      <c r="Q1468" s="15" t="s">
        <v>35</v>
      </c>
      <c r="R1468" s="15" t="s">
        <v>36</v>
      </c>
      <c r="S1468" s="15" t="s">
        <v>160</v>
      </c>
      <c r="T1468" s="15" t="s">
        <v>15307</v>
      </c>
      <c r="U1468" s="15" t="s">
        <v>33</v>
      </c>
      <c r="V1468" s="15" t="s">
        <v>33</v>
      </c>
      <c r="W1468" s="15" t="s">
        <v>813</v>
      </c>
      <c r="X1468" s="15" t="s">
        <v>39</v>
      </c>
      <c r="Y1468" s="15">
        <v>0</v>
      </c>
      <c r="Z1468" s="15" t="s">
        <v>1125</v>
      </c>
      <c r="AC1468" s="15" t="s">
        <v>9291</v>
      </c>
      <c r="AD1468" s="15" t="s">
        <v>9296</v>
      </c>
      <c r="AE1468" s="15" t="s">
        <v>9302</v>
      </c>
      <c r="AF1468" s="15" t="s">
        <v>5096</v>
      </c>
      <c r="AG1468" s="15" t="s">
        <v>9426</v>
      </c>
    </row>
    <row r="1469" spans="1:33" x14ac:dyDescent="0.45">
      <c r="A1469" s="15">
        <v>1001462</v>
      </c>
      <c r="B1469" s="15" t="s">
        <v>26</v>
      </c>
      <c r="C1469" s="18">
        <v>1725542342</v>
      </c>
      <c r="D1469" s="15">
        <v>680</v>
      </c>
      <c r="E1469" s="15" t="s">
        <v>70</v>
      </c>
      <c r="F1469" s="15" t="s">
        <v>15253</v>
      </c>
      <c r="G1469" s="15" t="s">
        <v>29</v>
      </c>
      <c r="H1469" s="15" t="s">
        <v>6877</v>
      </c>
      <c r="I1469" s="15" t="s">
        <v>1418</v>
      </c>
      <c r="J1469" s="15" t="s">
        <v>6876</v>
      </c>
      <c r="K1469" s="15" t="s">
        <v>32</v>
      </c>
      <c r="L1469" s="15">
        <v>978835782</v>
      </c>
      <c r="M1469" s="15">
        <v>978835782</v>
      </c>
      <c r="N1469" s="15" t="s">
        <v>6878</v>
      </c>
      <c r="O1469" s="15" t="s">
        <v>1686</v>
      </c>
      <c r="P1469" s="15">
        <v>36359</v>
      </c>
      <c r="Q1469" s="15" t="s">
        <v>35</v>
      </c>
      <c r="R1469" s="15" t="s">
        <v>59</v>
      </c>
      <c r="S1469" s="15" t="s">
        <v>356</v>
      </c>
      <c r="T1469" s="15" t="s">
        <v>15315</v>
      </c>
      <c r="U1469" s="15" t="s">
        <v>6879</v>
      </c>
      <c r="V1469" s="15">
        <v>978835782</v>
      </c>
      <c r="W1469" s="15" t="s">
        <v>6880</v>
      </c>
      <c r="X1469" s="15" t="s">
        <v>39</v>
      </c>
      <c r="Y1469" s="15">
        <v>0</v>
      </c>
      <c r="Z1469" s="15" t="s">
        <v>665</v>
      </c>
      <c r="AA1469" s="15" t="s">
        <v>665</v>
      </c>
      <c r="AB1469" s="15">
        <v>44446</v>
      </c>
      <c r="AC1469" s="15" t="s">
        <v>9291</v>
      </c>
      <c r="AD1469" s="15" t="s">
        <v>9292</v>
      </c>
      <c r="AE1469" s="15" t="s">
        <v>9302</v>
      </c>
      <c r="AF1469" s="15" t="s">
        <v>5096</v>
      </c>
      <c r="AG1469" s="15" t="s">
        <v>9407</v>
      </c>
    </row>
    <row r="1470" spans="1:33" x14ac:dyDescent="0.45">
      <c r="A1470" s="15">
        <v>1001463</v>
      </c>
      <c r="B1470" s="15" t="s">
        <v>26</v>
      </c>
      <c r="C1470" s="18">
        <v>1714216536</v>
      </c>
      <c r="D1470" s="15">
        <v>10000</v>
      </c>
      <c r="E1470" s="15" t="s">
        <v>70</v>
      </c>
      <c r="F1470" s="15" t="s">
        <v>15253</v>
      </c>
      <c r="G1470" s="15" t="s">
        <v>29</v>
      </c>
      <c r="H1470" s="15" t="s">
        <v>6882</v>
      </c>
      <c r="I1470" s="15" t="s">
        <v>1594</v>
      </c>
      <c r="J1470" s="15" t="s">
        <v>6881</v>
      </c>
      <c r="K1470" s="15" t="s">
        <v>32</v>
      </c>
      <c r="L1470" s="15">
        <v>989516043</v>
      </c>
      <c r="M1470" s="15">
        <v>989516043</v>
      </c>
      <c r="N1470" s="15" t="s">
        <v>6883</v>
      </c>
      <c r="O1470" s="15" t="s">
        <v>6884</v>
      </c>
      <c r="P1470" s="15">
        <v>28222</v>
      </c>
      <c r="Q1470" s="15" t="s">
        <v>58</v>
      </c>
      <c r="R1470" s="15" t="s">
        <v>36</v>
      </c>
      <c r="S1470" s="15" t="s">
        <v>160</v>
      </c>
      <c r="T1470" s="15" t="s">
        <v>15307</v>
      </c>
      <c r="U1470" s="15" t="s">
        <v>6885</v>
      </c>
      <c r="V1470" s="15">
        <v>982032953</v>
      </c>
      <c r="W1470" s="15" t="s">
        <v>6886</v>
      </c>
      <c r="X1470" s="15" t="s">
        <v>39</v>
      </c>
      <c r="Y1470" s="15">
        <v>0</v>
      </c>
      <c r="Z1470" s="15" t="s">
        <v>665</v>
      </c>
      <c r="AA1470" s="15" t="s">
        <v>677</v>
      </c>
      <c r="AB1470" s="15">
        <v>44505</v>
      </c>
      <c r="AC1470" s="15" t="s">
        <v>9291</v>
      </c>
      <c r="AD1470" s="15" t="s">
        <v>9292</v>
      </c>
      <c r="AE1470" s="15" t="s">
        <v>9302</v>
      </c>
      <c r="AF1470" s="15" t="s">
        <v>5096</v>
      </c>
      <c r="AG1470" s="15" t="s">
        <v>9371</v>
      </c>
    </row>
    <row r="1471" spans="1:33" x14ac:dyDescent="0.45">
      <c r="A1471" s="15">
        <v>1001464</v>
      </c>
      <c r="B1471" s="15" t="s">
        <v>26</v>
      </c>
      <c r="C1471" s="18">
        <v>1201966593</v>
      </c>
      <c r="D1471" s="15">
        <v>400</v>
      </c>
      <c r="E1471" s="15" t="s">
        <v>70</v>
      </c>
      <c r="F1471" s="15" t="s">
        <v>15253</v>
      </c>
      <c r="G1471" s="15" t="s">
        <v>29</v>
      </c>
      <c r="H1471" s="15" t="s">
        <v>6888</v>
      </c>
      <c r="I1471" s="15" t="s">
        <v>6889</v>
      </c>
      <c r="J1471" s="15" t="s">
        <v>6887</v>
      </c>
      <c r="K1471" s="15" t="s">
        <v>32</v>
      </c>
      <c r="L1471" s="15">
        <v>995521123</v>
      </c>
      <c r="M1471" s="15">
        <v>995521123</v>
      </c>
      <c r="N1471" s="15" t="s">
        <v>33</v>
      </c>
      <c r="O1471" s="15" t="s">
        <v>6890</v>
      </c>
      <c r="P1471" s="15">
        <v>34272</v>
      </c>
      <c r="Q1471" s="15" t="s">
        <v>35</v>
      </c>
      <c r="R1471" s="15" t="s">
        <v>36</v>
      </c>
      <c r="S1471" s="15" t="s">
        <v>5048</v>
      </c>
      <c r="T1471" s="15" t="s">
        <v>15358</v>
      </c>
      <c r="U1471" s="15" t="s">
        <v>6891</v>
      </c>
      <c r="V1471" s="15">
        <v>995521123</v>
      </c>
      <c r="W1471" s="15" t="s">
        <v>6892</v>
      </c>
      <c r="X1471" s="15" t="s">
        <v>39</v>
      </c>
      <c r="Y1471" s="15">
        <v>0</v>
      </c>
      <c r="Z1471" s="15" t="s">
        <v>665</v>
      </c>
      <c r="AA1471" s="15" t="s">
        <v>665</v>
      </c>
      <c r="AB1471" s="15">
        <v>44449</v>
      </c>
      <c r="AC1471" s="15" t="s">
        <v>9291</v>
      </c>
      <c r="AD1471" s="15" t="s">
        <v>9295</v>
      </c>
      <c r="AE1471" s="15" t="s">
        <v>9427</v>
      </c>
      <c r="AF1471" s="15" t="s">
        <v>9406</v>
      </c>
      <c r="AG1471" s="15" t="s">
        <v>13204</v>
      </c>
    </row>
    <row r="1472" spans="1:33" x14ac:dyDescent="0.45">
      <c r="A1472" s="15">
        <v>1001465</v>
      </c>
      <c r="B1472" s="15" t="s">
        <v>26</v>
      </c>
      <c r="C1472" s="18">
        <v>1707663181</v>
      </c>
      <c r="D1472" s="15">
        <v>0</v>
      </c>
      <c r="E1472" s="15" t="s">
        <v>70</v>
      </c>
      <c r="F1472" s="15" t="s">
        <v>15253</v>
      </c>
      <c r="G1472" s="15" t="s">
        <v>29</v>
      </c>
      <c r="H1472" s="15" t="s">
        <v>597</v>
      </c>
      <c r="I1472" s="15" t="s">
        <v>6894</v>
      </c>
      <c r="J1472" s="15" t="s">
        <v>6893</v>
      </c>
      <c r="K1472" s="15" t="s">
        <v>32</v>
      </c>
      <c r="L1472" s="15">
        <v>992941723</v>
      </c>
      <c r="M1472" s="15">
        <v>992941723</v>
      </c>
      <c r="N1472" s="15" t="s">
        <v>33</v>
      </c>
      <c r="O1472" s="15" t="s">
        <v>6895</v>
      </c>
      <c r="P1472" s="15">
        <v>22996</v>
      </c>
      <c r="Q1472" s="15" t="s">
        <v>35</v>
      </c>
      <c r="R1472" s="15" t="s">
        <v>59</v>
      </c>
      <c r="S1472" s="15" t="s">
        <v>160</v>
      </c>
      <c r="T1472" s="15" t="s">
        <v>15307</v>
      </c>
      <c r="U1472" s="15" t="s">
        <v>33</v>
      </c>
      <c r="V1472" s="15" t="s">
        <v>33</v>
      </c>
      <c r="W1472" s="15" t="s">
        <v>34</v>
      </c>
      <c r="X1472" s="15" t="s">
        <v>39</v>
      </c>
      <c r="Y1472" s="15">
        <v>0</v>
      </c>
      <c r="Z1472" s="15" t="s">
        <v>665</v>
      </c>
      <c r="AC1472" s="15" t="s">
        <v>9291</v>
      </c>
      <c r="AD1472" s="15" t="s">
        <v>9292</v>
      </c>
      <c r="AE1472" s="15" t="s">
        <v>9302</v>
      </c>
      <c r="AF1472" s="15" t="s">
        <v>5096</v>
      </c>
      <c r="AG1472" s="15" t="s">
        <v>9371</v>
      </c>
    </row>
    <row r="1473" spans="1:33" x14ac:dyDescent="0.45">
      <c r="A1473" s="15">
        <v>1001466</v>
      </c>
      <c r="B1473" s="15" t="s">
        <v>26</v>
      </c>
      <c r="C1473" s="18">
        <v>1705416111</v>
      </c>
      <c r="D1473" s="15">
        <v>0</v>
      </c>
      <c r="E1473" s="15" t="s">
        <v>70</v>
      </c>
      <c r="F1473" s="15" t="s">
        <v>15253</v>
      </c>
      <c r="G1473" s="15" t="s">
        <v>29</v>
      </c>
      <c r="H1473" s="15" t="s">
        <v>6897</v>
      </c>
      <c r="I1473" s="15" t="s">
        <v>5497</v>
      </c>
      <c r="J1473" s="15" t="s">
        <v>6896</v>
      </c>
      <c r="K1473" s="15" t="s">
        <v>32</v>
      </c>
      <c r="L1473" s="15">
        <v>969402041</v>
      </c>
      <c r="M1473" s="15">
        <v>969402041</v>
      </c>
      <c r="N1473" s="15" t="s">
        <v>33</v>
      </c>
      <c r="O1473" s="15" t="s">
        <v>6898</v>
      </c>
      <c r="P1473" s="15">
        <v>21814</v>
      </c>
      <c r="Q1473" s="15" t="s">
        <v>58</v>
      </c>
      <c r="R1473" s="15" t="s">
        <v>36</v>
      </c>
      <c r="S1473" s="15" t="s">
        <v>1934</v>
      </c>
      <c r="T1473" s="15" t="s">
        <v>15361</v>
      </c>
      <c r="W1473" s="15" t="s">
        <v>34</v>
      </c>
      <c r="X1473" s="15" t="s">
        <v>39</v>
      </c>
      <c r="Y1473" s="15">
        <v>0</v>
      </c>
      <c r="Z1473" s="15" t="s">
        <v>665</v>
      </c>
      <c r="AC1473" s="15" t="s">
        <v>9291</v>
      </c>
      <c r="AD1473" s="15" t="s">
        <v>9295</v>
      </c>
      <c r="AE1473" s="15" t="s">
        <v>9302</v>
      </c>
      <c r="AF1473" s="15" t="s">
        <v>5096</v>
      </c>
      <c r="AG1473" s="15" t="s">
        <v>9312</v>
      </c>
    </row>
    <row r="1474" spans="1:33" x14ac:dyDescent="0.45">
      <c r="A1474" s="15">
        <v>1001467</v>
      </c>
      <c r="B1474" s="15" t="s">
        <v>26</v>
      </c>
      <c r="C1474" s="18">
        <v>602637480</v>
      </c>
      <c r="D1474" s="15">
        <v>800</v>
      </c>
      <c r="E1474" s="15" t="s">
        <v>70</v>
      </c>
      <c r="F1474" s="15" t="s">
        <v>15253</v>
      </c>
      <c r="G1474" s="15" t="s">
        <v>29</v>
      </c>
      <c r="H1474" s="15" t="s">
        <v>1014</v>
      </c>
      <c r="I1474" s="15" t="s">
        <v>6900</v>
      </c>
      <c r="J1474" s="15" t="s">
        <v>6899</v>
      </c>
      <c r="K1474" s="15" t="s">
        <v>32</v>
      </c>
      <c r="L1474" s="15">
        <v>3410856</v>
      </c>
      <c r="M1474" s="15">
        <v>982685363</v>
      </c>
      <c r="N1474" s="15" t="s">
        <v>6901</v>
      </c>
      <c r="O1474" s="15" t="s">
        <v>6902</v>
      </c>
      <c r="P1474" s="15">
        <v>28256</v>
      </c>
      <c r="Q1474" s="15" t="s">
        <v>58</v>
      </c>
      <c r="R1474" s="15" t="s">
        <v>36</v>
      </c>
      <c r="S1474" s="15" t="s">
        <v>160</v>
      </c>
      <c r="T1474" s="15" t="s">
        <v>15307</v>
      </c>
      <c r="U1474" s="15" t="s">
        <v>6903</v>
      </c>
      <c r="V1474" s="15">
        <v>982685363</v>
      </c>
      <c r="W1474" s="15" t="s">
        <v>6904</v>
      </c>
      <c r="X1474" s="15" t="s">
        <v>39</v>
      </c>
      <c r="Y1474" s="15">
        <v>0</v>
      </c>
      <c r="Z1474" s="15" t="s">
        <v>1125</v>
      </c>
      <c r="AA1474" s="15" t="s">
        <v>665</v>
      </c>
      <c r="AB1474" s="15">
        <v>44455</v>
      </c>
      <c r="AC1474" s="15" t="s">
        <v>9291</v>
      </c>
      <c r="AD1474" s="15" t="s">
        <v>9295</v>
      </c>
      <c r="AE1474" s="15" t="s">
        <v>9293</v>
      </c>
      <c r="AF1474" s="15" t="s">
        <v>511</v>
      </c>
      <c r="AG1474" s="15" t="s">
        <v>9294</v>
      </c>
    </row>
    <row r="1475" spans="1:33" x14ac:dyDescent="0.45">
      <c r="A1475" s="15">
        <v>1001468</v>
      </c>
      <c r="B1475" s="15" t="s">
        <v>26</v>
      </c>
      <c r="C1475" s="18">
        <v>1716586548</v>
      </c>
      <c r="D1475" s="15">
        <v>500</v>
      </c>
      <c r="E1475" s="15" t="s">
        <v>70</v>
      </c>
      <c r="F1475" s="15" t="s">
        <v>15253</v>
      </c>
      <c r="G1475" s="15" t="s">
        <v>29</v>
      </c>
      <c r="H1475" s="15" t="s">
        <v>6906</v>
      </c>
      <c r="I1475" s="15" t="s">
        <v>1594</v>
      </c>
      <c r="J1475" s="15" t="s">
        <v>6905</v>
      </c>
      <c r="K1475" s="15" t="s">
        <v>32</v>
      </c>
      <c r="L1475" s="15">
        <v>998484218</v>
      </c>
      <c r="M1475" s="15">
        <v>998484218</v>
      </c>
      <c r="N1475" s="15" t="s">
        <v>33</v>
      </c>
      <c r="O1475" s="15" t="s">
        <v>6907</v>
      </c>
      <c r="P1475" s="15">
        <v>29294</v>
      </c>
      <c r="Q1475" s="15" t="s">
        <v>58</v>
      </c>
      <c r="R1475" s="15" t="s">
        <v>36</v>
      </c>
      <c r="S1475" s="15" t="s">
        <v>160</v>
      </c>
      <c r="T1475" s="15" t="s">
        <v>15307</v>
      </c>
      <c r="U1475" s="15" t="s">
        <v>6908</v>
      </c>
      <c r="V1475" s="15">
        <v>995626005</v>
      </c>
      <c r="W1475" s="15" t="s">
        <v>6909</v>
      </c>
      <c r="X1475" s="15" t="s">
        <v>39</v>
      </c>
      <c r="Y1475" s="15">
        <v>0</v>
      </c>
      <c r="Z1475" s="15" t="s">
        <v>665</v>
      </c>
      <c r="AA1475" s="15" t="s">
        <v>665</v>
      </c>
      <c r="AB1475" s="15">
        <v>44459</v>
      </c>
      <c r="AC1475" s="15" t="s">
        <v>9291</v>
      </c>
      <c r="AD1475" s="15" t="s">
        <v>9292</v>
      </c>
      <c r="AE1475" s="15" t="s">
        <v>9302</v>
      </c>
      <c r="AF1475" s="15" t="s">
        <v>5096</v>
      </c>
      <c r="AG1475" s="15" t="s">
        <v>9444</v>
      </c>
    </row>
    <row r="1476" spans="1:33" x14ac:dyDescent="0.45">
      <c r="A1476" s="15">
        <v>1001469</v>
      </c>
      <c r="B1476" s="15" t="s">
        <v>26</v>
      </c>
      <c r="C1476" s="18">
        <v>1317145231</v>
      </c>
      <c r="D1476" s="15">
        <v>800</v>
      </c>
      <c r="E1476" s="15" t="s">
        <v>70</v>
      </c>
      <c r="F1476" s="15" t="s">
        <v>15253</v>
      </c>
      <c r="G1476" s="15" t="s">
        <v>29</v>
      </c>
      <c r="H1476" s="15" t="s">
        <v>6911</v>
      </c>
      <c r="I1476" s="15" t="s">
        <v>6912</v>
      </c>
      <c r="J1476" s="15" t="s">
        <v>6910</v>
      </c>
      <c r="K1476" s="15" t="s">
        <v>32</v>
      </c>
      <c r="L1476" s="15">
        <v>1234567892</v>
      </c>
      <c r="M1476" s="15">
        <v>123456789</v>
      </c>
      <c r="N1476" s="15" t="s">
        <v>33</v>
      </c>
      <c r="O1476" s="15" t="s">
        <v>34</v>
      </c>
      <c r="P1476" s="15">
        <v>36497</v>
      </c>
      <c r="Q1476" s="15" t="s">
        <v>35</v>
      </c>
      <c r="R1476" s="15" t="s">
        <v>59</v>
      </c>
      <c r="S1476" s="15" t="s">
        <v>160</v>
      </c>
      <c r="T1476" s="15" t="s">
        <v>15307</v>
      </c>
      <c r="U1476" s="15" t="s">
        <v>33</v>
      </c>
      <c r="V1476" s="15" t="s">
        <v>33</v>
      </c>
      <c r="W1476" s="15" t="s">
        <v>34</v>
      </c>
      <c r="X1476" s="15" t="s">
        <v>39</v>
      </c>
      <c r="Y1476" s="15">
        <v>0</v>
      </c>
      <c r="Z1476" s="15" t="s">
        <v>665</v>
      </c>
      <c r="AC1476" s="15" t="s">
        <v>9291</v>
      </c>
      <c r="AD1476" s="15" t="s">
        <v>9292</v>
      </c>
      <c r="AE1476" s="15" t="s">
        <v>9427</v>
      </c>
      <c r="AF1476" s="15" t="s">
        <v>9546</v>
      </c>
      <c r="AG1476" s="15" t="s">
        <v>9553</v>
      </c>
    </row>
    <row r="1477" spans="1:33" x14ac:dyDescent="0.45">
      <c r="A1477" s="15">
        <v>1001470</v>
      </c>
      <c r="B1477" s="15" t="s">
        <v>26</v>
      </c>
      <c r="C1477" s="18">
        <v>606091536</v>
      </c>
      <c r="D1477" s="15">
        <v>500</v>
      </c>
      <c r="E1477" s="15" t="s">
        <v>70</v>
      </c>
      <c r="F1477" s="15" t="s">
        <v>15253</v>
      </c>
      <c r="G1477" s="15" t="s">
        <v>29</v>
      </c>
      <c r="H1477" s="15" t="s">
        <v>6914</v>
      </c>
      <c r="I1477" s="15" t="s">
        <v>6915</v>
      </c>
      <c r="J1477" s="15" t="s">
        <v>6913</v>
      </c>
      <c r="K1477" s="15" t="s">
        <v>32</v>
      </c>
      <c r="L1477" s="15">
        <v>984405888</v>
      </c>
      <c r="M1477" s="15">
        <v>984405888</v>
      </c>
      <c r="N1477" s="15" t="s">
        <v>6916</v>
      </c>
      <c r="O1477" s="15" t="s">
        <v>6917</v>
      </c>
      <c r="P1477" s="15">
        <v>33971</v>
      </c>
      <c r="Q1477" s="15" t="s">
        <v>35</v>
      </c>
      <c r="R1477" s="15" t="s">
        <v>59</v>
      </c>
      <c r="S1477" s="15" t="s">
        <v>6918</v>
      </c>
      <c r="T1477" s="15" t="s">
        <v>15346</v>
      </c>
      <c r="U1477" s="15" t="s">
        <v>6919</v>
      </c>
      <c r="V1477" s="15">
        <v>999748523</v>
      </c>
      <c r="W1477" s="15" t="s">
        <v>6920</v>
      </c>
      <c r="X1477" s="15" t="s">
        <v>39</v>
      </c>
      <c r="Y1477" s="15">
        <v>0</v>
      </c>
      <c r="Z1477" s="15" t="s">
        <v>665</v>
      </c>
      <c r="AA1477" s="15" t="s">
        <v>665</v>
      </c>
      <c r="AB1477" s="15">
        <v>44448</v>
      </c>
      <c r="AC1477" s="15" t="s">
        <v>9291</v>
      </c>
      <c r="AD1477" s="15" t="s">
        <v>9349</v>
      </c>
      <c r="AE1477" s="15" t="s">
        <v>9293</v>
      </c>
      <c r="AF1477" s="15" t="s">
        <v>9369</v>
      </c>
      <c r="AG1477" s="15" t="s">
        <v>9395</v>
      </c>
    </row>
    <row r="1478" spans="1:33" x14ac:dyDescent="0.45">
      <c r="A1478" s="15">
        <v>1001471</v>
      </c>
      <c r="B1478" s="15" t="s">
        <v>26</v>
      </c>
      <c r="C1478" s="18">
        <v>1722883871</v>
      </c>
      <c r="D1478" s="15">
        <v>0</v>
      </c>
      <c r="E1478" s="15" t="s">
        <v>28</v>
      </c>
      <c r="F1478" s="15" t="s">
        <v>15253</v>
      </c>
      <c r="G1478" s="15" t="s">
        <v>29</v>
      </c>
      <c r="H1478" s="15" t="s">
        <v>6922</v>
      </c>
      <c r="I1478" s="15" t="s">
        <v>6923</v>
      </c>
      <c r="J1478" s="15" t="s">
        <v>6921</v>
      </c>
      <c r="K1478" s="15" t="s">
        <v>32</v>
      </c>
      <c r="L1478" s="15">
        <v>959558347</v>
      </c>
      <c r="M1478" s="15">
        <v>959558347</v>
      </c>
      <c r="N1478" s="15" t="s">
        <v>33</v>
      </c>
      <c r="O1478" s="15" t="s">
        <v>34</v>
      </c>
      <c r="P1478" s="15">
        <v>32690</v>
      </c>
      <c r="Q1478" s="15" t="s">
        <v>58</v>
      </c>
      <c r="R1478" s="15" t="s">
        <v>59</v>
      </c>
      <c r="S1478" s="15" t="s">
        <v>83</v>
      </c>
      <c r="T1478" s="15" t="s">
        <v>15306</v>
      </c>
      <c r="U1478" s="15" t="s">
        <v>33</v>
      </c>
      <c r="V1478" s="15" t="s">
        <v>1020</v>
      </c>
      <c r="W1478" s="15" t="s">
        <v>34</v>
      </c>
      <c r="X1478" s="15" t="s">
        <v>97</v>
      </c>
      <c r="Y1478" s="15">
        <v>0</v>
      </c>
      <c r="Z1478" s="15" t="s">
        <v>665</v>
      </c>
      <c r="AC1478" s="15" t="s">
        <v>9291</v>
      </c>
      <c r="AD1478" s="15" t="s">
        <v>9292</v>
      </c>
      <c r="AE1478" s="15" t="s">
        <v>9293</v>
      </c>
      <c r="AF1478" s="15" t="s">
        <v>511</v>
      </c>
      <c r="AG1478" s="15" t="s">
        <v>9347</v>
      </c>
    </row>
    <row r="1479" spans="1:33" x14ac:dyDescent="0.45">
      <c r="A1479" s="15">
        <v>1001472</v>
      </c>
      <c r="B1479" s="15" t="s">
        <v>26</v>
      </c>
      <c r="C1479" s="18">
        <v>650486053</v>
      </c>
      <c r="D1479" s="15">
        <v>700</v>
      </c>
      <c r="E1479" s="15" t="s">
        <v>70</v>
      </c>
      <c r="F1479" s="15" t="s">
        <v>15253</v>
      </c>
      <c r="G1479" s="15" t="s">
        <v>29</v>
      </c>
      <c r="H1479" s="15" t="s">
        <v>6925</v>
      </c>
      <c r="I1479" s="15" t="s">
        <v>3134</v>
      </c>
      <c r="J1479" s="15" t="s">
        <v>6924</v>
      </c>
      <c r="K1479" s="15" t="s">
        <v>32</v>
      </c>
      <c r="L1479" s="15">
        <v>979565044</v>
      </c>
      <c r="M1479" s="15">
        <v>979565044</v>
      </c>
      <c r="N1479" s="15" t="s">
        <v>33</v>
      </c>
      <c r="O1479" s="15" t="s">
        <v>6926</v>
      </c>
      <c r="P1479" s="15">
        <v>37572</v>
      </c>
      <c r="Q1479" s="15" t="s">
        <v>35</v>
      </c>
      <c r="R1479" s="15" t="s">
        <v>59</v>
      </c>
      <c r="S1479" s="15" t="s">
        <v>6927</v>
      </c>
      <c r="T1479" s="15" t="s">
        <v>15323</v>
      </c>
      <c r="U1479" s="15" t="s">
        <v>4840</v>
      </c>
      <c r="V1479" s="15">
        <v>979567044</v>
      </c>
      <c r="W1479" s="15" t="s">
        <v>6928</v>
      </c>
      <c r="X1479" s="15" t="s">
        <v>39</v>
      </c>
      <c r="Y1479" s="15">
        <v>0</v>
      </c>
      <c r="Z1479" s="15" t="s">
        <v>665</v>
      </c>
      <c r="AA1479" s="15" t="s">
        <v>665</v>
      </c>
      <c r="AB1479" s="15">
        <v>44468</v>
      </c>
      <c r="AC1479" s="15" t="s">
        <v>9291</v>
      </c>
      <c r="AD1479" s="15" t="s">
        <v>9295</v>
      </c>
      <c r="AE1479" s="15" t="s">
        <v>9293</v>
      </c>
      <c r="AF1479" s="15" t="s">
        <v>9369</v>
      </c>
      <c r="AG1479" s="15" t="s">
        <v>9390</v>
      </c>
    </row>
    <row r="1480" spans="1:33" x14ac:dyDescent="0.45">
      <c r="A1480" s="15">
        <v>1001473</v>
      </c>
      <c r="B1480" s="15" t="s">
        <v>26</v>
      </c>
      <c r="C1480" s="18">
        <v>604181388</v>
      </c>
      <c r="D1480" s="15">
        <v>1200</v>
      </c>
      <c r="E1480" s="15" t="s">
        <v>70</v>
      </c>
      <c r="F1480" s="15" t="s">
        <v>15253</v>
      </c>
      <c r="G1480" s="15" t="s">
        <v>29</v>
      </c>
      <c r="H1480" s="15" t="s">
        <v>593</v>
      </c>
      <c r="I1480" s="15" t="s">
        <v>6930</v>
      </c>
      <c r="J1480" s="15" t="s">
        <v>6929</v>
      </c>
      <c r="K1480" s="15" t="s">
        <v>32</v>
      </c>
      <c r="L1480" s="15">
        <v>988540434</v>
      </c>
      <c r="M1480" s="15">
        <v>988540434</v>
      </c>
      <c r="N1480" s="15" t="s">
        <v>33</v>
      </c>
      <c r="O1480" s="15" t="s">
        <v>6931</v>
      </c>
      <c r="P1480" s="15">
        <v>31006</v>
      </c>
      <c r="Q1480" s="15" t="s">
        <v>58</v>
      </c>
      <c r="R1480" s="15" t="s">
        <v>59</v>
      </c>
      <c r="S1480" s="15" t="s">
        <v>160</v>
      </c>
      <c r="T1480" s="15" t="s">
        <v>15307</v>
      </c>
      <c r="U1480" s="15" t="s">
        <v>3442</v>
      </c>
      <c r="V1480" s="15">
        <v>988540434</v>
      </c>
      <c r="W1480" s="15" t="s">
        <v>6932</v>
      </c>
      <c r="X1480" s="15" t="s">
        <v>39</v>
      </c>
      <c r="Y1480" s="15">
        <v>0</v>
      </c>
      <c r="Z1480" s="15" t="s">
        <v>665</v>
      </c>
      <c r="AA1480" s="15" t="s">
        <v>665</v>
      </c>
      <c r="AB1480" s="15">
        <v>44463</v>
      </c>
      <c r="AC1480" s="15" t="s">
        <v>9291</v>
      </c>
      <c r="AD1480" s="15" t="s">
        <v>9292</v>
      </c>
      <c r="AE1480" s="15" t="s">
        <v>9293</v>
      </c>
      <c r="AF1480" s="15" t="s">
        <v>9369</v>
      </c>
      <c r="AG1480" s="15" t="s">
        <v>9390</v>
      </c>
    </row>
    <row r="1481" spans="1:33" x14ac:dyDescent="0.45">
      <c r="A1481" s="15">
        <v>1001474</v>
      </c>
      <c r="B1481" s="15" t="s">
        <v>26</v>
      </c>
      <c r="C1481" s="18">
        <v>604213298</v>
      </c>
      <c r="D1481" s="15">
        <v>0</v>
      </c>
      <c r="E1481" s="15" t="s">
        <v>70</v>
      </c>
      <c r="F1481" s="15" t="s">
        <v>15253</v>
      </c>
      <c r="G1481" s="15" t="s">
        <v>29</v>
      </c>
      <c r="H1481" s="15" t="s">
        <v>5334</v>
      </c>
      <c r="I1481" s="15" t="s">
        <v>6934</v>
      </c>
      <c r="J1481" s="15" t="s">
        <v>6933</v>
      </c>
      <c r="K1481" s="15" t="s">
        <v>32</v>
      </c>
      <c r="L1481" s="15" t="s">
        <v>33</v>
      </c>
      <c r="M1481" s="15">
        <v>939357942</v>
      </c>
      <c r="N1481" s="15" t="s">
        <v>33</v>
      </c>
      <c r="O1481" s="15" t="s">
        <v>6935</v>
      </c>
      <c r="P1481" s="15">
        <v>36157</v>
      </c>
      <c r="Q1481" s="15" t="s">
        <v>58</v>
      </c>
      <c r="R1481" s="15" t="s">
        <v>36</v>
      </c>
      <c r="S1481" s="15" t="s">
        <v>1934</v>
      </c>
      <c r="T1481" s="15" t="s">
        <v>15361</v>
      </c>
      <c r="U1481" s="15" t="s">
        <v>33</v>
      </c>
      <c r="V1481" s="15" t="s">
        <v>33</v>
      </c>
      <c r="W1481" s="15" t="s">
        <v>6935</v>
      </c>
      <c r="X1481" s="15" t="s">
        <v>39</v>
      </c>
      <c r="Y1481" s="15">
        <v>0</v>
      </c>
      <c r="Z1481" s="15" t="s">
        <v>665</v>
      </c>
      <c r="AC1481" s="15" t="s">
        <v>9291</v>
      </c>
      <c r="AD1481" s="15" t="s">
        <v>9292</v>
      </c>
      <c r="AE1481" s="15" t="s">
        <v>9302</v>
      </c>
      <c r="AF1481" s="15" t="s">
        <v>5096</v>
      </c>
      <c r="AG1481" s="15" t="s">
        <v>9359</v>
      </c>
    </row>
    <row r="1482" spans="1:33" x14ac:dyDescent="0.45">
      <c r="A1482" s="15">
        <v>1001475</v>
      </c>
      <c r="B1482" s="15" t="s">
        <v>26</v>
      </c>
      <c r="C1482" s="18">
        <v>1752906774</v>
      </c>
      <c r="D1482" s="15">
        <v>0</v>
      </c>
      <c r="E1482" s="15" t="s">
        <v>70</v>
      </c>
      <c r="F1482" s="15" t="s">
        <v>15253</v>
      </c>
      <c r="G1482" s="15" t="s">
        <v>29</v>
      </c>
      <c r="H1482" s="15" t="s">
        <v>6486</v>
      </c>
      <c r="I1482" s="15" t="s">
        <v>6487</v>
      </c>
      <c r="J1482" s="15" t="s">
        <v>6485</v>
      </c>
      <c r="K1482" s="15" t="s">
        <v>32</v>
      </c>
      <c r="L1482" s="15">
        <v>995476032</v>
      </c>
      <c r="M1482" s="15">
        <v>962616925</v>
      </c>
      <c r="N1482" s="15" t="s">
        <v>33</v>
      </c>
      <c r="O1482" s="15" t="s">
        <v>6488</v>
      </c>
      <c r="P1482" s="15">
        <v>30944</v>
      </c>
      <c r="Q1482" s="15" t="s">
        <v>58</v>
      </c>
      <c r="R1482" s="15" t="s">
        <v>36</v>
      </c>
      <c r="S1482" s="15" t="s">
        <v>160</v>
      </c>
      <c r="T1482" s="15" t="s">
        <v>15307</v>
      </c>
      <c r="U1482" s="15" t="s">
        <v>3401</v>
      </c>
      <c r="V1482" s="15">
        <v>962616925</v>
      </c>
      <c r="W1482" s="15" t="s">
        <v>6489</v>
      </c>
      <c r="X1482" s="15" t="s">
        <v>39</v>
      </c>
      <c r="Y1482" s="15">
        <v>0</v>
      </c>
      <c r="Z1482" s="15" t="s">
        <v>665</v>
      </c>
      <c r="AC1482" s="15" t="s">
        <v>9291</v>
      </c>
      <c r="AD1482" s="15" t="s">
        <v>9295</v>
      </c>
      <c r="AE1482" s="15" t="s">
        <v>9302</v>
      </c>
      <c r="AF1482" s="15" t="s">
        <v>5096</v>
      </c>
      <c r="AG1482" s="15" t="s">
        <v>9312</v>
      </c>
    </row>
    <row r="1483" spans="1:33" x14ac:dyDescent="0.45">
      <c r="A1483" s="15">
        <v>1001476</v>
      </c>
      <c r="B1483" s="15" t="s">
        <v>26</v>
      </c>
      <c r="C1483" s="18">
        <v>1752906857</v>
      </c>
      <c r="D1483" s="15">
        <v>0</v>
      </c>
      <c r="E1483" s="15" t="s">
        <v>70</v>
      </c>
      <c r="F1483" s="15" t="s">
        <v>15253</v>
      </c>
      <c r="G1483" s="15" t="s">
        <v>29</v>
      </c>
      <c r="H1483" s="15" t="s">
        <v>6486</v>
      </c>
      <c r="I1483" s="15" t="s">
        <v>6487</v>
      </c>
      <c r="J1483" s="15" t="s">
        <v>6485</v>
      </c>
      <c r="K1483" s="15" t="s">
        <v>32</v>
      </c>
      <c r="L1483" s="15">
        <v>995476032</v>
      </c>
      <c r="M1483" s="15">
        <v>962616925</v>
      </c>
      <c r="N1483" s="15" t="s">
        <v>33</v>
      </c>
      <c r="O1483" s="15" t="s">
        <v>6488</v>
      </c>
      <c r="P1483" s="15">
        <v>30944</v>
      </c>
      <c r="Q1483" s="15" t="s">
        <v>58</v>
      </c>
      <c r="R1483" s="15" t="s">
        <v>36</v>
      </c>
      <c r="S1483" s="15" t="s">
        <v>160</v>
      </c>
      <c r="T1483" s="15" t="s">
        <v>15307</v>
      </c>
      <c r="U1483" s="15" t="s">
        <v>3401</v>
      </c>
      <c r="V1483" s="15">
        <v>962616925</v>
      </c>
      <c r="W1483" s="15" t="s">
        <v>6489</v>
      </c>
      <c r="X1483" s="15" t="s">
        <v>39</v>
      </c>
      <c r="Y1483" s="15">
        <v>0</v>
      </c>
      <c r="Z1483" s="15" t="s">
        <v>665</v>
      </c>
      <c r="AA1483" s="15" t="s">
        <v>665</v>
      </c>
      <c r="AB1483" s="15">
        <v>44452</v>
      </c>
      <c r="AC1483" s="15" t="s">
        <v>9291</v>
      </c>
      <c r="AD1483" s="15" t="s">
        <v>9295</v>
      </c>
      <c r="AE1483" s="15" t="s">
        <v>9302</v>
      </c>
      <c r="AF1483" s="15" t="s">
        <v>5096</v>
      </c>
      <c r="AG1483" s="15" t="s">
        <v>9312</v>
      </c>
    </row>
    <row r="1484" spans="1:33" x14ac:dyDescent="0.45">
      <c r="A1484" s="15">
        <v>1001477</v>
      </c>
      <c r="B1484" s="15" t="s">
        <v>26</v>
      </c>
      <c r="C1484" s="18">
        <v>601184419</v>
      </c>
      <c r="D1484" s="15">
        <v>500</v>
      </c>
      <c r="E1484" s="15" t="s">
        <v>28</v>
      </c>
      <c r="F1484" s="15" t="s">
        <v>15253</v>
      </c>
      <c r="G1484" s="15" t="s">
        <v>29</v>
      </c>
      <c r="H1484" s="15" t="s">
        <v>641</v>
      </c>
      <c r="I1484" s="15" t="s">
        <v>6937</v>
      </c>
      <c r="J1484" s="15" t="s">
        <v>6936</v>
      </c>
      <c r="K1484" s="15" t="s">
        <v>32</v>
      </c>
      <c r="L1484" s="15">
        <v>982805422</v>
      </c>
      <c r="M1484" s="15" t="s">
        <v>33</v>
      </c>
      <c r="N1484" s="15" t="s">
        <v>33</v>
      </c>
      <c r="O1484" s="15" t="s">
        <v>6938</v>
      </c>
      <c r="P1484" s="15">
        <v>20614</v>
      </c>
      <c r="Q1484" s="15" t="s">
        <v>58</v>
      </c>
      <c r="R1484" s="15" t="s">
        <v>36</v>
      </c>
      <c r="S1484" s="15" t="s">
        <v>1154</v>
      </c>
      <c r="T1484" s="15" t="s">
        <v>15308</v>
      </c>
      <c r="W1484" s="15" t="s">
        <v>34</v>
      </c>
      <c r="X1484" s="15" t="s">
        <v>97</v>
      </c>
      <c r="Y1484" s="15">
        <v>0</v>
      </c>
      <c r="Z1484" s="15" t="s">
        <v>4384</v>
      </c>
      <c r="AC1484" s="15" t="s">
        <v>9291</v>
      </c>
      <c r="AD1484" s="15" t="s">
        <v>9329</v>
      </c>
      <c r="AE1484" s="15" t="s">
        <v>9293</v>
      </c>
      <c r="AF1484" s="15" t="s">
        <v>511</v>
      </c>
      <c r="AG1484" s="15" t="s">
        <v>9347</v>
      </c>
    </row>
    <row r="1485" spans="1:33" x14ac:dyDescent="0.45">
      <c r="A1485" s="15">
        <v>1001478</v>
      </c>
      <c r="B1485" s="15" t="s">
        <v>26</v>
      </c>
      <c r="C1485" s="18">
        <v>1705766705</v>
      </c>
      <c r="D1485" s="15">
        <v>600</v>
      </c>
      <c r="E1485" s="15" t="s">
        <v>70</v>
      </c>
      <c r="F1485" s="15" t="s">
        <v>15253</v>
      </c>
      <c r="G1485" s="15" t="s">
        <v>29</v>
      </c>
      <c r="H1485" s="15" t="s">
        <v>6940</v>
      </c>
      <c r="I1485" s="15" t="s">
        <v>6941</v>
      </c>
      <c r="J1485" s="15" t="s">
        <v>6939</v>
      </c>
      <c r="K1485" s="15" t="s">
        <v>32</v>
      </c>
      <c r="L1485" s="15">
        <v>990190417</v>
      </c>
      <c r="M1485" s="15">
        <v>2406809</v>
      </c>
      <c r="N1485" s="15" t="s">
        <v>33</v>
      </c>
      <c r="O1485" s="15" t="s">
        <v>6942</v>
      </c>
      <c r="P1485" s="15">
        <v>21295</v>
      </c>
      <c r="Q1485" s="15" t="s">
        <v>35</v>
      </c>
      <c r="R1485" s="15" t="s">
        <v>36</v>
      </c>
      <c r="S1485" s="15" t="s">
        <v>79</v>
      </c>
      <c r="T1485" s="15" t="s">
        <v>79</v>
      </c>
      <c r="U1485" s="15" t="s">
        <v>6943</v>
      </c>
      <c r="V1485" s="15">
        <v>990190417</v>
      </c>
      <c r="W1485" s="15" t="s">
        <v>6944</v>
      </c>
      <c r="X1485" s="15" t="s">
        <v>97</v>
      </c>
      <c r="Y1485" s="15">
        <v>0</v>
      </c>
      <c r="Z1485" s="15" t="s">
        <v>665</v>
      </c>
      <c r="AA1485" s="15" t="s">
        <v>665</v>
      </c>
      <c r="AB1485" s="15">
        <v>44452</v>
      </c>
      <c r="AC1485" s="15" t="s">
        <v>9291</v>
      </c>
      <c r="AD1485" s="15" t="s">
        <v>9295</v>
      </c>
      <c r="AE1485" s="15" t="s">
        <v>9302</v>
      </c>
      <c r="AF1485" s="15" t="s">
        <v>5096</v>
      </c>
      <c r="AG1485" s="15" t="s">
        <v>9402</v>
      </c>
    </row>
    <row r="1486" spans="1:33" x14ac:dyDescent="0.45">
      <c r="A1486" s="15">
        <v>1001479</v>
      </c>
      <c r="B1486" s="15" t="s">
        <v>26</v>
      </c>
      <c r="C1486" s="18">
        <v>1725342958</v>
      </c>
      <c r="D1486" s="15">
        <v>500</v>
      </c>
      <c r="E1486" s="15" t="s">
        <v>28</v>
      </c>
      <c r="F1486" s="15" t="s">
        <v>15253</v>
      </c>
      <c r="G1486" s="15" t="s">
        <v>29</v>
      </c>
      <c r="H1486" s="15" t="s">
        <v>6946</v>
      </c>
      <c r="I1486" s="15" t="s">
        <v>3824</v>
      </c>
      <c r="J1486" s="15" t="s">
        <v>6945</v>
      </c>
      <c r="K1486" s="15" t="s">
        <v>32</v>
      </c>
      <c r="L1486" s="15">
        <v>988549933</v>
      </c>
      <c r="M1486" s="15">
        <v>988549933</v>
      </c>
      <c r="N1486" s="15" t="s">
        <v>33</v>
      </c>
      <c r="O1486" s="15" t="s">
        <v>6947</v>
      </c>
      <c r="P1486" s="15">
        <v>35380</v>
      </c>
      <c r="Q1486" s="15" t="s">
        <v>35</v>
      </c>
      <c r="R1486" s="15" t="s">
        <v>59</v>
      </c>
      <c r="S1486" s="15" t="s">
        <v>910</v>
      </c>
      <c r="T1486" s="15" t="s">
        <v>15306</v>
      </c>
      <c r="U1486" s="15" t="s">
        <v>3053</v>
      </c>
      <c r="V1486" s="15">
        <v>988549933</v>
      </c>
      <c r="W1486" s="15" t="s">
        <v>34</v>
      </c>
      <c r="X1486" s="15" t="s">
        <v>39</v>
      </c>
      <c r="Y1486" s="15">
        <v>0</v>
      </c>
      <c r="Z1486" s="15" t="s">
        <v>665</v>
      </c>
      <c r="AA1486" s="15" t="s">
        <v>665</v>
      </c>
      <c r="AB1486" s="15">
        <v>44452</v>
      </c>
      <c r="AC1486" s="15" t="s">
        <v>9291</v>
      </c>
      <c r="AD1486" s="15" t="s">
        <v>9292</v>
      </c>
      <c r="AE1486" s="15" t="s">
        <v>9302</v>
      </c>
      <c r="AF1486" s="15" t="s">
        <v>5096</v>
      </c>
      <c r="AG1486" s="15" t="s">
        <v>9312</v>
      </c>
    </row>
    <row r="1487" spans="1:33" x14ac:dyDescent="0.45">
      <c r="A1487" s="15">
        <v>1001480</v>
      </c>
      <c r="B1487" s="15" t="s">
        <v>26</v>
      </c>
      <c r="C1487" s="18">
        <v>502157787</v>
      </c>
      <c r="D1487" s="15">
        <v>600</v>
      </c>
      <c r="E1487" s="15" t="s">
        <v>70</v>
      </c>
      <c r="F1487" s="15" t="s">
        <v>15253</v>
      </c>
      <c r="G1487" s="15" t="s">
        <v>29</v>
      </c>
      <c r="H1487" s="15" t="s">
        <v>907</v>
      </c>
      <c r="I1487" s="15" t="s">
        <v>6949</v>
      </c>
      <c r="J1487" s="15" t="s">
        <v>6948</v>
      </c>
      <c r="K1487" s="15" t="s">
        <v>32</v>
      </c>
      <c r="L1487" s="15">
        <v>969165626</v>
      </c>
      <c r="M1487" s="15">
        <v>969165626</v>
      </c>
      <c r="N1487" s="15" t="s">
        <v>6950</v>
      </c>
      <c r="O1487" s="15" t="s">
        <v>6951</v>
      </c>
      <c r="P1487" s="15">
        <v>28094</v>
      </c>
      <c r="Q1487" s="15" t="s">
        <v>58</v>
      </c>
      <c r="R1487" s="15" t="s">
        <v>59</v>
      </c>
      <c r="S1487" s="15" t="s">
        <v>6952</v>
      </c>
      <c r="T1487" s="15" t="s">
        <v>15352</v>
      </c>
      <c r="U1487" s="15" t="s">
        <v>6953</v>
      </c>
      <c r="V1487" s="15">
        <v>969165626</v>
      </c>
      <c r="W1487" s="15" t="s">
        <v>6954</v>
      </c>
      <c r="X1487" s="15" t="s">
        <v>39</v>
      </c>
      <c r="Y1487" s="15">
        <v>0</v>
      </c>
      <c r="Z1487" s="15" t="s">
        <v>665</v>
      </c>
      <c r="AA1487" s="15" t="s">
        <v>665</v>
      </c>
      <c r="AB1487" s="15">
        <v>44456</v>
      </c>
      <c r="AC1487" s="15" t="s">
        <v>9291</v>
      </c>
      <c r="AD1487" s="15" t="s">
        <v>9295</v>
      </c>
      <c r="AE1487" s="15" t="s">
        <v>9302</v>
      </c>
      <c r="AF1487" s="15" t="s">
        <v>5096</v>
      </c>
      <c r="AG1487" s="15" t="s">
        <v>9521</v>
      </c>
    </row>
    <row r="1488" spans="1:33" x14ac:dyDescent="0.45">
      <c r="A1488" s="15">
        <v>1001481</v>
      </c>
      <c r="B1488" s="15" t="s">
        <v>26</v>
      </c>
      <c r="C1488" s="18">
        <v>1726441254</v>
      </c>
      <c r="D1488" s="15">
        <v>250</v>
      </c>
      <c r="E1488" s="15" t="s">
        <v>70</v>
      </c>
      <c r="F1488" s="15" t="s">
        <v>15253</v>
      </c>
      <c r="G1488" s="15" t="s">
        <v>29</v>
      </c>
      <c r="H1488" s="15" t="s">
        <v>6956</v>
      </c>
      <c r="I1488" s="15" t="s">
        <v>6957</v>
      </c>
      <c r="J1488" s="15" t="s">
        <v>6955</v>
      </c>
      <c r="K1488" s="15" t="s">
        <v>32</v>
      </c>
      <c r="L1488" s="15">
        <v>991518926</v>
      </c>
      <c r="M1488" s="15">
        <v>991518926</v>
      </c>
      <c r="N1488" s="15" t="s">
        <v>33</v>
      </c>
      <c r="O1488" s="15" t="s">
        <v>6958</v>
      </c>
      <c r="P1488" s="15">
        <v>33625</v>
      </c>
      <c r="Q1488" s="15" t="s">
        <v>58</v>
      </c>
      <c r="R1488" s="15" t="s">
        <v>36</v>
      </c>
      <c r="S1488" s="15" t="s">
        <v>2190</v>
      </c>
      <c r="T1488" s="15" t="s">
        <v>15360</v>
      </c>
      <c r="U1488" s="15" t="s">
        <v>6959</v>
      </c>
      <c r="V1488" s="15">
        <v>991518926</v>
      </c>
      <c r="W1488" s="15" t="s">
        <v>1584</v>
      </c>
      <c r="X1488" s="15" t="s">
        <v>39</v>
      </c>
      <c r="Y1488" s="15">
        <v>0</v>
      </c>
      <c r="Z1488" s="15" t="s">
        <v>665</v>
      </c>
      <c r="AA1488" s="15" t="s">
        <v>665</v>
      </c>
      <c r="AB1488" s="15">
        <v>44454</v>
      </c>
      <c r="AC1488" s="15" t="s">
        <v>9291</v>
      </c>
      <c r="AD1488" s="15" t="s">
        <v>9295</v>
      </c>
      <c r="AE1488" s="15" t="s">
        <v>9293</v>
      </c>
      <c r="AF1488" s="15" t="s">
        <v>511</v>
      </c>
      <c r="AG1488" s="15" t="s">
        <v>9347</v>
      </c>
    </row>
    <row r="1489" spans="1:33" x14ac:dyDescent="0.45">
      <c r="A1489" s="15">
        <v>1001482</v>
      </c>
      <c r="B1489" s="15" t="s">
        <v>26</v>
      </c>
      <c r="C1489" s="18">
        <v>1755053624</v>
      </c>
      <c r="D1489" s="15">
        <v>600</v>
      </c>
      <c r="E1489" s="15" t="s">
        <v>70</v>
      </c>
      <c r="F1489" s="15" t="s">
        <v>15253</v>
      </c>
      <c r="G1489" s="15" t="s">
        <v>29</v>
      </c>
      <c r="H1489" s="15" t="s">
        <v>6961</v>
      </c>
      <c r="I1489" s="15" t="s">
        <v>6962</v>
      </c>
      <c r="J1489" s="15" t="s">
        <v>6960</v>
      </c>
      <c r="K1489" s="15" t="s">
        <v>32</v>
      </c>
      <c r="L1489" s="15" t="s">
        <v>33</v>
      </c>
      <c r="M1489" s="15">
        <v>986511876</v>
      </c>
      <c r="N1489" s="15" t="s">
        <v>6963</v>
      </c>
      <c r="O1489" s="15" t="s">
        <v>6964</v>
      </c>
      <c r="P1489" s="15">
        <v>37828</v>
      </c>
      <c r="Q1489" s="15" t="s">
        <v>35</v>
      </c>
      <c r="R1489" s="15" t="s">
        <v>59</v>
      </c>
      <c r="S1489" s="15" t="s">
        <v>4617</v>
      </c>
      <c r="T1489" s="15" t="s">
        <v>15321</v>
      </c>
      <c r="U1489" s="15" t="s">
        <v>33</v>
      </c>
      <c r="V1489" s="15" t="s">
        <v>33</v>
      </c>
      <c r="W1489" s="15" t="s">
        <v>34</v>
      </c>
      <c r="X1489" s="15" t="s">
        <v>97</v>
      </c>
      <c r="Y1489" s="15">
        <v>0</v>
      </c>
      <c r="Z1489" s="15" t="s">
        <v>665</v>
      </c>
      <c r="AA1489" s="15" t="s">
        <v>665</v>
      </c>
      <c r="AB1489" s="15">
        <v>44452</v>
      </c>
      <c r="AC1489" s="15" t="s">
        <v>9291</v>
      </c>
      <c r="AD1489" s="15" t="s">
        <v>9292</v>
      </c>
      <c r="AE1489" s="15" t="s">
        <v>9302</v>
      </c>
      <c r="AF1489" s="15" t="s">
        <v>5096</v>
      </c>
      <c r="AG1489" s="15" t="s">
        <v>9359</v>
      </c>
    </row>
    <row r="1490" spans="1:33" x14ac:dyDescent="0.45">
      <c r="A1490" s="15">
        <v>1001483</v>
      </c>
      <c r="B1490" s="15" t="s">
        <v>26</v>
      </c>
      <c r="C1490" s="18">
        <v>1720804192</v>
      </c>
      <c r="D1490" s="15">
        <v>1500</v>
      </c>
      <c r="E1490" s="15" t="s">
        <v>70</v>
      </c>
      <c r="F1490" s="15" t="s">
        <v>15253</v>
      </c>
      <c r="G1490" s="15" t="s">
        <v>29</v>
      </c>
      <c r="H1490" s="15" t="s">
        <v>6966</v>
      </c>
      <c r="I1490" s="15" t="s">
        <v>6967</v>
      </c>
      <c r="J1490" s="15" t="s">
        <v>6965</v>
      </c>
      <c r="K1490" s="15" t="s">
        <v>32</v>
      </c>
      <c r="L1490" s="15">
        <v>987783765</v>
      </c>
      <c r="M1490" s="15">
        <v>987783765</v>
      </c>
      <c r="N1490" s="15" t="s">
        <v>33</v>
      </c>
      <c r="O1490" s="15" t="s">
        <v>6968</v>
      </c>
      <c r="P1490" s="15">
        <v>31729</v>
      </c>
      <c r="Q1490" s="15" t="s">
        <v>35</v>
      </c>
      <c r="R1490" s="15" t="s">
        <v>59</v>
      </c>
      <c r="S1490" s="15" t="s">
        <v>1934</v>
      </c>
      <c r="T1490" s="15" t="s">
        <v>15361</v>
      </c>
      <c r="U1490" s="15" t="s">
        <v>6969</v>
      </c>
      <c r="V1490" s="15">
        <v>987783765</v>
      </c>
      <c r="W1490" s="15" t="s">
        <v>6970</v>
      </c>
      <c r="X1490" s="15" t="s">
        <v>39</v>
      </c>
      <c r="Y1490" s="15">
        <v>0</v>
      </c>
      <c r="Z1490" s="15" t="s">
        <v>665</v>
      </c>
      <c r="AA1490" s="15" t="s">
        <v>665</v>
      </c>
      <c r="AB1490" s="15">
        <v>44473</v>
      </c>
      <c r="AC1490" s="15" t="s">
        <v>9291</v>
      </c>
      <c r="AD1490" s="15" t="s">
        <v>9292</v>
      </c>
      <c r="AE1490" s="15" t="s">
        <v>9302</v>
      </c>
      <c r="AF1490" s="15" t="s">
        <v>5096</v>
      </c>
      <c r="AG1490" s="15" t="s">
        <v>1477</v>
      </c>
    </row>
    <row r="1491" spans="1:33" x14ac:dyDescent="0.45">
      <c r="A1491" s="15">
        <v>1001484</v>
      </c>
      <c r="B1491" s="15" t="s">
        <v>26</v>
      </c>
      <c r="C1491" s="18">
        <v>1801064310</v>
      </c>
      <c r="D1491" s="15">
        <v>400</v>
      </c>
      <c r="E1491" s="15" t="s">
        <v>70</v>
      </c>
      <c r="F1491" s="15" t="s">
        <v>15253</v>
      </c>
      <c r="G1491" s="15" t="s">
        <v>29</v>
      </c>
      <c r="H1491" s="15" t="s">
        <v>5918</v>
      </c>
      <c r="I1491" s="15" t="s">
        <v>6972</v>
      </c>
      <c r="J1491" s="15" t="s">
        <v>6971</v>
      </c>
      <c r="K1491" s="15" t="s">
        <v>32</v>
      </c>
      <c r="L1491" s="15">
        <v>998141795</v>
      </c>
      <c r="M1491" s="15">
        <v>998141795</v>
      </c>
      <c r="N1491" s="15" t="s">
        <v>33</v>
      </c>
      <c r="O1491" s="15" t="s">
        <v>6973</v>
      </c>
      <c r="P1491" s="15">
        <v>21180</v>
      </c>
      <c r="Q1491" s="15" t="s">
        <v>58</v>
      </c>
      <c r="R1491" s="15" t="s">
        <v>36</v>
      </c>
      <c r="S1491" s="15" t="s">
        <v>348</v>
      </c>
      <c r="T1491" s="15" t="s">
        <v>15325</v>
      </c>
      <c r="U1491" s="15" t="s">
        <v>6974</v>
      </c>
      <c r="V1491" s="15">
        <v>998141795</v>
      </c>
      <c r="W1491" s="15" t="s">
        <v>6975</v>
      </c>
      <c r="X1491" s="15" t="s">
        <v>39</v>
      </c>
      <c r="Y1491" s="15">
        <v>0</v>
      </c>
      <c r="Z1491" s="15" t="s">
        <v>665</v>
      </c>
      <c r="AA1491" s="15" t="s">
        <v>665</v>
      </c>
      <c r="AB1491" s="15">
        <v>44459</v>
      </c>
      <c r="AC1491" s="15" t="s">
        <v>9291</v>
      </c>
      <c r="AD1491" s="15" t="s">
        <v>9295</v>
      </c>
      <c r="AE1491" s="15" t="s">
        <v>9302</v>
      </c>
      <c r="AF1491" s="15" t="s">
        <v>5096</v>
      </c>
      <c r="AG1491" s="15" t="s">
        <v>9312</v>
      </c>
    </row>
    <row r="1492" spans="1:33" x14ac:dyDescent="0.45">
      <c r="A1492" s="15">
        <v>1001485</v>
      </c>
      <c r="B1492" s="15" t="s">
        <v>26</v>
      </c>
      <c r="C1492" s="18">
        <v>1716644982</v>
      </c>
      <c r="D1492" s="15">
        <v>0</v>
      </c>
      <c r="E1492" s="15" t="s">
        <v>70</v>
      </c>
      <c r="F1492" s="15" t="s">
        <v>15253</v>
      </c>
      <c r="G1492" s="15" t="s">
        <v>29</v>
      </c>
      <c r="H1492" s="15" t="s">
        <v>6977</v>
      </c>
      <c r="I1492" s="15" t="s">
        <v>6978</v>
      </c>
      <c r="J1492" s="15" t="s">
        <v>6976</v>
      </c>
      <c r="K1492" s="15" t="s">
        <v>32</v>
      </c>
      <c r="L1492" s="15" t="s">
        <v>33</v>
      </c>
      <c r="M1492" s="15">
        <v>987973181</v>
      </c>
      <c r="N1492" s="15" t="s">
        <v>33</v>
      </c>
      <c r="O1492" s="15" t="s">
        <v>6979</v>
      </c>
      <c r="P1492" s="15">
        <v>29299</v>
      </c>
      <c r="Q1492" s="15" t="s">
        <v>58</v>
      </c>
      <c r="R1492" s="15" t="s">
        <v>36</v>
      </c>
      <c r="S1492" s="15" t="s">
        <v>1934</v>
      </c>
      <c r="T1492" s="15" t="s">
        <v>15361</v>
      </c>
      <c r="U1492" s="15" t="s">
        <v>33</v>
      </c>
      <c r="V1492" s="15" t="s">
        <v>33</v>
      </c>
      <c r="W1492" s="15" t="s">
        <v>34</v>
      </c>
      <c r="X1492" s="15" t="s">
        <v>39</v>
      </c>
      <c r="Y1492" s="15">
        <v>0</v>
      </c>
      <c r="Z1492" s="15" t="s">
        <v>665</v>
      </c>
      <c r="AC1492" s="15" t="s">
        <v>9291</v>
      </c>
      <c r="AD1492" s="15" t="s">
        <v>9295</v>
      </c>
      <c r="AE1492" s="15" t="s">
        <v>9302</v>
      </c>
      <c r="AF1492" s="15" t="s">
        <v>5096</v>
      </c>
      <c r="AG1492" s="15" t="s">
        <v>9359</v>
      </c>
    </row>
    <row r="1493" spans="1:33" x14ac:dyDescent="0.45">
      <c r="A1493" s="15">
        <v>1001486</v>
      </c>
      <c r="B1493" s="15" t="s">
        <v>26</v>
      </c>
      <c r="C1493" s="18">
        <v>1720381357</v>
      </c>
      <c r="D1493" s="15">
        <v>0</v>
      </c>
      <c r="E1493" s="15" t="s">
        <v>70</v>
      </c>
      <c r="F1493" s="15" t="s">
        <v>15253</v>
      </c>
      <c r="G1493" s="15" t="s">
        <v>29</v>
      </c>
      <c r="H1493" s="15" t="s">
        <v>6981</v>
      </c>
      <c r="I1493" s="15" t="s">
        <v>1083</v>
      </c>
      <c r="J1493" s="15" t="s">
        <v>6980</v>
      </c>
      <c r="K1493" s="15" t="s">
        <v>32</v>
      </c>
      <c r="L1493" s="15" t="s">
        <v>33</v>
      </c>
      <c r="M1493" s="15">
        <v>998610211</v>
      </c>
      <c r="N1493" s="15" t="s">
        <v>33</v>
      </c>
      <c r="O1493" s="15" t="s">
        <v>6982</v>
      </c>
      <c r="P1493" s="15">
        <v>30700</v>
      </c>
      <c r="Q1493" s="15" t="s">
        <v>35</v>
      </c>
      <c r="R1493" s="15" t="s">
        <v>36</v>
      </c>
      <c r="S1493" s="15" t="s">
        <v>1934</v>
      </c>
      <c r="T1493" s="15" t="s">
        <v>15361</v>
      </c>
      <c r="U1493" s="15" t="s">
        <v>33</v>
      </c>
      <c r="V1493" s="15" t="s">
        <v>33</v>
      </c>
      <c r="W1493" s="15" t="s">
        <v>6983</v>
      </c>
      <c r="X1493" s="15" t="s">
        <v>39</v>
      </c>
      <c r="Y1493" s="15">
        <v>0</v>
      </c>
      <c r="Z1493" s="15" t="s">
        <v>665</v>
      </c>
      <c r="AC1493" s="15" t="s">
        <v>9291</v>
      </c>
      <c r="AD1493" s="15" t="s">
        <v>9292</v>
      </c>
      <c r="AE1493" s="15" t="s">
        <v>9293</v>
      </c>
      <c r="AF1493" s="15" t="s">
        <v>511</v>
      </c>
      <c r="AG1493" s="15" t="s">
        <v>9345</v>
      </c>
    </row>
    <row r="1494" spans="1:33" x14ac:dyDescent="0.45">
      <c r="A1494" s="15">
        <v>1001487</v>
      </c>
      <c r="B1494" s="15" t="s">
        <v>26</v>
      </c>
      <c r="C1494" s="18">
        <v>1723965297</v>
      </c>
      <c r="D1494" s="15">
        <v>0</v>
      </c>
      <c r="E1494" s="15" t="s">
        <v>70</v>
      </c>
      <c r="F1494" s="15" t="s">
        <v>15253</v>
      </c>
      <c r="G1494" s="15" t="s">
        <v>29</v>
      </c>
      <c r="H1494" s="15" t="s">
        <v>6985</v>
      </c>
      <c r="I1494" s="15" t="s">
        <v>6986</v>
      </c>
      <c r="J1494" s="15" t="s">
        <v>6984</v>
      </c>
      <c r="K1494" s="15" t="s">
        <v>32</v>
      </c>
      <c r="L1494" s="15">
        <v>2826977</v>
      </c>
      <c r="M1494" s="15">
        <v>983395190</v>
      </c>
      <c r="N1494" s="15" t="s">
        <v>6987</v>
      </c>
      <c r="O1494" s="15" t="s">
        <v>1232</v>
      </c>
      <c r="P1494" s="15">
        <v>34734</v>
      </c>
      <c r="Q1494" s="15" t="s">
        <v>35</v>
      </c>
      <c r="R1494" s="15" t="s">
        <v>59</v>
      </c>
      <c r="S1494" s="15" t="s">
        <v>2441</v>
      </c>
      <c r="T1494" s="15" t="s">
        <v>15345</v>
      </c>
      <c r="U1494" s="15" t="s">
        <v>33</v>
      </c>
      <c r="V1494" s="15" t="s">
        <v>1020</v>
      </c>
      <c r="W1494" s="15" t="s">
        <v>34</v>
      </c>
      <c r="X1494" s="15" t="s">
        <v>39</v>
      </c>
      <c r="Y1494" s="15">
        <v>0</v>
      </c>
      <c r="Z1494" s="15" t="s">
        <v>665</v>
      </c>
      <c r="AC1494" s="15" t="s">
        <v>9291</v>
      </c>
      <c r="AD1494" s="15" t="s">
        <v>9296</v>
      </c>
      <c r="AE1494" s="15" t="s">
        <v>9302</v>
      </c>
      <c r="AF1494" s="15" t="s">
        <v>5096</v>
      </c>
      <c r="AG1494" s="15" t="s">
        <v>9506</v>
      </c>
    </row>
    <row r="1495" spans="1:33" x14ac:dyDescent="0.45">
      <c r="A1495" s="15">
        <v>1001488</v>
      </c>
      <c r="B1495" s="15" t="s">
        <v>26</v>
      </c>
      <c r="C1495" s="18">
        <v>1718016080</v>
      </c>
      <c r="D1495" s="15">
        <v>900</v>
      </c>
      <c r="E1495" s="15" t="s">
        <v>70</v>
      </c>
      <c r="F1495" s="15" t="s">
        <v>15253</v>
      </c>
      <c r="G1495" s="15" t="s">
        <v>29</v>
      </c>
      <c r="H1495" s="15" t="s">
        <v>6989</v>
      </c>
      <c r="I1495" s="15" t="s">
        <v>6990</v>
      </c>
      <c r="J1495" s="15" t="s">
        <v>6988</v>
      </c>
      <c r="K1495" s="15" t="s">
        <v>32</v>
      </c>
      <c r="L1495" s="15">
        <v>992680461</v>
      </c>
      <c r="M1495" s="15">
        <v>992680461</v>
      </c>
      <c r="N1495" s="15" t="s">
        <v>6991</v>
      </c>
      <c r="O1495" s="15" t="s">
        <v>6992</v>
      </c>
      <c r="P1495" s="15">
        <v>33471</v>
      </c>
      <c r="Q1495" s="15" t="s">
        <v>35</v>
      </c>
      <c r="R1495" s="15" t="s">
        <v>59</v>
      </c>
      <c r="S1495" s="15" t="s">
        <v>4839</v>
      </c>
      <c r="T1495" s="15" t="s">
        <v>15347</v>
      </c>
      <c r="U1495" s="15" t="s">
        <v>6993</v>
      </c>
      <c r="V1495" s="15">
        <v>992680461</v>
      </c>
      <c r="W1495" s="15" t="s">
        <v>6994</v>
      </c>
      <c r="X1495" s="15" t="s">
        <v>39</v>
      </c>
      <c r="Y1495" s="15">
        <v>0</v>
      </c>
      <c r="Z1495" s="15" t="s">
        <v>665</v>
      </c>
      <c r="AA1495" s="15" t="s">
        <v>665</v>
      </c>
      <c r="AB1495" s="15">
        <v>44455</v>
      </c>
      <c r="AC1495" s="15" t="s">
        <v>9291</v>
      </c>
      <c r="AD1495" s="15" t="s">
        <v>9292</v>
      </c>
      <c r="AE1495" s="15" t="s">
        <v>9302</v>
      </c>
      <c r="AF1495" s="15" t="s">
        <v>5096</v>
      </c>
      <c r="AG1495" s="15" t="s">
        <v>9418</v>
      </c>
    </row>
    <row r="1496" spans="1:33" x14ac:dyDescent="0.45">
      <c r="A1496" s="15">
        <v>1001489</v>
      </c>
      <c r="B1496" s="15" t="s">
        <v>26</v>
      </c>
      <c r="C1496" s="18">
        <v>1727947515</v>
      </c>
      <c r="D1496" s="15">
        <v>350</v>
      </c>
      <c r="E1496" s="15" t="s">
        <v>70</v>
      </c>
      <c r="F1496" s="15" t="s">
        <v>15253</v>
      </c>
      <c r="G1496" s="15" t="s">
        <v>29</v>
      </c>
      <c r="H1496" s="15" t="s">
        <v>2652</v>
      </c>
      <c r="I1496" s="15" t="s">
        <v>6996</v>
      </c>
      <c r="J1496" s="15" t="s">
        <v>6995</v>
      </c>
      <c r="K1496" s="15" t="s">
        <v>32</v>
      </c>
      <c r="L1496" s="15">
        <v>978849141</v>
      </c>
      <c r="M1496" s="15">
        <v>978849141</v>
      </c>
      <c r="N1496" s="15" t="s">
        <v>33</v>
      </c>
      <c r="O1496" s="15" t="s">
        <v>6997</v>
      </c>
      <c r="P1496" s="15">
        <v>35644</v>
      </c>
      <c r="Q1496" s="15" t="s">
        <v>35</v>
      </c>
      <c r="R1496" s="15" t="s">
        <v>59</v>
      </c>
      <c r="S1496" s="15" t="s">
        <v>160</v>
      </c>
      <c r="T1496" s="15" t="s">
        <v>15307</v>
      </c>
      <c r="U1496" s="15" t="s">
        <v>6998</v>
      </c>
      <c r="V1496" s="15">
        <v>978849141</v>
      </c>
      <c r="W1496" s="15" t="s">
        <v>6999</v>
      </c>
      <c r="X1496" s="15" t="s">
        <v>39</v>
      </c>
      <c r="Y1496" s="15">
        <v>0</v>
      </c>
      <c r="Z1496" s="15" t="s">
        <v>665</v>
      </c>
      <c r="AA1496" s="15" t="s">
        <v>665</v>
      </c>
      <c r="AB1496" s="15">
        <v>44467</v>
      </c>
      <c r="AC1496" s="15" t="s">
        <v>9291</v>
      </c>
      <c r="AD1496" s="15" t="s">
        <v>9295</v>
      </c>
      <c r="AE1496" s="15" t="s">
        <v>9302</v>
      </c>
      <c r="AF1496" s="15" t="s">
        <v>5096</v>
      </c>
      <c r="AG1496" s="15" t="s">
        <v>9312</v>
      </c>
    </row>
    <row r="1497" spans="1:33" x14ac:dyDescent="0.45">
      <c r="A1497" s="15">
        <v>1001490</v>
      </c>
      <c r="B1497" s="15" t="s">
        <v>26</v>
      </c>
      <c r="C1497" s="18">
        <v>1720214178</v>
      </c>
      <c r="D1497" s="15">
        <v>600</v>
      </c>
      <c r="E1497" s="15" t="s">
        <v>70</v>
      </c>
      <c r="F1497" s="15" t="s">
        <v>15253</v>
      </c>
      <c r="G1497" s="15" t="s">
        <v>29</v>
      </c>
      <c r="H1497" s="15" t="s">
        <v>7001</v>
      </c>
      <c r="I1497" s="15" t="s">
        <v>7002</v>
      </c>
      <c r="J1497" s="15" t="s">
        <v>7000</v>
      </c>
      <c r="K1497" s="15" t="s">
        <v>32</v>
      </c>
      <c r="L1497" s="15" t="s">
        <v>33</v>
      </c>
      <c r="M1497" s="15">
        <v>998900590</v>
      </c>
      <c r="N1497" s="15" t="s">
        <v>7003</v>
      </c>
      <c r="O1497" s="15" t="s">
        <v>34</v>
      </c>
      <c r="P1497" s="15">
        <v>32875</v>
      </c>
      <c r="Q1497" s="15" t="s">
        <v>35</v>
      </c>
      <c r="R1497" s="15" t="s">
        <v>36</v>
      </c>
      <c r="S1497" s="15" t="s">
        <v>244</v>
      </c>
      <c r="T1497" s="15" t="s">
        <v>15349</v>
      </c>
      <c r="W1497" s="15" t="s">
        <v>7004</v>
      </c>
      <c r="X1497" s="15" t="s">
        <v>39</v>
      </c>
      <c r="Y1497" s="15">
        <v>0</v>
      </c>
      <c r="Z1497" s="15" t="s">
        <v>665</v>
      </c>
      <c r="AC1497" s="15" t="s">
        <v>9291</v>
      </c>
      <c r="AD1497" s="15" t="s">
        <v>9295</v>
      </c>
      <c r="AE1497" s="15" t="s">
        <v>9363</v>
      </c>
      <c r="AF1497" s="15" t="s">
        <v>9447</v>
      </c>
      <c r="AG1497" s="15" t="s">
        <v>9450</v>
      </c>
    </row>
    <row r="1498" spans="1:33" x14ac:dyDescent="0.45">
      <c r="A1498" s="15">
        <v>1001491</v>
      </c>
      <c r="B1498" s="15" t="s">
        <v>26</v>
      </c>
      <c r="C1498" s="18">
        <v>1718537036</v>
      </c>
      <c r="D1498" s="15">
        <v>0</v>
      </c>
      <c r="E1498" s="15" t="s">
        <v>70</v>
      </c>
      <c r="F1498" s="15" t="s">
        <v>15253</v>
      </c>
      <c r="G1498" s="15" t="s">
        <v>29</v>
      </c>
      <c r="H1498" s="15" t="s">
        <v>7006</v>
      </c>
      <c r="I1498" s="15" t="s">
        <v>7007</v>
      </c>
      <c r="J1498" s="15" t="s">
        <v>7005</v>
      </c>
      <c r="K1498" s="15" t="s">
        <v>32</v>
      </c>
      <c r="L1498" s="15" t="s">
        <v>33</v>
      </c>
      <c r="M1498" s="15">
        <v>983171594</v>
      </c>
      <c r="N1498" s="15" t="s">
        <v>33</v>
      </c>
      <c r="O1498" s="15" t="s">
        <v>6522</v>
      </c>
      <c r="P1498" s="15">
        <v>22823</v>
      </c>
      <c r="Q1498" s="15" t="s">
        <v>58</v>
      </c>
      <c r="R1498" s="15" t="s">
        <v>36</v>
      </c>
      <c r="S1498" s="15" t="s">
        <v>899</v>
      </c>
      <c r="T1498" s="15" t="s">
        <v>15358</v>
      </c>
      <c r="U1498" s="15" t="s">
        <v>33</v>
      </c>
      <c r="V1498" s="15" t="s">
        <v>1020</v>
      </c>
      <c r="W1498" s="15" t="s">
        <v>34</v>
      </c>
      <c r="X1498" s="15" t="s">
        <v>39</v>
      </c>
      <c r="Y1498" s="15">
        <v>0</v>
      </c>
      <c r="Z1498" s="15" t="s">
        <v>665</v>
      </c>
      <c r="AC1498" s="15" t="s">
        <v>9291</v>
      </c>
      <c r="AD1498" s="15" t="s">
        <v>9292</v>
      </c>
      <c r="AE1498" s="15" t="s">
        <v>9302</v>
      </c>
      <c r="AF1498" s="15" t="s">
        <v>5096</v>
      </c>
      <c r="AG1498" s="15" t="s">
        <v>9391</v>
      </c>
    </row>
    <row r="1499" spans="1:33" x14ac:dyDescent="0.45">
      <c r="A1499" s="15">
        <v>1001492</v>
      </c>
      <c r="B1499" s="15" t="s">
        <v>26</v>
      </c>
      <c r="C1499" s="18">
        <v>1002324380</v>
      </c>
      <c r="D1499" s="15">
        <v>0</v>
      </c>
      <c r="E1499" s="15" t="s">
        <v>70</v>
      </c>
      <c r="F1499" s="15" t="s">
        <v>15253</v>
      </c>
      <c r="G1499" s="15" t="s">
        <v>29</v>
      </c>
      <c r="H1499" s="15" t="s">
        <v>7009</v>
      </c>
      <c r="I1499" s="15" t="s">
        <v>7010</v>
      </c>
      <c r="J1499" s="15" t="s">
        <v>7008</v>
      </c>
      <c r="K1499" s="15" t="s">
        <v>32</v>
      </c>
      <c r="L1499" s="15">
        <v>980636939</v>
      </c>
      <c r="M1499" s="15">
        <v>980636939</v>
      </c>
      <c r="N1499" s="15" t="s">
        <v>7011</v>
      </c>
      <c r="O1499" s="15" t="s">
        <v>7012</v>
      </c>
      <c r="P1499" s="15">
        <v>32034</v>
      </c>
      <c r="Q1499" s="15" t="s">
        <v>35</v>
      </c>
      <c r="R1499" s="15" t="s">
        <v>36</v>
      </c>
      <c r="S1499" s="15" t="s">
        <v>160</v>
      </c>
      <c r="T1499" s="15" t="s">
        <v>15307</v>
      </c>
      <c r="U1499" s="15" t="s">
        <v>33</v>
      </c>
      <c r="V1499" s="15" t="s">
        <v>33</v>
      </c>
      <c r="W1499" s="15" t="s">
        <v>1291</v>
      </c>
      <c r="X1499" s="15" t="s">
        <v>39</v>
      </c>
      <c r="Y1499" s="15">
        <v>0</v>
      </c>
      <c r="Z1499" s="15" t="s">
        <v>665</v>
      </c>
      <c r="AC1499" s="15" t="s">
        <v>9291</v>
      </c>
      <c r="AD1499" s="15" t="s">
        <v>9292</v>
      </c>
      <c r="AE1499" s="15" t="s">
        <v>9351</v>
      </c>
      <c r="AF1499" s="15" t="s">
        <v>9360</v>
      </c>
      <c r="AG1499" s="15" t="s">
        <v>9554</v>
      </c>
    </row>
    <row r="1500" spans="1:33" x14ac:dyDescent="0.45">
      <c r="A1500" s="15">
        <v>1001493</v>
      </c>
      <c r="B1500" s="15" t="s">
        <v>26</v>
      </c>
      <c r="C1500" s="18">
        <v>800721656</v>
      </c>
      <c r="D1500" s="15">
        <v>0</v>
      </c>
      <c r="E1500" s="15" t="s">
        <v>70</v>
      </c>
      <c r="F1500" s="15" t="s">
        <v>15253</v>
      </c>
      <c r="G1500" s="15" t="s">
        <v>29</v>
      </c>
      <c r="H1500" s="15" t="s">
        <v>7014</v>
      </c>
      <c r="I1500" s="15" t="s">
        <v>7015</v>
      </c>
      <c r="J1500" s="15" t="s">
        <v>7013</v>
      </c>
      <c r="K1500" s="15" t="s">
        <v>32</v>
      </c>
      <c r="L1500" s="15">
        <v>991809551</v>
      </c>
      <c r="M1500" s="15">
        <v>991809551</v>
      </c>
      <c r="N1500" s="15" t="s">
        <v>33</v>
      </c>
      <c r="O1500" s="15" t="s">
        <v>34</v>
      </c>
      <c r="P1500" s="15">
        <v>23021</v>
      </c>
      <c r="Q1500" s="15" t="s">
        <v>409</v>
      </c>
      <c r="R1500" s="15" t="s">
        <v>36</v>
      </c>
      <c r="S1500" s="15" t="s">
        <v>160</v>
      </c>
      <c r="T1500" s="15" t="s">
        <v>15307</v>
      </c>
      <c r="U1500" s="15" t="s">
        <v>33</v>
      </c>
      <c r="V1500" s="15" t="s">
        <v>33</v>
      </c>
      <c r="W1500" s="15" t="s">
        <v>34</v>
      </c>
      <c r="X1500" s="15" t="s">
        <v>39</v>
      </c>
      <c r="Y1500" s="15">
        <v>0</v>
      </c>
      <c r="Z1500" s="15" t="s">
        <v>665</v>
      </c>
      <c r="AC1500" s="15" t="s">
        <v>9291</v>
      </c>
      <c r="AD1500" s="15" t="s">
        <v>9292</v>
      </c>
      <c r="AE1500" s="15" t="s">
        <v>9469</v>
      </c>
      <c r="AF1500" s="15" t="s">
        <v>9469</v>
      </c>
      <c r="AG1500" s="15" t="s">
        <v>9555</v>
      </c>
    </row>
    <row r="1501" spans="1:33" x14ac:dyDescent="0.45">
      <c r="A1501" s="15">
        <v>1001494</v>
      </c>
      <c r="B1501" s="15" t="s">
        <v>26</v>
      </c>
      <c r="C1501" s="18">
        <v>1750820340</v>
      </c>
      <c r="D1501" s="15">
        <v>409</v>
      </c>
      <c r="E1501" s="15" t="s">
        <v>70</v>
      </c>
      <c r="F1501" s="15" t="s">
        <v>15253</v>
      </c>
      <c r="G1501" s="15" t="s">
        <v>29</v>
      </c>
      <c r="H1501" s="15" t="s">
        <v>7017</v>
      </c>
      <c r="I1501" s="15" t="s">
        <v>7018</v>
      </c>
      <c r="J1501" s="15" t="s">
        <v>7016</v>
      </c>
      <c r="K1501" s="15" t="s">
        <v>32</v>
      </c>
      <c r="L1501" s="15">
        <v>2443336</v>
      </c>
      <c r="M1501" s="15">
        <v>983932602</v>
      </c>
      <c r="N1501" s="15" t="s">
        <v>7019</v>
      </c>
      <c r="O1501" s="15" t="s">
        <v>7020</v>
      </c>
      <c r="P1501" s="15">
        <v>34120</v>
      </c>
      <c r="Q1501" s="15" t="s">
        <v>35</v>
      </c>
      <c r="R1501" s="15" t="s">
        <v>59</v>
      </c>
      <c r="S1501" s="15" t="s">
        <v>83</v>
      </c>
      <c r="T1501" s="15" t="s">
        <v>15306</v>
      </c>
      <c r="U1501" s="15" t="s">
        <v>7021</v>
      </c>
      <c r="V1501" s="15" t="s">
        <v>33</v>
      </c>
      <c r="W1501" s="15" t="s">
        <v>7022</v>
      </c>
      <c r="X1501" s="15" t="s">
        <v>39</v>
      </c>
      <c r="Y1501" s="15">
        <v>0</v>
      </c>
      <c r="Z1501" s="15" t="s">
        <v>665</v>
      </c>
      <c r="AA1501" s="15" t="s">
        <v>665</v>
      </c>
      <c r="AB1501" s="15">
        <v>44459</v>
      </c>
      <c r="AC1501" s="15" t="s">
        <v>9291</v>
      </c>
      <c r="AD1501" s="15" t="s">
        <v>9292</v>
      </c>
      <c r="AE1501" s="15" t="s">
        <v>9302</v>
      </c>
      <c r="AF1501" s="15" t="s">
        <v>5096</v>
      </c>
      <c r="AG1501" s="15" t="s">
        <v>1477</v>
      </c>
    </row>
    <row r="1502" spans="1:33" x14ac:dyDescent="0.45">
      <c r="A1502" s="15">
        <v>1001495</v>
      </c>
      <c r="B1502" s="15" t="s">
        <v>26</v>
      </c>
      <c r="C1502" s="18">
        <v>604298703</v>
      </c>
      <c r="D1502" s="15">
        <v>0</v>
      </c>
      <c r="E1502" s="15" t="s">
        <v>28</v>
      </c>
      <c r="F1502" s="15" t="s">
        <v>15253</v>
      </c>
      <c r="G1502" s="15" t="s">
        <v>29</v>
      </c>
      <c r="H1502" s="15" t="s">
        <v>7024</v>
      </c>
      <c r="I1502" s="15" t="s">
        <v>7025</v>
      </c>
      <c r="J1502" s="15" t="s">
        <v>7023</v>
      </c>
      <c r="K1502" s="15" t="s">
        <v>32</v>
      </c>
      <c r="L1502" s="15" t="s">
        <v>33</v>
      </c>
      <c r="M1502" s="15" t="s">
        <v>33</v>
      </c>
      <c r="N1502" s="15" t="s">
        <v>33</v>
      </c>
      <c r="O1502" s="15" t="s">
        <v>34</v>
      </c>
      <c r="P1502" s="15">
        <v>31340</v>
      </c>
      <c r="Q1502" s="15" t="s">
        <v>409</v>
      </c>
      <c r="R1502" s="15" t="s">
        <v>36</v>
      </c>
      <c r="S1502" s="15" t="s">
        <v>197</v>
      </c>
      <c r="T1502" s="15" t="s">
        <v>197</v>
      </c>
      <c r="W1502" s="15" t="s">
        <v>34</v>
      </c>
      <c r="X1502" s="15" t="s">
        <v>97</v>
      </c>
      <c r="Y1502" s="15">
        <v>0</v>
      </c>
      <c r="Z1502" s="15" t="s">
        <v>4384</v>
      </c>
      <c r="AA1502" s="15" t="s">
        <v>4384</v>
      </c>
      <c r="AB1502" s="15">
        <v>44459</v>
      </c>
      <c r="AC1502" s="15" t="s">
        <v>9291</v>
      </c>
      <c r="AD1502" s="15" t="s">
        <v>9296</v>
      </c>
      <c r="AE1502" s="15" t="s">
        <v>9293</v>
      </c>
      <c r="AF1502" s="15" t="s">
        <v>511</v>
      </c>
      <c r="AG1502" s="15" t="s">
        <v>9347</v>
      </c>
    </row>
    <row r="1503" spans="1:33" x14ac:dyDescent="0.45">
      <c r="A1503" s="15">
        <v>1001496</v>
      </c>
      <c r="B1503" s="15" t="s">
        <v>26</v>
      </c>
      <c r="C1503" s="18">
        <v>1725681850</v>
      </c>
      <c r="D1503" s="15">
        <v>400</v>
      </c>
      <c r="E1503" s="15" t="s">
        <v>70</v>
      </c>
      <c r="F1503" s="15" t="s">
        <v>15253</v>
      </c>
      <c r="G1503" s="15" t="s">
        <v>29</v>
      </c>
      <c r="H1503" s="15" t="s">
        <v>7027</v>
      </c>
      <c r="I1503" s="15" t="s">
        <v>3134</v>
      </c>
      <c r="J1503" s="15" t="s">
        <v>7026</v>
      </c>
      <c r="K1503" s="15" t="s">
        <v>32</v>
      </c>
      <c r="L1503" s="15" t="s">
        <v>33</v>
      </c>
      <c r="M1503" s="15" t="s">
        <v>33</v>
      </c>
      <c r="N1503" s="15" t="s">
        <v>33</v>
      </c>
      <c r="O1503" s="15" t="s">
        <v>7028</v>
      </c>
      <c r="P1503" s="15">
        <v>32812</v>
      </c>
      <c r="Q1503" s="15" t="s">
        <v>58</v>
      </c>
      <c r="R1503" s="15" t="s">
        <v>36</v>
      </c>
      <c r="S1503" s="15" t="s">
        <v>1934</v>
      </c>
      <c r="T1503" s="15" t="s">
        <v>15361</v>
      </c>
      <c r="W1503" s="15" t="s">
        <v>3736</v>
      </c>
      <c r="X1503" s="15" t="s">
        <v>39</v>
      </c>
      <c r="Y1503" s="15">
        <v>0</v>
      </c>
      <c r="Z1503" s="15" t="s">
        <v>665</v>
      </c>
      <c r="AA1503" s="15" t="s">
        <v>677</v>
      </c>
      <c r="AB1503" s="15">
        <v>44595</v>
      </c>
      <c r="AC1503" s="15" t="s">
        <v>9291</v>
      </c>
      <c r="AD1503" s="15" t="s">
        <v>9292</v>
      </c>
      <c r="AE1503" s="15" t="s">
        <v>9293</v>
      </c>
      <c r="AF1503" s="15" t="s">
        <v>9369</v>
      </c>
      <c r="AG1503" s="15" t="s">
        <v>9395</v>
      </c>
    </row>
    <row r="1504" spans="1:33" x14ac:dyDescent="0.45">
      <c r="A1504" s="15">
        <v>1001497</v>
      </c>
      <c r="B1504" s="15" t="s">
        <v>26</v>
      </c>
      <c r="C1504" s="18">
        <v>1725125940</v>
      </c>
      <c r="D1504" s="15">
        <v>300</v>
      </c>
      <c r="E1504" s="15" t="s">
        <v>70</v>
      </c>
      <c r="F1504" s="15" t="s">
        <v>15253</v>
      </c>
      <c r="G1504" s="15" t="s">
        <v>29</v>
      </c>
      <c r="H1504" s="15" t="s">
        <v>7030</v>
      </c>
      <c r="I1504" s="15" t="s">
        <v>7031</v>
      </c>
      <c r="J1504" s="15" t="s">
        <v>7029</v>
      </c>
      <c r="K1504" s="15" t="s">
        <v>32</v>
      </c>
      <c r="L1504" s="15">
        <v>994640904</v>
      </c>
      <c r="M1504" s="15">
        <v>994640904</v>
      </c>
      <c r="N1504" s="15" t="s">
        <v>33</v>
      </c>
      <c r="O1504" s="15" t="s">
        <v>7032</v>
      </c>
      <c r="P1504" s="15">
        <v>33079</v>
      </c>
      <c r="Q1504" s="15" t="s">
        <v>58</v>
      </c>
      <c r="R1504" s="15" t="s">
        <v>36</v>
      </c>
      <c r="S1504" s="15" t="s">
        <v>2441</v>
      </c>
      <c r="T1504" s="15" t="s">
        <v>15345</v>
      </c>
      <c r="U1504" s="15" t="s">
        <v>7033</v>
      </c>
      <c r="V1504" s="15">
        <v>994640904</v>
      </c>
      <c r="W1504" s="15" t="s">
        <v>7034</v>
      </c>
      <c r="X1504" s="15" t="s">
        <v>39</v>
      </c>
      <c r="Y1504" s="15">
        <v>0</v>
      </c>
      <c r="Z1504" s="15" t="s">
        <v>665</v>
      </c>
      <c r="AA1504" s="15" t="s">
        <v>677</v>
      </c>
      <c r="AB1504" s="15">
        <v>44613</v>
      </c>
      <c r="AC1504" s="15" t="s">
        <v>9291</v>
      </c>
      <c r="AD1504" s="15" t="s">
        <v>9295</v>
      </c>
      <c r="AE1504" s="15" t="s">
        <v>9348</v>
      </c>
      <c r="AF1504" s="15" t="s">
        <v>9475</v>
      </c>
      <c r="AG1504" s="15" t="s">
        <v>9556</v>
      </c>
    </row>
    <row r="1505" spans="1:33" x14ac:dyDescent="0.45">
      <c r="A1505" s="15">
        <v>1001498</v>
      </c>
      <c r="B1505" s="15" t="s">
        <v>26</v>
      </c>
      <c r="C1505" s="18">
        <v>1726523390</v>
      </c>
      <c r="D1505" s="15">
        <v>500</v>
      </c>
      <c r="E1505" s="15" t="s">
        <v>70</v>
      </c>
      <c r="F1505" s="15" t="s">
        <v>15253</v>
      </c>
      <c r="G1505" s="15" t="s">
        <v>29</v>
      </c>
      <c r="H1505" s="15" t="s">
        <v>2604</v>
      </c>
      <c r="I1505" s="15" t="s">
        <v>7036</v>
      </c>
      <c r="J1505" s="15" t="s">
        <v>7035</v>
      </c>
      <c r="K1505" s="15" t="s">
        <v>32</v>
      </c>
      <c r="L1505" s="15">
        <v>999035264</v>
      </c>
      <c r="M1505" s="15">
        <v>999035264</v>
      </c>
      <c r="N1505" s="15" t="s">
        <v>33</v>
      </c>
      <c r="O1505" s="15" t="s">
        <v>7037</v>
      </c>
      <c r="P1505" s="15">
        <v>35612</v>
      </c>
      <c r="Q1505" s="15" t="s">
        <v>35</v>
      </c>
      <c r="R1505" s="15" t="s">
        <v>59</v>
      </c>
      <c r="S1505" s="15" t="s">
        <v>4839</v>
      </c>
      <c r="T1505" s="15" t="s">
        <v>15347</v>
      </c>
      <c r="U1505" s="15" t="s">
        <v>6993</v>
      </c>
      <c r="V1505" s="15">
        <v>999035264</v>
      </c>
      <c r="W1505" s="15" t="s">
        <v>7038</v>
      </c>
      <c r="X1505" s="15" t="s">
        <v>39</v>
      </c>
      <c r="Y1505" s="15">
        <v>0</v>
      </c>
      <c r="Z1505" s="15" t="s">
        <v>665</v>
      </c>
      <c r="AA1505" s="15" t="s">
        <v>665</v>
      </c>
      <c r="AB1505" s="15">
        <v>44476</v>
      </c>
      <c r="AC1505" s="15" t="s">
        <v>9291</v>
      </c>
      <c r="AD1505" s="15" t="s">
        <v>9292</v>
      </c>
      <c r="AE1505" s="15" t="s">
        <v>9302</v>
      </c>
      <c r="AF1505" s="15" t="s">
        <v>5096</v>
      </c>
      <c r="AG1505" s="15" t="s">
        <v>9418</v>
      </c>
    </row>
    <row r="1506" spans="1:33" x14ac:dyDescent="0.45">
      <c r="A1506" s="15">
        <v>1001499</v>
      </c>
      <c r="B1506" s="15" t="s">
        <v>26</v>
      </c>
      <c r="C1506" s="18">
        <v>1750107730</v>
      </c>
      <c r="D1506" s="15">
        <v>450</v>
      </c>
      <c r="E1506" s="15" t="s">
        <v>70</v>
      </c>
      <c r="F1506" s="15" t="s">
        <v>15253</v>
      </c>
      <c r="G1506" s="15" t="s">
        <v>29</v>
      </c>
      <c r="H1506" s="15" t="s">
        <v>3439</v>
      </c>
      <c r="I1506" s="15" t="s">
        <v>7040</v>
      </c>
      <c r="J1506" s="15" t="s">
        <v>7039</v>
      </c>
      <c r="K1506" s="15" t="s">
        <v>32</v>
      </c>
      <c r="L1506" s="15">
        <v>995129653</v>
      </c>
      <c r="M1506" s="15">
        <v>995129653</v>
      </c>
      <c r="N1506" s="15" t="s">
        <v>7041</v>
      </c>
      <c r="O1506" s="15" t="s">
        <v>7042</v>
      </c>
      <c r="P1506" s="15">
        <v>36798</v>
      </c>
      <c r="Q1506" s="15" t="s">
        <v>35</v>
      </c>
      <c r="R1506" s="15" t="s">
        <v>36</v>
      </c>
      <c r="S1506" s="15" t="s">
        <v>2208</v>
      </c>
      <c r="T1506" s="15" t="s">
        <v>15316</v>
      </c>
      <c r="U1506" s="15" t="s">
        <v>7043</v>
      </c>
      <c r="V1506" s="15">
        <v>995129635</v>
      </c>
      <c r="W1506" s="15" t="s">
        <v>7044</v>
      </c>
      <c r="X1506" s="15" t="s">
        <v>39</v>
      </c>
      <c r="Y1506" s="15">
        <v>1</v>
      </c>
      <c r="Z1506" s="15" t="s">
        <v>665</v>
      </c>
      <c r="AA1506" s="15" t="s">
        <v>665</v>
      </c>
      <c r="AB1506" s="15">
        <v>44470</v>
      </c>
      <c r="AC1506" s="15" t="s">
        <v>9291</v>
      </c>
      <c r="AD1506" s="15" t="s">
        <v>9292</v>
      </c>
      <c r="AE1506" s="15" t="s">
        <v>9302</v>
      </c>
      <c r="AF1506" s="15" t="s">
        <v>5096</v>
      </c>
      <c r="AG1506" s="15" t="s">
        <v>9495</v>
      </c>
    </row>
    <row r="1507" spans="1:33" x14ac:dyDescent="0.45">
      <c r="A1507" s="15">
        <v>1001500</v>
      </c>
      <c r="B1507" s="15" t="s">
        <v>26</v>
      </c>
      <c r="C1507" s="18">
        <v>605352202</v>
      </c>
      <c r="D1507" s="15">
        <v>500</v>
      </c>
      <c r="E1507" s="15" t="s">
        <v>70</v>
      </c>
      <c r="F1507" s="15" t="s">
        <v>15253</v>
      </c>
      <c r="G1507" s="15" t="s">
        <v>29</v>
      </c>
      <c r="H1507" s="15" t="s">
        <v>7046</v>
      </c>
      <c r="I1507" s="15" t="s">
        <v>1672</v>
      </c>
      <c r="J1507" s="15" t="s">
        <v>7045</v>
      </c>
      <c r="K1507" s="15" t="s">
        <v>32</v>
      </c>
      <c r="L1507" s="15" t="s">
        <v>33</v>
      </c>
      <c r="M1507" s="15">
        <v>962847332</v>
      </c>
      <c r="N1507" s="15" t="s">
        <v>7047</v>
      </c>
      <c r="O1507" s="15" t="s">
        <v>7048</v>
      </c>
      <c r="P1507" s="15">
        <v>37289</v>
      </c>
      <c r="Q1507" s="15" t="s">
        <v>35</v>
      </c>
      <c r="R1507" s="15" t="s">
        <v>36</v>
      </c>
      <c r="S1507" s="15" t="s">
        <v>51</v>
      </c>
      <c r="T1507" s="15" t="s">
        <v>51</v>
      </c>
      <c r="W1507" s="15" t="s">
        <v>34</v>
      </c>
      <c r="X1507" s="15" t="s">
        <v>97</v>
      </c>
      <c r="Y1507" s="15">
        <v>0</v>
      </c>
      <c r="Z1507" s="15" t="s">
        <v>74</v>
      </c>
      <c r="AC1507" s="15" t="s">
        <v>9291</v>
      </c>
      <c r="AD1507" s="15" t="s">
        <v>9357</v>
      </c>
      <c r="AE1507" s="15" t="s">
        <v>9293</v>
      </c>
      <c r="AF1507" s="15" t="s">
        <v>511</v>
      </c>
      <c r="AG1507" s="15" t="s">
        <v>9304</v>
      </c>
    </row>
    <row r="1508" spans="1:33" x14ac:dyDescent="0.45">
      <c r="A1508" s="15">
        <v>1001501</v>
      </c>
      <c r="B1508" s="15" t="s">
        <v>26</v>
      </c>
      <c r="C1508" s="18">
        <v>605183672</v>
      </c>
      <c r="D1508" s="15">
        <v>400</v>
      </c>
      <c r="E1508" s="15" t="s">
        <v>28</v>
      </c>
      <c r="F1508" s="15" t="s">
        <v>15253</v>
      </c>
      <c r="G1508" s="15" t="s">
        <v>29</v>
      </c>
      <c r="H1508" s="15" t="s">
        <v>7050</v>
      </c>
      <c r="I1508" s="15" t="s">
        <v>7051</v>
      </c>
      <c r="J1508" s="15" t="s">
        <v>7049</v>
      </c>
      <c r="K1508" s="15" t="s">
        <v>32</v>
      </c>
      <c r="L1508" s="15" t="s">
        <v>33</v>
      </c>
      <c r="M1508" s="15">
        <v>998415840</v>
      </c>
      <c r="N1508" s="15" t="s">
        <v>7052</v>
      </c>
      <c r="O1508" s="15" t="s">
        <v>7053</v>
      </c>
      <c r="P1508" s="15">
        <v>36884</v>
      </c>
      <c r="Q1508" s="15" t="s">
        <v>35</v>
      </c>
      <c r="R1508" s="15" t="s">
        <v>59</v>
      </c>
      <c r="S1508" s="15" t="s">
        <v>51</v>
      </c>
      <c r="T1508" s="15" t="s">
        <v>51</v>
      </c>
      <c r="W1508" s="15" t="s">
        <v>7054</v>
      </c>
      <c r="X1508" s="15" t="s">
        <v>97</v>
      </c>
      <c r="Y1508" s="15">
        <v>0</v>
      </c>
      <c r="Z1508" s="15" t="s">
        <v>74</v>
      </c>
      <c r="AC1508" s="15" t="s">
        <v>9291</v>
      </c>
      <c r="AD1508" s="15" t="s">
        <v>9296</v>
      </c>
      <c r="AE1508" s="15" t="s">
        <v>9293</v>
      </c>
      <c r="AF1508" s="15" t="s">
        <v>511</v>
      </c>
      <c r="AG1508" s="15" t="s">
        <v>9304</v>
      </c>
    </row>
    <row r="1509" spans="1:33" x14ac:dyDescent="0.45">
      <c r="A1509" s="15">
        <v>1001502</v>
      </c>
      <c r="B1509" s="15" t="s">
        <v>26</v>
      </c>
      <c r="C1509" s="18">
        <v>1754361812</v>
      </c>
      <c r="D1509" s="15">
        <v>400</v>
      </c>
      <c r="E1509" s="15" t="s">
        <v>70</v>
      </c>
      <c r="F1509" s="15" t="s">
        <v>15253</v>
      </c>
      <c r="G1509" s="15" t="s">
        <v>29</v>
      </c>
      <c r="H1509" s="15" t="s">
        <v>7056</v>
      </c>
      <c r="I1509" s="15" t="s">
        <v>7057</v>
      </c>
      <c r="J1509" s="15" t="s">
        <v>7055</v>
      </c>
      <c r="K1509" s="15" t="s">
        <v>32</v>
      </c>
      <c r="L1509" s="15">
        <v>994668217</v>
      </c>
      <c r="M1509" s="15">
        <v>994668217</v>
      </c>
      <c r="N1509" s="15" t="s">
        <v>33</v>
      </c>
      <c r="O1509" s="15" t="s">
        <v>7058</v>
      </c>
      <c r="P1509" s="15">
        <v>37547</v>
      </c>
      <c r="Q1509" s="15" t="s">
        <v>35</v>
      </c>
      <c r="R1509" s="15" t="s">
        <v>36</v>
      </c>
      <c r="S1509" s="15" t="s">
        <v>391</v>
      </c>
      <c r="T1509" s="15" t="s">
        <v>15325</v>
      </c>
      <c r="U1509" s="15" t="s">
        <v>7059</v>
      </c>
      <c r="V1509" s="15">
        <v>994668217</v>
      </c>
      <c r="W1509" s="15" t="s">
        <v>7060</v>
      </c>
      <c r="X1509" s="15" t="s">
        <v>39</v>
      </c>
      <c r="Y1509" s="15">
        <v>0</v>
      </c>
      <c r="Z1509" s="15" t="s">
        <v>665</v>
      </c>
      <c r="AA1509" s="15" t="s">
        <v>665</v>
      </c>
      <c r="AB1509" s="15">
        <v>44461</v>
      </c>
      <c r="AC1509" s="15" t="s">
        <v>9291</v>
      </c>
      <c r="AD1509" s="15" t="s">
        <v>9295</v>
      </c>
      <c r="AE1509" s="15" t="s">
        <v>9302</v>
      </c>
      <c r="AF1509" s="15" t="s">
        <v>5096</v>
      </c>
      <c r="AG1509" s="15" t="s">
        <v>9359</v>
      </c>
    </row>
    <row r="1510" spans="1:33" x14ac:dyDescent="0.45">
      <c r="A1510" s="15">
        <v>1001503</v>
      </c>
      <c r="B1510" s="15" t="s">
        <v>26</v>
      </c>
      <c r="C1510" s="18">
        <v>1753100674</v>
      </c>
      <c r="D1510" s="15">
        <v>408</v>
      </c>
      <c r="E1510" s="15" t="s">
        <v>70</v>
      </c>
      <c r="F1510" s="15" t="s">
        <v>15253</v>
      </c>
      <c r="G1510" s="15" t="s">
        <v>29</v>
      </c>
      <c r="H1510" s="15" t="s">
        <v>7062</v>
      </c>
      <c r="I1510" s="15" t="s">
        <v>6402</v>
      </c>
      <c r="J1510" s="15" t="s">
        <v>7061</v>
      </c>
      <c r="K1510" s="15" t="s">
        <v>32</v>
      </c>
      <c r="L1510" s="15" t="s">
        <v>33</v>
      </c>
      <c r="M1510" s="15">
        <v>962807501</v>
      </c>
      <c r="N1510" s="15" t="s">
        <v>33</v>
      </c>
      <c r="O1510" s="15" t="s">
        <v>7063</v>
      </c>
      <c r="P1510" s="15">
        <v>35520</v>
      </c>
      <c r="Q1510" s="15" t="s">
        <v>35</v>
      </c>
      <c r="R1510" s="15" t="s">
        <v>36</v>
      </c>
      <c r="S1510" s="15" t="s">
        <v>7064</v>
      </c>
      <c r="T1510" s="15" t="s">
        <v>15355</v>
      </c>
      <c r="W1510" s="15" t="s">
        <v>34</v>
      </c>
      <c r="X1510" s="15" t="s">
        <v>39</v>
      </c>
      <c r="Y1510" s="15">
        <v>0</v>
      </c>
      <c r="Z1510" s="15" t="s">
        <v>665</v>
      </c>
      <c r="AC1510" s="15" t="s">
        <v>9291</v>
      </c>
      <c r="AD1510" s="15" t="s">
        <v>9329</v>
      </c>
      <c r="AE1510" s="15" t="s">
        <v>9302</v>
      </c>
      <c r="AF1510" s="15" t="s">
        <v>5096</v>
      </c>
      <c r="AG1510" s="15" t="s">
        <v>9418</v>
      </c>
    </row>
    <row r="1511" spans="1:33" x14ac:dyDescent="0.45">
      <c r="A1511" s="15">
        <v>1001504</v>
      </c>
      <c r="B1511" s="15" t="s">
        <v>26</v>
      </c>
      <c r="C1511" s="18">
        <v>604452458</v>
      </c>
      <c r="D1511" s="15">
        <v>1200</v>
      </c>
      <c r="E1511" s="15" t="s">
        <v>70</v>
      </c>
      <c r="F1511" s="15" t="s">
        <v>15253</v>
      </c>
      <c r="G1511" s="15" t="s">
        <v>29</v>
      </c>
      <c r="H1511" s="15" t="s">
        <v>7066</v>
      </c>
      <c r="I1511" s="15" t="s">
        <v>6915</v>
      </c>
      <c r="J1511" s="15" t="s">
        <v>7065</v>
      </c>
      <c r="K1511" s="15" t="s">
        <v>32</v>
      </c>
      <c r="L1511" s="15">
        <v>984371953</v>
      </c>
      <c r="M1511" s="15">
        <v>984371953</v>
      </c>
      <c r="N1511" s="15" t="s">
        <v>7067</v>
      </c>
      <c r="O1511" s="15" t="s">
        <v>7068</v>
      </c>
      <c r="P1511" s="15">
        <v>33345</v>
      </c>
      <c r="Q1511" s="15" t="s">
        <v>35</v>
      </c>
      <c r="R1511" s="15" t="s">
        <v>36</v>
      </c>
      <c r="S1511" s="15" t="s">
        <v>94</v>
      </c>
      <c r="T1511" s="15" t="s">
        <v>15311</v>
      </c>
      <c r="U1511" s="15" t="s">
        <v>7069</v>
      </c>
      <c r="V1511" s="15">
        <v>984371953</v>
      </c>
      <c r="W1511" s="15" t="s">
        <v>7070</v>
      </c>
      <c r="X1511" s="15" t="s">
        <v>39</v>
      </c>
      <c r="Y1511" s="15">
        <v>0</v>
      </c>
      <c r="Z1511" s="15" t="s">
        <v>665</v>
      </c>
      <c r="AA1511" s="15" t="s">
        <v>665</v>
      </c>
      <c r="AB1511" s="15">
        <v>44464</v>
      </c>
      <c r="AC1511" s="15" t="s">
        <v>9291</v>
      </c>
      <c r="AD1511" s="15" t="s">
        <v>9292</v>
      </c>
      <c r="AE1511" s="15" t="s">
        <v>9302</v>
      </c>
      <c r="AF1511" s="15" t="s">
        <v>5096</v>
      </c>
      <c r="AG1511" s="15" t="s">
        <v>9407</v>
      </c>
    </row>
    <row r="1512" spans="1:33" x14ac:dyDescent="0.45">
      <c r="A1512" s="15">
        <v>1001505</v>
      </c>
      <c r="B1512" s="15" t="s">
        <v>26</v>
      </c>
      <c r="C1512" s="18">
        <v>1750812008</v>
      </c>
      <c r="D1512" s="15">
        <v>900</v>
      </c>
      <c r="E1512" s="15" t="s">
        <v>70</v>
      </c>
      <c r="F1512" s="15" t="s">
        <v>15253</v>
      </c>
      <c r="G1512" s="15" t="s">
        <v>29</v>
      </c>
      <c r="H1512" s="15" t="s">
        <v>7072</v>
      </c>
      <c r="I1512" s="15" t="s">
        <v>7073</v>
      </c>
      <c r="J1512" s="15" t="s">
        <v>7071</v>
      </c>
      <c r="K1512" s="15" t="s">
        <v>32</v>
      </c>
      <c r="L1512" s="15" t="s">
        <v>33</v>
      </c>
      <c r="M1512" s="15">
        <v>987424250</v>
      </c>
      <c r="N1512" s="15" t="s">
        <v>7074</v>
      </c>
      <c r="O1512" s="15" t="s">
        <v>34</v>
      </c>
      <c r="P1512" s="15">
        <v>36432</v>
      </c>
      <c r="Q1512" s="15" t="s">
        <v>35</v>
      </c>
      <c r="R1512" s="15" t="s">
        <v>36</v>
      </c>
      <c r="S1512" s="15" t="s">
        <v>1934</v>
      </c>
      <c r="T1512" s="15" t="s">
        <v>15361</v>
      </c>
      <c r="U1512" s="15" t="s">
        <v>33</v>
      </c>
      <c r="V1512" s="15" t="s">
        <v>33</v>
      </c>
      <c r="W1512" s="15" t="s">
        <v>1075</v>
      </c>
      <c r="X1512" s="15" t="s">
        <v>39</v>
      </c>
      <c r="Y1512" s="15">
        <v>0</v>
      </c>
      <c r="Z1512" s="15" t="s">
        <v>665</v>
      </c>
      <c r="AC1512" s="15" t="s">
        <v>9291</v>
      </c>
      <c r="AD1512" s="15" t="s">
        <v>9295</v>
      </c>
      <c r="AE1512" s="15" t="s">
        <v>9302</v>
      </c>
      <c r="AF1512" s="15" t="s">
        <v>5096</v>
      </c>
      <c r="AG1512" s="15" t="s">
        <v>9391</v>
      </c>
    </row>
    <row r="1513" spans="1:33" x14ac:dyDescent="0.45">
      <c r="A1513" s="15">
        <v>1001506</v>
      </c>
      <c r="B1513" s="15" t="s">
        <v>26</v>
      </c>
      <c r="C1513" s="18">
        <v>504761321</v>
      </c>
      <c r="D1513" s="15">
        <v>0</v>
      </c>
      <c r="E1513" s="15" t="s">
        <v>70</v>
      </c>
      <c r="F1513" s="15" t="s">
        <v>15253</v>
      </c>
      <c r="G1513" s="15" t="s">
        <v>29</v>
      </c>
      <c r="H1513" s="15" t="s">
        <v>7076</v>
      </c>
      <c r="I1513" s="15" t="s">
        <v>1440</v>
      </c>
      <c r="J1513" s="15" t="s">
        <v>7075</v>
      </c>
      <c r="K1513" s="15" t="s">
        <v>32</v>
      </c>
      <c r="L1513" s="15" t="s">
        <v>33</v>
      </c>
      <c r="M1513" s="15">
        <v>969960528</v>
      </c>
      <c r="N1513" s="15" t="s">
        <v>33</v>
      </c>
      <c r="O1513" s="15" t="s">
        <v>7077</v>
      </c>
      <c r="P1513" s="15">
        <v>36287</v>
      </c>
      <c r="Q1513" s="15" t="s">
        <v>35</v>
      </c>
      <c r="R1513" s="15" t="s">
        <v>59</v>
      </c>
      <c r="S1513" s="15" t="s">
        <v>4617</v>
      </c>
      <c r="T1513" s="15" t="s">
        <v>15321</v>
      </c>
      <c r="U1513" s="15" t="s">
        <v>33</v>
      </c>
      <c r="V1513" s="15" t="s">
        <v>1020</v>
      </c>
      <c r="W1513" s="15" t="s">
        <v>34</v>
      </c>
      <c r="X1513" s="15" t="s">
        <v>39</v>
      </c>
      <c r="Y1513" s="15">
        <v>0</v>
      </c>
      <c r="Z1513" s="15" t="s">
        <v>665</v>
      </c>
      <c r="AC1513" s="15" t="s">
        <v>9291</v>
      </c>
      <c r="AD1513" s="15" t="s">
        <v>9292</v>
      </c>
      <c r="AE1513" s="15" t="s">
        <v>9302</v>
      </c>
      <c r="AF1513" s="15" t="s">
        <v>5096</v>
      </c>
      <c r="AG1513" s="15" t="s">
        <v>9312</v>
      </c>
    </row>
    <row r="1514" spans="1:33" x14ac:dyDescent="0.45">
      <c r="A1514" s="15">
        <v>1001507</v>
      </c>
      <c r="B1514" s="15" t="s">
        <v>26</v>
      </c>
      <c r="C1514" s="18">
        <v>1724637259</v>
      </c>
      <c r="D1514" s="15">
        <v>600</v>
      </c>
      <c r="E1514" s="15" t="s">
        <v>70</v>
      </c>
      <c r="F1514" s="15" t="s">
        <v>15253</v>
      </c>
      <c r="G1514" s="15" t="s">
        <v>29</v>
      </c>
      <c r="H1514" s="15" t="s">
        <v>7079</v>
      </c>
      <c r="I1514" s="15" t="s">
        <v>3810</v>
      </c>
      <c r="J1514" s="15" t="s">
        <v>7078</v>
      </c>
      <c r="K1514" s="15" t="s">
        <v>32</v>
      </c>
      <c r="L1514" s="15">
        <v>995178366</v>
      </c>
      <c r="M1514" s="15">
        <v>995178366</v>
      </c>
      <c r="N1514" s="15" t="s">
        <v>33</v>
      </c>
      <c r="O1514" s="15" t="s">
        <v>7080</v>
      </c>
      <c r="P1514" s="15">
        <v>34569</v>
      </c>
      <c r="Q1514" s="15" t="s">
        <v>35</v>
      </c>
      <c r="R1514" s="15" t="s">
        <v>59</v>
      </c>
      <c r="S1514" s="15" t="s">
        <v>160</v>
      </c>
      <c r="T1514" s="15" t="s">
        <v>15307</v>
      </c>
      <c r="U1514" s="15" t="s">
        <v>7081</v>
      </c>
      <c r="V1514" s="15">
        <v>995178366</v>
      </c>
      <c r="W1514" s="15" t="s">
        <v>7082</v>
      </c>
      <c r="X1514" s="15" t="s">
        <v>39</v>
      </c>
      <c r="Y1514" s="15">
        <v>0</v>
      </c>
      <c r="Z1514" s="15" t="s">
        <v>665</v>
      </c>
      <c r="AA1514" s="15" t="s">
        <v>665</v>
      </c>
      <c r="AB1514" s="15">
        <v>44466</v>
      </c>
      <c r="AC1514" s="15" t="s">
        <v>9291</v>
      </c>
      <c r="AD1514" s="15" t="s">
        <v>9292</v>
      </c>
      <c r="AE1514" s="15" t="s">
        <v>9302</v>
      </c>
      <c r="AF1514" s="15" t="s">
        <v>9557</v>
      </c>
      <c r="AG1514" s="15" t="s">
        <v>9558</v>
      </c>
    </row>
    <row r="1515" spans="1:33" x14ac:dyDescent="0.45">
      <c r="A1515" s="15">
        <v>1001508</v>
      </c>
      <c r="B1515" s="15" t="s">
        <v>26</v>
      </c>
      <c r="C1515" s="18">
        <v>1753710985</v>
      </c>
      <c r="D1515" s="15">
        <v>0</v>
      </c>
      <c r="E1515" s="15" t="s">
        <v>70</v>
      </c>
      <c r="F1515" s="15" t="s">
        <v>15253</v>
      </c>
      <c r="G1515" s="15" t="s">
        <v>29</v>
      </c>
      <c r="H1515" s="15" t="s">
        <v>7084</v>
      </c>
      <c r="I1515" s="15" t="s">
        <v>7085</v>
      </c>
      <c r="J1515" s="15" t="s">
        <v>7083</v>
      </c>
      <c r="K1515" s="15" t="s">
        <v>32</v>
      </c>
      <c r="L1515" s="15">
        <v>2593234</v>
      </c>
      <c r="M1515" s="15">
        <v>984724119</v>
      </c>
      <c r="N1515" s="15" t="s">
        <v>7086</v>
      </c>
      <c r="O1515" s="15" t="s">
        <v>7087</v>
      </c>
      <c r="P1515" s="15">
        <v>37662</v>
      </c>
      <c r="Q1515" s="15" t="s">
        <v>35</v>
      </c>
      <c r="R1515" s="15" t="s">
        <v>59</v>
      </c>
      <c r="S1515" s="15" t="s">
        <v>2310</v>
      </c>
      <c r="T1515" s="15" t="s">
        <v>15350</v>
      </c>
      <c r="U1515" s="15" t="s">
        <v>7088</v>
      </c>
      <c r="W1515" s="15" t="s">
        <v>7089</v>
      </c>
      <c r="X1515" s="15" t="s">
        <v>39</v>
      </c>
      <c r="Y1515" s="15">
        <v>0</v>
      </c>
      <c r="Z1515" s="15" t="s">
        <v>1125</v>
      </c>
      <c r="AC1515" s="15" t="s">
        <v>9291</v>
      </c>
      <c r="AD1515" s="15" t="s">
        <v>9292</v>
      </c>
      <c r="AE1515" s="15" t="s">
        <v>9302</v>
      </c>
      <c r="AF1515" s="15" t="s">
        <v>5096</v>
      </c>
      <c r="AG1515" s="15" t="s">
        <v>9312</v>
      </c>
    </row>
    <row r="1516" spans="1:33" x14ac:dyDescent="0.45">
      <c r="A1516" s="15">
        <v>1001509</v>
      </c>
      <c r="B1516" s="15" t="s">
        <v>26</v>
      </c>
      <c r="C1516" s="18">
        <v>1729220671</v>
      </c>
      <c r="D1516" s="15">
        <v>0</v>
      </c>
      <c r="E1516" s="15" t="s">
        <v>70</v>
      </c>
      <c r="F1516" s="15" t="s">
        <v>15253</v>
      </c>
      <c r="G1516" s="15" t="s">
        <v>29</v>
      </c>
      <c r="H1516" s="15" t="s">
        <v>7091</v>
      </c>
      <c r="I1516" s="15" t="s">
        <v>7092</v>
      </c>
      <c r="J1516" s="15" t="s">
        <v>7090</v>
      </c>
      <c r="K1516" s="15" t="s">
        <v>32</v>
      </c>
      <c r="L1516" s="15" t="s">
        <v>33</v>
      </c>
      <c r="M1516" s="15">
        <v>963260114</v>
      </c>
      <c r="N1516" s="15" t="s">
        <v>7093</v>
      </c>
      <c r="O1516" s="15" t="s">
        <v>7094</v>
      </c>
      <c r="P1516" s="15">
        <v>36836</v>
      </c>
      <c r="Q1516" s="15" t="s">
        <v>35</v>
      </c>
      <c r="R1516" s="15" t="s">
        <v>59</v>
      </c>
      <c r="S1516" s="15" t="s">
        <v>1934</v>
      </c>
      <c r="T1516" s="15" t="s">
        <v>15361</v>
      </c>
      <c r="U1516" s="15" t="s">
        <v>33</v>
      </c>
      <c r="V1516" s="15" t="s">
        <v>33</v>
      </c>
      <c r="W1516" s="15" t="s">
        <v>34</v>
      </c>
      <c r="X1516" s="15" t="s">
        <v>39</v>
      </c>
      <c r="Y1516" s="15">
        <v>0</v>
      </c>
      <c r="Z1516" s="15" t="s">
        <v>665</v>
      </c>
      <c r="AC1516" s="15" t="s">
        <v>9291</v>
      </c>
      <c r="AD1516" s="15" t="s">
        <v>9292</v>
      </c>
      <c r="AE1516" s="15" t="s">
        <v>9302</v>
      </c>
      <c r="AF1516" s="15" t="s">
        <v>5096</v>
      </c>
      <c r="AG1516" s="15" t="s">
        <v>9495</v>
      </c>
    </row>
    <row r="1517" spans="1:33" x14ac:dyDescent="0.45">
      <c r="A1517" s="15">
        <v>1001510</v>
      </c>
      <c r="B1517" s="15" t="s">
        <v>26</v>
      </c>
      <c r="C1517" s="18">
        <v>606464709</v>
      </c>
      <c r="D1517" s="15">
        <v>1200</v>
      </c>
      <c r="E1517" s="15" t="s">
        <v>70</v>
      </c>
      <c r="F1517" s="15" t="s">
        <v>15253</v>
      </c>
      <c r="G1517" s="15" t="s">
        <v>29</v>
      </c>
      <c r="H1517" s="15" t="s">
        <v>7096</v>
      </c>
      <c r="I1517" s="15" t="s">
        <v>7097</v>
      </c>
      <c r="J1517" s="15" t="s">
        <v>7095</v>
      </c>
      <c r="K1517" s="15" t="s">
        <v>32</v>
      </c>
      <c r="L1517" s="15">
        <v>985095321</v>
      </c>
      <c r="M1517" s="15">
        <v>985095321</v>
      </c>
      <c r="N1517" s="15" t="s">
        <v>33</v>
      </c>
      <c r="O1517" s="15" t="s">
        <v>7098</v>
      </c>
      <c r="P1517" s="15">
        <v>36106</v>
      </c>
      <c r="Q1517" s="15" t="s">
        <v>35</v>
      </c>
      <c r="R1517" s="15" t="s">
        <v>59</v>
      </c>
      <c r="S1517" s="15" t="s">
        <v>5130</v>
      </c>
      <c r="T1517" s="15" t="s">
        <v>15325</v>
      </c>
      <c r="U1517" s="15" t="s">
        <v>7099</v>
      </c>
      <c r="V1517" s="15">
        <v>985095321</v>
      </c>
      <c r="W1517" s="15" t="s">
        <v>7100</v>
      </c>
      <c r="X1517" s="15" t="s">
        <v>39</v>
      </c>
      <c r="Y1517" s="15">
        <v>0</v>
      </c>
      <c r="Z1517" s="15" t="s">
        <v>665</v>
      </c>
      <c r="AA1517" s="15" t="s">
        <v>665</v>
      </c>
      <c r="AB1517" s="15">
        <v>44467</v>
      </c>
      <c r="AC1517" s="15" t="s">
        <v>9291</v>
      </c>
      <c r="AD1517" s="15" t="s">
        <v>9295</v>
      </c>
      <c r="AE1517" s="15" t="s">
        <v>9293</v>
      </c>
      <c r="AF1517" s="15" t="s">
        <v>511</v>
      </c>
      <c r="AG1517" s="15" t="s">
        <v>9347</v>
      </c>
    </row>
    <row r="1518" spans="1:33" x14ac:dyDescent="0.45">
      <c r="A1518" s="15">
        <v>1001511</v>
      </c>
      <c r="B1518" s="15" t="s">
        <v>26</v>
      </c>
      <c r="C1518" s="18">
        <v>605993252</v>
      </c>
      <c r="D1518" s="15">
        <v>1000</v>
      </c>
      <c r="E1518" s="15" t="s">
        <v>70</v>
      </c>
      <c r="F1518" s="15" t="s">
        <v>15253</v>
      </c>
      <c r="G1518" s="15" t="s">
        <v>29</v>
      </c>
      <c r="H1518" s="15" t="s">
        <v>7102</v>
      </c>
      <c r="I1518" s="15" t="s">
        <v>3134</v>
      </c>
      <c r="J1518" s="15" t="s">
        <v>7101</v>
      </c>
      <c r="K1518" s="15" t="s">
        <v>32</v>
      </c>
      <c r="L1518" s="15">
        <v>980513639</v>
      </c>
      <c r="M1518" s="15">
        <v>980513639</v>
      </c>
      <c r="N1518" s="15" t="s">
        <v>33</v>
      </c>
      <c r="O1518" s="15" t="s">
        <v>7103</v>
      </c>
      <c r="P1518" s="15">
        <v>33638</v>
      </c>
      <c r="Q1518" s="15" t="s">
        <v>35</v>
      </c>
      <c r="R1518" s="15" t="s">
        <v>36</v>
      </c>
      <c r="S1518" s="15" t="s">
        <v>1348</v>
      </c>
      <c r="T1518" s="15" t="s">
        <v>15345</v>
      </c>
      <c r="U1518" s="15" t="s">
        <v>6851</v>
      </c>
      <c r="V1518" s="15">
        <v>980512639</v>
      </c>
      <c r="W1518" s="15" t="s">
        <v>7104</v>
      </c>
      <c r="X1518" s="15" t="s">
        <v>39</v>
      </c>
      <c r="Y1518" s="15">
        <v>0</v>
      </c>
      <c r="Z1518" s="15" t="s">
        <v>1125</v>
      </c>
      <c r="AA1518" s="15" t="s">
        <v>41</v>
      </c>
      <c r="AB1518" s="15">
        <v>44475</v>
      </c>
      <c r="AC1518" s="15" t="s">
        <v>9291</v>
      </c>
      <c r="AD1518" s="15" t="s">
        <v>9295</v>
      </c>
      <c r="AE1518" s="15" t="s">
        <v>9293</v>
      </c>
      <c r="AF1518" s="15" t="s">
        <v>9369</v>
      </c>
      <c r="AG1518" s="15" t="s">
        <v>9390</v>
      </c>
    </row>
    <row r="1519" spans="1:33" x14ac:dyDescent="0.45">
      <c r="A1519" s="15">
        <v>1001512</v>
      </c>
      <c r="B1519" s="15" t="s">
        <v>26</v>
      </c>
      <c r="C1519" s="18">
        <v>1205525197</v>
      </c>
      <c r="D1519" s="15">
        <v>1760</v>
      </c>
      <c r="E1519" s="15" t="s">
        <v>70</v>
      </c>
      <c r="F1519" s="15" t="s">
        <v>15253</v>
      </c>
      <c r="G1519" s="15" t="s">
        <v>29</v>
      </c>
      <c r="H1519" s="15" t="s">
        <v>7106</v>
      </c>
      <c r="I1519" s="15" t="s">
        <v>7107</v>
      </c>
      <c r="J1519" s="15" t="s">
        <v>7105</v>
      </c>
      <c r="K1519" s="15" t="s">
        <v>32</v>
      </c>
      <c r="L1519" s="15">
        <v>978929666</v>
      </c>
      <c r="M1519" s="15">
        <v>978929666</v>
      </c>
      <c r="N1519" s="15" t="s">
        <v>33</v>
      </c>
      <c r="O1519" s="15" t="s">
        <v>7108</v>
      </c>
      <c r="P1519" s="15">
        <v>31723</v>
      </c>
      <c r="Q1519" s="15" t="s">
        <v>35</v>
      </c>
      <c r="R1519" s="15" t="s">
        <v>36</v>
      </c>
      <c r="S1519" s="15" t="s">
        <v>5909</v>
      </c>
      <c r="T1519" s="15" t="s">
        <v>15342</v>
      </c>
      <c r="U1519" s="15" t="s">
        <v>7109</v>
      </c>
      <c r="V1519" s="15">
        <v>978929666</v>
      </c>
      <c r="W1519" s="15" t="s">
        <v>7110</v>
      </c>
      <c r="X1519" s="15" t="s">
        <v>39</v>
      </c>
      <c r="Y1519" s="15">
        <v>0</v>
      </c>
      <c r="Z1519" s="15" t="s">
        <v>665</v>
      </c>
      <c r="AA1519" s="15" t="s">
        <v>665</v>
      </c>
      <c r="AB1519" s="15">
        <v>44487</v>
      </c>
      <c r="AC1519" s="15" t="s">
        <v>9291</v>
      </c>
      <c r="AD1519" s="15" t="s">
        <v>9292</v>
      </c>
      <c r="AE1519" s="15" t="s">
        <v>9317</v>
      </c>
      <c r="AF1519" s="15" t="s">
        <v>9400</v>
      </c>
      <c r="AG1519" s="15" t="s">
        <v>9341</v>
      </c>
    </row>
    <row r="1520" spans="1:33" x14ac:dyDescent="0.45">
      <c r="A1520" s="15">
        <v>1001513</v>
      </c>
      <c r="B1520" s="15" t="s">
        <v>26</v>
      </c>
      <c r="C1520" s="18">
        <v>1709223869</v>
      </c>
      <c r="D1520" s="15">
        <v>815</v>
      </c>
      <c r="E1520" s="15" t="s">
        <v>70</v>
      </c>
      <c r="F1520" s="15" t="s">
        <v>15253</v>
      </c>
      <c r="G1520" s="15" t="s">
        <v>29</v>
      </c>
      <c r="H1520" s="15" t="s">
        <v>7112</v>
      </c>
      <c r="I1520" s="15" t="s">
        <v>7113</v>
      </c>
      <c r="J1520" s="15" t="s">
        <v>7111</v>
      </c>
      <c r="K1520" s="15" t="s">
        <v>32</v>
      </c>
      <c r="L1520" s="15">
        <v>998128771</v>
      </c>
      <c r="M1520" s="15">
        <v>998128771</v>
      </c>
      <c r="N1520" s="15" t="s">
        <v>33</v>
      </c>
      <c r="O1520" s="15" t="s">
        <v>7114</v>
      </c>
      <c r="P1520" s="15">
        <v>24856</v>
      </c>
      <c r="Q1520" s="15" t="s">
        <v>58</v>
      </c>
      <c r="R1520" s="15" t="s">
        <v>36</v>
      </c>
      <c r="S1520" s="15" t="s">
        <v>7115</v>
      </c>
      <c r="T1520" s="15" t="s">
        <v>15356</v>
      </c>
      <c r="U1520" s="15" t="s">
        <v>270</v>
      </c>
      <c r="V1520" s="15">
        <v>998128771</v>
      </c>
      <c r="W1520" s="15" t="s">
        <v>7116</v>
      </c>
      <c r="X1520" s="15" t="s">
        <v>39</v>
      </c>
      <c r="Y1520" s="15">
        <v>0</v>
      </c>
      <c r="Z1520" s="15" t="s">
        <v>665</v>
      </c>
      <c r="AA1520" s="15" t="s">
        <v>665</v>
      </c>
      <c r="AB1520" s="15">
        <v>44468</v>
      </c>
      <c r="AC1520" s="15" t="s">
        <v>9291</v>
      </c>
      <c r="AD1520" s="15" t="s">
        <v>9292</v>
      </c>
      <c r="AE1520" s="15" t="s">
        <v>9302</v>
      </c>
      <c r="AF1520" s="15" t="s">
        <v>5096</v>
      </c>
      <c r="AG1520" s="15" t="s">
        <v>9435</v>
      </c>
    </row>
    <row r="1521" spans="1:33" x14ac:dyDescent="0.45">
      <c r="A1521" s="15">
        <v>1001514</v>
      </c>
      <c r="B1521" s="15" t="s">
        <v>26</v>
      </c>
      <c r="C1521" s="18">
        <v>1001928405</v>
      </c>
      <c r="D1521" s="15">
        <v>0</v>
      </c>
      <c r="E1521" s="15" t="s">
        <v>70</v>
      </c>
      <c r="F1521" s="15" t="s">
        <v>15253</v>
      </c>
      <c r="G1521" s="15" t="s">
        <v>29</v>
      </c>
      <c r="H1521" s="15" t="s">
        <v>826</v>
      </c>
      <c r="I1521" s="15" t="s">
        <v>7118</v>
      </c>
      <c r="J1521" s="15" t="s">
        <v>7117</v>
      </c>
      <c r="K1521" s="15" t="s">
        <v>32</v>
      </c>
      <c r="L1521" s="15" t="s">
        <v>33</v>
      </c>
      <c r="M1521" s="15" t="s">
        <v>33</v>
      </c>
      <c r="N1521" s="15" t="s">
        <v>33</v>
      </c>
      <c r="O1521" s="15" t="s">
        <v>7119</v>
      </c>
      <c r="P1521" s="15">
        <v>25390</v>
      </c>
      <c r="Q1521" s="15" t="s">
        <v>58</v>
      </c>
      <c r="R1521" s="15" t="s">
        <v>59</v>
      </c>
      <c r="S1521" s="15" t="s">
        <v>244</v>
      </c>
      <c r="T1521" s="15" t="s">
        <v>15349</v>
      </c>
      <c r="U1521" s="15" t="s">
        <v>33</v>
      </c>
      <c r="V1521" s="15" t="s">
        <v>33</v>
      </c>
      <c r="W1521" s="15" t="s">
        <v>34</v>
      </c>
      <c r="X1521" s="15" t="s">
        <v>39</v>
      </c>
      <c r="Y1521" s="15">
        <v>0</v>
      </c>
      <c r="Z1521" s="15" t="s">
        <v>665</v>
      </c>
      <c r="AC1521" s="15" t="s">
        <v>9291</v>
      </c>
      <c r="AD1521" s="15" t="s">
        <v>9295</v>
      </c>
      <c r="AE1521" s="15" t="s">
        <v>9302</v>
      </c>
      <c r="AF1521" s="15" t="s">
        <v>5096</v>
      </c>
      <c r="AG1521" s="15" t="s">
        <v>9446</v>
      </c>
    </row>
    <row r="1522" spans="1:33" x14ac:dyDescent="0.45">
      <c r="A1522" s="15">
        <v>1001515</v>
      </c>
      <c r="B1522" s="15" t="s">
        <v>26</v>
      </c>
      <c r="C1522" s="18">
        <v>1712652898</v>
      </c>
      <c r="D1522" s="15">
        <v>700</v>
      </c>
      <c r="E1522" s="15" t="s">
        <v>70</v>
      </c>
      <c r="F1522" s="15" t="s">
        <v>15253</v>
      </c>
      <c r="G1522" s="15" t="s">
        <v>29</v>
      </c>
      <c r="H1522" s="15" t="s">
        <v>7121</v>
      </c>
      <c r="I1522" s="15" t="s">
        <v>7122</v>
      </c>
      <c r="J1522" s="15" t="s">
        <v>7120</v>
      </c>
      <c r="K1522" s="15" t="s">
        <v>32</v>
      </c>
      <c r="L1522" s="15">
        <v>997667210</v>
      </c>
      <c r="M1522" s="15">
        <v>997667210</v>
      </c>
      <c r="N1522" s="15" t="s">
        <v>33</v>
      </c>
      <c r="O1522" s="15" t="s">
        <v>7123</v>
      </c>
      <c r="P1522" s="15">
        <v>28413</v>
      </c>
      <c r="Q1522" s="15" t="s">
        <v>58</v>
      </c>
      <c r="R1522" s="15" t="s">
        <v>36</v>
      </c>
      <c r="S1522" s="15" t="s">
        <v>160</v>
      </c>
      <c r="T1522" s="15" t="s">
        <v>15307</v>
      </c>
      <c r="U1522" s="15" t="s">
        <v>7124</v>
      </c>
      <c r="V1522" s="15">
        <v>958844260</v>
      </c>
      <c r="W1522" s="15" t="s">
        <v>7125</v>
      </c>
      <c r="X1522" s="15" t="s">
        <v>39</v>
      </c>
      <c r="Y1522" s="15">
        <v>0</v>
      </c>
      <c r="Z1522" s="15" t="s">
        <v>665</v>
      </c>
      <c r="AA1522" s="15" t="s">
        <v>665</v>
      </c>
      <c r="AB1522" s="15">
        <v>44575</v>
      </c>
      <c r="AC1522" s="15" t="s">
        <v>9291</v>
      </c>
      <c r="AD1522" s="15" t="s">
        <v>9292</v>
      </c>
      <c r="AE1522" s="15" t="s">
        <v>9302</v>
      </c>
      <c r="AF1522" s="15" t="s">
        <v>5096</v>
      </c>
      <c r="AG1522" s="15" t="s">
        <v>9435</v>
      </c>
    </row>
    <row r="1523" spans="1:33" x14ac:dyDescent="0.45">
      <c r="A1523" s="15">
        <v>1001516</v>
      </c>
      <c r="B1523" s="15" t="s">
        <v>26</v>
      </c>
      <c r="C1523" s="18">
        <v>1725027609</v>
      </c>
      <c r="D1523" s="15">
        <v>600</v>
      </c>
      <c r="E1523" s="15" t="s">
        <v>70</v>
      </c>
      <c r="F1523" s="15" t="s">
        <v>15253</v>
      </c>
      <c r="G1523" s="15" t="s">
        <v>29</v>
      </c>
      <c r="H1523" s="15" t="s">
        <v>7127</v>
      </c>
      <c r="I1523" s="15" t="s">
        <v>848</v>
      </c>
      <c r="J1523" s="15" t="s">
        <v>7126</v>
      </c>
      <c r="K1523" s="15" t="s">
        <v>32</v>
      </c>
      <c r="L1523" s="15">
        <v>996277227</v>
      </c>
      <c r="M1523" s="15">
        <v>996277227</v>
      </c>
      <c r="N1523" s="15" t="s">
        <v>33</v>
      </c>
      <c r="O1523" s="15" t="s">
        <v>7128</v>
      </c>
      <c r="P1523" s="15">
        <v>36320</v>
      </c>
      <c r="Q1523" s="15" t="s">
        <v>58</v>
      </c>
      <c r="R1523" s="15" t="s">
        <v>36</v>
      </c>
      <c r="S1523" s="15" t="s">
        <v>160</v>
      </c>
      <c r="T1523" s="15" t="s">
        <v>15307</v>
      </c>
      <c r="U1523" s="15" t="s">
        <v>7129</v>
      </c>
      <c r="V1523" s="15">
        <v>996277227</v>
      </c>
      <c r="W1523" s="15" t="s">
        <v>7130</v>
      </c>
      <c r="X1523" s="15" t="s">
        <v>39</v>
      </c>
      <c r="Y1523" s="15">
        <v>0</v>
      </c>
      <c r="Z1523" s="15" t="s">
        <v>665</v>
      </c>
      <c r="AA1523" s="15" t="s">
        <v>665</v>
      </c>
      <c r="AB1523" s="15">
        <v>44483</v>
      </c>
      <c r="AC1523" s="15" t="s">
        <v>9291</v>
      </c>
      <c r="AD1523" s="15" t="s">
        <v>9295</v>
      </c>
      <c r="AE1523" s="15" t="s">
        <v>9302</v>
      </c>
      <c r="AF1523" s="15" t="s">
        <v>5096</v>
      </c>
      <c r="AG1523" s="15" t="s">
        <v>1477</v>
      </c>
    </row>
    <row r="1524" spans="1:33" x14ac:dyDescent="0.45">
      <c r="A1524" s="15">
        <v>1001517</v>
      </c>
      <c r="B1524" s="15" t="s">
        <v>26</v>
      </c>
      <c r="C1524" s="18">
        <v>1719051235</v>
      </c>
      <c r="D1524" s="15">
        <v>500</v>
      </c>
      <c r="E1524" s="15" t="s">
        <v>70</v>
      </c>
      <c r="F1524" s="15" t="s">
        <v>15253</v>
      </c>
      <c r="G1524" s="15" t="s">
        <v>29</v>
      </c>
      <c r="H1524" s="15" t="s">
        <v>7132</v>
      </c>
      <c r="I1524" s="15" t="s">
        <v>7133</v>
      </c>
      <c r="J1524" s="15" t="s">
        <v>7131</v>
      </c>
      <c r="K1524" s="15" t="s">
        <v>32</v>
      </c>
      <c r="L1524" s="15">
        <v>986811659</v>
      </c>
      <c r="M1524" s="15">
        <v>986811659</v>
      </c>
      <c r="N1524" s="15" t="s">
        <v>33</v>
      </c>
      <c r="O1524" s="15" t="s">
        <v>7134</v>
      </c>
      <c r="P1524" s="15">
        <v>31595</v>
      </c>
      <c r="Q1524" s="15" t="s">
        <v>58</v>
      </c>
      <c r="R1524" s="15" t="s">
        <v>59</v>
      </c>
      <c r="S1524" s="15" t="s">
        <v>160</v>
      </c>
      <c r="T1524" s="15" t="s">
        <v>15307</v>
      </c>
      <c r="U1524" s="15" t="s">
        <v>33</v>
      </c>
      <c r="V1524" s="15" t="s">
        <v>33</v>
      </c>
      <c r="W1524" s="15" t="s">
        <v>34</v>
      </c>
      <c r="X1524" s="15" t="s">
        <v>39</v>
      </c>
      <c r="Y1524" s="15">
        <v>0</v>
      </c>
      <c r="Z1524" s="15" t="s">
        <v>665</v>
      </c>
      <c r="AC1524" s="15" t="s">
        <v>9291</v>
      </c>
      <c r="AD1524" s="15" t="s">
        <v>9295</v>
      </c>
      <c r="AE1524" s="15" t="s">
        <v>9302</v>
      </c>
      <c r="AF1524" s="15" t="s">
        <v>5096</v>
      </c>
      <c r="AG1524" s="15" t="s">
        <v>9444</v>
      </c>
    </row>
    <row r="1525" spans="1:33" x14ac:dyDescent="0.45">
      <c r="A1525" s="15">
        <v>1001518</v>
      </c>
      <c r="B1525" s="15" t="s">
        <v>26</v>
      </c>
      <c r="C1525" s="18">
        <v>1723437826</v>
      </c>
      <c r="D1525" s="15">
        <v>1200</v>
      </c>
      <c r="E1525" s="15" t="s">
        <v>70</v>
      </c>
      <c r="F1525" s="15" t="s">
        <v>15253</v>
      </c>
      <c r="G1525" s="15" t="s">
        <v>29</v>
      </c>
      <c r="H1525" s="15" t="s">
        <v>7136</v>
      </c>
      <c r="I1525" s="15" t="s">
        <v>7137</v>
      </c>
      <c r="J1525" s="15" t="s">
        <v>7135</v>
      </c>
      <c r="K1525" s="15" t="s">
        <v>32</v>
      </c>
      <c r="L1525" s="15">
        <v>983585773</v>
      </c>
      <c r="M1525" s="15">
        <v>983585773</v>
      </c>
      <c r="N1525" s="15" t="s">
        <v>33</v>
      </c>
      <c r="O1525" s="15" t="s">
        <v>7138</v>
      </c>
      <c r="P1525" s="15">
        <v>33808</v>
      </c>
      <c r="Q1525" s="15" t="s">
        <v>35</v>
      </c>
      <c r="R1525" s="15" t="s">
        <v>36</v>
      </c>
      <c r="S1525" s="15" t="s">
        <v>7139</v>
      </c>
      <c r="T1525" s="15" t="s">
        <v>15328</v>
      </c>
      <c r="U1525" s="15" t="s">
        <v>7140</v>
      </c>
      <c r="V1525" s="15">
        <v>22404088</v>
      </c>
      <c r="W1525" s="15" t="s">
        <v>7141</v>
      </c>
      <c r="X1525" s="15" t="s">
        <v>39</v>
      </c>
      <c r="Y1525" s="15">
        <v>0</v>
      </c>
      <c r="Z1525" s="15" t="s">
        <v>665</v>
      </c>
      <c r="AA1525" s="15" t="s">
        <v>665</v>
      </c>
      <c r="AB1525" s="15">
        <v>44470</v>
      </c>
      <c r="AC1525" s="15" t="s">
        <v>9291</v>
      </c>
      <c r="AD1525" s="15" t="s">
        <v>9295</v>
      </c>
      <c r="AE1525" s="15" t="s">
        <v>9302</v>
      </c>
      <c r="AF1525" s="15" t="s">
        <v>5096</v>
      </c>
      <c r="AG1525" s="15" t="s">
        <v>9312</v>
      </c>
    </row>
    <row r="1526" spans="1:33" x14ac:dyDescent="0.45">
      <c r="A1526" s="15">
        <v>1001519</v>
      </c>
      <c r="B1526" s="15" t="s">
        <v>26</v>
      </c>
      <c r="C1526" s="18">
        <v>1600279267</v>
      </c>
      <c r="D1526" s="15">
        <v>4000</v>
      </c>
      <c r="E1526" s="15" t="s">
        <v>70</v>
      </c>
      <c r="F1526" s="15" t="s">
        <v>15253</v>
      </c>
      <c r="G1526" s="15" t="s">
        <v>29</v>
      </c>
      <c r="H1526" s="15" t="s">
        <v>7143</v>
      </c>
      <c r="I1526" s="15" t="s">
        <v>7144</v>
      </c>
      <c r="J1526" s="15" t="s">
        <v>7142</v>
      </c>
      <c r="K1526" s="15" t="s">
        <v>32</v>
      </c>
      <c r="L1526" s="15">
        <v>988444548</v>
      </c>
      <c r="M1526" s="15" t="s">
        <v>33</v>
      </c>
      <c r="N1526" s="15" t="s">
        <v>33</v>
      </c>
      <c r="O1526" s="15" t="s">
        <v>7145</v>
      </c>
      <c r="P1526" s="15">
        <v>27278</v>
      </c>
      <c r="Q1526" s="15" t="s">
        <v>58</v>
      </c>
      <c r="R1526" s="15" t="s">
        <v>36</v>
      </c>
      <c r="S1526" s="15" t="s">
        <v>348</v>
      </c>
      <c r="T1526" s="15" t="s">
        <v>15325</v>
      </c>
      <c r="W1526" s="15" t="s">
        <v>7146</v>
      </c>
      <c r="X1526" s="15" t="s">
        <v>97</v>
      </c>
      <c r="Y1526" s="15">
        <v>0</v>
      </c>
      <c r="Z1526" s="15" t="s">
        <v>74</v>
      </c>
      <c r="AA1526" s="15" t="s">
        <v>74</v>
      </c>
      <c r="AB1526" s="15">
        <v>44471</v>
      </c>
      <c r="AC1526" s="15" t="s">
        <v>9291</v>
      </c>
      <c r="AD1526" s="15" t="s">
        <v>9292</v>
      </c>
      <c r="AE1526" s="15" t="s">
        <v>9309</v>
      </c>
      <c r="AF1526" s="15" t="s">
        <v>9559</v>
      </c>
      <c r="AG1526" s="15" t="s">
        <v>9559</v>
      </c>
    </row>
    <row r="1527" spans="1:33" x14ac:dyDescent="0.45">
      <c r="A1527" s="15">
        <v>1001520</v>
      </c>
      <c r="B1527" s="15" t="s">
        <v>26</v>
      </c>
      <c r="C1527" s="18">
        <v>1718929431</v>
      </c>
      <c r="D1527" s="15">
        <v>0</v>
      </c>
      <c r="E1527" s="15" t="s">
        <v>70</v>
      </c>
      <c r="F1527" s="15" t="s">
        <v>15253</v>
      </c>
      <c r="G1527" s="15" t="s">
        <v>29</v>
      </c>
      <c r="H1527" s="15" t="s">
        <v>7148</v>
      </c>
      <c r="I1527" s="15" t="s">
        <v>7149</v>
      </c>
      <c r="J1527" s="15" t="s">
        <v>7147</v>
      </c>
      <c r="K1527" s="15" t="s">
        <v>32</v>
      </c>
      <c r="L1527" s="15" t="s">
        <v>33</v>
      </c>
      <c r="M1527" s="15" t="s">
        <v>33</v>
      </c>
      <c r="N1527" s="15" t="s">
        <v>33</v>
      </c>
      <c r="O1527" s="15" t="s">
        <v>34</v>
      </c>
      <c r="P1527" s="15">
        <v>31730</v>
      </c>
      <c r="Q1527" s="15" t="s">
        <v>58</v>
      </c>
      <c r="R1527" s="15" t="s">
        <v>36</v>
      </c>
      <c r="S1527" s="15" t="s">
        <v>910</v>
      </c>
      <c r="T1527" s="15" t="s">
        <v>15306</v>
      </c>
      <c r="U1527" s="15" t="s">
        <v>33</v>
      </c>
      <c r="V1527" s="15" t="s">
        <v>33</v>
      </c>
      <c r="W1527" s="15" t="s">
        <v>34</v>
      </c>
      <c r="X1527" s="15" t="s">
        <v>97</v>
      </c>
      <c r="Y1527" s="15">
        <v>0</v>
      </c>
      <c r="Z1527" s="15" t="s">
        <v>665</v>
      </c>
      <c r="AC1527" s="15" t="s">
        <v>9291</v>
      </c>
      <c r="AD1527" s="15" t="s">
        <v>9295</v>
      </c>
      <c r="AE1527" s="15" t="s">
        <v>9302</v>
      </c>
      <c r="AF1527" s="15" t="s">
        <v>5096</v>
      </c>
      <c r="AG1527" s="15" t="s">
        <v>9312</v>
      </c>
    </row>
    <row r="1528" spans="1:33" x14ac:dyDescent="0.45">
      <c r="A1528" s="15">
        <v>1001521</v>
      </c>
      <c r="B1528" s="15" t="s">
        <v>26</v>
      </c>
      <c r="C1528" s="18">
        <v>1719739763</v>
      </c>
      <c r="D1528" s="15">
        <v>600</v>
      </c>
      <c r="E1528" s="15" t="s">
        <v>70</v>
      </c>
      <c r="F1528" s="15" t="s">
        <v>15253</v>
      </c>
      <c r="G1528" s="15" t="s">
        <v>29</v>
      </c>
      <c r="H1528" s="15" t="s">
        <v>7151</v>
      </c>
      <c r="I1528" s="15" t="s">
        <v>7152</v>
      </c>
      <c r="J1528" s="15" t="s">
        <v>7150</v>
      </c>
      <c r="K1528" s="15" t="s">
        <v>32</v>
      </c>
      <c r="L1528" s="15">
        <v>999773219</v>
      </c>
      <c r="M1528" s="15">
        <v>999773219</v>
      </c>
      <c r="N1528" s="15" t="s">
        <v>33</v>
      </c>
      <c r="O1528" s="15" t="s">
        <v>7153</v>
      </c>
      <c r="P1528" s="15">
        <v>32805</v>
      </c>
      <c r="Q1528" s="15" t="s">
        <v>35</v>
      </c>
      <c r="R1528" s="15" t="s">
        <v>59</v>
      </c>
      <c r="S1528" s="15" t="s">
        <v>160</v>
      </c>
      <c r="T1528" s="15" t="s">
        <v>15307</v>
      </c>
      <c r="U1528" s="15" t="s">
        <v>7154</v>
      </c>
      <c r="V1528" s="15">
        <v>999773219</v>
      </c>
      <c r="W1528" s="15" t="s">
        <v>7155</v>
      </c>
      <c r="X1528" s="15" t="s">
        <v>39</v>
      </c>
      <c r="Y1528" s="15">
        <v>0</v>
      </c>
      <c r="Z1528" s="15" t="s">
        <v>665</v>
      </c>
      <c r="AA1528" s="15" t="s">
        <v>665</v>
      </c>
      <c r="AB1528" s="15">
        <v>44473</v>
      </c>
      <c r="AC1528" s="15" t="s">
        <v>9291</v>
      </c>
      <c r="AD1528" s="15" t="s">
        <v>9295</v>
      </c>
      <c r="AE1528" s="15" t="s">
        <v>9302</v>
      </c>
      <c r="AF1528" s="15" t="s">
        <v>5096</v>
      </c>
      <c r="AG1528" s="15" t="s">
        <v>9435</v>
      </c>
    </row>
    <row r="1529" spans="1:33" x14ac:dyDescent="0.45">
      <c r="A1529" s="15">
        <v>1001522</v>
      </c>
      <c r="B1529" s="15" t="s">
        <v>26</v>
      </c>
      <c r="C1529" s="18">
        <v>1715366611</v>
      </c>
      <c r="D1529" s="15">
        <v>800</v>
      </c>
      <c r="E1529" s="15" t="s">
        <v>70</v>
      </c>
      <c r="F1529" s="15" t="s">
        <v>15253</v>
      </c>
      <c r="G1529" s="15" t="s">
        <v>29</v>
      </c>
      <c r="H1529" s="15" t="s">
        <v>7157</v>
      </c>
      <c r="I1529" s="15" t="s">
        <v>7158</v>
      </c>
      <c r="J1529" s="15" t="s">
        <v>7156</v>
      </c>
      <c r="K1529" s="15" t="s">
        <v>32</v>
      </c>
      <c r="L1529" s="15">
        <v>978967554</v>
      </c>
      <c r="M1529" s="15">
        <v>978967554</v>
      </c>
      <c r="N1529" s="15" t="s">
        <v>7159</v>
      </c>
      <c r="O1529" s="15" t="s">
        <v>7160</v>
      </c>
      <c r="P1529" s="15">
        <v>29976</v>
      </c>
      <c r="Q1529" s="15" t="s">
        <v>35</v>
      </c>
      <c r="R1529" s="15" t="s">
        <v>59</v>
      </c>
      <c r="S1529" s="15" t="s">
        <v>2863</v>
      </c>
      <c r="T1529" s="15" t="s">
        <v>15319</v>
      </c>
      <c r="U1529" s="15" t="s">
        <v>2017</v>
      </c>
      <c r="V1529" s="15">
        <v>978967554</v>
      </c>
      <c r="W1529" s="15" t="s">
        <v>6522</v>
      </c>
      <c r="X1529" s="15" t="s">
        <v>39</v>
      </c>
      <c r="Y1529" s="15">
        <v>0</v>
      </c>
      <c r="Z1529" s="15" t="s">
        <v>665</v>
      </c>
      <c r="AA1529" s="15" t="s">
        <v>665</v>
      </c>
      <c r="AB1529" s="15">
        <v>44491</v>
      </c>
      <c r="AC1529" s="15" t="s">
        <v>9291</v>
      </c>
      <c r="AD1529" s="15" t="s">
        <v>9292</v>
      </c>
      <c r="AE1529" s="15" t="s">
        <v>9302</v>
      </c>
      <c r="AF1529" s="15" t="s">
        <v>5096</v>
      </c>
      <c r="AG1529" s="15" t="s">
        <v>9371</v>
      </c>
    </row>
    <row r="1530" spans="1:33" x14ac:dyDescent="0.45">
      <c r="A1530" s="15">
        <v>1001523</v>
      </c>
      <c r="B1530" s="15" t="s">
        <v>26</v>
      </c>
      <c r="C1530" s="18">
        <v>604694935</v>
      </c>
      <c r="D1530" s="15">
        <v>1200</v>
      </c>
      <c r="E1530" s="15" t="s">
        <v>28</v>
      </c>
      <c r="F1530" s="15" t="s">
        <v>15253</v>
      </c>
      <c r="G1530" s="15" t="s">
        <v>29</v>
      </c>
      <c r="H1530" s="15" t="s">
        <v>7162</v>
      </c>
      <c r="I1530" s="15" t="s">
        <v>584</v>
      </c>
      <c r="J1530" s="15" t="s">
        <v>7161</v>
      </c>
      <c r="K1530" s="15" t="s">
        <v>32</v>
      </c>
      <c r="L1530" s="15" t="s">
        <v>33</v>
      </c>
      <c r="M1530" s="15">
        <v>984785494</v>
      </c>
      <c r="N1530" s="15" t="s">
        <v>7163</v>
      </c>
      <c r="O1530" s="15" t="s">
        <v>7164</v>
      </c>
      <c r="P1530" s="15">
        <v>34933</v>
      </c>
      <c r="Q1530" s="15" t="s">
        <v>35</v>
      </c>
      <c r="R1530" s="15" t="s">
        <v>59</v>
      </c>
      <c r="S1530" s="15" t="s">
        <v>79</v>
      </c>
      <c r="T1530" s="15" t="s">
        <v>79</v>
      </c>
      <c r="W1530" s="15" t="s">
        <v>34</v>
      </c>
      <c r="X1530" s="15" t="s">
        <v>97</v>
      </c>
      <c r="Y1530" s="15">
        <v>0</v>
      </c>
      <c r="Z1530" s="15" t="s">
        <v>74</v>
      </c>
      <c r="AA1530" s="15" t="s">
        <v>4384</v>
      </c>
      <c r="AB1530" s="15">
        <v>44596</v>
      </c>
      <c r="AC1530" s="15" t="s">
        <v>9291</v>
      </c>
      <c r="AD1530" s="15" t="s">
        <v>9292</v>
      </c>
      <c r="AE1530" s="15" t="s">
        <v>9293</v>
      </c>
      <c r="AF1530" s="15" t="s">
        <v>9297</v>
      </c>
      <c r="AG1530" s="15" t="s">
        <v>9338</v>
      </c>
    </row>
    <row r="1531" spans="1:33" x14ac:dyDescent="0.45">
      <c r="A1531" s="15">
        <v>1001524</v>
      </c>
      <c r="B1531" s="15" t="s">
        <v>26</v>
      </c>
      <c r="C1531" s="18">
        <v>1751171701</v>
      </c>
      <c r="D1531" s="15">
        <v>800</v>
      </c>
      <c r="E1531" s="15" t="s">
        <v>70</v>
      </c>
      <c r="F1531" s="15" t="s">
        <v>15253</v>
      </c>
      <c r="G1531" s="15" t="s">
        <v>29</v>
      </c>
      <c r="H1531" s="15" t="s">
        <v>7166</v>
      </c>
      <c r="I1531" s="15" t="s">
        <v>5860</v>
      </c>
      <c r="J1531" s="15" t="s">
        <v>7165</v>
      </c>
      <c r="K1531" s="15" t="s">
        <v>32</v>
      </c>
      <c r="L1531" s="15">
        <v>967309074</v>
      </c>
      <c r="M1531" s="15">
        <v>967309074</v>
      </c>
      <c r="N1531" s="15" t="s">
        <v>33</v>
      </c>
      <c r="O1531" s="15" t="s">
        <v>34</v>
      </c>
      <c r="P1531" s="15">
        <v>36211</v>
      </c>
      <c r="Q1531" s="15" t="s">
        <v>35</v>
      </c>
      <c r="R1531" s="15" t="s">
        <v>36</v>
      </c>
      <c r="S1531" s="15" t="s">
        <v>160</v>
      </c>
      <c r="T1531" s="15" t="s">
        <v>15307</v>
      </c>
      <c r="U1531" s="15" t="s">
        <v>33</v>
      </c>
      <c r="V1531" s="15" t="s">
        <v>33</v>
      </c>
      <c r="W1531" s="15" t="s">
        <v>34</v>
      </c>
      <c r="X1531" s="15" t="s">
        <v>39</v>
      </c>
      <c r="Y1531" s="15">
        <v>0</v>
      </c>
      <c r="Z1531" s="15" t="s">
        <v>665</v>
      </c>
      <c r="AC1531" s="15" t="s">
        <v>9291</v>
      </c>
      <c r="AD1531" s="15" t="s">
        <v>9292</v>
      </c>
      <c r="AE1531" s="15" t="s">
        <v>9302</v>
      </c>
      <c r="AF1531" s="15" t="s">
        <v>5096</v>
      </c>
      <c r="AG1531" s="15" t="s">
        <v>9312</v>
      </c>
    </row>
    <row r="1532" spans="1:33" x14ac:dyDescent="0.45">
      <c r="A1532" s="15">
        <v>1001525</v>
      </c>
      <c r="B1532" s="15" t="s">
        <v>26</v>
      </c>
      <c r="C1532" s="18">
        <v>603035528</v>
      </c>
      <c r="D1532" s="15">
        <v>800</v>
      </c>
      <c r="E1532" s="15" t="s">
        <v>28</v>
      </c>
      <c r="F1532" s="15" t="s">
        <v>15253</v>
      </c>
      <c r="G1532" s="15" t="s">
        <v>29</v>
      </c>
      <c r="H1532" s="15" t="s">
        <v>7168</v>
      </c>
      <c r="I1532" s="15" t="s">
        <v>7169</v>
      </c>
      <c r="J1532" s="15" t="s">
        <v>7167</v>
      </c>
      <c r="K1532" s="15" t="s">
        <v>32</v>
      </c>
      <c r="L1532" s="15">
        <v>983080446</v>
      </c>
      <c r="M1532" s="15" t="s">
        <v>33</v>
      </c>
      <c r="N1532" s="15" t="s">
        <v>33</v>
      </c>
      <c r="O1532" s="15" t="s">
        <v>7170</v>
      </c>
      <c r="P1532" s="15">
        <v>27907</v>
      </c>
      <c r="Q1532" s="15" t="s">
        <v>409</v>
      </c>
      <c r="R1532" s="15" t="s">
        <v>36</v>
      </c>
      <c r="S1532" s="15" t="s">
        <v>837</v>
      </c>
      <c r="T1532" s="15" t="s">
        <v>837</v>
      </c>
      <c r="W1532" s="15" t="s">
        <v>7171</v>
      </c>
      <c r="X1532" s="15" t="s">
        <v>97</v>
      </c>
      <c r="Y1532" s="15">
        <v>0</v>
      </c>
      <c r="Z1532" s="15" t="s">
        <v>74</v>
      </c>
      <c r="AA1532" s="15" t="s">
        <v>74</v>
      </c>
      <c r="AB1532" s="15">
        <v>44475</v>
      </c>
      <c r="AC1532" s="15" t="s">
        <v>9291</v>
      </c>
      <c r="AD1532" s="15" t="s">
        <v>9296</v>
      </c>
      <c r="AE1532" s="15" t="s">
        <v>9293</v>
      </c>
      <c r="AF1532" s="15" t="s">
        <v>511</v>
      </c>
      <c r="AG1532" s="15" t="s">
        <v>9304</v>
      </c>
    </row>
    <row r="1533" spans="1:33" x14ac:dyDescent="0.45">
      <c r="A1533" s="15">
        <v>1001526</v>
      </c>
      <c r="B1533" s="15" t="s">
        <v>26</v>
      </c>
      <c r="C1533" s="18">
        <v>1756298905</v>
      </c>
      <c r="D1533" s="15">
        <v>0</v>
      </c>
      <c r="E1533" s="15" t="s">
        <v>70</v>
      </c>
      <c r="F1533" s="15" t="s">
        <v>15253</v>
      </c>
      <c r="G1533" s="15" t="s">
        <v>29</v>
      </c>
      <c r="H1533" s="15" t="s">
        <v>7173</v>
      </c>
      <c r="I1533" s="15" t="s">
        <v>7174</v>
      </c>
      <c r="J1533" s="15" t="s">
        <v>7172</v>
      </c>
      <c r="K1533" s="15" t="s">
        <v>32</v>
      </c>
      <c r="L1533" s="15">
        <v>992856636</v>
      </c>
      <c r="M1533" s="15">
        <v>992856636</v>
      </c>
      <c r="N1533" s="15" t="s">
        <v>33</v>
      </c>
      <c r="O1533" s="15" t="s">
        <v>34</v>
      </c>
      <c r="P1533" s="15">
        <v>37655</v>
      </c>
      <c r="Q1533" s="15" t="s">
        <v>35</v>
      </c>
      <c r="R1533" s="15" t="s">
        <v>36</v>
      </c>
      <c r="S1533" s="15" t="s">
        <v>160</v>
      </c>
      <c r="T1533" s="15" t="s">
        <v>15307</v>
      </c>
      <c r="U1533" s="15" t="s">
        <v>33</v>
      </c>
      <c r="V1533" s="15" t="s">
        <v>33</v>
      </c>
      <c r="W1533" s="15" t="s">
        <v>34</v>
      </c>
      <c r="X1533" s="15" t="s">
        <v>39</v>
      </c>
      <c r="Y1533" s="15">
        <v>0</v>
      </c>
      <c r="Z1533" s="15" t="s">
        <v>665</v>
      </c>
      <c r="AC1533" s="15" t="s">
        <v>9291</v>
      </c>
      <c r="AD1533" s="15" t="s">
        <v>9329</v>
      </c>
      <c r="AE1533" s="15" t="s">
        <v>9302</v>
      </c>
      <c r="AF1533" s="15" t="s">
        <v>5096</v>
      </c>
      <c r="AG1533" s="15" t="s">
        <v>9435</v>
      </c>
    </row>
    <row r="1534" spans="1:33" x14ac:dyDescent="0.45">
      <c r="A1534" s="15">
        <v>1001527</v>
      </c>
      <c r="B1534" s="15" t="s">
        <v>26</v>
      </c>
      <c r="C1534" s="18">
        <v>1720014701</v>
      </c>
      <c r="D1534" s="15">
        <v>600</v>
      </c>
      <c r="E1534" s="15" t="s">
        <v>70</v>
      </c>
      <c r="F1534" s="15" t="s">
        <v>15253</v>
      </c>
      <c r="G1534" s="15" t="s">
        <v>29</v>
      </c>
      <c r="H1534" s="15" t="s">
        <v>7176</v>
      </c>
      <c r="I1534" s="15" t="s">
        <v>7177</v>
      </c>
      <c r="J1534" s="15" t="s">
        <v>7175</v>
      </c>
      <c r="K1534" s="15" t="s">
        <v>32</v>
      </c>
      <c r="L1534" s="15">
        <v>962833442</v>
      </c>
      <c r="M1534" s="15">
        <v>962833442</v>
      </c>
      <c r="N1534" s="15" t="s">
        <v>33</v>
      </c>
      <c r="O1534" s="15" t="s">
        <v>7178</v>
      </c>
      <c r="P1534" s="15">
        <v>30603</v>
      </c>
      <c r="Q1534" s="15" t="s">
        <v>35</v>
      </c>
      <c r="R1534" s="15" t="s">
        <v>36</v>
      </c>
      <c r="S1534" s="15" t="s">
        <v>573</v>
      </c>
      <c r="T1534" s="15" t="s">
        <v>573</v>
      </c>
      <c r="U1534" s="15" t="s">
        <v>2224</v>
      </c>
      <c r="V1534" s="15">
        <v>96283442</v>
      </c>
      <c r="W1534" s="15" t="s">
        <v>7179</v>
      </c>
      <c r="X1534" s="15" t="s">
        <v>39</v>
      </c>
      <c r="Y1534" s="15">
        <v>0</v>
      </c>
      <c r="Z1534" s="15" t="s">
        <v>665</v>
      </c>
      <c r="AA1534" s="15" t="s">
        <v>665</v>
      </c>
      <c r="AB1534" s="15">
        <v>44474</v>
      </c>
      <c r="AC1534" s="15" t="s">
        <v>9291</v>
      </c>
      <c r="AD1534" s="15" t="s">
        <v>9295</v>
      </c>
      <c r="AE1534" s="15" t="s">
        <v>9302</v>
      </c>
      <c r="AF1534" s="15" t="s">
        <v>5096</v>
      </c>
      <c r="AG1534" s="15" t="s">
        <v>9506</v>
      </c>
    </row>
    <row r="1535" spans="1:33" x14ac:dyDescent="0.45">
      <c r="A1535" s="15">
        <v>1001528</v>
      </c>
      <c r="B1535" s="15" t="s">
        <v>26</v>
      </c>
      <c r="C1535" s="18">
        <v>602636284</v>
      </c>
      <c r="D1535" s="15">
        <v>2500</v>
      </c>
      <c r="E1535" s="15" t="s">
        <v>70</v>
      </c>
      <c r="F1535" s="15" t="s">
        <v>15253</v>
      </c>
      <c r="G1535" s="15" t="s">
        <v>29</v>
      </c>
      <c r="H1535" s="15" t="s">
        <v>7181</v>
      </c>
      <c r="I1535" s="15" t="s">
        <v>7182</v>
      </c>
      <c r="J1535" s="15" t="s">
        <v>7180</v>
      </c>
      <c r="K1535" s="15" t="s">
        <v>32</v>
      </c>
      <c r="L1535" s="15">
        <v>939550361</v>
      </c>
      <c r="M1535" s="15" t="s">
        <v>33</v>
      </c>
      <c r="N1535" s="15" t="s">
        <v>7183</v>
      </c>
      <c r="O1535" s="15" t="s">
        <v>7184</v>
      </c>
      <c r="P1535" s="15">
        <v>26015</v>
      </c>
      <c r="Q1535" s="15" t="s">
        <v>35</v>
      </c>
      <c r="R1535" s="15" t="s">
        <v>36</v>
      </c>
      <c r="S1535" s="15" t="s">
        <v>348</v>
      </c>
      <c r="T1535" s="15" t="s">
        <v>15325</v>
      </c>
      <c r="W1535" s="15" t="s">
        <v>7185</v>
      </c>
      <c r="X1535" s="15" t="s">
        <v>97</v>
      </c>
      <c r="Y1535" s="15">
        <v>0</v>
      </c>
      <c r="Z1535" s="15" t="s">
        <v>74</v>
      </c>
      <c r="AA1535" s="15" t="s">
        <v>74</v>
      </c>
      <c r="AB1535" s="15">
        <v>44476</v>
      </c>
      <c r="AC1535" s="15" t="s">
        <v>9291</v>
      </c>
      <c r="AD1535" s="15" t="s">
        <v>9292</v>
      </c>
      <c r="AE1535" s="15" t="s">
        <v>9293</v>
      </c>
      <c r="AF1535" s="15" t="s">
        <v>511</v>
      </c>
      <c r="AG1535" s="15" t="s">
        <v>9354</v>
      </c>
    </row>
    <row r="1536" spans="1:33" x14ac:dyDescent="0.45">
      <c r="A1536" s="15">
        <v>1001529</v>
      </c>
      <c r="B1536" s="15" t="s">
        <v>26</v>
      </c>
      <c r="C1536" s="18">
        <v>1716368111</v>
      </c>
      <c r="D1536" s="15">
        <v>0</v>
      </c>
      <c r="E1536" s="15" t="s">
        <v>70</v>
      </c>
      <c r="F1536" s="15" t="s">
        <v>15253</v>
      </c>
      <c r="G1536" s="15" t="s">
        <v>29</v>
      </c>
      <c r="H1536" s="15" t="s">
        <v>7187</v>
      </c>
      <c r="I1536" s="15" t="s">
        <v>7188</v>
      </c>
      <c r="J1536" s="15" t="s">
        <v>7186</v>
      </c>
      <c r="K1536" s="15" t="s">
        <v>32</v>
      </c>
      <c r="L1536" s="15" t="s">
        <v>33</v>
      </c>
      <c r="M1536" s="15">
        <v>969592030</v>
      </c>
      <c r="N1536" s="15" t="s">
        <v>7189</v>
      </c>
      <c r="O1536" s="15" t="s">
        <v>1078</v>
      </c>
      <c r="P1536" s="15">
        <v>29408</v>
      </c>
      <c r="Q1536" s="15" t="s">
        <v>35</v>
      </c>
      <c r="R1536" s="15" t="s">
        <v>36</v>
      </c>
      <c r="S1536" s="15" t="s">
        <v>1690</v>
      </c>
      <c r="T1536" s="15" t="s">
        <v>15359</v>
      </c>
      <c r="U1536" s="15" t="s">
        <v>33</v>
      </c>
      <c r="V1536" s="15" t="s">
        <v>33</v>
      </c>
      <c r="W1536" s="15" t="s">
        <v>34</v>
      </c>
      <c r="X1536" s="15" t="s">
        <v>39</v>
      </c>
      <c r="Y1536" s="15">
        <v>0</v>
      </c>
      <c r="Z1536" s="15" t="s">
        <v>665</v>
      </c>
      <c r="AC1536" s="15" t="s">
        <v>9291</v>
      </c>
      <c r="AD1536" s="15" t="s">
        <v>9292</v>
      </c>
      <c r="AE1536" s="15" t="s">
        <v>9302</v>
      </c>
      <c r="AF1536" s="15" t="s">
        <v>5096</v>
      </c>
      <c r="AG1536" s="15" t="s">
        <v>9312</v>
      </c>
    </row>
    <row r="1537" spans="1:33" x14ac:dyDescent="0.45">
      <c r="A1537" s="15">
        <v>1001530</v>
      </c>
      <c r="B1537" s="15" t="s">
        <v>26</v>
      </c>
      <c r="C1537" s="18">
        <v>1714146121</v>
      </c>
      <c r="D1537" s="15">
        <v>0</v>
      </c>
      <c r="E1537" s="15" t="s">
        <v>70</v>
      </c>
      <c r="F1537" s="15" t="s">
        <v>15253</v>
      </c>
      <c r="G1537" s="15" t="s">
        <v>29</v>
      </c>
      <c r="H1537" s="15" t="s">
        <v>7191</v>
      </c>
      <c r="I1537" s="15" t="s">
        <v>7188</v>
      </c>
      <c r="J1537" s="15" t="s">
        <v>7190</v>
      </c>
      <c r="K1537" s="15" t="s">
        <v>32</v>
      </c>
      <c r="L1537" s="15" t="s">
        <v>33</v>
      </c>
      <c r="M1537" s="15" t="s">
        <v>33</v>
      </c>
      <c r="N1537" s="15" t="s">
        <v>7192</v>
      </c>
      <c r="O1537" s="15" t="s">
        <v>34</v>
      </c>
      <c r="P1537" s="15">
        <v>27879</v>
      </c>
      <c r="Q1537" s="15" t="s">
        <v>58</v>
      </c>
      <c r="R1537" s="15" t="s">
        <v>36</v>
      </c>
      <c r="S1537" s="15" t="s">
        <v>7193</v>
      </c>
      <c r="T1537" s="15" t="s">
        <v>15357</v>
      </c>
      <c r="U1537" s="15" t="s">
        <v>33</v>
      </c>
      <c r="V1537" s="15" t="s">
        <v>33</v>
      </c>
      <c r="W1537" s="15" t="s">
        <v>34</v>
      </c>
      <c r="X1537" s="15" t="s">
        <v>39</v>
      </c>
      <c r="Y1537" s="15">
        <v>0</v>
      </c>
      <c r="Z1537" s="15" t="s">
        <v>665</v>
      </c>
      <c r="AC1537" s="15" t="s">
        <v>9291</v>
      </c>
      <c r="AD1537" s="15" t="s">
        <v>9329</v>
      </c>
      <c r="AE1537" s="15" t="s">
        <v>9302</v>
      </c>
      <c r="AF1537" s="15" t="s">
        <v>5096</v>
      </c>
      <c r="AG1537" s="15" t="s">
        <v>9359</v>
      </c>
    </row>
    <row r="1538" spans="1:33" x14ac:dyDescent="0.45">
      <c r="A1538" s="15">
        <v>1001531</v>
      </c>
      <c r="B1538" s="15" t="s">
        <v>26</v>
      </c>
      <c r="C1538" s="18">
        <v>1705003851</v>
      </c>
      <c r="D1538" s="15">
        <v>700</v>
      </c>
      <c r="E1538" s="15" t="s">
        <v>70</v>
      </c>
      <c r="F1538" s="15" t="s">
        <v>15253</v>
      </c>
      <c r="G1538" s="15" t="s">
        <v>29</v>
      </c>
      <c r="H1538" s="15" t="s">
        <v>7195</v>
      </c>
      <c r="I1538" s="15" t="s">
        <v>7196</v>
      </c>
      <c r="J1538" s="15" t="s">
        <v>7194</v>
      </c>
      <c r="K1538" s="15" t="s">
        <v>32</v>
      </c>
      <c r="L1538" s="15">
        <v>23500065</v>
      </c>
      <c r="M1538" s="15">
        <v>23500065</v>
      </c>
      <c r="N1538" s="15" t="s">
        <v>33</v>
      </c>
      <c r="O1538" s="15" t="s">
        <v>7197</v>
      </c>
      <c r="P1538" s="15">
        <v>22158</v>
      </c>
      <c r="Q1538" s="15" t="s">
        <v>58</v>
      </c>
      <c r="R1538" s="15" t="s">
        <v>36</v>
      </c>
      <c r="S1538" s="15" t="s">
        <v>255</v>
      </c>
      <c r="T1538" s="15" t="s">
        <v>15325</v>
      </c>
      <c r="U1538" s="15" t="s">
        <v>33</v>
      </c>
      <c r="V1538" s="15">
        <v>997105743</v>
      </c>
      <c r="W1538" s="15" t="s">
        <v>7198</v>
      </c>
      <c r="X1538" s="15" t="s">
        <v>39</v>
      </c>
      <c r="Y1538" s="15">
        <v>0</v>
      </c>
      <c r="Z1538" s="15" t="s">
        <v>665</v>
      </c>
      <c r="AA1538" s="15" t="s">
        <v>665</v>
      </c>
      <c r="AB1538" s="15">
        <v>44624</v>
      </c>
      <c r="AC1538" s="15" t="s">
        <v>9291</v>
      </c>
      <c r="AD1538" s="15" t="s">
        <v>9295</v>
      </c>
      <c r="AE1538" s="15" t="s">
        <v>9302</v>
      </c>
      <c r="AF1538" s="15" t="s">
        <v>5096</v>
      </c>
      <c r="AG1538" s="15" t="s">
        <v>9312</v>
      </c>
    </row>
    <row r="1539" spans="1:33" x14ac:dyDescent="0.45">
      <c r="A1539" s="15">
        <v>1001532</v>
      </c>
      <c r="B1539" s="15" t="s">
        <v>26</v>
      </c>
      <c r="C1539" s="18">
        <v>1755160361</v>
      </c>
      <c r="D1539" s="15">
        <v>0</v>
      </c>
      <c r="E1539" s="15" t="s">
        <v>70</v>
      </c>
      <c r="F1539" s="15" t="s">
        <v>15253</v>
      </c>
      <c r="G1539" s="15" t="s">
        <v>29</v>
      </c>
      <c r="H1539" s="15" t="s">
        <v>4557</v>
      </c>
      <c r="I1539" s="15" t="s">
        <v>2478</v>
      </c>
      <c r="J1539" s="15" t="s">
        <v>4556</v>
      </c>
      <c r="K1539" s="15" t="s">
        <v>32</v>
      </c>
      <c r="L1539" s="15" t="s">
        <v>33</v>
      </c>
      <c r="M1539" s="15" t="s">
        <v>33</v>
      </c>
      <c r="N1539" s="15" t="s">
        <v>33</v>
      </c>
      <c r="O1539" s="15" t="s">
        <v>4558</v>
      </c>
      <c r="P1539" s="15">
        <v>28227</v>
      </c>
      <c r="Q1539" s="15" t="s">
        <v>58</v>
      </c>
      <c r="R1539" s="15" t="s">
        <v>36</v>
      </c>
      <c r="S1539" s="15" t="s">
        <v>119</v>
      </c>
      <c r="T1539" s="15" t="s">
        <v>15324</v>
      </c>
      <c r="U1539" s="15" t="s">
        <v>1336</v>
      </c>
      <c r="V1539" s="15" t="s">
        <v>33</v>
      </c>
      <c r="W1539" s="15" t="s">
        <v>2500</v>
      </c>
      <c r="X1539" s="15" t="s">
        <v>39</v>
      </c>
      <c r="Y1539" s="15">
        <v>0</v>
      </c>
      <c r="Z1539" s="15" t="s">
        <v>665</v>
      </c>
      <c r="AC1539" s="15" t="s">
        <v>9291</v>
      </c>
      <c r="AD1539" s="15" t="s">
        <v>9295</v>
      </c>
      <c r="AE1539" s="15" t="s">
        <v>9302</v>
      </c>
      <c r="AF1539" s="15" t="s">
        <v>5096</v>
      </c>
      <c r="AG1539" s="15" t="s">
        <v>1477</v>
      </c>
    </row>
    <row r="1540" spans="1:33" x14ac:dyDescent="0.45">
      <c r="A1540" s="15">
        <v>1001533</v>
      </c>
      <c r="B1540" s="15" t="s">
        <v>26</v>
      </c>
      <c r="C1540" s="18">
        <v>1720489424</v>
      </c>
      <c r="D1540" s="15">
        <v>0</v>
      </c>
      <c r="E1540" s="15" t="s">
        <v>70</v>
      </c>
      <c r="F1540" s="15" t="s">
        <v>15253</v>
      </c>
      <c r="G1540" s="15" t="s">
        <v>29</v>
      </c>
      <c r="H1540" s="15" t="s">
        <v>7200</v>
      </c>
      <c r="I1540" s="15" t="s">
        <v>1327</v>
      </c>
      <c r="J1540" s="15" t="s">
        <v>7199</v>
      </c>
      <c r="K1540" s="15" t="s">
        <v>32</v>
      </c>
      <c r="L1540" s="15">
        <v>986715012</v>
      </c>
      <c r="M1540" s="15" t="s">
        <v>7201</v>
      </c>
      <c r="N1540" s="15" t="s">
        <v>33</v>
      </c>
      <c r="O1540" s="15" t="s">
        <v>34</v>
      </c>
      <c r="P1540" s="15">
        <v>31157</v>
      </c>
      <c r="Q1540" s="15" t="s">
        <v>35</v>
      </c>
      <c r="R1540" s="15" t="s">
        <v>36</v>
      </c>
      <c r="S1540" s="15" t="s">
        <v>160</v>
      </c>
      <c r="T1540" s="15" t="s">
        <v>15307</v>
      </c>
      <c r="U1540" s="15" t="s">
        <v>33</v>
      </c>
      <c r="V1540" s="15" t="s">
        <v>33</v>
      </c>
      <c r="W1540" s="15" t="s">
        <v>34</v>
      </c>
      <c r="X1540" s="15" t="s">
        <v>39</v>
      </c>
      <c r="Y1540" s="15">
        <v>0</v>
      </c>
      <c r="Z1540" s="15" t="s">
        <v>665</v>
      </c>
      <c r="AC1540" s="15" t="s">
        <v>9291</v>
      </c>
      <c r="AD1540" s="15" t="s">
        <v>9292</v>
      </c>
      <c r="AE1540" s="15" t="s">
        <v>9302</v>
      </c>
      <c r="AF1540" s="15" t="s">
        <v>5096</v>
      </c>
      <c r="AG1540" s="15" t="s">
        <v>9495</v>
      </c>
    </row>
    <row r="1541" spans="1:33" x14ac:dyDescent="0.45">
      <c r="A1541" s="15">
        <v>1001534</v>
      </c>
      <c r="B1541" s="15" t="s">
        <v>26</v>
      </c>
      <c r="C1541" s="18">
        <v>1710424357</v>
      </c>
      <c r="D1541" s="15">
        <v>0</v>
      </c>
      <c r="E1541" s="15" t="s">
        <v>70</v>
      </c>
      <c r="F1541" s="15" t="s">
        <v>15253</v>
      </c>
      <c r="G1541" s="15" t="s">
        <v>29</v>
      </c>
      <c r="H1541" s="15" t="s">
        <v>7203</v>
      </c>
      <c r="I1541" s="15" t="s">
        <v>7204</v>
      </c>
      <c r="J1541" s="15" t="s">
        <v>7202</v>
      </c>
      <c r="K1541" s="15" t="s">
        <v>32</v>
      </c>
      <c r="L1541" s="15">
        <v>983019281</v>
      </c>
      <c r="M1541" s="15">
        <v>983019281</v>
      </c>
      <c r="N1541" s="15" t="s">
        <v>33</v>
      </c>
      <c r="O1541" s="15" t="s">
        <v>1075</v>
      </c>
      <c r="P1541" s="15">
        <v>26316</v>
      </c>
      <c r="Q1541" s="15" t="s">
        <v>58</v>
      </c>
      <c r="R1541" s="15" t="s">
        <v>59</v>
      </c>
      <c r="S1541" s="15" t="s">
        <v>160</v>
      </c>
      <c r="T1541" s="15" t="s">
        <v>15307</v>
      </c>
      <c r="U1541" s="15" t="s">
        <v>33</v>
      </c>
      <c r="V1541" s="15" t="s">
        <v>33</v>
      </c>
      <c r="W1541" s="15" t="s">
        <v>34</v>
      </c>
      <c r="X1541" s="15" t="s">
        <v>39</v>
      </c>
      <c r="Y1541" s="15">
        <v>0</v>
      </c>
      <c r="Z1541" s="15" t="s">
        <v>665</v>
      </c>
      <c r="AC1541" s="15" t="s">
        <v>9291</v>
      </c>
      <c r="AD1541" s="15" t="s">
        <v>9295</v>
      </c>
      <c r="AE1541" s="15" t="s">
        <v>9302</v>
      </c>
      <c r="AF1541" s="15" t="s">
        <v>5096</v>
      </c>
      <c r="AG1541" s="15" t="s">
        <v>9371</v>
      </c>
    </row>
    <row r="1542" spans="1:33" x14ac:dyDescent="0.45">
      <c r="A1542" s="15">
        <v>1001535</v>
      </c>
      <c r="B1542" s="15" t="s">
        <v>26</v>
      </c>
      <c r="C1542" s="18">
        <v>602713737</v>
      </c>
      <c r="D1542" s="15">
        <v>375</v>
      </c>
      <c r="E1542" s="15" t="s">
        <v>28</v>
      </c>
      <c r="F1542" s="15" t="s">
        <v>15253</v>
      </c>
      <c r="G1542" s="15" t="s">
        <v>29</v>
      </c>
      <c r="H1542" s="15" t="s">
        <v>7206</v>
      </c>
      <c r="I1542" s="15" t="s">
        <v>4297</v>
      </c>
      <c r="J1542" s="15" t="s">
        <v>7205</v>
      </c>
      <c r="K1542" s="15" t="s">
        <v>32</v>
      </c>
      <c r="L1542" s="15">
        <v>990959385</v>
      </c>
      <c r="M1542" s="15" t="s">
        <v>33</v>
      </c>
      <c r="N1542" s="15" t="s">
        <v>33</v>
      </c>
      <c r="O1542" s="15" t="s">
        <v>7207</v>
      </c>
      <c r="P1542" s="15">
        <v>28097</v>
      </c>
      <c r="Q1542" s="15" t="s">
        <v>58</v>
      </c>
      <c r="R1542" s="15" t="s">
        <v>36</v>
      </c>
      <c r="S1542" s="15" t="s">
        <v>1085</v>
      </c>
      <c r="T1542" s="15" t="s">
        <v>15312</v>
      </c>
      <c r="U1542" s="15" t="s">
        <v>7208</v>
      </c>
      <c r="W1542" s="15" t="s">
        <v>7209</v>
      </c>
      <c r="X1542" s="15" t="s">
        <v>97</v>
      </c>
      <c r="Y1542" s="15">
        <v>2</v>
      </c>
      <c r="Z1542" s="15" t="s">
        <v>74</v>
      </c>
      <c r="AC1542" s="15" t="s">
        <v>9291</v>
      </c>
      <c r="AD1542" s="15" t="s">
        <v>9329</v>
      </c>
      <c r="AE1542" s="15" t="s">
        <v>9293</v>
      </c>
      <c r="AF1542" s="15" t="s">
        <v>511</v>
      </c>
      <c r="AG1542" s="15" t="s">
        <v>9345</v>
      </c>
    </row>
    <row r="1543" spans="1:33" x14ac:dyDescent="0.45">
      <c r="A1543" s="15">
        <v>1001536</v>
      </c>
      <c r="B1543" s="15" t="s">
        <v>26</v>
      </c>
      <c r="C1543" s="18">
        <v>901335869</v>
      </c>
      <c r="D1543" s="15">
        <v>450</v>
      </c>
      <c r="E1543" s="15" t="s">
        <v>70</v>
      </c>
      <c r="F1543" s="15" t="s">
        <v>15253</v>
      </c>
      <c r="G1543" s="15" t="s">
        <v>29</v>
      </c>
      <c r="H1543" s="15" t="s">
        <v>7211</v>
      </c>
      <c r="I1543" s="15" t="s">
        <v>7212</v>
      </c>
      <c r="J1543" s="15" t="s">
        <v>7210</v>
      </c>
      <c r="K1543" s="15" t="s">
        <v>32</v>
      </c>
      <c r="L1543" s="15">
        <v>996147572</v>
      </c>
      <c r="M1543" s="15">
        <v>996147572</v>
      </c>
      <c r="N1543" s="15" t="s">
        <v>33</v>
      </c>
      <c r="O1543" s="15" t="s">
        <v>7213</v>
      </c>
      <c r="P1543" s="15">
        <v>18983</v>
      </c>
      <c r="Q1543" s="15" t="s">
        <v>35</v>
      </c>
      <c r="R1543" s="15" t="s">
        <v>36</v>
      </c>
      <c r="S1543" s="15" t="s">
        <v>4030</v>
      </c>
      <c r="T1543" s="15" t="s">
        <v>15343</v>
      </c>
      <c r="U1543" s="15" t="s">
        <v>7214</v>
      </c>
      <c r="V1543" s="15">
        <v>996147572</v>
      </c>
      <c r="W1543" s="15" t="s">
        <v>7215</v>
      </c>
      <c r="X1543" s="15" t="s">
        <v>39</v>
      </c>
      <c r="Y1543" s="15">
        <v>0</v>
      </c>
      <c r="Z1543" s="15" t="s">
        <v>665</v>
      </c>
      <c r="AA1543" s="15" t="s">
        <v>677</v>
      </c>
      <c r="AB1543" s="15">
        <v>44517</v>
      </c>
      <c r="AC1543" s="15" t="s">
        <v>9291</v>
      </c>
      <c r="AD1543" s="15" t="s">
        <v>9292</v>
      </c>
      <c r="AE1543" s="15" t="s">
        <v>9302</v>
      </c>
      <c r="AF1543" s="15" t="s">
        <v>5096</v>
      </c>
      <c r="AG1543" s="15" t="s">
        <v>9312</v>
      </c>
    </row>
    <row r="1544" spans="1:33" x14ac:dyDescent="0.45">
      <c r="A1544" s="15">
        <v>1001537</v>
      </c>
      <c r="B1544" s="15" t="s">
        <v>26</v>
      </c>
      <c r="C1544" s="18">
        <v>605307438</v>
      </c>
      <c r="D1544" s="15">
        <v>600</v>
      </c>
      <c r="E1544" s="15" t="s">
        <v>70</v>
      </c>
      <c r="F1544" s="15" t="s">
        <v>15253</v>
      </c>
      <c r="G1544" s="15" t="s">
        <v>29</v>
      </c>
      <c r="H1544" s="15" t="s">
        <v>999</v>
      </c>
      <c r="I1544" s="15" t="s">
        <v>1401</v>
      </c>
      <c r="J1544" s="15" t="s">
        <v>7216</v>
      </c>
      <c r="K1544" s="15" t="s">
        <v>32</v>
      </c>
      <c r="L1544" s="15">
        <v>992805918</v>
      </c>
      <c r="M1544" s="15">
        <v>992805918</v>
      </c>
      <c r="N1544" s="15" t="s">
        <v>33</v>
      </c>
      <c r="O1544" s="15" t="s">
        <v>7217</v>
      </c>
      <c r="P1544" s="15">
        <v>33572</v>
      </c>
      <c r="Q1544" s="15" t="s">
        <v>58</v>
      </c>
      <c r="R1544" s="15" t="s">
        <v>36</v>
      </c>
      <c r="S1544" s="15" t="s">
        <v>2190</v>
      </c>
      <c r="T1544" s="15" t="s">
        <v>15360</v>
      </c>
      <c r="U1544" s="15" t="s">
        <v>38</v>
      </c>
      <c r="V1544" s="15">
        <v>992805918</v>
      </c>
      <c r="W1544" s="15" t="s">
        <v>3736</v>
      </c>
      <c r="X1544" s="15" t="s">
        <v>39</v>
      </c>
      <c r="Y1544" s="15">
        <v>0</v>
      </c>
      <c r="Z1544" s="15" t="s">
        <v>665</v>
      </c>
      <c r="AA1544" s="15" t="s">
        <v>665</v>
      </c>
      <c r="AB1544" s="15">
        <v>44480</v>
      </c>
      <c r="AC1544" s="15" t="s">
        <v>9291</v>
      </c>
      <c r="AD1544" s="15" t="s">
        <v>9295</v>
      </c>
      <c r="AE1544" s="15" t="s">
        <v>9293</v>
      </c>
      <c r="AF1544" s="15" t="s">
        <v>9321</v>
      </c>
      <c r="AG1544" s="15" t="s">
        <v>9322</v>
      </c>
    </row>
    <row r="1545" spans="1:33" x14ac:dyDescent="0.45">
      <c r="A1545" s="15">
        <v>1001538</v>
      </c>
      <c r="B1545" s="15" t="s">
        <v>26</v>
      </c>
      <c r="C1545" s="18">
        <v>605393339</v>
      </c>
      <c r="D1545" s="15">
        <v>300</v>
      </c>
      <c r="E1545" s="15" t="s">
        <v>28</v>
      </c>
      <c r="F1545" s="15" t="s">
        <v>15253</v>
      </c>
      <c r="G1545" s="15" t="s">
        <v>29</v>
      </c>
      <c r="H1545" s="15" t="s">
        <v>7219</v>
      </c>
      <c r="I1545" s="15" t="s">
        <v>4222</v>
      </c>
      <c r="J1545" s="15" t="s">
        <v>7218</v>
      </c>
      <c r="K1545" s="15" t="s">
        <v>32</v>
      </c>
      <c r="L1545" s="15" t="s">
        <v>33</v>
      </c>
      <c r="M1545" s="15">
        <v>968100659</v>
      </c>
      <c r="N1545" s="15" t="s">
        <v>7220</v>
      </c>
      <c r="O1545" s="15" t="s">
        <v>7221</v>
      </c>
      <c r="P1545" s="15">
        <v>37615</v>
      </c>
      <c r="Q1545" s="15" t="s">
        <v>35</v>
      </c>
      <c r="R1545" s="15" t="s">
        <v>59</v>
      </c>
      <c r="S1545" s="15" t="s">
        <v>341</v>
      </c>
      <c r="T1545" s="15" t="s">
        <v>15310</v>
      </c>
      <c r="W1545" s="15" t="s">
        <v>7222</v>
      </c>
      <c r="X1545" s="15" t="s">
        <v>97</v>
      </c>
      <c r="Y1545" s="15">
        <v>0</v>
      </c>
      <c r="Z1545" s="15" t="s">
        <v>4384</v>
      </c>
      <c r="AA1545" s="15" t="s">
        <v>74</v>
      </c>
      <c r="AB1545" s="15">
        <v>44480</v>
      </c>
      <c r="AC1545" s="15" t="s">
        <v>9291</v>
      </c>
      <c r="AD1545" s="15" t="s">
        <v>9292</v>
      </c>
      <c r="AE1545" s="15" t="s">
        <v>9293</v>
      </c>
      <c r="AF1545" s="15" t="s">
        <v>511</v>
      </c>
      <c r="AG1545" s="15" t="s">
        <v>9301</v>
      </c>
    </row>
    <row r="1546" spans="1:33" x14ac:dyDescent="0.45">
      <c r="A1546" s="15">
        <v>1001539</v>
      </c>
      <c r="B1546" s="15" t="s">
        <v>26</v>
      </c>
      <c r="C1546" s="18">
        <v>1714303326</v>
      </c>
      <c r="D1546" s="15">
        <v>0</v>
      </c>
      <c r="E1546" s="15" t="s">
        <v>70</v>
      </c>
      <c r="F1546" s="15" t="s">
        <v>15253</v>
      </c>
      <c r="G1546" s="15" t="s">
        <v>29</v>
      </c>
      <c r="H1546" s="15" t="s">
        <v>7224</v>
      </c>
      <c r="I1546" s="15" t="s">
        <v>7225</v>
      </c>
      <c r="J1546" s="15" t="s">
        <v>7223</v>
      </c>
      <c r="K1546" s="15" t="s">
        <v>32</v>
      </c>
      <c r="L1546" s="15">
        <v>983361980</v>
      </c>
      <c r="M1546" s="15">
        <v>983361980</v>
      </c>
      <c r="N1546" s="15" t="s">
        <v>33</v>
      </c>
      <c r="O1546" s="15" t="s">
        <v>7226</v>
      </c>
      <c r="P1546" s="15">
        <v>30083</v>
      </c>
      <c r="Q1546" s="15" t="s">
        <v>409</v>
      </c>
      <c r="R1546" s="15" t="s">
        <v>36</v>
      </c>
      <c r="S1546" s="15" t="s">
        <v>160</v>
      </c>
      <c r="T1546" s="15" t="s">
        <v>15307</v>
      </c>
      <c r="U1546" s="15" t="s">
        <v>33</v>
      </c>
      <c r="V1546" s="15" t="s">
        <v>33</v>
      </c>
      <c r="W1546" s="15" t="s">
        <v>1075</v>
      </c>
      <c r="X1546" s="15" t="s">
        <v>39</v>
      </c>
      <c r="Y1546" s="15">
        <v>0</v>
      </c>
      <c r="Z1546" s="15" t="s">
        <v>677</v>
      </c>
      <c r="AC1546" s="15" t="s">
        <v>9291</v>
      </c>
      <c r="AD1546" s="15" t="s">
        <v>9292</v>
      </c>
      <c r="AE1546" s="15" t="s">
        <v>9302</v>
      </c>
      <c r="AF1546" s="15" t="s">
        <v>5096</v>
      </c>
      <c r="AG1546" s="15" t="s">
        <v>9312</v>
      </c>
    </row>
    <row r="1547" spans="1:33" x14ac:dyDescent="0.45">
      <c r="A1547" s="15">
        <v>1001540</v>
      </c>
      <c r="B1547" s="15" t="s">
        <v>26</v>
      </c>
      <c r="C1547" s="18">
        <v>605285667</v>
      </c>
      <c r="D1547" s="15">
        <v>650</v>
      </c>
      <c r="E1547" s="15" t="s">
        <v>28</v>
      </c>
      <c r="F1547" s="15" t="s">
        <v>15253</v>
      </c>
      <c r="G1547" s="15" t="s">
        <v>29</v>
      </c>
      <c r="H1547" s="15" t="s">
        <v>7228</v>
      </c>
      <c r="I1547" s="15" t="s">
        <v>7229</v>
      </c>
      <c r="J1547" s="15" t="s">
        <v>7227</v>
      </c>
      <c r="K1547" s="15" t="s">
        <v>32</v>
      </c>
      <c r="L1547" s="15">
        <v>967040852</v>
      </c>
      <c r="M1547" s="15" t="s">
        <v>33</v>
      </c>
      <c r="N1547" s="15" t="s">
        <v>7230</v>
      </c>
      <c r="O1547" s="15" t="s">
        <v>7231</v>
      </c>
      <c r="P1547" s="15">
        <v>36800</v>
      </c>
      <c r="Q1547" s="15" t="s">
        <v>58</v>
      </c>
      <c r="R1547" s="15" t="s">
        <v>59</v>
      </c>
      <c r="S1547" s="15" t="s">
        <v>79</v>
      </c>
      <c r="T1547" s="15" t="s">
        <v>79</v>
      </c>
      <c r="W1547" s="15" t="s">
        <v>7232</v>
      </c>
      <c r="X1547" s="15" t="s">
        <v>97</v>
      </c>
      <c r="Y1547" s="15">
        <v>0</v>
      </c>
      <c r="Z1547" s="15" t="s">
        <v>74</v>
      </c>
      <c r="AC1547" s="15" t="s">
        <v>9291</v>
      </c>
      <c r="AD1547" s="15" t="s">
        <v>9292</v>
      </c>
      <c r="AE1547" s="15" t="s">
        <v>9293</v>
      </c>
      <c r="AF1547" s="15" t="s">
        <v>9343</v>
      </c>
      <c r="AG1547" s="15" t="s">
        <v>9343</v>
      </c>
    </row>
    <row r="1548" spans="1:33" x14ac:dyDescent="0.45">
      <c r="A1548" s="15">
        <v>1001541</v>
      </c>
      <c r="B1548" s="15" t="s">
        <v>26</v>
      </c>
      <c r="C1548" s="18">
        <v>504283086</v>
      </c>
      <c r="D1548" s="15">
        <v>530</v>
      </c>
      <c r="E1548" s="15" t="s">
        <v>70</v>
      </c>
      <c r="F1548" s="15" t="s">
        <v>15253</v>
      </c>
      <c r="G1548" s="15" t="s">
        <v>29</v>
      </c>
      <c r="H1548" s="15" t="s">
        <v>7234</v>
      </c>
      <c r="I1548" s="15" t="s">
        <v>7235</v>
      </c>
      <c r="J1548" s="15" t="s">
        <v>7233</v>
      </c>
      <c r="K1548" s="15" t="s">
        <v>32</v>
      </c>
      <c r="L1548" s="15">
        <v>9692022068</v>
      </c>
      <c r="M1548" s="15">
        <v>969202206</v>
      </c>
      <c r="N1548" s="15" t="s">
        <v>7236</v>
      </c>
      <c r="O1548" s="15" t="s">
        <v>7237</v>
      </c>
      <c r="P1548" s="15">
        <v>34572</v>
      </c>
      <c r="Q1548" s="15" t="s">
        <v>35</v>
      </c>
      <c r="R1548" s="15" t="s">
        <v>59</v>
      </c>
      <c r="S1548" s="15" t="s">
        <v>2208</v>
      </c>
      <c r="T1548" s="15" t="s">
        <v>15316</v>
      </c>
      <c r="U1548" s="15" t="s">
        <v>7238</v>
      </c>
      <c r="V1548" s="15">
        <v>995264395</v>
      </c>
      <c r="W1548" s="15" t="s">
        <v>7239</v>
      </c>
      <c r="X1548" s="15" t="s">
        <v>97</v>
      </c>
      <c r="Y1548" s="15">
        <v>1</v>
      </c>
      <c r="Z1548" s="15" t="s">
        <v>677</v>
      </c>
      <c r="AC1548" s="15" t="s">
        <v>9291</v>
      </c>
      <c r="AD1548" s="15" t="s">
        <v>9292</v>
      </c>
      <c r="AE1548" s="15" t="s">
        <v>9302</v>
      </c>
      <c r="AF1548" s="15" t="s">
        <v>5096</v>
      </c>
      <c r="AG1548" s="15" t="s">
        <v>9359</v>
      </c>
    </row>
    <row r="1549" spans="1:33" x14ac:dyDescent="0.45">
      <c r="A1549" s="15">
        <v>1001542</v>
      </c>
      <c r="B1549" s="15" t="s">
        <v>26</v>
      </c>
      <c r="C1549" s="18">
        <v>1803106218</v>
      </c>
      <c r="D1549" s="15">
        <v>3800</v>
      </c>
      <c r="E1549" s="15" t="s">
        <v>70</v>
      </c>
      <c r="F1549" s="15" t="s">
        <v>15253</v>
      </c>
      <c r="G1549" s="15" t="s">
        <v>29</v>
      </c>
      <c r="H1549" s="15" t="s">
        <v>7241</v>
      </c>
      <c r="I1549" s="15" t="s">
        <v>7242</v>
      </c>
      <c r="J1549" s="15" t="s">
        <v>7240</v>
      </c>
      <c r="K1549" s="15" t="s">
        <v>32</v>
      </c>
      <c r="L1549" s="15">
        <v>989044570</v>
      </c>
      <c r="M1549" s="15">
        <v>989044570</v>
      </c>
      <c r="N1549" s="15" t="s">
        <v>33</v>
      </c>
      <c r="O1549" s="15" t="s">
        <v>7243</v>
      </c>
      <c r="P1549" s="15">
        <v>29667</v>
      </c>
      <c r="Q1549" s="15" t="s">
        <v>58</v>
      </c>
      <c r="R1549" s="15" t="s">
        <v>36</v>
      </c>
      <c r="S1549" s="15" t="s">
        <v>160</v>
      </c>
      <c r="T1549" s="15" t="s">
        <v>15307</v>
      </c>
      <c r="U1549" s="15" t="s">
        <v>7244</v>
      </c>
      <c r="V1549" s="15">
        <v>989044570</v>
      </c>
      <c r="W1549" s="15" t="s">
        <v>7245</v>
      </c>
      <c r="X1549" s="15" t="s">
        <v>39</v>
      </c>
      <c r="Y1549" s="15">
        <v>0</v>
      </c>
      <c r="Z1549" s="15" t="s">
        <v>665</v>
      </c>
      <c r="AA1549" s="15" t="s">
        <v>665</v>
      </c>
      <c r="AB1549" s="15">
        <v>44480</v>
      </c>
      <c r="AC1549" s="15" t="s">
        <v>9291</v>
      </c>
      <c r="AD1549" s="15" t="s">
        <v>9295</v>
      </c>
      <c r="AE1549" s="15" t="s">
        <v>9309</v>
      </c>
      <c r="AF1549" s="15" t="s">
        <v>9310</v>
      </c>
      <c r="AG1549" s="15" t="s">
        <v>9509</v>
      </c>
    </row>
    <row r="1550" spans="1:33" x14ac:dyDescent="0.45">
      <c r="A1550" s="15">
        <v>1001543</v>
      </c>
      <c r="B1550" s="15" t="s">
        <v>26</v>
      </c>
      <c r="C1550" s="18">
        <v>604763508</v>
      </c>
      <c r="D1550" s="15">
        <v>0</v>
      </c>
      <c r="E1550" s="15" t="s">
        <v>28</v>
      </c>
      <c r="F1550" s="15" t="s">
        <v>15253</v>
      </c>
      <c r="G1550" s="15" t="s">
        <v>29</v>
      </c>
      <c r="H1550" s="15" t="s">
        <v>575</v>
      </c>
      <c r="I1550" s="15" t="s">
        <v>7247</v>
      </c>
      <c r="J1550" s="15" t="s">
        <v>7246</v>
      </c>
      <c r="K1550" s="15" t="s">
        <v>32</v>
      </c>
      <c r="L1550" s="15">
        <v>959531059</v>
      </c>
      <c r="M1550" s="15" t="s">
        <v>33</v>
      </c>
      <c r="N1550" s="15" t="s">
        <v>33</v>
      </c>
      <c r="O1550" s="15" t="s">
        <v>7248</v>
      </c>
      <c r="P1550" s="15">
        <v>32340</v>
      </c>
      <c r="Q1550" s="15" t="s">
        <v>35</v>
      </c>
      <c r="R1550" s="15" t="s">
        <v>36</v>
      </c>
      <c r="S1550" s="15" t="s">
        <v>2147</v>
      </c>
      <c r="T1550" s="15" t="s">
        <v>15314</v>
      </c>
      <c r="W1550" s="15" t="s">
        <v>34</v>
      </c>
      <c r="X1550" s="15" t="s">
        <v>97</v>
      </c>
      <c r="Y1550" s="15">
        <v>0</v>
      </c>
      <c r="Z1550" s="15" t="s">
        <v>4384</v>
      </c>
      <c r="AC1550" s="15" t="s">
        <v>9291</v>
      </c>
      <c r="AD1550" s="15" t="s">
        <v>9292</v>
      </c>
      <c r="AE1550" s="15" t="s">
        <v>9293</v>
      </c>
      <c r="AF1550" s="15" t="s">
        <v>511</v>
      </c>
      <c r="AG1550" s="15" t="s">
        <v>9308</v>
      </c>
    </row>
    <row r="1551" spans="1:33" x14ac:dyDescent="0.45">
      <c r="A1551" s="15">
        <v>1001544</v>
      </c>
      <c r="B1551" s="15" t="s">
        <v>26</v>
      </c>
      <c r="C1551" s="18">
        <v>1727079988</v>
      </c>
      <c r="D1551" s="15">
        <v>530</v>
      </c>
      <c r="E1551" s="15" t="s">
        <v>70</v>
      </c>
      <c r="F1551" s="15" t="s">
        <v>15253</v>
      </c>
      <c r="G1551" s="15" t="s">
        <v>29</v>
      </c>
      <c r="H1551" s="15" t="s">
        <v>7250</v>
      </c>
      <c r="I1551" s="15" t="s">
        <v>7251</v>
      </c>
      <c r="J1551" s="15" t="s">
        <v>7249</v>
      </c>
      <c r="K1551" s="15" t="s">
        <v>32</v>
      </c>
      <c r="L1551" s="15">
        <v>5159555</v>
      </c>
      <c r="M1551" s="15">
        <v>993720376</v>
      </c>
      <c r="N1551" s="15" t="s">
        <v>7252</v>
      </c>
      <c r="O1551" s="15" t="s">
        <v>7253</v>
      </c>
      <c r="P1551" s="15">
        <v>34269</v>
      </c>
      <c r="Q1551" s="15" t="s">
        <v>35</v>
      </c>
      <c r="R1551" s="15" t="s">
        <v>36</v>
      </c>
      <c r="S1551" s="15" t="s">
        <v>2208</v>
      </c>
      <c r="T1551" s="15" t="s">
        <v>15316</v>
      </c>
      <c r="U1551" s="15" t="s">
        <v>7254</v>
      </c>
      <c r="V1551" s="15">
        <v>993720376</v>
      </c>
      <c r="W1551" s="15" t="s">
        <v>7239</v>
      </c>
      <c r="X1551" s="15" t="s">
        <v>97</v>
      </c>
      <c r="Y1551" s="15">
        <v>0</v>
      </c>
      <c r="Z1551" s="15" t="s">
        <v>665</v>
      </c>
      <c r="AA1551" s="15" t="s">
        <v>665</v>
      </c>
      <c r="AB1551" s="15">
        <v>44480</v>
      </c>
      <c r="AC1551" s="15" t="s">
        <v>9291</v>
      </c>
      <c r="AD1551" s="15" t="s">
        <v>9292</v>
      </c>
      <c r="AE1551" s="15" t="s">
        <v>9302</v>
      </c>
      <c r="AF1551" s="15" t="s">
        <v>5096</v>
      </c>
      <c r="AG1551" s="15" t="s">
        <v>9359</v>
      </c>
    </row>
    <row r="1552" spans="1:33" x14ac:dyDescent="0.45">
      <c r="A1552" s="15">
        <v>1001545</v>
      </c>
      <c r="B1552" s="15" t="s">
        <v>26</v>
      </c>
      <c r="C1552" s="18">
        <v>1701797407</v>
      </c>
      <c r="D1552" s="15">
        <v>10</v>
      </c>
      <c r="E1552" s="15" t="s">
        <v>70</v>
      </c>
      <c r="F1552" s="15" t="s">
        <v>15253</v>
      </c>
      <c r="G1552" s="15" t="s">
        <v>29</v>
      </c>
      <c r="H1552" s="15" t="s">
        <v>353</v>
      </c>
      <c r="I1552" s="15" t="s">
        <v>3833</v>
      </c>
      <c r="J1552" s="15" t="s">
        <v>7255</v>
      </c>
      <c r="K1552" s="15" t="s">
        <v>32</v>
      </c>
      <c r="L1552" s="15">
        <v>2881519</v>
      </c>
      <c r="M1552" s="15">
        <v>983456705</v>
      </c>
      <c r="N1552" s="15" t="s">
        <v>33</v>
      </c>
      <c r="O1552" s="15" t="s">
        <v>7256</v>
      </c>
      <c r="P1552" s="15">
        <v>18452</v>
      </c>
      <c r="Q1552" s="15" t="s">
        <v>58</v>
      </c>
      <c r="R1552" s="15" t="s">
        <v>36</v>
      </c>
      <c r="S1552" s="15" t="s">
        <v>1934</v>
      </c>
      <c r="T1552" s="15" t="s">
        <v>15361</v>
      </c>
      <c r="W1552" s="15" t="s">
        <v>7257</v>
      </c>
      <c r="X1552" s="15" t="s">
        <v>97</v>
      </c>
      <c r="Y1552" s="15">
        <v>0</v>
      </c>
      <c r="Z1552" s="15" t="s">
        <v>677</v>
      </c>
      <c r="AC1552" s="15" t="s">
        <v>9291</v>
      </c>
      <c r="AD1552" s="15" t="s">
        <v>9295</v>
      </c>
      <c r="AE1552" s="15" t="s">
        <v>9302</v>
      </c>
      <c r="AF1552" s="15" t="s">
        <v>5096</v>
      </c>
      <c r="AG1552" s="15" t="s">
        <v>9312</v>
      </c>
    </row>
    <row r="1553" spans="1:33" x14ac:dyDescent="0.45">
      <c r="A1553" s="15">
        <v>1001546</v>
      </c>
      <c r="B1553" s="15" t="s">
        <v>26</v>
      </c>
      <c r="C1553" s="18">
        <v>1717552796</v>
      </c>
      <c r="D1553" s="15">
        <v>600</v>
      </c>
      <c r="E1553" s="15" t="s">
        <v>70</v>
      </c>
      <c r="F1553" s="15" t="s">
        <v>15253</v>
      </c>
      <c r="G1553" s="15" t="s">
        <v>29</v>
      </c>
      <c r="H1553" s="15" t="s">
        <v>7259</v>
      </c>
      <c r="I1553" s="15" t="s">
        <v>7260</v>
      </c>
      <c r="J1553" s="15" t="s">
        <v>7258</v>
      </c>
      <c r="K1553" s="15" t="s">
        <v>32</v>
      </c>
      <c r="L1553" s="15">
        <v>981390786</v>
      </c>
      <c r="M1553" s="15">
        <v>981390786</v>
      </c>
      <c r="N1553" s="15" t="s">
        <v>33</v>
      </c>
      <c r="O1553" s="15" t="s">
        <v>7261</v>
      </c>
      <c r="P1553" s="15">
        <v>30993</v>
      </c>
      <c r="Q1553" s="15" t="s">
        <v>58</v>
      </c>
      <c r="R1553" s="15" t="s">
        <v>59</v>
      </c>
      <c r="S1553" s="15" t="s">
        <v>5248</v>
      </c>
      <c r="T1553" s="15" t="s">
        <v>15339</v>
      </c>
      <c r="U1553" s="15" t="s">
        <v>2017</v>
      </c>
      <c r="V1553" s="15">
        <v>981390786</v>
      </c>
      <c r="W1553" s="15" t="s">
        <v>7262</v>
      </c>
      <c r="X1553" s="15" t="s">
        <v>39</v>
      </c>
      <c r="Y1553" s="15">
        <v>0</v>
      </c>
      <c r="Z1553" s="15" t="s">
        <v>1125</v>
      </c>
      <c r="AA1553" s="15" t="s">
        <v>665</v>
      </c>
      <c r="AB1553" s="15">
        <v>44484</v>
      </c>
      <c r="AC1553" s="15" t="s">
        <v>9291</v>
      </c>
      <c r="AD1553" s="15" t="s">
        <v>9292</v>
      </c>
      <c r="AE1553" s="15" t="s">
        <v>9302</v>
      </c>
      <c r="AF1553" s="15" t="s">
        <v>5096</v>
      </c>
      <c r="AG1553" s="15" t="s">
        <v>9533</v>
      </c>
    </row>
    <row r="1554" spans="1:33" x14ac:dyDescent="0.45">
      <c r="A1554" s="15">
        <v>1001547</v>
      </c>
      <c r="B1554" s="15" t="s">
        <v>26</v>
      </c>
      <c r="C1554" s="18">
        <v>1753511847</v>
      </c>
      <c r="D1554" s="15">
        <v>1300</v>
      </c>
      <c r="E1554" s="15" t="s">
        <v>70</v>
      </c>
      <c r="F1554" s="15" t="s">
        <v>15253</v>
      </c>
      <c r="G1554" s="15" t="s">
        <v>29</v>
      </c>
      <c r="H1554" s="15" t="s">
        <v>7264</v>
      </c>
      <c r="I1554" s="15" t="s">
        <v>7073</v>
      </c>
      <c r="J1554" s="15" t="s">
        <v>7263</v>
      </c>
      <c r="K1554" s="15" t="s">
        <v>32</v>
      </c>
      <c r="L1554" s="15">
        <v>962587352</v>
      </c>
      <c r="M1554" s="15">
        <v>962587352</v>
      </c>
      <c r="N1554" s="15" t="s">
        <v>33</v>
      </c>
      <c r="O1554" s="15" t="s">
        <v>34</v>
      </c>
      <c r="P1554" s="15">
        <v>35632</v>
      </c>
      <c r="Q1554" s="15" t="s">
        <v>35</v>
      </c>
      <c r="R1554" s="15" t="s">
        <v>36</v>
      </c>
      <c r="S1554" s="15" t="s">
        <v>160</v>
      </c>
      <c r="T1554" s="15" t="s">
        <v>15307</v>
      </c>
      <c r="U1554" s="15" t="s">
        <v>33</v>
      </c>
      <c r="V1554" s="15" t="s">
        <v>33</v>
      </c>
      <c r="W1554" s="15" t="s">
        <v>34</v>
      </c>
      <c r="X1554" s="15" t="s">
        <v>39</v>
      </c>
      <c r="Y1554" s="15">
        <v>0</v>
      </c>
      <c r="Z1554" s="15" t="s">
        <v>665</v>
      </c>
      <c r="AC1554" s="15" t="s">
        <v>9291</v>
      </c>
      <c r="AD1554" s="15" t="s">
        <v>9292</v>
      </c>
      <c r="AE1554" s="15" t="s">
        <v>9302</v>
      </c>
      <c r="AF1554" s="15" t="s">
        <v>5096</v>
      </c>
      <c r="AG1554" s="15" t="s">
        <v>9312</v>
      </c>
    </row>
    <row r="1555" spans="1:33" x14ac:dyDescent="0.45">
      <c r="A1555" s="15">
        <v>1001548</v>
      </c>
      <c r="B1555" s="15" t="s">
        <v>26</v>
      </c>
      <c r="C1555" s="18">
        <v>1725756827</v>
      </c>
      <c r="D1555" s="15">
        <v>3000</v>
      </c>
      <c r="E1555" s="15" t="s">
        <v>70</v>
      </c>
      <c r="F1555" s="15" t="s">
        <v>15253</v>
      </c>
      <c r="G1555" s="15" t="s">
        <v>29</v>
      </c>
      <c r="H1555" s="15" t="s">
        <v>7266</v>
      </c>
      <c r="I1555" s="15" t="s">
        <v>7267</v>
      </c>
      <c r="J1555" s="15" t="s">
        <v>7265</v>
      </c>
      <c r="K1555" s="15" t="s">
        <v>32</v>
      </c>
      <c r="L1555" s="15">
        <v>987647820</v>
      </c>
      <c r="M1555" s="15">
        <v>987647820</v>
      </c>
      <c r="N1555" s="15" t="s">
        <v>33</v>
      </c>
      <c r="O1555" s="15" t="s">
        <v>34</v>
      </c>
      <c r="P1555" s="15">
        <v>36767</v>
      </c>
      <c r="Q1555" s="15" t="s">
        <v>35</v>
      </c>
      <c r="R1555" s="15" t="s">
        <v>36</v>
      </c>
      <c r="S1555" s="15" t="s">
        <v>160</v>
      </c>
      <c r="T1555" s="15" t="s">
        <v>15307</v>
      </c>
      <c r="U1555" s="15" t="s">
        <v>33</v>
      </c>
      <c r="W1555" s="15" t="s">
        <v>34</v>
      </c>
      <c r="X1555" s="15" t="s">
        <v>39</v>
      </c>
      <c r="Y1555" s="15">
        <v>0</v>
      </c>
      <c r="Z1555" s="15" t="s">
        <v>665</v>
      </c>
      <c r="AC1555" s="15" t="s">
        <v>9291</v>
      </c>
      <c r="AD1555" s="15" t="s">
        <v>9292</v>
      </c>
      <c r="AE1555" s="15" t="s">
        <v>9302</v>
      </c>
      <c r="AF1555" s="15" t="s">
        <v>5096</v>
      </c>
      <c r="AG1555" s="15" t="s">
        <v>9444</v>
      </c>
    </row>
    <row r="1556" spans="1:33" x14ac:dyDescent="0.45">
      <c r="A1556" s="15">
        <v>1001549</v>
      </c>
      <c r="B1556" s="15" t="s">
        <v>26</v>
      </c>
      <c r="C1556" s="18">
        <v>1707518419</v>
      </c>
      <c r="D1556" s="15">
        <v>0</v>
      </c>
      <c r="E1556" s="15" t="s">
        <v>70</v>
      </c>
      <c r="F1556" s="15" t="s">
        <v>15253</v>
      </c>
      <c r="G1556" s="15" t="s">
        <v>29</v>
      </c>
      <c r="H1556" s="15" t="s">
        <v>7269</v>
      </c>
      <c r="I1556" s="15" t="s">
        <v>7270</v>
      </c>
      <c r="J1556" s="15" t="s">
        <v>7268</v>
      </c>
      <c r="K1556" s="15" t="s">
        <v>32</v>
      </c>
      <c r="L1556" s="15">
        <v>998551745</v>
      </c>
      <c r="M1556" s="15">
        <v>998551745</v>
      </c>
      <c r="N1556" s="15" t="s">
        <v>33</v>
      </c>
      <c r="O1556" s="15" t="s">
        <v>34</v>
      </c>
      <c r="P1556" s="15">
        <v>23268</v>
      </c>
      <c r="Q1556" s="15" t="s">
        <v>35</v>
      </c>
      <c r="R1556" s="15" t="s">
        <v>36</v>
      </c>
      <c r="S1556" s="15" t="s">
        <v>160</v>
      </c>
      <c r="T1556" s="15" t="s">
        <v>15307</v>
      </c>
      <c r="U1556" s="15" t="s">
        <v>33</v>
      </c>
      <c r="V1556" s="15" t="s">
        <v>33</v>
      </c>
      <c r="W1556" s="15" t="s">
        <v>1075</v>
      </c>
      <c r="X1556" s="15" t="s">
        <v>39</v>
      </c>
      <c r="Y1556" s="15">
        <v>0</v>
      </c>
      <c r="Z1556" s="15" t="s">
        <v>665</v>
      </c>
      <c r="AC1556" s="15" t="s">
        <v>9291</v>
      </c>
      <c r="AD1556" s="15" t="s">
        <v>9295</v>
      </c>
      <c r="AE1556" s="15" t="s">
        <v>9302</v>
      </c>
      <c r="AF1556" s="15" t="s">
        <v>5096</v>
      </c>
      <c r="AG1556" s="15" t="s">
        <v>9312</v>
      </c>
    </row>
    <row r="1557" spans="1:33" x14ac:dyDescent="0.45">
      <c r="A1557" s="15">
        <v>1001550</v>
      </c>
      <c r="B1557" s="15" t="s">
        <v>26</v>
      </c>
      <c r="C1557" s="18">
        <v>1002991048</v>
      </c>
      <c r="D1557" s="15">
        <v>0</v>
      </c>
      <c r="E1557" s="15" t="s">
        <v>70</v>
      </c>
      <c r="F1557" s="15" t="s">
        <v>15253</v>
      </c>
      <c r="G1557" s="15" t="s">
        <v>29</v>
      </c>
      <c r="H1557" s="15" t="s">
        <v>1593</v>
      </c>
      <c r="I1557" s="15" t="s">
        <v>7272</v>
      </c>
      <c r="J1557" s="15" t="s">
        <v>7271</v>
      </c>
      <c r="K1557" s="15" t="s">
        <v>32</v>
      </c>
      <c r="L1557" s="15">
        <v>998920460</v>
      </c>
      <c r="M1557" s="15">
        <v>998920460</v>
      </c>
      <c r="N1557" s="15" t="s">
        <v>33</v>
      </c>
      <c r="O1557" s="15" t="s">
        <v>34</v>
      </c>
      <c r="P1557" s="15">
        <v>34749</v>
      </c>
      <c r="Q1557" s="15" t="s">
        <v>35</v>
      </c>
      <c r="R1557" s="15" t="s">
        <v>36</v>
      </c>
      <c r="S1557" s="15" t="s">
        <v>160</v>
      </c>
      <c r="T1557" s="15" t="s">
        <v>15307</v>
      </c>
      <c r="U1557" s="15" t="s">
        <v>33</v>
      </c>
      <c r="V1557" s="15" t="s">
        <v>33</v>
      </c>
      <c r="W1557" s="15" t="s">
        <v>34</v>
      </c>
      <c r="X1557" s="15" t="s">
        <v>39</v>
      </c>
      <c r="Y1557" s="15">
        <v>0</v>
      </c>
      <c r="Z1557" s="15" t="s">
        <v>665</v>
      </c>
      <c r="AC1557" s="15" t="s">
        <v>9291</v>
      </c>
      <c r="AD1557" s="15" t="s">
        <v>9295</v>
      </c>
      <c r="AE1557" s="15" t="s">
        <v>9302</v>
      </c>
      <c r="AF1557" s="15" t="s">
        <v>5096</v>
      </c>
      <c r="AG1557" s="15" t="s">
        <v>9312</v>
      </c>
    </row>
    <row r="1558" spans="1:33" x14ac:dyDescent="0.45">
      <c r="A1558" s="15">
        <v>1001551</v>
      </c>
      <c r="B1558" s="15" t="s">
        <v>26</v>
      </c>
      <c r="C1558" s="18">
        <v>601941560</v>
      </c>
      <c r="D1558" s="15">
        <v>0</v>
      </c>
      <c r="E1558" s="15" t="s">
        <v>70</v>
      </c>
      <c r="F1558" s="15" t="s">
        <v>15253</v>
      </c>
      <c r="G1558" s="15" t="s">
        <v>29</v>
      </c>
      <c r="H1558" s="15" t="s">
        <v>7274</v>
      </c>
      <c r="I1558" s="15" t="s">
        <v>7275</v>
      </c>
      <c r="J1558" s="15" t="s">
        <v>7273</v>
      </c>
      <c r="K1558" s="15" t="s">
        <v>32</v>
      </c>
      <c r="L1558" s="15" t="s">
        <v>33</v>
      </c>
      <c r="M1558" s="15" t="s">
        <v>33</v>
      </c>
      <c r="N1558" s="15" t="s">
        <v>33</v>
      </c>
      <c r="O1558" s="15" t="s">
        <v>34</v>
      </c>
      <c r="P1558" s="15">
        <v>22735</v>
      </c>
      <c r="Q1558" s="15" t="s">
        <v>58</v>
      </c>
      <c r="R1558" s="15" t="s">
        <v>36</v>
      </c>
      <c r="S1558" s="15" t="s">
        <v>79</v>
      </c>
      <c r="T1558" s="15" t="s">
        <v>79</v>
      </c>
      <c r="W1558" s="15" t="s">
        <v>34</v>
      </c>
      <c r="X1558" s="15" t="s">
        <v>97</v>
      </c>
      <c r="Y1558" s="15">
        <v>0</v>
      </c>
      <c r="Z1558" s="15" t="s">
        <v>74</v>
      </c>
      <c r="AC1558" s="15" t="s">
        <v>9291</v>
      </c>
      <c r="AD1558" s="15" t="s">
        <v>9295</v>
      </c>
      <c r="AE1558" s="15" t="s">
        <v>9293</v>
      </c>
      <c r="AF1558" s="15" t="s">
        <v>9361</v>
      </c>
      <c r="AG1558" s="15" t="s">
        <v>9361</v>
      </c>
    </row>
    <row r="1559" spans="1:33" x14ac:dyDescent="0.45">
      <c r="A1559" s="15">
        <v>1001552</v>
      </c>
      <c r="B1559" s="15" t="s">
        <v>26</v>
      </c>
      <c r="C1559" s="18">
        <v>1711830123</v>
      </c>
      <c r="D1559" s="15">
        <v>600</v>
      </c>
      <c r="E1559" s="15" t="s">
        <v>70</v>
      </c>
      <c r="F1559" s="15" t="s">
        <v>15253</v>
      </c>
      <c r="G1559" s="15" t="s">
        <v>29</v>
      </c>
      <c r="H1559" s="15" t="s">
        <v>7277</v>
      </c>
      <c r="I1559" s="15" t="s">
        <v>7278</v>
      </c>
      <c r="J1559" s="15" t="s">
        <v>7276</v>
      </c>
      <c r="K1559" s="15" t="s">
        <v>32</v>
      </c>
      <c r="L1559" s="15">
        <v>999122573</v>
      </c>
      <c r="M1559" s="15">
        <v>999122573</v>
      </c>
      <c r="N1559" s="15" t="s">
        <v>33</v>
      </c>
      <c r="O1559" s="15" t="s">
        <v>7279</v>
      </c>
      <c r="P1559" s="15">
        <v>26952</v>
      </c>
      <c r="Q1559" s="15" t="s">
        <v>35</v>
      </c>
      <c r="R1559" s="15" t="s">
        <v>59</v>
      </c>
      <c r="S1559" s="15" t="s">
        <v>160</v>
      </c>
      <c r="T1559" s="15" t="s">
        <v>15307</v>
      </c>
      <c r="U1559" s="15" t="s">
        <v>33</v>
      </c>
      <c r="V1559" s="15" t="s">
        <v>33</v>
      </c>
      <c r="W1559" s="15" t="s">
        <v>34</v>
      </c>
      <c r="X1559" s="15" t="s">
        <v>39</v>
      </c>
      <c r="Y1559" s="15">
        <v>0</v>
      </c>
      <c r="Z1559" s="15" t="s">
        <v>665</v>
      </c>
      <c r="AA1559" s="15" t="s">
        <v>1125</v>
      </c>
      <c r="AB1559" s="15">
        <v>44572</v>
      </c>
      <c r="AC1559" s="15" t="s">
        <v>9291</v>
      </c>
      <c r="AD1559" s="15" t="s">
        <v>9292</v>
      </c>
      <c r="AE1559" s="15" t="s">
        <v>9348</v>
      </c>
      <c r="AF1559" s="15" t="s">
        <v>9519</v>
      </c>
      <c r="AG1559" s="15" t="s">
        <v>9519</v>
      </c>
    </row>
    <row r="1560" spans="1:33" x14ac:dyDescent="0.45">
      <c r="A1560" s="15">
        <v>1001553</v>
      </c>
      <c r="B1560" s="15" t="s">
        <v>26</v>
      </c>
      <c r="C1560" s="18">
        <v>1751492826</v>
      </c>
      <c r="D1560" s="15">
        <v>1800</v>
      </c>
      <c r="E1560" s="15" t="s">
        <v>70</v>
      </c>
      <c r="F1560" s="15" t="s">
        <v>15253</v>
      </c>
      <c r="G1560" s="15" t="s">
        <v>29</v>
      </c>
      <c r="H1560" s="15" t="s">
        <v>7281</v>
      </c>
      <c r="I1560" s="15" t="s">
        <v>7282</v>
      </c>
      <c r="J1560" s="15" t="s">
        <v>7280</v>
      </c>
      <c r="K1560" s="15" t="s">
        <v>32</v>
      </c>
      <c r="L1560" s="15">
        <v>981731706</v>
      </c>
      <c r="M1560" s="15">
        <v>981731706</v>
      </c>
      <c r="N1560" s="15" t="s">
        <v>7283</v>
      </c>
      <c r="O1560" s="15" t="s">
        <v>7284</v>
      </c>
      <c r="P1560" s="15">
        <v>37119</v>
      </c>
      <c r="Q1560" s="15" t="s">
        <v>35</v>
      </c>
      <c r="R1560" s="15" t="s">
        <v>59</v>
      </c>
      <c r="S1560" s="15" t="s">
        <v>1934</v>
      </c>
      <c r="T1560" s="15" t="s">
        <v>15361</v>
      </c>
      <c r="U1560" s="15" t="s">
        <v>7285</v>
      </c>
      <c r="V1560" s="15">
        <v>981731706</v>
      </c>
      <c r="W1560" s="15" t="s">
        <v>7286</v>
      </c>
      <c r="X1560" s="15" t="s">
        <v>39</v>
      </c>
      <c r="Y1560" s="15">
        <v>0</v>
      </c>
      <c r="Z1560" s="15" t="s">
        <v>665</v>
      </c>
      <c r="AA1560" s="15" t="s">
        <v>665</v>
      </c>
      <c r="AB1560" s="15">
        <v>44483</v>
      </c>
      <c r="AC1560" s="15" t="s">
        <v>9291</v>
      </c>
      <c r="AD1560" s="15" t="s">
        <v>9292</v>
      </c>
      <c r="AE1560" s="15" t="s">
        <v>9302</v>
      </c>
      <c r="AF1560" s="15" t="s">
        <v>5096</v>
      </c>
      <c r="AG1560" s="15" t="s">
        <v>9312</v>
      </c>
    </row>
    <row r="1561" spans="1:33" x14ac:dyDescent="0.45">
      <c r="A1561" s="15">
        <v>1001554</v>
      </c>
      <c r="B1561" s="15" t="s">
        <v>26</v>
      </c>
      <c r="C1561" s="18">
        <v>1719004663</v>
      </c>
      <c r="D1561" s="15">
        <v>0</v>
      </c>
      <c r="E1561" s="15" t="s">
        <v>70</v>
      </c>
      <c r="F1561" s="15" t="s">
        <v>15253</v>
      </c>
      <c r="G1561" s="15" t="s">
        <v>29</v>
      </c>
      <c r="H1561" s="15" t="s">
        <v>7288</v>
      </c>
      <c r="I1561" s="15" t="s">
        <v>7289</v>
      </c>
      <c r="J1561" s="15" t="s">
        <v>7287</v>
      </c>
      <c r="K1561" s="15" t="s">
        <v>32</v>
      </c>
      <c r="L1561" s="15">
        <v>2298920</v>
      </c>
      <c r="M1561" s="15">
        <v>998921697</v>
      </c>
      <c r="N1561" s="15" t="s">
        <v>7290</v>
      </c>
      <c r="O1561" s="15" t="s">
        <v>7291</v>
      </c>
      <c r="P1561" s="15">
        <v>30495</v>
      </c>
      <c r="Q1561" s="15" t="s">
        <v>58</v>
      </c>
      <c r="R1561" s="15" t="s">
        <v>36</v>
      </c>
      <c r="S1561" s="15" t="s">
        <v>1934</v>
      </c>
      <c r="T1561" s="15" t="s">
        <v>15361</v>
      </c>
      <c r="W1561" s="15" t="s">
        <v>34</v>
      </c>
      <c r="X1561" s="15" t="s">
        <v>39</v>
      </c>
      <c r="Y1561" s="15">
        <v>0</v>
      </c>
      <c r="Z1561" s="15" t="s">
        <v>665</v>
      </c>
      <c r="AC1561" s="15" t="s">
        <v>9291</v>
      </c>
      <c r="AD1561" s="15" t="s">
        <v>9295</v>
      </c>
      <c r="AE1561" s="15" t="s">
        <v>9302</v>
      </c>
      <c r="AF1561" s="15" t="s">
        <v>5096</v>
      </c>
      <c r="AG1561" s="15" t="s">
        <v>9359</v>
      </c>
    </row>
    <row r="1562" spans="1:33" x14ac:dyDescent="0.45">
      <c r="A1562" s="15">
        <v>1001555</v>
      </c>
      <c r="B1562" s="15" t="s">
        <v>26</v>
      </c>
      <c r="C1562" s="18">
        <v>1708009277</v>
      </c>
      <c r="D1562" s="15">
        <v>0</v>
      </c>
      <c r="E1562" s="15" t="s">
        <v>70</v>
      </c>
      <c r="F1562" s="15" t="s">
        <v>15253</v>
      </c>
      <c r="G1562" s="15" t="s">
        <v>29</v>
      </c>
      <c r="H1562" s="15" t="s">
        <v>7293</v>
      </c>
      <c r="I1562" s="15" t="s">
        <v>7294</v>
      </c>
      <c r="J1562" s="15" t="s">
        <v>7292</v>
      </c>
      <c r="K1562" s="15" t="s">
        <v>32</v>
      </c>
      <c r="L1562" s="15">
        <v>23450709</v>
      </c>
      <c r="M1562" s="15">
        <v>983232463</v>
      </c>
      <c r="N1562" s="15" t="s">
        <v>33</v>
      </c>
      <c r="O1562" s="15" t="s">
        <v>7295</v>
      </c>
      <c r="P1562" s="15">
        <v>25610</v>
      </c>
      <c r="Q1562" s="15" t="s">
        <v>409</v>
      </c>
      <c r="R1562" s="15" t="s">
        <v>59</v>
      </c>
      <c r="S1562" s="15" t="s">
        <v>1934</v>
      </c>
      <c r="T1562" s="15" t="s">
        <v>15361</v>
      </c>
      <c r="U1562" s="15" t="s">
        <v>33</v>
      </c>
      <c r="V1562" s="15" t="s">
        <v>33</v>
      </c>
      <c r="W1562" s="15" t="s">
        <v>1291</v>
      </c>
      <c r="X1562" s="15" t="s">
        <v>97</v>
      </c>
      <c r="Y1562" s="15">
        <v>0</v>
      </c>
      <c r="Z1562" s="15" t="s">
        <v>665</v>
      </c>
      <c r="AC1562" s="15" t="s">
        <v>9291</v>
      </c>
      <c r="AD1562" s="15" t="s">
        <v>9292</v>
      </c>
      <c r="AE1562" s="15" t="s">
        <v>9302</v>
      </c>
      <c r="AF1562" s="15" t="s">
        <v>5096</v>
      </c>
      <c r="AG1562" s="15" t="s">
        <v>9371</v>
      </c>
    </row>
    <row r="1563" spans="1:33" x14ac:dyDescent="0.45">
      <c r="A1563" s="15">
        <v>1001556</v>
      </c>
      <c r="B1563" s="15" t="s">
        <v>26</v>
      </c>
      <c r="C1563" s="18">
        <v>1722853908</v>
      </c>
      <c r="D1563" s="15">
        <v>2000</v>
      </c>
      <c r="E1563" s="15" t="s">
        <v>70</v>
      </c>
      <c r="F1563" s="15" t="s">
        <v>15253</v>
      </c>
      <c r="G1563" s="15" t="s">
        <v>29</v>
      </c>
      <c r="H1563" s="15" t="s">
        <v>7297</v>
      </c>
      <c r="I1563" s="15" t="s">
        <v>6789</v>
      </c>
      <c r="J1563" s="15" t="s">
        <v>7296</v>
      </c>
      <c r="K1563" s="15" t="s">
        <v>32</v>
      </c>
      <c r="L1563" s="15">
        <v>984460899</v>
      </c>
      <c r="M1563" s="15">
        <v>984460899</v>
      </c>
      <c r="N1563" s="15" t="s">
        <v>33</v>
      </c>
      <c r="O1563" s="15" t="s">
        <v>7298</v>
      </c>
      <c r="P1563" s="15">
        <v>29299</v>
      </c>
      <c r="Q1563" s="15" t="s">
        <v>35</v>
      </c>
      <c r="R1563" s="15" t="s">
        <v>59</v>
      </c>
      <c r="S1563" s="15" t="s">
        <v>7299</v>
      </c>
      <c r="T1563" s="15" t="s">
        <v>15359</v>
      </c>
      <c r="U1563" s="15" t="s">
        <v>7300</v>
      </c>
      <c r="V1563" s="15">
        <v>984460899</v>
      </c>
      <c r="W1563" s="15" t="s">
        <v>34</v>
      </c>
      <c r="X1563" s="15" t="s">
        <v>39</v>
      </c>
      <c r="Y1563" s="15">
        <v>0</v>
      </c>
      <c r="Z1563" s="15" t="s">
        <v>665</v>
      </c>
      <c r="AA1563" s="15" t="s">
        <v>665</v>
      </c>
      <c r="AB1563" s="15">
        <v>44483</v>
      </c>
      <c r="AC1563" s="15" t="s">
        <v>9291</v>
      </c>
      <c r="AD1563" s="15" t="s">
        <v>9292</v>
      </c>
      <c r="AE1563" s="15" t="s">
        <v>9302</v>
      </c>
      <c r="AF1563" s="15" t="s">
        <v>5096</v>
      </c>
      <c r="AG1563" s="15" t="s">
        <v>9435</v>
      </c>
    </row>
    <row r="1564" spans="1:33" x14ac:dyDescent="0.45">
      <c r="A1564" s="15">
        <v>1001557</v>
      </c>
      <c r="B1564" s="15" t="s">
        <v>26</v>
      </c>
      <c r="C1564" s="18">
        <v>601290620</v>
      </c>
      <c r="D1564" s="15">
        <v>400</v>
      </c>
      <c r="E1564" s="15" t="s">
        <v>70</v>
      </c>
      <c r="F1564" s="15" t="s">
        <v>15253</v>
      </c>
      <c r="G1564" s="15" t="s">
        <v>29</v>
      </c>
      <c r="H1564" s="15" t="s">
        <v>7302</v>
      </c>
      <c r="I1564" s="15" t="s">
        <v>7303</v>
      </c>
      <c r="J1564" s="15" t="s">
        <v>7301</v>
      </c>
      <c r="K1564" s="15" t="s">
        <v>32</v>
      </c>
      <c r="L1564" s="15" t="s">
        <v>33</v>
      </c>
      <c r="M1564" s="15" t="s">
        <v>33</v>
      </c>
      <c r="N1564" s="15" t="s">
        <v>33</v>
      </c>
      <c r="O1564" s="15" t="s">
        <v>34</v>
      </c>
      <c r="P1564" s="15">
        <v>21300</v>
      </c>
      <c r="Q1564" s="15" t="s">
        <v>58</v>
      </c>
      <c r="R1564" s="15" t="s">
        <v>59</v>
      </c>
      <c r="S1564" s="15" t="s">
        <v>1934</v>
      </c>
      <c r="T1564" s="15" t="s">
        <v>15361</v>
      </c>
      <c r="U1564" s="15" t="s">
        <v>33</v>
      </c>
      <c r="V1564" s="15" t="s">
        <v>33</v>
      </c>
      <c r="W1564" s="15" t="s">
        <v>34</v>
      </c>
      <c r="X1564" s="15" t="s">
        <v>39</v>
      </c>
      <c r="Y1564" s="15">
        <v>0</v>
      </c>
      <c r="Z1564" s="15" t="s">
        <v>665</v>
      </c>
      <c r="AA1564" s="15" t="s">
        <v>665</v>
      </c>
      <c r="AB1564" s="15">
        <v>44484</v>
      </c>
      <c r="AC1564" s="15" t="s">
        <v>9291</v>
      </c>
      <c r="AD1564" s="15" t="s">
        <v>9292</v>
      </c>
      <c r="AE1564" s="15" t="s">
        <v>9302</v>
      </c>
      <c r="AF1564" s="15" t="s">
        <v>5096</v>
      </c>
      <c r="AG1564" s="15" t="s">
        <v>9426</v>
      </c>
    </row>
    <row r="1565" spans="1:33" x14ac:dyDescent="0.45">
      <c r="A1565" s="15">
        <v>1001558</v>
      </c>
      <c r="B1565" s="15" t="s">
        <v>26</v>
      </c>
      <c r="C1565" s="18">
        <v>1720384906</v>
      </c>
      <c r="D1565" s="15">
        <v>0</v>
      </c>
      <c r="E1565" s="15" t="s">
        <v>70</v>
      </c>
      <c r="F1565" s="15" t="s">
        <v>15253</v>
      </c>
      <c r="G1565" s="15" t="s">
        <v>29</v>
      </c>
      <c r="H1565" s="15" t="s">
        <v>6258</v>
      </c>
      <c r="I1565" s="15" t="s">
        <v>7305</v>
      </c>
      <c r="J1565" s="15" t="s">
        <v>7304</v>
      </c>
      <c r="K1565" s="15" t="s">
        <v>32</v>
      </c>
      <c r="L1565" s="15">
        <v>998760346</v>
      </c>
      <c r="M1565" s="15" t="s">
        <v>33</v>
      </c>
      <c r="N1565" s="15" t="s">
        <v>33</v>
      </c>
      <c r="O1565" s="15" t="s">
        <v>1291</v>
      </c>
      <c r="P1565" s="15">
        <v>30684</v>
      </c>
      <c r="Q1565" s="15" t="s">
        <v>58</v>
      </c>
      <c r="R1565" s="15" t="s">
        <v>36</v>
      </c>
      <c r="S1565" s="15" t="s">
        <v>83</v>
      </c>
      <c r="T1565" s="15" t="s">
        <v>15306</v>
      </c>
      <c r="U1565" s="15" t="s">
        <v>33</v>
      </c>
      <c r="V1565" s="15" t="s">
        <v>1068</v>
      </c>
      <c r="W1565" s="15" t="s">
        <v>34</v>
      </c>
      <c r="X1565" s="15" t="s">
        <v>97</v>
      </c>
      <c r="Y1565" s="15">
        <v>0</v>
      </c>
      <c r="Z1565" s="15" t="s">
        <v>665</v>
      </c>
      <c r="AC1565" s="15" t="s">
        <v>9291</v>
      </c>
      <c r="AD1565" s="15" t="s">
        <v>9295</v>
      </c>
      <c r="AE1565" s="15" t="s">
        <v>9302</v>
      </c>
      <c r="AF1565" s="15" t="s">
        <v>5096</v>
      </c>
      <c r="AG1565" s="15" t="s">
        <v>9495</v>
      </c>
    </row>
    <row r="1566" spans="1:33" x14ac:dyDescent="0.45">
      <c r="A1566" s="15">
        <v>1001559</v>
      </c>
      <c r="B1566" s="15" t="s">
        <v>26</v>
      </c>
      <c r="C1566" s="18">
        <v>602818262</v>
      </c>
      <c r="D1566" s="15">
        <v>600</v>
      </c>
      <c r="E1566" s="15" t="s">
        <v>70</v>
      </c>
      <c r="F1566" s="15" t="s">
        <v>15253</v>
      </c>
      <c r="G1566" s="15" t="s">
        <v>29</v>
      </c>
      <c r="H1566" s="15" t="s">
        <v>7307</v>
      </c>
      <c r="I1566" s="15" t="s">
        <v>7308</v>
      </c>
      <c r="J1566" s="15" t="s">
        <v>7306</v>
      </c>
      <c r="K1566" s="15" t="s">
        <v>32</v>
      </c>
      <c r="L1566" s="15">
        <v>994447838</v>
      </c>
      <c r="M1566" s="15">
        <v>994447838</v>
      </c>
      <c r="N1566" s="15" t="s">
        <v>33</v>
      </c>
      <c r="O1566" s="15" t="s">
        <v>7309</v>
      </c>
      <c r="P1566" s="15">
        <v>27979</v>
      </c>
      <c r="Q1566" s="15" t="s">
        <v>58</v>
      </c>
      <c r="R1566" s="15" t="s">
        <v>59</v>
      </c>
      <c r="S1566" s="15" t="s">
        <v>160</v>
      </c>
      <c r="T1566" s="15" t="s">
        <v>15307</v>
      </c>
      <c r="U1566" s="15" t="s">
        <v>3053</v>
      </c>
      <c r="V1566" s="15">
        <v>994447838</v>
      </c>
      <c r="W1566" s="15" t="s">
        <v>7310</v>
      </c>
      <c r="X1566" s="15" t="s">
        <v>39</v>
      </c>
      <c r="Y1566" s="15">
        <v>0</v>
      </c>
      <c r="Z1566" s="15" t="s">
        <v>677</v>
      </c>
      <c r="AA1566" s="15" t="s">
        <v>665</v>
      </c>
      <c r="AB1566" s="15">
        <v>44485</v>
      </c>
      <c r="AC1566" s="15" t="s">
        <v>9291</v>
      </c>
      <c r="AD1566" s="15" t="s">
        <v>9292</v>
      </c>
      <c r="AE1566" s="15" t="s">
        <v>9302</v>
      </c>
      <c r="AF1566" s="15" t="s">
        <v>5096</v>
      </c>
      <c r="AG1566" s="15" t="s">
        <v>9365</v>
      </c>
    </row>
    <row r="1567" spans="1:33" x14ac:dyDescent="0.45">
      <c r="A1567" s="15">
        <v>1001560</v>
      </c>
      <c r="B1567" s="15" t="s">
        <v>26</v>
      </c>
      <c r="C1567" s="18">
        <v>501760839</v>
      </c>
      <c r="D1567" s="15">
        <v>600</v>
      </c>
      <c r="E1567" s="15" t="s">
        <v>70</v>
      </c>
      <c r="F1567" s="15" t="s">
        <v>15253</v>
      </c>
      <c r="G1567" s="15" t="s">
        <v>29</v>
      </c>
      <c r="H1567" s="15" t="s">
        <v>7312</v>
      </c>
      <c r="I1567" s="15" t="s">
        <v>7313</v>
      </c>
      <c r="J1567" s="15" t="s">
        <v>7311</v>
      </c>
      <c r="K1567" s="15" t="s">
        <v>32</v>
      </c>
      <c r="L1567" s="15">
        <v>984902989</v>
      </c>
      <c r="M1567" s="15">
        <v>984902989</v>
      </c>
      <c r="N1567" s="15" t="s">
        <v>33</v>
      </c>
      <c r="O1567" s="15" t="s">
        <v>7314</v>
      </c>
      <c r="P1567" s="15">
        <v>23343</v>
      </c>
      <c r="Q1567" s="15" t="s">
        <v>58</v>
      </c>
      <c r="R1567" s="15" t="s">
        <v>59</v>
      </c>
      <c r="S1567" s="15" t="s">
        <v>1690</v>
      </c>
      <c r="T1567" s="15" t="s">
        <v>15359</v>
      </c>
      <c r="U1567" s="15" t="s">
        <v>2017</v>
      </c>
      <c r="V1567" s="15">
        <v>984902989</v>
      </c>
      <c r="W1567" s="15" t="s">
        <v>7315</v>
      </c>
      <c r="X1567" s="15" t="s">
        <v>39</v>
      </c>
      <c r="Y1567" s="15">
        <v>0</v>
      </c>
      <c r="Z1567" s="15" t="s">
        <v>665</v>
      </c>
      <c r="AA1567" s="15" t="s">
        <v>677</v>
      </c>
      <c r="AB1567" s="15">
        <v>44509</v>
      </c>
      <c r="AC1567" s="15" t="s">
        <v>9291</v>
      </c>
      <c r="AD1567" s="15" t="s">
        <v>9295</v>
      </c>
      <c r="AE1567" s="15" t="s">
        <v>9363</v>
      </c>
      <c r="AF1567" s="15" t="s">
        <v>9364</v>
      </c>
      <c r="AG1567" s="15" t="s">
        <v>9490</v>
      </c>
    </row>
    <row r="1568" spans="1:33" x14ac:dyDescent="0.45">
      <c r="A1568" s="15">
        <v>1001561</v>
      </c>
      <c r="B1568" s="15" t="s">
        <v>2683</v>
      </c>
      <c r="C1568" s="18">
        <v>1001561</v>
      </c>
      <c r="D1568" s="15">
        <v>0</v>
      </c>
      <c r="E1568" s="15" t="s">
        <v>5769</v>
      </c>
      <c r="F1568" s="15" t="s">
        <v>15254</v>
      </c>
      <c r="G1568" s="15" t="s">
        <v>29</v>
      </c>
      <c r="H1568" s="15" t="s">
        <v>7316</v>
      </c>
      <c r="I1568" s="15" t="s">
        <v>7317</v>
      </c>
      <c r="J1568" s="15" t="s">
        <v>7318</v>
      </c>
      <c r="K1568" s="15" t="s">
        <v>32</v>
      </c>
      <c r="L1568" s="15">
        <v>963300224</v>
      </c>
      <c r="M1568" s="15" t="s">
        <v>33</v>
      </c>
      <c r="N1568" s="15" t="s">
        <v>7319</v>
      </c>
      <c r="O1568" s="15" t="s">
        <v>7320</v>
      </c>
      <c r="P1568" s="15">
        <v>36389</v>
      </c>
      <c r="Q1568" s="15" t="s">
        <v>58</v>
      </c>
      <c r="R1568" s="15" t="s">
        <v>59</v>
      </c>
      <c r="S1568" s="15" t="s">
        <v>51</v>
      </c>
      <c r="T1568" s="15" t="s">
        <v>51</v>
      </c>
      <c r="W1568" s="15" t="s">
        <v>34</v>
      </c>
      <c r="X1568" s="15" t="s">
        <v>39</v>
      </c>
      <c r="Y1568" s="15">
        <v>0</v>
      </c>
      <c r="Z1568" s="15" t="s">
        <v>665</v>
      </c>
      <c r="AA1568" s="15" t="s">
        <v>665</v>
      </c>
      <c r="AB1568" s="15">
        <v>44487</v>
      </c>
      <c r="AC1568" s="15" t="s">
        <v>9291</v>
      </c>
      <c r="AD1568" s="15" t="s">
        <v>9292</v>
      </c>
      <c r="AE1568" s="15" t="s">
        <v>9302</v>
      </c>
      <c r="AF1568" s="15" t="s">
        <v>5096</v>
      </c>
      <c r="AG1568" s="15" t="s">
        <v>9359</v>
      </c>
    </row>
    <row r="1569" spans="1:33" x14ac:dyDescent="0.45">
      <c r="A1569" s="15">
        <v>1001562</v>
      </c>
      <c r="B1569" s="15" t="s">
        <v>26</v>
      </c>
      <c r="C1569" s="18">
        <v>1713797536</v>
      </c>
      <c r="D1569" s="15">
        <v>0</v>
      </c>
      <c r="E1569" s="15" t="s">
        <v>70</v>
      </c>
      <c r="F1569" s="15" t="s">
        <v>15253</v>
      </c>
      <c r="G1569" s="15" t="s">
        <v>29</v>
      </c>
      <c r="H1569" s="15" t="s">
        <v>4854</v>
      </c>
      <c r="I1569" s="15" t="s">
        <v>7322</v>
      </c>
      <c r="J1569" s="15" t="s">
        <v>7321</v>
      </c>
      <c r="K1569" s="15" t="s">
        <v>32</v>
      </c>
      <c r="L1569" s="15" t="s">
        <v>33</v>
      </c>
      <c r="M1569" s="15">
        <v>959255199</v>
      </c>
      <c r="N1569" s="15" t="s">
        <v>7323</v>
      </c>
      <c r="O1569" s="15" t="s">
        <v>7324</v>
      </c>
      <c r="P1569" s="15">
        <v>29130</v>
      </c>
      <c r="Q1569" s="15" t="s">
        <v>35</v>
      </c>
      <c r="R1569" s="15" t="s">
        <v>36</v>
      </c>
      <c r="S1569" s="15" t="s">
        <v>1883</v>
      </c>
      <c r="T1569" s="15" t="s">
        <v>15331</v>
      </c>
      <c r="W1569" s="15" t="s">
        <v>34</v>
      </c>
      <c r="X1569" s="15" t="s">
        <v>39</v>
      </c>
      <c r="Y1569" s="15">
        <v>0</v>
      </c>
      <c r="Z1569" s="15" t="s">
        <v>677</v>
      </c>
      <c r="AC1569" s="15" t="s">
        <v>9291</v>
      </c>
      <c r="AD1569" s="15" t="s">
        <v>9295</v>
      </c>
      <c r="AE1569" s="15" t="s">
        <v>9302</v>
      </c>
      <c r="AF1569" s="15" t="s">
        <v>5096</v>
      </c>
      <c r="AG1569" s="15" t="s">
        <v>9366</v>
      </c>
    </row>
    <row r="1570" spans="1:33" x14ac:dyDescent="0.45">
      <c r="A1570" s="15">
        <v>1001563</v>
      </c>
      <c r="B1570" s="15" t="s">
        <v>26</v>
      </c>
      <c r="C1570" s="18">
        <v>605356138</v>
      </c>
      <c r="D1570" s="15">
        <v>600</v>
      </c>
      <c r="E1570" s="15" t="s">
        <v>70</v>
      </c>
      <c r="F1570" s="15" t="s">
        <v>15253</v>
      </c>
      <c r="G1570" s="15" t="s">
        <v>29</v>
      </c>
      <c r="H1570" s="15" t="s">
        <v>2972</v>
      </c>
      <c r="I1570" s="15" t="s">
        <v>7326</v>
      </c>
      <c r="J1570" s="15" t="s">
        <v>7325</v>
      </c>
      <c r="K1570" s="15" t="s">
        <v>32</v>
      </c>
      <c r="L1570" s="15">
        <v>979817110</v>
      </c>
      <c r="M1570" s="15">
        <v>979817110</v>
      </c>
      <c r="N1570" s="15" t="s">
        <v>33</v>
      </c>
      <c r="O1570" s="15" t="s">
        <v>34</v>
      </c>
      <c r="P1570" s="15">
        <v>36205</v>
      </c>
      <c r="Q1570" s="15" t="s">
        <v>35</v>
      </c>
      <c r="R1570" s="15" t="s">
        <v>36</v>
      </c>
      <c r="S1570" s="15" t="s">
        <v>160</v>
      </c>
      <c r="T1570" s="15" t="s">
        <v>15307</v>
      </c>
      <c r="U1570" s="15" t="s">
        <v>33</v>
      </c>
      <c r="V1570" s="15" t="s">
        <v>33</v>
      </c>
      <c r="W1570" s="15" t="s">
        <v>34</v>
      </c>
      <c r="X1570" s="15" t="s">
        <v>39</v>
      </c>
      <c r="Y1570" s="15">
        <v>0</v>
      </c>
      <c r="Z1570" s="15" t="s">
        <v>665</v>
      </c>
      <c r="AC1570" s="15" t="s">
        <v>9291</v>
      </c>
      <c r="AD1570" s="15" t="s">
        <v>9295</v>
      </c>
      <c r="AE1570" s="15" t="s">
        <v>9293</v>
      </c>
      <c r="AF1570" s="15" t="s">
        <v>9343</v>
      </c>
      <c r="AG1570" s="15" t="s">
        <v>9344</v>
      </c>
    </row>
    <row r="1571" spans="1:33" x14ac:dyDescent="0.45">
      <c r="A1571" s="15">
        <v>1001564</v>
      </c>
      <c r="B1571" s="15" t="s">
        <v>26</v>
      </c>
      <c r="C1571" s="18">
        <v>1714866322</v>
      </c>
      <c r="D1571" s="15">
        <v>1500</v>
      </c>
      <c r="E1571" s="15" t="s">
        <v>70</v>
      </c>
      <c r="F1571" s="15" t="s">
        <v>15253</v>
      </c>
      <c r="G1571" s="15" t="s">
        <v>29</v>
      </c>
      <c r="H1571" s="15" t="s">
        <v>7328</v>
      </c>
      <c r="I1571" s="15" t="s">
        <v>7329</v>
      </c>
      <c r="J1571" s="15" t="s">
        <v>7327</v>
      </c>
      <c r="K1571" s="15" t="s">
        <v>32</v>
      </c>
      <c r="L1571" s="15">
        <v>2290778</v>
      </c>
      <c r="M1571" s="15">
        <v>987165652</v>
      </c>
      <c r="N1571" s="15" t="s">
        <v>7330</v>
      </c>
      <c r="O1571" s="15" t="s">
        <v>7331</v>
      </c>
      <c r="P1571" s="15">
        <v>29726</v>
      </c>
      <c r="Q1571" s="15" t="s">
        <v>35</v>
      </c>
      <c r="R1571" s="15" t="s">
        <v>59</v>
      </c>
      <c r="S1571" s="15" t="s">
        <v>7332</v>
      </c>
      <c r="T1571" s="15" t="s">
        <v>15355</v>
      </c>
      <c r="W1571" s="15" t="s">
        <v>7333</v>
      </c>
      <c r="X1571" s="15" t="s">
        <v>39</v>
      </c>
      <c r="Y1571" s="15">
        <v>0</v>
      </c>
      <c r="Z1571" s="15" t="s">
        <v>677</v>
      </c>
      <c r="AC1571" s="15" t="s">
        <v>9291</v>
      </c>
      <c r="AD1571" s="15" t="s">
        <v>9296</v>
      </c>
      <c r="AE1571" s="15" t="s">
        <v>9302</v>
      </c>
      <c r="AF1571" s="15" t="s">
        <v>5096</v>
      </c>
      <c r="AG1571" s="15" t="s">
        <v>9312</v>
      </c>
    </row>
    <row r="1572" spans="1:33" x14ac:dyDescent="0.45">
      <c r="A1572" s="15">
        <v>1001565</v>
      </c>
      <c r="B1572" s="15" t="s">
        <v>26</v>
      </c>
      <c r="C1572" s="18">
        <v>1707910939</v>
      </c>
      <c r="D1572" s="15">
        <v>500</v>
      </c>
      <c r="E1572" s="15" t="s">
        <v>70</v>
      </c>
      <c r="F1572" s="15" t="s">
        <v>15253</v>
      </c>
      <c r="G1572" s="15" t="s">
        <v>29</v>
      </c>
      <c r="H1572" s="15" t="s">
        <v>7335</v>
      </c>
      <c r="I1572" s="15" t="s">
        <v>7336</v>
      </c>
      <c r="J1572" s="15" t="s">
        <v>7334</v>
      </c>
      <c r="K1572" s="15" t="s">
        <v>32</v>
      </c>
      <c r="L1572" s="15">
        <v>961900216</v>
      </c>
      <c r="M1572" s="15">
        <v>961900216</v>
      </c>
      <c r="N1572" s="15" t="s">
        <v>33</v>
      </c>
      <c r="O1572" s="15" t="s">
        <v>7337</v>
      </c>
      <c r="P1572" s="15">
        <v>16849</v>
      </c>
      <c r="Q1572" s="15" t="s">
        <v>58</v>
      </c>
      <c r="R1572" s="15" t="s">
        <v>36</v>
      </c>
      <c r="S1572" s="15" t="s">
        <v>160</v>
      </c>
      <c r="T1572" s="15" t="s">
        <v>15307</v>
      </c>
      <c r="U1572" s="15" t="s">
        <v>33</v>
      </c>
      <c r="V1572" s="15">
        <v>961900216</v>
      </c>
      <c r="W1572" s="15" t="s">
        <v>7338</v>
      </c>
      <c r="X1572" s="15" t="s">
        <v>97</v>
      </c>
      <c r="Y1572" s="15">
        <v>0</v>
      </c>
      <c r="Z1572" s="15" t="s">
        <v>665</v>
      </c>
      <c r="AA1572" s="15" t="s">
        <v>677</v>
      </c>
      <c r="AB1572" s="15">
        <v>44615</v>
      </c>
      <c r="AC1572" s="15" t="s">
        <v>9291</v>
      </c>
      <c r="AD1572" s="15" t="s">
        <v>9292</v>
      </c>
      <c r="AE1572" s="15" t="s">
        <v>9302</v>
      </c>
      <c r="AF1572" s="15" t="s">
        <v>5096</v>
      </c>
      <c r="AG1572" s="15" t="s">
        <v>9312</v>
      </c>
    </row>
    <row r="1573" spans="1:33" x14ac:dyDescent="0.45">
      <c r="A1573" s="15">
        <v>1001566</v>
      </c>
      <c r="B1573" s="15" t="s">
        <v>26</v>
      </c>
      <c r="C1573" s="18">
        <v>1718682295</v>
      </c>
      <c r="D1573" s="15">
        <v>1500</v>
      </c>
      <c r="E1573" s="15" t="s">
        <v>70</v>
      </c>
      <c r="F1573" s="15" t="s">
        <v>15253</v>
      </c>
      <c r="G1573" s="15" t="s">
        <v>29</v>
      </c>
      <c r="H1573" s="15" t="s">
        <v>7340</v>
      </c>
      <c r="I1573" s="15" t="s">
        <v>7341</v>
      </c>
      <c r="J1573" s="15" t="s">
        <v>7339</v>
      </c>
      <c r="K1573" s="15" t="s">
        <v>32</v>
      </c>
      <c r="L1573" s="15">
        <v>982305562</v>
      </c>
      <c r="M1573" s="15">
        <v>993269444</v>
      </c>
      <c r="N1573" s="15" t="s">
        <v>7342</v>
      </c>
      <c r="O1573" s="15" t="s">
        <v>7343</v>
      </c>
      <c r="P1573" s="15">
        <v>31239</v>
      </c>
      <c r="Q1573" s="15" t="s">
        <v>35</v>
      </c>
      <c r="R1573" s="15" t="s">
        <v>36</v>
      </c>
      <c r="S1573" s="15" t="s">
        <v>7344</v>
      </c>
      <c r="T1573" s="15" t="s">
        <v>15358</v>
      </c>
      <c r="W1573" s="15" t="s">
        <v>7343</v>
      </c>
      <c r="X1573" s="15" t="s">
        <v>97</v>
      </c>
      <c r="Y1573" s="15">
        <v>0</v>
      </c>
      <c r="Z1573" s="15" t="s">
        <v>665</v>
      </c>
      <c r="AC1573" s="15" t="s">
        <v>9291</v>
      </c>
      <c r="AD1573" s="15" t="s">
        <v>9295</v>
      </c>
      <c r="AE1573" s="15" t="s">
        <v>9302</v>
      </c>
      <c r="AF1573" s="15" t="s">
        <v>5096</v>
      </c>
      <c r="AG1573" s="15" t="s">
        <v>9521</v>
      </c>
    </row>
    <row r="1574" spans="1:33" x14ac:dyDescent="0.45">
      <c r="A1574" s="15">
        <v>1001567</v>
      </c>
      <c r="B1574" s="15" t="s">
        <v>26</v>
      </c>
      <c r="C1574" s="18">
        <v>1707113534</v>
      </c>
      <c r="D1574" s="15">
        <v>0</v>
      </c>
      <c r="E1574" s="15" t="s">
        <v>70</v>
      </c>
      <c r="F1574" s="15" t="s">
        <v>15253</v>
      </c>
      <c r="G1574" s="15" t="s">
        <v>29</v>
      </c>
      <c r="H1574" s="15" t="s">
        <v>641</v>
      </c>
      <c r="I1574" s="15" t="s">
        <v>4115</v>
      </c>
      <c r="J1574" s="15" t="s">
        <v>7345</v>
      </c>
      <c r="K1574" s="15" t="s">
        <v>32</v>
      </c>
      <c r="L1574" s="15">
        <v>986114965</v>
      </c>
      <c r="M1574" s="15" t="s">
        <v>33</v>
      </c>
      <c r="N1574" s="15" t="s">
        <v>33</v>
      </c>
      <c r="O1574" s="15" t="s">
        <v>7346</v>
      </c>
      <c r="P1574" s="15">
        <v>20603</v>
      </c>
      <c r="Q1574" s="15" t="s">
        <v>58</v>
      </c>
      <c r="R1574" s="15" t="s">
        <v>36</v>
      </c>
      <c r="S1574" s="15" t="s">
        <v>5853</v>
      </c>
      <c r="T1574" s="15" t="s">
        <v>15325</v>
      </c>
      <c r="W1574" s="15" t="s">
        <v>34</v>
      </c>
      <c r="X1574" s="15" t="s">
        <v>39</v>
      </c>
      <c r="Y1574" s="15">
        <v>0</v>
      </c>
      <c r="Z1574" s="15" t="s">
        <v>609</v>
      </c>
      <c r="AC1574" s="15" t="s">
        <v>9291</v>
      </c>
      <c r="AD1574" s="15" t="s">
        <v>9295</v>
      </c>
      <c r="AE1574" s="15" t="s">
        <v>9363</v>
      </c>
      <c r="AF1574" s="15" t="s">
        <v>9447</v>
      </c>
      <c r="AG1574" s="15" t="s">
        <v>9450</v>
      </c>
    </row>
    <row r="1575" spans="1:33" x14ac:dyDescent="0.45">
      <c r="A1575" s="15">
        <v>1001568</v>
      </c>
      <c r="B1575" s="15" t="s">
        <v>26</v>
      </c>
      <c r="C1575" s="18">
        <v>1709818502</v>
      </c>
      <c r="D1575" s="15">
        <v>0</v>
      </c>
      <c r="E1575" s="15" t="s">
        <v>70</v>
      </c>
      <c r="F1575" s="15" t="s">
        <v>15253</v>
      </c>
      <c r="G1575" s="15" t="s">
        <v>29</v>
      </c>
      <c r="H1575" s="15" t="s">
        <v>6956</v>
      </c>
      <c r="I1575" s="15" t="s">
        <v>5497</v>
      </c>
      <c r="J1575" s="15" t="s">
        <v>7347</v>
      </c>
      <c r="K1575" s="15" t="s">
        <v>32</v>
      </c>
      <c r="L1575" s="15" t="s">
        <v>33</v>
      </c>
      <c r="M1575" s="15" t="s">
        <v>33</v>
      </c>
      <c r="N1575" s="15" t="s">
        <v>33</v>
      </c>
      <c r="O1575" s="15" t="s">
        <v>34</v>
      </c>
      <c r="P1575" s="15">
        <v>23950</v>
      </c>
      <c r="Q1575" s="15" t="s">
        <v>58</v>
      </c>
      <c r="R1575" s="15" t="s">
        <v>36</v>
      </c>
      <c r="S1575" s="15" t="s">
        <v>7348</v>
      </c>
      <c r="T1575" s="15" t="s">
        <v>15325</v>
      </c>
      <c r="W1575" s="15" t="s">
        <v>34</v>
      </c>
      <c r="X1575" s="15" t="s">
        <v>39</v>
      </c>
      <c r="Y1575" s="15">
        <v>0</v>
      </c>
      <c r="Z1575" s="15" t="s">
        <v>609</v>
      </c>
      <c r="AC1575" s="15" t="s">
        <v>9291</v>
      </c>
      <c r="AD1575" s="15" t="s">
        <v>9292</v>
      </c>
      <c r="AE1575" s="15" t="s">
        <v>9302</v>
      </c>
      <c r="AF1575" s="15" t="s">
        <v>5096</v>
      </c>
      <c r="AG1575" s="15" t="s">
        <v>9426</v>
      </c>
    </row>
    <row r="1576" spans="1:33" x14ac:dyDescent="0.45">
      <c r="A1576" s="15">
        <v>1001569</v>
      </c>
      <c r="B1576" s="15" t="s">
        <v>26</v>
      </c>
      <c r="C1576" s="18">
        <v>1717841389</v>
      </c>
      <c r="D1576" s="15">
        <v>0</v>
      </c>
      <c r="E1576" s="15" t="s">
        <v>70</v>
      </c>
      <c r="F1576" s="15" t="s">
        <v>15253</v>
      </c>
      <c r="G1576" s="15" t="s">
        <v>29</v>
      </c>
      <c r="H1576" s="15" t="s">
        <v>7350</v>
      </c>
      <c r="I1576" s="15" t="s">
        <v>7351</v>
      </c>
      <c r="J1576" s="15" t="s">
        <v>7349</v>
      </c>
      <c r="K1576" s="15" t="s">
        <v>32</v>
      </c>
      <c r="L1576" s="15">
        <v>979759734</v>
      </c>
      <c r="M1576" s="15">
        <v>979759734</v>
      </c>
      <c r="N1576" s="15" t="s">
        <v>7352</v>
      </c>
      <c r="O1576" s="15" t="s">
        <v>7353</v>
      </c>
      <c r="P1576" s="15">
        <v>29286</v>
      </c>
      <c r="Q1576" s="15" t="s">
        <v>35</v>
      </c>
      <c r="R1576" s="15" t="s">
        <v>36</v>
      </c>
      <c r="S1576" s="15" t="s">
        <v>7354</v>
      </c>
      <c r="T1576" s="15" t="s">
        <v>15342</v>
      </c>
      <c r="W1576" s="15" t="s">
        <v>7355</v>
      </c>
      <c r="X1576" s="15" t="s">
        <v>97</v>
      </c>
      <c r="Y1576" s="15">
        <v>0</v>
      </c>
      <c r="Z1576" s="15" t="s">
        <v>665</v>
      </c>
      <c r="AC1576" s="15" t="s">
        <v>9291</v>
      </c>
      <c r="AD1576" s="15" t="s">
        <v>9292</v>
      </c>
      <c r="AE1576" s="15" t="s">
        <v>9302</v>
      </c>
      <c r="AF1576" s="15" t="s">
        <v>5096</v>
      </c>
      <c r="AG1576" s="15" t="s">
        <v>9426</v>
      </c>
    </row>
    <row r="1577" spans="1:33" x14ac:dyDescent="0.45">
      <c r="A1577" s="15">
        <v>1001570</v>
      </c>
      <c r="B1577" s="15" t="s">
        <v>26</v>
      </c>
      <c r="C1577" s="18">
        <v>1710250398</v>
      </c>
      <c r="D1577" s="15">
        <v>1500</v>
      </c>
      <c r="E1577" s="15" t="s">
        <v>70</v>
      </c>
      <c r="F1577" s="15" t="s">
        <v>15253</v>
      </c>
      <c r="G1577" s="15" t="s">
        <v>29</v>
      </c>
      <c r="H1577" s="15" t="s">
        <v>7357</v>
      </c>
      <c r="I1577" s="15" t="s">
        <v>1767</v>
      </c>
      <c r="J1577" s="15" t="s">
        <v>7356</v>
      </c>
      <c r="K1577" s="15" t="s">
        <v>32</v>
      </c>
      <c r="L1577" s="15">
        <v>988678473</v>
      </c>
      <c r="M1577" s="15">
        <v>988678473</v>
      </c>
      <c r="N1577" s="15" t="s">
        <v>7358</v>
      </c>
      <c r="O1577" s="15" t="s">
        <v>7359</v>
      </c>
      <c r="P1577" s="15">
        <v>25860</v>
      </c>
      <c r="Q1577" s="15" t="s">
        <v>35</v>
      </c>
      <c r="R1577" s="15" t="s">
        <v>36</v>
      </c>
      <c r="S1577" s="15" t="s">
        <v>936</v>
      </c>
      <c r="T1577" s="15" t="s">
        <v>15359</v>
      </c>
      <c r="W1577" s="15" t="s">
        <v>7359</v>
      </c>
      <c r="X1577" s="15" t="s">
        <v>97</v>
      </c>
      <c r="Y1577" s="15">
        <v>0</v>
      </c>
      <c r="Z1577" s="15" t="s">
        <v>665</v>
      </c>
      <c r="AC1577" s="15" t="s">
        <v>9291</v>
      </c>
      <c r="AD1577" s="15" t="s">
        <v>9292</v>
      </c>
      <c r="AE1577" s="15" t="s">
        <v>9302</v>
      </c>
      <c r="AF1577" s="15" t="s">
        <v>5096</v>
      </c>
      <c r="AG1577" s="15" t="s">
        <v>9435</v>
      </c>
    </row>
    <row r="1578" spans="1:33" x14ac:dyDescent="0.45">
      <c r="A1578" s="15">
        <v>1001571</v>
      </c>
      <c r="B1578" s="15" t="s">
        <v>26</v>
      </c>
      <c r="C1578" s="18">
        <v>1713315487</v>
      </c>
      <c r="D1578" s="15">
        <v>0</v>
      </c>
      <c r="E1578" s="15" t="s">
        <v>70</v>
      </c>
      <c r="F1578" s="15" t="s">
        <v>15253</v>
      </c>
      <c r="G1578" s="15" t="s">
        <v>29</v>
      </c>
      <c r="H1578" s="15" t="s">
        <v>3247</v>
      </c>
      <c r="I1578" s="15" t="s">
        <v>7361</v>
      </c>
      <c r="J1578" s="15" t="s">
        <v>7360</v>
      </c>
      <c r="K1578" s="15" t="s">
        <v>32</v>
      </c>
      <c r="L1578" s="15">
        <v>998004313</v>
      </c>
      <c r="M1578" s="15">
        <v>998004313</v>
      </c>
      <c r="N1578" s="15" t="s">
        <v>7362</v>
      </c>
      <c r="O1578" s="15" t="s">
        <v>7363</v>
      </c>
      <c r="P1578" s="15">
        <v>26310</v>
      </c>
      <c r="Q1578" s="15" t="s">
        <v>35</v>
      </c>
      <c r="R1578" s="15" t="s">
        <v>36</v>
      </c>
      <c r="S1578" s="15" t="s">
        <v>7364</v>
      </c>
      <c r="T1578" s="15" t="s">
        <v>15324</v>
      </c>
      <c r="W1578" s="15" t="s">
        <v>7363</v>
      </c>
      <c r="X1578" s="15" t="s">
        <v>97</v>
      </c>
      <c r="Y1578" s="15">
        <v>0</v>
      </c>
      <c r="Z1578" s="15" t="s">
        <v>665</v>
      </c>
      <c r="AC1578" s="15" t="s">
        <v>9291</v>
      </c>
      <c r="AD1578" s="15" t="s">
        <v>9295</v>
      </c>
      <c r="AE1578" s="15" t="s">
        <v>9302</v>
      </c>
      <c r="AF1578" s="15" t="s">
        <v>5096</v>
      </c>
      <c r="AG1578" s="15" t="s">
        <v>9312</v>
      </c>
    </row>
    <row r="1579" spans="1:33" x14ac:dyDescent="0.45">
      <c r="A1579" s="15">
        <v>1001572</v>
      </c>
      <c r="B1579" s="15" t="s">
        <v>26</v>
      </c>
      <c r="C1579" s="18">
        <v>1720433786</v>
      </c>
      <c r="D1579" s="15">
        <v>0</v>
      </c>
      <c r="E1579" s="15" t="s">
        <v>70</v>
      </c>
      <c r="F1579" s="15" t="s">
        <v>15253</v>
      </c>
      <c r="G1579" s="15" t="s">
        <v>29</v>
      </c>
      <c r="H1579" s="15" t="s">
        <v>7366</v>
      </c>
      <c r="I1579" s="15" t="s">
        <v>1594</v>
      </c>
      <c r="J1579" s="15" t="s">
        <v>7365</v>
      </c>
      <c r="K1579" s="15" t="s">
        <v>32</v>
      </c>
      <c r="L1579" s="15" t="s">
        <v>33</v>
      </c>
      <c r="M1579" s="15" t="s">
        <v>33</v>
      </c>
      <c r="N1579" s="15" t="s">
        <v>33</v>
      </c>
      <c r="O1579" s="15" t="s">
        <v>7367</v>
      </c>
      <c r="P1579" s="15">
        <v>35963</v>
      </c>
      <c r="Q1579" s="15" t="s">
        <v>35</v>
      </c>
      <c r="R1579" s="15" t="s">
        <v>36</v>
      </c>
      <c r="S1579" s="15" t="s">
        <v>279</v>
      </c>
      <c r="T1579" s="15" t="s">
        <v>15324</v>
      </c>
      <c r="W1579" s="15" t="s">
        <v>34</v>
      </c>
      <c r="X1579" s="15" t="s">
        <v>39</v>
      </c>
      <c r="Y1579" s="15">
        <v>0</v>
      </c>
      <c r="Z1579" s="15" t="s">
        <v>609</v>
      </c>
      <c r="AC1579" s="15" t="s">
        <v>9291</v>
      </c>
      <c r="AD1579" s="15" t="s">
        <v>9292</v>
      </c>
      <c r="AE1579" s="15" t="s">
        <v>9302</v>
      </c>
      <c r="AF1579" s="15" t="s">
        <v>5096</v>
      </c>
      <c r="AG1579" s="15" t="s">
        <v>9435</v>
      </c>
    </row>
    <row r="1580" spans="1:33" x14ac:dyDescent="0.45">
      <c r="A1580" s="15">
        <v>1001573</v>
      </c>
      <c r="B1580" s="15" t="s">
        <v>26</v>
      </c>
      <c r="C1580" s="18">
        <v>650009483</v>
      </c>
      <c r="D1580" s="15">
        <v>600</v>
      </c>
      <c r="E1580" s="15" t="s">
        <v>28</v>
      </c>
      <c r="F1580" s="15" t="s">
        <v>15253</v>
      </c>
      <c r="G1580" s="15" t="s">
        <v>29</v>
      </c>
      <c r="H1580" s="15" t="s">
        <v>7369</v>
      </c>
      <c r="I1580" s="15" t="s">
        <v>7370</v>
      </c>
      <c r="J1580" s="15" t="s">
        <v>7368</v>
      </c>
      <c r="K1580" s="15" t="s">
        <v>32</v>
      </c>
      <c r="L1580" s="15" t="s">
        <v>33</v>
      </c>
      <c r="M1580" s="15">
        <v>997922792</v>
      </c>
      <c r="N1580" s="15" t="s">
        <v>33</v>
      </c>
      <c r="O1580" s="15" t="s">
        <v>7371</v>
      </c>
      <c r="P1580" s="15">
        <v>37477</v>
      </c>
      <c r="Q1580" s="15" t="s">
        <v>35</v>
      </c>
      <c r="R1580" s="15" t="s">
        <v>36</v>
      </c>
      <c r="S1580" s="15" t="s">
        <v>79</v>
      </c>
      <c r="T1580" s="15" t="s">
        <v>79</v>
      </c>
      <c r="W1580" s="15" t="s">
        <v>7372</v>
      </c>
      <c r="X1580" s="15" t="s">
        <v>97</v>
      </c>
      <c r="Y1580" s="15">
        <v>0</v>
      </c>
      <c r="Z1580" s="15" t="s">
        <v>74</v>
      </c>
      <c r="AC1580" s="15" t="s">
        <v>9291</v>
      </c>
      <c r="AD1580" s="15" t="s">
        <v>9292</v>
      </c>
      <c r="AE1580" s="15" t="s">
        <v>9293</v>
      </c>
      <c r="AF1580" s="15" t="s">
        <v>511</v>
      </c>
      <c r="AG1580" s="15" t="s">
        <v>9330</v>
      </c>
    </row>
    <row r="1581" spans="1:33" x14ac:dyDescent="0.45">
      <c r="A1581" s="15">
        <v>1001574</v>
      </c>
      <c r="B1581" s="15" t="s">
        <v>26</v>
      </c>
      <c r="C1581" s="18">
        <v>1705438651</v>
      </c>
      <c r="D1581" s="15">
        <v>1000</v>
      </c>
      <c r="E1581" s="15" t="s">
        <v>70</v>
      </c>
      <c r="F1581" s="15" t="s">
        <v>15253</v>
      </c>
      <c r="G1581" s="15" t="s">
        <v>29</v>
      </c>
      <c r="H1581" s="15" t="s">
        <v>7374</v>
      </c>
      <c r="I1581" s="15" t="s">
        <v>7375</v>
      </c>
      <c r="J1581" s="15" t="s">
        <v>7373</v>
      </c>
      <c r="K1581" s="15" t="s">
        <v>32</v>
      </c>
      <c r="L1581" s="15">
        <v>984634778</v>
      </c>
      <c r="M1581" s="15">
        <v>984634778</v>
      </c>
      <c r="N1581" s="15" t="s">
        <v>7376</v>
      </c>
      <c r="O1581" s="15" t="s">
        <v>7377</v>
      </c>
      <c r="P1581" s="15">
        <v>21709</v>
      </c>
      <c r="Q1581" s="15" t="s">
        <v>58</v>
      </c>
      <c r="R1581" s="15" t="s">
        <v>36</v>
      </c>
      <c r="S1581" s="15" t="s">
        <v>255</v>
      </c>
      <c r="T1581" s="15" t="s">
        <v>15325</v>
      </c>
      <c r="W1581" s="15" t="s">
        <v>7378</v>
      </c>
      <c r="X1581" s="15" t="s">
        <v>97</v>
      </c>
      <c r="Y1581" s="15">
        <v>0</v>
      </c>
      <c r="Z1581" s="15" t="s">
        <v>665</v>
      </c>
      <c r="AC1581" s="15" t="s">
        <v>9291</v>
      </c>
      <c r="AD1581" s="15" t="s">
        <v>9295</v>
      </c>
      <c r="AE1581" s="15" t="s">
        <v>9302</v>
      </c>
      <c r="AF1581" s="15" t="s">
        <v>5096</v>
      </c>
      <c r="AG1581" s="15" t="s">
        <v>9371</v>
      </c>
    </row>
    <row r="1582" spans="1:33" x14ac:dyDescent="0.45">
      <c r="A1582" s="15">
        <v>1001575</v>
      </c>
      <c r="B1582" s="15" t="s">
        <v>26</v>
      </c>
      <c r="C1582" s="18">
        <v>1711965580</v>
      </c>
      <c r="D1582" s="15">
        <v>3500</v>
      </c>
      <c r="E1582" s="15" t="s">
        <v>70</v>
      </c>
      <c r="F1582" s="15" t="s">
        <v>15253</v>
      </c>
      <c r="G1582" s="15" t="s">
        <v>29</v>
      </c>
      <c r="H1582" s="15" t="s">
        <v>7380</v>
      </c>
      <c r="I1582" s="15" t="s">
        <v>7381</v>
      </c>
      <c r="J1582" s="15" t="s">
        <v>7379</v>
      </c>
      <c r="K1582" s="15" t="s">
        <v>32</v>
      </c>
      <c r="L1582" s="15">
        <v>995441393</v>
      </c>
      <c r="M1582" s="15">
        <v>995441393</v>
      </c>
      <c r="N1582" s="15" t="s">
        <v>33</v>
      </c>
      <c r="O1582" s="15" t="s">
        <v>7382</v>
      </c>
      <c r="P1582" s="15">
        <v>26142</v>
      </c>
      <c r="Q1582" s="15" t="s">
        <v>35</v>
      </c>
      <c r="R1582" s="15" t="s">
        <v>36</v>
      </c>
      <c r="S1582" s="15" t="s">
        <v>1010</v>
      </c>
      <c r="T1582" s="15" t="s">
        <v>15359</v>
      </c>
      <c r="U1582" s="15" t="s">
        <v>7383</v>
      </c>
      <c r="V1582" s="15">
        <v>995441343</v>
      </c>
      <c r="W1582" s="15" t="s">
        <v>7384</v>
      </c>
      <c r="X1582" s="15" t="s">
        <v>39</v>
      </c>
      <c r="Y1582" s="15">
        <v>0</v>
      </c>
      <c r="Z1582" s="15" t="s">
        <v>665</v>
      </c>
      <c r="AA1582" s="15" t="s">
        <v>665</v>
      </c>
      <c r="AB1582" s="15">
        <v>44494</v>
      </c>
      <c r="AC1582" s="15" t="s">
        <v>9291</v>
      </c>
      <c r="AD1582" s="15" t="s">
        <v>9295</v>
      </c>
      <c r="AE1582" s="15" t="s">
        <v>9351</v>
      </c>
      <c r="AF1582" s="15" t="s">
        <v>9479</v>
      </c>
      <c r="AG1582" s="15" t="s">
        <v>9554</v>
      </c>
    </row>
    <row r="1583" spans="1:33" x14ac:dyDescent="0.45">
      <c r="A1583" s="15">
        <v>1001576</v>
      </c>
      <c r="B1583" s="15" t="s">
        <v>26</v>
      </c>
      <c r="C1583" s="18">
        <v>1719527846</v>
      </c>
      <c r="D1583" s="15">
        <v>0</v>
      </c>
      <c r="E1583" s="15" t="s">
        <v>70</v>
      </c>
      <c r="F1583" s="15" t="s">
        <v>15253</v>
      </c>
      <c r="G1583" s="15" t="s">
        <v>29</v>
      </c>
      <c r="H1583" s="15" t="s">
        <v>7386</v>
      </c>
      <c r="I1583" s="15" t="s">
        <v>6144</v>
      </c>
      <c r="J1583" s="15" t="s">
        <v>7385</v>
      </c>
      <c r="K1583" s="15" t="s">
        <v>32</v>
      </c>
      <c r="L1583" s="15">
        <v>985281239</v>
      </c>
      <c r="M1583" s="15">
        <v>985281239</v>
      </c>
      <c r="N1583" s="15" t="s">
        <v>33</v>
      </c>
      <c r="O1583" s="15" t="s">
        <v>1291</v>
      </c>
      <c r="P1583" s="15">
        <v>28804</v>
      </c>
      <c r="Q1583" s="15" t="s">
        <v>58</v>
      </c>
      <c r="R1583" s="15" t="s">
        <v>59</v>
      </c>
      <c r="S1583" s="15" t="s">
        <v>160</v>
      </c>
      <c r="T1583" s="15" t="s">
        <v>15307</v>
      </c>
      <c r="U1583" s="15" t="s">
        <v>1020</v>
      </c>
      <c r="V1583" s="15" t="s">
        <v>33</v>
      </c>
      <c r="W1583" s="15" t="s">
        <v>1075</v>
      </c>
      <c r="X1583" s="15" t="s">
        <v>39</v>
      </c>
      <c r="Y1583" s="15">
        <v>0</v>
      </c>
      <c r="Z1583" s="15" t="s">
        <v>665</v>
      </c>
      <c r="AC1583" s="15" t="s">
        <v>9291</v>
      </c>
      <c r="AD1583" s="15" t="s">
        <v>9329</v>
      </c>
      <c r="AE1583" s="15" t="s">
        <v>9302</v>
      </c>
      <c r="AF1583" s="15" t="s">
        <v>5096</v>
      </c>
      <c r="AG1583" s="15" t="s">
        <v>9312</v>
      </c>
    </row>
    <row r="1584" spans="1:33" x14ac:dyDescent="0.45">
      <c r="A1584" s="15">
        <v>1001577</v>
      </c>
      <c r="B1584" s="15" t="s">
        <v>26</v>
      </c>
      <c r="C1584" s="18">
        <v>603455791</v>
      </c>
      <c r="D1584" s="15">
        <v>0</v>
      </c>
      <c r="E1584" s="15" t="s">
        <v>70</v>
      </c>
      <c r="F1584" s="15" t="s">
        <v>15253</v>
      </c>
      <c r="G1584" s="15" t="s">
        <v>29</v>
      </c>
      <c r="H1584" s="15" t="s">
        <v>4981</v>
      </c>
      <c r="I1584" s="15" t="s">
        <v>7388</v>
      </c>
      <c r="J1584" s="15" t="s">
        <v>7387</v>
      </c>
      <c r="K1584" s="15" t="s">
        <v>32</v>
      </c>
      <c r="L1584" s="15">
        <v>992047139</v>
      </c>
      <c r="M1584" s="15">
        <v>992047139</v>
      </c>
      <c r="N1584" s="15" t="s">
        <v>7389</v>
      </c>
      <c r="O1584" s="15" t="s">
        <v>7390</v>
      </c>
      <c r="P1584" s="15">
        <v>29336</v>
      </c>
      <c r="Q1584" s="15" t="s">
        <v>58</v>
      </c>
      <c r="R1584" s="15" t="s">
        <v>36</v>
      </c>
      <c r="S1584" s="15" t="s">
        <v>7391</v>
      </c>
      <c r="T1584" s="15" t="s">
        <v>15343</v>
      </c>
      <c r="W1584" s="15" t="s">
        <v>7390</v>
      </c>
      <c r="X1584" s="15" t="s">
        <v>97</v>
      </c>
      <c r="Y1584" s="15">
        <v>0</v>
      </c>
      <c r="Z1584" s="15" t="s">
        <v>665</v>
      </c>
      <c r="AC1584" s="15" t="s">
        <v>9291</v>
      </c>
      <c r="AD1584" s="15" t="s">
        <v>9292</v>
      </c>
      <c r="AE1584" s="15" t="s">
        <v>9302</v>
      </c>
      <c r="AF1584" s="15" t="s">
        <v>5096</v>
      </c>
      <c r="AG1584" s="15" t="s">
        <v>1477</v>
      </c>
    </row>
    <row r="1585" spans="1:33" x14ac:dyDescent="0.45">
      <c r="A1585" s="15">
        <v>1001578</v>
      </c>
      <c r="B1585" s="15" t="s">
        <v>26</v>
      </c>
      <c r="C1585" s="18">
        <v>606275287</v>
      </c>
      <c r="D1585" s="15">
        <v>0</v>
      </c>
      <c r="E1585" s="15" t="s">
        <v>70</v>
      </c>
      <c r="F1585" s="15" t="s">
        <v>15253</v>
      </c>
      <c r="G1585" s="15" t="s">
        <v>29</v>
      </c>
      <c r="H1585" s="15" t="s">
        <v>7393</v>
      </c>
      <c r="I1585" s="15" t="s">
        <v>7394</v>
      </c>
      <c r="J1585" s="15" t="s">
        <v>7392</v>
      </c>
      <c r="K1585" s="15" t="s">
        <v>32</v>
      </c>
      <c r="L1585" s="15">
        <v>990240691</v>
      </c>
      <c r="M1585" s="15">
        <v>99727523</v>
      </c>
      <c r="N1585" s="15" t="s">
        <v>7395</v>
      </c>
      <c r="O1585" s="15" t="s">
        <v>7396</v>
      </c>
      <c r="P1585" s="15">
        <v>36586</v>
      </c>
      <c r="Q1585" s="15" t="s">
        <v>35</v>
      </c>
      <c r="R1585" s="15" t="s">
        <v>36</v>
      </c>
      <c r="S1585" s="15" t="s">
        <v>2620</v>
      </c>
      <c r="T1585" s="15" t="s">
        <v>15359</v>
      </c>
      <c r="W1585" s="15" t="s">
        <v>34</v>
      </c>
      <c r="X1585" s="15" t="s">
        <v>39</v>
      </c>
      <c r="Y1585" s="15">
        <v>0</v>
      </c>
      <c r="Z1585" s="15" t="s">
        <v>665</v>
      </c>
      <c r="AC1585" s="15" t="s">
        <v>9291</v>
      </c>
      <c r="AD1585" s="15" t="s">
        <v>9292</v>
      </c>
      <c r="AE1585" s="15" t="s">
        <v>9293</v>
      </c>
      <c r="AF1585" s="15" t="s">
        <v>9560</v>
      </c>
      <c r="AG1585" s="15" t="s">
        <v>9560</v>
      </c>
    </row>
    <row r="1586" spans="1:33" x14ac:dyDescent="0.45">
      <c r="A1586" s="15">
        <v>1001579</v>
      </c>
      <c r="B1586" s="15" t="s">
        <v>26</v>
      </c>
      <c r="C1586" s="18">
        <v>1900526326</v>
      </c>
      <c r="D1586" s="15">
        <v>0</v>
      </c>
      <c r="E1586" s="15" t="s">
        <v>70</v>
      </c>
      <c r="F1586" s="15" t="s">
        <v>15253</v>
      </c>
      <c r="G1586" s="15" t="s">
        <v>29</v>
      </c>
      <c r="H1586" s="15" t="s">
        <v>7398</v>
      </c>
      <c r="I1586" s="15" t="s">
        <v>7399</v>
      </c>
      <c r="J1586" s="15" t="s">
        <v>7397</v>
      </c>
      <c r="K1586" s="15" t="s">
        <v>32</v>
      </c>
      <c r="L1586" s="15" t="s">
        <v>33</v>
      </c>
      <c r="M1586" s="15">
        <v>992417243</v>
      </c>
      <c r="N1586" s="15" t="s">
        <v>7400</v>
      </c>
      <c r="O1586" s="15" t="s">
        <v>34</v>
      </c>
      <c r="P1586" s="15">
        <v>33189</v>
      </c>
      <c r="Q1586" s="15" t="s">
        <v>35</v>
      </c>
      <c r="R1586" s="15" t="s">
        <v>59</v>
      </c>
      <c r="S1586" s="15" t="s">
        <v>5141</v>
      </c>
      <c r="T1586" s="15" t="s">
        <v>15349</v>
      </c>
      <c r="U1586" s="15" t="s">
        <v>33</v>
      </c>
      <c r="V1586" s="15" t="s">
        <v>33</v>
      </c>
      <c r="W1586" s="15" t="s">
        <v>34</v>
      </c>
      <c r="X1586" s="15" t="s">
        <v>39</v>
      </c>
      <c r="Y1586" s="15">
        <v>0</v>
      </c>
      <c r="Z1586" s="15" t="s">
        <v>665</v>
      </c>
      <c r="AC1586" s="15" t="s">
        <v>9291</v>
      </c>
      <c r="AD1586" s="15" t="s">
        <v>9292</v>
      </c>
      <c r="AE1586" s="15" t="s">
        <v>9483</v>
      </c>
      <c r="AF1586" s="15" t="s">
        <v>9483</v>
      </c>
      <c r="AG1586" s="15" t="s">
        <v>9561</v>
      </c>
    </row>
    <row r="1587" spans="1:33" x14ac:dyDescent="0.45">
      <c r="A1587" s="15">
        <v>1001580</v>
      </c>
      <c r="B1587" s="15" t="s">
        <v>26</v>
      </c>
      <c r="C1587" s="18">
        <v>604036046</v>
      </c>
      <c r="D1587" s="15">
        <v>1200</v>
      </c>
      <c r="E1587" s="15" t="s">
        <v>28</v>
      </c>
      <c r="F1587" s="15" t="s">
        <v>15253</v>
      </c>
      <c r="G1587" s="15" t="s">
        <v>29</v>
      </c>
      <c r="H1587" s="15" t="s">
        <v>3919</v>
      </c>
      <c r="I1587" s="15" t="s">
        <v>7402</v>
      </c>
      <c r="J1587" s="15" t="s">
        <v>7401</v>
      </c>
      <c r="K1587" s="15" t="s">
        <v>32</v>
      </c>
      <c r="L1587" s="15" t="s">
        <v>33</v>
      </c>
      <c r="M1587" s="15">
        <v>968810374</v>
      </c>
      <c r="N1587" s="15" t="s">
        <v>33</v>
      </c>
      <c r="O1587" s="15" t="s">
        <v>7403</v>
      </c>
      <c r="P1587" s="15">
        <v>31496</v>
      </c>
      <c r="Q1587" s="15" t="s">
        <v>35</v>
      </c>
      <c r="R1587" s="15" t="s">
        <v>36</v>
      </c>
      <c r="S1587" s="15" t="s">
        <v>348</v>
      </c>
      <c r="T1587" s="15" t="s">
        <v>15325</v>
      </c>
      <c r="U1587" s="15" t="s">
        <v>7404</v>
      </c>
      <c r="V1587" s="15">
        <v>968810374</v>
      </c>
      <c r="W1587" s="15" t="s">
        <v>7405</v>
      </c>
      <c r="X1587" s="15" t="s">
        <v>97</v>
      </c>
      <c r="Y1587" s="15">
        <v>2</v>
      </c>
      <c r="Z1587" s="15" t="s">
        <v>74</v>
      </c>
      <c r="AC1587" s="15" t="s">
        <v>9291</v>
      </c>
      <c r="AD1587" s="15" t="s">
        <v>9295</v>
      </c>
      <c r="AE1587" s="15" t="s">
        <v>9293</v>
      </c>
      <c r="AF1587" s="15" t="s">
        <v>9343</v>
      </c>
      <c r="AG1587" s="15" t="s">
        <v>9343</v>
      </c>
    </row>
    <row r="1588" spans="1:33" x14ac:dyDescent="0.45">
      <c r="A1588" s="15">
        <v>1001581</v>
      </c>
      <c r="B1588" s="15" t="s">
        <v>26</v>
      </c>
      <c r="C1588" s="18">
        <v>1716984917</v>
      </c>
      <c r="D1588" s="15">
        <v>3500</v>
      </c>
      <c r="E1588" s="15" t="s">
        <v>70</v>
      </c>
      <c r="F1588" s="15" t="s">
        <v>15253</v>
      </c>
      <c r="G1588" s="15" t="s">
        <v>29</v>
      </c>
      <c r="H1588" s="15" t="s">
        <v>7407</v>
      </c>
      <c r="I1588" s="15" t="s">
        <v>7408</v>
      </c>
      <c r="J1588" s="15" t="s">
        <v>7406</v>
      </c>
      <c r="K1588" s="15" t="s">
        <v>32</v>
      </c>
      <c r="L1588" s="15">
        <v>958824062</v>
      </c>
      <c r="M1588" s="15">
        <v>958824062</v>
      </c>
      <c r="N1588" s="15" t="s">
        <v>7409</v>
      </c>
      <c r="O1588" s="15" t="s">
        <v>7410</v>
      </c>
      <c r="P1588" s="15">
        <v>30065</v>
      </c>
      <c r="Q1588" s="15" t="s">
        <v>35</v>
      </c>
      <c r="R1588" s="15" t="s">
        <v>59</v>
      </c>
      <c r="S1588" s="15" t="s">
        <v>7411</v>
      </c>
      <c r="T1588" s="15" t="s">
        <v>15359</v>
      </c>
      <c r="U1588" s="15" t="s">
        <v>7412</v>
      </c>
      <c r="V1588" s="15">
        <v>99924234</v>
      </c>
      <c r="W1588" s="15" t="s">
        <v>7413</v>
      </c>
      <c r="X1588" s="15" t="s">
        <v>39</v>
      </c>
      <c r="Y1588" s="15">
        <v>0</v>
      </c>
      <c r="Z1588" s="15" t="s">
        <v>677</v>
      </c>
      <c r="AA1588" s="15" t="s">
        <v>665</v>
      </c>
      <c r="AB1588" s="15">
        <v>44532</v>
      </c>
      <c r="AC1588" s="15" t="s">
        <v>9291</v>
      </c>
      <c r="AD1588" s="15" t="s">
        <v>9292</v>
      </c>
      <c r="AE1588" s="15" t="s">
        <v>9302</v>
      </c>
      <c r="AF1588" s="15" t="s">
        <v>5096</v>
      </c>
      <c r="AG1588" s="15" t="s">
        <v>9312</v>
      </c>
    </row>
    <row r="1589" spans="1:33" x14ac:dyDescent="0.45">
      <c r="A1589" s="15">
        <v>1001582</v>
      </c>
      <c r="B1589" s="15" t="s">
        <v>26</v>
      </c>
      <c r="C1589" s="18">
        <v>1722827506</v>
      </c>
      <c r="D1589" s="15">
        <v>980</v>
      </c>
      <c r="E1589" s="15" t="s">
        <v>70</v>
      </c>
      <c r="F1589" s="15" t="s">
        <v>15253</v>
      </c>
      <c r="G1589" s="15" t="s">
        <v>29</v>
      </c>
      <c r="H1589" s="15" t="s">
        <v>7415</v>
      </c>
      <c r="I1589" s="15" t="s">
        <v>7416</v>
      </c>
      <c r="J1589" s="15" t="s">
        <v>7414</v>
      </c>
      <c r="K1589" s="15" t="s">
        <v>32</v>
      </c>
      <c r="L1589" s="15">
        <v>995561058</v>
      </c>
      <c r="M1589" s="15">
        <v>995561058</v>
      </c>
      <c r="N1589" s="15" t="s">
        <v>7417</v>
      </c>
      <c r="O1589" s="15" t="s">
        <v>7418</v>
      </c>
      <c r="P1589" s="15">
        <v>35834</v>
      </c>
      <c r="Q1589" s="15" t="s">
        <v>35</v>
      </c>
      <c r="R1589" s="15" t="s">
        <v>59</v>
      </c>
      <c r="S1589" s="15" t="s">
        <v>1108</v>
      </c>
      <c r="T1589" s="15" t="s">
        <v>15344</v>
      </c>
      <c r="W1589" s="15" t="s">
        <v>7419</v>
      </c>
      <c r="X1589" s="15" t="s">
        <v>97</v>
      </c>
      <c r="Y1589" s="15">
        <v>0</v>
      </c>
      <c r="Z1589" s="15" t="s">
        <v>677</v>
      </c>
      <c r="AC1589" s="15" t="s">
        <v>9291</v>
      </c>
      <c r="AD1589" s="15" t="s">
        <v>9295</v>
      </c>
      <c r="AE1589" s="15" t="s">
        <v>9302</v>
      </c>
      <c r="AF1589" s="15" t="s">
        <v>5096</v>
      </c>
      <c r="AG1589" s="15" t="s">
        <v>9312</v>
      </c>
    </row>
    <row r="1590" spans="1:33" x14ac:dyDescent="0.45">
      <c r="A1590" s="15">
        <v>1001583</v>
      </c>
      <c r="B1590" s="15" t="s">
        <v>1800</v>
      </c>
      <c r="C1590" s="18">
        <v>691761436001</v>
      </c>
      <c r="D1590" s="15">
        <v>40000</v>
      </c>
      <c r="E1590" s="15" t="s">
        <v>70</v>
      </c>
      <c r="F1590" s="15" t="s">
        <v>15253</v>
      </c>
      <c r="G1590" s="15" t="s">
        <v>1801</v>
      </c>
      <c r="H1590" s="15" t="s">
        <v>1327</v>
      </c>
      <c r="I1590" s="15" t="s">
        <v>7420</v>
      </c>
      <c r="J1590" s="15" t="s">
        <v>7421</v>
      </c>
      <c r="K1590" s="15" t="s">
        <v>32</v>
      </c>
      <c r="L1590" s="15" t="s">
        <v>33</v>
      </c>
      <c r="M1590" s="15" t="s">
        <v>33</v>
      </c>
      <c r="N1590" s="15" t="s">
        <v>33</v>
      </c>
      <c r="O1590" s="15" t="s">
        <v>7422</v>
      </c>
      <c r="P1590" s="15">
        <v>26776</v>
      </c>
      <c r="Q1590" s="15" t="s">
        <v>58</v>
      </c>
      <c r="R1590" s="15" t="s">
        <v>59</v>
      </c>
      <c r="S1590" s="15" t="s">
        <v>79</v>
      </c>
      <c r="T1590" s="15" t="s">
        <v>79</v>
      </c>
      <c r="W1590" s="15" t="s">
        <v>7423</v>
      </c>
      <c r="X1590" s="15" t="s">
        <v>97</v>
      </c>
      <c r="Y1590" s="15">
        <v>0</v>
      </c>
      <c r="Z1590" s="15" t="s">
        <v>4384</v>
      </c>
      <c r="AA1590" s="15" t="s">
        <v>677</v>
      </c>
      <c r="AB1590" s="15">
        <v>44595</v>
      </c>
      <c r="AC1590" s="15" t="s">
        <v>9291</v>
      </c>
      <c r="AD1590" s="15" t="s">
        <v>9329</v>
      </c>
      <c r="AE1590" s="15" t="s">
        <v>9293</v>
      </c>
      <c r="AF1590" s="15" t="s">
        <v>511</v>
      </c>
      <c r="AG1590" s="15" t="s">
        <v>9294</v>
      </c>
    </row>
    <row r="1591" spans="1:33" x14ac:dyDescent="0.45">
      <c r="A1591" s="15">
        <v>1001584</v>
      </c>
      <c r="B1591" s="15" t="s">
        <v>26</v>
      </c>
      <c r="C1591" s="18">
        <v>1703116010</v>
      </c>
      <c r="D1591" s="15">
        <v>900</v>
      </c>
      <c r="E1591" s="15" t="s">
        <v>70</v>
      </c>
      <c r="F1591" s="15" t="s">
        <v>15253</v>
      </c>
      <c r="G1591" s="15" t="s">
        <v>29</v>
      </c>
      <c r="H1591" s="15" t="s">
        <v>7425</v>
      </c>
      <c r="I1591" s="15" t="s">
        <v>7426</v>
      </c>
      <c r="J1591" s="15" t="s">
        <v>7424</v>
      </c>
      <c r="K1591" s="15" t="s">
        <v>32</v>
      </c>
      <c r="L1591" s="15">
        <v>995817796</v>
      </c>
      <c r="M1591" s="15">
        <v>995817796</v>
      </c>
      <c r="N1591" s="15" t="s">
        <v>33</v>
      </c>
      <c r="O1591" s="15" t="s">
        <v>7427</v>
      </c>
      <c r="P1591" s="15">
        <v>18746</v>
      </c>
      <c r="Q1591" s="15" t="s">
        <v>35</v>
      </c>
      <c r="R1591" s="15" t="s">
        <v>59</v>
      </c>
      <c r="S1591" s="15" t="s">
        <v>7428</v>
      </c>
      <c r="T1591" s="15" t="s">
        <v>15350</v>
      </c>
      <c r="W1591" s="15" t="s">
        <v>7429</v>
      </c>
      <c r="X1591" s="15" t="s">
        <v>97</v>
      </c>
      <c r="Y1591" s="15">
        <v>0</v>
      </c>
      <c r="Z1591" s="15" t="s">
        <v>677</v>
      </c>
      <c r="AC1591" s="15" t="s">
        <v>9291</v>
      </c>
      <c r="AD1591" s="15" t="s">
        <v>9292</v>
      </c>
      <c r="AE1591" s="15" t="s">
        <v>9302</v>
      </c>
      <c r="AF1591" s="15" t="s">
        <v>5096</v>
      </c>
      <c r="AG1591" s="15" t="s">
        <v>9311</v>
      </c>
    </row>
    <row r="1592" spans="1:33" x14ac:dyDescent="0.45">
      <c r="A1592" s="15">
        <v>1001585</v>
      </c>
      <c r="B1592" s="15" t="s">
        <v>26</v>
      </c>
      <c r="C1592" s="18">
        <v>1754665691</v>
      </c>
      <c r="D1592" s="15">
        <v>0</v>
      </c>
      <c r="E1592" s="15" t="s">
        <v>70</v>
      </c>
      <c r="F1592" s="15" t="s">
        <v>15253</v>
      </c>
      <c r="G1592" s="15" t="s">
        <v>29</v>
      </c>
      <c r="H1592" s="15" t="s">
        <v>7431</v>
      </c>
      <c r="I1592" s="15" t="s">
        <v>7432</v>
      </c>
      <c r="J1592" s="15" t="s">
        <v>7430</v>
      </c>
      <c r="K1592" s="15" t="s">
        <v>32</v>
      </c>
      <c r="L1592" s="15">
        <v>2270608</v>
      </c>
      <c r="M1592" s="15">
        <v>995615248</v>
      </c>
      <c r="N1592" s="15" t="s">
        <v>7433</v>
      </c>
      <c r="O1592" s="15" t="s">
        <v>7434</v>
      </c>
      <c r="P1592" s="15">
        <v>20950</v>
      </c>
      <c r="Q1592" s="15" t="s">
        <v>409</v>
      </c>
      <c r="R1592" s="15" t="s">
        <v>59</v>
      </c>
      <c r="S1592" s="15" t="s">
        <v>101</v>
      </c>
      <c r="T1592" s="15" t="s">
        <v>15333</v>
      </c>
      <c r="W1592" s="15" t="s">
        <v>7435</v>
      </c>
      <c r="X1592" s="15" t="s">
        <v>97</v>
      </c>
      <c r="Y1592" s="15">
        <v>0</v>
      </c>
      <c r="Z1592" s="15" t="s">
        <v>665</v>
      </c>
      <c r="AC1592" s="15" t="s">
        <v>9291</v>
      </c>
      <c r="AD1592" s="15" t="s">
        <v>9292</v>
      </c>
      <c r="AE1592" s="15" t="s">
        <v>9302</v>
      </c>
      <c r="AF1592" s="15" t="s">
        <v>5096</v>
      </c>
      <c r="AG1592" s="15" t="s">
        <v>9426</v>
      </c>
    </row>
    <row r="1593" spans="1:33" x14ac:dyDescent="0.45">
      <c r="A1593" s="15">
        <v>1001586</v>
      </c>
      <c r="B1593" s="15" t="s">
        <v>26</v>
      </c>
      <c r="C1593" s="18">
        <v>604669846</v>
      </c>
      <c r="D1593" s="15">
        <v>900</v>
      </c>
      <c r="E1593" s="15" t="s">
        <v>70</v>
      </c>
      <c r="F1593" s="15" t="s">
        <v>15253</v>
      </c>
      <c r="G1593" s="15" t="s">
        <v>29</v>
      </c>
      <c r="H1593" s="15" t="s">
        <v>7437</v>
      </c>
      <c r="I1593" s="15" t="s">
        <v>7438</v>
      </c>
      <c r="J1593" s="15" t="s">
        <v>7436</v>
      </c>
      <c r="K1593" s="15" t="s">
        <v>32</v>
      </c>
      <c r="L1593" s="15" t="s">
        <v>33</v>
      </c>
      <c r="M1593" s="15">
        <v>999366299</v>
      </c>
      <c r="N1593" s="15" t="s">
        <v>7439</v>
      </c>
      <c r="O1593" s="15" t="s">
        <v>7440</v>
      </c>
      <c r="P1593" s="15">
        <v>34841</v>
      </c>
      <c r="Q1593" s="15" t="s">
        <v>35</v>
      </c>
      <c r="R1593" s="15" t="s">
        <v>36</v>
      </c>
      <c r="S1593" s="15" t="s">
        <v>79</v>
      </c>
      <c r="T1593" s="15" t="s">
        <v>79</v>
      </c>
      <c r="W1593" s="15" t="s">
        <v>7441</v>
      </c>
      <c r="X1593" s="15" t="s">
        <v>97</v>
      </c>
      <c r="Y1593" s="15">
        <v>1</v>
      </c>
      <c r="Z1593" s="15" t="s">
        <v>74</v>
      </c>
      <c r="AA1593" s="15" t="s">
        <v>74</v>
      </c>
      <c r="AB1593" s="15">
        <v>44496</v>
      </c>
      <c r="AC1593" s="15" t="s">
        <v>9291</v>
      </c>
      <c r="AD1593" s="15" t="s">
        <v>9296</v>
      </c>
      <c r="AE1593" s="15" t="s">
        <v>9293</v>
      </c>
      <c r="AF1593" s="15" t="s">
        <v>9544</v>
      </c>
      <c r="AG1593" s="15" t="s">
        <v>9544</v>
      </c>
    </row>
    <row r="1594" spans="1:33" x14ac:dyDescent="0.45">
      <c r="A1594" s="15">
        <v>1001587</v>
      </c>
      <c r="B1594" s="15" t="s">
        <v>26</v>
      </c>
      <c r="C1594" s="18">
        <v>605676337</v>
      </c>
      <c r="D1594" s="15">
        <v>1000</v>
      </c>
      <c r="E1594" s="15" t="s">
        <v>70</v>
      </c>
      <c r="F1594" s="15" t="s">
        <v>15253</v>
      </c>
      <c r="G1594" s="15" t="s">
        <v>29</v>
      </c>
      <c r="H1594" s="15" t="s">
        <v>296</v>
      </c>
      <c r="I1594" s="15" t="s">
        <v>7443</v>
      </c>
      <c r="J1594" s="15" t="s">
        <v>7442</v>
      </c>
      <c r="K1594" s="15" t="s">
        <v>32</v>
      </c>
      <c r="L1594" s="15" t="s">
        <v>33</v>
      </c>
      <c r="M1594" s="15">
        <v>981014417</v>
      </c>
      <c r="N1594" s="15" t="s">
        <v>7444</v>
      </c>
      <c r="O1594" s="15" t="s">
        <v>34</v>
      </c>
      <c r="P1594" s="15">
        <v>34591</v>
      </c>
      <c r="Q1594" s="15" t="s">
        <v>58</v>
      </c>
      <c r="R1594" s="15" t="s">
        <v>36</v>
      </c>
      <c r="S1594" s="15" t="s">
        <v>1934</v>
      </c>
      <c r="T1594" s="15" t="s">
        <v>15361</v>
      </c>
      <c r="U1594" s="15" t="s">
        <v>33</v>
      </c>
      <c r="V1594" s="15" t="s">
        <v>33</v>
      </c>
      <c r="W1594" s="15" t="s">
        <v>34</v>
      </c>
      <c r="X1594" s="15" t="s">
        <v>39</v>
      </c>
      <c r="Y1594" s="15">
        <v>0</v>
      </c>
      <c r="Z1594" s="15" t="s">
        <v>665</v>
      </c>
      <c r="AA1594" s="15" t="s">
        <v>665</v>
      </c>
      <c r="AB1594" s="15">
        <v>44505</v>
      </c>
      <c r="AC1594" s="15" t="s">
        <v>9291</v>
      </c>
      <c r="AD1594" s="15" t="s">
        <v>9295</v>
      </c>
      <c r="AE1594" s="15" t="s">
        <v>9293</v>
      </c>
      <c r="AF1594" s="15" t="s">
        <v>9343</v>
      </c>
      <c r="AG1594" s="15" t="s">
        <v>9344</v>
      </c>
    </row>
    <row r="1595" spans="1:33" x14ac:dyDescent="0.45">
      <c r="A1595" s="15">
        <v>1001588</v>
      </c>
      <c r="B1595" s="15" t="s">
        <v>26</v>
      </c>
      <c r="C1595" s="18">
        <v>1719758672</v>
      </c>
      <c r="D1595" s="15">
        <v>0</v>
      </c>
      <c r="E1595" s="15" t="s">
        <v>70</v>
      </c>
      <c r="F1595" s="15" t="s">
        <v>15253</v>
      </c>
      <c r="G1595" s="15" t="s">
        <v>29</v>
      </c>
      <c r="H1595" s="15" t="s">
        <v>7446</v>
      </c>
      <c r="I1595" s="15" t="s">
        <v>7447</v>
      </c>
      <c r="J1595" s="15" t="s">
        <v>7445</v>
      </c>
      <c r="K1595" s="15" t="s">
        <v>32</v>
      </c>
      <c r="L1595" s="15">
        <v>998992827</v>
      </c>
      <c r="M1595" s="15">
        <v>998992827</v>
      </c>
      <c r="N1595" s="15" t="s">
        <v>7448</v>
      </c>
      <c r="O1595" s="15" t="s">
        <v>7449</v>
      </c>
      <c r="P1595" s="15">
        <v>32709</v>
      </c>
      <c r="Q1595" s="15" t="s">
        <v>409</v>
      </c>
      <c r="R1595" s="15" t="s">
        <v>36</v>
      </c>
      <c r="S1595" s="15" t="s">
        <v>1934</v>
      </c>
      <c r="T1595" s="15" t="s">
        <v>15361</v>
      </c>
      <c r="U1595" s="15" t="s">
        <v>33</v>
      </c>
      <c r="V1595" s="15" t="s">
        <v>33</v>
      </c>
      <c r="W1595" s="15" t="s">
        <v>34</v>
      </c>
      <c r="X1595" s="15" t="s">
        <v>39</v>
      </c>
      <c r="Y1595" s="15">
        <v>0</v>
      </c>
      <c r="Z1595" s="15" t="s">
        <v>665</v>
      </c>
      <c r="AC1595" s="15" t="s">
        <v>9291</v>
      </c>
      <c r="AD1595" s="15" t="s">
        <v>9295</v>
      </c>
      <c r="AE1595" s="15" t="s">
        <v>9302</v>
      </c>
      <c r="AF1595" s="15" t="s">
        <v>5096</v>
      </c>
      <c r="AG1595" s="15" t="s">
        <v>9391</v>
      </c>
    </row>
    <row r="1596" spans="1:33" x14ac:dyDescent="0.45">
      <c r="A1596" s="15">
        <v>1001589</v>
      </c>
      <c r="B1596" s="15" t="s">
        <v>26</v>
      </c>
      <c r="C1596" s="18">
        <v>1711917482</v>
      </c>
      <c r="D1596" s="15">
        <v>3000</v>
      </c>
      <c r="E1596" s="15" t="s">
        <v>70</v>
      </c>
      <c r="F1596" s="15" t="s">
        <v>15253</v>
      </c>
      <c r="G1596" s="15" t="s">
        <v>29</v>
      </c>
      <c r="H1596" s="15" t="s">
        <v>7451</v>
      </c>
      <c r="I1596" s="15" t="s">
        <v>7452</v>
      </c>
      <c r="J1596" s="15" t="s">
        <v>7450</v>
      </c>
      <c r="K1596" s="15" t="s">
        <v>32</v>
      </c>
      <c r="L1596" s="15">
        <v>4508645</v>
      </c>
      <c r="M1596" s="15">
        <v>979851867</v>
      </c>
      <c r="N1596" s="15" t="s">
        <v>7453</v>
      </c>
      <c r="O1596" s="15" t="s">
        <v>7454</v>
      </c>
      <c r="P1596" s="15">
        <v>27221</v>
      </c>
      <c r="Q1596" s="15" t="s">
        <v>35</v>
      </c>
      <c r="R1596" s="15" t="s">
        <v>59</v>
      </c>
      <c r="S1596" s="15" t="s">
        <v>160</v>
      </c>
      <c r="T1596" s="15" t="s">
        <v>15307</v>
      </c>
      <c r="U1596" s="15" t="s">
        <v>7455</v>
      </c>
      <c r="W1596" s="15" t="s">
        <v>7456</v>
      </c>
      <c r="X1596" s="15" t="s">
        <v>39</v>
      </c>
      <c r="Y1596" s="15">
        <v>0</v>
      </c>
      <c r="Z1596" s="15" t="s">
        <v>665</v>
      </c>
      <c r="AC1596" s="15" t="s">
        <v>9291</v>
      </c>
      <c r="AD1596" s="15" t="s">
        <v>9295</v>
      </c>
      <c r="AE1596" s="15" t="s">
        <v>9302</v>
      </c>
      <c r="AF1596" s="15" t="s">
        <v>5096</v>
      </c>
      <c r="AG1596" s="15" t="s">
        <v>9359</v>
      </c>
    </row>
    <row r="1597" spans="1:33" x14ac:dyDescent="0.45">
      <c r="A1597" s="15">
        <v>1001590</v>
      </c>
      <c r="B1597" s="15" t="s">
        <v>26</v>
      </c>
      <c r="C1597" s="18">
        <v>1700012089</v>
      </c>
      <c r="D1597" s="15">
        <v>0</v>
      </c>
      <c r="E1597" s="15" t="s">
        <v>70</v>
      </c>
      <c r="F1597" s="15" t="s">
        <v>15253</v>
      </c>
      <c r="G1597" s="15" t="s">
        <v>29</v>
      </c>
      <c r="H1597" s="15" t="s">
        <v>7458</v>
      </c>
      <c r="I1597" s="15" t="s">
        <v>7459</v>
      </c>
      <c r="J1597" s="15" t="s">
        <v>7457</v>
      </c>
      <c r="K1597" s="15" t="s">
        <v>32</v>
      </c>
      <c r="L1597" s="15">
        <v>23411000</v>
      </c>
      <c r="M1597" s="15">
        <v>990930145</v>
      </c>
      <c r="N1597" s="15" t="s">
        <v>33</v>
      </c>
      <c r="O1597" s="15" t="s">
        <v>7460</v>
      </c>
      <c r="P1597" s="15">
        <v>16893</v>
      </c>
      <c r="Q1597" s="15" t="s">
        <v>35</v>
      </c>
      <c r="R1597" s="15" t="s">
        <v>59</v>
      </c>
      <c r="S1597" s="15" t="s">
        <v>7461</v>
      </c>
      <c r="T1597" s="15" t="s">
        <v>15353</v>
      </c>
      <c r="W1597" s="15" t="s">
        <v>7462</v>
      </c>
      <c r="X1597" s="15" t="s">
        <v>97</v>
      </c>
      <c r="Y1597" s="15">
        <v>0</v>
      </c>
      <c r="Z1597" s="15" t="s">
        <v>677</v>
      </c>
      <c r="AC1597" s="15" t="s">
        <v>9291</v>
      </c>
      <c r="AD1597" s="15" t="s">
        <v>9292</v>
      </c>
      <c r="AE1597" s="15" t="s">
        <v>9302</v>
      </c>
      <c r="AF1597" s="15" t="s">
        <v>5096</v>
      </c>
      <c r="AG1597" s="15" t="s">
        <v>9312</v>
      </c>
    </row>
    <row r="1598" spans="1:33" x14ac:dyDescent="0.45">
      <c r="A1598" s="15">
        <v>1001591</v>
      </c>
      <c r="B1598" s="15" t="s">
        <v>26</v>
      </c>
      <c r="C1598" s="18">
        <v>1721950937</v>
      </c>
      <c r="D1598" s="15">
        <v>0</v>
      </c>
      <c r="E1598" s="15" t="s">
        <v>70</v>
      </c>
      <c r="F1598" s="15" t="s">
        <v>15253</v>
      </c>
      <c r="G1598" s="15" t="s">
        <v>29</v>
      </c>
      <c r="H1598" s="15" t="s">
        <v>7464</v>
      </c>
      <c r="I1598" s="15" t="s">
        <v>7465</v>
      </c>
      <c r="J1598" s="15" t="s">
        <v>7463</v>
      </c>
      <c r="K1598" s="15" t="s">
        <v>32</v>
      </c>
      <c r="L1598" s="15">
        <v>959482034</v>
      </c>
      <c r="M1598" s="15">
        <v>959482034</v>
      </c>
      <c r="N1598" s="15" t="s">
        <v>7466</v>
      </c>
      <c r="O1598" s="15" t="s">
        <v>7467</v>
      </c>
      <c r="P1598" s="15">
        <v>29830</v>
      </c>
      <c r="Q1598" s="15" t="s">
        <v>35</v>
      </c>
      <c r="R1598" s="15" t="s">
        <v>59</v>
      </c>
      <c r="S1598" s="15" t="s">
        <v>7468</v>
      </c>
      <c r="T1598" s="15" t="s">
        <v>15349</v>
      </c>
      <c r="W1598" s="15" t="s">
        <v>7469</v>
      </c>
      <c r="X1598" s="15" t="s">
        <v>97</v>
      </c>
      <c r="Y1598" s="15">
        <v>0</v>
      </c>
      <c r="Z1598" s="15" t="s">
        <v>677</v>
      </c>
      <c r="AC1598" s="15" t="s">
        <v>9291</v>
      </c>
      <c r="AD1598" s="15" t="s">
        <v>9295</v>
      </c>
      <c r="AE1598" s="15" t="s">
        <v>9302</v>
      </c>
      <c r="AF1598" s="15" t="s">
        <v>5096</v>
      </c>
      <c r="AG1598" s="15" t="s">
        <v>9312</v>
      </c>
    </row>
    <row r="1599" spans="1:33" x14ac:dyDescent="0.45">
      <c r="A1599" s="15">
        <v>1001592</v>
      </c>
      <c r="B1599" s="15" t="s">
        <v>26</v>
      </c>
      <c r="C1599" s="18">
        <v>1710528686</v>
      </c>
      <c r="D1599" s="15">
        <v>1000</v>
      </c>
      <c r="E1599" s="15" t="s">
        <v>70</v>
      </c>
      <c r="F1599" s="15" t="s">
        <v>15253</v>
      </c>
      <c r="G1599" s="15" t="s">
        <v>29</v>
      </c>
      <c r="H1599" s="15" t="s">
        <v>7471</v>
      </c>
      <c r="I1599" s="15" t="s">
        <v>7472</v>
      </c>
      <c r="J1599" s="15" t="s">
        <v>7470</v>
      </c>
      <c r="K1599" s="15" t="s">
        <v>32</v>
      </c>
      <c r="L1599" s="15">
        <v>2653275</v>
      </c>
      <c r="M1599" s="15">
        <v>996687663</v>
      </c>
      <c r="N1599" s="15" t="s">
        <v>7473</v>
      </c>
      <c r="O1599" s="15" t="s">
        <v>7474</v>
      </c>
      <c r="P1599" s="15">
        <v>25416</v>
      </c>
      <c r="Q1599" s="15" t="s">
        <v>35</v>
      </c>
      <c r="R1599" s="15" t="s">
        <v>59</v>
      </c>
      <c r="S1599" s="15" t="s">
        <v>79</v>
      </c>
      <c r="T1599" s="15" t="s">
        <v>79</v>
      </c>
      <c r="W1599" s="15" t="s">
        <v>7474</v>
      </c>
      <c r="X1599" s="15" t="s">
        <v>97</v>
      </c>
      <c r="Y1599" s="15">
        <v>0</v>
      </c>
      <c r="Z1599" s="15" t="s">
        <v>677</v>
      </c>
      <c r="AC1599" s="15" t="s">
        <v>9291</v>
      </c>
      <c r="AD1599" s="15" t="s">
        <v>9295</v>
      </c>
      <c r="AE1599" s="15" t="s">
        <v>9302</v>
      </c>
      <c r="AF1599" s="15" t="s">
        <v>5096</v>
      </c>
      <c r="AG1599" s="15" t="s">
        <v>9312</v>
      </c>
    </row>
    <row r="1600" spans="1:33" x14ac:dyDescent="0.45">
      <c r="A1600" s="15">
        <v>1001593</v>
      </c>
      <c r="B1600" s="15" t="s">
        <v>26</v>
      </c>
      <c r="C1600" s="18">
        <v>1801278209</v>
      </c>
      <c r="D1600" s="15">
        <v>2000</v>
      </c>
      <c r="E1600" s="15" t="s">
        <v>70</v>
      </c>
      <c r="F1600" s="15" t="s">
        <v>15253</v>
      </c>
      <c r="G1600" s="15" t="s">
        <v>29</v>
      </c>
      <c r="H1600" s="15" t="s">
        <v>7476</v>
      </c>
      <c r="I1600" s="15" t="s">
        <v>7477</v>
      </c>
      <c r="J1600" s="15" t="s">
        <v>7475</v>
      </c>
      <c r="K1600" s="15" t="s">
        <v>32</v>
      </c>
      <c r="L1600" s="15">
        <v>2871656</v>
      </c>
      <c r="M1600" s="15">
        <v>999777818</v>
      </c>
      <c r="N1600" s="15" t="s">
        <v>33</v>
      </c>
      <c r="O1600" s="15" t="s">
        <v>7478</v>
      </c>
      <c r="P1600" s="15">
        <v>16805</v>
      </c>
      <c r="Q1600" s="15" t="s">
        <v>991</v>
      </c>
      <c r="R1600" s="15" t="s">
        <v>36</v>
      </c>
      <c r="S1600" s="15" t="s">
        <v>279</v>
      </c>
      <c r="T1600" s="15" t="s">
        <v>15324</v>
      </c>
      <c r="U1600" s="15" t="s">
        <v>7479</v>
      </c>
      <c r="W1600" s="15" t="s">
        <v>7480</v>
      </c>
      <c r="X1600" s="15" t="s">
        <v>97</v>
      </c>
      <c r="Y1600" s="15">
        <v>0</v>
      </c>
      <c r="Z1600" s="15" t="s">
        <v>74</v>
      </c>
      <c r="AC1600" s="15" t="s">
        <v>9291</v>
      </c>
      <c r="AD1600" s="15" t="s">
        <v>9292</v>
      </c>
      <c r="AE1600" s="15" t="s">
        <v>9309</v>
      </c>
      <c r="AF1600" s="15" t="s">
        <v>9510</v>
      </c>
      <c r="AG1600" s="15" t="s">
        <v>9552</v>
      </c>
    </row>
    <row r="1601" spans="1:33" x14ac:dyDescent="0.45">
      <c r="A1601" s="15">
        <v>1001594</v>
      </c>
      <c r="B1601" s="15" t="s">
        <v>26</v>
      </c>
      <c r="C1601" s="18">
        <v>1718655036</v>
      </c>
      <c r="D1601" s="15">
        <v>0</v>
      </c>
      <c r="E1601" s="15" t="s">
        <v>70</v>
      </c>
      <c r="F1601" s="15" t="s">
        <v>15253</v>
      </c>
      <c r="G1601" s="15" t="s">
        <v>29</v>
      </c>
      <c r="H1601" s="15" t="s">
        <v>7482</v>
      </c>
      <c r="I1601" s="15" t="s">
        <v>7483</v>
      </c>
      <c r="J1601" s="15" t="s">
        <v>7481</v>
      </c>
      <c r="K1601" s="15" t="s">
        <v>32</v>
      </c>
      <c r="L1601" s="15">
        <v>23180018</v>
      </c>
      <c r="M1601" s="15">
        <v>986916684</v>
      </c>
      <c r="N1601" s="15" t="s">
        <v>7484</v>
      </c>
      <c r="O1601" s="15" t="s">
        <v>7485</v>
      </c>
      <c r="P1601" s="15">
        <v>33413</v>
      </c>
      <c r="Q1601" s="15" t="s">
        <v>35</v>
      </c>
      <c r="R1601" s="15" t="s">
        <v>59</v>
      </c>
      <c r="S1601" s="15" t="s">
        <v>2121</v>
      </c>
      <c r="T1601" s="15" t="s">
        <v>15359</v>
      </c>
      <c r="W1601" s="15" t="s">
        <v>7486</v>
      </c>
      <c r="X1601" s="15" t="s">
        <v>97</v>
      </c>
      <c r="Y1601" s="15">
        <v>0</v>
      </c>
      <c r="Z1601" s="15" t="s">
        <v>677</v>
      </c>
      <c r="AA1601" s="15" t="s">
        <v>677</v>
      </c>
      <c r="AB1601" s="15">
        <v>44499</v>
      </c>
      <c r="AC1601" s="15" t="s">
        <v>9291</v>
      </c>
      <c r="AD1601" s="15" t="s">
        <v>9296</v>
      </c>
      <c r="AE1601" s="15" t="s">
        <v>9302</v>
      </c>
      <c r="AF1601" s="15" t="s">
        <v>5096</v>
      </c>
      <c r="AG1601" s="15" t="s">
        <v>9562</v>
      </c>
    </row>
    <row r="1602" spans="1:33" x14ac:dyDescent="0.45">
      <c r="A1602" s="15">
        <v>1001595</v>
      </c>
      <c r="B1602" s="15" t="s">
        <v>26</v>
      </c>
      <c r="C1602" s="18">
        <v>1724258189</v>
      </c>
      <c r="D1602" s="15">
        <v>407</v>
      </c>
      <c r="E1602" s="15" t="s">
        <v>70</v>
      </c>
      <c r="F1602" s="15" t="s">
        <v>15253</v>
      </c>
      <c r="G1602" s="15" t="s">
        <v>29</v>
      </c>
      <c r="H1602" s="15" t="s">
        <v>7488</v>
      </c>
      <c r="I1602" s="15" t="s">
        <v>7489</v>
      </c>
      <c r="J1602" s="15" t="s">
        <v>7487</v>
      </c>
      <c r="K1602" s="15" t="s">
        <v>32</v>
      </c>
      <c r="L1602" s="15">
        <v>994745801</v>
      </c>
      <c r="M1602" s="15">
        <v>994745801</v>
      </c>
      <c r="N1602" s="15" t="s">
        <v>33</v>
      </c>
      <c r="O1602" s="15" t="s">
        <v>7490</v>
      </c>
      <c r="P1602" s="15">
        <v>36384</v>
      </c>
      <c r="Q1602" s="15" t="s">
        <v>35</v>
      </c>
      <c r="R1602" s="15" t="s">
        <v>59</v>
      </c>
      <c r="S1602" s="15" t="s">
        <v>160</v>
      </c>
      <c r="T1602" s="15" t="s">
        <v>15307</v>
      </c>
      <c r="U1602" s="15" t="s">
        <v>7491</v>
      </c>
      <c r="V1602" s="15">
        <v>994745801</v>
      </c>
      <c r="W1602" s="15" t="s">
        <v>7492</v>
      </c>
      <c r="X1602" s="15" t="s">
        <v>39</v>
      </c>
      <c r="Y1602" s="15">
        <v>0</v>
      </c>
      <c r="Z1602" s="15" t="s">
        <v>665</v>
      </c>
      <c r="AA1602" s="15" t="s">
        <v>677</v>
      </c>
      <c r="AB1602" s="15">
        <v>44539</v>
      </c>
      <c r="AC1602" s="15" t="s">
        <v>9291</v>
      </c>
      <c r="AD1602" s="15" t="s">
        <v>9295</v>
      </c>
      <c r="AE1602" s="15" t="s">
        <v>9302</v>
      </c>
      <c r="AF1602" s="15" t="s">
        <v>5096</v>
      </c>
      <c r="AG1602" s="15" t="s">
        <v>9312</v>
      </c>
    </row>
    <row r="1603" spans="1:33" x14ac:dyDescent="0.45">
      <c r="A1603" s="15">
        <v>1001596</v>
      </c>
      <c r="B1603" s="15" t="s">
        <v>26</v>
      </c>
      <c r="C1603" s="18">
        <v>2100164637</v>
      </c>
      <c r="D1603" s="15">
        <v>0</v>
      </c>
      <c r="E1603" s="15" t="s">
        <v>70</v>
      </c>
      <c r="F1603" s="15" t="s">
        <v>15253</v>
      </c>
      <c r="G1603" s="15" t="s">
        <v>29</v>
      </c>
      <c r="H1603" s="15" t="s">
        <v>6443</v>
      </c>
      <c r="I1603" s="15" t="s">
        <v>7494</v>
      </c>
      <c r="J1603" s="15" t="s">
        <v>7493</v>
      </c>
      <c r="K1603" s="15" t="s">
        <v>32</v>
      </c>
      <c r="L1603" s="15">
        <v>986639052</v>
      </c>
      <c r="M1603" s="15">
        <v>986639052</v>
      </c>
      <c r="N1603" s="15" t="s">
        <v>33</v>
      </c>
      <c r="O1603" s="15" t="s">
        <v>7495</v>
      </c>
      <c r="P1603" s="15">
        <v>29267</v>
      </c>
      <c r="Q1603" s="15" t="s">
        <v>35</v>
      </c>
      <c r="R1603" s="15" t="s">
        <v>59</v>
      </c>
      <c r="S1603" s="15" t="s">
        <v>7496</v>
      </c>
      <c r="T1603" s="15" t="s">
        <v>15350</v>
      </c>
      <c r="W1603" s="15" t="s">
        <v>7495</v>
      </c>
      <c r="X1603" s="15" t="s">
        <v>97</v>
      </c>
      <c r="Y1603" s="15">
        <v>0</v>
      </c>
      <c r="Z1603" s="15" t="s">
        <v>677</v>
      </c>
      <c r="AC1603" s="15" t="s">
        <v>9291</v>
      </c>
      <c r="AD1603" s="15" t="s">
        <v>9295</v>
      </c>
      <c r="AE1603" s="15" t="s">
        <v>9302</v>
      </c>
      <c r="AF1603" s="15" t="s">
        <v>5096</v>
      </c>
      <c r="AG1603" s="15" t="s">
        <v>9312</v>
      </c>
    </row>
    <row r="1604" spans="1:33" x14ac:dyDescent="0.45">
      <c r="A1604" s="15">
        <v>1001597</v>
      </c>
      <c r="B1604" s="15" t="s">
        <v>26</v>
      </c>
      <c r="C1604" s="18">
        <v>1710972371</v>
      </c>
      <c r="D1604" s="15">
        <v>0</v>
      </c>
      <c r="E1604" s="15" t="s">
        <v>70</v>
      </c>
      <c r="F1604" s="15" t="s">
        <v>15253</v>
      </c>
      <c r="G1604" s="15" t="s">
        <v>29</v>
      </c>
      <c r="H1604" s="15" t="s">
        <v>2216</v>
      </c>
      <c r="I1604" s="15" t="s">
        <v>7498</v>
      </c>
      <c r="J1604" s="15" t="s">
        <v>7497</v>
      </c>
      <c r="K1604" s="15" t="s">
        <v>32</v>
      </c>
      <c r="L1604" s="15" t="s">
        <v>33</v>
      </c>
      <c r="M1604" s="15" t="s">
        <v>33</v>
      </c>
      <c r="N1604" s="15" t="s">
        <v>33</v>
      </c>
      <c r="O1604" s="15" t="s">
        <v>7499</v>
      </c>
      <c r="P1604" s="15">
        <v>25783</v>
      </c>
      <c r="Q1604" s="15" t="s">
        <v>409</v>
      </c>
      <c r="R1604" s="15" t="s">
        <v>59</v>
      </c>
      <c r="S1604" s="15" t="s">
        <v>60</v>
      </c>
      <c r="T1604" s="15" t="s">
        <v>60</v>
      </c>
      <c r="W1604" s="15" t="s">
        <v>34</v>
      </c>
      <c r="X1604" s="15" t="s">
        <v>39</v>
      </c>
      <c r="Y1604" s="15">
        <v>0</v>
      </c>
      <c r="Z1604" s="15" t="s">
        <v>609</v>
      </c>
      <c r="AC1604" s="15" t="s">
        <v>9291</v>
      </c>
      <c r="AD1604" s="15" t="s">
        <v>9295</v>
      </c>
      <c r="AE1604" s="15" t="s">
        <v>9363</v>
      </c>
      <c r="AF1604" s="15" t="s">
        <v>9410</v>
      </c>
      <c r="AG1604" s="15" t="s">
        <v>9298</v>
      </c>
    </row>
    <row r="1605" spans="1:33" x14ac:dyDescent="0.45">
      <c r="A1605" s="15">
        <v>1001598</v>
      </c>
      <c r="B1605" s="15" t="s">
        <v>26</v>
      </c>
      <c r="C1605" s="18">
        <v>1710356948</v>
      </c>
      <c r="D1605" s="15">
        <v>1200</v>
      </c>
      <c r="E1605" s="15" t="s">
        <v>70</v>
      </c>
      <c r="F1605" s="15" t="s">
        <v>15253</v>
      </c>
      <c r="G1605" s="15" t="s">
        <v>29</v>
      </c>
      <c r="H1605" s="15" t="s">
        <v>7501</v>
      </c>
      <c r="I1605" s="15" t="s">
        <v>7502</v>
      </c>
      <c r="J1605" s="15" t="s">
        <v>7500</v>
      </c>
      <c r="K1605" s="15" t="s">
        <v>32</v>
      </c>
      <c r="L1605" s="15">
        <v>988418886</v>
      </c>
      <c r="M1605" s="15">
        <v>988418886</v>
      </c>
      <c r="N1605" s="15" t="s">
        <v>7503</v>
      </c>
      <c r="O1605" s="15" t="s">
        <v>7504</v>
      </c>
      <c r="P1605" s="15">
        <v>26188</v>
      </c>
      <c r="Q1605" s="15" t="s">
        <v>35</v>
      </c>
      <c r="R1605" s="15" t="s">
        <v>36</v>
      </c>
      <c r="S1605" s="15" t="s">
        <v>1353</v>
      </c>
      <c r="T1605" s="15" t="s">
        <v>15324</v>
      </c>
      <c r="U1605" s="15" t="s">
        <v>7505</v>
      </c>
      <c r="V1605" s="15">
        <v>988418886</v>
      </c>
      <c r="W1605" s="15" t="s">
        <v>7506</v>
      </c>
      <c r="X1605" s="15" t="s">
        <v>97</v>
      </c>
      <c r="Y1605" s="15">
        <v>0</v>
      </c>
      <c r="Z1605" s="15" t="s">
        <v>677</v>
      </c>
      <c r="AA1605" s="15" t="s">
        <v>665</v>
      </c>
      <c r="AB1605" s="15">
        <v>44522</v>
      </c>
      <c r="AC1605" s="15" t="s">
        <v>9291</v>
      </c>
      <c r="AD1605" s="15" t="s">
        <v>9295</v>
      </c>
      <c r="AE1605" s="15" t="s">
        <v>9302</v>
      </c>
      <c r="AF1605" s="15" t="s">
        <v>5096</v>
      </c>
      <c r="AG1605" s="15" t="s">
        <v>9312</v>
      </c>
    </row>
    <row r="1606" spans="1:33" x14ac:dyDescent="0.45">
      <c r="A1606" s="15">
        <v>1001599</v>
      </c>
      <c r="B1606" s="15" t="s">
        <v>26</v>
      </c>
      <c r="C1606" s="18">
        <v>1707717946</v>
      </c>
      <c r="D1606" s="15">
        <v>800</v>
      </c>
      <c r="E1606" s="15" t="s">
        <v>70</v>
      </c>
      <c r="F1606" s="15" t="s">
        <v>15253</v>
      </c>
      <c r="G1606" s="15" t="s">
        <v>29</v>
      </c>
      <c r="H1606" s="15" t="s">
        <v>1002</v>
      </c>
      <c r="I1606" s="15" t="s">
        <v>7508</v>
      </c>
      <c r="J1606" s="15" t="s">
        <v>7507</v>
      </c>
      <c r="K1606" s="15" t="s">
        <v>32</v>
      </c>
      <c r="L1606" s="15">
        <v>995375010</v>
      </c>
      <c r="M1606" s="15">
        <v>995375010</v>
      </c>
      <c r="N1606" s="15" t="s">
        <v>33</v>
      </c>
      <c r="O1606" s="15" t="s">
        <v>7509</v>
      </c>
      <c r="P1606" s="15">
        <v>24594</v>
      </c>
      <c r="Q1606" s="15" t="s">
        <v>58</v>
      </c>
      <c r="R1606" s="15" t="s">
        <v>59</v>
      </c>
      <c r="S1606" s="15" t="s">
        <v>4839</v>
      </c>
      <c r="T1606" s="15" t="s">
        <v>15347</v>
      </c>
      <c r="U1606" s="15" t="s">
        <v>7510</v>
      </c>
      <c r="V1606" s="15">
        <v>995375010</v>
      </c>
      <c r="W1606" s="15" t="s">
        <v>7511</v>
      </c>
      <c r="X1606" s="15" t="s">
        <v>39</v>
      </c>
      <c r="Y1606" s="15">
        <v>0</v>
      </c>
      <c r="Z1606" s="15" t="s">
        <v>677</v>
      </c>
      <c r="AA1606" s="15" t="s">
        <v>677</v>
      </c>
      <c r="AB1606" s="15">
        <v>44504</v>
      </c>
      <c r="AC1606" s="15" t="s">
        <v>9291</v>
      </c>
      <c r="AD1606" s="15" t="s">
        <v>9295</v>
      </c>
      <c r="AE1606" s="15" t="s">
        <v>9302</v>
      </c>
      <c r="AF1606" s="15" t="s">
        <v>5096</v>
      </c>
      <c r="AG1606" s="15" t="s">
        <v>9359</v>
      </c>
    </row>
    <row r="1607" spans="1:33" x14ac:dyDescent="0.45">
      <c r="A1607" s="15">
        <v>1001600</v>
      </c>
      <c r="B1607" s="15" t="s">
        <v>26</v>
      </c>
      <c r="C1607" s="18">
        <v>1751494640</v>
      </c>
      <c r="D1607" s="15">
        <v>0</v>
      </c>
      <c r="E1607" s="15" t="s">
        <v>70</v>
      </c>
      <c r="F1607" s="15" t="s">
        <v>15253</v>
      </c>
      <c r="G1607" s="15" t="s">
        <v>29</v>
      </c>
      <c r="H1607" s="15" t="s">
        <v>7513</v>
      </c>
      <c r="I1607" s="15" t="s">
        <v>7514</v>
      </c>
      <c r="J1607" s="15" t="s">
        <v>7512</v>
      </c>
      <c r="K1607" s="15" t="s">
        <v>32</v>
      </c>
      <c r="L1607" s="15">
        <v>998222703</v>
      </c>
      <c r="M1607" s="15">
        <v>998222703</v>
      </c>
      <c r="N1607" s="15" t="s">
        <v>33</v>
      </c>
      <c r="O1607" s="15" t="s">
        <v>34</v>
      </c>
      <c r="P1607" s="15">
        <v>36473</v>
      </c>
      <c r="Q1607" s="15" t="s">
        <v>35</v>
      </c>
      <c r="R1607" s="15" t="s">
        <v>59</v>
      </c>
      <c r="S1607" s="15" t="s">
        <v>160</v>
      </c>
      <c r="T1607" s="15" t="s">
        <v>15307</v>
      </c>
      <c r="U1607" s="15" t="s">
        <v>33</v>
      </c>
      <c r="V1607" s="15" t="s">
        <v>33</v>
      </c>
      <c r="W1607" s="15" t="s">
        <v>34</v>
      </c>
      <c r="X1607" s="15" t="s">
        <v>39</v>
      </c>
      <c r="Y1607" s="15">
        <v>0</v>
      </c>
      <c r="Z1607" s="15" t="s">
        <v>677</v>
      </c>
      <c r="AC1607" s="15" t="s">
        <v>9291</v>
      </c>
      <c r="AD1607" s="15" t="s">
        <v>9292</v>
      </c>
      <c r="AE1607" s="15" t="s">
        <v>9302</v>
      </c>
      <c r="AF1607" s="15" t="s">
        <v>5096</v>
      </c>
      <c r="AG1607" s="15" t="s">
        <v>9312</v>
      </c>
    </row>
    <row r="1608" spans="1:33" x14ac:dyDescent="0.45">
      <c r="A1608" s="15">
        <v>1001601</v>
      </c>
      <c r="B1608" s="15" t="s">
        <v>26</v>
      </c>
      <c r="C1608" s="18">
        <v>1717279580</v>
      </c>
      <c r="D1608" s="15">
        <v>2000</v>
      </c>
      <c r="E1608" s="15" t="s">
        <v>70</v>
      </c>
      <c r="F1608" s="15" t="s">
        <v>15253</v>
      </c>
      <c r="G1608" s="15" t="s">
        <v>29</v>
      </c>
      <c r="H1608" s="15" t="s">
        <v>7516</v>
      </c>
      <c r="I1608" s="15" t="s">
        <v>7517</v>
      </c>
      <c r="J1608" s="15" t="s">
        <v>7515</v>
      </c>
      <c r="K1608" s="15" t="s">
        <v>32</v>
      </c>
      <c r="L1608" s="15">
        <v>984829735</v>
      </c>
      <c r="M1608" s="15">
        <v>984829735</v>
      </c>
      <c r="N1608" s="15" t="s">
        <v>7518</v>
      </c>
      <c r="O1608" s="15" t="s">
        <v>7519</v>
      </c>
      <c r="P1608" s="15">
        <v>30206</v>
      </c>
      <c r="Q1608" s="15" t="s">
        <v>58</v>
      </c>
      <c r="R1608" s="15" t="s">
        <v>36</v>
      </c>
      <c r="S1608" s="15" t="s">
        <v>255</v>
      </c>
      <c r="T1608" s="15" t="s">
        <v>15325</v>
      </c>
      <c r="U1608" s="15" t="s">
        <v>7520</v>
      </c>
      <c r="W1608" s="15" t="s">
        <v>7521</v>
      </c>
      <c r="X1608" s="15" t="s">
        <v>97</v>
      </c>
      <c r="Y1608" s="15">
        <v>0</v>
      </c>
      <c r="Z1608" s="15" t="s">
        <v>677</v>
      </c>
      <c r="AC1608" s="15" t="s">
        <v>9291</v>
      </c>
      <c r="AD1608" s="15" t="s">
        <v>9292</v>
      </c>
      <c r="AE1608" s="15" t="s">
        <v>9302</v>
      </c>
      <c r="AF1608" s="15" t="s">
        <v>5096</v>
      </c>
      <c r="AG1608" s="15" t="s">
        <v>9353</v>
      </c>
    </row>
    <row r="1609" spans="1:33" x14ac:dyDescent="0.45">
      <c r="A1609" s="15">
        <v>1001602</v>
      </c>
      <c r="B1609" s="15" t="s">
        <v>26</v>
      </c>
      <c r="C1609" s="18">
        <v>1717326365</v>
      </c>
      <c r="D1609" s="15">
        <v>1100</v>
      </c>
      <c r="E1609" s="15" t="s">
        <v>70</v>
      </c>
      <c r="F1609" s="15" t="s">
        <v>15253</v>
      </c>
      <c r="G1609" s="15" t="s">
        <v>29</v>
      </c>
      <c r="H1609" s="15" t="s">
        <v>7523</v>
      </c>
      <c r="I1609" s="15" t="s">
        <v>7524</v>
      </c>
      <c r="J1609" s="15" t="s">
        <v>7522</v>
      </c>
      <c r="K1609" s="15" t="s">
        <v>32</v>
      </c>
      <c r="L1609" s="15">
        <v>939222923</v>
      </c>
      <c r="M1609" s="15">
        <v>939222923</v>
      </c>
      <c r="N1609" s="15" t="s">
        <v>33</v>
      </c>
      <c r="O1609" s="15" t="s">
        <v>7525</v>
      </c>
      <c r="P1609" s="15">
        <v>30553</v>
      </c>
      <c r="Q1609" s="15" t="s">
        <v>35</v>
      </c>
      <c r="R1609" s="15" t="s">
        <v>36</v>
      </c>
      <c r="S1609" s="15" t="s">
        <v>7526</v>
      </c>
      <c r="T1609" s="15" t="s">
        <v>15359</v>
      </c>
      <c r="U1609" s="15" t="s">
        <v>7527</v>
      </c>
      <c r="V1609" s="15">
        <v>939222923</v>
      </c>
      <c r="W1609" s="15" t="s">
        <v>7528</v>
      </c>
      <c r="X1609" s="15" t="s">
        <v>39</v>
      </c>
      <c r="Y1609" s="15">
        <v>0</v>
      </c>
      <c r="Z1609" s="15" t="s">
        <v>677</v>
      </c>
      <c r="AA1609" s="15" t="s">
        <v>677</v>
      </c>
      <c r="AB1609" s="15">
        <v>44516</v>
      </c>
      <c r="AC1609" s="15" t="s">
        <v>9291</v>
      </c>
      <c r="AD1609" s="15" t="s">
        <v>9292</v>
      </c>
      <c r="AE1609" s="15" t="s">
        <v>9302</v>
      </c>
      <c r="AF1609" s="15" t="s">
        <v>5096</v>
      </c>
      <c r="AG1609" s="15" t="s">
        <v>9312</v>
      </c>
    </row>
    <row r="1610" spans="1:33" x14ac:dyDescent="0.45">
      <c r="A1610" s="15">
        <v>1001603</v>
      </c>
      <c r="B1610" s="15" t="s">
        <v>26</v>
      </c>
      <c r="C1610" s="18">
        <v>1751496538</v>
      </c>
      <c r="D1610" s="15">
        <v>300</v>
      </c>
      <c r="E1610" s="15" t="s">
        <v>70</v>
      </c>
      <c r="F1610" s="15" t="s">
        <v>15253</v>
      </c>
      <c r="G1610" s="15" t="s">
        <v>29</v>
      </c>
      <c r="H1610" s="15" t="s">
        <v>7530</v>
      </c>
      <c r="I1610" s="15" t="s">
        <v>7531</v>
      </c>
      <c r="J1610" s="15" t="s">
        <v>7529</v>
      </c>
      <c r="K1610" s="15" t="s">
        <v>32</v>
      </c>
      <c r="L1610" s="15" t="s">
        <v>33</v>
      </c>
      <c r="M1610" s="15">
        <v>980780437</v>
      </c>
      <c r="N1610" s="15" t="s">
        <v>33</v>
      </c>
      <c r="O1610" s="15" t="s">
        <v>7532</v>
      </c>
      <c r="P1610" s="15">
        <v>35150</v>
      </c>
      <c r="Q1610" s="15" t="s">
        <v>58</v>
      </c>
      <c r="R1610" s="15" t="s">
        <v>36</v>
      </c>
      <c r="S1610" s="15" t="s">
        <v>1934</v>
      </c>
      <c r="T1610" s="15" t="s">
        <v>15361</v>
      </c>
      <c r="U1610" s="15" t="s">
        <v>38</v>
      </c>
      <c r="V1610" s="15">
        <v>980780437</v>
      </c>
      <c r="W1610" s="15" t="s">
        <v>7533</v>
      </c>
      <c r="X1610" s="15" t="s">
        <v>39</v>
      </c>
      <c r="Y1610" s="15">
        <v>1</v>
      </c>
      <c r="Z1610" s="15" t="s">
        <v>677</v>
      </c>
      <c r="AC1610" s="15" t="s">
        <v>9291</v>
      </c>
      <c r="AD1610" s="15" t="s">
        <v>9295</v>
      </c>
      <c r="AE1610" s="15" t="s">
        <v>9302</v>
      </c>
      <c r="AF1610" s="15" t="s">
        <v>5096</v>
      </c>
      <c r="AG1610" s="15" t="s">
        <v>9359</v>
      </c>
    </row>
    <row r="1611" spans="1:33" x14ac:dyDescent="0.45">
      <c r="A1611" s="15">
        <v>1001604</v>
      </c>
      <c r="B1611" s="15" t="s">
        <v>26</v>
      </c>
      <c r="C1611" s="18">
        <v>201225760</v>
      </c>
      <c r="D1611" s="15">
        <v>0</v>
      </c>
      <c r="E1611" s="15" t="s">
        <v>70</v>
      </c>
      <c r="F1611" s="15" t="s">
        <v>15253</v>
      </c>
      <c r="G1611" s="15" t="s">
        <v>29</v>
      </c>
      <c r="H1611" s="15" t="s">
        <v>7535</v>
      </c>
      <c r="I1611" s="15" t="s">
        <v>7536</v>
      </c>
      <c r="J1611" s="15" t="s">
        <v>7534</v>
      </c>
      <c r="K1611" s="15" t="s">
        <v>32</v>
      </c>
      <c r="L1611" s="15" t="s">
        <v>33</v>
      </c>
      <c r="M1611" s="15">
        <v>983232684</v>
      </c>
      <c r="N1611" s="15" t="s">
        <v>33</v>
      </c>
      <c r="O1611" s="15" t="s">
        <v>7537</v>
      </c>
      <c r="P1611" s="15">
        <v>25782</v>
      </c>
      <c r="Q1611" s="15" t="s">
        <v>409</v>
      </c>
      <c r="R1611" s="15" t="s">
        <v>36</v>
      </c>
      <c r="S1611" s="15" t="s">
        <v>2620</v>
      </c>
      <c r="T1611" s="15" t="s">
        <v>15359</v>
      </c>
      <c r="U1611" s="15" t="s">
        <v>7538</v>
      </c>
      <c r="V1611" s="15">
        <v>983232684</v>
      </c>
      <c r="W1611" s="15" t="s">
        <v>7539</v>
      </c>
      <c r="X1611" s="15" t="s">
        <v>39</v>
      </c>
      <c r="Y1611" s="15">
        <v>0</v>
      </c>
      <c r="Z1611" s="15" t="s">
        <v>677</v>
      </c>
      <c r="AC1611" s="15" t="s">
        <v>9291</v>
      </c>
      <c r="AD1611" s="15" t="s">
        <v>9295</v>
      </c>
      <c r="AE1611" s="15" t="s">
        <v>9302</v>
      </c>
      <c r="AF1611" s="15" t="s">
        <v>5096</v>
      </c>
      <c r="AG1611" s="15" t="s">
        <v>9495</v>
      </c>
    </row>
    <row r="1612" spans="1:33" x14ac:dyDescent="0.45">
      <c r="A1612" s="15">
        <v>1001605</v>
      </c>
      <c r="B1612" s="15" t="s">
        <v>26</v>
      </c>
      <c r="C1612" s="18">
        <v>1717737298</v>
      </c>
      <c r="D1612" s="15">
        <v>650</v>
      </c>
      <c r="E1612" s="15" t="s">
        <v>70</v>
      </c>
      <c r="F1612" s="15" t="s">
        <v>15253</v>
      </c>
      <c r="G1612" s="15" t="s">
        <v>29</v>
      </c>
      <c r="H1612" s="15" t="s">
        <v>7541</v>
      </c>
      <c r="I1612" s="15" t="s">
        <v>7542</v>
      </c>
      <c r="J1612" s="15" t="s">
        <v>7540</v>
      </c>
      <c r="K1612" s="15" t="s">
        <v>32</v>
      </c>
      <c r="L1612" s="15">
        <v>3414100</v>
      </c>
      <c r="M1612" s="15">
        <v>987176771</v>
      </c>
      <c r="N1612" s="15" t="s">
        <v>7543</v>
      </c>
      <c r="O1612" s="15" t="s">
        <v>7544</v>
      </c>
      <c r="P1612" s="15">
        <v>14022</v>
      </c>
      <c r="Q1612" s="15" t="s">
        <v>35</v>
      </c>
      <c r="R1612" s="15" t="s">
        <v>36</v>
      </c>
      <c r="S1612" s="15" t="s">
        <v>7545</v>
      </c>
      <c r="T1612" s="15" t="s">
        <v>15306</v>
      </c>
      <c r="U1612" s="15" t="s">
        <v>7546</v>
      </c>
      <c r="V1612" s="15">
        <v>987176771</v>
      </c>
      <c r="W1612" s="15" t="s">
        <v>7547</v>
      </c>
      <c r="X1612" s="15" t="s">
        <v>39</v>
      </c>
      <c r="Y1612" s="15">
        <v>0</v>
      </c>
      <c r="Z1612" s="15" t="s">
        <v>677</v>
      </c>
      <c r="AA1612" s="15" t="s">
        <v>677</v>
      </c>
      <c r="AB1612" s="15">
        <v>44515</v>
      </c>
      <c r="AC1612" s="15" t="s">
        <v>9291</v>
      </c>
      <c r="AD1612" s="15" t="s">
        <v>9292</v>
      </c>
      <c r="AE1612" s="15" t="s">
        <v>9513</v>
      </c>
      <c r="AF1612" s="15" t="s">
        <v>9563</v>
      </c>
      <c r="AG1612" s="15" t="s">
        <v>9564</v>
      </c>
    </row>
    <row r="1613" spans="1:33" x14ac:dyDescent="0.45">
      <c r="A1613" s="15">
        <v>1001606</v>
      </c>
      <c r="B1613" s="15" t="s">
        <v>26</v>
      </c>
      <c r="C1613" s="18">
        <v>1712998770</v>
      </c>
      <c r="D1613" s="15">
        <v>0</v>
      </c>
      <c r="E1613" s="15" t="s">
        <v>70</v>
      </c>
      <c r="F1613" s="15" t="s">
        <v>15253</v>
      </c>
      <c r="G1613" s="15" t="s">
        <v>29</v>
      </c>
      <c r="H1613" s="15" t="s">
        <v>7549</v>
      </c>
      <c r="I1613" s="15" t="s">
        <v>7550</v>
      </c>
      <c r="J1613" s="15" t="s">
        <v>7548</v>
      </c>
      <c r="K1613" s="15" t="s">
        <v>32</v>
      </c>
      <c r="L1613" s="15" t="s">
        <v>33</v>
      </c>
      <c r="M1613" s="15" t="s">
        <v>33</v>
      </c>
      <c r="N1613" s="15" t="s">
        <v>33</v>
      </c>
      <c r="O1613" s="15" t="s">
        <v>34</v>
      </c>
      <c r="P1613" s="15">
        <v>26477</v>
      </c>
      <c r="Q1613" s="15" t="s">
        <v>58</v>
      </c>
      <c r="R1613" s="15" t="s">
        <v>36</v>
      </c>
      <c r="S1613" s="15" t="s">
        <v>79</v>
      </c>
      <c r="T1613" s="15" t="s">
        <v>79</v>
      </c>
      <c r="W1613" s="15" t="s">
        <v>34</v>
      </c>
      <c r="X1613" s="15" t="s">
        <v>39</v>
      </c>
      <c r="Y1613" s="15">
        <v>0</v>
      </c>
      <c r="Z1613" s="15" t="s">
        <v>609</v>
      </c>
      <c r="AC1613" s="15" t="s">
        <v>9291</v>
      </c>
      <c r="AD1613" s="15" t="s">
        <v>9295</v>
      </c>
      <c r="AE1613" s="15" t="s">
        <v>9302</v>
      </c>
      <c r="AF1613" s="15" t="s">
        <v>5096</v>
      </c>
      <c r="AG1613" s="15" t="s">
        <v>9444</v>
      </c>
    </row>
    <row r="1614" spans="1:33" x14ac:dyDescent="0.45">
      <c r="A1614" s="15">
        <v>1001607</v>
      </c>
      <c r="B1614" s="15" t="s">
        <v>26</v>
      </c>
      <c r="C1614" s="18">
        <v>1720305679</v>
      </c>
      <c r="D1614" s="15" t="s">
        <v>15244</v>
      </c>
      <c r="E1614" s="15" t="s">
        <v>70</v>
      </c>
      <c r="F1614" s="15" t="s">
        <v>15253</v>
      </c>
      <c r="G1614" s="15" t="s">
        <v>29</v>
      </c>
      <c r="H1614" s="15" t="s">
        <v>1377</v>
      </c>
      <c r="I1614" s="15" t="s">
        <v>7552</v>
      </c>
      <c r="J1614" s="15" t="s">
        <v>7551</v>
      </c>
      <c r="K1614" s="15" t="s">
        <v>32</v>
      </c>
      <c r="L1614" s="15">
        <v>989859987</v>
      </c>
      <c r="M1614" s="15">
        <v>989859987</v>
      </c>
      <c r="N1614" s="15" t="s">
        <v>33</v>
      </c>
      <c r="O1614" s="15" t="s">
        <v>7553</v>
      </c>
      <c r="P1614" s="15">
        <v>31471</v>
      </c>
      <c r="Q1614" s="15" t="s">
        <v>35</v>
      </c>
      <c r="R1614" s="15" t="s">
        <v>36</v>
      </c>
      <c r="S1614" s="15" t="s">
        <v>3977</v>
      </c>
      <c r="T1614" s="15" t="s">
        <v>15349</v>
      </c>
      <c r="U1614" s="15" t="s">
        <v>7554</v>
      </c>
      <c r="V1614" s="15">
        <v>989859987</v>
      </c>
      <c r="W1614" s="15" t="s">
        <v>7555</v>
      </c>
      <c r="X1614" s="15" t="s">
        <v>39</v>
      </c>
      <c r="Y1614" s="15">
        <v>0</v>
      </c>
      <c r="Z1614" s="15" t="s">
        <v>677</v>
      </c>
      <c r="AA1614" s="15" t="s">
        <v>677</v>
      </c>
      <c r="AB1614" s="15">
        <v>44513</v>
      </c>
      <c r="AC1614" s="15" t="s">
        <v>9291</v>
      </c>
      <c r="AD1614" s="15" t="s">
        <v>9292</v>
      </c>
      <c r="AE1614" s="15" t="s">
        <v>9302</v>
      </c>
      <c r="AF1614" s="15" t="s">
        <v>5096</v>
      </c>
      <c r="AG1614" s="15" t="s">
        <v>9435</v>
      </c>
    </row>
    <row r="1615" spans="1:33" x14ac:dyDescent="0.45">
      <c r="A1615" s="15">
        <v>1001608</v>
      </c>
      <c r="B1615" s="15" t="s">
        <v>26</v>
      </c>
      <c r="C1615" s="18">
        <v>1003831565</v>
      </c>
      <c r="D1615" s="15">
        <v>0</v>
      </c>
      <c r="E1615" s="15" t="s">
        <v>70</v>
      </c>
      <c r="F1615" s="15" t="s">
        <v>15253</v>
      </c>
      <c r="G1615" s="15" t="s">
        <v>29</v>
      </c>
      <c r="H1615" s="15" t="s">
        <v>7557</v>
      </c>
      <c r="I1615" s="15" t="s">
        <v>7558</v>
      </c>
      <c r="J1615" s="15" t="s">
        <v>7556</v>
      </c>
      <c r="K1615" s="15" t="s">
        <v>32</v>
      </c>
      <c r="L1615" s="15">
        <v>5137749</v>
      </c>
      <c r="M1615" s="15">
        <v>959586830</v>
      </c>
      <c r="N1615" s="15" t="s">
        <v>7559</v>
      </c>
      <c r="O1615" s="15" t="s">
        <v>7560</v>
      </c>
      <c r="P1615" s="15">
        <v>20093</v>
      </c>
      <c r="Q1615" s="15" t="s">
        <v>35</v>
      </c>
      <c r="R1615" s="15" t="s">
        <v>36</v>
      </c>
      <c r="S1615" s="15" t="s">
        <v>1934</v>
      </c>
      <c r="T1615" s="15" t="s">
        <v>15361</v>
      </c>
      <c r="U1615" s="15" t="s">
        <v>7561</v>
      </c>
      <c r="V1615" s="15">
        <v>959586830</v>
      </c>
      <c r="W1615" s="15" t="s">
        <v>7562</v>
      </c>
      <c r="X1615" s="15" t="s">
        <v>39</v>
      </c>
      <c r="Y1615" s="15">
        <v>0</v>
      </c>
      <c r="Z1615" s="15" t="s">
        <v>677</v>
      </c>
      <c r="AC1615" s="15" t="s">
        <v>9291</v>
      </c>
      <c r="AD1615" s="15" t="s">
        <v>9292</v>
      </c>
      <c r="AE1615" s="15" t="s">
        <v>9351</v>
      </c>
      <c r="AF1615" s="15" t="s">
        <v>9479</v>
      </c>
      <c r="AG1615" s="15" t="s">
        <v>9434</v>
      </c>
    </row>
    <row r="1616" spans="1:33" x14ac:dyDescent="0.45">
      <c r="A1616" s="15">
        <v>1001609</v>
      </c>
      <c r="B1616" s="15" t="s">
        <v>26</v>
      </c>
      <c r="C1616" s="18">
        <v>1720600103</v>
      </c>
      <c r="D1616" s="15">
        <v>1500</v>
      </c>
      <c r="E1616" s="15" t="s">
        <v>70</v>
      </c>
      <c r="F1616" s="15" t="s">
        <v>15253</v>
      </c>
      <c r="G1616" s="15" t="s">
        <v>29</v>
      </c>
      <c r="H1616" s="15" t="s">
        <v>7564</v>
      </c>
      <c r="I1616" s="15" t="s">
        <v>7565</v>
      </c>
      <c r="J1616" s="15" t="s">
        <v>7563</v>
      </c>
      <c r="K1616" s="15" t="s">
        <v>32</v>
      </c>
      <c r="L1616" s="15">
        <v>984525470</v>
      </c>
      <c r="M1616" s="15">
        <v>984525470</v>
      </c>
      <c r="N1616" s="15" t="s">
        <v>33</v>
      </c>
      <c r="O1616" s="15" t="s">
        <v>7566</v>
      </c>
      <c r="P1616" s="15">
        <v>33565</v>
      </c>
      <c r="Q1616" s="15" t="s">
        <v>35</v>
      </c>
      <c r="R1616" s="15" t="s">
        <v>59</v>
      </c>
      <c r="S1616" s="15" t="s">
        <v>7567</v>
      </c>
      <c r="T1616" s="15" t="s">
        <v>15362</v>
      </c>
      <c r="U1616" s="15" t="s">
        <v>7568</v>
      </c>
      <c r="V1616" s="15">
        <v>984525470</v>
      </c>
      <c r="W1616" s="15" t="s">
        <v>34</v>
      </c>
      <c r="X1616" s="15" t="s">
        <v>39</v>
      </c>
      <c r="Y1616" s="15">
        <v>0</v>
      </c>
      <c r="Z1616" s="15" t="s">
        <v>677</v>
      </c>
      <c r="AA1616" s="15" t="s">
        <v>677</v>
      </c>
      <c r="AB1616" s="15">
        <v>44508</v>
      </c>
      <c r="AC1616" s="15" t="s">
        <v>9291</v>
      </c>
      <c r="AD1616" s="15" t="s">
        <v>9292</v>
      </c>
      <c r="AE1616" s="15" t="s">
        <v>9302</v>
      </c>
      <c r="AF1616" s="15" t="s">
        <v>5096</v>
      </c>
      <c r="AG1616" s="15" t="s">
        <v>9418</v>
      </c>
    </row>
    <row r="1617" spans="1:33" x14ac:dyDescent="0.45">
      <c r="A1617" s="15">
        <v>1001610</v>
      </c>
      <c r="B1617" s="15" t="s">
        <v>26</v>
      </c>
      <c r="C1617" s="18">
        <v>1760563021</v>
      </c>
      <c r="D1617" s="15">
        <v>2000</v>
      </c>
      <c r="E1617" s="15" t="s">
        <v>1895</v>
      </c>
      <c r="F1617" s="15" t="s">
        <v>15254</v>
      </c>
      <c r="G1617" s="15" t="s">
        <v>29</v>
      </c>
      <c r="H1617" s="15" t="s">
        <v>7570</v>
      </c>
      <c r="I1617" s="15" t="s">
        <v>7571</v>
      </c>
      <c r="J1617" s="15" t="s">
        <v>7569</v>
      </c>
      <c r="K1617" s="15" t="s">
        <v>32</v>
      </c>
      <c r="L1617" s="15" t="s">
        <v>33</v>
      </c>
      <c r="M1617" s="15">
        <v>978827824</v>
      </c>
      <c r="N1617" s="15" t="s">
        <v>7572</v>
      </c>
      <c r="O1617" s="15" t="s">
        <v>7573</v>
      </c>
      <c r="P1617" s="15">
        <v>28287</v>
      </c>
      <c r="Q1617" s="15" t="s">
        <v>35</v>
      </c>
      <c r="R1617" s="15" t="s">
        <v>36</v>
      </c>
      <c r="S1617" s="15" t="s">
        <v>7574</v>
      </c>
      <c r="T1617" s="15" t="s">
        <v>15350</v>
      </c>
      <c r="U1617" s="15" t="s">
        <v>7575</v>
      </c>
      <c r="V1617" s="15">
        <v>978827824</v>
      </c>
      <c r="W1617" s="15" t="s">
        <v>7576</v>
      </c>
      <c r="X1617" s="15" t="s">
        <v>39</v>
      </c>
      <c r="Y1617" s="15">
        <v>0</v>
      </c>
      <c r="Z1617" s="15" t="s">
        <v>677</v>
      </c>
      <c r="AC1617" s="15" t="s">
        <v>9291</v>
      </c>
      <c r="AD1617" s="15" t="s">
        <v>9295</v>
      </c>
      <c r="AE1617" s="15" t="s">
        <v>9302</v>
      </c>
      <c r="AF1617" s="15" t="s">
        <v>5096</v>
      </c>
      <c r="AG1617" s="15" t="s">
        <v>9565</v>
      </c>
    </row>
    <row r="1618" spans="1:33" x14ac:dyDescent="0.45">
      <c r="A1618" s="15">
        <v>1001611</v>
      </c>
      <c r="B1618" s="15" t="s">
        <v>26</v>
      </c>
      <c r="C1618" s="18">
        <v>1204115784</v>
      </c>
      <c r="D1618" s="15">
        <v>4000</v>
      </c>
      <c r="E1618" s="15" t="s">
        <v>70</v>
      </c>
      <c r="F1618" s="15" t="s">
        <v>15253</v>
      </c>
      <c r="G1618" s="15" t="s">
        <v>29</v>
      </c>
      <c r="H1618" s="15" t="s">
        <v>7578</v>
      </c>
      <c r="I1618" s="15" t="s">
        <v>7579</v>
      </c>
      <c r="J1618" s="15" t="s">
        <v>7577</v>
      </c>
      <c r="K1618" s="15" t="s">
        <v>32</v>
      </c>
      <c r="L1618" s="15">
        <v>979795247</v>
      </c>
      <c r="M1618" s="15">
        <v>979795247</v>
      </c>
      <c r="N1618" s="15" t="s">
        <v>7580</v>
      </c>
      <c r="O1618" s="15" t="s">
        <v>7581</v>
      </c>
      <c r="P1618" s="15">
        <v>29291</v>
      </c>
      <c r="Q1618" s="15" t="s">
        <v>35</v>
      </c>
      <c r="R1618" s="15" t="s">
        <v>36</v>
      </c>
      <c r="S1618" s="15" t="s">
        <v>7582</v>
      </c>
      <c r="T1618" s="15" t="s">
        <v>15324</v>
      </c>
      <c r="W1618" s="15" t="s">
        <v>7583</v>
      </c>
      <c r="X1618" s="15" t="s">
        <v>97</v>
      </c>
      <c r="Y1618" s="15">
        <v>0</v>
      </c>
      <c r="Z1618" s="15" t="s">
        <v>677</v>
      </c>
      <c r="AC1618" s="15" t="s">
        <v>9291</v>
      </c>
      <c r="AD1618" s="15" t="s">
        <v>9296</v>
      </c>
      <c r="AE1618" s="15" t="s">
        <v>9302</v>
      </c>
      <c r="AF1618" s="15" t="s">
        <v>5096</v>
      </c>
      <c r="AG1618" s="15" t="s">
        <v>9353</v>
      </c>
    </row>
    <row r="1619" spans="1:33" x14ac:dyDescent="0.45">
      <c r="A1619" s="15">
        <v>1001612</v>
      </c>
      <c r="B1619" s="15" t="s">
        <v>26</v>
      </c>
      <c r="C1619" s="18">
        <v>1714111190</v>
      </c>
      <c r="D1619" s="15">
        <v>800</v>
      </c>
      <c r="E1619" s="15" t="s">
        <v>70</v>
      </c>
      <c r="F1619" s="15" t="s">
        <v>15253</v>
      </c>
      <c r="G1619" s="15" t="s">
        <v>29</v>
      </c>
      <c r="H1619" s="15" t="s">
        <v>7585</v>
      </c>
      <c r="I1619" s="15" t="s">
        <v>7151</v>
      </c>
      <c r="J1619" s="15" t="s">
        <v>7584</v>
      </c>
      <c r="K1619" s="15" t="s">
        <v>32</v>
      </c>
      <c r="L1619" s="15">
        <v>2479497</v>
      </c>
      <c r="M1619" s="15">
        <v>984444095</v>
      </c>
      <c r="N1619" s="15" t="s">
        <v>7586</v>
      </c>
      <c r="O1619" s="15" t="s">
        <v>7587</v>
      </c>
      <c r="P1619" s="15">
        <v>29425</v>
      </c>
      <c r="Q1619" s="15" t="s">
        <v>35</v>
      </c>
      <c r="R1619" s="15" t="s">
        <v>59</v>
      </c>
      <c r="S1619" s="15" t="s">
        <v>244</v>
      </c>
      <c r="T1619" s="15" t="s">
        <v>15349</v>
      </c>
      <c r="U1619" s="15" t="s">
        <v>7588</v>
      </c>
      <c r="V1619" s="15">
        <v>962068666</v>
      </c>
      <c r="W1619" s="15" t="s">
        <v>7589</v>
      </c>
      <c r="X1619" s="15" t="s">
        <v>97</v>
      </c>
      <c r="Y1619" s="15">
        <v>0</v>
      </c>
      <c r="Z1619" s="15" t="s">
        <v>677</v>
      </c>
      <c r="AA1619" s="15" t="s">
        <v>677</v>
      </c>
      <c r="AB1619" s="15">
        <v>44509</v>
      </c>
      <c r="AC1619" s="15" t="s">
        <v>9291</v>
      </c>
      <c r="AD1619" s="15" t="s">
        <v>9296</v>
      </c>
      <c r="AE1619" s="15" t="s">
        <v>9302</v>
      </c>
      <c r="AF1619" s="15" t="s">
        <v>5096</v>
      </c>
      <c r="AG1619" s="15" t="s">
        <v>9311</v>
      </c>
    </row>
    <row r="1620" spans="1:33" x14ac:dyDescent="0.45">
      <c r="A1620" s="15">
        <v>1001612</v>
      </c>
      <c r="B1620" s="15" t="s">
        <v>26</v>
      </c>
      <c r="C1620" s="18">
        <v>1714111190</v>
      </c>
      <c r="D1620" s="15">
        <v>800</v>
      </c>
      <c r="E1620" s="15" t="s">
        <v>70</v>
      </c>
      <c r="F1620" s="15" t="s">
        <v>15253</v>
      </c>
      <c r="G1620" s="15" t="s">
        <v>29</v>
      </c>
      <c r="H1620" s="15" t="s">
        <v>7590</v>
      </c>
      <c r="I1620" s="15" t="s">
        <v>7591</v>
      </c>
      <c r="J1620" s="15" t="s">
        <v>7592</v>
      </c>
      <c r="K1620" s="15" t="s">
        <v>32</v>
      </c>
      <c r="L1620" s="15">
        <v>978899824</v>
      </c>
      <c r="M1620" s="15">
        <v>978899824</v>
      </c>
      <c r="N1620" s="15" t="s">
        <v>7593</v>
      </c>
      <c r="O1620" s="15" t="s">
        <v>7594</v>
      </c>
      <c r="P1620" s="15">
        <v>30766</v>
      </c>
      <c r="Q1620" s="15" t="s">
        <v>35</v>
      </c>
      <c r="R1620" s="15" t="s">
        <v>59</v>
      </c>
      <c r="S1620" s="15" t="s">
        <v>4231</v>
      </c>
      <c r="T1620" s="15" t="s">
        <v>15358</v>
      </c>
      <c r="W1620" s="15" t="s">
        <v>7594</v>
      </c>
      <c r="X1620" s="15" t="s">
        <v>97</v>
      </c>
      <c r="Y1620" s="15">
        <v>0</v>
      </c>
      <c r="Z1620" s="15" t="s">
        <v>677</v>
      </c>
      <c r="AA1620" s="15" t="s">
        <v>677</v>
      </c>
      <c r="AB1620" s="15">
        <v>44509</v>
      </c>
      <c r="AC1620" s="15" t="s">
        <v>9291</v>
      </c>
      <c r="AD1620" s="15" t="s">
        <v>9296</v>
      </c>
      <c r="AE1620" s="15" t="s">
        <v>9302</v>
      </c>
      <c r="AF1620" s="15" t="s">
        <v>5096</v>
      </c>
      <c r="AG1620" s="15" t="s">
        <v>9311</v>
      </c>
    </row>
    <row r="1621" spans="1:33" x14ac:dyDescent="0.45">
      <c r="A1621" s="15">
        <v>1001613</v>
      </c>
      <c r="B1621" s="15" t="s">
        <v>2683</v>
      </c>
      <c r="C1621" s="18">
        <v>1001613</v>
      </c>
      <c r="D1621" s="15">
        <v>500</v>
      </c>
      <c r="E1621" s="15" t="s">
        <v>5769</v>
      </c>
      <c r="F1621" s="15" t="s">
        <v>15254</v>
      </c>
      <c r="G1621" s="15" t="s">
        <v>29</v>
      </c>
      <c r="H1621" s="15" t="s">
        <v>7590</v>
      </c>
      <c r="I1621" s="15" t="s">
        <v>7595</v>
      </c>
      <c r="J1621" s="15" t="s">
        <v>7596</v>
      </c>
      <c r="K1621" s="15" t="s">
        <v>32</v>
      </c>
      <c r="L1621" s="15">
        <v>978899824</v>
      </c>
      <c r="M1621" s="15">
        <v>978899824</v>
      </c>
      <c r="N1621" s="15" t="s">
        <v>7593</v>
      </c>
      <c r="O1621" s="15" t="s">
        <v>7597</v>
      </c>
      <c r="P1621" s="15">
        <v>30766</v>
      </c>
      <c r="Q1621" s="15" t="s">
        <v>35</v>
      </c>
      <c r="R1621" s="15" t="s">
        <v>59</v>
      </c>
      <c r="S1621" s="15" t="s">
        <v>79</v>
      </c>
      <c r="T1621" s="15" t="s">
        <v>79</v>
      </c>
      <c r="U1621" s="15" t="s">
        <v>1286</v>
      </c>
      <c r="V1621" s="15">
        <v>978899824</v>
      </c>
      <c r="W1621" s="15" t="s">
        <v>7597</v>
      </c>
      <c r="X1621" s="15" t="s">
        <v>97</v>
      </c>
      <c r="Y1621" s="15">
        <v>0</v>
      </c>
      <c r="Z1621" s="15" t="s">
        <v>4384</v>
      </c>
      <c r="AA1621" s="15" t="s">
        <v>677</v>
      </c>
      <c r="AB1621" s="15">
        <v>44622</v>
      </c>
      <c r="AC1621" s="15" t="s">
        <v>9291</v>
      </c>
      <c r="AD1621" s="15" t="s">
        <v>9296</v>
      </c>
      <c r="AE1621" s="15" t="s">
        <v>9302</v>
      </c>
      <c r="AF1621" s="15" t="s">
        <v>5096</v>
      </c>
      <c r="AG1621" s="15" t="s">
        <v>9371</v>
      </c>
    </row>
    <row r="1622" spans="1:33" x14ac:dyDescent="0.45">
      <c r="A1622" s="15">
        <v>1001614</v>
      </c>
      <c r="B1622" s="15" t="s">
        <v>26</v>
      </c>
      <c r="C1622" s="18">
        <v>1803254042</v>
      </c>
      <c r="D1622" s="15">
        <v>6000</v>
      </c>
      <c r="E1622" s="15" t="s">
        <v>70</v>
      </c>
      <c r="F1622" s="15" t="s">
        <v>15253</v>
      </c>
      <c r="G1622" s="15" t="s">
        <v>29</v>
      </c>
      <c r="H1622" s="15" t="s">
        <v>882</v>
      </c>
      <c r="I1622" s="15" t="s">
        <v>7599</v>
      </c>
      <c r="J1622" s="15" t="s">
        <v>7598</v>
      </c>
      <c r="K1622" s="15" t="s">
        <v>32</v>
      </c>
      <c r="L1622" s="15">
        <v>988092796</v>
      </c>
      <c r="M1622" s="15">
        <v>988092796</v>
      </c>
      <c r="N1622" s="15" t="s">
        <v>33</v>
      </c>
      <c r="O1622" s="15" t="s">
        <v>7600</v>
      </c>
      <c r="P1622" s="15">
        <v>29706</v>
      </c>
      <c r="Q1622" s="15" t="s">
        <v>58</v>
      </c>
      <c r="R1622" s="15" t="s">
        <v>59</v>
      </c>
      <c r="S1622" s="15" t="s">
        <v>160</v>
      </c>
      <c r="T1622" s="15" t="s">
        <v>15307</v>
      </c>
      <c r="U1622" s="15" t="s">
        <v>38</v>
      </c>
      <c r="V1622" s="15">
        <v>988092796</v>
      </c>
      <c r="W1622" s="15" t="s">
        <v>7601</v>
      </c>
      <c r="X1622" s="15" t="s">
        <v>39</v>
      </c>
      <c r="Y1622" s="15">
        <v>0</v>
      </c>
      <c r="Z1622" s="15" t="s">
        <v>677</v>
      </c>
      <c r="AA1622" s="15" t="s">
        <v>677</v>
      </c>
      <c r="AB1622" s="15">
        <v>44509</v>
      </c>
      <c r="AC1622" s="15" t="s">
        <v>9291</v>
      </c>
      <c r="AD1622" s="15" t="s">
        <v>9295</v>
      </c>
      <c r="AE1622" s="15" t="s">
        <v>9309</v>
      </c>
      <c r="AF1622" s="15" t="s">
        <v>9310</v>
      </c>
      <c r="AG1622" s="15" t="s">
        <v>9509</v>
      </c>
    </row>
    <row r="1623" spans="1:33" x14ac:dyDescent="0.45">
      <c r="A1623" s="15">
        <v>1001615</v>
      </c>
      <c r="B1623" s="15" t="s">
        <v>26</v>
      </c>
      <c r="C1623" s="18">
        <v>1312763830</v>
      </c>
      <c r="D1623" s="15">
        <v>700</v>
      </c>
      <c r="E1623" s="15" t="s">
        <v>70</v>
      </c>
      <c r="F1623" s="15" t="s">
        <v>15253</v>
      </c>
      <c r="G1623" s="15" t="s">
        <v>29</v>
      </c>
      <c r="H1623" s="15" t="s">
        <v>7603</v>
      </c>
      <c r="I1623" s="15" t="s">
        <v>4900</v>
      </c>
      <c r="J1623" s="15" t="s">
        <v>7602</v>
      </c>
      <c r="K1623" s="15" t="s">
        <v>32</v>
      </c>
      <c r="L1623" s="15">
        <v>968342961</v>
      </c>
      <c r="M1623" s="15">
        <v>968342961</v>
      </c>
      <c r="N1623" s="15" t="s">
        <v>7604</v>
      </c>
      <c r="O1623" s="15" t="s">
        <v>7605</v>
      </c>
      <c r="P1623" s="15">
        <v>31330</v>
      </c>
      <c r="Q1623" s="15" t="s">
        <v>35</v>
      </c>
      <c r="R1623" s="15" t="s">
        <v>59</v>
      </c>
      <c r="S1623" s="15" t="s">
        <v>244</v>
      </c>
      <c r="T1623" s="15" t="s">
        <v>15349</v>
      </c>
      <c r="U1623" s="15" t="s">
        <v>7606</v>
      </c>
      <c r="V1623" s="15">
        <v>968342961</v>
      </c>
      <c r="W1623" s="15" t="s">
        <v>7607</v>
      </c>
      <c r="X1623" s="15" t="s">
        <v>39</v>
      </c>
      <c r="Y1623" s="15">
        <v>0</v>
      </c>
      <c r="Z1623" s="15" t="s">
        <v>677</v>
      </c>
      <c r="AA1623" s="15" t="s">
        <v>677</v>
      </c>
      <c r="AB1623" s="15">
        <v>44519</v>
      </c>
      <c r="AC1623" s="15" t="s">
        <v>9291</v>
      </c>
      <c r="AD1623" s="15" t="s">
        <v>9295</v>
      </c>
      <c r="AE1623" s="15" t="s">
        <v>9427</v>
      </c>
      <c r="AF1623" s="15" t="s">
        <v>9456</v>
      </c>
      <c r="AG1623" s="15" t="s">
        <v>9456</v>
      </c>
    </row>
    <row r="1624" spans="1:33" x14ac:dyDescent="0.45">
      <c r="A1624" s="15">
        <v>1001616</v>
      </c>
      <c r="B1624" s="15" t="s">
        <v>26</v>
      </c>
      <c r="C1624" s="18">
        <v>1700647538</v>
      </c>
      <c r="D1624" s="15">
        <v>620</v>
      </c>
      <c r="E1624" s="15" t="s">
        <v>70</v>
      </c>
      <c r="F1624" s="15" t="s">
        <v>15253</v>
      </c>
      <c r="G1624" s="15" t="s">
        <v>29</v>
      </c>
      <c r="H1624" s="15" t="s">
        <v>7609</v>
      </c>
      <c r="I1624" s="15" t="s">
        <v>7610</v>
      </c>
      <c r="J1624" s="15" t="s">
        <v>7608</v>
      </c>
      <c r="K1624" s="15" t="s">
        <v>32</v>
      </c>
      <c r="L1624" s="15">
        <v>987515930</v>
      </c>
      <c r="M1624" s="15">
        <v>987515930</v>
      </c>
      <c r="N1624" s="15" t="s">
        <v>33</v>
      </c>
      <c r="O1624" s="15" t="s">
        <v>34</v>
      </c>
      <c r="P1624" s="15">
        <v>16340</v>
      </c>
      <c r="Q1624" s="15" t="s">
        <v>409</v>
      </c>
      <c r="R1624" s="15" t="s">
        <v>36</v>
      </c>
      <c r="S1624" s="15" t="s">
        <v>160</v>
      </c>
      <c r="T1624" s="15" t="s">
        <v>15307</v>
      </c>
      <c r="U1624" s="15" t="s">
        <v>33</v>
      </c>
      <c r="V1624" s="15" t="s">
        <v>33</v>
      </c>
      <c r="W1624" s="15" t="s">
        <v>34</v>
      </c>
      <c r="X1624" s="15" t="s">
        <v>39</v>
      </c>
      <c r="Y1624" s="15">
        <v>0</v>
      </c>
      <c r="Z1624" s="15" t="s">
        <v>677</v>
      </c>
      <c r="AC1624" s="15" t="s">
        <v>9291</v>
      </c>
      <c r="AD1624" s="15" t="s">
        <v>9292</v>
      </c>
      <c r="AE1624" s="15" t="s">
        <v>9302</v>
      </c>
      <c r="AF1624" s="15" t="s">
        <v>5096</v>
      </c>
      <c r="AG1624" s="15" t="s">
        <v>9495</v>
      </c>
    </row>
    <row r="1625" spans="1:33" x14ac:dyDescent="0.45">
      <c r="A1625" s="15">
        <v>1001617</v>
      </c>
      <c r="B1625" s="15" t="s">
        <v>26</v>
      </c>
      <c r="C1625" s="18">
        <v>604168427</v>
      </c>
      <c r="D1625" s="15">
        <v>800</v>
      </c>
      <c r="E1625" s="15" t="s">
        <v>70</v>
      </c>
      <c r="F1625" s="15" t="s">
        <v>15253</v>
      </c>
      <c r="G1625" s="15" t="s">
        <v>29</v>
      </c>
      <c r="H1625" s="15" t="s">
        <v>1089</v>
      </c>
      <c r="I1625" s="15" t="s">
        <v>1401</v>
      </c>
      <c r="J1625" s="15" t="s">
        <v>7611</v>
      </c>
      <c r="K1625" s="15" t="s">
        <v>32</v>
      </c>
      <c r="L1625" s="15">
        <v>959608267</v>
      </c>
      <c r="M1625" s="15">
        <v>959608267</v>
      </c>
      <c r="N1625" s="15" t="s">
        <v>33</v>
      </c>
      <c r="O1625" s="15" t="s">
        <v>7612</v>
      </c>
      <c r="P1625" s="15">
        <v>30423</v>
      </c>
      <c r="Q1625" s="15" t="s">
        <v>35</v>
      </c>
      <c r="R1625" s="15" t="s">
        <v>36</v>
      </c>
      <c r="S1625" s="15" t="s">
        <v>7613</v>
      </c>
      <c r="T1625" s="15" t="s">
        <v>15350</v>
      </c>
      <c r="U1625" s="15" t="s">
        <v>7614</v>
      </c>
      <c r="V1625" s="15">
        <v>604168427</v>
      </c>
      <c r="W1625" s="15" t="s">
        <v>7612</v>
      </c>
      <c r="X1625" s="15" t="s">
        <v>97</v>
      </c>
      <c r="Y1625" s="15">
        <v>0</v>
      </c>
      <c r="Z1625" s="15" t="s">
        <v>677</v>
      </c>
      <c r="AA1625" s="15" t="s">
        <v>677</v>
      </c>
      <c r="AB1625" s="15">
        <v>44511</v>
      </c>
      <c r="AC1625" s="15" t="s">
        <v>9291</v>
      </c>
      <c r="AD1625" s="15" t="s">
        <v>9295</v>
      </c>
      <c r="AE1625" s="15" t="s">
        <v>9363</v>
      </c>
      <c r="AF1625" s="15" t="s">
        <v>9410</v>
      </c>
      <c r="AG1625" s="15" t="s">
        <v>9298</v>
      </c>
    </row>
    <row r="1626" spans="1:33" x14ac:dyDescent="0.45">
      <c r="A1626" s="15">
        <v>1001618</v>
      </c>
      <c r="B1626" s="15" t="s">
        <v>2683</v>
      </c>
      <c r="C1626" s="18">
        <v>1001618</v>
      </c>
      <c r="D1626" s="15">
        <v>5000</v>
      </c>
      <c r="E1626" s="15" t="s">
        <v>5769</v>
      </c>
      <c r="F1626" s="15" t="s">
        <v>15254</v>
      </c>
      <c r="G1626" s="15" t="s">
        <v>29</v>
      </c>
      <c r="H1626" s="15" t="s">
        <v>5775</v>
      </c>
      <c r="I1626" s="15" t="s">
        <v>5776</v>
      </c>
      <c r="J1626" s="15" t="s">
        <v>7615</v>
      </c>
      <c r="K1626" s="15" t="s">
        <v>32</v>
      </c>
      <c r="L1626" s="15">
        <v>8618951695666</v>
      </c>
      <c r="M1626" s="15">
        <v>861895169</v>
      </c>
      <c r="N1626" s="15" t="s">
        <v>33</v>
      </c>
      <c r="O1626" s="15" t="s">
        <v>7616</v>
      </c>
      <c r="P1626" s="15">
        <v>25897</v>
      </c>
      <c r="Q1626" s="15" t="s">
        <v>35</v>
      </c>
      <c r="R1626" s="15" t="s">
        <v>59</v>
      </c>
      <c r="S1626" s="15" t="s">
        <v>79</v>
      </c>
      <c r="T1626" s="15" t="s">
        <v>79</v>
      </c>
      <c r="U1626" s="15" t="s">
        <v>7617</v>
      </c>
      <c r="V1626" s="15">
        <v>8618951695666</v>
      </c>
      <c r="W1626" s="15" t="s">
        <v>7618</v>
      </c>
      <c r="X1626" s="15" t="s">
        <v>97</v>
      </c>
      <c r="Y1626" s="15">
        <v>0</v>
      </c>
      <c r="Z1626" s="15" t="s">
        <v>665</v>
      </c>
      <c r="AA1626" s="15" t="s">
        <v>46</v>
      </c>
      <c r="AB1626" s="15">
        <v>44543</v>
      </c>
      <c r="AC1626" s="15" t="s">
        <v>9291</v>
      </c>
      <c r="AD1626" s="15" t="s">
        <v>9296</v>
      </c>
      <c r="AE1626" s="15" t="s">
        <v>9302</v>
      </c>
      <c r="AF1626" s="15" t="s">
        <v>5096</v>
      </c>
      <c r="AG1626" s="15" t="s">
        <v>9367</v>
      </c>
    </row>
    <row r="1627" spans="1:33" x14ac:dyDescent="0.45">
      <c r="A1627" s="15">
        <v>1001619</v>
      </c>
      <c r="B1627" s="15" t="s">
        <v>26</v>
      </c>
      <c r="C1627" s="18">
        <v>601862212</v>
      </c>
      <c r="D1627" s="15">
        <v>0</v>
      </c>
      <c r="E1627" s="15" t="s">
        <v>70</v>
      </c>
      <c r="F1627" s="15" t="s">
        <v>15253</v>
      </c>
      <c r="G1627" s="15" t="s">
        <v>29</v>
      </c>
      <c r="H1627" s="15" t="s">
        <v>7620</v>
      </c>
      <c r="I1627" s="15" t="s">
        <v>7621</v>
      </c>
      <c r="J1627" s="15" t="s">
        <v>7619</v>
      </c>
      <c r="K1627" s="15" t="s">
        <v>32</v>
      </c>
      <c r="L1627" s="15">
        <v>991380661</v>
      </c>
      <c r="M1627" s="15" t="s">
        <v>33</v>
      </c>
      <c r="N1627" s="15" t="s">
        <v>33</v>
      </c>
      <c r="O1627" s="15" t="s">
        <v>7622</v>
      </c>
      <c r="P1627" s="15">
        <v>22650</v>
      </c>
      <c r="Q1627" s="15" t="s">
        <v>58</v>
      </c>
      <c r="R1627" s="15" t="s">
        <v>36</v>
      </c>
      <c r="S1627" s="15" t="s">
        <v>94</v>
      </c>
      <c r="T1627" s="15" t="s">
        <v>15311</v>
      </c>
      <c r="W1627" s="15" t="s">
        <v>7623</v>
      </c>
      <c r="X1627" s="15" t="s">
        <v>97</v>
      </c>
      <c r="Y1627" s="15">
        <v>0</v>
      </c>
      <c r="Z1627" s="15" t="s">
        <v>74</v>
      </c>
      <c r="AC1627" s="15" t="s">
        <v>9291</v>
      </c>
      <c r="AD1627" s="15" t="s">
        <v>9292</v>
      </c>
      <c r="AE1627" s="15" t="s">
        <v>9293</v>
      </c>
      <c r="AF1627" s="15" t="s">
        <v>9350</v>
      </c>
      <c r="AG1627" s="15" t="s">
        <v>9350</v>
      </c>
    </row>
    <row r="1628" spans="1:33" x14ac:dyDescent="0.45">
      <c r="A1628" s="15">
        <v>1001620</v>
      </c>
      <c r="B1628" s="15" t="s">
        <v>26</v>
      </c>
      <c r="C1628" s="18">
        <v>1756004279</v>
      </c>
      <c r="D1628" s="15">
        <v>600</v>
      </c>
      <c r="E1628" s="15" t="s">
        <v>70</v>
      </c>
      <c r="F1628" s="15" t="s">
        <v>15253</v>
      </c>
      <c r="G1628" s="15" t="s">
        <v>29</v>
      </c>
      <c r="H1628" s="15" t="s">
        <v>7625</v>
      </c>
      <c r="I1628" s="15" t="s">
        <v>7626</v>
      </c>
      <c r="J1628" s="15" t="s">
        <v>7624</v>
      </c>
      <c r="K1628" s="15" t="s">
        <v>32</v>
      </c>
      <c r="L1628" s="15">
        <v>968780256</v>
      </c>
      <c r="M1628" s="15">
        <v>968780256</v>
      </c>
      <c r="N1628" s="15" t="s">
        <v>7627</v>
      </c>
      <c r="O1628" s="15" t="s">
        <v>7628</v>
      </c>
      <c r="P1628" s="15">
        <v>36570</v>
      </c>
      <c r="Q1628" s="15" t="s">
        <v>35</v>
      </c>
      <c r="R1628" s="15" t="s">
        <v>36</v>
      </c>
      <c r="S1628" s="15" t="s">
        <v>7629</v>
      </c>
      <c r="T1628" s="15" t="s">
        <v>15361</v>
      </c>
      <c r="W1628" s="15" t="s">
        <v>7630</v>
      </c>
      <c r="X1628" s="15" t="s">
        <v>97</v>
      </c>
      <c r="Y1628" s="15">
        <v>0</v>
      </c>
      <c r="Z1628" s="15" t="s">
        <v>677</v>
      </c>
      <c r="AC1628" s="15" t="s">
        <v>9291</v>
      </c>
      <c r="AD1628" s="15" t="s">
        <v>9295</v>
      </c>
      <c r="AE1628" s="15" t="s">
        <v>9302</v>
      </c>
      <c r="AF1628" s="15" t="s">
        <v>5096</v>
      </c>
      <c r="AG1628" s="15" t="s">
        <v>9312</v>
      </c>
    </row>
    <row r="1629" spans="1:33" x14ac:dyDescent="0.45">
      <c r="A1629" s="15">
        <v>1001621</v>
      </c>
      <c r="B1629" s="15" t="s">
        <v>26</v>
      </c>
      <c r="C1629" s="18">
        <v>1722459466</v>
      </c>
      <c r="D1629" s="15">
        <v>5000</v>
      </c>
      <c r="E1629" s="15" t="s">
        <v>70</v>
      </c>
      <c r="F1629" s="15" t="s">
        <v>15253</v>
      </c>
      <c r="G1629" s="15" t="s">
        <v>29</v>
      </c>
      <c r="H1629" s="15" t="s">
        <v>2267</v>
      </c>
      <c r="I1629" s="15" t="s">
        <v>7632</v>
      </c>
      <c r="J1629" s="15" t="s">
        <v>7631</v>
      </c>
      <c r="K1629" s="15" t="s">
        <v>32</v>
      </c>
      <c r="L1629" s="15">
        <v>3500109</v>
      </c>
      <c r="M1629" s="15">
        <v>980664507</v>
      </c>
      <c r="N1629" s="15" t="s">
        <v>2797</v>
      </c>
      <c r="O1629" s="15" t="s">
        <v>7633</v>
      </c>
      <c r="P1629" s="15">
        <v>31904</v>
      </c>
      <c r="Q1629" s="15" t="s">
        <v>58</v>
      </c>
      <c r="R1629" s="15" t="s">
        <v>59</v>
      </c>
      <c r="S1629" s="15" t="s">
        <v>1353</v>
      </c>
      <c r="T1629" s="15" t="s">
        <v>15324</v>
      </c>
      <c r="U1629" s="15" t="s">
        <v>7634</v>
      </c>
      <c r="V1629" s="15">
        <v>980664507</v>
      </c>
      <c r="W1629" s="15" t="s">
        <v>7633</v>
      </c>
      <c r="X1629" s="15" t="s">
        <v>97</v>
      </c>
      <c r="Y1629" s="15">
        <v>0</v>
      </c>
      <c r="Z1629" s="15" t="s">
        <v>677</v>
      </c>
      <c r="AA1629" s="15" t="s">
        <v>677</v>
      </c>
      <c r="AB1629" s="15">
        <v>44515</v>
      </c>
      <c r="AC1629" s="15" t="s">
        <v>9291</v>
      </c>
      <c r="AD1629" s="15" t="s">
        <v>9295</v>
      </c>
      <c r="AE1629" s="15" t="s">
        <v>9293</v>
      </c>
      <c r="AF1629" s="15" t="s">
        <v>511</v>
      </c>
      <c r="AG1629" s="15" t="s">
        <v>9347</v>
      </c>
    </row>
    <row r="1630" spans="1:33" x14ac:dyDescent="0.45">
      <c r="A1630" s="15">
        <v>1001622</v>
      </c>
      <c r="B1630" s="15" t="s">
        <v>26</v>
      </c>
      <c r="C1630" s="18">
        <v>603533118</v>
      </c>
      <c r="D1630" s="15">
        <v>920</v>
      </c>
      <c r="E1630" s="15" t="s">
        <v>28</v>
      </c>
      <c r="F1630" s="15" t="s">
        <v>15253</v>
      </c>
      <c r="G1630" s="15" t="s">
        <v>29</v>
      </c>
      <c r="H1630" s="15" t="s">
        <v>2130</v>
      </c>
      <c r="I1630" s="15" t="s">
        <v>7636</v>
      </c>
      <c r="J1630" s="15" t="s">
        <v>7635</v>
      </c>
      <c r="K1630" s="15" t="s">
        <v>32</v>
      </c>
      <c r="L1630" s="15">
        <v>984300430</v>
      </c>
      <c r="M1630" s="15" t="s">
        <v>33</v>
      </c>
      <c r="N1630" s="15" t="s">
        <v>33</v>
      </c>
      <c r="O1630" s="15" t="s">
        <v>7637</v>
      </c>
      <c r="P1630" s="15">
        <v>29869</v>
      </c>
      <c r="Q1630" s="15" t="s">
        <v>58</v>
      </c>
      <c r="R1630" s="15" t="s">
        <v>36</v>
      </c>
      <c r="S1630" s="15" t="s">
        <v>829</v>
      </c>
      <c r="T1630" s="15" t="s">
        <v>15314</v>
      </c>
      <c r="W1630" s="15" t="s">
        <v>34</v>
      </c>
      <c r="X1630" s="15" t="s">
        <v>97</v>
      </c>
      <c r="Y1630" s="15">
        <v>3</v>
      </c>
      <c r="Z1630" s="15" t="s">
        <v>4384</v>
      </c>
      <c r="AC1630" s="15" t="s">
        <v>9291</v>
      </c>
      <c r="AD1630" s="15" t="s">
        <v>9295</v>
      </c>
      <c r="AE1630" s="15" t="s">
        <v>9293</v>
      </c>
      <c r="AF1630" s="15" t="s">
        <v>9343</v>
      </c>
      <c r="AG1630" s="15" t="s">
        <v>9343</v>
      </c>
    </row>
    <row r="1631" spans="1:33" x14ac:dyDescent="0.45">
      <c r="A1631" s="15">
        <v>1001623</v>
      </c>
      <c r="B1631" s="15" t="s">
        <v>26</v>
      </c>
      <c r="C1631" s="18">
        <v>1722660766</v>
      </c>
      <c r="D1631" s="15">
        <v>0</v>
      </c>
      <c r="E1631" s="15" t="s">
        <v>70</v>
      </c>
      <c r="F1631" s="15" t="s">
        <v>15253</v>
      </c>
      <c r="G1631" s="15" t="s">
        <v>29</v>
      </c>
      <c r="H1631" s="15" t="s">
        <v>7639</v>
      </c>
      <c r="I1631" s="15" t="s">
        <v>7640</v>
      </c>
      <c r="J1631" s="15" t="s">
        <v>7638</v>
      </c>
      <c r="K1631" s="15" t="s">
        <v>32</v>
      </c>
      <c r="L1631" s="15" t="s">
        <v>33</v>
      </c>
      <c r="M1631" s="15" t="s">
        <v>33</v>
      </c>
      <c r="N1631" s="15" t="s">
        <v>33</v>
      </c>
      <c r="O1631" s="15" t="s">
        <v>34</v>
      </c>
      <c r="P1631" s="15">
        <v>33704</v>
      </c>
      <c r="Q1631" s="15" t="s">
        <v>58</v>
      </c>
      <c r="R1631" s="15" t="s">
        <v>36</v>
      </c>
      <c r="S1631" s="15" t="s">
        <v>279</v>
      </c>
      <c r="T1631" s="15" t="s">
        <v>15324</v>
      </c>
      <c r="W1631" s="15" t="s">
        <v>34</v>
      </c>
      <c r="X1631" s="15" t="s">
        <v>39</v>
      </c>
      <c r="Y1631" s="15">
        <v>0</v>
      </c>
      <c r="Z1631" s="15" t="s">
        <v>609</v>
      </c>
      <c r="AC1631" s="15" t="s">
        <v>9291</v>
      </c>
      <c r="AD1631" s="15" t="s">
        <v>9292</v>
      </c>
      <c r="AE1631" s="15" t="s">
        <v>9302</v>
      </c>
      <c r="AF1631" s="15" t="s">
        <v>5096</v>
      </c>
      <c r="AG1631" s="15" t="s">
        <v>9435</v>
      </c>
    </row>
    <row r="1632" spans="1:33" x14ac:dyDescent="0.45">
      <c r="A1632" s="15">
        <v>1001624</v>
      </c>
      <c r="B1632" s="15" t="s">
        <v>26</v>
      </c>
      <c r="C1632" s="18">
        <v>1711539831</v>
      </c>
      <c r="D1632" s="15">
        <v>700</v>
      </c>
      <c r="E1632" s="15" t="s">
        <v>28</v>
      </c>
      <c r="F1632" s="15" t="s">
        <v>15253</v>
      </c>
      <c r="G1632" s="15" t="s">
        <v>29</v>
      </c>
      <c r="H1632" s="15" t="s">
        <v>2267</v>
      </c>
      <c r="I1632" s="15" t="s">
        <v>7642</v>
      </c>
      <c r="J1632" s="15" t="s">
        <v>7641</v>
      </c>
      <c r="K1632" s="15" t="s">
        <v>32</v>
      </c>
      <c r="L1632" s="15">
        <v>983883251</v>
      </c>
      <c r="M1632" s="15" t="s">
        <v>33</v>
      </c>
      <c r="N1632" s="15" t="s">
        <v>33</v>
      </c>
      <c r="O1632" s="15" t="s">
        <v>7643</v>
      </c>
      <c r="P1632" s="15">
        <v>26121</v>
      </c>
      <c r="Q1632" s="15" t="s">
        <v>58</v>
      </c>
      <c r="R1632" s="15" t="s">
        <v>59</v>
      </c>
      <c r="S1632" s="15" t="s">
        <v>279</v>
      </c>
      <c r="T1632" s="15" t="s">
        <v>15324</v>
      </c>
      <c r="W1632" s="15" t="s">
        <v>34</v>
      </c>
      <c r="X1632" s="15" t="s">
        <v>39</v>
      </c>
      <c r="Y1632" s="15">
        <v>0</v>
      </c>
      <c r="Z1632" s="15" t="s">
        <v>609</v>
      </c>
      <c r="AC1632" s="15" t="s">
        <v>9291</v>
      </c>
      <c r="AD1632" s="15" t="s">
        <v>9292</v>
      </c>
      <c r="AE1632" s="15" t="s">
        <v>9293</v>
      </c>
      <c r="AF1632" s="15" t="s">
        <v>9369</v>
      </c>
      <c r="AG1632" s="15" t="s">
        <v>9380</v>
      </c>
    </row>
    <row r="1633" spans="1:33" x14ac:dyDescent="0.45">
      <c r="A1633" s="15">
        <v>1001625</v>
      </c>
      <c r="B1633" s="15" t="s">
        <v>26</v>
      </c>
      <c r="C1633" s="18">
        <v>1707211981</v>
      </c>
      <c r="D1633" s="15">
        <v>450</v>
      </c>
      <c r="E1633" s="15" t="s">
        <v>28</v>
      </c>
      <c r="F1633" s="15" t="s">
        <v>15253</v>
      </c>
      <c r="G1633" s="15" t="s">
        <v>29</v>
      </c>
      <c r="H1633" s="15" t="s">
        <v>7645</v>
      </c>
      <c r="I1633" s="15" t="s">
        <v>7646</v>
      </c>
      <c r="J1633" s="15" t="s">
        <v>7644</v>
      </c>
      <c r="K1633" s="15" t="s">
        <v>32</v>
      </c>
      <c r="L1633" s="15">
        <v>985706598</v>
      </c>
      <c r="M1633" s="15" t="s">
        <v>33</v>
      </c>
      <c r="N1633" s="15" t="s">
        <v>33</v>
      </c>
      <c r="O1633" s="15" t="s">
        <v>7647</v>
      </c>
      <c r="P1633" s="15">
        <v>22475</v>
      </c>
      <c r="Q1633" s="15" t="s">
        <v>58</v>
      </c>
      <c r="R1633" s="15" t="s">
        <v>59</v>
      </c>
      <c r="S1633" s="15" t="s">
        <v>7648</v>
      </c>
      <c r="T1633" s="15" t="s">
        <v>15314</v>
      </c>
      <c r="U1633" s="15" t="s">
        <v>7649</v>
      </c>
      <c r="W1633" s="15" t="s">
        <v>7647</v>
      </c>
      <c r="X1633" s="15" t="s">
        <v>97</v>
      </c>
      <c r="Y1633" s="15">
        <v>2</v>
      </c>
      <c r="Z1633" s="15" t="s">
        <v>74</v>
      </c>
      <c r="AA1633" s="15" t="s">
        <v>74</v>
      </c>
      <c r="AB1633" s="15">
        <v>44515</v>
      </c>
      <c r="AC1633" s="15" t="s">
        <v>9291</v>
      </c>
      <c r="AD1633" s="15" t="s">
        <v>9292</v>
      </c>
      <c r="AE1633" s="15" t="s">
        <v>9293</v>
      </c>
      <c r="AF1633" s="15" t="s">
        <v>9343</v>
      </c>
      <c r="AG1633" s="15" t="s">
        <v>9343</v>
      </c>
    </row>
    <row r="1634" spans="1:33" x14ac:dyDescent="0.45">
      <c r="A1634" s="15">
        <v>1001626</v>
      </c>
      <c r="B1634" s="15" t="s">
        <v>26</v>
      </c>
      <c r="C1634" s="18">
        <v>1723258495</v>
      </c>
      <c r="D1634" s="15">
        <v>600</v>
      </c>
      <c r="E1634" s="15" t="s">
        <v>70</v>
      </c>
      <c r="F1634" s="15" t="s">
        <v>15253</v>
      </c>
      <c r="G1634" s="15" t="s">
        <v>29</v>
      </c>
      <c r="H1634" s="15" t="s">
        <v>631</v>
      </c>
      <c r="I1634" s="15" t="s">
        <v>7651</v>
      </c>
      <c r="J1634" s="15" t="s">
        <v>7650</v>
      </c>
      <c r="K1634" s="15" t="s">
        <v>32</v>
      </c>
      <c r="L1634" s="15">
        <v>968720557</v>
      </c>
      <c r="M1634" s="15">
        <v>968720557</v>
      </c>
      <c r="N1634" s="15" t="s">
        <v>33</v>
      </c>
      <c r="O1634" s="15" t="s">
        <v>7652</v>
      </c>
      <c r="P1634" s="15">
        <v>33337</v>
      </c>
      <c r="Q1634" s="15" t="s">
        <v>35</v>
      </c>
      <c r="R1634" s="15" t="s">
        <v>36</v>
      </c>
      <c r="S1634" s="15" t="s">
        <v>160</v>
      </c>
      <c r="T1634" s="15" t="s">
        <v>15307</v>
      </c>
      <c r="U1634" s="15" t="s">
        <v>7653</v>
      </c>
      <c r="V1634" s="15">
        <v>968720557</v>
      </c>
      <c r="W1634" s="15" t="s">
        <v>7654</v>
      </c>
      <c r="X1634" s="15" t="s">
        <v>39</v>
      </c>
      <c r="Y1634" s="15">
        <v>0</v>
      </c>
      <c r="Z1634" s="15" t="s">
        <v>609</v>
      </c>
      <c r="AA1634" s="15" t="s">
        <v>677</v>
      </c>
      <c r="AB1634" s="15">
        <v>44520</v>
      </c>
      <c r="AC1634" s="15" t="s">
        <v>9291</v>
      </c>
      <c r="AD1634" s="15" t="s">
        <v>9292</v>
      </c>
      <c r="AE1634" s="15" t="s">
        <v>9302</v>
      </c>
      <c r="AF1634" s="15" t="s">
        <v>5096</v>
      </c>
      <c r="AG1634" s="15" t="s">
        <v>9426</v>
      </c>
    </row>
    <row r="1635" spans="1:33" x14ac:dyDescent="0.45">
      <c r="A1635" s="15">
        <v>1001627</v>
      </c>
      <c r="B1635" s="15" t="s">
        <v>26</v>
      </c>
      <c r="C1635" s="18">
        <v>1753922234</v>
      </c>
      <c r="D1635" s="15">
        <v>400</v>
      </c>
      <c r="E1635" s="15" t="s">
        <v>70</v>
      </c>
      <c r="F1635" s="15" t="s">
        <v>15253</v>
      </c>
      <c r="G1635" s="15" t="s">
        <v>29</v>
      </c>
      <c r="H1635" s="15" t="s">
        <v>7656</v>
      </c>
      <c r="I1635" s="15" t="s">
        <v>7657</v>
      </c>
      <c r="J1635" s="15" t="s">
        <v>7655</v>
      </c>
      <c r="K1635" s="15" t="s">
        <v>32</v>
      </c>
      <c r="L1635" s="15">
        <v>991724234</v>
      </c>
      <c r="M1635" s="15">
        <v>981047079</v>
      </c>
      <c r="N1635" s="15" t="s">
        <v>7658</v>
      </c>
      <c r="O1635" s="15" t="s">
        <v>7659</v>
      </c>
      <c r="P1635" s="15">
        <v>36549</v>
      </c>
      <c r="Q1635" s="15" t="s">
        <v>35</v>
      </c>
      <c r="R1635" s="15" t="s">
        <v>59</v>
      </c>
      <c r="S1635" s="15" t="s">
        <v>1446</v>
      </c>
      <c r="T1635" s="15" t="s">
        <v>15349</v>
      </c>
      <c r="U1635" s="15" t="s">
        <v>7660</v>
      </c>
      <c r="V1635" s="15">
        <v>991724234</v>
      </c>
      <c r="W1635" s="15" t="s">
        <v>7661</v>
      </c>
      <c r="X1635" s="15" t="s">
        <v>39</v>
      </c>
      <c r="Y1635" s="15">
        <v>0</v>
      </c>
      <c r="Z1635" s="15" t="s">
        <v>677</v>
      </c>
      <c r="AA1635" s="15" t="s">
        <v>677</v>
      </c>
      <c r="AB1635" s="15">
        <v>44518</v>
      </c>
      <c r="AC1635" s="15" t="s">
        <v>9291</v>
      </c>
      <c r="AD1635" s="15" t="s">
        <v>9292</v>
      </c>
      <c r="AE1635" s="15" t="s">
        <v>9302</v>
      </c>
      <c r="AF1635" s="15" t="s">
        <v>5096</v>
      </c>
      <c r="AG1635" s="15" t="s">
        <v>9495</v>
      </c>
    </row>
    <row r="1636" spans="1:33" x14ac:dyDescent="0.45">
      <c r="A1636" s="15">
        <v>1001628</v>
      </c>
      <c r="B1636" s="15" t="s">
        <v>26</v>
      </c>
      <c r="C1636" s="18">
        <v>1707024566</v>
      </c>
      <c r="D1636" s="15">
        <v>750</v>
      </c>
      <c r="E1636" s="15" t="s">
        <v>70</v>
      </c>
      <c r="F1636" s="15" t="s">
        <v>15253</v>
      </c>
      <c r="G1636" s="15" t="s">
        <v>29</v>
      </c>
      <c r="H1636" s="15" t="s">
        <v>7663</v>
      </c>
      <c r="I1636" s="15" t="s">
        <v>7664</v>
      </c>
      <c r="J1636" s="15" t="s">
        <v>7662</v>
      </c>
      <c r="K1636" s="15" t="s">
        <v>32</v>
      </c>
      <c r="L1636" s="15">
        <v>999445772</v>
      </c>
      <c r="M1636" s="15">
        <v>999445772</v>
      </c>
      <c r="N1636" s="15" t="s">
        <v>33</v>
      </c>
      <c r="O1636" s="15" t="s">
        <v>7665</v>
      </c>
      <c r="P1636" s="15">
        <v>23367</v>
      </c>
      <c r="Q1636" s="15" t="s">
        <v>409</v>
      </c>
      <c r="R1636" s="15" t="s">
        <v>59</v>
      </c>
      <c r="S1636" s="15" t="s">
        <v>7666</v>
      </c>
      <c r="T1636" s="15" t="s">
        <v>15341</v>
      </c>
      <c r="U1636" s="15" t="s">
        <v>7667</v>
      </c>
      <c r="V1636" s="15">
        <v>999445772</v>
      </c>
      <c r="W1636" s="15" t="s">
        <v>7668</v>
      </c>
      <c r="X1636" s="15" t="s">
        <v>97</v>
      </c>
      <c r="Y1636" s="15">
        <v>0</v>
      </c>
      <c r="Z1636" s="15" t="s">
        <v>677</v>
      </c>
      <c r="AA1636" s="15" t="s">
        <v>677</v>
      </c>
      <c r="AB1636" s="15">
        <v>44515</v>
      </c>
      <c r="AC1636" s="15" t="s">
        <v>9291</v>
      </c>
      <c r="AD1636" s="15" t="s">
        <v>9295</v>
      </c>
      <c r="AE1636" s="15" t="s">
        <v>9363</v>
      </c>
      <c r="AF1636" s="15" t="s">
        <v>9364</v>
      </c>
      <c r="AG1636" s="15" t="s">
        <v>9566</v>
      </c>
    </row>
    <row r="1637" spans="1:33" x14ac:dyDescent="0.45">
      <c r="A1637" s="15">
        <v>1001629</v>
      </c>
      <c r="B1637" s="15" t="s">
        <v>26</v>
      </c>
      <c r="C1637" s="18">
        <v>1707224232</v>
      </c>
      <c r="D1637" s="15">
        <v>400</v>
      </c>
      <c r="E1637" s="15" t="s">
        <v>70</v>
      </c>
      <c r="F1637" s="15" t="s">
        <v>15253</v>
      </c>
      <c r="G1637" s="15" t="s">
        <v>29</v>
      </c>
      <c r="H1637" s="15" t="s">
        <v>7670</v>
      </c>
      <c r="I1637" s="15" t="s">
        <v>7671</v>
      </c>
      <c r="J1637" s="15" t="s">
        <v>7669</v>
      </c>
      <c r="K1637" s="15" t="s">
        <v>32</v>
      </c>
      <c r="L1637" s="15">
        <v>993001433</v>
      </c>
      <c r="M1637" s="15">
        <v>993001433</v>
      </c>
      <c r="N1637" s="15" t="s">
        <v>33</v>
      </c>
      <c r="O1637" s="15" t="s">
        <v>7672</v>
      </c>
      <c r="P1637" s="15">
        <v>16025</v>
      </c>
      <c r="Q1637" s="15" t="s">
        <v>58</v>
      </c>
      <c r="R1637" s="15" t="s">
        <v>36</v>
      </c>
      <c r="S1637" s="15" t="s">
        <v>160</v>
      </c>
      <c r="T1637" s="15" t="s">
        <v>15307</v>
      </c>
      <c r="U1637" s="15" t="s">
        <v>33</v>
      </c>
      <c r="V1637" s="15" t="s">
        <v>33</v>
      </c>
      <c r="W1637" s="15" t="s">
        <v>7673</v>
      </c>
      <c r="X1637" s="15" t="s">
        <v>39</v>
      </c>
      <c r="Y1637" s="15">
        <v>0</v>
      </c>
      <c r="Z1637" s="15" t="s">
        <v>677</v>
      </c>
      <c r="AA1637" s="15" t="s">
        <v>677</v>
      </c>
      <c r="AB1637" s="15">
        <v>44532</v>
      </c>
      <c r="AC1637" s="15" t="s">
        <v>9291</v>
      </c>
      <c r="AD1637" s="15" t="s">
        <v>9295</v>
      </c>
      <c r="AE1637" s="15" t="s">
        <v>9513</v>
      </c>
      <c r="AF1637" s="15" t="s">
        <v>9462</v>
      </c>
      <c r="AG1637" s="15" t="s">
        <v>9534</v>
      </c>
    </row>
    <row r="1638" spans="1:33" x14ac:dyDescent="0.45">
      <c r="A1638" s="15">
        <v>1001630</v>
      </c>
      <c r="B1638" s="15" t="s">
        <v>26</v>
      </c>
      <c r="C1638" s="18">
        <v>600827638</v>
      </c>
      <c r="D1638" s="15">
        <v>400</v>
      </c>
      <c r="E1638" s="15" t="s">
        <v>70</v>
      </c>
      <c r="F1638" s="15" t="s">
        <v>15253</v>
      </c>
      <c r="G1638" s="15" t="s">
        <v>29</v>
      </c>
      <c r="H1638" s="15" t="s">
        <v>7675</v>
      </c>
      <c r="I1638" s="15" t="s">
        <v>1023</v>
      </c>
      <c r="J1638" s="15" t="s">
        <v>7674</v>
      </c>
      <c r="K1638" s="15" t="s">
        <v>32</v>
      </c>
      <c r="L1638" s="15">
        <v>999908221</v>
      </c>
      <c r="M1638" s="15">
        <v>999908221</v>
      </c>
      <c r="N1638" s="15" t="s">
        <v>33</v>
      </c>
      <c r="O1638" s="15" t="s">
        <v>7676</v>
      </c>
      <c r="P1638" s="15">
        <v>18906</v>
      </c>
      <c r="Q1638" s="15" t="s">
        <v>35</v>
      </c>
      <c r="R1638" s="15" t="s">
        <v>36</v>
      </c>
      <c r="S1638" s="15" t="s">
        <v>3471</v>
      </c>
      <c r="T1638" s="15" t="s">
        <v>15324</v>
      </c>
      <c r="W1638" s="15" t="s">
        <v>7676</v>
      </c>
      <c r="X1638" s="15" t="s">
        <v>97</v>
      </c>
      <c r="Y1638" s="15">
        <v>0</v>
      </c>
      <c r="Z1638" s="15" t="s">
        <v>677</v>
      </c>
      <c r="AC1638" s="15" t="s">
        <v>9291</v>
      </c>
      <c r="AD1638" s="15" t="s">
        <v>9329</v>
      </c>
      <c r="AE1638" s="15" t="s">
        <v>9302</v>
      </c>
      <c r="AF1638" s="15" t="s">
        <v>5096</v>
      </c>
      <c r="AG1638" s="15" t="s">
        <v>9407</v>
      </c>
    </row>
    <row r="1639" spans="1:33" x14ac:dyDescent="0.45">
      <c r="A1639" s="15">
        <v>1001631</v>
      </c>
      <c r="B1639" s="15" t="s">
        <v>26</v>
      </c>
      <c r="C1639" s="18">
        <v>705011120</v>
      </c>
      <c r="D1639" s="15">
        <v>0</v>
      </c>
      <c r="E1639" s="15" t="s">
        <v>70</v>
      </c>
      <c r="F1639" s="15" t="s">
        <v>15253</v>
      </c>
      <c r="G1639" s="15" t="s">
        <v>29</v>
      </c>
      <c r="H1639" s="15" t="s">
        <v>826</v>
      </c>
      <c r="I1639" s="15" t="s">
        <v>7678</v>
      </c>
      <c r="J1639" s="15" t="s">
        <v>7677</v>
      </c>
      <c r="K1639" s="15" t="s">
        <v>32</v>
      </c>
      <c r="L1639" s="15">
        <v>991741688</v>
      </c>
      <c r="M1639" s="15">
        <v>991741688</v>
      </c>
      <c r="N1639" s="15" t="s">
        <v>33</v>
      </c>
      <c r="O1639" s="15" t="s">
        <v>34</v>
      </c>
      <c r="P1639" s="15">
        <v>31350</v>
      </c>
      <c r="Q1639" s="15" t="s">
        <v>409</v>
      </c>
      <c r="R1639" s="15" t="s">
        <v>36</v>
      </c>
      <c r="S1639" s="15" t="s">
        <v>160</v>
      </c>
      <c r="T1639" s="15" t="s">
        <v>15307</v>
      </c>
      <c r="U1639" s="15" t="s">
        <v>33</v>
      </c>
      <c r="V1639" s="15" t="s">
        <v>33</v>
      </c>
      <c r="W1639" s="15" t="s">
        <v>34</v>
      </c>
      <c r="X1639" s="15" t="s">
        <v>39</v>
      </c>
      <c r="Y1639" s="15">
        <v>0</v>
      </c>
      <c r="Z1639" s="15" t="s">
        <v>677</v>
      </c>
      <c r="AC1639" s="15" t="s">
        <v>9291</v>
      </c>
      <c r="AD1639" s="15" t="s">
        <v>9292</v>
      </c>
      <c r="AE1639" s="15" t="s">
        <v>9302</v>
      </c>
      <c r="AF1639" s="15" t="s">
        <v>5096</v>
      </c>
      <c r="AG1639" s="15" t="s">
        <v>9312</v>
      </c>
    </row>
    <row r="1640" spans="1:33" x14ac:dyDescent="0.45">
      <c r="A1640" s="15">
        <v>1001632</v>
      </c>
      <c r="B1640" s="15" t="s">
        <v>26</v>
      </c>
      <c r="C1640" s="18">
        <v>1760101715</v>
      </c>
      <c r="D1640" s="15">
        <v>2000</v>
      </c>
      <c r="E1640" s="15" t="s">
        <v>1895</v>
      </c>
      <c r="F1640" s="15" t="s">
        <v>15254</v>
      </c>
      <c r="G1640" s="15" t="s">
        <v>29</v>
      </c>
      <c r="H1640" s="15" t="s">
        <v>7680</v>
      </c>
      <c r="I1640" s="15" t="s">
        <v>7681</v>
      </c>
      <c r="J1640" s="15" t="s">
        <v>7679</v>
      </c>
      <c r="K1640" s="15" t="s">
        <v>32</v>
      </c>
      <c r="L1640" s="15">
        <v>963163072</v>
      </c>
      <c r="M1640" s="15">
        <v>963163072</v>
      </c>
      <c r="N1640" s="15" t="s">
        <v>7682</v>
      </c>
      <c r="O1640" s="15" t="s">
        <v>7683</v>
      </c>
      <c r="P1640" s="15">
        <v>33149</v>
      </c>
      <c r="Q1640" s="15" t="s">
        <v>35</v>
      </c>
      <c r="R1640" s="15" t="s">
        <v>36</v>
      </c>
      <c r="S1640" s="15" t="s">
        <v>160</v>
      </c>
      <c r="T1640" s="15" t="s">
        <v>15307</v>
      </c>
      <c r="U1640" s="15" t="s">
        <v>33</v>
      </c>
      <c r="V1640" s="15">
        <v>978953169</v>
      </c>
      <c r="W1640" s="15" t="s">
        <v>7684</v>
      </c>
      <c r="X1640" s="15" t="s">
        <v>39</v>
      </c>
      <c r="Y1640" s="15">
        <v>0</v>
      </c>
      <c r="Z1640" s="15" t="s">
        <v>677</v>
      </c>
      <c r="AA1640" s="15" t="s">
        <v>677</v>
      </c>
      <c r="AB1640" s="15">
        <v>44516</v>
      </c>
      <c r="AC1640" s="15" t="s">
        <v>9291</v>
      </c>
      <c r="AD1640" s="15" t="s">
        <v>9295</v>
      </c>
      <c r="AE1640" s="15" t="s">
        <v>9302</v>
      </c>
      <c r="AF1640" s="15" t="s">
        <v>5096</v>
      </c>
      <c r="AG1640" s="15" t="s">
        <v>9371</v>
      </c>
    </row>
    <row r="1641" spans="1:33" x14ac:dyDescent="0.45">
      <c r="A1641" s="15">
        <v>1001633</v>
      </c>
      <c r="B1641" s="15" t="s">
        <v>26</v>
      </c>
      <c r="C1641" s="18">
        <v>1714777651</v>
      </c>
      <c r="D1641" s="15">
        <v>1200</v>
      </c>
      <c r="E1641" s="15" t="s">
        <v>70</v>
      </c>
      <c r="F1641" s="15" t="s">
        <v>15253</v>
      </c>
      <c r="G1641" s="15" t="s">
        <v>29</v>
      </c>
      <c r="H1641" s="15" t="s">
        <v>2753</v>
      </c>
      <c r="I1641" s="15" t="s">
        <v>7686</v>
      </c>
      <c r="J1641" s="15" t="s">
        <v>7685</v>
      </c>
      <c r="K1641" s="15" t="s">
        <v>32</v>
      </c>
      <c r="L1641" s="15">
        <v>2681401</v>
      </c>
      <c r="M1641" s="15">
        <v>979821255</v>
      </c>
      <c r="N1641" s="15" t="s">
        <v>7687</v>
      </c>
      <c r="O1641" s="15" t="s">
        <v>7688</v>
      </c>
      <c r="P1641" s="15">
        <v>28464</v>
      </c>
      <c r="Q1641" s="15" t="s">
        <v>58</v>
      </c>
      <c r="R1641" s="15" t="s">
        <v>36</v>
      </c>
      <c r="S1641" s="15" t="s">
        <v>7689</v>
      </c>
      <c r="T1641" s="15" t="s">
        <v>15356</v>
      </c>
      <c r="V1641" s="15">
        <v>979821255</v>
      </c>
      <c r="W1641" s="15" t="s">
        <v>34</v>
      </c>
      <c r="X1641" s="15" t="s">
        <v>39</v>
      </c>
      <c r="Y1641" s="15">
        <v>0</v>
      </c>
      <c r="Z1641" s="15" t="s">
        <v>677</v>
      </c>
      <c r="AC1641" s="15" t="s">
        <v>9291</v>
      </c>
      <c r="AD1641" s="15" t="s">
        <v>9292</v>
      </c>
      <c r="AE1641" s="15" t="s">
        <v>9302</v>
      </c>
      <c r="AF1641" s="15" t="s">
        <v>5096</v>
      </c>
      <c r="AG1641" s="15" t="s">
        <v>9366</v>
      </c>
    </row>
    <row r="1642" spans="1:33" x14ac:dyDescent="0.45">
      <c r="A1642" s="15">
        <v>1001634</v>
      </c>
      <c r="B1642" s="15" t="s">
        <v>26</v>
      </c>
      <c r="C1642" s="18">
        <v>2100393384</v>
      </c>
      <c r="D1642" s="15">
        <v>2000</v>
      </c>
      <c r="E1642" s="15" t="s">
        <v>70</v>
      </c>
      <c r="F1642" s="15" t="s">
        <v>15253</v>
      </c>
      <c r="G1642" s="15" t="s">
        <v>29</v>
      </c>
      <c r="H1642" s="15" t="s">
        <v>1659</v>
      </c>
      <c r="I1642" s="15" t="s">
        <v>674</v>
      </c>
      <c r="J1642" s="15" t="s">
        <v>7690</v>
      </c>
      <c r="K1642" s="15" t="s">
        <v>32</v>
      </c>
      <c r="L1642" s="15">
        <v>939214113</v>
      </c>
      <c r="M1642" s="15">
        <v>939214113</v>
      </c>
      <c r="N1642" s="15" t="s">
        <v>7691</v>
      </c>
      <c r="O1642" s="15" t="s">
        <v>7692</v>
      </c>
      <c r="P1642" s="15">
        <v>31113</v>
      </c>
      <c r="Q1642" s="15" t="s">
        <v>35</v>
      </c>
      <c r="R1642" s="15" t="s">
        <v>36</v>
      </c>
      <c r="S1642" s="15" t="s">
        <v>620</v>
      </c>
      <c r="T1642" s="15" t="s">
        <v>15324</v>
      </c>
      <c r="W1642" s="15" t="s">
        <v>7693</v>
      </c>
      <c r="X1642" s="15" t="s">
        <v>97</v>
      </c>
      <c r="Y1642" s="15">
        <v>0</v>
      </c>
      <c r="Z1642" s="15" t="s">
        <v>677</v>
      </c>
      <c r="AC1642" s="15" t="s">
        <v>9291</v>
      </c>
      <c r="AD1642" s="15" t="s">
        <v>9295</v>
      </c>
      <c r="AE1642" s="15" t="s">
        <v>9293</v>
      </c>
      <c r="AF1642" s="15" t="s">
        <v>511</v>
      </c>
      <c r="AG1642" s="15" t="s">
        <v>9347</v>
      </c>
    </row>
    <row r="1643" spans="1:33" x14ac:dyDescent="0.45">
      <c r="A1643" s="15">
        <v>1001635</v>
      </c>
      <c r="B1643" s="15" t="s">
        <v>26</v>
      </c>
      <c r="C1643" s="18">
        <v>1725529810</v>
      </c>
      <c r="D1643" s="15">
        <v>1200</v>
      </c>
      <c r="E1643" s="15" t="s">
        <v>70</v>
      </c>
      <c r="F1643" s="15" t="s">
        <v>15253</v>
      </c>
      <c r="G1643" s="15" t="s">
        <v>29</v>
      </c>
      <c r="H1643" s="15" t="s">
        <v>7695</v>
      </c>
      <c r="I1643" s="15" t="s">
        <v>5288</v>
      </c>
      <c r="J1643" s="15" t="s">
        <v>7694</v>
      </c>
      <c r="K1643" s="15" t="s">
        <v>32</v>
      </c>
      <c r="L1643" s="15">
        <v>981088888</v>
      </c>
      <c r="M1643" s="15" t="s">
        <v>33</v>
      </c>
      <c r="N1643" s="15" t="s">
        <v>33</v>
      </c>
      <c r="O1643" s="15" t="s">
        <v>7696</v>
      </c>
      <c r="P1643" s="15">
        <v>34157</v>
      </c>
      <c r="Q1643" s="15" t="s">
        <v>35</v>
      </c>
      <c r="R1643" s="15" t="s">
        <v>59</v>
      </c>
      <c r="S1643" s="15" t="s">
        <v>51</v>
      </c>
      <c r="T1643" s="15" t="s">
        <v>51</v>
      </c>
      <c r="W1643" s="15" t="s">
        <v>34</v>
      </c>
      <c r="X1643" s="15" t="s">
        <v>39</v>
      </c>
      <c r="Y1643" s="15">
        <v>0</v>
      </c>
      <c r="Z1643" s="15" t="s">
        <v>609</v>
      </c>
      <c r="AC1643" s="15" t="s">
        <v>9291</v>
      </c>
      <c r="AD1643" s="15" t="s">
        <v>9357</v>
      </c>
      <c r="AE1643" s="15" t="s">
        <v>9302</v>
      </c>
      <c r="AF1643" s="15" t="s">
        <v>5096</v>
      </c>
      <c r="AG1643" s="15" t="s">
        <v>9353</v>
      </c>
    </row>
    <row r="1644" spans="1:33" x14ac:dyDescent="0.45">
      <c r="A1644" s="15">
        <v>1001636</v>
      </c>
      <c r="B1644" s="15" t="s">
        <v>26</v>
      </c>
      <c r="C1644" s="18">
        <v>1750954354</v>
      </c>
      <c r="D1644" s="15">
        <v>300</v>
      </c>
      <c r="E1644" s="15" t="s">
        <v>70</v>
      </c>
      <c r="F1644" s="15" t="s">
        <v>15253</v>
      </c>
      <c r="G1644" s="15" t="s">
        <v>29</v>
      </c>
      <c r="H1644" s="15" t="s">
        <v>7698</v>
      </c>
      <c r="I1644" s="15" t="s">
        <v>3824</v>
      </c>
      <c r="J1644" s="15" t="s">
        <v>7697</v>
      </c>
      <c r="K1644" s="15" t="s">
        <v>32</v>
      </c>
      <c r="L1644" s="15">
        <v>96949987</v>
      </c>
      <c r="M1644" s="15">
        <v>96949987</v>
      </c>
      <c r="N1644" s="15" t="s">
        <v>33</v>
      </c>
      <c r="O1644" s="15" t="s">
        <v>7699</v>
      </c>
      <c r="P1644" s="15">
        <v>36371</v>
      </c>
      <c r="Q1644" s="15" t="s">
        <v>35</v>
      </c>
      <c r="R1644" s="15" t="s">
        <v>59</v>
      </c>
      <c r="S1644" s="15" t="s">
        <v>160</v>
      </c>
      <c r="T1644" s="15" t="s">
        <v>15307</v>
      </c>
      <c r="U1644" s="15" t="s">
        <v>33</v>
      </c>
      <c r="V1644" s="15" t="s">
        <v>33</v>
      </c>
      <c r="W1644" s="15" t="s">
        <v>34</v>
      </c>
      <c r="X1644" s="15" t="s">
        <v>39</v>
      </c>
      <c r="Y1644" s="15">
        <v>0</v>
      </c>
      <c r="Z1644" s="15" t="s">
        <v>677</v>
      </c>
      <c r="AC1644" s="15" t="s">
        <v>9291</v>
      </c>
      <c r="AD1644" s="15" t="s">
        <v>9292</v>
      </c>
      <c r="AE1644" s="15" t="s">
        <v>9302</v>
      </c>
      <c r="AF1644" s="15" t="s">
        <v>5096</v>
      </c>
      <c r="AG1644" s="15" t="s">
        <v>9312</v>
      </c>
    </row>
    <row r="1645" spans="1:33" x14ac:dyDescent="0.45">
      <c r="A1645" s="15">
        <v>1001637</v>
      </c>
      <c r="B1645" s="15" t="s">
        <v>26</v>
      </c>
      <c r="C1645" s="18">
        <v>1760625432</v>
      </c>
      <c r="D1645" s="15">
        <v>600</v>
      </c>
      <c r="E1645" s="15" t="s">
        <v>70</v>
      </c>
      <c r="F1645" s="15" t="s">
        <v>15253</v>
      </c>
      <c r="G1645" s="15" t="s">
        <v>29</v>
      </c>
      <c r="H1645" s="15" t="s">
        <v>7701</v>
      </c>
      <c r="I1645" s="15" t="s">
        <v>7702</v>
      </c>
      <c r="J1645" s="15" t="s">
        <v>7700</v>
      </c>
      <c r="K1645" s="15" t="s">
        <v>32</v>
      </c>
      <c r="L1645" s="15">
        <v>962759345</v>
      </c>
      <c r="M1645" s="15">
        <v>962759345</v>
      </c>
      <c r="N1645" s="15" t="s">
        <v>33</v>
      </c>
      <c r="O1645" s="15" t="s">
        <v>7703</v>
      </c>
      <c r="P1645" s="15">
        <v>31809</v>
      </c>
      <c r="Q1645" s="15" t="s">
        <v>35</v>
      </c>
      <c r="R1645" s="15" t="s">
        <v>36</v>
      </c>
      <c r="S1645" s="15" t="s">
        <v>255</v>
      </c>
      <c r="T1645" s="15" t="s">
        <v>15325</v>
      </c>
      <c r="U1645" s="15" t="s">
        <v>7704</v>
      </c>
      <c r="V1645" s="15">
        <v>962759345</v>
      </c>
      <c r="W1645" s="15" t="s">
        <v>7705</v>
      </c>
      <c r="X1645" s="15" t="s">
        <v>39</v>
      </c>
      <c r="Y1645" s="15">
        <v>0</v>
      </c>
      <c r="Z1645" s="15" t="s">
        <v>677</v>
      </c>
      <c r="AA1645" s="15" t="s">
        <v>677</v>
      </c>
      <c r="AB1645" s="15">
        <v>44516</v>
      </c>
      <c r="AC1645" s="15" t="s">
        <v>9291</v>
      </c>
      <c r="AD1645" s="15" t="s">
        <v>9295</v>
      </c>
      <c r="AE1645" s="15" t="s">
        <v>9302</v>
      </c>
      <c r="AF1645" s="15" t="s">
        <v>5096</v>
      </c>
      <c r="AG1645" s="15" t="s">
        <v>9399</v>
      </c>
    </row>
    <row r="1646" spans="1:33" x14ac:dyDescent="0.45">
      <c r="A1646" s="15">
        <v>1001638</v>
      </c>
      <c r="B1646" s="15" t="s">
        <v>26</v>
      </c>
      <c r="C1646" s="18">
        <v>1713263307</v>
      </c>
      <c r="D1646" s="15">
        <v>1200</v>
      </c>
      <c r="E1646" s="15" t="s">
        <v>70</v>
      </c>
      <c r="F1646" s="15" t="s">
        <v>15253</v>
      </c>
      <c r="G1646" s="15" t="s">
        <v>29</v>
      </c>
      <c r="H1646" s="15" t="s">
        <v>597</v>
      </c>
      <c r="I1646" s="15" t="s">
        <v>5728</v>
      </c>
      <c r="J1646" s="15" t="s">
        <v>7706</v>
      </c>
      <c r="K1646" s="15" t="s">
        <v>32</v>
      </c>
      <c r="L1646" s="15">
        <v>961481374</v>
      </c>
      <c r="M1646" s="15">
        <v>961481374</v>
      </c>
      <c r="N1646" s="15" t="s">
        <v>33</v>
      </c>
      <c r="O1646" s="15" t="s">
        <v>7707</v>
      </c>
      <c r="P1646" s="15">
        <v>28622</v>
      </c>
      <c r="Q1646" s="15" t="s">
        <v>58</v>
      </c>
      <c r="R1646" s="15" t="s">
        <v>36</v>
      </c>
      <c r="S1646" s="15" t="s">
        <v>7708</v>
      </c>
      <c r="T1646" s="15" t="s">
        <v>15350</v>
      </c>
      <c r="U1646" s="15" t="s">
        <v>7709</v>
      </c>
      <c r="V1646" s="15">
        <v>961481374</v>
      </c>
      <c r="W1646" s="15" t="s">
        <v>7710</v>
      </c>
      <c r="X1646" s="15" t="s">
        <v>39</v>
      </c>
      <c r="Y1646" s="15">
        <v>0</v>
      </c>
      <c r="Z1646" s="15" t="s">
        <v>677</v>
      </c>
      <c r="AA1646" s="15" t="s">
        <v>677</v>
      </c>
      <c r="AB1646" s="15">
        <v>44516</v>
      </c>
      <c r="AC1646" s="15" t="s">
        <v>9291</v>
      </c>
      <c r="AD1646" s="15" t="s">
        <v>9292</v>
      </c>
      <c r="AE1646" s="15" t="s">
        <v>9302</v>
      </c>
      <c r="AF1646" s="15" t="s">
        <v>5096</v>
      </c>
      <c r="AG1646" s="15" t="s">
        <v>9435</v>
      </c>
    </row>
    <row r="1647" spans="1:33" x14ac:dyDescent="0.45">
      <c r="A1647" s="15">
        <v>1001639</v>
      </c>
      <c r="B1647" s="15" t="s">
        <v>26</v>
      </c>
      <c r="C1647" s="18">
        <v>1709196834</v>
      </c>
      <c r="D1647" s="15">
        <v>400</v>
      </c>
      <c r="E1647" s="15" t="s">
        <v>70</v>
      </c>
      <c r="F1647" s="15" t="s">
        <v>15253</v>
      </c>
      <c r="G1647" s="15" t="s">
        <v>29</v>
      </c>
      <c r="H1647" s="15" t="s">
        <v>7712</v>
      </c>
      <c r="I1647" s="15" t="s">
        <v>7713</v>
      </c>
      <c r="J1647" s="15" t="s">
        <v>7711</v>
      </c>
      <c r="K1647" s="15" t="s">
        <v>32</v>
      </c>
      <c r="L1647" s="15">
        <v>987477768</v>
      </c>
      <c r="M1647" s="15">
        <v>987477768</v>
      </c>
      <c r="N1647" s="15" t="s">
        <v>7714</v>
      </c>
      <c r="O1647" s="15" t="s">
        <v>7715</v>
      </c>
      <c r="P1647" s="15">
        <v>25825</v>
      </c>
      <c r="Q1647" s="15" t="s">
        <v>58</v>
      </c>
      <c r="R1647" s="15" t="s">
        <v>36</v>
      </c>
      <c r="S1647" s="15" t="s">
        <v>1821</v>
      </c>
      <c r="T1647" s="15" t="s">
        <v>15362</v>
      </c>
      <c r="W1647" s="15" t="s">
        <v>7715</v>
      </c>
      <c r="X1647" s="15" t="s">
        <v>97</v>
      </c>
      <c r="Y1647" s="15">
        <v>0</v>
      </c>
      <c r="Z1647" s="15" t="s">
        <v>677</v>
      </c>
      <c r="AC1647" s="15" t="s">
        <v>9291</v>
      </c>
      <c r="AD1647" s="15" t="s">
        <v>9292</v>
      </c>
      <c r="AE1647" s="15" t="s">
        <v>9302</v>
      </c>
      <c r="AF1647" s="15" t="s">
        <v>5096</v>
      </c>
      <c r="AG1647" s="15" t="s">
        <v>9312</v>
      </c>
    </row>
    <row r="1648" spans="1:33" x14ac:dyDescent="0.45">
      <c r="A1648" s="15">
        <v>1001640</v>
      </c>
      <c r="B1648" s="15" t="s">
        <v>26</v>
      </c>
      <c r="C1648" s="18">
        <v>1717346033</v>
      </c>
      <c r="D1648" s="15">
        <v>600</v>
      </c>
      <c r="E1648" s="15" t="s">
        <v>70</v>
      </c>
      <c r="F1648" s="15" t="s">
        <v>15253</v>
      </c>
      <c r="G1648" s="15" t="s">
        <v>29</v>
      </c>
      <c r="H1648" s="15" t="s">
        <v>7717</v>
      </c>
      <c r="I1648" s="15" t="s">
        <v>7718</v>
      </c>
      <c r="J1648" s="15" t="s">
        <v>7716</v>
      </c>
      <c r="K1648" s="15" t="s">
        <v>32</v>
      </c>
      <c r="L1648" s="15">
        <v>984592555</v>
      </c>
      <c r="M1648" s="15">
        <v>984592555</v>
      </c>
      <c r="N1648" s="15" t="s">
        <v>7719</v>
      </c>
      <c r="O1648" s="15" t="s">
        <v>7720</v>
      </c>
      <c r="P1648" s="15">
        <v>35191</v>
      </c>
      <c r="Q1648" s="15" t="s">
        <v>35</v>
      </c>
      <c r="R1648" s="15" t="s">
        <v>36</v>
      </c>
      <c r="S1648" s="15" t="s">
        <v>79</v>
      </c>
      <c r="T1648" s="15" t="s">
        <v>79</v>
      </c>
      <c r="W1648" s="15" t="s">
        <v>7721</v>
      </c>
      <c r="X1648" s="15" t="s">
        <v>97</v>
      </c>
      <c r="Y1648" s="15">
        <v>0</v>
      </c>
      <c r="Z1648" s="15" t="s">
        <v>677</v>
      </c>
      <c r="AC1648" s="15" t="s">
        <v>9291</v>
      </c>
      <c r="AD1648" s="15" t="s">
        <v>9329</v>
      </c>
      <c r="AE1648" s="15" t="s">
        <v>9302</v>
      </c>
      <c r="AF1648" s="15" t="s">
        <v>5096</v>
      </c>
      <c r="AG1648" s="15" t="s">
        <v>9457</v>
      </c>
    </row>
    <row r="1649" spans="1:33" x14ac:dyDescent="0.45">
      <c r="A1649" s="15">
        <v>1001641</v>
      </c>
      <c r="B1649" s="15" t="s">
        <v>1800</v>
      </c>
      <c r="C1649" s="18">
        <v>1793135374001</v>
      </c>
      <c r="D1649" s="15">
        <v>2500</v>
      </c>
      <c r="E1649" s="15" t="s">
        <v>70</v>
      </c>
      <c r="F1649" s="15" t="s">
        <v>15253</v>
      </c>
      <c r="G1649" s="15" t="s">
        <v>1801</v>
      </c>
      <c r="H1649" s="15" t="s">
        <v>7722</v>
      </c>
      <c r="I1649" s="15" t="s">
        <v>7723</v>
      </c>
      <c r="J1649" s="15" t="s">
        <v>7724</v>
      </c>
      <c r="K1649" s="15" t="s">
        <v>32</v>
      </c>
      <c r="L1649" s="15">
        <v>5138755</v>
      </c>
      <c r="M1649" s="15">
        <v>969323335</v>
      </c>
      <c r="N1649" s="15" t="s">
        <v>7725</v>
      </c>
      <c r="O1649" s="15" t="s">
        <v>7726</v>
      </c>
      <c r="P1649" s="15">
        <v>31699</v>
      </c>
      <c r="Q1649" s="15" t="s">
        <v>58</v>
      </c>
      <c r="R1649" s="15" t="s">
        <v>59</v>
      </c>
      <c r="S1649" s="15" t="s">
        <v>6567</v>
      </c>
      <c r="T1649" s="15" t="s">
        <v>15351</v>
      </c>
      <c r="W1649" s="15" t="s">
        <v>7726</v>
      </c>
      <c r="X1649" s="15" t="s">
        <v>97</v>
      </c>
      <c r="Y1649" s="15">
        <v>0</v>
      </c>
      <c r="Z1649" s="15" t="s">
        <v>677</v>
      </c>
      <c r="AA1649" s="15" t="s">
        <v>677</v>
      </c>
      <c r="AB1649" s="15">
        <v>44518</v>
      </c>
      <c r="AC1649" s="15" t="s">
        <v>9291</v>
      </c>
      <c r="AD1649" s="15" t="s">
        <v>9296</v>
      </c>
      <c r="AE1649" s="15" t="s">
        <v>9302</v>
      </c>
      <c r="AF1649" s="15" t="s">
        <v>5096</v>
      </c>
      <c r="AG1649" s="15" t="s">
        <v>9311</v>
      </c>
    </row>
    <row r="1650" spans="1:33" x14ac:dyDescent="0.45">
      <c r="A1650" s="15">
        <v>1001642</v>
      </c>
      <c r="B1650" s="15" t="s">
        <v>26</v>
      </c>
      <c r="C1650" s="18">
        <v>1722640628</v>
      </c>
      <c r="D1650" s="15">
        <v>650</v>
      </c>
      <c r="E1650" s="15" t="s">
        <v>70</v>
      </c>
      <c r="F1650" s="15" t="s">
        <v>15253</v>
      </c>
      <c r="G1650" s="15" t="s">
        <v>29</v>
      </c>
      <c r="H1650" s="15" t="s">
        <v>7728</v>
      </c>
      <c r="I1650" s="15" t="s">
        <v>6806</v>
      </c>
      <c r="J1650" s="15" t="s">
        <v>7727</v>
      </c>
      <c r="K1650" s="15" t="s">
        <v>32</v>
      </c>
      <c r="L1650" s="15">
        <v>984663817</v>
      </c>
      <c r="M1650" s="15" t="s">
        <v>33</v>
      </c>
      <c r="N1650" s="15" t="s">
        <v>33</v>
      </c>
      <c r="O1650" s="15" t="s">
        <v>7729</v>
      </c>
      <c r="P1650" s="15">
        <v>34013</v>
      </c>
      <c r="Q1650" s="15" t="s">
        <v>35</v>
      </c>
      <c r="R1650" s="15" t="s">
        <v>59</v>
      </c>
      <c r="S1650" s="15" t="s">
        <v>573</v>
      </c>
      <c r="T1650" s="15" t="s">
        <v>573</v>
      </c>
      <c r="U1650" s="15" t="s">
        <v>7730</v>
      </c>
      <c r="V1650" s="15">
        <v>2645637</v>
      </c>
      <c r="W1650" s="15" t="s">
        <v>7731</v>
      </c>
      <c r="X1650" s="15" t="s">
        <v>97</v>
      </c>
      <c r="Y1650" s="15">
        <v>1</v>
      </c>
      <c r="Z1650" s="15" t="s">
        <v>677</v>
      </c>
      <c r="AA1650" s="15" t="s">
        <v>665</v>
      </c>
      <c r="AB1650" s="15">
        <v>44537</v>
      </c>
      <c r="AC1650" s="15" t="s">
        <v>9291</v>
      </c>
      <c r="AD1650" s="15" t="s">
        <v>9292</v>
      </c>
      <c r="AE1650" s="15" t="s">
        <v>9302</v>
      </c>
      <c r="AF1650" s="15" t="s">
        <v>5096</v>
      </c>
      <c r="AG1650" s="15" t="s">
        <v>9383</v>
      </c>
    </row>
    <row r="1651" spans="1:33" x14ac:dyDescent="0.45">
      <c r="A1651" s="15">
        <v>1001643</v>
      </c>
      <c r="B1651" s="15" t="s">
        <v>26</v>
      </c>
      <c r="C1651" s="18">
        <v>606327567</v>
      </c>
      <c r="D1651" s="15">
        <v>0</v>
      </c>
      <c r="E1651" s="15" t="s">
        <v>70</v>
      </c>
      <c r="F1651" s="15" t="s">
        <v>15253</v>
      </c>
      <c r="G1651" s="15" t="s">
        <v>29</v>
      </c>
      <c r="H1651" s="15" t="s">
        <v>7733</v>
      </c>
      <c r="I1651" s="15" t="s">
        <v>7734</v>
      </c>
      <c r="J1651" s="15" t="s">
        <v>7732</v>
      </c>
      <c r="K1651" s="15" t="s">
        <v>32</v>
      </c>
      <c r="L1651" s="15">
        <v>0</v>
      </c>
      <c r="M1651" s="15">
        <v>0</v>
      </c>
      <c r="N1651" s="15" t="s">
        <v>33</v>
      </c>
      <c r="O1651" s="15" t="s">
        <v>7735</v>
      </c>
      <c r="P1651" s="15">
        <v>37059</v>
      </c>
      <c r="Q1651" s="15" t="s">
        <v>35</v>
      </c>
      <c r="R1651" s="15" t="s">
        <v>59</v>
      </c>
      <c r="S1651" s="15" t="s">
        <v>160</v>
      </c>
      <c r="T1651" s="15" t="s">
        <v>15307</v>
      </c>
      <c r="U1651" s="15" t="s">
        <v>33</v>
      </c>
      <c r="V1651" s="15" t="s">
        <v>33</v>
      </c>
      <c r="W1651" s="15" t="s">
        <v>34</v>
      </c>
      <c r="X1651" s="15" t="s">
        <v>39</v>
      </c>
      <c r="Y1651" s="15">
        <v>0</v>
      </c>
      <c r="Z1651" s="15" t="s">
        <v>677</v>
      </c>
      <c r="AC1651" s="15" t="s">
        <v>9291</v>
      </c>
      <c r="AD1651" s="15" t="s">
        <v>9292</v>
      </c>
      <c r="AE1651" s="15" t="s">
        <v>9293</v>
      </c>
      <c r="AF1651" s="15" t="s">
        <v>9369</v>
      </c>
      <c r="AG1651" s="15" t="s">
        <v>9395</v>
      </c>
    </row>
    <row r="1652" spans="1:33" x14ac:dyDescent="0.45">
      <c r="A1652" s="15">
        <v>1001644</v>
      </c>
      <c r="B1652" s="15" t="s">
        <v>26</v>
      </c>
      <c r="C1652" s="18">
        <v>1725238412</v>
      </c>
      <c r="D1652" s="15">
        <v>300</v>
      </c>
      <c r="E1652" s="15" t="s">
        <v>70</v>
      </c>
      <c r="F1652" s="15" t="s">
        <v>15253</v>
      </c>
      <c r="G1652" s="15" t="s">
        <v>29</v>
      </c>
      <c r="H1652" s="15" t="s">
        <v>7737</v>
      </c>
      <c r="I1652" s="15" t="s">
        <v>7738</v>
      </c>
      <c r="J1652" s="15" t="s">
        <v>7736</v>
      </c>
      <c r="K1652" s="15" t="s">
        <v>32</v>
      </c>
      <c r="L1652" s="15">
        <v>999905592</v>
      </c>
      <c r="M1652" s="15">
        <v>999905592</v>
      </c>
      <c r="N1652" s="15" t="s">
        <v>7739</v>
      </c>
      <c r="O1652" s="15" t="s">
        <v>7740</v>
      </c>
      <c r="P1652" s="15">
        <v>29392</v>
      </c>
      <c r="Q1652" s="15" t="s">
        <v>58</v>
      </c>
      <c r="R1652" s="15" t="s">
        <v>36</v>
      </c>
      <c r="S1652" s="15" t="s">
        <v>7741</v>
      </c>
      <c r="T1652" s="15" t="s">
        <v>15349</v>
      </c>
      <c r="W1652" s="15" t="s">
        <v>7742</v>
      </c>
      <c r="X1652" s="15" t="s">
        <v>97</v>
      </c>
      <c r="Y1652" s="15">
        <v>0</v>
      </c>
      <c r="Z1652" s="15" t="s">
        <v>677</v>
      </c>
      <c r="AC1652" s="15" t="s">
        <v>9291</v>
      </c>
      <c r="AD1652" s="15" t="s">
        <v>9292</v>
      </c>
      <c r="AE1652" s="15" t="s">
        <v>9302</v>
      </c>
      <c r="AF1652" s="15" t="s">
        <v>5096</v>
      </c>
      <c r="AG1652" s="15" t="s">
        <v>9426</v>
      </c>
    </row>
    <row r="1653" spans="1:33" x14ac:dyDescent="0.45">
      <c r="A1653" s="15">
        <v>1001645</v>
      </c>
      <c r="B1653" s="15" t="s">
        <v>26</v>
      </c>
      <c r="C1653" s="18">
        <v>1700128828</v>
      </c>
      <c r="D1653" s="15">
        <v>100</v>
      </c>
      <c r="E1653" s="15" t="s">
        <v>70</v>
      </c>
      <c r="F1653" s="15" t="s">
        <v>15253</v>
      </c>
      <c r="G1653" s="15" t="s">
        <v>29</v>
      </c>
      <c r="H1653" s="15" t="s">
        <v>1089</v>
      </c>
      <c r="I1653" s="15" t="s">
        <v>7744</v>
      </c>
      <c r="J1653" s="15" t="s">
        <v>7743</v>
      </c>
      <c r="K1653" s="15" t="s">
        <v>32</v>
      </c>
      <c r="L1653" s="15">
        <v>999206032</v>
      </c>
      <c r="M1653" s="15">
        <v>999206032</v>
      </c>
      <c r="N1653" s="15" t="s">
        <v>33</v>
      </c>
      <c r="O1653" s="15" t="s">
        <v>7745</v>
      </c>
      <c r="P1653" s="15">
        <v>16322</v>
      </c>
      <c r="Q1653" s="15" t="s">
        <v>35</v>
      </c>
      <c r="R1653" s="15" t="s">
        <v>36</v>
      </c>
      <c r="S1653" s="15" t="s">
        <v>7746</v>
      </c>
      <c r="T1653" s="15" t="s">
        <v>15341</v>
      </c>
      <c r="U1653" s="15" t="s">
        <v>1020</v>
      </c>
      <c r="V1653" s="15" t="s">
        <v>1020</v>
      </c>
      <c r="W1653" s="15" t="s">
        <v>34</v>
      </c>
      <c r="X1653" s="15" t="s">
        <v>97</v>
      </c>
      <c r="Y1653" s="15">
        <v>0</v>
      </c>
      <c r="Z1653" s="15" t="s">
        <v>677</v>
      </c>
      <c r="AC1653" s="15" t="s">
        <v>9291</v>
      </c>
      <c r="AD1653" s="15" t="s">
        <v>9292</v>
      </c>
      <c r="AE1653" s="15" t="s">
        <v>9302</v>
      </c>
      <c r="AF1653" s="15" t="s">
        <v>5096</v>
      </c>
      <c r="AG1653" s="15" t="s">
        <v>9312</v>
      </c>
    </row>
    <row r="1654" spans="1:33" x14ac:dyDescent="0.45">
      <c r="A1654" s="15">
        <v>1001646</v>
      </c>
      <c r="B1654" s="15" t="s">
        <v>26</v>
      </c>
      <c r="C1654" s="18">
        <v>2200502884</v>
      </c>
      <c r="D1654" s="15">
        <v>520</v>
      </c>
      <c r="E1654" s="15" t="s">
        <v>70</v>
      </c>
      <c r="F1654" s="15" t="s">
        <v>15253</v>
      </c>
      <c r="G1654" s="15" t="s">
        <v>29</v>
      </c>
      <c r="H1654" s="15" t="s">
        <v>7748</v>
      </c>
      <c r="I1654" s="15" t="s">
        <v>7749</v>
      </c>
      <c r="J1654" s="15" t="s">
        <v>7747</v>
      </c>
      <c r="K1654" s="15" t="s">
        <v>32</v>
      </c>
      <c r="L1654" s="15">
        <v>985212085</v>
      </c>
      <c r="M1654" s="15">
        <v>985212085</v>
      </c>
      <c r="N1654" s="15" t="s">
        <v>7750</v>
      </c>
      <c r="O1654" s="15" t="s">
        <v>7751</v>
      </c>
      <c r="P1654" s="15">
        <v>35932</v>
      </c>
      <c r="Q1654" s="15" t="s">
        <v>35</v>
      </c>
      <c r="R1654" s="15" t="s">
        <v>59</v>
      </c>
      <c r="S1654" s="15" t="s">
        <v>6367</v>
      </c>
      <c r="T1654" s="15" t="s">
        <v>15359</v>
      </c>
      <c r="W1654" s="15" t="s">
        <v>7752</v>
      </c>
      <c r="X1654" s="15" t="s">
        <v>97</v>
      </c>
      <c r="Y1654" s="15">
        <v>0</v>
      </c>
      <c r="Z1654" s="15" t="s">
        <v>677</v>
      </c>
      <c r="AC1654" s="15" t="s">
        <v>9291</v>
      </c>
      <c r="AD1654" s="15" t="s">
        <v>9292</v>
      </c>
      <c r="AE1654" s="15" t="s">
        <v>9539</v>
      </c>
      <c r="AF1654" s="15" t="s">
        <v>9567</v>
      </c>
      <c r="AG1654" s="15" t="s">
        <v>9567</v>
      </c>
    </row>
    <row r="1655" spans="1:33" x14ac:dyDescent="0.45">
      <c r="A1655" s="15">
        <v>1001647</v>
      </c>
      <c r="B1655" s="15" t="s">
        <v>26</v>
      </c>
      <c r="C1655" s="18">
        <v>1713123881</v>
      </c>
      <c r="D1655" s="15">
        <v>0</v>
      </c>
      <c r="E1655" s="15" t="s">
        <v>70</v>
      </c>
      <c r="F1655" s="15" t="s">
        <v>15253</v>
      </c>
      <c r="G1655" s="15" t="s">
        <v>29</v>
      </c>
      <c r="J1655" s="15" t="s">
        <v>2340</v>
      </c>
      <c r="Z1655" s="15" t="s">
        <v>677</v>
      </c>
      <c r="AC1655" s="15" t="s">
        <v>9291</v>
      </c>
      <c r="AD1655" s="15" t="s">
        <v>9292</v>
      </c>
      <c r="AE1655" s="15" t="s">
        <v>9302</v>
      </c>
      <c r="AF1655" s="15" t="s">
        <v>5096</v>
      </c>
      <c r="AG1655" s="15" t="s">
        <v>9359</v>
      </c>
    </row>
    <row r="1656" spans="1:33" x14ac:dyDescent="0.45">
      <c r="A1656" s="15">
        <v>1001648</v>
      </c>
      <c r="B1656" s="15" t="s">
        <v>26</v>
      </c>
      <c r="C1656" s="18">
        <v>1707452205</v>
      </c>
      <c r="D1656" s="15">
        <v>500</v>
      </c>
      <c r="E1656" s="15" t="s">
        <v>70</v>
      </c>
      <c r="F1656" s="15" t="s">
        <v>15253</v>
      </c>
      <c r="G1656" s="15" t="s">
        <v>29</v>
      </c>
      <c r="H1656" s="15" t="s">
        <v>7754</v>
      </c>
      <c r="I1656" s="15" t="s">
        <v>7755</v>
      </c>
      <c r="J1656" s="15" t="s">
        <v>7753</v>
      </c>
      <c r="K1656" s="15" t="s">
        <v>32</v>
      </c>
      <c r="L1656" s="15" t="s">
        <v>33</v>
      </c>
      <c r="M1656" s="15">
        <v>985682613</v>
      </c>
      <c r="N1656" s="15" t="s">
        <v>33</v>
      </c>
      <c r="O1656" s="15" t="s">
        <v>7756</v>
      </c>
      <c r="P1656" s="15">
        <v>21740</v>
      </c>
      <c r="Q1656" s="15" t="s">
        <v>58</v>
      </c>
      <c r="R1656" s="15" t="s">
        <v>59</v>
      </c>
      <c r="S1656" s="15" t="s">
        <v>1821</v>
      </c>
      <c r="T1656" s="15" t="s">
        <v>15362</v>
      </c>
      <c r="U1656" s="15" t="s">
        <v>7757</v>
      </c>
      <c r="V1656" s="15">
        <v>985682613</v>
      </c>
      <c r="W1656" s="15" t="s">
        <v>7758</v>
      </c>
      <c r="X1656" s="15" t="s">
        <v>39</v>
      </c>
      <c r="Y1656" s="15">
        <v>0</v>
      </c>
      <c r="Z1656" s="15" t="s">
        <v>677</v>
      </c>
      <c r="AA1656" s="15" t="s">
        <v>677</v>
      </c>
      <c r="AB1656" s="15">
        <v>44519</v>
      </c>
      <c r="AC1656" s="15" t="s">
        <v>9291</v>
      </c>
      <c r="AD1656" s="15" t="s">
        <v>9295</v>
      </c>
      <c r="AE1656" s="15" t="s">
        <v>9293</v>
      </c>
      <c r="AF1656" s="15" t="s">
        <v>9321</v>
      </c>
      <c r="AG1656" s="15" t="s">
        <v>9321</v>
      </c>
    </row>
    <row r="1657" spans="1:33" x14ac:dyDescent="0.45">
      <c r="A1657" s="15">
        <v>1001649</v>
      </c>
      <c r="B1657" s="15" t="s">
        <v>26</v>
      </c>
      <c r="C1657" s="18">
        <v>601646094</v>
      </c>
      <c r="D1657" s="15">
        <v>500</v>
      </c>
      <c r="E1657" s="15" t="s">
        <v>70</v>
      </c>
      <c r="F1657" s="15" t="s">
        <v>15253</v>
      </c>
      <c r="G1657" s="15" t="s">
        <v>29</v>
      </c>
      <c r="H1657" s="15" t="s">
        <v>7760</v>
      </c>
      <c r="I1657" s="15" t="s">
        <v>7761</v>
      </c>
      <c r="J1657" s="15" t="s">
        <v>7759</v>
      </c>
      <c r="K1657" s="15" t="s">
        <v>32</v>
      </c>
      <c r="L1657" s="15">
        <v>988495034</v>
      </c>
      <c r="M1657" s="15">
        <v>988495034</v>
      </c>
      <c r="N1657" s="15" t="s">
        <v>33</v>
      </c>
      <c r="O1657" s="15" t="s">
        <v>7762</v>
      </c>
      <c r="P1657" s="15">
        <v>22420</v>
      </c>
      <c r="Q1657" s="15" t="s">
        <v>409</v>
      </c>
      <c r="R1657" s="15" t="s">
        <v>36</v>
      </c>
      <c r="S1657" s="15" t="s">
        <v>348</v>
      </c>
      <c r="T1657" s="15" t="s">
        <v>15325</v>
      </c>
      <c r="U1657" s="15" t="s">
        <v>7763</v>
      </c>
      <c r="V1657" s="15">
        <v>988495034</v>
      </c>
      <c r="W1657" s="15" t="s">
        <v>7764</v>
      </c>
      <c r="X1657" s="15" t="s">
        <v>39</v>
      </c>
      <c r="Y1657" s="15">
        <v>0</v>
      </c>
      <c r="Z1657" s="15" t="s">
        <v>677</v>
      </c>
      <c r="AA1657" s="15" t="s">
        <v>665</v>
      </c>
      <c r="AB1657" s="15">
        <v>44624</v>
      </c>
      <c r="AC1657" s="15" t="s">
        <v>9291</v>
      </c>
      <c r="AD1657" s="15" t="s">
        <v>9295</v>
      </c>
      <c r="AE1657" s="15" t="s">
        <v>9293</v>
      </c>
      <c r="AF1657" s="15" t="s">
        <v>9369</v>
      </c>
      <c r="AG1657" s="15" t="s">
        <v>9390</v>
      </c>
    </row>
    <row r="1658" spans="1:33" x14ac:dyDescent="0.45">
      <c r="A1658" s="15">
        <v>1001650</v>
      </c>
      <c r="B1658" s="15" t="s">
        <v>26</v>
      </c>
      <c r="C1658" s="18">
        <v>1757961402</v>
      </c>
      <c r="D1658" s="15">
        <v>2000</v>
      </c>
      <c r="E1658" s="15" t="s">
        <v>70</v>
      </c>
      <c r="F1658" s="15" t="s">
        <v>15253</v>
      </c>
      <c r="G1658" s="15" t="s">
        <v>29</v>
      </c>
      <c r="H1658" s="15" t="s">
        <v>7766</v>
      </c>
      <c r="I1658" s="15" t="s">
        <v>7767</v>
      </c>
      <c r="J1658" s="15" t="s">
        <v>7765</v>
      </c>
      <c r="K1658" s="15" t="s">
        <v>32</v>
      </c>
      <c r="L1658" s="15">
        <v>994662345</v>
      </c>
      <c r="M1658" s="15">
        <v>994662345</v>
      </c>
      <c r="N1658" s="15" t="s">
        <v>7768</v>
      </c>
      <c r="O1658" s="15" t="s">
        <v>7769</v>
      </c>
      <c r="P1658" s="15">
        <v>29111</v>
      </c>
      <c r="Q1658" s="15" t="s">
        <v>35</v>
      </c>
      <c r="R1658" s="15" t="s">
        <v>59</v>
      </c>
      <c r="S1658" s="15" t="s">
        <v>2762</v>
      </c>
      <c r="T1658" s="15" t="s">
        <v>15340</v>
      </c>
      <c r="V1658" s="15">
        <v>994662345</v>
      </c>
      <c r="W1658" s="15" t="s">
        <v>7770</v>
      </c>
      <c r="X1658" s="15" t="s">
        <v>97</v>
      </c>
      <c r="Y1658" s="15">
        <v>2</v>
      </c>
      <c r="Z1658" s="15" t="s">
        <v>677</v>
      </c>
      <c r="AA1658" s="15" t="s">
        <v>677</v>
      </c>
      <c r="AB1658" s="15">
        <v>44520</v>
      </c>
      <c r="AC1658" s="15" t="s">
        <v>9291</v>
      </c>
      <c r="AD1658" s="15" t="s">
        <v>9296</v>
      </c>
      <c r="AE1658" s="15" t="s">
        <v>9302</v>
      </c>
      <c r="AF1658" s="15" t="s">
        <v>5096</v>
      </c>
      <c r="AG1658" s="15" t="s">
        <v>9457</v>
      </c>
    </row>
    <row r="1659" spans="1:33" x14ac:dyDescent="0.45">
      <c r="A1659" s="15">
        <v>1001651</v>
      </c>
      <c r="B1659" s="15" t="s">
        <v>26</v>
      </c>
      <c r="C1659" s="18">
        <v>1723598890</v>
      </c>
      <c r="D1659" s="15">
        <v>0</v>
      </c>
      <c r="E1659" s="15" t="s">
        <v>70</v>
      </c>
      <c r="F1659" s="15" t="s">
        <v>15253</v>
      </c>
      <c r="G1659" s="15" t="s">
        <v>29</v>
      </c>
      <c r="H1659" s="15" t="s">
        <v>7772</v>
      </c>
      <c r="I1659" s="15" t="s">
        <v>4551</v>
      </c>
      <c r="J1659" s="15" t="s">
        <v>7771</v>
      </c>
      <c r="K1659" s="15" t="s">
        <v>32</v>
      </c>
      <c r="L1659" s="15" t="s">
        <v>33</v>
      </c>
      <c r="M1659" s="15" t="s">
        <v>33</v>
      </c>
      <c r="N1659" s="15" t="s">
        <v>33</v>
      </c>
      <c r="O1659" s="15" t="s">
        <v>34</v>
      </c>
      <c r="P1659" s="15">
        <v>34255</v>
      </c>
      <c r="Q1659" s="15" t="s">
        <v>35</v>
      </c>
      <c r="R1659" s="15" t="s">
        <v>59</v>
      </c>
      <c r="S1659" s="15" t="s">
        <v>1934</v>
      </c>
      <c r="T1659" s="15" t="s">
        <v>15361</v>
      </c>
      <c r="U1659" s="15" t="s">
        <v>33</v>
      </c>
      <c r="V1659" s="15" t="s">
        <v>33</v>
      </c>
      <c r="W1659" s="15" t="s">
        <v>34</v>
      </c>
      <c r="X1659" s="15" t="s">
        <v>39</v>
      </c>
      <c r="Y1659" s="15">
        <v>0</v>
      </c>
      <c r="Z1659" s="15" t="s">
        <v>677</v>
      </c>
      <c r="AC1659" s="15" t="s">
        <v>9291</v>
      </c>
      <c r="AD1659" s="15" t="s">
        <v>9295</v>
      </c>
      <c r="AE1659" s="15" t="s">
        <v>9302</v>
      </c>
      <c r="AF1659" s="15" t="s">
        <v>5096</v>
      </c>
      <c r="AG1659" s="15" t="s">
        <v>9399</v>
      </c>
    </row>
    <row r="1660" spans="1:33" x14ac:dyDescent="0.45">
      <c r="A1660" s="15">
        <v>1001652</v>
      </c>
      <c r="B1660" s="15" t="s">
        <v>26</v>
      </c>
      <c r="C1660" s="18">
        <v>602018244</v>
      </c>
      <c r="D1660" s="15">
        <v>305</v>
      </c>
      <c r="E1660" s="15" t="s">
        <v>70</v>
      </c>
      <c r="F1660" s="15" t="s">
        <v>15253</v>
      </c>
      <c r="G1660" s="15" t="s">
        <v>29</v>
      </c>
      <c r="H1660" s="15" t="s">
        <v>7774</v>
      </c>
      <c r="I1660" s="15" t="s">
        <v>7775</v>
      </c>
      <c r="J1660" s="15" t="s">
        <v>7773</v>
      </c>
      <c r="K1660" s="15" t="s">
        <v>32</v>
      </c>
      <c r="L1660" s="15">
        <v>984160449</v>
      </c>
      <c r="M1660" s="15">
        <v>984160449</v>
      </c>
      <c r="N1660" s="15" t="s">
        <v>33</v>
      </c>
      <c r="O1660" s="15" t="s">
        <v>7776</v>
      </c>
      <c r="P1660" s="15">
        <v>23925</v>
      </c>
      <c r="Q1660" s="15" t="s">
        <v>58</v>
      </c>
      <c r="R1660" s="15" t="s">
        <v>36</v>
      </c>
      <c r="S1660" s="15" t="s">
        <v>143</v>
      </c>
      <c r="T1660" s="15" t="s">
        <v>15306</v>
      </c>
      <c r="W1660" s="15" t="s">
        <v>7777</v>
      </c>
      <c r="X1660" s="15" t="s">
        <v>97</v>
      </c>
      <c r="Y1660" s="15">
        <v>0</v>
      </c>
      <c r="Z1660" s="15" t="s">
        <v>74</v>
      </c>
      <c r="AA1660" s="15" t="s">
        <v>74</v>
      </c>
      <c r="AB1660" s="15">
        <v>44599</v>
      </c>
      <c r="AC1660" s="15" t="s">
        <v>9291</v>
      </c>
      <c r="AD1660" s="15" t="s">
        <v>9292</v>
      </c>
      <c r="AE1660" s="15" t="s">
        <v>9293</v>
      </c>
      <c r="AF1660" s="15" t="s">
        <v>9321</v>
      </c>
      <c r="AG1660" s="15" t="s">
        <v>9321</v>
      </c>
    </row>
    <row r="1661" spans="1:33" x14ac:dyDescent="0.45">
      <c r="A1661" s="15">
        <v>1001653</v>
      </c>
      <c r="B1661" s="15" t="s">
        <v>26</v>
      </c>
      <c r="C1661" s="18">
        <v>1724090384</v>
      </c>
      <c r="D1661" s="15">
        <v>500</v>
      </c>
      <c r="E1661" s="15" t="s">
        <v>70</v>
      </c>
      <c r="F1661" s="15" t="s">
        <v>15253</v>
      </c>
      <c r="G1661" s="15" t="s">
        <v>29</v>
      </c>
      <c r="H1661" s="15" t="s">
        <v>7779</v>
      </c>
      <c r="I1661" s="15" t="s">
        <v>7780</v>
      </c>
      <c r="J1661" s="15" t="s">
        <v>7778</v>
      </c>
      <c r="K1661" s="15" t="s">
        <v>32</v>
      </c>
      <c r="L1661" s="15">
        <v>989137793</v>
      </c>
      <c r="M1661" s="15">
        <v>989137793</v>
      </c>
      <c r="N1661" s="15" t="s">
        <v>7781</v>
      </c>
      <c r="O1661" s="15" t="s">
        <v>7782</v>
      </c>
      <c r="P1661" s="15">
        <v>34765</v>
      </c>
      <c r="Q1661" s="15" t="s">
        <v>35</v>
      </c>
      <c r="R1661" s="15" t="s">
        <v>59</v>
      </c>
      <c r="S1661" s="15" t="s">
        <v>7783</v>
      </c>
      <c r="T1661" s="15" t="s">
        <v>15337</v>
      </c>
      <c r="V1661" s="15">
        <v>997885298</v>
      </c>
      <c r="W1661" s="15" t="s">
        <v>7784</v>
      </c>
      <c r="X1661" s="15" t="s">
        <v>97</v>
      </c>
      <c r="Y1661" s="15">
        <v>0</v>
      </c>
      <c r="Z1661" s="15" t="s">
        <v>677</v>
      </c>
      <c r="AA1661" s="15" t="s">
        <v>677</v>
      </c>
      <c r="AB1661" s="15">
        <v>44522</v>
      </c>
      <c r="AC1661" s="15" t="s">
        <v>9291</v>
      </c>
      <c r="AD1661" s="15" t="s">
        <v>9292</v>
      </c>
      <c r="AE1661" s="15" t="s">
        <v>9459</v>
      </c>
      <c r="AF1661" s="15" t="s">
        <v>9460</v>
      </c>
      <c r="AG1661" s="15" t="s">
        <v>9461</v>
      </c>
    </row>
    <row r="1662" spans="1:33" x14ac:dyDescent="0.45">
      <c r="A1662" s="15">
        <v>1001654</v>
      </c>
      <c r="B1662" s="15" t="s">
        <v>26</v>
      </c>
      <c r="C1662" s="18">
        <v>601831894</v>
      </c>
      <c r="D1662" s="15">
        <v>1500</v>
      </c>
      <c r="E1662" s="15" t="s">
        <v>70</v>
      </c>
      <c r="F1662" s="15" t="s">
        <v>15253</v>
      </c>
      <c r="G1662" s="15" t="s">
        <v>29</v>
      </c>
      <c r="H1662" s="15" t="s">
        <v>7786</v>
      </c>
      <c r="I1662" s="15" t="s">
        <v>7787</v>
      </c>
      <c r="J1662" s="15" t="s">
        <v>7785</v>
      </c>
      <c r="K1662" s="15" t="s">
        <v>32</v>
      </c>
      <c r="L1662" s="15">
        <v>985052305</v>
      </c>
      <c r="M1662" s="15" t="s">
        <v>33</v>
      </c>
      <c r="N1662" s="15" t="s">
        <v>33</v>
      </c>
      <c r="O1662" s="15" t="s">
        <v>7788</v>
      </c>
      <c r="P1662" s="15">
        <v>23093</v>
      </c>
      <c r="Q1662" s="15" t="s">
        <v>58</v>
      </c>
      <c r="R1662" s="15" t="s">
        <v>36</v>
      </c>
      <c r="S1662" s="15" t="s">
        <v>348</v>
      </c>
      <c r="T1662" s="15" t="s">
        <v>15325</v>
      </c>
      <c r="W1662" s="15" t="s">
        <v>7623</v>
      </c>
      <c r="X1662" s="15" t="s">
        <v>97</v>
      </c>
      <c r="Y1662" s="15">
        <v>0</v>
      </c>
      <c r="Z1662" s="15" t="s">
        <v>74</v>
      </c>
      <c r="AC1662" s="15" t="s">
        <v>9291</v>
      </c>
      <c r="AD1662" s="15" t="s">
        <v>9295</v>
      </c>
      <c r="AE1662" s="15" t="s">
        <v>9293</v>
      </c>
      <c r="AF1662" s="15" t="s">
        <v>511</v>
      </c>
      <c r="AG1662" s="15" t="s">
        <v>9451</v>
      </c>
    </row>
    <row r="1663" spans="1:33" x14ac:dyDescent="0.45">
      <c r="A1663" s="15">
        <v>1001655</v>
      </c>
      <c r="B1663" s="15" t="s">
        <v>26</v>
      </c>
      <c r="C1663" s="18">
        <v>1718560111</v>
      </c>
      <c r="D1663" s="15">
        <v>5000</v>
      </c>
      <c r="E1663" s="15" t="s">
        <v>70</v>
      </c>
      <c r="F1663" s="15" t="s">
        <v>15253</v>
      </c>
      <c r="G1663" s="15" t="s">
        <v>29</v>
      </c>
      <c r="H1663" s="15" t="s">
        <v>4913</v>
      </c>
      <c r="I1663" s="15" t="s">
        <v>1549</v>
      </c>
      <c r="J1663" s="15" t="s">
        <v>7789</v>
      </c>
      <c r="K1663" s="15" t="s">
        <v>32</v>
      </c>
      <c r="L1663" s="15">
        <v>988131075</v>
      </c>
      <c r="M1663" s="15">
        <v>988131075</v>
      </c>
      <c r="N1663" s="15" t="s">
        <v>33</v>
      </c>
      <c r="O1663" s="15" t="s">
        <v>7790</v>
      </c>
      <c r="P1663" s="15">
        <v>31001</v>
      </c>
      <c r="Q1663" s="15" t="s">
        <v>35</v>
      </c>
      <c r="R1663" s="15" t="s">
        <v>59</v>
      </c>
      <c r="S1663" s="15" t="s">
        <v>279</v>
      </c>
      <c r="T1663" s="15" t="s">
        <v>15324</v>
      </c>
      <c r="U1663" s="15" t="s">
        <v>7791</v>
      </c>
      <c r="W1663" s="15" t="s">
        <v>7792</v>
      </c>
      <c r="X1663" s="15" t="s">
        <v>97</v>
      </c>
      <c r="Y1663" s="15">
        <v>0</v>
      </c>
      <c r="Z1663" s="15" t="s">
        <v>665</v>
      </c>
      <c r="AC1663" s="15" t="s">
        <v>9291</v>
      </c>
      <c r="AD1663" s="15" t="s">
        <v>9292</v>
      </c>
      <c r="AE1663" s="15" t="s">
        <v>9302</v>
      </c>
      <c r="AF1663" s="15" t="s">
        <v>5096</v>
      </c>
      <c r="AG1663" s="15" t="s">
        <v>9383</v>
      </c>
    </row>
    <row r="1664" spans="1:33" x14ac:dyDescent="0.45">
      <c r="A1664" s="15">
        <v>1001656</v>
      </c>
      <c r="B1664" s="15" t="s">
        <v>26</v>
      </c>
      <c r="C1664" s="18">
        <v>1726589920</v>
      </c>
      <c r="D1664" s="15">
        <v>400</v>
      </c>
      <c r="E1664" s="15" t="s">
        <v>70</v>
      </c>
      <c r="F1664" s="15" t="s">
        <v>15253</v>
      </c>
      <c r="G1664" s="15" t="s">
        <v>29</v>
      </c>
      <c r="H1664" s="15" t="s">
        <v>7794</v>
      </c>
      <c r="I1664" s="15" t="s">
        <v>7795</v>
      </c>
      <c r="J1664" s="15" t="s">
        <v>7793</v>
      </c>
      <c r="K1664" s="15" t="s">
        <v>32</v>
      </c>
      <c r="L1664" s="15">
        <v>990344035</v>
      </c>
      <c r="M1664" s="15">
        <v>990344035</v>
      </c>
      <c r="N1664" s="15" t="s">
        <v>4611</v>
      </c>
      <c r="O1664" s="15" t="s">
        <v>7796</v>
      </c>
      <c r="P1664" s="15">
        <v>35703</v>
      </c>
      <c r="Q1664" s="15" t="s">
        <v>35</v>
      </c>
      <c r="R1664" s="15" t="s">
        <v>36</v>
      </c>
      <c r="S1664" s="15" t="s">
        <v>279</v>
      </c>
      <c r="T1664" s="15" t="s">
        <v>15324</v>
      </c>
      <c r="V1664" s="15">
        <v>990344035</v>
      </c>
      <c r="W1664" s="15" t="s">
        <v>7796</v>
      </c>
      <c r="X1664" s="15" t="s">
        <v>97</v>
      </c>
      <c r="Y1664" s="15">
        <v>0</v>
      </c>
      <c r="Z1664" s="15" t="s">
        <v>677</v>
      </c>
      <c r="AA1664" s="15" t="s">
        <v>665</v>
      </c>
      <c r="AB1664" s="15">
        <v>44531</v>
      </c>
      <c r="AC1664" s="15" t="s">
        <v>9291</v>
      </c>
      <c r="AD1664" s="15" t="s">
        <v>9295</v>
      </c>
      <c r="AE1664" s="15" t="s">
        <v>9302</v>
      </c>
      <c r="AF1664" s="15" t="s">
        <v>5096</v>
      </c>
      <c r="AG1664" s="15" t="s">
        <v>9418</v>
      </c>
    </row>
    <row r="1665" spans="1:33" x14ac:dyDescent="0.45">
      <c r="A1665" s="15">
        <v>1001657</v>
      </c>
      <c r="B1665" s="15" t="s">
        <v>26</v>
      </c>
      <c r="C1665" s="18">
        <v>1702100395</v>
      </c>
      <c r="D1665" s="15">
        <v>500</v>
      </c>
      <c r="E1665" s="15" t="s">
        <v>70</v>
      </c>
      <c r="F1665" s="15" t="s">
        <v>15253</v>
      </c>
      <c r="G1665" s="15" t="s">
        <v>29</v>
      </c>
      <c r="H1665" s="15" t="s">
        <v>7798</v>
      </c>
      <c r="I1665" s="15" t="s">
        <v>7799</v>
      </c>
      <c r="J1665" s="15" t="s">
        <v>7797</v>
      </c>
      <c r="K1665" s="15" t="s">
        <v>32</v>
      </c>
      <c r="L1665" s="15">
        <v>3260664</v>
      </c>
      <c r="M1665" s="15">
        <v>3260664</v>
      </c>
      <c r="N1665" s="15" t="s">
        <v>33</v>
      </c>
      <c r="O1665" s="15" t="s">
        <v>7800</v>
      </c>
      <c r="P1665" s="15">
        <v>18152</v>
      </c>
      <c r="Q1665" s="15" t="s">
        <v>35</v>
      </c>
      <c r="R1665" s="15" t="s">
        <v>59</v>
      </c>
      <c r="S1665" s="15" t="s">
        <v>391</v>
      </c>
      <c r="T1665" s="15" t="s">
        <v>15325</v>
      </c>
      <c r="W1665" s="15" t="s">
        <v>7801</v>
      </c>
      <c r="X1665" s="15" t="s">
        <v>97</v>
      </c>
      <c r="Y1665" s="15">
        <v>0</v>
      </c>
      <c r="Z1665" s="15" t="s">
        <v>677</v>
      </c>
      <c r="AC1665" s="15" t="s">
        <v>9291</v>
      </c>
      <c r="AD1665" s="15" t="s">
        <v>9292</v>
      </c>
      <c r="AE1665" s="15" t="s">
        <v>9302</v>
      </c>
      <c r="AF1665" s="15" t="s">
        <v>5096</v>
      </c>
      <c r="AG1665" s="15" t="s">
        <v>1477</v>
      </c>
    </row>
    <row r="1666" spans="1:33" x14ac:dyDescent="0.45">
      <c r="A1666" s="15">
        <v>1001658</v>
      </c>
      <c r="B1666" s="15" t="s">
        <v>26</v>
      </c>
      <c r="C1666" s="18">
        <v>2200615140</v>
      </c>
      <c r="D1666" s="15">
        <v>1500</v>
      </c>
      <c r="E1666" s="15" t="s">
        <v>70</v>
      </c>
      <c r="F1666" s="15" t="s">
        <v>15253</v>
      </c>
      <c r="G1666" s="15" t="s">
        <v>29</v>
      </c>
      <c r="H1666" s="15" t="s">
        <v>7803</v>
      </c>
      <c r="I1666" s="15" t="s">
        <v>7804</v>
      </c>
      <c r="J1666" s="15" t="s">
        <v>7802</v>
      </c>
      <c r="K1666" s="15" t="s">
        <v>32</v>
      </c>
      <c r="L1666" s="15">
        <v>994733381</v>
      </c>
      <c r="M1666" s="15">
        <v>994733381</v>
      </c>
      <c r="N1666" s="15" t="s">
        <v>7805</v>
      </c>
      <c r="O1666" s="15" t="s">
        <v>7806</v>
      </c>
      <c r="P1666" s="15">
        <v>36541</v>
      </c>
      <c r="Q1666" s="15" t="s">
        <v>35</v>
      </c>
      <c r="R1666" s="15" t="s">
        <v>36</v>
      </c>
      <c r="S1666" s="15" t="s">
        <v>7807</v>
      </c>
      <c r="T1666" s="15" t="s">
        <v>15349</v>
      </c>
      <c r="W1666" s="15" t="s">
        <v>7808</v>
      </c>
      <c r="X1666" s="15" t="s">
        <v>39</v>
      </c>
      <c r="Y1666" s="15">
        <v>0</v>
      </c>
      <c r="Z1666" s="15" t="s">
        <v>677</v>
      </c>
      <c r="AC1666" s="15" t="s">
        <v>9291</v>
      </c>
      <c r="AD1666" s="15" t="s">
        <v>9296</v>
      </c>
      <c r="AE1666" s="15" t="s">
        <v>9539</v>
      </c>
      <c r="AF1666" s="15" t="s">
        <v>9539</v>
      </c>
      <c r="AG1666" s="15" t="s">
        <v>9568</v>
      </c>
    </row>
    <row r="1667" spans="1:33" x14ac:dyDescent="0.45">
      <c r="A1667" s="15">
        <v>1001659</v>
      </c>
      <c r="B1667" s="15" t="s">
        <v>26</v>
      </c>
      <c r="C1667" s="18">
        <v>1725850315</v>
      </c>
      <c r="D1667" s="15">
        <v>1000</v>
      </c>
      <c r="E1667" s="15" t="s">
        <v>70</v>
      </c>
      <c r="F1667" s="15" t="s">
        <v>15253</v>
      </c>
      <c r="G1667" s="15" t="s">
        <v>29</v>
      </c>
      <c r="H1667" s="15" t="s">
        <v>7810</v>
      </c>
      <c r="I1667" s="15" t="s">
        <v>7811</v>
      </c>
      <c r="J1667" s="15" t="s">
        <v>7809</v>
      </c>
      <c r="K1667" s="15" t="s">
        <v>32</v>
      </c>
      <c r="L1667" s="15">
        <v>987803618</v>
      </c>
      <c r="M1667" s="15">
        <v>987803618</v>
      </c>
      <c r="N1667" s="15" t="s">
        <v>7812</v>
      </c>
      <c r="O1667" s="15" t="s">
        <v>7813</v>
      </c>
      <c r="P1667" s="15">
        <v>36764</v>
      </c>
      <c r="Q1667" s="15" t="s">
        <v>35</v>
      </c>
      <c r="R1667" s="15" t="s">
        <v>36</v>
      </c>
      <c r="S1667" s="15" t="s">
        <v>5199</v>
      </c>
      <c r="T1667" s="15" t="s">
        <v>15348</v>
      </c>
      <c r="U1667" s="15" t="s">
        <v>7814</v>
      </c>
      <c r="V1667" s="15">
        <v>987803618</v>
      </c>
      <c r="W1667" s="15" t="s">
        <v>7815</v>
      </c>
      <c r="X1667" s="15" t="s">
        <v>39</v>
      </c>
      <c r="Y1667" s="15">
        <v>0</v>
      </c>
      <c r="Z1667" s="15" t="s">
        <v>665</v>
      </c>
      <c r="AA1667" s="15" t="s">
        <v>665</v>
      </c>
      <c r="AB1667" s="15">
        <v>44532</v>
      </c>
      <c r="AC1667" s="15" t="s">
        <v>9291</v>
      </c>
      <c r="AD1667" s="15" t="s">
        <v>9292</v>
      </c>
      <c r="AE1667" s="15" t="s">
        <v>9302</v>
      </c>
      <c r="AF1667" s="15" t="s">
        <v>5096</v>
      </c>
      <c r="AG1667" s="15" t="s">
        <v>9312</v>
      </c>
    </row>
    <row r="1668" spans="1:33" x14ac:dyDescent="0.45">
      <c r="A1668" s="15">
        <v>1001660</v>
      </c>
      <c r="B1668" s="15" t="s">
        <v>26</v>
      </c>
      <c r="C1668" s="18">
        <v>1720948734</v>
      </c>
      <c r="D1668" s="15">
        <v>900</v>
      </c>
      <c r="E1668" s="15" t="s">
        <v>70</v>
      </c>
      <c r="F1668" s="15" t="s">
        <v>15253</v>
      </c>
      <c r="G1668" s="15" t="s">
        <v>29</v>
      </c>
      <c r="H1668" s="15" t="s">
        <v>7817</v>
      </c>
      <c r="I1668" s="15" t="s">
        <v>7818</v>
      </c>
      <c r="J1668" s="15" t="s">
        <v>7816</v>
      </c>
      <c r="K1668" s="15" t="s">
        <v>32</v>
      </c>
      <c r="L1668" s="15">
        <v>2434238</v>
      </c>
      <c r="M1668" s="15">
        <v>998451230</v>
      </c>
      <c r="N1668" s="15" t="s">
        <v>7819</v>
      </c>
      <c r="O1668" s="15" t="s">
        <v>7820</v>
      </c>
      <c r="P1668" s="15">
        <v>35039</v>
      </c>
      <c r="Q1668" s="15" t="s">
        <v>35</v>
      </c>
      <c r="R1668" s="15" t="s">
        <v>36</v>
      </c>
      <c r="S1668" s="15" t="s">
        <v>7821</v>
      </c>
      <c r="T1668" s="15" t="s">
        <v>15359</v>
      </c>
      <c r="U1668" s="15" t="s">
        <v>7822</v>
      </c>
      <c r="W1668" s="15" t="s">
        <v>7823</v>
      </c>
      <c r="X1668" s="15" t="s">
        <v>97</v>
      </c>
      <c r="Y1668" s="15">
        <v>0</v>
      </c>
      <c r="Z1668" s="15" t="s">
        <v>677</v>
      </c>
      <c r="AA1668" s="15" t="s">
        <v>677</v>
      </c>
      <c r="AB1668" s="15">
        <v>44523</v>
      </c>
      <c r="AC1668" s="15" t="s">
        <v>9291</v>
      </c>
      <c r="AD1668" s="15" t="s">
        <v>9296</v>
      </c>
      <c r="AE1668" s="15" t="s">
        <v>9302</v>
      </c>
      <c r="AF1668" s="15" t="s">
        <v>5096</v>
      </c>
      <c r="AG1668" s="15" t="s">
        <v>9426</v>
      </c>
    </row>
    <row r="1669" spans="1:33" x14ac:dyDescent="0.45">
      <c r="A1669" s="15">
        <v>1001661</v>
      </c>
      <c r="B1669" s="15" t="s">
        <v>26</v>
      </c>
      <c r="C1669" s="18">
        <v>1717628059</v>
      </c>
      <c r="D1669" s="15">
        <v>450</v>
      </c>
      <c r="E1669" s="15" t="s">
        <v>70</v>
      </c>
      <c r="F1669" s="15" t="s">
        <v>15253</v>
      </c>
      <c r="G1669" s="15" t="s">
        <v>29</v>
      </c>
      <c r="H1669" s="15" t="s">
        <v>7825</v>
      </c>
      <c r="I1669" s="15" t="s">
        <v>7188</v>
      </c>
      <c r="J1669" s="15" t="s">
        <v>7824</v>
      </c>
      <c r="K1669" s="15" t="s">
        <v>32</v>
      </c>
      <c r="L1669" s="15">
        <v>963672583</v>
      </c>
      <c r="M1669" s="15">
        <v>963672583</v>
      </c>
      <c r="N1669" s="15" t="s">
        <v>7826</v>
      </c>
      <c r="O1669" s="15" t="s">
        <v>7827</v>
      </c>
      <c r="P1669" s="15">
        <v>30006</v>
      </c>
      <c r="Q1669" s="15" t="s">
        <v>58</v>
      </c>
      <c r="R1669" s="15" t="s">
        <v>36</v>
      </c>
      <c r="S1669" s="15" t="s">
        <v>5407</v>
      </c>
      <c r="T1669" s="15" t="s">
        <v>15342</v>
      </c>
      <c r="U1669" s="15" t="s">
        <v>7828</v>
      </c>
      <c r="V1669" s="15">
        <v>2490757</v>
      </c>
      <c r="W1669" s="15" t="s">
        <v>7829</v>
      </c>
      <c r="X1669" s="15" t="s">
        <v>97</v>
      </c>
      <c r="Y1669" s="15">
        <v>2</v>
      </c>
      <c r="Z1669" s="15" t="s">
        <v>677</v>
      </c>
      <c r="AA1669" s="15" t="s">
        <v>665</v>
      </c>
      <c r="AB1669" s="15">
        <v>44552</v>
      </c>
      <c r="AC1669" s="15" t="s">
        <v>9291</v>
      </c>
      <c r="AD1669" s="15" t="s">
        <v>9292</v>
      </c>
      <c r="AE1669" s="15" t="s">
        <v>9293</v>
      </c>
      <c r="AF1669" s="15" t="s">
        <v>511</v>
      </c>
      <c r="AG1669" s="15" t="s">
        <v>9345</v>
      </c>
    </row>
    <row r="1670" spans="1:33" x14ac:dyDescent="0.45">
      <c r="A1670" s="15">
        <v>1001662</v>
      </c>
      <c r="B1670" s="15" t="s">
        <v>26</v>
      </c>
      <c r="C1670" s="18">
        <v>1726569245</v>
      </c>
      <c r="D1670" s="15">
        <v>600</v>
      </c>
      <c r="E1670" s="15" t="s">
        <v>70</v>
      </c>
      <c r="F1670" s="15" t="s">
        <v>15253</v>
      </c>
      <c r="G1670" s="15" t="s">
        <v>29</v>
      </c>
      <c r="H1670" s="15" t="s">
        <v>7831</v>
      </c>
      <c r="I1670" s="15" t="s">
        <v>7832</v>
      </c>
      <c r="J1670" s="15" t="s">
        <v>7830</v>
      </c>
      <c r="K1670" s="15" t="s">
        <v>32</v>
      </c>
      <c r="L1670" s="15">
        <v>960823894</v>
      </c>
      <c r="M1670" s="15">
        <v>960005349</v>
      </c>
      <c r="N1670" s="15" t="s">
        <v>33</v>
      </c>
      <c r="O1670" s="15" t="s">
        <v>7833</v>
      </c>
      <c r="P1670" s="15">
        <v>33493</v>
      </c>
      <c r="Q1670" s="15" t="s">
        <v>35</v>
      </c>
      <c r="R1670" s="15" t="s">
        <v>36</v>
      </c>
      <c r="S1670" s="15" t="s">
        <v>698</v>
      </c>
      <c r="T1670" s="15" t="s">
        <v>15323</v>
      </c>
      <c r="W1670" s="15" t="s">
        <v>7834</v>
      </c>
      <c r="X1670" s="15" t="s">
        <v>97</v>
      </c>
      <c r="Y1670" s="15">
        <v>0</v>
      </c>
      <c r="Z1670" s="15" t="s">
        <v>677</v>
      </c>
      <c r="AC1670" s="15" t="s">
        <v>9291</v>
      </c>
      <c r="AD1670" s="15" t="s">
        <v>9292</v>
      </c>
      <c r="AE1670" s="15" t="s">
        <v>9302</v>
      </c>
      <c r="AF1670" s="15" t="s">
        <v>5096</v>
      </c>
      <c r="AG1670" s="15" t="s">
        <v>9312</v>
      </c>
    </row>
    <row r="1671" spans="1:33" x14ac:dyDescent="0.45">
      <c r="A1671" s="15">
        <v>1001663</v>
      </c>
      <c r="B1671" s="15" t="s">
        <v>26</v>
      </c>
      <c r="C1671" s="18">
        <v>701308512</v>
      </c>
      <c r="D1671" s="15">
        <v>0</v>
      </c>
      <c r="E1671" s="15" t="s">
        <v>70</v>
      </c>
      <c r="F1671" s="15" t="s">
        <v>15253</v>
      </c>
      <c r="G1671" s="15" t="s">
        <v>29</v>
      </c>
      <c r="H1671" s="15" t="s">
        <v>7836</v>
      </c>
      <c r="I1671" s="15" t="s">
        <v>7837</v>
      </c>
      <c r="J1671" s="15" t="s">
        <v>7835</v>
      </c>
      <c r="K1671" s="15" t="s">
        <v>32</v>
      </c>
      <c r="L1671" s="15" t="s">
        <v>33</v>
      </c>
      <c r="M1671" s="15" t="s">
        <v>33</v>
      </c>
      <c r="N1671" s="15" t="s">
        <v>33</v>
      </c>
      <c r="O1671" s="15" t="s">
        <v>34</v>
      </c>
      <c r="P1671" s="15">
        <v>20847</v>
      </c>
      <c r="Q1671" s="15" t="s">
        <v>35</v>
      </c>
      <c r="R1671" s="15" t="s">
        <v>59</v>
      </c>
      <c r="S1671" s="15" t="s">
        <v>356</v>
      </c>
      <c r="T1671" s="15" t="s">
        <v>15315</v>
      </c>
      <c r="W1671" s="15" t="s">
        <v>34</v>
      </c>
      <c r="X1671" s="15" t="s">
        <v>97</v>
      </c>
      <c r="Y1671" s="15">
        <v>0</v>
      </c>
      <c r="Z1671" s="15" t="s">
        <v>4384</v>
      </c>
      <c r="AA1671" s="15" t="s">
        <v>609</v>
      </c>
      <c r="AB1671" s="15">
        <v>44526</v>
      </c>
      <c r="AC1671" s="15" t="s">
        <v>9291</v>
      </c>
      <c r="AD1671" s="15" t="s">
        <v>9292</v>
      </c>
      <c r="AE1671" s="15" t="s">
        <v>9319</v>
      </c>
      <c r="AF1671" s="15" t="s">
        <v>9569</v>
      </c>
      <c r="AG1671" s="15" t="s">
        <v>9569</v>
      </c>
    </row>
    <row r="1672" spans="1:33" x14ac:dyDescent="0.45">
      <c r="A1672" s="15">
        <v>1001664</v>
      </c>
      <c r="B1672" s="15" t="s">
        <v>26</v>
      </c>
      <c r="C1672" s="18">
        <v>1716792948</v>
      </c>
      <c r="D1672" s="15">
        <v>0</v>
      </c>
      <c r="E1672" s="15" t="s">
        <v>70</v>
      </c>
      <c r="F1672" s="15" t="s">
        <v>15253</v>
      </c>
      <c r="G1672" s="15" t="s">
        <v>29</v>
      </c>
      <c r="H1672" s="15" t="s">
        <v>7839</v>
      </c>
      <c r="I1672" s="15" t="s">
        <v>7151</v>
      </c>
      <c r="J1672" s="15" t="s">
        <v>7838</v>
      </c>
      <c r="K1672" s="15" t="s">
        <v>32</v>
      </c>
      <c r="L1672" s="15">
        <v>992584127</v>
      </c>
      <c r="M1672" s="15">
        <v>992584127</v>
      </c>
      <c r="N1672" s="15" t="s">
        <v>33</v>
      </c>
      <c r="O1672" s="15" t="s">
        <v>7840</v>
      </c>
      <c r="P1672" s="15">
        <v>31550</v>
      </c>
      <c r="Q1672" s="15" t="s">
        <v>35</v>
      </c>
      <c r="R1672" s="15" t="s">
        <v>59</v>
      </c>
      <c r="S1672" s="15" t="s">
        <v>160</v>
      </c>
      <c r="T1672" s="15" t="s">
        <v>15307</v>
      </c>
      <c r="U1672" s="15" t="s">
        <v>33</v>
      </c>
      <c r="V1672" s="15" t="s">
        <v>33</v>
      </c>
      <c r="W1672" s="15" t="s">
        <v>1584</v>
      </c>
      <c r="X1672" s="15" t="s">
        <v>39</v>
      </c>
      <c r="Y1672" s="15">
        <v>0</v>
      </c>
      <c r="Z1672" s="15" t="s">
        <v>677</v>
      </c>
      <c r="AC1672" s="15" t="s">
        <v>9291</v>
      </c>
      <c r="AD1672" s="15" t="s">
        <v>9292</v>
      </c>
      <c r="AE1672" s="15" t="s">
        <v>9302</v>
      </c>
      <c r="AF1672" s="15" t="s">
        <v>5096</v>
      </c>
      <c r="AG1672" s="15" t="s">
        <v>9312</v>
      </c>
    </row>
    <row r="1673" spans="1:33" x14ac:dyDescent="0.45">
      <c r="A1673" s="15">
        <v>1001665</v>
      </c>
      <c r="B1673" s="15" t="s">
        <v>26</v>
      </c>
      <c r="C1673" s="18">
        <v>602726457</v>
      </c>
      <c r="D1673" s="15">
        <v>500</v>
      </c>
      <c r="E1673" s="15" t="s">
        <v>28</v>
      </c>
      <c r="F1673" s="15" t="s">
        <v>15253</v>
      </c>
      <c r="G1673" s="15" t="s">
        <v>29</v>
      </c>
      <c r="H1673" s="15" t="s">
        <v>7842</v>
      </c>
      <c r="I1673" s="15" t="s">
        <v>7843</v>
      </c>
      <c r="J1673" s="15" t="s">
        <v>7841</v>
      </c>
      <c r="K1673" s="15" t="s">
        <v>32</v>
      </c>
      <c r="L1673" s="15" t="s">
        <v>33</v>
      </c>
      <c r="M1673" s="15">
        <v>990236397</v>
      </c>
      <c r="N1673" s="15" t="s">
        <v>7844</v>
      </c>
      <c r="O1673" s="15" t="s">
        <v>7845</v>
      </c>
      <c r="P1673" s="15">
        <v>26971</v>
      </c>
      <c r="Q1673" s="15" t="s">
        <v>409</v>
      </c>
      <c r="R1673" s="15" t="s">
        <v>36</v>
      </c>
      <c r="S1673" s="15" t="s">
        <v>7846</v>
      </c>
      <c r="T1673" s="15" t="s">
        <v>15336</v>
      </c>
      <c r="W1673" s="15" t="s">
        <v>34</v>
      </c>
      <c r="X1673" s="15" t="s">
        <v>97</v>
      </c>
      <c r="Y1673" s="15">
        <v>0</v>
      </c>
      <c r="Z1673" s="15" t="s">
        <v>4384</v>
      </c>
      <c r="AC1673" s="15" t="s">
        <v>9291</v>
      </c>
      <c r="AD1673" s="15" t="s">
        <v>9292</v>
      </c>
      <c r="AE1673" s="15" t="s">
        <v>9293</v>
      </c>
      <c r="AF1673" s="15" t="s">
        <v>9560</v>
      </c>
      <c r="AG1673" s="15" t="s">
        <v>9560</v>
      </c>
    </row>
    <row r="1674" spans="1:33" x14ac:dyDescent="0.45">
      <c r="A1674" s="15">
        <v>1001666</v>
      </c>
      <c r="B1674" s="15" t="s">
        <v>26</v>
      </c>
      <c r="C1674" s="18">
        <v>1717345225</v>
      </c>
      <c r="D1674" s="15">
        <v>600</v>
      </c>
      <c r="E1674" s="15" t="s">
        <v>70</v>
      </c>
      <c r="F1674" s="15" t="s">
        <v>15253</v>
      </c>
      <c r="G1674" s="15" t="s">
        <v>29</v>
      </c>
      <c r="H1674" s="15" t="s">
        <v>7848</v>
      </c>
      <c r="I1674" s="15" t="s">
        <v>7832</v>
      </c>
      <c r="J1674" s="15" t="s">
        <v>7847</v>
      </c>
      <c r="K1674" s="15" t="s">
        <v>32</v>
      </c>
      <c r="L1674" s="15">
        <v>961245317</v>
      </c>
      <c r="M1674" s="15">
        <v>961245317</v>
      </c>
      <c r="N1674" s="15" t="s">
        <v>33</v>
      </c>
      <c r="O1674" s="15" t="s">
        <v>7849</v>
      </c>
      <c r="P1674" s="15">
        <v>30056</v>
      </c>
      <c r="Q1674" s="15" t="s">
        <v>35</v>
      </c>
      <c r="R1674" s="15" t="s">
        <v>36</v>
      </c>
      <c r="S1674" s="15" t="s">
        <v>160</v>
      </c>
      <c r="T1674" s="15" t="s">
        <v>15307</v>
      </c>
      <c r="U1674" s="15" t="s">
        <v>33</v>
      </c>
      <c r="V1674" s="15" t="s">
        <v>33</v>
      </c>
      <c r="W1674" s="15" t="s">
        <v>34</v>
      </c>
      <c r="X1674" s="15" t="s">
        <v>39</v>
      </c>
      <c r="Y1674" s="15">
        <v>0</v>
      </c>
      <c r="Z1674" s="15" t="s">
        <v>677</v>
      </c>
      <c r="AC1674" s="15" t="s">
        <v>9291</v>
      </c>
      <c r="AD1674" s="15" t="s">
        <v>9292</v>
      </c>
      <c r="AE1674" s="15" t="s">
        <v>9396</v>
      </c>
      <c r="AF1674" s="15" t="s">
        <v>9570</v>
      </c>
      <c r="AG1674" s="15" t="s">
        <v>9570</v>
      </c>
    </row>
    <row r="1675" spans="1:33" x14ac:dyDescent="0.45">
      <c r="A1675" s="15">
        <v>1001667</v>
      </c>
      <c r="B1675" s="15" t="s">
        <v>26</v>
      </c>
      <c r="C1675" s="18">
        <v>604571067</v>
      </c>
      <c r="D1675" s="15">
        <v>800</v>
      </c>
      <c r="E1675" s="15" t="s">
        <v>28</v>
      </c>
      <c r="F1675" s="15" t="s">
        <v>15253</v>
      </c>
      <c r="G1675" s="15" t="s">
        <v>29</v>
      </c>
      <c r="H1675" s="15" t="s">
        <v>194</v>
      </c>
      <c r="I1675" s="15" t="s">
        <v>7851</v>
      </c>
      <c r="J1675" s="15" t="s">
        <v>7850</v>
      </c>
      <c r="K1675" s="15" t="s">
        <v>32</v>
      </c>
      <c r="L1675" s="15">
        <v>968391312</v>
      </c>
      <c r="M1675" s="15">
        <v>968391312</v>
      </c>
      <c r="N1675" s="15" t="s">
        <v>7852</v>
      </c>
      <c r="O1675" s="15" t="s">
        <v>7853</v>
      </c>
      <c r="P1675" s="15">
        <v>32907</v>
      </c>
      <c r="Q1675" s="15" t="s">
        <v>35</v>
      </c>
      <c r="R1675" s="15" t="s">
        <v>36</v>
      </c>
      <c r="S1675" s="15" t="s">
        <v>234</v>
      </c>
      <c r="T1675" s="15" t="s">
        <v>15314</v>
      </c>
      <c r="W1675" s="15" t="s">
        <v>7854</v>
      </c>
      <c r="X1675" s="15" t="s">
        <v>97</v>
      </c>
      <c r="Y1675" s="15">
        <v>1</v>
      </c>
      <c r="Z1675" s="15" t="s">
        <v>74</v>
      </c>
      <c r="AA1675" s="15" t="s">
        <v>74</v>
      </c>
      <c r="AB1675" s="15">
        <v>44600</v>
      </c>
      <c r="AC1675" s="15" t="s">
        <v>9291</v>
      </c>
      <c r="AD1675" s="15" t="s">
        <v>9292</v>
      </c>
      <c r="AE1675" s="15" t="s">
        <v>9293</v>
      </c>
      <c r="AF1675" s="15" t="s">
        <v>511</v>
      </c>
      <c r="AG1675" s="15" t="s">
        <v>9347</v>
      </c>
    </row>
    <row r="1676" spans="1:33" x14ac:dyDescent="0.45">
      <c r="A1676" s="15">
        <v>1001668</v>
      </c>
      <c r="B1676" s="15" t="s">
        <v>26</v>
      </c>
      <c r="C1676" s="18">
        <v>1725295024</v>
      </c>
      <c r="D1676" s="15">
        <v>500</v>
      </c>
      <c r="E1676" s="15" t="s">
        <v>70</v>
      </c>
      <c r="F1676" s="15" t="s">
        <v>15253</v>
      </c>
      <c r="G1676" s="15" t="s">
        <v>29</v>
      </c>
      <c r="H1676" s="15" t="s">
        <v>7856</v>
      </c>
      <c r="I1676" s="15" t="s">
        <v>7857</v>
      </c>
      <c r="J1676" s="15" t="s">
        <v>7855</v>
      </c>
      <c r="K1676" s="15" t="s">
        <v>32</v>
      </c>
      <c r="L1676" s="15">
        <v>960899999</v>
      </c>
      <c r="M1676" s="15">
        <v>960899999</v>
      </c>
      <c r="N1676" s="15" t="s">
        <v>7858</v>
      </c>
      <c r="O1676" s="15" t="s">
        <v>7859</v>
      </c>
      <c r="P1676" s="15">
        <v>35236</v>
      </c>
      <c r="Q1676" s="15" t="s">
        <v>35</v>
      </c>
      <c r="R1676" s="15" t="s">
        <v>36</v>
      </c>
      <c r="S1676" s="15" t="s">
        <v>7332</v>
      </c>
      <c r="T1676" s="15" t="s">
        <v>15355</v>
      </c>
      <c r="U1676" s="15" t="s">
        <v>5677</v>
      </c>
      <c r="W1676" s="15" t="s">
        <v>7860</v>
      </c>
      <c r="X1676" s="15" t="s">
        <v>39</v>
      </c>
      <c r="Y1676" s="15">
        <v>2</v>
      </c>
      <c r="Z1676" s="15" t="s">
        <v>677</v>
      </c>
      <c r="AC1676" s="15" t="s">
        <v>9291</v>
      </c>
      <c r="AD1676" s="15" t="s">
        <v>9357</v>
      </c>
      <c r="AE1676" s="15" t="s">
        <v>9302</v>
      </c>
      <c r="AF1676" s="15" t="s">
        <v>5096</v>
      </c>
      <c r="AG1676" s="15" t="s">
        <v>9312</v>
      </c>
    </row>
    <row r="1677" spans="1:33" x14ac:dyDescent="0.45">
      <c r="A1677" s="15">
        <v>1001669</v>
      </c>
      <c r="B1677" s="15" t="s">
        <v>26</v>
      </c>
      <c r="C1677" s="18">
        <v>1705563268</v>
      </c>
      <c r="D1677" s="15">
        <v>1200</v>
      </c>
      <c r="E1677" s="15" t="s">
        <v>70</v>
      </c>
      <c r="F1677" s="15" t="s">
        <v>15253</v>
      </c>
      <c r="G1677" s="15" t="s">
        <v>29</v>
      </c>
      <c r="H1677" s="15" t="s">
        <v>7862</v>
      </c>
      <c r="I1677" s="15" t="s">
        <v>7863</v>
      </c>
      <c r="J1677" s="15" t="s">
        <v>7861</v>
      </c>
      <c r="K1677" s="15" t="s">
        <v>32</v>
      </c>
      <c r="L1677" s="15">
        <v>987555550</v>
      </c>
      <c r="M1677" s="15">
        <v>987555550</v>
      </c>
      <c r="N1677" s="15" t="s">
        <v>7864</v>
      </c>
      <c r="O1677" s="15" t="s">
        <v>7865</v>
      </c>
      <c r="P1677" s="15">
        <v>21737</v>
      </c>
      <c r="Q1677" s="15" t="s">
        <v>58</v>
      </c>
      <c r="R1677" s="15" t="s">
        <v>36</v>
      </c>
      <c r="S1677" s="15" t="s">
        <v>7866</v>
      </c>
      <c r="T1677" s="15" t="s">
        <v>15327</v>
      </c>
      <c r="W1677" s="15" t="s">
        <v>7865</v>
      </c>
      <c r="X1677" s="15" t="s">
        <v>97</v>
      </c>
      <c r="Y1677" s="15">
        <v>0</v>
      </c>
      <c r="Z1677" s="15" t="s">
        <v>677</v>
      </c>
      <c r="AA1677" s="15" t="s">
        <v>677</v>
      </c>
      <c r="AB1677" s="15">
        <v>44527</v>
      </c>
      <c r="AC1677" s="15" t="s">
        <v>9291</v>
      </c>
      <c r="AD1677" s="15" t="s">
        <v>9296</v>
      </c>
      <c r="AE1677" s="15" t="s">
        <v>9302</v>
      </c>
      <c r="AF1677" s="15" t="s">
        <v>5096</v>
      </c>
      <c r="AG1677" s="15" t="s">
        <v>9426</v>
      </c>
    </row>
    <row r="1678" spans="1:33" x14ac:dyDescent="0.45">
      <c r="A1678" s="15">
        <v>1001670</v>
      </c>
      <c r="B1678" s="15" t="s">
        <v>26</v>
      </c>
      <c r="C1678" s="18">
        <v>1714662473</v>
      </c>
      <c r="D1678" s="15">
        <v>0</v>
      </c>
      <c r="E1678" s="15" t="s">
        <v>28</v>
      </c>
      <c r="F1678" s="15" t="s">
        <v>15253</v>
      </c>
      <c r="G1678" s="15" t="s">
        <v>29</v>
      </c>
      <c r="H1678" s="15" t="s">
        <v>7868</v>
      </c>
      <c r="I1678" s="15" t="s">
        <v>7869</v>
      </c>
      <c r="J1678" s="15" t="s">
        <v>7867</v>
      </c>
      <c r="K1678" s="15" t="s">
        <v>32</v>
      </c>
      <c r="L1678" s="15">
        <v>991633673</v>
      </c>
      <c r="M1678" s="15" t="s">
        <v>33</v>
      </c>
      <c r="N1678" s="15" t="s">
        <v>33</v>
      </c>
      <c r="O1678" s="15" t="s">
        <v>7870</v>
      </c>
      <c r="P1678" s="15">
        <v>28015</v>
      </c>
      <c r="Q1678" s="15" t="s">
        <v>58</v>
      </c>
      <c r="R1678" s="15" t="s">
        <v>36</v>
      </c>
      <c r="S1678" s="15" t="s">
        <v>1609</v>
      </c>
      <c r="T1678" s="15" t="s">
        <v>15336</v>
      </c>
      <c r="W1678" s="15" t="s">
        <v>34</v>
      </c>
      <c r="X1678" s="15" t="s">
        <v>97</v>
      </c>
      <c r="Y1678" s="15">
        <v>0</v>
      </c>
      <c r="Z1678" s="15" t="s">
        <v>74</v>
      </c>
      <c r="AC1678" s="15" t="s">
        <v>9291</v>
      </c>
      <c r="AD1678" s="15" t="s">
        <v>9295</v>
      </c>
      <c r="AE1678" s="15" t="s">
        <v>9293</v>
      </c>
      <c r="AF1678" s="15" t="s">
        <v>511</v>
      </c>
      <c r="AG1678" s="15" t="s">
        <v>9347</v>
      </c>
    </row>
    <row r="1679" spans="1:33" x14ac:dyDescent="0.45">
      <c r="A1679" s="15">
        <v>1001671</v>
      </c>
      <c r="B1679" s="15" t="s">
        <v>26</v>
      </c>
      <c r="C1679" s="18">
        <v>604715524</v>
      </c>
      <c r="D1679" s="15">
        <v>1400</v>
      </c>
      <c r="E1679" s="15" t="s">
        <v>70</v>
      </c>
      <c r="F1679" s="15" t="s">
        <v>15253</v>
      </c>
      <c r="G1679" s="15" t="s">
        <v>29</v>
      </c>
      <c r="H1679" s="15" t="s">
        <v>1014</v>
      </c>
      <c r="I1679" s="15" t="s">
        <v>7872</v>
      </c>
      <c r="J1679" s="15" t="s">
        <v>7871</v>
      </c>
      <c r="K1679" s="15" t="s">
        <v>32</v>
      </c>
      <c r="L1679" s="15">
        <v>988133571</v>
      </c>
      <c r="M1679" s="15">
        <v>988133571</v>
      </c>
      <c r="N1679" s="15" t="s">
        <v>7873</v>
      </c>
      <c r="O1679" s="15" t="s">
        <v>7874</v>
      </c>
      <c r="P1679" s="15">
        <v>34578</v>
      </c>
      <c r="Q1679" s="15" t="s">
        <v>35</v>
      </c>
      <c r="R1679" s="15" t="s">
        <v>36</v>
      </c>
      <c r="S1679" s="15" t="s">
        <v>7613</v>
      </c>
      <c r="T1679" s="15" t="s">
        <v>15350</v>
      </c>
      <c r="U1679" s="15" t="s">
        <v>7875</v>
      </c>
      <c r="V1679" s="15">
        <v>988133571</v>
      </c>
      <c r="W1679" s="15" t="s">
        <v>7876</v>
      </c>
      <c r="X1679" s="15" t="s">
        <v>39</v>
      </c>
      <c r="Y1679" s="15">
        <v>3</v>
      </c>
      <c r="Z1679" s="15" t="s">
        <v>665</v>
      </c>
      <c r="AC1679" s="15" t="s">
        <v>9291</v>
      </c>
      <c r="AD1679" s="15" t="s">
        <v>9295</v>
      </c>
      <c r="AE1679" s="15" t="s">
        <v>9293</v>
      </c>
      <c r="AF1679" s="15" t="s">
        <v>9343</v>
      </c>
      <c r="AG1679" s="15" t="s">
        <v>9343</v>
      </c>
    </row>
    <row r="1680" spans="1:33" x14ac:dyDescent="0.45">
      <c r="A1680" s="15">
        <v>1001672</v>
      </c>
      <c r="B1680" s="15" t="s">
        <v>26</v>
      </c>
      <c r="C1680" s="18">
        <v>1712250180</v>
      </c>
      <c r="D1680" s="15">
        <v>1500</v>
      </c>
      <c r="E1680" s="15" t="s">
        <v>70</v>
      </c>
      <c r="F1680" s="15" t="s">
        <v>15253</v>
      </c>
      <c r="G1680" s="15" t="s">
        <v>29</v>
      </c>
      <c r="H1680" s="15" t="s">
        <v>7878</v>
      </c>
      <c r="I1680" s="15" t="s">
        <v>7879</v>
      </c>
      <c r="J1680" s="15" t="s">
        <v>7877</v>
      </c>
      <c r="K1680" s="15" t="s">
        <v>32</v>
      </c>
      <c r="L1680" s="15">
        <v>2440640</v>
      </c>
      <c r="M1680" s="15">
        <v>984937091</v>
      </c>
      <c r="N1680" s="15" t="s">
        <v>7880</v>
      </c>
      <c r="O1680" s="15" t="s">
        <v>7881</v>
      </c>
      <c r="P1680" s="15">
        <v>27606</v>
      </c>
      <c r="Q1680" s="15" t="s">
        <v>991</v>
      </c>
      <c r="R1680" s="15" t="s">
        <v>36</v>
      </c>
      <c r="S1680" s="15" t="s">
        <v>1883</v>
      </c>
      <c r="T1680" s="15" t="s">
        <v>15331</v>
      </c>
      <c r="W1680" s="15" t="s">
        <v>7881</v>
      </c>
      <c r="X1680" s="15" t="s">
        <v>97</v>
      </c>
      <c r="Y1680" s="15">
        <v>0</v>
      </c>
      <c r="Z1680" s="15" t="s">
        <v>677</v>
      </c>
      <c r="AC1680" s="15" t="s">
        <v>9291</v>
      </c>
      <c r="AD1680" s="15" t="s">
        <v>9292</v>
      </c>
      <c r="AE1680" s="15" t="s">
        <v>9302</v>
      </c>
      <c r="AF1680" s="15" t="s">
        <v>5096</v>
      </c>
      <c r="AG1680" s="15" t="s">
        <v>9426</v>
      </c>
    </row>
    <row r="1681" spans="1:33" x14ac:dyDescent="0.45">
      <c r="A1681" s="15">
        <v>1001673</v>
      </c>
      <c r="B1681" s="15" t="s">
        <v>26</v>
      </c>
      <c r="C1681" s="18">
        <v>1724059694</v>
      </c>
      <c r="D1681" s="15">
        <v>0</v>
      </c>
      <c r="E1681" s="15" t="s">
        <v>70</v>
      </c>
      <c r="F1681" s="15" t="s">
        <v>15253</v>
      </c>
      <c r="G1681" s="15" t="s">
        <v>29</v>
      </c>
      <c r="H1681" s="15" t="s">
        <v>7883</v>
      </c>
      <c r="I1681" s="15" t="s">
        <v>4068</v>
      </c>
      <c r="J1681" s="15" t="s">
        <v>7882</v>
      </c>
      <c r="K1681" s="15" t="s">
        <v>32</v>
      </c>
      <c r="L1681" s="15" t="s">
        <v>33</v>
      </c>
      <c r="M1681" s="15" t="s">
        <v>33</v>
      </c>
      <c r="N1681" s="15" t="s">
        <v>33</v>
      </c>
      <c r="O1681" s="15" t="s">
        <v>3903</v>
      </c>
      <c r="P1681" s="15">
        <v>34764</v>
      </c>
      <c r="Q1681" s="15" t="s">
        <v>35</v>
      </c>
      <c r="R1681" s="15" t="s">
        <v>59</v>
      </c>
      <c r="S1681" s="15" t="s">
        <v>51</v>
      </c>
      <c r="T1681" s="15" t="s">
        <v>51</v>
      </c>
      <c r="U1681" s="15" t="s">
        <v>1020</v>
      </c>
      <c r="V1681" s="15" t="s">
        <v>1020</v>
      </c>
      <c r="W1681" s="15" t="s">
        <v>1291</v>
      </c>
      <c r="X1681" s="15" t="s">
        <v>39</v>
      </c>
      <c r="Y1681" s="15">
        <v>0</v>
      </c>
      <c r="Z1681" s="15" t="s">
        <v>609</v>
      </c>
      <c r="AC1681" s="15" t="s">
        <v>9291</v>
      </c>
      <c r="AD1681" s="15" t="s">
        <v>9357</v>
      </c>
      <c r="AE1681" s="15" t="s">
        <v>9302</v>
      </c>
      <c r="AF1681" s="15" t="s">
        <v>5096</v>
      </c>
      <c r="AG1681" s="15" t="s">
        <v>9418</v>
      </c>
    </row>
    <row r="1682" spans="1:33" x14ac:dyDescent="0.45">
      <c r="A1682" s="15">
        <v>1001674</v>
      </c>
      <c r="B1682" s="15" t="s">
        <v>26</v>
      </c>
      <c r="C1682" s="18">
        <v>1712140753</v>
      </c>
      <c r="D1682" s="15">
        <v>0</v>
      </c>
      <c r="E1682" s="15" t="s">
        <v>70</v>
      </c>
      <c r="F1682" s="15" t="s">
        <v>15253</v>
      </c>
      <c r="G1682" s="15" t="s">
        <v>29</v>
      </c>
      <c r="H1682" s="15" t="s">
        <v>7885</v>
      </c>
      <c r="I1682" s="15" t="s">
        <v>7886</v>
      </c>
      <c r="J1682" s="15" t="s">
        <v>7884</v>
      </c>
      <c r="K1682" s="15" t="s">
        <v>32</v>
      </c>
      <c r="L1682" s="15">
        <v>982964500</v>
      </c>
      <c r="M1682" s="15">
        <v>982964500</v>
      </c>
      <c r="N1682" s="15" t="s">
        <v>7887</v>
      </c>
      <c r="O1682" s="15" t="s">
        <v>7888</v>
      </c>
      <c r="P1682" s="15">
        <v>25493</v>
      </c>
      <c r="Q1682" s="15" t="s">
        <v>35</v>
      </c>
      <c r="R1682" s="15" t="s">
        <v>59</v>
      </c>
      <c r="S1682" s="15" t="s">
        <v>7889</v>
      </c>
      <c r="T1682" s="15" t="s">
        <v>15357</v>
      </c>
      <c r="W1682" s="15" t="s">
        <v>7890</v>
      </c>
      <c r="X1682" s="15" t="s">
        <v>39</v>
      </c>
      <c r="Y1682" s="15">
        <v>0</v>
      </c>
      <c r="Z1682" s="15" t="s">
        <v>665</v>
      </c>
      <c r="AC1682" s="15" t="s">
        <v>9291</v>
      </c>
      <c r="AD1682" s="15" t="s">
        <v>9295</v>
      </c>
      <c r="AE1682" s="15" t="s">
        <v>9302</v>
      </c>
      <c r="AF1682" s="15" t="s">
        <v>9477</v>
      </c>
      <c r="AG1682" s="15" t="s">
        <v>9545</v>
      </c>
    </row>
    <row r="1683" spans="1:33" x14ac:dyDescent="0.45">
      <c r="A1683" s="15">
        <v>1001675</v>
      </c>
      <c r="B1683" s="15" t="s">
        <v>26</v>
      </c>
      <c r="C1683" s="18">
        <v>926210345</v>
      </c>
      <c r="D1683" s="15">
        <v>0</v>
      </c>
      <c r="E1683" s="15" t="s">
        <v>70</v>
      </c>
      <c r="F1683" s="15" t="s">
        <v>15253</v>
      </c>
      <c r="G1683" s="15" t="s">
        <v>29</v>
      </c>
      <c r="H1683" s="15" t="s">
        <v>158</v>
      </c>
      <c r="I1683" s="15" t="s">
        <v>6569</v>
      </c>
      <c r="J1683" s="15" t="s">
        <v>7891</v>
      </c>
      <c r="K1683" s="15" t="s">
        <v>32</v>
      </c>
      <c r="L1683" s="15">
        <v>993412807</v>
      </c>
      <c r="M1683" s="15">
        <v>968072242</v>
      </c>
      <c r="N1683" s="15" t="s">
        <v>7892</v>
      </c>
      <c r="O1683" s="15" t="s">
        <v>7893</v>
      </c>
      <c r="P1683" s="15">
        <v>31679</v>
      </c>
      <c r="Q1683" s="15" t="s">
        <v>35</v>
      </c>
      <c r="R1683" s="15" t="s">
        <v>59</v>
      </c>
      <c r="S1683" s="15" t="s">
        <v>348</v>
      </c>
      <c r="T1683" s="15" t="s">
        <v>15325</v>
      </c>
      <c r="W1683" s="15" t="s">
        <v>7894</v>
      </c>
      <c r="X1683" s="15" t="s">
        <v>97</v>
      </c>
      <c r="Y1683" s="15">
        <v>0</v>
      </c>
      <c r="Z1683" s="15" t="s">
        <v>677</v>
      </c>
      <c r="AC1683" s="15" t="s">
        <v>9291</v>
      </c>
      <c r="AD1683" s="15" t="s">
        <v>9295</v>
      </c>
      <c r="AE1683" s="15" t="s">
        <v>9293</v>
      </c>
      <c r="AF1683" s="15" t="s">
        <v>9369</v>
      </c>
      <c r="AG1683" s="15" t="s">
        <v>9380</v>
      </c>
    </row>
    <row r="1684" spans="1:33" x14ac:dyDescent="0.45">
      <c r="A1684" s="15">
        <v>1001676</v>
      </c>
      <c r="B1684" s="15" t="s">
        <v>26</v>
      </c>
      <c r="C1684" s="18">
        <v>1710647627</v>
      </c>
      <c r="D1684" s="15">
        <v>800</v>
      </c>
      <c r="E1684" s="15" t="s">
        <v>70</v>
      </c>
      <c r="F1684" s="15" t="s">
        <v>15253</v>
      </c>
      <c r="G1684" s="15" t="s">
        <v>29</v>
      </c>
      <c r="H1684" s="15" t="s">
        <v>7896</v>
      </c>
      <c r="I1684" s="15" t="s">
        <v>7897</v>
      </c>
      <c r="J1684" s="15" t="s">
        <v>7895</v>
      </c>
      <c r="K1684" s="15" t="s">
        <v>32</v>
      </c>
      <c r="L1684" s="15">
        <v>987317138</v>
      </c>
      <c r="M1684" s="15">
        <v>987317138</v>
      </c>
      <c r="N1684" s="15" t="s">
        <v>7898</v>
      </c>
      <c r="O1684" s="15" t="s">
        <v>7899</v>
      </c>
      <c r="P1684" s="15">
        <v>25880</v>
      </c>
      <c r="Q1684" s="15" t="s">
        <v>35</v>
      </c>
      <c r="R1684" s="15" t="s">
        <v>36</v>
      </c>
      <c r="S1684" s="15" t="s">
        <v>1108</v>
      </c>
      <c r="T1684" s="15" t="s">
        <v>15344</v>
      </c>
      <c r="W1684" s="15" t="s">
        <v>7899</v>
      </c>
      <c r="X1684" s="15" t="s">
        <v>97</v>
      </c>
      <c r="Y1684" s="15">
        <v>0</v>
      </c>
      <c r="Z1684" s="15" t="s">
        <v>677</v>
      </c>
      <c r="AC1684" s="15" t="s">
        <v>9291</v>
      </c>
      <c r="AD1684" s="15" t="s">
        <v>9295</v>
      </c>
      <c r="AE1684" s="15" t="s">
        <v>9302</v>
      </c>
      <c r="AF1684" s="15" t="s">
        <v>5096</v>
      </c>
      <c r="AG1684" s="15" t="s">
        <v>9407</v>
      </c>
    </row>
    <row r="1685" spans="1:33" x14ac:dyDescent="0.45">
      <c r="A1685" s="15">
        <v>1001677</v>
      </c>
      <c r="B1685" s="15" t="s">
        <v>26</v>
      </c>
      <c r="C1685" s="18">
        <v>602314361</v>
      </c>
      <c r="D1685" s="15">
        <v>1500</v>
      </c>
      <c r="E1685" s="15" t="s">
        <v>70</v>
      </c>
      <c r="F1685" s="15" t="s">
        <v>15253</v>
      </c>
      <c r="G1685" s="15" t="s">
        <v>29</v>
      </c>
      <c r="H1685" s="15" t="s">
        <v>7901</v>
      </c>
      <c r="I1685" s="15" t="s">
        <v>7902</v>
      </c>
      <c r="J1685" s="15" t="s">
        <v>7900</v>
      </c>
      <c r="K1685" s="15" t="s">
        <v>32</v>
      </c>
      <c r="L1685" s="15">
        <v>981325128</v>
      </c>
      <c r="M1685" s="15">
        <v>981325128</v>
      </c>
      <c r="N1685" s="15" t="s">
        <v>7903</v>
      </c>
      <c r="O1685" s="15" t="s">
        <v>7904</v>
      </c>
      <c r="P1685" s="15">
        <v>25724</v>
      </c>
      <c r="Q1685" s="15" t="s">
        <v>35</v>
      </c>
      <c r="R1685" s="15" t="s">
        <v>36</v>
      </c>
      <c r="S1685" s="15" t="s">
        <v>197</v>
      </c>
      <c r="T1685" s="15" t="s">
        <v>197</v>
      </c>
      <c r="W1685" s="15" t="s">
        <v>7905</v>
      </c>
      <c r="X1685" s="15" t="s">
        <v>97</v>
      </c>
      <c r="Y1685" s="15">
        <v>0</v>
      </c>
      <c r="Z1685" s="15" t="s">
        <v>677</v>
      </c>
      <c r="AC1685" s="15" t="s">
        <v>9291</v>
      </c>
      <c r="AD1685" s="15" t="s">
        <v>9295</v>
      </c>
      <c r="AE1685" s="15" t="s">
        <v>9302</v>
      </c>
      <c r="AF1685" s="15" t="s">
        <v>5096</v>
      </c>
      <c r="AG1685" s="15" t="s">
        <v>9359</v>
      </c>
    </row>
    <row r="1686" spans="1:33" x14ac:dyDescent="0.45">
      <c r="A1686" s="15">
        <v>1001678</v>
      </c>
      <c r="B1686" s="15" t="s">
        <v>26</v>
      </c>
      <c r="C1686" s="18">
        <v>1723354476</v>
      </c>
      <c r="D1686" s="15">
        <v>0</v>
      </c>
      <c r="E1686" s="15" t="s">
        <v>70</v>
      </c>
      <c r="F1686" s="15" t="s">
        <v>15253</v>
      </c>
      <c r="G1686" s="15" t="s">
        <v>29</v>
      </c>
      <c r="H1686" s="15" t="s">
        <v>2604</v>
      </c>
      <c r="I1686" s="15" t="s">
        <v>703</v>
      </c>
      <c r="J1686" s="15" t="s">
        <v>7906</v>
      </c>
      <c r="K1686" s="15" t="s">
        <v>32</v>
      </c>
      <c r="L1686" s="15">
        <v>989021364</v>
      </c>
      <c r="M1686" s="15">
        <v>989021364</v>
      </c>
      <c r="N1686" s="15" t="s">
        <v>33</v>
      </c>
      <c r="O1686" s="15" t="s">
        <v>7907</v>
      </c>
      <c r="P1686" s="15">
        <v>34445</v>
      </c>
      <c r="Q1686" s="15" t="s">
        <v>35</v>
      </c>
      <c r="R1686" s="15" t="s">
        <v>59</v>
      </c>
      <c r="S1686" s="15" t="s">
        <v>51</v>
      </c>
      <c r="T1686" s="15" t="s">
        <v>51</v>
      </c>
      <c r="U1686" s="15" t="s">
        <v>33</v>
      </c>
      <c r="V1686" s="15" t="s">
        <v>1020</v>
      </c>
      <c r="W1686" s="15" t="s">
        <v>1075</v>
      </c>
      <c r="X1686" s="15" t="s">
        <v>97</v>
      </c>
      <c r="Y1686" s="15">
        <v>0</v>
      </c>
      <c r="Z1686" s="15" t="s">
        <v>665</v>
      </c>
      <c r="AC1686" s="15" t="s">
        <v>9291</v>
      </c>
      <c r="AD1686" s="15" t="s">
        <v>9296</v>
      </c>
      <c r="AE1686" s="15" t="s">
        <v>9302</v>
      </c>
      <c r="AF1686" s="15" t="s">
        <v>5096</v>
      </c>
      <c r="AG1686" s="15" t="s">
        <v>9312</v>
      </c>
    </row>
    <row r="1687" spans="1:33" x14ac:dyDescent="0.45">
      <c r="A1687" s="15">
        <v>1001679</v>
      </c>
      <c r="B1687" s="15" t="s">
        <v>26</v>
      </c>
      <c r="C1687" s="18">
        <v>1717518565</v>
      </c>
      <c r="D1687" s="15">
        <v>0</v>
      </c>
      <c r="E1687" s="15" t="s">
        <v>70</v>
      </c>
      <c r="F1687" s="15" t="s">
        <v>15253</v>
      </c>
      <c r="G1687" s="15" t="s">
        <v>29</v>
      </c>
      <c r="H1687" s="15" t="s">
        <v>7909</v>
      </c>
      <c r="I1687" s="15" t="s">
        <v>7910</v>
      </c>
      <c r="J1687" s="15" t="s">
        <v>7908</v>
      </c>
      <c r="K1687" s="15" t="s">
        <v>32</v>
      </c>
      <c r="L1687" s="15">
        <v>987419548</v>
      </c>
      <c r="M1687" s="15">
        <v>987419548</v>
      </c>
      <c r="N1687" s="15" t="s">
        <v>7911</v>
      </c>
      <c r="O1687" s="15" t="s">
        <v>7912</v>
      </c>
      <c r="P1687" s="15">
        <v>35096</v>
      </c>
      <c r="Q1687" s="15" t="s">
        <v>35</v>
      </c>
      <c r="R1687" s="15" t="s">
        <v>36</v>
      </c>
      <c r="S1687" s="15" t="s">
        <v>4683</v>
      </c>
      <c r="T1687" s="15" t="s">
        <v>15349</v>
      </c>
      <c r="W1687" s="15" t="s">
        <v>7913</v>
      </c>
      <c r="X1687" s="15" t="s">
        <v>39</v>
      </c>
      <c r="Y1687" s="15">
        <v>1</v>
      </c>
      <c r="Z1687" s="15" t="s">
        <v>665</v>
      </c>
      <c r="AA1687" s="15" t="s">
        <v>665</v>
      </c>
      <c r="AB1687" s="15">
        <v>44531</v>
      </c>
      <c r="AC1687" s="15" t="s">
        <v>9291</v>
      </c>
      <c r="AD1687" s="15" t="s">
        <v>9292</v>
      </c>
      <c r="AE1687" s="15" t="s">
        <v>9302</v>
      </c>
      <c r="AF1687" s="15" t="s">
        <v>5096</v>
      </c>
      <c r="AG1687" s="15" t="s">
        <v>9312</v>
      </c>
    </row>
    <row r="1688" spans="1:33" x14ac:dyDescent="0.45">
      <c r="A1688" s="15">
        <v>1001680</v>
      </c>
      <c r="B1688" s="15" t="s">
        <v>26</v>
      </c>
      <c r="C1688" s="18">
        <v>1713205019</v>
      </c>
      <c r="D1688" s="15">
        <v>2500</v>
      </c>
      <c r="E1688" s="15" t="s">
        <v>70</v>
      </c>
      <c r="F1688" s="15" t="s">
        <v>15253</v>
      </c>
      <c r="G1688" s="15" t="s">
        <v>29</v>
      </c>
      <c r="H1688" s="15" t="s">
        <v>7915</v>
      </c>
      <c r="I1688" s="15" t="s">
        <v>7916</v>
      </c>
      <c r="J1688" s="15" t="s">
        <v>7914</v>
      </c>
      <c r="K1688" s="15" t="s">
        <v>32</v>
      </c>
      <c r="L1688" s="15">
        <v>2354492</v>
      </c>
      <c r="M1688" s="15">
        <v>984635038</v>
      </c>
      <c r="N1688" s="15" t="s">
        <v>7917</v>
      </c>
      <c r="O1688" s="15" t="s">
        <v>7918</v>
      </c>
      <c r="P1688" s="15">
        <v>30499</v>
      </c>
      <c r="Q1688" s="15" t="s">
        <v>409</v>
      </c>
      <c r="R1688" s="15" t="s">
        <v>59</v>
      </c>
      <c r="S1688" s="15" t="s">
        <v>2768</v>
      </c>
      <c r="T1688" s="15" t="s">
        <v>15358</v>
      </c>
      <c r="W1688" s="15" t="s">
        <v>7919</v>
      </c>
      <c r="X1688" s="15" t="s">
        <v>97</v>
      </c>
      <c r="Y1688" s="15">
        <v>0</v>
      </c>
      <c r="Z1688" s="15" t="s">
        <v>677</v>
      </c>
      <c r="AC1688" s="15" t="s">
        <v>9291</v>
      </c>
      <c r="AD1688" s="15" t="s">
        <v>9296</v>
      </c>
      <c r="AE1688" s="15" t="s">
        <v>9302</v>
      </c>
      <c r="AF1688" s="15" t="s">
        <v>5096</v>
      </c>
      <c r="AG1688" s="15" t="s">
        <v>9399</v>
      </c>
    </row>
    <row r="1689" spans="1:33" x14ac:dyDescent="0.45">
      <c r="A1689" s="15">
        <v>1001681</v>
      </c>
      <c r="B1689" s="15" t="s">
        <v>26</v>
      </c>
      <c r="C1689" s="18">
        <v>1714042817</v>
      </c>
      <c r="D1689" s="15">
        <v>1200</v>
      </c>
      <c r="E1689" s="15" t="s">
        <v>70</v>
      </c>
      <c r="F1689" s="15" t="s">
        <v>15253</v>
      </c>
      <c r="G1689" s="15" t="s">
        <v>29</v>
      </c>
      <c r="H1689" s="15" t="s">
        <v>7921</v>
      </c>
      <c r="I1689" s="15" t="s">
        <v>7922</v>
      </c>
      <c r="J1689" s="15" t="s">
        <v>7920</v>
      </c>
      <c r="K1689" s="15" t="s">
        <v>32</v>
      </c>
      <c r="L1689" s="15">
        <v>983268324</v>
      </c>
      <c r="M1689" s="15">
        <v>983268324</v>
      </c>
      <c r="N1689" s="15" t="s">
        <v>7923</v>
      </c>
      <c r="O1689" s="15" t="s">
        <v>7924</v>
      </c>
      <c r="P1689" s="15">
        <v>29391</v>
      </c>
      <c r="Q1689" s="15" t="s">
        <v>409</v>
      </c>
      <c r="R1689" s="15" t="s">
        <v>36</v>
      </c>
      <c r="S1689" s="15" t="s">
        <v>79</v>
      </c>
      <c r="T1689" s="15" t="s">
        <v>79</v>
      </c>
      <c r="U1689" s="15" t="s">
        <v>7925</v>
      </c>
      <c r="V1689" s="15">
        <v>6040850</v>
      </c>
      <c r="W1689" s="15" t="s">
        <v>7926</v>
      </c>
      <c r="X1689" s="15" t="s">
        <v>97</v>
      </c>
      <c r="Y1689" s="15">
        <v>0</v>
      </c>
      <c r="Z1689" s="15" t="s">
        <v>665</v>
      </c>
      <c r="AA1689" s="15" t="s">
        <v>665</v>
      </c>
      <c r="AB1689" s="15">
        <v>44531</v>
      </c>
      <c r="AC1689" s="15" t="s">
        <v>9291</v>
      </c>
      <c r="AD1689" s="15" t="s">
        <v>9296</v>
      </c>
      <c r="AE1689" s="15" t="s">
        <v>9302</v>
      </c>
      <c r="AF1689" s="15" t="s">
        <v>5096</v>
      </c>
      <c r="AG1689" s="15" t="s">
        <v>9312</v>
      </c>
    </row>
    <row r="1690" spans="1:33" x14ac:dyDescent="0.45">
      <c r="A1690" s="15">
        <v>1001682</v>
      </c>
      <c r="B1690" s="15" t="s">
        <v>26</v>
      </c>
      <c r="C1690" s="18">
        <v>1718812496</v>
      </c>
      <c r="D1690" s="15">
        <v>0</v>
      </c>
      <c r="E1690" s="15" t="s">
        <v>70</v>
      </c>
      <c r="F1690" s="15" t="s">
        <v>15253</v>
      </c>
      <c r="G1690" s="15" t="s">
        <v>29</v>
      </c>
      <c r="H1690" s="15" t="s">
        <v>7928</v>
      </c>
      <c r="I1690" s="15" t="s">
        <v>7929</v>
      </c>
      <c r="J1690" s="15" t="s">
        <v>7927</v>
      </c>
      <c r="K1690" s="15" t="s">
        <v>32</v>
      </c>
      <c r="L1690" s="15">
        <v>2499000</v>
      </c>
      <c r="M1690" s="15">
        <v>983894305</v>
      </c>
      <c r="N1690" s="15" t="s">
        <v>7930</v>
      </c>
      <c r="O1690" s="15" t="s">
        <v>7931</v>
      </c>
      <c r="P1690" s="15">
        <v>31091</v>
      </c>
      <c r="Q1690" s="15" t="s">
        <v>35</v>
      </c>
      <c r="R1690" s="15" t="s">
        <v>59</v>
      </c>
      <c r="S1690" s="15" t="s">
        <v>4839</v>
      </c>
      <c r="T1690" s="15" t="s">
        <v>15347</v>
      </c>
      <c r="W1690" s="15" t="s">
        <v>7932</v>
      </c>
      <c r="X1690" s="15" t="s">
        <v>39</v>
      </c>
      <c r="Y1690" s="15">
        <v>0</v>
      </c>
      <c r="Z1690" s="15" t="s">
        <v>677</v>
      </c>
      <c r="AC1690" s="15" t="s">
        <v>9291</v>
      </c>
      <c r="AD1690" s="15" t="s">
        <v>9292</v>
      </c>
      <c r="AE1690" s="15" t="s">
        <v>9293</v>
      </c>
      <c r="AF1690" s="15" t="s">
        <v>511</v>
      </c>
      <c r="AG1690" s="15" t="s">
        <v>9347</v>
      </c>
    </row>
    <row r="1691" spans="1:33" x14ac:dyDescent="0.45">
      <c r="A1691" s="15">
        <v>1001683</v>
      </c>
      <c r="B1691" s="15" t="s">
        <v>26</v>
      </c>
      <c r="C1691" s="18">
        <v>603230087</v>
      </c>
      <c r="D1691" s="15">
        <v>0</v>
      </c>
      <c r="E1691" s="15" t="s">
        <v>70</v>
      </c>
      <c r="F1691" s="15" t="s">
        <v>15253</v>
      </c>
      <c r="G1691" s="15" t="s">
        <v>29</v>
      </c>
      <c r="H1691" s="15" t="s">
        <v>7934</v>
      </c>
      <c r="I1691" s="15" t="s">
        <v>1672</v>
      </c>
      <c r="J1691" s="15" t="s">
        <v>7933</v>
      </c>
      <c r="K1691" s="15" t="s">
        <v>32</v>
      </c>
      <c r="L1691" s="15" t="s">
        <v>33</v>
      </c>
      <c r="M1691" s="15">
        <v>997606075</v>
      </c>
      <c r="N1691" s="15" t="s">
        <v>7935</v>
      </c>
      <c r="O1691" s="15" t="s">
        <v>7936</v>
      </c>
      <c r="P1691" s="15">
        <v>30224</v>
      </c>
      <c r="Q1691" s="15" t="s">
        <v>35</v>
      </c>
      <c r="R1691" s="15" t="s">
        <v>36</v>
      </c>
      <c r="S1691" s="15" t="s">
        <v>3328</v>
      </c>
      <c r="T1691" s="15" t="s">
        <v>15324</v>
      </c>
      <c r="W1691" s="15" t="s">
        <v>7937</v>
      </c>
      <c r="X1691" s="15" t="s">
        <v>97</v>
      </c>
      <c r="Y1691" s="15">
        <v>2</v>
      </c>
      <c r="Z1691" s="15" t="s">
        <v>74</v>
      </c>
      <c r="AC1691" s="15" t="s">
        <v>9291</v>
      </c>
      <c r="AD1691" s="15" t="s">
        <v>9292</v>
      </c>
      <c r="AE1691" s="15" t="s">
        <v>9293</v>
      </c>
      <c r="AF1691" s="15" t="s">
        <v>511</v>
      </c>
      <c r="AG1691" s="15" t="s">
        <v>9301</v>
      </c>
    </row>
    <row r="1692" spans="1:33" x14ac:dyDescent="0.45">
      <c r="A1692" s="15">
        <v>1001684</v>
      </c>
      <c r="B1692" s="15" t="s">
        <v>26</v>
      </c>
      <c r="C1692" s="18">
        <v>1714242748</v>
      </c>
      <c r="D1692" s="15">
        <v>850</v>
      </c>
      <c r="E1692" s="15" t="s">
        <v>70</v>
      </c>
      <c r="F1692" s="15" t="s">
        <v>15253</v>
      </c>
      <c r="G1692" s="15" t="s">
        <v>29</v>
      </c>
      <c r="H1692" s="15" t="s">
        <v>7939</v>
      </c>
      <c r="I1692" s="15" t="s">
        <v>7940</v>
      </c>
      <c r="J1692" s="15" t="s">
        <v>7938</v>
      </c>
      <c r="K1692" s="15" t="s">
        <v>32</v>
      </c>
      <c r="L1692" s="15">
        <v>2911689</v>
      </c>
      <c r="M1692" s="15">
        <v>997313625</v>
      </c>
      <c r="N1692" s="15" t="s">
        <v>7941</v>
      </c>
      <c r="O1692" s="15" t="s">
        <v>7942</v>
      </c>
      <c r="P1692" s="15">
        <v>28800</v>
      </c>
      <c r="Q1692" s="15" t="s">
        <v>58</v>
      </c>
      <c r="R1692" s="15" t="s">
        <v>36</v>
      </c>
      <c r="S1692" s="15" t="s">
        <v>2522</v>
      </c>
      <c r="T1692" s="15" t="s">
        <v>15350</v>
      </c>
      <c r="W1692" s="15" t="s">
        <v>7943</v>
      </c>
      <c r="X1692" s="15" t="s">
        <v>39</v>
      </c>
      <c r="Y1692" s="15">
        <v>1</v>
      </c>
      <c r="Z1692" s="15" t="s">
        <v>7944</v>
      </c>
      <c r="AC1692" s="15" t="s">
        <v>9291</v>
      </c>
      <c r="AD1692" s="15" t="s">
        <v>9292</v>
      </c>
      <c r="AE1692" s="15" t="s">
        <v>9363</v>
      </c>
      <c r="AF1692" s="15" t="s">
        <v>9410</v>
      </c>
      <c r="AG1692" s="15" t="s">
        <v>9493</v>
      </c>
    </row>
    <row r="1693" spans="1:33" x14ac:dyDescent="0.45">
      <c r="A1693" s="15">
        <v>1001685</v>
      </c>
      <c r="B1693" s="15" t="s">
        <v>26</v>
      </c>
      <c r="C1693" s="18">
        <v>1718235631</v>
      </c>
      <c r="D1693" s="15">
        <v>2000</v>
      </c>
      <c r="E1693" s="15" t="s">
        <v>70</v>
      </c>
      <c r="F1693" s="15" t="s">
        <v>15253</v>
      </c>
      <c r="G1693" s="15" t="s">
        <v>29</v>
      </c>
      <c r="H1693" s="15" t="s">
        <v>263</v>
      </c>
      <c r="I1693" s="15" t="s">
        <v>689</v>
      </c>
      <c r="J1693" s="15" t="s">
        <v>7945</v>
      </c>
      <c r="K1693" s="15" t="s">
        <v>32</v>
      </c>
      <c r="L1693" s="15">
        <v>967213129</v>
      </c>
      <c r="M1693" s="15">
        <v>967213129</v>
      </c>
      <c r="N1693" s="15" t="s">
        <v>2686</v>
      </c>
      <c r="O1693" s="15" t="s">
        <v>7946</v>
      </c>
      <c r="P1693" s="15">
        <v>30834</v>
      </c>
      <c r="Q1693" s="15" t="s">
        <v>35</v>
      </c>
      <c r="R1693" s="15" t="s">
        <v>59</v>
      </c>
      <c r="S1693" s="15" t="s">
        <v>942</v>
      </c>
      <c r="T1693" s="15" t="s">
        <v>15333</v>
      </c>
      <c r="W1693" s="15" t="s">
        <v>7946</v>
      </c>
      <c r="X1693" s="15" t="s">
        <v>39</v>
      </c>
      <c r="Y1693" s="15">
        <v>0</v>
      </c>
      <c r="Z1693" s="15" t="s">
        <v>7944</v>
      </c>
      <c r="AC1693" s="15" t="s">
        <v>9291</v>
      </c>
      <c r="AD1693" s="15" t="s">
        <v>9295</v>
      </c>
      <c r="AE1693" s="15" t="s">
        <v>9293</v>
      </c>
      <c r="AF1693" s="15" t="s">
        <v>511</v>
      </c>
      <c r="AG1693" s="15" t="s">
        <v>9347</v>
      </c>
    </row>
    <row r="1694" spans="1:33" x14ac:dyDescent="0.45">
      <c r="A1694" s="15">
        <v>1001686</v>
      </c>
      <c r="B1694" s="15" t="s">
        <v>26</v>
      </c>
      <c r="C1694" s="18">
        <v>1715273502</v>
      </c>
      <c r="D1694" s="15">
        <v>0</v>
      </c>
      <c r="E1694" s="15" t="s">
        <v>70</v>
      </c>
      <c r="F1694" s="15" t="s">
        <v>15253</v>
      </c>
      <c r="G1694" s="15" t="s">
        <v>29</v>
      </c>
      <c r="H1694" s="15" t="s">
        <v>7948</v>
      </c>
      <c r="I1694" s="15" t="s">
        <v>7949</v>
      </c>
      <c r="J1694" s="15" t="s">
        <v>7947</v>
      </c>
      <c r="K1694" s="15" t="s">
        <v>32</v>
      </c>
      <c r="L1694" s="15">
        <v>983320355</v>
      </c>
      <c r="M1694" s="15">
        <v>983320355</v>
      </c>
      <c r="N1694" s="15" t="s">
        <v>33</v>
      </c>
      <c r="O1694" s="15" t="s">
        <v>7950</v>
      </c>
      <c r="P1694" s="15">
        <v>29239</v>
      </c>
      <c r="Q1694" s="15" t="s">
        <v>409</v>
      </c>
      <c r="R1694" s="15" t="s">
        <v>36</v>
      </c>
      <c r="S1694" s="15" t="s">
        <v>66</v>
      </c>
      <c r="T1694" s="15" t="s">
        <v>15324</v>
      </c>
      <c r="U1694" s="15" t="s">
        <v>7951</v>
      </c>
      <c r="V1694" s="15">
        <v>983320355</v>
      </c>
      <c r="W1694" s="15" t="s">
        <v>7952</v>
      </c>
      <c r="X1694" s="15" t="s">
        <v>97</v>
      </c>
      <c r="Y1694" s="15">
        <v>1</v>
      </c>
      <c r="Z1694" s="15" t="s">
        <v>665</v>
      </c>
      <c r="AC1694" s="15" t="s">
        <v>9291</v>
      </c>
      <c r="AD1694" s="15" t="s">
        <v>9295</v>
      </c>
      <c r="AE1694" s="15" t="s">
        <v>9302</v>
      </c>
      <c r="AF1694" s="15" t="s">
        <v>5096</v>
      </c>
      <c r="AG1694" s="15" t="s">
        <v>9446</v>
      </c>
    </row>
    <row r="1695" spans="1:33" x14ac:dyDescent="0.45">
      <c r="A1695" s="15">
        <v>1001687</v>
      </c>
      <c r="B1695" s="15" t="s">
        <v>26</v>
      </c>
      <c r="C1695" s="18">
        <v>1850284512</v>
      </c>
      <c r="D1695" s="15">
        <v>500</v>
      </c>
      <c r="E1695" s="15" t="s">
        <v>28</v>
      </c>
      <c r="F1695" s="15" t="s">
        <v>15253</v>
      </c>
      <c r="G1695" s="15" t="s">
        <v>29</v>
      </c>
      <c r="H1695" s="15" t="s">
        <v>7954</v>
      </c>
      <c r="I1695" s="15" t="s">
        <v>7955</v>
      </c>
      <c r="J1695" s="15" t="s">
        <v>7953</v>
      </c>
      <c r="K1695" s="15" t="s">
        <v>32</v>
      </c>
      <c r="L1695" s="15" t="s">
        <v>33</v>
      </c>
      <c r="M1695" s="15">
        <v>969965812</v>
      </c>
      <c r="N1695" s="15" t="s">
        <v>7956</v>
      </c>
      <c r="O1695" s="15" t="s">
        <v>7957</v>
      </c>
      <c r="P1695" s="15">
        <v>36680</v>
      </c>
      <c r="Q1695" s="15" t="s">
        <v>35</v>
      </c>
      <c r="R1695" s="15" t="s">
        <v>36</v>
      </c>
      <c r="S1695" s="15" t="s">
        <v>341</v>
      </c>
      <c r="T1695" s="15" t="s">
        <v>15310</v>
      </c>
      <c r="W1695" s="15" t="s">
        <v>7958</v>
      </c>
      <c r="X1695" s="15" t="s">
        <v>97</v>
      </c>
      <c r="Y1695" s="15">
        <v>0</v>
      </c>
      <c r="Z1695" s="15" t="s">
        <v>74</v>
      </c>
      <c r="AC1695" s="15" t="s">
        <v>9291</v>
      </c>
      <c r="AD1695" s="15" t="s">
        <v>9292</v>
      </c>
      <c r="AE1695" s="15" t="s">
        <v>9309</v>
      </c>
      <c r="AF1695" s="15" t="s">
        <v>9310</v>
      </c>
      <c r="AG1695" s="15" t="s">
        <v>9509</v>
      </c>
    </row>
    <row r="1696" spans="1:33" x14ac:dyDescent="0.45">
      <c r="A1696" s="15">
        <v>1001688</v>
      </c>
      <c r="B1696" s="15" t="s">
        <v>1800</v>
      </c>
      <c r="C1696" s="18">
        <v>1790045668001</v>
      </c>
      <c r="D1696" s="15">
        <v>50000</v>
      </c>
      <c r="E1696" s="15" t="s">
        <v>70</v>
      </c>
      <c r="F1696" s="15" t="s">
        <v>15253</v>
      </c>
      <c r="G1696" s="15" t="s">
        <v>1801</v>
      </c>
      <c r="H1696" s="15" t="s">
        <v>7959</v>
      </c>
      <c r="I1696" s="15" t="s">
        <v>7960</v>
      </c>
      <c r="J1696" s="15" t="s">
        <v>7961</v>
      </c>
      <c r="K1696" s="15" t="s">
        <v>32</v>
      </c>
      <c r="L1696" s="15" t="s">
        <v>7962</v>
      </c>
      <c r="M1696" s="15" t="s">
        <v>33</v>
      </c>
      <c r="N1696" s="15" t="s">
        <v>33</v>
      </c>
      <c r="O1696" s="15" t="s">
        <v>7963</v>
      </c>
      <c r="P1696" s="15">
        <v>29235</v>
      </c>
      <c r="Q1696" s="15" t="s">
        <v>58</v>
      </c>
      <c r="R1696" s="15" t="s">
        <v>59</v>
      </c>
      <c r="S1696" s="15" t="s">
        <v>79</v>
      </c>
      <c r="T1696" s="15" t="s">
        <v>79</v>
      </c>
      <c r="U1696" s="15" t="s">
        <v>7964</v>
      </c>
      <c r="W1696" s="15" t="s">
        <v>7965</v>
      </c>
      <c r="X1696" s="15" t="s">
        <v>97</v>
      </c>
      <c r="Y1696" s="15">
        <v>0</v>
      </c>
      <c r="Z1696" s="15" t="s">
        <v>74</v>
      </c>
      <c r="AA1696" s="15" t="s">
        <v>74</v>
      </c>
      <c r="AB1696" s="15">
        <v>44532</v>
      </c>
      <c r="AC1696" s="15" t="s">
        <v>9291</v>
      </c>
      <c r="AD1696" s="15" t="s">
        <v>9329</v>
      </c>
      <c r="AE1696" s="15" t="s">
        <v>9302</v>
      </c>
      <c r="AF1696" s="15" t="s">
        <v>5096</v>
      </c>
      <c r="AG1696" s="15" t="s">
        <v>9458</v>
      </c>
    </row>
    <row r="1697" spans="1:33" x14ac:dyDescent="0.45">
      <c r="A1697" s="15">
        <v>1001689</v>
      </c>
      <c r="B1697" s="15" t="s">
        <v>26</v>
      </c>
      <c r="C1697" s="18">
        <v>1758140105</v>
      </c>
      <c r="D1697" s="15">
        <v>0</v>
      </c>
      <c r="E1697" s="15" t="s">
        <v>70</v>
      </c>
      <c r="F1697" s="15" t="s">
        <v>15253</v>
      </c>
      <c r="G1697" s="15" t="s">
        <v>29</v>
      </c>
      <c r="H1697" s="15" t="s">
        <v>847</v>
      </c>
      <c r="I1697" s="15" t="s">
        <v>848</v>
      </c>
      <c r="J1697" s="15" t="s">
        <v>846</v>
      </c>
      <c r="K1697" s="15" t="s">
        <v>32</v>
      </c>
      <c r="L1697" s="15">
        <v>986117758</v>
      </c>
      <c r="M1697" s="15">
        <v>986117758</v>
      </c>
      <c r="N1697" s="15" t="s">
        <v>33</v>
      </c>
      <c r="O1697" s="15" t="s">
        <v>849</v>
      </c>
      <c r="P1697" s="15">
        <v>32679</v>
      </c>
      <c r="Q1697" s="15" t="s">
        <v>35</v>
      </c>
      <c r="R1697" s="15" t="s">
        <v>59</v>
      </c>
      <c r="S1697" s="15" t="s">
        <v>244</v>
      </c>
      <c r="T1697" s="15" t="s">
        <v>15349</v>
      </c>
      <c r="U1697" s="15" t="s">
        <v>850</v>
      </c>
      <c r="V1697" s="15" t="s">
        <v>33</v>
      </c>
      <c r="W1697" s="15" t="s">
        <v>851</v>
      </c>
      <c r="X1697" s="15" t="s">
        <v>39</v>
      </c>
      <c r="Y1697" s="15">
        <v>0</v>
      </c>
      <c r="Z1697" s="15" t="s">
        <v>665</v>
      </c>
      <c r="AC1697" s="15" t="s">
        <v>9291</v>
      </c>
      <c r="AD1697" s="15" t="s">
        <v>9329</v>
      </c>
      <c r="AE1697" s="15" t="s">
        <v>9302</v>
      </c>
      <c r="AF1697" s="15" t="s">
        <v>5096</v>
      </c>
      <c r="AG1697" s="15" t="s">
        <v>9525</v>
      </c>
    </row>
    <row r="1698" spans="1:33" x14ac:dyDescent="0.45">
      <c r="A1698" s="15">
        <v>1001690</v>
      </c>
      <c r="B1698" s="15" t="s">
        <v>26</v>
      </c>
      <c r="C1698" s="18">
        <v>603631110</v>
      </c>
      <c r="D1698" s="15">
        <v>1500</v>
      </c>
      <c r="E1698" s="15" t="s">
        <v>28</v>
      </c>
      <c r="F1698" s="15" t="s">
        <v>15253</v>
      </c>
      <c r="G1698" s="15" t="s">
        <v>29</v>
      </c>
      <c r="H1698" s="15" t="s">
        <v>7967</v>
      </c>
      <c r="I1698" s="15" t="s">
        <v>7968</v>
      </c>
      <c r="J1698" s="15" t="s">
        <v>7966</v>
      </c>
      <c r="K1698" s="15" t="s">
        <v>32</v>
      </c>
      <c r="L1698" s="15">
        <v>979065478</v>
      </c>
      <c r="M1698" s="15">
        <v>979065478</v>
      </c>
      <c r="N1698" s="15" t="s">
        <v>33</v>
      </c>
      <c r="O1698" s="15" t="s">
        <v>7969</v>
      </c>
      <c r="P1698" s="15">
        <v>33325</v>
      </c>
      <c r="Q1698" s="15" t="s">
        <v>58</v>
      </c>
      <c r="R1698" s="15" t="s">
        <v>36</v>
      </c>
      <c r="S1698" s="15" t="s">
        <v>348</v>
      </c>
      <c r="T1698" s="15" t="s">
        <v>15325</v>
      </c>
      <c r="U1698" s="15" t="s">
        <v>5465</v>
      </c>
      <c r="V1698" s="15">
        <v>979065478</v>
      </c>
      <c r="W1698" s="15" t="s">
        <v>7970</v>
      </c>
      <c r="X1698" s="15" t="s">
        <v>97</v>
      </c>
      <c r="Y1698" s="15">
        <v>0</v>
      </c>
      <c r="Z1698" s="15" t="s">
        <v>677</v>
      </c>
      <c r="AC1698" s="15" t="s">
        <v>9291</v>
      </c>
      <c r="AD1698" s="15" t="s">
        <v>9295</v>
      </c>
      <c r="AE1698" s="15" t="s">
        <v>9293</v>
      </c>
      <c r="AF1698" s="15" t="s">
        <v>511</v>
      </c>
      <c r="AG1698" s="15" t="s">
        <v>9347</v>
      </c>
    </row>
    <row r="1699" spans="1:33" x14ac:dyDescent="0.45">
      <c r="A1699" s="15">
        <v>1001691</v>
      </c>
      <c r="B1699" s="15" t="s">
        <v>26</v>
      </c>
      <c r="C1699" s="18">
        <v>602137846</v>
      </c>
      <c r="D1699" s="15">
        <v>0</v>
      </c>
      <c r="E1699" s="15" t="s">
        <v>28</v>
      </c>
      <c r="F1699" s="15" t="s">
        <v>15253</v>
      </c>
      <c r="G1699" s="15" t="s">
        <v>29</v>
      </c>
      <c r="H1699" s="15" t="s">
        <v>641</v>
      </c>
      <c r="I1699" s="15" t="s">
        <v>4222</v>
      </c>
      <c r="J1699" s="15" t="s">
        <v>7971</v>
      </c>
      <c r="K1699" s="15" t="s">
        <v>32</v>
      </c>
      <c r="L1699" s="15">
        <v>985548816</v>
      </c>
      <c r="M1699" s="15" t="s">
        <v>33</v>
      </c>
      <c r="N1699" s="15" t="s">
        <v>33</v>
      </c>
      <c r="O1699" s="15" t="s">
        <v>7972</v>
      </c>
      <c r="P1699" s="15">
        <v>24123</v>
      </c>
      <c r="Q1699" s="15" t="s">
        <v>58</v>
      </c>
      <c r="R1699" s="15" t="s">
        <v>36</v>
      </c>
      <c r="S1699" s="15" t="s">
        <v>7846</v>
      </c>
      <c r="T1699" s="15" t="s">
        <v>15336</v>
      </c>
      <c r="W1699" s="15" t="s">
        <v>34</v>
      </c>
      <c r="X1699" s="15" t="s">
        <v>39</v>
      </c>
      <c r="Y1699" s="15">
        <v>0</v>
      </c>
      <c r="Z1699" s="15" t="s">
        <v>4384</v>
      </c>
      <c r="AC1699" s="15" t="s">
        <v>9291</v>
      </c>
      <c r="AD1699" s="15" t="s">
        <v>9295</v>
      </c>
      <c r="AE1699" s="15" t="s">
        <v>9293</v>
      </c>
      <c r="AF1699" s="15" t="s">
        <v>511</v>
      </c>
      <c r="AG1699" s="15" t="s">
        <v>9294</v>
      </c>
    </row>
    <row r="1700" spans="1:33" x14ac:dyDescent="0.45">
      <c r="A1700" s="15">
        <v>1001692</v>
      </c>
      <c r="B1700" s="15" t="s">
        <v>26</v>
      </c>
      <c r="C1700" s="18">
        <v>1719142331</v>
      </c>
      <c r="D1700" s="15">
        <v>1000</v>
      </c>
      <c r="E1700" s="15" t="s">
        <v>70</v>
      </c>
      <c r="F1700" s="15" t="s">
        <v>15253</v>
      </c>
      <c r="G1700" s="15" t="s">
        <v>29</v>
      </c>
      <c r="H1700" s="15" t="s">
        <v>2267</v>
      </c>
      <c r="I1700" s="15" t="s">
        <v>7974</v>
      </c>
      <c r="J1700" s="15" t="s">
        <v>7973</v>
      </c>
      <c r="K1700" s="15" t="s">
        <v>32</v>
      </c>
      <c r="L1700" s="15">
        <v>2537045</v>
      </c>
      <c r="M1700" s="15">
        <v>997606819</v>
      </c>
      <c r="N1700" s="15" t="s">
        <v>7975</v>
      </c>
      <c r="O1700" s="15" t="s">
        <v>7976</v>
      </c>
      <c r="P1700" s="15">
        <v>30383</v>
      </c>
      <c r="Q1700" s="15" t="s">
        <v>58</v>
      </c>
      <c r="R1700" s="15" t="s">
        <v>59</v>
      </c>
      <c r="S1700" s="15" t="s">
        <v>244</v>
      </c>
      <c r="T1700" s="15" t="s">
        <v>15349</v>
      </c>
      <c r="W1700" s="15" t="s">
        <v>7977</v>
      </c>
      <c r="X1700" s="15" t="s">
        <v>97</v>
      </c>
      <c r="Y1700" s="15">
        <v>0</v>
      </c>
      <c r="Z1700" s="15" t="s">
        <v>677</v>
      </c>
      <c r="AC1700" s="15" t="s">
        <v>9291</v>
      </c>
      <c r="AD1700" s="15" t="s">
        <v>9292</v>
      </c>
      <c r="AE1700" s="15" t="s">
        <v>9302</v>
      </c>
      <c r="AF1700" s="15" t="s">
        <v>5096</v>
      </c>
      <c r="AG1700" s="15" t="s">
        <v>9312</v>
      </c>
    </row>
    <row r="1701" spans="1:33" x14ac:dyDescent="0.45">
      <c r="A1701" s="15">
        <v>1001693</v>
      </c>
      <c r="B1701" s="15" t="s">
        <v>26</v>
      </c>
      <c r="C1701" s="18">
        <v>1717318370</v>
      </c>
      <c r="D1701" s="15">
        <v>0</v>
      </c>
      <c r="E1701" s="15" t="s">
        <v>70</v>
      </c>
      <c r="F1701" s="15" t="s">
        <v>15253</v>
      </c>
      <c r="G1701" s="15" t="s">
        <v>29</v>
      </c>
      <c r="H1701" s="15" t="s">
        <v>7979</v>
      </c>
      <c r="I1701" s="15" t="s">
        <v>7980</v>
      </c>
      <c r="J1701" s="15" t="s">
        <v>7978</v>
      </c>
      <c r="K1701" s="15" t="s">
        <v>32</v>
      </c>
      <c r="L1701" s="15">
        <v>998820527</v>
      </c>
      <c r="M1701" s="15">
        <v>998820527</v>
      </c>
      <c r="N1701" s="15" t="s">
        <v>7981</v>
      </c>
      <c r="O1701" s="15" t="s">
        <v>7982</v>
      </c>
      <c r="P1701" s="15">
        <v>30065</v>
      </c>
      <c r="Q1701" s="15" t="s">
        <v>35</v>
      </c>
      <c r="R1701" s="15" t="s">
        <v>59</v>
      </c>
      <c r="S1701" s="15" t="s">
        <v>698</v>
      </c>
      <c r="T1701" s="15" t="s">
        <v>15323</v>
      </c>
      <c r="U1701" s="15" t="s">
        <v>1047</v>
      </c>
      <c r="V1701" s="15">
        <v>997766354</v>
      </c>
      <c r="W1701" s="15" t="s">
        <v>7983</v>
      </c>
      <c r="X1701" s="15" t="s">
        <v>97</v>
      </c>
      <c r="Y1701" s="15">
        <v>3</v>
      </c>
      <c r="Z1701" s="15" t="s">
        <v>665</v>
      </c>
      <c r="AC1701" s="15" t="s">
        <v>9291</v>
      </c>
      <c r="AD1701" s="15" t="s">
        <v>9329</v>
      </c>
      <c r="AE1701" s="15" t="s">
        <v>9302</v>
      </c>
      <c r="AF1701" s="15" t="s">
        <v>5096</v>
      </c>
      <c r="AG1701" s="15" t="s">
        <v>9312</v>
      </c>
    </row>
    <row r="1702" spans="1:33" x14ac:dyDescent="0.45">
      <c r="A1702" s="15">
        <v>1001694</v>
      </c>
      <c r="B1702" s="15" t="s">
        <v>26</v>
      </c>
      <c r="C1702" s="18">
        <v>1720962321</v>
      </c>
      <c r="D1702" s="15">
        <v>1500</v>
      </c>
      <c r="E1702" s="15" t="s">
        <v>70</v>
      </c>
      <c r="F1702" s="15" t="s">
        <v>15253</v>
      </c>
      <c r="G1702" s="15" t="s">
        <v>29</v>
      </c>
      <c r="H1702" s="15" t="s">
        <v>7985</v>
      </c>
      <c r="I1702" s="15" t="s">
        <v>7986</v>
      </c>
      <c r="J1702" s="15" t="s">
        <v>7984</v>
      </c>
      <c r="K1702" s="15" t="s">
        <v>32</v>
      </c>
      <c r="L1702" s="15">
        <v>995217121</v>
      </c>
      <c r="M1702" s="15">
        <v>995217121</v>
      </c>
      <c r="N1702" s="15" t="s">
        <v>7987</v>
      </c>
      <c r="O1702" s="15" t="s">
        <v>7988</v>
      </c>
      <c r="P1702" s="15">
        <v>31978</v>
      </c>
      <c r="Q1702" s="15" t="s">
        <v>58</v>
      </c>
      <c r="R1702" s="15" t="s">
        <v>59</v>
      </c>
      <c r="S1702" s="15" t="s">
        <v>279</v>
      </c>
      <c r="T1702" s="15" t="s">
        <v>15324</v>
      </c>
      <c r="W1702" s="15" t="s">
        <v>7988</v>
      </c>
      <c r="X1702" s="15" t="s">
        <v>97</v>
      </c>
      <c r="Y1702" s="15">
        <v>0</v>
      </c>
      <c r="Z1702" s="15" t="s">
        <v>677</v>
      </c>
      <c r="AC1702" s="15" t="s">
        <v>9291</v>
      </c>
      <c r="AD1702" s="15" t="s">
        <v>9329</v>
      </c>
      <c r="AE1702" s="15" t="s">
        <v>9302</v>
      </c>
      <c r="AF1702" s="15" t="s">
        <v>5096</v>
      </c>
      <c r="AG1702" s="15" t="s">
        <v>9452</v>
      </c>
    </row>
    <row r="1703" spans="1:33" x14ac:dyDescent="0.45">
      <c r="A1703" s="15">
        <v>1001695</v>
      </c>
      <c r="B1703" s="15" t="s">
        <v>26</v>
      </c>
      <c r="C1703" s="18">
        <v>1715721294</v>
      </c>
      <c r="D1703" s="15">
        <v>0</v>
      </c>
      <c r="E1703" s="15" t="s">
        <v>70</v>
      </c>
      <c r="F1703" s="15" t="s">
        <v>15253</v>
      </c>
      <c r="G1703" s="15" t="s">
        <v>29</v>
      </c>
      <c r="H1703" s="15" t="s">
        <v>7990</v>
      </c>
      <c r="I1703" s="15" t="s">
        <v>7991</v>
      </c>
      <c r="J1703" s="15" t="s">
        <v>7989</v>
      </c>
      <c r="K1703" s="15" t="s">
        <v>32</v>
      </c>
      <c r="L1703" s="15">
        <v>987958713</v>
      </c>
      <c r="M1703" s="15">
        <v>987958713</v>
      </c>
      <c r="N1703" s="15" t="s">
        <v>7992</v>
      </c>
      <c r="O1703" s="15" t="s">
        <v>7993</v>
      </c>
      <c r="P1703" s="15">
        <v>28132</v>
      </c>
      <c r="Q1703" s="15" t="s">
        <v>58</v>
      </c>
      <c r="R1703" s="15" t="s">
        <v>36</v>
      </c>
      <c r="S1703" s="15" t="s">
        <v>432</v>
      </c>
      <c r="T1703" s="15" t="s">
        <v>15324</v>
      </c>
      <c r="U1703" s="15" t="s">
        <v>7994</v>
      </c>
      <c r="V1703" s="15" t="s">
        <v>1020</v>
      </c>
      <c r="W1703" s="15" t="s">
        <v>34</v>
      </c>
      <c r="X1703" s="15" t="s">
        <v>97</v>
      </c>
      <c r="Y1703" s="15">
        <v>2</v>
      </c>
      <c r="Z1703" s="15" t="s">
        <v>665</v>
      </c>
      <c r="AC1703" s="15" t="s">
        <v>9291</v>
      </c>
      <c r="AD1703" s="15" t="s">
        <v>9295</v>
      </c>
      <c r="AE1703" s="15" t="s">
        <v>9317</v>
      </c>
      <c r="AF1703" s="15" t="s">
        <v>9571</v>
      </c>
      <c r="AG1703" s="15" t="s">
        <v>9571</v>
      </c>
    </row>
    <row r="1704" spans="1:33" x14ac:dyDescent="0.45">
      <c r="A1704" s="15">
        <v>1001696</v>
      </c>
      <c r="B1704" s="15" t="s">
        <v>2683</v>
      </c>
      <c r="C1704" s="18">
        <v>1001696</v>
      </c>
      <c r="D1704" s="15">
        <v>1500</v>
      </c>
      <c r="E1704" s="15" t="s">
        <v>5769</v>
      </c>
      <c r="F1704" s="15" t="s">
        <v>15254</v>
      </c>
      <c r="G1704" s="15" t="s">
        <v>29</v>
      </c>
      <c r="H1704" s="15" t="s">
        <v>7995</v>
      </c>
      <c r="I1704" s="15" t="s">
        <v>7996</v>
      </c>
      <c r="J1704" s="15" t="s">
        <v>7997</v>
      </c>
      <c r="K1704" s="15" t="s">
        <v>32</v>
      </c>
      <c r="L1704" s="15">
        <v>978939006</v>
      </c>
      <c r="M1704" s="15">
        <v>978939006</v>
      </c>
      <c r="N1704" s="15" t="s">
        <v>7998</v>
      </c>
      <c r="O1704" s="15" t="s">
        <v>7999</v>
      </c>
      <c r="P1704" s="15">
        <v>25691</v>
      </c>
      <c r="Q1704" s="15" t="s">
        <v>58</v>
      </c>
      <c r="R1704" s="15" t="s">
        <v>59</v>
      </c>
      <c r="S1704" s="15" t="s">
        <v>8000</v>
      </c>
      <c r="T1704" s="15" t="s">
        <v>15358</v>
      </c>
      <c r="U1704" s="15" t="s">
        <v>33</v>
      </c>
      <c r="V1704" s="15" t="s">
        <v>33</v>
      </c>
      <c r="W1704" s="15" t="s">
        <v>1584</v>
      </c>
      <c r="X1704" s="15" t="s">
        <v>39</v>
      </c>
      <c r="Y1704" s="15">
        <v>0</v>
      </c>
      <c r="Z1704" s="15" t="s">
        <v>665</v>
      </c>
      <c r="AA1704" s="15" t="s">
        <v>665</v>
      </c>
      <c r="AB1704" s="15">
        <v>44538</v>
      </c>
      <c r="AC1704" s="15" t="s">
        <v>9291</v>
      </c>
      <c r="AD1704" s="15" t="s">
        <v>9296</v>
      </c>
      <c r="AE1704" s="15" t="s">
        <v>9302</v>
      </c>
      <c r="AF1704" s="15" t="s">
        <v>5096</v>
      </c>
      <c r="AG1704" s="15" t="s">
        <v>9312</v>
      </c>
    </row>
    <row r="1705" spans="1:33" x14ac:dyDescent="0.45">
      <c r="A1705" s="15">
        <v>1001697</v>
      </c>
      <c r="B1705" s="15" t="s">
        <v>2683</v>
      </c>
      <c r="C1705" s="18">
        <v>1001697</v>
      </c>
      <c r="D1705" s="15">
        <v>600</v>
      </c>
      <c r="E1705" s="15" t="s">
        <v>5769</v>
      </c>
      <c r="F1705" s="15" t="s">
        <v>15254</v>
      </c>
      <c r="G1705" s="15" t="s">
        <v>29</v>
      </c>
      <c r="H1705" s="15" t="s">
        <v>8001</v>
      </c>
      <c r="I1705" s="15" t="s">
        <v>8002</v>
      </c>
      <c r="J1705" s="15" t="s">
        <v>8003</v>
      </c>
      <c r="K1705" s="15" t="s">
        <v>32</v>
      </c>
      <c r="L1705" s="15">
        <v>963267256</v>
      </c>
      <c r="M1705" s="15">
        <v>963267256</v>
      </c>
      <c r="N1705" s="15" t="s">
        <v>8004</v>
      </c>
      <c r="O1705" s="15" t="s">
        <v>7999</v>
      </c>
      <c r="P1705" s="15">
        <v>27296</v>
      </c>
      <c r="Q1705" s="15" t="s">
        <v>58</v>
      </c>
      <c r="R1705" s="15" t="s">
        <v>36</v>
      </c>
      <c r="S1705" s="15" t="s">
        <v>8000</v>
      </c>
      <c r="T1705" s="15" t="s">
        <v>15358</v>
      </c>
      <c r="U1705" s="15" t="s">
        <v>33</v>
      </c>
      <c r="V1705" s="15" t="s">
        <v>33</v>
      </c>
      <c r="W1705" s="15" t="s">
        <v>34</v>
      </c>
      <c r="X1705" s="15" t="s">
        <v>39</v>
      </c>
      <c r="Y1705" s="15">
        <v>0</v>
      </c>
      <c r="Z1705" s="15" t="s">
        <v>665</v>
      </c>
      <c r="AA1705" s="15" t="s">
        <v>665</v>
      </c>
      <c r="AB1705" s="15">
        <v>44538</v>
      </c>
      <c r="AC1705" s="15" t="s">
        <v>9291</v>
      </c>
      <c r="AD1705" s="15" t="s">
        <v>9296</v>
      </c>
      <c r="AE1705" s="15" t="s">
        <v>9302</v>
      </c>
      <c r="AF1705" s="15" t="s">
        <v>5096</v>
      </c>
      <c r="AG1705" s="15" t="s">
        <v>9312</v>
      </c>
    </row>
    <row r="1706" spans="1:33" x14ac:dyDescent="0.45">
      <c r="A1706" s="15">
        <v>1001698</v>
      </c>
      <c r="B1706" s="15" t="s">
        <v>2683</v>
      </c>
      <c r="C1706" s="18">
        <v>1001698</v>
      </c>
      <c r="D1706" s="15">
        <v>2000</v>
      </c>
      <c r="E1706" s="15" t="s">
        <v>5769</v>
      </c>
      <c r="F1706" s="15" t="s">
        <v>15254</v>
      </c>
      <c r="G1706" s="15" t="s">
        <v>29</v>
      </c>
      <c r="H1706" s="15" t="s">
        <v>8005</v>
      </c>
      <c r="I1706" s="15" t="s">
        <v>8006</v>
      </c>
      <c r="J1706" s="15" t="s">
        <v>8007</v>
      </c>
      <c r="K1706" s="15" t="s">
        <v>32</v>
      </c>
      <c r="L1706" s="15" t="s">
        <v>33</v>
      </c>
      <c r="M1706" s="15" t="s">
        <v>33</v>
      </c>
      <c r="N1706" s="15" t="s">
        <v>33</v>
      </c>
      <c r="O1706" s="15" t="s">
        <v>34</v>
      </c>
      <c r="P1706" s="15">
        <v>28205</v>
      </c>
      <c r="Q1706" s="15" t="s">
        <v>35</v>
      </c>
      <c r="R1706" s="15" t="s">
        <v>36</v>
      </c>
      <c r="S1706" s="15" t="s">
        <v>8000</v>
      </c>
      <c r="T1706" s="15" t="s">
        <v>15358</v>
      </c>
      <c r="U1706" s="15" t="s">
        <v>33</v>
      </c>
      <c r="W1706" s="15" t="s">
        <v>1291</v>
      </c>
      <c r="X1706" s="15" t="s">
        <v>39</v>
      </c>
      <c r="Y1706" s="15">
        <v>0</v>
      </c>
      <c r="Z1706" s="15" t="s">
        <v>665</v>
      </c>
      <c r="AC1706" s="15" t="s">
        <v>9291</v>
      </c>
      <c r="AD1706" s="15" t="s">
        <v>9296</v>
      </c>
      <c r="AE1706" s="15" t="s">
        <v>9302</v>
      </c>
      <c r="AF1706" s="15" t="s">
        <v>5096</v>
      </c>
      <c r="AG1706" s="15" t="s">
        <v>9312</v>
      </c>
    </row>
    <row r="1707" spans="1:33" x14ac:dyDescent="0.45">
      <c r="A1707" s="15">
        <v>1001699</v>
      </c>
      <c r="B1707" s="15" t="s">
        <v>2683</v>
      </c>
      <c r="C1707" s="18" t="s">
        <v>14464</v>
      </c>
      <c r="D1707" s="15">
        <v>900</v>
      </c>
      <c r="E1707" s="15" t="s">
        <v>5769</v>
      </c>
      <c r="F1707" s="15" t="s">
        <v>15254</v>
      </c>
      <c r="G1707" s="15" t="s">
        <v>29</v>
      </c>
      <c r="H1707" s="15" t="s">
        <v>8001</v>
      </c>
      <c r="I1707" s="15" t="s">
        <v>8009</v>
      </c>
      <c r="J1707" s="15" t="s">
        <v>8008</v>
      </c>
      <c r="K1707" s="15" t="s">
        <v>32</v>
      </c>
      <c r="L1707" s="15">
        <v>992812222</v>
      </c>
      <c r="M1707" s="15">
        <v>992812222</v>
      </c>
      <c r="N1707" s="15" t="s">
        <v>8010</v>
      </c>
      <c r="O1707" s="15" t="s">
        <v>8011</v>
      </c>
      <c r="P1707" s="15">
        <v>26984</v>
      </c>
      <c r="Q1707" s="15" t="s">
        <v>35</v>
      </c>
      <c r="R1707" s="15" t="s">
        <v>59</v>
      </c>
      <c r="S1707" s="15" t="s">
        <v>8012</v>
      </c>
      <c r="T1707" s="15" t="s">
        <v>15359</v>
      </c>
      <c r="U1707" s="15" t="s">
        <v>33</v>
      </c>
      <c r="V1707" s="15" t="s">
        <v>33</v>
      </c>
      <c r="W1707" s="15" t="s">
        <v>34</v>
      </c>
      <c r="X1707" s="15" t="s">
        <v>39</v>
      </c>
      <c r="Y1707" s="15">
        <v>0</v>
      </c>
      <c r="Z1707" s="15" t="s">
        <v>665</v>
      </c>
      <c r="AA1707" s="15" t="s">
        <v>677</v>
      </c>
      <c r="AB1707" s="15">
        <v>44552</v>
      </c>
      <c r="AC1707" s="15" t="s">
        <v>9291</v>
      </c>
      <c r="AD1707" s="15" t="s">
        <v>9296</v>
      </c>
      <c r="AE1707" s="15" t="s">
        <v>9302</v>
      </c>
      <c r="AF1707" s="15" t="s">
        <v>5096</v>
      </c>
      <c r="AG1707" s="15" t="s">
        <v>9312</v>
      </c>
    </row>
    <row r="1708" spans="1:33" x14ac:dyDescent="0.45">
      <c r="A1708" s="15">
        <v>1001700</v>
      </c>
      <c r="B1708" s="15" t="s">
        <v>2683</v>
      </c>
      <c r="C1708" s="18">
        <v>1001700</v>
      </c>
      <c r="D1708" s="15" t="s">
        <v>15245</v>
      </c>
      <c r="E1708" s="15" t="s">
        <v>5769</v>
      </c>
      <c r="F1708" s="15" t="s">
        <v>15254</v>
      </c>
      <c r="G1708" s="15" t="s">
        <v>29</v>
      </c>
      <c r="H1708" s="15" t="s">
        <v>8013</v>
      </c>
      <c r="I1708" s="15" t="s">
        <v>5776</v>
      </c>
      <c r="J1708" s="15" t="s">
        <v>8014</v>
      </c>
      <c r="K1708" s="15" t="s">
        <v>32</v>
      </c>
      <c r="L1708" s="15">
        <v>961070096</v>
      </c>
      <c r="M1708" s="15">
        <v>961070096</v>
      </c>
      <c r="N1708" s="15" t="s">
        <v>33</v>
      </c>
      <c r="O1708" s="15" t="s">
        <v>8015</v>
      </c>
      <c r="P1708" s="15">
        <v>34210</v>
      </c>
      <c r="Q1708" s="15" t="s">
        <v>35</v>
      </c>
      <c r="R1708" s="15" t="s">
        <v>36</v>
      </c>
      <c r="S1708" s="15" t="s">
        <v>79</v>
      </c>
      <c r="T1708" s="15" t="s">
        <v>79</v>
      </c>
      <c r="W1708" s="15" t="s">
        <v>34</v>
      </c>
      <c r="X1708" s="15" t="s">
        <v>97</v>
      </c>
      <c r="Y1708" s="15">
        <v>0</v>
      </c>
      <c r="Z1708" s="15" t="s">
        <v>4384</v>
      </c>
      <c r="AA1708" s="15" t="s">
        <v>46</v>
      </c>
      <c r="AB1708" s="15">
        <v>44543</v>
      </c>
      <c r="AC1708" s="15" t="s">
        <v>9291</v>
      </c>
      <c r="AD1708" s="15" t="s">
        <v>9292</v>
      </c>
      <c r="AE1708" s="15" t="s">
        <v>9302</v>
      </c>
      <c r="AF1708" s="15" t="s">
        <v>5096</v>
      </c>
      <c r="AG1708" s="15" t="s">
        <v>9367</v>
      </c>
    </row>
    <row r="1709" spans="1:33" x14ac:dyDescent="0.45">
      <c r="A1709" s="15">
        <v>1001701</v>
      </c>
      <c r="B1709" s="15" t="s">
        <v>2683</v>
      </c>
      <c r="C1709" s="18">
        <v>1001701</v>
      </c>
      <c r="D1709" s="15">
        <v>1000</v>
      </c>
      <c r="E1709" s="15" t="s">
        <v>5769</v>
      </c>
      <c r="F1709" s="15" t="s">
        <v>15254</v>
      </c>
      <c r="G1709" s="15" t="s">
        <v>29</v>
      </c>
      <c r="H1709" s="15" t="s">
        <v>8016</v>
      </c>
      <c r="I1709" s="15" t="s">
        <v>8017</v>
      </c>
      <c r="J1709" s="15" t="s">
        <v>8018</v>
      </c>
      <c r="K1709" s="15" t="s">
        <v>32</v>
      </c>
      <c r="L1709" s="15">
        <v>987799988</v>
      </c>
      <c r="M1709" s="15">
        <v>987799988</v>
      </c>
      <c r="N1709" s="15" t="s">
        <v>8019</v>
      </c>
      <c r="O1709" s="15" t="s">
        <v>8020</v>
      </c>
      <c r="P1709" s="15">
        <v>21746</v>
      </c>
      <c r="Q1709" s="15" t="s">
        <v>58</v>
      </c>
      <c r="R1709" s="15" t="s">
        <v>59</v>
      </c>
      <c r="S1709" s="15" t="s">
        <v>8021</v>
      </c>
      <c r="T1709" s="15" t="s">
        <v>15356</v>
      </c>
      <c r="U1709" s="15" t="s">
        <v>33</v>
      </c>
      <c r="V1709" s="15" t="s">
        <v>33</v>
      </c>
      <c r="W1709" s="15" t="s">
        <v>34</v>
      </c>
      <c r="X1709" s="15" t="s">
        <v>39</v>
      </c>
      <c r="Y1709" s="15">
        <v>0</v>
      </c>
      <c r="Z1709" s="15" t="s">
        <v>665</v>
      </c>
      <c r="AA1709" s="15" t="s">
        <v>677</v>
      </c>
      <c r="AB1709" s="15">
        <v>44614</v>
      </c>
      <c r="AC1709" s="15" t="s">
        <v>9291</v>
      </c>
      <c r="AD1709" s="15" t="s">
        <v>9296</v>
      </c>
      <c r="AE1709" s="15" t="s">
        <v>9302</v>
      </c>
      <c r="AF1709" s="15" t="s">
        <v>5096</v>
      </c>
      <c r="AG1709" s="15" t="s">
        <v>9312</v>
      </c>
    </row>
    <row r="1710" spans="1:33" x14ac:dyDescent="0.45">
      <c r="A1710" s="15">
        <v>1001702</v>
      </c>
      <c r="B1710" s="15" t="s">
        <v>2683</v>
      </c>
      <c r="C1710" s="18">
        <v>1001702</v>
      </c>
      <c r="D1710" s="15">
        <v>600</v>
      </c>
      <c r="E1710" s="15" t="s">
        <v>5769</v>
      </c>
      <c r="F1710" s="15" t="s">
        <v>15254</v>
      </c>
      <c r="G1710" s="15" t="s">
        <v>29</v>
      </c>
      <c r="H1710" s="15" t="s">
        <v>8022</v>
      </c>
      <c r="I1710" s="15" t="s">
        <v>8023</v>
      </c>
      <c r="J1710" s="15" t="s">
        <v>8024</v>
      </c>
      <c r="K1710" s="15" t="s">
        <v>32</v>
      </c>
      <c r="L1710" s="15">
        <v>987922777</v>
      </c>
      <c r="M1710" s="15">
        <v>987922777</v>
      </c>
      <c r="N1710" s="15" t="s">
        <v>8025</v>
      </c>
      <c r="O1710" s="15" t="s">
        <v>8026</v>
      </c>
      <c r="P1710" s="15">
        <v>22516</v>
      </c>
      <c r="Q1710" s="15" t="s">
        <v>58</v>
      </c>
      <c r="R1710" s="15" t="s">
        <v>36</v>
      </c>
      <c r="S1710" s="15" t="s">
        <v>8021</v>
      </c>
      <c r="T1710" s="15" t="s">
        <v>15356</v>
      </c>
      <c r="V1710" s="15" t="s">
        <v>33</v>
      </c>
      <c r="W1710" s="15" t="s">
        <v>34</v>
      </c>
      <c r="X1710" s="15" t="s">
        <v>39</v>
      </c>
      <c r="Y1710" s="15">
        <v>0</v>
      </c>
      <c r="Z1710" s="15" t="s">
        <v>665</v>
      </c>
      <c r="AC1710" s="15" t="s">
        <v>9291</v>
      </c>
      <c r="AD1710" s="15" t="s">
        <v>9296</v>
      </c>
      <c r="AE1710" s="15" t="s">
        <v>9302</v>
      </c>
      <c r="AF1710" s="15" t="s">
        <v>5096</v>
      </c>
      <c r="AG1710" s="15" t="s">
        <v>9312</v>
      </c>
    </row>
    <row r="1711" spans="1:33" x14ac:dyDescent="0.45">
      <c r="A1711" s="15">
        <v>1001703</v>
      </c>
      <c r="B1711" s="15" t="s">
        <v>26</v>
      </c>
      <c r="C1711" s="18">
        <v>1714558119</v>
      </c>
      <c r="D1711" s="15">
        <v>6500</v>
      </c>
      <c r="E1711" s="15" t="s">
        <v>70</v>
      </c>
      <c r="F1711" s="15" t="s">
        <v>15253</v>
      </c>
      <c r="G1711" s="15" t="s">
        <v>29</v>
      </c>
      <c r="H1711" s="15" t="s">
        <v>2367</v>
      </c>
      <c r="I1711" s="15" t="s">
        <v>8028</v>
      </c>
      <c r="J1711" s="15" t="s">
        <v>8027</v>
      </c>
      <c r="K1711" s="15" t="s">
        <v>32</v>
      </c>
      <c r="L1711" s="15">
        <v>2552788</v>
      </c>
      <c r="M1711" s="15">
        <v>984042324</v>
      </c>
      <c r="N1711" s="15" t="s">
        <v>8029</v>
      </c>
      <c r="O1711" s="15" t="s">
        <v>8030</v>
      </c>
      <c r="P1711" s="15">
        <v>30164</v>
      </c>
      <c r="Q1711" s="15" t="s">
        <v>35</v>
      </c>
      <c r="R1711" s="15" t="s">
        <v>59</v>
      </c>
      <c r="S1711" s="15" t="s">
        <v>8031</v>
      </c>
      <c r="T1711" s="15" t="s">
        <v>15317</v>
      </c>
      <c r="V1711" s="15">
        <v>2552788</v>
      </c>
      <c r="W1711" s="15" t="s">
        <v>8030</v>
      </c>
      <c r="X1711" s="15" t="s">
        <v>97</v>
      </c>
      <c r="Y1711" s="15">
        <v>0</v>
      </c>
      <c r="Z1711" s="15" t="s">
        <v>677</v>
      </c>
      <c r="AC1711" s="15" t="s">
        <v>9291</v>
      </c>
      <c r="AD1711" s="15" t="s">
        <v>9329</v>
      </c>
      <c r="AE1711" s="15" t="s">
        <v>9302</v>
      </c>
      <c r="AF1711" s="15" t="s">
        <v>5096</v>
      </c>
      <c r="AG1711" s="15" t="s">
        <v>9421</v>
      </c>
    </row>
    <row r="1712" spans="1:33" x14ac:dyDescent="0.45">
      <c r="A1712" s="15">
        <v>1001704</v>
      </c>
      <c r="B1712" s="15" t="s">
        <v>26</v>
      </c>
      <c r="C1712" s="18">
        <v>1717175663</v>
      </c>
      <c r="D1712" s="15">
        <v>6000</v>
      </c>
      <c r="E1712" s="15" t="s">
        <v>70</v>
      </c>
      <c r="F1712" s="15" t="s">
        <v>15253</v>
      </c>
      <c r="G1712" s="15" t="s">
        <v>29</v>
      </c>
      <c r="H1712" s="15" t="s">
        <v>8033</v>
      </c>
      <c r="I1712" s="15" t="s">
        <v>8034</v>
      </c>
      <c r="J1712" s="15" t="s">
        <v>8032</v>
      </c>
      <c r="K1712" s="15" t="s">
        <v>32</v>
      </c>
      <c r="L1712" s="15">
        <v>980485654</v>
      </c>
      <c r="M1712" s="15">
        <v>980485654</v>
      </c>
      <c r="N1712" s="15" t="s">
        <v>8035</v>
      </c>
      <c r="O1712" s="15" t="s">
        <v>8036</v>
      </c>
      <c r="P1712" s="15">
        <v>32209</v>
      </c>
      <c r="Q1712" s="15" t="s">
        <v>58</v>
      </c>
      <c r="R1712" s="15" t="s">
        <v>59</v>
      </c>
      <c r="S1712" s="15" t="s">
        <v>899</v>
      </c>
      <c r="T1712" s="15" t="s">
        <v>15358</v>
      </c>
      <c r="V1712" s="15">
        <v>5033345</v>
      </c>
      <c r="W1712" s="15" t="s">
        <v>8037</v>
      </c>
      <c r="X1712" s="15" t="s">
        <v>97</v>
      </c>
      <c r="Y1712" s="15">
        <v>0</v>
      </c>
      <c r="Z1712" s="15" t="s">
        <v>677</v>
      </c>
      <c r="AC1712" s="15" t="s">
        <v>9291</v>
      </c>
      <c r="AD1712" s="15" t="s">
        <v>9295</v>
      </c>
      <c r="AE1712" s="15" t="s">
        <v>9302</v>
      </c>
      <c r="AF1712" s="15" t="s">
        <v>5096</v>
      </c>
      <c r="AG1712" s="15" t="s">
        <v>9366</v>
      </c>
    </row>
    <row r="1713" spans="1:33" x14ac:dyDescent="0.45">
      <c r="A1713" s="15">
        <v>1001705</v>
      </c>
      <c r="B1713" s="15" t="s">
        <v>26</v>
      </c>
      <c r="C1713" s="18">
        <v>1723629265</v>
      </c>
      <c r="D1713" s="15">
        <v>3500</v>
      </c>
      <c r="E1713" s="15" t="s">
        <v>70</v>
      </c>
      <c r="F1713" s="15" t="s">
        <v>15253</v>
      </c>
      <c r="G1713" s="15" t="s">
        <v>29</v>
      </c>
      <c r="H1713" s="15" t="s">
        <v>8039</v>
      </c>
      <c r="I1713" s="15" t="s">
        <v>8040</v>
      </c>
      <c r="J1713" s="15" t="s">
        <v>8038</v>
      </c>
      <c r="K1713" s="15" t="s">
        <v>32</v>
      </c>
      <c r="L1713" s="15">
        <v>4519555</v>
      </c>
      <c r="M1713" s="15">
        <v>998920789</v>
      </c>
      <c r="N1713" s="15" t="s">
        <v>8041</v>
      </c>
      <c r="O1713" s="15" t="s">
        <v>8042</v>
      </c>
      <c r="P1713" s="15">
        <v>32843</v>
      </c>
      <c r="Q1713" s="15" t="s">
        <v>35</v>
      </c>
      <c r="R1713" s="15" t="s">
        <v>36</v>
      </c>
      <c r="S1713" s="15" t="s">
        <v>3321</v>
      </c>
      <c r="T1713" s="15" t="s">
        <v>15324</v>
      </c>
      <c r="U1713" s="15" t="s">
        <v>8043</v>
      </c>
      <c r="V1713" s="15">
        <v>986587903</v>
      </c>
      <c r="W1713" s="15" t="s">
        <v>8044</v>
      </c>
      <c r="X1713" s="15" t="s">
        <v>97</v>
      </c>
      <c r="Y1713" s="15">
        <v>2</v>
      </c>
      <c r="Z1713" s="15" t="s">
        <v>665</v>
      </c>
      <c r="AC1713" s="15" t="s">
        <v>9291</v>
      </c>
      <c r="AD1713" s="15" t="s">
        <v>9329</v>
      </c>
      <c r="AE1713" s="15" t="s">
        <v>9302</v>
      </c>
      <c r="AF1713" s="15" t="s">
        <v>5096</v>
      </c>
      <c r="AG1713" s="15" t="s">
        <v>9359</v>
      </c>
    </row>
    <row r="1714" spans="1:33" x14ac:dyDescent="0.45">
      <c r="A1714" s="15">
        <v>1001706</v>
      </c>
      <c r="B1714" s="15" t="s">
        <v>26</v>
      </c>
      <c r="C1714" s="18">
        <v>400899027</v>
      </c>
      <c r="D1714" s="15">
        <v>800</v>
      </c>
      <c r="E1714" s="15" t="s">
        <v>70</v>
      </c>
      <c r="F1714" s="15" t="s">
        <v>15253</v>
      </c>
      <c r="G1714" s="15" t="s">
        <v>29</v>
      </c>
      <c r="H1714" s="15" t="s">
        <v>8046</v>
      </c>
      <c r="I1714" s="15" t="s">
        <v>8047</v>
      </c>
      <c r="J1714" s="15" t="s">
        <v>8045</v>
      </c>
      <c r="K1714" s="15" t="s">
        <v>32</v>
      </c>
      <c r="L1714" s="15">
        <v>984817377</v>
      </c>
      <c r="M1714" s="15">
        <v>984817377</v>
      </c>
      <c r="N1714" s="15" t="s">
        <v>8048</v>
      </c>
      <c r="O1714" s="15" t="s">
        <v>8049</v>
      </c>
      <c r="P1714" s="15">
        <v>25019</v>
      </c>
      <c r="Q1714" s="15" t="s">
        <v>991</v>
      </c>
      <c r="R1714" s="15" t="s">
        <v>36</v>
      </c>
      <c r="S1714" s="15" t="s">
        <v>1108</v>
      </c>
      <c r="T1714" s="15" t="s">
        <v>15344</v>
      </c>
      <c r="U1714" s="15" t="s">
        <v>8050</v>
      </c>
      <c r="V1714" s="15">
        <v>984817377</v>
      </c>
      <c r="W1714" s="15" t="s">
        <v>8051</v>
      </c>
      <c r="X1714" s="15" t="s">
        <v>39</v>
      </c>
      <c r="Y1714" s="15">
        <v>1</v>
      </c>
      <c r="Z1714" s="15" t="s">
        <v>46</v>
      </c>
      <c r="AA1714" s="15" t="s">
        <v>46</v>
      </c>
      <c r="AB1714" s="15">
        <v>44538</v>
      </c>
      <c r="AC1714" s="15" t="s">
        <v>9291</v>
      </c>
      <c r="AD1714" s="15" t="s">
        <v>9296</v>
      </c>
      <c r="AE1714" s="15" t="s">
        <v>9302</v>
      </c>
      <c r="AF1714" s="15" t="s">
        <v>5096</v>
      </c>
      <c r="AG1714" s="15" t="s">
        <v>9312</v>
      </c>
    </row>
    <row r="1715" spans="1:33" x14ac:dyDescent="0.45">
      <c r="A1715" s="15">
        <v>1001707</v>
      </c>
      <c r="B1715" s="15" t="s">
        <v>26</v>
      </c>
      <c r="C1715" s="18">
        <v>1706848940</v>
      </c>
      <c r="D1715" s="15">
        <v>0</v>
      </c>
      <c r="E1715" s="15" t="s">
        <v>70</v>
      </c>
      <c r="F1715" s="15" t="s">
        <v>15253</v>
      </c>
      <c r="G1715" s="15" t="s">
        <v>29</v>
      </c>
      <c r="H1715" s="15" t="s">
        <v>8053</v>
      </c>
      <c r="I1715" s="15" t="s">
        <v>8054</v>
      </c>
      <c r="J1715" s="15" t="s">
        <v>8052</v>
      </c>
      <c r="K1715" s="15" t="s">
        <v>32</v>
      </c>
      <c r="L1715" s="15">
        <v>983211980</v>
      </c>
      <c r="M1715" s="15">
        <v>983211980</v>
      </c>
      <c r="N1715" s="15" t="s">
        <v>33</v>
      </c>
      <c r="O1715" s="15" t="s">
        <v>8055</v>
      </c>
      <c r="P1715" s="15">
        <v>23172</v>
      </c>
      <c r="Q1715" s="15" t="s">
        <v>35</v>
      </c>
      <c r="R1715" s="15" t="s">
        <v>59</v>
      </c>
      <c r="S1715" s="15" t="s">
        <v>1934</v>
      </c>
      <c r="T1715" s="15" t="s">
        <v>15361</v>
      </c>
      <c r="W1715" s="15" t="s">
        <v>8056</v>
      </c>
      <c r="X1715" s="15" t="s">
        <v>39</v>
      </c>
      <c r="Y1715" s="15">
        <v>0</v>
      </c>
      <c r="Z1715" s="15" t="s">
        <v>665</v>
      </c>
      <c r="AC1715" s="15" t="s">
        <v>9291</v>
      </c>
      <c r="AD1715" s="15" t="s">
        <v>9295</v>
      </c>
      <c r="AE1715" s="15" t="s">
        <v>9302</v>
      </c>
      <c r="AF1715" s="15" t="s">
        <v>5096</v>
      </c>
      <c r="AG1715" s="15" t="s">
        <v>9312</v>
      </c>
    </row>
    <row r="1716" spans="1:33" x14ac:dyDescent="0.45">
      <c r="A1716" s="15">
        <v>1001708</v>
      </c>
      <c r="B1716" s="15" t="s">
        <v>26</v>
      </c>
      <c r="C1716" s="18">
        <v>1726468745</v>
      </c>
      <c r="D1716" s="15">
        <v>320</v>
      </c>
      <c r="E1716" s="15" t="s">
        <v>28</v>
      </c>
      <c r="F1716" s="15" t="s">
        <v>15253</v>
      </c>
      <c r="G1716" s="15" t="s">
        <v>29</v>
      </c>
      <c r="H1716" s="15" t="s">
        <v>8058</v>
      </c>
      <c r="I1716" s="15" t="s">
        <v>1280</v>
      </c>
      <c r="J1716" s="15" t="s">
        <v>8057</v>
      </c>
      <c r="K1716" s="15" t="s">
        <v>32</v>
      </c>
      <c r="L1716" s="15">
        <v>25038443</v>
      </c>
      <c r="M1716" s="15">
        <v>988059705</v>
      </c>
      <c r="N1716" s="15" t="s">
        <v>8059</v>
      </c>
      <c r="O1716" s="15" t="s">
        <v>8060</v>
      </c>
      <c r="P1716" s="15">
        <v>37745</v>
      </c>
      <c r="Q1716" s="15" t="s">
        <v>35</v>
      </c>
      <c r="R1716" s="15" t="s">
        <v>36</v>
      </c>
      <c r="S1716" s="15" t="s">
        <v>348</v>
      </c>
      <c r="T1716" s="15" t="s">
        <v>15325</v>
      </c>
      <c r="U1716" s="15" t="s">
        <v>8061</v>
      </c>
      <c r="V1716" s="15">
        <v>967636769</v>
      </c>
      <c r="W1716" s="15" t="s">
        <v>8060</v>
      </c>
      <c r="X1716" s="15" t="s">
        <v>97</v>
      </c>
      <c r="Y1716" s="15">
        <v>0</v>
      </c>
      <c r="Z1716" s="15" t="s">
        <v>665</v>
      </c>
      <c r="AA1716" s="15" t="s">
        <v>677</v>
      </c>
      <c r="AB1716" s="15">
        <v>44553</v>
      </c>
      <c r="AC1716" s="15" t="s">
        <v>9291</v>
      </c>
      <c r="AD1716" s="15" t="s">
        <v>9292</v>
      </c>
      <c r="AE1716" s="15" t="s">
        <v>9302</v>
      </c>
      <c r="AF1716" s="15" t="s">
        <v>5096</v>
      </c>
      <c r="AG1716" s="15" t="s">
        <v>9446</v>
      </c>
    </row>
    <row r="1717" spans="1:33" x14ac:dyDescent="0.45">
      <c r="A1717" s="15">
        <v>1001709</v>
      </c>
      <c r="B1717" s="15" t="s">
        <v>26</v>
      </c>
      <c r="C1717" s="18">
        <v>1803653326</v>
      </c>
      <c r="D1717" s="15">
        <v>450</v>
      </c>
      <c r="E1717" s="15" t="s">
        <v>70</v>
      </c>
      <c r="F1717" s="15" t="s">
        <v>15253</v>
      </c>
      <c r="G1717" s="15" t="s">
        <v>29</v>
      </c>
      <c r="H1717" s="15" t="s">
        <v>8063</v>
      </c>
      <c r="I1717" s="15" t="s">
        <v>8064</v>
      </c>
      <c r="J1717" s="15" t="s">
        <v>8062</v>
      </c>
      <c r="K1717" s="15" t="s">
        <v>32</v>
      </c>
      <c r="L1717" s="15" t="s">
        <v>33</v>
      </c>
      <c r="M1717" s="15">
        <v>982422165</v>
      </c>
      <c r="N1717" s="15" t="s">
        <v>33</v>
      </c>
      <c r="O1717" s="15" t="s">
        <v>4970</v>
      </c>
      <c r="P1717" s="15">
        <v>31225</v>
      </c>
      <c r="Q1717" s="15" t="s">
        <v>35</v>
      </c>
      <c r="R1717" s="15" t="s">
        <v>36</v>
      </c>
      <c r="S1717" s="15" t="s">
        <v>79</v>
      </c>
      <c r="T1717" s="15" t="s">
        <v>79</v>
      </c>
      <c r="W1717" s="15" t="s">
        <v>34</v>
      </c>
      <c r="X1717" s="15" t="s">
        <v>97</v>
      </c>
      <c r="Y1717" s="15">
        <v>0</v>
      </c>
      <c r="Z1717" s="15" t="s">
        <v>4384</v>
      </c>
      <c r="AA1717" s="15" t="s">
        <v>8065</v>
      </c>
      <c r="AB1717" s="15">
        <v>44547</v>
      </c>
      <c r="AC1717" s="15" t="s">
        <v>9291</v>
      </c>
      <c r="AD1717" s="15" t="s">
        <v>9292</v>
      </c>
      <c r="AE1717" s="15" t="s">
        <v>9309</v>
      </c>
      <c r="AF1717" s="15" t="s">
        <v>9310</v>
      </c>
      <c r="AG1717" s="15" t="s">
        <v>9543</v>
      </c>
    </row>
    <row r="1718" spans="1:33" x14ac:dyDescent="0.45">
      <c r="A1718" s="15">
        <v>1001710</v>
      </c>
      <c r="B1718" s="15" t="s">
        <v>26</v>
      </c>
      <c r="C1718" s="18">
        <v>1754303830</v>
      </c>
      <c r="D1718" s="15">
        <v>600</v>
      </c>
      <c r="E1718" s="15" t="s">
        <v>70</v>
      </c>
      <c r="F1718" s="15" t="s">
        <v>15253</v>
      </c>
      <c r="G1718" s="15" t="s">
        <v>29</v>
      </c>
      <c r="H1718" s="15" t="s">
        <v>8067</v>
      </c>
      <c r="I1718" s="15" t="s">
        <v>8068</v>
      </c>
      <c r="J1718" s="15" t="s">
        <v>8066</v>
      </c>
      <c r="K1718" s="15" t="s">
        <v>32</v>
      </c>
      <c r="L1718" s="15">
        <v>3516553</v>
      </c>
      <c r="M1718" s="15">
        <v>992500743</v>
      </c>
      <c r="N1718" s="15" t="s">
        <v>8069</v>
      </c>
      <c r="O1718" s="15" t="s">
        <v>8070</v>
      </c>
      <c r="P1718" s="15">
        <v>36489</v>
      </c>
      <c r="Q1718" s="15" t="s">
        <v>35</v>
      </c>
      <c r="R1718" s="15" t="s">
        <v>36</v>
      </c>
      <c r="S1718" s="15" t="s">
        <v>573</v>
      </c>
      <c r="T1718" s="15" t="s">
        <v>573</v>
      </c>
      <c r="U1718" s="15" t="s">
        <v>8071</v>
      </c>
      <c r="V1718" s="15">
        <v>3516553</v>
      </c>
      <c r="W1718" s="15" t="s">
        <v>8072</v>
      </c>
      <c r="X1718" s="15" t="s">
        <v>39</v>
      </c>
      <c r="Y1718" s="15">
        <v>0</v>
      </c>
      <c r="Z1718" s="15" t="s">
        <v>665</v>
      </c>
      <c r="AC1718" s="15" t="s">
        <v>9291</v>
      </c>
      <c r="AD1718" s="15" t="s">
        <v>9292</v>
      </c>
      <c r="AE1718" s="15" t="s">
        <v>9302</v>
      </c>
      <c r="AF1718" s="15" t="s">
        <v>5096</v>
      </c>
      <c r="AG1718" s="15" t="s">
        <v>9435</v>
      </c>
    </row>
    <row r="1719" spans="1:33" x14ac:dyDescent="0.45">
      <c r="A1719" s="15">
        <v>1001711</v>
      </c>
      <c r="B1719" s="15" t="s">
        <v>26</v>
      </c>
      <c r="C1719" s="18">
        <v>1720483252</v>
      </c>
      <c r="D1719" s="15">
        <v>0</v>
      </c>
      <c r="E1719" s="15" t="s">
        <v>70</v>
      </c>
      <c r="F1719" s="15" t="s">
        <v>15253</v>
      </c>
      <c r="G1719" s="15" t="s">
        <v>29</v>
      </c>
      <c r="H1719" s="15" t="s">
        <v>8074</v>
      </c>
      <c r="I1719" s="15" t="s">
        <v>8075</v>
      </c>
      <c r="J1719" s="15" t="s">
        <v>8073</v>
      </c>
      <c r="K1719" s="15" t="s">
        <v>32</v>
      </c>
      <c r="L1719" s="15">
        <v>987127588</v>
      </c>
      <c r="M1719" s="15">
        <v>987127588</v>
      </c>
      <c r="N1719" s="15" t="s">
        <v>33</v>
      </c>
      <c r="O1719" s="15" t="s">
        <v>8076</v>
      </c>
      <c r="P1719" s="15">
        <v>33452</v>
      </c>
      <c r="Q1719" s="15" t="s">
        <v>58</v>
      </c>
      <c r="R1719" s="15" t="s">
        <v>59</v>
      </c>
      <c r="S1719" s="15" t="s">
        <v>160</v>
      </c>
      <c r="T1719" s="15" t="s">
        <v>15307</v>
      </c>
      <c r="U1719" s="15" t="s">
        <v>33</v>
      </c>
      <c r="V1719" s="15" t="s">
        <v>33</v>
      </c>
      <c r="W1719" s="15" t="s">
        <v>34</v>
      </c>
      <c r="X1719" s="15" t="s">
        <v>39</v>
      </c>
      <c r="Y1719" s="15">
        <v>0</v>
      </c>
      <c r="Z1719" s="15" t="s">
        <v>2397</v>
      </c>
      <c r="AC1719" s="15" t="s">
        <v>9291</v>
      </c>
      <c r="AD1719" s="15" t="s">
        <v>9292</v>
      </c>
      <c r="AE1719" s="15" t="s">
        <v>9302</v>
      </c>
      <c r="AF1719" s="15" t="s">
        <v>5096</v>
      </c>
      <c r="AG1719" s="15" t="s">
        <v>9359</v>
      </c>
    </row>
    <row r="1720" spans="1:33" x14ac:dyDescent="0.45">
      <c r="A1720" s="15">
        <v>1001712</v>
      </c>
      <c r="B1720" s="15" t="s">
        <v>26</v>
      </c>
      <c r="C1720" s="18">
        <v>1715334676</v>
      </c>
      <c r="D1720" s="15">
        <v>400</v>
      </c>
      <c r="E1720" s="15" t="s">
        <v>28</v>
      </c>
      <c r="F1720" s="15" t="s">
        <v>15253</v>
      </c>
      <c r="G1720" s="15" t="s">
        <v>29</v>
      </c>
      <c r="H1720" s="15" t="s">
        <v>593</v>
      </c>
      <c r="I1720" s="15" t="s">
        <v>4269</v>
      </c>
      <c r="J1720" s="15" t="s">
        <v>8077</v>
      </c>
      <c r="K1720" s="15" t="s">
        <v>32</v>
      </c>
      <c r="L1720" s="15">
        <v>939089084</v>
      </c>
      <c r="M1720" s="15">
        <v>939089084</v>
      </c>
      <c r="N1720" s="15" t="s">
        <v>33</v>
      </c>
      <c r="O1720" s="15" t="s">
        <v>8078</v>
      </c>
      <c r="P1720" s="15">
        <v>29711</v>
      </c>
      <c r="Q1720" s="15" t="s">
        <v>58</v>
      </c>
      <c r="R1720" s="15" t="s">
        <v>59</v>
      </c>
      <c r="S1720" s="15" t="s">
        <v>2114</v>
      </c>
      <c r="T1720" s="15" t="s">
        <v>15360</v>
      </c>
      <c r="U1720" s="15" t="s">
        <v>33</v>
      </c>
      <c r="W1720" s="15" t="s">
        <v>34</v>
      </c>
      <c r="X1720" s="15" t="s">
        <v>39</v>
      </c>
      <c r="Y1720" s="15">
        <v>2</v>
      </c>
      <c r="Z1720" s="15" t="s">
        <v>609</v>
      </c>
      <c r="AA1720" s="15" t="s">
        <v>665</v>
      </c>
      <c r="AB1720" s="15">
        <v>44543</v>
      </c>
      <c r="AC1720" s="15" t="s">
        <v>9291</v>
      </c>
      <c r="AD1720" s="15" t="s">
        <v>9292</v>
      </c>
      <c r="AE1720" s="15" t="s">
        <v>9293</v>
      </c>
      <c r="AF1720" s="15" t="s">
        <v>511</v>
      </c>
      <c r="AG1720" s="15" t="s">
        <v>9345</v>
      </c>
    </row>
    <row r="1721" spans="1:33" x14ac:dyDescent="0.45">
      <c r="A1721" s="15">
        <v>1001713</v>
      </c>
      <c r="B1721" s="15" t="s">
        <v>26</v>
      </c>
      <c r="C1721" s="18">
        <v>1720940301</v>
      </c>
      <c r="D1721" s="15">
        <v>800</v>
      </c>
      <c r="E1721" s="15" t="s">
        <v>28</v>
      </c>
      <c r="F1721" s="15" t="s">
        <v>15253</v>
      </c>
      <c r="G1721" s="15" t="s">
        <v>29</v>
      </c>
      <c r="H1721" s="15" t="s">
        <v>5353</v>
      </c>
      <c r="I1721" s="15" t="s">
        <v>8080</v>
      </c>
      <c r="J1721" s="15" t="s">
        <v>8079</v>
      </c>
      <c r="K1721" s="15" t="s">
        <v>32</v>
      </c>
      <c r="L1721" s="15" t="s">
        <v>33</v>
      </c>
      <c r="M1721" s="15">
        <v>997756120</v>
      </c>
      <c r="N1721" s="15" t="s">
        <v>8081</v>
      </c>
      <c r="O1721" s="15" t="s">
        <v>8082</v>
      </c>
      <c r="P1721" s="15">
        <v>33914</v>
      </c>
      <c r="Q1721" s="15" t="s">
        <v>35</v>
      </c>
      <c r="R1721" s="15" t="s">
        <v>36</v>
      </c>
      <c r="S1721" s="15" t="s">
        <v>8083</v>
      </c>
      <c r="T1721" s="15" t="s">
        <v>15342</v>
      </c>
      <c r="U1721" s="15" t="s">
        <v>8084</v>
      </c>
      <c r="V1721" s="15">
        <v>997756120</v>
      </c>
      <c r="W1721" s="15" t="s">
        <v>8085</v>
      </c>
      <c r="X1721" s="15" t="s">
        <v>39</v>
      </c>
      <c r="Y1721" s="15">
        <v>0</v>
      </c>
      <c r="Z1721" s="15" t="s">
        <v>46</v>
      </c>
      <c r="AC1721" s="15" t="s">
        <v>9291</v>
      </c>
      <c r="AD1721" s="15" t="s">
        <v>9357</v>
      </c>
      <c r="AE1721" s="15" t="s">
        <v>9302</v>
      </c>
      <c r="AF1721" s="15" t="s">
        <v>5096</v>
      </c>
      <c r="AG1721" s="15" t="s">
        <v>9312</v>
      </c>
    </row>
    <row r="1722" spans="1:33" x14ac:dyDescent="0.45">
      <c r="A1722" s="15">
        <v>1001714</v>
      </c>
      <c r="B1722" s="15" t="s">
        <v>26</v>
      </c>
      <c r="C1722" s="18">
        <v>1704745791</v>
      </c>
      <c r="D1722" s="15">
        <v>300</v>
      </c>
      <c r="E1722" s="15" t="s">
        <v>28</v>
      </c>
      <c r="F1722" s="15" t="s">
        <v>15253</v>
      </c>
      <c r="G1722" s="15" t="s">
        <v>29</v>
      </c>
      <c r="H1722" s="15" t="s">
        <v>8087</v>
      </c>
      <c r="I1722" s="15" t="s">
        <v>8088</v>
      </c>
      <c r="J1722" s="15" t="s">
        <v>8086</v>
      </c>
      <c r="K1722" s="15" t="s">
        <v>32</v>
      </c>
      <c r="L1722" s="15">
        <v>969003470</v>
      </c>
      <c r="M1722" s="15">
        <v>969003470</v>
      </c>
      <c r="N1722" s="15" t="s">
        <v>33</v>
      </c>
      <c r="O1722" s="15" t="s">
        <v>8089</v>
      </c>
      <c r="P1722" s="15">
        <v>20801</v>
      </c>
      <c r="Q1722" s="15" t="s">
        <v>58</v>
      </c>
      <c r="R1722" s="15" t="s">
        <v>59</v>
      </c>
      <c r="S1722" s="15" t="s">
        <v>942</v>
      </c>
      <c r="T1722" s="15" t="s">
        <v>15333</v>
      </c>
      <c r="U1722" s="15" t="s">
        <v>8090</v>
      </c>
      <c r="V1722" s="15">
        <v>969003470</v>
      </c>
      <c r="W1722" s="15" t="s">
        <v>8091</v>
      </c>
      <c r="X1722" s="15" t="s">
        <v>39</v>
      </c>
      <c r="Y1722" s="15">
        <v>0</v>
      </c>
      <c r="Z1722" s="15" t="s">
        <v>609</v>
      </c>
      <c r="AA1722" s="15" t="s">
        <v>665</v>
      </c>
      <c r="AB1722" s="15">
        <v>44566</v>
      </c>
      <c r="AC1722" s="15" t="s">
        <v>9291</v>
      </c>
      <c r="AD1722" s="15" t="s">
        <v>9295</v>
      </c>
      <c r="AE1722" s="15" t="s">
        <v>9293</v>
      </c>
      <c r="AF1722" s="15" t="s">
        <v>9369</v>
      </c>
      <c r="AG1722" s="15" t="s">
        <v>9395</v>
      </c>
    </row>
    <row r="1723" spans="1:33" x14ac:dyDescent="0.45">
      <c r="A1723" s="15">
        <v>1001715</v>
      </c>
      <c r="B1723" s="15" t="s">
        <v>26</v>
      </c>
      <c r="C1723" s="18">
        <v>1706262910</v>
      </c>
      <c r="D1723" s="15">
        <v>800</v>
      </c>
      <c r="E1723" s="15" t="s">
        <v>70</v>
      </c>
      <c r="F1723" s="15" t="s">
        <v>15253</v>
      </c>
      <c r="G1723" s="15" t="s">
        <v>29</v>
      </c>
      <c r="H1723" s="15" t="s">
        <v>8093</v>
      </c>
      <c r="I1723" s="15" t="s">
        <v>8094</v>
      </c>
      <c r="J1723" s="15" t="s">
        <v>8092</v>
      </c>
      <c r="K1723" s="15" t="s">
        <v>32</v>
      </c>
      <c r="L1723" s="15">
        <v>2420508</v>
      </c>
      <c r="M1723" s="15">
        <v>999812011</v>
      </c>
      <c r="N1723" s="15" t="s">
        <v>33</v>
      </c>
      <c r="O1723" s="15" t="s">
        <v>8095</v>
      </c>
      <c r="P1723" s="15">
        <v>20251</v>
      </c>
      <c r="Q1723" s="15" t="s">
        <v>58</v>
      </c>
      <c r="R1723" s="15" t="s">
        <v>36</v>
      </c>
      <c r="S1723" s="15" t="s">
        <v>1783</v>
      </c>
      <c r="T1723" s="15" t="s">
        <v>15359</v>
      </c>
      <c r="U1723" s="15" t="s">
        <v>8096</v>
      </c>
      <c r="W1723" s="15" t="s">
        <v>8097</v>
      </c>
      <c r="X1723" s="15" t="s">
        <v>97</v>
      </c>
      <c r="Y1723" s="15">
        <v>0</v>
      </c>
      <c r="Z1723" s="15" t="s">
        <v>665</v>
      </c>
      <c r="AC1723" s="15" t="s">
        <v>9291</v>
      </c>
      <c r="AD1723" s="15" t="s">
        <v>9292</v>
      </c>
      <c r="AE1723" s="15" t="s">
        <v>9302</v>
      </c>
      <c r="AF1723" s="15" t="s">
        <v>5096</v>
      </c>
      <c r="AG1723" s="15" t="s">
        <v>9312</v>
      </c>
    </row>
    <row r="1724" spans="1:33" x14ac:dyDescent="0.45">
      <c r="A1724" s="15">
        <v>1001716</v>
      </c>
      <c r="B1724" s="15" t="s">
        <v>26</v>
      </c>
      <c r="C1724" s="18">
        <v>504745787</v>
      </c>
      <c r="D1724" s="15">
        <v>800</v>
      </c>
      <c r="E1724" s="15" t="s">
        <v>70</v>
      </c>
      <c r="F1724" s="15" t="s">
        <v>15253</v>
      </c>
      <c r="G1724" s="15" t="s">
        <v>29</v>
      </c>
      <c r="H1724" s="15" t="s">
        <v>8099</v>
      </c>
      <c r="I1724" s="15" t="s">
        <v>8100</v>
      </c>
      <c r="J1724" s="15" t="s">
        <v>8098</v>
      </c>
      <c r="K1724" s="15" t="s">
        <v>32</v>
      </c>
      <c r="L1724" s="15">
        <v>982536218</v>
      </c>
      <c r="M1724" s="15">
        <v>982536218</v>
      </c>
      <c r="N1724" s="15" t="s">
        <v>33</v>
      </c>
      <c r="O1724" s="15" t="s">
        <v>8101</v>
      </c>
      <c r="P1724" s="15">
        <v>37335</v>
      </c>
      <c r="Q1724" s="15" t="s">
        <v>35</v>
      </c>
      <c r="R1724" s="15" t="s">
        <v>59</v>
      </c>
      <c r="S1724" s="15" t="s">
        <v>8102</v>
      </c>
      <c r="T1724" s="15" t="s">
        <v>15350</v>
      </c>
      <c r="U1724" s="15" t="s">
        <v>8103</v>
      </c>
      <c r="W1724" s="15" t="s">
        <v>8104</v>
      </c>
      <c r="X1724" s="15" t="s">
        <v>97</v>
      </c>
      <c r="Y1724" s="15">
        <v>0</v>
      </c>
      <c r="Z1724" s="15" t="s">
        <v>677</v>
      </c>
      <c r="AC1724" s="15" t="s">
        <v>9291</v>
      </c>
      <c r="AD1724" s="15" t="s">
        <v>9292</v>
      </c>
      <c r="AE1724" s="15" t="s">
        <v>9302</v>
      </c>
      <c r="AF1724" s="15" t="s">
        <v>5096</v>
      </c>
      <c r="AG1724" s="15" t="s">
        <v>9409</v>
      </c>
    </row>
    <row r="1725" spans="1:33" x14ac:dyDescent="0.45">
      <c r="A1725" s="15">
        <v>1001717</v>
      </c>
      <c r="B1725" s="15" t="s">
        <v>26</v>
      </c>
      <c r="C1725" s="18">
        <v>604305037</v>
      </c>
      <c r="D1725" s="15">
        <v>1000</v>
      </c>
      <c r="E1725" s="15" t="s">
        <v>70</v>
      </c>
      <c r="F1725" s="15" t="s">
        <v>15253</v>
      </c>
      <c r="G1725" s="15" t="s">
        <v>29</v>
      </c>
      <c r="H1725" s="15" t="s">
        <v>8106</v>
      </c>
      <c r="I1725" s="15" t="s">
        <v>8107</v>
      </c>
      <c r="J1725" s="15" t="s">
        <v>8105</v>
      </c>
      <c r="K1725" s="15" t="s">
        <v>32</v>
      </c>
      <c r="L1725" s="15">
        <v>999377482</v>
      </c>
      <c r="M1725" s="15">
        <v>999377482</v>
      </c>
      <c r="N1725" s="15" t="s">
        <v>33</v>
      </c>
      <c r="O1725" s="15" t="s">
        <v>8108</v>
      </c>
      <c r="P1725" s="15">
        <v>32892</v>
      </c>
      <c r="Q1725" s="15" t="s">
        <v>35</v>
      </c>
      <c r="R1725" s="15" t="s">
        <v>59</v>
      </c>
      <c r="S1725" s="15" t="s">
        <v>8109</v>
      </c>
      <c r="T1725" s="15" t="s">
        <v>15343</v>
      </c>
      <c r="U1725" s="15" t="s">
        <v>33</v>
      </c>
      <c r="W1725" s="15" t="s">
        <v>8110</v>
      </c>
      <c r="X1725" s="15" t="s">
        <v>97</v>
      </c>
      <c r="Y1725" s="15">
        <v>0</v>
      </c>
      <c r="Z1725" s="15" t="s">
        <v>74</v>
      </c>
      <c r="AC1725" s="15" t="s">
        <v>9291</v>
      </c>
      <c r="AD1725" s="15" t="s">
        <v>9292</v>
      </c>
      <c r="AE1725" s="15" t="s">
        <v>9293</v>
      </c>
      <c r="AF1725" s="15" t="s">
        <v>511</v>
      </c>
      <c r="AG1725" s="15" t="s">
        <v>9301</v>
      </c>
    </row>
    <row r="1726" spans="1:33" x14ac:dyDescent="0.45">
      <c r="A1726" s="15">
        <v>1001718</v>
      </c>
      <c r="B1726" s="15" t="s">
        <v>26</v>
      </c>
      <c r="C1726" s="18">
        <v>601513849</v>
      </c>
      <c r="D1726" s="15">
        <v>0</v>
      </c>
      <c r="E1726" s="15" t="s">
        <v>70</v>
      </c>
      <c r="F1726" s="15" t="s">
        <v>15253</v>
      </c>
      <c r="G1726" s="15" t="s">
        <v>29</v>
      </c>
      <c r="H1726" s="15" t="s">
        <v>8112</v>
      </c>
      <c r="I1726" s="15" t="s">
        <v>1023</v>
      </c>
      <c r="J1726" s="15" t="s">
        <v>8111</v>
      </c>
      <c r="K1726" s="15" t="s">
        <v>32</v>
      </c>
      <c r="L1726" s="15">
        <v>967636769</v>
      </c>
      <c r="M1726" s="15">
        <v>967636769</v>
      </c>
      <c r="N1726" s="15" t="s">
        <v>33</v>
      </c>
      <c r="O1726" s="15" t="s">
        <v>8113</v>
      </c>
      <c r="P1726" s="15">
        <v>17416</v>
      </c>
      <c r="Q1726" s="15" t="s">
        <v>991</v>
      </c>
      <c r="R1726" s="15" t="s">
        <v>36</v>
      </c>
      <c r="S1726" s="15" t="s">
        <v>160</v>
      </c>
      <c r="T1726" s="15" t="s">
        <v>15307</v>
      </c>
      <c r="U1726" s="15" t="s">
        <v>33</v>
      </c>
      <c r="V1726" s="15" t="s">
        <v>33</v>
      </c>
      <c r="W1726" s="15" t="s">
        <v>34</v>
      </c>
      <c r="X1726" s="15" t="s">
        <v>39</v>
      </c>
      <c r="Y1726" s="15">
        <v>0</v>
      </c>
      <c r="Z1726" s="15" t="s">
        <v>46</v>
      </c>
      <c r="AC1726" s="15" t="s">
        <v>9291</v>
      </c>
      <c r="AD1726" s="15" t="s">
        <v>9329</v>
      </c>
      <c r="AE1726" s="15" t="s">
        <v>9302</v>
      </c>
      <c r="AF1726" s="15" t="s">
        <v>5096</v>
      </c>
      <c r="AG1726" s="15" t="s">
        <v>9312</v>
      </c>
    </row>
    <row r="1727" spans="1:33" x14ac:dyDescent="0.45">
      <c r="A1727" s="15">
        <v>1001719</v>
      </c>
      <c r="B1727" s="15" t="s">
        <v>26</v>
      </c>
      <c r="C1727" s="18">
        <v>1755227475</v>
      </c>
      <c r="D1727" s="15">
        <v>50</v>
      </c>
      <c r="E1727" s="15" t="s">
        <v>28</v>
      </c>
      <c r="F1727" s="15" t="s">
        <v>15253</v>
      </c>
      <c r="G1727" s="15" t="s">
        <v>29</v>
      </c>
      <c r="H1727" s="15" t="s">
        <v>658</v>
      </c>
      <c r="I1727" s="15" t="s">
        <v>659</v>
      </c>
      <c r="J1727" s="15" t="s">
        <v>657</v>
      </c>
      <c r="K1727" s="15" t="s">
        <v>32</v>
      </c>
      <c r="L1727" s="15">
        <v>980868657</v>
      </c>
      <c r="M1727" s="15">
        <v>2031688</v>
      </c>
      <c r="N1727" s="15" t="s">
        <v>660</v>
      </c>
      <c r="O1727" s="15" t="s">
        <v>661</v>
      </c>
      <c r="P1727" s="15">
        <v>32466</v>
      </c>
      <c r="Q1727" s="15" t="s">
        <v>35</v>
      </c>
      <c r="R1727" s="15" t="s">
        <v>59</v>
      </c>
      <c r="S1727" s="15" t="s">
        <v>662</v>
      </c>
      <c r="T1727" s="15" t="s">
        <v>15359</v>
      </c>
      <c r="U1727" s="15" t="s">
        <v>663</v>
      </c>
      <c r="V1727" s="15">
        <v>22524132</v>
      </c>
      <c r="W1727" s="15" t="s">
        <v>664</v>
      </c>
      <c r="X1727" s="15" t="s">
        <v>97</v>
      </c>
      <c r="Y1727" s="15">
        <v>1</v>
      </c>
      <c r="Z1727" s="15" t="s">
        <v>665</v>
      </c>
      <c r="AC1727" s="15" t="s">
        <v>9291</v>
      </c>
      <c r="AD1727" s="15" t="s">
        <v>9329</v>
      </c>
      <c r="AE1727" s="15" t="s">
        <v>9293</v>
      </c>
      <c r="AF1727" s="15" t="s">
        <v>511</v>
      </c>
      <c r="AG1727" s="15" t="s">
        <v>9304</v>
      </c>
    </row>
    <row r="1728" spans="1:33" x14ac:dyDescent="0.45">
      <c r="A1728" s="15">
        <v>1001720</v>
      </c>
      <c r="B1728" s="15" t="s">
        <v>2683</v>
      </c>
      <c r="C1728" s="18">
        <v>1001720</v>
      </c>
      <c r="D1728" s="15">
        <v>0</v>
      </c>
      <c r="E1728" s="15" t="s">
        <v>1450</v>
      </c>
      <c r="F1728" s="15" t="s">
        <v>15254</v>
      </c>
      <c r="G1728" s="15" t="s">
        <v>29</v>
      </c>
      <c r="J1728" s="15" t="s">
        <v>2340</v>
      </c>
      <c r="Z1728" s="15" t="s">
        <v>46</v>
      </c>
      <c r="AA1728" s="15" t="s">
        <v>40</v>
      </c>
      <c r="AB1728" s="15">
        <v>44553</v>
      </c>
      <c r="AC1728" s="15" t="s">
        <v>9291</v>
      </c>
      <c r="AD1728" s="15" t="s">
        <v>9296</v>
      </c>
      <c r="AE1728" s="15" t="s">
        <v>9302</v>
      </c>
      <c r="AF1728" s="15" t="s">
        <v>5096</v>
      </c>
      <c r="AG1728" s="15" t="s">
        <v>9312</v>
      </c>
    </row>
    <row r="1729" spans="1:33" x14ac:dyDescent="0.45">
      <c r="A1729" s="15">
        <v>1001721</v>
      </c>
      <c r="B1729" s="15" t="s">
        <v>26</v>
      </c>
      <c r="C1729" s="18">
        <v>1726894676</v>
      </c>
      <c r="D1729" s="15">
        <v>450</v>
      </c>
      <c r="E1729" s="15" t="s">
        <v>70</v>
      </c>
      <c r="F1729" s="15" t="s">
        <v>15253</v>
      </c>
      <c r="G1729" s="15" t="s">
        <v>29</v>
      </c>
      <c r="H1729" s="15" t="s">
        <v>8115</v>
      </c>
      <c r="I1729" s="15" t="s">
        <v>8116</v>
      </c>
      <c r="J1729" s="15" t="s">
        <v>8114</v>
      </c>
      <c r="K1729" s="15" t="s">
        <v>32</v>
      </c>
      <c r="L1729" s="15">
        <v>983727993</v>
      </c>
      <c r="M1729" s="15">
        <v>983727993</v>
      </c>
      <c r="N1729" s="15" t="s">
        <v>8117</v>
      </c>
      <c r="O1729" s="15" t="s">
        <v>8118</v>
      </c>
      <c r="P1729" s="15">
        <v>34442</v>
      </c>
      <c r="Q1729" s="15" t="s">
        <v>35</v>
      </c>
      <c r="R1729" s="15" t="s">
        <v>59</v>
      </c>
      <c r="S1729" s="15" t="s">
        <v>79</v>
      </c>
      <c r="T1729" s="15" t="s">
        <v>79</v>
      </c>
      <c r="U1729" s="15" t="s">
        <v>8119</v>
      </c>
      <c r="W1729" s="15" t="s">
        <v>8120</v>
      </c>
      <c r="X1729" s="15" t="s">
        <v>97</v>
      </c>
      <c r="Y1729" s="15">
        <v>0</v>
      </c>
      <c r="Z1729" s="15" t="s">
        <v>677</v>
      </c>
      <c r="AC1729" s="15" t="s">
        <v>9291</v>
      </c>
      <c r="AD1729" s="15" t="s">
        <v>9292</v>
      </c>
      <c r="AE1729" s="15" t="s">
        <v>9293</v>
      </c>
      <c r="AF1729" s="15" t="s">
        <v>511</v>
      </c>
      <c r="AG1729" s="15" t="s">
        <v>9354</v>
      </c>
    </row>
    <row r="1730" spans="1:33" x14ac:dyDescent="0.45">
      <c r="A1730" s="15">
        <v>1001722</v>
      </c>
      <c r="B1730" s="15" t="s">
        <v>26</v>
      </c>
      <c r="C1730" s="18">
        <v>1707962849</v>
      </c>
      <c r="D1730" s="15">
        <v>1600</v>
      </c>
      <c r="E1730" s="15" t="s">
        <v>70</v>
      </c>
      <c r="F1730" s="15" t="s">
        <v>15253</v>
      </c>
      <c r="G1730" s="15" t="s">
        <v>29</v>
      </c>
      <c r="H1730" s="15" t="s">
        <v>8122</v>
      </c>
      <c r="I1730" s="15" t="s">
        <v>8123</v>
      </c>
      <c r="J1730" s="15" t="s">
        <v>8121</v>
      </c>
      <c r="K1730" s="15" t="s">
        <v>32</v>
      </c>
      <c r="L1730" s="15">
        <v>3390728</v>
      </c>
      <c r="M1730" s="15">
        <v>995778328</v>
      </c>
      <c r="N1730" s="15" t="s">
        <v>8124</v>
      </c>
      <c r="O1730" s="15" t="s">
        <v>8125</v>
      </c>
      <c r="P1730" s="15">
        <v>23188</v>
      </c>
      <c r="Q1730" s="15" t="s">
        <v>58</v>
      </c>
      <c r="R1730" s="15" t="s">
        <v>36</v>
      </c>
      <c r="S1730" s="15" t="s">
        <v>8126</v>
      </c>
      <c r="T1730" s="15" t="s">
        <v>15359</v>
      </c>
      <c r="U1730" s="15" t="s">
        <v>8127</v>
      </c>
      <c r="V1730" s="15">
        <v>998212875</v>
      </c>
      <c r="W1730" s="15" t="s">
        <v>8128</v>
      </c>
      <c r="X1730" s="15" t="s">
        <v>97</v>
      </c>
      <c r="Y1730" s="15">
        <v>0</v>
      </c>
      <c r="Z1730" s="15" t="s">
        <v>677</v>
      </c>
      <c r="AC1730" s="15" t="s">
        <v>9291</v>
      </c>
      <c r="AD1730" s="15" t="s">
        <v>9292</v>
      </c>
      <c r="AE1730" s="15" t="s">
        <v>9302</v>
      </c>
      <c r="AF1730" s="15" t="s">
        <v>5096</v>
      </c>
      <c r="AG1730" s="15" t="s">
        <v>9424</v>
      </c>
    </row>
    <row r="1731" spans="1:33" x14ac:dyDescent="0.45">
      <c r="A1731" s="15">
        <v>1001723</v>
      </c>
      <c r="B1731" s="15" t="s">
        <v>26</v>
      </c>
      <c r="C1731" s="18">
        <v>1750048454</v>
      </c>
      <c r="D1731" s="15">
        <v>1500</v>
      </c>
      <c r="E1731" s="15" t="s">
        <v>70</v>
      </c>
      <c r="F1731" s="15" t="s">
        <v>15253</v>
      </c>
      <c r="G1731" s="15" t="s">
        <v>29</v>
      </c>
      <c r="H1731" s="15" t="s">
        <v>6203</v>
      </c>
      <c r="I1731" s="15" t="s">
        <v>970</v>
      </c>
      <c r="J1731" s="15" t="s">
        <v>8129</v>
      </c>
      <c r="K1731" s="15" t="s">
        <v>32</v>
      </c>
      <c r="L1731" s="15">
        <v>998422730</v>
      </c>
      <c r="M1731" s="15">
        <v>998422730</v>
      </c>
      <c r="N1731" s="15" t="s">
        <v>8130</v>
      </c>
      <c r="O1731" s="15" t="s">
        <v>8131</v>
      </c>
      <c r="P1731" s="15">
        <v>33865</v>
      </c>
      <c r="Q1731" s="15" t="s">
        <v>58</v>
      </c>
      <c r="R1731" s="15" t="s">
        <v>59</v>
      </c>
      <c r="S1731" s="15" t="s">
        <v>1783</v>
      </c>
      <c r="T1731" s="15" t="s">
        <v>15359</v>
      </c>
      <c r="W1731" s="15" t="s">
        <v>8131</v>
      </c>
      <c r="X1731" s="15" t="s">
        <v>97</v>
      </c>
      <c r="Y1731" s="15">
        <v>0</v>
      </c>
      <c r="Z1731" s="15" t="s">
        <v>677</v>
      </c>
      <c r="AC1731" s="15" t="s">
        <v>9291</v>
      </c>
      <c r="AD1731" s="15" t="s">
        <v>9357</v>
      </c>
      <c r="AE1731" s="15" t="s">
        <v>9302</v>
      </c>
      <c r="AF1731" s="15" t="s">
        <v>5096</v>
      </c>
      <c r="AG1731" s="15" t="s">
        <v>9407</v>
      </c>
    </row>
    <row r="1732" spans="1:33" x14ac:dyDescent="0.45">
      <c r="A1732" s="15">
        <v>1001724</v>
      </c>
      <c r="B1732" s="15" t="s">
        <v>26</v>
      </c>
      <c r="C1732" s="18">
        <v>503676272</v>
      </c>
      <c r="D1732" s="15">
        <v>430</v>
      </c>
      <c r="E1732" s="15" t="s">
        <v>70</v>
      </c>
      <c r="F1732" s="15" t="s">
        <v>15253</v>
      </c>
      <c r="G1732" s="15" t="s">
        <v>29</v>
      </c>
      <c r="H1732" s="15" t="s">
        <v>8133</v>
      </c>
      <c r="I1732" s="15" t="s">
        <v>8134</v>
      </c>
      <c r="J1732" s="15" t="s">
        <v>8132</v>
      </c>
      <c r="K1732" s="15" t="s">
        <v>32</v>
      </c>
      <c r="L1732" s="15">
        <v>989623505</v>
      </c>
      <c r="M1732" s="15">
        <v>989623505</v>
      </c>
      <c r="N1732" s="15" t="s">
        <v>8135</v>
      </c>
      <c r="O1732" s="15" t="s">
        <v>8136</v>
      </c>
      <c r="P1732" s="15">
        <v>34227</v>
      </c>
      <c r="Q1732" s="15" t="s">
        <v>35</v>
      </c>
      <c r="R1732" s="15" t="s">
        <v>36</v>
      </c>
      <c r="S1732" s="15" t="s">
        <v>79</v>
      </c>
      <c r="T1732" s="15" t="s">
        <v>79</v>
      </c>
      <c r="U1732" s="15" t="s">
        <v>8137</v>
      </c>
      <c r="V1732" s="15">
        <v>22532553</v>
      </c>
      <c r="W1732" s="15" t="s">
        <v>8138</v>
      </c>
      <c r="X1732" s="15" t="s">
        <v>97</v>
      </c>
      <c r="Y1732" s="15">
        <v>1</v>
      </c>
      <c r="Z1732" s="15" t="s">
        <v>665</v>
      </c>
      <c r="AA1732" s="15" t="s">
        <v>665</v>
      </c>
      <c r="AB1732" s="15">
        <v>44552</v>
      </c>
      <c r="AC1732" s="15" t="s">
        <v>9291</v>
      </c>
      <c r="AD1732" s="15" t="s">
        <v>9329</v>
      </c>
      <c r="AE1732" s="15" t="s">
        <v>9363</v>
      </c>
      <c r="AF1732" s="15" t="s">
        <v>9572</v>
      </c>
      <c r="AG1732" s="15" t="s">
        <v>9573</v>
      </c>
    </row>
    <row r="1733" spans="1:33" x14ac:dyDescent="0.45">
      <c r="A1733" s="15">
        <v>1001725</v>
      </c>
      <c r="B1733" s="15" t="s">
        <v>26</v>
      </c>
      <c r="C1733" s="18">
        <v>1712706785</v>
      </c>
      <c r="D1733" s="15">
        <v>1300</v>
      </c>
      <c r="E1733" s="15" t="s">
        <v>70</v>
      </c>
      <c r="F1733" s="15" t="s">
        <v>15253</v>
      </c>
      <c r="G1733" s="15" t="s">
        <v>29</v>
      </c>
      <c r="H1733" s="15" t="s">
        <v>8140</v>
      </c>
      <c r="I1733" s="15" t="s">
        <v>6604</v>
      </c>
      <c r="J1733" s="15" t="s">
        <v>8139</v>
      </c>
      <c r="K1733" s="15" t="s">
        <v>32</v>
      </c>
      <c r="L1733" s="15">
        <v>992437949</v>
      </c>
      <c r="M1733" s="15">
        <v>992437949</v>
      </c>
      <c r="N1733" s="15" t="s">
        <v>33</v>
      </c>
      <c r="O1733" s="15" t="s">
        <v>8141</v>
      </c>
      <c r="P1733" s="15">
        <v>27151</v>
      </c>
      <c r="Q1733" s="15" t="s">
        <v>58</v>
      </c>
      <c r="R1733" s="15" t="s">
        <v>36</v>
      </c>
      <c r="S1733" s="15" t="s">
        <v>6003</v>
      </c>
      <c r="T1733" s="15" t="s">
        <v>15324</v>
      </c>
      <c r="V1733" s="15">
        <v>996840052</v>
      </c>
      <c r="W1733" s="15" t="s">
        <v>8142</v>
      </c>
      <c r="X1733" s="15" t="s">
        <v>97</v>
      </c>
      <c r="Y1733" s="15">
        <v>0</v>
      </c>
      <c r="Z1733" s="15" t="s">
        <v>677</v>
      </c>
      <c r="AC1733" s="15" t="s">
        <v>9291</v>
      </c>
      <c r="AD1733" s="15" t="s">
        <v>9295</v>
      </c>
      <c r="AE1733" s="15" t="s">
        <v>9302</v>
      </c>
      <c r="AF1733" s="15" t="s">
        <v>5096</v>
      </c>
      <c r="AG1733" s="15" t="s">
        <v>9353</v>
      </c>
    </row>
    <row r="1734" spans="1:33" x14ac:dyDescent="0.45">
      <c r="A1734" s="15">
        <v>1001726</v>
      </c>
      <c r="B1734" s="15" t="s">
        <v>26</v>
      </c>
      <c r="C1734" s="18">
        <v>1703461457</v>
      </c>
      <c r="D1734" s="15">
        <v>1200</v>
      </c>
      <c r="E1734" s="15" t="s">
        <v>70</v>
      </c>
      <c r="F1734" s="15" t="s">
        <v>15253</v>
      </c>
      <c r="G1734" s="15" t="s">
        <v>29</v>
      </c>
      <c r="H1734" s="15" t="s">
        <v>8144</v>
      </c>
      <c r="I1734" s="15" t="s">
        <v>8145</v>
      </c>
      <c r="J1734" s="15" t="s">
        <v>8143</v>
      </c>
      <c r="K1734" s="15" t="s">
        <v>32</v>
      </c>
      <c r="L1734" s="15">
        <v>960504036</v>
      </c>
      <c r="M1734" s="15">
        <v>960504036</v>
      </c>
      <c r="N1734" s="15" t="s">
        <v>33</v>
      </c>
      <c r="O1734" s="15" t="s">
        <v>8146</v>
      </c>
      <c r="P1734" s="15">
        <v>18902</v>
      </c>
      <c r="Q1734" s="15" t="s">
        <v>58</v>
      </c>
      <c r="R1734" s="15" t="s">
        <v>36</v>
      </c>
      <c r="S1734" s="15" t="s">
        <v>1108</v>
      </c>
      <c r="T1734" s="15" t="s">
        <v>15344</v>
      </c>
      <c r="U1734" s="15" t="s">
        <v>33</v>
      </c>
      <c r="V1734" s="15">
        <v>960504036</v>
      </c>
      <c r="W1734" s="15" t="s">
        <v>8146</v>
      </c>
      <c r="X1734" s="15" t="s">
        <v>39</v>
      </c>
      <c r="Y1734" s="15">
        <v>0</v>
      </c>
      <c r="Z1734" s="15" t="s">
        <v>677</v>
      </c>
      <c r="AA1734" s="15" t="s">
        <v>665</v>
      </c>
      <c r="AB1734" s="15">
        <v>44551</v>
      </c>
      <c r="AC1734" s="15" t="s">
        <v>9291</v>
      </c>
      <c r="AD1734" s="15" t="s">
        <v>9295</v>
      </c>
      <c r="AE1734" s="15" t="s">
        <v>9302</v>
      </c>
      <c r="AF1734" s="15" t="s">
        <v>5096</v>
      </c>
      <c r="AG1734" s="15" t="s">
        <v>9574</v>
      </c>
    </row>
    <row r="1735" spans="1:33" x14ac:dyDescent="0.45">
      <c r="A1735" s="15">
        <v>1001727</v>
      </c>
      <c r="B1735" s="15" t="s">
        <v>26</v>
      </c>
      <c r="C1735" s="18">
        <v>602554024</v>
      </c>
      <c r="D1735" s="15">
        <v>1500</v>
      </c>
      <c r="E1735" s="15" t="s">
        <v>70</v>
      </c>
      <c r="F1735" s="15" t="s">
        <v>15253</v>
      </c>
      <c r="G1735" s="15" t="s">
        <v>29</v>
      </c>
      <c r="H1735" s="15" t="s">
        <v>8148</v>
      </c>
      <c r="I1735" s="15" t="s">
        <v>8149</v>
      </c>
      <c r="J1735" s="15" t="s">
        <v>8147</v>
      </c>
      <c r="K1735" s="15" t="s">
        <v>32</v>
      </c>
      <c r="L1735" s="15">
        <v>2300158</v>
      </c>
      <c r="M1735" s="15">
        <v>994895788</v>
      </c>
      <c r="N1735" s="15" t="s">
        <v>8150</v>
      </c>
      <c r="O1735" s="15" t="s">
        <v>8151</v>
      </c>
      <c r="P1735" s="15">
        <v>26037</v>
      </c>
      <c r="Q1735" s="15" t="s">
        <v>58</v>
      </c>
      <c r="R1735" s="15" t="s">
        <v>59</v>
      </c>
      <c r="S1735" s="15" t="s">
        <v>2790</v>
      </c>
      <c r="T1735" s="15" t="s">
        <v>15340</v>
      </c>
      <c r="U1735" s="15" t="s">
        <v>8152</v>
      </c>
      <c r="V1735" s="15">
        <v>994895788</v>
      </c>
      <c r="W1735" s="15" t="s">
        <v>8153</v>
      </c>
      <c r="X1735" s="15" t="s">
        <v>97</v>
      </c>
      <c r="Y1735" s="15">
        <v>0</v>
      </c>
      <c r="Z1735" s="15" t="s">
        <v>74</v>
      </c>
      <c r="AA1735" s="15" t="s">
        <v>74</v>
      </c>
      <c r="AB1735" s="15">
        <v>44566</v>
      </c>
      <c r="AC1735" s="15" t="s">
        <v>9291</v>
      </c>
      <c r="AD1735" s="15" t="s">
        <v>9292</v>
      </c>
      <c r="AE1735" s="15" t="s">
        <v>9293</v>
      </c>
      <c r="AF1735" s="15" t="s">
        <v>9297</v>
      </c>
      <c r="AG1735" s="15" t="s">
        <v>9338</v>
      </c>
    </row>
    <row r="1736" spans="1:33" x14ac:dyDescent="0.45">
      <c r="A1736" s="15">
        <v>1001728</v>
      </c>
      <c r="B1736" s="15" t="s">
        <v>26</v>
      </c>
      <c r="C1736" s="18">
        <v>604112193</v>
      </c>
      <c r="D1736" s="15">
        <v>1500</v>
      </c>
      <c r="E1736" s="15" t="s">
        <v>70</v>
      </c>
      <c r="F1736" s="15" t="s">
        <v>15253</v>
      </c>
      <c r="G1736" s="15" t="s">
        <v>29</v>
      </c>
      <c r="H1736" s="15" t="s">
        <v>8155</v>
      </c>
      <c r="I1736" s="15" t="s">
        <v>8156</v>
      </c>
      <c r="J1736" s="15" t="s">
        <v>8154</v>
      </c>
      <c r="K1736" s="15" t="s">
        <v>32</v>
      </c>
      <c r="L1736" s="15">
        <v>2366906</v>
      </c>
      <c r="M1736" s="15">
        <v>990347165</v>
      </c>
      <c r="N1736" s="15" t="s">
        <v>8157</v>
      </c>
      <c r="O1736" s="15" t="s">
        <v>8158</v>
      </c>
      <c r="P1736" s="15">
        <v>33718</v>
      </c>
      <c r="Q1736" s="15" t="s">
        <v>35</v>
      </c>
      <c r="R1736" s="15" t="s">
        <v>36</v>
      </c>
      <c r="S1736" s="15" t="s">
        <v>348</v>
      </c>
      <c r="T1736" s="15" t="s">
        <v>15325</v>
      </c>
      <c r="W1736" s="15" t="s">
        <v>8159</v>
      </c>
      <c r="X1736" s="15" t="s">
        <v>97</v>
      </c>
      <c r="Y1736" s="15">
        <v>1</v>
      </c>
      <c r="Z1736" s="15" t="s">
        <v>74</v>
      </c>
      <c r="AC1736" s="15" t="s">
        <v>9291</v>
      </c>
      <c r="AD1736" s="15" t="s">
        <v>9292</v>
      </c>
      <c r="AE1736" s="15" t="s">
        <v>9309</v>
      </c>
      <c r="AF1736" s="15" t="s">
        <v>9559</v>
      </c>
      <c r="AG1736" s="15" t="s">
        <v>9559</v>
      </c>
    </row>
    <row r="1737" spans="1:33" x14ac:dyDescent="0.45">
      <c r="A1737" s="15">
        <v>1001729</v>
      </c>
      <c r="B1737" s="15" t="s">
        <v>26</v>
      </c>
      <c r="C1737" s="18">
        <v>923396576</v>
      </c>
      <c r="D1737" s="15">
        <v>600</v>
      </c>
      <c r="E1737" s="15" t="s">
        <v>70</v>
      </c>
      <c r="F1737" s="15" t="s">
        <v>15253</v>
      </c>
      <c r="G1737" s="15" t="s">
        <v>29</v>
      </c>
      <c r="H1737" s="15" t="s">
        <v>8161</v>
      </c>
      <c r="I1737" s="15" t="s">
        <v>8162</v>
      </c>
      <c r="J1737" s="15" t="s">
        <v>8160</v>
      </c>
      <c r="K1737" s="15" t="s">
        <v>32</v>
      </c>
      <c r="L1737" s="15">
        <v>986320918</v>
      </c>
      <c r="M1737" s="15">
        <v>986320918</v>
      </c>
      <c r="N1737" s="15" t="s">
        <v>8163</v>
      </c>
      <c r="O1737" s="15" t="s">
        <v>8164</v>
      </c>
      <c r="P1737" s="15">
        <v>31450</v>
      </c>
      <c r="Q1737" s="15" t="s">
        <v>35</v>
      </c>
      <c r="R1737" s="15" t="s">
        <v>36</v>
      </c>
      <c r="S1737" s="15" t="s">
        <v>348</v>
      </c>
      <c r="T1737" s="15" t="s">
        <v>15325</v>
      </c>
      <c r="V1737" s="15">
        <v>986320918</v>
      </c>
      <c r="W1737" s="15" t="s">
        <v>8164</v>
      </c>
      <c r="X1737" s="15" t="s">
        <v>39</v>
      </c>
      <c r="Y1737" s="15">
        <v>2</v>
      </c>
      <c r="Z1737" s="15" t="s">
        <v>665</v>
      </c>
      <c r="AC1737" s="15" t="s">
        <v>9291</v>
      </c>
      <c r="AD1737" s="15" t="s">
        <v>9292</v>
      </c>
      <c r="AE1737" s="15" t="s">
        <v>9575</v>
      </c>
      <c r="AF1737" s="15" t="s">
        <v>9575</v>
      </c>
      <c r="AG1737" s="15" t="s">
        <v>9576</v>
      </c>
    </row>
    <row r="1738" spans="1:33" x14ac:dyDescent="0.45">
      <c r="A1738" s="15">
        <v>1001730</v>
      </c>
      <c r="B1738" s="15" t="s">
        <v>26</v>
      </c>
      <c r="C1738" s="18">
        <v>1752704344</v>
      </c>
      <c r="D1738" s="15">
        <v>490</v>
      </c>
      <c r="E1738" s="15" t="s">
        <v>70</v>
      </c>
      <c r="F1738" s="15" t="s">
        <v>15253</v>
      </c>
      <c r="G1738" s="15" t="s">
        <v>29</v>
      </c>
      <c r="H1738" s="15" t="s">
        <v>8166</v>
      </c>
      <c r="I1738" s="15" t="s">
        <v>8167</v>
      </c>
      <c r="J1738" s="15" t="s">
        <v>8165</v>
      </c>
      <c r="K1738" s="15" t="s">
        <v>32</v>
      </c>
      <c r="L1738" s="15">
        <v>982688319</v>
      </c>
      <c r="M1738" s="15">
        <v>982688319</v>
      </c>
      <c r="N1738" s="15" t="s">
        <v>33</v>
      </c>
      <c r="O1738" s="15" t="s">
        <v>8168</v>
      </c>
      <c r="P1738" s="15">
        <v>36602</v>
      </c>
      <c r="Q1738" s="15" t="s">
        <v>35</v>
      </c>
      <c r="R1738" s="15" t="s">
        <v>59</v>
      </c>
      <c r="S1738" s="15" t="s">
        <v>260</v>
      </c>
      <c r="T1738" s="15" t="s">
        <v>15325</v>
      </c>
      <c r="U1738" s="15" t="s">
        <v>8169</v>
      </c>
      <c r="V1738" s="15">
        <v>982688319</v>
      </c>
      <c r="W1738" s="15" t="s">
        <v>8170</v>
      </c>
      <c r="X1738" s="15" t="s">
        <v>39</v>
      </c>
      <c r="Y1738" s="15">
        <v>0</v>
      </c>
      <c r="Z1738" s="15" t="s">
        <v>2397</v>
      </c>
      <c r="AA1738" s="15" t="s">
        <v>665</v>
      </c>
      <c r="AB1738" s="15">
        <v>44561</v>
      </c>
      <c r="AC1738" s="15" t="s">
        <v>9291</v>
      </c>
      <c r="AD1738" s="15" t="s">
        <v>9292</v>
      </c>
      <c r="AE1738" s="15" t="s">
        <v>9302</v>
      </c>
      <c r="AF1738" s="15" t="s">
        <v>5096</v>
      </c>
      <c r="AG1738" s="15" t="s">
        <v>9468</v>
      </c>
    </row>
    <row r="1739" spans="1:33" x14ac:dyDescent="0.45">
      <c r="A1739" s="15">
        <v>1001731</v>
      </c>
      <c r="B1739" s="15" t="s">
        <v>1800</v>
      </c>
      <c r="C1739" s="18">
        <v>1891724787001</v>
      </c>
      <c r="D1739" s="15">
        <v>0</v>
      </c>
      <c r="E1739" s="15" t="s">
        <v>70</v>
      </c>
      <c r="F1739" s="15" t="s">
        <v>15253</v>
      </c>
      <c r="G1739" s="15" t="s">
        <v>1801</v>
      </c>
      <c r="H1739" s="15" t="s">
        <v>1634</v>
      </c>
      <c r="I1739" s="15" t="s">
        <v>8171</v>
      </c>
      <c r="J1739" s="15" t="s">
        <v>8172</v>
      </c>
      <c r="K1739" s="15" t="s">
        <v>32</v>
      </c>
      <c r="L1739" s="15">
        <v>32426265</v>
      </c>
      <c r="M1739" s="15" t="s">
        <v>33</v>
      </c>
      <c r="N1739" s="15" t="s">
        <v>33</v>
      </c>
      <c r="O1739" s="15" t="s">
        <v>8173</v>
      </c>
      <c r="P1739" s="15">
        <v>30446</v>
      </c>
      <c r="Q1739" s="15" t="s">
        <v>35</v>
      </c>
      <c r="R1739" s="15" t="s">
        <v>36</v>
      </c>
      <c r="S1739" s="15" t="s">
        <v>79</v>
      </c>
      <c r="T1739" s="15" t="s">
        <v>79</v>
      </c>
      <c r="U1739" s="15" t="s">
        <v>8174</v>
      </c>
      <c r="W1739" s="15" t="s">
        <v>8175</v>
      </c>
      <c r="X1739" s="15" t="s">
        <v>97</v>
      </c>
      <c r="Y1739" s="15">
        <v>0</v>
      </c>
      <c r="Z1739" s="15" t="s">
        <v>74</v>
      </c>
      <c r="AC1739" s="15" t="s">
        <v>9291</v>
      </c>
      <c r="AD1739" s="15" t="s">
        <v>9329</v>
      </c>
      <c r="AE1739" s="15" t="s">
        <v>9309</v>
      </c>
      <c r="AF1739" s="15" t="s">
        <v>9310</v>
      </c>
      <c r="AG1739" s="15" t="s">
        <v>9431</v>
      </c>
    </row>
    <row r="1740" spans="1:33" x14ac:dyDescent="0.45">
      <c r="A1740" s="15">
        <v>1001733</v>
      </c>
      <c r="B1740" s="15" t="s">
        <v>26</v>
      </c>
      <c r="C1740" s="18">
        <v>1720317781</v>
      </c>
      <c r="D1740" s="15">
        <v>1500</v>
      </c>
      <c r="E1740" s="15" t="s">
        <v>70</v>
      </c>
      <c r="F1740" s="15" t="s">
        <v>15253</v>
      </c>
      <c r="G1740" s="15" t="s">
        <v>29</v>
      </c>
      <c r="H1740" s="15" t="s">
        <v>8177</v>
      </c>
      <c r="I1740" s="15" t="s">
        <v>8178</v>
      </c>
      <c r="J1740" s="15" t="s">
        <v>8176</v>
      </c>
      <c r="K1740" s="15" t="s">
        <v>32</v>
      </c>
      <c r="L1740" s="15">
        <v>990599641</v>
      </c>
      <c r="M1740" s="15">
        <v>990599641</v>
      </c>
      <c r="N1740" s="15" t="s">
        <v>33</v>
      </c>
      <c r="O1740" s="15" t="s">
        <v>8179</v>
      </c>
      <c r="P1740" s="15">
        <v>32558</v>
      </c>
      <c r="Q1740" s="15" t="s">
        <v>35</v>
      </c>
      <c r="R1740" s="15" t="s">
        <v>59</v>
      </c>
      <c r="S1740" s="15" t="s">
        <v>279</v>
      </c>
      <c r="T1740" s="15" t="s">
        <v>15324</v>
      </c>
      <c r="V1740" s="15">
        <v>990599641</v>
      </c>
      <c r="W1740" s="15" t="s">
        <v>8180</v>
      </c>
      <c r="X1740" s="15" t="s">
        <v>97</v>
      </c>
      <c r="Y1740" s="15">
        <v>0</v>
      </c>
      <c r="Z1740" s="15" t="s">
        <v>677</v>
      </c>
      <c r="AC1740" s="15" t="s">
        <v>9291</v>
      </c>
      <c r="AD1740" s="15" t="s">
        <v>9295</v>
      </c>
      <c r="AE1740" s="15" t="s">
        <v>9293</v>
      </c>
      <c r="AF1740" s="15" t="s">
        <v>511</v>
      </c>
      <c r="AG1740" s="15" t="s">
        <v>9347</v>
      </c>
    </row>
    <row r="1741" spans="1:33" x14ac:dyDescent="0.45">
      <c r="A1741" s="15">
        <v>1001734</v>
      </c>
      <c r="B1741" s="15" t="s">
        <v>26</v>
      </c>
      <c r="C1741" s="18">
        <v>1759029620</v>
      </c>
      <c r="D1741" s="15">
        <v>2500</v>
      </c>
      <c r="E1741" s="15" t="s">
        <v>70</v>
      </c>
      <c r="F1741" s="15" t="s">
        <v>15253</v>
      </c>
      <c r="G1741" s="15" t="s">
        <v>29</v>
      </c>
      <c r="H1741" s="15" t="s">
        <v>8182</v>
      </c>
      <c r="I1741" s="15" t="s">
        <v>8183</v>
      </c>
      <c r="J1741" s="15" t="s">
        <v>8181</v>
      </c>
      <c r="K1741" s="15" t="s">
        <v>32</v>
      </c>
      <c r="L1741" s="15">
        <v>979290508</v>
      </c>
      <c r="M1741" s="15">
        <v>983451615</v>
      </c>
      <c r="N1741" s="15" t="s">
        <v>8184</v>
      </c>
      <c r="O1741" s="15" t="s">
        <v>8185</v>
      </c>
      <c r="P1741" s="15">
        <v>24281</v>
      </c>
      <c r="Q1741" s="15" t="s">
        <v>2177</v>
      </c>
      <c r="R1741" s="15" t="s">
        <v>36</v>
      </c>
      <c r="S1741" s="15" t="s">
        <v>8186</v>
      </c>
      <c r="T1741" s="15" t="s">
        <v>15346</v>
      </c>
      <c r="U1741" s="15" t="s">
        <v>8187</v>
      </c>
      <c r="V1741" s="15">
        <v>983451615</v>
      </c>
      <c r="W1741" s="15" t="s">
        <v>8188</v>
      </c>
      <c r="X1741" s="15" t="s">
        <v>39</v>
      </c>
      <c r="Y1741" s="15">
        <v>0</v>
      </c>
      <c r="Z1741" s="15" t="s">
        <v>677</v>
      </c>
      <c r="AC1741" s="15" t="s">
        <v>9291</v>
      </c>
      <c r="AD1741" s="15" t="s">
        <v>9296</v>
      </c>
      <c r="AE1741" s="15" t="s">
        <v>9302</v>
      </c>
      <c r="AF1741" s="15" t="s">
        <v>5096</v>
      </c>
      <c r="AG1741" s="15" t="s">
        <v>9312</v>
      </c>
    </row>
    <row r="1742" spans="1:33" x14ac:dyDescent="0.45">
      <c r="A1742" s="15">
        <v>1001735</v>
      </c>
      <c r="B1742" s="15" t="s">
        <v>26</v>
      </c>
      <c r="C1742" s="18">
        <v>600832950</v>
      </c>
      <c r="D1742" s="15">
        <v>100</v>
      </c>
      <c r="E1742" s="15" t="s">
        <v>28</v>
      </c>
      <c r="F1742" s="15" t="s">
        <v>15253</v>
      </c>
      <c r="G1742" s="15" t="s">
        <v>29</v>
      </c>
      <c r="H1742" s="15" t="s">
        <v>907</v>
      </c>
      <c r="I1742" s="15" t="s">
        <v>8190</v>
      </c>
      <c r="J1742" s="15" t="s">
        <v>8189</v>
      </c>
      <c r="K1742" s="15" t="s">
        <v>32</v>
      </c>
      <c r="L1742" s="15" t="s">
        <v>33</v>
      </c>
      <c r="M1742" s="15" t="s">
        <v>33</v>
      </c>
      <c r="N1742" s="15" t="s">
        <v>33</v>
      </c>
      <c r="O1742" s="15" t="s">
        <v>8191</v>
      </c>
      <c r="P1742" s="15">
        <v>19757</v>
      </c>
      <c r="Q1742" s="15" t="s">
        <v>58</v>
      </c>
      <c r="R1742" s="15" t="s">
        <v>59</v>
      </c>
      <c r="S1742" s="15" t="s">
        <v>348</v>
      </c>
      <c r="T1742" s="15" t="s">
        <v>15325</v>
      </c>
      <c r="W1742" s="15" t="s">
        <v>34</v>
      </c>
      <c r="X1742" s="15" t="s">
        <v>97</v>
      </c>
      <c r="Y1742" s="15">
        <v>0</v>
      </c>
      <c r="Z1742" s="15" t="s">
        <v>4384</v>
      </c>
      <c r="AC1742" s="15" t="s">
        <v>9291</v>
      </c>
      <c r="AD1742" s="15" t="s">
        <v>9329</v>
      </c>
      <c r="AE1742" s="15" t="s">
        <v>9293</v>
      </c>
      <c r="AF1742" s="15" t="s">
        <v>511</v>
      </c>
      <c r="AG1742" s="15" t="s">
        <v>9294</v>
      </c>
    </row>
    <row r="1743" spans="1:33" x14ac:dyDescent="0.45">
      <c r="A1743" s="15">
        <v>1001736</v>
      </c>
      <c r="B1743" s="15" t="s">
        <v>26</v>
      </c>
      <c r="C1743" s="18">
        <v>604870949</v>
      </c>
      <c r="D1743" s="15">
        <v>1100</v>
      </c>
      <c r="E1743" s="15" t="s">
        <v>70</v>
      </c>
      <c r="F1743" s="15" t="s">
        <v>15253</v>
      </c>
      <c r="G1743" s="15" t="s">
        <v>29</v>
      </c>
      <c r="H1743" s="15" t="s">
        <v>8193</v>
      </c>
      <c r="I1743" s="15" t="s">
        <v>8194</v>
      </c>
      <c r="J1743" s="15" t="s">
        <v>8192</v>
      </c>
      <c r="K1743" s="15" t="s">
        <v>32</v>
      </c>
      <c r="L1743" s="15">
        <v>985443980</v>
      </c>
      <c r="M1743" s="15">
        <v>985443980</v>
      </c>
      <c r="N1743" s="15" t="s">
        <v>8195</v>
      </c>
      <c r="O1743" s="15" t="s">
        <v>8196</v>
      </c>
      <c r="P1743" s="15">
        <v>33613</v>
      </c>
      <c r="Q1743" s="15" t="s">
        <v>58</v>
      </c>
      <c r="R1743" s="15" t="s">
        <v>59</v>
      </c>
      <c r="S1743" s="15" t="s">
        <v>1154</v>
      </c>
      <c r="T1743" s="15" t="s">
        <v>15308</v>
      </c>
      <c r="W1743" s="15" t="s">
        <v>8197</v>
      </c>
      <c r="X1743" s="15" t="s">
        <v>97</v>
      </c>
      <c r="Y1743" s="15">
        <v>0</v>
      </c>
      <c r="Z1743" s="15" t="s">
        <v>4384</v>
      </c>
      <c r="AC1743" s="15" t="s">
        <v>9291</v>
      </c>
      <c r="AD1743" s="15" t="s">
        <v>9292</v>
      </c>
      <c r="AE1743" s="15" t="s">
        <v>9293</v>
      </c>
      <c r="AF1743" s="15" t="s">
        <v>9560</v>
      </c>
      <c r="AG1743" s="15" t="s">
        <v>9560</v>
      </c>
    </row>
    <row r="1744" spans="1:33" x14ac:dyDescent="0.45">
      <c r="A1744" s="15">
        <v>1001737</v>
      </c>
      <c r="B1744" s="15" t="s">
        <v>26</v>
      </c>
      <c r="C1744" s="18">
        <v>603287129</v>
      </c>
      <c r="D1744" s="15">
        <v>1000</v>
      </c>
      <c r="E1744" s="15" t="s">
        <v>70</v>
      </c>
      <c r="F1744" s="15" t="s">
        <v>15253</v>
      </c>
      <c r="G1744" s="15" t="s">
        <v>29</v>
      </c>
      <c r="H1744" s="15" t="s">
        <v>1111</v>
      </c>
      <c r="I1744" s="15" t="s">
        <v>7843</v>
      </c>
      <c r="J1744" s="15" t="s">
        <v>8198</v>
      </c>
      <c r="K1744" s="15" t="s">
        <v>32</v>
      </c>
      <c r="L1744" s="15">
        <v>985181001</v>
      </c>
      <c r="M1744" s="15">
        <v>985181001</v>
      </c>
      <c r="N1744" s="15" t="s">
        <v>8199</v>
      </c>
      <c r="O1744" s="15" t="s">
        <v>8200</v>
      </c>
      <c r="P1744" s="15">
        <v>28380</v>
      </c>
      <c r="Q1744" s="15" t="s">
        <v>35</v>
      </c>
      <c r="R1744" s="15" t="s">
        <v>59</v>
      </c>
      <c r="S1744" s="15" t="s">
        <v>2863</v>
      </c>
      <c r="T1744" s="15" t="s">
        <v>15319</v>
      </c>
      <c r="U1744" s="15" t="s">
        <v>8201</v>
      </c>
      <c r="V1744" s="15">
        <v>985181001</v>
      </c>
      <c r="W1744" s="15" t="s">
        <v>8202</v>
      </c>
      <c r="X1744" s="15" t="s">
        <v>39</v>
      </c>
      <c r="Y1744" s="15">
        <v>0</v>
      </c>
      <c r="Z1744" s="15" t="s">
        <v>8203</v>
      </c>
      <c r="AC1744" s="15" t="s">
        <v>9291</v>
      </c>
      <c r="AD1744" s="15" t="s">
        <v>9295</v>
      </c>
      <c r="AE1744" s="15" t="s">
        <v>9302</v>
      </c>
      <c r="AF1744" s="15" t="s">
        <v>5096</v>
      </c>
      <c r="AG1744" s="15" t="s">
        <v>9407</v>
      </c>
    </row>
    <row r="1745" spans="1:33" x14ac:dyDescent="0.45">
      <c r="A1745" s="15">
        <v>1001738</v>
      </c>
      <c r="B1745" s="15" t="s">
        <v>26</v>
      </c>
      <c r="C1745" s="18">
        <v>602987570</v>
      </c>
      <c r="D1745" s="15">
        <v>700</v>
      </c>
      <c r="E1745" s="15" t="s">
        <v>28</v>
      </c>
      <c r="F1745" s="15" t="s">
        <v>15253</v>
      </c>
      <c r="G1745" s="15" t="s">
        <v>29</v>
      </c>
      <c r="H1745" s="15" t="s">
        <v>898</v>
      </c>
      <c r="I1745" s="15" t="s">
        <v>8205</v>
      </c>
      <c r="J1745" s="15" t="s">
        <v>8204</v>
      </c>
      <c r="K1745" s="15" t="s">
        <v>32</v>
      </c>
      <c r="L1745" s="15">
        <v>3838237</v>
      </c>
      <c r="M1745" s="15">
        <v>987699488</v>
      </c>
      <c r="N1745" s="15" t="s">
        <v>33</v>
      </c>
      <c r="O1745" s="15" t="s">
        <v>8206</v>
      </c>
      <c r="P1745" s="15">
        <v>27030</v>
      </c>
      <c r="Q1745" s="15" t="s">
        <v>58</v>
      </c>
      <c r="R1745" s="15" t="s">
        <v>36</v>
      </c>
      <c r="S1745" s="15" t="s">
        <v>348</v>
      </c>
      <c r="T1745" s="15" t="s">
        <v>15325</v>
      </c>
      <c r="U1745" s="15" t="s">
        <v>8207</v>
      </c>
      <c r="V1745" s="15">
        <v>987699488</v>
      </c>
      <c r="W1745" s="15" t="s">
        <v>8208</v>
      </c>
      <c r="X1745" s="15" t="s">
        <v>97</v>
      </c>
      <c r="Y1745" s="15">
        <v>2</v>
      </c>
      <c r="Z1745" s="15" t="s">
        <v>665</v>
      </c>
      <c r="AC1745" s="15" t="s">
        <v>9291</v>
      </c>
      <c r="AD1745" s="15" t="s">
        <v>9295</v>
      </c>
      <c r="AE1745" s="15" t="s">
        <v>9293</v>
      </c>
      <c r="AF1745" s="15" t="s">
        <v>511</v>
      </c>
      <c r="AG1745" s="15" t="s">
        <v>9301</v>
      </c>
    </row>
    <row r="1746" spans="1:33" x14ac:dyDescent="0.45">
      <c r="A1746" s="15">
        <v>1001739</v>
      </c>
      <c r="B1746" s="15" t="s">
        <v>1800</v>
      </c>
      <c r="C1746" s="18">
        <v>1891706347001</v>
      </c>
      <c r="D1746" s="15">
        <v>0</v>
      </c>
      <c r="E1746" s="15" t="s">
        <v>70</v>
      </c>
      <c r="F1746" s="15" t="s">
        <v>15253</v>
      </c>
      <c r="G1746" s="15" t="s">
        <v>1801</v>
      </c>
      <c r="H1746" s="15" t="s">
        <v>8209</v>
      </c>
      <c r="I1746" s="15" t="s">
        <v>8210</v>
      </c>
      <c r="J1746" s="15" t="s">
        <v>8211</v>
      </c>
      <c r="K1746" s="15" t="s">
        <v>32</v>
      </c>
      <c r="L1746" s="15">
        <v>32754451</v>
      </c>
      <c r="M1746" s="15">
        <v>32754801</v>
      </c>
      <c r="N1746" s="15" t="s">
        <v>8212</v>
      </c>
      <c r="O1746" s="15" t="s">
        <v>8213</v>
      </c>
      <c r="P1746" s="15">
        <v>29161</v>
      </c>
      <c r="Q1746" s="15" t="s">
        <v>58</v>
      </c>
      <c r="R1746" s="15" t="s">
        <v>59</v>
      </c>
      <c r="S1746" s="15" t="s">
        <v>79</v>
      </c>
      <c r="T1746" s="15" t="s">
        <v>79</v>
      </c>
      <c r="W1746" s="15" t="s">
        <v>8213</v>
      </c>
      <c r="X1746" s="15" t="s">
        <v>97</v>
      </c>
      <c r="Y1746" s="15">
        <v>0</v>
      </c>
      <c r="Z1746" s="15" t="s">
        <v>4384</v>
      </c>
      <c r="AA1746" s="15" t="s">
        <v>4384</v>
      </c>
      <c r="AB1746" s="15">
        <v>44560</v>
      </c>
      <c r="AC1746" s="15" t="s">
        <v>9291</v>
      </c>
      <c r="AD1746" s="15" t="s">
        <v>9329</v>
      </c>
      <c r="AE1746" s="15" t="s">
        <v>9309</v>
      </c>
      <c r="AF1746" s="15" t="s">
        <v>9310</v>
      </c>
      <c r="AG1746" s="15" t="s">
        <v>9577</v>
      </c>
    </row>
    <row r="1747" spans="1:33" x14ac:dyDescent="0.45">
      <c r="A1747" s="15">
        <v>1001740</v>
      </c>
      <c r="B1747" s="15" t="s">
        <v>26</v>
      </c>
      <c r="C1747" s="18">
        <v>1001630217</v>
      </c>
      <c r="D1747" s="15">
        <v>0</v>
      </c>
      <c r="E1747" s="15" t="s">
        <v>70</v>
      </c>
      <c r="F1747" s="15" t="s">
        <v>15253</v>
      </c>
      <c r="G1747" s="15" t="s">
        <v>29</v>
      </c>
      <c r="H1747" s="15" t="s">
        <v>8215</v>
      </c>
      <c r="I1747" s="15" t="s">
        <v>8216</v>
      </c>
      <c r="J1747" s="15" t="s">
        <v>8214</v>
      </c>
      <c r="K1747" s="15" t="s">
        <v>32</v>
      </c>
      <c r="L1747" s="15">
        <v>987525223</v>
      </c>
      <c r="M1747" s="15">
        <v>987525223</v>
      </c>
      <c r="N1747" s="15" t="s">
        <v>8217</v>
      </c>
      <c r="O1747" s="15" t="s">
        <v>8218</v>
      </c>
      <c r="P1747" s="15">
        <v>23460</v>
      </c>
      <c r="Q1747" s="15" t="s">
        <v>58</v>
      </c>
      <c r="R1747" s="15" t="s">
        <v>36</v>
      </c>
      <c r="S1747" s="15" t="s">
        <v>1353</v>
      </c>
      <c r="T1747" s="15" t="s">
        <v>15324</v>
      </c>
      <c r="U1747" s="15" t="s">
        <v>8219</v>
      </c>
      <c r="V1747" s="15">
        <v>987525223</v>
      </c>
      <c r="W1747" s="15" t="s">
        <v>8218</v>
      </c>
      <c r="X1747" s="15" t="s">
        <v>39</v>
      </c>
      <c r="Y1747" s="15">
        <v>0</v>
      </c>
      <c r="Z1747" s="15" t="s">
        <v>665</v>
      </c>
      <c r="AC1747" s="15" t="s">
        <v>9291</v>
      </c>
      <c r="AD1747" s="15" t="s">
        <v>9329</v>
      </c>
      <c r="AE1747" s="15" t="s">
        <v>9314</v>
      </c>
      <c r="AF1747" s="15" t="s">
        <v>9315</v>
      </c>
      <c r="AG1747" s="15" t="s">
        <v>9316</v>
      </c>
    </row>
    <row r="1748" spans="1:33" x14ac:dyDescent="0.45">
      <c r="A1748" s="15">
        <v>1001741</v>
      </c>
      <c r="B1748" s="15" t="s">
        <v>26</v>
      </c>
      <c r="C1748" s="18">
        <v>1727454132</v>
      </c>
      <c r="D1748" s="15">
        <v>0</v>
      </c>
      <c r="E1748" s="15" t="s">
        <v>70</v>
      </c>
      <c r="F1748" s="15" t="s">
        <v>15253</v>
      </c>
      <c r="G1748" s="15" t="s">
        <v>29</v>
      </c>
      <c r="H1748" s="15" t="s">
        <v>8221</v>
      </c>
      <c r="I1748" s="15" t="s">
        <v>8222</v>
      </c>
      <c r="J1748" s="15" t="s">
        <v>8220</v>
      </c>
      <c r="K1748" s="15" t="s">
        <v>32</v>
      </c>
      <c r="L1748" s="15" t="s">
        <v>33</v>
      </c>
      <c r="M1748" s="15" t="s">
        <v>33</v>
      </c>
      <c r="N1748" s="15" t="s">
        <v>33</v>
      </c>
      <c r="O1748" s="15" t="s">
        <v>34</v>
      </c>
      <c r="P1748" s="15">
        <v>36246</v>
      </c>
      <c r="Q1748" s="15" t="s">
        <v>58</v>
      </c>
      <c r="R1748" s="15" t="s">
        <v>36</v>
      </c>
      <c r="S1748" s="15" t="s">
        <v>171</v>
      </c>
      <c r="T1748" s="15" t="s">
        <v>15306</v>
      </c>
      <c r="U1748" s="15" t="s">
        <v>33</v>
      </c>
      <c r="V1748" s="15" t="s">
        <v>33</v>
      </c>
      <c r="W1748" s="15" t="s">
        <v>34</v>
      </c>
      <c r="X1748" s="15" t="s">
        <v>39</v>
      </c>
      <c r="Y1748" s="15">
        <v>0</v>
      </c>
      <c r="Z1748" s="15" t="s">
        <v>665</v>
      </c>
      <c r="AC1748" s="15" t="s">
        <v>9291</v>
      </c>
      <c r="AD1748" s="15" t="s">
        <v>9292</v>
      </c>
      <c r="AE1748" s="15" t="s">
        <v>9302</v>
      </c>
      <c r="AF1748" s="15" t="s">
        <v>5096</v>
      </c>
      <c r="AG1748" s="15" t="s">
        <v>9418</v>
      </c>
    </row>
    <row r="1749" spans="1:33" x14ac:dyDescent="0.45">
      <c r="A1749" s="15">
        <v>1001742</v>
      </c>
      <c r="B1749" s="15" t="s">
        <v>26</v>
      </c>
      <c r="C1749" s="18">
        <v>1706538483</v>
      </c>
      <c r="D1749" s="15">
        <v>0</v>
      </c>
      <c r="E1749" s="15" t="s">
        <v>70</v>
      </c>
      <c r="F1749" s="15" t="s">
        <v>15253</v>
      </c>
      <c r="G1749" s="15" t="s">
        <v>29</v>
      </c>
      <c r="H1749" s="15" t="s">
        <v>8224</v>
      </c>
      <c r="I1749" s="15" t="s">
        <v>8225</v>
      </c>
      <c r="J1749" s="15" t="s">
        <v>8223</v>
      </c>
      <c r="K1749" s="15" t="s">
        <v>32</v>
      </c>
      <c r="L1749" s="15">
        <v>958844987</v>
      </c>
      <c r="M1749" s="15">
        <v>987683320</v>
      </c>
      <c r="N1749" s="15" t="s">
        <v>8226</v>
      </c>
      <c r="O1749" s="15" t="s">
        <v>8227</v>
      </c>
      <c r="P1749" s="15">
        <v>24870</v>
      </c>
      <c r="Q1749" s="15" t="s">
        <v>409</v>
      </c>
      <c r="R1749" s="15" t="s">
        <v>36</v>
      </c>
      <c r="S1749" s="15" t="s">
        <v>79</v>
      </c>
      <c r="T1749" s="15" t="s">
        <v>79</v>
      </c>
      <c r="U1749" s="15" t="s">
        <v>8228</v>
      </c>
      <c r="V1749" s="15">
        <v>22462005</v>
      </c>
      <c r="W1749" s="15" t="s">
        <v>8229</v>
      </c>
      <c r="X1749" s="15" t="s">
        <v>97</v>
      </c>
      <c r="Y1749" s="15">
        <v>0</v>
      </c>
      <c r="Z1749" s="15" t="s">
        <v>665</v>
      </c>
      <c r="AC1749" s="15" t="s">
        <v>9291</v>
      </c>
      <c r="AD1749" s="15" t="s">
        <v>9296</v>
      </c>
      <c r="AE1749" s="15" t="s">
        <v>9302</v>
      </c>
      <c r="AF1749" s="15" t="s">
        <v>5096</v>
      </c>
      <c r="AG1749" s="15" t="s">
        <v>9446</v>
      </c>
    </row>
    <row r="1750" spans="1:33" x14ac:dyDescent="0.45">
      <c r="A1750" s="15">
        <v>1001743</v>
      </c>
      <c r="B1750" s="15" t="s">
        <v>26</v>
      </c>
      <c r="C1750" s="18">
        <v>1752233351</v>
      </c>
      <c r="D1750" s="15">
        <v>0</v>
      </c>
      <c r="E1750" s="15" t="s">
        <v>70</v>
      </c>
      <c r="F1750" s="15" t="s">
        <v>15253</v>
      </c>
      <c r="G1750" s="15" t="s">
        <v>29</v>
      </c>
      <c r="H1750" s="15" t="s">
        <v>8231</v>
      </c>
      <c r="I1750" s="15" t="s">
        <v>8232</v>
      </c>
      <c r="J1750" s="15" t="s">
        <v>8230</v>
      </c>
      <c r="K1750" s="15" t="s">
        <v>32</v>
      </c>
      <c r="L1750" s="15">
        <v>987857715</v>
      </c>
      <c r="M1750" s="15">
        <v>987857715</v>
      </c>
      <c r="N1750" s="15" t="s">
        <v>8233</v>
      </c>
      <c r="O1750" s="15" t="s">
        <v>8234</v>
      </c>
      <c r="P1750" s="15">
        <v>36838</v>
      </c>
      <c r="Q1750" s="15" t="s">
        <v>35</v>
      </c>
      <c r="R1750" s="15" t="s">
        <v>36</v>
      </c>
      <c r="S1750" s="15" t="s">
        <v>265</v>
      </c>
      <c r="T1750" s="15" t="s">
        <v>15324</v>
      </c>
      <c r="U1750" s="15" t="s">
        <v>8235</v>
      </c>
      <c r="V1750" s="15">
        <v>968626609</v>
      </c>
      <c r="W1750" s="15" t="s">
        <v>8236</v>
      </c>
      <c r="X1750" s="15" t="s">
        <v>97</v>
      </c>
      <c r="Y1750" s="15">
        <v>0</v>
      </c>
      <c r="Z1750" s="15" t="s">
        <v>665</v>
      </c>
      <c r="AC1750" s="15" t="s">
        <v>9291</v>
      </c>
      <c r="AD1750" s="15" t="s">
        <v>9292</v>
      </c>
      <c r="AE1750" s="15" t="s">
        <v>9302</v>
      </c>
      <c r="AF1750" s="15" t="s">
        <v>5096</v>
      </c>
      <c r="AG1750" s="15" t="s">
        <v>9312</v>
      </c>
    </row>
    <row r="1751" spans="1:33" x14ac:dyDescent="0.45">
      <c r="A1751" s="15">
        <v>1001744</v>
      </c>
      <c r="B1751" s="15" t="s">
        <v>26</v>
      </c>
      <c r="C1751" s="18">
        <v>1716347230</v>
      </c>
      <c r="D1751" s="15">
        <v>250</v>
      </c>
      <c r="E1751" s="15" t="s">
        <v>70</v>
      </c>
      <c r="F1751" s="15" t="s">
        <v>15253</v>
      </c>
      <c r="G1751" s="15" t="s">
        <v>29</v>
      </c>
      <c r="H1751" s="15" t="s">
        <v>8238</v>
      </c>
      <c r="I1751" s="15">
        <v>1716347230</v>
      </c>
      <c r="J1751" s="15" t="s">
        <v>8237</v>
      </c>
      <c r="K1751" s="15" t="s">
        <v>32</v>
      </c>
      <c r="L1751" s="15">
        <v>998556089</v>
      </c>
      <c r="M1751" s="15">
        <v>998556089</v>
      </c>
      <c r="N1751" s="15" t="s">
        <v>8239</v>
      </c>
      <c r="O1751" s="15" t="s">
        <v>8240</v>
      </c>
      <c r="P1751" s="15">
        <v>28506</v>
      </c>
      <c r="Q1751" s="15" t="s">
        <v>35</v>
      </c>
      <c r="R1751" s="15" t="s">
        <v>36</v>
      </c>
      <c r="S1751" s="15" t="s">
        <v>2620</v>
      </c>
      <c r="T1751" s="15" t="s">
        <v>15359</v>
      </c>
      <c r="W1751" s="15" t="s">
        <v>8241</v>
      </c>
      <c r="X1751" s="15" t="s">
        <v>97</v>
      </c>
      <c r="Y1751" s="15">
        <v>0</v>
      </c>
      <c r="Z1751" s="15" t="s">
        <v>665</v>
      </c>
      <c r="AA1751" s="15" t="s">
        <v>665</v>
      </c>
      <c r="AB1751" s="15">
        <v>44565</v>
      </c>
      <c r="AC1751" s="15" t="s">
        <v>9291</v>
      </c>
      <c r="AD1751" s="15" t="s">
        <v>9292</v>
      </c>
      <c r="AE1751" s="15" t="s">
        <v>9314</v>
      </c>
      <c r="AF1751" s="15" t="s">
        <v>9315</v>
      </c>
      <c r="AG1751" s="15" t="s">
        <v>9316</v>
      </c>
    </row>
    <row r="1752" spans="1:33" x14ac:dyDescent="0.45">
      <c r="A1752" s="15">
        <v>1001745</v>
      </c>
      <c r="B1752" s="15" t="s">
        <v>26</v>
      </c>
      <c r="C1752" s="18">
        <v>1721121059</v>
      </c>
      <c r="D1752" s="15">
        <v>420</v>
      </c>
      <c r="E1752" s="15" t="s">
        <v>70</v>
      </c>
      <c r="F1752" s="15" t="s">
        <v>15253</v>
      </c>
      <c r="G1752" s="15" t="s">
        <v>29</v>
      </c>
      <c r="H1752" s="15" t="s">
        <v>8243</v>
      </c>
      <c r="I1752" s="15" t="s">
        <v>8244</v>
      </c>
      <c r="J1752" s="15" t="s">
        <v>8242</v>
      </c>
      <c r="K1752" s="15" t="s">
        <v>32</v>
      </c>
      <c r="L1752" s="15">
        <v>979004644</v>
      </c>
      <c r="M1752" s="15">
        <v>979004644</v>
      </c>
      <c r="N1752" s="15" t="s">
        <v>8245</v>
      </c>
      <c r="O1752" s="15" t="s">
        <v>8246</v>
      </c>
      <c r="P1752" s="15">
        <v>37125</v>
      </c>
      <c r="Q1752" s="15" t="s">
        <v>35</v>
      </c>
      <c r="R1752" s="15" t="s">
        <v>36</v>
      </c>
      <c r="S1752" s="15" t="s">
        <v>1821</v>
      </c>
      <c r="T1752" s="15" t="s">
        <v>15362</v>
      </c>
      <c r="U1752" s="15" t="s">
        <v>8247</v>
      </c>
      <c r="V1752" s="15">
        <v>979004644</v>
      </c>
      <c r="W1752" s="15" t="s">
        <v>8248</v>
      </c>
      <c r="X1752" s="15" t="s">
        <v>39</v>
      </c>
      <c r="Y1752" s="15">
        <v>0</v>
      </c>
      <c r="Z1752" s="15" t="s">
        <v>677</v>
      </c>
      <c r="AA1752" s="15" t="s">
        <v>665</v>
      </c>
      <c r="AB1752" s="15">
        <v>44566</v>
      </c>
      <c r="AC1752" s="15" t="s">
        <v>9291</v>
      </c>
      <c r="AD1752" s="15" t="s">
        <v>9329</v>
      </c>
      <c r="AE1752" s="15" t="s">
        <v>9302</v>
      </c>
      <c r="AF1752" s="15" t="s">
        <v>5096</v>
      </c>
      <c r="AG1752" s="15" t="s">
        <v>9533</v>
      </c>
    </row>
    <row r="1753" spans="1:33" x14ac:dyDescent="0.45">
      <c r="A1753" s="15">
        <v>1001746</v>
      </c>
      <c r="B1753" s="15" t="s">
        <v>26</v>
      </c>
      <c r="C1753" s="18">
        <v>1726857228</v>
      </c>
      <c r="D1753" s="15">
        <v>1000</v>
      </c>
      <c r="E1753" s="15" t="s">
        <v>70</v>
      </c>
      <c r="F1753" s="15" t="s">
        <v>15253</v>
      </c>
      <c r="G1753" s="15" t="s">
        <v>29</v>
      </c>
      <c r="H1753" s="15" t="s">
        <v>8250</v>
      </c>
      <c r="I1753" s="15" t="s">
        <v>8251</v>
      </c>
      <c r="J1753" s="15" t="s">
        <v>8249</v>
      </c>
      <c r="K1753" s="15" t="s">
        <v>32</v>
      </c>
      <c r="L1753" s="15">
        <v>982587204</v>
      </c>
      <c r="M1753" s="15">
        <v>982587204</v>
      </c>
      <c r="N1753" s="15" t="s">
        <v>8252</v>
      </c>
      <c r="O1753" s="15" t="s">
        <v>8253</v>
      </c>
      <c r="P1753" s="15">
        <v>35818</v>
      </c>
      <c r="Q1753" s="15" t="s">
        <v>35</v>
      </c>
      <c r="R1753" s="15" t="s">
        <v>59</v>
      </c>
      <c r="S1753" s="15" t="s">
        <v>171</v>
      </c>
      <c r="T1753" s="15" t="s">
        <v>15306</v>
      </c>
      <c r="U1753" s="15" t="s">
        <v>8254</v>
      </c>
      <c r="V1753" s="15">
        <v>992452076</v>
      </c>
      <c r="W1753" s="15" t="s">
        <v>8255</v>
      </c>
      <c r="X1753" s="15" t="s">
        <v>39</v>
      </c>
      <c r="Y1753" s="15">
        <v>0</v>
      </c>
      <c r="Z1753" s="15" t="s">
        <v>665</v>
      </c>
      <c r="AA1753" s="15" t="s">
        <v>1125</v>
      </c>
      <c r="AB1753" s="15">
        <v>44609</v>
      </c>
      <c r="AC1753" s="15" t="s">
        <v>9291</v>
      </c>
      <c r="AD1753" s="15" t="s">
        <v>9329</v>
      </c>
      <c r="AE1753" s="15" t="s">
        <v>9302</v>
      </c>
      <c r="AF1753" s="15" t="s">
        <v>5096</v>
      </c>
      <c r="AG1753" s="15" t="s">
        <v>9435</v>
      </c>
    </row>
    <row r="1754" spans="1:33" x14ac:dyDescent="0.45">
      <c r="A1754" s="15">
        <v>1001747</v>
      </c>
      <c r="B1754" s="15" t="s">
        <v>26</v>
      </c>
      <c r="C1754" s="18">
        <v>1728404003</v>
      </c>
      <c r="D1754" s="15">
        <v>850</v>
      </c>
      <c r="E1754" s="15" t="s">
        <v>70</v>
      </c>
      <c r="F1754" s="15" t="s">
        <v>15253</v>
      </c>
      <c r="G1754" s="15" t="s">
        <v>29</v>
      </c>
      <c r="H1754" s="15" t="s">
        <v>8257</v>
      </c>
      <c r="I1754" s="15" t="s">
        <v>8258</v>
      </c>
      <c r="J1754" s="15" t="s">
        <v>8256</v>
      </c>
      <c r="K1754" s="15" t="s">
        <v>32</v>
      </c>
      <c r="L1754" s="15">
        <v>959160045</v>
      </c>
      <c r="M1754" s="15">
        <v>959160045</v>
      </c>
      <c r="N1754" s="15" t="s">
        <v>33</v>
      </c>
      <c r="O1754" s="15" t="s">
        <v>8259</v>
      </c>
      <c r="P1754" s="15">
        <v>35156</v>
      </c>
      <c r="Q1754" s="15" t="s">
        <v>35</v>
      </c>
      <c r="R1754" s="15" t="s">
        <v>36</v>
      </c>
      <c r="S1754" s="15" t="s">
        <v>5130</v>
      </c>
      <c r="T1754" s="15" t="s">
        <v>15325</v>
      </c>
      <c r="U1754" s="15" t="s">
        <v>8260</v>
      </c>
      <c r="V1754" s="15">
        <v>959160045</v>
      </c>
      <c r="W1754" s="15" t="s">
        <v>8261</v>
      </c>
      <c r="X1754" s="15" t="s">
        <v>39</v>
      </c>
      <c r="Y1754" s="15">
        <v>0</v>
      </c>
      <c r="Z1754" s="15" t="s">
        <v>665</v>
      </c>
      <c r="AA1754" s="15" t="s">
        <v>665</v>
      </c>
      <c r="AB1754" s="15">
        <v>44573</v>
      </c>
      <c r="AC1754" s="15" t="s">
        <v>9291</v>
      </c>
      <c r="AD1754" s="15" t="s">
        <v>9295</v>
      </c>
      <c r="AE1754" s="15" t="s">
        <v>9363</v>
      </c>
      <c r="AF1754" s="15" t="s">
        <v>9505</v>
      </c>
      <c r="AG1754" s="15" t="s">
        <v>9505</v>
      </c>
    </row>
    <row r="1755" spans="1:33" x14ac:dyDescent="0.45">
      <c r="A1755" s="15">
        <v>1001748</v>
      </c>
      <c r="B1755" s="15" t="s">
        <v>26</v>
      </c>
      <c r="C1755" s="18">
        <v>1752439370</v>
      </c>
      <c r="D1755" s="15">
        <v>500</v>
      </c>
      <c r="E1755" s="15" t="s">
        <v>70</v>
      </c>
      <c r="F1755" s="15" t="s">
        <v>15253</v>
      </c>
      <c r="G1755" s="15" t="s">
        <v>29</v>
      </c>
      <c r="H1755" s="15" t="s">
        <v>8263</v>
      </c>
      <c r="I1755" s="15" t="s">
        <v>8264</v>
      </c>
      <c r="J1755" s="15" t="s">
        <v>8262</v>
      </c>
      <c r="K1755" s="15" t="s">
        <v>32</v>
      </c>
      <c r="L1755" s="15">
        <v>997682922</v>
      </c>
      <c r="M1755" s="15">
        <v>997682922</v>
      </c>
      <c r="N1755" s="15" t="s">
        <v>8265</v>
      </c>
      <c r="O1755" s="15" t="s">
        <v>8266</v>
      </c>
      <c r="P1755" s="15">
        <v>36985</v>
      </c>
      <c r="Q1755" s="15" t="s">
        <v>35</v>
      </c>
      <c r="R1755" s="15" t="s">
        <v>59</v>
      </c>
      <c r="S1755" s="15" t="s">
        <v>8267</v>
      </c>
      <c r="T1755" s="15" t="s">
        <v>15359</v>
      </c>
      <c r="W1755" s="15" t="s">
        <v>8268</v>
      </c>
      <c r="X1755" s="15" t="s">
        <v>97</v>
      </c>
      <c r="Y1755" s="15">
        <v>0</v>
      </c>
      <c r="Z1755" s="15" t="s">
        <v>677</v>
      </c>
      <c r="AC1755" s="15" t="s">
        <v>9291</v>
      </c>
      <c r="AD1755" s="15" t="s">
        <v>9329</v>
      </c>
      <c r="AE1755" s="15" t="s">
        <v>9302</v>
      </c>
      <c r="AF1755" s="15" t="s">
        <v>5096</v>
      </c>
      <c r="AG1755" s="15" t="s">
        <v>9312</v>
      </c>
    </row>
    <row r="1756" spans="1:33" x14ac:dyDescent="0.45">
      <c r="A1756" s="15">
        <v>1001749</v>
      </c>
      <c r="B1756" s="15" t="s">
        <v>26</v>
      </c>
      <c r="C1756" s="18">
        <v>504708157</v>
      </c>
      <c r="D1756" s="15">
        <v>0</v>
      </c>
      <c r="E1756" s="15" t="s">
        <v>28</v>
      </c>
      <c r="F1756" s="15" t="s">
        <v>15253</v>
      </c>
      <c r="G1756" s="15" t="s">
        <v>29</v>
      </c>
      <c r="H1756" s="15" t="s">
        <v>8270</v>
      </c>
      <c r="I1756" s="15" t="s">
        <v>8271</v>
      </c>
      <c r="J1756" s="15" t="s">
        <v>8269</v>
      </c>
      <c r="K1756" s="15" t="s">
        <v>32</v>
      </c>
      <c r="L1756" s="15" t="s">
        <v>33</v>
      </c>
      <c r="M1756" s="15" t="s">
        <v>33</v>
      </c>
      <c r="N1756" s="15" t="s">
        <v>33</v>
      </c>
      <c r="O1756" s="15" t="s">
        <v>8272</v>
      </c>
      <c r="P1756" s="15">
        <v>38084</v>
      </c>
      <c r="Q1756" s="15" t="s">
        <v>35</v>
      </c>
      <c r="R1756" s="15" t="s">
        <v>36</v>
      </c>
      <c r="S1756" s="15" t="s">
        <v>51</v>
      </c>
      <c r="T1756" s="15" t="s">
        <v>51</v>
      </c>
      <c r="W1756" s="15" t="s">
        <v>34</v>
      </c>
      <c r="X1756" s="15" t="s">
        <v>39</v>
      </c>
      <c r="Y1756" s="15">
        <v>0</v>
      </c>
      <c r="Z1756" s="15" t="s">
        <v>609</v>
      </c>
      <c r="AC1756" s="15" t="s">
        <v>9291</v>
      </c>
      <c r="AD1756" s="15" t="s">
        <v>9295</v>
      </c>
      <c r="AE1756" s="15" t="s">
        <v>9363</v>
      </c>
      <c r="AF1756" s="15" t="s">
        <v>9410</v>
      </c>
      <c r="AG1756" s="15" t="s">
        <v>9437</v>
      </c>
    </row>
    <row r="1757" spans="1:33" x14ac:dyDescent="0.45">
      <c r="A1757" s="15">
        <v>1001750</v>
      </c>
      <c r="B1757" s="15" t="s">
        <v>26</v>
      </c>
      <c r="C1757" s="18">
        <v>1709416083</v>
      </c>
      <c r="D1757" s="15">
        <v>0</v>
      </c>
      <c r="E1757" s="15" t="s">
        <v>28</v>
      </c>
      <c r="F1757" s="15" t="s">
        <v>15253</v>
      </c>
      <c r="G1757" s="15" t="s">
        <v>29</v>
      </c>
      <c r="H1757" s="15" t="s">
        <v>8274</v>
      </c>
      <c r="I1757" s="15" t="s">
        <v>8275</v>
      </c>
      <c r="J1757" s="15" t="s">
        <v>8273</v>
      </c>
      <c r="K1757" s="15" t="s">
        <v>32</v>
      </c>
      <c r="L1757" s="15" t="s">
        <v>33</v>
      </c>
      <c r="M1757" s="15" t="s">
        <v>33</v>
      </c>
      <c r="N1757" s="15" t="s">
        <v>33</v>
      </c>
      <c r="O1757" s="15" t="s">
        <v>1584</v>
      </c>
      <c r="P1757" s="15">
        <v>31417</v>
      </c>
      <c r="Q1757" s="15" t="s">
        <v>35</v>
      </c>
      <c r="R1757" s="15" t="s">
        <v>36</v>
      </c>
      <c r="S1757" s="15" t="s">
        <v>8276</v>
      </c>
      <c r="T1757" s="15" t="s">
        <v>15324</v>
      </c>
      <c r="V1757" s="15" t="s">
        <v>33</v>
      </c>
      <c r="W1757" s="15" t="s">
        <v>813</v>
      </c>
      <c r="X1757" s="15" t="s">
        <v>39</v>
      </c>
      <c r="Y1757" s="15">
        <v>0</v>
      </c>
      <c r="Z1757" s="15" t="s">
        <v>609</v>
      </c>
      <c r="AC1757" s="15" t="s">
        <v>9291</v>
      </c>
      <c r="AD1757" s="15" t="s">
        <v>9295</v>
      </c>
      <c r="AE1757" s="15" t="s">
        <v>9396</v>
      </c>
      <c r="AF1757" s="15" t="s">
        <v>9404</v>
      </c>
      <c r="AG1757" s="15" t="s">
        <v>9578</v>
      </c>
    </row>
    <row r="1758" spans="1:33" x14ac:dyDescent="0.45">
      <c r="A1758" s="15">
        <v>1001751</v>
      </c>
      <c r="B1758" s="15" t="s">
        <v>26</v>
      </c>
      <c r="C1758" s="18">
        <v>1750770503</v>
      </c>
      <c r="D1758" s="15">
        <v>0</v>
      </c>
      <c r="E1758" s="15" t="s">
        <v>70</v>
      </c>
      <c r="F1758" s="15" t="s">
        <v>15253</v>
      </c>
      <c r="G1758" s="15" t="s">
        <v>29</v>
      </c>
      <c r="H1758" s="15" t="s">
        <v>8278</v>
      </c>
      <c r="I1758" s="15" t="s">
        <v>1019</v>
      </c>
      <c r="J1758" s="15" t="s">
        <v>8277</v>
      </c>
      <c r="K1758" s="15" t="s">
        <v>32</v>
      </c>
      <c r="L1758" s="15" t="s">
        <v>33</v>
      </c>
      <c r="M1758" s="15" t="s">
        <v>33</v>
      </c>
      <c r="N1758" s="15" t="s">
        <v>33</v>
      </c>
      <c r="O1758" s="15" t="s">
        <v>34</v>
      </c>
      <c r="P1758" s="15">
        <v>37121</v>
      </c>
      <c r="Q1758" s="15" t="s">
        <v>35</v>
      </c>
      <c r="R1758" s="15" t="s">
        <v>59</v>
      </c>
      <c r="S1758" s="15" t="s">
        <v>4570</v>
      </c>
      <c r="T1758" s="15" t="s">
        <v>15334</v>
      </c>
      <c r="W1758" s="15" t="s">
        <v>34</v>
      </c>
      <c r="X1758" s="15" t="s">
        <v>39</v>
      </c>
      <c r="Y1758" s="15">
        <v>0</v>
      </c>
      <c r="Z1758" s="15" t="s">
        <v>609</v>
      </c>
      <c r="AC1758" s="15" t="s">
        <v>9291</v>
      </c>
      <c r="AD1758" s="15" t="s">
        <v>9357</v>
      </c>
      <c r="AE1758" s="15" t="s">
        <v>9302</v>
      </c>
      <c r="AF1758" s="15" t="s">
        <v>5096</v>
      </c>
      <c r="AG1758" s="15" t="s">
        <v>9312</v>
      </c>
    </row>
    <row r="1759" spans="1:33" x14ac:dyDescent="0.45">
      <c r="A1759" s="15">
        <v>1001752</v>
      </c>
      <c r="B1759" s="15" t="s">
        <v>26</v>
      </c>
      <c r="C1759" s="18">
        <v>2300240781</v>
      </c>
      <c r="D1759" s="15">
        <v>0</v>
      </c>
      <c r="E1759" s="15" t="s">
        <v>70</v>
      </c>
      <c r="F1759" s="15" t="s">
        <v>15253</v>
      </c>
      <c r="G1759" s="15" t="s">
        <v>29</v>
      </c>
      <c r="H1759" s="15" t="s">
        <v>8280</v>
      </c>
      <c r="I1759" s="15" t="s">
        <v>8281</v>
      </c>
      <c r="J1759" s="15" t="s">
        <v>8279</v>
      </c>
      <c r="K1759" s="15" t="s">
        <v>32</v>
      </c>
      <c r="L1759" s="15">
        <v>993496524</v>
      </c>
      <c r="M1759" s="15">
        <v>993496524</v>
      </c>
      <c r="N1759" s="15" t="s">
        <v>8282</v>
      </c>
      <c r="O1759" s="15" t="s">
        <v>8283</v>
      </c>
      <c r="P1759" s="15">
        <v>34356</v>
      </c>
      <c r="Q1759" s="15" t="s">
        <v>35</v>
      </c>
      <c r="R1759" s="15" t="s">
        <v>59</v>
      </c>
      <c r="S1759" s="15" t="s">
        <v>487</v>
      </c>
      <c r="T1759" s="15" t="s">
        <v>15349</v>
      </c>
      <c r="V1759" s="15">
        <v>993496524</v>
      </c>
      <c r="W1759" s="15" t="s">
        <v>8283</v>
      </c>
      <c r="X1759" s="15" t="s">
        <v>39</v>
      </c>
      <c r="Y1759" s="15">
        <v>0</v>
      </c>
      <c r="Z1759" s="15" t="s">
        <v>665</v>
      </c>
      <c r="AC1759" s="15" t="s">
        <v>9291</v>
      </c>
      <c r="AD1759" s="15" t="s">
        <v>9292</v>
      </c>
      <c r="AE1759" s="15" t="s">
        <v>9459</v>
      </c>
      <c r="AF1759" s="15" t="s">
        <v>9460</v>
      </c>
      <c r="AG1759" s="15" t="s">
        <v>9461</v>
      </c>
    </row>
    <row r="1760" spans="1:33" x14ac:dyDescent="0.45">
      <c r="A1760" s="15">
        <v>1001753</v>
      </c>
      <c r="B1760" s="15" t="s">
        <v>26</v>
      </c>
      <c r="C1760" s="18">
        <v>1721148086</v>
      </c>
      <c r="D1760" s="15">
        <v>0</v>
      </c>
      <c r="E1760" s="15" t="s">
        <v>70</v>
      </c>
      <c r="F1760" s="15" t="s">
        <v>15253</v>
      </c>
      <c r="G1760" s="15" t="s">
        <v>29</v>
      </c>
      <c r="H1760" s="15" t="s">
        <v>8285</v>
      </c>
      <c r="I1760" s="15" t="s">
        <v>8286</v>
      </c>
      <c r="J1760" s="15" t="s">
        <v>8284</v>
      </c>
      <c r="K1760" s="15" t="s">
        <v>32</v>
      </c>
      <c r="L1760" s="15">
        <v>995014698</v>
      </c>
      <c r="M1760" s="15">
        <v>995014698</v>
      </c>
      <c r="N1760" s="15" t="s">
        <v>8287</v>
      </c>
      <c r="O1760" s="15" t="s">
        <v>8288</v>
      </c>
      <c r="P1760" s="15">
        <v>31825</v>
      </c>
      <c r="Q1760" s="15" t="s">
        <v>409</v>
      </c>
      <c r="R1760" s="15" t="s">
        <v>36</v>
      </c>
      <c r="S1760" s="15" t="s">
        <v>197</v>
      </c>
      <c r="T1760" s="15" t="s">
        <v>197</v>
      </c>
      <c r="V1760" s="15">
        <v>9995014698</v>
      </c>
      <c r="W1760" s="15" t="s">
        <v>8289</v>
      </c>
      <c r="X1760" s="15" t="s">
        <v>39</v>
      </c>
      <c r="Y1760" s="15">
        <v>1</v>
      </c>
      <c r="Z1760" s="15" t="s">
        <v>665</v>
      </c>
      <c r="AC1760" s="15" t="s">
        <v>9291</v>
      </c>
      <c r="AD1760" s="15" t="s">
        <v>9292</v>
      </c>
      <c r="AE1760" s="15" t="s">
        <v>9302</v>
      </c>
      <c r="AF1760" s="15" t="s">
        <v>5096</v>
      </c>
      <c r="AG1760" s="15" t="s">
        <v>9435</v>
      </c>
    </row>
    <row r="1761" spans="1:33" x14ac:dyDescent="0.45">
      <c r="A1761" s="15">
        <v>1001754</v>
      </c>
      <c r="B1761" s="15" t="s">
        <v>26</v>
      </c>
      <c r="C1761" s="18">
        <v>802769513</v>
      </c>
      <c r="D1761" s="15">
        <v>0</v>
      </c>
      <c r="E1761" s="15" t="s">
        <v>70</v>
      </c>
      <c r="F1761" s="15" t="s">
        <v>15253</v>
      </c>
      <c r="G1761" s="15" t="s">
        <v>29</v>
      </c>
      <c r="H1761" s="15" t="s">
        <v>8291</v>
      </c>
      <c r="I1761" s="15" t="s">
        <v>8292</v>
      </c>
      <c r="J1761" s="15" t="s">
        <v>8290</v>
      </c>
      <c r="K1761" s="15" t="s">
        <v>32</v>
      </c>
      <c r="L1761" s="15">
        <v>987965584</v>
      </c>
      <c r="M1761" s="15">
        <v>987965584</v>
      </c>
      <c r="N1761" s="15" t="s">
        <v>8293</v>
      </c>
      <c r="O1761" s="15" t="s">
        <v>8294</v>
      </c>
      <c r="P1761" s="15">
        <v>30763</v>
      </c>
      <c r="Q1761" s="15" t="s">
        <v>35</v>
      </c>
      <c r="R1761" s="15" t="s">
        <v>59</v>
      </c>
      <c r="S1761" s="15" t="s">
        <v>197</v>
      </c>
      <c r="T1761" s="15" t="s">
        <v>197</v>
      </c>
      <c r="U1761" s="15" t="s">
        <v>8295</v>
      </c>
      <c r="V1761" s="15">
        <v>987965584</v>
      </c>
      <c r="W1761" s="15" t="s">
        <v>8296</v>
      </c>
      <c r="X1761" s="15" t="s">
        <v>97</v>
      </c>
      <c r="Y1761" s="15">
        <v>2</v>
      </c>
      <c r="Z1761" s="15" t="s">
        <v>665</v>
      </c>
      <c r="AC1761" s="15" t="s">
        <v>9291</v>
      </c>
      <c r="AD1761" s="15" t="s">
        <v>9292</v>
      </c>
      <c r="AE1761" s="15" t="s">
        <v>9469</v>
      </c>
      <c r="AF1761" s="15" t="s">
        <v>9470</v>
      </c>
      <c r="AG1761" s="15" t="s">
        <v>9471</v>
      </c>
    </row>
    <row r="1762" spans="1:33" x14ac:dyDescent="0.45">
      <c r="A1762" s="15">
        <v>1001755</v>
      </c>
      <c r="B1762" s="15" t="s">
        <v>26</v>
      </c>
      <c r="C1762" s="18">
        <v>1717875635</v>
      </c>
      <c r="D1762" s="15">
        <v>0</v>
      </c>
      <c r="E1762" s="15" t="s">
        <v>70</v>
      </c>
      <c r="F1762" s="15" t="s">
        <v>15253</v>
      </c>
      <c r="G1762" s="15" t="s">
        <v>29</v>
      </c>
      <c r="H1762" s="15" t="s">
        <v>8298</v>
      </c>
      <c r="I1762" s="15" t="s">
        <v>8299</v>
      </c>
      <c r="J1762" s="15" t="s">
        <v>8297</v>
      </c>
      <c r="K1762" s="15" t="s">
        <v>32</v>
      </c>
      <c r="L1762" s="15">
        <v>993423087</v>
      </c>
      <c r="M1762" s="15">
        <v>23385037</v>
      </c>
      <c r="N1762" s="15" t="s">
        <v>8300</v>
      </c>
      <c r="O1762" s="15" t="s">
        <v>8301</v>
      </c>
      <c r="P1762" s="15">
        <v>33624</v>
      </c>
      <c r="Q1762" s="15" t="s">
        <v>409</v>
      </c>
      <c r="R1762" s="15" t="s">
        <v>59</v>
      </c>
      <c r="S1762" s="15" t="s">
        <v>5925</v>
      </c>
      <c r="T1762" s="15" t="s">
        <v>15357</v>
      </c>
      <c r="U1762" s="15" t="s">
        <v>8302</v>
      </c>
      <c r="V1762" s="15">
        <v>993423087</v>
      </c>
      <c r="W1762" s="15" t="s">
        <v>8303</v>
      </c>
      <c r="X1762" s="15" t="s">
        <v>39</v>
      </c>
      <c r="Y1762" s="15">
        <v>3</v>
      </c>
      <c r="Z1762" s="15" t="s">
        <v>665</v>
      </c>
      <c r="AC1762" s="15" t="s">
        <v>9291</v>
      </c>
      <c r="AD1762" s="15" t="s">
        <v>9292</v>
      </c>
      <c r="AE1762" s="15" t="s">
        <v>9302</v>
      </c>
      <c r="AF1762" s="15" t="s">
        <v>9372</v>
      </c>
      <c r="AG1762" s="15" t="s">
        <v>9373</v>
      </c>
    </row>
    <row r="1763" spans="1:33" x14ac:dyDescent="0.45">
      <c r="A1763" s="15">
        <v>1001756</v>
      </c>
      <c r="B1763" s="15" t="s">
        <v>26</v>
      </c>
      <c r="C1763" s="18">
        <v>1724284375</v>
      </c>
      <c r="D1763" s="15">
        <v>2000</v>
      </c>
      <c r="E1763" s="15" t="s">
        <v>70</v>
      </c>
      <c r="F1763" s="15" t="s">
        <v>15253</v>
      </c>
      <c r="G1763" s="15" t="s">
        <v>29</v>
      </c>
      <c r="H1763" s="15" t="s">
        <v>8305</v>
      </c>
      <c r="I1763" s="15" t="s">
        <v>8306</v>
      </c>
      <c r="J1763" s="15" t="s">
        <v>8304</v>
      </c>
      <c r="K1763" s="15" t="s">
        <v>32</v>
      </c>
      <c r="L1763" s="15">
        <v>961336663</v>
      </c>
      <c r="M1763" s="15">
        <v>961336663</v>
      </c>
      <c r="N1763" s="15" t="s">
        <v>8307</v>
      </c>
      <c r="O1763" s="15" t="s">
        <v>8308</v>
      </c>
      <c r="P1763" s="15">
        <v>32763</v>
      </c>
      <c r="Q1763" s="15" t="s">
        <v>35</v>
      </c>
      <c r="R1763" s="15" t="s">
        <v>36</v>
      </c>
      <c r="S1763" s="15" t="s">
        <v>6758</v>
      </c>
      <c r="T1763" s="15" t="s">
        <v>15349</v>
      </c>
      <c r="U1763" s="15" t="s">
        <v>5711</v>
      </c>
      <c r="W1763" s="15" t="s">
        <v>8309</v>
      </c>
      <c r="X1763" s="15" t="s">
        <v>39</v>
      </c>
      <c r="Y1763" s="15">
        <v>3</v>
      </c>
      <c r="Z1763" s="15" t="s">
        <v>1125</v>
      </c>
      <c r="AC1763" s="15" t="s">
        <v>9291</v>
      </c>
      <c r="AD1763" s="15" t="s">
        <v>9292</v>
      </c>
      <c r="AE1763" s="15" t="s">
        <v>9314</v>
      </c>
      <c r="AF1763" s="15" t="s">
        <v>9419</v>
      </c>
      <c r="AG1763" s="15" t="s">
        <v>9579</v>
      </c>
    </row>
    <row r="1764" spans="1:33" x14ac:dyDescent="0.45">
      <c r="A1764" s="15">
        <v>1001757</v>
      </c>
      <c r="B1764" s="15" t="s">
        <v>26</v>
      </c>
      <c r="C1764" s="18">
        <v>1724471683</v>
      </c>
      <c r="D1764" s="15">
        <v>0</v>
      </c>
      <c r="E1764" s="15" t="s">
        <v>70</v>
      </c>
      <c r="F1764" s="15" t="s">
        <v>15253</v>
      </c>
      <c r="G1764" s="15" t="s">
        <v>29</v>
      </c>
      <c r="H1764" s="15" t="s">
        <v>8311</v>
      </c>
      <c r="I1764" s="15" t="s">
        <v>8312</v>
      </c>
      <c r="J1764" s="15" t="s">
        <v>8310</v>
      </c>
      <c r="K1764" s="15" t="s">
        <v>32</v>
      </c>
      <c r="L1764" s="15">
        <v>987765092</v>
      </c>
      <c r="M1764" s="15">
        <v>987765092</v>
      </c>
      <c r="N1764" s="15" t="s">
        <v>8313</v>
      </c>
      <c r="O1764" s="15" t="s">
        <v>8314</v>
      </c>
      <c r="P1764" s="15">
        <v>34779</v>
      </c>
      <c r="Q1764" s="15" t="s">
        <v>35</v>
      </c>
      <c r="R1764" s="15" t="s">
        <v>59</v>
      </c>
      <c r="S1764" s="15" t="s">
        <v>698</v>
      </c>
      <c r="T1764" s="15" t="s">
        <v>15323</v>
      </c>
      <c r="U1764" s="15" t="s">
        <v>5801</v>
      </c>
      <c r="V1764" s="15" t="s">
        <v>8315</v>
      </c>
      <c r="W1764" s="15" t="s">
        <v>8316</v>
      </c>
      <c r="X1764" s="15" t="s">
        <v>39</v>
      </c>
      <c r="Y1764" s="15">
        <v>1</v>
      </c>
      <c r="Z1764" s="15" t="s">
        <v>665</v>
      </c>
      <c r="AA1764" s="15" t="s">
        <v>665</v>
      </c>
      <c r="AB1764" s="15">
        <v>44571</v>
      </c>
      <c r="AC1764" s="15" t="s">
        <v>9291</v>
      </c>
      <c r="AD1764" s="15" t="s">
        <v>9295</v>
      </c>
      <c r="AE1764" s="15" t="s">
        <v>9302</v>
      </c>
      <c r="AF1764" s="15" t="s">
        <v>5096</v>
      </c>
      <c r="AG1764" s="15" t="s">
        <v>9435</v>
      </c>
    </row>
    <row r="1765" spans="1:33" x14ac:dyDescent="0.45">
      <c r="A1765" s="15">
        <v>1001758</v>
      </c>
      <c r="B1765" s="15" t="s">
        <v>26</v>
      </c>
      <c r="C1765" s="18">
        <v>603125659</v>
      </c>
      <c r="D1765" s="15">
        <v>1800</v>
      </c>
      <c r="E1765" s="15" t="s">
        <v>70</v>
      </c>
      <c r="F1765" s="15" t="s">
        <v>15253</v>
      </c>
      <c r="G1765" s="15" t="s">
        <v>29</v>
      </c>
      <c r="H1765" s="15" t="s">
        <v>8318</v>
      </c>
      <c r="I1765" s="15" t="s">
        <v>8319</v>
      </c>
      <c r="J1765" s="15" t="s">
        <v>8317</v>
      </c>
      <c r="K1765" s="15" t="s">
        <v>32</v>
      </c>
      <c r="L1765" s="15">
        <v>988615165</v>
      </c>
      <c r="M1765" s="15">
        <v>988615165</v>
      </c>
      <c r="N1765" s="15" t="s">
        <v>33</v>
      </c>
      <c r="O1765" s="15" t="s">
        <v>8320</v>
      </c>
      <c r="P1765" s="15">
        <v>27940</v>
      </c>
      <c r="Q1765" s="15" t="s">
        <v>58</v>
      </c>
      <c r="R1765" s="15" t="s">
        <v>36</v>
      </c>
      <c r="S1765" s="15" t="s">
        <v>348</v>
      </c>
      <c r="T1765" s="15" t="s">
        <v>15325</v>
      </c>
      <c r="W1765" s="15" t="s">
        <v>8321</v>
      </c>
      <c r="X1765" s="15" t="s">
        <v>39</v>
      </c>
      <c r="Y1765" s="15">
        <v>0</v>
      </c>
      <c r="Z1765" s="15" t="s">
        <v>74</v>
      </c>
      <c r="AA1765" s="15" t="s">
        <v>74</v>
      </c>
      <c r="AB1765" s="15">
        <v>44594</v>
      </c>
      <c r="AC1765" s="15" t="s">
        <v>9291</v>
      </c>
      <c r="AD1765" s="15" t="s">
        <v>9292</v>
      </c>
      <c r="AE1765" s="15" t="s">
        <v>9293</v>
      </c>
      <c r="AF1765" s="15" t="s">
        <v>511</v>
      </c>
      <c r="AG1765" s="15" t="s">
        <v>9345</v>
      </c>
    </row>
    <row r="1766" spans="1:33" x14ac:dyDescent="0.45">
      <c r="A1766" s="15">
        <v>1001759</v>
      </c>
      <c r="B1766" s="15" t="s">
        <v>26</v>
      </c>
      <c r="C1766" s="18">
        <v>1726358045</v>
      </c>
      <c r="D1766" s="15">
        <v>0</v>
      </c>
      <c r="E1766" s="15" t="s">
        <v>70</v>
      </c>
      <c r="F1766" s="15" t="s">
        <v>15253</v>
      </c>
      <c r="G1766" s="15" t="s">
        <v>29</v>
      </c>
      <c r="H1766" s="15" t="s">
        <v>8323</v>
      </c>
      <c r="I1766" s="15" t="s">
        <v>8324</v>
      </c>
      <c r="J1766" s="15" t="s">
        <v>8322</v>
      </c>
      <c r="K1766" s="15" t="s">
        <v>32</v>
      </c>
      <c r="L1766" s="15">
        <v>992172363</v>
      </c>
      <c r="M1766" s="15">
        <v>992172363</v>
      </c>
      <c r="N1766" s="15" t="s">
        <v>8325</v>
      </c>
      <c r="O1766" s="15" t="s">
        <v>8326</v>
      </c>
      <c r="P1766" s="15">
        <v>36250</v>
      </c>
      <c r="Q1766" s="15" t="s">
        <v>35</v>
      </c>
      <c r="R1766" s="15" t="s">
        <v>36</v>
      </c>
      <c r="S1766" s="15" t="s">
        <v>491</v>
      </c>
      <c r="T1766" s="15" t="s">
        <v>15325</v>
      </c>
      <c r="W1766" s="15" t="s">
        <v>34</v>
      </c>
      <c r="X1766" s="15" t="s">
        <v>97</v>
      </c>
      <c r="Y1766" s="15">
        <v>0</v>
      </c>
      <c r="Z1766" s="15" t="s">
        <v>1125</v>
      </c>
      <c r="AC1766" s="15" t="s">
        <v>9291</v>
      </c>
      <c r="AD1766" s="15" t="s">
        <v>9292</v>
      </c>
      <c r="AE1766" s="15" t="s">
        <v>9302</v>
      </c>
      <c r="AF1766" s="15" t="s">
        <v>5096</v>
      </c>
      <c r="AG1766" s="15" t="s">
        <v>9312</v>
      </c>
    </row>
    <row r="1767" spans="1:33" x14ac:dyDescent="0.45">
      <c r="A1767" s="15">
        <v>1001760</v>
      </c>
      <c r="B1767" s="15" t="s">
        <v>26</v>
      </c>
      <c r="C1767" s="18">
        <v>1751064591</v>
      </c>
      <c r="D1767" s="15">
        <v>900</v>
      </c>
      <c r="E1767" s="15" t="s">
        <v>70</v>
      </c>
      <c r="F1767" s="15" t="s">
        <v>15253</v>
      </c>
      <c r="G1767" s="15" t="s">
        <v>29</v>
      </c>
      <c r="H1767" s="15" t="s">
        <v>8328</v>
      </c>
      <c r="I1767" s="15" t="s">
        <v>8329</v>
      </c>
      <c r="J1767" s="15" t="s">
        <v>8327</v>
      </c>
      <c r="K1767" s="15" t="s">
        <v>32</v>
      </c>
      <c r="L1767" s="15">
        <v>3388793</v>
      </c>
      <c r="M1767" s="15">
        <v>984330921</v>
      </c>
      <c r="N1767" s="15" t="s">
        <v>8330</v>
      </c>
      <c r="O1767" s="15" t="s">
        <v>8331</v>
      </c>
      <c r="P1767" s="15">
        <v>36150</v>
      </c>
      <c r="Q1767" s="15" t="s">
        <v>35</v>
      </c>
      <c r="R1767" s="15" t="s">
        <v>36</v>
      </c>
      <c r="S1767" s="15" t="s">
        <v>348</v>
      </c>
      <c r="T1767" s="15" t="s">
        <v>15325</v>
      </c>
      <c r="U1767" s="15" t="s">
        <v>8332</v>
      </c>
      <c r="V1767" s="15">
        <v>984330921</v>
      </c>
      <c r="W1767" s="15" t="s">
        <v>8331</v>
      </c>
      <c r="X1767" s="15" t="s">
        <v>39</v>
      </c>
      <c r="Y1767" s="15">
        <v>0</v>
      </c>
      <c r="Z1767" s="15" t="s">
        <v>665</v>
      </c>
      <c r="AC1767" s="15" t="s">
        <v>9291</v>
      </c>
      <c r="AD1767" s="15" t="s">
        <v>9296</v>
      </c>
      <c r="AE1767" s="15" t="s">
        <v>9293</v>
      </c>
      <c r="AF1767" s="15" t="s">
        <v>511</v>
      </c>
      <c r="AG1767" s="15" t="s">
        <v>9304</v>
      </c>
    </row>
    <row r="1768" spans="1:33" x14ac:dyDescent="0.45">
      <c r="A1768" s="15">
        <v>1001761</v>
      </c>
      <c r="B1768" s="15" t="s">
        <v>26</v>
      </c>
      <c r="C1768" s="18">
        <v>603743113</v>
      </c>
      <c r="D1768" s="15">
        <v>1200</v>
      </c>
      <c r="E1768" s="15" t="s">
        <v>70</v>
      </c>
      <c r="F1768" s="15" t="s">
        <v>15253</v>
      </c>
      <c r="G1768" s="15" t="s">
        <v>29</v>
      </c>
      <c r="H1768" s="15" t="s">
        <v>8334</v>
      </c>
      <c r="I1768" s="15" t="s">
        <v>8335</v>
      </c>
      <c r="J1768" s="15" t="s">
        <v>8333</v>
      </c>
      <c r="K1768" s="15" t="s">
        <v>32</v>
      </c>
      <c r="L1768" s="15">
        <v>986992580</v>
      </c>
      <c r="M1768" s="15">
        <v>986992580</v>
      </c>
      <c r="N1768" s="15" t="s">
        <v>8336</v>
      </c>
      <c r="O1768" s="15" t="s">
        <v>8337</v>
      </c>
      <c r="P1768" s="15">
        <v>33506</v>
      </c>
      <c r="Q1768" s="15" t="s">
        <v>35</v>
      </c>
      <c r="R1768" s="15" t="s">
        <v>36</v>
      </c>
      <c r="S1768" s="15" t="s">
        <v>197</v>
      </c>
      <c r="T1768" s="15" t="s">
        <v>197</v>
      </c>
      <c r="U1768" s="15" t="s">
        <v>8338</v>
      </c>
      <c r="V1768" s="15" t="s">
        <v>33</v>
      </c>
      <c r="W1768" s="15" t="s">
        <v>8339</v>
      </c>
      <c r="X1768" s="15" t="s">
        <v>97</v>
      </c>
      <c r="Y1768" s="15">
        <v>0</v>
      </c>
      <c r="Z1768" s="15" t="s">
        <v>74</v>
      </c>
      <c r="AA1768" s="15" t="s">
        <v>74</v>
      </c>
      <c r="AB1768" s="15">
        <v>44574</v>
      </c>
      <c r="AC1768" s="15" t="s">
        <v>9291</v>
      </c>
      <c r="AD1768" s="15" t="s">
        <v>9292</v>
      </c>
      <c r="AE1768" s="15" t="s">
        <v>9293</v>
      </c>
      <c r="AF1768" s="15" t="s">
        <v>511</v>
      </c>
      <c r="AG1768" s="15" t="s">
        <v>9304</v>
      </c>
    </row>
    <row r="1769" spans="1:33" x14ac:dyDescent="0.45">
      <c r="A1769" s="15">
        <v>1001762</v>
      </c>
      <c r="B1769" s="15" t="s">
        <v>26</v>
      </c>
      <c r="C1769" s="18">
        <v>1721252268</v>
      </c>
      <c r="D1769" s="15">
        <v>800</v>
      </c>
      <c r="E1769" s="15" t="s">
        <v>70</v>
      </c>
      <c r="F1769" s="15" t="s">
        <v>15253</v>
      </c>
      <c r="G1769" s="15" t="s">
        <v>29</v>
      </c>
      <c r="H1769" s="15" t="s">
        <v>8341</v>
      </c>
      <c r="I1769" s="15" t="s">
        <v>8342</v>
      </c>
      <c r="J1769" s="15" t="s">
        <v>8340</v>
      </c>
      <c r="K1769" s="15" t="s">
        <v>32</v>
      </c>
      <c r="L1769" s="15">
        <v>989793231</v>
      </c>
      <c r="M1769" s="15">
        <v>989793231</v>
      </c>
      <c r="N1769" s="15" t="s">
        <v>8343</v>
      </c>
      <c r="O1769" s="15" t="s">
        <v>8344</v>
      </c>
      <c r="P1769" s="15">
        <v>32957</v>
      </c>
      <c r="Q1769" s="15" t="s">
        <v>35</v>
      </c>
      <c r="R1769" s="15" t="s">
        <v>36</v>
      </c>
      <c r="S1769" s="15" t="s">
        <v>6567</v>
      </c>
      <c r="T1769" s="15" t="s">
        <v>15351</v>
      </c>
      <c r="U1769" s="15" t="s">
        <v>8345</v>
      </c>
      <c r="W1769" s="15" t="s">
        <v>8346</v>
      </c>
      <c r="X1769" s="15" t="s">
        <v>97</v>
      </c>
      <c r="Y1769" s="15">
        <v>1</v>
      </c>
      <c r="Z1769" s="15" t="s">
        <v>1125</v>
      </c>
      <c r="AC1769" s="15" t="s">
        <v>9291</v>
      </c>
      <c r="AD1769" s="15" t="s">
        <v>9292</v>
      </c>
      <c r="AE1769" s="15" t="s">
        <v>9302</v>
      </c>
      <c r="AF1769" s="15" t="s">
        <v>5096</v>
      </c>
      <c r="AG1769" s="15" t="s">
        <v>9312</v>
      </c>
    </row>
    <row r="1770" spans="1:33" x14ac:dyDescent="0.45">
      <c r="A1770" s="15">
        <v>1001763</v>
      </c>
      <c r="B1770" s="15" t="s">
        <v>26</v>
      </c>
      <c r="C1770" s="18">
        <v>502619968</v>
      </c>
      <c r="D1770" s="15">
        <v>0</v>
      </c>
      <c r="E1770" s="15" t="s">
        <v>70</v>
      </c>
      <c r="F1770" s="15" t="s">
        <v>15253</v>
      </c>
      <c r="G1770" s="15" t="s">
        <v>29</v>
      </c>
      <c r="H1770" s="15" t="s">
        <v>8348</v>
      </c>
      <c r="I1770" s="15" t="s">
        <v>8349</v>
      </c>
      <c r="J1770" s="15" t="s">
        <v>8347</v>
      </c>
      <c r="K1770" s="15" t="s">
        <v>32</v>
      </c>
      <c r="L1770" s="15">
        <v>939395318</v>
      </c>
      <c r="M1770" s="15">
        <v>939395318</v>
      </c>
      <c r="N1770" s="15" t="s">
        <v>33</v>
      </c>
      <c r="O1770" s="15" t="s">
        <v>8350</v>
      </c>
      <c r="P1770" s="15">
        <v>29387</v>
      </c>
      <c r="Q1770" s="15" t="s">
        <v>409</v>
      </c>
      <c r="R1770" s="15" t="s">
        <v>59</v>
      </c>
      <c r="S1770" s="15" t="s">
        <v>160</v>
      </c>
      <c r="T1770" s="15" t="s">
        <v>15307</v>
      </c>
      <c r="U1770" s="15" t="s">
        <v>33</v>
      </c>
      <c r="V1770" s="15" t="s">
        <v>33</v>
      </c>
      <c r="W1770" s="15" t="s">
        <v>813</v>
      </c>
      <c r="X1770" s="15" t="s">
        <v>97</v>
      </c>
      <c r="Y1770" s="15">
        <v>0</v>
      </c>
      <c r="Z1770" s="15" t="s">
        <v>2397</v>
      </c>
      <c r="AC1770" s="15" t="s">
        <v>9291</v>
      </c>
      <c r="AD1770" s="15" t="s">
        <v>9292</v>
      </c>
      <c r="AE1770" s="15" t="s">
        <v>9363</v>
      </c>
      <c r="AF1770" s="15" t="s">
        <v>9580</v>
      </c>
      <c r="AG1770" s="15" t="s">
        <v>9581</v>
      </c>
    </row>
    <row r="1771" spans="1:33" x14ac:dyDescent="0.45">
      <c r="A1771" s="15">
        <v>1001764</v>
      </c>
      <c r="B1771" s="15" t="s">
        <v>26</v>
      </c>
      <c r="C1771" s="18">
        <v>1723420426</v>
      </c>
      <c r="D1771" s="15">
        <v>780</v>
      </c>
      <c r="E1771" s="15" t="s">
        <v>70</v>
      </c>
      <c r="F1771" s="15" t="s">
        <v>15253</v>
      </c>
      <c r="G1771" s="15" t="s">
        <v>29</v>
      </c>
      <c r="H1771" s="15" t="s">
        <v>8352</v>
      </c>
      <c r="I1771" s="15" t="s">
        <v>8353</v>
      </c>
      <c r="J1771" s="15" t="s">
        <v>8351</v>
      </c>
      <c r="K1771" s="15" t="s">
        <v>32</v>
      </c>
      <c r="L1771" s="15">
        <v>963384243</v>
      </c>
      <c r="M1771" s="15">
        <v>22830815</v>
      </c>
      <c r="N1771" s="15" t="s">
        <v>8354</v>
      </c>
      <c r="O1771" s="15" t="s">
        <v>8355</v>
      </c>
      <c r="P1771" s="15">
        <v>33158</v>
      </c>
      <c r="Q1771" s="15" t="s">
        <v>409</v>
      </c>
      <c r="R1771" s="15" t="s">
        <v>59</v>
      </c>
      <c r="S1771" s="15" t="s">
        <v>79</v>
      </c>
      <c r="T1771" s="15" t="s">
        <v>79</v>
      </c>
      <c r="U1771" s="15" t="s">
        <v>1047</v>
      </c>
      <c r="V1771" s="15">
        <v>980664507</v>
      </c>
      <c r="W1771" s="15" t="s">
        <v>8356</v>
      </c>
      <c r="X1771" s="15" t="s">
        <v>97</v>
      </c>
      <c r="Y1771" s="15">
        <v>1</v>
      </c>
      <c r="Z1771" s="15" t="s">
        <v>665</v>
      </c>
      <c r="AC1771" s="15" t="s">
        <v>9291</v>
      </c>
      <c r="AD1771" s="15" t="s">
        <v>9292</v>
      </c>
      <c r="AE1771" s="15" t="s">
        <v>9302</v>
      </c>
      <c r="AF1771" s="15" t="s">
        <v>5096</v>
      </c>
      <c r="AG1771" s="15" t="s">
        <v>9435</v>
      </c>
    </row>
    <row r="1772" spans="1:33" x14ac:dyDescent="0.45">
      <c r="A1772" s="15">
        <v>1001765</v>
      </c>
      <c r="B1772" s="15" t="s">
        <v>26</v>
      </c>
      <c r="C1772" s="18">
        <v>1720429677</v>
      </c>
      <c r="D1772" s="15">
        <v>0</v>
      </c>
      <c r="E1772" s="15" t="s">
        <v>70</v>
      </c>
      <c r="F1772" s="15" t="s">
        <v>15253</v>
      </c>
      <c r="G1772" s="15" t="s">
        <v>29</v>
      </c>
      <c r="H1772" s="15" t="s">
        <v>737</v>
      </c>
      <c r="I1772" s="15" t="s">
        <v>710</v>
      </c>
      <c r="J1772" s="15" t="s">
        <v>8357</v>
      </c>
      <c r="K1772" s="15" t="s">
        <v>32</v>
      </c>
      <c r="L1772" s="15" t="s">
        <v>33</v>
      </c>
      <c r="M1772" s="15" t="s">
        <v>33</v>
      </c>
      <c r="N1772" s="15" t="s">
        <v>33</v>
      </c>
      <c r="O1772" s="15" t="s">
        <v>34</v>
      </c>
      <c r="P1772" s="15">
        <v>32481</v>
      </c>
      <c r="Q1772" s="15" t="s">
        <v>58</v>
      </c>
      <c r="R1772" s="15" t="s">
        <v>59</v>
      </c>
      <c r="S1772" s="15" t="s">
        <v>348</v>
      </c>
      <c r="T1772" s="15" t="s">
        <v>15325</v>
      </c>
      <c r="W1772" s="15" t="s">
        <v>34</v>
      </c>
      <c r="X1772" s="15" t="s">
        <v>39</v>
      </c>
      <c r="Y1772" s="15">
        <v>0</v>
      </c>
      <c r="Z1772" s="15" t="s">
        <v>609</v>
      </c>
      <c r="AC1772" s="15" t="s">
        <v>9291</v>
      </c>
      <c r="AD1772" s="15" t="s">
        <v>9295</v>
      </c>
      <c r="AE1772" s="15" t="s">
        <v>9302</v>
      </c>
      <c r="AF1772" s="15" t="s">
        <v>5096</v>
      </c>
      <c r="AG1772" s="15" t="s">
        <v>9457</v>
      </c>
    </row>
    <row r="1773" spans="1:33" x14ac:dyDescent="0.45">
      <c r="A1773" s="15">
        <v>1001766</v>
      </c>
      <c r="B1773" s="15" t="s">
        <v>26</v>
      </c>
      <c r="C1773" s="18">
        <v>1721094058</v>
      </c>
      <c r="D1773" s="15">
        <v>800</v>
      </c>
      <c r="E1773" s="15" t="s">
        <v>70</v>
      </c>
      <c r="F1773" s="15" t="s">
        <v>15253</v>
      </c>
      <c r="G1773" s="15" t="s">
        <v>29</v>
      </c>
      <c r="H1773" s="15" t="s">
        <v>8359</v>
      </c>
      <c r="I1773" s="15" t="s">
        <v>8360</v>
      </c>
      <c r="J1773" s="15" t="s">
        <v>8358</v>
      </c>
      <c r="K1773" s="15" t="s">
        <v>32</v>
      </c>
      <c r="L1773" s="15">
        <v>993703549</v>
      </c>
      <c r="M1773" s="15">
        <v>993703549</v>
      </c>
      <c r="N1773" s="15" t="s">
        <v>8361</v>
      </c>
      <c r="O1773" s="15" t="s">
        <v>8362</v>
      </c>
      <c r="P1773" s="15">
        <v>31028</v>
      </c>
      <c r="Q1773" s="15" t="s">
        <v>58</v>
      </c>
      <c r="R1773" s="15" t="s">
        <v>36</v>
      </c>
      <c r="S1773" s="15" t="s">
        <v>2620</v>
      </c>
      <c r="T1773" s="15" t="s">
        <v>15359</v>
      </c>
      <c r="U1773" s="15" t="s">
        <v>8363</v>
      </c>
      <c r="V1773" s="15">
        <v>23947560</v>
      </c>
      <c r="W1773" s="15" t="s">
        <v>6522</v>
      </c>
      <c r="X1773" s="15" t="s">
        <v>39</v>
      </c>
      <c r="Y1773" s="15">
        <v>0</v>
      </c>
      <c r="Z1773" s="15" t="s">
        <v>1125</v>
      </c>
      <c r="AA1773" s="15" t="s">
        <v>609</v>
      </c>
      <c r="AB1773" s="15">
        <v>44575</v>
      </c>
      <c r="AC1773" s="15" t="s">
        <v>9291</v>
      </c>
      <c r="AD1773" s="15" t="s">
        <v>9292</v>
      </c>
      <c r="AE1773" s="15" t="s">
        <v>9302</v>
      </c>
      <c r="AF1773" s="15" t="s">
        <v>5096</v>
      </c>
      <c r="AG1773" s="15" t="s">
        <v>9312</v>
      </c>
    </row>
    <row r="1774" spans="1:33" x14ac:dyDescent="0.45">
      <c r="A1774" s="15">
        <v>1001767</v>
      </c>
      <c r="B1774" s="15" t="s">
        <v>26</v>
      </c>
      <c r="C1774" s="18">
        <v>1751938851</v>
      </c>
      <c r="D1774" s="15">
        <v>0</v>
      </c>
      <c r="E1774" s="15" t="s">
        <v>70</v>
      </c>
      <c r="F1774" s="15" t="s">
        <v>15253</v>
      </c>
      <c r="G1774" s="15" t="s">
        <v>29</v>
      </c>
      <c r="H1774" s="15" t="s">
        <v>4093</v>
      </c>
      <c r="I1774" s="15" t="s">
        <v>5743</v>
      </c>
      <c r="J1774" s="15" t="s">
        <v>5742</v>
      </c>
      <c r="K1774" s="15" t="s">
        <v>32</v>
      </c>
      <c r="L1774" s="15">
        <v>990159964</v>
      </c>
      <c r="M1774" s="15">
        <v>990159964</v>
      </c>
      <c r="N1774" s="15" t="s">
        <v>33</v>
      </c>
      <c r="O1774" s="15" t="s">
        <v>5744</v>
      </c>
      <c r="P1774" s="15">
        <v>25545</v>
      </c>
      <c r="Q1774" s="15" t="s">
        <v>58</v>
      </c>
      <c r="R1774" s="15" t="s">
        <v>36</v>
      </c>
      <c r="S1774" s="15" t="s">
        <v>348</v>
      </c>
      <c r="T1774" s="15" t="s">
        <v>15325</v>
      </c>
      <c r="W1774" s="15" t="s">
        <v>5745</v>
      </c>
      <c r="X1774" s="15" t="s">
        <v>39</v>
      </c>
      <c r="Y1774" s="15">
        <v>3</v>
      </c>
      <c r="Z1774" s="15" t="s">
        <v>2397</v>
      </c>
      <c r="AC1774" s="15" t="s">
        <v>9291</v>
      </c>
      <c r="AD1774" s="15" t="s">
        <v>9295</v>
      </c>
      <c r="AE1774" s="15" t="s">
        <v>9302</v>
      </c>
      <c r="AF1774" s="15" t="s">
        <v>5096</v>
      </c>
      <c r="AG1774" s="15" t="s">
        <v>9435</v>
      </c>
    </row>
    <row r="1775" spans="1:33" x14ac:dyDescent="0.45">
      <c r="A1775" s="15">
        <v>1001768</v>
      </c>
      <c r="B1775" s="15" t="s">
        <v>26</v>
      </c>
      <c r="C1775" s="18">
        <v>1723722862</v>
      </c>
      <c r="D1775" s="15">
        <v>0</v>
      </c>
      <c r="E1775" s="15" t="s">
        <v>70</v>
      </c>
      <c r="F1775" s="15" t="s">
        <v>15253</v>
      </c>
      <c r="G1775" s="15" t="s">
        <v>29</v>
      </c>
      <c r="H1775" s="15" t="s">
        <v>4093</v>
      </c>
      <c r="I1775" s="15" t="s">
        <v>5743</v>
      </c>
      <c r="J1775" s="15" t="s">
        <v>5742</v>
      </c>
      <c r="K1775" s="15" t="s">
        <v>32</v>
      </c>
      <c r="L1775" s="15">
        <v>990159964</v>
      </c>
      <c r="M1775" s="15">
        <v>990159964</v>
      </c>
      <c r="N1775" s="15" t="s">
        <v>33</v>
      </c>
      <c r="O1775" s="15" t="s">
        <v>5744</v>
      </c>
      <c r="P1775" s="15">
        <v>25545</v>
      </c>
      <c r="Q1775" s="15" t="s">
        <v>58</v>
      </c>
      <c r="R1775" s="15" t="s">
        <v>36</v>
      </c>
      <c r="S1775" s="15" t="s">
        <v>348</v>
      </c>
      <c r="T1775" s="15" t="s">
        <v>15325</v>
      </c>
      <c r="W1775" s="15" t="s">
        <v>5745</v>
      </c>
      <c r="X1775" s="15" t="s">
        <v>39</v>
      </c>
      <c r="Y1775" s="15">
        <v>3</v>
      </c>
      <c r="Z1775" s="15" t="s">
        <v>2397</v>
      </c>
      <c r="AC1775" s="15" t="s">
        <v>9291</v>
      </c>
      <c r="AD1775" s="15" t="s">
        <v>9295</v>
      </c>
      <c r="AE1775" s="15" t="s">
        <v>9302</v>
      </c>
      <c r="AF1775" s="15" t="s">
        <v>5096</v>
      </c>
      <c r="AG1775" s="15" t="s">
        <v>9435</v>
      </c>
    </row>
    <row r="1776" spans="1:33" x14ac:dyDescent="0.45">
      <c r="A1776" s="15">
        <v>1001769</v>
      </c>
      <c r="B1776" s="15" t="s">
        <v>26</v>
      </c>
      <c r="C1776" s="18">
        <v>605638063</v>
      </c>
      <c r="D1776" s="15">
        <v>600</v>
      </c>
      <c r="E1776" s="15" t="s">
        <v>28</v>
      </c>
      <c r="F1776" s="15" t="s">
        <v>15253</v>
      </c>
      <c r="G1776" s="15" t="s">
        <v>29</v>
      </c>
      <c r="H1776" s="15" t="s">
        <v>8365</v>
      </c>
      <c r="I1776" s="15" t="s">
        <v>3134</v>
      </c>
      <c r="J1776" s="15" t="s">
        <v>8364</v>
      </c>
      <c r="K1776" s="15" t="s">
        <v>32</v>
      </c>
      <c r="L1776" s="15">
        <v>979787454</v>
      </c>
      <c r="M1776" s="15">
        <v>979787454</v>
      </c>
      <c r="N1776" s="15" t="s">
        <v>8366</v>
      </c>
      <c r="O1776" s="15" t="s">
        <v>8367</v>
      </c>
      <c r="P1776" s="15">
        <v>35048</v>
      </c>
      <c r="Q1776" s="15" t="s">
        <v>58</v>
      </c>
      <c r="R1776" s="15" t="s">
        <v>59</v>
      </c>
      <c r="S1776" s="15" t="s">
        <v>51</v>
      </c>
      <c r="T1776" s="15" t="s">
        <v>51</v>
      </c>
      <c r="U1776" s="15" t="s">
        <v>8368</v>
      </c>
      <c r="W1776" s="15" t="s">
        <v>8369</v>
      </c>
      <c r="X1776" s="15" t="s">
        <v>39</v>
      </c>
      <c r="Y1776" s="15">
        <v>0</v>
      </c>
      <c r="Z1776" s="15" t="s">
        <v>609</v>
      </c>
      <c r="AA1776" s="15" t="s">
        <v>1125</v>
      </c>
      <c r="AB1776" s="15">
        <v>44578</v>
      </c>
      <c r="AC1776" s="15" t="s">
        <v>9291</v>
      </c>
      <c r="AD1776" s="15" t="s">
        <v>9295</v>
      </c>
      <c r="AE1776" s="15" t="s">
        <v>9293</v>
      </c>
      <c r="AF1776" s="15" t="s">
        <v>9369</v>
      </c>
      <c r="AG1776" s="15" t="s">
        <v>9390</v>
      </c>
    </row>
    <row r="1777" spans="1:33" x14ac:dyDescent="0.45">
      <c r="A1777" s="15">
        <v>1001770</v>
      </c>
      <c r="B1777" s="15" t="s">
        <v>26</v>
      </c>
      <c r="C1777" s="18">
        <v>916082803</v>
      </c>
      <c r="D1777" s="15">
        <v>0</v>
      </c>
      <c r="E1777" s="15" t="s">
        <v>70</v>
      </c>
      <c r="F1777" s="15" t="s">
        <v>15253</v>
      </c>
      <c r="G1777" s="15" t="s">
        <v>29</v>
      </c>
      <c r="H1777" s="15" t="s">
        <v>8371</v>
      </c>
      <c r="I1777" s="15" t="s">
        <v>8372</v>
      </c>
      <c r="J1777" s="15" t="s">
        <v>8370</v>
      </c>
      <c r="K1777" s="15" t="s">
        <v>32</v>
      </c>
      <c r="L1777" s="15">
        <v>3393226</v>
      </c>
      <c r="M1777" s="15">
        <v>984583907</v>
      </c>
      <c r="N1777" s="15" t="s">
        <v>33</v>
      </c>
      <c r="O1777" s="15" t="s">
        <v>8373</v>
      </c>
      <c r="P1777" s="15">
        <v>27011</v>
      </c>
      <c r="Q1777" s="15" t="s">
        <v>35</v>
      </c>
      <c r="R1777" s="15" t="s">
        <v>36</v>
      </c>
      <c r="S1777" s="15" t="s">
        <v>275</v>
      </c>
      <c r="T1777" s="15" t="s">
        <v>15324</v>
      </c>
      <c r="W1777" s="15" t="s">
        <v>34</v>
      </c>
      <c r="X1777" s="15" t="s">
        <v>39</v>
      </c>
      <c r="Y1777" s="15">
        <v>0</v>
      </c>
      <c r="Z1777" s="15" t="s">
        <v>2397</v>
      </c>
      <c r="AC1777" s="15" t="s">
        <v>9291</v>
      </c>
      <c r="AD1777" s="15" t="s">
        <v>9295</v>
      </c>
      <c r="AE1777" s="15" t="s">
        <v>9317</v>
      </c>
      <c r="AF1777" s="15" t="s">
        <v>9582</v>
      </c>
      <c r="AG1777" s="15" t="s">
        <v>9583</v>
      </c>
    </row>
    <row r="1778" spans="1:33" x14ac:dyDescent="0.45">
      <c r="A1778" s="15">
        <v>1001771</v>
      </c>
      <c r="B1778" s="15" t="s">
        <v>26</v>
      </c>
      <c r="C1778" s="18">
        <v>602328650</v>
      </c>
      <c r="D1778" s="15" t="s">
        <v>15246</v>
      </c>
      <c r="E1778" s="15" t="s">
        <v>28</v>
      </c>
      <c r="F1778" s="15" t="s">
        <v>15253</v>
      </c>
      <c r="G1778" s="15" t="s">
        <v>29</v>
      </c>
      <c r="H1778" s="15" t="s">
        <v>1111</v>
      </c>
      <c r="I1778" s="15" t="s">
        <v>8375</v>
      </c>
      <c r="J1778" s="15" t="s">
        <v>8374</v>
      </c>
      <c r="K1778" s="15" t="s">
        <v>32</v>
      </c>
      <c r="L1778" s="15">
        <v>995814917</v>
      </c>
      <c r="M1778" s="15" t="s">
        <v>33</v>
      </c>
      <c r="N1778" s="15" t="s">
        <v>8376</v>
      </c>
      <c r="O1778" s="15" t="s">
        <v>8377</v>
      </c>
      <c r="P1778" s="15">
        <v>25207</v>
      </c>
      <c r="Q1778" s="15" t="s">
        <v>58</v>
      </c>
      <c r="R1778" s="15" t="s">
        <v>59</v>
      </c>
      <c r="S1778" s="15" t="s">
        <v>197</v>
      </c>
      <c r="T1778" s="15" t="s">
        <v>197</v>
      </c>
      <c r="U1778" s="15" t="s">
        <v>8378</v>
      </c>
      <c r="W1778" s="15" t="s">
        <v>8377</v>
      </c>
      <c r="X1778" s="15" t="s">
        <v>97</v>
      </c>
      <c r="Y1778" s="15">
        <v>1</v>
      </c>
      <c r="Z1778" s="15" t="s">
        <v>74</v>
      </c>
      <c r="AA1778" s="15" t="s">
        <v>74</v>
      </c>
      <c r="AB1778" s="15">
        <v>44582</v>
      </c>
      <c r="AC1778" s="15" t="s">
        <v>9291</v>
      </c>
      <c r="AD1778" s="15" t="s">
        <v>9295</v>
      </c>
      <c r="AE1778" s="15" t="s">
        <v>9293</v>
      </c>
      <c r="AF1778" s="15" t="s">
        <v>511</v>
      </c>
      <c r="AG1778" s="15" t="s">
        <v>9347</v>
      </c>
    </row>
    <row r="1779" spans="1:33" x14ac:dyDescent="0.45">
      <c r="A1779" s="15">
        <v>1001772</v>
      </c>
      <c r="B1779" s="15" t="s">
        <v>26</v>
      </c>
      <c r="C1779" s="18">
        <v>1710252204</v>
      </c>
      <c r="D1779" s="15">
        <v>800</v>
      </c>
      <c r="E1779" s="15" t="s">
        <v>70</v>
      </c>
      <c r="F1779" s="15" t="s">
        <v>15253</v>
      </c>
      <c r="G1779" s="15" t="s">
        <v>29</v>
      </c>
      <c r="H1779" s="15" t="s">
        <v>8380</v>
      </c>
      <c r="I1779" s="15" t="s">
        <v>8381</v>
      </c>
      <c r="J1779" s="15" t="s">
        <v>8379</v>
      </c>
      <c r="K1779" s="15" t="s">
        <v>32</v>
      </c>
      <c r="L1779" s="15">
        <v>996684865</v>
      </c>
      <c r="M1779" s="15">
        <v>996684865</v>
      </c>
      <c r="N1779" s="15" t="s">
        <v>8382</v>
      </c>
      <c r="O1779" s="15" t="s">
        <v>8383</v>
      </c>
      <c r="P1779" s="15">
        <v>26754</v>
      </c>
      <c r="Q1779" s="15" t="s">
        <v>58</v>
      </c>
      <c r="R1779" s="15" t="s">
        <v>59</v>
      </c>
      <c r="S1779" s="15" t="s">
        <v>244</v>
      </c>
      <c r="T1779" s="15" t="s">
        <v>15349</v>
      </c>
      <c r="U1779" s="15" t="s">
        <v>8384</v>
      </c>
      <c r="V1779" s="15">
        <v>996684865</v>
      </c>
      <c r="W1779" s="15" t="s">
        <v>8385</v>
      </c>
      <c r="X1779" s="15" t="s">
        <v>39</v>
      </c>
      <c r="Y1779" s="15">
        <v>0</v>
      </c>
      <c r="Z1779" s="15" t="s">
        <v>665</v>
      </c>
      <c r="AA1779" s="15" t="s">
        <v>665</v>
      </c>
      <c r="AB1779" s="15">
        <v>44586</v>
      </c>
      <c r="AC1779" s="15" t="s">
        <v>9291</v>
      </c>
      <c r="AD1779" s="15" t="s">
        <v>9295</v>
      </c>
      <c r="AE1779" s="15" t="s">
        <v>9302</v>
      </c>
      <c r="AF1779" s="15" t="s">
        <v>5096</v>
      </c>
      <c r="AG1779" s="15" t="s">
        <v>9446</v>
      </c>
    </row>
    <row r="1780" spans="1:33" x14ac:dyDescent="0.45">
      <c r="A1780" s="15">
        <v>1001773</v>
      </c>
      <c r="B1780" s="15" t="s">
        <v>26</v>
      </c>
      <c r="C1780" s="18">
        <v>602371460</v>
      </c>
      <c r="D1780" s="15">
        <v>600</v>
      </c>
      <c r="E1780" s="15" t="s">
        <v>28</v>
      </c>
      <c r="F1780" s="15" t="s">
        <v>15253</v>
      </c>
      <c r="G1780" s="15" t="s">
        <v>29</v>
      </c>
      <c r="H1780" s="15" t="s">
        <v>866</v>
      </c>
      <c r="I1780" s="15" t="s">
        <v>6209</v>
      </c>
      <c r="J1780" s="15" t="s">
        <v>8386</v>
      </c>
      <c r="K1780" s="15" t="s">
        <v>32</v>
      </c>
      <c r="L1780" s="15">
        <v>985937893</v>
      </c>
      <c r="M1780" s="15" t="s">
        <v>33</v>
      </c>
      <c r="N1780" s="15" t="s">
        <v>33</v>
      </c>
      <c r="O1780" s="15" t="s">
        <v>5579</v>
      </c>
      <c r="P1780" s="15">
        <v>25812</v>
      </c>
      <c r="Q1780" s="15" t="s">
        <v>58</v>
      </c>
      <c r="R1780" s="15" t="s">
        <v>59</v>
      </c>
      <c r="S1780" s="15" t="s">
        <v>348</v>
      </c>
      <c r="T1780" s="15" t="s">
        <v>15325</v>
      </c>
      <c r="W1780" s="15" t="s">
        <v>5579</v>
      </c>
      <c r="X1780" s="15" t="s">
        <v>97</v>
      </c>
      <c r="Y1780" s="15">
        <v>0</v>
      </c>
      <c r="Z1780" s="15" t="s">
        <v>74</v>
      </c>
      <c r="AC1780" s="15" t="s">
        <v>9291</v>
      </c>
      <c r="AD1780" s="15" t="s">
        <v>9295</v>
      </c>
      <c r="AE1780" s="15" t="s">
        <v>9293</v>
      </c>
      <c r="AF1780" s="15" t="s">
        <v>511</v>
      </c>
      <c r="AG1780" s="15" t="s">
        <v>9347</v>
      </c>
    </row>
    <row r="1781" spans="1:33" x14ac:dyDescent="0.45">
      <c r="A1781" s="15">
        <v>1001774</v>
      </c>
      <c r="B1781" s="15" t="s">
        <v>26</v>
      </c>
      <c r="C1781" s="18">
        <v>1717737306</v>
      </c>
      <c r="D1781" s="15">
        <v>700</v>
      </c>
      <c r="E1781" s="15" t="s">
        <v>70</v>
      </c>
      <c r="F1781" s="15" t="s">
        <v>15253</v>
      </c>
      <c r="G1781" s="15" t="s">
        <v>29</v>
      </c>
      <c r="H1781" s="15" t="s">
        <v>8388</v>
      </c>
      <c r="I1781" s="15" t="s">
        <v>7542</v>
      </c>
      <c r="J1781" s="15" t="s">
        <v>8387</v>
      </c>
      <c r="K1781" s="15" t="s">
        <v>32</v>
      </c>
      <c r="L1781" s="15">
        <v>962629665</v>
      </c>
      <c r="M1781" s="15">
        <v>962629665</v>
      </c>
      <c r="N1781" s="15" t="s">
        <v>33</v>
      </c>
      <c r="O1781" s="15" t="s">
        <v>8389</v>
      </c>
      <c r="P1781" s="15">
        <v>29668</v>
      </c>
      <c r="Q1781" s="15" t="s">
        <v>35</v>
      </c>
      <c r="R1781" s="15" t="s">
        <v>36</v>
      </c>
      <c r="S1781" s="15" t="s">
        <v>2620</v>
      </c>
      <c r="T1781" s="15" t="s">
        <v>15359</v>
      </c>
      <c r="W1781" s="15" t="s">
        <v>34</v>
      </c>
      <c r="X1781" s="15" t="s">
        <v>97</v>
      </c>
      <c r="Y1781" s="15">
        <v>0</v>
      </c>
      <c r="Z1781" s="15" t="s">
        <v>665</v>
      </c>
      <c r="AC1781" s="15" t="s">
        <v>9291</v>
      </c>
      <c r="AD1781" s="15" t="s">
        <v>9292</v>
      </c>
      <c r="AE1781" s="15" t="s">
        <v>9513</v>
      </c>
      <c r="AF1781" s="15" t="s">
        <v>9563</v>
      </c>
      <c r="AG1781" s="15" t="s">
        <v>9564</v>
      </c>
    </row>
    <row r="1782" spans="1:33" x14ac:dyDescent="0.45">
      <c r="A1782" s="15">
        <v>1001775</v>
      </c>
      <c r="B1782" s="15" t="s">
        <v>26</v>
      </c>
      <c r="C1782" s="18">
        <v>504204017</v>
      </c>
      <c r="D1782" s="15">
        <v>0</v>
      </c>
      <c r="E1782" s="15" t="s">
        <v>28</v>
      </c>
      <c r="F1782" s="15" t="s">
        <v>15253</v>
      </c>
      <c r="G1782" s="15" t="s">
        <v>29</v>
      </c>
      <c r="J1782" s="15" t="s">
        <v>2340</v>
      </c>
      <c r="Z1782" s="15" t="s">
        <v>665</v>
      </c>
      <c r="AC1782" s="15" t="s">
        <v>9291</v>
      </c>
      <c r="AD1782" s="15" t="s">
        <v>9295</v>
      </c>
      <c r="AE1782" s="15" t="s">
        <v>9363</v>
      </c>
      <c r="AF1782" s="15" t="s">
        <v>9364</v>
      </c>
      <c r="AG1782" s="15" t="s">
        <v>9440</v>
      </c>
    </row>
    <row r="1783" spans="1:33" x14ac:dyDescent="0.45">
      <c r="A1783" s="15">
        <v>1001776</v>
      </c>
      <c r="B1783" s="15" t="s">
        <v>26</v>
      </c>
      <c r="C1783" s="18">
        <v>1714250626</v>
      </c>
      <c r="D1783" s="15">
        <v>2800</v>
      </c>
      <c r="E1783" s="15" t="s">
        <v>70</v>
      </c>
      <c r="F1783" s="15" t="s">
        <v>15253</v>
      </c>
      <c r="G1783" s="15" t="s">
        <v>29</v>
      </c>
      <c r="H1783" s="15" t="s">
        <v>1659</v>
      </c>
      <c r="I1783" s="15" t="s">
        <v>8391</v>
      </c>
      <c r="J1783" s="15" t="s">
        <v>8390</v>
      </c>
      <c r="K1783" s="15" t="s">
        <v>32</v>
      </c>
      <c r="L1783" s="15">
        <v>991562395</v>
      </c>
      <c r="M1783" s="15">
        <v>991562395</v>
      </c>
      <c r="N1783" s="15" t="s">
        <v>8392</v>
      </c>
      <c r="O1783" s="15" t="s">
        <v>8393</v>
      </c>
      <c r="P1783" s="15">
        <v>27867</v>
      </c>
      <c r="Q1783" s="15" t="s">
        <v>35</v>
      </c>
      <c r="R1783" s="15" t="s">
        <v>36</v>
      </c>
      <c r="S1783" s="15" t="s">
        <v>8394</v>
      </c>
      <c r="T1783" s="15" t="s">
        <v>15345</v>
      </c>
      <c r="U1783" s="15" t="s">
        <v>8395</v>
      </c>
      <c r="V1783" s="15">
        <v>991562395</v>
      </c>
      <c r="W1783" s="15" t="s">
        <v>8393</v>
      </c>
      <c r="X1783" s="15" t="s">
        <v>39</v>
      </c>
      <c r="Y1783" s="15">
        <v>0</v>
      </c>
      <c r="Z1783" s="15" t="s">
        <v>665</v>
      </c>
      <c r="AC1783" s="15" t="s">
        <v>9291</v>
      </c>
      <c r="AD1783" s="15" t="s">
        <v>9292</v>
      </c>
      <c r="AE1783" s="15" t="s">
        <v>9302</v>
      </c>
      <c r="AF1783" s="15" t="s">
        <v>5096</v>
      </c>
      <c r="AG1783" s="15" t="s">
        <v>9391</v>
      </c>
    </row>
    <row r="1784" spans="1:33" x14ac:dyDescent="0.45">
      <c r="A1784" s="15">
        <v>1001777</v>
      </c>
      <c r="B1784" s="15" t="s">
        <v>26</v>
      </c>
      <c r="C1784" s="18">
        <v>1752233187</v>
      </c>
      <c r="D1784" s="15">
        <v>0</v>
      </c>
      <c r="E1784" s="15" t="s">
        <v>70</v>
      </c>
      <c r="F1784" s="15" t="s">
        <v>15253</v>
      </c>
      <c r="G1784" s="15" t="s">
        <v>29</v>
      </c>
      <c r="H1784" s="15" t="s">
        <v>8397</v>
      </c>
      <c r="I1784" s="15" t="s">
        <v>8232</v>
      </c>
      <c r="J1784" s="15" t="s">
        <v>8396</v>
      </c>
      <c r="K1784" s="15" t="s">
        <v>32</v>
      </c>
      <c r="L1784" s="15">
        <v>967287262</v>
      </c>
      <c r="M1784" s="15">
        <v>967287262</v>
      </c>
      <c r="N1784" s="15" t="s">
        <v>8398</v>
      </c>
      <c r="O1784" s="15" t="s">
        <v>8399</v>
      </c>
      <c r="P1784" s="15">
        <v>35934</v>
      </c>
      <c r="Q1784" s="15" t="s">
        <v>35</v>
      </c>
      <c r="R1784" s="15" t="s">
        <v>36</v>
      </c>
      <c r="S1784" s="15" t="s">
        <v>2620</v>
      </c>
      <c r="T1784" s="15" t="s">
        <v>15359</v>
      </c>
      <c r="W1784" s="15" t="s">
        <v>34</v>
      </c>
      <c r="X1784" s="15" t="s">
        <v>39</v>
      </c>
      <c r="Y1784" s="15">
        <v>0</v>
      </c>
      <c r="Z1784" s="15" t="s">
        <v>665</v>
      </c>
      <c r="AC1784" s="15" t="s">
        <v>9291</v>
      </c>
      <c r="AD1784" s="15" t="s">
        <v>9292</v>
      </c>
      <c r="AE1784" s="15" t="s">
        <v>9302</v>
      </c>
      <c r="AF1784" s="15" t="s">
        <v>5096</v>
      </c>
      <c r="AG1784" s="15" t="s">
        <v>9312</v>
      </c>
    </row>
    <row r="1785" spans="1:33" x14ac:dyDescent="0.45">
      <c r="A1785" s="15">
        <v>1001778</v>
      </c>
      <c r="B1785" s="15" t="s">
        <v>26</v>
      </c>
      <c r="C1785" s="18">
        <v>1709209645</v>
      </c>
      <c r="D1785" s="15">
        <v>500</v>
      </c>
      <c r="E1785" s="15" t="s">
        <v>70</v>
      </c>
      <c r="F1785" s="15" t="s">
        <v>15253</v>
      </c>
      <c r="G1785" s="15" t="s">
        <v>29</v>
      </c>
      <c r="H1785" s="15" t="s">
        <v>737</v>
      </c>
      <c r="I1785" s="15" t="s">
        <v>8401</v>
      </c>
      <c r="J1785" s="15" t="s">
        <v>8400</v>
      </c>
      <c r="K1785" s="15" t="s">
        <v>32</v>
      </c>
      <c r="L1785" s="15">
        <v>980922918</v>
      </c>
      <c r="M1785" s="15">
        <v>980922918</v>
      </c>
      <c r="N1785" s="15" t="s">
        <v>33</v>
      </c>
      <c r="O1785" s="15" t="s">
        <v>8402</v>
      </c>
      <c r="P1785" s="15">
        <v>23658</v>
      </c>
      <c r="Q1785" s="15" t="s">
        <v>58</v>
      </c>
      <c r="R1785" s="15" t="s">
        <v>59</v>
      </c>
      <c r="S1785" s="15" t="s">
        <v>1010</v>
      </c>
      <c r="T1785" s="15" t="s">
        <v>15359</v>
      </c>
      <c r="W1785" s="15" t="s">
        <v>8403</v>
      </c>
      <c r="X1785" s="15" t="s">
        <v>97</v>
      </c>
      <c r="Y1785" s="15">
        <v>0</v>
      </c>
      <c r="Z1785" s="15" t="s">
        <v>1125</v>
      </c>
      <c r="AC1785" s="15" t="s">
        <v>9291</v>
      </c>
      <c r="AD1785" s="15" t="s">
        <v>9295</v>
      </c>
      <c r="AE1785" s="15" t="s">
        <v>9302</v>
      </c>
      <c r="AF1785" s="15" t="s">
        <v>5096</v>
      </c>
      <c r="AG1785" s="15" t="s">
        <v>9312</v>
      </c>
    </row>
    <row r="1786" spans="1:33" x14ac:dyDescent="0.45">
      <c r="A1786" s="15">
        <v>1001779</v>
      </c>
      <c r="B1786" s="15" t="s">
        <v>26</v>
      </c>
      <c r="C1786" s="18">
        <v>1728735380</v>
      </c>
      <c r="D1786" s="15">
        <v>6000</v>
      </c>
      <c r="E1786" s="15" t="s">
        <v>28</v>
      </c>
      <c r="F1786" s="15" t="s">
        <v>15253</v>
      </c>
      <c r="G1786" s="15" t="s">
        <v>29</v>
      </c>
      <c r="H1786" s="15" t="s">
        <v>8405</v>
      </c>
      <c r="I1786" s="15" t="s">
        <v>8406</v>
      </c>
      <c r="J1786" s="15" t="s">
        <v>8404</v>
      </c>
      <c r="K1786" s="15" t="s">
        <v>32</v>
      </c>
      <c r="L1786" s="15">
        <v>939885278</v>
      </c>
      <c r="M1786" s="15">
        <v>939885278</v>
      </c>
      <c r="N1786" s="15" t="s">
        <v>33</v>
      </c>
      <c r="O1786" s="15" t="s">
        <v>8407</v>
      </c>
      <c r="P1786" s="15">
        <v>36523</v>
      </c>
      <c r="Q1786" s="15" t="s">
        <v>58</v>
      </c>
      <c r="R1786" s="15" t="s">
        <v>36</v>
      </c>
      <c r="S1786" s="15" t="s">
        <v>348</v>
      </c>
      <c r="T1786" s="15" t="s">
        <v>15325</v>
      </c>
      <c r="W1786" s="15" t="s">
        <v>34</v>
      </c>
      <c r="X1786" s="15" t="s">
        <v>39</v>
      </c>
      <c r="Y1786" s="15">
        <v>0</v>
      </c>
      <c r="Z1786" s="15" t="s">
        <v>665</v>
      </c>
      <c r="AC1786" s="15" t="s">
        <v>9291</v>
      </c>
      <c r="AD1786" s="15" t="s">
        <v>9292</v>
      </c>
      <c r="AE1786" s="15" t="s">
        <v>9302</v>
      </c>
      <c r="AF1786" s="15" t="s">
        <v>5096</v>
      </c>
      <c r="AG1786" s="15" t="s">
        <v>9418</v>
      </c>
    </row>
    <row r="1787" spans="1:33" x14ac:dyDescent="0.45">
      <c r="A1787" s="15">
        <v>1001780</v>
      </c>
      <c r="B1787" s="15" t="s">
        <v>26</v>
      </c>
      <c r="C1787" s="18">
        <v>1703788453</v>
      </c>
      <c r="D1787" s="15">
        <v>0</v>
      </c>
      <c r="E1787" s="15" t="s">
        <v>70</v>
      </c>
      <c r="F1787" s="15" t="s">
        <v>15253</v>
      </c>
      <c r="G1787" s="15" t="s">
        <v>29</v>
      </c>
      <c r="H1787" s="15" t="s">
        <v>826</v>
      </c>
      <c r="I1787" s="15" t="s">
        <v>8409</v>
      </c>
      <c r="J1787" s="15" t="s">
        <v>8408</v>
      </c>
      <c r="K1787" s="15" t="s">
        <v>32</v>
      </c>
      <c r="L1787" s="15">
        <v>987683450</v>
      </c>
      <c r="M1787" s="15">
        <v>987683450</v>
      </c>
      <c r="N1787" s="15" t="s">
        <v>33</v>
      </c>
      <c r="O1787" s="15" t="s">
        <v>8410</v>
      </c>
      <c r="P1787" s="15">
        <v>19578</v>
      </c>
      <c r="Q1787" s="15" t="s">
        <v>58</v>
      </c>
      <c r="R1787" s="15" t="s">
        <v>59</v>
      </c>
      <c r="S1787" s="15" t="s">
        <v>8411</v>
      </c>
      <c r="T1787" s="15" t="s">
        <v>15349</v>
      </c>
      <c r="W1787" s="15" t="s">
        <v>34</v>
      </c>
      <c r="X1787" s="15" t="s">
        <v>39</v>
      </c>
      <c r="Y1787" s="15">
        <v>0</v>
      </c>
      <c r="Z1787" s="15" t="s">
        <v>665</v>
      </c>
      <c r="AC1787" s="15" t="s">
        <v>9291</v>
      </c>
      <c r="AD1787" s="15" t="s">
        <v>9292</v>
      </c>
      <c r="AE1787" s="15" t="s">
        <v>9302</v>
      </c>
      <c r="AF1787" s="15" t="s">
        <v>5096</v>
      </c>
      <c r="AG1787" s="15" t="s">
        <v>9312</v>
      </c>
    </row>
    <row r="1788" spans="1:33" x14ac:dyDescent="0.45">
      <c r="A1788" s="15">
        <v>1001781</v>
      </c>
      <c r="B1788" s="15" t="s">
        <v>26</v>
      </c>
      <c r="C1788" s="18">
        <v>801691577</v>
      </c>
      <c r="D1788" s="15">
        <v>0</v>
      </c>
      <c r="E1788" s="15" t="s">
        <v>70</v>
      </c>
      <c r="F1788" s="15" t="s">
        <v>15253</v>
      </c>
      <c r="G1788" s="15" t="s">
        <v>29</v>
      </c>
      <c r="H1788" s="15" t="s">
        <v>8413</v>
      </c>
      <c r="I1788" s="15" t="s">
        <v>8414</v>
      </c>
      <c r="J1788" s="15" t="s">
        <v>8412</v>
      </c>
      <c r="K1788" s="15" t="s">
        <v>32</v>
      </c>
      <c r="L1788" s="15">
        <v>987681818</v>
      </c>
      <c r="M1788" s="15">
        <v>983676956</v>
      </c>
      <c r="N1788" s="15" t="s">
        <v>8415</v>
      </c>
      <c r="O1788" s="15" t="s">
        <v>8416</v>
      </c>
      <c r="P1788" s="15">
        <v>27717</v>
      </c>
      <c r="Q1788" s="15" t="s">
        <v>35</v>
      </c>
      <c r="R1788" s="15" t="s">
        <v>36</v>
      </c>
      <c r="S1788" s="15" t="s">
        <v>4617</v>
      </c>
      <c r="T1788" s="15" t="s">
        <v>15321</v>
      </c>
      <c r="U1788" s="15" t="s">
        <v>8417</v>
      </c>
      <c r="W1788" s="15" t="s">
        <v>8418</v>
      </c>
      <c r="X1788" s="15" t="s">
        <v>39</v>
      </c>
      <c r="Y1788" s="15">
        <v>0</v>
      </c>
      <c r="Z1788" s="15" t="s">
        <v>1125</v>
      </c>
      <c r="AC1788" s="15" t="s">
        <v>9291</v>
      </c>
      <c r="AD1788" s="15" t="s">
        <v>9295</v>
      </c>
      <c r="AE1788" s="15" t="s">
        <v>9302</v>
      </c>
      <c r="AF1788" s="15" t="s">
        <v>5096</v>
      </c>
      <c r="AG1788" s="15" t="s">
        <v>9409</v>
      </c>
    </row>
    <row r="1789" spans="1:33" x14ac:dyDescent="0.45">
      <c r="A1789" s="15">
        <v>1001782</v>
      </c>
      <c r="B1789" s="15" t="s">
        <v>26</v>
      </c>
      <c r="C1789" s="18">
        <v>550083810</v>
      </c>
      <c r="D1789" s="15">
        <v>1000</v>
      </c>
      <c r="E1789" s="15" t="s">
        <v>70</v>
      </c>
      <c r="F1789" s="15" t="s">
        <v>15253</v>
      </c>
      <c r="G1789" s="15" t="s">
        <v>29</v>
      </c>
      <c r="H1789" s="15" t="s">
        <v>8420</v>
      </c>
      <c r="I1789" s="15" t="s">
        <v>8258</v>
      </c>
      <c r="J1789" s="15" t="s">
        <v>8419</v>
      </c>
      <c r="K1789" s="15" t="s">
        <v>32</v>
      </c>
      <c r="L1789" s="15">
        <v>999437088</v>
      </c>
      <c r="M1789" s="15">
        <v>999437088</v>
      </c>
      <c r="N1789" s="15" t="s">
        <v>33</v>
      </c>
      <c r="O1789" s="15" t="s">
        <v>8421</v>
      </c>
      <c r="P1789" s="15">
        <v>34672</v>
      </c>
      <c r="Q1789" s="15" t="s">
        <v>35</v>
      </c>
      <c r="R1789" s="15" t="s">
        <v>59</v>
      </c>
      <c r="S1789" s="15" t="s">
        <v>5130</v>
      </c>
      <c r="T1789" s="15" t="s">
        <v>15325</v>
      </c>
      <c r="W1789" s="15" t="s">
        <v>8422</v>
      </c>
      <c r="X1789" s="15" t="s">
        <v>39</v>
      </c>
      <c r="Y1789" s="15">
        <v>3</v>
      </c>
      <c r="Z1789" s="15" t="s">
        <v>1125</v>
      </c>
      <c r="AC1789" s="15" t="s">
        <v>9291</v>
      </c>
      <c r="AD1789" s="15" t="s">
        <v>9295</v>
      </c>
      <c r="AE1789" s="15" t="s">
        <v>9302</v>
      </c>
      <c r="AF1789" s="15" t="s">
        <v>5096</v>
      </c>
      <c r="AG1789" s="15" t="s">
        <v>9359</v>
      </c>
    </row>
    <row r="1790" spans="1:33" x14ac:dyDescent="0.45">
      <c r="A1790" s="15">
        <v>1001783</v>
      </c>
      <c r="B1790" s="15" t="s">
        <v>26</v>
      </c>
      <c r="C1790" s="18">
        <v>1717761769</v>
      </c>
      <c r="D1790" s="15">
        <v>0</v>
      </c>
      <c r="E1790" s="15" t="s">
        <v>70</v>
      </c>
      <c r="F1790" s="15" t="s">
        <v>15253</v>
      </c>
      <c r="G1790" s="15" t="s">
        <v>29</v>
      </c>
      <c r="H1790" s="15" t="s">
        <v>8424</v>
      </c>
      <c r="I1790" s="15" t="s">
        <v>8425</v>
      </c>
      <c r="J1790" s="15" t="s">
        <v>8423</v>
      </c>
      <c r="K1790" s="15" t="s">
        <v>32</v>
      </c>
      <c r="L1790" s="15">
        <v>983272061</v>
      </c>
      <c r="M1790" s="15">
        <v>983272061</v>
      </c>
      <c r="N1790" s="15" t="s">
        <v>8426</v>
      </c>
      <c r="O1790" s="15" t="s">
        <v>8427</v>
      </c>
      <c r="P1790" s="15">
        <v>29920</v>
      </c>
      <c r="Q1790" s="15" t="s">
        <v>58</v>
      </c>
      <c r="R1790" s="15" t="s">
        <v>36</v>
      </c>
      <c r="S1790" s="15" t="s">
        <v>255</v>
      </c>
      <c r="T1790" s="15" t="s">
        <v>15325</v>
      </c>
      <c r="W1790" s="15" t="s">
        <v>8428</v>
      </c>
      <c r="X1790" s="15" t="s">
        <v>39</v>
      </c>
      <c r="Y1790" s="15">
        <v>0</v>
      </c>
      <c r="Z1790" s="15" t="s">
        <v>665</v>
      </c>
      <c r="AC1790" s="15" t="s">
        <v>9291</v>
      </c>
      <c r="AD1790" s="15" t="s">
        <v>9357</v>
      </c>
      <c r="AE1790" s="15" t="s">
        <v>9302</v>
      </c>
      <c r="AF1790" s="15" t="s">
        <v>5096</v>
      </c>
      <c r="AG1790" s="15" t="s">
        <v>9367</v>
      </c>
    </row>
    <row r="1791" spans="1:33" x14ac:dyDescent="0.45">
      <c r="A1791" s="15">
        <v>1001784</v>
      </c>
      <c r="B1791" s="15" t="s">
        <v>26</v>
      </c>
      <c r="C1791" s="18">
        <v>940310923</v>
      </c>
      <c r="D1791" s="15">
        <v>900</v>
      </c>
      <c r="E1791" s="15" t="s">
        <v>28</v>
      </c>
      <c r="F1791" s="15" t="s">
        <v>15253</v>
      </c>
      <c r="G1791" s="15" t="s">
        <v>29</v>
      </c>
      <c r="H1791" s="15" t="s">
        <v>8430</v>
      </c>
      <c r="I1791" s="15" t="s">
        <v>8431</v>
      </c>
      <c r="J1791" s="15" t="s">
        <v>8429</v>
      </c>
      <c r="K1791" s="15" t="s">
        <v>32</v>
      </c>
      <c r="L1791" s="15">
        <v>996378593</v>
      </c>
      <c r="M1791" s="15">
        <v>996378593</v>
      </c>
      <c r="N1791" s="15" t="s">
        <v>8432</v>
      </c>
      <c r="O1791" s="15" t="s">
        <v>8433</v>
      </c>
      <c r="P1791" s="15">
        <v>35750</v>
      </c>
      <c r="Q1791" s="15" t="s">
        <v>35</v>
      </c>
      <c r="R1791" s="15" t="s">
        <v>59</v>
      </c>
      <c r="S1791" s="15" t="s">
        <v>8434</v>
      </c>
      <c r="T1791" s="15" t="s">
        <v>15349</v>
      </c>
      <c r="U1791" s="15" t="s">
        <v>8435</v>
      </c>
      <c r="V1791" s="15">
        <v>996378593</v>
      </c>
      <c r="W1791" s="15" t="s">
        <v>8436</v>
      </c>
      <c r="X1791" s="15" t="s">
        <v>39</v>
      </c>
      <c r="Y1791" s="15">
        <v>0</v>
      </c>
      <c r="Z1791" s="15" t="s">
        <v>665</v>
      </c>
      <c r="AA1791" s="15" t="s">
        <v>665</v>
      </c>
      <c r="AB1791" s="15">
        <v>44580</v>
      </c>
      <c r="AC1791" s="15" t="s">
        <v>9291</v>
      </c>
      <c r="AD1791" s="15" t="s">
        <v>9295</v>
      </c>
      <c r="AE1791" s="15" t="s">
        <v>9293</v>
      </c>
      <c r="AF1791" s="15" t="s">
        <v>9560</v>
      </c>
      <c r="AG1791" s="15" t="s">
        <v>9560</v>
      </c>
    </row>
    <row r="1792" spans="1:33" x14ac:dyDescent="0.45">
      <c r="A1792" s="15">
        <v>1001785</v>
      </c>
      <c r="B1792" s="15" t="s">
        <v>26</v>
      </c>
      <c r="C1792" s="18">
        <v>602124018</v>
      </c>
      <c r="D1792" s="15">
        <v>0</v>
      </c>
      <c r="E1792" s="15" t="s">
        <v>70</v>
      </c>
      <c r="F1792" s="15" t="s">
        <v>15253</v>
      </c>
      <c r="G1792" s="15" t="s">
        <v>29</v>
      </c>
      <c r="H1792" s="15" t="s">
        <v>8438</v>
      </c>
      <c r="I1792" s="15" t="s">
        <v>8439</v>
      </c>
      <c r="J1792" s="15" t="s">
        <v>8437</v>
      </c>
      <c r="K1792" s="15" t="s">
        <v>32</v>
      </c>
      <c r="L1792" s="15">
        <v>32968641</v>
      </c>
      <c r="M1792" s="15">
        <v>981145216</v>
      </c>
      <c r="N1792" s="15" t="s">
        <v>33</v>
      </c>
      <c r="O1792" s="15" t="s">
        <v>8440</v>
      </c>
      <c r="P1792" s="15">
        <v>24234</v>
      </c>
      <c r="Q1792" s="15" t="s">
        <v>58</v>
      </c>
      <c r="R1792" s="15" t="s">
        <v>36</v>
      </c>
      <c r="S1792" s="15" t="s">
        <v>79</v>
      </c>
      <c r="T1792" s="15" t="s">
        <v>79</v>
      </c>
      <c r="W1792" s="15" t="s">
        <v>34</v>
      </c>
      <c r="X1792" s="15" t="s">
        <v>97</v>
      </c>
      <c r="Y1792" s="15">
        <v>0</v>
      </c>
      <c r="Z1792" s="15" t="s">
        <v>74</v>
      </c>
      <c r="AC1792" s="15" t="s">
        <v>9291</v>
      </c>
      <c r="AD1792" s="15" t="s">
        <v>9292</v>
      </c>
      <c r="AE1792" s="15" t="s">
        <v>9293</v>
      </c>
      <c r="AF1792" s="15" t="s">
        <v>511</v>
      </c>
      <c r="AG1792" s="15" t="s">
        <v>9304</v>
      </c>
    </row>
    <row r="1793" spans="1:33" x14ac:dyDescent="0.45">
      <c r="A1793" s="15">
        <v>1001786</v>
      </c>
      <c r="B1793" s="15" t="s">
        <v>26</v>
      </c>
      <c r="C1793" s="18">
        <v>604418665</v>
      </c>
      <c r="D1793" s="15">
        <v>2000</v>
      </c>
      <c r="E1793" s="15" t="s">
        <v>70</v>
      </c>
      <c r="F1793" s="15" t="s">
        <v>15253</v>
      </c>
      <c r="G1793" s="15" t="s">
        <v>29</v>
      </c>
      <c r="H1793" s="15" t="s">
        <v>8442</v>
      </c>
      <c r="I1793" s="15" t="s">
        <v>8443</v>
      </c>
      <c r="J1793" s="15" t="s">
        <v>8441</v>
      </c>
      <c r="K1793" s="15" t="s">
        <v>32</v>
      </c>
      <c r="L1793" s="15" t="s">
        <v>33</v>
      </c>
      <c r="M1793" s="15">
        <v>959870487</v>
      </c>
      <c r="N1793" s="15" t="s">
        <v>33</v>
      </c>
      <c r="O1793" s="15" t="s">
        <v>8444</v>
      </c>
      <c r="P1793" s="15">
        <v>32297</v>
      </c>
      <c r="Q1793" s="15" t="s">
        <v>58</v>
      </c>
      <c r="R1793" s="15" t="s">
        <v>36</v>
      </c>
      <c r="S1793" s="15" t="s">
        <v>223</v>
      </c>
      <c r="T1793" s="15" t="s">
        <v>15313</v>
      </c>
      <c r="W1793" s="15" t="s">
        <v>8445</v>
      </c>
      <c r="X1793" s="15" t="s">
        <v>97</v>
      </c>
      <c r="Y1793" s="15">
        <v>0</v>
      </c>
      <c r="Z1793" s="15" t="s">
        <v>74</v>
      </c>
      <c r="AC1793" s="15" t="s">
        <v>9291</v>
      </c>
      <c r="AD1793" s="15" t="s">
        <v>9292</v>
      </c>
      <c r="AE1793" s="15" t="s">
        <v>9293</v>
      </c>
      <c r="AF1793" s="15" t="s">
        <v>9297</v>
      </c>
      <c r="AG1793" s="15" t="s">
        <v>9298</v>
      </c>
    </row>
    <row r="1794" spans="1:33" x14ac:dyDescent="0.45">
      <c r="A1794" s="15">
        <v>1001787</v>
      </c>
      <c r="B1794" s="15" t="s">
        <v>26</v>
      </c>
      <c r="C1794" s="18">
        <v>602159410</v>
      </c>
      <c r="D1794" s="15">
        <v>1380</v>
      </c>
      <c r="E1794" s="15" t="s">
        <v>28</v>
      </c>
      <c r="F1794" s="15" t="s">
        <v>15253</v>
      </c>
      <c r="G1794" s="15" t="s">
        <v>29</v>
      </c>
      <c r="H1794" s="15" t="s">
        <v>8447</v>
      </c>
      <c r="I1794" s="15" t="s">
        <v>8448</v>
      </c>
      <c r="J1794" s="15" t="s">
        <v>8446</v>
      </c>
      <c r="K1794" s="15" t="s">
        <v>32</v>
      </c>
      <c r="L1794" s="15" t="s">
        <v>33</v>
      </c>
      <c r="M1794" s="15">
        <v>983632352</v>
      </c>
      <c r="N1794" s="15" t="s">
        <v>33</v>
      </c>
      <c r="O1794" s="15" t="s">
        <v>8449</v>
      </c>
      <c r="P1794" s="15">
        <v>23836</v>
      </c>
      <c r="Q1794" s="15" t="s">
        <v>58</v>
      </c>
      <c r="R1794" s="15" t="s">
        <v>36</v>
      </c>
      <c r="S1794" s="15" t="s">
        <v>348</v>
      </c>
      <c r="T1794" s="15" t="s">
        <v>15325</v>
      </c>
      <c r="W1794" s="15" t="s">
        <v>8450</v>
      </c>
      <c r="X1794" s="15" t="s">
        <v>97</v>
      </c>
      <c r="Y1794" s="15">
        <v>0</v>
      </c>
      <c r="Z1794" s="15" t="s">
        <v>74</v>
      </c>
      <c r="AC1794" s="15" t="s">
        <v>9291</v>
      </c>
      <c r="AD1794" s="15" t="s">
        <v>9295</v>
      </c>
      <c r="AE1794" s="15" t="s">
        <v>9293</v>
      </c>
      <c r="AF1794" s="15" t="s">
        <v>9297</v>
      </c>
      <c r="AG1794" s="15" t="s">
        <v>9298</v>
      </c>
    </row>
    <row r="1795" spans="1:33" x14ac:dyDescent="0.45">
      <c r="A1795" s="15">
        <v>1001788</v>
      </c>
      <c r="B1795" s="15" t="s">
        <v>26</v>
      </c>
      <c r="C1795" s="18">
        <v>503164428</v>
      </c>
      <c r="D1795" s="15">
        <v>1200</v>
      </c>
      <c r="E1795" s="15" t="s">
        <v>28</v>
      </c>
      <c r="F1795" s="15" t="s">
        <v>15253</v>
      </c>
      <c r="G1795" s="15" t="s">
        <v>29</v>
      </c>
      <c r="H1795" s="15" t="s">
        <v>1613</v>
      </c>
      <c r="I1795" s="15" t="s">
        <v>8452</v>
      </c>
      <c r="J1795" s="15" t="s">
        <v>8451</v>
      </c>
      <c r="K1795" s="15" t="s">
        <v>32</v>
      </c>
      <c r="L1795" s="15">
        <v>995180396</v>
      </c>
      <c r="M1795" s="15">
        <v>995180396</v>
      </c>
      <c r="N1795" s="15" t="s">
        <v>8453</v>
      </c>
      <c r="O1795" s="15" t="s">
        <v>8454</v>
      </c>
      <c r="P1795" s="15">
        <v>31720</v>
      </c>
      <c r="Q1795" s="15" t="s">
        <v>35</v>
      </c>
      <c r="R1795" s="15" t="s">
        <v>36</v>
      </c>
      <c r="S1795" s="15" t="s">
        <v>4617</v>
      </c>
      <c r="T1795" s="15" t="s">
        <v>15321</v>
      </c>
      <c r="U1795" s="15" t="s">
        <v>8455</v>
      </c>
      <c r="V1795" s="15">
        <v>995180396</v>
      </c>
      <c r="W1795" s="15" t="s">
        <v>8456</v>
      </c>
      <c r="X1795" s="15" t="s">
        <v>39</v>
      </c>
      <c r="Y1795" s="15">
        <v>1</v>
      </c>
      <c r="Z1795" s="15" t="s">
        <v>1125</v>
      </c>
      <c r="AA1795" s="15" t="s">
        <v>1125</v>
      </c>
      <c r="AB1795" s="15">
        <v>44595</v>
      </c>
      <c r="AC1795" s="15" t="s">
        <v>9291</v>
      </c>
      <c r="AD1795" s="15" t="s">
        <v>9295</v>
      </c>
      <c r="AE1795" s="15" t="s">
        <v>9302</v>
      </c>
      <c r="AF1795" s="15" t="s">
        <v>5096</v>
      </c>
      <c r="AG1795" s="15" t="s">
        <v>9312</v>
      </c>
    </row>
    <row r="1796" spans="1:33" x14ac:dyDescent="0.45">
      <c r="A1796" s="15">
        <v>1001789</v>
      </c>
      <c r="B1796" s="15" t="s">
        <v>26</v>
      </c>
      <c r="C1796" s="18">
        <v>401384698</v>
      </c>
      <c r="D1796" s="15">
        <v>500</v>
      </c>
      <c r="E1796" s="15" t="s">
        <v>70</v>
      </c>
      <c r="F1796" s="15" t="s">
        <v>15253</v>
      </c>
      <c r="G1796" s="15" t="s">
        <v>29</v>
      </c>
      <c r="H1796" s="15" t="s">
        <v>8458</v>
      </c>
      <c r="I1796" s="15" t="s">
        <v>8459</v>
      </c>
      <c r="J1796" s="15" t="s">
        <v>8457</v>
      </c>
      <c r="K1796" s="15" t="s">
        <v>32</v>
      </c>
      <c r="L1796" s="15">
        <v>993563963</v>
      </c>
      <c r="M1796" s="15">
        <v>993563963</v>
      </c>
      <c r="N1796" s="15" t="s">
        <v>8460</v>
      </c>
      <c r="O1796" s="15" t="s">
        <v>8461</v>
      </c>
      <c r="P1796" s="15">
        <v>29744</v>
      </c>
      <c r="Q1796" s="15" t="s">
        <v>58</v>
      </c>
      <c r="R1796" s="15" t="s">
        <v>36</v>
      </c>
      <c r="S1796" s="15" t="s">
        <v>2620</v>
      </c>
      <c r="T1796" s="15" t="s">
        <v>15359</v>
      </c>
      <c r="W1796" s="15" t="s">
        <v>34</v>
      </c>
      <c r="X1796" s="15" t="s">
        <v>97</v>
      </c>
      <c r="Y1796" s="15">
        <v>0</v>
      </c>
      <c r="Z1796" s="15" t="s">
        <v>665</v>
      </c>
      <c r="AC1796" s="15" t="s">
        <v>9291</v>
      </c>
      <c r="AD1796" s="15" t="s">
        <v>9292</v>
      </c>
      <c r="AE1796" s="15" t="s">
        <v>9314</v>
      </c>
      <c r="AF1796" s="15" t="s">
        <v>9419</v>
      </c>
      <c r="AG1796" s="15" t="s">
        <v>9584</v>
      </c>
    </row>
    <row r="1797" spans="1:33" x14ac:dyDescent="0.45">
      <c r="A1797" s="15">
        <v>1001790</v>
      </c>
      <c r="B1797" s="15" t="s">
        <v>26</v>
      </c>
      <c r="C1797" s="18">
        <v>1716072234</v>
      </c>
      <c r="D1797" s="15">
        <v>900</v>
      </c>
      <c r="E1797" s="15" t="s">
        <v>70</v>
      </c>
      <c r="F1797" s="15" t="s">
        <v>15253</v>
      </c>
      <c r="G1797" s="15" t="s">
        <v>29</v>
      </c>
      <c r="H1797" s="15" t="s">
        <v>8463</v>
      </c>
      <c r="I1797" s="15" t="s">
        <v>8464</v>
      </c>
      <c r="J1797" s="15" t="s">
        <v>8462</v>
      </c>
      <c r="K1797" s="15" t="s">
        <v>32</v>
      </c>
      <c r="L1797" s="15">
        <v>997882139</v>
      </c>
      <c r="M1797" s="15">
        <v>6003048</v>
      </c>
      <c r="N1797" s="15" t="s">
        <v>8465</v>
      </c>
      <c r="O1797" s="15" t="s">
        <v>8466</v>
      </c>
      <c r="P1797" s="15">
        <v>29140</v>
      </c>
      <c r="Q1797" s="15" t="s">
        <v>58</v>
      </c>
      <c r="R1797" s="15" t="s">
        <v>36</v>
      </c>
      <c r="S1797" s="15" t="s">
        <v>79</v>
      </c>
      <c r="T1797" s="15" t="s">
        <v>79</v>
      </c>
      <c r="W1797" s="15" t="s">
        <v>34</v>
      </c>
      <c r="X1797" s="15" t="s">
        <v>97</v>
      </c>
      <c r="Y1797" s="15">
        <v>0</v>
      </c>
      <c r="Z1797" s="15" t="s">
        <v>665</v>
      </c>
      <c r="AC1797" s="15" t="s">
        <v>9291</v>
      </c>
      <c r="AD1797" s="15" t="s">
        <v>9357</v>
      </c>
      <c r="AE1797" s="15" t="s">
        <v>9302</v>
      </c>
      <c r="AF1797" s="15" t="s">
        <v>5096</v>
      </c>
      <c r="AG1797" s="15" t="s">
        <v>9367</v>
      </c>
    </row>
    <row r="1798" spans="1:33" x14ac:dyDescent="0.45">
      <c r="A1798" s="15">
        <v>1001791</v>
      </c>
      <c r="B1798" s="15" t="s">
        <v>26</v>
      </c>
      <c r="C1798" s="18">
        <v>602982514</v>
      </c>
      <c r="D1798" s="15">
        <v>780</v>
      </c>
      <c r="E1798" s="15" t="s">
        <v>28</v>
      </c>
      <c r="F1798" s="15" t="s">
        <v>15253</v>
      </c>
      <c r="G1798" s="15" t="s">
        <v>29</v>
      </c>
      <c r="H1798" s="15" t="s">
        <v>8468</v>
      </c>
      <c r="I1798" s="15" t="s">
        <v>8469</v>
      </c>
      <c r="J1798" s="15" t="s">
        <v>8467</v>
      </c>
      <c r="K1798" s="15" t="s">
        <v>32</v>
      </c>
      <c r="L1798" s="15" t="s">
        <v>33</v>
      </c>
      <c r="M1798" s="15">
        <v>993347068</v>
      </c>
      <c r="N1798" s="15" t="s">
        <v>33</v>
      </c>
      <c r="O1798" s="15" t="s">
        <v>8470</v>
      </c>
      <c r="P1798" s="15">
        <v>27475</v>
      </c>
      <c r="Q1798" s="15" t="s">
        <v>58</v>
      </c>
      <c r="R1798" s="15" t="s">
        <v>59</v>
      </c>
      <c r="S1798" s="15" t="s">
        <v>171</v>
      </c>
      <c r="T1798" s="15" t="s">
        <v>15306</v>
      </c>
      <c r="W1798" s="15" t="s">
        <v>8471</v>
      </c>
      <c r="X1798" s="15" t="s">
        <v>39</v>
      </c>
      <c r="Y1798" s="15">
        <v>0</v>
      </c>
      <c r="Z1798" s="15" t="s">
        <v>74</v>
      </c>
      <c r="AA1798" s="15" t="s">
        <v>74</v>
      </c>
      <c r="AB1798" s="15">
        <v>44581</v>
      </c>
      <c r="AC1798" s="15" t="s">
        <v>9291</v>
      </c>
      <c r="AD1798" s="15" t="s">
        <v>9292</v>
      </c>
      <c r="AE1798" s="15" t="s">
        <v>9293</v>
      </c>
      <c r="AF1798" s="15" t="s">
        <v>511</v>
      </c>
      <c r="AG1798" s="15" t="s">
        <v>9294</v>
      </c>
    </row>
    <row r="1799" spans="1:33" x14ac:dyDescent="0.45">
      <c r="A1799" s="15">
        <v>1001792</v>
      </c>
      <c r="B1799" s="15" t="s">
        <v>26</v>
      </c>
      <c r="C1799" s="18">
        <v>1707221238</v>
      </c>
      <c r="D1799" s="15">
        <v>900</v>
      </c>
      <c r="E1799" s="15" t="s">
        <v>70</v>
      </c>
      <c r="F1799" s="15" t="s">
        <v>15253</v>
      </c>
      <c r="G1799" s="15" t="s">
        <v>29</v>
      </c>
      <c r="H1799" s="15" t="s">
        <v>8473</v>
      </c>
      <c r="I1799" s="15" t="s">
        <v>8474</v>
      </c>
      <c r="J1799" s="15" t="s">
        <v>8472</v>
      </c>
      <c r="K1799" s="15" t="s">
        <v>32</v>
      </c>
      <c r="L1799" s="15">
        <v>23442473</v>
      </c>
      <c r="M1799" s="15">
        <v>984038686</v>
      </c>
      <c r="N1799" s="15" t="s">
        <v>33</v>
      </c>
      <c r="O1799" s="15" t="s">
        <v>8475</v>
      </c>
      <c r="P1799" s="15">
        <v>23821</v>
      </c>
      <c r="Q1799" s="15" t="s">
        <v>35</v>
      </c>
      <c r="R1799" s="15" t="s">
        <v>36</v>
      </c>
      <c r="S1799" s="15" t="s">
        <v>5077</v>
      </c>
      <c r="T1799" s="15" t="s">
        <v>15330</v>
      </c>
      <c r="W1799" s="15" t="s">
        <v>8476</v>
      </c>
      <c r="X1799" s="15" t="s">
        <v>39</v>
      </c>
      <c r="Y1799" s="15">
        <v>0</v>
      </c>
      <c r="Z1799" s="15" t="s">
        <v>1125</v>
      </c>
      <c r="AC1799" s="15" t="s">
        <v>9291</v>
      </c>
      <c r="AD1799" s="15" t="s">
        <v>9295</v>
      </c>
      <c r="AE1799" s="15" t="s">
        <v>9302</v>
      </c>
      <c r="AF1799" s="15" t="s">
        <v>5096</v>
      </c>
      <c r="AG1799" s="15" t="s">
        <v>9312</v>
      </c>
    </row>
    <row r="1800" spans="1:33" x14ac:dyDescent="0.45">
      <c r="A1800" s="15">
        <v>1001793</v>
      </c>
      <c r="B1800" s="15" t="s">
        <v>26</v>
      </c>
      <c r="C1800" s="18">
        <v>1750547489</v>
      </c>
      <c r="D1800" s="15">
        <v>0</v>
      </c>
      <c r="E1800" s="15" t="s">
        <v>70</v>
      </c>
      <c r="F1800" s="15" t="s">
        <v>15253</v>
      </c>
      <c r="G1800" s="15" t="s">
        <v>29</v>
      </c>
      <c r="H1800" s="15" t="s">
        <v>8478</v>
      </c>
      <c r="I1800" s="15" t="s">
        <v>8479</v>
      </c>
      <c r="J1800" s="15" t="s">
        <v>8477</v>
      </c>
      <c r="K1800" s="15" t="s">
        <v>32</v>
      </c>
      <c r="L1800" s="15" t="s">
        <v>33</v>
      </c>
      <c r="M1800" s="15" t="s">
        <v>33</v>
      </c>
      <c r="N1800" s="15" t="s">
        <v>33</v>
      </c>
      <c r="O1800" s="15" t="s">
        <v>34</v>
      </c>
      <c r="P1800" s="15">
        <v>33901</v>
      </c>
      <c r="Q1800" s="15" t="s">
        <v>35</v>
      </c>
      <c r="R1800" s="15" t="s">
        <v>36</v>
      </c>
      <c r="S1800" s="15" t="s">
        <v>8480</v>
      </c>
      <c r="T1800" s="15" t="s">
        <v>15349</v>
      </c>
      <c r="W1800" s="15" t="s">
        <v>34</v>
      </c>
      <c r="X1800" s="15" t="s">
        <v>39</v>
      </c>
      <c r="Y1800" s="15">
        <v>0</v>
      </c>
      <c r="Z1800" s="15" t="s">
        <v>8203</v>
      </c>
      <c r="AC1800" s="15" t="s">
        <v>9291</v>
      </c>
      <c r="AD1800" s="15" t="s">
        <v>9295</v>
      </c>
      <c r="AE1800" s="15" t="s">
        <v>9302</v>
      </c>
      <c r="AF1800" s="15" t="s">
        <v>5096</v>
      </c>
      <c r="AG1800" s="15" t="s">
        <v>9371</v>
      </c>
    </row>
    <row r="1801" spans="1:33" x14ac:dyDescent="0.45">
      <c r="A1801" s="15">
        <v>1001794</v>
      </c>
      <c r="B1801" s="15" t="s">
        <v>26</v>
      </c>
      <c r="C1801" s="18">
        <v>503653164</v>
      </c>
      <c r="D1801" s="15">
        <v>0</v>
      </c>
      <c r="E1801" s="15" t="s">
        <v>70</v>
      </c>
      <c r="F1801" s="15" t="s">
        <v>15253</v>
      </c>
      <c r="G1801" s="15" t="s">
        <v>29</v>
      </c>
      <c r="H1801" s="15" t="s">
        <v>8482</v>
      </c>
      <c r="I1801" s="15" t="s">
        <v>8483</v>
      </c>
      <c r="J1801" s="15" t="s">
        <v>8481</v>
      </c>
      <c r="K1801" s="15" t="s">
        <v>32</v>
      </c>
      <c r="L1801" s="15" t="s">
        <v>33</v>
      </c>
      <c r="M1801" s="15" t="s">
        <v>1020</v>
      </c>
      <c r="N1801" s="15" t="s">
        <v>33</v>
      </c>
      <c r="O1801" s="15" t="s">
        <v>8484</v>
      </c>
      <c r="P1801" s="15">
        <v>32840</v>
      </c>
      <c r="Q1801" s="15" t="s">
        <v>58</v>
      </c>
      <c r="R1801" s="15" t="s">
        <v>36</v>
      </c>
      <c r="S1801" s="15" t="s">
        <v>160</v>
      </c>
      <c r="T1801" s="15" t="s">
        <v>15307</v>
      </c>
      <c r="U1801" s="15" t="s">
        <v>33</v>
      </c>
      <c r="V1801" s="15" t="s">
        <v>33</v>
      </c>
      <c r="W1801" s="15" t="s">
        <v>8485</v>
      </c>
      <c r="X1801" s="15" t="s">
        <v>39</v>
      </c>
      <c r="Y1801" s="15">
        <v>0</v>
      </c>
      <c r="Z1801" s="15" t="s">
        <v>677</v>
      </c>
      <c r="AC1801" s="15" t="s">
        <v>9291</v>
      </c>
      <c r="AD1801" s="15" t="s">
        <v>9295</v>
      </c>
      <c r="AE1801" s="15" t="s">
        <v>9363</v>
      </c>
      <c r="AF1801" s="15" t="s">
        <v>9364</v>
      </c>
      <c r="AG1801" s="15" t="s">
        <v>9464</v>
      </c>
    </row>
    <row r="1802" spans="1:33" x14ac:dyDescent="0.45">
      <c r="A1802" s="15">
        <v>1001795</v>
      </c>
      <c r="B1802" s="15" t="s">
        <v>26</v>
      </c>
      <c r="C1802" s="18">
        <v>1724348790</v>
      </c>
      <c r="D1802" s="15">
        <v>400</v>
      </c>
      <c r="E1802" s="15" t="s">
        <v>28</v>
      </c>
      <c r="F1802" s="15" t="s">
        <v>15253</v>
      </c>
      <c r="G1802" s="15" t="s">
        <v>29</v>
      </c>
      <c r="H1802" s="15" t="s">
        <v>8487</v>
      </c>
      <c r="I1802" s="15" t="s">
        <v>8488</v>
      </c>
      <c r="J1802" s="15" t="s">
        <v>8486</v>
      </c>
      <c r="K1802" s="15" t="s">
        <v>32</v>
      </c>
      <c r="L1802" s="15">
        <v>22830947</v>
      </c>
      <c r="M1802" s="15">
        <v>960066708</v>
      </c>
      <c r="N1802" s="15" t="s">
        <v>8489</v>
      </c>
      <c r="O1802" s="15" t="s">
        <v>8490</v>
      </c>
      <c r="P1802" s="15">
        <v>35092</v>
      </c>
      <c r="Q1802" s="15" t="s">
        <v>35</v>
      </c>
      <c r="R1802" s="15" t="s">
        <v>36</v>
      </c>
      <c r="S1802" s="15" t="s">
        <v>79</v>
      </c>
      <c r="T1802" s="15" t="s">
        <v>79</v>
      </c>
      <c r="U1802" s="15" t="s">
        <v>8491</v>
      </c>
      <c r="W1802" s="15" t="s">
        <v>8492</v>
      </c>
      <c r="X1802" s="15" t="s">
        <v>97</v>
      </c>
      <c r="Y1802" s="15">
        <v>0</v>
      </c>
      <c r="Z1802" s="15" t="s">
        <v>46</v>
      </c>
      <c r="AC1802" s="15" t="s">
        <v>9291</v>
      </c>
      <c r="AD1802" s="15" t="s">
        <v>9296</v>
      </c>
      <c r="AE1802" s="15" t="s">
        <v>9302</v>
      </c>
      <c r="AF1802" s="15" t="s">
        <v>5096</v>
      </c>
      <c r="AG1802" s="15" t="s">
        <v>9446</v>
      </c>
    </row>
    <row r="1803" spans="1:33" x14ac:dyDescent="0.45">
      <c r="A1803" s="15">
        <v>1001796</v>
      </c>
      <c r="B1803" s="15" t="s">
        <v>26</v>
      </c>
      <c r="C1803" s="18">
        <v>401057708</v>
      </c>
      <c r="D1803" s="15">
        <v>400</v>
      </c>
      <c r="E1803" s="15" t="s">
        <v>70</v>
      </c>
      <c r="F1803" s="15" t="s">
        <v>15253</v>
      </c>
      <c r="G1803" s="15" t="s">
        <v>29</v>
      </c>
      <c r="H1803" s="15" t="s">
        <v>296</v>
      </c>
      <c r="I1803" s="15" t="s">
        <v>8494</v>
      </c>
      <c r="J1803" s="15" t="s">
        <v>8493</v>
      </c>
      <c r="K1803" s="15" t="s">
        <v>32</v>
      </c>
      <c r="L1803" s="15">
        <v>98556146</v>
      </c>
      <c r="M1803" s="15">
        <v>98556146</v>
      </c>
      <c r="N1803" s="15" t="s">
        <v>33</v>
      </c>
      <c r="O1803" s="15" t="s">
        <v>8495</v>
      </c>
      <c r="P1803" s="15">
        <v>26712</v>
      </c>
      <c r="Q1803" s="15" t="s">
        <v>35</v>
      </c>
      <c r="R1803" s="15" t="s">
        <v>36</v>
      </c>
      <c r="S1803" s="15" t="s">
        <v>573</v>
      </c>
      <c r="T1803" s="15" t="s">
        <v>573</v>
      </c>
      <c r="W1803" s="15" t="s">
        <v>8496</v>
      </c>
      <c r="X1803" s="15" t="s">
        <v>39</v>
      </c>
      <c r="Y1803" s="15">
        <v>0</v>
      </c>
      <c r="Z1803" s="15" t="s">
        <v>1125</v>
      </c>
      <c r="AC1803" s="15" t="s">
        <v>9291</v>
      </c>
      <c r="AD1803" s="15" t="s">
        <v>9295</v>
      </c>
      <c r="AE1803" s="15" t="s">
        <v>9302</v>
      </c>
      <c r="AF1803" s="15" t="s">
        <v>5096</v>
      </c>
      <c r="AG1803" s="15" t="s">
        <v>9312</v>
      </c>
    </row>
    <row r="1804" spans="1:33" x14ac:dyDescent="0.45">
      <c r="A1804" s="15">
        <v>1001797</v>
      </c>
      <c r="B1804" s="15" t="s">
        <v>26</v>
      </c>
      <c r="C1804" s="18">
        <v>301107413</v>
      </c>
      <c r="D1804" s="15">
        <v>0</v>
      </c>
      <c r="E1804" s="15" t="s">
        <v>70</v>
      </c>
      <c r="F1804" s="15" t="s">
        <v>15253</v>
      </c>
      <c r="G1804" s="15" t="s">
        <v>29</v>
      </c>
      <c r="H1804" s="15" t="s">
        <v>8498</v>
      </c>
      <c r="I1804" s="15" t="s">
        <v>8499</v>
      </c>
      <c r="J1804" s="15" t="s">
        <v>8497</v>
      </c>
      <c r="K1804" s="15" t="s">
        <v>32</v>
      </c>
      <c r="L1804" s="15">
        <v>983897597</v>
      </c>
      <c r="M1804" s="15">
        <v>983897597</v>
      </c>
      <c r="N1804" s="15" t="s">
        <v>33</v>
      </c>
      <c r="O1804" s="15" t="s">
        <v>1056</v>
      </c>
      <c r="P1804" s="15">
        <v>26160</v>
      </c>
      <c r="Q1804" s="15" t="s">
        <v>35</v>
      </c>
      <c r="R1804" s="15" t="s">
        <v>36</v>
      </c>
      <c r="S1804" s="15" t="s">
        <v>160</v>
      </c>
      <c r="T1804" s="15" t="s">
        <v>15307</v>
      </c>
      <c r="V1804" s="15" t="s">
        <v>33</v>
      </c>
      <c r="W1804" s="15" t="s">
        <v>1291</v>
      </c>
      <c r="X1804" s="15" t="s">
        <v>39</v>
      </c>
      <c r="Y1804" s="15">
        <v>0</v>
      </c>
      <c r="Z1804" s="15" t="s">
        <v>2397</v>
      </c>
      <c r="AC1804" s="15" t="s">
        <v>9291</v>
      </c>
      <c r="AD1804" s="15" t="s">
        <v>9295</v>
      </c>
      <c r="AE1804" s="15" t="s">
        <v>9522</v>
      </c>
      <c r="AF1804" s="15" t="s">
        <v>9522</v>
      </c>
      <c r="AG1804" s="15" t="s">
        <v>9585</v>
      </c>
    </row>
    <row r="1805" spans="1:33" x14ac:dyDescent="0.45">
      <c r="A1805" s="15">
        <v>1001798</v>
      </c>
      <c r="B1805" s="15" t="s">
        <v>26</v>
      </c>
      <c r="C1805" s="18">
        <v>1706889761</v>
      </c>
      <c r="D1805" s="15">
        <v>1000</v>
      </c>
      <c r="E1805" s="15" t="s">
        <v>70</v>
      </c>
      <c r="F1805" s="15" t="s">
        <v>15253</v>
      </c>
      <c r="G1805" s="15" t="s">
        <v>29</v>
      </c>
      <c r="H1805" s="15" t="s">
        <v>8501</v>
      </c>
      <c r="I1805" s="15" t="s">
        <v>8502</v>
      </c>
      <c r="J1805" s="15" t="s">
        <v>8500</v>
      </c>
      <c r="K1805" s="15" t="s">
        <v>32</v>
      </c>
      <c r="L1805" s="15">
        <v>978863598</v>
      </c>
      <c r="M1805" s="15">
        <v>978863598</v>
      </c>
      <c r="N1805" s="15" t="s">
        <v>33</v>
      </c>
      <c r="O1805" s="15" t="s">
        <v>8503</v>
      </c>
      <c r="P1805" s="15">
        <v>22430</v>
      </c>
      <c r="Q1805" s="15" t="s">
        <v>58</v>
      </c>
      <c r="R1805" s="15" t="s">
        <v>59</v>
      </c>
      <c r="S1805" s="15" t="s">
        <v>244</v>
      </c>
      <c r="T1805" s="15" t="s">
        <v>15349</v>
      </c>
      <c r="U1805" s="15" t="s">
        <v>8504</v>
      </c>
      <c r="V1805" s="15">
        <v>978863598</v>
      </c>
      <c r="W1805" s="15" t="s">
        <v>34</v>
      </c>
      <c r="X1805" s="15" t="s">
        <v>39</v>
      </c>
      <c r="Y1805" s="15">
        <v>0</v>
      </c>
      <c r="Z1805" s="15" t="s">
        <v>665</v>
      </c>
      <c r="AC1805" s="15" t="s">
        <v>9291</v>
      </c>
      <c r="AD1805" s="15" t="s">
        <v>9292</v>
      </c>
      <c r="AE1805" s="15" t="s">
        <v>9302</v>
      </c>
      <c r="AF1805" s="15" t="s">
        <v>5096</v>
      </c>
      <c r="AG1805" s="15" t="s">
        <v>9435</v>
      </c>
    </row>
    <row r="1806" spans="1:33" x14ac:dyDescent="0.45">
      <c r="A1806" s="15">
        <v>1001799</v>
      </c>
      <c r="B1806" s="15" t="s">
        <v>26</v>
      </c>
      <c r="C1806" s="18">
        <v>650050669</v>
      </c>
      <c r="D1806" s="15">
        <v>600</v>
      </c>
      <c r="E1806" s="15" t="s">
        <v>70</v>
      </c>
      <c r="F1806" s="15" t="s">
        <v>15253</v>
      </c>
      <c r="G1806" s="15" t="s">
        <v>29</v>
      </c>
      <c r="H1806" s="15" t="s">
        <v>5621</v>
      </c>
      <c r="I1806" s="15" t="s">
        <v>5632</v>
      </c>
      <c r="J1806" s="15" t="s">
        <v>8505</v>
      </c>
      <c r="K1806" s="15" t="s">
        <v>32</v>
      </c>
      <c r="L1806" s="15">
        <v>998499971</v>
      </c>
      <c r="M1806" s="15">
        <v>998499971</v>
      </c>
      <c r="N1806" s="15" t="s">
        <v>8506</v>
      </c>
      <c r="O1806" s="15" t="s">
        <v>8507</v>
      </c>
      <c r="P1806" s="15">
        <v>36266</v>
      </c>
      <c r="Q1806" s="15" t="s">
        <v>35</v>
      </c>
      <c r="R1806" s="15" t="s">
        <v>36</v>
      </c>
      <c r="S1806" s="15" t="s">
        <v>7821</v>
      </c>
      <c r="T1806" s="15" t="s">
        <v>15359</v>
      </c>
      <c r="U1806" s="15" t="s">
        <v>8508</v>
      </c>
      <c r="V1806" s="15">
        <v>998499971</v>
      </c>
      <c r="W1806" s="15" t="s">
        <v>8509</v>
      </c>
      <c r="X1806" s="15" t="s">
        <v>97</v>
      </c>
      <c r="Y1806" s="15">
        <v>0</v>
      </c>
      <c r="Z1806" s="15" t="s">
        <v>677</v>
      </c>
      <c r="AA1806" s="15" t="s">
        <v>665</v>
      </c>
      <c r="AB1806" s="15">
        <v>44634</v>
      </c>
      <c r="AC1806" s="15" t="s">
        <v>9291</v>
      </c>
      <c r="AD1806" s="15" t="s">
        <v>9292</v>
      </c>
      <c r="AE1806" s="15" t="s">
        <v>9302</v>
      </c>
      <c r="AF1806" s="15" t="s">
        <v>5096</v>
      </c>
      <c r="AG1806" s="15" t="s">
        <v>9356</v>
      </c>
    </row>
    <row r="1807" spans="1:33" x14ac:dyDescent="0.45">
      <c r="A1807" s="15">
        <v>1001800</v>
      </c>
      <c r="B1807" s="15" t="s">
        <v>26</v>
      </c>
      <c r="C1807" s="18">
        <v>1724728744</v>
      </c>
      <c r="D1807" s="15">
        <v>500</v>
      </c>
      <c r="E1807" s="15" t="s">
        <v>70</v>
      </c>
      <c r="F1807" s="15" t="s">
        <v>15253</v>
      </c>
      <c r="G1807" s="15" t="s">
        <v>29</v>
      </c>
      <c r="H1807" s="15" t="s">
        <v>8511</v>
      </c>
      <c r="I1807" s="15" t="s">
        <v>8512</v>
      </c>
      <c r="J1807" s="15" t="s">
        <v>8510</v>
      </c>
      <c r="K1807" s="15" t="s">
        <v>32</v>
      </c>
      <c r="L1807" s="15">
        <v>981885790</v>
      </c>
      <c r="M1807" s="15">
        <v>981885790</v>
      </c>
      <c r="N1807" s="15" t="s">
        <v>8513</v>
      </c>
      <c r="O1807" s="15" t="s">
        <v>8514</v>
      </c>
      <c r="P1807" s="15">
        <v>33582</v>
      </c>
      <c r="Q1807" s="15" t="s">
        <v>35</v>
      </c>
      <c r="R1807" s="15" t="s">
        <v>36</v>
      </c>
      <c r="S1807" s="15" t="s">
        <v>8515</v>
      </c>
      <c r="T1807" s="15" t="s">
        <v>15359</v>
      </c>
      <c r="U1807" s="15" t="s">
        <v>8516</v>
      </c>
      <c r="W1807" s="15" t="s">
        <v>8517</v>
      </c>
      <c r="X1807" s="15" t="s">
        <v>97</v>
      </c>
      <c r="Y1807" s="15">
        <v>0</v>
      </c>
      <c r="Z1807" s="15" t="s">
        <v>1125</v>
      </c>
      <c r="AC1807" s="15" t="s">
        <v>9291</v>
      </c>
      <c r="AD1807" s="15" t="s">
        <v>9292</v>
      </c>
      <c r="AE1807" s="15" t="s">
        <v>9302</v>
      </c>
      <c r="AF1807" s="15" t="s">
        <v>5096</v>
      </c>
      <c r="AG1807" s="15" t="s">
        <v>9312</v>
      </c>
    </row>
    <row r="1808" spans="1:33" x14ac:dyDescent="0.45">
      <c r="A1808" s="15">
        <v>1001801</v>
      </c>
      <c r="B1808" s="15" t="s">
        <v>26</v>
      </c>
      <c r="C1808" s="18">
        <v>1722416847</v>
      </c>
      <c r="D1808" s="15">
        <v>500</v>
      </c>
      <c r="E1808" s="15" t="s">
        <v>70</v>
      </c>
      <c r="F1808" s="15" t="s">
        <v>15253</v>
      </c>
      <c r="G1808" s="15" t="s">
        <v>29</v>
      </c>
      <c r="H1808" s="15" t="s">
        <v>8519</v>
      </c>
      <c r="I1808" s="15" t="s">
        <v>8520</v>
      </c>
      <c r="J1808" s="15" t="s">
        <v>8518</v>
      </c>
      <c r="K1808" s="15" t="s">
        <v>32</v>
      </c>
      <c r="L1808" s="15">
        <v>999052951</v>
      </c>
      <c r="M1808" s="15">
        <v>999052951</v>
      </c>
      <c r="N1808" s="15" t="s">
        <v>8521</v>
      </c>
      <c r="O1808" s="15" t="s">
        <v>8522</v>
      </c>
      <c r="P1808" s="15">
        <v>33133</v>
      </c>
      <c r="Q1808" s="15" t="s">
        <v>58</v>
      </c>
      <c r="R1808" s="15" t="s">
        <v>36</v>
      </c>
      <c r="S1808" s="15" t="s">
        <v>3884</v>
      </c>
      <c r="T1808" s="15" t="s">
        <v>15358</v>
      </c>
      <c r="W1808" s="15" t="s">
        <v>8523</v>
      </c>
      <c r="X1808" s="15" t="s">
        <v>39</v>
      </c>
      <c r="Y1808" s="15">
        <v>0</v>
      </c>
      <c r="Z1808" s="15" t="s">
        <v>1125</v>
      </c>
      <c r="AC1808" s="15" t="s">
        <v>9291</v>
      </c>
      <c r="AD1808" s="15" t="s">
        <v>9295</v>
      </c>
      <c r="AE1808" s="15" t="s">
        <v>9302</v>
      </c>
      <c r="AF1808" s="15" t="s">
        <v>5096</v>
      </c>
      <c r="AG1808" s="15" t="s">
        <v>9312</v>
      </c>
    </row>
    <row r="1809" spans="1:33" x14ac:dyDescent="0.45">
      <c r="A1809" s="15">
        <v>1001802</v>
      </c>
      <c r="B1809" s="15" t="s">
        <v>26</v>
      </c>
      <c r="C1809" s="18">
        <v>1725632069</v>
      </c>
      <c r="D1809" s="15">
        <v>0</v>
      </c>
      <c r="E1809" s="15" t="s">
        <v>28</v>
      </c>
      <c r="F1809" s="15" t="s">
        <v>15253</v>
      </c>
      <c r="G1809" s="15" t="s">
        <v>29</v>
      </c>
      <c r="H1809" s="15" t="s">
        <v>8525</v>
      </c>
      <c r="I1809" s="15" t="s">
        <v>8526</v>
      </c>
      <c r="J1809" s="15" t="s">
        <v>8524</v>
      </c>
      <c r="K1809" s="15" t="s">
        <v>32</v>
      </c>
      <c r="L1809" s="15">
        <v>968426288</v>
      </c>
      <c r="M1809" s="15">
        <v>968426288</v>
      </c>
      <c r="N1809" s="15" t="s">
        <v>8527</v>
      </c>
      <c r="O1809" s="15" t="s">
        <v>8528</v>
      </c>
      <c r="P1809" s="15">
        <v>36892</v>
      </c>
      <c r="Q1809" s="15" t="s">
        <v>35</v>
      </c>
      <c r="R1809" s="15" t="s">
        <v>36</v>
      </c>
      <c r="S1809" s="15" t="s">
        <v>348</v>
      </c>
      <c r="T1809" s="15" t="s">
        <v>15325</v>
      </c>
      <c r="W1809" s="15" t="s">
        <v>34</v>
      </c>
      <c r="X1809" s="15" t="s">
        <v>39</v>
      </c>
      <c r="Y1809" s="15">
        <v>0</v>
      </c>
      <c r="Z1809" s="15" t="s">
        <v>665</v>
      </c>
      <c r="AC1809" s="15" t="s">
        <v>9291</v>
      </c>
      <c r="AD1809" s="15" t="s">
        <v>9292</v>
      </c>
      <c r="AE1809" s="15" t="s">
        <v>9293</v>
      </c>
      <c r="AF1809" s="15" t="s">
        <v>511</v>
      </c>
      <c r="AG1809" s="15" t="s">
        <v>9347</v>
      </c>
    </row>
    <row r="1810" spans="1:33" x14ac:dyDescent="0.45">
      <c r="A1810" s="15">
        <v>1001803</v>
      </c>
      <c r="B1810" s="15" t="s">
        <v>26</v>
      </c>
      <c r="C1810" s="18">
        <v>603899915</v>
      </c>
      <c r="D1810" s="15" t="s">
        <v>15247</v>
      </c>
      <c r="E1810" s="15" t="s">
        <v>70</v>
      </c>
      <c r="F1810" s="15" t="s">
        <v>15253</v>
      </c>
      <c r="G1810" s="15" t="s">
        <v>29</v>
      </c>
      <c r="H1810" s="15" t="s">
        <v>8530</v>
      </c>
      <c r="I1810" s="15" t="s">
        <v>8531</v>
      </c>
      <c r="J1810" s="15" t="s">
        <v>8529</v>
      </c>
      <c r="K1810" s="15" t="s">
        <v>32</v>
      </c>
      <c r="L1810" s="15">
        <v>982491470</v>
      </c>
      <c r="M1810" s="15">
        <v>982491470</v>
      </c>
      <c r="N1810" s="15" t="s">
        <v>8532</v>
      </c>
      <c r="O1810" s="15" t="s">
        <v>8533</v>
      </c>
      <c r="P1810" s="15">
        <v>32456</v>
      </c>
      <c r="Q1810" s="15" t="s">
        <v>35</v>
      </c>
      <c r="R1810" s="15" t="s">
        <v>36</v>
      </c>
      <c r="S1810" s="15" t="s">
        <v>3729</v>
      </c>
      <c r="T1810" s="15" t="s">
        <v>15313</v>
      </c>
      <c r="W1810" s="15" t="s">
        <v>8534</v>
      </c>
      <c r="X1810" s="15" t="s">
        <v>97</v>
      </c>
      <c r="Y1810" s="15">
        <v>0</v>
      </c>
      <c r="Z1810" s="15" t="s">
        <v>74</v>
      </c>
      <c r="AA1810" s="15" t="s">
        <v>74</v>
      </c>
      <c r="AB1810" s="15">
        <v>44589</v>
      </c>
      <c r="AC1810" s="15" t="s">
        <v>9291</v>
      </c>
      <c r="AD1810" s="15" t="s">
        <v>9296</v>
      </c>
      <c r="AE1810" s="15" t="s">
        <v>9293</v>
      </c>
      <c r="AF1810" s="15" t="s">
        <v>9297</v>
      </c>
      <c r="AG1810" s="15" t="s">
        <v>9298</v>
      </c>
    </row>
    <row r="1811" spans="1:33" x14ac:dyDescent="0.45">
      <c r="A1811" s="15">
        <v>1001804</v>
      </c>
      <c r="B1811" s="15" t="s">
        <v>26</v>
      </c>
      <c r="C1811" s="18">
        <v>606049385</v>
      </c>
      <c r="D1811" s="15">
        <v>1500</v>
      </c>
      <c r="E1811" s="15" t="s">
        <v>28</v>
      </c>
      <c r="F1811" s="15" t="s">
        <v>15253</v>
      </c>
      <c r="G1811" s="15" t="s">
        <v>29</v>
      </c>
      <c r="H1811" s="15" t="s">
        <v>8536</v>
      </c>
      <c r="I1811" s="15" t="s">
        <v>8537</v>
      </c>
      <c r="J1811" s="15" t="s">
        <v>8535</v>
      </c>
      <c r="K1811" s="15" t="s">
        <v>32</v>
      </c>
      <c r="L1811" s="15">
        <v>998478283</v>
      </c>
      <c r="M1811" s="15">
        <v>998478283</v>
      </c>
      <c r="N1811" s="15" t="s">
        <v>8538</v>
      </c>
      <c r="O1811" s="15" t="s">
        <v>8539</v>
      </c>
      <c r="P1811" s="15">
        <v>36002</v>
      </c>
      <c r="Q1811" s="15" t="s">
        <v>35</v>
      </c>
      <c r="R1811" s="15" t="s">
        <v>36</v>
      </c>
      <c r="S1811" s="15" t="s">
        <v>8540</v>
      </c>
      <c r="T1811" s="15" t="s">
        <v>15324</v>
      </c>
      <c r="W1811" s="15" t="s">
        <v>8541</v>
      </c>
      <c r="X1811" s="15" t="s">
        <v>97</v>
      </c>
      <c r="Y1811" s="15">
        <v>0</v>
      </c>
      <c r="Z1811" s="15" t="s">
        <v>74</v>
      </c>
      <c r="AA1811" s="15" t="s">
        <v>74</v>
      </c>
      <c r="AB1811" s="15">
        <v>44586</v>
      </c>
      <c r="AC1811" s="15" t="s">
        <v>9291</v>
      </c>
      <c r="AD1811" s="15" t="s">
        <v>9292</v>
      </c>
      <c r="AE1811" s="15" t="s">
        <v>9293</v>
      </c>
      <c r="AF1811" s="15" t="s">
        <v>511</v>
      </c>
      <c r="AG1811" s="15" t="s">
        <v>9301</v>
      </c>
    </row>
    <row r="1812" spans="1:33" x14ac:dyDescent="0.45">
      <c r="A1812" s="15">
        <v>1001805</v>
      </c>
      <c r="B1812" s="15" t="s">
        <v>26</v>
      </c>
      <c r="C1812" s="18">
        <v>603366204</v>
      </c>
      <c r="D1812" s="15" t="s">
        <v>15248</v>
      </c>
      <c r="E1812" s="15" t="s">
        <v>70</v>
      </c>
      <c r="F1812" s="15" t="s">
        <v>15253</v>
      </c>
      <c r="G1812" s="15" t="s">
        <v>29</v>
      </c>
      <c r="H1812" s="15" t="s">
        <v>2604</v>
      </c>
      <c r="I1812" s="15" t="s">
        <v>8543</v>
      </c>
      <c r="J1812" s="15" t="s">
        <v>8542</v>
      </c>
      <c r="K1812" s="15" t="s">
        <v>32</v>
      </c>
      <c r="L1812" s="15">
        <v>2966657</v>
      </c>
      <c r="M1812" s="15">
        <v>993563153</v>
      </c>
      <c r="N1812" s="15" t="s">
        <v>8544</v>
      </c>
      <c r="O1812" s="15" t="s">
        <v>8545</v>
      </c>
      <c r="P1812" s="15">
        <v>29415</v>
      </c>
      <c r="Q1812" s="15" t="s">
        <v>58</v>
      </c>
      <c r="R1812" s="15" t="s">
        <v>59</v>
      </c>
      <c r="S1812" s="15" t="s">
        <v>60</v>
      </c>
      <c r="T1812" s="15" t="s">
        <v>60</v>
      </c>
      <c r="W1812" s="15" t="s">
        <v>8545</v>
      </c>
      <c r="X1812" s="15" t="s">
        <v>39</v>
      </c>
      <c r="Y1812" s="15">
        <v>0</v>
      </c>
      <c r="Z1812" s="15" t="s">
        <v>74</v>
      </c>
      <c r="AA1812" s="15" t="s">
        <v>74</v>
      </c>
      <c r="AB1812" s="15">
        <v>44595</v>
      </c>
      <c r="AC1812" s="15" t="s">
        <v>9291</v>
      </c>
      <c r="AD1812" s="15" t="s">
        <v>9296</v>
      </c>
      <c r="AE1812" s="15" t="s">
        <v>9293</v>
      </c>
      <c r="AF1812" s="15" t="s">
        <v>511</v>
      </c>
      <c r="AG1812" s="15" t="s">
        <v>9301</v>
      </c>
    </row>
    <row r="1813" spans="1:33" x14ac:dyDescent="0.45">
      <c r="A1813" s="15">
        <v>1001806</v>
      </c>
      <c r="B1813" s="15" t="s">
        <v>26</v>
      </c>
      <c r="C1813" s="18">
        <v>201305422</v>
      </c>
      <c r="D1813" s="15">
        <v>1000</v>
      </c>
      <c r="E1813" s="15" t="s">
        <v>70</v>
      </c>
      <c r="F1813" s="15" t="s">
        <v>15253</v>
      </c>
      <c r="G1813" s="15" t="s">
        <v>29</v>
      </c>
      <c r="H1813" s="15" t="s">
        <v>1958</v>
      </c>
      <c r="I1813" s="15" t="s">
        <v>8547</v>
      </c>
      <c r="J1813" s="15" t="s">
        <v>8546</v>
      </c>
      <c r="K1813" s="15" t="s">
        <v>32</v>
      </c>
      <c r="L1813" s="15">
        <v>984841671</v>
      </c>
      <c r="M1813" s="15">
        <v>984841671</v>
      </c>
      <c r="N1813" s="15" t="s">
        <v>33</v>
      </c>
      <c r="O1813" s="15" t="s">
        <v>8548</v>
      </c>
      <c r="P1813" s="15">
        <v>27235</v>
      </c>
      <c r="Q1813" s="15" t="s">
        <v>35</v>
      </c>
      <c r="R1813" s="15" t="s">
        <v>36</v>
      </c>
      <c r="S1813" s="15" t="s">
        <v>1542</v>
      </c>
      <c r="T1813" s="15" t="s">
        <v>15355</v>
      </c>
      <c r="W1813" s="15" t="s">
        <v>8549</v>
      </c>
      <c r="X1813" s="15" t="s">
        <v>39</v>
      </c>
      <c r="Y1813" s="15">
        <v>0</v>
      </c>
      <c r="Z1813" s="15" t="s">
        <v>1125</v>
      </c>
      <c r="AA1813" s="15" t="s">
        <v>665</v>
      </c>
      <c r="AB1813" s="15">
        <v>44589</v>
      </c>
      <c r="AC1813" s="15" t="s">
        <v>9291</v>
      </c>
      <c r="AD1813" s="15" t="s">
        <v>9295</v>
      </c>
      <c r="AE1813" s="15" t="s">
        <v>9302</v>
      </c>
      <c r="AF1813" s="15" t="s">
        <v>5096</v>
      </c>
      <c r="AG1813" s="15" t="s">
        <v>9312</v>
      </c>
    </row>
    <row r="1814" spans="1:33" x14ac:dyDescent="0.45">
      <c r="A1814" s="15">
        <v>1001807</v>
      </c>
      <c r="B1814" s="15" t="s">
        <v>26</v>
      </c>
      <c r="C1814" s="18">
        <v>1720340528</v>
      </c>
      <c r="D1814" s="15">
        <v>900</v>
      </c>
      <c r="E1814" s="15" t="s">
        <v>70</v>
      </c>
      <c r="F1814" s="15" t="s">
        <v>15253</v>
      </c>
      <c r="G1814" s="15" t="s">
        <v>29</v>
      </c>
      <c r="H1814" s="15" t="s">
        <v>737</v>
      </c>
      <c r="I1814" s="15" t="s">
        <v>8551</v>
      </c>
      <c r="J1814" s="15" t="s">
        <v>8550</v>
      </c>
      <c r="K1814" s="15" t="s">
        <v>32</v>
      </c>
      <c r="L1814" s="15">
        <v>992886265</v>
      </c>
      <c r="M1814" s="15">
        <v>992886265</v>
      </c>
      <c r="N1814" s="15" t="s">
        <v>33</v>
      </c>
      <c r="O1814" s="15" t="s">
        <v>8552</v>
      </c>
      <c r="P1814" s="15">
        <v>32245</v>
      </c>
      <c r="Q1814" s="15" t="s">
        <v>35</v>
      </c>
      <c r="R1814" s="15" t="s">
        <v>59</v>
      </c>
      <c r="S1814" s="15" t="s">
        <v>3062</v>
      </c>
      <c r="T1814" s="15" t="s">
        <v>15359</v>
      </c>
      <c r="U1814" s="15" t="s">
        <v>8553</v>
      </c>
      <c r="V1814" s="15">
        <v>3952900</v>
      </c>
      <c r="W1814" s="15" t="s">
        <v>8554</v>
      </c>
      <c r="X1814" s="15" t="s">
        <v>39</v>
      </c>
      <c r="Y1814" s="15">
        <v>0</v>
      </c>
      <c r="Z1814" s="15" t="s">
        <v>2397</v>
      </c>
      <c r="AA1814" s="15" t="s">
        <v>1125</v>
      </c>
      <c r="AB1814" s="15">
        <v>44587</v>
      </c>
      <c r="AC1814" s="15" t="s">
        <v>9291</v>
      </c>
      <c r="AD1814" s="15" t="s">
        <v>9292</v>
      </c>
      <c r="AE1814" s="15" t="s">
        <v>9302</v>
      </c>
      <c r="AF1814" s="15" t="s">
        <v>5096</v>
      </c>
      <c r="AG1814" s="15" t="s">
        <v>9435</v>
      </c>
    </row>
    <row r="1815" spans="1:33" x14ac:dyDescent="0.45">
      <c r="A1815" s="15">
        <v>1001808</v>
      </c>
      <c r="B1815" s="15" t="s">
        <v>26</v>
      </c>
      <c r="C1815" s="18">
        <v>1719295873</v>
      </c>
      <c r="D1815" s="15">
        <v>950</v>
      </c>
      <c r="E1815" s="15" t="s">
        <v>70</v>
      </c>
      <c r="F1815" s="15" t="s">
        <v>15253</v>
      </c>
      <c r="G1815" s="15" t="s">
        <v>29</v>
      </c>
      <c r="H1815" s="15" t="s">
        <v>8556</v>
      </c>
      <c r="I1815" s="15" t="s">
        <v>8557</v>
      </c>
      <c r="J1815" s="15" t="s">
        <v>8555</v>
      </c>
      <c r="K1815" s="15" t="s">
        <v>32</v>
      </c>
      <c r="L1815" s="15">
        <v>980556191</v>
      </c>
      <c r="M1815" s="15">
        <v>980556191</v>
      </c>
      <c r="N1815" s="15" t="s">
        <v>8558</v>
      </c>
      <c r="O1815" s="15" t="s">
        <v>8559</v>
      </c>
      <c r="P1815" s="15">
        <v>32388</v>
      </c>
      <c r="Q1815" s="15" t="s">
        <v>35</v>
      </c>
      <c r="R1815" s="15" t="s">
        <v>36</v>
      </c>
      <c r="S1815" s="15" t="s">
        <v>1858</v>
      </c>
      <c r="T1815" s="15" t="s">
        <v>15306</v>
      </c>
      <c r="U1815" s="15" t="s">
        <v>8560</v>
      </c>
      <c r="W1815" s="15" t="s">
        <v>8561</v>
      </c>
      <c r="X1815" s="15" t="s">
        <v>97</v>
      </c>
      <c r="Y1815" s="15">
        <v>1</v>
      </c>
      <c r="Z1815" s="15" t="s">
        <v>1125</v>
      </c>
      <c r="AC1815" s="15" t="s">
        <v>9291</v>
      </c>
      <c r="AD1815" s="15" t="s">
        <v>9292</v>
      </c>
      <c r="AE1815" s="15" t="s">
        <v>9302</v>
      </c>
      <c r="AF1815" s="15" t="s">
        <v>5096</v>
      </c>
      <c r="AG1815" s="15" t="s">
        <v>9312</v>
      </c>
    </row>
    <row r="1816" spans="1:33" x14ac:dyDescent="0.45">
      <c r="A1816" s="15">
        <v>1001809</v>
      </c>
      <c r="B1816" s="15" t="s">
        <v>26</v>
      </c>
      <c r="C1816" s="18">
        <v>1705167995</v>
      </c>
      <c r="D1816" s="15">
        <v>0</v>
      </c>
      <c r="E1816" s="15" t="s">
        <v>70</v>
      </c>
      <c r="F1816" s="15" t="s">
        <v>15253</v>
      </c>
      <c r="G1816" s="15" t="s">
        <v>29</v>
      </c>
      <c r="H1816" s="15" t="s">
        <v>2134</v>
      </c>
      <c r="I1816" s="15" t="s">
        <v>8563</v>
      </c>
      <c r="J1816" s="15" t="s">
        <v>8562</v>
      </c>
      <c r="K1816" s="15" t="s">
        <v>32</v>
      </c>
      <c r="L1816" s="15">
        <v>983253474</v>
      </c>
      <c r="M1816" s="15">
        <v>983253474</v>
      </c>
      <c r="N1816" s="15" t="s">
        <v>33</v>
      </c>
      <c r="O1816" s="15" t="s">
        <v>8564</v>
      </c>
      <c r="P1816" s="15">
        <v>22122</v>
      </c>
      <c r="Q1816" s="15" t="s">
        <v>991</v>
      </c>
      <c r="R1816" s="15" t="s">
        <v>36</v>
      </c>
      <c r="S1816" s="15" t="s">
        <v>391</v>
      </c>
      <c r="T1816" s="15" t="s">
        <v>15325</v>
      </c>
      <c r="U1816" s="15" t="s">
        <v>33</v>
      </c>
      <c r="V1816" s="15">
        <v>983253474</v>
      </c>
      <c r="W1816" s="15" t="s">
        <v>8565</v>
      </c>
      <c r="X1816" s="15" t="s">
        <v>39</v>
      </c>
      <c r="Y1816" s="15">
        <v>0</v>
      </c>
      <c r="Z1816" s="15" t="s">
        <v>665</v>
      </c>
      <c r="AC1816" s="15" t="s">
        <v>9291</v>
      </c>
      <c r="AD1816" s="15" t="s">
        <v>9295</v>
      </c>
      <c r="AE1816" s="15" t="s">
        <v>9302</v>
      </c>
      <c r="AF1816" s="15" t="s">
        <v>5096</v>
      </c>
      <c r="AG1816" s="15" t="s">
        <v>9446</v>
      </c>
    </row>
    <row r="1817" spans="1:33" x14ac:dyDescent="0.45">
      <c r="A1817" s="15">
        <v>1001810</v>
      </c>
      <c r="B1817" s="15" t="s">
        <v>2683</v>
      </c>
      <c r="C1817" s="18">
        <v>1001810</v>
      </c>
      <c r="D1817" s="15">
        <v>2500</v>
      </c>
      <c r="E1817" s="15" t="s">
        <v>5769</v>
      </c>
      <c r="F1817" s="15" t="s">
        <v>15254</v>
      </c>
      <c r="G1817" s="15" t="s">
        <v>29</v>
      </c>
      <c r="H1817" s="15" t="s">
        <v>8566</v>
      </c>
      <c r="I1817" s="15" t="s">
        <v>8567</v>
      </c>
      <c r="J1817" s="15" t="s">
        <v>8568</v>
      </c>
      <c r="K1817" s="15" t="s">
        <v>32</v>
      </c>
      <c r="L1817" s="15">
        <v>979582466</v>
      </c>
      <c r="M1817" s="15">
        <v>979582466</v>
      </c>
      <c r="N1817" s="15" t="s">
        <v>8569</v>
      </c>
      <c r="O1817" s="15" t="s">
        <v>8570</v>
      </c>
      <c r="P1817" s="15">
        <v>35919</v>
      </c>
      <c r="Q1817" s="15" t="s">
        <v>35</v>
      </c>
      <c r="R1817" s="15" t="s">
        <v>59</v>
      </c>
      <c r="S1817" s="15" t="s">
        <v>8571</v>
      </c>
      <c r="T1817" s="15" t="s">
        <v>15353</v>
      </c>
      <c r="U1817" s="15" t="s">
        <v>1286</v>
      </c>
      <c r="V1817" s="15">
        <v>979582466</v>
      </c>
      <c r="W1817" s="15" t="s">
        <v>8572</v>
      </c>
      <c r="X1817" s="15" t="s">
        <v>97</v>
      </c>
      <c r="Y1817" s="15">
        <v>0</v>
      </c>
      <c r="Z1817" s="15" t="s">
        <v>46</v>
      </c>
      <c r="AA1817" s="15" t="s">
        <v>46</v>
      </c>
      <c r="AB1817" s="15">
        <v>44587</v>
      </c>
      <c r="AC1817" s="15" t="s">
        <v>9291</v>
      </c>
      <c r="AD1817" s="15" t="s">
        <v>9357</v>
      </c>
      <c r="AE1817" s="15" t="s">
        <v>9302</v>
      </c>
      <c r="AF1817" s="15" t="s">
        <v>5096</v>
      </c>
      <c r="AG1817" s="15" t="s">
        <v>9367</v>
      </c>
    </row>
    <row r="1818" spans="1:33" x14ac:dyDescent="0.45">
      <c r="A1818" s="15">
        <v>1001811</v>
      </c>
      <c r="B1818" s="15" t="s">
        <v>26</v>
      </c>
      <c r="C1818" s="18">
        <v>604421305</v>
      </c>
      <c r="D1818" s="15">
        <v>0</v>
      </c>
      <c r="E1818" s="15" t="s">
        <v>70</v>
      </c>
      <c r="F1818" s="15" t="s">
        <v>15253</v>
      </c>
      <c r="G1818" s="15" t="s">
        <v>29</v>
      </c>
      <c r="J1818" s="15" t="s">
        <v>2340</v>
      </c>
      <c r="Z1818" s="15" t="s">
        <v>74</v>
      </c>
      <c r="AC1818" s="15" t="s">
        <v>9291</v>
      </c>
      <c r="AD1818" s="15" t="s">
        <v>9357</v>
      </c>
      <c r="AE1818" s="15" t="s">
        <v>9293</v>
      </c>
      <c r="AF1818" s="15" t="s">
        <v>511</v>
      </c>
      <c r="AG1818" s="15" t="s">
        <v>9301</v>
      </c>
    </row>
    <row r="1819" spans="1:33" x14ac:dyDescent="0.45">
      <c r="A1819" s="15">
        <v>1001812</v>
      </c>
      <c r="B1819" s="15" t="s">
        <v>26</v>
      </c>
      <c r="C1819" s="18">
        <v>1704626058</v>
      </c>
      <c r="D1819" s="15">
        <v>0</v>
      </c>
      <c r="E1819" s="15" t="s">
        <v>70</v>
      </c>
      <c r="F1819" s="15" t="s">
        <v>15253</v>
      </c>
      <c r="G1819" s="15" t="s">
        <v>29</v>
      </c>
      <c r="H1819" s="15" t="s">
        <v>8574</v>
      </c>
      <c r="I1819" s="15" t="s">
        <v>8575</v>
      </c>
      <c r="J1819" s="15" t="s">
        <v>8573</v>
      </c>
      <c r="K1819" s="15" t="s">
        <v>32</v>
      </c>
      <c r="L1819" s="15">
        <v>996684865</v>
      </c>
      <c r="M1819" s="15">
        <v>3461810413</v>
      </c>
      <c r="N1819" s="15" t="s">
        <v>8576</v>
      </c>
      <c r="O1819" s="15" t="s">
        <v>8577</v>
      </c>
      <c r="P1819" s="15">
        <v>21272</v>
      </c>
      <c r="Q1819" s="15" t="s">
        <v>409</v>
      </c>
      <c r="R1819" s="15" t="s">
        <v>36</v>
      </c>
      <c r="S1819" s="15" t="s">
        <v>160</v>
      </c>
      <c r="T1819" s="15" t="s">
        <v>15307</v>
      </c>
      <c r="U1819" s="15" t="s">
        <v>33</v>
      </c>
      <c r="V1819" s="15" t="s">
        <v>33</v>
      </c>
      <c r="W1819" s="15" t="s">
        <v>34</v>
      </c>
      <c r="X1819" s="15" t="s">
        <v>39</v>
      </c>
      <c r="Y1819" s="15">
        <v>0</v>
      </c>
      <c r="Z1819" s="15" t="s">
        <v>665</v>
      </c>
      <c r="AC1819" s="15" t="s">
        <v>9291</v>
      </c>
      <c r="AD1819" s="15" t="s">
        <v>9295</v>
      </c>
      <c r="AE1819" s="15" t="s">
        <v>9351</v>
      </c>
      <c r="AF1819" s="15" t="s">
        <v>9360</v>
      </c>
      <c r="AG1819" s="15" t="s">
        <v>9586</v>
      </c>
    </row>
    <row r="1820" spans="1:33" x14ac:dyDescent="0.45">
      <c r="A1820" s="15">
        <v>1001813</v>
      </c>
      <c r="B1820" s="15" t="s">
        <v>26</v>
      </c>
      <c r="C1820" s="18">
        <v>1706883699</v>
      </c>
      <c r="D1820" s="15">
        <v>800</v>
      </c>
      <c r="E1820" s="15" t="s">
        <v>70</v>
      </c>
      <c r="F1820" s="15" t="s">
        <v>15253</v>
      </c>
      <c r="G1820" s="15" t="s">
        <v>29</v>
      </c>
      <c r="H1820" s="15" t="s">
        <v>8579</v>
      </c>
      <c r="I1820" s="15" t="s">
        <v>8580</v>
      </c>
      <c r="J1820" s="15" t="s">
        <v>8578</v>
      </c>
      <c r="K1820" s="15" t="s">
        <v>32</v>
      </c>
      <c r="L1820" s="15">
        <v>987933045</v>
      </c>
      <c r="M1820" s="15">
        <v>987933045</v>
      </c>
      <c r="N1820" s="15" t="s">
        <v>33</v>
      </c>
      <c r="O1820" s="15" t="s">
        <v>8581</v>
      </c>
      <c r="P1820" s="15">
        <v>23570</v>
      </c>
      <c r="Q1820" s="15" t="s">
        <v>35</v>
      </c>
      <c r="R1820" s="15" t="s">
        <v>59</v>
      </c>
      <c r="S1820" s="15" t="s">
        <v>244</v>
      </c>
      <c r="T1820" s="15" t="s">
        <v>15349</v>
      </c>
      <c r="U1820" s="15" t="s">
        <v>8582</v>
      </c>
      <c r="V1820" s="15">
        <v>987933045</v>
      </c>
      <c r="W1820" s="15" t="s">
        <v>8583</v>
      </c>
      <c r="X1820" s="15" t="s">
        <v>39</v>
      </c>
      <c r="Y1820" s="15">
        <v>0</v>
      </c>
      <c r="Z1820" s="15" t="s">
        <v>665</v>
      </c>
      <c r="AA1820" s="15" t="s">
        <v>665</v>
      </c>
      <c r="AB1820" s="15">
        <v>44588</v>
      </c>
      <c r="AC1820" s="15" t="s">
        <v>9291</v>
      </c>
      <c r="AD1820" s="15" t="s">
        <v>9292</v>
      </c>
      <c r="AE1820" s="15" t="s">
        <v>9302</v>
      </c>
      <c r="AF1820" s="15" t="s">
        <v>5096</v>
      </c>
      <c r="AG1820" s="15" t="s">
        <v>9391</v>
      </c>
    </row>
    <row r="1821" spans="1:33" x14ac:dyDescent="0.45">
      <c r="A1821" s="15">
        <v>1001814</v>
      </c>
      <c r="B1821" s="15" t="s">
        <v>26</v>
      </c>
      <c r="C1821" s="18">
        <v>1728471200</v>
      </c>
      <c r="D1821" s="15">
        <v>700</v>
      </c>
      <c r="E1821" s="15" t="s">
        <v>70</v>
      </c>
      <c r="F1821" s="15" t="s">
        <v>15253</v>
      </c>
      <c r="G1821" s="15" t="s">
        <v>29</v>
      </c>
      <c r="H1821" s="15" t="s">
        <v>8585</v>
      </c>
      <c r="I1821" s="15" t="s">
        <v>1510</v>
      </c>
      <c r="J1821" s="15" t="s">
        <v>8584</v>
      </c>
      <c r="K1821" s="15" t="s">
        <v>32</v>
      </c>
      <c r="L1821" s="15">
        <v>994086600</v>
      </c>
      <c r="M1821" s="15">
        <v>994086600</v>
      </c>
      <c r="N1821" s="15" t="s">
        <v>8586</v>
      </c>
      <c r="O1821" s="15" t="s">
        <v>8587</v>
      </c>
      <c r="P1821" s="15">
        <v>37301</v>
      </c>
      <c r="Q1821" s="15" t="s">
        <v>35</v>
      </c>
      <c r="R1821" s="15" t="s">
        <v>59</v>
      </c>
      <c r="S1821" s="15" t="s">
        <v>2480</v>
      </c>
      <c r="T1821" s="15" t="s">
        <v>15338</v>
      </c>
      <c r="W1821" s="15" t="s">
        <v>8588</v>
      </c>
      <c r="X1821" s="15" t="s">
        <v>97</v>
      </c>
      <c r="Y1821" s="15">
        <v>0</v>
      </c>
      <c r="Z1821" s="15" t="s">
        <v>1125</v>
      </c>
      <c r="AC1821" s="15" t="s">
        <v>9291</v>
      </c>
      <c r="AD1821" s="15" t="s">
        <v>9295</v>
      </c>
      <c r="AE1821" s="15" t="s">
        <v>9302</v>
      </c>
      <c r="AF1821" s="15" t="s">
        <v>5096</v>
      </c>
      <c r="AG1821" s="15" t="s">
        <v>9446</v>
      </c>
    </row>
    <row r="1822" spans="1:33" x14ac:dyDescent="0.45">
      <c r="A1822" s="15">
        <v>1001815</v>
      </c>
      <c r="B1822" s="15" t="s">
        <v>26</v>
      </c>
      <c r="C1822" s="18">
        <v>601773484</v>
      </c>
      <c r="D1822" s="15">
        <v>4900</v>
      </c>
      <c r="E1822" s="15" t="s">
        <v>70</v>
      </c>
      <c r="F1822" s="15" t="s">
        <v>15253</v>
      </c>
      <c r="G1822" s="15" t="s">
        <v>29</v>
      </c>
      <c r="H1822" s="15" t="s">
        <v>8590</v>
      </c>
      <c r="I1822" s="15" t="s">
        <v>8591</v>
      </c>
      <c r="J1822" s="15" t="s">
        <v>8589</v>
      </c>
      <c r="K1822" s="15" t="s">
        <v>32</v>
      </c>
      <c r="L1822" s="15">
        <v>2967016</v>
      </c>
      <c r="M1822" s="15">
        <v>989861999</v>
      </c>
      <c r="N1822" s="15" t="s">
        <v>33</v>
      </c>
      <c r="O1822" s="15" t="s">
        <v>8592</v>
      </c>
      <c r="P1822" s="15">
        <v>22880</v>
      </c>
      <c r="Q1822" s="15" t="s">
        <v>35</v>
      </c>
      <c r="R1822" s="15" t="s">
        <v>36</v>
      </c>
      <c r="S1822" s="15" t="s">
        <v>348</v>
      </c>
      <c r="T1822" s="15" t="s">
        <v>15325</v>
      </c>
      <c r="U1822" s="15" t="s">
        <v>8593</v>
      </c>
      <c r="W1822" s="15" t="s">
        <v>8594</v>
      </c>
      <c r="X1822" s="15" t="s">
        <v>39</v>
      </c>
      <c r="Y1822" s="15">
        <v>0</v>
      </c>
      <c r="Z1822" s="15" t="s">
        <v>74</v>
      </c>
      <c r="AA1822" s="15" t="s">
        <v>74</v>
      </c>
      <c r="AB1822" s="15">
        <v>44624</v>
      </c>
      <c r="AC1822" s="15" t="s">
        <v>9291</v>
      </c>
      <c r="AD1822" s="15" t="s">
        <v>9292</v>
      </c>
      <c r="AE1822" s="15" t="s">
        <v>9293</v>
      </c>
      <c r="AF1822" s="15" t="s">
        <v>9297</v>
      </c>
      <c r="AG1822" s="15" t="s">
        <v>9298</v>
      </c>
    </row>
    <row r="1823" spans="1:33" x14ac:dyDescent="0.45">
      <c r="A1823" s="15">
        <v>1001816</v>
      </c>
      <c r="B1823" s="15" t="s">
        <v>26</v>
      </c>
      <c r="C1823" s="18">
        <v>604280362</v>
      </c>
      <c r="D1823" s="15">
        <v>1200</v>
      </c>
      <c r="E1823" s="15" t="s">
        <v>28</v>
      </c>
      <c r="F1823" s="15" t="s">
        <v>15253</v>
      </c>
      <c r="G1823" s="15" t="s">
        <v>29</v>
      </c>
      <c r="H1823" s="15" t="s">
        <v>8596</v>
      </c>
      <c r="I1823" s="15" t="s">
        <v>8597</v>
      </c>
      <c r="J1823" s="15" t="s">
        <v>8595</v>
      </c>
      <c r="K1823" s="15" t="s">
        <v>32</v>
      </c>
      <c r="L1823" s="15">
        <v>993794717</v>
      </c>
      <c r="M1823" s="15">
        <v>993794717</v>
      </c>
      <c r="N1823" s="15" t="s">
        <v>33</v>
      </c>
      <c r="O1823" s="15" t="s">
        <v>8598</v>
      </c>
      <c r="P1823" s="15">
        <v>31045</v>
      </c>
      <c r="Q1823" s="15" t="s">
        <v>35</v>
      </c>
      <c r="R1823" s="15" t="s">
        <v>36</v>
      </c>
      <c r="S1823" s="15" t="s">
        <v>244</v>
      </c>
      <c r="T1823" s="15" t="s">
        <v>15349</v>
      </c>
      <c r="W1823" s="15" t="s">
        <v>8599</v>
      </c>
      <c r="X1823" s="15" t="s">
        <v>39</v>
      </c>
      <c r="Y1823" s="15">
        <v>0</v>
      </c>
      <c r="Z1823" s="15" t="s">
        <v>74</v>
      </c>
      <c r="AC1823" s="15" t="s">
        <v>9291</v>
      </c>
      <c r="AD1823" s="15" t="s">
        <v>9292</v>
      </c>
      <c r="AE1823" s="15" t="s">
        <v>9293</v>
      </c>
      <c r="AF1823" s="15" t="s">
        <v>511</v>
      </c>
      <c r="AG1823" s="15" t="s">
        <v>9494</v>
      </c>
    </row>
    <row r="1824" spans="1:33" x14ac:dyDescent="0.45">
      <c r="A1824" s="15">
        <v>1001817</v>
      </c>
      <c r="B1824" s="15" t="s">
        <v>26</v>
      </c>
      <c r="C1824" s="18">
        <v>606132777</v>
      </c>
      <c r="D1824" s="15">
        <v>425</v>
      </c>
      <c r="E1824" s="15" t="s">
        <v>28</v>
      </c>
      <c r="F1824" s="15" t="s">
        <v>15253</v>
      </c>
      <c r="G1824" s="15" t="s">
        <v>29</v>
      </c>
      <c r="H1824" s="15" t="s">
        <v>8601</v>
      </c>
      <c r="I1824" s="15" t="s">
        <v>5246</v>
      </c>
      <c r="J1824" s="15" t="s">
        <v>8600</v>
      </c>
      <c r="K1824" s="15" t="s">
        <v>32</v>
      </c>
      <c r="L1824" s="15">
        <v>980905901</v>
      </c>
      <c r="M1824" s="15">
        <v>980905901</v>
      </c>
      <c r="N1824" s="15" t="s">
        <v>8602</v>
      </c>
      <c r="O1824" s="15" t="s">
        <v>8603</v>
      </c>
      <c r="P1824" s="15">
        <v>34127</v>
      </c>
      <c r="Q1824" s="15" t="s">
        <v>35</v>
      </c>
      <c r="R1824" s="15" t="s">
        <v>36</v>
      </c>
      <c r="S1824" s="15" t="s">
        <v>79</v>
      </c>
      <c r="T1824" s="15" t="s">
        <v>79</v>
      </c>
      <c r="W1824" s="15" t="s">
        <v>8604</v>
      </c>
      <c r="X1824" s="15" t="s">
        <v>97</v>
      </c>
      <c r="Y1824" s="15">
        <v>1</v>
      </c>
      <c r="Z1824" s="15" t="s">
        <v>74</v>
      </c>
      <c r="AC1824" s="15" t="s">
        <v>9291</v>
      </c>
      <c r="AD1824" s="15" t="s">
        <v>9296</v>
      </c>
      <c r="AE1824" s="15" t="s">
        <v>9293</v>
      </c>
      <c r="AF1824" s="15" t="s">
        <v>511</v>
      </c>
      <c r="AG1824" s="15" t="s">
        <v>9347</v>
      </c>
    </row>
    <row r="1825" spans="1:33" x14ac:dyDescent="0.45">
      <c r="A1825" s="15">
        <v>1001818</v>
      </c>
      <c r="B1825" s="15" t="s">
        <v>26</v>
      </c>
      <c r="C1825" s="18">
        <v>604064279</v>
      </c>
      <c r="D1825" s="15">
        <v>3000</v>
      </c>
      <c r="E1825" s="15" t="s">
        <v>70</v>
      </c>
      <c r="F1825" s="15" t="s">
        <v>15253</v>
      </c>
      <c r="G1825" s="15" t="s">
        <v>29</v>
      </c>
      <c r="H1825" s="15" t="s">
        <v>8606</v>
      </c>
      <c r="I1825" s="15" t="s">
        <v>8607</v>
      </c>
      <c r="J1825" s="15" t="s">
        <v>8605</v>
      </c>
      <c r="K1825" s="15" t="s">
        <v>32</v>
      </c>
      <c r="L1825" s="15">
        <v>2627195</v>
      </c>
      <c r="M1825" s="15">
        <v>961931685</v>
      </c>
      <c r="N1825" s="15" t="s">
        <v>8608</v>
      </c>
      <c r="O1825" s="15" t="s">
        <v>8609</v>
      </c>
      <c r="P1825" s="15">
        <v>33369</v>
      </c>
      <c r="Q1825" s="15" t="s">
        <v>35</v>
      </c>
      <c r="R1825" s="15" t="s">
        <v>36</v>
      </c>
      <c r="S1825" s="15" t="s">
        <v>279</v>
      </c>
      <c r="T1825" s="15" t="s">
        <v>15324</v>
      </c>
      <c r="W1825" s="15" t="s">
        <v>8610</v>
      </c>
      <c r="X1825" s="15" t="s">
        <v>97</v>
      </c>
      <c r="Y1825" s="15">
        <v>0</v>
      </c>
      <c r="Z1825" s="15" t="s">
        <v>74</v>
      </c>
      <c r="AA1825" s="15" t="s">
        <v>74</v>
      </c>
      <c r="AB1825" s="15">
        <v>44589</v>
      </c>
      <c r="AC1825" s="15" t="s">
        <v>9291</v>
      </c>
      <c r="AD1825" s="15" t="s">
        <v>9292</v>
      </c>
      <c r="AE1825" s="15" t="s">
        <v>9293</v>
      </c>
      <c r="AF1825" s="15" t="s">
        <v>511</v>
      </c>
      <c r="AG1825" s="15" t="s">
        <v>9301</v>
      </c>
    </row>
    <row r="1826" spans="1:33" x14ac:dyDescent="0.45">
      <c r="A1826" s="15">
        <v>1001819</v>
      </c>
      <c r="B1826" s="15" t="s">
        <v>26</v>
      </c>
      <c r="C1826" s="18">
        <v>605563923</v>
      </c>
      <c r="D1826" s="15">
        <v>500</v>
      </c>
      <c r="E1826" s="15" t="s">
        <v>70</v>
      </c>
      <c r="F1826" s="15" t="s">
        <v>15253</v>
      </c>
      <c r="G1826" s="15" t="s">
        <v>29</v>
      </c>
      <c r="H1826" s="15" t="s">
        <v>8612</v>
      </c>
      <c r="I1826" s="15" t="s">
        <v>8613</v>
      </c>
      <c r="J1826" s="15" t="s">
        <v>8611</v>
      </c>
      <c r="K1826" s="15" t="s">
        <v>32</v>
      </c>
      <c r="L1826" s="15">
        <v>2303641</v>
      </c>
      <c r="M1826" s="15">
        <v>988976240</v>
      </c>
      <c r="N1826" s="15" t="s">
        <v>8614</v>
      </c>
      <c r="O1826" s="15" t="s">
        <v>8615</v>
      </c>
      <c r="P1826" s="15">
        <v>37553</v>
      </c>
      <c r="Q1826" s="15" t="s">
        <v>35</v>
      </c>
      <c r="R1826" s="15" t="s">
        <v>59</v>
      </c>
      <c r="S1826" s="15" t="s">
        <v>51</v>
      </c>
      <c r="T1826" s="15" t="s">
        <v>51</v>
      </c>
      <c r="U1826" s="15" t="s">
        <v>8616</v>
      </c>
      <c r="W1826" s="15" t="s">
        <v>8617</v>
      </c>
      <c r="X1826" s="15" t="s">
        <v>39</v>
      </c>
      <c r="Y1826" s="15">
        <v>0</v>
      </c>
      <c r="Z1826" s="15" t="s">
        <v>74</v>
      </c>
      <c r="AA1826" s="15" t="s">
        <v>74</v>
      </c>
      <c r="AB1826" s="15">
        <v>44593</v>
      </c>
      <c r="AC1826" s="15" t="s">
        <v>9291</v>
      </c>
      <c r="AD1826" s="15" t="s">
        <v>9292</v>
      </c>
      <c r="AE1826" s="15" t="s">
        <v>9293</v>
      </c>
      <c r="AF1826" s="15" t="s">
        <v>511</v>
      </c>
      <c r="AG1826" s="15" t="s">
        <v>9304</v>
      </c>
    </row>
    <row r="1827" spans="1:33" x14ac:dyDescent="0.45">
      <c r="A1827" s="15">
        <v>1001820</v>
      </c>
      <c r="B1827" s="15" t="s">
        <v>26</v>
      </c>
      <c r="C1827" s="18">
        <v>1720415692</v>
      </c>
      <c r="D1827" s="15">
        <v>600</v>
      </c>
      <c r="E1827" s="15" t="s">
        <v>70</v>
      </c>
      <c r="F1827" s="15" t="s">
        <v>15253</v>
      </c>
      <c r="G1827" s="15" t="s">
        <v>29</v>
      </c>
      <c r="H1827" s="15" t="s">
        <v>8619</v>
      </c>
      <c r="I1827" s="15" t="s">
        <v>8620</v>
      </c>
      <c r="J1827" s="15" t="s">
        <v>8618</v>
      </c>
      <c r="K1827" s="15" t="s">
        <v>32</v>
      </c>
      <c r="L1827" s="15">
        <v>992773822</v>
      </c>
      <c r="M1827" s="15">
        <v>992642944</v>
      </c>
      <c r="N1827" s="15" t="s">
        <v>8621</v>
      </c>
      <c r="O1827" s="15" t="s">
        <v>8622</v>
      </c>
      <c r="P1827" s="15">
        <v>30622</v>
      </c>
      <c r="Q1827" s="15" t="s">
        <v>58</v>
      </c>
      <c r="R1827" s="15" t="s">
        <v>59</v>
      </c>
      <c r="S1827" s="15" t="s">
        <v>79</v>
      </c>
      <c r="T1827" s="15" t="s">
        <v>79</v>
      </c>
      <c r="U1827" s="15" t="s">
        <v>8623</v>
      </c>
      <c r="V1827" s="15">
        <v>992773822</v>
      </c>
      <c r="W1827" s="15" t="s">
        <v>8624</v>
      </c>
      <c r="X1827" s="15" t="s">
        <v>97</v>
      </c>
      <c r="Y1827" s="15">
        <v>3</v>
      </c>
      <c r="Z1827" s="15" t="s">
        <v>8625</v>
      </c>
      <c r="AA1827" s="15" t="s">
        <v>665</v>
      </c>
      <c r="AB1827" s="15">
        <v>44601</v>
      </c>
      <c r="AC1827" s="15" t="s">
        <v>9291</v>
      </c>
      <c r="AD1827" s="15" t="s">
        <v>9295</v>
      </c>
      <c r="AE1827" s="15" t="s">
        <v>9302</v>
      </c>
      <c r="AF1827" s="15" t="s">
        <v>5096</v>
      </c>
      <c r="AG1827" s="15" t="s">
        <v>9446</v>
      </c>
    </row>
    <row r="1828" spans="1:33" x14ac:dyDescent="0.45">
      <c r="A1828" s="15">
        <v>1001821</v>
      </c>
      <c r="B1828" s="15" t="s">
        <v>26</v>
      </c>
      <c r="C1828" s="18">
        <v>602350209</v>
      </c>
      <c r="D1828" s="15">
        <v>500</v>
      </c>
      <c r="E1828" s="15" t="s">
        <v>28</v>
      </c>
      <c r="F1828" s="15" t="s">
        <v>15253</v>
      </c>
      <c r="G1828" s="15" t="s">
        <v>29</v>
      </c>
      <c r="H1828" s="15" t="s">
        <v>1050</v>
      </c>
      <c r="I1828" s="15" t="s">
        <v>8627</v>
      </c>
      <c r="J1828" s="15" t="s">
        <v>8626</v>
      </c>
      <c r="K1828" s="15" t="s">
        <v>32</v>
      </c>
      <c r="L1828" s="15">
        <v>967247225</v>
      </c>
      <c r="M1828" s="15">
        <v>967247225</v>
      </c>
      <c r="N1828" s="15" t="s">
        <v>33</v>
      </c>
      <c r="O1828" s="15" t="s">
        <v>8628</v>
      </c>
      <c r="P1828" s="15">
        <v>24806</v>
      </c>
      <c r="Q1828" s="15" t="s">
        <v>58</v>
      </c>
      <c r="R1828" s="15" t="s">
        <v>36</v>
      </c>
      <c r="S1828" s="15" t="s">
        <v>1154</v>
      </c>
      <c r="T1828" s="15" t="s">
        <v>15308</v>
      </c>
      <c r="W1828" s="15" t="s">
        <v>8629</v>
      </c>
      <c r="X1828" s="15" t="s">
        <v>97</v>
      </c>
      <c r="Y1828" s="15">
        <v>0</v>
      </c>
      <c r="Z1828" s="15" t="s">
        <v>74</v>
      </c>
      <c r="AC1828" s="15" t="s">
        <v>9291</v>
      </c>
      <c r="AD1828" s="15" t="s">
        <v>9295</v>
      </c>
      <c r="AE1828" s="15" t="s">
        <v>9293</v>
      </c>
      <c r="AF1828" s="15" t="s">
        <v>511</v>
      </c>
      <c r="AG1828" s="15" t="s">
        <v>9347</v>
      </c>
    </row>
    <row r="1829" spans="1:33" x14ac:dyDescent="0.45">
      <c r="A1829" s="15">
        <v>1001822</v>
      </c>
      <c r="B1829" s="15" t="s">
        <v>26</v>
      </c>
      <c r="C1829" s="18">
        <v>1705436952</v>
      </c>
      <c r="D1829" s="15">
        <v>850</v>
      </c>
      <c r="E1829" s="15" t="s">
        <v>70</v>
      </c>
      <c r="F1829" s="15" t="s">
        <v>15253</v>
      </c>
      <c r="G1829" s="15" t="s">
        <v>29</v>
      </c>
      <c r="H1829" s="15" t="s">
        <v>8631</v>
      </c>
      <c r="I1829" s="15" t="s">
        <v>8632</v>
      </c>
      <c r="J1829" s="15" t="s">
        <v>8630</v>
      </c>
      <c r="K1829" s="15" t="s">
        <v>32</v>
      </c>
      <c r="L1829" s="15">
        <v>983817549</v>
      </c>
      <c r="M1829" s="15">
        <v>983817549</v>
      </c>
      <c r="N1829" s="15" t="s">
        <v>8633</v>
      </c>
      <c r="O1829" s="15" t="s">
        <v>8634</v>
      </c>
      <c r="P1829" s="15">
        <v>21271</v>
      </c>
      <c r="Q1829" s="15" t="s">
        <v>58</v>
      </c>
      <c r="R1829" s="15" t="s">
        <v>36</v>
      </c>
      <c r="S1829" s="15" t="s">
        <v>8635</v>
      </c>
      <c r="T1829" s="15" t="s">
        <v>15362</v>
      </c>
      <c r="W1829" s="15" t="s">
        <v>8636</v>
      </c>
      <c r="X1829" s="15" t="s">
        <v>97</v>
      </c>
      <c r="Y1829" s="15">
        <v>0</v>
      </c>
      <c r="Z1829" s="15" t="s">
        <v>1125</v>
      </c>
      <c r="AC1829" s="15" t="s">
        <v>9291</v>
      </c>
      <c r="AD1829" s="15" t="s">
        <v>9292</v>
      </c>
      <c r="AE1829" s="15" t="s">
        <v>9302</v>
      </c>
      <c r="AF1829" s="15" t="s">
        <v>5096</v>
      </c>
      <c r="AG1829" s="15" t="s">
        <v>9312</v>
      </c>
    </row>
    <row r="1830" spans="1:33" x14ac:dyDescent="0.45">
      <c r="A1830" s="15">
        <v>1001823</v>
      </c>
      <c r="B1830" s="15" t="s">
        <v>26</v>
      </c>
      <c r="C1830" s="18">
        <v>603839598</v>
      </c>
      <c r="D1830" s="15">
        <v>0</v>
      </c>
      <c r="E1830" s="15" t="s">
        <v>70</v>
      </c>
      <c r="F1830" s="15" t="s">
        <v>15253</v>
      </c>
      <c r="G1830" s="15" t="s">
        <v>29</v>
      </c>
      <c r="H1830" s="15" t="s">
        <v>8638</v>
      </c>
      <c r="I1830" s="15" t="s">
        <v>8639</v>
      </c>
      <c r="J1830" s="15" t="s">
        <v>8637</v>
      </c>
      <c r="K1830" s="15" t="s">
        <v>32</v>
      </c>
      <c r="L1830" s="15">
        <v>32947752</v>
      </c>
      <c r="M1830" s="15">
        <v>979890500</v>
      </c>
      <c r="N1830" s="15" t="s">
        <v>8640</v>
      </c>
      <c r="O1830" s="15" t="s">
        <v>8641</v>
      </c>
      <c r="P1830" s="15">
        <v>30031</v>
      </c>
      <c r="Q1830" s="15" t="s">
        <v>35</v>
      </c>
      <c r="R1830" s="15" t="s">
        <v>36</v>
      </c>
      <c r="S1830" s="15" t="s">
        <v>79</v>
      </c>
      <c r="T1830" s="15" t="s">
        <v>79</v>
      </c>
      <c r="U1830" s="15" t="s">
        <v>8642</v>
      </c>
      <c r="W1830" s="15" t="s">
        <v>8643</v>
      </c>
      <c r="X1830" s="15" t="s">
        <v>97</v>
      </c>
      <c r="Y1830" s="15">
        <v>3</v>
      </c>
      <c r="Z1830" s="15" t="s">
        <v>74</v>
      </c>
      <c r="AC1830" s="15" t="s">
        <v>9291</v>
      </c>
      <c r="AD1830" s="15" t="s">
        <v>9349</v>
      </c>
      <c r="AE1830" s="15" t="s">
        <v>9293</v>
      </c>
      <c r="AF1830" s="15" t="s">
        <v>511</v>
      </c>
      <c r="AG1830" s="15" t="s">
        <v>9304</v>
      </c>
    </row>
    <row r="1831" spans="1:33" x14ac:dyDescent="0.45">
      <c r="A1831" s="15">
        <v>1001824</v>
      </c>
      <c r="B1831" s="15" t="s">
        <v>26</v>
      </c>
      <c r="C1831" s="18">
        <v>1709483299</v>
      </c>
      <c r="D1831" s="15">
        <v>300</v>
      </c>
      <c r="E1831" s="15" t="s">
        <v>70</v>
      </c>
      <c r="F1831" s="15" t="s">
        <v>15253</v>
      </c>
      <c r="G1831" s="15" t="s">
        <v>29</v>
      </c>
      <c r="H1831" s="15" t="s">
        <v>8645</v>
      </c>
      <c r="I1831" s="15" t="s">
        <v>8646</v>
      </c>
      <c r="J1831" s="15" t="s">
        <v>8644</v>
      </c>
      <c r="K1831" s="15" t="s">
        <v>32</v>
      </c>
      <c r="L1831" s="15">
        <v>993229447</v>
      </c>
      <c r="M1831" s="15">
        <v>993229447</v>
      </c>
      <c r="N1831" s="15" t="s">
        <v>33</v>
      </c>
      <c r="O1831" s="15" t="s">
        <v>8647</v>
      </c>
      <c r="P1831" s="15">
        <v>21839</v>
      </c>
      <c r="Q1831" s="15" t="s">
        <v>35</v>
      </c>
      <c r="R1831" s="15" t="s">
        <v>36</v>
      </c>
      <c r="S1831" s="15" t="s">
        <v>8648</v>
      </c>
      <c r="T1831" s="15" t="s">
        <v>15324</v>
      </c>
      <c r="W1831" s="15" t="s">
        <v>8649</v>
      </c>
      <c r="X1831" s="15" t="s">
        <v>97</v>
      </c>
      <c r="Y1831" s="15">
        <v>0</v>
      </c>
      <c r="Z1831" s="15" t="s">
        <v>1125</v>
      </c>
      <c r="AC1831" s="15" t="s">
        <v>9291</v>
      </c>
      <c r="AD1831" s="15" t="s">
        <v>9295</v>
      </c>
      <c r="AE1831" s="15" t="s">
        <v>9302</v>
      </c>
      <c r="AF1831" s="15" t="s">
        <v>5096</v>
      </c>
      <c r="AG1831" s="15" t="s">
        <v>9495</v>
      </c>
    </row>
    <row r="1832" spans="1:33" x14ac:dyDescent="0.45">
      <c r="A1832" s="15">
        <v>1001825</v>
      </c>
      <c r="B1832" s="15" t="s">
        <v>26</v>
      </c>
      <c r="C1832" s="18">
        <v>1708929656</v>
      </c>
      <c r="D1832" s="15">
        <v>0</v>
      </c>
      <c r="E1832" s="15" t="s">
        <v>70</v>
      </c>
      <c r="F1832" s="15" t="s">
        <v>15253</v>
      </c>
      <c r="G1832" s="15" t="s">
        <v>29</v>
      </c>
      <c r="H1832" s="15" t="s">
        <v>8651</v>
      </c>
      <c r="I1832" s="15" t="s">
        <v>8652</v>
      </c>
      <c r="J1832" s="15" t="s">
        <v>8650</v>
      </c>
      <c r="K1832" s="15" t="s">
        <v>32</v>
      </c>
      <c r="L1832" s="15" t="s">
        <v>33</v>
      </c>
      <c r="M1832" s="15" t="s">
        <v>33</v>
      </c>
      <c r="N1832" s="15" t="s">
        <v>33</v>
      </c>
      <c r="O1832" s="15" t="s">
        <v>34</v>
      </c>
      <c r="P1832" s="15">
        <v>24689</v>
      </c>
      <c r="Q1832" s="15" t="s">
        <v>991</v>
      </c>
      <c r="R1832" s="15" t="s">
        <v>36</v>
      </c>
      <c r="S1832" s="15" t="s">
        <v>248</v>
      </c>
      <c r="T1832" s="15" t="s">
        <v>15325</v>
      </c>
      <c r="W1832" s="15" t="s">
        <v>34</v>
      </c>
      <c r="X1832" s="15" t="s">
        <v>39</v>
      </c>
      <c r="Y1832" s="15">
        <v>0</v>
      </c>
      <c r="Z1832" s="15" t="s">
        <v>665</v>
      </c>
      <c r="AC1832" s="15" t="s">
        <v>9291</v>
      </c>
      <c r="AD1832" s="15" t="s">
        <v>9295</v>
      </c>
      <c r="AE1832" s="15" t="s">
        <v>9302</v>
      </c>
      <c r="AF1832" s="15" t="s">
        <v>5096</v>
      </c>
      <c r="AG1832" s="15" t="s">
        <v>9426</v>
      </c>
    </row>
    <row r="1833" spans="1:33" x14ac:dyDescent="0.45">
      <c r="A1833" s="15">
        <v>1001826</v>
      </c>
      <c r="B1833" s="15" t="s">
        <v>26</v>
      </c>
      <c r="C1833" s="18">
        <v>803255801</v>
      </c>
      <c r="D1833" s="15">
        <v>1200</v>
      </c>
      <c r="E1833" s="15" t="s">
        <v>70</v>
      </c>
      <c r="F1833" s="15" t="s">
        <v>15253</v>
      </c>
      <c r="G1833" s="15" t="s">
        <v>29</v>
      </c>
      <c r="H1833" s="15" t="s">
        <v>8654</v>
      </c>
      <c r="I1833" s="15" t="s">
        <v>8655</v>
      </c>
      <c r="J1833" s="15" t="s">
        <v>8653</v>
      </c>
      <c r="K1833" s="15" t="s">
        <v>32</v>
      </c>
      <c r="L1833" s="15">
        <v>959146064</v>
      </c>
      <c r="M1833" s="15">
        <v>959146064</v>
      </c>
      <c r="N1833" s="15" t="s">
        <v>8656</v>
      </c>
      <c r="O1833" s="15" t="s">
        <v>8657</v>
      </c>
      <c r="P1833" s="15">
        <v>32328</v>
      </c>
      <c r="Q1833" s="15" t="s">
        <v>35</v>
      </c>
      <c r="R1833" s="15" t="s">
        <v>36</v>
      </c>
      <c r="S1833" s="15" t="s">
        <v>1980</v>
      </c>
      <c r="T1833" s="15" t="s">
        <v>15344</v>
      </c>
      <c r="U1833" s="15" t="s">
        <v>8658</v>
      </c>
      <c r="V1833" s="15">
        <v>959146064</v>
      </c>
      <c r="W1833" s="15" t="s">
        <v>8659</v>
      </c>
      <c r="X1833" s="15" t="s">
        <v>39</v>
      </c>
      <c r="Y1833" s="15">
        <v>1</v>
      </c>
      <c r="Z1833" s="15" t="s">
        <v>665</v>
      </c>
      <c r="AA1833" s="15" t="s">
        <v>665</v>
      </c>
      <c r="AB1833" s="15">
        <v>44601</v>
      </c>
      <c r="AC1833" s="15" t="s">
        <v>9291</v>
      </c>
      <c r="AD1833" s="15" t="s">
        <v>9292</v>
      </c>
      <c r="AE1833" s="15" t="s">
        <v>9469</v>
      </c>
      <c r="AF1833" s="15" t="s">
        <v>9587</v>
      </c>
      <c r="AG1833" s="15" t="s">
        <v>9588</v>
      </c>
    </row>
    <row r="1834" spans="1:33" x14ac:dyDescent="0.45">
      <c r="A1834" s="15">
        <v>1001827</v>
      </c>
      <c r="B1834" s="15" t="s">
        <v>26</v>
      </c>
      <c r="C1834" s="18">
        <v>1719057521</v>
      </c>
      <c r="D1834" s="15">
        <v>0</v>
      </c>
      <c r="E1834" s="15" t="s">
        <v>70</v>
      </c>
      <c r="F1834" s="15" t="s">
        <v>15253</v>
      </c>
      <c r="G1834" s="15" t="s">
        <v>29</v>
      </c>
      <c r="H1834" s="15" t="s">
        <v>8661</v>
      </c>
      <c r="I1834" s="15" t="s">
        <v>8662</v>
      </c>
      <c r="J1834" s="15" t="s">
        <v>8660</v>
      </c>
      <c r="K1834" s="15" t="s">
        <v>32</v>
      </c>
      <c r="L1834" s="15">
        <v>987912620</v>
      </c>
      <c r="M1834" s="15">
        <v>987912620</v>
      </c>
      <c r="N1834" s="15" t="s">
        <v>8663</v>
      </c>
      <c r="O1834" s="15" t="s">
        <v>8664</v>
      </c>
      <c r="P1834" s="15">
        <v>35669</v>
      </c>
      <c r="Q1834" s="15" t="s">
        <v>35</v>
      </c>
      <c r="R1834" s="15" t="s">
        <v>36</v>
      </c>
      <c r="S1834" s="15" t="s">
        <v>6011</v>
      </c>
      <c r="T1834" s="15" t="s">
        <v>15325</v>
      </c>
      <c r="W1834" s="15" t="s">
        <v>8665</v>
      </c>
      <c r="X1834" s="15" t="s">
        <v>39</v>
      </c>
      <c r="Y1834" s="15">
        <v>0</v>
      </c>
      <c r="Z1834" s="15" t="s">
        <v>1125</v>
      </c>
      <c r="AC1834" s="15" t="s">
        <v>9291</v>
      </c>
      <c r="AD1834" s="15" t="s">
        <v>9292</v>
      </c>
      <c r="AE1834" s="15" t="s">
        <v>9302</v>
      </c>
      <c r="AF1834" s="15" t="s">
        <v>5096</v>
      </c>
      <c r="AG1834" s="15" t="s">
        <v>9312</v>
      </c>
    </row>
    <row r="1835" spans="1:33" x14ac:dyDescent="0.45">
      <c r="A1835" s="15">
        <v>1001828</v>
      </c>
      <c r="B1835" s="15" t="s">
        <v>26</v>
      </c>
      <c r="C1835" s="18">
        <v>1704961851</v>
      </c>
      <c r="D1835" s="15">
        <v>100</v>
      </c>
      <c r="E1835" s="15" t="s">
        <v>70</v>
      </c>
      <c r="F1835" s="15" t="s">
        <v>15253</v>
      </c>
      <c r="G1835" s="15" t="s">
        <v>29</v>
      </c>
      <c r="H1835" s="15" t="s">
        <v>4414</v>
      </c>
      <c r="I1835" s="15" t="s">
        <v>8667</v>
      </c>
      <c r="J1835" s="15" t="s">
        <v>8666</v>
      </c>
      <c r="K1835" s="15" t="s">
        <v>32</v>
      </c>
      <c r="L1835" s="15">
        <v>981390786</v>
      </c>
      <c r="M1835" s="15">
        <v>981390786</v>
      </c>
      <c r="N1835" s="15" t="s">
        <v>33</v>
      </c>
      <c r="O1835" s="15" t="s">
        <v>8668</v>
      </c>
      <c r="P1835" s="15">
        <v>13313</v>
      </c>
      <c r="Q1835" s="15" t="s">
        <v>991</v>
      </c>
      <c r="R1835" s="15" t="s">
        <v>36</v>
      </c>
      <c r="S1835" s="15" t="s">
        <v>8669</v>
      </c>
      <c r="T1835" s="15" t="s">
        <v>15329</v>
      </c>
      <c r="W1835" s="15" t="s">
        <v>8668</v>
      </c>
      <c r="X1835" s="15" t="s">
        <v>97</v>
      </c>
      <c r="Y1835" s="15">
        <v>0</v>
      </c>
      <c r="Z1835" s="15" t="s">
        <v>677</v>
      </c>
      <c r="AC1835" s="15" t="s">
        <v>9291</v>
      </c>
      <c r="AD1835" s="15" t="s">
        <v>9295</v>
      </c>
      <c r="AE1835" s="15" t="s">
        <v>9302</v>
      </c>
      <c r="AF1835" s="15" t="s">
        <v>5096</v>
      </c>
      <c r="AG1835" s="15" t="s">
        <v>9312</v>
      </c>
    </row>
    <row r="1836" spans="1:33" x14ac:dyDescent="0.45">
      <c r="A1836" s="15">
        <v>1001829</v>
      </c>
      <c r="B1836" s="15" t="s">
        <v>26</v>
      </c>
      <c r="C1836" s="18">
        <v>1717872426</v>
      </c>
      <c r="D1836" s="15">
        <v>600</v>
      </c>
      <c r="E1836" s="15" t="s">
        <v>70</v>
      </c>
      <c r="F1836" s="15" t="s">
        <v>15253</v>
      </c>
      <c r="G1836" s="15" t="s">
        <v>29</v>
      </c>
      <c r="H1836" s="15" t="s">
        <v>1131</v>
      </c>
      <c r="I1836" s="15" t="s">
        <v>8671</v>
      </c>
      <c r="J1836" s="15" t="s">
        <v>8670</v>
      </c>
      <c r="K1836" s="15" t="s">
        <v>32</v>
      </c>
      <c r="L1836" s="15">
        <v>960870797</v>
      </c>
      <c r="M1836" s="15">
        <v>960870797</v>
      </c>
      <c r="N1836" s="15" t="s">
        <v>8672</v>
      </c>
      <c r="O1836" s="15" t="s">
        <v>8673</v>
      </c>
      <c r="P1836" s="15">
        <v>30865</v>
      </c>
      <c r="Q1836" s="15" t="s">
        <v>35</v>
      </c>
      <c r="R1836" s="15" t="s">
        <v>36</v>
      </c>
      <c r="S1836" s="15" t="s">
        <v>8674</v>
      </c>
      <c r="T1836" s="15" t="s">
        <v>15362</v>
      </c>
      <c r="U1836" s="15" t="s">
        <v>8675</v>
      </c>
      <c r="W1836" s="15" t="s">
        <v>8676</v>
      </c>
      <c r="X1836" s="15" t="s">
        <v>97</v>
      </c>
      <c r="Y1836" s="15">
        <v>0</v>
      </c>
      <c r="Z1836" s="15" t="s">
        <v>1125</v>
      </c>
      <c r="AA1836" s="15" t="s">
        <v>1125</v>
      </c>
      <c r="AB1836" s="15">
        <v>44609</v>
      </c>
      <c r="AC1836" s="15" t="s">
        <v>9291</v>
      </c>
      <c r="AD1836" s="15" t="s">
        <v>9295</v>
      </c>
      <c r="AE1836" s="15" t="s">
        <v>9302</v>
      </c>
      <c r="AF1836" s="15" t="s">
        <v>5096</v>
      </c>
      <c r="AG1836" s="15" t="s">
        <v>9312</v>
      </c>
    </row>
    <row r="1837" spans="1:33" x14ac:dyDescent="0.45">
      <c r="A1837" s="15">
        <v>1001830</v>
      </c>
      <c r="B1837" s="15" t="s">
        <v>26</v>
      </c>
      <c r="C1837" s="18">
        <v>1718326000</v>
      </c>
      <c r="D1837" s="15">
        <v>700</v>
      </c>
      <c r="E1837" s="15" t="s">
        <v>70</v>
      </c>
      <c r="F1837" s="15" t="s">
        <v>15253</v>
      </c>
      <c r="G1837" s="15" t="s">
        <v>29</v>
      </c>
      <c r="H1837" s="15" t="s">
        <v>8678</v>
      </c>
      <c r="I1837" s="15" t="s">
        <v>8679</v>
      </c>
      <c r="J1837" s="15" t="s">
        <v>8677</v>
      </c>
      <c r="K1837" s="15" t="s">
        <v>32</v>
      </c>
      <c r="L1837" s="15">
        <v>992281479</v>
      </c>
      <c r="M1837" s="15">
        <v>999010772</v>
      </c>
      <c r="N1837" s="15" t="s">
        <v>8680</v>
      </c>
      <c r="O1837" s="15" t="s">
        <v>8681</v>
      </c>
      <c r="P1837" s="15">
        <v>34375</v>
      </c>
      <c r="Q1837" s="15" t="s">
        <v>35</v>
      </c>
      <c r="R1837" s="15" t="s">
        <v>59</v>
      </c>
      <c r="S1837" s="15" t="s">
        <v>79</v>
      </c>
      <c r="T1837" s="15" t="s">
        <v>79</v>
      </c>
      <c r="U1837" s="15" t="s">
        <v>8682</v>
      </c>
      <c r="V1837" s="15">
        <v>984979258</v>
      </c>
      <c r="W1837" s="15" t="s">
        <v>8683</v>
      </c>
      <c r="X1837" s="15" t="s">
        <v>97</v>
      </c>
      <c r="Y1837" s="15">
        <v>2</v>
      </c>
      <c r="Z1837" s="15" t="s">
        <v>677</v>
      </c>
      <c r="AA1837" s="15" t="s">
        <v>665</v>
      </c>
      <c r="AB1837" s="15">
        <v>44593</v>
      </c>
      <c r="AC1837" s="15" t="s">
        <v>9291</v>
      </c>
      <c r="AD1837" s="15" t="s">
        <v>9296</v>
      </c>
      <c r="AE1837" s="15" t="s">
        <v>9302</v>
      </c>
      <c r="AF1837" s="15" t="s">
        <v>5096</v>
      </c>
      <c r="AG1837" s="15" t="s">
        <v>9368</v>
      </c>
    </row>
    <row r="1838" spans="1:33" x14ac:dyDescent="0.45">
      <c r="A1838" s="15">
        <v>1001831</v>
      </c>
      <c r="B1838" s="15" t="s">
        <v>26</v>
      </c>
      <c r="C1838" s="18">
        <v>1206547794</v>
      </c>
      <c r="D1838" s="15">
        <v>700</v>
      </c>
      <c r="E1838" s="15" t="s">
        <v>70</v>
      </c>
      <c r="F1838" s="15" t="s">
        <v>15253</v>
      </c>
      <c r="G1838" s="15" t="s">
        <v>29</v>
      </c>
      <c r="H1838" s="15" t="s">
        <v>8685</v>
      </c>
      <c r="I1838" s="15" t="s">
        <v>8686</v>
      </c>
      <c r="J1838" s="15" t="s">
        <v>8684</v>
      </c>
      <c r="K1838" s="15" t="s">
        <v>32</v>
      </c>
      <c r="L1838" s="15">
        <v>997397600</v>
      </c>
      <c r="M1838" s="15">
        <v>980839391</v>
      </c>
      <c r="N1838" s="15" t="s">
        <v>8687</v>
      </c>
      <c r="O1838" s="15" t="s">
        <v>8688</v>
      </c>
      <c r="P1838" s="15">
        <v>32244</v>
      </c>
      <c r="Q1838" s="15" t="s">
        <v>35</v>
      </c>
      <c r="R1838" s="15" t="s">
        <v>59</v>
      </c>
      <c r="S1838" s="15" t="s">
        <v>698</v>
      </c>
      <c r="T1838" s="15" t="s">
        <v>15323</v>
      </c>
      <c r="W1838" s="15" t="s">
        <v>8689</v>
      </c>
      <c r="X1838" s="15" t="s">
        <v>97</v>
      </c>
      <c r="Y1838" s="15">
        <v>0</v>
      </c>
      <c r="Z1838" s="15" t="s">
        <v>677</v>
      </c>
      <c r="AC1838" s="15" t="s">
        <v>9291</v>
      </c>
      <c r="AD1838" s="15" t="s">
        <v>9295</v>
      </c>
      <c r="AE1838" s="15" t="s">
        <v>9319</v>
      </c>
      <c r="AF1838" s="15" t="s">
        <v>9589</v>
      </c>
      <c r="AG1838" s="15" t="s">
        <v>9589</v>
      </c>
    </row>
    <row r="1839" spans="1:33" x14ac:dyDescent="0.45">
      <c r="A1839" s="15">
        <v>1001832</v>
      </c>
      <c r="B1839" s="15" t="s">
        <v>26</v>
      </c>
      <c r="C1839" s="18">
        <v>1756247241</v>
      </c>
      <c r="D1839" s="15">
        <v>400</v>
      </c>
      <c r="E1839" s="15" t="s">
        <v>70</v>
      </c>
      <c r="F1839" s="15" t="s">
        <v>15253</v>
      </c>
      <c r="G1839" s="15" t="s">
        <v>29</v>
      </c>
      <c r="H1839" s="15" t="s">
        <v>8691</v>
      </c>
      <c r="I1839" s="15" t="s">
        <v>8692</v>
      </c>
      <c r="J1839" s="15" t="s">
        <v>8690</v>
      </c>
      <c r="K1839" s="15" t="s">
        <v>32</v>
      </c>
      <c r="L1839" s="15">
        <v>992261011</v>
      </c>
      <c r="M1839" s="15">
        <v>985303751</v>
      </c>
      <c r="N1839" s="15" t="s">
        <v>8693</v>
      </c>
      <c r="O1839" s="15" t="s">
        <v>8694</v>
      </c>
      <c r="P1839" s="15">
        <v>35884</v>
      </c>
      <c r="Q1839" s="15" t="s">
        <v>35</v>
      </c>
      <c r="R1839" s="15" t="s">
        <v>36</v>
      </c>
      <c r="S1839" s="15" t="s">
        <v>8695</v>
      </c>
      <c r="T1839" s="15" t="s">
        <v>15359</v>
      </c>
      <c r="V1839" s="15" t="s">
        <v>8696</v>
      </c>
      <c r="W1839" s="15" t="s">
        <v>8697</v>
      </c>
      <c r="X1839" s="15" t="s">
        <v>97</v>
      </c>
      <c r="Y1839" s="15">
        <v>0</v>
      </c>
      <c r="Z1839" s="15" t="s">
        <v>677</v>
      </c>
      <c r="AC1839" s="15" t="s">
        <v>9291</v>
      </c>
      <c r="AD1839" s="15" t="s">
        <v>9296</v>
      </c>
      <c r="AE1839" s="15" t="s">
        <v>9302</v>
      </c>
      <c r="AF1839" s="15" t="s">
        <v>5096</v>
      </c>
      <c r="AG1839" s="15" t="s">
        <v>9391</v>
      </c>
    </row>
    <row r="1840" spans="1:33" x14ac:dyDescent="0.45">
      <c r="A1840" s="15">
        <v>1001833</v>
      </c>
      <c r="B1840" s="15" t="s">
        <v>26</v>
      </c>
      <c r="C1840" s="18">
        <v>1714536586</v>
      </c>
      <c r="D1840" s="15">
        <v>400</v>
      </c>
      <c r="E1840" s="15" t="s">
        <v>70</v>
      </c>
      <c r="F1840" s="15" t="s">
        <v>15253</v>
      </c>
      <c r="G1840" s="15" t="s">
        <v>29</v>
      </c>
      <c r="H1840" s="15" t="s">
        <v>1321</v>
      </c>
      <c r="I1840" s="15" t="s">
        <v>8699</v>
      </c>
      <c r="J1840" s="15" t="s">
        <v>8698</v>
      </c>
      <c r="K1840" s="15" t="s">
        <v>32</v>
      </c>
      <c r="L1840" s="15" t="s">
        <v>33</v>
      </c>
      <c r="M1840" s="15" t="s">
        <v>1020</v>
      </c>
      <c r="N1840" s="15" t="s">
        <v>33</v>
      </c>
      <c r="O1840" s="15" t="s">
        <v>1075</v>
      </c>
      <c r="P1840" s="15">
        <v>27628</v>
      </c>
      <c r="Q1840" s="15" t="s">
        <v>409</v>
      </c>
      <c r="R1840" s="15" t="s">
        <v>36</v>
      </c>
      <c r="S1840" s="15" t="s">
        <v>1108</v>
      </c>
      <c r="T1840" s="15" t="s">
        <v>15344</v>
      </c>
      <c r="U1840" s="15" t="s">
        <v>33</v>
      </c>
      <c r="V1840" s="15" t="s">
        <v>33</v>
      </c>
      <c r="W1840" s="15" t="s">
        <v>1291</v>
      </c>
      <c r="X1840" s="15" t="s">
        <v>39</v>
      </c>
      <c r="Y1840" s="15">
        <v>0</v>
      </c>
      <c r="Z1840" s="15" t="s">
        <v>1125</v>
      </c>
      <c r="AC1840" s="15" t="s">
        <v>9291</v>
      </c>
      <c r="AD1840" s="15" t="s">
        <v>9295</v>
      </c>
      <c r="AE1840" s="15" t="s">
        <v>9363</v>
      </c>
      <c r="AF1840" s="15" t="s">
        <v>9410</v>
      </c>
      <c r="AG1840" s="15" t="s">
        <v>9550</v>
      </c>
    </row>
    <row r="1841" spans="1:33" x14ac:dyDescent="0.45">
      <c r="A1841" s="15">
        <v>1001834</v>
      </c>
      <c r="B1841" s="15" t="s">
        <v>26</v>
      </c>
      <c r="C1841" s="18">
        <v>1704707569</v>
      </c>
      <c r="D1841" s="15">
        <v>0</v>
      </c>
      <c r="E1841" s="15" t="s">
        <v>70</v>
      </c>
      <c r="F1841" s="15" t="s">
        <v>15253</v>
      </c>
      <c r="G1841" s="15" t="s">
        <v>29</v>
      </c>
      <c r="H1841" s="15" t="s">
        <v>1412</v>
      </c>
      <c r="I1841" s="15" t="s">
        <v>8701</v>
      </c>
      <c r="J1841" s="15" t="s">
        <v>8700</v>
      </c>
      <c r="K1841" s="15" t="s">
        <v>32</v>
      </c>
      <c r="L1841" s="15">
        <v>1</v>
      </c>
      <c r="M1841" s="15" t="s">
        <v>33</v>
      </c>
      <c r="N1841" s="15" t="s">
        <v>33</v>
      </c>
      <c r="O1841" s="15" t="s">
        <v>34</v>
      </c>
      <c r="P1841" s="15">
        <v>21406</v>
      </c>
      <c r="Q1841" s="15" t="s">
        <v>58</v>
      </c>
      <c r="R1841" s="15" t="s">
        <v>59</v>
      </c>
      <c r="S1841" s="15" t="s">
        <v>160</v>
      </c>
      <c r="T1841" s="15" t="s">
        <v>15307</v>
      </c>
      <c r="U1841" s="15" t="s">
        <v>33</v>
      </c>
      <c r="V1841" s="15" t="s">
        <v>33</v>
      </c>
      <c r="W1841" s="15" t="s">
        <v>34</v>
      </c>
      <c r="X1841" s="15" t="s">
        <v>39</v>
      </c>
      <c r="Y1841" s="15">
        <v>0</v>
      </c>
      <c r="Z1841" s="15" t="s">
        <v>2397</v>
      </c>
      <c r="AC1841" s="15" t="s">
        <v>9291</v>
      </c>
      <c r="AD1841" s="15" t="s">
        <v>9295</v>
      </c>
      <c r="AE1841" s="15" t="s">
        <v>9302</v>
      </c>
      <c r="AF1841" s="15" t="s">
        <v>5096</v>
      </c>
      <c r="AG1841" s="15" t="s">
        <v>9399</v>
      </c>
    </row>
    <row r="1842" spans="1:33" x14ac:dyDescent="0.45">
      <c r="A1842" s="15">
        <v>1001835</v>
      </c>
      <c r="B1842" s="15" t="s">
        <v>26</v>
      </c>
      <c r="C1842" s="18">
        <v>601051345</v>
      </c>
      <c r="D1842" s="15">
        <v>2000</v>
      </c>
      <c r="E1842" s="15" t="s">
        <v>28</v>
      </c>
      <c r="F1842" s="15" t="s">
        <v>15253</v>
      </c>
      <c r="G1842" s="15" t="s">
        <v>29</v>
      </c>
      <c r="H1842" s="15" t="s">
        <v>8703</v>
      </c>
      <c r="I1842" s="15" t="s">
        <v>8704</v>
      </c>
      <c r="J1842" s="15" t="s">
        <v>8702</v>
      </c>
      <c r="K1842" s="15" t="s">
        <v>32</v>
      </c>
      <c r="L1842" s="15">
        <v>985578393</v>
      </c>
      <c r="M1842" s="15">
        <v>985578393</v>
      </c>
      <c r="N1842" s="15" t="s">
        <v>33</v>
      </c>
      <c r="O1842" s="15" t="s">
        <v>8705</v>
      </c>
      <c r="P1842" s="15">
        <v>19909</v>
      </c>
      <c r="Q1842" s="15" t="s">
        <v>991</v>
      </c>
      <c r="R1842" s="15" t="s">
        <v>59</v>
      </c>
      <c r="S1842" s="15" t="s">
        <v>1154</v>
      </c>
      <c r="T1842" s="15" t="s">
        <v>15308</v>
      </c>
      <c r="W1842" s="15" t="s">
        <v>8450</v>
      </c>
      <c r="X1842" s="15" t="s">
        <v>97</v>
      </c>
      <c r="Y1842" s="15">
        <v>0</v>
      </c>
      <c r="Z1842" s="15" t="s">
        <v>74</v>
      </c>
      <c r="AC1842" s="15" t="s">
        <v>9291</v>
      </c>
      <c r="AD1842" s="15" t="s">
        <v>9329</v>
      </c>
      <c r="AE1842" s="15" t="s">
        <v>9293</v>
      </c>
      <c r="AF1842" s="15" t="s">
        <v>9297</v>
      </c>
      <c r="AG1842" s="15" t="s">
        <v>9590</v>
      </c>
    </row>
    <row r="1843" spans="1:33" x14ac:dyDescent="0.45">
      <c r="A1843" s="15">
        <v>1001836</v>
      </c>
      <c r="B1843" s="15" t="s">
        <v>26</v>
      </c>
      <c r="C1843" s="18">
        <v>605239284</v>
      </c>
      <c r="D1843" s="15" t="s">
        <v>15249</v>
      </c>
      <c r="E1843" s="15" t="s">
        <v>70</v>
      </c>
      <c r="F1843" s="15" t="s">
        <v>15253</v>
      </c>
      <c r="G1843" s="15" t="s">
        <v>29</v>
      </c>
      <c r="H1843" s="15" t="s">
        <v>8707</v>
      </c>
      <c r="I1843" s="15" t="s">
        <v>8708</v>
      </c>
      <c r="J1843" s="15" t="s">
        <v>8706</v>
      </c>
      <c r="K1843" s="15" t="s">
        <v>32</v>
      </c>
      <c r="L1843" s="15">
        <v>961548014</v>
      </c>
      <c r="M1843" s="15">
        <v>961548014</v>
      </c>
      <c r="N1843" s="15" t="s">
        <v>8709</v>
      </c>
      <c r="O1843" s="15" t="s">
        <v>8710</v>
      </c>
      <c r="P1843" s="15">
        <v>37549</v>
      </c>
      <c r="Q1843" s="15" t="s">
        <v>35</v>
      </c>
      <c r="R1843" s="15" t="s">
        <v>36</v>
      </c>
      <c r="S1843" s="15" t="s">
        <v>197</v>
      </c>
      <c r="T1843" s="15" t="s">
        <v>197</v>
      </c>
      <c r="U1843" s="15" t="s">
        <v>8711</v>
      </c>
      <c r="W1843" s="15" t="s">
        <v>8712</v>
      </c>
      <c r="X1843" s="15" t="s">
        <v>97</v>
      </c>
      <c r="Y1843" s="15">
        <v>1</v>
      </c>
      <c r="Z1843" s="15" t="s">
        <v>8713</v>
      </c>
      <c r="AC1843" s="15" t="s">
        <v>9291</v>
      </c>
      <c r="AD1843" s="15" t="s">
        <v>9292</v>
      </c>
      <c r="AE1843" s="15" t="s">
        <v>9293</v>
      </c>
      <c r="AF1843" s="15" t="s">
        <v>9560</v>
      </c>
      <c r="AG1843" s="15" t="s">
        <v>9560</v>
      </c>
    </row>
    <row r="1844" spans="1:33" x14ac:dyDescent="0.45">
      <c r="A1844" s="15">
        <v>1001837</v>
      </c>
      <c r="B1844" s="15" t="s">
        <v>26</v>
      </c>
      <c r="C1844" s="18">
        <v>1711679058</v>
      </c>
      <c r="D1844" s="15">
        <v>1200</v>
      </c>
      <c r="E1844" s="15" t="s">
        <v>70</v>
      </c>
      <c r="F1844" s="15" t="s">
        <v>15253</v>
      </c>
      <c r="G1844" s="15" t="s">
        <v>29</v>
      </c>
      <c r="H1844" s="15" t="s">
        <v>8311</v>
      </c>
      <c r="I1844" s="15" t="s">
        <v>8715</v>
      </c>
      <c r="J1844" s="15" t="s">
        <v>8714</v>
      </c>
      <c r="K1844" s="15" t="s">
        <v>32</v>
      </c>
      <c r="L1844" s="15">
        <v>994389621</v>
      </c>
      <c r="M1844" s="15">
        <v>994389621</v>
      </c>
      <c r="N1844" s="15" t="s">
        <v>8716</v>
      </c>
      <c r="O1844" s="15" t="s">
        <v>8717</v>
      </c>
      <c r="P1844" s="15">
        <v>29201</v>
      </c>
      <c r="Q1844" s="15" t="s">
        <v>35</v>
      </c>
      <c r="R1844" s="15" t="s">
        <v>36</v>
      </c>
      <c r="S1844" s="15" t="s">
        <v>79</v>
      </c>
      <c r="T1844" s="15" t="s">
        <v>79</v>
      </c>
      <c r="U1844" s="15" t="s">
        <v>8718</v>
      </c>
      <c r="V1844" s="15">
        <v>994389621</v>
      </c>
      <c r="W1844" s="15" t="s">
        <v>8719</v>
      </c>
      <c r="X1844" s="15" t="s">
        <v>39</v>
      </c>
      <c r="Y1844" s="15">
        <v>0</v>
      </c>
      <c r="Z1844" s="15" t="s">
        <v>665</v>
      </c>
      <c r="AC1844" s="15" t="s">
        <v>9291</v>
      </c>
      <c r="AD1844" s="15" t="s">
        <v>9292</v>
      </c>
      <c r="AE1844" s="15" t="s">
        <v>9302</v>
      </c>
      <c r="AF1844" s="15" t="s">
        <v>5096</v>
      </c>
      <c r="AG1844" s="15" t="s">
        <v>9435</v>
      </c>
    </row>
    <row r="1845" spans="1:33" x14ac:dyDescent="0.45">
      <c r="A1845" s="15">
        <v>1001838</v>
      </c>
      <c r="B1845" s="15" t="s">
        <v>26</v>
      </c>
      <c r="C1845" s="18">
        <v>1710198332</v>
      </c>
      <c r="D1845" s="15">
        <v>800</v>
      </c>
      <c r="E1845" s="15" t="s">
        <v>70</v>
      </c>
      <c r="F1845" s="15" t="s">
        <v>15253</v>
      </c>
      <c r="G1845" s="15" t="s">
        <v>29</v>
      </c>
      <c r="H1845" s="15" t="s">
        <v>8721</v>
      </c>
      <c r="I1845" s="15" t="s">
        <v>8722</v>
      </c>
      <c r="J1845" s="15" t="s">
        <v>8720</v>
      </c>
      <c r="K1845" s="15" t="s">
        <v>32</v>
      </c>
      <c r="L1845" s="15">
        <v>985549066</v>
      </c>
      <c r="M1845" s="15">
        <v>985549066</v>
      </c>
      <c r="N1845" s="15" t="s">
        <v>33</v>
      </c>
      <c r="O1845" s="15" t="s">
        <v>8723</v>
      </c>
      <c r="P1845" s="15">
        <v>25347</v>
      </c>
      <c r="Q1845" s="15" t="s">
        <v>35</v>
      </c>
      <c r="R1845" s="15" t="s">
        <v>36</v>
      </c>
      <c r="S1845" s="15" t="s">
        <v>979</v>
      </c>
      <c r="T1845" s="15" t="s">
        <v>15349</v>
      </c>
      <c r="U1845" s="15" t="s">
        <v>8724</v>
      </c>
      <c r="V1845" s="15">
        <v>998549066</v>
      </c>
      <c r="W1845" s="15" t="s">
        <v>8725</v>
      </c>
      <c r="X1845" s="15" t="s">
        <v>39</v>
      </c>
      <c r="Y1845" s="15">
        <v>0</v>
      </c>
      <c r="Z1845" s="15" t="s">
        <v>2397</v>
      </c>
      <c r="AA1845" s="15" t="s">
        <v>665</v>
      </c>
      <c r="AB1845" s="15">
        <v>44603</v>
      </c>
      <c r="AC1845" s="15" t="s">
        <v>9291</v>
      </c>
      <c r="AD1845" s="15" t="s">
        <v>9292</v>
      </c>
      <c r="AE1845" s="15" t="s">
        <v>9314</v>
      </c>
      <c r="AF1845" s="15" t="s">
        <v>9333</v>
      </c>
      <c r="AG1845" s="15" t="s">
        <v>9591</v>
      </c>
    </row>
    <row r="1846" spans="1:33" x14ac:dyDescent="0.45">
      <c r="A1846" s="15">
        <v>1001839</v>
      </c>
      <c r="B1846" s="15" t="s">
        <v>26</v>
      </c>
      <c r="C1846" s="18">
        <v>1758223885</v>
      </c>
      <c r="D1846" s="15">
        <v>0</v>
      </c>
      <c r="E1846" s="15" t="s">
        <v>70</v>
      </c>
      <c r="F1846" s="15" t="s">
        <v>15253</v>
      </c>
      <c r="G1846" s="15" t="s">
        <v>29</v>
      </c>
      <c r="H1846" s="15" t="s">
        <v>3498</v>
      </c>
      <c r="I1846" s="15" t="s">
        <v>3499</v>
      </c>
      <c r="J1846" s="15" t="s">
        <v>3497</v>
      </c>
      <c r="K1846" s="15" t="s">
        <v>32</v>
      </c>
      <c r="L1846" s="15">
        <v>960831127</v>
      </c>
      <c r="M1846" s="15">
        <v>960831127</v>
      </c>
      <c r="N1846" s="15" t="s">
        <v>3500</v>
      </c>
      <c r="O1846" s="15" t="s">
        <v>3501</v>
      </c>
      <c r="P1846" s="15">
        <v>34612</v>
      </c>
      <c r="Q1846" s="15" t="s">
        <v>58</v>
      </c>
      <c r="R1846" s="15" t="s">
        <v>36</v>
      </c>
      <c r="S1846" s="15" t="s">
        <v>348</v>
      </c>
      <c r="T1846" s="15" t="s">
        <v>15325</v>
      </c>
      <c r="U1846" s="15" t="s">
        <v>3502</v>
      </c>
      <c r="W1846" s="15" t="s">
        <v>3503</v>
      </c>
      <c r="X1846" s="15" t="s">
        <v>39</v>
      </c>
      <c r="Y1846" s="15">
        <v>0</v>
      </c>
      <c r="Z1846" s="15" t="s">
        <v>8203</v>
      </c>
      <c r="AC1846" s="15" t="s">
        <v>9291</v>
      </c>
      <c r="AD1846" s="15" t="s">
        <v>9295</v>
      </c>
      <c r="AE1846" s="15" t="s">
        <v>9302</v>
      </c>
      <c r="AF1846" s="15" t="s">
        <v>5096</v>
      </c>
      <c r="AG1846" s="15" t="s">
        <v>9311</v>
      </c>
    </row>
    <row r="1847" spans="1:33" x14ac:dyDescent="0.45">
      <c r="A1847" s="15">
        <v>1001840</v>
      </c>
      <c r="B1847" s="15" t="s">
        <v>26</v>
      </c>
      <c r="C1847" s="18">
        <v>1709874307</v>
      </c>
      <c r="D1847" s="15">
        <v>500</v>
      </c>
      <c r="E1847" s="15" t="s">
        <v>70</v>
      </c>
      <c r="F1847" s="15" t="s">
        <v>15253</v>
      </c>
      <c r="G1847" s="15" t="s">
        <v>29</v>
      </c>
      <c r="H1847" s="15" t="s">
        <v>8727</v>
      </c>
      <c r="I1847" s="15" t="s">
        <v>8728</v>
      </c>
      <c r="J1847" s="15" t="s">
        <v>8726</v>
      </c>
      <c r="K1847" s="15" t="s">
        <v>32</v>
      </c>
      <c r="L1847" s="15">
        <v>998069048</v>
      </c>
      <c r="M1847" s="15">
        <v>2535965</v>
      </c>
      <c r="N1847" s="15" t="s">
        <v>8729</v>
      </c>
      <c r="O1847" s="15" t="s">
        <v>8730</v>
      </c>
      <c r="P1847" s="15">
        <v>25001</v>
      </c>
      <c r="Q1847" s="15" t="s">
        <v>58</v>
      </c>
      <c r="R1847" s="15" t="s">
        <v>36</v>
      </c>
      <c r="S1847" s="15" t="s">
        <v>573</v>
      </c>
      <c r="T1847" s="15" t="s">
        <v>573</v>
      </c>
      <c r="U1847" s="15" t="s">
        <v>8731</v>
      </c>
      <c r="V1847" s="15">
        <v>998069048</v>
      </c>
      <c r="W1847" s="15" t="s">
        <v>8732</v>
      </c>
      <c r="X1847" s="15" t="s">
        <v>97</v>
      </c>
      <c r="Y1847" s="15">
        <v>1</v>
      </c>
      <c r="Z1847" s="15" t="s">
        <v>665</v>
      </c>
      <c r="AA1847" s="15" t="s">
        <v>665</v>
      </c>
      <c r="AB1847" s="15">
        <v>44595</v>
      </c>
      <c r="AC1847" s="15" t="s">
        <v>9291</v>
      </c>
      <c r="AD1847" s="15" t="s">
        <v>9292</v>
      </c>
      <c r="AE1847" s="15" t="s">
        <v>9302</v>
      </c>
      <c r="AF1847" s="15" t="s">
        <v>5096</v>
      </c>
      <c r="AG1847" s="15" t="s">
        <v>9491</v>
      </c>
    </row>
    <row r="1848" spans="1:33" x14ac:dyDescent="0.45">
      <c r="A1848" s="15">
        <v>1001841</v>
      </c>
      <c r="B1848" s="15" t="s">
        <v>26</v>
      </c>
      <c r="C1848" s="18">
        <v>1708392640</v>
      </c>
      <c r="D1848" s="15">
        <v>800</v>
      </c>
      <c r="E1848" s="15" t="s">
        <v>70</v>
      </c>
      <c r="F1848" s="15" t="s">
        <v>15253</v>
      </c>
      <c r="G1848" s="15" t="s">
        <v>29</v>
      </c>
      <c r="H1848" s="15" t="s">
        <v>8734</v>
      </c>
      <c r="I1848" s="15" t="s">
        <v>8735</v>
      </c>
      <c r="J1848" s="15" t="s">
        <v>8733</v>
      </c>
      <c r="K1848" s="15" t="s">
        <v>32</v>
      </c>
      <c r="L1848" s="15">
        <v>2494786</v>
      </c>
      <c r="M1848" s="15">
        <v>992979289</v>
      </c>
      <c r="N1848" s="15" t="s">
        <v>33</v>
      </c>
      <c r="O1848" s="15" t="s">
        <v>8736</v>
      </c>
      <c r="P1848" s="15">
        <v>24040</v>
      </c>
      <c r="Q1848" s="15" t="s">
        <v>58</v>
      </c>
      <c r="R1848" s="15" t="s">
        <v>36</v>
      </c>
      <c r="S1848" s="15" t="s">
        <v>160</v>
      </c>
      <c r="T1848" s="15" t="s">
        <v>15307</v>
      </c>
      <c r="U1848" s="15" t="s">
        <v>8737</v>
      </c>
      <c r="V1848" s="15">
        <v>992979289</v>
      </c>
      <c r="W1848" s="15" t="s">
        <v>5594</v>
      </c>
      <c r="X1848" s="15" t="s">
        <v>39</v>
      </c>
      <c r="Y1848" s="15">
        <v>0</v>
      </c>
      <c r="Z1848" s="15" t="s">
        <v>8203</v>
      </c>
      <c r="AC1848" s="15" t="s">
        <v>9291</v>
      </c>
      <c r="AD1848" s="15" t="s">
        <v>9295</v>
      </c>
      <c r="AE1848" s="15" t="s">
        <v>9302</v>
      </c>
      <c r="AF1848" s="15" t="s">
        <v>5096</v>
      </c>
      <c r="AG1848" s="15" t="s">
        <v>9383</v>
      </c>
    </row>
    <row r="1849" spans="1:33" x14ac:dyDescent="0.45">
      <c r="A1849" s="15">
        <v>1001842</v>
      </c>
      <c r="B1849" s="15" t="s">
        <v>26</v>
      </c>
      <c r="C1849" s="18">
        <v>604957837</v>
      </c>
      <c r="D1849" s="15">
        <v>550</v>
      </c>
      <c r="E1849" s="15" t="s">
        <v>70</v>
      </c>
      <c r="F1849" s="15" t="s">
        <v>15253</v>
      </c>
      <c r="G1849" s="15" t="s">
        <v>29</v>
      </c>
      <c r="H1849" s="15" t="s">
        <v>8739</v>
      </c>
      <c r="I1849" s="15" t="s">
        <v>8740</v>
      </c>
      <c r="J1849" s="15" t="s">
        <v>8738</v>
      </c>
      <c r="K1849" s="15" t="s">
        <v>32</v>
      </c>
      <c r="L1849" s="15" t="s">
        <v>33</v>
      </c>
      <c r="M1849" s="15">
        <v>998911243</v>
      </c>
      <c r="N1849" s="15" t="s">
        <v>8741</v>
      </c>
      <c r="O1849" s="15" t="s">
        <v>8742</v>
      </c>
      <c r="P1849" s="15">
        <v>37010</v>
      </c>
      <c r="Q1849" s="15" t="s">
        <v>35</v>
      </c>
      <c r="R1849" s="15" t="s">
        <v>36</v>
      </c>
      <c r="S1849" s="15" t="s">
        <v>79</v>
      </c>
      <c r="T1849" s="15" t="s">
        <v>79</v>
      </c>
      <c r="W1849" s="15" t="s">
        <v>8743</v>
      </c>
      <c r="X1849" s="15" t="s">
        <v>97</v>
      </c>
      <c r="Y1849" s="15">
        <v>0</v>
      </c>
      <c r="Z1849" s="15" t="s">
        <v>74</v>
      </c>
      <c r="AC1849" s="15" t="s">
        <v>9291</v>
      </c>
      <c r="AD1849" s="15" t="s">
        <v>9292</v>
      </c>
      <c r="AE1849" s="15" t="s">
        <v>9293</v>
      </c>
      <c r="AF1849" s="15" t="s">
        <v>511</v>
      </c>
      <c r="AG1849" s="15" t="s">
        <v>9304</v>
      </c>
    </row>
    <row r="1850" spans="1:33" x14ac:dyDescent="0.45">
      <c r="A1850" s="15">
        <v>1001843</v>
      </c>
      <c r="B1850" s="15" t="s">
        <v>2683</v>
      </c>
      <c r="C1850" s="18">
        <v>1001843</v>
      </c>
      <c r="D1850" s="15">
        <v>0</v>
      </c>
      <c r="E1850" s="15" t="s">
        <v>1895</v>
      </c>
      <c r="F1850" s="15" t="s">
        <v>15254</v>
      </c>
      <c r="G1850" s="15" t="s">
        <v>29</v>
      </c>
      <c r="H1850" s="15" t="s">
        <v>8744</v>
      </c>
      <c r="I1850" s="15" t="s">
        <v>8745</v>
      </c>
      <c r="J1850" s="15" t="s">
        <v>8746</v>
      </c>
      <c r="K1850" s="15" t="s">
        <v>32</v>
      </c>
      <c r="L1850" s="15" t="s">
        <v>33</v>
      </c>
      <c r="M1850" s="15" t="s">
        <v>33</v>
      </c>
      <c r="N1850" s="15" t="s">
        <v>33</v>
      </c>
      <c r="O1850" s="15" t="s">
        <v>34</v>
      </c>
      <c r="P1850" s="15">
        <v>35442</v>
      </c>
      <c r="Q1850" s="15" t="s">
        <v>35</v>
      </c>
      <c r="R1850" s="15" t="s">
        <v>36</v>
      </c>
      <c r="S1850" s="15" t="s">
        <v>4498</v>
      </c>
      <c r="T1850" s="15" t="s">
        <v>15359</v>
      </c>
      <c r="U1850" s="15" t="s">
        <v>33</v>
      </c>
      <c r="V1850" s="15" t="s">
        <v>33</v>
      </c>
      <c r="W1850" s="15" t="s">
        <v>34</v>
      </c>
      <c r="X1850" s="15" t="s">
        <v>39</v>
      </c>
      <c r="Y1850" s="15">
        <v>0</v>
      </c>
      <c r="Z1850" s="15" t="s">
        <v>8203</v>
      </c>
      <c r="AA1850" s="15" t="s">
        <v>8203</v>
      </c>
      <c r="AB1850" s="15">
        <v>44601</v>
      </c>
      <c r="AC1850" s="15" t="s">
        <v>9291</v>
      </c>
      <c r="AD1850" s="15" t="s">
        <v>9292</v>
      </c>
      <c r="AE1850" s="15" t="s">
        <v>9302</v>
      </c>
      <c r="AF1850" s="15" t="s">
        <v>5096</v>
      </c>
      <c r="AG1850" s="15" t="s">
        <v>9312</v>
      </c>
    </row>
    <row r="1851" spans="1:33" x14ac:dyDescent="0.45">
      <c r="A1851" s="15">
        <v>1001844</v>
      </c>
      <c r="B1851" s="15" t="s">
        <v>26</v>
      </c>
      <c r="C1851" s="18">
        <v>1757774375</v>
      </c>
      <c r="D1851" s="15">
        <v>50</v>
      </c>
      <c r="E1851" s="15" t="s">
        <v>70</v>
      </c>
      <c r="F1851" s="15" t="s">
        <v>15253</v>
      </c>
      <c r="G1851" s="15" t="s">
        <v>29</v>
      </c>
      <c r="H1851" s="15" t="s">
        <v>1654</v>
      </c>
      <c r="I1851" s="15" t="s">
        <v>1280</v>
      </c>
      <c r="J1851" s="15" t="s">
        <v>1653</v>
      </c>
      <c r="K1851" s="15" t="s">
        <v>32</v>
      </c>
      <c r="L1851" s="15">
        <v>969391099</v>
      </c>
      <c r="M1851" s="15">
        <v>969391099</v>
      </c>
      <c r="N1851" s="15" t="s">
        <v>33</v>
      </c>
      <c r="O1851" s="15" t="s">
        <v>1655</v>
      </c>
      <c r="P1851" s="15">
        <v>36322</v>
      </c>
      <c r="Q1851" s="15" t="s">
        <v>35</v>
      </c>
      <c r="R1851" s="15" t="s">
        <v>36</v>
      </c>
      <c r="S1851" s="15" t="s">
        <v>197</v>
      </c>
      <c r="T1851" s="15" t="s">
        <v>197</v>
      </c>
      <c r="U1851" s="15" t="s">
        <v>1656</v>
      </c>
      <c r="V1851" s="15">
        <v>23910856</v>
      </c>
      <c r="W1851" s="15" t="s">
        <v>1657</v>
      </c>
      <c r="X1851" s="15" t="s">
        <v>39</v>
      </c>
      <c r="Y1851" s="15">
        <v>0</v>
      </c>
      <c r="Z1851" s="15" t="s">
        <v>609</v>
      </c>
      <c r="AC1851" s="15" t="s">
        <v>9291</v>
      </c>
      <c r="AD1851" s="15" t="s">
        <v>9329</v>
      </c>
      <c r="AE1851" s="15" t="s">
        <v>9302</v>
      </c>
      <c r="AF1851" s="15" t="s">
        <v>5096</v>
      </c>
      <c r="AG1851" s="15" t="s">
        <v>9312</v>
      </c>
    </row>
    <row r="1852" spans="1:33" x14ac:dyDescent="0.45">
      <c r="A1852" s="15">
        <v>1001845</v>
      </c>
      <c r="B1852" s="15" t="s">
        <v>26</v>
      </c>
      <c r="C1852" s="18">
        <v>1759164120</v>
      </c>
      <c r="D1852" s="15">
        <v>0</v>
      </c>
      <c r="E1852" s="15" t="s">
        <v>28</v>
      </c>
      <c r="F1852" s="15" t="s">
        <v>15253</v>
      </c>
      <c r="G1852" s="15" t="s">
        <v>29</v>
      </c>
      <c r="H1852" s="15" t="s">
        <v>1654</v>
      </c>
      <c r="I1852" s="15" t="s">
        <v>1280</v>
      </c>
      <c r="J1852" s="15" t="s">
        <v>1653</v>
      </c>
      <c r="K1852" s="15" t="s">
        <v>32</v>
      </c>
      <c r="L1852" s="15">
        <v>969391099</v>
      </c>
      <c r="M1852" s="15">
        <v>969391099</v>
      </c>
      <c r="N1852" s="15" t="s">
        <v>33</v>
      </c>
      <c r="O1852" s="15" t="s">
        <v>1655</v>
      </c>
      <c r="P1852" s="15">
        <v>36322</v>
      </c>
      <c r="Q1852" s="15" t="s">
        <v>35</v>
      </c>
      <c r="R1852" s="15" t="s">
        <v>36</v>
      </c>
      <c r="S1852" s="15" t="s">
        <v>197</v>
      </c>
      <c r="T1852" s="15" t="s">
        <v>197</v>
      </c>
      <c r="U1852" s="15" t="s">
        <v>1656</v>
      </c>
      <c r="V1852" s="15">
        <v>23910856</v>
      </c>
      <c r="W1852" s="15" t="s">
        <v>1657</v>
      </c>
      <c r="X1852" s="15" t="s">
        <v>39</v>
      </c>
      <c r="Y1852" s="15">
        <v>0</v>
      </c>
      <c r="Z1852" s="15" t="s">
        <v>609</v>
      </c>
      <c r="AC1852" s="15" t="s">
        <v>9291</v>
      </c>
      <c r="AD1852" s="15" t="s">
        <v>9329</v>
      </c>
      <c r="AE1852" s="15" t="s">
        <v>9302</v>
      </c>
      <c r="AF1852" s="15" t="s">
        <v>5096</v>
      </c>
      <c r="AG1852" s="15" t="s">
        <v>9312</v>
      </c>
    </row>
    <row r="1853" spans="1:33" x14ac:dyDescent="0.45">
      <c r="A1853" s="15">
        <v>1001846</v>
      </c>
      <c r="B1853" s="15" t="s">
        <v>26</v>
      </c>
      <c r="C1853" s="18">
        <v>1725775900</v>
      </c>
      <c r="D1853" s="15">
        <v>0</v>
      </c>
      <c r="E1853" s="15" t="s">
        <v>70</v>
      </c>
      <c r="F1853" s="15" t="s">
        <v>15253</v>
      </c>
      <c r="G1853" s="15" t="s">
        <v>29</v>
      </c>
      <c r="H1853" s="15" t="s">
        <v>8748</v>
      </c>
      <c r="I1853" s="15" t="s">
        <v>8749</v>
      </c>
      <c r="J1853" s="15" t="s">
        <v>8747</v>
      </c>
      <c r="K1853" s="15" t="s">
        <v>32</v>
      </c>
      <c r="L1853" s="15" t="s">
        <v>33</v>
      </c>
      <c r="M1853" s="15" t="s">
        <v>33</v>
      </c>
      <c r="N1853" s="15" t="s">
        <v>33</v>
      </c>
      <c r="O1853" s="15" t="s">
        <v>34</v>
      </c>
      <c r="P1853" s="15">
        <v>33781</v>
      </c>
      <c r="Q1853" s="15" t="s">
        <v>35</v>
      </c>
      <c r="R1853" s="15" t="s">
        <v>36</v>
      </c>
      <c r="S1853" s="15" t="s">
        <v>7666</v>
      </c>
      <c r="T1853" s="15" t="s">
        <v>15341</v>
      </c>
      <c r="U1853" s="15" t="s">
        <v>1020</v>
      </c>
      <c r="V1853" s="15" t="s">
        <v>33</v>
      </c>
      <c r="W1853" s="15" t="s">
        <v>34</v>
      </c>
      <c r="X1853" s="15" t="s">
        <v>39</v>
      </c>
      <c r="Y1853" s="15">
        <v>0</v>
      </c>
      <c r="Z1853" s="15" t="s">
        <v>8203</v>
      </c>
      <c r="AC1853" s="15" t="s">
        <v>9291</v>
      </c>
      <c r="AD1853" s="15" t="s">
        <v>9292</v>
      </c>
      <c r="AE1853" s="15" t="s">
        <v>9302</v>
      </c>
      <c r="AF1853" s="15" t="s">
        <v>5096</v>
      </c>
      <c r="AG1853" s="15" t="s">
        <v>9312</v>
      </c>
    </row>
    <row r="1854" spans="1:33" x14ac:dyDescent="0.45">
      <c r="A1854" s="15">
        <v>1001847</v>
      </c>
      <c r="B1854" s="15" t="s">
        <v>26</v>
      </c>
      <c r="C1854" s="18">
        <v>650821770</v>
      </c>
      <c r="D1854" s="15">
        <v>0</v>
      </c>
      <c r="E1854" s="15" t="s">
        <v>28</v>
      </c>
      <c r="F1854" s="15" t="s">
        <v>15253</v>
      </c>
      <c r="G1854" s="15" t="s">
        <v>29</v>
      </c>
      <c r="H1854" s="15" t="s">
        <v>296</v>
      </c>
      <c r="I1854" s="15" t="s">
        <v>872</v>
      </c>
      <c r="J1854" s="15" t="s">
        <v>4200</v>
      </c>
      <c r="K1854" s="15" t="s">
        <v>32</v>
      </c>
      <c r="L1854" s="15">
        <v>939069309</v>
      </c>
      <c r="M1854" s="15" t="s">
        <v>33</v>
      </c>
      <c r="N1854" s="15" t="s">
        <v>33</v>
      </c>
      <c r="O1854" s="15" t="s">
        <v>4201</v>
      </c>
      <c r="P1854" s="15">
        <v>35850</v>
      </c>
      <c r="Q1854" s="15" t="s">
        <v>35</v>
      </c>
      <c r="R1854" s="15" t="s">
        <v>36</v>
      </c>
      <c r="S1854" s="15" t="s">
        <v>348</v>
      </c>
      <c r="T1854" s="15" t="s">
        <v>15325</v>
      </c>
      <c r="U1854" s="15" t="s">
        <v>1092</v>
      </c>
      <c r="V1854" s="15">
        <v>939069309</v>
      </c>
      <c r="W1854" s="15" t="s">
        <v>4202</v>
      </c>
      <c r="X1854" s="15" t="s">
        <v>39</v>
      </c>
      <c r="Y1854" s="15">
        <v>0</v>
      </c>
      <c r="Z1854" s="15" t="s">
        <v>609</v>
      </c>
      <c r="AC1854" s="15" t="s">
        <v>9291</v>
      </c>
      <c r="AD1854" s="15" t="s">
        <v>9329</v>
      </c>
      <c r="AE1854" s="15" t="s">
        <v>9293</v>
      </c>
      <c r="AF1854" s="15" t="s">
        <v>511</v>
      </c>
      <c r="AG1854" s="15" t="s">
        <v>9304</v>
      </c>
    </row>
    <row r="1855" spans="1:33" x14ac:dyDescent="0.45">
      <c r="A1855" s="15">
        <v>1001848</v>
      </c>
      <c r="B1855" s="15" t="s">
        <v>26</v>
      </c>
      <c r="C1855" s="18">
        <v>1757374473</v>
      </c>
      <c r="D1855" s="15">
        <v>0</v>
      </c>
      <c r="E1855" s="15" t="s">
        <v>70</v>
      </c>
      <c r="F1855" s="15" t="s">
        <v>15253</v>
      </c>
      <c r="G1855" s="15" t="s">
        <v>29</v>
      </c>
      <c r="H1855" s="15" t="s">
        <v>4067</v>
      </c>
      <c r="I1855" s="15" t="s">
        <v>4068</v>
      </c>
      <c r="J1855" s="15" t="s">
        <v>4066</v>
      </c>
      <c r="K1855" s="15" t="s">
        <v>32</v>
      </c>
      <c r="L1855" s="15">
        <v>987358373</v>
      </c>
      <c r="M1855" s="15">
        <v>987358373</v>
      </c>
      <c r="N1855" s="15" t="s">
        <v>33</v>
      </c>
      <c r="O1855" s="15" t="s">
        <v>4069</v>
      </c>
      <c r="P1855" s="15">
        <v>35464</v>
      </c>
      <c r="Q1855" s="15" t="s">
        <v>35</v>
      </c>
      <c r="R1855" s="15" t="s">
        <v>59</v>
      </c>
      <c r="S1855" s="15" t="s">
        <v>4070</v>
      </c>
      <c r="T1855" s="15" t="s">
        <v>15359</v>
      </c>
      <c r="U1855" s="15" t="s">
        <v>4071</v>
      </c>
      <c r="V1855" s="15">
        <v>987358373</v>
      </c>
      <c r="W1855" s="15" t="s">
        <v>4072</v>
      </c>
      <c r="X1855" s="15" t="s">
        <v>39</v>
      </c>
      <c r="Y1855" s="15">
        <v>1</v>
      </c>
      <c r="Z1855" s="15" t="s">
        <v>609</v>
      </c>
      <c r="AC1855" s="15" t="s">
        <v>9291</v>
      </c>
      <c r="AD1855" s="15" t="s">
        <v>9329</v>
      </c>
      <c r="AE1855" s="15" t="s">
        <v>9302</v>
      </c>
      <c r="AF1855" s="15" t="s">
        <v>5096</v>
      </c>
      <c r="AG1855" s="15" t="s">
        <v>9312</v>
      </c>
    </row>
    <row r="1856" spans="1:33" x14ac:dyDescent="0.45">
      <c r="A1856" s="15">
        <v>1001849</v>
      </c>
      <c r="B1856" s="15" t="s">
        <v>26</v>
      </c>
      <c r="C1856" s="18">
        <v>1708935257</v>
      </c>
      <c r="D1856" s="15">
        <v>100</v>
      </c>
      <c r="E1856" s="15" t="s">
        <v>70</v>
      </c>
      <c r="F1856" s="15" t="s">
        <v>15253</v>
      </c>
      <c r="G1856" s="15" t="s">
        <v>29</v>
      </c>
      <c r="H1856" s="15" t="s">
        <v>8751</v>
      </c>
      <c r="I1856" s="15" t="s">
        <v>8752</v>
      </c>
      <c r="J1856" s="15" t="s">
        <v>8750</v>
      </c>
      <c r="K1856" s="15" t="s">
        <v>32</v>
      </c>
      <c r="L1856" s="15">
        <v>987988437</v>
      </c>
      <c r="M1856" s="15">
        <v>987988437</v>
      </c>
      <c r="N1856" s="15" t="s">
        <v>33</v>
      </c>
      <c r="O1856" s="15" t="s">
        <v>8753</v>
      </c>
      <c r="P1856" s="15">
        <v>24404</v>
      </c>
      <c r="Q1856" s="15" t="s">
        <v>58</v>
      </c>
      <c r="R1856" s="15" t="s">
        <v>36</v>
      </c>
      <c r="S1856" s="15" t="s">
        <v>8754</v>
      </c>
      <c r="T1856" s="15" t="s">
        <v>15324</v>
      </c>
      <c r="W1856" s="15" t="s">
        <v>8753</v>
      </c>
      <c r="X1856" s="15" t="s">
        <v>97</v>
      </c>
      <c r="Y1856" s="15">
        <v>0</v>
      </c>
      <c r="Z1856" s="15" t="s">
        <v>677</v>
      </c>
      <c r="AC1856" s="15" t="s">
        <v>9291</v>
      </c>
      <c r="AD1856" s="15" t="s">
        <v>9295</v>
      </c>
      <c r="AE1856" s="15" t="s">
        <v>9302</v>
      </c>
      <c r="AF1856" s="15" t="s">
        <v>5096</v>
      </c>
      <c r="AG1856" s="15" t="s">
        <v>9312</v>
      </c>
    </row>
    <row r="1857" spans="1:33" x14ac:dyDescent="0.45">
      <c r="A1857" s="15">
        <v>1001850</v>
      </c>
      <c r="B1857" s="15" t="s">
        <v>26</v>
      </c>
      <c r="C1857" s="18">
        <v>1500420318</v>
      </c>
      <c r="D1857" s="15">
        <v>0</v>
      </c>
      <c r="E1857" s="15" t="s">
        <v>70</v>
      </c>
      <c r="F1857" s="15" t="s">
        <v>15253</v>
      </c>
      <c r="G1857" s="15" t="s">
        <v>29</v>
      </c>
      <c r="H1857" s="15" t="s">
        <v>8756</v>
      </c>
      <c r="I1857" s="15" t="s">
        <v>8757</v>
      </c>
      <c r="J1857" s="15" t="s">
        <v>8755</v>
      </c>
      <c r="K1857" s="15" t="s">
        <v>32</v>
      </c>
      <c r="L1857" s="15">
        <v>990553726</v>
      </c>
      <c r="M1857" s="15">
        <v>990553726</v>
      </c>
      <c r="N1857" s="15" t="s">
        <v>8758</v>
      </c>
      <c r="O1857" s="15" t="s">
        <v>8759</v>
      </c>
      <c r="P1857" s="15">
        <v>26812</v>
      </c>
      <c r="Q1857" s="15" t="s">
        <v>58</v>
      </c>
      <c r="R1857" s="15" t="s">
        <v>36</v>
      </c>
      <c r="S1857" s="15" t="s">
        <v>143</v>
      </c>
      <c r="T1857" s="15" t="s">
        <v>15306</v>
      </c>
      <c r="W1857" s="15" t="s">
        <v>8760</v>
      </c>
      <c r="X1857" s="15" t="s">
        <v>39</v>
      </c>
      <c r="Y1857" s="15">
        <v>0</v>
      </c>
      <c r="Z1857" s="15" t="s">
        <v>74</v>
      </c>
      <c r="AC1857" s="15" t="s">
        <v>9291</v>
      </c>
      <c r="AD1857" s="15" t="s">
        <v>9292</v>
      </c>
      <c r="AE1857" s="15" t="s">
        <v>9293</v>
      </c>
      <c r="AF1857" s="15" t="s">
        <v>511</v>
      </c>
      <c r="AG1857" s="15" t="s">
        <v>9299</v>
      </c>
    </row>
    <row r="1858" spans="1:33" x14ac:dyDescent="0.45">
      <c r="A1858" s="15">
        <v>1001851</v>
      </c>
      <c r="B1858" s="15" t="s">
        <v>2683</v>
      </c>
      <c r="C1858" s="18">
        <v>1001851</v>
      </c>
      <c r="D1858" s="15">
        <v>150</v>
      </c>
      <c r="E1858" s="15" t="s">
        <v>1895</v>
      </c>
      <c r="F1858" s="15" t="s">
        <v>15254</v>
      </c>
      <c r="G1858" s="15" t="s">
        <v>29</v>
      </c>
      <c r="H1858" s="15" t="s">
        <v>8761</v>
      </c>
      <c r="I1858" s="15" t="s">
        <v>8762</v>
      </c>
      <c r="J1858" s="15" t="s">
        <v>8763</v>
      </c>
      <c r="K1858" s="15" t="s">
        <v>32</v>
      </c>
      <c r="L1858" s="15">
        <v>987834562</v>
      </c>
      <c r="M1858" s="15">
        <v>987834562</v>
      </c>
      <c r="N1858" s="15" t="s">
        <v>33</v>
      </c>
      <c r="O1858" s="15" t="s">
        <v>8764</v>
      </c>
      <c r="P1858" s="15">
        <v>28827</v>
      </c>
      <c r="Q1858" s="15" t="s">
        <v>35</v>
      </c>
      <c r="R1858" s="15" t="s">
        <v>59</v>
      </c>
      <c r="S1858" s="15" t="s">
        <v>1108</v>
      </c>
      <c r="T1858" s="15" t="s">
        <v>15344</v>
      </c>
      <c r="W1858" s="15" t="s">
        <v>8764</v>
      </c>
      <c r="X1858" s="15" t="s">
        <v>97</v>
      </c>
      <c r="Y1858" s="15">
        <v>0</v>
      </c>
      <c r="Z1858" s="15" t="s">
        <v>677</v>
      </c>
      <c r="AC1858" s="15" t="s">
        <v>9291</v>
      </c>
      <c r="AD1858" s="15" t="s">
        <v>9295</v>
      </c>
      <c r="AE1858" s="15" t="s">
        <v>9302</v>
      </c>
      <c r="AF1858" s="15" t="s">
        <v>5096</v>
      </c>
      <c r="AG1858" s="15" t="s">
        <v>9312</v>
      </c>
    </row>
    <row r="1859" spans="1:33" x14ac:dyDescent="0.45">
      <c r="A1859" s="15">
        <v>1001852</v>
      </c>
      <c r="B1859" s="15" t="s">
        <v>2683</v>
      </c>
      <c r="C1859" s="18">
        <v>1001852</v>
      </c>
      <c r="D1859" s="15">
        <v>450</v>
      </c>
      <c r="E1859" s="15" t="s">
        <v>1895</v>
      </c>
      <c r="F1859" s="15" t="s">
        <v>15254</v>
      </c>
      <c r="G1859" s="15" t="s">
        <v>29</v>
      </c>
      <c r="H1859" s="15" t="s">
        <v>8762</v>
      </c>
      <c r="I1859" s="15" t="s">
        <v>8761</v>
      </c>
      <c r="J1859" s="15" t="s">
        <v>8765</v>
      </c>
      <c r="K1859" s="15" t="s">
        <v>32</v>
      </c>
      <c r="L1859" s="15">
        <v>987834562</v>
      </c>
      <c r="M1859" s="15">
        <v>987834562</v>
      </c>
      <c r="N1859" s="15" t="s">
        <v>8766</v>
      </c>
      <c r="O1859" s="15" t="s">
        <v>8767</v>
      </c>
      <c r="P1859" s="15">
        <v>28827</v>
      </c>
      <c r="Q1859" s="15" t="s">
        <v>35</v>
      </c>
      <c r="R1859" s="15" t="s">
        <v>59</v>
      </c>
      <c r="S1859" s="15" t="s">
        <v>2620</v>
      </c>
      <c r="T1859" s="15" t="s">
        <v>15359</v>
      </c>
      <c r="V1859" s="15">
        <v>987834562</v>
      </c>
      <c r="W1859" s="15" t="s">
        <v>8767</v>
      </c>
      <c r="X1859" s="15" t="s">
        <v>97</v>
      </c>
      <c r="Y1859" s="15">
        <v>0</v>
      </c>
      <c r="Z1859" s="15" t="s">
        <v>8625</v>
      </c>
      <c r="AC1859" s="15" t="s">
        <v>9291</v>
      </c>
      <c r="AD1859" s="15" t="s">
        <v>9295</v>
      </c>
      <c r="AE1859" s="15" t="s">
        <v>9302</v>
      </c>
      <c r="AF1859" s="15" t="s">
        <v>5096</v>
      </c>
      <c r="AG1859" s="15" t="s">
        <v>9312</v>
      </c>
    </row>
    <row r="1860" spans="1:33" x14ac:dyDescent="0.45">
      <c r="A1860" s="15">
        <v>1001853</v>
      </c>
      <c r="B1860" s="15" t="s">
        <v>26</v>
      </c>
      <c r="C1860" s="18">
        <v>603631441</v>
      </c>
      <c r="D1860" s="15">
        <v>900</v>
      </c>
      <c r="E1860" s="15" t="s">
        <v>70</v>
      </c>
      <c r="F1860" s="15" t="s">
        <v>15253</v>
      </c>
      <c r="G1860" s="15" t="s">
        <v>29</v>
      </c>
      <c r="H1860" s="15" t="s">
        <v>8769</v>
      </c>
      <c r="I1860" s="15" t="s">
        <v>8770</v>
      </c>
      <c r="J1860" s="15" t="s">
        <v>8768</v>
      </c>
      <c r="K1860" s="15" t="s">
        <v>32</v>
      </c>
      <c r="L1860" s="15">
        <v>985589897</v>
      </c>
      <c r="M1860" s="15">
        <v>985589897</v>
      </c>
      <c r="N1860" s="15" t="s">
        <v>33</v>
      </c>
      <c r="O1860" s="15" t="s">
        <v>8771</v>
      </c>
      <c r="P1860" s="15">
        <v>33836</v>
      </c>
      <c r="Q1860" s="15" t="s">
        <v>35</v>
      </c>
      <c r="R1860" s="15" t="s">
        <v>36</v>
      </c>
      <c r="S1860" s="15" t="s">
        <v>8772</v>
      </c>
      <c r="T1860" s="15" t="s">
        <v>15308</v>
      </c>
      <c r="U1860" s="15" t="s">
        <v>1047</v>
      </c>
      <c r="W1860" s="15" t="s">
        <v>8771</v>
      </c>
      <c r="X1860" s="15" t="s">
        <v>39</v>
      </c>
      <c r="Y1860" s="15">
        <v>1</v>
      </c>
      <c r="Z1860" s="15" t="s">
        <v>1125</v>
      </c>
      <c r="AC1860" s="15" t="s">
        <v>9291</v>
      </c>
      <c r="AD1860" s="15" t="s">
        <v>9292</v>
      </c>
      <c r="AE1860" s="15" t="s">
        <v>9302</v>
      </c>
      <c r="AF1860" s="15" t="s">
        <v>5096</v>
      </c>
      <c r="AG1860" s="15" t="s">
        <v>9312</v>
      </c>
    </row>
    <row r="1861" spans="1:33" x14ac:dyDescent="0.45">
      <c r="A1861" s="15">
        <v>1001854</v>
      </c>
      <c r="B1861" s="15" t="s">
        <v>26</v>
      </c>
      <c r="C1861" s="18">
        <v>1705168316</v>
      </c>
      <c r="D1861" s="15">
        <v>0</v>
      </c>
      <c r="E1861" s="15" t="s">
        <v>70</v>
      </c>
      <c r="F1861" s="15" t="s">
        <v>15253</v>
      </c>
      <c r="G1861" s="15" t="s">
        <v>29</v>
      </c>
      <c r="J1861" s="15" t="s">
        <v>2340</v>
      </c>
      <c r="Z1861" s="15" t="s">
        <v>8625</v>
      </c>
      <c r="AC1861" s="15" t="s">
        <v>9291</v>
      </c>
      <c r="AD1861" s="15" t="s">
        <v>9292</v>
      </c>
      <c r="AE1861" s="15" t="s">
        <v>9302</v>
      </c>
      <c r="AF1861" s="15" t="s">
        <v>5096</v>
      </c>
      <c r="AG1861" s="15" t="s">
        <v>9496</v>
      </c>
    </row>
    <row r="1862" spans="1:33" x14ac:dyDescent="0.45">
      <c r="A1862" s="15">
        <v>1001855</v>
      </c>
      <c r="B1862" s="15" t="s">
        <v>26</v>
      </c>
      <c r="C1862" s="18">
        <v>1710529189</v>
      </c>
      <c r="D1862" s="15">
        <v>450</v>
      </c>
      <c r="E1862" s="15" t="s">
        <v>70</v>
      </c>
      <c r="F1862" s="15" t="s">
        <v>15253</v>
      </c>
      <c r="G1862" s="15" t="s">
        <v>29</v>
      </c>
      <c r="H1862" s="15" t="s">
        <v>450</v>
      </c>
      <c r="I1862" s="15" t="s">
        <v>6282</v>
      </c>
      <c r="J1862" s="15" t="s">
        <v>8773</v>
      </c>
      <c r="K1862" s="15" t="s">
        <v>32</v>
      </c>
      <c r="L1862" s="15">
        <v>3390618</v>
      </c>
      <c r="M1862" s="15">
        <v>985873873</v>
      </c>
      <c r="N1862" s="15" t="s">
        <v>8774</v>
      </c>
      <c r="O1862" s="15" t="s">
        <v>8775</v>
      </c>
      <c r="P1862" s="15">
        <v>28757</v>
      </c>
      <c r="Q1862" s="15" t="s">
        <v>58</v>
      </c>
      <c r="R1862" s="15" t="s">
        <v>36</v>
      </c>
      <c r="S1862" s="15" t="s">
        <v>2147</v>
      </c>
      <c r="T1862" s="15" t="s">
        <v>15314</v>
      </c>
      <c r="V1862" s="15">
        <v>985873873</v>
      </c>
      <c r="W1862" s="15" t="s">
        <v>8775</v>
      </c>
      <c r="X1862" s="15" t="s">
        <v>97</v>
      </c>
      <c r="Y1862" s="15">
        <v>0</v>
      </c>
      <c r="Z1862" s="15" t="s">
        <v>677</v>
      </c>
      <c r="AC1862" s="15" t="s">
        <v>9291</v>
      </c>
      <c r="AD1862" s="15" t="s">
        <v>9357</v>
      </c>
      <c r="AE1862" s="15" t="s">
        <v>9302</v>
      </c>
      <c r="AF1862" s="15" t="s">
        <v>5096</v>
      </c>
      <c r="AG1862" s="15" t="s">
        <v>9312</v>
      </c>
    </row>
    <row r="1863" spans="1:33" x14ac:dyDescent="0.45">
      <c r="A1863" s="15">
        <v>1001856</v>
      </c>
      <c r="B1863" s="15" t="s">
        <v>26</v>
      </c>
      <c r="C1863" s="18">
        <v>1707267439</v>
      </c>
      <c r="D1863" s="15">
        <v>600</v>
      </c>
      <c r="E1863" s="15" t="s">
        <v>70</v>
      </c>
      <c r="F1863" s="15" t="s">
        <v>15253</v>
      </c>
      <c r="G1863" s="15" t="s">
        <v>29</v>
      </c>
      <c r="H1863" s="15" t="s">
        <v>8777</v>
      </c>
      <c r="I1863" s="15" t="s">
        <v>8778</v>
      </c>
      <c r="J1863" s="15" t="s">
        <v>8776</v>
      </c>
      <c r="K1863" s="15" t="s">
        <v>32</v>
      </c>
      <c r="L1863" s="15">
        <v>23388061</v>
      </c>
      <c r="M1863" s="15">
        <v>999149992</v>
      </c>
      <c r="N1863" s="15" t="s">
        <v>33</v>
      </c>
      <c r="O1863" s="15" t="s">
        <v>8779</v>
      </c>
      <c r="P1863" s="15">
        <v>22461</v>
      </c>
      <c r="Q1863" s="15" t="s">
        <v>35</v>
      </c>
      <c r="R1863" s="15" t="s">
        <v>59</v>
      </c>
      <c r="S1863" s="15" t="s">
        <v>925</v>
      </c>
      <c r="T1863" s="15" t="s">
        <v>15318</v>
      </c>
      <c r="W1863" s="15" t="s">
        <v>8780</v>
      </c>
      <c r="X1863" s="15" t="s">
        <v>39</v>
      </c>
      <c r="Y1863" s="15">
        <v>0</v>
      </c>
      <c r="Z1863" s="15" t="s">
        <v>1125</v>
      </c>
      <c r="AC1863" s="15" t="s">
        <v>9291</v>
      </c>
      <c r="AD1863" s="15" t="s">
        <v>9292</v>
      </c>
      <c r="AE1863" s="15" t="s">
        <v>9302</v>
      </c>
      <c r="AF1863" s="15" t="s">
        <v>5096</v>
      </c>
      <c r="AG1863" s="15" t="s">
        <v>9312</v>
      </c>
    </row>
    <row r="1864" spans="1:33" x14ac:dyDescent="0.45">
      <c r="A1864" s="15">
        <v>1001857</v>
      </c>
      <c r="B1864" s="15" t="s">
        <v>26</v>
      </c>
      <c r="C1864" s="18">
        <v>604198671</v>
      </c>
      <c r="D1864" s="15">
        <v>0</v>
      </c>
      <c r="E1864" s="15" t="s">
        <v>70</v>
      </c>
      <c r="F1864" s="15" t="s">
        <v>15253</v>
      </c>
      <c r="G1864" s="15" t="s">
        <v>29</v>
      </c>
      <c r="H1864" s="15" t="s">
        <v>8782</v>
      </c>
      <c r="I1864" s="15" t="s">
        <v>8783</v>
      </c>
      <c r="J1864" s="15" t="s">
        <v>8781</v>
      </c>
      <c r="K1864" s="15" t="s">
        <v>32</v>
      </c>
      <c r="L1864" s="15" t="s">
        <v>33</v>
      </c>
      <c r="M1864" s="15">
        <v>958876746</v>
      </c>
      <c r="N1864" s="15" t="s">
        <v>8784</v>
      </c>
      <c r="O1864" s="15" t="s">
        <v>8785</v>
      </c>
      <c r="P1864" s="15">
        <v>35602</v>
      </c>
      <c r="Q1864" s="15" t="s">
        <v>35</v>
      </c>
      <c r="R1864" s="15" t="s">
        <v>36</v>
      </c>
      <c r="S1864" s="15" t="s">
        <v>79</v>
      </c>
      <c r="T1864" s="15" t="s">
        <v>79</v>
      </c>
      <c r="W1864" s="15" t="s">
        <v>34</v>
      </c>
      <c r="X1864" s="15" t="s">
        <v>97</v>
      </c>
      <c r="Y1864" s="15">
        <v>0</v>
      </c>
      <c r="Z1864" s="15" t="s">
        <v>74</v>
      </c>
      <c r="AC1864" s="15" t="s">
        <v>9291</v>
      </c>
      <c r="AD1864" s="15" t="s">
        <v>9296</v>
      </c>
      <c r="AE1864" s="15" t="s">
        <v>9293</v>
      </c>
      <c r="AF1864" s="15" t="s">
        <v>511</v>
      </c>
      <c r="AG1864" s="15" t="s">
        <v>9301</v>
      </c>
    </row>
    <row r="1865" spans="1:33" x14ac:dyDescent="0.45">
      <c r="A1865" s="15">
        <v>1001858</v>
      </c>
      <c r="B1865" s="15" t="s">
        <v>26</v>
      </c>
      <c r="C1865" s="18">
        <v>605522051</v>
      </c>
      <c r="D1865" s="15">
        <v>0</v>
      </c>
      <c r="E1865" s="15" t="s">
        <v>70</v>
      </c>
      <c r="F1865" s="15" t="s">
        <v>15253</v>
      </c>
      <c r="G1865" s="15" t="s">
        <v>29</v>
      </c>
      <c r="H1865" s="15" t="s">
        <v>8787</v>
      </c>
      <c r="I1865" s="15" t="s">
        <v>8788</v>
      </c>
      <c r="J1865" s="15" t="s">
        <v>8786</v>
      </c>
      <c r="K1865" s="15" t="s">
        <v>32</v>
      </c>
      <c r="L1865" s="15" t="s">
        <v>33</v>
      </c>
      <c r="M1865" s="15">
        <v>994747449</v>
      </c>
      <c r="N1865" s="15" t="s">
        <v>33</v>
      </c>
      <c r="O1865" s="15" t="s">
        <v>8789</v>
      </c>
      <c r="P1865" s="15">
        <v>36870</v>
      </c>
      <c r="Q1865" s="15" t="s">
        <v>35</v>
      </c>
      <c r="R1865" s="15" t="s">
        <v>36</v>
      </c>
      <c r="S1865" s="15" t="s">
        <v>79</v>
      </c>
      <c r="T1865" s="15" t="s">
        <v>79</v>
      </c>
      <c r="W1865" s="15" t="s">
        <v>34</v>
      </c>
      <c r="X1865" s="15" t="s">
        <v>97</v>
      </c>
      <c r="Y1865" s="15">
        <v>0</v>
      </c>
      <c r="Z1865" s="15" t="s">
        <v>74</v>
      </c>
      <c r="AC1865" s="15" t="s">
        <v>9291</v>
      </c>
      <c r="AD1865" s="15" t="s">
        <v>9296</v>
      </c>
      <c r="AE1865" s="15" t="s">
        <v>9293</v>
      </c>
      <c r="AF1865" s="15" t="s">
        <v>9361</v>
      </c>
      <c r="AG1865" s="15" t="s">
        <v>9361</v>
      </c>
    </row>
    <row r="1866" spans="1:33" x14ac:dyDescent="0.45">
      <c r="A1866" s="15">
        <v>1001859</v>
      </c>
      <c r="B1866" s="15" t="s">
        <v>26</v>
      </c>
      <c r="C1866" s="18">
        <v>1723072755</v>
      </c>
      <c r="D1866" s="15">
        <v>450</v>
      </c>
      <c r="E1866" s="15" t="s">
        <v>70</v>
      </c>
      <c r="F1866" s="15" t="s">
        <v>15253</v>
      </c>
      <c r="G1866" s="15" t="s">
        <v>29</v>
      </c>
      <c r="H1866" s="15" t="s">
        <v>8791</v>
      </c>
      <c r="I1866" s="15" t="s">
        <v>1019</v>
      </c>
      <c r="J1866" s="15" t="s">
        <v>8790</v>
      </c>
      <c r="K1866" s="15" t="s">
        <v>32</v>
      </c>
      <c r="L1866" s="15">
        <v>987479644</v>
      </c>
      <c r="M1866" s="15">
        <v>987479644</v>
      </c>
      <c r="N1866" s="15" t="s">
        <v>8792</v>
      </c>
      <c r="O1866" s="15" t="s">
        <v>8793</v>
      </c>
      <c r="P1866" s="15">
        <v>34497</v>
      </c>
      <c r="Q1866" s="15" t="s">
        <v>35</v>
      </c>
      <c r="R1866" s="15" t="s">
        <v>36</v>
      </c>
      <c r="S1866" s="15" t="s">
        <v>1010</v>
      </c>
      <c r="T1866" s="15" t="s">
        <v>15359</v>
      </c>
      <c r="U1866" s="15" t="s">
        <v>8794</v>
      </c>
      <c r="W1866" s="15" t="s">
        <v>8795</v>
      </c>
      <c r="X1866" s="15" t="s">
        <v>39</v>
      </c>
      <c r="Y1866" s="15">
        <v>0</v>
      </c>
      <c r="Z1866" s="15" t="s">
        <v>1125</v>
      </c>
      <c r="AC1866" s="15" t="s">
        <v>9291</v>
      </c>
      <c r="AD1866" s="15" t="s">
        <v>9296</v>
      </c>
      <c r="AE1866" s="15" t="s">
        <v>9302</v>
      </c>
      <c r="AF1866" s="15" t="s">
        <v>5096</v>
      </c>
      <c r="AG1866" s="15" t="s">
        <v>9312</v>
      </c>
    </row>
    <row r="1867" spans="1:33" x14ac:dyDescent="0.45">
      <c r="A1867" s="15">
        <v>1001860</v>
      </c>
      <c r="B1867" s="15" t="s">
        <v>26</v>
      </c>
      <c r="C1867" s="18">
        <v>1717473985</v>
      </c>
      <c r="D1867" s="15">
        <v>0</v>
      </c>
      <c r="E1867" s="15" t="s">
        <v>70</v>
      </c>
      <c r="F1867" s="15" t="s">
        <v>15253</v>
      </c>
      <c r="G1867" s="15" t="s">
        <v>29</v>
      </c>
      <c r="H1867" s="15" t="s">
        <v>8797</v>
      </c>
      <c r="I1867" s="15" t="s">
        <v>8798</v>
      </c>
      <c r="J1867" s="15" t="s">
        <v>8796</v>
      </c>
      <c r="K1867" s="15" t="s">
        <v>32</v>
      </c>
      <c r="L1867" s="15">
        <v>969121290</v>
      </c>
      <c r="M1867" s="15">
        <v>983462921</v>
      </c>
      <c r="N1867" s="15" t="s">
        <v>8799</v>
      </c>
      <c r="O1867" s="15" t="s">
        <v>8800</v>
      </c>
      <c r="P1867" s="15">
        <v>29595</v>
      </c>
      <c r="Q1867" s="15" t="s">
        <v>35</v>
      </c>
      <c r="R1867" s="15" t="s">
        <v>59</v>
      </c>
      <c r="S1867" s="15" t="s">
        <v>8801</v>
      </c>
      <c r="T1867" s="15" t="s">
        <v>15343</v>
      </c>
      <c r="U1867" s="15" t="s">
        <v>8802</v>
      </c>
      <c r="V1867" s="15">
        <v>969121290</v>
      </c>
      <c r="W1867" s="15" t="s">
        <v>8803</v>
      </c>
      <c r="X1867" s="15" t="s">
        <v>97</v>
      </c>
      <c r="Y1867" s="15">
        <v>2</v>
      </c>
      <c r="Z1867" s="15" t="s">
        <v>665</v>
      </c>
      <c r="AC1867" s="15" t="s">
        <v>9291</v>
      </c>
      <c r="AD1867" s="15" t="s">
        <v>9295</v>
      </c>
      <c r="AE1867" s="15" t="s">
        <v>9302</v>
      </c>
      <c r="AF1867" s="15" t="s">
        <v>5096</v>
      </c>
      <c r="AG1867" s="15" t="s">
        <v>9367</v>
      </c>
    </row>
    <row r="1868" spans="1:33" x14ac:dyDescent="0.45">
      <c r="A1868" s="15">
        <v>1001861</v>
      </c>
      <c r="B1868" s="15" t="s">
        <v>26</v>
      </c>
      <c r="C1868" s="18">
        <v>605051671</v>
      </c>
      <c r="D1868" s="15">
        <v>600</v>
      </c>
      <c r="E1868" s="15" t="s">
        <v>70</v>
      </c>
      <c r="F1868" s="15" t="s">
        <v>15253</v>
      </c>
      <c r="G1868" s="15" t="s">
        <v>29</v>
      </c>
      <c r="H1868" s="15" t="s">
        <v>8805</v>
      </c>
      <c r="I1868" s="15" t="s">
        <v>8806</v>
      </c>
      <c r="J1868" s="15" t="s">
        <v>8804</v>
      </c>
      <c r="K1868" s="15" t="s">
        <v>32</v>
      </c>
      <c r="L1868" s="15">
        <v>982576429</v>
      </c>
      <c r="M1868" s="15">
        <v>982576429</v>
      </c>
      <c r="N1868" s="15" t="s">
        <v>8807</v>
      </c>
      <c r="O1868" s="15" t="s">
        <v>8808</v>
      </c>
      <c r="P1868" s="15">
        <v>33531</v>
      </c>
      <c r="Q1868" s="15" t="s">
        <v>35</v>
      </c>
      <c r="R1868" s="15" t="s">
        <v>59</v>
      </c>
      <c r="S1868" s="15" t="s">
        <v>8809</v>
      </c>
      <c r="T1868" s="15" t="s">
        <v>15345</v>
      </c>
      <c r="U1868" s="15" t="s">
        <v>8810</v>
      </c>
      <c r="V1868" s="15">
        <v>1</v>
      </c>
      <c r="W1868" s="15" t="s">
        <v>8811</v>
      </c>
      <c r="X1868" s="15" t="s">
        <v>97</v>
      </c>
      <c r="Y1868" s="15">
        <v>1</v>
      </c>
      <c r="Z1868" s="15" t="s">
        <v>8713</v>
      </c>
      <c r="AA1868" s="15" t="s">
        <v>74</v>
      </c>
      <c r="AB1868" s="15">
        <v>44600</v>
      </c>
      <c r="AC1868" s="15" t="s">
        <v>9291</v>
      </c>
      <c r="AD1868" s="15" t="s">
        <v>9292</v>
      </c>
      <c r="AE1868" s="15" t="s">
        <v>9293</v>
      </c>
      <c r="AF1868" s="15" t="s">
        <v>511</v>
      </c>
      <c r="AG1868" s="15" t="s">
        <v>9304</v>
      </c>
    </row>
    <row r="1869" spans="1:33" x14ac:dyDescent="0.45">
      <c r="A1869" s="15">
        <v>1001862</v>
      </c>
      <c r="B1869" s="15" t="s">
        <v>26</v>
      </c>
      <c r="C1869" s="18">
        <v>602355885</v>
      </c>
      <c r="D1869" s="15" t="s">
        <v>12057</v>
      </c>
      <c r="E1869" s="15" t="s">
        <v>70</v>
      </c>
      <c r="F1869" s="15" t="s">
        <v>15253</v>
      </c>
      <c r="G1869" s="15" t="s">
        <v>29</v>
      </c>
      <c r="H1869" s="15" t="s">
        <v>8813</v>
      </c>
      <c r="I1869" s="15" t="s">
        <v>8814</v>
      </c>
      <c r="J1869" s="15" t="s">
        <v>8812</v>
      </c>
      <c r="K1869" s="15" t="s">
        <v>32</v>
      </c>
      <c r="L1869" s="15">
        <v>1</v>
      </c>
      <c r="M1869" s="15">
        <v>983512078</v>
      </c>
      <c r="N1869" s="15" t="s">
        <v>8815</v>
      </c>
      <c r="O1869" s="15" t="s">
        <v>8816</v>
      </c>
      <c r="P1869" s="15">
        <v>28135</v>
      </c>
      <c r="Q1869" s="15" t="s">
        <v>35</v>
      </c>
      <c r="R1869" s="15" t="s">
        <v>36</v>
      </c>
      <c r="S1869" s="15" t="s">
        <v>197</v>
      </c>
      <c r="T1869" s="15" t="s">
        <v>197</v>
      </c>
      <c r="U1869" s="15" t="s">
        <v>8817</v>
      </c>
      <c r="V1869" s="15">
        <v>1</v>
      </c>
      <c r="W1869" s="15" t="s">
        <v>8818</v>
      </c>
      <c r="X1869" s="15" t="s">
        <v>97</v>
      </c>
      <c r="Y1869" s="15">
        <v>2</v>
      </c>
      <c r="Z1869" s="15" t="s">
        <v>8713</v>
      </c>
      <c r="AC1869" s="15" t="s">
        <v>9291</v>
      </c>
      <c r="AD1869" s="15" t="s">
        <v>9296</v>
      </c>
      <c r="AE1869" s="15" t="s">
        <v>9317</v>
      </c>
      <c r="AF1869" s="15" t="s">
        <v>9318</v>
      </c>
      <c r="AG1869" s="15" t="s">
        <v>9339</v>
      </c>
    </row>
    <row r="1870" spans="1:33" x14ac:dyDescent="0.45">
      <c r="A1870" s="15">
        <v>1001864</v>
      </c>
      <c r="B1870" s="15" t="s">
        <v>26</v>
      </c>
      <c r="C1870" s="18">
        <v>600078703</v>
      </c>
      <c r="D1870" s="15">
        <v>600</v>
      </c>
      <c r="E1870" s="15" t="s">
        <v>28</v>
      </c>
      <c r="F1870" s="15" t="s">
        <v>15253</v>
      </c>
      <c r="G1870" s="15" t="s">
        <v>29</v>
      </c>
      <c r="H1870" s="15" t="s">
        <v>792</v>
      </c>
      <c r="I1870" s="15" t="s">
        <v>8820</v>
      </c>
      <c r="J1870" s="15" t="s">
        <v>8819</v>
      </c>
      <c r="K1870" s="15" t="s">
        <v>32</v>
      </c>
      <c r="L1870" s="15" t="s">
        <v>33</v>
      </c>
      <c r="M1870" s="15" t="s">
        <v>33</v>
      </c>
      <c r="N1870" s="15" t="s">
        <v>33</v>
      </c>
      <c r="O1870" s="15" t="s">
        <v>8821</v>
      </c>
      <c r="P1870" s="15">
        <v>16539</v>
      </c>
      <c r="Q1870" s="15" t="s">
        <v>58</v>
      </c>
      <c r="R1870" s="15" t="s">
        <v>59</v>
      </c>
      <c r="S1870" s="15" t="s">
        <v>66</v>
      </c>
      <c r="T1870" s="15" t="s">
        <v>15324</v>
      </c>
      <c r="W1870" s="15" t="s">
        <v>8822</v>
      </c>
      <c r="X1870" s="15" t="s">
        <v>97</v>
      </c>
      <c r="Y1870" s="15">
        <v>0</v>
      </c>
      <c r="Z1870" s="15" t="s">
        <v>74</v>
      </c>
      <c r="AC1870" s="15" t="s">
        <v>9291</v>
      </c>
      <c r="AD1870" s="15" t="s">
        <v>9329</v>
      </c>
      <c r="AE1870" s="15" t="s">
        <v>9293</v>
      </c>
      <c r="AF1870" s="15" t="s">
        <v>511</v>
      </c>
      <c r="AG1870" s="15" t="s">
        <v>9301</v>
      </c>
    </row>
    <row r="1871" spans="1:33" x14ac:dyDescent="0.45">
      <c r="A1871" s="15">
        <v>1001864</v>
      </c>
      <c r="B1871" s="15" t="s">
        <v>26</v>
      </c>
      <c r="C1871" s="18">
        <v>600078703</v>
      </c>
      <c r="D1871" s="15">
        <v>600</v>
      </c>
      <c r="E1871" s="15" t="s">
        <v>28</v>
      </c>
      <c r="F1871" s="15" t="s">
        <v>15253</v>
      </c>
      <c r="G1871" s="15" t="s">
        <v>29</v>
      </c>
      <c r="H1871" s="15" t="s">
        <v>523</v>
      </c>
      <c r="I1871" s="15" t="s">
        <v>524</v>
      </c>
      <c r="J1871" s="15" t="s">
        <v>522</v>
      </c>
      <c r="K1871" s="15" t="s">
        <v>32</v>
      </c>
      <c r="L1871" s="15">
        <v>983671596</v>
      </c>
      <c r="M1871" s="15">
        <v>983671596</v>
      </c>
      <c r="N1871" s="15">
        <v>1</v>
      </c>
      <c r="O1871" s="15" t="s">
        <v>525</v>
      </c>
      <c r="P1871" s="15">
        <v>20027</v>
      </c>
      <c r="Q1871" s="15" t="s">
        <v>58</v>
      </c>
      <c r="R1871" s="15" t="s">
        <v>36</v>
      </c>
      <c r="S1871" s="15" t="s">
        <v>279</v>
      </c>
      <c r="T1871" s="15" t="s">
        <v>15324</v>
      </c>
      <c r="W1871" s="15" t="s">
        <v>111</v>
      </c>
      <c r="X1871" s="15" t="s">
        <v>97</v>
      </c>
      <c r="Y1871" s="15">
        <v>0</v>
      </c>
      <c r="Z1871" s="15" t="s">
        <v>74</v>
      </c>
      <c r="AC1871" s="15" t="s">
        <v>9291</v>
      </c>
      <c r="AD1871" s="15" t="s">
        <v>9329</v>
      </c>
      <c r="AE1871" s="15" t="s">
        <v>9293</v>
      </c>
      <c r="AF1871" s="15" t="s">
        <v>511</v>
      </c>
      <c r="AG1871" s="15" t="s">
        <v>9301</v>
      </c>
    </row>
    <row r="1872" spans="1:33" x14ac:dyDescent="0.45">
      <c r="A1872" s="15">
        <v>1001865</v>
      </c>
      <c r="B1872" s="15" t="s">
        <v>26</v>
      </c>
      <c r="C1872" s="18">
        <v>1727880807</v>
      </c>
      <c r="D1872" s="15">
        <v>700</v>
      </c>
      <c r="E1872" s="15" t="s">
        <v>70</v>
      </c>
      <c r="F1872" s="15" t="s">
        <v>15253</v>
      </c>
      <c r="G1872" s="15" t="s">
        <v>29</v>
      </c>
      <c r="H1872" s="15" t="s">
        <v>8824</v>
      </c>
      <c r="I1872" s="15" t="s">
        <v>8825</v>
      </c>
      <c r="J1872" s="15" t="s">
        <v>8823</v>
      </c>
      <c r="K1872" s="15" t="s">
        <v>32</v>
      </c>
      <c r="L1872" s="15">
        <v>993991585</v>
      </c>
      <c r="M1872" s="15">
        <v>993991585</v>
      </c>
      <c r="N1872" s="15" t="s">
        <v>33</v>
      </c>
      <c r="O1872" s="15" t="s">
        <v>8826</v>
      </c>
      <c r="P1872" s="15">
        <v>34418</v>
      </c>
      <c r="Q1872" s="15" t="s">
        <v>35</v>
      </c>
      <c r="R1872" s="15" t="s">
        <v>36</v>
      </c>
      <c r="S1872" s="15" t="s">
        <v>6633</v>
      </c>
      <c r="T1872" s="15" t="s">
        <v>15354</v>
      </c>
      <c r="U1872" s="15" t="s">
        <v>7099</v>
      </c>
      <c r="W1872" s="15" t="s">
        <v>8826</v>
      </c>
      <c r="X1872" s="15" t="s">
        <v>39</v>
      </c>
      <c r="Y1872" s="15">
        <v>0</v>
      </c>
      <c r="Z1872" s="15" t="s">
        <v>1125</v>
      </c>
      <c r="AC1872" s="15" t="s">
        <v>9291</v>
      </c>
      <c r="AD1872" s="15" t="s">
        <v>9292</v>
      </c>
      <c r="AE1872" s="15" t="s">
        <v>9302</v>
      </c>
      <c r="AF1872" s="15" t="s">
        <v>5096</v>
      </c>
      <c r="AG1872" s="15" t="s">
        <v>9312</v>
      </c>
    </row>
    <row r="1873" spans="1:33" x14ac:dyDescent="0.45">
      <c r="A1873" s="15">
        <v>1001866</v>
      </c>
      <c r="B1873" s="15" t="s">
        <v>26</v>
      </c>
      <c r="C1873" s="18">
        <v>605153485</v>
      </c>
      <c r="D1873" s="15">
        <v>0</v>
      </c>
      <c r="E1873" s="15" t="s">
        <v>28</v>
      </c>
      <c r="F1873" s="15" t="s">
        <v>15253</v>
      </c>
      <c r="G1873" s="15" t="s">
        <v>29</v>
      </c>
      <c r="H1873" s="15" t="s">
        <v>2173</v>
      </c>
      <c r="I1873" s="15" t="s">
        <v>6608</v>
      </c>
      <c r="J1873" s="15" t="s">
        <v>8827</v>
      </c>
      <c r="K1873" s="15" t="s">
        <v>32</v>
      </c>
      <c r="L1873" s="15">
        <v>990548466</v>
      </c>
      <c r="M1873" s="15">
        <v>990548466</v>
      </c>
      <c r="N1873" s="15" t="s">
        <v>8828</v>
      </c>
      <c r="O1873" s="15" t="s">
        <v>8829</v>
      </c>
      <c r="P1873" s="15">
        <v>33187</v>
      </c>
      <c r="Q1873" s="15" t="s">
        <v>58</v>
      </c>
      <c r="R1873" s="15" t="s">
        <v>36</v>
      </c>
      <c r="S1873" s="15" t="s">
        <v>79</v>
      </c>
      <c r="T1873" s="15" t="s">
        <v>79</v>
      </c>
      <c r="W1873" s="15" t="s">
        <v>8830</v>
      </c>
      <c r="X1873" s="15" t="s">
        <v>97</v>
      </c>
      <c r="Y1873" s="15">
        <v>0</v>
      </c>
      <c r="Z1873" s="15" t="s">
        <v>74</v>
      </c>
      <c r="AC1873" s="15" t="s">
        <v>9291</v>
      </c>
      <c r="AD1873" s="15" t="s">
        <v>9329</v>
      </c>
      <c r="AE1873" s="15" t="s">
        <v>9293</v>
      </c>
      <c r="AF1873" s="15" t="s">
        <v>511</v>
      </c>
      <c r="AG1873" s="15" t="s">
        <v>9347</v>
      </c>
    </row>
    <row r="1874" spans="1:33" x14ac:dyDescent="0.45">
      <c r="A1874" s="15">
        <v>1001867</v>
      </c>
      <c r="B1874" s="15" t="s">
        <v>26</v>
      </c>
      <c r="C1874" s="18">
        <v>603853763</v>
      </c>
      <c r="D1874" s="15">
        <v>800</v>
      </c>
      <c r="E1874" s="15" t="s">
        <v>70</v>
      </c>
      <c r="F1874" s="15" t="s">
        <v>15253</v>
      </c>
      <c r="G1874" s="15" t="s">
        <v>29</v>
      </c>
      <c r="H1874" s="15" t="s">
        <v>8832</v>
      </c>
      <c r="I1874" s="15" t="s">
        <v>8833</v>
      </c>
      <c r="J1874" s="15" t="s">
        <v>8831</v>
      </c>
      <c r="K1874" s="15" t="s">
        <v>32</v>
      </c>
      <c r="L1874" s="15">
        <v>985359074</v>
      </c>
      <c r="M1874" s="15">
        <v>985359074</v>
      </c>
      <c r="N1874" s="15" t="s">
        <v>33</v>
      </c>
      <c r="O1874" s="15" t="s">
        <v>8834</v>
      </c>
      <c r="P1874" s="15">
        <v>30969</v>
      </c>
      <c r="Q1874" s="15" t="s">
        <v>58</v>
      </c>
      <c r="R1874" s="15" t="s">
        <v>36</v>
      </c>
      <c r="S1874" s="15" t="s">
        <v>837</v>
      </c>
      <c r="T1874" s="15" t="s">
        <v>837</v>
      </c>
      <c r="U1874" s="15" t="s">
        <v>8835</v>
      </c>
      <c r="W1874" s="15" t="s">
        <v>8836</v>
      </c>
      <c r="X1874" s="15" t="s">
        <v>97</v>
      </c>
      <c r="Y1874" s="15">
        <v>0</v>
      </c>
      <c r="Z1874" s="15" t="s">
        <v>74</v>
      </c>
      <c r="AA1874" s="15" t="s">
        <v>74</v>
      </c>
      <c r="AB1874" s="15">
        <v>44603</v>
      </c>
      <c r="AC1874" s="15" t="s">
        <v>9291</v>
      </c>
      <c r="AD1874" s="15" t="s">
        <v>9292</v>
      </c>
      <c r="AE1874" s="15" t="s">
        <v>9293</v>
      </c>
      <c r="AF1874" s="15" t="s">
        <v>511</v>
      </c>
      <c r="AG1874" s="15" t="s">
        <v>9354</v>
      </c>
    </row>
    <row r="1875" spans="1:33" x14ac:dyDescent="0.45">
      <c r="A1875" s="15">
        <v>1001868</v>
      </c>
      <c r="B1875" s="15" t="s">
        <v>26</v>
      </c>
      <c r="C1875" s="18">
        <v>603630286</v>
      </c>
      <c r="D1875" s="15">
        <v>800</v>
      </c>
      <c r="E1875" s="15" t="s">
        <v>28</v>
      </c>
      <c r="F1875" s="15" t="s">
        <v>15253</v>
      </c>
      <c r="G1875" s="15" t="s">
        <v>29</v>
      </c>
      <c r="H1875" s="15" t="s">
        <v>8838</v>
      </c>
      <c r="I1875" s="15" t="s">
        <v>8839</v>
      </c>
      <c r="J1875" s="15" t="s">
        <v>8837</v>
      </c>
      <c r="K1875" s="15" t="s">
        <v>32</v>
      </c>
      <c r="L1875" s="15">
        <v>967076413</v>
      </c>
      <c r="M1875" s="15">
        <v>967076413</v>
      </c>
      <c r="N1875" s="15" t="s">
        <v>8840</v>
      </c>
      <c r="O1875" s="15" t="s">
        <v>8841</v>
      </c>
      <c r="P1875" s="15">
        <v>33119</v>
      </c>
      <c r="Q1875" s="15" t="s">
        <v>35</v>
      </c>
      <c r="R1875" s="15" t="s">
        <v>36</v>
      </c>
      <c r="S1875" s="15" t="s">
        <v>391</v>
      </c>
      <c r="T1875" s="15" t="s">
        <v>15325</v>
      </c>
      <c r="U1875" s="15" t="s">
        <v>8842</v>
      </c>
      <c r="W1875" s="15" t="s">
        <v>8843</v>
      </c>
      <c r="X1875" s="15" t="s">
        <v>39</v>
      </c>
      <c r="Y1875" s="15">
        <v>0</v>
      </c>
      <c r="Z1875" s="15" t="s">
        <v>74</v>
      </c>
      <c r="AA1875" s="15" t="s">
        <v>677</v>
      </c>
      <c r="AB1875" s="15">
        <v>44622</v>
      </c>
      <c r="AC1875" s="15" t="s">
        <v>9291</v>
      </c>
      <c r="AD1875" s="15" t="s">
        <v>9292</v>
      </c>
      <c r="AE1875" s="15" t="s">
        <v>9293</v>
      </c>
      <c r="AF1875" s="15" t="s">
        <v>511</v>
      </c>
      <c r="AG1875" s="15" t="s">
        <v>9347</v>
      </c>
    </row>
    <row r="1876" spans="1:33" x14ac:dyDescent="0.45">
      <c r="A1876" s="15">
        <v>1001869</v>
      </c>
      <c r="B1876" s="15" t="s">
        <v>26</v>
      </c>
      <c r="C1876" s="18">
        <v>603568957</v>
      </c>
      <c r="D1876" s="15">
        <v>700</v>
      </c>
      <c r="E1876" s="15" t="s">
        <v>28</v>
      </c>
      <c r="F1876" s="15" t="s">
        <v>15253</v>
      </c>
      <c r="G1876" s="15" t="s">
        <v>29</v>
      </c>
      <c r="H1876" s="15" t="s">
        <v>8845</v>
      </c>
      <c r="I1876" s="15" t="s">
        <v>8846</v>
      </c>
      <c r="J1876" s="15" t="s">
        <v>8844</v>
      </c>
      <c r="K1876" s="15" t="s">
        <v>32</v>
      </c>
      <c r="L1876" s="15">
        <v>995772544</v>
      </c>
      <c r="M1876" s="15">
        <v>995772544</v>
      </c>
      <c r="N1876" s="15" t="s">
        <v>8847</v>
      </c>
      <c r="O1876" s="15" t="s">
        <v>8848</v>
      </c>
      <c r="P1876" s="15">
        <v>33635</v>
      </c>
      <c r="Q1876" s="15" t="s">
        <v>35</v>
      </c>
      <c r="R1876" s="15" t="s">
        <v>59</v>
      </c>
      <c r="S1876" s="15" t="s">
        <v>79</v>
      </c>
      <c r="T1876" s="15" t="s">
        <v>79</v>
      </c>
      <c r="U1876" s="15" t="s">
        <v>8849</v>
      </c>
      <c r="V1876" s="15">
        <v>2973973</v>
      </c>
      <c r="W1876" s="15" t="s">
        <v>8850</v>
      </c>
      <c r="X1876" s="15" t="s">
        <v>97</v>
      </c>
      <c r="Y1876" s="15">
        <v>0</v>
      </c>
      <c r="Z1876" s="15" t="s">
        <v>665</v>
      </c>
      <c r="AC1876" s="15" t="s">
        <v>9291</v>
      </c>
      <c r="AD1876" s="15" t="s">
        <v>9296</v>
      </c>
      <c r="AE1876" s="15" t="s">
        <v>9293</v>
      </c>
      <c r="AF1876" s="15" t="s">
        <v>511</v>
      </c>
      <c r="AG1876" s="15" t="s">
        <v>9300</v>
      </c>
    </row>
    <row r="1877" spans="1:33" x14ac:dyDescent="0.45">
      <c r="A1877" s="15">
        <v>1001870</v>
      </c>
      <c r="B1877" s="15" t="s">
        <v>26</v>
      </c>
      <c r="C1877" s="18">
        <v>1715960967</v>
      </c>
      <c r="D1877" s="15">
        <v>800</v>
      </c>
      <c r="E1877" s="15" t="s">
        <v>70</v>
      </c>
      <c r="F1877" s="15" t="s">
        <v>15253</v>
      </c>
      <c r="G1877" s="15" t="s">
        <v>29</v>
      </c>
      <c r="H1877" s="15" t="s">
        <v>8852</v>
      </c>
      <c r="I1877" s="15" t="s">
        <v>8853</v>
      </c>
      <c r="J1877" s="15" t="s">
        <v>8851</v>
      </c>
      <c r="K1877" s="15" t="s">
        <v>32</v>
      </c>
      <c r="L1877" s="15">
        <v>969492621</v>
      </c>
      <c r="M1877" s="15">
        <v>3103259</v>
      </c>
      <c r="N1877" s="15" t="s">
        <v>8854</v>
      </c>
      <c r="O1877" s="15" t="s">
        <v>8855</v>
      </c>
      <c r="P1877" s="15">
        <v>29644</v>
      </c>
      <c r="Q1877" s="15" t="s">
        <v>35</v>
      </c>
      <c r="R1877" s="15" t="s">
        <v>59</v>
      </c>
      <c r="S1877" s="15" t="s">
        <v>1883</v>
      </c>
      <c r="T1877" s="15" t="s">
        <v>15331</v>
      </c>
      <c r="U1877" s="15" t="s">
        <v>8856</v>
      </c>
      <c r="V1877" s="15">
        <v>969492621</v>
      </c>
      <c r="W1877" s="15" t="s">
        <v>8855</v>
      </c>
      <c r="X1877" s="15" t="s">
        <v>97</v>
      </c>
      <c r="Y1877" s="15">
        <v>1</v>
      </c>
      <c r="Z1877" s="15" t="s">
        <v>665</v>
      </c>
      <c r="AC1877" s="15" t="s">
        <v>9291</v>
      </c>
      <c r="AD1877" s="15" t="s">
        <v>9292</v>
      </c>
      <c r="AE1877" s="15" t="s">
        <v>9302</v>
      </c>
      <c r="AF1877" s="15" t="s">
        <v>5096</v>
      </c>
      <c r="AG1877" s="15" t="s">
        <v>9418</v>
      </c>
    </row>
    <row r="1878" spans="1:33" x14ac:dyDescent="0.45">
      <c r="A1878" s="15">
        <v>1001871</v>
      </c>
      <c r="B1878" s="15" t="s">
        <v>1800</v>
      </c>
      <c r="C1878" s="18">
        <v>1708857527001</v>
      </c>
      <c r="D1878" s="15">
        <v>1000</v>
      </c>
      <c r="E1878" s="15" t="s">
        <v>70</v>
      </c>
      <c r="F1878" s="15" t="s">
        <v>15253</v>
      </c>
      <c r="G1878" s="15" t="s">
        <v>1801</v>
      </c>
      <c r="H1878" s="15" t="s">
        <v>3681</v>
      </c>
      <c r="I1878" s="15" t="s">
        <v>3682</v>
      </c>
      <c r="J1878" s="15" t="s">
        <v>3680</v>
      </c>
      <c r="K1878" s="15" t="s">
        <v>32</v>
      </c>
      <c r="L1878" s="15">
        <v>995792728</v>
      </c>
      <c r="M1878" s="15">
        <v>995792728</v>
      </c>
      <c r="N1878" s="15" t="s">
        <v>3683</v>
      </c>
      <c r="O1878" s="15" t="s">
        <v>3684</v>
      </c>
      <c r="P1878" s="15">
        <v>26777</v>
      </c>
      <c r="Q1878" s="15" t="s">
        <v>58</v>
      </c>
      <c r="R1878" s="15" t="s">
        <v>59</v>
      </c>
      <c r="S1878" s="15" t="s">
        <v>1821</v>
      </c>
      <c r="T1878" s="15" t="s">
        <v>15362</v>
      </c>
      <c r="U1878" s="15" t="s">
        <v>1981</v>
      </c>
      <c r="V1878" s="15">
        <v>995792728</v>
      </c>
      <c r="W1878" s="15" t="s">
        <v>3685</v>
      </c>
      <c r="X1878" s="15" t="s">
        <v>39</v>
      </c>
      <c r="Y1878" s="15">
        <v>0</v>
      </c>
      <c r="Z1878" s="15" t="s">
        <v>609</v>
      </c>
      <c r="AA1878" s="15" t="s">
        <v>609</v>
      </c>
      <c r="AB1878" s="15">
        <v>44602</v>
      </c>
      <c r="AC1878" s="15" t="s">
        <v>9291</v>
      </c>
      <c r="AD1878" s="15" t="s">
        <v>9295</v>
      </c>
      <c r="AE1878" s="15" t="s">
        <v>9302</v>
      </c>
      <c r="AF1878" s="15" t="s">
        <v>5096</v>
      </c>
      <c r="AG1878" s="15" t="s">
        <v>9312</v>
      </c>
    </row>
    <row r="1879" spans="1:33" x14ac:dyDescent="0.45">
      <c r="A1879" s="15">
        <v>1001872</v>
      </c>
      <c r="B1879" s="15" t="s">
        <v>26</v>
      </c>
      <c r="C1879" s="18">
        <v>1751320282</v>
      </c>
      <c r="D1879" s="15">
        <v>0</v>
      </c>
      <c r="E1879" s="15" t="s">
        <v>70</v>
      </c>
      <c r="F1879" s="15" t="s">
        <v>15253</v>
      </c>
      <c r="G1879" s="15" t="s">
        <v>29</v>
      </c>
      <c r="H1879" s="15" t="s">
        <v>8858</v>
      </c>
      <c r="I1879" s="15" t="s">
        <v>8859</v>
      </c>
      <c r="J1879" s="15" t="s">
        <v>8857</v>
      </c>
      <c r="K1879" s="15" t="s">
        <v>32</v>
      </c>
      <c r="L1879" s="15">
        <v>969483266</v>
      </c>
      <c r="M1879" s="15">
        <v>969483266</v>
      </c>
      <c r="N1879" s="15" t="s">
        <v>33</v>
      </c>
      <c r="O1879" s="15" t="s">
        <v>8860</v>
      </c>
      <c r="P1879" s="15">
        <v>39664</v>
      </c>
      <c r="Q1879" s="15" t="s">
        <v>58</v>
      </c>
      <c r="R1879" s="15" t="s">
        <v>36</v>
      </c>
      <c r="S1879" s="15" t="s">
        <v>910</v>
      </c>
      <c r="T1879" s="15" t="s">
        <v>15306</v>
      </c>
      <c r="U1879" s="15" t="s">
        <v>33</v>
      </c>
      <c r="V1879" s="15" t="s">
        <v>33</v>
      </c>
      <c r="W1879" s="15" t="s">
        <v>34</v>
      </c>
      <c r="X1879" s="15" t="s">
        <v>39</v>
      </c>
      <c r="Y1879" s="15">
        <v>0</v>
      </c>
      <c r="Z1879" s="15" t="s">
        <v>665</v>
      </c>
      <c r="AC1879" s="15" t="s">
        <v>9291</v>
      </c>
      <c r="AD1879" s="15" t="s">
        <v>9295</v>
      </c>
      <c r="AE1879" s="15" t="s">
        <v>9305</v>
      </c>
      <c r="AF1879" s="15" t="s">
        <v>9306</v>
      </c>
      <c r="AG1879" s="15" t="s">
        <v>9403</v>
      </c>
    </row>
    <row r="1880" spans="1:33" x14ac:dyDescent="0.45">
      <c r="A1880" s="15">
        <v>1001873</v>
      </c>
      <c r="B1880" s="15" t="s">
        <v>26</v>
      </c>
      <c r="C1880" s="18">
        <v>503015976</v>
      </c>
      <c r="D1880" s="15">
        <v>480</v>
      </c>
      <c r="E1880" s="15" t="s">
        <v>70</v>
      </c>
      <c r="F1880" s="15" t="s">
        <v>15253</v>
      </c>
      <c r="G1880" s="15" t="s">
        <v>29</v>
      </c>
      <c r="H1880" s="15" t="s">
        <v>8862</v>
      </c>
      <c r="I1880" s="15" t="s">
        <v>8863</v>
      </c>
      <c r="J1880" s="15" t="s">
        <v>8861</v>
      </c>
      <c r="K1880" s="15" t="s">
        <v>32</v>
      </c>
      <c r="L1880" s="15">
        <v>987582913</v>
      </c>
      <c r="M1880" s="15">
        <v>987582913</v>
      </c>
      <c r="N1880" s="15" t="s">
        <v>33</v>
      </c>
      <c r="O1880" s="15" t="s">
        <v>8864</v>
      </c>
      <c r="P1880" s="15">
        <v>30537</v>
      </c>
      <c r="Q1880" s="15" t="s">
        <v>58</v>
      </c>
      <c r="R1880" s="15" t="s">
        <v>36</v>
      </c>
      <c r="S1880" s="15" t="s">
        <v>8772</v>
      </c>
      <c r="T1880" s="15" t="s">
        <v>15308</v>
      </c>
      <c r="U1880" s="15" t="s">
        <v>8865</v>
      </c>
      <c r="W1880" s="15" t="s">
        <v>8866</v>
      </c>
      <c r="X1880" s="15" t="s">
        <v>39</v>
      </c>
      <c r="Y1880" s="15">
        <v>0</v>
      </c>
      <c r="Z1880" s="15" t="s">
        <v>1125</v>
      </c>
      <c r="AC1880" s="15" t="s">
        <v>9291</v>
      </c>
      <c r="AD1880" s="15" t="s">
        <v>9292</v>
      </c>
      <c r="AE1880" s="15" t="s">
        <v>9302</v>
      </c>
      <c r="AF1880" s="15" t="s">
        <v>5096</v>
      </c>
      <c r="AG1880" s="15" t="s">
        <v>9312</v>
      </c>
    </row>
    <row r="1881" spans="1:33" x14ac:dyDescent="0.45">
      <c r="A1881" s="15">
        <v>1001874</v>
      </c>
      <c r="B1881" s="15" t="s">
        <v>26</v>
      </c>
      <c r="C1881" s="18">
        <v>2450946906</v>
      </c>
      <c r="D1881" s="15">
        <v>680</v>
      </c>
      <c r="E1881" s="15" t="s">
        <v>70</v>
      </c>
      <c r="F1881" s="15" t="s">
        <v>15253</v>
      </c>
      <c r="G1881" s="15" t="s">
        <v>29</v>
      </c>
      <c r="H1881" s="15" t="s">
        <v>8868</v>
      </c>
      <c r="I1881" s="15" t="s">
        <v>8869</v>
      </c>
      <c r="J1881" s="15" t="s">
        <v>8867</v>
      </c>
      <c r="K1881" s="15" t="s">
        <v>32</v>
      </c>
      <c r="L1881" s="15">
        <v>1</v>
      </c>
      <c r="M1881" s="15">
        <v>986440985</v>
      </c>
      <c r="N1881" s="15" t="s">
        <v>8870</v>
      </c>
      <c r="O1881" s="15" t="s">
        <v>8871</v>
      </c>
      <c r="P1881" s="15">
        <v>36923</v>
      </c>
      <c r="Q1881" s="15" t="s">
        <v>35</v>
      </c>
      <c r="R1881" s="15" t="s">
        <v>59</v>
      </c>
      <c r="S1881" s="15" t="s">
        <v>829</v>
      </c>
      <c r="T1881" s="15" t="s">
        <v>15314</v>
      </c>
      <c r="U1881" s="15" t="s">
        <v>8872</v>
      </c>
      <c r="V1881" s="15">
        <v>979016546</v>
      </c>
      <c r="W1881" s="15" t="s">
        <v>8873</v>
      </c>
      <c r="X1881" s="15" t="s">
        <v>39</v>
      </c>
      <c r="Y1881" s="15">
        <v>0</v>
      </c>
      <c r="Z1881" s="15" t="s">
        <v>74</v>
      </c>
      <c r="AC1881" s="15" t="s">
        <v>9291</v>
      </c>
      <c r="AD1881" s="15" t="s">
        <v>9292</v>
      </c>
      <c r="AE1881" s="15" t="s">
        <v>9575</v>
      </c>
      <c r="AF1881" s="15" t="s">
        <v>9383</v>
      </c>
      <c r="AG1881" s="15" t="s">
        <v>9383</v>
      </c>
    </row>
    <row r="1882" spans="1:33" x14ac:dyDescent="0.45">
      <c r="A1882" s="15">
        <v>1001875</v>
      </c>
      <c r="B1882" s="15" t="s">
        <v>26</v>
      </c>
      <c r="C1882" s="18">
        <v>1719682765</v>
      </c>
      <c r="D1882" s="15">
        <v>0</v>
      </c>
      <c r="E1882" s="15" t="s">
        <v>70</v>
      </c>
      <c r="F1882" s="15" t="s">
        <v>15253</v>
      </c>
      <c r="G1882" s="15" t="s">
        <v>29</v>
      </c>
      <c r="H1882" s="15" t="s">
        <v>3948</v>
      </c>
      <c r="I1882" s="15" t="s">
        <v>8875</v>
      </c>
      <c r="J1882" s="15" t="s">
        <v>8874</v>
      </c>
      <c r="K1882" s="15" t="s">
        <v>32</v>
      </c>
      <c r="L1882" s="15">
        <v>989240956</v>
      </c>
      <c r="M1882" s="15">
        <v>989240956</v>
      </c>
      <c r="N1882" s="15" t="s">
        <v>33</v>
      </c>
      <c r="O1882" s="15" t="s">
        <v>8876</v>
      </c>
      <c r="P1882" s="15">
        <v>30419</v>
      </c>
      <c r="Q1882" s="15" t="s">
        <v>58</v>
      </c>
      <c r="R1882" s="15" t="s">
        <v>36</v>
      </c>
      <c r="S1882" s="15" t="s">
        <v>491</v>
      </c>
      <c r="T1882" s="15" t="s">
        <v>15325</v>
      </c>
      <c r="W1882" s="15" t="s">
        <v>34</v>
      </c>
      <c r="X1882" s="15" t="s">
        <v>39</v>
      </c>
      <c r="Y1882" s="15">
        <v>0</v>
      </c>
      <c r="Z1882" s="15" t="s">
        <v>1125</v>
      </c>
      <c r="AC1882" s="15" t="s">
        <v>9291</v>
      </c>
      <c r="AD1882" s="15" t="s">
        <v>9292</v>
      </c>
      <c r="AE1882" s="15" t="s">
        <v>9302</v>
      </c>
      <c r="AF1882" s="15" t="s">
        <v>5096</v>
      </c>
      <c r="AG1882" s="15" t="s">
        <v>9312</v>
      </c>
    </row>
    <row r="1883" spans="1:33" x14ac:dyDescent="0.45">
      <c r="A1883" s="15">
        <v>1001876</v>
      </c>
      <c r="B1883" s="15" t="s">
        <v>26</v>
      </c>
      <c r="C1883" s="18">
        <v>605322320</v>
      </c>
      <c r="D1883" s="15">
        <v>460</v>
      </c>
      <c r="E1883" s="15" t="s">
        <v>70</v>
      </c>
      <c r="F1883" s="15" t="s">
        <v>15253</v>
      </c>
      <c r="G1883" s="15" t="s">
        <v>29</v>
      </c>
      <c r="H1883" s="15" t="s">
        <v>8878</v>
      </c>
      <c r="I1883" s="15" t="s">
        <v>8879</v>
      </c>
      <c r="J1883" s="15" t="s">
        <v>8877</v>
      </c>
      <c r="K1883" s="15" t="s">
        <v>32</v>
      </c>
      <c r="L1883" s="15">
        <v>2900878</v>
      </c>
      <c r="M1883" s="15">
        <v>967980877</v>
      </c>
      <c r="N1883" s="15" t="s">
        <v>8880</v>
      </c>
      <c r="O1883" s="15" t="s">
        <v>8881</v>
      </c>
      <c r="P1883" s="15">
        <v>37317</v>
      </c>
      <c r="Q1883" s="15" t="s">
        <v>35</v>
      </c>
      <c r="R1883" s="15" t="s">
        <v>36</v>
      </c>
      <c r="S1883" s="15" t="s">
        <v>51</v>
      </c>
      <c r="T1883" s="15" t="s">
        <v>51</v>
      </c>
      <c r="U1883" s="15" t="s">
        <v>8882</v>
      </c>
      <c r="V1883" s="15" t="s">
        <v>33</v>
      </c>
      <c r="W1883" s="15" t="s">
        <v>8883</v>
      </c>
      <c r="X1883" s="15" t="s">
        <v>39</v>
      </c>
      <c r="Y1883" s="15">
        <v>0</v>
      </c>
      <c r="Z1883" s="15" t="s">
        <v>74</v>
      </c>
      <c r="AA1883" s="15" t="s">
        <v>74</v>
      </c>
      <c r="AB1883" s="15">
        <v>44606</v>
      </c>
      <c r="AC1883" s="15" t="s">
        <v>9291</v>
      </c>
      <c r="AD1883" s="15" t="s">
        <v>9292</v>
      </c>
      <c r="AE1883" s="15" t="s">
        <v>9293</v>
      </c>
      <c r="AF1883" s="15" t="s">
        <v>9297</v>
      </c>
      <c r="AG1883" s="15" t="s">
        <v>9341</v>
      </c>
    </row>
    <row r="1884" spans="1:33" x14ac:dyDescent="0.45">
      <c r="A1884" s="15">
        <v>1001877</v>
      </c>
      <c r="B1884" s="15" t="s">
        <v>26</v>
      </c>
      <c r="C1884" s="18">
        <v>1723309884</v>
      </c>
      <c r="D1884" s="15">
        <v>420</v>
      </c>
      <c r="E1884" s="15" t="s">
        <v>70</v>
      </c>
      <c r="F1884" s="15" t="s">
        <v>15253</v>
      </c>
      <c r="G1884" s="15" t="s">
        <v>29</v>
      </c>
      <c r="H1884" s="15" t="s">
        <v>8885</v>
      </c>
      <c r="I1884" s="15" t="s">
        <v>8886</v>
      </c>
      <c r="J1884" s="15" t="s">
        <v>8884</v>
      </c>
      <c r="K1884" s="15" t="s">
        <v>32</v>
      </c>
      <c r="L1884" s="15">
        <v>985263349</v>
      </c>
      <c r="M1884" s="15">
        <v>985263349</v>
      </c>
      <c r="N1884" s="15" t="s">
        <v>33</v>
      </c>
      <c r="O1884" s="15" t="s">
        <v>8887</v>
      </c>
      <c r="P1884" s="15">
        <v>33611</v>
      </c>
      <c r="Q1884" s="15" t="s">
        <v>35</v>
      </c>
      <c r="R1884" s="15" t="s">
        <v>36</v>
      </c>
      <c r="S1884" s="15" t="s">
        <v>573</v>
      </c>
      <c r="T1884" s="15" t="s">
        <v>573</v>
      </c>
      <c r="W1884" s="15" t="s">
        <v>8887</v>
      </c>
      <c r="X1884" s="15" t="s">
        <v>97</v>
      </c>
      <c r="Y1884" s="15">
        <v>0</v>
      </c>
      <c r="Z1884" s="15" t="s">
        <v>1125</v>
      </c>
      <c r="AC1884" s="15" t="s">
        <v>9291</v>
      </c>
      <c r="AD1884" s="15" t="s">
        <v>9295</v>
      </c>
      <c r="AE1884" s="15" t="s">
        <v>9302</v>
      </c>
      <c r="AF1884" s="15" t="s">
        <v>5096</v>
      </c>
      <c r="AG1884" s="15" t="s">
        <v>9312</v>
      </c>
    </row>
    <row r="1885" spans="1:33" x14ac:dyDescent="0.45">
      <c r="A1885" s="15">
        <v>1001878</v>
      </c>
      <c r="B1885" s="15" t="s">
        <v>26</v>
      </c>
      <c r="C1885" s="18">
        <v>604638528</v>
      </c>
      <c r="D1885" s="15">
        <v>600</v>
      </c>
      <c r="E1885" s="15" t="s">
        <v>28</v>
      </c>
      <c r="F1885" s="15" t="s">
        <v>15253</v>
      </c>
      <c r="G1885" s="15" t="s">
        <v>29</v>
      </c>
      <c r="H1885" s="15" t="s">
        <v>8889</v>
      </c>
      <c r="I1885" s="15" t="s">
        <v>8890</v>
      </c>
      <c r="J1885" s="15" t="s">
        <v>8888</v>
      </c>
      <c r="K1885" s="15" t="s">
        <v>32</v>
      </c>
      <c r="L1885" s="15" t="s">
        <v>33</v>
      </c>
      <c r="M1885" s="15">
        <v>967050343</v>
      </c>
      <c r="N1885" s="15" t="s">
        <v>8891</v>
      </c>
      <c r="O1885" s="15" t="s">
        <v>6938</v>
      </c>
      <c r="P1885" s="15">
        <v>34741</v>
      </c>
      <c r="Q1885" s="15" t="s">
        <v>58</v>
      </c>
      <c r="R1885" s="15" t="s">
        <v>36</v>
      </c>
      <c r="S1885" s="15" t="s">
        <v>79</v>
      </c>
      <c r="T1885" s="15" t="s">
        <v>79</v>
      </c>
      <c r="U1885" s="15" t="s">
        <v>8892</v>
      </c>
      <c r="V1885" s="15" t="s">
        <v>33</v>
      </c>
      <c r="W1885" s="15" t="s">
        <v>8893</v>
      </c>
      <c r="X1885" s="15" t="s">
        <v>39</v>
      </c>
      <c r="Y1885" s="15">
        <v>2</v>
      </c>
      <c r="Z1885" s="15" t="s">
        <v>74</v>
      </c>
      <c r="AA1885" s="15" t="s">
        <v>74</v>
      </c>
      <c r="AB1885" s="15">
        <v>44607</v>
      </c>
      <c r="AC1885" s="15" t="s">
        <v>9291</v>
      </c>
      <c r="AD1885" s="15" t="s">
        <v>9292</v>
      </c>
      <c r="AE1885" s="15" t="s">
        <v>9293</v>
      </c>
      <c r="AF1885" s="15" t="s">
        <v>511</v>
      </c>
      <c r="AG1885" s="15" t="s">
        <v>9347</v>
      </c>
    </row>
    <row r="1886" spans="1:33" x14ac:dyDescent="0.45">
      <c r="A1886" s="15">
        <v>1001879</v>
      </c>
      <c r="B1886" s="15" t="s">
        <v>26</v>
      </c>
      <c r="C1886" s="18">
        <v>1756195382</v>
      </c>
      <c r="D1886" s="15">
        <v>2000</v>
      </c>
      <c r="E1886" s="15" t="s">
        <v>70</v>
      </c>
      <c r="F1886" s="15" t="s">
        <v>15253</v>
      </c>
      <c r="G1886" s="15" t="s">
        <v>29</v>
      </c>
      <c r="H1886" s="15" t="s">
        <v>8895</v>
      </c>
      <c r="I1886" s="15" t="s">
        <v>861</v>
      </c>
      <c r="J1886" s="15" t="s">
        <v>8894</v>
      </c>
      <c r="K1886" s="15" t="s">
        <v>32</v>
      </c>
      <c r="L1886" s="15" t="s">
        <v>33</v>
      </c>
      <c r="M1886" s="15">
        <v>967918559</v>
      </c>
      <c r="N1886" s="15" t="s">
        <v>8896</v>
      </c>
      <c r="O1886" s="15" t="s">
        <v>8897</v>
      </c>
      <c r="P1886" s="15">
        <v>36280</v>
      </c>
      <c r="Q1886" s="15" t="s">
        <v>35</v>
      </c>
      <c r="R1886" s="15" t="s">
        <v>59</v>
      </c>
      <c r="S1886" s="15" t="s">
        <v>303</v>
      </c>
      <c r="T1886" s="15" t="s">
        <v>15325</v>
      </c>
      <c r="U1886" s="15" t="s">
        <v>8898</v>
      </c>
      <c r="V1886" s="15" t="s">
        <v>33</v>
      </c>
      <c r="W1886" s="15" t="s">
        <v>8899</v>
      </c>
      <c r="X1886" s="15" t="s">
        <v>39</v>
      </c>
      <c r="Y1886" s="15">
        <v>1</v>
      </c>
      <c r="Z1886" s="15" t="s">
        <v>74</v>
      </c>
      <c r="AC1886" s="15" t="s">
        <v>9291</v>
      </c>
      <c r="AD1886" s="15" t="s">
        <v>9292</v>
      </c>
      <c r="AE1886" s="15" t="s">
        <v>9293</v>
      </c>
      <c r="AF1886" s="15" t="s">
        <v>511</v>
      </c>
      <c r="AG1886" s="15" t="s">
        <v>9347</v>
      </c>
    </row>
    <row r="1887" spans="1:33" x14ac:dyDescent="0.45">
      <c r="A1887" s="15">
        <v>1001880</v>
      </c>
      <c r="B1887" s="15" t="s">
        <v>26</v>
      </c>
      <c r="C1887" s="18">
        <v>1755411301</v>
      </c>
      <c r="D1887" s="15">
        <v>1200</v>
      </c>
      <c r="E1887" s="15" t="s">
        <v>70</v>
      </c>
      <c r="F1887" s="15" t="s">
        <v>15253</v>
      </c>
      <c r="G1887" s="15" t="s">
        <v>29</v>
      </c>
      <c r="H1887" s="15" t="s">
        <v>8901</v>
      </c>
      <c r="I1887" s="15" t="s">
        <v>8902</v>
      </c>
      <c r="J1887" s="15" t="s">
        <v>8900</v>
      </c>
      <c r="K1887" s="15" t="s">
        <v>32</v>
      </c>
      <c r="L1887" s="15">
        <v>939271655</v>
      </c>
      <c r="M1887" s="15">
        <v>939271655</v>
      </c>
      <c r="N1887" s="15" t="s">
        <v>8903</v>
      </c>
      <c r="O1887" s="15" t="s">
        <v>8904</v>
      </c>
      <c r="P1887" s="15">
        <v>35318</v>
      </c>
      <c r="Q1887" s="15" t="s">
        <v>35</v>
      </c>
      <c r="R1887" s="15" t="s">
        <v>59</v>
      </c>
      <c r="S1887" s="15" t="s">
        <v>573</v>
      </c>
      <c r="T1887" s="15" t="s">
        <v>573</v>
      </c>
      <c r="V1887" s="15">
        <v>939271655</v>
      </c>
      <c r="W1887" s="15" t="s">
        <v>8905</v>
      </c>
      <c r="X1887" s="15" t="s">
        <v>39</v>
      </c>
      <c r="Y1887" s="15">
        <v>0</v>
      </c>
      <c r="Z1887" s="15" t="s">
        <v>665</v>
      </c>
      <c r="AC1887" s="15" t="s">
        <v>9291</v>
      </c>
      <c r="AD1887" s="15" t="s">
        <v>9292</v>
      </c>
      <c r="AE1887" s="15" t="s">
        <v>9302</v>
      </c>
      <c r="AF1887" s="15" t="s">
        <v>5096</v>
      </c>
      <c r="AG1887" s="15" t="s">
        <v>9312</v>
      </c>
    </row>
    <row r="1888" spans="1:33" x14ac:dyDescent="0.45">
      <c r="A1888" s="15">
        <v>1001881</v>
      </c>
      <c r="B1888" s="15" t="s">
        <v>26</v>
      </c>
      <c r="C1888" s="18">
        <v>603918293</v>
      </c>
      <c r="D1888" s="15">
        <v>1500</v>
      </c>
      <c r="E1888" s="15" t="s">
        <v>70</v>
      </c>
      <c r="F1888" s="15" t="s">
        <v>15253</v>
      </c>
      <c r="G1888" s="15" t="s">
        <v>29</v>
      </c>
      <c r="H1888" s="15" t="s">
        <v>8907</v>
      </c>
      <c r="I1888" s="15" t="s">
        <v>8908</v>
      </c>
      <c r="J1888" s="15" t="s">
        <v>8906</v>
      </c>
      <c r="K1888" s="15" t="s">
        <v>32</v>
      </c>
      <c r="L1888" s="15" t="s">
        <v>33</v>
      </c>
      <c r="M1888" s="15">
        <v>993487803</v>
      </c>
      <c r="N1888" s="15" t="s">
        <v>8909</v>
      </c>
      <c r="O1888" s="15" t="s">
        <v>8910</v>
      </c>
      <c r="P1888" s="15">
        <v>30227</v>
      </c>
      <c r="Q1888" s="15" t="s">
        <v>35</v>
      </c>
      <c r="R1888" s="15" t="s">
        <v>59</v>
      </c>
      <c r="S1888" s="15" t="s">
        <v>79</v>
      </c>
      <c r="T1888" s="15" t="s">
        <v>79</v>
      </c>
      <c r="U1888" s="15" t="s">
        <v>8911</v>
      </c>
      <c r="V1888" s="15">
        <v>984966871</v>
      </c>
      <c r="W1888" s="15" t="s">
        <v>8912</v>
      </c>
      <c r="X1888" s="15" t="s">
        <v>97</v>
      </c>
      <c r="Y1888" s="15">
        <v>3</v>
      </c>
      <c r="Z1888" s="15" t="s">
        <v>74</v>
      </c>
      <c r="AC1888" s="15" t="s">
        <v>9291</v>
      </c>
      <c r="AD1888" s="15" t="s">
        <v>9295</v>
      </c>
      <c r="AE1888" s="15" t="s">
        <v>9293</v>
      </c>
      <c r="AF1888" s="15" t="s">
        <v>511</v>
      </c>
      <c r="AG1888" s="15" t="s">
        <v>9304</v>
      </c>
    </row>
    <row r="1889" spans="1:33" x14ac:dyDescent="0.45">
      <c r="A1889" s="15">
        <v>1001882</v>
      </c>
      <c r="B1889" s="15" t="s">
        <v>26</v>
      </c>
      <c r="C1889" s="18">
        <v>1715723761</v>
      </c>
      <c r="D1889" s="15">
        <v>600</v>
      </c>
      <c r="E1889" s="15" t="s">
        <v>70</v>
      </c>
      <c r="F1889" s="15" t="s">
        <v>15253</v>
      </c>
      <c r="G1889" s="15" t="s">
        <v>29</v>
      </c>
      <c r="H1889" s="15" t="s">
        <v>1111</v>
      </c>
      <c r="I1889" s="15" t="s">
        <v>8914</v>
      </c>
      <c r="J1889" s="15" t="s">
        <v>8913</v>
      </c>
      <c r="K1889" s="15" t="s">
        <v>32</v>
      </c>
      <c r="L1889" s="15">
        <v>9938104385</v>
      </c>
      <c r="M1889" s="15">
        <v>993810438</v>
      </c>
      <c r="N1889" s="15" t="s">
        <v>33</v>
      </c>
      <c r="O1889" s="15" t="s">
        <v>8915</v>
      </c>
      <c r="P1889" s="15">
        <v>29405</v>
      </c>
      <c r="Q1889" s="15" t="s">
        <v>58</v>
      </c>
      <c r="R1889" s="15" t="s">
        <v>59</v>
      </c>
      <c r="S1889" s="15" t="s">
        <v>1690</v>
      </c>
      <c r="T1889" s="15" t="s">
        <v>15359</v>
      </c>
      <c r="V1889" s="15">
        <v>9938104385</v>
      </c>
      <c r="W1889" s="15" t="s">
        <v>8916</v>
      </c>
      <c r="X1889" s="15" t="s">
        <v>39</v>
      </c>
      <c r="Y1889" s="15">
        <v>2</v>
      </c>
      <c r="Z1889" s="15" t="s">
        <v>665</v>
      </c>
      <c r="AC1889" s="15" t="s">
        <v>9291</v>
      </c>
      <c r="AD1889" s="15" t="s">
        <v>9295</v>
      </c>
      <c r="AE1889" s="15" t="s">
        <v>9302</v>
      </c>
      <c r="AF1889" s="15" t="s">
        <v>5096</v>
      </c>
      <c r="AG1889" s="15" t="s">
        <v>9435</v>
      </c>
    </row>
    <row r="1890" spans="1:33" x14ac:dyDescent="0.45">
      <c r="A1890" s="15">
        <v>1001883</v>
      </c>
      <c r="B1890" s="15" t="s">
        <v>26</v>
      </c>
      <c r="C1890" s="18">
        <v>604211250</v>
      </c>
      <c r="D1890" s="15">
        <v>4000</v>
      </c>
      <c r="E1890" s="15" t="s">
        <v>70</v>
      </c>
      <c r="F1890" s="15" t="s">
        <v>15253</v>
      </c>
      <c r="G1890" s="15" t="s">
        <v>29</v>
      </c>
      <c r="H1890" s="15" t="s">
        <v>8918</v>
      </c>
      <c r="I1890" s="15" t="s">
        <v>8531</v>
      </c>
      <c r="J1890" s="15" t="s">
        <v>8917</v>
      </c>
      <c r="K1890" s="15" t="s">
        <v>32</v>
      </c>
      <c r="L1890" s="15">
        <v>995909785</v>
      </c>
      <c r="M1890" s="15" t="s">
        <v>33</v>
      </c>
      <c r="N1890" s="15" t="s">
        <v>8919</v>
      </c>
      <c r="O1890" s="15" t="s">
        <v>8920</v>
      </c>
      <c r="P1890" s="15">
        <v>33222</v>
      </c>
      <c r="Q1890" s="15" t="s">
        <v>35</v>
      </c>
      <c r="R1890" s="15" t="s">
        <v>36</v>
      </c>
      <c r="S1890" s="15" t="s">
        <v>341</v>
      </c>
      <c r="T1890" s="15" t="s">
        <v>15310</v>
      </c>
      <c r="W1890" s="15" t="s">
        <v>7623</v>
      </c>
      <c r="X1890" s="15" t="s">
        <v>97</v>
      </c>
      <c r="Y1890" s="15">
        <v>0</v>
      </c>
      <c r="Z1890" s="15" t="s">
        <v>74</v>
      </c>
      <c r="AA1890" s="15" t="s">
        <v>74</v>
      </c>
      <c r="AB1890" s="15">
        <v>44608</v>
      </c>
      <c r="AC1890" s="15" t="s">
        <v>9291</v>
      </c>
      <c r="AD1890" s="15" t="s">
        <v>9292</v>
      </c>
      <c r="AE1890" s="15" t="s">
        <v>9293</v>
      </c>
      <c r="AF1890" s="15" t="s">
        <v>511</v>
      </c>
      <c r="AG1890" s="15" t="s">
        <v>9301</v>
      </c>
    </row>
    <row r="1891" spans="1:33" x14ac:dyDescent="0.45">
      <c r="A1891" s="15">
        <v>1001884</v>
      </c>
      <c r="B1891" s="15" t="s">
        <v>26</v>
      </c>
      <c r="C1891" s="18">
        <v>1709851842</v>
      </c>
      <c r="D1891" s="15">
        <v>0</v>
      </c>
      <c r="E1891" s="15" t="s">
        <v>70</v>
      </c>
      <c r="F1891" s="15" t="s">
        <v>15253</v>
      </c>
      <c r="G1891" s="15" t="s">
        <v>29</v>
      </c>
      <c r="H1891" s="15" t="s">
        <v>826</v>
      </c>
      <c r="I1891" s="15" t="s">
        <v>8922</v>
      </c>
      <c r="J1891" s="15" t="s">
        <v>8921</v>
      </c>
      <c r="K1891" s="15" t="s">
        <v>32</v>
      </c>
      <c r="L1891" s="15">
        <v>964062720</v>
      </c>
      <c r="M1891" s="15">
        <v>964062720</v>
      </c>
      <c r="N1891" s="15" t="s">
        <v>33</v>
      </c>
      <c r="O1891" s="15" t="s">
        <v>8923</v>
      </c>
      <c r="P1891" s="15">
        <v>25243</v>
      </c>
      <c r="Q1891" s="15" t="s">
        <v>35</v>
      </c>
      <c r="R1891" s="15" t="s">
        <v>36</v>
      </c>
      <c r="S1891" s="15" t="s">
        <v>1690</v>
      </c>
      <c r="T1891" s="15" t="s">
        <v>15359</v>
      </c>
      <c r="U1891" s="15" t="s">
        <v>33</v>
      </c>
      <c r="V1891" s="15">
        <v>964062720</v>
      </c>
      <c r="W1891" s="15" t="s">
        <v>34</v>
      </c>
      <c r="X1891" s="15" t="s">
        <v>39</v>
      </c>
      <c r="Y1891" s="15">
        <v>0</v>
      </c>
      <c r="Z1891" s="15" t="s">
        <v>665</v>
      </c>
      <c r="AC1891" s="15" t="s">
        <v>9291</v>
      </c>
      <c r="AD1891" s="15" t="s">
        <v>9295</v>
      </c>
      <c r="AE1891" s="15" t="s">
        <v>9302</v>
      </c>
      <c r="AF1891" s="15" t="s">
        <v>5096</v>
      </c>
      <c r="AG1891" s="15" t="s">
        <v>9435</v>
      </c>
    </row>
    <row r="1892" spans="1:33" x14ac:dyDescent="0.45">
      <c r="A1892" s="15">
        <v>1001885</v>
      </c>
      <c r="B1892" s="15" t="s">
        <v>26</v>
      </c>
      <c r="C1892" s="18">
        <v>1724264260</v>
      </c>
      <c r="D1892" s="15">
        <v>850</v>
      </c>
      <c r="E1892" s="15" t="s">
        <v>70</v>
      </c>
      <c r="F1892" s="15" t="s">
        <v>15253</v>
      </c>
      <c r="G1892" s="15" t="s">
        <v>29</v>
      </c>
      <c r="H1892" s="15" t="s">
        <v>8925</v>
      </c>
      <c r="I1892" s="15" t="s">
        <v>8926</v>
      </c>
      <c r="J1892" s="15" t="s">
        <v>8924</v>
      </c>
      <c r="K1892" s="15" t="s">
        <v>32</v>
      </c>
      <c r="L1892" s="15">
        <v>994909397</v>
      </c>
      <c r="M1892" s="15">
        <v>22454142</v>
      </c>
      <c r="N1892" s="15" t="s">
        <v>8927</v>
      </c>
      <c r="O1892" s="15" t="s">
        <v>8928</v>
      </c>
      <c r="P1892" s="15">
        <v>33491</v>
      </c>
      <c r="Q1892" s="15" t="s">
        <v>409</v>
      </c>
      <c r="R1892" s="15" t="s">
        <v>59</v>
      </c>
      <c r="S1892" s="15" t="s">
        <v>79</v>
      </c>
      <c r="T1892" s="15" t="s">
        <v>79</v>
      </c>
      <c r="U1892" s="15" t="s">
        <v>8929</v>
      </c>
      <c r="V1892" s="15" t="s">
        <v>33</v>
      </c>
      <c r="W1892" s="15" t="s">
        <v>8930</v>
      </c>
      <c r="X1892" s="15" t="s">
        <v>97</v>
      </c>
      <c r="Y1892" s="15">
        <v>1</v>
      </c>
      <c r="Z1892" s="15" t="s">
        <v>665</v>
      </c>
      <c r="AC1892" s="15" t="s">
        <v>9291</v>
      </c>
      <c r="AD1892" s="15" t="s">
        <v>9292</v>
      </c>
      <c r="AE1892" s="15" t="s">
        <v>9302</v>
      </c>
      <c r="AF1892" s="15" t="s">
        <v>5096</v>
      </c>
      <c r="AG1892" s="15" t="s">
        <v>9435</v>
      </c>
    </row>
    <row r="1893" spans="1:33" x14ac:dyDescent="0.45">
      <c r="A1893" s="15">
        <v>1001886</v>
      </c>
      <c r="B1893" s="15" t="s">
        <v>26</v>
      </c>
      <c r="C1893" s="18">
        <v>604413518</v>
      </c>
      <c r="D1893" s="15">
        <v>1500</v>
      </c>
      <c r="E1893" s="15" t="s">
        <v>28</v>
      </c>
      <c r="F1893" s="15" t="s">
        <v>15253</v>
      </c>
      <c r="G1893" s="15" t="s">
        <v>29</v>
      </c>
      <c r="H1893" s="15" t="s">
        <v>8932</v>
      </c>
      <c r="I1893" s="15" t="s">
        <v>8933</v>
      </c>
      <c r="J1893" s="15" t="s">
        <v>8931</v>
      </c>
      <c r="K1893" s="15" t="s">
        <v>32</v>
      </c>
      <c r="L1893" s="15">
        <v>986012961</v>
      </c>
      <c r="M1893" s="15">
        <v>986012961</v>
      </c>
      <c r="N1893" s="15" t="s">
        <v>33</v>
      </c>
      <c r="O1893" s="15" t="s">
        <v>8934</v>
      </c>
      <c r="P1893" s="15">
        <v>32357</v>
      </c>
      <c r="Q1893" s="15" t="s">
        <v>409</v>
      </c>
      <c r="R1893" s="15" t="s">
        <v>36</v>
      </c>
      <c r="S1893" s="15" t="s">
        <v>279</v>
      </c>
      <c r="T1893" s="15" t="s">
        <v>15324</v>
      </c>
      <c r="W1893" s="15" t="s">
        <v>34</v>
      </c>
      <c r="X1893" s="15" t="s">
        <v>39</v>
      </c>
      <c r="Y1893" s="15">
        <v>0</v>
      </c>
      <c r="Z1893" s="15" t="s">
        <v>41</v>
      </c>
      <c r="AC1893" s="15" t="s">
        <v>9291</v>
      </c>
      <c r="AD1893" s="15" t="s">
        <v>9329</v>
      </c>
      <c r="AE1893" s="15" t="s">
        <v>9293</v>
      </c>
      <c r="AF1893" s="15" t="s">
        <v>511</v>
      </c>
      <c r="AG1893" s="15" t="s">
        <v>9342</v>
      </c>
    </row>
    <row r="1894" spans="1:33" x14ac:dyDescent="0.45">
      <c r="A1894" s="15">
        <v>1001887</v>
      </c>
      <c r="B1894" s="15" t="s">
        <v>26</v>
      </c>
      <c r="C1894" s="18">
        <v>650501935</v>
      </c>
      <c r="D1894" s="15">
        <v>520</v>
      </c>
      <c r="E1894" s="15" t="s">
        <v>28</v>
      </c>
      <c r="F1894" s="15" t="s">
        <v>15253</v>
      </c>
      <c r="G1894" s="15" t="s">
        <v>29</v>
      </c>
      <c r="H1894" s="15" t="s">
        <v>8936</v>
      </c>
      <c r="I1894" s="15" t="s">
        <v>8937</v>
      </c>
      <c r="J1894" s="15" t="s">
        <v>8935</v>
      </c>
      <c r="K1894" s="15" t="s">
        <v>32</v>
      </c>
      <c r="L1894" s="15">
        <v>983226725</v>
      </c>
      <c r="M1894" s="15">
        <v>983226725</v>
      </c>
      <c r="N1894" s="15" t="s">
        <v>8938</v>
      </c>
      <c r="O1894" s="15" t="s">
        <v>8939</v>
      </c>
      <c r="P1894" s="15">
        <v>37161</v>
      </c>
      <c r="Q1894" s="15" t="s">
        <v>35</v>
      </c>
      <c r="R1894" s="15" t="s">
        <v>36</v>
      </c>
      <c r="S1894" s="15" t="s">
        <v>2730</v>
      </c>
      <c r="T1894" s="15" t="s">
        <v>15309</v>
      </c>
      <c r="U1894" s="15" t="s">
        <v>8940</v>
      </c>
      <c r="W1894" s="15" t="s">
        <v>8941</v>
      </c>
      <c r="X1894" s="15" t="s">
        <v>97</v>
      </c>
      <c r="Y1894" s="15">
        <v>0</v>
      </c>
      <c r="Z1894" s="15" t="s">
        <v>74</v>
      </c>
      <c r="AC1894" s="15" t="s">
        <v>9291</v>
      </c>
      <c r="AD1894" s="15" t="s">
        <v>9295</v>
      </c>
      <c r="AE1894" s="15" t="s">
        <v>9293</v>
      </c>
      <c r="AF1894" s="15" t="s">
        <v>511</v>
      </c>
      <c r="AG1894" s="15" t="s">
        <v>9304</v>
      </c>
    </row>
    <row r="1895" spans="1:33" x14ac:dyDescent="0.45">
      <c r="A1895" s="15">
        <v>1001888</v>
      </c>
      <c r="B1895" s="15" t="s">
        <v>26</v>
      </c>
      <c r="C1895" s="18">
        <v>1712227568</v>
      </c>
      <c r="D1895" s="15">
        <v>500</v>
      </c>
      <c r="E1895" s="15" t="s">
        <v>70</v>
      </c>
      <c r="F1895" s="15" t="s">
        <v>15253</v>
      </c>
      <c r="G1895" s="15" t="s">
        <v>29</v>
      </c>
      <c r="H1895" s="15" t="s">
        <v>7868</v>
      </c>
      <c r="I1895" s="15" t="s">
        <v>8943</v>
      </c>
      <c r="J1895" s="15" t="s">
        <v>8942</v>
      </c>
      <c r="K1895" s="15" t="s">
        <v>32</v>
      </c>
      <c r="L1895" s="15">
        <v>967187358</v>
      </c>
      <c r="M1895" s="15">
        <v>967187358</v>
      </c>
      <c r="N1895" s="15" t="s">
        <v>33</v>
      </c>
      <c r="O1895" s="15" t="s">
        <v>8944</v>
      </c>
      <c r="P1895" s="15">
        <v>21972</v>
      </c>
      <c r="Q1895" s="15" t="s">
        <v>991</v>
      </c>
      <c r="R1895" s="15" t="s">
        <v>36</v>
      </c>
      <c r="S1895" s="15" t="s">
        <v>279</v>
      </c>
      <c r="T1895" s="15" t="s">
        <v>15324</v>
      </c>
      <c r="W1895" s="15" t="s">
        <v>34</v>
      </c>
      <c r="X1895" s="15" t="s">
        <v>97</v>
      </c>
      <c r="Y1895" s="15">
        <v>0</v>
      </c>
      <c r="Z1895" s="15" t="s">
        <v>4384</v>
      </c>
      <c r="AA1895" s="15" t="s">
        <v>4384</v>
      </c>
      <c r="AB1895" s="15">
        <v>44608</v>
      </c>
      <c r="AC1895" s="15" t="s">
        <v>9291</v>
      </c>
      <c r="AD1895" s="15" t="s">
        <v>9295</v>
      </c>
      <c r="AE1895" s="15" t="s">
        <v>9293</v>
      </c>
      <c r="AF1895" s="15" t="s">
        <v>9343</v>
      </c>
      <c r="AG1895" s="15" t="s">
        <v>9344</v>
      </c>
    </row>
    <row r="1896" spans="1:33" x14ac:dyDescent="0.45">
      <c r="A1896" s="15">
        <v>1001889</v>
      </c>
      <c r="B1896" s="15" t="s">
        <v>26</v>
      </c>
      <c r="C1896" s="18">
        <v>603225095</v>
      </c>
      <c r="D1896" s="15">
        <v>1100</v>
      </c>
      <c r="E1896" s="15" t="s">
        <v>70</v>
      </c>
      <c r="F1896" s="15" t="s">
        <v>15253</v>
      </c>
      <c r="G1896" s="15" t="s">
        <v>29</v>
      </c>
      <c r="H1896" s="15" t="s">
        <v>8946</v>
      </c>
      <c r="I1896" s="15" t="s">
        <v>8947</v>
      </c>
      <c r="J1896" s="15" t="s">
        <v>8945</v>
      </c>
      <c r="K1896" s="15" t="s">
        <v>32</v>
      </c>
      <c r="L1896" s="15">
        <v>2</v>
      </c>
      <c r="M1896" s="15">
        <v>962696223</v>
      </c>
      <c r="N1896" s="15" t="s">
        <v>8948</v>
      </c>
      <c r="O1896" s="15" t="s">
        <v>8949</v>
      </c>
      <c r="P1896" s="15">
        <v>31014</v>
      </c>
      <c r="Q1896" s="15" t="s">
        <v>35</v>
      </c>
      <c r="R1896" s="15" t="s">
        <v>59</v>
      </c>
      <c r="S1896" s="15" t="s">
        <v>260</v>
      </c>
      <c r="T1896" s="15" t="s">
        <v>15325</v>
      </c>
      <c r="U1896" s="15" t="s">
        <v>8950</v>
      </c>
      <c r="V1896" s="15" t="s">
        <v>8951</v>
      </c>
      <c r="W1896" s="15" t="s">
        <v>8952</v>
      </c>
      <c r="X1896" s="15" t="s">
        <v>39</v>
      </c>
      <c r="Y1896" s="15">
        <v>2</v>
      </c>
      <c r="Z1896" s="15" t="s">
        <v>74</v>
      </c>
      <c r="AC1896" s="15" t="s">
        <v>9291</v>
      </c>
      <c r="AD1896" s="15" t="s">
        <v>9292</v>
      </c>
      <c r="AE1896" s="15" t="s">
        <v>9293</v>
      </c>
      <c r="AF1896" s="15" t="s">
        <v>511</v>
      </c>
      <c r="AG1896" s="15" t="s">
        <v>9301</v>
      </c>
    </row>
    <row r="1897" spans="1:33" x14ac:dyDescent="0.45">
      <c r="A1897" s="15">
        <v>1001890</v>
      </c>
      <c r="B1897" s="15" t="s">
        <v>26</v>
      </c>
      <c r="C1897" s="18">
        <v>605114941</v>
      </c>
      <c r="D1897" s="15">
        <v>600</v>
      </c>
      <c r="E1897" s="15" t="s">
        <v>70</v>
      </c>
      <c r="F1897" s="15" t="s">
        <v>15253</v>
      </c>
      <c r="G1897" s="15" t="s">
        <v>29</v>
      </c>
      <c r="H1897" s="15" t="s">
        <v>8954</v>
      </c>
      <c r="I1897" s="15" t="s">
        <v>8955</v>
      </c>
      <c r="J1897" s="15" t="s">
        <v>8953</v>
      </c>
      <c r="K1897" s="15" t="s">
        <v>32</v>
      </c>
      <c r="L1897" s="15">
        <v>981795850</v>
      </c>
      <c r="M1897" s="15">
        <v>981795850</v>
      </c>
      <c r="N1897" s="15" t="s">
        <v>33</v>
      </c>
      <c r="O1897" s="15" t="s">
        <v>8956</v>
      </c>
      <c r="P1897" s="15">
        <v>34464</v>
      </c>
      <c r="Q1897" s="15" t="s">
        <v>35</v>
      </c>
      <c r="R1897" s="15" t="s">
        <v>36</v>
      </c>
      <c r="S1897" s="15" t="s">
        <v>248</v>
      </c>
      <c r="T1897" s="15" t="s">
        <v>15325</v>
      </c>
      <c r="U1897" s="15" t="s">
        <v>992</v>
      </c>
      <c r="V1897" s="15">
        <v>981795850</v>
      </c>
      <c r="W1897" s="15" t="s">
        <v>8957</v>
      </c>
      <c r="X1897" s="15" t="s">
        <v>39</v>
      </c>
      <c r="Y1897" s="15">
        <v>2</v>
      </c>
      <c r="Z1897" s="15" t="s">
        <v>665</v>
      </c>
      <c r="AC1897" s="15" t="s">
        <v>9291</v>
      </c>
      <c r="AD1897" s="15" t="s">
        <v>9295</v>
      </c>
      <c r="AE1897" s="15" t="s">
        <v>9293</v>
      </c>
      <c r="AF1897" s="15" t="s">
        <v>9343</v>
      </c>
      <c r="AG1897" s="15" t="s">
        <v>9344</v>
      </c>
    </row>
    <row r="1898" spans="1:33" x14ac:dyDescent="0.45">
      <c r="A1898" s="15">
        <v>1001891</v>
      </c>
      <c r="B1898" s="15" t="s">
        <v>26</v>
      </c>
      <c r="C1898" s="18">
        <v>603005661</v>
      </c>
      <c r="D1898" s="15">
        <v>1850</v>
      </c>
      <c r="E1898" s="15" t="s">
        <v>70</v>
      </c>
      <c r="F1898" s="15" t="s">
        <v>15253</v>
      </c>
      <c r="G1898" s="15" t="s">
        <v>29</v>
      </c>
      <c r="H1898" s="15" t="s">
        <v>2743</v>
      </c>
      <c r="I1898" s="15" t="s">
        <v>8959</v>
      </c>
      <c r="J1898" s="15" t="s">
        <v>8958</v>
      </c>
      <c r="K1898" s="15" t="s">
        <v>32</v>
      </c>
      <c r="L1898" s="15">
        <v>32941032</v>
      </c>
      <c r="M1898" s="15">
        <v>958614926</v>
      </c>
      <c r="N1898" s="15" t="s">
        <v>8960</v>
      </c>
      <c r="O1898" s="15" t="s">
        <v>8961</v>
      </c>
      <c r="P1898" s="15">
        <v>27923</v>
      </c>
      <c r="Q1898" s="15" t="s">
        <v>409</v>
      </c>
      <c r="R1898" s="15" t="s">
        <v>36</v>
      </c>
      <c r="S1898" s="15" t="s">
        <v>79</v>
      </c>
      <c r="T1898" s="15" t="s">
        <v>79</v>
      </c>
      <c r="U1898" s="15" t="s">
        <v>8962</v>
      </c>
      <c r="W1898" s="15" t="s">
        <v>8963</v>
      </c>
      <c r="X1898" s="15" t="s">
        <v>97</v>
      </c>
      <c r="Y1898" s="15">
        <v>0</v>
      </c>
      <c r="Z1898" s="15" t="s">
        <v>74</v>
      </c>
      <c r="AA1898" s="15" t="s">
        <v>74</v>
      </c>
      <c r="AB1898" s="15">
        <v>44609</v>
      </c>
      <c r="AC1898" s="15" t="s">
        <v>9291</v>
      </c>
      <c r="AD1898" s="15" t="s">
        <v>9296</v>
      </c>
      <c r="AE1898" s="15" t="s">
        <v>9293</v>
      </c>
      <c r="AF1898" s="15" t="s">
        <v>511</v>
      </c>
      <c r="AG1898" s="15" t="s">
        <v>9304</v>
      </c>
    </row>
    <row r="1899" spans="1:33" x14ac:dyDescent="0.45">
      <c r="A1899" s="15">
        <v>1001892</v>
      </c>
      <c r="B1899" s="15" t="s">
        <v>26</v>
      </c>
      <c r="C1899" s="18">
        <v>1729089712</v>
      </c>
      <c r="D1899" s="15">
        <v>400</v>
      </c>
      <c r="E1899" s="15" t="s">
        <v>70</v>
      </c>
      <c r="F1899" s="15" t="s">
        <v>15253</v>
      </c>
      <c r="G1899" s="15" t="s">
        <v>29</v>
      </c>
      <c r="H1899" s="15" t="s">
        <v>8965</v>
      </c>
      <c r="I1899" s="15" t="s">
        <v>8178</v>
      </c>
      <c r="J1899" s="15" t="s">
        <v>8964</v>
      </c>
      <c r="K1899" s="15" t="s">
        <v>32</v>
      </c>
      <c r="L1899" s="15">
        <v>959605064</v>
      </c>
      <c r="M1899" s="15">
        <v>959605064</v>
      </c>
      <c r="N1899" s="15" t="s">
        <v>8966</v>
      </c>
      <c r="O1899" s="15" t="s">
        <v>8967</v>
      </c>
      <c r="P1899" s="15">
        <v>36956</v>
      </c>
      <c r="Q1899" s="15" t="s">
        <v>35</v>
      </c>
      <c r="R1899" s="15" t="s">
        <v>59</v>
      </c>
      <c r="S1899" s="15" t="s">
        <v>348</v>
      </c>
      <c r="T1899" s="15" t="s">
        <v>15325</v>
      </c>
      <c r="V1899" s="15">
        <v>959605064</v>
      </c>
      <c r="W1899" s="15" t="s">
        <v>8968</v>
      </c>
      <c r="X1899" s="15" t="s">
        <v>39</v>
      </c>
      <c r="Y1899" s="15">
        <v>0</v>
      </c>
      <c r="Z1899" s="15" t="s">
        <v>665</v>
      </c>
      <c r="AC1899" s="15" t="s">
        <v>9291</v>
      </c>
      <c r="AD1899" s="15" t="s">
        <v>9292</v>
      </c>
      <c r="AE1899" s="15" t="s">
        <v>9302</v>
      </c>
      <c r="AF1899" s="15" t="s">
        <v>5096</v>
      </c>
      <c r="AG1899" s="15" t="s">
        <v>9418</v>
      </c>
    </row>
    <row r="1900" spans="1:33" x14ac:dyDescent="0.45">
      <c r="A1900" s="15">
        <v>1001893</v>
      </c>
      <c r="B1900" s="15" t="s">
        <v>26</v>
      </c>
      <c r="C1900" s="18">
        <v>603552407</v>
      </c>
      <c r="D1900" s="15">
        <v>900</v>
      </c>
      <c r="E1900" s="15" t="s">
        <v>28</v>
      </c>
      <c r="F1900" s="15" t="s">
        <v>15253</v>
      </c>
      <c r="G1900" s="15" t="s">
        <v>29</v>
      </c>
      <c r="H1900" s="15" t="s">
        <v>518</v>
      </c>
      <c r="I1900" s="15" t="s">
        <v>8970</v>
      </c>
      <c r="J1900" s="15" t="s">
        <v>8969</v>
      </c>
      <c r="K1900" s="15" t="s">
        <v>32</v>
      </c>
      <c r="L1900" s="15">
        <v>985969972</v>
      </c>
      <c r="M1900" s="15">
        <v>985969972</v>
      </c>
      <c r="N1900" s="15" t="s">
        <v>33</v>
      </c>
      <c r="O1900" s="15" t="s">
        <v>8971</v>
      </c>
      <c r="P1900" s="15">
        <v>31389</v>
      </c>
      <c r="Q1900" s="15" t="s">
        <v>58</v>
      </c>
      <c r="R1900" s="15" t="s">
        <v>36</v>
      </c>
      <c r="S1900" s="15" t="s">
        <v>837</v>
      </c>
      <c r="T1900" s="15" t="s">
        <v>837</v>
      </c>
      <c r="W1900" s="15" t="s">
        <v>8972</v>
      </c>
      <c r="X1900" s="15" t="s">
        <v>39</v>
      </c>
      <c r="Y1900" s="15">
        <v>3</v>
      </c>
      <c r="Z1900" s="15" t="s">
        <v>74</v>
      </c>
      <c r="AC1900" s="15" t="s">
        <v>9291</v>
      </c>
      <c r="AD1900" s="15" t="s">
        <v>9292</v>
      </c>
      <c r="AE1900" s="15" t="s">
        <v>9293</v>
      </c>
      <c r="AF1900" s="15" t="s">
        <v>511</v>
      </c>
      <c r="AG1900" s="15" t="s">
        <v>9451</v>
      </c>
    </row>
    <row r="1901" spans="1:33" x14ac:dyDescent="0.45">
      <c r="A1901" s="15">
        <v>1001894</v>
      </c>
      <c r="B1901" s="15" t="s">
        <v>26</v>
      </c>
      <c r="C1901" s="18">
        <v>603892704</v>
      </c>
      <c r="D1901" s="15" t="s">
        <v>15250</v>
      </c>
      <c r="E1901" s="15" t="s">
        <v>70</v>
      </c>
      <c r="F1901" s="15" t="s">
        <v>15253</v>
      </c>
      <c r="G1901" s="15" t="s">
        <v>29</v>
      </c>
      <c r="H1901" s="15" t="s">
        <v>8974</v>
      </c>
      <c r="I1901" s="15" t="s">
        <v>8975</v>
      </c>
      <c r="J1901" s="15" t="s">
        <v>8973</v>
      </c>
      <c r="K1901" s="15" t="s">
        <v>32</v>
      </c>
      <c r="L1901" s="15" t="s">
        <v>33</v>
      </c>
      <c r="M1901" s="15">
        <v>995235764</v>
      </c>
      <c r="N1901" s="15" t="s">
        <v>8976</v>
      </c>
      <c r="O1901" s="15" t="s">
        <v>8977</v>
      </c>
      <c r="P1901" s="15">
        <v>30046</v>
      </c>
      <c r="Q1901" s="15" t="s">
        <v>58</v>
      </c>
      <c r="R1901" s="15" t="s">
        <v>59</v>
      </c>
      <c r="S1901" s="15" t="s">
        <v>197</v>
      </c>
      <c r="T1901" s="15" t="s">
        <v>197</v>
      </c>
      <c r="U1901" s="15" t="s">
        <v>795</v>
      </c>
      <c r="V1901" s="15" t="s">
        <v>33</v>
      </c>
      <c r="W1901" s="15" t="s">
        <v>8978</v>
      </c>
      <c r="X1901" s="15" t="s">
        <v>97</v>
      </c>
      <c r="Y1901" s="15">
        <v>2</v>
      </c>
      <c r="Z1901" s="15" t="s">
        <v>74</v>
      </c>
      <c r="AC1901" s="15" t="s">
        <v>9291</v>
      </c>
      <c r="AD1901" s="15" t="s">
        <v>9292</v>
      </c>
      <c r="AE1901" s="15" t="s">
        <v>9293</v>
      </c>
      <c r="AF1901" s="15" t="s">
        <v>511</v>
      </c>
      <c r="AG1901" s="15" t="s">
        <v>9301</v>
      </c>
    </row>
    <row r="1902" spans="1:33" x14ac:dyDescent="0.45">
      <c r="A1902" s="15">
        <v>1001895</v>
      </c>
      <c r="B1902" s="15" t="s">
        <v>26</v>
      </c>
      <c r="C1902" s="18">
        <v>1705961355</v>
      </c>
      <c r="D1902" s="15">
        <v>5000</v>
      </c>
      <c r="E1902" s="15" t="s">
        <v>70</v>
      </c>
      <c r="F1902" s="15" t="s">
        <v>15253</v>
      </c>
      <c r="G1902" s="15" t="s">
        <v>29</v>
      </c>
      <c r="H1902" s="15" t="s">
        <v>3715</v>
      </c>
      <c r="I1902" s="15" t="s">
        <v>7196</v>
      </c>
      <c r="J1902" s="15" t="s">
        <v>8979</v>
      </c>
      <c r="K1902" s="15" t="s">
        <v>32</v>
      </c>
      <c r="L1902" s="15">
        <v>984693388</v>
      </c>
      <c r="M1902" s="15">
        <v>984693388</v>
      </c>
      <c r="N1902" s="15" t="s">
        <v>33</v>
      </c>
      <c r="O1902" s="15" t="s">
        <v>8980</v>
      </c>
      <c r="P1902" s="15">
        <v>23034</v>
      </c>
      <c r="Q1902" s="15" t="s">
        <v>58</v>
      </c>
      <c r="R1902" s="15" t="s">
        <v>36</v>
      </c>
      <c r="S1902" s="15" t="s">
        <v>904</v>
      </c>
      <c r="T1902" s="15" t="s">
        <v>15358</v>
      </c>
      <c r="U1902" s="15" t="s">
        <v>717</v>
      </c>
      <c r="V1902" s="15">
        <v>995695692</v>
      </c>
      <c r="W1902" s="15" t="s">
        <v>8981</v>
      </c>
      <c r="X1902" s="15" t="s">
        <v>39</v>
      </c>
      <c r="Y1902" s="15">
        <v>0</v>
      </c>
      <c r="Z1902" s="15" t="s">
        <v>1125</v>
      </c>
      <c r="AA1902" s="15" t="s">
        <v>1125</v>
      </c>
      <c r="AB1902" s="15">
        <v>44615</v>
      </c>
      <c r="AC1902" s="15" t="s">
        <v>9291</v>
      </c>
      <c r="AD1902" s="15" t="s">
        <v>9295</v>
      </c>
      <c r="AE1902" s="15" t="s">
        <v>9302</v>
      </c>
      <c r="AF1902" s="15" t="s">
        <v>5096</v>
      </c>
      <c r="AG1902" s="15" t="s">
        <v>9312</v>
      </c>
    </row>
    <row r="1903" spans="1:33" x14ac:dyDescent="0.45">
      <c r="A1903" s="15">
        <v>1001896</v>
      </c>
      <c r="B1903" s="15" t="s">
        <v>26</v>
      </c>
      <c r="C1903" s="18">
        <v>1712174083</v>
      </c>
      <c r="D1903" s="15">
        <v>600</v>
      </c>
      <c r="E1903" s="15" t="s">
        <v>70</v>
      </c>
      <c r="F1903" s="15" t="s">
        <v>15253</v>
      </c>
      <c r="G1903" s="15" t="s">
        <v>29</v>
      </c>
      <c r="H1903" s="15" t="s">
        <v>257</v>
      </c>
      <c r="I1903" s="15" t="s">
        <v>8983</v>
      </c>
      <c r="J1903" s="15" t="s">
        <v>8982</v>
      </c>
      <c r="K1903" s="15" t="s">
        <v>32</v>
      </c>
      <c r="L1903" s="15">
        <v>999767483</v>
      </c>
      <c r="M1903" s="15">
        <v>999767483</v>
      </c>
      <c r="N1903" s="15" t="s">
        <v>8984</v>
      </c>
      <c r="O1903" s="15" t="s">
        <v>8985</v>
      </c>
      <c r="P1903" s="15">
        <v>27613</v>
      </c>
      <c r="Q1903" s="15" t="s">
        <v>35</v>
      </c>
      <c r="R1903" s="15" t="s">
        <v>36</v>
      </c>
      <c r="S1903" s="15" t="s">
        <v>8986</v>
      </c>
      <c r="T1903" s="15" t="s">
        <v>15350</v>
      </c>
      <c r="U1903" s="15" t="s">
        <v>8987</v>
      </c>
      <c r="V1903" s="15">
        <v>999767483</v>
      </c>
      <c r="W1903" s="15" t="s">
        <v>8985</v>
      </c>
      <c r="X1903" s="15" t="s">
        <v>39</v>
      </c>
      <c r="Y1903" s="15">
        <v>0</v>
      </c>
      <c r="Z1903" s="15" t="s">
        <v>1125</v>
      </c>
      <c r="AA1903" s="15" t="s">
        <v>1125</v>
      </c>
      <c r="AB1903" s="15">
        <v>44624</v>
      </c>
      <c r="AC1903" s="15" t="s">
        <v>9291</v>
      </c>
      <c r="AD1903" s="15" t="s">
        <v>9292</v>
      </c>
      <c r="AE1903" s="15" t="s">
        <v>9302</v>
      </c>
      <c r="AF1903" s="15" t="s">
        <v>5096</v>
      </c>
      <c r="AG1903" s="15" t="s">
        <v>9312</v>
      </c>
    </row>
    <row r="1904" spans="1:33" x14ac:dyDescent="0.45">
      <c r="A1904" s="15">
        <v>1001897</v>
      </c>
      <c r="B1904" s="15" t="s">
        <v>26</v>
      </c>
      <c r="C1904" s="18">
        <v>603963463</v>
      </c>
      <c r="D1904" s="15">
        <v>0</v>
      </c>
      <c r="E1904" s="15" t="s">
        <v>28</v>
      </c>
      <c r="F1904" s="15" t="s">
        <v>15253</v>
      </c>
      <c r="G1904" s="15" t="s">
        <v>29</v>
      </c>
      <c r="H1904" s="15" t="s">
        <v>8989</v>
      </c>
      <c r="I1904" s="15" t="s">
        <v>8990</v>
      </c>
      <c r="J1904" s="15" t="s">
        <v>8988</v>
      </c>
      <c r="K1904" s="15" t="s">
        <v>32</v>
      </c>
      <c r="L1904" s="15">
        <v>959951281</v>
      </c>
      <c r="M1904" s="15">
        <v>959951281</v>
      </c>
      <c r="N1904" s="15" t="s">
        <v>33</v>
      </c>
      <c r="O1904" s="15" t="s">
        <v>8991</v>
      </c>
      <c r="P1904" s="15">
        <v>32721</v>
      </c>
      <c r="Q1904" s="15" t="s">
        <v>35</v>
      </c>
      <c r="R1904" s="15" t="s">
        <v>36</v>
      </c>
      <c r="S1904" s="15" t="s">
        <v>2730</v>
      </c>
      <c r="T1904" s="15" t="s">
        <v>15309</v>
      </c>
      <c r="W1904" s="15" t="s">
        <v>34</v>
      </c>
      <c r="X1904" s="15" t="s">
        <v>97</v>
      </c>
      <c r="Y1904" s="15">
        <v>0</v>
      </c>
      <c r="Z1904" s="15" t="s">
        <v>74</v>
      </c>
      <c r="AC1904" s="15" t="s">
        <v>9291</v>
      </c>
      <c r="AD1904" s="15" t="s">
        <v>9292</v>
      </c>
      <c r="AE1904" s="15" t="s">
        <v>9293</v>
      </c>
      <c r="AF1904" s="15" t="s">
        <v>9369</v>
      </c>
      <c r="AG1904" s="15" t="s">
        <v>9390</v>
      </c>
    </row>
    <row r="1905" spans="1:33" x14ac:dyDescent="0.45">
      <c r="A1905" s="15">
        <v>1001898</v>
      </c>
      <c r="B1905" s="15" t="s">
        <v>26</v>
      </c>
      <c r="C1905" s="18">
        <v>1727335190</v>
      </c>
      <c r="D1905" s="15">
        <v>350</v>
      </c>
      <c r="E1905" s="15" t="s">
        <v>70</v>
      </c>
      <c r="F1905" s="15" t="s">
        <v>15253</v>
      </c>
      <c r="G1905" s="15" t="s">
        <v>29</v>
      </c>
      <c r="H1905" s="15" t="s">
        <v>2331</v>
      </c>
      <c r="I1905" s="15" t="s">
        <v>8993</v>
      </c>
      <c r="J1905" s="15" t="s">
        <v>8992</v>
      </c>
      <c r="K1905" s="15" t="s">
        <v>32</v>
      </c>
      <c r="L1905" s="15">
        <v>983429002</v>
      </c>
      <c r="M1905" s="15">
        <v>983429002</v>
      </c>
      <c r="N1905" s="15" t="s">
        <v>8994</v>
      </c>
      <c r="O1905" s="15" t="s">
        <v>8995</v>
      </c>
      <c r="P1905" s="15">
        <v>36125</v>
      </c>
      <c r="Q1905" s="15" t="s">
        <v>35</v>
      </c>
      <c r="R1905" s="15" t="s">
        <v>36</v>
      </c>
      <c r="S1905" s="15" t="s">
        <v>160</v>
      </c>
      <c r="T1905" s="15" t="s">
        <v>15307</v>
      </c>
      <c r="U1905" s="15" t="s">
        <v>8996</v>
      </c>
      <c r="V1905" s="15" t="s">
        <v>33</v>
      </c>
      <c r="W1905" s="15" t="s">
        <v>8997</v>
      </c>
      <c r="X1905" s="15" t="s">
        <v>39</v>
      </c>
      <c r="Y1905" s="15">
        <v>0</v>
      </c>
      <c r="Z1905" s="15" t="s">
        <v>609</v>
      </c>
      <c r="AA1905" s="15" t="s">
        <v>1125</v>
      </c>
      <c r="AB1905" s="15">
        <v>44624</v>
      </c>
      <c r="AC1905" s="15" t="s">
        <v>9291</v>
      </c>
      <c r="AD1905" s="15" t="s">
        <v>9292</v>
      </c>
      <c r="AE1905" s="15" t="s">
        <v>9302</v>
      </c>
      <c r="AF1905" s="15" t="s">
        <v>5096</v>
      </c>
      <c r="AG1905" s="15" t="s">
        <v>9435</v>
      </c>
    </row>
    <row r="1906" spans="1:33" x14ac:dyDescent="0.45">
      <c r="A1906" s="15">
        <v>1001899</v>
      </c>
      <c r="B1906" s="15" t="s">
        <v>26</v>
      </c>
      <c r="C1906" s="18">
        <v>605141639</v>
      </c>
      <c r="D1906" s="15">
        <v>600</v>
      </c>
      <c r="E1906" s="15" t="s">
        <v>28</v>
      </c>
      <c r="F1906" s="15" t="s">
        <v>15253</v>
      </c>
      <c r="G1906" s="15" t="s">
        <v>29</v>
      </c>
      <c r="H1906" s="15" t="s">
        <v>8999</v>
      </c>
      <c r="I1906" s="15" t="s">
        <v>9000</v>
      </c>
      <c r="J1906" s="15" t="s">
        <v>8998</v>
      </c>
      <c r="K1906" s="15" t="s">
        <v>32</v>
      </c>
      <c r="L1906" s="15">
        <v>994398525</v>
      </c>
      <c r="M1906" s="15">
        <v>994398525</v>
      </c>
      <c r="N1906" s="15" t="s">
        <v>9001</v>
      </c>
      <c r="O1906" s="15" t="s">
        <v>9002</v>
      </c>
      <c r="P1906" s="15">
        <v>34349</v>
      </c>
      <c r="Q1906" s="15" t="s">
        <v>58</v>
      </c>
      <c r="R1906" s="15" t="s">
        <v>36</v>
      </c>
      <c r="S1906" s="15" t="s">
        <v>244</v>
      </c>
      <c r="T1906" s="15" t="s">
        <v>15349</v>
      </c>
      <c r="W1906" s="15" t="s">
        <v>9003</v>
      </c>
      <c r="X1906" s="15" t="s">
        <v>97</v>
      </c>
      <c r="Y1906" s="15">
        <v>0</v>
      </c>
      <c r="Z1906" s="15" t="s">
        <v>74</v>
      </c>
      <c r="AC1906" s="15" t="s">
        <v>9291</v>
      </c>
      <c r="AD1906" s="15" t="s">
        <v>9292</v>
      </c>
      <c r="AE1906" s="15" t="s">
        <v>9293</v>
      </c>
      <c r="AF1906" s="15" t="s">
        <v>511</v>
      </c>
      <c r="AG1906" s="15" t="s">
        <v>9347</v>
      </c>
    </row>
    <row r="1907" spans="1:33" x14ac:dyDescent="0.45">
      <c r="A1907" s="15">
        <v>1001900</v>
      </c>
      <c r="B1907" s="15" t="s">
        <v>26</v>
      </c>
      <c r="C1907" s="18">
        <v>604046912</v>
      </c>
      <c r="D1907" s="15" t="s">
        <v>12066</v>
      </c>
      <c r="E1907" s="15" t="s">
        <v>28</v>
      </c>
      <c r="F1907" s="15" t="s">
        <v>15253</v>
      </c>
      <c r="G1907" s="15" t="s">
        <v>29</v>
      </c>
      <c r="H1907" s="15" t="s">
        <v>907</v>
      </c>
      <c r="I1907" s="15" t="s">
        <v>4222</v>
      </c>
      <c r="J1907" s="15" t="s">
        <v>9004</v>
      </c>
      <c r="K1907" s="15" t="s">
        <v>32</v>
      </c>
      <c r="L1907" s="15" t="s">
        <v>33</v>
      </c>
      <c r="M1907" s="15">
        <v>99951180</v>
      </c>
      <c r="N1907" s="15" t="s">
        <v>33</v>
      </c>
      <c r="O1907" s="15" t="s">
        <v>9005</v>
      </c>
      <c r="P1907" s="15">
        <v>30395</v>
      </c>
      <c r="Q1907" s="15" t="s">
        <v>409</v>
      </c>
      <c r="R1907" s="15" t="s">
        <v>59</v>
      </c>
      <c r="S1907" s="15" t="s">
        <v>79</v>
      </c>
      <c r="T1907" s="15" t="s">
        <v>79</v>
      </c>
      <c r="U1907" s="15" t="s">
        <v>9006</v>
      </c>
      <c r="V1907" s="15" t="s">
        <v>33</v>
      </c>
      <c r="W1907" s="15" t="s">
        <v>34</v>
      </c>
      <c r="X1907" s="15" t="s">
        <v>97</v>
      </c>
      <c r="Y1907" s="15">
        <v>2</v>
      </c>
      <c r="Z1907" s="15" t="s">
        <v>74</v>
      </c>
      <c r="AA1907" s="15" t="s">
        <v>74</v>
      </c>
      <c r="AB1907" s="15">
        <v>44615</v>
      </c>
      <c r="AC1907" s="15" t="s">
        <v>9291</v>
      </c>
      <c r="AD1907" s="15" t="s">
        <v>9295</v>
      </c>
      <c r="AE1907" s="15" t="s">
        <v>9293</v>
      </c>
      <c r="AF1907" s="15" t="s">
        <v>511</v>
      </c>
      <c r="AG1907" s="15" t="s">
        <v>9294</v>
      </c>
    </row>
    <row r="1908" spans="1:33" x14ac:dyDescent="0.45">
      <c r="A1908" s="15">
        <v>1001901</v>
      </c>
      <c r="B1908" s="15" t="s">
        <v>1800</v>
      </c>
      <c r="C1908" s="18">
        <v>691708527001</v>
      </c>
      <c r="D1908" s="15">
        <v>0</v>
      </c>
      <c r="E1908" s="15" t="s">
        <v>28</v>
      </c>
      <c r="F1908" s="15" t="s">
        <v>15253</v>
      </c>
      <c r="G1908" s="15" t="s">
        <v>1801</v>
      </c>
      <c r="H1908" s="15" t="s">
        <v>2723</v>
      </c>
      <c r="I1908" s="15" t="s">
        <v>9007</v>
      </c>
      <c r="J1908" s="15" t="s">
        <v>9008</v>
      </c>
      <c r="K1908" s="15" t="s">
        <v>32</v>
      </c>
      <c r="L1908" s="15" t="s">
        <v>33</v>
      </c>
      <c r="M1908" s="15">
        <v>993666931</v>
      </c>
      <c r="N1908" s="15" t="s">
        <v>33</v>
      </c>
      <c r="O1908" s="15" t="s">
        <v>34</v>
      </c>
      <c r="P1908" s="15">
        <v>30252</v>
      </c>
      <c r="Q1908" s="15" t="s">
        <v>409</v>
      </c>
      <c r="R1908" s="15" t="s">
        <v>59</v>
      </c>
      <c r="S1908" s="15" t="s">
        <v>79</v>
      </c>
      <c r="T1908" s="15" t="s">
        <v>79</v>
      </c>
      <c r="W1908" s="15" t="s">
        <v>9009</v>
      </c>
      <c r="X1908" s="15" t="s">
        <v>97</v>
      </c>
      <c r="Y1908" s="15">
        <v>0</v>
      </c>
      <c r="Z1908" s="15" t="s">
        <v>74</v>
      </c>
      <c r="AA1908" s="15" t="s">
        <v>74</v>
      </c>
      <c r="AB1908" s="15">
        <v>44613</v>
      </c>
      <c r="AC1908" s="15" t="s">
        <v>9291</v>
      </c>
      <c r="AD1908" s="15" t="s">
        <v>9295</v>
      </c>
      <c r="AE1908" s="15" t="s">
        <v>9293</v>
      </c>
      <c r="AF1908" s="15" t="s">
        <v>511</v>
      </c>
      <c r="AG1908" s="15" t="s">
        <v>9347</v>
      </c>
    </row>
    <row r="1909" spans="1:33" x14ac:dyDescent="0.45">
      <c r="A1909" s="15">
        <v>1001902</v>
      </c>
      <c r="B1909" s="15" t="s">
        <v>26</v>
      </c>
      <c r="C1909" s="18">
        <v>1755018148</v>
      </c>
      <c r="D1909" s="15">
        <v>0</v>
      </c>
      <c r="E1909" s="15" t="s">
        <v>70</v>
      </c>
      <c r="F1909" s="15" t="s">
        <v>15253</v>
      </c>
      <c r="G1909" s="15" t="s">
        <v>29</v>
      </c>
      <c r="H1909" s="15" t="s">
        <v>9011</v>
      </c>
      <c r="I1909" s="15" t="s">
        <v>9012</v>
      </c>
      <c r="J1909" s="15" t="s">
        <v>9010</v>
      </c>
      <c r="K1909" s="15" t="s">
        <v>32</v>
      </c>
      <c r="L1909" s="15">
        <v>994878465</v>
      </c>
      <c r="M1909" s="15">
        <v>994878465</v>
      </c>
      <c r="N1909" s="15" t="s">
        <v>9013</v>
      </c>
      <c r="O1909" s="15" t="s">
        <v>9014</v>
      </c>
      <c r="P1909" s="15">
        <v>36703</v>
      </c>
      <c r="Q1909" s="15" t="s">
        <v>35</v>
      </c>
      <c r="R1909" s="15" t="s">
        <v>36</v>
      </c>
      <c r="S1909" s="15" t="s">
        <v>279</v>
      </c>
      <c r="T1909" s="15" t="s">
        <v>15324</v>
      </c>
      <c r="U1909" s="15" t="s">
        <v>9015</v>
      </c>
      <c r="V1909" s="15">
        <v>994878465</v>
      </c>
      <c r="W1909" s="15" t="s">
        <v>9016</v>
      </c>
      <c r="X1909" s="15" t="s">
        <v>39</v>
      </c>
      <c r="Y1909" s="15">
        <v>1</v>
      </c>
      <c r="Z1909" s="15" t="s">
        <v>665</v>
      </c>
      <c r="AC1909" s="15" t="s">
        <v>9291</v>
      </c>
      <c r="AD1909" s="15" t="s">
        <v>9292</v>
      </c>
      <c r="AE1909" s="15" t="s">
        <v>9363</v>
      </c>
      <c r="AF1909" s="15" t="s">
        <v>9505</v>
      </c>
      <c r="AG1909" s="15" t="s">
        <v>9505</v>
      </c>
    </row>
    <row r="1910" spans="1:33" x14ac:dyDescent="0.45">
      <c r="A1910" s="15">
        <v>1001903</v>
      </c>
      <c r="B1910" s="15" t="s">
        <v>1800</v>
      </c>
      <c r="C1910" s="18">
        <v>603748021001</v>
      </c>
      <c r="D1910" s="15">
        <v>0</v>
      </c>
      <c r="E1910" s="15" t="s">
        <v>70</v>
      </c>
      <c r="F1910" s="15" t="s">
        <v>15253</v>
      </c>
      <c r="G1910" s="15" t="s">
        <v>1801</v>
      </c>
      <c r="H1910" s="15" t="s">
        <v>667</v>
      </c>
      <c r="I1910" s="15" t="s">
        <v>652</v>
      </c>
      <c r="J1910" s="15" t="s">
        <v>9017</v>
      </c>
      <c r="K1910" s="15" t="s">
        <v>32</v>
      </c>
      <c r="L1910" s="15">
        <v>25103347</v>
      </c>
      <c r="M1910" s="15">
        <v>988655551</v>
      </c>
      <c r="N1910" s="15" t="s">
        <v>9018</v>
      </c>
      <c r="O1910" s="15" t="s">
        <v>9019</v>
      </c>
      <c r="P1910" s="15">
        <v>29161</v>
      </c>
      <c r="Q1910" s="15" t="s">
        <v>58</v>
      </c>
      <c r="R1910" s="15" t="s">
        <v>59</v>
      </c>
      <c r="S1910" s="15" t="s">
        <v>9020</v>
      </c>
      <c r="T1910" s="15" t="s">
        <v>15332</v>
      </c>
      <c r="U1910" s="15" t="s">
        <v>33</v>
      </c>
      <c r="W1910" s="15" t="s">
        <v>34</v>
      </c>
      <c r="X1910" s="15" t="s">
        <v>39</v>
      </c>
      <c r="Y1910" s="15">
        <v>0</v>
      </c>
      <c r="Z1910" s="15" t="s">
        <v>1125</v>
      </c>
      <c r="AC1910" s="15" t="s">
        <v>9291</v>
      </c>
      <c r="AD1910" s="15" t="s">
        <v>9295</v>
      </c>
      <c r="AE1910" s="15" t="s">
        <v>9302</v>
      </c>
      <c r="AF1910" s="15" t="s">
        <v>5096</v>
      </c>
      <c r="AG1910" s="15" t="s">
        <v>1477</v>
      </c>
    </row>
    <row r="1911" spans="1:33" x14ac:dyDescent="0.45">
      <c r="A1911" s="15">
        <v>1001905</v>
      </c>
      <c r="B1911" s="15" t="s">
        <v>26</v>
      </c>
      <c r="C1911" s="18">
        <v>201135076</v>
      </c>
      <c r="D1911" s="15">
        <v>800</v>
      </c>
      <c r="E1911" s="15" t="s">
        <v>70</v>
      </c>
      <c r="F1911" s="15" t="s">
        <v>15253</v>
      </c>
      <c r="G1911" s="15" t="s">
        <v>29</v>
      </c>
      <c r="H1911" s="15" t="s">
        <v>9022</v>
      </c>
      <c r="I1911" s="15" t="s">
        <v>9023</v>
      </c>
      <c r="J1911" s="15" t="s">
        <v>9021</v>
      </c>
      <c r="K1911" s="15" t="s">
        <v>32</v>
      </c>
      <c r="L1911" s="15">
        <v>992168431</v>
      </c>
      <c r="M1911" s="15">
        <v>992168431</v>
      </c>
      <c r="N1911" s="15" t="s">
        <v>33</v>
      </c>
      <c r="O1911" s="15" t="s">
        <v>9024</v>
      </c>
      <c r="P1911" s="15">
        <v>24983</v>
      </c>
      <c r="Q1911" s="15" t="s">
        <v>58</v>
      </c>
      <c r="R1911" s="15" t="s">
        <v>36</v>
      </c>
      <c r="S1911" s="15" t="s">
        <v>2190</v>
      </c>
      <c r="T1911" s="15" t="s">
        <v>15360</v>
      </c>
      <c r="V1911" s="15">
        <v>992168431</v>
      </c>
      <c r="W1911" s="15" t="s">
        <v>9025</v>
      </c>
      <c r="X1911" s="15" t="s">
        <v>97</v>
      </c>
      <c r="Y1911" s="15">
        <v>0</v>
      </c>
      <c r="Z1911" s="15" t="s">
        <v>677</v>
      </c>
      <c r="AC1911" s="15" t="s">
        <v>9291</v>
      </c>
      <c r="AD1911" s="15" t="s">
        <v>9295</v>
      </c>
      <c r="AE1911" s="15" t="s">
        <v>9305</v>
      </c>
      <c r="AF1911" s="15" t="s">
        <v>9306</v>
      </c>
      <c r="AG1911" s="15" t="s">
        <v>9403</v>
      </c>
    </row>
    <row r="1912" spans="1:33" x14ac:dyDescent="0.45">
      <c r="A1912" s="15">
        <v>1001906</v>
      </c>
      <c r="B1912" s="15" t="s">
        <v>26</v>
      </c>
      <c r="C1912" s="18">
        <v>401949839</v>
      </c>
      <c r="D1912" s="15">
        <v>700</v>
      </c>
      <c r="E1912" s="15" t="s">
        <v>70</v>
      </c>
      <c r="F1912" s="15" t="s">
        <v>15253</v>
      </c>
      <c r="G1912" s="15" t="s">
        <v>29</v>
      </c>
      <c r="H1912" s="15" t="s">
        <v>9027</v>
      </c>
      <c r="I1912" s="15" t="s">
        <v>9028</v>
      </c>
      <c r="J1912" s="15" t="s">
        <v>9026</v>
      </c>
      <c r="K1912" s="15" t="s">
        <v>32</v>
      </c>
      <c r="L1912" s="15">
        <v>991185062</v>
      </c>
      <c r="M1912" s="15">
        <v>991185062</v>
      </c>
      <c r="N1912" s="15" t="s">
        <v>33</v>
      </c>
      <c r="O1912" s="15" t="s">
        <v>9029</v>
      </c>
      <c r="P1912" s="15">
        <v>35974</v>
      </c>
      <c r="Q1912" s="15" t="s">
        <v>35</v>
      </c>
      <c r="R1912" s="15" t="s">
        <v>36</v>
      </c>
      <c r="S1912" s="15" t="s">
        <v>4683</v>
      </c>
      <c r="T1912" s="15" t="s">
        <v>15349</v>
      </c>
      <c r="U1912" s="15" t="s">
        <v>3401</v>
      </c>
      <c r="V1912" s="15">
        <v>991185062</v>
      </c>
      <c r="W1912" s="15" t="s">
        <v>8309</v>
      </c>
      <c r="X1912" s="15" t="s">
        <v>39</v>
      </c>
      <c r="Y1912" s="15">
        <v>2</v>
      </c>
      <c r="Z1912" s="15" t="s">
        <v>1125</v>
      </c>
      <c r="AA1912" s="15" t="s">
        <v>665</v>
      </c>
      <c r="AB1912" s="15">
        <v>44616</v>
      </c>
      <c r="AC1912" s="15" t="s">
        <v>9291</v>
      </c>
      <c r="AD1912" s="15" t="s">
        <v>9295</v>
      </c>
      <c r="AE1912" s="15" t="s">
        <v>9302</v>
      </c>
      <c r="AF1912" s="15" t="s">
        <v>5096</v>
      </c>
      <c r="AG1912" s="15" t="s">
        <v>9312</v>
      </c>
    </row>
    <row r="1913" spans="1:33" x14ac:dyDescent="0.45">
      <c r="A1913" s="15">
        <v>1001907</v>
      </c>
      <c r="B1913" s="15" t="s">
        <v>26</v>
      </c>
      <c r="C1913" s="18">
        <v>1712634276</v>
      </c>
      <c r="D1913" s="15">
        <v>800</v>
      </c>
      <c r="E1913" s="15" t="s">
        <v>70</v>
      </c>
      <c r="F1913" s="15" t="s">
        <v>15253</v>
      </c>
      <c r="G1913" s="15" t="s">
        <v>29</v>
      </c>
      <c r="H1913" s="15" t="s">
        <v>1111</v>
      </c>
      <c r="I1913" s="15" t="s">
        <v>9031</v>
      </c>
      <c r="J1913" s="15" t="s">
        <v>9030</v>
      </c>
      <c r="K1913" s="15" t="s">
        <v>32</v>
      </c>
      <c r="L1913" s="15">
        <v>983626602</v>
      </c>
      <c r="M1913" s="15">
        <v>983626602</v>
      </c>
      <c r="N1913" s="15" t="s">
        <v>9032</v>
      </c>
      <c r="O1913" s="15" t="s">
        <v>9033</v>
      </c>
      <c r="P1913" s="15">
        <v>26490</v>
      </c>
      <c r="Q1913" s="15" t="s">
        <v>58</v>
      </c>
      <c r="R1913" s="15" t="s">
        <v>59</v>
      </c>
      <c r="S1913" s="15" t="s">
        <v>244</v>
      </c>
      <c r="T1913" s="15" t="s">
        <v>15349</v>
      </c>
      <c r="U1913" s="15" t="s">
        <v>9034</v>
      </c>
      <c r="V1913" s="15">
        <v>983626602</v>
      </c>
      <c r="W1913" s="15" t="s">
        <v>9035</v>
      </c>
      <c r="X1913" s="15" t="s">
        <v>39</v>
      </c>
      <c r="Y1913" s="15">
        <v>0</v>
      </c>
      <c r="Z1913" s="15" t="s">
        <v>665</v>
      </c>
      <c r="AC1913" s="15" t="s">
        <v>9291</v>
      </c>
      <c r="AD1913" s="15" t="s">
        <v>9295</v>
      </c>
      <c r="AE1913" s="15" t="s">
        <v>9351</v>
      </c>
      <c r="AF1913" s="15" t="s">
        <v>9378</v>
      </c>
      <c r="AG1913" s="15" t="s">
        <v>9467</v>
      </c>
    </row>
    <row r="1914" spans="1:33" x14ac:dyDescent="0.45">
      <c r="A1914" s="15">
        <v>1001908</v>
      </c>
      <c r="B1914" s="15" t="s">
        <v>2683</v>
      </c>
      <c r="C1914" s="18" t="s">
        <v>15203</v>
      </c>
      <c r="D1914" s="15">
        <v>600</v>
      </c>
      <c r="E1914" s="15" t="s">
        <v>5769</v>
      </c>
      <c r="F1914" s="15" t="s">
        <v>15254</v>
      </c>
      <c r="G1914" s="15" t="s">
        <v>29</v>
      </c>
      <c r="H1914" s="15" t="s">
        <v>7590</v>
      </c>
      <c r="I1914" s="15" t="s">
        <v>9037</v>
      </c>
      <c r="J1914" s="15" t="s">
        <v>9036</v>
      </c>
      <c r="K1914" s="15" t="s">
        <v>32</v>
      </c>
      <c r="L1914" s="15" t="s">
        <v>33</v>
      </c>
      <c r="M1914" s="15" t="s">
        <v>33</v>
      </c>
      <c r="N1914" s="15" t="s">
        <v>33</v>
      </c>
      <c r="O1914" s="15" t="s">
        <v>9038</v>
      </c>
      <c r="P1914" s="15">
        <v>20214</v>
      </c>
      <c r="Q1914" s="15" t="s">
        <v>35</v>
      </c>
      <c r="R1914" s="15" t="s">
        <v>36</v>
      </c>
      <c r="S1914" s="15" t="s">
        <v>60</v>
      </c>
      <c r="T1914" s="15" t="s">
        <v>60</v>
      </c>
      <c r="W1914" s="15" t="s">
        <v>9039</v>
      </c>
      <c r="X1914" s="15" t="s">
        <v>97</v>
      </c>
      <c r="Y1914" s="15">
        <v>0</v>
      </c>
      <c r="Z1914" s="15" t="s">
        <v>677</v>
      </c>
      <c r="AC1914" s="15" t="s">
        <v>9291</v>
      </c>
      <c r="AD1914" s="15" t="s">
        <v>9357</v>
      </c>
      <c r="AE1914" s="15" t="s">
        <v>9302</v>
      </c>
      <c r="AF1914" s="15" t="s">
        <v>5096</v>
      </c>
      <c r="AG1914" s="15" t="s">
        <v>9592</v>
      </c>
    </row>
    <row r="1915" spans="1:33" x14ac:dyDescent="0.45">
      <c r="A1915" s="15">
        <v>1001909</v>
      </c>
      <c r="B1915" s="15" t="s">
        <v>2683</v>
      </c>
      <c r="C1915" s="18" t="s">
        <v>15204</v>
      </c>
      <c r="D1915" s="15">
        <v>600</v>
      </c>
      <c r="E1915" s="15" t="s">
        <v>5769</v>
      </c>
      <c r="F1915" s="15" t="s">
        <v>15254</v>
      </c>
      <c r="G1915" s="15" t="s">
        <v>29</v>
      </c>
      <c r="H1915" s="15" t="s">
        <v>8001</v>
      </c>
      <c r="I1915" s="15" t="s">
        <v>9041</v>
      </c>
      <c r="J1915" s="15" t="s">
        <v>9040</v>
      </c>
      <c r="K1915" s="15" t="s">
        <v>32</v>
      </c>
      <c r="L1915" s="15" t="s">
        <v>33</v>
      </c>
      <c r="M1915" s="15" t="s">
        <v>33</v>
      </c>
      <c r="N1915" s="15" t="s">
        <v>33</v>
      </c>
      <c r="O1915" s="15" t="s">
        <v>9042</v>
      </c>
      <c r="P1915" s="15">
        <v>19780</v>
      </c>
      <c r="Q1915" s="15" t="s">
        <v>58</v>
      </c>
      <c r="R1915" s="15" t="s">
        <v>59</v>
      </c>
      <c r="S1915" s="15" t="s">
        <v>60</v>
      </c>
      <c r="T1915" s="15" t="s">
        <v>60</v>
      </c>
      <c r="W1915" s="15" t="s">
        <v>9039</v>
      </c>
      <c r="X1915" s="15" t="s">
        <v>97</v>
      </c>
      <c r="Y1915" s="15">
        <v>0</v>
      </c>
      <c r="Z1915" s="15" t="s">
        <v>677</v>
      </c>
      <c r="AC1915" s="15" t="s">
        <v>9291</v>
      </c>
      <c r="AD1915" s="15" t="s">
        <v>9296</v>
      </c>
      <c r="AE1915" s="15" t="s">
        <v>9302</v>
      </c>
      <c r="AF1915" s="15" t="s">
        <v>5096</v>
      </c>
      <c r="AG1915" s="15" t="s">
        <v>9592</v>
      </c>
    </row>
    <row r="1916" spans="1:33" x14ac:dyDescent="0.45">
      <c r="A1916" s="15">
        <v>1001910</v>
      </c>
      <c r="B1916" s="15" t="s">
        <v>2683</v>
      </c>
      <c r="C1916" s="18" t="s">
        <v>15205</v>
      </c>
      <c r="D1916" s="15">
        <v>1500</v>
      </c>
      <c r="E1916" s="15" t="s">
        <v>5769</v>
      </c>
      <c r="F1916" s="15" t="s">
        <v>15254</v>
      </c>
      <c r="G1916" s="15" t="s">
        <v>29</v>
      </c>
      <c r="H1916" s="15" t="s">
        <v>9044</v>
      </c>
      <c r="I1916" s="15" t="s">
        <v>9045</v>
      </c>
      <c r="J1916" s="15" t="s">
        <v>9043</v>
      </c>
      <c r="K1916" s="15" t="s">
        <v>32</v>
      </c>
      <c r="L1916" s="15" t="s">
        <v>33</v>
      </c>
      <c r="M1916" s="15" t="s">
        <v>33</v>
      </c>
      <c r="N1916" s="15" t="s">
        <v>33</v>
      </c>
      <c r="O1916" s="15" t="s">
        <v>9046</v>
      </c>
      <c r="P1916" s="15">
        <v>29454</v>
      </c>
      <c r="Q1916" s="15" t="s">
        <v>58</v>
      </c>
      <c r="R1916" s="15" t="s">
        <v>59</v>
      </c>
      <c r="S1916" s="15" t="s">
        <v>1954</v>
      </c>
      <c r="T1916" s="15" t="s">
        <v>15359</v>
      </c>
      <c r="W1916" s="15" t="s">
        <v>9039</v>
      </c>
      <c r="X1916" s="15" t="s">
        <v>97</v>
      </c>
      <c r="Y1916" s="15">
        <v>0</v>
      </c>
      <c r="Z1916" s="15" t="s">
        <v>677</v>
      </c>
      <c r="AA1916" s="15" t="s">
        <v>677</v>
      </c>
      <c r="AB1916" s="15">
        <v>44614</v>
      </c>
      <c r="AC1916" s="15" t="s">
        <v>9291</v>
      </c>
      <c r="AD1916" s="15" t="s">
        <v>9357</v>
      </c>
      <c r="AE1916" s="15" t="s">
        <v>9302</v>
      </c>
      <c r="AF1916" s="15" t="s">
        <v>5096</v>
      </c>
      <c r="AG1916" s="15" t="s">
        <v>9592</v>
      </c>
    </row>
    <row r="1917" spans="1:33" x14ac:dyDescent="0.45">
      <c r="A1917" s="15">
        <v>1001911</v>
      </c>
      <c r="B1917" s="15" t="s">
        <v>2683</v>
      </c>
      <c r="C1917" s="18" t="s">
        <v>15206</v>
      </c>
      <c r="D1917" s="15">
        <v>1500</v>
      </c>
      <c r="E1917" s="15" t="s">
        <v>5769</v>
      </c>
      <c r="F1917" s="15" t="s">
        <v>15254</v>
      </c>
      <c r="G1917" s="15" t="s">
        <v>29</v>
      </c>
      <c r="H1917" s="15" t="s">
        <v>8001</v>
      </c>
      <c r="I1917" s="15" t="s">
        <v>9048</v>
      </c>
      <c r="J1917" s="15" t="s">
        <v>9047</v>
      </c>
      <c r="K1917" s="15" t="s">
        <v>32</v>
      </c>
      <c r="L1917" s="15" t="s">
        <v>33</v>
      </c>
      <c r="M1917" s="15" t="s">
        <v>33</v>
      </c>
      <c r="N1917" s="15" t="s">
        <v>33</v>
      </c>
      <c r="O1917" s="15" t="s">
        <v>9046</v>
      </c>
      <c r="P1917" s="15">
        <v>29605</v>
      </c>
      <c r="Q1917" s="15" t="s">
        <v>58</v>
      </c>
      <c r="R1917" s="15" t="s">
        <v>36</v>
      </c>
      <c r="S1917" s="15" t="s">
        <v>9049</v>
      </c>
      <c r="T1917" s="15" t="s">
        <v>15349</v>
      </c>
      <c r="W1917" s="15" t="s">
        <v>9039</v>
      </c>
      <c r="X1917" s="15" t="s">
        <v>97</v>
      </c>
      <c r="Y1917" s="15">
        <v>0</v>
      </c>
      <c r="Z1917" s="15" t="s">
        <v>677</v>
      </c>
      <c r="AC1917" s="15" t="s">
        <v>9291</v>
      </c>
      <c r="AD1917" s="15" t="s">
        <v>9296</v>
      </c>
      <c r="AE1917" s="15" t="s">
        <v>9302</v>
      </c>
      <c r="AF1917" s="15" t="s">
        <v>5096</v>
      </c>
      <c r="AG1917" s="15" t="s">
        <v>9592</v>
      </c>
    </row>
    <row r="1918" spans="1:33" x14ac:dyDescent="0.45">
      <c r="A1918" s="15">
        <v>1001912</v>
      </c>
      <c r="B1918" s="15" t="s">
        <v>26</v>
      </c>
      <c r="C1918" s="18">
        <v>1717726010</v>
      </c>
      <c r="D1918" s="15">
        <v>1000</v>
      </c>
      <c r="E1918" s="15" t="s">
        <v>70</v>
      </c>
      <c r="F1918" s="15" t="s">
        <v>15253</v>
      </c>
      <c r="G1918" s="15" t="s">
        <v>29</v>
      </c>
      <c r="H1918" s="15" t="s">
        <v>3377</v>
      </c>
      <c r="I1918" s="15" t="s">
        <v>7552</v>
      </c>
      <c r="J1918" s="15" t="s">
        <v>9050</v>
      </c>
      <c r="K1918" s="15" t="s">
        <v>32</v>
      </c>
      <c r="L1918" s="15">
        <v>991570746</v>
      </c>
      <c r="M1918" s="15">
        <v>25132791</v>
      </c>
      <c r="N1918" s="15" t="s">
        <v>9051</v>
      </c>
      <c r="O1918" s="15" t="s">
        <v>9052</v>
      </c>
      <c r="P1918" s="15">
        <v>32142</v>
      </c>
      <c r="Q1918" s="15" t="s">
        <v>35</v>
      </c>
      <c r="R1918" s="15" t="s">
        <v>36</v>
      </c>
      <c r="S1918" s="15" t="s">
        <v>5909</v>
      </c>
      <c r="T1918" s="15" t="s">
        <v>15342</v>
      </c>
      <c r="U1918" s="15" t="s">
        <v>9053</v>
      </c>
      <c r="V1918" s="15">
        <v>991570746</v>
      </c>
      <c r="W1918" s="15" t="s">
        <v>9052</v>
      </c>
      <c r="X1918" s="15" t="s">
        <v>39</v>
      </c>
      <c r="Y1918" s="15">
        <v>2</v>
      </c>
      <c r="Z1918" s="15" t="s">
        <v>665</v>
      </c>
      <c r="AC1918" s="15" t="s">
        <v>9291</v>
      </c>
      <c r="AD1918" s="15" t="s">
        <v>9292</v>
      </c>
      <c r="AE1918" s="15" t="s">
        <v>9302</v>
      </c>
      <c r="AF1918" s="15" t="s">
        <v>5096</v>
      </c>
      <c r="AG1918" s="15" t="s">
        <v>9312</v>
      </c>
    </row>
    <row r="1919" spans="1:33" x14ac:dyDescent="0.45">
      <c r="A1919" s="15">
        <v>1001913</v>
      </c>
      <c r="B1919" s="15" t="s">
        <v>26</v>
      </c>
      <c r="C1919" s="18">
        <v>1728183110</v>
      </c>
      <c r="D1919" s="15">
        <v>0</v>
      </c>
      <c r="E1919" s="15" t="s">
        <v>70</v>
      </c>
      <c r="F1919" s="15" t="s">
        <v>15253</v>
      </c>
      <c r="G1919" s="15" t="s">
        <v>29</v>
      </c>
      <c r="H1919" s="15" t="s">
        <v>6015</v>
      </c>
      <c r="I1919" s="15" t="s">
        <v>9055</v>
      </c>
      <c r="J1919" s="15" t="s">
        <v>9054</v>
      </c>
      <c r="K1919" s="15" t="s">
        <v>32</v>
      </c>
      <c r="L1919" s="15">
        <v>963523755</v>
      </c>
      <c r="M1919" s="15">
        <v>2382514</v>
      </c>
      <c r="N1919" s="15" t="s">
        <v>9056</v>
      </c>
      <c r="O1919" s="15" t="s">
        <v>9057</v>
      </c>
      <c r="P1919" s="15">
        <v>37506</v>
      </c>
      <c r="Q1919" s="15" t="s">
        <v>35</v>
      </c>
      <c r="R1919" s="15" t="s">
        <v>59</v>
      </c>
      <c r="S1919" s="15" t="s">
        <v>1010</v>
      </c>
      <c r="T1919" s="15" t="s">
        <v>15359</v>
      </c>
      <c r="U1919" s="15" t="s">
        <v>9058</v>
      </c>
      <c r="V1919" s="15">
        <v>9635237555</v>
      </c>
      <c r="W1919" s="15" t="s">
        <v>9057</v>
      </c>
      <c r="X1919" s="15" t="s">
        <v>39</v>
      </c>
      <c r="Y1919" s="15">
        <v>0</v>
      </c>
      <c r="Z1919" s="15" t="s">
        <v>665</v>
      </c>
      <c r="AC1919" s="15" t="s">
        <v>9291</v>
      </c>
      <c r="AD1919" s="15" t="s">
        <v>9292</v>
      </c>
      <c r="AE1919" s="15" t="s">
        <v>9302</v>
      </c>
      <c r="AF1919" s="15" t="s">
        <v>5096</v>
      </c>
      <c r="AG1919" s="15" t="s">
        <v>9593</v>
      </c>
    </row>
    <row r="1920" spans="1:33" x14ac:dyDescent="0.45">
      <c r="A1920" s="15">
        <v>1001914</v>
      </c>
      <c r="B1920" s="15" t="s">
        <v>26</v>
      </c>
      <c r="C1920" s="18">
        <v>603980368</v>
      </c>
      <c r="D1920" s="15">
        <v>1700</v>
      </c>
      <c r="E1920" s="15" t="s">
        <v>70</v>
      </c>
      <c r="F1920" s="15" t="s">
        <v>15253</v>
      </c>
      <c r="G1920" s="15" t="s">
        <v>29</v>
      </c>
      <c r="H1920" s="15" t="s">
        <v>345</v>
      </c>
      <c r="I1920" s="15" t="s">
        <v>9060</v>
      </c>
      <c r="J1920" s="15" t="s">
        <v>9059</v>
      </c>
      <c r="K1920" s="15" t="s">
        <v>32</v>
      </c>
      <c r="L1920" s="15" t="s">
        <v>33</v>
      </c>
      <c r="M1920" s="15">
        <v>939858085</v>
      </c>
      <c r="N1920" s="15" t="s">
        <v>9061</v>
      </c>
      <c r="O1920" s="15" t="s">
        <v>9062</v>
      </c>
      <c r="P1920" s="15">
        <v>33655</v>
      </c>
      <c r="Q1920" s="15" t="s">
        <v>409</v>
      </c>
      <c r="R1920" s="15" t="s">
        <v>36</v>
      </c>
      <c r="S1920" s="15" t="s">
        <v>143</v>
      </c>
      <c r="T1920" s="15" t="s">
        <v>15306</v>
      </c>
      <c r="U1920" s="15" t="s">
        <v>9063</v>
      </c>
      <c r="W1920" s="15" t="s">
        <v>9064</v>
      </c>
      <c r="X1920" s="15" t="s">
        <v>39</v>
      </c>
      <c r="Y1920" s="15">
        <v>1</v>
      </c>
      <c r="Z1920" s="15" t="s">
        <v>74</v>
      </c>
      <c r="AA1920" s="15" t="s">
        <v>74</v>
      </c>
      <c r="AB1920" s="15">
        <v>44615</v>
      </c>
      <c r="AC1920" s="15" t="s">
        <v>9291</v>
      </c>
      <c r="AD1920" s="15" t="s">
        <v>9292</v>
      </c>
      <c r="AE1920" s="15" t="s">
        <v>9293</v>
      </c>
      <c r="AF1920" s="15" t="s">
        <v>511</v>
      </c>
      <c r="AG1920" s="15" t="s">
        <v>9304</v>
      </c>
    </row>
    <row r="1921" spans="1:33" x14ac:dyDescent="0.45">
      <c r="A1921" s="15">
        <v>1001915</v>
      </c>
      <c r="B1921" s="15" t="s">
        <v>26</v>
      </c>
      <c r="C1921" s="18">
        <v>605184274</v>
      </c>
      <c r="D1921" s="15">
        <v>500</v>
      </c>
      <c r="E1921" s="15" t="s">
        <v>70</v>
      </c>
      <c r="F1921" s="15" t="s">
        <v>15253</v>
      </c>
      <c r="G1921" s="15" t="s">
        <v>29</v>
      </c>
      <c r="H1921" s="15" t="s">
        <v>9066</v>
      </c>
      <c r="I1921" s="15" t="s">
        <v>9067</v>
      </c>
      <c r="J1921" s="15" t="s">
        <v>9065</v>
      </c>
      <c r="K1921" s="15" t="s">
        <v>32</v>
      </c>
      <c r="L1921" s="15">
        <v>997185547</v>
      </c>
      <c r="M1921" s="15">
        <v>997185547</v>
      </c>
      <c r="N1921" s="15" t="s">
        <v>33</v>
      </c>
      <c r="O1921" s="15" t="s">
        <v>9068</v>
      </c>
      <c r="P1921" s="15">
        <v>35700</v>
      </c>
      <c r="Q1921" s="15" t="s">
        <v>35</v>
      </c>
      <c r="R1921" s="15" t="s">
        <v>36</v>
      </c>
      <c r="S1921" s="15" t="s">
        <v>9069</v>
      </c>
      <c r="T1921" s="15" t="s">
        <v>15355</v>
      </c>
      <c r="W1921" s="15" t="s">
        <v>9070</v>
      </c>
      <c r="X1921" s="15" t="s">
        <v>39</v>
      </c>
      <c r="Y1921" s="15">
        <v>1</v>
      </c>
      <c r="Z1921" s="15" t="s">
        <v>74</v>
      </c>
      <c r="AA1921" s="15" t="s">
        <v>74</v>
      </c>
      <c r="AB1921" s="15">
        <v>44615</v>
      </c>
      <c r="AC1921" s="15" t="s">
        <v>9291</v>
      </c>
      <c r="AD1921" s="15" t="s">
        <v>9295</v>
      </c>
      <c r="AE1921" s="15" t="s">
        <v>9293</v>
      </c>
      <c r="AF1921" s="15" t="s">
        <v>511</v>
      </c>
      <c r="AG1921" s="15" t="s">
        <v>9330</v>
      </c>
    </row>
    <row r="1922" spans="1:33" x14ac:dyDescent="0.45">
      <c r="A1922" s="15">
        <v>1001916</v>
      </c>
      <c r="B1922" s="15" t="s">
        <v>26</v>
      </c>
      <c r="C1922" s="18">
        <v>1752483659</v>
      </c>
      <c r="D1922" s="15">
        <v>480</v>
      </c>
      <c r="E1922" s="15" t="s">
        <v>70</v>
      </c>
      <c r="F1922" s="15" t="s">
        <v>15253</v>
      </c>
      <c r="G1922" s="15" t="s">
        <v>29</v>
      </c>
      <c r="H1922" s="15" t="s">
        <v>9072</v>
      </c>
      <c r="I1922" s="15" t="s">
        <v>9073</v>
      </c>
      <c r="J1922" s="15" t="s">
        <v>9071</v>
      </c>
      <c r="K1922" s="15" t="s">
        <v>32</v>
      </c>
      <c r="L1922" s="15">
        <v>998910322</v>
      </c>
      <c r="M1922" s="15">
        <v>998910322</v>
      </c>
      <c r="N1922" s="15" t="s">
        <v>33</v>
      </c>
      <c r="O1922" s="15" t="s">
        <v>9074</v>
      </c>
      <c r="P1922" s="15">
        <v>36764</v>
      </c>
      <c r="Q1922" s="15" t="s">
        <v>35</v>
      </c>
      <c r="R1922" s="15" t="s">
        <v>36</v>
      </c>
      <c r="S1922" s="15" t="s">
        <v>1690</v>
      </c>
      <c r="T1922" s="15" t="s">
        <v>15359</v>
      </c>
      <c r="U1922" s="15" t="s">
        <v>9075</v>
      </c>
      <c r="V1922" s="15">
        <v>989898054</v>
      </c>
      <c r="W1922" s="15" t="s">
        <v>9076</v>
      </c>
      <c r="X1922" s="15" t="s">
        <v>97</v>
      </c>
      <c r="Y1922" s="15">
        <v>0</v>
      </c>
      <c r="Z1922" s="15" t="s">
        <v>665</v>
      </c>
      <c r="AA1922" s="15" t="s">
        <v>665</v>
      </c>
      <c r="AB1922" s="15">
        <v>44625</v>
      </c>
      <c r="AC1922" s="15" t="s">
        <v>9291</v>
      </c>
      <c r="AD1922" s="15" t="s">
        <v>9292</v>
      </c>
      <c r="AE1922" s="15" t="s">
        <v>9302</v>
      </c>
      <c r="AF1922" s="15" t="s">
        <v>5096</v>
      </c>
      <c r="AG1922" s="15" t="s">
        <v>9399</v>
      </c>
    </row>
    <row r="1923" spans="1:33" x14ac:dyDescent="0.45">
      <c r="A1923" s="15">
        <v>1001917</v>
      </c>
      <c r="B1923" s="15" t="s">
        <v>26</v>
      </c>
      <c r="C1923" s="18">
        <v>604607317</v>
      </c>
      <c r="D1923" s="15">
        <v>550</v>
      </c>
      <c r="E1923" s="15" t="s">
        <v>70</v>
      </c>
      <c r="F1923" s="15" t="s">
        <v>15253</v>
      </c>
      <c r="G1923" s="15" t="s">
        <v>29</v>
      </c>
      <c r="H1923" s="15" t="s">
        <v>9078</v>
      </c>
      <c r="I1923" s="15" t="s">
        <v>9079</v>
      </c>
      <c r="J1923" s="15" t="s">
        <v>9077</v>
      </c>
      <c r="K1923" s="15" t="s">
        <v>32</v>
      </c>
      <c r="L1923" s="15">
        <v>963751148</v>
      </c>
      <c r="M1923" s="15">
        <v>963751148</v>
      </c>
      <c r="N1923" s="15" t="s">
        <v>9080</v>
      </c>
      <c r="O1923" s="15" t="s">
        <v>9081</v>
      </c>
      <c r="P1923" s="15">
        <v>35078</v>
      </c>
      <c r="Q1923" s="15" t="s">
        <v>58</v>
      </c>
      <c r="R1923" s="15" t="s">
        <v>59</v>
      </c>
      <c r="S1923" s="15" t="s">
        <v>143</v>
      </c>
      <c r="T1923" s="15" t="s">
        <v>15306</v>
      </c>
      <c r="W1923" s="15" t="s">
        <v>9082</v>
      </c>
      <c r="X1923" s="15" t="s">
        <v>97</v>
      </c>
      <c r="Y1923" s="15">
        <v>0</v>
      </c>
      <c r="Z1923" s="15" t="s">
        <v>74</v>
      </c>
      <c r="AC1923" s="15" t="s">
        <v>9291</v>
      </c>
      <c r="AD1923" s="15" t="s">
        <v>9292</v>
      </c>
      <c r="AE1923" s="15" t="s">
        <v>9293</v>
      </c>
      <c r="AF1923" s="15" t="s">
        <v>511</v>
      </c>
      <c r="AG1923" s="15" t="s">
        <v>9301</v>
      </c>
    </row>
    <row r="1924" spans="1:33" x14ac:dyDescent="0.45">
      <c r="A1924" s="15">
        <v>1001918</v>
      </c>
      <c r="B1924" s="15" t="s">
        <v>26</v>
      </c>
      <c r="C1924" s="18">
        <v>603422122</v>
      </c>
      <c r="D1924" s="15">
        <v>360</v>
      </c>
      <c r="E1924" s="15" t="s">
        <v>28</v>
      </c>
      <c r="F1924" s="15" t="s">
        <v>15253</v>
      </c>
      <c r="G1924" s="15" t="s">
        <v>29</v>
      </c>
      <c r="H1924" s="15" t="s">
        <v>1613</v>
      </c>
      <c r="I1924" s="15" t="s">
        <v>9084</v>
      </c>
      <c r="J1924" s="15" t="s">
        <v>9083</v>
      </c>
      <c r="K1924" s="15" t="s">
        <v>32</v>
      </c>
      <c r="L1924" s="15">
        <v>985513862</v>
      </c>
      <c r="M1924" s="15">
        <v>985513862</v>
      </c>
      <c r="N1924" s="15" t="s">
        <v>33</v>
      </c>
      <c r="O1924" s="15" t="s">
        <v>9085</v>
      </c>
      <c r="P1924" s="15">
        <v>28756</v>
      </c>
      <c r="Q1924" s="15" t="s">
        <v>58</v>
      </c>
      <c r="R1924" s="15" t="s">
        <v>36</v>
      </c>
      <c r="S1924" s="15" t="s">
        <v>837</v>
      </c>
      <c r="T1924" s="15" t="s">
        <v>837</v>
      </c>
      <c r="W1924" s="15" t="s">
        <v>8541</v>
      </c>
      <c r="X1924" s="15" t="s">
        <v>97</v>
      </c>
      <c r="Y1924" s="15">
        <v>0</v>
      </c>
      <c r="Z1924" s="15" t="s">
        <v>74</v>
      </c>
      <c r="AA1924" s="15" t="s">
        <v>74</v>
      </c>
      <c r="AB1924" s="15">
        <v>44616</v>
      </c>
      <c r="AC1924" s="15" t="s">
        <v>9291</v>
      </c>
      <c r="AD1924" s="15" t="s">
        <v>9295</v>
      </c>
      <c r="AE1924" s="15" t="s">
        <v>9293</v>
      </c>
      <c r="AF1924" s="15" t="s">
        <v>511</v>
      </c>
      <c r="AG1924" s="15" t="s">
        <v>9494</v>
      </c>
    </row>
    <row r="1925" spans="1:33" x14ac:dyDescent="0.45">
      <c r="A1925" s="15">
        <v>1001919</v>
      </c>
      <c r="B1925" s="15" t="s">
        <v>26</v>
      </c>
      <c r="C1925" s="18">
        <v>603019456</v>
      </c>
      <c r="D1925" s="15" t="s">
        <v>15251</v>
      </c>
      <c r="E1925" s="15" t="s">
        <v>70</v>
      </c>
      <c r="F1925" s="15" t="s">
        <v>15253</v>
      </c>
      <c r="G1925" s="15" t="s">
        <v>29</v>
      </c>
      <c r="H1925" s="15" t="s">
        <v>9087</v>
      </c>
      <c r="I1925" s="15" t="s">
        <v>9088</v>
      </c>
      <c r="J1925" s="15" t="s">
        <v>9086</v>
      </c>
      <c r="K1925" s="15" t="s">
        <v>32</v>
      </c>
      <c r="L1925" s="15">
        <v>32963170</v>
      </c>
      <c r="M1925" s="15">
        <v>983012829</v>
      </c>
      <c r="N1925" s="15" t="s">
        <v>33</v>
      </c>
      <c r="O1925" s="15" t="s">
        <v>9089</v>
      </c>
      <c r="P1925" s="15">
        <v>28084</v>
      </c>
      <c r="Q1925" s="15" t="s">
        <v>409</v>
      </c>
      <c r="R1925" s="15" t="s">
        <v>36</v>
      </c>
      <c r="S1925" s="15" t="s">
        <v>341</v>
      </c>
      <c r="T1925" s="15" t="s">
        <v>15310</v>
      </c>
      <c r="V1925" s="15">
        <v>32963170</v>
      </c>
      <c r="W1925" s="15" t="s">
        <v>9089</v>
      </c>
      <c r="X1925" s="15" t="s">
        <v>97</v>
      </c>
      <c r="Y1925" s="15">
        <v>0</v>
      </c>
      <c r="Z1925" s="15" t="s">
        <v>74</v>
      </c>
      <c r="AC1925" s="15" t="s">
        <v>9291</v>
      </c>
      <c r="AD1925" s="15" t="s">
        <v>9296</v>
      </c>
      <c r="AE1925" s="15" t="s">
        <v>9302</v>
      </c>
      <c r="AF1925" s="15" t="s">
        <v>5096</v>
      </c>
      <c r="AG1925" s="15" t="s">
        <v>9593</v>
      </c>
    </row>
    <row r="1926" spans="1:33" x14ac:dyDescent="0.45">
      <c r="A1926" s="15">
        <v>1001920</v>
      </c>
      <c r="B1926" s="15" t="s">
        <v>26</v>
      </c>
      <c r="C1926" s="18">
        <v>602260572</v>
      </c>
      <c r="D1926" s="15" t="s">
        <v>15252</v>
      </c>
      <c r="E1926" s="15" t="s">
        <v>70</v>
      </c>
      <c r="F1926" s="15" t="s">
        <v>15253</v>
      </c>
      <c r="G1926" s="15" t="s">
        <v>29</v>
      </c>
      <c r="H1926" s="15" t="s">
        <v>9091</v>
      </c>
      <c r="I1926" s="15" t="s">
        <v>9092</v>
      </c>
      <c r="J1926" s="15" t="s">
        <v>9090</v>
      </c>
      <c r="K1926" s="15" t="s">
        <v>32</v>
      </c>
      <c r="L1926" s="15" t="s">
        <v>33</v>
      </c>
      <c r="M1926" s="15">
        <v>962695574</v>
      </c>
      <c r="N1926" s="15" t="s">
        <v>33</v>
      </c>
      <c r="O1926" s="15" t="s">
        <v>9093</v>
      </c>
      <c r="P1926" s="15">
        <v>27354</v>
      </c>
      <c r="Q1926" s="15" t="s">
        <v>409</v>
      </c>
      <c r="R1926" s="15" t="s">
        <v>36</v>
      </c>
      <c r="S1926" s="15" t="s">
        <v>79</v>
      </c>
      <c r="T1926" s="15" t="s">
        <v>79</v>
      </c>
      <c r="W1926" s="15" t="s">
        <v>9094</v>
      </c>
      <c r="X1926" s="15" t="s">
        <v>97</v>
      </c>
      <c r="Y1926" s="15">
        <v>0</v>
      </c>
      <c r="Z1926" s="15" t="s">
        <v>74</v>
      </c>
      <c r="AA1926" s="15" t="s">
        <v>74</v>
      </c>
      <c r="AB1926" s="15">
        <v>44616</v>
      </c>
      <c r="AC1926" s="15" t="s">
        <v>9291</v>
      </c>
      <c r="AD1926" s="15" t="s">
        <v>9296</v>
      </c>
      <c r="AE1926" s="15" t="s">
        <v>9293</v>
      </c>
      <c r="AF1926" s="15" t="s">
        <v>9334</v>
      </c>
      <c r="AG1926" s="15" t="s">
        <v>9594</v>
      </c>
    </row>
    <row r="1927" spans="1:33" x14ac:dyDescent="0.45">
      <c r="A1927" s="15">
        <v>1001921</v>
      </c>
      <c r="B1927" s="15" t="s">
        <v>1800</v>
      </c>
      <c r="C1927" s="18">
        <v>1792863708001</v>
      </c>
      <c r="D1927" s="15">
        <v>0</v>
      </c>
      <c r="E1927" s="15" t="s">
        <v>28</v>
      </c>
      <c r="F1927" s="15" t="s">
        <v>15253</v>
      </c>
      <c r="G1927" s="15" t="s">
        <v>1801</v>
      </c>
      <c r="H1927" s="15" t="s">
        <v>4262</v>
      </c>
      <c r="I1927" s="15" t="s">
        <v>4263</v>
      </c>
      <c r="J1927" s="15" t="s">
        <v>4261</v>
      </c>
      <c r="K1927" s="15" t="s">
        <v>32</v>
      </c>
      <c r="L1927" s="15">
        <v>991823023</v>
      </c>
      <c r="M1927" s="15">
        <v>991823023</v>
      </c>
      <c r="N1927" s="15" t="s">
        <v>4264</v>
      </c>
      <c r="O1927" s="15" t="s">
        <v>4265</v>
      </c>
      <c r="P1927" s="15">
        <v>30564</v>
      </c>
      <c r="Q1927" s="15" t="s">
        <v>58</v>
      </c>
      <c r="R1927" s="15" t="s">
        <v>59</v>
      </c>
      <c r="S1927" s="15" t="s">
        <v>2190</v>
      </c>
      <c r="T1927" s="15" t="s">
        <v>15360</v>
      </c>
      <c r="U1927" s="15" t="s">
        <v>4266</v>
      </c>
      <c r="V1927" s="15">
        <v>991823023</v>
      </c>
      <c r="W1927" s="15" t="s">
        <v>4267</v>
      </c>
      <c r="X1927" s="15" t="s">
        <v>39</v>
      </c>
      <c r="Y1927" s="15">
        <v>0</v>
      </c>
      <c r="Z1927" s="15" t="s">
        <v>609</v>
      </c>
      <c r="AC1927" s="15" t="s">
        <v>9291</v>
      </c>
      <c r="AD1927" s="15" t="s">
        <v>9329</v>
      </c>
      <c r="AE1927" s="15" t="s">
        <v>9302</v>
      </c>
      <c r="AF1927" s="15" t="s">
        <v>5096</v>
      </c>
      <c r="AG1927" s="15" t="s">
        <v>9359</v>
      </c>
    </row>
    <row r="1928" spans="1:33" x14ac:dyDescent="0.45">
      <c r="A1928" s="15">
        <v>1001922</v>
      </c>
      <c r="B1928" s="15" t="s">
        <v>26</v>
      </c>
      <c r="C1928" s="18">
        <v>1751384247</v>
      </c>
      <c r="D1928" s="15">
        <v>300</v>
      </c>
      <c r="E1928" s="15" t="s">
        <v>70</v>
      </c>
      <c r="F1928" s="15" t="s">
        <v>15253</v>
      </c>
      <c r="G1928" s="15" t="s">
        <v>29</v>
      </c>
      <c r="H1928" s="15" t="s">
        <v>9096</v>
      </c>
      <c r="I1928" s="15" t="s">
        <v>9097</v>
      </c>
      <c r="J1928" s="15" t="s">
        <v>9095</v>
      </c>
      <c r="K1928" s="15" t="s">
        <v>32</v>
      </c>
      <c r="L1928" s="15">
        <v>983330181</v>
      </c>
      <c r="M1928" s="15">
        <v>983330181</v>
      </c>
      <c r="N1928" s="15" t="s">
        <v>9098</v>
      </c>
      <c r="O1928" s="15" t="s">
        <v>9099</v>
      </c>
      <c r="P1928" s="15">
        <v>37145</v>
      </c>
      <c r="Q1928" s="15" t="s">
        <v>35</v>
      </c>
      <c r="R1928" s="15" t="s">
        <v>36</v>
      </c>
      <c r="S1928" s="15" t="s">
        <v>462</v>
      </c>
      <c r="T1928" s="15" t="s">
        <v>15325</v>
      </c>
      <c r="U1928" s="15" t="s">
        <v>9100</v>
      </c>
      <c r="W1928" s="15" t="s">
        <v>9101</v>
      </c>
      <c r="X1928" s="15" t="s">
        <v>39</v>
      </c>
      <c r="Y1928" s="15">
        <v>0</v>
      </c>
      <c r="Z1928" s="15" t="s">
        <v>1125</v>
      </c>
      <c r="AC1928" s="15" t="s">
        <v>9291</v>
      </c>
      <c r="AD1928" s="15" t="s">
        <v>9292</v>
      </c>
      <c r="AE1928" s="15" t="s">
        <v>9302</v>
      </c>
      <c r="AF1928" s="15" t="s">
        <v>5096</v>
      </c>
      <c r="AG1928" s="15" t="s">
        <v>9312</v>
      </c>
    </row>
    <row r="1929" spans="1:33" x14ac:dyDescent="0.45">
      <c r="A1929" s="15">
        <v>1001923</v>
      </c>
      <c r="B1929" s="15" t="s">
        <v>26</v>
      </c>
      <c r="C1929" s="18">
        <v>1716138712</v>
      </c>
      <c r="D1929" s="15">
        <v>800</v>
      </c>
      <c r="E1929" s="15" t="s">
        <v>70</v>
      </c>
      <c r="F1929" s="15" t="s">
        <v>15253</v>
      </c>
      <c r="G1929" s="15" t="s">
        <v>29</v>
      </c>
      <c r="H1929" s="15" t="s">
        <v>9103</v>
      </c>
      <c r="I1929" s="15" t="s">
        <v>8557</v>
      </c>
      <c r="J1929" s="15" t="s">
        <v>9102</v>
      </c>
      <c r="K1929" s="15" t="s">
        <v>32</v>
      </c>
      <c r="L1929" s="15">
        <v>2800244</v>
      </c>
      <c r="M1929" s="15">
        <v>986091266</v>
      </c>
      <c r="N1929" s="15" t="s">
        <v>9104</v>
      </c>
      <c r="O1929" s="15" t="s">
        <v>9105</v>
      </c>
      <c r="P1929" s="15">
        <v>31317</v>
      </c>
      <c r="Q1929" s="15" t="s">
        <v>35</v>
      </c>
      <c r="R1929" s="15" t="s">
        <v>59</v>
      </c>
      <c r="S1929" s="15" t="s">
        <v>244</v>
      </c>
      <c r="T1929" s="15" t="s">
        <v>15349</v>
      </c>
      <c r="W1929" s="15" t="s">
        <v>9105</v>
      </c>
      <c r="X1929" s="15" t="s">
        <v>97</v>
      </c>
      <c r="Y1929" s="15">
        <v>0</v>
      </c>
      <c r="Z1929" s="15" t="s">
        <v>665</v>
      </c>
      <c r="AA1929" s="15" t="s">
        <v>665</v>
      </c>
      <c r="AB1929" s="15">
        <v>44617</v>
      </c>
      <c r="AC1929" s="15" t="s">
        <v>9291</v>
      </c>
      <c r="AD1929" s="15" t="s">
        <v>9357</v>
      </c>
      <c r="AE1929" s="15" t="s">
        <v>9302</v>
      </c>
      <c r="AF1929" s="15" t="s">
        <v>5096</v>
      </c>
      <c r="AG1929" s="15" t="s">
        <v>9312</v>
      </c>
    </row>
    <row r="1930" spans="1:33" x14ac:dyDescent="0.45">
      <c r="A1930" s="15">
        <v>1001924</v>
      </c>
      <c r="B1930" s="15" t="s">
        <v>26</v>
      </c>
      <c r="C1930" s="18">
        <v>602692782</v>
      </c>
      <c r="D1930" s="15">
        <v>400</v>
      </c>
      <c r="E1930" s="15" t="s">
        <v>28</v>
      </c>
      <c r="F1930" s="15" t="s">
        <v>15253</v>
      </c>
      <c r="G1930" s="15" t="s">
        <v>29</v>
      </c>
      <c r="H1930" s="15" t="s">
        <v>5081</v>
      </c>
      <c r="I1930" s="15" t="s">
        <v>9107</v>
      </c>
      <c r="J1930" s="15" t="s">
        <v>9106</v>
      </c>
      <c r="K1930" s="15" t="s">
        <v>32</v>
      </c>
      <c r="L1930" s="15" t="s">
        <v>33</v>
      </c>
      <c r="M1930" s="15">
        <v>960951901</v>
      </c>
      <c r="N1930" s="15" t="s">
        <v>33</v>
      </c>
      <c r="O1930" s="15" t="s">
        <v>9108</v>
      </c>
      <c r="P1930" s="15">
        <v>27249</v>
      </c>
      <c r="Q1930" s="15" t="s">
        <v>58</v>
      </c>
      <c r="R1930" s="15" t="s">
        <v>36</v>
      </c>
      <c r="S1930" s="15" t="s">
        <v>348</v>
      </c>
      <c r="T1930" s="15" t="s">
        <v>15325</v>
      </c>
      <c r="W1930" s="15" t="s">
        <v>9109</v>
      </c>
      <c r="X1930" s="15" t="s">
        <v>97</v>
      </c>
      <c r="Y1930" s="15">
        <v>0</v>
      </c>
      <c r="Z1930" s="15" t="s">
        <v>74</v>
      </c>
      <c r="AC1930" s="15" t="s">
        <v>9291</v>
      </c>
      <c r="AD1930" s="15" t="s">
        <v>9295</v>
      </c>
      <c r="AE1930" s="15" t="s">
        <v>9293</v>
      </c>
      <c r="AF1930" s="15" t="s">
        <v>9343</v>
      </c>
      <c r="AG1930" s="15" t="s">
        <v>9344</v>
      </c>
    </row>
    <row r="1931" spans="1:33" x14ac:dyDescent="0.45">
      <c r="A1931" s="15">
        <v>1001925</v>
      </c>
      <c r="B1931" s="15" t="s">
        <v>26</v>
      </c>
      <c r="C1931" s="18">
        <v>1713034872</v>
      </c>
      <c r="D1931" s="15">
        <v>1000</v>
      </c>
      <c r="E1931" s="15" t="s">
        <v>70</v>
      </c>
      <c r="F1931" s="15" t="s">
        <v>15253</v>
      </c>
      <c r="G1931" s="15" t="s">
        <v>29</v>
      </c>
      <c r="H1931" s="15" t="s">
        <v>9111</v>
      </c>
      <c r="I1931" s="15" t="s">
        <v>9112</v>
      </c>
      <c r="J1931" s="15" t="s">
        <v>9110</v>
      </c>
      <c r="K1931" s="15" t="s">
        <v>32</v>
      </c>
      <c r="L1931" s="15">
        <v>980751535</v>
      </c>
      <c r="M1931" s="15">
        <v>980751535</v>
      </c>
      <c r="N1931" s="15" t="s">
        <v>9113</v>
      </c>
      <c r="O1931" s="15" t="s">
        <v>9114</v>
      </c>
      <c r="P1931" s="15">
        <v>30801</v>
      </c>
      <c r="Q1931" s="15" t="s">
        <v>35</v>
      </c>
      <c r="R1931" s="15" t="s">
        <v>59</v>
      </c>
      <c r="S1931" s="15" t="s">
        <v>79</v>
      </c>
      <c r="T1931" s="15" t="s">
        <v>79</v>
      </c>
      <c r="W1931" s="15" t="s">
        <v>9114</v>
      </c>
      <c r="X1931" s="15" t="s">
        <v>97</v>
      </c>
      <c r="Y1931" s="15">
        <v>0</v>
      </c>
      <c r="Z1931" s="15" t="s">
        <v>1125</v>
      </c>
      <c r="AC1931" s="15" t="s">
        <v>9291</v>
      </c>
      <c r="AD1931" s="15" t="s">
        <v>9329</v>
      </c>
      <c r="AE1931" s="15" t="s">
        <v>9302</v>
      </c>
      <c r="AF1931" s="15" t="s">
        <v>5096</v>
      </c>
      <c r="AG1931" s="15" t="s">
        <v>9312</v>
      </c>
    </row>
    <row r="1932" spans="1:33" x14ac:dyDescent="0.45">
      <c r="A1932" s="15">
        <v>1001926</v>
      </c>
      <c r="B1932" s="15" t="s">
        <v>26</v>
      </c>
      <c r="C1932" s="18">
        <v>107865123</v>
      </c>
      <c r="D1932" s="15">
        <v>500</v>
      </c>
      <c r="E1932" s="15" t="s">
        <v>70</v>
      </c>
      <c r="F1932" s="15" t="s">
        <v>15253</v>
      </c>
      <c r="G1932" s="15" t="s">
        <v>29</v>
      </c>
      <c r="H1932" s="15" t="s">
        <v>9116</v>
      </c>
      <c r="I1932" s="15" t="s">
        <v>9117</v>
      </c>
      <c r="J1932" s="15" t="s">
        <v>9115</v>
      </c>
      <c r="K1932" s="15" t="s">
        <v>32</v>
      </c>
      <c r="L1932" s="15">
        <v>969908619</v>
      </c>
      <c r="M1932" s="15">
        <v>969908619</v>
      </c>
      <c r="N1932" s="15" t="s">
        <v>9118</v>
      </c>
      <c r="O1932" s="15" t="s">
        <v>9119</v>
      </c>
      <c r="P1932" s="15">
        <v>36074</v>
      </c>
      <c r="Q1932" s="15" t="s">
        <v>35</v>
      </c>
      <c r="R1932" s="15" t="s">
        <v>36</v>
      </c>
      <c r="S1932" s="15" t="s">
        <v>7354</v>
      </c>
      <c r="T1932" s="15" t="s">
        <v>15342</v>
      </c>
      <c r="U1932" s="15" t="s">
        <v>9120</v>
      </c>
      <c r="W1932" s="15" t="s">
        <v>9121</v>
      </c>
      <c r="X1932" s="15" t="s">
        <v>39</v>
      </c>
      <c r="Y1932" s="15">
        <v>0</v>
      </c>
      <c r="Z1932" s="15" t="s">
        <v>1125</v>
      </c>
      <c r="AC1932" s="15" t="s">
        <v>9291</v>
      </c>
      <c r="AD1932" s="15" t="s">
        <v>9292</v>
      </c>
      <c r="AE1932" s="15" t="s">
        <v>9302</v>
      </c>
      <c r="AF1932" s="15" t="s">
        <v>5096</v>
      </c>
      <c r="AG1932" s="15" t="s">
        <v>9312</v>
      </c>
    </row>
    <row r="1933" spans="1:33" x14ac:dyDescent="0.45">
      <c r="A1933" s="15">
        <v>1001927</v>
      </c>
      <c r="B1933" s="15" t="s">
        <v>26</v>
      </c>
      <c r="C1933" s="18">
        <v>606350619</v>
      </c>
      <c r="D1933" s="15">
        <v>400</v>
      </c>
      <c r="E1933" s="15" t="s">
        <v>70</v>
      </c>
      <c r="F1933" s="15" t="s">
        <v>15253</v>
      </c>
      <c r="G1933" s="15" t="s">
        <v>29</v>
      </c>
      <c r="H1933" s="15" t="s">
        <v>4981</v>
      </c>
      <c r="I1933" s="15" t="s">
        <v>9123</v>
      </c>
      <c r="J1933" s="15" t="s">
        <v>9122</v>
      </c>
      <c r="K1933" s="15" t="s">
        <v>32</v>
      </c>
      <c r="L1933" s="15" t="s">
        <v>33</v>
      </c>
      <c r="M1933" s="15">
        <v>988669156</v>
      </c>
      <c r="N1933" s="15" t="s">
        <v>9124</v>
      </c>
      <c r="O1933" s="15" t="s">
        <v>9125</v>
      </c>
      <c r="P1933" s="15">
        <v>34897</v>
      </c>
      <c r="Q1933" s="15" t="s">
        <v>35</v>
      </c>
      <c r="R1933" s="15" t="s">
        <v>36</v>
      </c>
      <c r="S1933" s="15" t="s">
        <v>79</v>
      </c>
      <c r="T1933" s="15" t="s">
        <v>79</v>
      </c>
      <c r="U1933" s="15" t="s">
        <v>9126</v>
      </c>
      <c r="V1933" s="15">
        <v>2960640</v>
      </c>
      <c r="W1933" s="15" t="s">
        <v>9127</v>
      </c>
      <c r="X1933" s="15" t="s">
        <v>97</v>
      </c>
      <c r="Y1933" s="15">
        <v>1</v>
      </c>
      <c r="Z1933" s="15" t="s">
        <v>74</v>
      </c>
      <c r="AC1933" s="15" t="s">
        <v>9291</v>
      </c>
      <c r="AD1933" s="15" t="s">
        <v>9292</v>
      </c>
      <c r="AE1933" s="15" t="s">
        <v>9293</v>
      </c>
      <c r="AF1933" s="15" t="s">
        <v>511</v>
      </c>
      <c r="AG1933" s="15" t="s">
        <v>9347</v>
      </c>
    </row>
    <row r="1934" spans="1:33" x14ac:dyDescent="0.45">
      <c r="A1934" s="15">
        <v>1001928</v>
      </c>
      <c r="B1934" s="15" t="s">
        <v>26</v>
      </c>
      <c r="C1934" s="18">
        <v>1311193393</v>
      </c>
      <c r="D1934" s="15">
        <v>0</v>
      </c>
      <c r="E1934" s="15" t="s">
        <v>70</v>
      </c>
      <c r="F1934" s="15" t="s">
        <v>15253</v>
      </c>
      <c r="G1934" s="15" t="s">
        <v>29</v>
      </c>
      <c r="H1934" s="15" t="s">
        <v>9129</v>
      </c>
      <c r="I1934" s="15" t="s">
        <v>9130</v>
      </c>
      <c r="J1934" s="15" t="s">
        <v>9128</v>
      </c>
      <c r="K1934" s="15" t="s">
        <v>32</v>
      </c>
      <c r="L1934" s="15">
        <v>980147548</v>
      </c>
      <c r="M1934" s="15">
        <v>980147548</v>
      </c>
      <c r="N1934" s="15" t="s">
        <v>9131</v>
      </c>
      <c r="O1934" s="15" t="s">
        <v>9132</v>
      </c>
      <c r="P1934" s="15">
        <v>35174</v>
      </c>
      <c r="Q1934" s="15" t="s">
        <v>35</v>
      </c>
      <c r="R1934" s="15" t="s">
        <v>36</v>
      </c>
      <c r="S1934" s="15" t="s">
        <v>2480</v>
      </c>
      <c r="T1934" s="15" t="s">
        <v>15338</v>
      </c>
      <c r="U1934" s="15" t="s">
        <v>9133</v>
      </c>
      <c r="V1934" s="15">
        <v>980147548</v>
      </c>
      <c r="W1934" s="15" t="s">
        <v>9134</v>
      </c>
      <c r="X1934" s="15" t="s">
        <v>97</v>
      </c>
      <c r="Y1934" s="15">
        <v>1</v>
      </c>
      <c r="Z1934" s="15" t="s">
        <v>665</v>
      </c>
      <c r="AC1934" s="15" t="s">
        <v>9291</v>
      </c>
      <c r="AD1934" s="15" t="s">
        <v>9292</v>
      </c>
      <c r="AE1934" s="15" t="s">
        <v>9317</v>
      </c>
      <c r="AF1934" s="15" t="s">
        <v>9400</v>
      </c>
      <c r="AG1934" s="15" t="s">
        <v>9341</v>
      </c>
    </row>
    <row r="1935" spans="1:33" x14ac:dyDescent="0.45">
      <c r="A1935" s="15">
        <v>1001929</v>
      </c>
      <c r="B1935" s="15" t="s">
        <v>26</v>
      </c>
      <c r="C1935" s="18">
        <v>1718454067</v>
      </c>
      <c r="D1935" s="15">
        <v>1000</v>
      </c>
      <c r="E1935" s="15" t="s">
        <v>70</v>
      </c>
      <c r="F1935" s="15" t="s">
        <v>15253</v>
      </c>
      <c r="G1935" s="15" t="s">
        <v>29</v>
      </c>
      <c r="H1935" s="15" t="s">
        <v>9136</v>
      </c>
      <c r="I1935" s="15" t="s">
        <v>9137</v>
      </c>
      <c r="J1935" s="15" t="s">
        <v>9135</v>
      </c>
      <c r="K1935" s="15" t="s">
        <v>32</v>
      </c>
      <c r="L1935" s="15">
        <v>22296843</v>
      </c>
      <c r="M1935" s="15">
        <v>963394146</v>
      </c>
      <c r="N1935" s="15" t="s">
        <v>9138</v>
      </c>
      <c r="O1935" s="15" t="s">
        <v>9139</v>
      </c>
      <c r="P1935" s="15">
        <v>35607</v>
      </c>
      <c r="Q1935" s="15" t="s">
        <v>35</v>
      </c>
      <c r="R1935" s="15" t="s">
        <v>36</v>
      </c>
      <c r="S1935" s="15" t="s">
        <v>9140</v>
      </c>
      <c r="T1935" s="15" t="s">
        <v>15306</v>
      </c>
      <c r="U1935" s="15" t="s">
        <v>9141</v>
      </c>
      <c r="W1935" s="15" t="s">
        <v>9142</v>
      </c>
      <c r="X1935" s="15" t="s">
        <v>97</v>
      </c>
      <c r="Y1935" s="15">
        <v>0</v>
      </c>
      <c r="Z1935" s="15" t="s">
        <v>677</v>
      </c>
      <c r="AA1935" s="15" t="s">
        <v>677</v>
      </c>
      <c r="AB1935" s="15">
        <v>44622</v>
      </c>
      <c r="AC1935" s="15" t="s">
        <v>9291</v>
      </c>
      <c r="AD1935" s="15" t="s">
        <v>9296</v>
      </c>
      <c r="AE1935" s="15" t="s">
        <v>9302</v>
      </c>
      <c r="AF1935" s="15" t="s">
        <v>5096</v>
      </c>
      <c r="AG1935" s="15" t="s">
        <v>9435</v>
      </c>
    </row>
    <row r="1936" spans="1:33" x14ac:dyDescent="0.45">
      <c r="A1936" s="15">
        <v>1001930</v>
      </c>
      <c r="B1936" s="15" t="s">
        <v>26</v>
      </c>
      <c r="C1936" s="18">
        <v>913540191</v>
      </c>
      <c r="D1936" s="15">
        <v>622</v>
      </c>
      <c r="E1936" s="15" t="s">
        <v>1450</v>
      </c>
      <c r="F1936" s="15" t="s">
        <v>15254</v>
      </c>
      <c r="G1936" s="15" t="s">
        <v>29</v>
      </c>
      <c r="H1936" s="15" t="s">
        <v>9144</v>
      </c>
      <c r="I1936" s="15" t="s">
        <v>9145</v>
      </c>
      <c r="J1936" s="15" t="s">
        <v>9143</v>
      </c>
      <c r="K1936" s="15" t="s">
        <v>32</v>
      </c>
      <c r="L1936" s="15">
        <v>997593234</v>
      </c>
      <c r="M1936" s="15">
        <v>997593234</v>
      </c>
      <c r="N1936" s="15" t="s">
        <v>9146</v>
      </c>
      <c r="O1936" s="15" t="s">
        <v>9147</v>
      </c>
      <c r="P1936" s="15">
        <v>25133</v>
      </c>
      <c r="Q1936" s="15" t="s">
        <v>991</v>
      </c>
      <c r="R1936" s="15" t="s">
        <v>36</v>
      </c>
      <c r="S1936" s="15" t="s">
        <v>197</v>
      </c>
      <c r="T1936" s="15" t="s">
        <v>197</v>
      </c>
      <c r="U1936" s="15" t="s">
        <v>9148</v>
      </c>
      <c r="V1936" s="15">
        <v>994050456</v>
      </c>
      <c r="W1936" s="15" t="s">
        <v>9149</v>
      </c>
      <c r="X1936" s="15" t="s">
        <v>97</v>
      </c>
      <c r="Y1936" s="15">
        <v>0</v>
      </c>
      <c r="Z1936" s="15" t="s">
        <v>665</v>
      </c>
      <c r="AC1936" s="15" t="s">
        <v>9291</v>
      </c>
      <c r="AD1936" s="15" t="s">
        <v>9296</v>
      </c>
      <c r="AE1936" s="15" t="s">
        <v>9348</v>
      </c>
      <c r="AF1936" s="15" t="s">
        <v>9401</v>
      </c>
      <c r="AG1936" s="15" t="s">
        <v>9595</v>
      </c>
    </row>
    <row r="1937" spans="1:33" x14ac:dyDescent="0.45">
      <c r="A1937" s="15">
        <v>1001931</v>
      </c>
      <c r="B1937" s="15" t="s">
        <v>26</v>
      </c>
      <c r="C1937" s="18">
        <v>604043463</v>
      </c>
      <c r="D1937" s="15">
        <v>0</v>
      </c>
      <c r="E1937" s="15" t="s">
        <v>28</v>
      </c>
      <c r="F1937" s="15" t="s">
        <v>15253</v>
      </c>
      <c r="G1937" s="15" t="s">
        <v>29</v>
      </c>
      <c r="H1937" s="15" t="s">
        <v>9151</v>
      </c>
      <c r="I1937" s="15" t="s">
        <v>9152</v>
      </c>
      <c r="J1937" s="15" t="s">
        <v>9150</v>
      </c>
      <c r="K1937" s="15" t="s">
        <v>32</v>
      </c>
      <c r="L1937" s="15" t="s">
        <v>33</v>
      </c>
      <c r="M1937" s="15">
        <v>987030344</v>
      </c>
      <c r="N1937" s="15" t="s">
        <v>9153</v>
      </c>
      <c r="O1937" s="15" t="s">
        <v>9154</v>
      </c>
      <c r="P1937" s="15">
        <v>32242</v>
      </c>
      <c r="Q1937" s="15" t="s">
        <v>35</v>
      </c>
      <c r="R1937" s="15" t="s">
        <v>36</v>
      </c>
      <c r="S1937" s="15" t="s">
        <v>79</v>
      </c>
      <c r="T1937" s="15" t="s">
        <v>79</v>
      </c>
      <c r="U1937" s="15" t="s">
        <v>9155</v>
      </c>
      <c r="V1937" s="15" t="s">
        <v>33</v>
      </c>
      <c r="W1937" s="15" t="s">
        <v>34</v>
      </c>
      <c r="X1937" s="15" t="s">
        <v>97</v>
      </c>
      <c r="Y1937" s="15">
        <v>0</v>
      </c>
      <c r="Z1937" s="15" t="s">
        <v>74</v>
      </c>
      <c r="AC1937" s="15" t="s">
        <v>9291</v>
      </c>
      <c r="AD1937" s="15" t="s">
        <v>9292</v>
      </c>
      <c r="AE1937" s="15" t="s">
        <v>9293</v>
      </c>
      <c r="AF1937" s="15" t="s">
        <v>511</v>
      </c>
      <c r="AG1937" s="15" t="s">
        <v>9347</v>
      </c>
    </row>
    <row r="1938" spans="1:33" x14ac:dyDescent="0.45">
      <c r="A1938" s="15">
        <v>1001932</v>
      </c>
      <c r="B1938" s="15" t="s">
        <v>26</v>
      </c>
      <c r="C1938" s="18">
        <v>604076067</v>
      </c>
      <c r="D1938" s="15">
        <v>0</v>
      </c>
      <c r="E1938" s="15" t="s">
        <v>28</v>
      </c>
      <c r="F1938" s="15" t="s">
        <v>15253</v>
      </c>
      <c r="G1938" s="15" t="s">
        <v>29</v>
      </c>
      <c r="H1938" s="15" t="s">
        <v>9157</v>
      </c>
      <c r="I1938" s="15" t="s">
        <v>4277</v>
      </c>
      <c r="J1938" s="15" t="s">
        <v>9156</v>
      </c>
      <c r="K1938" s="15" t="s">
        <v>32</v>
      </c>
      <c r="L1938" s="15" t="s">
        <v>33</v>
      </c>
      <c r="M1938" s="15" t="s">
        <v>33</v>
      </c>
      <c r="N1938" s="15" t="s">
        <v>33</v>
      </c>
      <c r="O1938" s="15" t="s">
        <v>9158</v>
      </c>
      <c r="P1938" s="15">
        <v>31861</v>
      </c>
      <c r="Q1938" s="15" t="s">
        <v>58</v>
      </c>
      <c r="R1938" s="15" t="s">
        <v>59</v>
      </c>
      <c r="S1938" s="15" t="s">
        <v>79</v>
      </c>
      <c r="T1938" s="15" t="s">
        <v>79</v>
      </c>
      <c r="U1938" s="15" t="s">
        <v>9159</v>
      </c>
      <c r="V1938" s="15" t="s">
        <v>33</v>
      </c>
      <c r="W1938" s="15" t="s">
        <v>34</v>
      </c>
      <c r="X1938" s="15" t="s">
        <v>39</v>
      </c>
      <c r="Y1938" s="15">
        <v>1</v>
      </c>
      <c r="Z1938" s="15" t="s">
        <v>74</v>
      </c>
      <c r="AC1938" s="15" t="s">
        <v>9291</v>
      </c>
      <c r="AD1938" s="15" t="s">
        <v>9296</v>
      </c>
      <c r="AE1938" s="15" t="s">
        <v>9293</v>
      </c>
      <c r="AF1938" s="15" t="s">
        <v>511</v>
      </c>
      <c r="AG1938" s="15" t="s">
        <v>9347</v>
      </c>
    </row>
    <row r="1939" spans="1:33" x14ac:dyDescent="0.45">
      <c r="A1939" s="15">
        <v>1001933</v>
      </c>
      <c r="B1939" s="15" t="s">
        <v>26</v>
      </c>
      <c r="C1939" s="18">
        <v>601265820</v>
      </c>
      <c r="D1939" s="15">
        <v>740</v>
      </c>
      <c r="E1939" s="15" t="s">
        <v>28</v>
      </c>
      <c r="F1939" s="15" t="s">
        <v>15253</v>
      </c>
      <c r="G1939" s="15" t="s">
        <v>29</v>
      </c>
      <c r="H1939" s="15" t="s">
        <v>3743</v>
      </c>
      <c r="I1939" s="15" t="s">
        <v>9161</v>
      </c>
      <c r="J1939" s="15" t="s">
        <v>9160</v>
      </c>
      <c r="K1939" s="15" t="s">
        <v>32</v>
      </c>
      <c r="L1939" s="15" t="s">
        <v>33</v>
      </c>
      <c r="M1939" s="15">
        <v>987906604</v>
      </c>
      <c r="N1939" s="15" t="s">
        <v>9162</v>
      </c>
      <c r="O1939" s="15" t="s">
        <v>9163</v>
      </c>
      <c r="P1939" s="15">
        <v>21033</v>
      </c>
      <c r="Q1939" s="15" t="s">
        <v>58</v>
      </c>
      <c r="R1939" s="15" t="s">
        <v>59</v>
      </c>
      <c r="S1939" s="15" t="s">
        <v>1493</v>
      </c>
      <c r="T1939" s="15" t="s">
        <v>15335</v>
      </c>
      <c r="U1939" s="15" t="s">
        <v>9164</v>
      </c>
      <c r="V1939" s="15" t="s">
        <v>33</v>
      </c>
      <c r="W1939" s="15" t="s">
        <v>9165</v>
      </c>
      <c r="X1939" s="15" t="s">
        <v>39</v>
      </c>
      <c r="Y1939" s="15">
        <v>0</v>
      </c>
      <c r="Z1939" s="15" t="s">
        <v>74</v>
      </c>
      <c r="AC1939" s="15" t="s">
        <v>9291</v>
      </c>
      <c r="AD1939" s="15" t="s">
        <v>9292</v>
      </c>
      <c r="AE1939" s="15" t="s">
        <v>9293</v>
      </c>
      <c r="AF1939" s="15" t="s">
        <v>511</v>
      </c>
      <c r="AG1939" s="15" t="s">
        <v>9301</v>
      </c>
    </row>
    <row r="1940" spans="1:33" x14ac:dyDescent="0.45">
      <c r="A1940" s="15">
        <v>1001934</v>
      </c>
      <c r="B1940" s="15" t="s">
        <v>26</v>
      </c>
      <c r="C1940" s="18">
        <v>605594241</v>
      </c>
      <c r="D1940" s="15">
        <v>1000</v>
      </c>
      <c r="E1940" s="15" t="s">
        <v>28</v>
      </c>
      <c r="F1940" s="15" t="s">
        <v>15253</v>
      </c>
      <c r="G1940" s="15" t="s">
        <v>29</v>
      </c>
      <c r="H1940" s="15" t="s">
        <v>9167</v>
      </c>
      <c r="I1940" s="15" t="s">
        <v>9168</v>
      </c>
      <c r="J1940" s="15" t="s">
        <v>9166</v>
      </c>
      <c r="K1940" s="15" t="s">
        <v>32</v>
      </c>
      <c r="L1940" s="15" t="s">
        <v>33</v>
      </c>
      <c r="M1940" s="15">
        <v>998461055</v>
      </c>
      <c r="N1940" s="15" t="s">
        <v>9169</v>
      </c>
      <c r="O1940" s="15" t="s">
        <v>9170</v>
      </c>
      <c r="P1940" s="15">
        <v>37205</v>
      </c>
      <c r="Q1940" s="15" t="s">
        <v>35</v>
      </c>
      <c r="R1940" s="15" t="s">
        <v>36</v>
      </c>
      <c r="S1940" s="15" t="s">
        <v>9171</v>
      </c>
      <c r="T1940" s="15" t="s">
        <v>15321</v>
      </c>
      <c r="U1940" s="15" t="s">
        <v>9164</v>
      </c>
      <c r="V1940" s="15" t="s">
        <v>33</v>
      </c>
      <c r="W1940" s="15" t="s">
        <v>34</v>
      </c>
      <c r="X1940" s="15" t="s">
        <v>39</v>
      </c>
      <c r="Y1940" s="15">
        <v>0</v>
      </c>
      <c r="Z1940" s="15" t="s">
        <v>74</v>
      </c>
      <c r="AC1940" s="15" t="s">
        <v>9291</v>
      </c>
      <c r="AD1940" s="15" t="s">
        <v>9292</v>
      </c>
      <c r="AE1940" s="15" t="s">
        <v>9293</v>
      </c>
      <c r="AF1940" s="15" t="s">
        <v>9560</v>
      </c>
      <c r="AG1940" s="15" t="s">
        <v>9560</v>
      </c>
    </row>
    <row r="1941" spans="1:33" x14ac:dyDescent="0.45">
      <c r="A1941" s="15">
        <v>1001935</v>
      </c>
      <c r="B1941" s="15" t="s">
        <v>26</v>
      </c>
      <c r="C1941" s="18">
        <v>1717161788</v>
      </c>
      <c r="D1941" s="15">
        <v>0</v>
      </c>
      <c r="E1941" s="15" t="s">
        <v>70</v>
      </c>
      <c r="F1941" s="15" t="s">
        <v>15253</v>
      </c>
      <c r="G1941" s="15" t="s">
        <v>29</v>
      </c>
      <c r="H1941" s="15" t="s">
        <v>9173</v>
      </c>
      <c r="I1941" s="15" t="s">
        <v>9174</v>
      </c>
      <c r="J1941" s="15" t="s">
        <v>9172</v>
      </c>
      <c r="K1941" s="15" t="s">
        <v>32</v>
      </c>
      <c r="L1941" s="15">
        <v>990167830</v>
      </c>
      <c r="M1941" s="15">
        <v>990167830</v>
      </c>
      <c r="N1941" s="15" t="s">
        <v>33</v>
      </c>
      <c r="O1941" s="15" t="s">
        <v>9175</v>
      </c>
      <c r="P1941" s="15">
        <v>30979</v>
      </c>
      <c r="Q1941" s="15" t="s">
        <v>35</v>
      </c>
      <c r="R1941" s="15" t="s">
        <v>59</v>
      </c>
      <c r="S1941" s="15" t="s">
        <v>698</v>
      </c>
      <c r="T1941" s="15" t="s">
        <v>15323</v>
      </c>
      <c r="U1941" s="15" t="s">
        <v>9176</v>
      </c>
      <c r="V1941" s="15">
        <v>990167830</v>
      </c>
      <c r="W1941" s="15" t="s">
        <v>8138</v>
      </c>
      <c r="X1941" s="15" t="s">
        <v>39</v>
      </c>
      <c r="Y1941" s="15">
        <v>2</v>
      </c>
      <c r="Z1941" s="15" t="s">
        <v>665</v>
      </c>
      <c r="AC1941" s="15" t="s">
        <v>9291</v>
      </c>
      <c r="AD1941" s="15" t="s">
        <v>9292</v>
      </c>
      <c r="AE1941" s="15" t="s">
        <v>9302</v>
      </c>
      <c r="AF1941" s="15" t="s">
        <v>5096</v>
      </c>
      <c r="AG1941" s="15" t="s">
        <v>9435</v>
      </c>
    </row>
    <row r="1942" spans="1:33" x14ac:dyDescent="0.45">
      <c r="A1942" s="15">
        <v>1001936</v>
      </c>
      <c r="B1942" s="15" t="s">
        <v>26</v>
      </c>
      <c r="C1942" s="18">
        <v>550582316</v>
      </c>
      <c r="D1942" s="15">
        <v>500</v>
      </c>
      <c r="E1942" s="15" t="s">
        <v>28</v>
      </c>
      <c r="F1942" s="15" t="s">
        <v>15253</v>
      </c>
      <c r="G1942" s="15" t="s">
        <v>29</v>
      </c>
      <c r="H1942" s="15" t="s">
        <v>9178</v>
      </c>
      <c r="I1942" s="15" t="s">
        <v>9179</v>
      </c>
      <c r="J1942" s="15" t="s">
        <v>9177</v>
      </c>
      <c r="K1942" s="15" t="s">
        <v>32</v>
      </c>
      <c r="L1942" s="15">
        <v>995138309</v>
      </c>
      <c r="M1942" s="15">
        <v>995138309</v>
      </c>
      <c r="N1942" s="15" t="s">
        <v>33</v>
      </c>
      <c r="O1942" s="15" t="s">
        <v>9180</v>
      </c>
      <c r="P1942" s="15">
        <v>37426</v>
      </c>
      <c r="Q1942" s="15" t="s">
        <v>35</v>
      </c>
      <c r="R1942" s="15" t="s">
        <v>36</v>
      </c>
      <c r="S1942" s="15" t="s">
        <v>925</v>
      </c>
      <c r="T1942" s="15" t="s">
        <v>15318</v>
      </c>
      <c r="W1942" s="15" t="s">
        <v>34</v>
      </c>
      <c r="X1942" s="15" t="s">
        <v>39</v>
      </c>
      <c r="Y1942" s="15">
        <v>0</v>
      </c>
      <c r="Z1942" s="15" t="s">
        <v>609</v>
      </c>
      <c r="AC1942" s="15" t="s">
        <v>9291</v>
      </c>
      <c r="AD1942" s="15" t="s">
        <v>9292</v>
      </c>
      <c r="AE1942" s="15" t="s">
        <v>9363</v>
      </c>
      <c r="AF1942" s="15" t="s">
        <v>9364</v>
      </c>
      <c r="AG1942" s="15" t="s">
        <v>9364</v>
      </c>
    </row>
    <row r="1943" spans="1:33" x14ac:dyDescent="0.45">
      <c r="A1943" s="15">
        <v>1001937</v>
      </c>
      <c r="B1943" s="15" t="s">
        <v>26</v>
      </c>
      <c r="C1943" s="18">
        <v>1724001233</v>
      </c>
      <c r="D1943" s="15">
        <v>600</v>
      </c>
      <c r="E1943" s="15" t="s">
        <v>70</v>
      </c>
      <c r="F1943" s="15" t="s">
        <v>15253</v>
      </c>
      <c r="G1943" s="15" t="s">
        <v>29</v>
      </c>
      <c r="H1943" s="15" t="s">
        <v>9182</v>
      </c>
      <c r="I1943" s="15" t="s">
        <v>9183</v>
      </c>
      <c r="J1943" s="15" t="s">
        <v>9181</v>
      </c>
      <c r="K1943" s="15" t="s">
        <v>32</v>
      </c>
      <c r="L1943" s="15">
        <v>986039124</v>
      </c>
      <c r="M1943" s="15">
        <v>986039124</v>
      </c>
      <c r="N1943" s="15" t="s">
        <v>33</v>
      </c>
      <c r="O1943" s="15" t="s">
        <v>9184</v>
      </c>
      <c r="P1943" s="15">
        <v>34845</v>
      </c>
      <c r="Q1943" s="15" t="s">
        <v>35</v>
      </c>
      <c r="R1943" s="15" t="s">
        <v>59</v>
      </c>
      <c r="S1943" s="15" t="s">
        <v>5199</v>
      </c>
      <c r="T1943" s="15" t="s">
        <v>15348</v>
      </c>
      <c r="W1943" s="15" t="s">
        <v>34</v>
      </c>
      <c r="X1943" s="15" t="s">
        <v>39</v>
      </c>
      <c r="Y1943" s="15">
        <v>0</v>
      </c>
      <c r="Z1943" s="15" t="s">
        <v>609</v>
      </c>
      <c r="AC1943" s="15" t="s">
        <v>9291</v>
      </c>
      <c r="AD1943" s="15" t="s">
        <v>9357</v>
      </c>
      <c r="AE1943" s="15" t="s">
        <v>9302</v>
      </c>
      <c r="AF1943" s="15" t="s">
        <v>5096</v>
      </c>
      <c r="AG1943" s="15" t="s">
        <v>9312</v>
      </c>
    </row>
    <row r="1944" spans="1:33" x14ac:dyDescent="0.45">
      <c r="A1944" s="15">
        <v>1001938</v>
      </c>
      <c r="B1944" s="15" t="s">
        <v>26</v>
      </c>
      <c r="C1944" s="18">
        <v>1752750313</v>
      </c>
      <c r="D1944" s="15">
        <v>700</v>
      </c>
      <c r="E1944" s="15" t="s">
        <v>70</v>
      </c>
      <c r="F1944" s="15" t="s">
        <v>15253</v>
      </c>
      <c r="G1944" s="15" t="s">
        <v>29</v>
      </c>
      <c r="H1944" s="15" t="s">
        <v>9185</v>
      </c>
      <c r="I1944" s="15" t="s">
        <v>9186</v>
      </c>
      <c r="J1944" s="15" t="s">
        <v>9187</v>
      </c>
      <c r="K1944" s="15" t="s">
        <v>32</v>
      </c>
      <c r="L1944" s="15">
        <v>985048577</v>
      </c>
      <c r="M1944" s="15">
        <v>985048577</v>
      </c>
      <c r="N1944" s="15" t="s">
        <v>33</v>
      </c>
      <c r="O1944" s="15" t="s">
        <v>9188</v>
      </c>
      <c r="P1944" s="15">
        <v>34992</v>
      </c>
      <c r="Q1944" s="15" t="s">
        <v>409</v>
      </c>
      <c r="R1944" s="15" t="s">
        <v>36</v>
      </c>
      <c r="S1944" s="15" t="s">
        <v>79</v>
      </c>
      <c r="T1944" s="15" t="s">
        <v>79</v>
      </c>
      <c r="W1944" s="15" t="s">
        <v>9188</v>
      </c>
      <c r="X1944" s="15" t="s">
        <v>39</v>
      </c>
      <c r="Y1944" s="15">
        <v>1</v>
      </c>
      <c r="Z1944" s="15" t="s">
        <v>677</v>
      </c>
      <c r="AC1944" s="15" t="s">
        <v>9291</v>
      </c>
      <c r="AD1944" s="15" t="s">
        <v>9329</v>
      </c>
      <c r="AE1944" s="15" t="s">
        <v>9302</v>
      </c>
      <c r="AF1944" s="15" t="s">
        <v>5096</v>
      </c>
      <c r="AG1944" s="15" t="s">
        <v>9312</v>
      </c>
    </row>
    <row r="1945" spans="1:33" x14ac:dyDescent="0.45">
      <c r="A1945" s="15">
        <v>1001939</v>
      </c>
      <c r="B1945" s="15" t="s">
        <v>26</v>
      </c>
      <c r="C1945" s="18">
        <v>1704480746</v>
      </c>
      <c r="D1945" s="15">
        <v>1500</v>
      </c>
      <c r="E1945" s="15" t="s">
        <v>70</v>
      </c>
      <c r="F1945" s="15" t="s">
        <v>15253</v>
      </c>
      <c r="G1945" s="15" t="s">
        <v>29</v>
      </c>
      <c r="H1945" s="15" t="s">
        <v>1111</v>
      </c>
      <c r="I1945" s="15" t="s">
        <v>9190</v>
      </c>
      <c r="J1945" s="15" t="s">
        <v>9189</v>
      </c>
      <c r="K1945" s="15" t="s">
        <v>32</v>
      </c>
      <c r="L1945" s="15">
        <v>994682261</v>
      </c>
      <c r="M1945" s="15">
        <v>994682261</v>
      </c>
      <c r="N1945" s="15" t="s">
        <v>33</v>
      </c>
      <c r="O1945" s="15" t="s">
        <v>9191</v>
      </c>
      <c r="P1945" s="15">
        <v>21169</v>
      </c>
      <c r="Q1945" s="15" t="s">
        <v>58</v>
      </c>
      <c r="R1945" s="15" t="s">
        <v>59</v>
      </c>
      <c r="S1945" s="15" t="s">
        <v>119</v>
      </c>
      <c r="T1945" s="15" t="s">
        <v>15324</v>
      </c>
      <c r="U1945" s="15" t="s">
        <v>9192</v>
      </c>
      <c r="V1945" s="15">
        <v>994682261</v>
      </c>
      <c r="W1945" s="15" t="s">
        <v>9193</v>
      </c>
      <c r="X1945" s="15" t="s">
        <v>39</v>
      </c>
      <c r="Y1945" s="15">
        <v>0</v>
      </c>
      <c r="Z1945" s="15" t="s">
        <v>677</v>
      </c>
      <c r="AA1945" s="15" t="s">
        <v>665</v>
      </c>
      <c r="AB1945" s="15">
        <v>44635</v>
      </c>
      <c r="AC1945" s="15" t="s">
        <v>9291</v>
      </c>
      <c r="AD1945" s="15" t="s">
        <v>9295</v>
      </c>
      <c r="AE1945" s="15" t="s">
        <v>9293</v>
      </c>
      <c r="AF1945" s="15" t="s">
        <v>511</v>
      </c>
      <c r="AG1945" s="15" t="s">
        <v>9345</v>
      </c>
    </row>
    <row r="1946" spans="1:33" x14ac:dyDescent="0.45">
      <c r="A1946" s="15">
        <v>1001940</v>
      </c>
      <c r="B1946" s="15" t="s">
        <v>26</v>
      </c>
      <c r="C1946" s="18">
        <v>1724599061</v>
      </c>
      <c r="D1946" s="15">
        <v>450</v>
      </c>
      <c r="E1946" s="15" t="s">
        <v>70</v>
      </c>
      <c r="F1946" s="15" t="s">
        <v>15253</v>
      </c>
      <c r="G1946" s="15" t="s">
        <v>29</v>
      </c>
      <c r="H1946" s="15" t="s">
        <v>9195</v>
      </c>
      <c r="I1946" s="15" t="s">
        <v>9196</v>
      </c>
      <c r="J1946" s="15" t="s">
        <v>9194</v>
      </c>
      <c r="K1946" s="15" t="s">
        <v>32</v>
      </c>
      <c r="L1946" s="15">
        <v>23803469</v>
      </c>
      <c r="M1946" s="15">
        <v>982501343</v>
      </c>
      <c r="N1946" s="15" t="s">
        <v>9197</v>
      </c>
      <c r="O1946" s="15" t="s">
        <v>9198</v>
      </c>
      <c r="P1946" s="15">
        <v>35318</v>
      </c>
      <c r="Q1946" s="15" t="s">
        <v>35</v>
      </c>
      <c r="R1946" s="15" t="s">
        <v>59</v>
      </c>
      <c r="S1946" s="15" t="s">
        <v>2382</v>
      </c>
      <c r="T1946" s="15" t="s">
        <v>15357</v>
      </c>
      <c r="U1946" s="15" t="s">
        <v>9199</v>
      </c>
      <c r="W1946" s="15" t="s">
        <v>9200</v>
      </c>
      <c r="X1946" s="15" t="s">
        <v>97</v>
      </c>
      <c r="Y1946" s="15">
        <v>0</v>
      </c>
      <c r="Z1946" s="15" t="s">
        <v>677</v>
      </c>
      <c r="AC1946" s="15" t="s">
        <v>9291</v>
      </c>
      <c r="AD1946" s="15" t="s">
        <v>9292</v>
      </c>
      <c r="AE1946" s="15" t="s">
        <v>9302</v>
      </c>
      <c r="AF1946" s="15" t="s">
        <v>5096</v>
      </c>
      <c r="AG1946" s="15" t="s">
        <v>9495</v>
      </c>
    </row>
    <row r="1947" spans="1:33" x14ac:dyDescent="0.45">
      <c r="A1947" s="15">
        <v>1001941</v>
      </c>
      <c r="B1947" s="15" t="s">
        <v>26</v>
      </c>
      <c r="C1947" s="18">
        <v>604303305</v>
      </c>
      <c r="D1947" s="15">
        <v>800</v>
      </c>
      <c r="E1947" s="15" t="s">
        <v>70</v>
      </c>
      <c r="F1947" s="15" t="s">
        <v>15253</v>
      </c>
      <c r="G1947" s="15" t="s">
        <v>29</v>
      </c>
      <c r="H1947" s="15" t="s">
        <v>9202</v>
      </c>
      <c r="I1947" s="15" t="s">
        <v>9203</v>
      </c>
      <c r="J1947" s="15" t="s">
        <v>9201</v>
      </c>
      <c r="K1947" s="15" t="s">
        <v>32</v>
      </c>
      <c r="L1947" s="15">
        <v>982972760</v>
      </c>
      <c r="M1947" s="15">
        <v>982972760</v>
      </c>
      <c r="N1947" s="15" t="s">
        <v>33</v>
      </c>
      <c r="O1947" s="15" t="s">
        <v>9204</v>
      </c>
      <c r="P1947" s="15">
        <v>31682</v>
      </c>
      <c r="Q1947" s="15" t="s">
        <v>58</v>
      </c>
      <c r="R1947" s="15" t="s">
        <v>36</v>
      </c>
      <c r="S1947" s="15" t="s">
        <v>279</v>
      </c>
      <c r="T1947" s="15" t="s">
        <v>15324</v>
      </c>
      <c r="W1947" s="15" t="s">
        <v>9205</v>
      </c>
      <c r="X1947" s="15" t="s">
        <v>97</v>
      </c>
      <c r="Y1947" s="15">
        <v>0</v>
      </c>
      <c r="Z1947" s="15" t="s">
        <v>677</v>
      </c>
      <c r="AC1947" s="15" t="s">
        <v>9291</v>
      </c>
      <c r="AD1947" s="15" t="s">
        <v>9295</v>
      </c>
      <c r="AE1947" s="15" t="s">
        <v>9293</v>
      </c>
      <c r="AF1947" s="15" t="s">
        <v>9369</v>
      </c>
      <c r="AG1947" s="15" t="s">
        <v>9395</v>
      </c>
    </row>
    <row r="1948" spans="1:33" x14ac:dyDescent="0.45">
      <c r="A1948" s="15">
        <v>1001942</v>
      </c>
      <c r="B1948" s="15" t="s">
        <v>26</v>
      </c>
      <c r="C1948" s="18">
        <v>605877471</v>
      </c>
      <c r="D1948" s="15">
        <v>650</v>
      </c>
      <c r="E1948" s="15" t="s">
        <v>28</v>
      </c>
      <c r="F1948" s="15" t="s">
        <v>15253</v>
      </c>
      <c r="G1948" s="15" t="s">
        <v>29</v>
      </c>
      <c r="H1948" s="15" t="s">
        <v>9207</v>
      </c>
      <c r="I1948" s="15" t="s">
        <v>9208</v>
      </c>
      <c r="J1948" s="15" t="s">
        <v>9206</v>
      </c>
      <c r="K1948" s="15" t="s">
        <v>32</v>
      </c>
      <c r="L1948" s="15">
        <v>967519017</v>
      </c>
      <c r="M1948" s="15">
        <v>967519017</v>
      </c>
      <c r="N1948" s="15" t="s">
        <v>9209</v>
      </c>
      <c r="O1948" s="15" t="s">
        <v>9210</v>
      </c>
      <c r="P1948" s="15">
        <v>35203</v>
      </c>
      <c r="Q1948" s="15" t="s">
        <v>35</v>
      </c>
      <c r="R1948" s="15" t="s">
        <v>36</v>
      </c>
      <c r="S1948" s="15" t="s">
        <v>79</v>
      </c>
      <c r="T1948" s="15" t="s">
        <v>79</v>
      </c>
      <c r="U1948" s="15" t="s">
        <v>9211</v>
      </c>
      <c r="W1948" s="15" t="s">
        <v>9212</v>
      </c>
      <c r="X1948" s="15" t="s">
        <v>97</v>
      </c>
      <c r="Y1948" s="15">
        <v>0</v>
      </c>
      <c r="Z1948" s="15" t="s">
        <v>74</v>
      </c>
      <c r="AC1948" s="15" t="s">
        <v>9291</v>
      </c>
      <c r="AD1948" s="15" t="s">
        <v>9292</v>
      </c>
      <c r="AE1948" s="15" t="s">
        <v>9293</v>
      </c>
      <c r="AF1948" s="15" t="s">
        <v>9369</v>
      </c>
      <c r="AG1948" s="15" t="s">
        <v>9395</v>
      </c>
    </row>
    <row r="1949" spans="1:33" x14ac:dyDescent="0.45">
      <c r="A1949" s="15">
        <v>1001943</v>
      </c>
      <c r="B1949" s="15" t="s">
        <v>26</v>
      </c>
      <c r="C1949" s="18">
        <v>603289190</v>
      </c>
      <c r="D1949" s="15">
        <v>1410</v>
      </c>
      <c r="E1949" s="15" t="s">
        <v>70</v>
      </c>
      <c r="F1949" s="15" t="s">
        <v>15253</v>
      </c>
      <c r="G1949" s="15" t="s">
        <v>29</v>
      </c>
      <c r="H1949" s="15" t="s">
        <v>9214</v>
      </c>
      <c r="I1949" s="15" t="s">
        <v>9215</v>
      </c>
      <c r="J1949" s="15" t="s">
        <v>9213</v>
      </c>
      <c r="K1949" s="15" t="s">
        <v>32</v>
      </c>
      <c r="L1949" s="15" t="s">
        <v>33</v>
      </c>
      <c r="M1949" s="15">
        <v>981992648</v>
      </c>
      <c r="N1949" s="15" t="s">
        <v>33</v>
      </c>
      <c r="O1949" s="15" t="s">
        <v>9216</v>
      </c>
      <c r="P1949" s="15">
        <v>28824</v>
      </c>
      <c r="Q1949" s="15" t="s">
        <v>35</v>
      </c>
      <c r="R1949" s="15" t="s">
        <v>36</v>
      </c>
      <c r="S1949" s="15" t="s">
        <v>265</v>
      </c>
      <c r="T1949" s="15" t="s">
        <v>15324</v>
      </c>
      <c r="U1949" s="15" t="s">
        <v>9217</v>
      </c>
      <c r="V1949" s="15" t="s">
        <v>33</v>
      </c>
      <c r="W1949" s="15" t="s">
        <v>34</v>
      </c>
      <c r="X1949" s="15" t="s">
        <v>39</v>
      </c>
      <c r="Y1949" s="15">
        <v>1</v>
      </c>
      <c r="Z1949" s="15" t="s">
        <v>74</v>
      </c>
      <c r="AA1949" s="15" t="s">
        <v>74</v>
      </c>
      <c r="AB1949" s="15">
        <v>44631</v>
      </c>
      <c r="AC1949" s="15" t="s">
        <v>9291</v>
      </c>
      <c r="AD1949" s="15" t="s">
        <v>9295</v>
      </c>
      <c r="AE1949" s="15" t="s">
        <v>9293</v>
      </c>
      <c r="AF1949" s="15" t="s">
        <v>9350</v>
      </c>
      <c r="AG1949" s="15" t="s">
        <v>9350</v>
      </c>
    </row>
    <row r="1950" spans="1:33" x14ac:dyDescent="0.45">
      <c r="A1950" s="15">
        <v>1001944</v>
      </c>
      <c r="B1950" s="15" t="s">
        <v>26</v>
      </c>
      <c r="C1950" s="18">
        <v>605217520</v>
      </c>
      <c r="D1950" s="15">
        <v>650</v>
      </c>
      <c r="E1950" s="15" t="s">
        <v>70</v>
      </c>
      <c r="F1950" s="15" t="s">
        <v>15253</v>
      </c>
      <c r="G1950" s="15" t="s">
        <v>29</v>
      </c>
      <c r="H1950" s="15" t="s">
        <v>9219</v>
      </c>
      <c r="I1950" s="15" t="s">
        <v>9220</v>
      </c>
      <c r="J1950" s="15" t="s">
        <v>9218</v>
      </c>
      <c r="K1950" s="15" t="s">
        <v>32</v>
      </c>
      <c r="L1950" s="15">
        <v>980913791</v>
      </c>
      <c r="M1950" s="15">
        <v>980913791</v>
      </c>
      <c r="N1950" s="15" t="s">
        <v>9221</v>
      </c>
      <c r="O1950" s="15" t="s">
        <v>9222</v>
      </c>
      <c r="P1950" s="15">
        <v>36970</v>
      </c>
      <c r="Q1950" s="15" t="s">
        <v>35</v>
      </c>
      <c r="R1950" s="15" t="s">
        <v>36</v>
      </c>
      <c r="S1950" s="15" t="s">
        <v>79</v>
      </c>
      <c r="T1950" s="15" t="s">
        <v>79</v>
      </c>
      <c r="W1950" s="15" t="s">
        <v>9223</v>
      </c>
      <c r="X1950" s="15" t="s">
        <v>39</v>
      </c>
      <c r="Y1950" s="15">
        <v>0</v>
      </c>
      <c r="Z1950" s="15" t="s">
        <v>74</v>
      </c>
      <c r="AC1950" s="15" t="s">
        <v>9291</v>
      </c>
      <c r="AD1950" s="15" t="s">
        <v>9296</v>
      </c>
      <c r="AE1950" s="15" t="s">
        <v>9293</v>
      </c>
      <c r="AF1950" s="15" t="s">
        <v>511</v>
      </c>
      <c r="AG1950" s="15" t="s">
        <v>9354</v>
      </c>
    </row>
    <row r="1951" spans="1:33" x14ac:dyDescent="0.45">
      <c r="A1951" s="15">
        <v>1001945</v>
      </c>
      <c r="B1951" s="15" t="s">
        <v>26</v>
      </c>
      <c r="C1951" s="18">
        <v>1721184008</v>
      </c>
      <c r="D1951" s="15">
        <v>0</v>
      </c>
      <c r="E1951" s="15" t="s">
        <v>70</v>
      </c>
      <c r="F1951" s="15" t="s">
        <v>15253</v>
      </c>
      <c r="G1951" s="15" t="s">
        <v>29</v>
      </c>
      <c r="H1951" s="15" t="s">
        <v>9225</v>
      </c>
      <c r="I1951" s="15" t="s">
        <v>9226</v>
      </c>
      <c r="J1951" s="15" t="s">
        <v>9224</v>
      </c>
      <c r="K1951" s="15" t="s">
        <v>32</v>
      </c>
      <c r="L1951" s="15">
        <v>986598530</v>
      </c>
      <c r="M1951" s="15">
        <v>986598530</v>
      </c>
      <c r="N1951" s="15" t="s">
        <v>33</v>
      </c>
      <c r="O1951" s="15" t="s">
        <v>3736</v>
      </c>
      <c r="P1951" s="15">
        <v>31569</v>
      </c>
      <c r="Q1951" s="15" t="s">
        <v>35</v>
      </c>
      <c r="R1951" s="15" t="s">
        <v>36</v>
      </c>
      <c r="S1951" s="15" t="s">
        <v>160</v>
      </c>
      <c r="T1951" s="15" t="s">
        <v>15307</v>
      </c>
      <c r="U1951" s="15" t="s">
        <v>33</v>
      </c>
      <c r="V1951" s="15">
        <v>986598530</v>
      </c>
      <c r="W1951" s="15" t="s">
        <v>34</v>
      </c>
      <c r="X1951" s="15" t="s">
        <v>39</v>
      </c>
      <c r="Y1951" s="15">
        <v>0</v>
      </c>
      <c r="Z1951" s="15" t="s">
        <v>2397</v>
      </c>
      <c r="AC1951" s="15" t="s">
        <v>9291</v>
      </c>
      <c r="AD1951" s="15" t="s">
        <v>9292</v>
      </c>
      <c r="AE1951" s="15" t="s">
        <v>9314</v>
      </c>
      <c r="AF1951" s="15" t="s">
        <v>9305</v>
      </c>
      <c r="AG1951" s="15" t="s">
        <v>9596</v>
      </c>
    </row>
    <row r="1952" spans="1:33" x14ac:dyDescent="0.45">
      <c r="A1952" s="15">
        <v>1001946</v>
      </c>
      <c r="B1952" s="15" t="s">
        <v>26</v>
      </c>
      <c r="C1952" s="18">
        <v>1710248541</v>
      </c>
      <c r="D1952" s="15">
        <v>700</v>
      </c>
      <c r="E1952" s="15" t="s">
        <v>70</v>
      </c>
      <c r="F1952" s="15" t="s">
        <v>15253</v>
      </c>
      <c r="G1952" s="15" t="s">
        <v>29</v>
      </c>
      <c r="H1952" s="15" t="s">
        <v>9228</v>
      </c>
      <c r="I1952" s="15" t="s">
        <v>9229</v>
      </c>
      <c r="J1952" s="15" t="s">
        <v>9227</v>
      </c>
      <c r="K1952" s="15" t="s">
        <v>32</v>
      </c>
      <c r="L1952" s="15">
        <v>992863611</v>
      </c>
      <c r="M1952" s="15">
        <v>992863611</v>
      </c>
      <c r="N1952" s="15" t="s">
        <v>9230</v>
      </c>
      <c r="O1952" s="15" t="s">
        <v>9231</v>
      </c>
      <c r="P1952" s="15">
        <v>25511</v>
      </c>
      <c r="Q1952" s="15" t="s">
        <v>58</v>
      </c>
      <c r="R1952" s="15" t="s">
        <v>59</v>
      </c>
      <c r="S1952" s="15" t="s">
        <v>244</v>
      </c>
      <c r="T1952" s="15" t="s">
        <v>15349</v>
      </c>
      <c r="U1952" s="15" t="s">
        <v>9232</v>
      </c>
      <c r="V1952" s="15">
        <v>992863611</v>
      </c>
      <c r="W1952" s="15" t="s">
        <v>9231</v>
      </c>
      <c r="X1952" s="15" t="s">
        <v>39</v>
      </c>
      <c r="Y1952" s="15">
        <v>0</v>
      </c>
      <c r="Z1952" s="15" t="s">
        <v>46</v>
      </c>
      <c r="AC1952" s="15" t="s">
        <v>9291</v>
      </c>
      <c r="AD1952" s="15" t="s">
        <v>9292</v>
      </c>
      <c r="AE1952" s="15" t="s">
        <v>9302</v>
      </c>
      <c r="AF1952" s="15" t="s">
        <v>5096</v>
      </c>
      <c r="AG1952" s="15" t="s">
        <v>9444</v>
      </c>
    </row>
    <row r="1953" spans="1:33" x14ac:dyDescent="0.45">
      <c r="A1953" s="15">
        <v>1001947</v>
      </c>
      <c r="B1953" s="15" t="s">
        <v>26</v>
      </c>
      <c r="C1953" s="18">
        <v>1716313323</v>
      </c>
      <c r="D1953" s="15">
        <v>525</v>
      </c>
      <c r="E1953" s="15" t="s">
        <v>70</v>
      </c>
      <c r="F1953" s="15" t="s">
        <v>15253</v>
      </c>
      <c r="G1953" s="15" t="s">
        <v>29</v>
      </c>
      <c r="H1953" s="15" t="s">
        <v>9234</v>
      </c>
      <c r="I1953" s="15" t="s">
        <v>9235</v>
      </c>
      <c r="J1953" s="15" t="s">
        <v>9233</v>
      </c>
      <c r="K1953" s="15" t="s">
        <v>32</v>
      </c>
      <c r="L1953" s="15">
        <v>968907132</v>
      </c>
      <c r="M1953" s="15">
        <v>3302921</v>
      </c>
      <c r="N1953" s="15" t="s">
        <v>9236</v>
      </c>
      <c r="O1953" s="15" t="s">
        <v>9237</v>
      </c>
      <c r="P1953" s="15">
        <v>29529</v>
      </c>
      <c r="Q1953" s="15" t="s">
        <v>58</v>
      </c>
      <c r="R1953" s="15" t="s">
        <v>59</v>
      </c>
      <c r="S1953" s="15" t="s">
        <v>79</v>
      </c>
      <c r="T1953" s="15" t="s">
        <v>79</v>
      </c>
      <c r="U1953" s="15" t="s">
        <v>9238</v>
      </c>
      <c r="V1953" s="15">
        <v>983147239</v>
      </c>
      <c r="W1953" s="15" t="s">
        <v>9239</v>
      </c>
      <c r="X1953" s="15" t="s">
        <v>97</v>
      </c>
      <c r="Y1953" s="15">
        <v>2</v>
      </c>
      <c r="Z1953" s="15" t="s">
        <v>665</v>
      </c>
      <c r="AC1953" s="15" t="s">
        <v>9291</v>
      </c>
      <c r="AD1953" s="15" t="s">
        <v>9296</v>
      </c>
      <c r="AE1953" s="15" t="s">
        <v>9314</v>
      </c>
      <c r="AF1953" s="15" t="s">
        <v>9419</v>
      </c>
      <c r="AG1953" s="15" t="s">
        <v>9303</v>
      </c>
    </row>
    <row r="1954" spans="1:33" x14ac:dyDescent="0.45">
      <c r="A1954" s="15">
        <v>1001948</v>
      </c>
      <c r="B1954" s="15" t="s">
        <v>26</v>
      </c>
      <c r="C1954" s="18">
        <v>550025407</v>
      </c>
      <c r="D1954" s="15">
        <v>1200</v>
      </c>
      <c r="E1954" s="15" t="s">
        <v>70</v>
      </c>
      <c r="F1954" s="15" t="s">
        <v>15253</v>
      </c>
      <c r="G1954" s="15" t="s">
        <v>29</v>
      </c>
      <c r="H1954" s="15" t="s">
        <v>9241</v>
      </c>
      <c r="I1954" s="15" t="s">
        <v>9242</v>
      </c>
      <c r="J1954" s="15" t="s">
        <v>9240</v>
      </c>
      <c r="K1954" s="15" t="s">
        <v>32</v>
      </c>
      <c r="L1954" s="15">
        <v>969556645</v>
      </c>
      <c r="M1954" s="15">
        <v>969556645</v>
      </c>
      <c r="N1954" s="15" t="s">
        <v>9243</v>
      </c>
      <c r="O1954" s="15" t="s">
        <v>9244</v>
      </c>
      <c r="P1954" s="15">
        <v>36376</v>
      </c>
      <c r="Q1954" s="15" t="s">
        <v>58</v>
      </c>
      <c r="R1954" s="15" t="s">
        <v>36</v>
      </c>
      <c r="S1954" s="15" t="s">
        <v>5130</v>
      </c>
      <c r="T1954" s="15" t="s">
        <v>15325</v>
      </c>
      <c r="U1954" s="15" t="s">
        <v>9245</v>
      </c>
      <c r="W1954" s="15" t="s">
        <v>9244</v>
      </c>
      <c r="X1954" s="15" t="s">
        <v>39</v>
      </c>
      <c r="Y1954" s="15">
        <v>1</v>
      </c>
      <c r="Z1954" s="15" t="s">
        <v>1125</v>
      </c>
      <c r="AC1954" s="15" t="s">
        <v>9291</v>
      </c>
      <c r="AD1954" s="15" t="s">
        <v>9292</v>
      </c>
      <c r="AE1954" s="15" t="s">
        <v>9302</v>
      </c>
      <c r="AF1954" s="15" t="s">
        <v>5096</v>
      </c>
      <c r="AG1954" s="15" t="s">
        <v>9359</v>
      </c>
    </row>
    <row r="1955" spans="1:33" x14ac:dyDescent="0.45">
      <c r="A1955" s="15">
        <v>1001949</v>
      </c>
      <c r="B1955" s="15" t="s">
        <v>26</v>
      </c>
      <c r="C1955" s="18">
        <v>1717497018</v>
      </c>
      <c r="D1955" s="15">
        <v>1800</v>
      </c>
      <c r="E1955" s="15" t="s">
        <v>70</v>
      </c>
      <c r="F1955" s="15" t="s">
        <v>15253</v>
      </c>
      <c r="G1955" s="15" t="s">
        <v>29</v>
      </c>
      <c r="H1955" s="15" t="s">
        <v>9247</v>
      </c>
      <c r="I1955" s="15" t="s">
        <v>9248</v>
      </c>
      <c r="J1955" s="15" t="s">
        <v>9246</v>
      </c>
      <c r="K1955" s="15" t="s">
        <v>32</v>
      </c>
      <c r="L1955" s="15">
        <v>983514938</v>
      </c>
      <c r="M1955" s="15">
        <v>983514938</v>
      </c>
      <c r="N1955" s="15" t="s">
        <v>9249</v>
      </c>
      <c r="O1955" s="15" t="s">
        <v>9250</v>
      </c>
      <c r="P1955" s="15">
        <v>31203</v>
      </c>
      <c r="Q1955" s="15" t="s">
        <v>58</v>
      </c>
      <c r="R1955" s="15" t="s">
        <v>36</v>
      </c>
      <c r="S1955" s="15" t="s">
        <v>79</v>
      </c>
      <c r="T1955" s="15" t="s">
        <v>79</v>
      </c>
      <c r="U1955" s="15" t="s">
        <v>9251</v>
      </c>
      <c r="V1955" s="15">
        <v>2379900</v>
      </c>
      <c r="W1955" s="15" t="s">
        <v>9252</v>
      </c>
      <c r="X1955" s="15" t="s">
        <v>97</v>
      </c>
      <c r="Y1955" s="15">
        <v>3</v>
      </c>
      <c r="Z1955" s="15" t="s">
        <v>677</v>
      </c>
      <c r="AA1955" s="15" t="s">
        <v>665</v>
      </c>
      <c r="AB1955" s="15">
        <v>44635</v>
      </c>
      <c r="AC1955" s="15" t="s">
        <v>9291</v>
      </c>
      <c r="AD1955" s="15" t="s">
        <v>9296</v>
      </c>
      <c r="AE1955" s="15" t="s">
        <v>9302</v>
      </c>
      <c r="AF1955" s="15" t="s">
        <v>5096</v>
      </c>
      <c r="AG1955" s="15" t="s">
        <v>9597</v>
      </c>
    </row>
    <row r="1956" spans="1:33" x14ac:dyDescent="0.45">
      <c r="A1956" s="15">
        <v>1001950</v>
      </c>
      <c r="B1956" s="15" t="s">
        <v>26</v>
      </c>
      <c r="C1956" s="18">
        <v>1722594171</v>
      </c>
      <c r="D1956" s="15">
        <v>1800</v>
      </c>
      <c r="E1956" s="15" t="s">
        <v>70</v>
      </c>
      <c r="F1956" s="15" t="s">
        <v>15253</v>
      </c>
      <c r="G1956" s="15" t="s">
        <v>29</v>
      </c>
      <c r="H1956" s="15" t="s">
        <v>9254</v>
      </c>
      <c r="I1956" s="15" t="s">
        <v>9255</v>
      </c>
      <c r="J1956" s="15" t="s">
        <v>9253</v>
      </c>
      <c r="K1956" s="15" t="s">
        <v>32</v>
      </c>
      <c r="L1956" s="15">
        <v>999871890</v>
      </c>
      <c r="M1956" s="15">
        <v>999871890</v>
      </c>
      <c r="N1956" s="15" t="s">
        <v>9256</v>
      </c>
      <c r="O1956" s="15" t="s">
        <v>9257</v>
      </c>
      <c r="P1956" s="15">
        <v>32180</v>
      </c>
      <c r="Q1956" s="15" t="s">
        <v>35</v>
      </c>
      <c r="R1956" s="15" t="s">
        <v>59</v>
      </c>
      <c r="S1956" s="15" t="s">
        <v>79</v>
      </c>
      <c r="T1956" s="15" t="s">
        <v>79</v>
      </c>
      <c r="U1956" s="15" t="s">
        <v>9258</v>
      </c>
      <c r="V1956" s="15">
        <v>2379900</v>
      </c>
      <c r="W1956" s="15" t="s">
        <v>9259</v>
      </c>
      <c r="X1956" s="15" t="s">
        <v>97</v>
      </c>
      <c r="Y1956" s="15">
        <v>1</v>
      </c>
      <c r="Z1956" s="15" t="s">
        <v>677</v>
      </c>
      <c r="AA1956" s="15" t="s">
        <v>665</v>
      </c>
      <c r="AB1956" s="15">
        <v>44635</v>
      </c>
      <c r="AC1956" s="15" t="s">
        <v>9291</v>
      </c>
      <c r="AD1956" s="15" t="s">
        <v>9292</v>
      </c>
      <c r="AE1956" s="15" t="s">
        <v>9302</v>
      </c>
      <c r="AF1956" s="15" t="s">
        <v>5096</v>
      </c>
      <c r="AG1956" s="15" t="s">
        <v>9435</v>
      </c>
    </row>
    <row r="1957" spans="1:33" x14ac:dyDescent="0.45">
      <c r="A1957" s="15">
        <v>1001951</v>
      </c>
      <c r="B1957" s="15" t="s">
        <v>26</v>
      </c>
      <c r="C1957" s="18">
        <v>503702466</v>
      </c>
      <c r="D1957" s="15">
        <v>900</v>
      </c>
      <c r="E1957" s="15" t="s">
        <v>70</v>
      </c>
      <c r="F1957" s="15" t="s">
        <v>15253</v>
      </c>
      <c r="G1957" s="15" t="s">
        <v>29</v>
      </c>
      <c r="H1957" s="15" t="s">
        <v>9261</v>
      </c>
      <c r="I1957" s="15" t="s">
        <v>5128</v>
      </c>
      <c r="J1957" s="15" t="s">
        <v>9260</v>
      </c>
      <c r="K1957" s="15" t="s">
        <v>32</v>
      </c>
      <c r="L1957" s="15">
        <v>997559937</v>
      </c>
      <c r="M1957" s="15">
        <v>989032029</v>
      </c>
      <c r="N1957" s="15" t="s">
        <v>33</v>
      </c>
      <c r="O1957" s="15" t="s">
        <v>9262</v>
      </c>
      <c r="P1957" s="15">
        <v>37240</v>
      </c>
      <c r="Q1957" s="15" t="s">
        <v>35</v>
      </c>
      <c r="R1957" s="15" t="s">
        <v>59</v>
      </c>
      <c r="S1957" s="15" t="s">
        <v>1690</v>
      </c>
      <c r="T1957" s="15" t="s">
        <v>15359</v>
      </c>
      <c r="U1957" s="15" t="s">
        <v>9263</v>
      </c>
      <c r="V1957" s="15">
        <v>959417641</v>
      </c>
      <c r="W1957" s="15" t="s">
        <v>9264</v>
      </c>
      <c r="X1957" s="15" t="s">
        <v>39</v>
      </c>
      <c r="Y1957" s="15">
        <v>0</v>
      </c>
      <c r="Z1957" s="15" t="s">
        <v>665</v>
      </c>
      <c r="AC1957" s="15" t="s">
        <v>9291</v>
      </c>
      <c r="AD1957" s="15" t="s">
        <v>9292</v>
      </c>
      <c r="AE1957" s="15" t="s">
        <v>9363</v>
      </c>
      <c r="AF1957" s="15" t="s">
        <v>9364</v>
      </c>
      <c r="AG1957" s="15" t="s">
        <v>9440</v>
      </c>
    </row>
    <row r="1958" spans="1:33" x14ac:dyDescent="0.45">
      <c r="A1958" s="15">
        <v>1001952</v>
      </c>
      <c r="B1958" s="15" t="s">
        <v>26</v>
      </c>
      <c r="C1958" s="18">
        <v>1717391344</v>
      </c>
      <c r="D1958" s="15">
        <v>800</v>
      </c>
      <c r="E1958" s="15" t="s">
        <v>70</v>
      </c>
      <c r="F1958" s="15" t="s">
        <v>15253</v>
      </c>
      <c r="G1958" s="15" t="s">
        <v>29</v>
      </c>
      <c r="H1958" s="15" t="s">
        <v>9266</v>
      </c>
      <c r="I1958" s="15" t="s">
        <v>9267</v>
      </c>
      <c r="J1958" s="15" t="s">
        <v>9265</v>
      </c>
      <c r="K1958" s="15" t="s">
        <v>32</v>
      </c>
      <c r="L1958" s="15" t="s">
        <v>33</v>
      </c>
      <c r="M1958" s="15" t="s">
        <v>33</v>
      </c>
      <c r="N1958" s="15" t="s">
        <v>33</v>
      </c>
      <c r="O1958" s="15" t="s">
        <v>9268</v>
      </c>
      <c r="P1958" s="15">
        <v>32066</v>
      </c>
      <c r="Q1958" s="15" t="s">
        <v>35</v>
      </c>
      <c r="R1958" s="15" t="s">
        <v>59</v>
      </c>
      <c r="S1958" s="15" t="s">
        <v>7567</v>
      </c>
      <c r="T1958" s="15" t="s">
        <v>15362</v>
      </c>
      <c r="W1958" s="15" t="s">
        <v>34</v>
      </c>
      <c r="X1958" s="15" t="s">
        <v>97</v>
      </c>
      <c r="Y1958" s="15">
        <v>0</v>
      </c>
      <c r="Z1958" s="15" t="s">
        <v>677</v>
      </c>
      <c r="AC1958" s="15" t="s">
        <v>9291</v>
      </c>
      <c r="AD1958" s="15" t="s">
        <v>9292</v>
      </c>
      <c r="AE1958" s="15" t="s">
        <v>9302</v>
      </c>
      <c r="AF1958" s="15" t="s">
        <v>9477</v>
      </c>
      <c r="AG1958" s="15" t="s">
        <v>9598</v>
      </c>
    </row>
    <row r="1959" spans="1:33" x14ac:dyDescent="0.45">
      <c r="A1959" s="15">
        <v>1001953</v>
      </c>
      <c r="B1959" s="15" t="s">
        <v>26</v>
      </c>
      <c r="C1959" s="18">
        <v>1719291427</v>
      </c>
      <c r="D1959" s="15">
        <v>1500</v>
      </c>
      <c r="E1959" s="15" t="s">
        <v>70</v>
      </c>
      <c r="F1959" s="15" t="s">
        <v>15253</v>
      </c>
      <c r="G1959" s="15" t="s">
        <v>29</v>
      </c>
      <c r="H1959" s="15" t="s">
        <v>9270</v>
      </c>
      <c r="I1959" s="15" t="s">
        <v>9271</v>
      </c>
      <c r="J1959" s="15" t="s">
        <v>9269</v>
      </c>
      <c r="K1959" s="15" t="s">
        <v>32</v>
      </c>
      <c r="L1959" s="15">
        <v>987467200</v>
      </c>
      <c r="M1959" s="15">
        <v>987467200</v>
      </c>
      <c r="N1959" s="15" t="s">
        <v>33</v>
      </c>
      <c r="O1959" s="15" t="s">
        <v>9272</v>
      </c>
      <c r="P1959" s="15">
        <v>31218</v>
      </c>
      <c r="Q1959" s="15" t="s">
        <v>35</v>
      </c>
      <c r="R1959" s="15" t="s">
        <v>36</v>
      </c>
      <c r="S1959" s="15" t="s">
        <v>79</v>
      </c>
      <c r="T1959" s="15" t="s">
        <v>79</v>
      </c>
      <c r="W1959" s="15" t="s">
        <v>34</v>
      </c>
      <c r="X1959" s="15" t="s">
        <v>97</v>
      </c>
      <c r="Y1959" s="15">
        <v>0</v>
      </c>
      <c r="Z1959" s="15" t="s">
        <v>677</v>
      </c>
      <c r="AC1959" s="15" t="s">
        <v>9291</v>
      </c>
      <c r="AD1959" s="15" t="s">
        <v>9296</v>
      </c>
      <c r="AE1959" s="15" t="s">
        <v>9302</v>
      </c>
      <c r="AF1959" s="15" t="s">
        <v>5096</v>
      </c>
      <c r="AG1959" s="15" t="s">
        <v>9311</v>
      </c>
    </row>
    <row r="1960" spans="1:33" x14ac:dyDescent="0.45">
      <c r="A1960" s="15">
        <v>1001954</v>
      </c>
      <c r="B1960" s="15" t="s">
        <v>26</v>
      </c>
      <c r="C1960" s="18">
        <v>1759240755</v>
      </c>
      <c r="D1960" s="15">
        <v>1000</v>
      </c>
      <c r="E1960" s="15" t="s">
        <v>70</v>
      </c>
      <c r="F1960" s="15" t="s">
        <v>15253</v>
      </c>
      <c r="G1960" s="15" t="s">
        <v>29</v>
      </c>
      <c r="H1960" s="15" t="s">
        <v>9274</v>
      </c>
      <c r="I1960" s="15" t="s">
        <v>9275</v>
      </c>
      <c r="J1960" s="15" t="s">
        <v>9273</v>
      </c>
      <c r="K1960" s="15" t="s">
        <v>32</v>
      </c>
      <c r="L1960" s="15">
        <v>993122332</v>
      </c>
      <c r="M1960" s="15">
        <v>995676969</v>
      </c>
      <c r="N1960" s="15" t="s">
        <v>9276</v>
      </c>
      <c r="O1960" s="15" t="s">
        <v>9277</v>
      </c>
      <c r="P1960" s="15">
        <v>32147</v>
      </c>
      <c r="Q1960" s="15" t="s">
        <v>58</v>
      </c>
      <c r="R1960" s="15" t="s">
        <v>36</v>
      </c>
      <c r="S1960" s="15" t="s">
        <v>197</v>
      </c>
      <c r="T1960" s="15" t="s">
        <v>197</v>
      </c>
      <c r="U1960" s="15" t="s">
        <v>9278</v>
      </c>
      <c r="W1960" s="15" t="s">
        <v>9279</v>
      </c>
      <c r="X1960" s="15" t="s">
        <v>97</v>
      </c>
      <c r="Y1960" s="15">
        <v>0</v>
      </c>
      <c r="Z1960" s="15" t="s">
        <v>677</v>
      </c>
      <c r="AC1960" s="15" t="s">
        <v>9291</v>
      </c>
      <c r="AD1960" s="15" t="s">
        <v>9296</v>
      </c>
      <c r="AE1960" s="15" t="s">
        <v>9302</v>
      </c>
      <c r="AF1960" s="15" t="s">
        <v>5096</v>
      </c>
      <c r="AG1960" s="15" t="s">
        <v>9312</v>
      </c>
    </row>
    <row r="1961" spans="1:33" x14ac:dyDescent="0.45">
      <c r="A1961" s="15">
        <v>1001955</v>
      </c>
      <c r="B1961" s="15" t="s">
        <v>26</v>
      </c>
      <c r="C1961" s="18">
        <v>604922138</v>
      </c>
      <c r="D1961" s="15">
        <v>600</v>
      </c>
      <c r="E1961" s="15" t="s">
        <v>70</v>
      </c>
      <c r="F1961" s="15" t="s">
        <v>15253</v>
      </c>
      <c r="G1961" s="15" t="s">
        <v>29</v>
      </c>
      <c r="H1961" s="15" t="s">
        <v>9281</v>
      </c>
      <c r="I1961" s="15" t="s">
        <v>9282</v>
      </c>
      <c r="J1961" s="15" t="s">
        <v>9280</v>
      </c>
      <c r="K1961" s="15" t="s">
        <v>32</v>
      </c>
      <c r="L1961" s="15">
        <v>981014417</v>
      </c>
      <c r="M1961" s="15">
        <v>939621710</v>
      </c>
      <c r="N1961" s="15" t="s">
        <v>7444</v>
      </c>
      <c r="O1961" s="15" t="s">
        <v>9283</v>
      </c>
      <c r="P1961" s="15">
        <v>34439</v>
      </c>
      <c r="Q1961" s="15" t="s">
        <v>58</v>
      </c>
      <c r="R1961" s="15" t="s">
        <v>59</v>
      </c>
      <c r="S1961" s="15" t="s">
        <v>2190</v>
      </c>
      <c r="T1961" s="15" t="s">
        <v>15360</v>
      </c>
      <c r="U1961" s="15" t="s">
        <v>9284</v>
      </c>
      <c r="W1961" s="15" t="s">
        <v>9285</v>
      </c>
      <c r="X1961" s="15" t="s">
        <v>39</v>
      </c>
      <c r="Y1961" s="15">
        <v>2</v>
      </c>
      <c r="Z1961" s="15" t="s">
        <v>1125</v>
      </c>
      <c r="AC1961" s="15" t="s">
        <v>9291</v>
      </c>
      <c r="AD1961" s="15" t="s">
        <v>9295</v>
      </c>
      <c r="AE1961" s="15" t="s">
        <v>9293</v>
      </c>
      <c r="AF1961" s="15" t="s">
        <v>9343</v>
      </c>
      <c r="AG1961" s="15" t="s">
        <v>9344</v>
      </c>
    </row>
  </sheetData>
  <sheetProtection algorithmName="SHA-512" hashValue="vbe7wiVaF1xUr8fMuT85Sm/Bqhc2xlrKG9T2wdvoe3ALtJvGuCBaEJOrkVsd4xBXOk4PXTizjsakb3IyJWrnlQ==" saltValue="fQ3XzXhKU72NJHlIzH+5kg==" spinCount="100000" sheet="1" objects="1" scenario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D36F0-8D86-440A-A133-4BC351B11B1C}">
  <sheetPr codeName="Hoja4"/>
  <dimension ref="A1:G1171"/>
  <sheetViews>
    <sheetView workbookViewId="0">
      <selection activeCell="G877" sqref="G877"/>
    </sheetView>
  </sheetViews>
  <sheetFormatPr baseColWidth="10" defaultColWidth="11.3984375" defaultRowHeight="14.25" x14ac:dyDescent="0.45"/>
  <cols>
    <col min="1" max="1" width="10.73046875" style="20" customWidth="1"/>
    <col min="2" max="2" width="11.1328125" style="20" customWidth="1"/>
    <col min="3" max="3" width="10.265625" style="20" customWidth="1"/>
    <col min="4" max="4" width="12.73046875" style="15" customWidth="1"/>
    <col min="5" max="5" width="15.59765625" style="15" customWidth="1"/>
    <col min="6" max="6" width="44.59765625" style="15" customWidth="1"/>
    <col min="7" max="7" width="11.3984375" style="15"/>
    <col min="8" max="16384" width="11.3984375" style="17"/>
  </cols>
  <sheetData>
    <row r="1" spans="1:7" ht="41.25" customHeight="1" x14ac:dyDescent="0.45">
      <c r="A1" s="19" t="s">
        <v>12626</v>
      </c>
      <c r="B1" s="19" t="s">
        <v>12627</v>
      </c>
      <c r="C1" s="19" t="s">
        <v>12628</v>
      </c>
      <c r="D1" s="19" t="s">
        <v>12629</v>
      </c>
      <c r="E1" s="19" t="s">
        <v>12630</v>
      </c>
      <c r="F1" s="19" t="s">
        <v>12631</v>
      </c>
      <c r="G1" s="19" t="s">
        <v>12632</v>
      </c>
    </row>
    <row r="2" spans="1:7" customFormat="1" hidden="1" x14ac:dyDescent="0.45">
      <c r="A2" s="5" t="s">
        <v>12633</v>
      </c>
      <c r="B2" s="5" t="s">
        <v>12633</v>
      </c>
      <c r="C2" s="5">
        <v>50</v>
      </c>
      <c r="D2" s="1" t="s">
        <v>9396</v>
      </c>
      <c r="E2" s="1" t="s">
        <v>9397</v>
      </c>
      <c r="F2" s="1" t="s">
        <v>9397</v>
      </c>
      <c r="G2" s="1" t="s">
        <v>12634</v>
      </c>
    </row>
    <row r="3" spans="1:7" customFormat="1" hidden="1" x14ac:dyDescent="0.45">
      <c r="A3" s="5" t="s">
        <v>12633</v>
      </c>
      <c r="B3" s="5" t="s">
        <v>12633</v>
      </c>
      <c r="C3" s="5">
        <v>1</v>
      </c>
      <c r="D3" s="1" t="s">
        <v>9396</v>
      </c>
      <c r="E3" s="1" t="s">
        <v>9397</v>
      </c>
      <c r="F3" s="1" t="s">
        <v>9398</v>
      </c>
      <c r="G3" s="1" t="s">
        <v>12634</v>
      </c>
    </row>
    <row r="4" spans="1:7" customFormat="1" hidden="1" x14ac:dyDescent="0.45">
      <c r="A4" s="5" t="s">
        <v>12633</v>
      </c>
      <c r="B4" s="5" t="s">
        <v>12633</v>
      </c>
      <c r="C4" s="5">
        <v>2</v>
      </c>
      <c r="D4" s="1" t="s">
        <v>9396</v>
      </c>
      <c r="E4" s="1" t="s">
        <v>9397</v>
      </c>
      <c r="F4" s="1" t="s">
        <v>12635</v>
      </c>
      <c r="G4" s="1" t="s">
        <v>12634</v>
      </c>
    </row>
    <row r="5" spans="1:7" customFormat="1" hidden="1" x14ac:dyDescent="0.45">
      <c r="A5" s="5" t="s">
        <v>12633</v>
      </c>
      <c r="B5" s="5" t="s">
        <v>12633</v>
      </c>
      <c r="C5" s="5">
        <v>3</v>
      </c>
      <c r="D5" s="1" t="s">
        <v>9396</v>
      </c>
      <c r="E5" s="1" t="s">
        <v>9397</v>
      </c>
      <c r="F5" s="1" t="s">
        <v>9414</v>
      </c>
      <c r="G5" s="1" t="s">
        <v>12634</v>
      </c>
    </row>
    <row r="6" spans="1:7" customFormat="1" hidden="1" x14ac:dyDescent="0.45">
      <c r="A6" s="5" t="s">
        <v>12633</v>
      </c>
      <c r="B6" s="5" t="s">
        <v>12633</v>
      </c>
      <c r="C6" s="5">
        <v>4</v>
      </c>
      <c r="D6" s="1" t="s">
        <v>9396</v>
      </c>
      <c r="E6" s="1" t="s">
        <v>9397</v>
      </c>
      <c r="F6" s="1" t="s">
        <v>9389</v>
      </c>
      <c r="G6" s="1" t="s">
        <v>12634</v>
      </c>
    </row>
    <row r="7" spans="1:7" customFormat="1" hidden="1" x14ac:dyDescent="0.45">
      <c r="A7" s="5" t="s">
        <v>12633</v>
      </c>
      <c r="B7" s="5" t="s">
        <v>12633</v>
      </c>
      <c r="C7" s="5">
        <v>5</v>
      </c>
      <c r="D7" s="1" t="s">
        <v>9396</v>
      </c>
      <c r="E7" s="1" t="s">
        <v>9397</v>
      </c>
      <c r="F7" s="1" t="s">
        <v>9527</v>
      </c>
      <c r="G7" s="1" t="s">
        <v>12634</v>
      </c>
    </row>
    <row r="8" spans="1:7" customFormat="1" hidden="1" x14ac:dyDescent="0.45">
      <c r="A8" s="5" t="s">
        <v>12633</v>
      </c>
      <c r="B8" s="5" t="s">
        <v>12633</v>
      </c>
      <c r="C8" s="5">
        <v>6</v>
      </c>
      <c r="D8" s="1" t="s">
        <v>9396</v>
      </c>
      <c r="E8" s="1" t="s">
        <v>9397</v>
      </c>
      <c r="F8" s="1" t="s">
        <v>12636</v>
      </c>
      <c r="G8" s="1" t="s">
        <v>12634</v>
      </c>
    </row>
    <row r="9" spans="1:7" customFormat="1" hidden="1" x14ac:dyDescent="0.45">
      <c r="A9" s="5" t="s">
        <v>12633</v>
      </c>
      <c r="B9" s="5" t="s">
        <v>12633</v>
      </c>
      <c r="C9" s="5">
        <v>7</v>
      </c>
      <c r="D9" s="1" t="s">
        <v>9396</v>
      </c>
      <c r="E9" s="1" t="s">
        <v>9397</v>
      </c>
      <c r="F9" s="1" t="s">
        <v>9449</v>
      </c>
      <c r="G9" s="1" t="s">
        <v>12634</v>
      </c>
    </row>
    <row r="10" spans="1:7" customFormat="1" hidden="1" x14ac:dyDescent="0.45">
      <c r="A10" s="5" t="s">
        <v>12633</v>
      </c>
      <c r="B10" s="5" t="s">
        <v>12633</v>
      </c>
      <c r="C10" s="5">
        <v>8</v>
      </c>
      <c r="D10" s="1" t="s">
        <v>9396</v>
      </c>
      <c r="E10" s="1" t="s">
        <v>9397</v>
      </c>
      <c r="F10" s="1" t="s">
        <v>12637</v>
      </c>
      <c r="G10" s="1" t="s">
        <v>12634</v>
      </c>
    </row>
    <row r="11" spans="1:7" customFormat="1" hidden="1" x14ac:dyDescent="0.45">
      <c r="A11" s="5" t="s">
        <v>12633</v>
      </c>
      <c r="B11" s="5" t="s">
        <v>12633</v>
      </c>
      <c r="C11" s="5">
        <v>9</v>
      </c>
      <c r="D11" s="1" t="s">
        <v>9396</v>
      </c>
      <c r="E11" s="1" t="s">
        <v>9397</v>
      </c>
      <c r="F11" s="1" t="s">
        <v>12638</v>
      </c>
      <c r="G11" s="1" t="s">
        <v>12634</v>
      </c>
    </row>
    <row r="12" spans="1:7" customFormat="1" hidden="1" x14ac:dyDescent="0.45">
      <c r="A12" s="5" t="s">
        <v>12633</v>
      </c>
      <c r="B12" s="5" t="s">
        <v>12633</v>
      </c>
      <c r="C12" s="5">
        <v>10</v>
      </c>
      <c r="D12" s="1" t="s">
        <v>9396</v>
      </c>
      <c r="E12" s="1" t="s">
        <v>9397</v>
      </c>
      <c r="F12" s="1" t="s">
        <v>9381</v>
      </c>
      <c r="G12" s="1" t="s">
        <v>12634</v>
      </c>
    </row>
    <row r="13" spans="1:7" customFormat="1" hidden="1" x14ac:dyDescent="0.45">
      <c r="A13" s="5" t="s">
        <v>12633</v>
      </c>
      <c r="B13" s="5" t="s">
        <v>12633</v>
      </c>
      <c r="C13" s="5">
        <v>11</v>
      </c>
      <c r="D13" s="1" t="s">
        <v>9396</v>
      </c>
      <c r="E13" s="1" t="s">
        <v>9397</v>
      </c>
      <c r="F13" s="1" t="s">
        <v>9533</v>
      </c>
      <c r="G13" s="1" t="s">
        <v>12634</v>
      </c>
    </row>
    <row r="14" spans="1:7" customFormat="1" hidden="1" x14ac:dyDescent="0.45">
      <c r="A14" s="5" t="s">
        <v>12633</v>
      </c>
      <c r="B14" s="5" t="s">
        <v>12633</v>
      </c>
      <c r="C14" s="5">
        <v>12</v>
      </c>
      <c r="D14" s="1" t="s">
        <v>9396</v>
      </c>
      <c r="E14" s="1" t="s">
        <v>9397</v>
      </c>
      <c r="F14" s="1" t="s">
        <v>9546</v>
      </c>
      <c r="G14" s="1" t="s">
        <v>12634</v>
      </c>
    </row>
    <row r="15" spans="1:7" customFormat="1" hidden="1" x14ac:dyDescent="0.45">
      <c r="A15" s="5" t="s">
        <v>12633</v>
      </c>
      <c r="B15" s="5" t="s">
        <v>12633</v>
      </c>
      <c r="C15" s="5">
        <v>13</v>
      </c>
      <c r="D15" s="1" t="s">
        <v>9396</v>
      </c>
      <c r="E15" s="1" t="s">
        <v>9397</v>
      </c>
      <c r="F15" s="1" t="s">
        <v>12639</v>
      </c>
      <c r="G15" s="1" t="s">
        <v>12634</v>
      </c>
    </row>
    <row r="16" spans="1:7" customFormat="1" hidden="1" x14ac:dyDescent="0.45">
      <c r="A16" s="5" t="s">
        <v>12633</v>
      </c>
      <c r="B16" s="5" t="s">
        <v>12633</v>
      </c>
      <c r="C16" s="5">
        <v>14</v>
      </c>
      <c r="D16" s="1" t="s">
        <v>9396</v>
      </c>
      <c r="E16" s="1" t="s">
        <v>9397</v>
      </c>
      <c r="F16" s="1" t="s">
        <v>12640</v>
      </c>
      <c r="G16" s="1" t="s">
        <v>12634</v>
      </c>
    </row>
    <row r="17" spans="1:7" customFormat="1" hidden="1" x14ac:dyDescent="0.45">
      <c r="A17" s="5" t="s">
        <v>12633</v>
      </c>
      <c r="B17" s="5" t="s">
        <v>12633</v>
      </c>
      <c r="C17" s="5">
        <v>15</v>
      </c>
      <c r="D17" s="1" t="s">
        <v>9396</v>
      </c>
      <c r="E17" s="1" t="s">
        <v>9397</v>
      </c>
      <c r="F17" s="1" t="s">
        <v>12641</v>
      </c>
      <c r="G17" s="1" t="s">
        <v>12634</v>
      </c>
    </row>
    <row r="18" spans="1:7" customFormat="1" hidden="1" x14ac:dyDescent="0.45">
      <c r="A18" s="5" t="s">
        <v>12633</v>
      </c>
      <c r="B18" s="5" t="s">
        <v>12633</v>
      </c>
      <c r="C18" s="5">
        <v>51</v>
      </c>
      <c r="D18" s="1" t="s">
        <v>9396</v>
      </c>
      <c r="E18" s="1" t="s">
        <v>9397</v>
      </c>
      <c r="F18" s="1" t="s">
        <v>12642</v>
      </c>
      <c r="G18" s="1" t="s">
        <v>12643</v>
      </c>
    </row>
    <row r="19" spans="1:7" customFormat="1" hidden="1" x14ac:dyDescent="0.45">
      <c r="A19" s="5" t="s">
        <v>12633</v>
      </c>
      <c r="B19" s="5" t="s">
        <v>12633</v>
      </c>
      <c r="C19" s="5">
        <v>52</v>
      </c>
      <c r="D19" s="1" t="s">
        <v>9396</v>
      </c>
      <c r="E19" s="1" t="s">
        <v>9397</v>
      </c>
      <c r="F19" s="1" t="s">
        <v>12644</v>
      </c>
      <c r="G19" s="1" t="s">
        <v>12643</v>
      </c>
    </row>
    <row r="20" spans="1:7" customFormat="1" hidden="1" x14ac:dyDescent="0.45">
      <c r="A20" s="5" t="s">
        <v>12633</v>
      </c>
      <c r="B20" s="5" t="s">
        <v>12633</v>
      </c>
      <c r="C20" s="5">
        <v>53</v>
      </c>
      <c r="D20" s="1" t="s">
        <v>9396</v>
      </c>
      <c r="E20" s="1" t="s">
        <v>9397</v>
      </c>
      <c r="F20" s="1" t="s">
        <v>12645</v>
      </c>
      <c r="G20" s="1" t="s">
        <v>12643</v>
      </c>
    </row>
    <row r="21" spans="1:7" customFormat="1" hidden="1" x14ac:dyDescent="0.45">
      <c r="A21" s="5" t="s">
        <v>12633</v>
      </c>
      <c r="B21" s="5" t="s">
        <v>12633</v>
      </c>
      <c r="C21" s="5">
        <v>54</v>
      </c>
      <c r="D21" s="1" t="s">
        <v>9396</v>
      </c>
      <c r="E21" s="1" t="s">
        <v>9397</v>
      </c>
      <c r="F21" s="1" t="s">
        <v>12646</v>
      </c>
      <c r="G21" s="1" t="s">
        <v>12643</v>
      </c>
    </row>
    <row r="22" spans="1:7" customFormat="1" hidden="1" x14ac:dyDescent="0.45">
      <c r="A22" s="5" t="s">
        <v>12633</v>
      </c>
      <c r="B22" s="5" t="s">
        <v>12633</v>
      </c>
      <c r="C22" s="5">
        <v>55</v>
      </c>
      <c r="D22" s="1" t="s">
        <v>9396</v>
      </c>
      <c r="E22" s="1" t="s">
        <v>9397</v>
      </c>
      <c r="F22" s="1" t="s">
        <v>12647</v>
      </c>
      <c r="G22" s="1" t="s">
        <v>12643</v>
      </c>
    </row>
    <row r="23" spans="1:7" customFormat="1" hidden="1" x14ac:dyDescent="0.45">
      <c r="A23" s="5" t="s">
        <v>12633</v>
      </c>
      <c r="B23" s="5" t="s">
        <v>12633</v>
      </c>
      <c r="C23" s="5">
        <v>56</v>
      </c>
      <c r="D23" s="1" t="s">
        <v>9396</v>
      </c>
      <c r="E23" s="1" t="s">
        <v>9397</v>
      </c>
      <c r="F23" s="1" t="s">
        <v>12648</v>
      </c>
      <c r="G23" s="1" t="s">
        <v>12643</v>
      </c>
    </row>
    <row r="24" spans="1:7" customFormat="1" hidden="1" x14ac:dyDescent="0.45">
      <c r="A24" s="5" t="s">
        <v>12633</v>
      </c>
      <c r="B24" s="5" t="s">
        <v>12633</v>
      </c>
      <c r="C24" s="5">
        <v>57</v>
      </c>
      <c r="D24" s="1" t="s">
        <v>9396</v>
      </c>
      <c r="E24" s="1" t="s">
        <v>9397</v>
      </c>
      <c r="F24" s="1" t="s">
        <v>12649</v>
      </c>
      <c r="G24" s="1" t="s">
        <v>12643</v>
      </c>
    </row>
    <row r="25" spans="1:7" customFormat="1" hidden="1" x14ac:dyDescent="0.45">
      <c r="A25" s="5" t="s">
        <v>12633</v>
      </c>
      <c r="B25" s="5" t="s">
        <v>12633</v>
      </c>
      <c r="C25" s="5">
        <v>58</v>
      </c>
      <c r="D25" s="1" t="s">
        <v>9396</v>
      </c>
      <c r="E25" s="1" t="s">
        <v>9397</v>
      </c>
      <c r="F25" s="1" t="s">
        <v>12650</v>
      </c>
      <c r="G25" s="1" t="s">
        <v>12643</v>
      </c>
    </row>
    <row r="26" spans="1:7" customFormat="1" hidden="1" x14ac:dyDescent="0.45">
      <c r="A26" s="5" t="s">
        <v>12633</v>
      </c>
      <c r="B26" s="5" t="s">
        <v>12633</v>
      </c>
      <c r="C26" s="5">
        <v>59</v>
      </c>
      <c r="D26" s="1" t="s">
        <v>9396</v>
      </c>
      <c r="E26" s="1" t="s">
        <v>9397</v>
      </c>
      <c r="F26" s="1" t="s">
        <v>12651</v>
      </c>
      <c r="G26" s="1" t="s">
        <v>12643</v>
      </c>
    </row>
    <row r="27" spans="1:7" customFormat="1" hidden="1" x14ac:dyDescent="0.45">
      <c r="A27" s="5" t="s">
        <v>12633</v>
      </c>
      <c r="B27" s="5" t="s">
        <v>12633</v>
      </c>
      <c r="C27" s="5">
        <v>60</v>
      </c>
      <c r="D27" s="1" t="s">
        <v>9396</v>
      </c>
      <c r="E27" s="1" t="s">
        <v>9397</v>
      </c>
      <c r="F27" s="1" t="s">
        <v>9534</v>
      </c>
      <c r="G27" s="1" t="s">
        <v>12643</v>
      </c>
    </row>
    <row r="28" spans="1:7" customFormat="1" hidden="1" x14ac:dyDescent="0.45">
      <c r="A28" s="5" t="s">
        <v>12633</v>
      </c>
      <c r="B28" s="5" t="s">
        <v>12633</v>
      </c>
      <c r="C28" s="5">
        <v>61</v>
      </c>
      <c r="D28" s="1" t="s">
        <v>9396</v>
      </c>
      <c r="E28" s="1" t="s">
        <v>9397</v>
      </c>
      <c r="F28" s="1" t="s">
        <v>12652</v>
      </c>
      <c r="G28" s="1" t="s">
        <v>12643</v>
      </c>
    </row>
    <row r="29" spans="1:7" customFormat="1" hidden="1" x14ac:dyDescent="0.45">
      <c r="A29" s="5" t="s">
        <v>12633</v>
      </c>
      <c r="B29" s="5" t="s">
        <v>12633</v>
      </c>
      <c r="C29" s="5">
        <v>62</v>
      </c>
      <c r="D29" s="1" t="s">
        <v>9396</v>
      </c>
      <c r="E29" s="1" t="s">
        <v>9397</v>
      </c>
      <c r="F29" s="1" t="s">
        <v>12653</v>
      </c>
      <c r="G29" s="1" t="s">
        <v>12643</v>
      </c>
    </row>
    <row r="30" spans="1:7" customFormat="1" hidden="1" x14ac:dyDescent="0.45">
      <c r="A30" s="5" t="s">
        <v>12633</v>
      </c>
      <c r="B30" s="5" t="s">
        <v>12633</v>
      </c>
      <c r="C30" s="5">
        <v>63</v>
      </c>
      <c r="D30" s="1" t="s">
        <v>9396</v>
      </c>
      <c r="E30" s="1" t="s">
        <v>9397</v>
      </c>
      <c r="F30" s="1" t="s">
        <v>12654</v>
      </c>
      <c r="G30" s="1" t="s">
        <v>12643</v>
      </c>
    </row>
    <row r="31" spans="1:7" customFormat="1" hidden="1" x14ac:dyDescent="0.45">
      <c r="A31" s="5" t="s">
        <v>12633</v>
      </c>
      <c r="B31" s="5" t="s">
        <v>12633</v>
      </c>
      <c r="C31" s="5">
        <v>64</v>
      </c>
      <c r="D31" s="1" t="s">
        <v>9396</v>
      </c>
      <c r="E31" s="1" t="s">
        <v>9397</v>
      </c>
      <c r="F31" s="1" t="s">
        <v>9406</v>
      </c>
      <c r="G31" s="1" t="s">
        <v>12643</v>
      </c>
    </row>
    <row r="32" spans="1:7" customFormat="1" hidden="1" x14ac:dyDescent="0.45">
      <c r="A32" s="5" t="s">
        <v>12633</v>
      </c>
      <c r="B32" s="5" t="s">
        <v>12633</v>
      </c>
      <c r="C32" s="5">
        <v>65</v>
      </c>
      <c r="D32" s="1" t="s">
        <v>9396</v>
      </c>
      <c r="E32" s="1" t="s">
        <v>9397</v>
      </c>
      <c r="F32" s="1" t="s">
        <v>12655</v>
      </c>
      <c r="G32" s="1" t="s">
        <v>12643</v>
      </c>
    </row>
    <row r="33" spans="1:7" customFormat="1" hidden="1" x14ac:dyDescent="0.45">
      <c r="A33" s="5" t="s">
        <v>12633</v>
      </c>
      <c r="B33" s="5" t="s">
        <v>12633</v>
      </c>
      <c r="C33" s="5">
        <v>66</v>
      </c>
      <c r="D33" s="1" t="s">
        <v>9396</v>
      </c>
      <c r="E33" s="1" t="s">
        <v>9397</v>
      </c>
      <c r="F33" s="1" t="s">
        <v>12656</v>
      </c>
      <c r="G33" s="1" t="s">
        <v>12643</v>
      </c>
    </row>
    <row r="34" spans="1:7" customFormat="1" hidden="1" x14ac:dyDescent="0.45">
      <c r="A34" s="5" t="s">
        <v>12633</v>
      </c>
      <c r="B34" s="5" t="s">
        <v>12633</v>
      </c>
      <c r="C34" s="5">
        <v>67</v>
      </c>
      <c r="D34" s="1" t="s">
        <v>9396</v>
      </c>
      <c r="E34" s="1" t="s">
        <v>9397</v>
      </c>
      <c r="F34" s="1" t="s">
        <v>12657</v>
      </c>
      <c r="G34" s="1" t="s">
        <v>12643</v>
      </c>
    </row>
    <row r="35" spans="1:7" customFormat="1" hidden="1" x14ac:dyDescent="0.45">
      <c r="A35" s="5" t="s">
        <v>12633</v>
      </c>
      <c r="B35" s="5" t="s">
        <v>12633</v>
      </c>
      <c r="C35" s="5">
        <v>68</v>
      </c>
      <c r="D35" s="1" t="s">
        <v>9396</v>
      </c>
      <c r="E35" s="1" t="s">
        <v>9397</v>
      </c>
      <c r="F35" s="1" t="s">
        <v>9508</v>
      </c>
      <c r="G35" s="1" t="s">
        <v>12643</v>
      </c>
    </row>
    <row r="36" spans="1:7" customFormat="1" hidden="1" x14ac:dyDescent="0.45">
      <c r="A36" s="5" t="s">
        <v>12633</v>
      </c>
      <c r="B36" s="5" t="s">
        <v>12633</v>
      </c>
      <c r="C36" s="5">
        <v>69</v>
      </c>
      <c r="D36" s="1" t="s">
        <v>9396</v>
      </c>
      <c r="E36" s="1" t="s">
        <v>9397</v>
      </c>
      <c r="F36" s="1" t="s">
        <v>12658</v>
      </c>
      <c r="G36" s="1" t="s">
        <v>12643</v>
      </c>
    </row>
    <row r="37" spans="1:7" customFormat="1" hidden="1" x14ac:dyDescent="0.45">
      <c r="A37" s="5" t="s">
        <v>12633</v>
      </c>
      <c r="B37" s="5" t="s">
        <v>12633</v>
      </c>
      <c r="C37" s="5">
        <v>70</v>
      </c>
      <c r="D37" s="1" t="s">
        <v>9396</v>
      </c>
      <c r="E37" s="1" t="s">
        <v>9397</v>
      </c>
      <c r="F37" s="1" t="s">
        <v>12659</v>
      </c>
      <c r="G37" s="1" t="s">
        <v>12643</v>
      </c>
    </row>
    <row r="38" spans="1:7" customFormat="1" hidden="1" x14ac:dyDescent="0.45">
      <c r="A38" s="5" t="s">
        <v>12633</v>
      </c>
      <c r="B38" s="5" t="s">
        <v>12633</v>
      </c>
      <c r="C38" s="5">
        <v>71</v>
      </c>
      <c r="D38" s="1" t="s">
        <v>9396</v>
      </c>
      <c r="E38" s="1" t="s">
        <v>9397</v>
      </c>
      <c r="F38" s="1" t="s">
        <v>12660</v>
      </c>
      <c r="G38" s="1" t="s">
        <v>12643</v>
      </c>
    </row>
    <row r="39" spans="1:7" customFormat="1" hidden="1" x14ac:dyDescent="0.45">
      <c r="A39" s="5" t="s">
        <v>12633</v>
      </c>
      <c r="B39" s="5" t="s">
        <v>12661</v>
      </c>
      <c r="C39" s="5" t="s">
        <v>12662</v>
      </c>
      <c r="D39" s="1" t="s">
        <v>9396</v>
      </c>
      <c r="E39" s="1" t="s">
        <v>9570</v>
      </c>
      <c r="F39" s="1" t="s">
        <v>9570</v>
      </c>
      <c r="G39" s="1" t="s">
        <v>12634</v>
      </c>
    </row>
    <row r="40" spans="1:7" customFormat="1" hidden="1" x14ac:dyDescent="0.45">
      <c r="A40" s="5" t="s">
        <v>12633</v>
      </c>
      <c r="B40" s="5" t="s">
        <v>12661</v>
      </c>
      <c r="C40" s="5">
        <v>51</v>
      </c>
      <c r="D40" s="1" t="s">
        <v>9396</v>
      </c>
      <c r="E40" s="1" t="s">
        <v>9570</v>
      </c>
      <c r="F40" s="1" t="s">
        <v>12663</v>
      </c>
      <c r="G40" s="1" t="s">
        <v>12643</v>
      </c>
    </row>
    <row r="41" spans="1:7" customFormat="1" hidden="1" x14ac:dyDescent="0.45">
      <c r="A41" s="5" t="s">
        <v>12633</v>
      </c>
      <c r="B41" s="5" t="s">
        <v>12661</v>
      </c>
      <c r="C41" s="5">
        <v>52</v>
      </c>
      <c r="D41" s="1" t="s">
        <v>9396</v>
      </c>
      <c r="E41" s="1" t="s">
        <v>9570</v>
      </c>
      <c r="F41" s="1" t="s">
        <v>12664</v>
      </c>
      <c r="G41" s="1" t="s">
        <v>12643</v>
      </c>
    </row>
    <row r="42" spans="1:7" customFormat="1" hidden="1" x14ac:dyDescent="0.45">
      <c r="A42" s="5" t="s">
        <v>12633</v>
      </c>
      <c r="B42" s="5" t="s">
        <v>12665</v>
      </c>
      <c r="C42" s="5">
        <v>50</v>
      </c>
      <c r="D42" s="1" t="s">
        <v>9396</v>
      </c>
      <c r="E42" s="1" t="s">
        <v>9404</v>
      </c>
      <c r="F42" s="1" t="s">
        <v>9404</v>
      </c>
      <c r="G42" s="1" t="s">
        <v>12634</v>
      </c>
    </row>
    <row r="43" spans="1:7" customFormat="1" hidden="1" x14ac:dyDescent="0.45">
      <c r="A43" s="5" t="s">
        <v>12633</v>
      </c>
      <c r="B43" s="5" t="s">
        <v>12665</v>
      </c>
      <c r="C43" s="5">
        <v>52</v>
      </c>
      <c r="D43" s="1" t="s">
        <v>9396</v>
      </c>
      <c r="E43" s="1" t="s">
        <v>9404</v>
      </c>
      <c r="F43" s="1" t="s">
        <v>12666</v>
      </c>
      <c r="G43" s="1" t="s">
        <v>12643</v>
      </c>
    </row>
    <row r="44" spans="1:7" customFormat="1" hidden="1" x14ac:dyDescent="0.45">
      <c r="A44" s="5" t="s">
        <v>12633</v>
      </c>
      <c r="B44" s="5" t="s">
        <v>12665</v>
      </c>
      <c r="C44" s="5">
        <v>53</v>
      </c>
      <c r="D44" s="1" t="s">
        <v>9396</v>
      </c>
      <c r="E44" s="1" t="s">
        <v>9404</v>
      </c>
      <c r="F44" s="1" t="s">
        <v>12667</v>
      </c>
      <c r="G44" s="1" t="s">
        <v>12643</v>
      </c>
    </row>
    <row r="45" spans="1:7" customFormat="1" hidden="1" x14ac:dyDescent="0.45">
      <c r="A45" s="5" t="s">
        <v>12633</v>
      </c>
      <c r="B45" s="5" t="s">
        <v>12665</v>
      </c>
      <c r="C45" s="5">
        <v>54</v>
      </c>
      <c r="D45" s="1" t="s">
        <v>9396</v>
      </c>
      <c r="E45" s="1" t="s">
        <v>9404</v>
      </c>
      <c r="F45" s="1" t="s">
        <v>12668</v>
      </c>
      <c r="G45" s="1" t="s">
        <v>12643</v>
      </c>
    </row>
    <row r="46" spans="1:7" customFormat="1" hidden="1" x14ac:dyDescent="0.45">
      <c r="A46" s="5" t="s">
        <v>12633</v>
      </c>
      <c r="B46" s="5" t="s">
        <v>12665</v>
      </c>
      <c r="C46" s="5">
        <v>56</v>
      </c>
      <c r="D46" s="1" t="s">
        <v>9396</v>
      </c>
      <c r="E46" s="1" t="s">
        <v>9404</v>
      </c>
      <c r="F46" s="1" t="s">
        <v>12669</v>
      </c>
      <c r="G46" s="1" t="s">
        <v>12643</v>
      </c>
    </row>
    <row r="47" spans="1:7" customFormat="1" hidden="1" x14ac:dyDescent="0.45">
      <c r="A47" s="5" t="s">
        <v>12633</v>
      </c>
      <c r="B47" s="5" t="s">
        <v>12665</v>
      </c>
      <c r="C47" s="5">
        <v>57</v>
      </c>
      <c r="D47" s="1" t="s">
        <v>9396</v>
      </c>
      <c r="E47" s="1" t="s">
        <v>9404</v>
      </c>
      <c r="F47" s="1" t="s">
        <v>9330</v>
      </c>
      <c r="G47" s="1" t="s">
        <v>12643</v>
      </c>
    </row>
    <row r="48" spans="1:7" customFormat="1" hidden="1" x14ac:dyDescent="0.45">
      <c r="A48" s="5" t="s">
        <v>12633</v>
      </c>
      <c r="B48" s="5" t="s">
        <v>12665</v>
      </c>
      <c r="C48" s="5">
        <v>58</v>
      </c>
      <c r="D48" s="1" t="s">
        <v>9396</v>
      </c>
      <c r="E48" s="1" t="s">
        <v>9404</v>
      </c>
      <c r="F48" s="1" t="s">
        <v>9578</v>
      </c>
      <c r="G48" s="1" t="s">
        <v>12643</v>
      </c>
    </row>
    <row r="49" spans="1:7" customFormat="1" hidden="1" x14ac:dyDescent="0.45">
      <c r="A49" s="5" t="s">
        <v>12633</v>
      </c>
      <c r="B49" s="5" t="s">
        <v>12665</v>
      </c>
      <c r="C49" s="5">
        <v>59</v>
      </c>
      <c r="D49" s="1" t="s">
        <v>9396</v>
      </c>
      <c r="E49" s="1" t="s">
        <v>9404</v>
      </c>
      <c r="F49" s="1" t="s">
        <v>12670</v>
      </c>
      <c r="G49" s="1" t="s">
        <v>12643</v>
      </c>
    </row>
    <row r="50" spans="1:7" customFormat="1" hidden="1" x14ac:dyDescent="0.45">
      <c r="A50" s="5" t="s">
        <v>12633</v>
      </c>
      <c r="B50" s="5" t="s">
        <v>12665</v>
      </c>
      <c r="C50" s="5" t="s">
        <v>12671</v>
      </c>
      <c r="D50" s="1" t="s">
        <v>9396</v>
      </c>
      <c r="E50" s="1" t="s">
        <v>9404</v>
      </c>
      <c r="F50" s="1" t="s">
        <v>12672</v>
      </c>
      <c r="G50" s="1" t="s">
        <v>12643</v>
      </c>
    </row>
    <row r="51" spans="1:7" customFormat="1" hidden="1" x14ac:dyDescent="0.45">
      <c r="A51" s="5" t="s">
        <v>12633</v>
      </c>
      <c r="B51" s="5" t="s">
        <v>12673</v>
      </c>
      <c r="C51" s="5">
        <v>50</v>
      </c>
      <c r="D51" s="1" t="s">
        <v>9396</v>
      </c>
      <c r="E51" s="1" t="s">
        <v>12674</v>
      </c>
      <c r="F51" s="1" t="s">
        <v>12674</v>
      </c>
      <c r="G51" s="1" t="s">
        <v>12634</v>
      </c>
    </row>
    <row r="52" spans="1:7" customFormat="1" hidden="1" x14ac:dyDescent="0.45">
      <c r="A52" s="5" t="s">
        <v>12633</v>
      </c>
      <c r="B52" s="5" t="s">
        <v>12673</v>
      </c>
      <c r="C52" s="5">
        <v>51</v>
      </c>
      <c r="D52" s="1" t="s">
        <v>9396</v>
      </c>
      <c r="E52" s="1" t="s">
        <v>12674</v>
      </c>
      <c r="F52" s="1" t="s">
        <v>12675</v>
      </c>
      <c r="G52" s="1" t="s">
        <v>12643</v>
      </c>
    </row>
    <row r="53" spans="1:7" customFormat="1" hidden="1" x14ac:dyDescent="0.45">
      <c r="A53" s="5" t="s">
        <v>12633</v>
      </c>
      <c r="B53" s="5" t="s">
        <v>12673</v>
      </c>
      <c r="C53" s="5">
        <v>52</v>
      </c>
      <c r="D53" s="1" t="s">
        <v>9396</v>
      </c>
      <c r="E53" s="1" t="s">
        <v>12674</v>
      </c>
      <c r="F53" s="1" t="s">
        <v>9529</v>
      </c>
      <c r="G53" s="1" t="s">
        <v>12643</v>
      </c>
    </row>
    <row r="54" spans="1:7" customFormat="1" hidden="1" x14ac:dyDescent="0.45">
      <c r="A54" s="5" t="s">
        <v>12633</v>
      </c>
      <c r="B54" s="5" t="s">
        <v>12673</v>
      </c>
      <c r="C54" s="5">
        <v>53</v>
      </c>
      <c r="D54" s="1" t="s">
        <v>9396</v>
      </c>
      <c r="E54" s="1" t="s">
        <v>12674</v>
      </c>
      <c r="F54" s="1" t="s">
        <v>12676</v>
      </c>
      <c r="G54" s="1" t="s">
        <v>12643</v>
      </c>
    </row>
    <row r="55" spans="1:7" customFormat="1" hidden="1" x14ac:dyDescent="0.45">
      <c r="A55" s="5" t="s">
        <v>12633</v>
      </c>
      <c r="B55" s="5" t="s">
        <v>12677</v>
      </c>
      <c r="C55" s="5">
        <v>50</v>
      </c>
      <c r="D55" s="1" t="s">
        <v>9396</v>
      </c>
      <c r="E55" s="1" t="s">
        <v>12678</v>
      </c>
      <c r="F55" s="1" t="s">
        <v>12678</v>
      </c>
      <c r="G55" s="1" t="s">
        <v>12634</v>
      </c>
    </row>
    <row r="56" spans="1:7" customFormat="1" hidden="1" x14ac:dyDescent="0.45">
      <c r="A56" s="5" t="s">
        <v>12633</v>
      </c>
      <c r="B56" s="5" t="s">
        <v>12677</v>
      </c>
      <c r="C56" s="5">
        <v>52</v>
      </c>
      <c r="D56" s="1" t="s">
        <v>9396</v>
      </c>
      <c r="E56" s="1" t="s">
        <v>12678</v>
      </c>
      <c r="F56" s="1" t="s">
        <v>12679</v>
      </c>
      <c r="G56" s="1" t="s">
        <v>12643</v>
      </c>
    </row>
    <row r="57" spans="1:7" customFormat="1" hidden="1" x14ac:dyDescent="0.45">
      <c r="A57" s="5" t="s">
        <v>12633</v>
      </c>
      <c r="B57" s="5" t="s">
        <v>12677</v>
      </c>
      <c r="C57" s="5">
        <v>53</v>
      </c>
      <c r="D57" s="1" t="s">
        <v>9396</v>
      </c>
      <c r="E57" s="1" t="s">
        <v>12678</v>
      </c>
      <c r="F57" s="1" t="s">
        <v>12680</v>
      </c>
      <c r="G57" s="1" t="s">
        <v>12643</v>
      </c>
    </row>
    <row r="58" spans="1:7" customFormat="1" hidden="1" x14ac:dyDescent="0.45">
      <c r="A58" s="5" t="s">
        <v>12633</v>
      </c>
      <c r="B58" s="5" t="s">
        <v>12677</v>
      </c>
      <c r="C58" s="5">
        <v>54</v>
      </c>
      <c r="D58" s="1" t="s">
        <v>9396</v>
      </c>
      <c r="E58" s="1" t="s">
        <v>12678</v>
      </c>
      <c r="F58" s="1" t="s">
        <v>12681</v>
      </c>
      <c r="G58" s="1" t="s">
        <v>12643</v>
      </c>
    </row>
    <row r="59" spans="1:7" customFormat="1" hidden="1" x14ac:dyDescent="0.45">
      <c r="A59" s="5" t="s">
        <v>12633</v>
      </c>
      <c r="B59" s="5" t="s">
        <v>12677</v>
      </c>
      <c r="C59" s="5">
        <v>56</v>
      </c>
      <c r="D59" s="1" t="s">
        <v>9396</v>
      </c>
      <c r="E59" s="1" t="s">
        <v>12678</v>
      </c>
      <c r="F59" s="1" t="s">
        <v>12682</v>
      </c>
      <c r="G59" s="1" t="s">
        <v>12643</v>
      </c>
    </row>
    <row r="60" spans="1:7" customFormat="1" hidden="1" x14ac:dyDescent="0.45">
      <c r="A60" s="5" t="s">
        <v>12633</v>
      </c>
      <c r="B60" s="5" t="s">
        <v>12677</v>
      </c>
      <c r="C60" s="5">
        <v>59</v>
      </c>
      <c r="D60" s="1" t="s">
        <v>9396</v>
      </c>
      <c r="E60" s="1" t="s">
        <v>12678</v>
      </c>
      <c r="F60" s="1" t="s">
        <v>12683</v>
      </c>
      <c r="G60" s="1" t="s">
        <v>12643</v>
      </c>
    </row>
    <row r="61" spans="1:7" customFormat="1" hidden="1" x14ac:dyDescent="0.45">
      <c r="A61" s="5" t="s">
        <v>12633</v>
      </c>
      <c r="B61" s="5" t="s">
        <v>12677</v>
      </c>
      <c r="C61" s="5">
        <v>61</v>
      </c>
      <c r="D61" s="1" t="s">
        <v>9396</v>
      </c>
      <c r="E61" s="1" t="s">
        <v>12678</v>
      </c>
      <c r="F61" s="1" t="s">
        <v>12684</v>
      </c>
      <c r="G61" s="1" t="s">
        <v>12643</v>
      </c>
    </row>
    <row r="62" spans="1:7" customFormat="1" hidden="1" x14ac:dyDescent="0.45">
      <c r="A62" s="5" t="s">
        <v>12633</v>
      </c>
      <c r="B62" s="5" t="s">
        <v>12677</v>
      </c>
      <c r="C62" s="5">
        <v>62</v>
      </c>
      <c r="D62" s="1" t="s">
        <v>9396</v>
      </c>
      <c r="E62" s="1" t="s">
        <v>12678</v>
      </c>
      <c r="F62" s="1" t="s">
        <v>12685</v>
      </c>
      <c r="G62" s="1" t="s">
        <v>12643</v>
      </c>
    </row>
    <row r="63" spans="1:7" customFormat="1" hidden="1" x14ac:dyDescent="0.45">
      <c r="A63" s="5" t="s">
        <v>12633</v>
      </c>
      <c r="B63" s="5" t="s">
        <v>12686</v>
      </c>
      <c r="C63" s="5">
        <v>50</v>
      </c>
      <c r="D63" s="1" t="s">
        <v>9396</v>
      </c>
      <c r="E63" s="1" t="s">
        <v>12687</v>
      </c>
      <c r="F63" s="1" t="s">
        <v>12687</v>
      </c>
      <c r="G63" s="1" t="s">
        <v>12634</v>
      </c>
    </row>
    <row r="64" spans="1:7" customFormat="1" hidden="1" x14ac:dyDescent="0.45">
      <c r="A64" s="5" t="s">
        <v>12633</v>
      </c>
      <c r="B64" s="5" t="s">
        <v>12686</v>
      </c>
      <c r="C64" s="5">
        <v>52</v>
      </c>
      <c r="D64" s="1" t="s">
        <v>9396</v>
      </c>
      <c r="E64" s="1" t="s">
        <v>12687</v>
      </c>
      <c r="F64" s="1" t="s">
        <v>12688</v>
      </c>
      <c r="G64" s="1" t="s">
        <v>12643</v>
      </c>
    </row>
    <row r="65" spans="1:7" customFormat="1" hidden="1" x14ac:dyDescent="0.45">
      <c r="A65" s="5" t="s">
        <v>12633</v>
      </c>
      <c r="B65" s="5" t="s">
        <v>12689</v>
      </c>
      <c r="C65" s="5">
        <v>50</v>
      </c>
      <c r="D65" s="1" t="s">
        <v>9396</v>
      </c>
      <c r="E65" s="1" t="s">
        <v>12690</v>
      </c>
      <c r="F65" s="1" t="s">
        <v>12690</v>
      </c>
      <c r="G65" s="1" t="s">
        <v>12634</v>
      </c>
    </row>
    <row r="66" spans="1:7" customFormat="1" hidden="1" x14ac:dyDescent="0.45">
      <c r="A66" s="5" t="s">
        <v>12633</v>
      </c>
      <c r="B66" s="5" t="s">
        <v>12689</v>
      </c>
      <c r="C66" s="5">
        <v>51</v>
      </c>
      <c r="D66" s="1" t="s">
        <v>9396</v>
      </c>
      <c r="E66" s="1" t="s">
        <v>12690</v>
      </c>
      <c r="F66" s="1" t="s">
        <v>12691</v>
      </c>
      <c r="G66" s="1" t="s">
        <v>12643</v>
      </c>
    </row>
    <row r="67" spans="1:7" customFormat="1" hidden="1" x14ac:dyDescent="0.45">
      <c r="A67" s="5" t="s">
        <v>12633</v>
      </c>
      <c r="B67" s="5" t="s">
        <v>12692</v>
      </c>
      <c r="C67" s="5">
        <v>50</v>
      </c>
      <c r="D67" s="1" t="s">
        <v>9396</v>
      </c>
      <c r="E67" s="1" t="s">
        <v>12693</v>
      </c>
      <c r="F67" s="1" t="s">
        <v>12693</v>
      </c>
      <c r="G67" s="1" t="s">
        <v>12634</v>
      </c>
    </row>
    <row r="68" spans="1:7" customFormat="1" hidden="1" x14ac:dyDescent="0.45">
      <c r="A68" s="5" t="s">
        <v>12633</v>
      </c>
      <c r="B68" s="5" t="s">
        <v>12692</v>
      </c>
      <c r="C68" s="5">
        <v>51</v>
      </c>
      <c r="D68" s="1" t="s">
        <v>9396</v>
      </c>
      <c r="E68" s="1" t="s">
        <v>12693</v>
      </c>
      <c r="F68" s="1" t="s">
        <v>12694</v>
      </c>
      <c r="G68" s="1" t="s">
        <v>12643</v>
      </c>
    </row>
    <row r="69" spans="1:7" customFormat="1" hidden="1" x14ac:dyDescent="0.45">
      <c r="A69" s="5" t="s">
        <v>12633</v>
      </c>
      <c r="B69" s="5" t="s">
        <v>12692</v>
      </c>
      <c r="C69" s="5">
        <v>52</v>
      </c>
      <c r="D69" s="1" t="s">
        <v>9396</v>
      </c>
      <c r="E69" s="1" t="s">
        <v>12693</v>
      </c>
      <c r="F69" s="1" t="s">
        <v>12695</v>
      </c>
      <c r="G69" s="1" t="s">
        <v>12643</v>
      </c>
    </row>
    <row r="70" spans="1:7" customFormat="1" hidden="1" x14ac:dyDescent="0.45">
      <c r="A70" s="5" t="s">
        <v>12633</v>
      </c>
      <c r="B70" s="5" t="s">
        <v>12692</v>
      </c>
      <c r="C70" s="5">
        <v>53</v>
      </c>
      <c r="D70" s="1" t="s">
        <v>9396</v>
      </c>
      <c r="E70" s="1" t="s">
        <v>12693</v>
      </c>
      <c r="F70" s="1" t="s">
        <v>12696</v>
      </c>
      <c r="G70" s="1" t="s">
        <v>12643</v>
      </c>
    </row>
    <row r="71" spans="1:7" customFormat="1" hidden="1" x14ac:dyDescent="0.45">
      <c r="A71" s="5" t="s">
        <v>12633</v>
      </c>
      <c r="B71" s="5" t="s">
        <v>12692</v>
      </c>
      <c r="C71" s="5">
        <v>54</v>
      </c>
      <c r="D71" s="1" t="s">
        <v>9396</v>
      </c>
      <c r="E71" s="1" t="s">
        <v>12693</v>
      </c>
      <c r="F71" s="1" t="s">
        <v>12697</v>
      </c>
      <c r="G71" s="1" t="s">
        <v>12643</v>
      </c>
    </row>
    <row r="72" spans="1:7" customFormat="1" hidden="1" x14ac:dyDescent="0.45">
      <c r="A72" s="5" t="s">
        <v>12633</v>
      </c>
      <c r="B72" s="5" t="s">
        <v>12698</v>
      </c>
      <c r="C72" s="5">
        <v>50</v>
      </c>
      <c r="D72" s="1" t="s">
        <v>9396</v>
      </c>
      <c r="E72" s="1" t="s">
        <v>12699</v>
      </c>
      <c r="F72" s="1" t="s">
        <v>12699</v>
      </c>
      <c r="G72" s="1" t="s">
        <v>12634</v>
      </c>
    </row>
    <row r="73" spans="1:7" customFormat="1" hidden="1" x14ac:dyDescent="0.45">
      <c r="A73" s="5" t="s">
        <v>12633</v>
      </c>
      <c r="B73" s="5" t="s">
        <v>12698</v>
      </c>
      <c r="C73" s="5">
        <v>51</v>
      </c>
      <c r="D73" s="1" t="s">
        <v>9396</v>
      </c>
      <c r="E73" s="1" t="s">
        <v>12699</v>
      </c>
      <c r="F73" s="1" t="s">
        <v>12700</v>
      </c>
      <c r="G73" s="1" t="s">
        <v>12643</v>
      </c>
    </row>
    <row r="74" spans="1:7" customFormat="1" hidden="1" x14ac:dyDescent="0.45">
      <c r="A74" s="5" t="s">
        <v>12633</v>
      </c>
      <c r="B74" s="5" t="s">
        <v>12698</v>
      </c>
      <c r="C74" s="5">
        <v>52</v>
      </c>
      <c r="D74" s="1" t="s">
        <v>9396</v>
      </c>
      <c r="E74" s="1" t="s">
        <v>12699</v>
      </c>
      <c r="F74" s="1" t="s">
        <v>12701</v>
      </c>
      <c r="G74" s="1" t="s">
        <v>12643</v>
      </c>
    </row>
    <row r="75" spans="1:7" customFormat="1" hidden="1" x14ac:dyDescent="0.45">
      <c r="A75" s="5" t="s">
        <v>12633</v>
      </c>
      <c r="B75" s="5" t="s">
        <v>12698</v>
      </c>
      <c r="C75" s="5">
        <v>53</v>
      </c>
      <c r="D75" s="1" t="s">
        <v>9396</v>
      </c>
      <c r="E75" s="1" t="s">
        <v>12699</v>
      </c>
      <c r="F75" s="1" t="s">
        <v>12702</v>
      </c>
      <c r="G75" s="1" t="s">
        <v>12643</v>
      </c>
    </row>
    <row r="76" spans="1:7" customFormat="1" hidden="1" x14ac:dyDescent="0.45">
      <c r="A76" s="5" t="s">
        <v>12633</v>
      </c>
      <c r="B76" s="5" t="s">
        <v>12698</v>
      </c>
      <c r="C76" s="5">
        <v>54</v>
      </c>
      <c r="D76" s="1" t="s">
        <v>9396</v>
      </c>
      <c r="E76" s="1" t="s">
        <v>12699</v>
      </c>
      <c r="F76" s="1" t="s">
        <v>12703</v>
      </c>
      <c r="G76" s="1" t="s">
        <v>12643</v>
      </c>
    </row>
    <row r="77" spans="1:7" customFormat="1" hidden="1" x14ac:dyDescent="0.45">
      <c r="A77" s="5" t="s">
        <v>12633</v>
      </c>
      <c r="B77" s="5" t="s">
        <v>12698</v>
      </c>
      <c r="C77" s="5">
        <v>55</v>
      </c>
      <c r="D77" s="1" t="s">
        <v>9396</v>
      </c>
      <c r="E77" s="1" t="s">
        <v>12699</v>
      </c>
      <c r="F77" s="1" t="s">
        <v>12704</v>
      </c>
      <c r="G77" s="1" t="s">
        <v>12643</v>
      </c>
    </row>
    <row r="78" spans="1:7" customFormat="1" hidden="1" x14ac:dyDescent="0.45">
      <c r="A78" s="5" t="s">
        <v>12633</v>
      </c>
      <c r="B78" s="5" t="s">
        <v>12698</v>
      </c>
      <c r="C78" s="5">
        <v>56</v>
      </c>
      <c r="D78" s="1" t="s">
        <v>9396</v>
      </c>
      <c r="E78" s="1" t="s">
        <v>12699</v>
      </c>
      <c r="F78" s="1" t="s">
        <v>12705</v>
      </c>
      <c r="G78" s="1" t="s">
        <v>12643</v>
      </c>
    </row>
    <row r="79" spans="1:7" customFormat="1" hidden="1" x14ac:dyDescent="0.45">
      <c r="A79" s="5" t="s">
        <v>12633</v>
      </c>
      <c r="B79" s="5" t="s">
        <v>12706</v>
      </c>
      <c r="C79" s="5">
        <v>50</v>
      </c>
      <c r="D79" s="1" t="s">
        <v>9396</v>
      </c>
      <c r="E79" s="1" t="s">
        <v>12707</v>
      </c>
      <c r="F79" s="1" t="s">
        <v>12708</v>
      </c>
      <c r="G79" s="1" t="s">
        <v>12634</v>
      </c>
    </row>
    <row r="80" spans="1:7" customFormat="1" hidden="1" x14ac:dyDescent="0.45">
      <c r="A80" s="5" t="s">
        <v>12633</v>
      </c>
      <c r="B80" s="5" t="s">
        <v>12706</v>
      </c>
      <c r="C80" s="5">
        <v>51</v>
      </c>
      <c r="D80" s="1" t="s">
        <v>9396</v>
      </c>
      <c r="E80" s="1" t="s">
        <v>12707</v>
      </c>
      <c r="F80" s="1" t="s">
        <v>12709</v>
      </c>
      <c r="G80" s="1" t="s">
        <v>12643</v>
      </c>
    </row>
    <row r="81" spans="1:7" customFormat="1" hidden="1" x14ac:dyDescent="0.45">
      <c r="A81" s="5" t="s">
        <v>12633</v>
      </c>
      <c r="B81" s="5" t="s">
        <v>12710</v>
      </c>
      <c r="C81" s="5">
        <v>50</v>
      </c>
      <c r="D81" s="1" t="s">
        <v>9396</v>
      </c>
      <c r="E81" s="1" t="s">
        <v>12711</v>
      </c>
      <c r="F81" s="1" t="s">
        <v>12711</v>
      </c>
      <c r="G81" s="1" t="s">
        <v>12634</v>
      </c>
    </row>
    <row r="82" spans="1:7" customFormat="1" hidden="1" x14ac:dyDescent="0.45">
      <c r="A82" s="5" t="s">
        <v>12633</v>
      </c>
      <c r="B82" s="5" t="s">
        <v>12710</v>
      </c>
      <c r="C82" s="5">
        <v>51</v>
      </c>
      <c r="D82" s="1" t="s">
        <v>9396</v>
      </c>
      <c r="E82" s="1" t="s">
        <v>12711</v>
      </c>
      <c r="F82" s="1" t="s">
        <v>12712</v>
      </c>
      <c r="G82" s="1" t="s">
        <v>12643</v>
      </c>
    </row>
    <row r="83" spans="1:7" customFormat="1" hidden="1" x14ac:dyDescent="0.45">
      <c r="A83" s="5" t="s">
        <v>12633</v>
      </c>
      <c r="B83" s="5" t="s">
        <v>12710</v>
      </c>
      <c r="C83" s="5">
        <v>52</v>
      </c>
      <c r="D83" s="1" t="s">
        <v>9396</v>
      </c>
      <c r="E83" s="1" t="s">
        <v>12711</v>
      </c>
      <c r="F83" s="1" t="s">
        <v>12713</v>
      </c>
      <c r="G83" s="1" t="s">
        <v>12643</v>
      </c>
    </row>
    <row r="84" spans="1:7" customFormat="1" hidden="1" x14ac:dyDescent="0.45">
      <c r="A84" s="5" t="s">
        <v>12633</v>
      </c>
      <c r="B84" s="5" t="s">
        <v>12710</v>
      </c>
      <c r="C84" s="5">
        <v>53</v>
      </c>
      <c r="D84" s="1" t="s">
        <v>9396</v>
      </c>
      <c r="E84" s="1" t="s">
        <v>12711</v>
      </c>
      <c r="F84" s="1" t="s">
        <v>12714</v>
      </c>
      <c r="G84" s="1" t="s">
        <v>12643</v>
      </c>
    </row>
    <row r="85" spans="1:7" customFormat="1" hidden="1" x14ac:dyDescent="0.45">
      <c r="A85" s="5" t="s">
        <v>12633</v>
      </c>
      <c r="B85" s="5" t="s">
        <v>12710</v>
      </c>
      <c r="C85" s="5">
        <v>54</v>
      </c>
      <c r="D85" s="1" t="s">
        <v>9396</v>
      </c>
      <c r="E85" s="1" t="s">
        <v>12711</v>
      </c>
      <c r="F85" s="1" t="s">
        <v>12715</v>
      </c>
      <c r="G85" s="1" t="s">
        <v>12643</v>
      </c>
    </row>
    <row r="86" spans="1:7" customFormat="1" hidden="1" x14ac:dyDescent="0.45">
      <c r="A86" s="5" t="s">
        <v>12633</v>
      </c>
      <c r="B86" s="5" t="s">
        <v>12716</v>
      </c>
      <c r="C86" s="5">
        <v>50</v>
      </c>
      <c r="D86" s="1" t="s">
        <v>9396</v>
      </c>
      <c r="E86" s="1" t="s">
        <v>12717</v>
      </c>
      <c r="F86" s="1" t="s">
        <v>12717</v>
      </c>
      <c r="G86" s="1" t="s">
        <v>12634</v>
      </c>
    </row>
    <row r="87" spans="1:7" customFormat="1" hidden="1" x14ac:dyDescent="0.45">
      <c r="A87" s="5" t="s">
        <v>12633</v>
      </c>
      <c r="B87" s="5" t="s">
        <v>12716</v>
      </c>
      <c r="C87" s="5">
        <v>53</v>
      </c>
      <c r="D87" s="1" t="s">
        <v>9396</v>
      </c>
      <c r="E87" s="1" t="s">
        <v>12717</v>
      </c>
      <c r="F87" s="1" t="s">
        <v>12718</v>
      </c>
      <c r="G87" s="1" t="s">
        <v>12643</v>
      </c>
    </row>
    <row r="88" spans="1:7" customFormat="1" hidden="1" x14ac:dyDescent="0.45">
      <c r="A88" s="5" t="s">
        <v>12633</v>
      </c>
      <c r="B88" s="5" t="s">
        <v>12719</v>
      </c>
      <c r="C88" s="5">
        <v>50</v>
      </c>
      <c r="D88" s="1" t="s">
        <v>9396</v>
      </c>
      <c r="E88" s="1" t="s">
        <v>12720</v>
      </c>
      <c r="F88" s="1" t="s">
        <v>12720</v>
      </c>
      <c r="G88" s="1" t="s">
        <v>12634</v>
      </c>
    </row>
    <row r="89" spans="1:7" customFormat="1" hidden="1" x14ac:dyDescent="0.45">
      <c r="A89" s="5" t="s">
        <v>12633</v>
      </c>
      <c r="B89" s="5" t="s">
        <v>12719</v>
      </c>
      <c r="C89" s="5">
        <v>51</v>
      </c>
      <c r="D89" s="1" t="s">
        <v>9396</v>
      </c>
      <c r="E89" s="1" t="s">
        <v>12720</v>
      </c>
      <c r="F89" s="1" t="s">
        <v>9443</v>
      </c>
      <c r="G89" s="1" t="s">
        <v>12643</v>
      </c>
    </row>
    <row r="90" spans="1:7" customFormat="1" hidden="1" x14ac:dyDescent="0.45">
      <c r="A90" s="5" t="s">
        <v>12633</v>
      </c>
      <c r="B90" s="5" t="s">
        <v>12719</v>
      </c>
      <c r="C90" s="5">
        <v>52</v>
      </c>
      <c r="D90" s="1" t="s">
        <v>9396</v>
      </c>
      <c r="E90" s="1" t="s">
        <v>12720</v>
      </c>
      <c r="F90" s="1" t="s">
        <v>12721</v>
      </c>
      <c r="G90" s="1" t="s">
        <v>12643</v>
      </c>
    </row>
    <row r="91" spans="1:7" customFormat="1" hidden="1" x14ac:dyDescent="0.45">
      <c r="A91" s="5" t="s">
        <v>12633</v>
      </c>
      <c r="B91" s="5" t="s">
        <v>12722</v>
      </c>
      <c r="C91" s="5">
        <v>50</v>
      </c>
      <c r="D91" s="1" t="s">
        <v>9396</v>
      </c>
      <c r="E91" s="1" t="s">
        <v>12723</v>
      </c>
      <c r="F91" s="1" t="s">
        <v>12723</v>
      </c>
      <c r="G91" s="1" t="s">
        <v>12634</v>
      </c>
    </row>
    <row r="92" spans="1:7" customFormat="1" hidden="1" x14ac:dyDescent="0.45">
      <c r="A92" s="5" t="s">
        <v>12633</v>
      </c>
      <c r="B92" s="5" t="s">
        <v>12724</v>
      </c>
      <c r="C92" s="5">
        <v>50</v>
      </c>
      <c r="D92" s="1" t="s">
        <v>9396</v>
      </c>
      <c r="E92" s="1" t="s">
        <v>12725</v>
      </c>
      <c r="F92" s="1" t="s">
        <v>12725</v>
      </c>
      <c r="G92" s="1" t="s">
        <v>12634</v>
      </c>
    </row>
    <row r="93" spans="1:7" customFormat="1" hidden="1" x14ac:dyDescent="0.45">
      <c r="A93" s="5" t="s">
        <v>12661</v>
      </c>
      <c r="B93" s="5" t="s">
        <v>12633</v>
      </c>
      <c r="C93" s="5">
        <v>50</v>
      </c>
      <c r="D93" s="1" t="s">
        <v>9305</v>
      </c>
      <c r="E93" s="1" t="s">
        <v>12726</v>
      </c>
      <c r="F93" s="1" t="s">
        <v>9306</v>
      </c>
      <c r="G93" s="1" t="s">
        <v>12634</v>
      </c>
    </row>
    <row r="94" spans="1:7" customFormat="1" hidden="1" x14ac:dyDescent="0.45">
      <c r="A94" s="5" t="s">
        <v>12661</v>
      </c>
      <c r="B94" s="5" t="s">
        <v>12633</v>
      </c>
      <c r="C94" s="5" t="s">
        <v>12633</v>
      </c>
      <c r="D94" s="1" t="s">
        <v>9305</v>
      </c>
      <c r="E94" s="1" t="s">
        <v>12726</v>
      </c>
      <c r="F94" s="1" t="s">
        <v>9438</v>
      </c>
      <c r="G94" s="1" t="s">
        <v>12634</v>
      </c>
    </row>
    <row r="95" spans="1:7" customFormat="1" hidden="1" x14ac:dyDescent="0.45">
      <c r="A95" s="5" t="s">
        <v>12661</v>
      </c>
      <c r="B95" s="5" t="s">
        <v>12633</v>
      </c>
      <c r="C95" s="5" t="s">
        <v>12661</v>
      </c>
      <c r="D95" s="1" t="s">
        <v>9305</v>
      </c>
      <c r="E95" s="1" t="s">
        <v>12726</v>
      </c>
      <c r="F95" s="1" t="s">
        <v>9403</v>
      </c>
      <c r="G95" s="1" t="s">
        <v>12634</v>
      </c>
    </row>
    <row r="96" spans="1:7" customFormat="1" hidden="1" x14ac:dyDescent="0.45">
      <c r="A96" s="5" t="s">
        <v>12661</v>
      </c>
      <c r="B96" s="5" t="s">
        <v>12633</v>
      </c>
      <c r="C96" s="5" t="s">
        <v>12665</v>
      </c>
      <c r="D96" s="1" t="s">
        <v>9305</v>
      </c>
      <c r="E96" s="1" t="s">
        <v>12726</v>
      </c>
      <c r="F96" s="1" t="s">
        <v>12727</v>
      </c>
      <c r="G96" s="1" t="s">
        <v>12634</v>
      </c>
    </row>
    <row r="97" spans="1:7" customFormat="1" hidden="1" x14ac:dyDescent="0.45">
      <c r="A97" s="5" t="s">
        <v>12661</v>
      </c>
      <c r="B97" s="5" t="s">
        <v>12633</v>
      </c>
      <c r="C97" s="5">
        <v>51</v>
      </c>
      <c r="D97" s="1" t="s">
        <v>9305</v>
      </c>
      <c r="E97" s="1" t="s">
        <v>12726</v>
      </c>
      <c r="F97" s="1" t="s">
        <v>9502</v>
      </c>
      <c r="G97" s="1" t="s">
        <v>12643</v>
      </c>
    </row>
    <row r="98" spans="1:7" customFormat="1" hidden="1" x14ac:dyDescent="0.45">
      <c r="A98" s="5" t="s">
        <v>12661</v>
      </c>
      <c r="B98" s="5" t="s">
        <v>12633</v>
      </c>
      <c r="C98" s="5">
        <v>53</v>
      </c>
      <c r="D98" s="1" t="s">
        <v>9305</v>
      </c>
      <c r="E98" s="1" t="s">
        <v>12726</v>
      </c>
      <c r="F98" s="1" t="s">
        <v>9362</v>
      </c>
      <c r="G98" s="1" t="s">
        <v>12643</v>
      </c>
    </row>
    <row r="99" spans="1:7" customFormat="1" hidden="1" x14ac:dyDescent="0.45">
      <c r="A99" s="5" t="s">
        <v>12661</v>
      </c>
      <c r="B99" s="5" t="s">
        <v>12633</v>
      </c>
      <c r="C99" s="5">
        <v>55</v>
      </c>
      <c r="D99" s="1" t="s">
        <v>9305</v>
      </c>
      <c r="E99" s="1" t="s">
        <v>12726</v>
      </c>
      <c r="F99" s="1" t="s">
        <v>12728</v>
      </c>
      <c r="G99" s="1" t="s">
        <v>12643</v>
      </c>
    </row>
    <row r="100" spans="1:7" customFormat="1" hidden="1" x14ac:dyDescent="0.45">
      <c r="A100" s="5" t="s">
        <v>12661</v>
      </c>
      <c r="B100" s="5" t="s">
        <v>12633</v>
      </c>
      <c r="C100" s="5">
        <v>56</v>
      </c>
      <c r="D100" s="1" t="s">
        <v>9305</v>
      </c>
      <c r="E100" s="1" t="s">
        <v>12726</v>
      </c>
      <c r="F100" s="1" t="s">
        <v>15258</v>
      </c>
      <c r="G100" s="1" t="s">
        <v>12643</v>
      </c>
    </row>
    <row r="101" spans="1:7" customFormat="1" hidden="1" x14ac:dyDescent="0.45">
      <c r="A101" s="5" t="s">
        <v>12661</v>
      </c>
      <c r="B101" s="5" t="s">
        <v>12633</v>
      </c>
      <c r="C101" s="5">
        <v>57</v>
      </c>
      <c r="D101" s="1" t="s">
        <v>9305</v>
      </c>
      <c r="E101" s="1" t="s">
        <v>12726</v>
      </c>
      <c r="F101" s="1" t="s">
        <v>9384</v>
      </c>
      <c r="G101" s="1" t="s">
        <v>12643</v>
      </c>
    </row>
    <row r="102" spans="1:7" customFormat="1" hidden="1" x14ac:dyDescent="0.45">
      <c r="A102" s="5" t="s">
        <v>12661</v>
      </c>
      <c r="B102" s="5" t="s">
        <v>12633</v>
      </c>
      <c r="C102" s="5">
        <v>58</v>
      </c>
      <c r="D102" s="1" t="s">
        <v>9305</v>
      </c>
      <c r="E102" s="1" t="s">
        <v>12726</v>
      </c>
      <c r="F102" s="1" t="s">
        <v>9535</v>
      </c>
      <c r="G102" s="1" t="s">
        <v>12643</v>
      </c>
    </row>
    <row r="103" spans="1:7" customFormat="1" hidden="1" x14ac:dyDescent="0.45">
      <c r="A103" s="5" t="s">
        <v>12661</v>
      </c>
      <c r="B103" s="5" t="s">
        <v>12633</v>
      </c>
      <c r="C103" s="5">
        <v>59</v>
      </c>
      <c r="D103" s="1" t="s">
        <v>9305</v>
      </c>
      <c r="E103" s="1" t="s">
        <v>12726</v>
      </c>
      <c r="F103" s="1" t="s">
        <v>9507</v>
      </c>
      <c r="G103" s="1" t="s">
        <v>12643</v>
      </c>
    </row>
    <row r="104" spans="1:7" customFormat="1" hidden="1" x14ac:dyDescent="0.45">
      <c r="A104" s="5" t="s">
        <v>12661</v>
      </c>
      <c r="B104" s="5" t="s">
        <v>12633</v>
      </c>
      <c r="C104" s="5">
        <v>60</v>
      </c>
      <c r="D104" s="1" t="s">
        <v>9305</v>
      </c>
      <c r="E104" s="1" t="s">
        <v>12726</v>
      </c>
      <c r="F104" s="1" t="s">
        <v>12729</v>
      </c>
      <c r="G104" s="1" t="s">
        <v>12643</v>
      </c>
    </row>
    <row r="105" spans="1:7" customFormat="1" hidden="1" x14ac:dyDescent="0.45">
      <c r="A105" s="5" t="s">
        <v>12661</v>
      </c>
      <c r="B105" s="5" t="s">
        <v>12661</v>
      </c>
      <c r="C105" s="5">
        <v>50</v>
      </c>
      <c r="D105" s="1" t="s">
        <v>9305</v>
      </c>
      <c r="E105" s="1" t="s">
        <v>12730</v>
      </c>
      <c r="F105" s="1" t="s">
        <v>9474</v>
      </c>
      <c r="G105" s="1" t="s">
        <v>12634</v>
      </c>
    </row>
    <row r="106" spans="1:7" customFormat="1" hidden="1" x14ac:dyDescent="0.45">
      <c r="A106" s="5" t="s">
        <v>12661</v>
      </c>
      <c r="B106" s="5" t="s">
        <v>12661</v>
      </c>
      <c r="C106" s="5">
        <v>51</v>
      </c>
      <c r="D106" s="1" t="s">
        <v>9305</v>
      </c>
      <c r="E106" s="1" t="s">
        <v>12730</v>
      </c>
      <c r="F106" s="1" t="s">
        <v>12731</v>
      </c>
      <c r="G106" s="1" t="s">
        <v>12643</v>
      </c>
    </row>
    <row r="107" spans="1:7" customFormat="1" hidden="1" x14ac:dyDescent="0.45">
      <c r="A107" s="5" t="s">
        <v>12661</v>
      </c>
      <c r="B107" s="5" t="s">
        <v>12665</v>
      </c>
      <c r="C107" s="5">
        <v>50</v>
      </c>
      <c r="D107" s="1" t="s">
        <v>9305</v>
      </c>
      <c r="E107" s="1" t="s">
        <v>12732</v>
      </c>
      <c r="F107" s="1" t="s">
        <v>12733</v>
      </c>
      <c r="G107" s="1" t="s">
        <v>12634</v>
      </c>
    </row>
    <row r="108" spans="1:7" customFormat="1" hidden="1" x14ac:dyDescent="0.45">
      <c r="A108" s="5" t="s">
        <v>12661</v>
      </c>
      <c r="B108" s="5" t="s">
        <v>12665</v>
      </c>
      <c r="C108" s="5">
        <v>51</v>
      </c>
      <c r="D108" s="1" t="s">
        <v>9305</v>
      </c>
      <c r="E108" s="1" t="s">
        <v>12732</v>
      </c>
      <c r="F108" s="1" t="s">
        <v>12734</v>
      </c>
      <c r="G108" s="1" t="s">
        <v>12643</v>
      </c>
    </row>
    <row r="109" spans="1:7" customFormat="1" hidden="1" x14ac:dyDescent="0.45">
      <c r="A109" s="5" t="s">
        <v>12661</v>
      </c>
      <c r="B109" s="5" t="s">
        <v>12665</v>
      </c>
      <c r="C109" s="5">
        <v>53</v>
      </c>
      <c r="D109" s="1" t="s">
        <v>9305</v>
      </c>
      <c r="E109" s="1" t="s">
        <v>12732</v>
      </c>
      <c r="F109" s="1" t="s">
        <v>12735</v>
      </c>
      <c r="G109" s="1" t="s">
        <v>12643</v>
      </c>
    </row>
    <row r="110" spans="1:7" customFormat="1" hidden="1" x14ac:dyDescent="0.45">
      <c r="A110" s="5" t="s">
        <v>12661</v>
      </c>
      <c r="B110" s="5" t="s">
        <v>12665</v>
      </c>
      <c r="C110" s="5">
        <v>54</v>
      </c>
      <c r="D110" s="1" t="s">
        <v>9305</v>
      </c>
      <c r="E110" s="1" t="s">
        <v>12732</v>
      </c>
      <c r="F110" s="1" t="s">
        <v>9533</v>
      </c>
      <c r="G110" s="1" t="s">
        <v>12643</v>
      </c>
    </row>
    <row r="111" spans="1:7" customFormat="1" hidden="1" x14ac:dyDescent="0.45">
      <c r="A111" s="5" t="s">
        <v>12661</v>
      </c>
      <c r="B111" s="5" t="s">
        <v>12665</v>
      </c>
      <c r="C111" s="5">
        <v>55</v>
      </c>
      <c r="D111" s="1" t="s">
        <v>9305</v>
      </c>
      <c r="E111" s="1" t="s">
        <v>12732</v>
      </c>
      <c r="F111" s="1" t="s">
        <v>12736</v>
      </c>
      <c r="G111" s="1" t="s">
        <v>12643</v>
      </c>
    </row>
    <row r="112" spans="1:7" customFormat="1" hidden="1" x14ac:dyDescent="0.45">
      <c r="A112" s="5" t="s">
        <v>12661</v>
      </c>
      <c r="B112" s="5" t="s">
        <v>12673</v>
      </c>
      <c r="C112" s="5">
        <v>50</v>
      </c>
      <c r="D112" s="1" t="s">
        <v>9305</v>
      </c>
      <c r="E112" s="1" t="s">
        <v>12737</v>
      </c>
      <c r="F112" s="1" t="s">
        <v>12737</v>
      </c>
      <c r="G112" s="1" t="s">
        <v>12634</v>
      </c>
    </row>
    <row r="113" spans="1:7" customFormat="1" hidden="1" x14ac:dyDescent="0.45">
      <c r="A113" s="5" t="s">
        <v>12661</v>
      </c>
      <c r="B113" s="5" t="s">
        <v>12677</v>
      </c>
      <c r="C113" s="5">
        <v>50</v>
      </c>
      <c r="D113" s="1" t="s">
        <v>9305</v>
      </c>
      <c r="E113" s="1" t="s">
        <v>9450</v>
      </c>
      <c r="F113" s="1" t="s">
        <v>9450</v>
      </c>
      <c r="G113" s="1" t="s">
        <v>12634</v>
      </c>
    </row>
    <row r="114" spans="1:7" customFormat="1" hidden="1" x14ac:dyDescent="0.45">
      <c r="A114" s="5" t="s">
        <v>12661</v>
      </c>
      <c r="B114" s="5" t="s">
        <v>12677</v>
      </c>
      <c r="C114" s="5">
        <v>51</v>
      </c>
      <c r="D114" s="1" t="s">
        <v>9305</v>
      </c>
      <c r="E114" s="1" t="s">
        <v>9450</v>
      </c>
      <c r="F114" s="1" t="s">
        <v>12738</v>
      </c>
      <c r="G114" s="1" t="s">
        <v>12643</v>
      </c>
    </row>
    <row r="115" spans="1:7" customFormat="1" hidden="1" x14ac:dyDescent="0.45">
      <c r="A115" s="5" t="s">
        <v>12661</v>
      </c>
      <c r="B115" s="5" t="s">
        <v>12677</v>
      </c>
      <c r="C115" s="5">
        <v>52</v>
      </c>
      <c r="D115" s="1" t="s">
        <v>9305</v>
      </c>
      <c r="E115" s="1" t="s">
        <v>9450</v>
      </c>
      <c r="F115" s="1" t="s">
        <v>9541</v>
      </c>
      <c r="G115" s="1" t="s">
        <v>12643</v>
      </c>
    </row>
    <row r="116" spans="1:7" customFormat="1" hidden="1" x14ac:dyDescent="0.45">
      <c r="A116" s="5" t="s">
        <v>12661</v>
      </c>
      <c r="B116" s="5" t="s">
        <v>12677</v>
      </c>
      <c r="C116" s="5">
        <v>53</v>
      </c>
      <c r="D116" s="1" t="s">
        <v>9305</v>
      </c>
      <c r="E116" s="1" t="s">
        <v>9450</v>
      </c>
      <c r="F116" s="1" t="s">
        <v>12739</v>
      </c>
      <c r="G116" s="1" t="s">
        <v>12643</v>
      </c>
    </row>
    <row r="117" spans="1:7" customFormat="1" hidden="1" x14ac:dyDescent="0.45">
      <c r="A117" s="5" t="s">
        <v>12661</v>
      </c>
      <c r="B117" s="5" t="s">
        <v>12677</v>
      </c>
      <c r="C117" s="5">
        <v>54</v>
      </c>
      <c r="D117" s="1" t="s">
        <v>9305</v>
      </c>
      <c r="E117" s="1" t="s">
        <v>9450</v>
      </c>
      <c r="F117" s="1" t="s">
        <v>9512</v>
      </c>
      <c r="G117" s="1" t="s">
        <v>12643</v>
      </c>
    </row>
    <row r="118" spans="1:7" customFormat="1" hidden="1" x14ac:dyDescent="0.45">
      <c r="A118" s="5" t="s">
        <v>12661</v>
      </c>
      <c r="B118" s="5" t="s">
        <v>12677</v>
      </c>
      <c r="C118" s="5">
        <v>55</v>
      </c>
      <c r="D118" s="1" t="s">
        <v>9305</v>
      </c>
      <c r="E118" s="1" t="s">
        <v>9450</v>
      </c>
      <c r="F118" s="1" t="s">
        <v>12740</v>
      </c>
      <c r="G118" s="1" t="s">
        <v>12643</v>
      </c>
    </row>
    <row r="119" spans="1:7" customFormat="1" hidden="1" x14ac:dyDescent="0.45">
      <c r="A119" s="5" t="s">
        <v>12661</v>
      </c>
      <c r="B119" s="5" t="s">
        <v>12677</v>
      </c>
      <c r="C119" s="5">
        <v>56</v>
      </c>
      <c r="D119" s="1" t="s">
        <v>9305</v>
      </c>
      <c r="E119" s="1" t="s">
        <v>9450</v>
      </c>
      <c r="F119" s="1" t="s">
        <v>12718</v>
      </c>
      <c r="G119" s="1" t="s">
        <v>12643</v>
      </c>
    </row>
    <row r="120" spans="1:7" customFormat="1" hidden="1" x14ac:dyDescent="0.45">
      <c r="A120" s="5" t="s">
        <v>12661</v>
      </c>
      <c r="B120" s="5" t="s">
        <v>12686</v>
      </c>
      <c r="C120" s="5">
        <v>50</v>
      </c>
      <c r="D120" s="1" t="s">
        <v>9305</v>
      </c>
      <c r="E120" s="1" t="s">
        <v>15260</v>
      </c>
      <c r="F120" s="1" t="s">
        <v>9355</v>
      </c>
      <c r="G120" s="1" t="s">
        <v>12634</v>
      </c>
    </row>
    <row r="121" spans="1:7" customFormat="1" hidden="1" x14ac:dyDescent="0.45">
      <c r="A121" s="5" t="s">
        <v>12661</v>
      </c>
      <c r="B121" s="5" t="s">
        <v>12689</v>
      </c>
      <c r="C121" s="5">
        <v>50</v>
      </c>
      <c r="D121" s="1" t="s">
        <v>9305</v>
      </c>
      <c r="E121" s="1" t="s">
        <v>12741</v>
      </c>
      <c r="F121" s="1" t="s">
        <v>12741</v>
      </c>
      <c r="G121" s="1" t="s">
        <v>12634</v>
      </c>
    </row>
    <row r="122" spans="1:7" customFormat="1" hidden="1" x14ac:dyDescent="0.45">
      <c r="A122" s="5" t="s">
        <v>12665</v>
      </c>
      <c r="B122" s="5" t="s">
        <v>12633</v>
      </c>
      <c r="C122" s="5">
        <v>50</v>
      </c>
      <c r="D122" s="1" t="s">
        <v>12742</v>
      </c>
      <c r="E122" s="1" t="s">
        <v>12743</v>
      </c>
      <c r="F122" s="1" t="s">
        <v>12743</v>
      </c>
      <c r="G122" s="1" t="s">
        <v>12634</v>
      </c>
    </row>
    <row r="123" spans="1:7" customFormat="1" hidden="1" x14ac:dyDescent="0.45">
      <c r="A123" s="5" t="s">
        <v>12665</v>
      </c>
      <c r="B123" s="5" t="s">
        <v>12633</v>
      </c>
      <c r="C123" s="5" t="s">
        <v>12633</v>
      </c>
      <c r="D123" s="1" t="s">
        <v>12742</v>
      </c>
      <c r="E123" s="1" t="s">
        <v>12743</v>
      </c>
      <c r="F123" s="1" t="s">
        <v>12744</v>
      </c>
      <c r="G123" s="1" t="s">
        <v>12634</v>
      </c>
    </row>
    <row r="124" spans="1:7" customFormat="1" hidden="1" x14ac:dyDescent="0.45">
      <c r="A124" s="5" t="s">
        <v>12665</v>
      </c>
      <c r="B124" s="5" t="s">
        <v>12633</v>
      </c>
      <c r="C124" s="5" t="s">
        <v>12661</v>
      </c>
      <c r="D124" s="1" t="s">
        <v>12742</v>
      </c>
      <c r="E124" s="1" t="s">
        <v>12743</v>
      </c>
      <c r="F124" s="1" t="s">
        <v>12743</v>
      </c>
      <c r="G124" s="1" t="s">
        <v>12634</v>
      </c>
    </row>
    <row r="125" spans="1:7" customFormat="1" hidden="1" x14ac:dyDescent="0.45">
      <c r="A125" s="5" t="s">
        <v>12665</v>
      </c>
      <c r="B125" s="5" t="s">
        <v>12633</v>
      </c>
      <c r="C125" s="5" t="s">
        <v>12665</v>
      </c>
      <c r="D125" s="1" t="s">
        <v>12742</v>
      </c>
      <c r="E125" s="1" t="s">
        <v>12743</v>
      </c>
      <c r="F125" s="1" t="s">
        <v>12745</v>
      </c>
      <c r="G125" s="1" t="s">
        <v>12634</v>
      </c>
    </row>
    <row r="126" spans="1:7" customFormat="1" hidden="1" x14ac:dyDescent="0.45">
      <c r="A126" s="5" t="s">
        <v>12665</v>
      </c>
      <c r="B126" s="5" t="s">
        <v>12633</v>
      </c>
      <c r="C126" s="5" t="s">
        <v>12673</v>
      </c>
      <c r="D126" s="1" t="s">
        <v>12742</v>
      </c>
      <c r="E126" s="1" t="s">
        <v>12743</v>
      </c>
      <c r="F126" s="1" t="s">
        <v>9554</v>
      </c>
      <c r="G126" s="1" t="s">
        <v>12634</v>
      </c>
    </row>
    <row r="127" spans="1:7" customFormat="1" hidden="1" x14ac:dyDescent="0.45">
      <c r="A127" s="5" t="s">
        <v>12665</v>
      </c>
      <c r="B127" s="5" t="s">
        <v>12633</v>
      </c>
      <c r="C127" s="5">
        <v>51</v>
      </c>
      <c r="D127" s="1" t="s">
        <v>12742</v>
      </c>
      <c r="E127" s="1" t="s">
        <v>12743</v>
      </c>
      <c r="F127" s="1" t="s">
        <v>12746</v>
      </c>
      <c r="G127" s="1" t="s">
        <v>12643</v>
      </c>
    </row>
    <row r="128" spans="1:7" customFormat="1" hidden="1" x14ac:dyDescent="0.45">
      <c r="A128" s="5" t="s">
        <v>12665</v>
      </c>
      <c r="B128" s="5" t="s">
        <v>12633</v>
      </c>
      <c r="C128" s="5">
        <v>53</v>
      </c>
      <c r="D128" s="1" t="s">
        <v>12742</v>
      </c>
      <c r="E128" s="1" t="s">
        <v>12743</v>
      </c>
      <c r="F128" s="1" t="s">
        <v>12747</v>
      </c>
      <c r="G128" s="1" t="s">
        <v>12643</v>
      </c>
    </row>
    <row r="129" spans="1:7" customFormat="1" hidden="1" x14ac:dyDescent="0.45">
      <c r="A129" s="5" t="s">
        <v>12665</v>
      </c>
      <c r="B129" s="5" t="s">
        <v>12633</v>
      </c>
      <c r="C129" s="5">
        <v>54</v>
      </c>
      <c r="D129" s="1" t="s">
        <v>12742</v>
      </c>
      <c r="E129" s="1" t="s">
        <v>12743</v>
      </c>
      <c r="F129" s="1" t="s">
        <v>12748</v>
      </c>
      <c r="G129" s="1" t="s">
        <v>12643</v>
      </c>
    </row>
    <row r="130" spans="1:7" customFormat="1" hidden="1" x14ac:dyDescent="0.45">
      <c r="A130" s="5" t="s">
        <v>12665</v>
      </c>
      <c r="B130" s="5" t="s">
        <v>12633</v>
      </c>
      <c r="C130" s="5">
        <v>55</v>
      </c>
      <c r="D130" s="1" t="s">
        <v>12742</v>
      </c>
      <c r="E130" s="1" t="s">
        <v>12743</v>
      </c>
      <c r="F130" s="1" t="s">
        <v>12749</v>
      </c>
      <c r="G130" s="1" t="s">
        <v>12643</v>
      </c>
    </row>
    <row r="131" spans="1:7" customFormat="1" hidden="1" x14ac:dyDescent="0.45">
      <c r="A131" s="5" t="s">
        <v>12665</v>
      </c>
      <c r="B131" s="5" t="s">
        <v>12633</v>
      </c>
      <c r="C131" s="5">
        <v>56</v>
      </c>
      <c r="D131" s="1" t="s">
        <v>12742</v>
      </c>
      <c r="E131" s="1" t="s">
        <v>12743</v>
      </c>
      <c r="F131" s="1" t="s">
        <v>12750</v>
      </c>
      <c r="G131" s="1" t="s">
        <v>12643</v>
      </c>
    </row>
    <row r="132" spans="1:7" customFormat="1" hidden="1" x14ac:dyDescent="0.45">
      <c r="A132" s="5" t="s">
        <v>12665</v>
      </c>
      <c r="B132" s="5" t="s">
        <v>12633</v>
      </c>
      <c r="C132" s="5">
        <v>57</v>
      </c>
      <c r="D132" s="1" t="s">
        <v>12742</v>
      </c>
      <c r="E132" s="1" t="s">
        <v>12743</v>
      </c>
      <c r="F132" s="1" t="s">
        <v>12751</v>
      </c>
      <c r="G132" s="1" t="s">
        <v>12643</v>
      </c>
    </row>
    <row r="133" spans="1:7" customFormat="1" hidden="1" x14ac:dyDescent="0.45">
      <c r="A133" s="5" t="s">
        <v>12665</v>
      </c>
      <c r="B133" s="5" t="s">
        <v>12633</v>
      </c>
      <c r="C133" s="5">
        <v>58</v>
      </c>
      <c r="D133" s="1" t="s">
        <v>12742</v>
      </c>
      <c r="E133" s="1" t="s">
        <v>12743</v>
      </c>
      <c r="F133" s="1" t="s">
        <v>9450</v>
      </c>
      <c r="G133" s="1" t="s">
        <v>12643</v>
      </c>
    </row>
    <row r="134" spans="1:7" customFormat="1" hidden="1" x14ac:dyDescent="0.45">
      <c r="A134" s="5" t="s">
        <v>12665</v>
      </c>
      <c r="B134" s="5" t="s">
        <v>12633</v>
      </c>
      <c r="C134" s="5">
        <v>60</v>
      </c>
      <c r="D134" s="1" t="s">
        <v>12742</v>
      </c>
      <c r="E134" s="1" t="s">
        <v>12743</v>
      </c>
      <c r="F134" s="1" t="s">
        <v>12752</v>
      </c>
      <c r="G134" s="1" t="s">
        <v>12643</v>
      </c>
    </row>
    <row r="135" spans="1:7" customFormat="1" hidden="1" x14ac:dyDescent="0.45">
      <c r="A135" s="5" t="s">
        <v>12665</v>
      </c>
      <c r="B135" s="5" t="s">
        <v>12661</v>
      </c>
      <c r="C135" s="5">
        <v>50</v>
      </c>
      <c r="D135" s="1" t="s">
        <v>12742</v>
      </c>
      <c r="E135" s="1" t="s">
        <v>12753</v>
      </c>
      <c r="F135" s="1" t="s">
        <v>12753</v>
      </c>
      <c r="G135" s="1" t="s">
        <v>12634</v>
      </c>
    </row>
    <row r="136" spans="1:7" customFormat="1" hidden="1" x14ac:dyDescent="0.45">
      <c r="A136" s="5" t="s">
        <v>12665</v>
      </c>
      <c r="B136" s="5" t="s">
        <v>12661</v>
      </c>
      <c r="C136" s="5">
        <v>51</v>
      </c>
      <c r="D136" s="1" t="s">
        <v>12742</v>
      </c>
      <c r="E136" s="1" t="s">
        <v>12753</v>
      </c>
      <c r="F136" s="1" t="s">
        <v>12754</v>
      </c>
      <c r="G136" s="1" t="s">
        <v>12643</v>
      </c>
    </row>
    <row r="137" spans="1:7" customFormat="1" hidden="1" x14ac:dyDescent="0.45">
      <c r="A137" s="5" t="s">
        <v>12665</v>
      </c>
      <c r="B137" s="5" t="s">
        <v>12661</v>
      </c>
      <c r="C137" s="5">
        <v>52</v>
      </c>
      <c r="D137" s="1" t="s">
        <v>12742</v>
      </c>
      <c r="E137" s="1" t="s">
        <v>12753</v>
      </c>
      <c r="F137" s="1" t="s">
        <v>12755</v>
      </c>
      <c r="G137" s="1" t="s">
        <v>12643</v>
      </c>
    </row>
    <row r="138" spans="1:7" customFormat="1" hidden="1" x14ac:dyDescent="0.45">
      <c r="A138" s="5" t="s">
        <v>12665</v>
      </c>
      <c r="B138" s="5" t="s">
        <v>12661</v>
      </c>
      <c r="C138" s="5">
        <v>53</v>
      </c>
      <c r="D138" s="1" t="s">
        <v>12742</v>
      </c>
      <c r="E138" s="1" t="s">
        <v>12753</v>
      </c>
      <c r="F138" s="1" t="s">
        <v>12756</v>
      </c>
      <c r="G138" s="1" t="s">
        <v>12643</v>
      </c>
    </row>
    <row r="139" spans="1:7" customFormat="1" hidden="1" x14ac:dyDescent="0.45">
      <c r="A139" s="5" t="s">
        <v>12665</v>
      </c>
      <c r="B139" s="5" t="s">
        <v>12661</v>
      </c>
      <c r="C139" s="5">
        <v>54</v>
      </c>
      <c r="D139" s="1" t="s">
        <v>12742</v>
      </c>
      <c r="E139" s="1" t="s">
        <v>12753</v>
      </c>
      <c r="F139" s="1" t="s">
        <v>12757</v>
      </c>
      <c r="G139" s="1" t="s">
        <v>12643</v>
      </c>
    </row>
    <row r="140" spans="1:7" customFormat="1" hidden="1" x14ac:dyDescent="0.45">
      <c r="A140" s="5" t="s">
        <v>12665</v>
      </c>
      <c r="B140" s="5" t="s">
        <v>12665</v>
      </c>
      <c r="C140" s="5">
        <v>50</v>
      </c>
      <c r="D140" s="1" t="s">
        <v>12742</v>
      </c>
      <c r="E140" s="1" t="s">
        <v>9522</v>
      </c>
      <c r="F140" s="1" t="s">
        <v>9522</v>
      </c>
      <c r="G140" s="1" t="s">
        <v>12634</v>
      </c>
    </row>
    <row r="141" spans="1:7" customFormat="1" hidden="1" x14ac:dyDescent="0.45">
      <c r="A141" s="5" t="s">
        <v>12665</v>
      </c>
      <c r="B141" s="5" t="s">
        <v>12665</v>
      </c>
      <c r="C141" s="5">
        <v>51</v>
      </c>
      <c r="D141" s="1" t="s">
        <v>12742</v>
      </c>
      <c r="E141" s="1" t="s">
        <v>9522</v>
      </c>
      <c r="F141" s="1" t="s">
        <v>12758</v>
      </c>
      <c r="G141" s="1" t="s">
        <v>12643</v>
      </c>
    </row>
    <row r="142" spans="1:7" customFormat="1" hidden="1" x14ac:dyDescent="0.45">
      <c r="A142" s="5" t="s">
        <v>12665</v>
      </c>
      <c r="B142" s="5" t="s">
        <v>12665</v>
      </c>
      <c r="C142" s="5">
        <v>52</v>
      </c>
      <c r="D142" s="1" t="s">
        <v>12742</v>
      </c>
      <c r="E142" s="1" t="s">
        <v>9522</v>
      </c>
      <c r="F142" s="1" t="s">
        <v>12759</v>
      </c>
      <c r="G142" s="1" t="s">
        <v>12643</v>
      </c>
    </row>
    <row r="143" spans="1:7" customFormat="1" hidden="1" x14ac:dyDescent="0.45">
      <c r="A143" s="5" t="s">
        <v>12665</v>
      </c>
      <c r="B143" s="5" t="s">
        <v>12665</v>
      </c>
      <c r="C143" s="5">
        <v>53</v>
      </c>
      <c r="D143" s="1" t="s">
        <v>12742</v>
      </c>
      <c r="E143" s="1" t="s">
        <v>9522</v>
      </c>
      <c r="F143" s="1" t="s">
        <v>9585</v>
      </c>
      <c r="G143" s="1" t="s">
        <v>12643</v>
      </c>
    </row>
    <row r="144" spans="1:7" customFormat="1" hidden="1" x14ac:dyDescent="0.45">
      <c r="A144" s="5" t="s">
        <v>12665</v>
      </c>
      <c r="B144" s="5" t="s">
        <v>12665</v>
      </c>
      <c r="C144" s="5">
        <v>54</v>
      </c>
      <c r="D144" s="1" t="s">
        <v>12742</v>
      </c>
      <c r="E144" s="1" t="s">
        <v>9522</v>
      </c>
      <c r="F144" s="1" t="s">
        <v>9523</v>
      </c>
      <c r="G144" s="1" t="s">
        <v>12643</v>
      </c>
    </row>
    <row r="145" spans="1:7" customFormat="1" hidden="1" x14ac:dyDescent="0.45">
      <c r="A145" s="5" t="s">
        <v>12665</v>
      </c>
      <c r="B145" s="5" t="s">
        <v>12665</v>
      </c>
      <c r="C145" s="5">
        <v>55</v>
      </c>
      <c r="D145" s="1" t="s">
        <v>12742</v>
      </c>
      <c r="E145" s="1" t="s">
        <v>9522</v>
      </c>
      <c r="F145" s="1" t="s">
        <v>12760</v>
      </c>
      <c r="G145" s="1" t="s">
        <v>12643</v>
      </c>
    </row>
    <row r="146" spans="1:7" customFormat="1" hidden="1" x14ac:dyDescent="0.45">
      <c r="A146" s="5" t="s">
        <v>12665</v>
      </c>
      <c r="B146" s="5" t="s">
        <v>12665</v>
      </c>
      <c r="C146" s="5">
        <v>56</v>
      </c>
      <c r="D146" s="1" t="s">
        <v>12742</v>
      </c>
      <c r="E146" s="1" t="s">
        <v>9522</v>
      </c>
      <c r="F146" s="1" t="s">
        <v>12761</v>
      </c>
      <c r="G146" s="1" t="s">
        <v>12643</v>
      </c>
    </row>
    <row r="147" spans="1:7" customFormat="1" hidden="1" x14ac:dyDescent="0.45">
      <c r="A147" s="5" t="s">
        <v>12665</v>
      </c>
      <c r="B147" s="5" t="s">
        <v>12665</v>
      </c>
      <c r="C147" s="5">
        <v>57</v>
      </c>
      <c r="D147" s="1" t="s">
        <v>12742</v>
      </c>
      <c r="E147" s="1" t="s">
        <v>9522</v>
      </c>
      <c r="F147" s="1" t="s">
        <v>12762</v>
      </c>
      <c r="G147" s="1" t="s">
        <v>12643</v>
      </c>
    </row>
    <row r="148" spans="1:7" customFormat="1" hidden="1" x14ac:dyDescent="0.45">
      <c r="A148" s="5" t="s">
        <v>12665</v>
      </c>
      <c r="B148" s="5" t="s">
        <v>12665</v>
      </c>
      <c r="C148" s="5">
        <v>58</v>
      </c>
      <c r="D148" s="1" t="s">
        <v>12742</v>
      </c>
      <c r="E148" s="1" t="s">
        <v>9522</v>
      </c>
      <c r="F148" s="1" t="s">
        <v>9391</v>
      </c>
      <c r="G148" s="1" t="s">
        <v>12643</v>
      </c>
    </row>
    <row r="149" spans="1:7" customFormat="1" hidden="1" x14ac:dyDescent="0.45">
      <c r="A149" s="5" t="s">
        <v>12665</v>
      </c>
      <c r="B149" s="5" t="s">
        <v>12665</v>
      </c>
      <c r="C149" s="5">
        <v>61</v>
      </c>
      <c r="D149" s="1" t="s">
        <v>12742</v>
      </c>
      <c r="E149" s="1" t="s">
        <v>9522</v>
      </c>
      <c r="F149" s="1" t="s">
        <v>12763</v>
      </c>
      <c r="G149" s="1" t="s">
        <v>12643</v>
      </c>
    </row>
    <row r="150" spans="1:7" customFormat="1" hidden="1" x14ac:dyDescent="0.45">
      <c r="A150" s="5" t="s">
        <v>12665</v>
      </c>
      <c r="B150" s="5" t="s">
        <v>12665</v>
      </c>
      <c r="C150" s="5">
        <v>62</v>
      </c>
      <c r="D150" s="1" t="s">
        <v>12742</v>
      </c>
      <c r="E150" s="1" t="s">
        <v>9522</v>
      </c>
      <c r="F150" s="1" t="s">
        <v>12764</v>
      </c>
      <c r="G150" s="1" t="s">
        <v>12643</v>
      </c>
    </row>
    <row r="151" spans="1:7" customFormat="1" hidden="1" x14ac:dyDescent="0.45">
      <c r="A151" s="5" t="s">
        <v>12665</v>
      </c>
      <c r="B151" s="5" t="s">
        <v>12665</v>
      </c>
      <c r="C151" s="5">
        <v>63</v>
      </c>
      <c r="D151" s="1" t="s">
        <v>12742</v>
      </c>
      <c r="E151" s="1" t="s">
        <v>9522</v>
      </c>
      <c r="F151" s="1" t="s">
        <v>12765</v>
      </c>
      <c r="G151" s="1" t="s">
        <v>12643</v>
      </c>
    </row>
    <row r="152" spans="1:7" customFormat="1" hidden="1" x14ac:dyDescent="0.45">
      <c r="A152" s="5" t="s">
        <v>12665</v>
      </c>
      <c r="B152" s="5" t="s">
        <v>12673</v>
      </c>
      <c r="C152" s="5">
        <v>50</v>
      </c>
      <c r="D152" s="1" t="s">
        <v>12742</v>
      </c>
      <c r="E152" s="1" t="s">
        <v>12766</v>
      </c>
      <c r="F152" s="1" t="s">
        <v>12766</v>
      </c>
      <c r="G152" s="1" t="s">
        <v>12634</v>
      </c>
    </row>
    <row r="153" spans="1:7" customFormat="1" hidden="1" x14ac:dyDescent="0.45">
      <c r="A153" s="5" t="s">
        <v>12665</v>
      </c>
      <c r="B153" s="5" t="s">
        <v>12673</v>
      </c>
      <c r="C153" s="5">
        <v>51</v>
      </c>
      <c r="D153" s="1" t="s">
        <v>12742</v>
      </c>
      <c r="E153" s="1" t="s">
        <v>12766</v>
      </c>
      <c r="F153" s="1" t="s">
        <v>12767</v>
      </c>
      <c r="G153" s="1" t="s">
        <v>12643</v>
      </c>
    </row>
    <row r="154" spans="1:7" customFormat="1" hidden="1" x14ac:dyDescent="0.45">
      <c r="A154" s="5" t="s">
        <v>12665</v>
      </c>
      <c r="B154" s="5" t="s">
        <v>12673</v>
      </c>
      <c r="C154" s="5">
        <v>52</v>
      </c>
      <c r="D154" s="1" t="s">
        <v>12742</v>
      </c>
      <c r="E154" s="1" t="s">
        <v>12766</v>
      </c>
      <c r="F154" s="1" t="s">
        <v>12768</v>
      </c>
      <c r="G154" s="1" t="s">
        <v>12643</v>
      </c>
    </row>
    <row r="155" spans="1:7" customFormat="1" hidden="1" x14ac:dyDescent="0.45">
      <c r="A155" s="5" t="s">
        <v>12665</v>
      </c>
      <c r="B155" s="5" t="s">
        <v>12677</v>
      </c>
      <c r="C155" s="5">
        <v>50</v>
      </c>
      <c r="D155" s="1" t="s">
        <v>12742</v>
      </c>
      <c r="E155" s="1" t="s">
        <v>12769</v>
      </c>
      <c r="F155" s="1" t="s">
        <v>12769</v>
      </c>
      <c r="G155" s="1" t="s">
        <v>12634</v>
      </c>
    </row>
    <row r="156" spans="1:7" customFormat="1" hidden="1" x14ac:dyDescent="0.45">
      <c r="A156" s="5" t="s">
        <v>12665</v>
      </c>
      <c r="B156" s="5" t="s">
        <v>12686</v>
      </c>
      <c r="C156" s="5">
        <v>50</v>
      </c>
      <c r="D156" s="1" t="s">
        <v>12742</v>
      </c>
      <c r="E156" s="1" t="s">
        <v>12770</v>
      </c>
      <c r="F156" s="1" t="s">
        <v>12770</v>
      </c>
      <c r="G156" s="1" t="s">
        <v>12634</v>
      </c>
    </row>
    <row r="157" spans="1:7" customFormat="1" hidden="1" x14ac:dyDescent="0.45">
      <c r="A157" s="5" t="s">
        <v>12665</v>
      </c>
      <c r="B157" s="5" t="s">
        <v>12686</v>
      </c>
      <c r="C157" s="5">
        <v>51</v>
      </c>
      <c r="D157" s="1" t="s">
        <v>12742</v>
      </c>
      <c r="E157" s="1" t="s">
        <v>12770</v>
      </c>
      <c r="F157" s="1" t="s">
        <v>12771</v>
      </c>
      <c r="G157" s="1" t="s">
        <v>12643</v>
      </c>
    </row>
    <row r="158" spans="1:7" customFormat="1" hidden="1" x14ac:dyDescent="0.45">
      <c r="A158" s="5" t="s">
        <v>12665</v>
      </c>
      <c r="B158" s="5" t="s">
        <v>12689</v>
      </c>
      <c r="C158" s="5">
        <v>50</v>
      </c>
      <c r="D158" s="1" t="s">
        <v>12742</v>
      </c>
      <c r="E158" s="1" t="s">
        <v>12772</v>
      </c>
      <c r="F158" s="1" t="s">
        <v>12772</v>
      </c>
      <c r="G158" s="1" t="s">
        <v>12634</v>
      </c>
    </row>
    <row r="159" spans="1:7" customFormat="1" hidden="1" x14ac:dyDescent="0.45">
      <c r="A159" s="5" t="s">
        <v>12673</v>
      </c>
      <c r="B159" s="5" t="s">
        <v>12633</v>
      </c>
      <c r="C159" s="5">
        <v>50</v>
      </c>
      <c r="D159" s="1" t="s">
        <v>9314</v>
      </c>
      <c r="E159" s="1" t="s">
        <v>12773</v>
      </c>
      <c r="F159" s="1" t="s">
        <v>9419</v>
      </c>
      <c r="G159" s="1" t="s">
        <v>12634</v>
      </c>
    </row>
    <row r="160" spans="1:7" customFormat="1" hidden="1" x14ac:dyDescent="0.45">
      <c r="A160" s="5" t="s">
        <v>12673</v>
      </c>
      <c r="B160" s="5" t="s">
        <v>12633</v>
      </c>
      <c r="C160" s="5" t="s">
        <v>12633</v>
      </c>
      <c r="D160" s="1" t="s">
        <v>9314</v>
      </c>
      <c r="E160" s="1" t="s">
        <v>12773</v>
      </c>
      <c r="F160" s="1" t="s">
        <v>9303</v>
      </c>
      <c r="G160" s="1" t="s">
        <v>12634</v>
      </c>
    </row>
    <row r="161" spans="1:7" customFormat="1" hidden="1" x14ac:dyDescent="0.45">
      <c r="A161" s="5" t="s">
        <v>12673</v>
      </c>
      <c r="B161" s="5" t="s">
        <v>12633</v>
      </c>
      <c r="C161" s="5" t="s">
        <v>12661</v>
      </c>
      <c r="D161" s="1" t="s">
        <v>9314</v>
      </c>
      <c r="E161" s="1" t="s">
        <v>12773</v>
      </c>
      <c r="F161" s="1" t="s">
        <v>9419</v>
      </c>
      <c r="G161" s="1" t="s">
        <v>12634</v>
      </c>
    </row>
    <row r="162" spans="1:7" customFormat="1" hidden="1" x14ac:dyDescent="0.45">
      <c r="A162" s="5" t="s">
        <v>12673</v>
      </c>
      <c r="B162" s="5" t="s">
        <v>12633</v>
      </c>
      <c r="C162" s="5">
        <v>51</v>
      </c>
      <c r="D162" s="1" t="s">
        <v>9314</v>
      </c>
      <c r="E162" s="1" t="s">
        <v>12773</v>
      </c>
      <c r="F162" s="1" t="s">
        <v>12774</v>
      </c>
      <c r="G162" s="1" t="s">
        <v>12643</v>
      </c>
    </row>
    <row r="163" spans="1:7" customFormat="1" hidden="1" x14ac:dyDescent="0.45">
      <c r="A163" s="5" t="s">
        <v>12673</v>
      </c>
      <c r="B163" s="5" t="s">
        <v>12633</v>
      </c>
      <c r="C163" s="5">
        <v>53</v>
      </c>
      <c r="D163" s="1" t="s">
        <v>9314</v>
      </c>
      <c r="E163" s="1" t="s">
        <v>12773</v>
      </c>
      <c r="F163" s="1" t="s">
        <v>9516</v>
      </c>
      <c r="G163" s="1" t="s">
        <v>12643</v>
      </c>
    </row>
    <row r="164" spans="1:7" customFormat="1" hidden="1" x14ac:dyDescent="0.45">
      <c r="A164" s="5" t="s">
        <v>12673</v>
      </c>
      <c r="B164" s="5" t="s">
        <v>12633</v>
      </c>
      <c r="C164" s="5">
        <v>54</v>
      </c>
      <c r="D164" s="1" t="s">
        <v>9314</v>
      </c>
      <c r="E164" s="1" t="s">
        <v>12773</v>
      </c>
      <c r="F164" s="1" t="s">
        <v>9299</v>
      </c>
      <c r="G164" s="1" t="s">
        <v>12643</v>
      </c>
    </row>
    <row r="165" spans="1:7" customFormat="1" hidden="1" x14ac:dyDescent="0.45">
      <c r="A165" s="5" t="s">
        <v>12673</v>
      </c>
      <c r="B165" s="5" t="s">
        <v>12633</v>
      </c>
      <c r="C165" s="5">
        <v>55</v>
      </c>
      <c r="D165" s="1" t="s">
        <v>9314</v>
      </c>
      <c r="E165" s="1" t="s">
        <v>12773</v>
      </c>
      <c r="F165" s="1" t="s">
        <v>12775</v>
      </c>
      <c r="G165" s="1" t="s">
        <v>12643</v>
      </c>
    </row>
    <row r="166" spans="1:7" customFormat="1" hidden="1" x14ac:dyDescent="0.45">
      <c r="A166" s="5" t="s">
        <v>12673</v>
      </c>
      <c r="B166" s="5" t="s">
        <v>12633</v>
      </c>
      <c r="C166" s="5">
        <v>56</v>
      </c>
      <c r="D166" s="1" t="s">
        <v>9314</v>
      </c>
      <c r="E166" s="1" t="s">
        <v>12773</v>
      </c>
      <c r="F166" s="1" t="s">
        <v>12776</v>
      </c>
      <c r="G166" s="1" t="s">
        <v>12643</v>
      </c>
    </row>
    <row r="167" spans="1:7" customFormat="1" hidden="1" x14ac:dyDescent="0.45">
      <c r="A167" s="5" t="s">
        <v>12673</v>
      </c>
      <c r="B167" s="5" t="s">
        <v>12633</v>
      </c>
      <c r="C167" s="5">
        <v>57</v>
      </c>
      <c r="D167" s="1" t="s">
        <v>9314</v>
      </c>
      <c r="E167" s="1" t="s">
        <v>12773</v>
      </c>
      <c r="F167" s="1" t="s">
        <v>9584</v>
      </c>
      <c r="G167" s="1" t="s">
        <v>12643</v>
      </c>
    </row>
    <row r="168" spans="1:7" customFormat="1" hidden="1" x14ac:dyDescent="0.45">
      <c r="A168" s="5" t="s">
        <v>12673</v>
      </c>
      <c r="B168" s="5" t="s">
        <v>12633</v>
      </c>
      <c r="C168" s="5">
        <v>58</v>
      </c>
      <c r="D168" s="1" t="s">
        <v>9314</v>
      </c>
      <c r="E168" s="1" t="s">
        <v>12773</v>
      </c>
      <c r="F168" s="1" t="s">
        <v>12777</v>
      </c>
      <c r="G168" s="1" t="s">
        <v>12643</v>
      </c>
    </row>
    <row r="169" spans="1:7" customFormat="1" hidden="1" x14ac:dyDescent="0.45">
      <c r="A169" s="5" t="s">
        <v>12673</v>
      </c>
      <c r="B169" s="5" t="s">
        <v>12633</v>
      </c>
      <c r="C169" s="5">
        <v>59</v>
      </c>
      <c r="D169" s="1" t="s">
        <v>9314</v>
      </c>
      <c r="E169" s="1" t="s">
        <v>12773</v>
      </c>
      <c r="F169" s="1" t="s">
        <v>12778</v>
      </c>
      <c r="G169" s="1" t="s">
        <v>12643</v>
      </c>
    </row>
    <row r="170" spans="1:7" customFormat="1" hidden="1" x14ac:dyDescent="0.45">
      <c r="A170" s="5" t="s">
        <v>12673</v>
      </c>
      <c r="B170" s="5" t="s">
        <v>12633</v>
      </c>
      <c r="C170" s="5">
        <v>61</v>
      </c>
      <c r="D170" s="1" t="s">
        <v>9314</v>
      </c>
      <c r="E170" s="1" t="s">
        <v>12773</v>
      </c>
      <c r="F170" s="1" t="s">
        <v>9579</v>
      </c>
      <c r="G170" s="1" t="s">
        <v>12643</v>
      </c>
    </row>
    <row r="171" spans="1:7" customFormat="1" hidden="1" x14ac:dyDescent="0.45">
      <c r="A171" s="5" t="s">
        <v>12673</v>
      </c>
      <c r="B171" s="5" t="s">
        <v>12661</v>
      </c>
      <c r="C171" s="5">
        <v>50</v>
      </c>
      <c r="D171" s="1" t="s">
        <v>9314</v>
      </c>
      <c r="E171" s="1" t="s">
        <v>12779</v>
      </c>
      <c r="F171" s="1" t="s">
        <v>12779</v>
      </c>
      <c r="G171" s="1" t="s">
        <v>12634</v>
      </c>
    </row>
    <row r="172" spans="1:7" customFormat="1" hidden="1" x14ac:dyDescent="0.45">
      <c r="A172" s="5" t="s">
        <v>12673</v>
      </c>
      <c r="B172" s="5" t="s">
        <v>12661</v>
      </c>
      <c r="C172" s="5">
        <v>51</v>
      </c>
      <c r="D172" s="1" t="s">
        <v>9314</v>
      </c>
      <c r="E172" s="1" t="s">
        <v>12779</v>
      </c>
      <c r="F172" s="1" t="s">
        <v>12780</v>
      </c>
      <c r="G172" s="1" t="s">
        <v>12643</v>
      </c>
    </row>
    <row r="173" spans="1:7" customFormat="1" hidden="1" x14ac:dyDescent="0.45">
      <c r="A173" s="5" t="s">
        <v>12673</v>
      </c>
      <c r="B173" s="5" t="s">
        <v>12661</v>
      </c>
      <c r="C173" s="5">
        <v>52</v>
      </c>
      <c r="D173" s="1" t="s">
        <v>9314</v>
      </c>
      <c r="E173" s="1" t="s">
        <v>12779</v>
      </c>
      <c r="F173" s="1" t="s">
        <v>12781</v>
      </c>
      <c r="G173" s="1" t="s">
        <v>12643</v>
      </c>
    </row>
    <row r="174" spans="1:7" customFormat="1" hidden="1" x14ac:dyDescent="0.45">
      <c r="A174" s="5" t="s">
        <v>12673</v>
      </c>
      <c r="B174" s="5" t="s">
        <v>12661</v>
      </c>
      <c r="C174" s="5">
        <v>53</v>
      </c>
      <c r="D174" s="1" t="s">
        <v>9314</v>
      </c>
      <c r="E174" s="1" t="s">
        <v>12779</v>
      </c>
      <c r="F174" s="1" t="s">
        <v>9596</v>
      </c>
      <c r="G174" s="1" t="s">
        <v>12643</v>
      </c>
    </row>
    <row r="175" spans="1:7" customFormat="1" hidden="1" x14ac:dyDescent="0.45">
      <c r="A175" s="5" t="s">
        <v>12673</v>
      </c>
      <c r="B175" s="5" t="s">
        <v>12661</v>
      </c>
      <c r="C175" s="5">
        <v>54</v>
      </c>
      <c r="D175" s="1" t="s">
        <v>9314</v>
      </c>
      <c r="E175" s="1" t="s">
        <v>12779</v>
      </c>
      <c r="F175" s="1" t="s">
        <v>12782</v>
      </c>
      <c r="G175" s="1" t="s">
        <v>12643</v>
      </c>
    </row>
    <row r="176" spans="1:7" customFormat="1" hidden="1" x14ac:dyDescent="0.45">
      <c r="A176" s="5" t="s">
        <v>12673</v>
      </c>
      <c r="B176" s="5" t="s">
        <v>12661</v>
      </c>
      <c r="C176" s="5">
        <v>55</v>
      </c>
      <c r="D176" s="1" t="s">
        <v>9314</v>
      </c>
      <c r="E176" s="1" t="s">
        <v>12779</v>
      </c>
      <c r="F176" s="1" t="s">
        <v>9420</v>
      </c>
      <c r="G176" s="1" t="s">
        <v>12643</v>
      </c>
    </row>
    <row r="177" spans="1:7" customFormat="1" hidden="1" x14ac:dyDescent="0.45">
      <c r="A177" s="5" t="s">
        <v>12673</v>
      </c>
      <c r="B177" s="5" t="s">
        <v>12665</v>
      </c>
      <c r="C177" s="5">
        <v>50</v>
      </c>
      <c r="D177" s="1" t="s">
        <v>9314</v>
      </c>
      <c r="E177" s="1" t="s">
        <v>12783</v>
      </c>
      <c r="F177" s="1" t="s">
        <v>9316</v>
      </c>
      <c r="G177" s="1" t="s">
        <v>12634</v>
      </c>
    </row>
    <row r="178" spans="1:7" customFormat="1" hidden="1" x14ac:dyDescent="0.45">
      <c r="A178" s="5" t="s">
        <v>12673</v>
      </c>
      <c r="B178" s="5" t="s">
        <v>12665</v>
      </c>
      <c r="C178" s="5">
        <v>51</v>
      </c>
      <c r="D178" s="1" t="s">
        <v>9314</v>
      </c>
      <c r="E178" s="1" t="s">
        <v>12783</v>
      </c>
      <c r="F178" s="1" t="s">
        <v>12784</v>
      </c>
      <c r="G178" s="1" t="s">
        <v>12643</v>
      </c>
    </row>
    <row r="179" spans="1:7" customFormat="1" hidden="1" x14ac:dyDescent="0.45">
      <c r="A179" s="5" t="s">
        <v>12673</v>
      </c>
      <c r="B179" s="5" t="s">
        <v>12665</v>
      </c>
      <c r="C179" s="5">
        <v>52</v>
      </c>
      <c r="D179" s="1" t="s">
        <v>9314</v>
      </c>
      <c r="E179" s="1" t="s">
        <v>12783</v>
      </c>
      <c r="F179" s="1" t="s">
        <v>9463</v>
      </c>
      <c r="G179" s="1" t="s">
        <v>12643</v>
      </c>
    </row>
    <row r="180" spans="1:7" customFormat="1" hidden="1" x14ac:dyDescent="0.45">
      <c r="A180" s="5" t="s">
        <v>12673</v>
      </c>
      <c r="B180" s="5" t="s">
        <v>12665</v>
      </c>
      <c r="C180" s="5">
        <v>53</v>
      </c>
      <c r="D180" s="1" t="s">
        <v>9314</v>
      </c>
      <c r="E180" s="1" t="s">
        <v>12783</v>
      </c>
      <c r="F180" s="1" t="s">
        <v>9553</v>
      </c>
      <c r="G180" s="1" t="s">
        <v>12643</v>
      </c>
    </row>
    <row r="181" spans="1:7" customFormat="1" hidden="1" x14ac:dyDescent="0.45">
      <c r="A181" s="5" t="s">
        <v>12673</v>
      </c>
      <c r="B181" s="5" t="s">
        <v>12673</v>
      </c>
      <c r="C181" s="5">
        <v>50</v>
      </c>
      <c r="D181" s="1" t="s">
        <v>9314</v>
      </c>
      <c r="E181" s="1" t="s">
        <v>12785</v>
      </c>
      <c r="F181" s="1" t="s">
        <v>12786</v>
      </c>
      <c r="G181" s="1" t="s">
        <v>12634</v>
      </c>
    </row>
    <row r="182" spans="1:7" customFormat="1" hidden="1" x14ac:dyDescent="0.45">
      <c r="A182" s="5" t="s">
        <v>12673</v>
      </c>
      <c r="B182" s="5" t="s">
        <v>12673</v>
      </c>
      <c r="C182" s="5">
        <v>51</v>
      </c>
      <c r="D182" s="1" t="s">
        <v>9314</v>
      </c>
      <c r="E182" s="1" t="s">
        <v>12785</v>
      </c>
      <c r="F182" s="1" t="s">
        <v>12787</v>
      </c>
      <c r="G182" s="1" t="s">
        <v>12643</v>
      </c>
    </row>
    <row r="183" spans="1:7" customFormat="1" hidden="1" x14ac:dyDescent="0.45">
      <c r="A183" s="5" t="s">
        <v>12673</v>
      </c>
      <c r="B183" s="5" t="s">
        <v>12673</v>
      </c>
      <c r="C183" s="5">
        <v>52</v>
      </c>
      <c r="D183" s="1" t="s">
        <v>9314</v>
      </c>
      <c r="E183" s="1" t="s">
        <v>12785</v>
      </c>
      <c r="F183" s="1" t="s">
        <v>12788</v>
      </c>
      <c r="G183" s="1" t="s">
        <v>12643</v>
      </c>
    </row>
    <row r="184" spans="1:7" customFormat="1" hidden="1" x14ac:dyDescent="0.45">
      <c r="A184" s="5" t="s">
        <v>12673</v>
      </c>
      <c r="B184" s="5" t="s">
        <v>12673</v>
      </c>
      <c r="C184" s="5" t="s">
        <v>12789</v>
      </c>
      <c r="D184" s="1" t="s">
        <v>9314</v>
      </c>
      <c r="E184" s="1" t="s">
        <v>12785</v>
      </c>
      <c r="F184" s="1" t="s">
        <v>12790</v>
      </c>
      <c r="G184" s="1" t="s">
        <v>12643</v>
      </c>
    </row>
    <row r="185" spans="1:7" customFormat="1" hidden="1" x14ac:dyDescent="0.45">
      <c r="A185" s="5" t="s">
        <v>12673</v>
      </c>
      <c r="B185" s="5" t="s">
        <v>12677</v>
      </c>
      <c r="C185" s="5">
        <v>50</v>
      </c>
      <c r="D185" s="1" t="s">
        <v>9314</v>
      </c>
      <c r="E185" s="1" t="s">
        <v>9333</v>
      </c>
      <c r="F185" s="1" t="s">
        <v>12791</v>
      </c>
      <c r="G185" s="1" t="s">
        <v>12634</v>
      </c>
    </row>
    <row r="186" spans="1:7" customFormat="1" hidden="1" x14ac:dyDescent="0.45">
      <c r="A186" s="5" t="s">
        <v>12673</v>
      </c>
      <c r="B186" s="5" t="s">
        <v>12677</v>
      </c>
      <c r="C186" s="5">
        <v>51</v>
      </c>
      <c r="D186" s="1" t="s">
        <v>9314</v>
      </c>
      <c r="E186" s="1" t="s">
        <v>9333</v>
      </c>
      <c r="F186" s="1" t="s">
        <v>9551</v>
      </c>
      <c r="G186" s="1" t="s">
        <v>12643</v>
      </c>
    </row>
    <row r="187" spans="1:7" customFormat="1" hidden="1" x14ac:dyDescent="0.45">
      <c r="A187" s="5" t="s">
        <v>12673</v>
      </c>
      <c r="B187" s="5" t="s">
        <v>12677</v>
      </c>
      <c r="C187" s="5">
        <v>52</v>
      </c>
      <c r="D187" s="1" t="s">
        <v>9314</v>
      </c>
      <c r="E187" s="1" t="s">
        <v>9333</v>
      </c>
      <c r="F187" s="1" t="s">
        <v>12792</v>
      </c>
      <c r="G187" s="1" t="s">
        <v>12643</v>
      </c>
    </row>
    <row r="188" spans="1:7" customFormat="1" hidden="1" x14ac:dyDescent="0.45">
      <c r="A188" s="5" t="s">
        <v>12673</v>
      </c>
      <c r="B188" s="5" t="s">
        <v>12677</v>
      </c>
      <c r="C188" s="5">
        <v>53</v>
      </c>
      <c r="D188" s="1" t="s">
        <v>9314</v>
      </c>
      <c r="E188" s="1" t="s">
        <v>9333</v>
      </c>
      <c r="F188" s="1" t="s">
        <v>9591</v>
      </c>
      <c r="G188" s="1" t="s">
        <v>12643</v>
      </c>
    </row>
    <row r="189" spans="1:7" customFormat="1" hidden="1" x14ac:dyDescent="0.45">
      <c r="A189" s="5" t="s">
        <v>12673</v>
      </c>
      <c r="B189" s="5" t="s">
        <v>12677</v>
      </c>
      <c r="C189" s="5">
        <v>54</v>
      </c>
      <c r="D189" s="1" t="s">
        <v>9314</v>
      </c>
      <c r="E189" s="1" t="s">
        <v>9333</v>
      </c>
      <c r="F189" s="1" t="s">
        <v>12793</v>
      </c>
      <c r="G189" s="1" t="s">
        <v>12643</v>
      </c>
    </row>
    <row r="190" spans="1:7" customFormat="1" hidden="1" x14ac:dyDescent="0.45">
      <c r="A190" s="5" t="s">
        <v>12673</v>
      </c>
      <c r="B190" s="5" t="s">
        <v>12677</v>
      </c>
      <c r="C190" s="5">
        <v>55</v>
      </c>
      <c r="D190" s="1" t="s">
        <v>9314</v>
      </c>
      <c r="E190" s="1" t="s">
        <v>9333</v>
      </c>
      <c r="F190" s="1" t="s">
        <v>12794</v>
      </c>
      <c r="G190" s="1" t="s">
        <v>12643</v>
      </c>
    </row>
    <row r="191" spans="1:7" customFormat="1" hidden="1" x14ac:dyDescent="0.45">
      <c r="A191" s="5" t="s">
        <v>12673</v>
      </c>
      <c r="B191" s="5" t="s">
        <v>12686</v>
      </c>
      <c r="C191" s="5">
        <v>50</v>
      </c>
      <c r="D191" s="1" t="s">
        <v>9314</v>
      </c>
      <c r="E191" s="1" t="s">
        <v>12795</v>
      </c>
      <c r="F191" s="1" t="s">
        <v>9499</v>
      </c>
      <c r="G191" s="1" t="s">
        <v>12634</v>
      </c>
    </row>
    <row r="192" spans="1:7" customFormat="1" hidden="1" x14ac:dyDescent="0.45">
      <c r="A192" s="5" t="s">
        <v>12673</v>
      </c>
      <c r="B192" s="5" t="s">
        <v>12686</v>
      </c>
      <c r="C192" s="5">
        <v>51</v>
      </c>
      <c r="D192" s="1" t="s">
        <v>9314</v>
      </c>
      <c r="E192" s="1" t="s">
        <v>12795</v>
      </c>
      <c r="F192" s="1" t="s">
        <v>9457</v>
      </c>
      <c r="G192" s="1" t="s">
        <v>12643</v>
      </c>
    </row>
    <row r="193" spans="1:7" customFormat="1" hidden="1" x14ac:dyDescent="0.45">
      <c r="A193" s="5" t="s">
        <v>12677</v>
      </c>
      <c r="B193" s="5" t="s">
        <v>12633</v>
      </c>
      <c r="C193" s="5">
        <v>50</v>
      </c>
      <c r="D193" s="1" t="s">
        <v>12796</v>
      </c>
      <c r="E193" s="1" t="s">
        <v>9410</v>
      </c>
      <c r="F193" s="1" t="s">
        <v>9410</v>
      </c>
      <c r="G193" s="1" t="s">
        <v>12634</v>
      </c>
    </row>
    <row r="194" spans="1:7" customFormat="1" hidden="1" x14ac:dyDescent="0.45">
      <c r="A194" s="2" t="s">
        <v>12677</v>
      </c>
      <c r="B194" s="3" t="s">
        <v>12633</v>
      </c>
      <c r="C194" s="3" t="s">
        <v>12633</v>
      </c>
      <c r="D194" s="1" t="s">
        <v>9363</v>
      </c>
      <c r="E194" s="1" t="s">
        <v>9410</v>
      </c>
      <c r="F194" s="1" t="s">
        <v>9493</v>
      </c>
      <c r="G194" s="1" t="s">
        <v>12634</v>
      </c>
    </row>
    <row r="195" spans="1:7" customFormat="1" hidden="1" x14ac:dyDescent="0.45">
      <c r="A195" s="2" t="s">
        <v>12677</v>
      </c>
      <c r="B195" s="3" t="s">
        <v>12633</v>
      </c>
      <c r="C195" s="3" t="s">
        <v>12661</v>
      </c>
      <c r="D195" s="1" t="s">
        <v>12796</v>
      </c>
      <c r="E195" s="1" t="s">
        <v>9410</v>
      </c>
      <c r="F195" s="1" t="s">
        <v>9411</v>
      </c>
      <c r="G195" s="1" t="s">
        <v>12634</v>
      </c>
    </row>
    <row r="196" spans="1:7" customFormat="1" hidden="1" x14ac:dyDescent="0.45">
      <c r="A196" s="2" t="s">
        <v>12677</v>
      </c>
      <c r="B196" s="3" t="s">
        <v>12633</v>
      </c>
      <c r="C196" s="3" t="s">
        <v>12665</v>
      </c>
      <c r="D196" s="1" t="s">
        <v>12796</v>
      </c>
      <c r="E196" s="1" t="s">
        <v>9410</v>
      </c>
      <c r="F196" s="1" t="s">
        <v>12797</v>
      </c>
      <c r="G196" s="1" t="s">
        <v>12634</v>
      </c>
    </row>
    <row r="197" spans="1:7" customFormat="1" hidden="1" x14ac:dyDescent="0.45">
      <c r="A197" s="5" t="s">
        <v>12677</v>
      </c>
      <c r="B197" s="5" t="s">
        <v>12633</v>
      </c>
      <c r="C197" s="5" t="s">
        <v>12673</v>
      </c>
      <c r="D197" s="1" t="s">
        <v>12796</v>
      </c>
      <c r="E197" s="1" t="s">
        <v>9410</v>
      </c>
      <c r="F197" s="1" t="s">
        <v>9298</v>
      </c>
      <c r="G197" s="1" t="s">
        <v>12634</v>
      </c>
    </row>
    <row r="198" spans="1:7" customFormat="1" hidden="1" x14ac:dyDescent="0.45">
      <c r="A198" s="5" t="s">
        <v>12677</v>
      </c>
      <c r="B198" s="5" t="s">
        <v>12633</v>
      </c>
      <c r="C198" s="5" t="s">
        <v>12677</v>
      </c>
      <c r="D198" s="1" t="s">
        <v>12796</v>
      </c>
      <c r="E198" s="1" t="s">
        <v>9410</v>
      </c>
      <c r="F198" s="1" t="s">
        <v>9489</v>
      </c>
      <c r="G198" s="1" t="s">
        <v>12634</v>
      </c>
    </row>
    <row r="199" spans="1:7" customFormat="1" hidden="1" x14ac:dyDescent="0.45">
      <c r="A199" s="5" t="s">
        <v>12677</v>
      </c>
      <c r="B199" s="5" t="s">
        <v>12633</v>
      </c>
      <c r="C199" s="5">
        <v>51</v>
      </c>
      <c r="D199" s="1" t="s">
        <v>12796</v>
      </c>
      <c r="E199" s="1" t="s">
        <v>9410</v>
      </c>
      <c r="F199" s="1" t="s">
        <v>9422</v>
      </c>
      <c r="G199" s="1" t="s">
        <v>12643</v>
      </c>
    </row>
    <row r="200" spans="1:7" customFormat="1" hidden="1" x14ac:dyDescent="0.45">
      <c r="A200" s="5" t="s">
        <v>12677</v>
      </c>
      <c r="B200" s="5" t="s">
        <v>12633</v>
      </c>
      <c r="C200" s="5">
        <v>52</v>
      </c>
      <c r="D200" s="1" t="s">
        <v>12796</v>
      </c>
      <c r="E200" s="1" t="s">
        <v>9410</v>
      </c>
      <c r="F200" s="1" t="s">
        <v>9520</v>
      </c>
      <c r="G200" s="1" t="s">
        <v>12643</v>
      </c>
    </row>
    <row r="201" spans="1:7" customFormat="1" hidden="1" x14ac:dyDescent="0.45">
      <c r="A201" s="5" t="s">
        <v>12677</v>
      </c>
      <c r="B201" s="5" t="s">
        <v>12633</v>
      </c>
      <c r="C201" s="5">
        <v>53</v>
      </c>
      <c r="D201" s="1" t="s">
        <v>12796</v>
      </c>
      <c r="E201" s="1" t="s">
        <v>9410</v>
      </c>
      <c r="F201" s="1" t="s">
        <v>12798</v>
      </c>
      <c r="G201" s="1" t="s">
        <v>12643</v>
      </c>
    </row>
    <row r="202" spans="1:7" customFormat="1" hidden="1" x14ac:dyDescent="0.45">
      <c r="A202" s="5" t="s">
        <v>12677</v>
      </c>
      <c r="B202" s="5" t="s">
        <v>12633</v>
      </c>
      <c r="C202" s="5">
        <v>54</v>
      </c>
      <c r="D202" s="1" t="s">
        <v>12796</v>
      </c>
      <c r="E202" s="1" t="s">
        <v>9410</v>
      </c>
      <c r="F202" s="1" t="s">
        <v>12799</v>
      </c>
      <c r="G202" s="1" t="s">
        <v>12643</v>
      </c>
    </row>
    <row r="203" spans="1:7" customFormat="1" hidden="1" x14ac:dyDescent="0.45">
      <c r="A203" s="5" t="s">
        <v>12677</v>
      </c>
      <c r="B203" s="5" t="s">
        <v>12633</v>
      </c>
      <c r="C203" s="5">
        <v>56</v>
      </c>
      <c r="D203" s="1" t="s">
        <v>12796</v>
      </c>
      <c r="E203" s="1" t="s">
        <v>9410</v>
      </c>
      <c r="F203" s="1" t="s">
        <v>9530</v>
      </c>
      <c r="G203" s="1" t="s">
        <v>12643</v>
      </c>
    </row>
    <row r="204" spans="1:7" customFormat="1" hidden="1" x14ac:dyDescent="0.45">
      <c r="A204" s="5" t="s">
        <v>12677</v>
      </c>
      <c r="B204" s="5" t="s">
        <v>12633</v>
      </c>
      <c r="C204" s="5">
        <v>57</v>
      </c>
      <c r="D204" s="1" t="s">
        <v>12796</v>
      </c>
      <c r="E204" s="1" t="s">
        <v>9410</v>
      </c>
      <c r="F204" s="1" t="s">
        <v>12800</v>
      </c>
      <c r="G204" s="1" t="s">
        <v>12643</v>
      </c>
    </row>
    <row r="205" spans="1:7" customFormat="1" hidden="1" x14ac:dyDescent="0.45">
      <c r="A205" s="5" t="s">
        <v>12677</v>
      </c>
      <c r="B205" s="5" t="s">
        <v>12633</v>
      </c>
      <c r="C205" s="5">
        <v>58</v>
      </c>
      <c r="D205" s="1" t="s">
        <v>12796</v>
      </c>
      <c r="E205" s="1" t="s">
        <v>9410</v>
      </c>
      <c r="F205" s="1" t="s">
        <v>12801</v>
      </c>
      <c r="G205" s="1" t="s">
        <v>12643</v>
      </c>
    </row>
    <row r="206" spans="1:7" customFormat="1" hidden="1" x14ac:dyDescent="0.45">
      <c r="A206" s="5" t="s">
        <v>12677</v>
      </c>
      <c r="B206" s="5" t="s">
        <v>12633</v>
      </c>
      <c r="C206" s="5">
        <v>59</v>
      </c>
      <c r="D206" s="1" t="s">
        <v>12796</v>
      </c>
      <c r="E206" s="1" t="s">
        <v>9410</v>
      </c>
      <c r="F206" s="1" t="s">
        <v>12802</v>
      </c>
      <c r="G206" s="1" t="s">
        <v>12643</v>
      </c>
    </row>
    <row r="207" spans="1:7" customFormat="1" hidden="1" x14ac:dyDescent="0.45">
      <c r="A207" s="5" t="s">
        <v>12677</v>
      </c>
      <c r="B207" s="5" t="s">
        <v>12633</v>
      </c>
      <c r="C207" s="5">
        <v>61</v>
      </c>
      <c r="D207" s="1" t="s">
        <v>12796</v>
      </c>
      <c r="E207" s="1" t="s">
        <v>9410</v>
      </c>
      <c r="F207" s="1" t="s">
        <v>9550</v>
      </c>
      <c r="G207" s="1" t="s">
        <v>12643</v>
      </c>
    </row>
    <row r="208" spans="1:7" customFormat="1" hidden="1" x14ac:dyDescent="0.45">
      <c r="A208" s="5" t="s">
        <v>12677</v>
      </c>
      <c r="B208" s="5" t="s">
        <v>12633</v>
      </c>
      <c r="C208" s="5">
        <v>62</v>
      </c>
      <c r="D208" s="1" t="s">
        <v>12796</v>
      </c>
      <c r="E208" s="1" t="s">
        <v>9410</v>
      </c>
      <c r="F208" s="1" t="s">
        <v>9437</v>
      </c>
      <c r="G208" s="1" t="s">
        <v>12643</v>
      </c>
    </row>
    <row r="209" spans="1:7" customFormat="1" hidden="1" x14ac:dyDescent="0.45">
      <c r="A209" s="5" t="s">
        <v>12677</v>
      </c>
      <c r="B209" s="5" t="s">
        <v>12661</v>
      </c>
      <c r="C209" s="5">
        <v>50</v>
      </c>
      <c r="D209" s="1" t="s">
        <v>12796</v>
      </c>
      <c r="E209" s="1" t="s">
        <v>9572</v>
      </c>
      <c r="F209" s="1" t="s">
        <v>9572</v>
      </c>
      <c r="G209" s="1" t="s">
        <v>12634</v>
      </c>
    </row>
    <row r="210" spans="1:7" customFormat="1" hidden="1" x14ac:dyDescent="0.45">
      <c r="A210" s="5" t="s">
        <v>12677</v>
      </c>
      <c r="B210" s="5" t="s">
        <v>12661</v>
      </c>
      <c r="C210" s="5">
        <v>51</v>
      </c>
      <c r="D210" s="1" t="s">
        <v>12796</v>
      </c>
      <c r="E210" s="1" t="s">
        <v>9572</v>
      </c>
      <c r="F210" s="1" t="s">
        <v>12803</v>
      </c>
      <c r="G210" s="1" t="s">
        <v>12643</v>
      </c>
    </row>
    <row r="211" spans="1:7" customFormat="1" hidden="1" x14ac:dyDescent="0.45">
      <c r="A211" s="5" t="s">
        <v>12677</v>
      </c>
      <c r="B211" s="5" t="s">
        <v>12661</v>
      </c>
      <c r="C211" s="5">
        <v>52</v>
      </c>
      <c r="D211" s="1" t="s">
        <v>12796</v>
      </c>
      <c r="E211" s="1" t="s">
        <v>9572</v>
      </c>
      <c r="F211" s="1" t="s">
        <v>9573</v>
      </c>
      <c r="G211" s="1" t="s">
        <v>12643</v>
      </c>
    </row>
    <row r="212" spans="1:7" customFormat="1" hidden="1" x14ac:dyDescent="0.45">
      <c r="A212" s="5" t="s">
        <v>12677</v>
      </c>
      <c r="B212" s="5" t="s">
        <v>12665</v>
      </c>
      <c r="C212" s="5">
        <v>50</v>
      </c>
      <c r="D212" s="1" t="s">
        <v>12796</v>
      </c>
      <c r="E212" s="1" t="s">
        <v>9580</v>
      </c>
      <c r="F212" s="1" t="s">
        <v>9581</v>
      </c>
      <c r="G212" s="1" t="s">
        <v>12634</v>
      </c>
    </row>
    <row r="213" spans="1:7" customFormat="1" hidden="1" x14ac:dyDescent="0.45">
      <c r="A213" s="5" t="s">
        <v>12677</v>
      </c>
      <c r="B213" s="5" t="s">
        <v>12665</v>
      </c>
      <c r="C213" s="5">
        <v>51</v>
      </c>
      <c r="D213" s="1" t="s">
        <v>12796</v>
      </c>
      <c r="E213" s="1" t="s">
        <v>9580</v>
      </c>
      <c r="F213" s="1" t="s">
        <v>12804</v>
      </c>
      <c r="G213" s="1" t="s">
        <v>12643</v>
      </c>
    </row>
    <row r="214" spans="1:7" customFormat="1" hidden="1" x14ac:dyDescent="0.45">
      <c r="A214" s="5" t="s">
        <v>12677</v>
      </c>
      <c r="B214" s="5" t="s">
        <v>12665</v>
      </c>
      <c r="C214" s="5">
        <v>52</v>
      </c>
      <c r="D214" s="1" t="s">
        <v>12796</v>
      </c>
      <c r="E214" s="1" t="s">
        <v>9580</v>
      </c>
      <c r="F214" s="1" t="s">
        <v>12805</v>
      </c>
      <c r="G214" s="1" t="s">
        <v>12643</v>
      </c>
    </row>
    <row r="215" spans="1:7" customFormat="1" hidden="1" x14ac:dyDescent="0.45">
      <c r="A215" s="5" t="s">
        <v>12677</v>
      </c>
      <c r="B215" s="5" t="s">
        <v>12665</v>
      </c>
      <c r="C215" s="5">
        <v>53</v>
      </c>
      <c r="D215" s="1" t="s">
        <v>12796</v>
      </c>
      <c r="E215" s="1" t="s">
        <v>9580</v>
      </c>
      <c r="F215" s="1" t="s">
        <v>12806</v>
      </c>
      <c r="G215" s="1" t="s">
        <v>12643</v>
      </c>
    </row>
    <row r="216" spans="1:7" customFormat="1" hidden="1" x14ac:dyDescent="0.45">
      <c r="A216" s="5" t="s">
        <v>12677</v>
      </c>
      <c r="B216" s="5" t="s">
        <v>12673</v>
      </c>
      <c r="C216" s="5">
        <v>50</v>
      </c>
      <c r="D216" s="1" t="s">
        <v>12796</v>
      </c>
      <c r="E216" s="1" t="s">
        <v>12807</v>
      </c>
      <c r="F216" s="1" t="s">
        <v>9364</v>
      </c>
      <c r="G216" s="1" t="s">
        <v>12634</v>
      </c>
    </row>
    <row r="217" spans="1:7" customFormat="1" hidden="1" x14ac:dyDescent="0.45">
      <c r="A217" s="5" t="s">
        <v>12677</v>
      </c>
      <c r="B217" s="5" t="s">
        <v>12673</v>
      </c>
      <c r="C217" s="5">
        <v>51</v>
      </c>
      <c r="D217" s="1" t="s">
        <v>12796</v>
      </c>
      <c r="E217" s="1" t="s">
        <v>12807</v>
      </c>
      <c r="F217" s="1" t="s">
        <v>9490</v>
      </c>
      <c r="G217" s="1" t="s">
        <v>12643</v>
      </c>
    </row>
    <row r="218" spans="1:7" customFormat="1" hidden="1" x14ac:dyDescent="0.45">
      <c r="A218" s="5" t="s">
        <v>12677</v>
      </c>
      <c r="B218" s="5" t="s">
        <v>12673</v>
      </c>
      <c r="C218" s="5">
        <v>53</v>
      </c>
      <c r="D218" s="1" t="s">
        <v>12796</v>
      </c>
      <c r="E218" s="1" t="s">
        <v>12807</v>
      </c>
      <c r="F218" s="1" t="s">
        <v>9464</v>
      </c>
      <c r="G218" s="1" t="s">
        <v>12643</v>
      </c>
    </row>
    <row r="219" spans="1:7" customFormat="1" hidden="1" x14ac:dyDescent="0.45">
      <c r="A219" s="5" t="s">
        <v>12677</v>
      </c>
      <c r="B219" s="5" t="s">
        <v>12673</v>
      </c>
      <c r="C219" s="5">
        <v>55</v>
      </c>
      <c r="D219" s="1" t="s">
        <v>12796</v>
      </c>
      <c r="E219" s="1" t="s">
        <v>12807</v>
      </c>
      <c r="F219" s="1" t="s">
        <v>9486</v>
      </c>
      <c r="G219" s="1" t="s">
        <v>12643</v>
      </c>
    </row>
    <row r="220" spans="1:7" customFormat="1" hidden="1" x14ac:dyDescent="0.45">
      <c r="A220" s="5" t="s">
        <v>12677</v>
      </c>
      <c r="B220" s="5" t="s">
        <v>12673</v>
      </c>
      <c r="C220" s="5">
        <v>56</v>
      </c>
      <c r="D220" s="1" t="s">
        <v>12796</v>
      </c>
      <c r="E220" s="1" t="s">
        <v>12807</v>
      </c>
      <c r="F220" s="1" t="s">
        <v>12808</v>
      </c>
      <c r="G220" s="1" t="s">
        <v>12643</v>
      </c>
    </row>
    <row r="221" spans="1:7" customFormat="1" hidden="1" x14ac:dyDescent="0.45">
      <c r="A221" s="5" t="s">
        <v>12677</v>
      </c>
      <c r="B221" s="5" t="s">
        <v>12673</v>
      </c>
      <c r="C221" s="5">
        <v>57</v>
      </c>
      <c r="D221" s="1" t="s">
        <v>12796</v>
      </c>
      <c r="E221" s="1" t="s">
        <v>12807</v>
      </c>
      <c r="F221" s="1" t="s">
        <v>9566</v>
      </c>
      <c r="G221" s="1" t="s">
        <v>12643</v>
      </c>
    </row>
    <row r="222" spans="1:7" customFormat="1" hidden="1" x14ac:dyDescent="0.45">
      <c r="A222" s="5" t="s">
        <v>12677</v>
      </c>
      <c r="B222" s="5" t="s">
        <v>12673</v>
      </c>
      <c r="C222" s="5">
        <v>58</v>
      </c>
      <c r="D222" s="1" t="s">
        <v>12796</v>
      </c>
      <c r="E222" s="1" t="s">
        <v>12807</v>
      </c>
      <c r="F222" s="1" t="s">
        <v>9440</v>
      </c>
      <c r="G222" s="1" t="s">
        <v>12643</v>
      </c>
    </row>
    <row r="223" spans="1:7" customFormat="1" hidden="1" x14ac:dyDescent="0.45">
      <c r="A223" s="5" t="s">
        <v>12677</v>
      </c>
      <c r="B223" s="5" t="s">
        <v>12677</v>
      </c>
      <c r="C223" s="5">
        <v>50</v>
      </c>
      <c r="D223" s="1" t="s">
        <v>12796</v>
      </c>
      <c r="E223" s="1" t="s">
        <v>12809</v>
      </c>
      <c r="F223" s="1" t="s">
        <v>9450</v>
      </c>
      <c r="G223" s="1" t="s">
        <v>12634</v>
      </c>
    </row>
    <row r="224" spans="1:7" customFormat="1" hidden="1" x14ac:dyDescent="0.45">
      <c r="A224" s="5" t="s">
        <v>12677</v>
      </c>
      <c r="B224" s="5" t="s">
        <v>12677</v>
      </c>
      <c r="C224" s="5">
        <v>51</v>
      </c>
      <c r="D224" s="1" t="s">
        <v>12796</v>
      </c>
      <c r="E224" s="1" t="s">
        <v>12809</v>
      </c>
      <c r="F224" s="1" t="s">
        <v>12810</v>
      </c>
      <c r="G224" s="1" t="s">
        <v>12643</v>
      </c>
    </row>
    <row r="225" spans="1:7" customFormat="1" hidden="1" x14ac:dyDescent="0.45">
      <c r="A225" s="5" t="s">
        <v>12677</v>
      </c>
      <c r="B225" s="5" t="s">
        <v>12677</v>
      </c>
      <c r="C225" s="5">
        <v>52</v>
      </c>
      <c r="D225" s="1" t="s">
        <v>12796</v>
      </c>
      <c r="E225" s="1" t="s">
        <v>12809</v>
      </c>
      <c r="F225" s="1" t="s">
        <v>9448</v>
      </c>
      <c r="G225" s="1" t="s">
        <v>12643</v>
      </c>
    </row>
    <row r="226" spans="1:7" customFormat="1" hidden="1" x14ac:dyDescent="0.45">
      <c r="A226" s="5" t="s">
        <v>12677</v>
      </c>
      <c r="B226" s="5" t="s">
        <v>12677</v>
      </c>
      <c r="C226" s="5">
        <v>53</v>
      </c>
      <c r="D226" s="1" t="s">
        <v>12796</v>
      </c>
      <c r="E226" s="1" t="s">
        <v>12809</v>
      </c>
      <c r="F226" s="1" t="s">
        <v>12811</v>
      </c>
      <c r="G226" s="1" t="s">
        <v>12643</v>
      </c>
    </row>
    <row r="227" spans="1:7" customFormat="1" hidden="1" x14ac:dyDescent="0.45">
      <c r="A227" s="5" t="s">
        <v>12677</v>
      </c>
      <c r="B227" s="5" t="s">
        <v>12677</v>
      </c>
      <c r="C227" s="5">
        <v>54</v>
      </c>
      <c r="D227" s="1" t="s">
        <v>9363</v>
      </c>
      <c r="E227" s="1" t="s">
        <v>12809</v>
      </c>
      <c r="F227" s="1" t="s">
        <v>12812</v>
      </c>
      <c r="G227" s="1" t="s">
        <v>12643</v>
      </c>
    </row>
    <row r="228" spans="1:7" customFormat="1" hidden="1" x14ac:dyDescent="0.45">
      <c r="A228" s="5" t="s">
        <v>12677</v>
      </c>
      <c r="B228" s="5" t="s">
        <v>12677</v>
      </c>
      <c r="C228" s="5">
        <v>55</v>
      </c>
      <c r="D228" s="1" t="s">
        <v>12796</v>
      </c>
      <c r="E228" s="1" t="s">
        <v>12809</v>
      </c>
      <c r="F228" s="1" t="s">
        <v>12813</v>
      </c>
      <c r="G228" s="1" t="s">
        <v>12643</v>
      </c>
    </row>
    <row r="229" spans="1:7" customFormat="1" hidden="1" x14ac:dyDescent="0.45">
      <c r="A229" s="5" t="s">
        <v>12677</v>
      </c>
      <c r="B229" s="5" t="s">
        <v>12686</v>
      </c>
      <c r="C229" s="5">
        <v>50</v>
      </c>
      <c r="D229" s="1" t="s">
        <v>12796</v>
      </c>
      <c r="E229" s="1" t="s">
        <v>9505</v>
      </c>
      <c r="F229" s="1" t="s">
        <v>9505</v>
      </c>
      <c r="G229" s="1" t="s">
        <v>12634</v>
      </c>
    </row>
    <row r="230" spans="1:7" customFormat="1" hidden="1" x14ac:dyDescent="0.45">
      <c r="A230" s="5" t="s">
        <v>12677</v>
      </c>
      <c r="B230" s="5" t="s">
        <v>12686</v>
      </c>
      <c r="C230" s="5">
        <v>51</v>
      </c>
      <c r="D230" s="1" t="s">
        <v>12796</v>
      </c>
      <c r="E230" s="1" t="s">
        <v>9505</v>
      </c>
      <c r="F230" s="1" t="s">
        <v>12814</v>
      </c>
      <c r="G230" s="1" t="s">
        <v>12643</v>
      </c>
    </row>
    <row r="231" spans="1:7" customFormat="1" hidden="1" x14ac:dyDescent="0.45">
      <c r="A231" s="5" t="s">
        <v>12677</v>
      </c>
      <c r="B231" s="5" t="s">
        <v>12686</v>
      </c>
      <c r="C231" s="5">
        <v>52</v>
      </c>
      <c r="D231" s="1" t="s">
        <v>12796</v>
      </c>
      <c r="E231" s="1" t="s">
        <v>9505</v>
      </c>
      <c r="F231" s="1" t="s">
        <v>12815</v>
      </c>
      <c r="G231" s="1" t="s">
        <v>12643</v>
      </c>
    </row>
    <row r="232" spans="1:7" customFormat="1" hidden="1" x14ac:dyDescent="0.45">
      <c r="A232" s="5" t="s">
        <v>12677</v>
      </c>
      <c r="B232" s="5" t="s">
        <v>12686</v>
      </c>
      <c r="C232" s="5">
        <v>53</v>
      </c>
      <c r="D232" s="1" t="s">
        <v>12796</v>
      </c>
      <c r="E232" s="1" t="s">
        <v>9505</v>
      </c>
      <c r="F232" s="1" t="s">
        <v>9495</v>
      </c>
      <c r="G232" s="1" t="s">
        <v>12643</v>
      </c>
    </row>
    <row r="233" spans="1:7" customFormat="1" hidden="1" x14ac:dyDescent="0.45">
      <c r="A233" s="5" t="s">
        <v>12677</v>
      </c>
      <c r="B233" s="5" t="s">
        <v>12689</v>
      </c>
      <c r="C233" s="5">
        <v>50</v>
      </c>
      <c r="D233" s="1" t="s">
        <v>12796</v>
      </c>
      <c r="E233" s="1" t="s">
        <v>9531</v>
      </c>
      <c r="F233" s="1" t="s">
        <v>9531</v>
      </c>
      <c r="G233" s="1" t="s">
        <v>12634</v>
      </c>
    </row>
    <row r="234" spans="1:7" customFormat="1" hidden="1" x14ac:dyDescent="0.45">
      <c r="A234" s="5" t="s">
        <v>12677</v>
      </c>
      <c r="B234" s="5" t="s">
        <v>12689</v>
      </c>
      <c r="C234" s="5">
        <v>51</v>
      </c>
      <c r="D234" s="1" t="s">
        <v>12796</v>
      </c>
      <c r="E234" s="1" t="s">
        <v>9531</v>
      </c>
      <c r="F234" s="1" t="s">
        <v>9532</v>
      </c>
      <c r="G234" s="1" t="s">
        <v>12643</v>
      </c>
    </row>
    <row r="235" spans="1:7" customFormat="1" hidden="1" x14ac:dyDescent="0.45">
      <c r="A235" s="5" t="s">
        <v>12677</v>
      </c>
      <c r="B235" s="5" t="s">
        <v>12689</v>
      </c>
      <c r="C235" s="5">
        <v>52</v>
      </c>
      <c r="D235" s="1" t="s">
        <v>12796</v>
      </c>
      <c r="E235" s="1" t="s">
        <v>9531</v>
      </c>
      <c r="F235" s="1" t="s">
        <v>12816</v>
      </c>
      <c r="G235" s="1" t="s">
        <v>12643</v>
      </c>
    </row>
    <row r="236" spans="1:7" customFormat="1" hidden="1" x14ac:dyDescent="0.45">
      <c r="A236" s="5" t="s">
        <v>12677</v>
      </c>
      <c r="B236" s="5" t="s">
        <v>12689</v>
      </c>
      <c r="C236" s="5">
        <v>53</v>
      </c>
      <c r="D236" s="1" t="s">
        <v>12796</v>
      </c>
      <c r="E236" s="1" t="s">
        <v>9531</v>
      </c>
      <c r="F236" s="1" t="s">
        <v>12817</v>
      </c>
      <c r="G236" s="1" t="s">
        <v>12643</v>
      </c>
    </row>
    <row r="237" spans="1:7" customFormat="1" hidden="1" x14ac:dyDescent="0.45">
      <c r="A237" s="5" t="s">
        <v>12677</v>
      </c>
      <c r="B237" s="5" t="s">
        <v>12689</v>
      </c>
      <c r="C237" s="5">
        <v>54</v>
      </c>
      <c r="D237" s="1" t="s">
        <v>12796</v>
      </c>
      <c r="E237" s="1" t="s">
        <v>9531</v>
      </c>
      <c r="F237" s="1" t="s">
        <v>12818</v>
      </c>
      <c r="G237" s="1" t="s">
        <v>12643</v>
      </c>
    </row>
    <row r="238" spans="1:7" customFormat="1" hidden="1" x14ac:dyDescent="0.45">
      <c r="A238" s="5" t="s">
        <v>12686</v>
      </c>
      <c r="B238" s="5" t="s">
        <v>12633</v>
      </c>
      <c r="C238" s="5">
        <v>50</v>
      </c>
      <c r="D238" s="1" t="s">
        <v>9293</v>
      </c>
      <c r="E238" s="1" t="s">
        <v>511</v>
      </c>
      <c r="F238" s="1" t="s">
        <v>511</v>
      </c>
      <c r="G238" s="1" t="s">
        <v>12634</v>
      </c>
    </row>
    <row r="239" spans="1:7" customFormat="1" hidden="1" x14ac:dyDescent="0.45">
      <c r="A239" s="5" t="s">
        <v>12686</v>
      </c>
      <c r="B239" s="5" t="s">
        <v>12633</v>
      </c>
      <c r="C239" s="5" t="s">
        <v>12633</v>
      </c>
      <c r="D239" s="1" t="s">
        <v>9293</v>
      </c>
      <c r="E239" s="1" t="s">
        <v>511</v>
      </c>
      <c r="F239" s="1" t="s">
        <v>9301</v>
      </c>
      <c r="G239" s="1" t="s">
        <v>12634</v>
      </c>
    </row>
    <row r="240" spans="1:7" customFormat="1" hidden="1" x14ac:dyDescent="0.45">
      <c r="A240" s="5" t="s">
        <v>12686</v>
      </c>
      <c r="B240" s="5" t="s">
        <v>12633</v>
      </c>
      <c r="C240" s="5" t="s">
        <v>12661</v>
      </c>
      <c r="D240" s="1" t="s">
        <v>9293</v>
      </c>
      <c r="E240" s="1" t="s">
        <v>511</v>
      </c>
      <c r="F240" s="1" t="s">
        <v>9299</v>
      </c>
      <c r="G240" s="1" t="s">
        <v>12634</v>
      </c>
    </row>
    <row r="241" spans="1:7" customFormat="1" hidden="1" x14ac:dyDescent="0.45">
      <c r="A241" s="5" t="s">
        <v>12686</v>
      </c>
      <c r="B241" s="5" t="s">
        <v>12633</v>
      </c>
      <c r="C241" s="5" t="s">
        <v>12665</v>
      </c>
      <c r="D241" s="1" t="s">
        <v>9293</v>
      </c>
      <c r="E241" s="1" t="s">
        <v>511</v>
      </c>
      <c r="F241" s="1" t="s">
        <v>9300</v>
      </c>
      <c r="G241" s="1" t="s">
        <v>12634</v>
      </c>
    </row>
    <row r="242" spans="1:7" customFormat="1" hidden="1" x14ac:dyDescent="0.45">
      <c r="A242" s="5" t="s">
        <v>12686</v>
      </c>
      <c r="B242" s="5" t="s">
        <v>12633</v>
      </c>
      <c r="C242" s="5" t="s">
        <v>12673</v>
      </c>
      <c r="D242" s="1" t="s">
        <v>9293</v>
      </c>
      <c r="E242" s="1" t="s">
        <v>511</v>
      </c>
      <c r="F242" s="1" t="s">
        <v>9304</v>
      </c>
      <c r="G242" s="1" t="s">
        <v>12634</v>
      </c>
    </row>
    <row r="243" spans="1:7" customFormat="1" hidden="1" x14ac:dyDescent="0.45">
      <c r="A243" s="5" t="s">
        <v>12686</v>
      </c>
      <c r="B243" s="5" t="s">
        <v>12633</v>
      </c>
      <c r="C243" s="5" t="s">
        <v>12677</v>
      </c>
      <c r="D243" s="1" t="s">
        <v>9293</v>
      </c>
      <c r="E243" s="1" t="s">
        <v>511</v>
      </c>
      <c r="F243" s="1" t="s">
        <v>9294</v>
      </c>
      <c r="G243" s="1" t="s">
        <v>12634</v>
      </c>
    </row>
    <row r="244" spans="1:7" customFormat="1" hidden="1" x14ac:dyDescent="0.45">
      <c r="A244" s="5" t="s">
        <v>12686</v>
      </c>
      <c r="B244" s="5" t="s">
        <v>12633</v>
      </c>
      <c r="C244" s="5">
        <v>51</v>
      </c>
      <c r="D244" s="1" t="s">
        <v>9293</v>
      </c>
      <c r="E244" s="1" t="s">
        <v>511</v>
      </c>
      <c r="F244" s="1" t="s">
        <v>9347</v>
      </c>
      <c r="G244" s="1" t="s">
        <v>12643</v>
      </c>
    </row>
    <row r="245" spans="1:7" customFormat="1" hidden="1" x14ac:dyDescent="0.45">
      <c r="A245" s="5" t="s">
        <v>12686</v>
      </c>
      <c r="B245" s="5" t="s">
        <v>12633</v>
      </c>
      <c r="C245" s="5">
        <v>52</v>
      </c>
      <c r="D245" s="1" t="s">
        <v>9293</v>
      </c>
      <c r="E245" s="1" t="s">
        <v>511</v>
      </c>
      <c r="F245" s="1" t="s">
        <v>9354</v>
      </c>
      <c r="G245" s="1" t="s">
        <v>12643</v>
      </c>
    </row>
    <row r="246" spans="1:7" customFormat="1" hidden="1" x14ac:dyDescent="0.45">
      <c r="A246" s="5" t="s">
        <v>12686</v>
      </c>
      <c r="B246" s="5" t="s">
        <v>12633</v>
      </c>
      <c r="C246" s="5">
        <v>53</v>
      </c>
      <c r="D246" s="1" t="s">
        <v>9293</v>
      </c>
      <c r="E246" s="1" t="s">
        <v>511</v>
      </c>
      <c r="F246" s="1" t="s">
        <v>12819</v>
      </c>
      <c r="G246" s="1" t="s">
        <v>12643</v>
      </c>
    </row>
    <row r="247" spans="1:7" customFormat="1" hidden="1" x14ac:dyDescent="0.45">
      <c r="A247" s="5" t="s">
        <v>12686</v>
      </c>
      <c r="B247" s="5" t="s">
        <v>12633</v>
      </c>
      <c r="C247" s="5">
        <v>54</v>
      </c>
      <c r="D247" s="1" t="s">
        <v>9293</v>
      </c>
      <c r="E247" s="1" t="s">
        <v>511</v>
      </c>
      <c r="F247" s="1" t="s">
        <v>9494</v>
      </c>
      <c r="G247" s="1" t="s">
        <v>12643</v>
      </c>
    </row>
    <row r="248" spans="1:7" customFormat="1" hidden="1" x14ac:dyDescent="0.45">
      <c r="A248" s="5" t="s">
        <v>12686</v>
      </c>
      <c r="B248" s="5" t="s">
        <v>12633</v>
      </c>
      <c r="C248" s="5">
        <v>55</v>
      </c>
      <c r="D248" s="1" t="s">
        <v>9293</v>
      </c>
      <c r="E248" s="1" t="s">
        <v>511</v>
      </c>
      <c r="F248" s="1" t="s">
        <v>9308</v>
      </c>
      <c r="G248" s="1" t="s">
        <v>12643</v>
      </c>
    </row>
    <row r="249" spans="1:7" customFormat="1" hidden="1" x14ac:dyDescent="0.45">
      <c r="A249" s="5" t="s">
        <v>12686</v>
      </c>
      <c r="B249" s="5" t="s">
        <v>12633</v>
      </c>
      <c r="C249" s="5">
        <v>56</v>
      </c>
      <c r="D249" s="1" t="s">
        <v>9293</v>
      </c>
      <c r="E249" s="1" t="s">
        <v>511</v>
      </c>
      <c r="F249" s="1" t="s">
        <v>9451</v>
      </c>
      <c r="G249" s="1" t="s">
        <v>12643</v>
      </c>
    </row>
    <row r="250" spans="1:7" customFormat="1" hidden="1" x14ac:dyDescent="0.45">
      <c r="A250" s="5" t="s">
        <v>12686</v>
      </c>
      <c r="B250" s="5" t="s">
        <v>12633</v>
      </c>
      <c r="C250" s="5">
        <v>57</v>
      </c>
      <c r="D250" s="1" t="s">
        <v>9293</v>
      </c>
      <c r="E250" s="1" t="s">
        <v>511</v>
      </c>
      <c r="F250" s="1" t="s">
        <v>9342</v>
      </c>
      <c r="G250" s="1" t="s">
        <v>12643</v>
      </c>
    </row>
    <row r="251" spans="1:7" customFormat="1" hidden="1" x14ac:dyDescent="0.45">
      <c r="A251" s="5" t="s">
        <v>12686</v>
      </c>
      <c r="B251" s="5" t="s">
        <v>12633</v>
      </c>
      <c r="C251" s="5">
        <v>58</v>
      </c>
      <c r="D251" s="1" t="s">
        <v>9293</v>
      </c>
      <c r="E251" s="1" t="s">
        <v>511</v>
      </c>
      <c r="F251" s="1" t="s">
        <v>9345</v>
      </c>
      <c r="G251" s="1" t="s">
        <v>12643</v>
      </c>
    </row>
    <row r="252" spans="1:7" customFormat="1" hidden="1" x14ac:dyDescent="0.45">
      <c r="A252" s="5" t="s">
        <v>12686</v>
      </c>
      <c r="B252" s="5" t="s">
        <v>12633</v>
      </c>
      <c r="C252" s="5">
        <v>59</v>
      </c>
      <c r="D252" s="1" t="s">
        <v>9293</v>
      </c>
      <c r="E252" s="1" t="s">
        <v>511</v>
      </c>
      <c r="F252" s="1" t="s">
        <v>9313</v>
      </c>
      <c r="G252" s="1" t="s">
        <v>12643</v>
      </c>
    </row>
    <row r="253" spans="1:7" customFormat="1" hidden="1" x14ac:dyDescent="0.45">
      <c r="A253" s="5" t="s">
        <v>12686</v>
      </c>
      <c r="B253" s="5" t="s">
        <v>12633</v>
      </c>
      <c r="C253" s="5">
        <v>60</v>
      </c>
      <c r="D253" s="1" t="s">
        <v>9293</v>
      </c>
      <c r="E253" s="1" t="s">
        <v>511</v>
      </c>
      <c r="F253" s="1" t="s">
        <v>9330</v>
      </c>
      <c r="G253" s="1" t="s">
        <v>12643</v>
      </c>
    </row>
    <row r="254" spans="1:7" customFormat="1" hidden="1" x14ac:dyDescent="0.45">
      <c r="A254" s="5" t="s">
        <v>12686</v>
      </c>
      <c r="B254" s="5" t="s">
        <v>12633</v>
      </c>
      <c r="C254" s="5">
        <v>61</v>
      </c>
      <c r="D254" s="1" t="s">
        <v>9293</v>
      </c>
      <c r="E254" s="1" t="s">
        <v>511</v>
      </c>
      <c r="F254" s="1" t="s">
        <v>9388</v>
      </c>
      <c r="G254" s="1" t="s">
        <v>12643</v>
      </c>
    </row>
    <row r="255" spans="1:7" customFormat="1" hidden="1" x14ac:dyDescent="0.45">
      <c r="A255" s="5" t="s">
        <v>12686</v>
      </c>
      <c r="B255" s="5" t="s">
        <v>12661</v>
      </c>
      <c r="C255" s="5">
        <v>50</v>
      </c>
      <c r="D255" s="1" t="s">
        <v>9293</v>
      </c>
      <c r="E255" s="1" t="s">
        <v>9321</v>
      </c>
      <c r="F255" s="1" t="s">
        <v>9321</v>
      </c>
      <c r="G255" s="1" t="s">
        <v>12634</v>
      </c>
    </row>
    <row r="256" spans="1:7" customFormat="1" hidden="1" x14ac:dyDescent="0.45">
      <c r="A256" s="5" t="s">
        <v>12686</v>
      </c>
      <c r="B256" s="5" t="s">
        <v>12661</v>
      </c>
      <c r="C256" s="5">
        <v>51</v>
      </c>
      <c r="D256" s="1" t="s">
        <v>9293</v>
      </c>
      <c r="E256" s="1" t="s">
        <v>9321</v>
      </c>
      <c r="F256" s="1" t="s">
        <v>9500</v>
      </c>
      <c r="G256" s="1" t="s">
        <v>12643</v>
      </c>
    </row>
    <row r="257" spans="1:7" customFormat="1" hidden="1" x14ac:dyDescent="0.45">
      <c r="A257" s="5" t="s">
        <v>12686</v>
      </c>
      <c r="B257" s="5" t="s">
        <v>12661</v>
      </c>
      <c r="C257" s="5">
        <v>53</v>
      </c>
      <c r="D257" s="1" t="s">
        <v>9293</v>
      </c>
      <c r="E257" s="1" t="s">
        <v>9321</v>
      </c>
      <c r="F257" s="1" t="s">
        <v>9488</v>
      </c>
      <c r="G257" s="1" t="s">
        <v>12643</v>
      </c>
    </row>
    <row r="258" spans="1:7" customFormat="1" hidden="1" x14ac:dyDescent="0.45">
      <c r="A258" s="5" t="s">
        <v>12686</v>
      </c>
      <c r="B258" s="5" t="s">
        <v>12661</v>
      </c>
      <c r="C258" s="5">
        <v>54</v>
      </c>
      <c r="D258" s="1" t="s">
        <v>9293</v>
      </c>
      <c r="E258" s="1" t="s">
        <v>9321</v>
      </c>
      <c r="F258" s="1" t="s">
        <v>9340</v>
      </c>
      <c r="G258" s="1" t="s">
        <v>12643</v>
      </c>
    </row>
    <row r="259" spans="1:7" customFormat="1" hidden="1" x14ac:dyDescent="0.45">
      <c r="A259" s="5" t="s">
        <v>12686</v>
      </c>
      <c r="B259" s="5" t="s">
        <v>12661</v>
      </c>
      <c r="C259" s="5">
        <v>55</v>
      </c>
      <c r="D259" s="1" t="s">
        <v>9293</v>
      </c>
      <c r="E259" s="1" t="s">
        <v>9321</v>
      </c>
      <c r="F259" s="1" t="s">
        <v>12820</v>
      </c>
      <c r="G259" s="1" t="s">
        <v>12643</v>
      </c>
    </row>
    <row r="260" spans="1:7" customFormat="1" hidden="1" x14ac:dyDescent="0.45">
      <c r="A260" s="5" t="s">
        <v>12686</v>
      </c>
      <c r="B260" s="5" t="s">
        <v>12661</v>
      </c>
      <c r="C260" s="5">
        <v>56</v>
      </c>
      <c r="D260" s="1" t="s">
        <v>9293</v>
      </c>
      <c r="E260" s="1" t="s">
        <v>9321</v>
      </c>
      <c r="F260" s="1" t="s">
        <v>12821</v>
      </c>
      <c r="G260" s="1" t="s">
        <v>12643</v>
      </c>
    </row>
    <row r="261" spans="1:7" customFormat="1" hidden="1" x14ac:dyDescent="0.45">
      <c r="A261" s="5" t="s">
        <v>12686</v>
      </c>
      <c r="B261" s="5" t="s">
        <v>12661</v>
      </c>
      <c r="C261" s="5">
        <v>57</v>
      </c>
      <c r="D261" s="1" t="s">
        <v>9293</v>
      </c>
      <c r="E261" s="1" t="s">
        <v>9321</v>
      </c>
      <c r="F261" s="1" t="s">
        <v>12822</v>
      </c>
      <c r="G261" s="1" t="s">
        <v>12643</v>
      </c>
    </row>
    <row r="262" spans="1:7" customFormat="1" hidden="1" x14ac:dyDescent="0.45">
      <c r="A262" s="5" t="s">
        <v>12686</v>
      </c>
      <c r="B262" s="5" t="s">
        <v>12661</v>
      </c>
      <c r="C262" s="5">
        <v>58</v>
      </c>
      <c r="D262" s="1" t="s">
        <v>9293</v>
      </c>
      <c r="E262" s="1" t="s">
        <v>9321</v>
      </c>
      <c r="F262" s="1" t="s">
        <v>12823</v>
      </c>
      <c r="G262" s="1" t="s">
        <v>12643</v>
      </c>
    </row>
    <row r="263" spans="1:7" customFormat="1" hidden="1" x14ac:dyDescent="0.45">
      <c r="A263" s="5" t="s">
        <v>12686</v>
      </c>
      <c r="B263" s="5" t="s">
        <v>12661</v>
      </c>
      <c r="C263" s="5">
        <v>59</v>
      </c>
      <c r="D263" s="1" t="s">
        <v>9293</v>
      </c>
      <c r="E263" s="1" t="s">
        <v>9321</v>
      </c>
      <c r="F263" s="1" t="s">
        <v>9346</v>
      </c>
      <c r="G263" s="1" t="s">
        <v>12643</v>
      </c>
    </row>
    <row r="264" spans="1:7" customFormat="1" hidden="1" x14ac:dyDescent="0.45">
      <c r="A264" s="5" t="s">
        <v>12686</v>
      </c>
      <c r="B264" s="5" t="s">
        <v>12661</v>
      </c>
      <c r="C264" s="5">
        <v>60</v>
      </c>
      <c r="D264" s="1" t="s">
        <v>9293</v>
      </c>
      <c r="E264" s="1" t="s">
        <v>9321</v>
      </c>
      <c r="F264" s="1" t="s">
        <v>9322</v>
      </c>
      <c r="G264" s="1" t="s">
        <v>12643</v>
      </c>
    </row>
    <row r="265" spans="1:7" customFormat="1" hidden="1" x14ac:dyDescent="0.45">
      <c r="A265" s="5" t="s">
        <v>12686</v>
      </c>
      <c r="B265" s="5" t="s">
        <v>12665</v>
      </c>
      <c r="C265" s="5">
        <v>50</v>
      </c>
      <c r="D265" s="1" t="s">
        <v>9293</v>
      </c>
      <c r="E265" s="1" t="s">
        <v>12824</v>
      </c>
      <c r="F265" s="1" t="s">
        <v>12825</v>
      </c>
      <c r="G265" s="1" t="s">
        <v>12634</v>
      </c>
    </row>
    <row r="266" spans="1:7" customFormat="1" hidden="1" x14ac:dyDescent="0.45">
      <c r="A266" s="5" t="s">
        <v>12686</v>
      </c>
      <c r="B266" s="5" t="s">
        <v>12665</v>
      </c>
      <c r="C266" s="5" t="s">
        <v>12633</v>
      </c>
      <c r="D266" s="1" t="s">
        <v>9293</v>
      </c>
      <c r="E266" s="1" t="s">
        <v>12824</v>
      </c>
      <c r="F266" s="1" t="s">
        <v>9380</v>
      </c>
      <c r="G266" s="1" t="s">
        <v>12634</v>
      </c>
    </row>
    <row r="267" spans="1:7" customFormat="1" hidden="1" x14ac:dyDescent="0.45">
      <c r="A267" s="5" t="s">
        <v>12686</v>
      </c>
      <c r="B267" s="5" t="s">
        <v>12665</v>
      </c>
      <c r="C267" s="5" t="s">
        <v>12661</v>
      </c>
      <c r="D267" s="1" t="s">
        <v>9293</v>
      </c>
      <c r="E267" s="1" t="s">
        <v>12824</v>
      </c>
      <c r="F267" s="1" t="s">
        <v>9390</v>
      </c>
      <c r="G267" s="1" t="s">
        <v>12634</v>
      </c>
    </row>
    <row r="268" spans="1:7" customFormat="1" hidden="1" x14ac:dyDescent="0.45">
      <c r="A268" s="5" t="s">
        <v>12686</v>
      </c>
      <c r="B268" s="5" t="s">
        <v>12665</v>
      </c>
      <c r="C268" s="5">
        <v>51</v>
      </c>
      <c r="D268" s="1" t="s">
        <v>9293</v>
      </c>
      <c r="E268" s="1" t="s">
        <v>12824</v>
      </c>
      <c r="F268" s="1" t="s">
        <v>12826</v>
      </c>
      <c r="G268" s="1" t="s">
        <v>12643</v>
      </c>
    </row>
    <row r="269" spans="1:7" customFormat="1" hidden="1" x14ac:dyDescent="0.45">
      <c r="A269" s="5" t="s">
        <v>12686</v>
      </c>
      <c r="B269" s="5" t="s">
        <v>12665</v>
      </c>
      <c r="C269" s="5">
        <v>52</v>
      </c>
      <c r="D269" s="1" t="s">
        <v>9293</v>
      </c>
      <c r="E269" s="1" t="s">
        <v>12824</v>
      </c>
      <c r="F269" s="1" t="s">
        <v>9395</v>
      </c>
      <c r="G269" s="1" t="s">
        <v>12643</v>
      </c>
    </row>
    <row r="270" spans="1:7" customFormat="1" hidden="1" x14ac:dyDescent="0.45">
      <c r="A270" s="5" t="s">
        <v>12686</v>
      </c>
      <c r="B270" s="5" t="s">
        <v>12665</v>
      </c>
      <c r="C270" s="5">
        <v>53</v>
      </c>
      <c r="D270" s="1" t="s">
        <v>9293</v>
      </c>
      <c r="E270" s="1" t="s">
        <v>12824</v>
      </c>
      <c r="F270" s="1" t="s">
        <v>9408</v>
      </c>
      <c r="G270" s="1" t="s">
        <v>12643</v>
      </c>
    </row>
    <row r="271" spans="1:7" customFormat="1" hidden="1" x14ac:dyDescent="0.45">
      <c r="A271" s="5" t="s">
        <v>12686</v>
      </c>
      <c r="B271" s="5" t="s">
        <v>12665</v>
      </c>
      <c r="C271" s="5">
        <v>54</v>
      </c>
      <c r="D271" s="1" t="s">
        <v>9293</v>
      </c>
      <c r="E271" s="1" t="s">
        <v>12824</v>
      </c>
      <c r="F271" s="1" t="s">
        <v>9370</v>
      </c>
      <c r="G271" s="1" t="s">
        <v>12643</v>
      </c>
    </row>
    <row r="272" spans="1:7" customFormat="1" hidden="1" x14ac:dyDescent="0.45">
      <c r="A272" s="5" t="s">
        <v>12686</v>
      </c>
      <c r="B272" s="5" t="s">
        <v>12673</v>
      </c>
      <c r="C272" s="5">
        <v>50</v>
      </c>
      <c r="D272" s="1" t="s">
        <v>9293</v>
      </c>
      <c r="E272" s="1" t="s">
        <v>9350</v>
      </c>
      <c r="F272" s="1" t="s">
        <v>9350</v>
      </c>
      <c r="G272" s="1" t="s">
        <v>12634</v>
      </c>
    </row>
    <row r="273" spans="1:7" customFormat="1" hidden="1" x14ac:dyDescent="0.45">
      <c r="A273" s="5" t="s">
        <v>12686</v>
      </c>
      <c r="B273" s="5" t="s">
        <v>12677</v>
      </c>
      <c r="C273" s="5">
        <v>50</v>
      </c>
      <c r="D273" s="1" t="s">
        <v>9293</v>
      </c>
      <c r="E273" s="1" t="s">
        <v>9361</v>
      </c>
      <c r="F273" s="1" t="s">
        <v>9361</v>
      </c>
      <c r="G273" s="1" t="s">
        <v>12634</v>
      </c>
    </row>
    <row r="274" spans="1:7" customFormat="1" hidden="1" x14ac:dyDescent="0.45">
      <c r="A274" s="5" t="s">
        <v>12686</v>
      </c>
      <c r="B274" s="5" t="s">
        <v>12677</v>
      </c>
      <c r="C274" s="5">
        <v>51</v>
      </c>
      <c r="D274" s="1" t="s">
        <v>9293</v>
      </c>
      <c r="E274" s="1" t="s">
        <v>9361</v>
      </c>
      <c r="F274" s="1" t="s">
        <v>12827</v>
      </c>
      <c r="G274" s="1" t="s">
        <v>12643</v>
      </c>
    </row>
    <row r="275" spans="1:7" customFormat="1" hidden="1" x14ac:dyDescent="0.45">
      <c r="A275" s="5" t="s">
        <v>12686</v>
      </c>
      <c r="B275" s="5" t="s">
        <v>12677</v>
      </c>
      <c r="C275" s="5">
        <v>52</v>
      </c>
      <c r="D275" s="1" t="s">
        <v>9293</v>
      </c>
      <c r="E275" s="1" t="s">
        <v>9361</v>
      </c>
      <c r="F275" s="1" t="s">
        <v>12828</v>
      </c>
      <c r="G275" s="1" t="s">
        <v>12643</v>
      </c>
    </row>
    <row r="276" spans="1:7" customFormat="1" hidden="1" x14ac:dyDescent="0.45">
      <c r="A276" s="5" t="s">
        <v>12686</v>
      </c>
      <c r="B276" s="5" t="s">
        <v>12677</v>
      </c>
      <c r="C276" s="5">
        <v>53</v>
      </c>
      <c r="D276" s="1" t="s">
        <v>9293</v>
      </c>
      <c r="E276" s="1" t="s">
        <v>9361</v>
      </c>
      <c r="F276" s="1" t="s">
        <v>9481</v>
      </c>
      <c r="G276" s="1" t="s">
        <v>12643</v>
      </c>
    </row>
    <row r="277" spans="1:7" customFormat="1" hidden="1" x14ac:dyDescent="0.45">
      <c r="A277" s="5" t="s">
        <v>12686</v>
      </c>
      <c r="B277" s="5" t="s">
        <v>12677</v>
      </c>
      <c r="C277" s="5">
        <v>54</v>
      </c>
      <c r="D277" s="1" t="s">
        <v>9293</v>
      </c>
      <c r="E277" s="1" t="s">
        <v>9361</v>
      </c>
      <c r="F277" s="1" t="s">
        <v>12829</v>
      </c>
      <c r="G277" s="1" t="s">
        <v>12643</v>
      </c>
    </row>
    <row r="278" spans="1:7" customFormat="1" hidden="1" x14ac:dyDescent="0.45">
      <c r="A278" s="5" t="s">
        <v>12686</v>
      </c>
      <c r="B278" s="5" t="s">
        <v>12686</v>
      </c>
      <c r="C278" s="5">
        <v>50</v>
      </c>
      <c r="D278" s="1" t="s">
        <v>9293</v>
      </c>
      <c r="E278" s="1" t="s">
        <v>9343</v>
      </c>
      <c r="F278" s="1" t="s">
        <v>9343</v>
      </c>
      <c r="G278" s="1" t="s">
        <v>12634</v>
      </c>
    </row>
    <row r="279" spans="1:7" customFormat="1" hidden="1" x14ac:dyDescent="0.45">
      <c r="A279" s="5" t="s">
        <v>12686</v>
      </c>
      <c r="B279" s="5" t="s">
        <v>12686</v>
      </c>
      <c r="C279" s="5">
        <v>51</v>
      </c>
      <c r="D279" s="1" t="s">
        <v>9293</v>
      </c>
      <c r="E279" s="1" t="s">
        <v>9343</v>
      </c>
      <c r="F279" s="1" t="s">
        <v>12830</v>
      </c>
      <c r="G279" s="1" t="s">
        <v>12643</v>
      </c>
    </row>
    <row r="280" spans="1:7" customFormat="1" hidden="1" x14ac:dyDescent="0.45">
      <c r="A280" s="5" t="s">
        <v>12686</v>
      </c>
      <c r="B280" s="5" t="s">
        <v>12686</v>
      </c>
      <c r="C280" s="5">
        <v>52</v>
      </c>
      <c r="D280" s="1" t="s">
        <v>9293</v>
      </c>
      <c r="E280" s="1" t="s">
        <v>9343</v>
      </c>
      <c r="F280" s="1" t="s">
        <v>9344</v>
      </c>
      <c r="G280" s="1" t="s">
        <v>12643</v>
      </c>
    </row>
    <row r="281" spans="1:7" customFormat="1" hidden="1" x14ac:dyDescent="0.45">
      <c r="A281" s="5" t="s">
        <v>12686</v>
      </c>
      <c r="B281" s="5" t="s">
        <v>12689</v>
      </c>
      <c r="C281" s="5">
        <v>50</v>
      </c>
      <c r="D281" s="1" t="s">
        <v>9293</v>
      </c>
      <c r="E281" s="1" t="s">
        <v>9297</v>
      </c>
      <c r="F281" s="1" t="s">
        <v>9297</v>
      </c>
      <c r="G281" s="1" t="s">
        <v>12634</v>
      </c>
    </row>
    <row r="282" spans="1:7" customFormat="1" hidden="1" x14ac:dyDescent="0.45">
      <c r="A282" s="5" t="s">
        <v>12686</v>
      </c>
      <c r="B282" s="5" t="s">
        <v>12689</v>
      </c>
      <c r="C282" s="5">
        <v>51</v>
      </c>
      <c r="D282" s="1" t="s">
        <v>9293</v>
      </c>
      <c r="E282" s="1" t="s">
        <v>9297</v>
      </c>
      <c r="F282" s="1" t="s">
        <v>12831</v>
      </c>
      <c r="G282" s="1" t="s">
        <v>12643</v>
      </c>
    </row>
    <row r="283" spans="1:7" customFormat="1" hidden="1" x14ac:dyDescent="0.45">
      <c r="A283" s="5" t="s">
        <v>12686</v>
      </c>
      <c r="B283" s="5" t="s">
        <v>12689</v>
      </c>
      <c r="C283" s="5">
        <v>52</v>
      </c>
      <c r="D283" s="1" t="s">
        <v>9293</v>
      </c>
      <c r="E283" s="1" t="s">
        <v>9297</v>
      </c>
      <c r="F283" s="1" t="s">
        <v>9590</v>
      </c>
      <c r="G283" s="1" t="s">
        <v>12643</v>
      </c>
    </row>
    <row r="284" spans="1:7" customFormat="1" hidden="1" x14ac:dyDescent="0.45">
      <c r="A284" s="5" t="s">
        <v>12686</v>
      </c>
      <c r="B284" s="5" t="s">
        <v>12689</v>
      </c>
      <c r="C284" s="5">
        <v>53</v>
      </c>
      <c r="D284" s="1" t="s">
        <v>9293</v>
      </c>
      <c r="E284" s="1" t="s">
        <v>9297</v>
      </c>
      <c r="F284" s="1" t="s">
        <v>9413</v>
      </c>
      <c r="G284" s="1" t="s">
        <v>12643</v>
      </c>
    </row>
    <row r="285" spans="1:7" customFormat="1" hidden="1" x14ac:dyDescent="0.45">
      <c r="A285" s="5" t="s">
        <v>12686</v>
      </c>
      <c r="B285" s="5" t="s">
        <v>12689</v>
      </c>
      <c r="C285" s="5">
        <v>54</v>
      </c>
      <c r="D285" s="1" t="s">
        <v>9293</v>
      </c>
      <c r="E285" s="1" t="s">
        <v>9297</v>
      </c>
      <c r="F285" s="1" t="s">
        <v>9338</v>
      </c>
      <c r="G285" s="1" t="s">
        <v>12643</v>
      </c>
    </row>
    <row r="286" spans="1:7" customFormat="1" hidden="1" x14ac:dyDescent="0.45">
      <c r="A286" s="5" t="s">
        <v>12686</v>
      </c>
      <c r="B286" s="5" t="s">
        <v>12689</v>
      </c>
      <c r="C286" s="5">
        <v>55</v>
      </c>
      <c r="D286" s="1" t="s">
        <v>9293</v>
      </c>
      <c r="E286" s="1" t="s">
        <v>9297</v>
      </c>
      <c r="F286" s="1" t="s">
        <v>9487</v>
      </c>
      <c r="G286" s="1" t="s">
        <v>12643</v>
      </c>
    </row>
    <row r="287" spans="1:7" customFormat="1" hidden="1" x14ac:dyDescent="0.45">
      <c r="A287" s="5" t="s">
        <v>12686</v>
      </c>
      <c r="B287" s="5" t="s">
        <v>12689</v>
      </c>
      <c r="C287" s="5">
        <v>56</v>
      </c>
      <c r="D287" s="1" t="s">
        <v>9293</v>
      </c>
      <c r="E287" s="1" t="s">
        <v>9297</v>
      </c>
      <c r="F287" s="1" t="s">
        <v>12832</v>
      </c>
      <c r="G287" s="1" t="s">
        <v>12643</v>
      </c>
    </row>
    <row r="288" spans="1:7" customFormat="1" hidden="1" x14ac:dyDescent="0.45">
      <c r="A288" s="5" t="s">
        <v>12686</v>
      </c>
      <c r="B288" s="5" t="s">
        <v>12689</v>
      </c>
      <c r="C288" s="5">
        <v>57</v>
      </c>
      <c r="D288" s="1" t="s">
        <v>9293</v>
      </c>
      <c r="E288" s="1" t="s">
        <v>9297</v>
      </c>
      <c r="F288" s="1" t="s">
        <v>12833</v>
      </c>
      <c r="G288" s="1" t="s">
        <v>12643</v>
      </c>
    </row>
    <row r="289" spans="1:7" customFormat="1" hidden="1" x14ac:dyDescent="0.45">
      <c r="A289" s="5" t="s">
        <v>12686</v>
      </c>
      <c r="B289" s="5" t="s">
        <v>12689</v>
      </c>
      <c r="C289" s="5">
        <v>58</v>
      </c>
      <c r="D289" s="1" t="s">
        <v>9293</v>
      </c>
      <c r="E289" s="1" t="s">
        <v>9297</v>
      </c>
      <c r="F289" s="1" t="s">
        <v>12834</v>
      </c>
      <c r="G289" s="1" t="s">
        <v>12643</v>
      </c>
    </row>
    <row r="290" spans="1:7" customFormat="1" hidden="1" x14ac:dyDescent="0.45">
      <c r="A290" s="5" t="s">
        <v>12686</v>
      </c>
      <c r="B290" s="5" t="s">
        <v>12689</v>
      </c>
      <c r="C290" s="5">
        <v>59</v>
      </c>
      <c r="D290" s="1" t="s">
        <v>9293</v>
      </c>
      <c r="E290" s="1" t="s">
        <v>9297</v>
      </c>
      <c r="F290" s="1" t="s">
        <v>12835</v>
      </c>
      <c r="G290" s="1" t="s">
        <v>12643</v>
      </c>
    </row>
    <row r="291" spans="1:7" customFormat="1" hidden="1" x14ac:dyDescent="0.45">
      <c r="A291" s="5" t="s">
        <v>12686</v>
      </c>
      <c r="B291" s="5" t="s">
        <v>12692</v>
      </c>
      <c r="C291" s="5">
        <v>50</v>
      </c>
      <c r="D291" s="1" t="s">
        <v>9293</v>
      </c>
      <c r="E291" s="1" t="s">
        <v>9560</v>
      </c>
      <c r="F291" s="1" t="s">
        <v>9560</v>
      </c>
      <c r="G291" s="1" t="s">
        <v>12634</v>
      </c>
    </row>
    <row r="292" spans="1:7" customFormat="1" hidden="1" x14ac:dyDescent="0.45">
      <c r="A292" s="5" t="s">
        <v>12686</v>
      </c>
      <c r="B292" s="5" t="s">
        <v>12698</v>
      </c>
      <c r="C292" s="5">
        <v>50</v>
      </c>
      <c r="D292" s="1" t="s">
        <v>9293</v>
      </c>
      <c r="E292" s="1" t="s">
        <v>12836</v>
      </c>
      <c r="F292" s="1" t="s">
        <v>9334</v>
      </c>
      <c r="G292" s="1" t="s">
        <v>12634</v>
      </c>
    </row>
    <row r="293" spans="1:7" customFormat="1" hidden="1" x14ac:dyDescent="0.45">
      <c r="A293" s="5" t="s">
        <v>12686</v>
      </c>
      <c r="B293" s="5" t="s">
        <v>12698</v>
      </c>
      <c r="C293" s="5">
        <v>51</v>
      </c>
      <c r="D293" s="1" t="s">
        <v>9293</v>
      </c>
      <c r="E293" s="1" t="s">
        <v>12836</v>
      </c>
      <c r="F293" s="1" t="s">
        <v>9594</v>
      </c>
      <c r="G293" s="1" t="s">
        <v>12643</v>
      </c>
    </row>
    <row r="294" spans="1:7" customFormat="1" hidden="1" x14ac:dyDescent="0.45">
      <c r="A294" s="5" t="s">
        <v>12686</v>
      </c>
      <c r="B294" s="5" t="s">
        <v>12698</v>
      </c>
      <c r="C294" s="5">
        <v>52</v>
      </c>
      <c r="D294" s="1" t="s">
        <v>9293</v>
      </c>
      <c r="E294" s="1" t="s">
        <v>12836</v>
      </c>
      <c r="F294" s="1" t="s">
        <v>9335</v>
      </c>
      <c r="G294" s="1" t="s">
        <v>12643</v>
      </c>
    </row>
    <row r="295" spans="1:7" customFormat="1" hidden="1" x14ac:dyDescent="0.45">
      <c r="A295" s="5" t="s">
        <v>12686</v>
      </c>
      <c r="B295" s="5" t="s">
        <v>12698</v>
      </c>
      <c r="C295" s="5">
        <v>53</v>
      </c>
      <c r="D295" s="1" t="s">
        <v>9293</v>
      </c>
      <c r="E295" s="1" t="s">
        <v>12836</v>
      </c>
      <c r="F295" s="1" t="s">
        <v>12837</v>
      </c>
      <c r="G295" s="1" t="s">
        <v>12643</v>
      </c>
    </row>
    <row r="296" spans="1:7" customFormat="1" hidden="1" x14ac:dyDescent="0.45">
      <c r="A296" s="5" t="s">
        <v>12686</v>
      </c>
      <c r="B296" s="5" t="s">
        <v>12698</v>
      </c>
      <c r="C296" s="5">
        <v>54</v>
      </c>
      <c r="D296" s="1" t="s">
        <v>9293</v>
      </c>
      <c r="E296" s="1" t="s">
        <v>12836</v>
      </c>
      <c r="F296" s="1" t="s">
        <v>9542</v>
      </c>
      <c r="G296" s="1" t="s">
        <v>12643</v>
      </c>
    </row>
    <row r="297" spans="1:7" customFormat="1" hidden="1" x14ac:dyDescent="0.45">
      <c r="A297" s="5" t="s">
        <v>12686</v>
      </c>
      <c r="B297" s="5" t="s">
        <v>12698</v>
      </c>
      <c r="C297" s="5">
        <v>55</v>
      </c>
      <c r="D297" s="1" t="s">
        <v>9293</v>
      </c>
      <c r="E297" s="1" t="s">
        <v>12836</v>
      </c>
      <c r="F297" s="1" t="s">
        <v>12838</v>
      </c>
      <c r="G297" s="1" t="s">
        <v>12643</v>
      </c>
    </row>
    <row r="298" spans="1:7" customFormat="1" hidden="1" x14ac:dyDescent="0.45">
      <c r="A298" s="5" t="s">
        <v>12686</v>
      </c>
      <c r="B298" s="5" t="s">
        <v>12698</v>
      </c>
      <c r="C298" s="5">
        <v>56</v>
      </c>
      <c r="D298" s="1" t="s">
        <v>9293</v>
      </c>
      <c r="E298" s="1" t="s">
        <v>12836</v>
      </c>
      <c r="F298" s="1" t="s">
        <v>12839</v>
      </c>
      <c r="G298" s="1" t="s">
        <v>12643</v>
      </c>
    </row>
    <row r="299" spans="1:7" customFormat="1" hidden="1" x14ac:dyDescent="0.45">
      <c r="A299" s="5" t="s">
        <v>12686</v>
      </c>
      <c r="B299" s="5" t="s">
        <v>12706</v>
      </c>
      <c r="C299" s="5">
        <v>50</v>
      </c>
      <c r="D299" s="1" t="s">
        <v>9293</v>
      </c>
      <c r="E299" s="1" t="s">
        <v>9544</v>
      </c>
      <c r="F299" s="1" t="s">
        <v>9544</v>
      </c>
      <c r="G299" s="1" t="s">
        <v>12634</v>
      </c>
    </row>
    <row r="300" spans="1:7" customFormat="1" hidden="1" x14ac:dyDescent="0.45">
      <c r="A300" s="5" t="s">
        <v>12689</v>
      </c>
      <c r="B300" s="5" t="s">
        <v>12633</v>
      </c>
      <c r="C300" s="5">
        <v>50</v>
      </c>
      <c r="D300" s="1" t="s">
        <v>9513</v>
      </c>
      <c r="E300" s="1" t="s">
        <v>9514</v>
      </c>
      <c r="F300" s="1" t="s">
        <v>9514</v>
      </c>
      <c r="G300" s="1" t="s">
        <v>12634</v>
      </c>
    </row>
    <row r="301" spans="1:7" customFormat="1" hidden="1" x14ac:dyDescent="0.45">
      <c r="A301" s="5" t="s">
        <v>12689</v>
      </c>
      <c r="B301" s="5" t="s">
        <v>12633</v>
      </c>
      <c r="C301" s="5" t="s">
        <v>12633</v>
      </c>
      <c r="D301" s="1" t="s">
        <v>9513</v>
      </c>
      <c r="E301" s="1" t="s">
        <v>9514</v>
      </c>
      <c r="F301" s="1" t="s">
        <v>9413</v>
      </c>
      <c r="G301" s="1" t="s">
        <v>12634</v>
      </c>
    </row>
    <row r="302" spans="1:7" customFormat="1" hidden="1" x14ac:dyDescent="0.45">
      <c r="A302" s="5" t="s">
        <v>12689</v>
      </c>
      <c r="B302" s="5" t="s">
        <v>12633</v>
      </c>
      <c r="C302" s="5" t="s">
        <v>12661</v>
      </c>
      <c r="D302" s="1" t="s">
        <v>9513</v>
      </c>
      <c r="E302" s="1" t="s">
        <v>9514</v>
      </c>
      <c r="F302" s="1" t="s">
        <v>9514</v>
      </c>
      <c r="G302" s="1" t="s">
        <v>12634</v>
      </c>
    </row>
    <row r="303" spans="1:7" customFormat="1" hidden="1" x14ac:dyDescent="0.45">
      <c r="A303" s="5" t="s">
        <v>12689</v>
      </c>
      <c r="B303" s="5" t="s">
        <v>12633</v>
      </c>
      <c r="C303" s="5" t="s">
        <v>12665</v>
      </c>
      <c r="D303" s="1" t="s">
        <v>9513</v>
      </c>
      <c r="E303" s="1" t="s">
        <v>9514</v>
      </c>
      <c r="F303" s="1" t="s">
        <v>12840</v>
      </c>
      <c r="G303" s="1" t="s">
        <v>12634</v>
      </c>
    </row>
    <row r="304" spans="1:7" customFormat="1" hidden="1" x14ac:dyDescent="0.45">
      <c r="A304" s="5" t="s">
        <v>12689</v>
      </c>
      <c r="B304" s="5" t="s">
        <v>12633</v>
      </c>
      <c r="C304" s="5" t="s">
        <v>12673</v>
      </c>
      <c r="D304" s="1" t="s">
        <v>9513</v>
      </c>
      <c r="E304" s="1" t="s">
        <v>9514</v>
      </c>
      <c r="F304" s="1" t="s">
        <v>12841</v>
      </c>
      <c r="G304" s="1" t="s">
        <v>12634</v>
      </c>
    </row>
    <row r="305" spans="1:7" customFormat="1" hidden="1" x14ac:dyDescent="0.45">
      <c r="A305" s="5" t="s">
        <v>12689</v>
      </c>
      <c r="B305" s="5" t="s">
        <v>12633</v>
      </c>
      <c r="C305" s="5" t="s">
        <v>12677</v>
      </c>
      <c r="D305" s="1" t="s">
        <v>9513</v>
      </c>
      <c r="E305" s="1" t="s">
        <v>9514</v>
      </c>
      <c r="F305" s="1" t="s">
        <v>12842</v>
      </c>
      <c r="G305" s="1" t="s">
        <v>12634</v>
      </c>
    </row>
    <row r="306" spans="1:7" customFormat="1" hidden="1" x14ac:dyDescent="0.45">
      <c r="A306" s="5" t="s">
        <v>12689</v>
      </c>
      <c r="B306" s="5" t="s">
        <v>12633</v>
      </c>
      <c r="C306" s="5">
        <v>52</v>
      </c>
      <c r="D306" s="1" t="s">
        <v>9513</v>
      </c>
      <c r="E306" s="1" t="s">
        <v>9514</v>
      </c>
      <c r="F306" s="1" t="s">
        <v>12843</v>
      </c>
      <c r="G306" s="1" t="s">
        <v>12643</v>
      </c>
    </row>
    <row r="307" spans="1:7" customFormat="1" hidden="1" x14ac:dyDescent="0.45">
      <c r="A307" s="5" t="s">
        <v>12689</v>
      </c>
      <c r="B307" s="5" t="s">
        <v>12661</v>
      </c>
      <c r="C307" s="5">
        <v>50</v>
      </c>
      <c r="D307" s="1" t="s">
        <v>9513</v>
      </c>
      <c r="E307" s="1" t="s">
        <v>12844</v>
      </c>
      <c r="F307" s="1" t="s">
        <v>12844</v>
      </c>
      <c r="G307" s="1" t="s">
        <v>12634</v>
      </c>
    </row>
    <row r="308" spans="1:7" customFormat="1" hidden="1" x14ac:dyDescent="0.45">
      <c r="A308" s="5" t="s">
        <v>12689</v>
      </c>
      <c r="B308" s="5" t="s">
        <v>12661</v>
      </c>
      <c r="C308" s="5">
        <v>51</v>
      </c>
      <c r="D308" s="1" t="s">
        <v>9513</v>
      </c>
      <c r="E308" s="1" t="s">
        <v>12844</v>
      </c>
      <c r="F308" s="1" t="s">
        <v>12845</v>
      </c>
      <c r="G308" s="1" t="s">
        <v>12643</v>
      </c>
    </row>
    <row r="309" spans="1:7" customFormat="1" hidden="1" x14ac:dyDescent="0.45">
      <c r="A309" s="5" t="s">
        <v>12689</v>
      </c>
      <c r="B309" s="5" t="s">
        <v>12661</v>
      </c>
      <c r="C309" s="5">
        <v>54</v>
      </c>
      <c r="D309" s="1" t="s">
        <v>9513</v>
      </c>
      <c r="E309" s="1" t="s">
        <v>12844</v>
      </c>
      <c r="F309" s="1" t="s">
        <v>12846</v>
      </c>
      <c r="G309" s="1" t="s">
        <v>12643</v>
      </c>
    </row>
    <row r="310" spans="1:7" customFormat="1" hidden="1" x14ac:dyDescent="0.45">
      <c r="A310" s="5" t="s">
        <v>12689</v>
      </c>
      <c r="B310" s="5" t="s">
        <v>12661</v>
      </c>
      <c r="C310" s="5">
        <v>55</v>
      </c>
      <c r="D310" s="1" t="s">
        <v>9513</v>
      </c>
      <c r="E310" s="1" t="s">
        <v>12844</v>
      </c>
      <c r="F310" s="1" t="s">
        <v>12847</v>
      </c>
      <c r="G310" s="1" t="s">
        <v>12643</v>
      </c>
    </row>
    <row r="311" spans="1:7" customFormat="1" hidden="1" x14ac:dyDescent="0.45">
      <c r="A311" s="5" t="s">
        <v>12689</v>
      </c>
      <c r="B311" s="5" t="s">
        <v>12665</v>
      </c>
      <c r="C311" s="5">
        <v>50</v>
      </c>
      <c r="D311" s="1" t="s">
        <v>9513</v>
      </c>
      <c r="E311" s="1" t="s">
        <v>9462</v>
      </c>
      <c r="F311" s="1" t="s">
        <v>9534</v>
      </c>
      <c r="G311" s="1" t="s">
        <v>12634</v>
      </c>
    </row>
    <row r="312" spans="1:7" customFormat="1" hidden="1" x14ac:dyDescent="0.45">
      <c r="A312" s="5" t="s">
        <v>12689</v>
      </c>
      <c r="B312" s="5" t="s">
        <v>12665</v>
      </c>
      <c r="C312" s="5">
        <v>51</v>
      </c>
      <c r="D312" s="1" t="s">
        <v>9513</v>
      </c>
      <c r="E312" s="1" t="s">
        <v>9462</v>
      </c>
      <c r="F312" s="1" t="s">
        <v>12848</v>
      </c>
      <c r="G312" s="1" t="s">
        <v>12643</v>
      </c>
    </row>
    <row r="313" spans="1:7" customFormat="1" hidden="1" x14ac:dyDescent="0.45">
      <c r="A313" s="5" t="s">
        <v>12689</v>
      </c>
      <c r="B313" s="5" t="s">
        <v>12665</v>
      </c>
      <c r="C313" s="5">
        <v>52</v>
      </c>
      <c r="D313" s="1" t="s">
        <v>9513</v>
      </c>
      <c r="E313" s="1" t="s">
        <v>9462</v>
      </c>
      <c r="F313" s="1" t="s">
        <v>12849</v>
      </c>
      <c r="G313" s="1" t="s">
        <v>12643</v>
      </c>
    </row>
    <row r="314" spans="1:7" customFormat="1" hidden="1" x14ac:dyDescent="0.45">
      <c r="A314" s="5" t="s">
        <v>12689</v>
      </c>
      <c r="B314" s="5" t="s">
        <v>12665</v>
      </c>
      <c r="C314" s="5">
        <v>53</v>
      </c>
      <c r="D314" s="1" t="s">
        <v>9513</v>
      </c>
      <c r="E314" s="1" t="s">
        <v>9462</v>
      </c>
      <c r="F314" s="1" t="s">
        <v>9331</v>
      </c>
      <c r="G314" s="1" t="s">
        <v>12643</v>
      </c>
    </row>
    <row r="315" spans="1:7" customFormat="1" hidden="1" x14ac:dyDescent="0.45">
      <c r="A315" s="5" t="s">
        <v>12689</v>
      </c>
      <c r="B315" s="5" t="s">
        <v>12665</v>
      </c>
      <c r="C315" s="5">
        <v>54</v>
      </c>
      <c r="D315" s="1" t="s">
        <v>9513</v>
      </c>
      <c r="E315" s="1" t="s">
        <v>9462</v>
      </c>
      <c r="F315" s="1" t="s">
        <v>12850</v>
      </c>
      <c r="G315" s="1" t="s">
        <v>12643</v>
      </c>
    </row>
    <row r="316" spans="1:7" customFormat="1" hidden="1" x14ac:dyDescent="0.45">
      <c r="A316" s="5" t="s">
        <v>12689</v>
      </c>
      <c r="B316" s="5" t="s">
        <v>12665</v>
      </c>
      <c r="C316" s="5">
        <v>55</v>
      </c>
      <c r="D316" s="1" t="s">
        <v>9513</v>
      </c>
      <c r="E316" s="1" t="s">
        <v>9462</v>
      </c>
      <c r="F316" s="1" t="s">
        <v>12851</v>
      </c>
      <c r="G316" s="1" t="s">
        <v>12643</v>
      </c>
    </row>
    <row r="317" spans="1:7" customFormat="1" hidden="1" x14ac:dyDescent="0.45">
      <c r="A317" s="5" t="s">
        <v>12689</v>
      </c>
      <c r="B317" s="5" t="s">
        <v>12673</v>
      </c>
      <c r="C317" s="5">
        <v>50</v>
      </c>
      <c r="D317" s="1" t="s">
        <v>9513</v>
      </c>
      <c r="E317" s="1" t="s">
        <v>12852</v>
      </c>
      <c r="F317" s="1" t="s">
        <v>12852</v>
      </c>
      <c r="G317" s="1" t="s">
        <v>12634</v>
      </c>
    </row>
    <row r="318" spans="1:7" customFormat="1" hidden="1" x14ac:dyDescent="0.45">
      <c r="A318" s="5" t="s">
        <v>12689</v>
      </c>
      <c r="B318" s="5" t="s">
        <v>12673</v>
      </c>
      <c r="C318" s="5">
        <v>51</v>
      </c>
      <c r="D318" s="1" t="s">
        <v>9513</v>
      </c>
      <c r="E318" s="1" t="s">
        <v>12852</v>
      </c>
      <c r="F318" s="1" t="s">
        <v>12853</v>
      </c>
      <c r="G318" s="1" t="s">
        <v>12643</v>
      </c>
    </row>
    <row r="319" spans="1:7" customFormat="1" hidden="1" x14ac:dyDescent="0.45">
      <c r="A319" s="5" t="s">
        <v>12689</v>
      </c>
      <c r="B319" s="5" t="s">
        <v>12677</v>
      </c>
      <c r="C319" s="5">
        <v>50</v>
      </c>
      <c r="D319" s="1" t="s">
        <v>9513</v>
      </c>
      <c r="E319" s="1" t="s">
        <v>12854</v>
      </c>
      <c r="F319" s="1" t="s">
        <v>12854</v>
      </c>
      <c r="G319" s="1" t="s">
        <v>12634</v>
      </c>
    </row>
    <row r="320" spans="1:7" customFormat="1" hidden="1" x14ac:dyDescent="0.45">
      <c r="A320" s="5" t="s">
        <v>12689</v>
      </c>
      <c r="B320" s="5" t="s">
        <v>12686</v>
      </c>
      <c r="C320" s="5">
        <v>50</v>
      </c>
      <c r="D320" s="1" t="s">
        <v>9513</v>
      </c>
      <c r="E320" s="1" t="s">
        <v>12855</v>
      </c>
      <c r="F320" s="1" t="s">
        <v>12855</v>
      </c>
      <c r="G320" s="1" t="s">
        <v>12634</v>
      </c>
    </row>
    <row r="321" spans="1:7" customFormat="1" hidden="1" x14ac:dyDescent="0.45">
      <c r="A321" s="5" t="s">
        <v>12689</v>
      </c>
      <c r="B321" s="5" t="s">
        <v>12686</v>
      </c>
      <c r="C321" s="5">
        <v>51</v>
      </c>
      <c r="D321" s="1" t="s">
        <v>9513</v>
      </c>
      <c r="E321" s="1" t="s">
        <v>12855</v>
      </c>
      <c r="F321" s="1" t="s">
        <v>12856</v>
      </c>
      <c r="G321" s="1" t="s">
        <v>12643</v>
      </c>
    </row>
    <row r="322" spans="1:7" customFormat="1" hidden="1" x14ac:dyDescent="0.45">
      <c r="A322" s="5" t="s">
        <v>12689</v>
      </c>
      <c r="B322" s="5" t="s">
        <v>12686</v>
      </c>
      <c r="C322" s="5">
        <v>52</v>
      </c>
      <c r="D322" s="1" t="s">
        <v>9513</v>
      </c>
      <c r="E322" s="1" t="s">
        <v>12855</v>
      </c>
      <c r="F322" s="1" t="s">
        <v>12857</v>
      </c>
      <c r="G322" s="1" t="s">
        <v>12643</v>
      </c>
    </row>
    <row r="323" spans="1:7" customFormat="1" hidden="1" x14ac:dyDescent="0.45">
      <c r="A323" s="5" t="s">
        <v>12689</v>
      </c>
      <c r="B323" s="5" t="s">
        <v>12686</v>
      </c>
      <c r="C323" s="5">
        <v>53</v>
      </c>
      <c r="D323" s="1" t="s">
        <v>9513</v>
      </c>
      <c r="E323" s="1" t="s">
        <v>12855</v>
      </c>
      <c r="F323" s="1" t="s">
        <v>12858</v>
      </c>
      <c r="G323" s="1" t="s">
        <v>12643</v>
      </c>
    </row>
    <row r="324" spans="1:7" customFormat="1" hidden="1" x14ac:dyDescent="0.45">
      <c r="A324" s="5" t="s">
        <v>12689</v>
      </c>
      <c r="B324" s="5" t="s">
        <v>12686</v>
      </c>
      <c r="C324" s="5">
        <v>54</v>
      </c>
      <c r="D324" s="1" t="s">
        <v>9513</v>
      </c>
      <c r="E324" s="1" t="s">
        <v>12855</v>
      </c>
      <c r="F324" s="1" t="s">
        <v>12859</v>
      </c>
      <c r="G324" s="1" t="s">
        <v>12643</v>
      </c>
    </row>
    <row r="325" spans="1:7" customFormat="1" hidden="1" x14ac:dyDescent="0.45">
      <c r="A325" s="5" t="s">
        <v>12689</v>
      </c>
      <c r="B325" s="5" t="s">
        <v>12689</v>
      </c>
      <c r="C325" s="5">
        <v>50</v>
      </c>
      <c r="D325" s="1" t="s">
        <v>9513</v>
      </c>
      <c r="E325" s="1" t="s">
        <v>12860</v>
      </c>
      <c r="F325" s="1" t="s">
        <v>12860</v>
      </c>
      <c r="G325" s="1" t="s">
        <v>12634</v>
      </c>
    </row>
    <row r="326" spans="1:7" customFormat="1" hidden="1" x14ac:dyDescent="0.45">
      <c r="A326" s="5" t="s">
        <v>12689</v>
      </c>
      <c r="B326" s="5" t="s">
        <v>12692</v>
      </c>
      <c r="C326" s="5">
        <v>50</v>
      </c>
      <c r="D326" s="1" t="s">
        <v>9513</v>
      </c>
      <c r="E326" s="1" t="s">
        <v>12861</v>
      </c>
      <c r="F326" s="1" t="s">
        <v>12861</v>
      </c>
      <c r="G326" s="1" t="s">
        <v>12634</v>
      </c>
    </row>
    <row r="327" spans="1:7" customFormat="1" hidden="1" x14ac:dyDescent="0.45">
      <c r="A327" s="5" t="s">
        <v>12689</v>
      </c>
      <c r="B327" s="5" t="s">
        <v>12692</v>
      </c>
      <c r="C327" s="5">
        <v>51</v>
      </c>
      <c r="D327" s="1" t="s">
        <v>9513</v>
      </c>
      <c r="E327" s="1" t="s">
        <v>12861</v>
      </c>
      <c r="F327" s="1" t="s">
        <v>12862</v>
      </c>
      <c r="G327" s="1" t="s">
        <v>12643</v>
      </c>
    </row>
    <row r="328" spans="1:7" customFormat="1" hidden="1" x14ac:dyDescent="0.45">
      <c r="A328" s="5" t="s">
        <v>12689</v>
      </c>
      <c r="B328" s="5" t="s">
        <v>12698</v>
      </c>
      <c r="C328" s="5">
        <v>50</v>
      </c>
      <c r="D328" s="1" t="s">
        <v>9513</v>
      </c>
      <c r="E328" s="1" t="s">
        <v>12863</v>
      </c>
      <c r="F328" s="1" t="s">
        <v>12863</v>
      </c>
      <c r="G328" s="1" t="s">
        <v>12634</v>
      </c>
    </row>
    <row r="329" spans="1:7" customFormat="1" hidden="1" x14ac:dyDescent="0.45">
      <c r="A329" s="5" t="s">
        <v>12689</v>
      </c>
      <c r="B329" s="5" t="s">
        <v>12698</v>
      </c>
      <c r="C329" s="5">
        <v>51</v>
      </c>
      <c r="D329" s="1" t="s">
        <v>9513</v>
      </c>
      <c r="E329" s="1" t="s">
        <v>12863</v>
      </c>
      <c r="F329" s="1" t="s">
        <v>12864</v>
      </c>
      <c r="G329" s="1" t="s">
        <v>12643</v>
      </c>
    </row>
    <row r="330" spans="1:7" customFormat="1" hidden="1" x14ac:dyDescent="0.45">
      <c r="A330" s="5" t="s">
        <v>12689</v>
      </c>
      <c r="B330" s="5" t="s">
        <v>12698</v>
      </c>
      <c r="C330" s="5">
        <v>52</v>
      </c>
      <c r="D330" s="1" t="s">
        <v>9513</v>
      </c>
      <c r="E330" s="1" t="s">
        <v>12863</v>
      </c>
      <c r="F330" s="1" t="s">
        <v>12865</v>
      </c>
      <c r="G330" s="1" t="s">
        <v>12643</v>
      </c>
    </row>
    <row r="331" spans="1:7" customFormat="1" hidden="1" x14ac:dyDescent="0.45">
      <c r="A331" s="5" t="s">
        <v>12689</v>
      </c>
      <c r="B331" s="5" t="s">
        <v>12698</v>
      </c>
      <c r="C331" s="5">
        <v>53</v>
      </c>
      <c r="D331" s="1" t="s">
        <v>9513</v>
      </c>
      <c r="E331" s="1" t="s">
        <v>12863</v>
      </c>
      <c r="F331" s="1" t="s">
        <v>12866</v>
      </c>
      <c r="G331" s="1" t="s">
        <v>12643</v>
      </c>
    </row>
    <row r="332" spans="1:7" customFormat="1" hidden="1" x14ac:dyDescent="0.45">
      <c r="A332" s="5" t="s">
        <v>12689</v>
      </c>
      <c r="B332" s="5" t="s">
        <v>12698</v>
      </c>
      <c r="C332" s="5">
        <v>54</v>
      </c>
      <c r="D332" s="1" t="s">
        <v>9513</v>
      </c>
      <c r="E332" s="1" t="s">
        <v>12863</v>
      </c>
      <c r="F332" s="1" t="s">
        <v>12867</v>
      </c>
      <c r="G332" s="1" t="s">
        <v>12643</v>
      </c>
    </row>
    <row r="333" spans="1:7" customFormat="1" hidden="1" x14ac:dyDescent="0.45">
      <c r="A333" s="5" t="s">
        <v>12689</v>
      </c>
      <c r="B333" s="5" t="s">
        <v>12698</v>
      </c>
      <c r="C333" s="5">
        <v>55</v>
      </c>
      <c r="D333" s="1" t="s">
        <v>9513</v>
      </c>
      <c r="E333" s="1" t="s">
        <v>12863</v>
      </c>
      <c r="F333" s="1" t="s">
        <v>12868</v>
      </c>
      <c r="G333" s="1" t="s">
        <v>12643</v>
      </c>
    </row>
    <row r="334" spans="1:7" customFormat="1" hidden="1" x14ac:dyDescent="0.45">
      <c r="A334" s="5" t="s">
        <v>12689</v>
      </c>
      <c r="B334" s="5" t="s">
        <v>12698</v>
      </c>
      <c r="C334" s="5">
        <v>56</v>
      </c>
      <c r="D334" s="1" t="s">
        <v>9513</v>
      </c>
      <c r="E334" s="1" t="s">
        <v>12863</v>
      </c>
      <c r="F334" s="1" t="s">
        <v>12869</v>
      </c>
      <c r="G334" s="1" t="s">
        <v>12643</v>
      </c>
    </row>
    <row r="335" spans="1:7" customFormat="1" hidden="1" x14ac:dyDescent="0.45">
      <c r="A335" s="5" t="s">
        <v>12689</v>
      </c>
      <c r="B335" s="5" t="s">
        <v>12706</v>
      </c>
      <c r="C335" s="5">
        <v>50</v>
      </c>
      <c r="D335" s="1" t="s">
        <v>9513</v>
      </c>
      <c r="E335" s="1" t="s">
        <v>12870</v>
      </c>
      <c r="F335" s="1" t="s">
        <v>12870</v>
      </c>
      <c r="G335" s="1" t="s">
        <v>12634</v>
      </c>
    </row>
    <row r="336" spans="1:7" customFormat="1" hidden="1" x14ac:dyDescent="0.45">
      <c r="A336" s="5" t="s">
        <v>12689</v>
      </c>
      <c r="B336" s="5" t="s">
        <v>12706</v>
      </c>
      <c r="C336" s="5">
        <v>51</v>
      </c>
      <c r="D336" s="1" t="s">
        <v>9513</v>
      </c>
      <c r="E336" s="1" t="s">
        <v>12870</v>
      </c>
      <c r="F336" s="1" t="s">
        <v>12871</v>
      </c>
      <c r="G336" s="1" t="s">
        <v>12643</v>
      </c>
    </row>
    <row r="337" spans="1:7" customFormat="1" hidden="1" x14ac:dyDescent="0.45">
      <c r="A337" s="5" t="s">
        <v>12689</v>
      </c>
      <c r="B337" s="5" t="s">
        <v>12706</v>
      </c>
      <c r="C337" s="5">
        <v>52</v>
      </c>
      <c r="D337" s="1" t="s">
        <v>9513</v>
      </c>
      <c r="E337" s="1" t="s">
        <v>12870</v>
      </c>
      <c r="F337" s="1" t="s">
        <v>12872</v>
      </c>
      <c r="G337" s="1" t="s">
        <v>12643</v>
      </c>
    </row>
    <row r="338" spans="1:7" customFormat="1" hidden="1" x14ac:dyDescent="0.45">
      <c r="A338" s="5" t="s">
        <v>12689</v>
      </c>
      <c r="B338" s="5" t="s">
        <v>12706</v>
      </c>
      <c r="C338" s="5">
        <v>53</v>
      </c>
      <c r="D338" s="1" t="s">
        <v>9513</v>
      </c>
      <c r="E338" s="1" t="s">
        <v>12870</v>
      </c>
      <c r="F338" s="1" t="s">
        <v>12873</v>
      </c>
      <c r="G338" s="1" t="s">
        <v>12643</v>
      </c>
    </row>
    <row r="339" spans="1:7" customFormat="1" hidden="1" x14ac:dyDescent="0.45">
      <c r="A339" s="5" t="s">
        <v>12689</v>
      </c>
      <c r="B339" s="5" t="s">
        <v>12706</v>
      </c>
      <c r="C339" s="5">
        <v>54</v>
      </c>
      <c r="D339" s="1" t="s">
        <v>9513</v>
      </c>
      <c r="E339" s="1" t="s">
        <v>12870</v>
      </c>
      <c r="F339" s="1" t="s">
        <v>12874</v>
      </c>
      <c r="G339" s="1" t="s">
        <v>12643</v>
      </c>
    </row>
    <row r="340" spans="1:7" customFormat="1" hidden="1" x14ac:dyDescent="0.45">
      <c r="A340" s="5" t="s">
        <v>12689</v>
      </c>
      <c r="B340" s="5" t="s">
        <v>12706</v>
      </c>
      <c r="C340" s="5">
        <v>55</v>
      </c>
      <c r="D340" s="1" t="s">
        <v>9513</v>
      </c>
      <c r="E340" s="1" t="s">
        <v>12870</v>
      </c>
      <c r="F340" s="1" t="s">
        <v>12875</v>
      </c>
      <c r="G340" s="1" t="s">
        <v>12643</v>
      </c>
    </row>
    <row r="341" spans="1:7" customFormat="1" hidden="1" x14ac:dyDescent="0.45">
      <c r="A341" s="5" t="s">
        <v>12689</v>
      </c>
      <c r="B341" s="5" t="s">
        <v>12706</v>
      </c>
      <c r="C341" s="5">
        <v>56</v>
      </c>
      <c r="D341" s="1" t="s">
        <v>9513</v>
      </c>
      <c r="E341" s="1" t="s">
        <v>12870</v>
      </c>
      <c r="F341" s="1" t="s">
        <v>12876</v>
      </c>
      <c r="G341" s="1" t="s">
        <v>12643</v>
      </c>
    </row>
    <row r="342" spans="1:7" customFormat="1" hidden="1" x14ac:dyDescent="0.45">
      <c r="A342" s="5" t="s">
        <v>12689</v>
      </c>
      <c r="B342" s="5" t="s">
        <v>12710</v>
      </c>
      <c r="C342" s="5">
        <v>50</v>
      </c>
      <c r="D342" s="1" t="s">
        <v>9513</v>
      </c>
      <c r="E342" s="1" t="s">
        <v>9563</v>
      </c>
      <c r="F342" s="1" t="s">
        <v>9563</v>
      </c>
      <c r="G342" s="1" t="s">
        <v>12634</v>
      </c>
    </row>
    <row r="343" spans="1:7" customFormat="1" hidden="1" x14ac:dyDescent="0.45">
      <c r="A343" s="5" t="s">
        <v>12689</v>
      </c>
      <c r="B343" s="5" t="s">
        <v>12710</v>
      </c>
      <c r="C343" s="5">
        <v>51</v>
      </c>
      <c r="D343" s="1" t="s">
        <v>9513</v>
      </c>
      <c r="E343" s="1" t="s">
        <v>9563</v>
      </c>
      <c r="F343" s="1" t="s">
        <v>12877</v>
      </c>
      <c r="G343" s="1" t="s">
        <v>12643</v>
      </c>
    </row>
    <row r="344" spans="1:7" customFormat="1" hidden="1" x14ac:dyDescent="0.45">
      <c r="A344" s="5" t="s">
        <v>12689</v>
      </c>
      <c r="B344" s="5" t="s">
        <v>12710</v>
      </c>
      <c r="C344" s="5">
        <v>52</v>
      </c>
      <c r="D344" s="1" t="s">
        <v>9513</v>
      </c>
      <c r="E344" s="1" t="s">
        <v>9563</v>
      </c>
      <c r="F344" s="1" t="s">
        <v>12878</v>
      </c>
      <c r="G344" s="1" t="s">
        <v>12643</v>
      </c>
    </row>
    <row r="345" spans="1:7" customFormat="1" hidden="1" x14ac:dyDescent="0.45">
      <c r="A345" s="5" t="s">
        <v>12689</v>
      </c>
      <c r="B345" s="5" t="s">
        <v>12710</v>
      </c>
      <c r="C345" s="5">
        <v>53</v>
      </c>
      <c r="D345" s="1" t="s">
        <v>9513</v>
      </c>
      <c r="E345" s="1" t="s">
        <v>9563</v>
      </c>
      <c r="F345" s="1" t="s">
        <v>9564</v>
      </c>
      <c r="G345" s="1" t="s">
        <v>12643</v>
      </c>
    </row>
    <row r="346" spans="1:7" customFormat="1" hidden="1" x14ac:dyDescent="0.45">
      <c r="A346" s="5" t="s">
        <v>12689</v>
      </c>
      <c r="B346" s="5" t="s">
        <v>12716</v>
      </c>
      <c r="C346" s="5">
        <v>50</v>
      </c>
      <c r="D346" s="1" t="s">
        <v>9513</v>
      </c>
      <c r="E346" s="1" t="s">
        <v>9577</v>
      </c>
      <c r="F346" s="1" t="s">
        <v>9577</v>
      </c>
      <c r="G346" s="1" t="s">
        <v>12634</v>
      </c>
    </row>
    <row r="347" spans="1:7" customFormat="1" hidden="1" x14ac:dyDescent="0.45">
      <c r="A347" s="5" t="s">
        <v>12689</v>
      </c>
      <c r="B347" s="5" t="s">
        <v>12716</v>
      </c>
      <c r="C347" s="5">
        <v>51</v>
      </c>
      <c r="D347" s="1" t="s">
        <v>9513</v>
      </c>
      <c r="E347" s="1" t="s">
        <v>9577</v>
      </c>
      <c r="F347" s="1" t="s">
        <v>9398</v>
      </c>
      <c r="G347" s="1" t="s">
        <v>12643</v>
      </c>
    </row>
    <row r="348" spans="1:7" customFormat="1" hidden="1" x14ac:dyDescent="0.45">
      <c r="A348" s="5" t="s">
        <v>12689</v>
      </c>
      <c r="B348" s="5" t="s">
        <v>12716</v>
      </c>
      <c r="C348" s="5">
        <v>52</v>
      </c>
      <c r="D348" s="1" t="s">
        <v>9513</v>
      </c>
      <c r="E348" s="1" t="s">
        <v>9577</v>
      </c>
      <c r="F348" s="1" t="s">
        <v>12879</v>
      </c>
      <c r="G348" s="1" t="s">
        <v>12643</v>
      </c>
    </row>
    <row r="349" spans="1:7" customFormat="1" hidden="1" x14ac:dyDescent="0.45">
      <c r="A349" s="5" t="s">
        <v>12689</v>
      </c>
      <c r="B349" s="5" t="s">
        <v>12716</v>
      </c>
      <c r="C349" s="5">
        <v>53</v>
      </c>
      <c r="D349" s="1" t="s">
        <v>9513</v>
      </c>
      <c r="E349" s="1" t="s">
        <v>9577</v>
      </c>
      <c r="F349" s="1" t="s">
        <v>12880</v>
      </c>
      <c r="G349" s="1" t="s">
        <v>12643</v>
      </c>
    </row>
    <row r="350" spans="1:7" customFormat="1" hidden="1" x14ac:dyDescent="0.45">
      <c r="A350" s="5" t="s">
        <v>12689</v>
      </c>
      <c r="B350" s="5" t="s">
        <v>12716</v>
      </c>
      <c r="C350" s="5">
        <v>54</v>
      </c>
      <c r="D350" s="1" t="s">
        <v>9513</v>
      </c>
      <c r="E350" s="1" t="s">
        <v>9577</v>
      </c>
      <c r="F350" s="1" t="s">
        <v>9391</v>
      </c>
      <c r="G350" s="1" t="s">
        <v>12643</v>
      </c>
    </row>
    <row r="351" spans="1:7" customFormat="1" hidden="1" x14ac:dyDescent="0.45">
      <c r="A351" s="5" t="s">
        <v>12689</v>
      </c>
      <c r="B351" s="5" t="s">
        <v>12716</v>
      </c>
      <c r="C351" s="5">
        <v>55</v>
      </c>
      <c r="D351" s="1" t="s">
        <v>9513</v>
      </c>
      <c r="E351" s="1" t="s">
        <v>9577</v>
      </c>
      <c r="F351" s="1" t="s">
        <v>12881</v>
      </c>
      <c r="G351" s="1" t="s">
        <v>12643</v>
      </c>
    </row>
    <row r="352" spans="1:7" customFormat="1" hidden="1" x14ac:dyDescent="0.45">
      <c r="A352" s="5" t="s">
        <v>12689</v>
      </c>
      <c r="B352" s="5" t="s">
        <v>12716</v>
      </c>
      <c r="C352" s="5">
        <v>56</v>
      </c>
      <c r="D352" s="1" t="s">
        <v>9513</v>
      </c>
      <c r="E352" s="1" t="s">
        <v>9577</v>
      </c>
      <c r="F352" s="1" t="s">
        <v>12882</v>
      </c>
      <c r="G352" s="1" t="s">
        <v>12643</v>
      </c>
    </row>
    <row r="353" spans="1:7" customFormat="1" hidden="1" x14ac:dyDescent="0.45">
      <c r="A353" s="5" t="s">
        <v>12689</v>
      </c>
      <c r="B353" s="5" t="s">
        <v>12716</v>
      </c>
      <c r="C353" s="5">
        <v>57</v>
      </c>
      <c r="D353" s="1" t="s">
        <v>9513</v>
      </c>
      <c r="E353" s="1" t="s">
        <v>9577</v>
      </c>
      <c r="F353" s="1" t="s">
        <v>12853</v>
      </c>
      <c r="G353" s="1" t="s">
        <v>12643</v>
      </c>
    </row>
    <row r="354" spans="1:7" customFormat="1" hidden="1" x14ac:dyDescent="0.45">
      <c r="A354" s="5" t="s">
        <v>12689</v>
      </c>
      <c r="B354" s="5" t="s">
        <v>12719</v>
      </c>
      <c r="C354" s="5">
        <v>50</v>
      </c>
      <c r="D354" s="1" t="s">
        <v>9513</v>
      </c>
      <c r="E354" s="1" t="s">
        <v>12883</v>
      </c>
      <c r="F354" s="1" t="s">
        <v>12883</v>
      </c>
      <c r="G354" s="1" t="s">
        <v>12634</v>
      </c>
    </row>
    <row r="355" spans="1:7" customFormat="1" hidden="1" x14ac:dyDescent="0.45">
      <c r="A355" s="5" t="s">
        <v>12689</v>
      </c>
      <c r="B355" s="5" t="s">
        <v>12719</v>
      </c>
      <c r="C355" s="5">
        <v>51</v>
      </c>
      <c r="D355" s="1" t="s">
        <v>9513</v>
      </c>
      <c r="E355" s="1" t="s">
        <v>12883</v>
      </c>
      <c r="F355" s="1" t="s">
        <v>12884</v>
      </c>
      <c r="G355" s="1" t="s">
        <v>12643</v>
      </c>
    </row>
    <row r="356" spans="1:7" customFormat="1" hidden="1" x14ac:dyDescent="0.45">
      <c r="A356" s="5" t="s">
        <v>12689</v>
      </c>
      <c r="B356" s="5" t="s">
        <v>12719</v>
      </c>
      <c r="C356" s="5">
        <v>52</v>
      </c>
      <c r="D356" s="1" t="s">
        <v>9513</v>
      </c>
      <c r="E356" s="1" t="s">
        <v>12883</v>
      </c>
      <c r="F356" s="1" t="s">
        <v>12885</v>
      </c>
      <c r="G356" s="1" t="s">
        <v>12643</v>
      </c>
    </row>
    <row r="357" spans="1:7" customFormat="1" hidden="1" x14ac:dyDescent="0.45">
      <c r="A357" s="5" t="s">
        <v>12689</v>
      </c>
      <c r="B357" s="5" t="s">
        <v>12719</v>
      </c>
      <c r="C357" s="5">
        <v>53</v>
      </c>
      <c r="D357" s="1" t="s">
        <v>9513</v>
      </c>
      <c r="E357" s="1" t="s">
        <v>12883</v>
      </c>
      <c r="F357" s="1" t="s">
        <v>12886</v>
      </c>
      <c r="G357" s="1" t="s">
        <v>12643</v>
      </c>
    </row>
    <row r="358" spans="1:7" customFormat="1" hidden="1" x14ac:dyDescent="0.45">
      <c r="A358" s="5" t="s">
        <v>12689</v>
      </c>
      <c r="B358" s="5" t="s">
        <v>12719</v>
      </c>
      <c r="C358" s="5">
        <v>54</v>
      </c>
      <c r="D358" s="1" t="s">
        <v>9513</v>
      </c>
      <c r="E358" s="1" t="s">
        <v>12883</v>
      </c>
      <c r="F358" s="1" t="s">
        <v>12887</v>
      </c>
      <c r="G358" s="1" t="s">
        <v>12643</v>
      </c>
    </row>
    <row r="359" spans="1:7" customFormat="1" hidden="1" x14ac:dyDescent="0.45">
      <c r="A359" s="5" t="s">
        <v>12689</v>
      </c>
      <c r="B359" s="5" t="s">
        <v>12719</v>
      </c>
      <c r="C359" s="5">
        <v>55</v>
      </c>
      <c r="D359" s="1" t="s">
        <v>9513</v>
      </c>
      <c r="E359" s="1" t="s">
        <v>12883</v>
      </c>
      <c r="F359" s="1" t="s">
        <v>12888</v>
      </c>
      <c r="G359" s="1" t="s">
        <v>12643</v>
      </c>
    </row>
    <row r="360" spans="1:7" customFormat="1" hidden="1" x14ac:dyDescent="0.45">
      <c r="A360" s="5" t="s">
        <v>12689</v>
      </c>
      <c r="B360" s="5" t="s">
        <v>12719</v>
      </c>
      <c r="C360" s="5">
        <v>56</v>
      </c>
      <c r="D360" s="1" t="s">
        <v>9513</v>
      </c>
      <c r="E360" s="1" t="s">
        <v>12883</v>
      </c>
      <c r="F360" s="1" t="s">
        <v>12889</v>
      </c>
      <c r="G360" s="1" t="s">
        <v>12643</v>
      </c>
    </row>
    <row r="361" spans="1:7" customFormat="1" hidden="1" x14ac:dyDescent="0.45">
      <c r="A361" s="5" t="s">
        <v>12689</v>
      </c>
      <c r="B361" s="5" t="s">
        <v>12719</v>
      </c>
      <c r="C361" s="5">
        <v>57</v>
      </c>
      <c r="D361" s="1" t="s">
        <v>9513</v>
      </c>
      <c r="E361" s="1" t="s">
        <v>12883</v>
      </c>
      <c r="F361" s="1" t="s">
        <v>12890</v>
      </c>
      <c r="G361" s="1" t="s">
        <v>12643</v>
      </c>
    </row>
    <row r="362" spans="1:7" customFormat="1" hidden="1" x14ac:dyDescent="0.45">
      <c r="A362" s="5" t="s">
        <v>12689</v>
      </c>
      <c r="B362" s="5" t="s">
        <v>12719</v>
      </c>
      <c r="C362" s="5">
        <v>58</v>
      </c>
      <c r="D362" s="1" t="s">
        <v>9513</v>
      </c>
      <c r="E362" s="1" t="s">
        <v>12883</v>
      </c>
      <c r="F362" s="1" t="s">
        <v>12891</v>
      </c>
      <c r="G362" s="1" t="s">
        <v>12643</v>
      </c>
    </row>
    <row r="363" spans="1:7" customFormat="1" hidden="1" x14ac:dyDescent="0.45">
      <c r="A363" s="5" t="s">
        <v>12689</v>
      </c>
      <c r="B363" s="5" t="s">
        <v>12719</v>
      </c>
      <c r="C363" s="5">
        <v>59</v>
      </c>
      <c r="D363" s="1" t="s">
        <v>9513</v>
      </c>
      <c r="E363" s="1" t="s">
        <v>12883</v>
      </c>
      <c r="F363" s="1" t="s">
        <v>12892</v>
      </c>
      <c r="G363" s="1" t="s">
        <v>12643</v>
      </c>
    </row>
    <row r="364" spans="1:7" customFormat="1" hidden="1" x14ac:dyDescent="0.45">
      <c r="A364" s="5" t="s">
        <v>12689</v>
      </c>
      <c r="B364" s="5" t="s">
        <v>12722</v>
      </c>
      <c r="C364" s="5">
        <v>50</v>
      </c>
      <c r="D364" s="1" t="s">
        <v>9513</v>
      </c>
      <c r="E364" s="1" t="s">
        <v>12893</v>
      </c>
      <c r="F364" s="1" t="s">
        <v>9486</v>
      </c>
      <c r="G364" s="1" t="s">
        <v>12634</v>
      </c>
    </row>
    <row r="365" spans="1:7" customFormat="1" hidden="1" x14ac:dyDescent="0.45">
      <c r="A365" s="5" t="s">
        <v>12689</v>
      </c>
      <c r="B365" s="5" t="s">
        <v>12722</v>
      </c>
      <c r="C365" s="5">
        <v>51</v>
      </c>
      <c r="D365" s="1" t="s">
        <v>9513</v>
      </c>
      <c r="E365" s="1" t="s">
        <v>12893</v>
      </c>
      <c r="F365" s="1" t="s">
        <v>9383</v>
      </c>
      <c r="G365" s="1" t="s">
        <v>12643</v>
      </c>
    </row>
    <row r="366" spans="1:7" customFormat="1" hidden="1" x14ac:dyDescent="0.45">
      <c r="A366" s="5" t="s">
        <v>12689</v>
      </c>
      <c r="B366" s="5" t="s">
        <v>12722</v>
      </c>
      <c r="C366" s="5">
        <v>52</v>
      </c>
      <c r="D366" s="1" t="s">
        <v>9513</v>
      </c>
      <c r="E366" s="1" t="s">
        <v>12893</v>
      </c>
      <c r="F366" s="1" t="s">
        <v>12894</v>
      </c>
      <c r="G366" s="1" t="s">
        <v>12643</v>
      </c>
    </row>
    <row r="367" spans="1:7" customFormat="1" hidden="1" x14ac:dyDescent="0.45">
      <c r="A367" s="5" t="s">
        <v>12689</v>
      </c>
      <c r="B367" s="5" t="s">
        <v>12722</v>
      </c>
      <c r="C367" s="5">
        <v>53</v>
      </c>
      <c r="D367" s="1" t="s">
        <v>9513</v>
      </c>
      <c r="E367" s="1" t="s">
        <v>12893</v>
      </c>
      <c r="F367" s="1" t="s">
        <v>9553</v>
      </c>
      <c r="G367" s="1" t="s">
        <v>12643</v>
      </c>
    </row>
    <row r="368" spans="1:7" customFormat="1" hidden="1" x14ac:dyDescent="0.45">
      <c r="A368" s="5" t="s">
        <v>12692</v>
      </c>
      <c r="B368" s="5" t="s">
        <v>12633</v>
      </c>
      <c r="C368" s="5">
        <v>50</v>
      </c>
      <c r="D368" s="1" t="s">
        <v>9469</v>
      </c>
      <c r="E368" s="1" t="s">
        <v>12895</v>
      </c>
      <c r="F368" s="1" t="s">
        <v>9469</v>
      </c>
      <c r="G368" s="1" t="s">
        <v>12634</v>
      </c>
    </row>
    <row r="369" spans="1:7" customFormat="1" hidden="1" x14ac:dyDescent="0.45">
      <c r="A369" s="5" t="s">
        <v>12692</v>
      </c>
      <c r="B369" s="5" t="s">
        <v>12633</v>
      </c>
      <c r="C369" s="5" t="s">
        <v>12633</v>
      </c>
      <c r="D369" s="1" t="s">
        <v>9469</v>
      </c>
      <c r="E369" s="1" t="s">
        <v>12895</v>
      </c>
      <c r="F369" s="1" t="s">
        <v>12896</v>
      </c>
      <c r="G369" s="1" t="s">
        <v>12634</v>
      </c>
    </row>
    <row r="370" spans="1:7" customFormat="1" hidden="1" x14ac:dyDescent="0.45">
      <c r="A370" s="5" t="s">
        <v>12692</v>
      </c>
      <c r="B370" s="5" t="s">
        <v>12633</v>
      </c>
      <c r="C370" s="5" t="s">
        <v>12661</v>
      </c>
      <c r="D370" s="1" t="s">
        <v>9469</v>
      </c>
      <c r="E370" s="1" t="s">
        <v>12895</v>
      </c>
      <c r="F370" s="1" t="s">
        <v>9555</v>
      </c>
      <c r="G370" s="1" t="s">
        <v>12634</v>
      </c>
    </row>
    <row r="371" spans="1:7" customFormat="1" hidden="1" x14ac:dyDescent="0.45">
      <c r="A371" s="5" t="s">
        <v>12692</v>
      </c>
      <c r="B371" s="5" t="s">
        <v>12633</v>
      </c>
      <c r="C371" s="5" t="s">
        <v>12665</v>
      </c>
      <c r="D371" s="1" t="s">
        <v>9469</v>
      </c>
      <c r="E371" s="1" t="s">
        <v>12895</v>
      </c>
      <c r="F371" s="1" t="s">
        <v>9469</v>
      </c>
      <c r="G371" s="1" t="s">
        <v>12634</v>
      </c>
    </row>
    <row r="372" spans="1:7" customFormat="1" hidden="1" x14ac:dyDescent="0.45">
      <c r="A372" s="5" t="s">
        <v>12692</v>
      </c>
      <c r="B372" s="5" t="s">
        <v>12633</v>
      </c>
      <c r="C372" s="5" t="s">
        <v>12673</v>
      </c>
      <c r="D372" s="1" t="s">
        <v>9469</v>
      </c>
      <c r="E372" s="1" t="s">
        <v>12895</v>
      </c>
      <c r="F372" s="1" t="s">
        <v>12897</v>
      </c>
      <c r="G372" s="1" t="s">
        <v>12634</v>
      </c>
    </row>
    <row r="373" spans="1:7" customFormat="1" hidden="1" x14ac:dyDescent="0.45">
      <c r="A373" s="5" t="s">
        <v>12692</v>
      </c>
      <c r="B373" s="5" t="s">
        <v>12633</v>
      </c>
      <c r="C373" s="5" t="s">
        <v>12677</v>
      </c>
      <c r="D373" s="1" t="s">
        <v>9469</v>
      </c>
      <c r="E373" s="1" t="s">
        <v>12895</v>
      </c>
      <c r="F373" s="1" t="s">
        <v>12898</v>
      </c>
      <c r="G373" s="1" t="s">
        <v>12634</v>
      </c>
    </row>
    <row r="374" spans="1:7" customFormat="1" hidden="1" x14ac:dyDescent="0.45">
      <c r="A374" s="5" t="s">
        <v>12692</v>
      </c>
      <c r="B374" s="5" t="s">
        <v>12633</v>
      </c>
      <c r="C374" s="5">
        <v>52</v>
      </c>
      <c r="D374" s="1" t="s">
        <v>9469</v>
      </c>
      <c r="E374" s="1" t="s">
        <v>12895</v>
      </c>
      <c r="F374" s="1" t="s">
        <v>12899</v>
      </c>
      <c r="G374" s="1" t="s">
        <v>12643</v>
      </c>
    </row>
    <row r="375" spans="1:7" customFormat="1" hidden="1" x14ac:dyDescent="0.45">
      <c r="A375" s="5" t="s">
        <v>12692</v>
      </c>
      <c r="B375" s="5" t="s">
        <v>12633</v>
      </c>
      <c r="C375" s="5">
        <v>53</v>
      </c>
      <c r="D375" s="1" t="s">
        <v>9469</v>
      </c>
      <c r="E375" s="1" t="s">
        <v>12895</v>
      </c>
      <c r="F375" s="1" t="s">
        <v>12900</v>
      </c>
      <c r="G375" s="1" t="s">
        <v>12643</v>
      </c>
    </row>
    <row r="376" spans="1:7" customFormat="1" hidden="1" x14ac:dyDescent="0.45">
      <c r="A376" s="5" t="s">
        <v>12692</v>
      </c>
      <c r="B376" s="5" t="s">
        <v>12633</v>
      </c>
      <c r="C376" s="5">
        <v>54</v>
      </c>
      <c r="D376" s="1" t="s">
        <v>9469</v>
      </c>
      <c r="E376" s="1" t="s">
        <v>12895</v>
      </c>
      <c r="F376" s="1" t="s">
        <v>12901</v>
      </c>
      <c r="G376" s="1" t="s">
        <v>12643</v>
      </c>
    </row>
    <row r="377" spans="1:7" customFormat="1" hidden="1" x14ac:dyDescent="0.45">
      <c r="A377" s="5" t="s">
        <v>12692</v>
      </c>
      <c r="B377" s="5" t="s">
        <v>12633</v>
      </c>
      <c r="C377" s="5">
        <v>59</v>
      </c>
      <c r="D377" s="1" t="s">
        <v>9469</v>
      </c>
      <c r="E377" s="1" t="s">
        <v>12895</v>
      </c>
      <c r="F377" s="1" t="s">
        <v>12902</v>
      </c>
      <c r="G377" s="1" t="s">
        <v>12643</v>
      </c>
    </row>
    <row r="378" spans="1:7" customFormat="1" hidden="1" x14ac:dyDescent="0.45">
      <c r="A378" s="5" t="s">
        <v>12692</v>
      </c>
      <c r="B378" s="5" t="s">
        <v>12633</v>
      </c>
      <c r="C378" s="5">
        <v>63</v>
      </c>
      <c r="D378" s="1" t="s">
        <v>9469</v>
      </c>
      <c r="E378" s="1" t="s">
        <v>12895</v>
      </c>
      <c r="F378" s="1" t="s">
        <v>12903</v>
      </c>
      <c r="G378" s="1" t="s">
        <v>12643</v>
      </c>
    </row>
    <row r="379" spans="1:7" customFormat="1" hidden="1" x14ac:dyDescent="0.45">
      <c r="A379" s="5" t="s">
        <v>12692</v>
      </c>
      <c r="B379" s="5" t="s">
        <v>12633</v>
      </c>
      <c r="C379" s="5">
        <v>65</v>
      </c>
      <c r="D379" s="1" t="s">
        <v>9469</v>
      </c>
      <c r="E379" s="1" t="s">
        <v>12895</v>
      </c>
      <c r="F379" s="1" t="s">
        <v>12904</v>
      </c>
      <c r="G379" s="1" t="s">
        <v>12643</v>
      </c>
    </row>
    <row r="380" spans="1:7" customFormat="1" hidden="1" x14ac:dyDescent="0.45">
      <c r="A380" s="5" t="s">
        <v>12692</v>
      </c>
      <c r="B380" s="5" t="s">
        <v>12633</v>
      </c>
      <c r="C380" s="5">
        <v>66</v>
      </c>
      <c r="D380" s="1" t="s">
        <v>9469</v>
      </c>
      <c r="E380" s="1" t="s">
        <v>12895</v>
      </c>
      <c r="F380" s="1" t="s">
        <v>12905</v>
      </c>
      <c r="G380" s="1" t="s">
        <v>12643</v>
      </c>
    </row>
    <row r="381" spans="1:7" customFormat="1" hidden="1" x14ac:dyDescent="0.45">
      <c r="A381" s="5" t="s">
        <v>12692</v>
      </c>
      <c r="B381" s="5" t="s">
        <v>12633</v>
      </c>
      <c r="C381" s="5">
        <v>68</v>
      </c>
      <c r="D381" s="1" t="s">
        <v>9469</v>
      </c>
      <c r="E381" s="1" t="s">
        <v>12895</v>
      </c>
      <c r="F381" s="1" t="s">
        <v>12906</v>
      </c>
      <c r="G381" s="1" t="s">
        <v>12643</v>
      </c>
    </row>
    <row r="382" spans="1:7" customFormat="1" hidden="1" x14ac:dyDescent="0.45">
      <c r="A382" s="5" t="s">
        <v>12692</v>
      </c>
      <c r="B382" s="5" t="s">
        <v>12661</v>
      </c>
      <c r="C382" s="5">
        <v>50</v>
      </c>
      <c r="D382" s="1" t="s">
        <v>9469</v>
      </c>
      <c r="E382" s="1" t="s">
        <v>9445</v>
      </c>
      <c r="F382" s="1" t="s">
        <v>12907</v>
      </c>
      <c r="G382" s="1" t="s">
        <v>12634</v>
      </c>
    </row>
    <row r="383" spans="1:7" customFormat="1" hidden="1" x14ac:dyDescent="0.45">
      <c r="A383" s="5" t="s">
        <v>12692</v>
      </c>
      <c r="B383" s="5" t="s">
        <v>12661</v>
      </c>
      <c r="C383" s="5">
        <v>51</v>
      </c>
      <c r="D383" s="1" t="s">
        <v>9469</v>
      </c>
      <c r="E383" s="1" t="s">
        <v>9445</v>
      </c>
      <c r="F383" s="1" t="s">
        <v>12908</v>
      </c>
      <c r="G383" s="1" t="s">
        <v>12643</v>
      </c>
    </row>
    <row r="384" spans="1:7" customFormat="1" hidden="1" x14ac:dyDescent="0.45">
      <c r="A384" s="5" t="s">
        <v>12692</v>
      </c>
      <c r="B384" s="5" t="s">
        <v>12661</v>
      </c>
      <c r="C384" s="5">
        <v>52</v>
      </c>
      <c r="D384" s="1" t="s">
        <v>9469</v>
      </c>
      <c r="E384" s="1" t="s">
        <v>9445</v>
      </c>
      <c r="F384" s="1" t="s">
        <v>12909</v>
      </c>
      <c r="G384" s="1" t="s">
        <v>12643</v>
      </c>
    </row>
    <row r="385" spans="1:7" customFormat="1" hidden="1" x14ac:dyDescent="0.45">
      <c r="A385" s="5" t="s">
        <v>12692</v>
      </c>
      <c r="B385" s="5" t="s">
        <v>12661</v>
      </c>
      <c r="C385" s="5">
        <v>53</v>
      </c>
      <c r="D385" s="1" t="s">
        <v>9469</v>
      </c>
      <c r="E385" s="1" t="s">
        <v>9445</v>
      </c>
      <c r="F385" s="1" t="s">
        <v>12910</v>
      </c>
      <c r="G385" s="1" t="s">
        <v>12643</v>
      </c>
    </row>
    <row r="386" spans="1:7" customFormat="1" hidden="1" x14ac:dyDescent="0.45">
      <c r="A386" s="5" t="s">
        <v>12692</v>
      </c>
      <c r="B386" s="5" t="s">
        <v>12661</v>
      </c>
      <c r="C386" s="5">
        <v>54</v>
      </c>
      <c r="D386" s="1" t="s">
        <v>9469</v>
      </c>
      <c r="E386" s="1" t="s">
        <v>9445</v>
      </c>
      <c r="F386" s="1" t="s">
        <v>12911</v>
      </c>
      <c r="G386" s="1" t="s">
        <v>12643</v>
      </c>
    </row>
    <row r="387" spans="1:7" customFormat="1" hidden="1" x14ac:dyDescent="0.45">
      <c r="A387" s="5" t="s">
        <v>12692</v>
      </c>
      <c r="B387" s="5" t="s">
        <v>12661</v>
      </c>
      <c r="C387" s="5">
        <v>55</v>
      </c>
      <c r="D387" s="1" t="s">
        <v>9469</v>
      </c>
      <c r="E387" s="1" t="s">
        <v>9445</v>
      </c>
      <c r="F387" s="1" t="s">
        <v>12912</v>
      </c>
      <c r="G387" s="1" t="s">
        <v>12643</v>
      </c>
    </row>
    <row r="388" spans="1:7" customFormat="1" hidden="1" x14ac:dyDescent="0.45">
      <c r="A388" s="5" t="s">
        <v>12692</v>
      </c>
      <c r="B388" s="5" t="s">
        <v>12661</v>
      </c>
      <c r="C388" s="5">
        <v>56</v>
      </c>
      <c r="D388" s="1" t="s">
        <v>9469</v>
      </c>
      <c r="E388" s="1" t="s">
        <v>9445</v>
      </c>
      <c r="F388" s="1" t="s">
        <v>9299</v>
      </c>
      <c r="G388" s="1" t="s">
        <v>12643</v>
      </c>
    </row>
    <row r="389" spans="1:7" customFormat="1" hidden="1" x14ac:dyDescent="0.45">
      <c r="A389" s="5" t="s">
        <v>12692</v>
      </c>
      <c r="B389" s="5" t="s">
        <v>12661</v>
      </c>
      <c r="C389" s="5">
        <v>57</v>
      </c>
      <c r="D389" s="1" t="s">
        <v>9469</v>
      </c>
      <c r="E389" s="1" t="s">
        <v>9445</v>
      </c>
      <c r="F389" s="1" t="s">
        <v>12913</v>
      </c>
      <c r="G389" s="1" t="s">
        <v>12643</v>
      </c>
    </row>
    <row r="390" spans="1:7" customFormat="1" hidden="1" x14ac:dyDescent="0.45">
      <c r="A390" s="5" t="s">
        <v>12692</v>
      </c>
      <c r="B390" s="5" t="s">
        <v>12661</v>
      </c>
      <c r="C390" s="5">
        <v>58</v>
      </c>
      <c r="D390" s="1" t="s">
        <v>9469</v>
      </c>
      <c r="E390" s="1" t="s">
        <v>9445</v>
      </c>
      <c r="F390" s="1" t="s">
        <v>12914</v>
      </c>
      <c r="G390" s="1" t="s">
        <v>12643</v>
      </c>
    </row>
    <row r="391" spans="1:7" customFormat="1" hidden="1" x14ac:dyDescent="0.45">
      <c r="A391" s="5" t="s">
        <v>12692</v>
      </c>
      <c r="B391" s="5" t="s">
        <v>12661</v>
      </c>
      <c r="C391" s="5">
        <v>59</v>
      </c>
      <c r="D391" s="1" t="s">
        <v>9469</v>
      </c>
      <c r="E391" s="1" t="s">
        <v>9445</v>
      </c>
      <c r="F391" s="1" t="s">
        <v>12915</v>
      </c>
      <c r="G391" s="1" t="s">
        <v>12643</v>
      </c>
    </row>
    <row r="392" spans="1:7" customFormat="1" hidden="1" x14ac:dyDescent="0.45">
      <c r="A392" s="5" t="s">
        <v>12692</v>
      </c>
      <c r="B392" s="5" t="s">
        <v>12661</v>
      </c>
      <c r="C392" s="5">
        <v>60</v>
      </c>
      <c r="D392" s="1" t="s">
        <v>9469</v>
      </c>
      <c r="E392" s="1" t="s">
        <v>9445</v>
      </c>
      <c r="F392" s="1" t="s">
        <v>12916</v>
      </c>
      <c r="G392" s="1" t="s">
        <v>12643</v>
      </c>
    </row>
    <row r="393" spans="1:7" customFormat="1" hidden="1" x14ac:dyDescent="0.45">
      <c r="A393" s="5" t="s">
        <v>12692</v>
      </c>
      <c r="B393" s="5" t="s">
        <v>12661</v>
      </c>
      <c r="C393" s="5">
        <v>61</v>
      </c>
      <c r="D393" s="1" t="s">
        <v>9469</v>
      </c>
      <c r="E393" s="1" t="s">
        <v>9445</v>
      </c>
      <c r="F393" s="1" t="s">
        <v>12917</v>
      </c>
      <c r="G393" s="1" t="s">
        <v>12643</v>
      </c>
    </row>
    <row r="394" spans="1:7" customFormat="1" hidden="1" x14ac:dyDescent="0.45">
      <c r="A394" s="5" t="s">
        <v>12692</v>
      </c>
      <c r="B394" s="5" t="s">
        <v>12661</v>
      </c>
      <c r="C394" s="5">
        <v>62</v>
      </c>
      <c r="D394" s="1" t="s">
        <v>9469</v>
      </c>
      <c r="E394" s="1" t="s">
        <v>9445</v>
      </c>
      <c r="F394" s="1" t="s">
        <v>12918</v>
      </c>
      <c r="G394" s="1" t="s">
        <v>12643</v>
      </c>
    </row>
    <row r="395" spans="1:7" customFormat="1" hidden="1" x14ac:dyDescent="0.45">
      <c r="A395" s="5" t="s">
        <v>12692</v>
      </c>
      <c r="B395" s="5" t="s">
        <v>12661</v>
      </c>
      <c r="C395" s="5">
        <v>63</v>
      </c>
      <c r="D395" s="1" t="s">
        <v>9469</v>
      </c>
      <c r="E395" s="1" t="s">
        <v>9445</v>
      </c>
      <c r="F395" s="1" t="s">
        <v>12919</v>
      </c>
      <c r="G395" s="1" t="s">
        <v>12643</v>
      </c>
    </row>
    <row r="396" spans="1:7" customFormat="1" hidden="1" x14ac:dyDescent="0.45">
      <c r="A396" s="5" t="s">
        <v>12692</v>
      </c>
      <c r="B396" s="5" t="s">
        <v>12661</v>
      </c>
      <c r="C396" s="5">
        <v>64</v>
      </c>
      <c r="D396" s="1" t="s">
        <v>9469</v>
      </c>
      <c r="E396" s="1" t="s">
        <v>9445</v>
      </c>
      <c r="F396" s="1" t="s">
        <v>12920</v>
      </c>
      <c r="G396" s="1" t="s">
        <v>12643</v>
      </c>
    </row>
    <row r="397" spans="1:7" customFormat="1" hidden="1" x14ac:dyDescent="0.45">
      <c r="A397" s="5" t="s">
        <v>12692</v>
      </c>
      <c r="B397" s="5" t="s">
        <v>12665</v>
      </c>
      <c r="C397" s="5">
        <v>50</v>
      </c>
      <c r="D397" s="1" t="s">
        <v>9469</v>
      </c>
      <c r="E397" s="1" t="s">
        <v>12921</v>
      </c>
      <c r="F397" s="1" t="s">
        <v>12921</v>
      </c>
      <c r="G397" s="1" t="s">
        <v>12634</v>
      </c>
    </row>
    <row r="398" spans="1:7" customFormat="1" hidden="1" x14ac:dyDescent="0.45">
      <c r="A398" s="5" t="s">
        <v>12692</v>
      </c>
      <c r="B398" s="5" t="s">
        <v>12665</v>
      </c>
      <c r="C398" s="5">
        <v>51</v>
      </c>
      <c r="D398" s="1" t="s">
        <v>9469</v>
      </c>
      <c r="E398" s="1" t="s">
        <v>12921</v>
      </c>
      <c r="F398" s="1" t="s">
        <v>9305</v>
      </c>
      <c r="G398" s="1" t="s">
        <v>12643</v>
      </c>
    </row>
    <row r="399" spans="1:7" customFormat="1" hidden="1" x14ac:dyDescent="0.45">
      <c r="A399" s="5" t="s">
        <v>12692</v>
      </c>
      <c r="B399" s="5" t="s">
        <v>12665</v>
      </c>
      <c r="C399" s="5">
        <v>52</v>
      </c>
      <c r="D399" s="1" t="s">
        <v>9469</v>
      </c>
      <c r="E399" s="1" t="s">
        <v>12921</v>
      </c>
      <c r="F399" s="1" t="s">
        <v>12922</v>
      </c>
      <c r="G399" s="1" t="s">
        <v>12643</v>
      </c>
    </row>
    <row r="400" spans="1:7" customFormat="1" hidden="1" x14ac:dyDescent="0.45">
      <c r="A400" s="5" t="s">
        <v>12692</v>
      </c>
      <c r="B400" s="5" t="s">
        <v>12665</v>
      </c>
      <c r="C400" s="5">
        <v>53</v>
      </c>
      <c r="D400" s="1" t="s">
        <v>9469</v>
      </c>
      <c r="E400" s="1" t="s">
        <v>12921</v>
      </c>
      <c r="F400" s="1" t="s">
        <v>12923</v>
      </c>
      <c r="G400" s="1" t="s">
        <v>12643</v>
      </c>
    </row>
    <row r="401" spans="1:7" customFormat="1" hidden="1" x14ac:dyDescent="0.45">
      <c r="A401" s="5" t="s">
        <v>12692</v>
      </c>
      <c r="B401" s="5" t="s">
        <v>12665</v>
      </c>
      <c r="C401" s="5">
        <v>54</v>
      </c>
      <c r="D401" s="1" t="s">
        <v>9469</v>
      </c>
      <c r="E401" s="1" t="s">
        <v>12921</v>
      </c>
      <c r="F401" s="1" t="s">
        <v>12924</v>
      </c>
      <c r="G401" s="1" t="s">
        <v>12643</v>
      </c>
    </row>
    <row r="402" spans="1:7" customFormat="1" hidden="1" x14ac:dyDescent="0.45">
      <c r="A402" s="5" t="s">
        <v>12692</v>
      </c>
      <c r="B402" s="5" t="s">
        <v>12665</v>
      </c>
      <c r="C402" s="5">
        <v>55</v>
      </c>
      <c r="D402" s="1" t="s">
        <v>9469</v>
      </c>
      <c r="E402" s="1" t="s">
        <v>12921</v>
      </c>
      <c r="F402" s="1" t="s">
        <v>12925</v>
      </c>
      <c r="G402" s="1" t="s">
        <v>12643</v>
      </c>
    </row>
    <row r="403" spans="1:7" customFormat="1" hidden="1" x14ac:dyDescent="0.45">
      <c r="A403" s="5" t="s">
        <v>12692</v>
      </c>
      <c r="B403" s="5" t="s">
        <v>12665</v>
      </c>
      <c r="C403" s="5">
        <v>56</v>
      </c>
      <c r="D403" s="1" t="s">
        <v>9469</v>
      </c>
      <c r="E403" s="1" t="s">
        <v>12921</v>
      </c>
      <c r="F403" s="1" t="s">
        <v>9554</v>
      </c>
      <c r="G403" s="1" t="s">
        <v>12643</v>
      </c>
    </row>
    <row r="404" spans="1:7" customFormat="1" hidden="1" x14ac:dyDescent="0.45">
      <c r="A404" s="5" t="s">
        <v>12692</v>
      </c>
      <c r="B404" s="5" t="s">
        <v>12665</v>
      </c>
      <c r="C404" s="5">
        <v>57</v>
      </c>
      <c r="D404" s="1" t="s">
        <v>9469</v>
      </c>
      <c r="E404" s="1" t="s">
        <v>12921</v>
      </c>
      <c r="F404" s="1" t="s">
        <v>12926</v>
      </c>
      <c r="G404" s="1" t="s">
        <v>12643</v>
      </c>
    </row>
    <row r="405" spans="1:7" customFormat="1" hidden="1" x14ac:dyDescent="0.45">
      <c r="A405" s="5" t="s">
        <v>12692</v>
      </c>
      <c r="B405" s="5" t="s">
        <v>12665</v>
      </c>
      <c r="C405" s="5">
        <v>58</v>
      </c>
      <c r="D405" s="1" t="s">
        <v>9469</v>
      </c>
      <c r="E405" s="1" t="s">
        <v>12921</v>
      </c>
      <c r="F405" s="1" t="s">
        <v>12927</v>
      </c>
      <c r="G405" s="1" t="s">
        <v>12643</v>
      </c>
    </row>
    <row r="406" spans="1:7" customFormat="1" hidden="1" x14ac:dyDescent="0.45">
      <c r="A406" s="5" t="s">
        <v>12692</v>
      </c>
      <c r="B406" s="5" t="s">
        <v>12673</v>
      </c>
      <c r="C406" s="5">
        <v>50</v>
      </c>
      <c r="D406" s="1" t="s">
        <v>9469</v>
      </c>
      <c r="E406" s="1" t="s">
        <v>9470</v>
      </c>
      <c r="F406" s="1" t="s">
        <v>9471</v>
      </c>
      <c r="G406" s="1" t="s">
        <v>12634</v>
      </c>
    </row>
    <row r="407" spans="1:7" customFormat="1" hidden="1" x14ac:dyDescent="0.45">
      <c r="A407" s="5" t="s">
        <v>12692</v>
      </c>
      <c r="B407" s="5" t="s">
        <v>12673</v>
      </c>
      <c r="C407" s="5">
        <v>51</v>
      </c>
      <c r="D407" s="1" t="s">
        <v>9469</v>
      </c>
      <c r="E407" s="1" t="s">
        <v>9470</v>
      </c>
      <c r="F407" s="1" t="s">
        <v>12928</v>
      </c>
      <c r="G407" s="1" t="s">
        <v>12643</v>
      </c>
    </row>
    <row r="408" spans="1:7" customFormat="1" hidden="1" x14ac:dyDescent="0.45">
      <c r="A408" s="5" t="s">
        <v>12692</v>
      </c>
      <c r="B408" s="5" t="s">
        <v>12673</v>
      </c>
      <c r="C408" s="5">
        <v>52</v>
      </c>
      <c r="D408" s="1" t="s">
        <v>9469</v>
      </c>
      <c r="E408" s="1" t="s">
        <v>9470</v>
      </c>
      <c r="F408" s="1" t="s">
        <v>12929</v>
      </c>
      <c r="G408" s="1" t="s">
        <v>12643</v>
      </c>
    </row>
    <row r="409" spans="1:7" customFormat="1" hidden="1" x14ac:dyDescent="0.45">
      <c r="A409" s="5" t="s">
        <v>12692</v>
      </c>
      <c r="B409" s="5" t="s">
        <v>12673</v>
      </c>
      <c r="C409" s="5">
        <v>53</v>
      </c>
      <c r="D409" s="1" t="s">
        <v>9469</v>
      </c>
      <c r="E409" s="1" t="s">
        <v>9470</v>
      </c>
      <c r="F409" s="1" t="s">
        <v>12930</v>
      </c>
      <c r="G409" s="1" t="s">
        <v>12643</v>
      </c>
    </row>
    <row r="410" spans="1:7" customFormat="1" hidden="1" x14ac:dyDescent="0.45">
      <c r="A410" s="5" t="s">
        <v>12692</v>
      </c>
      <c r="B410" s="5" t="s">
        <v>12673</v>
      </c>
      <c r="C410" s="5">
        <v>54</v>
      </c>
      <c r="D410" s="1" t="s">
        <v>9469</v>
      </c>
      <c r="E410" s="1" t="s">
        <v>9470</v>
      </c>
      <c r="F410" s="1" t="s">
        <v>12931</v>
      </c>
      <c r="G410" s="1" t="s">
        <v>12643</v>
      </c>
    </row>
    <row r="411" spans="1:7" customFormat="1" hidden="1" x14ac:dyDescent="0.45">
      <c r="A411" s="5" t="s">
        <v>12692</v>
      </c>
      <c r="B411" s="5" t="s">
        <v>12673</v>
      </c>
      <c r="C411" s="5">
        <v>55</v>
      </c>
      <c r="D411" s="1" t="s">
        <v>9469</v>
      </c>
      <c r="E411" s="1" t="s">
        <v>9470</v>
      </c>
      <c r="F411" s="1" t="s">
        <v>12713</v>
      </c>
      <c r="G411" s="1" t="s">
        <v>12643</v>
      </c>
    </row>
    <row r="412" spans="1:7" customFormat="1" hidden="1" x14ac:dyDescent="0.45">
      <c r="A412" s="5" t="s">
        <v>12692</v>
      </c>
      <c r="B412" s="5" t="s">
        <v>12677</v>
      </c>
      <c r="C412" s="5">
        <v>50</v>
      </c>
      <c r="D412" s="1" t="s">
        <v>9469</v>
      </c>
      <c r="E412" s="1" t="s">
        <v>9307</v>
      </c>
      <c r="F412" s="1" t="s">
        <v>15257</v>
      </c>
      <c r="G412" s="1" t="s">
        <v>12634</v>
      </c>
    </row>
    <row r="413" spans="1:7" customFormat="1" hidden="1" x14ac:dyDescent="0.45">
      <c r="A413" s="5" t="s">
        <v>12692</v>
      </c>
      <c r="B413" s="5" t="s">
        <v>12677</v>
      </c>
      <c r="C413" s="5">
        <v>51</v>
      </c>
      <c r="D413" s="1" t="s">
        <v>9469</v>
      </c>
      <c r="E413" s="1" t="s">
        <v>9307</v>
      </c>
      <c r="F413" s="1" t="s">
        <v>9515</v>
      </c>
      <c r="G413" s="1" t="s">
        <v>12643</v>
      </c>
    </row>
    <row r="414" spans="1:7" customFormat="1" hidden="1" x14ac:dyDescent="0.45">
      <c r="A414" s="5" t="s">
        <v>12692</v>
      </c>
      <c r="B414" s="5" t="s">
        <v>12677</v>
      </c>
      <c r="C414" s="5">
        <v>52</v>
      </c>
      <c r="D414" s="1" t="s">
        <v>9469</v>
      </c>
      <c r="E414" s="1" t="s">
        <v>9307</v>
      </c>
      <c r="F414" s="1" t="s">
        <v>12932</v>
      </c>
      <c r="G414" s="1" t="s">
        <v>12643</v>
      </c>
    </row>
    <row r="415" spans="1:7" customFormat="1" hidden="1" x14ac:dyDescent="0.45">
      <c r="A415" s="5" t="s">
        <v>12692</v>
      </c>
      <c r="B415" s="5" t="s">
        <v>12677</v>
      </c>
      <c r="C415" s="5">
        <v>53</v>
      </c>
      <c r="D415" s="1" t="s">
        <v>9469</v>
      </c>
      <c r="E415" s="1" t="s">
        <v>9307</v>
      </c>
      <c r="F415" s="1" t="s">
        <v>12933</v>
      </c>
      <c r="G415" s="1" t="s">
        <v>12643</v>
      </c>
    </row>
    <row r="416" spans="1:7" customFormat="1" hidden="1" x14ac:dyDescent="0.45">
      <c r="A416" s="5" t="s">
        <v>12692</v>
      </c>
      <c r="B416" s="5" t="s">
        <v>12677</v>
      </c>
      <c r="C416" s="5">
        <v>54</v>
      </c>
      <c r="D416" s="1" t="s">
        <v>9469</v>
      </c>
      <c r="E416" s="1" t="s">
        <v>9307</v>
      </c>
      <c r="F416" s="1" t="s">
        <v>12934</v>
      </c>
      <c r="G416" s="1" t="s">
        <v>12643</v>
      </c>
    </row>
    <row r="417" spans="1:7" customFormat="1" hidden="1" x14ac:dyDescent="0.45">
      <c r="A417" s="5" t="s">
        <v>12692</v>
      </c>
      <c r="B417" s="5" t="s">
        <v>12677</v>
      </c>
      <c r="C417" s="5">
        <v>55</v>
      </c>
      <c r="D417" s="1" t="s">
        <v>9469</v>
      </c>
      <c r="E417" s="1" t="s">
        <v>9307</v>
      </c>
      <c r="F417" s="1" t="s">
        <v>12935</v>
      </c>
      <c r="G417" s="1" t="s">
        <v>12643</v>
      </c>
    </row>
    <row r="418" spans="1:7" customFormat="1" hidden="1" x14ac:dyDescent="0.45">
      <c r="A418" s="5" t="s">
        <v>12692</v>
      </c>
      <c r="B418" s="5" t="s">
        <v>12677</v>
      </c>
      <c r="C418" s="5">
        <v>56</v>
      </c>
      <c r="D418" s="1" t="s">
        <v>9469</v>
      </c>
      <c r="E418" s="1" t="s">
        <v>9307</v>
      </c>
      <c r="F418" s="1" t="s">
        <v>12787</v>
      </c>
      <c r="G418" s="1" t="s">
        <v>12643</v>
      </c>
    </row>
    <row r="419" spans="1:7" customFormat="1" hidden="1" x14ac:dyDescent="0.45">
      <c r="A419" s="5" t="s">
        <v>12692</v>
      </c>
      <c r="B419" s="5" t="s">
        <v>12677</v>
      </c>
      <c r="C419" s="5">
        <v>57</v>
      </c>
      <c r="D419" s="1" t="s">
        <v>9469</v>
      </c>
      <c r="E419" s="1" t="s">
        <v>9307</v>
      </c>
      <c r="F419" s="1" t="s">
        <v>12936</v>
      </c>
      <c r="G419" s="1" t="s">
        <v>12643</v>
      </c>
    </row>
    <row r="420" spans="1:7" customFormat="1" hidden="1" x14ac:dyDescent="0.45">
      <c r="A420" s="5" t="s">
        <v>12692</v>
      </c>
      <c r="B420" s="5" t="s">
        <v>12677</v>
      </c>
      <c r="C420" s="5">
        <v>58</v>
      </c>
      <c r="D420" s="1" t="s">
        <v>9469</v>
      </c>
      <c r="E420" s="1" t="s">
        <v>9307</v>
      </c>
      <c r="F420" s="1" t="s">
        <v>12937</v>
      </c>
      <c r="G420" s="1" t="s">
        <v>12643</v>
      </c>
    </row>
    <row r="421" spans="1:7" customFormat="1" hidden="1" x14ac:dyDescent="0.45">
      <c r="A421" s="5" t="s">
        <v>12692</v>
      </c>
      <c r="B421" s="5" t="s">
        <v>12677</v>
      </c>
      <c r="C421" s="5">
        <v>59</v>
      </c>
      <c r="D421" s="1" t="s">
        <v>9469</v>
      </c>
      <c r="E421" s="1" t="s">
        <v>9307</v>
      </c>
      <c r="F421" s="1" t="s">
        <v>12938</v>
      </c>
      <c r="G421" s="1" t="s">
        <v>12643</v>
      </c>
    </row>
    <row r="422" spans="1:7" customFormat="1" hidden="1" x14ac:dyDescent="0.45">
      <c r="A422" s="5" t="s">
        <v>12692</v>
      </c>
      <c r="B422" s="5" t="s">
        <v>12677</v>
      </c>
      <c r="C422" s="5">
        <v>60</v>
      </c>
      <c r="D422" s="1" t="s">
        <v>9469</v>
      </c>
      <c r="E422" s="1" t="s">
        <v>9307</v>
      </c>
      <c r="F422" s="1" t="s">
        <v>12939</v>
      </c>
      <c r="G422" s="1" t="s">
        <v>12643</v>
      </c>
    </row>
    <row r="423" spans="1:7" customFormat="1" hidden="1" x14ac:dyDescent="0.45">
      <c r="A423" s="5" t="s">
        <v>12692</v>
      </c>
      <c r="B423" s="5" t="s">
        <v>12677</v>
      </c>
      <c r="C423" s="5">
        <v>61</v>
      </c>
      <c r="D423" s="1" t="s">
        <v>9469</v>
      </c>
      <c r="E423" s="1" t="s">
        <v>9307</v>
      </c>
      <c r="F423" s="1" t="s">
        <v>12940</v>
      </c>
      <c r="G423" s="1" t="s">
        <v>12643</v>
      </c>
    </row>
    <row r="424" spans="1:7" customFormat="1" hidden="1" x14ac:dyDescent="0.45">
      <c r="A424" s="5" t="s">
        <v>12692</v>
      </c>
      <c r="B424" s="5" t="s">
        <v>12677</v>
      </c>
      <c r="C424" s="5">
        <v>62</v>
      </c>
      <c r="D424" s="1" t="s">
        <v>9469</v>
      </c>
      <c r="E424" s="1" t="s">
        <v>9307</v>
      </c>
      <c r="F424" s="1" t="s">
        <v>12941</v>
      </c>
      <c r="G424" s="1" t="s">
        <v>12643</v>
      </c>
    </row>
    <row r="425" spans="1:7" customFormat="1" hidden="1" x14ac:dyDescent="0.45">
      <c r="A425" s="5" t="s">
        <v>12692</v>
      </c>
      <c r="B425" s="5" t="s">
        <v>12686</v>
      </c>
      <c r="C425" s="5">
        <v>50</v>
      </c>
      <c r="D425" s="1" t="s">
        <v>9469</v>
      </c>
      <c r="E425" s="1" t="s">
        <v>12942</v>
      </c>
      <c r="F425" s="1" t="s">
        <v>12942</v>
      </c>
      <c r="G425" s="1" t="s">
        <v>12634</v>
      </c>
    </row>
    <row r="426" spans="1:7" customFormat="1" hidden="1" x14ac:dyDescent="0.45">
      <c r="A426" s="5" t="s">
        <v>12692</v>
      </c>
      <c r="B426" s="5" t="s">
        <v>12686</v>
      </c>
      <c r="C426" s="5">
        <v>51</v>
      </c>
      <c r="D426" s="1" t="s">
        <v>9469</v>
      </c>
      <c r="E426" s="1" t="s">
        <v>12942</v>
      </c>
      <c r="F426" s="1" t="s">
        <v>12713</v>
      </c>
      <c r="G426" s="1" t="s">
        <v>12643</v>
      </c>
    </row>
    <row r="427" spans="1:7" customFormat="1" hidden="1" x14ac:dyDescent="0.45">
      <c r="A427" s="5" t="s">
        <v>12692</v>
      </c>
      <c r="B427" s="5" t="s">
        <v>12686</v>
      </c>
      <c r="C427" s="5">
        <v>52</v>
      </c>
      <c r="D427" s="1" t="s">
        <v>9469</v>
      </c>
      <c r="E427" s="1" t="s">
        <v>12942</v>
      </c>
      <c r="F427" s="1" t="s">
        <v>12943</v>
      </c>
      <c r="G427" s="1" t="s">
        <v>12643</v>
      </c>
    </row>
    <row r="428" spans="1:7" customFormat="1" hidden="1" x14ac:dyDescent="0.45">
      <c r="A428" s="5" t="s">
        <v>12692</v>
      </c>
      <c r="B428" s="5" t="s">
        <v>12686</v>
      </c>
      <c r="C428" s="5">
        <v>53</v>
      </c>
      <c r="D428" s="1" t="s">
        <v>9469</v>
      </c>
      <c r="E428" s="1" t="s">
        <v>12942</v>
      </c>
      <c r="F428" s="1" t="s">
        <v>12944</v>
      </c>
      <c r="G428" s="1" t="s">
        <v>12643</v>
      </c>
    </row>
    <row r="429" spans="1:7" customFormat="1" hidden="1" x14ac:dyDescent="0.45">
      <c r="A429" s="5" t="s">
        <v>12692</v>
      </c>
      <c r="B429" s="5" t="s">
        <v>12686</v>
      </c>
      <c r="C429" s="5">
        <v>54</v>
      </c>
      <c r="D429" s="1" t="s">
        <v>9469</v>
      </c>
      <c r="E429" s="1" t="s">
        <v>12942</v>
      </c>
      <c r="F429" s="1" t="s">
        <v>12945</v>
      </c>
      <c r="G429" s="1" t="s">
        <v>12643</v>
      </c>
    </row>
    <row r="430" spans="1:7" customFormat="1" hidden="1" x14ac:dyDescent="0.45">
      <c r="A430" s="5" t="s">
        <v>12692</v>
      </c>
      <c r="B430" s="5" t="s">
        <v>12689</v>
      </c>
      <c r="C430" s="5">
        <v>50</v>
      </c>
      <c r="D430" s="1" t="s">
        <v>9469</v>
      </c>
      <c r="E430" s="1" t="s">
        <v>9587</v>
      </c>
      <c r="F430" s="1" t="s">
        <v>9587</v>
      </c>
      <c r="G430" s="1" t="s">
        <v>12634</v>
      </c>
    </row>
    <row r="431" spans="1:7" customFormat="1" hidden="1" x14ac:dyDescent="0.45">
      <c r="A431" s="5" t="s">
        <v>12692</v>
      </c>
      <c r="B431" s="5" t="s">
        <v>12689</v>
      </c>
      <c r="C431" s="5">
        <v>51</v>
      </c>
      <c r="D431" s="1" t="s">
        <v>9469</v>
      </c>
      <c r="E431" s="1" t="s">
        <v>9587</v>
      </c>
      <c r="F431" s="1" t="s">
        <v>12946</v>
      </c>
      <c r="G431" s="1" t="s">
        <v>12643</v>
      </c>
    </row>
    <row r="432" spans="1:7" customFormat="1" hidden="1" x14ac:dyDescent="0.45">
      <c r="A432" s="5" t="s">
        <v>12692</v>
      </c>
      <c r="B432" s="5" t="s">
        <v>12689</v>
      </c>
      <c r="C432" s="5">
        <v>52</v>
      </c>
      <c r="D432" s="1" t="s">
        <v>9469</v>
      </c>
      <c r="E432" s="1" t="s">
        <v>9587</v>
      </c>
      <c r="F432" s="1" t="s">
        <v>12947</v>
      </c>
      <c r="G432" s="1" t="s">
        <v>12643</v>
      </c>
    </row>
    <row r="433" spans="1:7" customFormat="1" hidden="1" x14ac:dyDescent="0.45">
      <c r="A433" s="5" t="s">
        <v>12692</v>
      </c>
      <c r="B433" s="5" t="s">
        <v>12689</v>
      </c>
      <c r="C433" s="5">
        <v>53</v>
      </c>
      <c r="D433" s="1" t="s">
        <v>9469</v>
      </c>
      <c r="E433" s="1" t="s">
        <v>9587</v>
      </c>
      <c r="F433" s="1" t="s">
        <v>12948</v>
      </c>
      <c r="G433" s="1" t="s">
        <v>12643</v>
      </c>
    </row>
    <row r="434" spans="1:7" customFormat="1" hidden="1" x14ac:dyDescent="0.45">
      <c r="A434" s="5" t="s">
        <v>12692</v>
      </c>
      <c r="B434" s="5" t="s">
        <v>12689</v>
      </c>
      <c r="C434" s="5">
        <v>54</v>
      </c>
      <c r="D434" s="1" t="s">
        <v>9469</v>
      </c>
      <c r="E434" s="1" t="s">
        <v>9587</v>
      </c>
      <c r="F434" s="1" t="s">
        <v>12949</v>
      </c>
      <c r="G434" s="1" t="s">
        <v>12643</v>
      </c>
    </row>
    <row r="435" spans="1:7" customFormat="1" hidden="1" x14ac:dyDescent="0.45">
      <c r="A435" s="5" t="s">
        <v>12692</v>
      </c>
      <c r="B435" s="5" t="s">
        <v>12689</v>
      </c>
      <c r="C435" s="5">
        <v>55</v>
      </c>
      <c r="D435" s="1" t="s">
        <v>9469</v>
      </c>
      <c r="E435" s="1" t="s">
        <v>9587</v>
      </c>
      <c r="F435" s="1" t="s">
        <v>9588</v>
      </c>
      <c r="G435" s="1" t="s">
        <v>12643</v>
      </c>
    </row>
    <row r="436" spans="1:7" customFormat="1" hidden="1" x14ac:dyDescent="0.45">
      <c r="A436" s="5" t="s">
        <v>12692</v>
      </c>
      <c r="B436" s="5" t="s">
        <v>12692</v>
      </c>
      <c r="C436" s="5" t="s">
        <v>12662</v>
      </c>
      <c r="D436" s="1" t="s">
        <v>9469</v>
      </c>
      <c r="E436" s="1" t="s">
        <v>12950</v>
      </c>
      <c r="F436" s="1" t="s">
        <v>12950</v>
      </c>
      <c r="G436" s="1" t="s">
        <v>12634</v>
      </c>
    </row>
    <row r="437" spans="1:7" customFormat="1" hidden="1" x14ac:dyDescent="0.45">
      <c r="A437" s="5" t="s">
        <v>12698</v>
      </c>
      <c r="B437" s="5" t="s">
        <v>12633</v>
      </c>
      <c r="C437" s="5">
        <v>50</v>
      </c>
      <c r="D437" s="1" t="s">
        <v>9317</v>
      </c>
      <c r="E437" s="1" t="s">
        <v>12951</v>
      </c>
      <c r="F437" s="1" t="s">
        <v>9318</v>
      </c>
      <c r="G437" s="1" t="s">
        <v>12634</v>
      </c>
    </row>
    <row r="438" spans="1:7" customFormat="1" hidden="1" x14ac:dyDescent="0.45">
      <c r="A438" s="5" t="s">
        <v>12698</v>
      </c>
      <c r="B438" s="5" t="s">
        <v>12633</v>
      </c>
      <c r="C438" s="5" t="s">
        <v>12633</v>
      </c>
      <c r="D438" s="1" t="s">
        <v>9317</v>
      </c>
      <c r="E438" s="1" t="s">
        <v>12951</v>
      </c>
      <c r="F438" s="1" t="s">
        <v>9536</v>
      </c>
      <c r="G438" s="1" t="s">
        <v>12634</v>
      </c>
    </row>
    <row r="439" spans="1:7" customFormat="1" hidden="1" x14ac:dyDescent="0.45">
      <c r="A439" s="5" t="s">
        <v>12698</v>
      </c>
      <c r="B439" s="5" t="s">
        <v>12633</v>
      </c>
      <c r="C439" s="5" t="s">
        <v>12661</v>
      </c>
      <c r="D439" s="1" t="s">
        <v>9317</v>
      </c>
      <c r="E439" s="1" t="s">
        <v>12951</v>
      </c>
      <c r="F439" s="1" t="s">
        <v>9441</v>
      </c>
      <c r="G439" s="1" t="s">
        <v>12634</v>
      </c>
    </row>
    <row r="440" spans="1:7" customFormat="1" hidden="1" x14ac:dyDescent="0.45">
      <c r="A440" s="5" t="s">
        <v>12698</v>
      </c>
      <c r="B440" s="5" t="s">
        <v>12633</v>
      </c>
      <c r="C440" s="5" t="s">
        <v>12665</v>
      </c>
      <c r="D440" s="1" t="s">
        <v>9317</v>
      </c>
      <c r="E440" s="1" t="s">
        <v>12951</v>
      </c>
      <c r="F440" s="1" t="s">
        <v>9339</v>
      </c>
      <c r="G440" s="1" t="s">
        <v>12634</v>
      </c>
    </row>
    <row r="441" spans="1:7" customFormat="1" hidden="1" x14ac:dyDescent="0.45">
      <c r="A441" s="5" t="s">
        <v>12698</v>
      </c>
      <c r="B441" s="5" t="s">
        <v>12633</v>
      </c>
      <c r="C441" s="5" t="s">
        <v>12673</v>
      </c>
      <c r="D441" s="1" t="s">
        <v>9317</v>
      </c>
      <c r="E441" s="1" t="s">
        <v>12951</v>
      </c>
      <c r="F441" s="1" t="s">
        <v>12952</v>
      </c>
      <c r="G441" s="1" t="s">
        <v>12634</v>
      </c>
    </row>
    <row r="442" spans="1:7" customFormat="1" hidden="1" x14ac:dyDescent="0.45">
      <c r="A442" s="5" t="s">
        <v>12698</v>
      </c>
      <c r="B442" s="5" t="s">
        <v>12633</v>
      </c>
      <c r="C442" s="5" t="s">
        <v>12677</v>
      </c>
      <c r="D442" s="1" t="s">
        <v>9317</v>
      </c>
      <c r="E442" s="1" t="s">
        <v>12951</v>
      </c>
      <c r="F442" s="1" t="s">
        <v>12780</v>
      </c>
      <c r="G442" s="1" t="s">
        <v>12634</v>
      </c>
    </row>
    <row r="443" spans="1:7" customFormat="1" hidden="1" x14ac:dyDescent="0.45">
      <c r="A443" s="5" t="s">
        <v>12698</v>
      </c>
      <c r="B443" s="5" t="s">
        <v>12633</v>
      </c>
      <c r="C443" s="5" t="s">
        <v>12686</v>
      </c>
      <c r="D443" s="1" t="s">
        <v>9317</v>
      </c>
      <c r="E443" s="1" t="s">
        <v>12951</v>
      </c>
      <c r="F443" s="1" t="s">
        <v>12953</v>
      </c>
      <c r="G443" s="1" t="s">
        <v>12634</v>
      </c>
    </row>
    <row r="444" spans="1:7" customFormat="1" hidden="1" x14ac:dyDescent="0.45">
      <c r="A444" s="5" t="s">
        <v>12698</v>
      </c>
      <c r="B444" s="5" t="s">
        <v>12633</v>
      </c>
      <c r="C444" s="5" t="s">
        <v>12689</v>
      </c>
      <c r="D444" s="1" t="s">
        <v>9317</v>
      </c>
      <c r="E444" s="1" t="s">
        <v>12951</v>
      </c>
      <c r="F444" s="1" t="s">
        <v>12954</v>
      </c>
      <c r="G444" s="1" t="s">
        <v>12634</v>
      </c>
    </row>
    <row r="445" spans="1:7" customFormat="1" hidden="1" x14ac:dyDescent="0.45">
      <c r="A445" s="5" t="s">
        <v>12698</v>
      </c>
      <c r="B445" s="5" t="s">
        <v>12633</v>
      </c>
      <c r="C445" s="5" t="s">
        <v>12692</v>
      </c>
      <c r="D445" s="1" t="s">
        <v>9317</v>
      </c>
      <c r="E445" s="1" t="s">
        <v>12951</v>
      </c>
      <c r="F445" s="1" t="s">
        <v>12955</v>
      </c>
      <c r="G445" s="1" t="s">
        <v>12634</v>
      </c>
    </row>
    <row r="446" spans="1:7" customFormat="1" hidden="1" x14ac:dyDescent="0.45">
      <c r="A446" s="5" t="s">
        <v>12698</v>
      </c>
      <c r="B446" s="5" t="s">
        <v>12633</v>
      </c>
      <c r="C446" s="5" t="s">
        <v>12698</v>
      </c>
      <c r="D446" s="1" t="s">
        <v>9317</v>
      </c>
      <c r="E446" s="1" t="s">
        <v>12951</v>
      </c>
      <c r="F446" s="1" t="s">
        <v>12956</v>
      </c>
      <c r="G446" s="1" t="s">
        <v>12634</v>
      </c>
    </row>
    <row r="447" spans="1:7" customFormat="1" hidden="1" x14ac:dyDescent="0.45">
      <c r="A447" s="5" t="s">
        <v>12698</v>
      </c>
      <c r="B447" s="5" t="s">
        <v>12633</v>
      </c>
      <c r="C447" s="5">
        <v>10</v>
      </c>
      <c r="D447" s="1" t="s">
        <v>9317</v>
      </c>
      <c r="E447" s="1" t="s">
        <v>12951</v>
      </c>
      <c r="F447" s="1" t="s">
        <v>9588</v>
      </c>
      <c r="G447" s="1" t="s">
        <v>12634</v>
      </c>
    </row>
    <row r="448" spans="1:7" customFormat="1" hidden="1" x14ac:dyDescent="0.45">
      <c r="A448" s="5" t="s">
        <v>12698</v>
      </c>
      <c r="B448" s="5" t="s">
        <v>12633</v>
      </c>
      <c r="C448" s="5">
        <v>11</v>
      </c>
      <c r="D448" s="1" t="s">
        <v>9317</v>
      </c>
      <c r="E448" s="1" t="s">
        <v>12951</v>
      </c>
      <c r="F448" s="1" t="s">
        <v>9546</v>
      </c>
      <c r="G448" s="1" t="s">
        <v>12634</v>
      </c>
    </row>
    <row r="449" spans="1:7" customFormat="1" hidden="1" x14ac:dyDescent="0.45">
      <c r="A449" s="5" t="s">
        <v>12698</v>
      </c>
      <c r="B449" s="5" t="s">
        <v>12633</v>
      </c>
      <c r="C449" s="5">
        <v>12</v>
      </c>
      <c r="D449" s="1" t="s">
        <v>9317</v>
      </c>
      <c r="E449" s="1" t="s">
        <v>12951</v>
      </c>
      <c r="F449" s="1" t="s">
        <v>9508</v>
      </c>
      <c r="G449" s="1" t="s">
        <v>12634</v>
      </c>
    </row>
    <row r="450" spans="1:7" customFormat="1" hidden="1" x14ac:dyDescent="0.45">
      <c r="A450" s="5" t="s">
        <v>12698</v>
      </c>
      <c r="B450" s="5" t="s">
        <v>12633</v>
      </c>
      <c r="C450" s="5">
        <v>13</v>
      </c>
      <c r="D450" s="1" t="s">
        <v>9317</v>
      </c>
      <c r="E450" s="1" t="s">
        <v>12951</v>
      </c>
      <c r="F450" s="1" t="s">
        <v>12957</v>
      </c>
      <c r="G450" s="1" t="s">
        <v>12634</v>
      </c>
    </row>
    <row r="451" spans="1:7" customFormat="1" hidden="1" x14ac:dyDescent="0.45">
      <c r="A451" s="5" t="s">
        <v>12698</v>
      </c>
      <c r="B451" s="5" t="s">
        <v>12633</v>
      </c>
      <c r="C451" s="5">
        <v>14</v>
      </c>
      <c r="D451" s="1" t="s">
        <v>9317</v>
      </c>
      <c r="E451" s="1" t="s">
        <v>12951</v>
      </c>
      <c r="F451" s="1" t="s">
        <v>12958</v>
      </c>
      <c r="G451" s="1" t="s">
        <v>12634</v>
      </c>
    </row>
    <row r="452" spans="1:7" customFormat="1" hidden="1" x14ac:dyDescent="0.45">
      <c r="A452" s="5" t="s">
        <v>12698</v>
      </c>
      <c r="B452" s="5" t="s">
        <v>12633</v>
      </c>
      <c r="C452" s="5" t="s">
        <v>12724</v>
      </c>
      <c r="D452" s="1" t="s">
        <v>9317</v>
      </c>
      <c r="E452" s="1" t="s">
        <v>12951</v>
      </c>
      <c r="F452" s="1" t="s">
        <v>9358</v>
      </c>
      <c r="G452" s="1" t="s">
        <v>12634</v>
      </c>
    </row>
    <row r="453" spans="1:7" customFormat="1" hidden="1" x14ac:dyDescent="0.45">
      <c r="A453" s="5" t="s">
        <v>12698</v>
      </c>
      <c r="B453" s="5" t="s">
        <v>12633</v>
      </c>
      <c r="C453" s="5">
        <v>52</v>
      </c>
      <c r="D453" s="1" t="s">
        <v>9317</v>
      </c>
      <c r="E453" s="1" t="s">
        <v>12951</v>
      </c>
      <c r="F453" s="1" t="s">
        <v>12959</v>
      </c>
      <c r="G453" s="1" t="s">
        <v>12643</v>
      </c>
    </row>
    <row r="454" spans="1:7" customFormat="1" hidden="1" x14ac:dyDescent="0.45">
      <c r="A454" s="5" t="s">
        <v>12698</v>
      </c>
      <c r="B454" s="5" t="s">
        <v>12633</v>
      </c>
      <c r="C454" s="5">
        <v>53</v>
      </c>
      <c r="D454" s="1" t="s">
        <v>9317</v>
      </c>
      <c r="E454" s="1" t="s">
        <v>12951</v>
      </c>
      <c r="F454" s="1" t="s">
        <v>12960</v>
      </c>
      <c r="G454" s="1" t="s">
        <v>12643</v>
      </c>
    </row>
    <row r="455" spans="1:7" customFormat="1" hidden="1" x14ac:dyDescent="0.45">
      <c r="A455" s="5" t="s">
        <v>12698</v>
      </c>
      <c r="B455" s="5" t="s">
        <v>12633</v>
      </c>
      <c r="C455" s="5">
        <v>56</v>
      </c>
      <c r="D455" s="1" t="s">
        <v>9317</v>
      </c>
      <c r="E455" s="1" t="s">
        <v>12951</v>
      </c>
      <c r="F455" s="1" t="s">
        <v>12961</v>
      </c>
      <c r="G455" s="1" t="s">
        <v>12643</v>
      </c>
    </row>
    <row r="456" spans="1:7" customFormat="1" hidden="1" x14ac:dyDescent="0.45">
      <c r="A456" s="5" t="s">
        <v>12698</v>
      </c>
      <c r="B456" s="5" t="s">
        <v>12633</v>
      </c>
      <c r="C456" s="5">
        <v>57</v>
      </c>
      <c r="D456" s="1" t="s">
        <v>9317</v>
      </c>
      <c r="E456" s="1" t="s">
        <v>12951</v>
      </c>
      <c r="F456" s="1" t="s">
        <v>12962</v>
      </c>
      <c r="G456" s="1" t="s">
        <v>12643</v>
      </c>
    </row>
    <row r="457" spans="1:7" customFormat="1" hidden="1" x14ac:dyDescent="0.45">
      <c r="A457" s="5" t="s">
        <v>12698</v>
      </c>
      <c r="B457" s="5" t="s">
        <v>12633</v>
      </c>
      <c r="C457" s="5">
        <v>58</v>
      </c>
      <c r="D457" s="1" t="s">
        <v>9317</v>
      </c>
      <c r="E457" s="1" t="s">
        <v>12951</v>
      </c>
      <c r="F457" s="1" t="s">
        <v>12963</v>
      </c>
      <c r="G457" s="1" t="s">
        <v>12643</v>
      </c>
    </row>
    <row r="458" spans="1:7" customFormat="1" hidden="1" x14ac:dyDescent="0.45">
      <c r="A458" s="5" t="s">
        <v>12698</v>
      </c>
      <c r="B458" s="5" t="s">
        <v>12661</v>
      </c>
      <c r="C458" s="5">
        <v>50</v>
      </c>
      <c r="D458" s="1" t="s">
        <v>9317</v>
      </c>
      <c r="E458" s="1" t="s">
        <v>12964</v>
      </c>
      <c r="F458" s="1" t="s">
        <v>12964</v>
      </c>
      <c r="G458" s="1" t="s">
        <v>12634</v>
      </c>
    </row>
    <row r="459" spans="1:7" customFormat="1" hidden="1" x14ac:dyDescent="0.45">
      <c r="A459" s="5" t="s">
        <v>12698</v>
      </c>
      <c r="B459" s="5" t="s">
        <v>12665</v>
      </c>
      <c r="C459" s="5">
        <v>50</v>
      </c>
      <c r="D459" s="1" t="s">
        <v>9317</v>
      </c>
      <c r="E459" s="1" t="s">
        <v>12965</v>
      </c>
      <c r="F459" s="1" t="s">
        <v>12965</v>
      </c>
      <c r="G459" s="1" t="s">
        <v>12634</v>
      </c>
    </row>
    <row r="460" spans="1:7" customFormat="1" hidden="1" x14ac:dyDescent="0.45">
      <c r="A460" s="5" t="s">
        <v>12698</v>
      </c>
      <c r="B460" s="5" t="s">
        <v>12673</v>
      </c>
      <c r="C460" s="5">
        <v>50</v>
      </c>
      <c r="D460" s="1" t="s">
        <v>9317</v>
      </c>
      <c r="E460" s="1" t="s">
        <v>9571</v>
      </c>
      <c r="F460" s="1" t="s">
        <v>9571</v>
      </c>
      <c r="G460" s="1" t="s">
        <v>12634</v>
      </c>
    </row>
    <row r="461" spans="1:7" customFormat="1" hidden="1" x14ac:dyDescent="0.45">
      <c r="A461" s="5" t="s">
        <v>12698</v>
      </c>
      <c r="B461" s="5" t="s">
        <v>12677</v>
      </c>
      <c r="C461" s="5">
        <v>50</v>
      </c>
      <c r="D461" s="1" t="s">
        <v>9317</v>
      </c>
      <c r="E461" s="1" t="s">
        <v>12966</v>
      </c>
      <c r="F461" s="1" t="s">
        <v>12966</v>
      </c>
      <c r="G461" s="1" t="s">
        <v>12634</v>
      </c>
    </row>
    <row r="462" spans="1:7" customFormat="1" hidden="1" x14ac:dyDescent="0.45">
      <c r="A462" s="5" t="s">
        <v>12698</v>
      </c>
      <c r="B462" s="5" t="s">
        <v>12677</v>
      </c>
      <c r="C462" s="5">
        <v>51</v>
      </c>
      <c r="D462" s="1" t="s">
        <v>9317</v>
      </c>
      <c r="E462" s="1" t="s">
        <v>12966</v>
      </c>
      <c r="F462" s="1" t="s">
        <v>12967</v>
      </c>
      <c r="G462" s="1" t="s">
        <v>12643</v>
      </c>
    </row>
    <row r="463" spans="1:7" customFormat="1" hidden="1" x14ac:dyDescent="0.45">
      <c r="A463" s="5" t="s">
        <v>12698</v>
      </c>
      <c r="B463" s="5" t="s">
        <v>12686</v>
      </c>
      <c r="C463" s="5">
        <v>50</v>
      </c>
      <c r="D463" s="1" t="s">
        <v>9317</v>
      </c>
      <c r="E463" s="1" t="s">
        <v>12922</v>
      </c>
      <c r="F463" s="1" t="s">
        <v>12922</v>
      </c>
      <c r="G463" s="1" t="s">
        <v>12634</v>
      </c>
    </row>
    <row r="464" spans="1:7" customFormat="1" hidden="1" x14ac:dyDescent="0.45">
      <c r="A464" s="5" t="s">
        <v>12698</v>
      </c>
      <c r="B464" s="5" t="s">
        <v>12686</v>
      </c>
      <c r="C464" s="5">
        <v>52</v>
      </c>
      <c r="D464" s="1" t="s">
        <v>9317</v>
      </c>
      <c r="E464" s="1" t="s">
        <v>12922</v>
      </c>
      <c r="F464" s="1" t="s">
        <v>12968</v>
      </c>
      <c r="G464" s="1" t="s">
        <v>12643</v>
      </c>
    </row>
    <row r="465" spans="1:7" customFormat="1" hidden="1" x14ac:dyDescent="0.45">
      <c r="A465" s="5" t="s">
        <v>12698</v>
      </c>
      <c r="B465" s="5" t="s">
        <v>12686</v>
      </c>
      <c r="C465" s="5">
        <v>53</v>
      </c>
      <c r="D465" s="1" t="s">
        <v>9317</v>
      </c>
      <c r="E465" s="1" t="s">
        <v>12922</v>
      </c>
      <c r="F465" s="1" t="s">
        <v>12969</v>
      </c>
      <c r="G465" s="1" t="s">
        <v>12643</v>
      </c>
    </row>
    <row r="466" spans="1:7" customFormat="1" hidden="1" x14ac:dyDescent="0.45">
      <c r="A466" s="5" t="s">
        <v>12698</v>
      </c>
      <c r="B466" s="5" t="s">
        <v>12686</v>
      </c>
      <c r="C466" s="5">
        <v>54</v>
      </c>
      <c r="D466" s="1" t="s">
        <v>9317</v>
      </c>
      <c r="E466" s="1" t="s">
        <v>12922</v>
      </c>
      <c r="F466" s="1" t="s">
        <v>12970</v>
      </c>
      <c r="G466" s="1" t="s">
        <v>12643</v>
      </c>
    </row>
    <row r="467" spans="1:7" customFormat="1" hidden="1" x14ac:dyDescent="0.45">
      <c r="A467" s="5" t="s">
        <v>12698</v>
      </c>
      <c r="B467" s="5" t="s">
        <v>12686</v>
      </c>
      <c r="C467" s="5">
        <v>56</v>
      </c>
      <c r="D467" s="1" t="s">
        <v>9317</v>
      </c>
      <c r="E467" s="1" t="s">
        <v>12922</v>
      </c>
      <c r="F467" s="1" t="s">
        <v>12971</v>
      </c>
      <c r="G467" s="1" t="s">
        <v>12643</v>
      </c>
    </row>
    <row r="468" spans="1:7" customFormat="1" hidden="1" x14ac:dyDescent="0.45">
      <c r="A468" s="5" t="s">
        <v>12698</v>
      </c>
      <c r="B468" s="5" t="s">
        <v>12689</v>
      </c>
      <c r="C468" s="5">
        <v>50</v>
      </c>
      <c r="D468" s="1" t="s">
        <v>9317</v>
      </c>
      <c r="E468" s="1" t="s">
        <v>12972</v>
      </c>
      <c r="F468" s="1" t="s">
        <v>12973</v>
      </c>
      <c r="G468" s="1" t="s">
        <v>12634</v>
      </c>
    </row>
    <row r="469" spans="1:7" customFormat="1" hidden="1" x14ac:dyDescent="0.45">
      <c r="A469" s="5" t="s">
        <v>12698</v>
      </c>
      <c r="B469" s="5" t="s">
        <v>12692</v>
      </c>
      <c r="C469" s="5">
        <v>50</v>
      </c>
      <c r="D469" s="1" t="s">
        <v>9317</v>
      </c>
      <c r="E469" s="1" t="s">
        <v>9400</v>
      </c>
      <c r="F469" s="1" t="s">
        <v>12975</v>
      </c>
      <c r="G469" s="1" t="s">
        <v>12634</v>
      </c>
    </row>
    <row r="470" spans="1:7" customFormat="1" hidden="1" x14ac:dyDescent="0.45">
      <c r="A470" s="5" t="s">
        <v>12698</v>
      </c>
      <c r="B470" s="5" t="s">
        <v>12692</v>
      </c>
      <c r="C470" s="5">
        <v>51</v>
      </c>
      <c r="D470" s="1" t="s">
        <v>9317</v>
      </c>
      <c r="E470" s="1" t="s">
        <v>12974</v>
      </c>
      <c r="F470" s="1" t="s">
        <v>12976</v>
      </c>
      <c r="G470" s="1" t="s">
        <v>12643</v>
      </c>
    </row>
    <row r="471" spans="1:7" customFormat="1" hidden="1" x14ac:dyDescent="0.45">
      <c r="A471" s="5" t="s">
        <v>12698</v>
      </c>
      <c r="B471" s="5" t="s">
        <v>12692</v>
      </c>
      <c r="C471" s="5">
        <v>52</v>
      </c>
      <c r="D471" s="1" t="s">
        <v>9317</v>
      </c>
      <c r="E471" s="1" t="s">
        <v>12974</v>
      </c>
      <c r="F471" s="1" t="s">
        <v>9341</v>
      </c>
      <c r="G471" s="1" t="s">
        <v>12643</v>
      </c>
    </row>
    <row r="472" spans="1:7" customFormat="1" hidden="1" x14ac:dyDescent="0.45">
      <c r="A472" s="5" t="s">
        <v>12698</v>
      </c>
      <c r="B472" s="5" t="s">
        <v>12698</v>
      </c>
      <c r="C472" s="5">
        <v>50</v>
      </c>
      <c r="D472" s="1" t="s">
        <v>9317</v>
      </c>
      <c r="E472" s="1" t="s">
        <v>12977</v>
      </c>
      <c r="F472" s="1" t="s">
        <v>12977</v>
      </c>
      <c r="G472" s="1" t="s">
        <v>12634</v>
      </c>
    </row>
    <row r="473" spans="1:7" customFormat="1" hidden="1" x14ac:dyDescent="0.45">
      <c r="A473" s="5" t="s">
        <v>12698</v>
      </c>
      <c r="B473" s="5" t="s">
        <v>12706</v>
      </c>
      <c r="C473" s="5">
        <v>50</v>
      </c>
      <c r="D473" s="1" t="s">
        <v>9317</v>
      </c>
      <c r="E473" s="1" t="s">
        <v>12978</v>
      </c>
      <c r="F473" s="1" t="s">
        <v>9331</v>
      </c>
      <c r="G473" s="1" t="s">
        <v>12634</v>
      </c>
    </row>
    <row r="474" spans="1:7" customFormat="1" hidden="1" x14ac:dyDescent="0.45">
      <c r="A474" s="5" t="s">
        <v>12698</v>
      </c>
      <c r="B474" s="5" t="s">
        <v>12706</v>
      </c>
      <c r="C474" s="5">
        <v>51</v>
      </c>
      <c r="D474" s="1" t="s">
        <v>9317</v>
      </c>
      <c r="E474" s="1" t="s">
        <v>12978</v>
      </c>
      <c r="F474" s="1" t="s">
        <v>9332</v>
      </c>
      <c r="G474" s="1" t="s">
        <v>12643</v>
      </c>
    </row>
    <row r="475" spans="1:7" customFormat="1" hidden="1" x14ac:dyDescent="0.45">
      <c r="A475" s="5" t="s">
        <v>12698</v>
      </c>
      <c r="B475" s="5" t="s">
        <v>12706</v>
      </c>
      <c r="C475" s="5">
        <v>53</v>
      </c>
      <c r="D475" s="1" t="s">
        <v>9317</v>
      </c>
      <c r="E475" s="1" t="s">
        <v>12978</v>
      </c>
      <c r="F475" s="1" t="s">
        <v>12979</v>
      </c>
      <c r="G475" s="1" t="s">
        <v>12643</v>
      </c>
    </row>
    <row r="476" spans="1:7" customFormat="1" hidden="1" x14ac:dyDescent="0.45">
      <c r="A476" s="5" t="s">
        <v>12698</v>
      </c>
      <c r="B476" s="5" t="s">
        <v>12706</v>
      </c>
      <c r="C476" s="5">
        <v>54</v>
      </c>
      <c r="D476" s="1" t="s">
        <v>9317</v>
      </c>
      <c r="E476" s="1" t="s">
        <v>12978</v>
      </c>
      <c r="F476" s="1" t="s">
        <v>12980</v>
      </c>
      <c r="G476" s="1" t="s">
        <v>12643</v>
      </c>
    </row>
    <row r="477" spans="1:7" customFormat="1" hidden="1" x14ac:dyDescent="0.45">
      <c r="A477" s="5" t="s">
        <v>12698</v>
      </c>
      <c r="B477" s="5" t="s">
        <v>12710</v>
      </c>
      <c r="C477" s="5">
        <v>50</v>
      </c>
      <c r="D477" s="1" t="s">
        <v>9317</v>
      </c>
      <c r="E477" s="1" t="s">
        <v>12981</v>
      </c>
      <c r="F477" s="1" t="s">
        <v>12981</v>
      </c>
      <c r="G477" s="1" t="s">
        <v>12634</v>
      </c>
    </row>
    <row r="478" spans="1:7" customFormat="1" hidden="1" x14ac:dyDescent="0.45">
      <c r="A478" s="5" t="s">
        <v>12698</v>
      </c>
      <c r="B478" s="5" t="s">
        <v>12710</v>
      </c>
      <c r="C478" s="5">
        <v>51</v>
      </c>
      <c r="D478" s="1" t="s">
        <v>9317</v>
      </c>
      <c r="E478" s="1" t="s">
        <v>12981</v>
      </c>
      <c r="F478" s="1" t="s">
        <v>12982</v>
      </c>
      <c r="G478" s="1" t="s">
        <v>12643</v>
      </c>
    </row>
    <row r="479" spans="1:7" customFormat="1" hidden="1" x14ac:dyDescent="0.45">
      <c r="A479" s="5" t="s">
        <v>12698</v>
      </c>
      <c r="B479" s="5" t="s">
        <v>12710</v>
      </c>
      <c r="C479" s="5">
        <v>52</v>
      </c>
      <c r="D479" s="1" t="s">
        <v>9317</v>
      </c>
      <c r="E479" s="1" t="s">
        <v>12981</v>
      </c>
      <c r="F479" s="1" t="s">
        <v>4840</v>
      </c>
      <c r="G479" s="1" t="s">
        <v>12643</v>
      </c>
    </row>
    <row r="480" spans="1:7" customFormat="1" hidden="1" x14ac:dyDescent="0.45">
      <c r="A480" s="5" t="s">
        <v>12698</v>
      </c>
      <c r="B480" s="5" t="s">
        <v>12710</v>
      </c>
      <c r="C480" s="5">
        <v>53</v>
      </c>
      <c r="D480" s="1" t="s">
        <v>9317</v>
      </c>
      <c r="E480" s="1" t="s">
        <v>12981</v>
      </c>
      <c r="F480" s="1" t="s">
        <v>12983</v>
      </c>
      <c r="G480" s="1" t="s">
        <v>12643</v>
      </c>
    </row>
    <row r="481" spans="1:7" customFormat="1" hidden="1" x14ac:dyDescent="0.45">
      <c r="A481" s="5" t="s">
        <v>12698</v>
      </c>
      <c r="B481" s="5" t="s">
        <v>12710</v>
      </c>
      <c r="C481" s="5">
        <v>54</v>
      </c>
      <c r="D481" s="1" t="s">
        <v>9317</v>
      </c>
      <c r="E481" s="1" t="s">
        <v>12981</v>
      </c>
      <c r="F481" s="1" t="s">
        <v>12984</v>
      </c>
      <c r="G481" s="1" t="s">
        <v>12643</v>
      </c>
    </row>
    <row r="482" spans="1:7" customFormat="1" hidden="1" x14ac:dyDescent="0.45">
      <c r="A482" s="5" t="s">
        <v>12698</v>
      </c>
      <c r="B482" s="5" t="s">
        <v>12716</v>
      </c>
      <c r="C482" s="5">
        <v>50</v>
      </c>
      <c r="D482" s="1" t="s">
        <v>9317</v>
      </c>
      <c r="E482" s="1" t="s">
        <v>12985</v>
      </c>
      <c r="F482" s="1" t="s">
        <v>12985</v>
      </c>
      <c r="G482" s="1" t="s">
        <v>12634</v>
      </c>
    </row>
    <row r="483" spans="1:7" customFormat="1" hidden="1" x14ac:dyDescent="0.45">
      <c r="A483" s="5" t="s">
        <v>12698</v>
      </c>
      <c r="B483" s="5" t="s">
        <v>12719</v>
      </c>
      <c r="C483" s="5">
        <v>50</v>
      </c>
      <c r="D483" s="1" t="s">
        <v>9317</v>
      </c>
      <c r="E483" s="1" t="s">
        <v>12986</v>
      </c>
      <c r="F483" s="1" t="s">
        <v>12986</v>
      </c>
      <c r="G483" s="1" t="s">
        <v>12634</v>
      </c>
    </row>
    <row r="484" spans="1:7" customFormat="1" hidden="1" x14ac:dyDescent="0.45">
      <c r="A484" s="5" t="s">
        <v>12698</v>
      </c>
      <c r="B484" s="5" t="s">
        <v>12722</v>
      </c>
      <c r="C484" s="5">
        <v>50</v>
      </c>
      <c r="D484" s="1" t="s">
        <v>9317</v>
      </c>
      <c r="E484" s="1" t="s">
        <v>12987</v>
      </c>
      <c r="F484" s="1" t="s">
        <v>12987</v>
      </c>
      <c r="G484" s="1" t="s">
        <v>12634</v>
      </c>
    </row>
    <row r="485" spans="1:7" customFormat="1" hidden="1" x14ac:dyDescent="0.45">
      <c r="A485" s="5" t="s">
        <v>12698</v>
      </c>
      <c r="B485" s="5" t="s">
        <v>12722</v>
      </c>
      <c r="C485" s="5">
        <v>51</v>
      </c>
      <c r="D485" s="1" t="s">
        <v>9317</v>
      </c>
      <c r="E485" s="1" t="s">
        <v>12987</v>
      </c>
      <c r="F485" s="1" t="s">
        <v>12988</v>
      </c>
      <c r="G485" s="1" t="s">
        <v>12643</v>
      </c>
    </row>
    <row r="486" spans="1:7" customFormat="1" hidden="1" x14ac:dyDescent="0.45">
      <c r="A486" s="5" t="s">
        <v>12698</v>
      </c>
      <c r="B486" s="5" t="s">
        <v>12722</v>
      </c>
      <c r="C486" s="5">
        <v>52</v>
      </c>
      <c r="D486" s="1" t="s">
        <v>9317</v>
      </c>
      <c r="E486" s="1" t="s">
        <v>12987</v>
      </c>
      <c r="F486" s="1" t="s">
        <v>12989</v>
      </c>
      <c r="G486" s="1" t="s">
        <v>12643</v>
      </c>
    </row>
    <row r="487" spans="1:7" customFormat="1" hidden="1" x14ac:dyDescent="0.45">
      <c r="A487" s="5" t="s">
        <v>12698</v>
      </c>
      <c r="B487" s="5" t="s">
        <v>12990</v>
      </c>
      <c r="C487" s="5">
        <v>50</v>
      </c>
      <c r="D487" s="1" t="s">
        <v>9317</v>
      </c>
      <c r="E487" s="1" t="s">
        <v>12991</v>
      </c>
      <c r="F487" s="1" t="s">
        <v>12991</v>
      </c>
      <c r="G487" s="1" t="s">
        <v>12634</v>
      </c>
    </row>
    <row r="488" spans="1:7" customFormat="1" hidden="1" x14ac:dyDescent="0.45">
      <c r="A488" s="5" t="s">
        <v>12698</v>
      </c>
      <c r="B488" s="5" t="s">
        <v>12990</v>
      </c>
      <c r="C488" s="5">
        <v>51</v>
      </c>
      <c r="D488" s="1" t="s">
        <v>9317</v>
      </c>
      <c r="E488" s="1" t="s">
        <v>12991</v>
      </c>
      <c r="F488" s="1" t="s">
        <v>12992</v>
      </c>
      <c r="G488" s="1" t="s">
        <v>12643</v>
      </c>
    </row>
    <row r="489" spans="1:7" customFormat="1" hidden="1" x14ac:dyDescent="0.45">
      <c r="A489" s="5" t="s">
        <v>12698</v>
      </c>
      <c r="B489" s="5" t="s">
        <v>12993</v>
      </c>
      <c r="C489" s="5">
        <v>50</v>
      </c>
      <c r="D489" s="1" t="s">
        <v>9317</v>
      </c>
      <c r="E489" s="1" t="s">
        <v>12994</v>
      </c>
      <c r="F489" s="1" t="s">
        <v>12995</v>
      </c>
      <c r="G489" s="1" t="s">
        <v>12634</v>
      </c>
    </row>
    <row r="490" spans="1:7" customFormat="1" hidden="1" x14ac:dyDescent="0.45">
      <c r="A490" s="5" t="s">
        <v>12698</v>
      </c>
      <c r="B490" s="5" t="s">
        <v>12996</v>
      </c>
      <c r="C490" s="5">
        <v>50</v>
      </c>
      <c r="D490" s="1" t="s">
        <v>9317</v>
      </c>
      <c r="E490" s="1" t="s">
        <v>12997</v>
      </c>
      <c r="F490" s="1" t="s">
        <v>12998</v>
      </c>
      <c r="G490" s="1" t="s">
        <v>12634</v>
      </c>
    </row>
    <row r="491" spans="1:7" customFormat="1" hidden="1" x14ac:dyDescent="0.45">
      <c r="A491" s="5" t="s">
        <v>12698</v>
      </c>
      <c r="B491" s="5">
        <v>19</v>
      </c>
      <c r="C491" s="1" t="s">
        <v>12633</v>
      </c>
      <c r="D491" s="1" t="s">
        <v>9317</v>
      </c>
      <c r="E491" s="1" t="s">
        <v>12997</v>
      </c>
      <c r="F491" s="1" t="s">
        <v>9583</v>
      </c>
      <c r="G491" s="1" t="s">
        <v>12634</v>
      </c>
    </row>
    <row r="492" spans="1:7" customFormat="1" hidden="1" x14ac:dyDescent="0.45">
      <c r="A492" s="5" t="s">
        <v>12698</v>
      </c>
      <c r="B492" s="5">
        <v>19</v>
      </c>
      <c r="C492" s="1" t="s">
        <v>12661</v>
      </c>
      <c r="D492" s="1" t="s">
        <v>9317</v>
      </c>
      <c r="E492" s="1" t="s">
        <v>12997</v>
      </c>
      <c r="F492" s="1" t="s">
        <v>15261</v>
      </c>
      <c r="G492" s="1" t="s">
        <v>12634</v>
      </c>
    </row>
    <row r="493" spans="1:7" customFormat="1" hidden="1" x14ac:dyDescent="0.45">
      <c r="A493" s="5" t="s">
        <v>12698</v>
      </c>
      <c r="B493" s="5">
        <v>19</v>
      </c>
      <c r="C493" s="1" t="s">
        <v>12665</v>
      </c>
      <c r="D493" s="1" t="s">
        <v>9317</v>
      </c>
      <c r="E493" s="1" t="s">
        <v>12997</v>
      </c>
      <c r="F493" s="1" t="s">
        <v>15262</v>
      </c>
      <c r="G493" s="1" t="s">
        <v>12634</v>
      </c>
    </row>
    <row r="494" spans="1:7" customFormat="1" hidden="1" x14ac:dyDescent="0.45">
      <c r="A494" s="5" t="s">
        <v>12698</v>
      </c>
      <c r="B494" s="5">
        <v>19</v>
      </c>
      <c r="C494" s="1" t="s">
        <v>12673</v>
      </c>
      <c r="D494" s="1" t="s">
        <v>9317</v>
      </c>
      <c r="E494" s="1" t="s">
        <v>12997</v>
      </c>
      <c r="F494" s="1" t="s">
        <v>15263</v>
      </c>
      <c r="G494" s="1" t="s">
        <v>12634</v>
      </c>
    </row>
    <row r="495" spans="1:7" customFormat="1" hidden="1" x14ac:dyDescent="0.45">
      <c r="A495" s="5" t="s">
        <v>12698</v>
      </c>
      <c r="B495" s="5">
        <v>19</v>
      </c>
      <c r="C495" s="1" t="s">
        <v>12677</v>
      </c>
      <c r="D495" s="1" t="s">
        <v>9317</v>
      </c>
      <c r="E495" s="1" t="s">
        <v>12997</v>
      </c>
      <c r="F495" s="1" t="s">
        <v>12903</v>
      </c>
      <c r="G495" s="1" t="s">
        <v>12634</v>
      </c>
    </row>
    <row r="496" spans="1:7" customFormat="1" hidden="1" x14ac:dyDescent="0.45">
      <c r="A496" s="5" t="s">
        <v>12698</v>
      </c>
      <c r="B496" s="5" t="s">
        <v>12996</v>
      </c>
      <c r="C496" s="5">
        <v>51</v>
      </c>
      <c r="D496" s="1" t="s">
        <v>9317</v>
      </c>
      <c r="E496" s="1" t="s">
        <v>12997</v>
      </c>
      <c r="F496" s="1" t="s">
        <v>12999</v>
      </c>
      <c r="G496" s="1" t="s">
        <v>12643</v>
      </c>
    </row>
    <row r="497" spans="1:7" customFormat="1" hidden="1" x14ac:dyDescent="0.45">
      <c r="A497" s="5" t="s">
        <v>12698</v>
      </c>
      <c r="B497" s="5" t="s">
        <v>12996</v>
      </c>
      <c r="C497" s="5">
        <v>52</v>
      </c>
      <c r="D497" s="1" t="s">
        <v>9317</v>
      </c>
      <c r="E497" s="1" t="s">
        <v>12997</v>
      </c>
      <c r="F497" s="1" t="s">
        <v>13000</v>
      </c>
      <c r="G497" s="1" t="s">
        <v>12643</v>
      </c>
    </row>
    <row r="498" spans="1:7" customFormat="1" hidden="1" x14ac:dyDescent="0.45">
      <c r="A498" s="5" t="s">
        <v>12698</v>
      </c>
      <c r="B498" s="5" t="s">
        <v>12996</v>
      </c>
      <c r="C498" s="5">
        <v>53</v>
      </c>
      <c r="D498" s="1" t="s">
        <v>9317</v>
      </c>
      <c r="E498" s="1" t="s">
        <v>12997</v>
      </c>
      <c r="F498" s="1" t="s">
        <v>13001</v>
      </c>
      <c r="G498" s="1" t="s">
        <v>12643</v>
      </c>
    </row>
    <row r="499" spans="1:7" customFormat="1" hidden="1" x14ac:dyDescent="0.45">
      <c r="A499" s="5" t="s">
        <v>12698</v>
      </c>
      <c r="B499" s="5" t="s">
        <v>13002</v>
      </c>
      <c r="C499" s="5">
        <v>50</v>
      </c>
      <c r="D499" s="1" t="s">
        <v>9317</v>
      </c>
      <c r="E499" s="1" t="s">
        <v>13003</v>
      </c>
      <c r="F499" s="1" t="s">
        <v>13003</v>
      </c>
      <c r="G499" s="1" t="s">
        <v>12634</v>
      </c>
    </row>
    <row r="500" spans="1:7" customFormat="1" hidden="1" x14ac:dyDescent="0.45">
      <c r="A500" s="5" t="s">
        <v>12698</v>
      </c>
      <c r="B500" s="5" t="s">
        <v>13002</v>
      </c>
      <c r="C500" s="5">
        <v>53</v>
      </c>
      <c r="D500" s="1" t="s">
        <v>9317</v>
      </c>
      <c r="E500" s="1" t="s">
        <v>13003</v>
      </c>
      <c r="F500" s="1" t="s">
        <v>13004</v>
      </c>
      <c r="G500" s="1" t="s">
        <v>12643</v>
      </c>
    </row>
    <row r="501" spans="1:7" customFormat="1" hidden="1" x14ac:dyDescent="0.45">
      <c r="A501" s="5" t="s">
        <v>12698</v>
      </c>
      <c r="B501" s="5" t="s">
        <v>13002</v>
      </c>
      <c r="C501" s="5">
        <v>55</v>
      </c>
      <c r="D501" s="1" t="s">
        <v>9317</v>
      </c>
      <c r="E501" s="1" t="s">
        <v>13003</v>
      </c>
      <c r="F501" s="1" t="s">
        <v>13005</v>
      </c>
      <c r="G501" s="1" t="s">
        <v>12643</v>
      </c>
    </row>
    <row r="502" spans="1:7" customFormat="1" hidden="1" x14ac:dyDescent="0.45">
      <c r="A502" s="5" t="s">
        <v>12698</v>
      </c>
      <c r="B502" s="5" t="s">
        <v>13002</v>
      </c>
      <c r="C502" s="5">
        <v>56</v>
      </c>
      <c r="D502" s="1" t="s">
        <v>9317</v>
      </c>
      <c r="E502" s="1" t="s">
        <v>13003</v>
      </c>
      <c r="F502" s="1" t="s">
        <v>13006</v>
      </c>
      <c r="G502" s="1" t="s">
        <v>12643</v>
      </c>
    </row>
    <row r="503" spans="1:7" customFormat="1" hidden="1" x14ac:dyDescent="0.45">
      <c r="A503" s="5" t="s">
        <v>12698</v>
      </c>
      <c r="B503" s="5" t="s">
        <v>13007</v>
      </c>
      <c r="C503" s="5">
        <v>50</v>
      </c>
      <c r="D503" s="1" t="s">
        <v>9317</v>
      </c>
      <c r="E503" s="1" t="s">
        <v>13008</v>
      </c>
      <c r="F503" s="1" t="s">
        <v>13009</v>
      </c>
      <c r="G503" s="1" t="s">
        <v>12634</v>
      </c>
    </row>
    <row r="504" spans="1:7" customFormat="1" hidden="1" x14ac:dyDescent="0.45">
      <c r="A504" s="5" t="s">
        <v>12698</v>
      </c>
      <c r="B504" s="5" t="s">
        <v>13010</v>
      </c>
      <c r="C504" s="5">
        <v>50</v>
      </c>
      <c r="D504" s="1" t="s">
        <v>9317</v>
      </c>
      <c r="E504" s="1" t="s">
        <v>13011</v>
      </c>
      <c r="F504" s="1" t="s">
        <v>13011</v>
      </c>
      <c r="G504" s="1" t="s">
        <v>12634</v>
      </c>
    </row>
    <row r="505" spans="1:7" customFormat="1" hidden="1" x14ac:dyDescent="0.45">
      <c r="A505" s="5" t="s">
        <v>12698</v>
      </c>
      <c r="B505" s="5" t="s">
        <v>13010</v>
      </c>
      <c r="C505" s="5">
        <v>51</v>
      </c>
      <c r="D505" s="1" t="s">
        <v>9317</v>
      </c>
      <c r="E505" s="1" t="s">
        <v>13011</v>
      </c>
      <c r="F505" s="1" t="s">
        <v>13012</v>
      </c>
      <c r="G505" s="1" t="s">
        <v>12643</v>
      </c>
    </row>
    <row r="506" spans="1:7" customFormat="1" hidden="1" x14ac:dyDescent="0.45">
      <c r="A506" s="5" t="s">
        <v>12698</v>
      </c>
      <c r="B506" s="5" t="s">
        <v>13013</v>
      </c>
      <c r="C506" s="5">
        <v>50</v>
      </c>
      <c r="D506" s="1" t="s">
        <v>9317</v>
      </c>
      <c r="E506" s="1" t="s">
        <v>13014</v>
      </c>
      <c r="F506" s="1" t="s">
        <v>13015</v>
      </c>
      <c r="G506" s="1" t="s">
        <v>12634</v>
      </c>
    </row>
    <row r="507" spans="1:7" customFormat="1" hidden="1" x14ac:dyDescent="0.45">
      <c r="A507" s="5" t="s">
        <v>12698</v>
      </c>
      <c r="B507" s="5" t="s">
        <v>13016</v>
      </c>
      <c r="C507" s="5">
        <v>50</v>
      </c>
      <c r="D507" s="1" t="s">
        <v>9317</v>
      </c>
      <c r="E507" s="1" t="s">
        <v>9465</v>
      </c>
      <c r="F507" s="1" t="s">
        <v>9465</v>
      </c>
      <c r="G507" s="1" t="s">
        <v>12634</v>
      </c>
    </row>
    <row r="508" spans="1:7" customFormat="1" hidden="1" x14ac:dyDescent="0.45">
      <c r="A508" s="5" t="s">
        <v>12698</v>
      </c>
      <c r="B508" s="5" t="s">
        <v>13017</v>
      </c>
      <c r="C508" s="5">
        <v>50</v>
      </c>
      <c r="D508" s="1" t="s">
        <v>9317</v>
      </c>
      <c r="E508" s="1" t="s">
        <v>13018</v>
      </c>
      <c r="F508" s="1" t="s">
        <v>13019</v>
      </c>
      <c r="G508" s="1" t="s">
        <v>12634</v>
      </c>
    </row>
    <row r="509" spans="1:7" customFormat="1" hidden="1" x14ac:dyDescent="0.45">
      <c r="A509" s="5" t="s">
        <v>12698</v>
      </c>
      <c r="B509" s="5" t="s">
        <v>13020</v>
      </c>
      <c r="C509" s="5">
        <v>50</v>
      </c>
      <c r="D509" s="1" t="s">
        <v>9317</v>
      </c>
      <c r="E509" s="1" t="s">
        <v>13021</v>
      </c>
      <c r="F509" s="1" t="s">
        <v>9336</v>
      </c>
      <c r="G509" s="1" t="s">
        <v>12634</v>
      </c>
    </row>
    <row r="510" spans="1:7" customFormat="1" hidden="1" x14ac:dyDescent="0.45">
      <c r="A510" s="5" t="s">
        <v>12698</v>
      </c>
      <c r="B510" s="5" t="s">
        <v>13022</v>
      </c>
      <c r="C510" s="5">
        <v>50</v>
      </c>
      <c r="D510" s="1" t="s">
        <v>9317</v>
      </c>
      <c r="E510" s="1" t="s">
        <v>13023</v>
      </c>
      <c r="F510" s="1" t="s">
        <v>13024</v>
      </c>
      <c r="G510" s="1" t="s">
        <v>12634</v>
      </c>
    </row>
    <row r="511" spans="1:7" customFormat="1" hidden="1" x14ac:dyDescent="0.45">
      <c r="A511" s="5" t="s">
        <v>12706</v>
      </c>
      <c r="B511" s="5" t="s">
        <v>12633</v>
      </c>
      <c r="C511" s="5">
        <v>50</v>
      </c>
      <c r="D511" s="1" t="s">
        <v>9351</v>
      </c>
      <c r="E511" s="1" t="s">
        <v>9360</v>
      </c>
      <c r="F511" s="1" t="s">
        <v>9360</v>
      </c>
      <c r="G511" s="1" t="s">
        <v>12634</v>
      </c>
    </row>
    <row r="512" spans="1:7" customFormat="1" hidden="1" x14ac:dyDescent="0.45">
      <c r="A512" s="5">
        <v>10</v>
      </c>
      <c r="B512" s="5" t="s">
        <v>12633</v>
      </c>
      <c r="C512" s="5" t="s">
        <v>12633</v>
      </c>
      <c r="D512" s="1" t="s">
        <v>9351</v>
      </c>
      <c r="E512" s="1" t="s">
        <v>13025</v>
      </c>
      <c r="F512" s="1" t="s">
        <v>9377</v>
      </c>
      <c r="G512" s="1" t="s">
        <v>12634</v>
      </c>
    </row>
    <row r="513" spans="1:7" customFormat="1" hidden="1" x14ac:dyDescent="0.45">
      <c r="A513" s="5">
        <v>10</v>
      </c>
      <c r="B513" s="5" t="s">
        <v>12633</v>
      </c>
      <c r="C513" s="5" t="s">
        <v>12661</v>
      </c>
      <c r="D513" s="1" t="s">
        <v>9351</v>
      </c>
      <c r="E513" s="1" t="s">
        <v>13025</v>
      </c>
      <c r="F513" s="1" t="s">
        <v>9405</v>
      </c>
      <c r="G513" s="1" t="s">
        <v>12634</v>
      </c>
    </row>
    <row r="514" spans="1:7" customFormat="1" hidden="1" x14ac:dyDescent="0.45">
      <c r="A514" s="5">
        <v>10</v>
      </c>
      <c r="B514" s="5" t="s">
        <v>12633</v>
      </c>
      <c r="C514" s="5" t="s">
        <v>12665</v>
      </c>
      <c r="D514" s="1" t="s">
        <v>9351</v>
      </c>
      <c r="E514" s="1" t="s">
        <v>13025</v>
      </c>
      <c r="F514" s="1" t="s">
        <v>9434</v>
      </c>
      <c r="G514" s="1" t="s">
        <v>12634</v>
      </c>
    </row>
    <row r="515" spans="1:7" customFormat="1" hidden="1" x14ac:dyDescent="0.45">
      <c r="A515" s="5">
        <v>10</v>
      </c>
      <c r="B515" s="5" t="s">
        <v>12633</v>
      </c>
      <c r="C515" s="5" t="s">
        <v>12673</v>
      </c>
      <c r="D515" s="1" t="s">
        <v>9351</v>
      </c>
      <c r="E515" s="1" t="s">
        <v>13025</v>
      </c>
      <c r="F515" s="1" t="s">
        <v>9554</v>
      </c>
      <c r="G515" s="1" t="s">
        <v>12634</v>
      </c>
    </row>
    <row r="516" spans="1:7" customFormat="1" hidden="1" x14ac:dyDescent="0.45">
      <c r="A516" s="5">
        <v>10</v>
      </c>
      <c r="B516" s="5" t="s">
        <v>12633</v>
      </c>
      <c r="C516" s="5" t="s">
        <v>12677</v>
      </c>
      <c r="D516" s="1" t="s">
        <v>9351</v>
      </c>
      <c r="E516" s="1" t="s">
        <v>13025</v>
      </c>
      <c r="F516" s="1" t="s">
        <v>13026</v>
      </c>
      <c r="G516" s="1" t="s">
        <v>12634</v>
      </c>
    </row>
    <row r="517" spans="1:7" customFormat="1" hidden="1" x14ac:dyDescent="0.45">
      <c r="A517" s="5" t="s">
        <v>12706</v>
      </c>
      <c r="B517" s="5" t="s">
        <v>12633</v>
      </c>
      <c r="C517" s="5">
        <v>51</v>
      </c>
      <c r="D517" s="1" t="s">
        <v>9351</v>
      </c>
      <c r="E517" s="1" t="s">
        <v>13025</v>
      </c>
      <c r="F517" s="1" t="s">
        <v>13027</v>
      </c>
      <c r="G517" s="1" t="s">
        <v>12643</v>
      </c>
    </row>
    <row r="518" spans="1:7" customFormat="1" hidden="1" x14ac:dyDescent="0.45">
      <c r="A518" s="5" t="s">
        <v>12706</v>
      </c>
      <c r="B518" s="5" t="s">
        <v>12633</v>
      </c>
      <c r="C518" s="5">
        <v>52</v>
      </c>
      <c r="D518" s="1" t="s">
        <v>9351</v>
      </c>
      <c r="E518" s="1" t="s">
        <v>13025</v>
      </c>
      <c r="F518" s="1" t="s">
        <v>9497</v>
      </c>
      <c r="G518" s="1" t="s">
        <v>12643</v>
      </c>
    </row>
    <row r="519" spans="1:7" customFormat="1" hidden="1" x14ac:dyDescent="0.45">
      <c r="A519" s="5" t="s">
        <v>12706</v>
      </c>
      <c r="B519" s="5" t="s">
        <v>12633</v>
      </c>
      <c r="C519" s="5">
        <v>53</v>
      </c>
      <c r="D519" s="1" t="s">
        <v>9351</v>
      </c>
      <c r="E519" s="1" t="s">
        <v>13025</v>
      </c>
      <c r="F519" s="1" t="s">
        <v>13028</v>
      </c>
      <c r="G519" s="1" t="s">
        <v>12643</v>
      </c>
    </row>
    <row r="520" spans="1:7" customFormat="1" hidden="1" x14ac:dyDescent="0.45">
      <c r="A520" s="5" t="s">
        <v>12706</v>
      </c>
      <c r="B520" s="5" t="s">
        <v>12633</v>
      </c>
      <c r="C520" s="5">
        <v>54</v>
      </c>
      <c r="D520" s="1" t="s">
        <v>9351</v>
      </c>
      <c r="E520" s="1" t="s">
        <v>13025</v>
      </c>
      <c r="F520" s="1" t="s">
        <v>13029</v>
      </c>
      <c r="G520" s="1" t="s">
        <v>12643</v>
      </c>
    </row>
    <row r="521" spans="1:7" customFormat="1" hidden="1" x14ac:dyDescent="0.45">
      <c r="A521" s="5" t="s">
        <v>12706</v>
      </c>
      <c r="B521" s="5" t="s">
        <v>12633</v>
      </c>
      <c r="C521" s="5">
        <v>55</v>
      </c>
      <c r="D521" s="1" t="s">
        <v>9351</v>
      </c>
      <c r="E521" s="1" t="s">
        <v>13025</v>
      </c>
      <c r="F521" s="1" t="s">
        <v>9586</v>
      </c>
      <c r="G521" s="1" t="s">
        <v>12643</v>
      </c>
    </row>
    <row r="522" spans="1:7" customFormat="1" hidden="1" x14ac:dyDescent="0.45">
      <c r="A522" s="5" t="s">
        <v>12706</v>
      </c>
      <c r="B522" s="5" t="s">
        <v>12633</v>
      </c>
      <c r="C522" s="5">
        <v>56</v>
      </c>
      <c r="D522" s="1" t="s">
        <v>9351</v>
      </c>
      <c r="E522" s="1" t="s">
        <v>13025</v>
      </c>
      <c r="F522" s="1" t="s">
        <v>12728</v>
      </c>
      <c r="G522" s="1" t="s">
        <v>12643</v>
      </c>
    </row>
    <row r="523" spans="1:7" customFormat="1" hidden="1" x14ac:dyDescent="0.45">
      <c r="A523" s="5" t="s">
        <v>12706</v>
      </c>
      <c r="B523" s="5" t="s">
        <v>12633</v>
      </c>
      <c r="C523" s="5">
        <v>57</v>
      </c>
      <c r="D523" s="1" t="s">
        <v>9351</v>
      </c>
      <c r="E523" s="1" t="s">
        <v>13025</v>
      </c>
      <c r="F523" s="1" t="s">
        <v>9391</v>
      </c>
      <c r="G523" s="1" t="s">
        <v>12643</v>
      </c>
    </row>
    <row r="524" spans="1:7" customFormat="1" hidden="1" x14ac:dyDescent="0.45">
      <c r="A524" s="5" t="s">
        <v>12706</v>
      </c>
      <c r="B524" s="5" t="s">
        <v>12661</v>
      </c>
      <c r="C524" s="5">
        <v>50</v>
      </c>
      <c r="D524" s="1" t="s">
        <v>9351</v>
      </c>
      <c r="E524" s="1" t="s">
        <v>9352</v>
      </c>
      <c r="F524" s="1" t="s">
        <v>13030</v>
      </c>
      <c r="G524" s="1" t="s">
        <v>12634</v>
      </c>
    </row>
    <row r="525" spans="1:7" customFormat="1" hidden="1" x14ac:dyDescent="0.45">
      <c r="A525" s="5" t="s">
        <v>12706</v>
      </c>
      <c r="B525" s="5" t="s">
        <v>12661</v>
      </c>
      <c r="C525" s="5">
        <v>51</v>
      </c>
      <c r="D525" s="1" t="s">
        <v>9351</v>
      </c>
      <c r="E525" s="1" t="s">
        <v>9352</v>
      </c>
      <c r="F525" s="1" t="s">
        <v>13031</v>
      </c>
      <c r="G525" s="1" t="s">
        <v>12643</v>
      </c>
    </row>
    <row r="526" spans="1:7" customFormat="1" hidden="1" x14ac:dyDescent="0.45">
      <c r="A526" s="5" t="s">
        <v>12706</v>
      </c>
      <c r="B526" s="5" t="s">
        <v>12661</v>
      </c>
      <c r="C526" s="5">
        <v>52</v>
      </c>
      <c r="D526" s="1" t="s">
        <v>9351</v>
      </c>
      <c r="E526" s="1" t="s">
        <v>9352</v>
      </c>
      <c r="F526" s="1" t="s">
        <v>13032</v>
      </c>
      <c r="G526" s="1" t="s">
        <v>12643</v>
      </c>
    </row>
    <row r="527" spans="1:7" customFormat="1" hidden="1" x14ac:dyDescent="0.45">
      <c r="A527" s="5" t="s">
        <v>12706</v>
      </c>
      <c r="B527" s="5" t="s">
        <v>12661</v>
      </c>
      <c r="C527" s="5">
        <v>53</v>
      </c>
      <c r="D527" s="1" t="s">
        <v>9351</v>
      </c>
      <c r="E527" s="1" t="s">
        <v>9352</v>
      </c>
      <c r="F527" s="1" t="s">
        <v>13033</v>
      </c>
      <c r="G527" s="1" t="s">
        <v>12643</v>
      </c>
    </row>
    <row r="528" spans="1:7" customFormat="1" hidden="1" x14ac:dyDescent="0.45">
      <c r="A528" s="5" t="s">
        <v>12706</v>
      </c>
      <c r="B528" s="5" t="s">
        <v>12661</v>
      </c>
      <c r="C528" s="5">
        <v>54</v>
      </c>
      <c r="D528" s="1" t="s">
        <v>9351</v>
      </c>
      <c r="E528" s="1" t="s">
        <v>9352</v>
      </c>
      <c r="F528" s="1" t="s">
        <v>9353</v>
      </c>
      <c r="G528" s="1" t="s">
        <v>12643</v>
      </c>
    </row>
    <row r="529" spans="1:7" customFormat="1" hidden="1" x14ac:dyDescent="0.45">
      <c r="A529" s="5" t="s">
        <v>12706</v>
      </c>
      <c r="B529" s="5" t="s">
        <v>12665</v>
      </c>
      <c r="C529" s="5">
        <v>50</v>
      </c>
      <c r="D529" s="1" t="s">
        <v>9351</v>
      </c>
      <c r="E529" s="1" t="s">
        <v>9479</v>
      </c>
      <c r="F529" s="1" t="s">
        <v>9479</v>
      </c>
      <c r="G529" s="1" t="s">
        <v>12634</v>
      </c>
    </row>
    <row r="530" spans="1:7" customFormat="1" hidden="1" x14ac:dyDescent="0.45">
      <c r="A530" s="5" t="s">
        <v>12706</v>
      </c>
      <c r="B530" s="5" t="s">
        <v>12665</v>
      </c>
      <c r="C530" s="5">
        <v>51</v>
      </c>
      <c r="D530" s="1" t="s">
        <v>9351</v>
      </c>
      <c r="E530" s="1" t="s">
        <v>9479</v>
      </c>
      <c r="F530" s="1" t="s">
        <v>13034</v>
      </c>
      <c r="G530" s="1" t="s">
        <v>12643</v>
      </c>
    </row>
    <row r="531" spans="1:7" customFormat="1" hidden="1" x14ac:dyDescent="0.45">
      <c r="A531" s="5" t="s">
        <v>12706</v>
      </c>
      <c r="B531" s="5" t="s">
        <v>12665</v>
      </c>
      <c r="C531" s="5">
        <v>52</v>
      </c>
      <c r="D531" s="1" t="s">
        <v>9351</v>
      </c>
      <c r="E531" s="1" t="s">
        <v>9479</v>
      </c>
      <c r="F531" s="1" t="s">
        <v>13035</v>
      </c>
      <c r="G531" s="1" t="s">
        <v>12643</v>
      </c>
    </row>
    <row r="532" spans="1:7" customFormat="1" hidden="1" x14ac:dyDescent="0.45">
      <c r="A532" s="5" t="s">
        <v>12706</v>
      </c>
      <c r="B532" s="5" t="s">
        <v>12665</v>
      </c>
      <c r="C532" s="5">
        <v>53</v>
      </c>
      <c r="D532" s="1" t="s">
        <v>9351</v>
      </c>
      <c r="E532" s="1" t="s">
        <v>9479</v>
      </c>
      <c r="F532" s="1" t="s">
        <v>13036</v>
      </c>
      <c r="G532" s="1" t="s">
        <v>12643</v>
      </c>
    </row>
    <row r="533" spans="1:7" customFormat="1" hidden="1" x14ac:dyDescent="0.45">
      <c r="A533" s="5" t="s">
        <v>12706</v>
      </c>
      <c r="B533" s="5" t="s">
        <v>12665</v>
      </c>
      <c r="C533" s="5">
        <v>54</v>
      </c>
      <c r="D533" s="1" t="s">
        <v>9351</v>
      </c>
      <c r="E533" s="1" t="s">
        <v>9479</v>
      </c>
      <c r="F533" s="1" t="s">
        <v>13037</v>
      </c>
      <c r="G533" s="1" t="s">
        <v>12643</v>
      </c>
    </row>
    <row r="534" spans="1:7" customFormat="1" hidden="1" x14ac:dyDescent="0.45">
      <c r="A534" s="5" t="s">
        <v>12706</v>
      </c>
      <c r="B534" s="5" t="s">
        <v>12665</v>
      </c>
      <c r="C534" s="5">
        <v>55</v>
      </c>
      <c r="D534" s="1" t="s">
        <v>9351</v>
      </c>
      <c r="E534" s="1" t="s">
        <v>9479</v>
      </c>
      <c r="F534" s="1" t="s">
        <v>13038</v>
      </c>
      <c r="G534" s="1" t="s">
        <v>12643</v>
      </c>
    </row>
    <row r="535" spans="1:7" customFormat="1" hidden="1" x14ac:dyDescent="0.45">
      <c r="A535" s="5" t="s">
        <v>12706</v>
      </c>
      <c r="B535" s="5" t="s">
        <v>12665</v>
      </c>
      <c r="C535" s="5">
        <v>56</v>
      </c>
      <c r="D535" s="1" t="s">
        <v>9351</v>
      </c>
      <c r="E535" s="1" t="s">
        <v>9479</v>
      </c>
      <c r="F535" s="1" t="s">
        <v>9480</v>
      </c>
      <c r="G535" s="1" t="s">
        <v>12643</v>
      </c>
    </row>
    <row r="536" spans="1:7" customFormat="1" hidden="1" x14ac:dyDescent="0.45">
      <c r="A536" s="5" t="s">
        <v>12706</v>
      </c>
      <c r="B536" s="5" t="s">
        <v>12665</v>
      </c>
      <c r="C536" s="5">
        <v>57</v>
      </c>
      <c r="D536" s="1" t="s">
        <v>9351</v>
      </c>
      <c r="E536" s="1" t="s">
        <v>9479</v>
      </c>
      <c r="F536" s="1" t="s">
        <v>13039</v>
      </c>
      <c r="G536" s="1" t="s">
        <v>12643</v>
      </c>
    </row>
    <row r="537" spans="1:7" customFormat="1" hidden="1" x14ac:dyDescent="0.45">
      <c r="A537" s="5" t="s">
        <v>12706</v>
      </c>
      <c r="B537" s="5" t="s">
        <v>12665</v>
      </c>
      <c r="C537" s="5">
        <v>58</v>
      </c>
      <c r="D537" s="1" t="s">
        <v>9351</v>
      </c>
      <c r="E537" s="1" t="s">
        <v>9479</v>
      </c>
      <c r="F537" s="1" t="s">
        <v>13040</v>
      </c>
      <c r="G537" s="1" t="s">
        <v>12643</v>
      </c>
    </row>
    <row r="538" spans="1:7" customFormat="1" hidden="1" x14ac:dyDescent="0.45">
      <c r="A538" s="5" t="s">
        <v>12706</v>
      </c>
      <c r="B538" s="5" t="s">
        <v>12673</v>
      </c>
      <c r="C538" s="5">
        <v>50</v>
      </c>
      <c r="D538" s="1" t="s">
        <v>9351</v>
      </c>
      <c r="E538" s="1" t="s">
        <v>9378</v>
      </c>
      <c r="F538" s="1" t="s">
        <v>9378</v>
      </c>
      <c r="G538" s="1" t="s">
        <v>12634</v>
      </c>
    </row>
    <row r="539" spans="1:7" customFormat="1" hidden="1" x14ac:dyDescent="0.45">
      <c r="A539" s="5">
        <v>10</v>
      </c>
      <c r="B539" s="5" t="s">
        <v>12673</v>
      </c>
      <c r="C539" s="5" t="s">
        <v>12633</v>
      </c>
      <c r="D539" s="1" t="s">
        <v>9351</v>
      </c>
      <c r="E539" s="1" t="s">
        <v>9378</v>
      </c>
      <c r="F539" s="6" t="s">
        <v>9467</v>
      </c>
      <c r="G539" s="5" t="s">
        <v>12634</v>
      </c>
    </row>
    <row r="540" spans="1:7" customFormat="1" hidden="1" x14ac:dyDescent="0.45">
      <c r="A540" s="5">
        <v>10</v>
      </c>
      <c r="B540" s="5" t="s">
        <v>12673</v>
      </c>
      <c r="C540" s="5" t="s">
        <v>12661</v>
      </c>
      <c r="D540" s="1" t="s">
        <v>9351</v>
      </c>
      <c r="E540" s="1" t="s">
        <v>9378</v>
      </c>
      <c r="F540" s="6" t="s">
        <v>13568</v>
      </c>
      <c r="G540" s="5" t="s">
        <v>12634</v>
      </c>
    </row>
    <row r="541" spans="1:7" customFormat="1" hidden="1" x14ac:dyDescent="0.45">
      <c r="A541" s="5" t="s">
        <v>12706</v>
      </c>
      <c r="B541" s="5" t="s">
        <v>12673</v>
      </c>
      <c r="C541" s="5">
        <v>51</v>
      </c>
      <c r="D541" s="1" t="s">
        <v>9351</v>
      </c>
      <c r="E541" s="1" t="s">
        <v>9378</v>
      </c>
      <c r="F541" s="1" t="s">
        <v>13041</v>
      </c>
      <c r="G541" s="1" t="s">
        <v>12643</v>
      </c>
    </row>
    <row r="542" spans="1:7" customFormat="1" hidden="1" x14ac:dyDescent="0.45">
      <c r="A542" s="5" t="s">
        <v>12706</v>
      </c>
      <c r="B542" s="5" t="s">
        <v>12673</v>
      </c>
      <c r="C542" s="5">
        <v>52</v>
      </c>
      <c r="D542" s="1" t="s">
        <v>9351</v>
      </c>
      <c r="E542" s="1" t="s">
        <v>9378</v>
      </c>
      <c r="F542" s="1" t="s">
        <v>13042</v>
      </c>
      <c r="G542" s="1" t="s">
        <v>12643</v>
      </c>
    </row>
    <row r="543" spans="1:7" customFormat="1" hidden="1" x14ac:dyDescent="0.45">
      <c r="A543" s="5" t="s">
        <v>12706</v>
      </c>
      <c r="B543" s="5" t="s">
        <v>12673</v>
      </c>
      <c r="C543" s="5">
        <v>53</v>
      </c>
      <c r="D543" s="1" t="s">
        <v>9351</v>
      </c>
      <c r="E543" s="1" t="s">
        <v>9378</v>
      </c>
      <c r="F543" s="1" t="s">
        <v>9303</v>
      </c>
      <c r="G543" s="1" t="s">
        <v>12643</v>
      </c>
    </row>
    <row r="544" spans="1:7" customFormat="1" hidden="1" x14ac:dyDescent="0.45">
      <c r="A544" s="5" t="s">
        <v>12706</v>
      </c>
      <c r="B544" s="5" t="s">
        <v>12673</v>
      </c>
      <c r="C544" s="5">
        <v>54</v>
      </c>
      <c r="D544" s="1" t="s">
        <v>9351</v>
      </c>
      <c r="E544" s="1" t="s">
        <v>9378</v>
      </c>
      <c r="F544" s="1" t="s">
        <v>13043</v>
      </c>
      <c r="G544" s="1" t="s">
        <v>12643</v>
      </c>
    </row>
    <row r="545" spans="1:7" customFormat="1" hidden="1" x14ac:dyDescent="0.45">
      <c r="A545" s="5" t="s">
        <v>12706</v>
      </c>
      <c r="B545" s="5" t="s">
        <v>12673</v>
      </c>
      <c r="C545" s="5">
        <v>55</v>
      </c>
      <c r="D545" s="1" t="s">
        <v>9351</v>
      </c>
      <c r="E545" s="1" t="s">
        <v>9378</v>
      </c>
      <c r="F545" s="1" t="s">
        <v>13044</v>
      </c>
      <c r="G545" s="1" t="s">
        <v>12643</v>
      </c>
    </row>
    <row r="546" spans="1:7" customFormat="1" hidden="1" x14ac:dyDescent="0.45">
      <c r="A546" s="5" t="s">
        <v>12706</v>
      </c>
      <c r="B546" s="5" t="s">
        <v>12673</v>
      </c>
      <c r="C546" s="5">
        <v>56</v>
      </c>
      <c r="D546" s="1" t="s">
        <v>9351</v>
      </c>
      <c r="E546" s="1" t="s">
        <v>9378</v>
      </c>
      <c r="F546" s="1" t="s">
        <v>9379</v>
      </c>
      <c r="G546" s="1" t="s">
        <v>12643</v>
      </c>
    </row>
    <row r="547" spans="1:7" customFormat="1" hidden="1" x14ac:dyDescent="0.45">
      <c r="A547" s="5" t="s">
        <v>12706</v>
      </c>
      <c r="B547" s="5" t="s">
        <v>12673</v>
      </c>
      <c r="C547" s="5">
        <v>57</v>
      </c>
      <c r="D547" s="1" t="s">
        <v>9351</v>
      </c>
      <c r="E547" s="1" t="s">
        <v>9378</v>
      </c>
      <c r="F547" s="1" t="s">
        <v>9439</v>
      </c>
      <c r="G547" s="1" t="s">
        <v>12643</v>
      </c>
    </row>
    <row r="548" spans="1:7" customFormat="1" hidden="1" x14ac:dyDescent="0.45">
      <c r="A548" s="5" t="s">
        <v>12706</v>
      </c>
      <c r="B548" s="5" t="s">
        <v>12673</v>
      </c>
      <c r="C548" s="5">
        <v>58</v>
      </c>
      <c r="D548" s="1" t="s">
        <v>9351</v>
      </c>
      <c r="E548" s="1" t="s">
        <v>9378</v>
      </c>
      <c r="F548" s="1" t="s">
        <v>9420</v>
      </c>
      <c r="G548" s="1" t="s">
        <v>12643</v>
      </c>
    </row>
    <row r="549" spans="1:7" customFormat="1" hidden="1" x14ac:dyDescent="0.45">
      <c r="A549" s="5" t="s">
        <v>12706</v>
      </c>
      <c r="B549" s="5" t="s">
        <v>12673</v>
      </c>
      <c r="C549" s="5">
        <v>59</v>
      </c>
      <c r="D549" s="1" t="s">
        <v>9351</v>
      </c>
      <c r="E549" s="1" t="s">
        <v>9378</v>
      </c>
      <c r="F549" s="1" t="s">
        <v>13045</v>
      </c>
      <c r="G549" s="1" t="s">
        <v>12643</v>
      </c>
    </row>
    <row r="550" spans="1:7" customFormat="1" hidden="1" x14ac:dyDescent="0.45">
      <c r="A550" s="5" t="s">
        <v>12706</v>
      </c>
      <c r="B550" s="5" t="s">
        <v>12677</v>
      </c>
      <c r="C550" s="5">
        <v>50</v>
      </c>
      <c r="D550" s="1" t="s">
        <v>9351</v>
      </c>
      <c r="E550" s="1" t="s">
        <v>13046</v>
      </c>
      <c r="F550" s="1" t="s">
        <v>13046</v>
      </c>
      <c r="G550" s="1" t="s">
        <v>12634</v>
      </c>
    </row>
    <row r="551" spans="1:7" customFormat="1" hidden="1" x14ac:dyDescent="0.45">
      <c r="A551" s="5" t="s">
        <v>12706</v>
      </c>
      <c r="B551" s="5" t="s">
        <v>12677</v>
      </c>
      <c r="C551" s="5">
        <v>51</v>
      </c>
      <c r="D551" s="1" t="s">
        <v>9351</v>
      </c>
      <c r="E551" s="1" t="s">
        <v>13046</v>
      </c>
      <c r="F551" s="1" t="s">
        <v>13047</v>
      </c>
      <c r="G551" s="1" t="s">
        <v>12643</v>
      </c>
    </row>
    <row r="552" spans="1:7" customFormat="1" hidden="1" x14ac:dyDescent="0.45">
      <c r="A552" s="5" t="s">
        <v>12706</v>
      </c>
      <c r="B552" s="5" t="s">
        <v>12677</v>
      </c>
      <c r="C552" s="5">
        <v>52</v>
      </c>
      <c r="D552" s="1" t="s">
        <v>9351</v>
      </c>
      <c r="E552" s="1" t="s">
        <v>13046</v>
      </c>
      <c r="F552" s="1" t="s">
        <v>13048</v>
      </c>
      <c r="G552" s="1" t="s">
        <v>12643</v>
      </c>
    </row>
    <row r="553" spans="1:7" customFormat="1" hidden="1" x14ac:dyDescent="0.45">
      <c r="A553" s="5" t="s">
        <v>12706</v>
      </c>
      <c r="B553" s="5" t="s">
        <v>12677</v>
      </c>
      <c r="C553" s="5">
        <v>53</v>
      </c>
      <c r="D553" s="1" t="s">
        <v>9351</v>
      </c>
      <c r="E553" s="1" t="s">
        <v>13046</v>
      </c>
      <c r="F553" s="1" t="s">
        <v>13049</v>
      </c>
      <c r="G553" s="1" t="s">
        <v>12643</v>
      </c>
    </row>
    <row r="554" spans="1:7" customFormat="1" hidden="1" x14ac:dyDescent="0.45">
      <c r="A554" s="5" t="s">
        <v>12706</v>
      </c>
      <c r="B554" s="5" t="s">
        <v>12686</v>
      </c>
      <c r="C554" s="5">
        <v>50</v>
      </c>
      <c r="D554" s="1" t="s">
        <v>9351</v>
      </c>
      <c r="E554" s="1" t="s">
        <v>9416</v>
      </c>
      <c r="F554" s="1" t="s">
        <v>9430</v>
      </c>
      <c r="G554" s="1" t="s">
        <v>12634</v>
      </c>
    </row>
    <row r="555" spans="1:7" customFormat="1" hidden="1" x14ac:dyDescent="0.45">
      <c r="A555" s="5" t="s">
        <v>12706</v>
      </c>
      <c r="B555" s="5" t="s">
        <v>12686</v>
      </c>
      <c r="C555" s="5">
        <v>51</v>
      </c>
      <c r="D555" s="1" t="s">
        <v>9351</v>
      </c>
      <c r="E555" s="1" t="s">
        <v>9416</v>
      </c>
      <c r="F555" s="1" t="s">
        <v>13050</v>
      </c>
      <c r="G555" s="1" t="s">
        <v>12643</v>
      </c>
    </row>
    <row r="556" spans="1:7" customFormat="1" hidden="1" x14ac:dyDescent="0.45">
      <c r="A556" s="5" t="s">
        <v>12706</v>
      </c>
      <c r="B556" s="5" t="s">
        <v>12686</v>
      </c>
      <c r="C556" s="5">
        <v>52</v>
      </c>
      <c r="D556" s="1" t="s">
        <v>9351</v>
      </c>
      <c r="E556" s="1" t="s">
        <v>9416</v>
      </c>
      <c r="F556" s="1" t="s">
        <v>13051</v>
      </c>
      <c r="G556" s="1" t="s">
        <v>12643</v>
      </c>
    </row>
    <row r="557" spans="1:7" customFormat="1" hidden="1" x14ac:dyDescent="0.45">
      <c r="A557" s="5" t="s">
        <v>12706</v>
      </c>
      <c r="B557" s="5" t="s">
        <v>12686</v>
      </c>
      <c r="C557" s="5">
        <v>53</v>
      </c>
      <c r="D557" s="1" t="s">
        <v>9351</v>
      </c>
      <c r="E557" s="1" t="s">
        <v>9416</v>
      </c>
      <c r="F557" s="1" t="s">
        <v>9417</v>
      </c>
      <c r="G557" s="1" t="s">
        <v>12643</v>
      </c>
    </row>
    <row r="558" spans="1:7" customFormat="1" hidden="1" x14ac:dyDescent="0.45">
      <c r="A558" s="5" t="s">
        <v>12706</v>
      </c>
      <c r="B558" s="5" t="s">
        <v>12686</v>
      </c>
      <c r="C558" s="5">
        <v>54</v>
      </c>
      <c r="D558" s="1" t="s">
        <v>9351</v>
      </c>
      <c r="E558" s="1" t="s">
        <v>9416</v>
      </c>
      <c r="F558" s="1" t="s">
        <v>9381</v>
      </c>
      <c r="G558" s="1" t="s">
        <v>12643</v>
      </c>
    </row>
    <row r="559" spans="1:7" customFormat="1" hidden="1" x14ac:dyDescent="0.45">
      <c r="A559" s="5" t="s">
        <v>12706</v>
      </c>
      <c r="B559" s="5" t="s">
        <v>12686</v>
      </c>
      <c r="C559" s="5">
        <v>55</v>
      </c>
      <c r="D559" s="1" t="s">
        <v>9351</v>
      </c>
      <c r="E559" s="1" t="s">
        <v>9416</v>
      </c>
      <c r="F559" s="1" t="s">
        <v>13052</v>
      </c>
      <c r="G559" s="1" t="s">
        <v>12643</v>
      </c>
    </row>
    <row r="560" spans="1:7" customFormat="1" hidden="1" x14ac:dyDescent="0.45">
      <c r="A560" s="5" t="s">
        <v>12710</v>
      </c>
      <c r="B560" s="5" t="s">
        <v>12633</v>
      </c>
      <c r="C560" s="5">
        <v>50</v>
      </c>
      <c r="D560" s="1" t="s">
        <v>13053</v>
      </c>
      <c r="E560" s="1" t="s">
        <v>13054</v>
      </c>
      <c r="F560" s="1" t="s">
        <v>9348</v>
      </c>
      <c r="G560" s="1" t="s">
        <v>12634</v>
      </c>
    </row>
    <row r="561" spans="1:7" customFormat="1" hidden="1" x14ac:dyDescent="0.45">
      <c r="A561" s="5">
        <v>11</v>
      </c>
      <c r="B561" s="5" t="s">
        <v>12633</v>
      </c>
      <c r="C561" s="5" t="s">
        <v>12633</v>
      </c>
      <c r="D561" s="1" t="s">
        <v>13053</v>
      </c>
      <c r="E561" s="1" t="s">
        <v>13054</v>
      </c>
      <c r="F561" s="1" t="s">
        <v>9389</v>
      </c>
      <c r="G561" s="1" t="s">
        <v>12634</v>
      </c>
    </row>
    <row r="562" spans="1:7" customFormat="1" hidden="1" x14ac:dyDescent="0.45">
      <c r="A562" s="5">
        <v>11</v>
      </c>
      <c r="B562" s="5" t="s">
        <v>12633</v>
      </c>
      <c r="C562" s="5" t="s">
        <v>12661</v>
      </c>
      <c r="D562" s="1" t="s">
        <v>13053</v>
      </c>
      <c r="E562" s="1" t="s">
        <v>13054</v>
      </c>
      <c r="F562" s="1" t="s">
        <v>13055</v>
      </c>
      <c r="G562" s="1" t="s">
        <v>12634</v>
      </c>
    </row>
    <row r="563" spans="1:7" customFormat="1" hidden="1" x14ac:dyDescent="0.45">
      <c r="A563" s="5">
        <v>11</v>
      </c>
      <c r="B563" s="5" t="s">
        <v>12633</v>
      </c>
      <c r="C563" s="5" t="s">
        <v>12665</v>
      </c>
      <c r="D563" s="1" t="s">
        <v>13053</v>
      </c>
      <c r="E563" s="1" t="s">
        <v>13054</v>
      </c>
      <c r="F563" s="1" t="s">
        <v>9546</v>
      </c>
      <c r="G563" s="1" t="s">
        <v>12634</v>
      </c>
    </row>
    <row r="564" spans="1:7" customFormat="1" hidden="1" x14ac:dyDescent="0.45">
      <c r="A564" s="5">
        <v>11</v>
      </c>
      <c r="B564" s="5" t="s">
        <v>12633</v>
      </c>
      <c r="C564" s="5" t="s">
        <v>12673</v>
      </c>
      <c r="D564" s="1" t="s">
        <v>13053</v>
      </c>
      <c r="E564" s="1" t="s">
        <v>13054</v>
      </c>
      <c r="F564" s="1" t="s">
        <v>12659</v>
      </c>
      <c r="G564" s="1" t="s">
        <v>12634</v>
      </c>
    </row>
    <row r="565" spans="1:7" customFormat="1" hidden="1" x14ac:dyDescent="0.45">
      <c r="A565" s="5" t="s">
        <v>12710</v>
      </c>
      <c r="B565" s="5" t="s">
        <v>12633</v>
      </c>
      <c r="C565" s="5" t="s">
        <v>12677</v>
      </c>
      <c r="D565" s="1" t="s">
        <v>13053</v>
      </c>
      <c r="E565" s="1" t="s">
        <v>13054</v>
      </c>
      <c r="F565" s="1" t="s">
        <v>13056</v>
      </c>
      <c r="G565" s="1" t="s">
        <v>12634</v>
      </c>
    </row>
    <row r="566" spans="1:7" customFormat="1" hidden="1" x14ac:dyDescent="0.45">
      <c r="A566" s="5" t="s">
        <v>12710</v>
      </c>
      <c r="B566" s="5" t="s">
        <v>12633</v>
      </c>
      <c r="C566" s="5" t="s">
        <v>12686</v>
      </c>
      <c r="D566" s="1" t="s">
        <v>13053</v>
      </c>
      <c r="E566" s="1" t="s">
        <v>13054</v>
      </c>
      <c r="F566" s="1" t="s">
        <v>13057</v>
      </c>
      <c r="G566" s="1" t="s">
        <v>12634</v>
      </c>
    </row>
    <row r="567" spans="1:7" customFormat="1" hidden="1" x14ac:dyDescent="0.45">
      <c r="A567" s="5" t="s">
        <v>12710</v>
      </c>
      <c r="B567" s="5" t="s">
        <v>12633</v>
      </c>
      <c r="C567" s="5">
        <v>51</v>
      </c>
      <c r="D567" s="1" t="s">
        <v>13053</v>
      </c>
      <c r="E567" s="1" t="s">
        <v>13054</v>
      </c>
      <c r="F567" s="1" t="s">
        <v>13058</v>
      </c>
      <c r="G567" s="1" t="s">
        <v>12643</v>
      </c>
    </row>
    <row r="568" spans="1:7" customFormat="1" hidden="1" x14ac:dyDescent="0.45">
      <c r="A568" s="5" t="s">
        <v>12710</v>
      </c>
      <c r="B568" s="5" t="s">
        <v>12633</v>
      </c>
      <c r="C568" s="5">
        <v>52</v>
      </c>
      <c r="D568" s="1" t="s">
        <v>13053</v>
      </c>
      <c r="E568" s="1" t="s">
        <v>13054</v>
      </c>
      <c r="F568" s="1" t="s">
        <v>13059</v>
      </c>
      <c r="G568" s="1" t="s">
        <v>12643</v>
      </c>
    </row>
    <row r="569" spans="1:7" customFormat="1" hidden="1" x14ac:dyDescent="0.45">
      <c r="A569" s="5" t="s">
        <v>12710</v>
      </c>
      <c r="B569" s="5" t="s">
        <v>12633</v>
      </c>
      <c r="C569" s="5">
        <v>53</v>
      </c>
      <c r="D569" s="1" t="s">
        <v>13053</v>
      </c>
      <c r="E569" s="1" t="s">
        <v>13054</v>
      </c>
      <c r="F569" s="1" t="s">
        <v>13060</v>
      </c>
      <c r="G569" s="1" t="s">
        <v>12643</v>
      </c>
    </row>
    <row r="570" spans="1:7" customFormat="1" hidden="1" x14ac:dyDescent="0.45">
      <c r="A570" s="5" t="s">
        <v>12710</v>
      </c>
      <c r="B570" s="5" t="s">
        <v>12633</v>
      </c>
      <c r="C570" s="5">
        <v>54</v>
      </c>
      <c r="D570" s="1" t="s">
        <v>13053</v>
      </c>
      <c r="E570" s="1" t="s">
        <v>13054</v>
      </c>
      <c r="F570" s="1" t="s">
        <v>13061</v>
      </c>
      <c r="G570" s="1" t="s">
        <v>12643</v>
      </c>
    </row>
    <row r="571" spans="1:7" customFormat="1" hidden="1" x14ac:dyDescent="0.45">
      <c r="A571" s="5" t="s">
        <v>12710</v>
      </c>
      <c r="B571" s="5" t="s">
        <v>12633</v>
      </c>
      <c r="C571" s="5">
        <v>55</v>
      </c>
      <c r="D571" s="1" t="s">
        <v>13053</v>
      </c>
      <c r="E571" s="1" t="s">
        <v>13054</v>
      </c>
      <c r="F571" s="1" t="s">
        <v>13062</v>
      </c>
      <c r="G571" s="1" t="s">
        <v>12643</v>
      </c>
    </row>
    <row r="572" spans="1:7" customFormat="1" hidden="1" x14ac:dyDescent="0.45">
      <c r="A572" s="5" t="s">
        <v>12710</v>
      </c>
      <c r="B572" s="5" t="s">
        <v>12633</v>
      </c>
      <c r="C572" s="5">
        <v>56</v>
      </c>
      <c r="D572" s="1" t="s">
        <v>13053</v>
      </c>
      <c r="E572" s="1" t="s">
        <v>13054</v>
      </c>
      <c r="F572" s="1" t="s">
        <v>13063</v>
      </c>
      <c r="G572" s="1" t="s">
        <v>12643</v>
      </c>
    </row>
    <row r="573" spans="1:7" customFormat="1" hidden="1" x14ac:dyDescent="0.45">
      <c r="A573" s="5" t="s">
        <v>12710</v>
      </c>
      <c r="B573" s="5" t="s">
        <v>12633</v>
      </c>
      <c r="C573" s="5">
        <v>57</v>
      </c>
      <c r="D573" s="1" t="s">
        <v>13053</v>
      </c>
      <c r="E573" s="1" t="s">
        <v>13054</v>
      </c>
      <c r="F573" s="1" t="s">
        <v>13064</v>
      </c>
      <c r="G573" s="1" t="s">
        <v>12643</v>
      </c>
    </row>
    <row r="574" spans="1:7" customFormat="1" hidden="1" x14ac:dyDescent="0.45">
      <c r="A574" s="5" t="s">
        <v>12710</v>
      </c>
      <c r="B574" s="5" t="s">
        <v>12633</v>
      </c>
      <c r="C574" s="5">
        <v>58</v>
      </c>
      <c r="D574" s="1" t="s">
        <v>13053</v>
      </c>
      <c r="E574" s="1" t="s">
        <v>13054</v>
      </c>
      <c r="F574" s="1" t="s">
        <v>13065</v>
      </c>
      <c r="G574" s="1" t="s">
        <v>12643</v>
      </c>
    </row>
    <row r="575" spans="1:7" customFormat="1" hidden="1" x14ac:dyDescent="0.45">
      <c r="A575" s="5" t="s">
        <v>12710</v>
      </c>
      <c r="B575" s="5" t="s">
        <v>12633</v>
      </c>
      <c r="C575" s="5">
        <v>59</v>
      </c>
      <c r="D575" s="1" t="s">
        <v>13053</v>
      </c>
      <c r="E575" s="1" t="s">
        <v>13054</v>
      </c>
      <c r="F575" s="1" t="s">
        <v>12740</v>
      </c>
      <c r="G575" s="1" t="s">
        <v>12643</v>
      </c>
    </row>
    <row r="576" spans="1:7" customFormat="1" hidden="1" x14ac:dyDescent="0.45">
      <c r="A576" s="5" t="s">
        <v>12710</v>
      </c>
      <c r="B576" s="5" t="s">
        <v>12633</v>
      </c>
      <c r="C576" s="5">
        <v>60</v>
      </c>
      <c r="D576" s="1" t="s">
        <v>13053</v>
      </c>
      <c r="E576" s="1" t="s">
        <v>13054</v>
      </c>
      <c r="F576" s="1" t="s">
        <v>13066</v>
      </c>
      <c r="G576" s="1" t="s">
        <v>12643</v>
      </c>
    </row>
    <row r="577" spans="1:7" customFormat="1" hidden="1" x14ac:dyDescent="0.45">
      <c r="A577" s="5" t="s">
        <v>12710</v>
      </c>
      <c r="B577" s="5" t="s">
        <v>12633</v>
      </c>
      <c r="C577" s="5">
        <v>61</v>
      </c>
      <c r="D577" s="1" t="s">
        <v>13053</v>
      </c>
      <c r="E577" s="1" t="s">
        <v>13054</v>
      </c>
      <c r="F577" s="1" t="s">
        <v>13067</v>
      </c>
      <c r="G577" s="1" t="s">
        <v>12643</v>
      </c>
    </row>
    <row r="578" spans="1:7" customFormat="1" hidden="1" x14ac:dyDescent="0.45">
      <c r="A578" s="5" t="s">
        <v>12710</v>
      </c>
      <c r="B578" s="5" t="s">
        <v>12633</v>
      </c>
      <c r="C578" s="5">
        <v>62</v>
      </c>
      <c r="D578" s="1" t="s">
        <v>13053</v>
      </c>
      <c r="E578" s="1" t="s">
        <v>13054</v>
      </c>
      <c r="F578" s="1" t="s">
        <v>13068</v>
      </c>
      <c r="G578" s="1" t="s">
        <v>12643</v>
      </c>
    </row>
    <row r="579" spans="1:7" customFormat="1" hidden="1" x14ac:dyDescent="0.45">
      <c r="A579" s="5" t="s">
        <v>12710</v>
      </c>
      <c r="B579" s="5" t="s">
        <v>12633</v>
      </c>
      <c r="C579" s="5">
        <v>63</v>
      </c>
      <c r="D579" s="1" t="s">
        <v>13053</v>
      </c>
      <c r="E579" s="1" t="s">
        <v>13054</v>
      </c>
      <c r="F579" s="1" t="s">
        <v>13069</v>
      </c>
      <c r="G579" s="1" t="s">
        <v>12643</v>
      </c>
    </row>
    <row r="580" spans="1:7" customFormat="1" hidden="1" x14ac:dyDescent="0.45">
      <c r="A580" s="5" t="s">
        <v>12710</v>
      </c>
      <c r="B580" s="5" t="s">
        <v>12661</v>
      </c>
      <c r="C580" s="5">
        <v>50</v>
      </c>
      <c r="D580" s="1" t="s">
        <v>13053</v>
      </c>
      <c r="E580" s="1" t="s">
        <v>9432</v>
      </c>
      <c r="F580" s="1" t="s">
        <v>9433</v>
      </c>
      <c r="G580" s="1" t="s">
        <v>12634</v>
      </c>
    </row>
    <row r="581" spans="1:7" customFormat="1" hidden="1" x14ac:dyDescent="0.45">
      <c r="A581" s="5" t="s">
        <v>12710</v>
      </c>
      <c r="B581" s="5" t="s">
        <v>12661</v>
      </c>
      <c r="C581" s="5">
        <v>51</v>
      </c>
      <c r="D581" s="1" t="s">
        <v>13053</v>
      </c>
      <c r="E581" s="1" t="s">
        <v>9432</v>
      </c>
      <c r="F581" s="1" t="s">
        <v>13070</v>
      </c>
      <c r="G581" s="1" t="s">
        <v>12643</v>
      </c>
    </row>
    <row r="582" spans="1:7" customFormat="1" hidden="1" x14ac:dyDescent="0.45">
      <c r="A582" s="5" t="s">
        <v>12710</v>
      </c>
      <c r="B582" s="5" t="s">
        <v>12661</v>
      </c>
      <c r="C582" s="5">
        <v>52</v>
      </c>
      <c r="D582" s="1" t="s">
        <v>13053</v>
      </c>
      <c r="E582" s="1" t="s">
        <v>9432</v>
      </c>
      <c r="F582" s="1" t="s">
        <v>13071</v>
      </c>
      <c r="G582" s="1" t="s">
        <v>12643</v>
      </c>
    </row>
    <row r="583" spans="1:7" customFormat="1" hidden="1" x14ac:dyDescent="0.45">
      <c r="A583" s="5" t="s">
        <v>12710</v>
      </c>
      <c r="B583" s="5" t="s">
        <v>12661</v>
      </c>
      <c r="C583" s="5">
        <v>53</v>
      </c>
      <c r="D583" s="1" t="s">
        <v>13053</v>
      </c>
      <c r="E583" s="1" t="s">
        <v>9432</v>
      </c>
      <c r="F583" s="1" t="s">
        <v>13072</v>
      </c>
      <c r="G583" s="1" t="s">
        <v>12643</v>
      </c>
    </row>
    <row r="584" spans="1:7" customFormat="1" hidden="1" x14ac:dyDescent="0.45">
      <c r="A584" s="5" t="s">
        <v>12710</v>
      </c>
      <c r="B584" s="5" t="s">
        <v>12661</v>
      </c>
      <c r="C584" s="5">
        <v>54</v>
      </c>
      <c r="D584" s="1" t="s">
        <v>13053</v>
      </c>
      <c r="E584" s="1" t="s">
        <v>9432</v>
      </c>
      <c r="F584" s="1" t="s">
        <v>13073</v>
      </c>
      <c r="G584" s="1" t="s">
        <v>12643</v>
      </c>
    </row>
    <row r="585" spans="1:7" customFormat="1" hidden="1" x14ac:dyDescent="0.45">
      <c r="A585" s="5" t="s">
        <v>12710</v>
      </c>
      <c r="B585" s="5" t="s">
        <v>12665</v>
      </c>
      <c r="C585" s="5">
        <v>50</v>
      </c>
      <c r="D585" s="1" t="s">
        <v>13053</v>
      </c>
      <c r="E585" s="1" t="s">
        <v>9401</v>
      </c>
      <c r="F585" s="1" t="s">
        <v>9401</v>
      </c>
      <c r="G585" s="1" t="s">
        <v>12634</v>
      </c>
    </row>
    <row r="586" spans="1:7" customFormat="1" hidden="1" x14ac:dyDescent="0.45">
      <c r="A586" s="5" t="s">
        <v>12710</v>
      </c>
      <c r="B586" s="5" t="s">
        <v>12665</v>
      </c>
      <c r="C586" s="5">
        <v>51</v>
      </c>
      <c r="D586" s="1" t="s">
        <v>13053</v>
      </c>
      <c r="E586" s="1" t="s">
        <v>9401</v>
      </c>
      <c r="F586" s="1" t="s">
        <v>13074</v>
      </c>
      <c r="G586" s="1" t="s">
        <v>12643</v>
      </c>
    </row>
    <row r="587" spans="1:7" customFormat="1" hidden="1" x14ac:dyDescent="0.45">
      <c r="A587" s="5" t="s">
        <v>12710</v>
      </c>
      <c r="B587" s="5" t="s">
        <v>12665</v>
      </c>
      <c r="C587" s="5">
        <v>52</v>
      </c>
      <c r="D587" s="1" t="s">
        <v>13053</v>
      </c>
      <c r="E587" s="1" t="s">
        <v>9401</v>
      </c>
      <c r="F587" s="1" t="s">
        <v>13075</v>
      </c>
      <c r="G587" s="1" t="s">
        <v>12643</v>
      </c>
    </row>
    <row r="588" spans="1:7" customFormat="1" hidden="1" x14ac:dyDescent="0.45">
      <c r="A588" s="5" t="s">
        <v>12710</v>
      </c>
      <c r="B588" s="5" t="s">
        <v>12665</v>
      </c>
      <c r="C588" s="5">
        <v>53</v>
      </c>
      <c r="D588" s="1" t="s">
        <v>13053</v>
      </c>
      <c r="E588" s="1" t="s">
        <v>9401</v>
      </c>
      <c r="F588" s="1" t="s">
        <v>9595</v>
      </c>
      <c r="G588" s="1" t="s">
        <v>12643</v>
      </c>
    </row>
    <row r="589" spans="1:7" customFormat="1" hidden="1" x14ac:dyDescent="0.45">
      <c r="A589" s="5" t="s">
        <v>12710</v>
      </c>
      <c r="B589" s="5" t="s">
        <v>12665</v>
      </c>
      <c r="C589" s="5">
        <v>54</v>
      </c>
      <c r="D589" s="1" t="s">
        <v>13053</v>
      </c>
      <c r="E589" s="1" t="s">
        <v>9401</v>
      </c>
      <c r="F589" s="1" t="s">
        <v>13076</v>
      </c>
      <c r="G589" s="1" t="s">
        <v>12643</v>
      </c>
    </row>
    <row r="590" spans="1:7" customFormat="1" hidden="1" x14ac:dyDescent="0.45">
      <c r="A590" s="5" t="s">
        <v>12710</v>
      </c>
      <c r="B590" s="5" t="s">
        <v>12673</v>
      </c>
      <c r="C590" s="5">
        <v>50</v>
      </c>
      <c r="D590" s="1" t="s">
        <v>13053</v>
      </c>
      <c r="E590" s="1" t="s">
        <v>13077</v>
      </c>
      <c r="F590" s="1" t="s">
        <v>13077</v>
      </c>
      <c r="G590" s="1" t="s">
        <v>12634</v>
      </c>
    </row>
    <row r="591" spans="1:7" customFormat="1" hidden="1" x14ac:dyDescent="0.45">
      <c r="A591" s="5" t="s">
        <v>12710</v>
      </c>
      <c r="B591" s="5" t="s">
        <v>12673</v>
      </c>
      <c r="C591" s="5">
        <v>51</v>
      </c>
      <c r="D591" s="1" t="s">
        <v>13053</v>
      </c>
      <c r="E591" s="1" t="s">
        <v>13077</v>
      </c>
      <c r="F591" s="1" t="s">
        <v>13078</v>
      </c>
      <c r="G591" s="1" t="s">
        <v>12643</v>
      </c>
    </row>
    <row r="592" spans="1:7" customFormat="1" hidden="1" x14ac:dyDescent="0.45">
      <c r="A592" s="5" t="s">
        <v>12710</v>
      </c>
      <c r="B592" s="5" t="s">
        <v>12673</v>
      </c>
      <c r="C592" s="5">
        <v>55</v>
      </c>
      <c r="D592" s="1" t="s">
        <v>13053</v>
      </c>
      <c r="E592" s="1" t="s">
        <v>13077</v>
      </c>
      <c r="F592" s="1" t="s">
        <v>13079</v>
      </c>
      <c r="G592" s="1" t="s">
        <v>12643</v>
      </c>
    </row>
    <row r="593" spans="1:7" customFormat="1" hidden="1" x14ac:dyDescent="0.45">
      <c r="A593" s="5" t="s">
        <v>12710</v>
      </c>
      <c r="B593" s="5" t="s">
        <v>12673</v>
      </c>
      <c r="C593" s="5">
        <v>56</v>
      </c>
      <c r="D593" s="1" t="s">
        <v>13053</v>
      </c>
      <c r="E593" s="1" t="s">
        <v>13077</v>
      </c>
      <c r="F593" s="1" t="s">
        <v>12989</v>
      </c>
      <c r="G593" s="1" t="s">
        <v>12643</v>
      </c>
    </row>
    <row r="594" spans="1:7" customFormat="1" hidden="1" x14ac:dyDescent="0.45">
      <c r="A594" s="5" t="s">
        <v>12710</v>
      </c>
      <c r="B594" s="5" t="s">
        <v>12673</v>
      </c>
      <c r="C594" s="5">
        <v>57</v>
      </c>
      <c r="D594" s="1" t="s">
        <v>13053</v>
      </c>
      <c r="E594" s="1" t="s">
        <v>13077</v>
      </c>
      <c r="F594" s="1" t="s">
        <v>13080</v>
      </c>
      <c r="G594" s="1" t="s">
        <v>12643</v>
      </c>
    </row>
    <row r="595" spans="1:7" customFormat="1" hidden="1" x14ac:dyDescent="0.45">
      <c r="A595" s="5" t="s">
        <v>12710</v>
      </c>
      <c r="B595" s="5" t="s">
        <v>12677</v>
      </c>
      <c r="C595" s="5">
        <v>50</v>
      </c>
      <c r="D595" s="1" t="s">
        <v>13053</v>
      </c>
      <c r="E595" s="1" t="s">
        <v>13081</v>
      </c>
      <c r="F595" s="1" t="s">
        <v>13081</v>
      </c>
      <c r="G595" s="1" t="s">
        <v>12634</v>
      </c>
    </row>
    <row r="596" spans="1:7" customFormat="1" hidden="1" x14ac:dyDescent="0.45">
      <c r="A596" s="5" t="s">
        <v>12710</v>
      </c>
      <c r="B596" s="5" t="s">
        <v>12677</v>
      </c>
      <c r="C596" s="5">
        <v>51</v>
      </c>
      <c r="D596" s="1" t="s">
        <v>13053</v>
      </c>
      <c r="E596" s="1" t="s">
        <v>13081</v>
      </c>
      <c r="F596" s="1" t="s">
        <v>12864</v>
      </c>
      <c r="G596" s="1" t="s">
        <v>12643</v>
      </c>
    </row>
    <row r="597" spans="1:7" customFormat="1" hidden="1" x14ac:dyDescent="0.45">
      <c r="A597" s="5" t="s">
        <v>12710</v>
      </c>
      <c r="B597" s="5" t="s">
        <v>12677</v>
      </c>
      <c r="C597" s="5">
        <v>52</v>
      </c>
      <c r="D597" s="1" t="s">
        <v>13053</v>
      </c>
      <c r="E597" s="1" t="s">
        <v>13081</v>
      </c>
      <c r="F597" s="1" t="s">
        <v>9341</v>
      </c>
      <c r="G597" s="1" t="s">
        <v>12643</v>
      </c>
    </row>
    <row r="598" spans="1:7" customFormat="1" hidden="1" x14ac:dyDescent="0.45">
      <c r="A598" s="5" t="s">
        <v>12710</v>
      </c>
      <c r="B598" s="5" t="s">
        <v>12677</v>
      </c>
      <c r="C598" s="5">
        <v>53</v>
      </c>
      <c r="D598" s="1" t="s">
        <v>13053</v>
      </c>
      <c r="E598" s="1" t="s">
        <v>13081</v>
      </c>
      <c r="F598" s="1" t="s">
        <v>13082</v>
      </c>
      <c r="G598" s="1" t="s">
        <v>12643</v>
      </c>
    </row>
    <row r="599" spans="1:7" customFormat="1" hidden="1" x14ac:dyDescent="0.45">
      <c r="A599" s="5" t="s">
        <v>12710</v>
      </c>
      <c r="B599" s="5" t="s">
        <v>12677</v>
      </c>
      <c r="C599" s="5">
        <v>54</v>
      </c>
      <c r="D599" s="1" t="s">
        <v>13053</v>
      </c>
      <c r="E599" s="1" t="s">
        <v>13081</v>
      </c>
      <c r="F599" s="1" t="s">
        <v>13083</v>
      </c>
      <c r="G599" s="1" t="s">
        <v>12643</v>
      </c>
    </row>
    <row r="600" spans="1:7" customFormat="1" hidden="1" x14ac:dyDescent="0.45">
      <c r="A600" s="5" t="s">
        <v>12710</v>
      </c>
      <c r="B600" s="5" t="s">
        <v>12686</v>
      </c>
      <c r="C600" s="5">
        <v>50</v>
      </c>
      <c r="D600" s="1" t="s">
        <v>13053</v>
      </c>
      <c r="E600" s="1" t="s">
        <v>13084</v>
      </c>
      <c r="F600" s="1" t="s">
        <v>9443</v>
      </c>
      <c r="G600" s="1" t="s">
        <v>12634</v>
      </c>
    </row>
    <row r="601" spans="1:7" customFormat="1" hidden="1" x14ac:dyDescent="0.45">
      <c r="A601" s="5" t="s">
        <v>12710</v>
      </c>
      <c r="B601" s="5" t="s">
        <v>12686</v>
      </c>
      <c r="C601" s="5">
        <v>51</v>
      </c>
      <c r="D601" s="1" t="s">
        <v>13053</v>
      </c>
      <c r="E601" s="1" t="s">
        <v>13084</v>
      </c>
      <c r="F601" s="1" t="s">
        <v>9398</v>
      </c>
      <c r="G601" s="1" t="s">
        <v>12643</v>
      </c>
    </row>
    <row r="602" spans="1:7" customFormat="1" hidden="1" x14ac:dyDescent="0.45">
      <c r="A602" s="5" t="s">
        <v>12710</v>
      </c>
      <c r="B602" s="5" t="s">
        <v>12686</v>
      </c>
      <c r="C602" s="5">
        <v>52</v>
      </c>
      <c r="D602" s="1" t="s">
        <v>13053</v>
      </c>
      <c r="E602" s="1" t="s">
        <v>13084</v>
      </c>
      <c r="F602" s="1" t="s">
        <v>13085</v>
      </c>
      <c r="G602" s="1" t="s">
        <v>12643</v>
      </c>
    </row>
    <row r="603" spans="1:7" customFormat="1" hidden="1" x14ac:dyDescent="0.45">
      <c r="A603" s="5" t="s">
        <v>12710</v>
      </c>
      <c r="B603" s="5" t="s">
        <v>12686</v>
      </c>
      <c r="C603" s="5">
        <v>53</v>
      </c>
      <c r="D603" s="1" t="s">
        <v>13053</v>
      </c>
      <c r="E603" s="1" t="s">
        <v>13084</v>
      </c>
      <c r="F603" s="1" t="s">
        <v>13086</v>
      </c>
      <c r="G603" s="1" t="s">
        <v>12643</v>
      </c>
    </row>
    <row r="604" spans="1:7" customFormat="1" hidden="1" x14ac:dyDescent="0.45">
      <c r="A604" s="5" t="s">
        <v>12710</v>
      </c>
      <c r="B604" s="5" t="s">
        <v>12686</v>
      </c>
      <c r="C604" s="5">
        <v>54</v>
      </c>
      <c r="D604" s="1" t="s">
        <v>13053</v>
      </c>
      <c r="E604" s="1" t="s">
        <v>13084</v>
      </c>
      <c r="F604" s="1" t="s">
        <v>13087</v>
      </c>
      <c r="G604" s="1" t="s">
        <v>12643</v>
      </c>
    </row>
    <row r="605" spans="1:7" customFormat="1" hidden="1" x14ac:dyDescent="0.45">
      <c r="A605" s="5" t="s">
        <v>12710</v>
      </c>
      <c r="B605" s="5" t="s">
        <v>12686</v>
      </c>
      <c r="C605" s="5">
        <v>55</v>
      </c>
      <c r="D605" s="1" t="s">
        <v>13053</v>
      </c>
      <c r="E605" s="1" t="s">
        <v>13084</v>
      </c>
      <c r="F605" s="1" t="s">
        <v>12862</v>
      </c>
      <c r="G605" s="1" t="s">
        <v>12643</v>
      </c>
    </row>
    <row r="606" spans="1:7" customFormat="1" hidden="1" x14ac:dyDescent="0.45">
      <c r="A606" s="5" t="s">
        <v>12710</v>
      </c>
      <c r="B606" s="5" t="s">
        <v>12686</v>
      </c>
      <c r="C606" s="5">
        <v>56</v>
      </c>
      <c r="D606" s="1" t="s">
        <v>13053</v>
      </c>
      <c r="E606" s="1" t="s">
        <v>13084</v>
      </c>
      <c r="F606" s="1" t="s">
        <v>13088</v>
      </c>
      <c r="G606" s="1" t="s">
        <v>12643</v>
      </c>
    </row>
    <row r="607" spans="1:7" customFormat="1" hidden="1" x14ac:dyDescent="0.45">
      <c r="A607" s="5" t="s">
        <v>12710</v>
      </c>
      <c r="B607" s="5" t="s">
        <v>12689</v>
      </c>
      <c r="C607" s="5">
        <v>50</v>
      </c>
      <c r="D607" s="1" t="s">
        <v>13053</v>
      </c>
      <c r="E607" s="1" t="s">
        <v>13089</v>
      </c>
      <c r="F607" s="1" t="s">
        <v>13090</v>
      </c>
      <c r="G607" s="1" t="s">
        <v>12634</v>
      </c>
    </row>
    <row r="608" spans="1:7" customFormat="1" hidden="1" x14ac:dyDescent="0.45">
      <c r="A608" s="5" t="s">
        <v>12710</v>
      </c>
      <c r="B608" s="5" t="s">
        <v>12689</v>
      </c>
      <c r="C608" s="5">
        <v>51</v>
      </c>
      <c r="D608" s="1" t="s">
        <v>13053</v>
      </c>
      <c r="E608" s="1" t="s">
        <v>13089</v>
      </c>
      <c r="F608" s="1" t="s">
        <v>13091</v>
      </c>
      <c r="G608" s="1" t="s">
        <v>12643</v>
      </c>
    </row>
    <row r="609" spans="1:7" customFormat="1" hidden="1" x14ac:dyDescent="0.45">
      <c r="A609" s="5" t="s">
        <v>12710</v>
      </c>
      <c r="B609" s="5" t="s">
        <v>12689</v>
      </c>
      <c r="C609" s="5">
        <v>53</v>
      </c>
      <c r="D609" s="1" t="s">
        <v>13053</v>
      </c>
      <c r="E609" s="1" t="s">
        <v>13089</v>
      </c>
      <c r="F609" s="1" t="s">
        <v>13092</v>
      </c>
      <c r="G609" s="1" t="s">
        <v>12643</v>
      </c>
    </row>
    <row r="610" spans="1:7" customFormat="1" hidden="1" x14ac:dyDescent="0.45">
      <c r="A610" s="5" t="s">
        <v>12710</v>
      </c>
      <c r="B610" s="5" t="s">
        <v>12689</v>
      </c>
      <c r="C610" s="5">
        <v>54</v>
      </c>
      <c r="D610" s="1" t="s">
        <v>13053</v>
      </c>
      <c r="E610" s="1" t="s">
        <v>13089</v>
      </c>
      <c r="F610" s="1" t="s">
        <v>13093</v>
      </c>
      <c r="G610" s="1" t="s">
        <v>12643</v>
      </c>
    </row>
    <row r="611" spans="1:7" customFormat="1" hidden="1" x14ac:dyDescent="0.45">
      <c r="A611" s="5" t="s">
        <v>12710</v>
      </c>
      <c r="B611" s="5" t="s">
        <v>12689</v>
      </c>
      <c r="C611" s="5">
        <v>56</v>
      </c>
      <c r="D611" s="1" t="s">
        <v>13053</v>
      </c>
      <c r="E611" s="1" t="s">
        <v>13089</v>
      </c>
      <c r="F611" s="1" t="s">
        <v>13094</v>
      </c>
      <c r="G611" s="1" t="s">
        <v>12643</v>
      </c>
    </row>
    <row r="612" spans="1:7" customFormat="1" hidden="1" x14ac:dyDescent="0.45">
      <c r="A612" s="5" t="s">
        <v>12710</v>
      </c>
      <c r="B612" s="5" t="s">
        <v>12692</v>
      </c>
      <c r="C612" s="5">
        <v>50</v>
      </c>
      <c r="D612" s="1" t="s">
        <v>13053</v>
      </c>
      <c r="E612" s="1" t="s">
        <v>9475</v>
      </c>
      <c r="F612" s="1" t="s">
        <v>9476</v>
      </c>
      <c r="G612" s="1" t="s">
        <v>12634</v>
      </c>
    </row>
    <row r="613" spans="1:7" customFormat="1" hidden="1" x14ac:dyDescent="0.45">
      <c r="A613" s="5" t="s">
        <v>12710</v>
      </c>
      <c r="B613" s="5" t="s">
        <v>12692</v>
      </c>
      <c r="C613" s="5">
        <v>51</v>
      </c>
      <c r="D613" s="1" t="s">
        <v>13053</v>
      </c>
      <c r="E613" s="1" t="s">
        <v>9475</v>
      </c>
      <c r="F613" s="1" t="s">
        <v>9556</v>
      </c>
      <c r="G613" s="1" t="s">
        <v>12643</v>
      </c>
    </row>
    <row r="614" spans="1:7" customFormat="1" hidden="1" x14ac:dyDescent="0.45">
      <c r="A614" s="5" t="s">
        <v>12710</v>
      </c>
      <c r="B614" s="5" t="s">
        <v>12692</v>
      </c>
      <c r="C614" s="5">
        <v>52</v>
      </c>
      <c r="D614" s="1" t="s">
        <v>13053</v>
      </c>
      <c r="E614" s="1" t="s">
        <v>9475</v>
      </c>
      <c r="F614" s="1" t="s">
        <v>9486</v>
      </c>
      <c r="G614" s="1" t="s">
        <v>12643</v>
      </c>
    </row>
    <row r="615" spans="1:7" customFormat="1" hidden="1" x14ac:dyDescent="0.45">
      <c r="A615" s="5" t="s">
        <v>12710</v>
      </c>
      <c r="B615" s="5" t="s">
        <v>12692</v>
      </c>
      <c r="C615" s="5">
        <v>53</v>
      </c>
      <c r="D615" s="1" t="s">
        <v>13053</v>
      </c>
      <c r="E615" s="1" t="s">
        <v>9475</v>
      </c>
      <c r="F615" s="1" t="s">
        <v>13095</v>
      </c>
      <c r="G615" s="1" t="s">
        <v>12643</v>
      </c>
    </row>
    <row r="616" spans="1:7" customFormat="1" hidden="1" x14ac:dyDescent="0.45">
      <c r="A616" s="5" t="s">
        <v>12710</v>
      </c>
      <c r="B616" s="5" t="s">
        <v>12698</v>
      </c>
      <c r="C616" s="5">
        <v>50</v>
      </c>
      <c r="D616" s="1" t="s">
        <v>13053</v>
      </c>
      <c r="E616" s="1" t="s">
        <v>9374</v>
      </c>
      <c r="F616" s="1" t="s">
        <v>9375</v>
      </c>
      <c r="G616" s="1" t="s">
        <v>12634</v>
      </c>
    </row>
    <row r="617" spans="1:7" customFormat="1" hidden="1" x14ac:dyDescent="0.45">
      <c r="A617" s="5" t="s">
        <v>12710</v>
      </c>
      <c r="B617" s="5" t="s">
        <v>12698</v>
      </c>
      <c r="C617" s="5">
        <v>51</v>
      </c>
      <c r="D617" s="1" t="s">
        <v>13053</v>
      </c>
      <c r="E617" s="1" t="s">
        <v>9374</v>
      </c>
      <c r="F617" s="1" t="s">
        <v>9482</v>
      </c>
      <c r="G617" s="1" t="s">
        <v>12643</v>
      </c>
    </row>
    <row r="618" spans="1:7" customFormat="1" hidden="1" x14ac:dyDescent="0.45">
      <c r="A618" s="5" t="s">
        <v>12710</v>
      </c>
      <c r="B618" s="5" t="s">
        <v>12698</v>
      </c>
      <c r="C618" s="5">
        <v>52</v>
      </c>
      <c r="D618" s="1" t="s">
        <v>13053</v>
      </c>
      <c r="E618" s="1" t="s">
        <v>9374</v>
      </c>
      <c r="F618" s="1" t="s">
        <v>13096</v>
      </c>
      <c r="G618" s="1" t="s">
        <v>12643</v>
      </c>
    </row>
    <row r="619" spans="1:7" customFormat="1" hidden="1" x14ac:dyDescent="0.45">
      <c r="A619" s="5" t="s">
        <v>12710</v>
      </c>
      <c r="B619" s="5" t="s">
        <v>12698</v>
      </c>
      <c r="C619" s="5">
        <v>54</v>
      </c>
      <c r="D619" s="1" t="s">
        <v>13053</v>
      </c>
      <c r="E619" s="1" t="s">
        <v>9374</v>
      </c>
      <c r="F619" s="1" t="s">
        <v>13097</v>
      </c>
      <c r="G619" s="1" t="s">
        <v>12643</v>
      </c>
    </row>
    <row r="620" spans="1:7" customFormat="1" hidden="1" x14ac:dyDescent="0.45">
      <c r="A620" s="5" t="s">
        <v>12710</v>
      </c>
      <c r="B620" s="5" t="s">
        <v>12698</v>
      </c>
      <c r="C620" s="5">
        <v>56</v>
      </c>
      <c r="D620" s="1" t="s">
        <v>13053</v>
      </c>
      <c r="E620" s="1" t="s">
        <v>9374</v>
      </c>
      <c r="F620" s="1" t="s">
        <v>13098</v>
      </c>
      <c r="G620" s="1" t="s">
        <v>12643</v>
      </c>
    </row>
    <row r="621" spans="1:7" customFormat="1" hidden="1" x14ac:dyDescent="0.45">
      <c r="A621" s="5" t="s">
        <v>12710</v>
      </c>
      <c r="B621" s="5" t="s">
        <v>12698</v>
      </c>
      <c r="C621" s="5">
        <v>57</v>
      </c>
      <c r="D621" s="1" t="s">
        <v>13053</v>
      </c>
      <c r="E621" s="1" t="s">
        <v>9374</v>
      </c>
      <c r="F621" s="1" t="s">
        <v>9391</v>
      </c>
      <c r="G621" s="1" t="s">
        <v>12643</v>
      </c>
    </row>
    <row r="622" spans="1:7" customFormat="1" hidden="1" x14ac:dyDescent="0.45">
      <c r="A622" s="5" t="s">
        <v>12710</v>
      </c>
      <c r="B622" s="5" t="s">
        <v>12698</v>
      </c>
      <c r="C622" s="5">
        <v>58</v>
      </c>
      <c r="D622" s="1" t="s">
        <v>13053</v>
      </c>
      <c r="E622" s="1" t="s">
        <v>9374</v>
      </c>
      <c r="F622" s="1" t="s">
        <v>13099</v>
      </c>
      <c r="G622" s="1" t="s">
        <v>12643</v>
      </c>
    </row>
    <row r="623" spans="1:7" customFormat="1" hidden="1" x14ac:dyDescent="0.45">
      <c r="A623" s="5" t="s">
        <v>12710</v>
      </c>
      <c r="B623" s="5" t="s">
        <v>12698</v>
      </c>
      <c r="C623" s="5">
        <v>59</v>
      </c>
      <c r="D623" s="1" t="s">
        <v>13053</v>
      </c>
      <c r="E623" s="1" t="s">
        <v>9374</v>
      </c>
      <c r="F623" s="1" t="s">
        <v>13100</v>
      </c>
      <c r="G623" s="1" t="s">
        <v>12643</v>
      </c>
    </row>
    <row r="624" spans="1:7" customFormat="1" hidden="1" x14ac:dyDescent="0.45">
      <c r="A624" s="5" t="s">
        <v>12710</v>
      </c>
      <c r="B624" s="5" t="s">
        <v>12706</v>
      </c>
      <c r="C624" s="5">
        <v>50</v>
      </c>
      <c r="D624" s="1" t="s">
        <v>13053</v>
      </c>
      <c r="E624" s="1" t="s">
        <v>13101</v>
      </c>
      <c r="F624" s="1" t="s">
        <v>13102</v>
      </c>
      <c r="G624" s="1" t="s">
        <v>12634</v>
      </c>
    </row>
    <row r="625" spans="1:7" customFormat="1" hidden="1" x14ac:dyDescent="0.45">
      <c r="A625" s="5" t="s">
        <v>12710</v>
      </c>
      <c r="B625" s="5" t="s">
        <v>12706</v>
      </c>
      <c r="C625" s="5">
        <v>51</v>
      </c>
      <c r="D625" s="1" t="s">
        <v>13053</v>
      </c>
      <c r="E625" s="1" t="s">
        <v>13101</v>
      </c>
      <c r="F625" s="1" t="s">
        <v>13103</v>
      </c>
      <c r="G625" s="1" t="s">
        <v>12643</v>
      </c>
    </row>
    <row r="626" spans="1:7" customFormat="1" hidden="1" x14ac:dyDescent="0.45">
      <c r="A626" s="5" t="s">
        <v>12710</v>
      </c>
      <c r="B626" s="5" t="s">
        <v>12706</v>
      </c>
      <c r="C626" s="5">
        <v>52</v>
      </c>
      <c r="D626" s="1" t="s">
        <v>13053</v>
      </c>
      <c r="E626" s="1" t="s">
        <v>13101</v>
      </c>
      <c r="F626" s="1" t="s">
        <v>13104</v>
      </c>
      <c r="G626" s="1" t="s">
        <v>12643</v>
      </c>
    </row>
    <row r="627" spans="1:7" customFormat="1" hidden="1" x14ac:dyDescent="0.45">
      <c r="A627" s="5" t="s">
        <v>12710</v>
      </c>
      <c r="B627" s="5" t="s">
        <v>12706</v>
      </c>
      <c r="C627" s="5">
        <v>53</v>
      </c>
      <c r="D627" s="1" t="s">
        <v>13053</v>
      </c>
      <c r="E627" s="1" t="s">
        <v>13101</v>
      </c>
      <c r="F627" s="1" t="s">
        <v>13105</v>
      </c>
      <c r="G627" s="1" t="s">
        <v>12643</v>
      </c>
    </row>
    <row r="628" spans="1:7" customFormat="1" hidden="1" x14ac:dyDescent="0.45">
      <c r="A628" s="5" t="s">
        <v>12710</v>
      </c>
      <c r="B628" s="5" t="s">
        <v>12706</v>
      </c>
      <c r="C628" s="5">
        <v>54</v>
      </c>
      <c r="D628" s="1" t="s">
        <v>13053</v>
      </c>
      <c r="E628" s="1" t="s">
        <v>13101</v>
      </c>
      <c r="F628" s="1" t="s">
        <v>13106</v>
      </c>
      <c r="G628" s="1" t="s">
        <v>12643</v>
      </c>
    </row>
    <row r="629" spans="1:7" customFormat="1" hidden="1" x14ac:dyDescent="0.45">
      <c r="A629" s="5" t="s">
        <v>12710</v>
      </c>
      <c r="B629" s="5" t="s">
        <v>12706</v>
      </c>
      <c r="C629" s="5">
        <v>55</v>
      </c>
      <c r="D629" s="1" t="s">
        <v>13053</v>
      </c>
      <c r="E629" s="1" t="s">
        <v>13101</v>
      </c>
      <c r="F629" s="1" t="s">
        <v>13107</v>
      </c>
      <c r="G629" s="1" t="s">
        <v>12643</v>
      </c>
    </row>
    <row r="630" spans="1:7" customFormat="1" hidden="1" x14ac:dyDescent="0.45">
      <c r="A630" s="5" t="s">
        <v>12710</v>
      </c>
      <c r="B630" s="5" t="s">
        <v>12710</v>
      </c>
      <c r="C630" s="5">
        <v>50</v>
      </c>
      <c r="D630" s="1" t="s">
        <v>13053</v>
      </c>
      <c r="E630" s="1" t="s">
        <v>13108</v>
      </c>
      <c r="F630" s="1" t="s">
        <v>13108</v>
      </c>
      <c r="G630" s="1" t="s">
        <v>12634</v>
      </c>
    </row>
    <row r="631" spans="1:7" customFormat="1" hidden="1" x14ac:dyDescent="0.45">
      <c r="A631" s="5" t="s">
        <v>12710</v>
      </c>
      <c r="B631" s="5" t="s">
        <v>12710</v>
      </c>
      <c r="C631" s="5">
        <v>51</v>
      </c>
      <c r="D631" s="1" t="s">
        <v>13053</v>
      </c>
      <c r="E631" s="1" t="s">
        <v>13108</v>
      </c>
      <c r="F631" s="1" t="s">
        <v>13109</v>
      </c>
      <c r="G631" s="1" t="s">
        <v>12643</v>
      </c>
    </row>
    <row r="632" spans="1:7" customFormat="1" hidden="1" x14ac:dyDescent="0.45">
      <c r="A632" s="5" t="s">
        <v>12710</v>
      </c>
      <c r="B632" s="5" t="s">
        <v>12710</v>
      </c>
      <c r="C632" s="5">
        <v>52</v>
      </c>
      <c r="D632" s="1" t="s">
        <v>13053</v>
      </c>
      <c r="E632" s="1" t="s">
        <v>13108</v>
      </c>
      <c r="F632" s="1" t="s">
        <v>13110</v>
      </c>
      <c r="G632" s="1" t="s">
        <v>12643</v>
      </c>
    </row>
    <row r="633" spans="1:7" customFormat="1" hidden="1" x14ac:dyDescent="0.45">
      <c r="A633" s="5" t="s">
        <v>12710</v>
      </c>
      <c r="B633" s="5" t="s">
        <v>12710</v>
      </c>
      <c r="C633" s="5">
        <v>53</v>
      </c>
      <c r="D633" s="1" t="s">
        <v>13053</v>
      </c>
      <c r="E633" s="1" t="s">
        <v>13108</v>
      </c>
      <c r="F633" s="1" t="s">
        <v>13111</v>
      </c>
      <c r="G633" s="1" t="s">
        <v>12643</v>
      </c>
    </row>
    <row r="634" spans="1:7" customFormat="1" hidden="1" x14ac:dyDescent="0.45">
      <c r="A634" s="5" t="s">
        <v>12710</v>
      </c>
      <c r="B634" s="5" t="s">
        <v>12710</v>
      </c>
      <c r="C634" s="5">
        <v>54</v>
      </c>
      <c r="D634" s="1" t="s">
        <v>13053</v>
      </c>
      <c r="E634" s="1" t="s">
        <v>13108</v>
      </c>
      <c r="F634" s="1" t="s">
        <v>13112</v>
      </c>
      <c r="G634" s="1" t="s">
        <v>12643</v>
      </c>
    </row>
    <row r="635" spans="1:7" customFormat="1" hidden="1" x14ac:dyDescent="0.45">
      <c r="A635" s="5" t="s">
        <v>12710</v>
      </c>
      <c r="B635" s="5" t="s">
        <v>12710</v>
      </c>
      <c r="C635" s="5">
        <v>55</v>
      </c>
      <c r="D635" s="1" t="s">
        <v>13053</v>
      </c>
      <c r="E635" s="1" t="s">
        <v>13108</v>
      </c>
      <c r="F635" s="1" t="s">
        <v>13113</v>
      </c>
      <c r="G635" s="1" t="s">
        <v>12643</v>
      </c>
    </row>
    <row r="636" spans="1:7" customFormat="1" hidden="1" x14ac:dyDescent="0.45">
      <c r="A636" s="5" t="s">
        <v>12710</v>
      </c>
      <c r="B636" s="5" t="s">
        <v>12710</v>
      </c>
      <c r="C636" s="5">
        <v>56</v>
      </c>
      <c r="D636" s="1" t="s">
        <v>13053</v>
      </c>
      <c r="E636" s="1" t="s">
        <v>13108</v>
      </c>
      <c r="F636" s="1" t="s">
        <v>13114</v>
      </c>
      <c r="G636" s="1" t="s">
        <v>12643</v>
      </c>
    </row>
    <row r="637" spans="1:7" customFormat="1" hidden="1" x14ac:dyDescent="0.45">
      <c r="A637" s="5" t="s">
        <v>12710</v>
      </c>
      <c r="B637" s="5" t="s">
        <v>12710</v>
      </c>
      <c r="C637" s="5">
        <v>57</v>
      </c>
      <c r="D637" s="1" t="s">
        <v>13053</v>
      </c>
      <c r="E637" s="1" t="s">
        <v>13108</v>
      </c>
      <c r="F637" s="1" t="s">
        <v>13115</v>
      </c>
      <c r="G637" s="1" t="s">
        <v>12643</v>
      </c>
    </row>
    <row r="638" spans="1:7" customFormat="1" hidden="1" x14ac:dyDescent="0.45">
      <c r="A638" s="5" t="s">
        <v>12710</v>
      </c>
      <c r="B638" s="5" t="s">
        <v>12710</v>
      </c>
      <c r="C638" s="5">
        <v>58</v>
      </c>
      <c r="D638" s="1" t="s">
        <v>13053</v>
      </c>
      <c r="E638" s="1" t="s">
        <v>13108</v>
      </c>
      <c r="F638" s="1" t="s">
        <v>12916</v>
      </c>
      <c r="G638" s="1" t="s">
        <v>12643</v>
      </c>
    </row>
    <row r="639" spans="1:7" customFormat="1" hidden="1" x14ac:dyDescent="0.45">
      <c r="A639" s="5" t="s">
        <v>12710</v>
      </c>
      <c r="B639" s="5" t="s">
        <v>12710</v>
      </c>
      <c r="C639" s="5">
        <v>59</v>
      </c>
      <c r="D639" s="1" t="s">
        <v>13053</v>
      </c>
      <c r="E639" s="1" t="s">
        <v>13108</v>
      </c>
      <c r="F639" s="1" t="s">
        <v>13116</v>
      </c>
      <c r="G639" s="1" t="s">
        <v>12643</v>
      </c>
    </row>
    <row r="640" spans="1:7" customFormat="1" hidden="1" x14ac:dyDescent="0.45">
      <c r="A640" s="5" t="s">
        <v>12710</v>
      </c>
      <c r="B640" s="5" t="s">
        <v>12710</v>
      </c>
      <c r="C640" s="5">
        <v>60</v>
      </c>
      <c r="D640" s="1" t="s">
        <v>13053</v>
      </c>
      <c r="E640" s="1" t="s">
        <v>13108</v>
      </c>
      <c r="F640" s="1" t="s">
        <v>13117</v>
      </c>
      <c r="G640" s="1" t="s">
        <v>12643</v>
      </c>
    </row>
    <row r="641" spans="1:7" customFormat="1" hidden="1" x14ac:dyDescent="0.45">
      <c r="A641" s="5" t="s">
        <v>12710</v>
      </c>
      <c r="B641" s="5" t="s">
        <v>12716</v>
      </c>
      <c r="C641" s="5">
        <v>50</v>
      </c>
      <c r="D641" s="1" t="s">
        <v>13053</v>
      </c>
      <c r="E641" s="1" t="s">
        <v>9519</v>
      </c>
      <c r="F641" s="1" t="s">
        <v>9519</v>
      </c>
      <c r="G641" s="1" t="s">
        <v>12634</v>
      </c>
    </row>
    <row r="642" spans="1:7" customFormat="1" hidden="1" x14ac:dyDescent="0.45">
      <c r="A642" s="5" t="s">
        <v>12710</v>
      </c>
      <c r="B642" s="5" t="s">
        <v>12716</v>
      </c>
      <c r="C642" s="5">
        <v>51</v>
      </c>
      <c r="D642" s="1" t="s">
        <v>13053</v>
      </c>
      <c r="E642" s="1" t="s">
        <v>9519</v>
      </c>
      <c r="F642" s="1" t="s">
        <v>13118</v>
      </c>
      <c r="G642" s="1" t="s">
        <v>12643</v>
      </c>
    </row>
    <row r="643" spans="1:7" customFormat="1" hidden="1" x14ac:dyDescent="0.45">
      <c r="A643" s="5" t="s">
        <v>12710</v>
      </c>
      <c r="B643" s="5" t="s">
        <v>12716</v>
      </c>
      <c r="C643" s="5">
        <v>52</v>
      </c>
      <c r="D643" s="1" t="s">
        <v>13053</v>
      </c>
      <c r="E643" s="1" t="s">
        <v>9519</v>
      </c>
      <c r="F643" s="1" t="s">
        <v>13119</v>
      </c>
      <c r="G643" s="1" t="s">
        <v>12643</v>
      </c>
    </row>
    <row r="644" spans="1:7" customFormat="1" hidden="1" x14ac:dyDescent="0.45">
      <c r="A644" s="5" t="s">
        <v>12710</v>
      </c>
      <c r="B644" s="5" t="s">
        <v>12719</v>
      </c>
      <c r="C644" s="5">
        <v>50</v>
      </c>
      <c r="D644" s="1" t="s">
        <v>13053</v>
      </c>
      <c r="E644" s="1" t="s">
        <v>13120</v>
      </c>
      <c r="F644" s="1" t="s">
        <v>13120</v>
      </c>
      <c r="G644" s="1" t="s">
        <v>12634</v>
      </c>
    </row>
    <row r="645" spans="1:7" customFormat="1" hidden="1" x14ac:dyDescent="0.45">
      <c r="A645" s="5" t="s">
        <v>12710</v>
      </c>
      <c r="B645" s="5" t="s">
        <v>12719</v>
      </c>
      <c r="C645" s="5">
        <v>51</v>
      </c>
      <c r="D645" s="1" t="s">
        <v>13053</v>
      </c>
      <c r="E645" s="1" t="s">
        <v>13120</v>
      </c>
      <c r="F645" s="1" t="s">
        <v>13121</v>
      </c>
      <c r="G645" s="1" t="s">
        <v>12643</v>
      </c>
    </row>
    <row r="646" spans="1:7" customFormat="1" hidden="1" x14ac:dyDescent="0.45">
      <c r="A646" s="5" t="s">
        <v>12710</v>
      </c>
      <c r="B646" s="5" t="s">
        <v>12719</v>
      </c>
      <c r="C646" s="5">
        <v>52</v>
      </c>
      <c r="D646" s="1" t="s">
        <v>13053</v>
      </c>
      <c r="E646" s="1" t="s">
        <v>13120</v>
      </c>
      <c r="F646" s="1" t="s">
        <v>13122</v>
      </c>
      <c r="G646" s="1" t="s">
        <v>12643</v>
      </c>
    </row>
    <row r="647" spans="1:7" customFormat="1" hidden="1" x14ac:dyDescent="0.45">
      <c r="A647" s="5" t="s">
        <v>12710</v>
      </c>
      <c r="B647" s="5" t="s">
        <v>12719</v>
      </c>
      <c r="C647" s="5">
        <v>53</v>
      </c>
      <c r="D647" s="1" t="s">
        <v>13053</v>
      </c>
      <c r="E647" s="1" t="s">
        <v>13120</v>
      </c>
      <c r="F647" s="1" t="s">
        <v>13123</v>
      </c>
      <c r="G647" s="1" t="s">
        <v>12643</v>
      </c>
    </row>
    <row r="648" spans="1:7" customFormat="1" hidden="1" x14ac:dyDescent="0.45">
      <c r="A648" s="5" t="s">
        <v>12710</v>
      </c>
      <c r="B648" s="5" t="s">
        <v>12719</v>
      </c>
      <c r="C648" s="5">
        <v>54</v>
      </c>
      <c r="D648" s="1" t="s">
        <v>13053</v>
      </c>
      <c r="E648" s="1" t="s">
        <v>13120</v>
      </c>
      <c r="F648" s="1" t="s">
        <v>13124</v>
      </c>
      <c r="G648" s="1" t="s">
        <v>12643</v>
      </c>
    </row>
    <row r="649" spans="1:7" customFormat="1" hidden="1" x14ac:dyDescent="0.45">
      <c r="A649" s="5" t="s">
        <v>12710</v>
      </c>
      <c r="B649" s="5" t="s">
        <v>12719</v>
      </c>
      <c r="C649" s="5" t="s">
        <v>13125</v>
      </c>
      <c r="D649" s="1" t="s">
        <v>13053</v>
      </c>
      <c r="E649" s="1" t="s">
        <v>13120</v>
      </c>
      <c r="F649" s="1" t="s">
        <v>13126</v>
      </c>
      <c r="G649" s="1" t="s">
        <v>12643</v>
      </c>
    </row>
    <row r="650" spans="1:7" customFormat="1" hidden="1" x14ac:dyDescent="0.45">
      <c r="A650" s="5" t="s">
        <v>12710</v>
      </c>
      <c r="B650" s="5" t="s">
        <v>12722</v>
      </c>
      <c r="C650" s="5">
        <v>50</v>
      </c>
      <c r="D650" s="1" t="s">
        <v>13053</v>
      </c>
      <c r="E650" s="1" t="s">
        <v>13127</v>
      </c>
      <c r="F650" s="1" t="s">
        <v>13128</v>
      </c>
      <c r="G650" s="1" t="s">
        <v>12634</v>
      </c>
    </row>
    <row r="651" spans="1:7" customFormat="1" hidden="1" x14ac:dyDescent="0.45">
      <c r="A651" s="5" t="s">
        <v>12710</v>
      </c>
      <c r="B651" s="5" t="s">
        <v>12722</v>
      </c>
      <c r="C651" s="5">
        <v>51</v>
      </c>
      <c r="D651" s="1" t="s">
        <v>13053</v>
      </c>
      <c r="E651" s="1" t="s">
        <v>13127</v>
      </c>
      <c r="F651" s="1" t="s">
        <v>13129</v>
      </c>
      <c r="G651" s="1" t="s">
        <v>12643</v>
      </c>
    </row>
    <row r="652" spans="1:7" customFormat="1" hidden="1" x14ac:dyDescent="0.45">
      <c r="A652" s="5" t="s">
        <v>12710</v>
      </c>
      <c r="B652" s="5" t="s">
        <v>12722</v>
      </c>
      <c r="C652" s="5">
        <v>52</v>
      </c>
      <c r="D652" s="1" t="s">
        <v>13053</v>
      </c>
      <c r="E652" s="1" t="s">
        <v>13127</v>
      </c>
      <c r="F652" s="1" t="s">
        <v>13130</v>
      </c>
      <c r="G652" s="1" t="s">
        <v>12643</v>
      </c>
    </row>
    <row r="653" spans="1:7" customFormat="1" hidden="1" x14ac:dyDescent="0.45">
      <c r="A653" s="5" t="s">
        <v>12710</v>
      </c>
      <c r="B653" s="5" t="s">
        <v>12724</v>
      </c>
      <c r="C653" s="5">
        <v>50</v>
      </c>
      <c r="D653" s="1" t="s">
        <v>13053</v>
      </c>
      <c r="E653" s="1" t="s">
        <v>9385</v>
      </c>
      <c r="F653" s="1" t="s">
        <v>9385</v>
      </c>
      <c r="G653" s="1" t="s">
        <v>12634</v>
      </c>
    </row>
    <row r="654" spans="1:7" customFormat="1" hidden="1" x14ac:dyDescent="0.45">
      <c r="A654" s="5" t="s">
        <v>12710</v>
      </c>
      <c r="B654" s="5" t="s">
        <v>12724</v>
      </c>
      <c r="C654" s="5">
        <v>51</v>
      </c>
      <c r="D654" s="1" t="s">
        <v>13053</v>
      </c>
      <c r="E654" s="1" t="s">
        <v>9385</v>
      </c>
      <c r="F654" s="1" t="s">
        <v>9386</v>
      </c>
      <c r="G654" s="1" t="s">
        <v>12643</v>
      </c>
    </row>
    <row r="655" spans="1:7" customFormat="1" hidden="1" x14ac:dyDescent="0.45">
      <c r="A655" s="5" t="s">
        <v>12710</v>
      </c>
      <c r="B655" s="5" t="s">
        <v>12724</v>
      </c>
      <c r="C655" s="5">
        <v>52</v>
      </c>
      <c r="D655" s="1" t="s">
        <v>13053</v>
      </c>
      <c r="E655" s="1" t="s">
        <v>9385</v>
      </c>
      <c r="F655" s="1" t="s">
        <v>13131</v>
      </c>
      <c r="G655" s="1" t="s">
        <v>12643</v>
      </c>
    </row>
    <row r="656" spans="1:7" customFormat="1" hidden="1" x14ac:dyDescent="0.45">
      <c r="A656" s="5" t="s">
        <v>12710</v>
      </c>
      <c r="B656" s="5" t="s">
        <v>12990</v>
      </c>
      <c r="C656" s="5">
        <v>50</v>
      </c>
      <c r="D656" s="1" t="s">
        <v>13053</v>
      </c>
      <c r="E656" s="1" t="s">
        <v>9545</v>
      </c>
      <c r="F656" s="1" t="s">
        <v>9545</v>
      </c>
      <c r="G656" s="1" t="s">
        <v>12634</v>
      </c>
    </row>
    <row r="657" spans="1:7" customFormat="1" hidden="1" x14ac:dyDescent="0.45">
      <c r="A657" s="5" t="s">
        <v>12710</v>
      </c>
      <c r="B657" s="5" t="s">
        <v>12990</v>
      </c>
      <c r="C657" s="5">
        <v>51</v>
      </c>
      <c r="D657" s="1" t="s">
        <v>13053</v>
      </c>
      <c r="E657" s="1" t="s">
        <v>9545</v>
      </c>
      <c r="F657" s="1" t="s">
        <v>13132</v>
      </c>
      <c r="G657" s="1" t="s">
        <v>12643</v>
      </c>
    </row>
    <row r="658" spans="1:7" customFormat="1" hidden="1" x14ac:dyDescent="0.45">
      <c r="A658" s="5" t="s">
        <v>12716</v>
      </c>
      <c r="B658" s="5" t="s">
        <v>12633</v>
      </c>
      <c r="C658" s="5">
        <v>50</v>
      </c>
      <c r="D658" s="1" t="s">
        <v>9319</v>
      </c>
      <c r="E658" s="1" t="s">
        <v>9320</v>
      </c>
      <c r="F658" s="1" t="s">
        <v>9320</v>
      </c>
      <c r="G658" s="1" t="s">
        <v>12634</v>
      </c>
    </row>
    <row r="659" spans="1:7" customFormat="1" hidden="1" x14ac:dyDescent="0.45">
      <c r="A659" s="5" t="s">
        <v>12716</v>
      </c>
      <c r="B659" s="5" t="s">
        <v>12633</v>
      </c>
      <c r="C659" s="5">
        <v>52</v>
      </c>
      <c r="D659" s="1" t="s">
        <v>9319</v>
      </c>
      <c r="E659" s="1" t="s">
        <v>9320</v>
      </c>
      <c r="F659" s="1" t="s">
        <v>13133</v>
      </c>
      <c r="G659" s="1" t="s">
        <v>12643</v>
      </c>
    </row>
    <row r="660" spans="1:7" customFormat="1" hidden="1" x14ac:dyDescent="0.45">
      <c r="A660" s="5">
        <v>12</v>
      </c>
      <c r="B660" s="5" t="s">
        <v>12633</v>
      </c>
      <c r="C660" s="5" t="s">
        <v>12633</v>
      </c>
      <c r="D660" s="1" t="s">
        <v>9319</v>
      </c>
      <c r="E660" s="1" t="s">
        <v>9320</v>
      </c>
      <c r="F660" s="1" t="s">
        <v>13134</v>
      </c>
      <c r="G660" s="1" t="s">
        <v>12634</v>
      </c>
    </row>
    <row r="661" spans="1:7" customFormat="1" hidden="1" x14ac:dyDescent="0.45">
      <c r="A661" s="5">
        <v>12</v>
      </c>
      <c r="B661" s="5" t="s">
        <v>12633</v>
      </c>
      <c r="C661" s="5" t="s">
        <v>12661</v>
      </c>
      <c r="D661" s="1" t="s">
        <v>9319</v>
      </c>
      <c r="E661" s="1" t="s">
        <v>9320</v>
      </c>
      <c r="F661" s="1" t="s">
        <v>13135</v>
      </c>
      <c r="G661" s="1" t="s">
        <v>12634</v>
      </c>
    </row>
    <row r="662" spans="1:7" customFormat="1" hidden="1" x14ac:dyDescent="0.45">
      <c r="A662" s="5">
        <v>12</v>
      </c>
      <c r="B662" s="5" t="s">
        <v>12633</v>
      </c>
      <c r="C662" s="5" t="s">
        <v>12665</v>
      </c>
      <c r="D662" s="1" t="s">
        <v>9319</v>
      </c>
      <c r="E662" s="1" t="s">
        <v>9320</v>
      </c>
      <c r="F662" s="1" t="s">
        <v>13136</v>
      </c>
      <c r="G662" s="1" t="s">
        <v>12634</v>
      </c>
    </row>
    <row r="663" spans="1:7" customFormat="1" hidden="1" x14ac:dyDescent="0.45">
      <c r="A663" s="5">
        <v>12</v>
      </c>
      <c r="B663" s="5" t="s">
        <v>12633</v>
      </c>
      <c r="C663" s="5" t="s">
        <v>12673</v>
      </c>
      <c r="D663" s="1" t="s">
        <v>9319</v>
      </c>
      <c r="E663" s="1" t="s">
        <v>9320</v>
      </c>
      <c r="F663" s="1" t="s">
        <v>13137</v>
      </c>
      <c r="G663" s="1" t="s">
        <v>12634</v>
      </c>
    </row>
    <row r="664" spans="1:7" customFormat="1" hidden="1" x14ac:dyDescent="0.45">
      <c r="A664" s="5" t="s">
        <v>12716</v>
      </c>
      <c r="B664" s="5" t="s">
        <v>12633</v>
      </c>
      <c r="C664" s="5">
        <v>53</v>
      </c>
      <c r="D664" s="1" t="s">
        <v>9319</v>
      </c>
      <c r="E664" s="1" t="s">
        <v>9320</v>
      </c>
      <c r="F664" s="1" t="s">
        <v>13138</v>
      </c>
      <c r="G664" s="1" t="s">
        <v>12643</v>
      </c>
    </row>
    <row r="665" spans="1:7" customFormat="1" hidden="1" x14ac:dyDescent="0.45">
      <c r="A665" s="5" t="s">
        <v>12716</v>
      </c>
      <c r="B665" s="5" t="s">
        <v>12633</v>
      </c>
      <c r="C665" s="5">
        <v>54</v>
      </c>
      <c r="D665" s="1" t="s">
        <v>9319</v>
      </c>
      <c r="E665" s="1" t="s">
        <v>9320</v>
      </c>
      <c r="F665" s="1" t="s">
        <v>13139</v>
      </c>
      <c r="G665" s="1" t="s">
        <v>12643</v>
      </c>
    </row>
    <row r="666" spans="1:7" customFormat="1" hidden="1" x14ac:dyDescent="0.45">
      <c r="A666" s="5" t="s">
        <v>12716</v>
      </c>
      <c r="B666" s="5" t="s">
        <v>12633</v>
      </c>
      <c r="C666" s="5">
        <v>55</v>
      </c>
      <c r="D666" s="1" t="s">
        <v>9319</v>
      </c>
      <c r="E666" s="1" t="s">
        <v>9320</v>
      </c>
      <c r="F666" s="1" t="s">
        <v>12713</v>
      </c>
      <c r="G666" s="1" t="s">
        <v>12643</v>
      </c>
    </row>
    <row r="667" spans="1:7" customFormat="1" hidden="1" x14ac:dyDescent="0.45">
      <c r="A667" s="5" t="s">
        <v>12716</v>
      </c>
      <c r="B667" s="5" t="s">
        <v>12661</v>
      </c>
      <c r="C667" s="5">
        <v>50</v>
      </c>
      <c r="D667" s="1" t="s">
        <v>9319</v>
      </c>
      <c r="E667" s="1" t="s">
        <v>13140</v>
      </c>
      <c r="F667" s="1" t="s">
        <v>13140</v>
      </c>
      <c r="G667" s="1" t="s">
        <v>12634</v>
      </c>
    </row>
    <row r="668" spans="1:7" customFormat="1" hidden="1" x14ac:dyDescent="0.45">
      <c r="A668" s="5" t="s">
        <v>12716</v>
      </c>
      <c r="B668" s="5" t="s">
        <v>12661</v>
      </c>
      <c r="C668" s="5">
        <v>51</v>
      </c>
      <c r="D668" s="1" t="s">
        <v>9319</v>
      </c>
      <c r="E668" s="1" t="s">
        <v>13140</v>
      </c>
      <c r="F668" s="1" t="s">
        <v>13141</v>
      </c>
      <c r="G668" s="1" t="s">
        <v>12643</v>
      </c>
    </row>
    <row r="669" spans="1:7" customFormat="1" hidden="1" x14ac:dyDescent="0.45">
      <c r="A669" s="5" t="s">
        <v>12716</v>
      </c>
      <c r="B669" s="5" t="s">
        <v>12661</v>
      </c>
      <c r="C669" s="5">
        <v>52</v>
      </c>
      <c r="D669" s="1" t="s">
        <v>9319</v>
      </c>
      <c r="E669" s="1" t="s">
        <v>13140</v>
      </c>
      <c r="F669" s="1" t="s">
        <v>13142</v>
      </c>
      <c r="G669" s="1" t="s">
        <v>12643</v>
      </c>
    </row>
    <row r="670" spans="1:7" customFormat="1" hidden="1" x14ac:dyDescent="0.45">
      <c r="A670" s="5" t="s">
        <v>12716</v>
      </c>
      <c r="B670" s="5" t="s">
        <v>12665</v>
      </c>
      <c r="C670" s="5">
        <v>50</v>
      </c>
      <c r="D670" s="1" t="s">
        <v>9319</v>
      </c>
      <c r="E670" s="1" t="s">
        <v>13143</v>
      </c>
      <c r="F670" s="1" t="s">
        <v>9589</v>
      </c>
      <c r="G670" s="1" t="s">
        <v>12634</v>
      </c>
    </row>
    <row r="671" spans="1:7" customFormat="1" hidden="1" x14ac:dyDescent="0.45">
      <c r="A671" s="5" t="s">
        <v>12716</v>
      </c>
      <c r="B671" s="5" t="s">
        <v>12673</v>
      </c>
      <c r="C671" s="5">
        <v>50</v>
      </c>
      <c r="D671" s="1" t="s">
        <v>9319</v>
      </c>
      <c r="E671" s="1" t="s">
        <v>13144</v>
      </c>
      <c r="F671" s="1" t="s">
        <v>13144</v>
      </c>
      <c r="G671" s="1" t="s">
        <v>12634</v>
      </c>
    </row>
    <row r="672" spans="1:7" customFormat="1" hidden="1" x14ac:dyDescent="0.45">
      <c r="A672" s="5" t="s">
        <v>12716</v>
      </c>
      <c r="B672" s="5" t="s">
        <v>12673</v>
      </c>
      <c r="C672" s="5">
        <v>51</v>
      </c>
      <c r="D672" s="1" t="s">
        <v>9319</v>
      </c>
      <c r="E672" s="1" t="s">
        <v>13144</v>
      </c>
      <c r="F672" s="1" t="s">
        <v>13145</v>
      </c>
      <c r="G672" s="1" t="s">
        <v>12643</v>
      </c>
    </row>
    <row r="673" spans="1:7" customFormat="1" hidden="1" x14ac:dyDescent="0.45">
      <c r="A673" s="5" t="s">
        <v>12716</v>
      </c>
      <c r="B673" s="5" t="s">
        <v>12673</v>
      </c>
      <c r="C673" s="5">
        <v>52</v>
      </c>
      <c r="D673" s="1" t="s">
        <v>9319</v>
      </c>
      <c r="E673" s="1" t="s">
        <v>13144</v>
      </c>
      <c r="F673" s="1" t="s">
        <v>9330</v>
      </c>
      <c r="G673" s="1" t="s">
        <v>12643</v>
      </c>
    </row>
    <row r="674" spans="1:7" customFormat="1" hidden="1" x14ac:dyDescent="0.45">
      <c r="A674" s="5" t="s">
        <v>12716</v>
      </c>
      <c r="B674" s="5" t="s">
        <v>12677</v>
      </c>
      <c r="C674" s="5">
        <v>50</v>
      </c>
      <c r="D674" s="1" t="s">
        <v>9319</v>
      </c>
      <c r="E674" s="1" t="s">
        <v>9492</v>
      </c>
      <c r="F674" s="1" t="s">
        <v>9492</v>
      </c>
      <c r="G674" s="1" t="s">
        <v>12634</v>
      </c>
    </row>
    <row r="675" spans="1:7" customFormat="1" hidden="1" x14ac:dyDescent="0.45">
      <c r="A675" s="5" t="s">
        <v>12716</v>
      </c>
      <c r="B675" s="5" t="s">
        <v>12677</v>
      </c>
      <c r="C675" s="5">
        <v>53</v>
      </c>
      <c r="D675" s="1" t="s">
        <v>9319</v>
      </c>
      <c r="E675" s="1" t="s">
        <v>9492</v>
      </c>
      <c r="F675" s="1" t="s">
        <v>4840</v>
      </c>
      <c r="G675" s="1" t="s">
        <v>12643</v>
      </c>
    </row>
    <row r="676" spans="1:7" customFormat="1" hidden="1" x14ac:dyDescent="0.45">
      <c r="A676" s="5" t="s">
        <v>12716</v>
      </c>
      <c r="B676" s="5" t="s">
        <v>12677</v>
      </c>
      <c r="C676" s="5">
        <v>55</v>
      </c>
      <c r="D676" s="1" t="s">
        <v>9319</v>
      </c>
      <c r="E676" s="1" t="s">
        <v>9492</v>
      </c>
      <c r="F676" s="1" t="s">
        <v>13029</v>
      </c>
      <c r="G676" s="1" t="s">
        <v>12643</v>
      </c>
    </row>
    <row r="677" spans="1:7" customFormat="1" hidden="1" x14ac:dyDescent="0.45">
      <c r="A677" s="5" t="s">
        <v>12716</v>
      </c>
      <c r="B677" s="5" t="s">
        <v>12686</v>
      </c>
      <c r="C677" s="5">
        <v>50</v>
      </c>
      <c r="D677" s="1" t="s">
        <v>9319</v>
      </c>
      <c r="E677" s="1" t="s">
        <v>12957</v>
      </c>
      <c r="F677" s="1" t="s">
        <v>13146</v>
      </c>
      <c r="G677" s="1" t="s">
        <v>12634</v>
      </c>
    </row>
    <row r="678" spans="1:7" customFormat="1" hidden="1" x14ac:dyDescent="0.45">
      <c r="A678" s="5" t="s">
        <v>12716</v>
      </c>
      <c r="B678" s="5" t="s">
        <v>12686</v>
      </c>
      <c r="C678" s="5">
        <v>51</v>
      </c>
      <c r="D678" s="1" t="s">
        <v>9319</v>
      </c>
      <c r="E678" s="1" t="s">
        <v>12957</v>
      </c>
      <c r="F678" s="1" t="s">
        <v>12653</v>
      </c>
      <c r="G678" s="1" t="s">
        <v>12643</v>
      </c>
    </row>
    <row r="679" spans="1:7" customFormat="1" hidden="1" x14ac:dyDescent="0.45">
      <c r="A679" s="5" t="s">
        <v>12716</v>
      </c>
      <c r="B679" s="5" t="s">
        <v>12689</v>
      </c>
      <c r="C679" s="5">
        <v>50</v>
      </c>
      <c r="D679" s="1" t="s">
        <v>9319</v>
      </c>
      <c r="E679" s="1" t="s">
        <v>9423</v>
      </c>
      <c r="F679" s="1" t="s">
        <v>9423</v>
      </c>
      <c r="G679" s="1" t="s">
        <v>12634</v>
      </c>
    </row>
    <row r="680" spans="1:7" customFormat="1" hidden="1" x14ac:dyDescent="0.45">
      <c r="A680" s="5" t="s">
        <v>12716</v>
      </c>
      <c r="B680" s="5" t="s">
        <v>12689</v>
      </c>
      <c r="C680" s="5">
        <v>52</v>
      </c>
      <c r="D680" s="1" t="s">
        <v>9319</v>
      </c>
      <c r="E680" s="1" t="s">
        <v>9423</v>
      </c>
      <c r="F680" s="1" t="s">
        <v>13147</v>
      </c>
      <c r="G680" s="1" t="s">
        <v>12643</v>
      </c>
    </row>
    <row r="681" spans="1:7" customFormat="1" hidden="1" x14ac:dyDescent="0.45">
      <c r="A681" s="5" t="s">
        <v>12716</v>
      </c>
      <c r="B681" s="5" t="s">
        <v>12692</v>
      </c>
      <c r="C681" s="5">
        <v>50</v>
      </c>
      <c r="D681" s="1" t="s">
        <v>9319</v>
      </c>
      <c r="E681" s="1" t="s">
        <v>9569</v>
      </c>
      <c r="F681" s="1" t="s">
        <v>9569</v>
      </c>
      <c r="G681" s="1" t="s">
        <v>12634</v>
      </c>
    </row>
    <row r="682" spans="1:7" customFormat="1" hidden="1" x14ac:dyDescent="0.45">
      <c r="A682" s="5" t="s">
        <v>12716</v>
      </c>
      <c r="B682" s="5" t="s">
        <v>12692</v>
      </c>
      <c r="C682" s="5">
        <v>51</v>
      </c>
      <c r="D682" s="1" t="s">
        <v>9319</v>
      </c>
      <c r="E682" s="1" t="s">
        <v>9569</v>
      </c>
      <c r="F682" s="1" t="s">
        <v>13148</v>
      </c>
      <c r="G682" s="1" t="s">
        <v>12643</v>
      </c>
    </row>
    <row r="683" spans="1:7" customFormat="1" hidden="1" x14ac:dyDescent="0.45">
      <c r="A683" s="5" t="s">
        <v>12716</v>
      </c>
      <c r="B683" s="5" t="s">
        <v>12698</v>
      </c>
      <c r="C683" s="5">
        <v>50</v>
      </c>
      <c r="D683" s="1" t="s">
        <v>9319</v>
      </c>
      <c r="E683" s="1" t="s">
        <v>13149</v>
      </c>
      <c r="F683" s="1" t="s">
        <v>13149</v>
      </c>
      <c r="G683" s="1" t="s">
        <v>12634</v>
      </c>
    </row>
    <row r="684" spans="1:7" customFormat="1" hidden="1" x14ac:dyDescent="0.45">
      <c r="A684" s="5" t="s">
        <v>12716</v>
      </c>
      <c r="B684" s="5" t="s">
        <v>12706</v>
      </c>
      <c r="C684" s="5">
        <v>50</v>
      </c>
      <c r="D684" s="1" t="s">
        <v>9319</v>
      </c>
      <c r="E684" s="1" t="s">
        <v>13150</v>
      </c>
      <c r="F684" s="1" t="s">
        <v>13151</v>
      </c>
      <c r="G684" s="1" t="s">
        <v>12634</v>
      </c>
    </row>
    <row r="685" spans="1:7" customFormat="1" hidden="1" x14ac:dyDescent="0.45">
      <c r="A685" s="5" t="s">
        <v>12716</v>
      </c>
      <c r="B685" s="5" t="s">
        <v>12706</v>
      </c>
      <c r="C685" s="5">
        <v>51</v>
      </c>
      <c r="D685" s="1" t="s">
        <v>9319</v>
      </c>
      <c r="E685" s="1" t="s">
        <v>13150</v>
      </c>
      <c r="F685" s="1" t="s">
        <v>13152</v>
      </c>
      <c r="G685" s="1" t="s">
        <v>12643</v>
      </c>
    </row>
    <row r="686" spans="1:7" customFormat="1" hidden="1" x14ac:dyDescent="0.45">
      <c r="A686" s="5" t="s">
        <v>12716</v>
      </c>
      <c r="B686" s="5" t="s">
        <v>12710</v>
      </c>
      <c r="C686" s="5">
        <v>50</v>
      </c>
      <c r="D686" s="1" t="s">
        <v>9319</v>
      </c>
      <c r="E686" s="1" t="s">
        <v>13153</v>
      </c>
      <c r="F686" s="1" t="s">
        <v>13153</v>
      </c>
      <c r="G686" s="1" t="s">
        <v>12634</v>
      </c>
    </row>
    <row r="687" spans="1:7" customFormat="1" hidden="1" x14ac:dyDescent="0.45">
      <c r="A687" s="5" t="s">
        <v>12716</v>
      </c>
      <c r="B687" s="5" t="s">
        <v>12716</v>
      </c>
      <c r="C687" s="5">
        <v>50</v>
      </c>
      <c r="D687" s="1" t="s">
        <v>9319</v>
      </c>
      <c r="E687" s="1" t="s">
        <v>13154</v>
      </c>
      <c r="F687" s="1" t="s">
        <v>13155</v>
      </c>
      <c r="G687" s="1" t="s">
        <v>12634</v>
      </c>
    </row>
    <row r="688" spans="1:7" customFormat="1" hidden="1" x14ac:dyDescent="0.45">
      <c r="A688" s="5" t="s">
        <v>12716</v>
      </c>
      <c r="B688" s="5" t="s">
        <v>12719</v>
      </c>
      <c r="C688" s="5">
        <v>50</v>
      </c>
      <c r="D688" s="1" t="s">
        <v>9319</v>
      </c>
      <c r="E688" s="1" t="s">
        <v>13156</v>
      </c>
      <c r="F688" s="1" t="s">
        <v>13156</v>
      </c>
      <c r="G688" s="1" t="s">
        <v>12634</v>
      </c>
    </row>
    <row r="689" spans="1:7" customFormat="1" hidden="1" x14ac:dyDescent="0.45">
      <c r="A689" s="5" t="s">
        <v>12719</v>
      </c>
      <c r="B689" s="5" t="s">
        <v>12633</v>
      </c>
      <c r="C689" s="5">
        <v>50</v>
      </c>
      <c r="D689" s="1" t="s">
        <v>9427</v>
      </c>
      <c r="E689" s="1" t="s">
        <v>9548</v>
      </c>
      <c r="F689" s="1" t="s">
        <v>9548</v>
      </c>
      <c r="G689" s="1" t="s">
        <v>12634</v>
      </c>
    </row>
    <row r="690" spans="1:7" customFormat="1" hidden="1" x14ac:dyDescent="0.45">
      <c r="A690" s="5">
        <v>13</v>
      </c>
      <c r="B690" s="5" t="s">
        <v>12633</v>
      </c>
      <c r="C690" s="5" t="s">
        <v>12633</v>
      </c>
      <c r="D690" s="1" t="s">
        <v>9427</v>
      </c>
      <c r="E690" s="1" t="s">
        <v>9548</v>
      </c>
      <c r="F690" s="1" t="s">
        <v>9548</v>
      </c>
      <c r="G690" s="1" t="s">
        <v>12634</v>
      </c>
    </row>
    <row r="691" spans="1:7" customFormat="1" hidden="1" x14ac:dyDescent="0.45">
      <c r="A691" s="5">
        <v>13</v>
      </c>
      <c r="B691" s="5" t="s">
        <v>12633</v>
      </c>
      <c r="C691" s="5" t="s">
        <v>12661</v>
      </c>
      <c r="D691" s="1" t="s">
        <v>9427</v>
      </c>
      <c r="E691" s="1" t="s">
        <v>9548</v>
      </c>
      <c r="F691" s="1" t="s">
        <v>13157</v>
      </c>
      <c r="G691" s="1" t="s">
        <v>12634</v>
      </c>
    </row>
    <row r="692" spans="1:7" customFormat="1" hidden="1" x14ac:dyDescent="0.45">
      <c r="A692" s="5">
        <v>13</v>
      </c>
      <c r="B692" s="5" t="s">
        <v>12633</v>
      </c>
      <c r="C692" s="5" t="s">
        <v>12665</v>
      </c>
      <c r="D692" s="1" t="s">
        <v>9427</v>
      </c>
      <c r="E692" s="1" t="s">
        <v>9548</v>
      </c>
      <c r="F692" s="1" t="s">
        <v>13158</v>
      </c>
      <c r="G692" s="1" t="s">
        <v>12634</v>
      </c>
    </row>
    <row r="693" spans="1:7" customFormat="1" hidden="1" x14ac:dyDescent="0.45">
      <c r="A693" s="5" t="s">
        <v>12719</v>
      </c>
      <c r="B693" s="5" t="s">
        <v>12633</v>
      </c>
      <c r="C693" s="5" t="s">
        <v>12673</v>
      </c>
      <c r="D693" s="1" t="s">
        <v>9427</v>
      </c>
      <c r="E693" s="1" t="s">
        <v>9548</v>
      </c>
      <c r="F693" s="1" t="s">
        <v>13159</v>
      </c>
      <c r="G693" s="1" t="s">
        <v>12634</v>
      </c>
    </row>
    <row r="694" spans="1:7" customFormat="1" hidden="1" x14ac:dyDescent="0.45">
      <c r="A694" s="5">
        <v>13</v>
      </c>
      <c r="B694" s="5" t="s">
        <v>12633</v>
      </c>
      <c r="C694" s="5" t="s">
        <v>12677</v>
      </c>
      <c r="D694" s="1" t="s">
        <v>9427</v>
      </c>
      <c r="E694" s="1" t="s">
        <v>9548</v>
      </c>
      <c r="F694" s="1" t="s">
        <v>9439</v>
      </c>
      <c r="G694" s="1" t="s">
        <v>12634</v>
      </c>
    </row>
    <row r="695" spans="1:7" customFormat="1" hidden="1" x14ac:dyDescent="0.45">
      <c r="A695" s="5">
        <v>13</v>
      </c>
      <c r="B695" s="5" t="s">
        <v>12633</v>
      </c>
      <c r="C695" s="5" t="s">
        <v>12686</v>
      </c>
      <c r="D695" s="1" t="s">
        <v>9427</v>
      </c>
      <c r="E695" s="1" t="s">
        <v>9548</v>
      </c>
      <c r="F695" s="1" t="s">
        <v>13160</v>
      </c>
      <c r="G695" s="1" t="s">
        <v>12634</v>
      </c>
    </row>
    <row r="696" spans="1:7" customFormat="1" hidden="1" x14ac:dyDescent="0.45">
      <c r="A696" s="5">
        <v>13</v>
      </c>
      <c r="B696" s="5" t="s">
        <v>12633</v>
      </c>
      <c r="C696" s="5" t="s">
        <v>12689</v>
      </c>
      <c r="D696" s="1" t="s">
        <v>9427</v>
      </c>
      <c r="E696" s="1" t="s">
        <v>9548</v>
      </c>
      <c r="F696" s="1" t="s">
        <v>13161</v>
      </c>
      <c r="G696" s="1" t="s">
        <v>12634</v>
      </c>
    </row>
    <row r="697" spans="1:7" customFormat="1" hidden="1" x14ac:dyDescent="0.45">
      <c r="A697" s="5" t="s">
        <v>12719</v>
      </c>
      <c r="B697" s="5" t="s">
        <v>12633</v>
      </c>
      <c r="C697" s="5" t="s">
        <v>12692</v>
      </c>
      <c r="D697" s="1" t="s">
        <v>9427</v>
      </c>
      <c r="E697" s="1" t="s">
        <v>9548</v>
      </c>
      <c r="F697" s="1" t="s">
        <v>13162</v>
      </c>
      <c r="G697" s="1" t="s">
        <v>12634</v>
      </c>
    </row>
    <row r="698" spans="1:7" customFormat="1" hidden="1" x14ac:dyDescent="0.45">
      <c r="A698" s="5" t="s">
        <v>12719</v>
      </c>
      <c r="B698" s="5" t="s">
        <v>12633</v>
      </c>
      <c r="C698" s="5" t="s">
        <v>12698</v>
      </c>
      <c r="D698" s="1" t="s">
        <v>9427</v>
      </c>
      <c r="E698" s="1" t="s">
        <v>9548</v>
      </c>
      <c r="F698" s="1" t="s">
        <v>13011</v>
      </c>
      <c r="G698" s="1" t="s">
        <v>12634</v>
      </c>
    </row>
    <row r="699" spans="1:7" customFormat="1" hidden="1" x14ac:dyDescent="0.45">
      <c r="A699" s="5" t="s">
        <v>12719</v>
      </c>
      <c r="B699" s="5" t="s">
        <v>12633</v>
      </c>
      <c r="C699" s="5">
        <v>51</v>
      </c>
      <c r="D699" s="1" t="s">
        <v>9427</v>
      </c>
      <c r="E699" s="1" t="s">
        <v>9548</v>
      </c>
      <c r="F699" s="1" t="s">
        <v>13163</v>
      </c>
      <c r="G699" s="1" t="s">
        <v>12643</v>
      </c>
    </row>
    <row r="700" spans="1:7" customFormat="1" hidden="1" x14ac:dyDescent="0.45">
      <c r="A700" s="5" t="s">
        <v>12719</v>
      </c>
      <c r="B700" s="5" t="s">
        <v>12633</v>
      </c>
      <c r="C700" s="5">
        <v>52</v>
      </c>
      <c r="D700" s="1" t="s">
        <v>9427</v>
      </c>
      <c r="E700" s="1" t="s">
        <v>9548</v>
      </c>
      <c r="F700" s="1" t="s">
        <v>13164</v>
      </c>
      <c r="G700" s="1" t="s">
        <v>12643</v>
      </c>
    </row>
    <row r="701" spans="1:7" customFormat="1" hidden="1" x14ac:dyDescent="0.45">
      <c r="A701" s="5" t="s">
        <v>12719</v>
      </c>
      <c r="B701" s="5" t="s">
        <v>12633</v>
      </c>
      <c r="C701" s="5">
        <v>53</v>
      </c>
      <c r="D701" s="1" t="s">
        <v>9427</v>
      </c>
      <c r="E701" s="1" t="s">
        <v>9548</v>
      </c>
      <c r="F701" s="1" t="s">
        <v>13165</v>
      </c>
      <c r="G701" s="1" t="s">
        <v>12643</v>
      </c>
    </row>
    <row r="702" spans="1:7" customFormat="1" hidden="1" x14ac:dyDescent="0.45">
      <c r="A702" s="5" t="s">
        <v>12719</v>
      </c>
      <c r="B702" s="5" t="s">
        <v>12633</v>
      </c>
      <c r="C702" s="5">
        <v>54</v>
      </c>
      <c r="D702" s="1" t="s">
        <v>9427</v>
      </c>
      <c r="E702" s="1" t="s">
        <v>9548</v>
      </c>
      <c r="F702" s="1" t="s">
        <v>13166</v>
      </c>
      <c r="G702" s="1" t="s">
        <v>12643</v>
      </c>
    </row>
    <row r="703" spans="1:7" customFormat="1" hidden="1" x14ac:dyDescent="0.45">
      <c r="A703" s="5" t="s">
        <v>12719</v>
      </c>
      <c r="B703" s="5" t="s">
        <v>12633</v>
      </c>
      <c r="C703" s="5">
        <v>55</v>
      </c>
      <c r="D703" s="1" t="s">
        <v>9427</v>
      </c>
      <c r="E703" s="1" t="s">
        <v>9548</v>
      </c>
      <c r="F703" s="1" t="s">
        <v>13167</v>
      </c>
      <c r="G703" s="1" t="s">
        <v>12643</v>
      </c>
    </row>
    <row r="704" spans="1:7" customFormat="1" hidden="1" x14ac:dyDescent="0.45">
      <c r="A704" s="5" t="s">
        <v>12719</v>
      </c>
      <c r="B704" s="5" t="s">
        <v>12633</v>
      </c>
      <c r="C704" s="5">
        <v>56</v>
      </c>
      <c r="D704" s="1" t="s">
        <v>9427</v>
      </c>
      <c r="E704" s="1" t="s">
        <v>9548</v>
      </c>
      <c r="F704" s="1" t="s">
        <v>13168</v>
      </c>
      <c r="G704" s="1" t="s">
        <v>12643</v>
      </c>
    </row>
    <row r="705" spans="1:7" customFormat="1" hidden="1" x14ac:dyDescent="0.45">
      <c r="A705" s="5" t="s">
        <v>12719</v>
      </c>
      <c r="B705" s="5" t="s">
        <v>12633</v>
      </c>
      <c r="C705" s="5">
        <v>57</v>
      </c>
      <c r="D705" s="1" t="s">
        <v>9427</v>
      </c>
      <c r="E705" s="1" t="s">
        <v>9548</v>
      </c>
      <c r="F705" s="1" t="s">
        <v>13169</v>
      </c>
      <c r="G705" s="1" t="s">
        <v>12643</v>
      </c>
    </row>
    <row r="706" spans="1:7" customFormat="1" hidden="1" x14ac:dyDescent="0.45">
      <c r="A706" s="5" t="s">
        <v>12719</v>
      </c>
      <c r="B706" s="5" t="s">
        <v>12661</v>
      </c>
      <c r="C706" s="5">
        <v>50</v>
      </c>
      <c r="D706" s="1" t="s">
        <v>9427</v>
      </c>
      <c r="E706" s="1" t="s">
        <v>9305</v>
      </c>
      <c r="F706" s="1" t="s">
        <v>13170</v>
      </c>
      <c r="G706" s="1" t="s">
        <v>12634</v>
      </c>
    </row>
    <row r="707" spans="1:7" customFormat="1" hidden="1" x14ac:dyDescent="0.45">
      <c r="A707" s="5" t="s">
        <v>12719</v>
      </c>
      <c r="B707" s="5" t="s">
        <v>12661</v>
      </c>
      <c r="C707" s="5">
        <v>51</v>
      </c>
      <c r="D707" s="1" t="s">
        <v>9427</v>
      </c>
      <c r="E707" s="1" t="s">
        <v>9305</v>
      </c>
      <c r="F707" s="1" t="s">
        <v>13171</v>
      </c>
      <c r="G707" s="1" t="s">
        <v>12643</v>
      </c>
    </row>
    <row r="708" spans="1:7" customFormat="1" hidden="1" x14ac:dyDescent="0.45">
      <c r="A708" s="5" t="s">
        <v>12719</v>
      </c>
      <c r="B708" s="5" t="s">
        <v>12661</v>
      </c>
      <c r="C708" s="5">
        <v>52</v>
      </c>
      <c r="D708" s="1" t="s">
        <v>9427</v>
      </c>
      <c r="E708" s="1" t="s">
        <v>9305</v>
      </c>
      <c r="F708" s="1" t="s">
        <v>9480</v>
      </c>
      <c r="G708" s="1" t="s">
        <v>12643</v>
      </c>
    </row>
    <row r="709" spans="1:7" customFormat="1" hidden="1" x14ac:dyDescent="0.45">
      <c r="A709" s="5" t="s">
        <v>12719</v>
      </c>
      <c r="B709" s="5" t="s">
        <v>12665</v>
      </c>
      <c r="C709" s="5">
        <v>50</v>
      </c>
      <c r="D709" s="1" t="s">
        <v>9427</v>
      </c>
      <c r="E709" s="1" t="s">
        <v>9456</v>
      </c>
      <c r="F709" s="1" t="s">
        <v>9456</v>
      </c>
      <c r="G709" s="1" t="s">
        <v>12634</v>
      </c>
    </row>
    <row r="710" spans="1:7" customFormat="1" hidden="1" x14ac:dyDescent="0.45">
      <c r="A710" s="5" t="s">
        <v>12719</v>
      </c>
      <c r="B710" s="5" t="s">
        <v>12665</v>
      </c>
      <c r="C710" s="5">
        <v>51</v>
      </c>
      <c r="D710" s="1" t="s">
        <v>9427</v>
      </c>
      <c r="E710" s="1" t="s">
        <v>9456</v>
      </c>
      <c r="F710" s="1" t="s">
        <v>13172</v>
      </c>
      <c r="G710" s="1" t="s">
        <v>12643</v>
      </c>
    </row>
    <row r="711" spans="1:7" customFormat="1" hidden="1" x14ac:dyDescent="0.45">
      <c r="A711" s="5" t="s">
        <v>12719</v>
      </c>
      <c r="B711" s="5" t="s">
        <v>12665</v>
      </c>
      <c r="C711" s="5">
        <v>52</v>
      </c>
      <c r="D711" s="1" t="s">
        <v>9427</v>
      </c>
      <c r="E711" s="1" t="s">
        <v>9456</v>
      </c>
      <c r="F711" s="1" t="s">
        <v>13173</v>
      </c>
      <c r="G711" s="1" t="s">
        <v>12643</v>
      </c>
    </row>
    <row r="712" spans="1:7" customFormat="1" hidden="1" x14ac:dyDescent="0.45">
      <c r="A712" s="5" t="s">
        <v>12719</v>
      </c>
      <c r="B712" s="5" t="s">
        <v>12665</v>
      </c>
      <c r="C712" s="5">
        <v>53</v>
      </c>
      <c r="D712" s="1" t="s">
        <v>9427</v>
      </c>
      <c r="E712" s="1" t="s">
        <v>9456</v>
      </c>
      <c r="F712" s="1" t="s">
        <v>13174</v>
      </c>
      <c r="G712" s="1" t="s">
        <v>12643</v>
      </c>
    </row>
    <row r="713" spans="1:7" customFormat="1" hidden="1" x14ac:dyDescent="0.45">
      <c r="A713" s="5" t="s">
        <v>12719</v>
      </c>
      <c r="B713" s="5" t="s">
        <v>12665</v>
      </c>
      <c r="C713" s="5">
        <v>54</v>
      </c>
      <c r="D713" s="1" t="s">
        <v>9427</v>
      </c>
      <c r="E713" s="1" t="s">
        <v>9456</v>
      </c>
      <c r="F713" s="1" t="s">
        <v>13175</v>
      </c>
      <c r="G713" s="1" t="s">
        <v>12643</v>
      </c>
    </row>
    <row r="714" spans="1:7" customFormat="1" hidden="1" x14ac:dyDescent="0.45">
      <c r="A714" s="5" t="s">
        <v>12719</v>
      </c>
      <c r="B714" s="5" t="s">
        <v>12665</v>
      </c>
      <c r="C714" s="5">
        <v>55</v>
      </c>
      <c r="D714" s="1" t="s">
        <v>9427</v>
      </c>
      <c r="E714" s="1" t="s">
        <v>9456</v>
      </c>
      <c r="F714" s="1" t="s">
        <v>9445</v>
      </c>
      <c r="G714" s="1" t="s">
        <v>12643</v>
      </c>
    </row>
    <row r="715" spans="1:7" customFormat="1" hidden="1" x14ac:dyDescent="0.45">
      <c r="A715" s="5" t="s">
        <v>12719</v>
      </c>
      <c r="B715" s="5" t="s">
        <v>12665</v>
      </c>
      <c r="C715" s="5">
        <v>56</v>
      </c>
      <c r="D715" s="1" t="s">
        <v>9427</v>
      </c>
      <c r="E715" s="1" t="s">
        <v>9456</v>
      </c>
      <c r="F715" s="1" t="s">
        <v>12653</v>
      </c>
      <c r="G715" s="1" t="s">
        <v>12643</v>
      </c>
    </row>
    <row r="716" spans="1:7" customFormat="1" hidden="1" x14ac:dyDescent="0.45">
      <c r="A716" s="5" t="s">
        <v>12719</v>
      </c>
      <c r="B716" s="5" t="s">
        <v>12665</v>
      </c>
      <c r="C716" s="5">
        <v>57</v>
      </c>
      <c r="D716" s="1" t="s">
        <v>9427</v>
      </c>
      <c r="E716" s="1" t="s">
        <v>9456</v>
      </c>
      <c r="F716" s="1" t="s">
        <v>9391</v>
      </c>
      <c r="G716" s="1" t="s">
        <v>12643</v>
      </c>
    </row>
    <row r="717" spans="1:7" customFormat="1" hidden="1" x14ac:dyDescent="0.45">
      <c r="A717" s="5" t="s">
        <v>12719</v>
      </c>
      <c r="B717" s="5" t="s">
        <v>12673</v>
      </c>
      <c r="C717" s="5">
        <v>50</v>
      </c>
      <c r="D717" s="1" t="s">
        <v>9427</v>
      </c>
      <c r="E717" s="1" t="s">
        <v>9501</v>
      </c>
      <c r="F717" s="1" t="s">
        <v>9501</v>
      </c>
      <c r="G717" s="1" t="s">
        <v>12634</v>
      </c>
    </row>
    <row r="718" spans="1:7" customFormat="1" hidden="1" x14ac:dyDescent="0.45">
      <c r="A718" s="5" t="s">
        <v>12719</v>
      </c>
      <c r="B718" s="5" t="s">
        <v>12673</v>
      </c>
      <c r="C718" s="5">
        <v>51</v>
      </c>
      <c r="D718" s="1" t="s">
        <v>9427</v>
      </c>
      <c r="E718" s="1" t="s">
        <v>9501</v>
      </c>
      <c r="F718" s="1" t="s">
        <v>13176</v>
      </c>
      <c r="G718" s="1" t="s">
        <v>12643</v>
      </c>
    </row>
    <row r="719" spans="1:7" customFormat="1" hidden="1" x14ac:dyDescent="0.45">
      <c r="A719" s="5" t="s">
        <v>12719</v>
      </c>
      <c r="B719" s="5" t="s">
        <v>12673</v>
      </c>
      <c r="C719" s="5">
        <v>52</v>
      </c>
      <c r="D719" s="1" t="s">
        <v>9427</v>
      </c>
      <c r="E719" s="1" t="s">
        <v>9501</v>
      </c>
      <c r="F719" s="1" t="s">
        <v>13177</v>
      </c>
      <c r="G719" s="1" t="s">
        <v>12643</v>
      </c>
    </row>
    <row r="720" spans="1:7" customFormat="1" hidden="1" x14ac:dyDescent="0.45">
      <c r="A720" s="5" t="s">
        <v>12719</v>
      </c>
      <c r="B720" s="5" t="s">
        <v>12677</v>
      </c>
      <c r="C720" s="5">
        <v>50</v>
      </c>
      <c r="D720" s="1" t="s">
        <v>9427</v>
      </c>
      <c r="E720" s="1" t="s">
        <v>13178</v>
      </c>
      <c r="F720" s="1" t="s">
        <v>9428</v>
      </c>
      <c r="G720" s="1" t="s">
        <v>12634</v>
      </c>
    </row>
    <row r="721" spans="1:7" customFormat="1" hidden="1" x14ac:dyDescent="0.45">
      <c r="A721" s="5" t="s">
        <v>12719</v>
      </c>
      <c r="B721" s="5" t="s">
        <v>12677</v>
      </c>
      <c r="C721" s="5">
        <v>51</v>
      </c>
      <c r="D721" s="1" t="s">
        <v>9427</v>
      </c>
      <c r="E721" s="1" t="s">
        <v>13178</v>
      </c>
      <c r="F721" s="1" t="s">
        <v>13179</v>
      </c>
      <c r="G721" s="1" t="s">
        <v>12643</v>
      </c>
    </row>
    <row r="722" spans="1:7" customFormat="1" hidden="1" x14ac:dyDescent="0.45">
      <c r="A722" s="5" t="s">
        <v>12719</v>
      </c>
      <c r="B722" s="5" t="s">
        <v>12677</v>
      </c>
      <c r="C722" s="5">
        <v>52</v>
      </c>
      <c r="D722" s="1" t="s">
        <v>9427</v>
      </c>
      <c r="E722" s="1" t="s">
        <v>13178</v>
      </c>
      <c r="F722" s="1" t="s">
        <v>13180</v>
      </c>
      <c r="G722" s="1" t="s">
        <v>12643</v>
      </c>
    </row>
    <row r="723" spans="1:7" customFormat="1" hidden="1" x14ac:dyDescent="0.45">
      <c r="A723" s="5" t="s">
        <v>12719</v>
      </c>
      <c r="B723" s="5" t="s">
        <v>12686</v>
      </c>
      <c r="C723" s="5">
        <v>50</v>
      </c>
      <c r="D723" s="1" t="s">
        <v>9427</v>
      </c>
      <c r="E723" s="1" t="s">
        <v>13181</v>
      </c>
      <c r="F723" s="1" t="s">
        <v>13182</v>
      </c>
      <c r="G723" s="1" t="s">
        <v>12634</v>
      </c>
    </row>
    <row r="724" spans="1:7" customFormat="1" hidden="1" x14ac:dyDescent="0.45">
      <c r="A724" s="5" t="s">
        <v>12719</v>
      </c>
      <c r="B724" s="5" t="s">
        <v>12686</v>
      </c>
      <c r="C724" s="5">
        <v>51</v>
      </c>
      <c r="D724" s="1" t="s">
        <v>9427</v>
      </c>
      <c r="E724" s="1" t="s">
        <v>13181</v>
      </c>
      <c r="F724" s="1" t="s">
        <v>13183</v>
      </c>
      <c r="G724" s="1" t="s">
        <v>12643</v>
      </c>
    </row>
    <row r="725" spans="1:7" customFormat="1" hidden="1" x14ac:dyDescent="0.45">
      <c r="A725" s="5" t="s">
        <v>12719</v>
      </c>
      <c r="B725" s="5" t="s">
        <v>12686</v>
      </c>
      <c r="C725" s="5">
        <v>52</v>
      </c>
      <c r="D725" s="1" t="s">
        <v>9427</v>
      </c>
      <c r="E725" s="1" t="s">
        <v>13181</v>
      </c>
      <c r="F725" s="1" t="s">
        <v>13184</v>
      </c>
      <c r="G725" s="1" t="s">
        <v>12643</v>
      </c>
    </row>
    <row r="726" spans="1:7" customFormat="1" hidden="1" x14ac:dyDescent="0.45">
      <c r="A726" s="5" t="s">
        <v>12719</v>
      </c>
      <c r="B726" s="5" t="s">
        <v>12686</v>
      </c>
      <c r="C726" s="5">
        <v>53</v>
      </c>
      <c r="D726" s="1" t="s">
        <v>9427</v>
      </c>
      <c r="E726" s="1" t="s">
        <v>13181</v>
      </c>
      <c r="F726" s="1" t="s">
        <v>13185</v>
      </c>
      <c r="G726" s="1" t="s">
        <v>12643</v>
      </c>
    </row>
    <row r="727" spans="1:7" customFormat="1" hidden="1" x14ac:dyDescent="0.45">
      <c r="A727" s="5" t="s">
        <v>12719</v>
      </c>
      <c r="B727" s="5" t="s">
        <v>12686</v>
      </c>
      <c r="C727" s="5">
        <v>54</v>
      </c>
      <c r="D727" s="1" t="s">
        <v>9427</v>
      </c>
      <c r="E727" s="1" t="s">
        <v>13181</v>
      </c>
      <c r="F727" s="1" t="s">
        <v>12713</v>
      </c>
      <c r="G727" s="1" t="s">
        <v>12643</v>
      </c>
    </row>
    <row r="728" spans="1:7" customFormat="1" hidden="1" x14ac:dyDescent="0.45">
      <c r="A728" s="5" t="s">
        <v>12719</v>
      </c>
      <c r="B728" s="5" t="s">
        <v>12686</v>
      </c>
      <c r="C728" s="5">
        <v>56</v>
      </c>
      <c r="D728" s="1" t="s">
        <v>9427</v>
      </c>
      <c r="E728" s="1" t="s">
        <v>13181</v>
      </c>
      <c r="F728" s="1" t="s">
        <v>13186</v>
      </c>
      <c r="G728" s="1" t="s">
        <v>12643</v>
      </c>
    </row>
    <row r="729" spans="1:7" customFormat="1" hidden="1" x14ac:dyDescent="0.45">
      <c r="A729" s="5" t="s">
        <v>12719</v>
      </c>
      <c r="B729" s="5" t="s">
        <v>12686</v>
      </c>
      <c r="C729" s="5">
        <v>57</v>
      </c>
      <c r="D729" s="1" t="s">
        <v>9427</v>
      </c>
      <c r="E729" s="1" t="s">
        <v>13181</v>
      </c>
      <c r="F729" s="1" t="s">
        <v>13187</v>
      </c>
      <c r="G729" s="1" t="s">
        <v>12643</v>
      </c>
    </row>
    <row r="730" spans="1:7" customFormat="1" hidden="1" x14ac:dyDescent="0.45">
      <c r="A730" s="5" t="s">
        <v>12719</v>
      </c>
      <c r="B730" s="5" t="s">
        <v>12686</v>
      </c>
      <c r="C730" s="5">
        <v>58</v>
      </c>
      <c r="D730" s="1" t="s">
        <v>9427</v>
      </c>
      <c r="E730" s="1" t="s">
        <v>13181</v>
      </c>
      <c r="F730" s="1" t="s">
        <v>13188</v>
      </c>
      <c r="G730" s="1" t="s">
        <v>12643</v>
      </c>
    </row>
    <row r="731" spans="1:7" customFormat="1" hidden="1" x14ac:dyDescent="0.45">
      <c r="A731" s="5" t="s">
        <v>12719</v>
      </c>
      <c r="B731" s="5" t="s">
        <v>12689</v>
      </c>
      <c r="C731" s="5">
        <v>50</v>
      </c>
      <c r="D731" s="1" t="s">
        <v>9427</v>
      </c>
      <c r="E731" s="1" t="s">
        <v>13189</v>
      </c>
      <c r="F731" s="1" t="s">
        <v>13189</v>
      </c>
      <c r="G731" s="1" t="s">
        <v>12634</v>
      </c>
    </row>
    <row r="732" spans="1:7" customFormat="1" hidden="1" x14ac:dyDescent="0.45">
      <c r="A732" s="5" t="s">
        <v>12719</v>
      </c>
      <c r="B732" s="5" t="s">
        <v>12692</v>
      </c>
      <c r="C732" s="5">
        <v>50</v>
      </c>
      <c r="D732" s="1" t="s">
        <v>9427</v>
      </c>
      <c r="E732" s="1" t="s">
        <v>13190</v>
      </c>
      <c r="F732" s="1" t="s">
        <v>13191</v>
      </c>
      <c r="G732" s="1" t="s">
        <v>12634</v>
      </c>
    </row>
    <row r="733" spans="1:7" customFormat="1" hidden="1" x14ac:dyDescent="0.45">
      <c r="A733" s="5" t="s">
        <v>12719</v>
      </c>
      <c r="B733" s="5" t="s">
        <v>12692</v>
      </c>
      <c r="C733" s="5">
        <v>51</v>
      </c>
      <c r="D733" s="1" t="s">
        <v>9427</v>
      </c>
      <c r="E733" s="1" t="s">
        <v>13190</v>
      </c>
      <c r="F733" s="1" t="s">
        <v>15259</v>
      </c>
      <c r="G733" s="1" t="s">
        <v>12643</v>
      </c>
    </row>
    <row r="734" spans="1:7" customFormat="1" hidden="1" x14ac:dyDescent="0.45">
      <c r="A734" s="5" t="s">
        <v>12719</v>
      </c>
      <c r="B734" s="5" t="s">
        <v>12692</v>
      </c>
      <c r="C734" s="5">
        <v>52</v>
      </c>
      <c r="D734" s="1" t="s">
        <v>9427</v>
      </c>
      <c r="E734" s="1" t="s">
        <v>13190</v>
      </c>
      <c r="F734" s="1" t="s">
        <v>13192</v>
      </c>
      <c r="G734" s="1" t="s">
        <v>12643</v>
      </c>
    </row>
    <row r="735" spans="1:7" customFormat="1" hidden="1" x14ac:dyDescent="0.45">
      <c r="A735" s="5" t="s">
        <v>12719</v>
      </c>
      <c r="B735" s="5" t="s">
        <v>12698</v>
      </c>
      <c r="C735" s="5">
        <v>50</v>
      </c>
      <c r="D735" s="1" t="s">
        <v>9427</v>
      </c>
      <c r="E735" s="1" t="s">
        <v>13193</v>
      </c>
      <c r="F735" s="1" t="s">
        <v>13194</v>
      </c>
      <c r="G735" s="1" t="s">
        <v>12634</v>
      </c>
    </row>
    <row r="736" spans="1:7" customFormat="1" hidden="1" x14ac:dyDescent="0.45">
      <c r="A736" s="5" t="s">
        <v>12719</v>
      </c>
      <c r="B736" s="5" t="s">
        <v>12698</v>
      </c>
      <c r="C736" s="5">
        <v>52</v>
      </c>
      <c r="D736" s="1" t="s">
        <v>9427</v>
      </c>
      <c r="E736" s="1" t="s">
        <v>13193</v>
      </c>
      <c r="F736" s="1" t="s">
        <v>13195</v>
      </c>
      <c r="G736" s="1" t="s">
        <v>12643</v>
      </c>
    </row>
    <row r="737" spans="1:7" customFormat="1" hidden="1" x14ac:dyDescent="0.45">
      <c r="A737" s="5" t="s">
        <v>12719</v>
      </c>
      <c r="B737" s="5" t="s">
        <v>12706</v>
      </c>
      <c r="C737" s="5">
        <v>50</v>
      </c>
      <c r="D737" s="1" t="s">
        <v>9427</v>
      </c>
      <c r="E737" s="1" t="s">
        <v>13196</v>
      </c>
      <c r="F737" s="1" t="s">
        <v>13196</v>
      </c>
      <c r="G737" s="1" t="s">
        <v>12634</v>
      </c>
    </row>
    <row r="738" spans="1:7" customFormat="1" hidden="1" x14ac:dyDescent="0.45">
      <c r="A738" s="5" t="s">
        <v>12719</v>
      </c>
      <c r="B738" s="5" t="s">
        <v>12706</v>
      </c>
      <c r="C738" s="5">
        <v>51</v>
      </c>
      <c r="D738" s="1" t="s">
        <v>9427</v>
      </c>
      <c r="E738" s="1" t="s">
        <v>13196</v>
      </c>
      <c r="F738" s="1" t="s">
        <v>13197</v>
      </c>
      <c r="G738" s="1" t="s">
        <v>12643</v>
      </c>
    </row>
    <row r="739" spans="1:7" customFormat="1" hidden="1" x14ac:dyDescent="0.45">
      <c r="A739" s="5" t="s">
        <v>12719</v>
      </c>
      <c r="B739" s="5" t="s">
        <v>12706</v>
      </c>
      <c r="C739" s="5">
        <v>52</v>
      </c>
      <c r="D739" s="1" t="s">
        <v>9427</v>
      </c>
      <c r="E739" s="1" t="s">
        <v>13196</v>
      </c>
      <c r="F739" s="1" t="s">
        <v>13198</v>
      </c>
      <c r="G739" s="1" t="s">
        <v>12643</v>
      </c>
    </row>
    <row r="740" spans="1:7" customFormat="1" hidden="1" x14ac:dyDescent="0.45">
      <c r="A740" s="5" t="s">
        <v>12719</v>
      </c>
      <c r="B740" s="5" t="s">
        <v>12706</v>
      </c>
      <c r="C740" s="5">
        <v>53</v>
      </c>
      <c r="D740" s="1" t="s">
        <v>9427</v>
      </c>
      <c r="E740" s="1" t="s">
        <v>13196</v>
      </c>
      <c r="F740" s="1" t="s">
        <v>13199</v>
      </c>
      <c r="G740" s="1" t="s">
        <v>12643</v>
      </c>
    </row>
    <row r="741" spans="1:7" customFormat="1" hidden="1" x14ac:dyDescent="0.45">
      <c r="A741" s="5" t="s">
        <v>12719</v>
      </c>
      <c r="B741" s="5" t="s">
        <v>12706</v>
      </c>
      <c r="C741" s="5">
        <v>54</v>
      </c>
      <c r="D741" s="1" t="s">
        <v>9427</v>
      </c>
      <c r="E741" s="1" t="s">
        <v>13196</v>
      </c>
      <c r="F741" s="1" t="s">
        <v>13200</v>
      </c>
      <c r="G741" s="1" t="s">
        <v>12643</v>
      </c>
    </row>
    <row r="742" spans="1:7" customFormat="1" hidden="1" x14ac:dyDescent="0.45">
      <c r="A742" s="5" t="s">
        <v>12719</v>
      </c>
      <c r="B742" s="5" t="s">
        <v>12710</v>
      </c>
      <c r="C742" s="5">
        <v>50</v>
      </c>
      <c r="D742" s="1" t="s">
        <v>9427</v>
      </c>
      <c r="E742" s="1" t="s">
        <v>13201</v>
      </c>
      <c r="F742" s="1" t="s">
        <v>9302</v>
      </c>
      <c r="G742" s="1" t="s">
        <v>12634</v>
      </c>
    </row>
    <row r="743" spans="1:7" customFormat="1" hidden="1" x14ac:dyDescent="0.45">
      <c r="A743" s="5" t="s">
        <v>12719</v>
      </c>
      <c r="B743" s="5" t="s">
        <v>12710</v>
      </c>
      <c r="C743" s="5">
        <v>51</v>
      </c>
      <c r="D743" s="1" t="s">
        <v>9427</v>
      </c>
      <c r="E743" s="1" t="s">
        <v>13201</v>
      </c>
      <c r="F743" s="1" t="s">
        <v>13202</v>
      </c>
      <c r="G743" s="1" t="s">
        <v>12643</v>
      </c>
    </row>
    <row r="744" spans="1:7" customFormat="1" hidden="1" x14ac:dyDescent="0.45">
      <c r="A744" s="5" t="s">
        <v>12719</v>
      </c>
      <c r="B744" s="5" t="s">
        <v>12710</v>
      </c>
      <c r="C744" s="5">
        <v>52</v>
      </c>
      <c r="D744" s="1" t="s">
        <v>9427</v>
      </c>
      <c r="E744" s="1" t="s">
        <v>13201</v>
      </c>
      <c r="F744" s="1" t="s">
        <v>9533</v>
      </c>
      <c r="G744" s="1" t="s">
        <v>12643</v>
      </c>
    </row>
    <row r="745" spans="1:7" customFormat="1" hidden="1" x14ac:dyDescent="0.45">
      <c r="A745" s="5" t="s">
        <v>12719</v>
      </c>
      <c r="B745" s="5" t="s">
        <v>12716</v>
      </c>
      <c r="C745" s="5">
        <v>50</v>
      </c>
      <c r="D745" s="1" t="s">
        <v>9427</v>
      </c>
      <c r="E745" s="1" t="s">
        <v>9588</v>
      </c>
      <c r="F745" s="1" t="s">
        <v>9588</v>
      </c>
      <c r="G745" s="1" t="s">
        <v>12634</v>
      </c>
    </row>
    <row r="746" spans="1:7" customFormat="1" hidden="1" x14ac:dyDescent="0.45">
      <c r="A746" s="5" t="s">
        <v>12719</v>
      </c>
      <c r="B746" s="5" t="s">
        <v>12719</v>
      </c>
      <c r="C746" s="5">
        <v>50</v>
      </c>
      <c r="D746" s="1" t="s">
        <v>9427</v>
      </c>
      <c r="E746" s="1" t="s">
        <v>9406</v>
      </c>
      <c r="F746" s="1" t="s">
        <v>13203</v>
      </c>
      <c r="G746" s="1" t="s">
        <v>12634</v>
      </c>
    </row>
    <row r="747" spans="1:7" customFormat="1" hidden="1" x14ac:dyDescent="0.45">
      <c r="A747" s="5" t="s">
        <v>12719</v>
      </c>
      <c r="B747" s="5" t="s">
        <v>12719</v>
      </c>
      <c r="C747" s="5">
        <v>51</v>
      </c>
      <c r="D747" s="1" t="s">
        <v>9427</v>
      </c>
      <c r="E747" s="1" t="s">
        <v>9406</v>
      </c>
      <c r="F747" s="1" t="s">
        <v>9536</v>
      </c>
      <c r="G747" s="1" t="s">
        <v>12643</v>
      </c>
    </row>
    <row r="748" spans="1:7" customFormat="1" hidden="1" x14ac:dyDescent="0.45">
      <c r="A748" s="5" t="s">
        <v>12719</v>
      </c>
      <c r="B748" s="5" t="s">
        <v>12719</v>
      </c>
      <c r="C748" s="5">
        <v>52</v>
      </c>
      <c r="D748" s="1" t="s">
        <v>9427</v>
      </c>
      <c r="E748" s="1" t="s">
        <v>9406</v>
      </c>
      <c r="F748" s="1" t="s">
        <v>13204</v>
      </c>
      <c r="G748" s="1" t="s">
        <v>12643</v>
      </c>
    </row>
    <row r="749" spans="1:7" customFormat="1" hidden="1" x14ac:dyDescent="0.45">
      <c r="A749" s="5" t="s">
        <v>12719</v>
      </c>
      <c r="B749" s="5" t="s">
        <v>12719</v>
      </c>
      <c r="C749" s="5">
        <v>53</v>
      </c>
      <c r="D749" s="1" t="s">
        <v>9427</v>
      </c>
      <c r="E749" s="1" t="s">
        <v>9406</v>
      </c>
      <c r="F749" s="1" t="s">
        <v>12713</v>
      </c>
      <c r="G749" s="1" t="s">
        <v>12643</v>
      </c>
    </row>
    <row r="750" spans="1:7" customFormat="1" hidden="1" x14ac:dyDescent="0.45">
      <c r="A750" s="5" t="s">
        <v>12719</v>
      </c>
      <c r="B750" s="5" t="s">
        <v>12719</v>
      </c>
      <c r="C750" s="5">
        <v>55</v>
      </c>
      <c r="D750" s="1" t="s">
        <v>9427</v>
      </c>
      <c r="E750" s="1" t="s">
        <v>9406</v>
      </c>
      <c r="F750" s="1" t="s">
        <v>13205</v>
      </c>
      <c r="G750" s="1" t="s">
        <v>12643</v>
      </c>
    </row>
    <row r="751" spans="1:7" customFormat="1" hidden="1" x14ac:dyDescent="0.45">
      <c r="A751" s="5" t="s">
        <v>12719</v>
      </c>
      <c r="B751" s="5" t="s">
        <v>12722</v>
      </c>
      <c r="C751" s="5">
        <v>50</v>
      </c>
      <c r="D751" s="1" t="s">
        <v>9427</v>
      </c>
      <c r="E751" s="1" t="s">
        <v>13206</v>
      </c>
      <c r="F751" s="1" t="s">
        <v>9547</v>
      </c>
      <c r="G751" s="1" t="s">
        <v>12634</v>
      </c>
    </row>
    <row r="752" spans="1:7" customFormat="1" hidden="1" x14ac:dyDescent="0.45">
      <c r="A752" s="5" t="s">
        <v>12719</v>
      </c>
      <c r="B752" s="5" t="s">
        <v>12722</v>
      </c>
      <c r="C752" s="5">
        <v>53</v>
      </c>
      <c r="D752" s="1" t="s">
        <v>9427</v>
      </c>
      <c r="E752" s="1" t="s">
        <v>13206</v>
      </c>
      <c r="F752" s="1" t="s">
        <v>13207</v>
      </c>
      <c r="G752" s="1" t="s">
        <v>12643</v>
      </c>
    </row>
    <row r="753" spans="1:7" customFormat="1" hidden="1" x14ac:dyDescent="0.45">
      <c r="A753" s="5" t="s">
        <v>12719</v>
      </c>
      <c r="B753" s="5" t="s">
        <v>12722</v>
      </c>
      <c r="C753" s="5">
        <v>57</v>
      </c>
      <c r="D753" s="1" t="s">
        <v>9427</v>
      </c>
      <c r="E753" s="1" t="s">
        <v>13206</v>
      </c>
      <c r="F753" s="1" t="s">
        <v>9553</v>
      </c>
      <c r="G753" s="1" t="s">
        <v>12643</v>
      </c>
    </row>
    <row r="754" spans="1:7" customFormat="1" hidden="1" x14ac:dyDescent="0.45">
      <c r="A754" s="5" t="s">
        <v>12719</v>
      </c>
      <c r="B754" s="5" t="s">
        <v>12724</v>
      </c>
      <c r="C754" s="5">
        <v>50</v>
      </c>
      <c r="D754" s="1" t="s">
        <v>9427</v>
      </c>
      <c r="E754" s="1" t="s">
        <v>13208</v>
      </c>
      <c r="F754" s="1" t="s">
        <v>13209</v>
      </c>
      <c r="G754" s="1" t="s">
        <v>12634</v>
      </c>
    </row>
    <row r="755" spans="1:7" customFormat="1" hidden="1" x14ac:dyDescent="0.45">
      <c r="A755" s="5" t="s">
        <v>12719</v>
      </c>
      <c r="B755" s="5" t="s">
        <v>12724</v>
      </c>
      <c r="C755" s="5">
        <v>51</v>
      </c>
      <c r="D755" s="1" t="s">
        <v>9427</v>
      </c>
      <c r="E755" s="1" t="s">
        <v>13208</v>
      </c>
      <c r="F755" s="1" t="s">
        <v>13210</v>
      </c>
      <c r="G755" s="1" t="s">
        <v>12643</v>
      </c>
    </row>
    <row r="756" spans="1:7" customFormat="1" hidden="1" x14ac:dyDescent="0.45">
      <c r="A756" s="5" t="s">
        <v>12719</v>
      </c>
      <c r="B756" s="5" t="s">
        <v>12724</v>
      </c>
      <c r="C756" s="5">
        <v>52</v>
      </c>
      <c r="D756" s="1" t="s">
        <v>9427</v>
      </c>
      <c r="E756" s="1" t="s">
        <v>13208</v>
      </c>
      <c r="F756" s="1" t="s">
        <v>13211</v>
      </c>
      <c r="G756" s="1" t="s">
        <v>12643</v>
      </c>
    </row>
    <row r="757" spans="1:7" customFormat="1" hidden="1" x14ac:dyDescent="0.45">
      <c r="A757" s="5" t="s">
        <v>12719</v>
      </c>
      <c r="B757" s="5" t="s">
        <v>12990</v>
      </c>
      <c r="C757" s="5">
        <v>50</v>
      </c>
      <c r="D757" s="1" t="s">
        <v>9427</v>
      </c>
      <c r="E757" s="1" t="s">
        <v>9549</v>
      </c>
      <c r="F757" s="1" t="s">
        <v>9546</v>
      </c>
      <c r="G757" s="1" t="s">
        <v>12634</v>
      </c>
    </row>
    <row r="758" spans="1:7" customFormat="1" hidden="1" x14ac:dyDescent="0.45">
      <c r="A758" s="5" t="s">
        <v>12719</v>
      </c>
      <c r="B758" s="5" t="s">
        <v>12990</v>
      </c>
      <c r="C758" s="5">
        <v>51</v>
      </c>
      <c r="D758" s="1" t="s">
        <v>9427</v>
      </c>
      <c r="E758" s="1" t="s">
        <v>9549</v>
      </c>
      <c r="F758" s="1" t="s">
        <v>9398</v>
      </c>
      <c r="G758" s="1" t="s">
        <v>12643</v>
      </c>
    </row>
    <row r="759" spans="1:7" customFormat="1" hidden="1" x14ac:dyDescent="0.45">
      <c r="A759" s="5" t="s">
        <v>12719</v>
      </c>
      <c r="B759" s="5" t="s">
        <v>12990</v>
      </c>
      <c r="C759" s="5">
        <v>52</v>
      </c>
      <c r="D759" s="1" t="s">
        <v>9427</v>
      </c>
      <c r="E759" s="1" t="s">
        <v>9549</v>
      </c>
      <c r="F759" s="1" t="s">
        <v>13212</v>
      </c>
      <c r="G759" s="1" t="s">
        <v>12643</v>
      </c>
    </row>
    <row r="760" spans="1:7" customFormat="1" hidden="1" x14ac:dyDescent="0.45">
      <c r="A760" s="5" t="s">
        <v>12719</v>
      </c>
      <c r="B760" s="5" t="s">
        <v>12990</v>
      </c>
      <c r="C760" s="5">
        <v>53</v>
      </c>
      <c r="D760" s="1" t="s">
        <v>9427</v>
      </c>
      <c r="E760" s="1" t="s">
        <v>9549</v>
      </c>
      <c r="F760" s="1" t="s">
        <v>13213</v>
      </c>
      <c r="G760" s="1" t="s">
        <v>12643</v>
      </c>
    </row>
    <row r="761" spans="1:7" customFormat="1" hidden="1" x14ac:dyDescent="0.45">
      <c r="A761" s="5" t="s">
        <v>12719</v>
      </c>
      <c r="B761" s="5" t="s">
        <v>13214</v>
      </c>
      <c r="C761" s="5">
        <v>50</v>
      </c>
      <c r="D761" s="1" t="s">
        <v>9427</v>
      </c>
      <c r="E761" s="1" t="s">
        <v>13215</v>
      </c>
      <c r="F761" s="1" t="s">
        <v>13216</v>
      </c>
      <c r="G761" s="1" t="s">
        <v>12634</v>
      </c>
    </row>
    <row r="762" spans="1:7" customFormat="1" hidden="1" x14ac:dyDescent="0.45">
      <c r="A762" s="5" t="s">
        <v>12719</v>
      </c>
      <c r="B762" s="5" t="s">
        <v>13214</v>
      </c>
      <c r="C762" s="5">
        <v>51</v>
      </c>
      <c r="D762" s="1" t="s">
        <v>9427</v>
      </c>
      <c r="E762" s="1" t="s">
        <v>13215</v>
      </c>
      <c r="F762" s="1" t="s">
        <v>13217</v>
      </c>
      <c r="G762" s="1" t="s">
        <v>12643</v>
      </c>
    </row>
    <row r="763" spans="1:7" customFormat="1" hidden="1" x14ac:dyDescent="0.45">
      <c r="A763" s="5" t="s">
        <v>12719</v>
      </c>
      <c r="B763" s="5" t="s">
        <v>13214</v>
      </c>
      <c r="C763" s="5">
        <v>52</v>
      </c>
      <c r="D763" s="1" t="s">
        <v>9427</v>
      </c>
      <c r="E763" s="1" t="s">
        <v>13215</v>
      </c>
      <c r="F763" s="1" t="s">
        <v>13218</v>
      </c>
      <c r="G763" s="1" t="s">
        <v>12643</v>
      </c>
    </row>
    <row r="764" spans="1:7" customFormat="1" hidden="1" x14ac:dyDescent="0.45">
      <c r="A764" s="5" t="s">
        <v>12719</v>
      </c>
      <c r="B764" s="5" t="s">
        <v>13214</v>
      </c>
      <c r="C764" s="5">
        <v>53</v>
      </c>
      <c r="D764" s="1" t="s">
        <v>9427</v>
      </c>
      <c r="E764" s="1" t="s">
        <v>13215</v>
      </c>
      <c r="F764" s="1" t="s">
        <v>9462</v>
      </c>
      <c r="G764" s="1" t="s">
        <v>12643</v>
      </c>
    </row>
    <row r="765" spans="1:7" customFormat="1" hidden="1" x14ac:dyDescent="0.45">
      <c r="A765" s="5" t="s">
        <v>12719</v>
      </c>
      <c r="B765" s="5" t="s">
        <v>12993</v>
      </c>
      <c r="C765" s="5">
        <v>50</v>
      </c>
      <c r="D765" s="1" t="s">
        <v>9427</v>
      </c>
      <c r="E765" s="1" t="s">
        <v>9545</v>
      </c>
      <c r="F765" s="1" t="s">
        <v>9545</v>
      </c>
      <c r="G765" s="1" t="s">
        <v>12634</v>
      </c>
    </row>
    <row r="766" spans="1:7" customFormat="1" hidden="1" x14ac:dyDescent="0.45">
      <c r="A766" s="5" t="s">
        <v>12719</v>
      </c>
      <c r="B766" s="5" t="s">
        <v>12996</v>
      </c>
      <c r="C766" s="5">
        <v>50</v>
      </c>
      <c r="D766" s="1" t="s">
        <v>9427</v>
      </c>
      <c r="E766" s="1" t="s">
        <v>13219</v>
      </c>
      <c r="F766" s="1" t="s">
        <v>13219</v>
      </c>
      <c r="G766" s="1" t="s">
        <v>12634</v>
      </c>
    </row>
    <row r="767" spans="1:7" customFormat="1" hidden="1" x14ac:dyDescent="0.45">
      <c r="A767" s="5" t="s">
        <v>12719</v>
      </c>
      <c r="B767" s="5" t="s">
        <v>12996</v>
      </c>
      <c r="C767" s="5">
        <v>51</v>
      </c>
      <c r="D767" s="1" t="s">
        <v>9427</v>
      </c>
      <c r="E767" s="1" t="s">
        <v>13219</v>
      </c>
      <c r="F767" s="1" t="s">
        <v>13220</v>
      </c>
      <c r="G767" s="1" t="s">
        <v>12643</v>
      </c>
    </row>
    <row r="768" spans="1:7" customFormat="1" hidden="1" x14ac:dyDescent="0.45">
      <c r="A768" s="5" t="s">
        <v>12719</v>
      </c>
      <c r="B768" s="5" t="s">
        <v>12996</v>
      </c>
      <c r="C768" s="5">
        <v>52</v>
      </c>
      <c r="D768" s="1" t="s">
        <v>9427</v>
      </c>
      <c r="E768" s="1" t="s">
        <v>13219</v>
      </c>
      <c r="F768" s="1" t="s">
        <v>13221</v>
      </c>
      <c r="G768" s="1" t="s">
        <v>12643</v>
      </c>
    </row>
    <row r="769" spans="1:7" customFormat="1" hidden="1" x14ac:dyDescent="0.45">
      <c r="A769" s="5" t="s">
        <v>12719</v>
      </c>
      <c r="B769" s="5" t="s">
        <v>13002</v>
      </c>
      <c r="C769" s="5">
        <v>50</v>
      </c>
      <c r="D769" s="1" t="s">
        <v>9427</v>
      </c>
      <c r="E769" s="1" t="s">
        <v>13222</v>
      </c>
      <c r="F769" s="1" t="s">
        <v>13223</v>
      </c>
      <c r="G769" s="1" t="s">
        <v>12634</v>
      </c>
    </row>
    <row r="770" spans="1:7" customFormat="1" hidden="1" x14ac:dyDescent="0.45">
      <c r="A770" s="5" t="s">
        <v>12719</v>
      </c>
      <c r="B770" s="5" t="s">
        <v>13007</v>
      </c>
      <c r="C770" s="5">
        <v>50</v>
      </c>
      <c r="D770" s="1" t="s">
        <v>9427</v>
      </c>
      <c r="E770" s="1" t="s">
        <v>13224</v>
      </c>
      <c r="F770" s="1" t="s">
        <v>13225</v>
      </c>
      <c r="G770" s="1" t="s">
        <v>12634</v>
      </c>
    </row>
    <row r="771" spans="1:7" customFormat="1" hidden="1" x14ac:dyDescent="0.45">
      <c r="A771" s="5" t="s">
        <v>12719</v>
      </c>
      <c r="B771" s="5" t="s">
        <v>13010</v>
      </c>
      <c r="C771" s="5">
        <v>50</v>
      </c>
      <c r="D771" s="1" t="s">
        <v>9427</v>
      </c>
      <c r="E771" s="1" t="s">
        <v>12718</v>
      </c>
      <c r="F771" s="1" t="s">
        <v>12718</v>
      </c>
      <c r="G771" s="1" t="s">
        <v>12634</v>
      </c>
    </row>
    <row r="772" spans="1:7" customFormat="1" hidden="1" x14ac:dyDescent="0.45">
      <c r="A772" s="5" t="s">
        <v>12719</v>
      </c>
      <c r="B772" s="5" t="s">
        <v>13010</v>
      </c>
      <c r="C772" s="5">
        <v>51</v>
      </c>
      <c r="D772" s="1" t="s">
        <v>9427</v>
      </c>
      <c r="E772" s="1" t="s">
        <v>12718</v>
      </c>
      <c r="F772" s="1" t="s">
        <v>13226</v>
      </c>
      <c r="G772" s="1" t="s">
        <v>12643</v>
      </c>
    </row>
    <row r="773" spans="1:7" customFormat="1" hidden="1" x14ac:dyDescent="0.45">
      <c r="A773" s="5" t="s">
        <v>12722</v>
      </c>
      <c r="B773" s="5" t="s">
        <v>12633</v>
      </c>
      <c r="C773" s="5">
        <v>50</v>
      </c>
      <c r="D773" s="1" t="s">
        <v>13227</v>
      </c>
      <c r="E773" s="1" t="s">
        <v>9393</v>
      </c>
      <c r="F773" s="1" t="s">
        <v>9537</v>
      </c>
      <c r="G773" s="1" t="s">
        <v>12634</v>
      </c>
    </row>
    <row r="774" spans="1:7" customFormat="1" hidden="1" x14ac:dyDescent="0.45">
      <c r="A774" s="5" t="s">
        <v>12722</v>
      </c>
      <c r="B774" s="5" t="s">
        <v>12633</v>
      </c>
      <c r="C774" s="5">
        <v>51</v>
      </c>
      <c r="D774" s="1" t="s">
        <v>13227</v>
      </c>
      <c r="E774" s="1" t="s">
        <v>9393</v>
      </c>
      <c r="F774" s="1" t="s">
        <v>13228</v>
      </c>
      <c r="G774" s="1" t="s">
        <v>12643</v>
      </c>
    </row>
    <row r="775" spans="1:7" customFormat="1" hidden="1" x14ac:dyDescent="0.45">
      <c r="A775" s="5" t="s">
        <v>12722</v>
      </c>
      <c r="B775" s="5" t="s">
        <v>12633</v>
      </c>
      <c r="C775" s="5">
        <v>53</v>
      </c>
      <c r="D775" s="1" t="s">
        <v>13227</v>
      </c>
      <c r="E775" s="1" t="s">
        <v>9393</v>
      </c>
      <c r="F775" s="1" t="s">
        <v>13229</v>
      </c>
      <c r="G775" s="1" t="s">
        <v>12643</v>
      </c>
    </row>
    <row r="776" spans="1:7" customFormat="1" hidden="1" x14ac:dyDescent="0.45">
      <c r="A776" s="5" t="s">
        <v>12722</v>
      </c>
      <c r="B776" s="5" t="s">
        <v>12633</v>
      </c>
      <c r="C776" s="5">
        <v>56</v>
      </c>
      <c r="D776" s="1" t="s">
        <v>13227</v>
      </c>
      <c r="E776" s="1" t="s">
        <v>9393</v>
      </c>
      <c r="F776" s="1" t="s">
        <v>9553</v>
      </c>
      <c r="G776" s="1" t="s">
        <v>12643</v>
      </c>
    </row>
    <row r="777" spans="1:7" customFormat="1" hidden="1" x14ac:dyDescent="0.45">
      <c r="A777" s="5" t="s">
        <v>12722</v>
      </c>
      <c r="B777" s="5" t="s">
        <v>12633</v>
      </c>
      <c r="C777" s="5">
        <v>57</v>
      </c>
      <c r="D777" s="1" t="s">
        <v>13227</v>
      </c>
      <c r="E777" s="1" t="s">
        <v>9393</v>
      </c>
      <c r="F777" s="1" t="s">
        <v>13230</v>
      </c>
      <c r="G777" s="1" t="s">
        <v>12643</v>
      </c>
    </row>
    <row r="778" spans="1:7" customFormat="1" hidden="1" x14ac:dyDescent="0.45">
      <c r="A778" s="5" t="s">
        <v>12722</v>
      </c>
      <c r="B778" s="5" t="s">
        <v>12633</v>
      </c>
      <c r="C778" s="5">
        <v>58</v>
      </c>
      <c r="D778" s="1" t="s">
        <v>13227</v>
      </c>
      <c r="E778" s="1" t="s">
        <v>9393</v>
      </c>
      <c r="F778" s="1" t="s">
        <v>13231</v>
      </c>
      <c r="G778" s="1" t="s">
        <v>12643</v>
      </c>
    </row>
    <row r="779" spans="1:7" customFormat="1" hidden="1" x14ac:dyDescent="0.45">
      <c r="A779" s="5" t="s">
        <v>12722</v>
      </c>
      <c r="B779" s="5" t="s">
        <v>12633</v>
      </c>
      <c r="C779" s="5">
        <v>60</v>
      </c>
      <c r="D779" s="1" t="s">
        <v>13227</v>
      </c>
      <c r="E779" s="1" t="s">
        <v>9393</v>
      </c>
      <c r="F779" s="1" t="s">
        <v>13232</v>
      </c>
      <c r="G779" s="1" t="s">
        <v>12643</v>
      </c>
    </row>
    <row r="780" spans="1:7" customFormat="1" hidden="1" x14ac:dyDescent="0.45">
      <c r="A780" s="5" t="s">
        <v>12722</v>
      </c>
      <c r="B780" s="5" t="s">
        <v>12633</v>
      </c>
      <c r="C780" s="5">
        <v>62</v>
      </c>
      <c r="D780" s="1" t="s">
        <v>13227</v>
      </c>
      <c r="E780" s="1" t="s">
        <v>9393</v>
      </c>
      <c r="F780" s="1" t="s">
        <v>13233</v>
      </c>
      <c r="G780" s="1" t="s">
        <v>12643</v>
      </c>
    </row>
    <row r="781" spans="1:7" customFormat="1" hidden="1" x14ac:dyDescent="0.45">
      <c r="A781" s="5" t="s">
        <v>12722</v>
      </c>
      <c r="B781" s="5" t="s">
        <v>12633</v>
      </c>
      <c r="C781" s="5">
        <v>64</v>
      </c>
      <c r="D781" s="1" t="s">
        <v>13227</v>
      </c>
      <c r="E781" s="1" t="s">
        <v>9393</v>
      </c>
      <c r="F781" s="1" t="s">
        <v>13234</v>
      </c>
      <c r="G781" s="1" t="s">
        <v>12643</v>
      </c>
    </row>
    <row r="782" spans="1:7" customFormat="1" hidden="1" x14ac:dyDescent="0.45">
      <c r="A782" s="5" t="s">
        <v>12722</v>
      </c>
      <c r="B782" s="5" t="s">
        <v>12661</v>
      </c>
      <c r="C782" s="5">
        <v>50</v>
      </c>
      <c r="D782" s="1" t="s">
        <v>13227</v>
      </c>
      <c r="E782" s="1" t="s">
        <v>13235</v>
      </c>
      <c r="F782" s="1" t="s">
        <v>13236</v>
      </c>
      <c r="G782" s="1" t="s">
        <v>12634</v>
      </c>
    </row>
    <row r="783" spans="1:7" customFormat="1" hidden="1" x14ac:dyDescent="0.45">
      <c r="A783" s="5" t="s">
        <v>12722</v>
      </c>
      <c r="B783" s="5" t="s">
        <v>12661</v>
      </c>
      <c r="C783" s="5">
        <v>51</v>
      </c>
      <c r="D783" s="1" t="s">
        <v>13227</v>
      </c>
      <c r="E783" s="1" t="s">
        <v>13235</v>
      </c>
      <c r="F783" s="1" t="s">
        <v>13237</v>
      </c>
      <c r="G783" s="1" t="s">
        <v>12643</v>
      </c>
    </row>
    <row r="784" spans="1:7" customFormat="1" hidden="1" x14ac:dyDescent="0.45">
      <c r="A784" s="5" t="s">
        <v>12722</v>
      </c>
      <c r="B784" s="5" t="s">
        <v>12661</v>
      </c>
      <c r="C784" s="5">
        <v>52</v>
      </c>
      <c r="D784" s="1" t="s">
        <v>13227</v>
      </c>
      <c r="E784" s="1" t="s">
        <v>13235</v>
      </c>
      <c r="F784" s="1" t="s">
        <v>13238</v>
      </c>
      <c r="G784" s="1" t="s">
        <v>12643</v>
      </c>
    </row>
    <row r="785" spans="1:7" customFormat="1" hidden="1" x14ac:dyDescent="0.45">
      <c r="A785" s="5" t="s">
        <v>12722</v>
      </c>
      <c r="B785" s="5" t="s">
        <v>12661</v>
      </c>
      <c r="C785" s="5">
        <v>53</v>
      </c>
      <c r="D785" s="1" t="s">
        <v>13227</v>
      </c>
      <c r="E785" s="1" t="s">
        <v>13235</v>
      </c>
      <c r="F785" s="1" t="s">
        <v>13239</v>
      </c>
      <c r="G785" s="1" t="s">
        <v>12643</v>
      </c>
    </row>
    <row r="786" spans="1:7" customFormat="1" hidden="1" x14ac:dyDescent="0.45">
      <c r="A786" s="5" t="s">
        <v>12722</v>
      </c>
      <c r="B786" s="5" t="s">
        <v>12661</v>
      </c>
      <c r="C786" s="5">
        <v>54</v>
      </c>
      <c r="D786" s="1" t="s">
        <v>13227</v>
      </c>
      <c r="E786" s="1" t="s">
        <v>13235</v>
      </c>
      <c r="F786" s="1" t="s">
        <v>13240</v>
      </c>
      <c r="G786" s="1" t="s">
        <v>12643</v>
      </c>
    </row>
    <row r="787" spans="1:7" customFormat="1" hidden="1" x14ac:dyDescent="0.45">
      <c r="A787" s="5" t="s">
        <v>12722</v>
      </c>
      <c r="B787" s="5" t="s">
        <v>12661</v>
      </c>
      <c r="C787" s="5">
        <v>55</v>
      </c>
      <c r="D787" s="1" t="s">
        <v>13227</v>
      </c>
      <c r="E787" s="1" t="s">
        <v>13235</v>
      </c>
      <c r="F787" s="1" t="s">
        <v>9341</v>
      </c>
      <c r="G787" s="1" t="s">
        <v>12643</v>
      </c>
    </row>
    <row r="788" spans="1:7" customFormat="1" hidden="1" x14ac:dyDescent="0.45">
      <c r="A788" s="5" t="s">
        <v>12722</v>
      </c>
      <c r="B788" s="5" t="s">
        <v>12661</v>
      </c>
      <c r="C788" s="5">
        <v>56</v>
      </c>
      <c r="D788" s="1" t="s">
        <v>13227</v>
      </c>
      <c r="E788" s="1" t="s">
        <v>13235</v>
      </c>
      <c r="F788" s="1" t="s">
        <v>13241</v>
      </c>
      <c r="G788" s="1" t="s">
        <v>12643</v>
      </c>
    </row>
    <row r="789" spans="1:7" customFormat="1" hidden="1" x14ac:dyDescent="0.45">
      <c r="A789" s="5" t="s">
        <v>12722</v>
      </c>
      <c r="B789" s="5" t="s">
        <v>12661</v>
      </c>
      <c r="C789" s="5">
        <v>57</v>
      </c>
      <c r="D789" s="1" t="s">
        <v>13227</v>
      </c>
      <c r="E789" s="1" t="s">
        <v>13235</v>
      </c>
      <c r="F789" s="1" t="s">
        <v>13242</v>
      </c>
      <c r="G789" s="1" t="s">
        <v>12643</v>
      </c>
    </row>
    <row r="790" spans="1:7" customFormat="1" hidden="1" x14ac:dyDescent="0.45">
      <c r="A790" s="5" t="s">
        <v>12722</v>
      </c>
      <c r="B790" s="5" t="s">
        <v>12661</v>
      </c>
      <c r="C790" s="5">
        <v>58</v>
      </c>
      <c r="D790" s="1" t="s">
        <v>13227</v>
      </c>
      <c r="E790" s="1" t="s">
        <v>13235</v>
      </c>
      <c r="F790" s="1" t="s">
        <v>13243</v>
      </c>
      <c r="G790" s="1" t="s">
        <v>12643</v>
      </c>
    </row>
    <row r="791" spans="1:7" customFormat="1" hidden="1" x14ac:dyDescent="0.45">
      <c r="A791" s="5" t="s">
        <v>12722</v>
      </c>
      <c r="B791" s="5" t="s">
        <v>12665</v>
      </c>
      <c r="C791" s="5">
        <v>50</v>
      </c>
      <c r="D791" s="1" t="s">
        <v>13227</v>
      </c>
      <c r="E791" s="1" t="s">
        <v>13244</v>
      </c>
      <c r="F791" s="1" t="s">
        <v>13245</v>
      </c>
      <c r="G791" s="1" t="s">
        <v>12634</v>
      </c>
    </row>
    <row r="792" spans="1:7" customFormat="1" hidden="1" x14ac:dyDescent="0.45">
      <c r="A792" s="5" t="s">
        <v>12722</v>
      </c>
      <c r="B792" s="5" t="s">
        <v>12665</v>
      </c>
      <c r="C792" s="5">
        <v>51</v>
      </c>
      <c r="D792" s="1" t="s">
        <v>13227</v>
      </c>
      <c r="E792" s="1" t="s">
        <v>13244</v>
      </c>
      <c r="F792" s="1" t="s">
        <v>13246</v>
      </c>
      <c r="G792" s="1" t="s">
        <v>12643</v>
      </c>
    </row>
    <row r="793" spans="1:7" customFormat="1" hidden="1" x14ac:dyDescent="0.45">
      <c r="A793" s="5" t="s">
        <v>12722</v>
      </c>
      <c r="B793" s="5" t="s">
        <v>12665</v>
      </c>
      <c r="C793" s="5" t="s">
        <v>12789</v>
      </c>
      <c r="D793" s="1" t="s">
        <v>13227</v>
      </c>
      <c r="E793" s="1" t="s">
        <v>13244</v>
      </c>
      <c r="F793" s="1" t="s">
        <v>13247</v>
      </c>
      <c r="G793" s="1" t="s">
        <v>12643</v>
      </c>
    </row>
    <row r="794" spans="1:7" customFormat="1" hidden="1" x14ac:dyDescent="0.45">
      <c r="A794" s="5" t="s">
        <v>12722</v>
      </c>
      <c r="B794" s="5" t="s">
        <v>12665</v>
      </c>
      <c r="C794" s="5">
        <v>56</v>
      </c>
      <c r="D794" s="1" t="s">
        <v>13227</v>
      </c>
      <c r="E794" s="1" t="s">
        <v>13244</v>
      </c>
      <c r="F794" s="1" t="s">
        <v>13248</v>
      </c>
      <c r="G794" s="1" t="s">
        <v>12643</v>
      </c>
    </row>
    <row r="795" spans="1:7" customFormat="1" hidden="1" x14ac:dyDescent="0.45">
      <c r="A795" s="5" t="s">
        <v>12722</v>
      </c>
      <c r="B795" s="5" t="s">
        <v>12665</v>
      </c>
      <c r="C795" s="5" t="s">
        <v>13249</v>
      </c>
      <c r="D795" s="1" t="s">
        <v>13227</v>
      </c>
      <c r="E795" s="1" t="s">
        <v>13244</v>
      </c>
      <c r="F795" s="1" t="s">
        <v>13250</v>
      </c>
      <c r="G795" s="1" t="s">
        <v>12643</v>
      </c>
    </row>
    <row r="796" spans="1:7" customFormat="1" hidden="1" x14ac:dyDescent="0.45">
      <c r="A796" s="5" t="s">
        <v>12722</v>
      </c>
      <c r="B796" s="5" t="s">
        <v>12665</v>
      </c>
      <c r="C796" s="5">
        <v>58</v>
      </c>
      <c r="D796" s="1" t="s">
        <v>13227</v>
      </c>
      <c r="E796" s="1" t="s">
        <v>13244</v>
      </c>
      <c r="F796" s="1" t="s">
        <v>13251</v>
      </c>
      <c r="G796" s="1" t="s">
        <v>12643</v>
      </c>
    </row>
    <row r="797" spans="1:7" customFormat="1" hidden="1" x14ac:dyDescent="0.45">
      <c r="A797" s="5" t="s">
        <v>12722</v>
      </c>
      <c r="B797" s="5" t="s">
        <v>12673</v>
      </c>
      <c r="C797" s="5">
        <v>50</v>
      </c>
      <c r="D797" s="1" t="s">
        <v>13227</v>
      </c>
      <c r="E797" s="1" t="s">
        <v>13252</v>
      </c>
      <c r="F797" s="1" t="s">
        <v>13253</v>
      </c>
      <c r="G797" s="1" t="s">
        <v>12634</v>
      </c>
    </row>
    <row r="798" spans="1:7" customFormat="1" hidden="1" x14ac:dyDescent="0.45">
      <c r="A798" s="5" t="s">
        <v>12722</v>
      </c>
      <c r="B798" s="5" t="s">
        <v>12673</v>
      </c>
      <c r="C798" s="5">
        <v>51</v>
      </c>
      <c r="D798" s="1" t="s">
        <v>13227</v>
      </c>
      <c r="E798" s="1" t="s">
        <v>13252</v>
      </c>
      <c r="F798" s="1" t="s">
        <v>13254</v>
      </c>
      <c r="G798" s="1" t="s">
        <v>12643</v>
      </c>
    </row>
    <row r="799" spans="1:7" customFormat="1" hidden="1" x14ac:dyDescent="0.45">
      <c r="A799" s="5" t="s">
        <v>12722</v>
      </c>
      <c r="B799" s="5" t="s">
        <v>12673</v>
      </c>
      <c r="C799" s="5" t="s">
        <v>13255</v>
      </c>
      <c r="D799" s="1" t="s">
        <v>13227</v>
      </c>
      <c r="E799" s="1" t="s">
        <v>13252</v>
      </c>
      <c r="F799" s="1" t="s">
        <v>13256</v>
      </c>
      <c r="G799" s="1" t="s">
        <v>12643</v>
      </c>
    </row>
    <row r="800" spans="1:7" customFormat="1" hidden="1" x14ac:dyDescent="0.45">
      <c r="A800" s="5" t="s">
        <v>12722</v>
      </c>
      <c r="B800" s="5" t="s">
        <v>12673</v>
      </c>
      <c r="C800" s="5">
        <v>54</v>
      </c>
      <c r="D800" s="1" t="s">
        <v>13227</v>
      </c>
      <c r="E800" s="1" t="s">
        <v>13252</v>
      </c>
      <c r="F800" s="1" t="s">
        <v>13257</v>
      </c>
      <c r="G800" s="1" t="s">
        <v>12643</v>
      </c>
    </row>
    <row r="801" spans="1:7" customFormat="1" hidden="1" x14ac:dyDescent="0.45">
      <c r="A801" s="5" t="s">
        <v>12722</v>
      </c>
      <c r="B801" s="5" t="s">
        <v>12673</v>
      </c>
      <c r="C801" s="5">
        <v>55</v>
      </c>
      <c r="D801" s="1" t="s">
        <v>13227</v>
      </c>
      <c r="E801" s="1" t="s">
        <v>13252</v>
      </c>
      <c r="F801" s="1" t="s">
        <v>13258</v>
      </c>
      <c r="G801" s="1" t="s">
        <v>12643</v>
      </c>
    </row>
    <row r="802" spans="1:7" customFormat="1" hidden="1" x14ac:dyDescent="0.45">
      <c r="A802" s="5" t="s">
        <v>12722</v>
      </c>
      <c r="B802" s="5" t="s">
        <v>12677</v>
      </c>
      <c r="C802" s="5">
        <v>50</v>
      </c>
      <c r="D802" s="1" t="s">
        <v>13227</v>
      </c>
      <c r="E802" s="1" t="s">
        <v>12740</v>
      </c>
      <c r="F802" s="1" t="s">
        <v>13259</v>
      </c>
      <c r="G802" s="1" t="s">
        <v>12634</v>
      </c>
    </row>
    <row r="803" spans="1:7" customFormat="1" hidden="1" x14ac:dyDescent="0.45">
      <c r="A803" s="5" t="s">
        <v>12722</v>
      </c>
      <c r="B803" s="5" t="s">
        <v>12677</v>
      </c>
      <c r="C803" s="5">
        <v>51</v>
      </c>
      <c r="D803" s="1" t="s">
        <v>13227</v>
      </c>
      <c r="E803" s="1" t="s">
        <v>12740</v>
      </c>
      <c r="F803" s="1" t="s">
        <v>13260</v>
      </c>
      <c r="G803" s="1" t="s">
        <v>12643</v>
      </c>
    </row>
    <row r="804" spans="1:7" customFormat="1" hidden="1" x14ac:dyDescent="0.45">
      <c r="A804" s="5" t="s">
        <v>12722</v>
      </c>
      <c r="B804" s="5" t="s">
        <v>12677</v>
      </c>
      <c r="C804" s="5">
        <v>52</v>
      </c>
      <c r="D804" s="1" t="s">
        <v>13227</v>
      </c>
      <c r="E804" s="1" t="s">
        <v>12740</v>
      </c>
      <c r="F804" s="1" t="s">
        <v>13261</v>
      </c>
      <c r="G804" s="1" t="s">
        <v>12643</v>
      </c>
    </row>
    <row r="805" spans="1:7" customFormat="1" hidden="1" x14ac:dyDescent="0.45">
      <c r="A805" s="5" t="s">
        <v>12722</v>
      </c>
      <c r="B805" s="5" t="s">
        <v>12677</v>
      </c>
      <c r="C805" s="5">
        <v>53</v>
      </c>
      <c r="D805" s="1" t="s">
        <v>13227</v>
      </c>
      <c r="E805" s="1" t="s">
        <v>12740</v>
      </c>
      <c r="F805" s="1" t="s">
        <v>13262</v>
      </c>
      <c r="G805" s="1" t="s">
        <v>12643</v>
      </c>
    </row>
    <row r="806" spans="1:7" customFormat="1" hidden="1" x14ac:dyDescent="0.45">
      <c r="A806" s="5" t="s">
        <v>12722</v>
      </c>
      <c r="B806" s="5" t="s">
        <v>12677</v>
      </c>
      <c r="C806" s="5">
        <v>54</v>
      </c>
      <c r="D806" s="1" t="s">
        <v>13227</v>
      </c>
      <c r="E806" s="1" t="s">
        <v>12740</v>
      </c>
      <c r="F806" s="1" t="s">
        <v>13263</v>
      </c>
      <c r="G806" s="1" t="s">
        <v>12643</v>
      </c>
    </row>
    <row r="807" spans="1:7" customFormat="1" hidden="1" x14ac:dyDescent="0.45">
      <c r="A807" s="5" t="s">
        <v>12722</v>
      </c>
      <c r="B807" s="5" t="s">
        <v>12677</v>
      </c>
      <c r="C807" s="5">
        <v>56</v>
      </c>
      <c r="D807" s="1" t="s">
        <v>13227</v>
      </c>
      <c r="E807" s="1" t="s">
        <v>12740</v>
      </c>
      <c r="F807" s="1" t="s">
        <v>13264</v>
      </c>
      <c r="G807" s="1" t="s">
        <v>12643</v>
      </c>
    </row>
    <row r="808" spans="1:7" customFormat="1" hidden="1" x14ac:dyDescent="0.45">
      <c r="A808" s="5" t="s">
        <v>12722</v>
      </c>
      <c r="B808" s="5" t="s">
        <v>12677</v>
      </c>
      <c r="C808" s="5">
        <v>57</v>
      </c>
      <c r="D808" s="1" t="s">
        <v>13227</v>
      </c>
      <c r="E808" s="1" t="s">
        <v>12740</v>
      </c>
      <c r="F808" s="1" t="s">
        <v>13265</v>
      </c>
      <c r="G808" s="1" t="s">
        <v>12643</v>
      </c>
    </row>
    <row r="809" spans="1:7" customFormat="1" hidden="1" x14ac:dyDescent="0.45">
      <c r="A809" s="5" t="s">
        <v>12722</v>
      </c>
      <c r="B809" s="5" t="s">
        <v>12686</v>
      </c>
      <c r="C809" s="5">
        <v>50</v>
      </c>
      <c r="D809" s="1" t="s">
        <v>13227</v>
      </c>
      <c r="E809" s="1" t="s">
        <v>9517</v>
      </c>
      <c r="F809" s="1" t="s">
        <v>9517</v>
      </c>
      <c r="G809" s="1" t="s">
        <v>12634</v>
      </c>
    </row>
    <row r="810" spans="1:7" customFormat="1" hidden="1" x14ac:dyDescent="0.45">
      <c r="A810" s="5" t="s">
        <v>12722</v>
      </c>
      <c r="B810" s="5" t="s">
        <v>12686</v>
      </c>
      <c r="C810" s="5">
        <v>51</v>
      </c>
      <c r="D810" s="1" t="s">
        <v>13227</v>
      </c>
      <c r="E810" s="1" t="s">
        <v>9517</v>
      </c>
      <c r="F810" s="1" t="s">
        <v>12663</v>
      </c>
      <c r="G810" s="1" t="s">
        <v>12643</v>
      </c>
    </row>
    <row r="811" spans="1:7" customFormat="1" hidden="1" x14ac:dyDescent="0.45">
      <c r="A811" s="5" t="s">
        <v>12722</v>
      </c>
      <c r="B811" s="5" t="s">
        <v>12686</v>
      </c>
      <c r="C811" s="5">
        <v>52</v>
      </c>
      <c r="D811" s="1" t="s">
        <v>13227</v>
      </c>
      <c r="E811" s="1" t="s">
        <v>9517</v>
      </c>
      <c r="F811" s="1" t="s">
        <v>9518</v>
      </c>
      <c r="G811" s="1" t="s">
        <v>12643</v>
      </c>
    </row>
    <row r="812" spans="1:7" customFormat="1" hidden="1" x14ac:dyDescent="0.45">
      <c r="A812" s="5" t="s">
        <v>12722</v>
      </c>
      <c r="B812" s="5" t="s">
        <v>12686</v>
      </c>
      <c r="C812" s="5">
        <v>55</v>
      </c>
      <c r="D812" s="1" t="s">
        <v>13227</v>
      </c>
      <c r="E812" s="1" t="s">
        <v>9517</v>
      </c>
      <c r="F812" s="1" t="s">
        <v>13266</v>
      </c>
      <c r="G812" s="1" t="s">
        <v>12643</v>
      </c>
    </row>
    <row r="813" spans="1:7" customFormat="1" hidden="1" x14ac:dyDescent="0.45">
      <c r="A813" s="5" t="s">
        <v>12722</v>
      </c>
      <c r="B813" s="5" t="s">
        <v>12689</v>
      </c>
      <c r="C813" s="5">
        <v>50</v>
      </c>
      <c r="D813" s="1" t="s">
        <v>13227</v>
      </c>
      <c r="E813" s="1" t="s">
        <v>13267</v>
      </c>
      <c r="F813" s="1" t="s">
        <v>13268</v>
      </c>
      <c r="G813" s="1" t="s">
        <v>12634</v>
      </c>
    </row>
    <row r="814" spans="1:7" customFormat="1" hidden="1" x14ac:dyDescent="0.45">
      <c r="A814" s="5" t="s">
        <v>12722</v>
      </c>
      <c r="B814" s="5" t="s">
        <v>12689</v>
      </c>
      <c r="C814" s="5">
        <v>51</v>
      </c>
      <c r="D814" s="1" t="s">
        <v>13227</v>
      </c>
      <c r="E814" s="1" t="s">
        <v>13267</v>
      </c>
      <c r="F814" s="1" t="s">
        <v>13269</v>
      </c>
      <c r="G814" s="1" t="s">
        <v>12643</v>
      </c>
    </row>
    <row r="815" spans="1:7" customFormat="1" hidden="1" x14ac:dyDescent="0.45">
      <c r="A815" s="5" t="s">
        <v>12722</v>
      </c>
      <c r="B815" s="5" t="s">
        <v>12692</v>
      </c>
      <c r="C815" s="5">
        <v>50</v>
      </c>
      <c r="D815" s="1" t="s">
        <v>13227</v>
      </c>
      <c r="E815" s="1" t="s">
        <v>13270</v>
      </c>
      <c r="F815" s="1" t="s">
        <v>13271</v>
      </c>
      <c r="G815" s="1" t="s">
        <v>12634</v>
      </c>
    </row>
    <row r="816" spans="1:7" customFormat="1" hidden="1" x14ac:dyDescent="0.45">
      <c r="A816" s="5" t="s">
        <v>12722</v>
      </c>
      <c r="B816" s="5" t="s">
        <v>12692</v>
      </c>
      <c r="C816" s="5">
        <v>51</v>
      </c>
      <c r="D816" s="1" t="s">
        <v>13227</v>
      </c>
      <c r="E816" s="1" t="s">
        <v>13270</v>
      </c>
      <c r="F816" s="1" t="s">
        <v>13272</v>
      </c>
      <c r="G816" s="1" t="s">
        <v>12643</v>
      </c>
    </row>
    <row r="817" spans="1:7" customFormat="1" hidden="1" x14ac:dyDescent="0.45">
      <c r="A817" s="5" t="s">
        <v>12722</v>
      </c>
      <c r="B817" s="5" t="s">
        <v>12692</v>
      </c>
      <c r="C817" s="5">
        <v>52</v>
      </c>
      <c r="D817" s="1" t="s">
        <v>13227</v>
      </c>
      <c r="E817" s="1" t="s">
        <v>13270</v>
      </c>
      <c r="F817" s="1" t="s">
        <v>13273</v>
      </c>
      <c r="G817" s="1" t="s">
        <v>12643</v>
      </c>
    </row>
    <row r="818" spans="1:7" customFormat="1" hidden="1" x14ac:dyDescent="0.45">
      <c r="A818" s="5" t="s">
        <v>12722</v>
      </c>
      <c r="B818" s="5" t="s">
        <v>12692</v>
      </c>
      <c r="C818" s="5">
        <v>53</v>
      </c>
      <c r="D818" s="1" t="s">
        <v>13227</v>
      </c>
      <c r="E818" s="1" t="s">
        <v>13270</v>
      </c>
      <c r="F818" s="1" t="s">
        <v>13274</v>
      </c>
      <c r="G818" s="1" t="s">
        <v>12643</v>
      </c>
    </row>
    <row r="819" spans="1:7" customFormat="1" hidden="1" x14ac:dyDescent="0.45">
      <c r="A819" s="5" t="s">
        <v>12722</v>
      </c>
      <c r="B819" s="5" t="s">
        <v>12692</v>
      </c>
      <c r="C819" s="5">
        <v>54</v>
      </c>
      <c r="D819" s="1" t="s">
        <v>13227</v>
      </c>
      <c r="E819" s="1" t="s">
        <v>13270</v>
      </c>
      <c r="F819" s="1" t="s">
        <v>13275</v>
      </c>
      <c r="G819" s="1" t="s">
        <v>12643</v>
      </c>
    </row>
    <row r="820" spans="1:7" customFormat="1" hidden="1" x14ac:dyDescent="0.45">
      <c r="A820" s="5" t="s">
        <v>12722</v>
      </c>
      <c r="B820" s="5" t="s">
        <v>12698</v>
      </c>
      <c r="C820" s="5">
        <v>50</v>
      </c>
      <c r="D820" s="1" t="s">
        <v>13227</v>
      </c>
      <c r="E820" s="1" t="s">
        <v>13276</v>
      </c>
      <c r="F820" s="1" t="s">
        <v>9394</v>
      </c>
      <c r="G820" s="1" t="s">
        <v>12634</v>
      </c>
    </row>
    <row r="821" spans="1:7" customFormat="1" hidden="1" x14ac:dyDescent="0.45">
      <c r="A821" s="5" t="s">
        <v>12722</v>
      </c>
      <c r="B821" s="5" t="s">
        <v>12698</v>
      </c>
      <c r="C821" s="5">
        <v>51</v>
      </c>
      <c r="D821" s="1" t="s">
        <v>13227</v>
      </c>
      <c r="E821" s="1" t="s">
        <v>13276</v>
      </c>
      <c r="F821" s="1" t="s">
        <v>13277</v>
      </c>
      <c r="G821" s="1" t="s">
        <v>12643</v>
      </c>
    </row>
    <row r="822" spans="1:7" customFormat="1" hidden="1" x14ac:dyDescent="0.45">
      <c r="A822" s="5" t="s">
        <v>12722</v>
      </c>
      <c r="B822" s="5" t="s">
        <v>12698</v>
      </c>
      <c r="C822" s="5">
        <v>52</v>
      </c>
      <c r="D822" s="1" t="s">
        <v>13227</v>
      </c>
      <c r="E822" s="1" t="s">
        <v>13276</v>
      </c>
      <c r="F822" s="1" t="s">
        <v>13278</v>
      </c>
      <c r="G822" s="1" t="s">
        <v>12643</v>
      </c>
    </row>
    <row r="823" spans="1:7" customFormat="1" hidden="1" x14ac:dyDescent="0.45">
      <c r="A823" s="5" t="s">
        <v>12722</v>
      </c>
      <c r="B823" s="5" t="s">
        <v>12698</v>
      </c>
      <c r="C823" s="5">
        <v>53</v>
      </c>
      <c r="D823" s="1" t="s">
        <v>13227</v>
      </c>
      <c r="E823" s="1" t="s">
        <v>13276</v>
      </c>
      <c r="F823" s="1" t="s">
        <v>13279</v>
      </c>
      <c r="G823" s="1" t="s">
        <v>12643</v>
      </c>
    </row>
    <row r="824" spans="1:7" customFormat="1" hidden="1" x14ac:dyDescent="0.45">
      <c r="A824" s="5" t="s">
        <v>12722</v>
      </c>
      <c r="B824" s="5" t="s">
        <v>12698</v>
      </c>
      <c r="C824" s="5" t="s">
        <v>13280</v>
      </c>
      <c r="D824" s="1" t="s">
        <v>13227</v>
      </c>
      <c r="E824" s="1" t="s">
        <v>13276</v>
      </c>
      <c r="F824" s="1" t="s">
        <v>13281</v>
      </c>
      <c r="G824" s="1" t="s">
        <v>12643</v>
      </c>
    </row>
    <row r="825" spans="1:7" customFormat="1" hidden="1" x14ac:dyDescent="0.45">
      <c r="A825" s="5" t="s">
        <v>12722</v>
      </c>
      <c r="B825" s="5" t="s">
        <v>12706</v>
      </c>
      <c r="C825" s="5">
        <v>50</v>
      </c>
      <c r="D825" s="1" t="s">
        <v>13227</v>
      </c>
      <c r="E825" s="1" t="s">
        <v>13282</v>
      </c>
      <c r="F825" s="1" t="s">
        <v>13283</v>
      </c>
      <c r="G825" s="1" t="s">
        <v>12634</v>
      </c>
    </row>
    <row r="826" spans="1:7" customFormat="1" hidden="1" x14ac:dyDescent="0.45">
      <c r="A826" s="5" t="s">
        <v>12722</v>
      </c>
      <c r="B826" s="5" t="s">
        <v>12706</v>
      </c>
      <c r="C826" s="5">
        <v>51</v>
      </c>
      <c r="D826" s="1" t="s">
        <v>13227</v>
      </c>
      <c r="E826" s="1" t="s">
        <v>13282</v>
      </c>
      <c r="F826" s="1" t="s">
        <v>13284</v>
      </c>
      <c r="G826" s="1" t="s">
        <v>12643</v>
      </c>
    </row>
    <row r="827" spans="1:7" customFormat="1" hidden="1" x14ac:dyDescent="0.45">
      <c r="A827" s="5" t="s">
        <v>12722</v>
      </c>
      <c r="B827" s="5" t="s">
        <v>12706</v>
      </c>
      <c r="C827" s="5">
        <v>52</v>
      </c>
      <c r="D827" s="1" t="s">
        <v>13227</v>
      </c>
      <c r="E827" s="1" t="s">
        <v>13282</v>
      </c>
      <c r="F827" s="1" t="s">
        <v>13285</v>
      </c>
      <c r="G827" s="1" t="s">
        <v>12643</v>
      </c>
    </row>
    <row r="828" spans="1:7" customFormat="1" hidden="1" x14ac:dyDescent="0.45">
      <c r="A828" s="5" t="s">
        <v>12722</v>
      </c>
      <c r="B828" s="5" t="s">
        <v>12710</v>
      </c>
      <c r="C828" s="5">
        <v>50</v>
      </c>
      <c r="D828" s="1" t="s">
        <v>13227</v>
      </c>
      <c r="E828" s="1" t="s">
        <v>13286</v>
      </c>
      <c r="F828" s="1" t="s">
        <v>13286</v>
      </c>
      <c r="G828" s="1" t="s">
        <v>12634</v>
      </c>
    </row>
    <row r="829" spans="1:7" customFormat="1" hidden="1" x14ac:dyDescent="0.45">
      <c r="A829" s="5" t="s">
        <v>12722</v>
      </c>
      <c r="B829" s="5" t="s">
        <v>12716</v>
      </c>
      <c r="C829" s="5">
        <v>50</v>
      </c>
      <c r="D829" s="1" t="s">
        <v>13227</v>
      </c>
      <c r="E829" s="1" t="s">
        <v>13287</v>
      </c>
      <c r="F829" s="1" t="s">
        <v>12740</v>
      </c>
      <c r="G829" s="1" t="s">
        <v>12634</v>
      </c>
    </row>
    <row r="830" spans="1:7" customFormat="1" hidden="1" x14ac:dyDescent="0.45">
      <c r="A830" s="5" t="s">
        <v>12722</v>
      </c>
      <c r="B830" s="5" t="s">
        <v>12716</v>
      </c>
      <c r="C830" s="5">
        <v>51</v>
      </c>
      <c r="D830" s="1" t="s">
        <v>13227</v>
      </c>
      <c r="E830" s="1" t="s">
        <v>13287</v>
      </c>
      <c r="F830" s="1" t="s">
        <v>13288</v>
      </c>
      <c r="G830" s="1" t="s">
        <v>12643</v>
      </c>
    </row>
    <row r="831" spans="1:7" customFormat="1" hidden="1" x14ac:dyDescent="0.45">
      <c r="A831" s="5" t="s">
        <v>12724</v>
      </c>
      <c r="B831" s="5" t="s">
        <v>12633</v>
      </c>
      <c r="C831" s="5">
        <v>50</v>
      </c>
      <c r="D831" s="1" t="s">
        <v>13289</v>
      </c>
      <c r="E831" s="1" t="s">
        <v>9473</v>
      </c>
      <c r="F831" s="1" t="s">
        <v>9473</v>
      </c>
      <c r="G831" s="1" t="s">
        <v>12634</v>
      </c>
    </row>
    <row r="832" spans="1:7" customFormat="1" hidden="1" x14ac:dyDescent="0.45">
      <c r="A832" s="5" t="s">
        <v>12724</v>
      </c>
      <c r="B832" s="5" t="s">
        <v>12633</v>
      </c>
      <c r="C832" s="5">
        <v>51</v>
      </c>
      <c r="D832" s="1" t="s">
        <v>13289</v>
      </c>
      <c r="E832" s="1" t="s">
        <v>9473</v>
      </c>
      <c r="F832" s="1" t="s">
        <v>13290</v>
      </c>
      <c r="G832" s="1" t="s">
        <v>12643</v>
      </c>
    </row>
    <row r="833" spans="1:7" customFormat="1" hidden="1" x14ac:dyDescent="0.45">
      <c r="A833" s="5" t="s">
        <v>12724</v>
      </c>
      <c r="B833" s="5" t="s">
        <v>12633</v>
      </c>
      <c r="C833" s="5">
        <v>53</v>
      </c>
      <c r="D833" s="1" t="s">
        <v>13289</v>
      </c>
      <c r="E833" s="1" t="s">
        <v>9473</v>
      </c>
      <c r="F833" s="1" t="s">
        <v>13291</v>
      </c>
      <c r="G833" s="1" t="s">
        <v>12643</v>
      </c>
    </row>
    <row r="834" spans="1:7" customFormat="1" hidden="1" x14ac:dyDescent="0.45">
      <c r="A834" s="5" t="s">
        <v>12724</v>
      </c>
      <c r="B834" s="5" t="s">
        <v>12633</v>
      </c>
      <c r="C834" s="5">
        <v>54</v>
      </c>
      <c r="D834" s="1" t="s">
        <v>13289</v>
      </c>
      <c r="E834" s="1" t="s">
        <v>9473</v>
      </c>
      <c r="F834" s="1" t="s">
        <v>13292</v>
      </c>
      <c r="G834" s="1" t="s">
        <v>12643</v>
      </c>
    </row>
    <row r="835" spans="1:7" customFormat="1" hidden="1" x14ac:dyDescent="0.45">
      <c r="A835" s="5" t="s">
        <v>12724</v>
      </c>
      <c r="B835" s="5" t="s">
        <v>12633</v>
      </c>
      <c r="C835" s="5">
        <v>55</v>
      </c>
      <c r="D835" s="1" t="s">
        <v>13289</v>
      </c>
      <c r="E835" s="1" t="s">
        <v>9473</v>
      </c>
      <c r="F835" s="1" t="s">
        <v>13293</v>
      </c>
      <c r="G835" s="1" t="s">
        <v>12643</v>
      </c>
    </row>
    <row r="836" spans="1:7" customFormat="1" hidden="1" x14ac:dyDescent="0.45">
      <c r="A836" s="5" t="s">
        <v>12724</v>
      </c>
      <c r="B836" s="5" t="s">
        <v>12633</v>
      </c>
      <c r="C836" s="5">
        <v>56</v>
      </c>
      <c r="D836" s="1" t="s">
        <v>13289</v>
      </c>
      <c r="E836" s="1" t="s">
        <v>9473</v>
      </c>
      <c r="F836" s="1" t="s">
        <v>13294</v>
      </c>
      <c r="G836" s="1" t="s">
        <v>12643</v>
      </c>
    </row>
    <row r="837" spans="1:7" customFormat="1" hidden="1" x14ac:dyDescent="0.45">
      <c r="A837" s="5" t="s">
        <v>12724</v>
      </c>
      <c r="B837" s="5" t="s">
        <v>12633</v>
      </c>
      <c r="C837" s="5">
        <v>57</v>
      </c>
      <c r="D837" s="1" t="s">
        <v>13289</v>
      </c>
      <c r="E837" s="1" t="s">
        <v>9473</v>
      </c>
      <c r="F837" s="1" t="s">
        <v>13295</v>
      </c>
      <c r="G837" s="1" t="s">
        <v>12643</v>
      </c>
    </row>
    <row r="838" spans="1:7" customFormat="1" hidden="1" x14ac:dyDescent="0.45">
      <c r="A838" s="5" t="s">
        <v>12724</v>
      </c>
      <c r="B838" s="5" t="s">
        <v>12665</v>
      </c>
      <c r="C838" s="5">
        <v>50</v>
      </c>
      <c r="D838" s="1" t="s">
        <v>13289</v>
      </c>
      <c r="E838" s="1" t="s">
        <v>13296</v>
      </c>
      <c r="F838" s="1" t="s">
        <v>13296</v>
      </c>
      <c r="G838" s="1" t="s">
        <v>12634</v>
      </c>
    </row>
    <row r="839" spans="1:7" customFormat="1" hidden="1" x14ac:dyDescent="0.45">
      <c r="A839" s="5" t="s">
        <v>12724</v>
      </c>
      <c r="B839" s="5" t="s">
        <v>12665</v>
      </c>
      <c r="C839" s="5">
        <v>52</v>
      </c>
      <c r="D839" s="1" t="s">
        <v>13289</v>
      </c>
      <c r="E839" s="1" t="s">
        <v>13296</v>
      </c>
      <c r="F839" s="1" t="s">
        <v>13297</v>
      </c>
      <c r="G839" s="1" t="s">
        <v>12643</v>
      </c>
    </row>
    <row r="840" spans="1:7" customFormat="1" hidden="1" x14ac:dyDescent="0.45">
      <c r="A840" s="5" t="s">
        <v>12724</v>
      </c>
      <c r="B840" s="5" t="s">
        <v>12665</v>
      </c>
      <c r="C840" s="5">
        <v>54</v>
      </c>
      <c r="D840" s="1" t="s">
        <v>13289</v>
      </c>
      <c r="E840" s="1" t="s">
        <v>13296</v>
      </c>
      <c r="F840" s="1" t="s">
        <v>13298</v>
      </c>
      <c r="G840" s="1" t="s">
        <v>12643</v>
      </c>
    </row>
    <row r="841" spans="1:7" customFormat="1" hidden="1" x14ac:dyDescent="0.45">
      <c r="A841" s="5" t="s">
        <v>12724</v>
      </c>
      <c r="B841" s="5" t="s">
        <v>12673</v>
      </c>
      <c r="C841" s="5">
        <v>50</v>
      </c>
      <c r="D841" s="1" t="s">
        <v>13289</v>
      </c>
      <c r="E841" s="1" t="s">
        <v>13299</v>
      </c>
      <c r="F841" s="1" t="s">
        <v>13299</v>
      </c>
      <c r="G841" s="1" t="s">
        <v>12634</v>
      </c>
    </row>
    <row r="842" spans="1:7" customFormat="1" hidden="1" x14ac:dyDescent="0.45">
      <c r="A842" s="5" t="s">
        <v>12724</v>
      </c>
      <c r="B842" s="5" t="s">
        <v>12673</v>
      </c>
      <c r="C842" s="5">
        <v>51</v>
      </c>
      <c r="D842" s="1" t="s">
        <v>13289</v>
      </c>
      <c r="E842" s="1" t="s">
        <v>13299</v>
      </c>
      <c r="F842" s="1" t="s">
        <v>13300</v>
      </c>
      <c r="G842" s="1" t="s">
        <v>12643</v>
      </c>
    </row>
    <row r="843" spans="1:7" customFormat="1" hidden="1" x14ac:dyDescent="0.45">
      <c r="A843" s="5" t="s">
        <v>12724</v>
      </c>
      <c r="B843" s="5" t="s">
        <v>12673</v>
      </c>
      <c r="C843" s="5">
        <v>52</v>
      </c>
      <c r="D843" s="1" t="s">
        <v>13289</v>
      </c>
      <c r="E843" s="1" t="s">
        <v>13299</v>
      </c>
      <c r="F843" s="1" t="s">
        <v>13301</v>
      </c>
      <c r="G843" s="1" t="s">
        <v>12643</v>
      </c>
    </row>
    <row r="844" spans="1:7" customFormat="1" hidden="1" x14ac:dyDescent="0.45">
      <c r="A844" s="5" t="s">
        <v>12724</v>
      </c>
      <c r="B844" s="5" t="s">
        <v>12673</v>
      </c>
      <c r="C844" s="5">
        <v>53</v>
      </c>
      <c r="D844" s="1" t="s">
        <v>13289</v>
      </c>
      <c r="E844" s="1" t="s">
        <v>13299</v>
      </c>
      <c r="F844" s="1" t="s">
        <v>13302</v>
      </c>
      <c r="G844" s="1" t="s">
        <v>12643</v>
      </c>
    </row>
    <row r="845" spans="1:7" customFormat="1" hidden="1" x14ac:dyDescent="0.45">
      <c r="A845" s="5" t="s">
        <v>12724</v>
      </c>
      <c r="B845" s="5" t="s">
        <v>12673</v>
      </c>
      <c r="C845" s="5">
        <v>54</v>
      </c>
      <c r="D845" s="1" t="s">
        <v>13289</v>
      </c>
      <c r="E845" s="1" t="s">
        <v>13299</v>
      </c>
      <c r="F845" s="1" t="s">
        <v>9577</v>
      </c>
      <c r="G845" s="1" t="s">
        <v>12643</v>
      </c>
    </row>
    <row r="846" spans="1:7" customFormat="1" hidden="1" x14ac:dyDescent="0.45">
      <c r="A846" s="5" t="s">
        <v>12724</v>
      </c>
      <c r="B846" s="5" t="s">
        <v>12673</v>
      </c>
      <c r="C846" s="5">
        <v>55</v>
      </c>
      <c r="D846" s="1" t="s">
        <v>13289</v>
      </c>
      <c r="E846" s="1" t="s">
        <v>13299</v>
      </c>
      <c r="F846" s="1" t="s">
        <v>13303</v>
      </c>
      <c r="G846" s="1" t="s">
        <v>12643</v>
      </c>
    </row>
    <row r="847" spans="1:7" customFormat="1" hidden="1" x14ac:dyDescent="0.45">
      <c r="A847" s="5" t="s">
        <v>12724</v>
      </c>
      <c r="B847" s="5" t="s">
        <v>12689</v>
      </c>
      <c r="C847" s="5">
        <v>50</v>
      </c>
      <c r="D847" s="1" t="s">
        <v>13289</v>
      </c>
      <c r="E847" s="1" t="s">
        <v>13304</v>
      </c>
      <c r="F847" s="1" t="s">
        <v>13305</v>
      </c>
      <c r="G847" s="1" t="s">
        <v>12634</v>
      </c>
    </row>
    <row r="848" spans="1:7" customFormat="1" hidden="1" x14ac:dyDescent="0.45">
      <c r="A848" s="5" t="s">
        <v>12724</v>
      </c>
      <c r="B848" s="5" t="s">
        <v>12689</v>
      </c>
      <c r="C848" s="5">
        <v>51</v>
      </c>
      <c r="D848" s="1" t="s">
        <v>13289</v>
      </c>
      <c r="E848" s="1" t="s">
        <v>13304</v>
      </c>
      <c r="F848" s="1" t="s">
        <v>13306</v>
      </c>
      <c r="G848" s="1" t="s">
        <v>12643</v>
      </c>
    </row>
    <row r="849" spans="1:7" customFormat="1" hidden="1" x14ac:dyDescent="0.45">
      <c r="A849" s="5" t="s">
        <v>12724</v>
      </c>
      <c r="B849" s="5" t="s">
        <v>12689</v>
      </c>
      <c r="C849" s="5">
        <v>52</v>
      </c>
      <c r="D849" s="1" t="s">
        <v>13289</v>
      </c>
      <c r="E849" s="1" t="s">
        <v>13304</v>
      </c>
      <c r="F849" s="1" t="s">
        <v>13307</v>
      </c>
      <c r="G849" s="1" t="s">
        <v>12643</v>
      </c>
    </row>
    <row r="850" spans="1:7" customFormat="1" hidden="1" x14ac:dyDescent="0.45">
      <c r="A850" s="5" t="s">
        <v>12724</v>
      </c>
      <c r="B850" s="5" t="s">
        <v>12689</v>
      </c>
      <c r="C850" s="5">
        <v>53</v>
      </c>
      <c r="D850" s="1" t="s">
        <v>13289</v>
      </c>
      <c r="E850" s="1" t="s">
        <v>13304</v>
      </c>
      <c r="F850" s="1" t="s">
        <v>13308</v>
      </c>
      <c r="G850" s="1" t="s">
        <v>12643</v>
      </c>
    </row>
    <row r="851" spans="1:7" customFormat="1" hidden="1" x14ac:dyDescent="0.45">
      <c r="A851" s="5" t="s">
        <v>12724</v>
      </c>
      <c r="B851" s="5" t="s">
        <v>12689</v>
      </c>
      <c r="C851" s="5">
        <v>54</v>
      </c>
      <c r="D851" s="1" t="s">
        <v>13289</v>
      </c>
      <c r="E851" s="1" t="s">
        <v>13304</v>
      </c>
      <c r="F851" s="1" t="s">
        <v>13309</v>
      </c>
      <c r="G851" s="1" t="s">
        <v>12643</v>
      </c>
    </row>
    <row r="852" spans="1:7" customFormat="1" hidden="1" x14ac:dyDescent="0.45">
      <c r="A852" s="5" t="s">
        <v>12724</v>
      </c>
      <c r="B852" s="5" t="s">
        <v>12689</v>
      </c>
      <c r="C852" s="5">
        <v>56</v>
      </c>
      <c r="D852" s="1" t="s">
        <v>13289</v>
      </c>
      <c r="E852" s="1" t="s">
        <v>13304</v>
      </c>
      <c r="F852" s="1" t="s">
        <v>13310</v>
      </c>
      <c r="G852" s="1" t="s">
        <v>12643</v>
      </c>
    </row>
    <row r="853" spans="1:7" customFormat="1" hidden="1" x14ac:dyDescent="0.45">
      <c r="A853" s="5" t="s">
        <v>12724</v>
      </c>
      <c r="B853" s="5" t="s">
        <v>12698</v>
      </c>
      <c r="C853" s="5">
        <v>50</v>
      </c>
      <c r="D853" s="1" t="s">
        <v>13289</v>
      </c>
      <c r="E853" s="1" t="s">
        <v>13311</v>
      </c>
      <c r="F853" s="1" t="s">
        <v>13312</v>
      </c>
      <c r="G853" s="1" t="s">
        <v>12634</v>
      </c>
    </row>
    <row r="854" spans="1:7" customFormat="1" hidden="1" x14ac:dyDescent="0.45">
      <c r="A854" s="5" t="s">
        <v>12990</v>
      </c>
      <c r="B854" s="5" t="s">
        <v>12633</v>
      </c>
      <c r="C854" s="5">
        <v>50</v>
      </c>
      <c r="D854" s="1" t="s">
        <v>13313</v>
      </c>
      <c r="E854" s="1" t="s">
        <v>9323</v>
      </c>
      <c r="F854" s="1" t="s">
        <v>9324</v>
      </c>
      <c r="G854" s="1" t="s">
        <v>12634</v>
      </c>
    </row>
    <row r="855" spans="1:7" customFormat="1" hidden="1" x14ac:dyDescent="0.45">
      <c r="A855" s="5" t="s">
        <v>12990</v>
      </c>
      <c r="B855" s="5" t="s">
        <v>12633</v>
      </c>
      <c r="C855" s="5">
        <v>52</v>
      </c>
      <c r="D855" s="1" t="s">
        <v>13313</v>
      </c>
      <c r="E855" s="1" t="s">
        <v>9323</v>
      </c>
      <c r="F855" s="1" t="s">
        <v>13314</v>
      </c>
      <c r="G855" s="1" t="s">
        <v>12643</v>
      </c>
    </row>
    <row r="856" spans="1:7" customFormat="1" hidden="1" x14ac:dyDescent="0.45">
      <c r="A856" s="5" t="s">
        <v>12990</v>
      </c>
      <c r="B856" s="5" t="s">
        <v>12633</v>
      </c>
      <c r="C856" s="5">
        <v>54</v>
      </c>
      <c r="D856" s="1" t="s">
        <v>13313</v>
      </c>
      <c r="E856" s="1" t="s">
        <v>9323</v>
      </c>
      <c r="F856" s="1" t="s">
        <v>13315</v>
      </c>
      <c r="G856" s="1" t="s">
        <v>12643</v>
      </c>
    </row>
    <row r="857" spans="1:7" customFormat="1" hidden="1" x14ac:dyDescent="0.45">
      <c r="A857" s="5" t="s">
        <v>12990</v>
      </c>
      <c r="B857" s="5" t="s">
        <v>12633</v>
      </c>
      <c r="C857" s="5">
        <v>55</v>
      </c>
      <c r="D857" s="1" t="s">
        <v>13313</v>
      </c>
      <c r="E857" s="1" t="s">
        <v>9323</v>
      </c>
      <c r="F857" s="1" t="s">
        <v>13316</v>
      </c>
      <c r="G857" s="1" t="s">
        <v>12643</v>
      </c>
    </row>
    <row r="858" spans="1:7" customFormat="1" hidden="1" x14ac:dyDescent="0.45">
      <c r="A858" s="5" t="s">
        <v>12990</v>
      </c>
      <c r="B858" s="5" t="s">
        <v>12633</v>
      </c>
      <c r="C858" s="5">
        <v>56</v>
      </c>
      <c r="D858" s="1" t="s">
        <v>13313</v>
      </c>
      <c r="E858" s="1" t="s">
        <v>9323</v>
      </c>
      <c r="F858" s="1" t="s">
        <v>13317</v>
      </c>
      <c r="G858" s="1" t="s">
        <v>12643</v>
      </c>
    </row>
    <row r="859" spans="1:7" customFormat="1" hidden="1" x14ac:dyDescent="0.45">
      <c r="A859" s="5" t="s">
        <v>12990</v>
      </c>
      <c r="B859" s="5" t="s">
        <v>12633</v>
      </c>
      <c r="C859" s="5">
        <v>57</v>
      </c>
      <c r="D859" s="1" t="s">
        <v>13313</v>
      </c>
      <c r="E859" s="1" t="s">
        <v>9323</v>
      </c>
      <c r="F859" s="1" t="s">
        <v>13318</v>
      </c>
      <c r="G859" s="1" t="s">
        <v>12643</v>
      </c>
    </row>
    <row r="860" spans="1:7" customFormat="1" hidden="1" x14ac:dyDescent="0.45">
      <c r="A860" s="5" t="s">
        <v>12990</v>
      </c>
      <c r="B860" s="5" t="s">
        <v>12633</v>
      </c>
      <c r="C860" s="5">
        <v>58</v>
      </c>
      <c r="D860" s="1" t="s">
        <v>13313</v>
      </c>
      <c r="E860" s="1" t="s">
        <v>9323</v>
      </c>
      <c r="F860" s="1" t="s">
        <v>13319</v>
      </c>
      <c r="G860" s="1" t="s">
        <v>12643</v>
      </c>
    </row>
    <row r="861" spans="1:7" customFormat="1" hidden="1" x14ac:dyDescent="0.45">
      <c r="A861" s="5" t="s">
        <v>12990</v>
      </c>
      <c r="B861" s="5" t="s">
        <v>12633</v>
      </c>
      <c r="C861" s="5">
        <v>59</v>
      </c>
      <c r="D861" s="1" t="s">
        <v>13313</v>
      </c>
      <c r="E861" s="1" t="s">
        <v>9323</v>
      </c>
      <c r="F861" s="1" t="s">
        <v>13320</v>
      </c>
      <c r="G861" s="1" t="s">
        <v>12643</v>
      </c>
    </row>
    <row r="862" spans="1:7" customFormat="1" hidden="1" x14ac:dyDescent="0.45">
      <c r="A862" s="5" t="s">
        <v>12990</v>
      </c>
      <c r="B862" s="5" t="s">
        <v>12633</v>
      </c>
      <c r="C862" s="5">
        <v>61</v>
      </c>
      <c r="D862" s="1" t="s">
        <v>13313</v>
      </c>
      <c r="E862" s="1" t="s">
        <v>9323</v>
      </c>
      <c r="F862" s="1" t="s">
        <v>13321</v>
      </c>
      <c r="G862" s="1" t="s">
        <v>12643</v>
      </c>
    </row>
    <row r="863" spans="1:7" customFormat="1" hidden="1" x14ac:dyDescent="0.45">
      <c r="A863" s="5" t="s">
        <v>12990</v>
      </c>
      <c r="B863" s="5" t="s">
        <v>12633</v>
      </c>
      <c r="C863" s="5">
        <v>62</v>
      </c>
      <c r="D863" s="1" t="s">
        <v>13313</v>
      </c>
      <c r="E863" s="1" t="s">
        <v>9323</v>
      </c>
      <c r="F863" s="1" t="s">
        <v>13322</v>
      </c>
      <c r="G863" s="1" t="s">
        <v>12643</v>
      </c>
    </row>
    <row r="864" spans="1:7" customFormat="1" hidden="1" x14ac:dyDescent="0.45">
      <c r="A864" s="5" t="s">
        <v>12990</v>
      </c>
      <c r="B864" s="5" t="s">
        <v>12633</v>
      </c>
      <c r="C864" s="5">
        <v>63</v>
      </c>
      <c r="D864" s="1" t="s">
        <v>13313</v>
      </c>
      <c r="E864" s="1" t="s">
        <v>9323</v>
      </c>
      <c r="F864" s="1" t="s">
        <v>9508</v>
      </c>
      <c r="G864" s="1" t="s">
        <v>12643</v>
      </c>
    </row>
    <row r="865" spans="1:7" customFormat="1" hidden="1" x14ac:dyDescent="0.45">
      <c r="A865" s="5" t="s">
        <v>12990</v>
      </c>
      <c r="B865" s="5" t="s">
        <v>12633</v>
      </c>
      <c r="C865" s="5">
        <v>64</v>
      </c>
      <c r="D865" s="1" t="s">
        <v>13313</v>
      </c>
      <c r="E865" s="1" t="s">
        <v>9323</v>
      </c>
      <c r="F865" s="1" t="s">
        <v>13323</v>
      </c>
      <c r="G865" s="1" t="s">
        <v>12643</v>
      </c>
    </row>
    <row r="866" spans="1:7" customFormat="1" hidden="1" x14ac:dyDescent="0.45">
      <c r="A866" s="5" t="s">
        <v>12990</v>
      </c>
      <c r="B866" s="5" t="s">
        <v>12633</v>
      </c>
      <c r="C866" s="5">
        <v>65</v>
      </c>
      <c r="D866" s="1" t="s">
        <v>13313</v>
      </c>
      <c r="E866" s="1" t="s">
        <v>9323</v>
      </c>
      <c r="F866" s="1" t="s">
        <v>13324</v>
      </c>
      <c r="G866" s="1" t="s">
        <v>12643</v>
      </c>
    </row>
    <row r="867" spans="1:7" customFormat="1" hidden="1" x14ac:dyDescent="0.45">
      <c r="A867" s="5" t="s">
        <v>12990</v>
      </c>
      <c r="B867" s="5" t="s">
        <v>12633</v>
      </c>
      <c r="C867" s="5">
        <v>66</v>
      </c>
      <c r="D867" s="1" t="s">
        <v>13313</v>
      </c>
      <c r="E867" s="1" t="s">
        <v>9323</v>
      </c>
      <c r="F867" s="1" t="s">
        <v>12977</v>
      </c>
      <c r="G867" s="1" t="s">
        <v>12643</v>
      </c>
    </row>
    <row r="868" spans="1:7" customFormat="1" hidden="1" x14ac:dyDescent="0.45">
      <c r="A868" s="5" t="s">
        <v>12990</v>
      </c>
      <c r="B868" s="5" t="s">
        <v>12661</v>
      </c>
      <c r="C868" s="5">
        <v>50</v>
      </c>
      <c r="D868" s="1" t="s">
        <v>13313</v>
      </c>
      <c r="E868" s="1" t="s">
        <v>13325</v>
      </c>
      <c r="F868" s="1" t="s">
        <v>13325</v>
      </c>
      <c r="G868" s="1" t="s">
        <v>12634</v>
      </c>
    </row>
    <row r="869" spans="1:7" customFormat="1" hidden="1" x14ac:dyDescent="0.45">
      <c r="A869" s="5" t="s">
        <v>12990</v>
      </c>
      <c r="B869" s="5" t="s">
        <v>12661</v>
      </c>
      <c r="C869" s="5">
        <v>51</v>
      </c>
      <c r="D869" s="1" t="s">
        <v>13313</v>
      </c>
      <c r="E869" s="1" t="s">
        <v>13325</v>
      </c>
      <c r="F869" s="1" t="s">
        <v>13326</v>
      </c>
      <c r="G869" s="1" t="s">
        <v>12643</v>
      </c>
    </row>
    <row r="870" spans="1:7" customFormat="1" hidden="1" x14ac:dyDescent="0.45">
      <c r="A870" s="5" t="s">
        <v>12990</v>
      </c>
      <c r="B870" s="5" t="s">
        <v>12661</v>
      </c>
      <c r="C870" s="5">
        <v>52</v>
      </c>
      <c r="D870" s="1" t="s">
        <v>13313</v>
      </c>
      <c r="E870" s="1" t="s">
        <v>13325</v>
      </c>
      <c r="F870" s="1" t="s">
        <v>13327</v>
      </c>
      <c r="G870" s="1" t="s">
        <v>12643</v>
      </c>
    </row>
    <row r="871" spans="1:7" customFormat="1" hidden="1" x14ac:dyDescent="0.45">
      <c r="A871" s="5" t="s">
        <v>12990</v>
      </c>
      <c r="B871" s="5" t="s">
        <v>12665</v>
      </c>
      <c r="C871" s="5">
        <v>50</v>
      </c>
      <c r="D871" s="1" t="s">
        <v>13313</v>
      </c>
      <c r="E871" s="1" t="s">
        <v>13328</v>
      </c>
      <c r="F871" s="1" t="s">
        <v>13329</v>
      </c>
      <c r="G871" s="1" t="s">
        <v>12634</v>
      </c>
    </row>
    <row r="872" spans="1:7" customFormat="1" hidden="1" x14ac:dyDescent="0.45">
      <c r="A872" s="5" t="s">
        <v>12990</v>
      </c>
      <c r="B872" s="5" t="s">
        <v>12665</v>
      </c>
      <c r="C872" s="5">
        <v>51</v>
      </c>
      <c r="D872" s="1" t="s">
        <v>13313</v>
      </c>
      <c r="E872" s="1" t="s">
        <v>13328</v>
      </c>
      <c r="F872" s="1" t="s">
        <v>12850</v>
      </c>
      <c r="G872" s="1" t="s">
        <v>12643</v>
      </c>
    </row>
    <row r="873" spans="1:7" customFormat="1" hidden="1" x14ac:dyDescent="0.45">
      <c r="A873" s="5" t="s">
        <v>12990</v>
      </c>
      <c r="B873" s="5" t="s">
        <v>12673</v>
      </c>
      <c r="C873" s="5">
        <v>50</v>
      </c>
      <c r="D873" s="1" t="s">
        <v>13313</v>
      </c>
      <c r="E873" s="1" t="s">
        <v>13330</v>
      </c>
      <c r="F873" s="1" t="s">
        <v>13331</v>
      </c>
      <c r="G873" s="1" t="s">
        <v>12634</v>
      </c>
    </row>
    <row r="874" spans="1:7" customFormat="1" hidden="1" x14ac:dyDescent="0.45">
      <c r="A874" s="5" t="s">
        <v>12990</v>
      </c>
      <c r="B874" s="5" t="s">
        <v>12673</v>
      </c>
      <c r="C874" s="5">
        <v>51</v>
      </c>
      <c r="D874" s="1" t="s">
        <v>13313</v>
      </c>
      <c r="E874" s="1" t="s">
        <v>13330</v>
      </c>
      <c r="F874" s="1" t="s">
        <v>13332</v>
      </c>
      <c r="G874" s="1" t="s">
        <v>12643</v>
      </c>
    </row>
    <row r="875" spans="1:7" x14ac:dyDescent="0.45">
      <c r="A875" s="20" t="s">
        <v>13214</v>
      </c>
      <c r="B875" s="20" t="s">
        <v>12633</v>
      </c>
      <c r="C875" s="20">
        <v>50</v>
      </c>
      <c r="D875" s="15" t="s">
        <v>9302</v>
      </c>
      <c r="E875" s="15" t="s">
        <v>5096</v>
      </c>
      <c r="F875" s="15" t="s">
        <v>5096</v>
      </c>
      <c r="G875" s="15" t="s">
        <v>12634</v>
      </c>
    </row>
    <row r="876" spans="1:7" x14ac:dyDescent="0.45">
      <c r="A876" s="20">
        <v>17</v>
      </c>
      <c r="B876" s="20" t="s">
        <v>12633</v>
      </c>
      <c r="C876" s="20" t="s">
        <v>12633</v>
      </c>
      <c r="D876" s="15" t="s">
        <v>9302</v>
      </c>
      <c r="E876" s="15" t="s">
        <v>5096</v>
      </c>
      <c r="F876" s="15" t="s">
        <v>9421</v>
      </c>
      <c r="G876" s="15" t="s">
        <v>12634</v>
      </c>
    </row>
    <row r="877" spans="1:7" x14ac:dyDescent="0.45">
      <c r="A877" s="20">
        <v>17</v>
      </c>
      <c r="B877" s="20" t="s">
        <v>12633</v>
      </c>
      <c r="C877" s="20" t="s">
        <v>12661</v>
      </c>
      <c r="D877" s="15" t="s">
        <v>9302</v>
      </c>
      <c r="E877" s="15" t="s">
        <v>5096</v>
      </c>
      <c r="F877" s="15" t="s">
        <v>9311</v>
      </c>
      <c r="G877" s="15" t="s">
        <v>12634</v>
      </c>
    </row>
    <row r="878" spans="1:7" x14ac:dyDescent="0.45">
      <c r="A878" s="20">
        <v>17</v>
      </c>
      <c r="B878" s="20" t="s">
        <v>12633</v>
      </c>
      <c r="C878" s="20" t="s">
        <v>12665</v>
      </c>
      <c r="D878" s="15" t="s">
        <v>9302</v>
      </c>
      <c r="E878" s="15" t="s">
        <v>5096</v>
      </c>
      <c r="F878" s="15" t="s">
        <v>9435</v>
      </c>
      <c r="G878" s="15" t="s">
        <v>12634</v>
      </c>
    </row>
    <row r="879" spans="1:7" x14ac:dyDescent="0.45">
      <c r="A879" s="20">
        <v>17</v>
      </c>
      <c r="B879" s="20" t="s">
        <v>12633</v>
      </c>
      <c r="C879" s="20" t="s">
        <v>12673</v>
      </c>
      <c r="D879" s="15" t="s">
        <v>9302</v>
      </c>
      <c r="E879" s="15" t="s">
        <v>5096</v>
      </c>
      <c r="F879" s="15" t="s">
        <v>9495</v>
      </c>
      <c r="G879" s="15" t="s">
        <v>12634</v>
      </c>
    </row>
    <row r="880" spans="1:7" x14ac:dyDescent="0.45">
      <c r="A880" s="20">
        <v>17</v>
      </c>
      <c r="B880" s="20" t="s">
        <v>12633</v>
      </c>
      <c r="C880" s="20" t="s">
        <v>12677</v>
      </c>
      <c r="D880" s="15" t="s">
        <v>9302</v>
      </c>
      <c r="E880" s="15" t="s">
        <v>5096</v>
      </c>
      <c r="F880" s="15" t="s">
        <v>9371</v>
      </c>
      <c r="G880" s="15" t="s">
        <v>12634</v>
      </c>
    </row>
    <row r="881" spans="1:7" x14ac:dyDescent="0.45">
      <c r="A881" s="20">
        <v>17</v>
      </c>
      <c r="B881" s="20" t="s">
        <v>12633</v>
      </c>
      <c r="C881" s="20" t="s">
        <v>12686</v>
      </c>
      <c r="D881" s="15" t="s">
        <v>9302</v>
      </c>
      <c r="E881" s="15" t="s">
        <v>5096</v>
      </c>
      <c r="F881" s="15" t="s">
        <v>9312</v>
      </c>
      <c r="G881" s="15" t="s">
        <v>12634</v>
      </c>
    </row>
    <row r="882" spans="1:7" x14ac:dyDescent="0.45">
      <c r="A882" s="20">
        <v>17</v>
      </c>
      <c r="B882" s="20" t="s">
        <v>12633</v>
      </c>
      <c r="C882" s="20" t="s">
        <v>12689</v>
      </c>
      <c r="D882" s="15" t="s">
        <v>9302</v>
      </c>
      <c r="E882" s="15" t="s">
        <v>5096</v>
      </c>
      <c r="F882" s="15" t="s">
        <v>9525</v>
      </c>
      <c r="G882" s="15" t="s">
        <v>12634</v>
      </c>
    </row>
    <row r="883" spans="1:7" x14ac:dyDescent="0.45">
      <c r="A883" s="20">
        <v>17</v>
      </c>
      <c r="B883" s="20" t="s">
        <v>12633</v>
      </c>
      <c r="C883" s="20" t="s">
        <v>12692</v>
      </c>
      <c r="D883" s="15" t="s">
        <v>9302</v>
      </c>
      <c r="E883" s="15" t="s">
        <v>5096</v>
      </c>
      <c r="F883" s="15" t="s">
        <v>9359</v>
      </c>
      <c r="G883" s="15" t="s">
        <v>12634</v>
      </c>
    </row>
    <row r="884" spans="1:7" x14ac:dyDescent="0.45">
      <c r="A884" s="20">
        <v>17</v>
      </c>
      <c r="B884" s="20" t="s">
        <v>12633</v>
      </c>
      <c r="C884" s="20" t="s">
        <v>12698</v>
      </c>
      <c r="D884" s="15" t="s">
        <v>9302</v>
      </c>
      <c r="E884" s="15" t="s">
        <v>5096</v>
      </c>
      <c r="F884" s="15" t="s">
        <v>9444</v>
      </c>
      <c r="G884" s="15" t="s">
        <v>12634</v>
      </c>
    </row>
    <row r="885" spans="1:7" x14ac:dyDescent="0.45">
      <c r="A885" s="20">
        <v>17</v>
      </c>
      <c r="B885" s="20" t="s">
        <v>12633</v>
      </c>
      <c r="C885" s="20" t="s">
        <v>12706</v>
      </c>
      <c r="D885" s="15" t="s">
        <v>9302</v>
      </c>
      <c r="E885" s="15" t="s">
        <v>5096</v>
      </c>
      <c r="F885" s="15" t="s">
        <v>9407</v>
      </c>
      <c r="G885" s="15" t="s">
        <v>12634</v>
      </c>
    </row>
    <row r="886" spans="1:7" x14ac:dyDescent="0.45">
      <c r="A886" s="20">
        <v>17</v>
      </c>
      <c r="B886" s="20" t="s">
        <v>12633</v>
      </c>
      <c r="C886" s="20" t="s">
        <v>12710</v>
      </c>
      <c r="D886" s="15" t="s">
        <v>9302</v>
      </c>
      <c r="E886" s="15" t="s">
        <v>5096</v>
      </c>
      <c r="F886" s="15" t="s">
        <v>9521</v>
      </c>
      <c r="G886" s="15" t="s">
        <v>12634</v>
      </c>
    </row>
    <row r="887" spans="1:7" x14ac:dyDescent="0.45">
      <c r="A887" s="20">
        <v>17</v>
      </c>
      <c r="B887" s="20" t="s">
        <v>12633</v>
      </c>
      <c r="C887" s="20" t="s">
        <v>12716</v>
      </c>
      <c r="D887" s="15" t="s">
        <v>9302</v>
      </c>
      <c r="E887" s="15" t="s">
        <v>5096</v>
      </c>
      <c r="F887" s="15" t="s">
        <v>9367</v>
      </c>
      <c r="G887" s="15" t="s">
        <v>12634</v>
      </c>
    </row>
    <row r="888" spans="1:7" x14ac:dyDescent="0.45">
      <c r="A888" s="20">
        <v>17</v>
      </c>
      <c r="B888" s="20" t="s">
        <v>12633</v>
      </c>
      <c r="C888" s="20" t="s">
        <v>12719</v>
      </c>
      <c r="D888" s="15" t="s">
        <v>9302</v>
      </c>
      <c r="E888" s="15" t="s">
        <v>5096</v>
      </c>
      <c r="F888" s="15" t="s">
        <v>9458</v>
      </c>
      <c r="G888" s="15" t="s">
        <v>12634</v>
      </c>
    </row>
    <row r="889" spans="1:7" x14ac:dyDescent="0.45">
      <c r="A889" s="20">
        <v>17</v>
      </c>
      <c r="B889" s="20" t="s">
        <v>12633</v>
      </c>
      <c r="C889" s="20" t="s">
        <v>12722</v>
      </c>
      <c r="D889" s="15" t="s">
        <v>9302</v>
      </c>
      <c r="E889" s="15" t="s">
        <v>5096</v>
      </c>
      <c r="F889" s="15" t="s">
        <v>13182</v>
      </c>
      <c r="G889" s="15" t="s">
        <v>12634</v>
      </c>
    </row>
    <row r="890" spans="1:7" x14ac:dyDescent="0.45">
      <c r="A890" s="20">
        <v>17</v>
      </c>
      <c r="B890" s="20" t="s">
        <v>12633</v>
      </c>
      <c r="C890" s="20" t="s">
        <v>12724</v>
      </c>
      <c r="D890" s="15" t="s">
        <v>9302</v>
      </c>
      <c r="E890" s="15" t="s">
        <v>5096</v>
      </c>
      <c r="F890" s="15" t="s">
        <v>9356</v>
      </c>
      <c r="G890" s="15" t="s">
        <v>12634</v>
      </c>
    </row>
    <row r="891" spans="1:7" x14ac:dyDescent="0.45">
      <c r="A891" s="20">
        <v>17</v>
      </c>
      <c r="B891" s="20" t="s">
        <v>12633</v>
      </c>
      <c r="C891" s="20" t="s">
        <v>12990</v>
      </c>
      <c r="D891" s="15" t="s">
        <v>9302</v>
      </c>
      <c r="E891" s="15" t="s">
        <v>5096</v>
      </c>
      <c r="F891" s="15" t="s">
        <v>9506</v>
      </c>
      <c r="G891" s="15" t="s">
        <v>12634</v>
      </c>
    </row>
    <row r="892" spans="1:7" x14ac:dyDescent="0.45">
      <c r="A892" s="20" t="s">
        <v>13214</v>
      </c>
      <c r="B892" s="20" t="s">
        <v>12633</v>
      </c>
      <c r="C892" s="20" t="s">
        <v>13214</v>
      </c>
      <c r="D892" s="15" t="s">
        <v>9302</v>
      </c>
      <c r="E892" s="15" t="s">
        <v>5096</v>
      </c>
      <c r="F892" s="15" t="s">
        <v>9426</v>
      </c>
      <c r="G892" s="15" t="s">
        <v>12634</v>
      </c>
    </row>
    <row r="893" spans="1:7" x14ac:dyDescent="0.45">
      <c r="A893" s="20">
        <v>17</v>
      </c>
      <c r="B893" s="20" t="s">
        <v>12633</v>
      </c>
      <c r="C893" s="20" t="s">
        <v>12993</v>
      </c>
      <c r="D893" s="15" t="s">
        <v>9302</v>
      </c>
      <c r="E893" s="15" t="s">
        <v>5096</v>
      </c>
      <c r="F893" s="15" t="s">
        <v>9526</v>
      </c>
      <c r="G893" s="15" t="s">
        <v>12634</v>
      </c>
    </row>
    <row r="894" spans="1:7" x14ac:dyDescent="0.45">
      <c r="A894" s="20">
        <v>17</v>
      </c>
      <c r="B894" s="20" t="s">
        <v>12633</v>
      </c>
      <c r="C894" s="20" t="s">
        <v>12996</v>
      </c>
      <c r="D894" s="15" t="s">
        <v>9302</v>
      </c>
      <c r="E894" s="15" t="s">
        <v>5096</v>
      </c>
      <c r="F894" s="15" t="s">
        <v>9453</v>
      </c>
      <c r="G894" s="15" t="s">
        <v>12634</v>
      </c>
    </row>
    <row r="895" spans="1:7" x14ac:dyDescent="0.45">
      <c r="A895" s="20">
        <v>17</v>
      </c>
      <c r="B895" s="20" t="s">
        <v>12633</v>
      </c>
      <c r="C895" s="20" t="s">
        <v>13002</v>
      </c>
      <c r="D895" s="15" t="s">
        <v>9302</v>
      </c>
      <c r="E895" s="15" t="s">
        <v>5096</v>
      </c>
      <c r="F895" s="15" t="s">
        <v>9383</v>
      </c>
      <c r="G895" s="15" t="s">
        <v>12634</v>
      </c>
    </row>
    <row r="896" spans="1:7" x14ac:dyDescent="0.45">
      <c r="A896" s="20">
        <v>17</v>
      </c>
      <c r="B896" s="20" t="s">
        <v>12633</v>
      </c>
      <c r="C896" s="20" t="s">
        <v>13007</v>
      </c>
      <c r="D896" s="15" t="s">
        <v>9302</v>
      </c>
      <c r="E896" s="15" t="s">
        <v>5096</v>
      </c>
      <c r="F896" s="15" t="s">
        <v>9418</v>
      </c>
      <c r="G896" s="15" t="s">
        <v>12634</v>
      </c>
    </row>
    <row r="897" spans="1:7" x14ac:dyDescent="0.45">
      <c r="A897" s="20">
        <v>17</v>
      </c>
      <c r="B897" s="20" t="s">
        <v>12633</v>
      </c>
      <c r="C897" s="20" t="s">
        <v>13010</v>
      </c>
      <c r="D897" s="15" t="s">
        <v>9302</v>
      </c>
      <c r="E897" s="15" t="s">
        <v>5096</v>
      </c>
      <c r="F897" s="15" t="s">
        <v>9368</v>
      </c>
      <c r="G897" s="15" t="s">
        <v>12634</v>
      </c>
    </row>
    <row r="898" spans="1:7" x14ac:dyDescent="0.45">
      <c r="A898" s="20">
        <v>17</v>
      </c>
      <c r="B898" s="20" t="s">
        <v>12633</v>
      </c>
      <c r="C898" s="20" t="s">
        <v>13013</v>
      </c>
      <c r="D898" s="15" t="s">
        <v>9302</v>
      </c>
      <c r="E898" s="15" t="s">
        <v>5096</v>
      </c>
      <c r="F898" s="15" t="s">
        <v>9457</v>
      </c>
      <c r="G898" s="15" t="s">
        <v>12634</v>
      </c>
    </row>
    <row r="899" spans="1:7" x14ac:dyDescent="0.45">
      <c r="A899" s="20">
        <v>17</v>
      </c>
      <c r="B899" s="20" t="s">
        <v>12633</v>
      </c>
      <c r="C899" s="20" t="s">
        <v>13016</v>
      </c>
      <c r="D899" s="15" t="s">
        <v>9302</v>
      </c>
      <c r="E899" s="15" t="s">
        <v>5096</v>
      </c>
      <c r="F899" s="15" t="s">
        <v>9409</v>
      </c>
      <c r="G899" s="15" t="s">
        <v>12634</v>
      </c>
    </row>
    <row r="900" spans="1:7" x14ac:dyDescent="0.45">
      <c r="A900" s="20">
        <v>17</v>
      </c>
      <c r="B900" s="20" t="s">
        <v>12633</v>
      </c>
      <c r="C900" s="20" t="s">
        <v>13017</v>
      </c>
      <c r="D900" s="15" t="s">
        <v>9302</v>
      </c>
      <c r="E900" s="15" t="s">
        <v>5096</v>
      </c>
      <c r="F900" s="15" t="s">
        <v>9562</v>
      </c>
      <c r="G900" s="15" t="s">
        <v>12634</v>
      </c>
    </row>
    <row r="901" spans="1:7" x14ac:dyDescent="0.45">
      <c r="A901" s="20">
        <v>17</v>
      </c>
      <c r="B901" s="20" t="s">
        <v>12633</v>
      </c>
      <c r="C901" s="20" t="s">
        <v>13562</v>
      </c>
      <c r="D901" s="15" t="s">
        <v>9302</v>
      </c>
      <c r="E901" s="15" t="s">
        <v>5096</v>
      </c>
      <c r="F901" s="15" t="s">
        <v>9365</v>
      </c>
      <c r="G901" s="15" t="s">
        <v>12634</v>
      </c>
    </row>
    <row r="902" spans="1:7" x14ac:dyDescent="0.45">
      <c r="A902" s="20">
        <v>17</v>
      </c>
      <c r="B902" s="20" t="s">
        <v>12633</v>
      </c>
      <c r="C902" s="20" t="s">
        <v>13020</v>
      </c>
      <c r="D902" s="15" t="s">
        <v>9302</v>
      </c>
      <c r="E902" s="15" t="s">
        <v>5096</v>
      </c>
      <c r="F902" s="15" t="s">
        <v>9592</v>
      </c>
      <c r="G902" s="15" t="s">
        <v>12634</v>
      </c>
    </row>
    <row r="903" spans="1:7" x14ac:dyDescent="0.45">
      <c r="A903" s="20">
        <v>17</v>
      </c>
      <c r="B903" s="20" t="s">
        <v>12633</v>
      </c>
      <c r="C903" s="20" t="s">
        <v>13022</v>
      </c>
      <c r="D903" s="15" t="s">
        <v>9302</v>
      </c>
      <c r="E903" s="15" t="s">
        <v>5096</v>
      </c>
      <c r="F903" s="15" t="s">
        <v>9424</v>
      </c>
      <c r="G903" s="15" t="s">
        <v>12634</v>
      </c>
    </row>
    <row r="904" spans="1:7" x14ac:dyDescent="0.45">
      <c r="A904" s="20">
        <v>17</v>
      </c>
      <c r="B904" s="20" t="s">
        <v>12633</v>
      </c>
      <c r="C904" s="20" t="s">
        <v>13563</v>
      </c>
      <c r="D904" s="15" t="s">
        <v>9302</v>
      </c>
      <c r="E904" s="15" t="s">
        <v>5096</v>
      </c>
      <c r="F904" s="15" t="s">
        <v>1477</v>
      </c>
      <c r="G904" s="15" t="s">
        <v>12634</v>
      </c>
    </row>
    <row r="905" spans="1:7" x14ac:dyDescent="0.45">
      <c r="A905" s="20">
        <v>17</v>
      </c>
      <c r="B905" s="20" t="s">
        <v>12633</v>
      </c>
      <c r="C905" s="20" t="s">
        <v>13564</v>
      </c>
      <c r="D905" s="15" t="s">
        <v>9302</v>
      </c>
      <c r="E905" s="15" t="s">
        <v>5096</v>
      </c>
      <c r="F905" s="15" t="s">
        <v>9330</v>
      </c>
      <c r="G905" s="15" t="s">
        <v>12634</v>
      </c>
    </row>
    <row r="906" spans="1:7" x14ac:dyDescent="0.45">
      <c r="A906" s="20">
        <v>17</v>
      </c>
      <c r="B906" s="20" t="s">
        <v>12633</v>
      </c>
      <c r="C906" s="20" t="s">
        <v>13565</v>
      </c>
      <c r="D906" s="15" t="s">
        <v>9302</v>
      </c>
      <c r="E906" s="15" t="s">
        <v>5096</v>
      </c>
      <c r="F906" s="15" t="s">
        <v>9565</v>
      </c>
      <c r="G906" s="15" t="s">
        <v>12634</v>
      </c>
    </row>
    <row r="907" spans="1:7" x14ac:dyDescent="0.45">
      <c r="A907" s="20">
        <v>17</v>
      </c>
      <c r="B907" s="20" t="s">
        <v>12633</v>
      </c>
      <c r="C907" s="20" t="s">
        <v>13566</v>
      </c>
      <c r="D907" s="15" t="s">
        <v>9302</v>
      </c>
      <c r="E907" s="15" t="s">
        <v>5096</v>
      </c>
      <c r="F907" s="15" t="s">
        <v>9452</v>
      </c>
      <c r="G907" s="15" t="s">
        <v>12634</v>
      </c>
    </row>
    <row r="908" spans="1:7" x14ac:dyDescent="0.45">
      <c r="A908" s="20" t="s">
        <v>13214</v>
      </c>
      <c r="B908" s="20" t="s">
        <v>12633</v>
      </c>
      <c r="C908" s="20">
        <v>51</v>
      </c>
      <c r="D908" s="15" t="s">
        <v>9302</v>
      </c>
      <c r="E908" s="15" t="s">
        <v>5096</v>
      </c>
      <c r="F908" s="15" t="s">
        <v>13333</v>
      </c>
      <c r="G908" s="15" t="s">
        <v>12643</v>
      </c>
    </row>
    <row r="909" spans="1:7" x14ac:dyDescent="0.45">
      <c r="A909" s="20" t="s">
        <v>13214</v>
      </c>
      <c r="B909" s="20" t="s">
        <v>12633</v>
      </c>
      <c r="C909" s="20">
        <v>52</v>
      </c>
      <c r="D909" s="15" t="s">
        <v>9302</v>
      </c>
      <c r="E909" s="15" t="s">
        <v>5096</v>
      </c>
      <c r="F909" s="15" t="s">
        <v>9466</v>
      </c>
      <c r="G909" s="15" t="s">
        <v>12643</v>
      </c>
    </row>
    <row r="910" spans="1:7" x14ac:dyDescent="0.45">
      <c r="A910" s="20" t="s">
        <v>13214</v>
      </c>
      <c r="B910" s="20" t="s">
        <v>12633</v>
      </c>
      <c r="C910" s="20">
        <v>53</v>
      </c>
      <c r="D910" s="15" t="s">
        <v>9302</v>
      </c>
      <c r="E910" s="15" t="s">
        <v>5096</v>
      </c>
      <c r="F910" s="15" t="s">
        <v>13334</v>
      </c>
      <c r="G910" s="15" t="s">
        <v>12643</v>
      </c>
    </row>
    <row r="911" spans="1:7" x14ac:dyDescent="0.45">
      <c r="A911" s="20" t="s">
        <v>13214</v>
      </c>
      <c r="B911" s="20" t="s">
        <v>12633</v>
      </c>
      <c r="C911" s="20">
        <v>54</v>
      </c>
      <c r="D911" s="15" t="s">
        <v>9302</v>
      </c>
      <c r="E911" s="15" t="s">
        <v>5096</v>
      </c>
      <c r="F911" s="15" t="s">
        <v>9538</v>
      </c>
      <c r="G911" s="15" t="s">
        <v>12643</v>
      </c>
    </row>
    <row r="912" spans="1:7" x14ac:dyDescent="0.45">
      <c r="A912" s="20" t="s">
        <v>13214</v>
      </c>
      <c r="B912" s="20" t="s">
        <v>12633</v>
      </c>
      <c r="C912" s="20">
        <v>55</v>
      </c>
      <c r="D912" s="15" t="s">
        <v>9302</v>
      </c>
      <c r="E912" s="15" t="s">
        <v>5096</v>
      </c>
      <c r="F912" s="15" t="s">
        <v>9387</v>
      </c>
      <c r="G912" s="15" t="s">
        <v>12643</v>
      </c>
    </row>
    <row r="913" spans="1:7" x14ac:dyDescent="0.45">
      <c r="A913" s="20" t="s">
        <v>13214</v>
      </c>
      <c r="B913" s="20" t="s">
        <v>12633</v>
      </c>
      <c r="C913" s="20">
        <v>56</v>
      </c>
      <c r="D913" s="15" t="s">
        <v>9302</v>
      </c>
      <c r="E913" s="15" t="s">
        <v>5096</v>
      </c>
      <c r="F913" s="15" t="s">
        <v>9366</v>
      </c>
      <c r="G913" s="15" t="s">
        <v>12643</v>
      </c>
    </row>
    <row r="914" spans="1:7" x14ac:dyDescent="0.45">
      <c r="A914" s="20" t="s">
        <v>13214</v>
      </c>
      <c r="B914" s="20" t="s">
        <v>12633</v>
      </c>
      <c r="C914" s="20">
        <v>57</v>
      </c>
      <c r="D914" s="15" t="s">
        <v>9302</v>
      </c>
      <c r="E914" s="15" t="s">
        <v>5096</v>
      </c>
      <c r="F914" s="15" t="s">
        <v>13335</v>
      </c>
      <c r="G914" s="15" t="s">
        <v>12643</v>
      </c>
    </row>
    <row r="915" spans="1:7" x14ac:dyDescent="0.45">
      <c r="A915" s="20" t="s">
        <v>13214</v>
      </c>
      <c r="B915" s="20" t="s">
        <v>12633</v>
      </c>
      <c r="C915" s="20">
        <v>58</v>
      </c>
      <c r="D915" s="15" t="s">
        <v>9302</v>
      </c>
      <c r="E915" s="15" t="s">
        <v>5096</v>
      </c>
      <c r="F915" s="15" t="s">
        <v>13336</v>
      </c>
      <c r="G915" s="15" t="s">
        <v>12643</v>
      </c>
    </row>
    <row r="916" spans="1:7" x14ac:dyDescent="0.45">
      <c r="A916" s="20" t="s">
        <v>13214</v>
      </c>
      <c r="B916" s="20" t="s">
        <v>12633</v>
      </c>
      <c r="C916" s="20">
        <v>59</v>
      </c>
      <c r="D916" s="15" t="s">
        <v>9302</v>
      </c>
      <c r="E916" s="15" t="s">
        <v>5096</v>
      </c>
      <c r="F916" s="15" t="s">
        <v>13337</v>
      </c>
      <c r="G916" s="15" t="s">
        <v>12643</v>
      </c>
    </row>
    <row r="917" spans="1:7" x14ac:dyDescent="0.45">
      <c r="A917" s="20" t="s">
        <v>13214</v>
      </c>
      <c r="B917" s="20" t="s">
        <v>12633</v>
      </c>
      <c r="C917" s="20">
        <v>60</v>
      </c>
      <c r="D917" s="15" t="s">
        <v>9302</v>
      </c>
      <c r="E917" s="15" t="s">
        <v>5096</v>
      </c>
      <c r="F917" s="15" t="s">
        <v>9504</v>
      </c>
      <c r="G917" s="15" t="s">
        <v>12643</v>
      </c>
    </row>
    <row r="918" spans="1:7" x14ac:dyDescent="0.45">
      <c r="A918" s="20" t="s">
        <v>13214</v>
      </c>
      <c r="B918" s="20" t="s">
        <v>12633</v>
      </c>
      <c r="C918" s="20">
        <v>61</v>
      </c>
      <c r="D918" s="15" t="s">
        <v>9302</v>
      </c>
      <c r="E918" s="15" t="s">
        <v>5096</v>
      </c>
      <c r="F918" s="15" t="s">
        <v>9382</v>
      </c>
      <c r="G918" s="15" t="s">
        <v>12643</v>
      </c>
    </row>
    <row r="919" spans="1:7" x14ac:dyDescent="0.45">
      <c r="A919" s="20" t="s">
        <v>13214</v>
      </c>
      <c r="B919" s="20" t="s">
        <v>12633</v>
      </c>
      <c r="C919" s="20">
        <v>62</v>
      </c>
      <c r="D919" s="15" t="s">
        <v>9302</v>
      </c>
      <c r="E919" s="15" t="s">
        <v>5096</v>
      </c>
      <c r="F919" s="15" t="s">
        <v>13338</v>
      </c>
      <c r="G919" s="15" t="s">
        <v>12643</v>
      </c>
    </row>
    <row r="920" spans="1:7" x14ac:dyDescent="0.45">
      <c r="A920" s="20" t="s">
        <v>13214</v>
      </c>
      <c r="B920" s="20" t="s">
        <v>12633</v>
      </c>
      <c r="C920" s="20">
        <v>63</v>
      </c>
      <c r="D920" s="15" t="s">
        <v>9302</v>
      </c>
      <c r="E920" s="15" t="s">
        <v>5096</v>
      </c>
      <c r="F920" s="15" t="s">
        <v>13339</v>
      </c>
      <c r="G920" s="15" t="s">
        <v>12643</v>
      </c>
    </row>
    <row r="921" spans="1:7" x14ac:dyDescent="0.45">
      <c r="A921" s="20" t="s">
        <v>13214</v>
      </c>
      <c r="B921" s="20" t="s">
        <v>12633</v>
      </c>
      <c r="C921" s="20">
        <v>64</v>
      </c>
      <c r="D921" s="15" t="s">
        <v>9302</v>
      </c>
      <c r="E921" s="15" t="s">
        <v>5096</v>
      </c>
      <c r="F921" s="15" t="s">
        <v>9543</v>
      </c>
      <c r="G921" s="15" t="s">
        <v>12643</v>
      </c>
    </row>
    <row r="922" spans="1:7" x14ac:dyDescent="0.45">
      <c r="A922" s="20" t="s">
        <v>13214</v>
      </c>
      <c r="B922" s="20" t="s">
        <v>12633</v>
      </c>
      <c r="C922" s="20">
        <v>65</v>
      </c>
      <c r="D922" s="15" t="s">
        <v>9302</v>
      </c>
      <c r="E922" s="15" t="s">
        <v>5096</v>
      </c>
      <c r="F922" s="15" t="s">
        <v>9446</v>
      </c>
      <c r="G922" s="15" t="s">
        <v>12643</v>
      </c>
    </row>
    <row r="923" spans="1:7" x14ac:dyDescent="0.45">
      <c r="A923" s="20" t="s">
        <v>13214</v>
      </c>
      <c r="B923" s="20" t="s">
        <v>12633</v>
      </c>
      <c r="C923" s="20">
        <v>66</v>
      </c>
      <c r="D923" s="15" t="s">
        <v>9302</v>
      </c>
      <c r="E923" s="15" t="s">
        <v>5096</v>
      </c>
      <c r="F923" s="15" t="s">
        <v>9392</v>
      </c>
      <c r="G923" s="15" t="s">
        <v>12643</v>
      </c>
    </row>
    <row r="924" spans="1:7" x14ac:dyDescent="0.45">
      <c r="A924" s="20" t="s">
        <v>13214</v>
      </c>
      <c r="B924" s="20" t="s">
        <v>12633</v>
      </c>
      <c r="C924" s="20">
        <v>68</v>
      </c>
      <c r="D924" s="15" t="s">
        <v>9302</v>
      </c>
      <c r="E924" s="15" t="s">
        <v>5096</v>
      </c>
      <c r="F924" s="15" t="s">
        <v>13340</v>
      </c>
      <c r="G924" s="15" t="s">
        <v>12643</v>
      </c>
    </row>
    <row r="925" spans="1:7" x14ac:dyDescent="0.45">
      <c r="A925" s="20" t="s">
        <v>13214</v>
      </c>
      <c r="B925" s="20" t="s">
        <v>12633</v>
      </c>
      <c r="C925" s="20">
        <v>69</v>
      </c>
      <c r="D925" s="15" t="s">
        <v>9302</v>
      </c>
      <c r="E925" s="15" t="s">
        <v>5096</v>
      </c>
      <c r="F925" s="15" t="s">
        <v>13341</v>
      </c>
      <c r="G925" s="15" t="s">
        <v>12643</v>
      </c>
    </row>
    <row r="926" spans="1:7" x14ac:dyDescent="0.45">
      <c r="A926" s="20" t="s">
        <v>13214</v>
      </c>
      <c r="B926" s="20" t="s">
        <v>12633</v>
      </c>
      <c r="C926" s="20">
        <v>70</v>
      </c>
      <c r="D926" s="15" t="s">
        <v>9302</v>
      </c>
      <c r="E926" s="15" t="s">
        <v>5096</v>
      </c>
      <c r="F926" s="15" t="s">
        <v>9425</v>
      </c>
      <c r="G926" s="15" t="s">
        <v>12643</v>
      </c>
    </row>
    <row r="927" spans="1:7" x14ac:dyDescent="0.45">
      <c r="A927" s="20" t="s">
        <v>13214</v>
      </c>
      <c r="B927" s="20" t="s">
        <v>12633</v>
      </c>
      <c r="C927" s="20">
        <v>71</v>
      </c>
      <c r="D927" s="15" t="s">
        <v>9302</v>
      </c>
      <c r="E927" s="15" t="s">
        <v>5096</v>
      </c>
      <c r="F927" s="15" t="s">
        <v>9496</v>
      </c>
      <c r="G927" s="15" t="s">
        <v>12643</v>
      </c>
    </row>
    <row r="928" spans="1:7" x14ac:dyDescent="0.45">
      <c r="A928" s="20" t="s">
        <v>13214</v>
      </c>
      <c r="B928" s="20" t="s">
        <v>12633</v>
      </c>
      <c r="C928" s="20">
        <v>72</v>
      </c>
      <c r="D928" s="15" t="s">
        <v>9302</v>
      </c>
      <c r="E928" s="15" t="s">
        <v>5096</v>
      </c>
      <c r="F928" s="15" t="s">
        <v>13342</v>
      </c>
      <c r="G928" s="15" t="s">
        <v>12643</v>
      </c>
    </row>
    <row r="929" spans="1:7" x14ac:dyDescent="0.45">
      <c r="A929" s="20" t="s">
        <v>13214</v>
      </c>
      <c r="B929" s="20" t="s">
        <v>12633</v>
      </c>
      <c r="C929" s="20">
        <v>74</v>
      </c>
      <c r="D929" s="15" t="s">
        <v>9302</v>
      </c>
      <c r="E929" s="15" t="s">
        <v>5096</v>
      </c>
      <c r="F929" s="15" t="s">
        <v>13343</v>
      </c>
      <c r="G929" s="15" t="s">
        <v>12643</v>
      </c>
    </row>
    <row r="930" spans="1:7" x14ac:dyDescent="0.45">
      <c r="A930" s="20" t="s">
        <v>13214</v>
      </c>
      <c r="B930" s="20" t="s">
        <v>12633</v>
      </c>
      <c r="C930" s="20">
        <v>75</v>
      </c>
      <c r="D930" s="15" t="s">
        <v>9302</v>
      </c>
      <c r="E930" s="15" t="s">
        <v>5096</v>
      </c>
      <c r="F930" s="15" t="s">
        <v>9593</v>
      </c>
      <c r="G930" s="15" t="s">
        <v>12643</v>
      </c>
    </row>
    <row r="931" spans="1:7" x14ac:dyDescent="0.45">
      <c r="A931" s="20" t="s">
        <v>13214</v>
      </c>
      <c r="B931" s="20" t="s">
        <v>12633</v>
      </c>
      <c r="C931" s="20">
        <v>76</v>
      </c>
      <c r="D931" s="15" t="s">
        <v>9302</v>
      </c>
      <c r="E931" s="15" t="s">
        <v>5096</v>
      </c>
      <c r="F931" s="15" t="s">
        <v>9574</v>
      </c>
      <c r="G931" s="15" t="s">
        <v>12643</v>
      </c>
    </row>
    <row r="932" spans="1:7" x14ac:dyDescent="0.45">
      <c r="A932" s="20" t="s">
        <v>13214</v>
      </c>
      <c r="B932" s="20" t="s">
        <v>12633</v>
      </c>
      <c r="C932" s="20">
        <v>77</v>
      </c>
      <c r="D932" s="15" t="s">
        <v>9302</v>
      </c>
      <c r="E932" s="15" t="s">
        <v>5096</v>
      </c>
      <c r="F932" s="15" t="s">
        <v>9399</v>
      </c>
      <c r="G932" s="15" t="s">
        <v>12643</v>
      </c>
    </row>
    <row r="933" spans="1:7" x14ac:dyDescent="0.45">
      <c r="A933" s="20" t="s">
        <v>13214</v>
      </c>
      <c r="B933" s="20" t="s">
        <v>12633</v>
      </c>
      <c r="C933" s="20">
        <v>78</v>
      </c>
      <c r="D933" s="15" t="s">
        <v>9302</v>
      </c>
      <c r="E933" s="15" t="s">
        <v>5096</v>
      </c>
      <c r="F933" s="15" t="s">
        <v>9402</v>
      </c>
      <c r="G933" s="15" t="s">
        <v>12643</v>
      </c>
    </row>
    <row r="934" spans="1:7" x14ac:dyDescent="0.45">
      <c r="A934" s="20" t="s">
        <v>13214</v>
      </c>
      <c r="B934" s="20" t="s">
        <v>12633</v>
      </c>
      <c r="C934" s="20">
        <v>79</v>
      </c>
      <c r="D934" s="15" t="s">
        <v>9302</v>
      </c>
      <c r="E934" s="15" t="s">
        <v>5096</v>
      </c>
      <c r="F934" s="15" t="s">
        <v>9597</v>
      </c>
      <c r="G934" s="15" t="s">
        <v>12643</v>
      </c>
    </row>
    <row r="935" spans="1:7" x14ac:dyDescent="0.45">
      <c r="A935" s="20" t="s">
        <v>13214</v>
      </c>
      <c r="B935" s="20" t="s">
        <v>12633</v>
      </c>
      <c r="C935" s="20">
        <v>80</v>
      </c>
      <c r="D935" s="15" t="s">
        <v>9302</v>
      </c>
      <c r="E935" s="15" t="s">
        <v>5096</v>
      </c>
      <c r="F935" s="15" t="s">
        <v>9391</v>
      </c>
      <c r="G935" s="15" t="s">
        <v>12643</v>
      </c>
    </row>
    <row r="936" spans="1:7" x14ac:dyDescent="0.45">
      <c r="A936" s="20" t="s">
        <v>13214</v>
      </c>
      <c r="B936" s="20" t="s">
        <v>12633</v>
      </c>
      <c r="C936" s="20">
        <v>81</v>
      </c>
      <c r="D936" s="15" t="s">
        <v>9302</v>
      </c>
      <c r="E936" s="15" t="s">
        <v>5096</v>
      </c>
      <c r="F936" s="15" t="s">
        <v>9491</v>
      </c>
      <c r="G936" s="15" t="s">
        <v>12643</v>
      </c>
    </row>
    <row r="937" spans="1:7" x14ac:dyDescent="0.45">
      <c r="A937" s="20" t="s">
        <v>13214</v>
      </c>
      <c r="B937" s="20" t="s">
        <v>12633</v>
      </c>
      <c r="C937" s="20">
        <v>83</v>
      </c>
      <c r="D937" s="15" t="s">
        <v>9302</v>
      </c>
      <c r="E937" s="15" t="s">
        <v>5096</v>
      </c>
      <c r="F937" s="15" t="s">
        <v>13344</v>
      </c>
      <c r="G937" s="15" t="s">
        <v>12643</v>
      </c>
    </row>
    <row r="938" spans="1:7" x14ac:dyDescent="0.45">
      <c r="A938" s="20" t="s">
        <v>13214</v>
      </c>
      <c r="B938" s="20" t="s">
        <v>12633</v>
      </c>
      <c r="C938" s="20">
        <v>84</v>
      </c>
      <c r="D938" s="15" t="s">
        <v>9302</v>
      </c>
      <c r="E938" s="15" t="s">
        <v>5096</v>
      </c>
      <c r="F938" s="15" t="s">
        <v>13345</v>
      </c>
      <c r="G938" s="15" t="s">
        <v>12643</v>
      </c>
    </row>
    <row r="939" spans="1:7" x14ac:dyDescent="0.45">
      <c r="A939" s="20" t="s">
        <v>13214</v>
      </c>
      <c r="B939" s="20" t="s">
        <v>12633</v>
      </c>
      <c r="C939" s="20">
        <v>85</v>
      </c>
      <c r="D939" s="15" t="s">
        <v>9302</v>
      </c>
      <c r="E939" s="15" t="s">
        <v>5096</v>
      </c>
      <c r="F939" s="15" t="s">
        <v>9468</v>
      </c>
      <c r="G939" s="15" t="s">
        <v>12643</v>
      </c>
    </row>
    <row r="940" spans="1:7" x14ac:dyDescent="0.45">
      <c r="D940" s="15" t="s">
        <v>9302</v>
      </c>
      <c r="E940" s="15" t="s">
        <v>5096</v>
      </c>
      <c r="F940" s="15" t="s">
        <v>9325</v>
      </c>
      <c r="G940" s="15" t="s">
        <v>12634</v>
      </c>
    </row>
    <row r="941" spans="1:7" x14ac:dyDescent="0.45">
      <c r="A941" s="20" t="s">
        <v>13214</v>
      </c>
      <c r="B941" s="20" t="s">
        <v>12633</v>
      </c>
      <c r="C941" s="20">
        <v>86</v>
      </c>
      <c r="D941" s="15" t="s">
        <v>9302</v>
      </c>
      <c r="E941" s="15" t="s">
        <v>5096</v>
      </c>
      <c r="F941" s="15" t="s">
        <v>9376</v>
      </c>
      <c r="G941" s="15" t="s">
        <v>12643</v>
      </c>
    </row>
    <row r="942" spans="1:7" customFormat="1" hidden="1" x14ac:dyDescent="0.45">
      <c r="A942" s="5" t="s">
        <v>13214</v>
      </c>
      <c r="B942" s="5" t="s">
        <v>12661</v>
      </c>
      <c r="C942" s="5">
        <v>50</v>
      </c>
      <c r="D942" s="1" t="s">
        <v>9302</v>
      </c>
      <c r="E942" s="1" t="s">
        <v>9477</v>
      </c>
      <c r="F942" s="1" t="s">
        <v>9477</v>
      </c>
      <c r="G942" s="1" t="s">
        <v>12634</v>
      </c>
    </row>
    <row r="943" spans="1:7" customFormat="1" hidden="1" x14ac:dyDescent="0.45">
      <c r="A943" s="5">
        <v>17</v>
      </c>
      <c r="B943" s="5" t="s">
        <v>12661</v>
      </c>
      <c r="C943" s="5" t="s">
        <v>12665</v>
      </c>
      <c r="D943" s="1" t="s">
        <v>9302</v>
      </c>
      <c r="E943" s="1" t="s">
        <v>9477</v>
      </c>
      <c r="F943" s="6" t="s">
        <v>9478</v>
      </c>
      <c r="G943" s="5" t="s">
        <v>12634</v>
      </c>
    </row>
    <row r="944" spans="1:7" customFormat="1" hidden="1" x14ac:dyDescent="0.45">
      <c r="A944" s="5" t="s">
        <v>13214</v>
      </c>
      <c r="B944" s="5" t="s">
        <v>12661</v>
      </c>
      <c r="C944" s="5">
        <v>51</v>
      </c>
      <c r="D944" s="1" t="s">
        <v>9302</v>
      </c>
      <c r="E944" s="1" t="s">
        <v>9477</v>
      </c>
      <c r="F944" s="1" t="s">
        <v>13346</v>
      </c>
      <c r="G944" s="1" t="s">
        <v>12643</v>
      </c>
    </row>
    <row r="945" spans="1:7" customFormat="1" hidden="1" x14ac:dyDescent="0.45">
      <c r="A945" s="5" t="s">
        <v>13214</v>
      </c>
      <c r="B945" s="5" t="s">
        <v>12661</v>
      </c>
      <c r="C945" s="5">
        <v>52</v>
      </c>
      <c r="D945" s="1" t="s">
        <v>9302</v>
      </c>
      <c r="E945" s="1" t="s">
        <v>9477</v>
      </c>
      <c r="F945" s="1" t="s">
        <v>13347</v>
      </c>
      <c r="G945" s="1" t="s">
        <v>12643</v>
      </c>
    </row>
    <row r="946" spans="1:7" customFormat="1" hidden="1" x14ac:dyDescent="0.45">
      <c r="A946" s="5" t="s">
        <v>13214</v>
      </c>
      <c r="B946" s="5" t="s">
        <v>12661</v>
      </c>
      <c r="C946" s="5">
        <v>53</v>
      </c>
      <c r="D946" s="1" t="s">
        <v>9302</v>
      </c>
      <c r="E946" s="1" t="s">
        <v>9477</v>
      </c>
      <c r="F946" s="1" t="s">
        <v>13348</v>
      </c>
      <c r="G946" s="1" t="s">
        <v>12643</v>
      </c>
    </row>
    <row r="947" spans="1:7" customFormat="1" hidden="1" x14ac:dyDescent="0.45">
      <c r="A947" s="5" t="s">
        <v>13214</v>
      </c>
      <c r="B947" s="5" t="s">
        <v>12661</v>
      </c>
      <c r="C947" s="5">
        <v>54</v>
      </c>
      <c r="D947" s="1" t="s">
        <v>9302</v>
      </c>
      <c r="E947" s="1" t="s">
        <v>9477</v>
      </c>
      <c r="F947" s="1" t="s">
        <v>13349</v>
      </c>
      <c r="G947" s="1" t="s">
        <v>12643</v>
      </c>
    </row>
    <row r="948" spans="1:7" customFormat="1" hidden="1" x14ac:dyDescent="0.45">
      <c r="A948" s="5" t="s">
        <v>13214</v>
      </c>
      <c r="B948" s="5" t="s">
        <v>12661</v>
      </c>
      <c r="C948" s="5">
        <v>55</v>
      </c>
      <c r="D948" s="1" t="s">
        <v>9302</v>
      </c>
      <c r="E948" s="1" t="s">
        <v>9477</v>
      </c>
      <c r="F948" s="1" t="s">
        <v>13350</v>
      </c>
      <c r="G948" s="1" t="s">
        <v>12643</v>
      </c>
    </row>
    <row r="949" spans="1:7" customFormat="1" hidden="1" x14ac:dyDescent="0.45">
      <c r="A949" s="5" t="s">
        <v>13214</v>
      </c>
      <c r="B949" s="5" t="s">
        <v>12665</v>
      </c>
      <c r="C949" s="5">
        <v>50</v>
      </c>
      <c r="D949" s="1" t="s">
        <v>9302</v>
      </c>
      <c r="E949" s="1" t="s">
        <v>13351</v>
      </c>
      <c r="F949" s="1" t="s">
        <v>9455</v>
      </c>
      <c r="G949" s="1" t="s">
        <v>12634</v>
      </c>
    </row>
    <row r="950" spans="1:7" customFormat="1" hidden="1" x14ac:dyDescent="0.45">
      <c r="A950" s="5" t="s">
        <v>13214</v>
      </c>
      <c r="B950" s="5" t="s">
        <v>12665</v>
      </c>
      <c r="C950" s="5">
        <v>51</v>
      </c>
      <c r="D950" s="1" t="s">
        <v>9302</v>
      </c>
      <c r="E950" s="1" t="s">
        <v>13351</v>
      </c>
      <c r="F950" s="1" t="s">
        <v>13352</v>
      </c>
      <c r="G950" s="1" t="s">
        <v>12643</v>
      </c>
    </row>
    <row r="951" spans="1:7" customFormat="1" hidden="1" x14ac:dyDescent="0.45">
      <c r="A951" s="5" t="s">
        <v>13214</v>
      </c>
      <c r="B951" s="5" t="s">
        <v>12665</v>
      </c>
      <c r="C951" s="5">
        <v>52</v>
      </c>
      <c r="D951" s="1" t="s">
        <v>9302</v>
      </c>
      <c r="E951" s="1" t="s">
        <v>13351</v>
      </c>
      <c r="F951" s="1" t="s">
        <v>13353</v>
      </c>
      <c r="G951" s="1" t="s">
        <v>12643</v>
      </c>
    </row>
    <row r="952" spans="1:7" customFormat="1" hidden="1" x14ac:dyDescent="0.45">
      <c r="A952" s="5" t="s">
        <v>13214</v>
      </c>
      <c r="B952" s="5" t="s">
        <v>12665</v>
      </c>
      <c r="C952" s="5">
        <v>53</v>
      </c>
      <c r="D952" s="1" t="s">
        <v>9302</v>
      </c>
      <c r="E952" s="1" t="s">
        <v>13351</v>
      </c>
      <c r="F952" s="1" t="s">
        <v>13354</v>
      </c>
      <c r="G952" s="1" t="s">
        <v>12643</v>
      </c>
    </row>
    <row r="953" spans="1:7" customFormat="1" hidden="1" x14ac:dyDescent="0.45">
      <c r="A953" s="5" t="s">
        <v>13214</v>
      </c>
      <c r="B953" s="5" t="s">
        <v>12665</v>
      </c>
      <c r="C953" s="5">
        <v>54</v>
      </c>
      <c r="D953" s="1" t="s">
        <v>9302</v>
      </c>
      <c r="E953" s="1" t="s">
        <v>13351</v>
      </c>
      <c r="F953" s="1" t="s">
        <v>13355</v>
      </c>
      <c r="G953" s="1" t="s">
        <v>12643</v>
      </c>
    </row>
    <row r="954" spans="1:7" customFormat="1" hidden="1" x14ac:dyDescent="0.45">
      <c r="A954" s="5" t="s">
        <v>13214</v>
      </c>
      <c r="B954" s="5" t="s">
        <v>12665</v>
      </c>
      <c r="C954" s="5">
        <v>55</v>
      </c>
      <c r="D954" s="1" t="s">
        <v>9302</v>
      </c>
      <c r="E954" s="1" t="s">
        <v>13351</v>
      </c>
      <c r="F954" s="1" t="s">
        <v>13356</v>
      </c>
      <c r="G954" s="1" t="s">
        <v>12643</v>
      </c>
    </row>
    <row r="955" spans="1:7" customFormat="1" hidden="1" x14ac:dyDescent="0.45">
      <c r="A955" s="5" t="s">
        <v>13214</v>
      </c>
      <c r="B955" s="5" t="s">
        <v>12665</v>
      </c>
      <c r="C955" s="5">
        <v>56</v>
      </c>
      <c r="D955" s="1" t="s">
        <v>9302</v>
      </c>
      <c r="E955" s="1" t="s">
        <v>13351</v>
      </c>
      <c r="F955" s="1" t="s">
        <v>12939</v>
      </c>
      <c r="G955" s="1" t="s">
        <v>12643</v>
      </c>
    </row>
    <row r="956" spans="1:7" customFormat="1" hidden="1" x14ac:dyDescent="0.45">
      <c r="A956" s="5">
        <v>17</v>
      </c>
      <c r="B956" s="5" t="s">
        <v>12665</v>
      </c>
      <c r="C956" s="5">
        <v>57</v>
      </c>
      <c r="D956" s="1" t="s">
        <v>9302</v>
      </c>
      <c r="E956" s="1" t="s">
        <v>13351</v>
      </c>
      <c r="F956" s="1" t="s">
        <v>13357</v>
      </c>
      <c r="G956" s="1" t="s">
        <v>12643</v>
      </c>
    </row>
    <row r="957" spans="1:7" customFormat="1" hidden="1" x14ac:dyDescent="0.45">
      <c r="A957" s="5" t="s">
        <v>13214</v>
      </c>
      <c r="B957" s="5" t="s">
        <v>12673</v>
      </c>
      <c r="C957" s="5">
        <v>50</v>
      </c>
      <c r="D957" s="1" t="s">
        <v>9302</v>
      </c>
      <c r="E957" s="1" t="s">
        <v>13358</v>
      </c>
      <c r="F957" s="1" t="s">
        <v>9373</v>
      </c>
      <c r="G957" s="1" t="s">
        <v>12634</v>
      </c>
    </row>
    <row r="958" spans="1:7" customFormat="1" hidden="1" x14ac:dyDescent="0.45">
      <c r="A958" s="5" t="s">
        <v>13214</v>
      </c>
      <c r="B958" s="5" t="s">
        <v>12673</v>
      </c>
      <c r="C958" s="5">
        <v>51</v>
      </c>
      <c r="D958" s="1" t="s">
        <v>9302</v>
      </c>
      <c r="E958" s="1" t="s">
        <v>13358</v>
      </c>
      <c r="F958" s="1" t="s">
        <v>13029</v>
      </c>
      <c r="G958" s="1" t="s">
        <v>12643</v>
      </c>
    </row>
    <row r="959" spans="1:7" customFormat="1" hidden="1" x14ac:dyDescent="0.45">
      <c r="A959" s="5" t="s">
        <v>13214</v>
      </c>
      <c r="B959" s="5" t="s">
        <v>12673</v>
      </c>
      <c r="C959" s="5">
        <v>52</v>
      </c>
      <c r="D959" s="1" t="s">
        <v>9302</v>
      </c>
      <c r="E959" s="1" t="s">
        <v>13358</v>
      </c>
      <c r="F959" s="1" t="s">
        <v>13359</v>
      </c>
      <c r="G959" s="1" t="s">
        <v>12643</v>
      </c>
    </row>
    <row r="960" spans="1:7" customFormat="1" hidden="1" x14ac:dyDescent="0.45">
      <c r="A960" s="5" t="s">
        <v>13214</v>
      </c>
      <c r="B960" s="5" t="s">
        <v>12673</v>
      </c>
      <c r="C960" s="5">
        <v>53</v>
      </c>
      <c r="D960" s="1" t="s">
        <v>9302</v>
      </c>
      <c r="E960" s="1" t="s">
        <v>13358</v>
      </c>
      <c r="F960" s="1" t="s">
        <v>9524</v>
      </c>
      <c r="G960" s="1" t="s">
        <v>12643</v>
      </c>
    </row>
    <row r="961" spans="1:7" customFormat="1" hidden="1" x14ac:dyDescent="0.45">
      <c r="A961" s="5" t="s">
        <v>13214</v>
      </c>
      <c r="B961" s="5" t="s">
        <v>12673</v>
      </c>
      <c r="C961" s="5">
        <v>54</v>
      </c>
      <c r="D961" s="1" t="s">
        <v>9302</v>
      </c>
      <c r="E961" s="1" t="s">
        <v>13358</v>
      </c>
      <c r="F961" s="1" t="s">
        <v>13360</v>
      </c>
      <c r="G961" s="1" t="s">
        <v>12643</v>
      </c>
    </row>
    <row r="962" spans="1:7" customFormat="1" hidden="1" x14ac:dyDescent="0.45">
      <c r="A962" s="5" t="s">
        <v>13214</v>
      </c>
      <c r="B962" s="5" t="s">
        <v>12677</v>
      </c>
      <c r="C962" s="5">
        <v>50</v>
      </c>
      <c r="D962" s="1" t="s">
        <v>9302</v>
      </c>
      <c r="E962" s="1" t="s">
        <v>9557</v>
      </c>
      <c r="F962" s="1" t="s">
        <v>9558</v>
      </c>
      <c r="G962" s="1" t="s">
        <v>12634</v>
      </c>
    </row>
    <row r="963" spans="1:7" customFormat="1" hidden="1" x14ac:dyDescent="0.45">
      <c r="A963" s="5" t="s">
        <v>13214</v>
      </c>
      <c r="B963" s="5" t="s">
        <v>12677</v>
      </c>
      <c r="C963" s="5">
        <v>51</v>
      </c>
      <c r="D963" s="1" t="s">
        <v>9302</v>
      </c>
      <c r="E963" s="1" t="s">
        <v>9557</v>
      </c>
      <c r="F963" s="1" t="s">
        <v>13361</v>
      </c>
      <c r="G963" s="1" t="s">
        <v>12643</v>
      </c>
    </row>
    <row r="964" spans="1:7" customFormat="1" hidden="1" x14ac:dyDescent="0.45">
      <c r="A964" s="5" t="s">
        <v>13214</v>
      </c>
      <c r="B964" s="5" t="s">
        <v>12677</v>
      </c>
      <c r="C964" s="5">
        <v>52</v>
      </c>
      <c r="D964" s="1" t="s">
        <v>9302</v>
      </c>
      <c r="E964" s="1" t="s">
        <v>9557</v>
      </c>
      <c r="F964" s="1" t="s">
        <v>9592</v>
      </c>
      <c r="G964" s="1" t="s">
        <v>12643</v>
      </c>
    </row>
    <row r="965" spans="1:7" customFormat="1" hidden="1" x14ac:dyDescent="0.45">
      <c r="A965" s="5" t="s">
        <v>13214</v>
      </c>
      <c r="B965" s="5" t="s">
        <v>12689</v>
      </c>
      <c r="C965" s="5">
        <v>50</v>
      </c>
      <c r="D965" s="1" t="s">
        <v>9302</v>
      </c>
      <c r="E965" s="1" t="s">
        <v>13362</v>
      </c>
      <c r="F965" s="1" t="s">
        <v>9436</v>
      </c>
      <c r="G965" s="1" t="s">
        <v>12634</v>
      </c>
    </row>
    <row r="966" spans="1:7" customFormat="1" hidden="1" x14ac:dyDescent="0.45">
      <c r="A966" s="5" t="s">
        <v>13214</v>
      </c>
      <c r="B966" s="5" t="s">
        <v>12689</v>
      </c>
      <c r="C966" s="5">
        <v>51</v>
      </c>
      <c r="D966" s="1" t="s">
        <v>9302</v>
      </c>
      <c r="E966" s="1" t="s">
        <v>13362</v>
      </c>
      <c r="F966" s="1" t="s">
        <v>13363</v>
      </c>
      <c r="G966" s="1" t="s">
        <v>12643</v>
      </c>
    </row>
    <row r="967" spans="1:7" customFormat="1" hidden="1" x14ac:dyDescent="0.45">
      <c r="A967" s="5" t="s">
        <v>13214</v>
      </c>
      <c r="B967" s="5" t="s">
        <v>12692</v>
      </c>
      <c r="C967" s="5">
        <v>50</v>
      </c>
      <c r="D967" s="1" t="s">
        <v>9302</v>
      </c>
      <c r="E967" s="1" t="s">
        <v>13364</v>
      </c>
      <c r="F967" s="1" t="s">
        <v>13365</v>
      </c>
      <c r="G967" s="1" t="s">
        <v>12634</v>
      </c>
    </row>
    <row r="968" spans="1:7" customFormat="1" hidden="1" x14ac:dyDescent="0.45">
      <c r="A968" s="5" t="s">
        <v>13214</v>
      </c>
      <c r="B968" s="5" t="s">
        <v>12698</v>
      </c>
      <c r="C968" s="5">
        <v>50</v>
      </c>
      <c r="D968" s="1" t="s">
        <v>9302</v>
      </c>
      <c r="E968" s="1" t="s">
        <v>13366</v>
      </c>
      <c r="F968" s="1" t="s">
        <v>13366</v>
      </c>
      <c r="G968" s="1" t="s">
        <v>12634</v>
      </c>
    </row>
    <row r="969" spans="1:7" customFormat="1" hidden="1" x14ac:dyDescent="0.45">
      <c r="A969" s="5" t="s">
        <v>12993</v>
      </c>
      <c r="B969" s="5" t="s">
        <v>12633</v>
      </c>
      <c r="C969" s="5">
        <v>50</v>
      </c>
      <c r="D969" s="1" t="s">
        <v>9309</v>
      </c>
      <c r="E969" s="1" t="s">
        <v>9310</v>
      </c>
      <c r="F969" s="1" t="s">
        <v>9310</v>
      </c>
      <c r="G969" s="1" t="s">
        <v>12634</v>
      </c>
    </row>
    <row r="970" spans="1:7" customFormat="1" hidden="1" x14ac:dyDescent="0.45">
      <c r="A970" s="5">
        <v>18</v>
      </c>
      <c r="B970" s="5" t="s">
        <v>12633</v>
      </c>
      <c r="C970" s="5" t="s">
        <v>12633</v>
      </c>
      <c r="D970" s="1" t="s">
        <v>9309</v>
      </c>
      <c r="E970" s="1" t="s">
        <v>9310</v>
      </c>
      <c r="F970" s="1" t="s">
        <v>13367</v>
      </c>
      <c r="G970" s="1" t="s">
        <v>12634</v>
      </c>
    </row>
    <row r="971" spans="1:7" customFormat="1" hidden="1" x14ac:dyDescent="0.45">
      <c r="A971" s="5">
        <v>18</v>
      </c>
      <c r="B971" s="5" t="s">
        <v>12633</v>
      </c>
      <c r="C971" s="5" t="s">
        <v>12661</v>
      </c>
      <c r="D971" s="1" t="s">
        <v>9309</v>
      </c>
      <c r="E971" s="1" t="s">
        <v>9310</v>
      </c>
      <c r="F971" s="1" t="s">
        <v>13368</v>
      </c>
      <c r="G971" s="1" t="s">
        <v>12634</v>
      </c>
    </row>
    <row r="972" spans="1:7" customFormat="1" hidden="1" x14ac:dyDescent="0.45">
      <c r="A972" s="5">
        <v>18</v>
      </c>
      <c r="B972" s="5" t="s">
        <v>12633</v>
      </c>
      <c r="C972" s="5" t="s">
        <v>12665</v>
      </c>
      <c r="D972" s="1" t="s">
        <v>9309</v>
      </c>
      <c r="E972" s="1" t="s">
        <v>9310</v>
      </c>
      <c r="F972" s="1" t="s">
        <v>13369</v>
      </c>
      <c r="G972" s="1" t="s">
        <v>12634</v>
      </c>
    </row>
    <row r="973" spans="1:7" customFormat="1" hidden="1" x14ac:dyDescent="0.45">
      <c r="A973" s="5">
        <v>18</v>
      </c>
      <c r="B973" s="5" t="s">
        <v>12633</v>
      </c>
      <c r="C973" s="5" t="s">
        <v>12673</v>
      </c>
      <c r="D973" s="1" t="s">
        <v>9309</v>
      </c>
      <c r="E973" s="1" t="s">
        <v>9310</v>
      </c>
      <c r="F973" s="1" t="s">
        <v>13370</v>
      </c>
      <c r="G973" s="1" t="s">
        <v>12634</v>
      </c>
    </row>
    <row r="974" spans="1:7" customFormat="1" hidden="1" x14ac:dyDescent="0.45">
      <c r="A974" s="5">
        <v>18</v>
      </c>
      <c r="B974" s="5" t="s">
        <v>12633</v>
      </c>
      <c r="C974" s="5" t="s">
        <v>12677</v>
      </c>
      <c r="D974" s="1" t="s">
        <v>9309</v>
      </c>
      <c r="E974" s="1" t="s">
        <v>9310</v>
      </c>
      <c r="F974" s="1" t="s">
        <v>9543</v>
      </c>
      <c r="G974" s="1" t="s">
        <v>12634</v>
      </c>
    </row>
    <row r="975" spans="1:7" customFormat="1" hidden="1" x14ac:dyDescent="0.45">
      <c r="A975" s="5" t="s">
        <v>12993</v>
      </c>
      <c r="B975" s="5" t="s">
        <v>12633</v>
      </c>
      <c r="C975" s="5" t="s">
        <v>12686</v>
      </c>
      <c r="D975" s="1" t="s">
        <v>9309</v>
      </c>
      <c r="E975" s="1" t="s">
        <v>9310</v>
      </c>
      <c r="F975" s="1" t="s">
        <v>13371</v>
      </c>
      <c r="G975" s="1" t="s">
        <v>12634</v>
      </c>
    </row>
    <row r="976" spans="1:7" customFormat="1" hidden="1" x14ac:dyDescent="0.45">
      <c r="A976" s="5">
        <v>18</v>
      </c>
      <c r="B976" s="5" t="s">
        <v>12633</v>
      </c>
      <c r="C976" s="5" t="s">
        <v>12689</v>
      </c>
      <c r="D976" s="1" t="s">
        <v>9309</v>
      </c>
      <c r="E976" s="1" t="s">
        <v>9310</v>
      </c>
      <c r="F976" s="1" t="s">
        <v>9431</v>
      </c>
      <c r="G976" s="1" t="s">
        <v>12634</v>
      </c>
    </row>
    <row r="977" spans="1:7" customFormat="1" hidden="1" x14ac:dyDescent="0.45">
      <c r="A977" s="5">
        <v>18</v>
      </c>
      <c r="B977" s="5" t="s">
        <v>12633</v>
      </c>
      <c r="C977" s="5" t="s">
        <v>12692</v>
      </c>
      <c r="D977" s="1" t="s">
        <v>9309</v>
      </c>
      <c r="E977" s="1" t="s">
        <v>9310</v>
      </c>
      <c r="F977" s="1" t="s">
        <v>9509</v>
      </c>
      <c r="G977" s="1" t="s">
        <v>12634</v>
      </c>
    </row>
    <row r="978" spans="1:7" customFormat="1" hidden="1" x14ac:dyDescent="0.45">
      <c r="A978" s="5">
        <v>18</v>
      </c>
      <c r="B978" s="5" t="s">
        <v>12633</v>
      </c>
      <c r="C978" s="5" t="s">
        <v>12698</v>
      </c>
      <c r="D978" s="1" t="s">
        <v>9309</v>
      </c>
      <c r="E978" s="1" t="s">
        <v>9310</v>
      </c>
      <c r="F978" s="1" t="s">
        <v>9554</v>
      </c>
      <c r="G978" s="1" t="s">
        <v>12634</v>
      </c>
    </row>
    <row r="979" spans="1:7" customFormat="1" hidden="1" x14ac:dyDescent="0.45">
      <c r="A979" s="5" t="s">
        <v>12993</v>
      </c>
      <c r="B979" s="5" t="s">
        <v>12633</v>
      </c>
      <c r="C979" s="5">
        <v>51</v>
      </c>
      <c r="D979" s="1" t="s">
        <v>9309</v>
      </c>
      <c r="E979" s="1" t="s">
        <v>9310</v>
      </c>
      <c r="F979" s="1" t="s">
        <v>13372</v>
      </c>
      <c r="G979" s="1" t="s">
        <v>12643</v>
      </c>
    </row>
    <row r="980" spans="1:7" customFormat="1" hidden="1" x14ac:dyDescent="0.45">
      <c r="A980" s="5" t="s">
        <v>12993</v>
      </c>
      <c r="B980" s="5" t="s">
        <v>12633</v>
      </c>
      <c r="C980" s="5">
        <v>52</v>
      </c>
      <c r="D980" s="1" t="s">
        <v>9309</v>
      </c>
      <c r="E980" s="1" t="s">
        <v>9310</v>
      </c>
      <c r="F980" s="1" t="s">
        <v>13373</v>
      </c>
      <c r="G980" s="1" t="s">
        <v>12643</v>
      </c>
    </row>
    <row r="981" spans="1:7" customFormat="1" hidden="1" x14ac:dyDescent="0.45">
      <c r="A981" s="5" t="s">
        <v>12993</v>
      </c>
      <c r="B981" s="5" t="s">
        <v>12633</v>
      </c>
      <c r="C981" s="5">
        <v>53</v>
      </c>
      <c r="D981" s="1" t="s">
        <v>9309</v>
      </c>
      <c r="E981" s="1" t="s">
        <v>9310</v>
      </c>
      <c r="F981" s="1" t="s">
        <v>13374</v>
      </c>
      <c r="G981" s="1" t="s">
        <v>12643</v>
      </c>
    </row>
    <row r="982" spans="1:7" customFormat="1" hidden="1" x14ac:dyDescent="0.45">
      <c r="A982" s="5" t="s">
        <v>12993</v>
      </c>
      <c r="B982" s="5" t="s">
        <v>12633</v>
      </c>
      <c r="C982" s="5">
        <v>54</v>
      </c>
      <c r="D982" s="1" t="s">
        <v>9309</v>
      </c>
      <c r="E982" s="1" t="s">
        <v>9310</v>
      </c>
      <c r="F982" s="1" t="s">
        <v>13375</v>
      </c>
      <c r="G982" s="1" t="s">
        <v>12643</v>
      </c>
    </row>
    <row r="983" spans="1:7" customFormat="1" hidden="1" x14ac:dyDescent="0.45">
      <c r="A983" s="5" t="s">
        <v>12993</v>
      </c>
      <c r="B983" s="5" t="s">
        <v>12633</v>
      </c>
      <c r="C983" s="5">
        <v>55</v>
      </c>
      <c r="D983" s="1" t="s">
        <v>9309</v>
      </c>
      <c r="E983" s="1" t="s">
        <v>9310</v>
      </c>
      <c r="F983" s="1" t="s">
        <v>13376</v>
      </c>
      <c r="G983" s="1" t="s">
        <v>12643</v>
      </c>
    </row>
    <row r="984" spans="1:7" customFormat="1" hidden="1" x14ac:dyDescent="0.45">
      <c r="A984" s="5" t="s">
        <v>12993</v>
      </c>
      <c r="B984" s="5" t="s">
        <v>12633</v>
      </c>
      <c r="C984" s="5">
        <v>56</v>
      </c>
      <c r="D984" s="1" t="s">
        <v>9309</v>
      </c>
      <c r="E984" s="1" t="s">
        <v>9310</v>
      </c>
      <c r="F984" s="1" t="s">
        <v>13377</v>
      </c>
      <c r="G984" s="1" t="s">
        <v>12643</v>
      </c>
    </row>
    <row r="985" spans="1:7" customFormat="1" hidden="1" x14ac:dyDescent="0.45">
      <c r="A985" s="5" t="s">
        <v>12993</v>
      </c>
      <c r="B985" s="5" t="s">
        <v>12633</v>
      </c>
      <c r="C985" s="5">
        <v>57</v>
      </c>
      <c r="D985" s="1" t="s">
        <v>9309</v>
      </c>
      <c r="E985" s="1" t="s">
        <v>9310</v>
      </c>
      <c r="F985" s="1" t="s">
        <v>13378</v>
      </c>
      <c r="G985" s="1" t="s">
        <v>12643</v>
      </c>
    </row>
    <row r="986" spans="1:7" customFormat="1" hidden="1" x14ac:dyDescent="0.45">
      <c r="A986" s="5" t="s">
        <v>12993</v>
      </c>
      <c r="B986" s="5" t="s">
        <v>12633</v>
      </c>
      <c r="C986" s="5">
        <v>58</v>
      </c>
      <c r="D986" s="1" t="s">
        <v>9309</v>
      </c>
      <c r="E986" s="1" t="s">
        <v>9310</v>
      </c>
      <c r="F986" s="1" t="s">
        <v>9589</v>
      </c>
      <c r="G986" s="1" t="s">
        <v>12643</v>
      </c>
    </row>
    <row r="987" spans="1:7" customFormat="1" hidden="1" x14ac:dyDescent="0.45">
      <c r="A987" s="5" t="s">
        <v>12993</v>
      </c>
      <c r="B987" s="5" t="s">
        <v>12633</v>
      </c>
      <c r="C987" s="5">
        <v>59</v>
      </c>
      <c r="D987" s="1" t="s">
        <v>9309</v>
      </c>
      <c r="E987" s="1" t="s">
        <v>9310</v>
      </c>
      <c r="F987" s="1" t="s">
        <v>13379</v>
      </c>
      <c r="G987" s="1" t="s">
        <v>12643</v>
      </c>
    </row>
    <row r="988" spans="1:7" customFormat="1" hidden="1" x14ac:dyDescent="0.45">
      <c r="A988" s="5" t="s">
        <v>12993</v>
      </c>
      <c r="B988" s="5" t="s">
        <v>12633</v>
      </c>
      <c r="C988" s="5">
        <v>60</v>
      </c>
      <c r="D988" s="1" t="s">
        <v>9309</v>
      </c>
      <c r="E988" s="1" t="s">
        <v>9310</v>
      </c>
      <c r="F988" s="1" t="s">
        <v>9503</v>
      </c>
      <c r="G988" s="1" t="s">
        <v>12643</v>
      </c>
    </row>
    <row r="989" spans="1:7" customFormat="1" hidden="1" x14ac:dyDescent="0.45">
      <c r="A989" s="5" t="s">
        <v>12993</v>
      </c>
      <c r="B989" s="5" t="s">
        <v>12633</v>
      </c>
      <c r="C989" s="5">
        <v>61</v>
      </c>
      <c r="D989" s="1" t="s">
        <v>9309</v>
      </c>
      <c r="E989" s="1" t="s">
        <v>9310</v>
      </c>
      <c r="F989" s="1" t="s">
        <v>13380</v>
      </c>
      <c r="G989" s="1" t="s">
        <v>12643</v>
      </c>
    </row>
    <row r="990" spans="1:7" customFormat="1" hidden="1" x14ac:dyDescent="0.45">
      <c r="A990" s="5" t="s">
        <v>12993</v>
      </c>
      <c r="B990" s="5" t="s">
        <v>12633</v>
      </c>
      <c r="C990" s="5">
        <v>62</v>
      </c>
      <c r="D990" s="1" t="s">
        <v>9309</v>
      </c>
      <c r="E990" s="1" t="s">
        <v>9310</v>
      </c>
      <c r="F990" s="1" t="s">
        <v>13381</v>
      </c>
      <c r="G990" s="1" t="s">
        <v>12643</v>
      </c>
    </row>
    <row r="991" spans="1:7" customFormat="1" hidden="1" x14ac:dyDescent="0.45">
      <c r="A991" s="5" t="s">
        <v>12993</v>
      </c>
      <c r="B991" s="5" t="s">
        <v>12633</v>
      </c>
      <c r="C991" s="5">
        <v>63</v>
      </c>
      <c r="D991" s="1" t="s">
        <v>9309</v>
      </c>
      <c r="E991" s="1" t="s">
        <v>9310</v>
      </c>
      <c r="F991" s="1" t="s">
        <v>13382</v>
      </c>
      <c r="G991" s="1" t="s">
        <v>12643</v>
      </c>
    </row>
    <row r="992" spans="1:7" customFormat="1" hidden="1" x14ac:dyDescent="0.45">
      <c r="A992" s="5" t="s">
        <v>12993</v>
      </c>
      <c r="B992" s="5" t="s">
        <v>12633</v>
      </c>
      <c r="C992" s="5">
        <v>64</v>
      </c>
      <c r="D992" s="1" t="s">
        <v>9309</v>
      </c>
      <c r="E992" s="1" t="s">
        <v>9310</v>
      </c>
      <c r="F992" s="1" t="s">
        <v>13383</v>
      </c>
      <c r="G992" s="1" t="s">
        <v>12643</v>
      </c>
    </row>
    <row r="993" spans="1:7" customFormat="1" hidden="1" x14ac:dyDescent="0.45">
      <c r="A993" s="5" t="s">
        <v>12993</v>
      </c>
      <c r="B993" s="5" t="s">
        <v>12633</v>
      </c>
      <c r="C993" s="5">
        <v>65</v>
      </c>
      <c r="D993" s="1" t="s">
        <v>9309</v>
      </c>
      <c r="E993" s="1" t="s">
        <v>9310</v>
      </c>
      <c r="F993" s="1" t="s">
        <v>9577</v>
      </c>
      <c r="G993" s="1" t="s">
        <v>12643</v>
      </c>
    </row>
    <row r="994" spans="1:7" customFormat="1" hidden="1" x14ac:dyDescent="0.45">
      <c r="A994" s="5" t="s">
        <v>12993</v>
      </c>
      <c r="B994" s="5" t="s">
        <v>12633</v>
      </c>
      <c r="C994" s="5">
        <v>66</v>
      </c>
      <c r="D994" s="1" t="s">
        <v>9309</v>
      </c>
      <c r="E994" s="1" t="s">
        <v>9310</v>
      </c>
      <c r="F994" s="1" t="s">
        <v>13384</v>
      </c>
      <c r="G994" s="1" t="s">
        <v>12643</v>
      </c>
    </row>
    <row r="995" spans="1:7" customFormat="1" hidden="1" x14ac:dyDescent="0.45">
      <c r="A995" s="5" t="s">
        <v>12993</v>
      </c>
      <c r="B995" s="5" t="s">
        <v>12633</v>
      </c>
      <c r="C995" s="5">
        <v>67</v>
      </c>
      <c r="D995" s="1" t="s">
        <v>9309</v>
      </c>
      <c r="E995" s="1" t="s">
        <v>9310</v>
      </c>
      <c r="F995" s="1" t="s">
        <v>13385</v>
      </c>
      <c r="G995" s="1" t="s">
        <v>12643</v>
      </c>
    </row>
    <row r="996" spans="1:7" customFormat="1" hidden="1" x14ac:dyDescent="0.45">
      <c r="A996" s="5" t="s">
        <v>12993</v>
      </c>
      <c r="B996" s="5" t="s">
        <v>12633</v>
      </c>
      <c r="C996" s="5">
        <v>68</v>
      </c>
      <c r="D996" s="1" t="s">
        <v>9309</v>
      </c>
      <c r="E996" s="1" t="s">
        <v>9310</v>
      </c>
      <c r="F996" s="1" t="s">
        <v>13386</v>
      </c>
      <c r="G996" s="1" t="s">
        <v>12643</v>
      </c>
    </row>
    <row r="997" spans="1:7" customFormat="1" hidden="1" x14ac:dyDescent="0.45">
      <c r="A997" s="5" t="s">
        <v>12993</v>
      </c>
      <c r="B997" s="5" t="s">
        <v>12661</v>
      </c>
      <c r="C997" s="5">
        <v>50</v>
      </c>
      <c r="D997" s="1" t="s">
        <v>9309</v>
      </c>
      <c r="E997" s="1" t="s">
        <v>9559</v>
      </c>
      <c r="F997" s="1" t="s">
        <v>9559</v>
      </c>
      <c r="G997" s="1" t="s">
        <v>12634</v>
      </c>
    </row>
    <row r="998" spans="1:7" customFormat="1" hidden="1" x14ac:dyDescent="0.45">
      <c r="A998" s="5" t="s">
        <v>12993</v>
      </c>
      <c r="B998" s="5" t="s">
        <v>12661</v>
      </c>
      <c r="C998" s="5">
        <v>51</v>
      </c>
      <c r="D998" s="1" t="s">
        <v>9309</v>
      </c>
      <c r="E998" s="1" t="s">
        <v>9559</v>
      </c>
      <c r="F998" s="1" t="s">
        <v>13387</v>
      </c>
      <c r="G998" s="1" t="s">
        <v>12643</v>
      </c>
    </row>
    <row r="999" spans="1:7" customFormat="1" hidden="1" x14ac:dyDescent="0.45">
      <c r="A999" s="5" t="s">
        <v>12993</v>
      </c>
      <c r="B999" s="5" t="s">
        <v>12661</v>
      </c>
      <c r="C999" s="5">
        <v>52</v>
      </c>
      <c r="D999" s="1" t="s">
        <v>9309</v>
      </c>
      <c r="E999" s="1" t="s">
        <v>9559</v>
      </c>
      <c r="F999" s="1" t="s">
        <v>13388</v>
      </c>
      <c r="G999" s="1" t="s">
        <v>12643</v>
      </c>
    </row>
    <row r="1000" spans="1:7" customFormat="1" hidden="1" x14ac:dyDescent="0.45">
      <c r="A1000" s="5" t="s">
        <v>12993</v>
      </c>
      <c r="B1000" s="5" t="s">
        <v>12661</v>
      </c>
      <c r="C1000" s="5">
        <v>53</v>
      </c>
      <c r="D1000" s="1" t="s">
        <v>9309</v>
      </c>
      <c r="E1000" s="1" t="s">
        <v>9559</v>
      </c>
      <c r="F1000" s="1" t="s">
        <v>13389</v>
      </c>
      <c r="G1000" s="1" t="s">
        <v>12643</v>
      </c>
    </row>
    <row r="1001" spans="1:7" customFormat="1" hidden="1" x14ac:dyDescent="0.45">
      <c r="A1001" s="5" t="s">
        <v>12993</v>
      </c>
      <c r="B1001" s="5" t="s">
        <v>12661</v>
      </c>
      <c r="C1001" s="5">
        <v>54</v>
      </c>
      <c r="D1001" s="1" t="s">
        <v>9309</v>
      </c>
      <c r="E1001" s="1" t="s">
        <v>9559</v>
      </c>
      <c r="F1001" s="1" t="s">
        <v>13390</v>
      </c>
      <c r="G1001" s="1" t="s">
        <v>12643</v>
      </c>
    </row>
    <row r="1002" spans="1:7" customFormat="1" hidden="1" x14ac:dyDescent="0.45">
      <c r="A1002" s="5" t="s">
        <v>12993</v>
      </c>
      <c r="B1002" s="5" t="s">
        <v>12665</v>
      </c>
      <c r="C1002" s="5">
        <v>50</v>
      </c>
      <c r="D1002" s="1" t="s">
        <v>9309</v>
      </c>
      <c r="E1002" s="1" t="s">
        <v>13391</v>
      </c>
      <c r="F1002" s="1" t="s">
        <v>13392</v>
      </c>
      <c r="G1002" s="1" t="s">
        <v>12634</v>
      </c>
    </row>
    <row r="1003" spans="1:7" customFormat="1" hidden="1" x14ac:dyDescent="0.45">
      <c r="A1003" s="5" t="s">
        <v>12993</v>
      </c>
      <c r="B1003" s="5" t="s">
        <v>12673</v>
      </c>
      <c r="C1003" s="5">
        <v>50</v>
      </c>
      <c r="D1003" s="1" t="s">
        <v>9309</v>
      </c>
      <c r="E1003" s="1" t="s">
        <v>13393</v>
      </c>
      <c r="F1003" s="1" t="s">
        <v>13394</v>
      </c>
      <c r="G1003" s="1" t="s">
        <v>12634</v>
      </c>
    </row>
    <row r="1004" spans="1:7" customFormat="1" hidden="1" x14ac:dyDescent="0.45">
      <c r="A1004" s="5" t="s">
        <v>12993</v>
      </c>
      <c r="B1004" s="5" t="s">
        <v>12673</v>
      </c>
      <c r="C1004" s="5">
        <v>51</v>
      </c>
      <c r="D1004" s="1" t="s">
        <v>9309</v>
      </c>
      <c r="E1004" s="1" t="s">
        <v>13393</v>
      </c>
      <c r="F1004" s="1" t="s">
        <v>13395</v>
      </c>
      <c r="G1004" s="1" t="s">
        <v>12643</v>
      </c>
    </row>
    <row r="1005" spans="1:7" customFormat="1" hidden="1" x14ac:dyDescent="0.45">
      <c r="A1005" s="5" t="s">
        <v>12993</v>
      </c>
      <c r="B1005" s="5" t="s">
        <v>12677</v>
      </c>
      <c r="C1005" s="5">
        <v>50</v>
      </c>
      <c r="D1005" s="1" t="s">
        <v>9309</v>
      </c>
      <c r="E1005" s="1" t="s">
        <v>13396</v>
      </c>
      <c r="F1005" s="1" t="s">
        <v>13397</v>
      </c>
      <c r="G1005" s="1" t="s">
        <v>12634</v>
      </c>
    </row>
    <row r="1006" spans="1:7" customFormat="1" hidden="1" x14ac:dyDescent="0.45">
      <c r="A1006" s="5" t="s">
        <v>12993</v>
      </c>
      <c r="B1006" s="5" t="s">
        <v>12677</v>
      </c>
      <c r="C1006" s="5">
        <v>51</v>
      </c>
      <c r="D1006" s="1" t="s">
        <v>9309</v>
      </c>
      <c r="E1006" s="1" t="s">
        <v>13396</v>
      </c>
      <c r="F1006" s="1" t="s">
        <v>12977</v>
      </c>
      <c r="G1006" s="1" t="s">
        <v>12643</v>
      </c>
    </row>
    <row r="1007" spans="1:7" customFormat="1" hidden="1" x14ac:dyDescent="0.45">
      <c r="A1007" s="5" t="s">
        <v>12993</v>
      </c>
      <c r="B1007" s="5" t="s">
        <v>12677</v>
      </c>
      <c r="C1007" s="5">
        <v>52</v>
      </c>
      <c r="D1007" s="1" t="s">
        <v>9309</v>
      </c>
      <c r="E1007" s="1" t="s">
        <v>13396</v>
      </c>
      <c r="F1007" s="1" t="s">
        <v>13398</v>
      </c>
      <c r="G1007" s="1" t="s">
        <v>12643</v>
      </c>
    </row>
    <row r="1008" spans="1:7" customFormat="1" hidden="1" x14ac:dyDescent="0.45">
      <c r="A1008" s="5" t="s">
        <v>12993</v>
      </c>
      <c r="B1008" s="5" t="s">
        <v>12677</v>
      </c>
      <c r="C1008" s="5">
        <v>53</v>
      </c>
      <c r="D1008" s="1" t="s">
        <v>9309</v>
      </c>
      <c r="E1008" s="1" t="s">
        <v>13396</v>
      </c>
      <c r="F1008" s="1" t="s">
        <v>13399</v>
      </c>
      <c r="G1008" s="1" t="s">
        <v>12643</v>
      </c>
    </row>
    <row r="1009" spans="1:7" customFormat="1" hidden="1" x14ac:dyDescent="0.45">
      <c r="A1009" s="5" t="s">
        <v>12993</v>
      </c>
      <c r="B1009" s="5" t="s">
        <v>12686</v>
      </c>
      <c r="C1009" s="5">
        <v>50</v>
      </c>
      <c r="D1009" s="1" t="s">
        <v>9309</v>
      </c>
      <c r="E1009" s="1" t="s">
        <v>13400</v>
      </c>
      <c r="F1009" s="1" t="s">
        <v>13401</v>
      </c>
      <c r="G1009" s="1" t="s">
        <v>12634</v>
      </c>
    </row>
    <row r="1010" spans="1:7" customFormat="1" hidden="1" x14ac:dyDescent="0.45">
      <c r="A1010" s="5" t="s">
        <v>12993</v>
      </c>
      <c r="B1010" s="5" t="s">
        <v>12686</v>
      </c>
      <c r="C1010" s="5">
        <v>51</v>
      </c>
      <c r="D1010" s="1" t="s">
        <v>9309</v>
      </c>
      <c r="E1010" s="1" t="s">
        <v>13400</v>
      </c>
      <c r="F1010" s="1" t="s">
        <v>9592</v>
      </c>
      <c r="G1010" s="1" t="s">
        <v>12643</v>
      </c>
    </row>
    <row r="1011" spans="1:7" customFormat="1" hidden="1" x14ac:dyDescent="0.45">
      <c r="A1011" s="5" t="s">
        <v>12993</v>
      </c>
      <c r="B1011" s="5" t="s">
        <v>12686</v>
      </c>
      <c r="C1011" s="5">
        <v>52</v>
      </c>
      <c r="D1011" s="1" t="s">
        <v>9309</v>
      </c>
      <c r="E1011" s="1" t="s">
        <v>13400</v>
      </c>
      <c r="F1011" s="1" t="s">
        <v>13402</v>
      </c>
      <c r="G1011" s="1" t="s">
        <v>12643</v>
      </c>
    </row>
    <row r="1012" spans="1:7" customFormat="1" hidden="1" x14ac:dyDescent="0.45">
      <c r="A1012" s="5" t="s">
        <v>12993</v>
      </c>
      <c r="B1012" s="5" t="s">
        <v>12689</v>
      </c>
      <c r="C1012" s="5">
        <v>50</v>
      </c>
      <c r="D1012" s="1" t="s">
        <v>9309</v>
      </c>
      <c r="E1012" s="1" t="s">
        <v>9510</v>
      </c>
      <c r="F1012" s="1" t="s">
        <v>9552</v>
      </c>
      <c r="G1012" s="1" t="s">
        <v>12634</v>
      </c>
    </row>
    <row r="1013" spans="1:7" customFormat="1" hidden="1" x14ac:dyDescent="0.45">
      <c r="A1013" s="5" t="s">
        <v>12993</v>
      </c>
      <c r="B1013" s="5" t="s">
        <v>12689</v>
      </c>
      <c r="C1013" s="5">
        <v>51</v>
      </c>
      <c r="D1013" s="1" t="s">
        <v>9309</v>
      </c>
      <c r="E1013" s="1" t="s">
        <v>9510</v>
      </c>
      <c r="F1013" s="1" t="s">
        <v>13403</v>
      </c>
      <c r="G1013" s="1" t="s">
        <v>12643</v>
      </c>
    </row>
    <row r="1014" spans="1:7" customFormat="1" hidden="1" x14ac:dyDescent="0.45">
      <c r="A1014" s="5" t="s">
        <v>12993</v>
      </c>
      <c r="B1014" s="5" t="s">
        <v>12689</v>
      </c>
      <c r="C1014" s="5">
        <v>52</v>
      </c>
      <c r="D1014" s="1" t="s">
        <v>9309</v>
      </c>
      <c r="E1014" s="1" t="s">
        <v>9510</v>
      </c>
      <c r="F1014" s="1" t="s">
        <v>9305</v>
      </c>
      <c r="G1014" s="1" t="s">
        <v>12643</v>
      </c>
    </row>
    <row r="1015" spans="1:7" customFormat="1" hidden="1" x14ac:dyDescent="0.45">
      <c r="A1015" s="5" t="s">
        <v>12993</v>
      </c>
      <c r="B1015" s="5" t="s">
        <v>12689</v>
      </c>
      <c r="C1015" s="5">
        <v>53</v>
      </c>
      <c r="D1015" s="1" t="s">
        <v>9309</v>
      </c>
      <c r="E1015" s="1" t="s">
        <v>9510</v>
      </c>
      <c r="F1015" s="1" t="s">
        <v>13404</v>
      </c>
      <c r="G1015" s="1" t="s">
        <v>12643</v>
      </c>
    </row>
    <row r="1016" spans="1:7" customFormat="1" hidden="1" x14ac:dyDescent="0.45">
      <c r="A1016" s="5" t="s">
        <v>12993</v>
      </c>
      <c r="B1016" s="5" t="s">
        <v>12689</v>
      </c>
      <c r="C1016" s="5">
        <v>54</v>
      </c>
      <c r="D1016" s="1" t="s">
        <v>9309</v>
      </c>
      <c r="E1016" s="1" t="s">
        <v>9510</v>
      </c>
      <c r="F1016" s="1" t="s">
        <v>13405</v>
      </c>
      <c r="G1016" s="1" t="s">
        <v>12643</v>
      </c>
    </row>
    <row r="1017" spans="1:7" customFormat="1" hidden="1" x14ac:dyDescent="0.45">
      <c r="A1017" s="5" t="s">
        <v>12993</v>
      </c>
      <c r="B1017" s="5" t="s">
        <v>12689</v>
      </c>
      <c r="C1017" s="5">
        <v>55</v>
      </c>
      <c r="D1017" s="1" t="s">
        <v>9309</v>
      </c>
      <c r="E1017" s="1" t="s">
        <v>9510</v>
      </c>
      <c r="F1017" s="1" t="s">
        <v>13406</v>
      </c>
      <c r="G1017" s="1" t="s">
        <v>12643</v>
      </c>
    </row>
    <row r="1018" spans="1:7" customFormat="1" hidden="1" x14ac:dyDescent="0.45">
      <c r="A1018" s="5" t="s">
        <v>12993</v>
      </c>
      <c r="B1018" s="5" t="s">
        <v>12689</v>
      </c>
      <c r="C1018" s="5">
        <v>56</v>
      </c>
      <c r="D1018" s="1" t="s">
        <v>9309</v>
      </c>
      <c r="E1018" s="1" t="s">
        <v>9510</v>
      </c>
      <c r="F1018" s="1" t="s">
        <v>13407</v>
      </c>
      <c r="G1018" s="1" t="s">
        <v>12643</v>
      </c>
    </row>
    <row r="1019" spans="1:7" customFormat="1" hidden="1" x14ac:dyDescent="0.45">
      <c r="A1019" s="5" t="s">
        <v>12993</v>
      </c>
      <c r="B1019" s="5" t="s">
        <v>12689</v>
      </c>
      <c r="C1019" s="5">
        <v>57</v>
      </c>
      <c r="D1019" s="1" t="s">
        <v>9309</v>
      </c>
      <c r="E1019" s="1" t="s">
        <v>9510</v>
      </c>
      <c r="F1019" s="1" t="s">
        <v>9511</v>
      </c>
      <c r="G1019" s="1" t="s">
        <v>12643</v>
      </c>
    </row>
    <row r="1020" spans="1:7" customFormat="1" hidden="1" x14ac:dyDescent="0.45">
      <c r="A1020" s="5" t="s">
        <v>12993</v>
      </c>
      <c r="B1020" s="5" t="s">
        <v>12689</v>
      </c>
      <c r="C1020" s="5">
        <v>58</v>
      </c>
      <c r="D1020" s="1" t="s">
        <v>9309</v>
      </c>
      <c r="E1020" s="1" t="s">
        <v>9510</v>
      </c>
      <c r="F1020" s="1" t="s">
        <v>13408</v>
      </c>
      <c r="G1020" s="1" t="s">
        <v>12643</v>
      </c>
    </row>
    <row r="1021" spans="1:7" customFormat="1" hidden="1" x14ac:dyDescent="0.45">
      <c r="A1021" s="5" t="s">
        <v>12993</v>
      </c>
      <c r="B1021" s="5" t="s">
        <v>12692</v>
      </c>
      <c r="C1021" s="5">
        <v>50</v>
      </c>
      <c r="D1021" s="1" t="s">
        <v>9309</v>
      </c>
      <c r="E1021" s="1" t="s">
        <v>13409</v>
      </c>
      <c r="F1021" s="1" t="s">
        <v>13410</v>
      </c>
      <c r="G1021" s="1" t="s">
        <v>12634</v>
      </c>
    </row>
    <row r="1022" spans="1:7" customFormat="1" hidden="1" x14ac:dyDescent="0.45">
      <c r="A1022" s="5" t="s">
        <v>12993</v>
      </c>
      <c r="B1022" s="5" t="s">
        <v>12692</v>
      </c>
      <c r="C1022" s="5">
        <v>51</v>
      </c>
      <c r="D1022" s="1" t="s">
        <v>9309</v>
      </c>
      <c r="E1022" s="1" t="s">
        <v>13409</v>
      </c>
      <c r="F1022" s="1" t="s">
        <v>13411</v>
      </c>
      <c r="G1022" s="1" t="s">
        <v>12643</v>
      </c>
    </row>
    <row r="1023" spans="1:7" customFormat="1" hidden="1" x14ac:dyDescent="0.45">
      <c r="A1023" s="5" t="s">
        <v>12993</v>
      </c>
      <c r="B1023" s="5" t="s">
        <v>12692</v>
      </c>
      <c r="C1023" s="5">
        <v>52</v>
      </c>
      <c r="D1023" s="1" t="s">
        <v>9309</v>
      </c>
      <c r="E1023" s="1" t="s">
        <v>13409</v>
      </c>
      <c r="F1023" s="1" t="s">
        <v>13412</v>
      </c>
      <c r="G1023" s="1" t="s">
        <v>12643</v>
      </c>
    </row>
    <row r="1024" spans="1:7" customFormat="1" hidden="1" x14ac:dyDescent="0.45">
      <c r="A1024" s="5" t="s">
        <v>12993</v>
      </c>
      <c r="B1024" s="5" t="s">
        <v>12692</v>
      </c>
      <c r="C1024" s="5">
        <v>53</v>
      </c>
      <c r="D1024" s="1" t="s">
        <v>9309</v>
      </c>
      <c r="E1024" s="1" t="s">
        <v>13409</v>
      </c>
      <c r="F1024" s="1" t="s">
        <v>13413</v>
      </c>
      <c r="G1024" s="1" t="s">
        <v>12643</v>
      </c>
    </row>
    <row r="1025" spans="1:7" customFormat="1" hidden="1" x14ac:dyDescent="0.45">
      <c r="A1025" s="5" t="s">
        <v>12993</v>
      </c>
      <c r="B1025" s="5" t="s">
        <v>12692</v>
      </c>
      <c r="C1025" s="5">
        <v>54</v>
      </c>
      <c r="D1025" s="1" t="s">
        <v>9309</v>
      </c>
      <c r="E1025" s="1" t="s">
        <v>13409</v>
      </c>
      <c r="F1025" s="1" t="s">
        <v>13414</v>
      </c>
      <c r="G1025" s="1" t="s">
        <v>12643</v>
      </c>
    </row>
    <row r="1026" spans="1:7" customFormat="1" hidden="1" x14ac:dyDescent="0.45">
      <c r="A1026" s="5" t="s">
        <v>12993</v>
      </c>
      <c r="B1026" s="5" t="s">
        <v>12692</v>
      </c>
      <c r="C1026" s="5">
        <v>55</v>
      </c>
      <c r="D1026" s="1" t="s">
        <v>9309</v>
      </c>
      <c r="E1026" s="1" t="s">
        <v>13409</v>
      </c>
      <c r="F1026" s="1" t="s">
        <v>9338</v>
      </c>
      <c r="G1026" s="1" t="s">
        <v>12643</v>
      </c>
    </row>
    <row r="1027" spans="1:7" customFormat="1" hidden="1" x14ac:dyDescent="0.45">
      <c r="A1027" s="5" t="s">
        <v>12993</v>
      </c>
      <c r="B1027" s="5" t="s">
        <v>12692</v>
      </c>
      <c r="C1027" s="5">
        <v>56</v>
      </c>
      <c r="D1027" s="1" t="s">
        <v>9309</v>
      </c>
      <c r="E1027" s="1" t="s">
        <v>13409</v>
      </c>
      <c r="F1027" s="1" t="s">
        <v>13415</v>
      </c>
      <c r="G1027" s="1" t="s">
        <v>12643</v>
      </c>
    </row>
    <row r="1028" spans="1:7" customFormat="1" hidden="1" x14ac:dyDescent="0.45">
      <c r="A1028" s="5" t="s">
        <v>12993</v>
      </c>
      <c r="B1028" s="5" t="s">
        <v>12692</v>
      </c>
      <c r="C1028" s="5">
        <v>57</v>
      </c>
      <c r="D1028" s="1" t="s">
        <v>9309</v>
      </c>
      <c r="E1028" s="1" t="s">
        <v>13409</v>
      </c>
      <c r="F1028" s="1" t="s">
        <v>13416</v>
      </c>
      <c r="G1028" s="1" t="s">
        <v>12643</v>
      </c>
    </row>
    <row r="1029" spans="1:7" customFormat="1" hidden="1" x14ac:dyDescent="0.45">
      <c r="A1029" s="5" t="s">
        <v>12993</v>
      </c>
      <c r="B1029" s="5" t="s">
        <v>12698</v>
      </c>
      <c r="C1029" s="5">
        <v>50</v>
      </c>
      <c r="D1029" s="1" t="s">
        <v>9309</v>
      </c>
      <c r="E1029" s="1" t="s">
        <v>13417</v>
      </c>
      <c r="F1029" s="1" t="s">
        <v>13417</v>
      </c>
      <c r="G1029" s="1" t="s">
        <v>12634</v>
      </c>
    </row>
    <row r="1030" spans="1:7" customFormat="1" hidden="1" x14ac:dyDescent="0.45">
      <c r="A1030" s="5" t="s">
        <v>12993</v>
      </c>
      <c r="B1030" s="5" t="s">
        <v>12698</v>
      </c>
      <c r="C1030" s="5">
        <v>51</v>
      </c>
      <c r="D1030" s="1" t="s">
        <v>9309</v>
      </c>
      <c r="E1030" s="1" t="s">
        <v>13417</v>
      </c>
      <c r="F1030" s="1" t="s">
        <v>13418</v>
      </c>
      <c r="G1030" s="1" t="s">
        <v>12643</v>
      </c>
    </row>
    <row r="1031" spans="1:7" customFormat="1" hidden="1" x14ac:dyDescent="0.45">
      <c r="A1031" s="5" t="s">
        <v>12996</v>
      </c>
      <c r="B1031" s="5" t="s">
        <v>12633</v>
      </c>
      <c r="C1031" s="5">
        <v>50</v>
      </c>
      <c r="D1031" s="1" t="s">
        <v>13419</v>
      </c>
      <c r="E1031" s="1" t="s">
        <v>9326</v>
      </c>
      <c r="F1031" s="1" t="s">
        <v>9326</v>
      </c>
      <c r="G1031" s="1" t="s">
        <v>12634</v>
      </c>
    </row>
    <row r="1032" spans="1:7" customFormat="1" hidden="1" x14ac:dyDescent="0.45">
      <c r="A1032" s="5">
        <v>19</v>
      </c>
      <c r="B1032" s="5" t="s">
        <v>12633</v>
      </c>
      <c r="C1032" s="5" t="s">
        <v>12633</v>
      </c>
      <c r="D1032" s="1" t="s">
        <v>13419</v>
      </c>
      <c r="E1032" s="1" t="s">
        <v>9326</v>
      </c>
      <c r="F1032" s="1" t="s">
        <v>13420</v>
      </c>
      <c r="G1032" s="1" t="s">
        <v>12634</v>
      </c>
    </row>
    <row r="1033" spans="1:7" customFormat="1" hidden="1" x14ac:dyDescent="0.45">
      <c r="A1033" s="5">
        <v>19</v>
      </c>
      <c r="B1033" s="5" t="s">
        <v>12633</v>
      </c>
      <c r="C1033" s="5" t="s">
        <v>12661</v>
      </c>
      <c r="D1033" s="1" t="s">
        <v>13419</v>
      </c>
      <c r="E1033" s="1" t="s">
        <v>9326</v>
      </c>
      <c r="F1033" s="1" t="s">
        <v>9326</v>
      </c>
      <c r="G1033" s="1" t="s">
        <v>12634</v>
      </c>
    </row>
    <row r="1034" spans="1:7" customFormat="1" hidden="1" x14ac:dyDescent="0.45">
      <c r="A1034" s="5" t="s">
        <v>12996</v>
      </c>
      <c r="B1034" s="5" t="s">
        <v>12633</v>
      </c>
      <c r="C1034" s="5">
        <v>51</v>
      </c>
      <c r="D1034" s="1" t="s">
        <v>13419</v>
      </c>
      <c r="E1034" s="1" t="s">
        <v>9326</v>
      </c>
      <c r="F1034" s="1" t="s">
        <v>13421</v>
      </c>
      <c r="G1034" s="1" t="s">
        <v>12643</v>
      </c>
    </row>
    <row r="1035" spans="1:7" customFormat="1" hidden="1" x14ac:dyDescent="0.45">
      <c r="A1035" s="5" t="s">
        <v>12996</v>
      </c>
      <c r="B1035" s="5" t="s">
        <v>12633</v>
      </c>
      <c r="C1035" s="5">
        <v>52</v>
      </c>
      <c r="D1035" s="1" t="s">
        <v>13419</v>
      </c>
      <c r="E1035" s="1" t="s">
        <v>9326</v>
      </c>
      <c r="F1035" s="1" t="s">
        <v>13422</v>
      </c>
      <c r="G1035" s="1" t="s">
        <v>12643</v>
      </c>
    </row>
    <row r="1036" spans="1:7" customFormat="1" hidden="1" x14ac:dyDescent="0.45">
      <c r="A1036" s="5" t="s">
        <v>12996</v>
      </c>
      <c r="B1036" s="5" t="s">
        <v>12633</v>
      </c>
      <c r="C1036" s="5">
        <v>53</v>
      </c>
      <c r="D1036" s="1" t="s">
        <v>13419</v>
      </c>
      <c r="E1036" s="1" t="s">
        <v>9326</v>
      </c>
      <c r="F1036" s="1" t="s">
        <v>13423</v>
      </c>
      <c r="G1036" s="1" t="s">
        <v>12643</v>
      </c>
    </row>
    <row r="1037" spans="1:7" customFormat="1" hidden="1" x14ac:dyDescent="0.45">
      <c r="A1037" s="5" t="s">
        <v>12996</v>
      </c>
      <c r="B1037" s="5" t="s">
        <v>12633</v>
      </c>
      <c r="C1037" s="5">
        <v>55</v>
      </c>
      <c r="D1037" s="1" t="s">
        <v>13419</v>
      </c>
      <c r="E1037" s="1" t="s">
        <v>9326</v>
      </c>
      <c r="F1037" s="1" t="s">
        <v>12989</v>
      </c>
      <c r="G1037" s="1" t="s">
        <v>12643</v>
      </c>
    </row>
    <row r="1038" spans="1:7" customFormat="1" hidden="1" x14ac:dyDescent="0.45">
      <c r="A1038" s="5" t="s">
        <v>12996</v>
      </c>
      <c r="B1038" s="5" t="s">
        <v>12633</v>
      </c>
      <c r="C1038" s="5">
        <v>56</v>
      </c>
      <c r="D1038" s="1" t="s">
        <v>13419</v>
      </c>
      <c r="E1038" s="1" t="s">
        <v>9326</v>
      </c>
      <c r="F1038" s="1" t="s">
        <v>13424</v>
      </c>
      <c r="G1038" s="1" t="s">
        <v>12643</v>
      </c>
    </row>
    <row r="1039" spans="1:7" customFormat="1" hidden="1" x14ac:dyDescent="0.45">
      <c r="A1039" s="5" t="s">
        <v>12996</v>
      </c>
      <c r="B1039" s="5" t="s">
        <v>12633</v>
      </c>
      <c r="C1039" s="5">
        <v>58</v>
      </c>
      <c r="D1039" s="1" t="s">
        <v>13419</v>
      </c>
      <c r="E1039" s="1" t="s">
        <v>9326</v>
      </c>
      <c r="F1039" s="1" t="s">
        <v>13425</v>
      </c>
      <c r="G1039" s="1" t="s">
        <v>12643</v>
      </c>
    </row>
    <row r="1040" spans="1:7" customFormat="1" hidden="1" x14ac:dyDescent="0.45">
      <c r="A1040" s="5" t="s">
        <v>12996</v>
      </c>
      <c r="B1040" s="5" t="s">
        <v>12661</v>
      </c>
      <c r="C1040" s="5">
        <v>50</v>
      </c>
      <c r="D1040" s="1" t="s">
        <v>13419</v>
      </c>
      <c r="E1040" s="1" t="s">
        <v>13426</v>
      </c>
      <c r="F1040" s="1" t="s">
        <v>9328</v>
      </c>
      <c r="G1040" s="1" t="s">
        <v>12634</v>
      </c>
    </row>
    <row r="1041" spans="1:7" customFormat="1" hidden="1" x14ac:dyDescent="0.45">
      <c r="A1041" s="5" t="s">
        <v>12996</v>
      </c>
      <c r="B1041" s="5" t="s">
        <v>12661</v>
      </c>
      <c r="C1041" s="5">
        <v>51</v>
      </c>
      <c r="D1041" s="1" t="s">
        <v>13419</v>
      </c>
      <c r="E1041" s="1" t="s">
        <v>13426</v>
      </c>
      <c r="F1041" s="1" t="s">
        <v>13427</v>
      </c>
      <c r="G1041" s="1" t="s">
        <v>12643</v>
      </c>
    </row>
    <row r="1042" spans="1:7" customFormat="1" hidden="1" x14ac:dyDescent="0.45">
      <c r="A1042" s="5" t="s">
        <v>12996</v>
      </c>
      <c r="B1042" s="5" t="s">
        <v>12661</v>
      </c>
      <c r="C1042" s="5">
        <v>52</v>
      </c>
      <c r="D1042" s="1" t="s">
        <v>13419</v>
      </c>
      <c r="E1042" s="1" t="s">
        <v>13426</v>
      </c>
      <c r="F1042" s="1" t="s">
        <v>13428</v>
      </c>
      <c r="G1042" s="1" t="s">
        <v>12643</v>
      </c>
    </row>
    <row r="1043" spans="1:7" customFormat="1" hidden="1" x14ac:dyDescent="0.45">
      <c r="A1043" s="5" t="s">
        <v>12996</v>
      </c>
      <c r="B1043" s="5" t="s">
        <v>12661</v>
      </c>
      <c r="C1043" s="5">
        <v>54</v>
      </c>
      <c r="D1043" s="1" t="s">
        <v>13419</v>
      </c>
      <c r="E1043" s="1" t="s">
        <v>13426</v>
      </c>
      <c r="F1043" s="1" t="s">
        <v>13429</v>
      </c>
      <c r="G1043" s="1" t="s">
        <v>12643</v>
      </c>
    </row>
    <row r="1044" spans="1:7" customFormat="1" hidden="1" x14ac:dyDescent="0.45">
      <c r="A1044" s="5" t="s">
        <v>12996</v>
      </c>
      <c r="B1044" s="5" t="s">
        <v>12661</v>
      </c>
      <c r="C1044" s="5">
        <v>56</v>
      </c>
      <c r="D1044" s="1" t="s">
        <v>13419</v>
      </c>
      <c r="E1044" s="1" t="s">
        <v>13426</v>
      </c>
      <c r="F1044" s="1" t="s">
        <v>13430</v>
      </c>
      <c r="G1044" s="1" t="s">
        <v>12643</v>
      </c>
    </row>
    <row r="1045" spans="1:7" customFormat="1" hidden="1" x14ac:dyDescent="0.45">
      <c r="A1045" s="5" t="s">
        <v>12996</v>
      </c>
      <c r="B1045" s="5" t="s">
        <v>12661</v>
      </c>
      <c r="C1045" s="5" t="s">
        <v>13431</v>
      </c>
      <c r="D1045" s="1" t="s">
        <v>13419</v>
      </c>
      <c r="E1045" s="1" t="s">
        <v>13426</v>
      </c>
      <c r="F1045" s="1" t="s">
        <v>9338</v>
      </c>
      <c r="G1045" s="1" t="s">
        <v>12643</v>
      </c>
    </row>
    <row r="1046" spans="1:7" customFormat="1" hidden="1" x14ac:dyDescent="0.45">
      <c r="A1046" s="5" t="s">
        <v>12996</v>
      </c>
      <c r="B1046" s="5" t="s">
        <v>12665</v>
      </c>
      <c r="C1046" s="5">
        <v>50</v>
      </c>
      <c r="D1046" s="1" t="s">
        <v>13419</v>
      </c>
      <c r="E1046" s="1" t="s">
        <v>13432</v>
      </c>
      <c r="F1046" s="1" t="s">
        <v>13433</v>
      </c>
      <c r="G1046" s="1" t="s">
        <v>12634</v>
      </c>
    </row>
    <row r="1047" spans="1:7" customFormat="1" hidden="1" x14ac:dyDescent="0.45">
      <c r="A1047" s="5" t="s">
        <v>12996</v>
      </c>
      <c r="B1047" s="5" t="s">
        <v>12665</v>
      </c>
      <c r="C1047" s="5">
        <v>51</v>
      </c>
      <c r="D1047" s="1" t="s">
        <v>13419</v>
      </c>
      <c r="E1047" s="1" t="s">
        <v>13432</v>
      </c>
      <c r="F1047" s="1" t="s">
        <v>13434</v>
      </c>
      <c r="G1047" s="1" t="s">
        <v>12643</v>
      </c>
    </row>
    <row r="1048" spans="1:7" customFormat="1" hidden="1" x14ac:dyDescent="0.45">
      <c r="A1048" s="5" t="s">
        <v>12996</v>
      </c>
      <c r="B1048" s="5" t="s">
        <v>12665</v>
      </c>
      <c r="C1048" s="5" t="s">
        <v>13255</v>
      </c>
      <c r="D1048" s="1" t="s">
        <v>13419</v>
      </c>
      <c r="E1048" s="1" t="s">
        <v>13432</v>
      </c>
      <c r="F1048" s="1" t="s">
        <v>13435</v>
      </c>
      <c r="G1048" s="1" t="s">
        <v>12643</v>
      </c>
    </row>
    <row r="1049" spans="1:7" customFormat="1" hidden="1" x14ac:dyDescent="0.45">
      <c r="A1049" s="5" t="s">
        <v>12996</v>
      </c>
      <c r="B1049" s="5" t="s">
        <v>12673</v>
      </c>
      <c r="C1049" s="5">
        <v>50</v>
      </c>
      <c r="D1049" s="1" t="s">
        <v>13419</v>
      </c>
      <c r="E1049" s="1" t="s">
        <v>13436</v>
      </c>
      <c r="F1049" s="1" t="s">
        <v>13437</v>
      </c>
      <c r="G1049" s="1" t="s">
        <v>12634</v>
      </c>
    </row>
    <row r="1050" spans="1:7" customFormat="1" hidden="1" x14ac:dyDescent="0.45">
      <c r="A1050" s="5" t="s">
        <v>12996</v>
      </c>
      <c r="B1050" s="5" t="s">
        <v>12673</v>
      </c>
      <c r="C1050" s="5">
        <v>51</v>
      </c>
      <c r="D1050" s="1" t="s">
        <v>13419</v>
      </c>
      <c r="E1050" s="1" t="s">
        <v>13436</v>
      </c>
      <c r="F1050" s="1" t="s">
        <v>12793</v>
      </c>
      <c r="G1050" s="1" t="s">
        <v>12643</v>
      </c>
    </row>
    <row r="1051" spans="1:7" customFormat="1" hidden="1" x14ac:dyDescent="0.45">
      <c r="A1051" s="5" t="s">
        <v>12996</v>
      </c>
      <c r="B1051" s="5" t="s">
        <v>12673</v>
      </c>
      <c r="C1051" s="5">
        <v>52</v>
      </c>
      <c r="D1051" s="1" t="s">
        <v>13419</v>
      </c>
      <c r="E1051" s="1" t="s">
        <v>13436</v>
      </c>
      <c r="F1051" s="1" t="s">
        <v>13438</v>
      </c>
      <c r="G1051" s="1" t="s">
        <v>12643</v>
      </c>
    </row>
    <row r="1052" spans="1:7" customFormat="1" hidden="1" x14ac:dyDescent="0.45">
      <c r="A1052" s="5" t="s">
        <v>12996</v>
      </c>
      <c r="B1052" s="5" t="s">
        <v>12677</v>
      </c>
      <c r="C1052" s="5">
        <v>50</v>
      </c>
      <c r="D1052" s="1" t="s">
        <v>13419</v>
      </c>
      <c r="E1052" s="1" t="s">
        <v>13439</v>
      </c>
      <c r="F1052" s="1" t="s">
        <v>13440</v>
      </c>
      <c r="G1052" s="1" t="s">
        <v>12634</v>
      </c>
    </row>
    <row r="1053" spans="1:7" customFormat="1" hidden="1" x14ac:dyDescent="0.45">
      <c r="A1053" s="5" t="s">
        <v>12996</v>
      </c>
      <c r="B1053" s="5" t="s">
        <v>12677</v>
      </c>
      <c r="C1053" s="5">
        <v>51</v>
      </c>
      <c r="D1053" s="1" t="s">
        <v>13419</v>
      </c>
      <c r="E1053" s="1" t="s">
        <v>13439</v>
      </c>
      <c r="F1053" s="1" t="s">
        <v>13441</v>
      </c>
      <c r="G1053" s="1" t="s">
        <v>12643</v>
      </c>
    </row>
    <row r="1054" spans="1:7" customFormat="1" hidden="1" x14ac:dyDescent="0.45">
      <c r="A1054" s="5" t="s">
        <v>12996</v>
      </c>
      <c r="B1054" s="5" t="s">
        <v>12677</v>
      </c>
      <c r="C1054" s="5">
        <v>53</v>
      </c>
      <c r="D1054" s="1" t="s">
        <v>13419</v>
      </c>
      <c r="E1054" s="1" t="s">
        <v>13439</v>
      </c>
      <c r="F1054" s="1" t="s">
        <v>13442</v>
      </c>
      <c r="G1054" s="1" t="s">
        <v>12643</v>
      </c>
    </row>
    <row r="1055" spans="1:7" customFormat="1" hidden="1" x14ac:dyDescent="0.45">
      <c r="A1055" s="5" t="s">
        <v>12996</v>
      </c>
      <c r="B1055" s="5" t="s">
        <v>12686</v>
      </c>
      <c r="C1055" s="5">
        <v>50</v>
      </c>
      <c r="D1055" s="1" t="s">
        <v>13419</v>
      </c>
      <c r="E1055" s="1" t="s">
        <v>13443</v>
      </c>
      <c r="F1055" s="1" t="s">
        <v>13444</v>
      </c>
      <c r="G1055" s="1" t="s">
        <v>12634</v>
      </c>
    </row>
    <row r="1056" spans="1:7" customFormat="1" hidden="1" x14ac:dyDescent="0.45">
      <c r="A1056" s="5" t="s">
        <v>12996</v>
      </c>
      <c r="B1056" s="5" t="s">
        <v>12686</v>
      </c>
      <c r="C1056" s="5">
        <v>51</v>
      </c>
      <c r="D1056" s="1" t="s">
        <v>13419</v>
      </c>
      <c r="E1056" s="1" t="s">
        <v>13443</v>
      </c>
      <c r="F1056" s="1" t="s">
        <v>13445</v>
      </c>
      <c r="G1056" s="1" t="s">
        <v>12643</v>
      </c>
    </row>
    <row r="1057" spans="1:7" customFormat="1" hidden="1" x14ac:dyDescent="0.45">
      <c r="A1057" s="5" t="s">
        <v>12996</v>
      </c>
      <c r="B1057" s="5" t="s">
        <v>12686</v>
      </c>
      <c r="C1057" s="5">
        <v>52</v>
      </c>
      <c r="D1057" s="1" t="s">
        <v>13419</v>
      </c>
      <c r="E1057" s="1" t="s">
        <v>13443</v>
      </c>
      <c r="F1057" s="1" t="s">
        <v>13446</v>
      </c>
      <c r="G1057" s="1" t="s">
        <v>12643</v>
      </c>
    </row>
    <row r="1058" spans="1:7" customFormat="1" hidden="1" x14ac:dyDescent="0.45">
      <c r="A1058" s="5" t="s">
        <v>12996</v>
      </c>
      <c r="B1058" s="5" t="s">
        <v>12686</v>
      </c>
      <c r="C1058" s="5">
        <v>53</v>
      </c>
      <c r="D1058" s="1" t="s">
        <v>13419</v>
      </c>
      <c r="E1058" s="1" t="s">
        <v>13443</v>
      </c>
      <c r="F1058" s="1" t="s">
        <v>13447</v>
      </c>
      <c r="G1058" s="1" t="s">
        <v>12643</v>
      </c>
    </row>
    <row r="1059" spans="1:7" customFormat="1" hidden="1" x14ac:dyDescent="0.45">
      <c r="A1059" s="5" t="s">
        <v>12996</v>
      </c>
      <c r="B1059" s="5" t="s">
        <v>12689</v>
      </c>
      <c r="C1059" s="5">
        <v>50</v>
      </c>
      <c r="D1059" s="1" t="s">
        <v>13419</v>
      </c>
      <c r="E1059" s="1" t="s">
        <v>13448</v>
      </c>
      <c r="F1059" s="1" t="s">
        <v>13449</v>
      </c>
      <c r="G1059" s="1" t="s">
        <v>12634</v>
      </c>
    </row>
    <row r="1060" spans="1:7" customFormat="1" hidden="1" x14ac:dyDescent="0.45">
      <c r="A1060" s="5" t="s">
        <v>12996</v>
      </c>
      <c r="B1060" s="5" t="s">
        <v>12692</v>
      </c>
      <c r="C1060" s="5">
        <v>50</v>
      </c>
      <c r="D1060" s="1" t="s">
        <v>13419</v>
      </c>
      <c r="E1060" s="1" t="s">
        <v>13450</v>
      </c>
      <c r="F1060" s="1" t="s">
        <v>13450</v>
      </c>
      <c r="G1060" s="1" t="s">
        <v>12634</v>
      </c>
    </row>
    <row r="1061" spans="1:7" customFormat="1" hidden="1" x14ac:dyDescent="0.45">
      <c r="A1061" s="5" t="s">
        <v>12996</v>
      </c>
      <c r="B1061" s="5" t="s">
        <v>12692</v>
      </c>
      <c r="C1061" s="5" t="s">
        <v>13451</v>
      </c>
      <c r="D1061" s="1" t="s">
        <v>13419</v>
      </c>
      <c r="E1061" s="1" t="s">
        <v>13450</v>
      </c>
      <c r="F1061" s="1" t="s">
        <v>13452</v>
      </c>
      <c r="G1061" s="1" t="s">
        <v>12643</v>
      </c>
    </row>
    <row r="1062" spans="1:7" customFormat="1" hidden="1" x14ac:dyDescent="0.45">
      <c r="A1062" s="5" t="s">
        <v>12996</v>
      </c>
      <c r="B1062" s="5" t="s">
        <v>12692</v>
      </c>
      <c r="C1062" s="5">
        <v>52</v>
      </c>
      <c r="D1062" s="1" t="s">
        <v>13419</v>
      </c>
      <c r="E1062" s="1" t="s">
        <v>13450</v>
      </c>
      <c r="F1062" s="1" t="s">
        <v>13453</v>
      </c>
      <c r="G1062" s="1" t="s">
        <v>12643</v>
      </c>
    </row>
    <row r="1063" spans="1:7" customFormat="1" hidden="1" x14ac:dyDescent="0.45">
      <c r="A1063" s="5" t="s">
        <v>12996</v>
      </c>
      <c r="B1063" s="5" t="s">
        <v>12692</v>
      </c>
      <c r="C1063" s="5">
        <v>53</v>
      </c>
      <c r="D1063" s="1" t="s">
        <v>13419</v>
      </c>
      <c r="E1063" s="1" t="s">
        <v>13450</v>
      </c>
      <c r="F1063" s="1" t="s">
        <v>13454</v>
      </c>
      <c r="G1063" s="1" t="s">
        <v>12643</v>
      </c>
    </row>
    <row r="1064" spans="1:7" customFormat="1" hidden="1" x14ac:dyDescent="0.45">
      <c r="A1064" s="5" t="s">
        <v>12996</v>
      </c>
      <c r="B1064" s="5" t="s">
        <v>12692</v>
      </c>
      <c r="C1064" s="5" t="s">
        <v>13280</v>
      </c>
      <c r="D1064" s="1" t="s">
        <v>13419</v>
      </c>
      <c r="E1064" s="1" t="s">
        <v>13450</v>
      </c>
      <c r="F1064" s="1" t="s">
        <v>13455</v>
      </c>
      <c r="G1064" s="1" t="s">
        <v>12643</v>
      </c>
    </row>
    <row r="1065" spans="1:7" customFormat="1" hidden="1" x14ac:dyDescent="0.45">
      <c r="A1065" s="5" t="s">
        <v>12996</v>
      </c>
      <c r="B1065" s="5" t="s">
        <v>12698</v>
      </c>
      <c r="C1065" s="5">
        <v>50</v>
      </c>
      <c r="D1065" s="1" t="s">
        <v>13419</v>
      </c>
      <c r="E1065" s="1" t="s">
        <v>13456</v>
      </c>
      <c r="F1065" s="1" t="s">
        <v>13457</v>
      </c>
      <c r="G1065" s="1" t="s">
        <v>12634</v>
      </c>
    </row>
    <row r="1066" spans="1:7" customFormat="1" hidden="1" x14ac:dyDescent="0.45">
      <c r="A1066" s="5" t="s">
        <v>12996</v>
      </c>
      <c r="B1066" s="5" t="s">
        <v>12698</v>
      </c>
      <c r="C1066" s="5" t="s">
        <v>13451</v>
      </c>
      <c r="D1066" s="1" t="s">
        <v>13419</v>
      </c>
      <c r="E1066" s="1" t="s">
        <v>13456</v>
      </c>
      <c r="F1066" s="1" t="s">
        <v>9398</v>
      </c>
      <c r="G1066" s="1" t="s">
        <v>12643</v>
      </c>
    </row>
    <row r="1067" spans="1:7" customFormat="1" hidden="1" x14ac:dyDescent="0.45">
      <c r="A1067" s="5" t="s">
        <v>12996</v>
      </c>
      <c r="B1067" s="5" t="s">
        <v>12698</v>
      </c>
      <c r="C1067" s="5" t="s">
        <v>13255</v>
      </c>
      <c r="D1067" s="1" t="s">
        <v>13419</v>
      </c>
      <c r="E1067" s="1" t="s">
        <v>13456</v>
      </c>
      <c r="F1067" s="1" t="s">
        <v>13458</v>
      </c>
      <c r="G1067" s="1" t="s">
        <v>12643</v>
      </c>
    </row>
    <row r="1068" spans="1:7" customFormat="1" hidden="1" x14ac:dyDescent="0.45">
      <c r="A1068" s="5" t="s">
        <v>13002</v>
      </c>
      <c r="B1068" s="5" t="s">
        <v>12633</v>
      </c>
      <c r="C1068" s="5">
        <v>50</v>
      </c>
      <c r="D1068" s="1" t="s">
        <v>13459</v>
      </c>
      <c r="E1068" s="1" t="s">
        <v>13460</v>
      </c>
      <c r="F1068" s="1" t="s">
        <v>13461</v>
      </c>
      <c r="G1068" s="1" t="s">
        <v>12634</v>
      </c>
    </row>
    <row r="1069" spans="1:7" customFormat="1" hidden="1" x14ac:dyDescent="0.45">
      <c r="A1069" s="5" t="s">
        <v>13002</v>
      </c>
      <c r="B1069" s="5" t="s">
        <v>12633</v>
      </c>
      <c r="C1069" s="5">
        <v>51</v>
      </c>
      <c r="D1069" s="1" t="s">
        <v>13459</v>
      </c>
      <c r="E1069" s="1" t="s">
        <v>13460</v>
      </c>
      <c r="F1069" s="1" t="s">
        <v>13462</v>
      </c>
      <c r="G1069" s="1" t="s">
        <v>12643</v>
      </c>
    </row>
    <row r="1070" spans="1:7" customFormat="1" hidden="1" x14ac:dyDescent="0.45">
      <c r="A1070" s="5" t="s">
        <v>13002</v>
      </c>
      <c r="B1070" s="5" t="s">
        <v>12633</v>
      </c>
      <c r="C1070" s="5">
        <v>52</v>
      </c>
      <c r="D1070" s="1" t="s">
        <v>13459</v>
      </c>
      <c r="E1070" s="1" t="s">
        <v>13567</v>
      </c>
      <c r="F1070" s="1" t="s">
        <v>13463</v>
      </c>
      <c r="G1070" s="1" t="s">
        <v>12643</v>
      </c>
    </row>
    <row r="1071" spans="1:7" customFormat="1" hidden="1" x14ac:dyDescent="0.45">
      <c r="A1071" s="5" t="s">
        <v>13002</v>
      </c>
      <c r="B1071" s="5" t="s">
        <v>12661</v>
      </c>
      <c r="C1071" s="5">
        <v>50</v>
      </c>
      <c r="D1071" s="1" t="s">
        <v>13459</v>
      </c>
      <c r="E1071" s="1" t="s">
        <v>13464</v>
      </c>
      <c r="F1071" s="1" t="s">
        <v>13465</v>
      </c>
      <c r="G1071" s="1" t="s">
        <v>12634</v>
      </c>
    </row>
    <row r="1072" spans="1:7" customFormat="1" hidden="1" x14ac:dyDescent="0.45">
      <c r="A1072" s="5" t="s">
        <v>13002</v>
      </c>
      <c r="B1072" s="5" t="s">
        <v>12661</v>
      </c>
      <c r="C1072" s="5">
        <v>51</v>
      </c>
      <c r="D1072" s="1" t="s">
        <v>13459</v>
      </c>
      <c r="E1072" s="1" t="s">
        <v>13464</v>
      </c>
      <c r="F1072" s="1" t="s">
        <v>13466</v>
      </c>
      <c r="G1072" s="1" t="s">
        <v>12643</v>
      </c>
    </row>
    <row r="1073" spans="1:7" customFormat="1" hidden="1" x14ac:dyDescent="0.45">
      <c r="A1073" s="5" t="s">
        <v>13002</v>
      </c>
      <c r="B1073" s="5" t="s">
        <v>12665</v>
      </c>
      <c r="C1073" s="5">
        <v>50</v>
      </c>
      <c r="D1073" s="1" t="s">
        <v>13459</v>
      </c>
      <c r="E1073" s="1" t="s">
        <v>13467</v>
      </c>
      <c r="F1073" s="1" t="s">
        <v>13468</v>
      </c>
      <c r="G1073" s="1" t="s">
        <v>12634</v>
      </c>
    </row>
    <row r="1074" spans="1:7" customFormat="1" hidden="1" x14ac:dyDescent="0.45">
      <c r="A1074" s="5" t="s">
        <v>13002</v>
      </c>
      <c r="B1074" s="5" t="s">
        <v>12665</v>
      </c>
      <c r="C1074" s="5">
        <v>51</v>
      </c>
      <c r="D1074" s="1" t="s">
        <v>13459</v>
      </c>
      <c r="E1074" s="1" t="s">
        <v>13467</v>
      </c>
      <c r="F1074" s="1" t="s">
        <v>9398</v>
      </c>
      <c r="G1074" s="1" t="s">
        <v>12643</v>
      </c>
    </row>
    <row r="1075" spans="1:7" customFormat="1" hidden="1" x14ac:dyDescent="0.45">
      <c r="A1075" s="5" t="s">
        <v>13002</v>
      </c>
      <c r="B1075" s="5" t="s">
        <v>12665</v>
      </c>
      <c r="C1075" s="5">
        <v>52</v>
      </c>
      <c r="D1075" s="1" t="s">
        <v>13459</v>
      </c>
      <c r="E1075" s="1" t="s">
        <v>13467</v>
      </c>
      <c r="F1075" s="1" t="s">
        <v>13469</v>
      </c>
      <c r="G1075" s="1" t="s">
        <v>12643</v>
      </c>
    </row>
    <row r="1076" spans="1:7" customFormat="1" hidden="1" x14ac:dyDescent="0.45">
      <c r="A1076" s="5" t="s">
        <v>13007</v>
      </c>
      <c r="B1076" s="5" t="s">
        <v>12633</v>
      </c>
      <c r="C1076" s="5">
        <v>50</v>
      </c>
      <c r="D1076" s="1" t="s">
        <v>9483</v>
      </c>
      <c r="E1076" s="1" t="s">
        <v>13470</v>
      </c>
      <c r="F1076" s="1" t="s">
        <v>9485</v>
      </c>
      <c r="G1076" s="1" t="s">
        <v>12634</v>
      </c>
    </row>
    <row r="1077" spans="1:7" customFormat="1" hidden="1" x14ac:dyDescent="0.45">
      <c r="A1077" s="5" t="s">
        <v>13007</v>
      </c>
      <c r="B1077" s="5" t="s">
        <v>12633</v>
      </c>
      <c r="C1077" s="5">
        <v>52</v>
      </c>
      <c r="D1077" s="1" t="s">
        <v>9483</v>
      </c>
      <c r="E1077" s="1" t="s">
        <v>13470</v>
      </c>
      <c r="F1077" s="1" t="s">
        <v>13471</v>
      </c>
      <c r="G1077" s="1" t="s">
        <v>12643</v>
      </c>
    </row>
    <row r="1078" spans="1:7" customFormat="1" hidden="1" x14ac:dyDescent="0.45">
      <c r="A1078" s="5" t="s">
        <v>13007</v>
      </c>
      <c r="B1078" s="5" t="s">
        <v>12633</v>
      </c>
      <c r="C1078" s="5">
        <v>53</v>
      </c>
      <c r="D1078" s="1" t="s">
        <v>9483</v>
      </c>
      <c r="E1078" s="1" t="s">
        <v>13470</v>
      </c>
      <c r="F1078" s="1" t="s">
        <v>13472</v>
      </c>
      <c r="G1078" s="1" t="s">
        <v>12643</v>
      </c>
    </row>
    <row r="1079" spans="1:7" customFormat="1" hidden="1" x14ac:dyDescent="0.45">
      <c r="A1079" s="5" t="s">
        <v>13007</v>
      </c>
      <c r="B1079" s="5" t="s">
        <v>12633</v>
      </c>
      <c r="C1079" s="5">
        <v>55</v>
      </c>
      <c r="D1079" s="1" t="s">
        <v>9483</v>
      </c>
      <c r="E1079" s="1" t="s">
        <v>13470</v>
      </c>
      <c r="F1079" s="1" t="s">
        <v>13473</v>
      </c>
      <c r="G1079" s="1" t="s">
        <v>12643</v>
      </c>
    </row>
    <row r="1080" spans="1:7" customFormat="1" hidden="1" x14ac:dyDescent="0.45">
      <c r="A1080" s="5" t="s">
        <v>13007</v>
      </c>
      <c r="B1080" s="5" t="s">
        <v>12633</v>
      </c>
      <c r="C1080" s="5">
        <v>56</v>
      </c>
      <c r="D1080" s="1" t="s">
        <v>9483</v>
      </c>
      <c r="E1080" s="1" t="s">
        <v>13470</v>
      </c>
      <c r="F1080" s="1" t="s">
        <v>13474</v>
      </c>
      <c r="G1080" s="1" t="s">
        <v>12643</v>
      </c>
    </row>
    <row r="1081" spans="1:7" customFormat="1" hidden="1" x14ac:dyDescent="0.45">
      <c r="A1081" s="5" t="s">
        <v>13007</v>
      </c>
      <c r="B1081" s="5" t="s">
        <v>12633</v>
      </c>
      <c r="C1081" s="5">
        <v>57</v>
      </c>
      <c r="D1081" s="1" t="s">
        <v>9483</v>
      </c>
      <c r="E1081" s="1" t="s">
        <v>13470</v>
      </c>
      <c r="F1081" s="1" t="s">
        <v>12879</v>
      </c>
      <c r="G1081" s="1" t="s">
        <v>12643</v>
      </c>
    </row>
    <row r="1082" spans="1:7" customFormat="1" hidden="1" x14ac:dyDescent="0.45">
      <c r="A1082" s="5" t="s">
        <v>13007</v>
      </c>
      <c r="B1082" s="5" t="s">
        <v>12633</v>
      </c>
      <c r="C1082" s="5">
        <v>58</v>
      </c>
      <c r="D1082" s="1" t="s">
        <v>9483</v>
      </c>
      <c r="E1082" s="1" t="s">
        <v>13470</v>
      </c>
      <c r="F1082" s="1" t="s">
        <v>13475</v>
      </c>
      <c r="G1082" s="1" t="s">
        <v>12643</v>
      </c>
    </row>
    <row r="1083" spans="1:7" customFormat="1" hidden="1" x14ac:dyDescent="0.45">
      <c r="A1083" s="5" t="s">
        <v>13007</v>
      </c>
      <c r="B1083" s="5" t="s">
        <v>12661</v>
      </c>
      <c r="C1083" s="5">
        <v>50</v>
      </c>
      <c r="D1083" s="1" t="s">
        <v>9483</v>
      </c>
      <c r="E1083" s="1" t="s">
        <v>13476</v>
      </c>
      <c r="F1083" s="1" t="s">
        <v>13477</v>
      </c>
      <c r="G1083" s="1" t="s">
        <v>12634</v>
      </c>
    </row>
    <row r="1084" spans="1:7" customFormat="1" hidden="1" x14ac:dyDescent="0.45">
      <c r="A1084" s="5" t="s">
        <v>13007</v>
      </c>
      <c r="B1084" s="5" t="s">
        <v>12661</v>
      </c>
      <c r="C1084" s="5">
        <v>51</v>
      </c>
      <c r="D1084" s="1" t="s">
        <v>9483</v>
      </c>
      <c r="E1084" s="1" t="s">
        <v>13476</v>
      </c>
      <c r="F1084" s="1" t="s">
        <v>13478</v>
      </c>
      <c r="G1084" s="1" t="s">
        <v>12643</v>
      </c>
    </row>
    <row r="1085" spans="1:7" customFormat="1" hidden="1" x14ac:dyDescent="0.45">
      <c r="A1085" s="5" t="s">
        <v>13007</v>
      </c>
      <c r="B1085" s="5" t="s">
        <v>12661</v>
      </c>
      <c r="C1085" s="5">
        <v>52</v>
      </c>
      <c r="D1085" s="1" t="s">
        <v>9483</v>
      </c>
      <c r="E1085" s="1" t="s">
        <v>13476</v>
      </c>
      <c r="F1085" s="1" t="s">
        <v>13479</v>
      </c>
      <c r="G1085" s="1" t="s">
        <v>12643</v>
      </c>
    </row>
    <row r="1086" spans="1:7" customFormat="1" hidden="1" x14ac:dyDescent="0.45">
      <c r="A1086" s="5" t="s">
        <v>13007</v>
      </c>
      <c r="B1086" s="5" t="s">
        <v>12661</v>
      </c>
      <c r="C1086" s="5">
        <v>54</v>
      </c>
      <c r="D1086" s="1" t="s">
        <v>9483</v>
      </c>
      <c r="E1086" s="1" t="s">
        <v>13476</v>
      </c>
      <c r="F1086" s="1" t="s">
        <v>13480</v>
      </c>
      <c r="G1086" s="1" t="s">
        <v>12643</v>
      </c>
    </row>
    <row r="1087" spans="1:7" customFormat="1" hidden="1" x14ac:dyDescent="0.45">
      <c r="A1087" s="5" t="s">
        <v>13007</v>
      </c>
      <c r="B1087" s="5" t="s">
        <v>12665</v>
      </c>
      <c r="C1087" s="5">
        <v>50</v>
      </c>
      <c r="D1087" s="1" t="s">
        <v>9483</v>
      </c>
      <c r="E1087" s="1" t="s">
        <v>13481</v>
      </c>
      <c r="F1087" s="1" t="s">
        <v>13482</v>
      </c>
      <c r="G1087" s="1" t="s">
        <v>12634</v>
      </c>
    </row>
    <row r="1088" spans="1:7" customFormat="1" hidden="1" x14ac:dyDescent="0.45">
      <c r="A1088" s="5" t="s">
        <v>13007</v>
      </c>
      <c r="B1088" s="5" t="s">
        <v>12665</v>
      </c>
      <c r="C1088" s="5">
        <v>51</v>
      </c>
      <c r="D1088" s="1" t="s">
        <v>9483</v>
      </c>
      <c r="E1088" s="1" t="s">
        <v>13481</v>
      </c>
      <c r="F1088" s="1" t="s">
        <v>13483</v>
      </c>
      <c r="G1088" s="1" t="s">
        <v>12643</v>
      </c>
    </row>
    <row r="1089" spans="1:7" customFormat="1" hidden="1" x14ac:dyDescent="0.45">
      <c r="A1089" s="5" t="s">
        <v>13007</v>
      </c>
      <c r="B1089" s="5" t="s">
        <v>12665</v>
      </c>
      <c r="C1089" s="5">
        <v>52</v>
      </c>
      <c r="D1089" s="1" t="s">
        <v>9483</v>
      </c>
      <c r="E1089" s="1" t="s">
        <v>13481</v>
      </c>
      <c r="F1089" s="1" t="s">
        <v>13484</v>
      </c>
      <c r="G1089" s="1" t="s">
        <v>12643</v>
      </c>
    </row>
    <row r="1090" spans="1:7" customFormat="1" hidden="1" x14ac:dyDescent="0.45">
      <c r="A1090" s="5" t="s">
        <v>13007</v>
      </c>
      <c r="B1090" s="5" t="s">
        <v>12665</v>
      </c>
      <c r="C1090" s="5">
        <v>53</v>
      </c>
      <c r="D1090" s="1" t="s">
        <v>9483</v>
      </c>
      <c r="E1090" s="1" t="s">
        <v>13481</v>
      </c>
      <c r="F1090" s="1" t="s">
        <v>13485</v>
      </c>
      <c r="G1090" s="1" t="s">
        <v>12643</v>
      </c>
    </row>
    <row r="1091" spans="1:7" customFormat="1" hidden="1" x14ac:dyDescent="0.45">
      <c r="A1091" s="5" t="s">
        <v>13007</v>
      </c>
      <c r="B1091" s="5" t="s">
        <v>12665</v>
      </c>
      <c r="C1091" s="5">
        <v>54</v>
      </c>
      <c r="D1091" s="1" t="s">
        <v>9483</v>
      </c>
      <c r="E1091" s="1" t="s">
        <v>13481</v>
      </c>
      <c r="F1091" s="1" t="s">
        <v>9575</v>
      </c>
      <c r="G1091" s="1" t="s">
        <v>12643</v>
      </c>
    </row>
    <row r="1092" spans="1:7" customFormat="1" hidden="1" x14ac:dyDescent="0.45">
      <c r="A1092" s="5" t="s">
        <v>13007</v>
      </c>
      <c r="B1092" s="5" t="s">
        <v>12673</v>
      </c>
      <c r="C1092" s="5">
        <v>50</v>
      </c>
      <c r="D1092" s="1" t="s">
        <v>9483</v>
      </c>
      <c r="E1092" s="1" t="s">
        <v>13486</v>
      </c>
      <c r="F1092" s="1" t="s">
        <v>13486</v>
      </c>
      <c r="G1092" s="1" t="s">
        <v>12634</v>
      </c>
    </row>
    <row r="1093" spans="1:7" customFormat="1" hidden="1" x14ac:dyDescent="0.45">
      <c r="A1093" s="5" t="s">
        <v>13007</v>
      </c>
      <c r="B1093" s="5" t="s">
        <v>12673</v>
      </c>
      <c r="C1093" s="5">
        <v>51</v>
      </c>
      <c r="D1093" s="1" t="s">
        <v>9483</v>
      </c>
      <c r="E1093" s="1" t="s">
        <v>13486</v>
      </c>
      <c r="F1093" s="1" t="s">
        <v>13487</v>
      </c>
      <c r="G1093" s="1" t="s">
        <v>12643</v>
      </c>
    </row>
    <row r="1094" spans="1:7" customFormat="1" hidden="1" x14ac:dyDescent="0.45">
      <c r="A1094" s="5" t="s">
        <v>13007</v>
      </c>
      <c r="B1094" s="5" t="s">
        <v>12673</v>
      </c>
      <c r="C1094" s="5">
        <v>52</v>
      </c>
      <c r="D1094" s="1" t="s">
        <v>9483</v>
      </c>
      <c r="E1094" s="1" t="s">
        <v>13486</v>
      </c>
      <c r="F1094" s="1" t="s">
        <v>13488</v>
      </c>
      <c r="G1094" s="1" t="s">
        <v>12643</v>
      </c>
    </row>
    <row r="1095" spans="1:7" customFormat="1" hidden="1" x14ac:dyDescent="0.45">
      <c r="A1095" s="5" t="s">
        <v>13007</v>
      </c>
      <c r="B1095" s="5" t="s">
        <v>12673</v>
      </c>
      <c r="C1095" s="5">
        <v>53</v>
      </c>
      <c r="D1095" s="1" t="s">
        <v>9483</v>
      </c>
      <c r="E1095" s="1" t="s">
        <v>13486</v>
      </c>
      <c r="F1095" s="1" t="s">
        <v>13489</v>
      </c>
      <c r="G1095" s="1" t="s">
        <v>12643</v>
      </c>
    </row>
    <row r="1096" spans="1:7" customFormat="1" hidden="1" x14ac:dyDescent="0.45">
      <c r="A1096" s="5" t="s">
        <v>13007</v>
      </c>
      <c r="B1096" s="5" t="s">
        <v>12673</v>
      </c>
      <c r="C1096" s="5">
        <v>54</v>
      </c>
      <c r="D1096" s="1" t="s">
        <v>9483</v>
      </c>
      <c r="E1096" s="1" t="s">
        <v>13486</v>
      </c>
      <c r="F1096" s="1" t="s">
        <v>13490</v>
      </c>
      <c r="G1096" s="1" t="s">
        <v>12643</v>
      </c>
    </row>
    <row r="1097" spans="1:7" customFormat="1" hidden="1" x14ac:dyDescent="0.45">
      <c r="A1097" s="5" t="s">
        <v>13007</v>
      </c>
      <c r="B1097" s="5" t="s">
        <v>12673</v>
      </c>
      <c r="C1097" s="5">
        <v>55</v>
      </c>
      <c r="D1097" s="1" t="s">
        <v>9483</v>
      </c>
      <c r="E1097" s="1" t="s">
        <v>13486</v>
      </c>
      <c r="F1097" s="1" t="s">
        <v>13491</v>
      </c>
      <c r="G1097" s="1" t="s">
        <v>12643</v>
      </c>
    </row>
    <row r="1098" spans="1:7" customFormat="1" hidden="1" x14ac:dyDescent="0.45">
      <c r="A1098" s="5" t="s">
        <v>13007</v>
      </c>
      <c r="B1098" s="5" t="s">
        <v>12677</v>
      </c>
      <c r="C1098" s="5">
        <v>50</v>
      </c>
      <c r="D1098" s="1" t="s">
        <v>9483</v>
      </c>
      <c r="E1098" s="1" t="s">
        <v>13492</v>
      </c>
      <c r="F1098" s="1" t="s">
        <v>13493</v>
      </c>
      <c r="G1098" s="1" t="s">
        <v>12634</v>
      </c>
    </row>
    <row r="1099" spans="1:7" customFormat="1" hidden="1" x14ac:dyDescent="0.45">
      <c r="A1099" s="5" t="s">
        <v>13007</v>
      </c>
      <c r="B1099" s="5" t="s">
        <v>12677</v>
      </c>
      <c r="C1099" s="5">
        <v>51</v>
      </c>
      <c r="D1099" s="1" t="s">
        <v>9483</v>
      </c>
      <c r="E1099" s="1" t="s">
        <v>13492</v>
      </c>
      <c r="F1099" s="1" t="s">
        <v>13494</v>
      </c>
      <c r="G1099" s="1" t="s">
        <v>12643</v>
      </c>
    </row>
    <row r="1100" spans="1:7" customFormat="1" hidden="1" x14ac:dyDescent="0.45">
      <c r="A1100" s="5" t="s">
        <v>13007</v>
      </c>
      <c r="B1100" s="5" t="s">
        <v>12677</v>
      </c>
      <c r="C1100" s="5">
        <v>52</v>
      </c>
      <c r="D1100" s="1" t="s">
        <v>9483</v>
      </c>
      <c r="E1100" s="1" t="s">
        <v>13492</v>
      </c>
      <c r="F1100" s="1" t="s">
        <v>13495</v>
      </c>
      <c r="G1100" s="1" t="s">
        <v>12643</v>
      </c>
    </row>
    <row r="1101" spans="1:7" customFormat="1" hidden="1" x14ac:dyDescent="0.45">
      <c r="A1101" s="5" t="s">
        <v>13007</v>
      </c>
      <c r="B1101" s="5" t="s">
        <v>12677</v>
      </c>
      <c r="C1101" s="5">
        <v>53</v>
      </c>
      <c r="D1101" s="1" t="s">
        <v>9483</v>
      </c>
      <c r="E1101" s="1" t="s">
        <v>13492</v>
      </c>
      <c r="F1101" s="1" t="s">
        <v>9561</v>
      </c>
      <c r="G1101" s="1" t="s">
        <v>12643</v>
      </c>
    </row>
    <row r="1102" spans="1:7" customFormat="1" hidden="1" x14ac:dyDescent="0.45">
      <c r="A1102" s="5" t="s">
        <v>13007</v>
      </c>
      <c r="B1102" s="5" t="s">
        <v>12677</v>
      </c>
      <c r="C1102" s="5">
        <v>54</v>
      </c>
      <c r="D1102" s="1" t="s">
        <v>9483</v>
      </c>
      <c r="E1102" s="1" t="s">
        <v>13492</v>
      </c>
      <c r="F1102" s="1" t="s">
        <v>13496</v>
      </c>
      <c r="G1102" s="1" t="s">
        <v>12643</v>
      </c>
    </row>
    <row r="1103" spans="1:7" customFormat="1" hidden="1" x14ac:dyDescent="0.45">
      <c r="A1103" s="5" t="s">
        <v>13007</v>
      </c>
      <c r="B1103" s="5" t="s">
        <v>12686</v>
      </c>
      <c r="C1103" s="5">
        <v>50</v>
      </c>
      <c r="D1103" s="1" t="s">
        <v>9483</v>
      </c>
      <c r="E1103" s="1" t="s">
        <v>13497</v>
      </c>
      <c r="F1103" s="1" t="s">
        <v>13498</v>
      </c>
      <c r="G1103" s="1" t="s">
        <v>12634</v>
      </c>
    </row>
    <row r="1104" spans="1:7" customFormat="1" hidden="1" x14ac:dyDescent="0.45">
      <c r="A1104" s="5" t="s">
        <v>13007</v>
      </c>
      <c r="B1104" s="5" t="s">
        <v>12686</v>
      </c>
      <c r="C1104" s="5">
        <v>51</v>
      </c>
      <c r="D1104" s="1" t="s">
        <v>9483</v>
      </c>
      <c r="E1104" s="1" t="s">
        <v>13497</v>
      </c>
      <c r="F1104" s="1" t="s">
        <v>13499</v>
      </c>
      <c r="G1104" s="1" t="s">
        <v>12643</v>
      </c>
    </row>
    <row r="1105" spans="1:7" customFormat="1" hidden="1" x14ac:dyDescent="0.45">
      <c r="A1105" s="5" t="s">
        <v>13007</v>
      </c>
      <c r="B1105" s="5" t="s">
        <v>12686</v>
      </c>
      <c r="C1105" s="5">
        <v>52</v>
      </c>
      <c r="D1105" s="1" t="s">
        <v>9483</v>
      </c>
      <c r="E1105" s="1" t="s">
        <v>13497</v>
      </c>
      <c r="F1105" s="1" t="s">
        <v>12823</v>
      </c>
      <c r="G1105" s="1" t="s">
        <v>12643</v>
      </c>
    </row>
    <row r="1106" spans="1:7" customFormat="1" hidden="1" x14ac:dyDescent="0.45">
      <c r="A1106" s="5" t="s">
        <v>13007</v>
      </c>
      <c r="B1106" s="5" t="s">
        <v>12689</v>
      </c>
      <c r="C1106" s="5">
        <v>50</v>
      </c>
      <c r="D1106" s="1" t="s">
        <v>9483</v>
      </c>
      <c r="E1106" s="1" t="s">
        <v>13500</v>
      </c>
      <c r="F1106" s="1" t="s">
        <v>13501</v>
      </c>
      <c r="G1106" s="1" t="s">
        <v>12634</v>
      </c>
    </row>
    <row r="1107" spans="1:7" customFormat="1" hidden="1" x14ac:dyDescent="0.45">
      <c r="A1107" s="5" t="s">
        <v>13007</v>
      </c>
      <c r="B1107" s="5" t="s">
        <v>12689</v>
      </c>
      <c r="C1107" s="5">
        <v>51</v>
      </c>
      <c r="D1107" s="1" t="s">
        <v>9483</v>
      </c>
      <c r="E1107" s="1" t="s">
        <v>13500</v>
      </c>
      <c r="F1107" s="1" t="s">
        <v>13500</v>
      </c>
      <c r="G1107" s="1" t="s">
        <v>12643</v>
      </c>
    </row>
    <row r="1108" spans="1:7" customFormat="1" hidden="1" x14ac:dyDescent="0.45">
      <c r="A1108" s="5" t="s">
        <v>13007</v>
      </c>
      <c r="B1108" s="5" t="s">
        <v>12689</v>
      </c>
      <c r="C1108" s="5">
        <v>52</v>
      </c>
      <c r="D1108" s="1" t="s">
        <v>9483</v>
      </c>
      <c r="E1108" s="1" t="s">
        <v>13500</v>
      </c>
      <c r="F1108" s="1" t="s">
        <v>13502</v>
      </c>
      <c r="G1108" s="1" t="s">
        <v>12643</v>
      </c>
    </row>
    <row r="1109" spans="1:7" customFormat="1" hidden="1" x14ac:dyDescent="0.45">
      <c r="A1109" s="5" t="s">
        <v>13010</v>
      </c>
      <c r="B1109" s="5" t="s">
        <v>12633</v>
      </c>
      <c r="C1109" s="5">
        <v>50</v>
      </c>
      <c r="D1109" s="1" t="s">
        <v>13503</v>
      </c>
      <c r="E1109" s="1" t="s">
        <v>9539</v>
      </c>
      <c r="F1109" s="1" t="s">
        <v>9568</v>
      </c>
      <c r="G1109" s="1" t="s">
        <v>12634</v>
      </c>
    </row>
    <row r="1110" spans="1:7" customFormat="1" hidden="1" x14ac:dyDescent="0.45">
      <c r="A1110" s="5" t="s">
        <v>13010</v>
      </c>
      <c r="B1110" s="5" t="s">
        <v>12633</v>
      </c>
      <c r="C1110" s="5">
        <v>51</v>
      </c>
      <c r="D1110" s="1" t="s">
        <v>13503</v>
      </c>
      <c r="E1110" s="1" t="s">
        <v>9539</v>
      </c>
      <c r="F1110" s="1" t="s">
        <v>13504</v>
      </c>
      <c r="G1110" s="1" t="s">
        <v>12643</v>
      </c>
    </row>
    <row r="1111" spans="1:7" customFormat="1" hidden="1" x14ac:dyDescent="0.45">
      <c r="A1111" s="5" t="s">
        <v>13010</v>
      </c>
      <c r="B1111" s="5" t="s">
        <v>12633</v>
      </c>
      <c r="C1111" s="5">
        <v>52</v>
      </c>
      <c r="D1111" s="1" t="s">
        <v>13503</v>
      </c>
      <c r="E1111" s="1" t="s">
        <v>9539</v>
      </c>
      <c r="F1111" s="1" t="s">
        <v>13505</v>
      </c>
      <c r="G1111" s="1" t="s">
        <v>12643</v>
      </c>
    </row>
    <row r="1112" spans="1:7" customFormat="1" hidden="1" x14ac:dyDescent="0.45">
      <c r="A1112" s="5" t="s">
        <v>13010</v>
      </c>
      <c r="B1112" s="5" t="s">
        <v>12633</v>
      </c>
      <c r="C1112" s="5" t="s">
        <v>12789</v>
      </c>
      <c r="D1112" s="1" t="s">
        <v>13503</v>
      </c>
      <c r="E1112" s="1" t="s">
        <v>9539</v>
      </c>
      <c r="F1112" s="1" t="s">
        <v>13506</v>
      </c>
      <c r="G1112" s="1" t="s">
        <v>12643</v>
      </c>
    </row>
    <row r="1113" spans="1:7" customFormat="1" hidden="1" x14ac:dyDescent="0.45">
      <c r="A1113" s="5" t="s">
        <v>13010</v>
      </c>
      <c r="B1113" s="5" t="s">
        <v>12633</v>
      </c>
      <c r="C1113" s="5" t="s">
        <v>13280</v>
      </c>
      <c r="D1113" s="1" t="s">
        <v>13503</v>
      </c>
      <c r="E1113" s="1" t="s">
        <v>9539</v>
      </c>
      <c r="F1113" s="1" t="s">
        <v>13507</v>
      </c>
      <c r="G1113" s="1" t="s">
        <v>12643</v>
      </c>
    </row>
    <row r="1114" spans="1:7" customFormat="1" hidden="1" x14ac:dyDescent="0.45">
      <c r="A1114" s="5" t="s">
        <v>13010</v>
      </c>
      <c r="B1114" s="5" t="s">
        <v>12633</v>
      </c>
      <c r="C1114" s="5" t="s">
        <v>13125</v>
      </c>
      <c r="D1114" s="1" t="s">
        <v>13503</v>
      </c>
      <c r="E1114" s="1" t="s">
        <v>9539</v>
      </c>
      <c r="F1114" s="1" t="s">
        <v>13508</v>
      </c>
      <c r="G1114" s="1" t="s">
        <v>12643</v>
      </c>
    </row>
    <row r="1115" spans="1:7" customFormat="1" hidden="1" x14ac:dyDescent="0.45">
      <c r="A1115" s="5" t="s">
        <v>13010</v>
      </c>
      <c r="B1115" s="5" t="s">
        <v>12633</v>
      </c>
      <c r="C1115" s="5" t="s">
        <v>13509</v>
      </c>
      <c r="D1115" s="1" t="s">
        <v>13503</v>
      </c>
      <c r="E1115" s="1" t="s">
        <v>9539</v>
      </c>
      <c r="F1115" s="1" t="s">
        <v>12780</v>
      </c>
      <c r="G1115" s="1" t="s">
        <v>12643</v>
      </c>
    </row>
    <row r="1116" spans="1:7" customFormat="1" hidden="1" x14ac:dyDescent="0.45">
      <c r="A1116" s="5" t="s">
        <v>13010</v>
      </c>
      <c r="B1116" s="5" t="s">
        <v>12633</v>
      </c>
      <c r="C1116" s="5" t="s">
        <v>13249</v>
      </c>
      <c r="D1116" s="1" t="s">
        <v>13503</v>
      </c>
      <c r="E1116" s="1" t="s">
        <v>9539</v>
      </c>
      <c r="F1116" s="1" t="s">
        <v>13510</v>
      </c>
      <c r="G1116" s="1" t="s">
        <v>12643</v>
      </c>
    </row>
    <row r="1117" spans="1:7" customFormat="1" hidden="1" x14ac:dyDescent="0.45">
      <c r="A1117" s="5" t="s">
        <v>13010</v>
      </c>
      <c r="B1117" s="5" t="s">
        <v>12633</v>
      </c>
      <c r="C1117" s="5" t="s">
        <v>13511</v>
      </c>
      <c r="D1117" s="1" t="s">
        <v>13503</v>
      </c>
      <c r="E1117" s="1" t="s">
        <v>9539</v>
      </c>
      <c r="F1117" s="1" t="s">
        <v>13512</v>
      </c>
      <c r="G1117" s="1" t="s">
        <v>12643</v>
      </c>
    </row>
    <row r="1118" spans="1:7" customFormat="1" hidden="1" x14ac:dyDescent="0.45">
      <c r="A1118" s="5" t="s">
        <v>13010</v>
      </c>
      <c r="B1118" s="5" t="s">
        <v>12633</v>
      </c>
      <c r="C1118" s="5" t="s">
        <v>13431</v>
      </c>
      <c r="D1118" s="1" t="s">
        <v>13503</v>
      </c>
      <c r="E1118" s="1" t="s">
        <v>9539</v>
      </c>
      <c r="F1118" s="1" t="s">
        <v>13513</v>
      </c>
      <c r="G1118" s="1" t="s">
        <v>12643</v>
      </c>
    </row>
    <row r="1119" spans="1:7" customFormat="1" hidden="1" x14ac:dyDescent="0.45">
      <c r="A1119" s="5" t="s">
        <v>13010</v>
      </c>
      <c r="B1119" s="5" t="s">
        <v>12633</v>
      </c>
      <c r="C1119" s="5" t="s">
        <v>12671</v>
      </c>
      <c r="D1119" s="1" t="s">
        <v>13503</v>
      </c>
      <c r="E1119" s="1" t="s">
        <v>9539</v>
      </c>
      <c r="F1119" s="1" t="s">
        <v>13514</v>
      </c>
      <c r="G1119" s="1" t="s">
        <v>12643</v>
      </c>
    </row>
    <row r="1120" spans="1:7" customFormat="1" hidden="1" x14ac:dyDescent="0.45">
      <c r="A1120" s="5" t="s">
        <v>13010</v>
      </c>
      <c r="B1120" s="5" t="s">
        <v>12633</v>
      </c>
      <c r="C1120" s="5" t="s">
        <v>13515</v>
      </c>
      <c r="D1120" s="1" t="s">
        <v>13503</v>
      </c>
      <c r="E1120" s="1" t="s">
        <v>9539</v>
      </c>
      <c r="F1120" s="1" t="s">
        <v>9540</v>
      </c>
      <c r="G1120" s="1" t="s">
        <v>12643</v>
      </c>
    </row>
    <row r="1121" spans="1:7" customFormat="1" hidden="1" x14ac:dyDescent="0.45">
      <c r="A1121" s="5" t="s">
        <v>13010</v>
      </c>
      <c r="B1121" s="5" t="s">
        <v>12661</v>
      </c>
      <c r="C1121" s="5">
        <v>50</v>
      </c>
      <c r="D1121" s="1" t="s">
        <v>13503</v>
      </c>
      <c r="E1121" s="1" t="s">
        <v>13516</v>
      </c>
      <c r="F1121" s="1" t="s">
        <v>13517</v>
      </c>
      <c r="G1121" s="1" t="s">
        <v>12634</v>
      </c>
    </row>
    <row r="1122" spans="1:7" customFormat="1" hidden="1" x14ac:dyDescent="0.45">
      <c r="A1122" s="5" t="s">
        <v>13010</v>
      </c>
      <c r="B1122" s="5" t="s">
        <v>12661</v>
      </c>
      <c r="C1122" s="5">
        <v>51</v>
      </c>
      <c r="D1122" s="1" t="s">
        <v>13503</v>
      </c>
      <c r="E1122" s="1" t="s">
        <v>13516</v>
      </c>
      <c r="F1122" s="1" t="s">
        <v>13518</v>
      </c>
      <c r="G1122" s="1" t="s">
        <v>12643</v>
      </c>
    </row>
    <row r="1123" spans="1:7" customFormat="1" hidden="1" x14ac:dyDescent="0.45">
      <c r="A1123" s="5" t="s">
        <v>13010</v>
      </c>
      <c r="B1123" s="5" t="s">
        <v>12661</v>
      </c>
      <c r="C1123" s="5">
        <v>52</v>
      </c>
      <c r="D1123" s="1" t="s">
        <v>13503</v>
      </c>
      <c r="E1123" s="1" t="s">
        <v>13516</v>
      </c>
      <c r="F1123" s="1" t="s">
        <v>13519</v>
      </c>
      <c r="G1123" s="1" t="s">
        <v>12643</v>
      </c>
    </row>
    <row r="1124" spans="1:7" customFormat="1" hidden="1" x14ac:dyDescent="0.45">
      <c r="A1124" s="5" t="s">
        <v>13010</v>
      </c>
      <c r="B1124" s="5" t="s">
        <v>12661</v>
      </c>
      <c r="C1124" s="5">
        <v>53</v>
      </c>
      <c r="D1124" s="1" t="s">
        <v>13503</v>
      </c>
      <c r="E1124" s="1" t="s">
        <v>13516</v>
      </c>
      <c r="F1124" s="1" t="s">
        <v>13520</v>
      </c>
      <c r="G1124" s="1" t="s">
        <v>12643</v>
      </c>
    </row>
    <row r="1125" spans="1:7" customFormat="1" hidden="1" x14ac:dyDescent="0.45">
      <c r="A1125" s="5" t="s">
        <v>13010</v>
      </c>
      <c r="B1125" s="5" t="s">
        <v>12661</v>
      </c>
      <c r="C1125" s="5">
        <v>54</v>
      </c>
      <c r="D1125" s="1" t="s">
        <v>13503</v>
      </c>
      <c r="E1125" s="1" t="s">
        <v>13516</v>
      </c>
      <c r="F1125" s="1" t="s">
        <v>13521</v>
      </c>
      <c r="G1125" s="1" t="s">
        <v>12643</v>
      </c>
    </row>
    <row r="1126" spans="1:7" customFormat="1" hidden="1" x14ac:dyDescent="0.45">
      <c r="A1126" s="5" t="s">
        <v>13010</v>
      </c>
      <c r="B1126" s="5" t="s">
        <v>12661</v>
      </c>
      <c r="C1126" s="5">
        <v>55</v>
      </c>
      <c r="D1126" s="1" t="s">
        <v>13503</v>
      </c>
      <c r="E1126" s="1" t="s">
        <v>13516</v>
      </c>
      <c r="F1126" s="1" t="s">
        <v>13522</v>
      </c>
      <c r="G1126" s="1" t="s">
        <v>12643</v>
      </c>
    </row>
    <row r="1127" spans="1:7" customFormat="1" hidden="1" x14ac:dyDescent="0.45">
      <c r="A1127" s="5" t="s">
        <v>13010</v>
      </c>
      <c r="B1127" s="5" t="s">
        <v>12665</v>
      </c>
      <c r="C1127" s="5">
        <v>50</v>
      </c>
      <c r="D1127" s="1" t="s">
        <v>13503</v>
      </c>
      <c r="E1127" s="1" t="s">
        <v>13523</v>
      </c>
      <c r="F1127" s="1" t="s">
        <v>9567</v>
      </c>
      <c r="G1127" s="1" t="s">
        <v>12634</v>
      </c>
    </row>
    <row r="1128" spans="1:7" customFormat="1" hidden="1" x14ac:dyDescent="0.45">
      <c r="A1128" s="5" t="s">
        <v>13010</v>
      </c>
      <c r="B1128" s="5" t="s">
        <v>12665</v>
      </c>
      <c r="C1128" s="5">
        <v>51</v>
      </c>
      <c r="D1128" s="1" t="s">
        <v>13503</v>
      </c>
      <c r="E1128" s="1" t="s">
        <v>13523</v>
      </c>
      <c r="F1128" s="1" t="s">
        <v>13524</v>
      </c>
      <c r="G1128" s="1" t="s">
        <v>12643</v>
      </c>
    </row>
    <row r="1129" spans="1:7" customFormat="1" hidden="1" x14ac:dyDescent="0.45">
      <c r="A1129" s="5" t="s">
        <v>13010</v>
      </c>
      <c r="B1129" s="5" t="s">
        <v>12665</v>
      </c>
      <c r="C1129" s="5">
        <v>52</v>
      </c>
      <c r="D1129" s="1" t="s">
        <v>13503</v>
      </c>
      <c r="E1129" s="1" t="s">
        <v>13523</v>
      </c>
      <c r="F1129" s="1" t="s">
        <v>13525</v>
      </c>
      <c r="G1129" s="1" t="s">
        <v>12643</v>
      </c>
    </row>
    <row r="1130" spans="1:7" customFormat="1" hidden="1" x14ac:dyDescent="0.45">
      <c r="A1130" s="5" t="s">
        <v>13010</v>
      </c>
      <c r="B1130" s="5" t="s">
        <v>12665</v>
      </c>
      <c r="C1130" s="5">
        <v>53</v>
      </c>
      <c r="D1130" s="1" t="s">
        <v>13503</v>
      </c>
      <c r="E1130" s="1" t="s">
        <v>13523</v>
      </c>
      <c r="F1130" s="1" t="s">
        <v>4840</v>
      </c>
      <c r="G1130" s="1" t="s">
        <v>12643</v>
      </c>
    </row>
    <row r="1131" spans="1:7" customFormat="1" hidden="1" x14ac:dyDescent="0.45">
      <c r="A1131" s="5" t="s">
        <v>13010</v>
      </c>
      <c r="B1131" s="5" t="s">
        <v>12665</v>
      </c>
      <c r="C1131" s="5">
        <v>54</v>
      </c>
      <c r="D1131" s="1" t="s">
        <v>13503</v>
      </c>
      <c r="E1131" s="1" t="s">
        <v>13523</v>
      </c>
      <c r="F1131" s="1" t="s">
        <v>13526</v>
      </c>
      <c r="G1131" s="1" t="s">
        <v>12643</v>
      </c>
    </row>
    <row r="1132" spans="1:7" customFormat="1" hidden="1" x14ac:dyDescent="0.45">
      <c r="A1132" s="5" t="s">
        <v>13010</v>
      </c>
      <c r="B1132" s="5" t="s">
        <v>12665</v>
      </c>
      <c r="C1132" s="5" t="s">
        <v>13125</v>
      </c>
      <c r="D1132" s="1" t="s">
        <v>13503</v>
      </c>
      <c r="E1132" s="1" t="s">
        <v>13523</v>
      </c>
      <c r="F1132" s="1" t="s">
        <v>13527</v>
      </c>
      <c r="G1132" s="1" t="s">
        <v>12643</v>
      </c>
    </row>
    <row r="1133" spans="1:7" customFormat="1" hidden="1" x14ac:dyDescent="0.45">
      <c r="A1133" s="5" t="s">
        <v>13010</v>
      </c>
      <c r="B1133" s="5" t="s">
        <v>12665</v>
      </c>
      <c r="C1133" s="5" t="s">
        <v>13509</v>
      </c>
      <c r="D1133" s="1" t="s">
        <v>13503</v>
      </c>
      <c r="E1133" s="1" t="s">
        <v>13523</v>
      </c>
      <c r="F1133" s="1" t="s">
        <v>9592</v>
      </c>
      <c r="G1133" s="1" t="s">
        <v>12643</v>
      </c>
    </row>
    <row r="1134" spans="1:7" customFormat="1" hidden="1" x14ac:dyDescent="0.45">
      <c r="A1134" s="5" t="s">
        <v>13010</v>
      </c>
      <c r="B1134" s="5" t="s">
        <v>12665</v>
      </c>
      <c r="C1134" s="5" t="s">
        <v>13249</v>
      </c>
      <c r="D1134" s="1" t="s">
        <v>13503</v>
      </c>
      <c r="E1134" s="1" t="s">
        <v>13523</v>
      </c>
      <c r="F1134" s="1" t="s">
        <v>13528</v>
      </c>
      <c r="G1134" s="1" t="s">
        <v>12643</v>
      </c>
    </row>
    <row r="1135" spans="1:7" customFormat="1" hidden="1" x14ac:dyDescent="0.45">
      <c r="A1135" s="5" t="s">
        <v>13010</v>
      </c>
      <c r="B1135" s="5" t="s">
        <v>12665</v>
      </c>
      <c r="C1135" s="5" t="s">
        <v>13511</v>
      </c>
      <c r="D1135" s="1" t="s">
        <v>13503</v>
      </c>
      <c r="E1135" s="1" t="s">
        <v>13523</v>
      </c>
      <c r="F1135" s="1" t="s">
        <v>13529</v>
      </c>
      <c r="G1135" s="1" t="s">
        <v>12643</v>
      </c>
    </row>
    <row r="1136" spans="1:7" customFormat="1" hidden="1" x14ac:dyDescent="0.45">
      <c r="A1136" s="5" t="s">
        <v>13010</v>
      </c>
      <c r="B1136" s="5" t="s">
        <v>12673</v>
      </c>
      <c r="C1136" s="5">
        <v>50</v>
      </c>
      <c r="D1136" s="1" t="s">
        <v>13503</v>
      </c>
      <c r="E1136" s="1" t="s">
        <v>13530</v>
      </c>
      <c r="F1136" s="1" t="s">
        <v>13531</v>
      </c>
      <c r="G1136" s="1" t="s">
        <v>12634</v>
      </c>
    </row>
    <row r="1137" spans="1:7" customFormat="1" hidden="1" x14ac:dyDescent="0.45">
      <c r="A1137" s="5" t="s">
        <v>13010</v>
      </c>
      <c r="B1137" s="5" t="s">
        <v>12673</v>
      </c>
      <c r="C1137" s="5">
        <v>51</v>
      </c>
      <c r="D1137" s="1" t="s">
        <v>13503</v>
      </c>
      <c r="E1137" s="1" t="s">
        <v>13530</v>
      </c>
      <c r="F1137" s="1" t="s">
        <v>13532</v>
      </c>
      <c r="G1137" s="1" t="s">
        <v>12643</v>
      </c>
    </row>
    <row r="1138" spans="1:7" customFormat="1" hidden="1" x14ac:dyDescent="0.45">
      <c r="A1138" s="5" t="s">
        <v>13010</v>
      </c>
      <c r="B1138" s="5" t="s">
        <v>12673</v>
      </c>
      <c r="C1138" s="5">
        <v>52</v>
      </c>
      <c r="D1138" s="1" t="s">
        <v>13503</v>
      </c>
      <c r="E1138" s="1" t="s">
        <v>13530</v>
      </c>
      <c r="F1138" s="1" t="s">
        <v>13533</v>
      </c>
      <c r="G1138" s="1" t="s">
        <v>12643</v>
      </c>
    </row>
    <row r="1139" spans="1:7" customFormat="1" hidden="1" x14ac:dyDescent="0.45">
      <c r="A1139" s="5" t="s">
        <v>13010</v>
      </c>
      <c r="B1139" s="5" t="s">
        <v>12673</v>
      </c>
      <c r="C1139" s="5">
        <v>53</v>
      </c>
      <c r="D1139" s="1" t="s">
        <v>13503</v>
      </c>
      <c r="E1139" s="1" t="s">
        <v>13530</v>
      </c>
      <c r="F1139" s="1" t="s">
        <v>13534</v>
      </c>
      <c r="G1139" s="1" t="s">
        <v>12643</v>
      </c>
    </row>
    <row r="1140" spans="1:7" customFormat="1" hidden="1" x14ac:dyDescent="0.45">
      <c r="A1140" s="5" t="s">
        <v>13010</v>
      </c>
      <c r="B1140" s="5" t="s">
        <v>12673</v>
      </c>
      <c r="C1140" s="5">
        <v>54</v>
      </c>
      <c r="D1140" s="1" t="s">
        <v>13503</v>
      </c>
      <c r="E1140" s="1" t="s">
        <v>13530</v>
      </c>
      <c r="F1140" s="1" t="s">
        <v>13535</v>
      </c>
      <c r="G1140" s="1" t="s">
        <v>12643</v>
      </c>
    </row>
    <row r="1141" spans="1:7" customFormat="1" hidden="1" x14ac:dyDescent="0.45">
      <c r="A1141" s="5" t="s">
        <v>13010</v>
      </c>
      <c r="B1141" s="5" t="s">
        <v>12673</v>
      </c>
      <c r="C1141" s="5">
        <v>55</v>
      </c>
      <c r="D1141" s="1" t="s">
        <v>13503</v>
      </c>
      <c r="E1141" s="1" t="s">
        <v>13530</v>
      </c>
      <c r="F1141" s="1" t="s">
        <v>13536</v>
      </c>
      <c r="G1141" s="1" t="s">
        <v>12643</v>
      </c>
    </row>
    <row r="1142" spans="1:7" customFormat="1" hidden="1" x14ac:dyDescent="0.45">
      <c r="A1142" s="5" t="s">
        <v>13013</v>
      </c>
      <c r="B1142" s="5" t="s">
        <v>12633</v>
      </c>
      <c r="C1142" s="5" t="s">
        <v>12662</v>
      </c>
      <c r="D1142" s="1" t="s">
        <v>9459</v>
      </c>
      <c r="E1142" s="1" t="s">
        <v>9460</v>
      </c>
      <c r="F1142" s="1" t="s">
        <v>9461</v>
      </c>
      <c r="G1142" s="1" t="s">
        <v>12634</v>
      </c>
    </row>
    <row r="1143" spans="1:7" customFormat="1" hidden="1" x14ac:dyDescent="0.45">
      <c r="A1143" s="5" t="s">
        <v>13013</v>
      </c>
      <c r="B1143" s="5" t="s">
        <v>12633</v>
      </c>
      <c r="C1143" s="5" t="s">
        <v>12633</v>
      </c>
      <c r="D1143" s="1" t="s">
        <v>9459</v>
      </c>
      <c r="E1143" s="1" t="s">
        <v>9460</v>
      </c>
      <c r="F1143" s="1" t="s">
        <v>13537</v>
      </c>
      <c r="G1143" s="1" t="s">
        <v>12634</v>
      </c>
    </row>
    <row r="1144" spans="1:7" customFormat="1" hidden="1" x14ac:dyDescent="0.45">
      <c r="A1144" s="5" t="s">
        <v>13013</v>
      </c>
      <c r="B1144" s="5" t="s">
        <v>12633</v>
      </c>
      <c r="C1144" s="5" t="s">
        <v>12661</v>
      </c>
      <c r="D1144" s="1" t="s">
        <v>9459</v>
      </c>
      <c r="E1144" s="1" t="s">
        <v>9460</v>
      </c>
      <c r="F1144" s="1" t="s">
        <v>13538</v>
      </c>
      <c r="G1144" s="1" t="s">
        <v>12634</v>
      </c>
    </row>
    <row r="1145" spans="1:7" customFormat="1" hidden="1" x14ac:dyDescent="0.45">
      <c r="A1145" s="5" t="s">
        <v>13013</v>
      </c>
      <c r="B1145" s="5" t="s">
        <v>12633</v>
      </c>
      <c r="C1145" s="5" t="s">
        <v>12665</v>
      </c>
      <c r="D1145" s="1" t="s">
        <v>9459</v>
      </c>
      <c r="E1145" s="1" t="s">
        <v>9460</v>
      </c>
      <c r="F1145" s="1" t="s">
        <v>13539</v>
      </c>
      <c r="G1145" s="1" t="s">
        <v>12634</v>
      </c>
    </row>
    <row r="1146" spans="1:7" customFormat="1" hidden="1" x14ac:dyDescent="0.45">
      <c r="A1146" s="5" t="s">
        <v>13013</v>
      </c>
      <c r="B1146" s="5" t="s">
        <v>12633</v>
      </c>
      <c r="C1146" s="5" t="s">
        <v>12673</v>
      </c>
      <c r="D1146" s="1" t="s">
        <v>9459</v>
      </c>
      <c r="E1146" s="1" t="s">
        <v>9460</v>
      </c>
      <c r="F1146" s="1" t="s">
        <v>13540</v>
      </c>
      <c r="G1146" s="1" t="s">
        <v>12634</v>
      </c>
    </row>
    <row r="1147" spans="1:7" customFormat="1" hidden="1" x14ac:dyDescent="0.45">
      <c r="A1147" s="5" t="s">
        <v>13013</v>
      </c>
      <c r="B1147" s="5" t="s">
        <v>12633</v>
      </c>
      <c r="C1147" s="5" t="s">
        <v>12677</v>
      </c>
      <c r="D1147" s="1" t="s">
        <v>9459</v>
      </c>
      <c r="E1147" s="1" t="s">
        <v>9460</v>
      </c>
      <c r="F1147" s="1" t="s">
        <v>13389</v>
      </c>
      <c r="G1147" s="1" t="s">
        <v>12634</v>
      </c>
    </row>
    <row r="1148" spans="1:7" customFormat="1" hidden="1" x14ac:dyDescent="0.45">
      <c r="A1148" s="5" t="s">
        <v>13013</v>
      </c>
      <c r="B1148" s="5" t="s">
        <v>12633</v>
      </c>
      <c r="C1148" s="5" t="s">
        <v>12686</v>
      </c>
      <c r="D1148" s="1" t="s">
        <v>9459</v>
      </c>
      <c r="E1148" s="1" t="s">
        <v>9460</v>
      </c>
      <c r="F1148" s="1" t="s">
        <v>9461</v>
      </c>
      <c r="G1148" s="1" t="s">
        <v>12634</v>
      </c>
    </row>
    <row r="1149" spans="1:7" customFormat="1" hidden="1" x14ac:dyDescent="0.45">
      <c r="A1149" s="5" t="s">
        <v>13013</v>
      </c>
      <c r="B1149" s="5" t="s">
        <v>12633</v>
      </c>
      <c r="C1149" s="5" t="s">
        <v>12689</v>
      </c>
      <c r="D1149" s="1" t="s">
        <v>9459</v>
      </c>
      <c r="E1149" s="1" t="s">
        <v>9460</v>
      </c>
      <c r="F1149" s="1" t="s">
        <v>13541</v>
      </c>
      <c r="G1149" s="1" t="s">
        <v>12634</v>
      </c>
    </row>
    <row r="1150" spans="1:7" customFormat="1" hidden="1" x14ac:dyDescent="0.45">
      <c r="A1150" s="5" t="s">
        <v>13013</v>
      </c>
      <c r="B1150" s="5" t="s">
        <v>12633</v>
      </c>
      <c r="C1150" s="5">
        <v>51</v>
      </c>
      <c r="D1150" s="1" t="s">
        <v>9459</v>
      </c>
      <c r="E1150" s="1" t="s">
        <v>9460</v>
      </c>
      <c r="F1150" s="1" t="s">
        <v>13542</v>
      </c>
      <c r="G1150" s="1" t="s">
        <v>12643</v>
      </c>
    </row>
    <row r="1151" spans="1:7" customFormat="1" hidden="1" x14ac:dyDescent="0.45">
      <c r="A1151" s="5" t="s">
        <v>13013</v>
      </c>
      <c r="B1151" s="5" t="s">
        <v>12633</v>
      </c>
      <c r="C1151" s="5">
        <v>52</v>
      </c>
      <c r="D1151" s="1" t="s">
        <v>9459</v>
      </c>
      <c r="E1151" s="1" t="s">
        <v>9460</v>
      </c>
      <c r="F1151" s="1" t="s">
        <v>13543</v>
      </c>
      <c r="G1151" s="1" t="s">
        <v>12643</v>
      </c>
    </row>
    <row r="1152" spans="1:7" customFormat="1" hidden="1" x14ac:dyDescent="0.45">
      <c r="A1152" s="5" t="s">
        <v>13013</v>
      </c>
      <c r="B1152" s="5" t="s">
        <v>12633</v>
      </c>
      <c r="C1152" s="5">
        <v>53</v>
      </c>
      <c r="D1152" s="1" t="s">
        <v>9459</v>
      </c>
      <c r="E1152" s="1" t="s">
        <v>9460</v>
      </c>
      <c r="F1152" s="1" t="s">
        <v>13544</v>
      </c>
      <c r="G1152" s="1" t="s">
        <v>12643</v>
      </c>
    </row>
    <row r="1153" spans="1:7" customFormat="1" hidden="1" x14ac:dyDescent="0.45">
      <c r="A1153" s="5" t="s">
        <v>13013</v>
      </c>
      <c r="B1153" s="5" t="s">
        <v>12633</v>
      </c>
      <c r="C1153" s="5">
        <v>54</v>
      </c>
      <c r="D1153" s="1" t="s">
        <v>9459</v>
      </c>
      <c r="E1153" s="1" t="s">
        <v>9460</v>
      </c>
      <c r="F1153" s="1" t="s">
        <v>13545</v>
      </c>
      <c r="G1153" s="1" t="s">
        <v>12643</v>
      </c>
    </row>
    <row r="1154" spans="1:7" customFormat="1" hidden="1" x14ac:dyDescent="0.45">
      <c r="A1154" s="5" t="s">
        <v>13013</v>
      </c>
      <c r="B1154" s="5" t="s">
        <v>12633</v>
      </c>
      <c r="C1154" s="5">
        <v>55</v>
      </c>
      <c r="D1154" s="1" t="s">
        <v>9459</v>
      </c>
      <c r="E1154" s="1" t="s">
        <v>9460</v>
      </c>
      <c r="F1154" s="1" t="s">
        <v>13546</v>
      </c>
      <c r="G1154" s="1" t="s">
        <v>12643</v>
      </c>
    </row>
    <row r="1155" spans="1:7" customFormat="1" hidden="1" x14ac:dyDescent="0.45">
      <c r="A1155" s="5" t="s">
        <v>13013</v>
      </c>
      <c r="B1155" s="5" t="s">
        <v>12633</v>
      </c>
      <c r="C1155" s="5">
        <v>56</v>
      </c>
      <c r="D1155" s="1" t="s">
        <v>9459</v>
      </c>
      <c r="E1155" s="1" t="s">
        <v>9460</v>
      </c>
      <c r="F1155" s="1" t="s">
        <v>13547</v>
      </c>
      <c r="G1155" s="1" t="s">
        <v>12643</v>
      </c>
    </row>
    <row r="1156" spans="1:7" customFormat="1" hidden="1" x14ac:dyDescent="0.45">
      <c r="A1156" s="5" t="s">
        <v>13013</v>
      </c>
      <c r="B1156" s="5" t="s">
        <v>12633</v>
      </c>
      <c r="C1156" s="5">
        <v>57</v>
      </c>
      <c r="D1156" s="1" t="s">
        <v>9459</v>
      </c>
      <c r="E1156" s="1" t="s">
        <v>9460</v>
      </c>
      <c r="F1156" s="1" t="s">
        <v>13548</v>
      </c>
      <c r="G1156" s="1" t="s">
        <v>12643</v>
      </c>
    </row>
    <row r="1157" spans="1:7" customFormat="1" hidden="1" x14ac:dyDescent="0.45">
      <c r="A1157" s="5" t="s">
        <v>13016</v>
      </c>
      <c r="B1157" s="5" t="s">
        <v>12633</v>
      </c>
      <c r="C1157" s="5" t="s">
        <v>12662</v>
      </c>
      <c r="D1157" s="1" t="s">
        <v>9575</v>
      </c>
      <c r="E1157" s="1" t="s">
        <v>13549</v>
      </c>
      <c r="F1157" s="1" t="s">
        <v>9575</v>
      </c>
      <c r="G1157" s="1" t="s">
        <v>12634</v>
      </c>
    </row>
    <row r="1158" spans="1:7" customFormat="1" hidden="1" x14ac:dyDescent="0.45">
      <c r="A1158" s="5" t="s">
        <v>13016</v>
      </c>
      <c r="B1158" s="5" t="s">
        <v>12633</v>
      </c>
      <c r="C1158" s="5" t="s">
        <v>12633</v>
      </c>
      <c r="D1158" s="1" t="s">
        <v>9575</v>
      </c>
      <c r="E1158" s="1" t="s">
        <v>13549</v>
      </c>
      <c r="F1158" s="6" t="s">
        <v>13550</v>
      </c>
      <c r="G1158" s="1" t="s">
        <v>12634</v>
      </c>
    </row>
    <row r="1159" spans="1:7" customFormat="1" hidden="1" x14ac:dyDescent="0.45">
      <c r="A1159" s="5" t="s">
        <v>13016</v>
      </c>
      <c r="B1159" s="5" t="s">
        <v>12633</v>
      </c>
      <c r="C1159" s="5">
        <v>51</v>
      </c>
      <c r="D1159" s="1" t="s">
        <v>9575</v>
      </c>
      <c r="E1159" s="1" t="s">
        <v>13549</v>
      </c>
      <c r="F1159" s="1" t="s">
        <v>9462</v>
      </c>
      <c r="G1159" s="1" t="s">
        <v>12643</v>
      </c>
    </row>
    <row r="1160" spans="1:7" customFormat="1" hidden="1" x14ac:dyDescent="0.45">
      <c r="A1160" s="5" t="s">
        <v>13016</v>
      </c>
      <c r="B1160" s="5" t="s">
        <v>12633</v>
      </c>
      <c r="C1160" s="5">
        <v>52</v>
      </c>
      <c r="D1160" s="1" t="s">
        <v>9575</v>
      </c>
      <c r="E1160" s="1" t="s">
        <v>13549</v>
      </c>
      <c r="F1160" s="1" t="s">
        <v>9576</v>
      </c>
      <c r="G1160" s="1" t="s">
        <v>12643</v>
      </c>
    </row>
    <row r="1161" spans="1:7" customFormat="1" hidden="1" x14ac:dyDescent="0.45">
      <c r="A1161" s="5" t="s">
        <v>13016</v>
      </c>
      <c r="B1161" s="5" t="s">
        <v>12633</v>
      </c>
      <c r="C1161" s="5">
        <v>53</v>
      </c>
      <c r="D1161" s="1" t="s">
        <v>9575</v>
      </c>
      <c r="E1161" s="1" t="s">
        <v>13549</v>
      </c>
      <c r="F1161" s="1" t="s">
        <v>13551</v>
      </c>
      <c r="G1161" s="1" t="s">
        <v>12643</v>
      </c>
    </row>
    <row r="1162" spans="1:7" customFormat="1" hidden="1" x14ac:dyDescent="0.45">
      <c r="A1162" s="5" t="s">
        <v>13016</v>
      </c>
      <c r="B1162" s="5" t="s">
        <v>12633</v>
      </c>
      <c r="C1162" s="5">
        <v>54</v>
      </c>
      <c r="D1162" s="1" t="s">
        <v>9575</v>
      </c>
      <c r="E1162" s="1" t="s">
        <v>13549</v>
      </c>
      <c r="F1162" s="1" t="s">
        <v>13552</v>
      </c>
      <c r="G1162" s="1" t="s">
        <v>12643</v>
      </c>
    </row>
    <row r="1163" spans="1:7" customFormat="1" hidden="1" x14ac:dyDescent="0.45">
      <c r="A1163" s="5" t="s">
        <v>13016</v>
      </c>
      <c r="B1163" s="5" t="s">
        <v>12633</v>
      </c>
      <c r="C1163" s="5">
        <v>55</v>
      </c>
      <c r="D1163" s="1" t="s">
        <v>9575</v>
      </c>
      <c r="E1163" s="1" t="s">
        <v>13549</v>
      </c>
      <c r="F1163" s="1" t="s">
        <v>13553</v>
      </c>
      <c r="G1163" s="1" t="s">
        <v>12643</v>
      </c>
    </row>
    <row r="1164" spans="1:7" customFormat="1" hidden="1" x14ac:dyDescent="0.45">
      <c r="A1164" s="5" t="s">
        <v>13016</v>
      </c>
      <c r="B1164" s="5" t="s">
        <v>12633</v>
      </c>
      <c r="C1164" s="5">
        <v>56</v>
      </c>
      <c r="D1164" s="1" t="s">
        <v>9575</v>
      </c>
      <c r="E1164" s="1" t="s">
        <v>13549</v>
      </c>
      <c r="F1164" s="1" t="s">
        <v>13554</v>
      </c>
      <c r="G1164" s="1" t="s">
        <v>12643</v>
      </c>
    </row>
    <row r="1165" spans="1:7" customFormat="1" hidden="1" x14ac:dyDescent="0.45">
      <c r="A1165" s="5" t="s">
        <v>13016</v>
      </c>
      <c r="B1165" s="5" t="s">
        <v>12661</v>
      </c>
      <c r="C1165" s="5">
        <v>50</v>
      </c>
      <c r="D1165" s="1" t="s">
        <v>9575</v>
      </c>
      <c r="E1165" s="1" t="s">
        <v>13555</v>
      </c>
      <c r="F1165" s="1" t="s">
        <v>9383</v>
      </c>
      <c r="G1165" s="1" t="s">
        <v>12634</v>
      </c>
    </row>
    <row r="1166" spans="1:7" customFormat="1" hidden="1" x14ac:dyDescent="0.45">
      <c r="A1166" s="5" t="s">
        <v>13016</v>
      </c>
      <c r="B1166" s="5" t="s">
        <v>12665</v>
      </c>
      <c r="C1166" s="5">
        <v>50</v>
      </c>
      <c r="D1166" s="1" t="s">
        <v>9575</v>
      </c>
      <c r="E1166" s="1" t="s">
        <v>12728</v>
      </c>
      <c r="F1166" s="1" t="s">
        <v>12728</v>
      </c>
      <c r="G1166" s="1" t="s">
        <v>12634</v>
      </c>
    </row>
    <row r="1167" spans="1:7" customFormat="1" hidden="1" x14ac:dyDescent="0.45">
      <c r="A1167" s="5" t="s">
        <v>13016</v>
      </c>
      <c r="B1167" s="5" t="s">
        <v>12665</v>
      </c>
      <c r="C1167" s="5">
        <v>51</v>
      </c>
      <c r="D1167" s="1" t="s">
        <v>9575</v>
      </c>
      <c r="E1167" s="1" t="s">
        <v>12728</v>
      </c>
      <c r="F1167" s="1" t="s">
        <v>13556</v>
      </c>
      <c r="G1167" s="1" t="s">
        <v>12643</v>
      </c>
    </row>
    <row r="1168" spans="1:7" customFormat="1" hidden="1" x14ac:dyDescent="0.45">
      <c r="A1168" s="5" t="s">
        <v>13016</v>
      </c>
      <c r="B1168" s="5" t="s">
        <v>12665</v>
      </c>
      <c r="C1168" s="5">
        <v>52</v>
      </c>
      <c r="D1168" s="1" t="s">
        <v>9575</v>
      </c>
      <c r="E1168" s="1" t="s">
        <v>12728</v>
      </c>
      <c r="F1168" s="1" t="s">
        <v>13557</v>
      </c>
      <c r="G1168" s="1" t="s">
        <v>12643</v>
      </c>
    </row>
    <row r="1169" spans="1:7" customFormat="1" hidden="1" x14ac:dyDescent="0.45">
      <c r="A1169" s="5">
        <v>90</v>
      </c>
      <c r="B1169" s="5" t="s">
        <v>12633</v>
      </c>
      <c r="C1169" s="5" t="s">
        <v>13451</v>
      </c>
      <c r="D1169" s="1" t="s">
        <v>13558</v>
      </c>
      <c r="E1169" s="1" t="s">
        <v>13558</v>
      </c>
      <c r="F1169" s="1" t="s">
        <v>13559</v>
      </c>
      <c r="G1169" s="1" t="s">
        <v>13558</v>
      </c>
    </row>
    <row r="1170" spans="1:7" customFormat="1" hidden="1" x14ac:dyDescent="0.45">
      <c r="A1170" s="5">
        <v>90</v>
      </c>
      <c r="B1170" s="5" t="s">
        <v>12665</v>
      </c>
      <c r="C1170" s="5" t="s">
        <v>13451</v>
      </c>
      <c r="D1170" s="1" t="s">
        <v>13558</v>
      </c>
      <c r="E1170" s="1" t="s">
        <v>13558</v>
      </c>
      <c r="F1170" s="1" t="s">
        <v>13560</v>
      </c>
      <c r="G1170" s="1" t="s">
        <v>13558</v>
      </c>
    </row>
    <row r="1171" spans="1:7" customFormat="1" hidden="1" x14ac:dyDescent="0.45">
      <c r="A1171" s="5">
        <v>90</v>
      </c>
      <c r="B1171" s="5" t="s">
        <v>12673</v>
      </c>
      <c r="C1171" s="5" t="s">
        <v>13451</v>
      </c>
      <c r="D1171" s="1" t="s">
        <v>13558</v>
      </c>
      <c r="E1171" s="1" t="s">
        <v>13558</v>
      </c>
      <c r="F1171" s="1" t="s">
        <v>13561</v>
      </c>
      <c r="G1171" s="1" t="s">
        <v>13558</v>
      </c>
    </row>
  </sheetData>
  <sheetProtection algorithmName="SHA-512" hashValue="NpEmtg8xV+fxRqYPHgQOFlpFOBRi+WrYdywEyCqJKj3QU15xSCbCujNr7XxvVk8qE1bQwU2PVcuA6AqSavE+oA==" saltValue="gVniJ5f/KPie941qCo7uSA==" spinCount="100000" sheet="1" objects="1" scenarios="1"/>
  <conditionalFormatting sqref="A194:C196">
    <cfRule type="cellIs" dxfId="306" priority="1" stopIfTrue="1" operator="equal">
      <formula>1</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96FA-99BC-4FBC-B908-845DF6DC3CD0}">
  <sheetPr codeName="Hoja5"/>
  <dimension ref="A1:AM1011"/>
  <sheetViews>
    <sheetView zoomScale="87" zoomScaleNormal="87" workbookViewId="0">
      <selection sqref="A1:XFD1048576"/>
    </sheetView>
  </sheetViews>
  <sheetFormatPr baseColWidth="10" defaultColWidth="11.3984375" defaultRowHeight="14.25" x14ac:dyDescent="0.45"/>
  <cols>
    <col min="1" max="2" width="11.3984375" style="17"/>
    <col min="3" max="3" width="13.59765625" style="85" customWidth="1"/>
    <col min="4" max="4" width="11.3984375" style="17"/>
    <col min="5" max="5" width="11.3984375" style="90"/>
    <col min="6" max="10" width="11.3984375" style="17"/>
    <col min="11" max="11" width="20.73046875" style="17" bestFit="1" customWidth="1"/>
    <col min="12" max="12" width="14.59765625" style="17" bestFit="1" customWidth="1"/>
    <col min="13" max="13" width="37.86328125" style="17" bestFit="1" customWidth="1"/>
    <col min="14" max="14" width="11.3984375" style="17"/>
    <col min="15" max="15" width="25.3984375" style="17" customWidth="1"/>
    <col min="16" max="16" width="26.3984375" style="17" customWidth="1"/>
    <col min="17" max="22" width="11.3984375" style="17"/>
    <col min="23" max="23" width="9.3984375" style="17" bestFit="1" customWidth="1"/>
    <col min="24" max="24" width="11.3984375" style="17"/>
    <col min="25" max="25" width="11.86328125" style="17" bestFit="1" customWidth="1"/>
    <col min="26" max="27" width="100.73046875" style="17" customWidth="1"/>
    <col min="28" max="28" width="20.59765625" style="17" bestFit="1" customWidth="1"/>
    <col min="29" max="30" width="11.86328125" style="17" customWidth="1"/>
    <col min="31" max="31" width="15.73046875" style="17" bestFit="1" customWidth="1"/>
    <col min="32" max="32" width="15.73046875" style="17" customWidth="1"/>
    <col min="33" max="33" width="33.3984375" style="17" bestFit="1" customWidth="1"/>
    <col min="34" max="37" width="33.3984375" style="17" customWidth="1"/>
    <col min="38" max="39" width="30.265625" style="17" customWidth="1"/>
    <col min="40" max="40" width="24.1328125" style="17" bestFit="1" customWidth="1"/>
    <col min="41" max="16384" width="11.3984375" style="17"/>
  </cols>
  <sheetData>
    <row r="1" spans="1:39" s="61" customFormat="1" x14ac:dyDescent="0.45">
      <c r="A1" s="61" t="s">
        <v>13569</v>
      </c>
      <c r="B1" s="61" t="s">
        <v>13571</v>
      </c>
      <c r="C1" s="82" t="s">
        <v>15273</v>
      </c>
      <c r="D1" s="61" t="s">
        <v>14742</v>
      </c>
      <c r="E1" s="83"/>
      <c r="H1" s="61" t="s">
        <v>15274</v>
      </c>
      <c r="I1" s="61" t="s">
        <v>10999</v>
      </c>
      <c r="J1" s="61" t="s">
        <v>15275</v>
      </c>
      <c r="K1" s="61" t="s">
        <v>10463</v>
      </c>
      <c r="L1" s="61" t="s">
        <v>10464</v>
      </c>
      <c r="M1" s="61" t="s">
        <v>15276</v>
      </c>
      <c r="N1" s="61" t="s">
        <v>10465</v>
      </c>
      <c r="O1" s="61" t="s">
        <v>10470</v>
      </c>
      <c r="P1" s="61" t="s">
        <v>10471</v>
      </c>
      <c r="Q1" s="61" t="s">
        <v>15277</v>
      </c>
      <c r="R1" s="61" t="s">
        <v>15278</v>
      </c>
      <c r="S1" s="61" t="s">
        <v>15279</v>
      </c>
      <c r="T1" s="84" t="s">
        <v>15280</v>
      </c>
      <c r="U1" s="61" t="s">
        <v>15281</v>
      </c>
      <c r="V1" s="61" t="s">
        <v>10996</v>
      </c>
      <c r="W1" s="61" t="s">
        <v>10997</v>
      </c>
      <c r="Y1" s="61" t="s">
        <v>10998</v>
      </c>
      <c r="Z1" s="61" t="s">
        <v>11138</v>
      </c>
      <c r="AA1" s="61" t="s">
        <v>15282</v>
      </c>
      <c r="AB1" s="61" t="s">
        <v>15264</v>
      </c>
      <c r="AC1" s="61" t="s">
        <v>11828</v>
      </c>
      <c r="AD1" s="61" t="s">
        <v>12071</v>
      </c>
      <c r="AE1" s="61" t="s">
        <v>12074</v>
      </c>
      <c r="AF1" s="61" t="s">
        <v>12625</v>
      </c>
      <c r="AG1" s="61" t="s">
        <v>15265</v>
      </c>
      <c r="AH1" s="61" t="s">
        <v>15266</v>
      </c>
      <c r="AI1" s="61" t="s">
        <v>15269</v>
      </c>
      <c r="AJ1" s="61" t="s">
        <v>15267</v>
      </c>
      <c r="AK1" s="61" t="s">
        <v>15268</v>
      </c>
      <c r="AL1" s="61" t="s">
        <v>15270</v>
      </c>
      <c r="AM1" s="61" t="s">
        <v>15271</v>
      </c>
    </row>
    <row r="2" spans="1:39" x14ac:dyDescent="0.45">
      <c r="A2" s="17">
        <v>1000051</v>
      </c>
      <c r="B2" s="17" t="s">
        <v>9599</v>
      </c>
      <c r="C2" s="85">
        <v>602114399</v>
      </c>
      <c r="D2" s="17">
        <v>51</v>
      </c>
      <c r="E2" s="86">
        <v>25631</v>
      </c>
      <c r="F2" s="86" t="str">
        <f>TEXT(E2,"yyyy")</f>
        <v>1970</v>
      </c>
      <c r="G2" s="87">
        <v>2022</v>
      </c>
      <c r="H2" s="87">
        <f>G2-F2</f>
        <v>52</v>
      </c>
      <c r="I2" s="87" t="str">
        <f t="shared" ref="I2:I65" si="0">IF(H20=D2,"Bien","Mal")</f>
        <v>Mal</v>
      </c>
      <c r="J2" s="17" t="s">
        <v>59</v>
      </c>
      <c r="K2" s="17">
        <v>1000006</v>
      </c>
      <c r="L2" s="17">
        <v>1</v>
      </c>
      <c r="M2" s="17">
        <v>1043</v>
      </c>
      <c r="N2" s="17" t="str">
        <f>+IF(M2&lt;=5,"A1",IF(M2&lt;=30,"A2",IF(M2&lt;=60,"A3",IF(M2&lt;=75,"B1",IF(M2&lt;=90,"B2",IF(M2&lt;=120,"C1",IF(M2&lt;=150,"C2",IF(M2&lt;=180,"D","E"))))))))</f>
        <v>E</v>
      </c>
      <c r="O2" s="17" t="s">
        <v>10466</v>
      </c>
      <c r="P2" s="17" t="s">
        <v>10467</v>
      </c>
      <c r="Q2" s="88">
        <v>43547</v>
      </c>
      <c r="R2" s="88">
        <v>43578</v>
      </c>
      <c r="S2" s="88">
        <v>43578</v>
      </c>
      <c r="T2" s="17">
        <v>462.59</v>
      </c>
      <c r="U2" s="17">
        <v>462.59</v>
      </c>
      <c r="V2" s="17">
        <v>16</v>
      </c>
      <c r="W2" s="17" t="s">
        <v>10993</v>
      </c>
      <c r="X2" s="17" t="str">
        <f>IF(M2&gt;=61,"Vencido","Vigente")</f>
        <v>Vencido</v>
      </c>
      <c r="Y2" s="17" t="str">
        <f>IF(W2=X2,"V","F")</f>
        <v>V</v>
      </c>
      <c r="Z2" s="17" t="s">
        <v>11000</v>
      </c>
      <c r="AA2" s="17" t="str">
        <f>VLOOKUP(A2,'REPORTE'!$A$1:$AG$1961,19,0)</f>
        <v>Empleado Privado</v>
      </c>
      <c r="AB2" s="17">
        <v>1000234</v>
      </c>
      <c r="AC2" s="17" t="s">
        <v>11140</v>
      </c>
      <c r="AD2" s="17" t="s">
        <v>11829</v>
      </c>
      <c r="AE2" s="17" t="s">
        <v>12072</v>
      </c>
      <c r="AF2" s="17" t="s">
        <v>11150</v>
      </c>
      <c r="AG2" s="17" t="s">
        <v>46</v>
      </c>
      <c r="AH2" s="17" t="str">
        <f>VLOOKUP(A2,'REPORTE'!$A$1:$AG$1961,5,0)</f>
        <v>ECUATORIANO(A)</v>
      </c>
      <c r="AI2" s="17">
        <f>VLOOKUP(A2,'REPORTE'!$A$1:$AG$1961,28,0)</f>
        <v>43641</v>
      </c>
      <c r="AJ2" s="17" t="str">
        <f>VLOOKUP(A2,'REPORTE'!$A$1:$AG$1961,29,0)</f>
        <v>Cliente</v>
      </c>
      <c r="AK2" s="17" t="str">
        <f>VLOOKUP(A2,'REPORTE'!$A$1:$AG$1961,30,0)</f>
        <v>Secundaria</v>
      </c>
      <c r="AL2" s="17" t="str">
        <f>VLOOKUP(A2,'REPORTE'!$A$1:$AG$1961,31,0)</f>
        <v>CHIMBORAZO</v>
      </c>
      <c r="AM2" s="17" t="e">
        <f>VLOOKUP(AL2,PROVINCIAS!$F$1:$G$1171,2,0)</f>
        <v>#N/A</v>
      </c>
    </row>
    <row r="3" spans="1:39" x14ac:dyDescent="0.45">
      <c r="A3" s="17">
        <v>1000081</v>
      </c>
      <c r="B3" s="17" t="s">
        <v>9600</v>
      </c>
      <c r="C3" s="85">
        <v>603043449</v>
      </c>
      <c r="D3" s="17">
        <v>45</v>
      </c>
      <c r="E3" s="86">
        <v>27897</v>
      </c>
      <c r="F3" s="86" t="str">
        <f t="shared" ref="F3:F66" si="1">TEXT(E3,"yyyy")</f>
        <v>1976</v>
      </c>
      <c r="G3" s="87">
        <v>2022</v>
      </c>
      <c r="H3" s="87">
        <f t="shared" ref="H3:H66" si="2">G3-F3</f>
        <v>46</v>
      </c>
      <c r="I3" s="87" t="str">
        <f t="shared" si="0"/>
        <v>Mal</v>
      </c>
      <c r="J3" s="17" t="s">
        <v>59</v>
      </c>
      <c r="K3" s="17">
        <v>1000007</v>
      </c>
      <c r="L3" s="17">
        <v>1</v>
      </c>
      <c r="M3" s="17">
        <v>1043</v>
      </c>
      <c r="N3" s="17" t="str">
        <f t="shared" ref="N3:N66" si="3">+IF(M3&lt;=5,"A1",IF(M3&lt;=30,"A2",IF(M3&lt;=60,"A3",IF(M3&lt;=75,"B1",IF(M3&lt;=90,"B2",IF(M3&lt;=120,"C1",IF(M3&lt;=150,"C2",IF(M3&lt;=180,"D","E"))))))))</f>
        <v>E</v>
      </c>
      <c r="O3" s="17" t="s">
        <v>10466</v>
      </c>
      <c r="P3" s="17" t="s">
        <v>10467</v>
      </c>
      <c r="Q3" s="88">
        <v>43547</v>
      </c>
      <c r="R3" s="88">
        <v>43578</v>
      </c>
      <c r="S3" s="88">
        <v>43578</v>
      </c>
      <c r="T3" s="17">
        <v>1002.39</v>
      </c>
      <c r="U3" s="17">
        <v>901.64</v>
      </c>
      <c r="V3" s="17">
        <v>16</v>
      </c>
      <c r="W3" s="17" t="s">
        <v>10993</v>
      </c>
      <c r="X3" s="17" t="str">
        <f t="shared" ref="X3:X66" si="4">IF(M3&gt;=61,"Vencido","Vigente")</f>
        <v>Vencido</v>
      </c>
      <c r="Y3" s="17" t="str">
        <f t="shared" ref="Y3:Y66" si="5">IF(W3=X3,"V","F")</f>
        <v>V</v>
      </c>
      <c r="Z3" s="17" t="s">
        <v>11000</v>
      </c>
      <c r="AA3" s="17" t="str">
        <f>VLOOKUP(A3,'REPORTE'!$A$1:$AG$1961,19,0)</f>
        <v>Empleado Privado</v>
      </c>
      <c r="AB3" s="17">
        <v>1000102</v>
      </c>
      <c r="AC3" s="17" t="s">
        <v>11141</v>
      </c>
      <c r="AD3" s="17" t="s">
        <v>11830</v>
      </c>
      <c r="AE3" s="17" t="s">
        <v>12072</v>
      </c>
      <c r="AF3" s="17" t="s">
        <v>11150</v>
      </c>
      <c r="AG3" s="17" t="s">
        <v>46</v>
      </c>
      <c r="AH3" s="17" t="str">
        <f>VLOOKUP(A3,'REPORTE'!$A$1:$AG$1961,5,0)</f>
        <v>ECUATORIANO(A)</v>
      </c>
      <c r="AI3" s="17">
        <f>VLOOKUP(A3,'REPORTE'!$A$1:$AG$1961,28,0)</f>
        <v>43641</v>
      </c>
      <c r="AJ3" s="17" t="str">
        <f>VLOOKUP(A3,'REPORTE'!$A$1:$AG$1961,29,0)</f>
        <v>Cliente</v>
      </c>
      <c r="AK3" s="17" t="str">
        <f>VLOOKUP(A3,'REPORTE'!$A$1:$AG$1961,30,0)</f>
        <v>Secundaria</v>
      </c>
      <c r="AL3" s="17" t="str">
        <f>VLOOKUP(A3,'REPORTE'!$A$1:$AG$1961,31,0)</f>
        <v>CHIMBORAZO</v>
      </c>
      <c r="AM3" s="17" t="e">
        <f>VLOOKUP(AL3,PROVINCIAS!$F$1:$G$1171,2,0)</f>
        <v>#N/A</v>
      </c>
    </row>
    <row r="4" spans="1:39" x14ac:dyDescent="0.45">
      <c r="A4" s="17">
        <v>1000204</v>
      </c>
      <c r="B4" s="17" t="s">
        <v>9601</v>
      </c>
      <c r="C4" s="85">
        <v>1723601694</v>
      </c>
      <c r="D4" s="17">
        <v>30</v>
      </c>
      <c r="E4" s="86">
        <v>33332</v>
      </c>
      <c r="F4" s="86" t="str">
        <f t="shared" si="1"/>
        <v>1991</v>
      </c>
      <c r="G4" s="87">
        <v>2022</v>
      </c>
      <c r="H4" s="87">
        <f t="shared" si="2"/>
        <v>31</v>
      </c>
      <c r="I4" s="87" t="str">
        <f t="shared" si="0"/>
        <v>Mal</v>
      </c>
      <c r="J4" s="17" t="s">
        <v>36</v>
      </c>
      <c r="K4" s="17">
        <v>1000053</v>
      </c>
      <c r="L4" s="17">
        <v>12</v>
      </c>
      <c r="M4" s="17">
        <v>0</v>
      </c>
      <c r="N4" s="17" t="str">
        <f t="shared" si="3"/>
        <v>A1</v>
      </c>
      <c r="O4" s="17" t="s">
        <v>10468</v>
      </c>
      <c r="P4" s="17" t="s">
        <v>10469</v>
      </c>
      <c r="Q4" s="88">
        <v>43619</v>
      </c>
      <c r="R4" s="88">
        <v>44047</v>
      </c>
      <c r="S4" s="89" t="s">
        <v>776</v>
      </c>
      <c r="T4" s="17">
        <v>1000</v>
      </c>
      <c r="U4" s="17">
        <v>1.77</v>
      </c>
      <c r="V4" s="17">
        <v>19.5</v>
      </c>
      <c r="W4" s="17" t="s">
        <v>10994</v>
      </c>
      <c r="X4" s="17" t="str">
        <f t="shared" si="4"/>
        <v>Vigente</v>
      </c>
      <c r="Y4" s="17" t="str">
        <f t="shared" si="5"/>
        <v>V</v>
      </c>
      <c r="Z4" s="17" t="s">
        <v>11001</v>
      </c>
      <c r="AA4" s="17" t="str">
        <f>VLOOKUP(A4,'REPORTE'!$A$1:$AG$1961,19,0)</f>
        <v>Servicios de restaurantes y bares en conexión con transporte cuando son proporcionadas por unidades independientes: bares del aeropuerto, bares terminales terrestres, etcétera.</v>
      </c>
      <c r="AB4" s="17">
        <v>1000266</v>
      </c>
      <c r="AC4" s="17" t="s">
        <v>11142</v>
      </c>
      <c r="AD4" s="17" t="s">
        <v>11831</v>
      </c>
      <c r="AE4" s="17" t="s">
        <v>12072</v>
      </c>
      <c r="AF4" s="17" t="s">
        <v>12075</v>
      </c>
      <c r="AG4" s="17" t="s">
        <v>74</v>
      </c>
      <c r="AH4" s="17" t="str">
        <f>VLOOKUP(A4,'REPORTE'!$A$1:$AG$1961,5,0)</f>
        <v>ECUATORIANO(A)</v>
      </c>
      <c r="AI4" s="17">
        <f>VLOOKUP(A4,'REPORTE'!$A$1:$AG$1961,28,0)</f>
        <v>44224</v>
      </c>
      <c r="AJ4" s="17" t="str">
        <f>VLOOKUP(A4,'REPORTE'!$A$1:$AG$1961,29,0)</f>
        <v>Cliente</v>
      </c>
      <c r="AK4" s="17" t="str">
        <f>VLOOKUP(A4,'REPORTE'!$A$1:$AG$1961,30,0)</f>
        <v>Secundaria</v>
      </c>
      <c r="AL4" s="17" t="str">
        <f>VLOOKUP(A4,'REPORTE'!$A$1:$AG$1961,31,0)</f>
        <v>PICHINCHA</v>
      </c>
      <c r="AM4" s="17" t="str">
        <f>VLOOKUP(AL4,PROVINCIAS!$F$1:$G$1171,2,0)</f>
        <v>URBANA</v>
      </c>
    </row>
    <row r="5" spans="1:39" x14ac:dyDescent="0.45">
      <c r="A5" s="17">
        <v>1000123</v>
      </c>
      <c r="B5" s="17" t="s">
        <v>9602</v>
      </c>
      <c r="C5" s="85">
        <v>602747628</v>
      </c>
      <c r="D5" s="17">
        <v>44</v>
      </c>
      <c r="E5" s="86">
        <v>28317</v>
      </c>
      <c r="F5" s="86" t="str">
        <f t="shared" si="1"/>
        <v>1977</v>
      </c>
      <c r="G5" s="87">
        <v>2022</v>
      </c>
      <c r="H5" s="87">
        <f t="shared" si="2"/>
        <v>45</v>
      </c>
      <c r="I5" s="87" t="str">
        <f t="shared" si="0"/>
        <v>Mal</v>
      </c>
      <c r="J5" s="17" t="s">
        <v>36</v>
      </c>
      <c r="K5" s="17">
        <v>1000103</v>
      </c>
      <c r="L5" s="17">
        <v>12</v>
      </c>
      <c r="M5" s="17">
        <v>655</v>
      </c>
      <c r="N5" s="17" t="str">
        <f t="shared" si="3"/>
        <v>E</v>
      </c>
      <c r="O5" s="17" t="s">
        <v>10468</v>
      </c>
      <c r="P5" s="17" t="s">
        <v>10469</v>
      </c>
      <c r="Q5" s="88">
        <v>43650</v>
      </c>
      <c r="R5" s="88">
        <v>44027</v>
      </c>
      <c r="S5" s="88">
        <v>43966</v>
      </c>
      <c r="T5" s="17">
        <v>1170</v>
      </c>
      <c r="U5" s="17">
        <v>324.32</v>
      </c>
      <c r="V5" s="17">
        <v>19.5</v>
      </c>
      <c r="W5" s="17" t="s">
        <v>10993</v>
      </c>
      <c r="X5" s="17" t="str">
        <f t="shared" si="4"/>
        <v>Vencido</v>
      </c>
      <c r="Y5" s="17" t="str">
        <f t="shared" si="5"/>
        <v>V</v>
      </c>
      <c r="Z5" s="17" t="s">
        <v>11002</v>
      </c>
      <c r="AA5" s="17" t="str">
        <f>VLOOKUP(A5,'REPORTE'!$A$1:$AG$1961,19,0)</f>
        <v>Actividades de confección a la medida de prendas de vestir (costureras, sastres).</v>
      </c>
      <c r="AB5" s="17">
        <v>1000154</v>
      </c>
      <c r="AC5" s="17" t="s">
        <v>11143</v>
      </c>
      <c r="AD5" s="17" t="s">
        <v>11832</v>
      </c>
      <c r="AE5" s="17" t="s">
        <v>12072</v>
      </c>
      <c r="AF5" s="17" t="s">
        <v>12076</v>
      </c>
      <c r="AG5" s="17" t="s">
        <v>74</v>
      </c>
      <c r="AH5" s="17" t="str">
        <f>VLOOKUP(A5,'REPORTE'!$A$1:$AG$1961,5,0)</f>
        <v>ECUATORIANO(A) INDIGENA</v>
      </c>
      <c r="AI5" s="17">
        <f>VLOOKUP(A5,'REPORTE'!$A$1:$AG$1961,28,0)</f>
        <v>44123</v>
      </c>
      <c r="AJ5" s="17" t="str">
        <f>VLOOKUP(A5,'REPORTE'!$A$1:$AG$1961,29,0)</f>
        <v>Cliente</v>
      </c>
      <c r="AK5" s="17" t="str">
        <f>VLOOKUP(A5,'REPORTE'!$A$1:$AG$1961,30,0)</f>
        <v>Primaria</v>
      </c>
      <c r="AL5" s="17" t="str">
        <f>VLOOKUP(A5,'REPORTE'!$A$1:$AG$1961,31,0)</f>
        <v>CHIMBORAZO</v>
      </c>
      <c r="AM5" s="17" t="e">
        <f>VLOOKUP(AL5,PROVINCIAS!$F$1:$G$1171,2,0)</f>
        <v>#N/A</v>
      </c>
    </row>
    <row r="6" spans="1:39" x14ac:dyDescent="0.45">
      <c r="A6" s="17">
        <v>1000276</v>
      </c>
      <c r="B6" s="17" t="s">
        <v>9603</v>
      </c>
      <c r="C6" s="85">
        <v>1718677998</v>
      </c>
      <c r="D6" s="17">
        <v>45</v>
      </c>
      <c r="E6" s="86">
        <v>28185</v>
      </c>
      <c r="F6" s="86" t="str">
        <f t="shared" si="1"/>
        <v>1977</v>
      </c>
      <c r="G6" s="87">
        <v>2022</v>
      </c>
      <c r="H6" s="87">
        <f t="shared" si="2"/>
        <v>45</v>
      </c>
      <c r="I6" s="87" t="str">
        <f t="shared" si="0"/>
        <v>Mal</v>
      </c>
      <c r="J6" s="17" t="s">
        <v>36</v>
      </c>
      <c r="K6" s="17">
        <v>1000158</v>
      </c>
      <c r="L6" s="17">
        <v>5</v>
      </c>
      <c r="M6" s="17">
        <v>881</v>
      </c>
      <c r="N6" s="17" t="str">
        <f t="shared" si="3"/>
        <v>E</v>
      </c>
      <c r="O6" s="17" t="s">
        <v>10468</v>
      </c>
      <c r="P6" s="17" t="s">
        <v>10469</v>
      </c>
      <c r="Q6" s="88">
        <v>43679</v>
      </c>
      <c r="R6" s="88">
        <v>43832</v>
      </c>
      <c r="S6" s="88">
        <v>43740</v>
      </c>
      <c r="T6" s="17">
        <v>350</v>
      </c>
      <c r="U6" s="17">
        <v>263.35000000000002</v>
      </c>
      <c r="V6" s="17">
        <v>19.5</v>
      </c>
      <c r="W6" s="17" t="s">
        <v>10993</v>
      </c>
      <c r="X6" s="17" t="str">
        <f t="shared" si="4"/>
        <v>Vencido</v>
      </c>
      <c r="Y6" s="17" t="str">
        <f t="shared" si="5"/>
        <v>V</v>
      </c>
      <c r="Z6" s="17" t="s">
        <v>1578</v>
      </c>
      <c r="AA6" s="17" t="str">
        <f>VLOOKUP(A6,'REPORTE'!$A$1:$AG$1961,19,0)</f>
        <v>Venta al por mayor de frutas, legumbres y hortalizas.</v>
      </c>
      <c r="AB6" s="17">
        <v>1000335</v>
      </c>
      <c r="AC6" s="17" t="s">
        <v>11144</v>
      </c>
      <c r="AD6" s="17" t="s">
        <v>11833</v>
      </c>
      <c r="AE6" s="17" t="s">
        <v>12072</v>
      </c>
      <c r="AF6" s="17" t="s">
        <v>11150</v>
      </c>
      <c r="AG6" s="17" t="s">
        <v>1581</v>
      </c>
      <c r="AH6" s="17" t="str">
        <f>VLOOKUP(A6,'REPORTE'!$A$1:$AG$1961,5,0)</f>
        <v>ECUATORIANO(A) INDIGENA</v>
      </c>
      <c r="AI6" s="17">
        <f>VLOOKUP(A6,'REPORTE'!$A$1:$AG$1961,28,0)</f>
        <v>43671</v>
      </c>
      <c r="AJ6" s="17" t="str">
        <f>VLOOKUP(A6,'REPORTE'!$A$1:$AG$1961,29,0)</f>
        <v>Cliente</v>
      </c>
      <c r="AK6" s="17" t="str">
        <f>VLOOKUP(A6,'REPORTE'!$A$1:$AG$1961,30,0)</f>
        <v>Ninguna</v>
      </c>
      <c r="AL6" s="17" t="str">
        <f>VLOOKUP(A6,'REPORTE'!$A$1:$AG$1961,31,0)</f>
        <v>IMBABURA</v>
      </c>
      <c r="AM6" s="17" t="e">
        <f>VLOOKUP(AL6,PROVINCIAS!$F$1:$G$1171,2,0)</f>
        <v>#N/A</v>
      </c>
    </row>
    <row r="7" spans="1:39" x14ac:dyDescent="0.45">
      <c r="A7" s="17">
        <v>1000436</v>
      </c>
      <c r="B7" s="17" t="s">
        <v>9604</v>
      </c>
      <c r="C7" s="85">
        <v>501689558</v>
      </c>
      <c r="D7" s="17">
        <v>52</v>
      </c>
      <c r="E7" s="86">
        <v>25474</v>
      </c>
      <c r="F7" s="86" t="str">
        <f t="shared" si="1"/>
        <v>1969</v>
      </c>
      <c r="G7" s="87">
        <v>2022</v>
      </c>
      <c r="H7" s="87">
        <f t="shared" si="2"/>
        <v>53</v>
      </c>
      <c r="I7" s="87" t="str">
        <f t="shared" si="0"/>
        <v>Mal</v>
      </c>
      <c r="J7" s="17" t="s">
        <v>59</v>
      </c>
      <c r="K7" s="17">
        <v>1000175</v>
      </c>
      <c r="L7" s="17">
        <v>12</v>
      </c>
      <c r="M7" s="17">
        <v>657</v>
      </c>
      <c r="N7" s="17" t="str">
        <f t="shared" si="3"/>
        <v>E</v>
      </c>
      <c r="O7" s="17" t="s">
        <v>10468</v>
      </c>
      <c r="P7" s="17" t="s">
        <v>10469</v>
      </c>
      <c r="Q7" s="88">
        <v>43690</v>
      </c>
      <c r="R7" s="88">
        <v>44056</v>
      </c>
      <c r="S7" s="88">
        <v>43964</v>
      </c>
      <c r="T7" s="17">
        <v>1050</v>
      </c>
      <c r="U7" s="17">
        <v>374.88</v>
      </c>
      <c r="V7" s="17">
        <v>19.5</v>
      </c>
      <c r="W7" s="17" t="s">
        <v>10993</v>
      </c>
      <c r="X7" s="17" t="str">
        <f t="shared" si="4"/>
        <v>Vencido</v>
      </c>
      <c r="Y7" s="17" t="str">
        <f t="shared" si="5"/>
        <v>V</v>
      </c>
      <c r="Z7" s="17" t="s">
        <v>1578</v>
      </c>
      <c r="AA7" s="17" t="str">
        <f>VLOOKUP(A7,'REPORTE'!$A$1:$AG$1961,19,0)</f>
        <v>Elaboración de harinas o masas mezcladas preparadas para la fabricación de pan, pasteles, bizcochos o panqueques.</v>
      </c>
      <c r="AB7" s="17">
        <v>1000499</v>
      </c>
      <c r="AC7" s="17" t="s">
        <v>11145</v>
      </c>
      <c r="AD7" s="17" t="s">
        <v>11831</v>
      </c>
      <c r="AE7" s="17" t="s">
        <v>12072</v>
      </c>
      <c r="AF7" s="17" t="s">
        <v>11150</v>
      </c>
      <c r="AG7" s="17" t="s">
        <v>46</v>
      </c>
      <c r="AH7" s="17" t="str">
        <f>VLOOKUP(A7,'REPORTE'!$A$1:$AG$1961,5,0)</f>
        <v>ECUATORIANO(A)</v>
      </c>
      <c r="AI7" s="17">
        <f>VLOOKUP(A7,'REPORTE'!$A$1:$AG$1961,28,0)</f>
        <v>44118</v>
      </c>
      <c r="AJ7" s="17" t="str">
        <f>VLOOKUP(A7,'REPORTE'!$A$1:$AG$1961,29,0)</f>
        <v>Cliente</v>
      </c>
      <c r="AK7" s="17" t="str">
        <f>VLOOKUP(A7,'REPORTE'!$A$1:$AG$1961,30,0)</f>
        <v>Primaria</v>
      </c>
      <c r="AL7" s="17" t="str">
        <f>VLOOKUP(A7,'REPORTE'!$A$1:$AG$1961,31,0)</f>
        <v>PICHINCHA</v>
      </c>
      <c r="AM7" s="17" t="str">
        <f>VLOOKUP(AL7,PROVINCIAS!$F$1:$G$1171,2,0)</f>
        <v>URBANA</v>
      </c>
    </row>
    <row r="8" spans="1:39" x14ac:dyDescent="0.45">
      <c r="A8" s="17">
        <v>1000496</v>
      </c>
      <c r="B8" s="17" t="s">
        <v>9605</v>
      </c>
      <c r="C8" s="85">
        <v>1713481479</v>
      </c>
      <c r="D8" s="17">
        <v>38</v>
      </c>
      <c r="E8" s="86">
        <v>30493</v>
      </c>
      <c r="F8" s="86" t="str">
        <f t="shared" si="1"/>
        <v>1983</v>
      </c>
      <c r="G8" s="87">
        <v>2022</v>
      </c>
      <c r="H8" s="87">
        <f t="shared" si="2"/>
        <v>39</v>
      </c>
      <c r="I8" s="87" t="str">
        <f t="shared" si="0"/>
        <v>Mal</v>
      </c>
      <c r="J8" s="17" t="s">
        <v>59</v>
      </c>
      <c r="K8" s="17">
        <v>1000233</v>
      </c>
      <c r="L8" s="17">
        <v>8</v>
      </c>
      <c r="M8" s="17">
        <v>621</v>
      </c>
      <c r="N8" s="17" t="str">
        <f t="shared" si="3"/>
        <v>E</v>
      </c>
      <c r="O8" s="17" t="s">
        <v>10468</v>
      </c>
      <c r="P8" s="17" t="s">
        <v>10469</v>
      </c>
      <c r="Q8" s="88">
        <v>43724</v>
      </c>
      <c r="R8" s="88">
        <v>44061</v>
      </c>
      <c r="S8" s="88">
        <v>44000</v>
      </c>
      <c r="T8" s="17">
        <v>500</v>
      </c>
      <c r="U8" s="17">
        <v>196.19</v>
      </c>
      <c r="V8" s="17">
        <v>19.5</v>
      </c>
      <c r="W8" s="17" t="s">
        <v>10993</v>
      </c>
      <c r="X8" s="17" t="str">
        <f t="shared" si="4"/>
        <v>Vencido</v>
      </c>
      <c r="Y8" s="17" t="str">
        <f t="shared" si="5"/>
        <v>V</v>
      </c>
      <c r="Z8" s="17" t="s">
        <v>244</v>
      </c>
      <c r="AA8" s="17" t="str">
        <f>VLOOKUP(A8,'REPORTE'!$A$1:$AG$1961,19,0)</f>
        <v>Servicios de taxis.</v>
      </c>
      <c r="AB8" s="17">
        <v>1000564</v>
      </c>
      <c r="AC8" s="17" t="s">
        <v>11146</v>
      </c>
      <c r="AD8" s="17" t="s">
        <v>11834</v>
      </c>
      <c r="AE8" s="17" t="s">
        <v>12072</v>
      </c>
      <c r="AF8" s="17" t="s">
        <v>11150</v>
      </c>
      <c r="AG8" s="17" t="s">
        <v>333</v>
      </c>
      <c r="AH8" s="17" t="str">
        <f>VLOOKUP(A8,'REPORTE'!$A$1:$AG$1961,5,0)</f>
        <v>ECUATORIANO(A)</v>
      </c>
      <c r="AI8" s="17">
        <f>VLOOKUP(A8,'REPORTE'!$A$1:$AG$1961,28,0)</f>
        <v>44153</v>
      </c>
      <c r="AJ8" s="17" t="str">
        <f>VLOOKUP(A8,'REPORTE'!$A$1:$AG$1961,29,0)</f>
        <v>Cliente</v>
      </c>
      <c r="AK8" s="17" t="str">
        <f>VLOOKUP(A8,'REPORTE'!$A$1:$AG$1961,30,0)</f>
        <v>Secundaria</v>
      </c>
      <c r="AL8" s="17" t="str">
        <f>VLOOKUP(A8,'REPORTE'!$A$1:$AG$1961,31,0)</f>
        <v>PICHINCHA</v>
      </c>
      <c r="AM8" s="17" t="str">
        <f>VLOOKUP(AL8,PROVINCIAS!$F$1:$G$1171,2,0)</f>
        <v>URBANA</v>
      </c>
    </row>
    <row r="9" spans="1:39" x14ac:dyDescent="0.45">
      <c r="A9" s="17">
        <v>1000333</v>
      </c>
      <c r="B9" s="17" t="s">
        <v>9606</v>
      </c>
      <c r="C9" s="85">
        <v>1717175416</v>
      </c>
      <c r="D9" s="17">
        <v>37</v>
      </c>
      <c r="E9" s="86">
        <v>30943</v>
      </c>
      <c r="F9" s="86" t="str">
        <f t="shared" si="1"/>
        <v>1984</v>
      </c>
      <c r="G9" s="87">
        <v>2022</v>
      </c>
      <c r="H9" s="87">
        <f t="shared" si="2"/>
        <v>38</v>
      </c>
      <c r="I9" s="87" t="str">
        <f t="shared" si="0"/>
        <v>Mal</v>
      </c>
      <c r="J9" s="17" t="s">
        <v>59</v>
      </c>
      <c r="K9" s="17">
        <v>1000315</v>
      </c>
      <c r="L9" s="17">
        <v>12</v>
      </c>
      <c r="M9" s="17">
        <v>684</v>
      </c>
      <c r="N9" s="17" t="str">
        <f t="shared" si="3"/>
        <v>E</v>
      </c>
      <c r="O9" s="17" t="s">
        <v>10468</v>
      </c>
      <c r="P9" s="17" t="s">
        <v>10469</v>
      </c>
      <c r="Q9" s="88">
        <v>43769</v>
      </c>
      <c r="R9" s="88">
        <v>44151</v>
      </c>
      <c r="S9" s="88">
        <v>43937</v>
      </c>
      <c r="T9" s="17">
        <v>600</v>
      </c>
      <c r="U9" s="17">
        <v>419.5</v>
      </c>
      <c r="V9" s="17">
        <v>20.5</v>
      </c>
      <c r="W9" s="17" t="s">
        <v>10993</v>
      </c>
      <c r="X9" s="17" t="str">
        <f t="shared" si="4"/>
        <v>Vencido</v>
      </c>
      <c r="Y9" s="17" t="str">
        <f t="shared" si="5"/>
        <v>V</v>
      </c>
      <c r="Z9" s="17" t="s">
        <v>11003</v>
      </c>
      <c r="AA9" s="17" t="str">
        <f>VLOOKUP(A9,'REPORTE'!$A$1:$AG$1961,19,0)</f>
        <v>Fabricación de marcos de madera para espejos y cuadros, fabricación de bastidores de madera para lienzos de pintor.</v>
      </c>
      <c r="AB9" s="17">
        <v>1000392</v>
      </c>
      <c r="AC9" s="17" t="s">
        <v>11147</v>
      </c>
      <c r="AD9" s="17" t="s">
        <v>11835</v>
      </c>
      <c r="AF9" s="17" t="s">
        <v>12076</v>
      </c>
      <c r="AG9" s="17" t="s">
        <v>46</v>
      </c>
      <c r="AH9" s="17" t="str">
        <f>VLOOKUP(A9,'REPORTE'!$A$1:$AG$1961,5,0)</f>
        <v>ECUATORIANO(A) INDIGENA</v>
      </c>
      <c r="AI9" s="17">
        <f>VLOOKUP(A9,'REPORTE'!$A$1:$AG$1961,28,0)</f>
        <v>44133</v>
      </c>
      <c r="AJ9" s="17" t="str">
        <f>VLOOKUP(A9,'REPORTE'!$A$1:$AG$1961,29,0)</f>
        <v>Cliente</v>
      </c>
      <c r="AK9" s="17" t="str">
        <f>VLOOKUP(A9,'REPORTE'!$A$1:$AG$1961,30,0)</f>
        <v>Secundaria</v>
      </c>
      <c r="AL9" s="17" t="str">
        <f>VLOOKUP(A9,'REPORTE'!$A$1:$AG$1961,31,0)</f>
        <v>PICHINCHA</v>
      </c>
      <c r="AM9" s="17" t="str">
        <f>VLOOKUP(AL9,PROVINCIAS!$F$1:$G$1171,2,0)</f>
        <v>URBANA</v>
      </c>
    </row>
    <row r="10" spans="1:39" x14ac:dyDescent="0.45">
      <c r="A10" s="17">
        <v>1000617</v>
      </c>
      <c r="B10" s="17" t="s">
        <v>9607</v>
      </c>
      <c r="C10" s="85">
        <v>1721046603</v>
      </c>
      <c r="D10" s="17">
        <v>30</v>
      </c>
      <c r="E10" s="86">
        <v>33633</v>
      </c>
      <c r="F10" s="86" t="str">
        <f t="shared" si="1"/>
        <v>1992</v>
      </c>
      <c r="G10" s="87">
        <v>2022</v>
      </c>
      <c r="H10" s="87">
        <f t="shared" si="2"/>
        <v>30</v>
      </c>
      <c r="I10" s="87" t="str">
        <f t="shared" si="0"/>
        <v>Mal</v>
      </c>
      <c r="J10" s="17" t="s">
        <v>59</v>
      </c>
      <c r="K10" s="17">
        <v>1000345</v>
      </c>
      <c r="L10" s="17">
        <v>5</v>
      </c>
      <c r="M10" s="17">
        <v>0</v>
      </c>
      <c r="N10" s="17" t="str">
        <f t="shared" si="3"/>
        <v>A1</v>
      </c>
      <c r="O10" s="17" t="s">
        <v>10468</v>
      </c>
      <c r="P10" s="17" t="s">
        <v>10469</v>
      </c>
      <c r="Q10" s="88">
        <v>43785</v>
      </c>
      <c r="R10" s="88">
        <v>44002</v>
      </c>
      <c r="S10" s="89" t="s">
        <v>776</v>
      </c>
      <c r="T10" s="17">
        <v>1030</v>
      </c>
      <c r="U10" s="17">
        <v>2.88</v>
      </c>
      <c r="V10" s="17">
        <v>20.5</v>
      </c>
      <c r="W10" s="17" t="s">
        <v>10994</v>
      </c>
      <c r="X10" s="17" t="str">
        <f t="shared" si="4"/>
        <v>Vigente</v>
      </c>
      <c r="Y10" s="17" t="str">
        <f t="shared" si="5"/>
        <v>V</v>
      </c>
      <c r="Z10" s="17" t="s">
        <v>244</v>
      </c>
      <c r="AA10" s="17" t="str">
        <f>VLOOKUP(A10,'REPORTE'!$A$1:$AG$1961,19,0)</f>
        <v>Servicios de taxis.</v>
      </c>
      <c r="AB10" s="17">
        <v>1000688</v>
      </c>
      <c r="AC10" s="17" t="s">
        <v>11148</v>
      </c>
      <c r="AD10" s="17" t="s">
        <v>11836</v>
      </c>
      <c r="AE10" s="17" t="s">
        <v>12072</v>
      </c>
      <c r="AF10" s="17" t="s">
        <v>12077</v>
      </c>
      <c r="AG10" s="17" t="s">
        <v>46</v>
      </c>
      <c r="AH10" s="17" t="str">
        <f>VLOOKUP(A10,'REPORTE'!$A$1:$AG$1961,5,0)</f>
        <v>ECUATORIANO(A) INDIGENA</v>
      </c>
      <c r="AI10" s="17">
        <f>VLOOKUP(A10,'REPORTE'!$A$1:$AG$1961,28,0)</f>
        <v>44112</v>
      </c>
      <c r="AJ10" s="17" t="str">
        <f>VLOOKUP(A10,'REPORTE'!$A$1:$AG$1961,29,0)</f>
        <v>Cliente</v>
      </c>
      <c r="AK10" s="17" t="str">
        <f>VLOOKUP(A10,'REPORTE'!$A$1:$AG$1961,30,0)</f>
        <v>Secundaria</v>
      </c>
      <c r="AL10" s="17" t="str">
        <f>VLOOKUP(A10,'REPORTE'!$A$1:$AG$1961,31,0)</f>
        <v>PICHINCHA</v>
      </c>
      <c r="AM10" s="17" t="str">
        <f>VLOOKUP(AL10,PROVINCIAS!$F$1:$G$1171,2,0)</f>
        <v>URBANA</v>
      </c>
    </row>
    <row r="11" spans="1:39" x14ac:dyDescent="0.45">
      <c r="A11" s="17">
        <v>1000657</v>
      </c>
      <c r="B11" s="17" t="s">
        <v>9608</v>
      </c>
      <c r="C11" s="85">
        <v>1722091954</v>
      </c>
      <c r="D11" s="17">
        <v>32</v>
      </c>
      <c r="E11" s="86">
        <v>32626</v>
      </c>
      <c r="F11" s="86" t="str">
        <f t="shared" si="1"/>
        <v>1989</v>
      </c>
      <c r="G11" s="87">
        <v>2022</v>
      </c>
      <c r="H11" s="87">
        <f t="shared" si="2"/>
        <v>33</v>
      </c>
      <c r="I11" s="87" t="str">
        <f t="shared" si="0"/>
        <v>Mal</v>
      </c>
      <c r="J11" s="17" t="s">
        <v>36</v>
      </c>
      <c r="K11" s="17">
        <v>1000423</v>
      </c>
      <c r="L11" s="17">
        <v>4</v>
      </c>
      <c r="M11" s="17">
        <v>771</v>
      </c>
      <c r="N11" s="17" t="str">
        <f t="shared" si="3"/>
        <v>E</v>
      </c>
      <c r="O11" s="17" t="s">
        <v>10468</v>
      </c>
      <c r="P11" s="17" t="s">
        <v>10469</v>
      </c>
      <c r="Q11" s="88">
        <v>43819</v>
      </c>
      <c r="R11" s="88">
        <v>43941</v>
      </c>
      <c r="S11" s="88">
        <v>43850</v>
      </c>
      <c r="T11" s="17">
        <v>500</v>
      </c>
      <c r="U11" s="17">
        <v>388.95</v>
      </c>
      <c r="V11" s="17">
        <v>20.5</v>
      </c>
      <c r="W11" s="17" t="s">
        <v>10993</v>
      </c>
      <c r="X11" s="17" t="str">
        <f t="shared" si="4"/>
        <v>Vencido</v>
      </c>
      <c r="Y11" s="17" t="str">
        <f t="shared" si="5"/>
        <v>V</v>
      </c>
      <c r="Z11" s="17" t="s">
        <v>11004</v>
      </c>
      <c r="AA11" s="17" t="str">
        <f>VLOOKUP(A11,'REPORTE'!$A$1:$AG$1961,19,0)</f>
        <v>Venta al por menor de calzado, material de zapaterí­a (plantillas, taloneras, suela y artí­culos análogos) en establecimientos especializados.</v>
      </c>
      <c r="AB11" s="17">
        <v>1000728</v>
      </c>
      <c r="AC11" s="17" t="s">
        <v>11149</v>
      </c>
      <c r="AD11" s="17" t="s">
        <v>11837</v>
      </c>
      <c r="AE11" s="17" t="s">
        <v>12072</v>
      </c>
      <c r="AF11" s="17" t="s">
        <v>11150</v>
      </c>
      <c r="AG11" s="17" t="s">
        <v>333</v>
      </c>
      <c r="AH11" s="17" t="str">
        <f>VLOOKUP(A11,'REPORTE'!$A$1:$AG$1961,5,0)</f>
        <v>ECUATORIANO(A) INDIGENA</v>
      </c>
      <c r="AI11" s="17">
        <f>VLOOKUP(A11,'REPORTE'!$A$1:$AG$1961,28,0)</f>
        <v>44153</v>
      </c>
      <c r="AJ11" s="17" t="str">
        <f>VLOOKUP(A11,'REPORTE'!$A$1:$AG$1961,29,0)</f>
        <v>Cliente</v>
      </c>
      <c r="AK11" s="17" t="str">
        <f>VLOOKUP(A11,'REPORTE'!$A$1:$AG$1961,30,0)</f>
        <v>Primaria</v>
      </c>
      <c r="AL11" s="17" t="str">
        <f>VLOOKUP(A11,'REPORTE'!$A$1:$AG$1961,31,0)</f>
        <v>PICHINCHA</v>
      </c>
      <c r="AM11" s="17" t="str">
        <f>VLOOKUP(AL11,PROVINCIAS!$F$1:$G$1171,2,0)</f>
        <v>URBANA</v>
      </c>
    </row>
    <row r="12" spans="1:39" x14ac:dyDescent="0.45">
      <c r="A12" s="17">
        <v>1000343</v>
      </c>
      <c r="B12" s="17" t="s">
        <v>9609</v>
      </c>
      <c r="C12" s="85">
        <v>1703776433</v>
      </c>
      <c r="D12" s="17">
        <v>65</v>
      </c>
      <c r="E12" s="86">
        <v>20565</v>
      </c>
      <c r="F12" s="86" t="str">
        <f t="shared" si="1"/>
        <v>1956</v>
      </c>
      <c r="G12" s="87">
        <v>2022</v>
      </c>
      <c r="H12" s="87">
        <f t="shared" si="2"/>
        <v>66</v>
      </c>
      <c r="I12" s="87" t="str">
        <f t="shared" si="0"/>
        <v>Mal</v>
      </c>
      <c r="J12" s="17" t="s">
        <v>36</v>
      </c>
      <c r="K12" s="17">
        <v>1000601</v>
      </c>
      <c r="L12" s="17">
        <v>24</v>
      </c>
      <c r="M12" s="17">
        <v>19</v>
      </c>
      <c r="N12" s="17" t="str">
        <f t="shared" si="3"/>
        <v>A2</v>
      </c>
      <c r="O12" s="17" t="s">
        <v>10468</v>
      </c>
      <c r="P12" s="17" t="s">
        <v>10469</v>
      </c>
      <c r="Q12" s="88">
        <v>43897</v>
      </c>
      <c r="R12" s="88">
        <v>44722</v>
      </c>
      <c r="S12" s="88">
        <v>44602</v>
      </c>
      <c r="T12" s="17">
        <v>1517.51</v>
      </c>
      <c r="U12" s="17">
        <v>372.62</v>
      </c>
      <c r="V12" s="17">
        <v>21.5</v>
      </c>
      <c r="W12" s="17" t="s">
        <v>10995</v>
      </c>
      <c r="X12" s="17" t="str">
        <f t="shared" si="4"/>
        <v>Vigente</v>
      </c>
      <c r="Y12" s="17" t="str">
        <f t="shared" si="5"/>
        <v>F</v>
      </c>
      <c r="Z12" s="17" t="s">
        <v>11005</v>
      </c>
      <c r="AA12" s="17" t="str">
        <f>VLOOKUP(A12,'REPORTE'!$A$1:$AG$1961,19,0)</f>
        <v>Venta al por menor de pescado, crustáceos, moluscos y productos de la pesca en establecimientos especializados.</v>
      </c>
      <c r="AB12" s="17">
        <v>1000404</v>
      </c>
      <c r="AC12" s="17" t="s">
        <v>11150</v>
      </c>
      <c r="AD12" s="17" t="s">
        <v>11838</v>
      </c>
      <c r="AE12" s="17" t="s">
        <v>12072</v>
      </c>
      <c r="AF12" s="17" t="s">
        <v>11150</v>
      </c>
      <c r="AG12" s="17" t="s">
        <v>46</v>
      </c>
      <c r="AH12" s="17" t="str">
        <f>VLOOKUP(A12,'REPORTE'!$A$1:$AG$1961,5,0)</f>
        <v>ECUATORIANO(A)</v>
      </c>
      <c r="AI12" s="17">
        <f>VLOOKUP(A12,'REPORTE'!$A$1:$AG$1961,28,0)</f>
        <v>44133</v>
      </c>
      <c r="AJ12" s="17" t="str">
        <f>VLOOKUP(A12,'REPORTE'!$A$1:$AG$1961,29,0)</f>
        <v>Cliente</v>
      </c>
      <c r="AK12" s="17" t="str">
        <f>VLOOKUP(A12,'REPORTE'!$A$1:$AG$1961,30,0)</f>
        <v>Primaria</v>
      </c>
      <c r="AL12" s="17" t="str">
        <f>VLOOKUP(A12,'REPORTE'!$A$1:$AG$1961,31,0)</f>
        <v>PICHINCHA</v>
      </c>
      <c r="AM12" s="17" t="str">
        <f>VLOOKUP(AL12,PROVINCIAS!$F$1:$G$1171,2,0)</f>
        <v>URBANA</v>
      </c>
    </row>
    <row r="13" spans="1:39" x14ac:dyDescent="0.45">
      <c r="A13" s="17">
        <v>1000550</v>
      </c>
      <c r="B13" s="17" t="s">
        <v>9610</v>
      </c>
      <c r="C13" s="85">
        <v>1002255014</v>
      </c>
      <c r="D13" s="17">
        <v>47</v>
      </c>
      <c r="E13" s="86">
        <v>27348</v>
      </c>
      <c r="F13" s="86" t="str">
        <f t="shared" si="1"/>
        <v>1974</v>
      </c>
      <c r="G13" s="87">
        <v>2022</v>
      </c>
      <c r="H13" s="87">
        <f t="shared" si="2"/>
        <v>48</v>
      </c>
      <c r="I13" s="87" t="str">
        <f t="shared" si="0"/>
        <v>Mal</v>
      </c>
      <c r="J13" s="17" t="s">
        <v>36</v>
      </c>
      <c r="K13" s="17">
        <v>1000613</v>
      </c>
      <c r="L13" s="17">
        <v>1</v>
      </c>
      <c r="M13" s="17">
        <v>627</v>
      </c>
      <c r="N13" s="17" t="str">
        <f t="shared" si="3"/>
        <v>E</v>
      </c>
      <c r="O13" s="17" t="s">
        <v>10468</v>
      </c>
      <c r="P13" s="17" t="s">
        <v>10469</v>
      </c>
      <c r="Q13" s="88">
        <v>43902</v>
      </c>
      <c r="R13" s="88">
        <v>43994</v>
      </c>
      <c r="S13" s="88">
        <v>43994</v>
      </c>
      <c r="T13" s="17">
        <v>500</v>
      </c>
      <c r="U13" s="17">
        <v>238.47</v>
      </c>
      <c r="V13" s="17">
        <v>21.5</v>
      </c>
      <c r="W13" s="17" t="s">
        <v>10993</v>
      </c>
      <c r="X13" s="17" t="str">
        <f t="shared" si="4"/>
        <v>Vencido</v>
      </c>
      <c r="Y13" s="17" t="str">
        <f t="shared" si="5"/>
        <v>V</v>
      </c>
      <c r="Z13" s="17" t="s">
        <v>2526</v>
      </c>
      <c r="AA13" s="17" t="str">
        <f>VLOOKUP(A13,'REPORTE'!$A$1:$AG$1961,19,0)</f>
        <v>Venta al por mayor de accesorios de vestir guantes, corbatas, incluye paraguas y tirantes.</v>
      </c>
      <c r="AB13" s="17">
        <v>1000621</v>
      </c>
      <c r="AC13" s="17" t="s">
        <v>11150</v>
      </c>
      <c r="AD13" s="17" t="s">
        <v>11839</v>
      </c>
      <c r="AE13" s="17" t="s">
        <v>12072</v>
      </c>
      <c r="AF13" s="17" t="s">
        <v>12078</v>
      </c>
      <c r="AG13" s="17" t="s">
        <v>46</v>
      </c>
      <c r="AH13" s="17" t="str">
        <f>VLOOKUP(A13,'REPORTE'!$A$1:$AG$1961,5,0)</f>
        <v>ECUATORIANO(A)</v>
      </c>
      <c r="AI13" s="17">
        <f>VLOOKUP(A13,'REPORTE'!$A$1:$AG$1961,28,0)</f>
        <v>44148</v>
      </c>
      <c r="AJ13" s="17" t="str">
        <f>VLOOKUP(A13,'REPORTE'!$A$1:$AG$1961,29,0)</f>
        <v>Cliente</v>
      </c>
      <c r="AK13" s="17" t="str">
        <f>VLOOKUP(A13,'REPORTE'!$A$1:$AG$1961,30,0)</f>
        <v>Primaria</v>
      </c>
      <c r="AL13" s="17" t="str">
        <f>VLOOKUP(A13,'REPORTE'!$A$1:$AG$1961,31,0)</f>
        <v>IMBABURA</v>
      </c>
      <c r="AM13" s="17" t="e">
        <f>VLOOKUP(AL13,PROVINCIAS!$F$1:$G$1171,2,0)</f>
        <v>#N/A</v>
      </c>
    </row>
    <row r="14" spans="1:39" x14ac:dyDescent="0.45">
      <c r="A14" s="17">
        <v>1000420</v>
      </c>
      <c r="B14" s="17" t="s">
        <v>9611</v>
      </c>
      <c r="C14" s="85">
        <v>602451338</v>
      </c>
      <c r="D14" s="17">
        <v>49</v>
      </c>
      <c r="E14" s="86">
        <v>26645</v>
      </c>
      <c r="F14" s="86" t="str">
        <f t="shared" si="1"/>
        <v>1972</v>
      </c>
      <c r="G14" s="87">
        <v>2022</v>
      </c>
      <c r="H14" s="87">
        <f t="shared" si="2"/>
        <v>50</v>
      </c>
      <c r="I14" s="87" t="str">
        <f t="shared" si="0"/>
        <v>Mal</v>
      </c>
      <c r="J14" s="17" t="s">
        <v>36</v>
      </c>
      <c r="K14" s="17">
        <v>1000634</v>
      </c>
      <c r="L14" s="17">
        <v>16</v>
      </c>
      <c r="M14" s="17">
        <v>320</v>
      </c>
      <c r="N14" s="17" t="str">
        <f t="shared" si="3"/>
        <v>E</v>
      </c>
      <c r="O14" s="17" t="s">
        <v>10468</v>
      </c>
      <c r="P14" s="17" t="s">
        <v>10469</v>
      </c>
      <c r="Q14" s="88">
        <v>43921</v>
      </c>
      <c r="R14" s="88">
        <v>44484</v>
      </c>
      <c r="S14" s="88">
        <v>44301</v>
      </c>
      <c r="T14" s="17">
        <v>1359</v>
      </c>
      <c r="U14" s="17">
        <v>645.02</v>
      </c>
      <c r="V14" s="17">
        <v>21.5</v>
      </c>
      <c r="W14" s="17" t="s">
        <v>10993</v>
      </c>
      <c r="X14" s="17" t="str">
        <f t="shared" si="4"/>
        <v>Vencido</v>
      </c>
      <c r="Y14" s="17" t="str">
        <f t="shared" si="5"/>
        <v>V</v>
      </c>
      <c r="Z14" s="17" t="s">
        <v>11006</v>
      </c>
      <c r="AA14" s="17" t="str">
        <f>VLOOKUP(A14,'REPORTE'!$A$1:$AG$1961,19,0)</f>
        <v>Venta al por menor de frutas, legumbres y hortalizas frescas o en conserva en establecimientos especializados.</v>
      </c>
      <c r="AB14" s="17">
        <v>1000483</v>
      </c>
      <c r="AC14" s="17" t="s">
        <v>11150</v>
      </c>
      <c r="AD14" s="17" t="s">
        <v>11840</v>
      </c>
      <c r="AE14" s="17" t="s">
        <v>12072</v>
      </c>
      <c r="AF14" s="17" t="s">
        <v>11150</v>
      </c>
      <c r="AG14" s="17" t="s">
        <v>46</v>
      </c>
      <c r="AH14" s="17" t="str">
        <f>VLOOKUP(A14,'REPORTE'!$A$1:$AG$1961,5,0)</f>
        <v>ECUATORIANO(A) INDIGENA</v>
      </c>
      <c r="AI14" s="17">
        <f>VLOOKUP(A14,'REPORTE'!$A$1:$AG$1961,28,0)</f>
        <v>44140</v>
      </c>
      <c r="AJ14" s="17" t="str">
        <f>VLOOKUP(A14,'REPORTE'!$A$1:$AG$1961,29,0)</f>
        <v>Cliente</v>
      </c>
      <c r="AK14" s="17" t="str">
        <f>VLOOKUP(A14,'REPORTE'!$A$1:$AG$1961,30,0)</f>
        <v>Primaria</v>
      </c>
      <c r="AL14" s="17" t="str">
        <f>VLOOKUP(A14,'REPORTE'!$A$1:$AG$1961,31,0)</f>
        <v>CHIMBORAZO</v>
      </c>
      <c r="AM14" s="17" t="e">
        <f>VLOOKUP(AL14,PROVINCIAS!$F$1:$G$1171,2,0)</f>
        <v>#N/A</v>
      </c>
    </row>
    <row r="15" spans="1:39" x14ac:dyDescent="0.45">
      <c r="A15" s="17">
        <v>1000779</v>
      </c>
      <c r="B15" s="17" t="s">
        <v>9612</v>
      </c>
      <c r="C15" s="85">
        <v>603780974</v>
      </c>
      <c r="D15" s="17">
        <v>40</v>
      </c>
      <c r="E15" s="86">
        <v>29894</v>
      </c>
      <c r="F15" s="86" t="str">
        <f t="shared" si="1"/>
        <v>1981</v>
      </c>
      <c r="G15" s="87">
        <v>2022</v>
      </c>
      <c r="H15" s="87">
        <f t="shared" si="2"/>
        <v>41</v>
      </c>
      <c r="I15" s="87" t="str">
        <f t="shared" si="0"/>
        <v>Mal</v>
      </c>
      <c r="J15" s="17" t="s">
        <v>36</v>
      </c>
      <c r="K15" s="17">
        <v>1000658</v>
      </c>
      <c r="L15" s="17">
        <v>24</v>
      </c>
      <c r="M15" s="17">
        <v>0</v>
      </c>
      <c r="N15" s="17" t="str">
        <f t="shared" si="3"/>
        <v>A1</v>
      </c>
      <c r="O15" s="17" t="s">
        <v>10468</v>
      </c>
      <c r="P15" s="17" t="s">
        <v>10469</v>
      </c>
      <c r="Q15" s="88">
        <v>43956</v>
      </c>
      <c r="R15" s="88">
        <v>44706</v>
      </c>
      <c r="S15" s="89" t="s">
        <v>776</v>
      </c>
      <c r="T15" s="17">
        <v>2000</v>
      </c>
      <c r="U15" s="17">
        <v>343.46</v>
      </c>
      <c r="V15" s="17">
        <v>21.5</v>
      </c>
      <c r="W15" s="17" t="s">
        <v>10994</v>
      </c>
      <c r="X15" s="17" t="str">
        <f t="shared" si="4"/>
        <v>Vigente</v>
      </c>
      <c r="Y15" s="17" t="str">
        <f t="shared" si="5"/>
        <v>V</v>
      </c>
      <c r="Z15" s="17" t="s">
        <v>11006</v>
      </c>
      <c r="AA15" s="17" t="str">
        <f>VLOOKUP(A15,'REPORTE'!$A$1:$AG$1961,19,0)</f>
        <v>Venta al por mayor de frutas, legumbres y hortalizas.</v>
      </c>
      <c r="AB15" s="17">
        <v>1000851</v>
      </c>
      <c r="AC15" s="17" t="s">
        <v>11151</v>
      </c>
      <c r="AD15" s="17" t="s">
        <v>11841</v>
      </c>
      <c r="AE15" s="17" t="s">
        <v>12072</v>
      </c>
      <c r="AF15" s="17" t="s">
        <v>12079</v>
      </c>
      <c r="AG15" s="17" t="s">
        <v>609</v>
      </c>
      <c r="AH15" s="17" t="str">
        <f>VLOOKUP(A15,'REPORTE'!$A$1:$AG$1961,5,0)</f>
        <v>ECUATORIANO(A) INDIGENA</v>
      </c>
      <c r="AI15" s="17">
        <f>VLOOKUP(A15,'REPORTE'!$A$1:$AG$1961,28,0)</f>
        <v>44042</v>
      </c>
      <c r="AJ15" s="17" t="str">
        <f>VLOOKUP(A15,'REPORTE'!$A$1:$AG$1961,29,0)</f>
        <v>Cliente</v>
      </c>
      <c r="AK15" s="17" t="str">
        <f>VLOOKUP(A15,'REPORTE'!$A$1:$AG$1961,30,0)</f>
        <v>Primaria</v>
      </c>
      <c r="AL15" s="17" t="str">
        <f>VLOOKUP(A15,'REPORTE'!$A$1:$AG$1961,31,0)</f>
        <v>CHIMBORAZO</v>
      </c>
      <c r="AM15" s="17" t="e">
        <f>VLOOKUP(AL15,PROVINCIAS!$F$1:$G$1171,2,0)</f>
        <v>#N/A</v>
      </c>
    </row>
    <row r="16" spans="1:39" x14ac:dyDescent="0.45">
      <c r="A16" s="17">
        <v>1000821</v>
      </c>
      <c r="B16" s="17" t="s">
        <v>9613</v>
      </c>
      <c r="C16" s="85">
        <v>1725449886</v>
      </c>
      <c r="D16" s="17">
        <v>23</v>
      </c>
      <c r="E16" s="86">
        <v>36120</v>
      </c>
      <c r="F16" s="86" t="str">
        <f t="shared" si="1"/>
        <v>1998</v>
      </c>
      <c r="G16" s="87">
        <v>2022</v>
      </c>
      <c r="H16" s="87">
        <f t="shared" si="2"/>
        <v>24</v>
      </c>
      <c r="I16" s="87" t="str">
        <f t="shared" si="0"/>
        <v>Mal</v>
      </c>
      <c r="J16" s="17" t="s">
        <v>59</v>
      </c>
      <c r="K16" s="17">
        <v>1000668</v>
      </c>
      <c r="L16" s="17">
        <v>36</v>
      </c>
      <c r="M16" s="17">
        <v>0</v>
      </c>
      <c r="N16" s="17" t="str">
        <f t="shared" si="3"/>
        <v>A1</v>
      </c>
      <c r="O16" s="17" t="s">
        <v>10466</v>
      </c>
      <c r="P16" s="17" t="s">
        <v>10467</v>
      </c>
      <c r="Q16" s="88">
        <v>43978</v>
      </c>
      <c r="R16" s="88">
        <v>45080</v>
      </c>
      <c r="S16" s="89" t="s">
        <v>776</v>
      </c>
      <c r="T16" s="17">
        <v>7770</v>
      </c>
      <c r="U16" s="17">
        <v>3907.53</v>
      </c>
      <c r="V16" s="17">
        <v>14</v>
      </c>
      <c r="W16" s="17" t="s">
        <v>10994</v>
      </c>
      <c r="X16" s="17" t="str">
        <f t="shared" si="4"/>
        <v>Vigente</v>
      </c>
      <c r="Y16" s="17" t="str">
        <f t="shared" si="5"/>
        <v>V</v>
      </c>
      <c r="Z16" s="17" t="s">
        <v>11000</v>
      </c>
      <c r="AA16" s="17" t="str">
        <f>VLOOKUP(A16,'REPORTE'!$A$1:$AG$1961,19,0)</f>
        <v>Venta al por mayor de frutas, legumbres y hortalizas.</v>
      </c>
      <c r="AB16" s="17">
        <v>1000892</v>
      </c>
      <c r="AC16" s="17" t="s">
        <v>11509</v>
      </c>
      <c r="AD16" s="17" t="s">
        <v>11842</v>
      </c>
      <c r="AE16" s="17" t="s">
        <v>12072</v>
      </c>
      <c r="AF16" s="17" t="s">
        <v>12080</v>
      </c>
      <c r="AG16" s="17" t="s">
        <v>41</v>
      </c>
      <c r="AH16" s="17" t="str">
        <f>VLOOKUP(A16,'REPORTE'!$A$1:$AG$1961,5,0)</f>
        <v>ECUATORIANO(A) INDIGENA</v>
      </c>
      <c r="AI16" s="17">
        <f>VLOOKUP(A16,'REPORTE'!$A$1:$AG$1961,28,0)</f>
        <v>44111</v>
      </c>
      <c r="AJ16" s="17" t="str">
        <f>VLOOKUP(A16,'REPORTE'!$A$1:$AG$1961,29,0)</f>
        <v>Cliente</v>
      </c>
      <c r="AK16" s="17" t="str">
        <f>VLOOKUP(A16,'REPORTE'!$A$1:$AG$1961,30,0)</f>
        <v>Secundaria</v>
      </c>
      <c r="AL16" s="17" t="str">
        <f>VLOOKUP(A16,'REPORTE'!$A$1:$AG$1961,31,0)</f>
        <v>CHIMBORAZO</v>
      </c>
      <c r="AM16" s="17" t="e">
        <f>VLOOKUP(AL16,PROVINCIAS!$F$1:$G$1171,2,0)</f>
        <v>#N/A</v>
      </c>
    </row>
    <row r="17" spans="1:39" x14ac:dyDescent="0.45">
      <c r="A17" s="17">
        <v>1000762</v>
      </c>
      <c r="B17" s="17" t="s">
        <v>9614</v>
      </c>
      <c r="C17" s="85">
        <v>1726155888</v>
      </c>
      <c r="D17" s="17">
        <v>24</v>
      </c>
      <c r="E17" s="86">
        <v>35596</v>
      </c>
      <c r="F17" s="86" t="str">
        <f t="shared" si="1"/>
        <v>1997</v>
      </c>
      <c r="G17" s="87">
        <v>2022</v>
      </c>
      <c r="H17" s="87">
        <f t="shared" si="2"/>
        <v>25</v>
      </c>
      <c r="I17" s="87" t="str">
        <f t="shared" si="0"/>
        <v>Mal</v>
      </c>
      <c r="J17" s="17" t="s">
        <v>59</v>
      </c>
      <c r="K17" s="17">
        <v>1000669</v>
      </c>
      <c r="L17" s="17">
        <v>24</v>
      </c>
      <c r="M17" s="17">
        <v>24</v>
      </c>
      <c r="N17" s="17" t="str">
        <f t="shared" si="3"/>
        <v>A2</v>
      </c>
      <c r="O17" s="17" t="s">
        <v>10468</v>
      </c>
      <c r="P17" s="17" t="s">
        <v>10469</v>
      </c>
      <c r="Q17" s="88">
        <v>43979</v>
      </c>
      <c r="R17" s="88">
        <v>44717</v>
      </c>
      <c r="S17" s="88">
        <v>44597</v>
      </c>
      <c r="T17" s="17">
        <v>3000</v>
      </c>
      <c r="U17" s="17">
        <v>767.12</v>
      </c>
      <c r="V17" s="17">
        <v>21.5</v>
      </c>
      <c r="W17" s="17" t="s">
        <v>10995</v>
      </c>
      <c r="X17" s="17" t="str">
        <f t="shared" si="4"/>
        <v>Vigente</v>
      </c>
      <c r="Y17" s="17" t="str">
        <f t="shared" si="5"/>
        <v>F</v>
      </c>
      <c r="Z17" s="17" t="s">
        <v>279</v>
      </c>
      <c r="AA17" s="17" t="str">
        <f>VLOOKUP(A17,'REPORTE'!$A$1:$AG$1961,19,0)</f>
        <v>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v>
      </c>
      <c r="AB17" s="17">
        <v>1000834</v>
      </c>
      <c r="AC17" s="17" t="s">
        <v>11510</v>
      </c>
      <c r="AD17" s="17" t="s">
        <v>11832</v>
      </c>
      <c r="AE17" s="17" t="s">
        <v>12072</v>
      </c>
      <c r="AF17" s="17" t="s">
        <v>11150</v>
      </c>
      <c r="AG17" s="17" t="s">
        <v>609</v>
      </c>
      <c r="AH17" s="17" t="str">
        <f>VLOOKUP(A17,'REPORTE'!$A$1:$AG$1961,5,0)</f>
        <v>ECUATORIANO(A) INDIGENA</v>
      </c>
      <c r="AI17" s="17">
        <f>VLOOKUP(A17,'REPORTE'!$A$1:$AG$1961,28,0)</f>
        <v>44118</v>
      </c>
      <c r="AJ17" s="17" t="str">
        <f>VLOOKUP(A17,'REPORTE'!$A$1:$AG$1961,29,0)</f>
        <v>Cliente</v>
      </c>
      <c r="AK17" s="17" t="str">
        <f>VLOOKUP(A17,'REPORTE'!$A$1:$AG$1961,30,0)</f>
        <v>Secundaria</v>
      </c>
      <c r="AL17" s="17" t="str">
        <f>VLOOKUP(A17,'REPORTE'!$A$1:$AG$1961,31,0)</f>
        <v>CHIMBORAZO</v>
      </c>
      <c r="AM17" s="17" t="e">
        <f>VLOOKUP(AL17,PROVINCIAS!$F$1:$G$1171,2,0)</f>
        <v>#N/A</v>
      </c>
    </row>
    <row r="18" spans="1:39" x14ac:dyDescent="0.45">
      <c r="A18" s="17">
        <v>1000108</v>
      </c>
      <c r="B18" s="17" t="s">
        <v>9615</v>
      </c>
      <c r="C18" s="85">
        <v>604268870</v>
      </c>
      <c r="D18" s="17">
        <v>32</v>
      </c>
      <c r="E18" s="86">
        <v>32852</v>
      </c>
      <c r="F18" s="86" t="str">
        <f t="shared" si="1"/>
        <v>1989</v>
      </c>
      <c r="G18" s="87">
        <v>2022</v>
      </c>
      <c r="H18" s="87">
        <f t="shared" si="2"/>
        <v>33</v>
      </c>
      <c r="I18" s="87" t="str">
        <f t="shared" si="0"/>
        <v>Mal</v>
      </c>
      <c r="J18" s="17" t="s">
        <v>36</v>
      </c>
      <c r="K18" s="17">
        <v>1000697</v>
      </c>
      <c r="L18" s="17">
        <v>24</v>
      </c>
      <c r="M18" s="17">
        <v>0</v>
      </c>
      <c r="N18" s="17" t="str">
        <f t="shared" si="3"/>
        <v>A1</v>
      </c>
      <c r="O18" s="17" t="s">
        <v>10466</v>
      </c>
      <c r="P18" s="17" t="s">
        <v>10467</v>
      </c>
      <c r="Q18" s="88">
        <v>43995</v>
      </c>
      <c r="R18" s="88">
        <v>44745</v>
      </c>
      <c r="S18" s="89" t="s">
        <v>776</v>
      </c>
      <c r="T18" s="17">
        <v>3500</v>
      </c>
      <c r="U18" s="17">
        <v>875.32</v>
      </c>
      <c r="V18" s="17">
        <v>16</v>
      </c>
      <c r="W18" s="17" t="s">
        <v>10994</v>
      </c>
      <c r="X18" s="17" t="str">
        <f t="shared" si="4"/>
        <v>Vigente</v>
      </c>
      <c r="Y18" s="17" t="str">
        <f t="shared" si="5"/>
        <v>V</v>
      </c>
      <c r="Z18" s="17" t="s">
        <v>11000</v>
      </c>
      <c r="AA18" s="17" t="str">
        <f>VLOOKUP(A18,'REPORTE'!$A$1:$AG$1961,19,0)</f>
        <v>Empleado Privado</v>
      </c>
      <c r="AB18" s="17">
        <v>1000136</v>
      </c>
      <c r="AC18" s="17" t="s">
        <v>11511</v>
      </c>
      <c r="AD18" s="17" t="s">
        <v>11843</v>
      </c>
      <c r="AE18" s="17" t="s">
        <v>12072</v>
      </c>
      <c r="AF18" s="17" t="s">
        <v>12081</v>
      </c>
      <c r="AG18" s="17" t="s">
        <v>609</v>
      </c>
      <c r="AH18" s="17" t="str">
        <f>VLOOKUP(A18,'REPORTE'!$A$1:$AG$1961,5,0)</f>
        <v>ECUATORIANO(A)</v>
      </c>
      <c r="AI18" s="17">
        <f>VLOOKUP(A18,'REPORTE'!$A$1:$AG$1961,28,0)</f>
        <v>43871</v>
      </c>
      <c r="AJ18" s="17" t="str">
        <f>VLOOKUP(A18,'REPORTE'!$A$1:$AG$1961,29,0)</f>
        <v>Cliente</v>
      </c>
      <c r="AK18" s="17" t="str">
        <f>VLOOKUP(A18,'REPORTE'!$A$1:$AG$1961,30,0)</f>
        <v>Secundaria</v>
      </c>
      <c r="AL18" s="17" t="str">
        <f>VLOOKUP(A18,'REPORTE'!$A$1:$AG$1961,31,0)</f>
        <v>CHIMBORAZO</v>
      </c>
      <c r="AM18" s="17" t="e">
        <f>VLOOKUP(AL18,PROVINCIAS!$F$1:$G$1171,2,0)</f>
        <v>#N/A</v>
      </c>
    </row>
    <row r="19" spans="1:39" x14ac:dyDescent="0.45">
      <c r="A19" s="17">
        <v>1000548</v>
      </c>
      <c r="B19" s="17" t="s">
        <v>9616</v>
      </c>
      <c r="C19" s="85">
        <v>1713660601</v>
      </c>
      <c r="D19" s="17">
        <v>25</v>
      </c>
      <c r="E19" s="86">
        <v>35318</v>
      </c>
      <c r="F19" s="86" t="str">
        <f t="shared" si="1"/>
        <v>1996</v>
      </c>
      <c r="G19" s="87">
        <v>2022</v>
      </c>
      <c r="H19" s="87">
        <f t="shared" si="2"/>
        <v>26</v>
      </c>
      <c r="I19" s="87" t="str">
        <f t="shared" si="0"/>
        <v>Mal</v>
      </c>
      <c r="J19" s="17" t="s">
        <v>59</v>
      </c>
      <c r="K19" s="17">
        <v>1000699</v>
      </c>
      <c r="L19" s="17">
        <v>24</v>
      </c>
      <c r="M19" s="17">
        <v>0</v>
      </c>
      <c r="N19" s="17" t="str">
        <f t="shared" si="3"/>
        <v>A1</v>
      </c>
      <c r="O19" s="17" t="s">
        <v>10468</v>
      </c>
      <c r="P19" s="17" t="s">
        <v>10469</v>
      </c>
      <c r="Q19" s="88">
        <v>43997</v>
      </c>
      <c r="R19" s="88">
        <v>44727</v>
      </c>
      <c r="S19" s="89" t="s">
        <v>776</v>
      </c>
      <c r="T19" s="17">
        <v>1000</v>
      </c>
      <c r="U19" s="17">
        <v>202.63</v>
      </c>
      <c r="V19" s="17">
        <v>21.5</v>
      </c>
      <c r="W19" s="17" t="s">
        <v>10994</v>
      </c>
      <c r="X19" s="17" t="str">
        <f t="shared" si="4"/>
        <v>Vigente</v>
      </c>
      <c r="Y19" s="17" t="str">
        <f t="shared" si="5"/>
        <v>V</v>
      </c>
      <c r="Z19" s="17" t="s">
        <v>11007</v>
      </c>
      <c r="AA19" s="17" t="str">
        <f>VLOOKUP(A19,'REPORTE'!$A$1:$AG$1961,19,0)</f>
        <v>Empleado Público</v>
      </c>
      <c r="AB19" s="17">
        <v>1000619</v>
      </c>
      <c r="AC19" s="17" t="s">
        <v>11152</v>
      </c>
      <c r="AD19" s="17" t="s">
        <v>11844</v>
      </c>
      <c r="AE19" s="17" t="s">
        <v>12072</v>
      </c>
      <c r="AF19" s="17" t="s">
        <v>12082</v>
      </c>
      <c r="AG19" s="17" t="s">
        <v>41</v>
      </c>
      <c r="AH19" s="17" t="str">
        <f>VLOOKUP(A19,'REPORTE'!$A$1:$AG$1961,5,0)</f>
        <v>ECUATORIANO(A)</v>
      </c>
      <c r="AI19" s="17">
        <f>VLOOKUP(A19,'REPORTE'!$A$1:$AG$1961,28,0)</f>
        <v>44148</v>
      </c>
      <c r="AJ19" s="17" t="str">
        <f>VLOOKUP(A19,'REPORTE'!$A$1:$AG$1961,29,0)</f>
        <v>Cliente</v>
      </c>
      <c r="AK19" s="17" t="str">
        <f>VLOOKUP(A19,'REPORTE'!$A$1:$AG$1961,30,0)</f>
        <v>Primaria</v>
      </c>
      <c r="AL19" s="17" t="str">
        <f>VLOOKUP(A19,'REPORTE'!$A$1:$AG$1961,31,0)</f>
        <v>PICHINCHA</v>
      </c>
      <c r="AM19" s="17" t="str">
        <f>VLOOKUP(AL19,PROVINCIAS!$F$1:$G$1171,2,0)</f>
        <v>URBANA</v>
      </c>
    </row>
    <row r="20" spans="1:39" x14ac:dyDescent="0.45">
      <c r="A20" s="17">
        <v>1000699</v>
      </c>
      <c r="B20" s="17" t="s">
        <v>9617</v>
      </c>
      <c r="C20" s="85">
        <v>604342279</v>
      </c>
      <c r="D20" s="17">
        <v>30</v>
      </c>
      <c r="E20" s="86">
        <v>33606</v>
      </c>
      <c r="F20" s="86" t="str">
        <f t="shared" si="1"/>
        <v>1992</v>
      </c>
      <c r="G20" s="87">
        <v>2022</v>
      </c>
      <c r="H20" s="87">
        <f t="shared" si="2"/>
        <v>30</v>
      </c>
      <c r="I20" s="87" t="str">
        <f t="shared" si="0"/>
        <v>Mal</v>
      </c>
      <c r="J20" s="17" t="s">
        <v>59</v>
      </c>
      <c r="K20" s="17">
        <v>1000719</v>
      </c>
      <c r="L20" s="17">
        <v>24</v>
      </c>
      <c r="M20" s="17">
        <v>21</v>
      </c>
      <c r="N20" s="17" t="str">
        <f t="shared" si="3"/>
        <v>A2</v>
      </c>
      <c r="O20" s="17" t="s">
        <v>10466</v>
      </c>
      <c r="P20" s="17" t="s">
        <v>10467</v>
      </c>
      <c r="Q20" s="88">
        <v>44006</v>
      </c>
      <c r="R20" s="88">
        <v>44750</v>
      </c>
      <c r="S20" s="88">
        <v>44600</v>
      </c>
      <c r="T20" s="17">
        <v>1820</v>
      </c>
      <c r="U20" s="17">
        <v>531.12</v>
      </c>
      <c r="V20" s="17">
        <v>16</v>
      </c>
      <c r="W20" s="17" t="s">
        <v>10995</v>
      </c>
      <c r="X20" s="17" t="str">
        <f t="shared" si="4"/>
        <v>Vigente</v>
      </c>
      <c r="Y20" s="17" t="str">
        <f t="shared" si="5"/>
        <v>F</v>
      </c>
      <c r="Z20" s="17" t="s">
        <v>11000</v>
      </c>
      <c r="AA20" s="17" t="str">
        <f>VLOOKUP(A20,'REPORTE'!$A$1:$AG$1961,19,0)</f>
        <v>Empleado Público</v>
      </c>
      <c r="AB20" s="17">
        <v>1000768</v>
      </c>
      <c r="AC20" s="17" t="s">
        <v>11153</v>
      </c>
      <c r="AD20" s="17" t="s">
        <v>11845</v>
      </c>
      <c r="AE20" s="17" t="s">
        <v>12072</v>
      </c>
      <c r="AF20" s="17" t="s">
        <v>11150</v>
      </c>
      <c r="AG20" s="17" t="s">
        <v>609</v>
      </c>
      <c r="AH20" s="17" t="str">
        <f>VLOOKUP(A20,'REPORTE'!$A$1:$AG$1961,5,0)</f>
        <v>ECUATORIANO(A)</v>
      </c>
      <c r="AI20" s="17">
        <f>VLOOKUP(A20,'REPORTE'!$A$1:$AG$1961,28,0)</f>
        <v>44153</v>
      </c>
      <c r="AJ20" s="17" t="str">
        <f>VLOOKUP(A20,'REPORTE'!$A$1:$AG$1961,29,0)</f>
        <v>Cliente</v>
      </c>
      <c r="AK20" s="17" t="str">
        <f>VLOOKUP(A20,'REPORTE'!$A$1:$AG$1961,30,0)</f>
        <v>Formación Técnica (Intermedia)</v>
      </c>
      <c r="AL20" s="17" t="str">
        <f>VLOOKUP(A20,'REPORTE'!$A$1:$AG$1961,31,0)</f>
        <v>CHIMBORAZO</v>
      </c>
      <c r="AM20" s="17" t="e">
        <f>VLOOKUP(AL20,PROVINCIAS!$F$1:$G$1171,2,0)</f>
        <v>#N/A</v>
      </c>
    </row>
    <row r="21" spans="1:39" x14ac:dyDescent="0.45">
      <c r="A21" s="17">
        <v>1000761</v>
      </c>
      <c r="B21" s="17" t="s">
        <v>9618</v>
      </c>
      <c r="C21" s="85">
        <v>602568875</v>
      </c>
      <c r="D21" s="17">
        <v>49</v>
      </c>
      <c r="E21" s="86">
        <v>26662</v>
      </c>
      <c r="F21" s="86" t="str">
        <f t="shared" si="1"/>
        <v>1972</v>
      </c>
      <c r="G21" s="87">
        <v>2022</v>
      </c>
      <c r="H21" s="87">
        <f t="shared" si="2"/>
        <v>50</v>
      </c>
      <c r="I21" s="87" t="str">
        <f t="shared" si="0"/>
        <v>Mal</v>
      </c>
      <c r="J21" s="17" t="s">
        <v>36</v>
      </c>
      <c r="K21" s="17">
        <v>1000725</v>
      </c>
      <c r="L21" s="17">
        <v>15</v>
      </c>
      <c r="M21" s="17">
        <v>461</v>
      </c>
      <c r="N21" s="17" t="str">
        <f t="shared" si="3"/>
        <v>E</v>
      </c>
      <c r="O21" s="17" t="s">
        <v>10468</v>
      </c>
      <c r="P21" s="17" t="s">
        <v>10469</v>
      </c>
      <c r="Q21" s="88">
        <v>44008</v>
      </c>
      <c r="R21" s="88">
        <v>44464</v>
      </c>
      <c r="S21" s="88">
        <v>44160</v>
      </c>
      <c r="T21" s="17">
        <v>880</v>
      </c>
      <c r="U21" s="17">
        <v>668.04</v>
      </c>
      <c r="V21" s="17">
        <v>21.5</v>
      </c>
      <c r="W21" s="17" t="s">
        <v>10993</v>
      </c>
      <c r="X21" s="17" t="str">
        <f t="shared" si="4"/>
        <v>Vencido</v>
      </c>
      <c r="Y21" s="17" t="str">
        <f t="shared" si="5"/>
        <v>V</v>
      </c>
      <c r="Z21" s="17" t="s">
        <v>11008</v>
      </c>
      <c r="AA21" s="17" t="str">
        <f>VLOOKUP(A21,'REPORTE'!$A$1:$AG$1961,19,0)</f>
        <v>Venta al por menor de carne y productos cárnicos (incluidos los de aves de corral) en establecimientos especializados.</v>
      </c>
      <c r="AB21" s="17">
        <v>1000833</v>
      </c>
      <c r="AC21" s="17" t="s">
        <v>11154</v>
      </c>
      <c r="AD21" s="17" t="s">
        <v>11846</v>
      </c>
      <c r="AE21" s="17" t="s">
        <v>12072</v>
      </c>
      <c r="AF21" s="17" t="s">
        <v>11150</v>
      </c>
      <c r="AG21" s="17" t="s">
        <v>609</v>
      </c>
      <c r="AH21" s="17" t="str">
        <f>VLOOKUP(A21,'REPORTE'!$A$1:$AG$1961,5,0)</f>
        <v>ECUATORIANO(A)</v>
      </c>
      <c r="AI21" s="17">
        <f>VLOOKUP(A21,'REPORTE'!$A$1:$AG$1961,28,0)</f>
        <v>43873</v>
      </c>
      <c r="AJ21" s="17" t="str">
        <f>VLOOKUP(A21,'REPORTE'!$A$1:$AG$1961,29,0)</f>
        <v>Cliente</v>
      </c>
      <c r="AK21" s="17" t="str">
        <f>VLOOKUP(A21,'REPORTE'!$A$1:$AG$1961,30,0)</f>
        <v>Primaria</v>
      </c>
      <c r="AL21" s="17" t="str">
        <f>VLOOKUP(A21,'REPORTE'!$A$1:$AG$1961,31,0)</f>
        <v>CHIMBORAZO</v>
      </c>
      <c r="AM21" s="17" t="e">
        <f>VLOOKUP(AL21,PROVINCIAS!$F$1:$G$1171,2,0)</f>
        <v>#N/A</v>
      </c>
    </row>
    <row r="22" spans="1:39" x14ac:dyDescent="0.45">
      <c r="A22" s="17">
        <v>1000588</v>
      </c>
      <c r="B22" s="17" t="s">
        <v>9619</v>
      </c>
      <c r="C22" s="85">
        <v>601967383</v>
      </c>
      <c r="D22" s="17">
        <v>57</v>
      </c>
      <c r="E22" s="86">
        <v>23464</v>
      </c>
      <c r="F22" s="86" t="str">
        <f t="shared" si="1"/>
        <v>1964</v>
      </c>
      <c r="G22" s="87">
        <v>2022</v>
      </c>
      <c r="H22" s="87">
        <f t="shared" si="2"/>
        <v>58</v>
      </c>
      <c r="I22" s="87" t="str">
        <f t="shared" si="0"/>
        <v>Mal</v>
      </c>
      <c r="J22" s="17" t="s">
        <v>36</v>
      </c>
      <c r="K22" s="17">
        <v>1000737</v>
      </c>
      <c r="L22" s="17">
        <v>20</v>
      </c>
      <c r="M22" s="17">
        <v>4</v>
      </c>
      <c r="N22" s="17" t="str">
        <f t="shared" si="3"/>
        <v>A1</v>
      </c>
      <c r="O22" s="17" t="s">
        <v>10468</v>
      </c>
      <c r="P22" s="17" t="s">
        <v>10469</v>
      </c>
      <c r="Q22" s="88">
        <v>44011</v>
      </c>
      <c r="R22" s="88">
        <v>44676</v>
      </c>
      <c r="S22" s="88">
        <v>44617</v>
      </c>
      <c r="T22" s="17">
        <v>1635</v>
      </c>
      <c r="U22" s="17">
        <v>288.89999999999998</v>
      </c>
      <c r="V22" s="17">
        <v>21.5</v>
      </c>
      <c r="W22" s="17" t="s">
        <v>10995</v>
      </c>
      <c r="X22" s="17" t="str">
        <f t="shared" si="4"/>
        <v>Vigente</v>
      </c>
      <c r="Y22" s="17" t="str">
        <f t="shared" si="5"/>
        <v>F</v>
      </c>
      <c r="Z22" s="17" t="s">
        <v>11009</v>
      </c>
      <c r="AA22" s="17" t="str">
        <f>VLOOKUP(A22,'REPORTE'!$A$1:$AG$1961,19,0)</f>
        <v>Actividades a corto y a largo plazo de clí­nicas especializadas, es decir, actividades médicas, de diagnóstico y de tratamiento (clí­nicas para enfermos mentales, de rehabilitación, para enfermedades infecciosas, de maternidad, etcétera).</v>
      </c>
      <c r="AB22" s="17">
        <v>1000659</v>
      </c>
      <c r="AC22" s="17" t="s">
        <v>11150</v>
      </c>
      <c r="AD22" s="17" t="s">
        <v>11847</v>
      </c>
      <c r="AE22" s="17" t="s">
        <v>12072</v>
      </c>
      <c r="AF22" s="17" t="s">
        <v>11150</v>
      </c>
      <c r="AG22" s="17" t="s">
        <v>41</v>
      </c>
      <c r="AH22" s="17" t="str">
        <f>VLOOKUP(A22,'REPORTE'!$A$1:$AG$1961,5,0)</f>
        <v>ECUATORIANO(A)</v>
      </c>
      <c r="AI22" s="17">
        <f>VLOOKUP(A22,'REPORTE'!$A$1:$AG$1961,28,0)</f>
        <v>44148</v>
      </c>
      <c r="AJ22" s="17" t="str">
        <f>VLOOKUP(A22,'REPORTE'!$A$1:$AG$1961,29,0)</f>
        <v>Cliente</v>
      </c>
      <c r="AK22" s="17" t="str">
        <f>VLOOKUP(A22,'REPORTE'!$A$1:$AG$1961,30,0)</f>
        <v>Primaria</v>
      </c>
      <c r="AL22" s="17" t="str">
        <f>VLOOKUP(A22,'REPORTE'!$A$1:$AG$1961,31,0)</f>
        <v>CHIMBORAZO</v>
      </c>
      <c r="AM22" s="17" t="e">
        <f>VLOOKUP(AL22,PROVINCIAS!$F$1:$G$1171,2,0)</f>
        <v>#N/A</v>
      </c>
    </row>
    <row r="23" spans="1:39" x14ac:dyDescent="0.45">
      <c r="A23" s="17">
        <v>1000169</v>
      </c>
      <c r="B23" s="17" t="s">
        <v>9620</v>
      </c>
      <c r="C23" s="85">
        <v>602218646</v>
      </c>
      <c r="D23" s="17">
        <v>53</v>
      </c>
      <c r="E23" s="86">
        <v>25187</v>
      </c>
      <c r="F23" s="86" t="str">
        <f t="shared" si="1"/>
        <v>1968</v>
      </c>
      <c r="G23" s="87">
        <v>2022</v>
      </c>
      <c r="H23" s="87">
        <f t="shared" si="2"/>
        <v>54</v>
      </c>
      <c r="I23" s="87" t="str">
        <f t="shared" si="0"/>
        <v>Mal</v>
      </c>
      <c r="J23" s="17" t="s">
        <v>36</v>
      </c>
      <c r="K23" s="17">
        <v>1000741</v>
      </c>
      <c r="L23" s="17">
        <v>18</v>
      </c>
      <c r="M23" s="17">
        <v>4</v>
      </c>
      <c r="N23" s="17" t="str">
        <f t="shared" si="3"/>
        <v>A1</v>
      </c>
      <c r="O23" s="17" t="s">
        <v>10468</v>
      </c>
      <c r="P23" s="17" t="s">
        <v>10469</v>
      </c>
      <c r="Q23" s="88">
        <v>44012</v>
      </c>
      <c r="R23" s="88">
        <v>44617</v>
      </c>
      <c r="S23" s="88">
        <v>44617</v>
      </c>
      <c r="T23" s="17">
        <v>1400</v>
      </c>
      <c r="U23" s="17">
        <v>93.69</v>
      </c>
      <c r="V23" s="17">
        <v>21.5</v>
      </c>
      <c r="W23" s="17" t="s">
        <v>10995</v>
      </c>
      <c r="X23" s="17" t="str">
        <f t="shared" si="4"/>
        <v>Vigente</v>
      </c>
      <c r="Y23" s="17" t="str">
        <f t="shared" si="5"/>
        <v>F</v>
      </c>
      <c r="Z23" s="17" t="s">
        <v>11010</v>
      </c>
      <c r="AA23" s="17" t="str">
        <f>VLOOKUP(A23,'REPORTE'!$A$1:$AG$1961,19,0)</f>
        <v>Empleado Público</v>
      </c>
      <c r="AB23" s="17">
        <v>1000148</v>
      </c>
      <c r="AC23" s="17" t="s">
        <v>11150</v>
      </c>
      <c r="AD23" s="17" t="s">
        <v>11848</v>
      </c>
      <c r="AE23" s="17" t="s">
        <v>12072</v>
      </c>
      <c r="AF23" s="17" t="s">
        <v>12078</v>
      </c>
      <c r="AG23" s="17" t="s">
        <v>609</v>
      </c>
      <c r="AH23" s="17" t="str">
        <f>VLOOKUP(A23,'REPORTE'!$A$1:$AG$1961,5,0)</f>
        <v>ECUATORIANO(A)</v>
      </c>
      <c r="AI23" s="17">
        <f>VLOOKUP(A23,'REPORTE'!$A$1:$AG$1961,28,0)</f>
        <v>44131</v>
      </c>
      <c r="AJ23" s="17" t="str">
        <f>VLOOKUP(A23,'REPORTE'!$A$1:$AG$1961,29,0)</f>
        <v>Cliente</v>
      </c>
      <c r="AK23" s="17" t="str">
        <f>VLOOKUP(A23,'REPORTE'!$A$1:$AG$1961,30,0)</f>
        <v>Ninguna</v>
      </c>
      <c r="AL23" s="17" t="str">
        <f>VLOOKUP(A23,'REPORTE'!$A$1:$AG$1961,31,0)</f>
        <v>PICHINCHA</v>
      </c>
      <c r="AM23" s="17" t="str">
        <f>VLOOKUP(AL23,PROVINCIAS!$F$1:$G$1171,2,0)</f>
        <v>URBANA</v>
      </c>
    </row>
    <row r="24" spans="1:39" x14ac:dyDescent="0.45">
      <c r="A24" s="17">
        <v>1000256</v>
      </c>
      <c r="B24" s="17" t="s">
        <v>9621</v>
      </c>
      <c r="C24" s="85">
        <v>1712170081</v>
      </c>
      <c r="D24" s="17">
        <v>50</v>
      </c>
      <c r="E24" s="86">
        <v>26043</v>
      </c>
      <c r="F24" s="86" t="str">
        <f t="shared" si="1"/>
        <v>1971</v>
      </c>
      <c r="G24" s="87">
        <v>2022</v>
      </c>
      <c r="H24" s="87">
        <f t="shared" si="2"/>
        <v>51</v>
      </c>
      <c r="I24" s="87" t="str">
        <f t="shared" si="0"/>
        <v>Mal</v>
      </c>
      <c r="J24" s="17" t="s">
        <v>36</v>
      </c>
      <c r="K24" s="17">
        <v>1000742</v>
      </c>
      <c r="L24" s="17">
        <v>30</v>
      </c>
      <c r="M24" s="17">
        <v>14</v>
      </c>
      <c r="N24" s="17" t="str">
        <f t="shared" si="3"/>
        <v>A2</v>
      </c>
      <c r="O24" s="17" t="s">
        <v>10468</v>
      </c>
      <c r="P24" s="17" t="s">
        <v>10469</v>
      </c>
      <c r="Q24" s="88">
        <v>44013</v>
      </c>
      <c r="R24" s="88">
        <v>44941</v>
      </c>
      <c r="S24" s="88">
        <v>44607</v>
      </c>
      <c r="T24" s="17">
        <v>2650</v>
      </c>
      <c r="U24" s="17" t="s">
        <v>10472</v>
      </c>
      <c r="V24" s="17">
        <v>21.5</v>
      </c>
      <c r="W24" s="17" t="s">
        <v>10995</v>
      </c>
      <c r="X24" s="17" t="str">
        <f t="shared" si="4"/>
        <v>Vigente</v>
      </c>
      <c r="Y24" s="17" t="str">
        <f t="shared" si="5"/>
        <v>F</v>
      </c>
      <c r="Z24" s="17" t="s">
        <v>279</v>
      </c>
      <c r="AA24" s="17" t="str">
        <f>VLOOKUP(A24,'REPORTE'!$A$1:$AG$1961,19,0)</f>
        <v>Venta al por mayor de flores y plantas.</v>
      </c>
      <c r="AB24" s="17">
        <v>1000315</v>
      </c>
      <c r="AC24" s="17" t="s">
        <v>11512</v>
      </c>
      <c r="AD24" s="17" t="s">
        <v>11849</v>
      </c>
      <c r="AE24" s="17" t="s">
        <v>12072</v>
      </c>
      <c r="AF24" s="17" t="s">
        <v>11150</v>
      </c>
      <c r="AG24" s="17" t="s">
        <v>41</v>
      </c>
      <c r="AH24" s="17" t="str">
        <f>VLOOKUP(A24,'REPORTE'!$A$1:$AG$1961,5,0)</f>
        <v>ECUATORIANO(A) INDIGENA</v>
      </c>
      <c r="AI24" s="17">
        <f>VLOOKUP(A24,'REPORTE'!$A$1:$AG$1961,28,0)</f>
        <v>44252</v>
      </c>
      <c r="AJ24" s="17" t="str">
        <f>VLOOKUP(A24,'REPORTE'!$A$1:$AG$1961,29,0)</f>
        <v>Cliente</v>
      </c>
      <c r="AK24" s="17" t="str">
        <f>VLOOKUP(A24,'REPORTE'!$A$1:$AG$1961,30,0)</f>
        <v>Secundaria</v>
      </c>
      <c r="AL24" s="17" t="str">
        <f>VLOOKUP(A24,'REPORTE'!$A$1:$AG$1961,31,0)</f>
        <v>PICHINCHA</v>
      </c>
      <c r="AM24" s="17" t="str">
        <f>VLOOKUP(AL24,PROVINCIAS!$F$1:$G$1171,2,0)</f>
        <v>URBANA</v>
      </c>
    </row>
    <row r="25" spans="1:39" x14ac:dyDescent="0.45">
      <c r="A25" s="17">
        <v>1000421</v>
      </c>
      <c r="B25" s="17" t="s">
        <v>9622</v>
      </c>
      <c r="C25" s="85">
        <v>1710617141</v>
      </c>
      <c r="D25" s="17">
        <v>56</v>
      </c>
      <c r="E25" s="86">
        <v>23810</v>
      </c>
      <c r="F25" s="86" t="str">
        <f t="shared" si="1"/>
        <v>1965</v>
      </c>
      <c r="G25" s="87">
        <v>2022</v>
      </c>
      <c r="H25" s="87">
        <f t="shared" si="2"/>
        <v>57</v>
      </c>
      <c r="I25" s="87" t="str">
        <f t="shared" si="0"/>
        <v>Mal</v>
      </c>
      <c r="J25" s="17" t="s">
        <v>36</v>
      </c>
      <c r="K25" s="17">
        <v>1000768</v>
      </c>
      <c r="L25" s="17">
        <v>8</v>
      </c>
      <c r="M25" s="17">
        <v>280</v>
      </c>
      <c r="N25" s="17" t="str">
        <f t="shared" si="3"/>
        <v>E</v>
      </c>
      <c r="O25" s="17" t="s">
        <v>10468</v>
      </c>
      <c r="P25" s="17" t="s">
        <v>10469</v>
      </c>
      <c r="Q25" s="88">
        <v>44021</v>
      </c>
      <c r="R25" s="88">
        <v>44341</v>
      </c>
      <c r="S25" s="88">
        <v>44341</v>
      </c>
      <c r="T25" s="17">
        <v>340</v>
      </c>
      <c r="U25" s="17">
        <v>45.61</v>
      </c>
      <c r="V25" s="17">
        <v>21.5</v>
      </c>
      <c r="W25" s="17" t="s">
        <v>10993</v>
      </c>
      <c r="X25" s="17" t="str">
        <f t="shared" si="4"/>
        <v>Vencido</v>
      </c>
      <c r="Y25" s="17" t="str">
        <f t="shared" si="5"/>
        <v>V</v>
      </c>
      <c r="Z25" s="17" t="s">
        <v>11011</v>
      </c>
      <c r="AA25" s="17" t="str">
        <f>VLOOKUP(A25,'REPORTE'!$A$1:$AG$1961,19,0)</f>
        <v>Servicios de apoyo a la elaboración de comidas y platos preparados a cambio de una retribución o por contrato.</v>
      </c>
      <c r="AB25" s="17">
        <v>1000484</v>
      </c>
      <c r="AC25" s="17" t="s">
        <v>11150</v>
      </c>
      <c r="AD25" s="17" t="s">
        <v>11850</v>
      </c>
      <c r="AE25" s="17" t="s">
        <v>12072</v>
      </c>
      <c r="AF25" s="17" t="s">
        <v>11150</v>
      </c>
      <c r="AG25" s="17" t="s">
        <v>609</v>
      </c>
      <c r="AH25" s="17" t="str">
        <f>VLOOKUP(A25,'REPORTE'!$A$1:$AG$1961,5,0)</f>
        <v>ECUATORIANO(A)</v>
      </c>
      <c r="AI25" s="17">
        <f>VLOOKUP(A25,'REPORTE'!$A$1:$AG$1961,28,0)</f>
        <v>44153</v>
      </c>
      <c r="AJ25" s="17" t="str">
        <f>VLOOKUP(A25,'REPORTE'!$A$1:$AG$1961,29,0)</f>
        <v>Cliente</v>
      </c>
      <c r="AK25" s="17" t="str">
        <f>VLOOKUP(A25,'REPORTE'!$A$1:$AG$1961,30,0)</f>
        <v>Primaria</v>
      </c>
      <c r="AL25" s="17" t="str">
        <f>VLOOKUP(A25,'REPORTE'!$A$1:$AG$1961,31,0)</f>
        <v>PICHINCHA</v>
      </c>
      <c r="AM25" s="17" t="str">
        <f>VLOOKUP(AL25,PROVINCIAS!$F$1:$G$1171,2,0)</f>
        <v>URBANA</v>
      </c>
    </row>
    <row r="26" spans="1:39" x14ac:dyDescent="0.45">
      <c r="A26" s="17">
        <v>1000319</v>
      </c>
      <c r="B26" s="17" t="s">
        <v>9623</v>
      </c>
      <c r="C26" s="85">
        <v>1715456529</v>
      </c>
      <c r="D26" s="17">
        <v>44</v>
      </c>
      <c r="E26" s="86">
        <v>28261</v>
      </c>
      <c r="F26" s="86" t="str">
        <f t="shared" si="1"/>
        <v>1977</v>
      </c>
      <c r="G26" s="87">
        <v>2022</v>
      </c>
      <c r="H26" s="87">
        <f t="shared" si="2"/>
        <v>45</v>
      </c>
      <c r="I26" s="87" t="str">
        <f t="shared" si="0"/>
        <v>Mal</v>
      </c>
      <c r="J26" s="17" t="s">
        <v>36</v>
      </c>
      <c r="K26" s="17">
        <v>1000780</v>
      </c>
      <c r="L26" s="17">
        <v>10</v>
      </c>
      <c r="M26" s="17">
        <v>288</v>
      </c>
      <c r="N26" s="17" t="str">
        <f t="shared" si="3"/>
        <v>E</v>
      </c>
      <c r="O26" s="17" t="s">
        <v>10468</v>
      </c>
      <c r="P26" s="17" t="s">
        <v>10469</v>
      </c>
      <c r="Q26" s="88">
        <v>44025</v>
      </c>
      <c r="R26" s="88">
        <v>44333</v>
      </c>
      <c r="S26" s="88">
        <v>44333</v>
      </c>
      <c r="T26" s="17">
        <v>485</v>
      </c>
      <c r="U26" s="17">
        <v>54.38</v>
      </c>
      <c r="V26" s="17">
        <v>21.5</v>
      </c>
      <c r="W26" s="17" t="s">
        <v>10993</v>
      </c>
      <c r="X26" s="17" t="str">
        <f t="shared" si="4"/>
        <v>Vencido</v>
      </c>
      <c r="Y26" s="17" t="str">
        <f t="shared" si="5"/>
        <v>V</v>
      </c>
      <c r="Z26" s="17" t="s">
        <v>279</v>
      </c>
      <c r="AA26" s="17" t="str">
        <f>VLOOKUP(A26,'REPORTE'!$A$1:$AG$1961,19,0)</f>
        <v>Venta al por mayor de frutas, legumbres y hortalizas.</v>
      </c>
      <c r="AB26" s="17">
        <v>1000380</v>
      </c>
      <c r="AC26" s="17" t="s">
        <v>11155</v>
      </c>
      <c r="AD26" s="17" t="s">
        <v>11851</v>
      </c>
      <c r="AE26" s="17" t="s">
        <v>12072</v>
      </c>
      <c r="AF26" s="17" t="s">
        <v>12078</v>
      </c>
      <c r="AG26" s="17" t="s">
        <v>609</v>
      </c>
      <c r="AH26" s="17" t="str">
        <f>VLOOKUP(A26,'REPORTE'!$A$1:$AG$1961,5,0)</f>
        <v>ECUATORIANO(A) INDIGENA</v>
      </c>
      <c r="AI26" s="17">
        <f>VLOOKUP(A26,'REPORTE'!$A$1:$AG$1961,28,0)</f>
        <v>43882</v>
      </c>
      <c r="AJ26" s="17" t="str">
        <f>VLOOKUP(A26,'REPORTE'!$A$1:$AG$1961,29,0)</f>
        <v>Cliente</v>
      </c>
      <c r="AK26" s="17" t="str">
        <f>VLOOKUP(A26,'REPORTE'!$A$1:$AG$1961,30,0)</f>
        <v>Ninguna</v>
      </c>
      <c r="AL26" s="17" t="str">
        <f>VLOOKUP(A26,'REPORTE'!$A$1:$AG$1961,31,0)</f>
        <v>PICHINCHA</v>
      </c>
      <c r="AM26" s="17" t="str">
        <f>VLOOKUP(AL26,PROVINCIAS!$F$1:$G$1171,2,0)</f>
        <v>URBANA</v>
      </c>
    </row>
    <row r="27" spans="1:39" x14ac:dyDescent="0.45">
      <c r="A27" s="17">
        <v>1000380</v>
      </c>
      <c r="B27" s="17" t="s">
        <v>9624</v>
      </c>
      <c r="C27" s="85">
        <v>1711425106</v>
      </c>
      <c r="D27" s="17">
        <v>45</v>
      </c>
      <c r="E27" s="86">
        <v>27842</v>
      </c>
      <c r="F27" s="86" t="str">
        <f t="shared" si="1"/>
        <v>1976</v>
      </c>
      <c r="G27" s="87">
        <v>2022</v>
      </c>
      <c r="H27" s="87">
        <f t="shared" si="2"/>
        <v>46</v>
      </c>
      <c r="I27" s="87" t="str">
        <f t="shared" si="0"/>
        <v>Mal</v>
      </c>
      <c r="J27" s="17" t="s">
        <v>59</v>
      </c>
      <c r="K27" s="17">
        <v>1000779</v>
      </c>
      <c r="L27" s="17">
        <v>36</v>
      </c>
      <c r="M27" s="17">
        <v>35</v>
      </c>
      <c r="N27" s="17" t="str">
        <f t="shared" si="3"/>
        <v>A3</v>
      </c>
      <c r="O27" s="17" t="s">
        <v>10468</v>
      </c>
      <c r="P27" s="17" t="s">
        <v>10469</v>
      </c>
      <c r="Q27" s="88">
        <v>44025</v>
      </c>
      <c r="R27" s="88">
        <v>45194</v>
      </c>
      <c r="S27" s="88">
        <v>44586</v>
      </c>
      <c r="T27" s="17">
        <v>3400</v>
      </c>
      <c r="U27" s="17" t="s">
        <v>10473</v>
      </c>
      <c r="V27" s="17">
        <v>21.5</v>
      </c>
      <c r="W27" s="17" t="s">
        <v>10995</v>
      </c>
      <c r="X27" s="17" t="str">
        <f t="shared" si="4"/>
        <v>Vigente</v>
      </c>
      <c r="Y27" s="17" t="str">
        <f t="shared" si="5"/>
        <v>F</v>
      </c>
      <c r="Z27" s="17" t="s">
        <v>244</v>
      </c>
      <c r="AA27" s="17" t="str">
        <f>VLOOKUP(A27,'REPORTE'!$A$1:$AG$1961,19,0)</f>
        <v>Servicios de taxis.</v>
      </c>
      <c r="AB27" s="17">
        <v>1000443</v>
      </c>
      <c r="AC27" s="17" t="s">
        <v>11150</v>
      </c>
      <c r="AD27" s="17" t="s">
        <v>11852</v>
      </c>
      <c r="AE27" s="17" t="s">
        <v>12072</v>
      </c>
      <c r="AF27" s="17" t="s">
        <v>11150</v>
      </c>
      <c r="AG27" s="17" t="s">
        <v>609</v>
      </c>
      <c r="AH27" s="17" t="str">
        <f>VLOOKUP(A27,'REPORTE'!$A$1:$AG$1961,5,0)</f>
        <v>ECUATORIANO(A)</v>
      </c>
      <c r="AI27" s="17">
        <f>VLOOKUP(A27,'REPORTE'!$A$1:$AG$1961,28,0)</f>
        <v>44299</v>
      </c>
      <c r="AJ27" s="17" t="str">
        <f>VLOOKUP(A27,'REPORTE'!$A$1:$AG$1961,29,0)</f>
        <v>Cliente</v>
      </c>
      <c r="AK27" s="17" t="str">
        <f>VLOOKUP(A27,'REPORTE'!$A$1:$AG$1961,30,0)</f>
        <v>Secundaria</v>
      </c>
      <c r="AL27" s="17" t="str">
        <f>VLOOKUP(A27,'REPORTE'!$A$1:$AG$1961,31,0)</f>
        <v>PICHINCHA</v>
      </c>
      <c r="AM27" s="17" t="str">
        <f>VLOOKUP(AL27,PROVINCIAS!$F$1:$G$1171,2,0)</f>
        <v>URBANA</v>
      </c>
    </row>
    <row r="28" spans="1:39" x14ac:dyDescent="0.45">
      <c r="A28" s="17">
        <v>1000235</v>
      </c>
      <c r="B28" s="17" t="s">
        <v>9625</v>
      </c>
      <c r="C28" s="85">
        <v>1722862487</v>
      </c>
      <c r="D28" s="17">
        <v>33</v>
      </c>
      <c r="E28" s="86">
        <v>32353</v>
      </c>
      <c r="F28" s="86" t="str">
        <f t="shared" si="1"/>
        <v>1988</v>
      </c>
      <c r="G28" s="87">
        <v>2022</v>
      </c>
      <c r="H28" s="87">
        <f t="shared" si="2"/>
        <v>34</v>
      </c>
      <c r="I28" s="87" t="str">
        <f t="shared" si="0"/>
        <v>Mal</v>
      </c>
      <c r="J28" s="17" t="s">
        <v>36</v>
      </c>
      <c r="K28" s="17">
        <v>1000813</v>
      </c>
      <c r="L28" s="17">
        <v>24</v>
      </c>
      <c r="M28" s="17">
        <v>11</v>
      </c>
      <c r="N28" s="17" t="str">
        <f t="shared" si="3"/>
        <v>A2</v>
      </c>
      <c r="O28" s="17" t="s">
        <v>10468</v>
      </c>
      <c r="P28" s="17" t="s">
        <v>10469</v>
      </c>
      <c r="Q28" s="88">
        <v>44037</v>
      </c>
      <c r="R28" s="88">
        <v>44791</v>
      </c>
      <c r="S28" s="88">
        <v>44610</v>
      </c>
      <c r="T28" s="17">
        <v>950</v>
      </c>
      <c r="U28" s="17">
        <v>342.72</v>
      </c>
      <c r="V28" s="17">
        <v>21.5</v>
      </c>
      <c r="W28" s="17" t="s">
        <v>10995</v>
      </c>
      <c r="X28" s="17" t="str">
        <f t="shared" si="4"/>
        <v>Vigente</v>
      </c>
      <c r="Y28" s="17" t="str">
        <f t="shared" si="5"/>
        <v>F</v>
      </c>
      <c r="Z28" s="17" t="s">
        <v>11012</v>
      </c>
      <c r="AA28" s="17" t="str">
        <f>VLOOKUP(A28,'REPORTE'!$A$1:$AG$1961,19,0)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AB28" s="17">
        <v>1000310</v>
      </c>
      <c r="AC28" s="17" t="s">
        <v>11156</v>
      </c>
      <c r="AD28" s="17" t="s">
        <v>11853</v>
      </c>
      <c r="AE28" s="17" t="s">
        <v>12072</v>
      </c>
      <c r="AF28" s="17" t="s">
        <v>11150</v>
      </c>
      <c r="AG28" s="17" t="s">
        <v>46</v>
      </c>
      <c r="AH28" s="17" t="str">
        <f>VLOOKUP(A28,'REPORTE'!$A$1:$AG$1961,5,0)</f>
        <v>ECUATORIANO(A)</v>
      </c>
      <c r="AI28" s="17">
        <f>VLOOKUP(A28,'REPORTE'!$A$1:$AG$1961,28,0)</f>
        <v>43899</v>
      </c>
      <c r="AJ28" s="17" t="str">
        <f>VLOOKUP(A28,'REPORTE'!$A$1:$AG$1961,29,0)</f>
        <v>Cliente</v>
      </c>
      <c r="AK28" s="17" t="str">
        <f>VLOOKUP(A28,'REPORTE'!$A$1:$AG$1961,30,0)</f>
        <v>Secundaria</v>
      </c>
      <c r="AL28" s="17" t="str">
        <f>VLOOKUP(A28,'REPORTE'!$A$1:$AG$1961,31,0)</f>
        <v>PICHINCHA</v>
      </c>
      <c r="AM28" s="17" t="str">
        <f>VLOOKUP(AL28,PROVINCIAS!$F$1:$G$1171,2,0)</f>
        <v>URBANA</v>
      </c>
    </row>
    <row r="29" spans="1:39" x14ac:dyDescent="0.45">
      <c r="A29" s="17">
        <v>1000696</v>
      </c>
      <c r="B29" s="17" t="s">
        <v>9626</v>
      </c>
      <c r="C29" s="85">
        <v>1721000261</v>
      </c>
      <c r="D29" s="17">
        <v>35</v>
      </c>
      <c r="E29" s="86">
        <v>31700</v>
      </c>
      <c r="F29" s="86" t="str">
        <f t="shared" si="1"/>
        <v>1986</v>
      </c>
      <c r="G29" s="87">
        <v>2022</v>
      </c>
      <c r="H29" s="87">
        <f t="shared" si="2"/>
        <v>36</v>
      </c>
      <c r="I29" s="87" t="str">
        <f t="shared" si="0"/>
        <v>Mal</v>
      </c>
      <c r="J29" s="17" t="s">
        <v>59</v>
      </c>
      <c r="K29" s="17">
        <v>1000824</v>
      </c>
      <c r="L29" s="17">
        <v>24</v>
      </c>
      <c r="M29" s="17">
        <v>9</v>
      </c>
      <c r="N29" s="17" t="str">
        <f t="shared" si="3"/>
        <v>A2</v>
      </c>
      <c r="O29" s="17" t="s">
        <v>10468</v>
      </c>
      <c r="P29" s="17" t="s">
        <v>10469</v>
      </c>
      <c r="Q29" s="88">
        <v>44043</v>
      </c>
      <c r="R29" s="88">
        <v>44793</v>
      </c>
      <c r="S29" s="88">
        <v>44612</v>
      </c>
      <c r="T29" s="17">
        <v>1565</v>
      </c>
      <c r="U29" s="17">
        <v>556.89</v>
      </c>
      <c r="V29" s="17">
        <v>21.5</v>
      </c>
      <c r="W29" s="17" t="s">
        <v>10995</v>
      </c>
      <c r="X29" s="17" t="str">
        <f t="shared" si="4"/>
        <v>Vigente</v>
      </c>
      <c r="Y29" s="17" t="str">
        <f t="shared" si="5"/>
        <v>F</v>
      </c>
      <c r="Z29" s="17" t="s">
        <v>11006</v>
      </c>
      <c r="AA29" s="17" t="str">
        <f>VLOOKUP(A29,'REPORTE'!$A$1:$AG$1961,19,0)</f>
        <v>Empleado Privado</v>
      </c>
      <c r="AB29" s="17">
        <v>1000765</v>
      </c>
      <c r="AC29" s="17" t="s">
        <v>11157</v>
      </c>
      <c r="AD29" s="17" t="s">
        <v>11854</v>
      </c>
      <c r="AE29" s="17" t="s">
        <v>12072</v>
      </c>
      <c r="AF29" s="17" t="s">
        <v>11150</v>
      </c>
      <c r="AG29" s="17" t="s">
        <v>46</v>
      </c>
      <c r="AH29" s="17" t="str">
        <f>VLOOKUP(A29,'REPORTE'!$A$1:$AG$1961,5,0)</f>
        <v>ECUATORIANO(A)</v>
      </c>
      <c r="AI29" s="17">
        <f>VLOOKUP(A29,'REPORTE'!$A$1:$AG$1961,28,0)</f>
        <v>44209</v>
      </c>
      <c r="AJ29" s="17" t="str">
        <f>VLOOKUP(A29,'REPORTE'!$A$1:$AG$1961,29,0)</f>
        <v>Cliente</v>
      </c>
      <c r="AK29" s="17" t="str">
        <f>VLOOKUP(A29,'REPORTE'!$A$1:$AG$1961,30,0)</f>
        <v>Universitaria</v>
      </c>
      <c r="AL29" s="17" t="str">
        <f>VLOOKUP(A29,'REPORTE'!$A$1:$AG$1961,31,0)</f>
        <v>PICHINCHA</v>
      </c>
      <c r="AM29" s="17" t="str">
        <f>VLOOKUP(AL29,PROVINCIAS!$F$1:$G$1171,2,0)</f>
        <v>URBANA</v>
      </c>
    </row>
    <row r="30" spans="1:39" x14ac:dyDescent="0.45">
      <c r="A30" s="17">
        <v>1000707</v>
      </c>
      <c r="B30" s="17" t="s">
        <v>9627</v>
      </c>
      <c r="C30" s="85">
        <v>1750480335</v>
      </c>
      <c r="D30" s="17">
        <v>28</v>
      </c>
      <c r="E30" s="86">
        <v>34238</v>
      </c>
      <c r="F30" s="86" t="str">
        <f t="shared" si="1"/>
        <v>1993</v>
      </c>
      <c r="G30" s="87">
        <v>2022</v>
      </c>
      <c r="H30" s="87">
        <f t="shared" si="2"/>
        <v>29</v>
      </c>
      <c r="I30" s="87" t="str">
        <f t="shared" si="0"/>
        <v>Bien</v>
      </c>
      <c r="J30" s="17" t="s">
        <v>36</v>
      </c>
      <c r="K30" s="17">
        <v>1000823</v>
      </c>
      <c r="L30" s="17">
        <v>24</v>
      </c>
      <c r="M30" s="17">
        <v>0</v>
      </c>
      <c r="N30" s="17" t="str">
        <f t="shared" si="3"/>
        <v>A1</v>
      </c>
      <c r="O30" s="17" t="s">
        <v>10468</v>
      </c>
      <c r="P30" s="17" t="s">
        <v>10469</v>
      </c>
      <c r="Q30" s="88">
        <v>44043</v>
      </c>
      <c r="R30" s="88">
        <v>44793</v>
      </c>
      <c r="S30" s="89" t="s">
        <v>776</v>
      </c>
      <c r="T30" s="17">
        <v>3100</v>
      </c>
      <c r="U30" s="17">
        <v>965.9</v>
      </c>
      <c r="V30" s="17">
        <v>21.5</v>
      </c>
      <c r="W30" s="17" t="s">
        <v>10994</v>
      </c>
      <c r="X30" s="17" t="str">
        <f t="shared" si="4"/>
        <v>Vigente</v>
      </c>
      <c r="Y30" s="17" t="str">
        <f t="shared" si="5"/>
        <v>V</v>
      </c>
      <c r="Z30" s="17" t="s">
        <v>11025</v>
      </c>
      <c r="AA30" s="17" t="str">
        <f>VLOOKUP(A30,'REPORTE'!$A$1:$AG$1961,19,0)</f>
        <v>Venta al por menor de frutas, legumbres y hortalizas frescas o en conserva en establecimientos especializados.</v>
      </c>
      <c r="AB30" s="17">
        <v>1000776</v>
      </c>
      <c r="AC30" s="17" t="s">
        <v>11513</v>
      </c>
      <c r="AD30" s="17" t="s">
        <v>11855</v>
      </c>
      <c r="AE30" s="17" t="s">
        <v>12072</v>
      </c>
      <c r="AF30" s="17" t="s">
        <v>12083</v>
      </c>
      <c r="AG30" s="17" t="s">
        <v>609</v>
      </c>
      <c r="AH30" s="17" t="str">
        <f>VLOOKUP(A30,'REPORTE'!$A$1:$AG$1961,5,0)</f>
        <v>ECUATORIANO(A) INDIGENA</v>
      </c>
      <c r="AI30" s="17">
        <f>VLOOKUP(A30,'REPORTE'!$A$1:$AG$1961,28,0)</f>
        <v>44158</v>
      </c>
      <c r="AJ30" s="17" t="str">
        <f>VLOOKUP(A30,'REPORTE'!$A$1:$AG$1961,29,0)</f>
        <v>Cliente</v>
      </c>
      <c r="AK30" s="17" t="str">
        <f>VLOOKUP(A30,'REPORTE'!$A$1:$AG$1961,30,0)</f>
        <v>Primaria</v>
      </c>
      <c r="AL30" s="17" t="str">
        <f>VLOOKUP(A30,'REPORTE'!$A$1:$AG$1961,31,0)</f>
        <v>PICHINCHA</v>
      </c>
      <c r="AM30" s="17" t="str">
        <f>VLOOKUP(AL30,PROVINCIAS!$F$1:$G$1171,2,0)</f>
        <v>URBANA</v>
      </c>
    </row>
    <row r="31" spans="1:39" x14ac:dyDescent="0.45">
      <c r="A31" s="17">
        <v>1000416</v>
      </c>
      <c r="B31" s="17" t="s">
        <v>9628</v>
      </c>
      <c r="C31" s="85">
        <v>604555870</v>
      </c>
      <c r="D31" s="17">
        <v>36</v>
      </c>
      <c r="E31" s="86">
        <v>31464</v>
      </c>
      <c r="F31" s="86" t="str">
        <f t="shared" si="1"/>
        <v>1986</v>
      </c>
      <c r="G31" s="87">
        <v>2022</v>
      </c>
      <c r="H31" s="87">
        <f t="shared" si="2"/>
        <v>36</v>
      </c>
      <c r="I31" s="87" t="str">
        <f t="shared" si="0"/>
        <v>Mal</v>
      </c>
      <c r="J31" s="17" t="s">
        <v>59</v>
      </c>
      <c r="K31" s="17">
        <v>1000863</v>
      </c>
      <c r="L31" s="17">
        <v>20</v>
      </c>
      <c r="M31" s="17">
        <v>111</v>
      </c>
      <c r="N31" s="17" t="str">
        <f t="shared" si="3"/>
        <v>C1</v>
      </c>
      <c r="O31" s="17" t="s">
        <v>10468</v>
      </c>
      <c r="P31" s="17" t="s">
        <v>10469</v>
      </c>
      <c r="Q31" s="88">
        <v>44069</v>
      </c>
      <c r="R31" s="88">
        <v>44691</v>
      </c>
      <c r="S31" s="88">
        <v>44510</v>
      </c>
      <c r="T31" s="17">
        <v>1660</v>
      </c>
      <c r="U31" s="17">
        <v>633.02</v>
      </c>
      <c r="V31" s="17">
        <v>23</v>
      </c>
      <c r="W31" s="17" t="s">
        <v>10993</v>
      </c>
      <c r="X31" s="17" t="str">
        <f t="shared" si="4"/>
        <v>Vencido</v>
      </c>
      <c r="Y31" s="17" t="str">
        <f t="shared" si="5"/>
        <v>V</v>
      </c>
      <c r="Z31" s="17" t="s">
        <v>11006</v>
      </c>
      <c r="AA31" s="17" t="str">
        <f>VLOOKUP(A31,'REPORTE'!$A$1:$AG$1961,19,0)</f>
        <v>Venta al por mayor de alimento para mascotas (animales domésticos).</v>
      </c>
      <c r="AB31" s="17">
        <v>1000479</v>
      </c>
      <c r="AC31" s="17" t="s">
        <v>11158</v>
      </c>
      <c r="AD31" s="17" t="s">
        <v>11856</v>
      </c>
      <c r="AE31" s="17" t="s">
        <v>12072</v>
      </c>
      <c r="AF31" s="17" t="s">
        <v>11150</v>
      </c>
      <c r="AG31" s="17" t="s">
        <v>609</v>
      </c>
      <c r="AH31" s="17" t="str">
        <f>VLOOKUP(A31,'REPORTE'!$A$1:$AG$1961,5,0)</f>
        <v>ECUATORIANO(A)</v>
      </c>
      <c r="AI31" s="17">
        <f>VLOOKUP(A31,'REPORTE'!$A$1:$AG$1961,28,0)</f>
        <v>44140</v>
      </c>
      <c r="AJ31" s="17" t="str">
        <f>VLOOKUP(A31,'REPORTE'!$A$1:$AG$1961,29,0)</f>
        <v>Cliente</v>
      </c>
      <c r="AK31" s="17" t="str">
        <f>VLOOKUP(A31,'REPORTE'!$A$1:$AG$1961,30,0)</f>
        <v>Secundaria</v>
      </c>
      <c r="AL31" s="17" t="str">
        <f>VLOOKUP(A31,'REPORTE'!$A$1:$AG$1961,31,0)</f>
        <v>CHIMBORAZO</v>
      </c>
      <c r="AM31" s="17" t="e">
        <f>VLOOKUP(AL31,PROVINCIAS!$F$1:$G$1171,2,0)</f>
        <v>#N/A</v>
      </c>
    </row>
    <row r="32" spans="1:39" x14ac:dyDescent="0.45">
      <c r="A32" s="17">
        <v>1000587</v>
      </c>
      <c r="B32" s="17" t="s">
        <v>9629</v>
      </c>
      <c r="C32" s="85">
        <v>603987363</v>
      </c>
      <c r="D32" s="17">
        <v>35</v>
      </c>
      <c r="E32" s="86">
        <v>31733</v>
      </c>
      <c r="F32" s="86" t="str">
        <f t="shared" si="1"/>
        <v>1986</v>
      </c>
      <c r="G32" s="87">
        <v>2022</v>
      </c>
      <c r="H32" s="87">
        <f t="shared" si="2"/>
        <v>36</v>
      </c>
      <c r="I32" s="87" t="str">
        <f t="shared" si="0"/>
        <v>Mal</v>
      </c>
      <c r="J32" s="17" t="s">
        <v>36</v>
      </c>
      <c r="K32" s="17">
        <v>1000862</v>
      </c>
      <c r="L32" s="17">
        <v>18</v>
      </c>
      <c r="M32" s="17">
        <v>40</v>
      </c>
      <c r="N32" s="17" t="str">
        <f t="shared" si="3"/>
        <v>A3</v>
      </c>
      <c r="O32" s="17" t="s">
        <v>10468</v>
      </c>
      <c r="P32" s="17" t="s">
        <v>10469</v>
      </c>
      <c r="Q32" s="88">
        <v>44070</v>
      </c>
      <c r="R32" s="88">
        <v>44640</v>
      </c>
      <c r="S32" s="88">
        <v>44581</v>
      </c>
      <c r="T32" s="17">
        <v>670</v>
      </c>
      <c r="U32" s="17">
        <v>135.58000000000001</v>
      </c>
      <c r="V32" s="17">
        <v>23</v>
      </c>
      <c r="W32" s="17" t="s">
        <v>10995</v>
      </c>
      <c r="X32" s="17" t="str">
        <f t="shared" si="4"/>
        <v>Vigente</v>
      </c>
      <c r="Y32" s="17" t="str">
        <f t="shared" si="5"/>
        <v>F</v>
      </c>
      <c r="Z32" s="17" t="s">
        <v>11006</v>
      </c>
      <c r="AA32" s="17" t="str">
        <f>VLOOKUP(A32,'REPORTE'!$A$1:$AG$1961,19,0)</f>
        <v>Servicios de limpieza y mantenimiento de piscinas.</v>
      </c>
      <c r="AB32" s="17">
        <v>1000658</v>
      </c>
      <c r="AC32" s="17" t="s">
        <v>11159</v>
      </c>
      <c r="AD32" s="17" t="s">
        <v>11857</v>
      </c>
      <c r="AE32" s="17" t="s">
        <v>12072</v>
      </c>
      <c r="AF32" s="17" t="s">
        <v>11150</v>
      </c>
      <c r="AG32" s="17" t="s">
        <v>609</v>
      </c>
      <c r="AH32" s="17" t="str">
        <f>VLOOKUP(A32,'REPORTE'!$A$1:$AG$1961,5,0)</f>
        <v>ECUATORIANO(A)</v>
      </c>
      <c r="AI32" s="17">
        <f>VLOOKUP(A32,'REPORTE'!$A$1:$AG$1961,28,0)</f>
        <v>44250</v>
      </c>
      <c r="AJ32" s="17" t="str">
        <f>VLOOKUP(A32,'REPORTE'!$A$1:$AG$1961,29,0)</f>
        <v>Cliente</v>
      </c>
      <c r="AK32" s="17" t="str">
        <f>VLOOKUP(A32,'REPORTE'!$A$1:$AG$1961,30,0)</f>
        <v>Secundaria</v>
      </c>
      <c r="AL32" s="17" t="str">
        <f>VLOOKUP(A32,'REPORTE'!$A$1:$AG$1961,31,0)</f>
        <v>CHIMBORAZO</v>
      </c>
      <c r="AM32" s="17" t="e">
        <f>VLOOKUP(AL32,PROVINCIAS!$F$1:$G$1171,2,0)</f>
        <v>#N/A</v>
      </c>
    </row>
    <row r="33" spans="1:39" x14ac:dyDescent="0.45">
      <c r="A33" s="17">
        <v>1000113</v>
      </c>
      <c r="B33" s="17" t="s">
        <v>9630</v>
      </c>
      <c r="C33" s="85">
        <v>600826192</v>
      </c>
      <c r="D33" s="17">
        <v>67</v>
      </c>
      <c r="E33" s="86">
        <v>20027</v>
      </c>
      <c r="F33" s="86" t="str">
        <f t="shared" si="1"/>
        <v>1954</v>
      </c>
      <c r="G33" s="87">
        <v>2022</v>
      </c>
      <c r="H33" s="87">
        <f t="shared" si="2"/>
        <v>68</v>
      </c>
      <c r="I33" s="87" t="str">
        <f t="shared" si="0"/>
        <v>Mal</v>
      </c>
      <c r="J33" s="17" t="s">
        <v>36</v>
      </c>
      <c r="K33" s="17">
        <v>1000868</v>
      </c>
      <c r="L33" s="17">
        <v>36</v>
      </c>
      <c r="M33" s="17">
        <v>0</v>
      </c>
      <c r="N33" s="17" t="str">
        <f t="shared" si="3"/>
        <v>A1</v>
      </c>
      <c r="O33" s="17" t="s">
        <v>10468</v>
      </c>
      <c r="P33" s="17" t="s">
        <v>10469</v>
      </c>
      <c r="Q33" s="88">
        <v>44071</v>
      </c>
      <c r="R33" s="88">
        <v>45189</v>
      </c>
      <c r="S33" s="89" t="s">
        <v>776</v>
      </c>
      <c r="T33" s="17">
        <v>2445</v>
      </c>
      <c r="U33" s="17" t="s">
        <v>10474</v>
      </c>
      <c r="V33" s="17">
        <v>21.5</v>
      </c>
      <c r="W33" s="17" t="s">
        <v>10994</v>
      </c>
      <c r="X33" s="17" t="str">
        <f t="shared" si="4"/>
        <v>Vigente</v>
      </c>
      <c r="Y33" s="17" t="str">
        <f t="shared" si="5"/>
        <v>V</v>
      </c>
      <c r="Z33" s="17" t="s">
        <v>11014</v>
      </c>
      <c r="AA33" s="17" t="str">
        <f>VLOOKUP(A33,'REPORTE'!$A$1:$AG$1961,19,0)</f>
        <v>Venta al por menor de frutas, legumbres y hortalizas frescas o en conserva en establecimientos especializados.</v>
      </c>
      <c r="AB33" s="17">
        <v>1000142</v>
      </c>
      <c r="AC33" s="17" t="s">
        <v>11514</v>
      </c>
      <c r="AD33" s="17" t="s">
        <v>11834</v>
      </c>
      <c r="AE33" s="17" t="s">
        <v>12072</v>
      </c>
      <c r="AF33" s="17" t="s">
        <v>12084</v>
      </c>
      <c r="AG33" s="17" t="s">
        <v>609</v>
      </c>
      <c r="AH33" s="17" t="str">
        <f>VLOOKUP(A33,'REPORTE'!$A$1:$AG$1961,5,0)</f>
        <v>ECUATORIANO(A) INDIGENA</v>
      </c>
      <c r="AI33" s="17">
        <f>VLOOKUP(A33,'REPORTE'!$A$1:$AG$1961,28,0)</f>
        <v>44123</v>
      </c>
      <c r="AJ33" s="17" t="str">
        <f>VLOOKUP(A33,'REPORTE'!$A$1:$AG$1961,29,0)</f>
        <v>Cliente</v>
      </c>
      <c r="AK33" s="17" t="str">
        <f>VLOOKUP(A33,'REPORTE'!$A$1:$AG$1961,30,0)</f>
        <v>Primaria</v>
      </c>
      <c r="AL33" s="17" t="str">
        <f>VLOOKUP(A33,'REPORTE'!$A$1:$AG$1961,31,0)</f>
        <v>CHIMBORAZO</v>
      </c>
      <c r="AM33" s="17" t="e">
        <f>VLOOKUP(AL33,PROVINCIAS!$F$1:$G$1171,2,0)</f>
        <v>#N/A</v>
      </c>
    </row>
    <row r="34" spans="1:39" x14ac:dyDescent="0.45">
      <c r="A34" s="17">
        <v>1000575</v>
      </c>
      <c r="B34" s="17" t="s">
        <v>9631</v>
      </c>
      <c r="C34" s="85">
        <v>602172306</v>
      </c>
      <c r="D34" s="17">
        <v>59</v>
      </c>
      <c r="E34" s="86">
        <v>23054</v>
      </c>
      <c r="F34" s="86" t="str">
        <f t="shared" si="1"/>
        <v>1963</v>
      </c>
      <c r="G34" s="87">
        <v>2022</v>
      </c>
      <c r="H34" s="87">
        <f t="shared" si="2"/>
        <v>59</v>
      </c>
      <c r="I34" s="87" t="str">
        <f t="shared" si="0"/>
        <v>Mal</v>
      </c>
      <c r="J34" s="17" t="s">
        <v>36</v>
      </c>
      <c r="K34" s="17">
        <v>1000875</v>
      </c>
      <c r="L34" s="17">
        <v>36</v>
      </c>
      <c r="M34" s="17">
        <v>436</v>
      </c>
      <c r="N34" s="17" t="str">
        <f t="shared" si="3"/>
        <v>E</v>
      </c>
      <c r="O34" s="17" t="s">
        <v>10468</v>
      </c>
      <c r="P34" s="17" t="s">
        <v>10469</v>
      </c>
      <c r="Q34" s="88">
        <v>44071</v>
      </c>
      <c r="R34" s="88">
        <v>45189</v>
      </c>
      <c r="S34" s="88">
        <v>44185</v>
      </c>
      <c r="T34" s="17">
        <v>780</v>
      </c>
      <c r="U34" s="17">
        <v>780</v>
      </c>
      <c r="V34" s="17">
        <v>23</v>
      </c>
      <c r="W34" s="17" t="s">
        <v>10993</v>
      </c>
      <c r="X34" s="17" t="str">
        <f t="shared" si="4"/>
        <v>Vencido</v>
      </c>
      <c r="Y34" s="17" t="str">
        <f t="shared" si="5"/>
        <v>V</v>
      </c>
      <c r="Z34" s="17" t="s">
        <v>11009</v>
      </c>
      <c r="AA34" s="17" t="str">
        <f>VLOOKUP(A34,'REPORTE'!$A$1:$AG$1961,19,0)</f>
        <v>Venta al por menor de carne y productos cárnicos (incluidos los de aves de corral) en establecimientos especializados.</v>
      </c>
      <c r="AB34" s="17">
        <v>1000645</v>
      </c>
      <c r="AC34" s="17" t="s">
        <v>11150</v>
      </c>
      <c r="AD34" s="17" t="s">
        <v>11832</v>
      </c>
      <c r="AE34" s="17" t="s">
        <v>12072</v>
      </c>
      <c r="AF34" s="17" t="s">
        <v>11150</v>
      </c>
      <c r="AG34" s="17" t="s">
        <v>609</v>
      </c>
      <c r="AH34" s="17" t="str">
        <f>VLOOKUP(A34,'REPORTE'!$A$1:$AG$1961,5,0)</f>
        <v>ECUATORIANO(A)</v>
      </c>
      <c r="AI34" s="17">
        <f>VLOOKUP(A34,'REPORTE'!$A$1:$AG$1961,28,0)</f>
        <v>44148</v>
      </c>
      <c r="AJ34" s="17" t="str">
        <f>VLOOKUP(A34,'REPORTE'!$A$1:$AG$1961,29,0)</f>
        <v>Cliente</v>
      </c>
      <c r="AK34" s="17" t="str">
        <f>VLOOKUP(A34,'REPORTE'!$A$1:$AG$1961,30,0)</f>
        <v>Universitaria</v>
      </c>
      <c r="AL34" s="17" t="str">
        <f>VLOOKUP(A34,'REPORTE'!$A$1:$AG$1961,31,0)</f>
        <v>CHIMBORAZO</v>
      </c>
      <c r="AM34" s="17" t="e">
        <f>VLOOKUP(AL34,PROVINCIAS!$F$1:$G$1171,2,0)</f>
        <v>#N/A</v>
      </c>
    </row>
    <row r="35" spans="1:39" x14ac:dyDescent="0.45">
      <c r="A35" s="17">
        <v>1000692</v>
      </c>
      <c r="B35" s="17" t="s">
        <v>9632</v>
      </c>
      <c r="C35" s="85">
        <v>603138280</v>
      </c>
      <c r="D35" s="17">
        <v>45</v>
      </c>
      <c r="E35" s="86">
        <v>27992</v>
      </c>
      <c r="F35" s="86" t="str">
        <f t="shared" si="1"/>
        <v>1976</v>
      </c>
      <c r="G35" s="87">
        <v>2022</v>
      </c>
      <c r="H35" s="87">
        <f t="shared" si="2"/>
        <v>46</v>
      </c>
      <c r="I35" s="87" t="str">
        <f t="shared" si="0"/>
        <v>Mal</v>
      </c>
      <c r="J35" s="17" t="s">
        <v>59</v>
      </c>
      <c r="K35" s="17">
        <v>1000887</v>
      </c>
      <c r="L35" s="17">
        <v>36</v>
      </c>
      <c r="M35" s="17">
        <v>198</v>
      </c>
      <c r="N35" s="17" t="str">
        <f t="shared" si="3"/>
        <v>E</v>
      </c>
      <c r="O35" s="17" t="s">
        <v>10468</v>
      </c>
      <c r="P35" s="17" t="s">
        <v>10469</v>
      </c>
      <c r="Q35" s="88">
        <v>44075</v>
      </c>
      <c r="R35" s="88">
        <v>45184</v>
      </c>
      <c r="S35" s="88">
        <v>44423</v>
      </c>
      <c r="T35" s="17">
        <v>2040</v>
      </c>
      <c r="U35" s="17" t="s">
        <v>10475</v>
      </c>
      <c r="V35" s="17">
        <v>21.5</v>
      </c>
      <c r="W35" s="17" t="s">
        <v>10993</v>
      </c>
      <c r="X35" s="17" t="str">
        <f t="shared" si="4"/>
        <v>Vencido</v>
      </c>
      <c r="Y35" s="17" t="str">
        <f t="shared" si="5"/>
        <v>V</v>
      </c>
      <c r="Z35" s="17" t="s">
        <v>244</v>
      </c>
      <c r="AA35" s="17" t="str">
        <f>VLOOKUP(A35,'REPORTE'!$A$1:$AG$1961,19,0)</f>
        <v>Empleado Privado</v>
      </c>
      <c r="AB35" s="17">
        <v>1000760</v>
      </c>
      <c r="AC35" s="17" t="s">
        <v>11515</v>
      </c>
      <c r="AD35" s="17" t="s">
        <v>11858</v>
      </c>
      <c r="AE35" s="17" t="s">
        <v>12072</v>
      </c>
      <c r="AF35" s="17" t="s">
        <v>11150</v>
      </c>
      <c r="AG35" s="17" t="s">
        <v>609</v>
      </c>
      <c r="AH35" s="17" t="str">
        <f>VLOOKUP(A35,'REPORTE'!$A$1:$AG$1961,5,0)</f>
        <v>ECUATORIANO(A)</v>
      </c>
      <c r="AI35" s="17">
        <f>VLOOKUP(A35,'REPORTE'!$A$1:$AG$1961,28,0)</f>
        <v>43837</v>
      </c>
      <c r="AJ35" s="17" t="str">
        <f>VLOOKUP(A35,'REPORTE'!$A$1:$AG$1961,29,0)</f>
        <v>Cliente</v>
      </c>
      <c r="AK35" s="17" t="str">
        <f>VLOOKUP(A35,'REPORTE'!$A$1:$AG$1961,30,0)</f>
        <v>Primaria</v>
      </c>
      <c r="AL35" s="17" t="str">
        <f>VLOOKUP(A35,'REPORTE'!$A$1:$AG$1961,31,0)</f>
        <v>CHIMBORAZO</v>
      </c>
      <c r="AM35" s="17" t="e">
        <f>VLOOKUP(AL35,PROVINCIAS!$F$1:$G$1171,2,0)</f>
        <v>#N/A</v>
      </c>
    </row>
    <row r="36" spans="1:39" x14ac:dyDescent="0.45">
      <c r="A36" s="17">
        <v>1000005</v>
      </c>
      <c r="B36" s="17" t="s">
        <v>9633</v>
      </c>
      <c r="C36" s="85">
        <v>602774945</v>
      </c>
      <c r="D36" s="17">
        <v>49</v>
      </c>
      <c r="E36" s="86">
        <v>26367</v>
      </c>
      <c r="F36" s="86" t="str">
        <f t="shared" si="1"/>
        <v>1972</v>
      </c>
      <c r="G36" s="87">
        <v>2022</v>
      </c>
      <c r="H36" s="87">
        <f t="shared" si="2"/>
        <v>50</v>
      </c>
      <c r="I36" s="87" t="str">
        <f t="shared" si="0"/>
        <v>Mal</v>
      </c>
      <c r="J36" s="17" t="s">
        <v>36</v>
      </c>
      <c r="K36" s="17">
        <v>1000899</v>
      </c>
      <c r="L36" s="17">
        <v>24</v>
      </c>
      <c r="M36" s="17">
        <v>0</v>
      </c>
      <c r="N36" s="17" t="str">
        <f t="shared" si="3"/>
        <v>A1</v>
      </c>
      <c r="O36" s="17" t="s">
        <v>10468</v>
      </c>
      <c r="P36" s="17" t="s">
        <v>10469</v>
      </c>
      <c r="Q36" s="88">
        <v>44078</v>
      </c>
      <c r="R36" s="88">
        <v>44814</v>
      </c>
      <c r="S36" s="89" t="s">
        <v>776</v>
      </c>
      <c r="T36" s="17">
        <v>1920</v>
      </c>
      <c r="U36" s="17">
        <v>670.65</v>
      </c>
      <c r="V36" s="17">
        <v>23</v>
      </c>
      <c r="W36" s="17" t="s">
        <v>10994</v>
      </c>
      <c r="X36" s="17" t="str">
        <f t="shared" si="4"/>
        <v>Vigente</v>
      </c>
      <c r="Y36" s="17" t="str">
        <f t="shared" si="5"/>
        <v>V</v>
      </c>
      <c r="Z36" s="17" t="s">
        <v>11013</v>
      </c>
      <c r="AA36" s="17" t="str">
        <f>VLOOKUP(A36,'REPORTE'!$A$1:$AG$1961,19,0)</f>
        <v>Venta al por menor de flores, plantas y semillas en establecimientos especializados, incluso arreglos florales.</v>
      </c>
      <c r="AB36" s="17">
        <v>1000129</v>
      </c>
      <c r="AC36" s="17" t="s">
        <v>11160</v>
      </c>
      <c r="AD36" s="17" t="s">
        <v>11859</v>
      </c>
      <c r="AE36" s="17" t="s">
        <v>12072</v>
      </c>
      <c r="AF36" s="17" t="s">
        <v>11150</v>
      </c>
      <c r="AG36" s="17" t="s">
        <v>609</v>
      </c>
      <c r="AH36" s="17" t="str">
        <f>VLOOKUP(A36,'REPORTE'!$A$1:$AG$1961,5,0)</f>
        <v>ECUATORIANO(A) INDIGENA</v>
      </c>
      <c r="AI36" s="17">
        <f>VLOOKUP(A36,'REPORTE'!$A$1:$AG$1961,28,0)</f>
        <v>44121</v>
      </c>
      <c r="AJ36" s="17" t="str">
        <f>VLOOKUP(A36,'REPORTE'!$A$1:$AG$1961,29,0)</f>
        <v>Cliente</v>
      </c>
      <c r="AK36" s="17" t="str">
        <f>VLOOKUP(A36,'REPORTE'!$A$1:$AG$1961,30,0)</f>
        <v>Secundaria</v>
      </c>
      <c r="AL36" s="17" t="str">
        <f>VLOOKUP(A36,'REPORTE'!$A$1:$AG$1961,31,0)</f>
        <v>CHIMBORAZO</v>
      </c>
      <c r="AM36" s="17" t="e">
        <f>VLOOKUP(AL36,PROVINCIAS!$F$1:$G$1171,2,0)</f>
        <v>#N/A</v>
      </c>
    </row>
    <row r="37" spans="1:39" x14ac:dyDescent="0.45">
      <c r="A37" s="17">
        <v>1000400</v>
      </c>
      <c r="B37" s="17" t="s">
        <v>9634</v>
      </c>
      <c r="C37" s="85">
        <v>602634636</v>
      </c>
      <c r="D37" s="17">
        <v>50</v>
      </c>
      <c r="E37" s="86">
        <v>26170</v>
      </c>
      <c r="F37" s="86" t="str">
        <f t="shared" si="1"/>
        <v>1971</v>
      </c>
      <c r="G37" s="87">
        <v>2022</v>
      </c>
      <c r="H37" s="87">
        <f t="shared" si="2"/>
        <v>51</v>
      </c>
      <c r="I37" s="87" t="str">
        <f t="shared" si="0"/>
        <v>Mal</v>
      </c>
      <c r="J37" s="17" t="s">
        <v>36</v>
      </c>
      <c r="K37" s="17">
        <v>1000920</v>
      </c>
      <c r="L37" s="17">
        <v>24</v>
      </c>
      <c r="M37" s="17">
        <v>249</v>
      </c>
      <c r="N37" s="17" t="str">
        <f t="shared" si="3"/>
        <v>E</v>
      </c>
      <c r="O37" s="17" t="s">
        <v>10468</v>
      </c>
      <c r="P37" s="17" t="s">
        <v>10469</v>
      </c>
      <c r="Q37" s="88">
        <v>44089</v>
      </c>
      <c r="R37" s="88">
        <v>44829</v>
      </c>
      <c r="S37" s="88">
        <v>44372</v>
      </c>
      <c r="T37" s="17">
        <v>1545</v>
      </c>
      <c r="U37" s="17" t="s">
        <v>10476</v>
      </c>
      <c r="V37" s="17">
        <v>23</v>
      </c>
      <c r="W37" s="17" t="s">
        <v>10993</v>
      </c>
      <c r="X37" s="17" t="str">
        <f t="shared" si="4"/>
        <v>Vencido</v>
      </c>
      <c r="Y37" s="17" t="str">
        <f t="shared" si="5"/>
        <v>V</v>
      </c>
      <c r="Z37" s="17" t="s">
        <v>11014</v>
      </c>
      <c r="AA37" s="17" t="str">
        <f>VLOOKUP(A37,'REPORTE'!$A$1:$AG$1961,19,0)</f>
        <v>Servicios de taxis.</v>
      </c>
      <c r="AB37" s="17">
        <v>1000462</v>
      </c>
      <c r="AC37" s="17" t="s">
        <v>11150</v>
      </c>
      <c r="AD37" s="17" t="s">
        <v>11860</v>
      </c>
      <c r="AE37" s="17" t="s">
        <v>12072</v>
      </c>
      <c r="AF37" s="17" t="s">
        <v>11150</v>
      </c>
      <c r="AG37" s="17" t="s">
        <v>609</v>
      </c>
      <c r="AH37" s="17" t="str">
        <f>VLOOKUP(A37,'REPORTE'!$A$1:$AG$1961,5,0)</f>
        <v>ECUATORIANO(A) INDIGENA</v>
      </c>
      <c r="AI37" s="17">
        <f>VLOOKUP(A37,'REPORTE'!$A$1:$AG$1961,28,0)</f>
        <v>44140</v>
      </c>
      <c r="AJ37" s="17" t="str">
        <f>VLOOKUP(A37,'REPORTE'!$A$1:$AG$1961,29,0)</f>
        <v>Cliente</v>
      </c>
      <c r="AK37" s="17" t="str">
        <f>VLOOKUP(A37,'REPORTE'!$A$1:$AG$1961,30,0)</f>
        <v>Primaria</v>
      </c>
      <c r="AL37" s="17" t="str">
        <f>VLOOKUP(A37,'REPORTE'!$A$1:$AG$1961,31,0)</f>
        <v>CHIMBORAZO</v>
      </c>
      <c r="AM37" s="17" t="e">
        <f>VLOOKUP(AL37,PROVINCIAS!$F$1:$G$1171,2,0)</f>
        <v>#N/A</v>
      </c>
    </row>
    <row r="38" spans="1:39" x14ac:dyDescent="0.45">
      <c r="A38" s="17">
        <v>1000885</v>
      </c>
      <c r="B38" s="17" t="s">
        <v>9635</v>
      </c>
      <c r="C38" s="85">
        <v>1720839289</v>
      </c>
      <c r="D38" s="17">
        <v>37</v>
      </c>
      <c r="E38" s="86">
        <v>30930</v>
      </c>
      <c r="F38" s="86" t="str">
        <f t="shared" si="1"/>
        <v>1984</v>
      </c>
      <c r="G38" s="87">
        <v>2022</v>
      </c>
      <c r="H38" s="87">
        <f t="shared" si="2"/>
        <v>38</v>
      </c>
      <c r="I38" s="87" t="str">
        <f t="shared" si="0"/>
        <v>Mal</v>
      </c>
      <c r="J38" s="17" t="s">
        <v>36</v>
      </c>
      <c r="K38" s="17">
        <v>1000922</v>
      </c>
      <c r="L38" s="17">
        <v>12</v>
      </c>
      <c r="M38" s="17">
        <v>162</v>
      </c>
      <c r="N38" s="17" t="str">
        <f t="shared" si="3"/>
        <v>D</v>
      </c>
      <c r="O38" s="17" t="s">
        <v>10468</v>
      </c>
      <c r="P38" s="17" t="s">
        <v>10469</v>
      </c>
      <c r="Q38" s="88">
        <v>44090</v>
      </c>
      <c r="R38" s="88">
        <v>44459</v>
      </c>
      <c r="S38" s="88">
        <v>44459</v>
      </c>
      <c r="T38" s="17">
        <v>1000</v>
      </c>
      <c r="U38" s="17">
        <v>96.61</v>
      </c>
      <c r="V38" s="17">
        <v>23</v>
      </c>
      <c r="W38" s="17" t="s">
        <v>10993</v>
      </c>
      <c r="X38" s="17" t="str">
        <f t="shared" si="4"/>
        <v>Vencido</v>
      </c>
      <c r="Y38" s="17" t="str">
        <f t="shared" si="5"/>
        <v>V</v>
      </c>
      <c r="Z38" s="17" t="s">
        <v>11009</v>
      </c>
      <c r="AA38" s="17" t="str">
        <f>VLOOKUP(A38,'REPORTE'!$A$1:$AG$1961,19,0)</f>
        <v>Restaurantes de comida rápida, puestos de refrigerio y establecimientos que ofrecen comida para llevar, reparto de pizza, etcétera; heladerí­as, fuentes de soda, etcétera.</v>
      </c>
      <c r="AB38" s="17">
        <v>1000955</v>
      </c>
      <c r="AC38" s="17" t="s">
        <v>11161</v>
      </c>
      <c r="AD38" s="17" t="s">
        <v>11861</v>
      </c>
      <c r="AF38" s="17" t="s">
        <v>12078</v>
      </c>
      <c r="AG38" s="17" t="s">
        <v>609</v>
      </c>
      <c r="AH38" s="17" t="str">
        <f>VLOOKUP(A38,'REPORTE'!$A$1:$AG$1961,5,0)</f>
        <v>ECUATORIANO(A)</v>
      </c>
      <c r="AI38" s="17">
        <f>VLOOKUP(A38,'REPORTE'!$A$1:$AG$1961,28,0)</f>
        <v>44117</v>
      </c>
      <c r="AJ38" s="17" t="str">
        <f>VLOOKUP(A38,'REPORTE'!$A$1:$AG$1961,29,0)</f>
        <v>Cliente</v>
      </c>
      <c r="AK38" s="17" t="str">
        <f>VLOOKUP(A38,'REPORTE'!$A$1:$AG$1961,30,0)</f>
        <v>Secundaria</v>
      </c>
      <c r="AL38" s="17" t="str">
        <f>VLOOKUP(A38,'REPORTE'!$A$1:$AG$1961,31,0)</f>
        <v>MANABI</v>
      </c>
      <c r="AM38" s="17" t="e">
        <f>VLOOKUP(AL38,PROVINCIAS!$F$1:$G$1171,2,0)</f>
        <v>#N/A</v>
      </c>
    </row>
    <row r="39" spans="1:39" x14ac:dyDescent="0.45">
      <c r="A39" s="17">
        <v>1000749</v>
      </c>
      <c r="B39" s="17" t="s">
        <v>9636</v>
      </c>
      <c r="C39" s="85">
        <v>1719769109</v>
      </c>
      <c r="D39" s="17">
        <v>35</v>
      </c>
      <c r="E39" s="86">
        <v>31784</v>
      </c>
      <c r="F39" s="86" t="str">
        <f t="shared" si="1"/>
        <v>1987</v>
      </c>
      <c r="G39" s="87">
        <v>2022</v>
      </c>
      <c r="H39" s="87">
        <f t="shared" si="2"/>
        <v>35</v>
      </c>
      <c r="I39" s="87" t="str">
        <f t="shared" si="0"/>
        <v>Mal</v>
      </c>
      <c r="J39" s="17" t="s">
        <v>36</v>
      </c>
      <c r="K39" s="17">
        <v>1000925</v>
      </c>
      <c r="L39" s="17">
        <v>18</v>
      </c>
      <c r="M39" s="17">
        <v>227</v>
      </c>
      <c r="N39" s="17" t="str">
        <f t="shared" si="3"/>
        <v>E</v>
      </c>
      <c r="O39" s="17" t="s">
        <v>10468</v>
      </c>
      <c r="P39" s="17" t="s">
        <v>10469</v>
      </c>
      <c r="Q39" s="88">
        <v>44091</v>
      </c>
      <c r="R39" s="88">
        <v>44637</v>
      </c>
      <c r="S39" s="88">
        <v>44394</v>
      </c>
      <c r="T39" s="17">
        <v>855</v>
      </c>
      <c r="U39" s="17">
        <v>433.27</v>
      </c>
      <c r="V39" s="17">
        <v>23</v>
      </c>
      <c r="W39" s="17" t="s">
        <v>10993</v>
      </c>
      <c r="X39" s="17" t="str">
        <f t="shared" si="4"/>
        <v>Vencido</v>
      </c>
      <c r="Y39" s="17" t="str">
        <f t="shared" si="5"/>
        <v>V</v>
      </c>
      <c r="Z39" s="17" t="s">
        <v>11010</v>
      </c>
      <c r="AA39" s="17" t="str">
        <f>VLOOKUP(A39,'REPORTE'!$A$1:$AG$1961,19,0)</f>
        <v>Empleado Privado</v>
      </c>
      <c r="AB39" s="17">
        <v>1000820</v>
      </c>
      <c r="AC39" s="17" t="s">
        <v>11162</v>
      </c>
      <c r="AD39" s="17" t="s">
        <v>11862</v>
      </c>
      <c r="AE39" s="17" t="s">
        <v>12072</v>
      </c>
      <c r="AF39" s="17" t="s">
        <v>11150</v>
      </c>
      <c r="AG39" s="17" t="s">
        <v>609</v>
      </c>
      <c r="AH39" s="17" t="str">
        <f>VLOOKUP(A39,'REPORTE'!$A$1:$AG$1961,5,0)</f>
        <v>ECUATORIANO(A)</v>
      </c>
      <c r="AI39" s="17">
        <f>VLOOKUP(A39,'REPORTE'!$A$1:$AG$1961,28,0)</f>
        <v>44091</v>
      </c>
      <c r="AJ39" s="17" t="str">
        <f>VLOOKUP(A39,'REPORTE'!$A$1:$AG$1961,29,0)</f>
        <v>Cliente</v>
      </c>
      <c r="AK39" s="17" t="str">
        <f>VLOOKUP(A39,'REPORTE'!$A$1:$AG$1961,30,0)</f>
        <v>Primaria</v>
      </c>
      <c r="AL39" s="17" t="str">
        <f>VLOOKUP(A39,'REPORTE'!$A$1:$AG$1961,31,0)</f>
        <v>PICHINCHA</v>
      </c>
      <c r="AM39" s="17" t="str">
        <f>VLOOKUP(AL39,PROVINCIAS!$F$1:$G$1171,2,0)</f>
        <v>URBANA</v>
      </c>
    </row>
    <row r="40" spans="1:39" x14ac:dyDescent="0.45">
      <c r="A40" s="17">
        <v>1000623</v>
      </c>
      <c r="B40" s="17" t="s">
        <v>9637</v>
      </c>
      <c r="C40" s="85">
        <v>1711116879</v>
      </c>
      <c r="D40" s="17">
        <v>50</v>
      </c>
      <c r="E40" s="86">
        <v>26244</v>
      </c>
      <c r="F40" s="86" t="str">
        <f t="shared" si="1"/>
        <v>1971</v>
      </c>
      <c r="G40" s="87">
        <v>2022</v>
      </c>
      <c r="H40" s="87">
        <f t="shared" si="2"/>
        <v>51</v>
      </c>
      <c r="I40" s="87" t="str">
        <f t="shared" si="0"/>
        <v>Mal</v>
      </c>
      <c r="J40" s="17" t="s">
        <v>36</v>
      </c>
      <c r="K40" s="17">
        <v>1000931</v>
      </c>
      <c r="L40" s="17">
        <v>36</v>
      </c>
      <c r="M40" s="17">
        <v>369</v>
      </c>
      <c r="N40" s="17" t="str">
        <f t="shared" si="3"/>
        <v>E</v>
      </c>
      <c r="O40" s="17" t="s">
        <v>10468</v>
      </c>
      <c r="P40" s="17" t="s">
        <v>10469</v>
      </c>
      <c r="Q40" s="88">
        <v>44093</v>
      </c>
      <c r="R40" s="88">
        <v>45194</v>
      </c>
      <c r="S40" s="88">
        <v>44252</v>
      </c>
      <c r="T40" s="17">
        <v>835</v>
      </c>
      <c r="U40" s="17">
        <v>802.38</v>
      </c>
      <c r="V40" s="17">
        <v>23</v>
      </c>
      <c r="W40" s="17" t="s">
        <v>10993</v>
      </c>
      <c r="X40" s="17" t="str">
        <f t="shared" si="4"/>
        <v>Vencido</v>
      </c>
      <c r="Y40" s="17" t="str">
        <f t="shared" si="5"/>
        <v>V</v>
      </c>
      <c r="Z40" s="17" t="s">
        <v>11015</v>
      </c>
      <c r="AA40" s="17" t="str">
        <f>VLOOKUP(A40,'REPORTE'!$A$1:$AG$1961,19,0)</f>
        <v>Educación primaria especial, para alumnos con discapacidad.</v>
      </c>
      <c r="AB40" s="17">
        <v>1000694</v>
      </c>
      <c r="AC40" s="17" t="s">
        <v>11150</v>
      </c>
      <c r="AD40" s="17" t="s">
        <v>11863</v>
      </c>
      <c r="AE40" s="17" t="s">
        <v>12072</v>
      </c>
      <c r="AF40" s="17" t="s">
        <v>11150</v>
      </c>
      <c r="AG40" s="17" t="s">
        <v>46</v>
      </c>
      <c r="AH40" s="17" t="str">
        <f>VLOOKUP(A40,'REPORTE'!$A$1:$AG$1961,5,0)</f>
        <v>ECUATORIANO(A)</v>
      </c>
      <c r="AI40" s="17">
        <f>VLOOKUP(A40,'REPORTE'!$A$1:$AG$1961,28,0)</f>
        <v>44193</v>
      </c>
      <c r="AJ40" s="17" t="str">
        <f>VLOOKUP(A40,'REPORTE'!$A$1:$AG$1961,29,0)</f>
        <v>Cliente</v>
      </c>
      <c r="AK40" s="17" t="str">
        <f>VLOOKUP(A40,'REPORTE'!$A$1:$AG$1961,30,0)</f>
        <v>Universitaria</v>
      </c>
      <c r="AL40" s="17" t="str">
        <f>VLOOKUP(A40,'REPORTE'!$A$1:$AG$1961,31,0)</f>
        <v>PICHINCHA</v>
      </c>
      <c r="AM40" s="17" t="str">
        <f>VLOOKUP(AL40,PROVINCIAS!$F$1:$G$1171,2,0)</f>
        <v>URBANA</v>
      </c>
    </row>
    <row r="41" spans="1:39" x14ac:dyDescent="0.45">
      <c r="A41" s="17">
        <v>1000132</v>
      </c>
      <c r="B41" s="17" t="s">
        <v>9638</v>
      </c>
      <c r="C41" s="85">
        <v>605076470</v>
      </c>
      <c r="D41" s="17">
        <v>28</v>
      </c>
      <c r="E41" s="86">
        <v>34102</v>
      </c>
      <c r="F41" s="86" t="str">
        <f t="shared" si="1"/>
        <v>1993</v>
      </c>
      <c r="G41" s="87">
        <v>2022</v>
      </c>
      <c r="H41" s="87">
        <f t="shared" si="2"/>
        <v>29</v>
      </c>
      <c r="I41" s="87" t="str">
        <f t="shared" si="0"/>
        <v>Mal</v>
      </c>
      <c r="J41" s="17" t="s">
        <v>36</v>
      </c>
      <c r="K41" s="17">
        <v>1000941</v>
      </c>
      <c r="L41" s="17">
        <v>18</v>
      </c>
      <c r="M41" s="17">
        <v>229</v>
      </c>
      <c r="N41" s="17" t="str">
        <f t="shared" si="3"/>
        <v>E</v>
      </c>
      <c r="O41" s="17" t="s">
        <v>10468</v>
      </c>
      <c r="P41" s="17" t="s">
        <v>10469</v>
      </c>
      <c r="Q41" s="88">
        <v>44098</v>
      </c>
      <c r="R41" s="88">
        <v>44666</v>
      </c>
      <c r="S41" s="88">
        <v>44392</v>
      </c>
      <c r="T41" s="17">
        <v>675</v>
      </c>
      <c r="U41" s="17">
        <v>414.94</v>
      </c>
      <c r="V41" s="17">
        <v>23</v>
      </c>
      <c r="W41" s="17" t="s">
        <v>10993</v>
      </c>
      <c r="X41" s="17" t="str">
        <f t="shared" si="4"/>
        <v>Vencido</v>
      </c>
      <c r="Y41" s="17" t="str">
        <f t="shared" si="5"/>
        <v>V</v>
      </c>
      <c r="Z41" s="17" t="s">
        <v>11006</v>
      </c>
      <c r="AA41" s="17" t="str">
        <f>VLOOKUP(A41,'REPORTE'!$A$1:$AG$1961,19,0)</f>
        <v>Venta al por mayor de huevos y productos a base de huevos.</v>
      </c>
      <c r="AB41" s="17">
        <v>1000163</v>
      </c>
      <c r="AC41" s="17" t="s">
        <v>11163</v>
      </c>
      <c r="AD41" s="17" t="s">
        <v>11859</v>
      </c>
      <c r="AE41" s="17" t="s">
        <v>12072</v>
      </c>
      <c r="AF41" s="17" t="s">
        <v>11150</v>
      </c>
      <c r="AG41" s="17" t="s">
        <v>609</v>
      </c>
      <c r="AH41" s="17" t="str">
        <f>VLOOKUP(A41,'REPORTE'!$A$1:$AG$1961,5,0)</f>
        <v>ECUATORIANO(A)</v>
      </c>
      <c r="AI41" s="17">
        <f>VLOOKUP(A41,'REPORTE'!$A$1:$AG$1961,28,0)</f>
        <v>44097</v>
      </c>
      <c r="AJ41" s="17" t="str">
        <f>VLOOKUP(A41,'REPORTE'!$A$1:$AG$1961,29,0)</f>
        <v>Cliente</v>
      </c>
      <c r="AK41" s="17" t="str">
        <f>VLOOKUP(A41,'REPORTE'!$A$1:$AG$1961,30,0)</f>
        <v>Secundaria</v>
      </c>
      <c r="AL41" s="17" t="str">
        <f>VLOOKUP(A41,'REPORTE'!$A$1:$AG$1961,31,0)</f>
        <v>CHIMBORAZO</v>
      </c>
      <c r="AM41" s="17" t="e">
        <f>VLOOKUP(AL41,PROVINCIAS!$F$1:$G$1171,2,0)</f>
        <v>#N/A</v>
      </c>
    </row>
    <row r="42" spans="1:39" x14ac:dyDescent="0.45">
      <c r="A42" s="17">
        <v>1000156</v>
      </c>
      <c r="B42" s="17" t="s">
        <v>9639</v>
      </c>
      <c r="C42" s="85">
        <v>602377566</v>
      </c>
      <c r="D42" s="17">
        <v>53</v>
      </c>
      <c r="E42" s="86">
        <v>24938</v>
      </c>
      <c r="F42" s="86" t="str">
        <f t="shared" si="1"/>
        <v>1968</v>
      </c>
      <c r="G42" s="87">
        <v>2022</v>
      </c>
      <c r="H42" s="87">
        <f t="shared" si="2"/>
        <v>54</v>
      </c>
      <c r="I42" s="87" t="str">
        <f t="shared" si="0"/>
        <v>Mal</v>
      </c>
      <c r="J42" s="17" t="s">
        <v>36</v>
      </c>
      <c r="K42" s="17">
        <v>1000948</v>
      </c>
      <c r="L42" s="17">
        <v>36</v>
      </c>
      <c r="M42" s="17">
        <v>106</v>
      </c>
      <c r="N42" s="17" t="str">
        <f t="shared" si="3"/>
        <v>C1</v>
      </c>
      <c r="O42" s="17" t="s">
        <v>10468</v>
      </c>
      <c r="P42" s="17" t="s">
        <v>10469</v>
      </c>
      <c r="Q42" s="88">
        <v>44102</v>
      </c>
      <c r="R42" s="88">
        <v>45214</v>
      </c>
      <c r="S42" s="88">
        <v>44515</v>
      </c>
      <c r="T42" s="17">
        <v>3135</v>
      </c>
      <c r="U42" s="17" t="s">
        <v>10477</v>
      </c>
      <c r="V42" s="17">
        <v>21.5</v>
      </c>
      <c r="W42" s="17" t="s">
        <v>10993</v>
      </c>
      <c r="X42" s="17" t="str">
        <f t="shared" si="4"/>
        <v>Vencido</v>
      </c>
      <c r="Y42" s="17" t="str">
        <f t="shared" si="5"/>
        <v>V</v>
      </c>
      <c r="Z42" s="17" t="s">
        <v>11014</v>
      </c>
      <c r="AA42" s="17" t="str">
        <f>VLOOKUP(A42,'REPORTE'!$A$1:$AG$1961,19,0)</f>
        <v>Empleado Privado</v>
      </c>
      <c r="AB42" s="17">
        <v>1000176</v>
      </c>
      <c r="AC42" s="17" t="s">
        <v>11516</v>
      </c>
      <c r="AD42" s="17" t="s">
        <v>11864</v>
      </c>
      <c r="AE42" s="17" t="s">
        <v>12072</v>
      </c>
      <c r="AF42" s="17" t="s">
        <v>12078</v>
      </c>
      <c r="AG42" s="17" t="s">
        <v>609</v>
      </c>
      <c r="AH42" s="17" t="str">
        <f>VLOOKUP(A42,'REPORTE'!$A$1:$AG$1961,5,0)</f>
        <v>ECUATORIANO(A)</v>
      </c>
      <c r="AI42" s="17">
        <f>VLOOKUP(A42,'REPORTE'!$A$1:$AG$1961,28,0)</f>
        <v>44250</v>
      </c>
      <c r="AJ42" s="17" t="str">
        <f>VLOOKUP(A42,'REPORTE'!$A$1:$AG$1961,29,0)</f>
        <v>Cliente</v>
      </c>
      <c r="AK42" s="17" t="str">
        <f>VLOOKUP(A42,'REPORTE'!$A$1:$AG$1961,30,0)</f>
        <v>Universitaria</v>
      </c>
      <c r="AL42" s="17" t="str">
        <f>VLOOKUP(A42,'REPORTE'!$A$1:$AG$1961,31,0)</f>
        <v>CHIMBORAZO</v>
      </c>
      <c r="AM42" s="17" t="e">
        <f>VLOOKUP(AL42,PROVINCIAS!$F$1:$G$1171,2,0)</f>
        <v>#N/A</v>
      </c>
    </row>
    <row r="43" spans="1:39" x14ac:dyDescent="0.45">
      <c r="A43" s="17">
        <v>1000314</v>
      </c>
      <c r="B43" s="17" t="s">
        <v>9640</v>
      </c>
      <c r="C43" s="85">
        <v>603138207</v>
      </c>
      <c r="D43" s="17">
        <v>47</v>
      </c>
      <c r="E43" s="86">
        <v>27231</v>
      </c>
      <c r="F43" s="86" t="str">
        <f t="shared" si="1"/>
        <v>1974</v>
      </c>
      <c r="G43" s="87">
        <v>2022</v>
      </c>
      <c r="H43" s="87">
        <f t="shared" si="2"/>
        <v>48</v>
      </c>
      <c r="I43" s="87" t="str">
        <f t="shared" si="0"/>
        <v>Mal</v>
      </c>
      <c r="J43" s="17" t="s">
        <v>36</v>
      </c>
      <c r="K43" s="17">
        <v>1000946</v>
      </c>
      <c r="L43" s="17">
        <v>6</v>
      </c>
      <c r="M43" s="17">
        <v>351</v>
      </c>
      <c r="N43" s="17" t="str">
        <f t="shared" si="3"/>
        <v>E</v>
      </c>
      <c r="O43" s="17" t="s">
        <v>10468</v>
      </c>
      <c r="P43" s="17" t="s">
        <v>10469</v>
      </c>
      <c r="Q43" s="88">
        <v>44102</v>
      </c>
      <c r="R43" s="88">
        <v>44301</v>
      </c>
      <c r="S43" s="88">
        <v>44270</v>
      </c>
      <c r="T43" s="17">
        <v>320</v>
      </c>
      <c r="U43" s="17">
        <v>114.57</v>
      </c>
      <c r="V43" s="17">
        <v>23</v>
      </c>
      <c r="W43" s="17" t="s">
        <v>10993</v>
      </c>
      <c r="X43" s="17" t="str">
        <f t="shared" si="4"/>
        <v>Vencido</v>
      </c>
      <c r="Y43" s="17" t="str">
        <f t="shared" si="5"/>
        <v>V</v>
      </c>
      <c r="Z43" s="17" t="s">
        <v>11014</v>
      </c>
      <c r="AA43" s="17" t="str">
        <f>VLOOKUP(A43,'REPORTE'!$A$1:$AG$1961,19,0)</f>
        <v>Crí­a y reproducción de ganado bovino incluido la obtención de pelo y excremento.</v>
      </c>
      <c r="AB43" s="17">
        <v>1000374</v>
      </c>
      <c r="AC43" s="17" t="s">
        <v>11164</v>
      </c>
      <c r="AD43" s="17" t="s">
        <v>11834</v>
      </c>
      <c r="AE43" s="17" t="s">
        <v>12072</v>
      </c>
      <c r="AF43" s="17" t="s">
        <v>11150</v>
      </c>
      <c r="AG43" s="17" t="s">
        <v>609</v>
      </c>
      <c r="AH43" s="17" t="str">
        <f>VLOOKUP(A43,'REPORTE'!$A$1:$AG$1961,5,0)</f>
        <v>ECUATORIANO(A) INDIGENA</v>
      </c>
      <c r="AI43" s="17">
        <f>VLOOKUP(A43,'REPORTE'!$A$1:$AG$1961,28,0)</f>
        <v>44146</v>
      </c>
      <c r="AJ43" s="17" t="str">
        <f>VLOOKUP(A43,'REPORTE'!$A$1:$AG$1961,29,0)</f>
        <v>Cliente</v>
      </c>
      <c r="AK43" s="17" t="str">
        <f>VLOOKUP(A43,'REPORTE'!$A$1:$AG$1961,30,0)</f>
        <v>Secundaria</v>
      </c>
      <c r="AL43" s="17" t="str">
        <f>VLOOKUP(A43,'REPORTE'!$A$1:$AG$1961,31,0)</f>
        <v>CHIMBORAZO</v>
      </c>
      <c r="AM43" s="17" t="e">
        <f>VLOOKUP(AL43,PROVINCIAS!$F$1:$G$1171,2,0)</f>
        <v>#N/A</v>
      </c>
    </row>
    <row r="44" spans="1:39" x14ac:dyDescent="0.45">
      <c r="A44" s="17">
        <v>1000214</v>
      </c>
      <c r="B44" s="17" t="s">
        <v>9641</v>
      </c>
      <c r="C44" s="85">
        <v>601662570</v>
      </c>
      <c r="D44" s="17">
        <v>59</v>
      </c>
      <c r="E44" s="86">
        <v>22894</v>
      </c>
      <c r="F44" s="86" t="str">
        <f t="shared" si="1"/>
        <v>1962</v>
      </c>
      <c r="G44" s="87">
        <v>2022</v>
      </c>
      <c r="H44" s="87">
        <f t="shared" si="2"/>
        <v>60</v>
      </c>
      <c r="I44" s="87" t="str">
        <f t="shared" si="0"/>
        <v>Mal</v>
      </c>
      <c r="J44" s="17" t="s">
        <v>59</v>
      </c>
      <c r="K44" s="17">
        <v>1000953</v>
      </c>
      <c r="L44" s="17">
        <v>24</v>
      </c>
      <c r="M44" s="17">
        <v>0</v>
      </c>
      <c r="N44" s="17" t="str">
        <f t="shared" si="3"/>
        <v>A1</v>
      </c>
      <c r="O44" s="17" t="s">
        <v>10468</v>
      </c>
      <c r="P44" s="17" t="s">
        <v>10469</v>
      </c>
      <c r="Q44" s="88">
        <v>44104</v>
      </c>
      <c r="R44" s="88">
        <v>44849</v>
      </c>
      <c r="S44" s="89" t="s">
        <v>776</v>
      </c>
      <c r="T44" s="17">
        <v>2315</v>
      </c>
      <c r="U44" s="17">
        <v>919.24</v>
      </c>
      <c r="V44" s="17">
        <v>21.5</v>
      </c>
      <c r="W44" s="17" t="s">
        <v>10994</v>
      </c>
      <c r="X44" s="17" t="str">
        <f t="shared" si="4"/>
        <v>Vigente</v>
      </c>
      <c r="Y44" s="17" t="str">
        <f t="shared" si="5"/>
        <v>V</v>
      </c>
      <c r="Z44" s="17" t="s">
        <v>348</v>
      </c>
      <c r="AA44" s="17" t="str">
        <f>VLOOKUP(A44,'REPORTE'!$A$1:$AG$1961,19,0)</f>
        <v>Venta al por mayor de frutas, legumbres y hortalizas.</v>
      </c>
      <c r="AB44" s="17">
        <v>1000277</v>
      </c>
      <c r="AC44" s="17" t="s">
        <v>11517</v>
      </c>
      <c r="AD44" s="17" t="s">
        <v>11864</v>
      </c>
      <c r="AE44" s="17" t="s">
        <v>12072</v>
      </c>
      <c r="AF44" s="17" t="s">
        <v>12076</v>
      </c>
      <c r="AG44" s="17" t="s">
        <v>609</v>
      </c>
      <c r="AH44" s="17" t="str">
        <f>VLOOKUP(A44,'REPORTE'!$A$1:$AG$1961,5,0)</f>
        <v>ECUATORIANO(A) INDIGENA</v>
      </c>
      <c r="AI44" s="17">
        <f>VLOOKUP(A44,'REPORTE'!$A$1:$AG$1961,28,0)</f>
        <v>44131</v>
      </c>
      <c r="AJ44" s="17" t="str">
        <f>VLOOKUP(A44,'REPORTE'!$A$1:$AG$1961,29,0)</f>
        <v>Cliente</v>
      </c>
      <c r="AK44" s="17" t="str">
        <f>VLOOKUP(A44,'REPORTE'!$A$1:$AG$1961,30,0)</f>
        <v>Secundaria</v>
      </c>
      <c r="AL44" s="17" t="str">
        <f>VLOOKUP(A44,'REPORTE'!$A$1:$AG$1961,31,0)</f>
        <v>PICHINCHA</v>
      </c>
      <c r="AM44" s="17" t="str">
        <f>VLOOKUP(AL44,PROVINCIAS!$F$1:$G$1171,2,0)</f>
        <v>URBANA</v>
      </c>
    </row>
    <row r="45" spans="1:39" x14ac:dyDescent="0.45">
      <c r="A45" s="17">
        <v>1000188</v>
      </c>
      <c r="B45" s="17" t="s">
        <v>9642</v>
      </c>
      <c r="C45" s="85">
        <v>1725198715</v>
      </c>
      <c r="D45" s="17">
        <v>23</v>
      </c>
      <c r="E45" s="86">
        <v>36008</v>
      </c>
      <c r="F45" s="86" t="str">
        <f t="shared" si="1"/>
        <v>1998</v>
      </c>
      <c r="G45" s="87">
        <v>2022</v>
      </c>
      <c r="H45" s="87">
        <f t="shared" si="2"/>
        <v>24</v>
      </c>
      <c r="I45" s="87" t="str">
        <f t="shared" si="0"/>
        <v>Bien</v>
      </c>
      <c r="J45" s="17" t="s">
        <v>36</v>
      </c>
      <c r="K45" s="17">
        <v>1000966</v>
      </c>
      <c r="L45" s="17">
        <v>18</v>
      </c>
      <c r="M45" s="17">
        <v>0</v>
      </c>
      <c r="N45" s="17" t="str">
        <f t="shared" si="3"/>
        <v>A1</v>
      </c>
      <c r="O45" s="17" t="s">
        <v>10468</v>
      </c>
      <c r="P45" s="17" t="s">
        <v>10469</v>
      </c>
      <c r="Q45" s="88">
        <v>44117</v>
      </c>
      <c r="R45" s="88">
        <v>44686</v>
      </c>
      <c r="S45" s="89" t="s">
        <v>776</v>
      </c>
      <c r="T45" s="17">
        <v>2000</v>
      </c>
      <c r="U45" s="17">
        <v>427.51</v>
      </c>
      <c r="V45" s="17">
        <v>23</v>
      </c>
      <c r="W45" s="17" t="s">
        <v>10994</v>
      </c>
      <c r="X45" s="17" t="str">
        <f t="shared" si="4"/>
        <v>Vigente</v>
      </c>
      <c r="Y45" s="17" t="str">
        <f t="shared" si="5"/>
        <v>V</v>
      </c>
      <c r="Z45" s="17" t="s">
        <v>279</v>
      </c>
      <c r="AA45" s="17" t="str">
        <f>VLOOKUP(A45,'REPORTE'!$A$1:$AG$1961,19,0)</f>
        <v>Venta al por menor de frutas, legumbres y hortalizas frescas o en conserva en establecimientos especializados.</v>
      </c>
      <c r="AB45" s="17">
        <v>1000251</v>
      </c>
      <c r="AC45" s="17" t="s">
        <v>11165</v>
      </c>
      <c r="AD45" s="17" t="s">
        <v>11854</v>
      </c>
      <c r="AE45" s="17" t="s">
        <v>12072</v>
      </c>
      <c r="AF45" s="17" t="s">
        <v>12085</v>
      </c>
      <c r="AG45" s="17" t="s">
        <v>609</v>
      </c>
      <c r="AH45" s="17" t="str">
        <f>VLOOKUP(A45,'REPORTE'!$A$1:$AG$1961,5,0)</f>
        <v>ECUATORIANO(A) INDIGENA</v>
      </c>
      <c r="AI45" s="17">
        <f>VLOOKUP(A45,'REPORTE'!$A$1:$AG$1961,28,0)</f>
        <v>44131</v>
      </c>
      <c r="AJ45" s="17" t="str">
        <f>VLOOKUP(A45,'REPORTE'!$A$1:$AG$1961,29,0)</f>
        <v>Cliente</v>
      </c>
      <c r="AK45" s="17" t="str">
        <f>VLOOKUP(A45,'REPORTE'!$A$1:$AG$1961,30,0)</f>
        <v>Formación Técnica (Intermedia)</v>
      </c>
      <c r="AL45" s="17" t="str">
        <f>VLOOKUP(A45,'REPORTE'!$A$1:$AG$1961,31,0)</f>
        <v>CHIMBORAZO</v>
      </c>
      <c r="AM45" s="17" t="e">
        <f>VLOOKUP(AL45,PROVINCIAS!$F$1:$G$1171,2,0)</f>
        <v>#N/A</v>
      </c>
    </row>
    <row r="46" spans="1:39" x14ac:dyDescent="0.45">
      <c r="A46" s="17">
        <v>1000234</v>
      </c>
      <c r="B46" s="17" t="s">
        <v>9643</v>
      </c>
      <c r="C46" s="85">
        <v>1716044928</v>
      </c>
      <c r="D46" s="17">
        <v>38</v>
      </c>
      <c r="E46" s="86">
        <v>30396</v>
      </c>
      <c r="F46" s="86" t="str">
        <f t="shared" si="1"/>
        <v>1983</v>
      </c>
      <c r="G46" s="87">
        <v>2022</v>
      </c>
      <c r="H46" s="87">
        <f t="shared" si="2"/>
        <v>39</v>
      </c>
      <c r="I46" s="87" t="str">
        <f t="shared" si="0"/>
        <v>Mal</v>
      </c>
      <c r="J46" s="17" t="s">
        <v>36</v>
      </c>
      <c r="K46" s="17">
        <v>1000991</v>
      </c>
      <c r="L46" s="17">
        <v>36</v>
      </c>
      <c r="M46" s="17">
        <v>35</v>
      </c>
      <c r="N46" s="17" t="str">
        <f t="shared" si="3"/>
        <v>A3</v>
      </c>
      <c r="O46" s="17" t="s">
        <v>10468</v>
      </c>
      <c r="P46" s="17" t="s">
        <v>10469</v>
      </c>
      <c r="Q46" s="88">
        <v>44127</v>
      </c>
      <c r="R46" s="88">
        <v>45224</v>
      </c>
      <c r="S46" s="88">
        <v>44586</v>
      </c>
      <c r="T46" s="17">
        <v>655</v>
      </c>
      <c r="U46" s="17">
        <v>487.93</v>
      </c>
      <c r="V46" s="17">
        <v>23</v>
      </c>
      <c r="W46" s="17" t="s">
        <v>10995</v>
      </c>
      <c r="X46" s="17" t="str">
        <f t="shared" si="4"/>
        <v>Vigente</v>
      </c>
      <c r="Y46" s="17" t="str">
        <f t="shared" si="5"/>
        <v>F</v>
      </c>
      <c r="Z46" s="17" t="s">
        <v>11010</v>
      </c>
      <c r="AA46" s="17" t="str">
        <f>VLOOKUP(A46,'REPORTE'!$A$1:$AG$1961,19,0)</f>
        <v>Venta al por mayor de combustibles lí­quidos nafta, gasolina, biocombustible incluye grasas, lubricantes y aceites, gases licuados de petróleo, butano y propano.</v>
      </c>
      <c r="AB46" s="17">
        <v>1000298</v>
      </c>
      <c r="AC46" s="17" t="s">
        <v>11150</v>
      </c>
      <c r="AD46" s="17" t="s">
        <v>11859</v>
      </c>
      <c r="AE46" s="17" t="s">
        <v>12072</v>
      </c>
      <c r="AF46" s="17" t="s">
        <v>11150</v>
      </c>
      <c r="AG46" s="17" t="s">
        <v>46</v>
      </c>
      <c r="AH46" s="17" t="str">
        <f>VLOOKUP(A46,'REPORTE'!$A$1:$AG$1961,5,0)</f>
        <v>ECUATORIANO(A)</v>
      </c>
      <c r="AI46" s="17">
        <f>VLOOKUP(A46,'REPORTE'!$A$1:$AG$1961,28,0)</f>
        <v>44131</v>
      </c>
      <c r="AJ46" s="17" t="str">
        <f>VLOOKUP(A46,'REPORTE'!$A$1:$AG$1961,29,0)</f>
        <v>Cliente</v>
      </c>
      <c r="AK46" s="17" t="str">
        <f>VLOOKUP(A46,'REPORTE'!$A$1:$AG$1961,30,0)</f>
        <v>Primaria</v>
      </c>
      <c r="AL46" s="17" t="str">
        <f>VLOOKUP(A46,'REPORTE'!$A$1:$AG$1961,31,0)</f>
        <v>PICHINCHA</v>
      </c>
      <c r="AM46" s="17" t="str">
        <f>VLOOKUP(AL46,PROVINCIAS!$F$1:$G$1171,2,0)</f>
        <v>URBANA</v>
      </c>
    </row>
    <row r="47" spans="1:39" x14ac:dyDescent="0.45">
      <c r="A47" s="17">
        <v>1000928</v>
      </c>
      <c r="B47" s="17" t="s">
        <v>9644</v>
      </c>
      <c r="C47" s="85">
        <v>1717474231</v>
      </c>
      <c r="D47" s="17">
        <v>38</v>
      </c>
      <c r="E47" s="86">
        <v>30577</v>
      </c>
      <c r="F47" s="86" t="str">
        <f t="shared" si="1"/>
        <v>1983</v>
      </c>
      <c r="G47" s="87">
        <v>2022</v>
      </c>
      <c r="H47" s="87">
        <f t="shared" si="2"/>
        <v>39</v>
      </c>
      <c r="I47" s="87" t="str">
        <f t="shared" si="0"/>
        <v>Mal</v>
      </c>
      <c r="J47" s="17" t="s">
        <v>36</v>
      </c>
      <c r="K47" s="17">
        <v>1001000</v>
      </c>
      <c r="L47" s="17">
        <v>24</v>
      </c>
      <c r="M47" s="17">
        <v>0</v>
      </c>
      <c r="N47" s="17" t="str">
        <f t="shared" si="3"/>
        <v>A1</v>
      </c>
      <c r="O47" s="17" t="s">
        <v>10468</v>
      </c>
      <c r="P47" s="17" t="s">
        <v>10469</v>
      </c>
      <c r="Q47" s="88">
        <v>44130</v>
      </c>
      <c r="R47" s="88">
        <v>44870</v>
      </c>
      <c r="S47" s="89" t="s">
        <v>776</v>
      </c>
      <c r="T47" s="17">
        <v>5000</v>
      </c>
      <c r="U47" s="17" t="s">
        <v>10478</v>
      </c>
      <c r="V47" s="17">
        <v>21.5</v>
      </c>
      <c r="W47" s="17" t="s">
        <v>10994</v>
      </c>
      <c r="X47" s="17" t="str">
        <f t="shared" si="4"/>
        <v>Vigente</v>
      </c>
      <c r="Y47" s="17" t="str">
        <f t="shared" si="5"/>
        <v>V</v>
      </c>
      <c r="Z47" s="17" t="s">
        <v>279</v>
      </c>
      <c r="AA47" s="17" t="str">
        <f>VLOOKUP(A47,'REPORTE'!$A$1:$AG$1961,19,0)</f>
        <v>Venta al por mayor de frutas, legumbres y hortalizas.</v>
      </c>
      <c r="AB47" s="17">
        <v>1000996</v>
      </c>
      <c r="AC47" s="17" t="s">
        <v>11518</v>
      </c>
      <c r="AD47" s="17" t="s">
        <v>11854</v>
      </c>
      <c r="AE47" s="17" t="s">
        <v>12072</v>
      </c>
      <c r="AF47" s="17" t="s">
        <v>12086</v>
      </c>
      <c r="AG47" s="17" t="s">
        <v>609</v>
      </c>
      <c r="AH47" s="17" t="str">
        <f>VLOOKUP(A47,'REPORTE'!$A$1:$AG$1961,5,0)</f>
        <v>ECUATORIANO(A) INDIGENA</v>
      </c>
      <c r="AI47" s="17">
        <f>VLOOKUP(A47,'REPORTE'!$A$1:$AG$1961,28,0)</f>
        <v>44130</v>
      </c>
      <c r="AJ47" s="17" t="str">
        <f>VLOOKUP(A47,'REPORTE'!$A$1:$AG$1961,29,0)</f>
        <v>Cliente</v>
      </c>
      <c r="AK47" s="17" t="str">
        <f>VLOOKUP(A47,'REPORTE'!$A$1:$AG$1961,30,0)</f>
        <v>Ninguna</v>
      </c>
      <c r="AL47" s="17" t="str">
        <f>VLOOKUP(A47,'REPORTE'!$A$1:$AG$1961,31,0)</f>
        <v>PICHINCHA</v>
      </c>
      <c r="AM47" s="17" t="str">
        <f>VLOOKUP(AL47,PROVINCIAS!$F$1:$G$1171,2,0)</f>
        <v>URBANA</v>
      </c>
    </row>
    <row r="48" spans="1:39" x14ac:dyDescent="0.45">
      <c r="A48" s="17">
        <v>1000930</v>
      </c>
      <c r="B48" s="17" t="s">
        <v>9645</v>
      </c>
      <c r="C48" s="85">
        <v>605181270</v>
      </c>
      <c r="D48" s="17">
        <v>28</v>
      </c>
      <c r="E48" s="86">
        <v>34339</v>
      </c>
      <c r="F48" s="86" t="str">
        <f t="shared" si="1"/>
        <v>1994</v>
      </c>
      <c r="G48" s="87">
        <v>2022</v>
      </c>
      <c r="H48" s="87">
        <f t="shared" si="2"/>
        <v>28</v>
      </c>
      <c r="I48" s="87" t="str">
        <f t="shared" si="0"/>
        <v>Mal</v>
      </c>
      <c r="J48" s="17" t="s">
        <v>36</v>
      </c>
      <c r="K48" s="17">
        <v>1000999</v>
      </c>
      <c r="L48" s="17">
        <v>18</v>
      </c>
      <c r="M48" s="17">
        <v>19</v>
      </c>
      <c r="N48" s="17" t="str">
        <f t="shared" si="3"/>
        <v>A2</v>
      </c>
      <c r="O48" s="17" t="s">
        <v>10468</v>
      </c>
      <c r="P48" s="17" t="s">
        <v>10469</v>
      </c>
      <c r="Q48" s="88">
        <v>44130</v>
      </c>
      <c r="R48" s="88">
        <v>44691</v>
      </c>
      <c r="S48" s="88">
        <v>44602</v>
      </c>
      <c r="T48" s="17">
        <v>3000</v>
      </c>
      <c r="U48" s="17">
        <v>793.46</v>
      </c>
      <c r="V48" s="17">
        <v>21.5</v>
      </c>
      <c r="W48" s="17" t="s">
        <v>10995</v>
      </c>
      <c r="X48" s="17" t="str">
        <f t="shared" si="4"/>
        <v>Vigente</v>
      </c>
      <c r="Y48" s="17" t="str">
        <f t="shared" si="5"/>
        <v>F</v>
      </c>
      <c r="Z48" s="17" t="s">
        <v>11457</v>
      </c>
      <c r="AA48" s="17" t="str">
        <f>VLOOKUP(A48,'REPORTE'!$A$1:$AG$1961,19,0)</f>
        <v>Venta al por menor de frutas, legumbres y hortalizas frescas o en conserva en establecimientos especializados.</v>
      </c>
      <c r="AB48" s="17">
        <v>1000999</v>
      </c>
      <c r="AC48" s="17" t="s">
        <v>11519</v>
      </c>
      <c r="AD48" s="17" t="s">
        <v>11865</v>
      </c>
      <c r="AE48" s="17" t="s">
        <v>12072</v>
      </c>
      <c r="AF48" s="17" t="s">
        <v>12087</v>
      </c>
      <c r="AG48" s="17" t="s">
        <v>609</v>
      </c>
      <c r="AH48" s="17" t="str">
        <f>VLOOKUP(A48,'REPORTE'!$A$1:$AG$1961,5,0)</f>
        <v>ECUATORIANO(A)</v>
      </c>
      <c r="AI48" s="17">
        <f>VLOOKUP(A48,'REPORTE'!$A$1:$AG$1961,28,0)</f>
        <v>0</v>
      </c>
      <c r="AJ48" s="17" t="str">
        <f>VLOOKUP(A48,'REPORTE'!$A$1:$AG$1961,29,0)</f>
        <v>Cliente</v>
      </c>
      <c r="AK48" s="17" t="str">
        <f>VLOOKUP(A48,'REPORTE'!$A$1:$AG$1961,30,0)</f>
        <v>Secundaria</v>
      </c>
      <c r="AL48" s="17" t="str">
        <f>VLOOKUP(A48,'REPORTE'!$A$1:$AG$1961,31,0)</f>
        <v>CHIMBORAZO</v>
      </c>
      <c r="AM48" s="17" t="e">
        <f>VLOOKUP(AL48,PROVINCIAS!$F$1:$G$1171,2,0)</f>
        <v>#N/A</v>
      </c>
    </row>
    <row r="49" spans="1:39" x14ac:dyDescent="0.45">
      <c r="A49" s="17">
        <v>1000133</v>
      </c>
      <c r="B49" s="17" t="s">
        <v>9646</v>
      </c>
      <c r="C49" s="85">
        <v>603054081</v>
      </c>
      <c r="D49" s="17">
        <v>43</v>
      </c>
      <c r="E49" s="86">
        <v>28701</v>
      </c>
      <c r="F49" s="86" t="str">
        <f t="shared" si="1"/>
        <v>1978</v>
      </c>
      <c r="G49" s="87">
        <v>2022</v>
      </c>
      <c r="H49" s="87">
        <f t="shared" si="2"/>
        <v>44</v>
      </c>
      <c r="I49" s="87" t="str">
        <f t="shared" si="0"/>
        <v>Mal</v>
      </c>
      <c r="J49" s="17" t="s">
        <v>36</v>
      </c>
      <c r="K49" s="17">
        <v>1001005</v>
      </c>
      <c r="L49" s="17">
        <v>24</v>
      </c>
      <c r="M49" s="17">
        <v>35</v>
      </c>
      <c r="N49" s="17" t="str">
        <f t="shared" si="3"/>
        <v>A3</v>
      </c>
      <c r="O49" s="17" t="s">
        <v>10468</v>
      </c>
      <c r="P49" s="17" t="s">
        <v>10469</v>
      </c>
      <c r="Q49" s="88">
        <v>44132</v>
      </c>
      <c r="R49" s="88">
        <v>44859</v>
      </c>
      <c r="S49" s="88">
        <v>44586</v>
      </c>
      <c r="T49" s="17">
        <v>1870</v>
      </c>
      <c r="U49" s="17">
        <v>848.83</v>
      </c>
      <c r="V49" s="17">
        <v>23</v>
      </c>
      <c r="W49" s="17" t="s">
        <v>10995</v>
      </c>
      <c r="X49" s="17" t="str">
        <f t="shared" si="4"/>
        <v>Vigente</v>
      </c>
      <c r="Y49" s="17" t="str">
        <f t="shared" si="5"/>
        <v>F</v>
      </c>
      <c r="Z49" s="17" t="s">
        <v>11009</v>
      </c>
      <c r="AA49" s="17" t="str">
        <f>VLOOKUP(A49,'REPORTE'!$A$1:$AG$1961,19,0)</f>
        <v>Venta al por menor de productos textiles, prendas de vestir y calzado en puestos de venta y mercados.</v>
      </c>
      <c r="AB49" s="17">
        <v>1000168</v>
      </c>
      <c r="AC49" s="17" t="s">
        <v>11166</v>
      </c>
      <c r="AD49" s="17" t="s">
        <v>11856</v>
      </c>
      <c r="AE49" s="17" t="s">
        <v>12072</v>
      </c>
      <c r="AF49" s="17" t="s">
        <v>11150</v>
      </c>
      <c r="AG49" s="17" t="s">
        <v>609</v>
      </c>
      <c r="AH49" s="17" t="str">
        <f>VLOOKUP(A49,'REPORTE'!$A$1:$AG$1961,5,0)</f>
        <v>ECUATORIANO(A)</v>
      </c>
      <c r="AI49" s="17">
        <f>VLOOKUP(A49,'REPORTE'!$A$1:$AG$1961,28,0)</f>
        <v>44496</v>
      </c>
      <c r="AJ49" s="17" t="str">
        <f>VLOOKUP(A49,'REPORTE'!$A$1:$AG$1961,29,0)</f>
        <v>Cliente</v>
      </c>
      <c r="AK49" s="17" t="str">
        <f>VLOOKUP(A49,'REPORTE'!$A$1:$AG$1961,30,0)</f>
        <v>Secundaria</v>
      </c>
      <c r="AL49" s="17" t="str">
        <f>VLOOKUP(A49,'REPORTE'!$A$1:$AG$1961,31,0)</f>
        <v>CHIMBORAZO</v>
      </c>
      <c r="AM49" s="17" t="e">
        <f>VLOOKUP(AL49,PROVINCIAS!$F$1:$G$1171,2,0)</f>
        <v>#N/A</v>
      </c>
    </row>
    <row r="50" spans="1:39" x14ac:dyDescent="0.45">
      <c r="A50" s="17">
        <v>1000287</v>
      </c>
      <c r="B50" s="17" t="s">
        <v>9647</v>
      </c>
      <c r="C50" s="85">
        <v>1725770208</v>
      </c>
      <c r="D50" s="17">
        <v>40</v>
      </c>
      <c r="E50" s="86">
        <v>29837</v>
      </c>
      <c r="F50" s="86" t="str">
        <f t="shared" si="1"/>
        <v>1981</v>
      </c>
      <c r="G50" s="87">
        <v>2022</v>
      </c>
      <c r="H50" s="87">
        <f t="shared" si="2"/>
        <v>41</v>
      </c>
      <c r="I50" s="87" t="str">
        <f t="shared" si="0"/>
        <v>Bien</v>
      </c>
      <c r="J50" s="17" t="s">
        <v>36</v>
      </c>
      <c r="K50" s="17">
        <v>1001003</v>
      </c>
      <c r="L50" s="17">
        <v>26</v>
      </c>
      <c r="M50" s="17">
        <v>43</v>
      </c>
      <c r="N50" s="17" t="str">
        <f t="shared" si="3"/>
        <v>A3</v>
      </c>
      <c r="O50" s="17" t="s">
        <v>10468</v>
      </c>
      <c r="P50" s="17" t="s">
        <v>10469</v>
      </c>
      <c r="Q50" s="88">
        <v>44132</v>
      </c>
      <c r="R50" s="88">
        <v>44943</v>
      </c>
      <c r="S50" s="88">
        <v>44578</v>
      </c>
      <c r="T50" s="17">
        <v>1600</v>
      </c>
      <c r="U50" s="17">
        <v>927.77</v>
      </c>
      <c r="V50" s="17">
        <v>23</v>
      </c>
      <c r="W50" s="17" t="s">
        <v>10995</v>
      </c>
      <c r="X50" s="17" t="str">
        <f t="shared" si="4"/>
        <v>Vigente</v>
      </c>
      <c r="Y50" s="17" t="str">
        <f t="shared" si="5"/>
        <v>F</v>
      </c>
      <c r="Z50" s="17" t="s">
        <v>279</v>
      </c>
      <c r="AA50" s="17" t="str">
        <f>VLOOKUP(A50,'REPORTE'!$A$1:$AG$1961,19,0)</f>
        <v>Venta al por mayor de frutas, legumbres y hortalizas.</v>
      </c>
      <c r="AB50" s="17">
        <v>1000347</v>
      </c>
      <c r="AC50" s="17" t="s">
        <v>11167</v>
      </c>
      <c r="AD50" s="17" t="s">
        <v>11866</v>
      </c>
      <c r="AE50" s="17" t="s">
        <v>12072</v>
      </c>
      <c r="AF50" s="17" t="s">
        <v>11150</v>
      </c>
      <c r="AG50" s="17" t="s">
        <v>609</v>
      </c>
      <c r="AH50" s="17" t="str">
        <f>VLOOKUP(A50,'REPORTE'!$A$1:$AG$1961,5,0)</f>
        <v>ECUATORIANO(A)</v>
      </c>
      <c r="AI50" s="17">
        <f>VLOOKUP(A50,'REPORTE'!$A$1:$AG$1961,28,0)</f>
        <v>43783</v>
      </c>
      <c r="AJ50" s="17" t="str">
        <f>VLOOKUP(A50,'REPORTE'!$A$1:$AG$1961,29,0)</f>
        <v>Cliente</v>
      </c>
      <c r="AK50" s="17" t="str">
        <f>VLOOKUP(A50,'REPORTE'!$A$1:$AG$1961,30,0)</f>
        <v>Primaria</v>
      </c>
      <c r="AL50" s="17" t="str">
        <f>VLOOKUP(A50,'REPORTE'!$A$1:$AG$1961,31,0)</f>
        <v>BOLIVAR</v>
      </c>
      <c r="AM50" s="17" t="str">
        <f>VLOOKUP(AL50,PROVINCIAS!$F$1:$G$1171,2,0)</f>
        <v>RURAL</v>
      </c>
    </row>
    <row r="51" spans="1:39" x14ac:dyDescent="0.45">
      <c r="A51" s="17">
        <v>1000453</v>
      </c>
      <c r="B51" s="17" t="s">
        <v>9648</v>
      </c>
      <c r="C51" s="85">
        <v>604169177</v>
      </c>
      <c r="D51" s="17">
        <v>38</v>
      </c>
      <c r="E51" s="86">
        <v>30520</v>
      </c>
      <c r="F51" s="86" t="str">
        <f t="shared" si="1"/>
        <v>1983</v>
      </c>
      <c r="G51" s="87">
        <v>2022</v>
      </c>
      <c r="H51" s="87">
        <f t="shared" si="2"/>
        <v>39</v>
      </c>
      <c r="I51" s="87" t="str">
        <f t="shared" si="0"/>
        <v>Mal</v>
      </c>
      <c r="J51" s="17" t="s">
        <v>36</v>
      </c>
      <c r="K51" s="17">
        <v>1001023</v>
      </c>
      <c r="L51" s="17">
        <v>36</v>
      </c>
      <c r="M51" s="17">
        <v>0</v>
      </c>
      <c r="N51" s="17" t="str">
        <f t="shared" si="3"/>
        <v>A1</v>
      </c>
      <c r="O51" s="17" t="s">
        <v>10468</v>
      </c>
      <c r="P51" s="17" t="s">
        <v>10469</v>
      </c>
      <c r="Q51" s="88">
        <v>44140</v>
      </c>
      <c r="R51" s="88">
        <v>45253</v>
      </c>
      <c r="S51" s="89" t="s">
        <v>776</v>
      </c>
      <c r="T51" s="17">
        <v>4675</v>
      </c>
      <c r="U51" s="17" t="s">
        <v>10479</v>
      </c>
      <c r="V51" s="17">
        <v>21.5</v>
      </c>
      <c r="W51" s="17" t="s">
        <v>10994</v>
      </c>
      <c r="X51" s="17" t="str">
        <f t="shared" si="4"/>
        <v>Vigente</v>
      </c>
      <c r="Y51" s="17" t="str">
        <f t="shared" si="5"/>
        <v>V</v>
      </c>
      <c r="Z51" s="17" t="s">
        <v>11040</v>
      </c>
      <c r="AA51" s="17" t="str">
        <f>VLOOKUP(A51,'REPORTE'!$A$1:$AG$1961,19,0)</f>
        <v>Conservación de frutas, pulpa de frutas, legumbres y hortalizas mediante el congelado, secado, deshidratado, inmersión en aceite o vinagre, enlatado, etcétera.</v>
      </c>
      <c r="AB51" s="17">
        <v>1000521</v>
      </c>
      <c r="AC51" s="17" t="s">
        <v>11520</v>
      </c>
      <c r="AD51" s="17" t="s">
        <v>11867</v>
      </c>
      <c r="AE51" s="17" t="s">
        <v>12072</v>
      </c>
      <c r="AF51" s="17" t="s">
        <v>12088</v>
      </c>
      <c r="AG51" s="17" t="s">
        <v>609</v>
      </c>
      <c r="AH51" s="17" t="str">
        <f>VLOOKUP(A51,'REPORTE'!$A$1:$AG$1961,5,0)</f>
        <v>ECUATORIANO(A) INDIGENA</v>
      </c>
      <c r="AI51" s="17">
        <f>VLOOKUP(A51,'REPORTE'!$A$1:$AG$1961,28,0)</f>
        <v>44111</v>
      </c>
      <c r="AJ51" s="17" t="str">
        <f>VLOOKUP(A51,'REPORTE'!$A$1:$AG$1961,29,0)</f>
        <v>Cliente</v>
      </c>
      <c r="AK51" s="17" t="str">
        <f>VLOOKUP(A51,'REPORTE'!$A$1:$AG$1961,30,0)</f>
        <v>Primaria</v>
      </c>
      <c r="AL51" s="17" t="str">
        <f>VLOOKUP(A51,'REPORTE'!$A$1:$AG$1961,31,0)</f>
        <v>CHIMBORAZO</v>
      </c>
      <c r="AM51" s="17" t="e">
        <f>VLOOKUP(AL51,PROVINCIAS!$F$1:$G$1171,2,0)</f>
        <v>#N/A</v>
      </c>
    </row>
    <row r="52" spans="1:39" x14ac:dyDescent="0.45">
      <c r="A52" s="17">
        <v>1000734</v>
      </c>
      <c r="B52" s="17" t="s">
        <v>9649</v>
      </c>
      <c r="C52" s="85">
        <v>501842462</v>
      </c>
      <c r="D52" s="17">
        <v>50</v>
      </c>
      <c r="E52" s="86">
        <v>26284</v>
      </c>
      <c r="F52" s="86" t="str">
        <f t="shared" si="1"/>
        <v>1971</v>
      </c>
      <c r="G52" s="87">
        <v>2022</v>
      </c>
      <c r="H52" s="87">
        <f t="shared" si="2"/>
        <v>51</v>
      </c>
      <c r="I52" s="87" t="str">
        <f t="shared" si="0"/>
        <v>Mal</v>
      </c>
      <c r="J52" s="17" t="s">
        <v>59</v>
      </c>
      <c r="K52" s="17">
        <v>1001017</v>
      </c>
      <c r="L52" s="17">
        <v>18</v>
      </c>
      <c r="M52" s="17">
        <v>9</v>
      </c>
      <c r="N52" s="17" t="str">
        <f t="shared" si="3"/>
        <v>A2</v>
      </c>
      <c r="O52" s="17" t="s">
        <v>10468</v>
      </c>
      <c r="P52" s="17" t="s">
        <v>10469</v>
      </c>
      <c r="Q52" s="88">
        <v>44140</v>
      </c>
      <c r="R52" s="88">
        <v>44701</v>
      </c>
      <c r="S52" s="88">
        <v>44612</v>
      </c>
      <c r="T52" s="17">
        <v>1860</v>
      </c>
      <c r="U52" s="17">
        <v>497.5</v>
      </c>
      <c r="V52" s="17">
        <v>23</v>
      </c>
      <c r="W52" s="17" t="s">
        <v>10995</v>
      </c>
      <c r="X52" s="17" t="str">
        <f t="shared" si="4"/>
        <v>Vigente</v>
      </c>
      <c r="Y52" s="17" t="str">
        <f t="shared" si="5"/>
        <v>F</v>
      </c>
      <c r="Z52" s="17" t="s">
        <v>11016</v>
      </c>
      <c r="AA52" s="17" t="str">
        <f>VLOOKUP(A52,'REPORTE'!$A$1:$AG$1961,19,0)</f>
        <v>Venta al por menor de frutas, legumbres y hortalizas frescas o en conserva en establecimientos especializados.</v>
      </c>
      <c r="AB52" s="17">
        <v>1000804</v>
      </c>
      <c r="AC52" s="17" t="s">
        <v>11168</v>
      </c>
      <c r="AD52" s="17" t="s">
        <v>11868</v>
      </c>
      <c r="AE52" s="17" t="s">
        <v>12072</v>
      </c>
      <c r="AF52" s="17" t="s">
        <v>11150</v>
      </c>
      <c r="AG52" s="17" t="s">
        <v>609</v>
      </c>
      <c r="AH52" s="17" t="str">
        <f>VLOOKUP(A52,'REPORTE'!$A$1:$AG$1961,5,0)</f>
        <v>ECUATORIANO(A)</v>
      </c>
      <c r="AI52" s="17">
        <f>VLOOKUP(A52,'REPORTE'!$A$1:$AG$1961,28,0)</f>
        <v>44160</v>
      </c>
      <c r="AJ52" s="17" t="str">
        <f>VLOOKUP(A52,'REPORTE'!$A$1:$AG$1961,29,0)</f>
        <v>Cliente</v>
      </c>
      <c r="AK52" s="17" t="str">
        <f>VLOOKUP(A52,'REPORTE'!$A$1:$AG$1961,30,0)</f>
        <v>Primaria</v>
      </c>
      <c r="AL52" s="17" t="str">
        <f>VLOOKUP(A52,'REPORTE'!$A$1:$AG$1961,31,0)</f>
        <v>COTOPAXI</v>
      </c>
      <c r="AM52" s="17" t="e">
        <f>VLOOKUP(AL52,PROVINCIAS!$F$1:$G$1171,2,0)</f>
        <v>#N/A</v>
      </c>
    </row>
    <row r="53" spans="1:39" x14ac:dyDescent="0.45">
      <c r="A53" s="17">
        <v>1000924</v>
      </c>
      <c r="B53" s="17" t="s">
        <v>9650</v>
      </c>
      <c r="C53" s="85">
        <v>1723733497</v>
      </c>
      <c r="D53" s="17">
        <v>27</v>
      </c>
      <c r="E53" s="86">
        <v>34496</v>
      </c>
      <c r="F53" s="86" t="str">
        <f t="shared" si="1"/>
        <v>1994</v>
      </c>
      <c r="G53" s="87">
        <v>2022</v>
      </c>
      <c r="H53" s="87">
        <f t="shared" si="2"/>
        <v>28</v>
      </c>
      <c r="I53" s="87" t="str">
        <f t="shared" si="0"/>
        <v>Mal</v>
      </c>
      <c r="J53" s="17" t="s">
        <v>59</v>
      </c>
      <c r="K53" s="17">
        <v>1001025</v>
      </c>
      <c r="L53" s="17">
        <v>18</v>
      </c>
      <c r="M53" s="17">
        <v>136</v>
      </c>
      <c r="N53" s="17" t="str">
        <f t="shared" si="3"/>
        <v>C2</v>
      </c>
      <c r="O53" s="17" t="s">
        <v>10468</v>
      </c>
      <c r="P53" s="17" t="s">
        <v>10469</v>
      </c>
      <c r="Q53" s="88">
        <v>44141</v>
      </c>
      <c r="R53" s="88">
        <v>44697</v>
      </c>
      <c r="S53" s="88">
        <v>44485</v>
      </c>
      <c r="T53" s="17">
        <v>2000</v>
      </c>
      <c r="U53" s="17">
        <v>925.49</v>
      </c>
      <c r="V53" s="17">
        <v>23</v>
      </c>
      <c r="W53" s="17" t="s">
        <v>10993</v>
      </c>
      <c r="X53" s="17" t="str">
        <f t="shared" si="4"/>
        <v>Vencido</v>
      </c>
      <c r="Y53" s="17" t="str">
        <f t="shared" si="5"/>
        <v>V</v>
      </c>
      <c r="Z53" s="17" t="s">
        <v>123</v>
      </c>
      <c r="AA53" s="17" t="str">
        <f>VLOOKUP(A53,'REPORTE'!$A$1:$AG$1961,19,0)</f>
        <v>Empleado Privado</v>
      </c>
      <c r="AB53" s="17">
        <v>1000992</v>
      </c>
      <c r="AC53" s="17" t="s">
        <v>11169</v>
      </c>
      <c r="AD53" s="17" t="s">
        <v>11846</v>
      </c>
      <c r="AE53" s="17" t="s">
        <v>12072</v>
      </c>
      <c r="AF53" s="17" t="s">
        <v>11150</v>
      </c>
      <c r="AG53" s="17" t="s">
        <v>609</v>
      </c>
      <c r="AH53" s="17" t="str">
        <f>VLOOKUP(A53,'REPORTE'!$A$1:$AG$1961,5,0)</f>
        <v>ECUATORIANO(A)</v>
      </c>
      <c r="AI53" s="17">
        <f>VLOOKUP(A53,'REPORTE'!$A$1:$AG$1961,28,0)</f>
        <v>44140</v>
      </c>
      <c r="AJ53" s="17" t="str">
        <f>VLOOKUP(A53,'REPORTE'!$A$1:$AG$1961,29,0)</f>
        <v>Cliente</v>
      </c>
      <c r="AK53" s="17" t="str">
        <f>VLOOKUP(A53,'REPORTE'!$A$1:$AG$1961,30,0)</f>
        <v>Secundaria</v>
      </c>
      <c r="AL53" s="17" t="str">
        <f>VLOOKUP(A53,'REPORTE'!$A$1:$AG$1961,31,0)</f>
        <v>PICHINCHA</v>
      </c>
      <c r="AM53" s="17" t="str">
        <f>VLOOKUP(AL53,PROVINCIAS!$F$1:$G$1171,2,0)</f>
        <v>URBANA</v>
      </c>
    </row>
    <row r="54" spans="1:39" x14ac:dyDescent="0.45">
      <c r="A54" s="17">
        <v>1000932</v>
      </c>
      <c r="B54" s="17" t="s">
        <v>9651</v>
      </c>
      <c r="C54" s="85">
        <v>604165209</v>
      </c>
      <c r="D54" s="17">
        <v>37</v>
      </c>
      <c r="E54" s="86">
        <v>31093</v>
      </c>
      <c r="F54" s="86" t="str">
        <f t="shared" si="1"/>
        <v>1985</v>
      </c>
      <c r="G54" s="87">
        <v>2022</v>
      </c>
      <c r="H54" s="87">
        <f t="shared" si="2"/>
        <v>37</v>
      </c>
      <c r="I54" s="87" t="str">
        <f t="shared" si="0"/>
        <v>Mal</v>
      </c>
      <c r="J54" s="17" t="s">
        <v>36</v>
      </c>
      <c r="K54" s="17">
        <v>1001037</v>
      </c>
      <c r="L54" s="17">
        <v>24</v>
      </c>
      <c r="M54" s="17">
        <v>14</v>
      </c>
      <c r="N54" s="17" t="str">
        <f t="shared" si="3"/>
        <v>A2</v>
      </c>
      <c r="O54" s="17" t="s">
        <v>10468</v>
      </c>
      <c r="P54" s="17" t="s">
        <v>10469</v>
      </c>
      <c r="Q54" s="88">
        <v>44144</v>
      </c>
      <c r="R54" s="88">
        <v>44880</v>
      </c>
      <c r="S54" s="88">
        <v>44607</v>
      </c>
      <c r="T54" s="17">
        <v>5000</v>
      </c>
      <c r="U54" s="17" t="s">
        <v>10480</v>
      </c>
      <c r="V54" s="17">
        <v>21.5</v>
      </c>
      <c r="W54" s="17" t="s">
        <v>10995</v>
      </c>
      <c r="X54" s="17" t="str">
        <f t="shared" si="4"/>
        <v>Vigente</v>
      </c>
      <c r="Y54" s="17" t="str">
        <f t="shared" si="5"/>
        <v>F</v>
      </c>
      <c r="Z54" s="17" t="s">
        <v>11458</v>
      </c>
      <c r="AA54" s="17" t="str">
        <f>VLOOKUP(A54,'REPORTE'!$A$1:$AG$1961,19,0)</f>
        <v>Venta al por mayor de frutas, legumbres y hortalizas.</v>
      </c>
      <c r="AB54" s="17">
        <v>1001000</v>
      </c>
      <c r="AC54" s="17" t="s">
        <v>11521</v>
      </c>
      <c r="AD54" s="17" t="s">
        <v>11869</v>
      </c>
      <c r="AE54" s="17" t="s">
        <v>12072</v>
      </c>
      <c r="AF54" s="17" t="s">
        <v>11150</v>
      </c>
      <c r="AG54" s="17" t="s">
        <v>609</v>
      </c>
      <c r="AH54" s="17" t="str">
        <f>VLOOKUP(A54,'REPORTE'!$A$1:$AG$1961,5,0)</f>
        <v>ECUATORIANO(A)</v>
      </c>
      <c r="AI54" s="17">
        <f>VLOOKUP(A54,'REPORTE'!$A$1:$AG$1961,28,0)</f>
        <v>44144</v>
      </c>
      <c r="AJ54" s="17" t="str">
        <f>VLOOKUP(A54,'REPORTE'!$A$1:$AG$1961,29,0)</f>
        <v>Cliente</v>
      </c>
      <c r="AK54" s="17" t="str">
        <f>VLOOKUP(A54,'REPORTE'!$A$1:$AG$1961,30,0)</f>
        <v>Ninguna</v>
      </c>
      <c r="AL54" s="17" t="str">
        <f>VLOOKUP(A54,'REPORTE'!$A$1:$AG$1961,31,0)</f>
        <v>CHIMBORAZO</v>
      </c>
      <c r="AM54" s="17" t="e">
        <f>VLOOKUP(AL54,PROVINCIAS!$F$1:$G$1171,2,0)</f>
        <v>#N/A</v>
      </c>
    </row>
    <row r="55" spans="1:39" x14ac:dyDescent="0.45">
      <c r="A55" s="17">
        <v>1000949</v>
      </c>
      <c r="B55" s="17" t="s">
        <v>9652</v>
      </c>
      <c r="C55" s="85">
        <v>605458496</v>
      </c>
      <c r="D55" s="17">
        <v>21</v>
      </c>
      <c r="E55" s="86">
        <v>36720</v>
      </c>
      <c r="F55" s="86" t="str">
        <f t="shared" si="1"/>
        <v>2000</v>
      </c>
      <c r="G55" s="87">
        <v>2022</v>
      </c>
      <c r="H55" s="87">
        <f t="shared" si="2"/>
        <v>22</v>
      </c>
      <c r="I55" s="87" t="str">
        <f t="shared" si="0"/>
        <v>Mal</v>
      </c>
      <c r="J55" s="17" t="s">
        <v>36</v>
      </c>
      <c r="K55" s="17">
        <v>1001050</v>
      </c>
      <c r="L55" s="17">
        <v>18</v>
      </c>
      <c r="M55" s="17">
        <v>9</v>
      </c>
      <c r="N55" s="17" t="str">
        <f t="shared" si="3"/>
        <v>A2</v>
      </c>
      <c r="O55" s="17" t="s">
        <v>10468</v>
      </c>
      <c r="P55" s="17" t="s">
        <v>10469</v>
      </c>
      <c r="Q55" s="88">
        <v>44149</v>
      </c>
      <c r="R55" s="88">
        <v>44701</v>
      </c>
      <c r="S55" s="88">
        <v>44612</v>
      </c>
      <c r="T55" s="17">
        <v>2000</v>
      </c>
      <c r="U55" s="17">
        <v>520.33000000000004</v>
      </c>
      <c r="V55" s="17">
        <v>23</v>
      </c>
      <c r="W55" s="17" t="s">
        <v>10995</v>
      </c>
      <c r="X55" s="17" t="str">
        <f t="shared" si="4"/>
        <v>Vigente</v>
      </c>
      <c r="Y55" s="17" t="str">
        <f t="shared" si="5"/>
        <v>F</v>
      </c>
      <c r="Z55" s="17" t="s">
        <v>11017</v>
      </c>
      <c r="AA55" s="17" t="str">
        <f>VLOOKUP(A55,'REPORTE'!$A$1:$AG$1961,19,0)</f>
        <v>Venta al por menor de productos textiles, prendas de vestir y calzado en puestos de venta y mercados.</v>
      </c>
      <c r="AB55" s="17">
        <v>1001019</v>
      </c>
      <c r="AC55" s="17" t="s">
        <v>11169</v>
      </c>
      <c r="AD55" s="17" t="s">
        <v>11870</v>
      </c>
      <c r="AE55" s="17" t="s">
        <v>12072</v>
      </c>
      <c r="AF55" s="17" t="s">
        <v>11150</v>
      </c>
      <c r="AG55" s="17" t="s">
        <v>609</v>
      </c>
      <c r="AH55" s="17" t="str">
        <f>VLOOKUP(A55,'REPORTE'!$A$1:$AG$1961,5,0)</f>
        <v>ECUATORIANO(A)</v>
      </c>
      <c r="AI55" s="17">
        <f>VLOOKUP(A55,'REPORTE'!$A$1:$AG$1961,28,0)</f>
        <v>44149</v>
      </c>
      <c r="AJ55" s="17" t="str">
        <f>VLOOKUP(A55,'REPORTE'!$A$1:$AG$1961,29,0)</f>
        <v>Cliente</v>
      </c>
      <c r="AK55" s="17" t="str">
        <f>VLOOKUP(A55,'REPORTE'!$A$1:$AG$1961,30,0)</f>
        <v>Universitaria</v>
      </c>
      <c r="AL55" s="17" t="str">
        <f>VLOOKUP(A55,'REPORTE'!$A$1:$AG$1961,31,0)</f>
        <v>CHIMBORAZO</v>
      </c>
      <c r="AM55" s="17" t="e">
        <f>VLOOKUP(AL55,PROVINCIAS!$F$1:$G$1171,2,0)</f>
        <v>#N/A</v>
      </c>
    </row>
    <row r="56" spans="1:39" x14ac:dyDescent="0.45">
      <c r="A56" s="17">
        <v>1000927</v>
      </c>
      <c r="B56" s="17" t="s">
        <v>9653</v>
      </c>
      <c r="C56" s="85">
        <v>1725522989</v>
      </c>
      <c r="D56" s="17">
        <v>21</v>
      </c>
      <c r="E56" s="86">
        <v>36784</v>
      </c>
      <c r="F56" s="86" t="str">
        <f t="shared" si="1"/>
        <v>2000</v>
      </c>
      <c r="G56" s="87">
        <v>2022</v>
      </c>
      <c r="H56" s="87">
        <f t="shared" si="2"/>
        <v>22</v>
      </c>
      <c r="I56" s="87" t="str">
        <f t="shared" si="0"/>
        <v>Mal</v>
      </c>
      <c r="J56" s="17" t="s">
        <v>59</v>
      </c>
      <c r="K56" s="17">
        <v>1001067</v>
      </c>
      <c r="L56" s="17">
        <v>24</v>
      </c>
      <c r="M56" s="17">
        <v>0</v>
      </c>
      <c r="N56" s="17" t="str">
        <f t="shared" si="3"/>
        <v>A1</v>
      </c>
      <c r="O56" s="17" t="s">
        <v>10468</v>
      </c>
      <c r="P56" s="17" t="s">
        <v>10469</v>
      </c>
      <c r="Q56" s="88">
        <v>44155</v>
      </c>
      <c r="R56" s="88">
        <v>44905</v>
      </c>
      <c r="S56" s="89" t="s">
        <v>776</v>
      </c>
      <c r="T56" s="17">
        <v>5490</v>
      </c>
      <c r="U56" s="17" t="s">
        <v>10481</v>
      </c>
      <c r="V56" s="17">
        <v>21.5</v>
      </c>
      <c r="W56" s="17" t="s">
        <v>10994</v>
      </c>
      <c r="X56" s="17" t="str">
        <f t="shared" si="4"/>
        <v>Vigente</v>
      </c>
      <c r="Y56" s="17" t="str">
        <f t="shared" si="5"/>
        <v>V</v>
      </c>
      <c r="Z56" s="17" t="s">
        <v>279</v>
      </c>
      <c r="AA56" s="17" t="str">
        <f>VLOOKUP(A56,'REPORTE'!$A$1:$AG$1961,19,0)</f>
        <v>Venta al por mayor de frutas, legumbres y hortalizas.</v>
      </c>
      <c r="AB56" s="17">
        <v>1000995</v>
      </c>
      <c r="AC56" s="17" t="s">
        <v>11522</v>
      </c>
      <c r="AD56" s="17" t="s">
        <v>11859</v>
      </c>
      <c r="AE56" s="17" t="s">
        <v>12072</v>
      </c>
      <c r="AF56" s="17" t="s">
        <v>12089</v>
      </c>
      <c r="AG56" s="17" t="s">
        <v>333</v>
      </c>
      <c r="AH56" s="17" t="str">
        <f>VLOOKUP(A56,'REPORTE'!$A$1:$AG$1961,5,0)</f>
        <v>ECUATORIANO(A)</v>
      </c>
      <c r="AI56" s="17">
        <f>VLOOKUP(A56,'REPORTE'!$A$1:$AG$1961,28,0)</f>
        <v>44127</v>
      </c>
      <c r="AJ56" s="17" t="str">
        <f>VLOOKUP(A56,'REPORTE'!$A$1:$AG$1961,29,0)</f>
        <v>Cliente</v>
      </c>
      <c r="AK56" s="17" t="str">
        <f>VLOOKUP(A56,'REPORTE'!$A$1:$AG$1961,30,0)</f>
        <v>Ninguna</v>
      </c>
      <c r="AL56" s="17" t="str">
        <f>VLOOKUP(A56,'REPORTE'!$A$1:$AG$1961,31,0)</f>
        <v>PICHINCHA</v>
      </c>
      <c r="AM56" s="17" t="str">
        <f>VLOOKUP(AL56,PROVINCIAS!$F$1:$G$1171,2,0)</f>
        <v>URBANA</v>
      </c>
    </row>
    <row r="57" spans="1:39" x14ac:dyDescent="0.45">
      <c r="A57" s="17">
        <v>1000951</v>
      </c>
      <c r="B57" s="17" t="s">
        <v>9654</v>
      </c>
      <c r="C57" s="85">
        <v>1724459902</v>
      </c>
      <c r="D57" s="17">
        <v>33</v>
      </c>
      <c r="E57" s="86">
        <v>32390</v>
      </c>
      <c r="F57" s="86" t="str">
        <f t="shared" si="1"/>
        <v>1988</v>
      </c>
      <c r="G57" s="87">
        <v>2022</v>
      </c>
      <c r="H57" s="87">
        <f t="shared" si="2"/>
        <v>34</v>
      </c>
      <c r="I57" s="87" t="str">
        <f t="shared" si="0"/>
        <v>Mal</v>
      </c>
      <c r="J57" s="17" t="s">
        <v>36</v>
      </c>
      <c r="K57" s="17">
        <v>1001066</v>
      </c>
      <c r="L57" s="17">
        <v>24</v>
      </c>
      <c r="M57" s="17">
        <v>0</v>
      </c>
      <c r="N57" s="17" t="str">
        <f t="shared" si="3"/>
        <v>A1</v>
      </c>
      <c r="O57" s="17" t="s">
        <v>10468</v>
      </c>
      <c r="P57" s="17" t="s">
        <v>10469</v>
      </c>
      <c r="Q57" s="88">
        <v>44155</v>
      </c>
      <c r="R57" s="88">
        <v>44905</v>
      </c>
      <c r="S57" s="89" t="s">
        <v>776</v>
      </c>
      <c r="T57" s="17">
        <v>5490</v>
      </c>
      <c r="U57" s="17" t="s">
        <v>10481</v>
      </c>
      <c r="V57" s="17">
        <v>21.5</v>
      </c>
      <c r="W57" s="17" t="s">
        <v>10994</v>
      </c>
      <c r="X57" s="17" t="str">
        <f t="shared" si="4"/>
        <v>Vigente</v>
      </c>
      <c r="Y57" s="17" t="str">
        <f t="shared" si="5"/>
        <v>V</v>
      </c>
      <c r="Z57" s="17" t="s">
        <v>279</v>
      </c>
      <c r="AA57" s="17" t="str">
        <f>VLOOKUP(A57,'REPORTE'!$A$1:$AG$1961,19,0)</f>
        <v>Venta al por mayor de frutas, legumbres y hortalizas.</v>
      </c>
      <c r="AB57" s="17">
        <v>1001021</v>
      </c>
      <c r="AC57" s="17" t="s">
        <v>11522</v>
      </c>
      <c r="AD57" s="17" t="s">
        <v>11871</v>
      </c>
      <c r="AE57" s="17" t="s">
        <v>12072</v>
      </c>
      <c r="AF57" s="17" t="s">
        <v>12090</v>
      </c>
      <c r="AG57" s="17" t="s">
        <v>333</v>
      </c>
      <c r="AH57" s="17" t="str">
        <f>VLOOKUP(A57,'REPORTE'!$A$1:$AG$1961,5,0)</f>
        <v>ECUATORIANO(A)</v>
      </c>
      <c r="AI57" s="17">
        <f>VLOOKUP(A57,'REPORTE'!$A$1:$AG$1961,28,0)</f>
        <v>44155</v>
      </c>
      <c r="AJ57" s="17" t="str">
        <f>VLOOKUP(A57,'REPORTE'!$A$1:$AG$1961,29,0)</f>
        <v>Cliente</v>
      </c>
      <c r="AK57" s="17" t="str">
        <f>VLOOKUP(A57,'REPORTE'!$A$1:$AG$1961,30,0)</f>
        <v>Ninguna</v>
      </c>
      <c r="AL57" s="17" t="str">
        <f>VLOOKUP(A57,'REPORTE'!$A$1:$AG$1961,31,0)</f>
        <v>PICHINCHA</v>
      </c>
      <c r="AM57" s="17" t="str">
        <f>VLOOKUP(AL57,PROVINCIAS!$F$1:$G$1171,2,0)</f>
        <v>URBANA</v>
      </c>
    </row>
    <row r="58" spans="1:39" x14ac:dyDescent="0.45">
      <c r="A58" s="17">
        <v>1000519</v>
      </c>
      <c r="B58" s="17" t="s">
        <v>9655</v>
      </c>
      <c r="C58" s="85">
        <v>601658321</v>
      </c>
      <c r="D58" s="17">
        <v>63</v>
      </c>
      <c r="E58" s="86">
        <v>21273</v>
      </c>
      <c r="F58" s="86" t="str">
        <f t="shared" si="1"/>
        <v>1958</v>
      </c>
      <c r="G58" s="87">
        <v>2022</v>
      </c>
      <c r="H58" s="87">
        <f t="shared" si="2"/>
        <v>64</v>
      </c>
      <c r="I58" s="87" t="str">
        <f t="shared" si="0"/>
        <v>Mal</v>
      </c>
      <c r="J58" s="17" t="s">
        <v>59</v>
      </c>
      <c r="K58" s="17">
        <v>1001068</v>
      </c>
      <c r="L58" s="17">
        <v>30</v>
      </c>
      <c r="M58" s="17">
        <v>0</v>
      </c>
      <c r="N58" s="17" t="str">
        <f t="shared" si="3"/>
        <v>A1</v>
      </c>
      <c r="O58" s="17" t="s">
        <v>10468</v>
      </c>
      <c r="P58" s="17" t="s">
        <v>10469</v>
      </c>
      <c r="Q58" s="88">
        <v>44158</v>
      </c>
      <c r="R58" s="88">
        <v>45082</v>
      </c>
      <c r="S58" s="89" t="s">
        <v>776</v>
      </c>
      <c r="T58" s="17">
        <v>7500</v>
      </c>
      <c r="U58" s="17" t="s">
        <v>10482</v>
      </c>
      <c r="V58" s="17">
        <v>21.5</v>
      </c>
      <c r="W58" s="17" t="s">
        <v>10994</v>
      </c>
      <c r="X58" s="17" t="str">
        <f t="shared" si="4"/>
        <v>Vigente</v>
      </c>
      <c r="Y58" s="17" t="str">
        <f t="shared" si="5"/>
        <v>V</v>
      </c>
      <c r="Z58" s="17" t="s">
        <v>348</v>
      </c>
      <c r="AA58" s="17" t="str">
        <f>VLOOKUP(A58,'REPORTE'!$A$1:$AG$1961,19,0)</f>
        <v>Venta al por mayor de frutas, legumbres y hortalizas.</v>
      </c>
      <c r="AB58" s="17">
        <v>1000588</v>
      </c>
      <c r="AC58" s="17" t="s">
        <v>11523</v>
      </c>
      <c r="AD58" s="17" t="s">
        <v>11872</v>
      </c>
      <c r="AE58" s="17" t="s">
        <v>12072</v>
      </c>
      <c r="AF58" s="17" t="s">
        <v>12091</v>
      </c>
      <c r="AG58" s="17" t="s">
        <v>333</v>
      </c>
      <c r="AH58" s="17" t="str">
        <f>VLOOKUP(A58,'REPORTE'!$A$1:$AG$1961,5,0)</f>
        <v>ECUATORIANO(A) INDIGENA</v>
      </c>
      <c r="AI58" s="17">
        <f>VLOOKUP(A58,'REPORTE'!$A$1:$AG$1961,28,0)</f>
        <v>44172</v>
      </c>
      <c r="AJ58" s="17" t="str">
        <f>VLOOKUP(A58,'REPORTE'!$A$1:$AG$1961,29,0)</f>
        <v>Cliente</v>
      </c>
      <c r="AK58" s="17" t="str">
        <f>VLOOKUP(A58,'REPORTE'!$A$1:$AG$1961,30,0)</f>
        <v>Primaria</v>
      </c>
      <c r="AL58" s="17" t="str">
        <f>VLOOKUP(A58,'REPORTE'!$A$1:$AG$1961,31,0)</f>
        <v>PICHINCHA</v>
      </c>
      <c r="AM58" s="17" t="str">
        <f>VLOOKUP(AL58,PROVINCIAS!$F$1:$G$1171,2,0)</f>
        <v>URBANA</v>
      </c>
    </row>
    <row r="59" spans="1:39" x14ac:dyDescent="0.45">
      <c r="A59" s="17">
        <v>1000201</v>
      </c>
      <c r="B59" s="17" t="s">
        <v>9656</v>
      </c>
      <c r="C59" s="85">
        <v>1753750130</v>
      </c>
      <c r="D59" s="17">
        <v>23</v>
      </c>
      <c r="E59" s="86">
        <v>35913</v>
      </c>
      <c r="F59" s="86" t="str">
        <f t="shared" si="1"/>
        <v>1998</v>
      </c>
      <c r="G59" s="87">
        <v>2022</v>
      </c>
      <c r="H59" s="87">
        <f t="shared" si="2"/>
        <v>24</v>
      </c>
      <c r="I59" s="87" t="str">
        <f t="shared" si="0"/>
        <v>Mal</v>
      </c>
      <c r="J59" s="17" t="s">
        <v>36</v>
      </c>
      <c r="K59" s="17">
        <v>1001074</v>
      </c>
      <c r="L59" s="17">
        <v>36</v>
      </c>
      <c r="M59" s="17">
        <v>45</v>
      </c>
      <c r="N59" s="17" t="str">
        <f t="shared" si="3"/>
        <v>A3</v>
      </c>
      <c r="O59" s="17" t="s">
        <v>10468</v>
      </c>
      <c r="P59" s="17" t="s">
        <v>10469</v>
      </c>
      <c r="Q59" s="88">
        <v>44162</v>
      </c>
      <c r="R59" s="88">
        <v>45275</v>
      </c>
      <c r="S59" s="88">
        <v>44576</v>
      </c>
      <c r="T59" s="17">
        <v>1200</v>
      </c>
      <c r="U59" s="17">
        <v>890.43</v>
      </c>
      <c r="V59" s="17">
        <v>23</v>
      </c>
      <c r="W59" s="17" t="s">
        <v>10995</v>
      </c>
      <c r="X59" s="17" t="str">
        <f t="shared" si="4"/>
        <v>Vigente</v>
      </c>
      <c r="Y59" s="17" t="str">
        <f t="shared" si="5"/>
        <v>F</v>
      </c>
      <c r="Z59" s="17" t="s">
        <v>8754</v>
      </c>
      <c r="AA59" s="17" t="str">
        <f>VLOOKUP(A59,'REPORTE'!$A$1:$AG$1961,19,0)</f>
        <v>Fabricación de cubrecabezas, prendas de vestir (sólo si las piezas se unen por adhesión y no por costura).</v>
      </c>
      <c r="AB59" s="17">
        <v>1000263</v>
      </c>
      <c r="AC59" s="17" t="s">
        <v>11170</v>
      </c>
      <c r="AD59" s="17" t="s">
        <v>11873</v>
      </c>
      <c r="AE59" s="17" t="s">
        <v>12072</v>
      </c>
      <c r="AF59" s="17" t="s">
        <v>11150</v>
      </c>
      <c r="AG59" s="17" t="s">
        <v>333</v>
      </c>
      <c r="AH59" s="17" t="str">
        <f>VLOOKUP(A59,'REPORTE'!$A$1:$AG$1961,5,0)</f>
        <v>ECUATORIANO(A)</v>
      </c>
      <c r="AI59" s="17">
        <f>VLOOKUP(A59,'REPORTE'!$A$1:$AG$1961,28,0)</f>
        <v>44162</v>
      </c>
      <c r="AJ59" s="17" t="str">
        <f>VLOOKUP(A59,'REPORTE'!$A$1:$AG$1961,29,0)</f>
        <v>Cliente</v>
      </c>
      <c r="AK59" s="17" t="str">
        <f>VLOOKUP(A59,'REPORTE'!$A$1:$AG$1961,30,0)</f>
        <v>Ninguna</v>
      </c>
      <c r="AL59" s="17" t="str">
        <f>VLOOKUP(A59,'REPORTE'!$A$1:$AG$1961,31,0)</f>
        <v>IMBABURA</v>
      </c>
      <c r="AM59" s="17" t="e">
        <f>VLOOKUP(AL59,PROVINCIAS!$F$1:$G$1171,2,0)</f>
        <v>#N/A</v>
      </c>
    </row>
    <row r="60" spans="1:39" x14ac:dyDescent="0.45">
      <c r="A60" s="17">
        <v>1000580</v>
      </c>
      <c r="B60" s="17" t="s">
        <v>9657</v>
      </c>
      <c r="C60" s="85">
        <v>1724355167</v>
      </c>
      <c r="D60" s="17">
        <v>27</v>
      </c>
      <c r="E60" s="86">
        <v>34588</v>
      </c>
      <c r="F60" s="86" t="str">
        <f t="shared" si="1"/>
        <v>1994</v>
      </c>
      <c r="G60" s="87">
        <v>2022</v>
      </c>
      <c r="H60" s="87">
        <f t="shared" si="2"/>
        <v>28</v>
      </c>
      <c r="I60" s="87" t="str">
        <f t="shared" si="0"/>
        <v>Mal</v>
      </c>
      <c r="J60" s="17" t="s">
        <v>36</v>
      </c>
      <c r="K60" s="17">
        <v>1001075</v>
      </c>
      <c r="L60" s="17">
        <v>16</v>
      </c>
      <c r="M60" s="17">
        <v>249</v>
      </c>
      <c r="N60" s="17" t="str">
        <f t="shared" si="3"/>
        <v>E</v>
      </c>
      <c r="O60" s="17" t="s">
        <v>10468</v>
      </c>
      <c r="P60" s="17" t="s">
        <v>10469</v>
      </c>
      <c r="Q60" s="88">
        <v>44162</v>
      </c>
      <c r="R60" s="88">
        <v>44645</v>
      </c>
      <c r="S60" s="88">
        <v>44372</v>
      </c>
      <c r="T60" s="17">
        <v>430</v>
      </c>
      <c r="U60" s="17">
        <v>283.25</v>
      </c>
      <c r="V60" s="17">
        <v>23</v>
      </c>
      <c r="W60" s="17" t="s">
        <v>10993</v>
      </c>
      <c r="X60" s="17" t="str">
        <f t="shared" si="4"/>
        <v>Vencido</v>
      </c>
      <c r="Y60" s="17" t="str">
        <f t="shared" si="5"/>
        <v>V</v>
      </c>
      <c r="Z60" s="17" t="s">
        <v>11018</v>
      </c>
      <c r="AA60" s="17" t="str">
        <f>VLOOKUP(A60,'REPORTE'!$A$1:$AG$1961,19,0)</f>
        <v>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v>
      </c>
      <c r="AB60" s="17">
        <v>1000650</v>
      </c>
      <c r="AC60" s="17" t="s">
        <v>11171</v>
      </c>
      <c r="AD60" s="17" t="s">
        <v>11838</v>
      </c>
      <c r="AE60" s="17" t="s">
        <v>12072</v>
      </c>
      <c r="AF60" s="17" t="s">
        <v>11150</v>
      </c>
      <c r="AG60" s="17" t="s">
        <v>333</v>
      </c>
      <c r="AH60" s="17" t="str">
        <f>VLOOKUP(A60,'REPORTE'!$A$1:$AG$1961,5,0)</f>
        <v>ECUATORIANO(A)</v>
      </c>
      <c r="AI60" s="17">
        <f>VLOOKUP(A60,'REPORTE'!$A$1:$AG$1961,28,0)</f>
        <v>44153</v>
      </c>
      <c r="AJ60" s="17" t="str">
        <f>VLOOKUP(A60,'REPORTE'!$A$1:$AG$1961,29,0)</f>
        <v>Cliente</v>
      </c>
      <c r="AK60" s="17" t="str">
        <f>VLOOKUP(A60,'REPORTE'!$A$1:$AG$1961,30,0)</f>
        <v>Secundaria</v>
      </c>
      <c r="AL60" s="17" t="str">
        <f>VLOOKUP(A60,'REPORTE'!$A$1:$AG$1961,31,0)</f>
        <v>PICHINCHA</v>
      </c>
      <c r="AM60" s="17" t="str">
        <f>VLOOKUP(AL60,PROVINCIAS!$F$1:$G$1171,2,0)</f>
        <v>URBANA</v>
      </c>
    </row>
    <row r="61" spans="1:39" x14ac:dyDescent="0.45">
      <c r="A61" s="17">
        <v>1000701</v>
      </c>
      <c r="B61" s="17" t="s">
        <v>9658</v>
      </c>
      <c r="C61" s="85">
        <v>1718572827</v>
      </c>
      <c r="D61" s="17">
        <v>34</v>
      </c>
      <c r="E61" s="86">
        <v>31983</v>
      </c>
      <c r="F61" s="86" t="str">
        <f t="shared" si="1"/>
        <v>1987</v>
      </c>
      <c r="G61" s="87">
        <v>2022</v>
      </c>
      <c r="H61" s="87">
        <f t="shared" si="2"/>
        <v>35</v>
      </c>
      <c r="I61" s="87" t="str">
        <f t="shared" si="0"/>
        <v>Mal</v>
      </c>
      <c r="J61" s="17" t="s">
        <v>36</v>
      </c>
      <c r="K61" s="17">
        <v>1001079</v>
      </c>
      <c r="L61" s="17">
        <v>7</v>
      </c>
      <c r="M61" s="17">
        <v>411</v>
      </c>
      <c r="N61" s="17" t="str">
        <f t="shared" si="3"/>
        <v>E</v>
      </c>
      <c r="O61" s="17" t="s">
        <v>10468</v>
      </c>
      <c r="P61" s="17" t="s">
        <v>10469</v>
      </c>
      <c r="Q61" s="88">
        <v>44165</v>
      </c>
      <c r="R61" s="88">
        <v>44391</v>
      </c>
      <c r="S61" s="88">
        <v>44210</v>
      </c>
      <c r="T61" s="17">
        <v>315</v>
      </c>
      <c r="U61" s="17">
        <v>308.67</v>
      </c>
      <c r="V61" s="17">
        <v>23</v>
      </c>
      <c r="W61" s="17" t="s">
        <v>10993</v>
      </c>
      <c r="X61" s="17" t="str">
        <f t="shared" si="4"/>
        <v>Vencido</v>
      </c>
      <c r="Y61" s="17" t="str">
        <f t="shared" si="5"/>
        <v>V</v>
      </c>
      <c r="Z61" s="17" t="s">
        <v>348</v>
      </c>
      <c r="AA61" s="17" t="str">
        <f>VLOOKUP(A61,'REPORTE'!$A$1:$AG$1961,19,0)</f>
        <v>Venta al por mayor de frutas, legumbres y hortalizas.</v>
      </c>
      <c r="AB61" s="17">
        <v>1000770</v>
      </c>
      <c r="AC61" s="17" t="s">
        <v>11172</v>
      </c>
      <c r="AD61" s="17" t="s">
        <v>11854</v>
      </c>
      <c r="AE61" s="17" t="s">
        <v>12072</v>
      </c>
      <c r="AF61" s="17" t="s">
        <v>11150</v>
      </c>
      <c r="AG61" s="17" t="s">
        <v>333</v>
      </c>
      <c r="AH61" s="17" t="str">
        <f>VLOOKUP(A61,'REPORTE'!$A$1:$AG$1961,5,0)</f>
        <v>ECUATORIANO(A) INDIGENA</v>
      </c>
      <c r="AI61" s="17">
        <f>VLOOKUP(A61,'REPORTE'!$A$1:$AG$1961,28,0)</f>
        <v>44153</v>
      </c>
      <c r="AJ61" s="17" t="str">
        <f>VLOOKUP(A61,'REPORTE'!$A$1:$AG$1961,29,0)</f>
        <v>Cliente</v>
      </c>
      <c r="AK61" s="17" t="str">
        <f>VLOOKUP(A61,'REPORTE'!$A$1:$AG$1961,30,0)</f>
        <v>Primaria</v>
      </c>
      <c r="AL61" s="17" t="str">
        <f>VLOOKUP(A61,'REPORTE'!$A$1:$AG$1961,31,0)</f>
        <v>CHIMBORAZO</v>
      </c>
      <c r="AM61" s="17" t="e">
        <f>VLOOKUP(AL61,PROVINCIAS!$F$1:$G$1171,2,0)</f>
        <v>#N/A</v>
      </c>
    </row>
    <row r="62" spans="1:39" x14ac:dyDescent="0.45">
      <c r="A62" s="17">
        <v>1000428</v>
      </c>
      <c r="B62" s="17" t="s">
        <v>9659</v>
      </c>
      <c r="C62" s="85">
        <v>602040933</v>
      </c>
      <c r="D62" s="17">
        <v>49</v>
      </c>
      <c r="E62" s="86">
        <v>26681</v>
      </c>
      <c r="F62" s="86" t="str">
        <f t="shared" si="1"/>
        <v>1973</v>
      </c>
      <c r="G62" s="87">
        <v>2022</v>
      </c>
      <c r="H62" s="87">
        <f t="shared" si="2"/>
        <v>49</v>
      </c>
      <c r="I62" s="87" t="str">
        <f t="shared" si="0"/>
        <v>Mal</v>
      </c>
      <c r="J62" s="17" t="s">
        <v>36</v>
      </c>
      <c r="K62" s="17">
        <v>1001092</v>
      </c>
      <c r="L62" s="17">
        <v>24</v>
      </c>
      <c r="M62" s="17">
        <v>0</v>
      </c>
      <c r="N62" s="17" t="str">
        <f t="shared" si="3"/>
        <v>A1</v>
      </c>
      <c r="O62" s="17" t="s">
        <v>10466</v>
      </c>
      <c r="P62" s="17" t="s">
        <v>10467</v>
      </c>
      <c r="Q62" s="88">
        <v>44168</v>
      </c>
      <c r="R62" s="88">
        <v>44909</v>
      </c>
      <c r="S62" s="89" t="s">
        <v>776</v>
      </c>
      <c r="T62" s="17">
        <v>3000</v>
      </c>
      <c r="U62" s="17" t="s">
        <v>10483</v>
      </c>
      <c r="V62" s="17">
        <v>16</v>
      </c>
      <c r="W62" s="17" t="s">
        <v>10994</v>
      </c>
      <c r="X62" s="17" t="str">
        <f t="shared" si="4"/>
        <v>Vigente</v>
      </c>
      <c r="Y62" s="17" t="str">
        <f t="shared" si="5"/>
        <v>V</v>
      </c>
      <c r="Z62" s="17" t="s">
        <v>11000</v>
      </c>
      <c r="AA62" s="17" t="str">
        <f>VLOOKUP(A62,'REPORTE'!$A$1:$AG$1961,19,0)</f>
        <v>Empleado Privado</v>
      </c>
      <c r="AB62" s="17">
        <v>1000491</v>
      </c>
      <c r="AC62" s="17" t="s">
        <v>11524</v>
      </c>
      <c r="AD62" s="17" t="s">
        <v>11874</v>
      </c>
      <c r="AE62" s="17" t="s">
        <v>12072</v>
      </c>
      <c r="AF62" s="17" t="s">
        <v>12092</v>
      </c>
      <c r="AG62" s="17" t="s">
        <v>74</v>
      </c>
      <c r="AH62" s="17" t="str">
        <f>VLOOKUP(A62,'REPORTE'!$A$1:$AG$1961,5,0)</f>
        <v>ECUATORIANO(A)</v>
      </c>
      <c r="AI62" s="17">
        <f>VLOOKUP(A62,'REPORTE'!$A$1:$AG$1961,28,0)</f>
        <v>43691</v>
      </c>
      <c r="AJ62" s="17" t="str">
        <f>VLOOKUP(A62,'REPORTE'!$A$1:$AG$1961,29,0)</f>
        <v>Cliente</v>
      </c>
      <c r="AK62" s="17" t="str">
        <f>VLOOKUP(A62,'REPORTE'!$A$1:$AG$1961,30,0)</f>
        <v>Universitaria</v>
      </c>
      <c r="AL62" s="17" t="str">
        <f>VLOOKUP(A62,'REPORTE'!$A$1:$AG$1961,31,0)</f>
        <v>CHIMBORAZO</v>
      </c>
      <c r="AM62" s="17" t="e">
        <f>VLOOKUP(AL62,PROVINCIAS!$F$1:$G$1171,2,0)</f>
        <v>#N/A</v>
      </c>
    </row>
    <row r="63" spans="1:39" x14ac:dyDescent="0.45">
      <c r="A63" s="17">
        <v>1000469</v>
      </c>
      <c r="B63" s="17" t="s">
        <v>9660</v>
      </c>
      <c r="C63" s="85">
        <v>1725470718</v>
      </c>
      <c r="D63" s="17">
        <v>23</v>
      </c>
      <c r="E63" s="86">
        <v>36176</v>
      </c>
      <c r="F63" s="86" t="str">
        <f t="shared" si="1"/>
        <v>1999</v>
      </c>
      <c r="G63" s="87">
        <v>2022</v>
      </c>
      <c r="H63" s="87">
        <f t="shared" si="2"/>
        <v>23</v>
      </c>
      <c r="I63" s="87" t="str">
        <f t="shared" si="0"/>
        <v>Mal</v>
      </c>
      <c r="J63" s="17" t="s">
        <v>59</v>
      </c>
      <c r="K63" s="17">
        <v>1001091</v>
      </c>
      <c r="L63" s="17">
        <v>8</v>
      </c>
      <c r="M63" s="17">
        <v>200</v>
      </c>
      <c r="N63" s="17" t="str">
        <f t="shared" si="3"/>
        <v>E</v>
      </c>
      <c r="O63" s="17" t="s">
        <v>10468</v>
      </c>
      <c r="P63" s="17" t="s">
        <v>10469</v>
      </c>
      <c r="Q63" s="88">
        <v>44168</v>
      </c>
      <c r="R63" s="88">
        <v>44421</v>
      </c>
      <c r="S63" s="88">
        <v>44421</v>
      </c>
      <c r="T63" s="17">
        <v>2000</v>
      </c>
      <c r="U63" s="17">
        <v>177.31</v>
      </c>
      <c r="V63" s="17">
        <v>23</v>
      </c>
      <c r="W63" s="17" t="s">
        <v>10993</v>
      </c>
      <c r="X63" s="17" t="str">
        <f t="shared" si="4"/>
        <v>Vencido</v>
      </c>
      <c r="Y63" s="17" t="str">
        <f t="shared" si="5"/>
        <v>V</v>
      </c>
      <c r="Z63" s="17" t="s">
        <v>244</v>
      </c>
      <c r="AA63" s="17" t="str">
        <f>VLOOKUP(A63,'REPORTE'!$A$1:$AG$1961,19,0)</f>
        <v>Servicios de taxis.</v>
      </c>
      <c r="AB63" s="17">
        <v>1000540</v>
      </c>
      <c r="AC63" s="17" t="s">
        <v>11173</v>
      </c>
      <c r="AD63" s="17" t="s">
        <v>11875</v>
      </c>
      <c r="AE63" s="17" t="s">
        <v>12072</v>
      </c>
      <c r="AF63" s="17" t="s">
        <v>11150</v>
      </c>
      <c r="AG63" s="17" t="s">
        <v>333</v>
      </c>
      <c r="AH63" s="17" t="str">
        <f>VLOOKUP(A63,'REPORTE'!$A$1:$AG$1961,5,0)</f>
        <v>ECUATORIANO(A) INDIGENA</v>
      </c>
      <c r="AI63" s="17">
        <f>VLOOKUP(A63,'REPORTE'!$A$1:$AG$1961,28,0)</f>
        <v>44147</v>
      </c>
      <c r="AJ63" s="17" t="str">
        <f>VLOOKUP(A63,'REPORTE'!$A$1:$AG$1961,29,0)</f>
        <v>Cliente</v>
      </c>
      <c r="AK63" s="17" t="str">
        <f>VLOOKUP(A63,'REPORTE'!$A$1:$AG$1961,30,0)</f>
        <v>Secundaria</v>
      </c>
      <c r="AL63" s="17" t="str">
        <f>VLOOKUP(A63,'REPORTE'!$A$1:$AG$1961,31,0)</f>
        <v>PICHINCHA</v>
      </c>
      <c r="AM63" s="17" t="str">
        <f>VLOOKUP(AL63,PROVINCIAS!$F$1:$G$1171,2,0)</f>
        <v>URBANA</v>
      </c>
    </row>
    <row r="64" spans="1:39" x14ac:dyDescent="0.45">
      <c r="A64" s="17">
        <v>1000946</v>
      </c>
      <c r="B64" s="17" t="s">
        <v>9661</v>
      </c>
      <c r="C64" s="85">
        <v>500628912</v>
      </c>
      <c r="D64" s="17">
        <v>69</v>
      </c>
      <c r="E64" s="86">
        <v>19232</v>
      </c>
      <c r="F64" s="86" t="str">
        <f t="shared" si="1"/>
        <v>1952</v>
      </c>
      <c r="G64" s="87">
        <v>2022</v>
      </c>
      <c r="H64" s="87">
        <f t="shared" si="2"/>
        <v>70</v>
      </c>
      <c r="I64" s="87" t="str">
        <f t="shared" si="0"/>
        <v>Mal</v>
      </c>
      <c r="J64" s="17" t="s">
        <v>36</v>
      </c>
      <c r="K64" s="17">
        <v>1001090</v>
      </c>
      <c r="L64" s="17">
        <v>18</v>
      </c>
      <c r="M64" s="17">
        <v>9</v>
      </c>
      <c r="N64" s="17" t="str">
        <f t="shared" si="3"/>
        <v>A2</v>
      </c>
      <c r="O64" s="17" t="s">
        <v>10468</v>
      </c>
      <c r="P64" s="17" t="s">
        <v>10469</v>
      </c>
      <c r="Q64" s="88">
        <v>44168</v>
      </c>
      <c r="R64" s="88">
        <v>44732</v>
      </c>
      <c r="S64" s="88">
        <v>44612</v>
      </c>
      <c r="T64" s="17">
        <v>4000</v>
      </c>
      <c r="U64" s="17" t="s">
        <v>10484</v>
      </c>
      <c r="V64" s="17">
        <v>21.5</v>
      </c>
      <c r="W64" s="17" t="s">
        <v>10995</v>
      </c>
      <c r="X64" s="17" t="str">
        <f t="shared" si="4"/>
        <v>Vigente</v>
      </c>
      <c r="Y64" s="17" t="str">
        <f t="shared" si="5"/>
        <v>F</v>
      </c>
      <c r="Z64" s="17" t="s">
        <v>11122</v>
      </c>
      <c r="AA64" s="17" t="str">
        <f>VLOOKUP(A64,'REPORTE'!$A$1:$AG$1961,19,0)</f>
        <v>Venta al por menor de equipos de: radio, televisión y estereofónicos, reproductores y grabadores de CD y DVD en establecimientos especializados.</v>
      </c>
      <c r="AB64" s="17">
        <v>1001016</v>
      </c>
      <c r="AC64" s="17" t="s">
        <v>11525</v>
      </c>
      <c r="AD64" s="17" t="s">
        <v>11829</v>
      </c>
      <c r="AE64" s="17" t="s">
        <v>12072</v>
      </c>
      <c r="AF64" s="17" t="s">
        <v>12093</v>
      </c>
      <c r="AG64" s="17" t="s">
        <v>333</v>
      </c>
      <c r="AH64" s="17" t="str">
        <f>VLOOKUP(A64,'REPORTE'!$A$1:$AG$1961,5,0)</f>
        <v>ECUATORIANO(A)</v>
      </c>
      <c r="AI64" s="17">
        <f>VLOOKUP(A64,'REPORTE'!$A$1:$AG$1961,28,0)</f>
        <v>44168</v>
      </c>
      <c r="AJ64" s="17" t="str">
        <f>VLOOKUP(A64,'REPORTE'!$A$1:$AG$1961,29,0)</f>
        <v>Cliente</v>
      </c>
      <c r="AK64" s="17" t="str">
        <f>VLOOKUP(A64,'REPORTE'!$A$1:$AG$1961,30,0)</f>
        <v>Primaria</v>
      </c>
      <c r="AL64" s="17" t="str">
        <f>VLOOKUP(A64,'REPORTE'!$A$1:$AG$1961,31,0)</f>
        <v>COTOPAXI</v>
      </c>
      <c r="AM64" s="17" t="e">
        <f>VLOOKUP(AL64,PROVINCIAS!$F$1:$G$1171,2,0)</f>
        <v>#N/A</v>
      </c>
    </row>
    <row r="65" spans="1:39" x14ac:dyDescent="0.45">
      <c r="A65" s="17">
        <v>1000971</v>
      </c>
      <c r="B65" s="17" t="s">
        <v>9662</v>
      </c>
      <c r="C65" s="85">
        <v>1720523016</v>
      </c>
      <c r="D65" s="17">
        <v>34</v>
      </c>
      <c r="E65" s="86">
        <v>31997</v>
      </c>
      <c r="F65" s="86" t="str">
        <f t="shared" si="1"/>
        <v>1987</v>
      </c>
      <c r="G65" s="87">
        <v>2022</v>
      </c>
      <c r="H65" s="87">
        <f t="shared" si="2"/>
        <v>35</v>
      </c>
      <c r="I65" s="87" t="str">
        <f t="shared" si="0"/>
        <v>Mal</v>
      </c>
      <c r="J65" s="17" t="s">
        <v>59</v>
      </c>
      <c r="K65" s="17">
        <v>1001094</v>
      </c>
      <c r="L65" s="17">
        <v>24</v>
      </c>
      <c r="M65" s="17">
        <v>0</v>
      </c>
      <c r="N65" s="17" t="str">
        <f t="shared" si="3"/>
        <v>A1</v>
      </c>
      <c r="O65" s="17" t="s">
        <v>10468</v>
      </c>
      <c r="P65" s="17" t="s">
        <v>10469</v>
      </c>
      <c r="Q65" s="88">
        <v>44168</v>
      </c>
      <c r="R65" s="88">
        <v>44915</v>
      </c>
      <c r="S65" s="89" t="s">
        <v>776</v>
      </c>
      <c r="T65" s="17">
        <v>3000</v>
      </c>
      <c r="U65" s="17" t="s">
        <v>10485</v>
      </c>
      <c r="V65" s="17">
        <v>21.5</v>
      </c>
      <c r="W65" s="17" t="s">
        <v>10994</v>
      </c>
      <c r="X65" s="17" t="str">
        <f t="shared" si="4"/>
        <v>Vigente</v>
      </c>
      <c r="Y65" s="17" t="str">
        <f t="shared" si="5"/>
        <v>V</v>
      </c>
      <c r="Z65" s="17" t="s">
        <v>11019</v>
      </c>
      <c r="AA65" s="17" t="str">
        <f>VLOOKUP(A65,'REPORTE'!$A$1:$AG$1961,19,0)</f>
        <v>Actividades de alquiler de automóviles privados con conductor.</v>
      </c>
      <c r="AB65" s="17">
        <v>1001041</v>
      </c>
      <c r="AC65" s="17" t="s">
        <v>11526</v>
      </c>
      <c r="AD65" s="17" t="s">
        <v>11876</v>
      </c>
      <c r="AE65" s="17" t="s">
        <v>12072</v>
      </c>
      <c r="AF65" s="17" t="s">
        <v>12094</v>
      </c>
      <c r="AG65" s="17" t="s">
        <v>333</v>
      </c>
      <c r="AH65" s="17" t="str">
        <f>VLOOKUP(A65,'REPORTE'!$A$1:$AG$1961,5,0)</f>
        <v>ECUATORIANO(A) INDIGENA</v>
      </c>
      <c r="AI65" s="17">
        <f>VLOOKUP(A65,'REPORTE'!$A$1:$AG$1961,28,0)</f>
        <v>44286</v>
      </c>
      <c r="AJ65" s="17" t="str">
        <f>VLOOKUP(A65,'REPORTE'!$A$1:$AG$1961,29,0)</f>
        <v>Cliente</v>
      </c>
      <c r="AK65" s="17" t="str">
        <f>VLOOKUP(A65,'REPORTE'!$A$1:$AG$1961,30,0)</f>
        <v>Secundaria</v>
      </c>
      <c r="AL65" s="17" t="str">
        <f>VLOOKUP(A65,'REPORTE'!$A$1:$AG$1961,31,0)</f>
        <v>CHIMBORAZO</v>
      </c>
      <c r="AM65" s="17" t="e">
        <f>VLOOKUP(AL65,PROVINCIAS!$F$1:$G$1171,2,0)</f>
        <v>#N/A</v>
      </c>
    </row>
    <row r="66" spans="1:39" x14ac:dyDescent="0.45">
      <c r="A66" s="17">
        <v>1000476</v>
      </c>
      <c r="B66" s="17" t="s">
        <v>9663</v>
      </c>
      <c r="C66" s="85">
        <v>1720303567</v>
      </c>
      <c r="D66" s="17">
        <v>32</v>
      </c>
      <c r="E66" s="86">
        <v>32616</v>
      </c>
      <c r="F66" s="86" t="str">
        <f t="shared" si="1"/>
        <v>1989</v>
      </c>
      <c r="G66" s="87">
        <v>2022</v>
      </c>
      <c r="H66" s="87">
        <f t="shared" si="2"/>
        <v>33</v>
      </c>
      <c r="I66" s="87" t="str">
        <f t="shared" ref="I66:I129" si="6">IF(H84=D66,"Bien","Mal")</f>
        <v>Mal</v>
      </c>
      <c r="J66" s="17" t="s">
        <v>36</v>
      </c>
      <c r="K66" s="17">
        <v>1001100</v>
      </c>
      <c r="L66" s="17">
        <v>36</v>
      </c>
      <c r="M66" s="17">
        <v>188</v>
      </c>
      <c r="N66" s="17" t="str">
        <f t="shared" si="3"/>
        <v>E</v>
      </c>
      <c r="O66" s="17" t="s">
        <v>10468</v>
      </c>
      <c r="P66" s="17" t="s">
        <v>10469</v>
      </c>
      <c r="Q66" s="88">
        <v>44170</v>
      </c>
      <c r="R66" s="88">
        <v>45285</v>
      </c>
      <c r="S66" s="88">
        <v>44433</v>
      </c>
      <c r="T66" s="17">
        <v>1925</v>
      </c>
      <c r="U66" s="17" t="s">
        <v>10486</v>
      </c>
      <c r="V66" s="17">
        <v>23</v>
      </c>
      <c r="W66" s="17" t="s">
        <v>10993</v>
      </c>
      <c r="X66" s="17" t="str">
        <f t="shared" si="4"/>
        <v>Vencido</v>
      </c>
      <c r="Y66" s="17" t="str">
        <f t="shared" si="5"/>
        <v>V</v>
      </c>
      <c r="Z66" s="17" t="s">
        <v>348</v>
      </c>
      <c r="AA66" s="17" t="str">
        <f>VLOOKUP(A66,'REPORTE'!$A$1:$AG$1961,19,0)</f>
        <v>Actividades de confección a la medida de prendas de vestir (costureras, sastres).</v>
      </c>
      <c r="AB66" s="17">
        <v>1000547</v>
      </c>
      <c r="AC66" s="17" t="s">
        <v>11174</v>
      </c>
      <c r="AD66" s="17" t="s">
        <v>11854</v>
      </c>
      <c r="AE66" s="17" t="s">
        <v>12072</v>
      </c>
      <c r="AF66" s="17" t="s">
        <v>12095</v>
      </c>
      <c r="AG66" s="17" t="s">
        <v>333</v>
      </c>
      <c r="AH66" s="17" t="str">
        <f>VLOOKUP(A66,'REPORTE'!$A$1:$AG$1961,5,0)</f>
        <v>ECUATORIANO(A)</v>
      </c>
      <c r="AI66" s="17">
        <f>VLOOKUP(A66,'REPORTE'!$A$1:$AG$1961,28,0)</f>
        <v>44153</v>
      </c>
      <c r="AJ66" s="17" t="str">
        <f>VLOOKUP(A66,'REPORTE'!$A$1:$AG$1961,29,0)</f>
        <v>Cliente</v>
      </c>
      <c r="AK66" s="17" t="str">
        <f>VLOOKUP(A66,'REPORTE'!$A$1:$AG$1961,30,0)</f>
        <v>Secundaria</v>
      </c>
      <c r="AL66" s="17" t="str">
        <f>VLOOKUP(A66,'REPORTE'!$A$1:$AG$1961,31,0)</f>
        <v>PICHINCHA</v>
      </c>
      <c r="AM66" s="17" t="str">
        <f>VLOOKUP(AL66,PROVINCIAS!$F$1:$G$1171,2,0)</f>
        <v>URBANA</v>
      </c>
    </row>
    <row r="67" spans="1:39" x14ac:dyDescent="0.45">
      <c r="A67" s="17">
        <v>1000610</v>
      </c>
      <c r="B67" s="17" t="s">
        <v>9664</v>
      </c>
      <c r="C67" s="85">
        <v>1712846425</v>
      </c>
      <c r="D67" s="17">
        <v>47</v>
      </c>
      <c r="E67" s="86">
        <v>27245</v>
      </c>
      <c r="F67" s="86" t="str">
        <f t="shared" ref="F67:F130" si="7">TEXT(E67,"yyyy")</f>
        <v>1974</v>
      </c>
      <c r="G67" s="87">
        <v>2022</v>
      </c>
      <c r="H67" s="87">
        <f t="shared" ref="H67:H130" si="8">G67-F67</f>
        <v>48</v>
      </c>
      <c r="I67" s="87" t="str">
        <f t="shared" si="6"/>
        <v>Bien</v>
      </c>
      <c r="J67" s="17" t="s">
        <v>59</v>
      </c>
      <c r="K67" s="17">
        <v>1001101</v>
      </c>
      <c r="L67" s="17">
        <v>30</v>
      </c>
      <c r="M67" s="17">
        <v>66</v>
      </c>
      <c r="N67" s="17" t="str">
        <f t="shared" ref="N67:N130" si="9">+IF(M67&lt;=5,"A1",IF(M67&lt;=30,"A2",IF(M67&lt;=60,"A3",IF(M67&lt;=75,"B1",IF(M67&lt;=90,"B2",IF(M67&lt;=120,"C1",IF(M67&lt;=150,"C2",IF(M67&lt;=180,"D","E"))))))))</f>
        <v>B1</v>
      </c>
      <c r="O67" s="17" t="s">
        <v>10468</v>
      </c>
      <c r="P67" s="17" t="s">
        <v>10469</v>
      </c>
      <c r="Q67" s="88">
        <v>44170</v>
      </c>
      <c r="R67" s="88">
        <v>45102</v>
      </c>
      <c r="S67" s="88">
        <v>44555</v>
      </c>
      <c r="T67" s="17">
        <v>1170</v>
      </c>
      <c r="U67" s="17">
        <v>837.65</v>
      </c>
      <c r="V67" s="17">
        <v>23</v>
      </c>
      <c r="W67" s="17" t="s">
        <v>10993</v>
      </c>
      <c r="X67" s="17" t="str">
        <f t="shared" ref="X67:X130" si="10">IF(M67&gt;=61,"Vencido","Vigente")</f>
        <v>Vencido</v>
      </c>
      <c r="Y67" s="17" t="str">
        <f t="shared" ref="Y67:Y130" si="11">IF(W67=X67,"V","F")</f>
        <v>V</v>
      </c>
      <c r="Z67" s="17" t="s">
        <v>348</v>
      </c>
      <c r="AA67" s="17" t="str">
        <f>VLOOKUP(A67,'REPORTE'!$A$1:$AG$1961,19,0)</f>
        <v>Venta al por mayor de frutas, legumbres y hortalizas.</v>
      </c>
      <c r="AB67" s="17">
        <v>1000681</v>
      </c>
      <c r="AC67" s="17" t="s">
        <v>11175</v>
      </c>
      <c r="AD67" s="17" t="s">
        <v>11877</v>
      </c>
      <c r="AE67" s="17" t="s">
        <v>12072</v>
      </c>
      <c r="AF67" s="17" t="s">
        <v>11150</v>
      </c>
      <c r="AG67" s="17" t="s">
        <v>333</v>
      </c>
      <c r="AH67" s="17" t="str">
        <f>VLOOKUP(A67,'REPORTE'!$A$1:$AG$1961,5,0)</f>
        <v>ECUATORIANO(A) INDIGENA</v>
      </c>
      <c r="AI67" s="17">
        <f>VLOOKUP(A67,'REPORTE'!$A$1:$AG$1961,28,0)</f>
        <v>44149</v>
      </c>
      <c r="AJ67" s="17" t="str">
        <f>VLOOKUP(A67,'REPORTE'!$A$1:$AG$1961,29,0)</f>
        <v>Cliente</v>
      </c>
      <c r="AK67" s="17" t="str">
        <f>VLOOKUP(A67,'REPORTE'!$A$1:$AG$1961,30,0)</f>
        <v>Primaria</v>
      </c>
      <c r="AL67" s="17" t="str">
        <f>VLOOKUP(A67,'REPORTE'!$A$1:$AG$1961,31,0)</f>
        <v>CHIMBORAZO</v>
      </c>
      <c r="AM67" s="17" t="e">
        <f>VLOOKUP(AL67,PROVINCIAS!$F$1:$G$1171,2,0)</f>
        <v>#N/A</v>
      </c>
    </row>
    <row r="68" spans="1:39" x14ac:dyDescent="0.45">
      <c r="A68" s="17">
        <v>1000661</v>
      </c>
      <c r="B68" s="17" t="s">
        <v>9665</v>
      </c>
      <c r="C68" s="85">
        <v>1717923161</v>
      </c>
      <c r="D68" s="17">
        <v>40</v>
      </c>
      <c r="E68" s="86">
        <v>29972</v>
      </c>
      <c r="F68" s="86" t="str">
        <f t="shared" si="7"/>
        <v>1982</v>
      </c>
      <c r="G68" s="87">
        <v>2022</v>
      </c>
      <c r="H68" s="87">
        <f t="shared" si="8"/>
        <v>40</v>
      </c>
      <c r="I68" s="87" t="str">
        <f t="shared" si="6"/>
        <v>Mal</v>
      </c>
      <c r="J68" s="17" t="s">
        <v>59</v>
      </c>
      <c r="K68" s="17">
        <v>1001116</v>
      </c>
      <c r="L68" s="17">
        <v>8</v>
      </c>
      <c r="M68" s="17">
        <v>280</v>
      </c>
      <c r="N68" s="17" t="str">
        <f t="shared" si="9"/>
        <v>E</v>
      </c>
      <c r="O68" s="17" t="s">
        <v>10468</v>
      </c>
      <c r="P68" s="17" t="s">
        <v>10469</v>
      </c>
      <c r="Q68" s="88">
        <v>44183</v>
      </c>
      <c r="R68" s="88">
        <v>44433</v>
      </c>
      <c r="S68" s="88">
        <v>44341</v>
      </c>
      <c r="T68" s="17">
        <v>280</v>
      </c>
      <c r="U68" s="17">
        <v>142.22</v>
      </c>
      <c r="V68" s="17">
        <v>23</v>
      </c>
      <c r="W68" s="17" t="s">
        <v>10993</v>
      </c>
      <c r="X68" s="17" t="str">
        <f t="shared" si="10"/>
        <v>Vencido</v>
      </c>
      <c r="Y68" s="17" t="str">
        <f t="shared" si="11"/>
        <v>V</v>
      </c>
      <c r="Z68" s="17" t="s">
        <v>348</v>
      </c>
      <c r="AA68" s="17" t="str">
        <f>VLOOKUP(A68,'REPORTE'!$A$1:$AG$1961,19,0)</f>
        <v>Venta al por menor de frutas, legumbres y hortalizas frescas o en conserva en establecimientos especializados.</v>
      </c>
      <c r="AB68" s="17">
        <v>1000731</v>
      </c>
      <c r="AC68" s="17" t="s">
        <v>11176</v>
      </c>
      <c r="AD68" s="17" t="s">
        <v>11854</v>
      </c>
      <c r="AE68" s="17" t="s">
        <v>12072</v>
      </c>
      <c r="AF68" s="17" t="s">
        <v>11150</v>
      </c>
      <c r="AG68" s="17" t="s">
        <v>333</v>
      </c>
      <c r="AH68" s="17" t="str">
        <f>VLOOKUP(A68,'REPORTE'!$A$1:$AG$1961,5,0)</f>
        <v>ECUATORIANO(A)</v>
      </c>
      <c r="AI68" s="17">
        <f>VLOOKUP(A68,'REPORTE'!$A$1:$AG$1961,28,0)</f>
        <v>44183</v>
      </c>
      <c r="AJ68" s="17" t="str">
        <f>VLOOKUP(A68,'REPORTE'!$A$1:$AG$1961,29,0)</f>
        <v>Cliente</v>
      </c>
      <c r="AK68" s="17" t="str">
        <f>VLOOKUP(A68,'REPORTE'!$A$1:$AG$1961,30,0)</f>
        <v>Ninguna</v>
      </c>
      <c r="AL68" s="17" t="str">
        <f>VLOOKUP(A68,'REPORTE'!$A$1:$AG$1961,31,0)</f>
        <v>CHIMBORAZO</v>
      </c>
      <c r="AM68" s="17" t="e">
        <f>VLOOKUP(AL68,PROVINCIAS!$F$1:$G$1171,2,0)</f>
        <v>#N/A</v>
      </c>
    </row>
    <row r="69" spans="1:39" x14ac:dyDescent="0.45">
      <c r="A69" s="17">
        <v>1000093</v>
      </c>
      <c r="B69" s="17" t="s">
        <v>9666</v>
      </c>
      <c r="C69" s="85">
        <v>602047862</v>
      </c>
      <c r="D69" s="17">
        <v>55</v>
      </c>
      <c r="E69" s="86">
        <v>24203</v>
      </c>
      <c r="F69" s="86" t="str">
        <f t="shared" si="7"/>
        <v>1966</v>
      </c>
      <c r="G69" s="87">
        <v>2022</v>
      </c>
      <c r="H69" s="87">
        <f t="shared" si="8"/>
        <v>56</v>
      </c>
      <c r="I69" s="87" t="str">
        <f t="shared" si="6"/>
        <v>Mal</v>
      </c>
      <c r="J69" s="17" t="s">
        <v>59</v>
      </c>
      <c r="K69" s="17">
        <v>1001124</v>
      </c>
      <c r="L69" s="17">
        <v>36</v>
      </c>
      <c r="M69" s="17">
        <v>8</v>
      </c>
      <c r="N69" s="17" t="str">
        <f t="shared" si="9"/>
        <v>A2</v>
      </c>
      <c r="O69" s="17" t="s">
        <v>10466</v>
      </c>
      <c r="P69" s="17" t="s">
        <v>10467</v>
      </c>
      <c r="Q69" s="88">
        <v>44186</v>
      </c>
      <c r="R69" s="88">
        <v>45281</v>
      </c>
      <c r="S69" s="88">
        <v>44613</v>
      </c>
      <c r="T69" s="17">
        <v>2300</v>
      </c>
      <c r="U69" s="17" t="s">
        <v>10487</v>
      </c>
      <c r="V69" s="17">
        <v>16</v>
      </c>
      <c r="W69" s="17" t="s">
        <v>10995</v>
      </c>
      <c r="X69" s="17" t="str">
        <f t="shared" si="10"/>
        <v>Vigente</v>
      </c>
      <c r="Y69" s="17" t="str">
        <f t="shared" si="11"/>
        <v>F</v>
      </c>
      <c r="Z69" s="17" t="s">
        <v>11000</v>
      </c>
      <c r="AA69" s="17" t="str">
        <f>VLOOKUP(A69,'REPORTE'!$A$1:$AG$1961,19,0)</f>
        <v>Empleado Privado</v>
      </c>
      <c r="AB69" s="17">
        <v>1000116</v>
      </c>
      <c r="AC69" s="17" t="s">
        <v>11150</v>
      </c>
      <c r="AD69" s="17" t="s">
        <v>11878</v>
      </c>
      <c r="AE69" s="17" t="s">
        <v>12072</v>
      </c>
      <c r="AF69" s="17" t="s">
        <v>11150</v>
      </c>
      <c r="AG69" s="17" t="s">
        <v>74</v>
      </c>
      <c r="AH69" s="17" t="str">
        <f>VLOOKUP(A69,'REPORTE'!$A$1:$AG$1961,5,0)</f>
        <v>ECUATORIANO(A) INDIGENA</v>
      </c>
      <c r="AI69" s="17">
        <f>VLOOKUP(A69,'REPORTE'!$A$1:$AG$1961,28,0)</f>
        <v>44123</v>
      </c>
      <c r="AJ69" s="17" t="str">
        <f>VLOOKUP(A69,'REPORTE'!$A$1:$AG$1961,29,0)</f>
        <v>Cliente</v>
      </c>
      <c r="AK69" s="17" t="str">
        <f>VLOOKUP(A69,'REPORTE'!$A$1:$AG$1961,30,0)</f>
        <v>Secundaria</v>
      </c>
      <c r="AL69" s="17" t="str">
        <f>VLOOKUP(A69,'REPORTE'!$A$1:$AG$1961,31,0)</f>
        <v>CHIMBORAZO</v>
      </c>
      <c r="AM69" s="17" t="e">
        <f>VLOOKUP(AL69,PROVINCIAS!$F$1:$G$1171,2,0)</f>
        <v>#N/A</v>
      </c>
    </row>
    <row r="70" spans="1:39" x14ac:dyDescent="0.45">
      <c r="A70" s="17">
        <v>1000063</v>
      </c>
      <c r="B70" s="17" t="s">
        <v>9667</v>
      </c>
      <c r="C70" s="85">
        <v>604274910</v>
      </c>
      <c r="D70" s="17">
        <v>33</v>
      </c>
      <c r="E70" s="86">
        <v>32462</v>
      </c>
      <c r="F70" s="86" t="str">
        <f t="shared" si="7"/>
        <v>1988</v>
      </c>
      <c r="G70" s="87">
        <v>2022</v>
      </c>
      <c r="H70" s="87">
        <f t="shared" si="8"/>
        <v>34</v>
      </c>
      <c r="I70" s="87" t="str">
        <f t="shared" si="6"/>
        <v>Mal</v>
      </c>
      <c r="J70" s="17" t="s">
        <v>36</v>
      </c>
      <c r="K70" s="17">
        <v>1001130</v>
      </c>
      <c r="L70" s="17">
        <v>36</v>
      </c>
      <c r="M70" s="17">
        <v>384</v>
      </c>
      <c r="N70" s="17" t="str">
        <f t="shared" si="9"/>
        <v>E</v>
      </c>
      <c r="O70" s="17" t="s">
        <v>10468</v>
      </c>
      <c r="P70" s="17" t="s">
        <v>10469</v>
      </c>
      <c r="Q70" s="88">
        <v>44191</v>
      </c>
      <c r="R70" s="88">
        <v>45301</v>
      </c>
      <c r="S70" s="88">
        <v>44237</v>
      </c>
      <c r="T70" s="17">
        <v>1256</v>
      </c>
      <c r="U70" s="17" t="s">
        <v>10488</v>
      </c>
      <c r="V70" s="17">
        <v>23</v>
      </c>
      <c r="W70" s="17" t="s">
        <v>10993</v>
      </c>
      <c r="X70" s="17" t="str">
        <f t="shared" si="10"/>
        <v>Vencido</v>
      </c>
      <c r="Y70" s="17" t="str">
        <f t="shared" si="11"/>
        <v>V</v>
      </c>
      <c r="Z70" s="17" t="s">
        <v>244</v>
      </c>
      <c r="AA70" s="17" t="str">
        <f>VLOOKUP(A70,'REPORTE'!$A$1:$AG$1961,19,0)</f>
        <v>Empleado Privado</v>
      </c>
      <c r="AB70" s="17">
        <v>1000086</v>
      </c>
      <c r="AC70" s="17" t="s">
        <v>11177</v>
      </c>
      <c r="AD70" s="17" t="s">
        <v>11879</v>
      </c>
      <c r="AE70" s="17" t="s">
        <v>12072</v>
      </c>
      <c r="AF70" s="17" t="s">
        <v>11150</v>
      </c>
      <c r="AG70" s="17" t="s">
        <v>74</v>
      </c>
      <c r="AH70" s="17" t="str">
        <f>VLOOKUP(A70,'REPORTE'!$A$1:$AG$1961,5,0)</f>
        <v>ECUATORIANO(A) INDIGENA</v>
      </c>
      <c r="AI70" s="17">
        <f>VLOOKUP(A70,'REPORTE'!$A$1:$AG$1961,28,0)</f>
        <v>44191</v>
      </c>
      <c r="AJ70" s="17" t="str">
        <f>VLOOKUP(A70,'REPORTE'!$A$1:$AG$1961,29,0)</f>
        <v>Cliente</v>
      </c>
      <c r="AK70" s="17" t="str">
        <f>VLOOKUP(A70,'REPORTE'!$A$1:$AG$1961,30,0)</f>
        <v>Primaria</v>
      </c>
      <c r="AL70" s="17" t="str">
        <f>VLOOKUP(A70,'REPORTE'!$A$1:$AG$1961,31,0)</f>
        <v>CHIMBORAZO</v>
      </c>
      <c r="AM70" s="17" t="e">
        <f>VLOOKUP(AL70,PROVINCIAS!$F$1:$G$1171,2,0)</f>
        <v>#N/A</v>
      </c>
    </row>
    <row r="71" spans="1:39" x14ac:dyDescent="0.45">
      <c r="A71" s="17">
        <v>1000122</v>
      </c>
      <c r="B71" s="17" t="s">
        <v>9668</v>
      </c>
      <c r="C71" s="85">
        <v>604313320</v>
      </c>
      <c r="D71" s="17">
        <v>36</v>
      </c>
      <c r="E71" s="86">
        <v>31237</v>
      </c>
      <c r="F71" s="86" t="str">
        <f t="shared" si="7"/>
        <v>1985</v>
      </c>
      <c r="G71" s="87">
        <v>2022</v>
      </c>
      <c r="H71" s="87">
        <f t="shared" si="8"/>
        <v>37</v>
      </c>
      <c r="I71" s="87" t="str">
        <f t="shared" si="6"/>
        <v>Mal</v>
      </c>
      <c r="J71" s="17" t="s">
        <v>36</v>
      </c>
      <c r="K71" s="17">
        <v>1001131</v>
      </c>
      <c r="L71" s="17">
        <v>24</v>
      </c>
      <c r="M71" s="17">
        <v>0</v>
      </c>
      <c r="N71" s="17" t="str">
        <f t="shared" si="9"/>
        <v>A1</v>
      </c>
      <c r="O71" s="17" t="s">
        <v>10468</v>
      </c>
      <c r="P71" s="17" t="s">
        <v>10469</v>
      </c>
      <c r="Q71" s="88">
        <v>44191</v>
      </c>
      <c r="R71" s="88">
        <v>44936</v>
      </c>
      <c r="S71" s="89" t="s">
        <v>776</v>
      </c>
      <c r="T71" s="17">
        <v>885</v>
      </c>
      <c r="U71" s="17">
        <v>468.63</v>
      </c>
      <c r="V71" s="17">
        <v>23</v>
      </c>
      <c r="W71" s="17" t="s">
        <v>10994</v>
      </c>
      <c r="X71" s="17" t="str">
        <f t="shared" si="10"/>
        <v>Vigente</v>
      </c>
      <c r="Y71" s="17" t="str">
        <f t="shared" si="11"/>
        <v>V</v>
      </c>
      <c r="Z71" s="17" t="s">
        <v>11006</v>
      </c>
      <c r="AA71" s="17" t="str">
        <f>VLOOKUP(A71,'REPORTE'!$A$1:$AG$1961,19,0)</f>
        <v>Fabricación de otros accesorios de vestir: guantes, cinturones, chales, corbatas, corbatines, redecillas para el cabello, calzado de materiales textiles sin aplicación de suelas, etcétera, incluido la fabricación de partes de productos o prendas textiles.</v>
      </c>
      <c r="AB71" s="17">
        <v>1000153</v>
      </c>
      <c r="AC71" s="17" t="s">
        <v>11178</v>
      </c>
      <c r="AD71" s="17" t="s">
        <v>11865</v>
      </c>
      <c r="AE71" s="17" t="s">
        <v>12072</v>
      </c>
      <c r="AF71" s="17" t="s">
        <v>12096</v>
      </c>
      <c r="AG71" s="17" t="s">
        <v>74</v>
      </c>
      <c r="AH71" s="17" t="str">
        <f>VLOOKUP(A71,'REPORTE'!$A$1:$AG$1961,5,0)</f>
        <v>ECUATORIANO(A) INDIGENA</v>
      </c>
      <c r="AI71" s="17">
        <f>VLOOKUP(A71,'REPORTE'!$A$1:$AG$1961,28,0)</f>
        <v>44123</v>
      </c>
      <c r="AJ71" s="17" t="str">
        <f>VLOOKUP(A71,'REPORTE'!$A$1:$AG$1961,29,0)</f>
        <v>Cliente</v>
      </c>
      <c r="AK71" s="17" t="str">
        <f>VLOOKUP(A71,'REPORTE'!$A$1:$AG$1961,30,0)</f>
        <v>Secundaria</v>
      </c>
      <c r="AL71" s="17" t="str">
        <f>VLOOKUP(A71,'REPORTE'!$A$1:$AG$1961,31,0)</f>
        <v>CHIMBORAZO</v>
      </c>
      <c r="AM71" s="17" t="e">
        <f>VLOOKUP(AL71,PROVINCIAS!$F$1:$G$1171,2,0)</f>
        <v>#N/A</v>
      </c>
    </row>
    <row r="72" spans="1:39" x14ac:dyDescent="0.45">
      <c r="A72" s="17">
        <v>1000559</v>
      </c>
      <c r="B72" s="17" t="s">
        <v>9669</v>
      </c>
      <c r="C72" s="85">
        <v>602214801</v>
      </c>
      <c r="D72" s="17">
        <v>54</v>
      </c>
      <c r="E72" s="86">
        <v>24724</v>
      </c>
      <c r="F72" s="86" t="str">
        <f t="shared" si="7"/>
        <v>1967</v>
      </c>
      <c r="G72" s="87">
        <v>2022</v>
      </c>
      <c r="H72" s="87">
        <f t="shared" si="8"/>
        <v>55</v>
      </c>
      <c r="I72" s="87" t="str">
        <f t="shared" si="6"/>
        <v>Mal</v>
      </c>
      <c r="J72" s="17" t="s">
        <v>59</v>
      </c>
      <c r="K72" s="17">
        <v>1001140</v>
      </c>
      <c r="L72" s="17">
        <v>12</v>
      </c>
      <c r="M72" s="17">
        <v>9</v>
      </c>
      <c r="N72" s="17" t="str">
        <f t="shared" si="9"/>
        <v>A2</v>
      </c>
      <c r="O72" s="17" t="s">
        <v>10466</v>
      </c>
      <c r="P72" s="17" t="s">
        <v>10467</v>
      </c>
      <c r="Q72" s="88">
        <v>44195</v>
      </c>
      <c r="R72" s="88">
        <v>44581</v>
      </c>
      <c r="S72" s="88">
        <v>44612</v>
      </c>
      <c r="T72" s="17">
        <v>860</v>
      </c>
      <c r="U72" s="17">
        <v>77.180000000000007</v>
      </c>
      <c r="V72" s="17">
        <v>16</v>
      </c>
      <c r="W72" s="17" t="s">
        <v>10995</v>
      </c>
      <c r="X72" s="17" t="str">
        <f t="shared" si="10"/>
        <v>Vigente</v>
      </c>
      <c r="Y72" s="17" t="str">
        <f t="shared" si="11"/>
        <v>F</v>
      </c>
      <c r="Z72" s="17" t="s">
        <v>11000</v>
      </c>
      <c r="AA72" s="17" t="str">
        <f>VLOOKUP(A72,'REPORTE'!$A$1:$AG$1961,19,0)</f>
        <v>Jubilado</v>
      </c>
      <c r="AB72" s="17">
        <v>1000630</v>
      </c>
      <c r="AC72" s="17" t="s">
        <v>11150</v>
      </c>
      <c r="AD72" s="17" t="s">
        <v>11880</v>
      </c>
      <c r="AE72" s="17" t="s">
        <v>12072</v>
      </c>
      <c r="AF72" s="17" t="s">
        <v>11150</v>
      </c>
      <c r="AG72" s="17" t="s">
        <v>74</v>
      </c>
      <c r="AH72" s="17" t="str">
        <f>VLOOKUP(A72,'REPORTE'!$A$1:$AG$1961,5,0)</f>
        <v>ECUATORIANO(A)</v>
      </c>
      <c r="AI72" s="17">
        <f>VLOOKUP(A72,'REPORTE'!$A$1:$AG$1961,28,0)</f>
        <v>44148</v>
      </c>
      <c r="AJ72" s="17" t="str">
        <f>VLOOKUP(A72,'REPORTE'!$A$1:$AG$1961,29,0)</f>
        <v>Cliente</v>
      </c>
      <c r="AK72" s="17" t="str">
        <f>VLOOKUP(A72,'REPORTE'!$A$1:$AG$1961,30,0)</f>
        <v>Primaria</v>
      </c>
      <c r="AL72" s="17" t="str">
        <f>VLOOKUP(A72,'REPORTE'!$A$1:$AG$1961,31,0)</f>
        <v>CHIMBORAZO</v>
      </c>
      <c r="AM72" s="17" t="e">
        <f>VLOOKUP(AL72,PROVINCIAS!$F$1:$G$1171,2,0)</f>
        <v>#N/A</v>
      </c>
    </row>
    <row r="73" spans="1:39" x14ac:dyDescent="0.45">
      <c r="A73" s="17">
        <v>1000633</v>
      </c>
      <c r="B73" s="17" t="s">
        <v>9670</v>
      </c>
      <c r="C73" s="85">
        <v>603096041</v>
      </c>
      <c r="D73" s="17">
        <v>43</v>
      </c>
      <c r="E73" s="86">
        <v>28680</v>
      </c>
      <c r="F73" s="86" t="str">
        <f t="shared" si="7"/>
        <v>1978</v>
      </c>
      <c r="G73" s="87">
        <v>2022</v>
      </c>
      <c r="H73" s="87">
        <f t="shared" si="8"/>
        <v>44</v>
      </c>
      <c r="I73" s="87" t="str">
        <f t="shared" si="6"/>
        <v>Mal</v>
      </c>
      <c r="J73" s="17" t="s">
        <v>36</v>
      </c>
      <c r="K73" s="17">
        <v>1001139</v>
      </c>
      <c r="L73" s="17">
        <v>36</v>
      </c>
      <c r="M73" s="17">
        <v>0</v>
      </c>
      <c r="N73" s="17" t="str">
        <f t="shared" si="9"/>
        <v>A1</v>
      </c>
      <c r="O73" s="17" t="s">
        <v>10468</v>
      </c>
      <c r="P73" s="17" t="s">
        <v>10469</v>
      </c>
      <c r="Q73" s="88">
        <v>44195</v>
      </c>
      <c r="R73" s="88">
        <v>45306</v>
      </c>
      <c r="S73" s="89" t="s">
        <v>776</v>
      </c>
      <c r="T73" s="17">
        <v>2110</v>
      </c>
      <c r="U73" s="17" t="s">
        <v>10489</v>
      </c>
      <c r="V73" s="17">
        <v>21.5</v>
      </c>
      <c r="W73" s="17" t="s">
        <v>10994</v>
      </c>
      <c r="X73" s="17" t="str">
        <f t="shared" si="10"/>
        <v>Vigente</v>
      </c>
      <c r="Y73" s="17" t="str">
        <f t="shared" si="11"/>
        <v>V</v>
      </c>
      <c r="Z73" s="17" t="s">
        <v>11060</v>
      </c>
      <c r="AA73" s="17" t="str">
        <f>VLOOKUP(A73,'REPORTE'!$A$1:$AG$1961,19,0)</f>
        <v>Actividades de agentes y corredores inmobiliarios.</v>
      </c>
      <c r="AB73" s="17">
        <v>1000704</v>
      </c>
      <c r="AC73" s="17" t="s">
        <v>11150</v>
      </c>
      <c r="AD73" s="17" t="s">
        <v>11881</v>
      </c>
      <c r="AE73" s="17" t="s">
        <v>12072</v>
      </c>
      <c r="AF73" s="17" t="s">
        <v>11150</v>
      </c>
      <c r="AG73" s="17" t="s">
        <v>74</v>
      </c>
      <c r="AH73" s="17" t="str">
        <f>VLOOKUP(A73,'REPORTE'!$A$1:$AG$1961,5,0)</f>
        <v>ECUATORIANO(A) INDIGENA</v>
      </c>
      <c r="AI73" s="17">
        <f>VLOOKUP(A73,'REPORTE'!$A$1:$AG$1961,28,0)</f>
        <v>44151</v>
      </c>
      <c r="AJ73" s="17" t="str">
        <f>VLOOKUP(A73,'REPORTE'!$A$1:$AG$1961,29,0)</f>
        <v>Cliente</v>
      </c>
      <c r="AK73" s="17" t="str">
        <f>VLOOKUP(A73,'REPORTE'!$A$1:$AG$1961,30,0)</f>
        <v>Primaria</v>
      </c>
      <c r="AL73" s="17" t="str">
        <f>VLOOKUP(A73,'REPORTE'!$A$1:$AG$1961,31,0)</f>
        <v>CHIMBORAZO</v>
      </c>
      <c r="AM73" s="17" t="e">
        <f>VLOOKUP(AL73,PROVINCIAS!$F$1:$G$1171,2,0)</f>
        <v>#N/A</v>
      </c>
    </row>
    <row r="74" spans="1:39" x14ac:dyDescent="0.45">
      <c r="A74" s="17">
        <v>1000668</v>
      </c>
      <c r="B74" s="17" t="s">
        <v>9671</v>
      </c>
      <c r="C74" s="85">
        <v>1720506334</v>
      </c>
      <c r="D74" s="17">
        <v>32</v>
      </c>
      <c r="E74" s="86">
        <v>32633</v>
      </c>
      <c r="F74" s="86" t="str">
        <f t="shared" si="7"/>
        <v>1989</v>
      </c>
      <c r="G74" s="87">
        <v>2022</v>
      </c>
      <c r="H74" s="87">
        <f t="shared" si="8"/>
        <v>33</v>
      </c>
      <c r="I74" s="87" t="str">
        <f t="shared" si="6"/>
        <v>Mal</v>
      </c>
      <c r="J74" s="17" t="s">
        <v>36</v>
      </c>
      <c r="K74" s="17">
        <v>1001146</v>
      </c>
      <c r="L74" s="17">
        <v>24</v>
      </c>
      <c r="M74" s="17">
        <v>0</v>
      </c>
      <c r="N74" s="17" t="str">
        <f t="shared" si="9"/>
        <v>A1</v>
      </c>
      <c r="O74" s="17" t="s">
        <v>10466</v>
      </c>
      <c r="P74" s="17" t="s">
        <v>10467</v>
      </c>
      <c r="Q74" s="88">
        <v>44195</v>
      </c>
      <c r="R74" s="88">
        <v>44929</v>
      </c>
      <c r="S74" s="89" t="s">
        <v>776</v>
      </c>
      <c r="T74" s="17">
        <v>5000</v>
      </c>
      <c r="U74" s="17" t="s">
        <v>10490</v>
      </c>
      <c r="V74" s="17">
        <v>16</v>
      </c>
      <c r="W74" s="17" t="s">
        <v>10994</v>
      </c>
      <c r="X74" s="17" t="str">
        <f t="shared" si="10"/>
        <v>Vigente</v>
      </c>
      <c r="Y74" s="17" t="str">
        <f t="shared" si="11"/>
        <v>V</v>
      </c>
      <c r="Z74" s="17" t="s">
        <v>11000</v>
      </c>
      <c r="AA74" s="17" t="str">
        <f>VLOOKUP(A74,'REPORTE'!$A$1:$AG$1961,19,0)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74" s="17">
        <v>1000738</v>
      </c>
      <c r="AC74" s="17" t="s">
        <v>11527</v>
      </c>
      <c r="AD74" s="17" t="s">
        <v>11839</v>
      </c>
      <c r="AE74" s="17" t="s">
        <v>12072</v>
      </c>
      <c r="AF74" s="17" t="s">
        <v>12097</v>
      </c>
      <c r="AG74" s="17" t="s">
        <v>609</v>
      </c>
      <c r="AH74" s="17" t="str">
        <f>VLOOKUP(A74,'REPORTE'!$A$1:$AG$1961,5,0)</f>
        <v>ECUATORIANO(A)</v>
      </c>
      <c r="AI74" s="17">
        <f>VLOOKUP(A74,'REPORTE'!$A$1:$AG$1961,28,0)</f>
        <v>44153</v>
      </c>
      <c r="AJ74" s="17" t="str">
        <f>VLOOKUP(A74,'REPORTE'!$A$1:$AG$1961,29,0)</f>
        <v>Cliente</v>
      </c>
      <c r="AK74" s="17" t="str">
        <f>VLOOKUP(A74,'REPORTE'!$A$1:$AG$1961,30,0)</f>
        <v>Ninguna</v>
      </c>
      <c r="AL74" s="17" t="str">
        <f>VLOOKUP(A74,'REPORTE'!$A$1:$AG$1961,31,0)</f>
        <v>PICHINCHA</v>
      </c>
      <c r="AM74" s="17" t="str">
        <f>VLOOKUP(AL74,PROVINCIAS!$F$1:$G$1171,2,0)</f>
        <v>URBANA</v>
      </c>
    </row>
    <row r="75" spans="1:39" x14ac:dyDescent="0.45">
      <c r="A75" s="17">
        <v>1000755</v>
      </c>
      <c r="B75" s="17" t="s">
        <v>9672</v>
      </c>
      <c r="C75" s="85">
        <v>602178170</v>
      </c>
      <c r="D75" s="17">
        <v>53</v>
      </c>
      <c r="E75" s="86">
        <v>25208</v>
      </c>
      <c r="F75" s="86" t="str">
        <f t="shared" si="7"/>
        <v>1969</v>
      </c>
      <c r="G75" s="87">
        <v>2022</v>
      </c>
      <c r="H75" s="87">
        <f t="shared" si="8"/>
        <v>53</v>
      </c>
      <c r="I75" s="87" t="str">
        <f t="shared" si="6"/>
        <v>Mal</v>
      </c>
      <c r="J75" s="17" t="s">
        <v>36</v>
      </c>
      <c r="K75" s="17">
        <v>1001149</v>
      </c>
      <c r="L75" s="17">
        <v>3</v>
      </c>
      <c r="M75" s="17">
        <v>325</v>
      </c>
      <c r="N75" s="17" t="str">
        <f t="shared" si="9"/>
        <v>E</v>
      </c>
      <c r="O75" s="17" t="s">
        <v>10468</v>
      </c>
      <c r="P75" s="17" t="s">
        <v>10469</v>
      </c>
      <c r="Q75" s="88">
        <v>44196</v>
      </c>
      <c r="R75" s="88">
        <v>44296</v>
      </c>
      <c r="S75" s="88">
        <v>44296</v>
      </c>
      <c r="T75" s="17">
        <v>391</v>
      </c>
      <c r="U75" s="17">
        <v>120.51</v>
      </c>
      <c r="V75" s="17">
        <v>23</v>
      </c>
      <c r="W75" s="17" t="s">
        <v>10993</v>
      </c>
      <c r="X75" s="17" t="str">
        <f t="shared" si="10"/>
        <v>Vencido</v>
      </c>
      <c r="Y75" s="17" t="str">
        <f t="shared" si="11"/>
        <v>V</v>
      </c>
      <c r="Z75" s="17" t="s">
        <v>348</v>
      </c>
      <c r="AA75" s="17" t="str">
        <f>VLOOKUP(A75,'REPORTE'!$A$1:$AG$1961,19,0)</f>
        <v>Venta al por menor de frutas, legumbres y hortalizas frescas o en conserva en establecimientos especializados.</v>
      </c>
      <c r="AB75" s="17">
        <v>1000826</v>
      </c>
      <c r="AC75" s="17" t="s">
        <v>11179</v>
      </c>
      <c r="AD75" s="17" t="s">
        <v>11836</v>
      </c>
      <c r="AE75" s="17" t="s">
        <v>12072</v>
      </c>
      <c r="AF75" s="17" t="s">
        <v>12078</v>
      </c>
      <c r="AG75" s="17" t="s">
        <v>609</v>
      </c>
      <c r="AH75" s="17" t="str">
        <f>VLOOKUP(A75,'REPORTE'!$A$1:$AG$1961,5,0)</f>
        <v>ECUATORIANO(A) INDIGENA</v>
      </c>
      <c r="AI75" s="17">
        <f>VLOOKUP(A75,'REPORTE'!$A$1:$AG$1961,28,0)</f>
        <v>44112</v>
      </c>
      <c r="AJ75" s="17" t="str">
        <f>VLOOKUP(A75,'REPORTE'!$A$1:$AG$1961,29,0)</f>
        <v>Cliente</v>
      </c>
      <c r="AK75" s="17" t="str">
        <f>VLOOKUP(A75,'REPORTE'!$A$1:$AG$1961,30,0)</f>
        <v>Primaria</v>
      </c>
      <c r="AL75" s="17" t="str">
        <f>VLOOKUP(A75,'REPORTE'!$A$1:$AG$1961,31,0)</f>
        <v>CHIMBORAZO</v>
      </c>
      <c r="AM75" s="17" t="e">
        <f>VLOOKUP(AL75,PROVINCIAS!$F$1:$G$1171,2,0)</f>
        <v>#N/A</v>
      </c>
    </row>
    <row r="76" spans="1:39" x14ac:dyDescent="0.45">
      <c r="A76" s="17">
        <v>1000995</v>
      </c>
      <c r="B76" s="17" t="s">
        <v>9673</v>
      </c>
      <c r="C76" s="85">
        <v>601844046</v>
      </c>
      <c r="D76" s="17">
        <v>58</v>
      </c>
      <c r="E76" s="86">
        <v>23422</v>
      </c>
      <c r="F76" s="86" t="str">
        <f t="shared" si="7"/>
        <v>1964</v>
      </c>
      <c r="G76" s="87">
        <v>2022</v>
      </c>
      <c r="H76" s="87">
        <f t="shared" si="8"/>
        <v>58</v>
      </c>
      <c r="I76" s="87" t="str">
        <f t="shared" si="6"/>
        <v>Mal</v>
      </c>
      <c r="J76" s="17" t="s">
        <v>36</v>
      </c>
      <c r="K76" s="17">
        <v>1001150</v>
      </c>
      <c r="L76" s="17">
        <v>18</v>
      </c>
      <c r="M76" s="17">
        <v>0</v>
      </c>
      <c r="N76" s="17" t="str">
        <f t="shared" si="9"/>
        <v>A1</v>
      </c>
      <c r="O76" s="17" t="s">
        <v>10468</v>
      </c>
      <c r="P76" s="17" t="s">
        <v>10469</v>
      </c>
      <c r="Q76" s="88">
        <v>44196</v>
      </c>
      <c r="R76" s="88">
        <v>44747</v>
      </c>
      <c r="S76" s="89" t="s">
        <v>776</v>
      </c>
      <c r="T76" s="17">
        <v>2000</v>
      </c>
      <c r="U76" s="17">
        <v>638.52</v>
      </c>
      <c r="V76" s="17">
        <v>23</v>
      </c>
      <c r="W76" s="17" t="s">
        <v>10994</v>
      </c>
      <c r="X76" s="17" t="str">
        <f t="shared" si="10"/>
        <v>Vigente</v>
      </c>
      <c r="Y76" s="17" t="str">
        <f t="shared" si="11"/>
        <v>V</v>
      </c>
      <c r="Z76" s="17" t="s">
        <v>11010</v>
      </c>
      <c r="AA76" s="17" t="str">
        <f>VLOOKUP(A76,'REPORTE'!$A$1:$AG$1961,19,0)</f>
        <v>Venta al por mayor de flores y plantas.</v>
      </c>
      <c r="AB76" s="17">
        <v>1001064</v>
      </c>
      <c r="AC76" s="17" t="s">
        <v>11169</v>
      </c>
      <c r="AD76" s="17" t="s">
        <v>11881</v>
      </c>
      <c r="AE76" s="17" t="s">
        <v>12072</v>
      </c>
      <c r="AF76" s="17" t="s">
        <v>12087</v>
      </c>
      <c r="AG76" s="17" t="s">
        <v>74</v>
      </c>
      <c r="AH76" s="17" t="str">
        <f>VLOOKUP(A76,'REPORTE'!$A$1:$AG$1961,5,0)</f>
        <v>ECUATORIANO(A) INDIGENA</v>
      </c>
      <c r="AI76" s="17">
        <f>VLOOKUP(A76,'REPORTE'!$A$1:$AG$1961,28,0)</f>
        <v>44453</v>
      </c>
      <c r="AJ76" s="17" t="str">
        <f>VLOOKUP(A76,'REPORTE'!$A$1:$AG$1961,29,0)</f>
        <v>Cliente</v>
      </c>
      <c r="AK76" s="17" t="str">
        <f>VLOOKUP(A76,'REPORTE'!$A$1:$AG$1961,30,0)</f>
        <v>Primaria</v>
      </c>
      <c r="AL76" s="17" t="str">
        <f>VLOOKUP(A76,'REPORTE'!$A$1:$AG$1961,31,0)</f>
        <v>CHIMBORAZO</v>
      </c>
      <c r="AM76" s="17" t="e">
        <f>VLOOKUP(AL76,PROVINCIAS!$F$1:$G$1171,2,0)</f>
        <v>#N/A</v>
      </c>
    </row>
    <row r="77" spans="1:39" x14ac:dyDescent="0.45">
      <c r="A77" s="17">
        <v>1000818</v>
      </c>
      <c r="B77" s="17" t="s">
        <v>9674</v>
      </c>
      <c r="C77" s="85">
        <v>601250574</v>
      </c>
      <c r="D77" s="17">
        <v>64</v>
      </c>
      <c r="E77" s="86">
        <v>21117</v>
      </c>
      <c r="F77" s="86" t="str">
        <f t="shared" si="7"/>
        <v>1957</v>
      </c>
      <c r="G77" s="87">
        <v>2022</v>
      </c>
      <c r="H77" s="87">
        <f t="shared" si="8"/>
        <v>65</v>
      </c>
      <c r="I77" s="87" t="str">
        <f t="shared" si="6"/>
        <v>Mal</v>
      </c>
      <c r="J77" s="17" t="s">
        <v>36</v>
      </c>
      <c r="K77" s="17">
        <v>1001172</v>
      </c>
      <c r="L77" s="17">
        <v>24</v>
      </c>
      <c r="M77" s="17">
        <v>4</v>
      </c>
      <c r="N77" s="17" t="str">
        <f t="shared" si="9"/>
        <v>A1</v>
      </c>
      <c r="O77" s="17" t="s">
        <v>10468</v>
      </c>
      <c r="P77" s="17" t="s">
        <v>10469</v>
      </c>
      <c r="Q77" s="88">
        <v>44208</v>
      </c>
      <c r="R77" s="88">
        <v>44951</v>
      </c>
      <c r="S77" s="88">
        <v>44617</v>
      </c>
      <c r="T77" s="17">
        <v>2010</v>
      </c>
      <c r="U77" s="17" t="s">
        <v>10491</v>
      </c>
      <c r="V77" s="17">
        <v>21.5</v>
      </c>
      <c r="W77" s="17" t="s">
        <v>10995</v>
      </c>
      <c r="X77" s="17" t="str">
        <f t="shared" si="10"/>
        <v>Vigente</v>
      </c>
      <c r="Y77" s="17" t="str">
        <f t="shared" si="11"/>
        <v>F</v>
      </c>
      <c r="Z77" s="17" t="s">
        <v>11102</v>
      </c>
      <c r="AA77" s="17" t="str">
        <f>VLOOKUP(A77,'REPORTE'!$A$1:$AG$1961,19,0)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AB77" s="17">
        <v>1000889</v>
      </c>
      <c r="AC77" s="17" t="s">
        <v>11528</v>
      </c>
      <c r="AD77" s="17" t="s">
        <v>11882</v>
      </c>
      <c r="AE77" s="17" t="s">
        <v>12072</v>
      </c>
      <c r="AF77" s="17" t="s">
        <v>11150</v>
      </c>
      <c r="AG77" s="17" t="s">
        <v>74</v>
      </c>
      <c r="AH77" s="17" t="str">
        <f>VLOOKUP(A77,'REPORTE'!$A$1:$AG$1961,5,0)</f>
        <v>ECUATORIANO(A) INDIGENA</v>
      </c>
      <c r="AI77" s="17">
        <f>VLOOKUP(A77,'REPORTE'!$A$1:$AG$1961,28,0)</f>
        <v>44042</v>
      </c>
      <c r="AJ77" s="17" t="str">
        <f>VLOOKUP(A77,'REPORTE'!$A$1:$AG$1961,29,0)</f>
        <v>Cliente</v>
      </c>
      <c r="AK77" s="17" t="str">
        <f>VLOOKUP(A77,'REPORTE'!$A$1:$AG$1961,30,0)</f>
        <v>Primaria</v>
      </c>
      <c r="AL77" s="17" t="str">
        <f>VLOOKUP(A77,'REPORTE'!$A$1:$AG$1961,31,0)</f>
        <v>CHIMBORAZO</v>
      </c>
      <c r="AM77" s="17" t="e">
        <f>VLOOKUP(AL77,PROVINCIAS!$F$1:$G$1171,2,0)</f>
        <v>#N/A</v>
      </c>
    </row>
    <row r="78" spans="1:39" x14ac:dyDescent="0.45">
      <c r="A78" s="17">
        <v>1000494</v>
      </c>
      <c r="B78" s="17" t="s">
        <v>9675</v>
      </c>
      <c r="C78" s="85">
        <v>602740037</v>
      </c>
      <c r="D78" s="17">
        <v>48</v>
      </c>
      <c r="E78" s="86">
        <v>26799</v>
      </c>
      <c r="F78" s="86" t="str">
        <f t="shared" si="7"/>
        <v>1973</v>
      </c>
      <c r="G78" s="87">
        <v>2022</v>
      </c>
      <c r="H78" s="87">
        <f t="shared" si="8"/>
        <v>49</v>
      </c>
      <c r="I78" s="87" t="str">
        <f t="shared" si="6"/>
        <v>Mal</v>
      </c>
      <c r="J78" s="17" t="s">
        <v>59</v>
      </c>
      <c r="K78" s="17">
        <v>1001173</v>
      </c>
      <c r="L78" s="17">
        <v>18</v>
      </c>
      <c r="M78" s="17">
        <v>0</v>
      </c>
      <c r="N78" s="17" t="str">
        <f t="shared" si="9"/>
        <v>A1</v>
      </c>
      <c r="O78" s="17" t="s">
        <v>10468</v>
      </c>
      <c r="P78" s="17" t="s">
        <v>10469</v>
      </c>
      <c r="Q78" s="88">
        <v>44209</v>
      </c>
      <c r="R78" s="88">
        <v>44767</v>
      </c>
      <c r="S78" s="89" t="s">
        <v>776</v>
      </c>
      <c r="T78" s="17">
        <v>2000</v>
      </c>
      <c r="U78" s="17">
        <v>650.21</v>
      </c>
      <c r="V78" s="17">
        <v>23</v>
      </c>
      <c r="W78" s="17" t="s">
        <v>10994</v>
      </c>
      <c r="X78" s="17" t="str">
        <f t="shared" si="10"/>
        <v>Vigente</v>
      </c>
      <c r="Y78" s="17" t="str">
        <f t="shared" si="11"/>
        <v>V</v>
      </c>
      <c r="Z78" s="17" t="s">
        <v>348</v>
      </c>
      <c r="AA78" s="17" t="str">
        <f>VLOOKUP(A78,'REPORTE'!$A$1:$AG$1961,19,0)</f>
        <v>Venta al por mayor de frutas, legumbres y hortalizas.</v>
      </c>
      <c r="AB78" s="17">
        <v>1000563</v>
      </c>
      <c r="AC78" s="17" t="s">
        <v>11169</v>
      </c>
      <c r="AD78" s="17" t="s">
        <v>11846</v>
      </c>
      <c r="AE78" s="17" t="s">
        <v>12072</v>
      </c>
      <c r="AF78" s="17" t="s">
        <v>12098</v>
      </c>
      <c r="AG78" s="17" t="s">
        <v>609</v>
      </c>
      <c r="AH78" s="17" t="str">
        <f>VLOOKUP(A78,'REPORTE'!$A$1:$AG$1961,5,0)</f>
        <v>ECUATORIANO(A) INDIGENA</v>
      </c>
      <c r="AI78" s="17">
        <f>VLOOKUP(A78,'REPORTE'!$A$1:$AG$1961,28,0)</f>
        <v>44209</v>
      </c>
      <c r="AJ78" s="17" t="str">
        <f>VLOOKUP(A78,'REPORTE'!$A$1:$AG$1961,29,0)</f>
        <v>Cliente</v>
      </c>
      <c r="AK78" s="17" t="str">
        <f>VLOOKUP(A78,'REPORTE'!$A$1:$AG$1961,30,0)</f>
        <v>Primaria</v>
      </c>
      <c r="AL78" s="17" t="str">
        <f>VLOOKUP(A78,'REPORTE'!$A$1:$AG$1961,31,0)</f>
        <v>CHIMBORAZO</v>
      </c>
      <c r="AM78" s="17" t="e">
        <f>VLOOKUP(AL78,PROVINCIAS!$F$1:$G$1171,2,0)</f>
        <v>#N/A</v>
      </c>
    </row>
    <row r="79" spans="1:39" x14ac:dyDescent="0.45">
      <c r="A79" s="17">
        <v>1001008</v>
      </c>
      <c r="B79" s="17" t="s">
        <v>9676</v>
      </c>
      <c r="C79" s="85">
        <v>1714567789</v>
      </c>
      <c r="D79" s="17">
        <v>44</v>
      </c>
      <c r="E79" s="86">
        <v>28277</v>
      </c>
      <c r="F79" s="86" t="str">
        <f t="shared" si="7"/>
        <v>1977</v>
      </c>
      <c r="G79" s="87">
        <v>2022</v>
      </c>
      <c r="H79" s="87">
        <f t="shared" si="8"/>
        <v>45</v>
      </c>
      <c r="I79" s="87" t="str">
        <f t="shared" si="6"/>
        <v>Mal</v>
      </c>
      <c r="J79" s="17" t="s">
        <v>59</v>
      </c>
      <c r="K79" s="17">
        <v>1001179</v>
      </c>
      <c r="L79" s="17">
        <v>12</v>
      </c>
      <c r="M79" s="17">
        <v>66</v>
      </c>
      <c r="N79" s="17" t="str">
        <f t="shared" si="9"/>
        <v>B1</v>
      </c>
      <c r="O79" s="17" t="s">
        <v>10468</v>
      </c>
      <c r="P79" s="17" t="s">
        <v>10469</v>
      </c>
      <c r="Q79" s="88">
        <v>44211</v>
      </c>
      <c r="R79" s="88">
        <v>44586</v>
      </c>
      <c r="S79" s="88">
        <v>44555</v>
      </c>
      <c r="T79" s="17">
        <v>1100</v>
      </c>
      <c r="U79" s="17">
        <v>211.27</v>
      </c>
      <c r="V79" s="17">
        <v>23</v>
      </c>
      <c r="W79" s="17" t="s">
        <v>10993</v>
      </c>
      <c r="X79" s="17" t="str">
        <f t="shared" si="10"/>
        <v>Vencido</v>
      </c>
      <c r="Y79" s="17" t="str">
        <f t="shared" si="11"/>
        <v>V</v>
      </c>
      <c r="Z79" s="17" t="s">
        <v>11019</v>
      </c>
      <c r="AA79" s="17" t="str">
        <f>VLOOKUP(A79,'REPORTE'!$A$1:$AG$1961,19,0)</f>
        <v>Escuelas de conducir para chóferes profesionales: de camiones, buses, etcétera.</v>
      </c>
      <c r="AB79" s="17">
        <v>1001078</v>
      </c>
      <c r="AC79" s="17" t="s">
        <v>11180</v>
      </c>
      <c r="AD79" s="17" t="s">
        <v>11854</v>
      </c>
      <c r="AE79" s="17" t="s">
        <v>12072</v>
      </c>
      <c r="AF79" s="17" t="s">
        <v>11150</v>
      </c>
      <c r="AG79" s="17" t="s">
        <v>609</v>
      </c>
      <c r="AH79" s="17" t="str">
        <f>VLOOKUP(A79,'REPORTE'!$A$1:$AG$1961,5,0)</f>
        <v>ECUATORIANO(A)</v>
      </c>
      <c r="AI79" s="17">
        <f>VLOOKUP(A79,'REPORTE'!$A$1:$AG$1961,28,0)</f>
        <v>44211</v>
      </c>
      <c r="AJ79" s="17" t="str">
        <f>VLOOKUP(A79,'REPORTE'!$A$1:$AG$1961,29,0)</f>
        <v>Cliente</v>
      </c>
      <c r="AK79" s="17" t="str">
        <f>VLOOKUP(A79,'REPORTE'!$A$1:$AG$1961,30,0)</f>
        <v>Primaria</v>
      </c>
      <c r="AL79" s="17" t="str">
        <f>VLOOKUP(A79,'REPORTE'!$A$1:$AG$1961,31,0)</f>
        <v>ESMERALDAS</v>
      </c>
      <c r="AM79" s="17" t="str">
        <f>VLOOKUP(AL79,PROVINCIAS!$F$1:$G$1171,2,0)</f>
        <v>URBANA</v>
      </c>
    </row>
    <row r="80" spans="1:39" x14ac:dyDescent="0.45">
      <c r="A80" s="17">
        <v>1000671</v>
      </c>
      <c r="B80" s="17" t="s">
        <v>9677</v>
      </c>
      <c r="C80" s="85">
        <v>1725985202</v>
      </c>
      <c r="D80" s="17">
        <v>28</v>
      </c>
      <c r="E80" s="86">
        <v>34125</v>
      </c>
      <c r="F80" s="86" t="str">
        <f t="shared" si="7"/>
        <v>1993</v>
      </c>
      <c r="G80" s="87">
        <v>2022</v>
      </c>
      <c r="H80" s="87">
        <f t="shared" si="8"/>
        <v>29</v>
      </c>
      <c r="I80" s="87" t="str">
        <f t="shared" si="6"/>
        <v>Mal</v>
      </c>
      <c r="J80" s="17" t="s">
        <v>59</v>
      </c>
      <c r="K80" s="17">
        <v>1001188</v>
      </c>
      <c r="L80" s="17">
        <v>24</v>
      </c>
      <c r="M80" s="17">
        <v>26</v>
      </c>
      <c r="N80" s="17" t="str">
        <f t="shared" si="9"/>
        <v>A2</v>
      </c>
      <c r="O80" s="17" t="s">
        <v>10468</v>
      </c>
      <c r="P80" s="17" t="s">
        <v>10469</v>
      </c>
      <c r="Q80" s="88">
        <v>44212</v>
      </c>
      <c r="R80" s="88">
        <v>44960</v>
      </c>
      <c r="S80" s="88">
        <v>44595</v>
      </c>
      <c r="T80" s="17">
        <v>4300</v>
      </c>
      <c r="U80" s="17" t="s">
        <v>10492</v>
      </c>
      <c r="V80" s="17">
        <v>21.5</v>
      </c>
      <c r="W80" s="17" t="s">
        <v>10995</v>
      </c>
      <c r="X80" s="17" t="str">
        <f t="shared" si="10"/>
        <v>Vigente</v>
      </c>
      <c r="Y80" s="17" t="str">
        <f t="shared" si="11"/>
        <v>F</v>
      </c>
      <c r="Z80" s="17" t="s">
        <v>348</v>
      </c>
      <c r="AA80" s="17" t="str">
        <f>VLOOKUP(A80,'REPORTE'!$A$1:$AG$1961,19,0)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80" s="17">
        <v>1000741</v>
      </c>
      <c r="AC80" s="17" t="s">
        <v>11529</v>
      </c>
      <c r="AD80" s="17" t="s">
        <v>11883</v>
      </c>
      <c r="AE80" s="17" t="s">
        <v>12072</v>
      </c>
      <c r="AF80" s="17" t="s">
        <v>11150</v>
      </c>
      <c r="AG80" s="17" t="s">
        <v>46</v>
      </c>
      <c r="AH80" s="17" t="str">
        <f>VLOOKUP(A80,'REPORTE'!$A$1:$AG$1961,5,0)</f>
        <v>ECUATORIANO(A) INDIGENA</v>
      </c>
      <c r="AI80" s="17">
        <f>VLOOKUP(A80,'REPORTE'!$A$1:$AG$1961,28,0)</f>
        <v>44153</v>
      </c>
      <c r="AJ80" s="17" t="str">
        <f>VLOOKUP(A80,'REPORTE'!$A$1:$AG$1961,29,0)</f>
        <v>Cliente</v>
      </c>
      <c r="AK80" s="17" t="str">
        <f>VLOOKUP(A80,'REPORTE'!$A$1:$AG$1961,30,0)</f>
        <v>Secundaria</v>
      </c>
      <c r="AL80" s="17" t="str">
        <f>VLOOKUP(A80,'REPORTE'!$A$1:$AG$1961,31,0)</f>
        <v>PICHINCHA</v>
      </c>
      <c r="AM80" s="17" t="str">
        <f>VLOOKUP(AL80,PROVINCIAS!$F$1:$G$1171,2,0)</f>
        <v>URBANA</v>
      </c>
    </row>
    <row r="81" spans="1:39" x14ac:dyDescent="0.45">
      <c r="A81" s="17">
        <v>1001017</v>
      </c>
      <c r="B81" s="17" t="s">
        <v>9678</v>
      </c>
      <c r="C81" s="85">
        <v>602738866</v>
      </c>
      <c r="D81" s="17">
        <v>48</v>
      </c>
      <c r="E81" s="86">
        <v>26944</v>
      </c>
      <c r="F81" s="86" t="str">
        <f t="shared" si="7"/>
        <v>1973</v>
      </c>
      <c r="G81" s="87">
        <v>2022</v>
      </c>
      <c r="H81" s="87">
        <f t="shared" si="8"/>
        <v>49</v>
      </c>
      <c r="I81" s="87" t="str">
        <f t="shared" si="6"/>
        <v>Mal</v>
      </c>
      <c r="J81" s="17" t="s">
        <v>36</v>
      </c>
      <c r="K81" s="17">
        <v>1001183</v>
      </c>
      <c r="L81" s="17">
        <v>12</v>
      </c>
      <c r="M81" s="17">
        <v>45</v>
      </c>
      <c r="N81" s="17" t="str">
        <f t="shared" si="9"/>
        <v>A3</v>
      </c>
      <c r="O81" s="17" t="s">
        <v>10468</v>
      </c>
      <c r="P81" s="17" t="s">
        <v>10469</v>
      </c>
      <c r="Q81" s="88">
        <v>44212</v>
      </c>
      <c r="R81" s="88">
        <v>44576</v>
      </c>
      <c r="S81" s="88">
        <v>44576</v>
      </c>
      <c r="T81" s="17">
        <v>500</v>
      </c>
      <c r="U81" s="17">
        <v>46.75</v>
      </c>
      <c r="V81" s="17">
        <v>23</v>
      </c>
      <c r="W81" s="17" t="s">
        <v>10995</v>
      </c>
      <c r="X81" s="17" t="str">
        <f t="shared" si="10"/>
        <v>Vigente</v>
      </c>
      <c r="Y81" s="17" t="str">
        <f t="shared" si="11"/>
        <v>F</v>
      </c>
      <c r="Z81" s="17" t="s">
        <v>11020</v>
      </c>
      <c r="AA81" s="17" t="str">
        <f>VLOOKUP(A81,'REPORTE'!$A$1:$AG$1961,19,0)</f>
        <v>Actividades auxiliares de las actividades de servicios financieros n.c.p., como: actividades de tramitación y liquidación de transacciones financieras, incluidas las transacciones con tarjetas de crédito.</v>
      </c>
      <c r="AB81" s="17">
        <v>1001087</v>
      </c>
      <c r="AC81" s="17" t="s">
        <v>11181</v>
      </c>
      <c r="AD81" s="17" t="s">
        <v>11884</v>
      </c>
      <c r="AE81" s="17" t="s">
        <v>12072</v>
      </c>
      <c r="AF81" s="17" t="s">
        <v>11150</v>
      </c>
      <c r="AG81" s="17" t="s">
        <v>74</v>
      </c>
      <c r="AH81" s="17" t="str">
        <f>VLOOKUP(A81,'REPORTE'!$A$1:$AG$1961,5,0)</f>
        <v>ECUATORIANO(A)</v>
      </c>
      <c r="AI81" s="17">
        <f>VLOOKUP(A81,'REPORTE'!$A$1:$AG$1961,28,0)</f>
        <v>0</v>
      </c>
      <c r="AJ81" s="17" t="str">
        <f>VLOOKUP(A81,'REPORTE'!$A$1:$AG$1961,29,0)</f>
        <v>Cliente</v>
      </c>
      <c r="AK81" s="17" t="str">
        <f>VLOOKUP(A81,'REPORTE'!$A$1:$AG$1961,30,0)</f>
        <v>Universitaria</v>
      </c>
      <c r="AL81" s="17" t="str">
        <f>VLOOKUP(A81,'REPORTE'!$A$1:$AG$1961,31,0)</f>
        <v>CHIMBORAZO</v>
      </c>
      <c r="AM81" s="17" t="e">
        <f>VLOOKUP(AL81,PROVINCIAS!$F$1:$G$1171,2,0)</f>
        <v>#N/A</v>
      </c>
    </row>
    <row r="82" spans="1:39" x14ac:dyDescent="0.45">
      <c r="A82" s="17">
        <v>1000942</v>
      </c>
      <c r="B82" s="17" t="s">
        <v>9679</v>
      </c>
      <c r="C82" s="85">
        <v>1721472049</v>
      </c>
      <c r="D82" s="17">
        <v>33</v>
      </c>
      <c r="E82" s="86">
        <v>32300</v>
      </c>
      <c r="F82" s="86" t="str">
        <f t="shared" si="7"/>
        <v>1988</v>
      </c>
      <c r="G82" s="87">
        <v>2022</v>
      </c>
      <c r="H82" s="87">
        <f t="shared" si="8"/>
        <v>34</v>
      </c>
      <c r="I82" s="87" t="str">
        <f t="shared" si="6"/>
        <v>Mal</v>
      </c>
      <c r="J82" s="17" t="s">
        <v>59</v>
      </c>
      <c r="K82" s="17">
        <v>1001191</v>
      </c>
      <c r="L82" s="17">
        <v>36</v>
      </c>
      <c r="M82" s="17">
        <v>0</v>
      </c>
      <c r="N82" s="17" t="str">
        <f t="shared" si="9"/>
        <v>A1</v>
      </c>
      <c r="O82" s="17" t="s">
        <v>10468</v>
      </c>
      <c r="P82" s="17" t="s">
        <v>10469</v>
      </c>
      <c r="Q82" s="88">
        <v>44214</v>
      </c>
      <c r="R82" s="88">
        <v>45316</v>
      </c>
      <c r="S82" s="89" t="s">
        <v>776</v>
      </c>
      <c r="T82" s="17">
        <v>5000</v>
      </c>
      <c r="U82" s="17" t="s">
        <v>10493</v>
      </c>
      <c r="V82" s="17">
        <v>21.5</v>
      </c>
      <c r="W82" s="17" t="s">
        <v>10994</v>
      </c>
      <c r="X82" s="17" t="str">
        <f t="shared" si="10"/>
        <v>Vigente</v>
      </c>
      <c r="Y82" s="17" t="str">
        <f t="shared" si="11"/>
        <v>V</v>
      </c>
      <c r="Z82" s="17" t="s">
        <v>348</v>
      </c>
      <c r="AA82" s="17" t="str">
        <f>VLOOKUP(A82,'REPORTE'!$A$1:$AG$1961,19,0)</f>
        <v>Servicios de taxis.</v>
      </c>
      <c r="AB82" s="17">
        <v>1001010</v>
      </c>
      <c r="AC82" s="17" t="s">
        <v>11530</v>
      </c>
      <c r="AD82" s="17" t="s">
        <v>11885</v>
      </c>
      <c r="AE82" s="17" t="s">
        <v>12072</v>
      </c>
      <c r="AF82" s="17" t="s">
        <v>12099</v>
      </c>
      <c r="AG82" s="17" t="s">
        <v>609</v>
      </c>
      <c r="AH82" s="17" t="str">
        <f>VLOOKUP(A82,'REPORTE'!$A$1:$AG$1961,5,0)</f>
        <v>ECUATORIANO(A)</v>
      </c>
      <c r="AI82" s="17">
        <f>VLOOKUP(A82,'REPORTE'!$A$1:$AG$1961,28,0)</f>
        <v>44214</v>
      </c>
      <c r="AJ82" s="17" t="str">
        <f>VLOOKUP(A82,'REPORTE'!$A$1:$AG$1961,29,0)</f>
        <v>Cliente</v>
      </c>
      <c r="AK82" s="17" t="str">
        <f>VLOOKUP(A82,'REPORTE'!$A$1:$AG$1961,30,0)</f>
        <v>Ninguna</v>
      </c>
      <c r="AL82" s="17" t="str">
        <f>VLOOKUP(A82,'REPORTE'!$A$1:$AG$1961,31,0)</f>
        <v>CHIMBORAZO</v>
      </c>
      <c r="AM82" s="17" t="e">
        <f>VLOOKUP(AL82,PROVINCIAS!$F$1:$G$1171,2,0)</f>
        <v>#N/A</v>
      </c>
    </row>
    <row r="83" spans="1:39" x14ac:dyDescent="0.45">
      <c r="A83" s="17">
        <v>1000963</v>
      </c>
      <c r="B83" s="17" t="s">
        <v>9680</v>
      </c>
      <c r="C83" s="85">
        <v>954652558</v>
      </c>
      <c r="D83" s="17">
        <v>27</v>
      </c>
      <c r="E83" s="86">
        <v>34565</v>
      </c>
      <c r="F83" s="86" t="str">
        <f t="shared" si="7"/>
        <v>1994</v>
      </c>
      <c r="G83" s="87">
        <v>2022</v>
      </c>
      <c r="H83" s="87">
        <f t="shared" si="8"/>
        <v>28</v>
      </c>
      <c r="I83" s="87" t="str">
        <f t="shared" si="6"/>
        <v>Mal</v>
      </c>
      <c r="J83" s="17" t="s">
        <v>59</v>
      </c>
      <c r="K83" s="17">
        <v>1001198</v>
      </c>
      <c r="L83" s="17">
        <v>24</v>
      </c>
      <c r="M83" s="17">
        <v>28</v>
      </c>
      <c r="N83" s="17" t="str">
        <f t="shared" si="9"/>
        <v>A2</v>
      </c>
      <c r="O83" s="17" t="s">
        <v>10468</v>
      </c>
      <c r="P83" s="17" t="s">
        <v>10469</v>
      </c>
      <c r="Q83" s="88">
        <v>44217</v>
      </c>
      <c r="R83" s="88">
        <v>44958</v>
      </c>
      <c r="S83" s="88">
        <v>44593</v>
      </c>
      <c r="T83" s="17">
        <v>5000</v>
      </c>
      <c r="U83" s="17" t="s">
        <v>10494</v>
      </c>
      <c r="V83" s="17">
        <v>21.5</v>
      </c>
      <c r="W83" s="17" t="s">
        <v>10995</v>
      </c>
      <c r="X83" s="17" t="str">
        <f t="shared" si="10"/>
        <v>Vigente</v>
      </c>
      <c r="Y83" s="17" t="str">
        <f t="shared" si="11"/>
        <v>F</v>
      </c>
      <c r="Z83" s="17" t="s">
        <v>279</v>
      </c>
      <c r="AA83" s="17" t="str">
        <f>VLOOKUP(A83,'REPORTE'!$A$1:$AG$1961,19,0)</f>
        <v>Venta al por menor de alimentos, bebidas y productos del tabaco en puestos de venta o mercados.</v>
      </c>
      <c r="AB83" s="17">
        <v>1001033</v>
      </c>
      <c r="AC83" s="17" t="s">
        <v>11521</v>
      </c>
      <c r="AD83" s="17" t="s">
        <v>11835</v>
      </c>
      <c r="AE83" s="17" t="s">
        <v>12072</v>
      </c>
      <c r="AF83" s="17" t="s">
        <v>12100</v>
      </c>
      <c r="AG83" s="17" t="s">
        <v>609</v>
      </c>
      <c r="AH83" s="17" t="str">
        <f>VLOOKUP(A83,'REPORTE'!$A$1:$AG$1961,5,0)</f>
        <v>ECUATORIANO(A)</v>
      </c>
      <c r="AI83" s="17">
        <f>VLOOKUP(A83,'REPORTE'!$A$1:$AG$1961,28,0)</f>
        <v>44217</v>
      </c>
      <c r="AJ83" s="17" t="str">
        <f>VLOOKUP(A83,'REPORTE'!$A$1:$AG$1961,29,0)</f>
        <v>Cliente</v>
      </c>
      <c r="AK83" s="17" t="str">
        <f>VLOOKUP(A83,'REPORTE'!$A$1:$AG$1961,30,0)</f>
        <v>Secundaria</v>
      </c>
      <c r="AL83" s="17" t="str">
        <f>VLOOKUP(A83,'REPORTE'!$A$1:$AG$1961,31,0)</f>
        <v>GUAYAS</v>
      </c>
      <c r="AM83" s="17" t="e">
        <f>VLOOKUP(AL83,PROVINCIAS!$F$1:$G$1171,2,0)</f>
        <v>#N/A</v>
      </c>
    </row>
    <row r="84" spans="1:39" x14ac:dyDescent="0.45">
      <c r="A84" s="17">
        <v>1001032</v>
      </c>
      <c r="B84" s="17" t="s">
        <v>9681</v>
      </c>
      <c r="C84" s="85">
        <v>501612675</v>
      </c>
      <c r="D84" s="17">
        <v>55</v>
      </c>
      <c r="E84" s="86">
        <v>24514</v>
      </c>
      <c r="F84" s="86" t="str">
        <f t="shared" si="7"/>
        <v>1967</v>
      </c>
      <c r="G84" s="87">
        <v>2022</v>
      </c>
      <c r="H84" s="87">
        <f t="shared" si="8"/>
        <v>55</v>
      </c>
      <c r="I84" s="87" t="str">
        <f t="shared" si="6"/>
        <v>Mal</v>
      </c>
      <c r="J84" s="17" t="s">
        <v>36</v>
      </c>
      <c r="K84" s="17">
        <v>1001196</v>
      </c>
      <c r="L84" s="17">
        <v>18</v>
      </c>
      <c r="M84" s="17">
        <v>0</v>
      </c>
      <c r="N84" s="17" t="str">
        <f t="shared" si="9"/>
        <v>A1</v>
      </c>
      <c r="O84" s="17" t="s">
        <v>10468</v>
      </c>
      <c r="P84" s="17" t="s">
        <v>10469</v>
      </c>
      <c r="Q84" s="88">
        <v>44217</v>
      </c>
      <c r="R84" s="88">
        <v>44767</v>
      </c>
      <c r="S84" s="89" t="s">
        <v>776</v>
      </c>
      <c r="T84" s="17">
        <v>3105</v>
      </c>
      <c r="U84" s="17">
        <v>963.78</v>
      </c>
      <c r="V84" s="17">
        <v>18.5</v>
      </c>
      <c r="W84" s="17" t="s">
        <v>10994</v>
      </c>
      <c r="X84" s="17" t="str">
        <f t="shared" si="10"/>
        <v>Vigente</v>
      </c>
      <c r="Y84" s="17" t="str">
        <f t="shared" si="11"/>
        <v>V</v>
      </c>
      <c r="Z84" s="17" t="s">
        <v>348</v>
      </c>
      <c r="AA84" s="17" t="str">
        <f>VLOOKUP(A84,'REPORTE'!$A$1:$AG$1961,19,0)</f>
        <v>Venta al por menor de frutas, legumbres y hortalizas frescas o en conserva en establecimientos especializados.</v>
      </c>
      <c r="AB84" s="17">
        <v>1001102</v>
      </c>
      <c r="AC84" s="17" t="s">
        <v>11531</v>
      </c>
      <c r="AD84" s="17" t="s">
        <v>11861</v>
      </c>
      <c r="AE84" s="17" t="s">
        <v>12072</v>
      </c>
      <c r="AF84" s="17" t="s">
        <v>12101</v>
      </c>
      <c r="AG84" s="17" t="s">
        <v>46</v>
      </c>
      <c r="AH84" s="17" t="str">
        <f>VLOOKUP(A84,'REPORTE'!$A$1:$AG$1961,5,0)</f>
        <v>ECUATORIANO(A) INDIGENA</v>
      </c>
      <c r="AI84" s="17">
        <f>VLOOKUP(A84,'REPORTE'!$A$1:$AG$1961,28,0)</f>
        <v>44217</v>
      </c>
      <c r="AJ84" s="17" t="str">
        <f>VLOOKUP(A84,'REPORTE'!$A$1:$AG$1961,29,0)</f>
        <v>Cliente</v>
      </c>
      <c r="AK84" s="17" t="str">
        <f>VLOOKUP(A84,'REPORTE'!$A$1:$AG$1961,30,0)</f>
        <v>Primaria</v>
      </c>
      <c r="AL84" s="17" t="str">
        <f>VLOOKUP(A84,'REPORTE'!$A$1:$AG$1961,31,0)</f>
        <v>COTOPAXI</v>
      </c>
      <c r="AM84" s="17" t="e">
        <f>VLOOKUP(AL84,PROVINCIAS!$F$1:$G$1171,2,0)</f>
        <v>#N/A</v>
      </c>
    </row>
    <row r="85" spans="1:39" x14ac:dyDescent="0.45">
      <c r="A85" s="17">
        <v>1000423</v>
      </c>
      <c r="B85" s="17" t="s">
        <v>9682</v>
      </c>
      <c r="C85" s="85">
        <v>602974156</v>
      </c>
      <c r="D85" s="17">
        <v>47</v>
      </c>
      <c r="E85" s="86">
        <v>27411</v>
      </c>
      <c r="F85" s="86" t="str">
        <f t="shared" si="7"/>
        <v>1975</v>
      </c>
      <c r="G85" s="87">
        <v>2022</v>
      </c>
      <c r="H85" s="87">
        <f t="shared" si="8"/>
        <v>47</v>
      </c>
      <c r="I85" s="87" t="str">
        <f t="shared" si="6"/>
        <v>Mal</v>
      </c>
      <c r="J85" s="17" t="s">
        <v>36</v>
      </c>
      <c r="K85" s="17">
        <v>1001205</v>
      </c>
      <c r="L85" s="17">
        <v>7</v>
      </c>
      <c r="M85" s="17">
        <v>341</v>
      </c>
      <c r="N85" s="17" t="str">
        <f t="shared" si="9"/>
        <v>E</v>
      </c>
      <c r="O85" s="17" t="s">
        <v>10468</v>
      </c>
      <c r="P85" s="17" t="s">
        <v>10469</v>
      </c>
      <c r="Q85" s="88">
        <v>44218</v>
      </c>
      <c r="R85" s="88">
        <v>44433</v>
      </c>
      <c r="S85" s="88">
        <v>44280</v>
      </c>
      <c r="T85" s="17">
        <v>500</v>
      </c>
      <c r="U85" s="17">
        <v>418.61</v>
      </c>
      <c r="V85" s="17">
        <v>23</v>
      </c>
      <c r="W85" s="17" t="s">
        <v>10993</v>
      </c>
      <c r="X85" s="17" t="str">
        <f t="shared" si="10"/>
        <v>Vencido</v>
      </c>
      <c r="Y85" s="17" t="str">
        <f t="shared" si="11"/>
        <v>V</v>
      </c>
      <c r="Z85" s="17" t="s">
        <v>279</v>
      </c>
      <c r="AA85" s="17" t="str">
        <f>VLOOKUP(A85,'REPORTE'!$A$1:$AG$1961,19,0)</f>
        <v>Venta al por menor de frutas, legumbres y hortalizas frescas o en conserva en establecimientos especializados.</v>
      </c>
      <c r="AB85" s="17">
        <v>1000486</v>
      </c>
      <c r="AC85" s="17" t="s">
        <v>11182</v>
      </c>
      <c r="AD85" s="17" t="s">
        <v>11846</v>
      </c>
      <c r="AE85" s="17" t="s">
        <v>12072</v>
      </c>
      <c r="AF85" s="17" t="s">
        <v>12102</v>
      </c>
      <c r="AG85" s="17" t="s">
        <v>609</v>
      </c>
      <c r="AH85" s="17" t="str">
        <f>VLOOKUP(A85,'REPORTE'!$A$1:$AG$1961,5,0)</f>
        <v>ECUATORIANO(A)</v>
      </c>
      <c r="AI85" s="17">
        <f>VLOOKUP(A85,'REPORTE'!$A$1:$AG$1961,28,0)</f>
        <v>44218</v>
      </c>
      <c r="AJ85" s="17" t="str">
        <f>VLOOKUP(A85,'REPORTE'!$A$1:$AG$1961,29,0)</f>
        <v>Cliente</v>
      </c>
      <c r="AK85" s="17" t="str">
        <f>VLOOKUP(A85,'REPORTE'!$A$1:$AG$1961,30,0)</f>
        <v>Primaria</v>
      </c>
      <c r="AL85" s="17" t="str">
        <f>VLOOKUP(A85,'REPORTE'!$A$1:$AG$1961,31,0)</f>
        <v>PICHINCHA</v>
      </c>
      <c r="AM85" s="17" t="str">
        <f>VLOOKUP(AL85,PROVINCIAS!$F$1:$G$1171,2,0)</f>
        <v>URBANA</v>
      </c>
    </row>
    <row r="86" spans="1:39" x14ac:dyDescent="0.45">
      <c r="A86" s="17">
        <v>1000435</v>
      </c>
      <c r="B86" s="17" t="s">
        <v>9683</v>
      </c>
      <c r="C86" s="85">
        <v>603133026</v>
      </c>
      <c r="D86" s="17">
        <v>47</v>
      </c>
      <c r="E86" s="86">
        <v>27318</v>
      </c>
      <c r="F86" s="86" t="str">
        <f t="shared" si="7"/>
        <v>1974</v>
      </c>
      <c r="G86" s="87">
        <v>2022</v>
      </c>
      <c r="H86" s="87">
        <f t="shared" si="8"/>
        <v>48</v>
      </c>
      <c r="I86" s="87" t="str">
        <f t="shared" si="6"/>
        <v>Mal</v>
      </c>
      <c r="J86" s="17" t="s">
        <v>36</v>
      </c>
      <c r="K86" s="17">
        <v>1001208</v>
      </c>
      <c r="L86" s="17">
        <v>24</v>
      </c>
      <c r="M86" s="17">
        <v>0</v>
      </c>
      <c r="N86" s="17" t="str">
        <f t="shared" si="9"/>
        <v>A1</v>
      </c>
      <c r="O86" s="17" t="s">
        <v>10468</v>
      </c>
      <c r="P86" s="17" t="s">
        <v>10469</v>
      </c>
      <c r="Q86" s="88">
        <v>44218</v>
      </c>
      <c r="R86" s="88">
        <v>44972</v>
      </c>
      <c r="S86" s="89" t="s">
        <v>776</v>
      </c>
      <c r="T86" s="17">
        <v>5600</v>
      </c>
      <c r="U86" s="17" t="s">
        <v>10495</v>
      </c>
      <c r="V86" s="17">
        <v>21.5</v>
      </c>
      <c r="W86" s="17" t="s">
        <v>10994</v>
      </c>
      <c r="X86" s="17" t="str">
        <f t="shared" si="10"/>
        <v>Vigente</v>
      </c>
      <c r="Y86" s="17" t="str">
        <f t="shared" si="11"/>
        <v>V</v>
      </c>
      <c r="Z86" s="17" t="s">
        <v>279</v>
      </c>
      <c r="AA86" s="17" t="str">
        <f>VLOOKUP(A86,'REPORTE'!$A$1:$AG$1961,19,0)</f>
        <v>Venta al por menor de frutas, legumbres y hortalizas frescas o en conserva en establecimientos especializados.</v>
      </c>
      <c r="AB86" s="17">
        <v>1000498</v>
      </c>
      <c r="AC86" s="17" t="s">
        <v>11532</v>
      </c>
      <c r="AD86" s="17" t="s">
        <v>11868</v>
      </c>
      <c r="AE86" s="17" t="s">
        <v>12072</v>
      </c>
      <c r="AF86" s="17" t="s">
        <v>12103</v>
      </c>
      <c r="AG86" s="17" t="s">
        <v>609</v>
      </c>
      <c r="AH86" s="17" t="str">
        <f>VLOOKUP(A86,'REPORTE'!$A$1:$AG$1961,5,0)</f>
        <v>ECUATORIANO(A) INDIGENA</v>
      </c>
      <c r="AI86" s="17">
        <f>VLOOKUP(A86,'REPORTE'!$A$1:$AG$1961,28,0)</f>
        <v>44145</v>
      </c>
      <c r="AJ86" s="17" t="str">
        <f>VLOOKUP(A86,'REPORTE'!$A$1:$AG$1961,29,0)</f>
        <v>Cliente</v>
      </c>
      <c r="AK86" s="17" t="str">
        <f>VLOOKUP(A86,'REPORTE'!$A$1:$AG$1961,30,0)</f>
        <v>Primaria</v>
      </c>
      <c r="AL86" s="17" t="str">
        <f>VLOOKUP(A86,'REPORTE'!$A$1:$AG$1961,31,0)</f>
        <v>PICHINCHA</v>
      </c>
      <c r="AM86" s="17" t="str">
        <f>VLOOKUP(AL86,PROVINCIAS!$F$1:$G$1171,2,0)</f>
        <v>URBANA</v>
      </c>
    </row>
    <row r="87" spans="1:39" x14ac:dyDescent="0.45">
      <c r="A87" s="17">
        <v>1001021</v>
      </c>
      <c r="B87" s="17" t="s">
        <v>9684</v>
      </c>
      <c r="C87" s="85">
        <v>503820920</v>
      </c>
      <c r="D87" s="17">
        <v>32</v>
      </c>
      <c r="E87" s="86">
        <v>32636</v>
      </c>
      <c r="F87" s="86" t="str">
        <f t="shared" si="7"/>
        <v>1989</v>
      </c>
      <c r="G87" s="87">
        <v>2022</v>
      </c>
      <c r="H87" s="87">
        <f t="shared" si="8"/>
        <v>33</v>
      </c>
      <c r="I87" s="87" t="str">
        <f t="shared" si="6"/>
        <v>Mal</v>
      </c>
      <c r="J87" s="17" t="s">
        <v>36</v>
      </c>
      <c r="K87" s="17">
        <v>1001213</v>
      </c>
      <c r="L87" s="17">
        <v>18</v>
      </c>
      <c r="M87" s="17">
        <v>0</v>
      </c>
      <c r="N87" s="17" t="str">
        <f t="shared" si="9"/>
        <v>A1</v>
      </c>
      <c r="O87" s="17" t="s">
        <v>10468</v>
      </c>
      <c r="P87" s="17" t="s">
        <v>10469</v>
      </c>
      <c r="Q87" s="88">
        <v>44219</v>
      </c>
      <c r="R87" s="88">
        <v>44774</v>
      </c>
      <c r="S87" s="89" t="s">
        <v>776</v>
      </c>
      <c r="T87" s="17">
        <v>3090</v>
      </c>
      <c r="U87" s="17" t="s">
        <v>10496</v>
      </c>
      <c r="V87" s="17">
        <v>21.5</v>
      </c>
      <c r="W87" s="17" t="s">
        <v>10994</v>
      </c>
      <c r="X87" s="17" t="str">
        <f t="shared" si="10"/>
        <v>Vigente</v>
      </c>
      <c r="Y87" s="17" t="str">
        <f t="shared" si="11"/>
        <v>V</v>
      </c>
      <c r="Z87" s="17" t="s">
        <v>11459</v>
      </c>
      <c r="AA87" s="17" t="str">
        <f>VLOOKUP(A87,'REPORTE'!$A$1:$AG$1961,19,0)</f>
        <v>Otras actividades de limpieza: limpieza de botellas, etcétera.</v>
      </c>
      <c r="AB87" s="17">
        <v>1001091</v>
      </c>
      <c r="AC87" s="17" t="s">
        <v>11533</v>
      </c>
      <c r="AD87" s="17" t="s">
        <v>11844</v>
      </c>
      <c r="AE87" s="17" t="s">
        <v>12072</v>
      </c>
      <c r="AF87" s="17" t="s">
        <v>12104</v>
      </c>
      <c r="AG87" s="17" t="s">
        <v>46</v>
      </c>
      <c r="AH87" s="17" t="str">
        <f>VLOOKUP(A87,'REPORTE'!$A$1:$AG$1961,5,0)</f>
        <v>ECUATORIANO(A) INDIGENA</v>
      </c>
      <c r="AI87" s="17">
        <f>VLOOKUP(A87,'REPORTE'!$A$1:$AG$1961,28,0)</f>
        <v>44219</v>
      </c>
      <c r="AJ87" s="17" t="str">
        <f>VLOOKUP(A87,'REPORTE'!$A$1:$AG$1961,29,0)</f>
        <v>Cliente</v>
      </c>
      <c r="AK87" s="17" t="str">
        <f>VLOOKUP(A87,'REPORTE'!$A$1:$AG$1961,30,0)</f>
        <v>Primaria</v>
      </c>
      <c r="AL87" s="17" t="str">
        <f>VLOOKUP(A87,'REPORTE'!$A$1:$AG$1961,31,0)</f>
        <v>COTOPAXI</v>
      </c>
      <c r="AM87" s="17" t="e">
        <f>VLOOKUP(AL87,PROVINCIAS!$F$1:$G$1171,2,0)</f>
        <v>#N/A</v>
      </c>
    </row>
    <row r="88" spans="1:39" x14ac:dyDescent="0.45">
      <c r="A88" s="17">
        <v>1000550</v>
      </c>
      <c r="B88" s="17" t="s">
        <v>9610</v>
      </c>
      <c r="C88" s="85">
        <v>1002255014</v>
      </c>
      <c r="D88" s="17">
        <v>47</v>
      </c>
      <c r="E88" s="86">
        <v>27348</v>
      </c>
      <c r="F88" s="86" t="str">
        <f t="shared" si="7"/>
        <v>1974</v>
      </c>
      <c r="G88" s="87">
        <v>2022</v>
      </c>
      <c r="H88" s="87">
        <f t="shared" si="8"/>
        <v>48</v>
      </c>
      <c r="I88" s="87" t="str">
        <f t="shared" si="6"/>
        <v>Mal</v>
      </c>
      <c r="J88" s="17" t="s">
        <v>36</v>
      </c>
      <c r="K88" s="17">
        <v>1001214</v>
      </c>
      <c r="L88" s="17">
        <v>18</v>
      </c>
      <c r="M88" s="17">
        <v>14</v>
      </c>
      <c r="N88" s="17" t="str">
        <f t="shared" si="9"/>
        <v>A2</v>
      </c>
      <c r="O88" s="17" t="s">
        <v>10468</v>
      </c>
      <c r="P88" s="17" t="s">
        <v>10469</v>
      </c>
      <c r="Q88" s="88">
        <v>44221</v>
      </c>
      <c r="R88" s="88">
        <v>44788</v>
      </c>
      <c r="S88" s="88">
        <v>44607</v>
      </c>
      <c r="T88" s="17">
        <v>3500</v>
      </c>
      <c r="U88" s="17" t="s">
        <v>10497</v>
      </c>
      <c r="V88" s="17">
        <v>21.5</v>
      </c>
      <c r="W88" s="17" t="s">
        <v>10995</v>
      </c>
      <c r="X88" s="17" t="str">
        <f t="shared" si="10"/>
        <v>Vigente</v>
      </c>
      <c r="Y88" s="17" t="str">
        <f t="shared" si="11"/>
        <v>F</v>
      </c>
      <c r="Z88" s="17" t="s">
        <v>255</v>
      </c>
      <c r="AA88" s="17" t="str">
        <f>VLOOKUP(A88,'REPORTE'!$A$1:$AG$1961,19,0)</f>
        <v>Venta al por mayor de accesorios de vestir guantes, corbatas, incluye paraguas y tirantes.</v>
      </c>
      <c r="AB88" s="17">
        <v>1000621</v>
      </c>
      <c r="AC88" s="17" t="s">
        <v>11534</v>
      </c>
      <c r="AD88" s="17" t="s">
        <v>11839</v>
      </c>
      <c r="AE88" s="17" t="s">
        <v>12072</v>
      </c>
      <c r="AF88" s="17" t="s">
        <v>12078</v>
      </c>
      <c r="AG88" s="17" t="s">
        <v>609</v>
      </c>
      <c r="AH88" s="17" t="str">
        <f>VLOOKUP(A88,'REPORTE'!$A$1:$AG$1961,5,0)</f>
        <v>ECUATORIANO(A)</v>
      </c>
      <c r="AI88" s="17">
        <f>VLOOKUP(A88,'REPORTE'!$A$1:$AG$1961,28,0)</f>
        <v>44148</v>
      </c>
      <c r="AJ88" s="17" t="str">
        <f>VLOOKUP(A88,'REPORTE'!$A$1:$AG$1961,29,0)</f>
        <v>Cliente</v>
      </c>
      <c r="AK88" s="17" t="str">
        <f>VLOOKUP(A88,'REPORTE'!$A$1:$AG$1961,30,0)</f>
        <v>Primaria</v>
      </c>
      <c r="AL88" s="17" t="str">
        <f>VLOOKUP(A88,'REPORTE'!$A$1:$AG$1961,31,0)</f>
        <v>IMBABURA</v>
      </c>
      <c r="AM88" s="17" t="e">
        <f>VLOOKUP(AL88,PROVINCIAS!$F$1:$G$1171,2,0)</f>
        <v>#N/A</v>
      </c>
    </row>
    <row r="89" spans="1:39" x14ac:dyDescent="0.45">
      <c r="A89" s="17">
        <v>1001034</v>
      </c>
      <c r="B89" s="17" t="s">
        <v>9685</v>
      </c>
      <c r="C89" s="85">
        <v>602343410</v>
      </c>
      <c r="D89" s="17">
        <v>46</v>
      </c>
      <c r="E89" s="86">
        <v>27756</v>
      </c>
      <c r="F89" s="86" t="str">
        <f t="shared" si="7"/>
        <v>1975</v>
      </c>
      <c r="G89" s="87">
        <v>2022</v>
      </c>
      <c r="H89" s="87">
        <f t="shared" si="8"/>
        <v>47</v>
      </c>
      <c r="I89" s="87" t="str">
        <f t="shared" si="6"/>
        <v>Mal</v>
      </c>
      <c r="J89" s="17" t="s">
        <v>59</v>
      </c>
      <c r="K89" s="17">
        <v>1001215</v>
      </c>
      <c r="L89" s="17">
        <v>18</v>
      </c>
      <c r="M89" s="17">
        <v>0</v>
      </c>
      <c r="N89" s="17" t="str">
        <f t="shared" si="9"/>
        <v>A1</v>
      </c>
      <c r="O89" s="17" t="s">
        <v>10468</v>
      </c>
      <c r="P89" s="17" t="s">
        <v>10469</v>
      </c>
      <c r="Q89" s="88">
        <v>44221</v>
      </c>
      <c r="R89" s="88">
        <v>44783</v>
      </c>
      <c r="S89" s="89" t="s">
        <v>776</v>
      </c>
      <c r="T89" s="17">
        <v>2000</v>
      </c>
      <c r="U89" s="17">
        <v>773.08</v>
      </c>
      <c r="V89" s="17">
        <v>23</v>
      </c>
      <c r="W89" s="17" t="s">
        <v>10994</v>
      </c>
      <c r="X89" s="17" t="str">
        <f t="shared" si="10"/>
        <v>Vigente</v>
      </c>
      <c r="Y89" s="17" t="str">
        <f t="shared" si="11"/>
        <v>V</v>
      </c>
      <c r="Z89" s="17" t="s">
        <v>11021</v>
      </c>
      <c r="AA89" s="17" t="str">
        <f>VLOOKUP(A89,'REPORTE'!$A$1:$AG$1961,19,0)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89" s="17">
        <v>1001105</v>
      </c>
      <c r="AC89" s="17" t="s">
        <v>11169</v>
      </c>
      <c r="AD89" s="17" t="s">
        <v>11835</v>
      </c>
      <c r="AE89" s="17" t="s">
        <v>12072</v>
      </c>
      <c r="AF89" s="17" t="s">
        <v>12105</v>
      </c>
      <c r="AG89" s="17" t="s">
        <v>46</v>
      </c>
      <c r="AH89" s="17" t="str">
        <f>VLOOKUP(A89,'REPORTE'!$A$1:$AG$1961,5,0)</f>
        <v>ECUATORIANO(A)</v>
      </c>
      <c r="AI89" s="17">
        <f>VLOOKUP(A89,'REPORTE'!$A$1:$AG$1961,28,0)</f>
        <v>44221</v>
      </c>
      <c r="AJ89" s="17" t="str">
        <f>VLOOKUP(A89,'REPORTE'!$A$1:$AG$1961,29,0)</f>
        <v>Cliente</v>
      </c>
      <c r="AK89" s="17" t="str">
        <f>VLOOKUP(A89,'REPORTE'!$A$1:$AG$1961,30,0)</f>
        <v>Ninguna</v>
      </c>
      <c r="AL89" s="17" t="str">
        <f>VLOOKUP(A89,'REPORTE'!$A$1:$AG$1961,31,0)</f>
        <v>CHIMBORAZO</v>
      </c>
      <c r="AM89" s="17" t="e">
        <f>VLOOKUP(AL89,PROVINCIAS!$F$1:$G$1171,2,0)</f>
        <v>#N/A</v>
      </c>
    </row>
    <row r="90" spans="1:39" x14ac:dyDescent="0.45">
      <c r="A90" s="17">
        <v>1001051</v>
      </c>
      <c r="B90" s="17" t="s">
        <v>9686</v>
      </c>
      <c r="C90" s="85">
        <v>600695043</v>
      </c>
      <c r="D90" s="17">
        <v>73</v>
      </c>
      <c r="E90" s="86">
        <v>17616</v>
      </c>
      <c r="F90" s="86" t="str">
        <f t="shared" si="7"/>
        <v>1948</v>
      </c>
      <c r="G90" s="87">
        <v>2022</v>
      </c>
      <c r="H90" s="87">
        <f t="shared" si="8"/>
        <v>74</v>
      </c>
      <c r="I90" s="87" t="str">
        <f t="shared" si="6"/>
        <v>Mal</v>
      </c>
      <c r="J90" s="17" t="s">
        <v>36</v>
      </c>
      <c r="K90" s="17">
        <v>1001223</v>
      </c>
      <c r="L90" s="17">
        <v>18</v>
      </c>
      <c r="M90" s="17">
        <v>0</v>
      </c>
      <c r="N90" s="17" t="str">
        <f t="shared" si="9"/>
        <v>A1</v>
      </c>
      <c r="O90" s="17" t="s">
        <v>10468</v>
      </c>
      <c r="P90" s="17" t="s">
        <v>10469</v>
      </c>
      <c r="Q90" s="88">
        <v>44224</v>
      </c>
      <c r="R90" s="88">
        <v>44783</v>
      </c>
      <c r="S90" s="89" t="s">
        <v>776</v>
      </c>
      <c r="T90" s="17">
        <v>6000</v>
      </c>
      <c r="U90" s="17" t="s">
        <v>10498</v>
      </c>
      <c r="V90" s="17">
        <v>21.5</v>
      </c>
      <c r="W90" s="17" t="s">
        <v>10994</v>
      </c>
      <c r="X90" s="17" t="str">
        <f t="shared" si="10"/>
        <v>Vigente</v>
      </c>
      <c r="Y90" s="17" t="str">
        <f t="shared" si="11"/>
        <v>V</v>
      </c>
      <c r="Z90" s="17" t="s">
        <v>11006</v>
      </c>
      <c r="AA90" s="17" t="str">
        <f>VLOOKUP(A90,'REPORTE'!$A$1:$AG$1961,19,0)</f>
        <v>Cultivo de trigo.</v>
      </c>
      <c r="AB90" s="17">
        <v>1001122</v>
      </c>
      <c r="AC90" s="17" t="s">
        <v>11535</v>
      </c>
      <c r="AD90" s="17" t="s">
        <v>11886</v>
      </c>
      <c r="AE90" s="17" t="s">
        <v>12072</v>
      </c>
      <c r="AF90" s="17" t="s">
        <v>12106</v>
      </c>
      <c r="AG90" s="17" t="s">
        <v>74</v>
      </c>
      <c r="AH90" s="17" t="str">
        <f>VLOOKUP(A90,'REPORTE'!$A$1:$AG$1961,5,0)</f>
        <v>ECUATORIANO(A) INDIGENA</v>
      </c>
      <c r="AI90" s="17">
        <f>VLOOKUP(A90,'REPORTE'!$A$1:$AG$1961,28,0)</f>
        <v>44239</v>
      </c>
      <c r="AJ90" s="17" t="str">
        <f>VLOOKUP(A90,'REPORTE'!$A$1:$AG$1961,29,0)</f>
        <v>Cliente</v>
      </c>
      <c r="AK90" s="17" t="str">
        <f>VLOOKUP(A90,'REPORTE'!$A$1:$AG$1961,30,0)</f>
        <v>Ninguna</v>
      </c>
      <c r="AL90" s="17" t="str">
        <f>VLOOKUP(A90,'REPORTE'!$A$1:$AG$1961,31,0)</f>
        <v>CHIMBORAZO</v>
      </c>
      <c r="AM90" s="17" t="e">
        <f>VLOOKUP(AL90,PROVINCIAS!$F$1:$G$1171,2,0)</f>
        <v>#N/A</v>
      </c>
    </row>
    <row r="91" spans="1:39" x14ac:dyDescent="0.45">
      <c r="A91" s="17">
        <v>1000632</v>
      </c>
      <c r="B91" s="17" t="s">
        <v>9687</v>
      </c>
      <c r="C91" s="85">
        <v>602784696</v>
      </c>
      <c r="D91" s="17">
        <v>47</v>
      </c>
      <c r="E91" s="86">
        <v>27121</v>
      </c>
      <c r="F91" s="86" t="str">
        <f t="shared" si="7"/>
        <v>1974</v>
      </c>
      <c r="G91" s="87">
        <v>2022</v>
      </c>
      <c r="H91" s="87">
        <f t="shared" si="8"/>
        <v>48</v>
      </c>
      <c r="I91" s="87" t="str">
        <f t="shared" si="6"/>
        <v>Mal</v>
      </c>
      <c r="J91" s="17" t="s">
        <v>59</v>
      </c>
      <c r="K91" s="17">
        <v>1001227</v>
      </c>
      <c r="L91" s="17">
        <v>20</v>
      </c>
      <c r="M91" s="17">
        <v>19</v>
      </c>
      <c r="N91" s="17" t="str">
        <f t="shared" si="9"/>
        <v>A2</v>
      </c>
      <c r="O91" s="17" t="s">
        <v>10468</v>
      </c>
      <c r="P91" s="17" t="s">
        <v>10469</v>
      </c>
      <c r="Q91" s="88">
        <v>44226</v>
      </c>
      <c r="R91" s="88">
        <v>44844</v>
      </c>
      <c r="S91" s="88">
        <v>44602</v>
      </c>
      <c r="T91" s="17">
        <v>1340</v>
      </c>
      <c r="U91" s="17">
        <v>680.39</v>
      </c>
      <c r="V91" s="17">
        <v>23</v>
      </c>
      <c r="W91" s="17" t="s">
        <v>10995</v>
      </c>
      <c r="X91" s="17" t="str">
        <f t="shared" si="10"/>
        <v>Vigente</v>
      </c>
      <c r="Y91" s="17" t="str">
        <f t="shared" si="11"/>
        <v>F</v>
      </c>
      <c r="Z91" s="17" t="s">
        <v>11022</v>
      </c>
      <c r="AA91" s="17" t="str">
        <f>VLOOKUP(A91,'REPORTE'!$A$1:$AG$1961,19,0)</f>
        <v>Empleado Público</v>
      </c>
      <c r="AB91" s="17">
        <v>1000703</v>
      </c>
      <c r="AC91" s="17" t="s">
        <v>11183</v>
      </c>
      <c r="AD91" s="17" t="s">
        <v>11887</v>
      </c>
      <c r="AE91" s="17" t="s">
        <v>12072</v>
      </c>
      <c r="AF91" s="17" t="s">
        <v>11150</v>
      </c>
      <c r="AG91" s="17" t="s">
        <v>74</v>
      </c>
      <c r="AH91" s="17" t="str">
        <f>VLOOKUP(A91,'REPORTE'!$A$1:$AG$1961,5,0)</f>
        <v>ECUATORIANO(A)</v>
      </c>
      <c r="AI91" s="17">
        <f>VLOOKUP(A91,'REPORTE'!$A$1:$AG$1961,28,0)</f>
        <v>44151</v>
      </c>
      <c r="AJ91" s="17" t="str">
        <f>VLOOKUP(A91,'REPORTE'!$A$1:$AG$1961,29,0)</f>
        <v>Cliente</v>
      </c>
      <c r="AK91" s="17" t="str">
        <f>VLOOKUP(A91,'REPORTE'!$A$1:$AG$1961,30,0)</f>
        <v>Secundaria</v>
      </c>
      <c r="AL91" s="17" t="str">
        <f>VLOOKUP(A91,'REPORTE'!$A$1:$AG$1961,31,0)</f>
        <v>CHIMBORAZO</v>
      </c>
      <c r="AM91" s="17" t="e">
        <f>VLOOKUP(AL91,PROVINCIAS!$F$1:$G$1171,2,0)</f>
        <v>#N/A</v>
      </c>
    </row>
    <row r="92" spans="1:39" x14ac:dyDescent="0.45">
      <c r="A92" s="17">
        <v>1001049</v>
      </c>
      <c r="B92" s="17" t="s">
        <v>9688</v>
      </c>
      <c r="C92" s="85">
        <v>601369424</v>
      </c>
      <c r="D92" s="17">
        <v>64</v>
      </c>
      <c r="E92" s="86">
        <v>21233</v>
      </c>
      <c r="F92" s="86" t="str">
        <f t="shared" si="7"/>
        <v>1958</v>
      </c>
      <c r="G92" s="87">
        <v>2022</v>
      </c>
      <c r="H92" s="87">
        <f t="shared" si="8"/>
        <v>64</v>
      </c>
      <c r="I92" s="87" t="str">
        <f t="shared" si="6"/>
        <v>Mal</v>
      </c>
      <c r="J92" s="17" t="s">
        <v>59</v>
      </c>
      <c r="K92" s="17">
        <v>1001230</v>
      </c>
      <c r="L92" s="17">
        <v>36</v>
      </c>
      <c r="M92" s="17">
        <v>11</v>
      </c>
      <c r="N92" s="17" t="str">
        <f t="shared" si="9"/>
        <v>A2</v>
      </c>
      <c r="O92" s="17" t="s">
        <v>10468</v>
      </c>
      <c r="P92" s="17" t="s">
        <v>10469</v>
      </c>
      <c r="Q92" s="88">
        <v>44228</v>
      </c>
      <c r="R92" s="88">
        <v>45340</v>
      </c>
      <c r="S92" s="88">
        <v>44610</v>
      </c>
      <c r="T92" s="17">
        <v>4000</v>
      </c>
      <c r="U92" s="17" t="s">
        <v>10499</v>
      </c>
      <c r="V92" s="17">
        <v>21.5</v>
      </c>
      <c r="W92" s="17" t="s">
        <v>10995</v>
      </c>
      <c r="X92" s="17" t="str">
        <f t="shared" si="10"/>
        <v>Vigente</v>
      </c>
      <c r="Y92" s="17" t="str">
        <f t="shared" si="11"/>
        <v>F</v>
      </c>
      <c r="Z92" s="17" t="s">
        <v>244</v>
      </c>
      <c r="AA92" s="17" t="str">
        <f>VLOOKUP(A92,'REPORTE'!$A$1:$AG$1961,19,0)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AB92" s="17">
        <v>1001120</v>
      </c>
      <c r="AC92" s="17" t="s">
        <v>11536</v>
      </c>
      <c r="AD92" s="17" t="s">
        <v>11865</v>
      </c>
      <c r="AE92" s="17" t="s">
        <v>12072</v>
      </c>
      <c r="AF92" s="17" t="s">
        <v>12095</v>
      </c>
      <c r="AG92" s="17" t="s">
        <v>74</v>
      </c>
      <c r="AH92" s="17" t="str">
        <f>VLOOKUP(A92,'REPORTE'!$A$1:$AG$1961,5,0)</f>
        <v>ECUATORIANO(A)</v>
      </c>
      <c r="AI92" s="17">
        <f>VLOOKUP(A92,'REPORTE'!$A$1:$AG$1961,28,0)</f>
        <v>0</v>
      </c>
      <c r="AJ92" s="17" t="str">
        <f>VLOOKUP(A92,'REPORTE'!$A$1:$AG$1961,29,0)</f>
        <v>Cliente</v>
      </c>
      <c r="AK92" s="17" t="str">
        <f>VLOOKUP(A92,'REPORTE'!$A$1:$AG$1961,30,0)</f>
        <v>Secundaria</v>
      </c>
      <c r="AL92" s="17" t="str">
        <f>VLOOKUP(A92,'REPORTE'!$A$1:$AG$1961,31,0)</f>
        <v>CAÑAR</v>
      </c>
      <c r="AM92" s="17" t="str">
        <f>VLOOKUP(AL92,PROVINCIAS!$F$1:$G$1171,2,0)</f>
        <v>URBANA</v>
      </c>
    </row>
    <row r="93" spans="1:39" x14ac:dyDescent="0.45">
      <c r="A93" s="17">
        <v>1000785</v>
      </c>
      <c r="B93" s="17" t="s">
        <v>9689</v>
      </c>
      <c r="C93" s="85">
        <v>1753857968</v>
      </c>
      <c r="D93" s="17">
        <v>21</v>
      </c>
      <c r="E93" s="86">
        <v>36658</v>
      </c>
      <c r="F93" s="86" t="str">
        <f t="shared" si="7"/>
        <v>2000</v>
      </c>
      <c r="G93" s="87">
        <v>2022</v>
      </c>
      <c r="H93" s="87">
        <f t="shared" si="8"/>
        <v>22</v>
      </c>
      <c r="I93" s="87" t="str">
        <f t="shared" si="6"/>
        <v>Mal</v>
      </c>
      <c r="J93" s="17" t="s">
        <v>36</v>
      </c>
      <c r="K93" s="17">
        <v>1001246</v>
      </c>
      <c r="L93" s="17">
        <v>18</v>
      </c>
      <c r="M93" s="17">
        <v>0</v>
      </c>
      <c r="N93" s="17" t="str">
        <f t="shared" si="9"/>
        <v>A1</v>
      </c>
      <c r="O93" s="17" t="s">
        <v>10468</v>
      </c>
      <c r="P93" s="17" t="s">
        <v>10469</v>
      </c>
      <c r="Q93" s="88">
        <v>44233</v>
      </c>
      <c r="R93" s="88">
        <v>44793</v>
      </c>
      <c r="S93" s="89" t="s">
        <v>776</v>
      </c>
      <c r="T93" s="17">
        <v>3000</v>
      </c>
      <c r="U93" s="17" t="s">
        <v>10500</v>
      </c>
      <c r="V93" s="17">
        <v>21.5</v>
      </c>
      <c r="W93" s="17" t="s">
        <v>10994</v>
      </c>
      <c r="X93" s="17" t="str">
        <f t="shared" si="10"/>
        <v>Vigente</v>
      </c>
      <c r="Y93" s="17" t="str">
        <f t="shared" si="11"/>
        <v>V</v>
      </c>
      <c r="Z93" s="17" t="s">
        <v>279</v>
      </c>
      <c r="AA93" s="17" t="str">
        <f>VLOOKUP(A93,'REPORTE'!$A$1:$AG$1961,19,0)</f>
        <v>Enseñanza técnica y profesional de nivel inferior al de la enseñanza superior, capacitación para guí­as turí­sticos, cocineros y otro personal de hoteles y restaurantes.</v>
      </c>
      <c r="AB93" s="17">
        <v>1000857</v>
      </c>
      <c r="AC93" s="17" t="s">
        <v>11537</v>
      </c>
      <c r="AD93" s="17" t="s">
        <v>11888</v>
      </c>
      <c r="AE93" s="17" t="s">
        <v>12072</v>
      </c>
      <c r="AF93" s="17" t="s">
        <v>12107</v>
      </c>
      <c r="AG93" s="17" t="s">
        <v>609</v>
      </c>
      <c r="AH93" s="17" t="str">
        <f>VLOOKUP(A93,'REPORTE'!$A$1:$AG$1961,5,0)</f>
        <v>ECUATORIANO(A)</v>
      </c>
      <c r="AI93" s="17">
        <f>VLOOKUP(A93,'REPORTE'!$A$1:$AG$1961,28,0)</f>
        <v>44233</v>
      </c>
      <c r="AJ93" s="17" t="str">
        <f>VLOOKUP(A93,'REPORTE'!$A$1:$AG$1961,29,0)</f>
        <v>Cliente</v>
      </c>
      <c r="AK93" s="17" t="str">
        <f>VLOOKUP(A93,'REPORTE'!$A$1:$AG$1961,30,0)</f>
        <v>Secundaria</v>
      </c>
      <c r="AL93" s="17" t="str">
        <f>VLOOKUP(A93,'REPORTE'!$A$1:$AG$1961,31,0)</f>
        <v>PICHINCHA</v>
      </c>
      <c r="AM93" s="17" t="str">
        <f>VLOOKUP(AL93,PROVINCIAS!$F$1:$G$1171,2,0)</f>
        <v>URBANA</v>
      </c>
    </row>
    <row r="94" spans="1:39" x14ac:dyDescent="0.45">
      <c r="A94" s="17">
        <v>1001083</v>
      </c>
      <c r="B94" s="17" t="s">
        <v>9690</v>
      </c>
      <c r="C94" s="85">
        <v>1726725615</v>
      </c>
      <c r="D94" s="17">
        <v>21</v>
      </c>
      <c r="E94" s="86">
        <v>36649</v>
      </c>
      <c r="F94" s="86" t="str">
        <f t="shared" si="7"/>
        <v>2000</v>
      </c>
      <c r="G94" s="87">
        <v>2022</v>
      </c>
      <c r="H94" s="87">
        <f t="shared" si="8"/>
        <v>22</v>
      </c>
      <c r="I94" s="87" t="str">
        <f t="shared" si="6"/>
        <v>Mal</v>
      </c>
      <c r="J94" s="17" t="s">
        <v>36</v>
      </c>
      <c r="K94" s="17">
        <v>1001252</v>
      </c>
      <c r="L94" s="17">
        <v>18</v>
      </c>
      <c r="M94" s="17">
        <v>0</v>
      </c>
      <c r="N94" s="17" t="str">
        <f t="shared" si="9"/>
        <v>A1</v>
      </c>
      <c r="O94" s="17" t="s">
        <v>10468</v>
      </c>
      <c r="P94" s="17" t="s">
        <v>10469</v>
      </c>
      <c r="Q94" s="88">
        <v>44237</v>
      </c>
      <c r="R94" s="88">
        <v>44793</v>
      </c>
      <c r="S94" s="89" t="s">
        <v>776</v>
      </c>
      <c r="T94" s="17">
        <v>5000</v>
      </c>
      <c r="U94" s="17" t="s">
        <v>10501</v>
      </c>
      <c r="V94" s="17">
        <v>21.5</v>
      </c>
      <c r="W94" s="17" t="s">
        <v>10994</v>
      </c>
      <c r="X94" s="17" t="str">
        <f t="shared" si="10"/>
        <v>Vigente</v>
      </c>
      <c r="Y94" s="17" t="str">
        <f t="shared" si="11"/>
        <v>V</v>
      </c>
      <c r="Z94" s="17" t="s">
        <v>348</v>
      </c>
      <c r="AA94" s="17" t="str">
        <f>VLOOKUP(A94,'REPORTE'!$A$1:$AG$1961,19,0)</f>
        <v>Venta al por menor de frutas, legumbres y hortalizas frescas o en conserva en establecimientos especializados.</v>
      </c>
      <c r="AB94" s="17">
        <v>1001155</v>
      </c>
      <c r="AC94" s="17" t="s">
        <v>11538</v>
      </c>
      <c r="AD94" s="17" t="s">
        <v>11871</v>
      </c>
      <c r="AE94" s="17" t="s">
        <v>12072</v>
      </c>
      <c r="AF94" s="17" t="s">
        <v>12108</v>
      </c>
      <c r="AG94" s="17" t="s">
        <v>609</v>
      </c>
      <c r="AH94" s="17" t="str">
        <f>VLOOKUP(A94,'REPORTE'!$A$1:$AG$1961,5,0)</f>
        <v>ECUATORIANO(A)</v>
      </c>
      <c r="AI94" s="17">
        <f>VLOOKUP(A94,'REPORTE'!$A$1:$AG$1961,28,0)</f>
        <v>44237</v>
      </c>
      <c r="AJ94" s="17" t="str">
        <f>VLOOKUP(A94,'REPORTE'!$A$1:$AG$1961,29,0)</f>
        <v>Cliente</v>
      </c>
      <c r="AK94" s="17" t="str">
        <f>VLOOKUP(A94,'REPORTE'!$A$1:$AG$1961,30,0)</f>
        <v>Primaria</v>
      </c>
      <c r="AL94" s="17" t="str">
        <f>VLOOKUP(A94,'REPORTE'!$A$1:$AG$1961,31,0)</f>
        <v>PICHINCHA</v>
      </c>
      <c r="AM94" s="17" t="str">
        <f>VLOOKUP(AL94,PROVINCIAS!$F$1:$G$1171,2,0)</f>
        <v>URBANA</v>
      </c>
    </row>
    <row r="95" spans="1:39" x14ac:dyDescent="0.45">
      <c r="A95" s="17">
        <v>1000577</v>
      </c>
      <c r="B95" s="17" t="s">
        <v>9691</v>
      </c>
      <c r="C95" s="85">
        <v>1724027279</v>
      </c>
      <c r="D95" s="17">
        <v>25</v>
      </c>
      <c r="E95" s="86">
        <v>35206</v>
      </c>
      <c r="F95" s="86" t="str">
        <f t="shared" si="7"/>
        <v>1996</v>
      </c>
      <c r="G95" s="87">
        <v>2022</v>
      </c>
      <c r="H95" s="87">
        <f t="shared" si="8"/>
        <v>26</v>
      </c>
      <c r="I95" s="87" t="str">
        <f t="shared" si="6"/>
        <v>Mal</v>
      </c>
      <c r="J95" s="17" t="s">
        <v>59</v>
      </c>
      <c r="K95" s="17">
        <v>1001258</v>
      </c>
      <c r="L95" s="17">
        <v>36</v>
      </c>
      <c r="M95" s="17">
        <v>4</v>
      </c>
      <c r="N95" s="17" t="str">
        <f t="shared" si="9"/>
        <v>A1</v>
      </c>
      <c r="O95" s="17" t="s">
        <v>10468</v>
      </c>
      <c r="P95" s="17" t="s">
        <v>10469</v>
      </c>
      <c r="Q95" s="88">
        <v>44238</v>
      </c>
      <c r="R95" s="88">
        <v>45347</v>
      </c>
      <c r="S95" s="88">
        <v>44617</v>
      </c>
      <c r="T95" s="17">
        <v>10000</v>
      </c>
      <c r="U95" s="17" t="s">
        <v>10502</v>
      </c>
      <c r="V95" s="17">
        <v>21.5</v>
      </c>
      <c r="W95" s="17" t="s">
        <v>10995</v>
      </c>
      <c r="X95" s="17" t="str">
        <f t="shared" si="10"/>
        <v>Vigente</v>
      </c>
      <c r="Y95" s="17" t="str">
        <f t="shared" si="11"/>
        <v>F</v>
      </c>
      <c r="Z95" s="17" t="s">
        <v>11025</v>
      </c>
      <c r="AA95" s="17" t="str">
        <f>VLOOKUP(A95,'REPORTE'!$A$1:$AG$1961,19,0)</f>
        <v>Servicios de taxis.</v>
      </c>
      <c r="AB95" s="17">
        <v>1000647</v>
      </c>
      <c r="AC95" s="17" t="s">
        <v>11539</v>
      </c>
      <c r="AD95" s="17" t="s">
        <v>11889</v>
      </c>
      <c r="AE95" s="17" t="s">
        <v>12072</v>
      </c>
      <c r="AF95" s="17" t="s">
        <v>12102</v>
      </c>
      <c r="AG95" s="17" t="s">
        <v>609</v>
      </c>
      <c r="AH95" s="17" t="str">
        <f>VLOOKUP(A95,'REPORTE'!$A$1:$AG$1961,5,0)</f>
        <v>ECUATORIANO(A) INDIGENA</v>
      </c>
      <c r="AI95" s="17">
        <f>VLOOKUP(A95,'REPORTE'!$A$1:$AG$1961,28,0)</f>
        <v>44148</v>
      </c>
      <c r="AJ95" s="17" t="str">
        <f>VLOOKUP(A95,'REPORTE'!$A$1:$AG$1961,29,0)</f>
        <v>Cliente</v>
      </c>
      <c r="AK95" s="17" t="str">
        <f>VLOOKUP(A95,'REPORTE'!$A$1:$AG$1961,30,0)</f>
        <v>Secundaria</v>
      </c>
      <c r="AL95" s="17" t="str">
        <f>VLOOKUP(A95,'REPORTE'!$A$1:$AG$1961,31,0)</f>
        <v>CHIMBORAZO</v>
      </c>
      <c r="AM95" s="17" t="e">
        <f>VLOOKUP(AL95,PROVINCIAS!$F$1:$G$1171,2,0)</f>
        <v>#N/A</v>
      </c>
    </row>
    <row r="96" spans="1:39" x14ac:dyDescent="0.45">
      <c r="A96" s="17">
        <v>1001090</v>
      </c>
      <c r="B96" s="17" t="s">
        <v>9692</v>
      </c>
      <c r="C96" s="85">
        <v>1717252306</v>
      </c>
      <c r="D96" s="17">
        <v>42</v>
      </c>
      <c r="E96" s="86">
        <v>28940</v>
      </c>
      <c r="F96" s="86" t="str">
        <f t="shared" si="7"/>
        <v>1979</v>
      </c>
      <c r="G96" s="87">
        <v>2022</v>
      </c>
      <c r="H96" s="87">
        <f t="shared" si="8"/>
        <v>43</v>
      </c>
      <c r="I96" s="87" t="str">
        <f t="shared" si="6"/>
        <v>Mal</v>
      </c>
      <c r="J96" s="17" t="s">
        <v>59</v>
      </c>
      <c r="K96" s="17">
        <v>1001260</v>
      </c>
      <c r="L96" s="17">
        <v>36</v>
      </c>
      <c r="M96" s="17">
        <v>4</v>
      </c>
      <c r="N96" s="17" t="str">
        <f t="shared" si="9"/>
        <v>A1</v>
      </c>
      <c r="O96" s="17" t="s">
        <v>10468</v>
      </c>
      <c r="P96" s="17" t="s">
        <v>10469</v>
      </c>
      <c r="Q96" s="88">
        <v>44238</v>
      </c>
      <c r="R96" s="88">
        <v>45347</v>
      </c>
      <c r="S96" s="88">
        <v>44617</v>
      </c>
      <c r="T96" s="17">
        <v>6000</v>
      </c>
      <c r="U96" s="17" t="s">
        <v>10503</v>
      </c>
      <c r="V96" s="17">
        <v>18.5</v>
      </c>
      <c r="W96" s="17" t="s">
        <v>10995</v>
      </c>
      <c r="X96" s="17" t="str">
        <f t="shared" si="10"/>
        <v>Vigente</v>
      </c>
      <c r="Y96" s="17" t="str">
        <f t="shared" si="11"/>
        <v>F</v>
      </c>
      <c r="Z96" s="17" t="s">
        <v>348</v>
      </c>
      <c r="AA96" s="17" t="str">
        <f>VLOOKUP(A96,'REPORTE'!$A$1:$AG$1961,19,0)</f>
        <v>Venta al por mayor de frutas, legumbres y hortalizas.</v>
      </c>
      <c r="AB96" s="17">
        <v>1001163</v>
      </c>
      <c r="AC96" s="17" t="s">
        <v>11540</v>
      </c>
      <c r="AD96" s="17" t="s">
        <v>11890</v>
      </c>
      <c r="AE96" s="17" t="s">
        <v>12072</v>
      </c>
      <c r="AF96" s="17" t="s">
        <v>11150</v>
      </c>
      <c r="AG96" s="17" t="s">
        <v>609</v>
      </c>
      <c r="AH96" s="17" t="str">
        <f>VLOOKUP(A96,'REPORTE'!$A$1:$AG$1961,5,0)</f>
        <v>ECUATORIANO(A) INDIGENA</v>
      </c>
      <c r="AI96" s="17">
        <f>VLOOKUP(A96,'REPORTE'!$A$1:$AG$1961,28,0)</f>
        <v>0</v>
      </c>
      <c r="AJ96" s="17" t="str">
        <f>VLOOKUP(A96,'REPORTE'!$A$1:$AG$1961,29,0)</f>
        <v>Cliente</v>
      </c>
      <c r="AK96" s="17" t="str">
        <f>VLOOKUP(A96,'REPORTE'!$A$1:$AG$1961,30,0)</f>
        <v>Primaria</v>
      </c>
      <c r="AL96" s="17" t="str">
        <f>VLOOKUP(A96,'REPORTE'!$A$1:$AG$1961,31,0)</f>
        <v>CHIMBORAZO</v>
      </c>
      <c r="AM96" s="17" t="e">
        <f>VLOOKUP(AL96,PROVINCIAS!$F$1:$G$1171,2,0)</f>
        <v>#N/A</v>
      </c>
    </row>
    <row r="97" spans="1:39" x14ac:dyDescent="0.45">
      <c r="A97" s="17">
        <v>1001093</v>
      </c>
      <c r="B97" s="17" t="s">
        <v>9693</v>
      </c>
      <c r="C97" s="85">
        <v>1726663816</v>
      </c>
      <c r="D97" s="17">
        <v>29</v>
      </c>
      <c r="E97" s="86">
        <v>33817</v>
      </c>
      <c r="F97" s="86" t="str">
        <f t="shared" si="7"/>
        <v>1992</v>
      </c>
      <c r="G97" s="87">
        <v>2022</v>
      </c>
      <c r="H97" s="87">
        <f t="shared" si="8"/>
        <v>30</v>
      </c>
      <c r="I97" s="87" t="str">
        <f t="shared" si="6"/>
        <v>Mal</v>
      </c>
      <c r="J97" s="17" t="s">
        <v>36</v>
      </c>
      <c r="K97" s="17">
        <v>1001262</v>
      </c>
      <c r="L97" s="17">
        <v>24</v>
      </c>
      <c r="M97" s="17">
        <v>0</v>
      </c>
      <c r="N97" s="17" t="str">
        <f t="shared" si="9"/>
        <v>A1</v>
      </c>
      <c r="O97" s="17" t="s">
        <v>10468</v>
      </c>
      <c r="P97" s="17" t="s">
        <v>10469</v>
      </c>
      <c r="Q97" s="88">
        <v>44239</v>
      </c>
      <c r="R97" s="88">
        <v>44982</v>
      </c>
      <c r="S97" s="89" t="s">
        <v>776</v>
      </c>
      <c r="T97" s="17">
        <v>5000</v>
      </c>
      <c r="U97" s="17" t="s">
        <v>10504</v>
      </c>
      <c r="V97" s="17">
        <v>21.5</v>
      </c>
      <c r="W97" s="17" t="s">
        <v>10994</v>
      </c>
      <c r="X97" s="17" t="str">
        <f t="shared" si="10"/>
        <v>Vigente</v>
      </c>
      <c r="Y97" s="17" t="str">
        <f t="shared" si="11"/>
        <v>V</v>
      </c>
      <c r="Z97" s="17" t="s">
        <v>11100</v>
      </c>
      <c r="AA97" s="17" t="str">
        <f>VLOOKUP(A97,'REPORTE'!$A$1:$AG$1961,19,0)</f>
        <v>Actividades de prestación de una serie de servicios administrativos de oficina corrientes, como recepción, planificación financiera, facturación y registro, personal y distribución fí­sica (servicios de mensajerí­a) y logí­stica, a cambio de una retribución o por contrato.</v>
      </c>
      <c r="AB97" s="17">
        <v>1001166</v>
      </c>
      <c r="AC97" s="17" t="s">
        <v>11521</v>
      </c>
      <c r="AD97" s="17" t="s">
        <v>11829</v>
      </c>
      <c r="AE97" s="17" t="s">
        <v>12072</v>
      </c>
      <c r="AF97" s="17" t="s">
        <v>12109</v>
      </c>
      <c r="AG97" s="17" t="s">
        <v>609</v>
      </c>
      <c r="AH97" s="17" t="str">
        <f>VLOOKUP(A97,'REPORTE'!$A$1:$AG$1961,5,0)</f>
        <v>ECUATORIANO(A) INDIGENA</v>
      </c>
      <c r="AI97" s="17">
        <f>VLOOKUP(A97,'REPORTE'!$A$1:$AG$1961,28,0)</f>
        <v>44239</v>
      </c>
      <c r="AJ97" s="17" t="str">
        <f>VLOOKUP(A97,'REPORTE'!$A$1:$AG$1961,29,0)</f>
        <v>Cliente</v>
      </c>
      <c r="AK97" s="17" t="str">
        <f>VLOOKUP(A97,'REPORTE'!$A$1:$AG$1961,30,0)</f>
        <v>Primaria</v>
      </c>
      <c r="AL97" s="17" t="str">
        <f>VLOOKUP(A97,'REPORTE'!$A$1:$AG$1961,31,0)</f>
        <v>COTOPAXI</v>
      </c>
      <c r="AM97" s="17" t="e">
        <f>VLOOKUP(AL97,PROVINCIAS!$F$1:$G$1171,2,0)</f>
        <v>#N/A</v>
      </c>
    </row>
    <row r="98" spans="1:39" x14ac:dyDescent="0.45">
      <c r="A98" s="17">
        <v>1000774</v>
      </c>
      <c r="B98" s="17" t="s">
        <v>9694</v>
      </c>
      <c r="C98" s="85">
        <v>1725665192</v>
      </c>
      <c r="D98" s="17">
        <v>21</v>
      </c>
      <c r="E98" s="86">
        <v>36605</v>
      </c>
      <c r="F98" s="86" t="str">
        <f t="shared" si="7"/>
        <v>2000</v>
      </c>
      <c r="G98" s="87">
        <v>2022</v>
      </c>
      <c r="H98" s="87">
        <f t="shared" si="8"/>
        <v>22</v>
      </c>
      <c r="I98" s="87" t="str">
        <f t="shared" si="6"/>
        <v>Mal</v>
      </c>
      <c r="J98" s="17" t="s">
        <v>59</v>
      </c>
      <c r="K98" s="17">
        <v>1001274</v>
      </c>
      <c r="L98" s="17">
        <v>18</v>
      </c>
      <c r="M98" s="17">
        <v>0</v>
      </c>
      <c r="N98" s="17" t="str">
        <f t="shared" si="9"/>
        <v>A1</v>
      </c>
      <c r="O98" s="17" t="s">
        <v>10466</v>
      </c>
      <c r="P98" s="17" t="s">
        <v>10467</v>
      </c>
      <c r="Q98" s="88">
        <v>44245</v>
      </c>
      <c r="R98" s="88">
        <v>44793</v>
      </c>
      <c r="S98" s="89" t="s">
        <v>776</v>
      </c>
      <c r="T98" s="17">
        <v>1000</v>
      </c>
      <c r="U98" s="17">
        <v>362.08</v>
      </c>
      <c r="V98" s="17">
        <v>16</v>
      </c>
      <c r="W98" s="17" t="s">
        <v>10994</v>
      </c>
      <c r="X98" s="17" t="str">
        <f t="shared" si="10"/>
        <v>Vigente</v>
      </c>
      <c r="Y98" s="17" t="str">
        <f t="shared" si="11"/>
        <v>V</v>
      </c>
      <c r="Z98" s="17" t="s">
        <v>11000</v>
      </c>
      <c r="AA98" s="17" t="str">
        <f>VLOOKUP(A98,'REPORTE'!$A$1:$AG$1961,19,0)</f>
        <v>Estudiante</v>
      </c>
      <c r="AB98" s="17">
        <v>1000846</v>
      </c>
      <c r="AC98" s="17" t="s">
        <v>11184</v>
      </c>
      <c r="AD98" s="17" t="s">
        <v>11876</v>
      </c>
      <c r="AE98" s="17" t="s">
        <v>12072</v>
      </c>
      <c r="AF98" s="17" t="s">
        <v>12110</v>
      </c>
      <c r="AG98" s="17" t="s">
        <v>609</v>
      </c>
      <c r="AH98" s="17" t="str">
        <f>VLOOKUP(A98,'REPORTE'!$A$1:$AG$1961,5,0)</f>
        <v>ECUATORIANO(A) INDIGENA</v>
      </c>
      <c r="AI98" s="17">
        <f>VLOOKUP(A98,'REPORTE'!$A$1:$AG$1961,28,0)</f>
        <v>44118</v>
      </c>
      <c r="AJ98" s="17" t="str">
        <f>VLOOKUP(A98,'REPORTE'!$A$1:$AG$1961,29,0)</f>
        <v>Cliente</v>
      </c>
      <c r="AK98" s="17" t="str">
        <f>VLOOKUP(A98,'REPORTE'!$A$1:$AG$1961,30,0)</f>
        <v>Secundaria</v>
      </c>
      <c r="AL98" s="17" t="str">
        <f>VLOOKUP(A98,'REPORTE'!$A$1:$AG$1961,31,0)</f>
        <v>PICHINCHA</v>
      </c>
      <c r="AM98" s="17" t="str">
        <f>VLOOKUP(AL98,PROVINCIAS!$F$1:$G$1171,2,0)</f>
        <v>URBANA</v>
      </c>
    </row>
    <row r="99" spans="1:39" x14ac:dyDescent="0.45">
      <c r="A99" s="17">
        <v>1000748</v>
      </c>
      <c r="B99" s="17" t="s">
        <v>9695</v>
      </c>
      <c r="C99" s="85">
        <v>1714578869</v>
      </c>
      <c r="D99" s="17">
        <v>44</v>
      </c>
      <c r="E99" s="86">
        <v>28266</v>
      </c>
      <c r="F99" s="86" t="str">
        <f t="shared" si="7"/>
        <v>1977</v>
      </c>
      <c r="G99" s="87">
        <v>2022</v>
      </c>
      <c r="H99" s="87">
        <f t="shared" si="8"/>
        <v>45</v>
      </c>
      <c r="I99" s="87" t="str">
        <f t="shared" si="6"/>
        <v>Mal</v>
      </c>
      <c r="J99" s="17" t="s">
        <v>59</v>
      </c>
      <c r="K99" s="17">
        <v>1001277</v>
      </c>
      <c r="L99" s="17">
        <v>12</v>
      </c>
      <c r="M99" s="17">
        <v>280</v>
      </c>
      <c r="N99" s="17" t="str">
        <f t="shared" si="9"/>
        <v>E</v>
      </c>
      <c r="O99" s="17" t="s">
        <v>10468</v>
      </c>
      <c r="P99" s="17" t="s">
        <v>10469</v>
      </c>
      <c r="Q99" s="88">
        <v>44247</v>
      </c>
      <c r="R99" s="88">
        <v>44617</v>
      </c>
      <c r="S99" s="88">
        <v>44341</v>
      </c>
      <c r="T99" s="17">
        <v>1000</v>
      </c>
      <c r="U99" s="17">
        <v>851.25</v>
      </c>
      <c r="V99" s="17">
        <v>23</v>
      </c>
      <c r="W99" s="17" t="s">
        <v>10993</v>
      </c>
      <c r="X99" s="17" t="str">
        <f t="shared" si="10"/>
        <v>Vencido</v>
      </c>
      <c r="Y99" s="17" t="str">
        <f t="shared" si="11"/>
        <v>V</v>
      </c>
      <c r="Z99" s="17" t="s">
        <v>11023</v>
      </c>
      <c r="AA99" s="17" t="str">
        <f>VLOOKUP(A99,'REPORTE'!$A$1:$AG$1961,19,0)</f>
        <v>Lavado y limpieza en seco, planchado, etcétera, de todo tipo de prendas de vestir (incluso de piel) y de productos textiles que se realizan con equipo mecáico,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v>
      </c>
      <c r="AB99" s="17">
        <v>1000819</v>
      </c>
      <c r="AC99" s="17" t="s">
        <v>11185</v>
      </c>
      <c r="AD99" s="17" t="s">
        <v>11865</v>
      </c>
      <c r="AE99" s="17" t="s">
        <v>12072</v>
      </c>
      <c r="AF99" s="17" t="s">
        <v>12111</v>
      </c>
      <c r="AG99" s="17" t="s">
        <v>46</v>
      </c>
      <c r="AH99" s="17" t="str">
        <f>VLOOKUP(A99,'REPORTE'!$A$1:$AG$1961,5,0)</f>
        <v>ECUATORIANO(A)</v>
      </c>
      <c r="AI99" s="17">
        <f>VLOOKUP(A99,'REPORTE'!$A$1:$AG$1961,28,0)</f>
        <v>44112</v>
      </c>
      <c r="AJ99" s="17" t="str">
        <f>VLOOKUP(A99,'REPORTE'!$A$1:$AG$1961,29,0)</f>
        <v>Cliente</v>
      </c>
      <c r="AK99" s="17" t="str">
        <f>VLOOKUP(A99,'REPORTE'!$A$1:$AG$1961,30,0)</f>
        <v>Primaria</v>
      </c>
      <c r="AL99" s="17" t="str">
        <f>VLOOKUP(A99,'REPORTE'!$A$1:$AG$1961,31,0)</f>
        <v>PICHINCHA</v>
      </c>
      <c r="AM99" s="17" t="str">
        <f>VLOOKUP(AL99,PROVINCIAS!$F$1:$G$1171,2,0)</f>
        <v>URBANA</v>
      </c>
    </row>
    <row r="100" spans="1:39" x14ac:dyDescent="0.45">
      <c r="A100" s="17">
        <v>1001082</v>
      </c>
      <c r="B100" s="17" t="s">
        <v>9696</v>
      </c>
      <c r="C100" s="85">
        <v>202639241</v>
      </c>
      <c r="D100" s="17">
        <v>20</v>
      </c>
      <c r="E100" s="86">
        <v>37261</v>
      </c>
      <c r="F100" s="86" t="str">
        <f t="shared" si="7"/>
        <v>2002</v>
      </c>
      <c r="G100" s="87">
        <v>2022</v>
      </c>
      <c r="H100" s="87">
        <f t="shared" si="8"/>
        <v>20</v>
      </c>
      <c r="I100" s="87" t="str">
        <f t="shared" si="6"/>
        <v>Mal</v>
      </c>
      <c r="J100" s="17" t="s">
        <v>36</v>
      </c>
      <c r="K100" s="17">
        <v>1001278</v>
      </c>
      <c r="L100" s="17">
        <v>15</v>
      </c>
      <c r="M100" s="17">
        <v>0</v>
      </c>
      <c r="N100" s="17" t="str">
        <f t="shared" si="9"/>
        <v>A1</v>
      </c>
      <c r="O100" s="17" t="s">
        <v>10468</v>
      </c>
      <c r="P100" s="17" t="s">
        <v>10469</v>
      </c>
      <c r="Q100" s="88">
        <v>44251</v>
      </c>
      <c r="R100" s="88">
        <v>44713</v>
      </c>
      <c r="S100" s="89" t="s">
        <v>776</v>
      </c>
      <c r="T100" s="17">
        <v>1700</v>
      </c>
      <c r="U100" s="17">
        <v>513.61</v>
      </c>
      <c r="V100" s="17">
        <v>23</v>
      </c>
      <c r="W100" s="17" t="s">
        <v>10994</v>
      </c>
      <c r="X100" s="17" t="str">
        <f t="shared" si="10"/>
        <v>Vigente</v>
      </c>
      <c r="Y100" s="17" t="str">
        <f t="shared" si="11"/>
        <v>V</v>
      </c>
      <c r="Z100" s="17" t="s">
        <v>279</v>
      </c>
      <c r="AA100" s="17" t="str">
        <f>VLOOKUP(A100,'REPORTE'!$A$1:$AG$1961,19,0)</f>
        <v>Venta al por menor de frutas, legumbres y hortalizas frescas o en conserva en establecimientos especializados.</v>
      </c>
      <c r="AB100" s="17">
        <v>1001154</v>
      </c>
      <c r="AC100" s="17" t="s">
        <v>11186</v>
      </c>
      <c r="AD100" s="17" t="s">
        <v>11832</v>
      </c>
      <c r="AE100" s="17" t="s">
        <v>12072</v>
      </c>
      <c r="AF100" s="17" t="s">
        <v>12112</v>
      </c>
      <c r="AG100" s="17" t="s">
        <v>609</v>
      </c>
      <c r="AH100" s="17" t="str">
        <f>VLOOKUP(A100,'REPORTE'!$A$1:$AG$1961,5,0)</f>
        <v>ECUATORIANO(A) INDIGENA</v>
      </c>
      <c r="AI100" s="17">
        <f>VLOOKUP(A100,'REPORTE'!$A$1:$AG$1961,28,0)</f>
        <v>44251</v>
      </c>
      <c r="AJ100" s="17" t="str">
        <f>VLOOKUP(A100,'REPORTE'!$A$1:$AG$1961,29,0)</f>
        <v>Cliente</v>
      </c>
      <c r="AK100" s="17" t="str">
        <f>VLOOKUP(A100,'REPORTE'!$A$1:$AG$1961,30,0)</f>
        <v>Primaria</v>
      </c>
      <c r="AL100" s="17" t="str">
        <f>VLOOKUP(A100,'REPORTE'!$A$1:$AG$1961,31,0)</f>
        <v>BOLIVAR</v>
      </c>
      <c r="AM100" s="17" t="str">
        <f>VLOOKUP(AL100,PROVINCIAS!$F$1:$G$1171,2,0)</f>
        <v>RURAL</v>
      </c>
    </row>
    <row r="101" spans="1:39" x14ac:dyDescent="0.45">
      <c r="A101" s="17">
        <v>1000828</v>
      </c>
      <c r="B101" s="17" t="s">
        <v>9697</v>
      </c>
      <c r="C101" s="85">
        <v>1708727910</v>
      </c>
      <c r="D101" s="17">
        <v>55</v>
      </c>
      <c r="E101" s="86">
        <v>24513</v>
      </c>
      <c r="F101" s="86" t="str">
        <f t="shared" si="7"/>
        <v>1967</v>
      </c>
      <c r="G101" s="87">
        <v>2022</v>
      </c>
      <c r="H101" s="87">
        <f t="shared" si="8"/>
        <v>55</v>
      </c>
      <c r="I101" s="87" t="str">
        <f t="shared" si="6"/>
        <v>Mal</v>
      </c>
      <c r="J101" s="17" t="s">
        <v>36</v>
      </c>
      <c r="K101" s="17">
        <v>1001279</v>
      </c>
      <c r="L101" s="17">
        <v>18</v>
      </c>
      <c r="M101" s="17">
        <v>0</v>
      </c>
      <c r="N101" s="17" t="str">
        <f t="shared" si="9"/>
        <v>A1</v>
      </c>
      <c r="O101" s="17" t="s">
        <v>10468</v>
      </c>
      <c r="P101" s="17" t="s">
        <v>10469</v>
      </c>
      <c r="Q101" s="88">
        <v>44252</v>
      </c>
      <c r="R101" s="88">
        <v>44809</v>
      </c>
      <c r="S101" s="89" t="s">
        <v>776</v>
      </c>
      <c r="T101" s="17">
        <v>5000</v>
      </c>
      <c r="U101" s="17" t="s">
        <v>10505</v>
      </c>
      <c r="V101" s="17">
        <v>17.5</v>
      </c>
      <c r="W101" s="17" t="s">
        <v>10994</v>
      </c>
      <c r="X101" s="17" t="str">
        <f t="shared" si="10"/>
        <v>Vigente</v>
      </c>
      <c r="Y101" s="17" t="str">
        <f t="shared" si="11"/>
        <v>V</v>
      </c>
      <c r="Z101" s="17" t="s">
        <v>1578</v>
      </c>
      <c r="AA101" s="17" t="str">
        <f>VLOOKUP(A101,'REPORTE'!$A$1:$AG$1961,19,0)</f>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v>
      </c>
      <c r="AB101" s="17">
        <v>1000898</v>
      </c>
      <c r="AC101" s="17" t="s">
        <v>11541</v>
      </c>
      <c r="AD101" s="17" t="s">
        <v>11831</v>
      </c>
      <c r="AE101" s="17" t="s">
        <v>12072</v>
      </c>
      <c r="AF101" s="17" t="s">
        <v>12113</v>
      </c>
      <c r="AG101" s="17" t="s">
        <v>609</v>
      </c>
      <c r="AH101" s="17" t="str">
        <f>VLOOKUP(A101,'REPORTE'!$A$1:$AG$1961,5,0)</f>
        <v>ECUATORIANO(A)</v>
      </c>
      <c r="AI101" s="17">
        <f>VLOOKUP(A101,'REPORTE'!$A$1:$AG$1961,28,0)</f>
        <v>44252</v>
      </c>
      <c r="AJ101" s="17" t="str">
        <f>VLOOKUP(A101,'REPORTE'!$A$1:$AG$1961,29,0)</f>
        <v>Cliente</v>
      </c>
      <c r="AK101" s="17" t="str">
        <f>VLOOKUP(A101,'REPORTE'!$A$1:$AG$1961,30,0)</f>
        <v>Secundaria</v>
      </c>
      <c r="AL101" s="17" t="str">
        <f>VLOOKUP(A101,'REPORTE'!$A$1:$AG$1961,31,0)</f>
        <v>CHIMBORAZO</v>
      </c>
      <c r="AM101" s="17" t="e">
        <f>VLOOKUP(AL101,PROVINCIAS!$F$1:$G$1171,2,0)</f>
        <v>#N/A</v>
      </c>
    </row>
    <row r="102" spans="1:39" x14ac:dyDescent="0.45">
      <c r="A102" s="17">
        <v>1001081</v>
      </c>
      <c r="B102" s="17" t="s">
        <v>9698</v>
      </c>
      <c r="C102" s="85">
        <v>606178374</v>
      </c>
      <c r="D102" s="17">
        <v>22</v>
      </c>
      <c r="E102" s="86">
        <v>36444</v>
      </c>
      <c r="F102" s="86" t="str">
        <f t="shared" si="7"/>
        <v>1999</v>
      </c>
      <c r="G102" s="87">
        <v>2022</v>
      </c>
      <c r="H102" s="87">
        <f t="shared" si="8"/>
        <v>23</v>
      </c>
      <c r="I102" s="87" t="str">
        <f t="shared" si="6"/>
        <v>Mal</v>
      </c>
      <c r="J102" s="17" t="s">
        <v>59</v>
      </c>
      <c r="K102" s="17">
        <v>1001280</v>
      </c>
      <c r="L102" s="17">
        <v>18</v>
      </c>
      <c r="M102" s="17">
        <v>4</v>
      </c>
      <c r="N102" s="17" t="str">
        <f t="shared" si="9"/>
        <v>A1</v>
      </c>
      <c r="O102" s="17" t="s">
        <v>10468</v>
      </c>
      <c r="P102" s="17" t="s">
        <v>10469</v>
      </c>
      <c r="Q102" s="88">
        <v>44252</v>
      </c>
      <c r="R102" s="88">
        <v>44798</v>
      </c>
      <c r="S102" s="88">
        <v>44617</v>
      </c>
      <c r="T102" s="17">
        <v>2000</v>
      </c>
      <c r="U102" s="17">
        <v>809.45</v>
      </c>
      <c r="V102" s="17">
        <v>23</v>
      </c>
      <c r="W102" s="17" t="s">
        <v>10995</v>
      </c>
      <c r="X102" s="17" t="str">
        <f t="shared" si="10"/>
        <v>Vigente</v>
      </c>
      <c r="Y102" s="17" t="str">
        <f t="shared" si="11"/>
        <v>F</v>
      </c>
      <c r="Z102" s="17" t="s">
        <v>279</v>
      </c>
      <c r="AA102" s="17" t="str">
        <f>VLOOKUP(A102,'REPORTE'!$A$1:$AG$1961,19,0)</f>
        <v>Venta al por menor de frutas, legumbres y hortalizas frescas o en conserva en establecimientos especializados.</v>
      </c>
      <c r="AB102" s="17">
        <v>1001153</v>
      </c>
      <c r="AC102" s="17" t="s">
        <v>11169</v>
      </c>
      <c r="AD102" s="17" t="s">
        <v>11891</v>
      </c>
      <c r="AE102" s="17" t="s">
        <v>12072</v>
      </c>
      <c r="AF102" s="17" t="s">
        <v>12114</v>
      </c>
      <c r="AG102" s="17" t="s">
        <v>609</v>
      </c>
      <c r="AH102" s="17" t="str">
        <f>VLOOKUP(A102,'REPORTE'!$A$1:$AG$1961,5,0)</f>
        <v>ECUATORIANO(A) INDIGENA</v>
      </c>
      <c r="AI102" s="17">
        <f>VLOOKUP(A102,'REPORTE'!$A$1:$AG$1961,28,0)</f>
        <v>44252</v>
      </c>
      <c r="AJ102" s="17" t="str">
        <f>VLOOKUP(A102,'REPORTE'!$A$1:$AG$1961,29,0)</f>
        <v>Cliente</v>
      </c>
      <c r="AK102" s="17" t="str">
        <f>VLOOKUP(A102,'REPORTE'!$A$1:$AG$1961,30,0)</f>
        <v>Secundaria</v>
      </c>
      <c r="AL102" s="17" t="str">
        <f>VLOOKUP(A102,'REPORTE'!$A$1:$AG$1961,31,0)</f>
        <v>CHIMBORAZO</v>
      </c>
      <c r="AM102" s="17" t="e">
        <f>VLOOKUP(AL102,PROVINCIAS!$F$1:$G$1171,2,0)</f>
        <v>#N/A</v>
      </c>
    </row>
    <row r="103" spans="1:39" x14ac:dyDescent="0.45">
      <c r="A103" s="17">
        <v>1001115</v>
      </c>
      <c r="B103" s="17" t="s">
        <v>9699</v>
      </c>
      <c r="C103" s="85">
        <v>1723015853</v>
      </c>
      <c r="D103" s="17">
        <v>32</v>
      </c>
      <c r="E103" s="86">
        <v>32584</v>
      </c>
      <c r="F103" s="86" t="str">
        <f t="shared" si="7"/>
        <v>1989</v>
      </c>
      <c r="G103" s="87">
        <v>2022</v>
      </c>
      <c r="H103" s="87">
        <f t="shared" si="8"/>
        <v>33</v>
      </c>
      <c r="I103" s="87" t="str">
        <f t="shared" si="6"/>
        <v>Mal</v>
      </c>
      <c r="J103" s="17" t="s">
        <v>59</v>
      </c>
      <c r="K103" s="17">
        <v>1001286</v>
      </c>
      <c r="L103" s="17">
        <v>12</v>
      </c>
      <c r="M103" s="17">
        <v>0</v>
      </c>
      <c r="N103" s="17" t="str">
        <f t="shared" si="9"/>
        <v>A1</v>
      </c>
      <c r="O103" s="17" t="s">
        <v>10468</v>
      </c>
      <c r="P103" s="17" t="s">
        <v>10469</v>
      </c>
      <c r="Q103" s="88">
        <v>44253</v>
      </c>
      <c r="R103" s="88">
        <v>44640</v>
      </c>
      <c r="S103" s="89" t="s">
        <v>776</v>
      </c>
      <c r="T103" s="17">
        <v>1000</v>
      </c>
      <c r="U103" s="17">
        <v>112.36</v>
      </c>
      <c r="V103" s="17">
        <v>23</v>
      </c>
      <c r="W103" s="17" t="s">
        <v>10994</v>
      </c>
      <c r="X103" s="17" t="str">
        <f t="shared" si="10"/>
        <v>Vigente</v>
      </c>
      <c r="Y103" s="17" t="str">
        <f t="shared" si="11"/>
        <v>V</v>
      </c>
      <c r="Z103" s="17" t="s">
        <v>11024</v>
      </c>
      <c r="AA103" s="17" t="str">
        <f>VLOOKUP(A103,'REPORTE'!$A$1:$AG$1961,19,0)</f>
        <v>Actividades de asociaciones de automovilistas.</v>
      </c>
      <c r="AB103" s="17">
        <v>1001189</v>
      </c>
      <c r="AC103" s="17" t="s">
        <v>11185</v>
      </c>
      <c r="AD103" s="17" t="s">
        <v>11859</v>
      </c>
      <c r="AE103" s="17" t="s">
        <v>12072</v>
      </c>
      <c r="AF103" s="17" t="s">
        <v>12115</v>
      </c>
      <c r="AG103" s="17" t="s">
        <v>609</v>
      </c>
      <c r="AH103" s="17" t="str">
        <f>VLOOKUP(A103,'REPORTE'!$A$1:$AG$1961,5,0)</f>
        <v>ECUATORIANO(A)</v>
      </c>
      <c r="AI103" s="17">
        <f>VLOOKUP(A103,'REPORTE'!$A$1:$AG$1961,28,0)</f>
        <v>44253</v>
      </c>
      <c r="AJ103" s="17" t="str">
        <f>VLOOKUP(A103,'REPORTE'!$A$1:$AG$1961,29,0)</f>
        <v>Cliente</v>
      </c>
      <c r="AK103" s="17" t="str">
        <f>VLOOKUP(A103,'REPORTE'!$A$1:$AG$1961,30,0)</f>
        <v>Primaria</v>
      </c>
      <c r="AL103" s="17" t="str">
        <f>VLOOKUP(A103,'REPORTE'!$A$1:$AG$1961,31,0)</f>
        <v>PICHINCHA</v>
      </c>
      <c r="AM103" s="17" t="str">
        <f>VLOOKUP(AL103,PROVINCIAS!$F$1:$G$1171,2,0)</f>
        <v>URBANA</v>
      </c>
    </row>
    <row r="104" spans="1:39" x14ac:dyDescent="0.45">
      <c r="A104" s="17">
        <v>1001108</v>
      </c>
      <c r="B104" s="17" t="s">
        <v>9700</v>
      </c>
      <c r="C104" s="85">
        <v>1723599625</v>
      </c>
      <c r="D104" s="17">
        <v>30</v>
      </c>
      <c r="E104" s="86">
        <v>33606</v>
      </c>
      <c r="F104" s="86" t="str">
        <f t="shared" si="7"/>
        <v>1992</v>
      </c>
      <c r="G104" s="87">
        <v>2022</v>
      </c>
      <c r="H104" s="87">
        <f t="shared" si="8"/>
        <v>30</v>
      </c>
      <c r="I104" s="87" t="str">
        <f t="shared" si="6"/>
        <v>Mal</v>
      </c>
      <c r="J104" s="17" t="s">
        <v>36</v>
      </c>
      <c r="K104" s="17">
        <v>1001287</v>
      </c>
      <c r="L104" s="17">
        <v>24</v>
      </c>
      <c r="M104" s="17">
        <v>0</v>
      </c>
      <c r="N104" s="17" t="str">
        <f t="shared" si="9"/>
        <v>A1</v>
      </c>
      <c r="O104" s="17" t="s">
        <v>10468</v>
      </c>
      <c r="P104" s="17" t="s">
        <v>10469</v>
      </c>
      <c r="Q104" s="88">
        <v>44254</v>
      </c>
      <c r="R104" s="88">
        <v>44982</v>
      </c>
      <c r="S104" s="89" t="s">
        <v>776</v>
      </c>
      <c r="T104" s="17">
        <v>5000</v>
      </c>
      <c r="U104" s="17" t="s">
        <v>10506</v>
      </c>
      <c r="V104" s="17">
        <v>21.5</v>
      </c>
      <c r="W104" s="17" t="s">
        <v>10994</v>
      </c>
      <c r="X104" s="17" t="str">
        <f t="shared" si="10"/>
        <v>Vigente</v>
      </c>
      <c r="Y104" s="17" t="str">
        <f t="shared" si="11"/>
        <v>V</v>
      </c>
      <c r="Z104" s="17" t="s">
        <v>348</v>
      </c>
      <c r="AA104" s="17" t="str">
        <f>VLOOKUP(A104,'REPORTE'!$A$1:$AG$1961,19,0)</f>
        <v>Venta al por mayor de frutas, legumbres y hortalizas.</v>
      </c>
      <c r="AB104" s="17">
        <v>1001182</v>
      </c>
      <c r="AC104" s="17" t="s">
        <v>11521</v>
      </c>
      <c r="AD104" s="17" t="s">
        <v>11861</v>
      </c>
      <c r="AE104" s="17" t="s">
        <v>12072</v>
      </c>
      <c r="AF104" s="17" t="s">
        <v>12116</v>
      </c>
      <c r="AG104" s="17" t="s">
        <v>609</v>
      </c>
      <c r="AH104" s="17" t="str">
        <f>VLOOKUP(A104,'REPORTE'!$A$1:$AG$1961,5,0)</f>
        <v>ECUATORIANO(A)</v>
      </c>
      <c r="AI104" s="17">
        <f>VLOOKUP(A104,'REPORTE'!$A$1:$AG$1961,28,0)</f>
        <v>44254</v>
      </c>
      <c r="AJ104" s="17" t="str">
        <f>VLOOKUP(A104,'REPORTE'!$A$1:$AG$1961,29,0)</f>
        <v>Cliente</v>
      </c>
      <c r="AK104" s="17" t="str">
        <f>VLOOKUP(A104,'REPORTE'!$A$1:$AG$1961,30,0)</f>
        <v>Primaria</v>
      </c>
      <c r="AL104" s="17" t="str">
        <f>VLOOKUP(A104,'REPORTE'!$A$1:$AG$1961,31,0)</f>
        <v>PICHINCHA</v>
      </c>
      <c r="AM104" s="17" t="str">
        <f>VLOOKUP(AL104,PROVINCIAS!$F$1:$G$1171,2,0)</f>
        <v>URBANA</v>
      </c>
    </row>
    <row r="105" spans="1:39" x14ac:dyDescent="0.45">
      <c r="A105" s="17">
        <v>1000592</v>
      </c>
      <c r="B105" s="17" t="s">
        <v>9701</v>
      </c>
      <c r="C105" s="85">
        <v>603903659</v>
      </c>
      <c r="D105" s="17">
        <v>39</v>
      </c>
      <c r="E105" s="86">
        <v>30214</v>
      </c>
      <c r="F105" s="86" t="str">
        <f t="shared" si="7"/>
        <v>1982</v>
      </c>
      <c r="G105" s="87">
        <v>2022</v>
      </c>
      <c r="H105" s="87">
        <f t="shared" si="8"/>
        <v>40</v>
      </c>
      <c r="I105" s="87" t="str">
        <f t="shared" si="6"/>
        <v>Mal</v>
      </c>
      <c r="J105" s="17" t="s">
        <v>59</v>
      </c>
      <c r="K105" s="17">
        <v>1001289</v>
      </c>
      <c r="L105" s="17">
        <v>12</v>
      </c>
      <c r="M105" s="17">
        <v>0</v>
      </c>
      <c r="N105" s="17" t="str">
        <f t="shared" si="9"/>
        <v>A1</v>
      </c>
      <c r="O105" s="17" t="s">
        <v>10468</v>
      </c>
      <c r="P105" s="17" t="s">
        <v>10469</v>
      </c>
      <c r="Q105" s="88">
        <v>44256</v>
      </c>
      <c r="R105" s="88">
        <v>44621</v>
      </c>
      <c r="S105" s="89" t="s">
        <v>776</v>
      </c>
      <c r="T105" s="17">
        <v>1500</v>
      </c>
      <c r="U105" s="17">
        <v>138.83000000000001</v>
      </c>
      <c r="V105" s="17">
        <v>18.5</v>
      </c>
      <c r="W105" s="17" t="s">
        <v>10994</v>
      </c>
      <c r="X105" s="17" t="str">
        <f t="shared" si="10"/>
        <v>Vigente</v>
      </c>
      <c r="Y105" s="17" t="str">
        <f t="shared" si="11"/>
        <v>V</v>
      </c>
      <c r="Z105" s="17" t="s">
        <v>244</v>
      </c>
      <c r="AA105" s="17" t="str">
        <f>VLOOKUP(A105,'REPORTE'!$A$1:$AG$1961,19,0)</f>
        <v>Venta al por menor de frutas, legumbres y hortalizas frescas o en conserva en establecimientos especializados.</v>
      </c>
      <c r="AB105" s="17">
        <v>1000663</v>
      </c>
      <c r="AC105" s="17" t="s">
        <v>11187</v>
      </c>
      <c r="AD105" s="17" t="s">
        <v>11859</v>
      </c>
      <c r="AE105" s="17" t="s">
        <v>12072</v>
      </c>
      <c r="AF105" s="17" t="s">
        <v>11150</v>
      </c>
      <c r="AG105" s="17" t="s">
        <v>609</v>
      </c>
      <c r="AH105" s="17" t="str">
        <f>VLOOKUP(A105,'REPORTE'!$A$1:$AG$1961,5,0)</f>
        <v>ECUATORIANO(A) INDIGENA</v>
      </c>
      <c r="AI105" s="17">
        <f>VLOOKUP(A105,'REPORTE'!$A$1:$AG$1961,28,0)</f>
        <v>44148</v>
      </c>
      <c r="AJ105" s="17" t="str">
        <f>VLOOKUP(A105,'REPORTE'!$A$1:$AG$1961,29,0)</f>
        <v>Cliente</v>
      </c>
      <c r="AK105" s="17" t="str">
        <f>VLOOKUP(A105,'REPORTE'!$A$1:$AG$1961,30,0)</f>
        <v>Secundaria</v>
      </c>
      <c r="AL105" s="17" t="str">
        <f>VLOOKUP(A105,'REPORTE'!$A$1:$AG$1961,31,0)</f>
        <v>CHIMBORAZO</v>
      </c>
      <c r="AM105" s="17" t="e">
        <f>VLOOKUP(AL105,PROVINCIAS!$F$1:$G$1171,2,0)</f>
        <v>#N/A</v>
      </c>
    </row>
    <row r="106" spans="1:39" x14ac:dyDescent="0.45">
      <c r="A106" s="17">
        <v>1000232</v>
      </c>
      <c r="B106" s="17" t="s">
        <v>9702</v>
      </c>
      <c r="C106" s="85">
        <v>1721746418</v>
      </c>
      <c r="D106" s="17">
        <v>25</v>
      </c>
      <c r="E106" s="86">
        <v>35385</v>
      </c>
      <c r="F106" s="86" t="str">
        <f t="shared" si="7"/>
        <v>1996</v>
      </c>
      <c r="G106" s="87">
        <v>2022</v>
      </c>
      <c r="H106" s="87">
        <f t="shared" si="8"/>
        <v>26</v>
      </c>
      <c r="I106" s="87" t="str">
        <f t="shared" si="6"/>
        <v>Mal</v>
      </c>
      <c r="J106" s="17" t="s">
        <v>36</v>
      </c>
      <c r="K106" s="17">
        <v>1001292</v>
      </c>
      <c r="L106" s="17">
        <v>36</v>
      </c>
      <c r="M106" s="17">
        <v>0</v>
      </c>
      <c r="N106" s="17" t="str">
        <f t="shared" si="9"/>
        <v>A1</v>
      </c>
      <c r="O106" s="17" t="s">
        <v>10468</v>
      </c>
      <c r="P106" s="17" t="s">
        <v>10469</v>
      </c>
      <c r="Q106" s="88">
        <v>44257</v>
      </c>
      <c r="R106" s="88">
        <v>45356</v>
      </c>
      <c r="S106" s="89" t="s">
        <v>776</v>
      </c>
      <c r="T106" s="17">
        <v>5000</v>
      </c>
      <c r="U106" s="17" t="s">
        <v>10507</v>
      </c>
      <c r="V106" s="17">
        <v>17.5</v>
      </c>
      <c r="W106" s="17" t="s">
        <v>10994</v>
      </c>
      <c r="X106" s="17" t="str">
        <f t="shared" si="10"/>
        <v>Vigente</v>
      </c>
      <c r="Y106" s="17" t="str">
        <f t="shared" si="11"/>
        <v>V</v>
      </c>
      <c r="Z106" s="17" t="s">
        <v>348</v>
      </c>
      <c r="AA106" s="17" t="str">
        <f>VLOOKUP(A106,'REPORTE'!$A$1:$AG$1961,19,0)</f>
        <v>Venta al por mayor de frutas, legumbres y hortalizas.</v>
      </c>
      <c r="AB106" s="17">
        <v>1000294</v>
      </c>
      <c r="AC106" s="17" t="s">
        <v>11542</v>
      </c>
      <c r="AD106" s="17" t="s">
        <v>11892</v>
      </c>
      <c r="AE106" s="17" t="s">
        <v>12072</v>
      </c>
      <c r="AF106" s="17" t="s">
        <v>12117</v>
      </c>
      <c r="AG106" s="17" t="s">
        <v>609</v>
      </c>
      <c r="AH106" s="17" t="str">
        <f>VLOOKUP(A106,'REPORTE'!$A$1:$AG$1961,5,0)</f>
        <v>ECUATORIANO(A) INDIGENA</v>
      </c>
      <c r="AI106" s="17">
        <f>VLOOKUP(A106,'REPORTE'!$A$1:$AG$1961,28,0)</f>
        <v>44596</v>
      </c>
      <c r="AJ106" s="17" t="str">
        <f>VLOOKUP(A106,'REPORTE'!$A$1:$AG$1961,29,0)</f>
        <v>Cliente</v>
      </c>
      <c r="AK106" s="17" t="str">
        <f>VLOOKUP(A106,'REPORTE'!$A$1:$AG$1961,30,0)</f>
        <v>Secundaria</v>
      </c>
      <c r="AL106" s="17" t="str">
        <f>VLOOKUP(A106,'REPORTE'!$A$1:$AG$1961,31,0)</f>
        <v>PICHINCHA</v>
      </c>
      <c r="AM106" s="17" t="str">
        <f>VLOOKUP(AL106,PROVINCIAS!$F$1:$G$1171,2,0)</f>
        <v>URBANA</v>
      </c>
    </row>
    <row r="107" spans="1:39" x14ac:dyDescent="0.45">
      <c r="A107" s="17">
        <v>1000898</v>
      </c>
      <c r="B107" s="17" t="s">
        <v>9703</v>
      </c>
      <c r="C107" s="85">
        <v>1721850434</v>
      </c>
      <c r="D107" s="17">
        <v>30</v>
      </c>
      <c r="E107" s="86">
        <v>33614</v>
      </c>
      <c r="F107" s="86" t="str">
        <f t="shared" si="7"/>
        <v>1992</v>
      </c>
      <c r="G107" s="87">
        <v>2022</v>
      </c>
      <c r="H107" s="87">
        <f t="shared" si="8"/>
        <v>30</v>
      </c>
      <c r="I107" s="87" t="str">
        <f t="shared" si="6"/>
        <v>Mal</v>
      </c>
      <c r="J107" s="17" t="s">
        <v>59</v>
      </c>
      <c r="K107" s="17">
        <v>1001295</v>
      </c>
      <c r="L107" s="17">
        <v>18</v>
      </c>
      <c r="M107" s="17">
        <v>13</v>
      </c>
      <c r="N107" s="17" t="str">
        <f t="shared" si="9"/>
        <v>A2</v>
      </c>
      <c r="O107" s="17" t="s">
        <v>10468</v>
      </c>
      <c r="P107" s="17" t="s">
        <v>10469</v>
      </c>
      <c r="Q107" s="88">
        <v>44257</v>
      </c>
      <c r="R107" s="88">
        <v>44820</v>
      </c>
      <c r="S107" s="88">
        <v>44608</v>
      </c>
      <c r="T107" s="17">
        <v>3100</v>
      </c>
      <c r="U107" s="17" t="s">
        <v>10508</v>
      </c>
      <c r="V107" s="17">
        <v>21.5</v>
      </c>
      <c r="W107" s="17" t="s">
        <v>10995</v>
      </c>
      <c r="X107" s="17" t="str">
        <f t="shared" si="10"/>
        <v>Vigente</v>
      </c>
      <c r="Y107" s="17" t="str">
        <f t="shared" si="11"/>
        <v>F</v>
      </c>
      <c r="Z107" s="17" t="s">
        <v>11460</v>
      </c>
      <c r="AA107" s="17" t="str">
        <f>VLOOKUP(A107,'REPORTE'!$A$1:$AG$1961,19,0)</f>
        <v>Fabricación de espejos de vidrio, incluido espejos retrovisores para vehí­culos.</v>
      </c>
      <c r="AB107" s="17">
        <v>1000967</v>
      </c>
      <c r="AC107" s="17" t="s">
        <v>11543</v>
      </c>
      <c r="AD107" s="17" t="s">
        <v>11859</v>
      </c>
      <c r="AE107" s="17" t="s">
        <v>12072</v>
      </c>
      <c r="AF107" s="17" t="s">
        <v>11150</v>
      </c>
      <c r="AG107" s="17" t="s">
        <v>609</v>
      </c>
      <c r="AH107" s="17" t="str">
        <f>VLOOKUP(A107,'REPORTE'!$A$1:$AG$1961,5,0)</f>
        <v>ECUATORIANO(A)</v>
      </c>
      <c r="AI107" s="17">
        <f>VLOOKUP(A107,'REPORTE'!$A$1:$AG$1961,28,0)</f>
        <v>44116</v>
      </c>
      <c r="AJ107" s="17" t="str">
        <f>VLOOKUP(A107,'REPORTE'!$A$1:$AG$1961,29,0)</f>
        <v>Cliente</v>
      </c>
      <c r="AK107" s="17" t="str">
        <f>VLOOKUP(A107,'REPORTE'!$A$1:$AG$1961,30,0)</f>
        <v>Primaria</v>
      </c>
      <c r="AL107" s="17" t="str">
        <f>VLOOKUP(A107,'REPORTE'!$A$1:$AG$1961,31,0)</f>
        <v>PICHINCHA</v>
      </c>
      <c r="AM107" s="17" t="str">
        <f>VLOOKUP(AL107,PROVINCIAS!$F$1:$G$1171,2,0)</f>
        <v>URBANA</v>
      </c>
    </row>
    <row r="108" spans="1:39" x14ac:dyDescent="0.45">
      <c r="A108" s="17">
        <v>1000206</v>
      </c>
      <c r="B108" s="17" t="s">
        <v>9704</v>
      </c>
      <c r="C108" s="85">
        <v>600827372</v>
      </c>
      <c r="D108" s="17">
        <v>71</v>
      </c>
      <c r="E108" s="86">
        <v>18475</v>
      </c>
      <c r="F108" s="86" t="str">
        <f t="shared" si="7"/>
        <v>1950</v>
      </c>
      <c r="G108" s="87">
        <v>2022</v>
      </c>
      <c r="H108" s="87">
        <f t="shared" si="8"/>
        <v>72</v>
      </c>
      <c r="I108" s="87" t="str">
        <f t="shared" si="6"/>
        <v>Mal</v>
      </c>
      <c r="J108" s="17" t="s">
        <v>59</v>
      </c>
      <c r="K108" s="17">
        <v>1001300</v>
      </c>
      <c r="L108" s="17">
        <v>12</v>
      </c>
      <c r="M108" s="17">
        <v>0</v>
      </c>
      <c r="N108" s="17" t="str">
        <f t="shared" si="9"/>
        <v>A1</v>
      </c>
      <c r="O108" s="17" t="s">
        <v>10468</v>
      </c>
      <c r="P108" s="17" t="s">
        <v>10469</v>
      </c>
      <c r="Q108" s="88">
        <v>44258</v>
      </c>
      <c r="R108" s="88">
        <v>44635</v>
      </c>
      <c r="S108" s="89" t="s">
        <v>776</v>
      </c>
      <c r="T108" s="17">
        <v>1000</v>
      </c>
      <c r="U108" s="17">
        <v>104.73</v>
      </c>
      <c r="V108" s="17">
        <v>23</v>
      </c>
      <c r="W108" s="17" t="s">
        <v>10994</v>
      </c>
      <c r="X108" s="17" t="str">
        <f t="shared" si="10"/>
        <v>Vigente</v>
      </c>
      <c r="Y108" s="17" t="str">
        <f t="shared" si="11"/>
        <v>V</v>
      </c>
      <c r="Z108" s="17" t="s">
        <v>11025</v>
      </c>
      <c r="AA108" s="17" t="str">
        <f>VLOOKUP(A108,'REPORTE'!$A$1:$AG$1961,19,0)</f>
        <v>Venta al por menor de frutas, legumbres y hortalizas frescas o en conserva en establecimientos especializados.</v>
      </c>
      <c r="AB108" s="17">
        <v>1000268</v>
      </c>
      <c r="AC108" s="17" t="s">
        <v>11188</v>
      </c>
      <c r="AD108" s="17" t="s">
        <v>11876</v>
      </c>
      <c r="AE108" s="17" t="s">
        <v>12072</v>
      </c>
      <c r="AF108" s="17" t="s">
        <v>12118</v>
      </c>
      <c r="AG108" s="17" t="s">
        <v>609</v>
      </c>
      <c r="AH108" s="17" t="str">
        <f>VLOOKUP(A108,'REPORTE'!$A$1:$AG$1961,5,0)</f>
        <v>ECUATORIANO(A) INDIGENA</v>
      </c>
      <c r="AI108" s="17">
        <f>VLOOKUP(A108,'REPORTE'!$A$1:$AG$1961,28,0)</f>
        <v>44131</v>
      </c>
      <c r="AJ108" s="17" t="str">
        <f>VLOOKUP(A108,'REPORTE'!$A$1:$AG$1961,29,0)</f>
        <v>Cliente</v>
      </c>
      <c r="AK108" s="17" t="str">
        <f>VLOOKUP(A108,'REPORTE'!$A$1:$AG$1961,30,0)</f>
        <v>Primaria</v>
      </c>
      <c r="AL108" s="17" t="str">
        <f>VLOOKUP(A108,'REPORTE'!$A$1:$AG$1961,31,0)</f>
        <v>CHIMBORAZO</v>
      </c>
      <c r="AM108" s="17" t="e">
        <f>VLOOKUP(AL108,PROVINCIAS!$F$1:$G$1171,2,0)</f>
        <v>#N/A</v>
      </c>
    </row>
    <row r="109" spans="1:39" x14ac:dyDescent="0.45">
      <c r="A109" s="17">
        <v>1000182</v>
      </c>
      <c r="B109" s="17" t="s">
        <v>9705</v>
      </c>
      <c r="C109" s="85">
        <v>604321232</v>
      </c>
      <c r="D109" s="17">
        <v>29</v>
      </c>
      <c r="E109" s="86">
        <v>34004</v>
      </c>
      <c r="F109" s="86" t="str">
        <f t="shared" si="7"/>
        <v>1993</v>
      </c>
      <c r="G109" s="87">
        <v>2022</v>
      </c>
      <c r="H109" s="87">
        <f t="shared" si="8"/>
        <v>29</v>
      </c>
      <c r="I109" s="87" t="str">
        <f t="shared" si="6"/>
        <v>Mal</v>
      </c>
      <c r="J109" s="17" t="s">
        <v>59</v>
      </c>
      <c r="K109" s="17">
        <v>1001303</v>
      </c>
      <c r="L109" s="17">
        <v>30</v>
      </c>
      <c r="M109" s="17">
        <v>0</v>
      </c>
      <c r="N109" s="17" t="str">
        <f t="shared" si="9"/>
        <v>A1</v>
      </c>
      <c r="O109" s="17" t="s">
        <v>10468</v>
      </c>
      <c r="P109" s="17" t="s">
        <v>10469</v>
      </c>
      <c r="Q109" s="88">
        <v>44259</v>
      </c>
      <c r="R109" s="88">
        <v>45194</v>
      </c>
      <c r="S109" s="89" t="s">
        <v>776</v>
      </c>
      <c r="T109" s="17">
        <v>5000</v>
      </c>
      <c r="U109" s="17" t="s">
        <v>10509</v>
      </c>
      <c r="V109" s="17">
        <v>17.5</v>
      </c>
      <c r="W109" s="17" t="s">
        <v>10994</v>
      </c>
      <c r="X109" s="17" t="str">
        <f t="shared" si="10"/>
        <v>Vigente</v>
      </c>
      <c r="Y109" s="17" t="str">
        <f t="shared" si="11"/>
        <v>V</v>
      </c>
      <c r="Z109" s="17" t="s">
        <v>11029</v>
      </c>
      <c r="AA109" s="17" t="str">
        <f>VLOOKUP(A109,'REPORTE'!$A$1:$AG$1961,19,0)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109" s="17">
        <v>1000244</v>
      </c>
      <c r="AC109" s="17" t="s">
        <v>11544</v>
      </c>
      <c r="AD109" s="17" t="s">
        <v>11893</v>
      </c>
      <c r="AE109" s="17" t="s">
        <v>12072</v>
      </c>
      <c r="AF109" s="17" t="s">
        <v>12119</v>
      </c>
      <c r="AG109" s="17" t="s">
        <v>609</v>
      </c>
      <c r="AH109" s="17" t="str">
        <f>VLOOKUP(A109,'REPORTE'!$A$1:$AG$1961,5,0)</f>
        <v>ECUATORIANO(A) INDIGENA</v>
      </c>
      <c r="AI109" s="17">
        <f>VLOOKUP(A109,'REPORTE'!$A$1:$AG$1961,28,0)</f>
        <v>44131</v>
      </c>
      <c r="AJ109" s="17" t="str">
        <f>VLOOKUP(A109,'REPORTE'!$A$1:$AG$1961,29,0)</f>
        <v>Cliente</v>
      </c>
      <c r="AK109" s="17" t="str">
        <f>VLOOKUP(A109,'REPORTE'!$A$1:$AG$1961,30,0)</f>
        <v>Universitaria</v>
      </c>
      <c r="AL109" s="17" t="str">
        <f>VLOOKUP(A109,'REPORTE'!$A$1:$AG$1961,31,0)</f>
        <v>PICHINCHA</v>
      </c>
      <c r="AM109" s="17" t="str">
        <f>VLOOKUP(AL109,PROVINCIAS!$F$1:$G$1171,2,0)</f>
        <v>URBANA</v>
      </c>
    </row>
    <row r="110" spans="1:39" x14ac:dyDescent="0.45">
      <c r="A110" s="17">
        <v>1000249</v>
      </c>
      <c r="B110" s="17" t="s">
        <v>9706</v>
      </c>
      <c r="C110" s="85">
        <v>1723521777</v>
      </c>
      <c r="D110" s="17">
        <v>29</v>
      </c>
      <c r="E110" s="86">
        <v>33694</v>
      </c>
      <c r="F110" s="86" t="str">
        <f t="shared" si="7"/>
        <v>1992</v>
      </c>
      <c r="G110" s="87">
        <v>2022</v>
      </c>
      <c r="H110" s="87">
        <f t="shared" si="8"/>
        <v>30</v>
      </c>
      <c r="I110" s="87" t="str">
        <f t="shared" si="6"/>
        <v>Mal</v>
      </c>
      <c r="J110" s="17" t="s">
        <v>36</v>
      </c>
      <c r="K110" s="17">
        <v>1001302</v>
      </c>
      <c r="L110" s="17">
        <v>30</v>
      </c>
      <c r="M110" s="17">
        <v>0</v>
      </c>
      <c r="N110" s="17" t="str">
        <f t="shared" si="9"/>
        <v>A1</v>
      </c>
      <c r="O110" s="17" t="s">
        <v>10468</v>
      </c>
      <c r="P110" s="17" t="s">
        <v>10469</v>
      </c>
      <c r="Q110" s="88">
        <v>44259</v>
      </c>
      <c r="R110" s="88">
        <v>45184</v>
      </c>
      <c r="S110" s="89" t="s">
        <v>776</v>
      </c>
      <c r="T110" s="17">
        <v>5000</v>
      </c>
      <c r="U110" s="17" t="s">
        <v>10510</v>
      </c>
      <c r="V110" s="17">
        <v>17.5</v>
      </c>
      <c r="W110" s="17" t="s">
        <v>10994</v>
      </c>
      <c r="X110" s="17" t="str">
        <f t="shared" si="10"/>
        <v>Vigente</v>
      </c>
      <c r="Y110" s="17" t="str">
        <f t="shared" si="11"/>
        <v>V</v>
      </c>
      <c r="Z110" s="17" t="s">
        <v>348</v>
      </c>
      <c r="AA110" s="17" t="str">
        <f>VLOOKUP(A110,'REPORTE'!$A$1:$AG$1961,19,0)</f>
        <v>Venta al por mayor de frutas, legumbres y hortalizas.</v>
      </c>
      <c r="AB110" s="17">
        <v>1000421</v>
      </c>
      <c r="AC110" s="17" t="s">
        <v>11544</v>
      </c>
      <c r="AD110" s="17" t="s">
        <v>11864</v>
      </c>
      <c r="AE110" s="17" t="s">
        <v>12072</v>
      </c>
      <c r="AF110" s="17" t="s">
        <v>12120</v>
      </c>
      <c r="AG110" s="17" t="s">
        <v>609</v>
      </c>
      <c r="AH110" s="17" t="str">
        <f>VLOOKUP(A110,'REPORTE'!$A$1:$AG$1961,5,0)</f>
        <v>ECUATORIANO(A) INDIGENA</v>
      </c>
      <c r="AI110" s="17">
        <f>VLOOKUP(A110,'REPORTE'!$A$1:$AG$1961,28,0)</f>
        <v>44259</v>
      </c>
      <c r="AJ110" s="17" t="str">
        <f>VLOOKUP(A110,'REPORTE'!$A$1:$AG$1961,29,0)</f>
        <v>Cliente</v>
      </c>
      <c r="AK110" s="17" t="str">
        <f>VLOOKUP(A110,'REPORTE'!$A$1:$AG$1961,30,0)</f>
        <v>Universitaria</v>
      </c>
      <c r="AL110" s="17" t="str">
        <f>VLOOKUP(A110,'REPORTE'!$A$1:$AG$1961,31,0)</f>
        <v>PICHINCHA</v>
      </c>
      <c r="AM110" s="17" t="str">
        <f>VLOOKUP(AL110,PROVINCIAS!$F$1:$G$1171,2,0)</f>
        <v>URBANA</v>
      </c>
    </row>
    <row r="111" spans="1:39" x14ac:dyDescent="0.45">
      <c r="A111" s="17">
        <v>1001069</v>
      </c>
      <c r="B111" s="17" t="s">
        <v>9707</v>
      </c>
      <c r="C111" s="85">
        <v>1713882999</v>
      </c>
      <c r="D111" s="17">
        <v>42</v>
      </c>
      <c r="E111" s="86">
        <v>28988</v>
      </c>
      <c r="F111" s="86" t="str">
        <f t="shared" si="7"/>
        <v>1979</v>
      </c>
      <c r="G111" s="87">
        <v>2022</v>
      </c>
      <c r="H111" s="87">
        <f t="shared" si="8"/>
        <v>43</v>
      </c>
      <c r="I111" s="87" t="str">
        <f t="shared" si="6"/>
        <v>Mal</v>
      </c>
      <c r="J111" s="17" t="s">
        <v>36</v>
      </c>
      <c r="K111" s="17">
        <v>1001310</v>
      </c>
      <c r="L111" s="17">
        <v>18</v>
      </c>
      <c r="M111" s="17">
        <v>0</v>
      </c>
      <c r="N111" s="17" t="str">
        <f t="shared" si="9"/>
        <v>A1</v>
      </c>
      <c r="O111" s="17" t="s">
        <v>10468</v>
      </c>
      <c r="P111" s="17" t="s">
        <v>10469</v>
      </c>
      <c r="Q111" s="88">
        <v>44259</v>
      </c>
      <c r="R111" s="88">
        <v>44819</v>
      </c>
      <c r="S111" s="89" t="s">
        <v>776</v>
      </c>
      <c r="T111" s="17">
        <v>2000</v>
      </c>
      <c r="U111" s="17">
        <v>885.02</v>
      </c>
      <c r="V111" s="17">
        <v>23</v>
      </c>
      <c r="W111" s="17" t="s">
        <v>10994</v>
      </c>
      <c r="X111" s="17" t="str">
        <f t="shared" si="10"/>
        <v>Vigente</v>
      </c>
      <c r="Y111" s="17" t="str">
        <f t="shared" si="11"/>
        <v>V</v>
      </c>
      <c r="Z111" s="17" t="s">
        <v>244</v>
      </c>
      <c r="AA111" s="17" t="str">
        <f>VLOOKUP(A111,'REPORTE'!$A$1:$AG$1961,19,0)</f>
        <v>Servicios de taxis.</v>
      </c>
      <c r="AB111" s="17">
        <v>1001141</v>
      </c>
      <c r="AC111" s="17" t="s">
        <v>11169</v>
      </c>
      <c r="AD111" s="17" t="s">
        <v>11832</v>
      </c>
      <c r="AE111" s="17" t="s">
        <v>12072</v>
      </c>
      <c r="AF111" s="17" t="s">
        <v>12121</v>
      </c>
      <c r="AG111" s="17" t="s">
        <v>609</v>
      </c>
      <c r="AH111" s="17" t="str">
        <f>VLOOKUP(A111,'REPORTE'!$A$1:$AG$1961,5,0)</f>
        <v>ECUATORIANO(A)</v>
      </c>
      <c r="AI111" s="17">
        <f>VLOOKUP(A111,'REPORTE'!$A$1:$AG$1961,28,0)</f>
        <v>44259</v>
      </c>
      <c r="AJ111" s="17" t="str">
        <f>VLOOKUP(A111,'REPORTE'!$A$1:$AG$1961,29,0)</f>
        <v>Cliente</v>
      </c>
      <c r="AK111" s="17" t="str">
        <f>VLOOKUP(A111,'REPORTE'!$A$1:$AG$1961,30,0)</f>
        <v>Secundaria</v>
      </c>
      <c r="AL111" s="17" t="str">
        <f>VLOOKUP(A111,'REPORTE'!$A$1:$AG$1961,31,0)</f>
        <v>PICHINCHA</v>
      </c>
      <c r="AM111" s="17" t="str">
        <f>VLOOKUP(AL111,PROVINCIAS!$F$1:$G$1171,2,0)</f>
        <v>URBANA</v>
      </c>
    </row>
    <row r="112" spans="1:39" x14ac:dyDescent="0.45">
      <c r="A112" s="17">
        <v>1000292</v>
      </c>
      <c r="B112" s="17" t="s">
        <v>9708</v>
      </c>
      <c r="C112" s="85">
        <v>603174632</v>
      </c>
      <c r="D112" s="17">
        <v>43</v>
      </c>
      <c r="E112" s="86">
        <v>28649</v>
      </c>
      <c r="F112" s="86" t="str">
        <f t="shared" si="7"/>
        <v>1978</v>
      </c>
      <c r="G112" s="87">
        <v>2022</v>
      </c>
      <c r="H112" s="87">
        <f t="shared" si="8"/>
        <v>44</v>
      </c>
      <c r="I112" s="87" t="str">
        <f t="shared" si="6"/>
        <v>Mal</v>
      </c>
      <c r="J112" s="17" t="s">
        <v>59</v>
      </c>
      <c r="K112" s="17">
        <v>1001316</v>
      </c>
      <c r="L112" s="17">
        <v>22</v>
      </c>
      <c r="M112" s="17">
        <v>0</v>
      </c>
      <c r="N112" s="17" t="str">
        <f t="shared" si="9"/>
        <v>A1</v>
      </c>
      <c r="O112" s="17" t="s">
        <v>10468</v>
      </c>
      <c r="P112" s="17" t="s">
        <v>10469</v>
      </c>
      <c r="Q112" s="88">
        <v>44260</v>
      </c>
      <c r="R112" s="88">
        <v>44936</v>
      </c>
      <c r="S112" s="89" t="s">
        <v>776</v>
      </c>
      <c r="T112" s="17">
        <v>7500</v>
      </c>
      <c r="U112" s="17" t="s">
        <v>10511</v>
      </c>
      <c r="V112" s="17">
        <v>21.5</v>
      </c>
      <c r="W112" s="17" t="s">
        <v>10994</v>
      </c>
      <c r="X112" s="17" t="str">
        <f t="shared" si="10"/>
        <v>Vigente</v>
      </c>
      <c r="Y112" s="17" t="str">
        <f t="shared" si="11"/>
        <v>V</v>
      </c>
      <c r="Z112" s="17" t="s">
        <v>348</v>
      </c>
      <c r="AA112" s="17" t="str">
        <f>VLOOKUP(A112,'REPORTE'!$A$1:$AG$1961,19,0)</f>
        <v>Venta al por mayor de frutas, legumbres y hortalizas.</v>
      </c>
      <c r="AB112" s="17">
        <v>1000353</v>
      </c>
      <c r="AC112" s="17" t="s">
        <v>11545</v>
      </c>
      <c r="AD112" s="17" t="s">
        <v>11852</v>
      </c>
      <c r="AE112" s="17" t="s">
        <v>12072</v>
      </c>
      <c r="AF112" s="17" t="s">
        <v>12122</v>
      </c>
      <c r="AG112" s="17" t="s">
        <v>609</v>
      </c>
      <c r="AH112" s="17" t="str">
        <f>VLOOKUP(A112,'REPORTE'!$A$1:$AG$1961,5,0)</f>
        <v>ECUATORIANO(A) INDIGENA</v>
      </c>
      <c r="AI112" s="17">
        <f>VLOOKUP(A112,'REPORTE'!$A$1:$AG$1961,28,0)</f>
        <v>44140</v>
      </c>
      <c r="AJ112" s="17" t="str">
        <f>VLOOKUP(A112,'REPORTE'!$A$1:$AG$1961,29,0)</f>
        <v>Cliente</v>
      </c>
      <c r="AK112" s="17" t="str">
        <f>VLOOKUP(A112,'REPORTE'!$A$1:$AG$1961,30,0)</f>
        <v>Secundaria</v>
      </c>
      <c r="AL112" s="17" t="str">
        <f>VLOOKUP(A112,'REPORTE'!$A$1:$AG$1961,31,0)</f>
        <v>PICHINCHA</v>
      </c>
      <c r="AM112" s="17" t="str">
        <f>VLOOKUP(AL112,PROVINCIAS!$F$1:$G$1171,2,0)</f>
        <v>URBANA</v>
      </c>
    </row>
    <row r="113" spans="1:39" x14ac:dyDescent="0.45">
      <c r="A113" s="17">
        <v>1001128</v>
      </c>
      <c r="B113" s="17" t="s">
        <v>9709</v>
      </c>
      <c r="C113" s="85">
        <v>605531870</v>
      </c>
      <c r="D113" s="17">
        <v>34</v>
      </c>
      <c r="E113" s="86">
        <v>31993</v>
      </c>
      <c r="F113" s="86" t="str">
        <f t="shared" si="7"/>
        <v>1987</v>
      </c>
      <c r="G113" s="87">
        <v>2022</v>
      </c>
      <c r="H113" s="87">
        <f t="shared" si="8"/>
        <v>35</v>
      </c>
      <c r="I113" s="87" t="str">
        <f t="shared" si="6"/>
        <v>Mal</v>
      </c>
      <c r="J113" s="17" t="s">
        <v>36</v>
      </c>
      <c r="K113" s="17">
        <v>1001315</v>
      </c>
      <c r="L113" s="17">
        <v>12</v>
      </c>
      <c r="M113" s="17">
        <v>0</v>
      </c>
      <c r="N113" s="17" t="str">
        <f t="shared" si="9"/>
        <v>A1</v>
      </c>
      <c r="O113" s="17" t="s">
        <v>10468</v>
      </c>
      <c r="P113" s="17" t="s">
        <v>10469</v>
      </c>
      <c r="Q113" s="88">
        <v>44260</v>
      </c>
      <c r="R113" s="88">
        <v>44625</v>
      </c>
      <c r="S113" s="89" t="s">
        <v>776</v>
      </c>
      <c r="T113" s="17">
        <v>3000</v>
      </c>
      <c r="U113" s="17">
        <v>283.3</v>
      </c>
      <c r="V113" s="17">
        <v>21.5</v>
      </c>
      <c r="W113" s="17" t="s">
        <v>10994</v>
      </c>
      <c r="X113" s="17" t="str">
        <f t="shared" si="10"/>
        <v>Vigente</v>
      </c>
      <c r="Y113" s="17" t="str">
        <f t="shared" si="11"/>
        <v>V</v>
      </c>
      <c r="Z113" s="17" t="s">
        <v>11070</v>
      </c>
      <c r="AA113" s="17" t="str">
        <f>VLOOKUP(A113,'REPORTE'!$A$1:$AG$1961,19,0)</f>
        <v>Elaboración de otros productos de panaderí­a, incluso congelados: tortillas de maí­z o trigo, conos de helado, obleas, waffles, panqueques, etcétera.</v>
      </c>
      <c r="AB113" s="17">
        <v>1001203</v>
      </c>
      <c r="AC113" s="17" t="s">
        <v>11546</v>
      </c>
      <c r="AD113" s="17" t="s">
        <v>11854</v>
      </c>
      <c r="AE113" s="17" t="s">
        <v>12072</v>
      </c>
      <c r="AF113" s="17" t="s">
        <v>12123</v>
      </c>
      <c r="AG113" s="17" t="s">
        <v>609</v>
      </c>
      <c r="AH113" s="17" t="str">
        <f>VLOOKUP(A113,'REPORTE'!$A$1:$AG$1961,5,0)</f>
        <v>ECUATORIANO(A) INDIGENA</v>
      </c>
      <c r="AI113" s="17">
        <f>VLOOKUP(A113,'REPORTE'!$A$1:$AG$1961,28,0)</f>
        <v>44260</v>
      </c>
      <c r="AJ113" s="17" t="str">
        <f>VLOOKUP(A113,'REPORTE'!$A$1:$AG$1961,29,0)</f>
        <v>Cliente</v>
      </c>
      <c r="AK113" s="17" t="str">
        <f>VLOOKUP(A113,'REPORTE'!$A$1:$AG$1961,30,0)</f>
        <v>Secundaria</v>
      </c>
      <c r="AL113" s="17" t="str">
        <f>VLOOKUP(A113,'REPORTE'!$A$1:$AG$1961,31,0)</f>
        <v>CHIMBORAZO</v>
      </c>
      <c r="AM113" s="17" t="e">
        <f>VLOOKUP(AL113,PROVINCIAS!$F$1:$G$1171,2,0)</f>
        <v>#N/A</v>
      </c>
    </row>
    <row r="114" spans="1:39" x14ac:dyDescent="0.45">
      <c r="A114" s="17">
        <v>1000041</v>
      </c>
      <c r="B114" s="17" t="s">
        <v>9710</v>
      </c>
      <c r="C114" s="85">
        <v>602612319</v>
      </c>
      <c r="D114" s="17">
        <v>47</v>
      </c>
      <c r="E114" s="86">
        <v>27245</v>
      </c>
      <c r="F114" s="86" t="str">
        <f t="shared" si="7"/>
        <v>1974</v>
      </c>
      <c r="G114" s="87">
        <v>2022</v>
      </c>
      <c r="H114" s="87">
        <f t="shared" si="8"/>
        <v>48</v>
      </c>
      <c r="I114" s="87" t="str">
        <f t="shared" si="6"/>
        <v>Mal</v>
      </c>
      <c r="J114" s="17" t="s">
        <v>59</v>
      </c>
      <c r="K114" s="17">
        <v>1001319</v>
      </c>
      <c r="L114" s="17">
        <v>10</v>
      </c>
      <c r="M114" s="17">
        <v>50</v>
      </c>
      <c r="N114" s="17" t="str">
        <f t="shared" si="9"/>
        <v>A3</v>
      </c>
      <c r="O114" s="17" t="s">
        <v>10466</v>
      </c>
      <c r="P114" s="17" t="s">
        <v>10467</v>
      </c>
      <c r="Q114" s="88">
        <v>44263</v>
      </c>
      <c r="R114" s="88">
        <v>44571</v>
      </c>
      <c r="S114" s="88">
        <v>44571</v>
      </c>
      <c r="T114" s="17">
        <v>600</v>
      </c>
      <c r="U114" s="17">
        <v>65.099999999999994</v>
      </c>
      <c r="V114" s="17">
        <v>16</v>
      </c>
      <c r="W114" s="17" t="s">
        <v>10995</v>
      </c>
      <c r="X114" s="17" t="str">
        <f t="shared" si="10"/>
        <v>Vigente</v>
      </c>
      <c r="Y114" s="17" t="str">
        <f t="shared" si="11"/>
        <v>F</v>
      </c>
      <c r="Z114" s="17" t="s">
        <v>11000</v>
      </c>
      <c r="AA114" s="17" t="str">
        <f>VLOOKUP(A114,'REPORTE'!$A$1:$AG$1961,19,0)</f>
        <v>Empleado Privado</v>
      </c>
      <c r="AB114" s="17">
        <v>1000047</v>
      </c>
      <c r="AC114" s="17" t="s">
        <v>11189</v>
      </c>
      <c r="AD114" s="17" t="s">
        <v>11894</v>
      </c>
      <c r="AE114" s="17" t="s">
        <v>12072</v>
      </c>
      <c r="AF114" s="17" t="s">
        <v>11150</v>
      </c>
      <c r="AG114" s="17" t="s">
        <v>74</v>
      </c>
      <c r="AH114" s="17" t="str">
        <f>VLOOKUP(A114,'REPORTE'!$A$1:$AG$1961,5,0)</f>
        <v>ECUATORIANO(A)</v>
      </c>
      <c r="AI114" s="17">
        <f>VLOOKUP(A114,'REPORTE'!$A$1:$AG$1961,28,0)</f>
        <v>43704</v>
      </c>
      <c r="AJ114" s="17" t="str">
        <f>VLOOKUP(A114,'REPORTE'!$A$1:$AG$1961,29,0)</f>
        <v>Cliente</v>
      </c>
      <c r="AK114" s="17" t="str">
        <f>VLOOKUP(A114,'REPORTE'!$A$1:$AG$1961,30,0)</f>
        <v>Secundaria</v>
      </c>
      <c r="AL114" s="17" t="str">
        <f>VLOOKUP(A114,'REPORTE'!$A$1:$AG$1961,31,0)</f>
        <v>CHIMBORAZO</v>
      </c>
      <c r="AM114" s="17" t="e">
        <f>VLOOKUP(AL114,PROVINCIAS!$F$1:$G$1171,2,0)</f>
        <v>#N/A</v>
      </c>
    </row>
    <row r="115" spans="1:39" x14ac:dyDescent="0.45">
      <c r="A115" s="17">
        <v>1000229</v>
      </c>
      <c r="B115" s="17" t="s">
        <v>9711</v>
      </c>
      <c r="C115" s="85">
        <v>602713042</v>
      </c>
      <c r="D115" s="17">
        <v>53</v>
      </c>
      <c r="E115" s="86">
        <v>24993</v>
      </c>
      <c r="F115" s="86" t="str">
        <f t="shared" si="7"/>
        <v>1968</v>
      </c>
      <c r="G115" s="87">
        <v>2022</v>
      </c>
      <c r="H115" s="87">
        <f t="shared" si="8"/>
        <v>54</v>
      </c>
      <c r="I115" s="87" t="str">
        <f t="shared" si="6"/>
        <v>Mal</v>
      </c>
      <c r="J115" s="17" t="s">
        <v>36</v>
      </c>
      <c r="K115" s="17">
        <v>1001330</v>
      </c>
      <c r="L115" s="17">
        <v>12</v>
      </c>
      <c r="M115" s="17">
        <v>0</v>
      </c>
      <c r="N115" s="17" t="str">
        <f t="shared" si="9"/>
        <v>A1</v>
      </c>
      <c r="O115" s="17" t="s">
        <v>10468</v>
      </c>
      <c r="P115" s="17" t="s">
        <v>10469</v>
      </c>
      <c r="Q115" s="88">
        <v>44268</v>
      </c>
      <c r="R115" s="88">
        <v>44635</v>
      </c>
      <c r="S115" s="89" t="s">
        <v>776</v>
      </c>
      <c r="T115" s="17">
        <v>2500</v>
      </c>
      <c r="U115" s="17">
        <v>239.46</v>
      </c>
      <c r="V115" s="17">
        <v>21.5</v>
      </c>
      <c r="W115" s="17" t="s">
        <v>10994</v>
      </c>
      <c r="X115" s="17" t="str">
        <f t="shared" si="10"/>
        <v>Vigente</v>
      </c>
      <c r="Y115" s="17" t="str">
        <f t="shared" si="11"/>
        <v>V</v>
      </c>
      <c r="Z115" s="17" t="s">
        <v>11006</v>
      </c>
      <c r="AA115" s="17" t="str">
        <f>VLOOKUP(A115,'REPORTE'!$A$1:$AG$1961,19,0)</f>
        <v>Restaurantes de comida rápida, puestos de refrigerio y establecimientos que ofrecen comida para llevar, reparto de pizza, etcétera; heladerí­as, fuentes de soda, etcétera.</v>
      </c>
      <c r="AB115" s="17">
        <v>1000290</v>
      </c>
      <c r="AC115" s="17" t="s">
        <v>11547</v>
      </c>
      <c r="AD115" s="17" t="s">
        <v>11895</v>
      </c>
      <c r="AE115" s="17" t="s">
        <v>12072</v>
      </c>
      <c r="AF115" s="17" t="s">
        <v>12124</v>
      </c>
      <c r="AG115" s="17" t="s">
        <v>609</v>
      </c>
      <c r="AH115" s="17" t="str">
        <f>VLOOKUP(A115,'REPORTE'!$A$1:$AG$1961,5,0)</f>
        <v>ECUATORIANO(A)</v>
      </c>
      <c r="AI115" s="17">
        <f>VLOOKUP(A115,'REPORTE'!$A$1:$AG$1961,28,0)</f>
        <v>44268</v>
      </c>
      <c r="AJ115" s="17" t="str">
        <f>VLOOKUP(A115,'REPORTE'!$A$1:$AG$1961,29,0)</f>
        <v>Cliente</v>
      </c>
      <c r="AK115" s="17" t="str">
        <f>VLOOKUP(A115,'REPORTE'!$A$1:$AG$1961,30,0)</f>
        <v>Primaria</v>
      </c>
      <c r="AL115" s="17" t="str">
        <f>VLOOKUP(A115,'REPORTE'!$A$1:$AG$1961,31,0)</f>
        <v>PICHINCHA</v>
      </c>
      <c r="AM115" s="17" t="str">
        <f>VLOOKUP(AL115,PROVINCIAS!$F$1:$G$1171,2,0)</f>
        <v>URBANA</v>
      </c>
    </row>
    <row r="116" spans="1:39" x14ac:dyDescent="0.45">
      <c r="A116" s="17">
        <v>1000804</v>
      </c>
      <c r="B116" s="17" t="s">
        <v>9712</v>
      </c>
      <c r="C116" s="85">
        <v>1750072371</v>
      </c>
      <c r="D116" s="17">
        <v>25</v>
      </c>
      <c r="E116" s="86">
        <v>35292</v>
      </c>
      <c r="F116" s="86" t="str">
        <f t="shared" si="7"/>
        <v>1996</v>
      </c>
      <c r="G116" s="87">
        <v>2022</v>
      </c>
      <c r="H116" s="87">
        <f t="shared" si="8"/>
        <v>26</v>
      </c>
      <c r="I116" s="87" t="str">
        <f t="shared" si="6"/>
        <v>Mal</v>
      </c>
      <c r="J116" s="17" t="s">
        <v>36</v>
      </c>
      <c r="K116" s="17">
        <v>1001331</v>
      </c>
      <c r="L116" s="17">
        <v>12</v>
      </c>
      <c r="M116" s="17">
        <v>4</v>
      </c>
      <c r="N116" s="17" t="str">
        <f t="shared" si="9"/>
        <v>A1</v>
      </c>
      <c r="O116" s="17" t="s">
        <v>10468</v>
      </c>
      <c r="P116" s="17" t="s">
        <v>10469</v>
      </c>
      <c r="Q116" s="88">
        <v>44268</v>
      </c>
      <c r="R116" s="88">
        <v>44645</v>
      </c>
      <c r="S116" s="88">
        <v>44617</v>
      </c>
      <c r="T116" s="17">
        <v>2000</v>
      </c>
      <c r="U116" s="17">
        <v>389.67</v>
      </c>
      <c r="V116" s="17">
        <v>23</v>
      </c>
      <c r="W116" s="17" t="s">
        <v>10995</v>
      </c>
      <c r="X116" s="17" t="str">
        <f t="shared" si="10"/>
        <v>Vigente</v>
      </c>
      <c r="Y116" s="17" t="str">
        <f t="shared" si="11"/>
        <v>F</v>
      </c>
      <c r="Z116" s="17" t="s">
        <v>279</v>
      </c>
      <c r="AA116" s="17" t="str">
        <f>VLOOKUP(A116,'REPORTE'!$A$1:$AG$1961,19,0)</f>
        <v>Venta al por mayor de frutas, legumbres y hortalizas.</v>
      </c>
      <c r="AB116" s="17">
        <v>1000875</v>
      </c>
      <c r="AC116" s="17" t="s">
        <v>11190</v>
      </c>
      <c r="AD116" s="17" t="s">
        <v>11854</v>
      </c>
      <c r="AE116" s="17" t="s">
        <v>12072</v>
      </c>
      <c r="AF116" s="17" t="s">
        <v>11150</v>
      </c>
      <c r="AG116" s="17" t="s">
        <v>609</v>
      </c>
      <c r="AH116" s="17" t="str">
        <f>VLOOKUP(A116,'REPORTE'!$A$1:$AG$1961,5,0)</f>
        <v>ECUATORIANO(A) INDIGENA</v>
      </c>
      <c r="AI116" s="17">
        <f>VLOOKUP(A116,'REPORTE'!$A$1:$AG$1961,28,0)</f>
        <v>44111</v>
      </c>
      <c r="AJ116" s="17" t="str">
        <f>VLOOKUP(A116,'REPORTE'!$A$1:$AG$1961,29,0)</f>
        <v>Cliente</v>
      </c>
      <c r="AK116" s="17" t="str">
        <f>VLOOKUP(A116,'REPORTE'!$A$1:$AG$1961,30,0)</f>
        <v>Primaria</v>
      </c>
      <c r="AL116" s="17" t="str">
        <f>VLOOKUP(A116,'REPORTE'!$A$1:$AG$1961,31,0)</f>
        <v>BOLIVAR</v>
      </c>
      <c r="AM116" s="17" t="str">
        <f>VLOOKUP(AL116,PROVINCIAS!$F$1:$G$1171,2,0)</f>
        <v>RURAL</v>
      </c>
    </row>
    <row r="117" spans="1:39" x14ac:dyDescent="0.45">
      <c r="A117" s="17">
        <v>1000771</v>
      </c>
      <c r="B117" s="17" t="s">
        <v>9713</v>
      </c>
      <c r="C117" s="85">
        <v>919816074</v>
      </c>
      <c r="D117" s="17">
        <v>37</v>
      </c>
      <c r="E117" s="86">
        <v>30838</v>
      </c>
      <c r="F117" s="86" t="str">
        <f t="shared" si="7"/>
        <v>1984</v>
      </c>
      <c r="G117" s="87">
        <v>2022</v>
      </c>
      <c r="H117" s="87">
        <f t="shared" si="8"/>
        <v>38</v>
      </c>
      <c r="I117" s="87" t="str">
        <f t="shared" si="6"/>
        <v>Mal</v>
      </c>
      <c r="J117" s="17" t="s">
        <v>59</v>
      </c>
      <c r="K117" s="17">
        <v>1001337</v>
      </c>
      <c r="L117" s="17">
        <v>24</v>
      </c>
      <c r="M117" s="17">
        <v>0</v>
      </c>
      <c r="N117" s="17" t="str">
        <f t="shared" si="9"/>
        <v>A1</v>
      </c>
      <c r="O117" s="17" t="s">
        <v>10468</v>
      </c>
      <c r="P117" s="17" t="s">
        <v>10469</v>
      </c>
      <c r="Q117" s="88">
        <v>44270</v>
      </c>
      <c r="R117" s="88">
        <v>45003</v>
      </c>
      <c r="S117" s="89" t="s">
        <v>776</v>
      </c>
      <c r="T117" s="17">
        <v>10000</v>
      </c>
      <c r="U117" s="17" t="s">
        <v>10512</v>
      </c>
      <c r="V117" s="17">
        <v>21.5</v>
      </c>
      <c r="W117" s="17" t="s">
        <v>10994</v>
      </c>
      <c r="X117" s="17" t="str">
        <f t="shared" si="10"/>
        <v>Vigente</v>
      </c>
      <c r="Y117" s="17" t="str">
        <f t="shared" si="11"/>
        <v>V</v>
      </c>
      <c r="Z117" s="17" t="s">
        <v>244</v>
      </c>
      <c r="AA117" s="17" t="str">
        <f>VLOOKUP(A117,'REPORTE'!$A$1:$AG$1961,19,0)</f>
        <v>Actividades de asociaciones de automovilistas.</v>
      </c>
      <c r="AB117" s="17">
        <v>1000843</v>
      </c>
      <c r="AC117" s="17" t="s">
        <v>11548</v>
      </c>
      <c r="AD117" s="17" t="s">
        <v>11896</v>
      </c>
      <c r="AE117" s="17" t="s">
        <v>12072</v>
      </c>
      <c r="AF117" s="17" t="s">
        <v>12125</v>
      </c>
      <c r="AG117" s="17" t="s">
        <v>74</v>
      </c>
      <c r="AH117" s="17" t="str">
        <f>VLOOKUP(A117,'REPORTE'!$A$1:$AG$1961,5,0)</f>
        <v>ECUATORIANO(A) INDIGENA</v>
      </c>
      <c r="AI117" s="17">
        <f>VLOOKUP(A117,'REPORTE'!$A$1:$AG$1961,28,0)</f>
        <v>44118</v>
      </c>
      <c r="AJ117" s="17" t="str">
        <f>VLOOKUP(A117,'REPORTE'!$A$1:$AG$1961,29,0)</f>
        <v>Cliente</v>
      </c>
      <c r="AK117" s="17" t="str">
        <f>VLOOKUP(A117,'REPORTE'!$A$1:$AG$1961,30,0)</f>
        <v>Secundaria</v>
      </c>
      <c r="AL117" s="17" t="str">
        <f>VLOOKUP(A117,'REPORTE'!$A$1:$AG$1961,31,0)</f>
        <v>CHIMBORAZO</v>
      </c>
      <c r="AM117" s="17" t="e">
        <f>VLOOKUP(AL117,PROVINCIAS!$F$1:$G$1171,2,0)</f>
        <v>#N/A</v>
      </c>
    </row>
    <row r="118" spans="1:39" x14ac:dyDescent="0.45">
      <c r="A118" s="17">
        <v>1000150</v>
      </c>
      <c r="B118" s="17" t="s">
        <v>9714</v>
      </c>
      <c r="C118" s="85">
        <v>1716330954</v>
      </c>
      <c r="D118" s="17">
        <v>67</v>
      </c>
      <c r="E118" s="86">
        <v>19957</v>
      </c>
      <c r="F118" s="86" t="str">
        <f t="shared" si="7"/>
        <v>1954</v>
      </c>
      <c r="G118" s="87">
        <v>2022</v>
      </c>
      <c r="H118" s="87">
        <f t="shared" si="8"/>
        <v>68</v>
      </c>
      <c r="I118" s="87" t="str">
        <f t="shared" si="6"/>
        <v>Mal</v>
      </c>
      <c r="J118" s="17" t="s">
        <v>59</v>
      </c>
      <c r="K118" s="17">
        <v>1001344</v>
      </c>
      <c r="L118" s="17">
        <v>24</v>
      </c>
      <c r="M118" s="17">
        <v>0</v>
      </c>
      <c r="N118" s="17" t="str">
        <f t="shared" si="9"/>
        <v>A1</v>
      </c>
      <c r="O118" s="17" t="s">
        <v>10468</v>
      </c>
      <c r="P118" s="17" t="s">
        <v>10469</v>
      </c>
      <c r="Q118" s="88">
        <v>44272</v>
      </c>
      <c r="R118" s="88">
        <v>45010</v>
      </c>
      <c r="S118" s="89" t="s">
        <v>776</v>
      </c>
      <c r="T118" s="17">
        <v>4000</v>
      </c>
      <c r="U118" s="17" t="s">
        <v>10513</v>
      </c>
      <c r="V118" s="17">
        <v>17.5</v>
      </c>
      <c r="W118" s="17" t="s">
        <v>10994</v>
      </c>
      <c r="X118" s="17" t="str">
        <f t="shared" si="10"/>
        <v>Vigente</v>
      </c>
      <c r="Y118" s="17" t="str">
        <f t="shared" si="11"/>
        <v>V</v>
      </c>
      <c r="Z118" s="17" t="s">
        <v>244</v>
      </c>
      <c r="AA118" s="17" t="str">
        <f>VLOOKUP(A118,'REPORTE'!$A$1:$AG$1961,19,0)</f>
        <v>Venta al por mayor de frutas, legumbres y hortalizas.</v>
      </c>
      <c r="AB118" s="17">
        <v>1000183</v>
      </c>
      <c r="AC118" s="17" t="s">
        <v>11549</v>
      </c>
      <c r="AD118" s="17" t="s">
        <v>11897</v>
      </c>
      <c r="AE118" s="17" t="s">
        <v>12072</v>
      </c>
      <c r="AF118" s="17" t="s">
        <v>12126</v>
      </c>
      <c r="AG118" s="17" t="s">
        <v>609</v>
      </c>
      <c r="AH118" s="17" t="str">
        <f>VLOOKUP(A118,'REPORTE'!$A$1:$AG$1961,5,0)</f>
        <v>ECUATORIANO(A) INDIGENA</v>
      </c>
      <c r="AI118" s="17">
        <f>VLOOKUP(A118,'REPORTE'!$A$1:$AG$1961,28,0)</f>
        <v>44385</v>
      </c>
      <c r="AJ118" s="17" t="str">
        <f>VLOOKUP(A118,'REPORTE'!$A$1:$AG$1961,29,0)</f>
        <v>Cliente</v>
      </c>
      <c r="AK118" s="17" t="str">
        <f>VLOOKUP(A118,'REPORTE'!$A$1:$AG$1961,30,0)</f>
        <v>Secundaria</v>
      </c>
      <c r="AL118" s="17" t="str">
        <f>VLOOKUP(A118,'REPORTE'!$A$1:$AG$1961,31,0)</f>
        <v>CHIMBORAZO</v>
      </c>
      <c r="AM118" s="17" t="e">
        <f>VLOOKUP(AL118,PROVINCIAS!$F$1:$G$1171,2,0)</f>
        <v>#N/A</v>
      </c>
    </row>
    <row r="119" spans="1:39" x14ac:dyDescent="0.45">
      <c r="A119" s="17">
        <v>1000334</v>
      </c>
      <c r="B119" s="17" t="s">
        <v>9715</v>
      </c>
      <c r="C119" s="85">
        <v>1706975446</v>
      </c>
      <c r="D119" s="17">
        <v>58</v>
      </c>
      <c r="E119" s="86">
        <v>23373</v>
      </c>
      <c r="F119" s="86" t="str">
        <f t="shared" si="7"/>
        <v>1963</v>
      </c>
      <c r="G119" s="87">
        <v>2022</v>
      </c>
      <c r="H119" s="87">
        <f t="shared" si="8"/>
        <v>59</v>
      </c>
      <c r="I119" s="87" t="str">
        <f t="shared" si="6"/>
        <v>Mal</v>
      </c>
      <c r="J119" s="17" t="s">
        <v>36</v>
      </c>
      <c r="K119" s="17">
        <v>1001348</v>
      </c>
      <c r="L119" s="17">
        <v>24</v>
      </c>
      <c r="M119" s="17">
        <v>0</v>
      </c>
      <c r="N119" s="17" t="str">
        <f t="shared" si="9"/>
        <v>A1</v>
      </c>
      <c r="O119" s="17" t="s">
        <v>10468</v>
      </c>
      <c r="P119" s="17" t="s">
        <v>10469</v>
      </c>
      <c r="Q119" s="88">
        <v>44272</v>
      </c>
      <c r="R119" s="88">
        <v>45007</v>
      </c>
      <c r="S119" s="89" t="s">
        <v>776</v>
      </c>
      <c r="T119" s="17">
        <v>5000</v>
      </c>
      <c r="U119" s="17" t="s">
        <v>10514</v>
      </c>
      <c r="V119" s="17">
        <v>17.5</v>
      </c>
      <c r="W119" s="17" t="s">
        <v>10994</v>
      </c>
      <c r="X119" s="17" t="str">
        <f t="shared" si="10"/>
        <v>Vigente</v>
      </c>
      <c r="Y119" s="17" t="str">
        <f t="shared" si="11"/>
        <v>V</v>
      </c>
      <c r="Z119" s="17" t="s">
        <v>11009</v>
      </c>
      <c r="AA119" s="17" t="str">
        <f>VLOOKUP(A119,'REPORTE'!$A$1:$AG$1961,19,0)</f>
        <v>Venta al por menor de otros productos alimenticios en establecimientos especializados.</v>
      </c>
      <c r="AB119" s="17">
        <v>1000394</v>
      </c>
      <c r="AC119" s="17" t="s">
        <v>11550</v>
      </c>
      <c r="AD119" s="17" t="s">
        <v>11854</v>
      </c>
      <c r="AE119" s="17" t="s">
        <v>12072</v>
      </c>
      <c r="AF119" s="17" t="s">
        <v>12127</v>
      </c>
      <c r="AG119" s="17" t="s">
        <v>609</v>
      </c>
      <c r="AH119" s="17" t="str">
        <f>VLOOKUP(A119,'REPORTE'!$A$1:$AG$1961,5,0)</f>
        <v>ECUATORIANO(A)</v>
      </c>
      <c r="AI119" s="17">
        <f>VLOOKUP(A119,'REPORTE'!$A$1:$AG$1961,28,0)</f>
        <v>43720</v>
      </c>
      <c r="AJ119" s="17" t="str">
        <f>VLOOKUP(A119,'REPORTE'!$A$1:$AG$1961,29,0)</f>
        <v>Cliente</v>
      </c>
      <c r="AK119" s="17" t="str">
        <f>VLOOKUP(A119,'REPORTE'!$A$1:$AG$1961,30,0)</f>
        <v>Primaria</v>
      </c>
      <c r="AL119" s="17" t="str">
        <f>VLOOKUP(A119,'REPORTE'!$A$1:$AG$1961,31,0)</f>
        <v>PICHINCHA</v>
      </c>
      <c r="AM119" s="17" t="str">
        <f>VLOOKUP(AL119,PROVINCIAS!$F$1:$G$1171,2,0)</f>
        <v>URBANA</v>
      </c>
    </row>
    <row r="120" spans="1:39" x14ac:dyDescent="0.45">
      <c r="A120" s="17">
        <v>1001126</v>
      </c>
      <c r="B120" s="17" t="s">
        <v>9716</v>
      </c>
      <c r="C120" s="85">
        <v>1722902309</v>
      </c>
      <c r="D120" s="17">
        <v>32</v>
      </c>
      <c r="E120" s="86">
        <v>32688</v>
      </c>
      <c r="F120" s="86" t="str">
        <f t="shared" si="7"/>
        <v>1989</v>
      </c>
      <c r="G120" s="87">
        <v>2022</v>
      </c>
      <c r="H120" s="87">
        <f t="shared" si="8"/>
        <v>33</v>
      </c>
      <c r="I120" s="87" t="str">
        <f t="shared" si="6"/>
        <v>Mal</v>
      </c>
      <c r="J120" s="17" t="s">
        <v>59</v>
      </c>
      <c r="K120" s="17">
        <v>1001346</v>
      </c>
      <c r="L120" s="17">
        <v>18</v>
      </c>
      <c r="M120" s="17">
        <v>196</v>
      </c>
      <c r="N120" s="17" t="str">
        <f t="shared" si="9"/>
        <v>E</v>
      </c>
      <c r="O120" s="17" t="s">
        <v>10468</v>
      </c>
      <c r="P120" s="17" t="s">
        <v>10469</v>
      </c>
      <c r="Q120" s="88">
        <v>44272</v>
      </c>
      <c r="R120" s="88">
        <v>44821</v>
      </c>
      <c r="S120" s="88">
        <v>44425</v>
      </c>
      <c r="T120" s="17">
        <v>2000</v>
      </c>
      <c r="U120" s="17" t="s">
        <v>10515</v>
      </c>
      <c r="V120" s="17">
        <v>23</v>
      </c>
      <c r="W120" s="17" t="s">
        <v>10993</v>
      </c>
      <c r="X120" s="17" t="str">
        <f t="shared" si="10"/>
        <v>Vencido</v>
      </c>
      <c r="Y120" s="17" t="str">
        <f t="shared" si="11"/>
        <v>V</v>
      </c>
      <c r="Z120" s="17" t="s">
        <v>244</v>
      </c>
      <c r="AA120" s="17" t="str">
        <f>VLOOKUP(A120,'REPORTE'!$A$1:$AG$1961,19,0)</f>
        <v>Servicios de taxis.</v>
      </c>
      <c r="AB120" s="17">
        <v>1001200</v>
      </c>
      <c r="AC120" s="17" t="s">
        <v>11169</v>
      </c>
      <c r="AD120" s="17" t="s">
        <v>11888</v>
      </c>
      <c r="AE120" s="17" t="s">
        <v>12072</v>
      </c>
      <c r="AF120" s="17" t="s">
        <v>11150</v>
      </c>
      <c r="AG120" s="17" t="s">
        <v>609</v>
      </c>
      <c r="AH120" s="17" t="str">
        <f>VLOOKUP(A120,'REPORTE'!$A$1:$AG$1961,5,0)</f>
        <v>ECUATORIANO(A) INDIGENA</v>
      </c>
      <c r="AI120" s="17">
        <f>VLOOKUP(A120,'REPORTE'!$A$1:$AG$1961,28,0)</f>
        <v>44272</v>
      </c>
      <c r="AJ120" s="17" t="str">
        <f>VLOOKUP(A120,'REPORTE'!$A$1:$AG$1961,29,0)</f>
        <v>Cliente</v>
      </c>
      <c r="AK120" s="17" t="str">
        <f>VLOOKUP(A120,'REPORTE'!$A$1:$AG$1961,30,0)</f>
        <v>Primaria</v>
      </c>
      <c r="AL120" s="17" t="str">
        <f>VLOOKUP(A120,'REPORTE'!$A$1:$AG$1961,31,0)</f>
        <v>PICHINCHA</v>
      </c>
      <c r="AM120" s="17" t="str">
        <f>VLOOKUP(AL120,PROVINCIAS!$F$1:$G$1171,2,0)</f>
        <v>URBANA</v>
      </c>
    </row>
    <row r="121" spans="1:39" x14ac:dyDescent="0.45">
      <c r="A121" s="17">
        <v>1001121</v>
      </c>
      <c r="B121" s="17" t="s">
        <v>9717</v>
      </c>
      <c r="C121" s="85">
        <v>1710131176</v>
      </c>
      <c r="D121" s="17">
        <v>53</v>
      </c>
      <c r="E121" s="86">
        <v>25063</v>
      </c>
      <c r="F121" s="86" t="str">
        <f t="shared" si="7"/>
        <v>1968</v>
      </c>
      <c r="G121" s="87">
        <v>2022</v>
      </c>
      <c r="H121" s="87">
        <f t="shared" si="8"/>
        <v>54</v>
      </c>
      <c r="I121" s="87" t="str">
        <f t="shared" si="6"/>
        <v>Mal</v>
      </c>
      <c r="J121" s="17" t="s">
        <v>36</v>
      </c>
      <c r="K121" s="17">
        <v>1001349</v>
      </c>
      <c r="L121" s="17">
        <v>12</v>
      </c>
      <c r="M121" s="17">
        <v>7</v>
      </c>
      <c r="N121" s="17" t="str">
        <f t="shared" si="9"/>
        <v>A2</v>
      </c>
      <c r="O121" s="17" t="s">
        <v>10468</v>
      </c>
      <c r="P121" s="17" t="s">
        <v>10469</v>
      </c>
      <c r="Q121" s="88">
        <v>44273</v>
      </c>
      <c r="R121" s="88">
        <v>44642</v>
      </c>
      <c r="S121" s="88">
        <v>44614</v>
      </c>
      <c r="T121" s="17">
        <v>1200</v>
      </c>
      <c r="U121" s="17">
        <v>225.95</v>
      </c>
      <c r="V121" s="17">
        <v>23</v>
      </c>
      <c r="W121" s="17" t="s">
        <v>10995</v>
      </c>
      <c r="X121" s="17" t="str">
        <f t="shared" si="10"/>
        <v>Vigente</v>
      </c>
      <c r="Y121" s="17" t="str">
        <f t="shared" si="11"/>
        <v>F</v>
      </c>
      <c r="Z121" s="17" t="s">
        <v>11006</v>
      </c>
      <c r="AA121" s="17" t="str">
        <f>VLOOKUP(A121,'REPORTE'!$A$1:$AG$1961,19,0)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121" s="17">
        <v>1001195</v>
      </c>
      <c r="AC121" s="17" t="s">
        <v>11191</v>
      </c>
      <c r="AD121" s="17" t="s">
        <v>11829</v>
      </c>
      <c r="AE121" s="17" t="s">
        <v>12072</v>
      </c>
      <c r="AF121" s="17" t="s">
        <v>11150</v>
      </c>
      <c r="AG121" s="17" t="s">
        <v>609</v>
      </c>
      <c r="AH121" s="17" t="str">
        <f>VLOOKUP(A121,'REPORTE'!$A$1:$AG$1961,5,0)</f>
        <v>ECUATORIANO(A) INDIGENA</v>
      </c>
      <c r="AI121" s="17">
        <f>VLOOKUP(A121,'REPORTE'!$A$1:$AG$1961,28,0)</f>
        <v>44273</v>
      </c>
      <c r="AJ121" s="17" t="str">
        <f>VLOOKUP(A121,'REPORTE'!$A$1:$AG$1961,29,0)</f>
        <v>Cliente</v>
      </c>
      <c r="AK121" s="17" t="str">
        <f>VLOOKUP(A121,'REPORTE'!$A$1:$AG$1961,30,0)</f>
        <v>Secundaria</v>
      </c>
      <c r="AL121" s="17" t="str">
        <f>VLOOKUP(A121,'REPORTE'!$A$1:$AG$1961,31,0)</f>
        <v>SANTO DOMINGO DE LOS TSACHILAS</v>
      </c>
      <c r="AM121" s="17" t="e">
        <f>VLOOKUP(AL121,PROVINCIAS!$F$1:$G$1171,2,0)</f>
        <v>#N/A</v>
      </c>
    </row>
    <row r="122" spans="1:39" x14ac:dyDescent="0.45">
      <c r="A122" s="17">
        <v>1000619</v>
      </c>
      <c r="B122" s="17" t="s">
        <v>9718</v>
      </c>
      <c r="C122" s="85">
        <v>602491367</v>
      </c>
      <c r="D122" s="17">
        <v>50</v>
      </c>
      <c r="E122" s="86">
        <v>26056</v>
      </c>
      <c r="F122" s="86" t="str">
        <f t="shared" si="7"/>
        <v>1971</v>
      </c>
      <c r="G122" s="87">
        <v>2022</v>
      </c>
      <c r="H122" s="87">
        <f t="shared" si="8"/>
        <v>51</v>
      </c>
      <c r="I122" s="87" t="str">
        <f t="shared" si="6"/>
        <v>Mal</v>
      </c>
      <c r="J122" s="17" t="s">
        <v>36</v>
      </c>
      <c r="K122" s="17">
        <v>1001353</v>
      </c>
      <c r="L122" s="17">
        <v>12</v>
      </c>
      <c r="M122" s="17">
        <v>9</v>
      </c>
      <c r="N122" s="17" t="str">
        <f t="shared" si="9"/>
        <v>A2</v>
      </c>
      <c r="O122" s="17" t="s">
        <v>10468</v>
      </c>
      <c r="P122" s="17" t="s">
        <v>10469</v>
      </c>
      <c r="Q122" s="88">
        <v>44274</v>
      </c>
      <c r="R122" s="88">
        <v>44640</v>
      </c>
      <c r="S122" s="88">
        <v>44612</v>
      </c>
      <c r="T122" s="17">
        <v>1000</v>
      </c>
      <c r="U122" s="17">
        <v>186.22</v>
      </c>
      <c r="V122" s="17">
        <v>23</v>
      </c>
      <c r="W122" s="17" t="s">
        <v>10995</v>
      </c>
      <c r="X122" s="17" t="str">
        <f t="shared" si="10"/>
        <v>Vigente</v>
      </c>
      <c r="Y122" s="17" t="str">
        <f t="shared" si="11"/>
        <v>F</v>
      </c>
      <c r="Z122" s="17" t="s">
        <v>11026</v>
      </c>
      <c r="AA122" s="17" t="str">
        <f>VLOOKUP(A122,'REPORTE'!$A$1:$AG$1961,19,0)</f>
        <v>Fabricación de materiales para el acabado de productos textiles y de cuero.</v>
      </c>
      <c r="AB122" s="17">
        <v>1000690</v>
      </c>
      <c r="AC122" s="17" t="s">
        <v>11185</v>
      </c>
      <c r="AD122" s="17" t="s">
        <v>11837</v>
      </c>
      <c r="AE122" s="17" t="s">
        <v>12072</v>
      </c>
      <c r="AF122" s="17" t="s">
        <v>12076</v>
      </c>
      <c r="AG122" s="17" t="s">
        <v>74</v>
      </c>
      <c r="AH122" s="17" t="str">
        <f>VLOOKUP(A122,'REPORTE'!$A$1:$AG$1961,5,0)</f>
        <v>ECUATORIANO(A)</v>
      </c>
      <c r="AI122" s="17">
        <f>VLOOKUP(A122,'REPORTE'!$A$1:$AG$1961,28,0)</f>
        <v>44151</v>
      </c>
      <c r="AJ122" s="17" t="str">
        <f>VLOOKUP(A122,'REPORTE'!$A$1:$AG$1961,29,0)</f>
        <v>Cliente</v>
      </c>
      <c r="AK122" s="17" t="str">
        <f>VLOOKUP(A122,'REPORTE'!$A$1:$AG$1961,30,0)</f>
        <v>Secundaria</v>
      </c>
      <c r="AL122" s="17" t="str">
        <f>VLOOKUP(A122,'REPORTE'!$A$1:$AG$1961,31,0)</f>
        <v>CHIMBORAZO</v>
      </c>
      <c r="AM122" s="17" t="e">
        <f>VLOOKUP(AL122,PROVINCIAS!$F$1:$G$1171,2,0)</f>
        <v>#N/A</v>
      </c>
    </row>
    <row r="123" spans="1:39" x14ac:dyDescent="0.45">
      <c r="A123" s="17">
        <v>1000502</v>
      </c>
      <c r="B123" s="17" t="s">
        <v>9719</v>
      </c>
      <c r="C123" s="85">
        <v>602359358</v>
      </c>
      <c r="D123" s="17">
        <v>54</v>
      </c>
      <c r="E123" s="86">
        <v>24828</v>
      </c>
      <c r="F123" s="86" t="str">
        <f t="shared" si="7"/>
        <v>1967</v>
      </c>
      <c r="G123" s="87">
        <v>2022</v>
      </c>
      <c r="H123" s="87">
        <f t="shared" si="8"/>
        <v>55</v>
      </c>
      <c r="I123" s="87" t="str">
        <f t="shared" si="6"/>
        <v>Mal</v>
      </c>
      <c r="J123" s="17" t="s">
        <v>59</v>
      </c>
      <c r="K123" s="17">
        <v>1001354</v>
      </c>
      <c r="L123" s="17">
        <v>18</v>
      </c>
      <c r="M123" s="17">
        <v>0</v>
      </c>
      <c r="N123" s="17" t="str">
        <f t="shared" si="9"/>
        <v>A1</v>
      </c>
      <c r="O123" s="17" t="s">
        <v>10468</v>
      </c>
      <c r="P123" s="17" t="s">
        <v>10469</v>
      </c>
      <c r="Q123" s="88">
        <v>44277</v>
      </c>
      <c r="R123" s="88">
        <v>44844</v>
      </c>
      <c r="S123" s="89" t="s">
        <v>776</v>
      </c>
      <c r="T123" s="17">
        <v>2000</v>
      </c>
      <c r="U123" s="17" t="s">
        <v>10516</v>
      </c>
      <c r="V123" s="17">
        <v>23</v>
      </c>
      <c r="W123" s="17" t="s">
        <v>10994</v>
      </c>
      <c r="X123" s="17" t="str">
        <f t="shared" si="10"/>
        <v>Vigente</v>
      </c>
      <c r="Y123" s="17" t="str">
        <f t="shared" si="11"/>
        <v>V</v>
      </c>
      <c r="Z123" s="17" t="s">
        <v>11027</v>
      </c>
      <c r="AA123" s="17" t="str">
        <f>VLOOKUP(A123,'REPORTE'!$A$1:$AG$1961,19,0)</f>
        <v>Empleado Privado</v>
      </c>
      <c r="AB123" s="17">
        <v>1000571</v>
      </c>
      <c r="AC123" s="17" t="s">
        <v>11169</v>
      </c>
      <c r="AD123" s="17" t="s">
        <v>11844</v>
      </c>
      <c r="AE123" s="17" t="s">
        <v>12072</v>
      </c>
      <c r="AF123" s="17" t="s">
        <v>12076</v>
      </c>
      <c r="AG123" s="17" t="s">
        <v>74</v>
      </c>
      <c r="AH123" s="17" t="str">
        <f>VLOOKUP(A123,'REPORTE'!$A$1:$AG$1961,5,0)</f>
        <v>ECUATORIANO(A) INDIGENA</v>
      </c>
      <c r="AI123" s="17">
        <f>VLOOKUP(A123,'REPORTE'!$A$1:$AG$1961,28,0)</f>
        <v>44370</v>
      </c>
      <c r="AJ123" s="17" t="str">
        <f>VLOOKUP(A123,'REPORTE'!$A$1:$AG$1961,29,0)</f>
        <v>Cliente</v>
      </c>
      <c r="AK123" s="17" t="str">
        <f>VLOOKUP(A123,'REPORTE'!$A$1:$AG$1961,30,0)</f>
        <v>Primaria</v>
      </c>
      <c r="AL123" s="17" t="str">
        <f>VLOOKUP(A123,'REPORTE'!$A$1:$AG$1961,31,0)</f>
        <v>CHIMBORAZO</v>
      </c>
      <c r="AM123" s="17" t="e">
        <f>VLOOKUP(AL123,PROVINCIAS!$F$1:$G$1171,2,0)</f>
        <v>#N/A</v>
      </c>
    </row>
    <row r="124" spans="1:39" x14ac:dyDescent="0.45">
      <c r="A124" s="17">
        <v>1000937</v>
      </c>
      <c r="B124" s="17" t="s">
        <v>9720</v>
      </c>
      <c r="C124" s="85">
        <v>1717926131</v>
      </c>
      <c r="D124" s="17">
        <v>36</v>
      </c>
      <c r="E124" s="86">
        <v>31267</v>
      </c>
      <c r="F124" s="86" t="str">
        <f t="shared" si="7"/>
        <v>1985</v>
      </c>
      <c r="G124" s="87">
        <v>2022</v>
      </c>
      <c r="H124" s="87">
        <f t="shared" si="8"/>
        <v>37</v>
      </c>
      <c r="I124" s="87" t="str">
        <f t="shared" si="6"/>
        <v>Mal</v>
      </c>
      <c r="J124" s="17" t="s">
        <v>59</v>
      </c>
      <c r="K124" s="17">
        <v>1001356</v>
      </c>
      <c r="L124" s="17">
        <v>12</v>
      </c>
      <c r="M124" s="17">
        <v>0</v>
      </c>
      <c r="N124" s="17" t="str">
        <f t="shared" si="9"/>
        <v>A1</v>
      </c>
      <c r="O124" s="17" t="s">
        <v>10468</v>
      </c>
      <c r="P124" s="17" t="s">
        <v>10469</v>
      </c>
      <c r="Q124" s="88">
        <v>44277</v>
      </c>
      <c r="R124" s="88">
        <v>44645</v>
      </c>
      <c r="S124" s="89" t="s">
        <v>776</v>
      </c>
      <c r="T124" s="17">
        <v>5000</v>
      </c>
      <c r="U124" s="17">
        <v>483.04</v>
      </c>
      <c r="V124" s="17">
        <v>21.5</v>
      </c>
      <c r="W124" s="17" t="s">
        <v>10994</v>
      </c>
      <c r="X124" s="17" t="str">
        <f t="shared" si="10"/>
        <v>Vigente</v>
      </c>
      <c r="Y124" s="17" t="str">
        <f t="shared" si="11"/>
        <v>V</v>
      </c>
      <c r="Z124" s="17" t="s">
        <v>348</v>
      </c>
      <c r="AA124" s="17" t="str">
        <f>VLOOKUP(A124,'REPORTE'!$A$1:$AG$1961,19,0)</f>
        <v>Venta al por mayor de frutas, legumbres y hortalizas.</v>
      </c>
      <c r="AB124" s="17">
        <v>1001005</v>
      </c>
      <c r="AC124" s="17" t="s">
        <v>11551</v>
      </c>
      <c r="AD124" s="17" t="s">
        <v>11893</v>
      </c>
      <c r="AE124" s="17" t="s">
        <v>12072</v>
      </c>
      <c r="AF124" s="17" t="s">
        <v>12128</v>
      </c>
      <c r="AG124" s="17" t="s">
        <v>609</v>
      </c>
      <c r="AH124" s="17" t="str">
        <f>VLOOKUP(A124,'REPORTE'!$A$1:$AG$1961,5,0)</f>
        <v>ECUATORIANO(A)</v>
      </c>
      <c r="AI124" s="17">
        <f>VLOOKUP(A124,'REPORTE'!$A$1:$AG$1961,28,0)</f>
        <v>44277</v>
      </c>
      <c r="AJ124" s="17" t="str">
        <f>VLOOKUP(A124,'REPORTE'!$A$1:$AG$1961,29,0)</f>
        <v>Cliente</v>
      </c>
      <c r="AK124" s="17" t="str">
        <f>VLOOKUP(A124,'REPORTE'!$A$1:$AG$1961,30,0)</f>
        <v>Ninguna</v>
      </c>
      <c r="AL124" s="17" t="str">
        <f>VLOOKUP(A124,'REPORTE'!$A$1:$AG$1961,31,0)</f>
        <v>CHIMBORAZO</v>
      </c>
      <c r="AM124" s="17" t="e">
        <f>VLOOKUP(AL124,PROVINCIAS!$F$1:$G$1171,2,0)</f>
        <v>#N/A</v>
      </c>
    </row>
    <row r="125" spans="1:39" x14ac:dyDescent="0.45">
      <c r="A125" s="17">
        <v>1001109</v>
      </c>
      <c r="B125" s="17" t="s">
        <v>9721</v>
      </c>
      <c r="C125" s="85">
        <v>1725834210</v>
      </c>
      <c r="D125" s="17">
        <v>34</v>
      </c>
      <c r="E125" s="86">
        <v>32191</v>
      </c>
      <c r="F125" s="86" t="str">
        <f t="shared" si="7"/>
        <v>1988</v>
      </c>
      <c r="G125" s="87">
        <v>2022</v>
      </c>
      <c r="H125" s="87">
        <f t="shared" si="8"/>
        <v>34</v>
      </c>
      <c r="I125" s="87" t="str">
        <f t="shared" si="6"/>
        <v>Mal</v>
      </c>
      <c r="J125" s="17" t="s">
        <v>36</v>
      </c>
      <c r="K125" s="17">
        <v>1001359</v>
      </c>
      <c r="L125" s="17">
        <v>18</v>
      </c>
      <c r="M125" s="17">
        <v>0</v>
      </c>
      <c r="N125" s="17" t="str">
        <f t="shared" si="9"/>
        <v>A1</v>
      </c>
      <c r="O125" s="17" t="s">
        <v>10468</v>
      </c>
      <c r="P125" s="17" t="s">
        <v>10469</v>
      </c>
      <c r="Q125" s="88">
        <v>44279</v>
      </c>
      <c r="R125" s="88">
        <v>44849</v>
      </c>
      <c r="S125" s="89" t="s">
        <v>776</v>
      </c>
      <c r="T125" s="17">
        <v>3000</v>
      </c>
      <c r="U125" s="17" t="s">
        <v>10517</v>
      </c>
      <c r="V125" s="17">
        <v>21.5</v>
      </c>
      <c r="W125" s="17" t="s">
        <v>10994</v>
      </c>
      <c r="X125" s="17" t="str">
        <f t="shared" si="10"/>
        <v>Vigente</v>
      </c>
      <c r="Y125" s="17" t="str">
        <f t="shared" si="11"/>
        <v>V</v>
      </c>
      <c r="Z125" s="17" t="s">
        <v>348</v>
      </c>
      <c r="AA125" s="17" t="str">
        <f>VLOOKUP(A125,'REPORTE'!$A$1:$AG$1961,19,0)</f>
        <v>Venta al por mayor de frutas, legumbres y hortalizas.</v>
      </c>
      <c r="AB125" s="17">
        <v>1001183</v>
      </c>
      <c r="AC125" s="17" t="s">
        <v>11537</v>
      </c>
      <c r="AD125" s="17" t="s">
        <v>11893</v>
      </c>
      <c r="AE125" s="17" t="s">
        <v>12072</v>
      </c>
      <c r="AF125" s="17" t="s">
        <v>12129</v>
      </c>
      <c r="AG125" s="17" t="s">
        <v>609</v>
      </c>
      <c r="AH125" s="17" t="str">
        <f>VLOOKUP(A125,'REPORTE'!$A$1:$AG$1961,5,0)</f>
        <v>ECUATORIANO(A)</v>
      </c>
      <c r="AI125" s="17">
        <f>VLOOKUP(A125,'REPORTE'!$A$1:$AG$1961,28,0)</f>
        <v>44279</v>
      </c>
      <c r="AJ125" s="17" t="str">
        <f>VLOOKUP(A125,'REPORTE'!$A$1:$AG$1961,29,0)</f>
        <v>Cliente</v>
      </c>
      <c r="AK125" s="17" t="str">
        <f>VLOOKUP(A125,'REPORTE'!$A$1:$AG$1961,30,0)</f>
        <v>Primaria</v>
      </c>
      <c r="AL125" s="17" t="str">
        <f>VLOOKUP(A125,'REPORTE'!$A$1:$AG$1961,31,0)</f>
        <v>CHIMBORAZO</v>
      </c>
      <c r="AM125" s="17" t="e">
        <f>VLOOKUP(AL125,PROVINCIAS!$F$1:$G$1171,2,0)</f>
        <v>#N/A</v>
      </c>
    </row>
    <row r="126" spans="1:39" x14ac:dyDescent="0.45">
      <c r="A126" s="17">
        <v>1000230</v>
      </c>
      <c r="B126" s="17" t="s">
        <v>9722</v>
      </c>
      <c r="C126" s="85">
        <v>1714985940</v>
      </c>
      <c r="D126" s="17">
        <v>35</v>
      </c>
      <c r="E126" s="86">
        <v>31629</v>
      </c>
      <c r="F126" s="86" t="str">
        <f t="shared" si="7"/>
        <v>1986</v>
      </c>
      <c r="G126" s="87">
        <v>2022</v>
      </c>
      <c r="H126" s="87">
        <f t="shared" si="8"/>
        <v>36</v>
      </c>
      <c r="I126" s="87" t="str">
        <f t="shared" si="6"/>
        <v>Mal</v>
      </c>
      <c r="J126" s="17" t="s">
        <v>59</v>
      </c>
      <c r="K126" s="17">
        <v>1001367</v>
      </c>
      <c r="L126" s="17">
        <v>24</v>
      </c>
      <c r="M126" s="17">
        <v>4</v>
      </c>
      <c r="N126" s="17" t="str">
        <f t="shared" si="9"/>
        <v>A1</v>
      </c>
      <c r="O126" s="17" t="s">
        <v>10468</v>
      </c>
      <c r="P126" s="17" t="s">
        <v>10469</v>
      </c>
      <c r="Q126" s="88">
        <v>44280</v>
      </c>
      <c r="R126" s="88">
        <v>45010</v>
      </c>
      <c r="S126" s="88">
        <v>44617</v>
      </c>
      <c r="T126" s="17">
        <v>1500</v>
      </c>
      <c r="U126" s="17">
        <v>961.64</v>
      </c>
      <c r="V126" s="17">
        <v>23</v>
      </c>
      <c r="W126" s="17" t="s">
        <v>10995</v>
      </c>
      <c r="X126" s="17" t="str">
        <f t="shared" si="10"/>
        <v>Vigente</v>
      </c>
      <c r="Y126" s="17" t="str">
        <f t="shared" si="11"/>
        <v>F</v>
      </c>
      <c r="Z126" s="17" t="s">
        <v>11021</v>
      </c>
      <c r="AA126" s="17" t="str">
        <f>VLOOKUP(A126,'REPORTE'!$A$1:$AG$1961,19,0)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126" s="17">
        <v>1000291</v>
      </c>
      <c r="AC126" s="17" t="s">
        <v>11192</v>
      </c>
      <c r="AD126" s="17" t="s">
        <v>11898</v>
      </c>
      <c r="AE126" s="17" t="s">
        <v>12072</v>
      </c>
      <c r="AF126" s="17" t="s">
        <v>11150</v>
      </c>
      <c r="AG126" s="17" t="s">
        <v>609</v>
      </c>
      <c r="AH126" s="17" t="str">
        <f>VLOOKUP(A126,'REPORTE'!$A$1:$AG$1961,5,0)</f>
        <v>ECUATORIANO(A) INDIGENA</v>
      </c>
      <c r="AI126" s="17">
        <f>VLOOKUP(A126,'REPORTE'!$A$1:$AG$1961,28,0)</f>
        <v>44280</v>
      </c>
      <c r="AJ126" s="17" t="str">
        <f>VLOOKUP(A126,'REPORTE'!$A$1:$AG$1961,29,0)</f>
        <v>Cliente</v>
      </c>
      <c r="AK126" s="17" t="str">
        <f>VLOOKUP(A126,'REPORTE'!$A$1:$AG$1961,30,0)</f>
        <v>Primaria</v>
      </c>
      <c r="AL126" s="17" t="str">
        <f>VLOOKUP(A126,'REPORTE'!$A$1:$AG$1961,31,0)</f>
        <v>PICHINCHA</v>
      </c>
      <c r="AM126" s="17" t="str">
        <f>VLOOKUP(AL126,PROVINCIAS!$F$1:$G$1171,2,0)</f>
        <v>URBANA</v>
      </c>
    </row>
    <row r="127" spans="1:39" x14ac:dyDescent="0.45">
      <c r="A127" s="17">
        <v>1001153</v>
      </c>
      <c r="B127" s="17" t="s">
        <v>9723</v>
      </c>
      <c r="C127" s="85">
        <v>603059510</v>
      </c>
      <c r="D127" s="17">
        <v>47</v>
      </c>
      <c r="E127" s="86">
        <v>27395</v>
      </c>
      <c r="F127" s="86" t="str">
        <f t="shared" si="7"/>
        <v>1975</v>
      </c>
      <c r="G127" s="87">
        <v>2022</v>
      </c>
      <c r="H127" s="87">
        <f t="shared" si="8"/>
        <v>47</v>
      </c>
      <c r="I127" s="87" t="str">
        <f t="shared" si="6"/>
        <v>Bien</v>
      </c>
      <c r="J127" s="17" t="s">
        <v>36</v>
      </c>
      <c r="K127" s="17">
        <v>1001371</v>
      </c>
      <c r="L127" s="17">
        <v>12</v>
      </c>
      <c r="M127" s="17">
        <v>4</v>
      </c>
      <c r="N127" s="17" t="str">
        <f t="shared" si="9"/>
        <v>A1</v>
      </c>
      <c r="O127" s="17" t="s">
        <v>10468</v>
      </c>
      <c r="P127" s="17" t="s">
        <v>10469</v>
      </c>
      <c r="Q127" s="88">
        <v>44281</v>
      </c>
      <c r="R127" s="88">
        <v>44645</v>
      </c>
      <c r="S127" s="88">
        <v>44617</v>
      </c>
      <c r="T127" s="17">
        <v>1150</v>
      </c>
      <c r="U127" s="17">
        <v>212.71</v>
      </c>
      <c r="V127" s="17">
        <v>23</v>
      </c>
      <c r="W127" s="17" t="s">
        <v>10995</v>
      </c>
      <c r="X127" s="17" t="str">
        <f t="shared" si="10"/>
        <v>Vigente</v>
      </c>
      <c r="Y127" s="17" t="str">
        <f t="shared" si="11"/>
        <v>F</v>
      </c>
      <c r="Z127" s="17" t="s">
        <v>11028</v>
      </c>
      <c r="AA127" s="17" t="str">
        <f>VLOOKUP(A127,'REPORTE'!$A$1:$AG$1961,19,0)</f>
        <v>Actividades de alquiler con fines operativos de automóviles de pasajeros, camiones, camionetas, remolques y vehí­culos de recreo. (sin conductor).</v>
      </c>
      <c r="AB127" s="17">
        <v>1001232</v>
      </c>
      <c r="AC127" s="17" t="s">
        <v>11193</v>
      </c>
      <c r="AD127" s="17" t="s">
        <v>11898</v>
      </c>
      <c r="AE127" s="17" t="s">
        <v>12072</v>
      </c>
      <c r="AF127" s="17" t="s">
        <v>11150</v>
      </c>
      <c r="AG127" s="17" t="s">
        <v>74</v>
      </c>
      <c r="AH127" s="17" t="str">
        <f>VLOOKUP(A127,'REPORTE'!$A$1:$AG$1961,5,0)</f>
        <v>ECUATORIANO(A)</v>
      </c>
      <c r="AI127" s="17">
        <f>VLOOKUP(A127,'REPORTE'!$A$1:$AG$1961,28,0)</f>
        <v>44281</v>
      </c>
      <c r="AJ127" s="17" t="str">
        <f>VLOOKUP(A127,'REPORTE'!$A$1:$AG$1961,29,0)</f>
        <v>Cliente</v>
      </c>
      <c r="AK127" s="17" t="str">
        <f>VLOOKUP(A127,'REPORTE'!$A$1:$AG$1961,30,0)</f>
        <v>Formación Técnica (Intermedia)</v>
      </c>
      <c r="AL127" s="17" t="str">
        <f>VLOOKUP(A127,'REPORTE'!$A$1:$AG$1961,31,0)</f>
        <v>CHIMBORAZO</v>
      </c>
      <c r="AM127" s="17" t="e">
        <f>VLOOKUP(AL127,PROVINCIAS!$F$1:$G$1171,2,0)</f>
        <v>#N/A</v>
      </c>
    </row>
    <row r="128" spans="1:39" x14ac:dyDescent="0.45">
      <c r="A128" s="17">
        <v>1001156</v>
      </c>
      <c r="B128" s="17" t="s">
        <v>9724</v>
      </c>
      <c r="C128" s="85">
        <v>604288266</v>
      </c>
      <c r="D128" s="17">
        <v>36</v>
      </c>
      <c r="E128" s="86">
        <v>31222</v>
      </c>
      <c r="F128" s="86" t="str">
        <f t="shared" si="7"/>
        <v>1985</v>
      </c>
      <c r="G128" s="87">
        <v>2022</v>
      </c>
      <c r="H128" s="87">
        <f t="shared" si="8"/>
        <v>37</v>
      </c>
      <c r="I128" s="87" t="str">
        <f t="shared" si="6"/>
        <v>Mal</v>
      </c>
      <c r="J128" s="17" t="s">
        <v>59</v>
      </c>
      <c r="K128" s="17">
        <v>1001372</v>
      </c>
      <c r="L128" s="17">
        <v>24</v>
      </c>
      <c r="M128" s="17">
        <v>0</v>
      </c>
      <c r="N128" s="17" t="str">
        <f t="shared" si="9"/>
        <v>A1</v>
      </c>
      <c r="O128" s="17" t="s">
        <v>10468</v>
      </c>
      <c r="P128" s="17" t="s">
        <v>10469</v>
      </c>
      <c r="Q128" s="88">
        <v>44282</v>
      </c>
      <c r="R128" s="88">
        <v>45036</v>
      </c>
      <c r="S128" s="89" t="s">
        <v>776</v>
      </c>
      <c r="T128" s="17">
        <v>2000</v>
      </c>
      <c r="U128" s="17" t="s">
        <v>10518</v>
      </c>
      <c r="V128" s="17">
        <v>23</v>
      </c>
      <c r="W128" s="17" t="s">
        <v>10994</v>
      </c>
      <c r="X128" s="17" t="str">
        <f t="shared" si="10"/>
        <v>Vigente</v>
      </c>
      <c r="Y128" s="17" t="str">
        <f t="shared" si="11"/>
        <v>V</v>
      </c>
      <c r="Z128" s="17" t="s">
        <v>244</v>
      </c>
      <c r="AA128" s="17" t="str">
        <f>VLOOKUP(A128,'REPORTE'!$A$1:$AG$1961,19,0)</f>
        <v>Servicios de taxis.</v>
      </c>
      <c r="AB128" s="17">
        <v>1001235</v>
      </c>
      <c r="AC128" s="17" t="s">
        <v>11194</v>
      </c>
      <c r="AD128" s="17" t="s">
        <v>11834</v>
      </c>
      <c r="AE128" s="17" t="s">
        <v>12072</v>
      </c>
      <c r="AF128" s="17" t="s">
        <v>12130</v>
      </c>
      <c r="AG128" s="17" t="s">
        <v>609</v>
      </c>
      <c r="AH128" s="17" t="str">
        <f>VLOOKUP(A128,'REPORTE'!$A$1:$AG$1961,5,0)</f>
        <v>ECUATORIANO(A) INDIGENA</v>
      </c>
      <c r="AI128" s="17">
        <f>VLOOKUP(A128,'REPORTE'!$A$1:$AG$1961,28,0)</f>
        <v>0</v>
      </c>
      <c r="AJ128" s="17" t="str">
        <f>VLOOKUP(A128,'REPORTE'!$A$1:$AG$1961,29,0)</f>
        <v>Cliente</v>
      </c>
      <c r="AK128" s="17" t="str">
        <f>VLOOKUP(A128,'REPORTE'!$A$1:$AG$1961,30,0)</f>
        <v>Secundaria</v>
      </c>
      <c r="AL128" s="17" t="str">
        <f>VLOOKUP(A128,'REPORTE'!$A$1:$AG$1961,31,0)</f>
        <v>PICHINCHA</v>
      </c>
      <c r="AM128" s="17" t="str">
        <f>VLOOKUP(AL128,PROVINCIAS!$F$1:$G$1171,2,0)</f>
        <v>URBANA</v>
      </c>
    </row>
    <row r="129" spans="1:39" x14ac:dyDescent="0.45">
      <c r="A129" s="17">
        <v>1000058</v>
      </c>
      <c r="B129" s="17" t="s">
        <v>9725</v>
      </c>
      <c r="C129" s="85">
        <v>400818217</v>
      </c>
      <c r="D129" s="17">
        <v>54</v>
      </c>
      <c r="E129" s="86">
        <v>24689</v>
      </c>
      <c r="F129" s="86" t="str">
        <f t="shared" si="7"/>
        <v>1967</v>
      </c>
      <c r="G129" s="87">
        <v>2022</v>
      </c>
      <c r="H129" s="87">
        <f t="shared" si="8"/>
        <v>55</v>
      </c>
      <c r="I129" s="87" t="str">
        <f t="shared" si="6"/>
        <v>Mal</v>
      </c>
      <c r="J129" s="17" t="s">
        <v>36</v>
      </c>
      <c r="K129" s="17">
        <v>1001373</v>
      </c>
      <c r="L129" s="17">
        <v>18</v>
      </c>
      <c r="M129" s="17">
        <v>0</v>
      </c>
      <c r="N129" s="17" t="str">
        <f t="shared" si="9"/>
        <v>A1</v>
      </c>
      <c r="O129" s="17" t="s">
        <v>10468</v>
      </c>
      <c r="P129" s="17" t="s">
        <v>10469</v>
      </c>
      <c r="Q129" s="88">
        <v>44284</v>
      </c>
      <c r="R129" s="88">
        <v>44841</v>
      </c>
      <c r="S129" s="89" t="s">
        <v>776</v>
      </c>
      <c r="T129" s="17">
        <v>1500</v>
      </c>
      <c r="U129" s="17">
        <v>745.06</v>
      </c>
      <c r="V129" s="17">
        <v>23</v>
      </c>
      <c r="W129" s="17" t="s">
        <v>10994</v>
      </c>
      <c r="X129" s="17" t="str">
        <f t="shared" si="10"/>
        <v>Vigente</v>
      </c>
      <c r="Y129" s="17" t="str">
        <f t="shared" si="11"/>
        <v>V</v>
      </c>
      <c r="Z129" s="17" t="s">
        <v>11006</v>
      </c>
      <c r="AA129" s="17" t="str">
        <f>VLOOKUP(A129,'REPORTE'!$A$1:$AG$1961,19,0)</f>
        <v>Empleado Privado</v>
      </c>
      <c r="AB129" s="17">
        <v>1000089</v>
      </c>
      <c r="AC129" s="17" t="s">
        <v>11166</v>
      </c>
      <c r="AD129" s="17" t="s">
        <v>11846</v>
      </c>
      <c r="AE129" s="17" t="s">
        <v>12072</v>
      </c>
      <c r="AF129" s="17" t="s">
        <v>11150</v>
      </c>
      <c r="AG129" s="17" t="s">
        <v>74</v>
      </c>
      <c r="AH129" s="17" t="str">
        <f>VLOOKUP(A129,'REPORTE'!$A$1:$AG$1961,5,0)</f>
        <v>ECUATORIANO(A)</v>
      </c>
      <c r="AI129" s="17">
        <f>VLOOKUP(A129,'REPORTE'!$A$1:$AG$1961,28,0)</f>
        <v>43670</v>
      </c>
      <c r="AJ129" s="17" t="str">
        <f>VLOOKUP(A129,'REPORTE'!$A$1:$AG$1961,29,0)</f>
        <v>Cliente</v>
      </c>
      <c r="AK129" s="17" t="str">
        <f>VLOOKUP(A129,'REPORTE'!$A$1:$AG$1961,30,0)</f>
        <v>Secundaria</v>
      </c>
      <c r="AL129" s="17" t="str">
        <f>VLOOKUP(A129,'REPORTE'!$A$1:$AG$1961,31,0)</f>
        <v>CARCHI</v>
      </c>
      <c r="AM129" s="17" t="e">
        <f>VLOOKUP(AL129,PROVINCIAS!$F$1:$G$1171,2,0)</f>
        <v>#N/A</v>
      </c>
    </row>
    <row r="130" spans="1:39" x14ac:dyDescent="0.45">
      <c r="A130" s="17">
        <v>1000894</v>
      </c>
      <c r="B130" s="17" t="s">
        <v>9726</v>
      </c>
      <c r="C130" s="85">
        <v>603147679</v>
      </c>
      <c r="D130" s="17">
        <v>46</v>
      </c>
      <c r="E130" s="86">
        <v>27635</v>
      </c>
      <c r="F130" s="86" t="str">
        <f t="shared" si="7"/>
        <v>1975</v>
      </c>
      <c r="G130" s="87">
        <v>2022</v>
      </c>
      <c r="H130" s="87">
        <f t="shared" si="8"/>
        <v>47</v>
      </c>
      <c r="I130" s="87" t="str">
        <f t="shared" ref="I130:I193" si="12">IF(H148=D130,"Bien","Mal")</f>
        <v>Mal</v>
      </c>
      <c r="J130" s="17" t="s">
        <v>36</v>
      </c>
      <c r="K130" s="17">
        <v>1001377</v>
      </c>
      <c r="L130" s="17">
        <v>1</v>
      </c>
      <c r="M130" s="17">
        <v>157</v>
      </c>
      <c r="N130" s="17" t="str">
        <f t="shared" si="9"/>
        <v>D</v>
      </c>
      <c r="O130" s="17" t="s">
        <v>10468</v>
      </c>
      <c r="P130" s="17" t="s">
        <v>10469</v>
      </c>
      <c r="Q130" s="88">
        <v>44284</v>
      </c>
      <c r="R130" s="88">
        <v>44372</v>
      </c>
      <c r="S130" s="88">
        <v>44464</v>
      </c>
      <c r="T130" s="17">
        <v>500</v>
      </c>
      <c r="U130" s="17">
        <v>500</v>
      </c>
      <c r="V130" s="17">
        <v>23</v>
      </c>
      <c r="W130" s="17" t="s">
        <v>10993</v>
      </c>
      <c r="X130" s="17" t="str">
        <f t="shared" si="10"/>
        <v>Vencido</v>
      </c>
      <c r="Y130" s="17" t="str">
        <f t="shared" si="11"/>
        <v>V</v>
      </c>
      <c r="Z130" s="17" t="s">
        <v>279</v>
      </c>
      <c r="AA130" s="17" t="str">
        <f>VLOOKUP(A130,'REPORTE'!$A$1:$AG$1961,19,0)</f>
        <v>Venta al por menor de frutas, legumbres y hortalizas frescas o en conserva en establecimientos especializados.</v>
      </c>
      <c r="AB130" s="17">
        <v>1000963</v>
      </c>
      <c r="AC130" s="17" t="s">
        <v>11150</v>
      </c>
      <c r="AD130" s="17" t="s">
        <v>11871</v>
      </c>
      <c r="AE130" s="17" t="s">
        <v>12072</v>
      </c>
      <c r="AF130" s="17" t="s">
        <v>11150</v>
      </c>
      <c r="AG130" s="17" t="s">
        <v>609</v>
      </c>
      <c r="AH130" s="17" t="str">
        <f>VLOOKUP(A130,'REPORTE'!$A$1:$AG$1961,5,0)</f>
        <v>ECUATORIANO(A) INDIGENA</v>
      </c>
      <c r="AI130" s="17">
        <f>VLOOKUP(A130,'REPORTE'!$A$1:$AG$1961,28,0)</f>
        <v>44116</v>
      </c>
      <c r="AJ130" s="17" t="str">
        <f>VLOOKUP(A130,'REPORTE'!$A$1:$AG$1961,29,0)</f>
        <v>Cliente</v>
      </c>
      <c r="AK130" s="17" t="str">
        <f>VLOOKUP(A130,'REPORTE'!$A$1:$AG$1961,30,0)</f>
        <v>Primaria</v>
      </c>
      <c r="AL130" s="17" t="str">
        <f>VLOOKUP(A130,'REPORTE'!$A$1:$AG$1961,31,0)</f>
        <v>CHIMBORAZO</v>
      </c>
      <c r="AM130" s="17" t="e">
        <f>VLOOKUP(AL130,PROVINCIAS!$F$1:$G$1171,2,0)</f>
        <v>#N/A</v>
      </c>
    </row>
    <row r="131" spans="1:39" x14ac:dyDescent="0.45">
      <c r="A131" s="17">
        <v>1000894</v>
      </c>
      <c r="B131" s="17" t="s">
        <v>9726</v>
      </c>
      <c r="C131" s="85">
        <v>603147679</v>
      </c>
      <c r="D131" s="17">
        <v>46</v>
      </c>
      <c r="E131" s="86">
        <v>27635</v>
      </c>
      <c r="F131" s="86" t="str">
        <f t="shared" ref="F131:F194" si="13">TEXT(E131,"yyyy")</f>
        <v>1975</v>
      </c>
      <c r="G131" s="87">
        <v>2022</v>
      </c>
      <c r="H131" s="87">
        <f t="shared" ref="H131:H194" si="14">G131-F131</f>
        <v>47</v>
      </c>
      <c r="I131" s="87" t="str">
        <f t="shared" si="12"/>
        <v>Mal</v>
      </c>
      <c r="J131" s="17" t="s">
        <v>36</v>
      </c>
      <c r="K131" s="17">
        <v>1001376</v>
      </c>
      <c r="L131" s="17">
        <v>1</v>
      </c>
      <c r="M131" s="17">
        <v>310</v>
      </c>
      <c r="N131" s="17" t="str">
        <f t="shared" ref="N131:N194" si="15">+IF(M131&lt;=5,"A1",IF(M131&lt;=30,"A2",IF(M131&lt;=60,"A3",IF(M131&lt;=75,"B1",IF(M131&lt;=90,"B2",IF(M131&lt;=120,"C1",IF(M131&lt;=150,"C2",IF(M131&lt;=180,"D","E"))))))))</f>
        <v>E</v>
      </c>
      <c r="O131" s="17" t="s">
        <v>10468</v>
      </c>
      <c r="P131" s="17" t="s">
        <v>10469</v>
      </c>
      <c r="Q131" s="88">
        <v>44284</v>
      </c>
      <c r="R131" s="88">
        <v>44311</v>
      </c>
      <c r="S131" s="88">
        <v>44311</v>
      </c>
      <c r="T131" s="17">
        <v>85</v>
      </c>
      <c r="U131" s="17">
        <v>39.56</v>
      </c>
      <c r="V131" s="17">
        <v>23</v>
      </c>
      <c r="W131" s="17" t="s">
        <v>10993</v>
      </c>
      <c r="X131" s="17" t="str">
        <f t="shared" ref="X131:X194" si="16">IF(M131&gt;=61,"Vencido","Vigente")</f>
        <v>Vencido</v>
      </c>
      <c r="Y131" s="17" t="str">
        <f t="shared" ref="Y131:Y194" si="17">IF(W131=X131,"V","F")</f>
        <v>V</v>
      </c>
      <c r="Z131" s="17" t="s">
        <v>279</v>
      </c>
      <c r="AA131" s="17" t="str">
        <f>VLOOKUP(A131,'REPORTE'!$A$1:$AG$1961,19,0)</f>
        <v>Venta al por menor de frutas, legumbres y hortalizas frescas o en conserva en establecimientos especializados.</v>
      </c>
      <c r="AB131" s="17">
        <v>1000963</v>
      </c>
      <c r="AC131" s="17" t="s">
        <v>11195</v>
      </c>
      <c r="AD131" s="17" t="s">
        <v>11871</v>
      </c>
      <c r="AE131" s="17" t="s">
        <v>12072</v>
      </c>
      <c r="AF131" s="17" t="s">
        <v>11150</v>
      </c>
      <c r="AG131" s="17" t="s">
        <v>609</v>
      </c>
      <c r="AH131" s="17" t="str">
        <f>VLOOKUP(A131,'REPORTE'!$A$1:$AG$1961,5,0)</f>
        <v>ECUATORIANO(A) INDIGENA</v>
      </c>
      <c r="AI131" s="17">
        <f>VLOOKUP(A131,'REPORTE'!$A$1:$AG$1961,28,0)</f>
        <v>44116</v>
      </c>
      <c r="AJ131" s="17" t="str">
        <f>VLOOKUP(A131,'REPORTE'!$A$1:$AG$1961,29,0)</f>
        <v>Cliente</v>
      </c>
      <c r="AK131" s="17" t="str">
        <f>VLOOKUP(A131,'REPORTE'!$A$1:$AG$1961,30,0)</f>
        <v>Primaria</v>
      </c>
      <c r="AL131" s="17" t="str">
        <f>VLOOKUP(A131,'REPORTE'!$A$1:$AG$1961,31,0)</f>
        <v>CHIMBORAZO</v>
      </c>
      <c r="AM131" s="17" t="e">
        <f>VLOOKUP(AL131,PROVINCIAS!$F$1:$G$1171,2,0)</f>
        <v>#N/A</v>
      </c>
    </row>
    <row r="132" spans="1:39" x14ac:dyDescent="0.45">
      <c r="A132" s="17">
        <v>1001159</v>
      </c>
      <c r="B132" s="17" t="s">
        <v>9727</v>
      </c>
      <c r="C132" s="85">
        <v>1722874656</v>
      </c>
      <c r="D132" s="17">
        <v>31</v>
      </c>
      <c r="E132" s="86">
        <v>33237</v>
      </c>
      <c r="F132" s="86" t="str">
        <f t="shared" si="13"/>
        <v>1990</v>
      </c>
      <c r="G132" s="87">
        <v>2022</v>
      </c>
      <c r="H132" s="87">
        <f t="shared" si="14"/>
        <v>32</v>
      </c>
      <c r="I132" s="87" t="str">
        <f t="shared" si="12"/>
        <v>Mal</v>
      </c>
      <c r="J132" s="17" t="s">
        <v>59</v>
      </c>
      <c r="K132" s="17">
        <v>1001375</v>
      </c>
      <c r="L132" s="17">
        <v>24</v>
      </c>
      <c r="M132" s="17">
        <v>0</v>
      </c>
      <c r="N132" s="17" t="str">
        <f t="shared" si="15"/>
        <v>A1</v>
      </c>
      <c r="O132" s="17" t="s">
        <v>10468</v>
      </c>
      <c r="P132" s="17" t="s">
        <v>10469</v>
      </c>
      <c r="Q132" s="88">
        <v>44284</v>
      </c>
      <c r="R132" s="88">
        <v>45017</v>
      </c>
      <c r="S132" s="89" t="s">
        <v>776</v>
      </c>
      <c r="T132" s="17">
        <v>5000</v>
      </c>
      <c r="U132" s="17" t="s">
        <v>10519</v>
      </c>
      <c r="V132" s="17">
        <v>17.5</v>
      </c>
      <c r="W132" s="17" t="s">
        <v>10994</v>
      </c>
      <c r="X132" s="17" t="str">
        <f t="shared" si="16"/>
        <v>Vigente</v>
      </c>
      <c r="Y132" s="17" t="str">
        <f t="shared" si="17"/>
        <v>V</v>
      </c>
      <c r="Z132" s="17" t="s">
        <v>348</v>
      </c>
      <c r="AA132" s="17" t="str">
        <f>VLOOKUP(A132,'REPORTE'!$A$1:$AG$1961,19,0)</f>
        <v>Venta al por menor de frutas, legumbres y hortalizas frescas o en conserva en establecimientos especializados.</v>
      </c>
      <c r="AB132" s="17">
        <v>1001239</v>
      </c>
      <c r="AC132" s="17" t="s">
        <v>11550</v>
      </c>
      <c r="AD132" s="17" t="s">
        <v>11839</v>
      </c>
      <c r="AE132" s="17" t="s">
        <v>12072</v>
      </c>
      <c r="AF132" s="17" t="s">
        <v>12131</v>
      </c>
      <c r="AG132" s="17" t="s">
        <v>609</v>
      </c>
      <c r="AH132" s="17" t="str">
        <f>VLOOKUP(A132,'REPORTE'!$A$1:$AG$1961,5,0)</f>
        <v>ECUATORIANO(A)</v>
      </c>
      <c r="AI132" s="17">
        <f>VLOOKUP(A132,'REPORTE'!$A$1:$AG$1961,28,0)</f>
        <v>0</v>
      </c>
      <c r="AJ132" s="17" t="str">
        <f>VLOOKUP(A132,'REPORTE'!$A$1:$AG$1961,29,0)</f>
        <v>Cliente</v>
      </c>
      <c r="AK132" s="17" t="str">
        <f>VLOOKUP(A132,'REPORTE'!$A$1:$AG$1961,30,0)</f>
        <v>Primaria</v>
      </c>
      <c r="AL132" s="17" t="str">
        <f>VLOOKUP(A132,'REPORTE'!$A$1:$AG$1961,31,0)</f>
        <v>PICHINCHA</v>
      </c>
      <c r="AM132" s="17" t="str">
        <f>VLOOKUP(AL132,PROVINCIAS!$F$1:$G$1171,2,0)</f>
        <v>URBANA</v>
      </c>
    </row>
    <row r="133" spans="1:39" x14ac:dyDescent="0.45">
      <c r="A133" s="17">
        <v>1000518</v>
      </c>
      <c r="B133" s="17" t="s">
        <v>9728</v>
      </c>
      <c r="C133" s="85">
        <v>1751223957</v>
      </c>
      <c r="D133" s="17">
        <v>21</v>
      </c>
      <c r="E133" s="86">
        <v>36886</v>
      </c>
      <c r="F133" s="86" t="str">
        <f t="shared" si="13"/>
        <v>2000</v>
      </c>
      <c r="G133" s="87">
        <v>2022</v>
      </c>
      <c r="H133" s="87">
        <f t="shared" si="14"/>
        <v>22</v>
      </c>
      <c r="I133" s="87" t="str">
        <f t="shared" si="12"/>
        <v>Mal</v>
      </c>
      <c r="J133" s="17" t="s">
        <v>59</v>
      </c>
      <c r="K133" s="17">
        <v>1001381</v>
      </c>
      <c r="L133" s="17">
        <v>12</v>
      </c>
      <c r="M133" s="17">
        <v>116</v>
      </c>
      <c r="N133" s="17" t="str">
        <f t="shared" si="15"/>
        <v>C1</v>
      </c>
      <c r="O133" s="17" t="s">
        <v>10468</v>
      </c>
      <c r="P133" s="17" t="s">
        <v>10469</v>
      </c>
      <c r="Q133" s="88">
        <v>44285</v>
      </c>
      <c r="R133" s="88">
        <v>44656</v>
      </c>
      <c r="S133" s="88">
        <v>44505</v>
      </c>
      <c r="T133" s="17">
        <v>667</v>
      </c>
      <c r="U133" s="17">
        <v>356.51</v>
      </c>
      <c r="V133" s="17">
        <v>23</v>
      </c>
      <c r="W133" s="17" t="s">
        <v>10993</v>
      </c>
      <c r="X133" s="17" t="str">
        <f t="shared" si="16"/>
        <v>Vencido</v>
      </c>
      <c r="Y133" s="17" t="str">
        <f t="shared" si="17"/>
        <v>V</v>
      </c>
      <c r="Z133" s="17" t="s">
        <v>11029</v>
      </c>
      <c r="AA133" s="17" t="str">
        <f>VLOOKUP(A133,'REPORTE'!$A$1:$AG$1961,19,0)</f>
        <v>Venta al por menor de equipos de telecomunicaciones: celulares, tubos electrónicos, etcétera. Incluye partes y piezas en establecimientos especializados.</v>
      </c>
      <c r="AB133" s="17">
        <v>1000587</v>
      </c>
      <c r="AC133" s="17" t="s">
        <v>11196</v>
      </c>
      <c r="AD133" s="17" t="s">
        <v>11836</v>
      </c>
      <c r="AE133" s="17" t="s">
        <v>12072</v>
      </c>
      <c r="AF133" s="17" t="s">
        <v>11150</v>
      </c>
      <c r="AG133" s="17" t="s">
        <v>609</v>
      </c>
      <c r="AH133" s="17" t="str">
        <f>VLOOKUP(A133,'REPORTE'!$A$1:$AG$1961,5,0)</f>
        <v>ECUATORIANO(A)</v>
      </c>
      <c r="AI133" s="17">
        <f>VLOOKUP(A133,'REPORTE'!$A$1:$AG$1961,28,0)</f>
        <v>43761</v>
      </c>
      <c r="AJ133" s="17" t="str">
        <f>VLOOKUP(A133,'REPORTE'!$A$1:$AG$1961,29,0)</f>
        <v>Cliente</v>
      </c>
      <c r="AK133" s="17" t="str">
        <f>VLOOKUP(A133,'REPORTE'!$A$1:$AG$1961,30,0)</f>
        <v>Secundaria</v>
      </c>
      <c r="AL133" s="17" t="str">
        <f>VLOOKUP(A133,'REPORTE'!$A$1:$AG$1961,31,0)</f>
        <v>PICHINCHA</v>
      </c>
      <c r="AM133" s="17" t="str">
        <f>VLOOKUP(AL133,PROVINCIAS!$F$1:$G$1171,2,0)</f>
        <v>URBANA</v>
      </c>
    </row>
    <row r="134" spans="1:39" x14ac:dyDescent="0.45">
      <c r="A134" s="17">
        <v>1000842</v>
      </c>
      <c r="B134" s="17" t="s">
        <v>9729</v>
      </c>
      <c r="C134" s="85">
        <v>502944689</v>
      </c>
      <c r="D134" s="17">
        <v>36</v>
      </c>
      <c r="E134" s="86">
        <v>31315</v>
      </c>
      <c r="F134" s="86" t="str">
        <f t="shared" si="13"/>
        <v>1985</v>
      </c>
      <c r="G134" s="87">
        <v>2022</v>
      </c>
      <c r="H134" s="87">
        <f t="shared" si="14"/>
        <v>37</v>
      </c>
      <c r="I134" s="87" t="str">
        <f t="shared" si="12"/>
        <v>Mal</v>
      </c>
      <c r="J134" s="17" t="s">
        <v>59</v>
      </c>
      <c r="K134" s="17">
        <v>1001389</v>
      </c>
      <c r="L134" s="17">
        <v>18</v>
      </c>
      <c r="M134" s="17">
        <v>45</v>
      </c>
      <c r="N134" s="17" t="str">
        <f t="shared" si="15"/>
        <v>A3</v>
      </c>
      <c r="O134" s="17" t="s">
        <v>10468</v>
      </c>
      <c r="P134" s="17" t="s">
        <v>10469</v>
      </c>
      <c r="Q134" s="88">
        <v>44287</v>
      </c>
      <c r="R134" s="88">
        <v>44849</v>
      </c>
      <c r="S134" s="88">
        <v>44576</v>
      </c>
      <c r="T134" s="17">
        <v>5000</v>
      </c>
      <c r="U134" s="17" t="s">
        <v>10520</v>
      </c>
      <c r="V134" s="17">
        <v>21.5</v>
      </c>
      <c r="W134" s="17" t="s">
        <v>10995</v>
      </c>
      <c r="X134" s="17" t="str">
        <f t="shared" si="16"/>
        <v>Vigente</v>
      </c>
      <c r="Y134" s="17" t="str">
        <f t="shared" si="17"/>
        <v>F</v>
      </c>
      <c r="Z134" s="17" t="s">
        <v>348</v>
      </c>
      <c r="AA134" s="17" t="str">
        <f>VLOOKUP(A134,'REPORTE'!$A$1:$AG$1961,19,0)</f>
        <v>Venta al por menor de frutas, legumbres y hortalizas frescas o en conserva en establecimientos especializados.</v>
      </c>
      <c r="AB134" s="17">
        <v>1000912</v>
      </c>
      <c r="AC134" s="17" t="s">
        <v>11538</v>
      </c>
      <c r="AD134" s="17" t="s">
        <v>11899</v>
      </c>
      <c r="AE134" s="17" t="s">
        <v>12072</v>
      </c>
      <c r="AF134" s="17" t="s">
        <v>12076</v>
      </c>
      <c r="AG134" s="17" t="s">
        <v>609</v>
      </c>
      <c r="AH134" s="17" t="str">
        <f>VLOOKUP(A134,'REPORTE'!$A$1:$AG$1961,5,0)</f>
        <v>ECUATORIANO(A) INDIGENA</v>
      </c>
      <c r="AI134" s="17">
        <f>VLOOKUP(A134,'REPORTE'!$A$1:$AG$1961,28,0)</f>
        <v>44111</v>
      </c>
      <c r="AJ134" s="17" t="str">
        <f>VLOOKUP(A134,'REPORTE'!$A$1:$AG$1961,29,0)</f>
        <v>Cliente</v>
      </c>
      <c r="AK134" s="17" t="str">
        <f>VLOOKUP(A134,'REPORTE'!$A$1:$AG$1961,30,0)</f>
        <v>Secundaria</v>
      </c>
      <c r="AL134" s="17" t="str">
        <f>VLOOKUP(A134,'REPORTE'!$A$1:$AG$1961,31,0)</f>
        <v>COTOPAXI</v>
      </c>
      <c r="AM134" s="17" t="e">
        <f>VLOOKUP(AL134,PROVINCIAS!$F$1:$G$1171,2,0)</f>
        <v>#N/A</v>
      </c>
    </row>
    <row r="135" spans="1:39" x14ac:dyDescent="0.45">
      <c r="A135" s="17">
        <v>1000968</v>
      </c>
      <c r="B135" s="17" t="s">
        <v>9730</v>
      </c>
      <c r="C135" s="85">
        <v>1720041944</v>
      </c>
      <c r="D135" s="17">
        <v>38</v>
      </c>
      <c r="E135" s="86">
        <v>30516</v>
      </c>
      <c r="F135" s="86" t="str">
        <f t="shared" si="13"/>
        <v>1983</v>
      </c>
      <c r="G135" s="87">
        <v>2022</v>
      </c>
      <c r="H135" s="87">
        <f t="shared" si="14"/>
        <v>39</v>
      </c>
      <c r="I135" s="87" t="str">
        <f t="shared" si="12"/>
        <v>Mal</v>
      </c>
      <c r="J135" s="17" t="s">
        <v>36</v>
      </c>
      <c r="K135" s="17">
        <v>1001388</v>
      </c>
      <c r="L135" s="17">
        <v>24</v>
      </c>
      <c r="M135" s="17">
        <v>0</v>
      </c>
      <c r="N135" s="17" t="str">
        <f t="shared" si="15"/>
        <v>A1</v>
      </c>
      <c r="O135" s="17" t="s">
        <v>10468</v>
      </c>
      <c r="P135" s="17" t="s">
        <v>10469</v>
      </c>
      <c r="Q135" s="88">
        <v>44287</v>
      </c>
      <c r="R135" s="88">
        <v>45036</v>
      </c>
      <c r="S135" s="89" t="s">
        <v>776</v>
      </c>
      <c r="T135" s="17">
        <v>1700</v>
      </c>
      <c r="U135" s="17" t="s">
        <v>10521</v>
      </c>
      <c r="V135" s="17">
        <v>23</v>
      </c>
      <c r="W135" s="17" t="s">
        <v>10994</v>
      </c>
      <c r="X135" s="17" t="str">
        <f t="shared" si="16"/>
        <v>Vigente</v>
      </c>
      <c r="Y135" s="17" t="str">
        <f t="shared" si="17"/>
        <v>V</v>
      </c>
      <c r="Z135" s="17" t="s">
        <v>11007</v>
      </c>
      <c r="AA135" s="17" t="str">
        <f>VLOOKUP(A135,'REPORTE'!$A$1:$AG$1961,19,0)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135" s="17">
        <v>1001038</v>
      </c>
      <c r="AC135" s="17" t="s">
        <v>11197</v>
      </c>
      <c r="AD135" s="17" t="s">
        <v>11900</v>
      </c>
      <c r="AE135" s="17" t="s">
        <v>12072</v>
      </c>
      <c r="AF135" s="17" t="s">
        <v>12132</v>
      </c>
      <c r="AG135" s="17" t="s">
        <v>609</v>
      </c>
      <c r="AH135" s="17" t="str">
        <f>VLOOKUP(A135,'REPORTE'!$A$1:$AG$1961,5,0)</f>
        <v>ECUATORIANO(A)</v>
      </c>
      <c r="AI135" s="17">
        <f>VLOOKUP(A135,'REPORTE'!$A$1:$AG$1961,28,0)</f>
        <v>44287</v>
      </c>
      <c r="AJ135" s="17" t="str">
        <f>VLOOKUP(A135,'REPORTE'!$A$1:$AG$1961,29,0)</f>
        <v>Cliente</v>
      </c>
      <c r="AK135" s="17" t="str">
        <f>VLOOKUP(A135,'REPORTE'!$A$1:$AG$1961,30,0)</f>
        <v>Primaria</v>
      </c>
      <c r="AL135" s="17" t="str">
        <f>VLOOKUP(A135,'REPORTE'!$A$1:$AG$1961,31,0)</f>
        <v>PICHINCHA</v>
      </c>
      <c r="AM135" s="17" t="str">
        <f>VLOOKUP(AL135,PROVINCIAS!$F$1:$G$1171,2,0)</f>
        <v>URBANA</v>
      </c>
    </row>
    <row r="136" spans="1:39" x14ac:dyDescent="0.45">
      <c r="A136" s="17">
        <v>1001163</v>
      </c>
      <c r="B136" s="17" t="s">
        <v>9731</v>
      </c>
      <c r="C136" s="85">
        <v>1727168823</v>
      </c>
      <c r="D136" s="17">
        <v>22</v>
      </c>
      <c r="E136" s="86">
        <v>36347</v>
      </c>
      <c r="F136" s="86" t="str">
        <f t="shared" si="13"/>
        <v>1999</v>
      </c>
      <c r="G136" s="87">
        <v>2022</v>
      </c>
      <c r="H136" s="87">
        <f t="shared" si="14"/>
        <v>23</v>
      </c>
      <c r="I136" s="87" t="str">
        <f t="shared" si="12"/>
        <v>Mal</v>
      </c>
      <c r="J136" s="17" t="s">
        <v>59</v>
      </c>
      <c r="K136" s="17">
        <v>1001387</v>
      </c>
      <c r="L136" s="17">
        <v>12</v>
      </c>
      <c r="M136" s="17">
        <v>0</v>
      </c>
      <c r="N136" s="17" t="str">
        <f t="shared" si="15"/>
        <v>A1</v>
      </c>
      <c r="O136" s="17" t="s">
        <v>10468</v>
      </c>
      <c r="P136" s="17" t="s">
        <v>10469</v>
      </c>
      <c r="Q136" s="88">
        <v>44287</v>
      </c>
      <c r="R136" s="88">
        <v>44653</v>
      </c>
      <c r="S136" s="89" t="s">
        <v>776</v>
      </c>
      <c r="T136" s="17">
        <v>1000</v>
      </c>
      <c r="U136" s="17">
        <v>186.01</v>
      </c>
      <c r="V136" s="17">
        <v>23</v>
      </c>
      <c r="W136" s="17" t="s">
        <v>10994</v>
      </c>
      <c r="X136" s="17" t="str">
        <f t="shared" si="16"/>
        <v>Vigente</v>
      </c>
      <c r="Y136" s="17" t="str">
        <f t="shared" si="17"/>
        <v>V</v>
      </c>
      <c r="Z136" s="17" t="s">
        <v>11030</v>
      </c>
      <c r="AA136" s="17" t="str">
        <f>VLOOKUP(A136,'REPORTE'!$A$1:$AG$1961,19,0)</f>
        <v>Actividades de consultorí­a distintas de las de arquitectura, ingenierí­a y gestión.</v>
      </c>
      <c r="AB136" s="17">
        <v>1001242</v>
      </c>
      <c r="AC136" s="17" t="s">
        <v>11185</v>
      </c>
      <c r="AD136" s="17" t="s">
        <v>11835</v>
      </c>
      <c r="AE136" s="17" t="s">
        <v>12072</v>
      </c>
      <c r="AF136" s="17" t="s">
        <v>12133</v>
      </c>
      <c r="AG136" s="17" t="s">
        <v>609</v>
      </c>
      <c r="AH136" s="17" t="str">
        <f>VLOOKUP(A136,'REPORTE'!$A$1:$AG$1961,5,0)</f>
        <v>ECUATORIANO(A)</v>
      </c>
      <c r="AI136" s="17">
        <f>VLOOKUP(A136,'REPORTE'!$A$1:$AG$1961,28,0)</f>
        <v>44287</v>
      </c>
      <c r="AJ136" s="17" t="str">
        <f>VLOOKUP(A136,'REPORTE'!$A$1:$AG$1961,29,0)</f>
        <v>Cliente</v>
      </c>
      <c r="AK136" s="17" t="str">
        <f>VLOOKUP(A136,'REPORTE'!$A$1:$AG$1961,30,0)</f>
        <v>Formación Técnica (Intermedia)</v>
      </c>
      <c r="AL136" s="17" t="str">
        <f>VLOOKUP(A136,'REPORTE'!$A$1:$AG$1961,31,0)</f>
        <v>CARCHI</v>
      </c>
      <c r="AM136" s="17" t="e">
        <f>VLOOKUP(AL136,PROVINCIAS!$F$1:$G$1171,2,0)</f>
        <v>#N/A</v>
      </c>
    </row>
    <row r="137" spans="1:39" x14ac:dyDescent="0.45">
      <c r="A137" s="17">
        <v>1000531</v>
      </c>
      <c r="B137" s="17" t="s">
        <v>9732</v>
      </c>
      <c r="C137" s="85">
        <v>605703032</v>
      </c>
      <c r="D137" s="17">
        <v>23</v>
      </c>
      <c r="E137" s="86">
        <v>36207</v>
      </c>
      <c r="F137" s="86" t="str">
        <f t="shared" si="13"/>
        <v>1999</v>
      </c>
      <c r="G137" s="87">
        <v>2022</v>
      </c>
      <c r="H137" s="87">
        <f t="shared" si="14"/>
        <v>23</v>
      </c>
      <c r="I137" s="87" t="str">
        <f t="shared" si="12"/>
        <v>Mal</v>
      </c>
      <c r="J137" s="17" t="s">
        <v>36</v>
      </c>
      <c r="K137" s="17">
        <v>1001396</v>
      </c>
      <c r="L137" s="17">
        <v>18</v>
      </c>
      <c r="M137" s="17">
        <v>0</v>
      </c>
      <c r="N137" s="17" t="str">
        <f t="shared" si="15"/>
        <v>A1</v>
      </c>
      <c r="O137" s="17" t="s">
        <v>10468</v>
      </c>
      <c r="P137" s="17" t="s">
        <v>10469</v>
      </c>
      <c r="Q137" s="88">
        <v>44291</v>
      </c>
      <c r="R137" s="88">
        <v>44859</v>
      </c>
      <c r="S137" s="89" t="s">
        <v>776</v>
      </c>
      <c r="T137" s="17">
        <v>2000</v>
      </c>
      <c r="U137" s="17" t="s">
        <v>10522</v>
      </c>
      <c r="V137" s="17">
        <v>23</v>
      </c>
      <c r="W137" s="17" t="s">
        <v>10994</v>
      </c>
      <c r="X137" s="17" t="str">
        <f t="shared" si="16"/>
        <v>Vigente</v>
      </c>
      <c r="Y137" s="17" t="str">
        <f t="shared" si="17"/>
        <v>V</v>
      </c>
      <c r="Z137" s="17" t="s">
        <v>11006</v>
      </c>
      <c r="AA137" s="17" t="str">
        <f>VLOOKUP(A137,'REPORTE'!$A$1:$AG$1961,19,0)</f>
        <v>Venta al por mayor de frutas, legumbres y hortalizas.</v>
      </c>
      <c r="AB137" s="17">
        <v>1000604</v>
      </c>
      <c r="AC137" s="17" t="s">
        <v>11169</v>
      </c>
      <c r="AD137" s="17" t="s">
        <v>11901</v>
      </c>
      <c r="AE137" s="17" t="s">
        <v>12072</v>
      </c>
      <c r="AF137" s="17" t="s">
        <v>12134</v>
      </c>
      <c r="AG137" s="17" t="s">
        <v>74</v>
      </c>
      <c r="AH137" s="17" t="str">
        <f>VLOOKUP(A137,'REPORTE'!$A$1:$AG$1961,5,0)</f>
        <v>ECUATORIANO(A) INDIGENA</v>
      </c>
      <c r="AI137" s="17">
        <f>VLOOKUP(A137,'REPORTE'!$A$1:$AG$1961,28,0)</f>
        <v>43728</v>
      </c>
      <c r="AJ137" s="17" t="str">
        <f>VLOOKUP(A137,'REPORTE'!$A$1:$AG$1961,29,0)</f>
        <v>Cliente</v>
      </c>
      <c r="AK137" s="17" t="str">
        <f>VLOOKUP(A137,'REPORTE'!$A$1:$AG$1961,30,0)</f>
        <v>Secundaria</v>
      </c>
      <c r="AL137" s="17" t="str">
        <f>VLOOKUP(A137,'REPORTE'!$A$1:$AG$1961,31,0)</f>
        <v>CHIMBORAZO</v>
      </c>
      <c r="AM137" s="17" t="e">
        <f>VLOOKUP(AL137,PROVINCIAS!$F$1:$G$1171,2,0)</f>
        <v>#N/A</v>
      </c>
    </row>
    <row r="138" spans="1:39" x14ac:dyDescent="0.45">
      <c r="A138" s="17">
        <v>1001106</v>
      </c>
      <c r="B138" s="17" t="s">
        <v>9733</v>
      </c>
      <c r="C138" s="85">
        <v>1707609127</v>
      </c>
      <c r="D138" s="17">
        <v>58</v>
      </c>
      <c r="E138" s="86">
        <v>23247</v>
      </c>
      <c r="F138" s="86" t="str">
        <f t="shared" si="13"/>
        <v>1963</v>
      </c>
      <c r="G138" s="87">
        <v>2022</v>
      </c>
      <c r="H138" s="87">
        <f t="shared" si="14"/>
        <v>59</v>
      </c>
      <c r="I138" s="87" t="str">
        <f t="shared" si="12"/>
        <v>Mal</v>
      </c>
      <c r="J138" s="17" t="s">
        <v>59</v>
      </c>
      <c r="K138" s="17">
        <v>1001392</v>
      </c>
      <c r="L138" s="17">
        <v>12</v>
      </c>
      <c r="M138" s="17">
        <v>19</v>
      </c>
      <c r="N138" s="17" t="str">
        <f t="shared" si="15"/>
        <v>A2</v>
      </c>
      <c r="O138" s="17" t="s">
        <v>10468</v>
      </c>
      <c r="P138" s="17" t="s">
        <v>10469</v>
      </c>
      <c r="Q138" s="88">
        <v>44291</v>
      </c>
      <c r="R138" s="88">
        <v>44661</v>
      </c>
      <c r="S138" s="88">
        <v>44602</v>
      </c>
      <c r="T138" s="17">
        <v>1000</v>
      </c>
      <c r="U138" s="17">
        <v>259.32</v>
      </c>
      <c r="V138" s="17">
        <v>23</v>
      </c>
      <c r="W138" s="17" t="s">
        <v>10995</v>
      </c>
      <c r="X138" s="17" t="str">
        <f t="shared" si="16"/>
        <v>Vigente</v>
      </c>
      <c r="Y138" s="17" t="str">
        <f t="shared" si="17"/>
        <v>F</v>
      </c>
      <c r="Z138" s="17" t="s">
        <v>11024</v>
      </c>
      <c r="AA138" s="17" t="str">
        <f>VLOOKUP(A138,'REPORTE'!$A$1:$AG$1961,19,0)</f>
        <v>Actividades de asociaciones que facilitan el contacto con otras personas con intereses similares, como clubes rotarios, logias masónicas, etcétera.</v>
      </c>
      <c r="AB138" s="17">
        <v>1001180</v>
      </c>
      <c r="AC138" s="17" t="s">
        <v>11185</v>
      </c>
      <c r="AD138" s="17" t="s">
        <v>11859</v>
      </c>
      <c r="AE138" s="17" t="s">
        <v>12072</v>
      </c>
      <c r="AF138" s="17" t="s">
        <v>12111</v>
      </c>
      <c r="AG138" s="17" t="s">
        <v>609</v>
      </c>
      <c r="AH138" s="17" t="str">
        <f>VLOOKUP(A138,'REPORTE'!$A$1:$AG$1961,5,0)</f>
        <v>ECUATORIANO(A)</v>
      </c>
      <c r="AI138" s="17">
        <f>VLOOKUP(A138,'REPORTE'!$A$1:$AG$1961,28,0)</f>
        <v>44291</v>
      </c>
      <c r="AJ138" s="17" t="str">
        <f>VLOOKUP(A138,'REPORTE'!$A$1:$AG$1961,29,0)</f>
        <v>Cliente</v>
      </c>
      <c r="AK138" s="17" t="str">
        <f>VLOOKUP(A138,'REPORTE'!$A$1:$AG$1961,30,0)</f>
        <v>Primaria</v>
      </c>
      <c r="AL138" s="17" t="str">
        <f>VLOOKUP(A138,'REPORTE'!$A$1:$AG$1961,31,0)</f>
        <v>PICHINCHA</v>
      </c>
      <c r="AM138" s="17" t="str">
        <f>VLOOKUP(AL138,PROVINCIAS!$F$1:$G$1171,2,0)</f>
        <v>URBANA</v>
      </c>
    </row>
    <row r="139" spans="1:39" x14ac:dyDescent="0.45">
      <c r="A139" s="17">
        <v>1000867</v>
      </c>
      <c r="B139" s="17" t="s">
        <v>9734</v>
      </c>
      <c r="C139" s="85">
        <v>1002277307</v>
      </c>
      <c r="D139" s="17">
        <v>47</v>
      </c>
      <c r="E139" s="86">
        <v>27371</v>
      </c>
      <c r="F139" s="86" t="str">
        <f t="shared" si="13"/>
        <v>1974</v>
      </c>
      <c r="G139" s="87">
        <v>2022</v>
      </c>
      <c r="H139" s="87">
        <f t="shared" si="14"/>
        <v>48</v>
      </c>
      <c r="I139" s="87" t="str">
        <f t="shared" si="12"/>
        <v>Mal</v>
      </c>
      <c r="J139" s="17" t="s">
        <v>59</v>
      </c>
      <c r="K139" s="17">
        <v>1001400</v>
      </c>
      <c r="L139" s="17">
        <v>12</v>
      </c>
      <c r="M139" s="17">
        <v>45</v>
      </c>
      <c r="N139" s="17" t="str">
        <f t="shared" si="15"/>
        <v>A3</v>
      </c>
      <c r="O139" s="17" t="s">
        <v>10468</v>
      </c>
      <c r="P139" s="17" t="s">
        <v>10469</v>
      </c>
      <c r="Q139" s="88">
        <v>44292</v>
      </c>
      <c r="R139" s="88">
        <v>44666</v>
      </c>
      <c r="S139" s="88">
        <v>44576</v>
      </c>
      <c r="T139" s="17">
        <v>1000</v>
      </c>
      <c r="U139" s="17">
        <v>367.8</v>
      </c>
      <c r="V139" s="17">
        <v>23</v>
      </c>
      <c r="W139" s="17" t="s">
        <v>10995</v>
      </c>
      <c r="X139" s="17" t="str">
        <f t="shared" si="16"/>
        <v>Vigente</v>
      </c>
      <c r="Y139" s="17" t="str">
        <f t="shared" si="17"/>
        <v>F</v>
      </c>
      <c r="Z139" s="17" t="s">
        <v>11031</v>
      </c>
      <c r="AA139" s="17" t="str">
        <f>VLOOKUP(A139,'REPORTE'!$A$1:$AG$1961,19,0)</f>
        <v>Actividades de mantenimiento de terrenos en buenas condiciones ecológicas como la plantación de plantas de protección contra el ruido, el viento, la erosión, la visibilidad y el deslumbramiento.</v>
      </c>
      <c r="AB139" s="17">
        <v>1000937</v>
      </c>
      <c r="AC139" s="17" t="s">
        <v>11185</v>
      </c>
      <c r="AD139" s="17" t="s">
        <v>11854</v>
      </c>
      <c r="AE139" s="17" t="s">
        <v>12072</v>
      </c>
      <c r="AF139" s="17" t="s">
        <v>11150</v>
      </c>
      <c r="AG139" s="17" t="s">
        <v>609</v>
      </c>
      <c r="AH139" s="17" t="str">
        <f>VLOOKUP(A139,'REPORTE'!$A$1:$AG$1961,5,0)</f>
        <v>ECUATORIANO(A)</v>
      </c>
      <c r="AI139" s="17">
        <f>VLOOKUP(A139,'REPORTE'!$A$1:$AG$1961,28,0)</f>
        <v>44116</v>
      </c>
      <c r="AJ139" s="17" t="str">
        <f>VLOOKUP(A139,'REPORTE'!$A$1:$AG$1961,29,0)</f>
        <v>Cliente</v>
      </c>
      <c r="AK139" s="17" t="str">
        <f>VLOOKUP(A139,'REPORTE'!$A$1:$AG$1961,30,0)</f>
        <v>Primaria</v>
      </c>
      <c r="AL139" s="17" t="str">
        <f>VLOOKUP(A139,'REPORTE'!$A$1:$AG$1961,31,0)</f>
        <v>IMBABURA</v>
      </c>
      <c r="AM139" s="17" t="e">
        <f>VLOOKUP(AL139,PROVINCIAS!$F$1:$G$1171,2,0)</f>
        <v>#N/A</v>
      </c>
    </row>
    <row r="140" spans="1:39" x14ac:dyDescent="0.45">
      <c r="A140" s="17">
        <v>1001139</v>
      </c>
      <c r="B140" s="17" t="s">
        <v>9735</v>
      </c>
      <c r="C140" s="85">
        <v>603630997</v>
      </c>
      <c r="D140" s="17">
        <v>34</v>
      </c>
      <c r="E140" s="86">
        <v>32198</v>
      </c>
      <c r="F140" s="86" t="str">
        <f t="shared" si="13"/>
        <v>1988</v>
      </c>
      <c r="G140" s="87">
        <v>2022</v>
      </c>
      <c r="H140" s="87">
        <f t="shared" si="14"/>
        <v>34</v>
      </c>
      <c r="I140" s="87" t="str">
        <f t="shared" si="12"/>
        <v>Bien</v>
      </c>
      <c r="J140" s="17" t="s">
        <v>36</v>
      </c>
      <c r="K140" s="17">
        <v>1001401</v>
      </c>
      <c r="L140" s="17">
        <v>24</v>
      </c>
      <c r="M140" s="17">
        <v>0</v>
      </c>
      <c r="N140" s="17" t="str">
        <f t="shared" si="15"/>
        <v>A1</v>
      </c>
      <c r="O140" s="17" t="s">
        <v>10468</v>
      </c>
      <c r="P140" s="17" t="s">
        <v>10469</v>
      </c>
      <c r="Q140" s="88">
        <v>44292</v>
      </c>
      <c r="R140" s="88">
        <v>45041</v>
      </c>
      <c r="S140" s="89" t="s">
        <v>776</v>
      </c>
      <c r="T140" s="17">
        <v>5000</v>
      </c>
      <c r="U140" s="17" t="s">
        <v>10523</v>
      </c>
      <c r="V140" s="17">
        <v>21.5</v>
      </c>
      <c r="W140" s="17" t="s">
        <v>10994</v>
      </c>
      <c r="X140" s="17" t="str">
        <f t="shared" si="16"/>
        <v>Vigente</v>
      </c>
      <c r="Y140" s="17" t="str">
        <f t="shared" si="17"/>
        <v>V</v>
      </c>
      <c r="Z140" s="17" t="s">
        <v>11071</v>
      </c>
      <c r="AA140" s="17" t="str">
        <f>VLOOKUP(A140,'REPORTE'!$A$1:$AG$1961,19,0)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140" s="17">
        <v>1001214</v>
      </c>
      <c r="AC140" s="17" t="s">
        <v>11521</v>
      </c>
      <c r="AD140" s="17" t="s">
        <v>11866</v>
      </c>
      <c r="AE140" s="17" t="s">
        <v>12072</v>
      </c>
      <c r="AF140" s="17" t="s">
        <v>12135</v>
      </c>
      <c r="AG140" s="17" t="s">
        <v>609</v>
      </c>
      <c r="AH140" s="17" t="str">
        <f>VLOOKUP(A140,'REPORTE'!$A$1:$AG$1961,5,0)</f>
        <v>ECUATORIANO(A) INDIGENA</v>
      </c>
      <c r="AI140" s="17">
        <f>VLOOKUP(A140,'REPORTE'!$A$1:$AG$1961,28,0)</f>
        <v>44292</v>
      </c>
      <c r="AJ140" s="17" t="str">
        <f>VLOOKUP(A140,'REPORTE'!$A$1:$AG$1961,29,0)</f>
        <v>Cliente</v>
      </c>
      <c r="AK140" s="17" t="str">
        <f>VLOOKUP(A140,'REPORTE'!$A$1:$AG$1961,30,0)</f>
        <v>Secundaria</v>
      </c>
      <c r="AL140" s="17" t="str">
        <f>VLOOKUP(A140,'REPORTE'!$A$1:$AG$1961,31,0)</f>
        <v>CHIMBORAZO</v>
      </c>
      <c r="AM140" s="17" t="e">
        <f>VLOOKUP(AL140,PROVINCIAS!$F$1:$G$1171,2,0)</f>
        <v>#N/A</v>
      </c>
    </row>
    <row r="141" spans="1:39" x14ac:dyDescent="0.45">
      <c r="A141" s="17">
        <v>1001160</v>
      </c>
      <c r="B141" s="17" t="s">
        <v>9736</v>
      </c>
      <c r="C141" s="85">
        <v>1250512009</v>
      </c>
      <c r="D141" s="17">
        <v>21</v>
      </c>
      <c r="E141" s="86">
        <v>36604</v>
      </c>
      <c r="F141" s="86" t="str">
        <f t="shared" si="13"/>
        <v>2000</v>
      </c>
      <c r="G141" s="87">
        <v>2022</v>
      </c>
      <c r="H141" s="87">
        <f t="shared" si="14"/>
        <v>22</v>
      </c>
      <c r="I141" s="87" t="str">
        <f t="shared" si="12"/>
        <v>Mal</v>
      </c>
      <c r="J141" s="17" t="s">
        <v>59</v>
      </c>
      <c r="K141" s="17">
        <v>1001397</v>
      </c>
      <c r="L141" s="17">
        <v>18</v>
      </c>
      <c r="M141" s="17">
        <v>45</v>
      </c>
      <c r="N141" s="17" t="str">
        <f t="shared" si="15"/>
        <v>A3</v>
      </c>
      <c r="O141" s="17" t="s">
        <v>10468</v>
      </c>
      <c r="P141" s="17" t="s">
        <v>10469</v>
      </c>
      <c r="Q141" s="88">
        <v>44292</v>
      </c>
      <c r="R141" s="88">
        <v>44849</v>
      </c>
      <c r="S141" s="88">
        <v>44576</v>
      </c>
      <c r="T141" s="17">
        <v>1500</v>
      </c>
      <c r="U141" s="17">
        <v>909.29</v>
      </c>
      <c r="V141" s="17">
        <v>23</v>
      </c>
      <c r="W141" s="17" t="s">
        <v>10995</v>
      </c>
      <c r="X141" s="17" t="str">
        <f t="shared" si="16"/>
        <v>Vigente</v>
      </c>
      <c r="Y141" s="17" t="str">
        <f t="shared" si="17"/>
        <v>F</v>
      </c>
      <c r="Z141" s="17" t="s">
        <v>11019</v>
      </c>
      <c r="AA141" s="17" t="str">
        <f>VLOOKUP(A141,'REPORTE'!$A$1:$AG$1961,19,0)</f>
        <v>Actividades de las agencias de viajes dedicadas principalmente a vender servicios de viajes, de viajes organizados, de transporte y de alojamiento, al por mayor o al por menor, al público en general y a clientes comerciales.</v>
      </c>
      <c r="AB141" s="17">
        <v>1001238</v>
      </c>
      <c r="AC141" s="17" t="s">
        <v>11166</v>
      </c>
      <c r="AD141" s="17" t="s">
        <v>11881</v>
      </c>
      <c r="AE141" s="17" t="s">
        <v>12072</v>
      </c>
      <c r="AF141" s="17" t="s">
        <v>12078</v>
      </c>
      <c r="AG141" s="17" t="s">
        <v>609</v>
      </c>
      <c r="AH141" s="17" t="str">
        <f>VLOOKUP(A141,'REPORTE'!$A$1:$AG$1961,5,0)</f>
        <v>ECUATORIANO(A) INDIGENA</v>
      </c>
      <c r="AI141" s="17">
        <f>VLOOKUP(A141,'REPORTE'!$A$1:$AG$1961,28,0)</f>
        <v>44292</v>
      </c>
      <c r="AJ141" s="17" t="str">
        <f>VLOOKUP(A141,'REPORTE'!$A$1:$AG$1961,29,0)</f>
        <v>Cliente</v>
      </c>
      <c r="AK141" s="17" t="str">
        <f>VLOOKUP(A141,'REPORTE'!$A$1:$AG$1961,30,0)</f>
        <v>Primaria</v>
      </c>
      <c r="AL141" s="17" t="str">
        <f>VLOOKUP(A141,'REPORTE'!$A$1:$AG$1961,31,0)</f>
        <v>CHIMBORAZO</v>
      </c>
      <c r="AM141" s="17" t="e">
        <f>VLOOKUP(AL141,PROVINCIAS!$F$1:$G$1171,2,0)</f>
        <v>#N/A</v>
      </c>
    </row>
    <row r="142" spans="1:39" x14ac:dyDescent="0.45">
      <c r="A142" s="17">
        <v>1000647</v>
      </c>
      <c r="B142" s="17" t="s">
        <v>9737</v>
      </c>
      <c r="C142" s="85">
        <v>606443422</v>
      </c>
      <c r="D142" s="17">
        <v>22</v>
      </c>
      <c r="E142" s="86">
        <v>36518</v>
      </c>
      <c r="F142" s="86" t="str">
        <f t="shared" si="13"/>
        <v>1999</v>
      </c>
      <c r="G142" s="87">
        <v>2022</v>
      </c>
      <c r="H142" s="87">
        <f t="shared" si="14"/>
        <v>23</v>
      </c>
      <c r="I142" s="87" t="str">
        <f t="shared" si="12"/>
        <v>Mal</v>
      </c>
      <c r="J142" s="17" t="s">
        <v>36</v>
      </c>
      <c r="K142" s="17">
        <v>1001410</v>
      </c>
      <c r="L142" s="17">
        <v>30</v>
      </c>
      <c r="M142" s="17">
        <v>14</v>
      </c>
      <c r="N142" s="17" t="str">
        <f t="shared" si="15"/>
        <v>A2</v>
      </c>
      <c r="O142" s="17" t="s">
        <v>10468</v>
      </c>
      <c r="P142" s="17" t="s">
        <v>10469</v>
      </c>
      <c r="Q142" s="88">
        <v>44295</v>
      </c>
      <c r="R142" s="88">
        <v>45214</v>
      </c>
      <c r="S142" s="88">
        <v>44607</v>
      </c>
      <c r="T142" s="17">
        <v>3000</v>
      </c>
      <c r="U142" s="17" t="s">
        <v>10524</v>
      </c>
      <c r="V142" s="17">
        <v>21.5</v>
      </c>
      <c r="W142" s="17" t="s">
        <v>10995</v>
      </c>
      <c r="X142" s="17" t="str">
        <f t="shared" si="16"/>
        <v>Vigente</v>
      </c>
      <c r="Y142" s="17" t="str">
        <f t="shared" si="17"/>
        <v>F</v>
      </c>
      <c r="Z142" s="17" t="s">
        <v>348</v>
      </c>
      <c r="AA142" s="17" t="str">
        <f>VLOOKUP(A142,'REPORTE'!$A$1:$AG$1961,19,0)</f>
        <v>Venta al por mayor de frutas, legumbres y hortalizas.</v>
      </c>
      <c r="AB142" s="17">
        <v>1000718</v>
      </c>
      <c r="AC142" s="17" t="s">
        <v>11552</v>
      </c>
      <c r="AD142" s="17" t="s">
        <v>11854</v>
      </c>
      <c r="AE142" s="17" t="s">
        <v>12072</v>
      </c>
      <c r="AF142" s="17" t="s">
        <v>11150</v>
      </c>
      <c r="AG142" s="17" t="s">
        <v>609</v>
      </c>
      <c r="AH142" s="17" t="str">
        <f>VLOOKUP(A142,'REPORTE'!$A$1:$AG$1961,5,0)</f>
        <v>ECUATORIANO(A) INDIGENA</v>
      </c>
      <c r="AI142" s="17">
        <f>VLOOKUP(A142,'REPORTE'!$A$1:$AG$1961,28,0)</f>
        <v>44193</v>
      </c>
      <c r="AJ142" s="17" t="str">
        <f>VLOOKUP(A142,'REPORTE'!$A$1:$AG$1961,29,0)</f>
        <v>Cliente</v>
      </c>
      <c r="AK142" s="17" t="str">
        <f>VLOOKUP(A142,'REPORTE'!$A$1:$AG$1961,30,0)</f>
        <v>Primaria</v>
      </c>
      <c r="AL142" s="17" t="str">
        <f>VLOOKUP(A142,'REPORTE'!$A$1:$AG$1961,31,0)</f>
        <v>CHIMBORAZO</v>
      </c>
      <c r="AM142" s="17" t="e">
        <f>VLOOKUP(AL142,PROVINCIAS!$F$1:$G$1171,2,0)</f>
        <v>#N/A</v>
      </c>
    </row>
    <row r="143" spans="1:39" x14ac:dyDescent="0.45">
      <c r="A143" s="17">
        <v>1000144</v>
      </c>
      <c r="B143" s="17" t="s">
        <v>9738</v>
      </c>
      <c r="C143" s="85">
        <v>602107716</v>
      </c>
      <c r="D143" s="17">
        <v>54</v>
      </c>
      <c r="E143" s="86">
        <v>24864</v>
      </c>
      <c r="F143" s="86" t="str">
        <f t="shared" si="13"/>
        <v>1968</v>
      </c>
      <c r="G143" s="87">
        <v>2022</v>
      </c>
      <c r="H143" s="87">
        <f t="shared" si="14"/>
        <v>54</v>
      </c>
      <c r="I143" s="87" t="str">
        <f t="shared" si="12"/>
        <v>Mal</v>
      </c>
      <c r="J143" s="17" t="s">
        <v>59</v>
      </c>
      <c r="K143" s="17">
        <v>1001419</v>
      </c>
      <c r="L143" s="17">
        <v>12</v>
      </c>
      <c r="M143" s="17">
        <v>0</v>
      </c>
      <c r="N143" s="17" t="str">
        <f t="shared" si="15"/>
        <v>A1</v>
      </c>
      <c r="O143" s="17" t="s">
        <v>10468</v>
      </c>
      <c r="P143" s="17" t="s">
        <v>10469</v>
      </c>
      <c r="Q143" s="88">
        <v>44298</v>
      </c>
      <c r="R143" s="88">
        <v>44666</v>
      </c>
      <c r="S143" s="89" t="s">
        <v>776</v>
      </c>
      <c r="T143" s="17">
        <v>3000</v>
      </c>
      <c r="U143" s="17">
        <v>558.54</v>
      </c>
      <c r="V143" s="17">
        <v>21.5</v>
      </c>
      <c r="W143" s="17" t="s">
        <v>10994</v>
      </c>
      <c r="X143" s="17" t="str">
        <f t="shared" si="16"/>
        <v>Vigente</v>
      </c>
      <c r="Y143" s="17" t="str">
        <f t="shared" si="17"/>
        <v>V</v>
      </c>
      <c r="Z143" s="17" t="s">
        <v>11006</v>
      </c>
      <c r="AA143" s="17" t="str">
        <f>VLOOKUP(A143,'REPORTE'!$A$1:$AG$1961,19,0)</f>
        <v>Venta al por mayor de frutas, legumbres y hortalizas.</v>
      </c>
      <c r="AB143" s="17">
        <v>1000178</v>
      </c>
      <c r="AC143" s="17" t="s">
        <v>11546</v>
      </c>
      <c r="AD143" s="17" t="s">
        <v>11876</v>
      </c>
      <c r="AE143" s="17" t="s">
        <v>12072</v>
      </c>
      <c r="AF143" s="17" t="s">
        <v>12136</v>
      </c>
      <c r="AG143" s="17" t="s">
        <v>74</v>
      </c>
      <c r="AH143" s="17" t="str">
        <f>VLOOKUP(A143,'REPORTE'!$A$1:$AG$1961,5,0)</f>
        <v>ECUATORIANO(A) INDIGENA</v>
      </c>
      <c r="AI143" s="17">
        <f>VLOOKUP(A143,'REPORTE'!$A$1:$AG$1961,28,0)</f>
        <v>44298</v>
      </c>
      <c r="AJ143" s="17" t="str">
        <f>VLOOKUP(A143,'REPORTE'!$A$1:$AG$1961,29,0)</f>
        <v>Cliente</v>
      </c>
      <c r="AK143" s="17" t="str">
        <f>VLOOKUP(A143,'REPORTE'!$A$1:$AG$1961,30,0)</f>
        <v>Secundaria</v>
      </c>
      <c r="AL143" s="17" t="str">
        <f>VLOOKUP(A143,'REPORTE'!$A$1:$AG$1961,31,0)</f>
        <v>CHIMBORAZO</v>
      </c>
      <c r="AM143" s="17" t="e">
        <f>VLOOKUP(AL143,PROVINCIAS!$F$1:$G$1171,2,0)</f>
        <v>#N/A</v>
      </c>
    </row>
    <row r="144" spans="1:39" x14ac:dyDescent="0.45">
      <c r="A144" s="17">
        <v>1001174</v>
      </c>
      <c r="B144" s="17" t="s">
        <v>9739</v>
      </c>
      <c r="C144" s="85">
        <v>1716337124</v>
      </c>
      <c r="D144" s="17">
        <v>40</v>
      </c>
      <c r="E144" s="86">
        <v>29988</v>
      </c>
      <c r="F144" s="86" t="str">
        <f t="shared" si="13"/>
        <v>1982</v>
      </c>
      <c r="G144" s="87">
        <v>2022</v>
      </c>
      <c r="H144" s="87">
        <f t="shared" si="14"/>
        <v>40</v>
      </c>
      <c r="I144" s="87" t="str">
        <f t="shared" si="12"/>
        <v>Mal</v>
      </c>
      <c r="J144" s="17" t="s">
        <v>36</v>
      </c>
      <c r="K144" s="17">
        <v>1001417</v>
      </c>
      <c r="L144" s="17">
        <v>12</v>
      </c>
      <c r="M144" s="17">
        <v>0</v>
      </c>
      <c r="N144" s="17" t="str">
        <f t="shared" si="15"/>
        <v>A1</v>
      </c>
      <c r="O144" s="17" t="s">
        <v>10468</v>
      </c>
      <c r="P144" s="17" t="s">
        <v>10469</v>
      </c>
      <c r="Q144" s="88">
        <v>44298</v>
      </c>
      <c r="R144" s="88">
        <v>44666</v>
      </c>
      <c r="S144" s="89" t="s">
        <v>776</v>
      </c>
      <c r="T144" s="17">
        <v>1000</v>
      </c>
      <c r="U144" s="17">
        <v>187.29</v>
      </c>
      <c r="V144" s="17">
        <v>23</v>
      </c>
      <c r="W144" s="17" t="s">
        <v>10994</v>
      </c>
      <c r="X144" s="17" t="str">
        <f t="shared" si="16"/>
        <v>Vigente</v>
      </c>
      <c r="Y144" s="17" t="str">
        <f t="shared" si="17"/>
        <v>V</v>
      </c>
      <c r="Z144" s="17" t="s">
        <v>11006</v>
      </c>
      <c r="AA144" s="17" t="str">
        <f>VLOOKUP(A144,'REPORTE'!$A$1:$AG$1961,19,0)</f>
        <v>Empleado Privado</v>
      </c>
      <c r="AB144" s="17">
        <v>1001252</v>
      </c>
      <c r="AC144" s="17" t="s">
        <v>11185</v>
      </c>
      <c r="AD144" s="17" t="s">
        <v>11882</v>
      </c>
      <c r="AE144" s="17" t="s">
        <v>12072</v>
      </c>
      <c r="AF144" s="17" t="s">
        <v>12137</v>
      </c>
      <c r="AG144" s="17" t="s">
        <v>74</v>
      </c>
      <c r="AH144" s="17" t="str">
        <f>VLOOKUP(A144,'REPORTE'!$A$1:$AG$1961,5,0)</f>
        <v>ECUATORIANO(A)</v>
      </c>
      <c r="AI144" s="17">
        <f>VLOOKUP(A144,'REPORTE'!$A$1:$AG$1961,28,0)</f>
        <v>0</v>
      </c>
      <c r="AJ144" s="17" t="str">
        <f>VLOOKUP(A144,'REPORTE'!$A$1:$AG$1961,29,0)</f>
        <v>Cliente</v>
      </c>
      <c r="AK144" s="17" t="str">
        <f>VLOOKUP(A144,'REPORTE'!$A$1:$AG$1961,30,0)</f>
        <v>Secundaria</v>
      </c>
      <c r="AL144" s="17" t="str">
        <f>VLOOKUP(A144,'REPORTE'!$A$1:$AG$1961,31,0)</f>
        <v>CHIMBORAZO</v>
      </c>
      <c r="AM144" s="17" t="e">
        <f>VLOOKUP(AL144,PROVINCIAS!$F$1:$G$1171,2,0)</f>
        <v>#N/A</v>
      </c>
    </row>
    <row r="145" spans="1:39" x14ac:dyDescent="0.45">
      <c r="A145" s="17">
        <v>1000220</v>
      </c>
      <c r="B145" s="17" t="s">
        <v>9740</v>
      </c>
      <c r="C145" s="85">
        <v>601304918</v>
      </c>
      <c r="D145" s="17">
        <v>46</v>
      </c>
      <c r="E145" s="86">
        <v>27612</v>
      </c>
      <c r="F145" s="86" t="str">
        <f t="shared" si="13"/>
        <v>1975</v>
      </c>
      <c r="G145" s="87">
        <v>2022</v>
      </c>
      <c r="H145" s="87">
        <f t="shared" si="14"/>
        <v>47</v>
      </c>
      <c r="I145" s="87" t="str">
        <f t="shared" si="12"/>
        <v>Mal</v>
      </c>
      <c r="J145" s="17" t="s">
        <v>36</v>
      </c>
      <c r="K145" s="17">
        <v>1001426</v>
      </c>
      <c r="L145" s="17">
        <v>12</v>
      </c>
      <c r="M145" s="17">
        <v>0</v>
      </c>
      <c r="N145" s="17" t="str">
        <f t="shared" si="15"/>
        <v>A1</v>
      </c>
      <c r="O145" s="17" t="s">
        <v>10468</v>
      </c>
      <c r="P145" s="17" t="s">
        <v>10469</v>
      </c>
      <c r="Q145" s="88">
        <v>44299</v>
      </c>
      <c r="R145" s="88">
        <v>44659</v>
      </c>
      <c r="S145" s="89" t="s">
        <v>776</v>
      </c>
      <c r="T145" s="17">
        <v>2000</v>
      </c>
      <c r="U145" s="17">
        <v>576.14</v>
      </c>
      <c r="V145" s="17">
        <v>23</v>
      </c>
      <c r="W145" s="17" t="s">
        <v>10994</v>
      </c>
      <c r="X145" s="17" t="str">
        <f t="shared" si="16"/>
        <v>Vigente</v>
      </c>
      <c r="Y145" s="17" t="str">
        <f t="shared" si="17"/>
        <v>V</v>
      </c>
      <c r="Z145" s="17" t="s">
        <v>279</v>
      </c>
      <c r="AA145" s="17" t="str">
        <f>VLOOKUP(A145,'REPORTE'!$A$1:$AG$1961,19,0)</f>
        <v>Venta al por mayor de frutas, legumbres y hortalizas.</v>
      </c>
      <c r="AB145" s="17">
        <v>1000284</v>
      </c>
      <c r="AC145" s="17" t="s">
        <v>11190</v>
      </c>
      <c r="AD145" s="17" t="s">
        <v>11902</v>
      </c>
      <c r="AF145" s="17" t="s">
        <v>12138</v>
      </c>
      <c r="AG145" s="17" t="s">
        <v>609</v>
      </c>
      <c r="AH145" s="17" t="str">
        <f>VLOOKUP(A145,'REPORTE'!$A$1:$AG$1961,5,0)</f>
        <v>ECUATORIANO(A) INDIGENA</v>
      </c>
      <c r="AI145" s="17">
        <f>VLOOKUP(A145,'REPORTE'!$A$1:$AG$1961,28,0)</f>
        <v>44131</v>
      </c>
      <c r="AJ145" s="17" t="str">
        <f>VLOOKUP(A145,'REPORTE'!$A$1:$AG$1961,29,0)</f>
        <v>Cliente</v>
      </c>
      <c r="AK145" s="17" t="str">
        <f>VLOOKUP(A145,'REPORTE'!$A$1:$AG$1961,30,0)</f>
        <v>Ninguna</v>
      </c>
      <c r="AL145" s="17" t="str">
        <f>VLOOKUP(A145,'REPORTE'!$A$1:$AG$1961,31,0)</f>
        <v>PICHINCHA</v>
      </c>
      <c r="AM145" s="17" t="str">
        <f>VLOOKUP(AL145,PROVINCIAS!$F$1:$G$1171,2,0)</f>
        <v>URBANA</v>
      </c>
    </row>
    <row r="146" spans="1:39" x14ac:dyDescent="0.45">
      <c r="A146" s="17">
        <v>1000712</v>
      </c>
      <c r="B146" s="17" t="s">
        <v>9741</v>
      </c>
      <c r="C146" s="85">
        <v>1713392387</v>
      </c>
      <c r="D146" s="17">
        <v>46</v>
      </c>
      <c r="E146" s="86">
        <v>27647</v>
      </c>
      <c r="F146" s="86" t="str">
        <f t="shared" si="13"/>
        <v>1975</v>
      </c>
      <c r="G146" s="87">
        <v>2022</v>
      </c>
      <c r="H146" s="87">
        <f t="shared" si="14"/>
        <v>47</v>
      </c>
      <c r="I146" s="87" t="str">
        <f t="shared" si="12"/>
        <v>Mal</v>
      </c>
      <c r="J146" s="17" t="s">
        <v>36</v>
      </c>
      <c r="K146" s="17">
        <v>1001425</v>
      </c>
      <c r="L146" s="17">
        <v>12</v>
      </c>
      <c r="M146" s="17">
        <v>24</v>
      </c>
      <c r="N146" s="17" t="str">
        <f t="shared" si="15"/>
        <v>A2</v>
      </c>
      <c r="O146" s="17" t="s">
        <v>10468</v>
      </c>
      <c r="P146" s="17" t="s">
        <v>10469</v>
      </c>
      <c r="Q146" s="88">
        <v>44299</v>
      </c>
      <c r="R146" s="88">
        <v>44686</v>
      </c>
      <c r="S146" s="88">
        <v>44597</v>
      </c>
      <c r="T146" s="17">
        <v>540</v>
      </c>
      <c r="U146" s="17">
        <v>156.88999999999999</v>
      </c>
      <c r="V146" s="17">
        <v>23</v>
      </c>
      <c r="W146" s="17" t="s">
        <v>10995</v>
      </c>
      <c r="X146" s="17" t="str">
        <f t="shared" si="16"/>
        <v>Vigente</v>
      </c>
      <c r="Y146" s="17" t="str">
        <f t="shared" si="17"/>
        <v>F</v>
      </c>
      <c r="Z146" s="17" t="s">
        <v>11032</v>
      </c>
      <c r="AA146" s="17" t="str">
        <f>VLOOKUP(A146,'REPORTE'!$A$1:$AG$1961,19,0)</f>
        <v>Intermediarios del comercio de productos diversos.</v>
      </c>
      <c r="AB146" s="17">
        <v>1000781</v>
      </c>
      <c r="AC146" s="17" t="s">
        <v>11198</v>
      </c>
      <c r="AD146" s="17" t="s">
        <v>11903</v>
      </c>
      <c r="AE146" s="17" t="s">
        <v>12072</v>
      </c>
      <c r="AF146" s="17" t="s">
        <v>12102</v>
      </c>
      <c r="AG146" s="17" t="s">
        <v>609</v>
      </c>
      <c r="AH146" s="17" t="str">
        <f>VLOOKUP(A146,'REPORTE'!$A$1:$AG$1961,5,0)</f>
        <v>ECUATORIANO(A)</v>
      </c>
      <c r="AI146" s="17">
        <f>VLOOKUP(A146,'REPORTE'!$A$1:$AG$1961,28,0)</f>
        <v>44117</v>
      </c>
      <c r="AJ146" s="17" t="str">
        <f>VLOOKUP(A146,'REPORTE'!$A$1:$AG$1961,29,0)</f>
        <v>Cliente</v>
      </c>
      <c r="AK146" s="17" t="str">
        <f>VLOOKUP(A146,'REPORTE'!$A$1:$AG$1961,30,0)</f>
        <v>Universitaria</v>
      </c>
      <c r="AL146" s="17" t="str">
        <f>VLOOKUP(A146,'REPORTE'!$A$1:$AG$1961,31,0)</f>
        <v>PICHINCHA</v>
      </c>
      <c r="AM146" s="17" t="str">
        <f>VLOOKUP(AL146,PROVINCIAS!$F$1:$G$1171,2,0)</f>
        <v>URBANA</v>
      </c>
    </row>
    <row r="147" spans="1:39" x14ac:dyDescent="0.45">
      <c r="A147" s="17">
        <v>1000824</v>
      </c>
      <c r="B147" s="17" t="s">
        <v>9742</v>
      </c>
      <c r="C147" s="85">
        <v>604708958</v>
      </c>
      <c r="D147" s="17">
        <v>34</v>
      </c>
      <c r="E147" s="86">
        <v>32136</v>
      </c>
      <c r="F147" s="86" t="str">
        <f t="shared" si="13"/>
        <v>1987</v>
      </c>
      <c r="G147" s="87">
        <v>2022</v>
      </c>
      <c r="H147" s="87">
        <f t="shared" si="14"/>
        <v>35</v>
      </c>
      <c r="I147" s="87" t="str">
        <f t="shared" si="12"/>
        <v>Mal</v>
      </c>
      <c r="J147" s="17" t="s">
        <v>59</v>
      </c>
      <c r="K147" s="17">
        <v>1001422</v>
      </c>
      <c r="L147" s="17">
        <v>36</v>
      </c>
      <c r="M147" s="17">
        <v>4</v>
      </c>
      <c r="N147" s="17" t="str">
        <f t="shared" si="15"/>
        <v>A1</v>
      </c>
      <c r="O147" s="17" t="s">
        <v>10468</v>
      </c>
      <c r="P147" s="17" t="s">
        <v>10469</v>
      </c>
      <c r="Q147" s="88">
        <v>44299</v>
      </c>
      <c r="R147" s="88">
        <v>45407</v>
      </c>
      <c r="S147" s="88">
        <v>44617</v>
      </c>
      <c r="T147" s="17">
        <v>10000</v>
      </c>
      <c r="U147" s="17" t="s">
        <v>10525</v>
      </c>
      <c r="V147" s="17">
        <v>21.5</v>
      </c>
      <c r="W147" s="17" t="s">
        <v>10995</v>
      </c>
      <c r="X147" s="17" t="str">
        <f t="shared" si="16"/>
        <v>Vigente</v>
      </c>
      <c r="Y147" s="17" t="str">
        <f t="shared" si="17"/>
        <v>F</v>
      </c>
      <c r="Z147" s="17" t="s">
        <v>348</v>
      </c>
      <c r="AA147" s="17" t="str">
        <f>VLOOKUP(A147,'REPORTE'!$A$1:$AG$1961,19,0)</f>
        <v>Venta al por mayor de frutas, legumbres y hortalizas.</v>
      </c>
      <c r="AB147" s="17">
        <v>1000894</v>
      </c>
      <c r="AC147" s="17" t="s">
        <v>11539</v>
      </c>
      <c r="AD147" s="17" t="s">
        <v>11885</v>
      </c>
      <c r="AE147" s="17" t="s">
        <v>12072</v>
      </c>
      <c r="AF147" s="17" t="s">
        <v>11150</v>
      </c>
      <c r="AG147" s="17" t="s">
        <v>609</v>
      </c>
      <c r="AH147" s="17" t="str">
        <f>VLOOKUP(A147,'REPORTE'!$A$1:$AG$1961,5,0)</f>
        <v>ECUATORIANO(A) INDIGENA</v>
      </c>
      <c r="AI147" s="17">
        <f>VLOOKUP(A147,'REPORTE'!$A$1:$AG$1961,28,0)</f>
        <v>44299</v>
      </c>
      <c r="AJ147" s="17" t="str">
        <f>VLOOKUP(A147,'REPORTE'!$A$1:$AG$1961,29,0)</f>
        <v>Cliente</v>
      </c>
      <c r="AK147" s="17" t="str">
        <f>VLOOKUP(A147,'REPORTE'!$A$1:$AG$1961,30,0)</f>
        <v>Ninguna</v>
      </c>
      <c r="AL147" s="17" t="str">
        <f>VLOOKUP(A147,'REPORTE'!$A$1:$AG$1961,31,0)</f>
        <v>PICHINCHA</v>
      </c>
      <c r="AM147" s="17" t="str">
        <f>VLOOKUP(AL147,PROVINCIAS!$F$1:$G$1171,2,0)</f>
        <v>URBANA</v>
      </c>
    </row>
    <row r="148" spans="1:39" x14ac:dyDescent="0.45">
      <c r="A148" s="17">
        <v>1001158</v>
      </c>
      <c r="B148" s="17" t="s">
        <v>9743</v>
      </c>
      <c r="C148" s="85">
        <v>1712255619</v>
      </c>
      <c r="D148" s="17">
        <v>49</v>
      </c>
      <c r="E148" s="86">
        <v>26537</v>
      </c>
      <c r="F148" s="86" t="str">
        <f t="shared" si="13"/>
        <v>1972</v>
      </c>
      <c r="G148" s="87">
        <v>2022</v>
      </c>
      <c r="H148" s="87">
        <f t="shared" si="14"/>
        <v>50</v>
      </c>
      <c r="I148" s="87" t="str">
        <f t="shared" si="12"/>
        <v>Mal</v>
      </c>
      <c r="J148" s="17" t="s">
        <v>59</v>
      </c>
      <c r="K148" s="17">
        <v>1001427</v>
      </c>
      <c r="L148" s="17">
        <v>24</v>
      </c>
      <c r="M148" s="17">
        <v>0</v>
      </c>
      <c r="N148" s="17" t="str">
        <f t="shared" si="15"/>
        <v>A1</v>
      </c>
      <c r="O148" s="17" t="s">
        <v>10468</v>
      </c>
      <c r="P148" s="17" t="s">
        <v>10469</v>
      </c>
      <c r="Q148" s="88">
        <v>44299</v>
      </c>
      <c r="R148" s="88">
        <v>45036</v>
      </c>
      <c r="S148" s="89" t="s">
        <v>776</v>
      </c>
      <c r="T148" s="17">
        <v>3000</v>
      </c>
      <c r="U148" s="17" t="s">
        <v>10526</v>
      </c>
      <c r="V148" s="17">
        <v>21.5</v>
      </c>
      <c r="W148" s="17" t="s">
        <v>10994</v>
      </c>
      <c r="X148" s="17" t="str">
        <f t="shared" si="16"/>
        <v>Vigente</v>
      </c>
      <c r="Y148" s="17" t="str">
        <f t="shared" si="17"/>
        <v>V</v>
      </c>
      <c r="Z148" s="17" t="s">
        <v>11122</v>
      </c>
      <c r="AA148" s="17" t="str">
        <f>VLOOKUP(A148,'REPORTE'!$A$1:$AG$1961,19,0)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AB148" s="17">
        <v>1001237</v>
      </c>
      <c r="AC148" s="17" t="s">
        <v>11526</v>
      </c>
      <c r="AD148" s="17" t="s">
        <v>11877</v>
      </c>
      <c r="AE148" s="17" t="s">
        <v>12072</v>
      </c>
      <c r="AF148" s="17" t="s">
        <v>12139</v>
      </c>
      <c r="AG148" s="17" t="s">
        <v>609</v>
      </c>
      <c r="AH148" s="17" t="str">
        <f>VLOOKUP(A148,'REPORTE'!$A$1:$AG$1961,5,0)</f>
        <v>ECUATORIANO(A)</v>
      </c>
      <c r="AI148" s="17">
        <f>VLOOKUP(A148,'REPORTE'!$A$1:$AG$1961,28,0)</f>
        <v>44299</v>
      </c>
      <c r="AJ148" s="17" t="str">
        <f>VLOOKUP(A148,'REPORTE'!$A$1:$AG$1961,29,0)</f>
        <v>Cliente</v>
      </c>
      <c r="AK148" s="17" t="str">
        <f>VLOOKUP(A148,'REPORTE'!$A$1:$AG$1961,30,0)</f>
        <v>Secundaria</v>
      </c>
      <c r="AL148" s="17" t="str">
        <f>VLOOKUP(A148,'REPORTE'!$A$1:$AG$1961,31,0)</f>
        <v>PICHINCHA</v>
      </c>
      <c r="AM148" s="17" t="str">
        <f>VLOOKUP(AL148,PROVINCIAS!$F$1:$G$1171,2,0)</f>
        <v>URBANA</v>
      </c>
    </row>
    <row r="149" spans="1:39" x14ac:dyDescent="0.45">
      <c r="A149" s="17">
        <v>1001171</v>
      </c>
      <c r="B149" s="17" t="s">
        <v>9744</v>
      </c>
      <c r="C149" s="85">
        <v>1716154479</v>
      </c>
      <c r="D149" s="17">
        <v>40</v>
      </c>
      <c r="E149" s="86">
        <v>29865</v>
      </c>
      <c r="F149" s="86" t="str">
        <f t="shared" si="13"/>
        <v>1981</v>
      </c>
      <c r="G149" s="87">
        <v>2022</v>
      </c>
      <c r="H149" s="87">
        <f t="shared" si="14"/>
        <v>41</v>
      </c>
      <c r="I149" s="87" t="str">
        <f t="shared" si="12"/>
        <v>Mal</v>
      </c>
      <c r="J149" s="17" t="s">
        <v>36</v>
      </c>
      <c r="K149" s="17">
        <v>1001431</v>
      </c>
      <c r="L149" s="17">
        <v>24</v>
      </c>
      <c r="M149" s="17">
        <v>14</v>
      </c>
      <c r="N149" s="17" t="str">
        <f t="shared" si="15"/>
        <v>A2</v>
      </c>
      <c r="O149" s="17" t="s">
        <v>10468</v>
      </c>
      <c r="P149" s="17" t="s">
        <v>10469</v>
      </c>
      <c r="Q149" s="88">
        <v>44300</v>
      </c>
      <c r="R149" s="88">
        <v>45031</v>
      </c>
      <c r="S149" s="88">
        <v>44607</v>
      </c>
      <c r="T149" s="17">
        <v>2500</v>
      </c>
      <c r="U149" s="17" t="s">
        <v>10527</v>
      </c>
      <c r="V149" s="17">
        <v>21.5</v>
      </c>
      <c r="W149" s="17" t="s">
        <v>10995</v>
      </c>
      <c r="X149" s="17" t="str">
        <f t="shared" si="16"/>
        <v>Vigente</v>
      </c>
      <c r="Y149" s="17" t="str">
        <f t="shared" si="17"/>
        <v>F</v>
      </c>
      <c r="Z149" s="17" t="s">
        <v>11005</v>
      </c>
      <c r="AA149" s="17" t="str">
        <f>VLOOKUP(A149,'REPORTE'!$A$1:$AG$1961,19,0)</f>
        <v>Venta al por menor de alimentos, bebidas y productos del tabaco en puestos de venta o mercados.</v>
      </c>
      <c r="AB149" s="17">
        <v>1001250</v>
      </c>
      <c r="AC149" s="17" t="s">
        <v>11149</v>
      </c>
      <c r="AD149" s="17" t="s">
        <v>11853</v>
      </c>
      <c r="AE149" s="17" t="s">
        <v>12072</v>
      </c>
      <c r="AF149" s="17" t="s">
        <v>12111</v>
      </c>
      <c r="AG149" s="17" t="s">
        <v>609</v>
      </c>
      <c r="AH149" s="17" t="str">
        <f>VLOOKUP(A149,'REPORTE'!$A$1:$AG$1961,5,0)</f>
        <v>ECUATORIANO(A) INDIGENA</v>
      </c>
      <c r="AI149" s="17">
        <f>VLOOKUP(A149,'REPORTE'!$A$1:$AG$1961,28,0)</f>
        <v>0</v>
      </c>
      <c r="AJ149" s="17" t="str">
        <f>VLOOKUP(A149,'REPORTE'!$A$1:$AG$1961,29,0)</f>
        <v>Cliente</v>
      </c>
      <c r="AK149" s="17" t="str">
        <f>VLOOKUP(A149,'REPORTE'!$A$1:$AG$1961,30,0)</f>
        <v>Secundaria</v>
      </c>
      <c r="AL149" s="17" t="str">
        <f>VLOOKUP(A149,'REPORTE'!$A$1:$AG$1961,31,0)</f>
        <v>CHIMBORAZO</v>
      </c>
      <c r="AM149" s="17" t="e">
        <f>VLOOKUP(AL149,PROVINCIAS!$F$1:$G$1171,2,0)</f>
        <v>#N/A</v>
      </c>
    </row>
    <row r="150" spans="1:39" x14ac:dyDescent="0.45">
      <c r="A150" s="17">
        <v>1001170</v>
      </c>
      <c r="B150" s="17" t="s">
        <v>9745</v>
      </c>
      <c r="C150" s="85">
        <v>1725210023</v>
      </c>
      <c r="D150" s="17">
        <v>19</v>
      </c>
      <c r="E150" s="86">
        <v>37623</v>
      </c>
      <c r="F150" s="86" t="str">
        <f t="shared" si="13"/>
        <v>2003</v>
      </c>
      <c r="G150" s="87">
        <v>2022</v>
      </c>
      <c r="H150" s="87">
        <f t="shared" si="14"/>
        <v>19</v>
      </c>
      <c r="I150" s="87" t="str">
        <f t="shared" si="12"/>
        <v>Mal</v>
      </c>
      <c r="J150" s="17" t="s">
        <v>36</v>
      </c>
      <c r="K150" s="17">
        <v>1001435</v>
      </c>
      <c r="L150" s="17">
        <v>24</v>
      </c>
      <c r="M150" s="17">
        <v>0</v>
      </c>
      <c r="N150" s="17" t="str">
        <f t="shared" si="15"/>
        <v>A1</v>
      </c>
      <c r="O150" s="17" t="s">
        <v>10468</v>
      </c>
      <c r="P150" s="17" t="s">
        <v>10469</v>
      </c>
      <c r="Q150" s="88">
        <v>44301</v>
      </c>
      <c r="R150" s="88">
        <v>45041</v>
      </c>
      <c r="S150" s="89" t="s">
        <v>776</v>
      </c>
      <c r="T150" s="17">
        <v>4000</v>
      </c>
      <c r="U150" s="17" t="s">
        <v>10528</v>
      </c>
      <c r="V150" s="17">
        <v>21.5</v>
      </c>
      <c r="W150" s="17" t="s">
        <v>10994</v>
      </c>
      <c r="X150" s="17" t="str">
        <f t="shared" si="16"/>
        <v>Vigente</v>
      </c>
      <c r="Y150" s="17" t="str">
        <f t="shared" si="17"/>
        <v>V</v>
      </c>
      <c r="Z150" s="17" t="s">
        <v>348</v>
      </c>
      <c r="AA150" s="17" t="str">
        <f>VLOOKUP(A150,'REPORTE'!$A$1:$AG$1961,19,0)</f>
        <v>Venta al por mayor de papa y tubérculos.</v>
      </c>
      <c r="AB150" s="17">
        <v>1001249</v>
      </c>
      <c r="AC150" s="17" t="s">
        <v>11553</v>
      </c>
      <c r="AD150" s="17" t="s">
        <v>11854</v>
      </c>
      <c r="AE150" s="17" t="s">
        <v>12072</v>
      </c>
      <c r="AF150" s="17" t="s">
        <v>12140</v>
      </c>
      <c r="AG150" s="17" t="s">
        <v>609</v>
      </c>
      <c r="AH150" s="17" t="str">
        <f>VLOOKUP(A150,'REPORTE'!$A$1:$AG$1961,5,0)</f>
        <v>ECUATORIANO(A) INDIGENA</v>
      </c>
      <c r="AI150" s="17">
        <f>VLOOKUP(A150,'REPORTE'!$A$1:$AG$1961,28,0)</f>
        <v>44301</v>
      </c>
      <c r="AJ150" s="17" t="str">
        <f>VLOOKUP(A150,'REPORTE'!$A$1:$AG$1961,29,0)</f>
        <v>Cliente</v>
      </c>
      <c r="AK150" s="17" t="str">
        <f>VLOOKUP(A150,'REPORTE'!$A$1:$AG$1961,30,0)</f>
        <v>Secundaria</v>
      </c>
      <c r="AL150" s="17" t="str">
        <f>VLOOKUP(A150,'REPORTE'!$A$1:$AG$1961,31,0)</f>
        <v>PICHINCHA</v>
      </c>
      <c r="AM150" s="17" t="str">
        <f>VLOOKUP(AL150,PROVINCIAS!$F$1:$G$1171,2,0)</f>
        <v>URBANA</v>
      </c>
    </row>
    <row r="151" spans="1:39" x14ac:dyDescent="0.45">
      <c r="A151" s="17">
        <v>1000814</v>
      </c>
      <c r="B151" s="17" t="s">
        <v>9746</v>
      </c>
      <c r="C151" s="85">
        <v>1714427984</v>
      </c>
      <c r="D151" s="17">
        <v>24</v>
      </c>
      <c r="E151" s="86">
        <v>35612</v>
      </c>
      <c r="F151" s="86" t="str">
        <f t="shared" si="13"/>
        <v>1997</v>
      </c>
      <c r="G151" s="87">
        <v>2022</v>
      </c>
      <c r="H151" s="87">
        <f t="shared" si="14"/>
        <v>25</v>
      </c>
      <c r="I151" s="87" t="str">
        <f t="shared" si="12"/>
        <v>Mal</v>
      </c>
      <c r="J151" s="17" t="s">
        <v>36</v>
      </c>
      <c r="K151" s="17">
        <v>1001438</v>
      </c>
      <c r="L151" s="17">
        <v>12</v>
      </c>
      <c r="M151" s="17">
        <v>0</v>
      </c>
      <c r="N151" s="17" t="str">
        <f t="shared" si="15"/>
        <v>A1</v>
      </c>
      <c r="O151" s="17" t="s">
        <v>10468</v>
      </c>
      <c r="P151" s="17" t="s">
        <v>10469</v>
      </c>
      <c r="Q151" s="88">
        <v>44306</v>
      </c>
      <c r="R151" s="88">
        <v>44671</v>
      </c>
      <c r="S151" s="89" t="s">
        <v>776</v>
      </c>
      <c r="T151" s="17">
        <v>1000</v>
      </c>
      <c r="U151" s="17">
        <v>185.06</v>
      </c>
      <c r="V151" s="17">
        <v>23</v>
      </c>
      <c r="W151" s="17" t="s">
        <v>10994</v>
      </c>
      <c r="X151" s="17" t="str">
        <f t="shared" si="16"/>
        <v>Vigente</v>
      </c>
      <c r="Y151" s="17" t="str">
        <f t="shared" si="17"/>
        <v>V</v>
      </c>
      <c r="Z151" s="17" t="s">
        <v>294</v>
      </c>
      <c r="AA151" s="17" t="str">
        <f>VLOOKUP(A151,'REPORTE'!$A$1:$AG$1961,19,0)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151" s="17">
        <v>1000885</v>
      </c>
      <c r="AC151" s="17" t="s">
        <v>11185</v>
      </c>
      <c r="AD151" s="17" t="s">
        <v>11836</v>
      </c>
      <c r="AE151" s="17" t="s">
        <v>12072</v>
      </c>
      <c r="AF151" s="17" t="s">
        <v>12141</v>
      </c>
      <c r="AG151" s="17" t="s">
        <v>609</v>
      </c>
      <c r="AH151" s="17" t="str">
        <f>VLOOKUP(A151,'REPORTE'!$A$1:$AG$1961,5,0)</f>
        <v>ECUATORIANO(A)</v>
      </c>
      <c r="AI151" s="17">
        <f>VLOOKUP(A151,'REPORTE'!$A$1:$AG$1961,28,0)</f>
        <v>43992</v>
      </c>
      <c r="AJ151" s="17" t="str">
        <f>VLOOKUP(A151,'REPORTE'!$A$1:$AG$1961,29,0)</f>
        <v>Cliente</v>
      </c>
      <c r="AK151" s="17" t="str">
        <f>VLOOKUP(A151,'REPORTE'!$A$1:$AG$1961,30,0)</f>
        <v>Secundaria</v>
      </c>
      <c r="AL151" s="17" t="str">
        <f>VLOOKUP(A151,'REPORTE'!$A$1:$AG$1961,31,0)</f>
        <v>CHIMBORAZO</v>
      </c>
      <c r="AM151" s="17" t="e">
        <f>VLOOKUP(AL151,PROVINCIAS!$F$1:$G$1171,2,0)</f>
        <v>#N/A</v>
      </c>
    </row>
    <row r="152" spans="1:39" x14ac:dyDescent="0.45">
      <c r="A152" s="17">
        <v>1000708</v>
      </c>
      <c r="B152" s="17" t="s">
        <v>9747</v>
      </c>
      <c r="C152" s="85">
        <v>603825308</v>
      </c>
      <c r="D152" s="17">
        <v>40</v>
      </c>
      <c r="E152" s="86">
        <v>29851</v>
      </c>
      <c r="F152" s="86" t="str">
        <f t="shared" si="13"/>
        <v>1981</v>
      </c>
      <c r="G152" s="87">
        <v>2022</v>
      </c>
      <c r="H152" s="87">
        <f t="shared" si="14"/>
        <v>41</v>
      </c>
      <c r="I152" s="87" t="str">
        <f t="shared" si="12"/>
        <v>Mal</v>
      </c>
      <c r="J152" s="17" t="s">
        <v>36</v>
      </c>
      <c r="K152" s="17">
        <v>1001440</v>
      </c>
      <c r="L152" s="17">
        <v>18</v>
      </c>
      <c r="M152" s="17">
        <v>0</v>
      </c>
      <c r="N152" s="17" t="str">
        <f t="shared" si="15"/>
        <v>A1</v>
      </c>
      <c r="O152" s="17" t="s">
        <v>10468</v>
      </c>
      <c r="P152" s="17" t="s">
        <v>10469</v>
      </c>
      <c r="Q152" s="88">
        <v>44307</v>
      </c>
      <c r="R152" s="88">
        <v>44859</v>
      </c>
      <c r="S152" s="89" t="s">
        <v>776</v>
      </c>
      <c r="T152" s="17">
        <v>2100</v>
      </c>
      <c r="U152" s="17" t="s">
        <v>10529</v>
      </c>
      <c r="V152" s="17">
        <v>21.5</v>
      </c>
      <c r="W152" s="17" t="s">
        <v>10994</v>
      </c>
      <c r="X152" s="17" t="str">
        <f t="shared" si="16"/>
        <v>Vigente</v>
      </c>
      <c r="Y152" s="17" t="str">
        <f t="shared" si="17"/>
        <v>V</v>
      </c>
      <c r="Z152" s="17" t="s">
        <v>294</v>
      </c>
      <c r="AA152" s="17" t="str">
        <f>VLOOKUP(A152,'REPORTE'!$A$1:$AG$1961,19,0)</f>
        <v>Elaboración de pan y otros productos de panaderí­a secos: pan de todo tipo, panecillos, bizcochos, tostadas, galletas, etcétera, incluso envasados.</v>
      </c>
      <c r="AB152" s="17">
        <v>1000777</v>
      </c>
      <c r="AC152" s="17" t="s">
        <v>11554</v>
      </c>
      <c r="AD152" s="17" t="s">
        <v>11860</v>
      </c>
      <c r="AE152" s="17" t="s">
        <v>12072</v>
      </c>
      <c r="AF152" s="17" t="s">
        <v>12142</v>
      </c>
      <c r="AG152" s="17" t="s">
        <v>609</v>
      </c>
      <c r="AH152" s="17" t="str">
        <f>VLOOKUP(A152,'REPORTE'!$A$1:$AG$1961,5,0)</f>
        <v>ECUATORIANO(A) INDIGENA</v>
      </c>
      <c r="AI152" s="17">
        <f>VLOOKUP(A152,'REPORTE'!$A$1:$AG$1961,28,0)</f>
        <v>44153</v>
      </c>
      <c r="AJ152" s="17" t="str">
        <f>VLOOKUP(A152,'REPORTE'!$A$1:$AG$1961,29,0)</f>
        <v>Cliente</v>
      </c>
      <c r="AK152" s="17" t="str">
        <f>VLOOKUP(A152,'REPORTE'!$A$1:$AG$1961,30,0)</f>
        <v>Secundaria</v>
      </c>
      <c r="AL152" s="17" t="str">
        <f>VLOOKUP(A152,'REPORTE'!$A$1:$AG$1961,31,0)</f>
        <v>CHIMBORAZO</v>
      </c>
      <c r="AM152" s="17" t="e">
        <f>VLOOKUP(AL152,PROVINCIAS!$F$1:$G$1171,2,0)</f>
        <v>#N/A</v>
      </c>
    </row>
    <row r="153" spans="1:39" x14ac:dyDescent="0.45">
      <c r="A153" s="17">
        <v>1000138</v>
      </c>
      <c r="B153" s="17" t="s">
        <v>9748</v>
      </c>
      <c r="C153" s="85">
        <v>603132978</v>
      </c>
      <c r="D153" s="17">
        <v>43</v>
      </c>
      <c r="E153" s="86">
        <v>28705</v>
      </c>
      <c r="F153" s="86" t="str">
        <f t="shared" si="13"/>
        <v>1978</v>
      </c>
      <c r="G153" s="87">
        <v>2022</v>
      </c>
      <c r="H153" s="87">
        <f t="shared" si="14"/>
        <v>44</v>
      </c>
      <c r="I153" s="87" t="str">
        <f t="shared" si="12"/>
        <v>Mal</v>
      </c>
      <c r="J153" s="17" t="s">
        <v>59</v>
      </c>
      <c r="K153" s="17">
        <v>1001448</v>
      </c>
      <c r="L153" s="17">
        <v>1</v>
      </c>
      <c r="M153" s="17">
        <v>0</v>
      </c>
      <c r="N153" s="17" t="str">
        <f t="shared" si="15"/>
        <v>A1</v>
      </c>
      <c r="O153" s="17" t="s">
        <v>10466</v>
      </c>
      <c r="P153" s="17" t="s">
        <v>10467</v>
      </c>
      <c r="Q153" s="88">
        <v>44316</v>
      </c>
      <c r="R153" s="88">
        <v>44657</v>
      </c>
      <c r="S153" s="89" t="s">
        <v>776</v>
      </c>
      <c r="T153" s="17">
        <v>500</v>
      </c>
      <c r="U153" s="17">
        <v>500</v>
      </c>
      <c r="V153" s="17">
        <v>14</v>
      </c>
      <c r="W153" s="17" t="s">
        <v>10994</v>
      </c>
      <c r="X153" s="17" t="str">
        <f t="shared" si="16"/>
        <v>Vigente</v>
      </c>
      <c r="Y153" s="17" t="str">
        <f t="shared" si="17"/>
        <v>V</v>
      </c>
      <c r="Z153" s="17" t="s">
        <v>11000</v>
      </c>
      <c r="AA153" s="17" t="str">
        <f>VLOOKUP(A153,'REPORTE'!$A$1:$AG$1961,19,0)</f>
        <v>Venta al por menor de frutas, legumbres y hortalizas frescas o en conserva en establecimientos especializados.</v>
      </c>
      <c r="AB153" s="17">
        <v>1000191</v>
      </c>
      <c r="AC153" s="17" t="s">
        <v>11199</v>
      </c>
      <c r="AD153" s="17" t="s">
        <v>11904</v>
      </c>
      <c r="AE153" s="17" t="s">
        <v>12072</v>
      </c>
      <c r="AF153" s="17" t="s">
        <v>12143</v>
      </c>
      <c r="AG153" s="17" t="s">
        <v>46</v>
      </c>
      <c r="AH153" s="17" t="str">
        <f>VLOOKUP(A153,'REPORTE'!$A$1:$AG$1961,5,0)</f>
        <v>ECUATORIANO(A) INDIGENA</v>
      </c>
      <c r="AI153" s="17">
        <f>VLOOKUP(A153,'REPORTE'!$A$1:$AG$1961,28,0)</f>
        <v>44384</v>
      </c>
      <c r="AJ153" s="17" t="str">
        <f>VLOOKUP(A153,'REPORTE'!$A$1:$AG$1961,29,0)</f>
        <v>Cliente</v>
      </c>
      <c r="AK153" s="17" t="str">
        <f>VLOOKUP(A153,'REPORTE'!$A$1:$AG$1961,30,0)</f>
        <v>Secundaria</v>
      </c>
      <c r="AL153" s="17" t="str">
        <f>VLOOKUP(A153,'REPORTE'!$A$1:$AG$1961,31,0)</f>
        <v>CHIMBORAZO</v>
      </c>
      <c r="AM153" s="17" t="e">
        <f>VLOOKUP(AL153,PROVINCIAS!$F$1:$G$1171,2,0)</f>
        <v>#N/A</v>
      </c>
    </row>
    <row r="154" spans="1:39" x14ac:dyDescent="0.45">
      <c r="A154" s="17">
        <v>1000389</v>
      </c>
      <c r="B154" s="17" t="s">
        <v>9749</v>
      </c>
      <c r="C154" s="85">
        <v>603185588</v>
      </c>
      <c r="D154" s="17">
        <v>41</v>
      </c>
      <c r="E154" s="86">
        <v>29315</v>
      </c>
      <c r="F154" s="86" t="str">
        <f t="shared" si="13"/>
        <v>1980</v>
      </c>
      <c r="G154" s="87">
        <v>2022</v>
      </c>
      <c r="H154" s="87">
        <f t="shared" si="14"/>
        <v>42</v>
      </c>
      <c r="I154" s="87" t="str">
        <f t="shared" si="12"/>
        <v>Mal</v>
      </c>
      <c r="J154" s="17" t="s">
        <v>59</v>
      </c>
      <c r="K154" s="17">
        <v>1001450</v>
      </c>
      <c r="L154" s="17">
        <v>60</v>
      </c>
      <c r="M154" s="17">
        <v>162</v>
      </c>
      <c r="N154" s="17" t="str">
        <f t="shared" si="15"/>
        <v>D</v>
      </c>
      <c r="O154" s="17" t="s">
        <v>10468</v>
      </c>
      <c r="P154" s="17" t="s">
        <v>10469</v>
      </c>
      <c r="Q154" s="88">
        <v>44316</v>
      </c>
      <c r="R154" s="88">
        <v>46162</v>
      </c>
      <c r="S154" s="88">
        <v>44459</v>
      </c>
      <c r="T154" s="17">
        <v>4800</v>
      </c>
      <c r="U154" s="17" t="s">
        <v>10530</v>
      </c>
      <c r="V154" s="17">
        <v>21.5</v>
      </c>
      <c r="W154" s="17" t="s">
        <v>10993</v>
      </c>
      <c r="X154" s="17" t="str">
        <f t="shared" si="16"/>
        <v>Vencido</v>
      </c>
      <c r="Y154" s="17" t="str">
        <f t="shared" si="17"/>
        <v>V</v>
      </c>
      <c r="Z154" s="17" t="s">
        <v>11006</v>
      </c>
      <c r="AA154" s="17" t="str">
        <f>VLOOKUP(A154,'REPORTE'!$A$1:$AG$1961,19,0)</f>
        <v>Empleado Privado</v>
      </c>
      <c r="AB154" s="17">
        <v>1000451</v>
      </c>
      <c r="AC154" s="17" t="s">
        <v>11150</v>
      </c>
      <c r="AD154" s="17" t="s">
        <v>11838</v>
      </c>
      <c r="AE154" s="17" t="s">
        <v>12072</v>
      </c>
      <c r="AF154" s="17" t="s">
        <v>11150</v>
      </c>
      <c r="AG154" s="17" t="s">
        <v>74</v>
      </c>
      <c r="AH154" s="17" t="str">
        <f>VLOOKUP(A154,'REPORTE'!$A$1:$AG$1961,5,0)</f>
        <v>ECUATORIANO(A)</v>
      </c>
      <c r="AI154" s="17">
        <f>VLOOKUP(A154,'REPORTE'!$A$1:$AG$1961,28,0)</f>
        <v>43671</v>
      </c>
      <c r="AJ154" s="17" t="str">
        <f>VLOOKUP(A154,'REPORTE'!$A$1:$AG$1961,29,0)</f>
        <v>Cliente</v>
      </c>
      <c r="AK154" s="17" t="str">
        <f>VLOOKUP(A154,'REPORTE'!$A$1:$AG$1961,30,0)</f>
        <v>Universitaria</v>
      </c>
      <c r="AL154" s="17" t="str">
        <f>VLOOKUP(A154,'REPORTE'!$A$1:$AG$1961,31,0)</f>
        <v>CHIMBORAZO</v>
      </c>
      <c r="AM154" s="17" t="e">
        <f>VLOOKUP(AL154,PROVINCIAS!$F$1:$G$1171,2,0)</f>
        <v>#N/A</v>
      </c>
    </row>
    <row r="155" spans="1:39" x14ac:dyDescent="0.45">
      <c r="A155" s="17">
        <v>1000613</v>
      </c>
      <c r="B155" s="17" t="s">
        <v>9750</v>
      </c>
      <c r="C155" s="85">
        <v>1715270037</v>
      </c>
      <c r="D155" s="17">
        <v>42</v>
      </c>
      <c r="E155" s="86">
        <v>28949</v>
      </c>
      <c r="F155" s="86" t="str">
        <f t="shared" si="13"/>
        <v>1979</v>
      </c>
      <c r="G155" s="87">
        <v>2022</v>
      </c>
      <c r="H155" s="87">
        <f t="shared" si="14"/>
        <v>43</v>
      </c>
      <c r="I155" s="87" t="str">
        <f t="shared" si="12"/>
        <v>Mal</v>
      </c>
      <c r="J155" s="17" t="s">
        <v>59</v>
      </c>
      <c r="K155" s="17">
        <v>1001446</v>
      </c>
      <c r="L155" s="17">
        <v>60</v>
      </c>
      <c r="M155" s="17">
        <v>0</v>
      </c>
      <c r="N155" s="17" t="str">
        <f t="shared" si="15"/>
        <v>A1</v>
      </c>
      <c r="O155" s="17" t="s">
        <v>10468</v>
      </c>
      <c r="P155" s="17" t="s">
        <v>10469</v>
      </c>
      <c r="Q155" s="88">
        <v>44316</v>
      </c>
      <c r="R155" s="88">
        <v>46143</v>
      </c>
      <c r="S155" s="89" t="s">
        <v>776</v>
      </c>
      <c r="T155" s="17">
        <v>6500</v>
      </c>
      <c r="U155" s="17" t="s">
        <v>10531</v>
      </c>
      <c r="V155" s="17">
        <v>21.5</v>
      </c>
      <c r="W155" s="17" t="s">
        <v>10994</v>
      </c>
      <c r="X155" s="17" t="str">
        <f t="shared" si="16"/>
        <v>Vigente</v>
      </c>
      <c r="Y155" s="17" t="str">
        <f t="shared" si="17"/>
        <v>V</v>
      </c>
      <c r="Z155" s="17" t="s">
        <v>11019</v>
      </c>
      <c r="AA155" s="17" t="str">
        <f>VLOOKUP(A155,'REPORTE'!$A$1:$AG$1961,19,0)</f>
        <v>Servicios de taxis.</v>
      </c>
      <c r="AB155" s="17">
        <v>1000684</v>
      </c>
      <c r="AC155" s="17" t="s">
        <v>11555</v>
      </c>
      <c r="AD155" s="17" t="s">
        <v>11905</v>
      </c>
      <c r="AE155" s="17" t="s">
        <v>12072</v>
      </c>
      <c r="AF155" s="17" t="s">
        <v>11150</v>
      </c>
      <c r="AG155" s="17" t="s">
        <v>609</v>
      </c>
      <c r="AH155" s="17" t="str">
        <f>VLOOKUP(A155,'REPORTE'!$A$1:$AG$1961,5,0)</f>
        <v>ECUATORIANO(A) INDIGENA</v>
      </c>
      <c r="AI155" s="17">
        <f>VLOOKUP(A155,'REPORTE'!$A$1:$AG$1961,28,0)</f>
        <v>44149</v>
      </c>
      <c r="AJ155" s="17" t="str">
        <f>VLOOKUP(A155,'REPORTE'!$A$1:$AG$1961,29,0)</f>
        <v>Cliente</v>
      </c>
      <c r="AK155" s="17" t="str">
        <f>VLOOKUP(A155,'REPORTE'!$A$1:$AG$1961,30,0)</f>
        <v>Secundaria</v>
      </c>
      <c r="AL155" s="17" t="str">
        <f>VLOOKUP(A155,'REPORTE'!$A$1:$AG$1961,31,0)</f>
        <v>CHIMBORAZO</v>
      </c>
      <c r="AM155" s="17" t="e">
        <f>VLOOKUP(AL155,PROVINCIAS!$F$1:$G$1171,2,0)</f>
        <v>#N/A</v>
      </c>
    </row>
    <row r="156" spans="1:39" x14ac:dyDescent="0.45">
      <c r="A156" s="17">
        <v>1000668</v>
      </c>
      <c r="B156" s="17" t="s">
        <v>9671</v>
      </c>
      <c r="C156" s="85">
        <v>1720506334</v>
      </c>
      <c r="D156" s="17">
        <v>32</v>
      </c>
      <c r="E156" s="86">
        <v>32633</v>
      </c>
      <c r="F156" s="86" t="str">
        <f t="shared" si="13"/>
        <v>1989</v>
      </c>
      <c r="G156" s="87">
        <v>2022</v>
      </c>
      <c r="H156" s="87">
        <f t="shared" si="14"/>
        <v>33</v>
      </c>
      <c r="I156" s="87" t="str">
        <f t="shared" si="12"/>
        <v>Mal</v>
      </c>
      <c r="J156" s="17" t="s">
        <v>36</v>
      </c>
      <c r="K156" s="17">
        <v>1001447</v>
      </c>
      <c r="L156" s="17">
        <v>1</v>
      </c>
      <c r="M156" s="17">
        <v>0</v>
      </c>
      <c r="N156" s="17" t="str">
        <f t="shared" si="15"/>
        <v>A1</v>
      </c>
      <c r="O156" s="17" t="s">
        <v>10466</v>
      </c>
      <c r="P156" s="17" t="s">
        <v>10467</v>
      </c>
      <c r="Q156" s="88">
        <v>44316</v>
      </c>
      <c r="R156" s="88">
        <v>44655</v>
      </c>
      <c r="S156" s="89" t="s">
        <v>776</v>
      </c>
      <c r="T156" s="17">
        <v>1000</v>
      </c>
      <c r="U156" s="17" t="s">
        <v>10532</v>
      </c>
      <c r="V156" s="17">
        <v>14</v>
      </c>
      <c r="W156" s="17" t="s">
        <v>10994</v>
      </c>
      <c r="X156" s="17" t="str">
        <f t="shared" si="16"/>
        <v>Vigente</v>
      </c>
      <c r="Y156" s="17" t="str">
        <f t="shared" si="17"/>
        <v>V</v>
      </c>
      <c r="Z156" s="17" t="s">
        <v>11000</v>
      </c>
      <c r="AA156" s="17" t="str">
        <f>VLOOKUP(A156,'REPORTE'!$A$1:$AG$1961,19,0)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156" s="17">
        <v>1000738</v>
      </c>
      <c r="AC156" s="17" t="s">
        <v>11200</v>
      </c>
      <c r="AD156" s="17" t="s">
        <v>11839</v>
      </c>
      <c r="AE156" s="17" t="s">
        <v>12072</v>
      </c>
      <c r="AF156" s="17" t="s">
        <v>12097</v>
      </c>
      <c r="AG156" s="17" t="s">
        <v>46</v>
      </c>
      <c r="AH156" s="17" t="str">
        <f>VLOOKUP(A156,'REPORTE'!$A$1:$AG$1961,5,0)</f>
        <v>ECUATORIANO(A)</v>
      </c>
      <c r="AI156" s="17">
        <f>VLOOKUP(A156,'REPORTE'!$A$1:$AG$1961,28,0)</f>
        <v>44153</v>
      </c>
      <c r="AJ156" s="17" t="str">
        <f>VLOOKUP(A156,'REPORTE'!$A$1:$AG$1961,29,0)</f>
        <v>Cliente</v>
      </c>
      <c r="AK156" s="17" t="str">
        <f>VLOOKUP(A156,'REPORTE'!$A$1:$AG$1961,30,0)</f>
        <v>Ninguna</v>
      </c>
      <c r="AL156" s="17" t="str">
        <f>VLOOKUP(A156,'REPORTE'!$A$1:$AG$1961,31,0)</f>
        <v>PICHINCHA</v>
      </c>
      <c r="AM156" s="17" t="str">
        <f>VLOOKUP(AL156,PROVINCIAS!$F$1:$G$1171,2,0)</f>
        <v>URBANA</v>
      </c>
    </row>
    <row r="157" spans="1:39" x14ac:dyDescent="0.45">
      <c r="A157" s="17">
        <v>1000350</v>
      </c>
      <c r="B157" s="17" t="s">
        <v>9751</v>
      </c>
      <c r="C157" s="85">
        <v>1725566903</v>
      </c>
      <c r="D157" s="17">
        <v>22</v>
      </c>
      <c r="E157" s="86">
        <v>36322</v>
      </c>
      <c r="F157" s="86" t="str">
        <f t="shared" si="13"/>
        <v>1999</v>
      </c>
      <c r="G157" s="87">
        <v>2022</v>
      </c>
      <c r="H157" s="87">
        <f t="shared" si="14"/>
        <v>23</v>
      </c>
      <c r="I157" s="87" t="str">
        <f t="shared" si="12"/>
        <v>Mal</v>
      </c>
      <c r="J157" s="17" t="s">
        <v>36</v>
      </c>
      <c r="K157" s="17">
        <v>1001454</v>
      </c>
      <c r="L157" s="17">
        <v>12</v>
      </c>
      <c r="M157" s="17">
        <v>0</v>
      </c>
      <c r="N157" s="17" t="str">
        <f t="shared" si="15"/>
        <v>A1</v>
      </c>
      <c r="O157" s="17" t="s">
        <v>10468</v>
      </c>
      <c r="P157" s="17" t="s">
        <v>10469</v>
      </c>
      <c r="Q157" s="88">
        <v>44321</v>
      </c>
      <c r="R157" s="88">
        <v>44703</v>
      </c>
      <c r="S157" s="89" t="s">
        <v>776</v>
      </c>
      <c r="T157" s="17">
        <v>1650</v>
      </c>
      <c r="U157" s="17">
        <v>473.7</v>
      </c>
      <c r="V157" s="17">
        <v>23</v>
      </c>
      <c r="W157" s="17" t="s">
        <v>10994</v>
      </c>
      <c r="X157" s="17" t="str">
        <f t="shared" si="16"/>
        <v>Vigente</v>
      </c>
      <c r="Y157" s="17" t="str">
        <f t="shared" si="17"/>
        <v>V</v>
      </c>
      <c r="Z157" s="17" t="s">
        <v>348</v>
      </c>
      <c r="AA157" s="17" t="str">
        <f>VLOOKUP(A157,'REPORTE'!$A$1:$AG$1961,19,0)</f>
        <v>Empleado Público</v>
      </c>
      <c r="AB157" s="17">
        <v>1000410</v>
      </c>
      <c r="AC157" s="17" t="s">
        <v>11201</v>
      </c>
      <c r="AD157" s="17" t="s">
        <v>11899</v>
      </c>
      <c r="AE157" s="17" t="s">
        <v>12072</v>
      </c>
      <c r="AF157" s="17" t="s">
        <v>12144</v>
      </c>
      <c r="AG157" s="17" t="s">
        <v>609</v>
      </c>
      <c r="AH157" s="17" t="str">
        <f>VLOOKUP(A157,'REPORTE'!$A$1:$AG$1961,5,0)</f>
        <v>ECUATORIANO(A) INDIGENA</v>
      </c>
      <c r="AI157" s="17">
        <f>VLOOKUP(A157,'REPORTE'!$A$1:$AG$1961,28,0)</f>
        <v>44133</v>
      </c>
      <c r="AJ157" s="17" t="str">
        <f>VLOOKUP(A157,'REPORTE'!$A$1:$AG$1961,29,0)</f>
        <v>Cliente</v>
      </c>
      <c r="AK157" s="17" t="str">
        <f>VLOOKUP(A157,'REPORTE'!$A$1:$AG$1961,30,0)</f>
        <v>Secundaria</v>
      </c>
      <c r="AL157" s="17" t="str">
        <f>VLOOKUP(A157,'REPORTE'!$A$1:$AG$1961,31,0)</f>
        <v>PICHINCHA</v>
      </c>
      <c r="AM157" s="17" t="str">
        <f>VLOOKUP(AL157,PROVINCIAS!$F$1:$G$1171,2,0)</f>
        <v>URBANA</v>
      </c>
    </row>
    <row r="158" spans="1:39" x14ac:dyDescent="0.45">
      <c r="A158" s="17">
        <v>1000141</v>
      </c>
      <c r="B158" s="17" t="s">
        <v>9752</v>
      </c>
      <c r="C158" s="85">
        <v>1717055204</v>
      </c>
      <c r="D158" s="17">
        <v>33</v>
      </c>
      <c r="E158" s="86">
        <v>32466</v>
      </c>
      <c r="F158" s="86" t="str">
        <f t="shared" si="13"/>
        <v>1988</v>
      </c>
      <c r="G158" s="87">
        <v>2022</v>
      </c>
      <c r="H158" s="87">
        <f t="shared" si="14"/>
        <v>34</v>
      </c>
      <c r="I158" s="87" t="str">
        <f t="shared" si="12"/>
        <v>Mal</v>
      </c>
      <c r="J158" s="17" t="s">
        <v>59</v>
      </c>
      <c r="K158" s="17">
        <v>1001458</v>
      </c>
      <c r="L158" s="17">
        <v>1</v>
      </c>
      <c r="M158" s="17">
        <v>0</v>
      </c>
      <c r="N158" s="17" t="str">
        <f t="shared" si="15"/>
        <v>A1</v>
      </c>
      <c r="O158" s="17" t="s">
        <v>10466</v>
      </c>
      <c r="P158" s="17" t="s">
        <v>10467</v>
      </c>
      <c r="Q158" s="88">
        <v>44322</v>
      </c>
      <c r="R158" s="88">
        <v>44682</v>
      </c>
      <c r="S158" s="89" t="s">
        <v>776</v>
      </c>
      <c r="T158" s="17">
        <v>520</v>
      </c>
      <c r="U158" s="17">
        <v>520</v>
      </c>
      <c r="V158" s="17">
        <v>14</v>
      </c>
      <c r="W158" s="17" t="s">
        <v>10994</v>
      </c>
      <c r="X158" s="17" t="str">
        <f t="shared" si="16"/>
        <v>Vigente</v>
      </c>
      <c r="Y158" s="17" t="str">
        <f t="shared" si="17"/>
        <v>V</v>
      </c>
      <c r="Z158" s="17" t="s">
        <v>11000</v>
      </c>
      <c r="AA158" s="17" t="str">
        <f>VLOOKUP(A158,'REPORTE'!$A$1:$AG$1961,19,0)</f>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v>
      </c>
      <c r="AB158" s="17">
        <v>1000188</v>
      </c>
      <c r="AC158" s="17" t="s">
        <v>11202</v>
      </c>
      <c r="AD158" s="17" t="s">
        <v>11863</v>
      </c>
      <c r="AE158" s="17" t="s">
        <v>12072</v>
      </c>
      <c r="AF158" s="17" t="s">
        <v>12145</v>
      </c>
      <c r="AG158" s="17" t="s">
        <v>609</v>
      </c>
      <c r="AH158" s="17" t="str">
        <f>VLOOKUP(A158,'REPORTE'!$A$1:$AG$1961,5,0)</f>
        <v>ECUATORIANO(A) INDIGENA</v>
      </c>
      <c r="AI158" s="17">
        <f>VLOOKUP(A158,'REPORTE'!$A$1:$AG$1961,28,0)</f>
        <v>44368</v>
      </c>
      <c r="AJ158" s="17" t="str">
        <f>VLOOKUP(A158,'REPORTE'!$A$1:$AG$1961,29,0)</f>
        <v>Cliente</v>
      </c>
      <c r="AK158" s="17" t="str">
        <f>VLOOKUP(A158,'REPORTE'!$A$1:$AG$1961,30,0)</f>
        <v>Secundaria</v>
      </c>
      <c r="AL158" s="17" t="str">
        <f>VLOOKUP(A158,'REPORTE'!$A$1:$AG$1961,31,0)</f>
        <v>PICHINCHA</v>
      </c>
      <c r="AM158" s="17" t="str">
        <f>VLOOKUP(AL158,PROVINCIAS!$F$1:$G$1171,2,0)</f>
        <v>URBANA</v>
      </c>
    </row>
    <row r="159" spans="1:39" x14ac:dyDescent="0.45">
      <c r="A159" s="17">
        <v>1000961</v>
      </c>
      <c r="B159" s="17" t="s">
        <v>9753</v>
      </c>
      <c r="C159" s="85">
        <v>604832246</v>
      </c>
      <c r="D159" s="17">
        <v>26</v>
      </c>
      <c r="E159" s="86">
        <v>34989</v>
      </c>
      <c r="F159" s="86" t="str">
        <f t="shared" si="13"/>
        <v>1995</v>
      </c>
      <c r="G159" s="87">
        <v>2022</v>
      </c>
      <c r="H159" s="87">
        <f t="shared" si="14"/>
        <v>27</v>
      </c>
      <c r="I159" s="87" t="str">
        <f t="shared" si="12"/>
        <v>Mal</v>
      </c>
      <c r="J159" s="17" t="s">
        <v>59</v>
      </c>
      <c r="K159" s="17">
        <v>1001463</v>
      </c>
      <c r="L159" s="17">
        <v>12</v>
      </c>
      <c r="M159" s="17">
        <v>0</v>
      </c>
      <c r="N159" s="17" t="str">
        <f t="shared" si="15"/>
        <v>A1</v>
      </c>
      <c r="O159" s="17" t="s">
        <v>10468</v>
      </c>
      <c r="P159" s="17" t="s">
        <v>10469</v>
      </c>
      <c r="Q159" s="88">
        <v>44324</v>
      </c>
      <c r="R159" s="88">
        <v>44686</v>
      </c>
      <c r="S159" s="89" t="s">
        <v>776</v>
      </c>
      <c r="T159" s="17">
        <v>837</v>
      </c>
      <c r="U159" s="17">
        <v>227.6</v>
      </c>
      <c r="V159" s="17">
        <v>23</v>
      </c>
      <c r="W159" s="17" t="s">
        <v>10994</v>
      </c>
      <c r="X159" s="17" t="str">
        <f t="shared" si="16"/>
        <v>Vigente</v>
      </c>
      <c r="Y159" s="17" t="str">
        <f t="shared" si="17"/>
        <v>V</v>
      </c>
      <c r="Z159" s="17" t="s">
        <v>244</v>
      </c>
      <c r="AA159" s="17" t="str">
        <f>VLOOKUP(A159,'REPORTE'!$A$1:$AG$1961,19,0)</f>
        <v>Empleado Público</v>
      </c>
      <c r="AB159" s="17">
        <v>1001031</v>
      </c>
      <c r="AC159" s="17" t="s">
        <v>11203</v>
      </c>
      <c r="AD159" s="17" t="s">
        <v>11906</v>
      </c>
      <c r="AE159" s="17" t="s">
        <v>12072</v>
      </c>
      <c r="AF159" s="17" t="s">
        <v>12146</v>
      </c>
      <c r="AG159" s="17" t="s">
        <v>74</v>
      </c>
      <c r="AH159" s="17" t="str">
        <f>VLOOKUP(A159,'REPORTE'!$A$1:$AG$1961,5,0)</f>
        <v>ECUATORIANO(A)</v>
      </c>
      <c r="AI159" s="17">
        <f>VLOOKUP(A159,'REPORTE'!$A$1:$AG$1961,28,0)</f>
        <v>44278</v>
      </c>
      <c r="AJ159" s="17" t="str">
        <f>VLOOKUP(A159,'REPORTE'!$A$1:$AG$1961,29,0)</f>
        <v>Cliente</v>
      </c>
      <c r="AK159" s="17" t="str">
        <f>VLOOKUP(A159,'REPORTE'!$A$1:$AG$1961,30,0)</f>
        <v>Universitaria</v>
      </c>
      <c r="AL159" s="17" t="str">
        <f>VLOOKUP(A159,'REPORTE'!$A$1:$AG$1961,31,0)</f>
        <v>CHIMBORAZO</v>
      </c>
      <c r="AM159" s="17" t="e">
        <f>VLOOKUP(AL159,PROVINCIAS!$F$1:$G$1171,2,0)</f>
        <v>#N/A</v>
      </c>
    </row>
    <row r="160" spans="1:39" x14ac:dyDescent="0.45">
      <c r="A160" s="17">
        <v>1000886</v>
      </c>
      <c r="B160" s="17" t="s">
        <v>9754</v>
      </c>
      <c r="C160" s="85">
        <v>1727682922</v>
      </c>
      <c r="D160" s="17">
        <v>24</v>
      </c>
      <c r="E160" s="86">
        <v>35835</v>
      </c>
      <c r="F160" s="86" t="str">
        <f t="shared" si="13"/>
        <v>1998</v>
      </c>
      <c r="G160" s="87">
        <v>2022</v>
      </c>
      <c r="H160" s="87">
        <f t="shared" si="14"/>
        <v>24</v>
      </c>
      <c r="I160" s="87" t="str">
        <f t="shared" si="12"/>
        <v>Mal</v>
      </c>
      <c r="J160" s="17" t="s">
        <v>36</v>
      </c>
      <c r="K160" s="17">
        <v>1001465</v>
      </c>
      <c r="L160" s="17">
        <v>18</v>
      </c>
      <c r="M160" s="17">
        <v>71</v>
      </c>
      <c r="N160" s="17" t="str">
        <f t="shared" si="15"/>
        <v>B1</v>
      </c>
      <c r="O160" s="17" t="s">
        <v>10468</v>
      </c>
      <c r="P160" s="17" t="s">
        <v>10469</v>
      </c>
      <c r="Q160" s="88">
        <v>44327</v>
      </c>
      <c r="R160" s="88">
        <v>44885</v>
      </c>
      <c r="S160" s="88">
        <v>44550</v>
      </c>
      <c r="T160" s="17">
        <v>2000</v>
      </c>
      <c r="U160" s="17" t="s">
        <v>10533</v>
      </c>
      <c r="V160" s="17">
        <v>23</v>
      </c>
      <c r="W160" s="17" t="s">
        <v>10993</v>
      </c>
      <c r="X160" s="17" t="str">
        <f t="shared" si="16"/>
        <v>Vencido</v>
      </c>
      <c r="Y160" s="17" t="str">
        <f t="shared" si="17"/>
        <v>V</v>
      </c>
      <c r="Z160" s="17" t="s">
        <v>279</v>
      </c>
      <c r="AA160" s="17" t="str">
        <f>VLOOKUP(A160,'REPORTE'!$A$1:$AG$1961,19,0)</f>
        <v>Restaurantes de comida rápida, puestos de refrigerio y establecimientos que ofrecen comida para llevar, reparto de pizza, etcétera; heladerí­as, fuentes de soda, etcétera.</v>
      </c>
      <c r="AB160" s="17">
        <v>1000956</v>
      </c>
      <c r="AC160" s="17" t="s">
        <v>11204</v>
      </c>
      <c r="AD160" s="17" t="s">
        <v>11898</v>
      </c>
      <c r="AE160" s="17" t="s">
        <v>12072</v>
      </c>
      <c r="AF160" s="17" t="s">
        <v>11150</v>
      </c>
      <c r="AG160" s="17" t="s">
        <v>609</v>
      </c>
      <c r="AH160" s="17" t="str">
        <f>VLOOKUP(A160,'REPORTE'!$A$1:$AG$1961,5,0)</f>
        <v>ECUATORIANO(A)</v>
      </c>
      <c r="AI160" s="17">
        <f>VLOOKUP(A160,'REPORTE'!$A$1:$AG$1961,28,0)</f>
        <v>44116</v>
      </c>
      <c r="AJ160" s="17" t="str">
        <f>VLOOKUP(A160,'REPORTE'!$A$1:$AG$1961,29,0)</f>
        <v>Cliente</v>
      </c>
      <c r="AK160" s="17" t="str">
        <f>VLOOKUP(A160,'REPORTE'!$A$1:$AG$1961,30,0)</f>
        <v>Primaria</v>
      </c>
      <c r="AL160" s="17" t="str">
        <f>VLOOKUP(A160,'REPORTE'!$A$1:$AG$1961,31,0)</f>
        <v>PICHINCHA</v>
      </c>
      <c r="AM160" s="17" t="str">
        <f>VLOOKUP(AL160,PROVINCIAS!$F$1:$G$1171,2,0)</f>
        <v>URBANA</v>
      </c>
    </row>
    <row r="161" spans="1:39" x14ac:dyDescent="0.45">
      <c r="A161" s="17">
        <v>1000574</v>
      </c>
      <c r="B161" s="17" t="s">
        <v>9755</v>
      </c>
      <c r="C161" s="85">
        <v>602539439</v>
      </c>
      <c r="D161" s="17">
        <v>49</v>
      </c>
      <c r="E161" s="86">
        <v>26516</v>
      </c>
      <c r="F161" s="86" t="str">
        <f t="shared" si="13"/>
        <v>1972</v>
      </c>
      <c r="G161" s="87">
        <v>2022</v>
      </c>
      <c r="H161" s="87">
        <f t="shared" si="14"/>
        <v>50</v>
      </c>
      <c r="I161" s="87" t="str">
        <f t="shared" si="12"/>
        <v>Bien</v>
      </c>
      <c r="J161" s="17" t="s">
        <v>59</v>
      </c>
      <c r="K161" s="17">
        <v>1001469</v>
      </c>
      <c r="L161" s="17">
        <v>12</v>
      </c>
      <c r="M161" s="17">
        <v>4</v>
      </c>
      <c r="N161" s="17" t="str">
        <f t="shared" si="15"/>
        <v>A1</v>
      </c>
      <c r="O161" s="17" t="s">
        <v>10468</v>
      </c>
      <c r="P161" s="17" t="s">
        <v>10469</v>
      </c>
      <c r="Q161" s="88">
        <v>44328</v>
      </c>
      <c r="R161" s="88">
        <v>44706</v>
      </c>
      <c r="S161" s="88">
        <v>44617</v>
      </c>
      <c r="T161" s="17">
        <v>2000</v>
      </c>
      <c r="U161" s="17">
        <v>742.09</v>
      </c>
      <c r="V161" s="17">
        <v>23</v>
      </c>
      <c r="W161" s="17" t="s">
        <v>10995</v>
      </c>
      <c r="X161" s="17" t="str">
        <f t="shared" si="16"/>
        <v>Vigente</v>
      </c>
      <c r="Y161" s="17" t="str">
        <f t="shared" si="17"/>
        <v>F</v>
      </c>
      <c r="Z161" s="17" t="s">
        <v>255</v>
      </c>
      <c r="AA161" s="17" t="str">
        <f>VLOOKUP(A161,'REPORTE'!$A$1:$AG$1961,19,0)</f>
        <v>Venta al por mayor de prendas de vestir, incluidas prendas (ropa) deportivas.</v>
      </c>
      <c r="AB161" s="17">
        <v>1000644</v>
      </c>
      <c r="AC161" s="17" t="s">
        <v>11205</v>
      </c>
      <c r="AD161" s="17" t="s">
        <v>11907</v>
      </c>
      <c r="AE161" s="17" t="s">
        <v>12072</v>
      </c>
      <c r="AF161" s="17" t="s">
        <v>12147</v>
      </c>
      <c r="AG161" s="17" t="s">
        <v>609</v>
      </c>
      <c r="AH161" s="17" t="str">
        <f>VLOOKUP(A161,'REPORTE'!$A$1:$AG$1961,5,0)</f>
        <v>ECUATORIANO(A) INDIGENA</v>
      </c>
      <c r="AI161" s="17">
        <f>VLOOKUP(A161,'REPORTE'!$A$1:$AG$1961,28,0)</f>
        <v>44328</v>
      </c>
      <c r="AJ161" s="17" t="str">
        <f>VLOOKUP(A161,'REPORTE'!$A$1:$AG$1961,29,0)</f>
        <v>Cliente</v>
      </c>
      <c r="AK161" s="17" t="str">
        <f>VLOOKUP(A161,'REPORTE'!$A$1:$AG$1961,30,0)</f>
        <v>Universitaria</v>
      </c>
      <c r="AL161" s="17" t="str">
        <f>VLOOKUP(A161,'REPORTE'!$A$1:$AG$1961,31,0)</f>
        <v>CHIMBORAZO</v>
      </c>
      <c r="AM161" s="17" t="e">
        <f>VLOOKUP(AL161,PROVINCIAS!$F$1:$G$1171,2,0)</f>
        <v>#N/A</v>
      </c>
    </row>
    <row r="162" spans="1:39" x14ac:dyDescent="0.45">
      <c r="A162" s="17">
        <v>1000120</v>
      </c>
      <c r="B162" s="17" t="s">
        <v>9756</v>
      </c>
      <c r="C162" s="85">
        <v>602281784</v>
      </c>
      <c r="D162" s="17">
        <v>57</v>
      </c>
      <c r="E162" s="86">
        <v>23750</v>
      </c>
      <c r="F162" s="86" t="str">
        <f t="shared" si="13"/>
        <v>1965</v>
      </c>
      <c r="G162" s="87">
        <v>2022</v>
      </c>
      <c r="H162" s="87">
        <f t="shared" si="14"/>
        <v>57</v>
      </c>
      <c r="I162" s="87" t="str">
        <f t="shared" si="12"/>
        <v>Mal</v>
      </c>
      <c r="J162" s="17" t="s">
        <v>36</v>
      </c>
      <c r="K162" s="17">
        <v>1001472</v>
      </c>
      <c r="L162" s="17">
        <v>12</v>
      </c>
      <c r="M162" s="17">
        <v>0</v>
      </c>
      <c r="N162" s="17" t="str">
        <f t="shared" si="15"/>
        <v>A1</v>
      </c>
      <c r="O162" s="17" t="s">
        <v>10468</v>
      </c>
      <c r="P162" s="17" t="s">
        <v>10469</v>
      </c>
      <c r="Q162" s="88">
        <v>44329</v>
      </c>
      <c r="R162" s="88">
        <v>44688</v>
      </c>
      <c r="S162" s="89" t="s">
        <v>776</v>
      </c>
      <c r="T162" s="17">
        <v>2000</v>
      </c>
      <c r="U162" s="17">
        <v>540.52</v>
      </c>
      <c r="V162" s="17">
        <v>23</v>
      </c>
      <c r="W162" s="17" t="s">
        <v>10994</v>
      </c>
      <c r="X162" s="17" t="str">
        <f t="shared" si="16"/>
        <v>Vigente</v>
      </c>
      <c r="Y162" s="17" t="str">
        <f t="shared" si="17"/>
        <v>V</v>
      </c>
      <c r="Z162" s="17" t="s">
        <v>11006</v>
      </c>
      <c r="AA162" s="17" t="str">
        <f>VLOOKUP(A162,'REPORTE'!$A$1:$AG$1961,19,0)</f>
        <v>Venta al por mayor de azúcar, chocolate y productos de confiterí­a.</v>
      </c>
      <c r="AB162" s="17">
        <v>1000150</v>
      </c>
      <c r="AC162" s="17" t="s">
        <v>11190</v>
      </c>
      <c r="AD162" s="17" t="s">
        <v>11908</v>
      </c>
      <c r="AE162" s="17" t="s">
        <v>12072</v>
      </c>
      <c r="AF162" s="17" t="s">
        <v>12148</v>
      </c>
      <c r="AG162" s="17" t="s">
        <v>74</v>
      </c>
      <c r="AH162" s="17" t="str">
        <f>VLOOKUP(A162,'REPORTE'!$A$1:$AG$1961,5,0)</f>
        <v>ECUATORIANO(A)</v>
      </c>
      <c r="AI162" s="17">
        <f>VLOOKUP(A162,'REPORTE'!$A$1:$AG$1961,28,0)</f>
        <v>44123</v>
      </c>
      <c r="AJ162" s="17" t="str">
        <f>VLOOKUP(A162,'REPORTE'!$A$1:$AG$1961,29,0)</f>
        <v>Cliente</v>
      </c>
      <c r="AK162" s="17" t="str">
        <f>VLOOKUP(A162,'REPORTE'!$A$1:$AG$1961,30,0)</f>
        <v>Secundaria</v>
      </c>
      <c r="AL162" s="17" t="str">
        <f>VLOOKUP(A162,'REPORTE'!$A$1:$AG$1961,31,0)</f>
        <v>CHIMBORAZO</v>
      </c>
      <c r="AM162" s="17" t="e">
        <f>VLOOKUP(AL162,PROVINCIAS!$F$1:$G$1171,2,0)</f>
        <v>#N/A</v>
      </c>
    </row>
    <row r="163" spans="1:39" x14ac:dyDescent="0.45">
      <c r="A163" s="17">
        <v>1000918</v>
      </c>
      <c r="B163" s="17" t="s">
        <v>9757</v>
      </c>
      <c r="C163" s="85">
        <v>1722125174</v>
      </c>
      <c r="D163" s="17">
        <v>32</v>
      </c>
      <c r="E163" s="86">
        <v>32874</v>
      </c>
      <c r="F163" s="86" t="str">
        <f t="shared" si="13"/>
        <v>1990</v>
      </c>
      <c r="G163" s="87">
        <v>2022</v>
      </c>
      <c r="H163" s="87">
        <f t="shared" si="14"/>
        <v>32</v>
      </c>
      <c r="I163" s="87" t="str">
        <f t="shared" si="12"/>
        <v>Mal</v>
      </c>
      <c r="J163" s="17" t="s">
        <v>36</v>
      </c>
      <c r="K163" s="17">
        <v>1001471</v>
      </c>
      <c r="L163" s="17">
        <v>24</v>
      </c>
      <c r="M163" s="17">
        <v>0</v>
      </c>
      <c r="N163" s="17" t="str">
        <f t="shared" si="15"/>
        <v>A1</v>
      </c>
      <c r="O163" s="17" t="s">
        <v>10468</v>
      </c>
      <c r="P163" s="17" t="s">
        <v>10469</v>
      </c>
      <c r="Q163" s="88">
        <v>44329</v>
      </c>
      <c r="R163" s="88">
        <v>45056</v>
      </c>
      <c r="S163" s="89" t="s">
        <v>776</v>
      </c>
      <c r="T163" s="17">
        <v>5400</v>
      </c>
      <c r="U163" s="17" t="s">
        <v>10534</v>
      </c>
      <c r="V163" s="17">
        <v>18.5</v>
      </c>
      <c r="W163" s="17" t="s">
        <v>10994</v>
      </c>
      <c r="X163" s="17" t="str">
        <f t="shared" si="16"/>
        <v>Vigente</v>
      </c>
      <c r="Y163" s="17" t="str">
        <f t="shared" si="17"/>
        <v>V</v>
      </c>
      <c r="Z163" s="17" t="s">
        <v>348</v>
      </c>
      <c r="AA163" s="17" t="str">
        <f>VLOOKUP(A163,'REPORTE'!$A$1:$AG$1961,19,0)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163" s="17">
        <v>1000986</v>
      </c>
      <c r="AC163" s="17" t="s">
        <v>11556</v>
      </c>
      <c r="AD163" s="17" t="s">
        <v>11838</v>
      </c>
      <c r="AE163" s="17" t="s">
        <v>12072</v>
      </c>
      <c r="AF163" s="17" t="s">
        <v>12149</v>
      </c>
      <c r="AG163" s="17" t="s">
        <v>609</v>
      </c>
      <c r="AH163" s="17" t="str">
        <f>VLOOKUP(A163,'REPORTE'!$A$1:$AG$1961,5,0)</f>
        <v>ECUATORIANO(A) INDIGENA</v>
      </c>
      <c r="AI163" s="17">
        <f>VLOOKUP(A163,'REPORTE'!$A$1:$AG$1961,28,0)</f>
        <v>44153</v>
      </c>
      <c r="AJ163" s="17" t="str">
        <f>VLOOKUP(A163,'REPORTE'!$A$1:$AG$1961,29,0)</f>
        <v>Cliente</v>
      </c>
      <c r="AK163" s="17" t="str">
        <f>VLOOKUP(A163,'REPORTE'!$A$1:$AG$1961,30,0)</f>
        <v>Secundaria</v>
      </c>
      <c r="AL163" s="17" t="str">
        <f>VLOOKUP(A163,'REPORTE'!$A$1:$AG$1961,31,0)</f>
        <v>CHIMBORAZO</v>
      </c>
      <c r="AM163" s="17" t="e">
        <f>VLOOKUP(AL163,PROVINCIAS!$F$1:$G$1171,2,0)</f>
        <v>#N/A</v>
      </c>
    </row>
    <row r="164" spans="1:39" x14ac:dyDescent="0.45">
      <c r="A164" s="17">
        <v>1000181</v>
      </c>
      <c r="B164" s="17" t="s">
        <v>9758</v>
      </c>
      <c r="C164" s="85">
        <v>1723702575</v>
      </c>
      <c r="D164" s="17">
        <v>32</v>
      </c>
      <c r="E164" s="86">
        <v>32679</v>
      </c>
      <c r="F164" s="86" t="str">
        <f t="shared" si="13"/>
        <v>1989</v>
      </c>
      <c r="G164" s="87">
        <v>2022</v>
      </c>
      <c r="H164" s="87">
        <f t="shared" si="14"/>
        <v>33</v>
      </c>
      <c r="I164" s="87" t="str">
        <f t="shared" si="12"/>
        <v>Mal</v>
      </c>
      <c r="J164" s="17" t="s">
        <v>59</v>
      </c>
      <c r="K164" s="17">
        <v>1001473</v>
      </c>
      <c r="L164" s="17">
        <v>18</v>
      </c>
      <c r="M164" s="17">
        <v>0</v>
      </c>
      <c r="N164" s="17" t="str">
        <f t="shared" si="15"/>
        <v>A1</v>
      </c>
      <c r="O164" s="17" t="s">
        <v>10468</v>
      </c>
      <c r="P164" s="17" t="s">
        <v>10469</v>
      </c>
      <c r="Q164" s="88">
        <v>44330</v>
      </c>
      <c r="R164" s="88">
        <v>44900</v>
      </c>
      <c r="S164" s="89" t="s">
        <v>776</v>
      </c>
      <c r="T164" s="17">
        <v>2500</v>
      </c>
      <c r="U164" s="17" t="s">
        <v>10535</v>
      </c>
      <c r="V164" s="17">
        <v>18.5</v>
      </c>
      <c r="W164" s="17" t="s">
        <v>10994</v>
      </c>
      <c r="X164" s="17" t="str">
        <f t="shared" si="16"/>
        <v>Vigente</v>
      </c>
      <c r="Y164" s="17" t="str">
        <f t="shared" si="17"/>
        <v>V</v>
      </c>
      <c r="Z164" s="17" t="s">
        <v>11032</v>
      </c>
      <c r="AA164" s="17" t="str">
        <f>VLOOKUP(A164,'REPORTE'!$A$1:$AG$1961,19,0)</f>
        <v>Servicios de taxis.</v>
      </c>
      <c r="AB164" s="17">
        <v>1000246</v>
      </c>
      <c r="AC164" s="17" t="s">
        <v>11557</v>
      </c>
      <c r="AD164" s="17" t="s">
        <v>11868</v>
      </c>
      <c r="AE164" s="17" t="s">
        <v>12072</v>
      </c>
      <c r="AF164" s="17" t="s">
        <v>12150</v>
      </c>
      <c r="AG164" s="17" t="s">
        <v>609</v>
      </c>
      <c r="AH164" s="17" t="str">
        <f>VLOOKUP(A164,'REPORTE'!$A$1:$AG$1961,5,0)</f>
        <v>ECUATORIANO(A) INDIGENA</v>
      </c>
      <c r="AI164" s="17">
        <f>VLOOKUP(A164,'REPORTE'!$A$1:$AG$1961,28,0)</f>
        <v>44131</v>
      </c>
      <c r="AJ164" s="17" t="str">
        <f>VLOOKUP(A164,'REPORTE'!$A$1:$AG$1961,29,0)</f>
        <v>Cliente</v>
      </c>
      <c r="AK164" s="17" t="str">
        <f>VLOOKUP(A164,'REPORTE'!$A$1:$AG$1961,30,0)</f>
        <v>Secundaria</v>
      </c>
      <c r="AL164" s="17" t="str">
        <f>VLOOKUP(A164,'REPORTE'!$A$1:$AG$1961,31,0)</f>
        <v>CHIMBORAZO</v>
      </c>
      <c r="AM164" s="17" t="e">
        <f>VLOOKUP(AL164,PROVINCIAS!$F$1:$G$1171,2,0)</f>
        <v>#N/A</v>
      </c>
    </row>
    <row r="165" spans="1:39" x14ac:dyDescent="0.45">
      <c r="A165" s="17">
        <v>1000529</v>
      </c>
      <c r="B165" s="17" t="s">
        <v>9759</v>
      </c>
      <c r="C165" s="85">
        <v>1754749719</v>
      </c>
      <c r="D165" s="17">
        <v>24</v>
      </c>
      <c r="E165" s="86">
        <v>35500</v>
      </c>
      <c r="F165" s="86" t="str">
        <f t="shared" si="13"/>
        <v>1997</v>
      </c>
      <c r="G165" s="87">
        <v>2022</v>
      </c>
      <c r="H165" s="87">
        <f t="shared" si="14"/>
        <v>25</v>
      </c>
      <c r="I165" s="87" t="str">
        <f t="shared" si="12"/>
        <v>Mal</v>
      </c>
      <c r="J165" s="17" t="s">
        <v>36</v>
      </c>
      <c r="K165" s="17">
        <v>1001474</v>
      </c>
      <c r="L165" s="17">
        <v>24</v>
      </c>
      <c r="M165" s="17">
        <v>55</v>
      </c>
      <c r="N165" s="17" t="str">
        <f t="shared" si="15"/>
        <v>A3</v>
      </c>
      <c r="O165" s="17" t="s">
        <v>10468</v>
      </c>
      <c r="P165" s="17" t="s">
        <v>10469</v>
      </c>
      <c r="Q165" s="88">
        <v>44330</v>
      </c>
      <c r="R165" s="88">
        <v>45082</v>
      </c>
      <c r="S165" s="88">
        <v>44566</v>
      </c>
      <c r="T165" s="17">
        <v>2850</v>
      </c>
      <c r="U165" s="17" t="s">
        <v>10536</v>
      </c>
      <c r="V165" s="17">
        <v>21.5</v>
      </c>
      <c r="W165" s="17" t="s">
        <v>10995</v>
      </c>
      <c r="X165" s="17" t="str">
        <f t="shared" si="16"/>
        <v>Vigente</v>
      </c>
      <c r="Y165" s="17" t="str">
        <f t="shared" si="17"/>
        <v>F</v>
      </c>
      <c r="Z165" s="17" t="s">
        <v>348</v>
      </c>
      <c r="AA165" s="17" t="str">
        <f>VLOOKUP(A165,'REPORTE'!$A$1:$AG$1961,19,0)</f>
        <v>Elaboración de prendas y complementos de vestir de papel o guata de celulosa.</v>
      </c>
      <c r="AB165" s="17">
        <v>1000602</v>
      </c>
      <c r="AC165" s="17" t="s">
        <v>11558</v>
      </c>
      <c r="AD165" s="17" t="s">
        <v>11909</v>
      </c>
      <c r="AE165" s="17" t="s">
        <v>12072</v>
      </c>
      <c r="AF165" s="17" t="s">
        <v>11150</v>
      </c>
      <c r="AG165" s="17" t="s">
        <v>609</v>
      </c>
      <c r="AH165" s="17" t="str">
        <f>VLOOKUP(A165,'REPORTE'!$A$1:$AG$1961,5,0)</f>
        <v>ECUATORIANO(A) INDIGENA</v>
      </c>
      <c r="AI165" s="17">
        <f>VLOOKUP(A165,'REPORTE'!$A$1:$AG$1961,28,0)</f>
        <v>44111</v>
      </c>
      <c r="AJ165" s="17" t="str">
        <f>VLOOKUP(A165,'REPORTE'!$A$1:$AG$1961,29,0)</f>
        <v>Cliente</v>
      </c>
      <c r="AK165" s="17" t="str">
        <f>VLOOKUP(A165,'REPORTE'!$A$1:$AG$1961,30,0)</f>
        <v>Secundaria</v>
      </c>
      <c r="AL165" s="17" t="str">
        <f>VLOOKUP(A165,'REPORTE'!$A$1:$AG$1961,31,0)</f>
        <v>CHIMBORAZO</v>
      </c>
      <c r="AM165" s="17" t="e">
        <f>VLOOKUP(AL165,PROVINCIAS!$F$1:$G$1171,2,0)</f>
        <v>#N/A</v>
      </c>
    </row>
    <row r="166" spans="1:39" x14ac:dyDescent="0.45">
      <c r="A166" s="17">
        <v>1000887</v>
      </c>
      <c r="B166" s="17" t="s">
        <v>9760</v>
      </c>
      <c r="C166" s="85">
        <v>602923658</v>
      </c>
      <c r="D166" s="17">
        <v>45</v>
      </c>
      <c r="E166" s="86">
        <v>27838</v>
      </c>
      <c r="F166" s="86" t="str">
        <f t="shared" si="13"/>
        <v>1976</v>
      </c>
      <c r="G166" s="87">
        <v>2022</v>
      </c>
      <c r="H166" s="87">
        <f t="shared" si="14"/>
        <v>46</v>
      </c>
      <c r="I166" s="87" t="str">
        <f t="shared" si="12"/>
        <v>Mal</v>
      </c>
      <c r="J166" s="17" t="s">
        <v>36</v>
      </c>
      <c r="K166" s="17">
        <v>1001478</v>
      </c>
      <c r="L166" s="17">
        <v>18</v>
      </c>
      <c r="M166" s="17">
        <v>0</v>
      </c>
      <c r="N166" s="17" t="str">
        <f t="shared" si="15"/>
        <v>A1</v>
      </c>
      <c r="O166" s="17" t="s">
        <v>10466</v>
      </c>
      <c r="P166" s="17" t="s">
        <v>10467</v>
      </c>
      <c r="Q166" s="88">
        <v>44330</v>
      </c>
      <c r="R166" s="88">
        <v>44875</v>
      </c>
      <c r="S166" s="89" t="s">
        <v>776</v>
      </c>
      <c r="T166" s="17">
        <v>1500</v>
      </c>
      <c r="U166" s="17">
        <v>795.36</v>
      </c>
      <c r="V166" s="17">
        <v>16</v>
      </c>
      <c r="W166" s="17" t="s">
        <v>10994</v>
      </c>
      <c r="X166" s="17" t="str">
        <f t="shared" si="16"/>
        <v>Vigente</v>
      </c>
      <c r="Y166" s="17" t="str">
        <f t="shared" si="17"/>
        <v>V</v>
      </c>
      <c r="Z166" s="17" t="s">
        <v>11000</v>
      </c>
      <c r="AA166" s="17" t="str">
        <f>VLOOKUP(A166,'REPORTE'!$A$1:$AG$1961,19,0)</f>
        <v>Actividades auxiliares de las actividades de servicios financieros n.c.p., como: actividades de tramitación y liquidación de transacciones financieras, incluidas las transacciones con tarjetas de crédito.</v>
      </c>
      <c r="AB166" s="17">
        <v>1000957</v>
      </c>
      <c r="AC166" s="17" t="s">
        <v>11206</v>
      </c>
      <c r="AD166" s="17" t="s">
        <v>11877</v>
      </c>
      <c r="AE166" s="17" t="s">
        <v>12072</v>
      </c>
      <c r="AF166" s="17" t="s">
        <v>12151</v>
      </c>
      <c r="AG166" s="17" t="s">
        <v>74</v>
      </c>
      <c r="AH166" s="17" t="str">
        <f>VLOOKUP(A166,'REPORTE'!$A$1:$AG$1961,5,0)</f>
        <v>ECUATORIANO(A)</v>
      </c>
      <c r="AI166" s="17">
        <f>VLOOKUP(A166,'REPORTE'!$A$1:$AG$1961,28,0)</f>
        <v>44547</v>
      </c>
      <c r="AJ166" s="17" t="str">
        <f>VLOOKUP(A166,'REPORTE'!$A$1:$AG$1961,29,0)</f>
        <v>Cliente</v>
      </c>
      <c r="AK166" s="17" t="str">
        <f>VLOOKUP(A166,'REPORTE'!$A$1:$AG$1961,30,0)</f>
        <v>Postgrado</v>
      </c>
      <c r="AL166" s="17" t="str">
        <f>VLOOKUP(A166,'REPORTE'!$A$1:$AG$1961,31,0)</f>
        <v>CHIMBORAZO</v>
      </c>
      <c r="AM166" s="17" t="e">
        <f>VLOOKUP(AL166,PROVINCIAS!$F$1:$G$1171,2,0)</f>
        <v>#N/A</v>
      </c>
    </row>
    <row r="167" spans="1:39" x14ac:dyDescent="0.45">
      <c r="A167" s="17">
        <v>1001218</v>
      </c>
      <c r="B167" s="17" t="s">
        <v>9761</v>
      </c>
      <c r="C167" s="85">
        <v>1719683722</v>
      </c>
      <c r="D167" s="17">
        <v>38</v>
      </c>
      <c r="E167" s="86">
        <v>30694</v>
      </c>
      <c r="F167" s="86" t="str">
        <f t="shared" si="13"/>
        <v>1984</v>
      </c>
      <c r="G167" s="87">
        <v>2022</v>
      </c>
      <c r="H167" s="87">
        <f t="shared" si="14"/>
        <v>38</v>
      </c>
      <c r="I167" s="87" t="str">
        <f t="shared" si="12"/>
        <v>Mal</v>
      </c>
      <c r="J167" s="17" t="s">
        <v>36</v>
      </c>
      <c r="K167" s="17">
        <v>1001480</v>
      </c>
      <c r="L167" s="17">
        <v>12</v>
      </c>
      <c r="M167" s="17">
        <v>12</v>
      </c>
      <c r="N167" s="17" t="str">
        <f t="shared" si="15"/>
        <v>A2</v>
      </c>
      <c r="O167" s="17" t="s">
        <v>10468</v>
      </c>
      <c r="P167" s="17" t="s">
        <v>10469</v>
      </c>
      <c r="Q167" s="88">
        <v>44333</v>
      </c>
      <c r="R167" s="88">
        <v>44698</v>
      </c>
      <c r="S167" s="88">
        <v>44609</v>
      </c>
      <c r="T167" s="17">
        <v>1500</v>
      </c>
      <c r="U167" s="17">
        <v>542.35</v>
      </c>
      <c r="V167" s="17">
        <v>23</v>
      </c>
      <c r="W167" s="17" t="s">
        <v>10995</v>
      </c>
      <c r="X167" s="17" t="str">
        <f t="shared" si="16"/>
        <v>Vigente</v>
      </c>
      <c r="Y167" s="17" t="str">
        <f t="shared" si="17"/>
        <v>F</v>
      </c>
      <c r="Z167" s="17" t="s">
        <v>348</v>
      </c>
      <c r="AA167" s="17" t="str">
        <f>VLOOKUP(A167,'REPORTE'!$A$1:$AG$1961,19,0)</f>
        <v>Venta al por menor de frutas, legumbres y hortalizas frescas o en conserva en establecimientos especializados.</v>
      </c>
      <c r="AB167" s="17">
        <v>1001295</v>
      </c>
      <c r="AC167" s="17" t="s">
        <v>11207</v>
      </c>
      <c r="AD167" s="17" t="s">
        <v>11859</v>
      </c>
      <c r="AE167" s="17" t="s">
        <v>12072</v>
      </c>
      <c r="AF167" s="17" t="s">
        <v>12100</v>
      </c>
      <c r="AG167" s="17" t="s">
        <v>609</v>
      </c>
      <c r="AH167" s="17" t="str">
        <f>VLOOKUP(A167,'REPORTE'!$A$1:$AG$1961,5,0)</f>
        <v>ECUATORIANO(A)</v>
      </c>
      <c r="AI167" s="17">
        <f>VLOOKUP(A167,'REPORTE'!$A$1:$AG$1961,28,0)</f>
        <v>44333</v>
      </c>
      <c r="AJ167" s="17" t="str">
        <f>VLOOKUP(A167,'REPORTE'!$A$1:$AG$1961,29,0)</f>
        <v>Cliente</v>
      </c>
      <c r="AK167" s="17" t="str">
        <f>VLOOKUP(A167,'REPORTE'!$A$1:$AG$1961,30,0)</f>
        <v>Primaria</v>
      </c>
      <c r="AL167" s="17" t="str">
        <f>VLOOKUP(A167,'REPORTE'!$A$1:$AG$1961,31,0)</f>
        <v>CHIMBORAZO</v>
      </c>
      <c r="AM167" s="17" t="e">
        <f>VLOOKUP(AL167,PROVINCIAS!$F$1:$G$1171,2,0)</f>
        <v>#N/A</v>
      </c>
    </row>
    <row r="168" spans="1:39" x14ac:dyDescent="0.45">
      <c r="A168" s="17">
        <v>1000369</v>
      </c>
      <c r="B168" s="17" t="s">
        <v>9762</v>
      </c>
      <c r="C168" s="85">
        <v>1727443150</v>
      </c>
      <c r="D168" s="17">
        <v>26</v>
      </c>
      <c r="E168" s="86">
        <v>34960</v>
      </c>
      <c r="F168" s="86" t="str">
        <f t="shared" si="13"/>
        <v>1995</v>
      </c>
      <c r="G168" s="87">
        <v>2022</v>
      </c>
      <c r="H168" s="87">
        <f t="shared" si="14"/>
        <v>27</v>
      </c>
      <c r="I168" s="87" t="str">
        <f t="shared" si="12"/>
        <v>Mal</v>
      </c>
      <c r="J168" s="17" t="s">
        <v>36</v>
      </c>
      <c r="K168" s="17">
        <v>1001481</v>
      </c>
      <c r="L168" s="17">
        <v>18</v>
      </c>
      <c r="M168" s="17">
        <v>76</v>
      </c>
      <c r="N168" s="17" t="str">
        <f t="shared" si="15"/>
        <v>B2</v>
      </c>
      <c r="O168" s="17" t="s">
        <v>10468</v>
      </c>
      <c r="P168" s="17" t="s">
        <v>10469</v>
      </c>
      <c r="Q168" s="88">
        <v>44334</v>
      </c>
      <c r="R168" s="88">
        <v>44880</v>
      </c>
      <c r="S168" s="88">
        <v>44545</v>
      </c>
      <c r="T168" s="17">
        <v>1500</v>
      </c>
      <c r="U168" s="17" t="s">
        <v>10537</v>
      </c>
      <c r="V168" s="17">
        <v>23</v>
      </c>
      <c r="W168" s="17" t="s">
        <v>10993</v>
      </c>
      <c r="X168" s="17" t="str">
        <f t="shared" si="16"/>
        <v>Vencido</v>
      </c>
      <c r="Y168" s="17" t="str">
        <f t="shared" si="17"/>
        <v>V</v>
      </c>
      <c r="Z168" s="17" t="s">
        <v>11033</v>
      </c>
      <c r="AA168" s="17" t="str">
        <f>VLOOKUP(A168,'REPORTE'!$A$1:$AG$1961,19,0)</f>
        <v>Actividades de análisis y pruebas relacionadas a campos cientí­ficos.</v>
      </c>
      <c r="AB168" s="17">
        <v>1000432</v>
      </c>
      <c r="AC168" s="17" t="s">
        <v>11208</v>
      </c>
      <c r="AD168" s="17" t="s">
        <v>11910</v>
      </c>
      <c r="AE168" s="17" t="s">
        <v>12072</v>
      </c>
      <c r="AF168" s="17" t="s">
        <v>12102</v>
      </c>
      <c r="AG168" s="17" t="s">
        <v>609</v>
      </c>
      <c r="AH168" s="17" t="str">
        <f>VLOOKUP(A168,'REPORTE'!$A$1:$AG$1961,5,0)</f>
        <v>ECUATORIANO(A)</v>
      </c>
      <c r="AI168" s="17">
        <f>VLOOKUP(A168,'REPORTE'!$A$1:$AG$1961,28,0)</f>
        <v>44146</v>
      </c>
      <c r="AJ168" s="17" t="str">
        <f>VLOOKUP(A168,'REPORTE'!$A$1:$AG$1961,29,0)</f>
        <v>Cliente</v>
      </c>
      <c r="AK168" s="17" t="str">
        <f>VLOOKUP(A168,'REPORTE'!$A$1:$AG$1961,30,0)</f>
        <v>Universitaria</v>
      </c>
      <c r="AL168" s="17" t="str">
        <f>VLOOKUP(A168,'REPORTE'!$A$1:$AG$1961,31,0)</f>
        <v>PICHINCHA</v>
      </c>
      <c r="AM168" s="17" t="str">
        <f>VLOOKUP(AL168,PROVINCIAS!$F$1:$G$1171,2,0)</f>
        <v>URBANA</v>
      </c>
    </row>
    <row r="169" spans="1:39" x14ac:dyDescent="0.45">
      <c r="A169" s="17">
        <v>1001000</v>
      </c>
      <c r="B169" s="17" t="s">
        <v>9763</v>
      </c>
      <c r="C169" s="85">
        <v>1706508403</v>
      </c>
      <c r="D169" s="17">
        <v>59</v>
      </c>
      <c r="E169" s="86">
        <v>22725</v>
      </c>
      <c r="F169" s="86" t="str">
        <f t="shared" si="13"/>
        <v>1962</v>
      </c>
      <c r="G169" s="87">
        <v>2022</v>
      </c>
      <c r="H169" s="87">
        <f t="shared" si="14"/>
        <v>60</v>
      </c>
      <c r="I169" s="87" t="str">
        <f t="shared" si="12"/>
        <v>Mal</v>
      </c>
      <c r="J169" s="17" t="s">
        <v>36</v>
      </c>
      <c r="K169" s="17">
        <v>1001483</v>
      </c>
      <c r="L169" s="17">
        <v>24</v>
      </c>
      <c r="M169" s="17">
        <v>35</v>
      </c>
      <c r="N169" s="17" t="str">
        <f t="shared" si="15"/>
        <v>A3</v>
      </c>
      <c r="O169" s="17" t="s">
        <v>10468</v>
      </c>
      <c r="P169" s="17" t="s">
        <v>10469</v>
      </c>
      <c r="Q169" s="88">
        <v>44334</v>
      </c>
      <c r="R169" s="88">
        <v>45071</v>
      </c>
      <c r="S169" s="88">
        <v>44586</v>
      </c>
      <c r="T169" s="17">
        <v>4000</v>
      </c>
      <c r="U169" s="17" t="s">
        <v>10538</v>
      </c>
      <c r="V169" s="17">
        <v>21.5</v>
      </c>
      <c r="W169" s="17" t="s">
        <v>10995</v>
      </c>
      <c r="X169" s="17" t="str">
        <f t="shared" si="16"/>
        <v>Vigente</v>
      </c>
      <c r="Y169" s="17" t="str">
        <f t="shared" si="17"/>
        <v>F</v>
      </c>
      <c r="Z169" s="17" t="s">
        <v>348</v>
      </c>
      <c r="AA169" s="17" t="str">
        <f>VLOOKUP(A169,'REPORTE'!$A$1:$AG$1961,19,0)</f>
        <v>Actividades de acondicionamiento y mantenimiento de terrenos para usos agrí­colas: plantación o siembra de cultivos y cosecha, poda de árboles frutales y viñas, transplante de arroz y entresacado de remolacha.</v>
      </c>
      <c r="AB169" s="17">
        <v>1001069</v>
      </c>
      <c r="AC169" s="17" t="s">
        <v>11559</v>
      </c>
      <c r="AD169" s="17" t="s">
        <v>11911</v>
      </c>
      <c r="AE169" s="17" t="s">
        <v>12072</v>
      </c>
      <c r="AF169" s="17" t="s">
        <v>11150</v>
      </c>
      <c r="AG169" s="17" t="s">
        <v>609</v>
      </c>
      <c r="AH169" s="17" t="str">
        <f>VLOOKUP(A169,'REPORTE'!$A$1:$AG$1961,5,0)</f>
        <v>ECUATORIANO(A)</v>
      </c>
      <c r="AI169" s="17">
        <f>VLOOKUP(A169,'REPORTE'!$A$1:$AG$1961,28,0)</f>
        <v>44334</v>
      </c>
      <c r="AJ169" s="17" t="str">
        <f>VLOOKUP(A169,'REPORTE'!$A$1:$AG$1961,29,0)</f>
        <v>Cliente</v>
      </c>
      <c r="AK169" s="17" t="str">
        <f>VLOOKUP(A169,'REPORTE'!$A$1:$AG$1961,30,0)</f>
        <v>Primaria</v>
      </c>
      <c r="AL169" s="17" t="str">
        <f>VLOOKUP(A169,'REPORTE'!$A$1:$AG$1961,31,0)</f>
        <v>PICHINCHA</v>
      </c>
      <c r="AM169" s="17" t="str">
        <f>VLOOKUP(AL169,PROVINCIAS!$F$1:$G$1171,2,0)</f>
        <v>URBANA</v>
      </c>
    </row>
    <row r="170" spans="1:39" x14ac:dyDescent="0.45">
      <c r="A170" s="17">
        <v>1001222</v>
      </c>
      <c r="B170" s="17" t="s">
        <v>9764</v>
      </c>
      <c r="C170" s="85">
        <v>1714025754</v>
      </c>
      <c r="D170" s="17">
        <v>45</v>
      </c>
      <c r="E170" s="86">
        <v>28099</v>
      </c>
      <c r="F170" s="86" t="str">
        <f t="shared" si="13"/>
        <v>1976</v>
      </c>
      <c r="G170" s="87">
        <v>2022</v>
      </c>
      <c r="H170" s="87">
        <f t="shared" si="14"/>
        <v>46</v>
      </c>
      <c r="I170" s="87" t="str">
        <f t="shared" si="12"/>
        <v>Mal</v>
      </c>
      <c r="J170" s="17" t="s">
        <v>36</v>
      </c>
      <c r="K170" s="17">
        <v>1001482</v>
      </c>
      <c r="L170" s="17">
        <v>12</v>
      </c>
      <c r="M170" s="17">
        <v>14</v>
      </c>
      <c r="N170" s="17" t="str">
        <f t="shared" si="15"/>
        <v>A2</v>
      </c>
      <c r="O170" s="17" t="s">
        <v>10468</v>
      </c>
      <c r="P170" s="17" t="s">
        <v>10469</v>
      </c>
      <c r="Q170" s="88">
        <v>44334</v>
      </c>
      <c r="R170" s="88">
        <v>44696</v>
      </c>
      <c r="S170" s="88">
        <v>44607</v>
      </c>
      <c r="T170" s="17">
        <v>1500</v>
      </c>
      <c r="U170" s="17">
        <v>539.47</v>
      </c>
      <c r="V170" s="17">
        <v>23</v>
      </c>
      <c r="W170" s="17" t="s">
        <v>10995</v>
      </c>
      <c r="X170" s="17" t="str">
        <f t="shared" si="16"/>
        <v>Vigente</v>
      </c>
      <c r="Y170" s="17" t="str">
        <f t="shared" si="17"/>
        <v>F</v>
      </c>
      <c r="Z170" s="17" t="s">
        <v>11034</v>
      </c>
      <c r="AA170" s="17" t="str">
        <f>VLOOKUP(A170,'REPORTE'!$A$1:$AG$1961,19,0)</f>
        <v>Actividades de casas de convalecencia, clí­nicas de reposo con atención de enfermerí­a y residencias con cuidados de enfermerí­a.</v>
      </c>
      <c r="AB170" s="17">
        <v>1001299</v>
      </c>
      <c r="AC170" s="17" t="s">
        <v>11207</v>
      </c>
      <c r="AD170" s="17" t="s">
        <v>11834</v>
      </c>
      <c r="AE170" s="17" t="s">
        <v>12072</v>
      </c>
      <c r="AF170" s="17" t="s">
        <v>12100</v>
      </c>
      <c r="AG170" s="17" t="s">
        <v>609</v>
      </c>
      <c r="AH170" s="17" t="str">
        <f>VLOOKUP(A170,'REPORTE'!$A$1:$AG$1961,5,0)</f>
        <v>ECUATORIANO(A)</v>
      </c>
      <c r="AI170" s="17">
        <f>VLOOKUP(A170,'REPORTE'!$A$1:$AG$1961,28,0)</f>
        <v>44334</v>
      </c>
      <c r="AJ170" s="17" t="str">
        <f>VLOOKUP(A170,'REPORTE'!$A$1:$AG$1961,29,0)</f>
        <v>Cliente</v>
      </c>
      <c r="AK170" s="17" t="str">
        <f>VLOOKUP(A170,'REPORTE'!$A$1:$AG$1961,30,0)</f>
        <v>Secundaria</v>
      </c>
      <c r="AL170" s="17" t="str">
        <f>VLOOKUP(A170,'REPORTE'!$A$1:$AG$1961,31,0)</f>
        <v>ORELLANA</v>
      </c>
      <c r="AM170" s="17" t="e">
        <f>VLOOKUP(AL170,PROVINCIAS!$F$1:$G$1171,2,0)</f>
        <v>#N/A</v>
      </c>
    </row>
    <row r="171" spans="1:39" x14ac:dyDescent="0.45">
      <c r="A171" s="17">
        <v>1000137</v>
      </c>
      <c r="B171" s="17" t="s">
        <v>9765</v>
      </c>
      <c r="C171" s="85">
        <v>604465039</v>
      </c>
      <c r="D171" s="17">
        <v>34</v>
      </c>
      <c r="E171" s="86">
        <v>32103</v>
      </c>
      <c r="F171" s="86" t="str">
        <f t="shared" si="13"/>
        <v>1987</v>
      </c>
      <c r="G171" s="87">
        <v>2022</v>
      </c>
      <c r="H171" s="87">
        <f t="shared" si="14"/>
        <v>35</v>
      </c>
      <c r="I171" s="87" t="str">
        <f t="shared" si="12"/>
        <v>Mal</v>
      </c>
      <c r="J171" s="17" t="s">
        <v>36</v>
      </c>
      <c r="K171" s="17">
        <v>1001489</v>
      </c>
      <c r="L171" s="17">
        <v>36</v>
      </c>
      <c r="M171" s="17">
        <v>0</v>
      </c>
      <c r="N171" s="17" t="str">
        <f t="shared" si="15"/>
        <v>A1</v>
      </c>
      <c r="O171" s="17" t="s">
        <v>10468</v>
      </c>
      <c r="P171" s="17" t="s">
        <v>10469</v>
      </c>
      <c r="Q171" s="88">
        <v>44335</v>
      </c>
      <c r="R171" s="88">
        <v>45427</v>
      </c>
      <c r="S171" s="89" t="s">
        <v>776</v>
      </c>
      <c r="T171" s="17">
        <v>10000</v>
      </c>
      <c r="U171" s="17" t="s">
        <v>10539</v>
      </c>
      <c r="V171" s="17">
        <v>21.5</v>
      </c>
      <c r="W171" s="17" t="s">
        <v>10994</v>
      </c>
      <c r="X171" s="17" t="str">
        <f t="shared" si="16"/>
        <v>Vigente</v>
      </c>
      <c r="Y171" s="17" t="str">
        <f t="shared" si="17"/>
        <v>V</v>
      </c>
      <c r="Z171" s="17" t="s">
        <v>348</v>
      </c>
      <c r="AA171" s="17" t="str">
        <f>VLOOKUP(A171,'REPORTE'!$A$1:$AG$1961,19,0)</f>
        <v>Venta al por mayor de frutas, legumbres y hortalizas.</v>
      </c>
      <c r="AB171" s="17">
        <v>1000192</v>
      </c>
      <c r="AC171" s="17" t="s">
        <v>11560</v>
      </c>
      <c r="AD171" s="17" t="s">
        <v>11912</v>
      </c>
      <c r="AE171" s="17" t="s">
        <v>12072</v>
      </c>
      <c r="AF171" s="17" t="s">
        <v>12152</v>
      </c>
      <c r="AG171" s="17" t="s">
        <v>609</v>
      </c>
      <c r="AH171" s="17" t="str">
        <f>VLOOKUP(A171,'REPORTE'!$A$1:$AG$1961,5,0)</f>
        <v>ECUATORIANO(A) INDIGENA</v>
      </c>
      <c r="AI171" s="17">
        <f>VLOOKUP(A171,'REPORTE'!$A$1:$AG$1961,28,0)</f>
        <v>44123</v>
      </c>
      <c r="AJ171" s="17" t="str">
        <f>VLOOKUP(A171,'REPORTE'!$A$1:$AG$1961,29,0)</f>
        <v>Cliente</v>
      </c>
      <c r="AK171" s="17" t="str">
        <f>VLOOKUP(A171,'REPORTE'!$A$1:$AG$1961,30,0)</f>
        <v>Secundaria</v>
      </c>
      <c r="AL171" s="17" t="str">
        <f>VLOOKUP(A171,'REPORTE'!$A$1:$AG$1961,31,0)</f>
        <v>CHIMBORAZO</v>
      </c>
      <c r="AM171" s="17" t="e">
        <f>VLOOKUP(AL171,PROVINCIAS!$F$1:$G$1171,2,0)</f>
        <v>#N/A</v>
      </c>
    </row>
    <row r="172" spans="1:39" x14ac:dyDescent="0.45">
      <c r="A172" s="17">
        <v>1001224</v>
      </c>
      <c r="B172" s="17" t="s">
        <v>9766</v>
      </c>
      <c r="C172" s="85">
        <v>1703465151</v>
      </c>
      <c r="D172" s="17">
        <v>70</v>
      </c>
      <c r="E172" s="86">
        <v>19005</v>
      </c>
      <c r="F172" s="86" t="str">
        <f t="shared" si="13"/>
        <v>1952</v>
      </c>
      <c r="G172" s="87">
        <v>2022</v>
      </c>
      <c r="H172" s="87">
        <f t="shared" si="14"/>
        <v>70</v>
      </c>
      <c r="I172" s="87" t="str">
        <f t="shared" si="12"/>
        <v>Mal</v>
      </c>
      <c r="J172" s="17" t="s">
        <v>59</v>
      </c>
      <c r="K172" s="17">
        <v>1001487</v>
      </c>
      <c r="L172" s="17">
        <v>18</v>
      </c>
      <c r="M172" s="17">
        <v>0</v>
      </c>
      <c r="N172" s="17" t="str">
        <f t="shared" si="15"/>
        <v>A1</v>
      </c>
      <c r="O172" s="17" t="s">
        <v>10468</v>
      </c>
      <c r="P172" s="17" t="s">
        <v>10469</v>
      </c>
      <c r="Q172" s="88">
        <v>44335</v>
      </c>
      <c r="R172" s="88">
        <v>44880</v>
      </c>
      <c r="S172" s="89" t="s">
        <v>776</v>
      </c>
      <c r="T172" s="17">
        <v>2000</v>
      </c>
      <c r="U172" s="17" t="s">
        <v>10540</v>
      </c>
      <c r="V172" s="17">
        <v>23</v>
      </c>
      <c r="W172" s="17" t="s">
        <v>10994</v>
      </c>
      <c r="X172" s="17" t="str">
        <f t="shared" si="16"/>
        <v>Vigente</v>
      </c>
      <c r="Y172" s="17" t="str">
        <f t="shared" si="17"/>
        <v>V</v>
      </c>
      <c r="Z172" s="17" t="s">
        <v>11035</v>
      </c>
      <c r="AA172" s="17" t="str">
        <f>VLOOKUP(A172,'REPORTE'!$A$1:$AG$1961,19,0)</f>
        <v>Otros tipos de actividades de venta al por menor de artí­culos de segunda mano, usados, incluidas actividades de casas de subastas de estos artí­culos en establecimientos especializados.</v>
      </c>
      <c r="AB172" s="17">
        <v>1001300</v>
      </c>
      <c r="AC172" s="17" t="s">
        <v>11204</v>
      </c>
      <c r="AD172" s="17" t="s">
        <v>11891</v>
      </c>
      <c r="AE172" s="17" t="s">
        <v>12072</v>
      </c>
      <c r="AF172" s="17" t="s">
        <v>12153</v>
      </c>
      <c r="AG172" s="17" t="s">
        <v>609</v>
      </c>
      <c r="AH172" s="17" t="str">
        <f>VLOOKUP(A172,'REPORTE'!$A$1:$AG$1961,5,0)</f>
        <v>ECUATORIANO(A)</v>
      </c>
      <c r="AI172" s="17">
        <f>VLOOKUP(A172,'REPORTE'!$A$1:$AG$1961,28,0)</f>
        <v>44335</v>
      </c>
      <c r="AJ172" s="17" t="str">
        <f>VLOOKUP(A172,'REPORTE'!$A$1:$AG$1961,29,0)</f>
        <v>Cliente</v>
      </c>
      <c r="AK172" s="17" t="str">
        <f>VLOOKUP(A172,'REPORTE'!$A$1:$AG$1961,30,0)</f>
        <v>Secundaria</v>
      </c>
      <c r="AL172" s="17" t="str">
        <f>VLOOKUP(A172,'REPORTE'!$A$1:$AG$1961,31,0)</f>
        <v>TUNGURAHUA</v>
      </c>
      <c r="AM172" s="17" t="e">
        <f>VLOOKUP(AL172,PROVINCIAS!$F$1:$G$1171,2,0)</f>
        <v>#N/A</v>
      </c>
    </row>
    <row r="173" spans="1:39" x14ac:dyDescent="0.45">
      <c r="A173" s="17">
        <v>1001221</v>
      </c>
      <c r="B173" s="17" t="s">
        <v>9767</v>
      </c>
      <c r="C173" s="85">
        <v>1705227047</v>
      </c>
      <c r="D173" s="17">
        <v>54</v>
      </c>
      <c r="E173" s="86">
        <v>24612</v>
      </c>
      <c r="F173" s="86" t="str">
        <f t="shared" si="13"/>
        <v>1967</v>
      </c>
      <c r="G173" s="87">
        <v>2022</v>
      </c>
      <c r="H173" s="87">
        <f t="shared" si="14"/>
        <v>55</v>
      </c>
      <c r="I173" s="87" t="str">
        <f t="shared" si="12"/>
        <v>Mal</v>
      </c>
      <c r="J173" s="17" t="s">
        <v>36</v>
      </c>
      <c r="K173" s="17">
        <v>1001495</v>
      </c>
      <c r="L173" s="17">
        <v>18</v>
      </c>
      <c r="M173" s="17">
        <v>35</v>
      </c>
      <c r="N173" s="17" t="str">
        <f t="shared" si="15"/>
        <v>A3</v>
      </c>
      <c r="O173" s="17" t="s">
        <v>10468</v>
      </c>
      <c r="P173" s="17" t="s">
        <v>10469</v>
      </c>
      <c r="Q173" s="88">
        <v>44337</v>
      </c>
      <c r="R173" s="88">
        <v>44890</v>
      </c>
      <c r="S173" s="88">
        <v>44586</v>
      </c>
      <c r="T173" s="17">
        <v>1000</v>
      </c>
      <c r="U173" s="17">
        <v>637.97</v>
      </c>
      <c r="V173" s="17">
        <v>23</v>
      </c>
      <c r="W173" s="17" t="s">
        <v>10995</v>
      </c>
      <c r="X173" s="17" t="str">
        <f t="shared" si="16"/>
        <v>Vigente</v>
      </c>
      <c r="Y173" s="17" t="str">
        <f t="shared" si="17"/>
        <v>F</v>
      </c>
      <c r="Z173" s="17" t="s">
        <v>11036</v>
      </c>
      <c r="AA173" s="17" t="str">
        <f>VLOOKUP(A173,'REPORTE'!$A$1:$AG$1961,19,0)</f>
        <v>Venta al por menor de alimentos, bebidas y productos del tabaco en puestos de venta o mercados.</v>
      </c>
      <c r="AB173" s="17">
        <v>1001298</v>
      </c>
      <c r="AC173" s="17" t="s">
        <v>11209</v>
      </c>
      <c r="AD173" s="17" t="s">
        <v>11913</v>
      </c>
      <c r="AE173" s="17" t="s">
        <v>12072</v>
      </c>
      <c r="AF173" s="17" t="s">
        <v>11150</v>
      </c>
      <c r="AG173" s="17" t="s">
        <v>609</v>
      </c>
      <c r="AH173" s="17" t="str">
        <f>VLOOKUP(A173,'REPORTE'!$A$1:$AG$1961,5,0)</f>
        <v>ECUATORIANO(A)</v>
      </c>
      <c r="AI173" s="17">
        <f>VLOOKUP(A173,'REPORTE'!$A$1:$AG$1961,28,0)</f>
        <v>44337</v>
      </c>
      <c r="AJ173" s="17" t="str">
        <f>VLOOKUP(A173,'REPORTE'!$A$1:$AG$1961,29,0)</f>
        <v>Cliente</v>
      </c>
      <c r="AK173" s="17" t="str">
        <f>VLOOKUP(A173,'REPORTE'!$A$1:$AG$1961,30,0)</f>
        <v>Secundaria</v>
      </c>
      <c r="AL173" s="17" t="str">
        <f>VLOOKUP(A173,'REPORTE'!$A$1:$AG$1961,31,0)</f>
        <v>PICHINCHA</v>
      </c>
      <c r="AM173" s="17" t="str">
        <f>VLOOKUP(AL173,PROVINCIAS!$F$1:$G$1171,2,0)</f>
        <v>URBANA</v>
      </c>
    </row>
    <row r="174" spans="1:39" x14ac:dyDescent="0.45">
      <c r="A174" s="17">
        <v>1000489</v>
      </c>
      <c r="B174" s="17" t="s">
        <v>9768</v>
      </c>
      <c r="C174" s="85">
        <v>1721771200</v>
      </c>
      <c r="D174" s="17">
        <v>33</v>
      </c>
      <c r="E174" s="86">
        <v>32228</v>
      </c>
      <c r="F174" s="86" t="str">
        <f t="shared" si="13"/>
        <v>1988</v>
      </c>
      <c r="G174" s="87">
        <v>2022</v>
      </c>
      <c r="H174" s="87">
        <f t="shared" si="14"/>
        <v>34</v>
      </c>
      <c r="I174" s="87" t="str">
        <f t="shared" si="12"/>
        <v>Mal</v>
      </c>
      <c r="J174" s="17" t="s">
        <v>59</v>
      </c>
      <c r="K174" s="17">
        <v>1001499</v>
      </c>
      <c r="L174" s="17">
        <v>36</v>
      </c>
      <c r="M174" s="17">
        <v>4</v>
      </c>
      <c r="N174" s="17" t="str">
        <f t="shared" si="15"/>
        <v>A1</v>
      </c>
      <c r="O174" s="17" t="s">
        <v>10468</v>
      </c>
      <c r="P174" s="17" t="s">
        <v>10469</v>
      </c>
      <c r="Q174" s="88">
        <v>44338</v>
      </c>
      <c r="R174" s="88">
        <v>45437</v>
      </c>
      <c r="S174" s="88">
        <v>44617</v>
      </c>
      <c r="T174" s="17">
        <v>3500</v>
      </c>
      <c r="U174" s="17" t="s">
        <v>10541</v>
      </c>
      <c r="V174" s="17">
        <v>18.5</v>
      </c>
      <c r="W174" s="17" t="s">
        <v>10995</v>
      </c>
      <c r="X174" s="17" t="str">
        <f t="shared" si="16"/>
        <v>Vigente</v>
      </c>
      <c r="Y174" s="17" t="str">
        <f t="shared" si="17"/>
        <v>F</v>
      </c>
      <c r="Z174" s="17" t="s">
        <v>11007</v>
      </c>
      <c r="AA174" s="17" t="str">
        <f>VLOOKUP(A174,'REPORTE'!$A$1:$AG$1961,19,0)</f>
        <v>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v>
      </c>
      <c r="AB174" s="17">
        <v>1000558</v>
      </c>
      <c r="AC174" s="17" t="s">
        <v>11561</v>
      </c>
      <c r="AD174" s="17" t="s">
        <v>11914</v>
      </c>
      <c r="AE174" s="17" t="s">
        <v>12072</v>
      </c>
      <c r="AF174" s="17" t="s">
        <v>11150</v>
      </c>
      <c r="AG174" s="17" t="s">
        <v>609</v>
      </c>
      <c r="AH174" s="17" t="str">
        <f>VLOOKUP(A174,'REPORTE'!$A$1:$AG$1961,5,0)</f>
        <v>ECUATORIANO(A)</v>
      </c>
      <c r="AI174" s="17">
        <f>VLOOKUP(A174,'REPORTE'!$A$1:$AG$1961,28,0)</f>
        <v>44118</v>
      </c>
      <c r="AJ174" s="17" t="str">
        <f>VLOOKUP(A174,'REPORTE'!$A$1:$AG$1961,29,0)</f>
        <v>Cliente</v>
      </c>
      <c r="AK174" s="17" t="str">
        <f>VLOOKUP(A174,'REPORTE'!$A$1:$AG$1961,30,0)</f>
        <v>Primaria</v>
      </c>
      <c r="AL174" s="17" t="str">
        <f>VLOOKUP(A174,'REPORTE'!$A$1:$AG$1961,31,0)</f>
        <v>PICHINCHA</v>
      </c>
      <c r="AM174" s="17" t="str">
        <f>VLOOKUP(AL174,PROVINCIAS!$F$1:$G$1171,2,0)</f>
        <v>URBANA</v>
      </c>
    </row>
    <row r="175" spans="1:39" x14ac:dyDescent="0.45">
      <c r="A175" s="17">
        <v>1000821</v>
      </c>
      <c r="B175" s="17" t="s">
        <v>9613</v>
      </c>
      <c r="C175" s="85">
        <v>1725449886</v>
      </c>
      <c r="D175" s="17">
        <v>23</v>
      </c>
      <c r="E175" s="86">
        <v>36120</v>
      </c>
      <c r="F175" s="86" t="str">
        <f t="shared" si="13"/>
        <v>1998</v>
      </c>
      <c r="G175" s="87">
        <v>2022</v>
      </c>
      <c r="H175" s="87">
        <f t="shared" si="14"/>
        <v>24</v>
      </c>
      <c r="I175" s="87" t="str">
        <f t="shared" si="12"/>
        <v>Mal</v>
      </c>
      <c r="J175" s="17" t="s">
        <v>59</v>
      </c>
      <c r="K175" s="17">
        <v>1001501</v>
      </c>
      <c r="L175" s="17">
        <v>1</v>
      </c>
      <c r="M175" s="17">
        <v>0</v>
      </c>
      <c r="N175" s="17" t="str">
        <f t="shared" si="15"/>
        <v>A1</v>
      </c>
      <c r="O175" s="17" t="s">
        <v>10466</v>
      </c>
      <c r="P175" s="17" t="s">
        <v>10467</v>
      </c>
      <c r="Q175" s="88">
        <v>44338</v>
      </c>
      <c r="R175" s="88">
        <v>44703</v>
      </c>
      <c r="S175" s="89" t="s">
        <v>776</v>
      </c>
      <c r="T175" s="17">
        <v>1000</v>
      </c>
      <c r="U175" s="17" t="s">
        <v>10532</v>
      </c>
      <c r="V175" s="17">
        <v>14</v>
      </c>
      <c r="W175" s="17" t="s">
        <v>10994</v>
      </c>
      <c r="X175" s="17" t="str">
        <f t="shared" si="16"/>
        <v>Vigente</v>
      </c>
      <c r="Y175" s="17" t="str">
        <f t="shared" si="17"/>
        <v>V</v>
      </c>
      <c r="Z175" s="17" t="s">
        <v>11000</v>
      </c>
      <c r="AA175" s="17" t="str">
        <f>VLOOKUP(A175,'REPORTE'!$A$1:$AG$1961,19,0)</f>
        <v>Venta al por mayor de frutas, legumbres y hortalizas.</v>
      </c>
      <c r="AB175" s="17">
        <v>1000892</v>
      </c>
      <c r="AC175" s="17" t="s">
        <v>11210</v>
      </c>
      <c r="AD175" s="17" t="s">
        <v>11842</v>
      </c>
      <c r="AE175" s="17" t="s">
        <v>12072</v>
      </c>
      <c r="AF175" s="17" t="s">
        <v>12080</v>
      </c>
      <c r="AG175" s="17" t="s">
        <v>609</v>
      </c>
      <c r="AH175" s="17" t="str">
        <f>VLOOKUP(A175,'REPORTE'!$A$1:$AG$1961,5,0)</f>
        <v>ECUATORIANO(A) INDIGENA</v>
      </c>
      <c r="AI175" s="17">
        <f>VLOOKUP(A175,'REPORTE'!$A$1:$AG$1961,28,0)</f>
        <v>44111</v>
      </c>
      <c r="AJ175" s="17" t="str">
        <f>VLOOKUP(A175,'REPORTE'!$A$1:$AG$1961,29,0)</f>
        <v>Cliente</v>
      </c>
      <c r="AK175" s="17" t="str">
        <f>VLOOKUP(A175,'REPORTE'!$A$1:$AG$1961,30,0)</f>
        <v>Secundaria</v>
      </c>
      <c r="AL175" s="17" t="str">
        <f>VLOOKUP(A175,'REPORTE'!$A$1:$AG$1961,31,0)</f>
        <v>CHIMBORAZO</v>
      </c>
      <c r="AM175" s="17" t="e">
        <f>VLOOKUP(AL175,PROVINCIAS!$F$1:$G$1171,2,0)</f>
        <v>#N/A</v>
      </c>
    </row>
    <row r="176" spans="1:39" x14ac:dyDescent="0.45">
      <c r="A176" s="17">
        <v>1000850</v>
      </c>
      <c r="B176" s="17" t="s">
        <v>9769</v>
      </c>
      <c r="C176" s="85">
        <v>604834226</v>
      </c>
      <c r="D176" s="17">
        <v>27</v>
      </c>
      <c r="E176" s="86">
        <v>34683</v>
      </c>
      <c r="F176" s="86" t="str">
        <f t="shared" si="13"/>
        <v>1994</v>
      </c>
      <c r="G176" s="87">
        <v>2022</v>
      </c>
      <c r="H176" s="87">
        <f t="shared" si="14"/>
        <v>28</v>
      </c>
      <c r="I176" s="87" t="str">
        <f t="shared" si="12"/>
        <v>Mal</v>
      </c>
      <c r="J176" s="17" t="s">
        <v>59</v>
      </c>
      <c r="K176" s="17">
        <v>1001502</v>
      </c>
      <c r="L176" s="17">
        <v>20</v>
      </c>
      <c r="M176" s="17">
        <v>9</v>
      </c>
      <c r="N176" s="17" t="str">
        <f t="shared" si="15"/>
        <v>A2</v>
      </c>
      <c r="O176" s="17" t="s">
        <v>10468</v>
      </c>
      <c r="P176" s="17" t="s">
        <v>10469</v>
      </c>
      <c r="Q176" s="88">
        <v>44338</v>
      </c>
      <c r="R176" s="88">
        <v>44946</v>
      </c>
      <c r="S176" s="88">
        <v>44612</v>
      </c>
      <c r="T176" s="17">
        <v>1360</v>
      </c>
      <c r="U176" s="17">
        <v>878.89</v>
      </c>
      <c r="V176" s="17">
        <v>23</v>
      </c>
      <c r="W176" s="17" t="s">
        <v>10995</v>
      </c>
      <c r="X176" s="17" t="str">
        <f t="shared" si="16"/>
        <v>Vigente</v>
      </c>
      <c r="Y176" s="17" t="str">
        <f t="shared" si="17"/>
        <v>F</v>
      </c>
      <c r="Z176" s="17" t="s">
        <v>244</v>
      </c>
      <c r="AA176" s="17" t="str">
        <f>VLOOKUP(A176,'REPORTE'!$A$1:$AG$1961,19,0)</f>
        <v>Empleado Privado</v>
      </c>
      <c r="AB176" s="17">
        <v>1000920</v>
      </c>
      <c r="AC176" s="17" t="s">
        <v>11211</v>
      </c>
      <c r="AD176" s="17" t="s">
        <v>11891</v>
      </c>
      <c r="AE176" s="17" t="s">
        <v>12072</v>
      </c>
      <c r="AF176" s="17" t="s">
        <v>11150</v>
      </c>
      <c r="AG176" s="17" t="s">
        <v>74</v>
      </c>
      <c r="AH176" s="17" t="str">
        <f>VLOOKUP(A176,'REPORTE'!$A$1:$AG$1961,5,0)</f>
        <v>ECUATORIANO(A) INDIGENA</v>
      </c>
      <c r="AI176" s="17">
        <f>VLOOKUP(A176,'REPORTE'!$A$1:$AG$1961,28,0)</f>
        <v>44191</v>
      </c>
      <c r="AJ176" s="17" t="str">
        <f>VLOOKUP(A176,'REPORTE'!$A$1:$AG$1961,29,0)</f>
        <v>Cliente</v>
      </c>
      <c r="AK176" s="17" t="str">
        <f>VLOOKUP(A176,'REPORTE'!$A$1:$AG$1961,30,0)</f>
        <v>Universitaria</v>
      </c>
      <c r="AL176" s="17" t="str">
        <f>VLOOKUP(A176,'REPORTE'!$A$1:$AG$1961,31,0)</f>
        <v>CHIMBORAZO</v>
      </c>
      <c r="AM176" s="17" t="e">
        <f>VLOOKUP(AL176,PROVINCIAS!$F$1:$G$1171,2,0)</f>
        <v>#N/A</v>
      </c>
    </row>
    <row r="177" spans="1:39" x14ac:dyDescent="0.45">
      <c r="A177" s="17">
        <v>1000908</v>
      </c>
      <c r="B177" s="17" t="s">
        <v>9770</v>
      </c>
      <c r="C177" s="85">
        <v>1722868567</v>
      </c>
      <c r="D177" s="17">
        <v>31</v>
      </c>
      <c r="E177" s="86">
        <v>33122</v>
      </c>
      <c r="F177" s="86" t="str">
        <f t="shared" si="13"/>
        <v>1990</v>
      </c>
      <c r="G177" s="87">
        <v>2022</v>
      </c>
      <c r="H177" s="87">
        <f t="shared" si="14"/>
        <v>32</v>
      </c>
      <c r="I177" s="87" t="str">
        <f t="shared" si="12"/>
        <v>Mal</v>
      </c>
      <c r="J177" s="17" t="s">
        <v>59</v>
      </c>
      <c r="K177" s="17">
        <v>1001497</v>
      </c>
      <c r="L177" s="17">
        <v>24</v>
      </c>
      <c r="M177" s="17">
        <v>40</v>
      </c>
      <c r="N177" s="17" t="str">
        <f t="shared" si="15"/>
        <v>A3</v>
      </c>
      <c r="O177" s="17" t="s">
        <v>10468</v>
      </c>
      <c r="P177" s="17" t="s">
        <v>10469</v>
      </c>
      <c r="Q177" s="88">
        <v>44338</v>
      </c>
      <c r="R177" s="88">
        <v>45066</v>
      </c>
      <c r="S177" s="88">
        <v>44581</v>
      </c>
      <c r="T177" s="17">
        <v>2500</v>
      </c>
      <c r="U177" s="17" t="s">
        <v>10542</v>
      </c>
      <c r="V177" s="17">
        <v>21.5</v>
      </c>
      <c r="W177" s="17" t="s">
        <v>10995</v>
      </c>
      <c r="X177" s="17" t="str">
        <f t="shared" si="16"/>
        <v>Vigente</v>
      </c>
      <c r="Y177" s="17" t="str">
        <f t="shared" si="17"/>
        <v>F</v>
      </c>
      <c r="Z177" s="17" t="s">
        <v>11024</v>
      </c>
      <c r="AA177" s="17" t="str">
        <f>VLOOKUP(A177,'REPORTE'!$A$1:$AG$1961,19,0)</f>
        <v>Servicios de autobuses escolares y autobuses para el transporte de empleados.</v>
      </c>
      <c r="AB177" s="17">
        <v>1000976</v>
      </c>
      <c r="AC177" s="17" t="s">
        <v>11562</v>
      </c>
      <c r="AD177" s="17" t="s">
        <v>11888</v>
      </c>
      <c r="AE177" s="17" t="s">
        <v>12072</v>
      </c>
      <c r="AF177" s="17" t="s">
        <v>11150</v>
      </c>
      <c r="AG177" s="17" t="s">
        <v>609</v>
      </c>
      <c r="AH177" s="17" t="str">
        <f>VLOOKUP(A177,'REPORTE'!$A$1:$AG$1961,5,0)</f>
        <v>ECUATORIANO(A)</v>
      </c>
      <c r="AI177" s="17">
        <f>VLOOKUP(A177,'REPORTE'!$A$1:$AG$1961,28,0)</f>
        <v>44338</v>
      </c>
      <c r="AJ177" s="17" t="str">
        <f>VLOOKUP(A177,'REPORTE'!$A$1:$AG$1961,29,0)</f>
        <v>Cliente</v>
      </c>
      <c r="AK177" s="17" t="str">
        <f>VLOOKUP(A177,'REPORTE'!$A$1:$AG$1961,30,0)</f>
        <v>Secundaria</v>
      </c>
      <c r="AL177" s="17" t="str">
        <f>VLOOKUP(A177,'REPORTE'!$A$1:$AG$1961,31,0)</f>
        <v>PICHINCHA</v>
      </c>
      <c r="AM177" s="17" t="str">
        <f>VLOOKUP(AL177,PROVINCIAS!$F$1:$G$1171,2,0)</f>
        <v>URBANA</v>
      </c>
    </row>
    <row r="178" spans="1:39" x14ac:dyDescent="0.45">
      <c r="A178" s="17">
        <v>1001206</v>
      </c>
      <c r="B178" s="17" t="s">
        <v>9771</v>
      </c>
      <c r="C178" s="85">
        <v>1715782593</v>
      </c>
      <c r="D178" s="17">
        <v>39</v>
      </c>
      <c r="E178" s="86">
        <v>30362</v>
      </c>
      <c r="F178" s="86" t="str">
        <f t="shared" si="13"/>
        <v>1983</v>
      </c>
      <c r="G178" s="87">
        <v>2022</v>
      </c>
      <c r="H178" s="87">
        <f t="shared" si="14"/>
        <v>39</v>
      </c>
      <c r="I178" s="87" t="str">
        <f t="shared" si="12"/>
        <v>Mal</v>
      </c>
      <c r="J178" s="17" t="s">
        <v>59</v>
      </c>
      <c r="K178" s="17">
        <v>1001500</v>
      </c>
      <c r="L178" s="17">
        <v>24</v>
      </c>
      <c r="M178" s="17">
        <v>0</v>
      </c>
      <c r="N178" s="17" t="str">
        <f t="shared" si="15"/>
        <v>A1</v>
      </c>
      <c r="O178" s="17" t="s">
        <v>10468</v>
      </c>
      <c r="P178" s="17" t="s">
        <v>10469</v>
      </c>
      <c r="Q178" s="88">
        <v>44338</v>
      </c>
      <c r="R178" s="88">
        <v>45066</v>
      </c>
      <c r="S178" s="89" t="s">
        <v>776</v>
      </c>
      <c r="T178" s="17">
        <v>3000</v>
      </c>
      <c r="U178" s="17" t="s">
        <v>10543</v>
      </c>
      <c r="V178" s="17">
        <v>18.5</v>
      </c>
      <c r="W178" s="17" t="s">
        <v>10994</v>
      </c>
      <c r="X178" s="17" t="str">
        <f t="shared" si="16"/>
        <v>Vigente</v>
      </c>
      <c r="Y178" s="17" t="str">
        <f t="shared" si="17"/>
        <v>V</v>
      </c>
      <c r="Z178" s="17" t="s">
        <v>348</v>
      </c>
      <c r="AA178" s="17" t="str">
        <f>VLOOKUP(A178,'REPORTE'!$A$1:$AG$1961,19,0)</f>
        <v>Venta al por menor de frutas, legumbres y hortalizas frescas o en conserva en establecimientos especializados.</v>
      </c>
      <c r="AB178" s="17">
        <v>1001283</v>
      </c>
      <c r="AC178" s="17" t="s">
        <v>11563</v>
      </c>
      <c r="AD178" s="17" t="s">
        <v>11854</v>
      </c>
      <c r="AE178" s="17" t="s">
        <v>12072</v>
      </c>
      <c r="AF178" s="17" t="s">
        <v>12154</v>
      </c>
      <c r="AG178" s="17" t="s">
        <v>609</v>
      </c>
      <c r="AH178" s="17" t="str">
        <f>VLOOKUP(A178,'REPORTE'!$A$1:$AG$1961,5,0)</f>
        <v>ECUATORIANO(A) INDIGENA</v>
      </c>
      <c r="AI178" s="17">
        <f>VLOOKUP(A178,'REPORTE'!$A$1:$AG$1961,28,0)</f>
        <v>44338</v>
      </c>
      <c r="AJ178" s="17" t="str">
        <f>VLOOKUP(A178,'REPORTE'!$A$1:$AG$1961,29,0)</f>
        <v>Cliente</v>
      </c>
      <c r="AK178" s="17" t="str">
        <f>VLOOKUP(A178,'REPORTE'!$A$1:$AG$1961,30,0)</f>
        <v>Primaria</v>
      </c>
      <c r="AL178" s="17" t="str">
        <f>VLOOKUP(A178,'REPORTE'!$A$1:$AG$1961,31,0)</f>
        <v>CHIMBORAZO</v>
      </c>
      <c r="AM178" s="17" t="e">
        <f>VLOOKUP(AL178,PROVINCIAS!$F$1:$G$1171,2,0)</f>
        <v>#N/A</v>
      </c>
    </row>
    <row r="179" spans="1:39" x14ac:dyDescent="0.45">
      <c r="A179" s="17">
        <v>1000254</v>
      </c>
      <c r="B179" s="17" t="s">
        <v>9772</v>
      </c>
      <c r="C179" s="85">
        <v>1712574704</v>
      </c>
      <c r="D179" s="17">
        <v>48</v>
      </c>
      <c r="E179" s="86">
        <v>26814</v>
      </c>
      <c r="F179" s="86" t="str">
        <f t="shared" si="13"/>
        <v>1973</v>
      </c>
      <c r="G179" s="87">
        <v>2022</v>
      </c>
      <c r="H179" s="87">
        <f t="shared" si="14"/>
        <v>49</v>
      </c>
      <c r="I179" s="87" t="str">
        <f t="shared" si="12"/>
        <v>Mal</v>
      </c>
      <c r="J179" s="17" t="s">
        <v>59</v>
      </c>
      <c r="K179" s="17">
        <v>1001508</v>
      </c>
      <c r="L179" s="17">
        <v>60</v>
      </c>
      <c r="M179" s="17">
        <v>55</v>
      </c>
      <c r="N179" s="17" t="str">
        <f t="shared" si="15"/>
        <v>A3</v>
      </c>
      <c r="O179" s="17" t="s">
        <v>10468</v>
      </c>
      <c r="P179" s="17" t="s">
        <v>10469</v>
      </c>
      <c r="Q179" s="88">
        <v>44341</v>
      </c>
      <c r="R179" s="88">
        <v>46178</v>
      </c>
      <c r="S179" s="88">
        <v>44566</v>
      </c>
      <c r="T179" s="17">
        <v>5820</v>
      </c>
      <c r="U179" s="17" t="s">
        <v>10544</v>
      </c>
      <c r="V179" s="17">
        <v>21.5</v>
      </c>
      <c r="W179" s="17" t="s">
        <v>10995</v>
      </c>
      <c r="X179" s="17" t="str">
        <f t="shared" si="16"/>
        <v>Vigente</v>
      </c>
      <c r="Y179" s="17" t="str">
        <f t="shared" si="17"/>
        <v>F</v>
      </c>
      <c r="Z179" s="17" t="s">
        <v>244</v>
      </c>
      <c r="AA179" s="17" t="str">
        <f>VLOOKUP(A179,'REPORTE'!$A$1:$AG$1961,19,0)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AB179" s="17">
        <v>1000313</v>
      </c>
      <c r="AC179" s="17" t="s">
        <v>11564</v>
      </c>
      <c r="AD179" s="17" t="s">
        <v>11901</v>
      </c>
      <c r="AE179" s="17" t="s">
        <v>12072</v>
      </c>
      <c r="AF179" s="17" t="s">
        <v>11150</v>
      </c>
      <c r="AG179" s="17" t="s">
        <v>609</v>
      </c>
      <c r="AH179" s="17" t="str">
        <f>VLOOKUP(A179,'REPORTE'!$A$1:$AG$1961,5,0)</f>
        <v>ECUATORIANO(A)</v>
      </c>
      <c r="AI179" s="17">
        <f>VLOOKUP(A179,'REPORTE'!$A$1:$AG$1961,28,0)</f>
        <v>44341</v>
      </c>
      <c r="AJ179" s="17" t="str">
        <f>VLOOKUP(A179,'REPORTE'!$A$1:$AG$1961,29,0)</f>
        <v>Cliente</v>
      </c>
      <c r="AK179" s="17" t="str">
        <f>VLOOKUP(A179,'REPORTE'!$A$1:$AG$1961,30,0)</f>
        <v>Secundaria</v>
      </c>
      <c r="AL179" s="17" t="str">
        <f>VLOOKUP(A179,'REPORTE'!$A$1:$AG$1961,31,0)</f>
        <v>PICHINCHA</v>
      </c>
      <c r="AM179" s="17" t="str">
        <f>VLOOKUP(AL179,PROVINCIAS!$F$1:$G$1171,2,0)</f>
        <v>URBANA</v>
      </c>
    </row>
    <row r="180" spans="1:39" x14ac:dyDescent="0.45">
      <c r="A180" s="17">
        <v>1000400</v>
      </c>
      <c r="B180" s="17" t="s">
        <v>9634</v>
      </c>
      <c r="C180" s="85">
        <v>602634636</v>
      </c>
      <c r="D180" s="17">
        <v>50</v>
      </c>
      <c r="E180" s="86">
        <v>26170</v>
      </c>
      <c r="F180" s="86" t="str">
        <f t="shared" si="13"/>
        <v>1971</v>
      </c>
      <c r="G180" s="87">
        <v>2022</v>
      </c>
      <c r="H180" s="87">
        <f t="shared" si="14"/>
        <v>51</v>
      </c>
      <c r="I180" s="87" t="str">
        <f t="shared" si="12"/>
        <v>Mal</v>
      </c>
      <c r="J180" s="17" t="s">
        <v>36</v>
      </c>
      <c r="K180" s="17">
        <v>1001513</v>
      </c>
      <c r="L180" s="17">
        <v>1</v>
      </c>
      <c r="M180" s="17">
        <v>188</v>
      </c>
      <c r="N180" s="17" t="str">
        <f t="shared" si="15"/>
        <v>E</v>
      </c>
      <c r="O180" s="17" t="s">
        <v>10468</v>
      </c>
      <c r="P180" s="17" t="s">
        <v>10469</v>
      </c>
      <c r="Q180" s="88">
        <v>44341</v>
      </c>
      <c r="R180" s="88">
        <v>44433</v>
      </c>
      <c r="S180" s="88">
        <v>44433</v>
      </c>
      <c r="T180" s="17">
        <v>180</v>
      </c>
      <c r="U180" s="17">
        <v>180</v>
      </c>
      <c r="V180" s="17">
        <v>23</v>
      </c>
      <c r="W180" s="17" t="s">
        <v>10993</v>
      </c>
      <c r="X180" s="17" t="str">
        <f t="shared" si="16"/>
        <v>Vencido</v>
      </c>
      <c r="Y180" s="17" t="str">
        <f t="shared" si="17"/>
        <v>V</v>
      </c>
      <c r="Z180" s="17" t="s">
        <v>11006</v>
      </c>
      <c r="AA180" s="17" t="str">
        <f>VLOOKUP(A180,'REPORTE'!$A$1:$AG$1961,19,0)</f>
        <v>Servicios de taxis.</v>
      </c>
      <c r="AB180" s="17">
        <v>1000462</v>
      </c>
      <c r="AC180" s="17" t="s">
        <v>11212</v>
      </c>
      <c r="AD180" s="17" t="s">
        <v>11860</v>
      </c>
      <c r="AE180" s="17" t="s">
        <v>12072</v>
      </c>
      <c r="AF180" s="17" t="s">
        <v>11150</v>
      </c>
      <c r="AG180" s="17" t="s">
        <v>74</v>
      </c>
      <c r="AH180" s="17" t="str">
        <f>VLOOKUP(A180,'REPORTE'!$A$1:$AG$1961,5,0)</f>
        <v>ECUATORIANO(A) INDIGENA</v>
      </c>
      <c r="AI180" s="17">
        <f>VLOOKUP(A180,'REPORTE'!$A$1:$AG$1961,28,0)</f>
        <v>44140</v>
      </c>
      <c r="AJ180" s="17" t="str">
        <f>VLOOKUP(A180,'REPORTE'!$A$1:$AG$1961,29,0)</f>
        <v>Cliente</v>
      </c>
      <c r="AK180" s="17" t="str">
        <f>VLOOKUP(A180,'REPORTE'!$A$1:$AG$1961,30,0)</f>
        <v>Primaria</v>
      </c>
      <c r="AL180" s="17" t="str">
        <f>VLOOKUP(A180,'REPORTE'!$A$1:$AG$1961,31,0)</f>
        <v>CHIMBORAZO</v>
      </c>
      <c r="AM180" s="17" t="e">
        <f>VLOOKUP(AL180,PROVINCIAS!$F$1:$G$1171,2,0)</f>
        <v>#N/A</v>
      </c>
    </row>
    <row r="181" spans="1:39" x14ac:dyDescent="0.45">
      <c r="A181" s="17">
        <v>1001212</v>
      </c>
      <c r="B181" s="17" t="s">
        <v>9773</v>
      </c>
      <c r="C181" s="85">
        <v>1722373394</v>
      </c>
      <c r="D181" s="17">
        <v>23</v>
      </c>
      <c r="E181" s="86">
        <v>36104</v>
      </c>
      <c r="F181" s="86" t="str">
        <f t="shared" si="13"/>
        <v>1998</v>
      </c>
      <c r="G181" s="87">
        <v>2022</v>
      </c>
      <c r="H181" s="87">
        <f t="shared" si="14"/>
        <v>24</v>
      </c>
      <c r="I181" s="87" t="str">
        <f t="shared" si="12"/>
        <v>Mal</v>
      </c>
      <c r="J181" s="17" t="s">
        <v>59</v>
      </c>
      <c r="K181" s="17">
        <v>1001510</v>
      </c>
      <c r="L181" s="17">
        <v>18</v>
      </c>
      <c r="M181" s="17">
        <v>0</v>
      </c>
      <c r="N181" s="17" t="str">
        <f t="shared" si="15"/>
        <v>A1</v>
      </c>
      <c r="O181" s="17" t="s">
        <v>10468</v>
      </c>
      <c r="P181" s="17" t="s">
        <v>10469</v>
      </c>
      <c r="Q181" s="88">
        <v>44341</v>
      </c>
      <c r="R181" s="88">
        <v>44903</v>
      </c>
      <c r="S181" s="89" t="s">
        <v>776</v>
      </c>
      <c r="T181" s="17">
        <v>2000</v>
      </c>
      <c r="U181" s="17" t="s">
        <v>10545</v>
      </c>
      <c r="V181" s="17">
        <v>23</v>
      </c>
      <c r="W181" s="17" t="s">
        <v>10994</v>
      </c>
      <c r="X181" s="17" t="str">
        <f t="shared" si="16"/>
        <v>Vigente</v>
      </c>
      <c r="Y181" s="17" t="str">
        <f t="shared" si="17"/>
        <v>V</v>
      </c>
      <c r="Z181" s="17" t="s">
        <v>11037</v>
      </c>
      <c r="AA181" s="17" t="str">
        <f>VLOOKUP(A181,'REPORTE'!$A$1:$AG$1961,19,0)</f>
        <v>Todas las actividades de transporte de carga por carretera, incluido en camionetas de: troncos, ganado, transporte refrigerado, carga pesada, carga a granel, incluido el transporte en camiones cisterna, automóviles, desperdicios y materiales de desecho, sin recogida ni eliminación.</v>
      </c>
      <c r="AB181" s="17">
        <v>1001289</v>
      </c>
      <c r="AC181" s="17" t="s">
        <v>11213</v>
      </c>
      <c r="AD181" s="17" t="s">
        <v>11915</v>
      </c>
      <c r="AE181" s="17" t="s">
        <v>12072</v>
      </c>
      <c r="AF181" s="17" t="s">
        <v>12155</v>
      </c>
      <c r="AG181" s="17" t="s">
        <v>609</v>
      </c>
      <c r="AH181" s="17" t="str">
        <f>VLOOKUP(A181,'REPORTE'!$A$1:$AG$1961,5,0)</f>
        <v>ECUATORIANO(A) INDIGENA</v>
      </c>
      <c r="AI181" s="17">
        <f>VLOOKUP(A181,'REPORTE'!$A$1:$AG$1961,28,0)</f>
        <v>44341</v>
      </c>
      <c r="AJ181" s="17" t="str">
        <f>VLOOKUP(A181,'REPORTE'!$A$1:$AG$1961,29,0)</f>
        <v>Cliente</v>
      </c>
      <c r="AK181" s="17" t="str">
        <f>VLOOKUP(A181,'REPORTE'!$A$1:$AG$1961,30,0)</f>
        <v>Secundaria</v>
      </c>
      <c r="AL181" s="17" t="str">
        <f>VLOOKUP(A181,'REPORTE'!$A$1:$AG$1961,31,0)</f>
        <v>PICHINCHA</v>
      </c>
      <c r="AM181" s="17" t="str">
        <f>VLOOKUP(AL181,PROVINCIAS!$F$1:$G$1171,2,0)</f>
        <v>URBANA</v>
      </c>
    </row>
    <row r="182" spans="1:39" x14ac:dyDescent="0.45">
      <c r="A182" s="17">
        <v>1000446</v>
      </c>
      <c r="B182" s="17" t="s">
        <v>9774</v>
      </c>
      <c r="C182" s="85">
        <v>1706080809</v>
      </c>
      <c r="D182" s="17">
        <v>61</v>
      </c>
      <c r="E182" s="86">
        <v>22204</v>
      </c>
      <c r="F182" s="86" t="str">
        <f t="shared" si="13"/>
        <v>1960</v>
      </c>
      <c r="G182" s="87">
        <v>2022</v>
      </c>
      <c r="H182" s="87">
        <f t="shared" si="14"/>
        <v>62</v>
      </c>
      <c r="I182" s="87" t="str">
        <f t="shared" si="12"/>
        <v>Mal</v>
      </c>
      <c r="J182" s="17" t="s">
        <v>36</v>
      </c>
      <c r="K182" s="17">
        <v>1001518</v>
      </c>
      <c r="L182" s="17">
        <v>24</v>
      </c>
      <c r="M182" s="17">
        <v>19</v>
      </c>
      <c r="N182" s="17" t="str">
        <f t="shared" si="15"/>
        <v>A2</v>
      </c>
      <c r="O182" s="17" t="s">
        <v>10468</v>
      </c>
      <c r="P182" s="17" t="s">
        <v>10469</v>
      </c>
      <c r="Q182" s="88">
        <v>44342</v>
      </c>
      <c r="R182" s="88">
        <v>45087</v>
      </c>
      <c r="S182" s="88">
        <v>44602</v>
      </c>
      <c r="T182" s="17">
        <v>3000</v>
      </c>
      <c r="U182" s="17" t="s">
        <v>10546</v>
      </c>
      <c r="V182" s="17">
        <v>21.5</v>
      </c>
      <c r="W182" s="17" t="s">
        <v>10995</v>
      </c>
      <c r="X182" s="17" t="str">
        <f t="shared" si="16"/>
        <v>Vigente</v>
      </c>
      <c r="Y182" s="17" t="str">
        <f t="shared" si="17"/>
        <v>F</v>
      </c>
      <c r="Z182" s="17" t="s">
        <v>11461</v>
      </c>
      <c r="AA182" s="17" t="str">
        <f>VLOOKUP(A182,'REPORTE'!$A$1:$AG$1961,19,0)</f>
        <v>Venta al por mayor de desechos, residuos y productos derivados usados para alimentar animales (forraje), incluye materias primas agrarias.</v>
      </c>
      <c r="AB182" s="17">
        <v>1000512</v>
      </c>
      <c r="AC182" s="17" t="s">
        <v>11565</v>
      </c>
      <c r="AD182" s="17" t="s">
        <v>11865</v>
      </c>
      <c r="AE182" s="17" t="s">
        <v>12072</v>
      </c>
      <c r="AF182" s="17" t="s">
        <v>11150</v>
      </c>
      <c r="AG182" s="17" t="s">
        <v>609</v>
      </c>
      <c r="AH182" s="17" t="str">
        <f>VLOOKUP(A182,'REPORTE'!$A$1:$AG$1961,5,0)</f>
        <v>ECUATORIANO(A) INDIGENA</v>
      </c>
      <c r="AI182" s="17">
        <f>VLOOKUP(A182,'REPORTE'!$A$1:$AG$1961,28,0)</f>
        <v>44208</v>
      </c>
      <c r="AJ182" s="17" t="str">
        <f>VLOOKUP(A182,'REPORTE'!$A$1:$AG$1961,29,0)</f>
        <v>Cliente</v>
      </c>
      <c r="AK182" s="17" t="str">
        <f>VLOOKUP(A182,'REPORTE'!$A$1:$AG$1961,30,0)</f>
        <v>Primaria</v>
      </c>
      <c r="AL182" s="17" t="str">
        <f>VLOOKUP(A182,'REPORTE'!$A$1:$AG$1961,31,0)</f>
        <v>PICHINCHA</v>
      </c>
      <c r="AM182" s="17" t="str">
        <f>VLOOKUP(AL182,PROVINCIAS!$F$1:$G$1171,2,0)</f>
        <v>URBANA</v>
      </c>
    </row>
    <row r="183" spans="1:39" x14ac:dyDescent="0.45">
      <c r="A183" s="17">
        <v>1000873</v>
      </c>
      <c r="B183" s="17" t="s">
        <v>9775</v>
      </c>
      <c r="C183" s="85">
        <v>1750406439</v>
      </c>
      <c r="D183" s="17">
        <v>20</v>
      </c>
      <c r="E183" s="86">
        <v>36991</v>
      </c>
      <c r="F183" s="86" t="str">
        <f t="shared" si="13"/>
        <v>2001</v>
      </c>
      <c r="G183" s="87">
        <v>2022</v>
      </c>
      <c r="H183" s="87">
        <f t="shared" si="14"/>
        <v>21</v>
      </c>
      <c r="I183" s="87" t="str">
        <f t="shared" si="12"/>
        <v>Mal</v>
      </c>
      <c r="J183" s="17" t="s">
        <v>59</v>
      </c>
      <c r="K183" s="17">
        <v>1001517</v>
      </c>
      <c r="L183" s="17">
        <v>36</v>
      </c>
      <c r="M183" s="17">
        <v>0</v>
      </c>
      <c r="N183" s="17" t="str">
        <f t="shared" si="15"/>
        <v>A1</v>
      </c>
      <c r="O183" s="17" t="s">
        <v>10468</v>
      </c>
      <c r="P183" s="17" t="s">
        <v>10469</v>
      </c>
      <c r="Q183" s="88">
        <v>44342</v>
      </c>
      <c r="R183" s="88">
        <v>45453</v>
      </c>
      <c r="S183" s="89" t="s">
        <v>776</v>
      </c>
      <c r="T183" s="17">
        <v>10300</v>
      </c>
      <c r="U183" s="17" t="s">
        <v>10547</v>
      </c>
      <c r="V183" s="17">
        <v>18.5</v>
      </c>
      <c r="W183" s="17" t="s">
        <v>10994</v>
      </c>
      <c r="X183" s="17" t="str">
        <f t="shared" si="16"/>
        <v>Vigente</v>
      </c>
      <c r="Y183" s="17" t="str">
        <f t="shared" si="17"/>
        <v>V</v>
      </c>
      <c r="Z183" s="17" t="s">
        <v>348</v>
      </c>
      <c r="AA183" s="17" t="str">
        <f>VLOOKUP(A183,'REPORTE'!$A$1:$AG$1961,19,0)</f>
        <v>Venta al por mayor de frutas, legumbres y hortalizas.</v>
      </c>
      <c r="AB183" s="17">
        <v>1000943</v>
      </c>
      <c r="AC183" s="17" t="s">
        <v>11566</v>
      </c>
      <c r="AD183" s="17" t="s">
        <v>11854</v>
      </c>
      <c r="AE183" s="17" t="s">
        <v>12072</v>
      </c>
      <c r="AF183" s="17" t="s">
        <v>11150</v>
      </c>
      <c r="AG183" s="17" t="s">
        <v>609</v>
      </c>
      <c r="AH183" s="17" t="str">
        <f>VLOOKUP(A183,'REPORTE'!$A$1:$AG$1961,5,0)</f>
        <v>ECUATORIANO(A)</v>
      </c>
      <c r="AI183" s="17">
        <f>VLOOKUP(A183,'REPORTE'!$A$1:$AG$1961,28,0)</f>
        <v>44117</v>
      </c>
      <c r="AJ183" s="17" t="str">
        <f>VLOOKUP(A183,'REPORTE'!$A$1:$AG$1961,29,0)</f>
        <v>Cliente</v>
      </c>
      <c r="AK183" s="17" t="str">
        <f>VLOOKUP(A183,'REPORTE'!$A$1:$AG$1961,30,0)</f>
        <v>Primaria</v>
      </c>
      <c r="AL183" s="17" t="str">
        <f>VLOOKUP(A183,'REPORTE'!$A$1:$AG$1961,31,0)</f>
        <v>PICHINCHA</v>
      </c>
      <c r="AM183" s="17" t="str">
        <f>VLOOKUP(AL183,PROVINCIAS!$F$1:$G$1171,2,0)</f>
        <v>URBANA</v>
      </c>
    </row>
    <row r="184" spans="1:39" x14ac:dyDescent="0.45">
      <c r="A184" s="17">
        <v>1001181</v>
      </c>
      <c r="B184" s="17" t="s">
        <v>9776</v>
      </c>
      <c r="C184" s="85">
        <v>1600418881</v>
      </c>
      <c r="D184" s="17">
        <v>41</v>
      </c>
      <c r="E184" s="86">
        <v>29550</v>
      </c>
      <c r="F184" s="86" t="str">
        <f t="shared" si="13"/>
        <v>1980</v>
      </c>
      <c r="G184" s="87">
        <v>2022</v>
      </c>
      <c r="H184" s="87">
        <f t="shared" si="14"/>
        <v>42</v>
      </c>
      <c r="I184" s="87" t="str">
        <f t="shared" si="12"/>
        <v>Mal</v>
      </c>
      <c r="J184" s="17" t="s">
        <v>36</v>
      </c>
      <c r="K184" s="17">
        <v>1001514</v>
      </c>
      <c r="L184" s="17">
        <v>24</v>
      </c>
      <c r="M184" s="17">
        <v>0</v>
      </c>
      <c r="N184" s="17" t="str">
        <f t="shared" si="15"/>
        <v>A1</v>
      </c>
      <c r="O184" s="17" t="s">
        <v>10468</v>
      </c>
      <c r="P184" s="17" t="s">
        <v>10469</v>
      </c>
      <c r="Q184" s="88">
        <v>44342</v>
      </c>
      <c r="R184" s="88">
        <v>45082</v>
      </c>
      <c r="S184" s="89" t="s">
        <v>776</v>
      </c>
      <c r="T184" s="17">
        <v>5000</v>
      </c>
      <c r="U184" s="17" t="s">
        <v>10548</v>
      </c>
      <c r="V184" s="17">
        <v>21.5</v>
      </c>
      <c r="W184" s="17" t="s">
        <v>10994</v>
      </c>
      <c r="X184" s="17" t="str">
        <f t="shared" si="16"/>
        <v>Vigente</v>
      </c>
      <c r="Y184" s="17" t="str">
        <f t="shared" si="17"/>
        <v>V</v>
      </c>
      <c r="Z184" s="17" t="s">
        <v>11089</v>
      </c>
      <c r="AA184" s="17" t="str">
        <f>VLOOKUP(A184,'REPORTE'!$A$1:$AG$1961,19,0)</f>
        <v>Cultivo de cacao.</v>
      </c>
      <c r="AB184" s="17">
        <v>1001259</v>
      </c>
      <c r="AC184" s="17" t="s">
        <v>11567</v>
      </c>
      <c r="AD184" s="17" t="s">
        <v>11853</v>
      </c>
      <c r="AE184" s="17" t="s">
        <v>12072</v>
      </c>
      <c r="AF184" s="17" t="s">
        <v>12156</v>
      </c>
      <c r="AG184" s="17" t="s">
        <v>609</v>
      </c>
      <c r="AH184" s="17" t="str">
        <f>VLOOKUP(A184,'REPORTE'!$A$1:$AG$1961,5,0)</f>
        <v>ECUATORIANO(A)</v>
      </c>
      <c r="AI184" s="17">
        <f>VLOOKUP(A184,'REPORTE'!$A$1:$AG$1961,28,0)</f>
        <v>44342</v>
      </c>
      <c r="AJ184" s="17" t="str">
        <f>VLOOKUP(A184,'REPORTE'!$A$1:$AG$1961,29,0)</f>
        <v>Cliente</v>
      </c>
      <c r="AK184" s="17" t="str">
        <f>VLOOKUP(A184,'REPORTE'!$A$1:$AG$1961,30,0)</f>
        <v>Secundaria</v>
      </c>
      <c r="AL184" s="17" t="str">
        <f>VLOOKUP(A184,'REPORTE'!$A$1:$AG$1961,31,0)</f>
        <v>PICHINCHA</v>
      </c>
      <c r="AM184" s="17" t="str">
        <f>VLOOKUP(AL184,PROVINCIAS!$F$1:$G$1171,2,0)</f>
        <v>URBANA</v>
      </c>
    </row>
    <row r="185" spans="1:39" x14ac:dyDescent="0.45">
      <c r="A185" s="17">
        <v>1001227</v>
      </c>
      <c r="B185" s="17" t="s">
        <v>9777</v>
      </c>
      <c r="C185" s="85">
        <v>1715757280</v>
      </c>
      <c r="D185" s="17">
        <v>42</v>
      </c>
      <c r="E185" s="86">
        <v>29259</v>
      </c>
      <c r="F185" s="86" t="str">
        <f t="shared" si="13"/>
        <v>1980</v>
      </c>
      <c r="G185" s="87">
        <v>2022</v>
      </c>
      <c r="H185" s="87">
        <f t="shared" si="14"/>
        <v>42</v>
      </c>
      <c r="I185" s="87" t="str">
        <f t="shared" si="12"/>
        <v>Mal</v>
      </c>
      <c r="J185" s="17" t="s">
        <v>59</v>
      </c>
      <c r="K185" s="17">
        <v>1001519</v>
      </c>
      <c r="L185" s="17">
        <v>36</v>
      </c>
      <c r="M185" s="17">
        <v>0</v>
      </c>
      <c r="N185" s="17" t="str">
        <f t="shared" si="15"/>
        <v>A1</v>
      </c>
      <c r="O185" s="17" t="s">
        <v>10468</v>
      </c>
      <c r="P185" s="17" t="s">
        <v>10469</v>
      </c>
      <c r="Q185" s="88">
        <v>44342</v>
      </c>
      <c r="R185" s="88">
        <v>45444</v>
      </c>
      <c r="S185" s="89" t="s">
        <v>776</v>
      </c>
      <c r="T185" s="17">
        <v>8500</v>
      </c>
      <c r="U185" s="17" t="s">
        <v>10549</v>
      </c>
      <c r="V185" s="17">
        <v>18.5</v>
      </c>
      <c r="W185" s="17" t="s">
        <v>10994</v>
      </c>
      <c r="X185" s="17" t="str">
        <f t="shared" si="16"/>
        <v>Vigente</v>
      </c>
      <c r="Y185" s="17" t="str">
        <f t="shared" si="17"/>
        <v>V</v>
      </c>
      <c r="Z185" s="17" t="s">
        <v>348</v>
      </c>
      <c r="AA185" s="17" t="str">
        <f>VLOOKUP(A185,'REPORTE'!$A$1:$AG$1961,19,0)</f>
        <v>Venta al por mayor de frutas, legumbres y hortalizas.</v>
      </c>
      <c r="AB185" s="17">
        <v>1001303</v>
      </c>
      <c r="AC185" s="17" t="s">
        <v>11568</v>
      </c>
      <c r="AD185" s="17" t="s">
        <v>11916</v>
      </c>
      <c r="AE185" s="17" t="s">
        <v>12072</v>
      </c>
      <c r="AF185" s="17" t="s">
        <v>12157</v>
      </c>
      <c r="AG185" s="17" t="s">
        <v>46</v>
      </c>
      <c r="AH185" s="17" t="str">
        <f>VLOOKUP(A185,'REPORTE'!$A$1:$AG$1961,5,0)</f>
        <v>ECUATORIANO(A) INDIGENA</v>
      </c>
      <c r="AI185" s="17">
        <f>VLOOKUP(A185,'REPORTE'!$A$1:$AG$1961,28,0)</f>
        <v>44342</v>
      </c>
      <c r="AJ185" s="17" t="str">
        <f>VLOOKUP(A185,'REPORTE'!$A$1:$AG$1961,29,0)</f>
        <v>Cliente</v>
      </c>
      <c r="AK185" s="17" t="str">
        <f>VLOOKUP(A185,'REPORTE'!$A$1:$AG$1961,30,0)</f>
        <v>Primaria</v>
      </c>
      <c r="AL185" s="17" t="str">
        <f>VLOOKUP(A185,'REPORTE'!$A$1:$AG$1961,31,0)</f>
        <v>CHIMBORAZO</v>
      </c>
      <c r="AM185" s="17" t="e">
        <f>VLOOKUP(AL185,PROVINCIAS!$F$1:$G$1171,2,0)</f>
        <v>#N/A</v>
      </c>
    </row>
    <row r="186" spans="1:39" x14ac:dyDescent="0.45">
      <c r="A186" s="17">
        <v>1000207</v>
      </c>
      <c r="B186" s="17" t="s">
        <v>9778</v>
      </c>
      <c r="C186" s="85">
        <v>1720272911</v>
      </c>
      <c r="D186" s="17">
        <v>32</v>
      </c>
      <c r="E186" s="86">
        <v>32742</v>
      </c>
      <c r="F186" s="86" t="str">
        <f t="shared" si="13"/>
        <v>1989</v>
      </c>
      <c r="G186" s="87">
        <v>2022</v>
      </c>
      <c r="H186" s="87">
        <f t="shared" si="14"/>
        <v>33</v>
      </c>
      <c r="I186" s="87" t="str">
        <f t="shared" si="12"/>
        <v>Mal</v>
      </c>
      <c r="J186" s="17" t="s">
        <v>36</v>
      </c>
      <c r="K186" s="17">
        <v>1001527</v>
      </c>
      <c r="L186" s="17">
        <v>24</v>
      </c>
      <c r="M186" s="17">
        <v>0</v>
      </c>
      <c r="N186" s="17" t="str">
        <f t="shared" si="15"/>
        <v>A1</v>
      </c>
      <c r="O186" s="17" t="s">
        <v>10466</v>
      </c>
      <c r="P186" s="17" t="s">
        <v>10467</v>
      </c>
      <c r="Q186" s="88">
        <v>44343</v>
      </c>
      <c r="R186" s="88">
        <v>45071</v>
      </c>
      <c r="S186" s="89" t="s">
        <v>776</v>
      </c>
      <c r="T186" s="17">
        <v>5000</v>
      </c>
      <c r="U186" s="17" t="s">
        <v>10550</v>
      </c>
      <c r="V186" s="17">
        <v>16</v>
      </c>
      <c r="W186" s="17" t="s">
        <v>10994</v>
      </c>
      <c r="X186" s="17" t="str">
        <f t="shared" si="16"/>
        <v>Vigente</v>
      </c>
      <c r="Y186" s="17" t="str">
        <f t="shared" si="17"/>
        <v>V</v>
      </c>
      <c r="Z186" s="17" t="s">
        <v>11000</v>
      </c>
      <c r="AA186" s="17" t="str">
        <f>VLOOKUP(A186,'REPORTE'!$A$1:$AG$1961,19,0)</f>
        <v>Venta al por mayor de papa y tubérculos.</v>
      </c>
      <c r="AB186" s="17">
        <v>1000269</v>
      </c>
      <c r="AC186" s="17" t="s">
        <v>11569</v>
      </c>
      <c r="AD186" s="17" t="s">
        <v>11836</v>
      </c>
      <c r="AE186" s="17" t="s">
        <v>12072</v>
      </c>
      <c r="AF186" s="17" t="s">
        <v>12158</v>
      </c>
      <c r="AG186" s="17" t="s">
        <v>46</v>
      </c>
      <c r="AH186" s="17" t="str">
        <f>VLOOKUP(A186,'REPORTE'!$A$1:$AG$1961,5,0)</f>
        <v>ECUATORIANO(A) INDIGENA</v>
      </c>
      <c r="AI186" s="17">
        <f>VLOOKUP(A186,'REPORTE'!$A$1:$AG$1961,28,0)</f>
        <v>44131</v>
      </c>
      <c r="AJ186" s="17" t="str">
        <f>VLOOKUP(A186,'REPORTE'!$A$1:$AG$1961,29,0)</f>
        <v>Cliente</v>
      </c>
      <c r="AK186" s="17" t="str">
        <f>VLOOKUP(A186,'REPORTE'!$A$1:$AG$1961,30,0)</f>
        <v>Secundaria</v>
      </c>
      <c r="AL186" s="17" t="str">
        <f>VLOOKUP(A186,'REPORTE'!$A$1:$AG$1961,31,0)</f>
        <v>PICHINCHA</v>
      </c>
      <c r="AM186" s="17" t="str">
        <f>VLOOKUP(AL186,PROVINCIAS!$F$1:$G$1171,2,0)</f>
        <v>URBANA</v>
      </c>
    </row>
    <row r="187" spans="1:39" x14ac:dyDescent="0.45">
      <c r="A187" s="17">
        <v>1000286</v>
      </c>
      <c r="B187" s="17" t="s">
        <v>9779</v>
      </c>
      <c r="C187" s="85">
        <v>603728585</v>
      </c>
      <c r="D187" s="17">
        <v>40</v>
      </c>
      <c r="E187" s="86">
        <v>29797</v>
      </c>
      <c r="F187" s="86" t="str">
        <f t="shared" si="13"/>
        <v>1981</v>
      </c>
      <c r="G187" s="87">
        <v>2022</v>
      </c>
      <c r="H187" s="87">
        <f t="shared" si="14"/>
        <v>41</v>
      </c>
      <c r="I187" s="87" t="str">
        <f t="shared" si="12"/>
        <v>Mal</v>
      </c>
      <c r="J187" s="17" t="s">
        <v>36</v>
      </c>
      <c r="K187" s="17">
        <v>1001525</v>
      </c>
      <c r="L187" s="17">
        <v>18</v>
      </c>
      <c r="M187" s="17">
        <v>0</v>
      </c>
      <c r="N187" s="17" t="str">
        <f t="shared" si="15"/>
        <v>A1</v>
      </c>
      <c r="O187" s="17" t="s">
        <v>10468</v>
      </c>
      <c r="P187" s="17" t="s">
        <v>10469</v>
      </c>
      <c r="Q187" s="88">
        <v>44343</v>
      </c>
      <c r="R187" s="88">
        <v>44910</v>
      </c>
      <c r="S187" s="89" t="s">
        <v>776</v>
      </c>
      <c r="T187" s="17">
        <v>2500</v>
      </c>
      <c r="U187" s="17" t="s">
        <v>10551</v>
      </c>
      <c r="V187" s="17">
        <v>21.5</v>
      </c>
      <c r="W187" s="17" t="s">
        <v>10994</v>
      </c>
      <c r="X187" s="17" t="str">
        <f t="shared" si="16"/>
        <v>Vigente</v>
      </c>
      <c r="Y187" s="17" t="str">
        <f t="shared" si="17"/>
        <v>V</v>
      </c>
      <c r="Z187" s="17" t="s">
        <v>244</v>
      </c>
      <c r="AA187" s="17" t="str">
        <f>VLOOKUP(A187,'REPORTE'!$A$1:$AG$1961,19,0)</f>
        <v>Empleado Privado</v>
      </c>
      <c r="AB187" s="17">
        <v>1000346</v>
      </c>
      <c r="AC187" s="17" t="s">
        <v>11570</v>
      </c>
      <c r="AD187" s="17" t="s">
        <v>11917</v>
      </c>
      <c r="AE187" s="17" t="s">
        <v>12072</v>
      </c>
      <c r="AF187" s="17" t="s">
        <v>12159</v>
      </c>
      <c r="AG187" s="17" t="s">
        <v>74</v>
      </c>
      <c r="AH187" s="17" t="str">
        <f>VLOOKUP(A187,'REPORTE'!$A$1:$AG$1961,5,0)</f>
        <v>ECUATORIANO(A)</v>
      </c>
      <c r="AI187" s="17">
        <f>VLOOKUP(A187,'REPORTE'!$A$1:$AG$1961,28,0)</f>
        <v>43671</v>
      </c>
      <c r="AJ187" s="17" t="str">
        <f>VLOOKUP(A187,'REPORTE'!$A$1:$AG$1961,29,0)</f>
        <v>Cliente</v>
      </c>
      <c r="AK187" s="17" t="str">
        <f>VLOOKUP(A187,'REPORTE'!$A$1:$AG$1961,30,0)</f>
        <v>Secundaria</v>
      </c>
      <c r="AL187" s="17" t="str">
        <f>VLOOKUP(A187,'REPORTE'!$A$1:$AG$1961,31,0)</f>
        <v>CHIMBORAZO</v>
      </c>
      <c r="AM187" s="17" t="e">
        <f>VLOOKUP(AL187,PROVINCIAS!$F$1:$G$1171,2,0)</f>
        <v>#N/A</v>
      </c>
    </row>
    <row r="188" spans="1:39" x14ac:dyDescent="0.45">
      <c r="A188" s="17">
        <v>1000512</v>
      </c>
      <c r="B188" s="17" t="s">
        <v>9780</v>
      </c>
      <c r="C188" s="85">
        <v>1725689036</v>
      </c>
      <c r="D188" s="17">
        <v>28</v>
      </c>
      <c r="E188" s="86">
        <v>34186</v>
      </c>
      <c r="F188" s="86" t="str">
        <f t="shared" si="13"/>
        <v>1993</v>
      </c>
      <c r="G188" s="87">
        <v>2022</v>
      </c>
      <c r="H188" s="87">
        <f t="shared" si="14"/>
        <v>29</v>
      </c>
      <c r="I188" s="87" t="str">
        <f t="shared" si="12"/>
        <v>Mal</v>
      </c>
      <c r="J188" s="17" t="s">
        <v>59</v>
      </c>
      <c r="K188" s="17">
        <v>1001523</v>
      </c>
      <c r="L188" s="17">
        <v>36</v>
      </c>
      <c r="M188" s="17">
        <v>4</v>
      </c>
      <c r="N188" s="17" t="str">
        <f t="shared" si="15"/>
        <v>A1</v>
      </c>
      <c r="O188" s="17" t="s">
        <v>10468</v>
      </c>
      <c r="P188" s="17" t="s">
        <v>10469</v>
      </c>
      <c r="Q188" s="88">
        <v>44343</v>
      </c>
      <c r="R188" s="88">
        <v>45437</v>
      </c>
      <c r="S188" s="88">
        <v>44617</v>
      </c>
      <c r="T188" s="17">
        <v>4000</v>
      </c>
      <c r="U188" s="17" t="s">
        <v>10552</v>
      </c>
      <c r="V188" s="17">
        <v>18.5</v>
      </c>
      <c r="W188" s="17" t="s">
        <v>10995</v>
      </c>
      <c r="X188" s="17" t="str">
        <f t="shared" si="16"/>
        <v>Vigente</v>
      </c>
      <c r="Y188" s="17" t="str">
        <f t="shared" si="17"/>
        <v>F</v>
      </c>
      <c r="Z188" s="17" t="s">
        <v>244</v>
      </c>
      <c r="AA188" s="17" t="str">
        <f>VLOOKUP(A188,'REPORTE'!$A$1:$AG$1961,19,0)</f>
        <v>Elaboración de pan y otros productos de panaderí­a secos: pan de todo tipo, panecillos, bizcochos, tostadas, galletas, etcétera, incluso envasados.</v>
      </c>
      <c r="AB188" s="17">
        <v>1000581</v>
      </c>
      <c r="AC188" s="17" t="s">
        <v>11571</v>
      </c>
      <c r="AD188" s="17" t="s">
        <v>11865</v>
      </c>
      <c r="AE188" s="17" t="s">
        <v>12072</v>
      </c>
      <c r="AF188" s="17" t="s">
        <v>11150</v>
      </c>
      <c r="AG188" s="17" t="s">
        <v>609</v>
      </c>
      <c r="AH188" s="17" t="str">
        <f>VLOOKUP(A188,'REPORTE'!$A$1:$AG$1961,5,0)</f>
        <v>ECUATORIANO(A) INDIGENA</v>
      </c>
      <c r="AI188" s="17">
        <f>VLOOKUP(A188,'REPORTE'!$A$1:$AG$1961,28,0)</f>
        <v>44147</v>
      </c>
      <c r="AJ188" s="17" t="str">
        <f>VLOOKUP(A188,'REPORTE'!$A$1:$AG$1961,29,0)</f>
        <v>Cliente</v>
      </c>
      <c r="AK188" s="17" t="str">
        <f>VLOOKUP(A188,'REPORTE'!$A$1:$AG$1961,30,0)</f>
        <v>Primaria</v>
      </c>
      <c r="AL188" s="17" t="str">
        <f>VLOOKUP(A188,'REPORTE'!$A$1:$AG$1961,31,0)</f>
        <v>CHIMBORAZO</v>
      </c>
      <c r="AM188" s="17" t="e">
        <f>VLOOKUP(AL188,PROVINCIAS!$F$1:$G$1171,2,0)</f>
        <v>#N/A</v>
      </c>
    </row>
    <row r="189" spans="1:39" x14ac:dyDescent="0.45">
      <c r="A189" s="17">
        <v>1001232</v>
      </c>
      <c r="B189" s="17" t="s">
        <v>9781</v>
      </c>
      <c r="C189" s="85">
        <v>1751565506</v>
      </c>
      <c r="D189" s="17">
        <v>22</v>
      </c>
      <c r="E189" s="86">
        <v>36443</v>
      </c>
      <c r="F189" s="86" t="str">
        <f t="shared" si="13"/>
        <v>1999</v>
      </c>
      <c r="G189" s="87">
        <v>2022</v>
      </c>
      <c r="H189" s="87">
        <f t="shared" si="14"/>
        <v>23</v>
      </c>
      <c r="I189" s="87" t="str">
        <f t="shared" si="12"/>
        <v>Mal</v>
      </c>
      <c r="J189" s="17" t="s">
        <v>36</v>
      </c>
      <c r="K189" s="17">
        <v>1001526</v>
      </c>
      <c r="L189" s="17">
        <v>12</v>
      </c>
      <c r="M189" s="17">
        <v>0</v>
      </c>
      <c r="N189" s="17" t="str">
        <f t="shared" si="15"/>
        <v>A1</v>
      </c>
      <c r="O189" s="17" t="s">
        <v>10468</v>
      </c>
      <c r="P189" s="17" t="s">
        <v>10469</v>
      </c>
      <c r="Q189" s="88">
        <v>44343</v>
      </c>
      <c r="R189" s="88">
        <v>44730</v>
      </c>
      <c r="S189" s="89" t="s">
        <v>776</v>
      </c>
      <c r="T189" s="17">
        <v>2500</v>
      </c>
      <c r="U189" s="17">
        <v>935.88</v>
      </c>
      <c r="V189" s="17">
        <v>21.5</v>
      </c>
      <c r="W189" s="17" t="s">
        <v>10994</v>
      </c>
      <c r="X189" s="17" t="str">
        <f t="shared" si="16"/>
        <v>Vigente</v>
      </c>
      <c r="Y189" s="17" t="str">
        <f t="shared" si="17"/>
        <v>V</v>
      </c>
      <c r="Z189" s="17" t="s">
        <v>348</v>
      </c>
      <c r="AA189" s="17" t="str">
        <f>VLOOKUP(A189,'REPORTE'!$A$1:$AG$1961,19,0)</f>
        <v>Venta al por mayor de frutas, legumbres y hortalizas.</v>
      </c>
      <c r="AB189" s="17">
        <v>1001309</v>
      </c>
      <c r="AC189" s="17" t="s">
        <v>11572</v>
      </c>
      <c r="AD189" s="17" t="s">
        <v>11918</v>
      </c>
      <c r="AE189" s="17" t="s">
        <v>12072</v>
      </c>
      <c r="AF189" s="17" t="s">
        <v>12160</v>
      </c>
      <c r="AG189" s="17" t="s">
        <v>609</v>
      </c>
      <c r="AH189" s="17" t="str">
        <f>VLOOKUP(A189,'REPORTE'!$A$1:$AG$1961,5,0)</f>
        <v>ECUATORIANO(A) INDIGENA</v>
      </c>
      <c r="AI189" s="17">
        <f>VLOOKUP(A189,'REPORTE'!$A$1:$AG$1961,28,0)</f>
        <v>44343</v>
      </c>
      <c r="AJ189" s="17" t="str">
        <f>VLOOKUP(A189,'REPORTE'!$A$1:$AG$1961,29,0)</f>
        <v>Cliente</v>
      </c>
      <c r="AK189" s="17" t="str">
        <f>VLOOKUP(A189,'REPORTE'!$A$1:$AG$1961,30,0)</f>
        <v>Primaria</v>
      </c>
      <c r="AL189" s="17" t="str">
        <f>VLOOKUP(A189,'REPORTE'!$A$1:$AG$1961,31,0)</f>
        <v>CHIMBORAZO</v>
      </c>
      <c r="AM189" s="17" t="e">
        <f>VLOOKUP(AL189,PROVINCIAS!$F$1:$G$1171,2,0)</f>
        <v>#N/A</v>
      </c>
    </row>
    <row r="190" spans="1:39" x14ac:dyDescent="0.45">
      <c r="A190" s="17">
        <v>1001240</v>
      </c>
      <c r="B190" s="17" t="s">
        <v>9782</v>
      </c>
      <c r="C190" s="85">
        <v>1720707700</v>
      </c>
      <c r="D190" s="17">
        <v>40</v>
      </c>
      <c r="E190" s="86">
        <v>29844</v>
      </c>
      <c r="F190" s="86" t="str">
        <f t="shared" si="13"/>
        <v>1981</v>
      </c>
      <c r="G190" s="87">
        <v>2022</v>
      </c>
      <c r="H190" s="87">
        <f t="shared" si="14"/>
        <v>41</v>
      </c>
      <c r="I190" s="87" t="str">
        <f t="shared" si="12"/>
        <v>Mal</v>
      </c>
      <c r="J190" s="17" t="s">
        <v>36</v>
      </c>
      <c r="K190" s="17">
        <v>1001521</v>
      </c>
      <c r="L190" s="17">
        <v>24</v>
      </c>
      <c r="M190" s="17">
        <v>0</v>
      </c>
      <c r="N190" s="17" t="str">
        <f t="shared" si="15"/>
        <v>A1</v>
      </c>
      <c r="O190" s="17" t="s">
        <v>10468</v>
      </c>
      <c r="P190" s="17" t="s">
        <v>10469</v>
      </c>
      <c r="Q190" s="88">
        <v>44343</v>
      </c>
      <c r="R190" s="88">
        <v>45092</v>
      </c>
      <c r="S190" s="89" t="s">
        <v>776</v>
      </c>
      <c r="T190" s="17">
        <v>5240</v>
      </c>
      <c r="U190" s="17" t="s">
        <v>10553</v>
      </c>
      <c r="V190" s="17">
        <v>21.5</v>
      </c>
      <c r="W190" s="17" t="s">
        <v>10994</v>
      </c>
      <c r="X190" s="17" t="str">
        <f t="shared" si="16"/>
        <v>Vigente</v>
      </c>
      <c r="Y190" s="17" t="str">
        <f t="shared" si="17"/>
        <v>V</v>
      </c>
      <c r="Z190" s="17" t="s">
        <v>348</v>
      </c>
      <c r="AA190" s="17" t="str">
        <f>VLOOKUP(A190,'REPORTE'!$A$1:$AG$1961,19,0)</f>
        <v>Venta al por mayor de frutas, legumbres y hortalizas.</v>
      </c>
      <c r="AB190" s="17">
        <v>1001315</v>
      </c>
      <c r="AC190" s="17" t="s">
        <v>11573</v>
      </c>
      <c r="AD190" s="17" t="s">
        <v>11919</v>
      </c>
      <c r="AE190" s="17" t="s">
        <v>12072</v>
      </c>
      <c r="AF190" s="17" t="s">
        <v>12149</v>
      </c>
      <c r="AG190" s="17" t="s">
        <v>609</v>
      </c>
      <c r="AH190" s="17" t="str">
        <f>VLOOKUP(A190,'REPORTE'!$A$1:$AG$1961,5,0)</f>
        <v>ECUATORIANO(A) INDIGENA</v>
      </c>
      <c r="AI190" s="17">
        <f>VLOOKUP(A190,'REPORTE'!$A$1:$AG$1961,28,0)</f>
        <v>44343</v>
      </c>
      <c r="AJ190" s="17" t="str">
        <f>VLOOKUP(A190,'REPORTE'!$A$1:$AG$1961,29,0)</f>
        <v>Cliente</v>
      </c>
      <c r="AK190" s="17" t="str">
        <f>VLOOKUP(A190,'REPORTE'!$A$1:$AG$1961,30,0)</f>
        <v>Primaria</v>
      </c>
      <c r="AL190" s="17" t="str">
        <f>VLOOKUP(A190,'REPORTE'!$A$1:$AG$1961,31,0)</f>
        <v>PICHINCHA</v>
      </c>
      <c r="AM190" s="17" t="str">
        <f>VLOOKUP(AL190,PROVINCIAS!$F$1:$G$1171,2,0)</f>
        <v>URBANA</v>
      </c>
    </row>
    <row r="191" spans="1:39" x14ac:dyDescent="0.45">
      <c r="A191" s="17">
        <v>1000196</v>
      </c>
      <c r="B191" s="17" t="s">
        <v>9783</v>
      </c>
      <c r="C191" s="85">
        <v>1722317656</v>
      </c>
      <c r="D191" s="17">
        <v>32</v>
      </c>
      <c r="E191" s="86">
        <v>32832</v>
      </c>
      <c r="F191" s="86" t="str">
        <f t="shared" si="13"/>
        <v>1989</v>
      </c>
      <c r="G191" s="87">
        <v>2022</v>
      </c>
      <c r="H191" s="87">
        <f t="shared" si="14"/>
        <v>33</v>
      </c>
      <c r="I191" s="87" t="str">
        <f t="shared" si="12"/>
        <v>Mal</v>
      </c>
      <c r="J191" s="17" t="s">
        <v>59</v>
      </c>
      <c r="K191" s="17">
        <v>1001529</v>
      </c>
      <c r="L191" s="17">
        <v>1</v>
      </c>
      <c r="M191" s="17">
        <v>0</v>
      </c>
      <c r="N191" s="17" t="str">
        <f t="shared" si="15"/>
        <v>A1</v>
      </c>
      <c r="O191" s="17" t="s">
        <v>10466</v>
      </c>
      <c r="P191" s="17" t="s">
        <v>10467</v>
      </c>
      <c r="Q191" s="88">
        <v>44344</v>
      </c>
      <c r="R191" s="88">
        <v>44706</v>
      </c>
      <c r="S191" s="89" t="s">
        <v>776</v>
      </c>
      <c r="T191" s="17">
        <v>900</v>
      </c>
      <c r="U191" s="17">
        <v>900</v>
      </c>
      <c r="V191" s="17">
        <v>14</v>
      </c>
      <c r="W191" s="17" t="s">
        <v>10994</v>
      </c>
      <c r="X191" s="17" t="str">
        <f t="shared" si="16"/>
        <v>Vigente</v>
      </c>
      <c r="Y191" s="17" t="str">
        <f t="shared" si="17"/>
        <v>V</v>
      </c>
      <c r="Z191" s="17" t="s">
        <v>11000</v>
      </c>
      <c r="AA191" s="17" t="str">
        <f>VLOOKUP(A191,'REPORTE'!$A$1:$AG$1961,19,0)</f>
        <v>Empleado Privado</v>
      </c>
      <c r="AB191" s="17">
        <v>1000259</v>
      </c>
      <c r="AC191" s="17" t="s">
        <v>11214</v>
      </c>
      <c r="AD191" s="17" t="s">
        <v>11890</v>
      </c>
      <c r="AE191" s="17" t="s">
        <v>12072</v>
      </c>
      <c r="AF191" s="17" t="s">
        <v>12161</v>
      </c>
      <c r="AG191" s="17" t="s">
        <v>609</v>
      </c>
      <c r="AH191" s="17" t="str">
        <f>VLOOKUP(A191,'REPORTE'!$A$1:$AG$1961,5,0)</f>
        <v>ECUATORIANO(A) INDIGENA</v>
      </c>
      <c r="AI191" s="17">
        <f>VLOOKUP(A191,'REPORTE'!$A$1:$AG$1961,28,0)</f>
        <v>44131</v>
      </c>
      <c r="AJ191" s="17" t="str">
        <f>VLOOKUP(A191,'REPORTE'!$A$1:$AG$1961,29,0)</f>
        <v>Cliente</v>
      </c>
      <c r="AK191" s="17" t="str">
        <f>VLOOKUP(A191,'REPORTE'!$A$1:$AG$1961,30,0)</f>
        <v>Universitaria</v>
      </c>
      <c r="AL191" s="17" t="str">
        <f>VLOOKUP(A191,'REPORTE'!$A$1:$AG$1961,31,0)</f>
        <v>PICHINCHA</v>
      </c>
      <c r="AM191" s="17" t="str">
        <f>VLOOKUP(AL191,PROVINCIAS!$F$1:$G$1171,2,0)</f>
        <v>URBANA</v>
      </c>
    </row>
    <row r="192" spans="1:39" x14ac:dyDescent="0.45">
      <c r="A192" s="17">
        <v>1000940</v>
      </c>
      <c r="B192" s="17" t="s">
        <v>9784</v>
      </c>
      <c r="C192" s="85">
        <v>502574072</v>
      </c>
      <c r="D192" s="17">
        <v>40</v>
      </c>
      <c r="E192" s="86">
        <v>29701</v>
      </c>
      <c r="F192" s="86" t="str">
        <f t="shared" si="13"/>
        <v>1981</v>
      </c>
      <c r="G192" s="87">
        <v>2022</v>
      </c>
      <c r="H192" s="87">
        <f t="shared" si="14"/>
        <v>41</v>
      </c>
      <c r="I192" s="87" t="str">
        <f t="shared" si="12"/>
        <v>Mal</v>
      </c>
      <c r="J192" s="17" t="s">
        <v>36</v>
      </c>
      <c r="K192" s="17">
        <v>1001530</v>
      </c>
      <c r="L192" s="17">
        <v>24</v>
      </c>
      <c r="M192" s="17">
        <v>0</v>
      </c>
      <c r="N192" s="17" t="str">
        <f t="shared" si="15"/>
        <v>A1</v>
      </c>
      <c r="O192" s="17" t="s">
        <v>10468</v>
      </c>
      <c r="P192" s="17" t="s">
        <v>10469</v>
      </c>
      <c r="Q192" s="88">
        <v>44344</v>
      </c>
      <c r="R192" s="88">
        <v>45097</v>
      </c>
      <c r="S192" s="89" t="s">
        <v>776</v>
      </c>
      <c r="T192" s="17">
        <v>3000</v>
      </c>
      <c r="U192" s="17" t="s">
        <v>10554</v>
      </c>
      <c r="V192" s="17">
        <v>21.5</v>
      </c>
      <c r="W192" s="17" t="s">
        <v>10994</v>
      </c>
      <c r="X192" s="17" t="str">
        <f t="shared" si="16"/>
        <v>Vigente</v>
      </c>
      <c r="Y192" s="17" t="str">
        <f t="shared" si="17"/>
        <v>V</v>
      </c>
      <c r="Z192" s="17" t="s">
        <v>11461</v>
      </c>
      <c r="AA192" s="17" t="str">
        <f>VLOOKUP(A192,'REPORTE'!$A$1:$AG$1961,19,0)</f>
        <v>Actividades de alquiler con fines operativos de automóviles de pasajeros, camiones, camionetas, remolques y vehí­culos de recreo. (sin conductor).</v>
      </c>
      <c r="AB192" s="17">
        <v>1001008</v>
      </c>
      <c r="AC192" s="17" t="s">
        <v>11565</v>
      </c>
      <c r="AD192" s="17" t="s">
        <v>11920</v>
      </c>
      <c r="AE192" s="17" t="s">
        <v>12072</v>
      </c>
      <c r="AF192" s="17" t="s">
        <v>12162</v>
      </c>
      <c r="AG192" s="17" t="s">
        <v>609</v>
      </c>
      <c r="AH192" s="17" t="str">
        <f>VLOOKUP(A192,'REPORTE'!$A$1:$AG$1961,5,0)</f>
        <v>ECUATORIANO(A) INDIGENA</v>
      </c>
      <c r="AI192" s="17">
        <f>VLOOKUP(A192,'REPORTE'!$A$1:$AG$1961,28,0)</f>
        <v>44344</v>
      </c>
      <c r="AJ192" s="17" t="str">
        <f>VLOOKUP(A192,'REPORTE'!$A$1:$AG$1961,29,0)</f>
        <v>Cliente</v>
      </c>
      <c r="AK192" s="17" t="str">
        <f>VLOOKUP(A192,'REPORTE'!$A$1:$AG$1961,30,0)</f>
        <v>Primaria</v>
      </c>
      <c r="AL192" s="17" t="str">
        <f>VLOOKUP(A192,'REPORTE'!$A$1:$AG$1961,31,0)</f>
        <v>COTOPAXI</v>
      </c>
      <c r="AM192" s="17" t="e">
        <f>VLOOKUP(AL192,PROVINCIAS!$F$1:$G$1171,2,0)</f>
        <v>#N/A</v>
      </c>
    </row>
    <row r="193" spans="1:39" x14ac:dyDescent="0.45">
      <c r="A193" s="17">
        <v>1001204</v>
      </c>
      <c r="B193" s="17" t="s">
        <v>9785</v>
      </c>
      <c r="C193" s="85">
        <v>1714444773</v>
      </c>
      <c r="D193" s="17">
        <v>43</v>
      </c>
      <c r="E193" s="86">
        <v>28635</v>
      </c>
      <c r="F193" s="86" t="str">
        <f t="shared" si="13"/>
        <v>1978</v>
      </c>
      <c r="G193" s="87">
        <v>2022</v>
      </c>
      <c r="H193" s="87">
        <f t="shared" si="14"/>
        <v>44</v>
      </c>
      <c r="I193" s="87" t="str">
        <f t="shared" si="12"/>
        <v>Mal</v>
      </c>
      <c r="J193" s="17" t="s">
        <v>59</v>
      </c>
      <c r="K193" s="17">
        <v>1001534</v>
      </c>
      <c r="L193" s="17">
        <v>18</v>
      </c>
      <c r="M193" s="17">
        <v>9</v>
      </c>
      <c r="N193" s="17" t="str">
        <f t="shared" si="15"/>
        <v>A2</v>
      </c>
      <c r="O193" s="17" t="s">
        <v>10468</v>
      </c>
      <c r="P193" s="17" t="s">
        <v>10469</v>
      </c>
      <c r="Q193" s="88">
        <v>44344</v>
      </c>
      <c r="R193" s="88">
        <v>44915</v>
      </c>
      <c r="S193" s="88">
        <v>44612</v>
      </c>
      <c r="T193" s="17">
        <v>1500</v>
      </c>
      <c r="U193" s="17" t="s">
        <v>10555</v>
      </c>
      <c r="V193" s="17">
        <v>23</v>
      </c>
      <c r="W193" s="17" t="s">
        <v>10995</v>
      </c>
      <c r="X193" s="17" t="str">
        <f t="shared" si="16"/>
        <v>Vigente</v>
      </c>
      <c r="Y193" s="17" t="str">
        <f t="shared" si="17"/>
        <v>F</v>
      </c>
      <c r="Z193" s="17" t="s">
        <v>244</v>
      </c>
      <c r="AA193" s="17" t="str">
        <f>VLOOKUP(A193,'REPORTE'!$A$1:$AG$1961,19,0)</f>
        <v>Servicios de taxis.</v>
      </c>
      <c r="AB193" s="17">
        <v>1001282</v>
      </c>
      <c r="AC193" s="17" t="s">
        <v>11215</v>
      </c>
      <c r="AD193" s="17" t="s">
        <v>11837</v>
      </c>
      <c r="AE193" s="17" t="s">
        <v>12072</v>
      </c>
      <c r="AF193" s="17" t="s">
        <v>12103</v>
      </c>
      <c r="AG193" s="17" t="s">
        <v>609</v>
      </c>
      <c r="AH193" s="17" t="str">
        <f>VLOOKUP(A193,'REPORTE'!$A$1:$AG$1961,5,0)</f>
        <v>ECUATORIANO(A)</v>
      </c>
      <c r="AI193" s="17">
        <f>VLOOKUP(A193,'REPORTE'!$A$1:$AG$1961,28,0)</f>
        <v>44344</v>
      </c>
      <c r="AJ193" s="17" t="str">
        <f>VLOOKUP(A193,'REPORTE'!$A$1:$AG$1961,29,0)</f>
        <v>Cliente</v>
      </c>
      <c r="AK193" s="17" t="str">
        <f>VLOOKUP(A193,'REPORTE'!$A$1:$AG$1961,30,0)</f>
        <v>Primaria</v>
      </c>
      <c r="AL193" s="17" t="str">
        <f>VLOOKUP(A193,'REPORTE'!$A$1:$AG$1961,31,0)</f>
        <v>PICHINCHA</v>
      </c>
      <c r="AM193" s="17" t="str">
        <f>VLOOKUP(AL193,PROVINCIAS!$F$1:$G$1171,2,0)</f>
        <v>URBANA</v>
      </c>
    </row>
    <row r="194" spans="1:39" x14ac:dyDescent="0.45">
      <c r="A194" s="17">
        <v>1001247</v>
      </c>
      <c r="B194" s="17" t="s">
        <v>9786</v>
      </c>
      <c r="C194" s="85">
        <v>1000648640</v>
      </c>
      <c r="D194" s="17">
        <v>73</v>
      </c>
      <c r="E194" s="86">
        <v>17727</v>
      </c>
      <c r="F194" s="86" t="str">
        <f t="shared" si="13"/>
        <v>1948</v>
      </c>
      <c r="G194" s="87">
        <v>2022</v>
      </c>
      <c r="H194" s="87">
        <f t="shared" si="14"/>
        <v>74</v>
      </c>
      <c r="I194" s="87" t="str">
        <f t="shared" ref="I194:I257" si="18">IF(H212=D194,"Bien","Mal")</f>
        <v>Mal</v>
      </c>
      <c r="J194" s="17" t="s">
        <v>59</v>
      </c>
      <c r="K194" s="17">
        <v>1001531</v>
      </c>
      <c r="L194" s="17">
        <v>12</v>
      </c>
      <c r="M194" s="17">
        <v>0</v>
      </c>
      <c r="N194" s="17" t="str">
        <f t="shared" si="15"/>
        <v>A1</v>
      </c>
      <c r="O194" s="17" t="s">
        <v>10468</v>
      </c>
      <c r="P194" s="17" t="s">
        <v>10469</v>
      </c>
      <c r="Q194" s="88">
        <v>44344</v>
      </c>
      <c r="R194" s="88">
        <v>44727</v>
      </c>
      <c r="S194" s="89" t="s">
        <v>776</v>
      </c>
      <c r="T194" s="17">
        <v>1000</v>
      </c>
      <c r="U194" s="17">
        <v>374.52</v>
      </c>
      <c r="V194" s="17">
        <v>23</v>
      </c>
      <c r="W194" s="17" t="s">
        <v>10994</v>
      </c>
      <c r="X194" s="17" t="str">
        <f t="shared" si="16"/>
        <v>Vigente</v>
      </c>
      <c r="Y194" s="17" t="str">
        <f t="shared" si="17"/>
        <v>V</v>
      </c>
      <c r="Z194" s="17" t="s">
        <v>11038</v>
      </c>
      <c r="AA194" s="17" t="str">
        <f>VLOOKUP(A194,'REPORTE'!$A$1:$AG$1961,19,0)</f>
        <v>Servicios de apoyo a la fabricación de productos metálicos para uso estructural a cambio de una retribución o por contrato.</v>
      </c>
      <c r="AB194" s="17">
        <v>1001324</v>
      </c>
      <c r="AC194" s="17" t="s">
        <v>11216</v>
      </c>
      <c r="AD194" s="17" t="s">
        <v>11854</v>
      </c>
      <c r="AE194" s="17" t="s">
        <v>12072</v>
      </c>
      <c r="AF194" s="17" t="s">
        <v>12163</v>
      </c>
      <c r="AG194" s="17" t="s">
        <v>609</v>
      </c>
      <c r="AH194" s="17" t="str">
        <f>VLOOKUP(A194,'REPORTE'!$A$1:$AG$1961,5,0)</f>
        <v>ECUATORIANO(A)</v>
      </c>
      <c r="AI194" s="17">
        <f>VLOOKUP(A194,'REPORTE'!$A$1:$AG$1961,28,0)</f>
        <v>44344</v>
      </c>
      <c r="AJ194" s="17" t="str">
        <f>VLOOKUP(A194,'REPORTE'!$A$1:$AG$1961,29,0)</f>
        <v>Cliente</v>
      </c>
      <c r="AK194" s="17" t="str">
        <f>VLOOKUP(A194,'REPORTE'!$A$1:$AG$1961,30,0)</f>
        <v>Primaria</v>
      </c>
      <c r="AL194" s="17" t="str">
        <f>VLOOKUP(A194,'REPORTE'!$A$1:$AG$1961,31,0)</f>
        <v>IMBABURA</v>
      </c>
      <c r="AM194" s="17" t="e">
        <f>VLOOKUP(AL194,PROVINCIAS!$F$1:$G$1171,2,0)</f>
        <v>#N/A</v>
      </c>
    </row>
    <row r="195" spans="1:39" x14ac:dyDescent="0.45">
      <c r="A195" s="17">
        <v>1000554</v>
      </c>
      <c r="B195" s="17" t="s">
        <v>9787</v>
      </c>
      <c r="C195" s="85">
        <v>1722115985</v>
      </c>
      <c r="D195" s="17">
        <v>54</v>
      </c>
      <c r="E195" s="86">
        <v>24897</v>
      </c>
      <c r="F195" s="86" t="str">
        <f t="shared" ref="F195:F258" si="19">TEXT(E195,"yyyy")</f>
        <v>1968</v>
      </c>
      <c r="G195" s="87">
        <v>2022</v>
      </c>
      <c r="H195" s="87">
        <f t="shared" ref="H195:H258" si="20">G195-F195</f>
        <v>54</v>
      </c>
      <c r="I195" s="87" t="str">
        <f t="shared" si="18"/>
        <v>Mal</v>
      </c>
      <c r="J195" s="17" t="s">
        <v>59</v>
      </c>
      <c r="K195" s="17">
        <v>1001543</v>
      </c>
      <c r="L195" s="17">
        <v>36</v>
      </c>
      <c r="M195" s="17">
        <v>45</v>
      </c>
      <c r="N195" s="17" t="str">
        <f t="shared" ref="N195:N258" si="21">+IF(M195&lt;=5,"A1",IF(M195&lt;=30,"A2",IF(M195&lt;=60,"A3",IF(M195&lt;=75,"B1",IF(M195&lt;=90,"B2",IF(M195&lt;=120,"C1",IF(M195&lt;=150,"C2",IF(M195&lt;=180,"D","E"))))))))</f>
        <v>A3</v>
      </c>
      <c r="O195" s="17" t="s">
        <v>10468</v>
      </c>
      <c r="P195" s="17" t="s">
        <v>10469</v>
      </c>
      <c r="Q195" s="88">
        <v>44345</v>
      </c>
      <c r="R195" s="88">
        <v>45458</v>
      </c>
      <c r="S195" s="88">
        <v>44576</v>
      </c>
      <c r="T195" s="17">
        <v>6000</v>
      </c>
      <c r="U195" s="17" t="s">
        <v>10556</v>
      </c>
      <c r="V195" s="17">
        <v>21.5</v>
      </c>
      <c r="W195" s="17" t="s">
        <v>10995</v>
      </c>
      <c r="X195" s="17" t="str">
        <f t="shared" ref="X195:X258" si="22">IF(M195&gt;=61,"Vencido","Vigente")</f>
        <v>Vigente</v>
      </c>
      <c r="Y195" s="17" t="str">
        <f t="shared" ref="Y195:Y258" si="23">IF(W195=X195,"V","F")</f>
        <v>F</v>
      </c>
      <c r="Z195" s="17" t="s">
        <v>11044</v>
      </c>
      <c r="AA195" s="17" t="str">
        <f>VLOOKUP(A195,'REPORTE'!$A$1:$AG$1961,19,0)</f>
        <v>Fabricación de productos de madera utilizados principalmente por la industria de la construcción: vigas, cabrí­os, jabalcones, puntales, armazones de madera laminada encolada y armazones de madera prefabricados con uniones de metal, andamios, postes, etcétera.</v>
      </c>
      <c r="AB195" s="17">
        <v>1000625</v>
      </c>
      <c r="AC195" s="17" t="s">
        <v>11574</v>
      </c>
      <c r="AD195" s="17" t="s">
        <v>11859</v>
      </c>
      <c r="AE195" s="17" t="s">
        <v>12072</v>
      </c>
      <c r="AF195" s="17" t="s">
        <v>11150</v>
      </c>
      <c r="AG195" s="17" t="s">
        <v>46</v>
      </c>
      <c r="AH195" s="17" t="str">
        <f>VLOOKUP(A195,'REPORTE'!$A$1:$AG$1961,5,0)</f>
        <v>ECUATORIANO(A)</v>
      </c>
      <c r="AI195" s="17">
        <f>VLOOKUP(A195,'REPORTE'!$A$1:$AG$1961,28,0)</f>
        <v>44148</v>
      </c>
      <c r="AJ195" s="17" t="str">
        <f>VLOOKUP(A195,'REPORTE'!$A$1:$AG$1961,29,0)</f>
        <v>Cliente</v>
      </c>
      <c r="AK195" s="17" t="str">
        <f>VLOOKUP(A195,'REPORTE'!$A$1:$AG$1961,30,0)</f>
        <v>Primaria</v>
      </c>
      <c r="AL195" s="17" t="str">
        <f>VLOOKUP(A195,'REPORTE'!$A$1:$AG$1961,31,0)</f>
        <v>PICHINCHA</v>
      </c>
      <c r="AM195" s="17" t="str">
        <f>VLOOKUP(AL195,PROVINCIAS!$F$1:$G$1171,2,0)</f>
        <v>URBANA</v>
      </c>
    </row>
    <row r="196" spans="1:39" x14ac:dyDescent="0.45">
      <c r="A196" s="17">
        <v>1000646</v>
      </c>
      <c r="B196" s="17" t="s">
        <v>9788</v>
      </c>
      <c r="C196" s="85">
        <v>1723876536</v>
      </c>
      <c r="D196" s="17">
        <v>33</v>
      </c>
      <c r="E196" s="86">
        <v>32373</v>
      </c>
      <c r="F196" s="86" t="str">
        <f t="shared" si="19"/>
        <v>1988</v>
      </c>
      <c r="G196" s="87">
        <v>2022</v>
      </c>
      <c r="H196" s="87">
        <f t="shared" si="20"/>
        <v>34</v>
      </c>
      <c r="I196" s="87" t="str">
        <f t="shared" si="18"/>
        <v>Mal</v>
      </c>
      <c r="J196" s="17" t="s">
        <v>59</v>
      </c>
      <c r="K196" s="17">
        <v>1001538</v>
      </c>
      <c r="L196" s="17">
        <v>24</v>
      </c>
      <c r="M196" s="17">
        <v>0</v>
      </c>
      <c r="N196" s="17" t="str">
        <f t="shared" si="21"/>
        <v>A1</v>
      </c>
      <c r="O196" s="17" t="s">
        <v>10468</v>
      </c>
      <c r="P196" s="17" t="s">
        <v>10469</v>
      </c>
      <c r="Q196" s="88">
        <v>44345</v>
      </c>
      <c r="R196" s="88">
        <v>45071</v>
      </c>
      <c r="S196" s="89" t="s">
        <v>776</v>
      </c>
      <c r="T196" s="17">
        <v>3000</v>
      </c>
      <c r="U196" s="17" t="s">
        <v>10557</v>
      </c>
      <c r="V196" s="17">
        <v>21.5</v>
      </c>
      <c r="W196" s="17" t="s">
        <v>10994</v>
      </c>
      <c r="X196" s="17" t="str">
        <f t="shared" si="22"/>
        <v>Vigente</v>
      </c>
      <c r="Y196" s="17" t="str">
        <f t="shared" si="23"/>
        <v>V</v>
      </c>
      <c r="Z196" s="17" t="s">
        <v>11019</v>
      </c>
      <c r="AA196" s="17" t="str">
        <f>VLOOKUP(A196,'REPORTE'!$A$1:$AG$1961,19,0)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196" s="17">
        <v>1000717</v>
      </c>
      <c r="AC196" s="17" t="s">
        <v>11575</v>
      </c>
      <c r="AD196" s="17" t="s">
        <v>11870</v>
      </c>
      <c r="AE196" s="17" t="s">
        <v>12072</v>
      </c>
      <c r="AF196" s="17" t="s">
        <v>12164</v>
      </c>
      <c r="AG196" s="17" t="s">
        <v>46</v>
      </c>
      <c r="AH196" s="17" t="str">
        <f>VLOOKUP(A196,'REPORTE'!$A$1:$AG$1961,5,0)</f>
        <v>ECUATORIANO(A)</v>
      </c>
      <c r="AI196" s="17">
        <f>VLOOKUP(A196,'REPORTE'!$A$1:$AG$1961,28,0)</f>
        <v>44153</v>
      </c>
      <c r="AJ196" s="17" t="str">
        <f>VLOOKUP(A196,'REPORTE'!$A$1:$AG$1961,29,0)</f>
        <v>Cliente</v>
      </c>
      <c r="AK196" s="17" t="str">
        <f>VLOOKUP(A196,'REPORTE'!$A$1:$AG$1961,30,0)</f>
        <v>Primaria</v>
      </c>
      <c r="AL196" s="17" t="str">
        <f>VLOOKUP(A196,'REPORTE'!$A$1:$AG$1961,31,0)</f>
        <v>CHIMBORAZO</v>
      </c>
      <c r="AM196" s="17" t="e">
        <f>VLOOKUP(AL196,PROVINCIAS!$F$1:$G$1171,2,0)</f>
        <v>#N/A</v>
      </c>
    </row>
    <row r="197" spans="1:39" x14ac:dyDescent="0.45">
      <c r="A197" s="17">
        <v>1000651</v>
      </c>
      <c r="B197" s="17" t="s">
        <v>9789</v>
      </c>
      <c r="C197" s="85">
        <v>604694877</v>
      </c>
      <c r="D197" s="17">
        <v>30</v>
      </c>
      <c r="E197" s="86">
        <v>33568</v>
      </c>
      <c r="F197" s="86" t="str">
        <f t="shared" si="19"/>
        <v>1991</v>
      </c>
      <c r="G197" s="87">
        <v>2022</v>
      </c>
      <c r="H197" s="87">
        <f t="shared" si="20"/>
        <v>31</v>
      </c>
      <c r="I197" s="87" t="str">
        <f t="shared" si="18"/>
        <v>Mal</v>
      </c>
      <c r="J197" s="17" t="s">
        <v>59</v>
      </c>
      <c r="K197" s="17">
        <v>1001540</v>
      </c>
      <c r="L197" s="17">
        <v>18</v>
      </c>
      <c r="M197" s="17">
        <v>0</v>
      </c>
      <c r="N197" s="17" t="str">
        <f t="shared" si="21"/>
        <v>A1</v>
      </c>
      <c r="O197" s="17" t="s">
        <v>10468</v>
      </c>
      <c r="P197" s="17" t="s">
        <v>10469</v>
      </c>
      <c r="Q197" s="88">
        <v>44345</v>
      </c>
      <c r="R197" s="88">
        <v>44911</v>
      </c>
      <c r="S197" s="89" t="s">
        <v>776</v>
      </c>
      <c r="T197" s="17">
        <v>1500</v>
      </c>
      <c r="U197" s="17">
        <v>920.14</v>
      </c>
      <c r="V197" s="17">
        <v>23</v>
      </c>
      <c r="W197" s="17" t="s">
        <v>10994</v>
      </c>
      <c r="X197" s="17" t="str">
        <f t="shared" si="22"/>
        <v>Vigente</v>
      </c>
      <c r="Y197" s="17" t="str">
        <f t="shared" si="23"/>
        <v>V</v>
      </c>
      <c r="Z197" s="17" t="s">
        <v>244</v>
      </c>
      <c r="AA197" s="17" t="str">
        <f>VLOOKUP(A197,'REPORTE'!$A$1:$AG$1961,19,0)</f>
        <v>Empleado Privado</v>
      </c>
      <c r="AB197" s="17">
        <v>1000722</v>
      </c>
      <c r="AC197" s="17" t="s">
        <v>11215</v>
      </c>
      <c r="AD197" s="17" t="s">
        <v>11891</v>
      </c>
      <c r="AE197" s="17" t="s">
        <v>12072</v>
      </c>
      <c r="AF197" s="17" t="s">
        <v>12165</v>
      </c>
      <c r="AG197" s="17" t="s">
        <v>74</v>
      </c>
      <c r="AH197" s="17" t="str">
        <f>VLOOKUP(A197,'REPORTE'!$A$1:$AG$1961,5,0)</f>
        <v>ECUATORIANO(A)</v>
      </c>
      <c r="AI197" s="17">
        <f>VLOOKUP(A197,'REPORTE'!$A$1:$AG$1961,28,0)</f>
        <v>44153</v>
      </c>
      <c r="AJ197" s="17" t="str">
        <f>VLOOKUP(A197,'REPORTE'!$A$1:$AG$1961,29,0)</f>
        <v>Cliente</v>
      </c>
      <c r="AK197" s="17" t="str">
        <f>VLOOKUP(A197,'REPORTE'!$A$1:$AG$1961,30,0)</f>
        <v>Secundaria</v>
      </c>
      <c r="AL197" s="17" t="str">
        <f>VLOOKUP(A197,'REPORTE'!$A$1:$AG$1961,31,0)</f>
        <v>CHIMBORAZO</v>
      </c>
      <c r="AM197" s="17" t="e">
        <f>VLOOKUP(AL197,PROVINCIAS!$F$1:$G$1171,2,0)</f>
        <v>#N/A</v>
      </c>
    </row>
    <row r="198" spans="1:39" x14ac:dyDescent="0.45">
      <c r="A198" s="17">
        <v>1000698</v>
      </c>
      <c r="B198" s="17" t="s">
        <v>9790</v>
      </c>
      <c r="C198" s="85">
        <v>1727386854</v>
      </c>
      <c r="D198" s="17">
        <v>25</v>
      </c>
      <c r="E198" s="86">
        <v>35473</v>
      </c>
      <c r="F198" s="86" t="str">
        <f t="shared" si="19"/>
        <v>1997</v>
      </c>
      <c r="G198" s="87">
        <v>2022</v>
      </c>
      <c r="H198" s="87">
        <f t="shared" si="20"/>
        <v>25</v>
      </c>
      <c r="I198" s="87" t="str">
        <f t="shared" si="18"/>
        <v>Mal</v>
      </c>
      <c r="J198" s="17" t="s">
        <v>59</v>
      </c>
      <c r="K198" s="17">
        <v>1001544</v>
      </c>
      <c r="L198" s="17">
        <v>36</v>
      </c>
      <c r="M198" s="17">
        <v>241</v>
      </c>
      <c r="N198" s="17" t="str">
        <f t="shared" si="21"/>
        <v>E</v>
      </c>
      <c r="O198" s="17" t="s">
        <v>10468</v>
      </c>
      <c r="P198" s="17" t="s">
        <v>10469</v>
      </c>
      <c r="Q198" s="88">
        <v>44345</v>
      </c>
      <c r="R198" s="88">
        <v>45446</v>
      </c>
      <c r="S198" s="88">
        <v>44380</v>
      </c>
      <c r="T198" s="17">
        <v>1010</v>
      </c>
      <c r="U198" s="17" t="s">
        <v>10558</v>
      </c>
      <c r="V198" s="17">
        <v>23</v>
      </c>
      <c r="W198" s="17" t="s">
        <v>10993</v>
      </c>
      <c r="X198" s="17" t="str">
        <f t="shared" si="22"/>
        <v>Vencido</v>
      </c>
      <c r="Y198" s="17" t="str">
        <f t="shared" si="23"/>
        <v>V</v>
      </c>
      <c r="Z198" s="17" t="s">
        <v>11039</v>
      </c>
      <c r="AA198" s="17" t="str">
        <f>VLOOKUP(A198,'REPORTE'!$A$1:$AG$1961,19,0)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AB198" s="17">
        <v>1000767</v>
      </c>
      <c r="AC198" s="17" t="s">
        <v>11217</v>
      </c>
      <c r="AD198" s="17" t="s">
        <v>11921</v>
      </c>
      <c r="AE198" s="17" t="s">
        <v>12072</v>
      </c>
      <c r="AF198" s="17" t="s">
        <v>11150</v>
      </c>
      <c r="AG198" s="17" t="s">
        <v>46</v>
      </c>
      <c r="AH198" s="17" t="str">
        <f>VLOOKUP(A198,'REPORTE'!$A$1:$AG$1961,5,0)</f>
        <v>ECUATORIANO(A)</v>
      </c>
      <c r="AI198" s="17">
        <f>VLOOKUP(A198,'REPORTE'!$A$1:$AG$1961,28,0)</f>
        <v>44153</v>
      </c>
      <c r="AJ198" s="17" t="str">
        <f>VLOOKUP(A198,'REPORTE'!$A$1:$AG$1961,29,0)</f>
        <v>Cliente</v>
      </c>
      <c r="AK198" s="17" t="str">
        <f>VLOOKUP(A198,'REPORTE'!$A$1:$AG$1961,30,0)</f>
        <v>Secundaria</v>
      </c>
      <c r="AL198" s="17" t="str">
        <f>VLOOKUP(A198,'REPORTE'!$A$1:$AG$1961,31,0)</f>
        <v>PICHINCHA</v>
      </c>
      <c r="AM198" s="17" t="str">
        <f>VLOOKUP(AL198,PROVINCIAS!$F$1:$G$1171,2,0)</f>
        <v>URBANA</v>
      </c>
    </row>
    <row r="199" spans="1:39" x14ac:dyDescent="0.45">
      <c r="A199" s="17">
        <v>1000868</v>
      </c>
      <c r="B199" s="17" t="s">
        <v>9791</v>
      </c>
      <c r="C199" s="85">
        <v>1712615028</v>
      </c>
      <c r="D199" s="17">
        <v>51</v>
      </c>
      <c r="E199" s="86">
        <v>25722</v>
      </c>
      <c r="F199" s="86" t="str">
        <f t="shared" si="19"/>
        <v>1970</v>
      </c>
      <c r="G199" s="87">
        <v>2022</v>
      </c>
      <c r="H199" s="87">
        <f t="shared" si="20"/>
        <v>52</v>
      </c>
      <c r="I199" s="87" t="str">
        <f t="shared" si="18"/>
        <v>Mal</v>
      </c>
      <c r="J199" s="17" t="s">
        <v>59</v>
      </c>
      <c r="K199" s="17">
        <v>1001550</v>
      </c>
      <c r="L199" s="17">
        <v>24</v>
      </c>
      <c r="M199" s="17">
        <v>0</v>
      </c>
      <c r="N199" s="17" t="str">
        <f t="shared" si="21"/>
        <v>A1</v>
      </c>
      <c r="O199" s="17" t="s">
        <v>10468</v>
      </c>
      <c r="P199" s="17" t="s">
        <v>10469</v>
      </c>
      <c r="Q199" s="88">
        <v>44347</v>
      </c>
      <c r="R199" s="88">
        <v>45078</v>
      </c>
      <c r="S199" s="89" t="s">
        <v>776</v>
      </c>
      <c r="T199" s="17">
        <v>5000</v>
      </c>
      <c r="U199" s="17" t="s">
        <v>10559</v>
      </c>
      <c r="V199" s="17">
        <v>21.5</v>
      </c>
      <c r="W199" s="17" t="s">
        <v>10994</v>
      </c>
      <c r="X199" s="17" t="str">
        <f t="shared" si="22"/>
        <v>Vigente</v>
      </c>
      <c r="Y199" s="17" t="str">
        <f t="shared" si="23"/>
        <v>V</v>
      </c>
      <c r="Z199" s="17" t="s">
        <v>348</v>
      </c>
      <c r="AA199" s="17" t="str">
        <f>VLOOKUP(A199,'REPORTE'!$A$1:$AG$1961,19,0)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199" s="17">
        <v>1000938</v>
      </c>
      <c r="AC199" s="17" t="s">
        <v>11567</v>
      </c>
      <c r="AD199" s="17" t="s">
        <v>11888</v>
      </c>
      <c r="AE199" s="17" t="s">
        <v>12072</v>
      </c>
      <c r="AF199" s="17" t="s">
        <v>12166</v>
      </c>
      <c r="AG199" s="17" t="s">
        <v>609</v>
      </c>
      <c r="AH199" s="17" t="str">
        <f>VLOOKUP(A199,'REPORTE'!$A$1:$AG$1961,5,0)</f>
        <v>ECUATORIANO(A) INDIGENA</v>
      </c>
      <c r="AI199" s="17">
        <f>VLOOKUP(A199,'REPORTE'!$A$1:$AG$1961,28,0)</f>
        <v>44145</v>
      </c>
      <c r="AJ199" s="17" t="str">
        <f>VLOOKUP(A199,'REPORTE'!$A$1:$AG$1961,29,0)</f>
        <v>Cliente</v>
      </c>
      <c r="AK199" s="17" t="str">
        <f>VLOOKUP(A199,'REPORTE'!$A$1:$AG$1961,30,0)</f>
        <v>Primaria</v>
      </c>
      <c r="AL199" s="17" t="str">
        <f>VLOOKUP(A199,'REPORTE'!$A$1:$AG$1961,31,0)</f>
        <v>CHIMBORAZO</v>
      </c>
      <c r="AM199" s="17" t="e">
        <f>VLOOKUP(AL199,PROVINCIAS!$F$1:$G$1171,2,0)</f>
        <v>#N/A</v>
      </c>
    </row>
    <row r="200" spans="1:39" x14ac:dyDescent="0.45">
      <c r="A200" s="17">
        <v>1001203</v>
      </c>
      <c r="B200" s="17" t="s">
        <v>9792</v>
      </c>
      <c r="C200" s="85">
        <v>604774588</v>
      </c>
      <c r="D200" s="17">
        <v>31</v>
      </c>
      <c r="E200" s="86">
        <v>33139</v>
      </c>
      <c r="F200" s="86" t="str">
        <f t="shared" si="19"/>
        <v>1990</v>
      </c>
      <c r="G200" s="87">
        <v>2022</v>
      </c>
      <c r="H200" s="87">
        <f t="shared" si="20"/>
        <v>32</v>
      </c>
      <c r="I200" s="87" t="str">
        <f t="shared" si="18"/>
        <v>Mal</v>
      </c>
      <c r="J200" s="17" t="s">
        <v>36</v>
      </c>
      <c r="K200" s="17">
        <v>1001548</v>
      </c>
      <c r="L200" s="17">
        <v>24</v>
      </c>
      <c r="M200" s="17">
        <v>0</v>
      </c>
      <c r="N200" s="17" t="str">
        <f t="shared" si="21"/>
        <v>A1</v>
      </c>
      <c r="O200" s="17" t="s">
        <v>10468</v>
      </c>
      <c r="P200" s="17" t="s">
        <v>10469</v>
      </c>
      <c r="Q200" s="88">
        <v>44347</v>
      </c>
      <c r="R200" s="88">
        <v>45097</v>
      </c>
      <c r="S200" s="89" t="s">
        <v>776</v>
      </c>
      <c r="T200" s="17">
        <v>4350</v>
      </c>
      <c r="U200" s="17" t="s">
        <v>10560</v>
      </c>
      <c r="V200" s="17">
        <v>21.5</v>
      </c>
      <c r="W200" s="17" t="s">
        <v>10994</v>
      </c>
      <c r="X200" s="17" t="str">
        <f t="shared" si="22"/>
        <v>Vigente</v>
      </c>
      <c r="Y200" s="17" t="str">
        <f t="shared" si="23"/>
        <v>V</v>
      </c>
      <c r="Z200" s="17" t="s">
        <v>11019</v>
      </c>
      <c r="AA200" s="17" t="str">
        <f>VLOOKUP(A200,'REPORTE'!$A$1:$AG$1961,19,0)</f>
        <v>Escuelas de conducir para chóferes profesionales: de camiones, buses, etcétera.</v>
      </c>
      <c r="AB200" s="17">
        <v>1001281</v>
      </c>
      <c r="AC200" s="17" t="s">
        <v>11576</v>
      </c>
      <c r="AD200" s="17" t="s">
        <v>11870</v>
      </c>
      <c r="AE200" s="17" t="s">
        <v>12072</v>
      </c>
      <c r="AF200" s="17" t="s">
        <v>12167</v>
      </c>
      <c r="AG200" s="17" t="s">
        <v>609</v>
      </c>
      <c r="AH200" s="17" t="str">
        <f>VLOOKUP(A200,'REPORTE'!$A$1:$AG$1961,5,0)</f>
        <v>ECUATORIANO(A) INDIGENA</v>
      </c>
      <c r="AI200" s="17">
        <f>VLOOKUP(A200,'REPORTE'!$A$1:$AG$1961,28,0)</f>
        <v>44347</v>
      </c>
      <c r="AJ200" s="17" t="str">
        <f>VLOOKUP(A200,'REPORTE'!$A$1:$AG$1961,29,0)</f>
        <v>Cliente</v>
      </c>
      <c r="AK200" s="17" t="str">
        <f>VLOOKUP(A200,'REPORTE'!$A$1:$AG$1961,30,0)</f>
        <v>Secundaria</v>
      </c>
      <c r="AL200" s="17" t="str">
        <f>VLOOKUP(A200,'REPORTE'!$A$1:$AG$1961,31,0)</f>
        <v>PICHINCHA</v>
      </c>
      <c r="AM200" s="17" t="str">
        <f>VLOOKUP(AL200,PROVINCIAS!$F$1:$G$1171,2,0)</f>
        <v>URBANA</v>
      </c>
    </row>
    <row r="201" spans="1:39" x14ac:dyDescent="0.45">
      <c r="A201" s="17">
        <v>1001244</v>
      </c>
      <c r="B201" s="17" t="s">
        <v>9793</v>
      </c>
      <c r="C201" s="85">
        <v>201780624</v>
      </c>
      <c r="D201" s="17">
        <v>38</v>
      </c>
      <c r="E201" s="86">
        <v>30388</v>
      </c>
      <c r="F201" s="86" t="str">
        <f t="shared" si="19"/>
        <v>1983</v>
      </c>
      <c r="G201" s="87">
        <v>2022</v>
      </c>
      <c r="H201" s="87">
        <f t="shared" si="20"/>
        <v>39</v>
      </c>
      <c r="I201" s="87" t="str">
        <f t="shared" si="18"/>
        <v>Mal</v>
      </c>
      <c r="J201" s="17" t="s">
        <v>59</v>
      </c>
      <c r="K201" s="17">
        <v>1001546</v>
      </c>
      <c r="L201" s="17">
        <v>36</v>
      </c>
      <c r="M201" s="17">
        <v>0</v>
      </c>
      <c r="N201" s="17" t="str">
        <f t="shared" si="21"/>
        <v>A1</v>
      </c>
      <c r="O201" s="17" t="s">
        <v>10468</v>
      </c>
      <c r="P201" s="17" t="s">
        <v>10469</v>
      </c>
      <c r="Q201" s="88">
        <v>44347</v>
      </c>
      <c r="R201" s="88">
        <v>45463</v>
      </c>
      <c r="S201" s="89" t="s">
        <v>776</v>
      </c>
      <c r="T201" s="17">
        <v>5000</v>
      </c>
      <c r="U201" s="17" t="s">
        <v>10561</v>
      </c>
      <c r="V201" s="17">
        <v>18.5</v>
      </c>
      <c r="W201" s="17" t="s">
        <v>10994</v>
      </c>
      <c r="X201" s="17" t="str">
        <f t="shared" si="22"/>
        <v>Vigente</v>
      </c>
      <c r="Y201" s="17" t="str">
        <f t="shared" si="23"/>
        <v>V</v>
      </c>
      <c r="Z201" s="17" t="s">
        <v>11019</v>
      </c>
      <c r="AA201" s="17" t="str">
        <f>VLOOKUP(A201,'REPORTE'!$A$1:$AG$1961,19,0)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AB201" s="17">
        <v>1001321</v>
      </c>
      <c r="AC201" s="17" t="s">
        <v>11577</v>
      </c>
      <c r="AD201" s="17" t="s">
        <v>11870</v>
      </c>
      <c r="AE201" s="17" t="s">
        <v>12072</v>
      </c>
      <c r="AF201" s="17" t="s">
        <v>12168</v>
      </c>
      <c r="AG201" s="17" t="s">
        <v>609</v>
      </c>
      <c r="AH201" s="17" t="str">
        <f>VLOOKUP(A201,'REPORTE'!$A$1:$AG$1961,5,0)</f>
        <v>ECUATORIANO(A)</v>
      </c>
      <c r="AI201" s="17">
        <f>VLOOKUP(A201,'REPORTE'!$A$1:$AG$1961,28,0)</f>
        <v>44347</v>
      </c>
      <c r="AJ201" s="17" t="str">
        <f>VLOOKUP(A201,'REPORTE'!$A$1:$AG$1961,29,0)</f>
        <v>Cliente</v>
      </c>
      <c r="AK201" s="17" t="str">
        <f>VLOOKUP(A201,'REPORTE'!$A$1:$AG$1961,30,0)</f>
        <v>Secundaria</v>
      </c>
      <c r="AL201" s="17" t="str">
        <f>VLOOKUP(A201,'REPORTE'!$A$1:$AG$1961,31,0)</f>
        <v>BOLIVAR</v>
      </c>
      <c r="AM201" s="17" t="str">
        <f>VLOOKUP(AL201,PROVINCIAS!$F$1:$G$1171,2,0)</f>
        <v>RURAL</v>
      </c>
    </row>
    <row r="202" spans="1:39" x14ac:dyDescent="0.45">
      <c r="A202" s="17">
        <v>1000881</v>
      </c>
      <c r="B202" s="17" t="s">
        <v>9794</v>
      </c>
      <c r="C202" s="85">
        <v>1718069998</v>
      </c>
      <c r="D202" s="17">
        <v>38</v>
      </c>
      <c r="E202" s="86">
        <v>30564</v>
      </c>
      <c r="F202" s="86" t="str">
        <f t="shared" si="19"/>
        <v>1983</v>
      </c>
      <c r="G202" s="87">
        <v>2022</v>
      </c>
      <c r="H202" s="87">
        <f t="shared" si="20"/>
        <v>39</v>
      </c>
      <c r="I202" s="87" t="str">
        <f t="shared" si="18"/>
        <v>Mal</v>
      </c>
      <c r="J202" s="17" t="s">
        <v>59</v>
      </c>
      <c r="K202" s="17">
        <v>1001558</v>
      </c>
      <c r="L202" s="17">
        <v>36</v>
      </c>
      <c r="M202" s="17">
        <v>0</v>
      </c>
      <c r="N202" s="17" t="str">
        <f t="shared" si="21"/>
        <v>A1</v>
      </c>
      <c r="O202" s="17" t="s">
        <v>10468</v>
      </c>
      <c r="P202" s="17" t="s">
        <v>10469</v>
      </c>
      <c r="Q202" s="88">
        <v>44349</v>
      </c>
      <c r="R202" s="88">
        <v>45458</v>
      </c>
      <c r="S202" s="89" t="s">
        <v>776</v>
      </c>
      <c r="T202" s="17">
        <v>10000</v>
      </c>
      <c r="U202" s="17" t="s">
        <v>10562</v>
      </c>
      <c r="V202" s="17">
        <v>18.5</v>
      </c>
      <c r="W202" s="17" t="s">
        <v>10994</v>
      </c>
      <c r="X202" s="17" t="str">
        <f t="shared" si="22"/>
        <v>Vigente</v>
      </c>
      <c r="Y202" s="17" t="str">
        <f t="shared" si="23"/>
        <v>V</v>
      </c>
      <c r="Z202" s="17" t="s">
        <v>348</v>
      </c>
      <c r="AA202" s="17" t="str">
        <f>VLOOKUP(A202,'REPORTE'!$A$1:$AG$1961,19,0)</f>
        <v>Conservación de frutas, pulpa de frutas, legumbres y hortalizas mediante el congelado, secado, deshidratado, inmersión en aceite o vinagre, enlatado, etcétera.</v>
      </c>
      <c r="AB202" s="17">
        <v>1000951</v>
      </c>
      <c r="AC202" s="17" t="s">
        <v>11578</v>
      </c>
      <c r="AD202" s="17" t="s">
        <v>11922</v>
      </c>
      <c r="AE202" s="17" t="s">
        <v>12072</v>
      </c>
      <c r="AF202" s="17" t="s">
        <v>12169</v>
      </c>
      <c r="AG202" s="17" t="s">
        <v>609</v>
      </c>
      <c r="AH202" s="17" t="str">
        <f>VLOOKUP(A202,'REPORTE'!$A$1:$AG$1961,5,0)</f>
        <v>ECUATORIANO(A) INDIGENA</v>
      </c>
      <c r="AI202" s="17">
        <f>VLOOKUP(A202,'REPORTE'!$A$1:$AG$1961,28,0)</f>
        <v>44349</v>
      </c>
      <c r="AJ202" s="17" t="str">
        <f>VLOOKUP(A202,'REPORTE'!$A$1:$AG$1961,29,0)</f>
        <v>Cliente</v>
      </c>
      <c r="AK202" s="17" t="str">
        <f>VLOOKUP(A202,'REPORTE'!$A$1:$AG$1961,30,0)</f>
        <v>Primaria</v>
      </c>
      <c r="AL202" s="17" t="str">
        <f>VLOOKUP(A202,'REPORTE'!$A$1:$AG$1961,31,0)</f>
        <v>CHIMBORAZO</v>
      </c>
      <c r="AM202" s="17" t="e">
        <f>VLOOKUP(AL202,PROVINCIAS!$F$1:$G$1171,2,0)</f>
        <v>#N/A</v>
      </c>
    </row>
    <row r="203" spans="1:39" x14ac:dyDescent="0.45">
      <c r="A203" s="17">
        <v>1001238</v>
      </c>
      <c r="B203" s="17" t="s">
        <v>9795</v>
      </c>
      <c r="C203" s="85">
        <v>1724804636</v>
      </c>
      <c r="D203" s="17">
        <v>25</v>
      </c>
      <c r="E203" s="86">
        <v>35444</v>
      </c>
      <c r="F203" s="86" t="str">
        <f t="shared" si="19"/>
        <v>1997</v>
      </c>
      <c r="G203" s="87">
        <v>2022</v>
      </c>
      <c r="H203" s="87">
        <f t="shared" si="20"/>
        <v>25</v>
      </c>
      <c r="I203" s="87" t="str">
        <f t="shared" si="18"/>
        <v>Mal</v>
      </c>
      <c r="J203" s="17" t="s">
        <v>59</v>
      </c>
      <c r="K203" s="17">
        <v>1001554</v>
      </c>
      <c r="L203" s="17">
        <v>12</v>
      </c>
      <c r="M203" s="17">
        <v>0</v>
      </c>
      <c r="N203" s="17" t="str">
        <f t="shared" si="21"/>
        <v>A1</v>
      </c>
      <c r="O203" s="17" t="s">
        <v>10468</v>
      </c>
      <c r="P203" s="17" t="s">
        <v>10469</v>
      </c>
      <c r="Q203" s="88">
        <v>44349</v>
      </c>
      <c r="R203" s="88">
        <v>44720</v>
      </c>
      <c r="S203" s="89" t="s">
        <v>776</v>
      </c>
      <c r="T203" s="17">
        <v>1000</v>
      </c>
      <c r="U203" s="17">
        <v>365.92</v>
      </c>
      <c r="V203" s="17">
        <v>23</v>
      </c>
      <c r="W203" s="17" t="s">
        <v>10994</v>
      </c>
      <c r="X203" s="17" t="str">
        <f t="shared" si="22"/>
        <v>Vigente</v>
      </c>
      <c r="Y203" s="17" t="str">
        <f t="shared" si="23"/>
        <v>V</v>
      </c>
      <c r="Z203" s="17" t="s">
        <v>5853</v>
      </c>
      <c r="AA203" s="17" t="str">
        <f>VLOOKUP(A203,'REPORTE'!$A$1:$AG$1961,19,0)</f>
        <v>Venta al por menor de alimentos, bebidas y productos del tabaco en puestos de venta o mercados.</v>
      </c>
      <c r="AB203" s="17">
        <v>1001313</v>
      </c>
      <c r="AC203" s="17" t="s">
        <v>11218</v>
      </c>
      <c r="AD203" s="17" t="s">
        <v>11881</v>
      </c>
      <c r="AE203" s="17" t="s">
        <v>12072</v>
      </c>
      <c r="AF203" s="17" t="s">
        <v>12170</v>
      </c>
      <c r="AG203" s="17" t="s">
        <v>609</v>
      </c>
      <c r="AH203" s="17" t="str">
        <f>VLOOKUP(A203,'REPORTE'!$A$1:$AG$1961,5,0)</f>
        <v>ECUATORIANO(A)</v>
      </c>
      <c r="AI203" s="17">
        <f>VLOOKUP(A203,'REPORTE'!$A$1:$AG$1961,28,0)</f>
        <v>0</v>
      </c>
      <c r="AJ203" s="17" t="str">
        <f>VLOOKUP(A203,'REPORTE'!$A$1:$AG$1961,29,0)</f>
        <v>Cliente</v>
      </c>
      <c r="AK203" s="17" t="str">
        <f>VLOOKUP(A203,'REPORTE'!$A$1:$AG$1961,30,0)</f>
        <v>Universitaria</v>
      </c>
      <c r="AL203" s="17" t="str">
        <f>VLOOKUP(A203,'REPORTE'!$A$1:$AG$1961,31,0)</f>
        <v>PICHINCHA</v>
      </c>
      <c r="AM203" s="17" t="str">
        <f>VLOOKUP(AL203,PROVINCIAS!$F$1:$G$1171,2,0)</f>
        <v>URBANA</v>
      </c>
    </row>
    <row r="204" spans="1:39" x14ac:dyDescent="0.45">
      <c r="A204" s="17">
        <v>1001243</v>
      </c>
      <c r="B204" s="17" t="s">
        <v>9796</v>
      </c>
      <c r="C204" s="85">
        <v>1718015264</v>
      </c>
      <c r="D204" s="17">
        <v>40</v>
      </c>
      <c r="E204" s="86">
        <v>29988</v>
      </c>
      <c r="F204" s="86" t="str">
        <f t="shared" si="19"/>
        <v>1982</v>
      </c>
      <c r="G204" s="87">
        <v>2022</v>
      </c>
      <c r="H204" s="87">
        <f t="shared" si="20"/>
        <v>40</v>
      </c>
      <c r="I204" s="87" t="str">
        <f t="shared" si="18"/>
        <v>Mal</v>
      </c>
      <c r="J204" s="17" t="s">
        <v>36</v>
      </c>
      <c r="K204" s="17">
        <v>1001556</v>
      </c>
      <c r="L204" s="17">
        <v>12</v>
      </c>
      <c r="M204" s="17">
        <v>11</v>
      </c>
      <c r="N204" s="17" t="str">
        <f t="shared" si="21"/>
        <v>A2</v>
      </c>
      <c r="O204" s="17" t="s">
        <v>10468</v>
      </c>
      <c r="P204" s="17" t="s">
        <v>10469</v>
      </c>
      <c r="Q204" s="88">
        <v>44349</v>
      </c>
      <c r="R204" s="88">
        <v>44730</v>
      </c>
      <c r="S204" s="88">
        <v>44610</v>
      </c>
      <c r="T204" s="17">
        <v>500</v>
      </c>
      <c r="U204" s="17">
        <v>227.49</v>
      </c>
      <c r="V204" s="17">
        <v>23</v>
      </c>
      <c r="W204" s="17" t="s">
        <v>10995</v>
      </c>
      <c r="X204" s="17" t="str">
        <f t="shared" si="22"/>
        <v>Vigente</v>
      </c>
      <c r="Y204" s="17" t="str">
        <f t="shared" si="23"/>
        <v>F</v>
      </c>
      <c r="Z204" s="17" t="s">
        <v>11009</v>
      </c>
      <c r="AA204" s="17" t="str">
        <f>VLOOKUP(A204,'REPORTE'!$A$1:$AG$1961,19,0)</f>
        <v>Servicios de restaurantes y bares en conexión con transporte cuando son proporcionadas por unidades independientes: bares del aeropuerto, bares terminales terrestres, etcétera.</v>
      </c>
      <c r="AB204" s="17">
        <v>1001320</v>
      </c>
      <c r="AC204" s="17" t="s">
        <v>11219</v>
      </c>
      <c r="AD204" s="17" t="s">
        <v>11832</v>
      </c>
      <c r="AE204" s="17" t="s">
        <v>12072</v>
      </c>
      <c r="AF204" s="17" t="s">
        <v>12102</v>
      </c>
      <c r="AG204" s="17" t="s">
        <v>609</v>
      </c>
      <c r="AH204" s="17" t="str">
        <f>VLOOKUP(A204,'REPORTE'!$A$1:$AG$1961,5,0)</f>
        <v>ECUATORIANO(A)</v>
      </c>
      <c r="AI204" s="17">
        <f>VLOOKUP(A204,'REPORTE'!$A$1:$AG$1961,28,0)</f>
        <v>44349</v>
      </c>
      <c r="AJ204" s="17" t="str">
        <f>VLOOKUP(A204,'REPORTE'!$A$1:$AG$1961,29,0)</f>
        <v>Cliente</v>
      </c>
      <c r="AK204" s="17" t="str">
        <f>VLOOKUP(A204,'REPORTE'!$A$1:$AG$1961,30,0)</f>
        <v>Secundaria</v>
      </c>
      <c r="AL204" s="17" t="str">
        <f>VLOOKUP(A204,'REPORTE'!$A$1:$AG$1961,31,0)</f>
        <v>PICHINCHA</v>
      </c>
      <c r="AM204" s="17" t="str">
        <f>VLOOKUP(AL204,PROVINCIAS!$F$1:$G$1171,2,0)</f>
        <v>URBANA</v>
      </c>
    </row>
    <row r="205" spans="1:39" x14ac:dyDescent="0.45">
      <c r="A205" s="17">
        <v>1001254</v>
      </c>
      <c r="B205" s="17" t="s">
        <v>9797</v>
      </c>
      <c r="C205" s="85">
        <v>601122385</v>
      </c>
      <c r="D205" s="17">
        <v>66</v>
      </c>
      <c r="E205" s="86">
        <v>20167</v>
      </c>
      <c r="F205" s="86" t="str">
        <f t="shared" si="19"/>
        <v>1955</v>
      </c>
      <c r="G205" s="87">
        <v>2022</v>
      </c>
      <c r="H205" s="87">
        <f t="shared" si="20"/>
        <v>67</v>
      </c>
      <c r="I205" s="87" t="str">
        <f t="shared" si="18"/>
        <v>Mal</v>
      </c>
      <c r="J205" s="17" t="s">
        <v>36</v>
      </c>
      <c r="K205" s="17">
        <v>1001555</v>
      </c>
      <c r="L205" s="17">
        <v>12</v>
      </c>
      <c r="M205" s="17">
        <v>0</v>
      </c>
      <c r="N205" s="17" t="str">
        <f t="shared" si="21"/>
        <v>A1</v>
      </c>
      <c r="O205" s="17" t="s">
        <v>10468</v>
      </c>
      <c r="P205" s="17" t="s">
        <v>10469</v>
      </c>
      <c r="Q205" s="88">
        <v>44349</v>
      </c>
      <c r="R205" s="88">
        <v>44727</v>
      </c>
      <c r="S205" s="89" t="s">
        <v>776</v>
      </c>
      <c r="T205" s="17">
        <v>2250</v>
      </c>
      <c r="U205" s="17">
        <v>817.62</v>
      </c>
      <c r="V205" s="17">
        <v>18.5</v>
      </c>
      <c r="W205" s="17" t="s">
        <v>10994</v>
      </c>
      <c r="X205" s="17" t="str">
        <f t="shared" si="22"/>
        <v>Vigente</v>
      </c>
      <c r="Y205" s="17" t="str">
        <f t="shared" si="23"/>
        <v>V</v>
      </c>
      <c r="Z205" s="17" t="s">
        <v>279</v>
      </c>
      <c r="AA205" s="17" t="str">
        <f>VLOOKUP(A205,'REPORTE'!$A$1:$AG$1961,19,0)</f>
        <v>Venta al por menor de frutas, legumbres y hortalizas frescas o en conserva en establecimientos especializados.</v>
      </c>
      <c r="AB205" s="17">
        <v>1001331</v>
      </c>
      <c r="AC205" s="17" t="s">
        <v>11579</v>
      </c>
      <c r="AD205" s="17" t="s">
        <v>11870</v>
      </c>
      <c r="AE205" s="17" t="s">
        <v>12072</v>
      </c>
      <c r="AF205" s="17" t="s">
        <v>12171</v>
      </c>
      <c r="AG205" s="17" t="s">
        <v>609</v>
      </c>
      <c r="AH205" s="17" t="str">
        <f>VLOOKUP(A205,'REPORTE'!$A$1:$AG$1961,5,0)</f>
        <v>ECUATORIANO(A) INDIGENA</v>
      </c>
      <c r="AI205" s="17">
        <f>VLOOKUP(A205,'REPORTE'!$A$1:$AG$1961,28,0)</f>
        <v>44349</v>
      </c>
      <c r="AJ205" s="17" t="str">
        <f>VLOOKUP(A205,'REPORTE'!$A$1:$AG$1961,29,0)</f>
        <v>Cliente</v>
      </c>
      <c r="AK205" s="17" t="str">
        <f>VLOOKUP(A205,'REPORTE'!$A$1:$AG$1961,30,0)</f>
        <v>Primaria</v>
      </c>
      <c r="AL205" s="17" t="str">
        <f>VLOOKUP(A205,'REPORTE'!$A$1:$AG$1961,31,0)</f>
        <v>CHIMBORAZO</v>
      </c>
      <c r="AM205" s="17" t="e">
        <f>VLOOKUP(AL205,PROVINCIAS!$F$1:$G$1171,2,0)</f>
        <v>#N/A</v>
      </c>
    </row>
    <row r="206" spans="1:39" x14ac:dyDescent="0.45">
      <c r="A206" s="17">
        <v>1001213</v>
      </c>
      <c r="B206" s="17" t="s">
        <v>9798</v>
      </c>
      <c r="C206" s="85">
        <v>1726364191</v>
      </c>
      <c r="D206" s="17">
        <v>24</v>
      </c>
      <c r="E206" s="86">
        <v>35686</v>
      </c>
      <c r="F206" s="86" t="str">
        <f t="shared" si="19"/>
        <v>1997</v>
      </c>
      <c r="G206" s="87">
        <v>2022</v>
      </c>
      <c r="H206" s="87">
        <f t="shared" si="20"/>
        <v>25</v>
      </c>
      <c r="I206" s="87" t="str">
        <f t="shared" si="18"/>
        <v>Mal</v>
      </c>
      <c r="J206" s="17" t="s">
        <v>36</v>
      </c>
      <c r="K206" s="17">
        <v>1001561</v>
      </c>
      <c r="L206" s="17">
        <v>12</v>
      </c>
      <c r="M206" s="17">
        <v>76</v>
      </c>
      <c r="N206" s="17" t="str">
        <f t="shared" si="21"/>
        <v>B2</v>
      </c>
      <c r="O206" s="17" t="s">
        <v>10468</v>
      </c>
      <c r="P206" s="17" t="s">
        <v>10469</v>
      </c>
      <c r="Q206" s="88">
        <v>44350</v>
      </c>
      <c r="R206" s="88">
        <v>44727</v>
      </c>
      <c r="S206" s="88">
        <v>44545</v>
      </c>
      <c r="T206" s="17">
        <v>500</v>
      </c>
      <c r="U206" s="17">
        <v>301.86</v>
      </c>
      <c r="V206" s="17">
        <v>23</v>
      </c>
      <c r="W206" s="17" t="s">
        <v>10993</v>
      </c>
      <c r="X206" s="17" t="str">
        <f t="shared" si="22"/>
        <v>Vencido</v>
      </c>
      <c r="Y206" s="17" t="str">
        <f t="shared" si="23"/>
        <v>V</v>
      </c>
      <c r="Z206" s="17" t="s">
        <v>11040</v>
      </c>
      <c r="AA206" s="17" t="str">
        <f>VLOOKUP(A206,'REPORTE'!$A$1:$AG$1961,19,0)</f>
        <v>Servicios de gestión y manejo in situ de sistemas informáticos y/o instalaciones de procesamiento de datos de los clientes, y servicios de apoyo conexos.</v>
      </c>
      <c r="AB206" s="17">
        <v>1001290</v>
      </c>
      <c r="AC206" s="17" t="s">
        <v>11219</v>
      </c>
      <c r="AD206" s="17" t="s">
        <v>11923</v>
      </c>
      <c r="AE206" s="17" t="s">
        <v>12072</v>
      </c>
      <c r="AF206" s="17" t="s">
        <v>11150</v>
      </c>
      <c r="AG206" s="17" t="s">
        <v>609</v>
      </c>
      <c r="AH206" s="17" t="str">
        <f>VLOOKUP(A206,'REPORTE'!$A$1:$AG$1961,5,0)</f>
        <v>ECUATORIANO(A)</v>
      </c>
      <c r="AI206" s="17">
        <f>VLOOKUP(A206,'REPORTE'!$A$1:$AG$1961,28,0)</f>
        <v>44350</v>
      </c>
      <c r="AJ206" s="17" t="str">
        <f>VLOOKUP(A206,'REPORTE'!$A$1:$AG$1961,29,0)</f>
        <v>Cliente</v>
      </c>
      <c r="AK206" s="17" t="str">
        <f>VLOOKUP(A206,'REPORTE'!$A$1:$AG$1961,30,0)</f>
        <v>Secundaria</v>
      </c>
      <c r="AL206" s="17" t="str">
        <f>VLOOKUP(A206,'REPORTE'!$A$1:$AG$1961,31,0)</f>
        <v>PICHINCHA</v>
      </c>
      <c r="AM206" s="17" t="str">
        <f>VLOOKUP(AL206,PROVINCIAS!$F$1:$G$1171,2,0)</f>
        <v>URBANA</v>
      </c>
    </row>
    <row r="207" spans="1:39" x14ac:dyDescent="0.45">
      <c r="A207" s="17">
        <v>1001250</v>
      </c>
      <c r="B207" s="17" t="s">
        <v>9799</v>
      </c>
      <c r="C207" s="85">
        <v>1726871906</v>
      </c>
      <c r="D207" s="17">
        <v>29</v>
      </c>
      <c r="E207" s="86">
        <v>33993</v>
      </c>
      <c r="F207" s="86" t="str">
        <f t="shared" si="19"/>
        <v>1993</v>
      </c>
      <c r="G207" s="87">
        <v>2022</v>
      </c>
      <c r="H207" s="87">
        <f t="shared" si="20"/>
        <v>29</v>
      </c>
      <c r="I207" s="87" t="str">
        <f t="shared" si="18"/>
        <v>Mal</v>
      </c>
      <c r="J207" s="17" t="s">
        <v>59</v>
      </c>
      <c r="K207" s="17">
        <v>1001562</v>
      </c>
      <c r="L207" s="17">
        <v>12</v>
      </c>
      <c r="M207" s="17">
        <v>74</v>
      </c>
      <c r="N207" s="17" t="str">
        <f t="shared" si="21"/>
        <v>B1</v>
      </c>
      <c r="O207" s="17" t="s">
        <v>10468</v>
      </c>
      <c r="P207" s="17" t="s">
        <v>10469</v>
      </c>
      <c r="Q207" s="88">
        <v>44350</v>
      </c>
      <c r="R207" s="88">
        <v>44729</v>
      </c>
      <c r="S207" s="88">
        <v>44547</v>
      </c>
      <c r="T207" s="17">
        <v>650</v>
      </c>
      <c r="U207" s="17">
        <v>388.28</v>
      </c>
      <c r="V207" s="17">
        <v>23</v>
      </c>
      <c r="W207" s="17" t="s">
        <v>10993</v>
      </c>
      <c r="X207" s="17" t="str">
        <f t="shared" si="22"/>
        <v>Vencido</v>
      </c>
      <c r="Y207" s="17" t="str">
        <f t="shared" si="23"/>
        <v>V</v>
      </c>
      <c r="Z207" s="17" t="s">
        <v>11041</v>
      </c>
      <c r="AA207" s="17" t="str">
        <f>VLOOKUP(A207,'REPORTE'!$A$1:$AG$1961,19,0)</f>
        <v>Fabricación de artí­culos de madera para moblaje del tipo aplique como: percheros para ropa y sombreros, pero no muebles en pie, perchas de madera.</v>
      </c>
      <c r="AB207" s="17">
        <v>1001327</v>
      </c>
      <c r="AC207" s="17" t="s">
        <v>11220</v>
      </c>
      <c r="AD207" s="17" t="s">
        <v>11868</v>
      </c>
      <c r="AE207" s="17" t="s">
        <v>12072</v>
      </c>
      <c r="AF207" s="17" t="s">
        <v>12078</v>
      </c>
      <c r="AG207" s="17" t="s">
        <v>609</v>
      </c>
      <c r="AH207" s="17" t="str">
        <f>VLOOKUP(A207,'REPORTE'!$A$1:$AG$1961,5,0)</f>
        <v>ECUATORIANO(A)</v>
      </c>
      <c r="AI207" s="17">
        <f>VLOOKUP(A207,'REPORTE'!$A$1:$AG$1961,28,0)</f>
        <v>44350</v>
      </c>
      <c r="AJ207" s="17" t="str">
        <f>VLOOKUP(A207,'REPORTE'!$A$1:$AG$1961,29,0)</f>
        <v>Cliente</v>
      </c>
      <c r="AK207" s="17" t="str">
        <f>VLOOKUP(A207,'REPORTE'!$A$1:$AG$1961,30,0)</f>
        <v>Universitaria</v>
      </c>
      <c r="AL207" s="17" t="str">
        <f>VLOOKUP(A207,'REPORTE'!$A$1:$AG$1961,31,0)</f>
        <v>PICHINCHA</v>
      </c>
      <c r="AM207" s="17" t="str">
        <f>VLOOKUP(AL207,PROVINCIAS!$F$1:$G$1171,2,0)</f>
        <v>URBANA</v>
      </c>
    </row>
    <row r="208" spans="1:39" x14ac:dyDescent="0.45">
      <c r="A208" s="17">
        <v>1001257</v>
      </c>
      <c r="B208" s="17" t="s">
        <v>9800</v>
      </c>
      <c r="C208" s="85">
        <v>1752079861</v>
      </c>
      <c r="D208" s="17">
        <v>19</v>
      </c>
      <c r="E208" s="86">
        <v>37667</v>
      </c>
      <c r="F208" s="86" t="str">
        <f t="shared" si="19"/>
        <v>2003</v>
      </c>
      <c r="G208" s="87">
        <v>2022</v>
      </c>
      <c r="H208" s="87">
        <f t="shared" si="20"/>
        <v>19</v>
      </c>
      <c r="I208" s="87" t="str">
        <f t="shared" si="18"/>
        <v>Mal</v>
      </c>
      <c r="J208" s="17" t="s">
        <v>36</v>
      </c>
      <c r="K208" s="17">
        <v>1001560</v>
      </c>
      <c r="L208" s="17">
        <v>12</v>
      </c>
      <c r="M208" s="17">
        <v>35</v>
      </c>
      <c r="N208" s="17" t="str">
        <f t="shared" si="21"/>
        <v>A3</v>
      </c>
      <c r="O208" s="17" t="s">
        <v>10468</v>
      </c>
      <c r="P208" s="17" t="s">
        <v>10469</v>
      </c>
      <c r="Q208" s="88">
        <v>44350</v>
      </c>
      <c r="R208" s="88">
        <v>44737</v>
      </c>
      <c r="S208" s="88">
        <v>44586</v>
      </c>
      <c r="T208" s="17">
        <v>500</v>
      </c>
      <c r="U208" s="17">
        <v>272.94</v>
      </c>
      <c r="V208" s="17">
        <v>23</v>
      </c>
      <c r="W208" s="17" t="s">
        <v>10995</v>
      </c>
      <c r="X208" s="17" t="str">
        <f t="shared" si="22"/>
        <v>Vigente</v>
      </c>
      <c r="Y208" s="17" t="str">
        <f t="shared" si="23"/>
        <v>F</v>
      </c>
      <c r="Z208" s="17" t="s">
        <v>11042</v>
      </c>
      <c r="AA208" s="17" t="str">
        <f>VLOOKUP(A208,'REPORTE'!$A$1:$AG$1961,19,0)</f>
        <v>Venta al por mayor de accesorios de vestir guantes, corbatas, incluye paraguas y tirantes.</v>
      </c>
      <c r="AB208" s="17">
        <v>1001334</v>
      </c>
      <c r="AC208" s="17" t="s">
        <v>11219</v>
      </c>
      <c r="AD208" s="17" t="s">
        <v>11832</v>
      </c>
      <c r="AE208" s="17" t="s">
        <v>12072</v>
      </c>
      <c r="AF208" s="17" t="s">
        <v>12102</v>
      </c>
      <c r="AG208" s="17" t="s">
        <v>609</v>
      </c>
      <c r="AH208" s="17" t="str">
        <f>VLOOKUP(A208,'REPORTE'!$A$1:$AG$1961,5,0)</f>
        <v>ECUATORIANO(A) INDIGENA</v>
      </c>
      <c r="AI208" s="17">
        <f>VLOOKUP(A208,'REPORTE'!$A$1:$AG$1961,28,0)</f>
        <v>44594</v>
      </c>
      <c r="AJ208" s="17" t="str">
        <f>VLOOKUP(A208,'REPORTE'!$A$1:$AG$1961,29,0)</f>
        <v>Cliente</v>
      </c>
      <c r="AK208" s="17" t="str">
        <f>VLOOKUP(A208,'REPORTE'!$A$1:$AG$1961,30,0)</f>
        <v>Primaria</v>
      </c>
      <c r="AL208" s="17" t="str">
        <f>VLOOKUP(A208,'REPORTE'!$A$1:$AG$1961,31,0)</f>
        <v>IMBABURA</v>
      </c>
      <c r="AM208" s="17" t="e">
        <f>VLOOKUP(AL208,PROVINCIAS!$F$1:$G$1171,2,0)</f>
        <v>#N/A</v>
      </c>
    </row>
    <row r="209" spans="1:39" x14ac:dyDescent="0.45">
      <c r="A209" s="17">
        <v>1000922</v>
      </c>
      <c r="B209" s="17" t="s">
        <v>9801</v>
      </c>
      <c r="C209" s="85">
        <v>604137877</v>
      </c>
      <c r="D209" s="17">
        <v>32</v>
      </c>
      <c r="E209" s="86">
        <v>32735</v>
      </c>
      <c r="F209" s="86" t="str">
        <f t="shared" si="19"/>
        <v>1989</v>
      </c>
      <c r="G209" s="87">
        <v>2022</v>
      </c>
      <c r="H209" s="87">
        <f t="shared" si="20"/>
        <v>33</v>
      </c>
      <c r="I209" s="87" t="str">
        <f t="shared" si="18"/>
        <v>Mal</v>
      </c>
      <c r="J209" s="17" t="s">
        <v>36</v>
      </c>
      <c r="K209" s="17">
        <v>1001570</v>
      </c>
      <c r="L209" s="17">
        <v>9</v>
      </c>
      <c r="M209" s="17">
        <v>0</v>
      </c>
      <c r="N209" s="17" t="str">
        <f t="shared" si="21"/>
        <v>A1</v>
      </c>
      <c r="O209" s="17" t="s">
        <v>10468</v>
      </c>
      <c r="P209" s="17" t="s">
        <v>10469</v>
      </c>
      <c r="Q209" s="88">
        <v>44351</v>
      </c>
      <c r="R209" s="88">
        <v>44645</v>
      </c>
      <c r="S209" s="89" t="s">
        <v>776</v>
      </c>
      <c r="T209" s="17">
        <v>600</v>
      </c>
      <c r="U209" s="17">
        <v>82.15</v>
      </c>
      <c r="V209" s="17">
        <v>23</v>
      </c>
      <c r="W209" s="17" t="s">
        <v>10994</v>
      </c>
      <c r="X209" s="17" t="str">
        <f t="shared" si="22"/>
        <v>Vigente</v>
      </c>
      <c r="Y209" s="17" t="str">
        <f t="shared" si="23"/>
        <v>V</v>
      </c>
      <c r="Z209" s="17" t="s">
        <v>11006</v>
      </c>
      <c r="AA209" s="17" t="str">
        <f>VLOOKUP(A209,'REPORTE'!$A$1:$AG$1961,19,0)</f>
        <v>Actividades auxiliares de las actividades de servicios financieros n.c.p., como: actividades de tramitación y liquidación de transacciones financieras, incluidas las transacciones con tarjetas de crédito.</v>
      </c>
      <c r="AB209" s="17">
        <v>1000990</v>
      </c>
      <c r="AC209" s="17" t="s">
        <v>11221</v>
      </c>
      <c r="AD209" s="17" t="s">
        <v>11835</v>
      </c>
      <c r="AE209" s="17" t="s">
        <v>12072</v>
      </c>
      <c r="AF209" s="17" t="s">
        <v>12172</v>
      </c>
      <c r="AG209" s="17" t="s">
        <v>74</v>
      </c>
      <c r="AH209" s="17" t="str">
        <f>VLOOKUP(A209,'REPORTE'!$A$1:$AG$1961,5,0)</f>
        <v>ECUATORIANO(A)</v>
      </c>
      <c r="AI209" s="17">
        <f>VLOOKUP(A209,'REPORTE'!$A$1:$AG$1961,28,0)</f>
        <v>0</v>
      </c>
      <c r="AJ209" s="17" t="str">
        <f>VLOOKUP(A209,'REPORTE'!$A$1:$AG$1961,29,0)</f>
        <v>Cliente</v>
      </c>
      <c r="AK209" s="17" t="str">
        <f>VLOOKUP(A209,'REPORTE'!$A$1:$AG$1961,30,0)</f>
        <v>Ninguna</v>
      </c>
      <c r="AL209" s="17" t="str">
        <f>VLOOKUP(A209,'REPORTE'!$A$1:$AG$1961,31,0)</f>
        <v>CHIMBORAZO</v>
      </c>
      <c r="AM209" s="17" t="e">
        <f>VLOOKUP(AL209,PROVINCIAS!$F$1:$G$1171,2,0)</f>
        <v>#N/A</v>
      </c>
    </row>
    <row r="210" spans="1:39" x14ac:dyDescent="0.45">
      <c r="A210" s="17">
        <v>1001256</v>
      </c>
      <c r="B210" s="17" t="s">
        <v>9802</v>
      </c>
      <c r="C210" s="85">
        <v>1753749736</v>
      </c>
      <c r="D210" s="17">
        <v>24</v>
      </c>
      <c r="E210" s="86">
        <v>35726</v>
      </c>
      <c r="F210" s="86" t="str">
        <f t="shared" si="19"/>
        <v>1997</v>
      </c>
      <c r="G210" s="87">
        <v>2022</v>
      </c>
      <c r="H210" s="87">
        <f t="shared" si="20"/>
        <v>25</v>
      </c>
      <c r="I210" s="87" t="str">
        <f t="shared" si="18"/>
        <v>Mal</v>
      </c>
      <c r="J210" s="17" t="s">
        <v>36</v>
      </c>
      <c r="K210" s="17">
        <v>1001573</v>
      </c>
      <c r="L210" s="17">
        <v>24</v>
      </c>
      <c r="M210" s="17">
        <v>0</v>
      </c>
      <c r="N210" s="17" t="str">
        <f t="shared" si="21"/>
        <v>A1</v>
      </c>
      <c r="O210" s="17" t="s">
        <v>10468</v>
      </c>
      <c r="P210" s="17" t="s">
        <v>10469</v>
      </c>
      <c r="Q210" s="88">
        <v>44352</v>
      </c>
      <c r="R210" s="88">
        <v>45094</v>
      </c>
      <c r="S210" s="89" t="s">
        <v>776</v>
      </c>
      <c r="T210" s="17">
        <v>2000</v>
      </c>
      <c r="U210" s="17" t="s">
        <v>10563</v>
      </c>
      <c r="V210" s="17">
        <v>23</v>
      </c>
      <c r="W210" s="17" t="s">
        <v>10994</v>
      </c>
      <c r="X210" s="17" t="str">
        <f t="shared" si="22"/>
        <v>Vigente</v>
      </c>
      <c r="Y210" s="17" t="str">
        <f t="shared" si="23"/>
        <v>V</v>
      </c>
      <c r="Z210" s="17" t="s">
        <v>11019</v>
      </c>
      <c r="AA210" s="17" t="str">
        <f>VLOOKUP(A210,'REPORTE'!$A$1:$AG$1961,19,0)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210" s="17">
        <v>1001332</v>
      </c>
      <c r="AC210" s="17" t="s">
        <v>11222</v>
      </c>
      <c r="AD210" s="17" t="s">
        <v>11924</v>
      </c>
      <c r="AE210" s="17" t="s">
        <v>12072</v>
      </c>
      <c r="AF210" s="17" t="s">
        <v>12173</v>
      </c>
      <c r="AG210" s="17" t="s">
        <v>609</v>
      </c>
      <c r="AH210" s="17" t="str">
        <f>VLOOKUP(A210,'REPORTE'!$A$1:$AG$1961,5,0)</f>
        <v>ECUATORIANO(A)</v>
      </c>
      <c r="AI210" s="17">
        <f>VLOOKUP(A210,'REPORTE'!$A$1:$AG$1961,28,0)</f>
        <v>44352</v>
      </c>
      <c r="AJ210" s="17" t="str">
        <f>VLOOKUP(A210,'REPORTE'!$A$1:$AG$1961,29,0)</f>
        <v>Cliente</v>
      </c>
      <c r="AK210" s="17" t="str">
        <f>VLOOKUP(A210,'REPORTE'!$A$1:$AG$1961,30,0)</f>
        <v>Primaria</v>
      </c>
      <c r="AL210" s="17" t="str">
        <f>VLOOKUP(A210,'REPORTE'!$A$1:$AG$1961,31,0)</f>
        <v>PICHINCHA</v>
      </c>
      <c r="AM210" s="17" t="str">
        <f>VLOOKUP(AL210,PROVINCIAS!$F$1:$G$1171,2,0)</f>
        <v>URBANA</v>
      </c>
    </row>
    <row r="211" spans="1:39" x14ac:dyDescent="0.45">
      <c r="A211" s="17">
        <v>1000846</v>
      </c>
      <c r="B211" s="17" t="s">
        <v>9803</v>
      </c>
      <c r="C211" s="85">
        <v>1726295387</v>
      </c>
      <c r="D211" s="17">
        <v>25</v>
      </c>
      <c r="E211" s="86">
        <v>35464</v>
      </c>
      <c r="F211" s="86" t="str">
        <f t="shared" si="19"/>
        <v>1997</v>
      </c>
      <c r="G211" s="87">
        <v>2022</v>
      </c>
      <c r="H211" s="87">
        <f t="shared" si="20"/>
        <v>25</v>
      </c>
      <c r="I211" s="87" t="str">
        <f t="shared" si="18"/>
        <v>Mal</v>
      </c>
      <c r="J211" s="17" t="s">
        <v>59</v>
      </c>
      <c r="K211" s="17">
        <v>1001581</v>
      </c>
      <c r="L211" s="17">
        <v>9</v>
      </c>
      <c r="M211" s="17">
        <v>4</v>
      </c>
      <c r="N211" s="17" t="str">
        <f t="shared" si="21"/>
        <v>A1</v>
      </c>
      <c r="O211" s="17" t="s">
        <v>10468</v>
      </c>
      <c r="P211" s="17" t="s">
        <v>10469</v>
      </c>
      <c r="Q211" s="88">
        <v>44354</v>
      </c>
      <c r="R211" s="88">
        <v>44645</v>
      </c>
      <c r="S211" s="88">
        <v>44617</v>
      </c>
      <c r="T211" s="17">
        <v>2100</v>
      </c>
      <c r="U211" s="17">
        <v>337.05</v>
      </c>
      <c r="V211" s="17">
        <v>21.5</v>
      </c>
      <c r="W211" s="17" t="s">
        <v>10995</v>
      </c>
      <c r="X211" s="17" t="str">
        <f t="shared" si="22"/>
        <v>Vigente</v>
      </c>
      <c r="Y211" s="17" t="str">
        <f t="shared" si="23"/>
        <v>F</v>
      </c>
      <c r="Z211" s="17" t="s">
        <v>11050</v>
      </c>
      <c r="AA211" s="17" t="str">
        <f>VLOOKUP(A211,'REPORTE'!$A$1:$AG$1961,19,0)</f>
        <v>Actividades de sacrificio, faenamiento, preparación, producción y empacado de carne fresca refrigerada o congelada incluso en piezas o porciones individuales de: cuyes, conejos, rana (ancas de rana) etcétera,</v>
      </c>
      <c r="AB211" s="17">
        <v>1000916</v>
      </c>
      <c r="AC211" s="17" t="s">
        <v>11580</v>
      </c>
      <c r="AD211" s="17" t="s">
        <v>11861</v>
      </c>
      <c r="AE211" s="17" t="s">
        <v>12072</v>
      </c>
      <c r="AF211" s="17" t="s">
        <v>12174</v>
      </c>
      <c r="AG211" s="17" t="s">
        <v>609</v>
      </c>
      <c r="AH211" s="17" t="str">
        <f>VLOOKUP(A211,'REPORTE'!$A$1:$AG$1961,5,0)</f>
        <v>ECUATORIANO(A)</v>
      </c>
      <c r="AI211" s="17">
        <f>VLOOKUP(A211,'REPORTE'!$A$1:$AG$1961,28,0)</f>
        <v>44354</v>
      </c>
      <c r="AJ211" s="17" t="str">
        <f>VLOOKUP(A211,'REPORTE'!$A$1:$AG$1961,29,0)</f>
        <v>Cliente</v>
      </c>
      <c r="AK211" s="17" t="str">
        <f>VLOOKUP(A211,'REPORTE'!$A$1:$AG$1961,30,0)</f>
        <v>Secundaria</v>
      </c>
      <c r="AL211" s="17" t="str">
        <f>VLOOKUP(A211,'REPORTE'!$A$1:$AG$1961,31,0)</f>
        <v>PICHINCHA</v>
      </c>
      <c r="AM211" s="17" t="str">
        <f>VLOOKUP(AL211,PROVINCIAS!$F$1:$G$1171,2,0)</f>
        <v>URBANA</v>
      </c>
    </row>
    <row r="212" spans="1:39" x14ac:dyDescent="0.45">
      <c r="A212" s="17">
        <v>1000944</v>
      </c>
      <c r="B212" s="17" t="s">
        <v>9804</v>
      </c>
      <c r="C212" s="85">
        <v>1717170391</v>
      </c>
      <c r="D212" s="17">
        <v>37</v>
      </c>
      <c r="E212" s="86">
        <v>30915</v>
      </c>
      <c r="F212" s="86" t="str">
        <f t="shared" si="19"/>
        <v>1984</v>
      </c>
      <c r="G212" s="87">
        <v>2022</v>
      </c>
      <c r="H212" s="87">
        <f t="shared" si="20"/>
        <v>38</v>
      </c>
      <c r="I212" s="87" t="str">
        <f t="shared" si="18"/>
        <v>Mal</v>
      </c>
      <c r="J212" s="17" t="s">
        <v>36</v>
      </c>
      <c r="K212" s="17">
        <v>1001578</v>
      </c>
      <c r="L212" s="17">
        <v>36</v>
      </c>
      <c r="M212" s="17">
        <v>0</v>
      </c>
      <c r="N212" s="17" t="str">
        <f t="shared" si="21"/>
        <v>A1</v>
      </c>
      <c r="O212" s="17" t="s">
        <v>10468</v>
      </c>
      <c r="P212" s="17" t="s">
        <v>10469</v>
      </c>
      <c r="Q212" s="88">
        <v>44354</v>
      </c>
      <c r="R212" s="88">
        <v>45463</v>
      </c>
      <c r="S212" s="89" t="s">
        <v>776</v>
      </c>
      <c r="T212" s="17">
        <v>10000</v>
      </c>
      <c r="U212" s="17" t="s">
        <v>10564</v>
      </c>
      <c r="V212" s="17">
        <v>21.5</v>
      </c>
      <c r="W212" s="17" t="s">
        <v>10994</v>
      </c>
      <c r="X212" s="17" t="str">
        <f t="shared" si="22"/>
        <v>Vigente</v>
      </c>
      <c r="Y212" s="17" t="str">
        <f t="shared" si="23"/>
        <v>V</v>
      </c>
      <c r="Z212" s="17" t="s">
        <v>348</v>
      </c>
      <c r="AA212" s="17" t="str">
        <f>VLOOKUP(A212,'REPORTE'!$A$1:$AG$1961,19,0)</f>
        <v>Venta al por menor de frutas, legumbres y hortalizas frescas o en conserva en establecimientos especializados.</v>
      </c>
      <c r="AB212" s="17">
        <v>1001012</v>
      </c>
      <c r="AC212" s="17" t="s">
        <v>11581</v>
      </c>
      <c r="AD212" s="17" t="s">
        <v>11925</v>
      </c>
      <c r="AE212" s="17" t="s">
        <v>12072</v>
      </c>
      <c r="AF212" s="17" t="s">
        <v>12175</v>
      </c>
      <c r="AG212" s="17" t="s">
        <v>609</v>
      </c>
      <c r="AH212" s="17" t="str">
        <f>VLOOKUP(A212,'REPORTE'!$A$1:$AG$1961,5,0)</f>
        <v>ECUATORIANO(A)</v>
      </c>
      <c r="AI212" s="17">
        <f>VLOOKUP(A212,'REPORTE'!$A$1:$AG$1961,28,0)</f>
        <v>44354</v>
      </c>
      <c r="AJ212" s="17" t="str">
        <f>VLOOKUP(A212,'REPORTE'!$A$1:$AG$1961,29,0)</f>
        <v>Cliente</v>
      </c>
      <c r="AK212" s="17" t="str">
        <f>VLOOKUP(A212,'REPORTE'!$A$1:$AG$1961,30,0)</f>
        <v>Primaria</v>
      </c>
      <c r="AL212" s="17" t="str">
        <f>VLOOKUP(A212,'REPORTE'!$A$1:$AG$1961,31,0)</f>
        <v>COTOPAXI</v>
      </c>
      <c r="AM212" s="17" t="e">
        <f>VLOOKUP(AL212,PROVINCIAS!$F$1:$G$1171,2,0)</f>
        <v>#N/A</v>
      </c>
    </row>
    <row r="213" spans="1:39" x14ac:dyDescent="0.45">
      <c r="A213" s="17">
        <v>1000987</v>
      </c>
      <c r="B213" s="17" t="s">
        <v>9805</v>
      </c>
      <c r="C213" s="85">
        <v>604012070</v>
      </c>
      <c r="D213" s="17">
        <v>36</v>
      </c>
      <c r="E213" s="86">
        <v>31131</v>
      </c>
      <c r="F213" s="86" t="str">
        <f t="shared" si="19"/>
        <v>1985</v>
      </c>
      <c r="G213" s="87">
        <v>2022</v>
      </c>
      <c r="H213" s="87">
        <f t="shared" si="20"/>
        <v>37</v>
      </c>
      <c r="I213" s="87" t="str">
        <f t="shared" si="18"/>
        <v>Mal</v>
      </c>
      <c r="J213" s="17" t="s">
        <v>36</v>
      </c>
      <c r="K213" s="17">
        <v>1001585</v>
      </c>
      <c r="L213" s="17">
        <v>12</v>
      </c>
      <c r="M213" s="17">
        <v>0</v>
      </c>
      <c r="N213" s="17" t="str">
        <f t="shared" si="21"/>
        <v>A1</v>
      </c>
      <c r="O213" s="17" t="s">
        <v>10468</v>
      </c>
      <c r="P213" s="17" t="s">
        <v>10469</v>
      </c>
      <c r="Q213" s="88">
        <v>44355</v>
      </c>
      <c r="R213" s="88">
        <v>44737</v>
      </c>
      <c r="S213" s="89" t="s">
        <v>776</v>
      </c>
      <c r="T213" s="17">
        <v>1200</v>
      </c>
      <c r="U213" s="17">
        <v>448.86</v>
      </c>
      <c r="V213" s="17">
        <v>23</v>
      </c>
      <c r="W213" s="17" t="s">
        <v>10994</v>
      </c>
      <c r="X213" s="17" t="str">
        <f t="shared" si="22"/>
        <v>Vigente</v>
      </c>
      <c r="Y213" s="17" t="str">
        <f t="shared" si="23"/>
        <v>V</v>
      </c>
      <c r="Z213" s="17" t="s">
        <v>11043</v>
      </c>
      <c r="AA213" s="17" t="str">
        <f>VLOOKUP(A213,'REPORTE'!$A$1:$AG$1961,19,0)</f>
        <v>Venta al por menor de alfombras, tapices, moquetas, cortinas, visillos y tapetes en establecimientos especializados.</v>
      </c>
      <c r="AB213" s="17">
        <v>1001056</v>
      </c>
      <c r="AC213" s="17" t="s">
        <v>11223</v>
      </c>
      <c r="AD213" s="17" t="s">
        <v>11859</v>
      </c>
      <c r="AE213" s="17" t="s">
        <v>12072</v>
      </c>
      <c r="AF213" s="17" t="s">
        <v>12176</v>
      </c>
      <c r="AG213" s="17" t="s">
        <v>74</v>
      </c>
      <c r="AH213" s="17" t="str">
        <f>VLOOKUP(A213,'REPORTE'!$A$1:$AG$1961,5,0)</f>
        <v>ECUATORIANO(A) INDIGENA</v>
      </c>
      <c r="AI213" s="17">
        <f>VLOOKUP(A213,'REPORTE'!$A$1:$AG$1961,28,0)</f>
        <v>0</v>
      </c>
      <c r="AJ213" s="17" t="str">
        <f>VLOOKUP(A213,'REPORTE'!$A$1:$AG$1961,29,0)</f>
        <v>Cliente</v>
      </c>
      <c r="AK213" s="17" t="str">
        <f>VLOOKUP(A213,'REPORTE'!$A$1:$AG$1961,30,0)</f>
        <v>Universitaria</v>
      </c>
      <c r="AL213" s="17" t="str">
        <f>VLOOKUP(A213,'REPORTE'!$A$1:$AG$1961,31,0)</f>
        <v>CHIMBORAZO</v>
      </c>
      <c r="AM213" s="17" t="e">
        <f>VLOOKUP(AL213,PROVINCIAS!$F$1:$G$1171,2,0)</f>
        <v>#N/A</v>
      </c>
    </row>
    <row r="214" spans="1:39" x14ac:dyDescent="0.45">
      <c r="A214" s="17">
        <v>1001260</v>
      </c>
      <c r="B214" s="17" t="s">
        <v>9806</v>
      </c>
      <c r="C214" s="85">
        <v>1727175216</v>
      </c>
      <c r="D214" s="17">
        <v>28</v>
      </c>
      <c r="E214" s="86">
        <v>34276</v>
      </c>
      <c r="F214" s="86" t="str">
        <f t="shared" si="19"/>
        <v>1993</v>
      </c>
      <c r="G214" s="87">
        <v>2022</v>
      </c>
      <c r="H214" s="87">
        <f t="shared" si="20"/>
        <v>29</v>
      </c>
      <c r="I214" s="87" t="str">
        <f t="shared" si="18"/>
        <v>Mal</v>
      </c>
      <c r="J214" s="17" t="s">
        <v>59</v>
      </c>
      <c r="K214" s="17">
        <v>1001583</v>
      </c>
      <c r="L214" s="17">
        <v>24</v>
      </c>
      <c r="M214" s="17">
        <v>0</v>
      </c>
      <c r="N214" s="17" t="str">
        <f t="shared" si="21"/>
        <v>A1</v>
      </c>
      <c r="O214" s="17" t="s">
        <v>10468</v>
      </c>
      <c r="P214" s="17" t="s">
        <v>10469</v>
      </c>
      <c r="Q214" s="88">
        <v>44355</v>
      </c>
      <c r="R214" s="88">
        <v>45108</v>
      </c>
      <c r="S214" s="89" t="s">
        <v>776</v>
      </c>
      <c r="T214" s="17">
        <v>3000</v>
      </c>
      <c r="U214" s="17" t="s">
        <v>10565</v>
      </c>
      <c r="V214" s="17">
        <v>21.5</v>
      </c>
      <c r="W214" s="17" t="s">
        <v>10994</v>
      </c>
      <c r="X214" s="17" t="str">
        <f t="shared" si="22"/>
        <v>Vigente</v>
      </c>
      <c r="Y214" s="17" t="str">
        <f t="shared" si="23"/>
        <v>V</v>
      </c>
      <c r="Z214" s="17" t="s">
        <v>11019</v>
      </c>
      <c r="AA214" s="17" t="str">
        <f>VLOOKUP(A214,'REPORTE'!$A$1:$AG$1961,19,0)</f>
        <v>Escuelas de conducir para chóferes profesionales: de camiones, buses, etcétera.</v>
      </c>
      <c r="AB214" s="17">
        <v>1001337</v>
      </c>
      <c r="AC214" s="17" t="s">
        <v>11575</v>
      </c>
      <c r="AD214" s="17" t="s">
        <v>11854</v>
      </c>
      <c r="AE214" s="17" t="s">
        <v>12072</v>
      </c>
      <c r="AF214" s="17" t="s">
        <v>12177</v>
      </c>
      <c r="AG214" s="17" t="s">
        <v>609</v>
      </c>
      <c r="AH214" s="17" t="str">
        <f>VLOOKUP(A214,'REPORTE'!$A$1:$AG$1961,5,0)</f>
        <v>ECUATORIANO(A) INDIGENA</v>
      </c>
      <c r="AI214" s="17">
        <f>VLOOKUP(A214,'REPORTE'!$A$1:$AG$1961,28,0)</f>
        <v>44355</v>
      </c>
      <c r="AJ214" s="17" t="str">
        <f>VLOOKUP(A214,'REPORTE'!$A$1:$AG$1961,29,0)</f>
        <v>Cliente</v>
      </c>
      <c r="AK214" s="17" t="str">
        <f>VLOOKUP(A214,'REPORTE'!$A$1:$AG$1961,30,0)</f>
        <v>Primaria</v>
      </c>
      <c r="AL214" s="17" t="str">
        <f>VLOOKUP(A214,'REPORTE'!$A$1:$AG$1961,31,0)</f>
        <v>PICHINCHA</v>
      </c>
      <c r="AM214" s="17" t="str">
        <f>VLOOKUP(AL214,PROVINCIAS!$F$1:$G$1171,2,0)</f>
        <v>URBANA</v>
      </c>
    </row>
    <row r="215" spans="1:39" x14ac:dyDescent="0.45">
      <c r="A215" s="17">
        <v>1001253</v>
      </c>
      <c r="B215" s="17" t="s">
        <v>9807</v>
      </c>
      <c r="C215" s="85">
        <v>1310547417</v>
      </c>
      <c r="D215" s="17">
        <v>37</v>
      </c>
      <c r="E215" s="86">
        <v>31002</v>
      </c>
      <c r="F215" s="86" t="str">
        <f t="shared" si="19"/>
        <v>1984</v>
      </c>
      <c r="G215" s="87">
        <v>2022</v>
      </c>
      <c r="H215" s="87">
        <f t="shared" si="20"/>
        <v>38</v>
      </c>
      <c r="I215" s="87" t="str">
        <f t="shared" si="18"/>
        <v>Mal</v>
      </c>
      <c r="J215" s="17" t="s">
        <v>36</v>
      </c>
      <c r="K215" s="17">
        <v>1001587</v>
      </c>
      <c r="L215" s="17">
        <v>12</v>
      </c>
      <c r="M215" s="17">
        <v>14</v>
      </c>
      <c r="N215" s="17" t="str">
        <f t="shared" si="21"/>
        <v>A2</v>
      </c>
      <c r="O215" s="17" t="s">
        <v>10468</v>
      </c>
      <c r="P215" s="17" t="s">
        <v>10469</v>
      </c>
      <c r="Q215" s="88">
        <v>44356</v>
      </c>
      <c r="R215" s="88">
        <v>44727</v>
      </c>
      <c r="S215" s="88">
        <v>44607</v>
      </c>
      <c r="T215" s="17">
        <v>1000</v>
      </c>
      <c r="U215" s="17">
        <v>451.01</v>
      </c>
      <c r="V215" s="17">
        <v>23</v>
      </c>
      <c r="W215" s="17" t="s">
        <v>10995</v>
      </c>
      <c r="X215" s="17" t="str">
        <f t="shared" si="22"/>
        <v>Vigente</v>
      </c>
      <c r="Y215" s="17" t="str">
        <f t="shared" si="23"/>
        <v>F</v>
      </c>
      <c r="Z215" s="17" t="s">
        <v>11044</v>
      </c>
      <c r="AA215" s="17" t="str">
        <f>VLOOKUP(A215,'REPORTE'!$A$1:$AG$1961,19,0)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AB215" s="17">
        <v>1001330</v>
      </c>
      <c r="AC215" s="17" t="s">
        <v>11161</v>
      </c>
      <c r="AD215" s="17" t="s">
        <v>11926</v>
      </c>
      <c r="AE215" s="17" t="s">
        <v>12072</v>
      </c>
      <c r="AF215" s="17" t="s">
        <v>12076</v>
      </c>
      <c r="AG215" s="17" t="s">
        <v>609</v>
      </c>
      <c r="AH215" s="17" t="str">
        <f>VLOOKUP(A215,'REPORTE'!$A$1:$AG$1961,5,0)</f>
        <v>ECUATORIANO(A)</v>
      </c>
      <c r="AI215" s="17">
        <f>VLOOKUP(A215,'REPORTE'!$A$1:$AG$1961,28,0)</f>
        <v>44356</v>
      </c>
      <c r="AJ215" s="17" t="str">
        <f>VLOOKUP(A215,'REPORTE'!$A$1:$AG$1961,29,0)</f>
        <v>Cliente</v>
      </c>
      <c r="AK215" s="17" t="str">
        <f>VLOOKUP(A215,'REPORTE'!$A$1:$AG$1961,30,0)</f>
        <v>Primaria</v>
      </c>
      <c r="AL215" s="17" t="str">
        <f>VLOOKUP(A215,'REPORTE'!$A$1:$AG$1961,31,0)</f>
        <v>MANABI</v>
      </c>
      <c r="AM215" s="17" t="e">
        <f>VLOOKUP(AL215,PROVINCIAS!$F$1:$G$1171,2,0)</f>
        <v>#N/A</v>
      </c>
    </row>
    <row r="216" spans="1:39" x14ac:dyDescent="0.45">
      <c r="A216" s="17">
        <v>1000202</v>
      </c>
      <c r="B216" s="17" t="s">
        <v>9808</v>
      </c>
      <c r="C216" s="85">
        <v>105811210</v>
      </c>
      <c r="D216" s="17">
        <v>33</v>
      </c>
      <c r="E216" s="86">
        <v>32545</v>
      </c>
      <c r="F216" s="86" t="str">
        <f t="shared" si="19"/>
        <v>1989</v>
      </c>
      <c r="G216" s="87">
        <v>2022</v>
      </c>
      <c r="H216" s="87">
        <f t="shared" si="20"/>
        <v>33</v>
      </c>
      <c r="I216" s="87" t="str">
        <f t="shared" si="18"/>
        <v>Mal</v>
      </c>
      <c r="J216" s="17" t="s">
        <v>36</v>
      </c>
      <c r="K216" s="17">
        <v>1001589</v>
      </c>
      <c r="L216" s="17">
        <v>12</v>
      </c>
      <c r="M216" s="17">
        <v>0</v>
      </c>
      <c r="N216" s="17" t="str">
        <f t="shared" si="21"/>
        <v>A1</v>
      </c>
      <c r="O216" s="17" t="s">
        <v>10466</v>
      </c>
      <c r="P216" s="17" t="s">
        <v>10467</v>
      </c>
      <c r="Q216" s="88">
        <v>44357</v>
      </c>
      <c r="R216" s="88">
        <v>44717</v>
      </c>
      <c r="S216" s="89" t="s">
        <v>776</v>
      </c>
      <c r="T216" s="17">
        <v>1200</v>
      </c>
      <c r="U216" s="17">
        <v>420.22</v>
      </c>
      <c r="V216" s="17">
        <v>16</v>
      </c>
      <c r="W216" s="17" t="s">
        <v>10994</v>
      </c>
      <c r="X216" s="17" t="str">
        <f t="shared" si="22"/>
        <v>Vigente</v>
      </c>
      <c r="Y216" s="17" t="str">
        <f t="shared" si="23"/>
        <v>V</v>
      </c>
      <c r="Z216" s="17" t="s">
        <v>11000</v>
      </c>
      <c r="AA216" s="17" t="str">
        <f>VLOOKUP(A216,'REPORTE'!$A$1:$AG$1961,19,0)</f>
        <v>Empleado Privado</v>
      </c>
      <c r="AB216" s="17">
        <v>1000393</v>
      </c>
      <c r="AC216" s="17" t="s">
        <v>11224</v>
      </c>
      <c r="AD216" s="17" t="s">
        <v>11927</v>
      </c>
      <c r="AE216" s="17" t="s">
        <v>12072</v>
      </c>
      <c r="AF216" s="17" t="s">
        <v>12178</v>
      </c>
      <c r="AG216" s="17" t="s">
        <v>609</v>
      </c>
      <c r="AH216" s="17" t="str">
        <f>VLOOKUP(A216,'REPORTE'!$A$1:$AG$1961,5,0)</f>
        <v>ECUATORIANO(A) INDIGENA</v>
      </c>
      <c r="AI216" s="17">
        <f>VLOOKUP(A216,'REPORTE'!$A$1:$AG$1961,28,0)</f>
        <v>44357</v>
      </c>
      <c r="AJ216" s="17" t="str">
        <f>VLOOKUP(A216,'REPORTE'!$A$1:$AG$1961,29,0)</f>
        <v>Cliente</v>
      </c>
      <c r="AK216" s="17" t="str">
        <f>VLOOKUP(A216,'REPORTE'!$A$1:$AG$1961,30,0)</f>
        <v>Universitaria</v>
      </c>
      <c r="AL216" s="17" t="str">
        <f>VLOOKUP(A216,'REPORTE'!$A$1:$AG$1961,31,0)</f>
        <v>CHIMBORAZO</v>
      </c>
      <c r="AM216" s="17" t="e">
        <f>VLOOKUP(AL216,PROVINCIAS!$F$1:$G$1171,2,0)</f>
        <v>#N/A</v>
      </c>
    </row>
    <row r="217" spans="1:39" x14ac:dyDescent="0.45">
      <c r="A217" s="17">
        <v>1000890</v>
      </c>
      <c r="B217" s="17" t="s">
        <v>9809</v>
      </c>
      <c r="C217" s="85">
        <v>1709899296</v>
      </c>
      <c r="D217" s="17">
        <v>52</v>
      </c>
      <c r="E217" s="86">
        <v>25430</v>
      </c>
      <c r="F217" s="86" t="str">
        <f t="shared" si="19"/>
        <v>1969</v>
      </c>
      <c r="G217" s="87">
        <v>2022</v>
      </c>
      <c r="H217" s="87">
        <f t="shared" si="20"/>
        <v>53</v>
      </c>
      <c r="I217" s="87" t="str">
        <f t="shared" si="18"/>
        <v>Mal</v>
      </c>
      <c r="J217" s="17" t="s">
        <v>59</v>
      </c>
      <c r="K217" s="17">
        <v>1001592</v>
      </c>
      <c r="L217" s="17">
        <v>12</v>
      </c>
      <c r="M217" s="17">
        <v>0</v>
      </c>
      <c r="N217" s="17" t="str">
        <f t="shared" si="21"/>
        <v>A1</v>
      </c>
      <c r="O217" s="17" t="s">
        <v>10468</v>
      </c>
      <c r="P217" s="17" t="s">
        <v>10469</v>
      </c>
      <c r="Q217" s="88">
        <v>44358</v>
      </c>
      <c r="R217" s="88">
        <v>44737</v>
      </c>
      <c r="S217" s="89" t="s">
        <v>776</v>
      </c>
      <c r="T217" s="17">
        <v>900</v>
      </c>
      <c r="U217" s="17">
        <v>334.02</v>
      </c>
      <c r="V217" s="17">
        <v>23</v>
      </c>
      <c r="W217" s="17" t="s">
        <v>10994</v>
      </c>
      <c r="X217" s="17" t="str">
        <f t="shared" si="22"/>
        <v>Vigente</v>
      </c>
      <c r="Y217" s="17" t="str">
        <f t="shared" si="23"/>
        <v>V</v>
      </c>
      <c r="Z217" s="17" t="s">
        <v>11045</v>
      </c>
      <c r="AA217" s="17" t="str">
        <f>VLOOKUP(A217,'REPORTE'!$A$1:$AG$1961,19,0)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AB217" s="17">
        <v>1000960</v>
      </c>
      <c r="AC217" s="17" t="s">
        <v>11225</v>
      </c>
      <c r="AD217" s="17" t="s">
        <v>11835</v>
      </c>
      <c r="AE217" s="17" t="s">
        <v>12072</v>
      </c>
      <c r="AF217" s="17" t="s">
        <v>12179</v>
      </c>
      <c r="AG217" s="17" t="s">
        <v>609</v>
      </c>
      <c r="AH217" s="17" t="str">
        <f>VLOOKUP(A217,'REPORTE'!$A$1:$AG$1961,5,0)</f>
        <v>ECUATORIANO(A)</v>
      </c>
      <c r="AI217" s="17">
        <f>VLOOKUP(A217,'REPORTE'!$A$1:$AG$1961,28,0)</f>
        <v>44161</v>
      </c>
      <c r="AJ217" s="17" t="str">
        <f>VLOOKUP(A217,'REPORTE'!$A$1:$AG$1961,29,0)</f>
        <v>Cliente</v>
      </c>
      <c r="AK217" s="17" t="str">
        <f>VLOOKUP(A217,'REPORTE'!$A$1:$AG$1961,30,0)</f>
        <v>Primaria</v>
      </c>
      <c r="AL217" s="17" t="str">
        <f>VLOOKUP(A217,'REPORTE'!$A$1:$AG$1961,31,0)</f>
        <v>PICHINCHA</v>
      </c>
      <c r="AM217" s="17" t="str">
        <f>VLOOKUP(AL217,PROVINCIAS!$F$1:$G$1171,2,0)</f>
        <v>URBANA</v>
      </c>
    </row>
    <row r="218" spans="1:39" x14ac:dyDescent="0.45">
      <c r="A218" s="17">
        <v>1001268</v>
      </c>
      <c r="B218" s="17" t="s">
        <v>9810</v>
      </c>
      <c r="C218" s="85">
        <v>1753562568</v>
      </c>
      <c r="D218" s="17">
        <v>20</v>
      </c>
      <c r="E218" s="86">
        <v>37239</v>
      </c>
      <c r="F218" s="86" t="str">
        <f t="shared" si="19"/>
        <v>2001</v>
      </c>
      <c r="G218" s="87">
        <v>2022</v>
      </c>
      <c r="H218" s="87">
        <f t="shared" si="20"/>
        <v>21</v>
      </c>
      <c r="I218" s="87" t="str">
        <f t="shared" si="18"/>
        <v>Mal</v>
      </c>
      <c r="J218" s="17" t="s">
        <v>59</v>
      </c>
      <c r="K218" s="17">
        <v>1001590</v>
      </c>
      <c r="L218" s="17">
        <v>12</v>
      </c>
      <c r="M218" s="17">
        <v>0</v>
      </c>
      <c r="N218" s="17" t="str">
        <f t="shared" si="21"/>
        <v>A1</v>
      </c>
      <c r="O218" s="17" t="s">
        <v>10468</v>
      </c>
      <c r="P218" s="17" t="s">
        <v>10469</v>
      </c>
      <c r="Q218" s="88">
        <v>44358</v>
      </c>
      <c r="R218" s="88">
        <v>44722</v>
      </c>
      <c r="S218" s="89" t="s">
        <v>776</v>
      </c>
      <c r="T218" s="17">
        <v>800</v>
      </c>
      <c r="U218" s="17">
        <v>287.95999999999998</v>
      </c>
      <c r="V218" s="17">
        <v>23</v>
      </c>
      <c r="W218" s="17" t="s">
        <v>10994</v>
      </c>
      <c r="X218" s="17" t="str">
        <f t="shared" si="22"/>
        <v>Vigente</v>
      </c>
      <c r="Y218" s="17" t="str">
        <f t="shared" si="23"/>
        <v>V</v>
      </c>
      <c r="Z218" s="17" t="s">
        <v>294</v>
      </c>
      <c r="AA218" s="17" t="str">
        <f>VLOOKUP(A218,'REPORTE'!$A$1:$AG$1961,19,0)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218" s="17">
        <v>1001345</v>
      </c>
      <c r="AC218" s="17" t="s">
        <v>11226</v>
      </c>
      <c r="AD218" s="17" t="s">
        <v>11928</v>
      </c>
      <c r="AE218" s="17" t="s">
        <v>12072</v>
      </c>
      <c r="AF218" s="17" t="s">
        <v>12180</v>
      </c>
      <c r="AG218" s="17" t="s">
        <v>609</v>
      </c>
      <c r="AH218" s="17" t="str">
        <f>VLOOKUP(A218,'REPORTE'!$A$1:$AG$1961,5,0)</f>
        <v>ECUATORIANO(A)</v>
      </c>
      <c r="AI218" s="17">
        <f>VLOOKUP(A218,'REPORTE'!$A$1:$AG$1961,28,0)</f>
        <v>44358</v>
      </c>
      <c r="AJ218" s="17" t="str">
        <f>VLOOKUP(A218,'REPORTE'!$A$1:$AG$1961,29,0)</f>
        <v>Cliente</v>
      </c>
      <c r="AK218" s="17" t="str">
        <f>VLOOKUP(A218,'REPORTE'!$A$1:$AG$1961,30,0)</f>
        <v>Secundaria</v>
      </c>
      <c r="AL218" s="17" t="str">
        <f>VLOOKUP(A218,'REPORTE'!$A$1:$AG$1961,31,0)</f>
        <v>PICHINCHA</v>
      </c>
      <c r="AM218" s="17" t="str">
        <f>VLOOKUP(AL218,PROVINCIAS!$F$1:$G$1171,2,0)</f>
        <v>URBANA</v>
      </c>
    </row>
    <row r="219" spans="1:39" x14ac:dyDescent="0.45">
      <c r="A219" s="17">
        <v>1000381</v>
      </c>
      <c r="B219" s="17" t="s">
        <v>9811</v>
      </c>
      <c r="C219" s="85">
        <v>1714122049</v>
      </c>
      <c r="D219" s="17">
        <v>38</v>
      </c>
      <c r="E219" s="86">
        <v>30512</v>
      </c>
      <c r="F219" s="86" t="str">
        <f t="shared" si="19"/>
        <v>1983</v>
      </c>
      <c r="G219" s="87">
        <v>2022</v>
      </c>
      <c r="H219" s="87">
        <f t="shared" si="20"/>
        <v>39</v>
      </c>
      <c r="I219" s="87" t="str">
        <f t="shared" si="18"/>
        <v>Mal</v>
      </c>
      <c r="J219" s="17" t="s">
        <v>59</v>
      </c>
      <c r="K219" s="17">
        <v>1001599</v>
      </c>
      <c r="L219" s="17">
        <v>30</v>
      </c>
      <c r="M219" s="17">
        <v>0</v>
      </c>
      <c r="N219" s="17" t="str">
        <f t="shared" si="21"/>
        <v>A1</v>
      </c>
      <c r="O219" s="17" t="s">
        <v>10468</v>
      </c>
      <c r="P219" s="17" t="s">
        <v>10469</v>
      </c>
      <c r="Q219" s="88">
        <v>44359</v>
      </c>
      <c r="R219" s="88">
        <v>45294</v>
      </c>
      <c r="S219" s="89" t="s">
        <v>776</v>
      </c>
      <c r="T219" s="17">
        <v>3000</v>
      </c>
      <c r="U219" s="17" t="s">
        <v>10566</v>
      </c>
      <c r="V219" s="17">
        <v>21.5</v>
      </c>
      <c r="W219" s="17" t="s">
        <v>10994</v>
      </c>
      <c r="X219" s="17" t="str">
        <f t="shared" si="22"/>
        <v>Vigente</v>
      </c>
      <c r="Y219" s="17" t="str">
        <f t="shared" si="23"/>
        <v>V</v>
      </c>
      <c r="Z219" s="17" t="s">
        <v>11037</v>
      </c>
      <c r="AA219" s="17" t="str">
        <f>VLOOKUP(A219,'REPORTE'!$A$1:$AG$1961,19,0)</f>
        <v>Fabricación de otras partes, piezas y accesorios para vehí­culos automotores: frenos, cajas de cambios, ejes, aros de ruedas, amortiguadores, radiadores, silenciadores, tubos de escape, catalizadores, embragues, volantes, columnas y cajas de dirección, etcétera.</v>
      </c>
      <c r="AB219" s="17">
        <v>1000444</v>
      </c>
      <c r="AC219" s="17" t="s">
        <v>11582</v>
      </c>
      <c r="AD219" s="17" t="s">
        <v>11859</v>
      </c>
      <c r="AE219" s="17" t="s">
        <v>12072</v>
      </c>
      <c r="AF219" s="17" t="s">
        <v>12181</v>
      </c>
      <c r="AG219" s="17" t="s">
        <v>609</v>
      </c>
      <c r="AH219" s="17" t="str">
        <f>VLOOKUP(A219,'REPORTE'!$A$1:$AG$1961,5,0)</f>
        <v>ECUATORIANO(A)</v>
      </c>
      <c r="AI219" s="17">
        <f>VLOOKUP(A219,'REPORTE'!$A$1:$AG$1961,28,0)</f>
        <v>44359</v>
      </c>
      <c r="AJ219" s="17" t="str">
        <f>VLOOKUP(A219,'REPORTE'!$A$1:$AG$1961,29,0)</f>
        <v>Cliente</v>
      </c>
      <c r="AK219" s="17" t="str">
        <f>VLOOKUP(A219,'REPORTE'!$A$1:$AG$1961,30,0)</f>
        <v>Secundaria</v>
      </c>
      <c r="AL219" s="17" t="str">
        <f>VLOOKUP(A219,'REPORTE'!$A$1:$AG$1961,31,0)</f>
        <v>PICHINCHA</v>
      </c>
      <c r="AM219" s="17" t="str">
        <f>VLOOKUP(AL219,PROVINCIAS!$F$1:$G$1171,2,0)</f>
        <v>URBANA</v>
      </c>
    </row>
    <row r="220" spans="1:39" x14ac:dyDescent="0.45">
      <c r="A220" s="17">
        <v>1001028</v>
      </c>
      <c r="B220" s="17" t="s">
        <v>9812</v>
      </c>
      <c r="C220" s="85">
        <v>604406975</v>
      </c>
      <c r="D220" s="17">
        <v>31</v>
      </c>
      <c r="E220" s="86">
        <v>33222</v>
      </c>
      <c r="F220" s="86" t="str">
        <f t="shared" si="19"/>
        <v>1990</v>
      </c>
      <c r="G220" s="87">
        <v>2022</v>
      </c>
      <c r="H220" s="87">
        <f t="shared" si="20"/>
        <v>32</v>
      </c>
      <c r="I220" s="87" t="str">
        <f t="shared" si="18"/>
        <v>Mal</v>
      </c>
      <c r="J220" s="17" t="s">
        <v>59</v>
      </c>
      <c r="K220" s="17">
        <v>1001602</v>
      </c>
      <c r="L220" s="17">
        <v>30</v>
      </c>
      <c r="M220" s="17">
        <v>0</v>
      </c>
      <c r="N220" s="17" t="str">
        <f t="shared" si="21"/>
        <v>A1</v>
      </c>
      <c r="O220" s="17" t="s">
        <v>10468</v>
      </c>
      <c r="P220" s="17" t="s">
        <v>10469</v>
      </c>
      <c r="Q220" s="88">
        <v>44361</v>
      </c>
      <c r="R220" s="88">
        <v>45280</v>
      </c>
      <c r="S220" s="89" t="s">
        <v>776</v>
      </c>
      <c r="T220" s="17">
        <v>6000</v>
      </c>
      <c r="U220" s="17" t="s">
        <v>10567</v>
      </c>
      <c r="V220" s="17">
        <v>21.5</v>
      </c>
      <c r="W220" s="17" t="s">
        <v>10994</v>
      </c>
      <c r="X220" s="17" t="str">
        <f t="shared" si="22"/>
        <v>Vigente</v>
      </c>
      <c r="Y220" s="17" t="str">
        <f t="shared" si="23"/>
        <v>V</v>
      </c>
      <c r="Z220" s="17" t="s">
        <v>348</v>
      </c>
      <c r="AA220" s="17" t="str">
        <f>VLOOKUP(A220,'REPORTE'!$A$1:$AG$1961,19,0)</f>
        <v>Venta al por menor de frutas, legumbres y hortalizas frescas o en conserva en establecimientos especializados.</v>
      </c>
      <c r="AB220" s="17">
        <v>1001099</v>
      </c>
      <c r="AC220" s="17" t="s">
        <v>11583</v>
      </c>
      <c r="AD220" s="17" t="s">
        <v>11868</v>
      </c>
      <c r="AE220" s="17" t="s">
        <v>12072</v>
      </c>
      <c r="AF220" s="17" t="s">
        <v>12182</v>
      </c>
      <c r="AG220" s="17" t="s">
        <v>609</v>
      </c>
      <c r="AH220" s="17" t="str">
        <f>VLOOKUP(A220,'REPORTE'!$A$1:$AG$1961,5,0)</f>
        <v>ECUATORIANO(A) INDIGENA</v>
      </c>
      <c r="AI220" s="17">
        <f>VLOOKUP(A220,'REPORTE'!$A$1:$AG$1961,28,0)</f>
        <v>44361</v>
      </c>
      <c r="AJ220" s="17" t="str">
        <f>VLOOKUP(A220,'REPORTE'!$A$1:$AG$1961,29,0)</f>
        <v>Cliente</v>
      </c>
      <c r="AK220" s="17" t="str">
        <f>VLOOKUP(A220,'REPORTE'!$A$1:$AG$1961,30,0)</f>
        <v>Primaria</v>
      </c>
      <c r="AL220" s="17" t="str">
        <f>VLOOKUP(A220,'REPORTE'!$A$1:$AG$1961,31,0)</f>
        <v>CHIMBORAZO</v>
      </c>
      <c r="AM220" s="17" t="e">
        <f>VLOOKUP(AL220,PROVINCIAS!$F$1:$G$1171,2,0)</f>
        <v>#N/A</v>
      </c>
    </row>
    <row r="221" spans="1:39" x14ac:dyDescent="0.45">
      <c r="A221" s="17">
        <v>1001279</v>
      </c>
      <c r="B221" s="17" t="s">
        <v>9813</v>
      </c>
      <c r="C221" s="85">
        <v>1720293610</v>
      </c>
      <c r="D221" s="17">
        <v>33</v>
      </c>
      <c r="E221" s="86">
        <v>32381</v>
      </c>
      <c r="F221" s="86" t="str">
        <f t="shared" si="19"/>
        <v>1988</v>
      </c>
      <c r="G221" s="87">
        <v>2022</v>
      </c>
      <c r="H221" s="87">
        <f t="shared" si="20"/>
        <v>34</v>
      </c>
      <c r="I221" s="87" t="str">
        <f t="shared" si="18"/>
        <v>Mal</v>
      </c>
      <c r="J221" s="17" t="s">
        <v>59</v>
      </c>
      <c r="K221" s="17">
        <v>1001603</v>
      </c>
      <c r="L221" s="17">
        <v>18</v>
      </c>
      <c r="M221" s="17">
        <v>4</v>
      </c>
      <c r="N221" s="17" t="str">
        <f t="shared" si="21"/>
        <v>A1</v>
      </c>
      <c r="O221" s="17" t="s">
        <v>10468</v>
      </c>
      <c r="P221" s="17" t="s">
        <v>10469</v>
      </c>
      <c r="Q221" s="88">
        <v>44361</v>
      </c>
      <c r="R221" s="88">
        <v>44920</v>
      </c>
      <c r="S221" s="88">
        <v>44617</v>
      </c>
      <c r="T221" s="17">
        <v>2400</v>
      </c>
      <c r="U221" s="17" t="s">
        <v>10568</v>
      </c>
      <c r="V221" s="17">
        <v>21.5</v>
      </c>
      <c r="W221" s="17" t="s">
        <v>10995</v>
      </c>
      <c r="X221" s="17" t="str">
        <f t="shared" si="22"/>
        <v>Vigente</v>
      </c>
      <c r="Y221" s="17" t="str">
        <f t="shared" si="23"/>
        <v>F</v>
      </c>
      <c r="Z221" s="17" t="s">
        <v>11092</v>
      </c>
      <c r="AA221" s="17" t="str">
        <f>VLOOKUP(A221,'REPORTE'!$A$1:$AG$1961,19,0)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AB221" s="17">
        <v>1001354</v>
      </c>
      <c r="AC221" s="17" t="s">
        <v>11584</v>
      </c>
      <c r="AD221" s="17" t="s">
        <v>11854</v>
      </c>
      <c r="AE221" s="17" t="s">
        <v>12072</v>
      </c>
      <c r="AF221" s="17" t="s">
        <v>11150</v>
      </c>
      <c r="AG221" s="17" t="s">
        <v>609</v>
      </c>
      <c r="AH221" s="17" t="str">
        <f>VLOOKUP(A221,'REPORTE'!$A$1:$AG$1961,5,0)</f>
        <v>ECUATORIANO(A)</v>
      </c>
      <c r="AI221" s="17">
        <f>VLOOKUP(A221,'REPORTE'!$A$1:$AG$1961,28,0)</f>
        <v>44361</v>
      </c>
      <c r="AJ221" s="17" t="str">
        <f>VLOOKUP(A221,'REPORTE'!$A$1:$AG$1961,29,0)</f>
        <v>Cliente</v>
      </c>
      <c r="AK221" s="17" t="str">
        <f>VLOOKUP(A221,'REPORTE'!$A$1:$AG$1961,30,0)</f>
        <v>Secundaria</v>
      </c>
      <c r="AL221" s="17" t="str">
        <f>VLOOKUP(A221,'REPORTE'!$A$1:$AG$1961,31,0)</f>
        <v>PICHINCHA</v>
      </c>
      <c r="AM221" s="17" t="str">
        <f>VLOOKUP(AL221,PROVINCIAS!$F$1:$G$1171,2,0)</f>
        <v>URBANA</v>
      </c>
    </row>
    <row r="222" spans="1:39" x14ac:dyDescent="0.45">
      <c r="A222" s="17">
        <v>1000186</v>
      </c>
      <c r="B222" s="17" t="s">
        <v>9814</v>
      </c>
      <c r="C222" s="85">
        <v>604584045</v>
      </c>
      <c r="D222" s="17">
        <v>36</v>
      </c>
      <c r="E222" s="86">
        <v>31160</v>
      </c>
      <c r="F222" s="86" t="str">
        <f t="shared" si="19"/>
        <v>1985</v>
      </c>
      <c r="G222" s="87">
        <v>2022</v>
      </c>
      <c r="H222" s="87">
        <f t="shared" si="20"/>
        <v>37</v>
      </c>
      <c r="I222" s="87" t="str">
        <f t="shared" si="18"/>
        <v>Mal</v>
      </c>
      <c r="J222" s="17" t="s">
        <v>59</v>
      </c>
      <c r="K222" s="17">
        <v>1001608</v>
      </c>
      <c r="L222" s="17">
        <v>48</v>
      </c>
      <c r="M222" s="17">
        <v>0</v>
      </c>
      <c r="N222" s="17" t="str">
        <f t="shared" si="21"/>
        <v>A1</v>
      </c>
      <c r="O222" s="17" t="s">
        <v>10468</v>
      </c>
      <c r="P222" s="17" t="s">
        <v>10469</v>
      </c>
      <c r="Q222" s="88">
        <v>44363</v>
      </c>
      <c r="R222" s="88">
        <v>45833</v>
      </c>
      <c r="S222" s="89" t="s">
        <v>776</v>
      </c>
      <c r="T222" s="17">
        <v>10300</v>
      </c>
      <c r="U222" s="17" t="s">
        <v>10569</v>
      </c>
      <c r="V222" s="17">
        <v>18.5</v>
      </c>
      <c r="W222" s="17" t="s">
        <v>10994</v>
      </c>
      <c r="X222" s="17" t="str">
        <f t="shared" si="22"/>
        <v>Vigente</v>
      </c>
      <c r="Y222" s="17" t="str">
        <f t="shared" si="23"/>
        <v>V</v>
      </c>
      <c r="Z222" s="17" t="s">
        <v>244</v>
      </c>
      <c r="AA222" s="17" t="str">
        <f>VLOOKUP(A222,'REPORTE'!$A$1:$AG$1961,19,0)</f>
        <v>Actividades a corto y a largo plazo de clí­nicas del dí­a, básicas y generales, es decir, actividades médicas, de diagnóstico y de tratamiento.</v>
      </c>
      <c r="AB222" s="17">
        <v>1000249</v>
      </c>
      <c r="AC222" s="17" t="s">
        <v>11585</v>
      </c>
      <c r="AD222" s="17" t="s">
        <v>11929</v>
      </c>
      <c r="AE222" s="17" t="s">
        <v>12072</v>
      </c>
      <c r="AF222" s="17" t="s">
        <v>12183</v>
      </c>
      <c r="AG222" s="17" t="s">
        <v>46</v>
      </c>
      <c r="AH222" s="17" t="str">
        <f>VLOOKUP(A222,'REPORTE'!$A$1:$AG$1961,5,0)</f>
        <v>ECUATORIANO(A) INDIGENA</v>
      </c>
      <c r="AI222" s="17">
        <f>VLOOKUP(A222,'REPORTE'!$A$1:$AG$1961,28,0)</f>
        <v>44312</v>
      </c>
      <c r="AJ222" s="17" t="str">
        <f>VLOOKUP(A222,'REPORTE'!$A$1:$AG$1961,29,0)</f>
        <v>Cliente</v>
      </c>
      <c r="AK222" s="17" t="str">
        <f>VLOOKUP(A222,'REPORTE'!$A$1:$AG$1961,30,0)</f>
        <v>Primaria</v>
      </c>
      <c r="AL222" s="17" t="str">
        <f>VLOOKUP(A222,'REPORTE'!$A$1:$AG$1961,31,0)</f>
        <v>PICHINCHA</v>
      </c>
      <c r="AM222" s="17" t="str">
        <f>VLOOKUP(AL222,PROVINCIAS!$F$1:$G$1171,2,0)</f>
        <v>URBANA</v>
      </c>
    </row>
    <row r="223" spans="1:39" x14ac:dyDescent="0.45">
      <c r="A223" s="17">
        <v>1000324</v>
      </c>
      <c r="B223" s="17" t="s">
        <v>9815</v>
      </c>
      <c r="C223" s="85">
        <v>500403811</v>
      </c>
      <c r="D223" s="17">
        <v>72</v>
      </c>
      <c r="E223" s="86">
        <v>18033</v>
      </c>
      <c r="F223" s="86" t="str">
        <f t="shared" si="19"/>
        <v>1949</v>
      </c>
      <c r="G223" s="87">
        <v>2022</v>
      </c>
      <c r="H223" s="87">
        <f t="shared" si="20"/>
        <v>73</v>
      </c>
      <c r="I223" s="87" t="str">
        <f t="shared" si="18"/>
        <v>Mal</v>
      </c>
      <c r="J223" s="17" t="s">
        <v>36</v>
      </c>
      <c r="K223" s="17">
        <v>1001611</v>
      </c>
      <c r="L223" s="17">
        <v>18</v>
      </c>
      <c r="M223" s="17">
        <v>0</v>
      </c>
      <c r="N223" s="17" t="str">
        <f t="shared" si="21"/>
        <v>A1</v>
      </c>
      <c r="O223" s="17" t="s">
        <v>10468</v>
      </c>
      <c r="P223" s="17" t="s">
        <v>10469</v>
      </c>
      <c r="Q223" s="88">
        <v>44363</v>
      </c>
      <c r="R223" s="88">
        <v>44915</v>
      </c>
      <c r="S223" s="89" t="s">
        <v>776</v>
      </c>
      <c r="T223" s="17">
        <v>2000</v>
      </c>
      <c r="U223" s="17" t="s">
        <v>10570</v>
      </c>
      <c r="V223" s="17">
        <v>23</v>
      </c>
      <c r="W223" s="17" t="s">
        <v>10994</v>
      </c>
      <c r="X223" s="17" t="str">
        <f t="shared" si="22"/>
        <v>Vigente</v>
      </c>
      <c r="Y223" s="17" t="str">
        <f t="shared" si="23"/>
        <v>V</v>
      </c>
      <c r="Z223" s="17" t="s">
        <v>5853</v>
      </c>
      <c r="AA223" s="17" t="str">
        <f>VLOOKUP(A223,'REPORTE'!$A$1:$AG$1961,19,0)</f>
        <v>Restaurantes de comida rápida, puestos de refrigerio y establecimientos que ofrecen comida para llevar, reparto de pizza, etcétera; heladerí­as, fuentes de soda, etcétera.</v>
      </c>
      <c r="AB223" s="17">
        <v>1000385</v>
      </c>
      <c r="AC223" s="17" t="s">
        <v>11227</v>
      </c>
      <c r="AD223" s="17" t="s">
        <v>11836</v>
      </c>
      <c r="AE223" s="17" t="s">
        <v>12072</v>
      </c>
      <c r="AF223" s="17" t="s">
        <v>12184</v>
      </c>
      <c r="AG223" s="17" t="s">
        <v>609</v>
      </c>
      <c r="AH223" s="17" t="str">
        <f>VLOOKUP(A223,'REPORTE'!$A$1:$AG$1961,5,0)</f>
        <v>ECUATORIANO(A) INDIGENA</v>
      </c>
      <c r="AI223" s="17">
        <f>VLOOKUP(A223,'REPORTE'!$A$1:$AG$1961,28,0)</f>
        <v>44363</v>
      </c>
      <c r="AJ223" s="17" t="str">
        <f>VLOOKUP(A223,'REPORTE'!$A$1:$AG$1961,29,0)</f>
        <v>Cliente</v>
      </c>
      <c r="AK223" s="17" t="str">
        <f>VLOOKUP(A223,'REPORTE'!$A$1:$AG$1961,30,0)</f>
        <v>Primaria</v>
      </c>
      <c r="AL223" s="17" t="str">
        <f>VLOOKUP(A223,'REPORTE'!$A$1:$AG$1961,31,0)</f>
        <v>PICHINCHA</v>
      </c>
      <c r="AM223" s="17" t="str">
        <f>VLOOKUP(AL223,PROVINCIAS!$F$1:$G$1171,2,0)</f>
        <v>URBANA</v>
      </c>
    </row>
    <row r="224" spans="1:39" x14ac:dyDescent="0.45">
      <c r="A224" s="17">
        <v>1000915</v>
      </c>
      <c r="B224" s="17" t="s">
        <v>9816</v>
      </c>
      <c r="C224" s="85">
        <v>1703615151</v>
      </c>
      <c r="D224" s="17">
        <v>67</v>
      </c>
      <c r="E224" s="86">
        <v>19824</v>
      </c>
      <c r="F224" s="86" t="str">
        <f t="shared" si="19"/>
        <v>1954</v>
      </c>
      <c r="G224" s="87">
        <v>2022</v>
      </c>
      <c r="H224" s="87">
        <f t="shared" si="20"/>
        <v>68</v>
      </c>
      <c r="I224" s="87" t="str">
        <f t="shared" si="18"/>
        <v>Mal</v>
      </c>
      <c r="J224" s="17" t="s">
        <v>36</v>
      </c>
      <c r="K224" s="17">
        <v>1001605</v>
      </c>
      <c r="L224" s="17">
        <v>24</v>
      </c>
      <c r="M224" s="17">
        <v>4</v>
      </c>
      <c r="N224" s="17" t="str">
        <f t="shared" si="21"/>
        <v>A1</v>
      </c>
      <c r="O224" s="17" t="s">
        <v>10468</v>
      </c>
      <c r="P224" s="17" t="s">
        <v>10469</v>
      </c>
      <c r="Q224" s="88">
        <v>44363</v>
      </c>
      <c r="R224" s="88">
        <v>45102</v>
      </c>
      <c r="S224" s="88">
        <v>44617</v>
      </c>
      <c r="T224" s="17">
        <v>10000</v>
      </c>
      <c r="U224" s="17" t="s">
        <v>10571</v>
      </c>
      <c r="V224" s="17">
        <v>18.5</v>
      </c>
      <c r="W224" s="17" t="s">
        <v>10995</v>
      </c>
      <c r="X224" s="17" t="str">
        <f t="shared" si="22"/>
        <v>Vigente</v>
      </c>
      <c r="Y224" s="17" t="str">
        <f t="shared" si="23"/>
        <v>F</v>
      </c>
      <c r="Z224" s="17" t="s">
        <v>11050</v>
      </c>
      <c r="AA224" s="17" t="str">
        <f>VLOOKUP(A224,'REPORTE'!$A$1:$AG$1961,19,0)</f>
        <v>Actividades de sacrificio, faenamiento, preparación, producción y empacado de carne fresca refrigerada o congelada incluso en piezas o porciones individuales de: cuyes, conejos, rana (ancas de rana) etcétera,</v>
      </c>
      <c r="AB224" s="17">
        <v>1000983</v>
      </c>
      <c r="AC224" s="17" t="s">
        <v>11586</v>
      </c>
      <c r="AD224" s="17" t="s">
        <v>11883</v>
      </c>
      <c r="AE224" s="17" t="s">
        <v>12072</v>
      </c>
      <c r="AF224" s="17" t="s">
        <v>12185</v>
      </c>
      <c r="AG224" s="17" t="s">
        <v>609</v>
      </c>
      <c r="AH224" s="17" t="str">
        <f>VLOOKUP(A224,'REPORTE'!$A$1:$AG$1961,5,0)</f>
        <v>ECUATORIANO(A)</v>
      </c>
      <c r="AI224" s="17">
        <f>VLOOKUP(A224,'REPORTE'!$A$1:$AG$1961,28,0)</f>
        <v>44363</v>
      </c>
      <c r="AJ224" s="17" t="str">
        <f>VLOOKUP(A224,'REPORTE'!$A$1:$AG$1961,29,0)</f>
        <v>Cliente</v>
      </c>
      <c r="AK224" s="17" t="str">
        <f>VLOOKUP(A224,'REPORTE'!$A$1:$AG$1961,30,0)</f>
        <v>Primaria</v>
      </c>
      <c r="AL224" s="17" t="str">
        <f>VLOOKUP(A224,'REPORTE'!$A$1:$AG$1961,31,0)</f>
        <v>PICHINCHA</v>
      </c>
      <c r="AM224" s="17" t="str">
        <f>VLOOKUP(AL224,PROVINCIAS!$F$1:$G$1171,2,0)</f>
        <v>URBANA</v>
      </c>
    </row>
    <row r="225" spans="1:39" x14ac:dyDescent="0.45">
      <c r="A225" s="17">
        <v>1001078</v>
      </c>
      <c r="B225" s="17" t="s">
        <v>9817</v>
      </c>
      <c r="C225" s="85">
        <v>605307305</v>
      </c>
      <c r="D225" s="17">
        <v>24</v>
      </c>
      <c r="E225" s="86">
        <v>35587</v>
      </c>
      <c r="F225" s="86" t="str">
        <f t="shared" si="19"/>
        <v>1997</v>
      </c>
      <c r="G225" s="87">
        <v>2022</v>
      </c>
      <c r="H225" s="87">
        <f t="shared" si="20"/>
        <v>25</v>
      </c>
      <c r="I225" s="87" t="str">
        <f t="shared" si="18"/>
        <v>Mal</v>
      </c>
      <c r="J225" s="17" t="s">
        <v>59</v>
      </c>
      <c r="K225" s="17">
        <v>1001609</v>
      </c>
      <c r="L225" s="17">
        <v>36</v>
      </c>
      <c r="M225" s="17">
        <v>0</v>
      </c>
      <c r="N225" s="17" t="str">
        <f t="shared" si="21"/>
        <v>A1</v>
      </c>
      <c r="O225" s="17" t="s">
        <v>10468</v>
      </c>
      <c r="P225" s="17" t="s">
        <v>10469</v>
      </c>
      <c r="Q225" s="88">
        <v>44363</v>
      </c>
      <c r="R225" s="88">
        <v>45483</v>
      </c>
      <c r="S225" s="89" t="s">
        <v>776</v>
      </c>
      <c r="T225" s="17">
        <v>4000</v>
      </c>
      <c r="U225" s="17" t="s">
        <v>10572</v>
      </c>
      <c r="V225" s="17">
        <v>21.5</v>
      </c>
      <c r="W225" s="17" t="s">
        <v>10994</v>
      </c>
      <c r="X225" s="17" t="str">
        <f t="shared" si="22"/>
        <v>Vigente</v>
      </c>
      <c r="Y225" s="17" t="str">
        <f t="shared" si="23"/>
        <v>V</v>
      </c>
      <c r="Z225" s="17" t="s">
        <v>348</v>
      </c>
      <c r="AA225" s="17" t="str">
        <f>VLOOKUP(A225,'REPORTE'!$A$1:$AG$1961,19,0)</f>
        <v>Elaboración de harinas o masas mezcladas preparadas para la fabricación de pan, pasteles, bizcochos o panqueques.</v>
      </c>
      <c r="AB225" s="17">
        <v>1001150</v>
      </c>
      <c r="AC225" s="17" t="s">
        <v>11587</v>
      </c>
      <c r="AD225" s="17" t="s">
        <v>11930</v>
      </c>
      <c r="AE225" s="17" t="s">
        <v>12072</v>
      </c>
      <c r="AF225" s="17" t="s">
        <v>12186</v>
      </c>
      <c r="AG225" s="17" t="s">
        <v>609</v>
      </c>
      <c r="AH225" s="17" t="str">
        <f>VLOOKUP(A225,'REPORTE'!$A$1:$AG$1961,5,0)</f>
        <v>ECUATORIANO(A) INDIGENA</v>
      </c>
      <c r="AI225" s="17">
        <f>VLOOKUP(A225,'REPORTE'!$A$1:$AG$1961,28,0)</f>
        <v>44363</v>
      </c>
      <c r="AJ225" s="17" t="str">
        <f>VLOOKUP(A225,'REPORTE'!$A$1:$AG$1961,29,0)</f>
        <v>Cliente</v>
      </c>
      <c r="AK225" s="17" t="str">
        <f>VLOOKUP(A225,'REPORTE'!$A$1:$AG$1961,30,0)</f>
        <v>Secundaria</v>
      </c>
      <c r="AL225" s="17" t="str">
        <f>VLOOKUP(A225,'REPORTE'!$A$1:$AG$1961,31,0)</f>
        <v>CHIMBORAZO</v>
      </c>
      <c r="AM225" s="17" t="e">
        <f>VLOOKUP(AL225,PROVINCIAS!$F$1:$G$1171,2,0)</f>
        <v>#N/A</v>
      </c>
    </row>
    <row r="226" spans="1:39" x14ac:dyDescent="0.45">
      <c r="A226" s="17">
        <v>1001252</v>
      </c>
      <c r="B226" s="17" t="s">
        <v>9818</v>
      </c>
      <c r="C226" s="85">
        <v>602993149</v>
      </c>
      <c r="D226" s="17">
        <v>39</v>
      </c>
      <c r="E226" s="86">
        <v>30244</v>
      </c>
      <c r="F226" s="86" t="str">
        <f t="shared" si="19"/>
        <v>1982</v>
      </c>
      <c r="G226" s="87">
        <v>2022</v>
      </c>
      <c r="H226" s="87">
        <f t="shared" si="20"/>
        <v>40</v>
      </c>
      <c r="I226" s="87" t="str">
        <f t="shared" si="18"/>
        <v>Mal</v>
      </c>
      <c r="J226" s="17" t="s">
        <v>36</v>
      </c>
      <c r="K226" s="17">
        <v>1001610</v>
      </c>
      <c r="L226" s="17">
        <v>36</v>
      </c>
      <c r="M226" s="17">
        <v>4</v>
      </c>
      <c r="N226" s="17" t="str">
        <f t="shared" si="21"/>
        <v>A1</v>
      </c>
      <c r="O226" s="17" t="s">
        <v>10468</v>
      </c>
      <c r="P226" s="17" t="s">
        <v>10469</v>
      </c>
      <c r="Q226" s="88">
        <v>44363</v>
      </c>
      <c r="R226" s="88">
        <v>45468</v>
      </c>
      <c r="S226" s="88">
        <v>44617</v>
      </c>
      <c r="T226" s="17">
        <v>4000</v>
      </c>
      <c r="U226" s="17" t="s">
        <v>10573</v>
      </c>
      <c r="V226" s="17">
        <v>21.5</v>
      </c>
      <c r="W226" s="17" t="s">
        <v>10995</v>
      </c>
      <c r="X226" s="17" t="str">
        <f t="shared" si="22"/>
        <v>Vigente</v>
      </c>
      <c r="Y226" s="17" t="str">
        <f t="shared" si="23"/>
        <v>F</v>
      </c>
      <c r="Z226" s="17" t="s">
        <v>279</v>
      </c>
      <c r="AA226" s="17" t="str">
        <f>VLOOKUP(A226,'REPORTE'!$A$1:$AG$1961,19,0)</f>
        <v>Venta al por menor de frutas, legumbres y hortalizas frescas o en conserva en establecimientos especializados.</v>
      </c>
      <c r="AB226" s="17">
        <v>1001329</v>
      </c>
      <c r="AC226" s="17" t="s">
        <v>11587</v>
      </c>
      <c r="AD226" s="17" t="s">
        <v>11829</v>
      </c>
      <c r="AE226" s="17" t="s">
        <v>12072</v>
      </c>
      <c r="AF226" s="17" t="s">
        <v>11150</v>
      </c>
      <c r="AG226" s="17" t="s">
        <v>609</v>
      </c>
      <c r="AH226" s="17" t="str">
        <f>VLOOKUP(A226,'REPORTE'!$A$1:$AG$1961,5,0)</f>
        <v>ECUATORIANO(A) INDIGENA</v>
      </c>
      <c r="AI226" s="17">
        <f>VLOOKUP(A226,'REPORTE'!$A$1:$AG$1961,28,0)</f>
        <v>44350</v>
      </c>
      <c r="AJ226" s="17" t="str">
        <f>VLOOKUP(A226,'REPORTE'!$A$1:$AG$1961,29,0)</f>
        <v>Cliente</v>
      </c>
      <c r="AK226" s="17" t="str">
        <f>VLOOKUP(A226,'REPORTE'!$A$1:$AG$1961,30,0)</f>
        <v>Primaria</v>
      </c>
      <c r="AL226" s="17" t="str">
        <f>VLOOKUP(A226,'REPORTE'!$A$1:$AG$1961,31,0)</f>
        <v>CHIMBORAZO</v>
      </c>
      <c r="AM226" s="17" t="e">
        <f>VLOOKUP(AL226,PROVINCIAS!$F$1:$G$1171,2,0)</f>
        <v>#N/A</v>
      </c>
    </row>
    <row r="227" spans="1:39" x14ac:dyDescent="0.45">
      <c r="A227" s="17">
        <v>1001276</v>
      </c>
      <c r="B227" s="17" t="s">
        <v>9819</v>
      </c>
      <c r="C227" s="85">
        <v>1711578037</v>
      </c>
      <c r="D227" s="17">
        <v>51</v>
      </c>
      <c r="E227" s="86">
        <v>25947</v>
      </c>
      <c r="F227" s="86" t="str">
        <f t="shared" si="19"/>
        <v>1971</v>
      </c>
      <c r="G227" s="87">
        <v>2022</v>
      </c>
      <c r="H227" s="87">
        <f t="shared" si="20"/>
        <v>51</v>
      </c>
      <c r="I227" s="87" t="str">
        <f t="shared" si="18"/>
        <v>Mal</v>
      </c>
      <c r="J227" s="17" t="s">
        <v>36</v>
      </c>
      <c r="K227" s="17">
        <v>1001604</v>
      </c>
      <c r="L227" s="17">
        <v>24</v>
      </c>
      <c r="M227" s="17">
        <v>40</v>
      </c>
      <c r="N227" s="17" t="str">
        <f t="shared" si="21"/>
        <v>A3</v>
      </c>
      <c r="O227" s="17" t="s">
        <v>10468</v>
      </c>
      <c r="P227" s="17" t="s">
        <v>10469</v>
      </c>
      <c r="Q227" s="88">
        <v>44363</v>
      </c>
      <c r="R227" s="88">
        <v>45097</v>
      </c>
      <c r="S227" s="88">
        <v>44581</v>
      </c>
      <c r="T227" s="17">
        <v>2500</v>
      </c>
      <c r="U227" s="17" t="s">
        <v>10574</v>
      </c>
      <c r="V227" s="17">
        <v>21.5</v>
      </c>
      <c r="W227" s="17" t="s">
        <v>10995</v>
      </c>
      <c r="X227" s="17" t="str">
        <f t="shared" si="22"/>
        <v>Vigente</v>
      </c>
      <c r="Y227" s="17" t="str">
        <f t="shared" si="23"/>
        <v>F</v>
      </c>
      <c r="Z227" s="17" t="s">
        <v>11462</v>
      </c>
      <c r="AA227" s="17" t="str">
        <f>VLOOKUP(A227,'REPORTE'!$A$1:$AG$1961,19,0)</f>
        <v>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v>
      </c>
      <c r="AB227" s="17">
        <v>1001353</v>
      </c>
      <c r="AC227" s="17" t="s">
        <v>11562</v>
      </c>
      <c r="AD227" s="17" t="s">
        <v>11931</v>
      </c>
      <c r="AE227" s="17" t="s">
        <v>12072</v>
      </c>
      <c r="AF227" s="17" t="s">
        <v>11150</v>
      </c>
      <c r="AG227" s="17" t="s">
        <v>609</v>
      </c>
      <c r="AH227" s="17" t="str">
        <f>VLOOKUP(A227,'REPORTE'!$A$1:$AG$1961,5,0)</f>
        <v>ECUATORIANO(A)</v>
      </c>
      <c r="AI227" s="17">
        <f>VLOOKUP(A227,'REPORTE'!$A$1:$AG$1961,28,0)</f>
        <v>44363</v>
      </c>
      <c r="AJ227" s="17" t="str">
        <f>VLOOKUP(A227,'REPORTE'!$A$1:$AG$1961,29,0)</f>
        <v>Cliente</v>
      </c>
      <c r="AK227" s="17" t="str">
        <f>VLOOKUP(A227,'REPORTE'!$A$1:$AG$1961,30,0)</f>
        <v>Secundaria</v>
      </c>
      <c r="AL227" s="17" t="str">
        <f>VLOOKUP(A227,'REPORTE'!$A$1:$AG$1961,31,0)</f>
        <v>PICHINCHA</v>
      </c>
      <c r="AM227" s="17" t="str">
        <f>VLOOKUP(AL227,PROVINCIAS!$F$1:$G$1171,2,0)</f>
        <v>URBANA</v>
      </c>
    </row>
    <row r="228" spans="1:39" x14ac:dyDescent="0.45">
      <c r="A228" s="17">
        <v>1000145</v>
      </c>
      <c r="B228" s="17" t="s">
        <v>9820</v>
      </c>
      <c r="C228" s="85">
        <v>1712019965</v>
      </c>
      <c r="D228" s="17">
        <v>48</v>
      </c>
      <c r="E228" s="86">
        <v>26999</v>
      </c>
      <c r="F228" s="86" t="str">
        <f t="shared" si="19"/>
        <v>1973</v>
      </c>
      <c r="G228" s="87">
        <v>2022</v>
      </c>
      <c r="H228" s="87">
        <f t="shared" si="20"/>
        <v>49</v>
      </c>
      <c r="I228" s="87" t="str">
        <f t="shared" si="18"/>
        <v>Mal</v>
      </c>
      <c r="J228" s="17" t="s">
        <v>59</v>
      </c>
      <c r="K228" s="17">
        <v>1001612</v>
      </c>
      <c r="L228" s="17">
        <v>36</v>
      </c>
      <c r="M228" s="17">
        <v>4</v>
      </c>
      <c r="N228" s="17" t="str">
        <f t="shared" si="21"/>
        <v>A1</v>
      </c>
      <c r="O228" s="17" t="s">
        <v>10468</v>
      </c>
      <c r="P228" s="17" t="s">
        <v>10469</v>
      </c>
      <c r="Q228" s="88">
        <v>44364</v>
      </c>
      <c r="R228" s="88">
        <v>45468</v>
      </c>
      <c r="S228" s="88">
        <v>44617</v>
      </c>
      <c r="T228" s="17">
        <v>10000</v>
      </c>
      <c r="U228" s="17" t="s">
        <v>10575</v>
      </c>
      <c r="V228" s="17">
        <v>21.5</v>
      </c>
      <c r="W228" s="17" t="s">
        <v>10995</v>
      </c>
      <c r="X228" s="17" t="str">
        <f t="shared" si="22"/>
        <v>Vigente</v>
      </c>
      <c r="Y228" s="17" t="str">
        <f t="shared" si="23"/>
        <v>F</v>
      </c>
      <c r="Z228" s="17" t="s">
        <v>11025</v>
      </c>
      <c r="AA228" s="17" t="str">
        <f>VLOOKUP(A228,'REPORTE'!$A$1:$AG$1961,19,0)</f>
        <v>Venta al por mayor de frutas, legumbres y hortalizas.</v>
      </c>
      <c r="AB228" s="17">
        <v>1000189</v>
      </c>
      <c r="AC228" s="17" t="s">
        <v>11560</v>
      </c>
      <c r="AD228" s="17" t="s">
        <v>11898</v>
      </c>
      <c r="AE228" s="17" t="s">
        <v>12072</v>
      </c>
      <c r="AF228" s="17" t="s">
        <v>11150</v>
      </c>
      <c r="AG228" s="17" t="s">
        <v>609</v>
      </c>
      <c r="AH228" s="17" t="str">
        <f>VLOOKUP(A228,'REPORTE'!$A$1:$AG$1961,5,0)</f>
        <v>ECUATORIANO(A) INDIGENA</v>
      </c>
      <c r="AI228" s="17">
        <f>VLOOKUP(A228,'REPORTE'!$A$1:$AG$1961,28,0)</f>
        <v>44364</v>
      </c>
      <c r="AJ228" s="17" t="str">
        <f>VLOOKUP(A228,'REPORTE'!$A$1:$AG$1961,29,0)</f>
        <v>Cliente</v>
      </c>
      <c r="AK228" s="17" t="str">
        <f>VLOOKUP(A228,'REPORTE'!$A$1:$AG$1961,30,0)</f>
        <v>Primaria</v>
      </c>
      <c r="AL228" s="17" t="str">
        <f>VLOOKUP(A228,'REPORTE'!$A$1:$AG$1961,31,0)</f>
        <v>CHIMBORAZO</v>
      </c>
      <c r="AM228" s="17" t="e">
        <f>VLOOKUP(AL228,PROVINCIAS!$F$1:$G$1171,2,0)</f>
        <v>#N/A</v>
      </c>
    </row>
    <row r="229" spans="1:39" x14ac:dyDescent="0.45">
      <c r="A229" s="17">
        <v>1000193</v>
      </c>
      <c r="B229" s="17" t="s">
        <v>9821</v>
      </c>
      <c r="C229" s="85">
        <v>604250399</v>
      </c>
      <c r="D229" s="17">
        <v>44</v>
      </c>
      <c r="E229" s="86">
        <v>28243</v>
      </c>
      <c r="F229" s="86" t="str">
        <f t="shared" si="19"/>
        <v>1977</v>
      </c>
      <c r="G229" s="87">
        <v>2022</v>
      </c>
      <c r="H229" s="87">
        <f t="shared" si="20"/>
        <v>45</v>
      </c>
      <c r="I229" s="87" t="str">
        <f t="shared" si="18"/>
        <v>Mal</v>
      </c>
      <c r="J229" s="17" t="s">
        <v>59</v>
      </c>
      <c r="K229" s="17">
        <v>1001617</v>
      </c>
      <c r="L229" s="17">
        <v>1</v>
      </c>
      <c r="M229" s="17">
        <v>0</v>
      </c>
      <c r="N229" s="17" t="str">
        <f t="shared" si="21"/>
        <v>A1</v>
      </c>
      <c r="O229" s="17" t="s">
        <v>10466</v>
      </c>
      <c r="P229" s="17" t="s">
        <v>10467</v>
      </c>
      <c r="Q229" s="88">
        <v>44364</v>
      </c>
      <c r="R229" s="88">
        <v>44737</v>
      </c>
      <c r="S229" s="89" t="s">
        <v>776</v>
      </c>
      <c r="T229" s="17">
        <v>1000</v>
      </c>
      <c r="U229" s="17" t="s">
        <v>10532</v>
      </c>
      <c r="V229" s="17">
        <v>14</v>
      </c>
      <c r="W229" s="17" t="s">
        <v>10994</v>
      </c>
      <c r="X229" s="17" t="str">
        <f t="shared" si="22"/>
        <v>Vigente</v>
      </c>
      <c r="Y229" s="17" t="str">
        <f t="shared" si="23"/>
        <v>V</v>
      </c>
      <c r="Z229" s="17" t="s">
        <v>11000</v>
      </c>
      <c r="AA229" s="17" t="str">
        <f>VLOOKUP(A229,'REPORTE'!$A$1:$AG$1961,19,0)</f>
        <v>Venta al por menor de frutas, legumbres y hortalizas frescas o en conserva en establecimientos especializados.</v>
      </c>
      <c r="AB229" s="17">
        <v>1000255</v>
      </c>
      <c r="AC229" s="17" t="s">
        <v>11228</v>
      </c>
      <c r="AD229" s="17" t="s">
        <v>11864</v>
      </c>
      <c r="AE229" s="17" t="s">
        <v>12072</v>
      </c>
      <c r="AF229" s="17" t="s">
        <v>12187</v>
      </c>
      <c r="AG229" s="17" t="s">
        <v>665</v>
      </c>
      <c r="AH229" s="17" t="str">
        <f>VLOOKUP(A229,'REPORTE'!$A$1:$AG$1961,5,0)</f>
        <v>ECUATORIANO(A) INDIGENA</v>
      </c>
      <c r="AI229" s="17">
        <f>VLOOKUP(A229,'REPORTE'!$A$1:$AG$1961,28,0)</f>
        <v>44364</v>
      </c>
      <c r="AJ229" s="17" t="str">
        <f>VLOOKUP(A229,'REPORTE'!$A$1:$AG$1961,29,0)</f>
        <v>Cliente</v>
      </c>
      <c r="AK229" s="17" t="str">
        <f>VLOOKUP(A229,'REPORTE'!$A$1:$AG$1961,30,0)</f>
        <v>Primaria</v>
      </c>
      <c r="AL229" s="17" t="str">
        <f>VLOOKUP(A229,'REPORTE'!$A$1:$AG$1961,31,0)</f>
        <v>PICHINCHA</v>
      </c>
      <c r="AM229" s="17" t="str">
        <f>VLOOKUP(AL229,PROVINCIAS!$F$1:$G$1171,2,0)</f>
        <v>URBANA</v>
      </c>
    </row>
    <row r="230" spans="1:39" x14ac:dyDescent="0.45">
      <c r="A230" s="17">
        <v>1000891</v>
      </c>
      <c r="B230" s="17" t="s">
        <v>9822</v>
      </c>
      <c r="C230" s="85">
        <v>1712847852</v>
      </c>
      <c r="D230" s="17">
        <v>47</v>
      </c>
      <c r="E230" s="86">
        <v>27108</v>
      </c>
      <c r="F230" s="86" t="str">
        <f t="shared" si="19"/>
        <v>1974</v>
      </c>
      <c r="G230" s="87">
        <v>2022</v>
      </c>
      <c r="H230" s="87">
        <f t="shared" si="20"/>
        <v>48</v>
      </c>
      <c r="I230" s="87" t="str">
        <f t="shared" si="18"/>
        <v>Mal</v>
      </c>
      <c r="J230" s="17" t="s">
        <v>59</v>
      </c>
      <c r="K230" s="17">
        <v>1001621</v>
      </c>
      <c r="L230" s="17">
        <v>15</v>
      </c>
      <c r="M230" s="17">
        <v>4</v>
      </c>
      <c r="N230" s="17" t="str">
        <f t="shared" si="21"/>
        <v>A1</v>
      </c>
      <c r="O230" s="17" t="s">
        <v>10468</v>
      </c>
      <c r="P230" s="17" t="s">
        <v>10469</v>
      </c>
      <c r="Q230" s="88">
        <v>44365</v>
      </c>
      <c r="R230" s="88">
        <v>44829</v>
      </c>
      <c r="S230" s="88">
        <v>44617</v>
      </c>
      <c r="T230" s="17">
        <v>10000</v>
      </c>
      <c r="U230" s="17" t="s">
        <v>10576</v>
      </c>
      <c r="V230" s="17">
        <v>18.5</v>
      </c>
      <c r="W230" s="17" t="s">
        <v>10995</v>
      </c>
      <c r="X230" s="17" t="str">
        <f t="shared" si="22"/>
        <v>Vigente</v>
      </c>
      <c r="Y230" s="17" t="str">
        <f t="shared" si="23"/>
        <v>F</v>
      </c>
      <c r="Z230" s="17" t="s">
        <v>11463</v>
      </c>
      <c r="AA230" s="17" t="str">
        <f>VLOOKUP(A230,'REPORTE'!$A$1:$AG$1961,19,0)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AB230" s="17">
        <v>1001365</v>
      </c>
      <c r="AC230" s="17" t="s">
        <v>11588</v>
      </c>
      <c r="AD230" s="17" t="s">
        <v>11916</v>
      </c>
      <c r="AE230" s="17" t="s">
        <v>12072</v>
      </c>
      <c r="AF230" s="17" t="s">
        <v>11150</v>
      </c>
      <c r="AG230" s="17" t="s">
        <v>609</v>
      </c>
      <c r="AH230" s="17" t="str">
        <f>VLOOKUP(A230,'REPORTE'!$A$1:$AG$1961,5,0)</f>
        <v>ECUATORIANO(A) INDIGENA</v>
      </c>
      <c r="AI230" s="17">
        <f>VLOOKUP(A230,'REPORTE'!$A$1:$AG$1961,28,0)</f>
        <v>44365</v>
      </c>
      <c r="AJ230" s="17" t="str">
        <f>VLOOKUP(A230,'REPORTE'!$A$1:$AG$1961,29,0)</f>
        <v>Cliente</v>
      </c>
      <c r="AK230" s="17" t="str">
        <f>VLOOKUP(A230,'REPORTE'!$A$1:$AG$1961,30,0)</f>
        <v>Secundaria</v>
      </c>
      <c r="AL230" s="17" t="str">
        <f>VLOOKUP(A230,'REPORTE'!$A$1:$AG$1961,31,0)</f>
        <v>CHIMBORAZO</v>
      </c>
      <c r="AM230" s="17" t="e">
        <f>VLOOKUP(AL230,PROVINCIAS!$F$1:$G$1171,2,0)</f>
        <v>#N/A</v>
      </c>
    </row>
    <row r="231" spans="1:39" x14ac:dyDescent="0.45">
      <c r="A231" s="17">
        <v>1001287</v>
      </c>
      <c r="B231" s="17" t="s">
        <v>9823</v>
      </c>
      <c r="C231" s="85">
        <v>1728588284</v>
      </c>
      <c r="D231" s="17">
        <v>19</v>
      </c>
      <c r="E231" s="86">
        <v>37459</v>
      </c>
      <c r="F231" s="86" t="str">
        <f t="shared" si="19"/>
        <v>2002</v>
      </c>
      <c r="G231" s="87">
        <v>2022</v>
      </c>
      <c r="H231" s="87">
        <f t="shared" si="20"/>
        <v>20</v>
      </c>
      <c r="I231" s="87" t="str">
        <f t="shared" si="18"/>
        <v>Mal</v>
      </c>
      <c r="J231" s="17" t="s">
        <v>59</v>
      </c>
      <c r="K231" s="17">
        <v>1001622</v>
      </c>
      <c r="L231" s="17">
        <v>24</v>
      </c>
      <c r="M231" s="17">
        <v>9</v>
      </c>
      <c r="N231" s="17" t="str">
        <f t="shared" si="21"/>
        <v>A2</v>
      </c>
      <c r="O231" s="17" t="s">
        <v>10468</v>
      </c>
      <c r="P231" s="17" t="s">
        <v>10469</v>
      </c>
      <c r="Q231" s="88">
        <v>44365</v>
      </c>
      <c r="R231" s="88">
        <v>45097</v>
      </c>
      <c r="S231" s="88">
        <v>44612</v>
      </c>
      <c r="T231" s="17">
        <v>2000</v>
      </c>
      <c r="U231" s="17" t="s">
        <v>10577</v>
      </c>
      <c r="V231" s="17">
        <v>23</v>
      </c>
      <c r="W231" s="17" t="s">
        <v>10995</v>
      </c>
      <c r="X231" s="17" t="str">
        <f t="shared" si="22"/>
        <v>Vigente</v>
      </c>
      <c r="Y231" s="17" t="str">
        <f t="shared" si="23"/>
        <v>F</v>
      </c>
      <c r="Z231" s="17" t="s">
        <v>279</v>
      </c>
      <c r="AA231" s="17" t="str">
        <f>VLOOKUP(A231,'REPORTE'!$A$1:$AG$1961,19,0)</f>
        <v>Venta al por menor de frutas, legumbres y hortalizas frescas o en conserva en establecimientos especializados.</v>
      </c>
      <c r="AB231" s="17">
        <v>1001363</v>
      </c>
      <c r="AC231" s="17" t="s">
        <v>11229</v>
      </c>
      <c r="AD231" s="17" t="s">
        <v>11835</v>
      </c>
      <c r="AE231" s="17" t="s">
        <v>12072</v>
      </c>
      <c r="AF231" s="17" t="s">
        <v>11150</v>
      </c>
      <c r="AG231" s="17" t="s">
        <v>609</v>
      </c>
      <c r="AH231" s="17" t="str">
        <f>VLOOKUP(A231,'REPORTE'!$A$1:$AG$1961,5,0)</f>
        <v>ECUATORIANO(A)</v>
      </c>
      <c r="AI231" s="17">
        <f>VLOOKUP(A231,'REPORTE'!$A$1:$AG$1961,28,0)</f>
        <v>44365</v>
      </c>
      <c r="AJ231" s="17" t="str">
        <f>VLOOKUP(A231,'REPORTE'!$A$1:$AG$1961,29,0)</f>
        <v>Cliente</v>
      </c>
      <c r="AK231" s="17" t="str">
        <f>VLOOKUP(A231,'REPORTE'!$A$1:$AG$1961,30,0)</f>
        <v>Secundaria</v>
      </c>
      <c r="AL231" s="17" t="str">
        <f>VLOOKUP(A231,'REPORTE'!$A$1:$AG$1961,31,0)</f>
        <v>PICHINCHA</v>
      </c>
      <c r="AM231" s="17" t="str">
        <f>VLOOKUP(AL231,PROVINCIAS!$F$1:$G$1171,2,0)</f>
        <v>URBANA</v>
      </c>
    </row>
    <row r="232" spans="1:39" x14ac:dyDescent="0.45">
      <c r="A232" s="17">
        <v>1000665</v>
      </c>
      <c r="B232" s="17" t="s">
        <v>9824</v>
      </c>
      <c r="C232" s="85">
        <v>1705554085</v>
      </c>
      <c r="D232" s="17">
        <v>62</v>
      </c>
      <c r="E232" s="86">
        <v>21813</v>
      </c>
      <c r="F232" s="86" t="str">
        <f t="shared" si="19"/>
        <v>1959</v>
      </c>
      <c r="G232" s="87">
        <v>2022</v>
      </c>
      <c r="H232" s="87">
        <f t="shared" si="20"/>
        <v>63</v>
      </c>
      <c r="I232" s="87" t="str">
        <f t="shared" si="18"/>
        <v>Mal</v>
      </c>
      <c r="J232" s="17" t="s">
        <v>59</v>
      </c>
      <c r="K232" s="17">
        <v>1001630</v>
      </c>
      <c r="L232" s="17">
        <v>12</v>
      </c>
      <c r="M232" s="17">
        <v>35</v>
      </c>
      <c r="N232" s="17" t="str">
        <f t="shared" si="21"/>
        <v>A3</v>
      </c>
      <c r="O232" s="17" t="s">
        <v>10468</v>
      </c>
      <c r="P232" s="17" t="s">
        <v>10469</v>
      </c>
      <c r="Q232" s="88">
        <v>44369</v>
      </c>
      <c r="R232" s="88">
        <v>44737</v>
      </c>
      <c r="S232" s="88">
        <v>44586</v>
      </c>
      <c r="T232" s="17">
        <v>3000</v>
      </c>
      <c r="U232" s="17" t="s">
        <v>10578</v>
      </c>
      <c r="V232" s="17">
        <v>21.5</v>
      </c>
      <c r="W232" s="17" t="s">
        <v>10995</v>
      </c>
      <c r="X232" s="17" t="str">
        <f t="shared" si="22"/>
        <v>Vigente</v>
      </c>
      <c r="Y232" s="17" t="str">
        <f t="shared" si="23"/>
        <v>F</v>
      </c>
      <c r="Z232" s="17" t="s">
        <v>348</v>
      </c>
      <c r="AA232" s="17" t="str">
        <f>VLOOKUP(A232,'REPORTE'!$A$1:$AG$1961,19,0)</f>
        <v>Venta al por menor de frutas, legumbres y hortalizas frescas o en conserva en establecimientos especializados.</v>
      </c>
      <c r="AB232" s="17">
        <v>1000735</v>
      </c>
      <c r="AC232" s="17" t="s">
        <v>11589</v>
      </c>
      <c r="AD232" s="17" t="s">
        <v>11846</v>
      </c>
      <c r="AE232" s="17" t="s">
        <v>12072</v>
      </c>
      <c r="AF232" s="17" t="s">
        <v>11150</v>
      </c>
      <c r="AG232" s="17" t="s">
        <v>609</v>
      </c>
      <c r="AH232" s="17" t="str">
        <f>VLOOKUP(A232,'REPORTE'!$A$1:$AG$1961,5,0)</f>
        <v>ECUATORIANO(A)</v>
      </c>
      <c r="AI232" s="17">
        <f>VLOOKUP(A232,'REPORTE'!$A$1:$AG$1961,28,0)</f>
        <v>44153</v>
      </c>
      <c r="AJ232" s="17" t="str">
        <f>VLOOKUP(A232,'REPORTE'!$A$1:$AG$1961,29,0)</f>
        <v>Cliente</v>
      </c>
      <c r="AK232" s="17" t="str">
        <f>VLOOKUP(A232,'REPORTE'!$A$1:$AG$1961,30,0)</f>
        <v>Primaria</v>
      </c>
      <c r="AL232" s="17" t="str">
        <f>VLOOKUP(A232,'REPORTE'!$A$1:$AG$1961,31,0)</f>
        <v>CHIMBORAZO</v>
      </c>
      <c r="AM232" s="17" t="e">
        <f>VLOOKUP(AL232,PROVINCIAS!$F$1:$G$1171,2,0)</f>
        <v>#N/A</v>
      </c>
    </row>
    <row r="233" spans="1:39" x14ac:dyDescent="0.45">
      <c r="A233" s="17">
        <v>1000339</v>
      </c>
      <c r="B233" s="17" t="s">
        <v>9825</v>
      </c>
      <c r="C233" s="85">
        <v>1706770441</v>
      </c>
      <c r="D233" s="17">
        <v>60</v>
      </c>
      <c r="E233" s="86">
        <v>22347</v>
      </c>
      <c r="F233" s="86" t="str">
        <f t="shared" si="19"/>
        <v>1961</v>
      </c>
      <c r="G233" s="87">
        <v>2022</v>
      </c>
      <c r="H233" s="87">
        <f t="shared" si="20"/>
        <v>61</v>
      </c>
      <c r="I233" s="87" t="str">
        <f t="shared" si="18"/>
        <v>Mal</v>
      </c>
      <c r="J233" s="17" t="s">
        <v>59</v>
      </c>
      <c r="K233" s="17">
        <v>1001634</v>
      </c>
      <c r="L233" s="17">
        <v>24</v>
      </c>
      <c r="M233" s="17">
        <v>4</v>
      </c>
      <c r="N233" s="17" t="str">
        <f t="shared" si="21"/>
        <v>A1</v>
      </c>
      <c r="O233" s="17" t="s">
        <v>10468</v>
      </c>
      <c r="P233" s="17" t="s">
        <v>10469</v>
      </c>
      <c r="Q233" s="88">
        <v>44370</v>
      </c>
      <c r="R233" s="88">
        <v>45102</v>
      </c>
      <c r="S233" s="88">
        <v>44617</v>
      </c>
      <c r="T233" s="17">
        <v>2500</v>
      </c>
      <c r="U233" s="17" t="s">
        <v>10579</v>
      </c>
      <c r="V233" s="17">
        <v>21.5</v>
      </c>
      <c r="W233" s="17" t="s">
        <v>10995</v>
      </c>
      <c r="X233" s="17" t="str">
        <f t="shared" si="22"/>
        <v>Vigente</v>
      </c>
      <c r="Y233" s="17" t="str">
        <f t="shared" si="23"/>
        <v>F</v>
      </c>
      <c r="Z233" s="17" t="s">
        <v>11025</v>
      </c>
      <c r="AA233" s="17" t="str">
        <f>VLOOKUP(A233,'REPORTE'!$A$1:$AG$1961,19,0)</f>
        <v>Cultivo de papa.</v>
      </c>
      <c r="AB233" s="17">
        <v>1000400</v>
      </c>
      <c r="AC233" s="17" t="s">
        <v>11562</v>
      </c>
      <c r="AD233" s="17" t="s">
        <v>11859</v>
      </c>
      <c r="AE233" s="17" t="s">
        <v>12072</v>
      </c>
      <c r="AF233" s="17" t="s">
        <v>11150</v>
      </c>
      <c r="AG233" s="17" t="s">
        <v>609</v>
      </c>
      <c r="AH233" s="17" t="str">
        <f>VLOOKUP(A233,'REPORTE'!$A$1:$AG$1961,5,0)</f>
        <v>ECUATORIANO(A)</v>
      </c>
      <c r="AI233" s="17">
        <f>VLOOKUP(A233,'REPORTE'!$A$1:$AG$1961,28,0)</f>
        <v>44370</v>
      </c>
      <c r="AJ233" s="17" t="str">
        <f>VLOOKUP(A233,'REPORTE'!$A$1:$AG$1961,29,0)</f>
        <v>Cliente</v>
      </c>
      <c r="AK233" s="17" t="str">
        <f>VLOOKUP(A233,'REPORTE'!$A$1:$AG$1961,30,0)</f>
        <v>Primaria</v>
      </c>
      <c r="AL233" s="17" t="str">
        <f>VLOOKUP(A233,'REPORTE'!$A$1:$AG$1961,31,0)</f>
        <v>PICHINCHA</v>
      </c>
      <c r="AM233" s="17" t="str">
        <f>VLOOKUP(AL233,PROVINCIAS!$F$1:$G$1171,2,0)</f>
        <v>URBANA</v>
      </c>
    </row>
    <row r="234" spans="1:39" x14ac:dyDescent="0.45">
      <c r="A234" s="17">
        <v>1001296</v>
      </c>
      <c r="B234" s="17" t="s">
        <v>9826</v>
      </c>
      <c r="C234" s="85">
        <v>1718617960</v>
      </c>
      <c r="D234" s="17">
        <v>38</v>
      </c>
      <c r="E234" s="86">
        <v>30468</v>
      </c>
      <c r="F234" s="86" t="str">
        <f t="shared" si="19"/>
        <v>1983</v>
      </c>
      <c r="G234" s="87">
        <v>2022</v>
      </c>
      <c r="H234" s="87">
        <f t="shared" si="20"/>
        <v>39</v>
      </c>
      <c r="I234" s="87" t="str">
        <f t="shared" si="18"/>
        <v>Mal</v>
      </c>
      <c r="J234" s="17" t="s">
        <v>36</v>
      </c>
      <c r="K234" s="17">
        <v>1001636</v>
      </c>
      <c r="L234" s="17">
        <v>12</v>
      </c>
      <c r="M234" s="17">
        <v>4</v>
      </c>
      <c r="N234" s="17" t="str">
        <f t="shared" si="21"/>
        <v>A1</v>
      </c>
      <c r="O234" s="17" t="s">
        <v>10468</v>
      </c>
      <c r="P234" s="17" t="s">
        <v>10469</v>
      </c>
      <c r="Q234" s="88">
        <v>44370</v>
      </c>
      <c r="R234" s="88">
        <v>44737</v>
      </c>
      <c r="S234" s="88">
        <v>44617</v>
      </c>
      <c r="T234" s="17">
        <v>1000</v>
      </c>
      <c r="U234" s="17">
        <v>434.85</v>
      </c>
      <c r="V234" s="17">
        <v>23</v>
      </c>
      <c r="W234" s="17" t="s">
        <v>10995</v>
      </c>
      <c r="X234" s="17" t="str">
        <f t="shared" si="22"/>
        <v>Vigente</v>
      </c>
      <c r="Y234" s="17" t="str">
        <f t="shared" si="23"/>
        <v>F</v>
      </c>
      <c r="Z234" s="17" t="s">
        <v>11007</v>
      </c>
      <c r="AA234" s="17" t="str">
        <f>VLOOKUP(A234,'REPORTE'!$A$1:$AG$1961,19,0)</f>
        <v>Actividades de casas de convalecencia, clí­nicas de reposo con atención de enfermerí­a y residencias con cuidados de enfermerí­a.</v>
      </c>
      <c r="AB234" s="17">
        <v>1001372</v>
      </c>
      <c r="AC234" s="17" t="s">
        <v>11161</v>
      </c>
      <c r="AD234" s="17" t="s">
        <v>11870</v>
      </c>
      <c r="AE234" s="17" t="s">
        <v>12072</v>
      </c>
      <c r="AF234" s="17" t="s">
        <v>12078</v>
      </c>
      <c r="AG234" s="17" t="s">
        <v>609</v>
      </c>
      <c r="AH234" s="17" t="str">
        <f>VLOOKUP(A234,'REPORTE'!$A$1:$AG$1961,5,0)</f>
        <v>ECUATORIANO(A) INDIGENA</v>
      </c>
      <c r="AI234" s="17">
        <f>VLOOKUP(A234,'REPORTE'!$A$1:$AG$1961,28,0)</f>
        <v>44370</v>
      </c>
      <c r="AJ234" s="17" t="str">
        <f>VLOOKUP(A234,'REPORTE'!$A$1:$AG$1961,29,0)</f>
        <v>Cliente</v>
      </c>
      <c r="AK234" s="17" t="str">
        <f>VLOOKUP(A234,'REPORTE'!$A$1:$AG$1961,30,0)</f>
        <v>Primaria</v>
      </c>
      <c r="AL234" s="17" t="str">
        <f>VLOOKUP(A234,'REPORTE'!$A$1:$AG$1961,31,0)</f>
        <v>CHIMBORAZO</v>
      </c>
      <c r="AM234" s="17" t="e">
        <f>VLOOKUP(AL234,PROVINCIAS!$F$1:$G$1171,2,0)</f>
        <v>#N/A</v>
      </c>
    </row>
    <row r="235" spans="1:39" x14ac:dyDescent="0.45">
      <c r="A235" s="17">
        <v>1000819</v>
      </c>
      <c r="B235" s="17" t="s">
        <v>9827</v>
      </c>
      <c r="C235" s="85">
        <v>602571366</v>
      </c>
      <c r="D235" s="17">
        <v>48</v>
      </c>
      <c r="E235" s="86">
        <v>27033</v>
      </c>
      <c r="F235" s="86" t="str">
        <f t="shared" si="19"/>
        <v>1974</v>
      </c>
      <c r="G235" s="87">
        <v>2022</v>
      </c>
      <c r="H235" s="87">
        <f t="shared" si="20"/>
        <v>48</v>
      </c>
      <c r="I235" s="87" t="str">
        <f t="shared" si="18"/>
        <v>Mal</v>
      </c>
      <c r="J235" s="17" t="s">
        <v>36</v>
      </c>
      <c r="K235" s="17">
        <v>1001643</v>
      </c>
      <c r="L235" s="17">
        <v>36</v>
      </c>
      <c r="M235" s="17">
        <v>0</v>
      </c>
      <c r="N235" s="17" t="str">
        <f t="shared" si="21"/>
        <v>A1</v>
      </c>
      <c r="O235" s="17" t="s">
        <v>10468</v>
      </c>
      <c r="P235" s="17" t="s">
        <v>10469</v>
      </c>
      <c r="Q235" s="88">
        <v>44372</v>
      </c>
      <c r="R235" s="88">
        <v>45463</v>
      </c>
      <c r="S235" s="89" t="s">
        <v>776</v>
      </c>
      <c r="T235" s="17">
        <v>10300</v>
      </c>
      <c r="U235" s="17" t="s">
        <v>10580</v>
      </c>
      <c r="V235" s="17">
        <v>21.5</v>
      </c>
      <c r="W235" s="17" t="s">
        <v>10994</v>
      </c>
      <c r="X235" s="17" t="str">
        <f t="shared" si="22"/>
        <v>Vigente</v>
      </c>
      <c r="Y235" s="17" t="str">
        <f t="shared" si="23"/>
        <v>V</v>
      </c>
      <c r="Z235" s="17" t="s">
        <v>348</v>
      </c>
      <c r="AA235" s="17" t="str">
        <f>VLOOKUP(A235,'REPORTE'!$A$1:$AG$1961,19,0)</f>
        <v>Venta al por menor de frutas, legumbres y hortalizas frescas o en conserva en establecimientos especializados.</v>
      </c>
      <c r="AB235" s="17">
        <v>1000890</v>
      </c>
      <c r="AC235" s="17" t="s">
        <v>11590</v>
      </c>
      <c r="AD235" s="17" t="s">
        <v>11893</v>
      </c>
      <c r="AE235" s="17" t="s">
        <v>12072</v>
      </c>
      <c r="AF235" s="17" t="s">
        <v>12188</v>
      </c>
      <c r="AG235" s="17" t="s">
        <v>609</v>
      </c>
      <c r="AH235" s="17" t="str">
        <f>VLOOKUP(A235,'REPORTE'!$A$1:$AG$1961,5,0)</f>
        <v>ECUATORIANO(A) INDIGENA</v>
      </c>
      <c r="AI235" s="17">
        <f>VLOOKUP(A235,'REPORTE'!$A$1:$AG$1961,28,0)</f>
        <v>44372</v>
      </c>
      <c r="AJ235" s="17" t="str">
        <f>VLOOKUP(A235,'REPORTE'!$A$1:$AG$1961,29,0)</f>
        <v>Cliente</v>
      </c>
      <c r="AK235" s="17" t="str">
        <f>VLOOKUP(A235,'REPORTE'!$A$1:$AG$1961,30,0)</f>
        <v>Primaria</v>
      </c>
      <c r="AL235" s="17" t="str">
        <f>VLOOKUP(A235,'REPORTE'!$A$1:$AG$1961,31,0)</f>
        <v>CHIMBORAZO</v>
      </c>
      <c r="AM235" s="17" t="e">
        <f>VLOOKUP(AL235,PROVINCIAS!$F$1:$G$1171,2,0)</f>
        <v>#N/A</v>
      </c>
    </row>
    <row r="236" spans="1:39" x14ac:dyDescent="0.45">
      <c r="A236" s="17">
        <v>1000872</v>
      </c>
      <c r="B236" s="17" t="s">
        <v>9828</v>
      </c>
      <c r="C236" s="85">
        <v>602228900</v>
      </c>
      <c r="D236" s="17">
        <v>54</v>
      </c>
      <c r="E236" s="86">
        <v>24687</v>
      </c>
      <c r="F236" s="86" t="str">
        <f t="shared" si="19"/>
        <v>1967</v>
      </c>
      <c r="G236" s="87">
        <v>2022</v>
      </c>
      <c r="H236" s="87">
        <f t="shared" si="20"/>
        <v>55</v>
      </c>
      <c r="I236" s="87" t="str">
        <f t="shared" si="18"/>
        <v>Mal</v>
      </c>
      <c r="J236" s="17" t="s">
        <v>36</v>
      </c>
      <c r="K236" s="17">
        <v>1001645</v>
      </c>
      <c r="L236" s="17">
        <v>20</v>
      </c>
      <c r="M236" s="17">
        <v>19</v>
      </c>
      <c r="N236" s="17" t="str">
        <f t="shared" si="21"/>
        <v>A2</v>
      </c>
      <c r="O236" s="17" t="s">
        <v>10468</v>
      </c>
      <c r="P236" s="17" t="s">
        <v>10469</v>
      </c>
      <c r="Q236" s="88">
        <v>44372</v>
      </c>
      <c r="R236" s="88">
        <v>44995</v>
      </c>
      <c r="S236" s="88">
        <v>44602</v>
      </c>
      <c r="T236" s="17">
        <v>2000</v>
      </c>
      <c r="U236" s="17" t="s">
        <v>10581</v>
      </c>
      <c r="V236" s="17">
        <v>23</v>
      </c>
      <c r="W236" s="17" t="s">
        <v>10995</v>
      </c>
      <c r="X236" s="17" t="str">
        <f t="shared" si="22"/>
        <v>Vigente</v>
      </c>
      <c r="Y236" s="17" t="str">
        <f t="shared" si="23"/>
        <v>F</v>
      </c>
      <c r="Z236" s="17" t="s">
        <v>11046</v>
      </c>
      <c r="AA236" s="17" t="str">
        <f>VLOOKUP(A236,'REPORTE'!$A$1:$AG$1961,19,0)</f>
        <v>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v>
      </c>
      <c r="AB236" s="17">
        <v>1000942</v>
      </c>
      <c r="AC236" s="17" t="s">
        <v>11230</v>
      </c>
      <c r="AD236" s="17" t="s">
        <v>11835</v>
      </c>
      <c r="AE236" s="17" t="s">
        <v>12072</v>
      </c>
      <c r="AF236" s="17" t="s">
        <v>12076</v>
      </c>
      <c r="AG236" s="17" t="s">
        <v>74</v>
      </c>
      <c r="AH236" s="17" t="str">
        <f>VLOOKUP(A236,'REPORTE'!$A$1:$AG$1961,5,0)</f>
        <v>ECUATORIANO(A)</v>
      </c>
      <c r="AI236" s="17">
        <f>VLOOKUP(A236,'REPORTE'!$A$1:$AG$1961,28,0)</f>
        <v>44076</v>
      </c>
      <c r="AJ236" s="17" t="str">
        <f>VLOOKUP(A236,'REPORTE'!$A$1:$AG$1961,29,0)</f>
        <v>Cliente</v>
      </c>
      <c r="AK236" s="17" t="str">
        <f>VLOOKUP(A236,'REPORTE'!$A$1:$AG$1961,30,0)</f>
        <v>Primaria</v>
      </c>
      <c r="AL236" s="17" t="str">
        <f>VLOOKUP(A236,'REPORTE'!$A$1:$AG$1961,31,0)</f>
        <v>CHIMBORAZO</v>
      </c>
      <c r="AM236" s="17" t="e">
        <f>VLOOKUP(AL236,PROVINCIAS!$F$1:$G$1171,2,0)</f>
        <v>#N/A</v>
      </c>
    </row>
    <row r="237" spans="1:39" x14ac:dyDescent="0.45">
      <c r="A237" s="17">
        <v>1001262</v>
      </c>
      <c r="B237" s="17" t="s">
        <v>9829</v>
      </c>
      <c r="C237" s="85">
        <v>401442496</v>
      </c>
      <c r="D237" s="17">
        <v>33</v>
      </c>
      <c r="E237" s="86">
        <v>32524</v>
      </c>
      <c r="F237" s="86" t="str">
        <f t="shared" si="19"/>
        <v>1989</v>
      </c>
      <c r="G237" s="87">
        <v>2022</v>
      </c>
      <c r="H237" s="87">
        <f t="shared" si="20"/>
        <v>33</v>
      </c>
      <c r="I237" s="87" t="str">
        <f t="shared" si="18"/>
        <v>Mal</v>
      </c>
      <c r="J237" s="17" t="s">
        <v>59</v>
      </c>
      <c r="K237" s="17">
        <v>1001642</v>
      </c>
      <c r="L237" s="17">
        <v>36</v>
      </c>
      <c r="M237" s="17">
        <v>0</v>
      </c>
      <c r="N237" s="17" t="str">
        <f t="shared" si="21"/>
        <v>A1</v>
      </c>
      <c r="O237" s="17" t="s">
        <v>10468</v>
      </c>
      <c r="P237" s="17" t="s">
        <v>10469</v>
      </c>
      <c r="Q237" s="88">
        <v>44372</v>
      </c>
      <c r="R237" s="88">
        <v>45480</v>
      </c>
      <c r="S237" s="89" t="s">
        <v>776</v>
      </c>
      <c r="T237" s="17">
        <v>5000</v>
      </c>
      <c r="U237" s="17" t="s">
        <v>10582</v>
      </c>
      <c r="V237" s="17">
        <v>18.5</v>
      </c>
      <c r="W237" s="17" t="s">
        <v>10994</v>
      </c>
      <c r="X237" s="17" t="str">
        <f t="shared" si="22"/>
        <v>Vigente</v>
      </c>
      <c r="Y237" s="17" t="str">
        <f t="shared" si="23"/>
        <v>V</v>
      </c>
      <c r="Z237" s="17" t="s">
        <v>11464</v>
      </c>
      <c r="AA237" s="17" t="str">
        <f>VLOOKUP(A237,'REPORTE'!$A$1:$AG$1961,19,0)</f>
        <v>Empleado Privado</v>
      </c>
      <c r="AB237" s="17">
        <v>1001339</v>
      </c>
      <c r="AC237" s="17" t="s">
        <v>11591</v>
      </c>
      <c r="AD237" s="17" t="s">
        <v>11932</v>
      </c>
      <c r="AE237" s="17" t="s">
        <v>12072</v>
      </c>
      <c r="AF237" s="17" t="s">
        <v>12189</v>
      </c>
      <c r="AG237" s="17" t="s">
        <v>609</v>
      </c>
      <c r="AH237" s="17" t="str">
        <f>VLOOKUP(A237,'REPORTE'!$A$1:$AG$1961,5,0)</f>
        <v>ECUATORIANO(A) INDIGENA</v>
      </c>
      <c r="AI237" s="17">
        <f>VLOOKUP(A237,'REPORTE'!$A$1:$AG$1961,28,0)</f>
        <v>44372</v>
      </c>
      <c r="AJ237" s="17" t="str">
        <f>VLOOKUP(A237,'REPORTE'!$A$1:$AG$1961,29,0)</f>
        <v>Cliente</v>
      </c>
      <c r="AK237" s="17" t="str">
        <f>VLOOKUP(A237,'REPORTE'!$A$1:$AG$1961,30,0)</f>
        <v>Universitaria</v>
      </c>
      <c r="AL237" s="17" t="str">
        <f>VLOOKUP(A237,'REPORTE'!$A$1:$AG$1961,31,0)</f>
        <v>CARCHI</v>
      </c>
      <c r="AM237" s="17" t="e">
        <f>VLOOKUP(AL237,PROVINCIAS!$F$1:$G$1171,2,0)</f>
        <v>#N/A</v>
      </c>
    </row>
    <row r="238" spans="1:39" x14ac:dyDescent="0.45">
      <c r="A238" s="17">
        <v>1001305</v>
      </c>
      <c r="B238" s="17" t="s">
        <v>9830</v>
      </c>
      <c r="C238" s="85">
        <v>1713745741</v>
      </c>
      <c r="D238" s="17">
        <v>42</v>
      </c>
      <c r="E238" s="86">
        <v>28922</v>
      </c>
      <c r="F238" s="86" t="str">
        <f t="shared" si="19"/>
        <v>1979</v>
      </c>
      <c r="G238" s="87">
        <v>2022</v>
      </c>
      <c r="H238" s="87">
        <f t="shared" si="20"/>
        <v>43</v>
      </c>
      <c r="I238" s="87" t="str">
        <f t="shared" si="18"/>
        <v>Mal</v>
      </c>
      <c r="J238" s="17" t="s">
        <v>36</v>
      </c>
      <c r="K238" s="17">
        <v>1001644</v>
      </c>
      <c r="L238" s="17">
        <v>36</v>
      </c>
      <c r="M238" s="17">
        <v>0</v>
      </c>
      <c r="N238" s="17" t="str">
        <f t="shared" si="21"/>
        <v>A1</v>
      </c>
      <c r="O238" s="17" t="s">
        <v>10468</v>
      </c>
      <c r="P238" s="17" t="s">
        <v>10469</v>
      </c>
      <c r="Q238" s="88">
        <v>44372</v>
      </c>
      <c r="R238" s="88">
        <v>45483</v>
      </c>
      <c r="S238" s="89" t="s">
        <v>776</v>
      </c>
      <c r="T238" s="17">
        <v>10000</v>
      </c>
      <c r="U238" s="17" t="s">
        <v>10583</v>
      </c>
      <c r="V238" s="17">
        <v>18.5</v>
      </c>
      <c r="W238" s="17" t="s">
        <v>10994</v>
      </c>
      <c r="X238" s="17" t="str">
        <f t="shared" si="22"/>
        <v>Vigente</v>
      </c>
      <c r="Y238" s="17" t="str">
        <f t="shared" si="23"/>
        <v>V</v>
      </c>
      <c r="Z238" s="17" t="s">
        <v>348</v>
      </c>
      <c r="AA238" s="17" t="str">
        <f>VLOOKUP(A238,'REPORTE'!$A$1:$AG$1961,19,0)</f>
        <v>Venta al por mayor de frutas, legumbres y hortalizas.</v>
      </c>
      <c r="AB238" s="17">
        <v>1001382</v>
      </c>
      <c r="AC238" s="17" t="s">
        <v>11592</v>
      </c>
      <c r="AD238" s="17" t="s">
        <v>11861</v>
      </c>
      <c r="AE238" s="17" t="s">
        <v>12072</v>
      </c>
      <c r="AF238" s="17" t="s">
        <v>12190</v>
      </c>
      <c r="AG238" s="17" t="s">
        <v>609</v>
      </c>
      <c r="AH238" s="17" t="str">
        <f>VLOOKUP(A238,'REPORTE'!$A$1:$AG$1961,5,0)</f>
        <v>ECUATORIANO(A) INDIGENA</v>
      </c>
      <c r="AI238" s="17">
        <f>VLOOKUP(A238,'REPORTE'!$A$1:$AG$1961,28,0)</f>
        <v>44372</v>
      </c>
      <c r="AJ238" s="17" t="str">
        <f>VLOOKUP(A238,'REPORTE'!$A$1:$AG$1961,29,0)</f>
        <v>Cliente</v>
      </c>
      <c r="AK238" s="17" t="str">
        <f>VLOOKUP(A238,'REPORTE'!$A$1:$AG$1961,30,0)</f>
        <v>Primaria</v>
      </c>
      <c r="AL238" s="17" t="str">
        <f>VLOOKUP(A238,'REPORTE'!$A$1:$AG$1961,31,0)</f>
        <v>CHIMBORAZO</v>
      </c>
      <c r="AM238" s="17" t="e">
        <f>VLOOKUP(AL238,PROVINCIAS!$F$1:$G$1171,2,0)</f>
        <v>#N/A</v>
      </c>
    </row>
    <row r="239" spans="1:39" x14ac:dyDescent="0.45">
      <c r="A239" s="17">
        <v>1000412</v>
      </c>
      <c r="B239" s="17" t="s">
        <v>9831</v>
      </c>
      <c r="C239" s="85">
        <v>1708064090</v>
      </c>
      <c r="D239" s="17">
        <v>57</v>
      </c>
      <c r="E239" s="86">
        <v>23608</v>
      </c>
      <c r="F239" s="86" t="str">
        <f t="shared" si="19"/>
        <v>1964</v>
      </c>
      <c r="G239" s="87">
        <v>2022</v>
      </c>
      <c r="H239" s="87">
        <f t="shared" si="20"/>
        <v>58</v>
      </c>
      <c r="I239" s="87" t="str">
        <f t="shared" si="18"/>
        <v>Mal</v>
      </c>
      <c r="J239" s="17" t="s">
        <v>59</v>
      </c>
      <c r="K239" s="17">
        <v>1001648</v>
      </c>
      <c r="L239" s="17">
        <v>7</v>
      </c>
      <c r="M239" s="17">
        <v>66</v>
      </c>
      <c r="N239" s="17" t="str">
        <f t="shared" si="21"/>
        <v>B1</v>
      </c>
      <c r="O239" s="17" t="s">
        <v>10468</v>
      </c>
      <c r="P239" s="17" t="s">
        <v>10469</v>
      </c>
      <c r="Q239" s="88">
        <v>44373</v>
      </c>
      <c r="R239" s="88">
        <v>44586</v>
      </c>
      <c r="S239" s="88">
        <v>44555</v>
      </c>
      <c r="T239" s="17">
        <v>700</v>
      </c>
      <c r="U239" s="17">
        <v>210.32</v>
      </c>
      <c r="V239" s="17">
        <v>23</v>
      </c>
      <c r="W239" s="17" t="s">
        <v>10993</v>
      </c>
      <c r="X239" s="17" t="str">
        <f t="shared" si="22"/>
        <v>Vencido</v>
      </c>
      <c r="Y239" s="17" t="str">
        <f t="shared" si="23"/>
        <v>V</v>
      </c>
      <c r="Z239" s="17" t="s">
        <v>11021</v>
      </c>
      <c r="AA239" s="17" t="str">
        <f>VLOOKUP(A239,'REPORTE'!$A$1:$AG$1961,19,0)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239" s="17">
        <v>1000475</v>
      </c>
      <c r="AC239" s="17" t="s">
        <v>11231</v>
      </c>
      <c r="AD239" s="17" t="s">
        <v>11912</v>
      </c>
      <c r="AE239" s="17" t="s">
        <v>12072</v>
      </c>
      <c r="AF239" s="17" t="s">
        <v>11150</v>
      </c>
      <c r="AG239" s="17" t="s">
        <v>609</v>
      </c>
      <c r="AH239" s="17" t="str">
        <f>VLOOKUP(A239,'REPORTE'!$A$1:$AG$1961,5,0)</f>
        <v>ECUATORIANO(A)</v>
      </c>
      <c r="AI239" s="17">
        <f>VLOOKUP(A239,'REPORTE'!$A$1:$AG$1961,28,0)</f>
        <v>44117</v>
      </c>
      <c r="AJ239" s="17" t="str">
        <f>VLOOKUP(A239,'REPORTE'!$A$1:$AG$1961,29,0)</f>
        <v>Cliente</v>
      </c>
      <c r="AK239" s="17" t="str">
        <f>VLOOKUP(A239,'REPORTE'!$A$1:$AG$1961,30,0)</f>
        <v>Primaria</v>
      </c>
      <c r="AL239" s="17" t="str">
        <f>VLOOKUP(A239,'REPORTE'!$A$1:$AG$1961,31,0)</f>
        <v>PICHINCHA</v>
      </c>
      <c r="AM239" s="17" t="str">
        <f>VLOOKUP(AL239,PROVINCIAS!$F$1:$G$1171,2,0)</f>
        <v>URBANA</v>
      </c>
    </row>
    <row r="240" spans="1:39" x14ac:dyDescent="0.45">
      <c r="A240" s="17">
        <v>1001096</v>
      </c>
      <c r="B240" s="17" t="s">
        <v>9832</v>
      </c>
      <c r="C240" s="85">
        <v>1706682273</v>
      </c>
      <c r="D240" s="17">
        <v>61</v>
      </c>
      <c r="E240" s="86">
        <v>22170</v>
      </c>
      <c r="F240" s="86" t="str">
        <f t="shared" si="19"/>
        <v>1960</v>
      </c>
      <c r="G240" s="87">
        <v>2022</v>
      </c>
      <c r="H240" s="87">
        <f t="shared" si="20"/>
        <v>62</v>
      </c>
      <c r="I240" s="87" t="str">
        <f t="shared" si="18"/>
        <v>Mal</v>
      </c>
      <c r="J240" s="17" t="s">
        <v>59</v>
      </c>
      <c r="K240" s="17">
        <v>1001654</v>
      </c>
      <c r="L240" s="17">
        <v>8</v>
      </c>
      <c r="M240" s="17">
        <v>4</v>
      </c>
      <c r="N240" s="17" t="str">
        <f t="shared" si="21"/>
        <v>A1</v>
      </c>
      <c r="O240" s="17" t="s">
        <v>10468</v>
      </c>
      <c r="P240" s="17" t="s">
        <v>10469</v>
      </c>
      <c r="Q240" s="88">
        <v>44373</v>
      </c>
      <c r="R240" s="88">
        <v>44617</v>
      </c>
      <c r="S240" s="88">
        <v>44617</v>
      </c>
      <c r="T240" s="17">
        <v>800</v>
      </c>
      <c r="U240" s="17">
        <v>107.7</v>
      </c>
      <c r="V240" s="17">
        <v>23</v>
      </c>
      <c r="W240" s="17" t="s">
        <v>10995</v>
      </c>
      <c r="X240" s="17" t="str">
        <f t="shared" si="22"/>
        <v>Vigente</v>
      </c>
      <c r="Y240" s="17" t="str">
        <f t="shared" si="23"/>
        <v>F</v>
      </c>
      <c r="Z240" s="17" t="s">
        <v>11047</v>
      </c>
      <c r="AA240" s="17" t="str">
        <f>VLOOKUP(A240,'REPORTE'!$A$1:$AG$1961,19,0)</f>
        <v>Empleado Privado</v>
      </c>
      <c r="AB240" s="17">
        <v>1001170</v>
      </c>
      <c r="AC240" s="17" t="s">
        <v>11232</v>
      </c>
      <c r="AD240" s="17" t="s">
        <v>11836</v>
      </c>
      <c r="AE240" s="17" t="s">
        <v>12072</v>
      </c>
      <c r="AF240" s="17" t="s">
        <v>12102</v>
      </c>
      <c r="AG240" s="17" t="s">
        <v>46</v>
      </c>
      <c r="AH240" s="17" t="str">
        <f>VLOOKUP(A240,'REPORTE'!$A$1:$AG$1961,5,0)</f>
        <v>ECUATORIANO(A)</v>
      </c>
      <c r="AI240" s="17">
        <f>VLOOKUP(A240,'REPORTE'!$A$1:$AG$1961,28,0)</f>
        <v>44393</v>
      </c>
      <c r="AJ240" s="17" t="str">
        <f>VLOOKUP(A240,'REPORTE'!$A$1:$AG$1961,29,0)</f>
        <v>Cliente</v>
      </c>
      <c r="AK240" s="17" t="str">
        <f>VLOOKUP(A240,'REPORTE'!$A$1:$AG$1961,30,0)</f>
        <v>Ninguna</v>
      </c>
      <c r="AL240" s="17" t="str">
        <f>VLOOKUP(A240,'REPORTE'!$A$1:$AG$1961,31,0)</f>
        <v>PICHINCHA</v>
      </c>
      <c r="AM240" s="17" t="str">
        <f>VLOOKUP(AL240,PROVINCIAS!$F$1:$G$1171,2,0)</f>
        <v>URBANA</v>
      </c>
    </row>
    <row r="241" spans="1:39" x14ac:dyDescent="0.45">
      <c r="A241" s="17">
        <v>1001274</v>
      </c>
      <c r="B241" s="17" t="s">
        <v>9833</v>
      </c>
      <c r="C241" s="85">
        <v>1725959389</v>
      </c>
      <c r="D241" s="17">
        <v>18</v>
      </c>
      <c r="E241" s="86">
        <v>37733</v>
      </c>
      <c r="F241" s="86" t="str">
        <f t="shared" si="19"/>
        <v>2003</v>
      </c>
      <c r="G241" s="87">
        <v>2022</v>
      </c>
      <c r="H241" s="87">
        <f t="shared" si="20"/>
        <v>19</v>
      </c>
      <c r="I241" s="87" t="str">
        <f t="shared" si="18"/>
        <v>Mal</v>
      </c>
      <c r="J241" s="17" t="s">
        <v>59</v>
      </c>
      <c r="K241" s="17">
        <v>1001659</v>
      </c>
      <c r="L241" s="17">
        <v>12</v>
      </c>
      <c r="M241" s="17">
        <v>37</v>
      </c>
      <c r="N241" s="17" t="str">
        <f t="shared" si="21"/>
        <v>A3</v>
      </c>
      <c r="O241" s="17" t="s">
        <v>10468</v>
      </c>
      <c r="P241" s="17" t="s">
        <v>10469</v>
      </c>
      <c r="Q241" s="88">
        <v>44373</v>
      </c>
      <c r="R241" s="88">
        <v>44735</v>
      </c>
      <c r="S241" s="88">
        <v>44584</v>
      </c>
      <c r="T241" s="17">
        <v>1000</v>
      </c>
      <c r="U241" s="17">
        <v>527.87</v>
      </c>
      <c r="V241" s="17">
        <v>23</v>
      </c>
      <c r="W241" s="17" t="s">
        <v>10995</v>
      </c>
      <c r="X241" s="17" t="str">
        <f t="shared" si="22"/>
        <v>Vigente</v>
      </c>
      <c r="Y241" s="17" t="str">
        <f t="shared" si="23"/>
        <v>F</v>
      </c>
      <c r="Z241" s="17" t="s">
        <v>11048</v>
      </c>
      <c r="AA241" s="17" t="str">
        <f>VLOOKUP(A241,'REPORTE'!$A$1:$AG$1961,19,0)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241" s="17">
        <v>1001351</v>
      </c>
      <c r="AC241" s="17" t="s">
        <v>11161</v>
      </c>
      <c r="AD241" s="17" t="s">
        <v>11900</v>
      </c>
      <c r="AE241" s="17" t="s">
        <v>12072</v>
      </c>
      <c r="AF241" s="17" t="s">
        <v>12111</v>
      </c>
      <c r="AG241" s="17" t="s">
        <v>609</v>
      </c>
      <c r="AH241" s="17" t="str">
        <f>VLOOKUP(A241,'REPORTE'!$A$1:$AG$1961,5,0)</f>
        <v>ECUATORIANO(A)</v>
      </c>
      <c r="AI241" s="17">
        <f>VLOOKUP(A241,'REPORTE'!$A$1:$AG$1961,28,0)</f>
        <v>44431</v>
      </c>
      <c r="AJ241" s="17" t="str">
        <f>VLOOKUP(A241,'REPORTE'!$A$1:$AG$1961,29,0)</f>
        <v>Cliente</v>
      </c>
      <c r="AK241" s="17" t="str">
        <f>VLOOKUP(A241,'REPORTE'!$A$1:$AG$1961,30,0)</f>
        <v>Primaria</v>
      </c>
      <c r="AL241" s="17" t="str">
        <f>VLOOKUP(A241,'REPORTE'!$A$1:$AG$1961,31,0)</f>
        <v>PICHINCHA</v>
      </c>
      <c r="AM241" s="17" t="str">
        <f>VLOOKUP(AL241,PROVINCIAS!$F$1:$G$1171,2,0)</f>
        <v>URBANA</v>
      </c>
    </row>
    <row r="242" spans="1:39" x14ac:dyDescent="0.45">
      <c r="A242" s="17">
        <v>1001310</v>
      </c>
      <c r="B242" s="17" t="s">
        <v>9834</v>
      </c>
      <c r="C242" s="85">
        <v>1703357499</v>
      </c>
      <c r="D242" s="17">
        <v>72</v>
      </c>
      <c r="E242" s="86">
        <v>18312</v>
      </c>
      <c r="F242" s="86" t="str">
        <f t="shared" si="19"/>
        <v>1950</v>
      </c>
      <c r="G242" s="87">
        <v>2022</v>
      </c>
      <c r="H242" s="87">
        <f t="shared" si="20"/>
        <v>72</v>
      </c>
      <c r="I242" s="87" t="str">
        <f t="shared" si="18"/>
        <v>Mal</v>
      </c>
      <c r="J242" s="17" t="s">
        <v>36</v>
      </c>
      <c r="K242" s="17">
        <v>1001647</v>
      </c>
      <c r="L242" s="17">
        <v>24</v>
      </c>
      <c r="M242" s="17">
        <v>0</v>
      </c>
      <c r="N242" s="17" t="str">
        <f t="shared" si="21"/>
        <v>A1</v>
      </c>
      <c r="O242" s="17" t="s">
        <v>10468</v>
      </c>
      <c r="P242" s="17" t="s">
        <v>10469</v>
      </c>
      <c r="Q242" s="88">
        <v>44373</v>
      </c>
      <c r="R242" s="88">
        <v>45109</v>
      </c>
      <c r="S242" s="89" t="s">
        <v>776</v>
      </c>
      <c r="T242" s="17">
        <v>2100</v>
      </c>
      <c r="U242" s="17" t="s">
        <v>10584</v>
      </c>
      <c r="V242" s="17">
        <v>18.5</v>
      </c>
      <c r="W242" s="17" t="s">
        <v>10994</v>
      </c>
      <c r="X242" s="17" t="str">
        <f t="shared" si="22"/>
        <v>Vigente</v>
      </c>
      <c r="Y242" s="17" t="str">
        <f t="shared" si="23"/>
        <v>V</v>
      </c>
      <c r="Z242" s="17" t="s">
        <v>11465</v>
      </c>
      <c r="AA242" s="17" t="str">
        <f>VLOOKUP(A242,'REPORTE'!$A$1:$AG$1961,19,0)</f>
        <v>Venta al por mayor de artí­culos de limpieza.</v>
      </c>
      <c r="AB242" s="17">
        <v>1001386</v>
      </c>
      <c r="AC242" s="17" t="s">
        <v>11593</v>
      </c>
      <c r="AD242" s="17" t="s">
        <v>11933</v>
      </c>
      <c r="AE242" s="17" t="s">
        <v>12072</v>
      </c>
      <c r="AF242" s="17" t="s">
        <v>11150</v>
      </c>
      <c r="AG242" s="17" t="s">
        <v>609</v>
      </c>
      <c r="AH242" s="17" t="str">
        <f>VLOOKUP(A242,'REPORTE'!$A$1:$AG$1961,5,0)</f>
        <v>ECUATORIANO(A)</v>
      </c>
      <c r="AI242" s="17">
        <f>VLOOKUP(A242,'REPORTE'!$A$1:$AG$1961,28,0)</f>
        <v>44373</v>
      </c>
      <c r="AJ242" s="17" t="str">
        <f>VLOOKUP(A242,'REPORTE'!$A$1:$AG$1961,29,0)</f>
        <v>Cliente</v>
      </c>
      <c r="AK242" s="17" t="str">
        <f>VLOOKUP(A242,'REPORTE'!$A$1:$AG$1961,30,0)</f>
        <v>Primaria</v>
      </c>
      <c r="AL242" s="17" t="str">
        <f>VLOOKUP(A242,'REPORTE'!$A$1:$AG$1961,31,0)</f>
        <v>PICHINCHA</v>
      </c>
      <c r="AM242" s="17" t="str">
        <f>VLOOKUP(AL242,PROVINCIAS!$F$1:$G$1171,2,0)</f>
        <v>URBANA</v>
      </c>
    </row>
    <row r="243" spans="1:39" x14ac:dyDescent="0.45">
      <c r="A243" s="17">
        <v>1001311</v>
      </c>
      <c r="B243" s="17" t="s">
        <v>9835</v>
      </c>
      <c r="C243" s="85">
        <v>1714761507</v>
      </c>
      <c r="D243" s="17">
        <v>38</v>
      </c>
      <c r="E243" s="86">
        <v>30580</v>
      </c>
      <c r="F243" s="86" t="str">
        <f t="shared" si="19"/>
        <v>1983</v>
      </c>
      <c r="G243" s="87">
        <v>2022</v>
      </c>
      <c r="H243" s="87">
        <f t="shared" si="20"/>
        <v>39</v>
      </c>
      <c r="I243" s="87" t="str">
        <f t="shared" si="18"/>
        <v>Mal</v>
      </c>
      <c r="J243" s="17" t="s">
        <v>59</v>
      </c>
      <c r="K243" s="17">
        <v>1001650</v>
      </c>
      <c r="L243" s="17">
        <v>36</v>
      </c>
      <c r="M243" s="17">
        <v>14</v>
      </c>
      <c r="N243" s="17" t="str">
        <f t="shared" si="21"/>
        <v>A2</v>
      </c>
      <c r="O243" s="17" t="s">
        <v>10468</v>
      </c>
      <c r="P243" s="17" t="s">
        <v>10469</v>
      </c>
      <c r="Q243" s="88">
        <v>44373</v>
      </c>
      <c r="R243" s="88">
        <v>45488</v>
      </c>
      <c r="S243" s="88">
        <v>44607</v>
      </c>
      <c r="T243" s="17">
        <v>8000</v>
      </c>
      <c r="U243" s="17" t="s">
        <v>10585</v>
      </c>
      <c r="V243" s="17">
        <v>21.5</v>
      </c>
      <c r="W243" s="17" t="s">
        <v>10995</v>
      </c>
      <c r="X243" s="17" t="str">
        <f t="shared" si="22"/>
        <v>Vigente</v>
      </c>
      <c r="Y243" s="17" t="str">
        <f t="shared" si="23"/>
        <v>F</v>
      </c>
      <c r="Z243" s="17" t="s">
        <v>244</v>
      </c>
      <c r="AA243" s="17" t="str">
        <f>VLOOKUP(A243,'REPORTE'!$A$1:$AG$1961,19,0)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243" s="17">
        <v>1001388</v>
      </c>
      <c r="AC243" s="17" t="s">
        <v>11594</v>
      </c>
      <c r="AD243" s="17" t="s">
        <v>11853</v>
      </c>
      <c r="AE243" s="17" t="s">
        <v>12072</v>
      </c>
      <c r="AF243" s="17" t="s">
        <v>11150</v>
      </c>
      <c r="AG243" s="17" t="s">
        <v>609</v>
      </c>
      <c r="AH243" s="17" t="str">
        <f>VLOOKUP(A243,'REPORTE'!$A$1:$AG$1961,5,0)</f>
        <v>ECUATORIANO(A)</v>
      </c>
      <c r="AI243" s="17">
        <f>VLOOKUP(A243,'REPORTE'!$A$1:$AG$1961,28,0)</f>
        <v>44373</v>
      </c>
      <c r="AJ243" s="17" t="str">
        <f>VLOOKUP(A243,'REPORTE'!$A$1:$AG$1961,29,0)</f>
        <v>Cliente</v>
      </c>
      <c r="AK243" s="17" t="str">
        <f>VLOOKUP(A243,'REPORTE'!$A$1:$AG$1961,30,0)</f>
        <v>Primaria</v>
      </c>
      <c r="AL243" s="17" t="str">
        <f>VLOOKUP(A243,'REPORTE'!$A$1:$AG$1961,31,0)</f>
        <v>PICHINCHA</v>
      </c>
      <c r="AM243" s="17" t="str">
        <f>VLOOKUP(AL243,PROVINCIAS!$F$1:$G$1171,2,0)</f>
        <v>URBANA</v>
      </c>
    </row>
    <row r="244" spans="1:39" x14ac:dyDescent="0.45">
      <c r="A244" s="17">
        <v>1000332</v>
      </c>
      <c r="B244" s="17" t="s">
        <v>9836</v>
      </c>
      <c r="C244" s="85">
        <v>602571788</v>
      </c>
      <c r="D244" s="17">
        <v>48</v>
      </c>
      <c r="E244" s="86">
        <v>26727</v>
      </c>
      <c r="F244" s="86" t="str">
        <f t="shared" si="19"/>
        <v>1973</v>
      </c>
      <c r="G244" s="87">
        <v>2022</v>
      </c>
      <c r="H244" s="87">
        <f t="shared" si="20"/>
        <v>49</v>
      </c>
      <c r="I244" s="87" t="str">
        <f t="shared" si="18"/>
        <v>Mal</v>
      </c>
      <c r="J244" s="17" t="s">
        <v>59</v>
      </c>
      <c r="K244" s="17">
        <v>1001664</v>
      </c>
      <c r="L244" s="17">
        <v>36</v>
      </c>
      <c r="M244" s="17">
        <v>0</v>
      </c>
      <c r="N244" s="17" t="str">
        <f t="shared" si="21"/>
        <v>A1</v>
      </c>
      <c r="O244" s="17" t="s">
        <v>10468</v>
      </c>
      <c r="P244" s="17" t="s">
        <v>10469</v>
      </c>
      <c r="Q244" s="88">
        <v>44375</v>
      </c>
      <c r="R244" s="88">
        <v>45493</v>
      </c>
      <c r="S244" s="89" t="s">
        <v>776</v>
      </c>
      <c r="T244" s="17">
        <v>5300</v>
      </c>
      <c r="U244" s="17" t="s">
        <v>10586</v>
      </c>
      <c r="V244" s="17">
        <v>21.5</v>
      </c>
      <c r="W244" s="17" t="s">
        <v>10994</v>
      </c>
      <c r="X244" s="17" t="str">
        <f t="shared" si="22"/>
        <v>Vigente</v>
      </c>
      <c r="Y244" s="17" t="str">
        <f t="shared" si="23"/>
        <v>V</v>
      </c>
      <c r="Z244" s="17" t="s">
        <v>11035</v>
      </c>
      <c r="AA244" s="17" t="str">
        <f>VLOOKUP(A244,'REPORTE'!$A$1:$AG$1961,19,0)</f>
        <v>Venta al por menor de productos lubricantes y refrigerantes para vehí­culos automotores en establecimientos especializados.</v>
      </c>
      <c r="AB244" s="17">
        <v>1000502</v>
      </c>
      <c r="AC244" s="17" t="s">
        <v>11595</v>
      </c>
      <c r="AD244" s="17" t="s">
        <v>11934</v>
      </c>
      <c r="AE244" s="17" t="s">
        <v>12072</v>
      </c>
      <c r="AF244" s="17" t="s">
        <v>12189</v>
      </c>
      <c r="AG244" s="17" t="s">
        <v>609</v>
      </c>
      <c r="AH244" s="17" t="str">
        <f>VLOOKUP(A244,'REPORTE'!$A$1:$AG$1961,5,0)</f>
        <v>ECUATORIANO(A) INDIGENA</v>
      </c>
      <c r="AI244" s="17">
        <f>VLOOKUP(A244,'REPORTE'!$A$1:$AG$1961,28,0)</f>
        <v>44375</v>
      </c>
      <c r="AJ244" s="17" t="str">
        <f>VLOOKUP(A244,'REPORTE'!$A$1:$AG$1961,29,0)</f>
        <v>Cliente</v>
      </c>
      <c r="AK244" s="17" t="str">
        <f>VLOOKUP(A244,'REPORTE'!$A$1:$AG$1961,30,0)</f>
        <v>Primaria</v>
      </c>
      <c r="AL244" s="17" t="str">
        <f>VLOOKUP(A244,'REPORTE'!$A$1:$AG$1961,31,0)</f>
        <v>CHIMBORAZO</v>
      </c>
      <c r="AM244" s="17" t="e">
        <f>VLOOKUP(AL244,PROVINCIAS!$F$1:$G$1171,2,0)</f>
        <v>#N/A</v>
      </c>
    </row>
    <row r="245" spans="1:39" x14ac:dyDescent="0.45">
      <c r="A245" s="17">
        <v>1000708</v>
      </c>
      <c r="B245" s="17" t="s">
        <v>9747</v>
      </c>
      <c r="C245" s="85">
        <v>603825308</v>
      </c>
      <c r="D245" s="17">
        <v>40</v>
      </c>
      <c r="E245" s="86">
        <v>29851</v>
      </c>
      <c r="F245" s="86" t="str">
        <f t="shared" si="19"/>
        <v>1981</v>
      </c>
      <c r="G245" s="87">
        <v>2022</v>
      </c>
      <c r="H245" s="87">
        <f t="shared" si="20"/>
        <v>41</v>
      </c>
      <c r="I245" s="87" t="str">
        <f t="shared" si="18"/>
        <v>Mal</v>
      </c>
      <c r="J245" s="17" t="s">
        <v>36</v>
      </c>
      <c r="K245" s="17">
        <v>1001662</v>
      </c>
      <c r="L245" s="17">
        <v>36</v>
      </c>
      <c r="M245" s="17">
        <v>0</v>
      </c>
      <c r="N245" s="17" t="str">
        <f t="shared" si="21"/>
        <v>A1</v>
      </c>
      <c r="O245" s="17" t="s">
        <v>10468</v>
      </c>
      <c r="P245" s="17" t="s">
        <v>10469</v>
      </c>
      <c r="Q245" s="88">
        <v>44375</v>
      </c>
      <c r="R245" s="88">
        <v>45488</v>
      </c>
      <c r="S245" s="89" t="s">
        <v>776</v>
      </c>
      <c r="T245" s="17">
        <v>3200</v>
      </c>
      <c r="U245" s="17" t="s">
        <v>10587</v>
      </c>
      <c r="V245" s="17">
        <v>18.5</v>
      </c>
      <c r="W245" s="17" t="s">
        <v>10994</v>
      </c>
      <c r="X245" s="17" t="str">
        <f t="shared" si="22"/>
        <v>Vigente</v>
      </c>
      <c r="Y245" s="17" t="str">
        <f t="shared" si="23"/>
        <v>V</v>
      </c>
      <c r="Z245" s="17" t="s">
        <v>11040</v>
      </c>
      <c r="AA245" s="17" t="str">
        <f>VLOOKUP(A245,'REPORTE'!$A$1:$AG$1961,19,0)</f>
        <v>Elaboración de pan y otros productos de panaderí­a secos: pan de todo tipo, panecillos, bizcochos, tostadas, galletas, etcétera, incluso envasados.</v>
      </c>
      <c r="AB245" s="17">
        <v>1000777</v>
      </c>
      <c r="AC245" s="17" t="s">
        <v>11596</v>
      </c>
      <c r="AD245" s="17" t="s">
        <v>11860</v>
      </c>
      <c r="AE245" s="17" t="s">
        <v>12072</v>
      </c>
      <c r="AF245" s="17" t="s">
        <v>12142</v>
      </c>
      <c r="AG245" s="17" t="s">
        <v>665</v>
      </c>
      <c r="AH245" s="17" t="str">
        <f>VLOOKUP(A245,'REPORTE'!$A$1:$AG$1961,5,0)</f>
        <v>ECUATORIANO(A) INDIGENA</v>
      </c>
      <c r="AI245" s="17">
        <f>VLOOKUP(A245,'REPORTE'!$A$1:$AG$1961,28,0)</f>
        <v>44153</v>
      </c>
      <c r="AJ245" s="17" t="str">
        <f>VLOOKUP(A245,'REPORTE'!$A$1:$AG$1961,29,0)</f>
        <v>Cliente</v>
      </c>
      <c r="AK245" s="17" t="str">
        <f>VLOOKUP(A245,'REPORTE'!$A$1:$AG$1961,30,0)</f>
        <v>Secundaria</v>
      </c>
      <c r="AL245" s="17" t="str">
        <f>VLOOKUP(A245,'REPORTE'!$A$1:$AG$1961,31,0)</f>
        <v>CHIMBORAZO</v>
      </c>
      <c r="AM245" s="17" t="e">
        <f>VLOOKUP(AL245,PROVINCIAS!$F$1:$G$1171,2,0)</f>
        <v>#N/A</v>
      </c>
    </row>
    <row r="246" spans="1:39" x14ac:dyDescent="0.45">
      <c r="A246" s="17">
        <v>1001316</v>
      </c>
      <c r="B246" s="17" t="s">
        <v>9837</v>
      </c>
      <c r="C246" s="85">
        <v>502768492</v>
      </c>
      <c r="D246" s="17">
        <v>37</v>
      </c>
      <c r="E246" s="86">
        <v>30935</v>
      </c>
      <c r="F246" s="86" t="str">
        <f t="shared" si="19"/>
        <v>1984</v>
      </c>
      <c r="G246" s="87">
        <v>2022</v>
      </c>
      <c r="H246" s="87">
        <f t="shared" si="20"/>
        <v>38</v>
      </c>
      <c r="I246" s="87" t="str">
        <f t="shared" si="18"/>
        <v>Mal</v>
      </c>
      <c r="J246" s="17" t="s">
        <v>59</v>
      </c>
      <c r="K246" s="17">
        <v>1001665</v>
      </c>
      <c r="L246" s="17">
        <v>12</v>
      </c>
      <c r="M246" s="17">
        <v>0</v>
      </c>
      <c r="N246" s="17" t="str">
        <f t="shared" si="21"/>
        <v>A1</v>
      </c>
      <c r="O246" s="17" t="s">
        <v>10468</v>
      </c>
      <c r="P246" s="17" t="s">
        <v>10469</v>
      </c>
      <c r="Q246" s="88">
        <v>44375</v>
      </c>
      <c r="R246" s="88">
        <v>44752</v>
      </c>
      <c r="S246" s="89" t="s">
        <v>776</v>
      </c>
      <c r="T246" s="17">
        <v>2000</v>
      </c>
      <c r="U246" s="17">
        <v>911.76</v>
      </c>
      <c r="V246" s="17">
        <v>23</v>
      </c>
      <c r="W246" s="17" t="s">
        <v>10994</v>
      </c>
      <c r="X246" s="17" t="str">
        <f t="shared" si="22"/>
        <v>Vigente</v>
      </c>
      <c r="Y246" s="17" t="str">
        <f t="shared" si="23"/>
        <v>V</v>
      </c>
      <c r="Z246" s="17" t="s">
        <v>11049</v>
      </c>
      <c r="AA246" s="17" t="str">
        <f>VLOOKUP(A246,'REPORTE'!$A$1:$AG$1961,19,0)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246" s="17">
        <v>1001393</v>
      </c>
      <c r="AC246" s="17" t="s">
        <v>11205</v>
      </c>
      <c r="AD246" s="17" t="s">
        <v>11888</v>
      </c>
      <c r="AE246" s="17" t="s">
        <v>12072</v>
      </c>
      <c r="AF246" s="17" t="s">
        <v>12191</v>
      </c>
      <c r="AG246" s="17" t="s">
        <v>609</v>
      </c>
      <c r="AH246" s="17" t="str">
        <f>VLOOKUP(A246,'REPORTE'!$A$1:$AG$1961,5,0)</f>
        <v>ECUATORIANO(A) INDIGENA</v>
      </c>
      <c r="AI246" s="17">
        <f>VLOOKUP(A246,'REPORTE'!$A$1:$AG$1961,28,0)</f>
        <v>44375</v>
      </c>
      <c r="AJ246" s="17" t="str">
        <f>VLOOKUP(A246,'REPORTE'!$A$1:$AG$1961,29,0)</f>
        <v>Cliente</v>
      </c>
      <c r="AK246" s="17" t="str">
        <f>VLOOKUP(A246,'REPORTE'!$A$1:$AG$1961,30,0)</f>
        <v>Primaria</v>
      </c>
      <c r="AL246" s="17" t="str">
        <f>VLOOKUP(A246,'REPORTE'!$A$1:$AG$1961,31,0)</f>
        <v>COTOPAXI</v>
      </c>
      <c r="AM246" s="17" t="e">
        <f>VLOOKUP(AL246,PROVINCIAS!$F$1:$G$1171,2,0)</f>
        <v>#N/A</v>
      </c>
    </row>
    <row r="247" spans="1:39" x14ac:dyDescent="0.45">
      <c r="A247" s="17">
        <v>1000373</v>
      </c>
      <c r="B247" s="17" t="s">
        <v>9838</v>
      </c>
      <c r="C247" s="85">
        <v>1726525205</v>
      </c>
      <c r="D247" s="17">
        <v>23</v>
      </c>
      <c r="E247" s="86">
        <v>36178</v>
      </c>
      <c r="F247" s="86" t="str">
        <f t="shared" si="19"/>
        <v>1999</v>
      </c>
      <c r="G247" s="87">
        <v>2022</v>
      </c>
      <c r="H247" s="87">
        <f t="shared" si="20"/>
        <v>23</v>
      </c>
      <c r="I247" s="87" t="str">
        <f t="shared" si="18"/>
        <v>Mal</v>
      </c>
      <c r="J247" s="17" t="s">
        <v>36</v>
      </c>
      <c r="K247" s="17">
        <v>1001666</v>
      </c>
      <c r="L247" s="17">
        <v>36</v>
      </c>
      <c r="M247" s="17">
        <v>0</v>
      </c>
      <c r="N247" s="17" t="str">
        <f t="shared" si="21"/>
        <v>A1</v>
      </c>
      <c r="O247" s="17" t="s">
        <v>10468</v>
      </c>
      <c r="P247" s="17" t="s">
        <v>10469</v>
      </c>
      <c r="Q247" s="88">
        <v>44376</v>
      </c>
      <c r="R247" s="88">
        <v>45467</v>
      </c>
      <c r="S247" s="89" t="s">
        <v>776</v>
      </c>
      <c r="T247" s="17">
        <v>4660</v>
      </c>
      <c r="U247" s="17" t="s">
        <v>10588</v>
      </c>
      <c r="V247" s="17">
        <v>21.5</v>
      </c>
      <c r="W247" s="17" t="s">
        <v>10994</v>
      </c>
      <c r="X247" s="17" t="str">
        <f t="shared" si="22"/>
        <v>Vigente</v>
      </c>
      <c r="Y247" s="17" t="str">
        <f t="shared" si="23"/>
        <v>V</v>
      </c>
      <c r="Z247" s="17" t="s">
        <v>11006</v>
      </c>
      <c r="AA247" s="17" t="str">
        <f>VLOOKUP(A247,'REPORTE'!$A$1:$AG$1961,19,0)</f>
        <v>Empleado Público</v>
      </c>
      <c r="AB247" s="17">
        <v>1000436</v>
      </c>
      <c r="AC247" s="17" t="s">
        <v>11150</v>
      </c>
      <c r="AD247" s="17" t="s">
        <v>11935</v>
      </c>
      <c r="AE247" s="17" t="s">
        <v>12072</v>
      </c>
      <c r="AF247" s="17" t="s">
        <v>12192</v>
      </c>
      <c r="AG247" s="17" t="s">
        <v>609</v>
      </c>
      <c r="AH247" s="17" t="str">
        <f>VLOOKUP(A247,'REPORTE'!$A$1:$AG$1961,5,0)</f>
        <v>ECUATORIANO(A) INDIGENA</v>
      </c>
      <c r="AI247" s="17">
        <f>VLOOKUP(A247,'REPORTE'!$A$1:$AG$1961,28,0)</f>
        <v>43671</v>
      </c>
      <c r="AJ247" s="17" t="str">
        <f>VLOOKUP(A247,'REPORTE'!$A$1:$AG$1961,29,0)</f>
        <v>Cliente</v>
      </c>
      <c r="AK247" s="17" t="str">
        <f>VLOOKUP(A247,'REPORTE'!$A$1:$AG$1961,30,0)</f>
        <v>Secundaria</v>
      </c>
      <c r="AL247" s="17" t="str">
        <f>VLOOKUP(A247,'REPORTE'!$A$1:$AG$1961,31,0)</f>
        <v>PICHINCHA</v>
      </c>
      <c r="AM247" s="17" t="str">
        <f>VLOOKUP(AL247,PROVINCIAS!$F$1:$G$1171,2,0)</f>
        <v>URBANA</v>
      </c>
    </row>
    <row r="248" spans="1:39" x14ac:dyDescent="0.45">
      <c r="A248" s="17">
        <v>1001309</v>
      </c>
      <c r="B248" s="17" t="s">
        <v>9839</v>
      </c>
      <c r="C248" s="85">
        <v>650522873</v>
      </c>
      <c r="D248" s="17">
        <v>24</v>
      </c>
      <c r="E248" s="86">
        <v>35788</v>
      </c>
      <c r="F248" s="86" t="str">
        <f t="shared" si="19"/>
        <v>1997</v>
      </c>
      <c r="G248" s="87">
        <v>2022</v>
      </c>
      <c r="H248" s="87">
        <f t="shared" si="20"/>
        <v>25</v>
      </c>
      <c r="I248" s="87" t="str">
        <f t="shared" si="18"/>
        <v>Mal</v>
      </c>
      <c r="J248" s="17" t="s">
        <v>36</v>
      </c>
      <c r="K248" s="17">
        <v>1001669</v>
      </c>
      <c r="L248" s="17">
        <v>12</v>
      </c>
      <c r="M248" s="17">
        <v>0</v>
      </c>
      <c r="N248" s="17" t="str">
        <f t="shared" si="21"/>
        <v>A1</v>
      </c>
      <c r="O248" s="17" t="s">
        <v>10468</v>
      </c>
      <c r="P248" s="17" t="s">
        <v>10469</v>
      </c>
      <c r="Q248" s="88">
        <v>44376</v>
      </c>
      <c r="R248" s="88">
        <v>44752</v>
      </c>
      <c r="S248" s="89" t="s">
        <v>776</v>
      </c>
      <c r="T248" s="17">
        <v>500</v>
      </c>
      <c r="U248" s="17">
        <v>227.38</v>
      </c>
      <c r="V248" s="17">
        <v>23</v>
      </c>
      <c r="W248" s="17" t="s">
        <v>10994</v>
      </c>
      <c r="X248" s="17" t="str">
        <f t="shared" si="22"/>
        <v>Vigente</v>
      </c>
      <c r="Y248" s="17" t="str">
        <f t="shared" si="23"/>
        <v>V</v>
      </c>
      <c r="Z248" s="17" t="s">
        <v>11006</v>
      </c>
      <c r="AA248" s="17" t="str">
        <f>VLOOKUP(A248,'REPORTE'!$A$1:$AG$1961,19,0)</f>
        <v>Actividades de acuicultura en agua del mar o en tanques de agua salada: crí­a de peces incluido la cria de peces ornamentales marinos.</v>
      </c>
      <c r="AB248" s="17">
        <v>1001387</v>
      </c>
      <c r="AC248" s="17" t="s">
        <v>11181</v>
      </c>
      <c r="AD248" s="17" t="s">
        <v>11832</v>
      </c>
      <c r="AE248" s="17" t="s">
        <v>12072</v>
      </c>
      <c r="AF248" s="17" t="s">
        <v>12193</v>
      </c>
      <c r="AG248" s="17" t="s">
        <v>74</v>
      </c>
      <c r="AH248" s="17" t="str">
        <f>VLOOKUP(A248,'REPORTE'!$A$1:$AG$1961,5,0)</f>
        <v>ECUATORIANO(A) INDIGENA</v>
      </c>
      <c r="AI248" s="17">
        <f>VLOOKUP(A248,'REPORTE'!$A$1:$AG$1961,28,0)</f>
        <v>44372</v>
      </c>
      <c r="AJ248" s="17" t="str">
        <f>VLOOKUP(A248,'REPORTE'!$A$1:$AG$1961,29,0)</f>
        <v>Cliente</v>
      </c>
      <c r="AK248" s="17" t="str">
        <f>VLOOKUP(A248,'REPORTE'!$A$1:$AG$1961,30,0)</f>
        <v>Primaria</v>
      </c>
      <c r="AL248" s="17" t="str">
        <f>VLOOKUP(A248,'REPORTE'!$A$1:$AG$1961,31,0)</f>
        <v>CHIMBORAZO</v>
      </c>
      <c r="AM248" s="17" t="e">
        <f>VLOOKUP(AL248,PROVINCIAS!$F$1:$G$1171,2,0)</f>
        <v>#N/A</v>
      </c>
    </row>
    <row r="249" spans="1:39" x14ac:dyDescent="0.45">
      <c r="A249" s="17">
        <v>1000156</v>
      </c>
      <c r="B249" s="17" t="s">
        <v>9639</v>
      </c>
      <c r="C249" s="85">
        <v>602377566</v>
      </c>
      <c r="D249" s="17">
        <v>53</v>
      </c>
      <c r="E249" s="86">
        <v>24938</v>
      </c>
      <c r="F249" s="86" t="str">
        <f t="shared" si="19"/>
        <v>1968</v>
      </c>
      <c r="G249" s="87">
        <v>2022</v>
      </c>
      <c r="H249" s="87">
        <f t="shared" si="20"/>
        <v>54</v>
      </c>
      <c r="I249" s="87" t="str">
        <f t="shared" si="18"/>
        <v>Mal</v>
      </c>
      <c r="J249" s="17" t="s">
        <v>36</v>
      </c>
      <c r="K249" s="17">
        <v>1001676</v>
      </c>
      <c r="L249" s="17">
        <v>1</v>
      </c>
      <c r="M249" s="17">
        <v>76</v>
      </c>
      <c r="N249" s="17" t="str">
        <f t="shared" si="21"/>
        <v>B2</v>
      </c>
      <c r="O249" s="17" t="s">
        <v>10466</v>
      </c>
      <c r="P249" s="17" t="s">
        <v>10467</v>
      </c>
      <c r="Q249" s="88">
        <v>44377</v>
      </c>
      <c r="R249" s="88">
        <v>44545</v>
      </c>
      <c r="S249" s="88">
        <v>44545</v>
      </c>
      <c r="T249" s="17">
        <v>500</v>
      </c>
      <c r="U249" s="17">
        <v>500</v>
      </c>
      <c r="V249" s="17">
        <v>16</v>
      </c>
      <c r="W249" s="17" t="s">
        <v>10993</v>
      </c>
      <c r="X249" s="17" t="str">
        <f t="shared" si="22"/>
        <v>Vencido</v>
      </c>
      <c r="Y249" s="17" t="str">
        <f t="shared" si="23"/>
        <v>V</v>
      </c>
      <c r="Z249" s="17" t="s">
        <v>11000</v>
      </c>
      <c r="AA249" s="17" t="str">
        <f>VLOOKUP(A249,'REPORTE'!$A$1:$AG$1961,19,0)</f>
        <v>Empleado Privado</v>
      </c>
      <c r="AB249" s="17">
        <v>1000176</v>
      </c>
      <c r="AC249" s="17" t="s">
        <v>11233</v>
      </c>
      <c r="AD249" s="17" t="s">
        <v>11864</v>
      </c>
      <c r="AE249" s="17" t="s">
        <v>12072</v>
      </c>
      <c r="AF249" s="17" t="s">
        <v>12078</v>
      </c>
      <c r="AG249" s="17" t="s">
        <v>74</v>
      </c>
      <c r="AH249" s="17" t="str">
        <f>VLOOKUP(A249,'REPORTE'!$A$1:$AG$1961,5,0)</f>
        <v>ECUATORIANO(A)</v>
      </c>
      <c r="AI249" s="17">
        <f>VLOOKUP(A249,'REPORTE'!$A$1:$AG$1961,28,0)</f>
        <v>44250</v>
      </c>
      <c r="AJ249" s="17" t="str">
        <f>VLOOKUP(A249,'REPORTE'!$A$1:$AG$1961,29,0)</f>
        <v>Cliente</v>
      </c>
      <c r="AK249" s="17" t="str">
        <f>VLOOKUP(A249,'REPORTE'!$A$1:$AG$1961,30,0)</f>
        <v>Universitaria</v>
      </c>
      <c r="AL249" s="17" t="str">
        <f>VLOOKUP(A249,'REPORTE'!$A$1:$AG$1961,31,0)</f>
        <v>CHIMBORAZO</v>
      </c>
      <c r="AM249" s="17" t="e">
        <f>VLOOKUP(AL249,PROVINCIAS!$F$1:$G$1171,2,0)</f>
        <v>#N/A</v>
      </c>
    </row>
    <row r="250" spans="1:39" x14ac:dyDescent="0.45">
      <c r="A250" s="17">
        <v>1000416</v>
      </c>
      <c r="B250" s="17" t="s">
        <v>9628</v>
      </c>
      <c r="C250" s="85">
        <v>604555870</v>
      </c>
      <c r="D250" s="17">
        <v>36</v>
      </c>
      <c r="E250" s="86">
        <v>31464</v>
      </c>
      <c r="F250" s="86" t="str">
        <f t="shared" si="19"/>
        <v>1986</v>
      </c>
      <c r="G250" s="87">
        <v>2022</v>
      </c>
      <c r="H250" s="87">
        <f t="shared" si="20"/>
        <v>36</v>
      </c>
      <c r="I250" s="87" t="str">
        <f t="shared" si="18"/>
        <v>Mal</v>
      </c>
      <c r="J250" s="17" t="s">
        <v>59</v>
      </c>
      <c r="K250" s="17">
        <v>1001677</v>
      </c>
      <c r="L250" s="17">
        <v>1</v>
      </c>
      <c r="M250" s="17">
        <v>71</v>
      </c>
      <c r="N250" s="17" t="str">
        <f t="shared" si="21"/>
        <v>B1</v>
      </c>
      <c r="O250" s="17" t="s">
        <v>10468</v>
      </c>
      <c r="P250" s="17" t="s">
        <v>10469</v>
      </c>
      <c r="Q250" s="88">
        <v>44377</v>
      </c>
      <c r="R250" s="88">
        <v>44459</v>
      </c>
      <c r="S250" s="88">
        <v>44550</v>
      </c>
      <c r="T250" s="17">
        <v>435</v>
      </c>
      <c r="U250" s="17">
        <v>435</v>
      </c>
      <c r="V250" s="17">
        <v>23</v>
      </c>
      <c r="W250" s="17" t="s">
        <v>10993</v>
      </c>
      <c r="X250" s="17" t="str">
        <f t="shared" si="22"/>
        <v>Vencido</v>
      </c>
      <c r="Y250" s="17" t="str">
        <f t="shared" si="23"/>
        <v>V</v>
      </c>
      <c r="Z250" s="17" t="s">
        <v>11014</v>
      </c>
      <c r="AA250" s="17" t="str">
        <f>VLOOKUP(A250,'REPORTE'!$A$1:$AG$1961,19,0)</f>
        <v>Venta al por mayor de alimento para mascotas (animales domésticos).</v>
      </c>
      <c r="AB250" s="17">
        <v>1000479</v>
      </c>
      <c r="AC250" s="17" t="s">
        <v>11150</v>
      </c>
      <c r="AD250" s="17" t="s">
        <v>11856</v>
      </c>
      <c r="AE250" s="17" t="s">
        <v>12072</v>
      </c>
      <c r="AF250" s="17" t="s">
        <v>11150</v>
      </c>
      <c r="AG250" s="17" t="s">
        <v>74</v>
      </c>
      <c r="AH250" s="17" t="str">
        <f>VLOOKUP(A250,'REPORTE'!$A$1:$AG$1961,5,0)</f>
        <v>ECUATORIANO(A)</v>
      </c>
      <c r="AI250" s="17">
        <f>VLOOKUP(A250,'REPORTE'!$A$1:$AG$1961,28,0)</f>
        <v>44140</v>
      </c>
      <c r="AJ250" s="17" t="str">
        <f>VLOOKUP(A250,'REPORTE'!$A$1:$AG$1961,29,0)</f>
        <v>Cliente</v>
      </c>
      <c r="AK250" s="17" t="str">
        <f>VLOOKUP(A250,'REPORTE'!$A$1:$AG$1961,30,0)</f>
        <v>Secundaria</v>
      </c>
      <c r="AL250" s="17" t="str">
        <f>VLOOKUP(A250,'REPORTE'!$A$1:$AG$1961,31,0)</f>
        <v>CHIMBORAZO</v>
      </c>
      <c r="AM250" s="17" t="e">
        <f>VLOOKUP(AL250,PROVINCIAS!$F$1:$G$1171,2,0)</f>
        <v>#N/A</v>
      </c>
    </row>
    <row r="251" spans="1:39" x14ac:dyDescent="0.45">
      <c r="A251" s="17">
        <v>1000692</v>
      </c>
      <c r="B251" s="17" t="s">
        <v>9632</v>
      </c>
      <c r="C251" s="85">
        <v>603138280</v>
      </c>
      <c r="D251" s="17">
        <v>45</v>
      </c>
      <c r="E251" s="86">
        <v>27992</v>
      </c>
      <c r="F251" s="86" t="str">
        <f t="shared" si="19"/>
        <v>1976</v>
      </c>
      <c r="G251" s="87">
        <v>2022</v>
      </c>
      <c r="H251" s="87">
        <f t="shared" si="20"/>
        <v>46</v>
      </c>
      <c r="I251" s="87" t="str">
        <f t="shared" si="18"/>
        <v>Mal</v>
      </c>
      <c r="J251" s="17" t="s">
        <v>59</v>
      </c>
      <c r="K251" s="17">
        <v>1001675</v>
      </c>
      <c r="L251" s="17">
        <v>1</v>
      </c>
      <c r="M251" s="17">
        <v>66</v>
      </c>
      <c r="N251" s="17" t="str">
        <f t="shared" si="21"/>
        <v>B1</v>
      </c>
      <c r="O251" s="17" t="s">
        <v>10468</v>
      </c>
      <c r="P251" s="17" t="s">
        <v>10469</v>
      </c>
      <c r="Q251" s="88">
        <v>44377</v>
      </c>
      <c r="R251" s="88">
        <v>44464</v>
      </c>
      <c r="S251" s="88">
        <v>44555</v>
      </c>
      <c r="T251" s="17">
        <v>625</v>
      </c>
      <c r="U251" s="17">
        <v>625</v>
      </c>
      <c r="V251" s="17">
        <v>23</v>
      </c>
      <c r="W251" s="17" t="s">
        <v>10993</v>
      </c>
      <c r="X251" s="17" t="str">
        <f t="shared" si="22"/>
        <v>Vencido</v>
      </c>
      <c r="Y251" s="17" t="str">
        <f t="shared" si="23"/>
        <v>V</v>
      </c>
      <c r="Z251" s="17" t="s">
        <v>244</v>
      </c>
      <c r="AA251" s="17" t="str">
        <f>VLOOKUP(A251,'REPORTE'!$A$1:$AG$1961,19,0)</f>
        <v>Empleado Privado</v>
      </c>
      <c r="AB251" s="17">
        <v>1000760</v>
      </c>
      <c r="AC251" s="17" t="s">
        <v>11150</v>
      </c>
      <c r="AD251" s="17" t="s">
        <v>11858</v>
      </c>
      <c r="AE251" s="17" t="s">
        <v>12072</v>
      </c>
      <c r="AF251" s="17" t="s">
        <v>11150</v>
      </c>
      <c r="AG251" s="17" t="s">
        <v>74</v>
      </c>
      <c r="AH251" s="17" t="str">
        <f>VLOOKUP(A251,'REPORTE'!$A$1:$AG$1961,5,0)</f>
        <v>ECUATORIANO(A)</v>
      </c>
      <c r="AI251" s="17">
        <f>VLOOKUP(A251,'REPORTE'!$A$1:$AG$1961,28,0)</f>
        <v>43837</v>
      </c>
      <c r="AJ251" s="17" t="str">
        <f>VLOOKUP(A251,'REPORTE'!$A$1:$AG$1961,29,0)</f>
        <v>Cliente</v>
      </c>
      <c r="AK251" s="17" t="str">
        <f>VLOOKUP(A251,'REPORTE'!$A$1:$AG$1961,30,0)</f>
        <v>Primaria</v>
      </c>
      <c r="AL251" s="17" t="str">
        <f>VLOOKUP(A251,'REPORTE'!$A$1:$AG$1961,31,0)</f>
        <v>CHIMBORAZO</v>
      </c>
      <c r="AM251" s="17" t="e">
        <f>VLOOKUP(AL251,PROVINCIAS!$F$1:$G$1171,2,0)</f>
        <v>#N/A</v>
      </c>
    </row>
    <row r="252" spans="1:39" x14ac:dyDescent="0.45">
      <c r="A252" s="17">
        <v>1000757</v>
      </c>
      <c r="B252" s="17" t="s">
        <v>9840</v>
      </c>
      <c r="C252" s="85">
        <v>1720401569</v>
      </c>
      <c r="D252" s="17">
        <v>30</v>
      </c>
      <c r="E252" s="86">
        <v>33321</v>
      </c>
      <c r="F252" s="86" t="str">
        <f t="shared" si="19"/>
        <v>1991</v>
      </c>
      <c r="G252" s="87">
        <v>2022</v>
      </c>
      <c r="H252" s="87">
        <f t="shared" si="20"/>
        <v>31</v>
      </c>
      <c r="I252" s="87" t="str">
        <f t="shared" si="18"/>
        <v>Mal</v>
      </c>
      <c r="J252" s="17" t="s">
        <v>36</v>
      </c>
      <c r="K252" s="17">
        <v>1001673</v>
      </c>
      <c r="L252" s="17">
        <v>36</v>
      </c>
      <c r="M252" s="17">
        <v>0</v>
      </c>
      <c r="N252" s="17" t="str">
        <f t="shared" si="21"/>
        <v>A1</v>
      </c>
      <c r="O252" s="17" t="s">
        <v>10466</v>
      </c>
      <c r="P252" s="17" t="s">
        <v>10467</v>
      </c>
      <c r="Q252" s="88">
        <v>44377</v>
      </c>
      <c r="R252" s="88">
        <v>45468</v>
      </c>
      <c r="S252" s="89" t="s">
        <v>776</v>
      </c>
      <c r="T252" s="17">
        <v>10000</v>
      </c>
      <c r="U252" s="17" t="s">
        <v>10589</v>
      </c>
      <c r="V252" s="17">
        <v>16</v>
      </c>
      <c r="W252" s="17" t="s">
        <v>10994</v>
      </c>
      <c r="X252" s="17" t="str">
        <f t="shared" si="22"/>
        <v>Vigente</v>
      </c>
      <c r="Y252" s="17" t="str">
        <f t="shared" si="23"/>
        <v>V</v>
      </c>
      <c r="Z252" s="17" t="s">
        <v>11000</v>
      </c>
      <c r="AA252" s="17" t="str">
        <f>VLOOKUP(A252,'REPORTE'!$A$1:$AG$1961,19,0)</f>
        <v>Actividades de bienestar social y de orientación para niños y adolescentes, actividades de adopción y actividades para prevenir la crueldad contra los niños y otras personas.</v>
      </c>
      <c r="AB252" s="17">
        <v>1000828</v>
      </c>
      <c r="AC252" s="17" t="s">
        <v>11597</v>
      </c>
      <c r="AD252" s="17" t="s">
        <v>11861</v>
      </c>
      <c r="AE252" s="17" t="s">
        <v>12072</v>
      </c>
      <c r="AF252" s="17" t="s">
        <v>12194</v>
      </c>
      <c r="AG252" s="17" t="s">
        <v>46</v>
      </c>
      <c r="AH252" s="17" t="str">
        <f>VLOOKUP(A252,'REPORTE'!$A$1:$AG$1961,5,0)</f>
        <v>ECUATORIANO(A)</v>
      </c>
      <c r="AI252" s="17">
        <f>VLOOKUP(A252,'REPORTE'!$A$1:$AG$1961,28,0)</f>
        <v>44112</v>
      </c>
      <c r="AJ252" s="17" t="str">
        <f>VLOOKUP(A252,'REPORTE'!$A$1:$AG$1961,29,0)</f>
        <v>Cliente</v>
      </c>
      <c r="AK252" s="17" t="str">
        <f>VLOOKUP(A252,'REPORTE'!$A$1:$AG$1961,30,0)</f>
        <v>Universitaria</v>
      </c>
      <c r="AL252" s="17" t="str">
        <f>VLOOKUP(A252,'REPORTE'!$A$1:$AG$1961,31,0)</f>
        <v>ESMERALDAS</v>
      </c>
      <c r="AM252" s="17" t="str">
        <f>VLOOKUP(AL252,PROVINCIAS!$F$1:$G$1171,2,0)</f>
        <v>URBANA</v>
      </c>
    </row>
    <row r="253" spans="1:39" x14ac:dyDescent="0.45">
      <c r="A253" s="17">
        <v>1000391</v>
      </c>
      <c r="B253" s="17" t="s">
        <v>9841</v>
      </c>
      <c r="C253" s="85">
        <v>1724551997</v>
      </c>
      <c r="D253" s="17">
        <v>31</v>
      </c>
      <c r="E253" s="86">
        <v>33119</v>
      </c>
      <c r="F253" s="86" t="str">
        <f t="shared" si="19"/>
        <v>1990</v>
      </c>
      <c r="G253" s="87">
        <v>2022</v>
      </c>
      <c r="H253" s="87">
        <f t="shared" si="20"/>
        <v>32</v>
      </c>
      <c r="I253" s="87" t="str">
        <f t="shared" si="18"/>
        <v>Mal</v>
      </c>
      <c r="J253" s="17" t="s">
        <v>36</v>
      </c>
      <c r="K253" s="17">
        <v>1001680</v>
      </c>
      <c r="L253" s="17">
        <v>10</v>
      </c>
      <c r="M253" s="17">
        <v>0</v>
      </c>
      <c r="N253" s="17" t="str">
        <f t="shared" si="21"/>
        <v>A1</v>
      </c>
      <c r="O253" s="17" t="s">
        <v>10468</v>
      </c>
      <c r="P253" s="17" t="s">
        <v>10469</v>
      </c>
      <c r="Q253" s="88">
        <v>44379</v>
      </c>
      <c r="R253" s="88">
        <v>44706</v>
      </c>
      <c r="S253" s="89" t="s">
        <v>776</v>
      </c>
      <c r="T253" s="17">
        <v>4000</v>
      </c>
      <c r="U253" s="17" t="s">
        <v>10590</v>
      </c>
      <c r="V253" s="17">
        <v>21.5</v>
      </c>
      <c r="W253" s="17" t="s">
        <v>10994</v>
      </c>
      <c r="X253" s="17" t="str">
        <f t="shared" si="22"/>
        <v>Vigente</v>
      </c>
      <c r="Y253" s="17" t="str">
        <f t="shared" si="23"/>
        <v>V</v>
      </c>
      <c r="Z253" s="17" t="s">
        <v>11025</v>
      </c>
      <c r="AA253" s="17" t="str">
        <f>VLOOKUP(A253,'REPORTE'!$A$1:$AG$1961,19,0)</f>
        <v>Venta al por mayor de papa y tubérculos.</v>
      </c>
      <c r="AB253" s="17">
        <v>1000453</v>
      </c>
      <c r="AC253" s="17" t="s">
        <v>11598</v>
      </c>
      <c r="AD253" s="17" t="s">
        <v>11899</v>
      </c>
      <c r="AE253" s="17" t="s">
        <v>12072</v>
      </c>
      <c r="AF253" s="17" t="s">
        <v>12195</v>
      </c>
      <c r="AG253" s="17" t="s">
        <v>609</v>
      </c>
      <c r="AH253" s="17" t="str">
        <f>VLOOKUP(A253,'REPORTE'!$A$1:$AG$1961,5,0)</f>
        <v>ECUATORIANO(A) INDIGENA</v>
      </c>
      <c r="AI253" s="17">
        <f>VLOOKUP(A253,'REPORTE'!$A$1:$AG$1961,28,0)</f>
        <v>44379</v>
      </c>
      <c r="AJ253" s="17" t="str">
        <f>VLOOKUP(A253,'REPORTE'!$A$1:$AG$1961,29,0)</f>
        <v>Cliente</v>
      </c>
      <c r="AK253" s="17" t="str">
        <f>VLOOKUP(A253,'REPORTE'!$A$1:$AG$1961,30,0)</f>
        <v>Secundaria</v>
      </c>
      <c r="AL253" s="17" t="str">
        <f>VLOOKUP(A253,'REPORTE'!$A$1:$AG$1961,31,0)</f>
        <v>PICHINCHA</v>
      </c>
      <c r="AM253" s="17" t="str">
        <f>VLOOKUP(AL253,PROVINCIAS!$F$1:$G$1171,2,0)</f>
        <v>URBANA</v>
      </c>
    </row>
    <row r="254" spans="1:39" x14ac:dyDescent="0.45">
      <c r="A254" s="17">
        <v>1000634</v>
      </c>
      <c r="B254" s="17" t="s">
        <v>9842</v>
      </c>
      <c r="C254" s="85">
        <v>1703221471</v>
      </c>
      <c r="D254" s="17">
        <v>70</v>
      </c>
      <c r="E254" s="86">
        <v>18698</v>
      </c>
      <c r="F254" s="86" t="str">
        <f t="shared" si="19"/>
        <v>1951</v>
      </c>
      <c r="G254" s="87">
        <v>2022</v>
      </c>
      <c r="H254" s="87">
        <f t="shared" si="20"/>
        <v>71</v>
      </c>
      <c r="I254" s="87" t="str">
        <f t="shared" si="18"/>
        <v>Mal</v>
      </c>
      <c r="J254" s="17" t="s">
        <v>59</v>
      </c>
      <c r="K254" s="17">
        <v>1001678</v>
      </c>
      <c r="L254" s="17">
        <v>18</v>
      </c>
      <c r="M254" s="17">
        <v>0</v>
      </c>
      <c r="N254" s="17" t="str">
        <f t="shared" si="21"/>
        <v>A1</v>
      </c>
      <c r="O254" s="17" t="s">
        <v>10468</v>
      </c>
      <c r="P254" s="17" t="s">
        <v>10469</v>
      </c>
      <c r="Q254" s="88">
        <v>44379</v>
      </c>
      <c r="R254" s="88">
        <v>44941</v>
      </c>
      <c r="S254" s="89" t="s">
        <v>776</v>
      </c>
      <c r="T254" s="17">
        <v>7500</v>
      </c>
      <c r="U254" s="17" t="s">
        <v>10591</v>
      </c>
      <c r="V254" s="17">
        <v>18.5</v>
      </c>
      <c r="W254" s="17" t="s">
        <v>10994</v>
      </c>
      <c r="X254" s="17" t="str">
        <f t="shared" si="22"/>
        <v>Vigente</v>
      </c>
      <c r="Y254" s="17" t="str">
        <f t="shared" si="23"/>
        <v>V</v>
      </c>
      <c r="Z254" s="17" t="s">
        <v>348</v>
      </c>
      <c r="AA254" s="17" t="str">
        <f>VLOOKUP(A254,'REPORTE'!$A$1:$AG$1961,19,0)</f>
        <v>Venta al por menor de frutas, legumbres y hortalizas frescas o en conserva en establecimientos especializados.</v>
      </c>
      <c r="AB254" s="17">
        <v>1000705</v>
      </c>
      <c r="AC254" s="17" t="s">
        <v>11599</v>
      </c>
      <c r="AD254" s="17" t="s">
        <v>11912</v>
      </c>
      <c r="AE254" s="17" t="s">
        <v>12072</v>
      </c>
      <c r="AF254" s="17" t="s">
        <v>12196</v>
      </c>
      <c r="AG254" s="17" t="s">
        <v>609</v>
      </c>
      <c r="AH254" s="17" t="str">
        <f>VLOOKUP(A254,'REPORTE'!$A$1:$AG$1961,5,0)</f>
        <v>ECUATORIANO(A) INDIGENA</v>
      </c>
      <c r="AI254" s="17">
        <f>VLOOKUP(A254,'REPORTE'!$A$1:$AG$1961,28,0)</f>
        <v>44379</v>
      </c>
      <c r="AJ254" s="17" t="str">
        <f>VLOOKUP(A254,'REPORTE'!$A$1:$AG$1961,29,0)</f>
        <v>Cliente</v>
      </c>
      <c r="AK254" s="17" t="str">
        <f>VLOOKUP(A254,'REPORTE'!$A$1:$AG$1961,30,0)</f>
        <v>Primaria</v>
      </c>
      <c r="AL254" s="17" t="str">
        <f>VLOOKUP(A254,'REPORTE'!$A$1:$AG$1961,31,0)</f>
        <v>CHIMBORAZO</v>
      </c>
      <c r="AM254" s="17" t="e">
        <f>VLOOKUP(AL254,PROVINCIAS!$F$1:$G$1171,2,0)</f>
        <v>#N/A</v>
      </c>
    </row>
    <row r="255" spans="1:39" x14ac:dyDescent="0.45">
      <c r="A255" s="17">
        <v>1000910</v>
      </c>
      <c r="B255" s="17" t="s">
        <v>9843</v>
      </c>
      <c r="C255" s="85">
        <v>1703803831</v>
      </c>
      <c r="D255" s="17">
        <v>67</v>
      </c>
      <c r="E255" s="86">
        <v>19957</v>
      </c>
      <c r="F255" s="86" t="str">
        <f t="shared" si="19"/>
        <v>1954</v>
      </c>
      <c r="G255" s="87">
        <v>2022</v>
      </c>
      <c r="H255" s="87">
        <f t="shared" si="20"/>
        <v>68</v>
      </c>
      <c r="I255" s="87" t="str">
        <f t="shared" si="18"/>
        <v>Mal</v>
      </c>
      <c r="J255" s="17" t="s">
        <v>59</v>
      </c>
      <c r="K255" s="17">
        <v>1001685</v>
      </c>
      <c r="L255" s="17">
        <v>24</v>
      </c>
      <c r="M255" s="17">
        <v>0</v>
      </c>
      <c r="N255" s="17" t="str">
        <f t="shared" si="21"/>
        <v>A1</v>
      </c>
      <c r="O255" s="17" t="s">
        <v>10468</v>
      </c>
      <c r="P255" s="17" t="s">
        <v>10469</v>
      </c>
      <c r="Q255" s="88">
        <v>44380</v>
      </c>
      <c r="R255" s="88">
        <v>45112</v>
      </c>
      <c r="S255" s="89" t="s">
        <v>776</v>
      </c>
      <c r="T255" s="17">
        <v>2500</v>
      </c>
      <c r="U255" s="17" t="s">
        <v>10592</v>
      </c>
      <c r="V255" s="17">
        <v>21.5</v>
      </c>
      <c r="W255" s="17" t="s">
        <v>10994</v>
      </c>
      <c r="X255" s="17" t="str">
        <f t="shared" si="22"/>
        <v>Vigente</v>
      </c>
      <c r="Y255" s="17" t="str">
        <f t="shared" si="23"/>
        <v>V</v>
      </c>
      <c r="Z255" s="17" t="s">
        <v>348</v>
      </c>
      <c r="AA255" s="17" t="str">
        <f>VLOOKUP(A255,'REPORTE'!$A$1:$AG$1961,19,0)</f>
        <v>Venta al por mayor de papa y tubérculos.</v>
      </c>
      <c r="AB255" s="17">
        <v>1000978</v>
      </c>
      <c r="AC255" s="17" t="s">
        <v>11149</v>
      </c>
      <c r="AD255" s="17" t="s">
        <v>11865</v>
      </c>
      <c r="AE255" s="17" t="s">
        <v>12072</v>
      </c>
      <c r="AF255" s="17" t="s">
        <v>12197</v>
      </c>
      <c r="AG255" s="17" t="s">
        <v>609</v>
      </c>
      <c r="AH255" s="17" t="str">
        <f>VLOOKUP(A255,'REPORTE'!$A$1:$AG$1961,5,0)</f>
        <v>ECUATORIANO(A) INDIGENA</v>
      </c>
      <c r="AI255" s="17">
        <f>VLOOKUP(A255,'REPORTE'!$A$1:$AG$1961,28,0)</f>
        <v>44116</v>
      </c>
      <c r="AJ255" s="17" t="str">
        <f>VLOOKUP(A255,'REPORTE'!$A$1:$AG$1961,29,0)</f>
        <v>Cliente</v>
      </c>
      <c r="AK255" s="17" t="str">
        <f>VLOOKUP(A255,'REPORTE'!$A$1:$AG$1961,30,0)</f>
        <v>Primaria</v>
      </c>
      <c r="AL255" s="17" t="str">
        <f>VLOOKUP(A255,'REPORTE'!$A$1:$AG$1961,31,0)</f>
        <v>CHIMBORAZO</v>
      </c>
      <c r="AM255" s="17" t="e">
        <f>VLOOKUP(AL255,PROVINCIAS!$F$1:$G$1171,2,0)</f>
        <v>#N/A</v>
      </c>
    </row>
    <row r="256" spans="1:39" x14ac:dyDescent="0.45">
      <c r="A256" s="17">
        <v>1001308</v>
      </c>
      <c r="B256" s="17" t="s">
        <v>9844</v>
      </c>
      <c r="C256" s="85">
        <v>1724190432</v>
      </c>
      <c r="D256" s="17">
        <v>27</v>
      </c>
      <c r="E256" s="86">
        <v>34743</v>
      </c>
      <c r="F256" s="86" t="str">
        <f t="shared" si="19"/>
        <v>1995</v>
      </c>
      <c r="G256" s="87">
        <v>2022</v>
      </c>
      <c r="H256" s="87">
        <f t="shared" si="20"/>
        <v>27</v>
      </c>
      <c r="I256" s="87" t="str">
        <f t="shared" si="18"/>
        <v>Mal</v>
      </c>
      <c r="J256" s="17" t="s">
        <v>59</v>
      </c>
      <c r="K256" s="17">
        <v>1001686</v>
      </c>
      <c r="L256" s="17">
        <v>24</v>
      </c>
      <c r="M256" s="17">
        <v>0</v>
      </c>
      <c r="N256" s="17" t="str">
        <f t="shared" si="21"/>
        <v>A1</v>
      </c>
      <c r="O256" s="17" t="s">
        <v>10468</v>
      </c>
      <c r="P256" s="17" t="s">
        <v>10469</v>
      </c>
      <c r="Q256" s="88">
        <v>44380</v>
      </c>
      <c r="R256" s="88">
        <v>45119</v>
      </c>
      <c r="S256" s="89" t="s">
        <v>776</v>
      </c>
      <c r="T256" s="17">
        <v>5000</v>
      </c>
      <c r="U256" s="17" t="s">
        <v>10593</v>
      </c>
      <c r="V256" s="17">
        <v>21.5</v>
      </c>
      <c r="W256" s="17" t="s">
        <v>10994</v>
      </c>
      <c r="X256" s="17" t="str">
        <f t="shared" si="22"/>
        <v>Vigente</v>
      </c>
      <c r="Y256" s="17" t="str">
        <f t="shared" si="23"/>
        <v>V</v>
      </c>
      <c r="Z256" s="17" t="s">
        <v>11122</v>
      </c>
      <c r="AA256" s="17" t="str">
        <f>VLOOKUP(A256,'REPORTE'!$A$1:$AG$1961,19,0)</f>
        <v>Venta de boletos de loterí­a.</v>
      </c>
      <c r="AB256" s="17">
        <v>1001385</v>
      </c>
      <c r="AC256" s="17" t="s">
        <v>11518</v>
      </c>
      <c r="AD256" s="17" t="s">
        <v>11854</v>
      </c>
      <c r="AE256" s="17" t="s">
        <v>12072</v>
      </c>
      <c r="AF256" s="17" t="s">
        <v>12198</v>
      </c>
      <c r="AG256" s="17" t="s">
        <v>609</v>
      </c>
      <c r="AH256" s="17" t="str">
        <f>VLOOKUP(A256,'REPORTE'!$A$1:$AG$1961,5,0)</f>
        <v>ECUATORIANO(A)</v>
      </c>
      <c r="AI256" s="17">
        <f>VLOOKUP(A256,'REPORTE'!$A$1:$AG$1961,28,0)</f>
        <v>44380</v>
      </c>
      <c r="AJ256" s="17" t="str">
        <f>VLOOKUP(A256,'REPORTE'!$A$1:$AG$1961,29,0)</f>
        <v>Cliente</v>
      </c>
      <c r="AK256" s="17" t="str">
        <f>VLOOKUP(A256,'REPORTE'!$A$1:$AG$1961,30,0)</f>
        <v>Primaria</v>
      </c>
      <c r="AL256" s="17" t="str">
        <f>VLOOKUP(A256,'REPORTE'!$A$1:$AG$1961,31,0)</f>
        <v>PICHINCHA</v>
      </c>
      <c r="AM256" s="17" t="str">
        <f>VLOOKUP(AL256,PROVINCIAS!$F$1:$G$1171,2,0)</f>
        <v>URBANA</v>
      </c>
    </row>
    <row r="257" spans="1:39" x14ac:dyDescent="0.45">
      <c r="A257" s="17">
        <v>1000187</v>
      </c>
      <c r="B257" s="17" t="s">
        <v>9845</v>
      </c>
      <c r="C257" s="85">
        <v>603446238</v>
      </c>
      <c r="D257" s="17">
        <v>34</v>
      </c>
      <c r="E257" s="86">
        <v>31876</v>
      </c>
      <c r="F257" s="86" t="str">
        <f t="shared" si="19"/>
        <v>1987</v>
      </c>
      <c r="G257" s="87">
        <v>2022</v>
      </c>
      <c r="H257" s="87">
        <f t="shared" si="20"/>
        <v>35</v>
      </c>
      <c r="I257" s="87" t="str">
        <f t="shared" si="18"/>
        <v>Mal</v>
      </c>
      <c r="J257" s="17" t="s">
        <v>59</v>
      </c>
      <c r="K257" s="17">
        <v>1001693</v>
      </c>
      <c r="L257" s="17">
        <v>36</v>
      </c>
      <c r="M257" s="17">
        <v>4</v>
      </c>
      <c r="N257" s="17" t="str">
        <f t="shared" si="21"/>
        <v>A1</v>
      </c>
      <c r="O257" s="17" t="s">
        <v>10468</v>
      </c>
      <c r="P257" s="17" t="s">
        <v>10469</v>
      </c>
      <c r="Q257" s="88">
        <v>44382</v>
      </c>
      <c r="R257" s="88">
        <v>45498</v>
      </c>
      <c r="S257" s="88">
        <v>44617</v>
      </c>
      <c r="T257" s="17">
        <v>10000</v>
      </c>
      <c r="U257" s="17" t="s">
        <v>10594</v>
      </c>
      <c r="V257" s="17">
        <v>18.5</v>
      </c>
      <c r="W257" s="17" t="s">
        <v>10995</v>
      </c>
      <c r="X257" s="17" t="str">
        <f t="shared" si="22"/>
        <v>Vigente</v>
      </c>
      <c r="Y257" s="17" t="str">
        <f t="shared" si="23"/>
        <v>F</v>
      </c>
      <c r="Z257" s="17" t="s">
        <v>279</v>
      </c>
      <c r="AA257" s="17" t="str">
        <f>VLOOKUP(A257,'REPORTE'!$A$1:$AG$1961,19,0)</f>
        <v>Venta al por menor de frutas, legumbres y hortalizas frescas o en conserva en establecimientos especializados.</v>
      </c>
      <c r="AB257" s="17">
        <v>1000250</v>
      </c>
      <c r="AC257" s="17" t="s">
        <v>11600</v>
      </c>
      <c r="AD257" s="17" t="s">
        <v>11876</v>
      </c>
      <c r="AE257" s="17" t="s">
        <v>12072</v>
      </c>
      <c r="AF257" s="17" t="s">
        <v>11150</v>
      </c>
      <c r="AG257" s="17" t="s">
        <v>665</v>
      </c>
      <c r="AH257" s="17" t="str">
        <f>VLOOKUP(A257,'REPORTE'!$A$1:$AG$1961,5,0)</f>
        <v>ECUATORIANO(A) INDIGENA</v>
      </c>
      <c r="AI257" s="17">
        <f>VLOOKUP(A257,'REPORTE'!$A$1:$AG$1961,28,0)</f>
        <v>44279</v>
      </c>
      <c r="AJ257" s="17" t="str">
        <f>VLOOKUP(A257,'REPORTE'!$A$1:$AG$1961,29,0)</f>
        <v>Cliente</v>
      </c>
      <c r="AK257" s="17" t="str">
        <f>VLOOKUP(A257,'REPORTE'!$A$1:$AG$1961,30,0)</f>
        <v>Primaria</v>
      </c>
      <c r="AL257" s="17" t="str">
        <f>VLOOKUP(A257,'REPORTE'!$A$1:$AG$1961,31,0)</f>
        <v>PICHINCHA</v>
      </c>
      <c r="AM257" s="17" t="str">
        <f>VLOOKUP(AL257,PROVINCIAS!$F$1:$G$1171,2,0)</f>
        <v>URBANA</v>
      </c>
    </row>
    <row r="258" spans="1:39" x14ac:dyDescent="0.45">
      <c r="A258" s="17">
        <v>1000294</v>
      </c>
      <c r="B258" s="17" t="s">
        <v>9846</v>
      </c>
      <c r="C258" s="85">
        <v>200290161</v>
      </c>
      <c r="D258" s="17">
        <v>68</v>
      </c>
      <c r="E258" s="86">
        <v>19504</v>
      </c>
      <c r="F258" s="86" t="str">
        <f t="shared" si="19"/>
        <v>1953</v>
      </c>
      <c r="G258" s="87">
        <v>2022</v>
      </c>
      <c r="H258" s="87">
        <f t="shared" si="20"/>
        <v>69</v>
      </c>
      <c r="I258" s="87" t="str">
        <f t="shared" ref="I258:I321" si="24">IF(H276=D258,"Bien","Mal")</f>
        <v>Mal</v>
      </c>
      <c r="J258" s="17" t="s">
        <v>36</v>
      </c>
      <c r="K258" s="17">
        <v>1001696</v>
      </c>
      <c r="L258" s="17">
        <v>12</v>
      </c>
      <c r="M258" s="17">
        <v>40</v>
      </c>
      <c r="N258" s="17" t="str">
        <f t="shared" si="21"/>
        <v>A3</v>
      </c>
      <c r="O258" s="17" t="s">
        <v>10468</v>
      </c>
      <c r="P258" s="17" t="s">
        <v>10469</v>
      </c>
      <c r="Q258" s="88">
        <v>44382</v>
      </c>
      <c r="R258" s="88">
        <v>44762</v>
      </c>
      <c r="S258" s="88">
        <v>44581</v>
      </c>
      <c r="T258" s="17">
        <v>1000</v>
      </c>
      <c r="U258" s="17">
        <v>546.61</v>
      </c>
      <c r="V258" s="17">
        <v>23</v>
      </c>
      <c r="W258" s="17" t="s">
        <v>10995</v>
      </c>
      <c r="X258" s="17" t="str">
        <f t="shared" si="22"/>
        <v>Vigente</v>
      </c>
      <c r="Y258" s="17" t="str">
        <f t="shared" si="23"/>
        <v>F</v>
      </c>
      <c r="Z258" s="17" t="s">
        <v>348</v>
      </c>
      <c r="AA258" s="17" t="str">
        <f>VLOOKUP(A258,'REPORTE'!$A$1:$AG$1961,19,0)</f>
        <v>Venta al por mayor de frutas, legumbres y hortalizas.</v>
      </c>
      <c r="AB258" s="17">
        <v>1000355</v>
      </c>
      <c r="AC258" s="17" t="s">
        <v>11161</v>
      </c>
      <c r="AD258" s="17" t="s">
        <v>11888</v>
      </c>
      <c r="AE258" s="17" t="s">
        <v>12072</v>
      </c>
      <c r="AF258" s="17" t="s">
        <v>12102</v>
      </c>
      <c r="AG258" s="17" t="s">
        <v>609</v>
      </c>
      <c r="AH258" s="17" t="str">
        <f>VLOOKUP(A258,'REPORTE'!$A$1:$AG$1961,5,0)</f>
        <v>ECUATORIANO(A) INDIGENA</v>
      </c>
      <c r="AI258" s="17">
        <f>VLOOKUP(A258,'REPORTE'!$A$1:$AG$1961,28,0)</f>
        <v>44186</v>
      </c>
      <c r="AJ258" s="17" t="str">
        <f>VLOOKUP(A258,'REPORTE'!$A$1:$AG$1961,29,0)</f>
        <v>Cliente</v>
      </c>
      <c r="AK258" s="17" t="str">
        <f>VLOOKUP(A258,'REPORTE'!$A$1:$AG$1961,30,0)</f>
        <v>Ninguna</v>
      </c>
      <c r="AL258" s="17" t="str">
        <f>VLOOKUP(A258,'REPORTE'!$A$1:$AG$1961,31,0)</f>
        <v>BOLIVAR</v>
      </c>
      <c r="AM258" s="17" t="str">
        <f>VLOOKUP(AL258,PROVINCIAS!$F$1:$G$1171,2,0)</f>
        <v>RURAL</v>
      </c>
    </row>
    <row r="259" spans="1:39" x14ac:dyDescent="0.45">
      <c r="A259" s="17">
        <v>1000585</v>
      </c>
      <c r="B259" s="17" t="s">
        <v>9847</v>
      </c>
      <c r="C259" s="85">
        <v>1716990625</v>
      </c>
      <c r="D259" s="17">
        <v>41</v>
      </c>
      <c r="E259" s="86">
        <v>29565</v>
      </c>
      <c r="F259" s="86" t="str">
        <f t="shared" ref="F259:F322" si="25">TEXT(E259,"yyyy")</f>
        <v>1980</v>
      </c>
      <c r="G259" s="87">
        <v>2022</v>
      </c>
      <c r="H259" s="87">
        <f t="shared" ref="H259:H322" si="26">G259-F259</f>
        <v>42</v>
      </c>
      <c r="I259" s="87" t="str">
        <f t="shared" si="24"/>
        <v>Mal</v>
      </c>
      <c r="J259" s="17" t="s">
        <v>59</v>
      </c>
      <c r="K259" s="17">
        <v>1001691</v>
      </c>
      <c r="L259" s="17">
        <v>24</v>
      </c>
      <c r="M259" s="17">
        <v>4</v>
      </c>
      <c r="N259" s="17" t="str">
        <f t="shared" ref="N259:N322" si="27">+IF(M259&lt;=5,"A1",IF(M259&lt;=30,"A2",IF(M259&lt;=60,"A3",IF(M259&lt;=75,"B1",IF(M259&lt;=90,"B2",IF(M259&lt;=120,"C1",IF(M259&lt;=150,"C2",IF(M259&lt;=180,"D","E"))))))))</f>
        <v>A1</v>
      </c>
      <c r="O259" s="17" t="s">
        <v>10468</v>
      </c>
      <c r="P259" s="17" t="s">
        <v>10469</v>
      </c>
      <c r="Q259" s="88">
        <v>44382</v>
      </c>
      <c r="R259" s="88">
        <v>45132</v>
      </c>
      <c r="S259" s="88">
        <v>44617</v>
      </c>
      <c r="T259" s="17">
        <v>5000</v>
      </c>
      <c r="U259" s="17" t="s">
        <v>10595</v>
      </c>
      <c r="V259" s="17">
        <v>21.5</v>
      </c>
      <c r="W259" s="17" t="s">
        <v>10995</v>
      </c>
      <c r="X259" s="17" t="str">
        <f t="shared" ref="X259:X322" si="28">IF(M259&gt;=61,"Vencido","Vigente")</f>
        <v>Vigente</v>
      </c>
      <c r="Y259" s="17" t="str">
        <f t="shared" ref="Y259:Y322" si="29">IF(W259=X259,"V","F")</f>
        <v>F</v>
      </c>
      <c r="Z259" s="17" t="s">
        <v>11010</v>
      </c>
      <c r="AA259" s="17" t="str">
        <f>VLOOKUP(A259,'REPORTE'!$A$1:$AG$1961,19,0)</f>
        <v>Restaurantes de comida rápida, puestos de refrigerio y establecimientos que ofrecen comida para llevar, reparto de pizza, etcétera; heladerí­as, fuentes de soda, etcétera.</v>
      </c>
      <c r="AB259" s="17">
        <v>1000656</v>
      </c>
      <c r="AC259" s="17" t="s">
        <v>11601</v>
      </c>
      <c r="AD259" s="17" t="s">
        <v>11876</v>
      </c>
      <c r="AE259" s="17" t="s">
        <v>12072</v>
      </c>
      <c r="AF259" s="17" t="s">
        <v>11150</v>
      </c>
      <c r="AG259" s="17" t="s">
        <v>609</v>
      </c>
      <c r="AH259" s="17" t="str">
        <f>VLOOKUP(A259,'REPORTE'!$A$1:$AG$1961,5,0)</f>
        <v>ECUATORIANO(A) INDIGENA</v>
      </c>
      <c r="AI259" s="17">
        <f>VLOOKUP(A259,'REPORTE'!$A$1:$AG$1961,28,0)</f>
        <v>44382</v>
      </c>
      <c r="AJ259" s="17" t="str">
        <f>VLOOKUP(A259,'REPORTE'!$A$1:$AG$1961,29,0)</f>
        <v>Cliente</v>
      </c>
      <c r="AK259" s="17" t="str">
        <f>VLOOKUP(A259,'REPORTE'!$A$1:$AG$1961,30,0)</f>
        <v>Primaria</v>
      </c>
      <c r="AL259" s="17" t="str">
        <f>VLOOKUP(A259,'REPORTE'!$A$1:$AG$1961,31,0)</f>
        <v>CHIMBORAZO</v>
      </c>
      <c r="AM259" s="17" t="e">
        <f>VLOOKUP(AL259,PROVINCIAS!$F$1:$G$1171,2,0)</f>
        <v>#N/A</v>
      </c>
    </row>
    <row r="260" spans="1:39" x14ac:dyDescent="0.45">
      <c r="A260" s="17">
        <v>1001113</v>
      </c>
      <c r="B260" s="17" t="s">
        <v>9848</v>
      </c>
      <c r="C260" s="85">
        <v>1714130539</v>
      </c>
      <c r="D260" s="17">
        <v>43</v>
      </c>
      <c r="E260" s="86">
        <v>28552</v>
      </c>
      <c r="F260" s="86" t="str">
        <f t="shared" si="25"/>
        <v>1978</v>
      </c>
      <c r="G260" s="87">
        <v>2022</v>
      </c>
      <c r="H260" s="87">
        <f t="shared" si="26"/>
        <v>44</v>
      </c>
      <c r="I260" s="87" t="str">
        <f t="shared" si="24"/>
        <v>Mal</v>
      </c>
      <c r="J260" s="17" t="s">
        <v>59</v>
      </c>
      <c r="K260" s="17">
        <v>1001692</v>
      </c>
      <c r="L260" s="17">
        <v>18</v>
      </c>
      <c r="M260" s="17">
        <v>35</v>
      </c>
      <c r="N260" s="17" t="str">
        <f t="shared" si="27"/>
        <v>A3</v>
      </c>
      <c r="O260" s="17" t="s">
        <v>10468</v>
      </c>
      <c r="P260" s="17" t="s">
        <v>10469</v>
      </c>
      <c r="Q260" s="88">
        <v>44382</v>
      </c>
      <c r="R260" s="88">
        <v>44951</v>
      </c>
      <c r="S260" s="88">
        <v>44586</v>
      </c>
      <c r="T260" s="17">
        <v>2010</v>
      </c>
      <c r="U260" s="17" t="s">
        <v>10596</v>
      </c>
      <c r="V260" s="17">
        <v>21.5</v>
      </c>
      <c r="W260" s="17" t="s">
        <v>10995</v>
      </c>
      <c r="X260" s="17" t="str">
        <f t="shared" si="28"/>
        <v>Vigente</v>
      </c>
      <c r="Y260" s="17" t="str">
        <f t="shared" si="29"/>
        <v>F</v>
      </c>
      <c r="Z260" s="17" t="s">
        <v>244</v>
      </c>
      <c r="AA260" s="17" t="str">
        <f>VLOOKUP(A260,'REPORTE'!$A$1:$AG$1961,19,0)</f>
        <v>Servicios de taxis.</v>
      </c>
      <c r="AB260" s="17">
        <v>1001187</v>
      </c>
      <c r="AC260" s="17" t="s">
        <v>11602</v>
      </c>
      <c r="AD260" s="17" t="s">
        <v>11870</v>
      </c>
      <c r="AE260" s="17" t="s">
        <v>12072</v>
      </c>
      <c r="AF260" s="17" t="s">
        <v>11150</v>
      </c>
      <c r="AG260" s="17" t="s">
        <v>609</v>
      </c>
      <c r="AH260" s="17" t="str">
        <f>VLOOKUP(A260,'REPORTE'!$A$1:$AG$1961,5,0)</f>
        <v>ECUATORIANO(A) INDIGENA</v>
      </c>
      <c r="AI260" s="17">
        <f>VLOOKUP(A260,'REPORTE'!$A$1:$AG$1961,28,0)</f>
        <v>0</v>
      </c>
      <c r="AJ260" s="17" t="str">
        <f>VLOOKUP(A260,'REPORTE'!$A$1:$AG$1961,29,0)</f>
        <v>Cliente</v>
      </c>
      <c r="AK260" s="17" t="str">
        <f>VLOOKUP(A260,'REPORTE'!$A$1:$AG$1961,30,0)</f>
        <v>Primaria</v>
      </c>
      <c r="AL260" s="17" t="str">
        <f>VLOOKUP(A260,'REPORTE'!$A$1:$AG$1961,31,0)</f>
        <v>CHIMBORAZO</v>
      </c>
      <c r="AM260" s="17" t="e">
        <f>VLOOKUP(AL260,PROVINCIAS!$F$1:$G$1171,2,0)</f>
        <v>#N/A</v>
      </c>
    </row>
    <row r="261" spans="1:39" x14ac:dyDescent="0.45">
      <c r="A261" s="17">
        <v>1001271</v>
      </c>
      <c r="B261" s="17" t="s">
        <v>9849</v>
      </c>
      <c r="C261" s="85">
        <v>1723667075</v>
      </c>
      <c r="D261" s="17">
        <v>25</v>
      </c>
      <c r="E261" s="86">
        <v>35325</v>
      </c>
      <c r="F261" s="86" t="str">
        <f t="shared" si="25"/>
        <v>1996</v>
      </c>
      <c r="G261" s="87">
        <v>2022</v>
      </c>
      <c r="H261" s="87">
        <f t="shared" si="26"/>
        <v>26</v>
      </c>
      <c r="I261" s="87" t="str">
        <f t="shared" si="24"/>
        <v>Mal</v>
      </c>
      <c r="J261" s="17" t="s">
        <v>59</v>
      </c>
      <c r="K261" s="17">
        <v>1001697</v>
      </c>
      <c r="L261" s="17">
        <v>15</v>
      </c>
      <c r="M261" s="17">
        <v>0</v>
      </c>
      <c r="N261" s="17" t="str">
        <f t="shared" si="27"/>
        <v>A1</v>
      </c>
      <c r="O261" s="17" t="s">
        <v>10468</v>
      </c>
      <c r="P261" s="17" t="s">
        <v>10469</v>
      </c>
      <c r="Q261" s="88">
        <v>44382</v>
      </c>
      <c r="R261" s="88">
        <v>44859</v>
      </c>
      <c r="S261" s="89" t="s">
        <v>776</v>
      </c>
      <c r="T261" s="17">
        <v>2500</v>
      </c>
      <c r="U261" s="17" t="s">
        <v>10597</v>
      </c>
      <c r="V261" s="17">
        <v>21.5</v>
      </c>
      <c r="W261" s="17" t="s">
        <v>10994</v>
      </c>
      <c r="X261" s="17" t="str">
        <f t="shared" si="28"/>
        <v>Vigente</v>
      </c>
      <c r="Y261" s="17" t="str">
        <f t="shared" si="29"/>
        <v>V</v>
      </c>
      <c r="Z261" s="17" t="s">
        <v>11036</v>
      </c>
      <c r="AA261" s="17" t="str">
        <f>VLOOKUP(A261,'REPORTE'!$A$1:$AG$1961,19,0)</f>
        <v>Venta al por menor de tabaco y productos de tabaco en establecimientos especializados.</v>
      </c>
      <c r="AB261" s="17">
        <v>1001348</v>
      </c>
      <c r="AC261" s="17" t="s">
        <v>11603</v>
      </c>
      <c r="AD261" s="17" t="s">
        <v>11899</v>
      </c>
      <c r="AE261" s="17" t="s">
        <v>12072</v>
      </c>
      <c r="AF261" s="17" t="s">
        <v>12199</v>
      </c>
      <c r="AG261" s="17" t="s">
        <v>609</v>
      </c>
      <c r="AH261" s="17" t="str">
        <f>VLOOKUP(A261,'REPORTE'!$A$1:$AG$1961,5,0)</f>
        <v>ECUATORIANO(A)</v>
      </c>
      <c r="AI261" s="17">
        <f>VLOOKUP(A261,'REPORTE'!$A$1:$AG$1961,28,0)</f>
        <v>0</v>
      </c>
      <c r="AJ261" s="17" t="str">
        <f>VLOOKUP(A261,'REPORTE'!$A$1:$AG$1961,29,0)</f>
        <v>Cliente</v>
      </c>
      <c r="AK261" s="17" t="str">
        <f>VLOOKUP(A261,'REPORTE'!$A$1:$AG$1961,30,0)</f>
        <v>Formación Técnica (Intermedia)</v>
      </c>
      <c r="AL261" s="17" t="str">
        <f>VLOOKUP(A261,'REPORTE'!$A$1:$AG$1961,31,0)</f>
        <v>PICHINCHA</v>
      </c>
      <c r="AM261" s="17" t="str">
        <f>VLOOKUP(AL261,PROVINCIAS!$F$1:$G$1171,2,0)</f>
        <v>URBANA</v>
      </c>
    </row>
    <row r="262" spans="1:39" x14ac:dyDescent="0.45">
      <c r="A262" s="17">
        <v>1001294</v>
      </c>
      <c r="B262" s="17" t="s">
        <v>9850</v>
      </c>
      <c r="C262" s="85">
        <v>1724320112</v>
      </c>
      <c r="D262" s="17">
        <v>32</v>
      </c>
      <c r="E262" s="86">
        <v>32751</v>
      </c>
      <c r="F262" s="86" t="str">
        <f t="shared" si="25"/>
        <v>1989</v>
      </c>
      <c r="G262" s="87">
        <v>2022</v>
      </c>
      <c r="H262" s="87">
        <f t="shared" si="26"/>
        <v>33</v>
      </c>
      <c r="I262" s="87" t="str">
        <f t="shared" si="24"/>
        <v>Mal</v>
      </c>
      <c r="J262" s="17" t="s">
        <v>36</v>
      </c>
      <c r="K262" s="17">
        <v>1001690</v>
      </c>
      <c r="L262" s="17">
        <v>24</v>
      </c>
      <c r="M262" s="17">
        <v>0</v>
      </c>
      <c r="N262" s="17" t="str">
        <f t="shared" si="27"/>
        <v>A1</v>
      </c>
      <c r="O262" s="17" t="s">
        <v>10468</v>
      </c>
      <c r="P262" s="17" t="s">
        <v>10469</v>
      </c>
      <c r="Q262" s="88">
        <v>44382</v>
      </c>
      <c r="R262" s="88">
        <v>45108</v>
      </c>
      <c r="S262" s="89" t="s">
        <v>776</v>
      </c>
      <c r="T262" s="17">
        <v>4500</v>
      </c>
      <c r="U262" s="17" t="s">
        <v>10598</v>
      </c>
      <c r="V262" s="17">
        <v>21.5</v>
      </c>
      <c r="W262" s="17" t="s">
        <v>10994</v>
      </c>
      <c r="X262" s="17" t="str">
        <f t="shared" si="28"/>
        <v>Vigente</v>
      </c>
      <c r="Y262" s="17" t="str">
        <f t="shared" si="29"/>
        <v>V</v>
      </c>
      <c r="Z262" s="17" t="s">
        <v>11034</v>
      </c>
      <c r="AA262" s="17" t="str">
        <f>VLOOKUP(A262,'REPORTE'!$A$1:$AG$1961,19,0)</f>
        <v>Actividades de atención de la salud humana realizadas por enfermeros, enfermeras y auxiliares de enfermerí­a, que no se llevan a cabo en hospitales ni entrañan la participación de médicos ni de odontólogos.</v>
      </c>
      <c r="AB262" s="17">
        <v>1001371</v>
      </c>
      <c r="AC262" s="17" t="s">
        <v>11547</v>
      </c>
      <c r="AD262" s="17" t="s">
        <v>11838</v>
      </c>
      <c r="AE262" s="17" t="s">
        <v>12072</v>
      </c>
      <c r="AF262" s="17" t="s">
        <v>12200</v>
      </c>
      <c r="AG262" s="17" t="s">
        <v>665</v>
      </c>
      <c r="AH262" s="17" t="str">
        <f>VLOOKUP(A262,'REPORTE'!$A$1:$AG$1961,5,0)</f>
        <v>ECUATORIANO(A)</v>
      </c>
      <c r="AI262" s="17">
        <f>VLOOKUP(A262,'REPORTE'!$A$1:$AG$1961,28,0)</f>
        <v>44382</v>
      </c>
      <c r="AJ262" s="17" t="str">
        <f>VLOOKUP(A262,'REPORTE'!$A$1:$AG$1961,29,0)</f>
        <v>Cliente</v>
      </c>
      <c r="AK262" s="17" t="str">
        <f>VLOOKUP(A262,'REPORTE'!$A$1:$AG$1961,30,0)</f>
        <v>Secundaria</v>
      </c>
      <c r="AL262" s="17" t="str">
        <f>VLOOKUP(A262,'REPORTE'!$A$1:$AG$1961,31,0)</f>
        <v>PICHINCHA</v>
      </c>
      <c r="AM262" s="17" t="str">
        <f>VLOOKUP(AL262,PROVINCIAS!$F$1:$G$1171,2,0)</f>
        <v>URBANA</v>
      </c>
    </row>
    <row r="263" spans="1:39" x14ac:dyDescent="0.45">
      <c r="A263" s="17">
        <v>1001319</v>
      </c>
      <c r="B263" s="17" t="s">
        <v>9851</v>
      </c>
      <c r="C263" s="85">
        <v>603704719</v>
      </c>
      <c r="D263" s="17">
        <v>41</v>
      </c>
      <c r="E263" s="86">
        <v>29539</v>
      </c>
      <c r="F263" s="86" t="str">
        <f t="shared" si="25"/>
        <v>1980</v>
      </c>
      <c r="G263" s="87">
        <v>2022</v>
      </c>
      <c r="H263" s="87">
        <f t="shared" si="26"/>
        <v>42</v>
      </c>
      <c r="I263" s="87" t="str">
        <f t="shared" si="24"/>
        <v>Mal</v>
      </c>
      <c r="J263" s="17" t="s">
        <v>36</v>
      </c>
      <c r="K263" s="17">
        <v>1001698</v>
      </c>
      <c r="L263" s="17">
        <v>24</v>
      </c>
      <c r="M263" s="17">
        <v>0</v>
      </c>
      <c r="N263" s="17" t="str">
        <f t="shared" si="27"/>
        <v>A1</v>
      </c>
      <c r="O263" s="17" t="s">
        <v>10468</v>
      </c>
      <c r="P263" s="17" t="s">
        <v>10469</v>
      </c>
      <c r="Q263" s="88">
        <v>44382</v>
      </c>
      <c r="R263" s="88">
        <v>45117</v>
      </c>
      <c r="S263" s="89" t="s">
        <v>776</v>
      </c>
      <c r="T263" s="17">
        <v>6000</v>
      </c>
      <c r="U263" s="17" t="s">
        <v>10599</v>
      </c>
      <c r="V263" s="17">
        <v>21.5</v>
      </c>
      <c r="W263" s="17" t="s">
        <v>10994</v>
      </c>
      <c r="X263" s="17" t="str">
        <f t="shared" si="28"/>
        <v>Vigente</v>
      </c>
      <c r="Y263" s="17" t="str">
        <f t="shared" si="29"/>
        <v>V</v>
      </c>
      <c r="Z263" s="17" t="s">
        <v>279</v>
      </c>
      <c r="AA263" s="17" t="str">
        <f>VLOOKUP(A263,'REPORTE'!$A$1:$AG$1961,19,0)</f>
        <v>Venta al por mayor de frutas, legumbres y hortalizas.</v>
      </c>
      <c r="AB263" s="17">
        <v>1001396</v>
      </c>
      <c r="AC263" s="17" t="s">
        <v>11604</v>
      </c>
      <c r="AD263" s="17" t="s">
        <v>11936</v>
      </c>
      <c r="AE263" s="17" t="s">
        <v>12072</v>
      </c>
      <c r="AF263" s="17" t="s">
        <v>12201</v>
      </c>
      <c r="AG263" s="17" t="s">
        <v>609</v>
      </c>
      <c r="AH263" s="17" t="str">
        <f>VLOOKUP(A263,'REPORTE'!$A$1:$AG$1961,5,0)</f>
        <v>ECUATORIANO(A)</v>
      </c>
      <c r="AI263" s="17">
        <f>VLOOKUP(A263,'REPORTE'!$A$1:$AG$1961,28,0)</f>
        <v>44382</v>
      </c>
      <c r="AJ263" s="17" t="str">
        <f>VLOOKUP(A263,'REPORTE'!$A$1:$AG$1961,29,0)</f>
        <v>Cliente</v>
      </c>
      <c r="AK263" s="17" t="str">
        <f>VLOOKUP(A263,'REPORTE'!$A$1:$AG$1961,30,0)</f>
        <v>Primaria</v>
      </c>
      <c r="AL263" s="17" t="str">
        <f>VLOOKUP(A263,'REPORTE'!$A$1:$AG$1961,31,0)</f>
        <v>PICHINCHA</v>
      </c>
      <c r="AM263" s="17" t="str">
        <f>VLOOKUP(AL263,PROVINCIAS!$F$1:$G$1171,2,0)</f>
        <v>URBANA</v>
      </c>
    </row>
    <row r="264" spans="1:39" x14ac:dyDescent="0.45">
      <c r="A264" s="17">
        <v>1000280</v>
      </c>
      <c r="B264" s="17" t="s">
        <v>9852</v>
      </c>
      <c r="C264" s="85">
        <v>1715690655</v>
      </c>
      <c r="D264" s="17">
        <v>38</v>
      </c>
      <c r="E264" s="86">
        <v>30621</v>
      </c>
      <c r="F264" s="86" t="str">
        <f t="shared" si="25"/>
        <v>1983</v>
      </c>
      <c r="G264" s="87">
        <v>2022</v>
      </c>
      <c r="H264" s="87">
        <f t="shared" si="26"/>
        <v>39</v>
      </c>
      <c r="I264" s="87" t="str">
        <f t="shared" si="24"/>
        <v>Mal</v>
      </c>
      <c r="J264" s="17" t="s">
        <v>59</v>
      </c>
      <c r="K264" s="17">
        <v>1001700</v>
      </c>
      <c r="L264" s="17">
        <v>12</v>
      </c>
      <c r="M264" s="17">
        <v>86</v>
      </c>
      <c r="N264" s="17" t="str">
        <f t="shared" si="27"/>
        <v>B2</v>
      </c>
      <c r="O264" s="17" t="s">
        <v>10468</v>
      </c>
      <c r="P264" s="17" t="s">
        <v>10469</v>
      </c>
      <c r="Q264" s="88">
        <v>44383</v>
      </c>
      <c r="R264" s="88">
        <v>44747</v>
      </c>
      <c r="S264" s="88">
        <v>44535</v>
      </c>
      <c r="T264" s="17">
        <v>1000</v>
      </c>
      <c r="U264" s="17">
        <v>692.56</v>
      </c>
      <c r="V264" s="17">
        <v>23</v>
      </c>
      <c r="W264" s="17" t="s">
        <v>10993</v>
      </c>
      <c r="X264" s="17" t="str">
        <f t="shared" si="28"/>
        <v>Vencido</v>
      </c>
      <c r="Y264" s="17" t="str">
        <f t="shared" si="29"/>
        <v>V</v>
      </c>
      <c r="Z264" s="17" t="s">
        <v>11019</v>
      </c>
      <c r="AA264" s="17" t="str">
        <f>VLOOKUP(A264,'REPORTE'!$A$1:$AG$1961,19,0)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264" s="17">
        <v>1000340</v>
      </c>
      <c r="AC264" s="17" t="s">
        <v>11185</v>
      </c>
      <c r="AD264" s="17" t="s">
        <v>11854</v>
      </c>
      <c r="AE264" s="17" t="s">
        <v>12072</v>
      </c>
      <c r="AF264" s="17" t="s">
        <v>12111</v>
      </c>
      <c r="AG264" s="17" t="s">
        <v>665</v>
      </c>
      <c r="AH264" s="17" t="str">
        <f>VLOOKUP(A264,'REPORTE'!$A$1:$AG$1961,5,0)</f>
        <v>ECUATORIANO(A)</v>
      </c>
      <c r="AI264" s="17">
        <f>VLOOKUP(A264,'REPORTE'!$A$1:$AG$1961,28,0)</f>
        <v>43671</v>
      </c>
      <c r="AJ264" s="17" t="str">
        <f>VLOOKUP(A264,'REPORTE'!$A$1:$AG$1961,29,0)</f>
        <v>Cliente</v>
      </c>
      <c r="AK264" s="17" t="str">
        <f>VLOOKUP(A264,'REPORTE'!$A$1:$AG$1961,30,0)</f>
        <v>Primaria</v>
      </c>
      <c r="AL264" s="17" t="str">
        <f>VLOOKUP(A264,'REPORTE'!$A$1:$AG$1961,31,0)</f>
        <v>PICHINCHA</v>
      </c>
      <c r="AM264" s="17" t="str">
        <f>VLOOKUP(AL264,PROVINCIAS!$F$1:$G$1171,2,0)</f>
        <v>URBANA</v>
      </c>
    </row>
    <row r="265" spans="1:39" x14ac:dyDescent="0.45">
      <c r="A265" s="17">
        <v>1000476</v>
      </c>
      <c r="B265" s="17" t="s">
        <v>9663</v>
      </c>
      <c r="C265" s="85">
        <v>1720303567</v>
      </c>
      <c r="D265" s="17">
        <v>32</v>
      </c>
      <c r="E265" s="86">
        <v>32616</v>
      </c>
      <c r="F265" s="86" t="str">
        <f t="shared" si="25"/>
        <v>1989</v>
      </c>
      <c r="G265" s="87">
        <v>2022</v>
      </c>
      <c r="H265" s="87">
        <f t="shared" si="26"/>
        <v>33</v>
      </c>
      <c r="I265" s="87" t="str">
        <f t="shared" si="24"/>
        <v>Mal</v>
      </c>
      <c r="J265" s="17" t="s">
        <v>36</v>
      </c>
      <c r="K265" s="17">
        <v>1001703</v>
      </c>
      <c r="L265" s="17">
        <v>1</v>
      </c>
      <c r="M265" s="17">
        <v>50</v>
      </c>
      <c r="N265" s="17" t="str">
        <f t="shared" si="27"/>
        <v>A3</v>
      </c>
      <c r="O265" s="17" t="s">
        <v>10468</v>
      </c>
      <c r="P265" s="17" t="s">
        <v>10469</v>
      </c>
      <c r="Q265" s="88">
        <v>44383</v>
      </c>
      <c r="R265" s="88">
        <v>44479</v>
      </c>
      <c r="S265" s="88">
        <v>44571</v>
      </c>
      <c r="T265" s="17">
        <v>300</v>
      </c>
      <c r="U265" s="17">
        <v>300</v>
      </c>
      <c r="V265" s="17">
        <v>23</v>
      </c>
      <c r="W265" s="17" t="s">
        <v>10995</v>
      </c>
      <c r="X265" s="17" t="str">
        <f t="shared" si="28"/>
        <v>Vigente</v>
      </c>
      <c r="Y265" s="17" t="str">
        <f t="shared" si="29"/>
        <v>F</v>
      </c>
      <c r="Z265" s="17" t="s">
        <v>11043</v>
      </c>
      <c r="AA265" s="17" t="str">
        <f>VLOOKUP(A265,'REPORTE'!$A$1:$AG$1961,19,0)</f>
        <v>Actividades de confección a la medida de prendas de vestir (costureras, sastres).</v>
      </c>
      <c r="AB265" s="17">
        <v>1000547</v>
      </c>
      <c r="AC265" s="17" t="s">
        <v>11150</v>
      </c>
      <c r="AD265" s="17" t="s">
        <v>11854</v>
      </c>
      <c r="AE265" s="17" t="s">
        <v>12072</v>
      </c>
      <c r="AF265" s="17" t="s">
        <v>12095</v>
      </c>
      <c r="AG265" s="17" t="s">
        <v>609</v>
      </c>
      <c r="AH265" s="17" t="str">
        <f>VLOOKUP(A265,'REPORTE'!$A$1:$AG$1961,5,0)</f>
        <v>ECUATORIANO(A)</v>
      </c>
      <c r="AI265" s="17">
        <f>VLOOKUP(A265,'REPORTE'!$A$1:$AG$1961,28,0)</f>
        <v>44153</v>
      </c>
      <c r="AJ265" s="17" t="str">
        <f>VLOOKUP(A265,'REPORTE'!$A$1:$AG$1961,29,0)</f>
        <v>Cliente</v>
      </c>
      <c r="AK265" s="17" t="str">
        <f>VLOOKUP(A265,'REPORTE'!$A$1:$AG$1961,30,0)</f>
        <v>Secundaria</v>
      </c>
      <c r="AL265" s="17" t="str">
        <f>VLOOKUP(A265,'REPORTE'!$A$1:$AG$1961,31,0)</f>
        <v>PICHINCHA</v>
      </c>
      <c r="AM265" s="17" t="str">
        <f>VLOOKUP(AL265,PROVINCIAS!$F$1:$G$1171,2,0)</f>
        <v>URBANA</v>
      </c>
    </row>
    <row r="266" spans="1:39" x14ac:dyDescent="0.45">
      <c r="A266" s="17">
        <v>1000864</v>
      </c>
      <c r="B266" s="17" t="s">
        <v>9853</v>
      </c>
      <c r="C266" s="85">
        <v>1711658664</v>
      </c>
      <c r="D266" s="17">
        <v>46</v>
      </c>
      <c r="E266" s="86">
        <v>27788</v>
      </c>
      <c r="F266" s="86" t="str">
        <f t="shared" si="25"/>
        <v>1976</v>
      </c>
      <c r="G266" s="87">
        <v>2022</v>
      </c>
      <c r="H266" s="87">
        <f t="shared" si="26"/>
        <v>46</v>
      </c>
      <c r="I266" s="87" t="str">
        <f t="shared" si="24"/>
        <v>Mal</v>
      </c>
      <c r="J266" s="17" t="s">
        <v>59</v>
      </c>
      <c r="K266" s="17">
        <v>1001702</v>
      </c>
      <c r="L266" s="17">
        <v>18</v>
      </c>
      <c r="M266" s="17">
        <v>0</v>
      </c>
      <c r="N266" s="17" t="str">
        <f t="shared" si="27"/>
        <v>A1</v>
      </c>
      <c r="O266" s="17" t="s">
        <v>10468</v>
      </c>
      <c r="P266" s="17" t="s">
        <v>10469</v>
      </c>
      <c r="Q266" s="88">
        <v>44383</v>
      </c>
      <c r="R266" s="88">
        <v>44951</v>
      </c>
      <c r="S266" s="89" t="s">
        <v>776</v>
      </c>
      <c r="T266" s="17">
        <v>1500</v>
      </c>
      <c r="U266" s="17" t="s">
        <v>10600</v>
      </c>
      <c r="V266" s="17">
        <v>23</v>
      </c>
      <c r="W266" s="17" t="s">
        <v>10994</v>
      </c>
      <c r="X266" s="17" t="str">
        <f t="shared" si="28"/>
        <v>Vigente</v>
      </c>
      <c r="Y266" s="17" t="str">
        <f t="shared" si="29"/>
        <v>V</v>
      </c>
      <c r="Z266" s="17" t="s">
        <v>244</v>
      </c>
      <c r="AA266" s="17" t="str">
        <f>VLOOKUP(A266,'REPORTE'!$A$1:$AG$1961,19,0)</f>
        <v>Servicios de taxis.</v>
      </c>
      <c r="AB266" s="17">
        <v>1000934</v>
      </c>
      <c r="AC266" s="17" t="s">
        <v>11234</v>
      </c>
      <c r="AD266" s="17" t="s">
        <v>11898</v>
      </c>
      <c r="AE266" s="17" t="s">
        <v>12072</v>
      </c>
      <c r="AF266" s="17" t="s">
        <v>12202</v>
      </c>
      <c r="AG266" s="17" t="s">
        <v>609</v>
      </c>
      <c r="AH266" s="17" t="str">
        <f>VLOOKUP(A266,'REPORTE'!$A$1:$AG$1961,5,0)</f>
        <v>ECUATORIANO(A)</v>
      </c>
      <c r="AI266" s="17">
        <f>VLOOKUP(A266,'REPORTE'!$A$1:$AG$1961,28,0)</f>
        <v>44383</v>
      </c>
      <c r="AJ266" s="17" t="str">
        <f>VLOOKUP(A266,'REPORTE'!$A$1:$AG$1961,29,0)</f>
        <v>Cliente</v>
      </c>
      <c r="AK266" s="17" t="str">
        <f>VLOOKUP(A266,'REPORTE'!$A$1:$AG$1961,30,0)</f>
        <v>Secundaria</v>
      </c>
      <c r="AL266" s="17" t="str">
        <f>VLOOKUP(A266,'REPORTE'!$A$1:$AG$1961,31,0)</f>
        <v>PICHINCHA</v>
      </c>
      <c r="AM266" s="17" t="str">
        <f>VLOOKUP(AL266,PROVINCIAS!$F$1:$G$1171,2,0)</f>
        <v>URBANA</v>
      </c>
    </row>
    <row r="267" spans="1:39" x14ac:dyDescent="0.45">
      <c r="A267" s="17">
        <v>1001325</v>
      </c>
      <c r="B267" s="17" t="s">
        <v>9854</v>
      </c>
      <c r="C267" s="85">
        <v>1714989413</v>
      </c>
      <c r="D267" s="17">
        <v>43</v>
      </c>
      <c r="E267" s="86">
        <v>28817</v>
      </c>
      <c r="F267" s="86" t="str">
        <f t="shared" si="25"/>
        <v>1978</v>
      </c>
      <c r="G267" s="87">
        <v>2022</v>
      </c>
      <c r="H267" s="87">
        <f t="shared" si="26"/>
        <v>44</v>
      </c>
      <c r="I267" s="87" t="str">
        <f t="shared" si="24"/>
        <v>Mal</v>
      </c>
      <c r="J267" s="17" t="s">
        <v>59</v>
      </c>
      <c r="K267" s="17">
        <v>1001701</v>
      </c>
      <c r="L267" s="17">
        <v>12</v>
      </c>
      <c r="M267" s="17">
        <v>0</v>
      </c>
      <c r="N267" s="17" t="str">
        <f t="shared" si="27"/>
        <v>A1</v>
      </c>
      <c r="O267" s="17" t="s">
        <v>10468</v>
      </c>
      <c r="P267" s="17" t="s">
        <v>10469</v>
      </c>
      <c r="Q267" s="88">
        <v>44383</v>
      </c>
      <c r="R267" s="88">
        <v>44767</v>
      </c>
      <c r="S267" s="89" t="s">
        <v>776</v>
      </c>
      <c r="T267" s="17">
        <v>1500</v>
      </c>
      <c r="U267" s="17">
        <v>691.4</v>
      </c>
      <c r="V267" s="17">
        <v>23</v>
      </c>
      <c r="W267" s="17" t="s">
        <v>10994</v>
      </c>
      <c r="X267" s="17" t="str">
        <f t="shared" si="28"/>
        <v>Vigente</v>
      </c>
      <c r="Y267" s="17" t="str">
        <f t="shared" si="29"/>
        <v>V</v>
      </c>
      <c r="Z267" s="17" t="s">
        <v>11050</v>
      </c>
      <c r="AA267" s="17" t="str">
        <f>VLOOKUP(A267,'REPORTE'!$A$1:$AG$1961,19,0)</f>
        <v>Venta al por mayor de carne y productos cárnicos (incluidas las aves de corral).</v>
      </c>
      <c r="AB267" s="17">
        <v>1001402</v>
      </c>
      <c r="AC267" s="17" t="s">
        <v>11235</v>
      </c>
      <c r="AD267" s="17" t="s">
        <v>11876</v>
      </c>
      <c r="AE267" s="17" t="s">
        <v>12072</v>
      </c>
      <c r="AF267" s="17" t="s">
        <v>12203</v>
      </c>
      <c r="AG267" s="17" t="s">
        <v>609</v>
      </c>
      <c r="AH267" s="17" t="str">
        <f>VLOOKUP(A267,'REPORTE'!$A$1:$AG$1961,5,0)</f>
        <v>ECUATORIANO(A)</v>
      </c>
      <c r="AI267" s="17">
        <f>VLOOKUP(A267,'REPORTE'!$A$1:$AG$1961,28,0)</f>
        <v>44383</v>
      </c>
      <c r="AJ267" s="17" t="str">
        <f>VLOOKUP(A267,'REPORTE'!$A$1:$AG$1961,29,0)</f>
        <v>Cliente</v>
      </c>
      <c r="AK267" s="17" t="str">
        <f>VLOOKUP(A267,'REPORTE'!$A$1:$AG$1961,30,0)</f>
        <v>Secundaria</v>
      </c>
      <c r="AL267" s="17" t="str">
        <f>VLOOKUP(A267,'REPORTE'!$A$1:$AG$1961,31,0)</f>
        <v>PICHINCHA</v>
      </c>
      <c r="AM267" s="17" t="str">
        <f>VLOOKUP(AL267,PROVINCIAS!$F$1:$G$1171,2,0)</f>
        <v>URBANA</v>
      </c>
    </row>
    <row r="268" spans="1:39" x14ac:dyDescent="0.45">
      <c r="A268" s="17">
        <v>1001329</v>
      </c>
      <c r="B268" s="17" t="s">
        <v>9855</v>
      </c>
      <c r="C268" s="85">
        <v>1722211354</v>
      </c>
      <c r="D268" s="17">
        <v>33</v>
      </c>
      <c r="E268" s="86">
        <v>32446</v>
      </c>
      <c r="F268" s="86" t="str">
        <f t="shared" si="25"/>
        <v>1988</v>
      </c>
      <c r="G268" s="87">
        <v>2022</v>
      </c>
      <c r="H268" s="87">
        <f t="shared" si="26"/>
        <v>34</v>
      </c>
      <c r="I268" s="87" t="str">
        <f t="shared" si="24"/>
        <v>Mal</v>
      </c>
      <c r="J268" s="17" t="s">
        <v>59</v>
      </c>
      <c r="K268" s="17">
        <v>1001707</v>
      </c>
      <c r="L268" s="17">
        <v>12</v>
      </c>
      <c r="M268" s="17">
        <v>19</v>
      </c>
      <c r="N268" s="17" t="str">
        <f t="shared" si="27"/>
        <v>A2</v>
      </c>
      <c r="O268" s="17" t="s">
        <v>10468</v>
      </c>
      <c r="P268" s="17" t="s">
        <v>10469</v>
      </c>
      <c r="Q268" s="88">
        <v>44384</v>
      </c>
      <c r="R268" s="88">
        <v>44752</v>
      </c>
      <c r="S268" s="88">
        <v>44602</v>
      </c>
      <c r="T268" s="17">
        <v>1500</v>
      </c>
      <c r="U268" s="17">
        <v>799.5</v>
      </c>
      <c r="V268" s="17">
        <v>23</v>
      </c>
      <c r="W268" s="17" t="s">
        <v>10995</v>
      </c>
      <c r="X268" s="17" t="str">
        <f t="shared" si="28"/>
        <v>Vigente</v>
      </c>
      <c r="Y268" s="17" t="str">
        <f t="shared" si="29"/>
        <v>F</v>
      </c>
      <c r="Z268" s="17" t="s">
        <v>11051</v>
      </c>
      <c r="AA268" s="17" t="str">
        <f>VLOOKUP(A268,'REPORTE'!$A$1:$AG$1961,19,0)</f>
        <v>Actividades de procesamiento y suministro de servicio de registro de datos: elaboración completa de datos facilitados por los clientes, generación de informes especializados a partir de datos facilitados por los clientes.</v>
      </c>
      <c r="AB268" s="17">
        <v>1001406</v>
      </c>
      <c r="AC268" s="17" t="s">
        <v>11236</v>
      </c>
      <c r="AD268" s="17" t="s">
        <v>11937</v>
      </c>
      <c r="AE268" s="17" t="s">
        <v>12072</v>
      </c>
      <c r="AF268" s="17" t="s">
        <v>12103</v>
      </c>
      <c r="AG268" s="17" t="s">
        <v>665</v>
      </c>
      <c r="AH268" s="17" t="str">
        <f>VLOOKUP(A268,'REPORTE'!$A$1:$AG$1961,5,0)</f>
        <v>ECUATORIANO(A)</v>
      </c>
      <c r="AI268" s="17">
        <f>VLOOKUP(A268,'REPORTE'!$A$1:$AG$1961,28,0)</f>
        <v>44384</v>
      </c>
      <c r="AJ268" s="17" t="str">
        <f>VLOOKUP(A268,'REPORTE'!$A$1:$AG$1961,29,0)</f>
        <v>Cliente</v>
      </c>
      <c r="AK268" s="17" t="str">
        <f>VLOOKUP(A268,'REPORTE'!$A$1:$AG$1961,30,0)</f>
        <v>Secundaria</v>
      </c>
      <c r="AL268" s="17" t="str">
        <f>VLOOKUP(A268,'REPORTE'!$A$1:$AG$1961,31,0)</f>
        <v>ESMERALDAS</v>
      </c>
      <c r="AM268" s="17" t="str">
        <f>VLOOKUP(AL268,PROVINCIAS!$F$1:$G$1171,2,0)</f>
        <v>URBANA</v>
      </c>
    </row>
    <row r="269" spans="1:39" x14ac:dyDescent="0.45">
      <c r="A269" s="17">
        <v>1001331</v>
      </c>
      <c r="B269" s="17" t="s">
        <v>9856</v>
      </c>
      <c r="C269" s="85">
        <v>1754366282</v>
      </c>
      <c r="D269" s="17">
        <v>21</v>
      </c>
      <c r="E269" s="86">
        <v>36907</v>
      </c>
      <c r="F269" s="86" t="str">
        <f t="shared" si="25"/>
        <v>2001</v>
      </c>
      <c r="G269" s="87">
        <v>2022</v>
      </c>
      <c r="H269" s="87">
        <f t="shared" si="26"/>
        <v>21</v>
      </c>
      <c r="I269" s="87" t="str">
        <f t="shared" si="24"/>
        <v>Mal</v>
      </c>
      <c r="J269" s="17" t="s">
        <v>59</v>
      </c>
      <c r="K269" s="17">
        <v>1001706</v>
      </c>
      <c r="L269" s="17">
        <v>24</v>
      </c>
      <c r="M269" s="17">
        <v>4</v>
      </c>
      <c r="N269" s="17" t="str">
        <f t="shared" si="27"/>
        <v>A1</v>
      </c>
      <c r="O269" s="17" t="s">
        <v>10468</v>
      </c>
      <c r="P269" s="17" t="s">
        <v>10469</v>
      </c>
      <c r="Q269" s="88">
        <v>44384</v>
      </c>
      <c r="R269" s="88">
        <v>45132</v>
      </c>
      <c r="S269" s="88">
        <v>44617</v>
      </c>
      <c r="T269" s="17">
        <v>2000</v>
      </c>
      <c r="U269" s="17" t="s">
        <v>10601</v>
      </c>
      <c r="V269" s="17">
        <v>23</v>
      </c>
      <c r="W269" s="17" t="s">
        <v>10995</v>
      </c>
      <c r="X269" s="17" t="str">
        <f t="shared" si="28"/>
        <v>Vigente</v>
      </c>
      <c r="Y269" s="17" t="str">
        <f t="shared" si="29"/>
        <v>F</v>
      </c>
      <c r="Z269" s="17" t="s">
        <v>11052</v>
      </c>
      <c r="AA269" s="17" t="str">
        <f>VLOOKUP(A269,'REPORTE'!$A$1:$AG$1961,19,0)</f>
        <v>Venta al por mayor de productos lácteos, incluido helados, bolos, etcétera.</v>
      </c>
      <c r="AB269" s="17">
        <v>1001408</v>
      </c>
      <c r="AC269" s="17" t="s">
        <v>11237</v>
      </c>
      <c r="AD269" s="17" t="s">
        <v>11854</v>
      </c>
      <c r="AE269" s="17" t="s">
        <v>12072</v>
      </c>
      <c r="AF269" s="17" t="s">
        <v>12093</v>
      </c>
      <c r="AG269" s="17" t="s">
        <v>609</v>
      </c>
      <c r="AH269" s="17" t="str">
        <f>VLOOKUP(A269,'REPORTE'!$A$1:$AG$1961,5,0)</f>
        <v>ECUATORIANO(A)</v>
      </c>
      <c r="AI269" s="17">
        <f>VLOOKUP(A269,'REPORTE'!$A$1:$AG$1961,28,0)</f>
        <v>44384</v>
      </c>
      <c r="AJ269" s="17" t="str">
        <f>VLOOKUP(A269,'REPORTE'!$A$1:$AG$1961,29,0)</f>
        <v>Cliente</v>
      </c>
      <c r="AK269" s="17" t="str">
        <f>VLOOKUP(A269,'REPORTE'!$A$1:$AG$1961,30,0)</f>
        <v>Secundaria</v>
      </c>
      <c r="AL269" s="17" t="str">
        <f>VLOOKUP(A269,'REPORTE'!$A$1:$AG$1961,31,0)</f>
        <v>PICHINCHA</v>
      </c>
      <c r="AM269" s="17" t="str">
        <f>VLOOKUP(AL269,PROVINCIAS!$F$1:$G$1171,2,0)</f>
        <v>URBANA</v>
      </c>
    </row>
    <row r="270" spans="1:39" x14ac:dyDescent="0.45">
      <c r="A270" s="17">
        <v>1000595</v>
      </c>
      <c r="B270" s="17" t="s">
        <v>9857</v>
      </c>
      <c r="C270" s="85">
        <v>1712087772</v>
      </c>
      <c r="D270" s="17">
        <v>39</v>
      </c>
      <c r="E270" s="86">
        <v>30376</v>
      </c>
      <c r="F270" s="86" t="str">
        <f t="shared" si="25"/>
        <v>1983</v>
      </c>
      <c r="G270" s="87">
        <v>2022</v>
      </c>
      <c r="H270" s="87">
        <f t="shared" si="26"/>
        <v>39</v>
      </c>
      <c r="I270" s="87" t="str">
        <f t="shared" si="24"/>
        <v>Mal</v>
      </c>
      <c r="J270" s="17" t="s">
        <v>59</v>
      </c>
      <c r="K270" s="17">
        <v>1001711</v>
      </c>
      <c r="L270" s="17">
        <v>36</v>
      </c>
      <c r="M270" s="17">
        <v>35</v>
      </c>
      <c r="N270" s="17" t="str">
        <f t="shared" si="27"/>
        <v>A3</v>
      </c>
      <c r="O270" s="17" t="s">
        <v>10468</v>
      </c>
      <c r="P270" s="17" t="s">
        <v>10469</v>
      </c>
      <c r="Q270" s="88">
        <v>44385</v>
      </c>
      <c r="R270" s="88">
        <v>45498</v>
      </c>
      <c r="S270" s="88">
        <v>44586</v>
      </c>
      <c r="T270" s="17">
        <v>6000</v>
      </c>
      <c r="U270" s="17" t="s">
        <v>10602</v>
      </c>
      <c r="V270" s="17">
        <v>21.5</v>
      </c>
      <c r="W270" s="17" t="s">
        <v>10995</v>
      </c>
      <c r="X270" s="17" t="str">
        <f t="shared" si="28"/>
        <v>Vigente</v>
      </c>
      <c r="Y270" s="17" t="str">
        <f t="shared" si="29"/>
        <v>F</v>
      </c>
      <c r="Z270" s="17" t="s">
        <v>11466</v>
      </c>
      <c r="AA270" s="17" t="str">
        <f>VLOOKUP(A270,'REPORTE'!$A$1:$AG$1961,19,0)</f>
        <v>Administración y regulación públicas, incluida la concesión de subvenciones, de los distintos sectores económicos de hoteles y turismo.</v>
      </c>
      <c r="AB270" s="17">
        <v>1000666</v>
      </c>
      <c r="AC270" s="17" t="s">
        <v>11605</v>
      </c>
      <c r="AD270" s="17" t="s">
        <v>11938</v>
      </c>
      <c r="AE270" s="17" t="s">
        <v>12072</v>
      </c>
      <c r="AF270" s="17" t="s">
        <v>12100</v>
      </c>
      <c r="AG270" s="17" t="s">
        <v>609</v>
      </c>
      <c r="AH270" s="17" t="str">
        <f>VLOOKUP(A270,'REPORTE'!$A$1:$AG$1961,5,0)</f>
        <v>ECUATORIANO(A)</v>
      </c>
      <c r="AI270" s="17">
        <f>VLOOKUP(A270,'REPORTE'!$A$1:$AG$1961,28,0)</f>
        <v>44148</v>
      </c>
      <c r="AJ270" s="17" t="str">
        <f>VLOOKUP(A270,'REPORTE'!$A$1:$AG$1961,29,0)</f>
        <v>Cliente</v>
      </c>
      <c r="AK270" s="17" t="str">
        <f>VLOOKUP(A270,'REPORTE'!$A$1:$AG$1961,30,0)</f>
        <v>Primaria</v>
      </c>
      <c r="AL270" s="17" t="str">
        <f>VLOOKUP(A270,'REPORTE'!$A$1:$AG$1961,31,0)</f>
        <v>PICHINCHA</v>
      </c>
      <c r="AM270" s="17" t="str">
        <f>VLOOKUP(AL270,PROVINCIAS!$F$1:$G$1171,2,0)</f>
        <v>URBANA</v>
      </c>
    </row>
    <row r="271" spans="1:39" x14ac:dyDescent="0.45">
      <c r="A271" s="17">
        <v>1000703</v>
      </c>
      <c r="B271" s="17" t="s">
        <v>9858</v>
      </c>
      <c r="C271" s="85">
        <v>1313434431</v>
      </c>
      <c r="D271" s="17">
        <v>23</v>
      </c>
      <c r="E271" s="86">
        <v>36136</v>
      </c>
      <c r="F271" s="86" t="str">
        <f t="shared" si="25"/>
        <v>1998</v>
      </c>
      <c r="G271" s="87">
        <v>2022</v>
      </c>
      <c r="H271" s="87">
        <f t="shared" si="26"/>
        <v>24</v>
      </c>
      <c r="I271" s="87" t="str">
        <f t="shared" si="24"/>
        <v>Mal</v>
      </c>
      <c r="J271" s="17" t="s">
        <v>59</v>
      </c>
      <c r="K271" s="17">
        <v>1001713</v>
      </c>
      <c r="L271" s="17">
        <v>10</v>
      </c>
      <c r="M271" s="17">
        <v>28</v>
      </c>
      <c r="N271" s="17" t="str">
        <f t="shared" si="27"/>
        <v>A2</v>
      </c>
      <c r="O271" s="17" t="s">
        <v>10468</v>
      </c>
      <c r="P271" s="17" t="s">
        <v>10469</v>
      </c>
      <c r="Q271" s="88">
        <v>44385</v>
      </c>
      <c r="R271" s="88">
        <v>44713</v>
      </c>
      <c r="S271" s="88">
        <v>44593</v>
      </c>
      <c r="T271" s="17">
        <v>500</v>
      </c>
      <c r="U271" s="17">
        <v>271.27</v>
      </c>
      <c r="V271" s="17">
        <v>23</v>
      </c>
      <c r="W271" s="17" t="s">
        <v>10995</v>
      </c>
      <c r="X271" s="17" t="str">
        <f t="shared" si="28"/>
        <v>Vigente</v>
      </c>
      <c r="Y271" s="17" t="str">
        <f t="shared" si="29"/>
        <v>F</v>
      </c>
      <c r="Z271" s="17" t="s">
        <v>11053</v>
      </c>
      <c r="AA271" s="17" t="str">
        <f>VLOOKUP(A271,'REPORTE'!$A$1:$AG$1961,19,0)</f>
        <v>Fabricación de recubrimientos para pisos de materiales textiles: tapices, alfombras, esteras, recuadros de moqueta (alfombra).</v>
      </c>
      <c r="AB271" s="17">
        <v>1000772</v>
      </c>
      <c r="AC271" s="17" t="s">
        <v>11238</v>
      </c>
      <c r="AD271" s="17" t="s">
        <v>11832</v>
      </c>
      <c r="AE271" s="17" t="s">
        <v>12072</v>
      </c>
      <c r="AF271" s="17" t="s">
        <v>11150</v>
      </c>
      <c r="AG271" s="17" t="s">
        <v>665</v>
      </c>
      <c r="AH271" s="17" t="str">
        <f>VLOOKUP(A271,'REPORTE'!$A$1:$AG$1961,5,0)</f>
        <v>ECUATORIANO(A)</v>
      </c>
      <c r="AI271" s="17">
        <f>VLOOKUP(A271,'REPORTE'!$A$1:$AG$1961,28,0)</f>
        <v>44385</v>
      </c>
      <c r="AJ271" s="17" t="str">
        <f>VLOOKUP(A271,'REPORTE'!$A$1:$AG$1961,29,0)</f>
        <v>Cliente</v>
      </c>
      <c r="AK271" s="17" t="str">
        <f>VLOOKUP(A271,'REPORTE'!$A$1:$AG$1961,30,0)</f>
        <v>Primaria</v>
      </c>
      <c r="AL271" s="17" t="str">
        <f>VLOOKUP(A271,'REPORTE'!$A$1:$AG$1961,31,0)</f>
        <v>MANABI</v>
      </c>
      <c r="AM271" s="17" t="e">
        <f>VLOOKUP(AL271,PROVINCIAS!$F$1:$G$1171,2,0)</f>
        <v>#N/A</v>
      </c>
    </row>
    <row r="272" spans="1:39" x14ac:dyDescent="0.45">
      <c r="A272" s="17">
        <v>1001284</v>
      </c>
      <c r="B272" s="17" t="s">
        <v>9859</v>
      </c>
      <c r="C272" s="85">
        <v>1709494023</v>
      </c>
      <c r="D272" s="17">
        <v>49</v>
      </c>
      <c r="E272" s="86">
        <v>26541</v>
      </c>
      <c r="F272" s="86" t="str">
        <f t="shared" si="25"/>
        <v>1972</v>
      </c>
      <c r="G272" s="87">
        <v>2022</v>
      </c>
      <c r="H272" s="87">
        <f t="shared" si="26"/>
        <v>50</v>
      </c>
      <c r="I272" s="87" t="str">
        <f t="shared" si="24"/>
        <v>Mal</v>
      </c>
      <c r="J272" s="17" t="s">
        <v>36</v>
      </c>
      <c r="K272" s="17">
        <v>1001716</v>
      </c>
      <c r="L272" s="17">
        <v>12</v>
      </c>
      <c r="M272" s="17">
        <v>0</v>
      </c>
      <c r="N272" s="17" t="str">
        <f t="shared" si="27"/>
        <v>A1</v>
      </c>
      <c r="O272" s="17" t="s">
        <v>10468</v>
      </c>
      <c r="P272" s="17" t="s">
        <v>10469</v>
      </c>
      <c r="Q272" s="88">
        <v>44385</v>
      </c>
      <c r="R272" s="88">
        <v>44752</v>
      </c>
      <c r="S272" s="89" t="s">
        <v>776</v>
      </c>
      <c r="T272" s="17">
        <v>1000</v>
      </c>
      <c r="U272" s="17">
        <v>448.07</v>
      </c>
      <c r="V272" s="17">
        <v>23</v>
      </c>
      <c r="W272" s="17" t="s">
        <v>10994</v>
      </c>
      <c r="X272" s="17" t="str">
        <f t="shared" si="28"/>
        <v>Vigente</v>
      </c>
      <c r="Y272" s="17" t="str">
        <f t="shared" si="29"/>
        <v>V</v>
      </c>
      <c r="Z272" s="17" t="s">
        <v>11019</v>
      </c>
      <c r="AA272" s="17" t="str">
        <f>VLOOKUP(A272,'REPORTE'!$A$1:$AG$1961,19,0)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272" s="17">
        <v>1001360</v>
      </c>
      <c r="AC272" s="17" t="s">
        <v>11185</v>
      </c>
      <c r="AD272" s="17" t="s">
        <v>11939</v>
      </c>
      <c r="AE272" s="17" t="s">
        <v>12072</v>
      </c>
      <c r="AF272" s="17" t="s">
        <v>12204</v>
      </c>
      <c r="AG272" s="17" t="s">
        <v>609</v>
      </c>
      <c r="AH272" s="17" t="str">
        <f>VLOOKUP(A272,'REPORTE'!$A$1:$AG$1961,5,0)</f>
        <v>ECUATORIANO(A)</v>
      </c>
      <c r="AI272" s="17">
        <f>VLOOKUP(A272,'REPORTE'!$A$1:$AG$1961,28,0)</f>
        <v>0</v>
      </c>
      <c r="AJ272" s="17" t="str">
        <f>VLOOKUP(A272,'REPORTE'!$A$1:$AG$1961,29,0)</f>
        <v>Cliente</v>
      </c>
      <c r="AK272" s="17" t="str">
        <f>VLOOKUP(A272,'REPORTE'!$A$1:$AG$1961,30,0)</f>
        <v>Secundaria</v>
      </c>
      <c r="AL272" s="17" t="str">
        <f>VLOOKUP(A272,'REPORTE'!$A$1:$AG$1961,31,0)</f>
        <v>PICHINCHA</v>
      </c>
      <c r="AM272" s="17" t="str">
        <f>VLOOKUP(AL272,PROVINCIAS!$F$1:$G$1171,2,0)</f>
        <v>URBANA</v>
      </c>
    </row>
    <row r="273" spans="1:39" x14ac:dyDescent="0.45">
      <c r="A273" s="17">
        <v>1001292</v>
      </c>
      <c r="B273" s="17" t="s">
        <v>9860</v>
      </c>
      <c r="C273" s="85">
        <v>605868363</v>
      </c>
      <c r="D273" s="17">
        <v>28</v>
      </c>
      <c r="E273" s="86">
        <v>34073</v>
      </c>
      <c r="F273" s="86" t="str">
        <f t="shared" si="25"/>
        <v>1993</v>
      </c>
      <c r="G273" s="87">
        <v>2022</v>
      </c>
      <c r="H273" s="87">
        <f t="shared" si="26"/>
        <v>29</v>
      </c>
      <c r="I273" s="87" t="str">
        <f t="shared" si="24"/>
        <v>Mal</v>
      </c>
      <c r="J273" s="17" t="s">
        <v>36</v>
      </c>
      <c r="K273" s="17">
        <v>1001715</v>
      </c>
      <c r="L273" s="17">
        <v>12</v>
      </c>
      <c r="M273" s="17">
        <v>0</v>
      </c>
      <c r="N273" s="17" t="str">
        <f t="shared" si="27"/>
        <v>A1</v>
      </c>
      <c r="O273" s="17" t="s">
        <v>10468</v>
      </c>
      <c r="P273" s="17" t="s">
        <v>10469</v>
      </c>
      <c r="Q273" s="88">
        <v>44385</v>
      </c>
      <c r="R273" s="88">
        <v>44762</v>
      </c>
      <c r="S273" s="89" t="s">
        <v>776</v>
      </c>
      <c r="T273" s="17">
        <v>1000</v>
      </c>
      <c r="U273" s="17">
        <v>456</v>
      </c>
      <c r="V273" s="17">
        <v>23</v>
      </c>
      <c r="W273" s="17" t="s">
        <v>10994</v>
      </c>
      <c r="X273" s="17" t="str">
        <f t="shared" si="28"/>
        <v>Vigente</v>
      </c>
      <c r="Y273" s="17" t="str">
        <f t="shared" si="29"/>
        <v>V</v>
      </c>
      <c r="Z273" s="17" t="s">
        <v>348</v>
      </c>
      <c r="AA273" s="17" t="str">
        <f>VLOOKUP(A273,'REPORTE'!$A$1:$AG$1961,19,0)</f>
        <v>Venta al por menor de frutas, legumbres y hortalizas frescas o en conserva en establecimientos especializados.</v>
      </c>
      <c r="AB273" s="17">
        <v>1001369</v>
      </c>
      <c r="AC273" s="17" t="s">
        <v>11161</v>
      </c>
      <c r="AD273" s="17" t="s">
        <v>11835</v>
      </c>
      <c r="AE273" s="17" t="s">
        <v>12072</v>
      </c>
      <c r="AF273" s="17" t="s">
        <v>12205</v>
      </c>
      <c r="AG273" s="17" t="s">
        <v>609</v>
      </c>
      <c r="AH273" s="17" t="str">
        <f>VLOOKUP(A273,'REPORTE'!$A$1:$AG$1961,5,0)</f>
        <v>ECUATORIANO(A)</v>
      </c>
      <c r="AI273" s="17">
        <f>VLOOKUP(A273,'REPORTE'!$A$1:$AG$1961,28,0)</f>
        <v>44385</v>
      </c>
      <c r="AJ273" s="17" t="str">
        <f>VLOOKUP(A273,'REPORTE'!$A$1:$AG$1961,29,0)</f>
        <v>Cliente</v>
      </c>
      <c r="AK273" s="17" t="str">
        <f>VLOOKUP(A273,'REPORTE'!$A$1:$AG$1961,30,0)</f>
        <v>Primaria</v>
      </c>
      <c r="AL273" s="17" t="str">
        <f>VLOOKUP(A273,'REPORTE'!$A$1:$AG$1961,31,0)</f>
        <v>CHIMBORAZO</v>
      </c>
      <c r="AM273" s="17" t="e">
        <f>VLOOKUP(AL273,PROVINCIAS!$F$1:$G$1171,2,0)</f>
        <v>#N/A</v>
      </c>
    </row>
    <row r="274" spans="1:39" x14ac:dyDescent="0.45">
      <c r="A274" s="17">
        <v>1000844</v>
      </c>
      <c r="B274" s="17" t="s">
        <v>9861</v>
      </c>
      <c r="C274" s="85">
        <v>1723943401</v>
      </c>
      <c r="D274" s="17">
        <v>24</v>
      </c>
      <c r="E274" s="86">
        <v>35563</v>
      </c>
      <c r="F274" s="86" t="str">
        <f t="shared" si="25"/>
        <v>1997</v>
      </c>
      <c r="G274" s="87">
        <v>2022</v>
      </c>
      <c r="H274" s="87">
        <f t="shared" si="26"/>
        <v>25</v>
      </c>
      <c r="I274" s="87" t="str">
        <f t="shared" si="24"/>
        <v>Bien</v>
      </c>
      <c r="J274" s="17" t="s">
        <v>59</v>
      </c>
      <c r="K274" s="17">
        <v>1001719</v>
      </c>
      <c r="L274" s="17">
        <v>30</v>
      </c>
      <c r="M274" s="17">
        <v>0</v>
      </c>
      <c r="N274" s="17" t="str">
        <f t="shared" si="27"/>
        <v>A1</v>
      </c>
      <c r="O274" s="17" t="s">
        <v>10468</v>
      </c>
      <c r="P274" s="17" t="s">
        <v>10469</v>
      </c>
      <c r="Q274" s="88">
        <v>44386</v>
      </c>
      <c r="R274" s="88">
        <v>45306</v>
      </c>
      <c r="S274" s="89" t="s">
        <v>776</v>
      </c>
      <c r="T274" s="17">
        <v>6700</v>
      </c>
      <c r="U274" s="17" t="s">
        <v>10603</v>
      </c>
      <c r="V274" s="17">
        <v>21.5</v>
      </c>
      <c r="W274" s="17" t="s">
        <v>10994</v>
      </c>
      <c r="X274" s="17" t="str">
        <f t="shared" si="28"/>
        <v>Vigente</v>
      </c>
      <c r="Y274" s="17" t="str">
        <f t="shared" si="29"/>
        <v>V</v>
      </c>
      <c r="Z274" s="17" t="s">
        <v>11019</v>
      </c>
      <c r="AA274" s="17" t="str">
        <f>VLOOKUP(A274,'REPORTE'!$A$1:$AG$1961,19,0)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274" s="17">
        <v>1000914</v>
      </c>
      <c r="AC274" s="17" t="s">
        <v>11606</v>
      </c>
      <c r="AD274" s="17" t="s">
        <v>11846</v>
      </c>
      <c r="AE274" s="17" t="s">
        <v>12072</v>
      </c>
      <c r="AF274" s="17" t="s">
        <v>12206</v>
      </c>
      <c r="AG274" s="17" t="s">
        <v>609</v>
      </c>
      <c r="AH274" s="17" t="str">
        <f>VLOOKUP(A274,'REPORTE'!$A$1:$AG$1961,5,0)</f>
        <v>ECUATORIANO(A) INDIGENA</v>
      </c>
      <c r="AI274" s="17">
        <f>VLOOKUP(A274,'REPORTE'!$A$1:$AG$1961,28,0)</f>
        <v>44386</v>
      </c>
      <c r="AJ274" s="17" t="str">
        <f>VLOOKUP(A274,'REPORTE'!$A$1:$AG$1961,29,0)</f>
        <v>Cliente</v>
      </c>
      <c r="AK274" s="17" t="str">
        <f>VLOOKUP(A274,'REPORTE'!$A$1:$AG$1961,30,0)</f>
        <v>Secundaria</v>
      </c>
      <c r="AL274" s="17" t="str">
        <f>VLOOKUP(A274,'REPORTE'!$A$1:$AG$1961,31,0)</f>
        <v>CHIMBORAZO</v>
      </c>
      <c r="AM274" s="17" t="e">
        <f>VLOOKUP(AL274,PROVINCIAS!$F$1:$G$1171,2,0)</f>
        <v>#N/A</v>
      </c>
    </row>
    <row r="275" spans="1:39" x14ac:dyDescent="0.45">
      <c r="A275" s="17">
        <v>1001020</v>
      </c>
      <c r="B275" s="17" t="s">
        <v>9862</v>
      </c>
      <c r="C275" s="85">
        <v>1311443475</v>
      </c>
      <c r="D275" s="17">
        <v>36</v>
      </c>
      <c r="E275" s="86">
        <v>31470</v>
      </c>
      <c r="F275" s="86" t="str">
        <f t="shared" si="25"/>
        <v>1986</v>
      </c>
      <c r="G275" s="87">
        <v>2022</v>
      </c>
      <c r="H275" s="87">
        <f t="shared" si="26"/>
        <v>36</v>
      </c>
      <c r="I275" s="87" t="str">
        <f t="shared" si="24"/>
        <v>Mal</v>
      </c>
      <c r="J275" s="17" t="s">
        <v>59</v>
      </c>
      <c r="K275" s="17">
        <v>1001718</v>
      </c>
      <c r="L275" s="17">
        <v>9</v>
      </c>
      <c r="M275" s="17">
        <v>96</v>
      </c>
      <c r="N275" s="17" t="str">
        <f t="shared" si="27"/>
        <v>C1</v>
      </c>
      <c r="O275" s="17" t="s">
        <v>10468</v>
      </c>
      <c r="P275" s="17" t="s">
        <v>10469</v>
      </c>
      <c r="Q275" s="88">
        <v>44386</v>
      </c>
      <c r="R275" s="88">
        <v>44676</v>
      </c>
      <c r="S275" s="88">
        <v>44525</v>
      </c>
      <c r="T275" s="17">
        <v>1000</v>
      </c>
      <c r="U275" s="17">
        <v>695.89</v>
      </c>
      <c r="V275" s="17">
        <v>23</v>
      </c>
      <c r="W275" s="17" t="s">
        <v>10993</v>
      </c>
      <c r="X275" s="17" t="str">
        <f t="shared" si="28"/>
        <v>Vencido</v>
      </c>
      <c r="Y275" s="17" t="str">
        <f t="shared" si="29"/>
        <v>V</v>
      </c>
      <c r="Z275" s="17" t="s">
        <v>11019</v>
      </c>
      <c r="AA275" s="17" t="str">
        <f>VLOOKUP(A275,'REPORTE'!$A$1:$AG$1961,19,0)</f>
        <v>Actividades de las agencias de viajes dedicadas principalmente a vender servicios de viajes, de viajes organizados, de transporte y de alojamiento, al por mayor o al por menor, al público en general y a clientes comerciales.</v>
      </c>
      <c r="AB275" s="17">
        <v>1001090</v>
      </c>
      <c r="AC275" s="17" t="s">
        <v>11239</v>
      </c>
      <c r="AD275" s="17" t="s">
        <v>11835</v>
      </c>
      <c r="AE275" s="17" t="s">
        <v>12072</v>
      </c>
      <c r="AF275" s="17" t="s">
        <v>12076</v>
      </c>
      <c r="AG275" s="17" t="s">
        <v>609</v>
      </c>
      <c r="AH275" s="17" t="str">
        <f>VLOOKUP(A275,'REPORTE'!$A$1:$AG$1961,5,0)</f>
        <v>ECUATORIANO(A)</v>
      </c>
      <c r="AI275" s="17">
        <f>VLOOKUP(A275,'REPORTE'!$A$1:$AG$1961,28,0)</f>
        <v>44217</v>
      </c>
      <c r="AJ275" s="17" t="str">
        <f>VLOOKUP(A275,'REPORTE'!$A$1:$AG$1961,29,0)</f>
        <v>Cliente</v>
      </c>
      <c r="AK275" s="17" t="str">
        <f>VLOOKUP(A275,'REPORTE'!$A$1:$AG$1961,30,0)</f>
        <v>Primaria</v>
      </c>
      <c r="AL275" s="17" t="str">
        <f>VLOOKUP(A275,'REPORTE'!$A$1:$AG$1961,31,0)</f>
        <v>MANABI</v>
      </c>
      <c r="AM275" s="17" t="e">
        <f>VLOOKUP(AL275,PROVINCIAS!$F$1:$G$1171,2,0)</f>
        <v>#N/A</v>
      </c>
    </row>
    <row r="276" spans="1:39" x14ac:dyDescent="0.45">
      <c r="A276" s="17">
        <v>1001288</v>
      </c>
      <c r="B276" s="17" t="s">
        <v>9863</v>
      </c>
      <c r="C276" s="85">
        <v>1804296091</v>
      </c>
      <c r="D276" s="17">
        <v>37</v>
      </c>
      <c r="E276" s="86">
        <v>31072</v>
      </c>
      <c r="F276" s="86" t="str">
        <f t="shared" si="25"/>
        <v>1985</v>
      </c>
      <c r="G276" s="87">
        <v>2022</v>
      </c>
      <c r="H276" s="87">
        <f t="shared" si="26"/>
        <v>37</v>
      </c>
      <c r="I276" s="87" t="str">
        <f t="shared" si="24"/>
        <v>Mal</v>
      </c>
      <c r="J276" s="17" t="s">
        <v>59</v>
      </c>
      <c r="K276" s="17">
        <v>1001714</v>
      </c>
      <c r="L276" s="17">
        <v>36</v>
      </c>
      <c r="M276" s="17">
        <v>0</v>
      </c>
      <c r="N276" s="17" t="str">
        <f t="shared" si="27"/>
        <v>A1</v>
      </c>
      <c r="O276" s="17" t="s">
        <v>10468</v>
      </c>
      <c r="P276" s="17" t="s">
        <v>10469</v>
      </c>
      <c r="Q276" s="88">
        <v>44386</v>
      </c>
      <c r="R276" s="88">
        <v>45483</v>
      </c>
      <c r="S276" s="89" t="s">
        <v>776</v>
      </c>
      <c r="T276" s="17">
        <v>10000</v>
      </c>
      <c r="U276" s="17" t="s">
        <v>10604</v>
      </c>
      <c r="V276" s="17">
        <v>21.5</v>
      </c>
      <c r="W276" s="17" t="s">
        <v>10994</v>
      </c>
      <c r="X276" s="17" t="str">
        <f t="shared" si="28"/>
        <v>Vigente</v>
      </c>
      <c r="Y276" s="17" t="str">
        <f t="shared" si="29"/>
        <v>V</v>
      </c>
      <c r="Z276" s="17" t="s">
        <v>11060</v>
      </c>
      <c r="AA276" s="17" t="str">
        <f>VLOOKUP(A276,'REPORTE'!$A$1:$AG$1961,19,0)</f>
        <v>Elaboración de harinas o masas mezcladas preparadas para la fabricación de pan, pasteles, bizcochos o panqueques.</v>
      </c>
      <c r="AB276" s="17">
        <v>1001364</v>
      </c>
      <c r="AC276" s="17" t="s">
        <v>11539</v>
      </c>
      <c r="AD276" s="17" t="s">
        <v>11836</v>
      </c>
      <c r="AE276" s="17" t="s">
        <v>12072</v>
      </c>
      <c r="AF276" s="17" t="s">
        <v>12207</v>
      </c>
      <c r="AG276" s="17" t="s">
        <v>74</v>
      </c>
      <c r="AH276" s="17" t="str">
        <f>VLOOKUP(A276,'REPORTE'!$A$1:$AG$1961,5,0)</f>
        <v>ECUATORIANO(A) INDIGENA</v>
      </c>
      <c r="AI276" s="17">
        <f>VLOOKUP(A276,'REPORTE'!$A$1:$AG$1961,28,0)</f>
        <v>44385</v>
      </c>
      <c r="AJ276" s="17" t="str">
        <f>VLOOKUP(A276,'REPORTE'!$A$1:$AG$1961,29,0)</f>
        <v>Cliente</v>
      </c>
      <c r="AK276" s="17" t="str">
        <f>VLOOKUP(A276,'REPORTE'!$A$1:$AG$1961,30,0)</f>
        <v>Ninguna</v>
      </c>
      <c r="AL276" s="17" t="str">
        <f>VLOOKUP(A276,'REPORTE'!$A$1:$AG$1961,31,0)</f>
        <v>CHIMBORAZO</v>
      </c>
      <c r="AM276" s="17" t="e">
        <f>VLOOKUP(AL276,PROVINCIAS!$F$1:$G$1171,2,0)</f>
        <v>#N/A</v>
      </c>
    </row>
    <row r="277" spans="1:39" x14ac:dyDescent="0.45">
      <c r="A277" s="17">
        <v>1000792</v>
      </c>
      <c r="B277" s="17" t="s">
        <v>9864</v>
      </c>
      <c r="C277" s="85">
        <v>201267259</v>
      </c>
      <c r="D277" s="17">
        <v>50</v>
      </c>
      <c r="E277" s="86">
        <v>26113</v>
      </c>
      <c r="F277" s="86" t="str">
        <f t="shared" si="25"/>
        <v>1971</v>
      </c>
      <c r="G277" s="87">
        <v>2022</v>
      </c>
      <c r="H277" s="87">
        <f t="shared" si="26"/>
        <v>51</v>
      </c>
      <c r="I277" s="87" t="str">
        <f t="shared" si="24"/>
        <v>Mal</v>
      </c>
      <c r="J277" s="17" t="s">
        <v>59</v>
      </c>
      <c r="K277" s="17">
        <v>1001723</v>
      </c>
      <c r="L277" s="17">
        <v>18</v>
      </c>
      <c r="M277" s="17">
        <v>0</v>
      </c>
      <c r="N277" s="17" t="str">
        <f t="shared" si="27"/>
        <v>A1</v>
      </c>
      <c r="O277" s="17" t="s">
        <v>10468</v>
      </c>
      <c r="P277" s="17" t="s">
        <v>10469</v>
      </c>
      <c r="Q277" s="88">
        <v>44390</v>
      </c>
      <c r="R277" s="88">
        <v>44946</v>
      </c>
      <c r="S277" s="89" t="s">
        <v>776</v>
      </c>
      <c r="T277" s="17">
        <v>5000</v>
      </c>
      <c r="U277" s="17" t="s">
        <v>10605</v>
      </c>
      <c r="V277" s="17">
        <v>21.5</v>
      </c>
      <c r="W277" s="17" t="s">
        <v>10994</v>
      </c>
      <c r="X277" s="17" t="str">
        <f t="shared" si="28"/>
        <v>Vigente</v>
      </c>
      <c r="Y277" s="17" t="str">
        <f t="shared" si="29"/>
        <v>V</v>
      </c>
      <c r="Z277" s="17" t="s">
        <v>279</v>
      </c>
      <c r="AA277" s="17" t="str">
        <f>VLOOKUP(A277,'REPORTE'!$A$1:$AG$1961,19,0)</f>
        <v>Venta al por menor de frutas, legumbres y hortalizas frescas o en conserva en establecimientos especializados.</v>
      </c>
      <c r="AB277" s="17">
        <v>1000864</v>
      </c>
      <c r="AC277" s="17" t="s">
        <v>11607</v>
      </c>
      <c r="AD277" s="17" t="s">
        <v>11865</v>
      </c>
      <c r="AE277" s="17" t="s">
        <v>12072</v>
      </c>
      <c r="AF277" s="17" t="s">
        <v>12208</v>
      </c>
      <c r="AG277" s="17" t="s">
        <v>609</v>
      </c>
      <c r="AH277" s="17" t="str">
        <f>VLOOKUP(A277,'REPORTE'!$A$1:$AG$1961,5,0)</f>
        <v>ECUATORIANO(A) INDIGENA</v>
      </c>
      <c r="AI277" s="17">
        <f>VLOOKUP(A277,'REPORTE'!$A$1:$AG$1961,28,0)</f>
        <v>44390</v>
      </c>
      <c r="AJ277" s="17" t="str">
        <f>VLOOKUP(A277,'REPORTE'!$A$1:$AG$1961,29,0)</f>
        <v>Cliente</v>
      </c>
      <c r="AK277" s="17" t="str">
        <f>VLOOKUP(A277,'REPORTE'!$A$1:$AG$1961,30,0)</f>
        <v>Secundaria</v>
      </c>
      <c r="AL277" s="17" t="str">
        <f>VLOOKUP(A277,'REPORTE'!$A$1:$AG$1961,31,0)</f>
        <v>BOLIVAR</v>
      </c>
      <c r="AM277" s="17" t="str">
        <f>VLOOKUP(AL277,PROVINCIAS!$F$1:$G$1171,2,0)</f>
        <v>RURAL</v>
      </c>
    </row>
    <row r="278" spans="1:39" x14ac:dyDescent="0.45">
      <c r="A278" s="17">
        <v>1000913</v>
      </c>
      <c r="B278" s="17" t="s">
        <v>9865</v>
      </c>
      <c r="C278" s="85">
        <v>1721414090</v>
      </c>
      <c r="D278" s="17">
        <v>36</v>
      </c>
      <c r="E278" s="86">
        <v>31199</v>
      </c>
      <c r="F278" s="86" t="str">
        <f t="shared" si="25"/>
        <v>1985</v>
      </c>
      <c r="G278" s="87">
        <v>2022</v>
      </c>
      <c r="H278" s="87">
        <f t="shared" si="26"/>
        <v>37</v>
      </c>
      <c r="I278" s="87" t="str">
        <f t="shared" si="24"/>
        <v>Mal</v>
      </c>
      <c r="J278" s="17" t="s">
        <v>36</v>
      </c>
      <c r="K278" s="17">
        <v>1001727</v>
      </c>
      <c r="L278" s="17">
        <v>12</v>
      </c>
      <c r="M278" s="17">
        <v>0</v>
      </c>
      <c r="N278" s="17" t="str">
        <f t="shared" si="27"/>
        <v>A1</v>
      </c>
      <c r="O278" s="17" t="s">
        <v>10468</v>
      </c>
      <c r="P278" s="17" t="s">
        <v>10469</v>
      </c>
      <c r="Q278" s="88">
        <v>44391</v>
      </c>
      <c r="R278" s="88">
        <v>44778</v>
      </c>
      <c r="S278" s="89" t="s">
        <v>776</v>
      </c>
      <c r="T278" s="17">
        <v>2000</v>
      </c>
      <c r="U278" s="17" t="s">
        <v>10606</v>
      </c>
      <c r="V278" s="17">
        <v>23</v>
      </c>
      <c r="W278" s="17" t="s">
        <v>10994</v>
      </c>
      <c r="X278" s="17" t="str">
        <f t="shared" si="28"/>
        <v>Vigente</v>
      </c>
      <c r="Y278" s="17" t="str">
        <f t="shared" si="29"/>
        <v>V</v>
      </c>
      <c r="Z278" s="17" t="s">
        <v>348</v>
      </c>
      <c r="AA278" s="17" t="str">
        <f>VLOOKUP(A278,'REPORTE'!$A$1:$AG$1961,19,0)</f>
        <v>Venta al por mayor de frutas, legumbres y hortalizas.</v>
      </c>
      <c r="AB278" s="17">
        <v>1000981</v>
      </c>
      <c r="AC278" s="17" t="s">
        <v>11240</v>
      </c>
      <c r="AD278" s="17" t="s">
        <v>11865</v>
      </c>
      <c r="AE278" s="17" t="s">
        <v>12072</v>
      </c>
      <c r="AF278" s="17" t="s">
        <v>12209</v>
      </c>
      <c r="AG278" s="17" t="s">
        <v>609</v>
      </c>
      <c r="AH278" s="17" t="str">
        <f>VLOOKUP(A278,'REPORTE'!$A$1:$AG$1961,5,0)</f>
        <v>ECUATORIANO(A) INDIGENA</v>
      </c>
      <c r="AI278" s="17">
        <f>VLOOKUP(A278,'REPORTE'!$A$1:$AG$1961,28,0)</f>
        <v>44391</v>
      </c>
      <c r="AJ278" s="17" t="str">
        <f>VLOOKUP(A278,'REPORTE'!$A$1:$AG$1961,29,0)</f>
        <v>Cliente</v>
      </c>
      <c r="AK278" s="17" t="str">
        <f>VLOOKUP(A278,'REPORTE'!$A$1:$AG$1961,30,0)</f>
        <v>Primaria</v>
      </c>
      <c r="AL278" s="17" t="str">
        <f>VLOOKUP(A278,'REPORTE'!$A$1:$AG$1961,31,0)</f>
        <v>CHIMBORAZO</v>
      </c>
      <c r="AM278" s="17" t="e">
        <f>VLOOKUP(AL278,PROVINCIAS!$F$1:$G$1171,2,0)</f>
        <v>#N/A</v>
      </c>
    </row>
    <row r="279" spans="1:39" x14ac:dyDescent="0.45">
      <c r="A279" s="17">
        <v>1000914</v>
      </c>
      <c r="B279" s="17" t="s">
        <v>9866</v>
      </c>
      <c r="C279" s="85">
        <v>1751494558</v>
      </c>
      <c r="D279" s="17">
        <v>21</v>
      </c>
      <c r="E279" s="86">
        <v>36918</v>
      </c>
      <c r="F279" s="86" t="str">
        <f t="shared" si="25"/>
        <v>2001</v>
      </c>
      <c r="G279" s="87">
        <v>2022</v>
      </c>
      <c r="H279" s="87">
        <f t="shared" si="26"/>
        <v>21</v>
      </c>
      <c r="I279" s="87" t="str">
        <f t="shared" si="24"/>
        <v>Mal</v>
      </c>
      <c r="J279" s="17" t="s">
        <v>59</v>
      </c>
      <c r="K279" s="17">
        <v>1001726</v>
      </c>
      <c r="L279" s="17">
        <v>12</v>
      </c>
      <c r="M279" s="17">
        <v>0</v>
      </c>
      <c r="N279" s="17" t="str">
        <f t="shared" si="27"/>
        <v>A1</v>
      </c>
      <c r="O279" s="17" t="s">
        <v>10468</v>
      </c>
      <c r="P279" s="17" t="s">
        <v>10469</v>
      </c>
      <c r="Q279" s="88">
        <v>44391</v>
      </c>
      <c r="R279" s="88">
        <v>44767</v>
      </c>
      <c r="S279" s="89" t="s">
        <v>776</v>
      </c>
      <c r="T279" s="17">
        <v>1000</v>
      </c>
      <c r="U279" s="17">
        <v>455.36</v>
      </c>
      <c r="V279" s="17">
        <v>23</v>
      </c>
      <c r="W279" s="17" t="s">
        <v>10994</v>
      </c>
      <c r="X279" s="17" t="str">
        <f t="shared" si="28"/>
        <v>Vigente</v>
      </c>
      <c r="Y279" s="17" t="str">
        <f t="shared" si="29"/>
        <v>V</v>
      </c>
      <c r="Z279" s="17" t="s">
        <v>11040</v>
      </c>
      <c r="AA279" s="17" t="str">
        <f>VLOOKUP(A279,'REPORTE'!$A$1:$AG$1961,19,0)</f>
        <v>Elaboración de pan y otros productos de panaderí­a secos: pan de todo tipo, panecillos, bizcochos, tostadas, galletas, etcétera, incluso envasados.</v>
      </c>
      <c r="AB279" s="17">
        <v>1000982</v>
      </c>
      <c r="AC279" s="17" t="s">
        <v>11241</v>
      </c>
      <c r="AD279" s="17" t="s">
        <v>11835</v>
      </c>
      <c r="AE279" s="17" t="s">
        <v>12072</v>
      </c>
      <c r="AF279" s="17" t="s">
        <v>12210</v>
      </c>
      <c r="AG279" s="17" t="s">
        <v>609</v>
      </c>
      <c r="AH279" s="17" t="str">
        <f>VLOOKUP(A279,'REPORTE'!$A$1:$AG$1961,5,0)</f>
        <v>ECUATORIANO(A)</v>
      </c>
      <c r="AI279" s="17">
        <f>VLOOKUP(A279,'REPORTE'!$A$1:$AG$1961,28,0)</f>
        <v>44391</v>
      </c>
      <c r="AJ279" s="17" t="str">
        <f>VLOOKUP(A279,'REPORTE'!$A$1:$AG$1961,29,0)</f>
        <v>Cliente</v>
      </c>
      <c r="AK279" s="17" t="str">
        <f>VLOOKUP(A279,'REPORTE'!$A$1:$AG$1961,30,0)</f>
        <v>Secundaria</v>
      </c>
      <c r="AL279" s="17" t="str">
        <f>VLOOKUP(A279,'REPORTE'!$A$1:$AG$1961,31,0)</f>
        <v>PICHINCHA</v>
      </c>
      <c r="AM279" s="17" t="str">
        <f>VLOOKUP(AL279,PROVINCIAS!$F$1:$G$1171,2,0)</f>
        <v>URBANA</v>
      </c>
    </row>
    <row r="280" spans="1:39" x14ac:dyDescent="0.45">
      <c r="A280" s="17">
        <v>1000984</v>
      </c>
      <c r="B280" s="17" t="s">
        <v>9867</v>
      </c>
      <c r="C280" s="85">
        <v>1723872261</v>
      </c>
      <c r="D280" s="17">
        <v>24</v>
      </c>
      <c r="E280" s="86">
        <v>35605</v>
      </c>
      <c r="F280" s="86" t="str">
        <f t="shared" si="25"/>
        <v>1997</v>
      </c>
      <c r="G280" s="87">
        <v>2022</v>
      </c>
      <c r="H280" s="87">
        <f t="shared" si="26"/>
        <v>25</v>
      </c>
      <c r="I280" s="87" t="str">
        <f t="shared" si="24"/>
        <v>Mal</v>
      </c>
      <c r="J280" s="17" t="s">
        <v>59</v>
      </c>
      <c r="K280" s="17">
        <v>1001733</v>
      </c>
      <c r="L280" s="17">
        <v>18</v>
      </c>
      <c r="M280" s="17">
        <v>0</v>
      </c>
      <c r="N280" s="17" t="str">
        <f t="shared" si="27"/>
        <v>A1</v>
      </c>
      <c r="O280" s="17" t="s">
        <v>10468</v>
      </c>
      <c r="P280" s="17" t="s">
        <v>10469</v>
      </c>
      <c r="Q280" s="88">
        <v>44392</v>
      </c>
      <c r="R280" s="88">
        <v>44946</v>
      </c>
      <c r="S280" s="89" t="s">
        <v>776</v>
      </c>
      <c r="T280" s="17">
        <v>1200</v>
      </c>
      <c r="U280" s="17">
        <v>788.91</v>
      </c>
      <c r="V280" s="17">
        <v>23</v>
      </c>
      <c r="W280" s="17" t="s">
        <v>10994</v>
      </c>
      <c r="X280" s="17" t="str">
        <f t="shared" si="28"/>
        <v>Vigente</v>
      </c>
      <c r="Y280" s="17" t="str">
        <f t="shared" si="29"/>
        <v>V</v>
      </c>
      <c r="Z280" s="17" t="s">
        <v>11054</v>
      </c>
      <c r="AA280" s="17" t="str">
        <f>VLOOKUP(A280,'REPORTE'!$A$1:$AG$1961,19,0)</f>
        <v>Empleado Privado</v>
      </c>
      <c r="AB280" s="17">
        <v>1001053</v>
      </c>
      <c r="AC280" s="17" t="s">
        <v>11242</v>
      </c>
      <c r="AD280" s="17" t="s">
        <v>11847</v>
      </c>
      <c r="AE280" s="17" t="s">
        <v>12072</v>
      </c>
      <c r="AF280" s="17" t="s">
        <v>12211</v>
      </c>
      <c r="AG280" s="17" t="s">
        <v>609</v>
      </c>
      <c r="AH280" s="17" t="str">
        <f>VLOOKUP(A280,'REPORTE'!$A$1:$AG$1961,5,0)</f>
        <v>ECUATORIANO(A)</v>
      </c>
      <c r="AI280" s="17">
        <f>VLOOKUP(A280,'REPORTE'!$A$1:$AG$1961,28,0)</f>
        <v>44183</v>
      </c>
      <c r="AJ280" s="17" t="str">
        <f>VLOOKUP(A280,'REPORTE'!$A$1:$AG$1961,29,0)</f>
        <v>Cliente</v>
      </c>
      <c r="AK280" s="17" t="str">
        <f>VLOOKUP(A280,'REPORTE'!$A$1:$AG$1961,30,0)</f>
        <v>Secundaria</v>
      </c>
      <c r="AL280" s="17" t="str">
        <f>VLOOKUP(A280,'REPORTE'!$A$1:$AG$1961,31,0)</f>
        <v>PICHINCHA</v>
      </c>
      <c r="AM280" s="17" t="str">
        <f>VLOOKUP(AL280,PROVINCIAS!$F$1:$G$1171,2,0)</f>
        <v>URBANA</v>
      </c>
    </row>
    <row r="281" spans="1:39" x14ac:dyDescent="0.45">
      <c r="A281" s="17">
        <v>1001354</v>
      </c>
      <c r="B281" s="17" t="s">
        <v>9868</v>
      </c>
      <c r="C281" s="85">
        <v>605600618</v>
      </c>
      <c r="D281" s="17">
        <v>19</v>
      </c>
      <c r="E281" s="86">
        <v>37457</v>
      </c>
      <c r="F281" s="86" t="str">
        <f t="shared" si="25"/>
        <v>2002</v>
      </c>
      <c r="G281" s="87">
        <v>2022</v>
      </c>
      <c r="H281" s="87">
        <f t="shared" si="26"/>
        <v>20</v>
      </c>
      <c r="I281" s="87" t="str">
        <f t="shared" si="24"/>
        <v>Mal</v>
      </c>
      <c r="J281" s="17" t="s">
        <v>36</v>
      </c>
      <c r="K281" s="17">
        <v>1001731</v>
      </c>
      <c r="L281" s="17">
        <v>24</v>
      </c>
      <c r="M281" s="17">
        <v>0</v>
      </c>
      <c r="N281" s="17" t="str">
        <f t="shared" si="27"/>
        <v>A1</v>
      </c>
      <c r="O281" s="17" t="s">
        <v>10468</v>
      </c>
      <c r="P281" s="17" t="s">
        <v>10469</v>
      </c>
      <c r="Q281" s="88">
        <v>44392</v>
      </c>
      <c r="R281" s="88">
        <v>45132</v>
      </c>
      <c r="S281" s="89" t="s">
        <v>776</v>
      </c>
      <c r="T281" s="17">
        <v>2500</v>
      </c>
      <c r="U281" s="17" t="s">
        <v>10607</v>
      </c>
      <c r="V281" s="17">
        <v>21.5</v>
      </c>
      <c r="W281" s="17" t="s">
        <v>10994</v>
      </c>
      <c r="X281" s="17" t="str">
        <f t="shared" si="28"/>
        <v>Vigente</v>
      </c>
      <c r="Y281" s="17" t="str">
        <f t="shared" si="29"/>
        <v>V</v>
      </c>
      <c r="Z281" s="17" t="s">
        <v>348</v>
      </c>
      <c r="AA281" s="17" t="str">
        <f>VLOOKUP(A281,'REPORTE'!$A$1:$AG$1961,19,0)</f>
        <v>Venta al por mayor de frutas, legumbres y hortalizas.</v>
      </c>
      <c r="AB281" s="17">
        <v>1001431</v>
      </c>
      <c r="AC281" s="17" t="s">
        <v>11608</v>
      </c>
      <c r="AD281" s="17" t="s">
        <v>11832</v>
      </c>
      <c r="AE281" s="17" t="s">
        <v>12072</v>
      </c>
      <c r="AF281" s="17" t="s">
        <v>12212</v>
      </c>
      <c r="AG281" s="17" t="s">
        <v>609</v>
      </c>
      <c r="AH281" s="17" t="str">
        <f>VLOOKUP(A281,'REPORTE'!$A$1:$AG$1961,5,0)</f>
        <v>ECUATORIANO(A) INDIGENA</v>
      </c>
      <c r="AI281" s="17">
        <f>VLOOKUP(A281,'REPORTE'!$A$1:$AG$1961,28,0)</f>
        <v>44392</v>
      </c>
      <c r="AJ281" s="17" t="str">
        <f>VLOOKUP(A281,'REPORTE'!$A$1:$AG$1961,29,0)</f>
        <v>Cliente</v>
      </c>
      <c r="AK281" s="17" t="str">
        <f>VLOOKUP(A281,'REPORTE'!$A$1:$AG$1961,30,0)</f>
        <v>Secundaria</v>
      </c>
      <c r="AL281" s="17" t="str">
        <f>VLOOKUP(A281,'REPORTE'!$A$1:$AG$1961,31,0)</f>
        <v>CHIMBORAZO</v>
      </c>
      <c r="AM281" s="17" t="e">
        <f>VLOOKUP(AL281,PROVINCIAS!$F$1:$G$1171,2,0)</f>
        <v>#N/A</v>
      </c>
    </row>
    <row r="282" spans="1:39" x14ac:dyDescent="0.45">
      <c r="A282" s="17">
        <v>1000597</v>
      </c>
      <c r="B282" s="17" t="s">
        <v>9869</v>
      </c>
      <c r="C282" s="85">
        <v>1718262361</v>
      </c>
      <c r="D282" s="17">
        <v>36</v>
      </c>
      <c r="E282" s="86">
        <v>31231</v>
      </c>
      <c r="F282" s="86" t="str">
        <f t="shared" si="25"/>
        <v>1985</v>
      </c>
      <c r="G282" s="87">
        <v>2022</v>
      </c>
      <c r="H282" s="87">
        <f t="shared" si="26"/>
        <v>37</v>
      </c>
      <c r="I282" s="87" t="str">
        <f t="shared" si="24"/>
        <v>Mal</v>
      </c>
      <c r="J282" s="17" t="s">
        <v>36</v>
      </c>
      <c r="K282" s="17">
        <v>1001735</v>
      </c>
      <c r="L282" s="17">
        <v>12</v>
      </c>
      <c r="M282" s="17">
        <v>0</v>
      </c>
      <c r="N282" s="17" t="str">
        <f t="shared" si="27"/>
        <v>A1</v>
      </c>
      <c r="O282" s="17" t="s">
        <v>10468</v>
      </c>
      <c r="P282" s="17" t="s">
        <v>10469</v>
      </c>
      <c r="Q282" s="88">
        <v>44393</v>
      </c>
      <c r="R282" s="88">
        <v>44767</v>
      </c>
      <c r="S282" s="89" t="s">
        <v>776</v>
      </c>
      <c r="T282" s="17">
        <v>1000</v>
      </c>
      <c r="U282" s="17">
        <v>454.08</v>
      </c>
      <c r="V282" s="17">
        <v>23</v>
      </c>
      <c r="W282" s="17" t="s">
        <v>10994</v>
      </c>
      <c r="X282" s="17" t="str">
        <f t="shared" si="28"/>
        <v>Vigente</v>
      </c>
      <c r="Y282" s="17" t="str">
        <f t="shared" si="29"/>
        <v>V</v>
      </c>
      <c r="Z282" s="17" t="s">
        <v>11055</v>
      </c>
      <c r="AA282" s="17" t="str">
        <f>VLOOKUP(A282,'REPORTE'!$A$1:$AG$1961,19,0)</f>
        <v>Crí­a y reproducción de cerdos.</v>
      </c>
      <c r="AB282" s="17">
        <v>1000668</v>
      </c>
      <c r="AC282" s="17" t="s">
        <v>11241</v>
      </c>
      <c r="AD282" s="17" t="s">
        <v>11838</v>
      </c>
      <c r="AE282" s="17" t="s">
        <v>12072</v>
      </c>
      <c r="AF282" s="17" t="s">
        <v>12213</v>
      </c>
      <c r="AG282" s="17" t="s">
        <v>609</v>
      </c>
      <c r="AH282" s="17" t="str">
        <f>VLOOKUP(A282,'REPORTE'!$A$1:$AG$1961,5,0)</f>
        <v>ECUATORIANO(A)</v>
      </c>
      <c r="AI282" s="17">
        <f>VLOOKUP(A282,'REPORTE'!$A$1:$AG$1961,28,0)</f>
        <v>44148</v>
      </c>
      <c r="AJ282" s="17" t="str">
        <f>VLOOKUP(A282,'REPORTE'!$A$1:$AG$1961,29,0)</f>
        <v>Cliente</v>
      </c>
      <c r="AK282" s="17" t="str">
        <f>VLOOKUP(A282,'REPORTE'!$A$1:$AG$1961,30,0)</f>
        <v>Secundaria</v>
      </c>
      <c r="AL282" s="17" t="str">
        <f>VLOOKUP(A282,'REPORTE'!$A$1:$AG$1961,31,0)</f>
        <v>PICHINCHA</v>
      </c>
      <c r="AM282" s="17" t="str">
        <f>VLOOKUP(AL282,PROVINCIAS!$F$1:$G$1171,2,0)</f>
        <v>URBANA</v>
      </c>
    </row>
    <row r="283" spans="1:39" x14ac:dyDescent="0.45">
      <c r="A283" s="17">
        <v>1001117</v>
      </c>
      <c r="B283" s="17" t="s">
        <v>9870</v>
      </c>
      <c r="C283" s="85">
        <v>601129232</v>
      </c>
      <c r="D283" s="17">
        <v>47</v>
      </c>
      <c r="E283" s="86">
        <v>27432</v>
      </c>
      <c r="F283" s="86" t="str">
        <f t="shared" si="25"/>
        <v>1975</v>
      </c>
      <c r="G283" s="87">
        <v>2022</v>
      </c>
      <c r="H283" s="87">
        <f t="shared" si="26"/>
        <v>47</v>
      </c>
      <c r="I283" s="87" t="str">
        <f t="shared" si="24"/>
        <v>Mal</v>
      </c>
      <c r="J283" s="17" t="s">
        <v>36</v>
      </c>
      <c r="K283" s="17">
        <v>1001736</v>
      </c>
      <c r="L283" s="17">
        <v>18</v>
      </c>
      <c r="M283" s="17">
        <v>9</v>
      </c>
      <c r="N283" s="17" t="str">
        <f t="shared" si="27"/>
        <v>A2</v>
      </c>
      <c r="O283" s="17" t="s">
        <v>10468</v>
      </c>
      <c r="P283" s="17" t="s">
        <v>10469</v>
      </c>
      <c r="Q283" s="88">
        <v>44393</v>
      </c>
      <c r="R283" s="88">
        <v>44946</v>
      </c>
      <c r="S283" s="88">
        <v>44612</v>
      </c>
      <c r="T283" s="17">
        <v>2000</v>
      </c>
      <c r="U283" s="17" t="s">
        <v>10608</v>
      </c>
      <c r="V283" s="17">
        <v>23</v>
      </c>
      <c r="W283" s="17" t="s">
        <v>10995</v>
      </c>
      <c r="X283" s="17" t="str">
        <f t="shared" si="28"/>
        <v>Vigente</v>
      </c>
      <c r="Y283" s="17" t="str">
        <f t="shared" si="29"/>
        <v>F</v>
      </c>
      <c r="Z283" s="17" t="s">
        <v>11027</v>
      </c>
      <c r="AA283" s="17" t="str">
        <f>VLOOKUP(A283,'REPORTE'!$A$1:$AG$1961,19,0)</f>
        <v>Empleado Privado</v>
      </c>
      <c r="AB283" s="17">
        <v>1001191</v>
      </c>
      <c r="AC283" s="17" t="s">
        <v>11204</v>
      </c>
      <c r="AD283" s="17" t="s">
        <v>11839</v>
      </c>
      <c r="AE283" s="17" t="s">
        <v>12072</v>
      </c>
      <c r="AF283" s="17" t="s">
        <v>12102</v>
      </c>
      <c r="AG283" s="17" t="s">
        <v>74</v>
      </c>
      <c r="AH283" s="17" t="str">
        <f>VLOOKUP(A283,'REPORTE'!$A$1:$AG$1961,5,0)</f>
        <v>ECUATORIANO(A)</v>
      </c>
      <c r="AI283" s="17">
        <f>VLOOKUP(A283,'REPORTE'!$A$1:$AG$1961,28,0)</f>
        <v>44392</v>
      </c>
      <c r="AJ283" s="17" t="str">
        <f>VLOOKUP(A283,'REPORTE'!$A$1:$AG$1961,29,0)</f>
        <v>Cliente</v>
      </c>
      <c r="AK283" s="17" t="str">
        <f>VLOOKUP(A283,'REPORTE'!$A$1:$AG$1961,30,0)</f>
        <v>Primaria</v>
      </c>
      <c r="AL283" s="17" t="str">
        <f>VLOOKUP(A283,'REPORTE'!$A$1:$AG$1961,31,0)</f>
        <v>CHIMBORAZO</v>
      </c>
      <c r="AM283" s="17" t="e">
        <f>VLOOKUP(AL283,PROVINCIAS!$F$1:$G$1171,2,0)</f>
        <v>#N/A</v>
      </c>
    </row>
    <row r="284" spans="1:39" x14ac:dyDescent="0.45">
      <c r="A284" s="17">
        <v>1000950</v>
      </c>
      <c r="B284" s="17" t="s">
        <v>9871</v>
      </c>
      <c r="C284" s="85">
        <v>503849937</v>
      </c>
      <c r="D284" s="17">
        <v>28</v>
      </c>
      <c r="E284" s="86">
        <v>34087</v>
      </c>
      <c r="F284" s="86" t="str">
        <f t="shared" si="25"/>
        <v>1993</v>
      </c>
      <c r="G284" s="87">
        <v>2022</v>
      </c>
      <c r="H284" s="87">
        <f t="shared" si="26"/>
        <v>29</v>
      </c>
      <c r="I284" s="87" t="str">
        <f t="shared" si="24"/>
        <v>Mal</v>
      </c>
      <c r="J284" s="17" t="s">
        <v>59</v>
      </c>
      <c r="K284" s="17">
        <v>1001737</v>
      </c>
      <c r="L284" s="17">
        <v>12</v>
      </c>
      <c r="M284" s="17">
        <v>4</v>
      </c>
      <c r="N284" s="17" t="str">
        <f t="shared" si="27"/>
        <v>A1</v>
      </c>
      <c r="O284" s="17" t="s">
        <v>10468</v>
      </c>
      <c r="P284" s="17" t="s">
        <v>10469</v>
      </c>
      <c r="Q284" s="88">
        <v>44394</v>
      </c>
      <c r="R284" s="88">
        <v>44767</v>
      </c>
      <c r="S284" s="88">
        <v>44617</v>
      </c>
      <c r="T284" s="17">
        <v>2000</v>
      </c>
      <c r="U284" s="17" t="s">
        <v>10609</v>
      </c>
      <c r="V284" s="17">
        <v>23</v>
      </c>
      <c r="W284" s="17" t="s">
        <v>10995</v>
      </c>
      <c r="X284" s="17" t="str">
        <f t="shared" si="28"/>
        <v>Vigente</v>
      </c>
      <c r="Y284" s="17" t="str">
        <f t="shared" si="29"/>
        <v>F</v>
      </c>
      <c r="Z284" s="17" t="s">
        <v>11044</v>
      </c>
      <c r="AA284" s="17" t="str">
        <f>VLOOKUP(A284,'REPORTE'!$A$1:$AG$1961,19,0)</f>
        <v>Obras de construcciones distintas de las de edificios por ejemplo: instalaciones deportivas al aire libre.</v>
      </c>
      <c r="AB284" s="17">
        <v>1001020</v>
      </c>
      <c r="AC284" s="17" t="s">
        <v>11240</v>
      </c>
      <c r="AD284" s="17" t="s">
        <v>11940</v>
      </c>
      <c r="AE284" s="17" t="s">
        <v>12072</v>
      </c>
      <c r="AF284" s="17" t="s">
        <v>12093</v>
      </c>
      <c r="AG284" s="17" t="s">
        <v>665</v>
      </c>
      <c r="AH284" s="17" t="str">
        <f>VLOOKUP(A284,'REPORTE'!$A$1:$AG$1961,5,0)</f>
        <v>ECUATORIANO(A) INDIGENA</v>
      </c>
      <c r="AI284" s="17">
        <f>VLOOKUP(A284,'REPORTE'!$A$1:$AG$1961,28,0)</f>
        <v>44394</v>
      </c>
      <c r="AJ284" s="17" t="str">
        <f>VLOOKUP(A284,'REPORTE'!$A$1:$AG$1961,29,0)</f>
        <v>Cliente</v>
      </c>
      <c r="AK284" s="17" t="str">
        <f>VLOOKUP(A284,'REPORTE'!$A$1:$AG$1961,30,0)</f>
        <v>Primaria</v>
      </c>
      <c r="AL284" s="17" t="str">
        <f>VLOOKUP(A284,'REPORTE'!$A$1:$AG$1961,31,0)</f>
        <v>PICHINCHA</v>
      </c>
      <c r="AM284" s="17" t="str">
        <f>VLOOKUP(AL284,PROVINCIAS!$F$1:$G$1171,2,0)</f>
        <v>URBANA</v>
      </c>
    </row>
    <row r="285" spans="1:39" x14ac:dyDescent="0.45">
      <c r="A285" s="17">
        <v>1001337</v>
      </c>
      <c r="B285" s="17" t="s">
        <v>9872</v>
      </c>
      <c r="C285" s="85">
        <v>503443210</v>
      </c>
      <c r="D285" s="17">
        <v>33</v>
      </c>
      <c r="E285" s="86">
        <v>32374</v>
      </c>
      <c r="F285" s="86" t="str">
        <f t="shared" si="25"/>
        <v>1988</v>
      </c>
      <c r="G285" s="87">
        <v>2022</v>
      </c>
      <c r="H285" s="87">
        <f t="shared" si="26"/>
        <v>34</v>
      </c>
      <c r="I285" s="87" t="str">
        <f t="shared" si="24"/>
        <v>Mal</v>
      </c>
      <c r="J285" s="17" t="s">
        <v>59</v>
      </c>
      <c r="K285" s="17">
        <v>1001742</v>
      </c>
      <c r="L285" s="17">
        <v>36</v>
      </c>
      <c r="M285" s="17">
        <v>0</v>
      </c>
      <c r="N285" s="17" t="str">
        <f t="shared" si="27"/>
        <v>A1</v>
      </c>
      <c r="O285" s="17" t="s">
        <v>10468</v>
      </c>
      <c r="P285" s="17" t="s">
        <v>10469</v>
      </c>
      <c r="Q285" s="88">
        <v>44396</v>
      </c>
      <c r="R285" s="88">
        <v>45491</v>
      </c>
      <c r="S285" s="89" t="s">
        <v>776</v>
      </c>
      <c r="T285" s="17">
        <v>5000</v>
      </c>
      <c r="U285" s="17" t="s">
        <v>10610</v>
      </c>
      <c r="V285" s="17">
        <v>21.5</v>
      </c>
      <c r="W285" s="17" t="s">
        <v>10994</v>
      </c>
      <c r="X285" s="17" t="str">
        <f t="shared" si="28"/>
        <v>Vigente</v>
      </c>
      <c r="Y285" s="17" t="str">
        <f t="shared" si="29"/>
        <v>V</v>
      </c>
      <c r="Z285" s="17" t="s">
        <v>11052</v>
      </c>
      <c r="AA285" s="17" t="str">
        <f>VLOOKUP(A285,'REPORTE'!$A$1:$AG$1961,19,0)</f>
        <v>Elaboración de otros productos de panaderí­a, incluso congelados: tortillas de maí­z o trigo, conos de helado, obleas, waffles, panqueques, etcétera.</v>
      </c>
      <c r="AB285" s="17">
        <v>1001414</v>
      </c>
      <c r="AC285" s="17" t="s">
        <v>11609</v>
      </c>
      <c r="AD285" s="17" t="s">
        <v>11876</v>
      </c>
      <c r="AE285" s="17" t="s">
        <v>12072</v>
      </c>
      <c r="AF285" s="17" t="s">
        <v>12214</v>
      </c>
      <c r="AG285" s="17" t="s">
        <v>665</v>
      </c>
      <c r="AH285" s="17" t="str">
        <f>VLOOKUP(A285,'REPORTE'!$A$1:$AG$1961,5,0)</f>
        <v>ECUATORIANO(A)</v>
      </c>
      <c r="AI285" s="17">
        <f>VLOOKUP(A285,'REPORTE'!$A$1:$AG$1961,28,0)</f>
        <v>0</v>
      </c>
      <c r="AJ285" s="17" t="str">
        <f>VLOOKUP(A285,'REPORTE'!$A$1:$AG$1961,29,0)</f>
        <v>Cliente</v>
      </c>
      <c r="AK285" s="17" t="str">
        <f>VLOOKUP(A285,'REPORTE'!$A$1:$AG$1961,30,0)</f>
        <v>Secundaria</v>
      </c>
      <c r="AL285" s="17" t="str">
        <f>VLOOKUP(A285,'REPORTE'!$A$1:$AG$1961,31,0)</f>
        <v>PICHINCHA</v>
      </c>
      <c r="AM285" s="17" t="str">
        <f>VLOOKUP(AL285,PROVINCIAS!$F$1:$G$1171,2,0)</f>
        <v>URBANA</v>
      </c>
    </row>
    <row r="286" spans="1:39" x14ac:dyDescent="0.45">
      <c r="A286" s="17">
        <v>1001297</v>
      </c>
      <c r="B286" s="17" t="s">
        <v>9873</v>
      </c>
      <c r="C286" s="85">
        <v>1726563776</v>
      </c>
      <c r="D286" s="17">
        <v>30</v>
      </c>
      <c r="E286" s="86">
        <v>33429</v>
      </c>
      <c r="F286" s="86" t="str">
        <f t="shared" si="25"/>
        <v>1991</v>
      </c>
      <c r="G286" s="87">
        <v>2022</v>
      </c>
      <c r="H286" s="87">
        <f t="shared" si="26"/>
        <v>31</v>
      </c>
      <c r="I286" s="87" t="str">
        <f t="shared" si="24"/>
        <v>Mal</v>
      </c>
      <c r="J286" s="17" t="s">
        <v>59</v>
      </c>
      <c r="K286" s="17">
        <v>1001745</v>
      </c>
      <c r="L286" s="17">
        <v>24</v>
      </c>
      <c r="M286" s="17">
        <v>0</v>
      </c>
      <c r="N286" s="17" t="str">
        <f t="shared" si="27"/>
        <v>A1</v>
      </c>
      <c r="O286" s="17" t="s">
        <v>10468</v>
      </c>
      <c r="P286" s="17" t="s">
        <v>10469</v>
      </c>
      <c r="Q286" s="88">
        <v>44397</v>
      </c>
      <c r="R286" s="88">
        <v>45127</v>
      </c>
      <c r="S286" s="89" t="s">
        <v>776</v>
      </c>
      <c r="T286" s="17">
        <v>2000</v>
      </c>
      <c r="U286" s="17" t="s">
        <v>10611</v>
      </c>
      <c r="V286" s="17">
        <v>23</v>
      </c>
      <c r="W286" s="17" t="s">
        <v>10994</v>
      </c>
      <c r="X286" s="17" t="str">
        <f t="shared" si="28"/>
        <v>Vigente</v>
      </c>
      <c r="Y286" s="17" t="str">
        <f t="shared" si="29"/>
        <v>V</v>
      </c>
      <c r="Z286" s="17" t="s">
        <v>11019</v>
      </c>
      <c r="AA286" s="17" t="str">
        <f>VLOOKUP(A286,'REPORTE'!$A$1:$AG$1961,19,0)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286" s="17">
        <v>1001373</v>
      </c>
      <c r="AC286" s="17" t="s">
        <v>11229</v>
      </c>
      <c r="AD286" s="17" t="s">
        <v>11891</v>
      </c>
      <c r="AE286" s="17" t="s">
        <v>12072</v>
      </c>
      <c r="AF286" s="17" t="s">
        <v>12215</v>
      </c>
      <c r="AG286" s="17" t="s">
        <v>609</v>
      </c>
      <c r="AH286" s="17" t="str">
        <f>VLOOKUP(A286,'REPORTE'!$A$1:$AG$1961,5,0)</f>
        <v>ECUATORIANO(A)</v>
      </c>
      <c r="AI286" s="17">
        <f>VLOOKUP(A286,'REPORTE'!$A$1:$AG$1961,28,0)</f>
        <v>44397</v>
      </c>
      <c r="AJ286" s="17" t="str">
        <f>VLOOKUP(A286,'REPORTE'!$A$1:$AG$1961,29,0)</f>
        <v>Cliente</v>
      </c>
      <c r="AK286" s="17" t="str">
        <f>VLOOKUP(A286,'REPORTE'!$A$1:$AG$1961,30,0)</f>
        <v>Secundaria</v>
      </c>
      <c r="AL286" s="17" t="str">
        <f>VLOOKUP(A286,'REPORTE'!$A$1:$AG$1961,31,0)</f>
        <v>TUNGURAHUA</v>
      </c>
      <c r="AM286" s="17" t="e">
        <f>VLOOKUP(AL286,PROVINCIAS!$F$1:$G$1171,2,0)</f>
        <v>#N/A</v>
      </c>
    </row>
    <row r="287" spans="1:39" x14ac:dyDescent="0.45">
      <c r="A287" s="17">
        <v>1000426</v>
      </c>
      <c r="B287" s="17" t="s">
        <v>9874</v>
      </c>
      <c r="C287" s="85">
        <v>1726811019</v>
      </c>
      <c r="D287" s="17">
        <v>24</v>
      </c>
      <c r="E287" s="86">
        <v>35522</v>
      </c>
      <c r="F287" s="86" t="str">
        <f t="shared" si="25"/>
        <v>1997</v>
      </c>
      <c r="G287" s="87">
        <v>2022</v>
      </c>
      <c r="H287" s="87">
        <f t="shared" si="26"/>
        <v>25</v>
      </c>
      <c r="I287" s="87" t="str">
        <f t="shared" si="24"/>
        <v>Mal</v>
      </c>
      <c r="J287" s="17" t="s">
        <v>59</v>
      </c>
      <c r="K287" s="17">
        <v>1001755</v>
      </c>
      <c r="L287" s="17">
        <v>18</v>
      </c>
      <c r="M287" s="17">
        <v>4</v>
      </c>
      <c r="N287" s="17" t="str">
        <f t="shared" si="27"/>
        <v>A1</v>
      </c>
      <c r="O287" s="17" t="s">
        <v>10468</v>
      </c>
      <c r="P287" s="17" t="s">
        <v>10469</v>
      </c>
      <c r="Q287" s="88">
        <v>44398</v>
      </c>
      <c r="R287" s="88">
        <v>44951</v>
      </c>
      <c r="S287" s="88">
        <v>44617</v>
      </c>
      <c r="T287" s="17">
        <v>2000</v>
      </c>
      <c r="U287" s="17" t="s">
        <v>10608</v>
      </c>
      <c r="V287" s="17">
        <v>23</v>
      </c>
      <c r="W287" s="17" t="s">
        <v>10995</v>
      </c>
      <c r="X287" s="17" t="str">
        <f t="shared" si="28"/>
        <v>Vigente</v>
      </c>
      <c r="Y287" s="17" t="str">
        <f t="shared" si="29"/>
        <v>F</v>
      </c>
      <c r="Z287" s="17" t="s">
        <v>11012</v>
      </c>
      <c r="AA287" s="17" t="str">
        <f>VLOOKUP(A287,'REPORTE'!$A$1:$AG$1961,19,0)</f>
        <v>Actividades de alquiler con fines operativos de automóviles de pasajeros, camiones, camionetas, remolques y vehí­culos de recreo. (sin conductor).</v>
      </c>
      <c r="AB287" s="17">
        <v>1000489</v>
      </c>
      <c r="AC287" s="17" t="s">
        <v>11165</v>
      </c>
      <c r="AD287" s="17" t="s">
        <v>11832</v>
      </c>
      <c r="AE287" s="17" t="s">
        <v>12072</v>
      </c>
      <c r="AF287" s="17" t="s">
        <v>11150</v>
      </c>
      <c r="AG287" s="17" t="s">
        <v>609</v>
      </c>
      <c r="AH287" s="17" t="str">
        <f>VLOOKUP(A287,'REPORTE'!$A$1:$AG$1961,5,0)</f>
        <v>ECUATORIANO(A) INDIGENA</v>
      </c>
      <c r="AI287" s="17">
        <f>VLOOKUP(A287,'REPORTE'!$A$1:$AG$1961,28,0)</f>
        <v>44167</v>
      </c>
      <c r="AJ287" s="17" t="str">
        <f>VLOOKUP(A287,'REPORTE'!$A$1:$AG$1961,29,0)</f>
        <v>Cliente</v>
      </c>
      <c r="AK287" s="17" t="str">
        <f>VLOOKUP(A287,'REPORTE'!$A$1:$AG$1961,30,0)</f>
        <v>Primaria</v>
      </c>
      <c r="AL287" s="17" t="str">
        <f>VLOOKUP(A287,'REPORTE'!$A$1:$AG$1961,31,0)</f>
        <v>PICHINCHA</v>
      </c>
      <c r="AM287" s="17" t="str">
        <f>VLOOKUP(AL287,PROVINCIAS!$F$1:$G$1171,2,0)</f>
        <v>URBANA</v>
      </c>
    </row>
    <row r="288" spans="1:39" x14ac:dyDescent="0.45">
      <c r="A288" s="17">
        <v>1000471</v>
      </c>
      <c r="B288" s="17" t="s">
        <v>9875</v>
      </c>
      <c r="C288" s="85">
        <v>1713625919</v>
      </c>
      <c r="D288" s="17">
        <v>45</v>
      </c>
      <c r="E288" s="86">
        <v>27984</v>
      </c>
      <c r="F288" s="86" t="str">
        <f t="shared" si="25"/>
        <v>1976</v>
      </c>
      <c r="G288" s="87">
        <v>2022</v>
      </c>
      <c r="H288" s="87">
        <f t="shared" si="26"/>
        <v>46</v>
      </c>
      <c r="I288" s="87" t="str">
        <f t="shared" si="24"/>
        <v>Mal</v>
      </c>
      <c r="J288" s="17" t="s">
        <v>59</v>
      </c>
      <c r="K288" s="17">
        <v>1001750</v>
      </c>
      <c r="L288" s="17">
        <v>24</v>
      </c>
      <c r="M288" s="17">
        <v>0</v>
      </c>
      <c r="N288" s="17" t="str">
        <f t="shared" si="27"/>
        <v>A1</v>
      </c>
      <c r="O288" s="17" t="s">
        <v>10468</v>
      </c>
      <c r="P288" s="17" t="s">
        <v>10469</v>
      </c>
      <c r="Q288" s="88">
        <v>44398</v>
      </c>
      <c r="R288" s="88">
        <v>45132</v>
      </c>
      <c r="S288" s="89" t="s">
        <v>776</v>
      </c>
      <c r="T288" s="17">
        <v>3000</v>
      </c>
      <c r="U288" s="17" t="s">
        <v>10612</v>
      </c>
      <c r="V288" s="17">
        <v>21.5</v>
      </c>
      <c r="W288" s="17" t="s">
        <v>10994</v>
      </c>
      <c r="X288" s="17" t="str">
        <f t="shared" si="28"/>
        <v>Vigente</v>
      </c>
      <c r="Y288" s="17" t="str">
        <f t="shared" si="29"/>
        <v>V</v>
      </c>
      <c r="Z288" s="17" t="s">
        <v>11012</v>
      </c>
      <c r="AA288" s="17" t="str">
        <f>VLOOKUP(A288,'REPORTE'!$A$1:$AG$1961,19,0)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AB288" s="17">
        <v>1000542</v>
      </c>
      <c r="AC288" s="17" t="s">
        <v>11610</v>
      </c>
      <c r="AD288" s="17" t="s">
        <v>11859</v>
      </c>
      <c r="AE288" s="17" t="s">
        <v>12072</v>
      </c>
      <c r="AF288" s="17" t="s">
        <v>12216</v>
      </c>
      <c r="AG288" s="17" t="s">
        <v>609</v>
      </c>
      <c r="AH288" s="17" t="str">
        <f>VLOOKUP(A288,'REPORTE'!$A$1:$AG$1961,5,0)</f>
        <v>ECUATORIANO(A)</v>
      </c>
      <c r="AI288" s="17">
        <f>VLOOKUP(A288,'REPORTE'!$A$1:$AG$1961,28,0)</f>
        <v>44146</v>
      </c>
      <c r="AJ288" s="17" t="str">
        <f>VLOOKUP(A288,'REPORTE'!$A$1:$AG$1961,29,0)</f>
        <v>Cliente</v>
      </c>
      <c r="AK288" s="17" t="str">
        <f>VLOOKUP(A288,'REPORTE'!$A$1:$AG$1961,30,0)</f>
        <v>Secundaria</v>
      </c>
      <c r="AL288" s="17" t="str">
        <f>VLOOKUP(A288,'REPORTE'!$A$1:$AG$1961,31,0)</f>
        <v>PICHINCHA</v>
      </c>
      <c r="AM288" s="17" t="str">
        <f>VLOOKUP(AL288,PROVINCIAS!$F$1:$G$1171,2,0)</f>
        <v>URBANA</v>
      </c>
    </row>
    <row r="289" spans="1:39" x14ac:dyDescent="0.45">
      <c r="A289" s="17">
        <v>1001317</v>
      </c>
      <c r="B289" s="17" t="s">
        <v>9876</v>
      </c>
      <c r="C289" s="85">
        <v>201772852</v>
      </c>
      <c r="D289" s="17">
        <v>40</v>
      </c>
      <c r="E289" s="86">
        <v>29805</v>
      </c>
      <c r="F289" s="86" t="str">
        <f t="shared" si="25"/>
        <v>1981</v>
      </c>
      <c r="G289" s="87">
        <v>2022</v>
      </c>
      <c r="H289" s="87">
        <f t="shared" si="26"/>
        <v>41</v>
      </c>
      <c r="I289" s="87" t="str">
        <f t="shared" si="24"/>
        <v>Bien</v>
      </c>
      <c r="J289" s="17" t="s">
        <v>59</v>
      </c>
      <c r="K289" s="17">
        <v>1001751</v>
      </c>
      <c r="L289" s="17">
        <v>6</v>
      </c>
      <c r="M289" s="17">
        <v>45</v>
      </c>
      <c r="N289" s="17" t="str">
        <f t="shared" si="27"/>
        <v>A3</v>
      </c>
      <c r="O289" s="17" t="s">
        <v>10468</v>
      </c>
      <c r="P289" s="17" t="s">
        <v>10469</v>
      </c>
      <c r="Q289" s="88">
        <v>44398</v>
      </c>
      <c r="R289" s="88">
        <v>44576</v>
      </c>
      <c r="S289" s="88">
        <v>44576</v>
      </c>
      <c r="T289" s="17">
        <v>500</v>
      </c>
      <c r="U289" s="17">
        <v>86.18</v>
      </c>
      <c r="V289" s="17">
        <v>23</v>
      </c>
      <c r="W289" s="17" t="s">
        <v>10995</v>
      </c>
      <c r="X289" s="17" t="str">
        <f t="shared" si="28"/>
        <v>Vigente</v>
      </c>
      <c r="Y289" s="17" t="str">
        <f t="shared" si="29"/>
        <v>F</v>
      </c>
      <c r="Z289" s="17" t="s">
        <v>11019</v>
      </c>
      <c r="AA289" s="17" t="str">
        <f>VLOOKUP(A289,'REPORTE'!$A$1:$AG$1961,19,0)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AB289" s="17">
        <v>1001394</v>
      </c>
      <c r="AC289" s="17" t="s">
        <v>11243</v>
      </c>
      <c r="AD289" s="17" t="s">
        <v>11837</v>
      </c>
      <c r="AE289" s="17" t="s">
        <v>12072</v>
      </c>
      <c r="AF289" s="17" t="s">
        <v>12078</v>
      </c>
      <c r="AG289" s="17" t="s">
        <v>609</v>
      </c>
      <c r="AH289" s="17" t="str">
        <f>VLOOKUP(A289,'REPORTE'!$A$1:$AG$1961,5,0)</f>
        <v>ECUATORIANO(A)</v>
      </c>
      <c r="AI289" s="17">
        <f>VLOOKUP(A289,'REPORTE'!$A$1:$AG$1961,28,0)</f>
        <v>0</v>
      </c>
      <c r="AJ289" s="17" t="str">
        <f>VLOOKUP(A289,'REPORTE'!$A$1:$AG$1961,29,0)</f>
        <v>Cliente</v>
      </c>
      <c r="AK289" s="17" t="str">
        <f>VLOOKUP(A289,'REPORTE'!$A$1:$AG$1961,30,0)</f>
        <v>Primaria</v>
      </c>
      <c r="AL289" s="17" t="str">
        <f>VLOOKUP(A289,'REPORTE'!$A$1:$AG$1961,31,0)</f>
        <v>BOLIVAR</v>
      </c>
      <c r="AM289" s="17" t="str">
        <f>VLOOKUP(AL289,PROVINCIAS!$F$1:$G$1171,2,0)</f>
        <v>RURAL</v>
      </c>
    </row>
    <row r="290" spans="1:39" x14ac:dyDescent="0.45">
      <c r="A290" s="17">
        <v>1001340</v>
      </c>
      <c r="B290" s="17" t="s">
        <v>9877</v>
      </c>
      <c r="C290" s="85">
        <v>603808502</v>
      </c>
      <c r="D290" s="17">
        <v>34</v>
      </c>
      <c r="E290" s="86">
        <v>32124</v>
      </c>
      <c r="F290" s="86" t="str">
        <f t="shared" si="25"/>
        <v>1987</v>
      </c>
      <c r="G290" s="87">
        <v>2022</v>
      </c>
      <c r="H290" s="87">
        <f t="shared" si="26"/>
        <v>35</v>
      </c>
      <c r="I290" s="87" t="str">
        <f t="shared" si="24"/>
        <v>Mal</v>
      </c>
      <c r="J290" s="17" t="s">
        <v>59</v>
      </c>
      <c r="K290" s="17">
        <v>1001757</v>
      </c>
      <c r="L290" s="17">
        <v>24</v>
      </c>
      <c r="M290" s="17">
        <v>0</v>
      </c>
      <c r="N290" s="17" t="str">
        <f t="shared" si="27"/>
        <v>A1</v>
      </c>
      <c r="O290" s="17" t="s">
        <v>10468</v>
      </c>
      <c r="P290" s="17" t="s">
        <v>10469</v>
      </c>
      <c r="Q290" s="88">
        <v>44399</v>
      </c>
      <c r="R290" s="88">
        <v>45144</v>
      </c>
      <c r="S290" s="89" t="s">
        <v>776</v>
      </c>
      <c r="T290" s="17">
        <v>3000</v>
      </c>
      <c r="U290" s="17" t="s">
        <v>10613</v>
      </c>
      <c r="V290" s="17">
        <v>21.5</v>
      </c>
      <c r="W290" s="17" t="s">
        <v>10994</v>
      </c>
      <c r="X290" s="17" t="str">
        <f t="shared" si="28"/>
        <v>Vigente</v>
      </c>
      <c r="Y290" s="17" t="str">
        <f t="shared" si="29"/>
        <v>V</v>
      </c>
      <c r="Z290" s="17" t="s">
        <v>11040</v>
      </c>
      <c r="AA290" s="17" t="str">
        <f>VLOOKUP(A290,'REPORTE'!$A$1:$AG$1961,19,0)</f>
        <v>Venta al por mayor de productos de panaderí­a y reposterí­a.</v>
      </c>
      <c r="AB290" s="17">
        <v>1001417</v>
      </c>
      <c r="AC290" s="17" t="s">
        <v>11610</v>
      </c>
      <c r="AD290" s="17" t="s">
        <v>11873</v>
      </c>
      <c r="AE290" s="17" t="s">
        <v>12072</v>
      </c>
      <c r="AF290" s="17" t="s">
        <v>12217</v>
      </c>
      <c r="AG290" s="17" t="s">
        <v>609</v>
      </c>
      <c r="AH290" s="17" t="str">
        <f>VLOOKUP(A290,'REPORTE'!$A$1:$AG$1961,5,0)</f>
        <v>ECUATORIANO(A) INDIGENA</v>
      </c>
      <c r="AI290" s="17">
        <f>VLOOKUP(A290,'REPORTE'!$A$1:$AG$1961,28,0)</f>
        <v>44399</v>
      </c>
      <c r="AJ290" s="17" t="str">
        <f>VLOOKUP(A290,'REPORTE'!$A$1:$AG$1961,29,0)</f>
        <v>Cliente</v>
      </c>
      <c r="AK290" s="17" t="str">
        <f>VLOOKUP(A290,'REPORTE'!$A$1:$AG$1961,30,0)</f>
        <v>Secundaria</v>
      </c>
      <c r="AL290" s="17" t="str">
        <f>VLOOKUP(A290,'REPORTE'!$A$1:$AG$1961,31,0)</f>
        <v>CHIMBORAZO</v>
      </c>
      <c r="AM290" s="17" t="e">
        <f>VLOOKUP(AL290,PROVINCIAS!$F$1:$G$1171,2,0)</f>
        <v>#N/A</v>
      </c>
    </row>
    <row r="291" spans="1:39" x14ac:dyDescent="0.45">
      <c r="A291" s="17">
        <v>1001375</v>
      </c>
      <c r="B291" s="17" t="s">
        <v>9878</v>
      </c>
      <c r="C291" s="85">
        <v>1722319645</v>
      </c>
      <c r="D291" s="17">
        <v>20</v>
      </c>
      <c r="E291" s="86">
        <v>37153</v>
      </c>
      <c r="F291" s="86" t="str">
        <f t="shared" si="25"/>
        <v>2001</v>
      </c>
      <c r="G291" s="87">
        <v>2022</v>
      </c>
      <c r="H291" s="87">
        <f t="shared" si="26"/>
        <v>21</v>
      </c>
      <c r="I291" s="87" t="str">
        <f t="shared" si="24"/>
        <v>Mal</v>
      </c>
      <c r="J291" s="17" t="s">
        <v>36</v>
      </c>
      <c r="K291" s="17">
        <v>1001756</v>
      </c>
      <c r="L291" s="17">
        <v>24</v>
      </c>
      <c r="M291" s="17">
        <v>4</v>
      </c>
      <c r="N291" s="17" t="str">
        <f t="shared" si="27"/>
        <v>A1</v>
      </c>
      <c r="O291" s="17" t="s">
        <v>10468</v>
      </c>
      <c r="P291" s="17" t="s">
        <v>10469</v>
      </c>
      <c r="Q291" s="88">
        <v>44399</v>
      </c>
      <c r="R291" s="88">
        <v>45132</v>
      </c>
      <c r="S291" s="88">
        <v>44617</v>
      </c>
      <c r="T291" s="17">
        <v>5000</v>
      </c>
      <c r="U291" s="17" t="s">
        <v>10614</v>
      </c>
      <c r="V291" s="17">
        <v>21.5</v>
      </c>
      <c r="W291" s="17" t="s">
        <v>10995</v>
      </c>
      <c r="X291" s="17" t="str">
        <f t="shared" si="28"/>
        <v>Vigente</v>
      </c>
      <c r="Y291" s="17" t="str">
        <f t="shared" si="29"/>
        <v>F</v>
      </c>
      <c r="Z291" s="17" t="s">
        <v>2691</v>
      </c>
      <c r="AA291" s="17" t="str">
        <f>VLOOKUP(A291,'REPORTE'!$A$1:$AG$1961,19,0)</f>
        <v>Alquiler de productos textiles, prendas de vestir y calzado.</v>
      </c>
      <c r="AB291" s="17">
        <v>1001452</v>
      </c>
      <c r="AC291" s="17" t="s">
        <v>11601</v>
      </c>
      <c r="AD291" s="17" t="s">
        <v>11835</v>
      </c>
      <c r="AE291" s="17" t="s">
        <v>12072</v>
      </c>
      <c r="AF291" s="17" t="s">
        <v>11150</v>
      </c>
      <c r="AG291" s="17" t="s">
        <v>609</v>
      </c>
      <c r="AH291" s="17" t="str">
        <f>VLOOKUP(A291,'REPORTE'!$A$1:$AG$1961,5,0)</f>
        <v>ECUATORIANO(A)</v>
      </c>
      <c r="AI291" s="17">
        <f>VLOOKUP(A291,'REPORTE'!$A$1:$AG$1961,28,0)</f>
        <v>44399</v>
      </c>
      <c r="AJ291" s="17" t="str">
        <f>VLOOKUP(A291,'REPORTE'!$A$1:$AG$1961,29,0)</f>
        <v>Cliente</v>
      </c>
      <c r="AK291" s="17" t="str">
        <f>VLOOKUP(A291,'REPORTE'!$A$1:$AG$1961,30,0)</f>
        <v>Secundaria</v>
      </c>
      <c r="AL291" s="17" t="str">
        <f>VLOOKUP(A291,'REPORTE'!$A$1:$AG$1961,31,0)</f>
        <v>PICHINCHA</v>
      </c>
      <c r="AM291" s="17" t="str">
        <f>VLOOKUP(AL291,PROVINCIAS!$F$1:$G$1171,2,0)</f>
        <v>URBANA</v>
      </c>
    </row>
    <row r="292" spans="1:39" x14ac:dyDescent="0.45">
      <c r="A292" s="17">
        <v>1001377</v>
      </c>
      <c r="B292" s="17" t="s">
        <v>9879</v>
      </c>
      <c r="C292" s="85">
        <v>604859397</v>
      </c>
      <c r="D292" s="17">
        <v>23</v>
      </c>
      <c r="E292" s="86">
        <v>35997</v>
      </c>
      <c r="F292" s="86" t="str">
        <f t="shared" si="25"/>
        <v>1998</v>
      </c>
      <c r="G292" s="87">
        <v>2022</v>
      </c>
      <c r="H292" s="87">
        <f t="shared" si="26"/>
        <v>24</v>
      </c>
      <c r="I292" s="87" t="str">
        <f t="shared" si="24"/>
        <v>Mal</v>
      </c>
      <c r="J292" s="17" t="s">
        <v>59</v>
      </c>
      <c r="K292" s="17">
        <v>1001761</v>
      </c>
      <c r="L292" s="17">
        <v>24</v>
      </c>
      <c r="M292" s="17">
        <v>4</v>
      </c>
      <c r="N292" s="17" t="str">
        <f t="shared" si="27"/>
        <v>A1</v>
      </c>
      <c r="O292" s="17" t="s">
        <v>10468</v>
      </c>
      <c r="P292" s="17" t="s">
        <v>10469</v>
      </c>
      <c r="Q292" s="88">
        <v>44401</v>
      </c>
      <c r="R292" s="88">
        <v>45132</v>
      </c>
      <c r="S292" s="88">
        <v>44617</v>
      </c>
      <c r="T292" s="17">
        <v>2000</v>
      </c>
      <c r="U292" s="17" t="s">
        <v>10615</v>
      </c>
      <c r="V292" s="17">
        <v>23</v>
      </c>
      <c r="W292" s="17" t="s">
        <v>10995</v>
      </c>
      <c r="X292" s="17" t="str">
        <f t="shared" si="28"/>
        <v>Vigente</v>
      </c>
      <c r="Y292" s="17" t="str">
        <f t="shared" si="29"/>
        <v>F</v>
      </c>
      <c r="Z292" s="17" t="s">
        <v>244</v>
      </c>
      <c r="AA292" s="17" t="str">
        <f>VLOOKUP(A292,'REPORTE'!$A$1:$AG$1961,19,0)</f>
        <v>Actividades de fumigación de cultivos, incluida la fumigación aérea; tratamiento de cultivos, control de plagas (incluidos los conejos); en relación con la agricultura.</v>
      </c>
      <c r="AB292" s="17">
        <v>1001456</v>
      </c>
      <c r="AC292" s="17" t="s">
        <v>11237</v>
      </c>
      <c r="AD292" s="17" t="s">
        <v>11941</v>
      </c>
      <c r="AE292" s="17" t="s">
        <v>12072</v>
      </c>
      <c r="AF292" s="17" t="s">
        <v>12093</v>
      </c>
      <c r="AG292" s="17" t="s">
        <v>74</v>
      </c>
      <c r="AH292" s="17" t="str">
        <f>VLOOKUP(A292,'REPORTE'!$A$1:$AG$1961,5,0)</f>
        <v>ECUATORIANO(A) INDIGENA</v>
      </c>
      <c r="AI292" s="17">
        <f>VLOOKUP(A292,'REPORTE'!$A$1:$AG$1961,28,0)</f>
        <v>44433</v>
      </c>
      <c r="AJ292" s="17" t="str">
        <f>VLOOKUP(A292,'REPORTE'!$A$1:$AG$1961,29,0)</f>
        <v>Cliente</v>
      </c>
      <c r="AK292" s="17" t="str">
        <f>VLOOKUP(A292,'REPORTE'!$A$1:$AG$1961,30,0)</f>
        <v>Secundaria</v>
      </c>
      <c r="AL292" s="17" t="str">
        <f>VLOOKUP(A292,'REPORTE'!$A$1:$AG$1961,31,0)</f>
        <v>CHIMBORAZO</v>
      </c>
      <c r="AM292" s="17" t="e">
        <f>VLOOKUP(AL292,PROVINCIAS!$F$1:$G$1171,2,0)</f>
        <v>#N/A</v>
      </c>
    </row>
    <row r="293" spans="1:39" x14ac:dyDescent="0.45">
      <c r="A293" s="17">
        <v>1000185</v>
      </c>
      <c r="B293" s="17" t="s">
        <v>9880</v>
      </c>
      <c r="C293" s="85">
        <v>604287805</v>
      </c>
      <c r="D293" s="17">
        <v>39</v>
      </c>
      <c r="E293" s="86">
        <v>30145</v>
      </c>
      <c r="F293" s="86" t="str">
        <f t="shared" si="25"/>
        <v>1982</v>
      </c>
      <c r="G293" s="87">
        <v>2022</v>
      </c>
      <c r="H293" s="87">
        <f t="shared" si="26"/>
        <v>40</v>
      </c>
      <c r="I293" s="87" t="str">
        <f t="shared" si="24"/>
        <v>Mal</v>
      </c>
      <c r="J293" s="17" t="s">
        <v>59</v>
      </c>
      <c r="K293" s="17">
        <v>1001770</v>
      </c>
      <c r="L293" s="17">
        <v>12</v>
      </c>
      <c r="M293" s="17">
        <v>0</v>
      </c>
      <c r="N293" s="17" t="str">
        <f t="shared" si="27"/>
        <v>A1</v>
      </c>
      <c r="O293" s="17" t="s">
        <v>10468</v>
      </c>
      <c r="P293" s="17" t="s">
        <v>10469</v>
      </c>
      <c r="Q293" s="88">
        <v>44404</v>
      </c>
      <c r="R293" s="88">
        <v>44779</v>
      </c>
      <c r="S293" s="89" t="s">
        <v>776</v>
      </c>
      <c r="T293" s="17">
        <v>5000</v>
      </c>
      <c r="U293" s="17" t="s">
        <v>10616</v>
      </c>
      <c r="V293" s="17">
        <v>21.5</v>
      </c>
      <c r="W293" s="17" t="s">
        <v>10994</v>
      </c>
      <c r="X293" s="17" t="str">
        <f t="shared" si="28"/>
        <v>Vigente</v>
      </c>
      <c r="Y293" s="17" t="str">
        <f t="shared" si="29"/>
        <v>V</v>
      </c>
      <c r="Z293" s="17" t="s">
        <v>5853</v>
      </c>
      <c r="AA293" s="17" t="str">
        <f>VLOOKUP(A293,'REPORTE'!$A$1:$AG$1961,19,0)</f>
        <v>Venta al por menor de alimentos, bebidas y productos del tabaco en puestos de venta o mercados.</v>
      </c>
      <c r="AB293" s="17">
        <v>1000248</v>
      </c>
      <c r="AC293" s="17" t="s">
        <v>11611</v>
      </c>
      <c r="AD293" s="17" t="s">
        <v>11861</v>
      </c>
      <c r="AE293" s="17" t="s">
        <v>12072</v>
      </c>
      <c r="AF293" s="17" t="s">
        <v>12218</v>
      </c>
      <c r="AG293" s="17" t="s">
        <v>46</v>
      </c>
      <c r="AH293" s="17" t="str">
        <f>VLOOKUP(A293,'REPORTE'!$A$1:$AG$1961,5,0)</f>
        <v>ECUATORIANO(A) INDIGENA</v>
      </c>
      <c r="AI293" s="17">
        <f>VLOOKUP(A293,'REPORTE'!$A$1:$AG$1961,28,0)</f>
        <v>44363</v>
      </c>
      <c r="AJ293" s="17" t="str">
        <f>VLOOKUP(A293,'REPORTE'!$A$1:$AG$1961,29,0)</f>
        <v>Cliente</v>
      </c>
      <c r="AK293" s="17" t="str">
        <f>VLOOKUP(A293,'REPORTE'!$A$1:$AG$1961,30,0)</f>
        <v>Primaria</v>
      </c>
      <c r="AL293" s="17" t="str">
        <f>VLOOKUP(A293,'REPORTE'!$A$1:$AG$1961,31,0)</f>
        <v>CHIMBORAZO</v>
      </c>
      <c r="AM293" s="17" t="e">
        <f>VLOOKUP(AL293,PROVINCIAS!$F$1:$G$1171,2,0)</f>
        <v>#N/A</v>
      </c>
    </row>
    <row r="294" spans="1:39" x14ac:dyDescent="0.45">
      <c r="A294" s="17">
        <v>1001376</v>
      </c>
      <c r="B294" s="17" t="s">
        <v>9881</v>
      </c>
      <c r="C294" s="85">
        <v>1711613016</v>
      </c>
      <c r="D294" s="17">
        <v>50</v>
      </c>
      <c r="E294" s="86">
        <v>26326</v>
      </c>
      <c r="F294" s="86" t="str">
        <f t="shared" si="25"/>
        <v>1972</v>
      </c>
      <c r="G294" s="87">
        <v>2022</v>
      </c>
      <c r="H294" s="87">
        <f t="shared" si="26"/>
        <v>50</v>
      </c>
      <c r="I294" s="87" t="str">
        <f t="shared" si="24"/>
        <v>Mal</v>
      </c>
      <c r="J294" s="17" t="s">
        <v>59</v>
      </c>
      <c r="K294" s="17">
        <v>1001767</v>
      </c>
      <c r="L294" s="17">
        <v>12</v>
      </c>
      <c r="M294" s="17">
        <v>24</v>
      </c>
      <c r="N294" s="17" t="str">
        <f t="shared" si="27"/>
        <v>A2</v>
      </c>
      <c r="O294" s="17" t="s">
        <v>10468</v>
      </c>
      <c r="P294" s="17" t="s">
        <v>10469</v>
      </c>
      <c r="Q294" s="88">
        <v>44404</v>
      </c>
      <c r="R294" s="88">
        <v>44778</v>
      </c>
      <c r="S294" s="88">
        <v>44597</v>
      </c>
      <c r="T294" s="17">
        <v>2000</v>
      </c>
      <c r="U294" s="17" t="s">
        <v>10617</v>
      </c>
      <c r="V294" s="17">
        <v>23</v>
      </c>
      <c r="W294" s="17" t="s">
        <v>10995</v>
      </c>
      <c r="X294" s="17" t="str">
        <f t="shared" si="28"/>
        <v>Vigente</v>
      </c>
      <c r="Y294" s="17" t="str">
        <f t="shared" si="29"/>
        <v>F</v>
      </c>
      <c r="Z294" s="17" t="s">
        <v>11009</v>
      </c>
      <c r="AA294" s="17" t="str">
        <f>VLOOKUP(A294,'REPORTE'!$A$1:$AG$1961,19,0)</f>
        <v>Enseñanza técnica y profesional de nivel inferior al de la enseñanza superior, capacitación para guí­as turí­sticos, cocineros y otro personal de hoteles y restaurantes.</v>
      </c>
      <c r="AB294" s="17">
        <v>1001453</v>
      </c>
      <c r="AC294" s="17" t="s">
        <v>11240</v>
      </c>
      <c r="AD294" s="17" t="s">
        <v>11901</v>
      </c>
      <c r="AE294" s="17" t="s">
        <v>12072</v>
      </c>
      <c r="AF294" s="17" t="s">
        <v>11150</v>
      </c>
      <c r="AG294" s="17" t="s">
        <v>609</v>
      </c>
      <c r="AH294" s="17" t="str">
        <f>VLOOKUP(A294,'REPORTE'!$A$1:$AG$1961,5,0)</f>
        <v>ECUATORIANO(A)</v>
      </c>
      <c r="AI294" s="17">
        <f>VLOOKUP(A294,'REPORTE'!$A$1:$AG$1961,28,0)</f>
        <v>44404</v>
      </c>
      <c r="AJ294" s="17" t="str">
        <f>VLOOKUP(A294,'REPORTE'!$A$1:$AG$1961,29,0)</f>
        <v>Cliente</v>
      </c>
      <c r="AK294" s="17" t="str">
        <f>VLOOKUP(A294,'REPORTE'!$A$1:$AG$1961,30,0)</f>
        <v>Universitaria</v>
      </c>
      <c r="AL294" s="17" t="str">
        <f>VLOOKUP(A294,'REPORTE'!$A$1:$AG$1961,31,0)</f>
        <v>PICHINCHA</v>
      </c>
      <c r="AM294" s="17" t="str">
        <f>VLOOKUP(AL294,PROVINCIAS!$F$1:$G$1171,2,0)</f>
        <v>URBANA</v>
      </c>
    </row>
    <row r="295" spans="1:39" x14ac:dyDescent="0.45">
      <c r="A295" s="17">
        <v>1001383</v>
      </c>
      <c r="B295" s="17" t="s">
        <v>9882</v>
      </c>
      <c r="C295" s="85">
        <v>602849960</v>
      </c>
      <c r="D295" s="17">
        <v>45</v>
      </c>
      <c r="E295" s="86">
        <v>28180</v>
      </c>
      <c r="F295" s="86" t="str">
        <f t="shared" si="25"/>
        <v>1977</v>
      </c>
      <c r="G295" s="87">
        <v>2022</v>
      </c>
      <c r="H295" s="87">
        <f t="shared" si="26"/>
        <v>45</v>
      </c>
      <c r="I295" s="87" t="str">
        <f t="shared" si="24"/>
        <v>Mal</v>
      </c>
      <c r="J295" s="17" t="s">
        <v>59</v>
      </c>
      <c r="K295" s="17">
        <v>1001765</v>
      </c>
      <c r="L295" s="17">
        <v>24</v>
      </c>
      <c r="M295" s="17">
        <v>4</v>
      </c>
      <c r="N295" s="17" t="str">
        <f t="shared" si="27"/>
        <v>A1</v>
      </c>
      <c r="O295" s="17" t="s">
        <v>10468</v>
      </c>
      <c r="P295" s="17" t="s">
        <v>10469</v>
      </c>
      <c r="Q295" s="88">
        <v>44404</v>
      </c>
      <c r="R295" s="88">
        <v>45132</v>
      </c>
      <c r="S295" s="88">
        <v>44617</v>
      </c>
      <c r="T295" s="17">
        <v>2500</v>
      </c>
      <c r="U295" s="17" t="s">
        <v>10618</v>
      </c>
      <c r="V295" s="17">
        <v>21.5</v>
      </c>
      <c r="W295" s="17" t="s">
        <v>10995</v>
      </c>
      <c r="X295" s="17" t="str">
        <f t="shared" si="28"/>
        <v>Vigente</v>
      </c>
      <c r="Y295" s="17" t="str">
        <f t="shared" si="29"/>
        <v>F</v>
      </c>
      <c r="Z295" s="17" t="s">
        <v>11467</v>
      </c>
      <c r="AA295" s="17" t="str">
        <f>VLOOKUP(A295,'REPORTE'!$A$1:$AG$1961,19,0)</f>
        <v>Fabricación de bloques de vidrio para pavimentar u otros elementos para la construcción.</v>
      </c>
      <c r="AB295" s="17">
        <v>1001462</v>
      </c>
      <c r="AC295" s="17" t="s">
        <v>11608</v>
      </c>
      <c r="AD295" s="17" t="s">
        <v>11852</v>
      </c>
      <c r="AE295" s="17" t="s">
        <v>12072</v>
      </c>
      <c r="AF295" s="17" t="s">
        <v>12100</v>
      </c>
      <c r="AG295" s="17" t="s">
        <v>609</v>
      </c>
      <c r="AH295" s="17" t="str">
        <f>VLOOKUP(A295,'REPORTE'!$A$1:$AG$1961,5,0)</f>
        <v>ECUATORIANO(A) INDIGENA</v>
      </c>
      <c r="AI295" s="17">
        <f>VLOOKUP(A295,'REPORTE'!$A$1:$AG$1961,28,0)</f>
        <v>44404</v>
      </c>
      <c r="AJ295" s="17" t="str">
        <f>VLOOKUP(A295,'REPORTE'!$A$1:$AG$1961,29,0)</f>
        <v>Cliente</v>
      </c>
      <c r="AK295" s="17" t="str">
        <f>VLOOKUP(A295,'REPORTE'!$A$1:$AG$1961,30,0)</f>
        <v>Secundaria</v>
      </c>
      <c r="AL295" s="17" t="str">
        <f>VLOOKUP(A295,'REPORTE'!$A$1:$AG$1961,31,0)</f>
        <v>CHIMBORAZO</v>
      </c>
      <c r="AM295" s="17" t="e">
        <f>VLOOKUP(AL295,PROVINCIAS!$F$1:$G$1171,2,0)</f>
        <v>#N/A</v>
      </c>
    </row>
    <row r="296" spans="1:39" x14ac:dyDescent="0.45">
      <c r="A296" s="17">
        <v>1001384</v>
      </c>
      <c r="B296" s="17" t="s">
        <v>9883</v>
      </c>
      <c r="C296" s="85">
        <v>1705942033</v>
      </c>
      <c r="D296" s="17">
        <v>59</v>
      </c>
      <c r="E296" s="86">
        <v>23012</v>
      </c>
      <c r="F296" s="86" t="str">
        <f t="shared" si="25"/>
        <v>1963</v>
      </c>
      <c r="G296" s="87">
        <v>2022</v>
      </c>
      <c r="H296" s="87">
        <f t="shared" si="26"/>
        <v>59</v>
      </c>
      <c r="I296" s="87" t="str">
        <f t="shared" si="24"/>
        <v>Mal</v>
      </c>
      <c r="J296" s="17" t="s">
        <v>59</v>
      </c>
      <c r="K296" s="17">
        <v>1001766</v>
      </c>
      <c r="L296" s="17">
        <v>36</v>
      </c>
      <c r="M296" s="17">
        <v>0</v>
      </c>
      <c r="N296" s="17" t="str">
        <f t="shared" si="27"/>
        <v>A1</v>
      </c>
      <c r="O296" s="17" t="s">
        <v>10468</v>
      </c>
      <c r="P296" s="17" t="s">
        <v>10469</v>
      </c>
      <c r="Q296" s="88">
        <v>44404</v>
      </c>
      <c r="R296" s="88">
        <v>45498</v>
      </c>
      <c r="S296" s="89" t="s">
        <v>776</v>
      </c>
      <c r="T296" s="17">
        <v>6000</v>
      </c>
      <c r="U296" s="17" t="s">
        <v>10619</v>
      </c>
      <c r="V296" s="17">
        <v>21.5</v>
      </c>
      <c r="W296" s="17" t="s">
        <v>10994</v>
      </c>
      <c r="X296" s="17" t="str">
        <f t="shared" si="28"/>
        <v>Vigente</v>
      </c>
      <c r="Y296" s="17" t="str">
        <f t="shared" si="29"/>
        <v>V</v>
      </c>
      <c r="Z296" s="17" t="s">
        <v>11122</v>
      </c>
      <c r="AA296" s="17" t="str">
        <f>VLOOKUP(A296,'REPORTE'!$A$1:$AG$1961,19,0)</f>
        <v>Fabricación de briquetas de carbón de piedra y lignito.</v>
      </c>
      <c r="AB296" s="17">
        <v>1001463</v>
      </c>
      <c r="AC296" s="17" t="s">
        <v>11605</v>
      </c>
      <c r="AD296" s="17" t="s">
        <v>11870</v>
      </c>
      <c r="AE296" s="17" t="s">
        <v>12072</v>
      </c>
      <c r="AF296" s="17" t="s">
        <v>12219</v>
      </c>
      <c r="AG296" s="17" t="s">
        <v>609</v>
      </c>
      <c r="AH296" s="17" t="str">
        <f>VLOOKUP(A296,'REPORTE'!$A$1:$AG$1961,5,0)</f>
        <v>ECUATORIANO(A)</v>
      </c>
      <c r="AI296" s="17">
        <f>VLOOKUP(A296,'REPORTE'!$A$1:$AG$1961,28,0)</f>
        <v>44404</v>
      </c>
      <c r="AJ296" s="17" t="str">
        <f>VLOOKUP(A296,'REPORTE'!$A$1:$AG$1961,29,0)</f>
        <v>Cliente</v>
      </c>
      <c r="AK296" s="17" t="str">
        <f>VLOOKUP(A296,'REPORTE'!$A$1:$AG$1961,30,0)</f>
        <v>Secundaria</v>
      </c>
      <c r="AL296" s="17" t="str">
        <f>VLOOKUP(A296,'REPORTE'!$A$1:$AG$1961,31,0)</f>
        <v>PICHINCHA</v>
      </c>
      <c r="AM296" s="17" t="str">
        <f>VLOOKUP(AL296,PROVINCIAS!$F$1:$G$1171,2,0)</f>
        <v>URBANA</v>
      </c>
    </row>
    <row r="297" spans="1:39" x14ac:dyDescent="0.45">
      <c r="A297" s="17">
        <v>1001348</v>
      </c>
      <c r="B297" s="17" t="s">
        <v>9884</v>
      </c>
      <c r="C297" s="85">
        <v>1703711596</v>
      </c>
      <c r="D297" s="17">
        <v>67</v>
      </c>
      <c r="E297" s="86">
        <v>19976</v>
      </c>
      <c r="F297" s="86" t="str">
        <f t="shared" si="25"/>
        <v>1954</v>
      </c>
      <c r="G297" s="87">
        <v>2022</v>
      </c>
      <c r="H297" s="87">
        <f t="shared" si="26"/>
        <v>68</v>
      </c>
      <c r="I297" s="87" t="str">
        <f t="shared" si="24"/>
        <v>Mal</v>
      </c>
      <c r="J297" s="17" t="s">
        <v>36</v>
      </c>
      <c r="K297" s="17">
        <v>1001773</v>
      </c>
      <c r="L297" s="17">
        <v>6</v>
      </c>
      <c r="M297" s="17">
        <v>9</v>
      </c>
      <c r="N297" s="17" t="str">
        <f t="shared" si="27"/>
        <v>A2</v>
      </c>
      <c r="O297" s="17" t="s">
        <v>10468</v>
      </c>
      <c r="P297" s="17" t="s">
        <v>10469</v>
      </c>
      <c r="Q297" s="88">
        <v>44405</v>
      </c>
      <c r="R297" s="88">
        <v>44612</v>
      </c>
      <c r="S297" s="88">
        <v>44612</v>
      </c>
      <c r="T297" s="17">
        <v>500</v>
      </c>
      <c r="U297" s="17">
        <v>7.33</v>
      </c>
      <c r="V297" s="17">
        <v>23</v>
      </c>
      <c r="W297" s="17" t="s">
        <v>10995</v>
      </c>
      <c r="X297" s="17" t="str">
        <f t="shared" si="28"/>
        <v>Vigente</v>
      </c>
      <c r="Y297" s="17" t="str">
        <f t="shared" si="29"/>
        <v>F</v>
      </c>
      <c r="Z297" s="17" t="s">
        <v>11007</v>
      </c>
      <c r="AA297" s="17" t="str">
        <f>VLOOKUP(A297,'REPORTE'!$A$1:$AG$1961,19,0)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297" s="17">
        <v>1001425</v>
      </c>
      <c r="AC297" s="17" t="s">
        <v>11244</v>
      </c>
      <c r="AD297" s="17" t="s">
        <v>11942</v>
      </c>
      <c r="AE297" s="17" t="s">
        <v>12072</v>
      </c>
      <c r="AF297" s="17" t="s">
        <v>11150</v>
      </c>
      <c r="AG297" s="17" t="s">
        <v>609</v>
      </c>
      <c r="AH297" s="17" t="str">
        <f>VLOOKUP(A297,'REPORTE'!$A$1:$AG$1961,5,0)</f>
        <v>ECUATORIANO(A)</v>
      </c>
      <c r="AI297" s="17">
        <f>VLOOKUP(A297,'REPORTE'!$A$1:$AG$1961,28,0)</f>
        <v>44405</v>
      </c>
      <c r="AJ297" s="17" t="str">
        <f>VLOOKUP(A297,'REPORTE'!$A$1:$AG$1961,29,0)</f>
        <v>Cliente</v>
      </c>
      <c r="AK297" s="17" t="str">
        <f>VLOOKUP(A297,'REPORTE'!$A$1:$AG$1961,30,0)</f>
        <v>Secundaria</v>
      </c>
      <c r="AL297" s="17" t="str">
        <f>VLOOKUP(A297,'REPORTE'!$A$1:$AG$1961,31,0)</f>
        <v>PICHINCHA</v>
      </c>
      <c r="AM297" s="17" t="str">
        <f>VLOOKUP(AL297,PROVINCIAS!$F$1:$G$1171,2,0)</f>
        <v>URBANA</v>
      </c>
    </row>
    <row r="298" spans="1:39" x14ac:dyDescent="0.45">
      <c r="A298" s="17">
        <v>1000824</v>
      </c>
      <c r="B298" s="17" t="s">
        <v>9742</v>
      </c>
      <c r="C298" s="85">
        <v>604708958</v>
      </c>
      <c r="D298" s="17">
        <v>34</v>
      </c>
      <c r="E298" s="86">
        <v>32136</v>
      </c>
      <c r="F298" s="86" t="str">
        <f t="shared" si="25"/>
        <v>1987</v>
      </c>
      <c r="G298" s="87">
        <v>2022</v>
      </c>
      <c r="H298" s="87">
        <f t="shared" si="26"/>
        <v>35</v>
      </c>
      <c r="I298" s="87" t="str">
        <f t="shared" si="24"/>
        <v>Mal</v>
      </c>
      <c r="J298" s="17" t="s">
        <v>59</v>
      </c>
      <c r="K298" s="17">
        <v>1001775</v>
      </c>
      <c r="L298" s="17">
        <v>1</v>
      </c>
      <c r="M298" s="17">
        <v>36</v>
      </c>
      <c r="N298" s="17" t="str">
        <f t="shared" si="27"/>
        <v>A3</v>
      </c>
      <c r="O298" s="17" t="s">
        <v>10468</v>
      </c>
      <c r="P298" s="17" t="s">
        <v>10469</v>
      </c>
      <c r="Q298" s="88">
        <v>44406</v>
      </c>
      <c r="R298" s="88">
        <v>44493</v>
      </c>
      <c r="S298" s="88">
        <v>44585</v>
      </c>
      <c r="T298" s="17">
        <v>2210</v>
      </c>
      <c r="U298" s="17" t="s">
        <v>10620</v>
      </c>
      <c r="V298" s="17">
        <v>21.5</v>
      </c>
      <c r="W298" s="17" t="s">
        <v>10995</v>
      </c>
      <c r="X298" s="17" t="str">
        <f t="shared" si="28"/>
        <v>Vigente</v>
      </c>
      <c r="Y298" s="17" t="str">
        <f t="shared" si="29"/>
        <v>F</v>
      </c>
      <c r="Z298" s="17" t="s">
        <v>11014</v>
      </c>
      <c r="AA298" s="17" t="str">
        <f>VLOOKUP(A298,'REPORTE'!$A$1:$AG$1961,19,0)</f>
        <v>Venta al por mayor de frutas, legumbres y hortalizas.</v>
      </c>
      <c r="AB298" s="17">
        <v>1000894</v>
      </c>
      <c r="AC298" s="17" t="s">
        <v>11150</v>
      </c>
      <c r="AD298" s="17" t="s">
        <v>11885</v>
      </c>
      <c r="AE298" s="17" t="s">
        <v>12072</v>
      </c>
      <c r="AF298" s="17" t="s">
        <v>11150</v>
      </c>
      <c r="AG298" s="17" t="s">
        <v>665</v>
      </c>
      <c r="AH298" s="17" t="str">
        <f>VLOOKUP(A298,'REPORTE'!$A$1:$AG$1961,5,0)</f>
        <v>ECUATORIANO(A) INDIGENA</v>
      </c>
      <c r="AI298" s="17">
        <f>VLOOKUP(A298,'REPORTE'!$A$1:$AG$1961,28,0)</f>
        <v>44299</v>
      </c>
      <c r="AJ298" s="17" t="str">
        <f>VLOOKUP(A298,'REPORTE'!$A$1:$AG$1961,29,0)</f>
        <v>Cliente</v>
      </c>
      <c r="AK298" s="17" t="str">
        <f>VLOOKUP(A298,'REPORTE'!$A$1:$AG$1961,30,0)</f>
        <v>Ninguna</v>
      </c>
      <c r="AL298" s="17" t="str">
        <f>VLOOKUP(A298,'REPORTE'!$A$1:$AG$1961,31,0)</f>
        <v>PICHINCHA</v>
      </c>
      <c r="AM298" s="17" t="str">
        <f>VLOOKUP(AL298,PROVINCIAS!$F$1:$G$1171,2,0)</f>
        <v>URBANA</v>
      </c>
    </row>
    <row r="299" spans="1:39" x14ac:dyDescent="0.45">
      <c r="A299" s="17">
        <v>1001175</v>
      </c>
      <c r="B299" s="17" t="s">
        <v>9885</v>
      </c>
      <c r="C299" s="85">
        <v>1722876214</v>
      </c>
      <c r="D299" s="17">
        <v>30</v>
      </c>
      <c r="E299" s="86">
        <v>33577</v>
      </c>
      <c r="F299" s="86" t="str">
        <f t="shared" si="25"/>
        <v>1991</v>
      </c>
      <c r="G299" s="87">
        <v>2022</v>
      </c>
      <c r="H299" s="87">
        <f t="shared" si="26"/>
        <v>31</v>
      </c>
      <c r="I299" s="87" t="str">
        <f t="shared" si="24"/>
        <v>Mal</v>
      </c>
      <c r="J299" s="17" t="s">
        <v>36</v>
      </c>
      <c r="K299" s="17">
        <v>1001774</v>
      </c>
      <c r="L299" s="17">
        <v>24</v>
      </c>
      <c r="M299" s="17">
        <v>0</v>
      </c>
      <c r="N299" s="17" t="str">
        <f t="shared" si="27"/>
        <v>A1</v>
      </c>
      <c r="O299" s="17" t="s">
        <v>10468</v>
      </c>
      <c r="P299" s="17" t="s">
        <v>10469</v>
      </c>
      <c r="Q299" s="88">
        <v>44406</v>
      </c>
      <c r="R299" s="88">
        <v>45153</v>
      </c>
      <c r="S299" s="89" t="s">
        <v>776</v>
      </c>
      <c r="T299" s="17">
        <v>2000</v>
      </c>
      <c r="U299" s="17" t="s">
        <v>10621</v>
      </c>
      <c r="V299" s="17">
        <v>23</v>
      </c>
      <c r="W299" s="17" t="s">
        <v>10994</v>
      </c>
      <c r="X299" s="17" t="str">
        <f t="shared" si="28"/>
        <v>Vigente</v>
      </c>
      <c r="Y299" s="17" t="str">
        <f t="shared" si="29"/>
        <v>V</v>
      </c>
      <c r="Z299" s="17" t="s">
        <v>255</v>
      </c>
      <c r="AA299" s="17" t="str">
        <f>VLOOKUP(A299,'REPORTE'!$A$1:$AG$1961,19,0)</f>
        <v>Servicios de apoyo a la fabricación de tejidos de punto y ganchillo a cambio de una retribución o por contrato.</v>
      </c>
      <c r="AB299" s="17">
        <v>1001253</v>
      </c>
      <c r="AC299" s="17" t="s">
        <v>11237</v>
      </c>
      <c r="AD299" s="17" t="s">
        <v>11836</v>
      </c>
      <c r="AE299" s="17" t="s">
        <v>12072</v>
      </c>
      <c r="AF299" s="17" t="s">
        <v>12220</v>
      </c>
      <c r="AG299" s="17" t="s">
        <v>609</v>
      </c>
      <c r="AH299" s="17" t="str">
        <f>VLOOKUP(A299,'REPORTE'!$A$1:$AG$1961,5,0)</f>
        <v>ECUATORIANO(A) INDIGENA</v>
      </c>
      <c r="AI299" s="17">
        <f>VLOOKUP(A299,'REPORTE'!$A$1:$AG$1961,28,0)</f>
        <v>44406</v>
      </c>
      <c r="AJ299" s="17" t="str">
        <f>VLOOKUP(A299,'REPORTE'!$A$1:$AG$1961,29,0)</f>
        <v>Cliente</v>
      </c>
      <c r="AK299" s="17" t="str">
        <f>VLOOKUP(A299,'REPORTE'!$A$1:$AG$1961,30,0)</f>
        <v>Primaria</v>
      </c>
      <c r="AL299" s="17" t="str">
        <f>VLOOKUP(A299,'REPORTE'!$A$1:$AG$1961,31,0)</f>
        <v>PICHINCHA</v>
      </c>
      <c r="AM299" s="17" t="str">
        <f>VLOOKUP(AL299,PROVINCIAS!$F$1:$G$1171,2,0)</f>
        <v>URBANA</v>
      </c>
    </row>
    <row r="300" spans="1:39" x14ac:dyDescent="0.45">
      <c r="A300" s="17">
        <v>1001393</v>
      </c>
      <c r="B300" s="17" t="s">
        <v>9886</v>
      </c>
      <c r="C300" s="85">
        <v>1719733444</v>
      </c>
      <c r="D300" s="17">
        <v>33</v>
      </c>
      <c r="E300" s="86">
        <v>32270</v>
      </c>
      <c r="F300" s="86" t="str">
        <f t="shared" si="25"/>
        <v>1988</v>
      </c>
      <c r="G300" s="87">
        <v>2022</v>
      </c>
      <c r="H300" s="87">
        <f t="shared" si="26"/>
        <v>34</v>
      </c>
      <c r="I300" s="87" t="str">
        <f t="shared" si="24"/>
        <v>Mal</v>
      </c>
      <c r="J300" s="17" t="s">
        <v>36</v>
      </c>
      <c r="K300" s="17">
        <v>1001777</v>
      </c>
      <c r="L300" s="17">
        <v>24</v>
      </c>
      <c r="M300" s="17">
        <v>0</v>
      </c>
      <c r="N300" s="17" t="str">
        <f t="shared" si="27"/>
        <v>A1</v>
      </c>
      <c r="O300" s="17" t="s">
        <v>10468</v>
      </c>
      <c r="P300" s="17" t="s">
        <v>10469</v>
      </c>
      <c r="Q300" s="88">
        <v>44408</v>
      </c>
      <c r="R300" s="88">
        <v>45132</v>
      </c>
      <c r="S300" s="89" t="s">
        <v>776</v>
      </c>
      <c r="T300" s="17">
        <v>5000</v>
      </c>
      <c r="U300" s="17" t="s">
        <v>10622</v>
      </c>
      <c r="V300" s="17">
        <v>21.5</v>
      </c>
      <c r="W300" s="17" t="s">
        <v>10994</v>
      </c>
      <c r="X300" s="17" t="str">
        <f t="shared" si="28"/>
        <v>Vigente</v>
      </c>
      <c r="Y300" s="17" t="str">
        <f t="shared" si="29"/>
        <v>V</v>
      </c>
      <c r="Z300" s="17" t="s">
        <v>3191</v>
      </c>
      <c r="AA300" s="17" t="str">
        <f>VLOOKUP(A300,'REPORTE'!$A$1:$AG$1961,19,0)</f>
        <v>Alquiler de equipo de transporte aéreo con operadores para el transporte de carga.</v>
      </c>
      <c r="AB300" s="17">
        <v>1001473</v>
      </c>
      <c r="AC300" s="17" t="s">
        <v>11601</v>
      </c>
      <c r="AD300" s="17" t="s">
        <v>11908</v>
      </c>
      <c r="AE300" s="17" t="s">
        <v>12072</v>
      </c>
      <c r="AF300" s="17" t="s">
        <v>12221</v>
      </c>
      <c r="AG300" s="17" t="s">
        <v>46</v>
      </c>
      <c r="AH300" s="17" t="str">
        <f>VLOOKUP(A300,'REPORTE'!$A$1:$AG$1961,5,0)</f>
        <v>ECUATORIANO(A)</v>
      </c>
      <c r="AI300" s="17">
        <f>VLOOKUP(A300,'REPORTE'!$A$1:$AG$1961,28,0)</f>
        <v>44476</v>
      </c>
      <c r="AJ300" s="17" t="str">
        <f>VLOOKUP(A300,'REPORTE'!$A$1:$AG$1961,29,0)</f>
        <v>Cliente</v>
      </c>
      <c r="AK300" s="17" t="str">
        <f>VLOOKUP(A300,'REPORTE'!$A$1:$AG$1961,30,0)</f>
        <v>Universitaria</v>
      </c>
      <c r="AL300" s="17" t="str">
        <f>VLOOKUP(A300,'REPORTE'!$A$1:$AG$1961,31,0)</f>
        <v>PICHINCHA</v>
      </c>
      <c r="AM300" s="17" t="str">
        <f>VLOOKUP(AL300,PROVINCIAS!$F$1:$G$1171,2,0)</f>
        <v>URBANA</v>
      </c>
    </row>
    <row r="301" spans="1:39" x14ac:dyDescent="0.45">
      <c r="A301" s="17">
        <v>1000828</v>
      </c>
      <c r="B301" s="17" t="s">
        <v>9697</v>
      </c>
      <c r="C301" s="85">
        <v>1708727910</v>
      </c>
      <c r="D301" s="17">
        <v>55</v>
      </c>
      <c r="E301" s="86">
        <v>24513</v>
      </c>
      <c r="F301" s="86" t="str">
        <f t="shared" si="25"/>
        <v>1967</v>
      </c>
      <c r="G301" s="87">
        <v>2022</v>
      </c>
      <c r="H301" s="87">
        <f t="shared" si="26"/>
        <v>55</v>
      </c>
      <c r="I301" s="87" t="str">
        <f t="shared" si="24"/>
        <v>Mal</v>
      </c>
      <c r="J301" s="17" t="s">
        <v>36</v>
      </c>
      <c r="K301" s="17">
        <v>1001779</v>
      </c>
      <c r="L301" s="17">
        <v>24</v>
      </c>
      <c r="M301" s="17">
        <v>0</v>
      </c>
      <c r="N301" s="17" t="str">
        <f t="shared" si="27"/>
        <v>A1</v>
      </c>
      <c r="O301" s="17" t="s">
        <v>10468</v>
      </c>
      <c r="P301" s="17" t="s">
        <v>10469</v>
      </c>
      <c r="Q301" s="88">
        <v>44410</v>
      </c>
      <c r="R301" s="88">
        <v>45143</v>
      </c>
      <c r="S301" s="89" t="s">
        <v>776</v>
      </c>
      <c r="T301" s="17">
        <v>6000</v>
      </c>
      <c r="U301" s="17" t="s">
        <v>10623</v>
      </c>
      <c r="V301" s="17">
        <v>21.5</v>
      </c>
      <c r="W301" s="17" t="s">
        <v>10994</v>
      </c>
      <c r="X301" s="17" t="str">
        <f t="shared" si="28"/>
        <v>Vigente</v>
      </c>
      <c r="Y301" s="17" t="str">
        <f t="shared" si="29"/>
        <v>V</v>
      </c>
      <c r="Z301" s="17" t="s">
        <v>11058</v>
      </c>
      <c r="AA301" s="17" t="str">
        <f>VLOOKUP(A301,'REPORTE'!$A$1:$AG$1961,19,0)</f>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v>
      </c>
      <c r="AB301" s="17">
        <v>1000898</v>
      </c>
      <c r="AC301" s="17" t="s">
        <v>11612</v>
      </c>
      <c r="AD301" s="17" t="s">
        <v>11831</v>
      </c>
      <c r="AE301" s="17" t="s">
        <v>12072</v>
      </c>
      <c r="AF301" s="17" t="s">
        <v>12113</v>
      </c>
      <c r="AG301" s="17" t="s">
        <v>665</v>
      </c>
      <c r="AH301" s="17" t="str">
        <f>VLOOKUP(A301,'REPORTE'!$A$1:$AG$1961,5,0)</f>
        <v>ECUATORIANO(A)</v>
      </c>
      <c r="AI301" s="17">
        <f>VLOOKUP(A301,'REPORTE'!$A$1:$AG$1961,28,0)</f>
        <v>44252</v>
      </c>
      <c r="AJ301" s="17" t="str">
        <f>VLOOKUP(A301,'REPORTE'!$A$1:$AG$1961,29,0)</f>
        <v>Cliente</v>
      </c>
      <c r="AK301" s="17" t="str">
        <f>VLOOKUP(A301,'REPORTE'!$A$1:$AG$1961,30,0)</f>
        <v>Secundaria</v>
      </c>
      <c r="AL301" s="17" t="str">
        <f>VLOOKUP(A301,'REPORTE'!$A$1:$AG$1961,31,0)</f>
        <v>CHIMBORAZO</v>
      </c>
      <c r="AM301" s="17" t="e">
        <f>VLOOKUP(AL301,PROVINCIAS!$F$1:$G$1171,2,0)</f>
        <v>#N/A</v>
      </c>
    </row>
    <row r="302" spans="1:39" x14ac:dyDescent="0.45">
      <c r="A302" s="17">
        <v>1001380</v>
      </c>
      <c r="B302" s="17" t="s">
        <v>9887</v>
      </c>
      <c r="C302" s="85">
        <v>603349499</v>
      </c>
      <c r="D302" s="17">
        <v>64</v>
      </c>
      <c r="E302" s="86">
        <v>20920</v>
      </c>
      <c r="F302" s="86" t="str">
        <f t="shared" si="25"/>
        <v>1957</v>
      </c>
      <c r="G302" s="87">
        <v>2022</v>
      </c>
      <c r="H302" s="87">
        <f t="shared" si="26"/>
        <v>65</v>
      </c>
      <c r="I302" s="87" t="str">
        <f t="shared" si="24"/>
        <v>Mal</v>
      </c>
      <c r="J302" s="17" t="s">
        <v>59</v>
      </c>
      <c r="K302" s="17">
        <v>1001781</v>
      </c>
      <c r="L302" s="17">
        <v>18</v>
      </c>
      <c r="M302" s="17">
        <v>4</v>
      </c>
      <c r="N302" s="17" t="str">
        <f t="shared" si="27"/>
        <v>A1</v>
      </c>
      <c r="O302" s="17" t="s">
        <v>10468</v>
      </c>
      <c r="P302" s="17" t="s">
        <v>10469</v>
      </c>
      <c r="Q302" s="88">
        <v>44410</v>
      </c>
      <c r="R302" s="88">
        <v>44982</v>
      </c>
      <c r="S302" s="88">
        <v>44617</v>
      </c>
      <c r="T302" s="17">
        <v>2200</v>
      </c>
      <c r="U302" s="17" t="s">
        <v>10624</v>
      </c>
      <c r="V302" s="17">
        <v>21.5</v>
      </c>
      <c r="W302" s="17" t="s">
        <v>10995</v>
      </c>
      <c r="X302" s="17" t="str">
        <f t="shared" si="28"/>
        <v>Vigente</v>
      </c>
      <c r="Y302" s="17" t="str">
        <f t="shared" si="29"/>
        <v>F</v>
      </c>
      <c r="Z302" s="17" t="s">
        <v>11044</v>
      </c>
      <c r="AA302" s="17" t="str">
        <f>VLOOKUP(A302,'REPORTE'!$A$1:$AG$1961,19,0)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AB302" s="17">
        <v>1001458</v>
      </c>
      <c r="AC302" s="17" t="s">
        <v>11613</v>
      </c>
      <c r="AD302" s="17" t="s">
        <v>11870</v>
      </c>
      <c r="AE302" s="17" t="s">
        <v>12072</v>
      </c>
      <c r="AF302" s="17" t="s">
        <v>12076</v>
      </c>
      <c r="AG302" s="17" t="s">
        <v>665</v>
      </c>
      <c r="AH302" s="17" t="str">
        <f>VLOOKUP(A302,'REPORTE'!$A$1:$AG$1961,5,0)</f>
        <v>ECUATORIANO(A)</v>
      </c>
      <c r="AI302" s="17">
        <f>VLOOKUP(A302,'REPORTE'!$A$1:$AG$1961,28,0)</f>
        <v>44410</v>
      </c>
      <c r="AJ302" s="17" t="str">
        <f>VLOOKUP(A302,'REPORTE'!$A$1:$AG$1961,29,0)</f>
        <v>Cliente</v>
      </c>
      <c r="AK302" s="17" t="str">
        <f>VLOOKUP(A302,'REPORTE'!$A$1:$AG$1961,30,0)</f>
        <v>Primaria</v>
      </c>
      <c r="AL302" s="17" t="str">
        <f>VLOOKUP(A302,'REPORTE'!$A$1:$AG$1961,31,0)</f>
        <v>CHIMBORAZO</v>
      </c>
      <c r="AM302" s="17" t="e">
        <f>VLOOKUP(AL302,PROVINCIAS!$F$1:$G$1171,2,0)</f>
        <v>#N/A</v>
      </c>
    </row>
    <row r="303" spans="1:39" x14ac:dyDescent="0.45">
      <c r="A303" s="17">
        <v>1001390</v>
      </c>
      <c r="B303" s="17" t="s">
        <v>9888</v>
      </c>
      <c r="C303" s="85">
        <v>922829882</v>
      </c>
      <c r="D303" s="17">
        <v>39</v>
      </c>
      <c r="E303" s="86">
        <v>30091</v>
      </c>
      <c r="F303" s="86" t="str">
        <f t="shared" si="25"/>
        <v>1982</v>
      </c>
      <c r="G303" s="87">
        <v>2022</v>
      </c>
      <c r="H303" s="87">
        <f t="shared" si="26"/>
        <v>40</v>
      </c>
      <c r="I303" s="87" t="str">
        <f t="shared" si="24"/>
        <v>Mal</v>
      </c>
      <c r="J303" s="17" t="s">
        <v>59</v>
      </c>
      <c r="K303" s="17">
        <v>1001780</v>
      </c>
      <c r="L303" s="17">
        <v>36</v>
      </c>
      <c r="M303" s="17">
        <v>4</v>
      </c>
      <c r="N303" s="17" t="str">
        <f t="shared" si="27"/>
        <v>A1</v>
      </c>
      <c r="O303" s="17" t="s">
        <v>10468</v>
      </c>
      <c r="P303" s="17" t="s">
        <v>10469</v>
      </c>
      <c r="Q303" s="88">
        <v>44410</v>
      </c>
      <c r="R303" s="88">
        <v>45529</v>
      </c>
      <c r="S303" s="88">
        <v>44617</v>
      </c>
      <c r="T303" s="17">
        <v>5000</v>
      </c>
      <c r="U303" s="17" t="s">
        <v>10625</v>
      </c>
      <c r="V303" s="17">
        <v>21.5</v>
      </c>
      <c r="W303" s="17" t="s">
        <v>10995</v>
      </c>
      <c r="X303" s="17" t="str">
        <f t="shared" si="28"/>
        <v>Vigente</v>
      </c>
      <c r="Y303" s="17" t="str">
        <f t="shared" si="29"/>
        <v>F</v>
      </c>
      <c r="Z303" s="17" t="s">
        <v>348</v>
      </c>
      <c r="AA303" s="17" t="str">
        <f>VLOOKUP(A303,'REPORTE'!$A$1:$AG$1961,19,0)</f>
        <v>Venta al por mayor de frutas, legumbres y hortalizas.</v>
      </c>
      <c r="AB303" s="17">
        <v>1001469</v>
      </c>
      <c r="AC303" s="17" t="s">
        <v>11614</v>
      </c>
      <c r="AD303" s="17" t="s">
        <v>11854</v>
      </c>
      <c r="AE303" s="17" t="s">
        <v>12072</v>
      </c>
      <c r="AF303" s="17" t="s">
        <v>11150</v>
      </c>
      <c r="AG303" s="17" t="s">
        <v>609</v>
      </c>
      <c r="AH303" s="17" t="str">
        <f>VLOOKUP(A303,'REPORTE'!$A$1:$AG$1961,5,0)</f>
        <v>ECUATORIANO(A) INDIGENA</v>
      </c>
      <c r="AI303" s="17">
        <f>VLOOKUP(A303,'REPORTE'!$A$1:$AG$1961,28,0)</f>
        <v>44410</v>
      </c>
      <c r="AJ303" s="17" t="str">
        <f>VLOOKUP(A303,'REPORTE'!$A$1:$AG$1961,29,0)</f>
        <v>Cliente</v>
      </c>
      <c r="AK303" s="17" t="str">
        <f>VLOOKUP(A303,'REPORTE'!$A$1:$AG$1961,30,0)</f>
        <v>Primaria</v>
      </c>
      <c r="AL303" s="17" t="str">
        <f>VLOOKUP(A303,'REPORTE'!$A$1:$AG$1961,31,0)</f>
        <v>CHIMBORAZO</v>
      </c>
      <c r="AM303" s="17" t="e">
        <f>VLOOKUP(AL303,PROVINCIAS!$F$1:$G$1171,2,0)</f>
        <v>#N/A</v>
      </c>
    </row>
    <row r="304" spans="1:39" x14ac:dyDescent="0.45">
      <c r="A304" s="17">
        <v>1000293</v>
      </c>
      <c r="B304" s="17" t="s">
        <v>9889</v>
      </c>
      <c r="C304" s="85">
        <v>201767332</v>
      </c>
      <c r="D304" s="17">
        <v>43</v>
      </c>
      <c r="E304" s="86">
        <v>28768</v>
      </c>
      <c r="F304" s="86" t="str">
        <f t="shared" si="25"/>
        <v>1978</v>
      </c>
      <c r="G304" s="87">
        <v>2022</v>
      </c>
      <c r="H304" s="87">
        <f t="shared" si="26"/>
        <v>44</v>
      </c>
      <c r="I304" s="87" t="str">
        <f t="shared" si="24"/>
        <v>Mal</v>
      </c>
      <c r="J304" s="17" t="s">
        <v>36</v>
      </c>
      <c r="K304" s="17">
        <v>1001784</v>
      </c>
      <c r="L304" s="17">
        <v>12</v>
      </c>
      <c r="M304" s="17">
        <v>0</v>
      </c>
      <c r="N304" s="17" t="str">
        <f t="shared" si="27"/>
        <v>A1</v>
      </c>
      <c r="O304" s="17" t="s">
        <v>10468</v>
      </c>
      <c r="P304" s="17" t="s">
        <v>10469</v>
      </c>
      <c r="Q304" s="88">
        <v>44411</v>
      </c>
      <c r="R304" s="88">
        <v>44793</v>
      </c>
      <c r="S304" s="89" t="s">
        <v>776</v>
      </c>
      <c r="T304" s="17">
        <v>500</v>
      </c>
      <c r="U304" s="17">
        <v>271.01</v>
      </c>
      <c r="V304" s="17">
        <v>23</v>
      </c>
      <c r="W304" s="17" t="s">
        <v>10994</v>
      </c>
      <c r="X304" s="17" t="str">
        <f t="shared" si="28"/>
        <v>Vigente</v>
      </c>
      <c r="Y304" s="17" t="str">
        <f t="shared" si="29"/>
        <v>V</v>
      </c>
      <c r="Z304" s="17" t="s">
        <v>279</v>
      </c>
      <c r="AA304" s="17" t="str">
        <f>VLOOKUP(A304,'REPORTE'!$A$1:$AG$1961,19,0)</f>
        <v>Venta al por menor de frutas, legumbres y hortalizas frescas o en conserva en establecimientos especializados.</v>
      </c>
      <c r="AB304" s="17">
        <v>1000354</v>
      </c>
      <c r="AC304" s="17" t="s">
        <v>11245</v>
      </c>
      <c r="AD304" s="17" t="s">
        <v>11891</v>
      </c>
      <c r="AE304" s="17" t="s">
        <v>12072</v>
      </c>
      <c r="AF304" s="17" t="s">
        <v>12222</v>
      </c>
      <c r="AG304" s="17" t="s">
        <v>609</v>
      </c>
      <c r="AH304" s="17" t="str">
        <f>VLOOKUP(A304,'REPORTE'!$A$1:$AG$1961,5,0)</f>
        <v>ECUATORIANO(A) INDIGENA</v>
      </c>
      <c r="AI304" s="17">
        <f>VLOOKUP(A304,'REPORTE'!$A$1:$AG$1961,28,0)</f>
        <v>44411</v>
      </c>
      <c r="AJ304" s="17" t="str">
        <f>VLOOKUP(A304,'REPORTE'!$A$1:$AG$1961,29,0)</f>
        <v>Cliente</v>
      </c>
      <c r="AK304" s="17" t="str">
        <f>VLOOKUP(A304,'REPORTE'!$A$1:$AG$1961,30,0)</f>
        <v>Primaria</v>
      </c>
      <c r="AL304" s="17" t="str">
        <f>VLOOKUP(A304,'REPORTE'!$A$1:$AG$1961,31,0)</f>
        <v>BOLIVAR</v>
      </c>
      <c r="AM304" s="17" t="str">
        <f>VLOOKUP(AL304,PROVINCIAS!$F$1:$G$1171,2,0)</f>
        <v>RURAL</v>
      </c>
    </row>
    <row r="305" spans="1:39" x14ac:dyDescent="0.45">
      <c r="A305" s="17">
        <v>1000925</v>
      </c>
      <c r="B305" s="17" t="s">
        <v>9890</v>
      </c>
      <c r="C305" s="85">
        <v>1720231412</v>
      </c>
      <c r="D305" s="17">
        <v>25</v>
      </c>
      <c r="E305" s="86">
        <v>35174</v>
      </c>
      <c r="F305" s="86" t="str">
        <f t="shared" si="25"/>
        <v>1996</v>
      </c>
      <c r="G305" s="87">
        <v>2022</v>
      </c>
      <c r="H305" s="87">
        <f t="shared" si="26"/>
        <v>26</v>
      </c>
      <c r="I305" s="87" t="str">
        <f t="shared" si="24"/>
        <v>Mal</v>
      </c>
      <c r="J305" s="17" t="s">
        <v>59</v>
      </c>
      <c r="K305" s="17">
        <v>1001785</v>
      </c>
      <c r="L305" s="17">
        <v>30</v>
      </c>
      <c r="M305" s="17">
        <v>4</v>
      </c>
      <c r="N305" s="17" t="str">
        <f t="shared" si="27"/>
        <v>A1</v>
      </c>
      <c r="O305" s="17" t="s">
        <v>10468</v>
      </c>
      <c r="P305" s="17" t="s">
        <v>10469</v>
      </c>
      <c r="Q305" s="88">
        <v>44411</v>
      </c>
      <c r="R305" s="88">
        <v>45347</v>
      </c>
      <c r="S305" s="88">
        <v>44617</v>
      </c>
      <c r="T305" s="17">
        <v>3500</v>
      </c>
      <c r="U305" s="17" t="s">
        <v>10626</v>
      </c>
      <c r="V305" s="17">
        <v>21.5</v>
      </c>
      <c r="W305" s="17" t="s">
        <v>10995</v>
      </c>
      <c r="X305" s="17" t="str">
        <f t="shared" si="28"/>
        <v>Vigente</v>
      </c>
      <c r="Y305" s="17" t="str">
        <f t="shared" si="29"/>
        <v>F</v>
      </c>
      <c r="Z305" s="17" t="s">
        <v>11131</v>
      </c>
      <c r="AA305" s="17" t="str">
        <f>VLOOKUP(A305,'REPORTE'!$A$1:$AG$1961,19,0)</f>
        <v>Educación especial secundaria para estudiantes discapacitados. La educación puede ser provista en salones de clases o a través de radio, televisión, Internet, correspondencia o en el hogar.</v>
      </c>
      <c r="AB305" s="17">
        <v>1000994</v>
      </c>
      <c r="AC305" s="17" t="s">
        <v>11615</v>
      </c>
      <c r="AD305" s="17" t="s">
        <v>11838</v>
      </c>
      <c r="AE305" s="17" t="s">
        <v>12072</v>
      </c>
      <c r="AF305" s="17" t="s">
        <v>11150</v>
      </c>
      <c r="AG305" s="17" t="s">
        <v>665</v>
      </c>
      <c r="AH305" s="17" t="str">
        <f>VLOOKUP(A305,'REPORTE'!$A$1:$AG$1961,5,0)</f>
        <v>ECUATORIANO(A)</v>
      </c>
      <c r="AI305" s="17">
        <f>VLOOKUP(A305,'REPORTE'!$A$1:$AG$1961,28,0)</f>
        <v>44130</v>
      </c>
      <c r="AJ305" s="17" t="str">
        <f>VLOOKUP(A305,'REPORTE'!$A$1:$AG$1961,29,0)</f>
        <v>Cliente</v>
      </c>
      <c r="AK305" s="17" t="str">
        <f>VLOOKUP(A305,'REPORTE'!$A$1:$AG$1961,30,0)</f>
        <v>Secundaria</v>
      </c>
      <c r="AL305" s="17" t="str">
        <f>VLOOKUP(A305,'REPORTE'!$A$1:$AG$1961,31,0)</f>
        <v>PICHINCHA</v>
      </c>
      <c r="AM305" s="17" t="str">
        <f>VLOOKUP(AL305,PROVINCIAS!$F$1:$G$1171,2,0)</f>
        <v>URBANA</v>
      </c>
    </row>
    <row r="306" spans="1:39" x14ac:dyDescent="0.45">
      <c r="A306" s="17">
        <v>1001338</v>
      </c>
      <c r="B306" s="17" t="s">
        <v>9891</v>
      </c>
      <c r="C306" s="85">
        <v>1003784376</v>
      </c>
      <c r="D306" s="17">
        <v>31</v>
      </c>
      <c r="E306" s="86">
        <v>33243</v>
      </c>
      <c r="F306" s="86" t="str">
        <f t="shared" si="25"/>
        <v>1991</v>
      </c>
      <c r="G306" s="87">
        <v>2022</v>
      </c>
      <c r="H306" s="87">
        <f t="shared" si="26"/>
        <v>31</v>
      </c>
      <c r="I306" s="87" t="str">
        <f t="shared" si="24"/>
        <v>Mal</v>
      </c>
      <c r="J306" s="17" t="s">
        <v>36</v>
      </c>
      <c r="K306" s="17">
        <v>1001783</v>
      </c>
      <c r="L306" s="17">
        <v>6</v>
      </c>
      <c r="M306" s="17">
        <v>38</v>
      </c>
      <c r="N306" s="17" t="str">
        <f t="shared" si="27"/>
        <v>A3</v>
      </c>
      <c r="O306" s="17" t="s">
        <v>10468</v>
      </c>
      <c r="P306" s="17" t="s">
        <v>10469</v>
      </c>
      <c r="Q306" s="88">
        <v>44411</v>
      </c>
      <c r="R306" s="88">
        <v>44614</v>
      </c>
      <c r="S306" s="88">
        <v>44583</v>
      </c>
      <c r="T306" s="17">
        <v>520</v>
      </c>
      <c r="U306" s="17">
        <v>143.09</v>
      </c>
      <c r="V306" s="17">
        <v>23</v>
      </c>
      <c r="W306" s="17" t="s">
        <v>10995</v>
      </c>
      <c r="X306" s="17" t="str">
        <f t="shared" si="28"/>
        <v>Vigente</v>
      </c>
      <c r="Y306" s="17" t="str">
        <f t="shared" si="29"/>
        <v>F</v>
      </c>
      <c r="Z306" s="17" t="s">
        <v>348</v>
      </c>
      <c r="AA306" s="17" t="str">
        <f>VLOOKUP(A306,'REPORTE'!$A$1:$AG$1961,19,0)</f>
        <v>Venta al por mayor de frutas, legumbres y hortalizas.</v>
      </c>
      <c r="AB306" s="17">
        <v>1001415</v>
      </c>
      <c r="AC306" s="17" t="s">
        <v>11246</v>
      </c>
      <c r="AD306" s="17" t="s">
        <v>11835</v>
      </c>
      <c r="AE306" s="17" t="s">
        <v>12072</v>
      </c>
      <c r="AF306" s="17" t="s">
        <v>11150</v>
      </c>
      <c r="AG306" s="17" t="s">
        <v>665</v>
      </c>
      <c r="AH306" s="17" t="str">
        <f>VLOOKUP(A306,'REPORTE'!$A$1:$AG$1961,5,0)</f>
        <v>ECUATORIANO(A) INDIGENA</v>
      </c>
      <c r="AI306" s="17">
        <f>VLOOKUP(A306,'REPORTE'!$A$1:$AG$1961,28,0)</f>
        <v>44411</v>
      </c>
      <c r="AJ306" s="17" t="str">
        <f>VLOOKUP(A306,'REPORTE'!$A$1:$AG$1961,29,0)</f>
        <v>Cliente</v>
      </c>
      <c r="AK306" s="17" t="str">
        <f>VLOOKUP(A306,'REPORTE'!$A$1:$AG$1961,30,0)</f>
        <v>Primaria</v>
      </c>
      <c r="AL306" s="17" t="str">
        <f>VLOOKUP(A306,'REPORTE'!$A$1:$AG$1961,31,0)</f>
        <v>PICHINCHA</v>
      </c>
      <c r="AM306" s="17" t="str">
        <f>VLOOKUP(AL306,PROVINCIAS!$F$1:$G$1171,2,0)</f>
        <v>URBANA</v>
      </c>
    </row>
    <row r="307" spans="1:39" x14ac:dyDescent="0.45">
      <c r="A307" s="17">
        <v>1000142</v>
      </c>
      <c r="B307" s="17" t="s">
        <v>9892</v>
      </c>
      <c r="C307" s="85">
        <v>1716211931</v>
      </c>
      <c r="D307" s="17">
        <v>39</v>
      </c>
      <c r="E307" s="86">
        <v>30270</v>
      </c>
      <c r="F307" s="86" t="str">
        <f t="shared" si="25"/>
        <v>1982</v>
      </c>
      <c r="G307" s="87">
        <v>2022</v>
      </c>
      <c r="H307" s="87">
        <f t="shared" si="26"/>
        <v>40</v>
      </c>
      <c r="I307" s="87" t="str">
        <f t="shared" si="24"/>
        <v>Mal</v>
      </c>
      <c r="J307" s="17" t="s">
        <v>59</v>
      </c>
      <c r="K307" s="17">
        <v>1001791</v>
      </c>
      <c r="L307" s="17">
        <v>12</v>
      </c>
      <c r="M307" s="17">
        <v>0</v>
      </c>
      <c r="N307" s="17" t="str">
        <f t="shared" si="27"/>
        <v>A1</v>
      </c>
      <c r="O307" s="17" t="s">
        <v>10466</v>
      </c>
      <c r="P307" s="17" t="s">
        <v>10467</v>
      </c>
      <c r="Q307" s="88">
        <v>44412</v>
      </c>
      <c r="R307" s="88">
        <v>44777</v>
      </c>
      <c r="S307" s="89" t="s">
        <v>776</v>
      </c>
      <c r="T307" s="17">
        <v>1000</v>
      </c>
      <c r="U307" s="17">
        <v>518.88</v>
      </c>
      <c r="V307" s="17">
        <v>14</v>
      </c>
      <c r="W307" s="17" t="s">
        <v>10994</v>
      </c>
      <c r="X307" s="17" t="str">
        <f t="shared" si="28"/>
        <v>Vigente</v>
      </c>
      <c r="Y307" s="17" t="str">
        <f t="shared" si="29"/>
        <v>V</v>
      </c>
      <c r="Z307" s="17" t="s">
        <v>11000</v>
      </c>
      <c r="AA307" s="17" t="str">
        <f>VLOOKUP(A307,'REPORTE'!$A$1:$AG$1961,19,0)</f>
        <v>Empleado Público</v>
      </c>
      <c r="AB307" s="17">
        <v>1000187</v>
      </c>
      <c r="AC307" s="17" t="s">
        <v>11247</v>
      </c>
      <c r="AD307" s="17" t="s">
        <v>11943</v>
      </c>
      <c r="AE307" s="17" t="s">
        <v>12072</v>
      </c>
      <c r="AF307" s="17" t="s">
        <v>12223</v>
      </c>
      <c r="AG307" s="17" t="s">
        <v>46</v>
      </c>
      <c r="AH307" s="17" t="str">
        <f>VLOOKUP(A307,'REPORTE'!$A$1:$AG$1961,5,0)</f>
        <v>ECUATORIANO(A) INDIGENA</v>
      </c>
      <c r="AI307" s="17">
        <f>VLOOKUP(A307,'REPORTE'!$A$1:$AG$1961,28,0)</f>
        <v>44123</v>
      </c>
      <c r="AJ307" s="17" t="str">
        <f>VLOOKUP(A307,'REPORTE'!$A$1:$AG$1961,29,0)</f>
        <v>Cliente</v>
      </c>
      <c r="AK307" s="17" t="str">
        <f>VLOOKUP(A307,'REPORTE'!$A$1:$AG$1961,30,0)</f>
        <v>Secundaria</v>
      </c>
      <c r="AL307" s="17" t="str">
        <f>VLOOKUP(A307,'REPORTE'!$A$1:$AG$1961,31,0)</f>
        <v>PICHINCHA</v>
      </c>
      <c r="AM307" s="17" t="str">
        <f>VLOOKUP(AL307,PROVINCIAS!$F$1:$G$1171,2,0)</f>
        <v>URBANA</v>
      </c>
    </row>
    <row r="308" spans="1:39" x14ac:dyDescent="0.45">
      <c r="A308" s="17">
        <v>1001341</v>
      </c>
      <c r="B308" s="17" t="s">
        <v>9893</v>
      </c>
      <c r="C308" s="85">
        <v>1727272500</v>
      </c>
      <c r="D308" s="17">
        <v>26</v>
      </c>
      <c r="E308" s="86">
        <v>34792</v>
      </c>
      <c r="F308" s="86" t="str">
        <f t="shared" si="25"/>
        <v>1995</v>
      </c>
      <c r="G308" s="87">
        <v>2022</v>
      </c>
      <c r="H308" s="87">
        <f t="shared" si="26"/>
        <v>27</v>
      </c>
      <c r="I308" s="87" t="str">
        <f t="shared" si="24"/>
        <v>Mal</v>
      </c>
      <c r="J308" s="17" t="s">
        <v>36</v>
      </c>
      <c r="K308" s="17">
        <v>1001794</v>
      </c>
      <c r="L308" s="17">
        <v>12</v>
      </c>
      <c r="M308" s="17">
        <v>4</v>
      </c>
      <c r="N308" s="17" t="str">
        <f t="shared" si="27"/>
        <v>A1</v>
      </c>
      <c r="O308" s="17" t="s">
        <v>10468</v>
      </c>
      <c r="P308" s="17" t="s">
        <v>10469</v>
      </c>
      <c r="Q308" s="88">
        <v>44413</v>
      </c>
      <c r="R308" s="88">
        <v>44798</v>
      </c>
      <c r="S308" s="88">
        <v>44617</v>
      </c>
      <c r="T308" s="17">
        <v>500</v>
      </c>
      <c r="U308" s="17">
        <v>297.2</v>
      </c>
      <c r="V308" s="17">
        <v>23</v>
      </c>
      <c r="W308" s="17" t="s">
        <v>10995</v>
      </c>
      <c r="X308" s="17" t="str">
        <f t="shared" si="28"/>
        <v>Vigente</v>
      </c>
      <c r="Y308" s="17" t="str">
        <f t="shared" si="29"/>
        <v>F</v>
      </c>
      <c r="Z308" s="17" t="s">
        <v>11056</v>
      </c>
      <c r="AA308" s="17" t="str">
        <f>VLOOKUP(A308,'REPORTE'!$A$1:$AG$1961,19,0)</f>
        <v>Actividades de fumigación de cultivos, incluida la fumigación aérea; tratamiento de cultivos, control de plagas (incluidos los conejos); en relación con la agricultura.</v>
      </c>
      <c r="AB308" s="17">
        <v>1001418</v>
      </c>
      <c r="AC308" s="17" t="s">
        <v>11245</v>
      </c>
      <c r="AD308" s="17" t="s">
        <v>11836</v>
      </c>
      <c r="AE308" s="17" t="s">
        <v>12072</v>
      </c>
      <c r="AF308" s="17" t="s">
        <v>12111</v>
      </c>
      <c r="AG308" s="17" t="s">
        <v>665</v>
      </c>
      <c r="AH308" s="17" t="str">
        <f>VLOOKUP(A308,'REPORTE'!$A$1:$AG$1961,5,0)</f>
        <v>ECUATORIANO(A)</v>
      </c>
      <c r="AI308" s="17">
        <f>VLOOKUP(A308,'REPORTE'!$A$1:$AG$1961,28,0)</f>
        <v>44413</v>
      </c>
      <c r="AJ308" s="17" t="str">
        <f>VLOOKUP(A308,'REPORTE'!$A$1:$AG$1961,29,0)</f>
        <v>Cliente</v>
      </c>
      <c r="AK308" s="17" t="str">
        <f>VLOOKUP(A308,'REPORTE'!$A$1:$AG$1961,30,0)</f>
        <v>Secundaria</v>
      </c>
      <c r="AL308" s="17" t="str">
        <f>VLOOKUP(A308,'REPORTE'!$A$1:$AG$1961,31,0)</f>
        <v>PICHINCHA</v>
      </c>
      <c r="AM308" s="17" t="str">
        <f>VLOOKUP(AL308,PROVINCIAS!$F$1:$G$1171,2,0)</f>
        <v>URBANA</v>
      </c>
    </row>
    <row r="309" spans="1:39" x14ac:dyDescent="0.45">
      <c r="A309" s="17">
        <v>1000648</v>
      </c>
      <c r="B309" s="17" t="s">
        <v>9894</v>
      </c>
      <c r="C309" s="85">
        <v>1704478112</v>
      </c>
      <c r="D309" s="17">
        <v>66</v>
      </c>
      <c r="E309" s="86">
        <v>20312</v>
      </c>
      <c r="F309" s="86" t="str">
        <f t="shared" si="25"/>
        <v>1955</v>
      </c>
      <c r="G309" s="87">
        <v>2022</v>
      </c>
      <c r="H309" s="87">
        <f t="shared" si="26"/>
        <v>67</v>
      </c>
      <c r="I309" s="87" t="str">
        <f t="shared" si="24"/>
        <v>Mal</v>
      </c>
      <c r="J309" s="17" t="s">
        <v>59</v>
      </c>
      <c r="K309" s="17">
        <v>1001800</v>
      </c>
      <c r="L309" s="17">
        <v>15</v>
      </c>
      <c r="M309" s="17">
        <v>0</v>
      </c>
      <c r="N309" s="17" t="str">
        <f t="shared" si="27"/>
        <v>A1</v>
      </c>
      <c r="O309" s="17" t="s">
        <v>10468</v>
      </c>
      <c r="P309" s="17" t="s">
        <v>10469</v>
      </c>
      <c r="Q309" s="88">
        <v>44414</v>
      </c>
      <c r="R309" s="88">
        <v>44890</v>
      </c>
      <c r="S309" s="89" t="s">
        <v>776</v>
      </c>
      <c r="T309" s="17">
        <v>1000</v>
      </c>
      <c r="U309" s="17">
        <v>649.28</v>
      </c>
      <c r="V309" s="17">
        <v>23</v>
      </c>
      <c r="W309" s="17" t="s">
        <v>10994</v>
      </c>
      <c r="X309" s="17" t="str">
        <f t="shared" si="28"/>
        <v>Vigente</v>
      </c>
      <c r="Y309" s="17" t="str">
        <f t="shared" si="29"/>
        <v>V</v>
      </c>
      <c r="Z309" s="17" t="s">
        <v>11057</v>
      </c>
      <c r="AA309" s="17" t="str">
        <f>VLOOKUP(A309,'REPORTE'!$A$1:$AG$1961,19,0)</f>
        <v>Empleado Privado</v>
      </c>
      <c r="AB309" s="17">
        <v>1000719</v>
      </c>
      <c r="AC309" s="17" t="s">
        <v>11248</v>
      </c>
      <c r="AD309" s="17" t="s">
        <v>11835</v>
      </c>
      <c r="AE309" s="17" t="s">
        <v>12072</v>
      </c>
      <c r="AF309" s="17" t="s">
        <v>12224</v>
      </c>
      <c r="AG309" s="17" t="s">
        <v>665</v>
      </c>
      <c r="AH309" s="17" t="str">
        <f>VLOOKUP(A309,'REPORTE'!$A$1:$AG$1961,5,0)</f>
        <v>ECUATORIANO(A)</v>
      </c>
      <c r="AI309" s="17">
        <f>VLOOKUP(A309,'REPORTE'!$A$1:$AG$1961,28,0)</f>
        <v>44218</v>
      </c>
      <c r="AJ309" s="17" t="str">
        <f>VLOOKUP(A309,'REPORTE'!$A$1:$AG$1961,29,0)</f>
        <v>Cliente</v>
      </c>
      <c r="AK309" s="17" t="str">
        <f>VLOOKUP(A309,'REPORTE'!$A$1:$AG$1961,30,0)</f>
        <v>Formación Técnica (Intermedia)</v>
      </c>
      <c r="AL309" s="17" t="str">
        <f>VLOOKUP(A309,'REPORTE'!$A$1:$AG$1961,31,0)</f>
        <v>PICHINCHA</v>
      </c>
      <c r="AM309" s="17" t="str">
        <f>VLOOKUP(AL309,PROVINCIAS!$F$1:$G$1171,2,0)</f>
        <v>URBANA</v>
      </c>
    </row>
    <row r="310" spans="1:39" x14ac:dyDescent="0.45">
      <c r="A310" s="17">
        <v>1001202</v>
      </c>
      <c r="B310" s="17" t="s">
        <v>9895</v>
      </c>
      <c r="C310" s="85">
        <v>1719185736</v>
      </c>
      <c r="D310" s="17">
        <v>38</v>
      </c>
      <c r="E310" s="86">
        <v>30693</v>
      </c>
      <c r="F310" s="86" t="str">
        <f t="shared" si="25"/>
        <v>1984</v>
      </c>
      <c r="G310" s="87">
        <v>2022</v>
      </c>
      <c r="H310" s="87">
        <f t="shared" si="26"/>
        <v>38</v>
      </c>
      <c r="I310" s="87" t="str">
        <f t="shared" si="24"/>
        <v>Mal</v>
      </c>
      <c r="J310" s="17" t="s">
        <v>36</v>
      </c>
      <c r="K310" s="17">
        <v>1001803</v>
      </c>
      <c r="L310" s="17">
        <v>18</v>
      </c>
      <c r="M310" s="17">
        <v>24</v>
      </c>
      <c r="N310" s="17" t="str">
        <f t="shared" si="27"/>
        <v>A2</v>
      </c>
      <c r="O310" s="17" t="s">
        <v>10468</v>
      </c>
      <c r="P310" s="17" t="s">
        <v>10469</v>
      </c>
      <c r="Q310" s="88">
        <v>44414</v>
      </c>
      <c r="R310" s="88">
        <v>44962</v>
      </c>
      <c r="S310" s="88">
        <v>44597</v>
      </c>
      <c r="T310" s="17">
        <v>3000</v>
      </c>
      <c r="U310" s="17" t="s">
        <v>10627</v>
      </c>
      <c r="V310" s="17">
        <v>21.5</v>
      </c>
      <c r="W310" s="17" t="s">
        <v>10995</v>
      </c>
      <c r="X310" s="17" t="str">
        <f t="shared" si="28"/>
        <v>Vigente</v>
      </c>
      <c r="Y310" s="17" t="str">
        <f t="shared" si="29"/>
        <v>F</v>
      </c>
      <c r="Z310" s="17" t="s">
        <v>11050</v>
      </c>
      <c r="AA310" s="17" t="str">
        <f>VLOOKUP(A310,'REPORTE'!$A$1:$AG$1961,19,0)</f>
        <v>Venta al por menor de carne y productos cárnicos (incluidos los de aves de corral) en establecimientos especializados.</v>
      </c>
      <c r="AB310" s="17">
        <v>1001280</v>
      </c>
      <c r="AC310" s="17" t="s">
        <v>11616</v>
      </c>
      <c r="AD310" s="17" t="s">
        <v>11852</v>
      </c>
      <c r="AE310" s="17" t="s">
        <v>12072</v>
      </c>
      <c r="AF310" s="17" t="s">
        <v>12078</v>
      </c>
      <c r="AG310" s="17" t="s">
        <v>609</v>
      </c>
      <c r="AH310" s="17" t="str">
        <f>VLOOKUP(A310,'REPORTE'!$A$1:$AG$1961,5,0)</f>
        <v>ECUATORIANO(A)</v>
      </c>
      <c r="AI310" s="17">
        <f>VLOOKUP(A310,'REPORTE'!$A$1:$AG$1961,28,0)</f>
        <v>44414</v>
      </c>
      <c r="AJ310" s="17" t="str">
        <f>VLOOKUP(A310,'REPORTE'!$A$1:$AG$1961,29,0)</f>
        <v>Cliente</v>
      </c>
      <c r="AK310" s="17" t="str">
        <f>VLOOKUP(A310,'REPORTE'!$A$1:$AG$1961,30,0)</f>
        <v>Secundaria</v>
      </c>
      <c r="AL310" s="17" t="str">
        <f>VLOOKUP(A310,'REPORTE'!$A$1:$AG$1961,31,0)</f>
        <v>PICHINCHA</v>
      </c>
      <c r="AM310" s="17" t="str">
        <f>VLOOKUP(AL310,PROVINCIAS!$F$1:$G$1171,2,0)</f>
        <v>URBANA</v>
      </c>
    </row>
    <row r="311" spans="1:39" x14ac:dyDescent="0.45">
      <c r="A311" s="17">
        <v>1001307</v>
      </c>
      <c r="B311" s="17" t="s">
        <v>9896</v>
      </c>
      <c r="C311" s="85">
        <v>1717275281</v>
      </c>
      <c r="D311" s="17">
        <v>39</v>
      </c>
      <c r="E311" s="86">
        <v>30151</v>
      </c>
      <c r="F311" s="86" t="str">
        <f t="shared" si="25"/>
        <v>1982</v>
      </c>
      <c r="G311" s="87">
        <v>2022</v>
      </c>
      <c r="H311" s="87">
        <f t="shared" si="26"/>
        <v>40</v>
      </c>
      <c r="I311" s="87" t="str">
        <f t="shared" si="24"/>
        <v>Mal</v>
      </c>
      <c r="J311" s="17" t="s">
        <v>36</v>
      </c>
      <c r="K311" s="17">
        <v>1001801</v>
      </c>
      <c r="L311" s="17">
        <v>12</v>
      </c>
      <c r="M311" s="17">
        <v>0</v>
      </c>
      <c r="N311" s="17" t="str">
        <f t="shared" si="27"/>
        <v>A1</v>
      </c>
      <c r="O311" s="17" t="s">
        <v>10468</v>
      </c>
      <c r="P311" s="17" t="s">
        <v>10469</v>
      </c>
      <c r="Q311" s="88">
        <v>44414</v>
      </c>
      <c r="R311" s="88">
        <v>44793</v>
      </c>
      <c r="S311" s="89" t="s">
        <v>776</v>
      </c>
      <c r="T311" s="17">
        <v>500</v>
      </c>
      <c r="U311" s="17">
        <v>270.05</v>
      </c>
      <c r="V311" s="17">
        <v>23</v>
      </c>
      <c r="W311" s="17" t="s">
        <v>10994</v>
      </c>
      <c r="X311" s="17" t="str">
        <f t="shared" si="28"/>
        <v>Vigente</v>
      </c>
      <c r="Y311" s="17" t="str">
        <f t="shared" si="29"/>
        <v>V</v>
      </c>
      <c r="Z311" s="17" t="s">
        <v>11058</v>
      </c>
      <c r="AA311" s="17" t="str">
        <f>VLOOKUP(A311,'REPORTE'!$A$1:$AG$1961,19,0)</f>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v>
      </c>
      <c r="AB311" s="17">
        <v>1001384</v>
      </c>
      <c r="AC311" s="17" t="s">
        <v>11245</v>
      </c>
      <c r="AD311" s="17" t="s">
        <v>11854</v>
      </c>
      <c r="AE311" s="17" t="s">
        <v>12072</v>
      </c>
      <c r="AF311" s="17" t="s">
        <v>12225</v>
      </c>
      <c r="AG311" s="17" t="s">
        <v>609</v>
      </c>
      <c r="AH311" s="17" t="str">
        <f>VLOOKUP(A311,'REPORTE'!$A$1:$AG$1961,5,0)</f>
        <v>ECUATORIANO(A)</v>
      </c>
      <c r="AI311" s="17">
        <f>VLOOKUP(A311,'REPORTE'!$A$1:$AG$1961,28,0)</f>
        <v>0</v>
      </c>
      <c r="AJ311" s="17" t="str">
        <f>VLOOKUP(A311,'REPORTE'!$A$1:$AG$1961,29,0)</f>
        <v>Cliente</v>
      </c>
      <c r="AK311" s="17" t="str">
        <f>VLOOKUP(A311,'REPORTE'!$A$1:$AG$1961,30,0)</f>
        <v>Secundaria</v>
      </c>
      <c r="AL311" s="17" t="str">
        <f>VLOOKUP(A311,'REPORTE'!$A$1:$AG$1961,31,0)</f>
        <v>PICHINCHA</v>
      </c>
      <c r="AM311" s="17" t="str">
        <f>VLOOKUP(AL311,PROVINCIAS!$F$1:$G$1171,2,0)</f>
        <v>URBANA</v>
      </c>
    </row>
    <row r="312" spans="1:39" x14ac:dyDescent="0.45">
      <c r="A312" s="17">
        <v>1001405</v>
      </c>
      <c r="B312" s="17" t="s">
        <v>9897</v>
      </c>
      <c r="C312" s="85">
        <v>503724247</v>
      </c>
      <c r="D312" s="17">
        <v>25</v>
      </c>
      <c r="E312" s="86">
        <v>35148</v>
      </c>
      <c r="F312" s="86" t="str">
        <f t="shared" si="25"/>
        <v>1996</v>
      </c>
      <c r="G312" s="87">
        <v>2022</v>
      </c>
      <c r="H312" s="87">
        <f t="shared" si="26"/>
        <v>26</v>
      </c>
      <c r="I312" s="87" t="str">
        <f t="shared" si="24"/>
        <v>Mal</v>
      </c>
      <c r="J312" s="17" t="s">
        <v>59</v>
      </c>
      <c r="K312" s="17">
        <v>1001799</v>
      </c>
      <c r="L312" s="17">
        <v>36</v>
      </c>
      <c r="M312" s="17">
        <v>0</v>
      </c>
      <c r="N312" s="17" t="str">
        <f t="shared" si="27"/>
        <v>A1</v>
      </c>
      <c r="O312" s="17" t="s">
        <v>10468</v>
      </c>
      <c r="P312" s="17" t="s">
        <v>10469</v>
      </c>
      <c r="Q312" s="88">
        <v>44414</v>
      </c>
      <c r="R312" s="88">
        <v>45519</v>
      </c>
      <c r="S312" s="89" t="s">
        <v>776</v>
      </c>
      <c r="T312" s="17">
        <v>6000</v>
      </c>
      <c r="U312" s="17" t="s">
        <v>10628</v>
      </c>
      <c r="V312" s="17">
        <v>21.5</v>
      </c>
      <c r="W312" s="17" t="s">
        <v>10994</v>
      </c>
      <c r="X312" s="17" t="str">
        <f t="shared" si="28"/>
        <v>Vigente</v>
      </c>
      <c r="Y312" s="17" t="str">
        <f t="shared" si="29"/>
        <v>V</v>
      </c>
      <c r="Z312" s="17" t="s">
        <v>11461</v>
      </c>
      <c r="AA312" s="17" t="str">
        <f>VLOOKUP(A312,'REPORTE'!$A$1:$AG$1961,19,0)</f>
        <v>Explotación de altos hornos, producción de arrabio y hierro especular en lingotes, bloques y otras formas primarias, incluso hierro en granalla (granos) y en polvo, convertidores de acero, talleres de laminado y acabado, refundición de lingotes de chatarra de hierro o acero.</v>
      </c>
      <c r="AB312" s="17">
        <v>1001486</v>
      </c>
      <c r="AC312" s="17" t="s">
        <v>11605</v>
      </c>
      <c r="AD312" s="17" t="s">
        <v>11859</v>
      </c>
      <c r="AE312" s="17" t="s">
        <v>12072</v>
      </c>
      <c r="AF312" s="17" t="s">
        <v>12226</v>
      </c>
      <c r="AG312" s="17" t="s">
        <v>609</v>
      </c>
      <c r="AH312" s="17" t="str">
        <f>VLOOKUP(A312,'REPORTE'!$A$1:$AG$1961,5,0)</f>
        <v>ECUATORIANO(A) INDIGENA</v>
      </c>
      <c r="AI312" s="17">
        <f>VLOOKUP(A312,'REPORTE'!$A$1:$AG$1961,28,0)</f>
        <v>0</v>
      </c>
      <c r="AJ312" s="17" t="str">
        <f>VLOOKUP(A312,'REPORTE'!$A$1:$AG$1961,29,0)</f>
        <v>Cliente</v>
      </c>
      <c r="AK312" s="17" t="str">
        <f>VLOOKUP(A312,'REPORTE'!$A$1:$AG$1961,30,0)</f>
        <v>Primaria</v>
      </c>
      <c r="AL312" s="17" t="str">
        <f>VLOOKUP(A312,'REPORTE'!$A$1:$AG$1961,31,0)</f>
        <v>COTOPAXI</v>
      </c>
      <c r="AM312" s="17" t="e">
        <f>VLOOKUP(AL312,PROVINCIAS!$F$1:$G$1171,2,0)</f>
        <v>#N/A</v>
      </c>
    </row>
    <row r="313" spans="1:39" x14ac:dyDescent="0.45">
      <c r="A313" s="17">
        <v>1001120</v>
      </c>
      <c r="B313" s="17" t="s">
        <v>9898</v>
      </c>
      <c r="C313" s="85">
        <v>401417142</v>
      </c>
      <c r="D313" s="17">
        <v>39</v>
      </c>
      <c r="E313" s="86">
        <v>30117</v>
      </c>
      <c r="F313" s="86" t="str">
        <f t="shared" si="25"/>
        <v>1982</v>
      </c>
      <c r="G313" s="87">
        <v>2022</v>
      </c>
      <c r="H313" s="87">
        <f t="shared" si="26"/>
        <v>40</v>
      </c>
      <c r="I313" s="87" t="str">
        <f t="shared" si="24"/>
        <v>Mal</v>
      </c>
      <c r="J313" s="17" t="s">
        <v>59</v>
      </c>
      <c r="K313" s="17">
        <v>1001807</v>
      </c>
      <c r="L313" s="17">
        <v>24</v>
      </c>
      <c r="M313" s="17">
        <v>5</v>
      </c>
      <c r="N313" s="17" t="str">
        <f t="shared" si="27"/>
        <v>A1</v>
      </c>
      <c r="O313" s="17" t="s">
        <v>10468</v>
      </c>
      <c r="P313" s="17" t="s">
        <v>10469</v>
      </c>
      <c r="Q313" s="88">
        <v>44415</v>
      </c>
      <c r="R313" s="88">
        <v>45162</v>
      </c>
      <c r="S313" s="88">
        <v>44616</v>
      </c>
      <c r="T313" s="17">
        <v>3500</v>
      </c>
      <c r="U313" s="17" t="s">
        <v>10629</v>
      </c>
      <c r="V313" s="17">
        <v>21.5</v>
      </c>
      <c r="W313" s="17" t="s">
        <v>10995</v>
      </c>
      <c r="X313" s="17" t="str">
        <f t="shared" si="28"/>
        <v>Vigente</v>
      </c>
      <c r="Y313" s="17" t="str">
        <f t="shared" si="29"/>
        <v>F</v>
      </c>
      <c r="Z313" s="17" t="s">
        <v>11037</v>
      </c>
      <c r="AA313" s="17" t="str">
        <f>VLOOKUP(A313,'REPORTE'!$A$1:$AG$1961,19,0)</f>
        <v>Actividades de formación religiosa.</v>
      </c>
      <c r="AB313" s="17">
        <v>1001193</v>
      </c>
      <c r="AC313" s="17" t="s">
        <v>11617</v>
      </c>
      <c r="AD313" s="17" t="s">
        <v>11944</v>
      </c>
      <c r="AE313" s="17" t="s">
        <v>12072</v>
      </c>
      <c r="AF313" s="17" t="s">
        <v>11150</v>
      </c>
      <c r="AG313" s="17" t="s">
        <v>609</v>
      </c>
      <c r="AH313" s="17" t="str">
        <f>VLOOKUP(A313,'REPORTE'!$A$1:$AG$1961,5,0)</f>
        <v>ECUATORIANO(A) INDIGENA</v>
      </c>
      <c r="AI313" s="17">
        <f>VLOOKUP(A313,'REPORTE'!$A$1:$AG$1961,28,0)</f>
        <v>44259</v>
      </c>
      <c r="AJ313" s="17" t="str">
        <f>VLOOKUP(A313,'REPORTE'!$A$1:$AG$1961,29,0)</f>
        <v>Cliente</v>
      </c>
      <c r="AK313" s="17" t="str">
        <f>VLOOKUP(A313,'REPORTE'!$A$1:$AG$1961,30,0)</f>
        <v>Secundaria</v>
      </c>
      <c r="AL313" s="17" t="str">
        <f>VLOOKUP(A313,'REPORTE'!$A$1:$AG$1961,31,0)</f>
        <v>PICHINCHA</v>
      </c>
      <c r="AM313" s="17" t="str">
        <f>VLOOKUP(AL313,PROVINCIAS!$F$1:$G$1171,2,0)</f>
        <v>URBANA</v>
      </c>
    </row>
    <row r="314" spans="1:39" x14ac:dyDescent="0.45">
      <c r="A314" s="17">
        <v>1001131</v>
      </c>
      <c r="B314" s="17" t="s">
        <v>9899</v>
      </c>
      <c r="C314" s="85">
        <v>2100559661</v>
      </c>
      <c r="D314" s="17">
        <v>28</v>
      </c>
      <c r="E314" s="86">
        <v>34121</v>
      </c>
      <c r="F314" s="86" t="str">
        <f t="shared" si="25"/>
        <v>1993</v>
      </c>
      <c r="G314" s="87">
        <v>2022</v>
      </c>
      <c r="H314" s="87">
        <f t="shared" si="26"/>
        <v>29</v>
      </c>
      <c r="I314" s="87" t="str">
        <f t="shared" si="24"/>
        <v>Mal</v>
      </c>
      <c r="J314" s="17" t="s">
        <v>36</v>
      </c>
      <c r="K314" s="17">
        <v>1001804</v>
      </c>
      <c r="L314" s="17">
        <v>12</v>
      </c>
      <c r="M314" s="17">
        <v>0</v>
      </c>
      <c r="N314" s="17" t="str">
        <f t="shared" si="27"/>
        <v>A1</v>
      </c>
      <c r="O314" s="17" t="s">
        <v>10468</v>
      </c>
      <c r="P314" s="17" t="s">
        <v>10469</v>
      </c>
      <c r="Q314" s="88">
        <v>44415</v>
      </c>
      <c r="R314" s="88">
        <v>44798</v>
      </c>
      <c r="S314" s="89" t="s">
        <v>776</v>
      </c>
      <c r="T314" s="17">
        <v>1000</v>
      </c>
      <c r="U314" s="17">
        <v>543.28</v>
      </c>
      <c r="V314" s="17">
        <v>23</v>
      </c>
      <c r="W314" s="17" t="s">
        <v>10994</v>
      </c>
      <c r="X314" s="17" t="str">
        <f t="shared" si="28"/>
        <v>Vigente</v>
      </c>
      <c r="Y314" s="17" t="str">
        <f t="shared" si="29"/>
        <v>V</v>
      </c>
      <c r="Z314" s="17" t="s">
        <v>11007</v>
      </c>
      <c r="AA314" s="17" t="str">
        <f>VLOOKUP(A314,'REPORTE'!$A$1:$AG$1961,19,0)</f>
        <v>Venta al por mayor de productos de perfumerí­a, cosméticos (productos de belleza) artí­culos de uso personal (jabones).</v>
      </c>
      <c r="AB314" s="17">
        <v>1001206</v>
      </c>
      <c r="AC314" s="17" t="s">
        <v>11241</v>
      </c>
      <c r="AD314" s="17" t="s">
        <v>11832</v>
      </c>
      <c r="AE314" s="17" t="s">
        <v>12072</v>
      </c>
      <c r="AF314" s="17" t="s">
        <v>12227</v>
      </c>
      <c r="AG314" s="17" t="s">
        <v>665</v>
      </c>
      <c r="AH314" s="17" t="str">
        <f>VLOOKUP(A314,'REPORTE'!$A$1:$AG$1961,5,0)</f>
        <v>ECUATORIANO(A) INDIGENA</v>
      </c>
      <c r="AI314" s="17">
        <f>VLOOKUP(A314,'REPORTE'!$A$1:$AG$1961,28,0)</f>
        <v>44271</v>
      </c>
      <c r="AJ314" s="17" t="str">
        <f>VLOOKUP(A314,'REPORTE'!$A$1:$AG$1961,29,0)</f>
        <v>Cliente</v>
      </c>
      <c r="AK314" s="17" t="str">
        <f>VLOOKUP(A314,'REPORTE'!$A$1:$AG$1961,30,0)</f>
        <v>Secundaria</v>
      </c>
      <c r="AL314" s="17" t="str">
        <f>VLOOKUP(A314,'REPORTE'!$A$1:$AG$1961,31,0)</f>
        <v>SUCUMBIOS</v>
      </c>
      <c r="AM314" s="17" t="e">
        <f>VLOOKUP(AL314,PROVINCIAS!$F$1:$G$1171,2,0)</f>
        <v>#N/A</v>
      </c>
    </row>
    <row r="315" spans="1:39" x14ac:dyDescent="0.45">
      <c r="A315" s="17">
        <v>1001413</v>
      </c>
      <c r="B315" s="17" t="s">
        <v>9900</v>
      </c>
      <c r="C315" s="85">
        <v>1305581462</v>
      </c>
      <c r="D315" s="17">
        <v>55</v>
      </c>
      <c r="E315" s="86">
        <v>24355</v>
      </c>
      <c r="F315" s="86" t="str">
        <f t="shared" si="25"/>
        <v>1966</v>
      </c>
      <c r="G315" s="87">
        <v>2022</v>
      </c>
      <c r="H315" s="87">
        <f t="shared" si="26"/>
        <v>56</v>
      </c>
      <c r="I315" s="87" t="str">
        <f t="shared" si="24"/>
        <v>Mal</v>
      </c>
      <c r="J315" s="17" t="s">
        <v>59</v>
      </c>
      <c r="K315" s="17">
        <v>1001806</v>
      </c>
      <c r="L315" s="17">
        <v>6</v>
      </c>
      <c r="M315" s="17">
        <v>45</v>
      </c>
      <c r="N315" s="17" t="str">
        <f t="shared" si="27"/>
        <v>A3</v>
      </c>
      <c r="O315" s="17" t="s">
        <v>10468</v>
      </c>
      <c r="P315" s="17" t="s">
        <v>10469</v>
      </c>
      <c r="Q315" s="88">
        <v>44415</v>
      </c>
      <c r="R315" s="88">
        <v>44607</v>
      </c>
      <c r="S315" s="88">
        <v>44576</v>
      </c>
      <c r="T315" s="17">
        <v>1000</v>
      </c>
      <c r="U315" s="17">
        <v>278.24</v>
      </c>
      <c r="V315" s="17">
        <v>23</v>
      </c>
      <c r="W315" s="17" t="s">
        <v>10995</v>
      </c>
      <c r="X315" s="17" t="str">
        <f t="shared" si="28"/>
        <v>Vigente</v>
      </c>
      <c r="Y315" s="17" t="str">
        <f t="shared" si="29"/>
        <v>F</v>
      </c>
      <c r="Z315" s="17" t="s">
        <v>11059</v>
      </c>
      <c r="AA315" s="17" t="str">
        <f>VLOOKUP(A315,'REPORTE'!$A$1:$AG$1961,19,0)</f>
        <v>Venta al por mayor de animales vivos.</v>
      </c>
      <c r="AB315" s="17">
        <v>1001494</v>
      </c>
      <c r="AC315" s="17" t="s">
        <v>11249</v>
      </c>
      <c r="AD315" s="17" t="s">
        <v>11853</v>
      </c>
      <c r="AE315" s="17" t="s">
        <v>12072</v>
      </c>
      <c r="AF315" s="17" t="s">
        <v>11150</v>
      </c>
      <c r="AG315" s="17" t="s">
        <v>609</v>
      </c>
      <c r="AH315" s="17" t="str">
        <f>VLOOKUP(A315,'REPORTE'!$A$1:$AG$1961,5,0)</f>
        <v>ECUATORIANO(A)</v>
      </c>
      <c r="AI315" s="17">
        <f>VLOOKUP(A315,'REPORTE'!$A$1:$AG$1961,28,0)</f>
        <v>44415</v>
      </c>
      <c r="AJ315" s="17" t="str">
        <f>VLOOKUP(A315,'REPORTE'!$A$1:$AG$1961,29,0)</f>
        <v>Cliente</v>
      </c>
      <c r="AK315" s="17" t="str">
        <f>VLOOKUP(A315,'REPORTE'!$A$1:$AG$1961,30,0)</f>
        <v>Secundaria</v>
      </c>
      <c r="AL315" s="17" t="str">
        <f>VLOOKUP(A315,'REPORTE'!$A$1:$AG$1961,31,0)</f>
        <v>MANABI</v>
      </c>
      <c r="AM315" s="17" t="e">
        <f>VLOOKUP(AL315,PROVINCIAS!$F$1:$G$1171,2,0)</f>
        <v>#N/A</v>
      </c>
    </row>
    <row r="316" spans="1:39" x14ac:dyDescent="0.45">
      <c r="A316" s="17">
        <v>1000255</v>
      </c>
      <c r="B316" s="17" t="s">
        <v>9901</v>
      </c>
      <c r="C316" s="85">
        <v>1702119536</v>
      </c>
      <c r="D316" s="17">
        <v>73</v>
      </c>
      <c r="E316" s="86">
        <v>17864</v>
      </c>
      <c r="F316" s="86" t="str">
        <f t="shared" si="25"/>
        <v>1948</v>
      </c>
      <c r="G316" s="87">
        <v>2022</v>
      </c>
      <c r="H316" s="87">
        <f t="shared" si="26"/>
        <v>74</v>
      </c>
      <c r="I316" s="87" t="str">
        <f t="shared" si="24"/>
        <v>Mal</v>
      </c>
      <c r="J316" s="17" t="s">
        <v>36</v>
      </c>
      <c r="K316" s="17">
        <v>1001812</v>
      </c>
      <c r="L316" s="17">
        <v>24</v>
      </c>
      <c r="M316" s="17">
        <v>0</v>
      </c>
      <c r="N316" s="17" t="str">
        <f t="shared" si="27"/>
        <v>A1</v>
      </c>
      <c r="O316" s="17" t="s">
        <v>10468</v>
      </c>
      <c r="P316" s="17" t="s">
        <v>10469</v>
      </c>
      <c r="Q316" s="88">
        <v>44418</v>
      </c>
      <c r="R316" s="88">
        <v>45148</v>
      </c>
      <c r="S316" s="89" t="s">
        <v>776</v>
      </c>
      <c r="T316" s="17">
        <v>5000</v>
      </c>
      <c r="U316" s="17" t="s">
        <v>10630</v>
      </c>
      <c r="V316" s="17">
        <v>21.5</v>
      </c>
      <c r="W316" s="17" t="s">
        <v>10994</v>
      </c>
      <c r="X316" s="17" t="str">
        <f t="shared" si="28"/>
        <v>Vigente</v>
      </c>
      <c r="Y316" s="17" t="str">
        <f t="shared" si="29"/>
        <v>V</v>
      </c>
      <c r="Z316" s="17" t="s">
        <v>348</v>
      </c>
      <c r="AA316" s="17" t="str">
        <f>VLOOKUP(A316,'REPORTE'!$A$1:$AG$1961,19,0)</f>
        <v>Venta al por mayor de frutas, legumbres y hortalizas.</v>
      </c>
      <c r="AB316" s="17">
        <v>1000314</v>
      </c>
      <c r="AC316" s="17" t="s">
        <v>11618</v>
      </c>
      <c r="AD316" s="17" t="s">
        <v>11912</v>
      </c>
      <c r="AE316" s="17" t="s">
        <v>12072</v>
      </c>
      <c r="AF316" s="17" t="s">
        <v>12228</v>
      </c>
      <c r="AG316" s="17" t="s">
        <v>609</v>
      </c>
      <c r="AH316" s="17" t="str">
        <f>VLOOKUP(A316,'REPORTE'!$A$1:$AG$1961,5,0)</f>
        <v>ECUATORIANO(A) INDIGENA</v>
      </c>
      <c r="AI316" s="17">
        <f>VLOOKUP(A316,'REPORTE'!$A$1:$AG$1961,28,0)</f>
        <v>44418</v>
      </c>
      <c r="AJ316" s="17" t="str">
        <f>VLOOKUP(A316,'REPORTE'!$A$1:$AG$1961,29,0)</f>
        <v>Cliente</v>
      </c>
      <c r="AK316" s="17" t="str">
        <f>VLOOKUP(A316,'REPORTE'!$A$1:$AG$1961,30,0)</f>
        <v>Primaria</v>
      </c>
      <c r="AL316" s="17" t="str">
        <f>VLOOKUP(A316,'REPORTE'!$A$1:$AG$1961,31,0)</f>
        <v>PICHINCHA</v>
      </c>
      <c r="AM316" s="17" t="str">
        <f>VLOOKUP(AL316,PROVINCIAS!$F$1:$G$1171,2,0)</f>
        <v>URBANA</v>
      </c>
    </row>
    <row r="317" spans="1:39" x14ac:dyDescent="0.45">
      <c r="A317" s="17">
        <v>1001350</v>
      </c>
      <c r="B317" s="17" t="s">
        <v>9902</v>
      </c>
      <c r="C317" s="85">
        <v>1753100740</v>
      </c>
      <c r="D317" s="17">
        <v>26</v>
      </c>
      <c r="E317" s="86">
        <v>35082</v>
      </c>
      <c r="F317" s="86" t="str">
        <f t="shared" si="25"/>
        <v>1996</v>
      </c>
      <c r="G317" s="87">
        <v>2022</v>
      </c>
      <c r="H317" s="87">
        <f t="shared" si="26"/>
        <v>26</v>
      </c>
      <c r="I317" s="87" t="str">
        <f t="shared" si="24"/>
        <v>Mal</v>
      </c>
      <c r="J317" s="17" t="s">
        <v>36</v>
      </c>
      <c r="K317" s="17">
        <v>1001810</v>
      </c>
      <c r="L317" s="17">
        <v>24</v>
      </c>
      <c r="M317" s="17">
        <v>0</v>
      </c>
      <c r="N317" s="17" t="str">
        <f t="shared" si="27"/>
        <v>A1</v>
      </c>
      <c r="O317" s="17" t="s">
        <v>10468</v>
      </c>
      <c r="P317" s="17" t="s">
        <v>10469</v>
      </c>
      <c r="Q317" s="88">
        <v>44418</v>
      </c>
      <c r="R317" s="88">
        <v>45143</v>
      </c>
      <c r="S317" s="89" t="s">
        <v>776</v>
      </c>
      <c r="T317" s="17">
        <v>5000</v>
      </c>
      <c r="U317" s="17" t="s">
        <v>10631</v>
      </c>
      <c r="V317" s="17">
        <v>18.989999999999998</v>
      </c>
      <c r="W317" s="17" t="s">
        <v>10994</v>
      </c>
      <c r="X317" s="17" t="str">
        <f t="shared" si="28"/>
        <v>Vigente</v>
      </c>
      <c r="Y317" s="17" t="str">
        <f t="shared" si="29"/>
        <v>V</v>
      </c>
      <c r="Z317" s="17" t="s">
        <v>11468</v>
      </c>
      <c r="AA317" s="17" t="str">
        <f>VLOOKUP(A317,'REPORTE'!$A$1:$AG$1961,19,0)</f>
        <v>Empleado Público</v>
      </c>
      <c r="AB317" s="17">
        <v>1001427</v>
      </c>
      <c r="AC317" s="17" t="s">
        <v>11619</v>
      </c>
      <c r="AD317" s="17" t="s">
        <v>11856</v>
      </c>
      <c r="AE317" s="17" t="s">
        <v>12072</v>
      </c>
      <c r="AF317" s="17" t="s">
        <v>12095</v>
      </c>
      <c r="AG317" s="17" t="s">
        <v>665</v>
      </c>
      <c r="AH317" s="17" t="str">
        <f>VLOOKUP(A317,'REPORTE'!$A$1:$AG$1961,5,0)</f>
        <v>ECUATORIANO(A)</v>
      </c>
      <c r="AI317" s="17">
        <f>VLOOKUP(A317,'REPORTE'!$A$1:$AG$1961,28,0)</f>
        <v>44418</v>
      </c>
      <c r="AJ317" s="17" t="str">
        <f>VLOOKUP(A317,'REPORTE'!$A$1:$AG$1961,29,0)</f>
        <v>Cliente</v>
      </c>
      <c r="AK317" s="17" t="str">
        <f>VLOOKUP(A317,'REPORTE'!$A$1:$AG$1961,30,0)</f>
        <v>Universitaria</v>
      </c>
      <c r="AL317" s="17" t="str">
        <f>VLOOKUP(A317,'REPORTE'!$A$1:$AG$1961,31,0)</f>
        <v>PICHINCHA</v>
      </c>
      <c r="AM317" s="17" t="str">
        <f>VLOOKUP(AL317,PROVINCIAS!$F$1:$G$1171,2,0)</f>
        <v>URBANA</v>
      </c>
    </row>
    <row r="318" spans="1:39" x14ac:dyDescent="0.45">
      <c r="A318" s="17">
        <v>1001353</v>
      </c>
      <c r="B318" s="17" t="s">
        <v>9903</v>
      </c>
      <c r="C318" s="85">
        <v>603815234</v>
      </c>
      <c r="D318" s="17">
        <v>42</v>
      </c>
      <c r="E318" s="86">
        <v>29037</v>
      </c>
      <c r="F318" s="86" t="str">
        <f t="shared" si="25"/>
        <v>1979</v>
      </c>
      <c r="G318" s="87">
        <v>2022</v>
      </c>
      <c r="H318" s="87">
        <f t="shared" si="26"/>
        <v>43</v>
      </c>
      <c r="I318" s="87" t="str">
        <f t="shared" si="24"/>
        <v>Mal</v>
      </c>
      <c r="J318" s="17" t="s">
        <v>59</v>
      </c>
      <c r="K318" s="17">
        <v>1001814</v>
      </c>
      <c r="L318" s="17">
        <v>24</v>
      </c>
      <c r="M318" s="17">
        <v>0</v>
      </c>
      <c r="N318" s="17" t="str">
        <f t="shared" si="27"/>
        <v>A1</v>
      </c>
      <c r="O318" s="17" t="s">
        <v>10468</v>
      </c>
      <c r="P318" s="17" t="s">
        <v>10469</v>
      </c>
      <c r="Q318" s="88">
        <v>44418</v>
      </c>
      <c r="R318" s="88">
        <v>45163</v>
      </c>
      <c r="S318" s="89" t="s">
        <v>776</v>
      </c>
      <c r="T318" s="17">
        <v>4000</v>
      </c>
      <c r="U318" s="17" t="s">
        <v>10632</v>
      </c>
      <c r="V318" s="17">
        <v>21.5</v>
      </c>
      <c r="W318" s="17" t="s">
        <v>10994</v>
      </c>
      <c r="X318" s="17" t="str">
        <f t="shared" si="28"/>
        <v>Vigente</v>
      </c>
      <c r="Y318" s="17" t="str">
        <f t="shared" si="29"/>
        <v>V</v>
      </c>
      <c r="Z318" s="17" t="s">
        <v>348</v>
      </c>
      <c r="AA318" s="17" t="str">
        <f>VLOOKUP(A318,'REPORTE'!$A$1:$AG$1961,19,0)</f>
        <v>Venta al por menor de alimentos, bebidas y productos del tabaco en puestos de venta o mercados.</v>
      </c>
      <c r="AB318" s="17">
        <v>1001430</v>
      </c>
      <c r="AC318" s="17" t="s">
        <v>11620</v>
      </c>
      <c r="AD318" s="17" t="s">
        <v>11853</v>
      </c>
      <c r="AE318" s="17" t="s">
        <v>12072</v>
      </c>
      <c r="AF318" s="17" t="s">
        <v>12229</v>
      </c>
      <c r="AG318" s="17" t="s">
        <v>609</v>
      </c>
      <c r="AH318" s="17" t="str">
        <f>VLOOKUP(A318,'REPORTE'!$A$1:$AG$1961,5,0)</f>
        <v>ECUATORIANO(A)</v>
      </c>
      <c r="AI318" s="17">
        <f>VLOOKUP(A318,'REPORTE'!$A$1:$AG$1961,28,0)</f>
        <v>44418</v>
      </c>
      <c r="AJ318" s="17" t="str">
        <f>VLOOKUP(A318,'REPORTE'!$A$1:$AG$1961,29,0)</f>
        <v>Cliente</v>
      </c>
      <c r="AK318" s="17" t="str">
        <f>VLOOKUP(A318,'REPORTE'!$A$1:$AG$1961,30,0)</f>
        <v>Primaria</v>
      </c>
      <c r="AL318" s="17" t="str">
        <f>VLOOKUP(A318,'REPORTE'!$A$1:$AG$1961,31,0)</f>
        <v>CHIMBORAZO</v>
      </c>
      <c r="AM318" s="17" t="e">
        <f>VLOOKUP(AL318,PROVINCIAS!$F$1:$G$1171,2,0)</f>
        <v>#N/A</v>
      </c>
    </row>
    <row r="319" spans="1:39" x14ac:dyDescent="0.45">
      <c r="A319" s="17">
        <v>1001394</v>
      </c>
      <c r="B319" s="17" t="s">
        <v>9904</v>
      </c>
      <c r="C319" s="85">
        <v>1720777786</v>
      </c>
      <c r="D319" s="17">
        <v>37</v>
      </c>
      <c r="E319" s="86">
        <v>30785</v>
      </c>
      <c r="F319" s="86" t="str">
        <f t="shared" si="25"/>
        <v>1984</v>
      </c>
      <c r="G319" s="87">
        <v>2022</v>
      </c>
      <c r="H319" s="87">
        <f t="shared" si="26"/>
        <v>38</v>
      </c>
      <c r="I319" s="87" t="str">
        <f t="shared" si="24"/>
        <v>Mal</v>
      </c>
      <c r="J319" s="17" t="s">
        <v>59</v>
      </c>
      <c r="K319" s="17">
        <v>1001815</v>
      </c>
      <c r="L319" s="17">
        <v>24</v>
      </c>
      <c r="M319" s="17">
        <v>0</v>
      </c>
      <c r="N319" s="17" t="str">
        <f t="shared" si="27"/>
        <v>A1</v>
      </c>
      <c r="O319" s="17" t="s">
        <v>10468</v>
      </c>
      <c r="P319" s="17" t="s">
        <v>10469</v>
      </c>
      <c r="Q319" s="88">
        <v>44418</v>
      </c>
      <c r="R319" s="88">
        <v>45153</v>
      </c>
      <c r="S319" s="89" t="s">
        <v>776</v>
      </c>
      <c r="T319" s="17">
        <v>3000</v>
      </c>
      <c r="U319" s="17" t="s">
        <v>10633</v>
      </c>
      <c r="V319" s="17">
        <v>21.5</v>
      </c>
      <c r="W319" s="17" t="s">
        <v>10994</v>
      </c>
      <c r="X319" s="17" t="str">
        <f t="shared" si="28"/>
        <v>Vigente</v>
      </c>
      <c r="Y319" s="17" t="str">
        <f t="shared" si="29"/>
        <v>V</v>
      </c>
      <c r="Z319" s="17" t="s">
        <v>11469</v>
      </c>
      <c r="AA319" s="17" t="str">
        <f>VLOOKUP(A319,'REPORTE'!$A$1:$AG$1961,19,0)</f>
        <v>Empleado Privado</v>
      </c>
      <c r="AB319" s="17">
        <v>1001475</v>
      </c>
      <c r="AC319" s="17" t="s">
        <v>11610</v>
      </c>
      <c r="AD319" s="17" t="s">
        <v>11900</v>
      </c>
      <c r="AE319" s="17" t="s">
        <v>12072</v>
      </c>
      <c r="AF319" s="17" t="s">
        <v>12230</v>
      </c>
      <c r="AG319" s="17" t="s">
        <v>665</v>
      </c>
      <c r="AH319" s="17" t="str">
        <f>VLOOKUP(A319,'REPORTE'!$A$1:$AG$1961,5,0)</f>
        <v>ECUATORIANO(A)</v>
      </c>
      <c r="AI319" s="17">
        <f>VLOOKUP(A319,'REPORTE'!$A$1:$AG$1961,28,0)</f>
        <v>44418</v>
      </c>
      <c r="AJ319" s="17" t="str">
        <f>VLOOKUP(A319,'REPORTE'!$A$1:$AG$1961,29,0)</f>
        <v>Cliente</v>
      </c>
      <c r="AK319" s="17" t="str">
        <f>VLOOKUP(A319,'REPORTE'!$A$1:$AG$1961,30,0)</f>
        <v>Secundaria</v>
      </c>
      <c r="AL319" s="17" t="str">
        <f>VLOOKUP(A319,'REPORTE'!$A$1:$AG$1961,31,0)</f>
        <v>PICHINCHA</v>
      </c>
      <c r="AM319" s="17" t="str">
        <f>VLOOKUP(AL319,PROVINCIAS!$F$1:$G$1171,2,0)</f>
        <v>URBANA</v>
      </c>
    </row>
    <row r="320" spans="1:39" x14ac:dyDescent="0.45">
      <c r="A320" s="17">
        <v>1001400</v>
      </c>
      <c r="B320" s="17" t="s">
        <v>9905</v>
      </c>
      <c r="C320" s="85">
        <v>605920867</v>
      </c>
      <c r="D320" s="17">
        <v>18</v>
      </c>
      <c r="E320" s="86">
        <v>37697</v>
      </c>
      <c r="F320" s="86" t="str">
        <f t="shared" si="25"/>
        <v>2003</v>
      </c>
      <c r="G320" s="87">
        <v>2022</v>
      </c>
      <c r="H320" s="87">
        <f t="shared" si="26"/>
        <v>19</v>
      </c>
      <c r="I320" s="87" t="str">
        <f t="shared" si="24"/>
        <v>Mal</v>
      </c>
      <c r="J320" s="17" t="s">
        <v>59</v>
      </c>
      <c r="K320" s="17">
        <v>1001816</v>
      </c>
      <c r="L320" s="17">
        <v>18</v>
      </c>
      <c r="M320" s="17">
        <v>0</v>
      </c>
      <c r="N320" s="17" t="str">
        <f t="shared" si="27"/>
        <v>A1</v>
      </c>
      <c r="O320" s="17" t="s">
        <v>10468</v>
      </c>
      <c r="P320" s="17" t="s">
        <v>10469</v>
      </c>
      <c r="Q320" s="88">
        <v>44419</v>
      </c>
      <c r="R320" s="88">
        <v>44967</v>
      </c>
      <c r="S320" s="89" t="s">
        <v>776</v>
      </c>
      <c r="T320" s="17">
        <v>2000</v>
      </c>
      <c r="U320" s="17" t="s">
        <v>10634</v>
      </c>
      <c r="V320" s="17">
        <v>23</v>
      </c>
      <c r="W320" s="17" t="s">
        <v>10994</v>
      </c>
      <c r="X320" s="17" t="str">
        <f t="shared" si="28"/>
        <v>Vigente</v>
      </c>
      <c r="Y320" s="17" t="str">
        <f t="shared" si="29"/>
        <v>V</v>
      </c>
      <c r="Z320" s="17" t="s">
        <v>11060</v>
      </c>
      <c r="AA320" s="17" t="str">
        <f>VLOOKUP(A320,'REPORTE'!$A$1:$AG$1961,19,0)</f>
        <v>Cultivo de trigo.</v>
      </c>
      <c r="AB320" s="17">
        <v>1001481</v>
      </c>
      <c r="AC320" s="17" t="s">
        <v>11165</v>
      </c>
      <c r="AD320" s="17" t="s">
        <v>11832</v>
      </c>
      <c r="AE320" s="17" t="s">
        <v>12072</v>
      </c>
      <c r="AF320" s="17" t="s">
        <v>12095</v>
      </c>
      <c r="AG320" s="17" t="s">
        <v>74</v>
      </c>
      <c r="AH320" s="17" t="str">
        <f>VLOOKUP(A320,'REPORTE'!$A$1:$AG$1961,5,0)</f>
        <v>ECUATORIANO(A) INDIGENA</v>
      </c>
      <c r="AI320" s="17">
        <f>VLOOKUP(A320,'REPORTE'!$A$1:$AG$1961,28,0)</f>
        <v>0</v>
      </c>
      <c r="AJ320" s="17" t="str">
        <f>VLOOKUP(A320,'REPORTE'!$A$1:$AG$1961,29,0)</f>
        <v>Cliente</v>
      </c>
      <c r="AK320" s="17" t="str">
        <f>VLOOKUP(A320,'REPORTE'!$A$1:$AG$1961,30,0)</f>
        <v>Secundaria</v>
      </c>
      <c r="AL320" s="17" t="str">
        <f>VLOOKUP(A320,'REPORTE'!$A$1:$AG$1961,31,0)</f>
        <v>CHIMBORAZO</v>
      </c>
      <c r="AM320" s="17" t="e">
        <f>VLOOKUP(AL320,PROVINCIAS!$F$1:$G$1171,2,0)</f>
        <v>#N/A</v>
      </c>
    </row>
    <row r="321" spans="1:39" x14ac:dyDescent="0.45">
      <c r="A321" s="17">
        <v>1001411</v>
      </c>
      <c r="B321" s="17" t="s">
        <v>9906</v>
      </c>
      <c r="C321" s="85">
        <v>604437947</v>
      </c>
      <c r="D321" s="17">
        <v>34</v>
      </c>
      <c r="E321" s="86">
        <v>31958</v>
      </c>
      <c r="F321" s="86" t="str">
        <f t="shared" si="25"/>
        <v>1987</v>
      </c>
      <c r="G321" s="87">
        <v>2022</v>
      </c>
      <c r="H321" s="87">
        <f t="shared" si="26"/>
        <v>35</v>
      </c>
      <c r="I321" s="87" t="str">
        <f t="shared" si="24"/>
        <v>Mal</v>
      </c>
      <c r="J321" s="17" t="s">
        <v>36</v>
      </c>
      <c r="K321" s="17">
        <v>1001817</v>
      </c>
      <c r="L321" s="17">
        <v>24</v>
      </c>
      <c r="M321" s="17">
        <v>4</v>
      </c>
      <c r="N321" s="17" t="str">
        <f t="shared" si="27"/>
        <v>A1</v>
      </c>
      <c r="O321" s="17" t="s">
        <v>10468</v>
      </c>
      <c r="P321" s="17" t="s">
        <v>10469</v>
      </c>
      <c r="Q321" s="88">
        <v>44419</v>
      </c>
      <c r="R321" s="88">
        <v>45163</v>
      </c>
      <c r="S321" s="88">
        <v>44617</v>
      </c>
      <c r="T321" s="17">
        <v>3000</v>
      </c>
      <c r="U321" s="17" t="s">
        <v>10635</v>
      </c>
      <c r="V321" s="17">
        <v>21.5</v>
      </c>
      <c r="W321" s="17" t="s">
        <v>10995</v>
      </c>
      <c r="X321" s="17" t="str">
        <f t="shared" si="28"/>
        <v>Vigente</v>
      </c>
      <c r="Y321" s="17" t="str">
        <f t="shared" si="29"/>
        <v>F</v>
      </c>
      <c r="Z321" s="17" t="s">
        <v>348</v>
      </c>
      <c r="AA321" s="17" t="str">
        <f>VLOOKUP(A321,'REPORTE'!$A$1:$AG$1961,19,0)</f>
        <v>Venta al por mayor de frutas, legumbres y hortalizas.</v>
      </c>
      <c r="AB321" s="17">
        <v>1001492</v>
      </c>
      <c r="AC321" s="17" t="s">
        <v>11610</v>
      </c>
      <c r="AD321" s="17" t="s">
        <v>11898</v>
      </c>
      <c r="AE321" s="17" t="s">
        <v>12072</v>
      </c>
      <c r="AF321" s="17" t="s">
        <v>12111</v>
      </c>
      <c r="AG321" s="17" t="s">
        <v>665</v>
      </c>
      <c r="AH321" s="17" t="str">
        <f>VLOOKUP(A321,'REPORTE'!$A$1:$AG$1961,5,0)</f>
        <v>ECUATORIANO(A) INDIGENA</v>
      </c>
      <c r="AI321" s="17">
        <f>VLOOKUP(A321,'REPORTE'!$A$1:$AG$1961,28,0)</f>
        <v>44419</v>
      </c>
      <c r="AJ321" s="17" t="str">
        <f>VLOOKUP(A321,'REPORTE'!$A$1:$AG$1961,29,0)</f>
        <v>Cliente</v>
      </c>
      <c r="AK321" s="17" t="str">
        <f>VLOOKUP(A321,'REPORTE'!$A$1:$AG$1961,30,0)</f>
        <v>Primaria</v>
      </c>
      <c r="AL321" s="17" t="str">
        <f>VLOOKUP(A321,'REPORTE'!$A$1:$AG$1961,31,0)</f>
        <v>PICHINCHA</v>
      </c>
      <c r="AM321" s="17" t="str">
        <f>VLOOKUP(AL321,PROVINCIAS!$F$1:$G$1171,2,0)</f>
        <v>URBANA</v>
      </c>
    </row>
    <row r="322" spans="1:39" x14ac:dyDescent="0.45">
      <c r="A322" s="17">
        <v>1000036</v>
      </c>
      <c r="B322" s="17" t="s">
        <v>9907</v>
      </c>
      <c r="C322" s="85">
        <v>600036321</v>
      </c>
      <c r="D322" s="17">
        <v>75</v>
      </c>
      <c r="E322" s="86">
        <v>17018</v>
      </c>
      <c r="F322" s="86" t="str">
        <f t="shared" si="25"/>
        <v>1946</v>
      </c>
      <c r="G322" s="87">
        <v>2022</v>
      </c>
      <c r="H322" s="87">
        <f t="shared" si="26"/>
        <v>76</v>
      </c>
      <c r="I322" s="87" t="str">
        <f t="shared" ref="I322:I385" si="30">IF(H340=D322,"Bien","Mal")</f>
        <v>Mal</v>
      </c>
      <c r="J322" s="17" t="s">
        <v>59</v>
      </c>
      <c r="K322" s="17">
        <v>1001822</v>
      </c>
      <c r="L322" s="17">
        <v>18</v>
      </c>
      <c r="M322" s="17">
        <v>0</v>
      </c>
      <c r="N322" s="17" t="str">
        <f t="shared" si="27"/>
        <v>A1</v>
      </c>
      <c r="O322" s="17" t="s">
        <v>10466</v>
      </c>
      <c r="P322" s="17" t="s">
        <v>10467</v>
      </c>
      <c r="Q322" s="88">
        <v>44421</v>
      </c>
      <c r="R322" s="88">
        <v>44967</v>
      </c>
      <c r="S322" s="89" t="s">
        <v>776</v>
      </c>
      <c r="T322" s="17">
        <v>2500</v>
      </c>
      <c r="U322" s="17" t="s">
        <v>10636</v>
      </c>
      <c r="V322" s="17">
        <v>16</v>
      </c>
      <c r="W322" s="17" t="s">
        <v>10994</v>
      </c>
      <c r="X322" s="17" t="str">
        <f t="shared" si="28"/>
        <v>Vigente</v>
      </c>
      <c r="Y322" s="17" t="str">
        <f t="shared" si="29"/>
        <v>V</v>
      </c>
      <c r="Z322" s="17" t="s">
        <v>11000</v>
      </c>
      <c r="AA322" s="17" t="str">
        <f>VLOOKUP(A322,'REPORTE'!$A$1:$AG$1961,19,0)</f>
        <v>Jubilado</v>
      </c>
      <c r="AB322" s="17">
        <v>1000039</v>
      </c>
      <c r="AC322" s="17" t="s">
        <v>11621</v>
      </c>
      <c r="AD322" s="17" t="s">
        <v>11945</v>
      </c>
      <c r="AE322" s="17" t="s">
        <v>12072</v>
      </c>
      <c r="AF322" s="17" t="s">
        <v>12231</v>
      </c>
      <c r="AG322" s="17" t="s">
        <v>74</v>
      </c>
      <c r="AH322" s="17" t="str">
        <f>VLOOKUP(A322,'REPORTE'!$A$1:$AG$1961,5,0)</f>
        <v>ECUATORIANO(A)</v>
      </c>
      <c r="AI322" s="17">
        <f>VLOOKUP(A322,'REPORTE'!$A$1:$AG$1961,28,0)</f>
        <v>43664</v>
      </c>
      <c r="AJ322" s="17" t="str">
        <f>VLOOKUP(A322,'REPORTE'!$A$1:$AG$1961,29,0)</f>
        <v>Cliente</v>
      </c>
      <c r="AK322" s="17" t="str">
        <f>VLOOKUP(A322,'REPORTE'!$A$1:$AG$1961,30,0)</f>
        <v>Secundaria</v>
      </c>
      <c r="AL322" s="17" t="str">
        <f>VLOOKUP(A322,'REPORTE'!$A$1:$AG$1961,31,0)</f>
        <v>CHIMBORAZO</v>
      </c>
      <c r="AM322" s="17" t="e">
        <f>VLOOKUP(AL322,PROVINCIAS!$F$1:$G$1171,2,0)</f>
        <v>#N/A</v>
      </c>
    </row>
    <row r="323" spans="1:39" x14ac:dyDescent="0.45">
      <c r="A323" s="17">
        <v>1000153</v>
      </c>
      <c r="B323" s="17" t="s">
        <v>9908</v>
      </c>
      <c r="C323" s="85">
        <v>602344921</v>
      </c>
      <c r="D323" s="17">
        <v>53</v>
      </c>
      <c r="E323" s="86">
        <v>24919</v>
      </c>
      <c r="F323" s="86" t="str">
        <f t="shared" ref="F323:F386" si="31">TEXT(E323,"yyyy")</f>
        <v>1968</v>
      </c>
      <c r="G323" s="87">
        <v>2022</v>
      </c>
      <c r="H323" s="87">
        <f t="shared" ref="H323:H386" si="32">G323-F323</f>
        <v>54</v>
      </c>
      <c r="I323" s="87" t="str">
        <f t="shared" si="30"/>
        <v>Mal</v>
      </c>
      <c r="J323" s="17" t="s">
        <v>59</v>
      </c>
      <c r="K323" s="17">
        <v>1001827</v>
      </c>
      <c r="L323" s="17">
        <v>1</v>
      </c>
      <c r="M323" s="17">
        <v>0</v>
      </c>
      <c r="N323" s="17" t="str">
        <f t="shared" ref="N323:N386" si="33">+IF(M323&lt;=5,"A1",IF(M323&lt;=30,"A2",IF(M323&lt;=60,"A3",IF(M323&lt;=75,"B1",IF(M323&lt;=90,"B2",IF(M323&lt;=120,"C1",IF(M323&lt;=150,"C2",IF(M323&lt;=180,"D","E"))))))))</f>
        <v>A1</v>
      </c>
      <c r="O323" s="17" t="s">
        <v>10466</v>
      </c>
      <c r="P323" s="17" t="s">
        <v>10467</v>
      </c>
      <c r="Q323" s="88">
        <v>44422</v>
      </c>
      <c r="R323" s="88">
        <v>44774</v>
      </c>
      <c r="S323" s="89" t="s">
        <v>776</v>
      </c>
      <c r="T323" s="17">
        <v>500</v>
      </c>
      <c r="U323" s="17">
        <v>500</v>
      </c>
      <c r="V323" s="17">
        <v>14</v>
      </c>
      <c r="W323" s="17" t="s">
        <v>10994</v>
      </c>
      <c r="X323" s="17" t="str">
        <f t="shared" ref="X323:X386" si="34">IF(M323&gt;=61,"Vencido","Vigente")</f>
        <v>Vigente</v>
      </c>
      <c r="Y323" s="17" t="str">
        <f t="shared" ref="Y323:Y386" si="35">IF(W323=X323,"V","F")</f>
        <v>V</v>
      </c>
      <c r="Z323" s="17" t="s">
        <v>11000</v>
      </c>
      <c r="AA323" s="17" t="str">
        <f>VLOOKUP(A323,'REPORTE'!$A$1:$AG$1961,19,0)</f>
        <v>Venta al por mayor de frutas, legumbres y hortalizas.</v>
      </c>
      <c r="AB323" s="17">
        <v>1000193</v>
      </c>
      <c r="AC323" s="17" t="s">
        <v>11250</v>
      </c>
      <c r="AD323" s="17" t="s">
        <v>11946</v>
      </c>
      <c r="AE323" s="17" t="s">
        <v>12072</v>
      </c>
      <c r="AF323" s="17" t="s">
        <v>11150</v>
      </c>
      <c r="AG323" s="17" t="s">
        <v>665</v>
      </c>
      <c r="AH323" s="17" t="str">
        <f>VLOOKUP(A323,'REPORTE'!$A$1:$AG$1961,5,0)</f>
        <v>ECUATORIANO(A) INDIGENA</v>
      </c>
      <c r="AI323" s="17">
        <f>VLOOKUP(A323,'REPORTE'!$A$1:$AG$1961,28,0)</f>
        <v>44123</v>
      </c>
      <c r="AJ323" s="17" t="str">
        <f>VLOOKUP(A323,'REPORTE'!$A$1:$AG$1961,29,0)</f>
        <v>Cliente</v>
      </c>
      <c r="AK323" s="17" t="str">
        <f>VLOOKUP(A323,'REPORTE'!$A$1:$AG$1961,30,0)</f>
        <v>Secundaria</v>
      </c>
      <c r="AL323" s="17" t="str">
        <f>VLOOKUP(A323,'REPORTE'!$A$1:$AG$1961,31,0)</f>
        <v>CHIMBORAZO</v>
      </c>
      <c r="AM323" s="17" t="e">
        <f>VLOOKUP(AL323,PROVINCIAS!$F$1:$G$1171,2,0)</f>
        <v>#N/A</v>
      </c>
    </row>
    <row r="324" spans="1:39" x14ac:dyDescent="0.45">
      <c r="A324" s="17">
        <v>1001003</v>
      </c>
      <c r="B324" s="17" t="s">
        <v>9909</v>
      </c>
      <c r="C324" s="85">
        <v>604786533</v>
      </c>
      <c r="D324" s="17">
        <v>24</v>
      </c>
      <c r="E324" s="86">
        <v>35548</v>
      </c>
      <c r="F324" s="86" t="str">
        <f t="shared" si="31"/>
        <v>1997</v>
      </c>
      <c r="G324" s="87">
        <v>2022</v>
      </c>
      <c r="H324" s="87">
        <f t="shared" si="32"/>
        <v>25</v>
      </c>
      <c r="I324" s="87" t="str">
        <f t="shared" si="30"/>
        <v>Mal</v>
      </c>
      <c r="J324" s="17" t="s">
        <v>36</v>
      </c>
      <c r="K324" s="17">
        <v>1001824</v>
      </c>
      <c r="L324" s="17">
        <v>8</v>
      </c>
      <c r="M324" s="17">
        <v>4</v>
      </c>
      <c r="N324" s="17" t="str">
        <f t="shared" si="33"/>
        <v>A1</v>
      </c>
      <c r="O324" s="17" t="s">
        <v>10468</v>
      </c>
      <c r="P324" s="17" t="s">
        <v>10469</v>
      </c>
      <c r="Q324" s="88">
        <v>44422</v>
      </c>
      <c r="R324" s="88">
        <v>44676</v>
      </c>
      <c r="S324" s="88">
        <v>44617</v>
      </c>
      <c r="T324" s="17">
        <v>3000</v>
      </c>
      <c r="U324" s="17" t="s">
        <v>10637</v>
      </c>
      <c r="V324" s="17">
        <v>21.5</v>
      </c>
      <c r="W324" s="17" t="s">
        <v>10995</v>
      </c>
      <c r="X324" s="17" t="str">
        <f t="shared" si="34"/>
        <v>Vigente</v>
      </c>
      <c r="Y324" s="17" t="str">
        <f t="shared" si="35"/>
        <v>F</v>
      </c>
      <c r="Z324" s="17" t="s">
        <v>11136</v>
      </c>
      <c r="AA324" s="17" t="str">
        <f>VLOOKUP(A324,'REPORTE'!$A$1:$AG$1961,19,0)</f>
        <v>Venta al por mayor de frutas, legumbres y hortalizas.</v>
      </c>
      <c r="AB324" s="17">
        <v>1001072</v>
      </c>
      <c r="AC324" s="17" t="s">
        <v>11622</v>
      </c>
      <c r="AD324" s="17" t="s">
        <v>11836</v>
      </c>
      <c r="AE324" s="17" t="s">
        <v>12072</v>
      </c>
      <c r="AF324" s="17" t="s">
        <v>12095</v>
      </c>
      <c r="AG324" s="17" t="s">
        <v>74</v>
      </c>
      <c r="AH324" s="17" t="str">
        <f>VLOOKUP(A324,'REPORTE'!$A$1:$AG$1961,5,0)</f>
        <v>ECUATORIANO(A)</v>
      </c>
      <c r="AI324" s="17">
        <f>VLOOKUP(A324,'REPORTE'!$A$1:$AG$1961,28,0)</f>
        <v>44428</v>
      </c>
      <c r="AJ324" s="17" t="str">
        <f>VLOOKUP(A324,'REPORTE'!$A$1:$AG$1961,29,0)</f>
        <v>Cliente</v>
      </c>
      <c r="AK324" s="17" t="str">
        <f>VLOOKUP(A324,'REPORTE'!$A$1:$AG$1961,30,0)</f>
        <v>Secundaria</v>
      </c>
      <c r="AL324" s="17" t="str">
        <f>VLOOKUP(A324,'REPORTE'!$A$1:$AG$1961,31,0)</f>
        <v>CHIMBORAZO</v>
      </c>
      <c r="AM324" s="17" t="e">
        <f>VLOOKUP(AL324,PROVINCIAS!$F$1:$G$1171,2,0)</f>
        <v>#N/A</v>
      </c>
    </row>
    <row r="325" spans="1:39" x14ac:dyDescent="0.45">
      <c r="A325" s="17">
        <v>1001423</v>
      </c>
      <c r="B325" s="17" t="s">
        <v>9910</v>
      </c>
      <c r="C325" s="85">
        <v>1753719044</v>
      </c>
      <c r="D325" s="17">
        <v>21</v>
      </c>
      <c r="E325" s="86">
        <v>36671</v>
      </c>
      <c r="F325" s="86" t="str">
        <f t="shared" si="31"/>
        <v>2000</v>
      </c>
      <c r="G325" s="87">
        <v>2022</v>
      </c>
      <c r="H325" s="87">
        <f t="shared" si="32"/>
        <v>22</v>
      </c>
      <c r="I325" s="87" t="str">
        <f t="shared" si="30"/>
        <v>Mal</v>
      </c>
      <c r="J325" s="17" t="s">
        <v>36</v>
      </c>
      <c r="K325" s="17">
        <v>1001828</v>
      </c>
      <c r="L325" s="17">
        <v>9</v>
      </c>
      <c r="M325" s="17">
        <v>0</v>
      </c>
      <c r="N325" s="17" t="str">
        <f t="shared" si="33"/>
        <v>A1</v>
      </c>
      <c r="O325" s="17" t="s">
        <v>10468</v>
      </c>
      <c r="P325" s="17" t="s">
        <v>10469</v>
      </c>
      <c r="Q325" s="88">
        <v>44422</v>
      </c>
      <c r="R325" s="88">
        <v>44696</v>
      </c>
      <c r="S325" s="89" t="s">
        <v>776</v>
      </c>
      <c r="T325" s="17">
        <v>500</v>
      </c>
      <c r="U325" s="17">
        <v>177.46</v>
      </c>
      <c r="V325" s="17">
        <v>23</v>
      </c>
      <c r="W325" s="17" t="s">
        <v>10994</v>
      </c>
      <c r="X325" s="17" t="str">
        <f t="shared" si="34"/>
        <v>Vigente</v>
      </c>
      <c r="Y325" s="17" t="str">
        <f t="shared" si="35"/>
        <v>V</v>
      </c>
      <c r="Z325" s="17" t="s">
        <v>11007</v>
      </c>
      <c r="AA325" s="17" t="str">
        <f>VLOOKUP(A325,'REPORTE'!$A$1:$AG$1961,19,0)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AB325" s="17">
        <v>1001504</v>
      </c>
      <c r="AC325" s="17" t="s">
        <v>11251</v>
      </c>
      <c r="AD325" s="17" t="s">
        <v>11832</v>
      </c>
      <c r="AE325" s="17" t="s">
        <v>12072</v>
      </c>
      <c r="AF325" s="17" t="s">
        <v>12232</v>
      </c>
      <c r="AG325" s="17" t="s">
        <v>609</v>
      </c>
      <c r="AH325" s="17" t="str">
        <f>VLOOKUP(A325,'REPORTE'!$A$1:$AG$1961,5,0)</f>
        <v>ECUATORIANO(A) INDIGENA</v>
      </c>
      <c r="AI325" s="17">
        <f>VLOOKUP(A325,'REPORTE'!$A$1:$AG$1961,28,0)</f>
        <v>44422</v>
      </c>
      <c r="AJ325" s="17" t="str">
        <f>VLOOKUP(A325,'REPORTE'!$A$1:$AG$1961,29,0)</f>
        <v>Cliente</v>
      </c>
      <c r="AK325" s="17" t="str">
        <f>VLOOKUP(A325,'REPORTE'!$A$1:$AG$1961,30,0)</f>
        <v>Secundaria</v>
      </c>
      <c r="AL325" s="17" t="str">
        <f>VLOOKUP(A325,'REPORTE'!$A$1:$AG$1961,31,0)</f>
        <v>CHIMBORAZO</v>
      </c>
      <c r="AM325" s="17" t="e">
        <f>VLOOKUP(AL325,PROVINCIAS!$F$1:$G$1171,2,0)</f>
        <v>#N/A</v>
      </c>
    </row>
    <row r="326" spans="1:39" x14ac:dyDescent="0.45">
      <c r="A326" s="17">
        <v>1000543</v>
      </c>
      <c r="B326" s="17" t="s">
        <v>9911</v>
      </c>
      <c r="C326" s="85">
        <v>601865033</v>
      </c>
      <c r="D326" s="17">
        <v>57</v>
      </c>
      <c r="E326" s="86">
        <v>23519</v>
      </c>
      <c r="F326" s="86" t="str">
        <f t="shared" si="31"/>
        <v>1964</v>
      </c>
      <c r="G326" s="87">
        <v>2022</v>
      </c>
      <c r="H326" s="87">
        <f t="shared" si="32"/>
        <v>58</v>
      </c>
      <c r="I326" s="87" t="str">
        <f t="shared" si="30"/>
        <v>Mal</v>
      </c>
      <c r="J326" s="17" t="s">
        <v>59</v>
      </c>
      <c r="K326" s="17">
        <v>1001832</v>
      </c>
      <c r="L326" s="17">
        <v>4</v>
      </c>
      <c r="M326" s="17">
        <v>96</v>
      </c>
      <c r="N326" s="17" t="str">
        <f t="shared" si="33"/>
        <v>C1</v>
      </c>
      <c r="O326" s="17" t="s">
        <v>10468</v>
      </c>
      <c r="P326" s="17" t="s">
        <v>10469</v>
      </c>
      <c r="Q326" s="88">
        <v>44424</v>
      </c>
      <c r="R326" s="88">
        <v>44555</v>
      </c>
      <c r="S326" s="88">
        <v>44525</v>
      </c>
      <c r="T326" s="17">
        <v>300</v>
      </c>
      <c r="U326" s="17">
        <v>154.84</v>
      </c>
      <c r="V326" s="17">
        <v>23</v>
      </c>
      <c r="W326" s="17" t="s">
        <v>10993</v>
      </c>
      <c r="X326" s="17" t="str">
        <f t="shared" si="34"/>
        <v>Vencido</v>
      </c>
      <c r="Y326" s="17" t="str">
        <f t="shared" si="35"/>
        <v>V</v>
      </c>
      <c r="Z326" s="17" t="s">
        <v>244</v>
      </c>
      <c r="AA326" s="17" t="str">
        <f>VLOOKUP(A326,'REPORTE'!$A$1:$AG$1961,19,0)</f>
        <v>Servicios de taxis.</v>
      </c>
      <c r="AB326" s="17">
        <v>1000616</v>
      </c>
      <c r="AC326" s="17" t="s">
        <v>11252</v>
      </c>
      <c r="AD326" s="17" t="s">
        <v>11838</v>
      </c>
      <c r="AE326" s="17" t="s">
        <v>12072</v>
      </c>
      <c r="AF326" s="17" t="s">
        <v>12102</v>
      </c>
      <c r="AG326" s="17" t="s">
        <v>609</v>
      </c>
      <c r="AH326" s="17" t="str">
        <f>VLOOKUP(A326,'REPORTE'!$A$1:$AG$1961,5,0)</f>
        <v>ECUATORIANO(A) INDIGENA</v>
      </c>
      <c r="AI326" s="17">
        <f>VLOOKUP(A326,'REPORTE'!$A$1:$AG$1961,28,0)</f>
        <v>44424</v>
      </c>
      <c r="AJ326" s="17" t="str">
        <f>VLOOKUP(A326,'REPORTE'!$A$1:$AG$1961,29,0)</f>
        <v>Cliente</v>
      </c>
      <c r="AK326" s="17" t="str">
        <f>VLOOKUP(A326,'REPORTE'!$A$1:$AG$1961,30,0)</f>
        <v>Secundaria</v>
      </c>
      <c r="AL326" s="17" t="str">
        <f>VLOOKUP(A326,'REPORTE'!$A$1:$AG$1961,31,0)</f>
        <v>PICHINCHA</v>
      </c>
      <c r="AM326" s="17" t="str">
        <f>VLOOKUP(AL326,PROVINCIAS!$F$1:$G$1171,2,0)</f>
        <v>URBANA</v>
      </c>
    </row>
    <row r="327" spans="1:39" x14ac:dyDescent="0.45">
      <c r="A327" s="17">
        <v>1000713</v>
      </c>
      <c r="B327" s="17" t="s">
        <v>9912</v>
      </c>
      <c r="C327" s="85">
        <v>1719199455</v>
      </c>
      <c r="D327" s="17">
        <v>34</v>
      </c>
      <c r="E327" s="86">
        <v>31936</v>
      </c>
      <c r="F327" s="86" t="str">
        <f t="shared" si="31"/>
        <v>1987</v>
      </c>
      <c r="G327" s="87">
        <v>2022</v>
      </c>
      <c r="H327" s="87">
        <f t="shared" si="32"/>
        <v>35</v>
      </c>
      <c r="I327" s="87" t="str">
        <f t="shared" si="30"/>
        <v>Mal</v>
      </c>
      <c r="J327" s="17" t="s">
        <v>59</v>
      </c>
      <c r="K327" s="17">
        <v>1001833</v>
      </c>
      <c r="L327" s="17">
        <v>12</v>
      </c>
      <c r="M327" s="17">
        <v>0</v>
      </c>
      <c r="N327" s="17" t="str">
        <f t="shared" si="33"/>
        <v>A1</v>
      </c>
      <c r="O327" s="17" t="s">
        <v>10468</v>
      </c>
      <c r="P327" s="17" t="s">
        <v>10469</v>
      </c>
      <c r="Q327" s="88">
        <v>44424</v>
      </c>
      <c r="R327" s="88">
        <v>44793</v>
      </c>
      <c r="S327" s="89" t="s">
        <v>776</v>
      </c>
      <c r="T327" s="17">
        <v>5000</v>
      </c>
      <c r="U327" s="17" t="s">
        <v>10638</v>
      </c>
      <c r="V327" s="17">
        <v>18.989999999999998</v>
      </c>
      <c r="W327" s="17" t="s">
        <v>10994</v>
      </c>
      <c r="X327" s="17" t="str">
        <f t="shared" si="34"/>
        <v>Vigente</v>
      </c>
      <c r="Y327" s="17" t="str">
        <f t="shared" si="35"/>
        <v>V</v>
      </c>
      <c r="Z327" s="17" t="s">
        <v>244</v>
      </c>
      <c r="AA327" s="17" t="str">
        <f>VLOOKUP(A327,'REPORTE'!$A$1:$AG$1961,19,0)</f>
        <v>Creación y colocación de anuncios de publicidad al aire libre en: carteles, tableros, boletines y carteleras, decoración de escaparates, diseño de salas de exhibición, colocación de anuncios en automóviles y buses, actividades de perifoneo, etcétera.</v>
      </c>
      <c r="AB327" s="17">
        <v>1000782</v>
      </c>
      <c r="AC327" s="17" t="s">
        <v>11623</v>
      </c>
      <c r="AD327" s="17" t="s">
        <v>11898</v>
      </c>
      <c r="AE327" s="17" t="s">
        <v>12072</v>
      </c>
      <c r="AF327" s="17" t="s">
        <v>12233</v>
      </c>
      <c r="AG327" s="17" t="s">
        <v>609</v>
      </c>
      <c r="AH327" s="17" t="str">
        <f>VLOOKUP(A327,'REPORTE'!$A$1:$AG$1961,5,0)</f>
        <v>ECUATORIANO(A) INDIGENA</v>
      </c>
      <c r="AI327" s="17">
        <f>VLOOKUP(A327,'REPORTE'!$A$1:$AG$1961,28,0)</f>
        <v>44153</v>
      </c>
      <c r="AJ327" s="17" t="str">
        <f>VLOOKUP(A327,'REPORTE'!$A$1:$AG$1961,29,0)</f>
        <v>Cliente</v>
      </c>
      <c r="AK327" s="17" t="str">
        <f>VLOOKUP(A327,'REPORTE'!$A$1:$AG$1961,30,0)</f>
        <v>Secundaria</v>
      </c>
      <c r="AL327" s="17" t="str">
        <f>VLOOKUP(A327,'REPORTE'!$A$1:$AG$1961,31,0)</f>
        <v>PICHINCHA</v>
      </c>
      <c r="AM327" s="17" t="str">
        <f>VLOOKUP(AL327,PROVINCIAS!$F$1:$G$1171,2,0)</f>
        <v>URBANA</v>
      </c>
    </row>
    <row r="328" spans="1:39" x14ac:dyDescent="0.45">
      <c r="A328" s="17">
        <v>1001351</v>
      </c>
      <c r="B328" s="17" t="s">
        <v>9913</v>
      </c>
      <c r="C328" s="85">
        <v>1711357044</v>
      </c>
      <c r="D328" s="17">
        <v>48</v>
      </c>
      <c r="E328" s="86">
        <v>26920</v>
      </c>
      <c r="F328" s="86" t="str">
        <f t="shared" si="31"/>
        <v>1973</v>
      </c>
      <c r="G328" s="87">
        <v>2022</v>
      </c>
      <c r="H328" s="87">
        <f t="shared" si="32"/>
        <v>49</v>
      </c>
      <c r="I328" s="87" t="str">
        <f t="shared" si="30"/>
        <v>Mal</v>
      </c>
      <c r="J328" s="17" t="s">
        <v>36</v>
      </c>
      <c r="K328" s="17">
        <v>1001831</v>
      </c>
      <c r="L328" s="17">
        <v>12</v>
      </c>
      <c r="M328" s="17">
        <v>0</v>
      </c>
      <c r="N328" s="17" t="str">
        <f t="shared" si="33"/>
        <v>A1</v>
      </c>
      <c r="O328" s="17" t="s">
        <v>10468</v>
      </c>
      <c r="P328" s="17" t="s">
        <v>10469</v>
      </c>
      <c r="Q328" s="88">
        <v>44424</v>
      </c>
      <c r="R328" s="88">
        <v>44809</v>
      </c>
      <c r="S328" s="89" t="s">
        <v>776</v>
      </c>
      <c r="T328" s="17">
        <v>5000</v>
      </c>
      <c r="U328" s="17" t="s">
        <v>10639</v>
      </c>
      <c r="V328" s="17">
        <v>21.5</v>
      </c>
      <c r="W328" s="17" t="s">
        <v>10994</v>
      </c>
      <c r="X328" s="17" t="str">
        <f t="shared" si="34"/>
        <v>Vigente</v>
      </c>
      <c r="Y328" s="17" t="str">
        <f t="shared" si="35"/>
        <v>V</v>
      </c>
      <c r="Z328" s="17" t="s">
        <v>11470</v>
      </c>
      <c r="AA328" s="17" t="str">
        <f>VLOOKUP(A328,'REPORTE'!$A$1:$AG$1961,19,0)</f>
        <v>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gládulas y extractos glandulares, fabricación de productos quí­micos anticonceptivos de uso externo y de medicamentos anticonceptivos hormonales, fabricación de preparados para el diagnóstico médico, incluidas pruebas de embarazo, etcétera.</v>
      </c>
      <c r="AB328" s="17">
        <v>1001428</v>
      </c>
      <c r="AC328" s="17" t="s">
        <v>11624</v>
      </c>
      <c r="AD328" s="17" t="s">
        <v>11849</v>
      </c>
      <c r="AE328" s="17" t="s">
        <v>12072</v>
      </c>
      <c r="AF328" s="17" t="s">
        <v>12234</v>
      </c>
      <c r="AG328" s="17" t="s">
        <v>609</v>
      </c>
      <c r="AH328" s="17" t="str">
        <f>VLOOKUP(A328,'REPORTE'!$A$1:$AG$1961,5,0)</f>
        <v>ECUATORIANO(A)</v>
      </c>
      <c r="AI328" s="17">
        <f>VLOOKUP(A328,'REPORTE'!$A$1:$AG$1961,28,0)</f>
        <v>44424</v>
      </c>
      <c r="AJ328" s="17" t="str">
        <f>VLOOKUP(A328,'REPORTE'!$A$1:$AG$1961,29,0)</f>
        <v>Cliente</v>
      </c>
      <c r="AK328" s="17" t="str">
        <f>VLOOKUP(A328,'REPORTE'!$A$1:$AG$1961,30,0)</f>
        <v>Secundaria</v>
      </c>
      <c r="AL328" s="17" t="str">
        <f>VLOOKUP(A328,'REPORTE'!$A$1:$AG$1961,31,0)</f>
        <v>PICHINCHA</v>
      </c>
      <c r="AM328" s="17" t="str">
        <f>VLOOKUP(AL328,PROVINCIAS!$F$1:$G$1171,2,0)</f>
        <v>URBANA</v>
      </c>
    </row>
    <row r="329" spans="1:39" x14ac:dyDescent="0.45">
      <c r="A329" s="17">
        <v>1001068</v>
      </c>
      <c r="B329" s="17" t="s">
        <v>9914</v>
      </c>
      <c r="C329" s="85">
        <v>1755695820</v>
      </c>
      <c r="D329" s="17">
        <v>23</v>
      </c>
      <c r="E329" s="86">
        <v>36037</v>
      </c>
      <c r="F329" s="86" t="str">
        <f t="shared" si="31"/>
        <v>1998</v>
      </c>
      <c r="G329" s="87">
        <v>2022</v>
      </c>
      <c r="H329" s="87">
        <f t="shared" si="32"/>
        <v>24</v>
      </c>
      <c r="I329" s="87" t="str">
        <f t="shared" si="30"/>
        <v>Mal</v>
      </c>
      <c r="J329" s="17" t="s">
        <v>59</v>
      </c>
      <c r="K329" s="17">
        <v>1001836</v>
      </c>
      <c r="L329" s="17">
        <v>24</v>
      </c>
      <c r="M329" s="17">
        <v>4</v>
      </c>
      <c r="N329" s="17" t="str">
        <f t="shared" si="33"/>
        <v>A1</v>
      </c>
      <c r="O329" s="17" t="s">
        <v>10468</v>
      </c>
      <c r="P329" s="17" t="s">
        <v>10469</v>
      </c>
      <c r="Q329" s="88">
        <v>44425</v>
      </c>
      <c r="R329" s="88">
        <v>45163</v>
      </c>
      <c r="S329" s="88">
        <v>44617</v>
      </c>
      <c r="T329" s="17">
        <v>6500</v>
      </c>
      <c r="U329" s="17" t="s">
        <v>10640</v>
      </c>
      <c r="V329" s="17">
        <v>21.5</v>
      </c>
      <c r="W329" s="17" t="s">
        <v>10995</v>
      </c>
      <c r="X329" s="17" t="str">
        <f t="shared" si="34"/>
        <v>Vigente</v>
      </c>
      <c r="Y329" s="17" t="str">
        <f t="shared" si="35"/>
        <v>F</v>
      </c>
      <c r="Z329" s="17" t="s">
        <v>11471</v>
      </c>
      <c r="AA329" s="17" t="str">
        <f>VLOOKUP(A329,'REPORTE'!$A$1:$AG$1961,19,0)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329" s="17">
        <v>1001140</v>
      </c>
      <c r="AC329" s="17" t="s">
        <v>11625</v>
      </c>
      <c r="AD329" s="17" t="s">
        <v>11888</v>
      </c>
      <c r="AE329" s="17" t="s">
        <v>12072</v>
      </c>
      <c r="AF329" s="17" t="s">
        <v>11150</v>
      </c>
      <c r="AG329" s="17" t="s">
        <v>609</v>
      </c>
      <c r="AH329" s="17" t="str">
        <f>VLOOKUP(A329,'REPORTE'!$A$1:$AG$1961,5,0)</f>
        <v>ECUATORIANO(A) INDIGENA</v>
      </c>
      <c r="AI329" s="17">
        <f>VLOOKUP(A329,'REPORTE'!$A$1:$AG$1961,28,0)</f>
        <v>44425</v>
      </c>
      <c r="AJ329" s="17" t="str">
        <f>VLOOKUP(A329,'REPORTE'!$A$1:$AG$1961,29,0)</f>
        <v>Cliente</v>
      </c>
      <c r="AK329" s="17" t="str">
        <f>VLOOKUP(A329,'REPORTE'!$A$1:$AG$1961,30,0)</f>
        <v>Secundaria</v>
      </c>
      <c r="AL329" s="17" t="str">
        <f>VLOOKUP(A329,'REPORTE'!$A$1:$AG$1961,31,0)</f>
        <v>COTOPAXI</v>
      </c>
      <c r="AM329" s="17" t="e">
        <f>VLOOKUP(AL329,PROVINCIAS!$F$1:$G$1171,2,0)</f>
        <v>#N/A</v>
      </c>
    </row>
    <row r="330" spans="1:39" x14ac:dyDescent="0.45">
      <c r="A330" s="17">
        <v>1001275</v>
      </c>
      <c r="B330" s="17" t="s">
        <v>9915</v>
      </c>
      <c r="C330" s="85">
        <v>1706821897</v>
      </c>
      <c r="D330" s="17">
        <v>61</v>
      </c>
      <c r="E330" s="86">
        <v>22265</v>
      </c>
      <c r="F330" s="86" t="str">
        <f t="shared" si="31"/>
        <v>1960</v>
      </c>
      <c r="G330" s="87">
        <v>2022</v>
      </c>
      <c r="H330" s="87">
        <f t="shared" si="32"/>
        <v>62</v>
      </c>
      <c r="I330" s="87" t="str">
        <f t="shared" si="30"/>
        <v>Mal</v>
      </c>
      <c r="J330" s="17" t="s">
        <v>36</v>
      </c>
      <c r="K330" s="17">
        <v>1001838</v>
      </c>
      <c r="L330" s="17">
        <v>10</v>
      </c>
      <c r="M330" s="17">
        <v>0</v>
      </c>
      <c r="N330" s="17" t="str">
        <f t="shared" si="33"/>
        <v>A1</v>
      </c>
      <c r="O330" s="17" t="s">
        <v>10468</v>
      </c>
      <c r="P330" s="17" t="s">
        <v>10469</v>
      </c>
      <c r="Q330" s="88">
        <v>44425</v>
      </c>
      <c r="R330" s="88">
        <v>44737</v>
      </c>
      <c r="S330" s="89" t="s">
        <v>776</v>
      </c>
      <c r="T330" s="17">
        <v>500</v>
      </c>
      <c r="U330" s="17">
        <v>215.09</v>
      </c>
      <c r="V330" s="17">
        <v>23</v>
      </c>
      <c r="W330" s="17" t="s">
        <v>10994</v>
      </c>
      <c r="X330" s="17" t="str">
        <f t="shared" si="34"/>
        <v>Vigente</v>
      </c>
      <c r="Y330" s="17" t="str">
        <f t="shared" si="35"/>
        <v>V</v>
      </c>
      <c r="Z330" s="17" t="s">
        <v>11061</v>
      </c>
      <c r="AA330" s="17" t="str">
        <f>VLOOKUP(A330,'REPORTE'!$A$1:$AG$1961,19,0)</f>
        <v>Escuelas de cosmética y de peluquerí­a.</v>
      </c>
      <c r="AB330" s="17">
        <v>1001352</v>
      </c>
      <c r="AC330" s="17" t="s">
        <v>11253</v>
      </c>
      <c r="AD330" s="17" t="s">
        <v>11859</v>
      </c>
      <c r="AE330" s="17" t="s">
        <v>12072</v>
      </c>
      <c r="AF330" s="17" t="s">
        <v>12235</v>
      </c>
      <c r="AG330" s="17" t="s">
        <v>609</v>
      </c>
      <c r="AH330" s="17" t="str">
        <f>VLOOKUP(A330,'REPORTE'!$A$1:$AG$1961,5,0)</f>
        <v>ECUATORIANO(A)</v>
      </c>
      <c r="AI330" s="17">
        <f>VLOOKUP(A330,'REPORTE'!$A$1:$AG$1961,28,0)</f>
        <v>44425</v>
      </c>
      <c r="AJ330" s="17" t="str">
        <f>VLOOKUP(A330,'REPORTE'!$A$1:$AG$1961,29,0)</f>
        <v>Cliente</v>
      </c>
      <c r="AK330" s="17" t="str">
        <f>VLOOKUP(A330,'REPORTE'!$A$1:$AG$1961,30,0)</f>
        <v>Secundaria</v>
      </c>
      <c r="AL330" s="17" t="str">
        <f>VLOOKUP(A330,'REPORTE'!$A$1:$AG$1961,31,0)</f>
        <v>PICHINCHA</v>
      </c>
      <c r="AM330" s="17" t="str">
        <f>VLOOKUP(AL330,PROVINCIAS!$F$1:$G$1171,2,0)</f>
        <v>URBANA</v>
      </c>
    </row>
    <row r="331" spans="1:39" x14ac:dyDescent="0.45">
      <c r="A331" s="17">
        <v>1001336</v>
      </c>
      <c r="B331" s="17" t="s">
        <v>9916</v>
      </c>
      <c r="C331" s="85">
        <v>1754043014</v>
      </c>
      <c r="D331" s="17">
        <v>21</v>
      </c>
      <c r="E331" s="86">
        <v>36842</v>
      </c>
      <c r="F331" s="86" t="str">
        <f t="shared" si="31"/>
        <v>2000</v>
      </c>
      <c r="G331" s="87">
        <v>2022</v>
      </c>
      <c r="H331" s="87">
        <f t="shared" si="32"/>
        <v>22</v>
      </c>
      <c r="I331" s="87" t="str">
        <f t="shared" si="30"/>
        <v>Mal</v>
      </c>
      <c r="J331" s="17" t="s">
        <v>59</v>
      </c>
      <c r="K331" s="17">
        <v>1001837</v>
      </c>
      <c r="L331" s="17">
        <v>12</v>
      </c>
      <c r="M331" s="17">
        <v>4</v>
      </c>
      <c r="N331" s="17" t="str">
        <f t="shared" si="33"/>
        <v>A1</v>
      </c>
      <c r="O331" s="17" t="s">
        <v>10468</v>
      </c>
      <c r="P331" s="17" t="s">
        <v>10469</v>
      </c>
      <c r="Q331" s="88">
        <v>44425</v>
      </c>
      <c r="R331" s="88">
        <v>44798</v>
      </c>
      <c r="S331" s="88">
        <v>44617</v>
      </c>
      <c r="T331" s="17">
        <v>2000</v>
      </c>
      <c r="U331" s="17" t="s">
        <v>10641</v>
      </c>
      <c r="V331" s="17">
        <v>23</v>
      </c>
      <c r="W331" s="17" t="s">
        <v>10995</v>
      </c>
      <c r="X331" s="17" t="str">
        <f t="shared" si="34"/>
        <v>Vigente</v>
      </c>
      <c r="Y331" s="17" t="str">
        <f t="shared" si="35"/>
        <v>F</v>
      </c>
      <c r="Z331" s="17" t="s">
        <v>348</v>
      </c>
      <c r="AA331" s="17" t="str">
        <f>VLOOKUP(A331,'REPORTE'!$A$1:$AG$1961,19,0)</f>
        <v>Venta al por mayor de frutas, legumbres y hortalizas.</v>
      </c>
      <c r="AB331" s="17">
        <v>1001413</v>
      </c>
      <c r="AC331" s="17" t="s">
        <v>11254</v>
      </c>
      <c r="AD331" s="17" t="s">
        <v>11891</v>
      </c>
      <c r="AE331" s="17" t="s">
        <v>12072</v>
      </c>
      <c r="AF331" s="17" t="s">
        <v>11150</v>
      </c>
      <c r="AG331" s="17" t="s">
        <v>665</v>
      </c>
      <c r="AH331" s="17" t="str">
        <f>VLOOKUP(A331,'REPORTE'!$A$1:$AG$1961,5,0)</f>
        <v>ECUATORIANO(A)</v>
      </c>
      <c r="AI331" s="17">
        <f>VLOOKUP(A331,'REPORTE'!$A$1:$AG$1961,28,0)</f>
        <v>44425</v>
      </c>
      <c r="AJ331" s="17" t="str">
        <f>VLOOKUP(A331,'REPORTE'!$A$1:$AG$1961,29,0)</f>
        <v>Cliente</v>
      </c>
      <c r="AK331" s="17" t="str">
        <f>VLOOKUP(A331,'REPORTE'!$A$1:$AG$1961,30,0)</f>
        <v>Secundaria</v>
      </c>
      <c r="AL331" s="17" t="str">
        <f>VLOOKUP(A331,'REPORTE'!$A$1:$AG$1961,31,0)</f>
        <v>PICHINCHA</v>
      </c>
      <c r="AM331" s="17" t="str">
        <f>VLOOKUP(AL331,PROVINCIAS!$F$1:$G$1171,2,0)</f>
        <v>URBANA</v>
      </c>
    </row>
    <row r="332" spans="1:39" x14ac:dyDescent="0.45">
      <c r="A332" s="17">
        <v>1000283</v>
      </c>
      <c r="B332" s="17" t="s">
        <v>9917</v>
      </c>
      <c r="C332" s="85">
        <v>1702942861</v>
      </c>
      <c r="D332" s="17">
        <v>72</v>
      </c>
      <c r="E332" s="86">
        <v>18297</v>
      </c>
      <c r="F332" s="86" t="str">
        <f t="shared" si="31"/>
        <v>1950</v>
      </c>
      <c r="G332" s="87">
        <v>2022</v>
      </c>
      <c r="H332" s="87">
        <f t="shared" si="32"/>
        <v>72</v>
      </c>
      <c r="I332" s="87" t="str">
        <f t="shared" si="30"/>
        <v>Mal</v>
      </c>
      <c r="J332" s="17" t="s">
        <v>36</v>
      </c>
      <c r="K332" s="17">
        <v>1001845</v>
      </c>
      <c r="L332" s="17">
        <v>18</v>
      </c>
      <c r="M332" s="17">
        <v>0</v>
      </c>
      <c r="N332" s="17" t="str">
        <f t="shared" si="33"/>
        <v>A1</v>
      </c>
      <c r="O332" s="17" t="s">
        <v>10468</v>
      </c>
      <c r="P332" s="17" t="s">
        <v>10469</v>
      </c>
      <c r="Q332" s="88">
        <v>44429</v>
      </c>
      <c r="R332" s="88">
        <v>44992</v>
      </c>
      <c r="S332" s="89" t="s">
        <v>776</v>
      </c>
      <c r="T332" s="17">
        <v>1500</v>
      </c>
      <c r="U332" s="17" t="s">
        <v>10642</v>
      </c>
      <c r="V332" s="17">
        <v>23</v>
      </c>
      <c r="W332" s="17" t="s">
        <v>10994</v>
      </c>
      <c r="X332" s="17" t="str">
        <f t="shared" si="34"/>
        <v>Vigente</v>
      </c>
      <c r="Y332" s="17" t="str">
        <f t="shared" si="35"/>
        <v>V</v>
      </c>
      <c r="Z332" s="17" t="s">
        <v>11009</v>
      </c>
      <c r="AA332" s="17" t="str">
        <f>VLOOKUP(A332,'REPORTE'!$A$1:$AG$1961,19,0)</f>
        <v>Elaboración de platos a base de carne o de pollo, estofados y comidas preparados al vacio, congeladas, envasadas, enlatadas o conservadas de otra manera.</v>
      </c>
      <c r="AB332" s="17">
        <v>1000343</v>
      </c>
      <c r="AC332" s="17" t="s">
        <v>11255</v>
      </c>
      <c r="AD332" s="17" t="s">
        <v>11865</v>
      </c>
      <c r="AE332" s="17" t="s">
        <v>12072</v>
      </c>
      <c r="AF332" s="17" t="s">
        <v>12236</v>
      </c>
      <c r="AG332" s="17" t="s">
        <v>609</v>
      </c>
      <c r="AH332" s="17" t="str">
        <f>VLOOKUP(A332,'REPORTE'!$A$1:$AG$1961,5,0)</f>
        <v>ECUATORIANO(A)</v>
      </c>
      <c r="AI332" s="17">
        <f>VLOOKUP(A332,'REPORTE'!$A$1:$AG$1961,28,0)</f>
        <v>44429</v>
      </c>
      <c r="AJ332" s="17" t="str">
        <f>VLOOKUP(A332,'REPORTE'!$A$1:$AG$1961,29,0)</f>
        <v>Cliente</v>
      </c>
      <c r="AK332" s="17" t="str">
        <f>VLOOKUP(A332,'REPORTE'!$A$1:$AG$1961,30,0)</f>
        <v>Primaria</v>
      </c>
      <c r="AL332" s="17" t="str">
        <f>VLOOKUP(A332,'REPORTE'!$A$1:$AG$1961,31,0)</f>
        <v>PICHINCHA</v>
      </c>
      <c r="AM332" s="17" t="str">
        <f>VLOOKUP(AL332,PROVINCIAS!$F$1:$G$1171,2,0)</f>
        <v>URBANA</v>
      </c>
    </row>
    <row r="333" spans="1:39" x14ac:dyDescent="0.45">
      <c r="A333" s="17">
        <v>1001417</v>
      </c>
      <c r="B333" s="17" t="s">
        <v>9918</v>
      </c>
      <c r="C333" s="85">
        <v>1708149214</v>
      </c>
      <c r="D333" s="17">
        <v>52</v>
      </c>
      <c r="E333" s="86">
        <v>25430</v>
      </c>
      <c r="F333" s="86" t="str">
        <f t="shared" si="31"/>
        <v>1969</v>
      </c>
      <c r="G333" s="87">
        <v>2022</v>
      </c>
      <c r="H333" s="87">
        <f t="shared" si="32"/>
        <v>53</v>
      </c>
      <c r="I333" s="87" t="str">
        <f t="shared" si="30"/>
        <v>Mal</v>
      </c>
      <c r="J333" s="17" t="s">
        <v>36</v>
      </c>
      <c r="K333" s="17">
        <v>1001844</v>
      </c>
      <c r="L333" s="17">
        <v>24</v>
      </c>
      <c r="M333" s="17">
        <v>14</v>
      </c>
      <c r="N333" s="17" t="str">
        <f t="shared" si="33"/>
        <v>A2</v>
      </c>
      <c r="O333" s="17" t="s">
        <v>10468</v>
      </c>
      <c r="P333" s="17" t="s">
        <v>10469</v>
      </c>
      <c r="Q333" s="88">
        <v>44429</v>
      </c>
      <c r="R333" s="88">
        <v>45153</v>
      </c>
      <c r="S333" s="88">
        <v>44607</v>
      </c>
      <c r="T333" s="17">
        <v>5500</v>
      </c>
      <c r="U333" s="17" t="s">
        <v>10643</v>
      </c>
      <c r="V333" s="17">
        <v>21.5</v>
      </c>
      <c r="W333" s="17" t="s">
        <v>10995</v>
      </c>
      <c r="X333" s="17" t="str">
        <f t="shared" si="34"/>
        <v>Vigente</v>
      </c>
      <c r="Y333" s="17" t="str">
        <f t="shared" si="35"/>
        <v>F</v>
      </c>
      <c r="Z333" s="17" t="s">
        <v>11472</v>
      </c>
      <c r="AA333" s="17" t="str">
        <f>VLOOKUP(A333,'REPORTE'!$A$1:$AG$1961,19,0)</f>
        <v>Empleado Privado</v>
      </c>
      <c r="AB333" s="17">
        <v>1001498</v>
      </c>
      <c r="AC333" s="17" t="s">
        <v>11626</v>
      </c>
      <c r="AD333" s="17" t="s">
        <v>11836</v>
      </c>
      <c r="AE333" s="17" t="s">
        <v>12072</v>
      </c>
      <c r="AF333" s="17" t="s">
        <v>12078</v>
      </c>
      <c r="AG333" s="17" t="s">
        <v>46</v>
      </c>
      <c r="AH333" s="17" t="str">
        <f>VLOOKUP(A333,'REPORTE'!$A$1:$AG$1961,5,0)</f>
        <v>ECUATORIANO(A)</v>
      </c>
      <c r="AI333" s="17">
        <f>VLOOKUP(A333,'REPORTE'!$A$1:$AG$1961,28,0)</f>
        <v>44429</v>
      </c>
      <c r="AJ333" s="17" t="str">
        <f>VLOOKUP(A333,'REPORTE'!$A$1:$AG$1961,29,0)</f>
        <v>Cliente</v>
      </c>
      <c r="AK333" s="17" t="str">
        <f>VLOOKUP(A333,'REPORTE'!$A$1:$AG$1961,30,0)</f>
        <v>Primaria</v>
      </c>
      <c r="AL333" s="17" t="str">
        <f>VLOOKUP(A333,'REPORTE'!$A$1:$AG$1961,31,0)</f>
        <v>COTOPAXI</v>
      </c>
      <c r="AM333" s="17" t="e">
        <f>VLOOKUP(AL333,PROVINCIAS!$F$1:$G$1171,2,0)</f>
        <v>#N/A</v>
      </c>
    </row>
    <row r="334" spans="1:39" x14ac:dyDescent="0.45">
      <c r="A334" s="17">
        <v>1001424</v>
      </c>
      <c r="B334" s="17" t="s">
        <v>9919</v>
      </c>
      <c r="C334" s="85">
        <v>603148305</v>
      </c>
      <c r="D334" s="17">
        <v>46</v>
      </c>
      <c r="E334" s="86">
        <v>27710</v>
      </c>
      <c r="F334" s="86" t="str">
        <f t="shared" si="31"/>
        <v>1975</v>
      </c>
      <c r="G334" s="87">
        <v>2022</v>
      </c>
      <c r="H334" s="87">
        <f t="shared" si="32"/>
        <v>47</v>
      </c>
      <c r="I334" s="87" t="str">
        <f t="shared" si="30"/>
        <v>Mal</v>
      </c>
      <c r="J334" s="17" t="s">
        <v>36</v>
      </c>
      <c r="K334" s="17">
        <v>1001843</v>
      </c>
      <c r="L334" s="17">
        <v>18</v>
      </c>
      <c r="M334" s="17">
        <v>0</v>
      </c>
      <c r="N334" s="17" t="str">
        <f t="shared" si="33"/>
        <v>A1</v>
      </c>
      <c r="O334" s="17" t="s">
        <v>10468</v>
      </c>
      <c r="P334" s="17" t="s">
        <v>10469</v>
      </c>
      <c r="Q334" s="88">
        <v>44429</v>
      </c>
      <c r="R334" s="88">
        <v>44972</v>
      </c>
      <c r="S334" s="89" t="s">
        <v>776</v>
      </c>
      <c r="T334" s="17">
        <v>2000</v>
      </c>
      <c r="U334" s="17" t="s">
        <v>10644</v>
      </c>
      <c r="V334" s="17">
        <v>23</v>
      </c>
      <c r="W334" s="17" t="s">
        <v>10994</v>
      </c>
      <c r="X334" s="17" t="str">
        <f t="shared" si="34"/>
        <v>Vigente</v>
      </c>
      <c r="Y334" s="17" t="str">
        <f t="shared" si="35"/>
        <v>V</v>
      </c>
      <c r="Z334" s="17" t="s">
        <v>11050</v>
      </c>
      <c r="AA334" s="17" t="str">
        <f>VLOOKUP(A334,'REPORTE'!$A$1:$AG$1961,19,0)</f>
        <v>Venta al por mayor de carne y productos cárnicos (incluidas las aves de corral).</v>
      </c>
      <c r="AB334" s="17">
        <v>1001505</v>
      </c>
      <c r="AC334" s="17" t="s">
        <v>11204</v>
      </c>
      <c r="AD334" s="17" t="s">
        <v>11876</v>
      </c>
      <c r="AE334" s="17" t="s">
        <v>12072</v>
      </c>
      <c r="AF334" s="17" t="s">
        <v>12237</v>
      </c>
      <c r="AG334" s="17" t="s">
        <v>665</v>
      </c>
      <c r="AH334" s="17" t="str">
        <f>VLOOKUP(A334,'REPORTE'!$A$1:$AG$1961,5,0)</f>
        <v>ECUATORIANO(A) INDIGENA</v>
      </c>
      <c r="AI334" s="17">
        <f>VLOOKUP(A334,'REPORTE'!$A$1:$AG$1961,28,0)</f>
        <v>44429</v>
      </c>
      <c r="AJ334" s="17" t="str">
        <f>VLOOKUP(A334,'REPORTE'!$A$1:$AG$1961,29,0)</f>
        <v>Cliente</v>
      </c>
      <c r="AK334" s="17" t="str">
        <f>VLOOKUP(A334,'REPORTE'!$A$1:$AG$1961,30,0)</f>
        <v>Secundaria</v>
      </c>
      <c r="AL334" s="17" t="str">
        <f>VLOOKUP(A334,'REPORTE'!$A$1:$AG$1961,31,0)</f>
        <v>CHIMBORAZO</v>
      </c>
      <c r="AM334" s="17" t="e">
        <f>VLOOKUP(AL334,PROVINCIAS!$F$1:$G$1171,2,0)</f>
        <v>#N/A</v>
      </c>
    </row>
    <row r="335" spans="1:39" x14ac:dyDescent="0.45">
      <c r="A335" s="17">
        <v>1000281</v>
      </c>
      <c r="B335" s="17" t="s">
        <v>9920</v>
      </c>
      <c r="C335" s="85">
        <v>1704133584</v>
      </c>
      <c r="D335" s="17">
        <v>51</v>
      </c>
      <c r="E335" s="86">
        <v>25835</v>
      </c>
      <c r="F335" s="86" t="str">
        <f t="shared" si="31"/>
        <v>1970</v>
      </c>
      <c r="G335" s="87">
        <v>2022</v>
      </c>
      <c r="H335" s="87">
        <f t="shared" si="32"/>
        <v>52</v>
      </c>
      <c r="I335" s="87" t="str">
        <f t="shared" si="30"/>
        <v>Mal</v>
      </c>
      <c r="J335" s="17" t="s">
        <v>36</v>
      </c>
      <c r="K335" s="17">
        <v>1001851</v>
      </c>
      <c r="L335" s="17">
        <v>36</v>
      </c>
      <c r="M335" s="17">
        <v>4</v>
      </c>
      <c r="N335" s="17" t="str">
        <f t="shared" si="33"/>
        <v>A1</v>
      </c>
      <c r="O335" s="17" t="s">
        <v>10468</v>
      </c>
      <c r="P335" s="17" t="s">
        <v>10469</v>
      </c>
      <c r="Q335" s="88">
        <v>44431</v>
      </c>
      <c r="R335" s="88">
        <v>45529</v>
      </c>
      <c r="S335" s="88">
        <v>44617</v>
      </c>
      <c r="T335" s="17">
        <v>5000</v>
      </c>
      <c r="U335" s="17" t="s">
        <v>10645</v>
      </c>
      <c r="V335" s="17">
        <v>21.5</v>
      </c>
      <c r="W335" s="17" t="s">
        <v>10995</v>
      </c>
      <c r="X335" s="17" t="str">
        <f t="shared" si="34"/>
        <v>Vigente</v>
      </c>
      <c r="Y335" s="17" t="str">
        <f t="shared" si="35"/>
        <v>F</v>
      </c>
      <c r="Z335" s="17" t="s">
        <v>11050</v>
      </c>
      <c r="AA335" s="17" t="str">
        <f>VLOOKUP(A335,'REPORTE'!$A$1:$AG$1961,19,0)</f>
        <v>Explotación de mataderos que realizan actividades de sacrificio, faenamiento, preparación, producción y empacado de carne fresca refrigerada o congelada incluso en piezas o porciones individuales de aves de corral.</v>
      </c>
      <c r="AB335" s="17">
        <v>1000341</v>
      </c>
      <c r="AC335" s="17" t="s">
        <v>11609</v>
      </c>
      <c r="AD335" s="17" t="s">
        <v>11889</v>
      </c>
      <c r="AE335" s="17" t="s">
        <v>12072</v>
      </c>
      <c r="AF335" s="17" t="s">
        <v>11150</v>
      </c>
      <c r="AG335" s="17" t="s">
        <v>665</v>
      </c>
      <c r="AH335" s="17" t="str">
        <f>VLOOKUP(A335,'REPORTE'!$A$1:$AG$1961,5,0)</f>
        <v>ECUATORIANO(A)</v>
      </c>
      <c r="AI335" s="17">
        <f>VLOOKUP(A335,'REPORTE'!$A$1:$AG$1961,28,0)</f>
        <v>44209</v>
      </c>
      <c r="AJ335" s="17" t="str">
        <f>VLOOKUP(A335,'REPORTE'!$A$1:$AG$1961,29,0)</f>
        <v>Cliente</v>
      </c>
      <c r="AK335" s="17" t="str">
        <f>VLOOKUP(A335,'REPORTE'!$A$1:$AG$1961,30,0)</f>
        <v>Primaria</v>
      </c>
      <c r="AL335" s="17" t="str">
        <f>VLOOKUP(A335,'REPORTE'!$A$1:$AG$1961,31,0)</f>
        <v>PICHINCHA</v>
      </c>
      <c r="AM335" s="17" t="str">
        <f>VLOOKUP(AL335,PROVINCIAS!$F$1:$G$1171,2,0)</f>
        <v>URBANA</v>
      </c>
    </row>
    <row r="336" spans="1:39" x14ac:dyDescent="0.45">
      <c r="A336" s="17">
        <v>1000305</v>
      </c>
      <c r="B336" s="17" t="s">
        <v>9921</v>
      </c>
      <c r="C336" s="85">
        <v>1757621204</v>
      </c>
      <c r="D336" s="17">
        <v>56</v>
      </c>
      <c r="E336" s="86">
        <v>23819</v>
      </c>
      <c r="F336" s="86" t="str">
        <f t="shared" si="31"/>
        <v>1965</v>
      </c>
      <c r="G336" s="87">
        <v>2022</v>
      </c>
      <c r="H336" s="87">
        <f t="shared" si="32"/>
        <v>57</v>
      </c>
      <c r="I336" s="87" t="str">
        <f t="shared" si="30"/>
        <v>Bien</v>
      </c>
      <c r="J336" s="17" t="s">
        <v>36</v>
      </c>
      <c r="K336" s="17">
        <v>1001850</v>
      </c>
      <c r="L336" s="17">
        <v>20</v>
      </c>
      <c r="M336" s="17">
        <v>0</v>
      </c>
      <c r="N336" s="17" t="str">
        <f t="shared" si="33"/>
        <v>A1</v>
      </c>
      <c r="O336" s="17" t="s">
        <v>10468</v>
      </c>
      <c r="P336" s="17" t="s">
        <v>10469</v>
      </c>
      <c r="Q336" s="88">
        <v>44431</v>
      </c>
      <c r="R336" s="88">
        <v>45061</v>
      </c>
      <c r="S336" s="89" t="s">
        <v>776</v>
      </c>
      <c r="T336" s="17">
        <v>2270</v>
      </c>
      <c r="U336" s="17" t="s">
        <v>10646</v>
      </c>
      <c r="V336" s="17">
        <v>21.5</v>
      </c>
      <c r="W336" s="17" t="s">
        <v>10994</v>
      </c>
      <c r="X336" s="17" t="str">
        <f t="shared" si="34"/>
        <v>Vigente</v>
      </c>
      <c r="Y336" s="17" t="str">
        <f t="shared" si="35"/>
        <v>V</v>
      </c>
      <c r="Z336" s="17" t="s">
        <v>11102</v>
      </c>
      <c r="AA336" s="17" t="str">
        <f>VLOOKUP(A336,'REPORTE'!$A$1:$AG$1961,19,0)</f>
        <v>Actividades de confección a la medida de prendas de vestir (costureras, sastres).</v>
      </c>
      <c r="AB336" s="17">
        <v>1000365</v>
      </c>
      <c r="AC336" s="17" t="s">
        <v>11627</v>
      </c>
      <c r="AD336" s="17" t="s">
        <v>11947</v>
      </c>
      <c r="AE336" s="17" t="s">
        <v>12072</v>
      </c>
      <c r="AF336" s="17" t="s">
        <v>12238</v>
      </c>
      <c r="AG336" s="17" t="s">
        <v>665</v>
      </c>
      <c r="AH336" s="17" t="str">
        <f>VLOOKUP(A336,'REPORTE'!$A$1:$AG$1961,5,0)</f>
        <v>CUBANO(A)</v>
      </c>
      <c r="AI336" s="17">
        <f>VLOOKUP(A336,'REPORTE'!$A$1:$AG$1961,28,0)</f>
        <v>44431</v>
      </c>
      <c r="AJ336" s="17" t="str">
        <f>VLOOKUP(A336,'REPORTE'!$A$1:$AG$1961,29,0)</f>
        <v>Cliente</v>
      </c>
      <c r="AK336" s="17" t="str">
        <f>VLOOKUP(A336,'REPORTE'!$A$1:$AG$1961,30,0)</f>
        <v>Primaria</v>
      </c>
      <c r="AL336" s="17" t="str">
        <f>VLOOKUP(A336,'REPORTE'!$A$1:$AG$1961,31,0)</f>
        <v>PICHINCHA</v>
      </c>
      <c r="AM336" s="17" t="str">
        <f>VLOOKUP(AL336,PROVINCIAS!$F$1:$G$1171,2,0)</f>
        <v>URBANA</v>
      </c>
    </row>
    <row r="337" spans="1:39" x14ac:dyDescent="0.45">
      <c r="A337" s="17">
        <v>1001044</v>
      </c>
      <c r="B337" s="17" t="s">
        <v>9922</v>
      </c>
      <c r="C337" s="85">
        <v>603671140</v>
      </c>
      <c r="D337" s="17">
        <v>28</v>
      </c>
      <c r="E337" s="86">
        <v>34206</v>
      </c>
      <c r="F337" s="86" t="str">
        <f t="shared" si="31"/>
        <v>1993</v>
      </c>
      <c r="G337" s="87">
        <v>2022</v>
      </c>
      <c r="H337" s="87">
        <f t="shared" si="32"/>
        <v>29</v>
      </c>
      <c r="I337" s="87" t="str">
        <f t="shared" si="30"/>
        <v>Mal</v>
      </c>
      <c r="J337" s="17" t="s">
        <v>59</v>
      </c>
      <c r="K337" s="17">
        <v>1001848</v>
      </c>
      <c r="L337" s="17">
        <v>12</v>
      </c>
      <c r="M337" s="17">
        <v>0</v>
      </c>
      <c r="N337" s="17" t="str">
        <f t="shared" si="33"/>
        <v>A1</v>
      </c>
      <c r="O337" s="17" t="s">
        <v>10468</v>
      </c>
      <c r="P337" s="17" t="s">
        <v>10469</v>
      </c>
      <c r="Q337" s="88">
        <v>44431</v>
      </c>
      <c r="R337" s="88">
        <v>44814</v>
      </c>
      <c r="S337" s="89" t="s">
        <v>776</v>
      </c>
      <c r="T337" s="17">
        <v>3000</v>
      </c>
      <c r="U337" s="17" t="s">
        <v>10647</v>
      </c>
      <c r="V337" s="17">
        <v>21.5</v>
      </c>
      <c r="W337" s="17" t="s">
        <v>10994</v>
      </c>
      <c r="X337" s="17" t="str">
        <f t="shared" si="34"/>
        <v>Vigente</v>
      </c>
      <c r="Y337" s="17" t="str">
        <f t="shared" si="35"/>
        <v>V</v>
      </c>
      <c r="Z337" s="17" t="s">
        <v>11050</v>
      </c>
      <c r="AA337" s="17" t="str">
        <f>VLOOKUP(A337,'REPORTE'!$A$1:$AG$1961,19,0)</f>
        <v>Venta al por mayor de carne y productos cárnicos (incluidas las aves de corral).</v>
      </c>
      <c r="AB337" s="17">
        <v>1001115</v>
      </c>
      <c r="AC337" s="17" t="s">
        <v>11589</v>
      </c>
      <c r="AD337" s="17" t="s">
        <v>11895</v>
      </c>
      <c r="AE337" s="17" t="s">
        <v>12072</v>
      </c>
      <c r="AF337" s="17" t="s">
        <v>12087</v>
      </c>
      <c r="AG337" s="17" t="s">
        <v>665</v>
      </c>
      <c r="AH337" s="17" t="str">
        <f>VLOOKUP(A337,'REPORTE'!$A$1:$AG$1961,5,0)</f>
        <v>ECUATORIANO(A) INDIGENA</v>
      </c>
      <c r="AI337" s="17">
        <f>VLOOKUP(A337,'REPORTE'!$A$1:$AG$1961,28,0)</f>
        <v>44226</v>
      </c>
      <c r="AJ337" s="17" t="str">
        <f>VLOOKUP(A337,'REPORTE'!$A$1:$AG$1961,29,0)</f>
        <v>Cliente</v>
      </c>
      <c r="AK337" s="17" t="str">
        <f>VLOOKUP(A337,'REPORTE'!$A$1:$AG$1961,30,0)</f>
        <v>Secundaria</v>
      </c>
      <c r="AL337" s="17" t="str">
        <f>VLOOKUP(A337,'REPORTE'!$A$1:$AG$1961,31,0)</f>
        <v>CHIMBORAZO</v>
      </c>
      <c r="AM337" s="17" t="e">
        <f>VLOOKUP(AL337,PROVINCIAS!$F$1:$G$1171,2,0)</f>
        <v>#N/A</v>
      </c>
    </row>
    <row r="338" spans="1:39" x14ac:dyDescent="0.45">
      <c r="A338" s="17">
        <v>1001085</v>
      </c>
      <c r="B338" s="17" t="s">
        <v>9923</v>
      </c>
      <c r="C338" s="85">
        <v>602947210</v>
      </c>
      <c r="D338" s="17">
        <v>46</v>
      </c>
      <c r="E338" s="86">
        <v>27808</v>
      </c>
      <c r="F338" s="86" t="str">
        <f t="shared" si="31"/>
        <v>1976</v>
      </c>
      <c r="G338" s="87">
        <v>2022</v>
      </c>
      <c r="H338" s="87">
        <f t="shared" si="32"/>
        <v>46</v>
      </c>
      <c r="I338" s="87" t="str">
        <f t="shared" si="30"/>
        <v>Bien</v>
      </c>
      <c r="J338" s="17" t="s">
        <v>36</v>
      </c>
      <c r="K338" s="17">
        <v>1001849</v>
      </c>
      <c r="L338" s="17">
        <v>24</v>
      </c>
      <c r="M338" s="17">
        <v>0</v>
      </c>
      <c r="N338" s="17" t="str">
        <f t="shared" si="33"/>
        <v>A1</v>
      </c>
      <c r="O338" s="17" t="s">
        <v>10468</v>
      </c>
      <c r="P338" s="17" t="s">
        <v>10469</v>
      </c>
      <c r="Q338" s="88">
        <v>44431</v>
      </c>
      <c r="R338" s="88">
        <v>45184</v>
      </c>
      <c r="S338" s="89" t="s">
        <v>776</v>
      </c>
      <c r="T338" s="17">
        <v>5000</v>
      </c>
      <c r="U338" s="17" t="s">
        <v>10648</v>
      </c>
      <c r="V338" s="17">
        <v>21.5</v>
      </c>
      <c r="W338" s="17" t="s">
        <v>10994</v>
      </c>
      <c r="X338" s="17" t="str">
        <f t="shared" si="34"/>
        <v>Vigente</v>
      </c>
      <c r="Y338" s="17" t="str">
        <f t="shared" si="35"/>
        <v>V</v>
      </c>
      <c r="Z338" s="17" t="s">
        <v>348</v>
      </c>
      <c r="AA338" s="17" t="str">
        <f>VLOOKUP(A338,'REPORTE'!$A$1:$AG$1961,19,0)</f>
        <v>Venta al por menor de frutas, legumbres y hortalizas frescas o en conserva en establecimientos especializados.</v>
      </c>
      <c r="AB338" s="17">
        <v>1001157</v>
      </c>
      <c r="AC338" s="17" t="s">
        <v>11518</v>
      </c>
      <c r="AD338" s="17" t="s">
        <v>11925</v>
      </c>
      <c r="AE338" s="17" t="s">
        <v>12072</v>
      </c>
      <c r="AF338" s="17" t="s">
        <v>12239</v>
      </c>
      <c r="AG338" s="17" t="s">
        <v>665</v>
      </c>
      <c r="AH338" s="17" t="str">
        <f>VLOOKUP(A338,'REPORTE'!$A$1:$AG$1961,5,0)</f>
        <v>ECUATORIANO(A)</v>
      </c>
      <c r="AI338" s="17">
        <f>VLOOKUP(A338,'REPORTE'!$A$1:$AG$1961,28,0)</f>
        <v>44239</v>
      </c>
      <c r="AJ338" s="17" t="str">
        <f>VLOOKUP(A338,'REPORTE'!$A$1:$AG$1961,29,0)</f>
        <v>Cliente</v>
      </c>
      <c r="AK338" s="17" t="str">
        <f>VLOOKUP(A338,'REPORTE'!$A$1:$AG$1961,30,0)</f>
        <v>Primaria</v>
      </c>
      <c r="AL338" s="17" t="str">
        <f>VLOOKUP(A338,'REPORTE'!$A$1:$AG$1961,31,0)</f>
        <v>CHIMBORAZO</v>
      </c>
      <c r="AM338" s="17" t="e">
        <f>VLOOKUP(AL338,PROVINCIAS!$F$1:$G$1171,2,0)</f>
        <v>#N/A</v>
      </c>
    </row>
    <row r="339" spans="1:39" x14ac:dyDescent="0.45">
      <c r="A339" s="17">
        <v>1001099</v>
      </c>
      <c r="B339" s="17" t="s">
        <v>9924</v>
      </c>
      <c r="C339" s="85">
        <v>602441917</v>
      </c>
      <c r="D339" s="17">
        <v>43</v>
      </c>
      <c r="E339" s="86">
        <v>28610</v>
      </c>
      <c r="F339" s="86" t="str">
        <f t="shared" si="31"/>
        <v>1978</v>
      </c>
      <c r="G339" s="87">
        <v>2022</v>
      </c>
      <c r="H339" s="87">
        <f t="shared" si="32"/>
        <v>44</v>
      </c>
      <c r="I339" s="87" t="str">
        <f t="shared" si="30"/>
        <v>Mal</v>
      </c>
      <c r="J339" s="17" t="s">
        <v>36</v>
      </c>
      <c r="K339" s="17">
        <v>1001847</v>
      </c>
      <c r="L339" s="17">
        <v>36</v>
      </c>
      <c r="M339" s="17">
        <v>4</v>
      </c>
      <c r="N339" s="17" t="str">
        <f t="shared" si="33"/>
        <v>A1</v>
      </c>
      <c r="O339" s="17" t="s">
        <v>10468</v>
      </c>
      <c r="P339" s="17" t="s">
        <v>10469</v>
      </c>
      <c r="Q339" s="88">
        <v>44431</v>
      </c>
      <c r="R339" s="88">
        <v>45529</v>
      </c>
      <c r="S339" s="88">
        <v>44617</v>
      </c>
      <c r="T339" s="17">
        <v>5000</v>
      </c>
      <c r="U339" s="17" t="s">
        <v>10649</v>
      </c>
      <c r="V339" s="17">
        <v>21.5</v>
      </c>
      <c r="W339" s="17" t="s">
        <v>10995</v>
      </c>
      <c r="X339" s="17" t="str">
        <f t="shared" si="34"/>
        <v>Vigente</v>
      </c>
      <c r="Y339" s="17" t="str">
        <f t="shared" si="35"/>
        <v>F</v>
      </c>
      <c r="Z339" s="17" t="s">
        <v>348</v>
      </c>
      <c r="AA339" s="17" t="str">
        <f>VLOOKUP(A339,'REPORTE'!$A$1:$AG$1961,19,0)</f>
        <v>Venta al por menor de frutas, legumbres y hortalizas frescas o en conserva en establecimientos especializados.</v>
      </c>
      <c r="AB339" s="17">
        <v>1001173</v>
      </c>
      <c r="AC339" s="17" t="s">
        <v>11609</v>
      </c>
      <c r="AD339" s="17" t="s">
        <v>11859</v>
      </c>
      <c r="AE339" s="17" t="s">
        <v>12072</v>
      </c>
      <c r="AF339" s="17" t="s">
        <v>12095</v>
      </c>
      <c r="AG339" s="17" t="s">
        <v>665</v>
      </c>
      <c r="AH339" s="17" t="str">
        <f>VLOOKUP(A339,'REPORTE'!$A$1:$AG$1961,5,0)</f>
        <v>ECUATORIANO(A)</v>
      </c>
      <c r="AI339" s="17">
        <f>VLOOKUP(A339,'REPORTE'!$A$1:$AG$1961,28,0)</f>
        <v>44246</v>
      </c>
      <c r="AJ339" s="17" t="str">
        <f>VLOOKUP(A339,'REPORTE'!$A$1:$AG$1961,29,0)</f>
        <v>Cliente</v>
      </c>
      <c r="AK339" s="17" t="str">
        <f>VLOOKUP(A339,'REPORTE'!$A$1:$AG$1961,30,0)</f>
        <v>Primaria</v>
      </c>
      <c r="AL339" s="17" t="str">
        <f>VLOOKUP(A339,'REPORTE'!$A$1:$AG$1961,31,0)</f>
        <v>PICHINCHA</v>
      </c>
      <c r="AM339" s="17" t="str">
        <f>VLOOKUP(AL339,PROVINCIAS!$F$1:$G$1171,2,0)</f>
        <v>URBANA</v>
      </c>
    </row>
    <row r="340" spans="1:39" x14ac:dyDescent="0.45">
      <c r="A340" s="17">
        <v>1001401</v>
      </c>
      <c r="B340" s="17" t="s">
        <v>9925</v>
      </c>
      <c r="C340" s="85">
        <v>604740381</v>
      </c>
      <c r="D340" s="17">
        <v>32</v>
      </c>
      <c r="E340" s="86">
        <v>32622</v>
      </c>
      <c r="F340" s="86" t="str">
        <f t="shared" si="31"/>
        <v>1989</v>
      </c>
      <c r="G340" s="87">
        <v>2022</v>
      </c>
      <c r="H340" s="87">
        <f t="shared" si="32"/>
        <v>33</v>
      </c>
      <c r="I340" s="87" t="str">
        <f t="shared" si="30"/>
        <v>Mal</v>
      </c>
      <c r="J340" s="17" t="s">
        <v>59</v>
      </c>
      <c r="K340" s="17">
        <v>1001858</v>
      </c>
      <c r="L340" s="17">
        <v>18</v>
      </c>
      <c r="M340" s="17">
        <v>0</v>
      </c>
      <c r="N340" s="17" t="str">
        <f t="shared" si="33"/>
        <v>A1</v>
      </c>
      <c r="O340" s="17" t="s">
        <v>10468</v>
      </c>
      <c r="P340" s="17" t="s">
        <v>10469</v>
      </c>
      <c r="Q340" s="88">
        <v>44432</v>
      </c>
      <c r="R340" s="88">
        <v>44977</v>
      </c>
      <c r="S340" s="89" t="s">
        <v>776</v>
      </c>
      <c r="T340" s="17">
        <v>10000</v>
      </c>
      <c r="U340" s="17" t="s">
        <v>10650</v>
      </c>
      <c r="V340" s="17">
        <v>21.5</v>
      </c>
      <c r="W340" s="17" t="s">
        <v>10994</v>
      </c>
      <c r="X340" s="17" t="str">
        <f t="shared" si="34"/>
        <v>Vigente</v>
      </c>
      <c r="Y340" s="17" t="str">
        <f t="shared" si="35"/>
        <v>V</v>
      </c>
      <c r="Z340" s="17" t="s">
        <v>348</v>
      </c>
      <c r="AA340" s="17" t="str">
        <f>VLOOKUP(A340,'REPORTE'!$A$1:$AG$1961,19,0)</f>
        <v>Venta al por mayor de frutas, legumbres y hortalizas.</v>
      </c>
      <c r="AB340" s="17">
        <v>1001483</v>
      </c>
      <c r="AC340" s="17" t="s">
        <v>11628</v>
      </c>
      <c r="AD340" s="17" t="s">
        <v>11853</v>
      </c>
      <c r="AE340" s="17" t="s">
        <v>12072</v>
      </c>
      <c r="AF340" s="17" t="s">
        <v>12240</v>
      </c>
      <c r="AG340" s="17" t="s">
        <v>609</v>
      </c>
      <c r="AH340" s="17" t="str">
        <f>VLOOKUP(A340,'REPORTE'!$A$1:$AG$1961,5,0)</f>
        <v>ECUATORIANO(A) INDIGENA</v>
      </c>
      <c r="AI340" s="17">
        <f>VLOOKUP(A340,'REPORTE'!$A$1:$AG$1961,28,0)</f>
        <v>44432</v>
      </c>
      <c r="AJ340" s="17" t="str">
        <f>VLOOKUP(A340,'REPORTE'!$A$1:$AG$1961,29,0)</f>
        <v>Cliente</v>
      </c>
      <c r="AK340" s="17" t="str">
        <f>VLOOKUP(A340,'REPORTE'!$A$1:$AG$1961,30,0)</f>
        <v>Secundaria</v>
      </c>
      <c r="AL340" s="17" t="str">
        <f>VLOOKUP(A340,'REPORTE'!$A$1:$AG$1961,31,0)</f>
        <v>CHIMBORAZO</v>
      </c>
      <c r="AM340" s="17" t="e">
        <f>VLOOKUP(AL340,PROVINCIAS!$F$1:$G$1171,2,0)</f>
        <v>#N/A</v>
      </c>
    </row>
    <row r="341" spans="1:39" x14ac:dyDescent="0.45">
      <c r="A341" s="17">
        <v>1000649</v>
      </c>
      <c r="B341" s="17" t="s">
        <v>9926</v>
      </c>
      <c r="C341" s="85">
        <v>1707985881</v>
      </c>
      <c r="D341" s="17">
        <v>57</v>
      </c>
      <c r="E341" s="86">
        <v>23624</v>
      </c>
      <c r="F341" s="86" t="str">
        <f t="shared" si="31"/>
        <v>1964</v>
      </c>
      <c r="G341" s="87">
        <v>2022</v>
      </c>
      <c r="H341" s="87">
        <f t="shared" si="32"/>
        <v>58</v>
      </c>
      <c r="I341" s="87" t="str">
        <f t="shared" si="30"/>
        <v>Mal</v>
      </c>
      <c r="J341" s="17" t="s">
        <v>59</v>
      </c>
      <c r="K341" s="17">
        <v>1001859</v>
      </c>
      <c r="L341" s="17">
        <v>9</v>
      </c>
      <c r="M341" s="17">
        <v>0</v>
      </c>
      <c r="N341" s="17" t="str">
        <f t="shared" si="33"/>
        <v>A1</v>
      </c>
      <c r="O341" s="17" t="s">
        <v>10468</v>
      </c>
      <c r="P341" s="17" t="s">
        <v>10469</v>
      </c>
      <c r="Q341" s="88">
        <v>44433</v>
      </c>
      <c r="R341" s="88">
        <v>44706</v>
      </c>
      <c r="S341" s="89" t="s">
        <v>776</v>
      </c>
      <c r="T341" s="17">
        <v>2500</v>
      </c>
      <c r="U341" s="17">
        <v>882.43</v>
      </c>
      <c r="V341" s="17">
        <v>21.5</v>
      </c>
      <c r="W341" s="17" t="s">
        <v>10994</v>
      </c>
      <c r="X341" s="17" t="str">
        <f t="shared" si="34"/>
        <v>Vigente</v>
      </c>
      <c r="Y341" s="17" t="str">
        <f t="shared" si="35"/>
        <v>V</v>
      </c>
      <c r="Z341" s="17" t="s">
        <v>11012</v>
      </c>
      <c r="AA341" s="17" t="str">
        <f>VLOOKUP(A341,'REPORTE'!$A$1:$AG$1961,19,0)</f>
        <v>Jubilado</v>
      </c>
      <c r="AB341" s="17">
        <v>1000720</v>
      </c>
      <c r="AC341" s="17" t="s">
        <v>11629</v>
      </c>
      <c r="AD341" s="17" t="s">
        <v>11907</v>
      </c>
      <c r="AE341" s="17" t="s">
        <v>12072</v>
      </c>
      <c r="AF341" s="17" t="s">
        <v>12241</v>
      </c>
      <c r="AG341" s="17" t="s">
        <v>609</v>
      </c>
      <c r="AH341" s="17" t="str">
        <f>VLOOKUP(A341,'REPORTE'!$A$1:$AG$1961,5,0)</f>
        <v>ECUATORIANO(A)</v>
      </c>
      <c r="AI341" s="17">
        <f>VLOOKUP(A341,'REPORTE'!$A$1:$AG$1961,28,0)</f>
        <v>44153</v>
      </c>
      <c r="AJ341" s="17" t="str">
        <f>VLOOKUP(A341,'REPORTE'!$A$1:$AG$1961,29,0)</f>
        <v>Cliente</v>
      </c>
      <c r="AK341" s="17" t="str">
        <f>VLOOKUP(A341,'REPORTE'!$A$1:$AG$1961,30,0)</f>
        <v>Secundaria</v>
      </c>
      <c r="AL341" s="17" t="str">
        <f>VLOOKUP(A341,'REPORTE'!$A$1:$AG$1961,31,0)</f>
        <v>PICHINCHA</v>
      </c>
      <c r="AM341" s="17" t="str">
        <f>VLOOKUP(AL341,PROVINCIAS!$F$1:$G$1171,2,0)</f>
        <v>URBANA</v>
      </c>
    </row>
    <row r="342" spans="1:39" x14ac:dyDescent="0.45">
      <c r="A342" s="17">
        <v>1001438</v>
      </c>
      <c r="B342" s="17" t="s">
        <v>9927</v>
      </c>
      <c r="C342" s="85">
        <v>603358136</v>
      </c>
      <c r="D342" s="17">
        <v>43</v>
      </c>
      <c r="E342" s="86">
        <v>28720</v>
      </c>
      <c r="F342" s="86" t="str">
        <f t="shared" si="31"/>
        <v>1978</v>
      </c>
      <c r="G342" s="87">
        <v>2022</v>
      </c>
      <c r="H342" s="87">
        <f t="shared" si="32"/>
        <v>44</v>
      </c>
      <c r="I342" s="87" t="str">
        <f t="shared" si="30"/>
        <v>Mal</v>
      </c>
      <c r="J342" s="17" t="s">
        <v>59</v>
      </c>
      <c r="K342" s="17">
        <v>1001860</v>
      </c>
      <c r="L342" s="17">
        <v>2</v>
      </c>
      <c r="M342" s="17">
        <v>4</v>
      </c>
      <c r="N342" s="17" t="str">
        <f t="shared" si="33"/>
        <v>A1</v>
      </c>
      <c r="O342" s="17" t="s">
        <v>10468</v>
      </c>
      <c r="P342" s="17" t="s">
        <v>10469</v>
      </c>
      <c r="Q342" s="88">
        <v>44433</v>
      </c>
      <c r="R342" s="88">
        <v>44617</v>
      </c>
      <c r="S342" s="88">
        <v>44617</v>
      </c>
      <c r="T342" s="17">
        <v>5000</v>
      </c>
      <c r="U342" s="17" t="s">
        <v>10651</v>
      </c>
      <c r="V342" s="17">
        <v>21.5</v>
      </c>
      <c r="W342" s="17" t="s">
        <v>10995</v>
      </c>
      <c r="X342" s="17" t="str">
        <f t="shared" si="34"/>
        <v>Vigente</v>
      </c>
      <c r="Y342" s="17" t="str">
        <f t="shared" si="35"/>
        <v>F</v>
      </c>
      <c r="Z342" s="17" t="s">
        <v>11060</v>
      </c>
      <c r="AA342" s="17" t="str">
        <f>VLOOKUP(A342,'REPORTE'!$A$1:$AG$1961,19,0)</f>
        <v>Actividades a corto y a largo plazo de clí­nicas especializadas, es decir, actividades médicas, de diagnóstico y de tratamiento (clí­nicas para enfermos mentales, de rehabilitación, para enfermedades infecciosas, de maternidad, etcétera).</v>
      </c>
      <c r="AB342" s="17">
        <v>1001518</v>
      </c>
      <c r="AC342" s="17" t="s">
        <v>11630</v>
      </c>
      <c r="AD342" s="17" t="s">
        <v>11948</v>
      </c>
      <c r="AE342" s="17" t="s">
        <v>12072</v>
      </c>
      <c r="AF342" s="17" t="s">
        <v>12102</v>
      </c>
      <c r="AG342" s="17" t="s">
        <v>74</v>
      </c>
      <c r="AH342" s="17" t="str">
        <f>VLOOKUP(A342,'REPORTE'!$A$1:$AG$1961,5,0)</f>
        <v>ECUATORIANO(A) INDIGENA</v>
      </c>
      <c r="AI342" s="17">
        <f>VLOOKUP(A342,'REPORTE'!$A$1:$AG$1961,28,0)</f>
        <v>0</v>
      </c>
      <c r="AJ342" s="17" t="str">
        <f>VLOOKUP(A342,'REPORTE'!$A$1:$AG$1961,29,0)</f>
        <v>Cliente</v>
      </c>
      <c r="AK342" s="17" t="str">
        <f>VLOOKUP(A342,'REPORTE'!$A$1:$AG$1961,30,0)</f>
        <v>Universitaria</v>
      </c>
      <c r="AL342" s="17" t="str">
        <f>VLOOKUP(A342,'REPORTE'!$A$1:$AG$1961,31,0)</f>
        <v>CHIMBORAZO</v>
      </c>
      <c r="AM342" s="17" t="e">
        <f>VLOOKUP(AL342,PROVINCIAS!$F$1:$G$1171,2,0)</f>
        <v>#N/A</v>
      </c>
    </row>
    <row r="343" spans="1:39" x14ac:dyDescent="0.45">
      <c r="A343" s="17">
        <v>1000195</v>
      </c>
      <c r="B343" s="17" t="s">
        <v>9928</v>
      </c>
      <c r="C343" s="85">
        <v>104435128</v>
      </c>
      <c r="D343" s="17">
        <v>39</v>
      </c>
      <c r="E343" s="86">
        <v>30049</v>
      </c>
      <c r="F343" s="86" t="str">
        <f t="shared" si="31"/>
        <v>1982</v>
      </c>
      <c r="G343" s="87">
        <v>2022</v>
      </c>
      <c r="H343" s="87">
        <f t="shared" si="32"/>
        <v>40</v>
      </c>
      <c r="I343" s="87" t="str">
        <f t="shared" si="30"/>
        <v>Bien</v>
      </c>
      <c r="J343" s="17" t="s">
        <v>59</v>
      </c>
      <c r="K343" s="17">
        <v>1001863</v>
      </c>
      <c r="L343" s="17">
        <v>1</v>
      </c>
      <c r="M343" s="17">
        <v>4</v>
      </c>
      <c r="N343" s="17" t="str">
        <f t="shared" si="33"/>
        <v>A1</v>
      </c>
      <c r="O343" s="17" t="s">
        <v>10468</v>
      </c>
      <c r="P343" s="17" t="s">
        <v>10469</v>
      </c>
      <c r="Q343" s="88">
        <v>44434</v>
      </c>
      <c r="R343" s="88">
        <v>44525</v>
      </c>
      <c r="S343" s="88">
        <v>44617</v>
      </c>
      <c r="T343" s="17">
        <v>10300</v>
      </c>
      <c r="U343" s="17" t="s">
        <v>10652</v>
      </c>
      <c r="V343" s="17">
        <v>18.989999999999998</v>
      </c>
      <c r="W343" s="17" t="s">
        <v>10995</v>
      </c>
      <c r="X343" s="17" t="str">
        <f t="shared" si="34"/>
        <v>Vigente</v>
      </c>
      <c r="Y343" s="17" t="str">
        <f t="shared" si="35"/>
        <v>F</v>
      </c>
      <c r="Z343" s="17" t="s">
        <v>11019</v>
      </c>
      <c r="AA343" s="17" t="str">
        <f>VLOOKUP(A343,'REPORTE'!$A$1:$AG$1961,19,0)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AB343" s="17">
        <v>1000257</v>
      </c>
      <c r="AC343" s="17" t="s">
        <v>11150</v>
      </c>
      <c r="AD343" s="17" t="s">
        <v>11949</v>
      </c>
      <c r="AE343" s="17" t="s">
        <v>12072</v>
      </c>
      <c r="AF343" s="17" t="s">
        <v>12102</v>
      </c>
      <c r="AG343" s="17" t="s">
        <v>609</v>
      </c>
      <c r="AH343" s="17" t="str">
        <f>VLOOKUP(A343,'REPORTE'!$A$1:$AG$1961,5,0)</f>
        <v>ECUATORIANO(A) INDIGENA</v>
      </c>
      <c r="AI343" s="17">
        <f>VLOOKUP(A343,'REPORTE'!$A$1:$AG$1961,28,0)</f>
        <v>44131</v>
      </c>
      <c r="AJ343" s="17" t="str">
        <f>VLOOKUP(A343,'REPORTE'!$A$1:$AG$1961,29,0)</f>
        <v>Cliente</v>
      </c>
      <c r="AK343" s="17" t="str">
        <f>VLOOKUP(A343,'REPORTE'!$A$1:$AG$1961,30,0)</f>
        <v>Primaria</v>
      </c>
      <c r="AL343" s="17" t="str">
        <f>VLOOKUP(A343,'REPORTE'!$A$1:$AG$1961,31,0)</f>
        <v>PICHINCHA</v>
      </c>
      <c r="AM343" s="17" t="str">
        <f>VLOOKUP(AL343,PROVINCIAS!$F$1:$G$1171,2,0)</f>
        <v>URBANA</v>
      </c>
    </row>
    <row r="344" spans="1:39" x14ac:dyDescent="0.45">
      <c r="A344" s="17">
        <v>1000205</v>
      </c>
      <c r="B344" s="17" t="s">
        <v>9929</v>
      </c>
      <c r="C344" s="85">
        <v>1709359341</v>
      </c>
      <c r="D344" s="17">
        <v>49</v>
      </c>
      <c r="E344" s="86">
        <v>26588</v>
      </c>
      <c r="F344" s="86" t="str">
        <f t="shared" si="31"/>
        <v>1972</v>
      </c>
      <c r="G344" s="87">
        <v>2022</v>
      </c>
      <c r="H344" s="87">
        <f t="shared" si="32"/>
        <v>50</v>
      </c>
      <c r="I344" s="87" t="str">
        <f t="shared" si="30"/>
        <v>Mal</v>
      </c>
      <c r="J344" s="17" t="s">
        <v>59</v>
      </c>
      <c r="K344" s="17">
        <v>1001864</v>
      </c>
      <c r="L344" s="17">
        <v>24</v>
      </c>
      <c r="M344" s="17">
        <v>35</v>
      </c>
      <c r="N344" s="17" t="str">
        <f t="shared" si="33"/>
        <v>A3</v>
      </c>
      <c r="O344" s="17" t="s">
        <v>10468</v>
      </c>
      <c r="P344" s="17" t="s">
        <v>10469</v>
      </c>
      <c r="Q344" s="88">
        <v>44434</v>
      </c>
      <c r="R344" s="88">
        <v>45163</v>
      </c>
      <c r="S344" s="88">
        <v>44586</v>
      </c>
      <c r="T344" s="17">
        <v>1450</v>
      </c>
      <c r="U344" s="17" t="s">
        <v>10653</v>
      </c>
      <c r="V344" s="17">
        <v>23</v>
      </c>
      <c r="W344" s="17" t="s">
        <v>10995</v>
      </c>
      <c r="X344" s="17" t="str">
        <f t="shared" si="34"/>
        <v>Vigente</v>
      </c>
      <c r="Y344" s="17" t="str">
        <f t="shared" si="35"/>
        <v>F</v>
      </c>
      <c r="Z344" s="17" t="s">
        <v>244</v>
      </c>
      <c r="AA344" s="17" t="str">
        <f>VLOOKUP(A344,'REPORTE'!$A$1:$AG$1961,19,0)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344" s="17">
        <v>1000283</v>
      </c>
      <c r="AC344" s="17" t="s">
        <v>11256</v>
      </c>
      <c r="AD344" s="17" t="s">
        <v>11859</v>
      </c>
      <c r="AE344" s="17" t="s">
        <v>12072</v>
      </c>
      <c r="AF344" s="17" t="s">
        <v>11150</v>
      </c>
      <c r="AG344" s="17" t="s">
        <v>665</v>
      </c>
      <c r="AH344" s="17" t="str">
        <f>VLOOKUP(A344,'REPORTE'!$A$1:$AG$1961,5,0)</f>
        <v>ECUATORIANO(A) INDIGENA</v>
      </c>
      <c r="AI344" s="17">
        <f>VLOOKUP(A344,'REPORTE'!$A$1:$AG$1961,28,0)</f>
        <v>44131</v>
      </c>
      <c r="AJ344" s="17" t="str">
        <f>VLOOKUP(A344,'REPORTE'!$A$1:$AG$1961,29,0)</f>
        <v>Cliente</v>
      </c>
      <c r="AK344" s="17" t="str">
        <f>VLOOKUP(A344,'REPORTE'!$A$1:$AG$1961,30,0)</f>
        <v>Primaria</v>
      </c>
      <c r="AL344" s="17" t="str">
        <f>VLOOKUP(A344,'REPORTE'!$A$1:$AG$1961,31,0)</f>
        <v>PICHINCHA</v>
      </c>
      <c r="AM344" s="17" t="str">
        <f>VLOOKUP(AL344,PROVINCIAS!$F$1:$G$1171,2,0)</f>
        <v>URBANA</v>
      </c>
    </row>
    <row r="345" spans="1:39" x14ac:dyDescent="0.45">
      <c r="A345" s="17">
        <v>1001359</v>
      </c>
      <c r="B345" s="17" t="s">
        <v>9930</v>
      </c>
      <c r="C345" s="85">
        <v>1308712601</v>
      </c>
      <c r="D345" s="17">
        <v>43</v>
      </c>
      <c r="E345" s="86">
        <v>28854</v>
      </c>
      <c r="F345" s="86" t="str">
        <f t="shared" si="31"/>
        <v>1978</v>
      </c>
      <c r="G345" s="87">
        <v>2022</v>
      </c>
      <c r="H345" s="87">
        <f t="shared" si="32"/>
        <v>44</v>
      </c>
      <c r="I345" s="87" t="str">
        <f t="shared" si="30"/>
        <v>Mal</v>
      </c>
      <c r="J345" s="17" t="s">
        <v>59</v>
      </c>
      <c r="K345" s="17">
        <v>1001861</v>
      </c>
      <c r="L345" s="17">
        <v>8</v>
      </c>
      <c r="M345" s="17">
        <v>0</v>
      </c>
      <c r="N345" s="17" t="str">
        <f t="shared" si="33"/>
        <v>A1</v>
      </c>
      <c r="O345" s="17" t="s">
        <v>10468</v>
      </c>
      <c r="P345" s="17" t="s">
        <v>10469</v>
      </c>
      <c r="Q345" s="88">
        <v>44434</v>
      </c>
      <c r="R345" s="88">
        <v>44696</v>
      </c>
      <c r="S345" s="89" t="s">
        <v>776</v>
      </c>
      <c r="T345" s="17">
        <v>1300</v>
      </c>
      <c r="U345" s="17">
        <v>530.48</v>
      </c>
      <c r="V345" s="17">
        <v>23</v>
      </c>
      <c r="W345" s="17" t="s">
        <v>10994</v>
      </c>
      <c r="X345" s="17" t="str">
        <f t="shared" si="34"/>
        <v>Vigente</v>
      </c>
      <c r="Y345" s="17" t="str">
        <f t="shared" si="35"/>
        <v>V</v>
      </c>
      <c r="Z345" s="17" t="s">
        <v>11062</v>
      </c>
      <c r="AA345" s="17" t="str">
        <f>VLOOKUP(A345,'REPORTE'!$A$1:$AG$1961,19,0)</f>
        <v>Empleado Privado</v>
      </c>
      <c r="AB345" s="17">
        <v>1001435</v>
      </c>
      <c r="AC345" s="17" t="s">
        <v>11257</v>
      </c>
      <c r="AD345" s="17" t="s">
        <v>11834</v>
      </c>
      <c r="AE345" s="17" t="s">
        <v>12072</v>
      </c>
      <c r="AF345" s="17" t="s">
        <v>12242</v>
      </c>
      <c r="AG345" s="17" t="s">
        <v>609</v>
      </c>
      <c r="AH345" s="17" t="str">
        <f>VLOOKUP(A345,'REPORTE'!$A$1:$AG$1961,5,0)</f>
        <v>ECUATORIANO(A)</v>
      </c>
      <c r="AI345" s="17">
        <f>VLOOKUP(A345,'REPORTE'!$A$1:$AG$1961,28,0)</f>
        <v>44434</v>
      </c>
      <c r="AJ345" s="17" t="str">
        <f>VLOOKUP(A345,'REPORTE'!$A$1:$AG$1961,29,0)</f>
        <v>Cliente</v>
      </c>
      <c r="AK345" s="17" t="str">
        <f>VLOOKUP(A345,'REPORTE'!$A$1:$AG$1961,30,0)</f>
        <v>Secundaria</v>
      </c>
      <c r="AL345" s="17" t="str">
        <f>VLOOKUP(A345,'REPORTE'!$A$1:$AG$1961,31,0)</f>
        <v>PICHINCHA</v>
      </c>
      <c r="AM345" s="17" t="str">
        <f>VLOOKUP(AL345,PROVINCIAS!$F$1:$G$1171,2,0)</f>
        <v>URBANA</v>
      </c>
    </row>
    <row r="346" spans="1:39" x14ac:dyDescent="0.45">
      <c r="A346" s="17">
        <v>1001441</v>
      </c>
      <c r="B346" s="17" t="s">
        <v>9931</v>
      </c>
      <c r="C346" s="85">
        <v>602146565</v>
      </c>
      <c r="D346" s="17">
        <v>52</v>
      </c>
      <c r="E346" s="86">
        <v>25584</v>
      </c>
      <c r="F346" s="86" t="str">
        <f t="shared" si="31"/>
        <v>1970</v>
      </c>
      <c r="G346" s="87">
        <v>2022</v>
      </c>
      <c r="H346" s="87">
        <f t="shared" si="32"/>
        <v>52</v>
      </c>
      <c r="I346" s="87" t="str">
        <f t="shared" si="30"/>
        <v>Mal</v>
      </c>
      <c r="J346" s="17" t="s">
        <v>59</v>
      </c>
      <c r="K346" s="17">
        <v>1001862</v>
      </c>
      <c r="L346" s="17">
        <v>18</v>
      </c>
      <c r="M346" s="17">
        <v>0</v>
      </c>
      <c r="N346" s="17" t="str">
        <f t="shared" si="33"/>
        <v>A1</v>
      </c>
      <c r="O346" s="17" t="s">
        <v>10468</v>
      </c>
      <c r="P346" s="17" t="s">
        <v>10469</v>
      </c>
      <c r="Q346" s="88">
        <v>44434</v>
      </c>
      <c r="R346" s="88">
        <v>44995</v>
      </c>
      <c r="S346" s="89" t="s">
        <v>776</v>
      </c>
      <c r="T346" s="17">
        <v>5300</v>
      </c>
      <c r="U346" s="17" t="s">
        <v>10654</v>
      </c>
      <c r="V346" s="17">
        <v>21.5</v>
      </c>
      <c r="W346" s="17" t="s">
        <v>10994</v>
      </c>
      <c r="X346" s="17" t="str">
        <f t="shared" si="34"/>
        <v>Vigente</v>
      </c>
      <c r="Y346" s="17" t="str">
        <f t="shared" si="35"/>
        <v>V</v>
      </c>
      <c r="Z346" s="17" t="s">
        <v>11060</v>
      </c>
      <c r="AA346" s="17" t="str">
        <f>VLOOKUP(A346,'REPORTE'!$A$1:$AG$1961,19,0)</f>
        <v>Venta al por menor de frutas, legumbres y hortalizas frescas o en conserva en establecimientos especializados.</v>
      </c>
      <c r="AB346" s="17">
        <v>1001520</v>
      </c>
      <c r="AC346" s="17" t="s">
        <v>11631</v>
      </c>
      <c r="AD346" s="17" t="s">
        <v>11950</v>
      </c>
      <c r="AE346" s="17" t="s">
        <v>12072</v>
      </c>
      <c r="AF346" s="17" t="s">
        <v>12243</v>
      </c>
      <c r="AG346" s="17" t="s">
        <v>74</v>
      </c>
      <c r="AH346" s="17" t="str">
        <f>VLOOKUP(A346,'REPORTE'!$A$1:$AG$1961,5,0)</f>
        <v>ECUATORIANO(A) INDIGENA</v>
      </c>
      <c r="AI346" s="17">
        <f>VLOOKUP(A346,'REPORTE'!$A$1:$AG$1961,28,0)</f>
        <v>0</v>
      </c>
      <c r="AJ346" s="17" t="str">
        <f>VLOOKUP(A346,'REPORTE'!$A$1:$AG$1961,29,0)</f>
        <v>Cliente</v>
      </c>
      <c r="AK346" s="17" t="str">
        <f>VLOOKUP(A346,'REPORTE'!$A$1:$AG$1961,30,0)</f>
        <v>Primaria</v>
      </c>
      <c r="AL346" s="17" t="str">
        <f>VLOOKUP(A346,'REPORTE'!$A$1:$AG$1961,31,0)</f>
        <v>CHIMBORAZO</v>
      </c>
      <c r="AM346" s="17" t="e">
        <f>VLOOKUP(AL346,PROVINCIAS!$F$1:$G$1171,2,0)</f>
        <v>#N/A</v>
      </c>
    </row>
    <row r="347" spans="1:39" x14ac:dyDescent="0.45">
      <c r="A347" s="17">
        <v>1001445</v>
      </c>
      <c r="B347" s="17" t="s">
        <v>9932</v>
      </c>
      <c r="C347" s="85">
        <v>1754735957</v>
      </c>
      <c r="D347" s="17">
        <v>23</v>
      </c>
      <c r="E347" s="86">
        <v>36042</v>
      </c>
      <c r="F347" s="86" t="str">
        <f t="shared" si="31"/>
        <v>1998</v>
      </c>
      <c r="G347" s="87">
        <v>2022</v>
      </c>
      <c r="H347" s="87">
        <f t="shared" si="32"/>
        <v>24</v>
      </c>
      <c r="I347" s="87" t="str">
        <f t="shared" si="30"/>
        <v>Mal</v>
      </c>
      <c r="J347" s="17" t="s">
        <v>36</v>
      </c>
      <c r="K347" s="17">
        <v>1001865</v>
      </c>
      <c r="L347" s="17">
        <v>24</v>
      </c>
      <c r="M347" s="17">
        <v>0</v>
      </c>
      <c r="N347" s="17" t="str">
        <f t="shared" si="33"/>
        <v>A1</v>
      </c>
      <c r="O347" s="17" t="s">
        <v>10468</v>
      </c>
      <c r="P347" s="17" t="s">
        <v>10469</v>
      </c>
      <c r="Q347" s="88">
        <v>44434</v>
      </c>
      <c r="R347" s="88">
        <v>45184</v>
      </c>
      <c r="S347" s="89" t="s">
        <v>776</v>
      </c>
      <c r="T347" s="17">
        <v>5000</v>
      </c>
      <c r="U347" s="17" t="s">
        <v>10655</v>
      </c>
      <c r="V347" s="17">
        <v>21.5</v>
      </c>
      <c r="W347" s="17" t="s">
        <v>10994</v>
      </c>
      <c r="X347" s="17" t="str">
        <f t="shared" si="34"/>
        <v>Vigente</v>
      </c>
      <c r="Y347" s="17" t="str">
        <f t="shared" si="35"/>
        <v>V</v>
      </c>
      <c r="Z347" s="17" t="s">
        <v>11473</v>
      </c>
      <c r="AA347" s="17" t="str">
        <f>VLOOKUP(A347,'REPORTE'!$A$1:$AG$1961,19,0)</f>
        <v>Empleado Privado</v>
      </c>
      <c r="AB347" s="17">
        <v>1001524</v>
      </c>
      <c r="AC347" s="17" t="s">
        <v>11521</v>
      </c>
      <c r="AD347" s="17" t="s">
        <v>11951</v>
      </c>
      <c r="AE347" s="17" t="s">
        <v>12072</v>
      </c>
      <c r="AF347" s="17" t="s">
        <v>12244</v>
      </c>
      <c r="AG347" s="17" t="s">
        <v>609</v>
      </c>
      <c r="AH347" s="17" t="str">
        <f>VLOOKUP(A347,'REPORTE'!$A$1:$AG$1961,5,0)</f>
        <v>ECUATORIANO(A) INDIGENA</v>
      </c>
      <c r="AI347" s="17">
        <f>VLOOKUP(A347,'REPORTE'!$A$1:$AG$1961,28,0)</f>
        <v>44434</v>
      </c>
      <c r="AJ347" s="17" t="str">
        <f>VLOOKUP(A347,'REPORTE'!$A$1:$AG$1961,29,0)</f>
        <v>Cliente</v>
      </c>
      <c r="AK347" s="17" t="str">
        <f>VLOOKUP(A347,'REPORTE'!$A$1:$AG$1961,30,0)</f>
        <v>Ninguna</v>
      </c>
      <c r="AL347" s="17" t="str">
        <f>VLOOKUP(A347,'REPORTE'!$A$1:$AG$1961,31,0)</f>
        <v>COTOPAXI</v>
      </c>
      <c r="AM347" s="17" t="e">
        <f>VLOOKUP(AL347,PROVINCIAS!$F$1:$G$1171,2,0)</f>
        <v>#N/A</v>
      </c>
    </row>
    <row r="348" spans="1:39" x14ac:dyDescent="0.45">
      <c r="A348" s="17">
        <v>1000181</v>
      </c>
      <c r="B348" s="17" t="s">
        <v>9758</v>
      </c>
      <c r="C348" s="85">
        <v>1723702575</v>
      </c>
      <c r="D348" s="17">
        <v>32</v>
      </c>
      <c r="E348" s="86">
        <v>32679</v>
      </c>
      <c r="F348" s="86" t="str">
        <f t="shared" si="31"/>
        <v>1989</v>
      </c>
      <c r="G348" s="87">
        <v>2022</v>
      </c>
      <c r="H348" s="87">
        <f t="shared" si="32"/>
        <v>33</v>
      </c>
      <c r="I348" s="87" t="str">
        <f t="shared" si="30"/>
        <v>Mal</v>
      </c>
      <c r="J348" s="17" t="s">
        <v>59</v>
      </c>
      <c r="K348" s="17">
        <v>1001871</v>
      </c>
      <c r="L348" s="17">
        <v>36</v>
      </c>
      <c r="M348" s="17">
        <v>0</v>
      </c>
      <c r="N348" s="17" t="str">
        <f t="shared" si="33"/>
        <v>A1</v>
      </c>
      <c r="O348" s="17" t="s">
        <v>10468</v>
      </c>
      <c r="P348" s="17" t="s">
        <v>10469</v>
      </c>
      <c r="Q348" s="88">
        <v>44435</v>
      </c>
      <c r="R348" s="88">
        <v>45540</v>
      </c>
      <c r="S348" s="89" t="s">
        <v>776</v>
      </c>
      <c r="T348" s="17">
        <v>5000</v>
      </c>
      <c r="U348" s="17" t="s">
        <v>10656</v>
      </c>
      <c r="V348" s="17">
        <v>17.5</v>
      </c>
      <c r="W348" s="17" t="s">
        <v>10994</v>
      </c>
      <c r="X348" s="17" t="str">
        <f t="shared" si="34"/>
        <v>Vigente</v>
      </c>
      <c r="Y348" s="17" t="str">
        <f t="shared" si="35"/>
        <v>V</v>
      </c>
      <c r="Z348" s="17" t="s">
        <v>11019</v>
      </c>
      <c r="AA348" s="17" t="str">
        <f>VLOOKUP(A348,'REPORTE'!$A$1:$AG$1961,19,0)</f>
        <v>Servicios de taxis.</v>
      </c>
      <c r="AB348" s="17">
        <v>1000246</v>
      </c>
      <c r="AC348" s="17" t="s">
        <v>11542</v>
      </c>
      <c r="AD348" s="17" t="s">
        <v>11868</v>
      </c>
      <c r="AE348" s="17" t="s">
        <v>12072</v>
      </c>
      <c r="AF348" s="17" t="s">
        <v>12150</v>
      </c>
      <c r="AG348" s="17" t="s">
        <v>665</v>
      </c>
      <c r="AH348" s="17" t="str">
        <f>VLOOKUP(A348,'REPORTE'!$A$1:$AG$1961,5,0)</f>
        <v>ECUATORIANO(A) INDIGENA</v>
      </c>
      <c r="AI348" s="17">
        <f>VLOOKUP(A348,'REPORTE'!$A$1:$AG$1961,28,0)</f>
        <v>44131</v>
      </c>
      <c r="AJ348" s="17" t="str">
        <f>VLOOKUP(A348,'REPORTE'!$A$1:$AG$1961,29,0)</f>
        <v>Cliente</v>
      </c>
      <c r="AK348" s="17" t="str">
        <f>VLOOKUP(A348,'REPORTE'!$A$1:$AG$1961,30,0)</f>
        <v>Secundaria</v>
      </c>
      <c r="AL348" s="17" t="str">
        <f>VLOOKUP(A348,'REPORTE'!$A$1:$AG$1961,31,0)</f>
        <v>CHIMBORAZO</v>
      </c>
      <c r="AM348" s="17" t="e">
        <f>VLOOKUP(AL348,PROVINCIAS!$F$1:$G$1171,2,0)</f>
        <v>#N/A</v>
      </c>
    </row>
    <row r="349" spans="1:39" x14ac:dyDescent="0.45">
      <c r="A349" s="17">
        <v>1001191</v>
      </c>
      <c r="B349" s="17" t="s">
        <v>9933</v>
      </c>
      <c r="C349" s="85">
        <v>604337675</v>
      </c>
      <c r="D349" s="17">
        <v>29</v>
      </c>
      <c r="E349" s="86">
        <v>33814</v>
      </c>
      <c r="F349" s="86" t="str">
        <f t="shared" si="31"/>
        <v>1992</v>
      </c>
      <c r="G349" s="87">
        <v>2022</v>
      </c>
      <c r="H349" s="87">
        <f t="shared" si="32"/>
        <v>30</v>
      </c>
      <c r="I349" s="87" t="str">
        <f t="shared" si="30"/>
        <v>Mal</v>
      </c>
      <c r="J349" s="17" t="s">
        <v>36</v>
      </c>
      <c r="K349" s="17">
        <v>1001869</v>
      </c>
      <c r="L349" s="17">
        <v>36</v>
      </c>
      <c r="M349" s="17">
        <v>0</v>
      </c>
      <c r="N349" s="17" t="str">
        <f t="shared" si="33"/>
        <v>A1</v>
      </c>
      <c r="O349" s="17" t="s">
        <v>10468</v>
      </c>
      <c r="P349" s="17" t="s">
        <v>10469</v>
      </c>
      <c r="Q349" s="88">
        <v>44435</v>
      </c>
      <c r="R349" s="88">
        <v>45550</v>
      </c>
      <c r="S349" s="89" t="s">
        <v>776</v>
      </c>
      <c r="T349" s="17">
        <v>10000</v>
      </c>
      <c r="U349" s="17" t="s">
        <v>10657</v>
      </c>
      <c r="V349" s="17">
        <v>21.5</v>
      </c>
      <c r="W349" s="17" t="s">
        <v>10994</v>
      </c>
      <c r="X349" s="17" t="str">
        <f t="shared" si="34"/>
        <v>Vigente</v>
      </c>
      <c r="Y349" s="17" t="str">
        <f t="shared" si="35"/>
        <v>V</v>
      </c>
      <c r="Z349" s="17" t="s">
        <v>348</v>
      </c>
      <c r="AA349" s="17" t="str">
        <f>VLOOKUP(A349,'REPORTE'!$A$1:$AG$1961,19,0)</f>
        <v>Venta al por menor de frutas, legumbres y hortalizas frescas o en conserva en establecimientos especializados.</v>
      </c>
      <c r="AB349" s="17">
        <v>1001270</v>
      </c>
      <c r="AC349" s="17" t="s">
        <v>11539</v>
      </c>
      <c r="AD349" s="17" t="s">
        <v>11898</v>
      </c>
      <c r="AE349" s="17" t="s">
        <v>12072</v>
      </c>
      <c r="AF349" s="17" t="s">
        <v>12245</v>
      </c>
      <c r="AG349" s="17" t="s">
        <v>665</v>
      </c>
      <c r="AH349" s="17" t="str">
        <f>VLOOKUP(A349,'REPORTE'!$A$1:$AG$1961,5,0)</f>
        <v>ECUATORIANO(A) INDIGENA</v>
      </c>
      <c r="AI349" s="17">
        <f>VLOOKUP(A349,'REPORTE'!$A$1:$AG$1961,28,0)</f>
        <v>44435</v>
      </c>
      <c r="AJ349" s="17" t="str">
        <f>VLOOKUP(A349,'REPORTE'!$A$1:$AG$1961,29,0)</f>
        <v>Cliente</v>
      </c>
      <c r="AK349" s="17" t="str">
        <f>VLOOKUP(A349,'REPORTE'!$A$1:$AG$1961,30,0)</f>
        <v>Primaria</v>
      </c>
      <c r="AL349" s="17" t="str">
        <f>VLOOKUP(A349,'REPORTE'!$A$1:$AG$1961,31,0)</f>
        <v>CHIMBORAZO</v>
      </c>
      <c r="AM349" s="17" t="e">
        <f>VLOOKUP(AL349,PROVINCIAS!$F$1:$G$1171,2,0)</f>
        <v>#N/A</v>
      </c>
    </row>
    <row r="350" spans="1:39" x14ac:dyDescent="0.45">
      <c r="A350" s="17">
        <v>1001205</v>
      </c>
      <c r="B350" s="17" t="s">
        <v>9934</v>
      </c>
      <c r="C350" s="85">
        <v>1719296764</v>
      </c>
      <c r="D350" s="17">
        <v>34</v>
      </c>
      <c r="E350" s="86">
        <v>32053</v>
      </c>
      <c r="F350" s="86" t="str">
        <f t="shared" si="31"/>
        <v>1987</v>
      </c>
      <c r="G350" s="87">
        <v>2022</v>
      </c>
      <c r="H350" s="87">
        <f t="shared" si="32"/>
        <v>35</v>
      </c>
      <c r="I350" s="87" t="str">
        <f t="shared" si="30"/>
        <v>Mal</v>
      </c>
      <c r="J350" s="17" t="s">
        <v>36</v>
      </c>
      <c r="K350" s="17">
        <v>1001872</v>
      </c>
      <c r="L350" s="17">
        <v>36</v>
      </c>
      <c r="M350" s="17">
        <v>0</v>
      </c>
      <c r="N350" s="17" t="str">
        <f t="shared" si="33"/>
        <v>A1</v>
      </c>
      <c r="O350" s="17" t="s">
        <v>10468</v>
      </c>
      <c r="P350" s="17" t="s">
        <v>10469</v>
      </c>
      <c r="Q350" s="88">
        <v>44435</v>
      </c>
      <c r="R350" s="88">
        <v>45540</v>
      </c>
      <c r="S350" s="89" t="s">
        <v>776</v>
      </c>
      <c r="T350" s="17">
        <v>5000</v>
      </c>
      <c r="U350" s="17" t="s">
        <v>10656</v>
      </c>
      <c r="V350" s="17">
        <v>17.5</v>
      </c>
      <c r="W350" s="17" t="s">
        <v>10994</v>
      </c>
      <c r="X350" s="17" t="str">
        <f t="shared" si="34"/>
        <v>Vigente</v>
      </c>
      <c r="Y350" s="17" t="str">
        <f t="shared" si="35"/>
        <v>V</v>
      </c>
      <c r="Z350" s="17" t="s">
        <v>11122</v>
      </c>
      <c r="AA350" s="17" t="str">
        <f>VLOOKUP(A350,'REPORTE'!$A$1:$AG$1961,19,0)</f>
        <v>Fabricación de productos de limpieza: Preparados para perfumar y desodorizar ambientes, polvos o pastas de limpieza incluidos papel, guata, etcétera, revestido o recubierto con estos productos de limpieza.</v>
      </c>
      <c r="AB350" s="17">
        <v>1001284</v>
      </c>
      <c r="AC350" s="17" t="s">
        <v>11542</v>
      </c>
      <c r="AD350" s="17" t="s">
        <v>11859</v>
      </c>
      <c r="AE350" s="17" t="s">
        <v>12072</v>
      </c>
      <c r="AF350" s="17" t="s">
        <v>12246</v>
      </c>
      <c r="AG350" s="17" t="s">
        <v>665</v>
      </c>
      <c r="AH350" s="17" t="str">
        <f>VLOOKUP(A350,'REPORTE'!$A$1:$AG$1961,5,0)</f>
        <v>ECUATORIANO(A) INDIGENA</v>
      </c>
      <c r="AI350" s="17">
        <f>VLOOKUP(A350,'REPORTE'!$A$1:$AG$1961,28,0)</f>
        <v>44322</v>
      </c>
      <c r="AJ350" s="17" t="str">
        <f>VLOOKUP(A350,'REPORTE'!$A$1:$AG$1961,29,0)</f>
        <v>Cliente</v>
      </c>
      <c r="AK350" s="17" t="str">
        <f>VLOOKUP(A350,'REPORTE'!$A$1:$AG$1961,30,0)</f>
        <v>Universitaria</v>
      </c>
      <c r="AL350" s="17" t="str">
        <f>VLOOKUP(A350,'REPORTE'!$A$1:$AG$1961,31,0)</f>
        <v>PICHINCHA</v>
      </c>
      <c r="AM350" s="17" t="str">
        <f>VLOOKUP(AL350,PROVINCIAS!$F$1:$G$1171,2,0)</f>
        <v>URBANA</v>
      </c>
    </row>
    <row r="351" spans="1:39" x14ac:dyDescent="0.45">
      <c r="A351" s="17">
        <v>1001432</v>
      </c>
      <c r="B351" s="17" t="s">
        <v>9935</v>
      </c>
      <c r="C351" s="85">
        <v>1723306898</v>
      </c>
      <c r="D351" s="17">
        <v>27</v>
      </c>
      <c r="E351" s="86">
        <v>34473</v>
      </c>
      <c r="F351" s="86" t="str">
        <f t="shared" si="31"/>
        <v>1994</v>
      </c>
      <c r="G351" s="87">
        <v>2022</v>
      </c>
      <c r="H351" s="87">
        <f t="shared" si="32"/>
        <v>28</v>
      </c>
      <c r="I351" s="87" t="str">
        <f t="shared" si="30"/>
        <v>Mal</v>
      </c>
      <c r="J351" s="17" t="s">
        <v>36</v>
      </c>
      <c r="K351" s="17">
        <v>1001866</v>
      </c>
      <c r="L351" s="17">
        <v>6</v>
      </c>
      <c r="M351" s="17">
        <v>19</v>
      </c>
      <c r="N351" s="17" t="str">
        <f t="shared" si="33"/>
        <v>A2</v>
      </c>
      <c r="O351" s="17" t="s">
        <v>10468</v>
      </c>
      <c r="P351" s="17" t="s">
        <v>10469</v>
      </c>
      <c r="Q351" s="88">
        <v>44435</v>
      </c>
      <c r="R351" s="88">
        <v>44630</v>
      </c>
      <c r="S351" s="88">
        <v>44602</v>
      </c>
      <c r="T351" s="17">
        <v>500</v>
      </c>
      <c r="U351" s="17">
        <v>135.33000000000001</v>
      </c>
      <c r="V351" s="17">
        <v>23</v>
      </c>
      <c r="W351" s="17" t="s">
        <v>10995</v>
      </c>
      <c r="X351" s="17" t="str">
        <f t="shared" si="34"/>
        <v>Vigente</v>
      </c>
      <c r="Y351" s="17" t="str">
        <f t="shared" si="35"/>
        <v>F</v>
      </c>
      <c r="Z351" s="17" t="s">
        <v>279</v>
      </c>
      <c r="AA351" s="17" t="str">
        <f>VLOOKUP(A351,'REPORTE'!$A$1:$AG$1961,19,0)</f>
        <v>Venta al por mayor de frutas, legumbres y hortalizas.</v>
      </c>
      <c r="AB351" s="17">
        <v>1001512</v>
      </c>
      <c r="AC351" s="17" t="s">
        <v>11258</v>
      </c>
      <c r="AD351" s="17" t="s">
        <v>11870</v>
      </c>
      <c r="AE351" s="17" t="s">
        <v>12072</v>
      </c>
      <c r="AF351" s="17" t="s">
        <v>12102</v>
      </c>
      <c r="AG351" s="17" t="s">
        <v>665</v>
      </c>
      <c r="AH351" s="17" t="str">
        <f>VLOOKUP(A351,'REPORTE'!$A$1:$AG$1961,5,0)</f>
        <v>ECUATORIANO(A)</v>
      </c>
      <c r="AI351" s="17">
        <f>VLOOKUP(A351,'REPORTE'!$A$1:$AG$1961,28,0)</f>
        <v>44435</v>
      </c>
      <c r="AJ351" s="17" t="str">
        <f>VLOOKUP(A351,'REPORTE'!$A$1:$AG$1961,29,0)</f>
        <v>Cliente</v>
      </c>
      <c r="AK351" s="17" t="str">
        <f>VLOOKUP(A351,'REPORTE'!$A$1:$AG$1961,30,0)</f>
        <v>Secundaria</v>
      </c>
      <c r="AL351" s="17" t="str">
        <f>VLOOKUP(A351,'REPORTE'!$A$1:$AG$1961,31,0)</f>
        <v>CHIMBORAZO</v>
      </c>
      <c r="AM351" s="17" t="e">
        <f>VLOOKUP(AL351,PROVINCIAS!$F$1:$G$1171,2,0)</f>
        <v>#N/A</v>
      </c>
    </row>
    <row r="352" spans="1:39" x14ac:dyDescent="0.45">
      <c r="A352" s="17">
        <v>1001447</v>
      </c>
      <c r="B352" s="17" t="s">
        <v>9936</v>
      </c>
      <c r="C352" s="85">
        <v>1721046900</v>
      </c>
      <c r="D352" s="17">
        <v>30</v>
      </c>
      <c r="E352" s="86">
        <v>33462</v>
      </c>
      <c r="F352" s="86" t="str">
        <f t="shared" si="31"/>
        <v>1991</v>
      </c>
      <c r="G352" s="87">
        <v>2022</v>
      </c>
      <c r="H352" s="87">
        <f t="shared" si="32"/>
        <v>31</v>
      </c>
      <c r="I352" s="87" t="str">
        <f t="shared" si="30"/>
        <v>Mal</v>
      </c>
      <c r="J352" s="17" t="s">
        <v>59</v>
      </c>
      <c r="K352" s="17">
        <v>1001867</v>
      </c>
      <c r="L352" s="17">
        <v>12</v>
      </c>
      <c r="M352" s="17">
        <v>0</v>
      </c>
      <c r="N352" s="17" t="str">
        <f t="shared" si="33"/>
        <v>A1</v>
      </c>
      <c r="O352" s="17" t="s">
        <v>10468</v>
      </c>
      <c r="P352" s="17" t="s">
        <v>10469</v>
      </c>
      <c r="Q352" s="88">
        <v>44435</v>
      </c>
      <c r="R352" s="88">
        <v>44805</v>
      </c>
      <c r="S352" s="89" t="s">
        <v>776</v>
      </c>
      <c r="T352" s="17">
        <v>1000</v>
      </c>
      <c r="U352" s="17">
        <v>615.32000000000005</v>
      </c>
      <c r="V352" s="17">
        <v>23</v>
      </c>
      <c r="W352" s="17" t="s">
        <v>10994</v>
      </c>
      <c r="X352" s="17" t="str">
        <f t="shared" si="34"/>
        <v>Vigente</v>
      </c>
      <c r="Y352" s="17" t="str">
        <f t="shared" si="35"/>
        <v>V</v>
      </c>
      <c r="Z352" s="17" t="s">
        <v>1039</v>
      </c>
      <c r="AA352" s="17" t="str">
        <f>VLOOKUP(A352,'REPORTE'!$A$1:$AG$1961,19,0)</f>
        <v>Actividades a corto y a largo plazo de clí­nicas especializadas, es decir, actividades médicas, de diagnóstico y de tratamiento (clí­nicas para enfermos mentales, de rehabilitación, para enfermedades infecciosas, de maternidad, etcétera).</v>
      </c>
      <c r="AB352" s="17">
        <v>1001526</v>
      </c>
      <c r="AC352" s="17" t="s">
        <v>11185</v>
      </c>
      <c r="AD352" s="17" t="s">
        <v>11834</v>
      </c>
      <c r="AE352" s="17" t="s">
        <v>12072</v>
      </c>
      <c r="AF352" s="17" t="s">
        <v>12247</v>
      </c>
      <c r="AG352" s="17" t="s">
        <v>665</v>
      </c>
      <c r="AH352" s="17" t="str">
        <f>VLOOKUP(A352,'REPORTE'!$A$1:$AG$1961,5,0)</f>
        <v>ECUATORIANO(A)</v>
      </c>
      <c r="AI352" s="17">
        <f>VLOOKUP(A352,'REPORTE'!$A$1:$AG$1961,28,0)</f>
        <v>0</v>
      </c>
      <c r="AJ352" s="17" t="str">
        <f>VLOOKUP(A352,'REPORTE'!$A$1:$AG$1961,29,0)</f>
        <v>Cliente</v>
      </c>
      <c r="AK352" s="17" t="str">
        <f>VLOOKUP(A352,'REPORTE'!$A$1:$AG$1961,30,0)</f>
        <v>Universitaria</v>
      </c>
      <c r="AL352" s="17" t="str">
        <f>VLOOKUP(A352,'REPORTE'!$A$1:$AG$1961,31,0)</f>
        <v>PICHINCHA</v>
      </c>
      <c r="AM352" s="17" t="str">
        <f>VLOOKUP(AL352,PROVINCIAS!$F$1:$G$1171,2,0)</f>
        <v>URBANA</v>
      </c>
    </row>
    <row r="353" spans="1:39" x14ac:dyDescent="0.45">
      <c r="A353" s="17">
        <v>1001216</v>
      </c>
      <c r="B353" s="17" t="s">
        <v>9937</v>
      </c>
      <c r="C353" s="85">
        <v>504754193</v>
      </c>
      <c r="D353" s="17">
        <v>19</v>
      </c>
      <c r="E353" s="86">
        <v>37646</v>
      </c>
      <c r="F353" s="86" t="str">
        <f t="shared" si="31"/>
        <v>2003</v>
      </c>
      <c r="G353" s="87">
        <v>2022</v>
      </c>
      <c r="H353" s="87">
        <f t="shared" si="32"/>
        <v>19</v>
      </c>
      <c r="I353" s="87" t="str">
        <f t="shared" si="30"/>
        <v>Mal</v>
      </c>
      <c r="J353" s="17" t="s">
        <v>36</v>
      </c>
      <c r="K353" s="17">
        <v>1001873</v>
      </c>
      <c r="L353" s="17">
        <v>24</v>
      </c>
      <c r="M353" s="17">
        <v>0</v>
      </c>
      <c r="N353" s="17" t="str">
        <f t="shared" si="33"/>
        <v>A1</v>
      </c>
      <c r="O353" s="17" t="s">
        <v>10468</v>
      </c>
      <c r="P353" s="17" t="s">
        <v>10469</v>
      </c>
      <c r="Q353" s="88">
        <v>44436</v>
      </c>
      <c r="R353" s="88">
        <v>45160</v>
      </c>
      <c r="S353" s="89" t="s">
        <v>776</v>
      </c>
      <c r="T353" s="17">
        <v>5000</v>
      </c>
      <c r="U353" s="17" t="s">
        <v>10658</v>
      </c>
      <c r="V353" s="17">
        <v>21.5</v>
      </c>
      <c r="W353" s="17" t="s">
        <v>10994</v>
      </c>
      <c r="X353" s="17" t="str">
        <f t="shared" si="34"/>
        <v>Vigente</v>
      </c>
      <c r="Y353" s="17" t="str">
        <f t="shared" si="35"/>
        <v>V</v>
      </c>
      <c r="Z353" s="17" t="s">
        <v>11052</v>
      </c>
      <c r="AA353" s="17" t="str">
        <f>VLOOKUP(A353,'REPORTE'!$A$1:$AG$1961,19,0)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353" s="17">
        <v>1001293</v>
      </c>
      <c r="AC353" s="17" t="s">
        <v>11521</v>
      </c>
      <c r="AD353" s="17" t="s">
        <v>11859</v>
      </c>
      <c r="AE353" s="17" t="s">
        <v>12072</v>
      </c>
      <c r="AF353" s="17" t="s">
        <v>12248</v>
      </c>
      <c r="AG353" s="17" t="s">
        <v>665</v>
      </c>
      <c r="AH353" s="17" t="str">
        <f>VLOOKUP(A353,'REPORTE'!$A$1:$AG$1961,5,0)</f>
        <v>ECUATORIANO(A)</v>
      </c>
      <c r="AI353" s="17">
        <f>VLOOKUP(A353,'REPORTE'!$A$1:$AG$1961,28,0)</f>
        <v>44436</v>
      </c>
      <c r="AJ353" s="17" t="str">
        <f>VLOOKUP(A353,'REPORTE'!$A$1:$AG$1961,29,0)</f>
        <v>Cliente</v>
      </c>
      <c r="AK353" s="17" t="str">
        <f>VLOOKUP(A353,'REPORTE'!$A$1:$AG$1961,30,0)</f>
        <v>Secundaria</v>
      </c>
      <c r="AL353" s="17" t="str">
        <f>VLOOKUP(A353,'REPORTE'!$A$1:$AG$1961,31,0)</f>
        <v>PICHINCHA</v>
      </c>
      <c r="AM353" s="17" t="str">
        <f>VLOOKUP(AL353,PROVINCIAS!$F$1:$G$1171,2,0)</f>
        <v>URBANA</v>
      </c>
    </row>
    <row r="354" spans="1:39" x14ac:dyDescent="0.45">
      <c r="A354" s="17">
        <v>1000336</v>
      </c>
      <c r="B354" s="17" t="s">
        <v>9938</v>
      </c>
      <c r="C354" s="85">
        <v>1708529639</v>
      </c>
      <c r="D354" s="17">
        <v>55</v>
      </c>
      <c r="E354" s="86">
        <v>24203</v>
      </c>
      <c r="F354" s="86" t="str">
        <f t="shared" si="31"/>
        <v>1966</v>
      </c>
      <c r="G354" s="87">
        <v>2022</v>
      </c>
      <c r="H354" s="87">
        <f t="shared" si="32"/>
        <v>56</v>
      </c>
      <c r="I354" s="87" t="str">
        <f t="shared" si="30"/>
        <v>Mal</v>
      </c>
      <c r="J354" s="17" t="s">
        <v>59</v>
      </c>
      <c r="K354" s="17">
        <v>1001878</v>
      </c>
      <c r="L354" s="17">
        <v>30</v>
      </c>
      <c r="M354" s="17">
        <v>0</v>
      </c>
      <c r="N354" s="17" t="str">
        <f t="shared" si="33"/>
        <v>A1</v>
      </c>
      <c r="O354" s="17" t="s">
        <v>10468</v>
      </c>
      <c r="P354" s="17" t="s">
        <v>10469</v>
      </c>
      <c r="Q354" s="88">
        <v>44438</v>
      </c>
      <c r="R354" s="88">
        <v>45366</v>
      </c>
      <c r="S354" s="89" t="s">
        <v>776</v>
      </c>
      <c r="T354" s="17">
        <v>565</v>
      </c>
      <c r="U354" s="17">
        <v>499.29</v>
      </c>
      <c r="V354" s="17">
        <v>23</v>
      </c>
      <c r="W354" s="17" t="s">
        <v>10994</v>
      </c>
      <c r="X354" s="17" t="str">
        <f t="shared" si="34"/>
        <v>Vigente</v>
      </c>
      <c r="Y354" s="17" t="str">
        <f t="shared" si="35"/>
        <v>V</v>
      </c>
      <c r="Z354" s="17" t="s">
        <v>244</v>
      </c>
      <c r="AA354" s="17" t="str">
        <f>VLOOKUP(A354,'REPORTE'!$A$1:$AG$1961,19,0)</f>
        <v>Alquiler con fines operativos, sin operadores, de otros tipos de maquinaria cientí­fica, comercial e industrial y equipo operacional que suelen ser utilizados como bienes de capital por las industrias.</v>
      </c>
      <c r="AB354" s="17">
        <v>1000396</v>
      </c>
      <c r="AC354" s="17" t="s">
        <v>11259</v>
      </c>
      <c r="AD354" s="17" t="s">
        <v>11859</v>
      </c>
      <c r="AE354" s="17" t="s">
        <v>12072</v>
      </c>
      <c r="AF354" s="17" t="s">
        <v>12249</v>
      </c>
      <c r="AG354" s="17" t="s">
        <v>665</v>
      </c>
      <c r="AH354" s="17" t="str">
        <f>VLOOKUP(A354,'REPORTE'!$A$1:$AG$1961,5,0)</f>
        <v>ECUATORIANO(A)</v>
      </c>
      <c r="AI354" s="17">
        <f>VLOOKUP(A354,'REPORTE'!$A$1:$AG$1961,28,0)</f>
        <v>43899</v>
      </c>
      <c r="AJ354" s="17" t="str">
        <f>VLOOKUP(A354,'REPORTE'!$A$1:$AG$1961,29,0)</f>
        <v>Cliente</v>
      </c>
      <c r="AK354" s="17" t="str">
        <f>VLOOKUP(A354,'REPORTE'!$A$1:$AG$1961,30,0)</f>
        <v>Primaria</v>
      </c>
      <c r="AL354" s="17" t="str">
        <f>VLOOKUP(A354,'REPORTE'!$A$1:$AG$1961,31,0)</f>
        <v>PICHINCHA</v>
      </c>
      <c r="AM354" s="17" t="str">
        <f>VLOOKUP(AL354,PROVINCIAS!$F$1:$G$1171,2,0)</f>
        <v>URBANA</v>
      </c>
    </row>
    <row r="355" spans="1:39" x14ac:dyDescent="0.45">
      <c r="A355" s="17">
        <v>1000352</v>
      </c>
      <c r="B355" s="17" t="s">
        <v>9939</v>
      </c>
      <c r="C355" s="85">
        <v>1720594132</v>
      </c>
      <c r="D355" s="17">
        <v>32</v>
      </c>
      <c r="E355" s="86">
        <v>32750</v>
      </c>
      <c r="F355" s="86" t="str">
        <f t="shared" si="31"/>
        <v>1989</v>
      </c>
      <c r="G355" s="87">
        <v>2022</v>
      </c>
      <c r="H355" s="87">
        <f t="shared" si="32"/>
        <v>33</v>
      </c>
      <c r="I355" s="87" t="str">
        <f t="shared" si="30"/>
        <v>Mal</v>
      </c>
      <c r="J355" s="17" t="s">
        <v>36</v>
      </c>
      <c r="K355" s="17">
        <v>1001880</v>
      </c>
      <c r="L355" s="17">
        <v>24</v>
      </c>
      <c r="M355" s="17">
        <v>19</v>
      </c>
      <c r="N355" s="17" t="str">
        <f t="shared" si="33"/>
        <v>A2</v>
      </c>
      <c r="O355" s="17" t="s">
        <v>10468</v>
      </c>
      <c r="P355" s="17" t="s">
        <v>10469</v>
      </c>
      <c r="Q355" s="88">
        <v>44438</v>
      </c>
      <c r="R355" s="88">
        <v>45179</v>
      </c>
      <c r="S355" s="88">
        <v>44602</v>
      </c>
      <c r="T355" s="17">
        <v>381</v>
      </c>
      <c r="U355" s="17">
        <v>332.2</v>
      </c>
      <c r="V355" s="17">
        <v>23</v>
      </c>
      <c r="W355" s="17" t="s">
        <v>10995</v>
      </c>
      <c r="X355" s="17" t="str">
        <f t="shared" si="34"/>
        <v>Vigente</v>
      </c>
      <c r="Y355" s="17" t="str">
        <f t="shared" si="35"/>
        <v>F</v>
      </c>
      <c r="Z355" s="17" t="s">
        <v>11063</v>
      </c>
      <c r="AA355" s="17" t="str">
        <f>VLOOKUP(A355,'REPORTE'!$A$1:$AG$1961,19,0)</f>
        <v>Empleado Público</v>
      </c>
      <c r="AB355" s="17">
        <v>1000420</v>
      </c>
      <c r="AC355" s="17" t="s">
        <v>11260</v>
      </c>
      <c r="AD355" s="17" t="s">
        <v>11836</v>
      </c>
      <c r="AE355" s="17" t="s">
        <v>12072</v>
      </c>
      <c r="AF355" s="17" t="s">
        <v>12078</v>
      </c>
      <c r="AG355" s="17" t="s">
        <v>46</v>
      </c>
      <c r="AH355" s="17" t="str">
        <f>VLOOKUP(A355,'REPORTE'!$A$1:$AG$1961,5,0)</f>
        <v>ECUATORIANO(A)</v>
      </c>
      <c r="AI355" s="17">
        <f>VLOOKUP(A355,'REPORTE'!$A$1:$AG$1961,28,0)</f>
        <v>44153</v>
      </c>
      <c r="AJ355" s="17" t="str">
        <f>VLOOKUP(A355,'REPORTE'!$A$1:$AG$1961,29,0)</f>
        <v>Cliente</v>
      </c>
      <c r="AK355" s="17" t="str">
        <f>VLOOKUP(A355,'REPORTE'!$A$1:$AG$1961,30,0)</f>
        <v>Primaria</v>
      </c>
      <c r="AL355" s="17" t="str">
        <f>VLOOKUP(A355,'REPORTE'!$A$1:$AG$1961,31,0)</f>
        <v>PICHINCHA</v>
      </c>
      <c r="AM355" s="17" t="str">
        <f>VLOOKUP(AL355,PROVINCIAS!$F$1:$G$1171,2,0)</f>
        <v>URBANA</v>
      </c>
    </row>
    <row r="356" spans="1:39" x14ac:dyDescent="0.45">
      <c r="A356" s="17">
        <v>1000380</v>
      </c>
      <c r="B356" s="17" t="s">
        <v>9624</v>
      </c>
      <c r="C356" s="85">
        <v>1711425106</v>
      </c>
      <c r="D356" s="17">
        <v>45</v>
      </c>
      <c r="E356" s="86">
        <v>27842</v>
      </c>
      <c r="F356" s="86" t="str">
        <f t="shared" si="31"/>
        <v>1976</v>
      </c>
      <c r="G356" s="87">
        <v>2022</v>
      </c>
      <c r="H356" s="87">
        <f t="shared" si="32"/>
        <v>46</v>
      </c>
      <c r="I356" s="87" t="str">
        <f t="shared" si="30"/>
        <v>Mal</v>
      </c>
      <c r="J356" s="17" t="s">
        <v>59</v>
      </c>
      <c r="K356" s="17">
        <v>1001876</v>
      </c>
      <c r="L356" s="17">
        <v>1</v>
      </c>
      <c r="M356" s="17">
        <v>4</v>
      </c>
      <c r="N356" s="17" t="str">
        <f t="shared" si="33"/>
        <v>A1</v>
      </c>
      <c r="O356" s="17" t="s">
        <v>10468</v>
      </c>
      <c r="P356" s="17" t="s">
        <v>10469</v>
      </c>
      <c r="Q356" s="88">
        <v>44438</v>
      </c>
      <c r="R356" s="88">
        <v>44525</v>
      </c>
      <c r="S356" s="88">
        <v>44617</v>
      </c>
      <c r="T356" s="17">
        <v>1010</v>
      </c>
      <c r="U356" s="17" t="s">
        <v>10558</v>
      </c>
      <c r="V356" s="17">
        <v>23</v>
      </c>
      <c r="W356" s="17" t="s">
        <v>10995</v>
      </c>
      <c r="X356" s="17" t="str">
        <f t="shared" si="34"/>
        <v>Vigente</v>
      </c>
      <c r="Y356" s="17" t="str">
        <f t="shared" si="35"/>
        <v>F</v>
      </c>
      <c r="Z356" s="17" t="s">
        <v>244</v>
      </c>
      <c r="AA356" s="17" t="str">
        <f>VLOOKUP(A356,'REPORTE'!$A$1:$AG$1961,19,0)</f>
        <v>Servicios de taxis.</v>
      </c>
      <c r="AB356" s="17">
        <v>1000443</v>
      </c>
      <c r="AC356" s="17" t="s">
        <v>11150</v>
      </c>
      <c r="AD356" s="17" t="s">
        <v>11852</v>
      </c>
      <c r="AE356" s="17" t="s">
        <v>12072</v>
      </c>
      <c r="AF356" s="17" t="s">
        <v>11150</v>
      </c>
      <c r="AG356" s="17" t="s">
        <v>665</v>
      </c>
      <c r="AH356" s="17" t="str">
        <f>VLOOKUP(A356,'REPORTE'!$A$1:$AG$1961,5,0)</f>
        <v>ECUATORIANO(A)</v>
      </c>
      <c r="AI356" s="17">
        <f>VLOOKUP(A356,'REPORTE'!$A$1:$AG$1961,28,0)</f>
        <v>44299</v>
      </c>
      <c r="AJ356" s="17" t="str">
        <f>VLOOKUP(A356,'REPORTE'!$A$1:$AG$1961,29,0)</f>
        <v>Cliente</v>
      </c>
      <c r="AK356" s="17" t="str">
        <f>VLOOKUP(A356,'REPORTE'!$A$1:$AG$1961,30,0)</f>
        <v>Secundaria</v>
      </c>
      <c r="AL356" s="17" t="str">
        <f>VLOOKUP(A356,'REPORTE'!$A$1:$AG$1961,31,0)</f>
        <v>PICHINCHA</v>
      </c>
      <c r="AM356" s="17" t="str">
        <f>VLOOKUP(AL356,PROVINCIAS!$F$1:$G$1171,2,0)</f>
        <v>URBANA</v>
      </c>
    </row>
    <row r="357" spans="1:39" x14ac:dyDescent="0.45">
      <c r="A357" s="17">
        <v>1000691</v>
      </c>
      <c r="B357" s="17" t="s">
        <v>9940</v>
      </c>
      <c r="C357" s="85">
        <v>1726738717</v>
      </c>
      <c r="D357" s="17">
        <v>28</v>
      </c>
      <c r="E357" s="86">
        <v>34095</v>
      </c>
      <c r="F357" s="86" t="str">
        <f t="shared" si="31"/>
        <v>1993</v>
      </c>
      <c r="G357" s="87">
        <v>2022</v>
      </c>
      <c r="H357" s="87">
        <f t="shared" si="32"/>
        <v>29</v>
      </c>
      <c r="I357" s="87" t="str">
        <f t="shared" si="30"/>
        <v>Mal</v>
      </c>
      <c r="J357" s="17" t="s">
        <v>59</v>
      </c>
      <c r="K357" s="17">
        <v>1001879</v>
      </c>
      <c r="L357" s="17">
        <v>24</v>
      </c>
      <c r="M357" s="17">
        <v>76</v>
      </c>
      <c r="N357" s="17" t="str">
        <f t="shared" si="33"/>
        <v>B2</v>
      </c>
      <c r="O357" s="17" t="s">
        <v>10468</v>
      </c>
      <c r="P357" s="17" t="s">
        <v>10469</v>
      </c>
      <c r="Q357" s="88">
        <v>44438</v>
      </c>
      <c r="R357" s="88">
        <v>45184</v>
      </c>
      <c r="S357" s="88">
        <v>44545</v>
      </c>
      <c r="T357" s="17">
        <v>839</v>
      </c>
      <c r="U357" s="17">
        <v>792.08</v>
      </c>
      <c r="V357" s="17">
        <v>23</v>
      </c>
      <c r="W357" s="17" t="s">
        <v>10993</v>
      </c>
      <c r="X357" s="17" t="str">
        <f t="shared" si="34"/>
        <v>Vencido</v>
      </c>
      <c r="Y357" s="17" t="str">
        <f t="shared" si="35"/>
        <v>V</v>
      </c>
      <c r="Z357" s="17" t="s">
        <v>11021</v>
      </c>
      <c r="AA357" s="17" t="str">
        <f>VLOOKUP(A357,'REPORTE'!$A$1:$AG$1961,19,0)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357" s="17">
        <v>1000759</v>
      </c>
      <c r="AC357" s="17" t="s">
        <v>11261</v>
      </c>
      <c r="AD357" s="17" t="s">
        <v>11952</v>
      </c>
      <c r="AE357" s="17" t="s">
        <v>12072</v>
      </c>
      <c r="AF357" s="17" t="s">
        <v>12078</v>
      </c>
      <c r="AG357" s="17" t="s">
        <v>46</v>
      </c>
      <c r="AH357" s="17" t="str">
        <f>VLOOKUP(A357,'REPORTE'!$A$1:$AG$1961,5,0)</f>
        <v>ECUATORIANO(A)</v>
      </c>
      <c r="AI357" s="17">
        <f>VLOOKUP(A357,'REPORTE'!$A$1:$AG$1961,28,0)</f>
        <v>44193</v>
      </c>
      <c r="AJ357" s="17" t="str">
        <f>VLOOKUP(A357,'REPORTE'!$A$1:$AG$1961,29,0)</f>
        <v>Cliente</v>
      </c>
      <c r="AK357" s="17" t="str">
        <f>VLOOKUP(A357,'REPORTE'!$A$1:$AG$1961,30,0)</f>
        <v>Primaria</v>
      </c>
      <c r="AL357" s="17" t="str">
        <f>VLOOKUP(A357,'REPORTE'!$A$1:$AG$1961,31,0)</f>
        <v>COTOPAXI</v>
      </c>
      <c r="AM357" s="17" t="e">
        <f>VLOOKUP(AL357,PROVINCIAS!$F$1:$G$1171,2,0)</f>
        <v>#N/A</v>
      </c>
    </row>
    <row r="358" spans="1:39" x14ac:dyDescent="0.45">
      <c r="A358" s="17">
        <v>1000196</v>
      </c>
      <c r="B358" s="17" t="s">
        <v>9783</v>
      </c>
      <c r="C358" s="85">
        <v>1722317656</v>
      </c>
      <c r="D358" s="17">
        <v>32</v>
      </c>
      <c r="E358" s="86">
        <v>32832</v>
      </c>
      <c r="F358" s="86" t="str">
        <f t="shared" si="31"/>
        <v>1989</v>
      </c>
      <c r="G358" s="87">
        <v>2022</v>
      </c>
      <c r="H358" s="87">
        <f t="shared" si="32"/>
        <v>33</v>
      </c>
      <c r="I358" s="87" t="str">
        <f t="shared" si="30"/>
        <v>Mal</v>
      </c>
      <c r="J358" s="17" t="s">
        <v>59</v>
      </c>
      <c r="K358" s="17">
        <v>1001889</v>
      </c>
      <c r="L358" s="17">
        <v>18</v>
      </c>
      <c r="M358" s="17">
        <v>0</v>
      </c>
      <c r="N358" s="17" t="str">
        <f t="shared" si="33"/>
        <v>A1</v>
      </c>
      <c r="O358" s="17" t="s">
        <v>10466</v>
      </c>
      <c r="P358" s="17" t="s">
        <v>10467</v>
      </c>
      <c r="Q358" s="88">
        <v>44439</v>
      </c>
      <c r="R358" s="88">
        <v>44982</v>
      </c>
      <c r="S358" s="89" t="s">
        <v>776</v>
      </c>
      <c r="T358" s="17">
        <v>3400</v>
      </c>
      <c r="U358" s="17" t="s">
        <v>10659</v>
      </c>
      <c r="V358" s="17">
        <v>16</v>
      </c>
      <c r="W358" s="17" t="s">
        <v>10994</v>
      </c>
      <c r="X358" s="17" t="str">
        <f t="shared" si="34"/>
        <v>Vigente</v>
      </c>
      <c r="Y358" s="17" t="str">
        <f t="shared" si="35"/>
        <v>V</v>
      </c>
      <c r="Z358" s="17" t="s">
        <v>11000</v>
      </c>
      <c r="AA358" s="17" t="str">
        <f>VLOOKUP(A358,'REPORTE'!$A$1:$AG$1961,19,0)</f>
        <v>Empleado Privado</v>
      </c>
      <c r="AB358" s="17">
        <v>1000259</v>
      </c>
      <c r="AC358" s="17" t="s">
        <v>11632</v>
      </c>
      <c r="AD358" s="17" t="s">
        <v>11890</v>
      </c>
      <c r="AE358" s="17" t="s">
        <v>12072</v>
      </c>
      <c r="AF358" s="17" t="s">
        <v>12161</v>
      </c>
      <c r="AG358" s="17" t="s">
        <v>665</v>
      </c>
      <c r="AH358" s="17" t="str">
        <f>VLOOKUP(A358,'REPORTE'!$A$1:$AG$1961,5,0)</f>
        <v>ECUATORIANO(A) INDIGENA</v>
      </c>
      <c r="AI358" s="17">
        <f>VLOOKUP(A358,'REPORTE'!$A$1:$AG$1961,28,0)</f>
        <v>44131</v>
      </c>
      <c r="AJ358" s="17" t="str">
        <f>VLOOKUP(A358,'REPORTE'!$A$1:$AG$1961,29,0)</f>
        <v>Cliente</v>
      </c>
      <c r="AK358" s="17" t="str">
        <f>VLOOKUP(A358,'REPORTE'!$A$1:$AG$1961,30,0)</f>
        <v>Universitaria</v>
      </c>
      <c r="AL358" s="17" t="str">
        <f>VLOOKUP(A358,'REPORTE'!$A$1:$AG$1961,31,0)</f>
        <v>PICHINCHA</v>
      </c>
      <c r="AM358" s="17" t="str">
        <f>VLOOKUP(AL358,PROVINCIAS!$F$1:$G$1171,2,0)</f>
        <v>URBANA</v>
      </c>
    </row>
    <row r="359" spans="1:39" x14ac:dyDescent="0.45">
      <c r="A359" s="17">
        <v>1000219</v>
      </c>
      <c r="B359" s="17" t="s">
        <v>9941</v>
      </c>
      <c r="C359" s="85">
        <v>1710938604</v>
      </c>
      <c r="D359" s="17">
        <v>50</v>
      </c>
      <c r="E359" s="86">
        <v>26165</v>
      </c>
      <c r="F359" s="86" t="str">
        <f t="shared" si="31"/>
        <v>1971</v>
      </c>
      <c r="G359" s="87">
        <v>2022</v>
      </c>
      <c r="H359" s="87">
        <f t="shared" si="32"/>
        <v>51</v>
      </c>
      <c r="I359" s="87" t="str">
        <f t="shared" si="30"/>
        <v>Mal</v>
      </c>
      <c r="J359" s="17" t="s">
        <v>36</v>
      </c>
      <c r="K359" s="17">
        <v>1001886</v>
      </c>
      <c r="L359" s="17">
        <v>36</v>
      </c>
      <c r="M359" s="17">
        <v>0</v>
      </c>
      <c r="N359" s="17" t="str">
        <f t="shared" si="33"/>
        <v>A1</v>
      </c>
      <c r="O359" s="17" t="s">
        <v>10468</v>
      </c>
      <c r="P359" s="17" t="s">
        <v>10469</v>
      </c>
      <c r="Q359" s="88">
        <v>44439</v>
      </c>
      <c r="R359" s="88">
        <v>45555</v>
      </c>
      <c r="S359" s="89" t="s">
        <v>776</v>
      </c>
      <c r="T359" s="17">
        <v>5000</v>
      </c>
      <c r="U359" s="17" t="s">
        <v>10660</v>
      </c>
      <c r="V359" s="17">
        <v>17.5</v>
      </c>
      <c r="W359" s="17" t="s">
        <v>10994</v>
      </c>
      <c r="X359" s="17" t="str">
        <f t="shared" si="34"/>
        <v>Vigente</v>
      </c>
      <c r="Y359" s="17" t="str">
        <f t="shared" si="35"/>
        <v>V</v>
      </c>
      <c r="Z359" s="17" t="s">
        <v>11025</v>
      </c>
      <c r="AA359" s="17" t="str">
        <f>VLOOKUP(A359,'REPORTE'!$A$1:$AG$1961,19,0)</f>
        <v>Venta al por mayor de frutas, legumbres y hortalizas.</v>
      </c>
      <c r="AB359" s="17">
        <v>1000282</v>
      </c>
      <c r="AC359" s="17" t="s">
        <v>11542</v>
      </c>
      <c r="AD359" s="17" t="s">
        <v>11953</v>
      </c>
      <c r="AE359" s="17" t="s">
        <v>12072</v>
      </c>
      <c r="AF359" s="17" t="s">
        <v>12250</v>
      </c>
      <c r="AG359" s="17" t="s">
        <v>665</v>
      </c>
      <c r="AH359" s="17" t="str">
        <f>VLOOKUP(A359,'REPORTE'!$A$1:$AG$1961,5,0)</f>
        <v>ECUATORIANO(A) INDIGENA</v>
      </c>
      <c r="AI359" s="17">
        <f>VLOOKUP(A359,'REPORTE'!$A$1:$AG$1961,28,0)</f>
        <v>44146</v>
      </c>
      <c r="AJ359" s="17" t="str">
        <f>VLOOKUP(A359,'REPORTE'!$A$1:$AG$1961,29,0)</f>
        <v>Cliente</v>
      </c>
      <c r="AK359" s="17" t="str">
        <f>VLOOKUP(A359,'REPORTE'!$A$1:$AG$1961,30,0)</f>
        <v>Primaria</v>
      </c>
      <c r="AL359" s="17" t="str">
        <f>VLOOKUP(A359,'REPORTE'!$A$1:$AG$1961,31,0)</f>
        <v>PICHINCHA</v>
      </c>
      <c r="AM359" s="17" t="str">
        <f>VLOOKUP(AL359,PROVINCIAS!$F$1:$G$1171,2,0)</f>
        <v>URBANA</v>
      </c>
    </row>
    <row r="360" spans="1:39" x14ac:dyDescent="0.45">
      <c r="A360" s="17">
        <v>1000219</v>
      </c>
      <c r="B360" s="17" t="s">
        <v>9941</v>
      </c>
      <c r="C360" s="85">
        <v>1710938604</v>
      </c>
      <c r="D360" s="17">
        <v>50</v>
      </c>
      <c r="E360" s="86">
        <v>26165</v>
      </c>
      <c r="F360" s="86" t="str">
        <f t="shared" si="31"/>
        <v>1971</v>
      </c>
      <c r="G360" s="87">
        <v>2022</v>
      </c>
      <c r="H360" s="87">
        <f t="shared" si="32"/>
        <v>51</v>
      </c>
      <c r="I360" s="87" t="str">
        <f t="shared" si="30"/>
        <v>Mal</v>
      </c>
      <c r="J360" s="17" t="s">
        <v>36</v>
      </c>
      <c r="K360" s="17">
        <v>1001887</v>
      </c>
      <c r="L360" s="17">
        <v>36</v>
      </c>
      <c r="M360" s="17">
        <v>0</v>
      </c>
      <c r="N360" s="17" t="str">
        <f t="shared" si="33"/>
        <v>A1</v>
      </c>
      <c r="O360" s="17" t="s">
        <v>10468</v>
      </c>
      <c r="P360" s="17" t="s">
        <v>10469</v>
      </c>
      <c r="Q360" s="88">
        <v>44439</v>
      </c>
      <c r="R360" s="88">
        <v>45536</v>
      </c>
      <c r="S360" s="89" t="s">
        <v>776</v>
      </c>
      <c r="T360" s="17">
        <v>5000</v>
      </c>
      <c r="U360" s="17" t="s">
        <v>10661</v>
      </c>
      <c r="V360" s="17">
        <v>18.989999999999998</v>
      </c>
      <c r="W360" s="17" t="s">
        <v>10994</v>
      </c>
      <c r="X360" s="17" t="str">
        <f t="shared" si="34"/>
        <v>Vigente</v>
      </c>
      <c r="Y360" s="17" t="str">
        <f t="shared" si="35"/>
        <v>V</v>
      </c>
      <c r="Z360" s="17" t="s">
        <v>11025</v>
      </c>
      <c r="AA360" s="17" t="str">
        <f>VLOOKUP(A360,'REPORTE'!$A$1:$AG$1961,19,0)</f>
        <v>Venta al por mayor de frutas, legumbres y hortalizas.</v>
      </c>
      <c r="AB360" s="17">
        <v>1000282</v>
      </c>
      <c r="AC360" s="17" t="s">
        <v>11633</v>
      </c>
      <c r="AD360" s="17" t="s">
        <v>11953</v>
      </c>
      <c r="AE360" s="17" t="s">
        <v>12072</v>
      </c>
      <c r="AF360" s="17" t="s">
        <v>12250</v>
      </c>
      <c r="AG360" s="17" t="s">
        <v>665</v>
      </c>
      <c r="AH360" s="17" t="str">
        <f>VLOOKUP(A360,'REPORTE'!$A$1:$AG$1961,5,0)</f>
        <v>ECUATORIANO(A) INDIGENA</v>
      </c>
      <c r="AI360" s="17">
        <f>VLOOKUP(A360,'REPORTE'!$A$1:$AG$1961,28,0)</f>
        <v>44146</v>
      </c>
      <c r="AJ360" s="17" t="str">
        <f>VLOOKUP(A360,'REPORTE'!$A$1:$AG$1961,29,0)</f>
        <v>Cliente</v>
      </c>
      <c r="AK360" s="17" t="str">
        <f>VLOOKUP(A360,'REPORTE'!$A$1:$AG$1961,30,0)</f>
        <v>Primaria</v>
      </c>
      <c r="AL360" s="17" t="str">
        <f>VLOOKUP(A360,'REPORTE'!$A$1:$AG$1961,31,0)</f>
        <v>PICHINCHA</v>
      </c>
      <c r="AM360" s="17" t="str">
        <f>VLOOKUP(AL360,PROVINCIAS!$F$1:$G$1171,2,0)</f>
        <v>URBANA</v>
      </c>
    </row>
    <row r="361" spans="1:39" x14ac:dyDescent="0.45">
      <c r="A361" s="17">
        <v>1000743</v>
      </c>
      <c r="B361" s="17" t="s">
        <v>9942</v>
      </c>
      <c r="C361" s="85">
        <v>603238114</v>
      </c>
      <c r="D361" s="17">
        <v>38</v>
      </c>
      <c r="E361" s="86">
        <v>30654</v>
      </c>
      <c r="F361" s="86" t="str">
        <f t="shared" si="31"/>
        <v>1983</v>
      </c>
      <c r="G361" s="87">
        <v>2022</v>
      </c>
      <c r="H361" s="87">
        <f t="shared" si="32"/>
        <v>39</v>
      </c>
      <c r="I361" s="87" t="str">
        <f t="shared" si="30"/>
        <v>Mal</v>
      </c>
      <c r="J361" s="17" t="s">
        <v>36</v>
      </c>
      <c r="K361" s="17">
        <v>1001884</v>
      </c>
      <c r="L361" s="17">
        <v>1</v>
      </c>
      <c r="M361" s="17">
        <v>19</v>
      </c>
      <c r="N361" s="17" t="str">
        <f t="shared" si="33"/>
        <v>A2</v>
      </c>
      <c r="O361" s="17" t="s">
        <v>10468</v>
      </c>
      <c r="P361" s="17" t="s">
        <v>10469</v>
      </c>
      <c r="Q361" s="88">
        <v>44439</v>
      </c>
      <c r="R361" s="88">
        <v>44510</v>
      </c>
      <c r="S361" s="88">
        <v>44602</v>
      </c>
      <c r="T361" s="17">
        <v>260</v>
      </c>
      <c r="U361" s="17">
        <v>260</v>
      </c>
      <c r="V361" s="17">
        <v>23</v>
      </c>
      <c r="W361" s="17" t="s">
        <v>10995</v>
      </c>
      <c r="X361" s="17" t="str">
        <f t="shared" si="34"/>
        <v>Vigente</v>
      </c>
      <c r="Y361" s="17" t="str">
        <f t="shared" si="35"/>
        <v>F</v>
      </c>
      <c r="Z361" s="17" t="s">
        <v>244</v>
      </c>
      <c r="AA361" s="17" t="str">
        <f>VLOOKUP(A361,'REPORTE'!$A$1:$AG$1961,19,0)</f>
        <v>Empleado Público</v>
      </c>
      <c r="AB361" s="17">
        <v>1000813</v>
      </c>
      <c r="AC361" s="17" t="s">
        <v>11150</v>
      </c>
      <c r="AD361" s="17" t="s">
        <v>11954</v>
      </c>
      <c r="AE361" s="17" t="s">
        <v>12072</v>
      </c>
      <c r="AF361" s="17" t="s">
        <v>11150</v>
      </c>
      <c r="AG361" s="17" t="s">
        <v>74</v>
      </c>
      <c r="AH361" s="17" t="str">
        <f>VLOOKUP(A361,'REPORTE'!$A$1:$AG$1961,5,0)</f>
        <v>ECUATORIANO(A)</v>
      </c>
      <c r="AI361" s="17">
        <f>VLOOKUP(A361,'REPORTE'!$A$1:$AG$1961,28,0)</f>
        <v>43864</v>
      </c>
      <c r="AJ361" s="17" t="str">
        <f>VLOOKUP(A361,'REPORTE'!$A$1:$AG$1961,29,0)</f>
        <v>Cliente</v>
      </c>
      <c r="AK361" s="17" t="str">
        <f>VLOOKUP(A361,'REPORTE'!$A$1:$AG$1961,30,0)</f>
        <v>Ninguna</v>
      </c>
      <c r="AL361" s="17" t="str">
        <f>VLOOKUP(A361,'REPORTE'!$A$1:$AG$1961,31,0)</f>
        <v>CHIMBORAZO</v>
      </c>
      <c r="AM361" s="17" t="e">
        <f>VLOOKUP(AL361,PROVINCIAS!$F$1:$G$1171,2,0)</f>
        <v>#N/A</v>
      </c>
    </row>
    <row r="362" spans="1:39" x14ac:dyDescent="0.45">
      <c r="A362" s="17">
        <v>1001180</v>
      </c>
      <c r="B362" s="17" t="s">
        <v>9943</v>
      </c>
      <c r="C362" s="85">
        <v>1753718889</v>
      </c>
      <c r="D362" s="17">
        <v>19</v>
      </c>
      <c r="E362" s="86">
        <v>37386</v>
      </c>
      <c r="F362" s="86" t="str">
        <f t="shared" si="31"/>
        <v>2002</v>
      </c>
      <c r="G362" s="87">
        <v>2022</v>
      </c>
      <c r="H362" s="87">
        <f t="shared" si="32"/>
        <v>20</v>
      </c>
      <c r="I362" s="87" t="str">
        <f t="shared" si="30"/>
        <v>Mal</v>
      </c>
      <c r="J362" s="17" t="s">
        <v>36</v>
      </c>
      <c r="K362" s="17">
        <v>1001883</v>
      </c>
      <c r="L362" s="17">
        <v>24</v>
      </c>
      <c r="M362" s="17">
        <v>19</v>
      </c>
      <c r="N362" s="17" t="str">
        <f t="shared" si="33"/>
        <v>A2</v>
      </c>
      <c r="O362" s="17" t="s">
        <v>10468</v>
      </c>
      <c r="P362" s="17" t="s">
        <v>10469</v>
      </c>
      <c r="Q362" s="88">
        <v>44439</v>
      </c>
      <c r="R362" s="88">
        <v>45179</v>
      </c>
      <c r="S362" s="88">
        <v>44602</v>
      </c>
      <c r="T362" s="17">
        <v>2000</v>
      </c>
      <c r="U362" s="17" t="s">
        <v>10662</v>
      </c>
      <c r="V362" s="17">
        <v>23</v>
      </c>
      <c r="W362" s="17" t="s">
        <v>10995</v>
      </c>
      <c r="X362" s="17" t="str">
        <f t="shared" si="34"/>
        <v>Vigente</v>
      </c>
      <c r="Y362" s="17" t="str">
        <f t="shared" si="35"/>
        <v>F</v>
      </c>
      <c r="Z362" s="17" t="s">
        <v>348</v>
      </c>
      <c r="AA362" s="17" t="str">
        <f>VLOOKUP(A362,'REPORTE'!$A$1:$AG$1961,19,0)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AB362" s="17">
        <v>1001258</v>
      </c>
      <c r="AC362" s="17" t="s">
        <v>11194</v>
      </c>
      <c r="AD362" s="17" t="s">
        <v>11955</v>
      </c>
      <c r="AE362" s="17" t="s">
        <v>12072</v>
      </c>
      <c r="AF362" s="17" t="s">
        <v>12076</v>
      </c>
      <c r="AG362" s="17" t="s">
        <v>665</v>
      </c>
      <c r="AH362" s="17" t="str">
        <f>VLOOKUP(A362,'REPORTE'!$A$1:$AG$1961,5,0)</f>
        <v>ECUATORIANO(A) INDIGENA</v>
      </c>
      <c r="AI362" s="17">
        <f>VLOOKUP(A362,'REPORTE'!$A$1:$AG$1961,28,0)</f>
        <v>44299</v>
      </c>
      <c r="AJ362" s="17" t="str">
        <f>VLOOKUP(A362,'REPORTE'!$A$1:$AG$1961,29,0)</f>
        <v>Cliente</v>
      </c>
      <c r="AK362" s="17" t="str">
        <f>VLOOKUP(A362,'REPORTE'!$A$1:$AG$1961,30,0)</f>
        <v>Secundaria</v>
      </c>
      <c r="AL362" s="17" t="str">
        <f>VLOOKUP(A362,'REPORTE'!$A$1:$AG$1961,31,0)</f>
        <v>PICHINCHA</v>
      </c>
      <c r="AM362" s="17" t="str">
        <f>VLOOKUP(AL362,PROVINCIAS!$F$1:$G$1171,2,0)</f>
        <v>URBANA</v>
      </c>
    </row>
    <row r="363" spans="1:39" x14ac:dyDescent="0.45">
      <c r="A363" s="17">
        <v>1001409</v>
      </c>
      <c r="B363" s="17" t="s">
        <v>9944</v>
      </c>
      <c r="C363" s="85">
        <v>1709847865</v>
      </c>
      <c r="D363" s="17">
        <v>37</v>
      </c>
      <c r="E363" s="86">
        <v>31067</v>
      </c>
      <c r="F363" s="86" t="str">
        <f t="shared" si="31"/>
        <v>1985</v>
      </c>
      <c r="G363" s="87">
        <v>2022</v>
      </c>
      <c r="H363" s="87">
        <f t="shared" si="32"/>
        <v>37</v>
      </c>
      <c r="I363" s="87" t="str">
        <f t="shared" si="30"/>
        <v>Mal</v>
      </c>
      <c r="J363" s="17" t="s">
        <v>36</v>
      </c>
      <c r="K363" s="17">
        <v>1001882</v>
      </c>
      <c r="L363" s="17">
        <v>12</v>
      </c>
      <c r="M363" s="17">
        <v>14</v>
      </c>
      <c r="N363" s="17" t="str">
        <f t="shared" si="33"/>
        <v>A2</v>
      </c>
      <c r="O363" s="17" t="s">
        <v>10468</v>
      </c>
      <c r="P363" s="17" t="s">
        <v>10469</v>
      </c>
      <c r="Q363" s="88">
        <v>44439</v>
      </c>
      <c r="R363" s="88">
        <v>44819</v>
      </c>
      <c r="S363" s="88">
        <v>44607</v>
      </c>
      <c r="T363" s="17">
        <v>600</v>
      </c>
      <c r="U363" s="17">
        <v>421.66</v>
      </c>
      <c r="V363" s="17">
        <v>23</v>
      </c>
      <c r="W363" s="17" t="s">
        <v>10995</v>
      </c>
      <c r="X363" s="17" t="str">
        <f t="shared" si="34"/>
        <v>Vigente</v>
      </c>
      <c r="Y363" s="17" t="str">
        <f t="shared" si="35"/>
        <v>F</v>
      </c>
      <c r="Z363" s="17" t="s">
        <v>11044</v>
      </c>
      <c r="AA363" s="17" t="str">
        <f>VLOOKUP(A363,'REPORTE'!$A$1:$AG$1961,19,0)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AB363" s="17">
        <v>1001490</v>
      </c>
      <c r="AC363" s="17" t="s">
        <v>11262</v>
      </c>
      <c r="AD363" s="17" t="s">
        <v>11956</v>
      </c>
      <c r="AE363" s="17" t="s">
        <v>12072</v>
      </c>
      <c r="AF363" s="17" t="s">
        <v>12111</v>
      </c>
      <c r="AG363" s="17" t="s">
        <v>665</v>
      </c>
      <c r="AH363" s="17" t="str">
        <f>VLOOKUP(A363,'REPORTE'!$A$1:$AG$1961,5,0)</f>
        <v>ECUATORIANO(A)</v>
      </c>
      <c r="AI363" s="17">
        <f>VLOOKUP(A363,'REPORTE'!$A$1:$AG$1961,28,0)</f>
        <v>44439</v>
      </c>
      <c r="AJ363" s="17" t="str">
        <f>VLOOKUP(A363,'REPORTE'!$A$1:$AG$1961,29,0)</f>
        <v>Cliente</v>
      </c>
      <c r="AK363" s="17" t="str">
        <f>VLOOKUP(A363,'REPORTE'!$A$1:$AG$1961,30,0)</f>
        <v>Primaria</v>
      </c>
      <c r="AL363" s="17" t="str">
        <f>VLOOKUP(A363,'REPORTE'!$A$1:$AG$1961,31,0)</f>
        <v>PICHINCHA</v>
      </c>
      <c r="AM363" s="17" t="str">
        <f>VLOOKUP(AL363,PROVINCIAS!$F$1:$G$1171,2,0)</f>
        <v>URBANA</v>
      </c>
    </row>
    <row r="364" spans="1:39" x14ac:dyDescent="0.45">
      <c r="A364" s="17">
        <v>1000055</v>
      </c>
      <c r="B364" s="17" t="s">
        <v>9945</v>
      </c>
      <c r="C364" s="85">
        <v>601023534</v>
      </c>
      <c r="D364" s="17">
        <v>68</v>
      </c>
      <c r="E364" s="86">
        <v>19725</v>
      </c>
      <c r="F364" s="86" t="str">
        <f t="shared" si="31"/>
        <v>1954</v>
      </c>
      <c r="G364" s="87">
        <v>2022</v>
      </c>
      <c r="H364" s="87">
        <f t="shared" si="32"/>
        <v>68</v>
      </c>
      <c r="I364" s="87" t="str">
        <f t="shared" si="30"/>
        <v>Mal</v>
      </c>
      <c r="J364" s="17" t="s">
        <v>59</v>
      </c>
      <c r="K364" s="17">
        <v>1001890</v>
      </c>
      <c r="L364" s="17">
        <v>8</v>
      </c>
      <c r="M364" s="17">
        <v>0</v>
      </c>
      <c r="N364" s="17" t="str">
        <f t="shared" si="33"/>
        <v>A1</v>
      </c>
      <c r="O364" s="17" t="s">
        <v>10466</v>
      </c>
      <c r="P364" s="17" t="s">
        <v>10467</v>
      </c>
      <c r="Q364" s="88">
        <v>44440</v>
      </c>
      <c r="R364" s="88">
        <v>44703</v>
      </c>
      <c r="S364" s="89" t="s">
        <v>776</v>
      </c>
      <c r="T364" s="17">
        <v>500</v>
      </c>
      <c r="U364" s="17">
        <v>199.03</v>
      </c>
      <c r="V364" s="17">
        <v>16</v>
      </c>
      <c r="W364" s="17" t="s">
        <v>10994</v>
      </c>
      <c r="X364" s="17" t="str">
        <f t="shared" si="34"/>
        <v>Vigente</v>
      </c>
      <c r="Y364" s="17" t="str">
        <f t="shared" si="35"/>
        <v>V</v>
      </c>
      <c r="Z364" s="17" t="s">
        <v>11000</v>
      </c>
      <c r="AA364" s="17" t="str">
        <f>VLOOKUP(A364,'REPORTE'!$A$1:$AG$1961,19,0)</f>
        <v>Empleado Privado</v>
      </c>
      <c r="AB364" s="17">
        <v>1000070</v>
      </c>
      <c r="AC364" s="17" t="s">
        <v>11263</v>
      </c>
      <c r="AD364" s="17" t="s">
        <v>11957</v>
      </c>
      <c r="AE364" s="17" t="s">
        <v>12072</v>
      </c>
      <c r="AF364" s="17" t="s">
        <v>12251</v>
      </c>
      <c r="AG364" s="17" t="s">
        <v>74</v>
      </c>
      <c r="AH364" s="17" t="str">
        <f>VLOOKUP(A364,'REPORTE'!$A$1:$AG$1961,5,0)</f>
        <v>ECUATORIANO(A)</v>
      </c>
      <c r="AI364" s="17">
        <f>VLOOKUP(A364,'REPORTE'!$A$1:$AG$1961,28,0)</f>
        <v>44121</v>
      </c>
      <c r="AJ364" s="17" t="str">
        <f>VLOOKUP(A364,'REPORTE'!$A$1:$AG$1961,29,0)</f>
        <v>Cliente</v>
      </c>
      <c r="AK364" s="17" t="str">
        <f>VLOOKUP(A364,'REPORTE'!$A$1:$AG$1961,30,0)</f>
        <v>Universitaria</v>
      </c>
      <c r="AL364" s="17" t="str">
        <f>VLOOKUP(A364,'REPORTE'!$A$1:$AG$1961,31,0)</f>
        <v>CHIMBORAZO</v>
      </c>
      <c r="AM364" s="17" t="e">
        <f>VLOOKUP(AL364,PROVINCIAS!$F$1:$G$1171,2,0)</f>
        <v>#N/A</v>
      </c>
    </row>
    <row r="365" spans="1:39" x14ac:dyDescent="0.45">
      <c r="A365" s="17">
        <v>1001124</v>
      </c>
      <c r="B365" s="17" t="s">
        <v>9946</v>
      </c>
      <c r="C365" s="85">
        <v>1726469503</v>
      </c>
      <c r="D365" s="17">
        <v>27</v>
      </c>
      <c r="E365" s="86">
        <v>34551</v>
      </c>
      <c r="F365" s="86" t="str">
        <f t="shared" si="31"/>
        <v>1994</v>
      </c>
      <c r="G365" s="87">
        <v>2022</v>
      </c>
      <c r="H365" s="87">
        <f t="shared" si="32"/>
        <v>28</v>
      </c>
      <c r="I365" s="87" t="str">
        <f t="shared" si="30"/>
        <v>Bien</v>
      </c>
      <c r="J365" s="17" t="s">
        <v>36</v>
      </c>
      <c r="K365" s="17">
        <v>1001891</v>
      </c>
      <c r="L365" s="17">
        <v>24</v>
      </c>
      <c r="M365" s="17">
        <v>4</v>
      </c>
      <c r="N365" s="17" t="str">
        <f t="shared" si="33"/>
        <v>A1</v>
      </c>
      <c r="O365" s="17" t="s">
        <v>10468</v>
      </c>
      <c r="P365" s="17" t="s">
        <v>10469</v>
      </c>
      <c r="Q365" s="88">
        <v>44440</v>
      </c>
      <c r="R365" s="88">
        <v>45194</v>
      </c>
      <c r="S365" s="88">
        <v>44617</v>
      </c>
      <c r="T365" s="17">
        <v>3000</v>
      </c>
      <c r="U365" s="17" t="s">
        <v>10663</v>
      </c>
      <c r="V365" s="17">
        <v>21.5</v>
      </c>
      <c r="W365" s="17" t="s">
        <v>10995</v>
      </c>
      <c r="X365" s="17" t="str">
        <f t="shared" si="34"/>
        <v>Vigente</v>
      </c>
      <c r="Y365" s="17" t="str">
        <f t="shared" si="35"/>
        <v>F</v>
      </c>
      <c r="Z365" s="17" t="s">
        <v>11013</v>
      </c>
      <c r="AA365" s="17" t="str">
        <f>VLOOKUP(A365,'REPORTE'!$A$1:$AG$1961,19,0)</f>
        <v>Actividades de confección a la medida de prendas de vestir (costureras, sastres).</v>
      </c>
      <c r="AB365" s="17">
        <v>1001198</v>
      </c>
      <c r="AC365" s="17" t="s">
        <v>11526</v>
      </c>
      <c r="AD365" s="17" t="s">
        <v>11900</v>
      </c>
      <c r="AE365" s="17" t="s">
        <v>12072</v>
      </c>
      <c r="AF365" s="17" t="s">
        <v>11150</v>
      </c>
      <c r="AG365" s="17" t="s">
        <v>665</v>
      </c>
      <c r="AH365" s="17" t="str">
        <f>VLOOKUP(A365,'REPORTE'!$A$1:$AG$1961,5,0)</f>
        <v>ECUATORIANO(A) INDIGENA</v>
      </c>
      <c r="AI365" s="17">
        <f>VLOOKUP(A365,'REPORTE'!$A$1:$AG$1961,28,0)</f>
        <v>44258</v>
      </c>
      <c r="AJ365" s="17" t="str">
        <f>VLOOKUP(A365,'REPORTE'!$A$1:$AG$1961,29,0)</f>
        <v>Cliente</v>
      </c>
      <c r="AK365" s="17" t="str">
        <f>VLOOKUP(A365,'REPORTE'!$A$1:$AG$1961,30,0)</f>
        <v>Primaria</v>
      </c>
      <c r="AL365" s="17" t="str">
        <f>VLOOKUP(A365,'REPORTE'!$A$1:$AG$1961,31,0)</f>
        <v>PICHINCHA</v>
      </c>
      <c r="AM365" s="17" t="str">
        <f>VLOOKUP(AL365,PROVINCIAS!$F$1:$G$1171,2,0)</f>
        <v>URBANA</v>
      </c>
    </row>
    <row r="366" spans="1:39" x14ac:dyDescent="0.45">
      <c r="A366" s="17">
        <v>1001381</v>
      </c>
      <c r="B366" s="17" t="s">
        <v>9947</v>
      </c>
      <c r="C366" s="85">
        <v>1719884445</v>
      </c>
      <c r="D366" s="17">
        <v>34</v>
      </c>
      <c r="E366" s="86">
        <v>32203</v>
      </c>
      <c r="F366" s="86" t="str">
        <f t="shared" si="31"/>
        <v>1988</v>
      </c>
      <c r="G366" s="87">
        <v>2022</v>
      </c>
      <c r="H366" s="87">
        <f t="shared" si="32"/>
        <v>34</v>
      </c>
      <c r="I366" s="87" t="str">
        <f t="shared" si="30"/>
        <v>Mal</v>
      </c>
      <c r="J366" s="17" t="s">
        <v>36</v>
      </c>
      <c r="K366" s="17">
        <v>1001892</v>
      </c>
      <c r="L366" s="17">
        <v>14</v>
      </c>
      <c r="M366" s="17">
        <v>14</v>
      </c>
      <c r="N366" s="17" t="str">
        <f t="shared" si="33"/>
        <v>A2</v>
      </c>
      <c r="O366" s="17" t="s">
        <v>10468</v>
      </c>
      <c r="P366" s="17" t="s">
        <v>10469</v>
      </c>
      <c r="Q366" s="88">
        <v>44440</v>
      </c>
      <c r="R366" s="88">
        <v>44880</v>
      </c>
      <c r="S366" s="88">
        <v>44607</v>
      </c>
      <c r="T366" s="17">
        <v>2000</v>
      </c>
      <c r="U366" s="17" t="s">
        <v>10664</v>
      </c>
      <c r="V366" s="17">
        <v>23</v>
      </c>
      <c r="W366" s="17" t="s">
        <v>10995</v>
      </c>
      <c r="X366" s="17" t="str">
        <f t="shared" si="34"/>
        <v>Vigente</v>
      </c>
      <c r="Y366" s="17" t="str">
        <f t="shared" si="35"/>
        <v>F</v>
      </c>
      <c r="Z366" s="17" t="s">
        <v>348</v>
      </c>
      <c r="AA366" s="17" t="str">
        <f>VLOOKUP(A366,'REPORTE'!$A$1:$AG$1961,19,0)</f>
        <v>Venta al por mayor de frutas, legumbres y hortalizas.</v>
      </c>
      <c r="AB366" s="17">
        <v>1001459</v>
      </c>
      <c r="AC366" s="17" t="s">
        <v>11264</v>
      </c>
      <c r="AD366" s="17" t="s">
        <v>11871</v>
      </c>
      <c r="AE366" s="17" t="s">
        <v>12072</v>
      </c>
      <c r="AF366" s="17" t="s">
        <v>12076</v>
      </c>
      <c r="AG366" s="17" t="s">
        <v>665</v>
      </c>
      <c r="AH366" s="17" t="str">
        <f>VLOOKUP(A366,'REPORTE'!$A$1:$AG$1961,5,0)</f>
        <v>ECUATORIANO(A) INDIGENA</v>
      </c>
      <c r="AI366" s="17">
        <f>VLOOKUP(A366,'REPORTE'!$A$1:$AG$1961,28,0)</f>
        <v>44440</v>
      </c>
      <c r="AJ366" s="17" t="str">
        <f>VLOOKUP(A366,'REPORTE'!$A$1:$AG$1961,29,0)</f>
        <v>Cliente</v>
      </c>
      <c r="AK366" s="17" t="str">
        <f>VLOOKUP(A366,'REPORTE'!$A$1:$AG$1961,30,0)</f>
        <v>Primaria</v>
      </c>
      <c r="AL366" s="17" t="str">
        <f>VLOOKUP(A366,'REPORTE'!$A$1:$AG$1961,31,0)</f>
        <v>PICHINCHA</v>
      </c>
      <c r="AM366" s="17" t="str">
        <f>VLOOKUP(AL366,PROVINCIAS!$F$1:$G$1171,2,0)</f>
        <v>URBANA</v>
      </c>
    </row>
    <row r="367" spans="1:39" x14ac:dyDescent="0.45">
      <c r="A367" s="17">
        <v>1001434</v>
      </c>
      <c r="B367" s="17" t="s">
        <v>9948</v>
      </c>
      <c r="C367" s="85">
        <v>502292279</v>
      </c>
      <c r="D367" s="17">
        <v>46</v>
      </c>
      <c r="E367" s="86">
        <v>27760</v>
      </c>
      <c r="F367" s="86" t="str">
        <f t="shared" si="31"/>
        <v>1976</v>
      </c>
      <c r="G367" s="87">
        <v>2022</v>
      </c>
      <c r="H367" s="87">
        <f t="shared" si="32"/>
        <v>46</v>
      </c>
      <c r="I367" s="87" t="str">
        <f t="shared" si="30"/>
        <v>Mal</v>
      </c>
      <c r="J367" s="17" t="s">
        <v>59</v>
      </c>
      <c r="K367" s="17">
        <v>1001898</v>
      </c>
      <c r="L367" s="17">
        <v>24</v>
      </c>
      <c r="M367" s="17">
        <v>0</v>
      </c>
      <c r="N367" s="17" t="str">
        <f t="shared" si="33"/>
        <v>A1</v>
      </c>
      <c r="O367" s="17" t="s">
        <v>10468</v>
      </c>
      <c r="P367" s="17" t="s">
        <v>10469</v>
      </c>
      <c r="Q367" s="88">
        <v>44441</v>
      </c>
      <c r="R367" s="88">
        <v>45189</v>
      </c>
      <c r="S367" s="89" t="s">
        <v>776</v>
      </c>
      <c r="T367" s="17">
        <v>3000</v>
      </c>
      <c r="U367" s="17" t="s">
        <v>10665</v>
      </c>
      <c r="V367" s="17">
        <v>21.5</v>
      </c>
      <c r="W367" s="17" t="s">
        <v>10994</v>
      </c>
      <c r="X367" s="17" t="str">
        <f t="shared" si="34"/>
        <v>Vigente</v>
      </c>
      <c r="Y367" s="17" t="str">
        <f t="shared" si="35"/>
        <v>V</v>
      </c>
      <c r="Z367" s="17" t="s">
        <v>11474</v>
      </c>
      <c r="AA367" s="17" t="str">
        <f>VLOOKUP(A367,'REPORTE'!$A$1:$AG$1961,19,0)</f>
        <v>Actividades a corto y a largo plazo de clí­nicas especializadas, es decir, actividades médicas, de diagnóstico y de tratamiento (clí­nicas para enfermos mentales, de rehabilitación, para enfermedades infecciosas, de maternidad, etcétera).</v>
      </c>
      <c r="AB367" s="17">
        <v>1001514</v>
      </c>
      <c r="AC367" s="17" t="s">
        <v>11526</v>
      </c>
      <c r="AD367" s="17" t="s">
        <v>11870</v>
      </c>
      <c r="AE367" s="17" t="s">
        <v>12072</v>
      </c>
      <c r="AF367" s="17" t="s">
        <v>12252</v>
      </c>
      <c r="AG367" s="17" t="s">
        <v>665</v>
      </c>
      <c r="AH367" s="17" t="str">
        <f>VLOOKUP(A367,'REPORTE'!$A$1:$AG$1961,5,0)</f>
        <v>ECUATORIANO(A)</v>
      </c>
      <c r="AI367" s="17">
        <f>VLOOKUP(A367,'REPORTE'!$A$1:$AG$1961,28,0)</f>
        <v>44441</v>
      </c>
      <c r="AJ367" s="17" t="str">
        <f>VLOOKUP(A367,'REPORTE'!$A$1:$AG$1961,29,0)</f>
        <v>Cliente</v>
      </c>
      <c r="AK367" s="17" t="str">
        <f>VLOOKUP(A367,'REPORTE'!$A$1:$AG$1961,30,0)</f>
        <v>Ninguna</v>
      </c>
      <c r="AL367" s="17" t="str">
        <f>VLOOKUP(A367,'REPORTE'!$A$1:$AG$1961,31,0)</f>
        <v>COTOPAXI</v>
      </c>
      <c r="AM367" s="17" t="e">
        <f>VLOOKUP(AL367,PROVINCIAS!$F$1:$G$1171,2,0)</f>
        <v>#N/A</v>
      </c>
    </row>
    <row r="368" spans="1:39" x14ac:dyDescent="0.45">
      <c r="A368" s="17">
        <v>1000849</v>
      </c>
      <c r="B368" s="17" t="s">
        <v>9949</v>
      </c>
      <c r="C368" s="85">
        <v>201281714</v>
      </c>
      <c r="D368" s="17">
        <v>46</v>
      </c>
      <c r="E368" s="86">
        <v>27512</v>
      </c>
      <c r="F368" s="86" t="str">
        <f t="shared" si="31"/>
        <v>1975</v>
      </c>
      <c r="G368" s="87">
        <v>2022</v>
      </c>
      <c r="H368" s="87">
        <f t="shared" si="32"/>
        <v>47</v>
      </c>
      <c r="I368" s="87" t="str">
        <f t="shared" si="30"/>
        <v>Mal</v>
      </c>
      <c r="J368" s="17" t="s">
        <v>36</v>
      </c>
      <c r="K368" s="17">
        <v>1001905</v>
      </c>
      <c r="L368" s="17">
        <v>12</v>
      </c>
      <c r="M368" s="17">
        <v>40</v>
      </c>
      <c r="N368" s="17" t="str">
        <f t="shared" si="33"/>
        <v>A3</v>
      </c>
      <c r="O368" s="17" t="s">
        <v>10468</v>
      </c>
      <c r="P368" s="17" t="s">
        <v>10469</v>
      </c>
      <c r="Q368" s="88">
        <v>44442</v>
      </c>
      <c r="R368" s="88">
        <v>44824</v>
      </c>
      <c r="S368" s="88">
        <v>44581</v>
      </c>
      <c r="T368" s="17">
        <v>2000</v>
      </c>
      <c r="U368" s="17" t="s">
        <v>10666</v>
      </c>
      <c r="V368" s="17">
        <v>23</v>
      </c>
      <c r="W368" s="17" t="s">
        <v>10995</v>
      </c>
      <c r="X368" s="17" t="str">
        <f t="shared" si="34"/>
        <v>Vigente</v>
      </c>
      <c r="Y368" s="17" t="str">
        <f t="shared" si="35"/>
        <v>F</v>
      </c>
      <c r="Z368" s="17" t="s">
        <v>348</v>
      </c>
      <c r="AA368" s="17" t="str">
        <f>VLOOKUP(A368,'REPORTE'!$A$1:$AG$1961,19,0)</f>
        <v>Venta al por menor de frutas, legumbres y hortalizas frescas o en conserva en establecimientos especializados.</v>
      </c>
      <c r="AB368" s="17">
        <v>1000919</v>
      </c>
      <c r="AC368" s="17" t="s">
        <v>11190</v>
      </c>
      <c r="AD368" s="17" t="s">
        <v>11861</v>
      </c>
      <c r="AE368" s="17" t="s">
        <v>12072</v>
      </c>
      <c r="AF368" s="17" t="s">
        <v>11150</v>
      </c>
      <c r="AG368" s="17" t="s">
        <v>665</v>
      </c>
      <c r="AH368" s="17" t="str">
        <f>VLOOKUP(A368,'REPORTE'!$A$1:$AG$1961,5,0)</f>
        <v>ECUATORIANO(A)</v>
      </c>
      <c r="AI368" s="17">
        <f>VLOOKUP(A368,'REPORTE'!$A$1:$AG$1961,28,0)</f>
        <v>44116</v>
      </c>
      <c r="AJ368" s="17" t="str">
        <f>VLOOKUP(A368,'REPORTE'!$A$1:$AG$1961,29,0)</f>
        <v>Cliente</v>
      </c>
      <c r="AK368" s="17" t="str">
        <f>VLOOKUP(A368,'REPORTE'!$A$1:$AG$1961,30,0)</f>
        <v>Primaria</v>
      </c>
      <c r="AL368" s="17" t="str">
        <f>VLOOKUP(A368,'REPORTE'!$A$1:$AG$1961,31,0)</f>
        <v>BOLIVAR</v>
      </c>
      <c r="AM368" s="17" t="str">
        <f>VLOOKUP(AL368,PROVINCIAS!$F$1:$G$1171,2,0)</f>
        <v>RURAL</v>
      </c>
    </row>
    <row r="369" spans="1:39" x14ac:dyDescent="0.45">
      <c r="A369" s="17">
        <v>1000948</v>
      </c>
      <c r="B369" s="17" t="s">
        <v>9950</v>
      </c>
      <c r="C369" s="85">
        <v>1711540078</v>
      </c>
      <c r="D369" s="17">
        <v>49</v>
      </c>
      <c r="E369" s="86">
        <v>26494</v>
      </c>
      <c r="F369" s="86" t="str">
        <f t="shared" si="31"/>
        <v>1972</v>
      </c>
      <c r="G369" s="87">
        <v>2022</v>
      </c>
      <c r="H369" s="87">
        <f t="shared" si="32"/>
        <v>50</v>
      </c>
      <c r="I369" s="87" t="str">
        <f t="shared" si="30"/>
        <v>Mal</v>
      </c>
      <c r="J369" s="17" t="s">
        <v>36</v>
      </c>
      <c r="K369" s="17">
        <v>1001908</v>
      </c>
      <c r="L369" s="17">
        <v>15</v>
      </c>
      <c r="M369" s="17">
        <v>0</v>
      </c>
      <c r="N369" s="17" t="str">
        <f t="shared" si="33"/>
        <v>A1</v>
      </c>
      <c r="O369" s="17" t="s">
        <v>10468</v>
      </c>
      <c r="P369" s="17" t="s">
        <v>10469</v>
      </c>
      <c r="Q369" s="88">
        <v>44442</v>
      </c>
      <c r="R369" s="88">
        <v>44910</v>
      </c>
      <c r="S369" s="89" t="s">
        <v>776</v>
      </c>
      <c r="T369" s="17">
        <v>800</v>
      </c>
      <c r="U369" s="17">
        <v>566.16999999999996</v>
      </c>
      <c r="V369" s="17">
        <v>23</v>
      </c>
      <c r="W369" s="17" t="s">
        <v>10994</v>
      </c>
      <c r="X369" s="17" t="str">
        <f t="shared" si="34"/>
        <v>Vigente</v>
      </c>
      <c r="Y369" s="17" t="str">
        <f t="shared" si="35"/>
        <v>V</v>
      </c>
      <c r="Z369" s="17" t="s">
        <v>11064</v>
      </c>
      <c r="AA369" s="17" t="str">
        <f>VLOOKUP(A369,'REPORTE'!$A$1:$AG$1961,19,0)</f>
        <v>Actividades de diseñadores gráficos.</v>
      </c>
      <c r="AB369" s="17">
        <v>1001018</v>
      </c>
      <c r="AC369" s="17" t="s">
        <v>11265</v>
      </c>
      <c r="AD369" s="17" t="s">
        <v>11853</v>
      </c>
      <c r="AE369" s="17" t="s">
        <v>12072</v>
      </c>
      <c r="AF369" s="17" t="s">
        <v>12253</v>
      </c>
      <c r="AG369" s="17" t="s">
        <v>665</v>
      </c>
      <c r="AH369" s="17" t="str">
        <f>VLOOKUP(A369,'REPORTE'!$A$1:$AG$1961,5,0)</f>
        <v>ECUATORIANO(A)</v>
      </c>
      <c r="AI369" s="17">
        <f>VLOOKUP(A369,'REPORTE'!$A$1:$AG$1961,28,0)</f>
        <v>44193</v>
      </c>
      <c r="AJ369" s="17" t="str">
        <f>VLOOKUP(A369,'REPORTE'!$A$1:$AG$1961,29,0)</f>
        <v>Cliente</v>
      </c>
      <c r="AK369" s="17" t="str">
        <f>VLOOKUP(A369,'REPORTE'!$A$1:$AG$1961,30,0)</f>
        <v>Ninguna</v>
      </c>
      <c r="AL369" s="17" t="str">
        <f>VLOOKUP(A369,'REPORTE'!$A$1:$AG$1961,31,0)</f>
        <v>BOLIVAR</v>
      </c>
      <c r="AM369" s="17" t="str">
        <f>VLOOKUP(AL369,PROVINCIAS!$F$1:$G$1171,2,0)</f>
        <v>RURAL</v>
      </c>
    </row>
    <row r="370" spans="1:39" x14ac:dyDescent="0.45">
      <c r="A370" s="17">
        <v>1001442</v>
      </c>
      <c r="B370" s="17" t="s">
        <v>9951</v>
      </c>
      <c r="C370" s="85">
        <v>1727213850</v>
      </c>
      <c r="D370" s="17">
        <v>26</v>
      </c>
      <c r="E370" s="86">
        <v>35050</v>
      </c>
      <c r="F370" s="86" t="str">
        <f t="shared" si="31"/>
        <v>1995</v>
      </c>
      <c r="G370" s="87">
        <v>2022</v>
      </c>
      <c r="H370" s="87">
        <f t="shared" si="32"/>
        <v>27</v>
      </c>
      <c r="I370" s="87" t="str">
        <f t="shared" si="30"/>
        <v>Mal</v>
      </c>
      <c r="J370" s="17" t="s">
        <v>59</v>
      </c>
      <c r="K370" s="17">
        <v>1001906</v>
      </c>
      <c r="L370" s="17">
        <v>15</v>
      </c>
      <c r="M370" s="17">
        <v>50</v>
      </c>
      <c r="N370" s="17" t="str">
        <f t="shared" si="33"/>
        <v>A3</v>
      </c>
      <c r="O370" s="17" t="s">
        <v>10468</v>
      </c>
      <c r="P370" s="17" t="s">
        <v>10469</v>
      </c>
      <c r="Q370" s="88">
        <v>44442</v>
      </c>
      <c r="R370" s="88">
        <v>44905</v>
      </c>
      <c r="S370" s="88">
        <v>44571</v>
      </c>
      <c r="T370" s="17">
        <v>3000</v>
      </c>
      <c r="U370" s="17" t="s">
        <v>10667</v>
      </c>
      <c r="V370" s="17">
        <v>21.5</v>
      </c>
      <c r="W370" s="17" t="s">
        <v>10995</v>
      </c>
      <c r="X370" s="17" t="str">
        <f t="shared" si="34"/>
        <v>Vigente</v>
      </c>
      <c r="Y370" s="17" t="str">
        <f t="shared" si="35"/>
        <v>F</v>
      </c>
      <c r="Z370" s="17" t="s">
        <v>348</v>
      </c>
      <c r="AA370" s="17" t="str">
        <f>VLOOKUP(A370,'REPORTE'!$A$1:$AG$1961,19,0)</f>
        <v>Venta al por mayor de frutas, legumbres y hortalizas.</v>
      </c>
      <c r="AB370" s="17">
        <v>1001521</v>
      </c>
      <c r="AC370" s="17" t="s">
        <v>11634</v>
      </c>
      <c r="AD370" s="17" t="s">
        <v>11859</v>
      </c>
      <c r="AE370" s="17" t="s">
        <v>12072</v>
      </c>
      <c r="AF370" s="17" t="s">
        <v>11150</v>
      </c>
      <c r="AG370" s="17" t="s">
        <v>665</v>
      </c>
      <c r="AH370" s="17" t="str">
        <f>VLOOKUP(A370,'REPORTE'!$A$1:$AG$1961,5,0)</f>
        <v>ECUATORIANO(A) INDIGENA</v>
      </c>
      <c r="AI370" s="17">
        <f>VLOOKUP(A370,'REPORTE'!$A$1:$AG$1961,28,0)</f>
        <v>44442</v>
      </c>
      <c r="AJ370" s="17" t="str">
        <f>VLOOKUP(A370,'REPORTE'!$A$1:$AG$1961,29,0)</f>
        <v>Cliente</v>
      </c>
      <c r="AK370" s="17" t="str">
        <f>VLOOKUP(A370,'REPORTE'!$A$1:$AG$1961,30,0)</f>
        <v>Primaria</v>
      </c>
      <c r="AL370" s="17" t="str">
        <f>VLOOKUP(A370,'REPORTE'!$A$1:$AG$1961,31,0)</f>
        <v>BOLIVAR</v>
      </c>
      <c r="AM370" s="17" t="str">
        <f>VLOOKUP(AL370,PROVINCIAS!$F$1:$G$1171,2,0)</f>
        <v>RURAL</v>
      </c>
    </row>
    <row r="371" spans="1:39" x14ac:dyDescent="0.45">
      <c r="A371" s="17">
        <v>1001449</v>
      </c>
      <c r="B371" s="17" t="s">
        <v>9952</v>
      </c>
      <c r="C371" s="85">
        <v>602217226</v>
      </c>
      <c r="D371" s="17">
        <v>27</v>
      </c>
      <c r="E371" s="86">
        <v>34552</v>
      </c>
      <c r="F371" s="86" t="str">
        <f t="shared" si="31"/>
        <v>1994</v>
      </c>
      <c r="G371" s="87">
        <v>2022</v>
      </c>
      <c r="H371" s="87">
        <f t="shared" si="32"/>
        <v>28</v>
      </c>
      <c r="I371" s="87" t="str">
        <f t="shared" si="30"/>
        <v>Mal</v>
      </c>
      <c r="J371" s="17" t="s">
        <v>36</v>
      </c>
      <c r="K371" s="17">
        <v>1001907</v>
      </c>
      <c r="L371" s="17">
        <v>10</v>
      </c>
      <c r="M371" s="17">
        <v>0</v>
      </c>
      <c r="N371" s="17" t="str">
        <f t="shared" si="33"/>
        <v>A1</v>
      </c>
      <c r="O371" s="17" t="s">
        <v>10468</v>
      </c>
      <c r="P371" s="17" t="s">
        <v>10469</v>
      </c>
      <c r="Q371" s="88">
        <v>44442</v>
      </c>
      <c r="R371" s="88">
        <v>44745</v>
      </c>
      <c r="S371" s="89" t="s">
        <v>776</v>
      </c>
      <c r="T371" s="17">
        <v>1001</v>
      </c>
      <c r="U371" s="17">
        <v>519.99</v>
      </c>
      <c r="V371" s="17">
        <v>17.5</v>
      </c>
      <c r="W371" s="17" t="s">
        <v>10994</v>
      </c>
      <c r="X371" s="17" t="str">
        <f t="shared" si="34"/>
        <v>Vigente</v>
      </c>
      <c r="Y371" s="17" t="str">
        <f t="shared" si="35"/>
        <v>V</v>
      </c>
      <c r="Z371" s="17" t="s">
        <v>11014</v>
      </c>
      <c r="AA371" s="17" t="str">
        <f>VLOOKUP(A371,'REPORTE'!$A$1:$AG$1961,19,0)</f>
        <v>Actividades cartográficas y de información espacial.</v>
      </c>
      <c r="AB371" s="17">
        <v>1001528</v>
      </c>
      <c r="AC371" s="17" t="s">
        <v>11266</v>
      </c>
      <c r="AD371" s="17" t="s">
        <v>11839</v>
      </c>
      <c r="AE371" s="17" t="s">
        <v>12072</v>
      </c>
      <c r="AF371" s="17" t="s">
        <v>12254</v>
      </c>
      <c r="AG371" s="17" t="s">
        <v>74</v>
      </c>
      <c r="AH371" s="17" t="str">
        <f>VLOOKUP(A371,'REPORTE'!$A$1:$AG$1961,5,0)</f>
        <v>ECUATORIANO(A) INDIGENA</v>
      </c>
      <c r="AI371" s="17">
        <f>VLOOKUP(A371,'REPORTE'!$A$1:$AG$1961,28,0)</f>
        <v>0</v>
      </c>
      <c r="AJ371" s="17" t="str">
        <f>VLOOKUP(A371,'REPORTE'!$A$1:$AG$1961,29,0)</f>
        <v>Cliente</v>
      </c>
      <c r="AK371" s="17" t="str">
        <f>VLOOKUP(A371,'REPORTE'!$A$1:$AG$1961,30,0)</f>
        <v>Secundaria</v>
      </c>
      <c r="AL371" s="17" t="str">
        <f>VLOOKUP(A371,'REPORTE'!$A$1:$AG$1961,31,0)</f>
        <v>CHIMBORAZO</v>
      </c>
      <c r="AM371" s="17" t="e">
        <f>VLOOKUP(AL371,PROVINCIAS!$F$1:$G$1171,2,0)</f>
        <v>#N/A</v>
      </c>
    </row>
    <row r="372" spans="1:39" x14ac:dyDescent="0.45">
      <c r="A372" s="17">
        <v>1001453</v>
      </c>
      <c r="B372" s="17" t="s">
        <v>9953</v>
      </c>
      <c r="C372" s="85">
        <v>1805197033</v>
      </c>
      <c r="D372" s="17">
        <v>28</v>
      </c>
      <c r="E372" s="86">
        <v>34099</v>
      </c>
      <c r="F372" s="86" t="str">
        <f t="shared" si="31"/>
        <v>1993</v>
      </c>
      <c r="G372" s="87">
        <v>2022</v>
      </c>
      <c r="H372" s="87">
        <f t="shared" si="32"/>
        <v>29</v>
      </c>
      <c r="I372" s="87" t="str">
        <f t="shared" si="30"/>
        <v>Mal</v>
      </c>
      <c r="J372" s="17" t="s">
        <v>59</v>
      </c>
      <c r="K372" s="17">
        <v>1001902</v>
      </c>
      <c r="L372" s="17">
        <v>36</v>
      </c>
      <c r="M372" s="17">
        <v>0</v>
      </c>
      <c r="N372" s="17" t="str">
        <f t="shared" si="33"/>
        <v>A1</v>
      </c>
      <c r="O372" s="17" t="s">
        <v>10468</v>
      </c>
      <c r="P372" s="17" t="s">
        <v>10469</v>
      </c>
      <c r="Q372" s="88">
        <v>44442</v>
      </c>
      <c r="R372" s="88">
        <v>45552</v>
      </c>
      <c r="S372" s="89" t="s">
        <v>776</v>
      </c>
      <c r="T372" s="17">
        <v>2000</v>
      </c>
      <c r="U372" s="17" t="s">
        <v>10668</v>
      </c>
      <c r="V372" s="17">
        <v>23</v>
      </c>
      <c r="W372" s="17" t="s">
        <v>10994</v>
      </c>
      <c r="X372" s="17" t="str">
        <f t="shared" si="34"/>
        <v>Vigente</v>
      </c>
      <c r="Y372" s="17" t="str">
        <f t="shared" si="35"/>
        <v>V</v>
      </c>
      <c r="Z372" s="17" t="s">
        <v>11019</v>
      </c>
      <c r="AA372" s="17" t="str">
        <f>VLOOKUP(A372,'REPORTE'!$A$1:$AG$1961,19,0)</f>
        <v>Escuelas de conducir para chóferes profesionales: de camiones, buses, etcétera.</v>
      </c>
      <c r="AB372" s="17">
        <v>1001533</v>
      </c>
      <c r="AC372" s="17" t="s">
        <v>11267</v>
      </c>
      <c r="AD372" s="17" t="s">
        <v>11958</v>
      </c>
      <c r="AE372" s="17" t="s">
        <v>12072</v>
      </c>
      <c r="AF372" s="17" t="s">
        <v>12255</v>
      </c>
      <c r="AG372" s="17" t="s">
        <v>665</v>
      </c>
      <c r="AH372" s="17" t="str">
        <f>VLOOKUP(A372,'REPORTE'!$A$1:$AG$1961,5,0)</f>
        <v>ECUATORIANO(A)</v>
      </c>
      <c r="AI372" s="17">
        <f>VLOOKUP(A372,'REPORTE'!$A$1:$AG$1961,28,0)</f>
        <v>44442</v>
      </c>
      <c r="AJ372" s="17" t="str">
        <f>VLOOKUP(A372,'REPORTE'!$A$1:$AG$1961,29,0)</f>
        <v>Cliente</v>
      </c>
      <c r="AK372" s="17" t="str">
        <f>VLOOKUP(A372,'REPORTE'!$A$1:$AG$1961,30,0)</f>
        <v>Secundaria</v>
      </c>
      <c r="AL372" s="17" t="str">
        <f>VLOOKUP(A372,'REPORTE'!$A$1:$AG$1961,31,0)</f>
        <v>TUNGURAHUA</v>
      </c>
      <c r="AM372" s="17" t="e">
        <f>VLOOKUP(AL372,PROVINCIAS!$F$1:$G$1171,2,0)</f>
        <v>#N/A</v>
      </c>
    </row>
    <row r="373" spans="1:39" x14ac:dyDescent="0.45">
      <c r="A373" s="17">
        <v>1001433</v>
      </c>
      <c r="B373" s="17" t="s">
        <v>9954</v>
      </c>
      <c r="C373" s="85">
        <v>1704347374</v>
      </c>
      <c r="D373" s="17">
        <v>65</v>
      </c>
      <c r="E373" s="86">
        <v>20527</v>
      </c>
      <c r="F373" s="86" t="str">
        <f t="shared" si="31"/>
        <v>1956</v>
      </c>
      <c r="G373" s="87">
        <v>2022</v>
      </c>
      <c r="H373" s="87">
        <f t="shared" si="32"/>
        <v>66</v>
      </c>
      <c r="I373" s="87" t="str">
        <f t="shared" si="30"/>
        <v>Mal</v>
      </c>
      <c r="J373" s="17" t="s">
        <v>36</v>
      </c>
      <c r="K373" s="17">
        <v>1001909</v>
      </c>
      <c r="L373" s="17">
        <v>18</v>
      </c>
      <c r="M373" s="17">
        <v>14</v>
      </c>
      <c r="N373" s="17" t="str">
        <f t="shared" si="33"/>
        <v>A2</v>
      </c>
      <c r="O373" s="17" t="s">
        <v>10468</v>
      </c>
      <c r="P373" s="17" t="s">
        <v>10469</v>
      </c>
      <c r="Q373" s="88">
        <v>44443</v>
      </c>
      <c r="R373" s="88">
        <v>45000</v>
      </c>
      <c r="S373" s="88">
        <v>44607</v>
      </c>
      <c r="T373" s="17">
        <v>3000</v>
      </c>
      <c r="U373" s="17" t="s">
        <v>10669</v>
      </c>
      <c r="V373" s="17">
        <v>21.5</v>
      </c>
      <c r="W373" s="17" t="s">
        <v>10995</v>
      </c>
      <c r="X373" s="17" t="str">
        <f t="shared" si="34"/>
        <v>Vigente</v>
      </c>
      <c r="Y373" s="17" t="str">
        <f t="shared" si="35"/>
        <v>F</v>
      </c>
      <c r="Z373" s="17" t="s">
        <v>348</v>
      </c>
      <c r="AA373" s="17" t="str">
        <f>VLOOKUP(A373,'REPORTE'!$A$1:$AG$1961,19,0)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AB373" s="17">
        <v>1001513</v>
      </c>
      <c r="AC373" s="17" t="s">
        <v>11537</v>
      </c>
      <c r="AD373" s="17" t="s">
        <v>11871</v>
      </c>
      <c r="AE373" s="17" t="s">
        <v>12072</v>
      </c>
      <c r="AF373" s="17" t="s">
        <v>11150</v>
      </c>
      <c r="AG373" s="17" t="s">
        <v>665</v>
      </c>
      <c r="AH373" s="17" t="str">
        <f>VLOOKUP(A373,'REPORTE'!$A$1:$AG$1961,5,0)</f>
        <v>ECUATORIANO(A)</v>
      </c>
      <c r="AI373" s="17">
        <f>VLOOKUP(A373,'REPORTE'!$A$1:$AG$1961,28,0)</f>
        <v>0</v>
      </c>
      <c r="AJ373" s="17" t="str">
        <f>VLOOKUP(A373,'REPORTE'!$A$1:$AG$1961,29,0)</f>
        <v>Cliente</v>
      </c>
      <c r="AK373" s="17" t="str">
        <f>VLOOKUP(A373,'REPORTE'!$A$1:$AG$1961,30,0)</f>
        <v>Secundaria</v>
      </c>
      <c r="AL373" s="17" t="str">
        <f>VLOOKUP(A373,'REPORTE'!$A$1:$AG$1961,31,0)</f>
        <v>PICHINCHA</v>
      </c>
      <c r="AM373" s="17" t="str">
        <f>VLOOKUP(AL373,PROVINCIAS!$F$1:$G$1171,2,0)</f>
        <v>URBANA</v>
      </c>
    </row>
    <row r="374" spans="1:39" x14ac:dyDescent="0.45">
      <c r="A374" s="17">
        <v>1001439</v>
      </c>
      <c r="B374" s="17" t="s">
        <v>9955</v>
      </c>
      <c r="C374" s="85">
        <v>1711670081</v>
      </c>
      <c r="D374" s="17">
        <v>50</v>
      </c>
      <c r="E374" s="86">
        <v>26340</v>
      </c>
      <c r="F374" s="86" t="str">
        <f t="shared" si="31"/>
        <v>1972</v>
      </c>
      <c r="G374" s="87">
        <v>2022</v>
      </c>
      <c r="H374" s="87">
        <f t="shared" si="32"/>
        <v>50</v>
      </c>
      <c r="I374" s="87" t="str">
        <f t="shared" si="30"/>
        <v>Mal</v>
      </c>
      <c r="J374" s="17" t="s">
        <v>59</v>
      </c>
      <c r="K374" s="17">
        <v>1001910</v>
      </c>
      <c r="L374" s="17">
        <v>12</v>
      </c>
      <c r="M374" s="17">
        <v>0</v>
      </c>
      <c r="N374" s="17" t="str">
        <f t="shared" si="33"/>
        <v>A1</v>
      </c>
      <c r="O374" s="17" t="s">
        <v>10468</v>
      </c>
      <c r="P374" s="17" t="s">
        <v>10469</v>
      </c>
      <c r="Q374" s="88">
        <v>44443</v>
      </c>
      <c r="R374" s="88">
        <v>44809</v>
      </c>
      <c r="S374" s="89" t="s">
        <v>776</v>
      </c>
      <c r="T374" s="17">
        <v>5000</v>
      </c>
      <c r="U374" s="17" t="s">
        <v>10670</v>
      </c>
      <c r="V374" s="17">
        <v>17.5</v>
      </c>
      <c r="W374" s="17" t="s">
        <v>10994</v>
      </c>
      <c r="X374" s="17" t="str">
        <f t="shared" si="34"/>
        <v>Vigente</v>
      </c>
      <c r="Y374" s="17" t="str">
        <f t="shared" si="35"/>
        <v>V</v>
      </c>
      <c r="Z374" s="17" t="s">
        <v>11012</v>
      </c>
      <c r="AA374" s="17" t="str">
        <f>VLOOKUP(A374,'REPORTE'!$A$1:$AG$1961,19,0)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AB374" s="17">
        <v>1001519</v>
      </c>
      <c r="AC374" s="17" t="s">
        <v>11635</v>
      </c>
      <c r="AD374" s="17" t="s">
        <v>11959</v>
      </c>
      <c r="AE374" s="17" t="s">
        <v>12072</v>
      </c>
      <c r="AF374" s="17" t="s">
        <v>12256</v>
      </c>
      <c r="AG374" s="17" t="s">
        <v>665</v>
      </c>
      <c r="AH374" s="17" t="str">
        <f>VLOOKUP(A374,'REPORTE'!$A$1:$AG$1961,5,0)</f>
        <v>ECUATORIANO(A)</v>
      </c>
      <c r="AI374" s="17">
        <f>VLOOKUP(A374,'REPORTE'!$A$1:$AG$1961,28,0)</f>
        <v>44443</v>
      </c>
      <c r="AJ374" s="17" t="str">
        <f>VLOOKUP(A374,'REPORTE'!$A$1:$AG$1961,29,0)</f>
        <v>Cliente</v>
      </c>
      <c r="AK374" s="17" t="str">
        <f>VLOOKUP(A374,'REPORTE'!$A$1:$AG$1961,30,0)</f>
        <v>Ninguna</v>
      </c>
      <c r="AL374" s="17" t="str">
        <f>VLOOKUP(A374,'REPORTE'!$A$1:$AG$1961,31,0)</f>
        <v>PICHINCHA</v>
      </c>
      <c r="AM374" s="17" t="str">
        <f>VLOOKUP(AL374,PROVINCIAS!$F$1:$G$1171,2,0)</f>
        <v>URBANA</v>
      </c>
    </row>
    <row r="375" spans="1:39" x14ac:dyDescent="0.45">
      <c r="A375" s="17">
        <v>1001460</v>
      </c>
      <c r="B375" s="17" t="s">
        <v>9956</v>
      </c>
      <c r="C375" s="85">
        <v>1720144433</v>
      </c>
      <c r="D375" s="17">
        <v>33</v>
      </c>
      <c r="E375" s="86">
        <v>32362</v>
      </c>
      <c r="F375" s="86" t="str">
        <f t="shared" si="31"/>
        <v>1988</v>
      </c>
      <c r="G375" s="87">
        <v>2022</v>
      </c>
      <c r="H375" s="87">
        <f t="shared" si="32"/>
        <v>34</v>
      </c>
      <c r="I375" s="87" t="str">
        <f t="shared" si="30"/>
        <v>Mal</v>
      </c>
      <c r="J375" s="17" t="s">
        <v>59</v>
      </c>
      <c r="K375" s="17">
        <v>1001911</v>
      </c>
      <c r="L375" s="17">
        <v>12</v>
      </c>
      <c r="M375" s="17">
        <v>0</v>
      </c>
      <c r="N375" s="17" t="str">
        <f t="shared" si="33"/>
        <v>A1</v>
      </c>
      <c r="O375" s="17" t="s">
        <v>10468</v>
      </c>
      <c r="P375" s="17" t="s">
        <v>10469</v>
      </c>
      <c r="Q375" s="88">
        <v>44443</v>
      </c>
      <c r="R375" s="88">
        <v>44809</v>
      </c>
      <c r="S375" s="89" t="s">
        <v>776</v>
      </c>
      <c r="T375" s="17">
        <v>1000</v>
      </c>
      <c r="U375" s="17">
        <v>612.76</v>
      </c>
      <c r="V375" s="17">
        <v>23</v>
      </c>
      <c r="W375" s="17" t="s">
        <v>10994</v>
      </c>
      <c r="X375" s="17" t="str">
        <f t="shared" si="34"/>
        <v>Vigente</v>
      </c>
      <c r="Y375" s="17" t="str">
        <f t="shared" si="35"/>
        <v>V</v>
      </c>
      <c r="Z375" s="17" t="s">
        <v>11019</v>
      </c>
      <c r="AA375" s="17" t="str">
        <f>VLOOKUP(A375,'REPORTE'!$A$1:$AG$1961,19,0)</f>
        <v>Escuelas de conducir para chóferes profesionales: de camiones, buses, etcétera.</v>
      </c>
      <c r="AB375" s="17">
        <v>1001543</v>
      </c>
      <c r="AC375" s="17" t="s">
        <v>11185</v>
      </c>
      <c r="AD375" s="17" t="s">
        <v>11846</v>
      </c>
      <c r="AE375" s="17" t="s">
        <v>12072</v>
      </c>
      <c r="AF375" s="17" t="s">
        <v>12257</v>
      </c>
      <c r="AG375" s="17" t="s">
        <v>665</v>
      </c>
      <c r="AH375" s="17" t="str">
        <f>VLOOKUP(A375,'REPORTE'!$A$1:$AG$1961,5,0)</f>
        <v>ECUATORIANO(A)</v>
      </c>
      <c r="AI375" s="17">
        <f>VLOOKUP(A375,'REPORTE'!$A$1:$AG$1961,28,0)</f>
        <v>44443</v>
      </c>
      <c r="AJ375" s="17" t="str">
        <f>VLOOKUP(A375,'REPORTE'!$A$1:$AG$1961,29,0)</f>
        <v>Cliente</v>
      </c>
      <c r="AK375" s="17" t="str">
        <f>VLOOKUP(A375,'REPORTE'!$A$1:$AG$1961,30,0)</f>
        <v>Secundaria</v>
      </c>
      <c r="AL375" s="17" t="str">
        <f>VLOOKUP(A375,'REPORTE'!$A$1:$AG$1961,31,0)</f>
        <v>CHIMBORAZO</v>
      </c>
      <c r="AM375" s="17" t="e">
        <f>VLOOKUP(AL375,PROVINCIAS!$F$1:$G$1171,2,0)</f>
        <v>#N/A</v>
      </c>
    </row>
    <row r="376" spans="1:39" x14ac:dyDescent="0.45">
      <c r="A376" s="17">
        <v>1001030</v>
      </c>
      <c r="B376" s="17" t="s">
        <v>9957</v>
      </c>
      <c r="C376" s="85">
        <v>605224781</v>
      </c>
      <c r="D376" s="17">
        <v>22</v>
      </c>
      <c r="E376" s="86">
        <v>36339</v>
      </c>
      <c r="F376" s="86" t="str">
        <f t="shared" si="31"/>
        <v>1999</v>
      </c>
      <c r="G376" s="87">
        <v>2022</v>
      </c>
      <c r="H376" s="87">
        <f t="shared" si="32"/>
        <v>23</v>
      </c>
      <c r="I376" s="87" t="str">
        <f t="shared" si="30"/>
        <v>Mal</v>
      </c>
      <c r="J376" s="17" t="s">
        <v>59</v>
      </c>
      <c r="K376" s="17">
        <v>1001916</v>
      </c>
      <c r="L376" s="17">
        <v>18</v>
      </c>
      <c r="M376" s="17">
        <v>35</v>
      </c>
      <c r="N376" s="17" t="str">
        <f t="shared" si="33"/>
        <v>A3</v>
      </c>
      <c r="O376" s="17" t="s">
        <v>10468</v>
      </c>
      <c r="P376" s="17" t="s">
        <v>10469</v>
      </c>
      <c r="Q376" s="88">
        <v>44445</v>
      </c>
      <c r="R376" s="88">
        <v>45010</v>
      </c>
      <c r="S376" s="88">
        <v>44586</v>
      </c>
      <c r="T376" s="17">
        <v>1254</v>
      </c>
      <c r="U376" s="17" t="s">
        <v>10671</v>
      </c>
      <c r="V376" s="17">
        <v>23</v>
      </c>
      <c r="W376" s="17" t="s">
        <v>10995</v>
      </c>
      <c r="X376" s="17" t="str">
        <f t="shared" si="34"/>
        <v>Vigente</v>
      </c>
      <c r="Y376" s="17" t="str">
        <f t="shared" si="35"/>
        <v>F</v>
      </c>
      <c r="Z376" s="17" t="s">
        <v>348</v>
      </c>
      <c r="AA376" s="17" t="str">
        <f>VLOOKUP(A376,'REPORTE'!$A$1:$AG$1961,19,0)</f>
        <v>Venta al por mayor de carne y productos cárnicos (incluidas las aves de corral).</v>
      </c>
      <c r="AB376" s="17">
        <v>1001100</v>
      </c>
      <c r="AC376" s="17" t="s">
        <v>11268</v>
      </c>
      <c r="AD376" s="17" t="s">
        <v>11876</v>
      </c>
      <c r="AE376" s="17" t="s">
        <v>12072</v>
      </c>
      <c r="AF376" s="17" t="s">
        <v>12076</v>
      </c>
      <c r="AG376" s="17" t="s">
        <v>665</v>
      </c>
      <c r="AH376" s="17" t="str">
        <f>VLOOKUP(A376,'REPORTE'!$A$1:$AG$1961,5,0)</f>
        <v>ECUATORIANO(A)</v>
      </c>
      <c r="AI376" s="17">
        <f>VLOOKUP(A376,'REPORTE'!$A$1:$AG$1961,28,0)</f>
        <v>44223</v>
      </c>
      <c r="AJ376" s="17" t="str">
        <f>VLOOKUP(A376,'REPORTE'!$A$1:$AG$1961,29,0)</f>
        <v>Cliente</v>
      </c>
      <c r="AK376" s="17" t="str">
        <f>VLOOKUP(A376,'REPORTE'!$A$1:$AG$1961,30,0)</f>
        <v>Primaria</v>
      </c>
      <c r="AL376" s="17" t="str">
        <f>VLOOKUP(A376,'REPORTE'!$A$1:$AG$1961,31,0)</f>
        <v>CHIMBORAZO</v>
      </c>
      <c r="AM376" s="17" t="e">
        <f>VLOOKUP(AL376,PROVINCIAS!$F$1:$G$1171,2,0)</f>
        <v>#N/A</v>
      </c>
    </row>
    <row r="377" spans="1:39" x14ac:dyDescent="0.45">
      <c r="A377" s="17">
        <v>1001033</v>
      </c>
      <c r="B377" s="17" t="s">
        <v>9958</v>
      </c>
      <c r="C377" s="85">
        <v>1713667770</v>
      </c>
      <c r="D377" s="17">
        <v>46</v>
      </c>
      <c r="E377" s="86">
        <v>27499</v>
      </c>
      <c r="F377" s="86" t="str">
        <f t="shared" si="31"/>
        <v>1975</v>
      </c>
      <c r="G377" s="87">
        <v>2022</v>
      </c>
      <c r="H377" s="87">
        <f t="shared" si="32"/>
        <v>47</v>
      </c>
      <c r="I377" s="87" t="str">
        <f t="shared" si="30"/>
        <v>Mal</v>
      </c>
      <c r="J377" s="17" t="s">
        <v>36</v>
      </c>
      <c r="K377" s="17">
        <v>1001915</v>
      </c>
      <c r="L377" s="17">
        <v>24</v>
      </c>
      <c r="M377" s="17">
        <v>0</v>
      </c>
      <c r="N377" s="17" t="str">
        <f t="shared" si="33"/>
        <v>A1</v>
      </c>
      <c r="O377" s="17" t="s">
        <v>10468</v>
      </c>
      <c r="P377" s="17" t="s">
        <v>10469</v>
      </c>
      <c r="Q377" s="88">
        <v>44445</v>
      </c>
      <c r="R377" s="88">
        <v>45194</v>
      </c>
      <c r="S377" s="89" t="s">
        <v>776</v>
      </c>
      <c r="T377" s="17">
        <v>3000</v>
      </c>
      <c r="U377" s="17" t="s">
        <v>10672</v>
      </c>
      <c r="V377" s="17">
        <v>21.5</v>
      </c>
      <c r="W377" s="17" t="s">
        <v>10994</v>
      </c>
      <c r="X377" s="17" t="str">
        <f t="shared" si="34"/>
        <v>Vigente</v>
      </c>
      <c r="Y377" s="17" t="str">
        <f t="shared" si="35"/>
        <v>V</v>
      </c>
      <c r="Z377" s="17" t="s">
        <v>11083</v>
      </c>
      <c r="AA377" s="17" t="str">
        <f>VLOOKUP(A377,'REPORTE'!$A$1:$AG$1961,19,0)</f>
        <v>Actividades de asociaciones de automovilistas.</v>
      </c>
      <c r="AB377" s="17">
        <v>1001103</v>
      </c>
      <c r="AC377" s="17" t="s">
        <v>11526</v>
      </c>
      <c r="AD377" s="17" t="s">
        <v>11835</v>
      </c>
      <c r="AE377" s="17" t="s">
        <v>12072</v>
      </c>
      <c r="AF377" s="17" t="s">
        <v>12258</v>
      </c>
      <c r="AG377" s="17" t="s">
        <v>665</v>
      </c>
      <c r="AH377" s="17" t="str">
        <f>VLOOKUP(A377,'REPORTE'!$A$1:$AG$1961,5,0)</f>
        <v>ECUATORIANO(A)</v>
      </c>
      <c r="AI377" s="17">
        <f>VLOOKUP(A377,'REPORTE'!$A$1:$AG$1961,28,0)</f>
        <v>44217</v>
      </c>
      <c r="AJ377" s="17" t="str">
        <f>VLOOKUP(A377,'REPORTE'!$A$1:$AG$1961,29,0)</f>
        <v>Cliente</v>
      </c>
      <c r="AK377" s="17" t="str">
        <f>VLOOKUP(A377,'REPORTE'!$A$1:$AG$1961,30,0)</f>
        <v>Universitaria</v>
      </c>
      <c r="AL377" s="17" t="str">
        <f>VLOOKUP(A377,'REPORTE'!$A$1:$AG$1961,31,0)</f>
        <v>PICHINCHA</v>
      </c>
      <c r="AM377" s="17" t="str">
        <f>VLOOKUP(AL377,PROVINCIAS!$F$1:$G$1171,2,0)</f>
        <v>URBANA</v>
      </c>
    </row>
    <row r="378" spans="1:39" x14ac:dyDescent="0.45">
      <c r="A378" s="17">
        <v>1001457</v>
      </c>
      <c r="B378" s="17" t="s">
        <v>9959</v>
      </c>
      <c r="C378" s="85">
        <v>1706780697</v>
      </c>
      <c r="D378" s="17">
        <v>60</v>
      </c>
      <c r="E378" s="86">
        <v>22503</v>
      </c>
      <c r="F378" s="86" t="str">
        <f t="shared" si="31"/>
        <v>1961</v>
      </c>
      <c r="G378" s="87">
        <v>2022</v>
      </c>
      <c r="H378" s="87">
        <f t="shared" si="32"/>
        <v>61</v>
      </c>
      <c r="I378" s="87" t="str">
        <f t="shared" si="30"/>
        <v>Mal</v>
      </c>
      <c r="J378" s="17" t="s">
        <v>36</v>
      </c>
      <c r="K378" s="17">
        <v>1001914</v>
      </c>
      <c r="L378" s="17">
        <v>18</v>
      </c>
      <c r="M378" s="17">
        <v>9</v>
      </c>
      <c r="N378" s="17" t="str">
        <f t="shared" si="33"/>
        <v>A2</v>
      </c>
      <c r="O378" s="17" t="s">
        <v>10468</v>
      </c>
      <c r="P378" s="17" t="s">
        <v>10469</v>
      </c>
      <c r="Q378" s="88">
        <v>44445</v>
      </c>
      <c r="R378" s="88">
        <v>45005</v>
      </c>
      <c r="S378" s="88">
        <v>44612</v>
      </c>
      <c r="T378" s="17">
        <v>2000</v>
      </c>
      <c r="U378" s="17" t="s">
        <v>10673</v>
      </c>
      <c r="V378" s="17">
        <v>23</v>
      </c>
      <c r="W378" s="17" t="s">
        <v>10995</v>
      </c>
      <c r="X378" s="17" t="str">
        <f t="shared" si="34"/>
        <v>Vigente</v>
      </c>
      <c r="Y378" s="17" t="str">
        <f t="shared" si="35"/>
        <v>F</v>
      </c>
      <c r="Z378" s="17" t="s">
        <v>11065</v>
      </c>
      <c r="AA378" s="17" t="str">
        <f>VLOOKUP(A378,'REPORTE'!$A$1:$AG$1961,19,0)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378" s="17">
        <v>1001542</v>
      </c>
      <c r="AC378" s="17" t="s">
        <v>11169</v>
      </c>
      <c r="AD378" s="17" t="s">
        <v>11960</v>
      </c>
      <c r="AE378" s="17" t="s">
        <v>12072</v>
      </c>
      <c r="AF378" s="17" t="s">
        <v>12100</v>
      </c>
      <c r="AG378" s="17" t="s">
        <v>665</v>
      </c>
      <c r="AH378" s="17" t="str">
        <f>VLOOKUP(A378,'REPORTE'!$A$1:$AG$1961,5,0)</f>
        <v>ECUATORIANO(A)</v>
      </c>
      <c r="AI378" s="17">
        <f>VLOOKUP(A378,'REPORTE'!$A$1:$AG$1961,28,0)</f>
        <v>0</v>
      </c>
      <c r="AJ378" s="17" t="str">
        <f>VLOOKUP(A378,'REPORTE'!$A$1:$AG$1961,29,0)</f>
        <v>Cliente</v>
      </c>
      <c r="AK378" s="17" t="str">
        <f>VLOOKUP(A378,'REPORTE'!$A$1:$AG$1961,30,0)</f>
        <v>Secundaria</v>
      </c>
      <c r="AL378" s="17" t="str">
        <f>VLOOKUP(A378,'REPORTE'!$A$1:$AG$1961,31,0)</f>
        <v>PICHINCHA</v>
      </c>
      <c r="AM378" s="17" t="str">
        <f>VLOOKUP(AL378,PROVINCIAS!$F$1:$G$1171,2,0)</f>
        <v>URBANA</v>
      </c>
    </row>
    <row r="379" spans="1:39" x14ac:dyDescent="0.45">
      <c r="A379" s="17">
        <v>1001335</v>
      </c>
      <c r="B379" s="17" t="s">
        <v>9960</v>
      </c>
      <c r="C379" s="85">
        <v>1002641213</v>
      </c>
      <c r="D379" s="17">
        <v>41</v>
      </c>
      <c r="E379" s="86">
        <v>29424</v>
      </c>
      <c r="F379" s="86" t="str">
        <f t="shared" si="31"/>
        <v>1980</v>
      </c>
      <c r="G379" s="87">
        <v>2022</v>
      </c>
      <c r="H379" s="87">
        <f t="shared" si="32"/>
        <v>42</v>
      </c>
      <c r="I379" s="87" t="str">
        <f t="shared" si="30"/>
        <v>Mal</v>
      </c>
      <c r="J379" s="17" t="s">
        <v>59</v>
      </c>
      <c r="K379" s="17">
        <v>1001919</v>
      </c>
      <c r="L379" s="17">
        <v>24</v>
      </c>
      <c r="M379" s="17">
        <v>0</v>
      </c>
      <c r="N379" s="17" t="str">
        <f t="shared" si="33"/>
        <v>A1</v>
      </c>
      <c r="O379" s="17" t="s">
        <v>10468</v>
      </c>
      <c r="P379" s="17" t="s">
        <v>10469</v>
      </c>
      <c r="Q379" s="88">
        <v>44446</v>
      </c>
      <c r="R379" s="88">
        <v>45173</v>
      </c>
      <c r="S379" s="89" t="s">
        <v>776</v>
      </c>
      <c r="T379" s="17">
        <v>5000</v>
      </c>
      <c r="U379" s="17" t="s">
        <v>10674</v>
      </c>
      <c r="V379" s="17">
        <v>17.5</v>
      </c>
      <c r="W379" s="17" t="s">
        <v>10994</v>
      </c>
      <c r="X379" s="17" t="str">
        <f t="shared" si="34"/>
        <v>Vigente</v>
      </c>
      <c r="Y379" s="17" t="str">
        <f t="shared" si="35"/>
        <v>V</v>
      </c>
      <c r="Z379" s="17" t="s">
        <v>11475</v>
      </c>
      <c r="AA379" s="17" t="str">
        <f>VLOOKUP(A379,'REPORTE'!$A$1:$AG$1961,19,0)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379" s="17">
        <v>1001412</v>
      </c>
      <c r="AC379" s="17" t="s">
        <v>11550</v>
      </c>
      <c r="AD379" s="17" t="s">
        <v>11846</v>
      </c>
      <c r="AE379" s="17" t="s">
        <v>12072</v>
      </c>
      <c r="AF379" s="17" t="s">
        <v>12259</v>
      </c>
      <c r="AG379" s="17" t="s">
        <v>665</v>
      </c>
      <c r="AH379" s="17" t="str">
        <f>VLOOKUP(A379,'REPORTE'!$A$1:$AG$1961,5,0)</f>
        <v>ECUATORIANO(A) INDIGENA</v>
      </c>
      <c r="AI379" s="17">
        <f>VLOOKUP(A379,'REPORTE'!$A$1:$AG$1961,28,0)</f>
        <v>44446</v>
      </c>
      <c r="AJ379" s="17" t="str">
        <f>VLOOKUP(A379,'REPORTE'!$A$1:$AG$1961,29,0)</f>
        <v>Cliente</v>
      </c>
      <c r="AK379" s="17" t="str">
        <f>VLOOKUP(A379,'REPORTE'!$A$1:$AG$1961,30,0)</f>
        <v>Secundaria</v>
      </c>
      <c r="AL379" s="17" t="str">
        <f>VLOOKUP(A379,'REPORTE'!$A$1:$AG$1961,31,0)</f>
        <v>IMBABURA</v>
      </c>
      <c r="AM379" s="17" t="e">
        <f>VLOOKUP(AL379,PROVINCIAS!$F$1:$G$1171,2,0)</f>
        <v>#N/A</v>
      </c>
    </row>
    <row r="380" spans="1:39" x14ac:dyDescent="0.45">
      <c r="A380" s="17">
        <v>1001373</v>
      </c>
      <c r="B380" s="17" t="s">
        <v>9961</v>
      </c>
      <c r="C380" s="85">
        <v>603785197</v>
      </c>
      <c r="D380" s="17">
        <v>37</v>
      </c>
      <c r="E380" s="86">
        <v>30944</v>
      </c>
      <c r="F380" s="86" t="str">
        <f t="shared" si="31"/>
        <v>1984</v>
      </c>
      <c r="G380" s="87">
        <v>2022</v>
      </c>
      <c r="H380" s="87">
        <f t="shared" si="32"/>
        <v>38</v>
      </c>
      <c r="I380" s="87" t="str">
        <f t="shared" si="30"/>
        <v>Mal</v>
      </c>
      <c r="J380" s="17" t="s">
        <v>36</v>
      </c>
      <c r="K380" s="17">
        <v>1001920</v>
      </c>
      <c r="L380" s="17">
        <v>12</v>
      </c>
      <c r="M380" s="17">
        <v>4</v>
      </c>
      <c r="N380" s="17" t="str">
        <f t="shared" si="33"/>
        <v>A1</v>
      </c>
      <c r="O380" s="17" t="s">
        <v>10468</v>
      </c>
      <c r="P380" s="17" t="s">
        <v>10469</v>
      </c>
      <c r="Q380" s="88">
        <v>44446</v>
      </c>
      <c r="R380" s="88">
        <v>44829</v>
      </c>
      <c r="S380" s="88">
        <v>44617</v>
      </c>
      <c r="T380" s="17">
        <v>3000</v>
      </c>
      <c r="U380" s="17" t="s">
        <v>10675</v>
      </c>
      <c r="V380" s="17">
        <v>21.5</v>
      </c>
      <c r="W380" s="17" t="s">
        <v>10995</v>
      </c>
      <c r="X380" s="17" t="str">
        <f t="shared" si="34"/>
        <v>Vigente</v>
      </c>
      <c r="Y380" s="17" t="str">
        <f t="shared" si="35"/>
        <v>F</v>
      </c>
      <c r="Z380" s="17" t="s">
        <v>11006</v>
      </c>
      <c r="AA380" s="17" t="str">
        <f>VLOOKUP(A380,'REPORTE'!$A$1:$AG$1961,19,0)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380" s="17">
        <v>1001450</v>
      </c>
      <c r="AC380" s="17" t="s">
        <v>11546</v>
      </c>
      <c r="AD380" s="17" t="s">
        <v>11863</v>
      </c>
      <c r="AE380" s="17" t="s">
        <v>12072</v>
      </c>
      <c r="AF380" s="17" t="s">
        <v>12078</v>
      </c>
      <c r="AG380" s="17" t="s">
        <v>665</v>
      </c>
      <c r="AH380" s="17" t="str">
        <f>VLOOKUP(A380,'REPORTE'!$A$1:$AG$1961,5,0)</f>
        <v>ECUATORIANO(A)</v>
      </c>
      <c r="AI380" s="17">
        <f>VLOOKUP(A380,'REPORTE'!$A$1:$AG$1961,28,0)</f>
        <v>44446</v>
      </c>
      <c r="AJ380" s="17" t="str">
        <f>VLOOKUP(A380,'REPORTE'!$A$1:$AG$1961,29,0)</f>
        <v>Cliente</v>
      </c>
      <c r="AK380" s="17" t="str">
        <f>VLOOKUP(A380,'REPORTE'!$A$1:$AG$1961,30,0)</f>
        <v>Secundaria</v>
      </c>
      <c r="AL380" s="17" t="str">
        <f>VLOOKUP(A380,'REPORTE'!$A$1:$AG$1961,31,0)</f>
        <v>CHIMBORAZO</v>
      </c>
      <c r="AM380" s="17" t="e">
        <f>VLOOKUP(AL380,PROVINCIAS!$F$1:$G$1171,2,0)</f>
        <v>#N/A</v>
      </c>
    </row>
    <row r="381" spans="1:39" x14ac:dyDescent="0.45">
      <c r="A381" s="17">
        <v>1001462</v>
      </c>
      <c r="B381" s="17" t="s">
        <v>9962</v>
      </c>
      <c r="C381" s="85">
        <v>1725542342</v>
      </c>
      <c r="D381" s="17">
        <v>22</v>
      </c>
      <c r="E381" s="86">
        <v>36359</v>
      </c>
      <c r="F381" s="86" t="str">
        <f t="shared" si="31"/>
        <v>1999</v>
      </c>
      <c r="G381" s="87">
        <v>2022</v>
      </c>
      <c r="H381" s="87">
        <f t="shared" si="32"/>
        <v>23</v>
      </c>
      <c r="I381" s="87" t="str">
        <f t="shared" si="30"/>
        <v>Mal</v>
      </c>
      <c r="J381" s="17" t="s">
        <v>59</v>
      </c>
      <c r="K381" s="17">
        <v>1001917</v>
      </c>
      <c r="L381" s="17">
        <v>12</v>
      </c>
      <c r="M381" s="17">
        <v>4</v>
      </c>
      <c r="N381" s="17" t="str">
        <f t="shared" si="33"/>
        <v>A1</v>
      </c>
      <c r="O381" s="17" t="s">
        <v>10468</v>
      </c>
      <c r="P381" s="17" t="s">
        <v>10469</v>
      </c>
      <c r="Q381" s="88">
        <v>44446</v>
      </c>
      <c r="R381" s="88">
        <v>44829</v>
      </c>
      <c r="S381" s="88">
        <v>44617</v>
      </c>
      <c r="T381" s="17">
        <v>1200</v>
      </c>
      <c r="U381" s="17">
        <v>846.12</v>
      </c>
      <c r="V381" s="17">
        <v>23</v>
      </c>
      <c r="W381" s="17" t="s">
        <v>10995</v>
      </c>
      <c r="X381" s="17" t="str">
        <f t="shared" si="34"/>
        <v>Vigente</v>
      </c>
      <c r="Y381" s="17" t="str">
        <f t="shared" si="35"/>
        <v>F</v>
      </c>
      <c r="Z381" s="17" t="s">
        <v>11024</v>
      </c>
      <c r="AA381" s="17" t="str">
        <f>VLOOKUP(A381,'REPORTE'!$A$1:$AG$1961,19,0)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AB381" s="17">
        <v>1001545</v>
      </c>
      <c r="AC381" s="17" t="s">
        <v>11191</v>
      </c>
      <c r="AD381" s="17" t="s">
        <v>11866</v>
      </c>
      <c r="AE381" s="17" t="s">
        <v>12072</v>
      </c>
      <c r="AF381" s="17" t="s">
        <v>12100</v>
      </c>
      <c r="AG381" s="17" t="s">
        <v>665</v>
      </c>
      <c r="AH381" s="17" t="str">
        <f>VLOOKUP(A381,'REPORTE'!$A$1:$AG$1961,5,0)</f>
        <v>ECUATORIANO(A)</v>
      </c>
      <c r="AI381" s="17">
        <f>VLOOKUP(A381,'REPORTE'!$A$1:$AG$1961,28,0)</f>
        <v>44446</v>
      </c>
      <c r="AJ381" s="17" t="str">
        <f>VLOOKUP(A381,'REPORTE'!$A$1:$AG$1961,29,0)</f>
        <v>Cliente</v>
      </c>
      <c r="AK381" s="17" t="str">
        <f>VLOOKUP(A381,'REPORTE'!$A$1:$AG$1961,30,0)</f>
        <v>Secundaria</v>
      </c>
      <c r="AL381" s="17" t="str">
        <f>VLOOKUP(A381,'REPORTE'!$A$1:$AG$1961,31,0)</f>
        <v>PICHINCHA</v>
      </c>
      <c r="AM381" s="17" t="str">
        <f>VLOOKUP(AL381,PROVINCIAS!$F$1:$G$1171,2,0)</f>
        <v>URBANA</v>
      </c>
    </row>
    <row r="382" spans="1:39" x14ac:dyDescent="0.45">
      <c r="A382" s="17">
        <v>1000870</v>
      </c>
      <c r="B382" s="17" t="s">
        <v>9963</v>
      </c>
      <c r="C382" s="85">
        <v>1716942287</v>
      </c>
      <c r="D382" s="17">
        <v>39</v>
      </c>
      <c r="E382" s="86">
        <v>30257</v>
      </c>
      <c r="F382" s="86" t="str">
        <f t="shared" si="31"/>
        <v>1982</v>
      </c>
      <c r="G382" s="87">
        <v>2022</v>
      </c>
      <c r="H382" s="87">
        <f t="shared" si="32"/>
        <v>40</v>
      </c>
      <c r="I382" s="87" t="str">
        <f t="shared" si="30"/>
        <v>Mal</v>
      </c>
      <c r="J382" s="17" t="s">
        <v>36</v>
      </c>
      <c r="K382" s="17">
        <v>1001928</v>
      </c>
      <c r="L382" s="17">
        <v>24</v>
      </c>
      <c r="M382" s="17">
        <v>0</v>
      </c>
      <c r="N382" s="17" t="str">
        <f t="shared" si="33"/>
        <v>A1</v>
      </c>
      <c r="O382" s="17" t="s">
        <v>10468</v>
      </c>
      <c r="P382" s="17" t="s">
        <v>10469</v>
      </c>
      <c r="Q382" s="88">
        <v>44448</v>
      </c>
      <c r="R382" s="88">
        <v>45184</v>
      </c>
      <c r="S382" s="89" t="s">
        <v>776</v>
      </c>
      <c r="T382" s="17">
        <v>5000</v>
      </c>
      <c r="U382" s="17" t="s">
        <v>10676</v>
      </c>
      <c r="V382" s="17">
        <v>17.5</v>
      </c>
      <c r="W382" s="17" t="s">
        <v>10994</v>
      </c>
      <c r="X382" s="17" t="str">
        <f t="shared" si="34"/>
        <v>Vigente</v>
      </c>
      <c r="Y382" s="17" t="str">
        <f t="shared" si="35"/>
        <v>V</v>
      </c>
      <c r="Z382" s="17" t="s">
        <v>348</v>
      </c>
      <c r="AA382" s="17" t="str">
        <f>VLOOKUP(A382,'REPORTE'!$A$1:$AG$1961,19,0)</f>
        <v>Venta al por mayor de frutas, legumbres y hortalizas.</v>
      </c>
      <c r="AB382" s="17">
        <v>1000940</v>
      </c>
      <c r="AC382" s="17" t="s">
        <v>11550</v>
      </c>
      <c r="AD382" s="17" t="s">
        <v>11835</v>
      </c>
      <c r="AE382" s="17" t="s">
        <v>12072</v>
      </c>
      <c r="AF382" s="17" t="s">
        <v>12114</v>
      </c>
      <c r="AG382" s="17" t="s">
        <v>665</v>
      </c>
      <c r="AH382" s="17" t="str">
        <f>VLOOKUP(A382,'REPORTE'!$A$1:$AG$1961,5,0)</f>
        <v>ECUATORIANO(A)</v>
      </c>
      <c r="AI382" s="17">
        <f>VLOOKUP(A382,'REPORTE'!$A$1:$AG$1961,28,0)</f>
        <v>44118</v>
      </c>
      <c r="AJ382" s="17" t="str">
        <f>VLOOKUP(A382,'REPORTE'!$A$1:$AG$1961,29,0)</f>
        <v>Cliente</v>
      </c>
      <c r="AK382" s="17" t="str">
        <f>VLOOKUP(A382,'REPORTE'!$A$1:$AG$1961,30,0)</f>
        <v>Primaria</v>
      </c>
      <c r="AL382" s="17" t="str">
        <f>VLOOKUP(A382,'REPORTE'!$A$1:$AG$1961,31,0)</f>
        <v>PICHINCHA</v>
      </c>
      <c r="AM382" s="17" t="str">
        <f>VLOOKUP(AL382,PROVINCIAS!$F$1:$G$1171,2,0)</f>
        <v>URBANA</v>
      </c>
    </row>
    <row r="383" spans="1:39" x14ac:dyDescent="0.45">
      <c r="A383" s="17">
        <v>1001455</v>
      </c>
      <c r="B383" s="17" t="s">
        <v>9964</v>
      </c>
      <c r="C383" s="85">
        <v>1753115268</v>
      </c>
      <c r="D383" s="17">
        <v>26</v>
      </c>
      <c r="E383" s="86">
        <v>35024</v>
      </c>
      <c r="F383" s="86" t="str">
        <f t="shared" si="31"/>
        <v>1995</v>
      </c>
      <c r="G383" s="87">
        <v>2022</v>
      </c>
      <c r="H383" s="87">
        <f t="shared" si="32"/>
        <v>27</v>
      </c>
      <c r="I383" s="87" t="str">
        <f t="shared" si="30"/>
        <v>Mal</v>
      </c>
      <c r="J383" s="17" t="s">
        <v>36</v>
      </c>
      <c r="K383" s="17">
        <v>1001927</v>
      </c>
      <c r="L383" s="17">
        <v>18</v>
      </c>
      <c r="M383" s="17">
        <v>0</v>
      </c>
      <c r="N383" s="17" t="str">
        <f t="shared" si="33"/>
        <v>A1</v>
      </c>
      <c r="O383" s="17" t="s">
        <v>10468</v>
      </c>
      <c r="P383" s="17" t="s">
        <v>10469</v>
      </c>
      <c r="Q383" s="88">
        <v>44448</v>
      </c>
      <c r="R383" s="88">
        <v>44990</v>
      </c>
      <c r="S383" s="89" t="s">
        <v>776</v>
      </c>
      <c r="T383" s="17">
        <v>1500</v>
      </c>
      <c r="U383" s="17" t="s">
        <v>10677</v>
      </c>
      <c r="V383" s="17">
        <v>23</v>
      </c>
      <c r="W383" s="17" t="s">
        <v>10994</v>
      </c>
      <c r="X383" s="17" t="str">
        <f t="shared" si="34"/>
        <v>Vigente</v>
      </c>
      <c r="Y383" s="17" t="str">
        <f t="shared" si="35"/>
        <v>V</v>
      </c>
      <c r="Z383" s="17" t="s">
        <v>11050</v>
      </c>
      <c r="AA383" s="17" t="str">
        <f>VLOOKUP(A383,'REPORTE'!$A$1:$AG$1961,19,0)</f>
        <v>Explotación de criaderos de pollos y reproducción de aves de corral, pollos y gallinas (aves de la especie Gallus Domesticus).</v>
      </c>
      <c r="AB383" s="17">
        <v>1001534</v>
      </c>
      <c r="AC383" s="17" t="s">
        <v>11166</v>
      </c>
      <c r="AD383" s="17" t="s">
        <v>11837</v>
      </c>
      <c r="AE383" s="17" t="s">
        <v>12072</v>
      </c>
      <c r="AF383" s="17" t="s">
        <v>12260</v>
      </c>
      <c r="AG383" s="17" t="s">
        <v>665</v>
      </c>
      <c r="AH383" s="17" t="str">
        <f>VLOOKUP(A383,'REPORTE'!$A$1:$AG$1961,5,0)</f>
        <v>ECUATORIANO(A)</v>
      </c>
      <c r="AI383" s="17">
        <f>VLOOKUP(A383,'REPORTE'!$A$1:$AG$1961,28,0)</f>
        <v>44448</v>
      </c>
      <c r="AJ383" s="17" t="str">
        <f>VLOOKUP(A383,'REPORTE'!$A$1:$AG$1961,29,0)</f>
        <v>Cliente</v>
      </c>
      <c r="AK383" s="17" t="str">
        <f>VLOOKUP(A383,'REPORTE'!$A$1:$AG$1961,30,0)</f>
        <v>Secundaria</v>
      </c>
      <c r="AL383" s="17" t="str">
        <f>VLOOKUP(A383,'REPORTE'!$A$1:$AG$1961,31,0)</f>
        <v>PICHINCHA</v>
      </c>
      <c r="AM383" s="17" t="str">
        <f>VLOOKUP(AL383,PROVINCIAS!$F$1:$G$1171,2,0)</f>
        <v>URBANA</v>
      </c>
    </row>
    <row r="384" spans="1:39" x14ac:dyDescent="0.45">
      <c r="A384" s="17">
        <v>1001470</v>
      </c>
      <c r="B384" s="17" t="s">
        <v>9965</v>
      </c>
      <c r="C384" s="85">
        <v>606091536</v>
      </c>
      <c r="D384" s="17">
        <v>29</v>
      </c>
      <c r="E384" s="86">
        <v>33971</v>
      </c>
      <c r="F384" s="86" t="str">
        <f t="shared" si="31"/>
        <v>1993</v>
      </c>
      <c r="G384" s="87">
        <v>2022</v>
      </c>
      <c r="H384" s="87">
        <f t="shared" si="32"/>
        <v>29</v>
      </c>
      <c r="I384" s="87" t="str">
        <f t="shared" si="30"/>
        <v>Mal</v>
      </c>
      <c r="J384" s="17" t="s">
        <v>59</v>
      </c>
      <c r="K384" s="17">
        <v>1001923</v>
      </c>
      <c r="L384" s="17">
        <v>12</v>
      </c>
      <c r="M384" s="17">
        <v>0</v>
      </c>
      <c r="N384" s="17" t="str">
        <f t="shared" si="33"/>
        <v>A1</v>
      </c>
      <c r="O384" s="17" t="s">
        <v>10468</v>
      </c>
      <c r="P384" s="17" t="s">
        <v>10469</v>
      </c>
      <c r="Q384" s="88">
        <v>44448</v>
      </c>
      <c r="R384" s="88">
        <v>44829</v>
      </c>
      <c r="S384" s="89" t="s">
        <v>776</v>
      </c>
      <c r="T384" s="17">
        <v>1680</v>
      </c>
      <c r="U384" s="17" t="s">
        <v>10678</v>
      </c>
      <c r="V384" s="17">
        <v>23</v>
      </c>
      <c r="W384" s="17" t="s">
        <v>10994</v>
      </c>
      <c r="X384" s="17" t="str">
        <f t="shared" si="34"/>
        <v>Vigente</v>
      </c>
      <c r="Y384" s="17" t="str">
        <f t="shared" si="35"/>
        <v>V</v>
      </c>
      <c r="Z384" s="17" t="s">
        <v>11066</v>
      </c>
      <c r="AA384" s="17" t="str">
        <f>VLOOKUP(A384,'REPORTE'!$A$1:$AG$1961,19,0)</f>
        <v>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v>
      </c>
      <c r="AB384" s="17">
        <v>1001553</v>
      </c>
      <c r="AC384" s="17" t="s">
        <v>11269</v>
      </c>
      <c r="AD384" s="17" t="s">
        <v>11870</v>
      </c>
      <c r="AE384" s="17" t="s">
        <v>12072</v>
      </c>
      <c r="AF384" s="17" t="s">
        <v>12261</v>
      </c>
      <c r="AG384" s="17" t="s">
        <v>665</v>
      </c>
      <c r="AH384" s="17" t="str">
        <f>VLOOKUP(A384,'REPORTE'!$A$1:$AG$1961,5,0)</f>
        <v>ECUATORIANO(A)</v>
      </c>
      <c r="AI384" s="17">
        <f>VLOOKUP(A384,'REPORTE'!$A$1:$AG$1961,28,0)</f>
        <v>44448</v>
      </c>
      <c r="AJ384" s="17" t="str">
        <f>VLOOKUP(A384,'REPORTE'!$A$1:$AG$1961,29,0)</f>
        <v>Cliente</v>
      </c>
      <c r="AK384" s="17" t="str">
        <f>VLOOKUP(A384,'REPORTE'!$A$1:$AG$1961,30,0)</f>
        <v>Postgrado</v>
      </c>
      <c r="AL384" s="17" t="str">
        <f>VLOOKUP(A384,'REPORTE'!$A$1:$AG$1961,31,0)</f>
        <v>CHIMBORAZO</v>
      </c>
      <c r="AM384" s="17" t="e">
        <f>VLOOKUP(AL384,PROVINCIAS!$F$1:$G$1171,2,0)</f>
        <v>#N/A</v>
      </c>
    </row>
    <row r="385" spans="1:39" x14ac:dyDescent="0.45">
      <c r="A385" s="17">
        <v>1000337</v>
      </c>
      <c r="B385" s="17" t="s">
        <v>9966</v>
      </c>
      <c r="C385" s="85">
        <v>1714111208</v>
      </c>
      <c r="D385" s="17">
        <v>36</v>
      </c>
      <c r="E385" s="86">
        <v>31202</v>
      </c>
      <c r="F385" s="86" t="str">
        <f t="shared" si="31"/>
        <v>1985</v>
      </c>
      <c r="G385" s="87">
        <v>2022</v>
      </c>
      <c r="H385" s="87">
        <f t="shared" si="32"/>
        <v>37</v>
      </c>
      <c r="I385" s="87" t="str">
        <f t="shared" si="30"/>
        <v>Mal</v>
      </c>
      <c r="J385" s="17" t="s">
        <v>59</v>
      </c>
      <c r="K385" s="17">
        <v>1001936</v>
      </c>
      <c r="L385" s="17">
        <v>36</v>
      </c>
      <c r="M385" s="17">
        <v>9</v>
      </c>
      <c r="N385" s="17" t="str">
        <f t="shared" si="33"/>
        <v>A2</v>
      </c>
      <c r="O385" s="17" t="s">
        <v>10468</v>
      </c>
      <c r="P385" s="17" t="s">
        <v>10469</v>
      </c>
      <c r="Q385" s="88">
        <v>44449</v>
      </c>
      <c r="R385" s="88">
        <v>45555</v>
      </c>
      <c r="S385" s="88">
        <v>44612</v>
      </c>
      <c r="T385" s="17">
        <v>5000</v>
      </c>
      <c r="U385" s="17" t="s">
        <v>10679</v>
      </c>
      <c r="V385" s="17">
        <v>21.5</v>
      </c>
      <c r="W385" s="17" t="s">
        <v>10995</v>
      </c>
      <c r="X385" s="17" t="str">
        <f t="shared" si="34"/>
        <v>Vigente</v>
      </c>
      <c r="Y385" s="17" t="str">
        <f t="shared" si="35"/>
        <v>F</v>
      </c>
      <c r="Z385" s="17" t="s">
        <v>11022</v>
      </c>
      <c r="AA385" s="17" t="str">
        <f>VLOOKUP(A385,'REPORTE'!$A$1:$AG$1961,19,0)</f>
        <v>Empleado Privado</v>
      </c>
      <c r="AB385" s="17">
        <v>1000398</v>
      </c>
      <c r="AC385" s="17" t="s">
        <v>11530</v>
      </c>
      <c r="AD385" s="17" t="s">
        <v>11961</v>
      </c>
      <c r="AE385" s="17" t="s">
        <v>12072</v>
      </c>
      <c r="AF385" s="17" t="s">
        <v>12093</v>
      </c>
      <c r="AG385" s="17" t="s">
        <v>665</v>
      </c>
      <c r="AH385" s="17" t="str">
        <f>VLOOKUP(A385,'REPORTE'!$A$1:$AG$1961,5,0)</f>
        <v>ECUATORIANO(A)</v>
      </c>
      <c r="AI385" s="17">
        <f>VLOOKUP(A385,'REPORTE'!$A$1:$AG$1961,28,0)</f>
        <v>44449</v>
      </c>
      <c r="AJ385" s="17" t="str">
        <f>VLOOKUP(A385,'REPORTE'!$A$1:$AG$1961,29,0)</f>
        <v>Cliente</v>
      </c>
      <c r="AK385" s="17" t="str">
        <f>VLOOKUP(A385,'REPORTE'!$A$1:$AG$1961,30,0)</f>
        <v>Secundaria</v>
      </c>
      <c r="AL385" s="17" t="str">
        <f>VLOOKUP(A385,'REPORTE'!$A$1:$AG$1961,31,0)</f>
        <v>PICHINCHA</v>
      </c>
      <c r="AM385" s="17" t="str">
        <f>VLOOKUP(AL385,PROVINCIAS!$F$1:$G$1171,2,0)</f>
        <v>URBANA</v>
      </c>
    </row>
    <row r="386" spans="1:39" x14ac:dyDescent="0.45">
      <c r="A386" s="17">
        <v>1000834</v>
      </c>
      <c r="B386" s="17" t="s">
        <v>9967</v>
      </c>
      <c r="C386" s="85">
        <v>1712486917</v>
      </c>
      <c r="D386" s="17">
        <v>50</v>
      </c>
      <c r="E386" s="86">
        <v>26072</v>
      </c>
      <c r="F386" s="86" t="str">
        <f t="shared" si="31"/>
        <v>1971</v>
      </c>
      <c r="G386" s="87">
        <v>2022</v>
      </c>
      <c r="H386" s="87">
        <f t="shared" si="32"/>
        <v>51</v>
      </c>
      <c r="I386" s="87" t="str">
        <f t="shared" ref="I386:I449" si="36">IF(H404=D386,"Bien","Mal")</f>
        <v>Mal</v>
      </c>
      <c r="J386" s="17" t="s">
        <v>36</v>
      </c>
      <c r="K386" s="17">
        <v>1001938</v>
      </c>
      <c r="L386" s="17">
        <v>12</v>
      </c>
      <c r="M386" s="17">
        <v>0</v>
      </c>
      <c r="N386" s="17" t="str">
        <f t="shared" si="33"/>
        <v>A1</v>
      </c>
      <c r="O386" s="17" t="s">
        <v>10468</v>
      </c>
      <c r="P386" s="17" t="s">
        <v>10469</v>
      </c>
      <c r="Q386" s="88">
        <v>44449</v>
      </c>
      <c r="R386" s="88">
        <v>44814</v>
      </c>
      <c r="S386" s="89" t="s">
        <v>776</v>
      </c>
      <c r="T386" s="17">
        <v>2500</v>
      </c>
      <c r="U386" s="17" t="s">
        <v>10680</v>
      </c>
      <c r="V386" s="17">
        <v>18.989999999999998</v>
      </c>
      <c r="W386" s="17" t="s">
        <v>10994</v>
      </c>
      <c r="X386" s="17" t="str">
        <f t="shared" si="34"/>
        <v>Vigente</v>
      </c>
      <c r="Y386" s="17" t="str">
        <f t="shared" si="35"/>
        <v>V</v>
      </c>
      <c r="Z386" s="17" t="s">
        <v>11030</v>
      </c>
      <c r="AA386" s="17" t="str">
        <f>VLOOKUP(A386,'REPORTE'!$A$1:$AG$1961,19,0)</f>
        <v>Afiliado Activo Uso esclusivo para el IESS</v>
      </c>
      <c r="AB386" s="17">
        <v>1000904</v>
      </c>
      <c r="AC386" s="17" t="s">
        <v>11636</v>
      </c>
      <c r="AD386" s="17" t="s">
        <v>11962</v>
      </c>
      <c r="AE386" s="17" t="s">
        <v>12072</v>
      </c>
      <c r="AF386" s="17" t="s">
        <v>12262</v>
      </c>
      <c r="AG386" s="17" t="s">
        <v>665</v>
      </c>
      <c r="AH386" s="17" t="str">
        <f>VLOOKUP(A386,'REPORTE'!$A$1:$AG$1961,5,0)</f>
        <v>ECUATORIANO(A)</v>
      </c>
      <c r="AI386" s="17">
        <f>VLOOKUP(A386,'REPORTE'!$A$1:$AG$1961,28,0)</f>
        <v>44449</v>
      </c>
      <c r="AJ386" s="17" t="str">
        <f>VLOOKUP(A386,'REPORTE'!$A$1:$AG$1961,29,0)</f>
        <v>Cliente</v>
      </c>
      <c r="AK386" s="17" t="str">
        <f>VLOOKUP(A386,'REPORTE'!$A$1:$AG$1961,30,0)</f>
        <v>Ninguna</v>
      </c>
      <c r="AL386" s="17" t="str">
        <f>VLOOKUP(A386,'REPORTE'!$A$1:$AG$1961,31,0)</f>
        <v>PICHINCHA</v>
      </c>
      <c r="AM386" s="17" t="str">
        <f>VLOOKUP(AL386,PROVINCIAS!$F$1:$G$1171,2,0)</f>
        <v>URBANA</v>
      </c>
    </row>
    <row r="387" spans="1:39" x14ac:dyDescent="0.45">
      <c r="A387" s="17">
        <v>1001289</v>
      </c>
      <c r="B387" s="17" t="s">
        <v>9968</v>
      </c>
      <c r="C387" s="85">
        <v>1722335229</v>
      </c>
      <c r="D387" s="17">
        <v>33</v>
      </c>
      <c r="E387" s="86">
        <v>32517</v>
      </c>
      <c r="F387" s="86" t="str">
        <f t="shared" ref="F387:F450" si="37">TEXT(E387,"yyyy")</f>
        <v>1989</v>
      </c>
      <c r="G387" s="87">
        <v>2022</v>
      </c>
      <c r="H387" s="87">
        <f t="shared" ref="H387:H450" si="38">G387-F387</f>
        <v>33</v>
      </c>
      <c r="I387" s="87" t="str">
        <f t="shared" si="36"/>
        <v>Mal</v>
      </c>
      <c r="J387" s="17" t="s">
        <v>59</v>
      </c>
      <c r="K387" s="17">
        <v>1001932</v>
      </c>
      <c r="L387" s="17">
        <v>12</v>
      </c>
      <c r="M387" s="17">
        <v>9</v>
      </c>
      <c r="N387" s="17" t="str">
        <f t="shared" ref="N387:N450" si="39">+IF(M387&lt;=5,"A1",IF(M387&lt;=30,"A2",IF(M387&lt;=60,"A3",IF(M387&lt;=75,"B1",IF(M387&lt;=90,"B2",IF(M387&lt;=120,"C1",IF(M387&lt;=150,"C2",IF(M387&lt;=180,"D","E"))))))))</f>
        <v>A2</v>
      </c>
      <c r="O387" s="17" t="s">
        <v>10468</v>
      </c>
      <c r="P387" s="17" t="s">
        <v>10469</v>
      </c>
      <c r="Q387" s="88">
        <v>44449</v>
      </c>
      <c r="R387" s="88">
        <v>44824</v>
      </c>
      <c r="S387" s="88">
        <v>44612</v>
      </c>
      <c r="T387" s="17">
        <v>2000</v>
      </c>
      <c r="U387" s="17" t="s">
        <v>10681</v>
      </c>
      <c r="V387" s="17">
        <v>23</v>
      </c>
      <c r="W387" s="17" t="s">
        <v>10995</v>
      </c>
      <c r="X387" s="17" t="str">
        <f t="shared" ref="X387:X450" si="40">IF(M387&gt;=61,"Vencido","Vigente")</f>
        <v>Vigente</v>
      </c>
      <c r="Y387" s="17" t="str">
        <f t="shared" ref="Y387:Y450" si="41">IF(W387=X387,"V","F")</f>
        <v>F</v>
      </c>
      <c r="Z387" s="17" t="s">
        <v>11044</v>
      </c>
      <c r="AA387" s="17" t="str">
        <f>VLOOKUP(A387,'REPORTE'!$A$1:$AG$1961,19,0)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AB387" s="17">
        <v>1001366</v>
      </c>
      <c r="AC387" s="17" t="s">
        <v>11190</v>
      </c>
      <c r="AD387" s="17" t="s">
        <v>11838</v>
      </c>
      <c r="AE387" s="17" t="s">
        <v>12072</v>
      </c>
      <c r="AF387" s="17" t="s">
        <v>11150</v>
      </c>
      <c r="AG387" s="17" t="s">
        <v>665</v>
      </c>
      <c r="AH387" s="17" t="str">
        <f>VLOOKUP(A387,'REPORTE'!$A$1:$AG$1961,5,0)</f>
        <v>ECUATORIANO(A)</v>
      </c>
      <c r="AI387" s="17">
        <f>VLOOKUP(A387,'REPORTE'!$A$1:$AG$1961,28,0)</f>
        <v>0</v>
      </c>
      <c r="AJ387" s="17" t="str">
        <f>VLOOKUP(A387,'REPORTE'!$A$1:$AG$1961,29,0)</f>
        <v>Cliente</v>
      </c>
      <c r="AK387" s="17" t="str">
        <f>VLOOKUP(A387,'REPORTE'!$A$1:$AG$1961,30,0)</f>
        <v>Primaria</v>
      </c>
      <c r="AL387" s="17" t="str">
        <f>VLOOKUP(A387,'REPORTE'!$A$1:$AG$1961,31,0)</f>
        <v>PICHINCHA</v>
      </c>
      <c r="AM387" s="17" t="str">
        <f>VLOOKUP(AL387,PROVINCIAS!$F$1:$G$1171,2,0)</f>
        <v>URBANA</v>
      </c>
    </row>
    <row r="388" spans="1:39" x14ac:dyDescent="0.45">
      <c r="A388" s="17">
        <v>1001290</v>
      </c>
      <c r="B388" s="17" t="s">
        <v>9969</v>
      </c>
      <c r="C388" s="85">
        <v>602741852</v>
      </c>
      <c r="D388" s="17">
        <v>47</v>
      </c>
      <c r="E388" s="86">
        <v>27418</v>
      </c>
      <c r="F388" s="86" t="str">
        <f t="shared" si="37"/>
        <v>1975</v>
      </c>
      <c r="G388" s="87">
        <v>2022</v>
      </c>
      <c r="H388" s="87">
        <f t="shared" si="38"/>
        <v>47</v>
      </c>
      <c r="I388" s="87" t="str">
        <f t="shared" si="36"/>
        <v>Mal</v>
      </c>
      <c r="J388" s="17" t="s">
        <v>36</v>
      </c>
      <c r="K388" s="17">
        <v>1001935</v>
      </c>
      <c r="L388" s="17">
        <v>6</v>
      </c>
      <c r="M388" s="17">
        <v>35</v>
      </c>
      <c r="N388" s="17" t="str">
        <f t="shared" si="39"/>
        <v>A3</v>
      </c>
      <c r="O388" s="17" t="s">
        <v>10468</v>
      </c>
      <c r="P388" s="17" t="s">
        <v>10469</v>
      </c>
      <c r="Q388" s="88">
        <v>44449</v>
      </c>
      <c r="R388" s="88">
        <v>44645</v>
      </c>
      <c r="S388" s="88">
        <v>44586</v>
      </c>
      <c r="T388" s="17">
        <v>1500</v>
      </c>
      <c r="U388" s="17">
        <v>603.74</v>
      </c>
      <c r="V388" s="17">
        <v>17.5</v>
      </c>
      <c r="W388" s="17" t="s">
        <v>10995</v>
      </c>
      <c r="X388" s="17" t="str">
        <f t="shared" si="40"/>
        <v>Vigente</v>
      </c>
      <c r="Y388" s="17" t="str">
        <f t="shared" si="41"/>
        <v>F</v>
      </c>
      <c r="Z388" s="17" t="s">
        <v>348</v>
      </c>
      <c r="AA388" s="17" t="str">
        <f>VLOOKUP(A388,'REPORTE'!$A$1:$AG$1961,19,0)</f>
        <v>Venta al por menor de frutas, legumbres y hortalizas frescas o en conserva en establecimientos especializados.</v>
      </c>
      <c r="AB388" s="17">
        <v>1001367</v>
      </c>
      <c r="AC388" s="17" t="s">
        <v>11270</v>
      </c>
      <c r="AD388" s="17" t="s">
        <v>11853</v>
      </c>
      <c r="AE388" s="17" t="s">
        <v>12072</v>
      </c>
      <c r="AF388" s="17" t="s">
        <v>11150</v>
      </c>
      <c r="AG388" s="17" t="s">
        <v>665</v>
      </c>
      <c r="AH388" s="17" t="str">
        <f>VLOOKUP(A388,'REPORTE'!$A$1:$AG$1961,5,0)</f>
        <v>ECUATORIANO(A) INDIGENA</v>
      </c>
      <c r="AI388" s="17">
        <f>VLOOKUP(A388,'REPORTE'!$A$1:$AG$1961,28,0)</f>
        <v>44449</v>
      </c>
      <c r="AJ388" s="17" t="str">
        <f>VLOOKUP(A388,'REPORTE'!$A$1:$AG$1961,29,0)</f>
        <v>Cliente</v>
      </c>
      <c r="AK388" s="17" t="str">
        <f>VLOOKUP(A388,'REPORTE'!$A$1:$AG$1961,30,0)</f>
        <v>Primaria</v>
      </c>
      <c r="AL388" s="17" t="str">
        <f>VLOOKUP(A388,'REPORTE'!$A$1:$AG$1961,31,0)</f>
        <v>CHIMBORAZO</v>
      </c>
      <c r="AM388" s="17" t="e">
        <f>VLOOKUP(AL388,PROVINCIAS!$F$1:$G$1171,2,0)</f>
        <v>#N/A</v>
      </c>
    </row>
    <row r="389" spans="1:39" x14ac:dyDescent="0.45">
      <c r="A389" s="17">
        <v>1001322</v>
      </c>
      <c r="B389" s="17" t="s">
        <v>9970</v>
      </c>
      <c r="C389" s="85">
        <v>1753514098</v>
      </c>
      <c r="D389" s="17">
        <v>25</v>
      </c>
      <c r="E389" s="86">
        <v>35132</v>
      </c>
      <c r="F389" s="86" t="str">
        <f t="shared" si="37"/>
        <v>1996</v>
      </c>
      <c r="G389" s="87">
        <v>2022</v>
      </c>
      <c r="H389" s="87">
        <f t="shared" si="38"/>
        <v>26</v>
      </c>
      <c r="I389" s="87" t="str">
        <f t="shared" si="36"/>
        <v>Mal</v>
      </c>
      <c r="J389" s="17" t="s">
        <v>36</v>
      </c>
      <c r="K389" s="17">
        <v>1001934</v>
      </c>
      <c r="L389" s="17">
        <v>24</v>
      </c>
      <c r="M389" s="17">
        <v>0</v>
      </c>
      <c r="N389" s="17" t="str">
        <f t="shared" si="39"/>
        <v>A1</v>
      </c>
      <c r="O389" s="17" t="s">
        <v>10468</v>
      </c>
      <c r="P389" s="17" t="s">
        <v>10469</v>
      </c>
      <c r="Q389" s="88">
        <v>44449</v>
      </c>
      <c r="R389" s="88">
        <v>45189</v>
      </c>
      <c r="S389" s="89" t="s">
        <v>776</v>
      </c>
      <c r="T389" s="17">
        <v>3000</v>
      </c>
      <c r="U389" s="17" t="s">
        <v>10682</v>
      </c>
      <c r="V389" s="17">
        <v>21.5</v>
      </c>
      <c r="W389" s="17" t="s">
        <v>10994</v>
      </c>
      <c r="X389" s="17" t="str">
        <f t="shared" si="40"/>
        <v>Vigente</v>
      </c>
      <c r="Y389" s="17" t="str">
        <f t="shared" si="41"/>
        <v>V</v>
      </c>
      <c r="Z389" s="17" t="s">
        <v>11476</v>
      </c>
      <c r="AA389" s="17" t="str">
        <f>VLOOKUP(A389,'REPORTE'!$A$1:$AG$1961,19,0)</f>
        <v>Empleado Privado</v>
      </c>
      <c r="AB389" s="17">
        <v>1001399</v>
      </c>
      <c r="AC389" s="17" t="s">
        <v>11526</v>
      </c>
      <c r="AD389" s="17" t="s">
        <v>11963</v>
      </c>
      <c r="AE389" s="17" t="s">
        <v>12072</v>
      </c>
      <c r="AF389" s="17" t="s">
        <v>12263</v>
      </c>
      <c r="AG389" s="17" t="s">
        <v>665</v>
      </c>
      <c r="AH389" s="17" t="str">
        <f>VLOOKUP(A389,'REPORTE'!$A$1:$AG$1961,5,0)</f>
        <v>ECUATORIANO(A)</v>
      </c>
      <c r="AI389" s="17">
        <f>VLOOKUP(A389,'REPORTE'!$A$1:$AG$1961,28,0)</f>
        <v>44449</v>
      </c>
      <c r="AJ389" s="17" t="str">
        <f>VLOOKUP(A389,'REPORTE'!$A$1:$AG$1961,29,0)</f>
        <v>Cliente</v>
      </c>
      <c r="AK389" s="17" t="str">
        <f>VLOOKUP(A389,'REPORTE'!$A$1:$AG$1961,30,0)</f>
        <v>Secundaria</v>
      </c>
      <c r="AL389" s="17" t="str">
        <f>VLOOKUP(A389,'REPORTE'!$A$1:$AG$1961,31,0)</f>
        <v>PICHINCHA</v>
      </c>
      <c r="AM389" s="17" t="str">
        <f>VLOOKUP(AL389,PROVINCIAS!$F$1:$G$1171,2,0)</f>
        <v>URBANA</v>
      </c>
    </row>
    <row r="390" spans="1:39" x14ac:dyDescent="0.45">
      <c r="A390" s="17">
        <v>1001436</v>
      </c>
      <c r="B390" s="17" t="s">
        <v>9971</v>
      </c>
      <c r="C390" s="85">
        <v>1726511684</v>
      </c>
      <c r="D390" s="17">
        <v>25</v>
      </c>
      <c r="E390" s="86">
        <v>35490</v>
      </c>
      <c r="F390" s="86" t="str">
        <f t="shared" si="37"/>
        <v>1997</v>
      </c>
      <c r="G390" s="87">
        <v>2022</v>
      </c>
      <c r="H390" s="87">
        <f t="shared" si="38"/>
        <v>25</v>
      </c>
      <c r="I390" s="87" t="str">
        <f t="shared" si="36"/>
        <v>Mal</v>
      </c>
      <c r="J390" s="17" t="s">
        <v>36</v>
      </c>
      <c r="K390" s="17">
        <v>1001929</v>
      </c>
      <c r="L390" s="17">
        <v>12</v>
      </c>
      <c r="M390" s="17">
        <v>0</v>
      </c>
      <c r="N390" s="17" t="str">
        <f t="shared" si="39"/>
        <v>A1</v>
      </c>
      <c r="O390" s="17" t="s">
        <v>10468</v>
      </c>
      <c r="P390" s="17" t="s">
        <v>10469</v>
      </c>
      <c r="Q390" s="88">
        <v>44449</v>
      </c>
      <c r="R390" s="88">
        <v>44829</v>
      </c>
      <c r="S390" s="89" t="s">
        <v>776</v>
      </c>
      <c r="T390" s="17">
        <v>2000</v>
      </c>
      <c r="U390" s="17" t="s">
        <v>10683</v>
      </c>
      <c r="V390" s="17">
        <v>23</v>
      </c>
      <c r="W390" s="17" t="s">
        <v>10994</v>
      </c>
      <c r="X390" s="17" t="str">
        <f t="shared" si="40"/>
        <v>Vigente</v>
      </c>
      <c r="Y390" s="17" t="str">
        <f t="shared" si="41"/>
        <v>V</v>
      </c>
      <c r="Z390" s="17" t="s">
        <v>244</v>
      </c>
      <c r="AA390" s="17" t="str">
        <f>VLOOKUP(A390,'REPORTE'!$A$1:$AG$1961,19,0)</f>
        <v>Actividades a corto y a largo plazo de clí­nicas del dí­a, básicas y generales, es decir, actividades médicas, de diagnóstico y de tratamiento.</v>
      </c>
      <c r="AB390" s="17">
        <v>1001516</v>
      </c>
      <c r="AC390" s="17" t="s">
        <v>11190</v>
      </c>
      <c r="AD390" s="17" t="s">
        <v>11891</v>
      </c>
      <c r="AE390" s="17" t="s">
        <v>12072</v>
      </c>
      <c r="AF390" s="17" t="s">
        <v>12264</v>
      </c>
      <c r="AG390" s="17" t="s">
        <v>665</v>
      </c>
      <c r="AH390" s="17" t="str">
        <f>VLOOKUP(A390,'REPORTE'!$A$1:$AG$1961,5,0)</f>
        <v>ECUATORIANO(A)</v>
      </c>
      <c r="AI390" s="17">
        <f>VLOOKUP(A390,'REPORTE'!$A$1:$AG$1961,28,0)</f>
        <v>0</v>
      </c>
      <c r="AJ390" s="17" t="str">
        <f>VLOOKUP(A390,'REPORTE'!$A$1:$AG$1961,29,0)</f>
        <v>Cliente</v>
      </c>
      <c r="AK390" s="17" t="str">
        <f>VLOOKUP(A390,'REPORTE'!$A$1:$AG$1961,30,0)</f>
        <v>Primaria</v>
      </c>
      <c r="AL390" s="17" t="str">
        <f>VLOOKUP(A390,'REPORTE'!$A$1:$AG$1961,31,0)</f>
        <v>PICHINCHA</v>
      </c>
      <c r="AM390" s="17" t="str">
        <f>VLOOKUP(AL390,PROVINCIAS!$F$1:$G$1171,2,0)</f>
        <v>URBANA</v>
      </c>
    </row>
    <row r="391" spans="1:39" x14ac:dyDescent="0.45">
      <c r="A391" s="17">
        <v>1001464</v>
      </c>
      <c r="B391" s="17" t="s">
        <v>9972</v>
      </c>
      <c r="C391" s="85">
        <v>1201966593</v>
      </c>
      <c r="D391" s="17">
        <v>28</v>
      </c>
      <c r="E391" s="86">
        <v>34272</v>
      </c>
      <c r="F391" s="86" t="str">
        <f t="shared" si="37"/>
        <v>1993</v>
      </c>
      <c r="G391" s="87">
        <v>2022</v>
      </c>
      <c r="H391" s="87">
        <f t="shared" si="38"/>
        <v>29</v>
      </c>
      <c r="I391" s="87" t="str">
        <f t="shared" si="36"/>
        <v>Mal</v>
      </c>
      <c r="J391" s="17" t="s">
        <v>36</v>
      </c>
      <c r="K391" s="17">
        <v>1001931</v>
      </c>
      <c r="L391" s="17">
        <v>24</v>
      </c>
      <c r="M391" s="17">
        <v>0</v>
      </c>
      <c r="N391" s="17" t="str">
        <f t="shared" si="39"/>
        <v>A1</v>
      </c>
      <c r="O391" s="17" t="s">
        <v>10468</v>
      </c>
      <c r="P391" s="17" t="s">
        <v>10469</v>
      </c>
      <c r="Q391" s="88">
        <v>44449</v>
      </c>
      <c r="R391" s="88">
        <v>45174</v>
      </c>
      <c r="S391" s="89" t="s">
        <v>776</v>
      </c>
      <c r="T391" s="17">
        <v>3000</v>
      </c>
      <c r="U391" s="17" t="s">
        <v>10684</v>
      </c>
      <c r="V391" s="17">
        <v>18.989999999999998</v>
      </c>
      <c r="W391" s="17" t="s">
        <v>10994</v>
      </c>
      <c r="X391" s="17" t="str">
        <f t="shared" si="40"/>
        <v>Vigente</v>
      </c>
      <c r="Y391" s="17" t="str">
        <f t="shared" si="41"/>
        <v>V</v>
      </c>
      <c r="Z391" s="17" t="s">
        <v>11034</v>
      </c>
      <c r="AA391" s="17" t="str">
        <f>VLOOKUP(A391,'REPORTE'!$A$1:$AG$1961,19,0)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AB391" s="17">
        <v>1001547</v>
      </c>
      <c r="AC391" s="17" t="s">
        <v>11637</v>
      </c>
      <c r="AD391" s="17" t="s">
        <v>11835</v>
      </c>
      <c r="AE391" s="17" t="s">
        <v>12072</v>
      </c>
      <c r="AF391" s="17" t="s">
        <v>12265</v>
      </c>
      <c r="AG391" s="17" t="s">
        <v>665</v>
      </c>
      <c r="AH391" s="17" t="str">
        <f>VLOOKUP(A391,'REPORTE'!$A$1:$AG$1961,5,0)</f>
        <v>ECUATORIANO(A)</v>
      </c>
      <c r="AI391" s="17">
        <f>VLOOKUP(A391,'REPORTE'!$A$1:$AG$1961,28,0)</f>
        <v>44449</v>
      </c>
      <c r="AJ391" s="17" t="str">
        <f>VLOOKUP(A391,'REPORTE'!$A$1:$AG$1961,29,0)</f>
        <v>Cliente</v>
      </c>
      <c r="AK391" s="17" t="str">
        <f>VLOOKUP(A391,'REPORTE'!$A$1:$AG$1961,30,0)</f>
        <v>Primaria</v>
      </c>
      <c r="AL391" s="17" t="str">
        <f>VLOOKUP(A391,'REPORTE'!$A$1:$AG$1961,31,0)</f>
        <v>MANABI</v>
      </c>
      <c r="AM391" s="17" t="e">
        <f>VLOOKUP(AL391,PROVINCIAS!$F$1:$G$1171,2,0)</f>
        <v>#N/A</v>
      </c>
    </row>
    <row r="392" spans="1:39" x14ac:dyDescent="0.45">
      <c r="A392" s="17">
        <v>1001478</v>
      </c>
      <c r="B392" s="17" t="s">
        <v>9973</v>
      </c>
      <c r="C392" s="85">
        <v>1705766705</v>
      </c>
      <c r="D392" s="17">
        <v>63</v>
      </c>
      <c r="E392" s="86">
        <v>21295</v>
      </c>
      <c r="F392" s="86" t="str">
        <f t="shared" si="37"/>
        <v>1958</v>
      </c>
      <c r="G392" s="87">
        <v>2022</v>
      </c>
      <c r="H392" s="87">
        <f t="shared" si="38"/>
        <v>64</v>
      </c>
      <c r="I392" s="87" t="str">
        <f t="shared" si="36"/>
        <v>Mal</v>
      </c>
      <c r="J392" s="17" t="s">
        <v>36</v>
      </c>
      <c r="K392" s="17">
        <v>1001940</v>
      </c>
      <c r="L392" s="17">
        <v>6</v>
      </c>
      <c r="M392" s="17">
        <v>78</v>
      </c>
      <c r="N392" s="17" t="str">
        <f t="shared" si="39"/>
        <v>B2</v>
      </c>
      <c r="O392" s="17" t="s">
        <v>10468</v>
      </c>
      <c r="P392" s="17" t="s">
        <v>10469</v>
      </c>
      <c r="Q392" s="88">
        <v>44452</v>
      </c>
      <c r="R392" s="88">
        <v>44633</v>
      </c>
      <c r="S392" s="88">
        <v>44543</v>
      </c>
      <c r="T392" s="17">
        <v>500</v>
      </c>
      <c r="U392" s="17">
        <v>339.95</v>
      </c>
      <c r="V392" s="17">
        <v>23</v>
      </c>
      <c r="W392" s="17" t="s">
        <v>10993</v>
      </c>
      <c r="X392" s="17" t="str">
        <f t="shared" si="40"/>
        <v>Vencido</v>
      </c>
      <c r="Y392" s="17" t="str">
        <f t="shared" si="41"/>
        <v>V</v>
      </c>
      <c r="Z392" s="17" t="s">
        <v>11019</v>
      </c>
      <c r="AA392" s="17" t="str">
        <f>VLOOKUP(A392,'REPORTE'!$A$1:$AG$1961,19,0)</f>
        <v>Empleado Privado</v>
      </c>
      <c r="AB392" s="17">
        <v>1001564</v>
      </c>
      <c r="AC392" s="17" t="s">
        <v>11258</v>
      </c>
      <c r="AD392" s="17" t="s">
        <v>11891</v>
      </c>
      <c r="AE392" s="17" t="s">
        <v>12072</v>
      </c>
      <c r="AF392" s="17" t="s">
        <v>11150</v>
      </c>
      <c r="AG392" s="17" t="s">
        <v>665</v>
      </c>
      <c r="AH392" s="17" t="str">
        <f>VLOOKUP(A392,'REPORTE'!$A$1:$AG$1961,5,0)</f>
        <v>ECUATORIANO(A)</v>
      </c>
      <c r="AI392" s="17">
        <f>VLOOKUP(A392,'REPORTE'!$A$1:$AG$1961,28,0)</f>
        <v>44452</v>
      </c>
      <c r="AJ392" s="17" t="str">
        <f>VLOOKUP(A392,'REPORTE'!$A$1:$AG$1961,29,0)</f>
        <v>Cliente</v>
      </c>
      <c r="AK392" s="17" t="str">
        <f>VLOOKUP(A392,'REPORTE'!$A$1:$AG$1961,30,0)</f>
        <v>Primaria</v>
      </c>
      <c r="AL392" s="17" t="str">
        <f>VLOOKUP(A392,'REPORTE'!$A$1:$AG$1961,31,0)</f>
        <v>PICHINCHA</v>
      </c>
      <c r="AM392" s="17" t="str">
        <f>VLOOKUP(AL392,PROVINCIAS!$F$1:$G$1171,2,0)</f>
        <v>URBANA</v>
      </c>
    </row>
    <row r="393" spans="1:39" x14ac:dyDescent="0.45">
      <c r="A393" s="17">
        <v>1001479</v>
      </c>
      <c r="B393" s="17" t="s">
        <v>9974</v>
      </c>
      <c r="C393" s="85">
        <v>1725342958</v>
      </c>
      <c r="D393" s="17">
        <v>25</v>
      </c>
      <c r="E393" s="86">
        <v>35380</v>
      </c>
      <c r="F393" s="86" t="str">
        <f t="shared" si="37"/>
        <v>1996</v>
      </c>
      <c r="G393" s="87">
        <v>2022</v>
      </c>
      <c r="H393" s="87">
        <f t="shared" si="38"/>
        <v>26</v>
      </c>
      <c r="I393" s="87" t="str">
        <f t="shared" si="36"/>
        <v>Mal</v>
      </c>
      <c r="J393" s="17" t="s">
        <v>59</v>
      </c>
      <c r="K393" s="17">
        <v>1001939</v>
      </c>
      <c r="L393" s="17">
        <v>12</v>
      </c>
      <c r="M393" s="17">
        <v>0</v>
      </c>
      <c r="N393" s="17" t="str">
        <f t="shared" si="39"/>
        <v>A1</v>
      </c>
      <c r="O393" s="17" t="s">
        <v>10468</v>
      </c>
      <c r="P393" s="17" t="s">
        <v>10469</v>
      </c>
      <c r="Q393" s="88">
        <v>44452</v>
      </c>
      <c r="R393" s="88">
        <v>44819</v>
      </c>
      <c r="S393" s="89" t="s">
        <v>776</v>
      </c>
      <c r="T393" s="17">
        <v>3000</v>
      </c>
      <c r="U393" s="17" t="s">
        <v>10685</v>
      </c>
      <c r="V393" s="17">
        <v>21.5</v>
      </c>
      <c r="W393" s="17" t="s">
        <v>10994</v>
      </c>
      <c r="X393" s="17" t="str">
        <f t="shared" si="40"/>
        <v>Vigente</v>
      </c>
      <c r="Y393" s="17" t="str">
        <f t="shared" si="41"/>
        <v>V</v>
      </c>
      <c r="Z393" s="17" t="s">
        <v>11021</v>
      </c>
      <c r="AA393" s="17" t="str">
        <f>VLOOKUP(A393,'REPORTE'!$A$1:$AG$1961,19,0)</f>
        <v>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v>
      </c>
      <c r="AB393" s="17">
        <v>1001566</v>
      </c>
      <c r="AC393" s="17" t="s">
        <v>11546</v>
      </c>
      <c r="AD393" s="17" t="s">
        <v>11835</v>
      </c>
      <c r="AE393" s="17" t="s">
        <v>12072</v>
      </c>
      <c r="AF393" s="17" t="s">
        <v>12266</v>
      </c>
      <c r="AG393" s="17" t="s">
        <v>665</v>
      </c>
      <c r="AH393" s="17" t="str">
        <f>VLOOKUP(A393,'REPORTE'!$A$1:$AG$1961,5,0)</f>
        <v>ECUATORIANO(A) INDIGENA</v>
      </c>
      <c r="AI393" s="17">
        <f>VLOOKUP(A393,'REPORTE'!$A$1:$AG$1961,28,0)</f>
        <v>44452</v>
      </c>
      <c r="AJ393" s="17" t="str">
        <f>VLOOKUP(A393,'REPORTE'!$A$1:$AG$1961,29,0)</f>
        <v>Cliente</v>
      </c>
      <c r="AK393" s="17" t="str">
        <f>VLOOKUP(A393,'REPORTE'!$A$1:$AG$1961,30,0)</f>
        <v>Secundaria</v>
      </c>
      <c r="AL393" s="17" t="str">
        <f>VLOOKUP(A393,'REPORTE'!$A$1:$AG$1961,31,0)</f>
        <v>PICHINCHA</v>
      </c>
      <c r="AM393" s="17" t="str">
        <f>VLOOKUP(AL393,PROVINCIAS!$F$1:$G$1171,2,0)</f>
        <v>URBANA</v>
      </c>
    </row>
    <row r="394" spans="1:39" x14ac:dyDescent="0.45">
      <c r="A394" s="17">
        <v>1001169</v>
      </c>
      <c r="B394" s="17" t="s">
        <v>9975</v>
      </c>
      <c r="C394" s="85">
        <v>1729155703</v>
      </c>
      <c r="D394" s="17">
        <v>24</v>
      </c>
      <c r="E394" s="86">
        <v>35505</v>
      </c>
      <c r="F394" s="86" t="str">
        <f t="shared" si="37"/>
        <v>1997</v>
      </c>
      <c r="G394" s="87">
        <v>2022</v>
      </c>
      <c r="H394" s="87">
        <f t="shared" si="38"/>
        <v>25</v>
      </c>
      <c r="I394" s="87" t="str">
        <f t="shared" si="36"/>
        <v>Mal</v>
      </c>
      <c r="J394" s="17" t="s">
        <v>36</v>
      </c>
      <c r="K394" s="17">
        <v>1001942</v>
      </c>
      <c r="L394" s="17">
        <v>10</v>
      </c>
      <c r="M394" s="17">
        <v>14</v>
      </c>
      <c r="N394" s="17" t="str">
        <f t="shared" si="39"/>
        <v>A2</v>
      </c>
      <c r="O394" s="17" t="s">
        <v>10468</v>
      </c>
      <c r="P394" s="17" t="s">
        <v>10469</v>
      </c>
      <c r="Q394" s="88">
        <v>44453</v>
      </c>
      <c r="R394" s="88">
        <v>44757</v>
      </c>
      <c r="S394" s="88">
        <v>44607</v>
      </c>
      <c r="T394" s="17">
        <v>1000</v>
      </c>
      <c r="U394" s="17">
        <v>624.32000000000005</v>
      </c>
      <c r="V394" s="17">
        <v>23</v>
      </c>
      <c r="W394" s="17" t="s">
        <v>10995</v>
      </c>
      <c r="X394" s="17" t="str">
        <f t="shared" si="40"/>
        <v>Vigente</v>
      </c>
      <c r="Y394" s="17" t="str">
        <f t="shared" si="41"/>
        <v>F</v>
      </c>
      <c r="Z394" s="17" t="s">
        <v>123</v>
      </c>
      <c r="AA394" s="17" t="str">
        <f>VLOOKUP(A394,'REPORTE'!$A$1:$AG$1961,19,0)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394" s="17">
        <v>1001248</v>
      </c>
      <c r="AC394" s="17" t="s">
        <v>11271</v>
      </c>
      <c r="AD394" s="17" t="s">
        <v>11881</v>
      </c>
      <c r="AE394" s="17" t="s">
        <v>12072</v>
      </c>
      <c r="AF394" s="17" t="s">
        <v>12111</v>
      </c>
      <c r="AG394" s="17" t="s">
        <v>665</v>
      </c>
      <c r="AH394" s="17" t="str">
        <f>VLOOKUP(A394,'REPORTE'!$A$1:$AG$1961,5,0)</f>
        <v>ECUATORIANO(A)</v>
      </c>
      <c r="AI394" s="17">
        <f>VLOOKUP(A394,'REPORTE'!$A$1:$AG$1961,28,0)</f>
        <v>44453</v>
      </c>
      <c r="AJ394" s="17" t="str">
        <f>VLOOKUP(A394,'REPORTE'!$A$1:$AG$1961,29,0)</f>
        <v>Cliente</v>
      </c>
      <c r="AK394" s="17" t="str">
        <f>VLOOKUP(A394,'REPORTE'!$A$1:$AG$1961,30,0)</f>
        <v>Secundaria</v>
      </c>
      <c r="AL394" s="17" t="str">
        <f>VLOOKUP(A394,'REPORTE'!$A$1:$AG$1961,31,0)</f>
        <v>PICHINCHA</v>
      </c>
      <c r="AM394" s="17" t="str">
        <f>VLOOKUP(AL394,PROVINCIAS!$F$1:$G$1171,2,0)</f>
        <v>URBANA</v>
      </c>
    </row>
    <row r="395" spans="1:39" x14ac:dyDescent="0.45">
      <c r="A395" s="17">
        <v>1000712</v>
      </c>
      <c r="B395" s="17" t="s">
        <v>9741</v>
      </c>
      <c r="C395" s="85">
        <v>1713392387</v>
      </c>
      <c r="D395" s="17">
        <v>46</v>
      </c>
      <c r="E395" s="86">
        <v>27647</v>
      </c>
      <c r="F395" s="86" t="str">
        <f t="shared" si="37"/>
        <v>1975</v>
      </c>
      <c r="G395" s="87">
        <v>2022</v>
      </c>
      <c r="H395" s="87">
        <f t="shared" si="38"/>
        <v>47</v>
      </c>
      <c r="I395" s="87" t="str">
        <f t="shared" si="36"/>
        <v>Mal</v>
      </c>
      <c r="J395" s="17" t="s">
        <v>36</v>
      </c>
      <c r="K395" s="17">
        <v>1001946</v>
      </c>
      <c r="L395" s="17">
        <v>12</v>
      </c>
      <c r="M395" s="17">
        <v>0</v>
      </c>
      <c r="N395" s="17" t="str">
        <f t="shared" si="39"/>
        <v>A1</v>
      </c>
      <c r="O395" s="17" t="s">
        <v>10468</v>
      </c>
      <c r="P395" s="17" t="s">
        <v>10469</v>
      </c>
      <c r="Q395" s="88">
        <v>44454</v>
      </c>
      <c r="R395" s="88">
        <v>44839</v>
      </c>
      <c r="S395" s="89" t="s">
        <v>776</v>
      </c>
      <c r="T395" s="17">
        <v>500</v>
      </c>
      <c r="U395" s="17">
        <v>353.59</v>
      </c>
      <c r="V395" s="17">
        <v>23</v>
      </c>
      <c r="W395" s="17" t="s">
        <v>10994</v>
      </c>
      <c r="X395" s="17" t="str">
        <f t="shared" si="40"/>
        <v>Vigente</v>
      </c>
      <c r="Y395" s="17" t="str">
        <f t="shared" si="41"/>
        <v>V</v>
      </c>
      <c r="Z395" s="17" t="s">
        <v>11030</v>
      </c>
      <c r="AA395" s="17" t="str">
        <f>VLOOKUP(A395,'REPORTE'!$A$1:$AG$1961,19,0)</f>
        <v>Intermediarios del comercio de productos diversos.</v>
      </c>
      <c r="AB395" s="17">
        <v>1000781</v>
      </c>
      <c r="AC395" s="17" t="s">
        <v>11181</v>
      </c>
      <c r="AD395" s="17" t="s">
        <v>11903</v>
      </c>
      <c r="AE395" s="17" t="s">
        <v>12072</v>
      </c>
      <c r="AF395" s="17" t="s">
        <v>12102</v>
      </c>
      <c r="AG395" s="17" t="s">
        <v>665</v>
      </c>
      <c r="AH395" s="17" t="str">
        <f>VLOOKUP(A395,'REPORTE'!$A$1:$AG$1961,5,0)</f>
        <v>ECUATORIANO(A)</v>
      </c>
      <c r="AI395" s="17">
        <f>VLOOKUP(A395,'REPORTE'!$A$1:$AG$1961,28,0)</f>
        <v>44117</v>
      </c>
      <c r="AJ395" s="17" t="str">
        <f>VLOOKUP(A395,'REPORTE'!$A$1:$AG$1961,29,0)</f>
        <v>Cliente</v>
      </c>
      <c r="AK395" s="17" t="str">
        <f>VLOOKUP(A395,'REPORTE'!$A$1:$AG$1961,30,0)</f>
        <v>Universitaria</v>
      </c>
      <c r="AL395" s="17" t="str">
        <f>VLOOKUP(A395,'REPORTE'!$A$1:$AG$1961,31,0)</f>
        <v>PICHINCHA</v>
      </c>
      <c r="AM395" s="17" t="str">
        <f>VLOOKUP(AL395,PROVINCIAS!$F$1:$G$1171,2,0)</f>
        <v>URBANA</v>
      </c>
    </row>
    <row r="396" spans="1:39" x14ac:dyDescent="0.45">
      <c r="A396" s="17">
        <v>1000783</v>
      </c>
      <c r="B396" s="17" t="s">
        <v>9976</v>
      </c>
      <c r="C396" s="85">
        <v>1720302080</v>
      </c>
      <c r="D396" s="17">
        <v>36</v>
      </c>
      <c r="E396" s="86">
        <v>31329</v>
      </c>
      <c r="F396" s="86" t="str">
        <f t="shared" si="37"/>
        <v>1985</v>
      </c>
      <c r="G396" s="87">
        <v>2022</v>
      </c>
      <c r="H396" s="87">
        <f t="shared" si="38"/>
        <v>37</v>
      </c>
      <c r="I396" s="87" t="str">
        <f t="shared" si="36"/>
        <v>Mal</v>
      </c>
      <c r="J396" s="17" t="s">
        <v>59</v>
      </c>
      <c r="K396" s="17">
        <v>1001943</v>
      </c>
      <c r="L396" s="17">
        <v>36</v>
      </c>
      <c r="M396" s="17">
        <v>4</v>
      </c>
      <c r="N396" s="17" t="str">
        <f t="shared" si="39"/>
        <v>A1</v>
      </c>
      <c r="O396" s="17" t="s">
        <v>10468</v>
      </c>
      <c r="P396" s="17" t="s">
        <v>10469</v>
      </c>
      <c r="Q396" s="88">
        <v>44454</v>
      </c>
      <c r="R396" s="88">
        <v>45560</v>
      </c>
      <c r="S396" s="88">
        <v>44617</v>
      </c>
      <c r="T396" s="17">
        <v>11300</v>
      </c>
      <c r="U396" s="17" t="s">
        <v>10686</v>
      </c>
      <c r="V396" s="17">
        <v>21.5</v>
      </c>
      <c r="W396" s="17" t="s">
        <v>10995</v>
      </c>
      <c r="X396" s="17" t="str">
        <f t="shared" si="40"/>
        <v>Vigente</v>
      </c>
      <c r="Y396" s="17" t="str">
        <f t="shared" si="41"/>
        <v>F</v>
      </c>
      <c r="Z396" s="17" t="s">
        <v>348</v>
      </c>
      <c r="AA396" s="17" t="str">
        <f>VLOOKUP(A396,'REPORTE'!$A$1:$AG$1961,19,0)</f>
        <v>Venta al por menor de frutas, legumbres y hortalizas frescas o en conserva en establecimientos especializados.</v>
      </c>
      <c r="AB396" s="17">
        <v>1000855</v>
      </c>
      <c r="AC396" s="17" t="s">
        <v>11638</v>
      </c>
      <c r="AD396" s="17" t="s">
        <v>11964</v>
      </c>
      <c r="AE396" s="17" t="s">
        <v>12072</v>
      </c>
      <c r="AF396" s="17" t="s">
        <v>12093</v>
      </c>
      <c r="AG396" s="17" t="s">
        <v>46</v>
      </c>
      <c r="AH396" s="17" t="str">
        <f>VLOOKUP(A396,'REPORTE'!$A$1:$AG$1961,5,0)</f>
        <v>ECUATORIANO(A) INDIGENA</v>
      </c>
      <c r="AI396" s="17">
        <f>VLOOKUP(A396,'REPORTE'!$A$1:$AG$1961,28,0)</f>
        <v>44111</v>
      </c>
      <c r="AJ396" s="17" t="str">
        <f>VLOOKUP(A396,'REPORTE'!$A$1:$AG$1961,29,0)</f>
        <v>Cliente</v>
      </c>
      <c r="AK396" s="17" t="str">
        <f>VLOOKUP(A396,'REPORTE'!$A$1:$AG$1961,30,0)</f>
        <v>Primaria</v>
      </c>
      <c r="AL396" s="17" t="str">
        <f>VLOOKUP(A396,'REPORTE'!$A$1:$AG$1961,31,0)</f>
        <v>CHIMBORAZO</v>
      </c>
      <c r="AM396" s="17" t="e">
        <f>VLOOKUP(AL396,PROVINCIAS!$F$1:$G$1171,2,0)</f>
        <v>#N/A</v>
      </c>
    </row>
    <row r="397" spans="1:39" x14ac:dyDescent="0.45">
      <c r="A397" s="17">
        <v>1000206</v>
      </c>
      <c r="B397" s="17" t="s">
        <v>9704</v>
      </c>
      <c r="C397" s="85">
        <v>600827372</v>
      </c>
      <c r="D397" s="17">
        <v>71</v>
      </c>
      <c r="E397" s="86">
        <v>18475</v>
      </c>
      <c r="F397" s="86" t="str">
        <f t="shared" si="37"/>
        <v>1950</v>
      </c>
      <c r="G397" s="87">
        <v>2022</v>
      </c>
      <c r="H397" s="87">
        <f t="shared" si="38"/>
        <v>72</v>
      </c>
      <c r="I397" s="87" t="str">
        <f t="shared" si="36"/>
        <v>Mal</v>
      </c>
      <c r="J397" s="17" t="s">
        <v>59</v>
      </c>
      <c r="K397" s="17">
        <v>1001953</v>
      </c>
      <c r="L397" s="17">
        <v>12</v>
      </c>
      <c r="M397" s="17">
        <v>0</v>
      </c>
      <c r="N397" s="17" t="str">
        <f t="shared" si="39"/>
        <v>A1</v>
      </c>
      <c r="O397" s="17" t="s">
        <v>10468</v>
      </c>
      <c r="P397" s="17" t="s">
        <v>10469</v>
      </c>
      <c r="Q397" s="88">
        <v>44455</v>
      </c>
      <c r="R397" s="88">
        <v>44844</v>
      </c>
      <c r="S397" s="89" t="s">
        <v>776</v>
      </c>
      <c r="T397" s="17">
        <v>5000</v>
      </c>
      <c r="U397" s="17" t="s">
        <v>10687</v>
      </c>
      <c r="V397" s="17">
        <v>18.989999999999998</v>
      </c>
      <c r="W397" s="17" t="s">
        <v>10994</v>
      </c>
      <c r="X397" s="17" t="str">
        <f t="shared" si="40"/>
        <v>Vigente</v>
      </c>
      <c r="Y397" s="17" t="str">
        <f t="shared" si="41"/>
        <v>V</v>
      </c>
      <c r="Z397" s="17" t="s">
        <v>348</v>
      </c>
      <c r="AA397" s="17" t="str">
        <f>VLOOKUP(A397,'REPORTE'!$A$1:$AG$1961,19,0)</f>
        <v>Venta al por menor de frutas, legumbres y hortalizas frescas o en conserva en establecimientos especializados.</v>
      </c>
      <c r="AB397" s="17">
        <v>1000268</v>
      </c>
      <c r="AC397" s="17" t="s">
        <v>11639</v>
      </c>
      <c r="AD397" s="17" t="s">
        <v>11876</v>
      </c>
      <c r="AE397" s="17" t="s">
        <v>12072</v>
      </c>
      <c r="AF397" s="17" t="s">
        <v>12118</v>
      </c>
      <c r="AG397" s="17" t="s">
        <v>665</v>
      </c>
      <c r="AH397" s="17" t="str">
        <f>VLOOKUP(A397,'REPORTE'!$A$1:$AG$1961,5,0)</f>
        <v>ECUATORIANO(A) INDIGENA</v>
      </c>
      <c r="AI397" s="17">
        <f>VLOOKUP(A397,'REPORTE'!$A$1:$AG$1961,28,0)</f>
        <v>44131</v>
      </c>
      <c r="AJ397" s="17" t="str">
        <f>VLOOKUP(A397,'REPORTE'!$A$1:$AG$1961,29,0)</f>
        <v>Cliente</v>
      </c>
      <c r="AK397" s="17" t="str">
        <f>VLOOKUP(A397,'REPORTE'!$A$1:$AG$1961,30,0)</f>
        <v>Primaria</v>
      </c>
      <c r="AL397" s="17" t="str">
        <f>VLOOKUP(A397,'REPORTE'!$A$1:$AG$1961,31,0)</f>
        <v>CHIMBORAZO</v>
      </c>
      <c r="AM397" s="17" t="e">
        <f>VLOOKUP(AL397,PROVINCIAS!$F$1:$G$1171,2,0)</f>
        <v>#N/A</v>
      </c>
    </row>
    <row r="398" spans="1:39" x14ac:dyDescent="0.45">
      <c r="A398" s="17">
        <v>1000206</v>
      </c>
      <c r="B398" s="17" t="s">
        <v>9704</v>
      </c>
      <c r="C398" s="85">
        <v>600827372</v>
      </c>
      <c r="D398" s="17">
        <v>71</v>
      </c>
      <c r="E398" s="86">
        <v>18475</v>
      </c>
      <c r="F398" s="86" t="str">
        <f t="shared" si="37"/>
        <v>1950</v>
      </c>
      <c r="G398" s="87">
        <v>2022</v>
      </c>
      <c r="H398" s="87">
        <f t="shared" si="38"/>
        <v>72</v>
      </c>
      <c r="I398" s="87" t="str">
        <f t="shared" si="36"/>
        <v>Mal</v>
      </c>
      <c r="J398" s="17" t="s">
        <v>59</v>
      </c>
      <c r="K398" s="17">
        <v>1001951</v>
      </c>
      <c r="L398" s="17">
        <v>12</v>
      </c>
      <c r="M398" s="17">
        <v>0</v>
      </c>
      <c r="N398" s="17" t="str">
        <f t="shared" si="39"/>
        <v>A1</v>
      </c>
      <c r="O398" s="17" t="s">
        <v>10468</v>
      </c>
      <c r="P398" s="17" t="s">
        <v>10469</v>
      </c>
      <c r="Q398" s="88">
        <v>44455</v>
      </c>
      <c r="R398" s="88">
        <v>44844</v>
      </c>
      <c r="S398" s="89" t="s">
        <v>776</v>
      </c>
      <c r="T398" s="17">
        <v>5000</v>
      </c>
      <c r="U398" s="17" t="s">
        <v>10688</v>
      </c>
      <c r="V398" s="17">
        <v>17.5</v>
      </c>
      <c r="W398" s="17" t="s">
        <v>10994</v>
      </c>
      <c r="X398" s="17" t="str">
        <f t="shared" si="40"/>
        <v>Vigente</v>
      </c>
      <c r="Y398" s="17" t="str">
        <f t="shared" si="41"/>
        <v>V</v>
      </c>
      <c r="Z398" s="17" t="s">
        <v>348</v>
      </c>
      <c r="AA398" s="17" t="str">
        <f>VLOOKUP(A398,'REPORTE'!$A$1:$AG$1961,19,0)</f>
        <v>Venta al por menor de frutas, legumbres y hortalizas frescas o en conserva en establecimientos especializados.</v>
      </c>
      <c r="AB398" s="17">
        <v>1000268</v>
      </c>
      <c r="AC398" s="17" t="s">
        <v>11640</v>
      </c>
      <c r="AD398" s="17" t="s">
        <v>11876</v>
      </c>
      <c r="AE398" s="17" t="s">
        <v>12072</v>
      </c>
      <c r="AF398" s="17" t="s">
        <v>12118</v>
      </c>
      <c r="AG398" s="17" t="s">
        <v>665</v>
      </c>
      <c r="AH398" s="17" t="str">
        <f>VLOOKUP(A398,'REPORTE'!$A$1:$AG$1961,5,0)</f>
        <v>ECUATORIANO(A) INDIGENA</v>
      </c>
      <c r="AI398" s="17">
        <f>VLOOKUP(A398,'REPORTE'!$A$1:$AG$1961,28,0)</f>
        <v>44131</v>
      </c>
      <c r="AJ398" s="17" t="str">
        <f>VLOOKUP(A398,'REPORTE'!$A$1:$AG$1961,29,0)</f>
        <v>Cliente</v>
      </c>
      <c r="AK398" s="17" t="str">
        <f>VLOOKUP(A398,'REPORTE'!$A$1:$AG$1961,30,0)</f>
        <v>Primaria</v>
      </c>
      <c r="AL398" s="17" t="str">
        <f>VLOOKUP(A398,'REPORTE'!$A$1:$AG$1961,31,0)</f>
        <v>CHIMBORAZO</v>
      </c>
      <c r="AM398" s="17" t="e">
        <f>VLOOKUP(AL398,PROVINCIAS!$F$1:$G$1171,2,0)</f>
        <v>#N/A</v>
      </c>
    </row>
    <row r="399" spans="1:39" x14ac:dyDescent="0.45">
      <c r="A399" s="17">
        <v>1000665</v>
      </c>
      <c r="B399" s="17" t="s">
        <v>9824</v>
      </c>
      <c r="C399" s="85">
        <v>1705554085</v>
      </c>
      <c r="D399" s="17">
        <v>62</v>
      </c>
      <c r="E399" s="86">
        <v>21813</v>
      </c>
      <c r="F399" s="86" t="str">
        <f t="shared" si="37"/>
        <v>1959</v>
      </c>
      <c r="G399" s="87">
        <v>2022</v>
      </c>
      <c r="H399" s="87">
        <f t="shared" si="38"/>
        <v>63</v>
      </c>
      <c r="I399" s="87" t="str">
        <f t="shared" si="36"/>
        <v>Mal</v>
      </c>
      <c r="J399" s="17" t="s">
        <v>59</v>
      </c>
      <c r="K399" s="17">
        <v>1001952</v>
      </c>
      <c r="L399" s="17">
        <v>12</v>
      </c>
      <c r="M399" s="17">
        <v>50</v>
      </c>
      <c r="N399" s="17" t="str">
        <f t="shared" si="39"/>
        <v>A3</v>
      </c>
      <c r="O399" s="17" t="s">
        <v>10468</v>
      </c>
      <c r="P399" s="17" t="s">
        <v>10469</v>
      </c>
      <c r="Q399" s="88">
        <v>44455</v>
      </c>
      <c r="R399" s="88">
        <v>44844</v>
      </c>
      <c r="S399" s="88">
        <v>44571</v>
      </c>
      <c r="T399" s="17">
        <v>2000</v>
      </c>
      <c r="U399" s="17" t="s">
        <v>10689</v>
      </c>
      <c r="V399" s="17">
        <v>23</v>
      </c>
      <c r="W399" s="17" t="s">
        <v>10995</v>
      </c>
      <c r="X399" s="17" t="str">
        <f t="shared" si="40"/>
        <v>Vigente</v>
      </c>
      <c r="Y399" s="17" t="str">
        <f t="shared" si="41"/>
        <v>F</v>
      </c>
      <c r="Z399" s="17" t="s">
        <v>3191</v>
      </c>
      <c r="AA399" s="17" t="str">
        <f>VLOOKUP(A399,'REPORTE'!$A$1:$AG$1961,19,0)</f>
        <v>Venta al por menor de frutas, legumbres y hortalizas frescas o en conserva en establecimientos especializados.</v>
      </c>
      <c r="AB399" s="17">
        <v>1000735</v>
      </c>
      <c r="AC399" s="17" t="s">
        <v>11190</v>
      </c>
      <c r="AD399" s="17" t="s">
        <v>11846</v>
      </c>
      <c r="AE399" s="17" t="s">
        <v>12072</v>
      </c>
      <c r="AF399" s="17" t="s">
        <v>11150</v>
      </c>
      <c r="AG399" s="17" t="s">
        <v>665</v>
      </c>
      <c r="AH399" s="17" t="str">
        <f>VLOOKUP(A399,'REPORTE'!$A$1:$AG$1961,5,0)</f>
        <v>ECUATORIANO(A)</v>
      </c>
      <c r="AI399" s="17">
        <f>VLOOKUP(A399,'REPORTE'!$A$1:$AG$1961,28,0)</f>
        <v>44153</v>
      </c>
      <c r="AJ399" s="17" t="str">
        <f>VLOOKUP(A399,'REPORTE'!$A$1:$AG$1961,29,0)</f>
        <v>Cliente</v>
      </c>
      <c r="AK399" s="17" t="str">
        <f>VLOOKUP(A399,'REPORTE'!$A$1:$AG$1961,30,0)</f>
        <v>Primaria</v>
      </c>
      <c r="AL399" s="17" t="str">
        <f>VLOOKUP(A399,'REPORTE'!$A$1:$AG$1961,31,0)</f>
        <v>CHIMBORAZO</v>
      </c>
      <c r="AM399" s="17" t="e">
        <f>VLOOKUP(AL399,PROVINCIAS!$F$1:$G$1171,2,0)</f>
        <v>#N/A</v>
      </c>
    </row>
    <row r="400" spans="1:39" x14ac:dyDescent="0.45">
      <c r="A400" s="17">
        <v>1000929</v>
      </c>
      <c r="B400" s="17" t="s">
        <v>9977</v>
      </c>
      <c r="C400" s="85">
        <v>1710462043</v>
      </c>
      <c r="D400" s="17">
        <v>52</v>
      </c>
      <c r="E400" s="86">
        <v>25358</v>
      </c>
      <c r="F400" s="86" t="str">
        <f t="shared" si="37"/>
        <v>1969</v>
      </c>
      <c r="G400" s="87">
        <v>2022</v>
      </c>
      <c r="H400" s="87">
        <f t="shared" si="38"/>
        <v>53</v>
      </c>
      <c r="I400" s="87" t="str">
        <f t="shared" si="36"/>
        <v>Mal</v>
      </c>
      <c r="J400" s="17" t="s">
        <v>36</v>
      </c>
      <c r="K400" s="17">
        <v>1001954</v>
      </c>
      <c r="L400" s="17">
        <v>18</v>
      </c>
      <c r="M400" s="17">
        <v>0</v>
      </c>
      <c r="N400" s="17" t="str">
        <f t="shared" si="39"/>
        <v>A1</v>
      </c>
      <c r="O400" s="17" t="s">
        <v>10468</v>
      </c>
      <c r="P400" s="17" t="s">
        <v>10469</v>
      </c>
      <c r="Q400" s="88">
        <v>44455</v>
      </c>
      <c r="R400" s="88">
        <v>45018</v>
      </c>
      <c r="S400" s="89" t="s">
        <v>776</v>
      </c>
      <c r="T400" s="17">
        <v>2000</v>
      </c>
      <c r="U400" s="17" t="s">
        <v>10690</v>
      </c>
      <c r="V400" s="17">
        <v>23</v>
      </c>
      <c r="W400" s="17" t="s">
        <v>10994</v>
      </c>
      <c r="X400" s="17" t="str">
        <f t="shared" si="40"/>
        <v>Vigente</v>
      </c>
      <c r="Y400" s="17" t="str">
        <f t="shared" si="41"/>
        <v>V</v>
      </c>
      <c r="Z400" s="17" t="s">
        <v>11067</v>
      </c>
      <c r="AA400" s="17" t="str">
        <f>VLOOKUP(A400,'REPORTE'!$A$1:$AG$1961,19,0)</f>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v>
      </c>
      <c r="AB400" s="17">
        <v>1000997</v>
      </c>
      <c r="AC400" s="17" t="s">
        <v>11169</v>
      </c>
      <c r="AD400" s="17" t="s">
        <v>11965</v>
      </c>
      <c r="AE400" s="17" t="s">
        <v>12072</v>
      </c>
      <c r="AF400" s="17" t="s">
        <v>12267</v>
      </c>
      <c r="AG400" s="17" t="s">
        <v>665</v>
      </c>
      <c r="AH400" s="17" t="str">
        <f>VLOOKUP(A400,'REPORTE'!$A$1:$AG$1961,5,0)</f>
        <v>ECUATORIANO(A)</v>
      </c>
      <c r="AI400" s="17">
        <f>VLOOKUP(A400,'REPORTE'!$A$1:$AG$1961,28,0)</f>
        <v>0</v>
      </c>
      <c r="AJ400" s="17" t="str">
        <f>VLOOKUP(A400,'REPORTE'!$A$1:$AG$1961,29,0)</f>
        <v>Cliente</v>
      </c>
      <c r="AK400" s="17" t="str">
        <f>VLOOKUP(A400,'REPORTE'!$A$1:$AG$1961,30,0)</f>
        <v>Universitaria</v>
      </c>
      <c r="AL400" s="17" t="str">
        <f>VLOOKUP(A400,'REPORTE'!$A$1:$AG$1961,31,0)</f>
        <v>PICHINCHA</v>
      </c>
      <c r="AM400" s="17" t="str">
        <f>VLOOKUP(AL400,PROVINCIAS!$F$1:$G$1171,2,0)</f>
        <v>URBANA</v>
      </c>
    </row>
    <row r="401" spans="1:39" x14ac:dyDescent="0.45">
      <c r="A401" s="17">
        <v>1001467</v>
      </c>
      <c r="B401" s="17" t="s">
        <v>9978</v>
      </c>
      <c r="C401" s="85">
        <v>602637480</v>
      </c>
      <c r="D401" s="17">
        <v>44</v>
      </c>
      <c r="E401" s="86">
        <v>28256</v>
      </c>
      <c r="F401" s="86" t="str">
        <f t="shared" si="37"/>
        <v>1977</v>
      </c>
      <c r="G401" s="87">
        <v>2022</v>
      </c>
      <c r="H401" s="87">
        <f t="shared" si="38"/>
        <v>45</v>
      </c>
      <c r="I401" s="87" t="str">
        <f t="shared" si="36"/>
        <v>Mal</v>
      </c>
      <c r="J401" s="17" t="s">
        <v>36</v>
      </c>
      <c r="K401" s="17">
        <v>1001947</v>
      </c>
      <c r="L401" s="17">
        <v>36</v>
      </c>
      <c r="M401" s="17">
        <v>4</v>
      </c>
      <c r="N401" s="17" t="str">
        <f t="shared" si="39"/>
        <v>A1</v>
      </c>
      <c r="O401" s="17" t="s">
        <v>10468</v>
      </c>
      <c r="P401" s="17" t="s">
        <v>10469</v>
      </c>
      <c r="Q401" s="88">
        <v>44455</v>
      </c>
      <c r="R401" s="88">
        <v>45560</v>
      </c>
      <c r="S401" s="88">
        <v>44617</v>
      </c>
      <c r="T401" s="17">
        <v>5000</v>
      </c>
      <c r="U401" s="17" t="s">
        <v>10691</v>
      </c>
      <c r="V401" s="17">
        <v>18.989999999999998</v>
      </c>
      <c r="W401" s="17" t="s">
        <v>10995</v>
      </c>
      <c r="X401" s="17" t="str">
        <f t="shared" si="40"/>
        <v>Vigente</v>
      </c>
      <c r="Y401" s="17" t="str">
        <f t="shared" si="41"/>
        <v>F</v>
      </c>
      <c r="Z401" s="17" t="s">
        <v>348</v>
      </c>
      <c r="AA401" s="17" t="str">
        <f>VLOOKUP(A401,'REPORTE'!$A$1:$AG$1961,19,0)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01" s="17">
        <v>1001550</v>
      </c>
      <c r="AC401" s="17" t="s">
        <v>11633</v>
      </c>
      <c r="AD401" s="17" t="s">
        <v>11899</v>
      </c>
      <c r="AE401" s="17" t="s">
        <v>12072</v>
      </c>
      <c r="AF401" s="17" t="s">
        <v>12087</v>
      </c>
      <c r="AG401" s="17" t="s">
        <v>665</v>
      </c>
      <c r="AH401" s="17" t="str">
        <f>VLOOKUP(A401,'REPORTE'!$A$1:$AG$1961,5,0)</f>
        <v>ECUATORIANO(A)</v>
      </c>
      <c r="AI401" s="17">
        <f>VLOOKUP(A401,'REPORTE'!$A$1:$AG$1961,28,0)</f>
        <v>44455</v>
      </c>
      <c r="AJ401" s="17" t="str">
        <f>VLOOKUP(A401,'REPORTE'!$A$1:$AG$1961,29,0)</f>
        <v>Cliente</v>
      </c>
      <c r="AK401" s="17" t="str">
        <f>VLOOKUP(A401,'REPORTE'!$A$1:$AG$1961,30,0)</f>
        <v>Primaria</v>
      </c>
      <c r="AL401" s="17" t="str">
        <f>VLOOKUP(A401,'REPORTE'!$A$1:$AG$1961,31,0)</f>
        <v>CHIMBORAZO</v>
      </c>
      <c r="AM401" s="17" t="e">
        <f>VLOOKUP(AL401,PROVINCIAS!$F$1:$G$1171,2,0)</f>
        <v>#N/A</v>
      </c>
    </row>
    <row r="402" spans="1:39" x14ac:dyDescent="0.45">
      <c r="A402" s="17">
        <v>1001467</v>
      </c>
      <c r="B402" s="17" t="s">
        <v>9978</v>
      </c>
      <c r="C402" s="85">
        <v>602637480</v>
      </c>
      <c r="D402" s="17">
        <v>44</v>
      </c>
      <c r="E402" s="86">
        <v>28256</v>
      </c>
      <c r="F402" s="86" t="str">
        <f t="shared" si="37"/>
        <v>1977</v>
      </c>
      <c r="G402" s="87">
        <v>2022</v>
      </c>
      <c r="H402" s="87">
        <f t="shared" si="38"/>
        <v>45</v>
      </c>
      <c r="I402" s="87" t="str">
        <f t="shared" si="36"/>
        <v>Mal</v>
      </c>
      <c r="J402" s="17" t="s">
        <v>36</v>
      </c>
      <c r="K402" s="17">
        <v>1001948</v>
      </c>
      <c r="L402" s="17">
        <v>36</v>
      </c>
      <c r="M402" s="17">
        <v>0</v>
      </c>
      <c r="N402" s="17" t="str">
        <f t="shared" si="39"/>
        <v>A1</v>
      </c>
      <c r="O402" s="17" t="s">
        <v>10468</v>
      </c>
      <c r="P402" s="17" t="s">
        <v>10469</v>
      </c>
      <c r="Q402" s="88">
        <v>44455</v>
      </c>
      <c r="R402" s="88">
        <v>45575</v>
      </c>
      <c r="S402" s="89" t="s">
        <v>776</v>
      </c>
      <c r="T402" s="17">
        <v>5000</v>
      </c>
      <c r="U402" s="17" t="s">
        <v>10692</v>
      </c>
      <c r="V402" s="17">
        <v>17.5</v>
      </c>
      <c r="W402" s="17" t="s">
        <v>10994</v>
      </c>
      <c r="X402" s="17" t="str">
        <f t="shared" si="40"/>
        <v>Vigente</v>
      </c>
      <c r="Y402" s="17" t="str">
        <f t="shared" si="41"/>
        <v>V</v>
      </c>
      <c r="Z402" s="17" t="s">
        <v>348</v>
      </c>
      <c r="AA402" s="17" t="str">
        <f>VLOOKUP(A402,'REPORTE'!$A$1:$AG$1961,19,0)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02" s="17">
        <v>1001550</v>
      </c>
      <c r="AC402" s="17" t="s">
        <v>11542</v>
      </c>
      <c r="AD402" s="17" t="s">
        <v>11899</v>
      </c>
      <c r="AE402" s="17" t="s">
        <v>12072</v>
      </c>
      <c r="AF402" s="17" t="s">
        <v>12087</v>
      </c>
      <c r="AG402" s="17" t="s">
        <v>665</v>
      </c>
      <c r="AH402" s="17" t="str">
        <f>VLOOKUP(A402,'REPORTE'!$A$1:$AG$1961,5,0)</f>
        <v>ECUATORIANO(A)</v>
      </c>
      <c r="AI402" s="17">
        <f>VLOOKUP(A402,'REPORTE'!$A$1:$AG$1961,28,0)</f>
        <v>44455</v>
      </c>
      <c r="AJ402" s="17" t="str">
        <f>VLOOKUP(A402,'REPORTE'!$A$1:$AG$1961,29,0)</f>
        <v>Cliente</v>
      </c>
      <c r="AK402" s="17" t="str">
        <f>VLOOKUP(A402,'REPORTE'!$A$1:$AG$1961,30,0)</f>
        <v>Primaria</v>
      </c>
      <c r="AL402" s="17" t="str">
        <f>VLOOKUP(A402,'REPORTE'!$A$1:$AG$1961,31,0)</f>
        <v>CHIMBORAZO</v>
      </c>
      <c r="AM402" s="17" t="e">
        <f>VLOOKUP(AL402,PROVINCIAS!$F$1:$G$1171,2,0)</f>
        <v>#N/A</v>
      </c>
    </row>
    <row r="403" spans="1:39" x14ac:dyDescent="0.45">
      <c r="A403" s="17">
        <v>1000577</v>
      </c>
      <c r="B403" s="17" t="s">
        <v>9691</v>
      </c>
      <c r="C403" s="85">
        <v>1724027279</v>
      </c>
      <c r="D403" s="17">
        <v>25</v>
      </c>
      <c r="E403" s="86">
        <v>35206</v>
      </c>
      <c r="F403" s="86" t="str">
        <f t="shared" si="37"/>
        <v>1996</v>
      </c>
      <c r="G403" s="87">
        <v>2022</v>
      </c>
      <c r="H403" s="87">
        <f t="shared" si="38"/>
        <v>26</v>
      </c>
      <c r="I403" s="87" t="str">
        <f t="shared" si="36"/>
        <v>Mal</v>
      </c>
      <c r="J403" s="17" t="s">
        <v>59</v>
      </c>
      <c r="K403" s="17">
        <v>1001960</v>
      </c>
      <c r="L403" s="17">
        <v>1</v>
      </c>
      <c r="M403" s="17">
        <v>0</v>
      </c>
      <c r="N403" s="17" t="str">
        <f t="shared" si="39"/>
        <v>A1</v>
      </c>
      <c r="O403" s="17" t="s">
        <v>10466</v>
      </c>
      <c r="P403" s="17" t="s">
        <v>10467</v>
      </c>
      <c r="Q403" s="88">
        <v>44456</v>
      </c>
      <c r="R403" s="88">
        <v>44829</v>
      </c>
      <c r="S403" s="89" t="s">
        <v>776</v>
      </c>
      <c r="T403" s="17">
        <v>1000</v>
      </c>
      <c r="U403" s="17" t="s">
        <v>10532</v>
      </c>
      <c r="V403" s="17">
        <v>14</v>
      </c>
      <c r="W403" s="17" t="s">
        <v>10994</v>
      </c>
      <c r="X403" s="17" t="str">
        <f t="shared" si="40"/>
        <v>Vigente</v>
      </c>
      <c r="Y403" s="17" t="str">
        <f t="shared" si="41"/>
        <v>V</v>
      </c>
      <c r="Z403" s="17" t="s">
        <v>11000</v>
      </c>
      <c r="AA403" s="17" t="str">
        <f>VLOOKUP(A403,'REPORTE'!$A$1:$AG$1961,19,0)</f>
        <v>Servicios de taxis.</v>
      </c>
      <c r="AB403" s="17">
        <v>1000647</v>
      </c>
      <c r="AC403" s="17" t="s">
        <v>11272</v>
      </c>
      <c r="AD403" s="17" t="s">
        <v>11889</v>
      </c>
      <c r="AE403" s="17" t="s">
        <v>12072</v>
      </c>
      <c r="AF403" s="17" t="s">
        <v>12102</v>
      </c>
      <c r="AG403" s="17" t="s">
        <v>665</v>
      </c>
      <c r="AH403" s="17" t="str">
        <f>VLOOKUP(A403,'REPORTE'!$A$1:$AG$1961,5,0)</f>
        <v>ECUATORIANO(A) INDIGENA</v>
      </c>
      <c r="AI403" s="17">
        <f>VLOOKUP(A403,'REPORTE'!$A$1:$AG$1961,28,0)</f>
        <v>44148</v>
      </c>
      <c r="AJ403" s="17" t="str">
        <f>VLOOKUP(A403,'REPORTE'!$A$1:$AG$1961,29,0)</f>
        <v>Cliente</v>
      </c>
      <c r="AK403" s="17" t="str">
        <f>VLOOKUP(A403,'REPORTE'!$A$1:$AG$1961,30,0)</f>
        <v>Secundaria</v>
      </c>
      <c r="AL403" s="17" t="str">
        <f>VLOOKUP(A403,'REPORTE'!$A$1:$AG$1961,31,0)</f>
        <v>CHIMBORAZO</v>
      </c>
      <c r="AM403" s="17" t="e">
        <f>VLOOKUP(AL403,PROVINCIAS!$F$1:$G$1171,2,0)</f>
        <v>#N/A</v>
      </c>
    </row>
    <row r="404" spans="1:39" x14ac:dyDescent="0.45">
      <c r="A404" s="17">
        <v>1000759</v>
      </c>
      <c r="B404" s="17" t="s">
        <v>9979</v>
      </c>
      <c r="C404" s="85">
        <v>1708857527</v>
      </c>
      <c r="D404" s="17">
        <v>48</v>
      </c>
      <c r="E404" s="86">
        <v>26777</v>
      </c>
      <c r="F404" s="86" t="str">
        <f t="shared" si="37"/>
        <v>1973</v>
      </c>
      <c r="G404" s="87">
        <v>2022</v>
      </c>
      <c r="H404" s="87">
        <f t="shared" si="38"/>
        <v>49</v>
      </c>
      <c r="I404" s="87" t="str">
        <f t="shared" si="36"/>
        <v>Mal</v>
      </c>
      <c r="J404" s="17" t="s">
        <v>59</v>
      </c>
      <c r="K404" s="17">
        <v>1001966</v>
      </c>
      <c r="L404" s="17">
        <v>24</v>
      </c>
      <c r="M404" s="17">
        <v>0</v>
      </c>
      <c r="N404" s="17" t="str">
        <f t="shared" si="39"/>
        <v>A1</v>
      </c>
      <c r="O404" s="17" t="s">
        <v>10468</v>
      </c>
      <c r="P404" s="17" t="s">
        <v>10469</v>
      </c>
      <c r="Q404" s="88">
        <v>44456</v>
      </c>
      <c r="R404" s="88">
        <v>45206</v>
      </c>
      <c r="S404" s="89" t="s">
        <v>776</v>
      </c>
      <c r="T404" s="17">
        <v>5000</v>
      </c>
      <c r="U404" s="17" t="s">
        <v>10693</v>
      </c>
      <c r="V404" s="17">
        <v>21.5</v>
      </c>
      <c r="W404" s="17" t="s">
        <v>10994</v>
      </c>
      <c r="X404" s="17" t="str">
        <f t="shared" si="40"/>
        <v>Vigente</v>
      </c>
      <c r="Y404" s="17" t="str">
        <f t="shared" si="41"/>
        <v>V</v>
      </c>
      <c r="Z404" s="17" t="s">
        <v>1578</v>
      </c>
      <c r="AA404" s="17" t="str">
        <f>VLOOKUP(A404,'REPORTE'!$A$1:$AG$1961,19,0)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404" s="17">
        <v>1000830</v>
      </c>
      <c r="AC404" s="17" t="s">
        <v>11521</v>
      </c>
      <c r="AD404" s="17" t="s">
        <v>11854</v>
      </c>
      <c r="AE404" s="17" t="s">
        <v>12072</v>
      </c>
      <c r="AF404" s="17" t="s">
        <v>11150</v>
      </c>
      <c r="AG404" s="17" t="s">
        <v>665</v>
      </c>
      <c r="AH404" s="17" t="str">
        <f>VLOOKUP(A404,'REPORTE'!$A$1:$AG$1961,5,0)</f>
        <v>ECUATORIANO(A)</v>
      </c>
      <c r="AI404" s="17">
        <f>VLOOKUP(A404,'REPORTE'!$A$1:$AG$1961,28,0)</f>
        <v>44118</v>
      </c>
      <c r="AJ404" s="17" t="str">
        <f>VLOOKUP(A404,'REPORTE'!$A$1:$AG$1961,29,0)</f>
        <v>Cliente</v>
      </c>
      <c r="AK404" s="17" t="str">
        <f>VLOOKUP(A404,'REPORTE'!$A$1:$AG$1961,30,0)</f>
        <v>Ninguna</v>
      </c>
      <c r="AL404" s="17" t="str">
        <f>VLOOKUP(A404,'REPORTE'!$A$1:$AG$1961,31,0)</f>
        <v>PICHINCHA</v>
      </c>
      <c r="AM404" s="17" t="str">
        <f>VLOOKUP(AL404,PROVINCIAS!$F$1:$G$1171,2,0)</f>
        <v>URBANA</v>
      </c>
    </row>
    <row r="405" spans="1:39" x14ac:dyDescent="0.45">
      <c r="A405" s="17">
        <v>1000883</v>
      </c>
      <c r="B405" s="17" t="s">
        <v>9980</v>
      </c>
      <c r="C405" s="85">
        <v>1715364012</v>
      </c>
      <c r="D405" s="17">
        <v>43</v>
      </c>
      <c r="E405" s="86">
        <v>28788</v>
      </c>
      <c r="F405" s="86" t="str">
        <f t="shared" si="37"/>
        <v>1978</v>
      </c>
      <c r="G405" s="87">
        <v>2022</v>
      </c>
      <c r="H405" s="87">
        <f t="shared" si="38"/>
        <v>44</v>
      </c>
      <c r="I405" s="87" t="str">
        <f t="shared" si="36"/>
        <v>Mal</v>
      </c>
      <c r="J405" s="17" t="s">
        <v>59</v>
      </c>
      <c r="K405" s="17">
        <v>1001957</v>
      </c>
      <c r="L405" s="17">
        <v>36</v>
      </c>
      <c r="M405" s="17">
        <v>9</v>
      </c>
      <c r="N405" s="17" t="str">
        <f t="shared" si="39"/>
        <v>A2</v>
      </c>
      <c r="O405" s="17" t="s">
        <v>10468</v>
      </c>
      <c r="P405" s="17" t="s">
        <v>10469</v>
      </c>
      <c r="Q405" s="88">
        <v>44456</v>
      </c>
      <c r="R405" s="88">
        <v>45555</v>
      </c>
      <c r="S405" s="88">
        <v>44612</v>
      </c>
      <c r="T405" s="17">
        <v>8000</v>
      </c>
      <c r="U405" s="17" t="s">
        <v>10694</v>
      </c>
      <c r="V405" s="17">
        <v>21.5</v>
      </c>
      <c r="W405" s="17" t="s">
        <v>10995</v>
      </c>
      <c r="X405" s="17" t="str">
        <f t="shared" si="40"/>
        <v>Vigente</v>
      </c>
      <c r="Y405" s="17" t="str">
        <f t="shared" si="41"/>
        <v>F</v>
      </c>
      <c r="Z405" s="17" t="s">
        <v>348</v>
      </c>
      <c r="AA405" s="17" t="str">
        <f>VLOOKUP(A405,'REPORTE'!$A$1:$AG$1961,19,0)</f>
        <v>Venta al por mayor de frutas, legumbres y hortalizas.</v>
      </c>
      <c r="AB405" s="17">
        <v>1000953</v>
      </c>
      <c r="AC405" s="17" t="s">
        <v>11641</v>
      </c>
      <c r="AD405" s="17" t="s">
        <v>11966</v>
      </c>
      <c r="AE405" s="17" t="s">
        <v>12072</v>
      </c>
      <c r="AF405" s="17" t="s">
        <v>11150</v>
      </c>
      <c r="AG405" s="17" t="s">
        <v>665</v>
      </c>
      <c r="AH405" s="17" t="str">
        <f>VLOOKUP(A405,'REPORTE'!$A$1:$AG$1961,5,0)</f>
        <v>ECUATORIANO(A)</v>
      </c>
      <c r="AI405" s="17">
        <f>VLOOKUP(A405,'REPORTE'!$A$1:$AG$1961,28,0)</f>
        <v>44155</v>
      </c>
      <c r="AJ405" s="17" t="str">
        <f>VLOOKUP(A405,'REPORTE'!$A$1:$AG$1961,29,0)</f>
        <v>Cliente</v>
      </c>
      <c r="AK405" s="17" t="str">
        <f>VLOOKUP(A405,'REPORTE'!$A$1:$AG$1961,30,0)</f>
        <v>Primaria</v>
      </c>
      <c r="AL405" s="17" t="str">
        <f>VLOOKUP(A405,'REPORTE'!$A$1:$AG$1961,31,0)</f>
        <v>CHIMBORAZO</v>
      </c>
      <c r="AM405" s="17" t="e">
        <f>VLOOKUP(AL405,PROVINCIAS!$F$1:$G$1171,2,0)</f>
        <v>#N/A</v>
      </c>
    </row>
    <row r="406" spans="1:39" x14ac:dyDescent="0.45">
      <c r="A406" s="17">
        <v>1001088</v>
      </c>
      <c r="B406" s="17" t="s">
        <v>9981</v>
      </c>
      <c r="C406" s="85">
        <v>603637794</v>
      </c>
      <c r="D406" s="17">
        <v>36</v>
      </c>
      <c r="E406" s="86">
        <v>31127</v>
      </c>
      <c r="F406" s="86" t="str">
        <f t="shared" si="37"/>
        <v>1985</v>
      </c>
      <c r="G406" s="87">
        <v>2022</v>
      </c>
      <c r="H406" s="87">
        <f t="shared" si="38"/>
        <v>37</v>
      </c>
      <c r="I406" s="87" t="str">
        <f t="shared" si="36"/>
        <v>Mal</v>
      </c>
      <c r="J406" s="17" t="s">
        <v>59</v>
      </c>
      <c r="K406" s="17">
        <v>1001959</v>
      </c>
      <c r="L406" s="17">
        <v>9</v>
      </c>
      <c r="M406" s="17">
        <v>9</v>
      </c>
      <c r="N406" s="17" t="str">
        <f t="shared" si="39"/>
        <v>A2</v>
      </c>
      <c r="O406" s="17" t="s">
        <v>10468</v>
      </c>
      <c r="P406" s="17" t="s">
        <v>10469</v>
      </c>
      <c r="Q406" s="88">
        <v>44456</v>
      </c>
      <c r="R406" s="88">
        <v>44732</v>
      </c>
      <c r="S406" s="88">
        <v>44612</v>
      </c>
      <c r="T406" s="17">
        <v>3000</v>
      </c>
      <c r="U406" s="17" t="s">
        <v>10695</v>
      </c>
      <c r="V406" s="17">
        <v>21.5</v>
      </c>
      <c r="W406" s="17" t="s">
        <v>10995</v>
      </c>
      <c r="X406" s="17" t="str">
        <f t="shared" si="40"/>
        <v>Vigente</v>
      </c>
      <c r="Y406" s="17" t="str">
        <f t="shared" si="41"/>
        <v>F</v>
      </c>
      <c r="Z406" s="17" t="s">
        <v>11068</v>
      </c>
      <c r="AA406" s="17" t="str">
        <f>VLOOKUP(A406,'REPORTE'!$A$1:$AG$1961,19,0)</f>
        <v>Venta al por menor de frutas, legumbres y hortalizas frescas o en conserva en establecimientos especializados.</v>
      </c>
      <c r="AB406" s="17">
        <v>1001159</v>
      </c>
      <c r="AC406" s="17" t="s">
        <v>11642</v>
      </c>
      <c r="AD406" s="17" t="s">
        <v>11853</v>
      </c>
      <c r="AE406" s="17" t="s">
        <v>12072</v>
      </c>
      <c r="AF406" s="17" t="s">
        <v>12093</v>
      </c>
      <c r="AG406" s="17" t="s">
        <v>665</v>
      </c>
      <c r="AH406" s="17" t="str">
        <f>VLOOKUP(A406,'REPORTE'!$A$1:$AG$1961,5,0)</f>
        <v>ECUATORIANO(A) INDIGENA</v>
      </c>
      <c r="AI406" s="17">
        <f>VLOOKUP(A406,'REPORTE'!$A$1:$AG$1961,28,0)</f>
        <v>44252</v>
      </c>
      <c r="AJ406" s="17" t="str">
        <f>VLOOKUP(A406,'REPORTE'!$A$1:$AG$1961,29,0)</f>
        <v>Cliente</v>
      </c>
      <c r="AK406" s="17" t="str">
        <f>VLOOKUP(A406,'REPORTE'!$A$1:$AG$1961,30,0)</f>
        <v>Secundaria</v>
      </c>
      <c r="AL406" s="17" t="str">
        <f>VLOOKUP(A406,'REPORTE'!$A$1:$AG$1961,31,0)</f>
        <v>CHIMBORAZO</v>
      </c>
      <c r="AM406" s="17" t="e">
        <f>VLOOKUP(AL406,PROVINCIAS!$F$1:$G$1171,2,0)</f>
        <v>#N/A</v>
      </c>
    </row>
    <row r="407" spans="1:39" x14ac:dyDescent="0.45">
      <c r="A407" s="17">
        <v>1001328</v>
      </c>
      <c r="B407" s="17" t="s">
        <v>9982</v>
      </c>
      <c r="C407" s="85">
        <v>1756194054</v>
      </c>
      <c r="D407" s="17">
        <v>22</v>
      </c>
      <c r="E407" s="86">
        <v>36492</v>
      </c>
      <c r="F407" s="86" t="str">
        <f t="shared" si="37"/>
        <v>1999</v>
      </c>
      <c r="G407" s="87">
        <v>2022</v>
      </c>
      <c r="H407" s="87">
        <f t="shared" si="38"/>
        <v>23</v>
      </c>
      <c r="I407" s="87" t="str">
        <f t="shared" si="36"/>
        <v>Mal</v>
      </c>
      <c r="J407" s="17" t="s">
        <v>36</v>
      </c>
      <c r="K407" s="17">
        <v>1001962</v>
      </c>
      <c r="L407" s="17">
        <v>24</v>
      </c>
      <c r="M407" s="17">
        <v>0</v>
      </c>
      <c r="N407" s="17" t="str">
        <f t="shared" si="39"/>
        <v>A1</v>
      </c>
      <c r="O407" s="17" t="s">
        <v>10468</v>
      </c>
      <c r="P407" s="17" t="s">
        <v>10469</v>
      </c>
      <c r="Q407" s="88">
        <v>44456</v>
      </c>
      <c r="R407" s="88">
        <v>45194</v>
      </c>
      <c r="S407" s="89" t="s">
        <v>776</v>
      </c>
      <c r="T407" s="17">
        <v>3000</v>
      </c>
      <c r="U407" s="17" t="s">
        <v>10696</v>
      </c>
      <c r="V407" s="17">
        <v>21.5</v>
      </c>
      <c r="W407" s="17" t="s">
        <v>10994</v>
      </c>
      <c r="X407" s="17" t="str">
        <f t="shared" si="40"/>
        <v>Vigente</v>
      </c>
      <c r="Y407" s="17" t="str">
        <f t="shared" si="41"/>
        <v>V</v>
      </c>
      <c r="Z407" s="17" t="s">
        <v>348</v>
      </c>
      <c r="AA407" s="17" t="str">
        <f>VLOOKUP(A407,'REPORTE'!$A$1:$AG$1961,19,0)</f>
        <v>Venta al por mayor de frutas, legumbres y hortalizas.</v>
      </c>
      <c r="AB407" s="17">
        <v>1001405</v>
      </c>
      <c r="AC407" s="17" t="s">
        <v>11526</v>
      </c>
      <c r="AD407" s="17" t="s">
        <v>11854</v>
      </c>
      <c r="AE407" s="17" t="s">
        <v>12072</v>
      </c>
      <c r="AF407" s="17" t="s">
        <v>12268</v>
      </c>
      <c r="AG407" s="17" t="s">
        <v>665</v>
      </c>
      <c r="AH407" s="17" t="str">
        <f>VLOOKUP(A407,'REPORTE'!$A$1:$AG$1961,5,0)</f>
        <v>ECUATORIANO(A) INDIGENA</v>
      </c>
      <c r="AI407" s="17">
        <f>VLOOKUP(A407,'REPORTE'!$A$1:$AG$1961,28,0)</f>
        <v>44456</v>
      </c>
      <c r="AJ407" s="17" t="str">
        <f>VLOOKUP(A407,'REPORTE'!$A$1:$AG$1961,29,0)</f>
        <v>Cliente</v>
      </c>
      <c r="AK407" s="17" t="str">
        <f>VLOOKUP(A407,'REPORTE'!$A$1:$AG$1961,30,0)</f>
        <v>Secundaria</v>
      </c>
      <c r="AL407" s="17" t="str">
        <f>VLOOKUP(A407,'REPORTE'!$A$1:$AG$1961,31,0)</f>
        <v>COTOPAXI</v>
      </c>
      <c r="AM407" s="17" t="e">
        <f>VLOOKUP(AL407,PROVINCIAS!$F$1:$G$1171,2,0)</f>
        <v>#N/A</v>
      </c>
    </row>
    <row r="408" spans="1:39" x14ac:dyDescent="0.45">
      <c r="A408" s="17">
        <v>1001480</v>
      </c>
      <c r="B408" s="17" t="s">
        <v>9983</v>
      </c>
      <c r="C408" s="85">
        <v>502157787</v>
      </c>
      <c r="D408" s="17">
        <v>45</v>
      </c>
      <c r="E408" s="86">
        <v>28094</v>
      </c>
      <c r="F408" s="86" t="str">
        <f t="shared" si="37"/>
        <v>1976</v>
      </c>
      <c r="G408" s="87">
        <v>2022</v>
      </c>
      <c r="H408" s="87">
        <f t="shared" si="38"/>
        <v>46</v>
      </c>
      <c r="I408" s="87" t="str">
        <f t="shared" si="36"/>
        <v>Mal</v>
      </c>
      <c r="J408" s="17" t="s">
        <v>59</v>
      </c>
      <c r="K408" s="17">
        <v>1001958</v>
      </c>
      <c r="L408" s="17">
        <v>24</v>
      </c>
      <c r="M408" s="17">
        <v>0</v>
      </c>
      <c r="N408" s="17" t="str">
        <f t="shared" si="39"/>
        <v>A1</v>
      </c>
      <c r="O408" s="17" t="s">
        <v>10468</v>
      </c>
      <c r="P408" s="17" t="s">
        <v>10469</v>
      </c>
      <c r="Q408" s="88">
        <v>44456</v>
      </c>
      <c r="R408" s="88">
        <v>45189</v>
      </c>
      <c r="S408" s="89" t="s">
        <v>776</v>
      </c>
      <c r="T408" s="17">
        <v>3000</v>
      </c>
      <c r="U408" s="17" t="s">
        <v>10697</v>
      </c>
      <c r="V408" s="17">
        <v>21.5</v>
      </c>
      <c r="W408" s="17" t="s">
        <v>10994</v>
      </c>
      <c r="X408" s="17" t="str">
        <f t="shared" si="40"/>
        <v>Vigente</v>
      </c>
      <c r="Y408" s="17" t="str">
        <f t="shared" si="41"/>
        <v>V</v>
      </c>
      <c r="Z408" s="17" t="s">
        <v>11128</v>
      </c>
      <c r="AA408" s="17" t="str">
        <f>VLOOKUP(A408,'REPORTE'!$A$1:$AG$1961,19,0)</f>
        <v>Producción de aluminio a partir de alúmina y de la refinación electrolí­tica de desechos y chatarra de aluminio incluido la producción de oxido de aluminio (alúmina).</v>
      </c>
      <c r="AB408" s="17">
        <v>1001569</v>
      </c>
      <c r="AC408" s="17" t="s">
        <v>11526</v>
      </c>
      <c r="AD408" s="17" t="s">
        <v>11865</v>
      </c>
      <c r="AE408" s="17" t="s">
        <v>12072</v>
      </c>
      <c r="AF408" s="17" t="s">
        <v>12269</v>
      </c>
      <c r="AG408" s="17" t="s">
        <v>665</v>
      </c>
      <c r="AH408" s="17" t="str">
        <f>VLOOKUP(A408,'REPORTE'!$A$1:$AG$1961,5,0)</f>
        <v>ECUATORIANO(A)</v>
      </c>
      <c r="AI408" s="17">
        <f>VLOOKUP(A408,'REPORTE'!$A$1:$AG$1961,28,0)</f>
        <v>44456</v>
      </c>
      <c r="AJ408" s="17" t="str">
        <f>VLOOKUP(A408,'REPORTE'!$A$1:$AG$1961,29,0)</f>
        <v>Cliente</v>
      </c>
      <c r="AK408" s="17" t="str">
        <f>VLOOKUP(A408,'REPORTE'!$A$1:$AG$1961,30,0)</f>
        <v>Primaria</v>
      </c>
      <c r="AL408" s="17" t="str">
        <f>VLOOKUP(A408,'REPORTE'!$A$1:$AG$1961,31,0)</f>
        <v>PICHINCHA</v>
      </c>
      <c r="AM408" s="17" t="str">
        <f>VLOOKUP(AL408,PROVINCIAS!$F$1:$G$1171,2,0)</f>
        <v>URBANA</v>
      </c>
    </row>
    <row r="409" spans="1:39" x14ac:dyDescent="0.45">
      <c r="A409" s="17">
        <v>1001490</v>
      </c>
      <c r="B409" s="17" t="s">
        <v>9984</v>
      </c>
      <c r="C409" s="85">
        <v>1720214178</v>
      </c>
      <c r="D409" s="17">
        <v>32</v>
      </c>
      <c r="E409" s="86">
        <v>32875</v>
      </c>
      <c r="F409" s="86" t="str">
        <f t="shared" si="37"/>
        <v>1990</v>
      </c>
      <c r="G409" s="87">
        <v>2022</v>
      </c>
      <c r="H409" s="87">
        <f t="shared" si="38"/>
        <v>32</v>
      </c>
      <c r="I409" s="87" t="str">
        <f t="shared" si="36"/>
        <v>Mal</v>
      </c>
      <c r="J409" s="17" t="s">
        <v>36</v>
      </c>
      <c r="K409" s="17">
        <v>1001956</v>
      </c>
      <c r="L409" s="17">
        <v>12</v>
      </c>
      <c r="M409" s="17">
        <v>0</v>
      </c>
      <c r="N409" s="17" t="str">
        <f t="shared" si="39"/>
        <v>A1</v>
      </c>
      <c r="O409" s="17" t="s">
        <v>10468</v>
      </c>
      <c r="P409" s="17" t="s">
        <v>10469</v>
      </c>
      <c r="Q409" s="88">
        <v>44456</v>
      </c>
      <c r="R409" s="88">
        <v>44824</v>
      </c>
      <c r="S409" s="89" t="s">
        <v>776</v>
      </c>
      <c r="T409" s="17">
        <v>1000</v>
      </c>
      <c r="U409" s="17">
        <v>614.04</v>
      </c>
      <c r="V409" s="17">
        <v>23</v>
      </c>
      <c r="W409" s="17" t="s">
        <v>10994</v>
      </c>
      <c r="X409" s="17" t="str">
        <f t="shared" si="40"/>
        <v>Vigente</v>
      </c>
      <c r="Y409" s="17" t="str">
        <f t="shared" si="41"/>
        <v>V</v>
      </c>
      <c r="Z409" s="17" t="s">
        <v>11019</v>
      </c>
      <c r="AA409" s="17" t="str">
        <f>VLOOKUP(A409,'REPORTE'!$A$1:$AG$1961,19,0)</f>
        <v>Servicios de taxis.</v>
      </c>
      <c r="AB409" s="17">
        <v>1001583</v>
      </c>
      <c r="AC409" s="17" t="s">
        <v>11185</v>
      </c>
      <c r="AD409" s="17" t="s">
        <v>11835</v>
      </c>
      <c r="AE409" s="17" t="s">
        <v>12072</v>
      </c>
      <c r="AF409" s="17" t="s">
        <v>12270</v>
      </c>
      <c r="AG409" s="17" t="s">
        <v>665</v>
      </c>
      <c r="AH409" s="17" t="str">
        <f>VLOOKUP(A409,'REPORTE'!$A$1:$AG$1961,5,0)</f>
        <v>ECUATORIANO(A)</v>
      </c>
      <c r="AI409" s="17">
        <f>VLOOKUP(A409,'REPORTE'!$A$1:$AG$1961,28,0)</f>
        <v>0</v>
      </c>
      <c r="AJ409" s="17" t="str">
        <f>VLOOKUP(A409,'REPORTE'!$A$1:$AG$1961,29,0)</f>
        <v>Cliente</v>
      </c>
      <c r="AK409" s="17" t="str">
        <f>VLOOKUP(A409,'REPORTE'!$A$1:$AG$1961,30,0)</f>
        <v>Primaria</v>
      </c>
      <c r="AL409" s="17" t="str">
        <f>VLOOKUP(A409,'REPORTE'!$A$1:$AG$1961,31,0)</f>
        <v>COTOPAXI</v>
      </c>
      <c r="AM409" s="17" t="e">
        <f>VLOOKUP(AL409,PROVINCIAS!$F$1:$G$1171,2,0)</f>
        <v>#N/A</v>
      </c>
    </row>
    <row r="410" spans="1:39" x14ac:dyDescent="0.45">
      <c r="A410" s="17">
        <v>1000291</v>
      </c>
      <c r="B410" s="17" t="s">
        <v>9985</v>
      </c>
      <c r="C410" s="85">
        <v>1725522963</v>
      </c>
      <c r="D410" s="17">
        <v>35</v>
      </c>
      <c r="E410" s="86">
        <v>31644</v>
      </c>
      <c r="F410" s="86" t="str">
        <f t="shared" si="37"/>
        <v>1986</v>
      </c>
      <c r="G410" s="87">
        <v>2022</v>
      </c>
      <c r="H410" s="87">
        <f t="shared" si="38"/>
        <v>36</v>
      </c>
      <c r="I410" s="87" t="str">
        <f t="shared" si="36"/>
        <v>Mal</v>
      </c>
      <c r="J410" s="17" t="s">
        <v>36</v>
      </c>
      <c r="K410" s="17">
        <v>1001971</v>
      </c>
      <c r="L410" s="17">
        <v>24</v>
      </c>
      <c r="M410" s="17">
        <v>0</v>
      </c>
      <c r="N410" s="17" t="str">
        <f t="shared" si="39"/>
        <v>A1</v>
      </c>
      <c r="O410" s="17" t="s">
        <v>10468</v>
      </c>
      <c r="P410" s="17" t="s">
        <v>10469</v>
      </c>
      <c r="Q410" s="88">
        <v>44457</v>
      </c>
      <c r="R410" s="88">
        <v>45194</v>
      </c>
      <c r="S410" s="89" t="s">
        <v>776</v>
      </c>
      <c r="T410" s="17">
        <v>4200</v>
      </c>
      <c r="U410" s="17" t="s">
        <v>10698</v>
      </c>
      <c r="V410" s="17">
        <v>18.989999999999998</v>
      </c>
      <c r="W410" s="17" t="s">
        <v>10994</v>
      </c>
      <c r="X410" s="17" t="str">
        <f t="shared" si="40"/>
        <v>Vigente</v>
      </c>
      <c r="Y410" s="17" t="str">
        <f t="shared" si="41"/>
        <v>V</v>
      </c>
      <c r="Z410" s="17" t="s">
        <v>348</v>
      </c>
      <c r="AA410" s="17" t="str">
        <f>VLOOKUP(A410,'REPORTE'!$A$1:$AG$1961,19,0)</f>
        <v>Venta al por mayor de frutas, legumbres y hortalizas.</v>
      </c>
      <c r="AB410" s="17">
        <v>1000351</v>
      </c>
      <c r="AC410" s="17" t="s">
        <v>11643</v>
      </c>
      <c r="AD410" s="17" t="s">
        <v>11861</v>
      </c>
      <c r="AE410" s="17" t="s">
        <v>12072</v>
      </c>
      <c r="AF410" s="17" t="s">
        <v>12271</v>
      </c>
      <c r="AG410" s="17" t="s">
        <v>665</v>
      </c>
      <c r="AH410" s="17" t="str">
        <f>VLOOKUP(A410,'REPORTE'!$A$1:$AG$1961,5,0)</f>
        <v>ECUATORIANO(A) INDIGENA</v>
      </c>
      <c r="AI410" s="17">
        <f>VLOOKUP(A410,'REPORTE'!$A$1:$AG$1961,28,0)</f>
        <v>44457</v>
      </c>
      <c r="AJ410" s="17" t="str">
        <f>VLOOKUP(A410,'REPORTE'!$A$1:$AG$1961,29,0)</f>
        <v>Cliente</v>
      </c>
      <c r="AK410" s="17" t="str">
        <f>VLOOKUP(A410,'REPORTE'!$A$1:$AG$1961,30,0)</f>
        <v>Secundaria</v>
      </c>
      <c r="AL410" s="17" t="str">
        <f>VLOOKUP(A410,'REPORTE'!$A$1:$AG$1961,31,0)</f>
        <v>PICHINCHA</v>
      </c>
      <c r="AM410" s="17" t="str">
        <f>VLOOKUP(AL410,PROVINCIAS!$F$1:$G$1171,2,0)</f>
        <v>URBANA</v>
      </c>
    </row>
    <row r="411" spans="1:39" x14ac:dyDescent="0.45">
      <c r="A411" s="17">
        <v>1000370</v>
      </c>
      <c r="B411" s="17" t="s">
        <v>9986</v>
      </c>
      <c r="C411" s="85">
        <v>601245038</v>
      </c>
      <c r="D411" s="17">
        <v>61</v>
      </c>
      <c r="E411" s="86">
        <v>22120</v>
      </c>
      <c r="F411" s="86" t="str">
        <f t="shared" si="37"/>
        <v>1960</v>
      </c>
      <c r="G411" s="87">
        <v>2022</v>
      </c>
      <c r="H411" s="87">
        <f t="shared" si="38"/>
        <v>62</v>
      </c>
      <c r="I411" s="87" t="str">
        <f t="shared" si="36"/>
        <v>Mal</v>
      </c>
      <c r="J411" s="17" t="s">
        <v>59</v>
      </c>
      <c r="K411" s="17">
        <v>1001967</v>
      </c>
      <c r="L411" s="17">
        <v>18</v>
      </c>
      <c r="M411" s="17">
        <v>0</v>
      </c>
      <c r="N411" s="17" t="str">
        <f t="shared" si="39"/>
        <v>A1</v>
      </c>
      <c r="O411" s="17" t="s">
        <v>10468</v>
      </c>
      <c r="P411" s="17" t="s">
        <v>10469</v>
      </c>
      <c r="Q411" s="88">
        <v>44457</v>
      </c>
      <c r="R411" s="88">
        <v>45026</v>
      </c>
      <c r="S411" s="89" t="s">
        <v>776</v>
      </c>
      <c r="T411" s="17">
        <v>2001</v>
      </c>
      <c r="U411" s="17" t="s">
        <v>10699</v>
      </c>
      <c r="V411" s="17">
        <v>21.5</v>
      </c>
      <c r="W411" s="17" t="s">
        <v>10994</v>
      </c>
      <c r="X411" s="17" t="str">
        <f t="shared" si="40"/>
        <v>Vigente</v>
      </c>
      <c r="Y411" s="17" t="str">
        <f t="shared" si="41"/>
        <v>V</v>
      </c>
      <c r="Z411" s="17" t="s">
        <v>244</v>
      </c>
      <c r="AA411" s="17" t="str">
        <f>VLOOKUP(A411,'REPORTE'!$A$1:$AG$1961,19,0)</f>
        <v>Empleado Privado</v>
      </c>
      <c r="AB411" s="17">
        <v>1000433</v>
      </c>
      <c r="AC411" s="17" t="s">
        <v>11644</v>
      </c>
      <c r="AD411" s="17" t="s">
        <v>11835</v>
      </c>
      <c r="AE411" s="17" t="s">
        <v>12072</v>
      </c>
      <c r="AF411" s="17" t="s">
        <v>12272</v>
      </c>
      <c r="AG411" s="17" t="s">
        <v>74</v>
      </c>
      <c r="AH411" s="17" t="str">
        <f>VLOOKUP(A411,'REPORTE'!$A$1:$AG$1961,5,0)</f>
        <v>ECUATORIANO(A)</v>
      </c>
      <c r="AI411" s="17">
        <f>VLOOKUP(A411,'REPORTE'!$A$1:$AG$1961,28,0)</f>
        <v>43978</v>
      </c>
      <c r="AJ411" s="17" t="str">
        <f>VLOOKUP(A411,'REPORTE'!$A$1:$AG$1961,29,0)</f>
        <v>Cliente</v>
      </c>
      <c r="AK411" s="17" t="str">
        <f>VLOOKUP(A411,'REPORTE'!$A$1:$AG$1961,30,0)</f>
        <v>Primaria</v>
      </c>
      <c r="AL411" s="17" t="str">
        <f>VLOOKUP(A411,'REPORTE'!$A$1:$AG$1961,31,0)</f>
        <v>CHIMBORAZO</v>
      </c>
      <c r="AM411" s="17" t="e">
        <f>VLOOKUP(AL411,PROVINCIAS!$F$1:$G$1171,2,0)</f>
        <v>#N/A</v>
      </c>
    </row>
    <row r="412" spans="1:39" x14ac:dyDescent="0.45">
      <c r="A412" s="17">
        <v>1001205</v>
      </c>
      <c r="B412" s="17" t="s">
        <v>9934</v>
      </c>
      <c r="C412" s="85">
        <v>1719296764</v>
      </c>
      <c r="D412" s="17">
        <v>34</v>
      </c>
      <c r="E412" s="86">
        <v>32053</v>
      </c>
      <c r="F412" s="86" t="str">
        <f t="shared" si="37"/>
        <v>1987</v>
      </c>
      <c r="G412" s="87">
        <v>2022</v>
      </c>
      <c r="H412" s="87">
        <f t="shared" si="38"/>
        <v>35</v>
      </c>
      <c r="I412" s="87" t="str">
        <f t="shared" si="36"/>
        <v>Mal</v>
      </c>
      <c r="J412" s="17" t="s">
        <v>36</v>
      </c>
      <c r="K412" s="17">
        <v>1001968</v>
      </c>
      <c r="L412" s="17">
        <v>1</v>
      </c>
      <c r="M412" s="17">
        <v>0</v>
      </c>
      <c r="N412" s="17" t="str">
        <f t="shared" si="39"/>
        <v>A1</v>
      </c>
      <c r="O412" s="17" t="s">
        <v>10466</v>
      </c>
      <c r="P412" s="17" t="s">
        <v>10467</v>
      </c>
      <c r="Q412" s="88">
        <v>44457</v>
      </c>
      <c r="R412" s="88">
        <v>44822</v>
      </c>
      <c r="S412" s="89" t="s">
        <v>776</v>
      </c>
      <c r="T412" s="17">
        <v>500</v>
      </c>
      <c r="U412" s="17">
        <v>500</v>
      </c>
      <c r="V412" s="17">
        <v>14</v>
      </c>
      <c r="W412" s="17" t="s">
        <v>10994</v>
      </c>
      <c r="X412" s="17" t="str">
        <f t="shared" si="40"/>
        <v>Vigente</v>
      </c>
      <c r="Y412" s="17" t="str">
        <f t="shared" si="41"/>
        <v>V</v>
      </c>
      <c r="Z412" s="17" t="s">
        <v>11000</v>
      </c>
      <c r="AA412" s="17" t="str">
        <f>VLOOKUP(A412,'REPORTE'!$A$1:$AG$1961,19,0)</f>
        <v>Fabricación de productos de limpieza: Preparados para perfumar y desodorizar ambientes, polvos o pastas de limpieza incluidos papel, guata, etcétera, revestido o recubierto con estos productos de limpieza.</v>
      </c>
      <c r="AB412" s="17">
        <v>1001284</v>
      </c>
      <c r="AC412" s="17" t="s">
        <v>11273</v>
      </c>
      <c r="AD412" s="17" t="s">
        <v>11859</v>
      </c>
      <c r="AE412" s="17" t="s">
        <v>12072</v>
      </c>
      <c r="AF412" s="17" t="s">
        <v>12246</v>
      </c>
      <c r="AG412" s="17" t="s">
        <v>665</v>
      </c>
      <c r="AH412" s="17" t="str">
        <f>VLOOKUP(A412,'REPORTE'!$A$1:$AG$1961,5,0)</f>
        <v>ECUATORIANO(A) INDIGENA</v>
      </c>
      <c r="AI412" s="17">
        <f>VLOOKUP(A412,'REPORTE'!$A$1:$AG$1961,28,0)</f>
        <v>44322</v>
      </c>
      <c r="AJ412" s="17" t="str">
        <f>VLOOKUP(A412,'REPORTE'!$A$1:$AG$1961,29,0)</f>
        <v>Cliente</v>
      </c>
      <c r="AK412" s="17" t="str">
        <f>VLOOKUP(A412,'REPORTE'!$A$1:$AG$1961,30,0)</f>
        <v>Universitaria</v>
      </c>
      <c r="AL412" s="17" t="str">
        <f>VLOOKUP(A412,'REPORTE'!$A$1:$AG$1961,31,0)</f>
        <v>PICHINCHA</v>
      </c>
      <c r="AM412" s="17" t="str">
        <f>VLOOKUP(AL412,PROVINCIAS!$F$1:$G$1171,2,0)</f>
        <v>URBANA</v>
      </c>
    </row>
    <row r="413" spans="1:39" x14ac:dyDescent="0.45">
      <c r="A413" s="17">
        <v>1001144</v>
      </c>
      <c r="B413" s="17" t="s">
        <v>9987</v>
      </c>
      <c r="C413" s="85">
        <v>1722249859</v>
      </c>
      <c r="D413" s="17">
        <v>21</v>
      </c>
      <c r="E413" s="86">
        <v>36692</v>
      </c>
      <c r="F413" s="86" t="str">
        <f t="shared" si="37"/>
        <v>2000</v>
      </c>
      <c r="G413" s="87">
        <v>2022</v>
      </c>
      <c r="H413" s="87">
        <f t="shared" si="38"/>
        <v>22</v>
      </c>
      <c r="I413" s="87" t="str">
        <f t="shared" si="36"/>
        <v>Mal</v>
      </c>
      <c r="J413" s="17" t="s">
        <v>59</v>
      </c>
      <c r="K413" s="17">
        <v>1001976</v>
      </c>
      <c r="L413" s="17">
        <v>6</v>
      </c>
      <c r="M413" s="17">
        <v>0</v>
      </c>
      <c r="N413" s="17" t="str">
        <f t="shared" si="39"/>
        <v>A1</v>
      </c>
      <c r="O413" s="17" t="s">
        <v>10468</v>
      </c>
      <c r="P413" s="17" t="s">
        <v>10469</v>
      </c>
      <c r="Q413" s="88">
        <v>44459</v>
      </c>
      <c r="R413" s="88">
        <v>44645</v>
      </c>
      <c r="S413" s="89" t="s">
        <v>776</v>
      </c>
      <c r="T413" s="17">
        <v>1000</v>
      </c>
      <c r="U413" s="17">
        <v>179.29</v>
      </c>
      <c r="V413" s="17">
        <v>23</v>
      </c>
      <c r="W413" s="17" t="s">
        <v>10994</v>
      </c>
      <c r="X413" s="17" t="str">
        <f t="shared" si="40"/>
        <v>Vigente</v>
      </c>
      <c r="Y413" s="17" t="str">
        <f t="shared" si="41"/>
        <v>V</v>
      </c>
      <c r="Z413" s="17" t="s">
        <v>11068</v>
      </c>
      <c r="AA413" s="17" t="str">
        <f>VLOOKUP(A413,'REPORTE'!$A$1:$AG$1961,19,0)</f>
        <v>Venta al por mayor de carne y productos cárnicos (incluidas las aves de corral).</v>
      </c>
      <c r="AB413" s="17">
        <v>1001222</v>
      </c>
      <c r="AC413" s="17" t="s">
        <v>11274</v>
      </c>
      <c r="AD413" s="17" t="s">
        <v>11859</v>
      </c>
      <c r="AE413" s="17" t="s">
        <v>12072</v>
      </c>
      <c r="AF413" s="17" t="s">
        <v>12273</v>
      </c>
      <c r="AG413" s="17" t="s">
        <v>665</v>
      </c>
      <c r="AH413" s="17" t="str">
        <f>VLOOKUP(A413,'REPORTE'!$A$1:$AG$1961,5,0)</f>
        <v>ECUATORIANO(A)</v>
      </c>
      <c r="AI413" s="17">
        <f>VLOOKUP(A413,'REPORTE'!$A$1:$AG$1961,28,0)</f>
        <v>44375</v>
      </c>
      <c r="AJ413" s="17" t="str">
        <f>VLOOKUP(A413,'REPORTE'!$A$1:$AG$1961,29,0)</f>
        <v>Cliente</v>
      </c>
      <c r="AK413" s="17" t="str">
        <f>VLOOKUP(A413,'REPORTE'!$A$1:$AG$1961,30,0)</f>
        <v>Secundaria</v>
      </c>
      <c r="AL413" s="17" t="str">
        <f>VLOOKUP(A413,'REPORTE'!$A$1:$AG$1961,31,0)</f>
        <v>PICHINCHA</v>
      </c>
      <c r="AM413" s="17" t="str">
        <f>VLOOKUP(AL413,PROVINCIAS!$F$1:$G$1171,2,0)</f>
        <v>URBANA</v>
      </c>
    </row>
    <row r="414" spans="1:39" x14ac:dyDescent="0.45">
      <c r="A414" s="17">
        <v>1001484</v>
      </c>
      <c r="B414" s="17" t="s">
        <v>9988</v>
      </c>
      <c r="C414" s="85">
        <v>1801064310</v>
      </c>
      <c r="D414" s="17">
        <v>64</v>
      </c>
      <c r="E414" s="86">
        <v>21180</v>
      </c>
      <c r="F414" s="86" t="str">
        <f t="shared" si="37"/>
        <v>1957</v>
      </c>
      <c r="G414" s="87">
        <v>2022</v>
      </c>
      <c r="H414" s="87">
        <f t="shared" si="38"/>
        <v>65</v>
      </c>
      <c r="I414" s="87" t="str">
        <f t="shared" si="36"/>
        <v>Mal</v>
      </c>
      <c r="J414" s="17" t="s">
        <v>36</v>
      </c>
      <c r="K414" s="17">
        <v>1001974</v>
      </c>
      <c r="L414" s="17">
        <v>6</v>
      </c>
      <c r="M414" s="17">
        <v>4</v>
      </c>
      <c r="N414" s="17" t="str">
        <f t="shared" si="39"/>
        <v>A1</v>
      </c>
      <c r="O414" s="17" t="s">
        <v>10468</v>
      </c>
      <c r="P414" s="17" t="s">
        <v>10469</v>
      </c>
      <c r="Q414" s="88">
        <v>44459</v>
      </c>
      <c r="R414" s="88">
        <v>44645</v>
      </c>
      <c r="S414" s="88">
        <v>44617</v>
      </c>
      <c r="T414" s="17">
        <v>1000</v>
      </c>
      <c r="U414" s="17">
        <v>234.34</v>
      </c>
      <c r="V414" s="17">
        <v>23</v>
      </c>
      <c r="W414" s="17" t="s">
        <v>10995</v>
      </c>
      <c r="X414" s="17" t="str">
        <f t="shared" si="40"/>
        <v>Vigente</v>
      </c>
      <c r="Y414" s="17" t="str">
        <f t="shared" si="41"/>
        <v>F</v>
      </c>
      <c r="Z414" s="17" t="s">
        <v>348</v>
      </c>
      <c r="AA414" s="17" t="str">
        <f>VLOOKUP(A414,'REPORTE'!$A$1:$AG$1961,19,0)</f>
        <v>Venta al por mayor de frutas, legumbres y hortalizas.</v>
      </c>
      <c r="AB414" s="17">
        <v>1001573</v>
      </c>
      <c r="AC414" s="17" t="s">
        <v>11274</v>
      </c>
      <c r="AD414" s="17" t="s">
        <v>11891</v>
      </c>
      <c r="AE414" s="17" t="s">
        <v>12072</v>
      </c>
      <c r="AF414" s="17" t="s">
        <v>11150</v>
      </c>
      <c r="AG414" s="17" t="s">
        <v>665</v>
      </c>
      <c r="AH414" s="17" t="str">
        <f>VLOOKUP(A414,'REPORTE'!$A$1:$AG$1961,5,0)</f>
        <v>ECUATORIANO(A)</v>
      </c>
      <c r="AI414" s="17">
        <f>VLOOKUP(A414,'REPORTE'!$A$1:$AG$1961,28,0)</f>
        <v>44459</v>
      </c>
      <c r="AJ414" s="17" t="str">
        <f>VLOOKUP(A414,'REPORTE'!$A$1:$AG$1961,29,0)</f>
        <v>Cliente</v>
      </c>
      <c r="AK414" s="17" t="str">
        <f>VLOOKUP(A414,'REPORTE'!$A$1:$AG$1961,30,0)</f>
        <v>Primaria</v>
      </c>
      <c r="AL414" s="17" t="str">
        <f>VLOOKUP(A414,'REPORTE'!$A$1:$AG$1961,31,0)</f>
        <v>PICHINCHA</v>
      </c>
      <c r="AM414" s="17" t="str">
        <f>VLOOKUP(AL414,PROVINCIAS!$F$1:$G$1171,2,0)</f>
        <v>URBANA</v>
      </c>
    </row>
    <row r="415" spans="1:39" x14ac:dyDescent="0.45">
      <c r="A415" s="17">
        <v>1001494</v>
      </c>
      <c r="B415" s="17" t="s">
        <v>9989</v>
      </c>
      <c r="C415" s="85">
        <v>1750820340</v>
      </c>
      <c r="D415" s="17">
        <v>28</v>
      </c>
      <c r="E415" s="86">
        <v>34120</v>
      </c>
      <c r="F415" s="86" t="str">
        <f t="shared" si="37"/>
        <v>1993</v>
      </c>
      <c r="G415" s="87">
        <v>2022</v>
      </c>
      <c r="H415" s="87">
        <f t="shared" si="38"/>
        <v>29</v>
      </c>
      <c r="I415" s="87" t="str">
        <f t="shared" si="36"/>
        <v>Mal</v>
      </c>
      <c r="J415" s="17" t="s">
        <v>59</v>
      </c>
      <c r="K415" s="17">
        <v>1001979</v>
      </c>
      <c r="L415" s="17">
        <v>12</v>
      </c>
      <c r="M415" s="17">
        <v>0</v>
      </c>
      <c r="N415" s="17" t="str">
        <f t="shared" si="39"/>
        <v>A1</v>
      </c>
      <c r="O415" s="17" t="s">
        <v>10468</v>
      </c>
      <c r="P415" s="17" t="s">
        <v>10469</v>
      </c>
      <c r="Q415" s="88">
        <v>44459</v>
      </c>
      <c r="R415" s="88">
        <v>44819</v>
      </c>
      <c r="S415" s="89" t="s">
        <v>776</v>
      </c>
      <c r="T415" s="17">
        <v>1000</v>
      </c>
      <c r="U415" s="17">
        <v>608.91999999999996</v>
      </c>
      <c r="V415" s="17">
        <v>23</v>
      </c>
      <c r="W415" s="17" t="s">
        <v>10994</v>
      </c>
      <c r="X415" s="17" t="str">
        <f t="shared" si="40"/>
        <v>Vigente</v>
      </c>
      <c r="Y415" s="17" t="str">
        <f t="shared" si="41"/>
        <v>V</v>
      </c>
      <c r="Z415" s="17" t="s">
        <v>11069</v>
      </c>
      <c r="AA415" s="17" t="str">
        <f>VLOOKUP(A415,'REPORTE'!$A$1:$AG$1961,19,0)</f>
        <v>Actividades a corto y a largo plazo de clí­nicas del dí­a, básicas y generales, es decir, actividades médicas, de diagnóstico y de tratamiento.</v>
      </c>
      <c r="AB415" s="17">
        <v>1001587</v>
      </c>
      <c r="AC415" s="17" t="s">
        <v>11185</v>
      </c>
      <c r="AD415" s="17" t="s">
        <v>11967</v>
      </c>
      <c r="AE415" s="17" t="s">
        <v>12072</v>
      </c>
      <c r="AF415" s="17" t="s">
        <v>12274</v>
      </c>
      <c r="AG415" s="17" t="s">
        <v>665</v>
      </c>
      <c r="AH415" s="17" t="str">
        <f>VLOOKUP(A415,'REPORTE'!$A$1:$AG$1961,5,0)</f>
        <v>ECUATORIANO(A)</v>
      </c>
      <c r="AI415" s="17">
        <f>VLOOKUP(A415,'REPORTE'!$A$1:$AG$1961,28,0)</f>
        <v>44459</v>
      </c>
      <c r="AJ415" s="17" t="str">
        <f>VLOOKUP(A415,'REPORTE'!$A$1:$AG$1961,29,0)</f>
        <v>Cliente</v>
      </c>
      <c r="AK415" s="17" t="str">
        <f>VLOOKUP(A415,'REPORTE'!$A$1:$AG$1961,30,0)</f>
        <v>Secundaria</v>
      </c>
      <c r="AL415" s="17" t="str">
        <f>VLOOKUP(A415,'REPORTE'!$A$1:$AG$1961,31,0)</f>
        <v>PICHINCHA</v>
      </c>
      <c r="AM415" s="17" t="str">
        <f>VLOOKUP(AL415,PROVINCIAS!$F$1:$G$1171,2,0)</f>
        <v>URBANA</v>
      </c>
    </row>
    <row r="416" spans="1:39" x14ac:dyDescent="0.45">
      <c r="A416" s="17">
        <v>1000819</v>
      </c>
      <c r="B416" s="17" t="s">
        <v>9827</v>
      </c>
      <c r="C416" s="85">
        <v>602571366</v>
      </c>
      <c r="D416" s="17">
        <v>48</v>
      </c>
      <c r="E416" s="86">
        <v>27033</v>
      </c>
      <c r="F416" s="86" t="str">
        <f t="shared" si="37"/>
        <v>1974</v>
      </c>
      <c r="G416" s="87">
        <v>2022</v>
      </c>
      <c r="H416" s="87">
        <f t="shared" si="38"/>
        <v>48</v>
      </c>
      <c r="I416" s="87" t="str">
        <f t="shared" si="36"/>
        <v>Mal</v>
      </c>
      <c r="J416" s="17" t="s">
        <v>36</v>
      </c>
      <c r="K416" s="17">
        <v>1001987</v>
      </c>
      <c r="L416" s="17">
        <v>24</v>
      </c>
      <c r="M416" s="17">
        <v>0</v>
      </c>
      <c r="N416" s="17" t="str">
        <f t="shared" si="39"/>
        <v>A1</v>
      </c>
      <c r="O416" s="17" t="s">
        <v>10468</v>
      </c>
      <c r="P416" s="17" t="s">
        <v>10469</v>
      </c>
      <c r="Q416" s="88">
        <v>44460</v>
      </c>
      <c r="R416" s="88">
        <v>45200</v>
      </c>
      <c r="S416" s="89" t="s">
        <v>776</v>
      </c>
      <c r="T416" s="17">
        <v>5500</v>
      </c>
      <c r="U416" s="17" t="s">
        <v>10700</v>
      </c>
      <c r="V416" s="17">
        <v>17.5</v>
      </c>
      <c r="W416" s="17" t="s">
        <v>10994</v>
      </c>
      <c r="X416" s="17" t="str">
        <f t="shared" si="40"/>
        <v>Vigente</v>
      </c>
      <c r="Y416" s="17" t="str">
        <f t="shared" si="41"/>
        <v>V</v>
      </c>
      <c r="Z416" s="17" t="s">
        <v>348</v>
      </c>
      <c r="AA416" s="17" t="str">
        <f>VLOOKUP(A416,'REPORTE'!$A$1:$AG$1961,19,0)</f>
        <v>Venta al por menor de frutas, legumbres y hortalizas frescas o en conserva en establecimientos especializados.</v>
      </c>
      <c r="AB416" s="17">
        <v>1000890</v>
      </c>
      <c r="AC416" s="17" t="s">
        <v>11645</v>
      </c>
      <c r="AD416" s="17" t="s">
        <v>11893</v>
      </c>
      <c r="AE416" s="17" t="s">
        <v>12072</v>
      </c>
      <c r="AF416" s="17" t="s">
        <v>12188</v>
      </c>
      <c r="AG416" s="17" t="s">
        <v>665</v>
      </c>
      <c r="AH416" s="17" t="str">
        <f>VLOOKUP(A416,'REPORTE'!$A$1:$AG$1961,5,0)</f>
        <v>ECUATORIANO(A) INDIGENA</v>
      </c>
      <c r="AI416" s="17">
        <f>VLOOKUP(A416,'REPORTE'!$A$1:$AG$1961,28,0)</f>
        <v>44372</v>
      </c>
      <c r="AJ416" s="17" t="str">
        <f>VLOOKUP(A416,'REPORTE'!$A$1:$AG$1961,29,0)</f>
        <v>Cliente</v>
      </c>
      <c r="AK416" s="17" t="str">
        <f>VLOOKUP(A416,'REPORTE'!$A$1:$AG$1961,30,0)</f>
        <v>Primaria</v>
      </c>
      <c r="AL416" s="17" t="str">
        <f>VLOOKUP(A416,'REPORTE'!$A$1:$AG$1961,31,0)</f>
        <v>CHIMBORAZO</v>
      </c>
      <c r="AM416" s="17" t="e">
        <f>VLOOKUP(AL416,PROVINCIAS!$F$1:$G$1171,2,0)</f>
        <v>#N/A</v>
      </c>
    </row>
    <row r="417" spans="1:39" x14ac:dyDescent="0.45">
      <c r="A417" s="17">
        <v>1001482</v>
      </c>
      <c r="B417" s="17" t="s">
        <v>9990</v>
      </c>
      <c r="C417" s="85">
        <v>1755053624</v>
      </c>
      <c r="D417" s="17">
        <v>18</v>
      </c>
      <c r="E417" s="86">
        <v>37828</v>
      </c>
      <c r="F417" s="86" t="str">
        <f t="shared" si="37"/>
        <v>2003</v>
      </c>
      <c r="G417" s="87">
        <v>2022</v>
      </c>
      <c r="H417" s="87">
        <f t="shared" si="38"/>
        <v>19</v>
      </c>
      <c r="I417" s="87" t="str">
        <f t="shared" si="36"/>
        <v>Mal</v>
      </c>
      <c r="J417" s="17" t="s">
        <v>59</v>
      </c>
      <c r="K417" s="17">
        <v>1001984</v>
      </c>
      <c r="L417" s="17">
        <v>36</v>
      </c>
      <c r="M417" s="17">
        <v>0</v>
      </c>
      <c r="N417" s="17" t="str">
        <f t="shared" si="39"/>
        <v>A1</v>
      </c>
      <c r="O417" s="17" t="s">
        <v>10468</v>
      </c>
      <c r="P417" s="17" t="s">
        <v>10469</v>
      </c>
      <c r="Q417" s="88">
        <v>44460</v>
      </c>
      <c r="R417" s="88">
        <v>45566</v>
      </c>
      <c r="S417" s="89" t="s">
        <v>776</v>
      </c>
      <c r="T417" s="17">
        <v>5500</v>
      </c>
      <c r="U417" s="17" t="s">
        <v>10701</v>
      </c>
      <c r="V417" s="17">
        <v>18.989999999999998</v>
      </c>
      <c r="W417" s="17" t="s">
        <v>10994</v>
      </c>
      <c r="X417" s="17" t="str">
        <f t="shared" si="40"/>
        <v>Vigente</v>
      </c>
      <c r="Y417" s="17" t="str">
        <f t="shared" si="41"/>
        <v>V</v>
      </c>
      <c r="Z417" s="17" t="s">
        <v>348</v>
      </c>
      <c r="AA417" s="17" t="str">
        <f>VLOOKUP(A417,'REPORTE'!$A$1:$AG$1961,19,0)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AB417" s="17">
        <v>1001588</v>
      </c>
      <c r="AC417" s="17" t="s">
        <v>11646</v>
      </c>
      <c r="AD417" s="17" t="s">
        <v>11968</v>
      </c>
      <c r="AE417" s="17" t="s">
        <v>12072</v>
      </c>
      <c r="AF417" s="17" t="s">
        <v>12275</v>
      </c>
      <c r="AG417" s="17" t="s">
        <v>665</v>
      </c>
      <c r="AH417" s="17" t="str">
        <f>VLOOKUP(A417,'REPORTE'!$A$1:$AG$1961,5,0)</f>
        <v>ECUATORIANO(A)</v>
      </c>
      <c r="AI417" s="17">
        <f>VLOOKUP(A417,'REPORTE'!$A$1:$AG$1961,28,0)</f>
        <v>44452</v>
      </c>
      <c r="AJ417" s="17" t="str">
        <f>VLOOKUP(A417,'REPORTE'!$A$1:$AG$1961,29,0)</f>
        <v>Cliente</v>
      </c>
      <c r="AK417" s="17" t="str">
        <f>VLOOKUP(A417,'REPORTE'!$A$1:$AG$1961,30,0)</f>
        <v>Secundaria</v>
      </c>
      <c r="AL417" s="17" t="str">
        <f>VLOOKUP(A417,'REPORTE'!$A$1:$AG$1961,31,0)</f>
        <v>PICHINCHA</v>
      </c>
      <c r="AM417" s="17" t="str">
        <f>VLOOKUP(AL417,PROVINCIAS!$F$1:$G$1171,2,0)</f>
        <v>URBANA</v>
      </c>
    </row>
    <row r="418" spans="1:39" x14ac:dyDescent="0.45">
      <c r="A418" s="17">
        <v>1001482</v>
      </c>
      <c r="B418" s="17" t="s">
        <v>9990</v>
      </c>
      <c r="C418" s="85">
        <v>1755053624</v>
      </c>
      <c r="D418" s="17">
        <v>18</v>
      </c>
      <c r="E418" s="86">
        <v>37828</v>
      </c>
      <c r="F418" s="86" t="str">
        <f t="shared" si="37"/>
        <v>2003</v>
      </c>
      <c r="G418" s="87">
        <v>2022</v>
      </c>
      <c r="H418" s="87">
        <f t="shared" si="38"/>
        <v>19</v>
      </c>
      <c r="I418" s="87" t="str">
        <f t="shared" si="36"/>
        <v>Mal</v>
      </c>
      <c r="J418" s="17" t="s">
        <v>59</v>
      </c>
      <c r="K418" s="17">
        <v>1001983</v>
      </c>
      <c r="L418" s="17">
        <v>36</v>
      </c>
      <c r="M418" s="17">
        <v>0</v>
      </c>
      <c r="N418" s="17" t="str">
        <f t="shared" si="39"/>
        <v>A1</v>
      </c>
      <c r="O418" s="17" t="s">
        <v>10468</v>
      </c>
      <c r="P418" s="17" t="s">
        <v>10469</v>
      </c>
      <c r="Q418" s="88">
        <v>44460</v>
      </c>
      <c r="R418" s="88">
        <v>45566</v>
      </c>
      <c r="S418" s="89" t="s">
        <v>776</v>
      </c>
      <c r="T418" s="17">
        <v>5000</v>
      </c>
      <c r="U418" s="17" t="s">
        <v>10702</v>
      </c>
      <c r="V418" s="17">
        <v>17.5</v>
      </c>
      <c r="W418" s="17" t="s">
        <v>10994</v>
      </c>
      <c r="X418" s="17" t="str">
        <f t="shared" si="40"/>
        <v>Vigente</v>
      </c>
      <c r="Y418" s="17" t="str">
        <f t="shared" si="41"/>
        <v>V</v>
      </c>
      <c r="Z418" s="17" t="s">
        <v>348</v>
      </c>
      <c r="AA418" s="17" t="str">
        <f>VLOOKUP(A418,'REPORTE'!$A$1:$AG$1961,19,0)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AB418" s="17">
        <v>1001588</v>
      </c>
      <c r="AC418" s="17" t="s">
        <v>11542</v>
      </c>
      <c r="AD418" s="17" t="s">
        <v>11968</v>
      </c>
      <c r="AE418" s="17" t="s">
        <v>12072</v>
      </c>
      <c r="AF418" s="17" t="s">
        <v>12275</v>
      </c>
      <c r="AG418" s="17" t="s">
        <v>665</v>
      </c>
      <c r="AH418" s="17" t="str">
        <f>VLOOKUP(A418,'REPORTE'!$A$1:$AG$1961,5,0)</f>
        <v>ECUATORIANO(A)</v>
      </c>
      <c r="AI418" s="17">
        <f>VLOOKUP(A418,'REPORTE'!$A$1:$AG$1961,28,0)</f>
        <v>44452</v>
      </c>
      <c r="AJ418" s="17" t="str">
        <f>VLOOKUP(A418,'REPORTE'!$A$1:$AG$1961,29,0)</f>
        <v>Cliente</v>
      </c>
      <c r="AK418" s="17" t="str">
        <f>VLOOKUP(A418,'REPORTE'!$A$1:$AG$1961,30,0)</f>
        <v>Secundaria</v>
      </c>
      <c r="AL418" s="17" t="str">
        <f>VLOOKUP(A418,'REPORTE'!$A$1:$AG$1961,31,0)</f>
        <v>PICHINCHA</v>
      </c>
      <c r="AM418" s="17" t="str">
        <f>VLOOKUP(AL418,PROVINCIAS!$F$1:$G$1171,2,0)</f>
        <v>URBANA</v>
      </c>
    </row>
    <row r="419" spans="1:39" x14ac:dyDescent="0.45">
      <c r="A419" s="17">
        <v>1001497</v>
      </c>
      <c r="B419" s="17" t="s">
        <v>9991</v>
      </c>
      <c r="C419" s="85">
        <v>1725125940</v>
      </c>
      <c r="D419" s="17">
        <v>31</v>
      </c>
      <c r="E419" s="86">
        <v>33079</v>
      </c>
      <c r="F419" s="86" t="str">
        <f t="shared" si="37"/>
        <v>1990</v>
      </c>
      <c r="G419" s="87">
        <v>2022</v>
      </c>
      <c r="H419" s="87">
        <f t="shared" si="38"/>
        <v>32</v>
      </c>
      <c r="I419" s="87" t="str">
        <f t="shared" si="36"/>
        <v>Mal</v>
      </c>
      <c r="J419" s="17" t="s">
        <v>36</v>
      </c>
      <c r="K419" s="17">
        <v>1001982</v>
      </c>
      <c r="L419" s="17">
        <v>16</v>
      </c>
      <c r="M419" s="17">
        <v>4</v>
      </c>
      <c r="N419" s="17" t="str">
        <f t="shared" si="39"/>
        <v>A1</v>
      </c>
      <c r="O419" s="17" t="s">
        <v>10468</v>
      </c>
      <c r="P419" s="17" t="s">
        <v>10469</v>
      </c>
      <c r="Q419" s="88">
        <v>44460</v>
      </c>
      <c r="R419" s="88">
        <v>44951</v>
      </c>
      <c r="S419" s="88">
        <v>44617</v>
      </c>
      <c r="T419" s="17">
        <v>1200</v>
      </c>
      <c r="U419" s="17">
        <v>897.77</v>
      </c>
      <c r="V419" s="17">
        <v>23</v>
      </c>
      <c r="W419" s="17" t="s">
        <v>10995</v>
      </c>
      <c r="X419" s="17" t="str">
        <f t="shared" si="40"/>
        <v>Vigente</v>
      </c>
      <c r="Y419" s="17" t="str">
        <f t="shared" si="41"/>
        <v>F</v>
      </c>
      <c r="Z419" s="17" t="s">
        <v>11070</v>
      </c>
      <c r="AA419" s="17" t="str">
        <f>VLOOKUP(A419,'REPORTE'!$A$1:$AG$1961,19,0)</f>
        <v>Elaboración de otros productos de panaderí­a, incluso congelados: tortillas de maí­z o trigo, conos de helado, obleas, waffles, panqueques, etcétera.</v>
      </c>
      <c r="AB419" s="17">
        <v>1001591</v>
      </c>
      <c r="AC419" s="17" t="s">
        <v>11275</v>
      </c>
      <c r="AD419" s="17" t="s">
        <v>11859</v>
      </c>
      <c r="AE419" s="17" t="s">
        <v>12072</v>
      </c>
      <c r="AF419" s="17" t="s">
        <v>11150</v>
      </c>
      <c r="AG419" s="17" t="s">
        <v>665</v>
      </c>
      <c r="AH419" s="17" t="str">
        <f>VLOOKUP(A419,'REPORTE'!$A$1:$AG$1961,5,0)</f>
        <v>ECUATORIANO(A)</v>
      </c>
      <c r="AI419" s="17">
        <f>VLOOKUP(A419,'REPORTE'!$A$1:$AG$1961,28,0)</f>
        <v>44613</v>
      </c>
      <c r="AJ419" s="17" t="str">
        <f>VLOOKUP(A419,'REPORTE'!$A$1:$AG$1961,29,0)</f>
        <v>Cliente</v>
      </c>
      <c r="AK419" s="17" t="str">
        <f>VLOOKUP(A419,'REPORTE'!$A$1:$AG$1961,30,0)</f>
        <v>Primaria</v>
      </c>
      <c r="AL419" s="17" t="str">
        <f>VLOOKUP(A419,'REPORTE'!$A$1:$AG$1961,31,0)</f>
        <v>LOJA</v>
      </c>
      <c r="AM419" s="17" t="str">
        <f>VLOOKUP(AL419,PROVINCIAS!$F$1:$G$1171,2,0)</f>
        <v>URBANA</v>
      </c>
    </row>
    <row r="420" spans="1:39" x14ac:dyDescent="0.45">
      <c r="A420" s="17">
        <v>1001026</v>
      </c>
      <c r="B420" s="17" t="s">
        <v>9992</v>
      </c>
      <c r="C420" s="85">
        <v>1706637293</v>
      </c>
      <c r="D420" s="17">
        <v>61</v>
      </c>
      <c r="E420" s="86">
        <v>22046</v>
      </c>
      <c r="F420" s="86" t="str">
        <f t="shared" si="37"/>
        <v>1960</v>
      </c>
      <c r="G420" s="87">
        <v>2022</v>
      </c>
      <c r="H420" s="87">
        <f t="shared" si="38"/>
        <v>62</v>
      </c>
      <c r="I420" s="87" t="str">
        <f t="shared" si="36"/>
        <v>Mal</v>
      </c>
      <c r="J420" s="17" t="s">
        <v>36</v>
      </c>
      <c r="K420" s="17">
        <v>1001989</v>
      </c>
      <c r="L420" s="17">
        <v>6</v>
      </c>
      <c r="M420" s="17">
        <v>0</v>
      </c>
      <c r="N420" s="17" t="str">
        <f t="shared" si="39"/>
        <v>A1</v>
      </c>
      <c r="O420" s="17" t="s">
        <v>10468</v>
      </c>
      <c r="P420" s="17" t="s">
        <v>10469</v>
      </c>
      <c r="Q420" s="88">
        <v>44461</v>
      </c>
      <c r="R420" s="88">
        <v>44661</v>
      </c>
      <c r="S420" s="89" t="s">
        <v>776</v>
      </c>
      <c r="T420" s="17">
        <v>1000</v>
      </c>
      <c r="U420" s="17">
        <v>359.96</v>
      </c>
      <c r="V420" s="17">
        <v>23</v>
      </c>
      <c r="W420" s="17" t="s">
        <v>10994</v>
      </c>
      <c r="X420" s="17" t="str">
        <f t="shared" si="40"/>
        <v>Vigente</v>
      </c>
      <c r="Y420" s="17" t="str">
        <f t="shared" si="41"/>
        <v>V</v>
      </c>
      <c r="Z420" s="17" t="s">
        <v>11071</v>
      </c>
      <c r="AA420" s="17" t="str">
        <f>VLOOKUP(A420,'REPORTE'!$A$1:$AG$1961,19,0)</f>
        <v>Actividades de casas de subastas al por mayor.</v>
      </c>
      <c r="AB420" s="17">
        <v>1001096</v>
      </c>
      <c r="AC420" s="17" t="s">
        <v>11274</v>
      </c>
      <c r="AD420" s="17" t="s">
        <v>11854</v>
      </c>
      <c r="AE420" s="17" t="s">
        <v>12072</v>
      </c>
      <c r="AF420" s="17" t="s">
        <v>12276</v>
      </c>
      <c r="AG420" s="17" t="s">
        <v>665</v>
      </c>
      <c r="AH420" s="17" t="str">
        <f>VLOOKUP(A420,'REPORTE'!$A$1:$AG$1961,5,0)</f>
        <v>ECUATORIANO(A)</v>
      </c>
      <c r="AI420" s="17">
        <f>VLOOKUP(A420,'REPORTE'!$A$1:$AG$1961,28,0)</f>
        <v>0</v>
      </c>
      <c r="AJ420" s="17" t="str">
        <f>VLOOKUP(A420,'REPORTE'!$A$1:$AG$1961,29,0)</f>
        <v>Cliente</v>
      </c>
      <c r="AK420" s="17" t="str">
        <f>VLOOKUP(A420,'REPORTE'!$A$1:$AG$1961,30,0)</f>
        <v>Ninguna</v>
      </c>
      <c r="AL420" s="17" t="str">
        <f>VLOOKUP(A420,'REPORTE'!$A$1:$AG$1961,31,0)</f>
        <v>PICHINCHA</v>
      </c>
      <c r="AM420" s="17" t="str">
        <f>VLOOKUP(AL420,PROVINCIAS!$F$1:$G$1171,2,0)</f>
        <v>URBANA</v>
      </c>
    </row>
    <row r="421" spans="1:39" x14ac:dyDescent="0.45">
      <c r="A421" s="17">
        <v>1001345</v>
      </c>
      <c r="B421" s="17" t="s">
        <v>9993</v>
      </c>
      <c r="C421" s="85">
        <v>1716460884</v>
      </c>
      <c r="D421" s="17">
        <v>42</v>
      </c>
      <c r="E421" s="86">
        <v>28968</v>
      </c>
      <c r="F421" s="86" t="str">
        <f t="shared" si="37"/>
        <v>1979</v>
      </c>
      <c r="G421" s="87">
        <v>2022</v>
      </c>
      <c r="H421" s="87">
        <f t="shared" si="38"/>
        <v>43</v>
      </c>
      <c r="I421" s="87" t="str">
        <f t="shared" si="36"/>
        <v>Mal</v>
      </c>
      <c r="J421" s="17" t="s">
        <v>36</v>
      </c>
      <c r="K421" s="17">
        <v>1001991</v>
      </c>
      <c r="L421" s="17">
        <v>18</v>
      </c>
      <c r="M421" s="17">
        <v>4</v>
      </c>
      <c r="N421" s="17" t="str">
        <f t="shared" si="39"/>
        <v>A1</v>
      </c>
      <c r="O421" s="17" t="s">
        <v>10468</v>
      </c>
      <c r="P421" s="17" t="s">
        <v>10469</v>
      </c>
      <c r="Q421" s="88">
        <v>44461</v>
      </c>
      <c r="R421" s="88">
        <v>45010</v>
      </c>
      <c r="S421" s="88">
        <v>44617</v>
      </c>
      <c r="T421" s="17">
        <v>5000</v>
      </c>
      <c r="U421" s="17" t="s">
        <v>10703</v>
      </c>
      <c r="V421" s="17">
        <v>21.5</v>
      </c>
      <c r="W421" s="17" t="s">
        <v>10995</v>
      </c>
      <c r="X421" s="17" t="str">
        <f t="shared" si="40"/>
        <v>Vigente</v>
      </c>
      <c r="Y421" s="17" t="str">
        <f t="shared" si="41"/>
        <v>F</v>
      </c>
      <c r="Z421" s="17" t="s">
        <v>348</v>
      </c>
      <c r="AA421" s="17" t="str">
        <f>VLOOKUP(A421,'REPORTE'!$A$1:$AG$1961,19,0)</f>
        <v>Venta al por mayor de frutas, legumbres y hortalizas.</v>
      </c>
      <c r="AB421" s="17">
        <v>1001422</v>
      </c>
      <c r="AC421" s="17" t="s">
        <v>11538</v>
      </c>
      <c r="AD421" s="17" t="s">
        <v>11969</v>
      </c>
      <c r="AE421" s="17" t="s">
        <v>12072</v>
      </c>
      <c r="AF421" s="17" t="s">
        <v>12076</v>
      </c>
      <c r="AG421" s="17" t="s">
        <v>665</v>
      </c>
      <c r="AH421" s="17" t="str">
        <f>VLOOKUP(A421,'REPORTE'!$A$1:$AG$1961,5,0)</f>
        <v>ECUATORIANO(A) INDIGENA</v>
      </c>
      <c r="AI421" s="17">
        <f>VLOOKUP(A421,'REPORTE'!$A$1:$AG$1961,28,0)</f>
        <v>44390</v>
      </c>
      <c r="AJ421" s="17" t="str">
        <f>VLOOKUP(A421,'REPORTE'!$A$1:$AG$1961,29,0)</f>
        <v>Cliente</v>
      </c>
      <c r="AK421" s="17" t="str">
        <f>VLOOKUP(A421,'REPORTE'!$A$1:$AG$1961,30,0)</f>
        <v>Primaria</v>
      </c>
      <c r="AL421" s="17" t="str">
        <f>VLOOKUP(A421,'REPORTE'!$A$1:$AG$1961,31,0)</f>
        <v>CHIMBORAZO</v>
      </c>
      <c r="AM421" s="17" t="e">
        <f>VLOOKUP(AL421,PROVINCIAS!$F$1:$G$1171,2,0)</f>
        <v>#N/A</v>
      </c>
    </row>
    <row r="422" spans="1:39" x14ac:dyDescent="0.45">
      <c r="A422" s="17">
        <v>1001502</v>
      </c>
      <c r="B422" s="17" t="s">
        <v>9994</v>
      </c>
      <c r="C422" s="85">
        <v>1754361812</v>
      </c>
      <c r="D422" s="17">
        <v>19</v>
      </c>
      <c r="E422" s="86">
        <v>37547</v>
      </c>
      <c r="F422" s="86" t="str">
        <f t="shared" si="37"/>
        <v>2002</v>
      </c>
      <c r="G422" s="87">
        <v>2022</v>
      </c>
      <c r="H422" s="87">
        <f t="shared" si="38"/>
        <v>20</v>
      </c>
      <c r="I422" s="87" t="str">
        <f t="shared" si="36"/>
        <v>Mal</v>
      </c>
      <c r="J422" s="17" t="s">
        <v>36</v>
      </c>
      <c r="K422" s="17">
        <v>1001992</v>
      </c>
      <c r="L422" s="17">
        <v>18</v>
      </c>
      <c r="M422" s="17">
        <v>0</v>
      </c>
      <c r="N422" s="17" t="str">
        <f t="shared" si="39"/>
        <v>A1</v>
      </c>
      <c r="O422" s="17" t="s">
        <v>10468</v>
      </c>
      <c r="P422" s="17" t="s">
        <v>10469</v>
      </c>
      <c r="Q422" s="88">
        <v>44461</v>
      </c>
      <c r="R422" s="88">
        <v>45020</v>
      </c>
      <c r="S422" s="89" t="s">
        <v>776</v>
      </c>
      <c r="T422" s="17">
        <v>2100</v>
      </c>
      <c r="U422" s="17" t="s">
        <v>10704</v>
      </c>
      <c r="V422" s="17">
        <v>21.5</v>
      </c>
      <c r="W422" s="17" t="s">
        <v>10994</v>
      </c>
      <c r="X422" s="17" t="str">
        <f t="shared" si="40"/>
        <v>Vigente</v>
      </c>
      <c r="Y422" s="17" t="str">
        <f t="shared" si="41"/>
        <v>V</v>
      </c>
      <c r="Z422" s="17" t="s">
        <v>11122</v>
      </c>
      <c r="AA422" s="17" t="str">
        <f>VLOOKUP(A422,'REPORTE'!$A$1:$AG$1961,19,0)</f>
        <v>Venta al por mayor de flores y plantas.</v>
      </c>
      <c r="AB422" s="17">
        <v>1001596</v>
      </c>
      <c r="AC422" s="17" t="s">
        <v>11554</v>
      </c>
      <c r="AD422" s="17" t="s">
        <v>11854</v>
      </c>
      <c r="AE422" s="17" t="s">
        <v>12072</v>
      </c>
      <c r="AF422" s="17" t="s">
        <v>12277</v>
      </c>
      <c r="AG422" s="17" t="s">
        <v>665</v>
      </c>
      <c r="AH422" s="17" t="str">
        <f>VLOOKUP(A422,'REPORTE'!$A$1:$AG$1961,5,0)</f>
        <v>ECUATORIANO(A)</v>
      </c>
      <c r="AI422" s="17">
        <f>VLOOKUP(A422,'REPORTE'!$A$1:$AG$1961,28,0)</f>
        <v>44461</v>
      </c>
      <c r="AJ422" s="17" t="str">
        <f>VLOOKUP(A422,'REPORTE'!$A$1:$AG$1961,29,0)</f>
        <v>Cliente</v>
      </c>
      <c r="AK422" s="17" t="str">
        <f>VLOOKUP(A422,'REPORTE'!$A$1:$AG$1961,30,0)</f>
        <v>Primaria</v>
      </c>
      <c r="AL422" s="17" t="str">
        <f>VLOOKUP(A422,'REPORTE'!$A$1:$AG$1961,31,0)</f>
        <v>PICHINCHA</v>
      </c>
      <c r="AM422" s="17" t="str">
        <f>VLOOKUP(AL422,PROVINCIAS!$F$1:$G$1171,2,0)</f>
        <v>URBANA</v>
      </c>
    </row>
    <row r="423" spans="1:39" x14ac:dyDescent="0.45">
      <c r="A423" s="17">
        <v>1000005</v>
      </c>
      <c r="B423" s="17" t="s">
        <v>9633</v>
      </c>
      <c r="C423" s="85">
        <v>602774945</v>
      </c>
      <c r="D423" s="17">
        <v>49</v>
      </c>
      <c r="E423" s="86">
        <v>26367</v>
      </c>
      <c r="F423" s="86" t="str">
        <f t="shared" si="37"/>
        <v>1972</v>
      </c>
      <c r="G423" s="87">
        <v>2022</v>
      </c>
      <c r="H423" s="87">
        <f t="shared" si="38"/>
        <v>50</v>
      </c>
      <c r="I423" s="87" t="str">
        <f t="shared" si="36"/>
        <v>Mal</v>
      </c>
      <c r="J423" s="17" t="s">
        <v>36</v>
      </c>
      <c r="K423" s="17">
        <v>1001994</v>
      </c>
      <c r="L423" s="17">
        <v>1</v>
      </c>
      <c r="M423" s="17">
        <v>0</v>
      </c>
      <c r="N423" s="17" t="str">
        <f t="shared" si="39"/>
        <v>A1</v>
      </c>
      <c r="O423" s="17" t="s">
        <v>10468</v>
      </c>
      <c r="P423" s="17" t="s">
        <v>10469</v>
      </c>
      <c r="Q423" s="88">
        <v>44462</v>
      </c>
      <c r="R423" s="88">
        <v>44555</v>
      </c>
      <c r="S423" s="89" t="s">
        <v>776</v>
      </c>
      <c r="T423" s="17">
        <v>300</v>
      </c>
      <c r="U423" s="17">
        <v>300</v>
      </c>
      <c r="V423" s="17">
        <v>23</v>
      </c>
      <c r="W423" s="17" t="s">
        <v>10994</v>
      </c>
      <c r="X423" s="17" t="str">
        <f t="shared" si="40"/>
        <v>Vigente</v>
      </c>
      <c r="Y423" s="17" t="str">
        <f t="shared" si="41"/>
        <v>V</v>
      </c>
      <c r="Z423" s="17" t="s">
        <v>11013</v>
      </c>
      <c r="AA423" s="17" t="str">
        <f>VLOOKUP(A423,'REPORTE'!$A$1:$AG$1961,19,0)</f>
        <v>Venta al por menor de flores, plantas y semillas en establecimientos especializados, incluso arreglos florales.</v>
      </c>
      <c r="AB423" s="17">
        <v>1000129</v>
      </c>
      <c r="AC423" s="17" t="s">
        <v>11150</v>
      </c>
      <c r="AD423" s="17" t="s">
        <v>11859</v>
      </c>
      <c r="AE423" s="17" t="s">
        <v>12072</v>
      </c>
      <c r="AF423" s="17" t="s">
        <v>11150</v>
      </c>
      <c r="AG423" s="17" t="s">
        <v>74</v>
      </c>
      <c r="AH423" s="17" t="str">
        <f>VLOOKUP(A423,'REPORTE'!$A$1:$AG$1961,5,0)</f>
        <v>ECUATORIANO(A) INDIGENA</v>
      </c>
      <c r="AI423" s="17">
        <f>VLOOKUP(A423,'REPORTE'!$A$1:$AG$1961,28,0)</f>
        <v>44121</v>
      </c>
      <c r="AJ423" s="17" t="str">
        <f>VLOOKUP(A423,'REPORTE'!$A$1:$AG$1961,29,0)</f>
        <v>Cliente</v>
      </c>
      <c r="AK423" s="17" t="str">
        <f>VLOOKUP(A423,'REPORTE'!$A$1:$AG$1961,30,0)</f>
        <v>Secundaria</v>
      </c>
      <c r="AL423" s="17" t="str">
        <f>VLOOKUP(A423,'REPORTE'!$A$1:$AG$1961,31,0)</f>
        <v>CHIMBORAZO</v>
      </c>
      <c r="AM423" s="17" t="e">
        <f>VLOOKUP(AL423,PROVINCIAS!$F$1:$G$1171,2,0)</f>
        <v>#N/A</v>
      </c>
    </row>
    <row r="424" spans="1:39" x14ac:dyDescent="0.45">
      <c r="A424" s="17">
        <v>1000454</v>
      </c>
      <c r="B424" s="17" t="s">
        <v>9995</v>
      </c>
      <c r="C424" s="85">
        <v>106976749</v>
      </c>
      <c r="D424" s="17">
        <v>23</v>
      </c>
      <c r="E424" s="86">
        <v>36073</v>
      </c>
      <c r="F424" s="86" t="str">
        <f t="shared" si="37"/>
        <v>1998</v>
      </c>
      <c r="G424" s="87">
        <v>2022</v>
      </c>
      <c r="H424" s="87">
        <f t="shared" si="38"/>
        <v>24</v>
      </c>
      <c r="I424" s="87" t="str">
        <f t="shared" si="36"/>
        <v>Mal</v>
      </c>
      <c r="J424" s="17" t="s">
        <v>59</v>
      </c>
      <c r="K424" s="17">
        <v>1001993</v>
      </c>
      <c r="L424" s="17">
        <v>6</v>
      </c>
      <c r="M424" s="17">
        <v>0</v>
      </c>
      <c r="N424" s="17" t="str">
        <f t="shared" si="39"/>
        <v>A1</v>
      </c>
      <c r="O424" s="17" t="s">
        <v>10468</v>
      </c>
      <c r="P424" s="17" t="s">
        <v>10469</v>
      </c>
      <c r="Q424" s="88">
        <v>44462</v>
      </c>
      <c r="R424" s="88">
        <v>44645</v>
      </c>
      <c r="S424" s="89" t="s">
        <v>776</v>
      </c>
      <c r="T424" s="17">
        <v>1050</v>
      </c>
      <c r="U424" s="17">
        <v>186.24</v>
      </c>
      <c r="V424" s="17">
        <v>23</v>
      </c>
      <c r="W424" s="17" t="s">
        <v>10994</v>
      </c>
      <c r="X424" s="17" t="str">
        <f t="shared" si="40"/>
        <v>Vigente</v>
      </c>
      <c r="Y424" s="17" t="str">
        <f t="shared" si="41"/>
        <v>V</v>
      </c>
      <c r="Z424" s="17" t="s">
        <v>348</v>
      </c>
      <c r="AA424" s="17" t="str">
        <f>VLOOKUP(A424,'REPORTE'!$A$1:$AG$1961,19,0)</f>
        <v>Transporte de pasajeros en vehí­culos de tracción humana o animal.</v>
      </c>
      <c r="AB424" s="17">
        <v>1000522</v>
      </c>
      <c r="AC424" s="17" t="s">
        <v>11276</v>
      </c>
      <c r="AD424" s="17" t="s">
        <v>11836</v>
      </c>
      <c r="AE424" s="17" t="s">
        <v>12072</v>
      </c>
      <c r="AF424" s="17" t="s">
        <v>12278</v>
      </c>
      <c r="AG424" s="17" t="s">
        <v>665</v>
      </c>
      <c r="AH424" s="17" t="str">
        <f>VLOOKUP(A424,'REPORTE'!$A$1:$AG$1961,5,0)</f>
        <v>ECUATORIANO(A) INDIGENA</v>
      </c>
      <c r="AI424" s="17">
        <f>VLOOKUP(A424,'REPORTE'!$A$1:$AG$1961,28,0)</f>
        <v>44371</v>
      </c>
      <c r="AJ424" s="17" t="str">
        <f>VLOOKUP(A424,'REPORTE'!$A$1:$AG$1961,29,0)</f>
        <v>Cliente</v>
      </c>
      <c r="AK424" s="17" t="str">
        <f>VLOOKUP(A424,'REPORTE'!$A$1:$AG$1961,30,0)</f>
        <v>Secundaria</v>
      </c>
      <c r="AL424" s="17" t="str">
        <f>VLOOKUP(A424,'REPORTE'!$A$1:$AG$1961,31,0)</f>
        <v>AZUAY</v>
      </c>
      <c r="AM424" s="17" t="e">
        <f>VLOOKUP(AL424,PROVINCIAS!$F$1:$G$1171,2,0)</f>
        <v>#N/A</v>
      </c>
    </row>
    <row r="425" spans="1:39" x14ac:dyDescent="0.45">
      <c r="A425" s="17">
        <v>1000417</v>
      </c>
      <c r="B425" s="17" t="s">
        <v>9996</v>
      </c>
      <c r="C425" s="85">
        <v>1714490511</v>
      </c>
      <c r="D425" s="17">
        <v>42</v>
      </c>
      <c r="E425" s="86">
        <v>29144</v>
      </c>
      <c r="F425" s="86" t="str">
        <f t="shared" si="37"/>
        <v>1979</v>
      </c>
      <c r="G425" s="87">
        <v>2022</v>
      </c>
      <c r="H425" s="87">
        <f t="shared" si="38"/>
        <v>43</v>
      </c>
      <c r="I425" s="87" t="str">
        <f t="shared" si="36"/>
        <v>Mal</v>
      </c>
      <c r="J425" s="17" t="s">
        <v>36</v>
      </c>
      <c r="K425" s="17">
        <v>1001999</v>
      </c>
      <c r="L425" s="17">
        <v>12</v>
      </c>
      <c r="M425" s="17">
        <v>4</v>
      </c>
      <c r="N425" s="17" t="str">
        <f t="shared" si="39"/>
        <v>A1</v>
      </c>
      <c r="O425" s="17" t="s">
        <v>10468</v>
      </c>
      <c r="P425" s="17" t="s">
        <v>10469</v>
      </c>
      <c r="Q425" s="88">
        <v>44463</v>
      </c>
      <c r="R425" s="88">
        <v>44829</v>
      </c>
      <c r="S425" s="88">
        <v>44617</v>
      </c>
      <c r="T425" s="17">
        <v>3000</v>
      </c>
      <c r="U425" s="17" t="s">
        <v>10705</v>
      </c>
      <c r="V425" s="17">
        <v>21.5</v>
      </c>
      <c r="W425" s="17" t="s">
        <v>10995</v>
      </c>
      <c r="X425" s="17" t="str">
        <f t="shared" si="40"/>
        <v>Vigente</v>
      </c>
      <c r="Y425" s="17" t="str">
        <f t="shared" si="41"/>
        <v>F</v>
      </c>
      <c r="Z425" s="17" t="s">
        <v>11006</v>
      </c>
      <c r="AA425" s="17" t="str">
        <f>VLOOKUP(A425,'REPORTE'!$A$1:$AG$1961,19,0)</f>
        <v>Venta al por menor de frutas, legumbres y hortalizas frescas o en conserva en establecimientos especializados.</v>
      </c>
      <c r="AB425" s="17">
        <v>1000480</v>
      </c>
      <c r="AC425" s="17" t="s">
        <v>11546</v>
      </c>
      <c r="AD425" s="17" t="s">
        <v>11970</v>
      </c>
      <c r="AE425" s="17" t="s">
        <v>12072</v>
      </c>
      <c r="AF425" s="17" t="s">
        <v>11150</v>
      </c>
      <c r="AG425" s="17" t="s">
        <v>665</v>
      </c>
      <c r="AH425" s="17" t="str">
        <f>VLOOKUP(A425,'REPORTE'!$A$1:$AG$1961,5,0)</f>
        <v>ECUATORIANO(A)</v>
      </c>
      <c r="AI425" s="17">
        <f>VLOOKUP(A425,'REPORTE'!$A$1:$AG$1961,28,0)</f>
        <v>44112</v>
      </c>
      <c r="AJ425" s="17" t="str">
        <f>VLOOKUP(A425,'REPORTE'!$A$1:$AG$1961,29,0)</f>
        <v>Cliente</v>
      </c>
      <c r="AK425" s="17" t="str">
        <f>VLOOKUP(A425,'REPORTE'!$A$1:$AG$1961,30,0)</f>
        <v>Primaria</v>
      </c>
      <c r="AL425" s="17" t="str">
        <f>VLOOKUP(A425,'REPORTE'!$A$1:$AG$1961,31,0)</f>
        <v>LOJA</v>
      </c>
      <c r="AM425" s="17" t="str">
        <f>VLOOKUP(AL425,PROVINCIAS!$F$1:$G$1171,2,0)</f>
        <v>URBANA</v>
      </c>
    </row>
    <row r="426" spans="1:39" x14ac:dyDescent="0.45">
      <c r="A426" s="17">
        <v>1000826</v>
      </c>
      <c r="B426" s="17" t="s">
        <v>9997</v>
      </c>
      <c r="C426" s="85">
        <v>605229293</v>
      </c>
      <c r="D426" s="17">
        <v>23</v>
      </c>
      <c r="E426" s="86">
        <v>36078</v>
      </c>
      <c r="F426" s="86" t="str">
        <f t="shared" si="37"/>
        <v>1998</v>
      </c>
      <c r="G426" s="87">
        <v>2022</v>
      </c>
      <c r="H426" s="87">
        <f t="shared" si="38"/>
        <v>24</v>
      </c>
      <c r="I426" s="87" t="str">
        <f t="shared" si="36"/>
        <v>Mal</v>
      </c>
      <c r="J426" s="17" t="s">
        <v>36</v>
      </c>
      <c r="K426" s="17">
        <v>1002002</v>
      </c>
      <c r="L426" s="17">
        <v>24</v>
      </c>
      <c r="M426" s="17">
        <v>4</v>
      </c>
      <c r="N426" s="17" t="str">
        <f t="shared" si="39"/>
        <v>A1</v>
      </c>
      <c r="O426" s="17" t="s">
        <v>10468</v>
      </c>
      <c r="P426" s="17" t="s">
        <v>10469</v>
      </c>
      <c r="Q426" s="88">
        <v>44463</v>
      </c>
      <c r="R426" s="88">
        <v>45194</v>
      </c>
      <c r="S426" s="88">
        <v>44617</v>
      </c>
      <c r="T426" s="17">
        <v>5000</v>
      </c>
      <c r="U426" s="17" t="s">
        <v>10706</v>
      </c>
      <c r="V426" s="17">
        <v>21.5</v>
      </c>
      <c r="W426" s="17" t="s">
        <v>10995</v>
      </c>
      <c r="X426" s="17" t="str">
        <f t="shared" si="40"/>
        <v>Vigente</v>
      </c>
      <c r="Y426" s="17" t="str">
        <f t="shared" si="41"/>
        <v>F</v>
      </c>
      <c r="Z426" s="17" t="s">
        <v>348</v>
      </c>
      <c r="AA426" s="17" t="str">
        <f>VLOOKUP(A426,'REPORTE'!$A$1:$AG$1961,19,0)</f>
        <v>Venta al por mayor de frutas, legumbres y hortalizas.</v>
      </c>
      <c r="AB426" s="17">
        <v>1000896</v>
      </c>
      <c r="AC426" s="17" t="s">
        <v>11521</v>
      </c>
      <c r="AD426" s="17" t="s">
        <v>11864</v>
      </c>
      <c r="AE426" s="17" t="s">
        <v>12072</v>
      </c>
      <c r="AF426" s="17" t="s">
        <v>12093</v>
      </c>
      <c r="AG426" s="17" t="s">
        <v>665</v>
      </c>
      <c r="AH426" s="17" t="str">
        <f>VLOOKUP(A426,'REPORTE'!$A$1:$AG$1961,5,0)</f>
        <v>ECUATORIANO(A) INDIGENA</v>
      </c>
      <c r="AI426" s="17">
        <f>VLOOKUP(A426,'REPORTE'!$A$1:$AG$1961,28,0)</f>
        <v>44463</v>
      </c>
      <c r="AJ426" s="17" t="str">
        <f>VLOOKUP(A426,'REPORTE'!$A$1:$AG$1961,29,0)</f>
        <v>Cliente</v>
      </c>
      <c r="AK426" s="17" t="str">
        <f>VLOOKUP(A426,'REPORTE'!$A$1:$AG$1961,30,0)</f>
        <v>Primaria</v>
      </c>
      <c r="AL426" s="17" t="str">
        <f>VLOOKUP(A426,'REPORTE'!$A$1:$AG$1961,31,0)</f>
        <v>CHIMBORAZO</v>
      </c>
      <c r="AM426" s="17" t="e">
        <f>VLOOKUP(AL426,PROVINCIAS!$F$1:$G$1171,2,0)</f>
        <v>#N/A</v>
      </c>
    </row>
    <row r="427" spans="1:39" x14ac:dyDescent="0.45">
      <c r="A427" s="17">
        <v>1001473</v>
      </c>
      <c r="B427" s="17" t="s">
        <v>9998</v>
      </c>
      <c r="C427" s="85">
        <v>604181388</v>
      </c>
      <c r="D427" s="17">
        <v>37</v>
      </c>
      <c r="E427" s="86">
        <v>31006</v>
      </c>
      <c r="F427" s="86" t="str">
        <f t="shared" si="37"/>
        <v>1984</v>
      </c>
      <c r="G427" s="87">
        <v>2022</v>
      </c>
      <c r="H427" s="87">
        <f t="shared" si="38"/>
        <v>38</v>
      </c>
      <c r="I427" s="87" t="str">
        <f t="shared" si="36"/>
        <v>Mal</v>
      </c>
      <c r="J427" s="17" t="s">
        <v>59</v>
      </c>
      <c r="K427" s="17">
        <v>1001997</v>
      </c>
      <c r="L427" s="17">
        <v>18</v>
      </c>
      <c r="M427" s="17">
        <v>0</v>
      </c>
      <c r="N427" s="17" t="str">
        <f t="shared" si="39"/>
        <v>A1</v>
      </c>
      <c r="O427" s="17" t="s">
        <v>10468</v>
      </c>
      <c r="P427" s="17" t="s">
        <v>10469</v>
      </c>
      <c r="Q427" s="88">
        <v>44463</v>
      </c>
      <c r="R427" s="88">
        <v>45010</v>
      </c>
      <c r="S427" s="89" t="s">
        <v>776</v>
      </c>
      <c r="T427" s="17">
        <v>3000</v>
      </c>
      <c r="U427" s="17" t="s">
        <v>10707</v>
      </c>
      <c r="V427" s="17">
        <v>21.5</v>
      </c>
      <c r="W427" s="17" t="s">
        <v>10994</v>
      </c>
      <c r="X427" s="17" t="str">
        <f t="shared" si="40"/>
        <v>Vigente</v>
      </c>
      <c r="Y427" s="17" t="str">
        <f t="shared" si="41"/>
        <v>V</v>
      </c>
      <c r="Z427" s="17" t="s">
        <v>11013</v>
      </c>
      <c r="AA427" s="17" t="str">
        <f>VLOOKUP(A427,'REPORTE'!$A$1:$AG$1961,19,0)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27" s="17">
        <v>1001558</v>
      </c>
      <c r="AC427" s="17" t="s">
        <v>11537</v>
      </c>
      <c r="AD427" s="17" t="s">
        <v>11912</v>
      </c>
      <c r="AE427" s="17" t="s">
        <v>12072</v>
      </c>
      <c r="AF427" s="17" t="s">
        <v>12279</v>
      </c>
      <c r="AG427" s="17" t="s">
        <v>665</v>
      </c>
      <c r="AH427" s="17" t="str">
        <f>VLOOKUP(A427,'REPORTE'!$A$1:$AG$1961,5,0)</f>
        <v>ECUATORIANO(A)</v>
      </c>
      <c r="AI427" s="17">
        <f>VLOOKUP(A427,'REPORTE'!$A$1:$AG$1961,28,0)</f>
        <v>44463</v>
      </c>
      <c r="AJ427" s="17" t="str">
        <f>VLOOKUP(A427,'REPORTE'!$A$1:$AG$1961,29,0)</f>
        <v>Cliente</v>
      </c>
      <c r="AK427" s="17" t="str">
        <f>VLOOKUP(A427,'REPORTE'!$A$1:$AG$1961,30,0)</f>
        <v>Secundaria</v>
      </c>
      <c r="AL427" s="17" t="str">
        <f>VLOOKUP(A427,'REPORTE'!$A$1:$AG$1961,31,0)</f>
        <v>CHIMBORAZO</v>
      </c>
      <c r="AM427" s="17" t="e">
        <f>VLOOKUP(AL427,PROVINCIAS!$F$1:$G$1171,2,0)</f>
        <v>#N/A</v>
      </c>
    </row>
    <row r="428" spans="1:39" x14ac:dyDescent="0.45">
      <c r="A428" s="17">
        <v>1000552</v>
      </c>
      <c r="B428" s="17" t="s">
        <v>9999</v>
      </c>
      <c r="C428" s="85">
        <v>1708517642</v>
      </c>
      <c r="D428" s="17">
        <v>54</v>
      </c>
      <c r="E428" s="86">
        <v>24575</v>
      </c>
      <c r="F428" s="86" t="str">
        <f t="shared" si="37"/>
        <v>1967</v>
      </c>
      <c r="G428" s="87">
        <v>2022</v>
      </c>
      <c r="H428" s="87">
        <f t="shared" si="38"/>
        <v>55</v>
      </c>
      <c r="I428" s="87" t="str">
        <f t="shared" si="36"/>
        <v>Mal</v>
      </c>
      <c r="J428" s="17" t="s">
        <v>59</v>
      </c>
      <c r="K428" s="17">
        <v>1002006</v>
      </c>
      <c r="L428" s="17">
        <v>15</v>
      </c>
      <c r="M428" s="17">
        <v>0</v>
      </c>
      <c r="N428" s="17" t="str">
        <f t="shared" si="39"/>
        <v>A1</v>
      </c>
      <c r="O428" s="17" t="s">
        <v>10468</v>
      </c>
      <c r="P428" s="17" t="s">
        <v>10469</v>
      </c>
      <c r="Q428" s="88">
        <v>44464</v>
      </c>
      <c r="R428" s="88">
        <v>44931</v>
      </c>
      <c r="S428" s="89" t="s">
        <v>776</v>
      </c>
      <c r="T428" s="17">
        <v>2000</v>
      </c>
      <c r="U428" s="17" t="s">
        <v>10708</v>
      </c>
      <c r="V428" s="17">
        <v>23</v>
      </c>
      <c r="W428" s="17" t="s">
        <v>10994</v>
      </c>
      <c r="X428" s="17" t="str">
        <f t="shared" si="40"/>
        <v>Vigente</v>
      </c>
      <c r="Y428" s="17" t="str">
        <f t="shared" si="41"/>
        <v>V</v>
      </c>
      <c r="Z428" s="17" t="s">
        <v>11072</v>
      </c>
      <c r="AA428" s="17" t="str">
        <f>VLOOKUP(A428,'REPORTE'!$A$1:$AG$1961,19,0)</f>
        <v>Elaboración de otros productos de panaderí­a, incluso congelados: tortillas de maí­z o trigo, conos de helado, obleas, waffles, panqueques, etcétera.</v>
      </c>
      <c r="AB428" s="17">
        <v>1000623</v>
      </c>
      <c r="AC428" s="17" t="s">
        <v>11277</v>
      </c>
      <c r="AD428" s="17" t="s">
        <v>11854</v>
      </c>
      <c r="AE428" s="17" t="s">
        <v>12072</v>
      </c>
      <c r="AF428" s="17" t="s">
        <v>12280</v>
      </c>
      <c r="AG428" s="17" t="s">
        <v>665</v>
      </c>
      <c r="AH428" s="17" t="str">
        <f>VLOOKUP(A428,'REPORTE'!$A$1:$AG$1961,5,0)</f>
        <v>ECUATORIANO(A)</v>
      </c>
      <c r="AI428" s="17">
        <f>VLOOKUP(A428,'REPORTE'!$A$1:$AG$1961,28,0)</f>
        <v>44111</v>
      </c>
      <c r="AJ428" s="17" t="str">
        <f>VLOOKUP(A428,'REPORTE'!$A$1:$AG$1961,29,0)</f>
        <v>Cliente</v>
      </c>
      <c r="AK428" s="17" t="str">
        <f>VLOOKUP(A428,'REPORTE'!$A$1:$AG$1961,30,0)</f>
        <v>Primaria</v>
      </c>
      <c r="AL428" s="17" t="str">
        <f>VLOOKUP(A428,'REPORTE'!$A$1:$AG$1961,31,0)</f>
        <v>PICHINCHA</v>
      </c>
      <c r="AM428" s="17" t="str">
        <f>VLOOKUP(AL428,PROVINCIAS!$F$1:$G$1171,2,0)</f>
        <v>URBANA</v>
      </c>
    </row>
    <row r="429" spans="1:39" x14ac:dyDescent="0.45">
      <c r="A429" s="17">
        <v>1001504</v>
      </c>
      <c r="B429" s="17" t="s">
        <v>10000</v>
      </c>
      <c r="C429" s="85">
        <v>604452458</v>
      </c>
      <c r="D429" s="17">
        <v>30</v>
      </c>
      <c r="E429" s="86">
        <v>33345</v>
      </c>
      <c r="F429" s="86" t="str">
        <f t="shared" si="37"/>
        <v>1991</v>
      </c>
      <c r="G429" s="87">
        <v>2022</v>
      </c>
      <c r="H429" s="87">
        <f t="shared" si="38"/>
        <v>31</v>
      </c>
      <c r="I429" s="87" t="str">
        <f t="shared" si="36"/>
        <v>Mal</v>
      </c>
      <c r="J429" s="17" t="s">
        <v>36</v>
      </c>
      <c r="K429" s="17">
        <v>1002004</v>
      </c>
      <c r="L429" s="17">
        <v>24</v>
      </c>
      <c r="M429" s="17">
        <v>0</v>
      </c>
      <c r="N429" s="17" t="str">
        <f t="shared" si="39"/>
        <v>A1</v>
      </c>
      <c r="O429" s="17" t="s">
        <v>10468</v>
      </c>
      <c r="P429" s="17" t="s">
        <v>10469</v>
      </c>
      <c r="Q429" s="88">
        <v>44464</v>
      </c>
      <c r="R429" s="88">
        <v>45194</v>
      </c>
      <c r="S429" s="89" t="s">
        <v>776</v>
      </c>
      <c r="T429" s="17">
        <v>3000</v>
      </c>
      <c r="U429" s="17" t="s">
        <v>10709</v>
      </c>
      <c r="V429" s="17">
        <v>21.5</v>
      </c>
      <c r="W429" s="17" t="s">
        <v>10994</v>
      </c>
      <c r="X429" s="17" t="str">
        <f t="shared" si="40"/>
        <v>Vigente</v>
      </c>
      <c r="Y429" s="17" t="str">
        <f t="shared" si="41"/>
        <v>V</v>
      </c>
      <c r="Z429" s="17" t="s">
        <v>11027</v>
      </c>
      <c r="AA429" s="17" t="str">
        <f>VLOOKUP(A429,'REPORTE'!$A$1:$AG$1961,19,0)</f>
        <v>Actividades de acondicionamiento y mantenimiento de terrenos para usos agrí­colas: plantación o siembra de cultivos y cosecha, poda de árboles frutales y viñas, transplante de arroz y entresacado de remolacha.</v>
      </c>
      <c r="AB429" s="17">
        <v>1001598</v>
      </c>
      <c r="AC429" s="17" t="s">
        <v>11526</v>
      </c>
      <c r="AD429" s="17" t="s">
        <v>11912</v>
      </c>
      <c r="AE429" s="17" t="s">
        <v>12072</v>
      </c>
      <c r="AF429" s="17" t="s">
        <v>12249</v>
      </c>
      <c r="AG429" s="17" t="s">
        <v>665</v>
      </c>
      <c r="AH429" s="17" t="str">
        <f>VLOOKUP(A429,'REPORTE'!$A$1:$AG$1961,5,0)</f>
        <v>ECUATORIANO(A)</v>
      </c>
      <c r="AI429" s="17">
        <f>VLOOKUP(A429,'REPORTE'!$A$1:$AG$1961,28,0)</f>
        <v>44464</v>
      </c>
      <c r="AJ429" s="17" t="str">
        <f>VLOOKUP(A429,'REPORTE'!$A$1:$AG$1961,29,0)</f>
        <v>Cliente</v>
      </c>
      <c r="AK429" s="17" t="str">
        <f>VLOOKUP(A429,'REPORTE'!$A$1:$AG$1961,30,0)</f>
        <v>Secundaria</v>
      </c>
      <c r="AL429" s="17" t="str">
        <f>VLOOKUP(A429,'REPORTE'!$A$1:$AG$1961,31,0)</f>
        <v>PICHINCHA</v>
      </c>
      <c r="AM429" s="17" t="str">
        <f>VLOOKUP(AL429,PROVINCIAS!$F$1:$G$1171,2,0)</f>
        <v>URBANA</v>
      </c>
    </row>
    <row r="430" spans="1:39" x14ac:dyDescent="0.45">
      <c r="A430" s="17">
        <v>1000730</v>
      </c>
      <c r="B430" s="17" t="s">
        <v>10001</v>
      </c>
      <c r="C430" s="85">
        <v>1719241422</v>
      </c>
      <c r="D430" s="17">
        <v>35</v>
      </c>
      <c r="E430" s="86">
        <v>31815</v>
      </c>
      <c r="F430" s="86" t="str">
        <f t="shared" si="37"/>
        <v>1987</v>
      </c>
      <c r="G430" s="87">
        <v>2022</v>
      </c>
      <c r="H430" s="87">
        <f t="shared" si="38"/>
        <v>35</v>
      </c>
      <c r="I430" s="87" t="str">
        <f t="shared" si="36"/>
        <v>Mal</v>
      </c>
      <c r="J430" s="17" t="s">
        <v>59</v>
      </c>
      <c r="K430" s="17">
        <v>1002008</v>
      </c>
      <c r="L430" s="17">
        <v>30</v>
      </c>
      <c r="M430" s="17">
        <v>0</v>
      </c>
      <c r="N430" s="17" t="str">
        <f t="shared" si="39"/>
        <v>A1</v>
      </c>
      <c r="O430" s="17" t="s">
        <v>10468</v>
      </c>
      <c r="P430" s="17" t="s">
        <v>10469</v>
      </c>
      <c r="Q430" s="88">
        <v>44466</v>
      </c>
      <c r="R430" s="88">
        <v>45389</v>
      </c>
      <c r="S430" s="89" t="s">
        <v>776</v>
      </c>
      <c r="T430" s="17">
        <v>5300</v>
      </c>
      <c r="U430" s="17" t="s">
        <v>10710</v>
      </c>
      <c r="V430" s="17">
        <v>21.5</v>
      </c>
      <c r="W430" s="17" t="s">
        <v>10994</v>
      </c>
      <c r="X430" s="17" t="str">
        <f t="shared" si="40"/>
        <v>Vigente</v>
      </c>
      <c r="Y430" s="17" t="str">
        <f t="shared" si="41"/>
        <v>V</v>
      </c>
      <c r="Z430" s="17" t="s">
        <v>11477</v>
      </c>
      <c r="AA430" s="17" t="str">
        <f>VLOOKUP(A430,'REPORTE'!$A$1:$AG$1961,19,0)</f>
        <v>Alquiler con fines operativos, sin operadores, de otros tipos de maquinaria y equipo operacional que suelen ser utilizados como bienes de capital por las industrias: motores y turbinas, máquinas herramienta, equipo de minerí­a y de extracción de petróleo.</v>
      </c>
      <c r="AB430" s="17">
        <v>1000800</v>
      </c>
      <c r="AC430" s="17" t="s">
        <v>11647</v>
      </c>
      <c r="AD430" s="17" t="s">
        <v>11856</v>
      </c>
      <c r="AE430" s="17" t="s">
        <v>12072</v>
      </c>
      <c r="AF430" s="17" t="s">
        <v>12281</v>
      </c>
      <c r="AG430" s="17" t="s">
        <v>665</v>
      </c>
      <c r="AH430" s="17" t="str">
        <f>VLOOKUP(A430,'REPORTE'!$A$1:$AG$1961,5,0)</f>
        <v>ECUATORIANO(A)</v>
      </c>
      <c r="AI430" s="17">
        <f>VLOOKUP(A430,'REPORTE'!$A$1:$AG$1961,28,0)</f>
        <v>44169</v>
      </c>
      <c r="AJ430" s="17" t="str">
        <f>VLOOKUP(A430,'REPORTE'!$A$1:$AG$1961,29,0)</f>
        <v>Cliente</v>
      </c>
      <c r="AK430" s="17" t="str">
        <f>VLOOKUP(A430,'REPORTE'!$A$1:$AG$1961,30,0)</f>
        <v>Secundaria</v>
      </c>
      <c r="AL430" s="17" t="str">
        <f>VLOOKUP(A430,'REPORTE'!$A$1:$AG$1961,31,0)</f>
        <v>PICHINCHA</v>
      </c>
      <c r="AM430" s="17" t="str">
        <f>VLOOKUP(AL430,PROVINCIAS!$F$1:$G$1171,2,0)</f>
        <v>URBANA</v>
      </c>
    </row>
    <row r="431" spans="1:39" x14ac:dyDescent="0.45">
      <c r="A431" s="17">
        <v>1001396</v>
      </c>
      <c r="B431" s="17" t="s">
        <v>10002</v>
      </c>
      <c r="C431" s="85">
        <v>1709629784</v>
      </c>
      <c r="D431" s="17">
        <v>53</v>
      </c>
      <c r="E431" s="86">
        <v>25090</v>
      </c>
      <c r="F431" s="86" t="str">
        <f t="shared" si="37"/>
        <v>1968</v>
      </c>
      <c r="G431" s="87">
        <v>2022</v>
      </c>
      <c r="H431" s="87">
        <f t="shared" si="38"/>
        <v>54</v>
      </c>
      <c r="I431" s="87" t="str">
        <f t="shared" si="36"/>
        <v>Mal</v>
      </c>
      <c r="J431" s="17" t="s">
        <v>59</v>
      </c>
      <c r="K431" s="17">
        <v>1002009</v>
      </c>
      <c r="L431" s="17">
        <v>6</v>
      </c>
      <c r="M431" s="17">
        <v>0</v>
      </c>
      <c r="N431" s="17" t="str">
        <f t="shared" si="39"/>
        <v>A1</v>
      </c>
      <c r="O431" s="17" t="s">
        <v>10468</v>
      </c>
      <c r="P431" s="17" t="s">
        <v>10469</v>
      </c>
      <c r="Q431" s="88">
        <v>44466</v>
      </c>
      <c r="R431" s="88">
        <v>44671</v>
      </c>
      <c r="S431" s="89" t="s">
        <v>776</v>
      </c>
      <c r="T431" s="17">
        <v>500</v>
      </c>
      <c r="U431" s="17">
        <v>181.43</v>
      </c>
      <c r="V431" s="17">
        <v>23</v>
      </c>
      <c r="W431" s="17" t="s">
        <v>10994</v>
      </c>
      <c r="X431" s="17" t="str">
        <f t="shared" si="40"/>
        <v>Vigente</v>
      </c>
      <c r="Y431" s="17" t="str">
        <f t="shared" si="41"/>
        <v>V</v>
      </c>
      <c r="Z431" s="17" t="s">
        <v>11012</v>
      </c>
      <c r="AA431" s="17" t="str">
        <f>VLOOKUP(A431,'REPORTE'!$A$1:$AG$1961,19,0)</f>
        <v>Actividades de acondicionamiento y mantenimiento de terrenos para usos agrí­colas: plantación o siembra de cultivos y cosecha, poda de árboles frutales y viñas, transplante de arroz y entresacado de remolacha.</v>
      </c>
      <c r="AB431" s="17">
        <v>1001477</v>
      </c>
      <c r="AC431" s="17" t="s">
        <v>11258</v>
      </c>
      <c r="AD431" s="17" t="s">
        <v>11854</v>
      </c>
      <c r="AE431" s="17" t="s">
        <v>12072</v>
      </c>
      <c r="AF431" s="17" t="s">
        <v>12282</v>
      </c>
      <c r="AG431" s="17" t="s">
        <v>665</v>
      </c>
      <c r="AH431" s="17" t="str">
        <f>VLOOKUP(A431,'REPORTE'!$A$1:$AG$1961,5,0)</f>
        <v>ECUATORIANO(A)</v>
      </c>
      <c r="AI431" s="17">
        <f>VLOOKUP(A431,'REPORTE'!$A$1:$AG$1961,28,0)</f>
        <v>44466</v>
      </c>
      <c r="AJ431" s="17" t="str">
        <f>VLOOKUP(A431,'REPORTE'!$A$1:$AG$1961,29,0)</f>
        <v>Cliente</v>
      </c>
      <c r="AK431" s="17" t="str">
        <f>VLOOKUP(A431,'REPORTE'!$A$1:$AG$1961,30,0)</f>
        <v>Secundaria</v>
      </c>
      <c r="AL431" s="17" t="str">
        <f>VLOOKUP(A431,'REPORTE'!$A$1:$AG$1961,31,0)</f>
        <v>PICHINCHA</v>
      </c>
      <c r="AM431" s="17" t="str">
        <f>VLOOKUP(AL431,PROVINCIAS!$F$1:$G$1171,2,0)</f>
        <v>URBANA</v>
      </c>
    </row>
    <row r="432" spans="1:39" x14ac:dyDescent="0.45">
      <c r="A432" s="17">
        <v>1000473</v>
      </c>
      <c r="B432" s="17" t="s">
        <v>10003</v>
      </c>
      <c r="C432" s="85">
        <v>603173725</v>
      </c>
      <c r="D432" s="17">
        <v>42</v>
      </c>
      <c r="E432" s="86">
        <v>29054</v>
      </c>
      <c r="F432" s="86" t="str">
        <f t="shared" si="37"/>
        <v>1979</v>
      </c>
      <c r="G432" s="87">
        <v>2022</v>
      </c>
      <c r="H432" s="87">
        <f t="shared" si="38"/>
        <v>43</v>
      </c>
      <c r="I432" s="87" t="str">
        <f t="shared" si="36"/>
        <v>Mal</v>
      </c>
      <c r="J432" s="17" t="s">
        <v>36</v>
      </c>
      <c r="K432" s="17">
        <v>1002015</v>
      </c>
      <c r="L432" s="17">
        <v>12</v>
      </c>
      <c r="M432" s="17">
        <v>0</v>
      </c>
      <c r="N432" s="17" t="str">
        <f t="shared" si="39"/>
        <v>A1</v>
      </c>
      <c r="O432" s="17" t="s">
        <v>10468</v>
      </c>
      <c r="P432" s="17" t="s">
        <v>10469</v>
      </c>
      <c r="Q432" s="88">
        <v>44467</v>
      </c>
      <c r="R432" s="88">
        <v>44829</v>
      </c>
      <c r="S432" s="89" t="s">
        <v>776</v>
      </c>
      <c r="T432" s="17">
        <v>2500</v>
      </c>
      <c r="U432" s="17" t="s">
        <v>10711</v>
      </c>
      <c r="V432" s="17">
        <v>17.5</v>
      </c>
      <c r="W432" s="17" t="s">
        <v>10994</v>
      </c>
      <c r="X432" s="17" t="str">
        <f t="shared" si="40"/>
        <v>Vigente</v>
      </c>
      <c r="Y432" s="17" t="str">
        <f t="shared" si="41"/>
        <v>V</v>
      </c>
      <c r="Z432" s="17" t="s">
        <v>348</v>
      </c>
      <c r="AA432" s="17" t="str">
        <f>VLOOKUP(A432,'REPORTE'!$A$1:$AG$1961,19,0)</f>
        <v>Venta al por menor de frutas, legumbres y hortalizas frescas o en conserva en establecimientos especializados.</v>
      </c>
      <c r="AB432" s="17">
        <v>1000544</v>
      </c>
      <c r="AC432" s="17" t="s">
        <v>11648</v>
      </c>
      <c r="AD432" s="17" t="s">
        <v>11907</v>
      </c>
      <c r="AE432" s="17" t="s">
        <v>12072</v>
      </c>
      <c r="AF432" s="17" t="s">
        <v>12283</v>
      </c>
      <c r="AG432" s="17" t="s">
        <v>665</v>
      </c>
      <c r="AH432" s="17" t="str">
        <f>VLOOKUP(A432,'REPORTE'!$A$1:$AG$1961,5,0)</f>
        <v>ECUATORIANO(A) INDIGENA</v>
      </c>
      <c r="AI432" s="17">
        <f>VLOOKUP(A432,'REPORTE'!$A$1:$AG$1961,28,0)</f>
        <v>44365</v>
      </c>
      <c r="AJ432" s="17" t="str">
        <f>VLOOKUP(A432,'REPORTE'!$A$1:$AG$1961,29,0)</f>
        <v>Cliente</v>
      </c>
      <c r="AK432" s="17" t="str">
        <f>VLOOKUP(A432,'REPORTE'!$A$1:$AG$1961,30,0)</f>
        <v>Primaria</v>
      </c>
      <c r="AL432" s="17" t="str">
        <f>VLOOKUP(A432,'REPORTE'!$A$1:$AG$1961,31,0)</f>
        <v>PICHINCHA</v>
      </c>
      <c r="AM432" s="17" t="str">
        <f>VLOOKUP(AL432,PROVINCIAS!$F$1:$G$1171,2,0)</f>
        <v>URBANA</v>
      </c>
    </row>
    <row r="433" spans="1:39" x14ac:dyDescent="0.45">
      <c r="A433" s="17">
        <v>1000811</v>
      </c>
      <c r="B433" s="17" t="s">
        <v>10004</v>
      </c>
      <c r="C433" s="85">
        <v>605283274</v>
      </c>
      <c r="D433" s="17">
        <v>25</v>
      </c>
      <c r="E433" s="86">
        <v>35441</v>
      </c>
      <c r="F433" s="86" t="str">
        <f t="shared" si="37"/>
        <v>1997</v>
      </c>
      <c r="G433" s="87">
        <v>2022</v>
      </c>
      <c r="H433" s="87">
        <f t="shared" si="38"/>
        <v>25</v>
      </c>
      <c r="I433" s="87" t="str">
        <f t="shared" si="36"/>
        <v>Mal</v>
      </c>
      <c r="J433" s="17" t="s">
        <v>36</v>
      </c>
      <c r="K433" s="17">
        <v>1002013</v>
      </c>
      <c r="L433" s="17">
        <v>36</v>
      </c>
      <c r="M433" s="17">
        <v>0</v>
      </c>
      <c r="N433" s="17" t="str">
        <f t="shared" si="39"/>
        <v>A1</v>
      </c>
      <c r="O433" s="17" t="s">
        <v>10468</v>
      </c>
      <c r="P433" s="17" t="s">
        <v>10469</v>
      </c>
      <c r="Q433" s="88">
        <v>44467</v>
      </c>
      <c r="R433" s="88">
        <v>45566</v>
      </c>
      <c r="S433" s="89" t="s">
        <v>776</v>
      </c>
      <c r="T433" s="17">
        <v>5500</v>
      </c>
      <c r="U433" s="17" t="s">
        <v>10712</v>
      </c>
      <c r="V433" s="17">
        <v>21.5</v>
      </c>
      <c r="W433" s="17" t="s">
        <v>10994</v>
      </c>
      <c r="X433" s="17" t="str">
        <f t="shared" si="40"/>
        <v>Vigente</v>
      </c>
      <c r="Y433" s="17" t="str">
        <f t="shared" si="41"/>
        <v>V</v>
      </c>
      <c r="Z433" s="17" t="s">
        <v>348</v>
      </c>
      <c r="AA433" s="17" t="str">
        <f>VLOOKUP(A433,'REPORTE'!$A$1:$AG$1961,19,0)</f>
        <v>Venta al por mayor de frutas, legumbres y hortalizas.</v>
      </c>
      <c r="AB433" s="17">
        <v>1000882</v>
      </c>
      <c r="AC433" s="17" t="s">
        <v>11649</v>
      </c>
      <c r="AD433" s="17" t="s">
        <v>11835</v>
      </c>
      <c r="AE433" s="17" t="s">
        <v>12072</v>
      </c>
      <c r="AF433" s="17" t="s">
        <v>12284</v>
      </c>
      <c r="AG433" s="17" t="s">
        <v>665</v>
      </c>
      <c r="AH433" s="17" t="str">
        <f>VLOOKUP(A433,'REPORTE'!$A$1:$AG$1961,5,0)</f>
        <v>ECUATORIANO(A) INDIGENA</v>
      </c>
      <c r="AI433" s="17">
        <f>VLOOKUP(A433,'REPORTE'!$A$1:$AG$1961,28,0)</f>
        <v>44355</v>
      </c>
      <c r="AJ433" s="17" t="str">
        <f>VLOOKUP(A433,'REPORTE'!$A$1:$AG$1961,29,0)</f>
        <v>Cliente</v>
      </c>
      <c r="AK433" s="17" t="str">
        <f>VLOOKUP(A433,'REPORTE'!$A$1:$AG$1961,30,0)</f>
        <v>Secundaria</v>
      </c>
      <c r="AL433" s="17" t="str">
        <f>VLOOKUP(A433,'REPORTE'!$A$1:$AG$1961,31,0)</f>
        <v>CHIMBORAZO</v>
      </c>
      <c r="AM433" s="17" t="e">
        <f>VLOOKUP(AL433,PROVINCIAS!$F$1:$G$1171,2,0)</f>
        <v>#N/A</v>
      </c>
    </row>
    <row r="434" spans="1:39" x14ac:dyDescent="0.45">
      <c r="A434" s="17">
        <v>1001114</v>
      </c>
      <c r="B434" s="17" t="s">
        <v>10005</v>
      </c>
      <c r="C434" s="85">
        <v>1721838421</v>
      </c>
      <c r="D434" s="17">
        <v>30</v>
      </c>
      <c r="E434" s="86">
        <v>33631</v>
      </c>
      <c r="F434" s="86" t="str">
        <f t="shared" si="37"/>
        <v>1992</v>
      </c>
      <c r="G434" s="87">
        <v>2022</v>
      </c>
      <c r="H434" s="87">
        <f t="shared" si="38"/>
        <v>30</v>
      </c>
      <c r="I434" s="87" t="str">
        <f t="shared" si="36"/>
        <v>Bien</v>
      </c>
      <c r="J434" s="17" t="s">
        <v>36</v>
      </c>
      <c r="K434" s="17">
        <v>1002020</v>
      </c>
      <c r="L434" s="17">
        <v>12</v>
      </c>
      <c r="M434" s="17">
        <v>0</v>
      </c>
      <c r="N434" s="17" t="str">
        <f t="shared" si="39"/>
        <v>A1</v>
      </c>
      <c r="O434" s="17" t="s">
        <v>10468</v>
      </c>
      <c r="P434" s="17" t="s">
        <v>10469</v>
      </c>
      <c r="Q434" s="88">
        <v>44467</v>
      </c>
      <c r="R434" s="88">
        <v>44829</v>
      </c>
      <c r="S434" s="89" t="s">
        <v>776</v>
      </c>
      <c r="T434" s="17">
        <v>1100</v>
      </c>
      <c r="U434" s="17">
        <v>671.58</v>
      </c>
      <c r="V434" s="17">
        <v>23</v>
      </c>
      <c r="W434" s="17" t="s">
        <v>10994</v>
      </c>
      <c r="X434" s="17" t="str">
        <f t="shared" si="40"/>
        <v>Vigente</v>
      </c>
      <c r="Y434" s="17" t="str">
        <f t="shared" si="41"/>
        <v>V</v>
      </c>
      <c r="Z434" s="17" t="s">
        <v>11073</v>
      </c>
      <c r="AA434" s="17" t="str">
        <f>VLOOKUP(A434,'REPORTE'!$A$1:$AG$1961,19,0)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AB434" s="17">
        <v>1001188</v>
      </c>
      <c r="AC434" s="17" t="s">
        <v>11180</v>
      </c>
      <c r="AD434" s="17" t="s">
        <v>11834</v>
      </c>
      <c r="AE434" s="17" t="s">
        <v>12072</v>
      </c>
      <c r="AF434" s="17" t="s">
        <v>12285</v>
      </c>
      <c r="AG434" s="17" t="s">
        <v>665</v>
      </c>
      <c r="AH434" s="17" t="str">
        <f>VLOOKUP(A434,'REPORTE'!$A$1:$AG$1961,5,0)</f>
        <v>ECUATORIANO(A)</v>
      </c>
      <c r="AI434" s="17">
        <f>VLOOKUP(A434,'REPORTE'!$A$1:$AG$1961,28,0)</f>
        <v>44259</v>
      </c>
      <c r="AJ434" s="17" t="str">
        <f>VLOOKUP(A434,'REPORTE'!$A$1:$AG$1961,29,0)</f>
        <v>Cliente</v>
      </c>
      <c r="AK434" s="17" t="str">
        <f>VLOOKUP(A434,'REPORTE'!$A$1:$AG$1961,30,0)</f>
        <v>Secundaria</v>
      </c>
      <c r="AL434" s="17" t="str">
        <f>VLOOKUP(A434,'REPORTE'!$A$1:$AG$1961,31,0)</f>
        <v>PICHINCHA</v>
      </c>
      <c r="AM434" s="17" t="str">
        <f>VLOOKUP(AL434,PROVINCIAS!$F$1:$G$1171,2,0)</f>
        <v>URBANA</v>
      </c>
    </row>
    <row r="435" spans="1:39" x14ac:dyDescent="0.45">
      <c r="A435" s="17">
        <v>1001452</v>
      </c>
      <c r="B435" s="17" t="s">
        <v>10006</v>
      </c>
      <c r="C435" s="85">
        <v>1724022783</v>
      </c>
      <c r="D435" s="17">
        <v>24</v>
      </c>
      <c r="E435" s="86">
        <v>35816</v>
      </c>
      <c r="F435" s="86" t="str">
        <f t="shared" si="37"/>
        <v>1998</v>
      </c>
      <c r="G435" s="87">
        <v>2022</v>
      </c>
      <c r="H435" s="87">
        <f t="shared" si="38"/>
        <v>24</v>
      </c>
      <c r="I435" s="87" t="str">
        <f t="shared" si="36"/>
        <v>Mal</v>
      </c>
      <c r="J435" s="17" t="s">
        <v>36</v>
      </c>
      <c r="K435" s="17">
        <v>1002014</v>
      </c>
      <c r="L435" s="17">
        <v>24</v>
      </c>
      <c r="M435" s="17">
        <v>0</v>
      </c>
      <c r="N435" s="17" t="str">
        <f t="shared" si="39"/>
        <v>A1</v>
      </c>
      <c r="O435" s="17" t="s">
        <v>10468</v>
      </c>
      <c r="P435" s="17" t="s">
        <v>10469</v>
      </c>
      <c r="Q435" s="88">
        <v>44467</v>
      </c>
      <c r="R435" s="88">
        <v>45204</v>
      </c>
      <c r="S435" s="89" t="s">
        <v>776</v>
      </c>
      <c r="T435" s="17">
        <v>2000</v>
      </c>
      <c r="U435" s="17" t="s">
        <v>10713</v>
      </c>
      <c r="V435" s="17">
        <v>23</v>
      </c>
      <c r="W435" s="17" t="s">
        <v>10994</v>
      </c>
      <c r="X435" s="17" t="str">
        <f t="shared" si="40"/>
        <v>Vigente</v>
      </c>
      <c r="Y435" s="17" t="str">
        <f t="shared" si="41"/>
        <v>V</v>
      </c>
      <c r="Z435" s="17" t="s">
        <v>11074</v>
      </c>
      <c r="AA435" s="17" t="str">
        <f>VLOOKUP(A435,'REPORTE'!$A$1:$AG$1961,19,0)</f>
        <v>Empleado Público</v>
      </c>
      <c r="AB435" s="17">
        <v>1001532</v>
      </c>
      <c r="AC435" s="17" t="s">
        <v>11194</v>
      </c>
      <c r="AD435" s="17" t="s">
        <v>11891</v>
      </c>
      <c r="AE435" s="17" t="s">
        <v>12072</v>
      </c>
      <c r="AF435" s="17" t="s">
        <v>12286</v>
      </c>
      <c r="AG435" s="17" t="s">
        <v>665</v>
      </c>
      <c r="AH435" s="17" t="str">
        <f>VLOOKUP(A435,'REPORTE'!$A$1:$AG$1961,5,0)</f>
        <v>ECUATORIANO(A)</v>
      </c>
      <c r="AI435" s="17">
        <f>VLOOKUP(A435,'REPORTE'!$A$1:$AG$1961,28,0)</f>
        <v>44467</v>
      </c>
      <c r="AJ435" s="17" t="str">
        <f>VLOOKUP(A435,'REPORTE'!$A$1:$AG$1961,29,0)</f>
        <v>Cliente</v>
      </c>
      <c r="AK435" s="17" t="str">
        <f>VLOOKUP(A435,'REPORTE'!$A$1:$AG$1961,30,0)</f>
        <v>Ninguna</v>
      </c>
      <c r="AL435" s="17" t="str">
        <f>VLOOKUP(A435,'REPORTE'!$A$1:$AG$1961,31,0)</f>
        <v>PICHINCHA</v>
      </c>
      <c r="AM435" s="17" t="str">
        <f>VLOOKUP(AL435,PROVINCIAS!$F$1:$G$1171,2,0)</f>
        <v>URBANA</v>
      </c>
    </row>
    <row r="436" spans="1:39" x14ac:dyDescent="0.45">
      <c r="A436" s="17">
        <v>1001489</v>
      </c>
      <c r="B436" s="17" t="s">
        <v>10007</v>
      </c>
      <c r="C436" s="85">
        <v>1727947515</v>
      </c>
      <c r="D436" s="17">
        <v>24</v>
      </c>
      <c r="E436" s="86">
        <v>35644</v>
      </c>
      <c r="F436" s="86" t="str">
        <f t="shared" si="37"/>
        <v>1997</v>
      </c>
      <c r="G436" s="87">
        <v>2022</v>
      </c>
      <c r="H436" s="87">
        <f t="shared" si="38"/>
        <v>25</v>
      </c>
      <c r="I436" s="87" t="str">
        <f t="shared" si="36"/>
        <v>Mal</v>
      </c>
      <c r="J436" s="17" t="s">
        <v>59</v>
      </c>
      <c r="K436" s="17">
        <v>1002018</v>
      </c>
      <c r="L436" s="17">
        <v>10</v>
      </c>
      <c r="M436" s="17">
        <v>35</v>
      </c>
      <c r="N436" s="17" t="str">
        <f t="shared" si="39"/>
        <v>A3</v>
      </c>
      <c r="O436" s="17" t="s">
        <v>10468</v>
      </c>
      <c r="P436" s="17" t="s">
        <v>10469</v>
      </c>
      <c r="Q436" s="88">
        <v>44467</v>
      </c>
      <c r="R436" s="88">
        <v>44767</v>
      </c>
      <c r="S436" s="88">
        <v>44586</v>
      </c>
      <c r="T436" s="17">
        <v>500</v>
      </c>
      <c r="U436" s="17">
        <v>313.08</v>
      </c>
      <c r="V436" s="17">
        <v>23</v>
      </c>
      <c r="W436" s="17" t="s">
        <v>10995</v>
      </c>
      <c r="X436" s="17" t="str">
        <f t="shared" si="40"/>
        <v>Vigente</v>
      </c>
      <c r="Y436" s="17" t="str">
        <f t="shared" si="41"/>
        <v>F</v>
      </c>
      <c r="Z436" s="17" t="s">
        <v>11075</v>
      </c>
      <c r="AA436" s="17" t="str">
        <f>VLOOKUP(A436,'REPORTE'!$A$1:$AG$1961,19,0)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36" s="17">
        <v>1001582</v>
      </c>
      <c r="AC436" s="17" t="s">
        <v>11278</v>
      </c>
      <c r="AD436" s="17" t="s">
        <v>11844</v>
      </c>
      <c r="AE436" s="17" t="s">
        <v>12072</v>
      </c>
      <c r="AF436" s="17" t="s">
        <v>11150</v>
      </c>
      <c r="AG436" s="17" t="s">
        <v>665</v>
      </c>
      <c r="AH436" s="17" t="str">
        <f>VLOOKUP(A436,'REPORTE'!$A$1:$AG$1961,5,0)</f>
        <v>ECUATORIANO(A)</v>
      </c>
      <c r="AI436" s="17">
        <f>VLOOKUP(A436,'REPORTE'!$A$1:$AG$1961,28,0)</f>
        <v>44467</v>
      </c>
      <c r="AJ436" s="17" t="str">
        <f>VLOOKUP(A436,'REPORTE'!$A$1:$AG$1961,29,0)</f>
        <v>Cliente</v>
      </c>
      <c r="AK436" s="17" t="str">
        <f>VLOOKUP(A436,'REPORTE'!$A$1:$AG$1961,30,0)</f>
        <v>Primaria</v>
      </c>
      <c r="AL436" s="17" t="str">
        <f>VLOOKUP(A436,'REPORTE'!$A$1:$AG$1961,31,0)</f>
        <v>PICHINCHA</v>
      </c>
      <c r="AM436" s="17" t="str">
        <f>VLOOKUP(AL436,PROVINCIAS!$F$1:$G$1171,2,0)</f>
        <v>URBANA</v>
      </c>
    </row>
    <row r="437" spans="1:39" x14ac:dyDescent="0.45">
      <c r="A437" s="17">
        <v>1001505</v>
      </c>
      <c r="B437" s="17" t="s">
        <v>10008</v>
      </c>
      <c r="C437" s="85">
        <v>1750812008</v>
      </c>
      <c r="D437" s="17">
        <v>22</v>
      </c>
      <c r="E437" s="86">
        <v>36432</v>
      </c>
      <c r="F437" s="86" t="str">
        <f t="shared" si="37"/>
        <v>1999</v>
      </c>
      <c r="G437" s="87">
        <v>2022</v>
      </c>
      <c r="H437" s="87">
        <f t="shared" si="38"/>
        <v>23</v>
      </c>
      <c r="I437" s="87" t="str">
        <f t="shared" si="36"/>
        <v>Mal</v>
      </c>
      <c r="J437" s="17" t="s">
        <v>36</v>
      </c>
      <c r="K437" s="17">
        <v>1002012</v>
      </c>
      <c r="L437" s="17">
        <v>36</v>
      </c>
      <c r="M437" s="17">
        <v>0</v>
      </c>
      <c r="N437" s="17" t="str">
        <f t="shared" si="39"/>
        <v>A1</v>
      </c>
      <c r="O437" s="17" t="s">
        <v>10468</v>
      </c>
      <c r="P437" s="17" t="s">
        <v>10469</v>
      </c>
      <c r="Q437" s="88">
        <v>44467</v>
      </c>
      <c r="R437" s="88">
        <v>45575</v>
      </c>
      <c r="S437" s="89" t="s">
        <v>776</v>
      </c>
      <c r="T437" s="17">
        <v>4000</v>
      </c>
      <c r="U437" s="17" t="s">
        <v>10714</v>
      </c>
      <c r="V437" s="17">
        <v>21.5</v>
      </c>
      <c r="W437" s="17" t="s">
        <v>10994</v>
      </c>
      <c r="X437" s="17" t="str">
        <f t="shared" si="40"/>
        <v>Vigente</v>
      </c>
      <c r="Y437" s="17" t="str">
        <f t="shared" si="41"/>
        <v>V</v>
      </c>
      <c r="Z437" s="17" t="s">
        <v>11034</v>
      </c>
      <c r="AA437" s="17" t="str">
        <f>VLOOKUP(A437,'REPORTE'!$A$1:$AG$1961,19,0)</f>
        <v>La publicación, lanzamiento, promoción y distribución de grabaciones de sonido para comerciantes mayoristas, minoristas o directamente para el público.</v>
      </c>
      <c r="AB437" s="17">
        <v>1001599</v>
      </c>
      <c r="AC437" s="17" t="s">
        <v>11536</v>
      </c>
      <c r="AD437" s="17" t="s">
        <v>11872</v>
      </c>
      <c r="AE437" s="17" t="s">
        <v>12072</v>
      </c>
      <c r="AF437" s="17" t="s">
        <v>12287</v>
      </c>
      <c r="AG437" s="17" t="s">
        <v>665</v>
      </c>
      <c r="AH437" s="17" t="str">
        <f>VLOOKUP(A437,'REPORTE'!$A$1:$AG$1961,5,0)</f>
        <v>ECUATORIANO(A)</v>
      </c>
      <c r="AI437" s="17">
        <f>VLOOKUP(A437,'REPORTE'!$A$1:$AG$1961,28,0)</f>
        <v>0</v>
      </c>
      <c r="AJ437" s="17" t="str">
        <f>VLOOKUP(A437,'REPORTE'!$A$1:$AG$1961,29,0)</f>
        <v>Cliente</v>
      </c>
      <c r="AK437" s="17" t="str">
        <f>VLOOKUP(A437,'REPORTE'!$A$1:$AG$1961,30,0)</f>
        <v>Primaria</v>
      </c>
      <c r="AL437" s="17" t="str">
        <f>VLOOKUP(A437,'REPORTE'!$A$1:$AG$1961,31,0)</f>
        <v>PICHINCHA</v>
      </c>
      <c r="AM437" s="17" t="str">
        <f>VLOOKUP(AL437,PROVINCIAS!$F$1:$G$1171,2,0)</f>
        <v>URBANA</v>
      </c>
    </row>
    <row r="438" spans="1:39" x14ac:dyDescent="0.45">
      <c r="A438" s="17">
        <v>1000419</v>
      </c>
      <c r="B438" s="17" t="s">
        <v>10009</v>
      </c>
      <c r="C438" s="85">
        <v>201143880</v>
      </c>
      <c r="D438" s="17">
        <v>52</v>
      </c>
      <c r="E438" s="86">
        <v>25306</v>
      </c>
      <c r="F438" s="86" t="str">
        <f t="shared" si="37"/>
        <v>1969</v>
      </c>
      <c r="G438" s="87">
        <v>2022</v>
      </c>
      <c r="H438" s="87">
        <f t="shared" si="38"/>
        <v>53</v>
      </c>
      <c r="I438" s="87" t="str">
        <f t="shared" si="36"/>
        <v>Mal</v>
      </c>
      <c r="J438" s="17" t="s">
        <v>59</v>
      </c>
      <c r="K438" s="17">
        <v>1002023</v>
      </c>
      <c r="L438" s="17">
        <v>24</v>
      </c>
      <c r="M438" s="17">
        <v>0</v>
      </c>
      <c r="N438" s="17" t="str">
        <f t="shared" si="39"/>
        <v>A1</v>
      </c>
      <c r="O438" s="17" t="s">
        <v>10468</v>
      </c>
      <c r="P438" s="17" t="s">
        <v>10469</v>
      </c>
      <c r="Q438" s="88">
        <v>44468</v>
      </c>
      <c r="R438" s="88">
        <v>45194</v>
      </c>
      <c r="S438" s="89" t="s">
        <v>776</v>
      </c>
      <c r="T438" s="17">
        <v>2000</v>
      </c>
      <c r="U438" s="17" t="s">
        <v>10715</v>
      </c>
      <c r="V438" s="17">
        <v>23</v>
      </c>
      <c r="W438" s="17" t="s">
        <v>10994</v>
      </c>
      <c r="X438" s="17" t="str">
        <f t="shared" si="40"/>
        <v>Vigente</v>
      </c>
      <c r="Y438" s="17" t="str">
        <f t="shared" si="41"/>
        <v>V</v>
      </c>
      <c r="Z438" s="17" t="s">
        <v>11003</v>
      </c>
      <c r="AA438" s="17" t="str">
        <f>VLOOKUP(A438,'REPORTE'!$A$1:$AG$1961,19,0)</f>
        <v>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v>
      </c>
      <c r="AB438" s="17">
        <v>1000482</v>
      </c>
      <c r="AC438" s="17" t="s">
        <v>11194</v>
      </c>
      <c r="AD438" s="17" t="s">
        <v>11846</v>
      </c>
      <c r="AE438" s="17" t="s">
        <v>12072</v>
      </c>
      <c r="AF438" s="17" t="s">
        <v>12288</v>
      </c>
      <c r="AG438" s="17" t="s">
        <v>4384</v>
      </c>
      <c r="AH438" s="17" t="str">
        <f>VLOOKUP(A438,'REPORTE'!$A$1:$AG$1961,5,0)</f>
        <v>ECUATORIANO(A)</v>
      </c>
      <c r="AI438" s="17">
        <f>VLOOKUP(A438,'REPORTE'!$A$1:$AG$1961,28,0)</f>
        <v>43676</v>
      </c>
      <c r="AJ438" s="17" t="str">
        <f>VLOOKUP(A438,'REPORTE'!$A$1:$AG$1961,29,0)</f>
        <v>Cliente</v>
      </c>
      <c r="AK438" s="17" t="str">
        <f>VLOOKUP(A438,'REPORTE'!$A$1:$AG$1961,30,0)</f>
        <v>Primaria</v>
      </c>
      <c r="AL438" s="17" t="str">
        <f>VLOOKUP(A438,'REPORTE'!$A$1:$AG$1961,31,0)</f>
        <v>PICHINCHA</v>
      </c>
      <c r="AM438" s="17" t="str">
        <f>VLOOKUP(AL438,PROVINCIAS!$F$1:$G$1171,2,0)</f>
        <v>URBANA</v>
      </c>
    </row>
    <row r="439" spans="1:39" x14ac:dyDescent="0.45">
      <c r="A439" s="17">
        <v>1001365</v>
      </c>
      <c r="B439" s="17" t="s">
        <v>10010</v>
      </c>
      <c r="C439" s="85">
        <v>1600661415</v>
      </c>
      <c r="D439" s="17">
        <v>26</v>
      </c>
      <c r="E439" s="86">
        <v>34874</v>
      </c>
      <c r="F439" s="86" t="str">
        <f t="shared" si="37"/>
        <v>1995</v>
      </c>
      <c r="G439" s="87">
        <v>2022</v>
      </c>
      <c r="H439" s="87">
        <f t="shared" si="38"/>
        <v>27</v>
      </c>
      <c r="I439" s="87" t="str">
        <f t="shared" si="36"/>
        <v>Mal</v>
      </c>
      <c r="J439" s="17" t="s">
        <v>36</v>
      </c>
      <c r="K439" s="17">
        <v>1002022</v>
      </c>
      <c r="L439" s="17">
        <v>12</v>
      </c>
      <c r="M439" s="17">
        <v>0</v>
      </c>
      <c r="N439" s="17" t="str">
        <f t="shared" si="39"/>
        <v>A1</v>
      </c>
      <c r="O439" s="17" t="s">
        <v>10468</v>
      </c>
      <c r="P439" s="17" t="s">
        <v>10469</v>
      </c>
      <c r="Q439" s="88">
        <v>44468</v>
      </c>
      <c r="R439" s="88">
        <v>44840</v>
      </c>
      <c r="S439" s="89" t="s">
        <v>776</v>
      </c>
      <c r="T439" s="17">
        <v>1500</v>
      </c>
      <c r="U439" s="17" t="s">
        <v>10716</v>
      </c>
      <c r="V439" s="17">
        <v>23</v>
      </c>
      <c r="W439" s="17" t="s">
        <v>10994</v>
      </c>
      <c r="X439" s="17" t="str">
        <f t="shared" si="40"/>
        <v>Vigente</v>
      </c>
      <c r="Y439" s="17" t="str">
        <f t="shared" si="41"/>
        <v>V</v>
      </c>
      <c r="Z439" s="17" t="s">
        <v>11003</v>
      </c>
      <c r="AA439" s="17" t="str">
        <f>VLOOKUP(A439,'REPORTE'!$A$1:$AG$1961,19,0)</f>
        <v>Actividades de agentes inmobiliarios neutrales que garantizan el cumplimiento de todas las condiciones de una transacción inmobiliaria (plicas inmobiliarias).</v>
      </c>
      <c r="AB439" s="17">
        <v>1001442</v>
      </c>
      <c r="AC439" s="17" t="s">
        <v>11236</v>
      </c>
      <c r="AD439" s="17" t="s">
        <v>11891</v>
      </c>
      <c r="AE439" s="17" t="s">
        <v>12072</v>
      </c>
      <c r="AF439" s="17" t="s">
        <v>12289</v>
      </c>
      <c r="AG439" s="17" t="s">
        <v>74</v>
      </c>
      <c r="AH439" s="17" t="str">
        <f>VLOOKUP(A439,'REPORTE'!$A$1:$AG$1961,5,0)</f>
        <v>ECUATORIANO(A)</v>
      </c>
      <c r="AI439" s="17">
        <f>VLOOKUP(A439,'REPORTE'!$A$1:$AG$1961,28,0)</f>
        <v>44397</v>
      </c>
      <c r="AJ439" s="17" t="str">
        <f>VLOOKUP(A439,'REPORTE'!$A$1:$AG$1961,29,0)</f>
        <v>Cliente</v>
      </c>
      <c r="AK439" s="17" t="str">
        <f>VLOOKUP(A439,'REPORTE'!$A$1:$AG$1961,30,0)</f>
        <v>Universitaria</v>
      </c>
      <c r="AL439" s="17" t="str">
        <f>VLOOKUP(A439,'REPORTE'!$A$1:$AG$1961,31,0)</f>
        <v>CHIMBORAZO</v>
      </c>
      <c r="AM439" s="17" t="e">
        <f>VLOOKUP(AL439,PROVINCIAS!$F$1:$G$1171,2,0)</f>
        <v>#N/A</v>
      </c>
    </row>
    <row r="440" spans="1:39" x14ac:dyDescent="0.45">
      <c r="A440" s="17">
        <v>1001472</v>
      </c>
      <c r="B440" s="17" t="s">
        <v>10011</v>
      </c>
      <c r="C440" s="85">
        <v>650486053</v>
      </c>
      <c r="D440" s="17">
        <v>19</v>
      </c>
      <c r="E440" s="86">
        <v>37572</v>
      </c>
      <c r="F440" s="86" t="str">
        <f t="shared" si="37"/>
        <v>2002</v>
      </c>
      <c r="G440" s="87">
        <v>2022</v>
      </c>
      <c r="H440" s="87">
        <f t="shared" si="38"/>
        <v>20</v>
      </c>
      <c r="I440" s="87" t="str">
        <f t="shared" si="36"/>
        <v>Mal</v>
      </c>
      <c r="J440" s="17" t="s">
        <v>59</v>
      </c>
      <c r="K440" s="17">
        <v>1002026</v>
      </c>
      <c r="L440" s="17">
        <v>24</v>
      </c>
      <c r="M440" s="17">
        <v>0</v>
      </c>
      <c r="N440" s="17" t="str">
        <f t="shared" si="39"/>
        <v>A1</v>
      </c>
      <c r="O440" s="17" t="s">
        <v>10468</v>
      </c>
      <c r="P440" s="17" t="s">
        <v>10469</v>
      </c>
      <c r="Q440" s="88">
        <v>44468</v>
      </c>
      <c r="R440" s="88">
        <v>45193</v>
      </c>
      <c r="S440" s="89" t="s">
        <v>776</v>
      </c>
      <c r="T440" s="17">
        <v>4000</v>
      </c>
      <c r="U440" s="17" t="s">
        <v>10717</v>
      </c>
      <c r="V440" s="17">
        <v>21.5</v>
      </c>
      <c r="W440" s="17" t="s">
        <v>10994</v>
      </c>
      <c r="X440" s="17" t="str">
        <f t="shared" si="40"/>
        <v>Vigente</v>
      </c>
      <c r="Y440" s="17" t="str">
        <f t="shared" si="41"/>
        <v>V</v>
      </c>
      <c r="Z440" s="17" t="s">
        <v>11019</v>
      </c>
      <c r="AA440" s="17" t="str">
        <f>VLOOKUP(A440,'REPORTE'!$A$1:$AG$1961,19,0)</f>
        <v>Transporte de pasajeros por ferrocarriles interurbanos, incluye servicios de coches cama y coches restaurante integrados en los servicios de las compañí­as de ferrocarril.</v>
      </c>
      <c r="AB440" s="17">
        <v>1001557</v>
      </c>
      <c r="AC440" s="17" t="s">
        <v>11553</v>
      </c>
      <c r="AD440" s="17" t="s">
        <v>11835</v>
      </c>
      <c r="AE440" s="17" t="s">
        <v>12072</v>
      </c>
      <c r="AF440" s="17" t="s">
        <v>12290</v>
      </c>
      <c r="AG440" s="17" t="s">
        <v>665</v>
      </c>
      <c r="AH440" s="17" t="str">
        <f>VLOOKUP(A440,'REPORTE'!$A$1:$AG$1961,5,0)</f>
        <v>ECUATORIANO(A)</v>
      </c>
      <c r="AI440" s="17">
        <f>VLOOKUP(A440,'REPORTE'!$A$1:$AG$1961,28,0)</f>
        <v>44468</v>
      </c>
      <c r="AJ440" s="17" t="str">
        <f>VLOOKUP(A440,'REPORTE'!$A$1:$AG$1961,29,0)</f>
        <v>Cliente</v>
      </c>
      <c r="AK440" s="17" t="str">
        <f>VLOOKUP(A440,'REPORTE'!$A$1:$AG$1961,30,0)</f>
        <v>Primaria</v>
      </c>
      <c r="AL440" s="17" t="str">
        <f>VLOOKUP(A440,'REPORTE'!$A$1:$AG$1961,31,0)</f>
        <v>CHIMBORAZO</v>
      </c>
      <c r="AM440" s="17" t="e">
        <f>VLOOKUP(AL440,PROVINCIAS!$F$1:$G$1171,2,0)</f>
        <v>#N/A</v>
      </c>
    </row>
    <row r="441" spans="1:39" x14ac:dyDescent="0.45">
      <c r="A441" s="17">
        <v>1001513</v>
      </c>
      <c r="B441" s="17" t="s">
        <v>10012</v>
      </c>
      <c r="C441" s="85">
        <v>1709223869</v>
      </c>
      <c r="D441" s="17">
        <v>54</v>
      </c>
      <c r="E441" s="86">
        <v>24856</v>
      </c>
      <c r="F441" s="86" t="str">
        <f t="shared" si="37"/>
        <v>1968</v>
      </c>
      <c r="G441" s="87">
        <v>2022</v>
      </c>
      <c r="H441" s="87">
        <f t="shared" si="38"/>
        <v>54</v>
      </c>
      <c r="I441" s="87" t="str">
        <f t="shared" si="36"/>
        <v>Mal</v>
      </c>
      <c r="J441" s="17" t="s">
        <v>36</v>
      </c>
      <c r="K441" s="17">
        <v>1002027</v>
      </c>
      <c r="L441" s="17">
        <v>12</v>
      </c>
      <c r="M441" s="17">
        <v>0</v>
      </c>
      <c r="N441" s="17" t="str">
        <f t="shared" si="39"/>
        <v>A1</v>
      </c>
      <c r="O441" s="17" t="s">
        <v>10468</v>
      </c>
      <c r="P441" s="17" t="s">
        <v>10469</v>
      </c>
      <c r="Q441" s="88">
        <v>44468</v>
      </c>
      <c r="R441" s="88">
        <v>44851</v>
      </c>
      <c r="S441" s="89" t="s">
        <v>776</v>
      </c>
      <c r="T441" s="17">
        <v>1100</v>
      </c>
      <c r="U441" s="17">
        <v>768.59</v>
      </c>
      <c r="V441" s="17">
        <v>18.989999999999998</v>
      </c>
      <c r="W441" s="17" t="s">
        <v>10994</v>
      </c>
      <c r="X441" s="17" t="str">
        <f t="shared" si="40"/>
        <v>Vigente</v>
      </c>
      <c r="Y441" s="17" t="str">
        <f t="shared" si="41"/>
        <v>V</v>
      </c>
      <c r="Z441" s="17" t="s">
        <v>11076</v>
      </c>
      <c r="AA441" s="17" t="str">
        <f>VLOOKUP(A441,'REPORTE'!$A$1:$AG$1961,19,0)</f>
        <v>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v>
      </c>
      <c r="AB441" s="17">
        <v>1001608</v>
      </c>
      <c r="AC441" s="17" t="s">
        <v>11279</v>
      </c>
      <c r="AD441" s="17" t="s">
        <v>11971</v>
      </c>
      <c r="AE441" s="17" t="s">
        <v>12072</v>
      </c>
      <c r="AF441" s="17" t="s">
        <v>12102</v>
      </c>
      <c r="AG441" s="17" t="s">
        <v>665</v>
      </c>
      <c r="AH441" s="17" t="str">
        <f>VLOOKUP(A441,'REPORTE'!$A$1:$AG$1961,5,0)</f>
        <v>ECUATORIANO(A)</v>
      </c>
      <c r="AI441" s="17">
        <f>VLOOKUP(A441,'REPORTE'!$A$1:$AG$1961,28,0)</f>
        <v>44468</v>
      </c>
      <c r="AJ441" s="17" t="str">
        <f>VLOOKUP(A441,'REPORTE'!$A$1:$AG$1961,29,0)</f>
        <v>Cliente</v>
      </c>
      <c r="AK441" s="17" t="str">
        <f>VLOOKUP(A441,'REPORTE'!$A$1:$AG$1961,30,0)</f>
        <v>Secundaria</v>
      </c>
      <c r="AL441" s="17" t="str">
        <f>VLOOKUP(A441,'REPORTE'!$A$1:$AG$1961,31,0)</f>
        <v>PICHINCHA</v>
      </c>
      <c r="AM441" s="17" t="str">
        <f>VLOOKUP(AL441,PROVINCIAS!$F$1:$G$1171,2,0)</f>
        <v>URBANA</v>
      </c>
    </row>
    <row r="442" spans="1:39" x14ac:dyDescent="0.45">
      <c r="A442" s="17">
        <v>1000150</v>
      </c>
      <c r="B442" s="17" t="s">
        <v>9714</v>
      </c>
      <c r="C442" s="85">
        <v>1716330954</v>
      </c>
      <c r="D442" s="17">
        <v>67</v>
      </c>
      <c r="E442" s="86">
        <v>19957</v>
      </c>
      <c r="F442" s="86" t="str">
        <f t="shared" si="37"/>
        <v>1954</v>
      </c>
      <c r="G442" s="87">
        <v>2022</v>
      </c>
      <c r="H442" s="87">
        <f t="shared" si="38"/>
        <v>68</v>
      </c>
      <c r="I442" s="87" t="str">
        <f t="shared" si="36"/>
        <v>Mal</v>
      </c>
      <c r="J442" s="17" t="s">
        <v>59</v>
      </c>
      <c r="K442" s="17">
        <v>1002029</v>
      </c>
      <c r="L442" s="17">
        <v>24</v>
      </c>
      <c r="M442" s="17">
        <v>0</v>
      </c>
      <c r="N442" s="17" t="str">
        <f t="shared" si="39"/>
        <v>A1</v>
      </c>
      <c r="O442" s="17" t="s">
        <v>10468</v>
      </c>
      <c r="P442" s="17" t="s">
        <v>10469</v>
      </c>
      <c r="Q442" s="88">
        <v>44469</v>
      </c>
      <c r="R442" s="88">
        <v>45194</v>
      </c>
      <c r="S442" s="89" t="s">
        <v>776</v>
      </c>
      <c r="T442" s="17">
        <v>5000</v>
      </c>
      <c r="U442" s="17" t="s">
        <v>10718</v>
      </c>
      <c r="V442" s="17">
        <v>17.5</v>
      </c>
      <c r="W442" s="17" t="s">
        <v>10994</v>
      </c>
      <c r="X442" s="17" t="str">
        <f t="shared" si="40"/>
        <v>Vigente</v>
      </c>
      <c r="Y442" s="17" t="str">
        <f t="shared" si="41"/>
        <v>V</v>
      </c>
      <c r="Z442" s="17" t="s">
        <v>11019</v>
      </c>
      <c r="AA442" s="17" t="str">
        <f>VLOOKUP(A442,'REPORTE'!$A$1:$AG$1961,19,0)</f>
        <v>Venta al por mayor de frutas, legumbres y hortalizas.</v>
      </c>
      <c r="AB442" s="17">
        <v>1000183</v>
      </c>
      <c r="AC442" s="17" t="s">
        <v>11550</v>
      </c>
      <c r="AD442" s="17" t="s">
        <v>11897</v>
      </c>
      <c r="AE442" s="17" t="s">
        <v>12072</v>
      </c>
      <c r="AF442" s="17" t="s">
        <v>12126</v>
      </c>
      <c r="AG442" s="17" t="s">
        <v>665</v>
      </c>
      <c r="AH442" s="17" t="str">
        <f>VLOOKUP(A442,'REPORTE'!$A$1:$AG$1961,5,0)</f>
        <v>ECUATORIANO(A) INDIGENA</v>
      </c>
      <c r="AI442" s="17">
        <f>VLOOKUP(A442,'REPORTE'!$A$1:$AG$1961,28,0)</f>
        <v>44385</v>
      </c>
      <c r="AJ442" s="17" t="str">
        <f>VLOOKUP(A442,'REPORTE'!$A$1:$AG$1961,29,0)</f>
        <v>Cliente</v>
      </c>
      <c r="AK442" s="17" t="str">
        <f>VLOOKUP(A442,'REPORTE'!$A$1:$AG$1961,30,0)</f>
        <v>Secundaria</v>
      </c>
      <c r="AL442" s="17" t="str">
        <f>VLOOKUP(A442,'REPORTE'!$A$1:$AG$1961,31,0)</f>
        <v>CHIMBORAZO</v>
      </c>
      <c r="AM442" s="17" t="e">
        <f>VLOOKUP(AL442,PROVINCIAS!$F$1:$G$1171,2,0)</f>
        <v>#N/A</v>
      </c>
    </row>
    <row r="443" spans="1:39" x14ac:dyDescent="0.45">
      <c r="A443" s="17">
        <v>1000150</v>
      </c>
      <c r="B443" s="17" t="s">
        <v>9714</v>
      </c>
      <c r="C443" s="85">
        <v>1716330954</v>
      </c>
      <c r="D443" s="17">
        <v>67</v>
      </c>
      <c r="E443" s="86">
        <v>19957</v>
      </c>
      <c r="F443" s="86" t="str">
        <f t="shared" si="37"/>
        <v>1954</v>
      </c>
      <c r="G443" s="87">
        <v>2022</v>
      </c>
      <c r="H443" s="87">
        <f t="shared" si="38"/>
        <v>68</v>
      </c>
      <c r="I443" s="87" t="str">
        <f t="shared" si="36"/>
        <v>Mal</v>
      </c>
      <c r="J443" s="17" t="s">
        <v>59</v>
      </c>
      <c r="K443" s="17">
        <v>1002031</v>
      </c>
      <c r="L443" s="17">
        <v>24</v>
      </c>
      <c r="M443" s="17">
        <v>0</v>
      </c>
      <c r="N443" s="17" t="str">
        <f t="shared" si="39"/>
        <v>A1</v>
      </c>
      <c r="O443" s="17" t="s">
        <v>10468</v>
      </c>
      <c r="P443" s="17" t="s">
        <v>10469</v>
      </c>
      <c r="Q443" s="88">
        <v>44469</v>
      </c>
      <c r="R443" s="88">
        <v>45194</v>
      </c>
      <c r="S443" s="89" t="s">
        <v>776</v>
      </c>
      <c r="T443" s="17">
        <v>5000</v>
      </c>
      <c r="U443" s="17" t="s">
        <v>10719</v>
      </c>
      <c r="V443" s="17">
        <v>18.989999999999998</v>
      </c>
      <c r="W443" s="17" t="s">
        <v>10994</v>
      </c>
      <c r="X443" s="17" t="str">
        <f t="shared" si="40"/>
        <v>Vigente</v>
      </c>
      <c r="Y443" s="17" t="str">
        <f t="shared" si="41"/>
        <v>V</v>
      </c>
      <c r="Z443" s="17" t="s">
        <v>11019</v>
      </c>
      <c r="AA443" s="17" t="str">
        <f>VLOOKUP(A443,'REPORTE'!$A$1:$AG$1961,19,0)</f>
        <v>Venta al por mayor de frutas, legumbres y hortalizas.</v>
      </c>
      <c r="AB443" s="17">
        <v>1000183</v>
      </c>
      <c r="AC443" s="17" t="s">
        <v>11650</v>
      </c>
      <c r="AD443" s="17" t="s">
        <v>11897</v>
      </c>
      <c r="AE443" s="17" t="s">
        <v>12072</v>
      </c>
      <c r="AF443" s="17" t="s">
        <v>12126</v>
      </c>
      <c r="AG443" s="17" t="s">
        <v>665</v>
      </c>
      <c r="AH443" s="17" t="str">
        <f>VLOOKUP(A443,'REPORTE'!$A$1:$AG$1961,5,0)</f>
        <v>ECUATORIANO(A) INDIGENA</v>
      </c>
      <c r="AI443" s="17">
        <f>VLOOKUP(A443,'REPORTE'!$A$1:$AG$1961,28,0)</f>
        <v>44385</v>
      </c>
      <c r="AJ443" s="17" t="str">
        <f>VLOOKUP(A443,'REPORTE'!$A$1:$AG$1961,29,0)</f>
        <v>Cliente</v>
      </c>
      <c r="AK443" s="17" t="str">
        <f>VLOOKUP(A443,'REPORTE'!$A$1:$AG$1961,30,0)</f>
        <v>Secundaria</v>
      </c>
      <c r="AL443" s="17" t="str">
        <f>VLOOKUP(A443,'REPORTE'!$A$1:$AG$1961,31,0)</f>
        <v>CHIMBORAZO</v>
      </c>
      <c r="AM443" s="17" t="e">
        <f>VLOOKUP(AL443,PROVINCIAS!$F$1:$G$1171,2,0)</f>
        <v>#N/A</v>
      </c>
    </row>
    <row r="444" spans="1:39" x14ac:dyDescent="0.45">
      <c r="A444" s="17">
        <v>1000234</v>
      </c>
      <c r="B444" s="17" t="s">
        <v>9643</v>
      </c>
      <c r="C444" s="85">
        <v>1716044928</v>
      </c>
      <c r="D444" s="17">
        <v>38</v>
      </c>
      <c r="E444" s="86">
        <v>30396</v>
      </c>
      <c r="F444" s="86" t="str">
        <f t="shared" si="37"/>
        <v>1983</v>
      </c>
      <c r="G444" s="87">
        <v>2022</v>
      </c>
      <c r="H444" s="87">
        <f t="shared" si="38"/>
        <v>39</v>
      </c>
      <c r="I444" s="87" t="str">
        <f t="shared" si="36"/>
        <v>Mal</v>
      </c>
      <c r="J444" s="17" t="s">
        <v>36</v>
      </c>
      <c r="K444" s="17">
        <v>1002028</v>
      </c>
      <c r="L444" s="17">
        <v>1</v>
      </c>
      <c r="M444" s="17">
        <v>0</v>
      </c>
      <c r="N444" s="17" t="str">
        <f t="shared" si="39"/>
        <v>A1</v>
      </c>
      <c r="O444" s="17" t="s">
        <v>10468</v>
      </c>
      <c r="P444" s="17" t="s">
        <v>10469</v>
      </c>
      <c r="Q444" s="88">
        <v>44469</v>
      </c>
      <c r="R444" s="88">
        <v>44555</v>
      </c>
      <c r="S444" s="89" t="s">
        <v>776</v>
      </c>
      <c r="T444" s="17">
        <v>75</v>
      </c>
      <c r="U444" s="17">
        <v>75</v>
      </c>
      <c r="V444" s="17">
        <v>23</v>
      </c>
      <c r="W444" s="17" t="s">
        <v>10994</v>
      </c>
      <c r="X444" s="17" t="str">
        <f t="shared" si="40"/>
        <v>Vigente</v>
      </c>
      <c r="Y444" s="17" t="str">
        <f t="shared" si="41"/>
        <v>V</v>
      </c>
      <c r="Z444" s="17" t="s">
        <v>11014</v>
      </c>
      <c r="AA444" s="17" t="str">
        <f>VLOOKUP(A444,'REPORTE'!$A$1:$AG$1961,19,0)</f>
        <v>Venta al por mayor de combustibles lí­quidos nafta, gasolina, biocombustible incluye grasas, lubricantes y aceites, gases licuados de petróleo, butano y propano.</v>
      </c>
      <c r="AB444" s="17">
        <v>1000298</v>
      </c>
      <c r="AC444" s="17" t="s">
        <v>11150</v>
      </c>
      <c r="AD444" s="17" t="s">
        <v>11859</v>
      </c>
      <c r="AE444" s="17" t="s">
        <v>12072</v>
      </c>
      <c r="AF444" s="17" t="s">
        <v>11150</v>
      </c>
      <c r="AG444" s="17" t="s">
        <v>665</v>
      </c>
      <c r="AH444" s="17" t="str">
        <f>VLOOKUP(A444,'REPORTE'!$A$1:$AG$1961,5,0)</f>
        <v>ECUATORIANO(A)</v>
      </c>
      <c r="AI444" s="17">
        <f>VLOOKUP(A444,'REPORTE'!$A$1:$AG$1961,28,0)</f>
        <v>44131</v>
      </c>
      <c r="AJ444" s="17" t="str">
        <f>VLOOKUP(A444,'REPORTE'!$A$1:$AG$1961,29,0)</f>
        <v>Cliente</v>
      </c>
      <c r="AK444" s="17" t="str">
        <f>VLOOKUP(A444,'REPORTE'!$A$1:$AG$1961,30,0)</f>
        <v>Primaria</v>
      </c>
      <c r="AL444" s="17" t="str">
        <f>VLOOKUP(A444,'REPORTE'!$A$1:$AG$1961,31,0)</f>
        <v>PICHINCHA</v>
      </c>
      <c r="AM444" s="17" t="str">
        <f>VLOOKUP(AL444,PROVINCIAS!$F$1:$G$1171,2,0)</f>
        <v>URBANA</v>
      </c>
    </row>
    <row r="445" spans="1:39" x14ac:dyDescent="0.45">
      <c r="A445" s="17">
        <v>1000737</v>
      </c>
      <c r="B445" s="17" t="s">
        <v>10013</v>
      </c>
      <c r="C445" s="85">
        <v>1716621352</v>
      </c>
      <c r="D445" s="17">
        <v>38</v>
      </c>
      <c r="E445" s="86">
        <v>30592</v>
      </c>
      <c r="F445" s="86" t="str">
        <f t="shared" si="37"/>
        <v>1983</v>
      </c>
      <c r="G445" s="87">
        <v>2022</v>
      </c>
      <c r="H445" s="87">
        <f t="shared" si="38"/>
        <v>39</v>
      </c>
      <c r="I445" s="87" t="str">
        <f t="shared" si="36"/>
        <v>Mal</v>
      </c>
      <c r="J445" s="17" t="s">
        <v>36</v>
      </c>
      <c r="K445" s="17">
        <v>1002036</v>
      </c>
      <c r="L445" s="17">
        <v>12</v>
      </c>
      <c r="M445" s="17">
        <v>76</v>
      </c>
      <c r="N445" s="17" t="str">
        <f t="shared" si="39"/>
        <v>B2</v>
      </c>
      <c r="O445" s="17" t="s">
        <v>10468</v>
      </c>
      <c r="P445" s="17" t="s">
        <v>10469</v>
      </c>
      <c r="Q445" s="88">
        <v>44469</v>
      </c>
      <c r="R445" s="88">
        <v>44849</v>
      </c>
      <c r="S445" s="88">
        <v>44545</v>
      </c>
      <c r="T445" s="17">
        <v>480</v>
      </c>
      <c r="U445" s="17">
        <v>422.06</v>
      </c>
      <c r="V445" s="17">
        <v>23</v>
      </c>
      <c r="W445" s="17" t="s">
        <v>10993</v>
      </c>
      <c r="X445" s="17" t="str">
        <f t="shared" si="40"/>
        <v>Vencido</v>
      </c>
      <c r="Y445" s="17" t="str">
        <f t="shared" si="41"/>
        <v>V</v>
      </c>
      <c r="Z445" s="17" t="s">
        <v>348</v>
      </c>
      <c r="AA445" s="17" t="str">
        <f>VLOOKUP(A445,'REPORTE'!$A$1:$AG$1961,19,0)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445" s="17">
        <v>1000808</v>
      </c>
      <c r="AC445" s="17" t="s">
        <v>11280</v>
      </c>
      <c r="AD445" s="17" t="s">
        <v>11854</v>
      </c>
      <c r="AE445" s="17" t="s">
        <v>12072</v>
      </c>
      <c r="AF445" s="17" t="s">
        <v>11150</v>
      </c>
      <c r="AG445" s="17" t="s">
        <v>665</v>
      </c>
      <c r="AH445" s="17" t="str">
        <f>VLOOKUP(A445,'REPORTE'!$A$1:$AG$1961,5,0)</f>
        <v>ECUATORIANO(A)</v>
      </c>
      <c r="AI445" s="17">
        <f>VLOOKUP(A445,'REPORTE'!$A$1:$AG$1961,28,0)</f>
        <v>44117</v>
      </c>
      <c r="AJ445" s="17" t="str">
        <f>VLOOKUP(A445,'REPORTE'!$A$1:$AG$1961,29,0)</f>
        <v>Cliente</v>
      </c>
      <c r="AK445" s="17" t="str">
        <f>VLOOKUP(A445,'REPORTE'!$A$1:$AG$1961,30,0)</f>
        <v>Primaria</v>
      </c>
      <c r="AL445" s="17" t="str">
        <f>VLOOKUP(A445,'REPORTE'!$A$1:$AG$1961,31,0)</f>
        <v>PICHINCHA</v>
      </c>
      <c r="AM445" s="17" t="str">
        <f>VLOOKUP(AL445,PROVINCIAS!$F$1:$G$1171,2,0)</f>
        <v>URBANA</v>
      </c>
    </row>
    <row r="446" spans="1:39" x14ac:dyDescent="0.45">
      <c r="A446" s="17">
        <v>1000866</v>
      </c>
      <c r="B446" s="17" t="s">
        <v>10014</v>
      </c>
      <c r="C446" s="85">
        <v>1727061218</v>
      </c>
      <c r="D446" s="17">
        <v>37</v>
      </c>
      <c r="E446" s="86">
        <v>31059</v>
      </c>
      <c r="F446" s="86" t="str">
        <f t="shared" si="37"/>
        <v>1985</v>
      </c>
      <c r="G446" s="87">
        <v>2022</v>
      </c>
      <c r="H446" s="87">
        <f t="shared" si="38"/>
        <v>37</v>
      </c>
      <c r="I446" s="87" t="str">
        <f t="shared" si="36"/>
        <v>Mal</v>
      </c>
      <c r="J446" s="17" t="s">
        <v>36</v>
      </c>
      <c r="K446" s="17">
        <v>1002032</v>
      </c>
      <c r="L446" s="17">
        <v>18</v>
      </c>
      <c r="M446" s="17">
        <v>0</v>
      </c>
      <c r="N446" s="17" t="str">
        <f t="shared" si="39"/>
        <v>A1</v>
      </c>
      <c r="O446" s="17" t="s">
        <v>10468</v>
      </c>
      <c r="P446" s="17" t="s">
        <v>10469</v>
      </c>
      <c r="Q446" s="88">
        <v>44469</v>
      </c>
      <c r="R446" s="88">
        <v>45010</v>
      </c>
      <c r="S446" s="89" t="s">
        <v>776</v>
      </c>
      <c r="T446" s="17">
        <v>1500</v>
      </c>
      <c r="U446" s="17" t="s">
        <v>10720</v>
      </c>
      <c r="V446" s="17">
        <v>23</v>
      </c>
      <c r="W446" s="17" t="s">
        <v>10994</v>
      </c>
      <c r="X446" s="17" t="str">
        <f t="shared" si="40"/>
        <v>Vigente</v>
      </c>
      <c r="Y446" s="17" t="str">
        <f t="shared" si="41"/>
        <v>V</v>
      </c>
      <c r="Z446" s="17" t="s">
        <v>11007</v>
      </c>
      <c r="AA446" s="17" t="str">
        <f>VLOOKUP(A446,'REPORTE'!$A$1:$AG$1961,19,0)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446" s="17">
        <v>1000936</v>
      </c>
      <c r="AC446" s="17" t="s">
        <v>11166</v>
      </c>
      <c r="AD446" s="17" t="s">
        <v>11940</v>
      </c>
      <c r="AE446" s="17" t="s">
        <v>12072</v>
      </c>
      <c r="AF446" s="17" t="s">
        <v>12198</v>
      </c>
      <c r="AG446" s="17" t="s">
        <v>665</v>
      </c>
      <c r="AH446" s="17" t="str">
        <f>VLOOKUP(A446,'REPORTE'!$A$1:$AG$1961,5,0)</f>
        <v>ECUATORIANO(A)</v>
      </c>
      <c r="AI446" s="17">
        <f>VLOOKUP(A446,'REPORTE'!$A$1:$AG$1961,28,0)</f>
        <v>44256</v>
      </c>
      <c r="AJ446" s="17" t="str">
        <f>VLOOKUP(A446,'REPORTE'!$A$1:$AG$1961,29,0)</f>
        <v>Cliente</v>
      </c>
      <c r="AK446" s="17" t="str">
        <f>VLOOKUP(A446,'REPORTE'!$A$1:$AG$1961,30,0)</f>
        <v>Secundaria</v>
      </c>
      <c r="AL446" s="17" t="str">
        <f>VLOOKUP(A446,'REPORTE'!$A$1:$AG$1961,31,0)</f>
        <v>PICHINCHA</v>
      </c>
      <c r="AM446" s="17" t="str">
        <f>VLOOKUP(AL446,PROVINCIAS!$F$1:$G$1171,2,0)</f>
        <v>URBANA</v>
      </c>
    </row>
    <row r="447" spans="1:39" x14ac:dyDescent="0.45">
      <c r="A447" s="17">
        <v>1000955</v>
      </c>
      <c r="B447" s="17" t="s">
        <v>10015</v>
      </c>
      <c r="C447" s="85">
        <v>605141282</v>
      </c>
      <c r="D447" s="17">
        <v>21</v>
      </c>
      <c r="E447" s="86">
        <v>36743</v>
      </c>
      <c r="F447" s="86" t="str">
        <f t="shared" si="37"/>
        <v>2000</v>
      </c>
      <c r="G447" s="87">
        <v>2022</v>
      </c>
      <c r="H447" s="87">
        <f t="shared" si="38"/>
        <v>22</v>
      </c>
      <c r="I447" s="87" t="str">
        <f t="shared" si="36"/>
        <v>Mal</v>
      </c>
      <c r="J447" s="17" t="s">
        <v>59</v>
      </c>
      <c r="K447" s="17">
        <v>1002035</v>
      </c>
      <c r="L447" s="17">
        <v>36</v>
      </c>
      <c r="M447" s="17">
        <v>81</v>
      </c>
      <c r="N447" s="17" t="str">
        <f t="shared" si="39"/>
        <v>B2</v>
      </c>
      <c r="O447" s="17" t="s">
        <v>10468</v>
      </c>
      <c r="P447" s="17" t="s">
        <v>10469</v>
      </c>
      <c r="Q447" s="88">
        <v>44469</v>
      </c>
      <c r="R447" s="88">
        <v>45575</v>
      </c>
      <c r="S447" s="88">
        <v>44540</v>
      </c>
      <c r="T447" s="17">
        <v>4130</v>
      </c>
      <c r="U447" s="17" t="s">
        <v>10721</v>
      </c>
      <c r="V447" s="17">
        <v>21.5</v>
      </c>
      <c r="W447" s="17" t="s">
        <v>10993</v>
      </c>
      <c r="X447" s="17" t="str">
        <f t="shared" si="40"/>
        <v>Vencido</v>
      </c>
      <c r="Y447" s="17" t="str">
        <f t="shared" si="41"/>
        <v>V</v>
      </c>
      <c r="Z447" s="17" t="s">
        <v>11019</v>
      </c>
      <c r="AA447" s="17" t="str">
        <f>VLOOKUP(A447,'REPORTE'!$A$1:$AG$1961,19,0)</f>
        <v>Venta al por menor de frutas, legumbres y hortalizas frescas o en conserva en establecimientos especializados.</v>
      </c>
      <c r="AB447" s="17">
        <v>1001025</v>
      </c>
      <c r="AC447" s="17" t="s">
        <v>11651</v>
      </c>
      <c r="AD447" s="17" t="s">
        <v>11916</v>
      </c>
      <c r="AE447" s="17" t="s">
        <v>12072</v>
      </c>
      <c r="AF447" s="17" t="s">
        <v>12111</v>
      </c>
      <c r="AG447" s="17" t="s">
        <v>4384</v>
      </c>
      <c r="AH447" s="17" t="str">
        <f>VLOOKUP(A447,'REPORTE'!$A$1:$AG$1961,5,0)</f>
        <v>ECUATORIANO(A)</v>
      </c>
      <c r="AI447" s="17">
        <f>VLOOKUP(A447,'REPORTE'!$A$1:$AG$1961,28,0)</f>
        <v>44193</v>
      </c>
      <c r="AJ447" s="17" t="str">
        <f>VLOOKUP(A447,'REPORTE'!$A$1:$AG$1961,29,0)</f>
        <v>Cliente</v>
      </c>
      <c r="AK447" s="17" t="str">
        <f>VLOOKUP(A447,'REPORTE'!$A$1:$AG$1961,30,0)</f>
        <v>Secundaria</v>
      </c>
      <c r="AL447" s="17" t="str">
        <f>VLOOKUP(A447,'REPORTE'!$A$1:$AG$1961,31,0)</f>
        <v>CHIMBORAZO</v>
      </c>
      <c r="AM447" s="17" t="e">
        <f>VLOOKUP(AL447,PROVINCIAS!$F$1:$G$1171,2,0)</f>
        <v>#N/A</v>
      </c>
    </row>
    <row r="448" spans="1:39" x14ac:dyDescent="0.45">
      <c r="A448" s="17">
        <v>1001515</v>
      </c>
      <c r="B448" s="17" t="s">
        <v>10016</v>
      </c>
      <c r="C448" s="85">
        <v>1712652898</v>
      </c>
      <c r="D448" s="17">
        <v>44</v>
      </c>
      <c r="E448" s="86">
        <v>28413</v>
      </c>
      <c r="F448" s="86" t="str">
        <f t="shared" si="37"/>
        <v>1977</v>
      </c>
      <c r="G448" s="87">
        <v>2022</v>
      </c>
      <c r="H448" s="87">
        <f t="shared" si="38"/>
        <v>45</v>
      </c>
      <c r="I448" s="87" t="str">
        <f t="shared" si="36"/>
        <v>Mal</v>
      </c>
      <c r="J448" s="17" t="s">
        <v>36</v>
      </c>
      <c r="K448" s="17">
        <v>1002034</v>
      </c>
      <c r="L448" s="17">
        <v>24</v>
      </c>
      <c r="M448" s="17">
        <v>0</v>
      </c>
      <c r="N448" s="17" t="str">
        <f t="shared" si="39"/>
        <v>A1</v>
      </c>
      <c r="O448" s="17" t="s">
        <v>10468</v>
      </c>
      <c r="P448" s="17" t="s">
        <v>10469</v>
      </c>
      <c r="Q448" s="88">
        <v>44469</v>
      </c>
      <c r="R448" s="88">
        <v>45209</v>
      </c>
      <c r="S448" s="89" t="s">
        <v>776</v>
      </c>
      <c r="T448" s="17">
        <v>3300</v>
      </c>
      <c r="U448" s="17" t="s">
        <v>10722</v>
      </c>
      <c r="V448" s="17">
        <v>21.5</v>
      </c>
      <c r="W448" s="17" t="s">
        <v>10994</v>
      </c>
      <c r="X448" s="17" t="str">
        <f t="shared" si="40"/>
        <v>Vigente</v>
      </c>
      <c r="Y448" s="17" t="str">
        <f t="shared" si="41"/>
        <v>V</v>
      </c>
      <c r="Z448" s="17" t="s">
        <v>11478</v>
      </c>
      <c r="AA448" s="17" t="str">
        <f>VLOOKUP(A448,'REPORTE'!$A$1:$AG$1961,19,0)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48" s="17">
        <v>1001610</v>
      </c>
      <c r="AC448" s="17" t="s">
        <v>11652</v>
      </c>
      <c r="AD448" s="17" t="s">
        <v>11912</v>
      </c>
      <c r="AE448" s="17" t="s">
        <v>12072</v>
      </c>
      <c r="AF448" s="17" t="s">
        <v>12291</v>
      </c>
      <c r="AG448" s="17" t="s">
        <v>665</v>
      </c>
      <c r="AH448" s="17" t="str">
        <f>VLOOKUP(A448,'REPORTE'!$A$1:$AG$1961,5,0)</f>
        <v>ECUATORIANO(A)</v>
      </c>
      <c r="AI448" s="17">
        <f>VLOOKUP(A448,'REPORTE'!$A$1:$AG$1961,28,0)</f>
        <v>44575</v>
      </c>
      <c r="AJ448" s="17" t="str">
        <f>VLOOKUP(A448,'REPORTE'!$A$1:$AG$1961,29,0)</f>
        <v>Cliente</v>
      </c>
      <c r="AK448" s="17" t="str">
        <f>VLOOKUP(A448,'REPORTE'!$A$1:$AG$1961,30,0)</f>
        <v>Secundaria</v>
      </c>
      <c r="AL448" s="17" t="str">
        <f>VLOOKUP(A448,'REPORTE'!$A$1:$AG$1961,31,0)</f>
        <v>PICHINCHA</v>
      </c>
      <c r="AM448" s="17" t="str">
        <f>VLOOKUP(AL448,PROVINCIAS!$F$1:$G$1171,2,0)</f>
        <v>URBANA</v>
      </c>
    </row>
    <row r="449" spans="1:39" x14ac:dyDescent="0.45">
      <c r="A449" s="17">
        <v>1000592</v>
      </c>
      <c r="B449" s="17" t="s">
        <v>9701</v>
      </c>
      <c r="C449" s="85">
        <v>603903659</v>
      </c>
      <c r="D449" s="17">
        <v>39</v>
      </c>
      <c r="E449" s="86">
        <v>30214</v>
      </c>
      <c r="F449" s="86" t="str">
        <f t="shared" si="37"/>
        <v>1982</v>
      </c>
      <c r="G449" s="87">
        <v>2022</v>
      </c>
      <c r="H449" s="87">
        <f t="shared" si="38"/>
        <v>40</v>
      </c>
      <c r="I449" s="87" t="str">
        <f t="shared" si="36"/>
        <v>Mal</v>
      </c>
      <c r="J449" s="17" t="s">
        <v>59</v>
      </c>
      <c r="K449" s="17">
        <v>1002040</v>
      </c>
      <c r="L449" s="17">
        <v>24</v>
      </c>
      <c r="M449" s="17">
        <v>45</v>
      </c>
      <c r="N449" s="17" t="str">
        <f t="shared" si="39"/>
        <v>A3</v>
      </c>
      <c r="O449" s="17" t="s">
        <v>10466</v>
      </c>
      <c r="P449" s="17" t="s">
        <v>10467</v>
      </c>
      <c r="Q449" s="88">
        <v>44470</v>
      </c>
      <c r="R449" s="88">
        <v>45214</v>
      </c>
      <c r="S449" s="88">
        <v>44576</v>
      </c>
      <c r="T449" s="17">
        <v>1000</v>
      </c>
      <c r="U449" s="17">
        <v>932.93</v>
      </c>
      <c r="V449" s="17">
        <v>14</v>
      </c>
      <c r="W449" s="17" t="s">
        <v>10995</v>
      </c>
      <c r="X449" s="17" t="str">
        <f t="shared" si="40"/>
        <v>Vigente</v>
      </c>
      <c r="Y449" s="17" t="str">
        <f t="shared" si="41"/>
        <v>F</v>
      </c>
      <c r="Z449" s="17" t="s">
        <v>11000</v>
      </c>
      <c r="AA449" s="17" t="str">
        <f>VLOOKUP(A449,'REPORTE'!$A$1:$AG$1961,19,0)</f>
        <v>Venta al por menor de frutas, legumbres y hortalizas frescas o en conserva en establecimientos especializados.</v>
      </c>
      <c r="AB449" s="17">
        <v>1000663</v>
      </c>
      <c r="AC449" s="17" t="s">
        <v>11281</v>
      </c>
      <c r="AD449" s="17" t="s">
        <v>11859</v>
      </c>
      <c r="AE449" s="17" t="s">
        <v>12072</v>
      </c>
      <c r="AF449" s="17" t="s">
        <v>11150</v>
      </c>
      <c r="AG449" s="17" t="s">
        <v>665</v>
      </c>
      <c r="AH449" s="17" t="str">
        <f>VLOOKUP(A449,'REPORTE'!$A$1:$AG$1961,5,0)</f>
        <v>ECUATORIANO(A) INDIGENA</v>
      </c>
      <c r="AI449" s="17">
        <f>VLOOKUP(A449,'REPORTE'!$A$1:$AG$1961,28,0)</f>
        <v>44148</v>
      </c>
      <c r="AJ449" s="17" t="str">
        <f>VLOOKUP(A449,'REPORTE'!$A$1:$AG$1961,29,0)</f>
        <v>Cliente</v>
      </c>
      <c r="AK449" s="17" t="str">
        <f>VLOOKUP(A449,'REPORTE'!$A$1:$AG$1961,30,0)</f>
        <v>Secundaria</v>
      </c>
      <c r="AL449" s="17" t="str">
        <f>VLOOKUP(A449,'REPORTE'!$A$1:$AG$1961,31,0)</f>
        <v>CHIMBORAZO</v>
      </c>
      <c r="AM449" s="17" t="e">
        <f>VLOOKUP(AL449,PROVINCIAS!$F$1:$G$1171,2,0)</f>
        <v>#N/A</v>
      </c>
    </row>
    <row r="450" spans="1:39" x14ac:dyDescent="0.45">
      <c r="A450" s="17">
        <v>1001499</v>
      </c>
      <c r="B450" s="17" t="s">
        <v>10017</v>
      </c>
      <c r="C450" s="85">
        <v>1750107730</v>
      </c>
      <c r="D450" s="17">
        <v>21</v>
      </c>
      <c r="E450" s="86">
        <v>36798</v>
      </c>
      <c r="F450" s="86" t="str">
        <f t="shared" si="37"/>
        <v>2000</v>
      </c>
      <c r="G450" s="87">
        <v>2022</v>
      </c>
      <c r="H450" s="87">
        <f t="shared" si="38"/>
        <v>22</v>
      </c>
      <c r="I450" s="87" t="str">
        <f t="shared" ref="I450:I513" si="42">IF(H468=D450,"Bien","Mal")</f>
        <v>Mal</v>
      </c>
      <c r="J450" s="17" t="s">
        <v>36</v>
      </c>
      <c r="K450" s="17">
        <v>1002039</v>
      </c>
      <c r="L450" s="17">
        <v>18</v>
      </c>
      <c r="M450" s="17">
        <v>0</v>
      </c>
      <c r="N450" s="17" t="str">
        <f t="shared" si="39"/>
        <v>A1</v>
      </c>
      <c r="O450" s="17" t="s">
        <v>10468</v>
      </c>
      <c r="P450" s="17" t="s">
        <v>10469</v>
      </c>
      <c r="Q450" s="88">
        <v>44470</v>
      </c>
      <c r="R450" s="88">
        <v>45041</v>
      </c>
      <c r="S450" s="89" t="s">
        <v>776</v>
      </c>
      <c r="T450" s="17">
        <v>1500</v>
      </c>
      <c r="U450" s="17" t="s">
        <v>10723</v>
      </c>
      <c r="V450" s="17">
        <v>23</v>
      </c>
      <c r="W450" s="17" t="s">
        <v>10994</v>
      </c>
      <c r="X450" s="17" t="str">
        <f t="shared" si="40"/>
        <v>Vigente</v>
      </c>
      <c r="Y450" s="17" t="str">
        <f t="shared" si="41"/>
        <v>V</v>
      </c>
      <c r="Z450" s="17" t="s">
        <v>11021</v>
      </c>
      <c r="AA450" s="17" t="str">
        <f>VLOOKUP(A450,'REPORTE'!$A$1:$AG$1961,19,0)</f>
        <v>Actividades de alquiler de automóviles privados con conductor.</v>
      </c>
      <c r="AB450" s="17">
        <v>1001593</v>
      </c>
      <c r="AC450" s="17" t="s">
        <v>11166</v>
      </c>
      <c r="AD450" s="17" t="s">
        <v>11900</v>
      </c>
      <c r="AE450" s="17" t="s">
        <v>12072</v>
      </c>
      <c r="AF450" s="17" t="s">
        <v>12292</v>
      </c>
      <c r="AG450" s="17" t="s">
        <v>665</v>
      </c>
      <c r="AH450" s="17" t="str">
        <f>VLOOKUP(A450,'REPORTE'!$A$1:$AG$1961,5,0)</f>
        <v>ECUATORIANO(A)</v>
      </c>
      <c r="AI450" s="17">
        <f>VLOOKUP(A450,'REPORTE'!$A$1:$AG$1961,28,0)</f>
        <v>44470</v>
      </c>
      <c r="AJ450" s="17" t="str">
        <f>VLOOKUP(A450,'REPORTE'!$A$1:$AG$1961,29,0)</f>
        <v>Cliente</v>
      </c>
      <c r="AK450" s="17" t="str">
        <f>VLOOKUP(A450,'REPORTE'!$A$1:$AG$1961,30,0)</f>
        <v>Secundaria</v>
      </c>
      <c r="AL450" s="17" t="str">
        <f>VLOOKUP(A450,'REPORTE'!$A$1:$AG$1961,31,0)</f>
        <v>PICHINCHA</v>
      </c>
      <c r="AM450" s="17" t="str">
        <f>VLOOKUP(AL450,PROVINCIAS!$F$1:$G$1171,2,0)</f>
        <v>URBANA</v>
      </c>
    </row>
    <row r="451" spans="1:39" x14ac:dyDescent="0.45">
      <c r="A451" s="17">
        <v>1001517</v>
      </c>
      <c r="B451" s="17" t="s">
        <v>10018</v>
      </c>
      <c r="C451" s="85">
        <v>1719051235</v>
      </c>
      <c r="D451" s="17">
        <v>35</v>
      </c>
      <c r="E451" s="86">
        <v>31595</v>
      </c>
      <c r="F451" s="86" t="str">
        <f t="shared" ref="F451:F514" si="43">TEXT(E451,"yyyy")</f>
        <v>1986</v>
      </c>
      <c r="G451" s="87">
        <v>2022</v>
      </c>
      <c r="H451" s="87">
        <f t="shared" ref="H451:H514" si="44">G451-F451</f>
        <v>36</v>
      </c>
      <c r="I451" s="87" t="str">
        <f t="shared" si="42"/>
        <v>Mal</v>
      </c>
      <c r="J451" s="17" t="s">
        <v>59</v>
      </c>
      <c r="K451" s="17">
        <v>1002041</v>
      </c>
      <c r="L451" s="17">
        <v>18</v>
      </c>
      <c r="M451" s="17">
        <v>0</v>
      </c>
      <c r="N451" s="17" t="str">
        <f t="shared" ref="N451:N514" si="45">+IF(M451&lt;=5,"A1",IF(M451&lt;=30,"A2",IF(M451&lt;=60,"A3",IF(M451&lt;=75,"B1",IF(M451&lt;=90,"B2",IF(M451&lt;=120,"C1",IF(M451&lt;=150,"C2",IF(M451&lt;=180,"D","E"))))))))</f>
        <v>A1</v>
      </c>
      <c r="O451" s="17" t="s">
        <v>10468</v>
      </c>
      <c r="P451" s="17" t="s">
        <v>10469</v>
      </c>
      <c r="Q451" s="88">
        <v>44470</v>
      </c>
      <c r="R451" s="88">
        <v>45021</v>
      </c>
      <c r="S451" s="89" t="s">
        <v>776</v>
      </c>
      <c r="T451" s="17">
        <v>2000</v>
      </c>
      <c r="U451" s="17" t="s">
        <v>10724</v>
      </c>
      <c r="V451" s="17">
        <v>23</v>
      </c>
      <c r="W451" s="17" t="s">
        <v>10994</v>
      </c>
      <c r="X451" s="17" t="str">
        <f t="shared" ref="X451:X514" si="46">IF(M451&gt;=61,"Vencido","Vigente")</f>
        <v>Vigente</v>
      </c>
      <c r="Y451" s="17" t="str">
        <f t="shared" ref="Y451:Y514" si="47">IF(W451=X451,"V","F")</f>
        <v>V</v>
      </c>
      <c r="Z451" s="17" t="s">
        <v>11077</v>
      </c>
      <c r="AA451" s="17" t="str">
        <f>VLOOKUP(A451,'REPORTE'!$A$1:$AG$1961,19,0)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51" s="17">
        <v>1001612</v>
      </c>
      <c r="AC451" s="17" t="s">
        <v>11169</v>
      </c>
      <c r="AD451" s="17" t="s">
        <v>11888</v>
      </c>
      <c r="AE451" s="17" t="s">
        <v>12072</v>
      </c>
      <c r="AF451" s="17" t="s">
        <v>12293</v>
      </c>
      <c r="AG451" s="17" t="s">
        <v>665</v>
      </c>
      <c r="AH451" s="17" t="str">
        <f>VLOOKUP(A451,'REPORTE'!$A$1:$AG$1961,5,0)</f>
        <v>ECUATORIANO(A)</v>
      </c>
      <c r="AI451" s="17">
        <f>VLOOKUP(A451,'REPORTE'!$A$1:$AG$1961,28,0)</f>
        <v>0</v>
      </c>
      <c r="AJ451" s="17" t="str">
        <f>VLOOKUP(A451,'REPORTE'!$A$1:$AG$1961,29,0)</f>
        <v>Cliente</v>
      </c>
      <c r="AK451" s="17" t="str">
        <f>VLOOKUP(A451,'REPORTE'!$A$1:$AG$1961,30,0)</f>
        <v>Primaria</v>
      </c>
      <c r="AL451" s="17" t="str">
        <f>VLOOKUP(A451,'REPORTE'!$A$1:$AG$1961,31,0)</f>
        <v>PICHINCHA</v>
      </c>
      <c r="AM451" s="17" t="str">
        <f>VLOOKUP(AL451,PROVINCIAS!$F$1:$G$1171,2,0)</f>
        <v>URBANA</v>
      </c>
    </row>
    <row r="452" spans="1:39" x14ac:dyDescent="0.45">
      <c r="A452" s="17">
        <v>1001518</v>
      </c>
      <c r="B452" s="17" t="s">
        <v>10019</v>
      </c>
      <c r="C452" s="85">
        <v>1723437826</v>
      </c>
      <c r="D452" s="17">
        <v>29</v>
      </c>
      <c r="E452" s="86">
        <v>33808</v>
      </c>
      <c r="F452" s="86" t="str">
        <f t="shared" si="43"/>
        <v>1992</v>
      </c>
      <c r="G452" s="87">
        <v>2022</v>
      </c>
      <c r="H452" s="87">
        <f t="shared" si="44"/>
        <v>30</v>
      </c>
      <c r="I452" s="87" t="str">
        <f t="shared" si="42"/>
        <v>Mal</v>
      </c>
      <c r="J452" s="17" t="s">
        <v>36</v>
      </c>
      <c r="K452" s="17">
        <v>1002037</v>
      </c>
      <c r="L452" s="17">
        <v>18</v>
      </c>
      <c r="M452" s="17">
        <v>9</v>
      </c>
      <c r="N452" s="17" t="str">
        <f t="shared" si="45"/>
        <v>A2</v>
      </c>
      <c r="O452" s="17" t="s">
        <v>10468</v>
      </c>
      <c r="P452" s="17" t="s">
        <v>10469</v>
      </c>
      <c r="Q452" s="88">
        <v>44470</v>
      </c>
      <c r="R452" s="88">
        <v>45036</v>
      </c>
      <c r="S452" s="88">
        <v>44612</v>
      </c>
      <c r="T452" s="17">
        <v>2200</v>
      </c>
      <c r="U452" s="17" t="s">
        <v>10725</v>
      </c>
      <c r="V452" s="17">
        <v>21.5</v>
      </c>
      <c r="W452" s="17" t="s">
        <v>10995</v>
      </c>
      <c r="X452" s="17" t="str">
        <f t="shared" si="46"/>
        <v>Vigente</v>
      </c>
      <c r="Y452" s="17" t="str">
        <f t="shared" si="47"/>
        <v>F</v>
      </c>
      <c r="Z452" s="17" t="s">
        <v>11479</v>
      </c>
      <c r="AA452" s="17" t="str">
        <f>VLOOKUP(A452,'REPORTE'!$A$1:$AG$1961,19,0)</f>
        <v>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v>
      </c>
      <c r="AB452" s="17">
        <v>1001613</v>
      </c>
      <c r="AC452" s="17" t="s">
        <v>11653</v>
      </c>
      <c r="AD452" s="17" t="s">
        <v>11836</v>
      </c>
      <c r="AE452" s="17" t="s">
        <v>12072</v>
      </c>
      <c r="AF452" s="17" t="s">
        <v>12100</v>
      </c>
      <c r="AG452" s="17" t="s">
        <v>665</v>
      </c>
      <c r="AH452" s="17" t="str">
        <f>VLOOKUP(A452,'REPORTE'!$A$1:$AG$1961,5,0)</f>
        <v>ECUATORIANO(A)</v>
      </c>
      <c r="AI452" s="17">
        <f>VLOOKUP(A452,'REPORTE'!$A$1:$AG$1961,28,0)</f>
        <v>44470</v>
      </c>
      <c r="AJ452" s="17" t="str">
        <f>VLOOKUP(A452,'REPORTE'!$A$1:$AG$1961,29,0)</f>
        <v>Cliente</v>
      </c>
      <c r="AK452" s="17" t="str">
        <f>VLOOKUP(A452,'REPORTE'!$A$1:$AG$1961,30,0)</f>
        <v>Primaria</v>
      </c>
      <c r="AL452" s="17" t="str">
        <f>VLOOKUP(A452,'REPORTE'!$A$1:$AG$1961,31,0)</f>
        <v>PICHINCHA</v>
      </c>
      <c r="AM452" s="17" t="str">
        <f>VLOOKUP(AL452,PROVINCIAS!$F$1:$G$1171,2,0)</f>
        <v>URBANA</v>
      </c>
    </row>
    <row r="453" spans="1:39" x14ac:dyDescent="0.45">
      <c r="A453" s="17">
        <v>1000958</v>
      </c>
      <c r="B453" s="17" t="s">
        <v>10020</v>
      </c>
      <c r="C453" s="85">
        <v>1756793822</v>
      </c>
      <c r="D453" s="17">
        <v>61</v>
      </c>
      <c r="E453" s="86">
        <v>22204</v>
      </c>
      <c r="F453" s="86" t="str">
        <f t="shared" si="43"/>
        <v>1960</v>
      </c>
      <c r="G453" s="87">
        <v>2022</v>
      </c>
      <c r="H453" s="87">
        <f t="shared" si="44"/>
        <v>62</v>
      </c>
      <c r="I453" s="87" t="str">
        <f t="shared" si="42"/>
        <v>Mal</v>
      </c>
      <c r="J453" s="17" t="s">
        <v>59</v>
      </c>
      <c r="K453" s="17">
        <v>1002043</v>
      </c>
      <c r="L453" s="17">
        <v>36</v>
      </c>
      <c r="M453" s="17">
        <v>0</v>
      </c>
      <c r="N453" s="17" t="str">
        <f t="shared" si="45"/>
        <v>A1</v>
      </c>
      <c r="O453" s="17" t="s">
        <v>10468</v>
      </c>
      <c r="P453" s="17" t="s">
        <v>10469</v>
      </c>
      <c r="Q453" s="88">
        <v>44471</v>
      </c>
      <c r="R453" s="88">
        <v>45575</v>
      </c>
      <c r="S453" s="89" t="s">
        <v>776</v>
      </c>
      <c r="T453" s="17">
        <v>3000</v>
      </c>
      <c r="U453" s="17" t="s">
        <v>10726</v>
      </c>
      <c r="V453" s="17">
        <v>21.5</v>
      </c>
      <c r="W453" s="17" t="s">
        <v>10994</v>
      </c>
      <c r="X453" s="17" t="str">
        <f t="shared" si="46"/>
        <v>Vigente</v>
      </c>
      <c r="Y453" s="17" t="str">
        <f t="shared" si="47"/>
        <v>V</v>
      </c>
      <c r="Z453" s="17" t="s">
        <v>11044</v>
      </c>
      <c r="AA453" s="17" t="str">
        <f>VLOOKUP(A453,'REPORTE'!$A$1:$AG$1961,19,0)</f>
        <v>Construcción de obras de ingenierí­a civil relacionadas con: tuberí­as urbanas, construcción de conductos principales y acometidas de redes de distribución de agua sistemas de riego (canales), estaciones de bombeo, depósitos.</v>
      </c>
      <c r="AB453" s="17">
        <v>1001028</v>
      </c>
      <c r="AC453" s="17" t="s">
        <v>11654</v>
      </c>
      <c r="AD453" s="17" t="s">
        <v>11835</v>
      </c>
      <c r="AE453" s="17" t="s">
        <v>12072</v>
      </c>
      <c r="AF453" s="17" t="s">
        <v>12294</v>
      </c>
      <c r="AG453" s="17" t="s">
        <v>665</v>
      </c>
      <c r="AH453" s="17" t="str">
        <f>VLOOKUP(A453,'REPORTE'!$A$1:$AG$1961,5,0)</f>
        <v>CUBANO(A)</v>
      </c>
      <c r="AI453" s="17">
        <f>VLOOKUP(A453,'REPORTE'!$A$1:$AG$1961,28,0)</f>
        <v>44471</v>
      </c>
      <c r="AJ453" s="17" t="str">
        <f>VLOOKUP(A453,'REPORTE'!$A$1:$AG$1961,29,0)</f>
        <v>Cliente</v>
      </c>
      <c r="AK453" s="17" t="str">
        <f>VLOOKUP(A453,'REPORTE'!$A$1:$AG$1961,30,0)</f>
        <v>Universitaria</v>
      </c>
      <c r="AL453" s="17" t="str">
        <f>VLOOKUP(A453,'REPORTE'!$A$1:$AG$1961,31,0)</f>
        <v>PICHINCHA</v>
      </c>
      <c r="AM453" s="17" t="str">
        <f>VLOOKUP(AL453,PROVINCIAS!$F$1:$G$1171,2,0)</f>
        <v>URBANA</v>
      </c>
    </row>
    <row r="454" spans="1:39" x14ac:dyDescent="0.45">
      <c r="A454" s="17">
        <v>1000533</v>
      </c>
      <c r="B454" s="17" t="s">
        <v>10021</v>
      </c>
      <c r="C454" s="85">
        <v>1722486253</v>
      </c>
      <c r="D454" s="17">
        <v>34</v>
      </c>
      <c r="E454" s="86">
        <v>31943</v>
      </c>
      <c r="F454" s="86" t="str">
        <f t="shared" si="43"/>
        <v>1987</v>
      </c>
      <c r="G454" s="87">
        <v>2022</v>
      </c>
      <c r="H454" s="87">
        <f t="shared" si="44"/>
        <v>35</v>
      </c>
      <c r="I454" s="87" t="str">
        <f t="shared" si="42"/>
        <v>Mal</v>
      </c>
      <c r="J454" s="17" t="s">
        <v>59</v>
      </c>
      <c r="K454" s="17">
        <v>1002044</v>
      </c>
      <c r="L454" s="17">
        <v>6</v>
      </c>
      <c r="M454" s="17">
        <v>45</v>
      </c>
      <c r="N454" s="17" t="str">
        <f t="shared" si="45"/>
        <v>A3</v>
      </c>
      <c r="O454" s="17" t="s">
        <v>10468</v>
      </c>
      <c r="P454" s="17" t="s">
        <v>10469</v>
      </c>
      <c r="Q454" s="88">
        <v>44473</v>
      </c>
      <c r="R454" s="88">
        <v>44666</v>
      </c>
      <c r="S454" s="88">
        <v>44576</v>
      </c>
      <c r="T454" s="17">
        <v>500</v>
      </c>
      <c r="U454" s="17">
        <v>343.13</v>
      </c>
      <c r="V454" s="17">
        <v>23</v>
      </c>
      <c r="W454" s="17" t="s">
        <v>10995</v>
      </c>
      <c r="X454" s="17" t="str">
        <f t="shared" si="46"/>
        <v>Vigente</v>
      </c>
      <c r="Y454" s="17" t="str">
        <f t="shared" si="47"/>
        <v>F</v>
      </c>
      <c r="Z454" s="17" t="s">
        <v>11019</v>
      </c>
      <c r="AA454" s="17" t="str">
        <f>VLOOKUP(A454,'REPORTE'!$A$1:$AG$1961,19,0)</f>
        <v>Servicios de taxis.</v>
      </c>
      <c r="AB454" s="17">
        <v>1000606</v>
      </c>
      <c r="AC454" s="17" t="s">
        <v>11258</v>
      </c>
      <c r="AD454" s="17" t="s">
        <v>11835</v>
      </c>
      <c r="AE454" s="17" t="s">
        <v>12072</v>
      </c>
      <c r="AF454" s="17" t="s">
        <v>11150</v>
      </c>
      <c r="AG454" s="17" t="s">
        <v>665</v>
      </c>
      <c r="AH454" s="17" t="str">
        <f>VLOOKUP(A454,'REPORTE'!$A$1:$AG$1961,5,0)</f>
        <v>ECUATORIANO(A) INDIGENA</v>
      </c>
      <c r="AI454" s="17">
        <f>VLOOKUP(A454,'REPORTE'!$A$1:$AG$1961,28,0)</f>
        <v>44111</v>
      </c>
      <c r="AJ454" s="17" t="str">
        <f>VLOOKUP(A454,'REPORTE'!$A$1:$AG$1961,29,0)</f>
        <v>Cliente</v>
      </c>
      <c r="AK454" s="17" t="str">
        <f>VLOOKUP(A454,'REPORTE'!$A$1:$AG$1961,30,0)</f>
        <v>Primaria</v>
      </c>
      <c r="AL454" s="17" t="str">
        <f>VLOOKUP(A454,'REPORTE'!$A$1:$AG$1961,31,0)</f>
        <v>CHIMBORAZO</v>
      </c>
      <c r="AM454" s="17" t="e">
        <f>VLOOKUP(AL454,PROVINCIAS!$F$1:$G$1171,2,0)</f>
        <v>#N/A</v>
      </c>
    </row>
    <row r="455" spans="1:39" x14ac:dyDescent="0.45">
      <c r="A455" s="17">
        <v>1000945</v>
      </c>
      <c r="B455" s="17" t="s">
        <v>10022</v>
      </c>
      <c r="C455" s="85">
        <v>1712381613</v>
      </c>
      <c r="D455" s="17">
        <v>44</v>
      </c>
      <c r="E455" s="86">
        <v>28227</v>
      </c>
      <c r="F455" s="86" t="str">
        <f t="shared" si="43"/>
        <v>1977</v>
      </c>
      <c r="G455" s="87">
        <v>2022</v>
      </c>
      <c r="H455" s="87">
        <f t="shared" si="44"/>
        <v>45</v>
      </c>
      <c r="I455" s="87" t="str">
        <f t="shared" si="42"/>
        <v>Mal</v>
      </c>
      <c r="J455" s="17" t="s">
        <v>36</v>
      </c>
      <c r="K455" s="17">
        <v>1002048</v>
      </c>
      <c r="L455" s="17">
        <v>24</v>
      </c>
      <c r="M455" s="17">
        <v>0</v>
      </c>
      <c r="N455" s="17" t="str">
        <f t="shared" si="45"/>
        <v>A1</v>
      </c>
      <c r="O455" s="17" t="s">
        <v>10468</v>
      </c>
      <c r="P455" s="17" t="s">
        <v>10469</v>
      </c>
      <c r="Q455" s="88">
        <v>44473</v>
      </c>
      <c r="R455" s="88">
        <v>45219</v>
      </c>
      <c r="S455" s="89" t="s">
        <v>776</v>
      </c>
      <c r="T455" s="17">
        <v>5000</v>
      </c>
      <c r="U455" s="17" t="s">
        <v>10727</v>
      </c>
      <c r="V455" s="17">
        <v>18.989999999999998</v>
      </c>
      <c r="W455" s="17" t="s">
        <v>10994</v>
      </c>
      <c r="X455" s="17" t="str">
        <f t="shared" si="46"/>
        <v>Vigente</v>
      </c>
      <c r="Y455" s="17" t="str">
        <f t="shared" si="47"/>
        <v>V</v>
      </c>
      <c r="Z455" s="17" t="s">
        <v>11009</v>
      </c>
      <c r="AA455" s="17" t="str">
        <f>VLOOKUP(A455,'REPORTE'!$A$1:$AG$1961,19,0)</f>
        <v>Venta al por menor de carne y productos cárnicos (incluidos los de aves de corral) en establecimientos especializados.</v>
      </c>
      <c r="AB455" s="17">
        <v>1001015</v>
      </c>
      <c r="AC455" s="17" t="s">
        <v>11650</v>
      </c>
      <c r="AD455" s="17" t="s">
        <v>11876</v>
      </c>
      <c r="AE455" s="17" t="s">
        <v>12072</v>
      </c>
      <c r="AF455" s="17" t="s">
        <v>12295</v>
      </c>
      <c r="AG455" s="17" t="s">
        <v>665</v>
      </c>
      <c r="AH455" s="17" t="str">
        <f>VLOOKUP(A455,'REPORTE'!$A$1:$AG$1961,5,0)</f>
        <v>ECUATORIANO(A)</v>
      </c>
      <c r="AI455" s="17">
        <f>VLOOKUP(A455,'REPORTE'!$A$1:$AG$1961,28,0)</f>
        <v>0</v>
      </c>
      <c r="AJ455" s="17" t="str">
        <f>VLOOKUP(A455,'REPORTE'!$A$1:$AG$1961,29,0)</f>
        <v>Cliente</v>
      </c>
      <c r="AK455" s="17" t="str">
        <f>VLOOKUP(A455,'REPORTE'!$A$1:$AG$1961,30,0)</f>
        <v>Secundaria</v>
      </c>
      <c r="AL455" s="17" t="str">
        <f>VLOOKUP(A455,'REPORTE'!$A$1:$AG$1961,31,0)</f>
        <v>PICHINCHA</v>
      </c>
      <c r="AM455" s="17" t="str">
        <f>VLOOKUP(AL455,PROVINCIAS!$F$1:$G$1171,2,0)</f>
        <v>URBANA</v>
      </c>
    </row>
    <row r="456" spans="1:39" x14ac:dyDescent="0.45">
      <c r="A456" s="17">
        <v>1001521</v>
      </c>
      <c r="B456" s="17" t="s">
        <v>10023</v>
      </c>
      <c r="C456" s="85">
        <v>1719739763</v>
      </c>
      <c r="D456" s="17">
        <v>32</v>
      </c>
      <c r="E456" s="86">
        <v>32805</v>
      </c>
      <c r="F456" s="86" t="str">
        <f t="shared" si="43"/>
        <v>1989</v>
      </c>
      <c r="G456" s="87">
        <v>2022</v>
      </c>
      <c r="H456" s="87">
        <f t="shared" si="44"/>
        <v>33</v>
      </c>
      <c r="I456" s="87" t="str">
        <f t="shared" si="42"/>
        <v>Mal</v>
      </c>
      <c r="J456" s="17" t="s">
        <v>59</v>
      </c>
      <c r="K456" s="17">
        <v>1002049</v>
      </c>
      <c r="L456" s="17">
        <v>24</v>
      </c>
      <c r="M456" s="17">
        <v>0</v>
      </c>
      <c r="N456" s="17" t="str">
        <f t="shared" si="45"/>
        <v>A1</v>
      </c>
      <c r="O456" s="17" t="s">
        <v>10468</v>
      </c>
      <c r="P456" s="17" t="s">
        <v>10469</v>
      </c>
      <c r="Q456" s="88">
        <v>44473</v>
      </c>
      <c r="R456" s="88">
        <v>45217</v>
      </c>
      <c r="S456" s="89" t="s">
        <v>776</v>
      </c>
      <c r="T456" s="17">
        <v>3000</v>
      </c>
      <c r="U456" s="17" t="s">
        <v>10728</v>
      </c>
      <c r="V456" s="17">
        <v>21.5</v>
      </c>
      <c r="W456" s="17" t="s">
        <v>10994</v>
      </c>
      <c r="X456" s="17" t="str">
        <f t="shared" si="46"/>
        <v>Vigente</v>
      </c>
      <c r="Y456" s="17" t="str">
        <f t="shared" si="47"/>
        <v>V</v>
      </c>
      <c r="Z456" s="17" t="s">
        <v>11021</v>
      </c>
      <c r="AA456" s="17" t="str">
        <f>VLOOKUP(A456,'REPORTE'!$A$1:$AG$1961,19,0)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56" s="17">
        <v>1001616</v>
      </c>
      <c r="AC456" s="17" t="s">
        <v>11526</v>
      </c>
      <c r="AD456" s="17" t="s">
        <v>11891</v>
      </c>
      <c r="AE456" s="17" t="s">
        <v>12072</v>
      </c>
      <c r="AF456" s="17" t="s">
        <v>12296</v>
      </c>
      <c r="AG456" s="17" t="s">
        <v>665</v>
      </c>
      <c r="AH456" s="17" t="str">
        <f>VLOOKUP(A456,'REPORTE'!$A$1:$AG$1961,5,0)</f>
        <v>ECUATORIANO(A)</v>
      </c>
      <c r="AI456" s="17">
        <f>VLOOKUP(A456,'REPORTE'!$A$1:$AG$1961,28,0)</f>
        <v>44473</v>
      </c>
      <c r="AJ456" s="17" t="str">
        <f>VLOOKUP(A456,'REPORTE'!$A$1:$AG$1961,29,0)</f>
        <v>Cliente</v>
      </c>
      <c r="AK456" s="17" t="str">
        <f>VLOOKUP(A456,'REPORTE'!$A$1:$AG$1961,30,0)</f>
        <v>Primaria</v>
      </c>
      <c r="AL456" s="17" t="str">
        <f>VLOOKUP(A456,'REPORTE'!$A$1:$AG$1961,31,0)</f>
        <v>PICHINCHA</v>
      </c>
      <c r="AM456" s="17" t="str">
        <f>VLOOKUP(AL456,PROVINCIAS!$F$1:$G$1171,2,0)</f>
        <v>URBANA</v>
      </c>
    </row>
    <row r="457" spans="1:39" x14ac:dyDescent="0.45">
      <c r="A457" s="17">
        <v>1001527</v>
      </c>
      <c r="B457" s="17" t="s">
        <v>10024</v>
      </c>
      <c r="C457" s="85">
        <v>1720014701</v>
      </c>
      <c r="D457" s="17">
        <v>38</v>
      </c>
      <c r="E457" s="86">
        <v>30603</v>
      </c>
      <c r="F457" s="86" t="str">
        <f t="shared" si="43"/>
        <v>1983</v>
      </c>
      <c r="G457" s="87">
        <v>2022</v>
      </c>
      <c r="H457" s="87">
        <f t="shared" si="44"/>
        <v>39</v>
      </c>
      <c r="I457" s="87" t="str">
        <f t="shared" si="42"/>
        <v>Mal</v>
      </c>
      <c r="J457" s="17" t="s">
        <v>36</v>
      </c>
      <c r="K457" s="17">
        <v>1002052</v>
      </c>
      <c r="L457" s="17">
        <v>18</v>
      </c>
      <c r="M457" s="17">
        <v>9</v>
      </c>
      <c r="N457" s="17" t="str">
        <f t="shared" si="45"/>
        <v>A2</v>
      </c>
      <c r="O457" s="17" t="s">
        <v>10468</v>
      </c>
      <c r="P457" s="17" t="s">
        <v>10469</v>
      </c>
      <c r="Q457" s="88">
        <v>44474</v>
      </c>
      <c r="R457" s="88">
        <v>45036</v>
      </c>
      <c r="S457" s="88">
        <v>44612</v>
      </c>
      <c r="T457" s="17">
        <v>1950</v>
      </c>
      <c r="U457" s="17" t="s">
        <v>10729</v>
      </c>
      <c r="V457" s="17">
        <v>18.989999999999998</v>
      </c>
      <c r="W457" s="17" t="s">
        <v>10995</v>
      </c>
      <c r="X457" s="17" t="str">
        <f t="shared" si="46"/>
        <v>Vigente</v>
      </c>
      <c r="Y457" s="17" t="str">
        <f t="shared" si="47"/>
        <v>F</v>
      </c>
      <c r="Z457" s="17" t="s">
        <v>11078</v>
      </c>
      <c r="AA457" s="17" t="str">
        <f>VLOOKUP(A457,'REPORTE'!$A$1:$AG$1961,19,0)</f>
        <v>Actividades de confección a la medida de prendas de vestir (costureras, sastres).</v>
      </c>
      <c r="AB457" s="17">
        <v>1001622</v>
      </c>
      <c r="AC457" s="17" t="s">
        <v>11282</v>
      </c>
      <c r="AD457" s="17" t="s">
        <v>11891</v>
      </c>
      <c r="AE457" s="17" t="s">
        <v>12072</v>
      </c>
      <c r="AF457" s="17" t="s">
        <v>11150</v>
      </c>
      <c r="AG457" s="17" t="s">
        <v>665</v>
      </c>
      <c r="AH457" s="17" t="str">
        <f>VLOOKUP(A457,'REPORTE'!$A$1:$AG$1961,5,0)</f>
        <v>ECUATORIANO(A)</v>
      </c>
      <c r="AI457" s="17">
        <f>VLOOKUP(A457,'REPORTE'!$A$1:$AG$1961,28,0)</f>
        <v>44474</v>
      </c>
      <c r="AJ457" s="17" t="str">
        <f>VLOOKUP(A457,'REPORTE'!$A$1:$AG$1961,29,0)</f>
        <v>Cliente</v>
      </c>
      <c r="AK457" s="17" t="str">
        <f>VLOOKUP(A457,'REPORTE'!$A$1:$AG$1961,30,0)</f>
        <v>Primaria</v>
      </c>
      <c r="AL457" s="17" t="str">
        <f>VLOOKUP(A457,'REPORTE'!$A$1:$AG$1961,31,0)</f>
        <v>PICHINCHA</v>
      </c>
      <c r="AM457" s="17" t="str">
        <f>VLOOKUP(AL457,PROVINCIAS!$F$1:$G$1171,2,0)</f>
        <v>URBANA</v>
      </c>
    </row>
    <row r="458" spans="1:39" x14ac:dyDescent="0.45">
      <c r="A458" s="17">
        <v>1000069</v>
      </c>
      <c r="B458" s="17" t="s">
        <v>10025</v>
      </c>
      <c r="C458" s="85">
        <v>905754610</v>
      </c>
      <c r="D458" s="17">
        <v>67</v>
      </c>
      <c r="E458" s="86">
        <v>19815</v>
      </c>
      <c r="F458" s="86" t="str">
        <f t="shared" si="43"/>
        <v>1954</v>
      </c>
      <c r="G458" s="87">
        <v>2022</v>
      </c>
      <c r="H458" s="87">
        <f t="shared" si="44"/>
        <v>68</v>
      </c>
      <c r="I458" s="87" t="str">
        <f t="shared" si="42"/>
        <v>Mal</v>
      </c>
      <c r="J458" s="17" t="s">
        <v>59</v>
      </c>
      <c r="K458" s="17">
        <v>1002061</v>
      </c>
      <c r="L458" s="17">
        <v>12</v>
      </c>
      <c r="M458" s="17">
        <v>0</v>
      </c>
      <c r="N458" s="17" t="str">
        <f t="shared" si="45"/>
        <v>A1</v>
      </c>
      <c r="O458" s="17" t="s">
        <v>10466</v>
      </c>
      <c r="P458" s="17" t="s">
        <v>10467</v>
      </c>
      <c r="Q458" s="88">
        <v>44475</v>
      </c>
      <c r="R458" s="88">
        <v>44848</v>
      </c>
      <c r="S458" s="89" t="s">
        <v>776</v>
      </c>
      <c r="T458" s="17">
        <v>1500</v>
      </c>
      <c r="U458" s="17" t="s">
        <v>10730</v>
      </c>
      <c r="V458" s="17">
        <v>16</v>
      </c>
      <c r="W458" s="17" t="s">
        <v>10994</v>
      </c>
      <c r="X458" s="17" t="str">
        <f t="shared" si="46"/>
        <v>Vigente</v>
      </c>
      <c r="Y458" s="17" t="str">
        <f t="shared" si="47"/>
        <v>V</v>
      </c>
      <c r="Z458" s="17" t="s">
        <v>11000</v>
      </c>
      <c r="AA458" s="17" t="str">
        <f>VLOOKUP(A458,'REPORTE'!$A$1:$AG$1961,19,0)</f>
        <v>Empleado Privado</v>
      </c>
      <c r="AB458" s="17">
        <v>1000092</v>
      </c>
      <c r="AC458" s="17" t="s">
        <v>11283</v>
      </c>
      <c r="AD458" s="17" t="s">
        <v>11972</v>
      </c>
      <c r="AE458" s="17" t="s">
        <v>12072</v>
      </c>
      <c r="AF458" s="17" t="s">
        <v>12297</v>
      </c>
      <c r="AG458" s="17" t="s">
        <v>74</v>
      </c>
      <c r="AH458" s="17" t="str">
        <f>VLOOKUP(A458,'REPORTE'!$A$1:$AG$1961,5,0)</f>
        <v>ECUATORIANO(A) INDIGENA</v>
      </c>
      <c r="AI458" s="17">
        <f>VLOOKUP(A458,'REPORTE'!$A$1:$AG$1961,28,0)</f>
        <v>44123</v>
      </c>
      <c r="AJ458" s="17" t="str">
        <f>VLOOKUP(A458,'REPORTE'!$A$1:$AG$1961,29,0)</f>
        <v>Cliente</v>
      </c>
      <c r="AK458" s="17" t="str">
        <f>VLOOKUP(A458,'REPORTE'!$A$1:$AG$1961,30,0)</f>
        <v>Primaria</v>
      </c>
      <c r="AL458" s="17" t="str">
        <f>VLOOKUP(A458,'REPORTE'!$A$1:$AG$1961,31,0)</f>
        <v>CHIMBORAZO</v>
      </c>
      <c r="AM458" s="17" t="e">
        <f>VLOOKUP(AL458,PROVINCIAS!$F$1:$G$1171,2,0)</f>
        <v>#N/A</v>
      </c>
    </row>
    <row r="459" spans="1:39" x14ac:dyDescent="0.45">
      <c r="A459" s="17">
        <v>1000124</v>
      </c>
      <c r="B459" s="17" t="s">
        <v>10026</v>
      </c>
      <c r="C459" s="85">
        <v>602725012</v>
      </c>
      <c r="D459" s="17">
        <v>46</v>
      </c>
      <c r="E459" s="86">
        <v>27754</v>
      </c>
      <c r="F459" s="86" t="str">
        <f t="shared" si="43"/>
        <v>1975</v>
      </c>
      <c r="G459" s="87">
        <v>2022</v>
      </c>
      <c r="H459" s="87">
        <f t="shared" si="44"/>
        <v>47</v>
      </c>
      <c r="I459" s="87" t="str">
        <f t="shared" si="42"/>
        <v>Mal</v>
      </c>
      <c r="J459" s="17" t="s">
        <v>36</v>
      </c>
      <c r="K459" s="17">
        <v>1002060</v>
      </c>
      <c r="L459" s="17">
        <v>1</v>
      </c>
      <c r="M459" s="17">
        <v>115</v>
      </c>
      <c r="N459" s="17" t="str">
        <f t="shared" si="45"/>
        <v>C1</v>
      </c>
      <c r="O459" s="17" t="s">
        <v>10468</v>
      </c>
      <c r="P459" s="17" t="s">
        <v>10469</v>
      </c>
      <c r="Q459" s="88">
        <v>44475</v>
      </c>
      <c r="R459" s="88">
        <v>44506</v>
      </c>
      <c r="S459" s="88">
        <v>44506</v>
      </c>
      <c r="T459" s="17">
        <v>3000</v>
      </c>
      <c r="U459" s="17" t="s">
        <v>10731</v>
      </c>
      <c r="V459" s="17">
        <v>21.5</v>
      </c>
      <c r="W459" s="17" t="s">
        <v>10993</v>
      </c>
      <c r="X459" s="17" t="str">
        <f t="shared" si="46"/>
        <v>Vencido</v>
      </c>
      <c r="Y459" s="17" t="str">
        <f t="shared" si="47"/>
        <v>V</v>
      </c>
      <c r="Z459" s="17" t="s">
        <v>244</v>
      </c>
      <c r="AA459" s="17" t="str">
        <f>VLOOKUP(A459,'REPORTE'!$A$1:$AG$1961,19,0)</f>
        <v>Empleado Privado</v>
      </c>
      <c r="AB459" s="17">
        <v>1000152</v>
      </c>
      <c r="AC459" s="17" t="s">
        <v>11655</v>
      </c>
      <c r="AD459" s="17" t="s">
        <v>11973</v>
      </c>
      <c r="AE459" s="17" t="s">
        <v>12072</v>
      </c>
      <c r="AF459" s="17" t="s">
        <v>11150</v>
      </c>
      <c r="AG459" s="17" t="s">
        <v>74</v>
      </c>
      <c r="AH459" s="17" t="str">
        <f>VLOOKUP(A459,'REPORTE'!$A$1:$AG$1961,5,0)</f>
        <v>ECUATORIANO(A)</v>
      </c>
      <c r="AI459" s="17">
        <f>VLOOKUP(A459,'REPORTE'!$A$1:$AG$1961,28,0)</f>
        <v>44538</v>
      </c>
      <c r="AJ459" s="17" t="str">
        <f>VLOOKUP(A459,'REPORTE'!$A$1:$AG$1961,29,0)</f>
        <v>Cliente</v>
      </c>
      <c r="AK459" s="17" t="str">
        <f>VLOOKUP(A459,'REPORTE'!$A$1:$AG$1961,30,0)</f>
        <v>Primaria</v>
      </c>
      <c r="AL459" s="17" t="str">
        <f>VLOOKUP(A459,'REPORTE'!$A$1:$AG$1961,31,0)</f>
        <v>CHIMBORAZO</v>
      </c>
      <c r="AM459" s="17" t="e">
        <f>VLOOKUP(AL459,PROVINCIAS!$F$1:$G$1171,2,0)</f>
        <v>#N/A</v>
      </c>
    </row>
    <row r="460" spans="1:39" x14ac:dyDescent="0.45">
      <c r="A460" s="17">
        <v>1000146</v>
      </c>
      <c r="B460" s="17" t="s">
        <v>10027</v>
      </c>
      <c r="C460" s="85">
        <v>1710170232</v>
      </c>
      <c r="D460" s="17">
        <v>51</v>
      </c>
      <c r="E460" s="86">
        <v>25713</v>
      </c>
      <c r="F460" s="86" t="str">
        <f t="shared" si="43"/>
        <v>1970</v>
      </c>
      <c r="G460" s="87">
        <v>2022</v>
      </c>
      <c r="H460" s="87">
        <f t="shared" si="44"/>
        <v>52</v>
      </c>
      <c r="I460" s="87" t="str">
        <f t="shared" si="42"/>
        <v>Mal</v>
      </c>
      <c r="J460" s="17" t="s">
        <v>59</v>
      </c>
      <c r="K460" s="17">
        <v>1002059</v>
      </c>
      <c r="L460" s="17">
        <v>12</v>
      </c>
      <c r="M460" s="17">
        <v>0</v>
      </c>
      <c r="N460" s="17" t="str">
        <f t="shared" si="45"/>
        <v>A1</v>
      </c>
      <c r="O460" s="17" t="s">
        <v>10466</v>
      </c>
      <c r="P460" s="17" t="s">
        <v>10467</v>
      </c>
      <c r="Q460" s="88">
        <v>44475</v>
      </c>
      <c r="R460" s="88">
        <v>44844</v>
      </c>
      <c r="S460" s="89" t="s">
        <v>776</v>
      </c>
      <c r="T460" s="17">
        <v>2000</v>
      </c>
      <c r="U460" s="17" t="s">
        <v>10732</v>
      </c>
      <c r="V460" s="17">
        <v>16</v>
      </c>
      <c r="W460" s="17" t="s">
        <v>10994</v>
      </c>
      <c r="X460" s="17" t="str">
        <f t="shared" si="46"/>
        <v>Vigente</v>
      </c>
      <c r="Y460" s="17" t="str">
        <f t="shared" si="47"/>
        <v>V</v>
      </c>
      <c r="Z460" s="17" t="s">
        <v>11000</v>
      </c>
      <c r="AA460" s="17" t="str">
        <f>VLOOKUP(A460,'REPORTE'!$A$1:$AG$1961,19,0)</f>
        <v>Venta al por mayor de frutas, legumbres y hortalizas.</v>
      </c>
      <c r="AB460" s="17">
        <v>1000179</v>
      </c>
      <c r="AC460" s="17" t="s">
        <v>11284</v>
      </c>
      <c r="AD460" s="17" t="s">
        <v>11974</v>
      </c>
      <c r="AE460" s="17" t="s">
        <v>12072</v>
      </c>
      <c r="AF460" s="17" t="s">
        <v>12298</v>
      </c>
      <c r="AG460" s="17" t="s">
        <v>665</v>
      </c>
      <c r="AH460" s="17" t="str">
        <f>VLOOKUP(A460,'REPORTE'!$A$1:$AG$1961,5,0)</f>
        <v>ECUATORIANO(A) INDIGENA</v>
      </c>
      <c r="AI460" s="17">
        <f>VLOOKUP(A460,'REPORTE'!$A$1:$AG$1961,28,0)</f>
        <v>44123</v>
      </c>
      <c r="AJ460" s="17" t="str">
        <f>VLOOKUP(A460,'REPORTE'!$A$1:$AG$1961,29,0)</f>
        <v>Cliente</v>
      </c>
      <c r="AK460" s="17" t="str">
        <f>VLOOKUP(A460,'REPORTE'!$A$1:$AG$1961,30,0)</f>
        <v>Secundaria</v>
      </c>
      <c r="AL460" s="17" t="str">
        <f>VLOOKUP(A460,'REPORTE'!$A$1:$AG$1961,31,0)</f>
        <v>PICHINCHA</v>
      </c>
      <c r="AM460" s="17" t="str">
        <f>VLOOKUP(AL460,PROVINCIAS!$F$1:$G$1171,2,0)</f>
        <v>URBANA</v>
      </c>
    </row>
    <row r="461" spans="1:39" x14ac:dyDescent="0.45">
      <c r="A461" s="17">
        <v>1000153</v>
      </c>
      <c r="B461" s="17" t="s">
        <v>9908</v>
      </c>
      <c r="C461" s="85">
        <v>602344921</v>
      </c>
      <c r="D461" s="17">
        <v>53</v>
      </c>
      <c r="E461" s="86">
        <v>24919</v>
      </c>
      <c r="F461" s="86" t="str">
        <f t="shared" si="43"/>
        <v>1968</v>
      </c>
      <c r="G461" s="87">
        <v>2022</v>
      </c>
      <c r="H461" s="87">
        <f t="shared" si="44"/>
        <v>54</v>
      </c>
      <c r="I461" s="87" t="str">
        <f t="shared" si="42"/>
        <v>Mal</v>
      </c>
      <c r="J461" s="17" t="s">
        <v>59</v>
      </c>
      <c r="K461" s="17">
        <v>1002062</v>
      </c>
      <c r="L461" s="17">
        <v>36</v>
      </c>
      <c r="M461" s="17">
        <v>35</v>
      </c>
      <c r="N461" s="17" t="str">
        <f t="shared" si="45"/>
        <v>A3</v>
      </c>
      <c r="O461" s="17" t="s">
        <v>10468</v>
      </c>
      <c r="P461" s="17" t="s">
        <v>10469</v>
      </c>
      <c r="Q461" s="88">
        <v>44475</v>
      </c>
      <c r="R461" s="88">
        <v>45590</v>
      </c>
      <c r="S461" s="88">
        <v>44586</v>
      </c>
      <c r="T461" s="17">
        <v>5000</v>
      </c>
      <c r="U461" s="17" t="s">
        <v>10733</v>
      </c>
      <c r="V461" s="17">
        <v>18.989999999999998</v>
      </c>
      <c r="W461" s="17" t="s">
        <v>10995</v>
      </c>
      <c r="X461" s="17" t="str">
        <f t="shared" si="46"/>
        <v>Vigente</v>
      </c>
      <c r="Y461" s="17" t="str">
        <f t="shared" si="47"/>
        <v>F</v>
      </c>
      <c r="Z461" s="17" t="s">
        <v>348</v>
      </c>
      <c r="AA461" s="17" t="str">
        <f>VLOOKUP(A461,'REPORTE'!$A$1:$AG$1961,19,0)</f>
        <v>Venta al por mayor de frutas, legumbres y hortalizas.</v>
      </c>
      <c r="AB461" s="17">
        <v>1000193</v>
      </c>
      <c r="AC461" s="17" t="s">
        <v>11633</v>
      </c>
      <c r="AD461" s="17" t="s">
        <v>11946</v>
      </c>
      <c r="AE461" s="17" t="s">
        <v>12072</v>
      </c>
      <c r="AF461" s="17" t="s">
        <v>11150</v>
      </c>
      <c r="AG461" s="17" t="s">
        <v>665</v>
      </c>
      <c r="AH461" s="17" t="str">
        <f>VLOOKUP(A461,'REPORTE'!$A$1:$AG$1961,5,0)</f>
        <v>ECUATORIANO(A) INDIGENA</v>
      </c>
      <c r="AI461" s="17">
        <f>VLOOKUP(A461,'REPORTE'!$A$1:$AG$1961,28,0)</f>
        <v>44123</v>
      </c>
      <c r="AJ461" s="17" t="str">
        <f>VLOOKUP(A461,'REPORTE'!$A$1:$AG$1961,29,0)</f>
        <v>Cliente</v>
      </c>
      <c r="AK461" s="17" t="str">
        <f>VLOOKUP(A461,'REPORTE'!$A$1:$AG$1961,30,0)</f>
        <v>Secundaria</v>
      </c>
      <c r="AL461" s="17" t="str">
        <f>VLOOKUP(A461,'REPORTE'!$A$1:$AG$1961,31,0)</f>
        <v>CHIMBORAZO</v>
      </c>
      <c r="AM461" s="17" t="e">
        <f>VLOOKUP(AL461,PROVINCIAS!$F$1:$G$1171,2,0)</f>
        <v>#N/A</v>
      </c>
    </row>
    <row r="462" spans="1:39" x14ac:dyDescent="0.45">
      <c r="A462" s="17">
        <v>1000153</v>
      </c>
      <c r="B462" s="17" t="s">
        <v>9908</v>
      </c>
      <c r="C462" s="85">
        <v>602344921</v>
      </c>
      <c r="D462" s="17">
        <v>53</v>
      </c>
      <c r="E462" s="86">
        <v>24919</v>
      </c>
      <c r="F462" s="86" t="str">
        <f t="shared" si="43"/>
        <v>1968</v>
      </c>
      <c r="G462" s="87">
        <v>2022</v>
      </c>
      <c r="H462" s="87">
        <f t="shared" si="44"/>
        <v>54</v>
      </c>
      <c r="I462" s="87" t="str">
        <f t="shared" si="42"/>
        <v>Mal</v>
      </c>
      <c r="J462" s="17" t="s">
        <v>59</v>
      </c>
      <c r="K462" s="17">
        <v>1002063</v>
      </c>
      <c r="L462" s="17">
        <v>36</v>
      </c>
      <c r="M462" s="17">
        <v>4</v>
      </c>
      <c r="N462" s="17" t="str">
        <f t="shared" si="45"/>
        <v>A1</v>
      </c>
      <c r="O462" s="17" t="s">
        <v>10468</v>
      </c>
      <c r="P462" s="17" t="s">
        <v>10469</v>
      </c>
      <c r="Q462" s="88">
        <v>44475</v>
      </c>
      <c r="R462" s="88">
        <v>45590</v>
      </c>
      <c r="S462" s="88">
        <v>44617</v>
      </c>
      <c r="T462" s="17">
        <v>5000</v>
      </c>
      <c r="U462" s="17" t="s">
        <v>10734</v>
      </c>
      <c r="V462" s="17">
        <v>17.5</v>
      </c>
      <c r="W462" s="17" t="s">
        <v>10995</v>
      </c>
      <c r="X462" s="17" t="str">
        <f t="shared" si="46"/>
        <v>Vigente</v>
      </c>
      <c r="Y462" s="17" t="str">
        <f t="shared" si="47"/>
        <v>F</v>
      </c>
      <c r="Z462" s="17" t="s">
        <v>348</v>
      </c>
      <c r="AA462" s="17" t="str">
        <f>VLOOKUP(A462,'REPORTE'!$A$1:$AG$1961,19,0)</f>
        <v>Venta al por mayor de frutas, legumbres y hortalizas.</v>
      </c>
      <c r="AB462" s="17">
        <v>1000193</v>
      </c>
      <c r="AC462" s="17" t="s">
        <v>11542</v>
      </c>
      <c r="AD462" s="17" t="s">
        <v>11946</v>
      </c>
      <c r="AE462" s="17" t="s">
        <v>12072</v>
      </c>
      <c r="AF462" s="17" t="s">
        <v>11150</v>
      </c>
      <c r="AG462" s="17" t="s">
        <v>665</v>
      </c>
      <c r="AH462" s="17" t="str">
        <f>VLOOKUP(A462,'REPORTE'!$A$1:$AG$1961,5,0)</f>
        <v>ECUATORIANO(A) INDIGENA</v>
      </c>
      <c r="AI462" s="17">
        <f>VLOOKUP(A462,'REPORTE'!$A$1:$AG$1961,28,0)</f>
        <v>44123</v>
      </c>
      <c r="AJ462" s="17" t="str">
        <f>VLOOKUP(A462,'REPORTE'!$A$1:$AG$1961,29,0)</f>
        <v>Cliente</v>
      </c>
      <c r="AK462" s="17" t="str">
        <f>VLOOKUP(A462,'REPORTE'!$A$1:$AG$1961,30,0)</f>
        <v>Secundaria</v>
      </c>
      <c r="AL462" s="17" t="str">
        <f>VLOOKUP(A462,'REPORTE'!$A$1:$AG$1961,31,0)</f>
        <v>CHIMBORAZO</v>
      </c>
      <c r="AM462" s="17" t="e">
        <f>VLOOKUP(AL462,PROVINCIAS!$F$1:$G$1171,2,0)</f>
        <v>#N/A</v>
      </c>
    </row>
    <row r="463" spans="1:39" x14ac:dyDescent="0.45">
      <c r="A463" s="17">
        <v>1000271</v>
      </c>
      <c r="B463" s="17" t="s">
        <v>10028</v>
      </c>
      <c r="C463" s="85">
        <v>1706766985</v>
      </c>
      <c r="D463" s="17">
        <v>61</v>
      </c>
      <c r="E463" s="86">
        <v>22140</v>
      </c>
      <c r="F463" s="86" t="str">
        <f t="shared" si="43"/>
        <v>1960</v>
      </c>
      <c r="G463" s="87">
        <v>2022</v>
      </c>
      <c r="H463" s="87">
        <f t="shared" si="44"/>
        <v>62</v>
      </c>
      <c r="I463" s="87" t="str">
        <f t="shared" si="42"/>
        <v>Mal</v>
      </c>
      <c r="J463" s="17" t="s">
        <v>59</v>
      </c>
      <c r="K463" s="17">
        <v>1002054</v>
      </c>
      <c r="L463" s="17">
        <v>36</v>
      </c>
      <c r="M463" s="17">
        <v>0</v>
      </c>
      <c r="N463" s="17" t="str">
        <f t="shared" si="45"/>
        <v>A1</v>
      </c>
      <c r="O463" s="17" t="s">
        <v>10468</v>
      </c>
      <c r="P463" s="17" t="s">
        <v>10469</v>
      </c>
      <c r="Q463" s="88">
        <v>44475</v>
      </c>
      <c r="R463" s="88">
        <v>45590</v>
      </c>
      <c r="S463" s="89" t="s">
        <v>776</v>
      </c>
      <c r="T463" s="17">
        <v>10000</v>
      </c>
      <c r="U463" s="17" t="s">
        <v>10735</v>
      </c>
      <c r="V463" s="17">
        <v>21.5</v>
      </c>
      <c r="W463" s="17" t="s">
        <v>10994</v>
      </c>
      <c r="X463" s="17" t="str">
        <f t="shared" si="46"/>
        <v>Vigente</v>
      </c>
      <c r="Y463" s="17" t="str">
        <f t="shared" si="47"/>
        <v>V</v>
      </c>
      <c r="Z463" s="17" t="s">
        <v>11022</v>
      </c>
      <c r="AA463" s="17" t="str">
        <f>VLOOKUP(A463,'REPORTE'!$A$1:$AG$1961,19,0)</f>
        <v>Servicios de taxis.</v>
      </c>
      <c r="AB463" s="17">
        <v>1000330</v>
      </c>
      <c r="AC463" s="17" t="s">
        <v>11539</v>
      </c>
      <c r="AD463" s="17" t="s">
        <v>11855</v>
      </c>
      <c r="AE463" s="17" t="s">
        <v>12072</v>
      </c>
      <c r="AF463" s="17" t="s">
        <v>12299</v>
      </c>
      <c r="AG463" s="17" t="s">
        <v>665</v>
      </c>
      <c r="AH463" s="17" t="str">
        <f>VLOOKUP(A463,'REPORTE'!$A$1:$AG$1961,5,0)</f>
        <v>ECUATORIANO(A) INDIGENA</v>
      </c>
      <c r="AI463" s="17">
        <f>VLOOKUP(A463,'REPORTE'!$A$1:$AG$1961,28,0)</f>
        <v>44351</v>
      </c>
      <c r="AJ463" s="17" t="str">
        <f>VLOOKUP(A463,'REPORTE'!$A$1:$AG$1961,29,0)</f>
        <v>Cliente</v>
      </c>
      <c r="AK463" s="17" t="str">
        <f>VLOOKUP(A463,'REPORTE'!$A$1:$AG$1961,30,0)</f>
        <v>Secundaria</v>
      </c>
      <c r="AL463" s="17" t="str">
        <f>VLOOKUP(A463,'REPORTE'!$A$1:$AG$1961,31,0)</f>
        <v>PICHINCHA</v>
      </c>
      <c r="AM463" s="17" t="str">
        <f>VLOOKUP(AL463,PROVINCIAS!$F$1:$G$1171,2,0)</f>
        <v>URBANA</v>
      </c>
    </row>
    <row r="464" spans="1:39" x14ac:dyDescent="0.45">
      <c r="A464" s="17">
        <v>1000874</v>
      </c>
      <c r="B464" s="17" t="s">
        <v>10029</v>
      </c>
      <c r="C464" s="85">
        <v>401128491</v>
      </c>
      <c r="D464" s="17">
        <v>46</v>
      </c>
      <c r="E464" s="86">
        <v>27515</v>
      </c>
      <c r="F464" s="86" t="str">
        <f t="shared" si="43"/>
        <v>1975</v>
      </c>
      <c r="G464" s="87">
        <v>2022</v>
      </c>
      <c r="H464" s="87">
        <f t="shared" si="44"/>
        <v>47</v>
      </c>
      <c r="I464" s="87" t="str">
        <f t="shared" si="42"/>
        <v>Mal</v>
      </c>
      <c r="J464" s="17" t="s">
        <v>36</v>
      </c>
      <c r="K464" s="17">
        <v>1002057</v>
      </c>
      <c r="L464" s="17">
        <v>24</v>
      </c>
      <c r="M464" s="17">
        <v>0</v>
      </c>
      <c r="N464" s="17" t="str">
        <f t="shared" si="45"/>
        <v>A1</v>
      </c>
      <c r="O464" s="17" t="s">
        <v>10468</v>
      </c>
      <c r="P464" s="17" t="s">
        <v>10469</v>
      </c>
      <c r="Q464" s="88">
        <v>44475</v>
      </c>
      <c r="R464" s="88">
        <v>45209</v>
      </c>
      <c r="S464" s="89" t="s">
        <v>776</v>
      </c>
      <c r="T464" s="17">
        <v>7000</v>
      </c>
      <c r="U464" s="17" t="s">
        <v>10736</v>
      </c>
      <c r="V464" s="17">
        <v>21.5</v>
      </c>
      <c r="W464" s="17" t="s">
        <v>10994</v>
      </c>
      <c r="X464" s="17" t="str">
        <f t="shared" si="46"/>
        <v>Vigente</v>
      </c>
      <c r="Y464" s="17" t="str">
        <f t="shared" si="47"/>
        <v>V</v>
      </c>
      <c r="Z464" s="17" t="s">
        <v>279</v>
      </c>
      <c r="AA464" s="17" t="str">
        <f>VLOOKUP(A464,'REPORTE'!$A$1:$AG$1961,19,0)</f>
        <v>Venta al por mayor de papa y tubérculos.</v>
      </c>
      <c r="AB464" s="17">
        <v>1000944</v>
      </c>
      <c r="AC464" s="17" t="s">
        <v>11656</v>
      </c>
      <c r="AD464" s="17" t="s">
        <v>11865</v>
      </c>
      <c r="AE464" s="17" t="s">
        <v>12072</v>
      </c>
      <c r="AF464" s="17" t="s">
        <v>12300</v>
      </c>
      <c r="AG464" s="17" t="s">
        <v>665</v>
      </c>
      <c r="AH464" s="17" t="str">
        <f>VLOOKUP(A464,'REPORTE'!$A$1:$AG$1961,5,0)</f>
        <v>ECUATORIANO(A)</v>
      </c>
      <c r="AI464" s="17">
        <f>VLOOKUP(A464,'REPORTE'!$A$1:$AG$1961,28,0)</f>
        <v>44117</v>
      </c>
      <c r="AJ464" s="17" t="str">
        <f>VLOOKUP(A464,'REPORTE'!$A$1:$AG$1961,29,0)</f>
        <v>Cliente</v>
      </c>
      <c r="AK464" s="17" t="str">
        <f>VLOOKUP(A464,'REPORTE'!$A$1:$AG$1961,30,0)</f>
        <v>Primaria</v>
      </c>
      <c r="AL464" s="17" t="str">
        <f>VLOOKUP(A464,'REPORTE'!$A$1:$AG$1961,31,0)</f>
        <v>CARCHI</v>
      </c>
      <c r="AM464" s="17" t="e">
        <f>VLOOKUP(AL464,PROVINCIAS!$F$1:$G$1171,2,0)</f>
        <v>#N/A</v>
      </c>
    </row>
    <row r="465" spans="1:39" x14ac:dyDescent="0.45">
      <c r="A465" s="17">
        <v>1001469</v>
      </c>
      <c r="B465" s="17" t="s">
        <v>10030</v>
      </c>
      <c r="C465" s="85">
        <v>1317145231</v>
      </c>
      <c r="D465" s="17">
        <v>22</v>
      </c>
      <c r="E465" s="86">
        <v>36497</v>
      </c>
      <c r="F465" s="86" t="str">
        <f t="shared" si="43"/>
        <v>1999</v>
      </c>
      <c r="G465" s="87">
        <v>2022</v>
      </c>
      <c r="H465" s="87">
        <f t="shared" si="44"/>
        <v>23</v>
      </c>
      <c r="I465" s="87" t="str">
        <f t="shared" si="42"/>
        <v>Mal</v>
      </c>
      <c r="J465" s="17" t="s">
        <v>59</v>
      </c>
      <c r="K465" s="17">
        <v>1002058</v>
      </c>
      <c r="L465" s="17">
        <v>12</v>
      </c>
      <c r="M465" s="17">
        <v>0</v>
      </c>
      <c r="N465" s="17" t="str">
        <f t="shared" si="45"/>
        <v>A1</v>
      </c>
      <c r="O465" s="17" t="s">
        <v>10468</v>
      </c>
      <c r="P465" s="17" t="s">
        <v>10469</v>
      </c>
      <c r="Q465" s="88">
        <v>44475</v>
      </c>
      <c r="R465" s="88">
        <v>44859</v>
      </c>
      <c r="S465" s="89" t="s">
        <v>776</v>
      </c>
      <c r="T465" s="17">
        <v>2000</v>
      </c>
      <c r="U465" s="17" t="s">
        <v>10737</v>
      </c>
      <c r="V465" s="17">
        <v>23</v>
      </c>
      <c r="W465" s="17" t="s">
        <v>10994</v>
      </c>
      <c r="X465" s="17" t="str">
        <f t="shared" si="46"/>
        <v>Vigente</v>
      </c>
      <c r="Y465" s="17" t="str">
        <f t="shared" si="47"/>
        <v>V</v>
      </c>
      <c r="Z465" s="17" t="s">
        <v>11079</v>
      </c>
      <c r="AA465" s="17" t="str">
        <f>VLOOKUP(A465,'REPORTE'!$A$1:$AG$1961,19,0)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65" s="17">
        <v>1001552</v>
      </c>
      <c r="AC465" s="17" t="s">
        <v>11190</v>
      </c>
      <c r="AD465" s="17" t="s">
        <v>11838</v>
      </c>
      <c r="AE465" s="17" t="s">
        <v>12072</v>
      </c>
      <c r="AF465" s="17" t="s">
        <v>12301</v>
      </c>
      <c r="AG465" s="17" t="s">
        <v>665</v>
      </c>
      <c r="AH465" s="17" t="str">
        <f>VLOOKUP(A465,'REPORTE'!$A$1:$AG$1961,5,0)</f>
        <v>ECUATORIANO(A)</v>
      </c>
      <c r="AI465" s="17">
        <f>VLOOKUP(A465,'REPORTE'!$A$1:$AG$1961,28,0)</f>
        <v>0</v>
      </c>
      <c r="AJ465" s="17" t="str">
        <f>VLOOKUP(A465,'REPORTE'!$A$1:$AG$1961,29,0)</f>
        <v>Cliente</v>
      </c>
      <c r="AK465" s="17" t="str">
        <f>VLOOKUP(A465,'REPORTE'!$A$1:$AG$1961,30,0)</f>
        <v>Secundaria</v>
      </c>
      <c r="AL465" s="17" t="str">
        <f>VLOOKUP(A465,'REPORTE'!$A$1:$AG$1961,31,0)</f>
        <v>MANABI</v>
      </c>
      <c r="AM465" s="17" t="e">
        <f>VLOOKUP(AL465,PROVINCIAS!$F$1:$G$1171,2,0)</f>
        <v>#N/A</v>
      </c>
    </row>
    <row r="466" spans="1:39" x14ac:dyDescent="0.45">
      <c r="A466" s="17">
        <v>1001511</v>
      </c>
      <c r="B466" s="17" t="s">
        <v>10031</v>
      </c>
      <c r="C466" s="85">
        <v>605993252</v>
      </c>
      <c r="D466" s="17">
        <v>30</v>
      </c>
      <c r="E466" s="86">
        <v>33638</v>
      </c>
      <c r="F466" s="86" t="str">
        <f t="shared" si="43"/>
        <v>1992</v>
      </c>
      <c r="G466" s="87">
        <v>2022</v>
      </c>
      <c r="H466" s="87">
        <f t="shared" si="44"/>
        <v>30</v>
      </c>
      <c r="I466" s="87" t="str">
        <f t="shared" si="42"/>
        <v>Mal</v>
      </c>
      <c r="J466" s="17" t="s">
        <v>36</v>
      </c>
      <c r="K466" s="17">
        <v>1002056</v>
      </c>
      <c r="L466" s="17">
        <v>36</v>
      </c>
      <c r="M466" s="17">
        <v>0</v>
      </c>
      <c r="N466" s="17" t="str">
        <f t="shared" si="45"/>
        <v>A1</v>
      </c>
      <c r="O466" s="17" t="s">
        <v>10468</v>
      </c>
      <c r="P466" s="17" t="s">
        <v>10469</v>
      </c>
      <c r="Q466" s="88">
        <v>44475</v>
      </c>
      <c r="R466" s="88">
        <v>45585</v>
      </c>
      <c r="S466" s="89" t="s">
        <v>776</v>
      </c>
      <c r="T466" s="17">
        <v>6000</v>
      </c>
      <c r="U466" s="17" t="s">
        <v>10738</v>
      </c>
      <c r="V466" s="17">
        <v>21.5</v>
      </c>
      <c r="W466" s="17" t="s">
        <v>10994</v>
      </c>
      <c r="X466" s="17" t="str">
        <f t="shared" si="46"/>
        <v>Vigente</v>
      </c>
      <c r="Y466" s="17" t="str">
        <f t="shared" si="47"/>
        <v>V</v>
      </c>
      <c r="Z466" s="17" t="s">
        <v>11050</v>
      </c>
      <c r="AA466" s="17" t="str">
        <f>VLOOKUP(A466,'REPORTE'!$A$1:$AG$1961,19,0)</f>
        <v>Elaboración de platos a base de carne o de pollo, estofados y comidas preparados al vacio, congeladas, envasadas, enlatadas o conservadas de otra manera.</v>
      </c>
      <c r="AB466" s="17">
        <v>1001606</v>
      </c>
      <c r="AC466" s="17" t="s">
        <v>11657</v>
      </c>
      <c r="AD466" s="17" t="s">
        <v>11854</v>
      </c>
      <c r="AE466" s="17" t="s">
        <v>12072</v>
      </c>
      <c r="AF466" s="17" t="s">
        <v>12302</v>
      </c>
      <c r="AG466" s="17" t="s">
        <v>665</v>
      </c>
      <c r="AH466" s="17" t="str">
        <f>VLOOKUP(A466,'REPORTE'!$A$1:$AG$1961,5,0)</f>
        <v>ECUATORIANO(A)</v>
      </c>
      <c r="AI466" s="17">
        <f>VLOOKUP(A466,'REPORTE'!$A$1:$AG$1961,28,0)</f>
        <v>44475</v>
      </c>
      <c r="AJ466" s="17" t="str">
        <f>VLOOKUP(A466,'REPORTE'!$A$1:$AG$1961,29,0)</f>
        <v>Cliente</v>
      </c>
      <c r="AK466" s="17" t="str">
        <f>VLOOKUP(A466,'REPORTE'!$A$1:$AG$1961,30,0)</f>
        <v>Primaria</v>
      </c>
      <c r="AL466" s="17" t="str">
        <f>VLOOKUP(A466,'REPORTE'!$A$1:$AG$1961,31,0)</f>
        <v>CHIMBORAZO</v>
      </c>
      <c r="AM466" s="17" t="e">
        <f>VLOOKUP(AL466,PROVINCIAS!$F$1:$G$1171,2,0)</f>
        <v>#N/A</v>
      </c>
    </row>
    <row r="467" spans="1:39" x14ac:dyDescent="0.45">
      <c r="A467" s="17">
        <v>1000113</v>
      </c>
      <c r="B467" s="17" t="s">
        <v>9630</v>
      </c>
      <c r="C467" s="85">
        <v>600826192</v>
      </c>
      <c r="D467" s="17">
        <v>67</v>
      </c>
      <c r="E467" s="86">
        <v>20027</v>
      </c>
      <c r="F467" s="86" t="str">
        <f t="shared" si="43"/>
        <v>1954</v>
      </c>
      <c r="G467" s="87">
        <v>2022</v>
      </c>
      <c r="H467" s="87">
        <f t="shared" si="44"/>
        <v>68</v>
      </c>
      <c r="I467" s="87" t="str">
        <f t="shared" si="42"/>
        <v>Mal</v>
      </c>
      <c r="J467" s="17" t="s">
        <v>36</v>
      </c>
      <c r="K467" s="17">
        <v>1002065</v>
      </c>
      <c r="L467" s="17">
        <v>1</v>
      </c>
      <c r="M467" s="17">
        <v>0</v>
      </c>
      <c r="N467" s="17" t="str">
        <f t="shared" si="45"/>
        <v>A1</v>
      </c>
      <c r="O467" s="17" t="s">
        <v>10468</v>
      </c>
      <c r="P467" s="17" t="s">
        <v>10469</v>
      </c>
      <c r="Q467" s="88">
        <v>44476</v>
      </c>
      <c r="R467" s="88">
        <v>44571</v>
      </c>
      <c r="S467" s="89" t="s">
        <v>776</v>
      </c>
      <c r="T467" s="17">
        <v>300</v>
      </c>
      <c r="U467" s="17">
        <v>300</v>
      </c>
      <c r="V467" s="17">
        <v>23</v>
      </c>
      <c r="W467" s="17" t="s">
        <v>10994</v>
      </c>
      <c r="X467" s="17" t="str">
        <f t="shared" si="46"/>
        <v>Vigente</v>
      </c>
      <c r="Y467" s="17" t="str">
        <f t="shared" si="47"/>
        <v>V</v>
      </c>
      <c r="Z467" s="17" t="s">
        <v>11014</v>
      </c>
      <c r="AA467" s="17" t="str">
        <f>VLOOKUP(A467,'REPORTE'!$A$1:$AG$1961,19,0)</f>
        <v>Venta al por menor de frutas, legumbres y hortalizas frescas o en conserva en establecimientos especializados.</v>
      </c>
      <c r="AB467" s="17">
        <v>1000142</v>
      </c>
      <c r="AC467" s="17" t="s">
        <v>11150</v>
      </c>
      <c r="AD467" s="17" t="s">
        <v>11834</v>
      </c>
      <c r="AE467" s="17" t="s">
        <v>12072</v>
      </c>
      <c r="AF467" s="17" t="s">
        <v>12084</v>
      </c>
      <c r="AG467" s="17" t="s">
        <v>4384</v>
      </c>
      <c r="AH467" s="17" t="str">
        <f>VLOOKUP(A467,'REPORTE'!$A$1:$AG$1961,5,0)</f>
        <v>ECUATORIANO(A) INDIGENA</v>
      </c>
      <c r="AI467" s="17">
        <f>VLOOKUP(A467,'REPORTE'!$A$1:$AG$1961,28,0)</f>
        <v>44123</v>
      </c>
      <c r="AJ467" s="17" t="str">
        <f>VLOOKUP(A467,'REPORTE'!$A$1:$AG$1961,29,0)</f>
        <v>Cliente</v>
      </c>
      <c r="AK467" s="17" t="str">
        <f>VLOOKUP(A467,'REPORTE'!$A$1:$AG$1961,30,0)</f>
        <v>Primaria</v>
      </c>
      <c r="AL467" s="17" t="str">
        <f>VLOOKUP(A467,'REPORTE'!$A$1:$AG$1961,31,0)</f>
        <v>CHIMBORAZO</v>
      </c>
      <c r="AM467" s="17" t="e">
        <f>VLOOKUP(AL467,PROVINCIAS!$F$1:$G$1171,2,0)</f>
        <v>#N/A</v>
      </c>
    </row>
    <row r="468" spans="1:39" x14ac:dyDescent="0.45">
      <c r="A468" s="17">
        <v>1000813</v>
      </c>
      <c r="B468" s="17" t="s">
        <v>10032</v>
      </c>
      <c r="C468" s="85">
        <v>1723608160</v>
      </c>
      <c r="D468" s="17">
        <v>31</v>
      </c>
      <c r="E468" s="86">
        <v>33119</v>
      </c>
      <c r="F468" s="86" t="str">
        <f t="shared" si="43"/>
        <v>1990</v>
      </c>
      <c r="G468" s="87">
        <v>2022</v>
      </c>
      <c r="H468" s="87">
        <f t="shared" si="44"/>
        <v>32</v>
      </c>
      <c r="I468" s="87" t="str">
        <f t="shared" si="42"/>
        <v>Mal</v>
      </c>
      <c r="J468" s="17" t="s">
        <v>59</v>
      </c>
      <c r="K468" s="17">
        <v>1002068</v>
      </c>
      <c r="L468" s="17">
        <v>15</v>
      </c>
      <c r="M468" s="17">
        <v>0</v>
      </c>
      <c r="N468" s="17" t="str">
        <f t="shared" si="45"/>
        <v>A1</v>
      </c>
      <c r="O468" s="17" t="s">
        <v>10468</v>
      </c>
      <c r="P468" s="17" t="s">
        <v>10469</v>
      </c>
      <c r="Q468" s="88">
        <v>44476</v>
      </c>
      <c r="R468" s="88">
        <v>44941</v>
      </c>
      <c r="S468" s="89" t="s">
        <v>776</v>
      </c>
      <c r="T468" s="17">
        <v>5000</v>
      </c>
      <c r="U468" s="17" t="s">
        <v>10739</v>
      </c>
      <c r="V468" s="17">
        <v>18.989999999999998</v>
      </c>
      <c r="W468" s="17" t="s">
        <v>10994</v>
      </c>
      <c r="X468" s="17" t="str">
        <f t="shared" si="46"/>
        <v>Vigente</v>
      </c>
      <c r="Y468" s="17" t="str">
        <f t="shared" si="47"/>
        <v>V</v>
      </c>
      <c r="Z468" s="17" t="s">
        <v>348</v>
      </c>
      <c r="AA468" s="17" t="str">
        <f>VLOOKUP(A468,'REPORTE'!$A$1:$AG$1961,19,0)</f>
        <v>Venta al por mayor de papa y tubérculos.</v>
      </c>
      <c r="AB468" s="17">
        <v>1000884</v>
      </c>
      <c r="AC468" s="17" t="s">
        <v>11658</v>
      </c>
      <c r="AD468" s="17" t="s">
        <v>11893</v>
      </c>
      <c r="AE468" s="17" t="s">
        <v>12072</v>
      </c>
      <c r="AF468" s="17" t="s">
        <v>12303</v>
      </c>
      <c r="AG468" s="17" t="s">
        <v>665</v>
      </c>
      <c r="AH468" s="17" t="str">
        <f>VLOOKUP(A468,'REPORTE'!$A$1:$AG$1961,5,0)</f>
        <v>ECUATORIANO(A) INDIGENA</v>
      </c>
      <c r="AI468" s="17">
        <f>VLOOKUP(A468,'REPORTE'!$A$1:$AG$1961,28,0)</f>
        <v>44379</v>
      </c>
      <c r="AJ468" s="17" t="str">
        <f>VLOOKUP(A468,'REPORTE'!$A$1:$AG$1961,29,0)</f>
        <v>Cliente</v>
      </c>
      <c r="AK468" s="17" t="str">
        <f>VLOOKUP(A468,'REPORTE'!$A$1:$AG$1961,30,0)</f>
        <v>Primaria</v>
      </c>
      <c r="AL468" s="17" t="str">
        <f>VLOOKUP(A468,'REPORTE'!$A$1:$AG$1961,31,0)</f>
        <v>PICHINCHA</v>
      </c>
      <c r="AM468" s="17" t="str">
        <f>VLOOKUP(AL468,PROVINCIAS!$F$1:$G$1171,2,0)</f>
        <v>URBANA</v>
      </c>
    </row>
    <row r="469" spans="1:39" x14ac:dyDescent="0.45">
      <c r="A469" s="17">
        <v>1001498</v>
      </c>
      <c r="B469" s="17" t="s">
        <v>10033</v>
      </c>
      <c r="C469" s="85">
        <v>1726523390</v>
      </c>
      <c r="D469" s="17">
        <v>24</v>
      </c>
      <c r="E469" s="86">
        <v>35612</v>
      </c>
      <c r="F469" s="86" t="str">
        <f t="shared" si="43"/>
        <v>1997</v>
      </c>
      <c r="G469" s="87">
        <v>2022</v>
      </c>
      <c r="H469" s="87">
        <f t="shared" si="44"/>
        <v>25</v>
      </c>
      <c r="I469" s="87" t="str">
        <f t="shared" si="42"/>
        <v>Mal</v>
      </c>
      <c r="J469" s="17" t="s">
        <v>59</v>
      </c>
      <c r="K469" s="17">
        <v>1002064</v>
      </c>
      <c r="L469" s="17">
        <v>18</v>
      </c>
      <c r="M469" s="17">
        <v>0</v>
      </c>
      <c r="N469" s="17" t="str">
        <f t="shared" si="45"/>
        <v>A1</v>
      </c>
      <c r="O469" s="17" t="s">
        <v>10468</v>
      </c>
      <c r="P469" s="17" t="s">
        <v>10469</v>
      </c>
      <c r="Q469" s="88">
        <v>44476</v>
      </c>
      <c r="R469" s="88">
        <v>45021</v>
      </c>
      <c r="S469" s="89" t="s">
        <v>776</v>
      </c>
      <c r="T469" s="17">
        <v>1500</v>
      </c>
      <c r="U469" s="17" t="s">
        <v>10740</v>
      </c>
      <c r="V469" s="17">
        <v>23</v>
      </c>
      <c r="W469" s="17" t="s">
        <v>10994</v>
      </c>
      <c r="X469" s="17" t="str">
        <f t="shared" si="46"/>
        <v>Vigente</v>
      </c>
      <c r="Y469" s="17" t="str">
        <f t="shared" si="47"/>
        <v>V</v>
      </c>
      <c r="Z469" s="17" t="s">
        <v>11019</v>
      </c>
      <c r="AA469" s="17" t="str">
        <f>VLOOKUP(A469,'REPORTE'!$A$1:$AG$1961,19,0)</f>
        <v>Escuelas de conducir para chóferes profesionales: de camiones, buses, etcétera.</v>
      </c>
      <c r="AB469" s="17">
        <v>1001592</v>
      </c>
      <c r="AC469" s="17" t="s">
        <v>11166</v>
      </c>
      <c r="AD469" s="17" t="s">
        <v>11832</v>
      </c>
      <c r="AE469" s="17" t="s">
        <v>12072</v>
      </c>
      <c r="AF469" s="17" t="s">
        <v>12304</v>
      </c>
      <c r="AG469" s="17" t="s">
        <v>665</v>
      </c>
      <c r="AH469" s="17" t="str">
        <f>VLOOKUP(A469,'REPORTE'!$A$1:$AG$1961,5,0)</f>
        <v>ECUATORIANO(A)</v>
      </c>
      <c r="AI469" s="17">
        <f>VLOOKUP(A469,'REPORTE'!$A$1:$AG$1961,28,0)</f>
        <v>44476</v>
      </c>
      <c r="AJ469" s="17" t="str">
        <f>VLOOKUP(A469,'REPORTE'!$A$1:$AG$1961,29,0)</f>
        <v>Cliente</v>
      </c>
      <c r="AK469" s="17" t="str">
        <f>VLOOKUP(A469,'REPORTE'!$A$1:$AG$1961,30,0)</f>
        <v>Secundaria</v>
      </c>
      <c r="AL469" s="17" t="str">
        <f>VLOOKUP(A469,'REPORTE'!$A$1:$AG$1961,31,0)</f>
        <v>PICHINCHA</v>
      </c>
      <c r="AM469" s="17" t="str">
        <f>VLOOKUP(AL469,PROVINCIAS!$F$1:$G$1171,2,0)</f>
        <v>URBANA</v>
      </c>
    </row>
    <row r="470" spans="1:39" x14ac:dyDescent="0.45">
      <c r="A470" s="17">
        <v>1001185</v>
      </c>
      <c r="B470" s="17" t="s">
        <v>10034</v>
      </c>
      <c r="C470" s="85">
        <v>604518035</v>
      </c>
      <c r="D470" s="17">
        <v>35</v>
      </c>
      <c r="E470" s="86">
        <v>31621</v>
      </c>
      <c r="F470" s="86" t="str">
        <f t="shared" si="43"/>
        <v>1986</v>
      </c>
      <c r="G470" s="87">
        <v>2022</v>
      </c>
      <c r="H470" s="87">
        <f t="shared" si="44"/>
        <v>36</v>
      </c>
      <c r="I470" s="87" t="str">
        <f t="shared" si="42"/>
        <v>Mal</v>
      </c>
      <c r="J470" s="17" t="s">
        <v>59</v>
      </c>
      <c r="K470" s="17">
        <v>1002075</v>
      </c>
      <c r="L470" s="17">
        <v>10</v>
      </c>
      <c r="M470" s="17">
        <v>0</v>
      </c>
      <c r="N470" s="17" t="str">
        <f t="shared" si="45"/>
        <v>A1</v>
      </c>
      <c r="O470" s="17" t="s">
        <v>10468</v>
      </c>
      <c r="P470" s="17" t="s">
        <v>10469</v>
      </c>
      <c r="Q470" s="88">
        <v>44480</v>
      </c>
      <c r="R470" s="88">
        <v>44780</v>
      </c>
      <c r="S470" s="89" t="s">
        <v>776</v>
      </c>
      <c r="T470" s="17">
        <v>1500</v>
      </c>
      <c r="U470" s="17">
        <v>932.55</v>
      </c>
      <c r="V470" s="17">
        <v>23</v>
      </c>
      <c r="W470" s="17" t="s">
        <v>10994</v>
      </c>
      <c r="X470" s="17" t="str">
        <f t="shared" si="46"/>
        <v>Vigente</v>
      </c>
      <c r="Y470" s="17" t="str">
        <f t="shared" si="47"/>
        <v>V</v>
      </c>
      <c r="Z470" s="17" t="s">
        <v>348</v>
      </c>
      <c r="AA470" s="17" t="str">
        <f>VLOOKUP(A470,'REPORTE'!$A$1:$AG$1961,19,0)</f>
        <v>Venta al por menor de frutas, legumbres y hortalizas frescas o en conserva en establecimientos especializados.</v>
      </c>
      <c r="AB470" s="17">
        <v>1001266</v>
      </c>
      <c r="AC470" s="17" t="s">
        <v>11285</v>
      </c>
      <c r="AD470" s="17" t="s">
        <v>11899</v>
      </c>
      <c r="AE470" s="17" t="s">
        <v>12072</v>
      </c>
      <c r="AF470" s="17" t="s">
        <v>12305</v>
      </c>
      <c r="AG470" s="17" t="s">
        <v>665</v>
      </c>
      <c r="AH470" s="17" t="str">
        <f>VLOOKUP(A470,'REPORTE'!$A$1:$AG$1961,5,0)</f>
        <v>ECUATORIANO(A) INDIGENA</v>
      </c>
      <c r="AI470" s="17">
        <f>VLOOKUP(A470,'REPORTE'!$A$1:$AG$1961,28,0)</f>
        <v>44480</v>
      </c>
      <c r="AJ470" s="17" t="str">
        <f>VLOOKUP(A470,'REPORTE'!$A$1:$AG$1961,29,0)</f>
        <v>Cliente</v>
      </c>
      <c r="AK470" s="17" t="str">
        <f>VLOOKUP(A470,'REPORTE'!$A$1:$AG$1961,30,0)</f>
        <v>Secundaria</v>
      </c>
      <c r="AL470" s="17" t="str">
        <f>VLOOKUP(A470,'REPORTE'!$A$1:$AG$1961,31,0)</f>
        <v>CHIMBORAZO</v>
      </c>
      <c r="AM470" s="17" t="e">
        <f>VLOOKUP(AL470,PROVINCIAS!$F$1:$G$1171,2,0)</f>
        <v>#N/A</v>
      </c>
    </row>
    <row r="471" spans="1:39" x14ac:dyDescent="0.45">
      <c r="A471" s="17">
        <v>1001366</v>
      </c>
      <c r="B471" s="17" t="s">
        <v>10035</v>
      </c>
      <c r="C471" s="85">
        <v>1718249145</v>
      </c>
      <c r="D471" s="17">
        <v>32</v>
      </c>
      <c r="E471" s="86">
        <v>32589</v>
      </c>
      <c r="F471" s="86" t="str">
        <f t="shared" si="43"/>
        <v>1989</v>
      </c>
      <c r="G471" s="87">
        <v>2022</v>
      </c>
      <c r="H471" s="87">
        <f t="shared" si="44"/>
        <v>33</v>
      </c>
      <c r="I471" s="87" t="str">
        <f t="shared" si="42"/>
        <v>Mal</v>
      </c>
      <c r="J471" s="17" t="s">
        <v>36</v>
      </c>
      <c r="K471" s="17">
        <v>1002073</v>
      </c>
      <c r="L471" s="17">
        <v>18</v>
      </c>
      <c r="M471" s="17">
        <v>0</v>
      </c>
      <c r="N471" s="17" t="str">
        <f t="shared" si="45"/>
        <v>A1</v>
      </c>
      <c r="O471" s="17" t="s">
        <v>10468</v>
      </c>
      <c r="P471" s="17" t="s">
        <v>10469</v>
      </c>
      <c r="Q471" s="88">
        <v>44480</v>
      </c>
      <c r="R471" s="88">
        <v>45022</v>
      </c>
      <c r="S471" s="89" t="s">
        <v>776</v>
      </c>
      <c r="T471" s="17">
        <v>3000</v>
      </c>
      <c r="U471" s="17" t="s">
        <v>10741</v>
      </c>
      <c r="V471" s="17">
        <v>21.5</v>
      </c>
      <c r="W471" s="17" t="s">
        <v>10994</v>
      </c>
      <c r="X471" s="17" t="str">
        <f t="shared" si="46"/>
        <v>Vigente</v>
      </c>
      <c r="Y471" s="17" t="str">
        <f t="shared" si="47"/>
        <v>V</v>
      </c>
      <c r="Z471" s="17" t="s">
        <v>255</v>
      </c>
      <c r="AA471" s="17" t="str">
        <f>VLOOKUP(A471,'REPORTE'!$A$1:$AG$1961,19,0)</f>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v>
      </c>
      <c r="AB471" s="17">
        <v>1001443</v>
      </c>
      <c r="AC471" s="17" t="s">
        <v>11537</v>
      </c>
      <c r="AD471" s="17" t="s">
        <v>11892</v>
      </c>
      <c r="AE471" s="17" t="s">
        <v>12072</v>
      </c>
      <c r="AF471" s="17" t="s">
        <v>12306</v>
      </c>
      <c r="AG471" s="17" t="s">
        <v>665</v>
      </c>
      <c r="AH471" s="17" t="str">
        <f>VLOOKUP(A471,'REPORTE'!$A$1:$AG$1961,5,0)</f>
        <v>ECUATORIANO(A)</v>
      </c>
      <c r="AI471" s="17">
        <f>VLOOKUP(A471,'REPORTE'!$A$1:$AG$1961,28,0)</f>
        <v>44480</v>
      </c>
      <c r="AJ471" s="17" t="str">
        <f>VLOOKUP(A471,'REPORTE'!$A$1:$AG$1961,29,0)</f>
        <v>Cliente</v>
      </c>
      <c r="AK471" s="17" t="str">
        <f>VLOOKUP(A471,'REPORTE'!$A$1:$AG$1961,30,0)</f>
        <v>Secundaria</v>
      </c>
      <c r="AL471" s="17" t="str">
        <f>VLOOKUP(A471,'REPORTE'!$A$1:$AG$1961,31,0)</f>
        <v>PICHINCHA</v>
      </c>
      <c r="AM471" s="17" t="str">
        <f>VLOOKUP(AL471,PROVINCIAS!$F$1:$G$1171,2,0)</f>
        <v>URBANA</v>
      </c>
    </row>
    <row r="472" spans="1:39" x14ac:dyDescent="0.45">
      <c r="A472" s="17">
        <v>1001537</v>
      </c>
      <c r="B472" s="17" t="s">
        <v>10036</v>
      </c>
      <c r="C472" s="85">
        <v>605307438</v>
      </c>
      <c r="D472" s="17">
        <v>30</v>
      </c>
      <c r="E472" s="86">
        <v>33572</v>
      </c>
      <c r="F472" s="86" t="str">
        <f t="shared" si="43"/>
        <v>1991</v>
      </c>
      <c r="G472" s="87">
        <v>2022</v>
      </c>
      <c r="H472" s="87">
        <f t="shared" si="44"/>
        <v>31</v>
      </c>
      <c r="I472" s="87" t="str">
        <f t="shared" si="42"/>
        <v>Mal</v>
      </c>
      <c r="J472" s="17" t="s">
        <v>36</v>
      </c>
      <c r="K472" s="17">
        <v>1002072</v>
      </c>
      <c r="L472" s="17">
        <v>12</v>
      </c>
      <c r="M472" s="17">
        <v>40</v>
      </c>
      <c r="N472" s="17" t="str">
        <f t="shared" si="45"/>
        <v>A3</v>
      </c>
      <c r="O472" s="17" t="s">
        <v>10468</v>
      </c>
      <c r="P472" s="17" t="s">
        <v>10469</v>
      </c>
      <c r="Q472" s="88">
        <v>44480</v>
      </c>
      <c r="R472" s="88">
        <v>44854</v>
      </c>
      <c r="S472" s="88">
        <v>44581</v>
      </c>
      <c r="T472" s="17">
        <v>1200</v>
      </c>
      <c r="U472" s="17" t="s">
        <v>10742</v>
      </c>
      <c r="V472" s="17">
        <v>23</v>
      </c>
      <c r="W472" s="17" t="s">
        <v>10995</v>
      </c>
      <c r="X472" s="17" t="str">
        <f t="shared" si="46"/>
        <v>Vigente</v>
      </c>
      <c r="Y472" s="17" t="str">
        <f t="shared" si="47"/>
        <v>F</v>
      </c>
      <c r="Z472" s="17" t="s">
        <v>348</v>
      </c>
      <c r="AA472" s="17" t="str">
        <f>VLOOKUP(A472,'REPORTE'!$A$1:$AG$1961,19,0)</f>
        <v>Conservación de frutas, pulpa de frutas, legumbres y hortalizas mediante el congelado, secado, deshidratado, inmersión en aceite o vinagre, enlatado, etcétera.</v>
      </c>
      <c r="AB472" s="17">
        <v>1001633</v>
      </c>
      <c r="AC472" s="17" t="s">
        <v>11191</v>
      </c>
      <c r="AD472" s="17" t="s">
        <v>11891</v>
      </c>
      <c r="AE472" s="17" t="s">
        <v>12072</v>
      </c>
      <c r="AF472" s="17" t="s">
        <v>11150</v>
      </c>
      <c r="AG472" s="17" t="s">
        <v>665</v>
      </c>
      <c r="AH472" s="17" t="str">
        <f>VLOOKUP(A472,'REPORTE'!$A$1:$AG$1961,5,0)</f>
        <v>ECUATORIANO(A)</v>
      </c>
      <c r="AI472" s="17">
        <f>VLOOKUP(A472,'REPORTE'!$A$1:$AG$1961,28,0)</f>
        <v>44480</v>
      </c>
      <c r="AJ472" s="17" t="str">
        <f>VLOOKUP(A472,'REPORTE'!$A$1:$AG$1961,29,0)</f>
        <v>Cliente</v>
      </c>
      <c r="AK472" s="17" t="str">
        <f>VLOOKUP(A472,'REPORTE'!$A$1:$AG$1961,30,0)</f>
        <v>Primaria</v>
      </c>
      <c r="AL472" s="17" t="str">
        <f>VLOOKUP(A472,'REPORTE'!$A$1:$AG$1961,31,0)</f>
        <v>CHIMBORAZO</v>
      </c>
      <c r="AM472" s="17" t="e">
        <f>VLOOKUP(AL472,PROVINCIAS!$F$1:$G$1171,2,0)</f>
        <v>#N/A</v>
      </c>
    </row>
    <row r="473" spans="1:39" x14ac:dyDescent="0.45">
      <c r="A473" s="17">
        <v>1001538</v>
      </c>
      <c r="B473" s="17" t="s">
        <v>10037</v>
      </c>
      <c r="C473" s="85">
        <v>605393339</v>
      </c>
      <c r="D473" s="17">
        <v>19</v>
      </c>
      <c r="E473" s="86">
        <v>37615</v>
      </c>
      <c r="F473" s="86" t="str">
        <f t="shared" si="43"/>
        <v>2002</v>
      </c>
      <c r="G473" s="87">
        <v>2022</v>
      </c>
      <c r="H473" s="87">
        <f t="shared" si="44"/>
        <v>20</v>
      </c>
      <c r="I473" s="87" t="str">
        <f t="shared" si="42"/>
        <v>Mal</v>
      </c>
      <c r="J473" s="17" t="s">
        <v>59</v>
      </c>
      <c r="K473" s="17">
        <v>1002074</v>
      </c>
      <c r="L473" s="17">
        <v>12</v>
      </c>
      <c r="M473" s="17">
        <v>0</v>
      </c>
      <c r="N473" s="17" t="str">
        <f t="shared" si="45"/>
        <v>A1</v>
      </c>
      <c r="O473" s="17" t="s">
        <v>10468</v>
      </c>
      <c r="P473" s="17" t="s">
        <v>10469</v>
      </c>
      <c r="Q473" s="88">
        <v>44480</v>
      </c>
      <c r="R473" s="88">
        <v>44854</v>
      </c>
      <c r="S473" s="89" t="s">
        <v>776</v>
      </c>
      <c r="T473" s="17">
        <v>1500</v>
      </c>
      <c r="U473" s="17" t="s">
        <v>10743</v>
      </c>
      <c r="V473" s="17">
        <v>17.5</v>
      </c>
      <c r="W473" s="17" t="s">
        <v>10994</v>
      </c>
      <c r="X473" s="17" t="str">
        <f t="shared" si="46"/>
        <v>Vigente</v>
      </c>
      <c r="Y473" s="17" t="str">
        <f t="shared" si="47"/>
        <v>V</v>
      </c>
      <c r="Z473" s="17" t="s">
        <v>244</v>
      </c>
      <c r="AA473" s="17" t="str">
        <f>VLOOKUP(A473,'REPORTE'!$A$1:$AG$1961,19,0)</f>
        <v>Actividades de abastecimiento de suministros para su utilización en situaciones de emergencia interna en tiempos de paz causadas por desastres.</v>
      </c>
      <c r="AB473" s="17">
        <v>1001634</v>
      </c>
      <c r="AC473" s="17" t="s">
        <v>11286</v>
      </c>
      <c r="AD473" s="17" t="s">
        <v>11854</v>
      </c>
      <c r="AE473" s="17" t="s">
        <v>12072</v>
      </c>
      <c r="AF473" s="17" t="s">
        <v>12307</v>
      </c>
      <c r="AG473" s="17" t="s">
        <v>4384</v>
      </c>
      <c r="AH473" s="17" t="str">
        <f>VLOOKUP(A473,'REPORTE'!$A$1:$AG$1961,5,0)</f>
        <v>ECUATORIANO(A) INDIGENA</v>
      </c>
      <c r="AI473" s="17">
        <f>VLOOKUP(A473,'REPORTE'!$A$1:$AG$1961,28,0)</f>
        <v>44480</v>
      </c>
      <c r="AJ473" s="17" t="str">
        <f>VLOOKUP(A473,'REPORTE'!$A$1:$AG$1961,29,0)</f>
        <v>Cliente</v>
      </c>
      <c r="AK473" s="17" t="str">
        <f>VLOOKUP(A473,'REPORTE'!$A$1:$AG$1961,30,0)</f>
        <v>Secundaria</v>
      </c>
      <c r="AL473" s="17" t="str">
        <f>VLOOKUP(A473,'REPORTE'!$A$1:$AG$1961,31,0)</f>
        <v>CHIMBORAZO</v>
      </c>
      <c r="AM473" s="17" t="e">
        <f>VLOOKUP(AL473,PROVINCIAS!$F$1:$G$1171,2,0)</f>
        <v>#N/A</v>
      </c>
    </row>
    <row r="474" spans="1:39" x14ac:dyDescent="0.45">
      <c r="A474" s="17">
        <v>1001540</v>
      </c>
      <c r="B474" s="17" t="s">
        <v>10038</v>
      </c>
      <c r="C474" s="85">
        <v>605285667</v>
      </c>
      <c r="D474" s="17">
        <v>21</v>
      </c>
      <c r="E474" s="86">
        <v>36800</v>
      </c>
      <c r="F474" s="86" t="str">
        <f t="shared" si="43"/>
        <v>2000</v>
      </c>
      <c r="G474" s="87">
        <v>2022</v>
      </c>
      <c r="H474" s="87">
        <f t="shared" si="44"/>
        <v>22</v>
      </c>
      <c r="I474" s="87" t="str">
        <f t="shared" si="42"/>
        <v>Mal</v>
      </c>
      <c r="J474" s="17" t="s">
        <v>59</v>
      </c>
      <c r="K474" s="17">
        <v>1002076</v>
      </c>
      <c r="L474" s="17">
        <v>12</v>
      </c>
      <c r="M474" s="17">
        <v>0</v>
      </c>
      <c r="N474" s="17" t="str">
        <f t="shared" si="45"/>
        <v>A1</v>
      </c>
      <c r="O474" s="17" t="s">
        <v>10468</v>
      </c>
      <c r="P474" s="17" t="s">
        <v>10469</v>
      </c>
      <c r="Q474" s="88">
        <v>44480</v>
      </c>
      <c r="R474" s="88">
        <v>44845</v>
      </c>
      <c r="S474" s="89" t="s">
        <v>776</v>
      </c>
      <c r="T474" s="17">
        <v>1200</v>
      </c>
      <c r="U474" s="17">
        <v>823.48</v>
      </c>
      <c r="V474" s="17">
        <v>17.5</v>
      </c>
      <c r="W474" s="17" t="s">
        <v>10994</v>
      </c>
      <c r="X474" s="17" t="str">
        <f t="shared" si="46"/>
        <v>Vigente</v>
      </c>
      <c r="Y474" s="17" t="str">
        <f t="shared" si="47"/>
        <v>V</v>
      </c>
      <c r="Z474" s="17" t="s">
        <v>244</v>
      </c>
      <c r="AA474" s="17" t="str">
        <f>VLOOKUP(A474,'REPORTE'!$A$1:$AG$1961,19,0)</f>
        <v>Empleado Privado</v>
      </c>
      <c r="AB474" s="17">
        <v>1001636</v>
      </c>
      <c r="AC474" s="17" t="s">
        <v>11287</v>
      </c>
      <c r="AD474" s="17" t="s">
        <v>11844</v>
      </c>
      <c r="AE474" s="17" t="s">
        <v>12072</v>
      </c>
      <c r="AF474" s="17" t="s">
        <v>12308</v>
      </c>
      <c r="AG474" s="17" t="s">
        <v>4384</v>
      </c>
      <c r="AH474" s="17" t="str">
        <f>VLOOKUP(A474,'REPORTE'!$A$1:$AG$1961,5,0)</f>
        <v>ECUATORIANO(A) INDIGENA</v>
      </c>
      <c r="AI474" s="17">
        <f>VLOOKUP(A474,'REPORTE'!$A$1:$AG$1961,28,0)</f>
        <v>0</v>
      </c>
      <c r="AJ474" s="17" t="str">
        <f>VLOOKUP(A474,'REPORTE'!$A$1:$AG$1961,29,0)</f>
        <v>Cliente</v>
      </c>
      <c r="AK474" s="17" t="str">
        <f>VLOOKUP(A474,'REPORTE'!$A$1:$AG$1961,30,0)</f>
        <v>Secundaria</v>
      </c>
      <c r="AL474" s="17" t="str">
        <f>VLOOKUP(A474,'REPORTE'!$A$1:$AG$1961,31,0)</f>
        <v>CHIMBORAZO</v>
      </c>
      <c r="AM474" s="17" t="e">
        <f>VLOOKUP(AL474,PROVINCIAS!$F$1:$G$1171,2,0)</f>
        <v>#N/A</v>
      </c>
    </row>
    <row r="475" spans="1:39" x14ac:dyDescent="0.45">
      <c r="A475" s="17">
        <v>1001541</v>
      </c>
      <c r="B475" s="17" t="s">
        <v>10039</v>
      </c>
      <c r="C475" s="85">
        <v>504283086</v>
      </c>
      <c r="D475" s="17">
        <v>27</v>
      </c>
      <c r="E475" s="86">
        <v>34572</v>
      </c>
      <c r="F475" s="86" t="str">
        <f t="shared" si="43"/>
        <v>1994</v>
      </c>
      <c r="G475" s="87">
        <v>2022</v>
      </c>
      <c r="H475" s="87">
        <f t="shared" si="44"/>
        <v>28</v>
      </c>
      <c r="I475" s="87" t="str">
        <f t="shared" si="42"/>
        <v>Mal</v>
      </c>
      <c r="J475" s="17" t="s">
        <v>59</v>
      </c>
      <c r="K475" s="17">
        <v>1002077</v>
      </c>
      <c r="L475" s="17">
        <v>36</v>
      </c>
      <c r="M475" s="17">
        <v>0</v>
      </c>
      <c r="N475" s="17" t="str">
        <f t="shared" si="45"/>
        <v>A1</v>
      </c>
      <c r="O475" s="17" t="s">
        <v>10468</v>
      </c>
      <c r="P475" s="17" t="s">
        <v>10469</v>
      </c>
      <c r="Q475" s="88">
        <v>44480</v>
      </c>
      <c r="R475" s="88">
        <v>45587</v>
      </c>
      <c r="S475" s="89" t="s">
        <v>776</v>
      </c>
      <c r="T475" s="17">
        <v>3000</v>
      </c>
      <c r="U475" s="17" t="s">
        <v>10744</v>
      </c>
      <c r="V475" s="17">
        <v>18.989999999999998</v>
      </c>
      <c r="W475" s="17" t="s">
        <v>10994</v>
      </c>
      <c r="X475" s="17" t="str">
        <f t="shared" si="46"/>
        <v>Vigente</v>
      </c>
      <c r="Y475" s="17" t="str">
        <f t="shared" si="47"/>
        <v>V</v>
      </c>
      <c r="Z475" s="17" t="s">
        <v>11012</v>
      </c>
      <c r="AA475" s="17" t="str">
        <f>VLOOKUP(A475,'REPORTE'!$A$1:$AG$1961,19,0)</f>
        <v>Actividades de alquiler de automóviles privados con conductor.</v>
      </c>
      <c r="AB475" s="17">
        <v>1001637</v>
      </c>
      <c r="AC475" s="17" t="s">
        <v>11659</v>
      </c>
      <c r="AD475" s="17" t="s">
        <v>11975</v>
      </c>
      <c r="AE475" s="17" t="s">
        <v>12072</v>
      </c>
      <c r="AF475" s="17" t="s">
        <v>12309</v>
      </c>
      <c r="AG475" s="17" t="s">
        <v>665</v>
      </c>
      <c r="AH475" s="17" t="str">
        <f>VLOOKUP(A475,'REPORTE'!$A$1:$AG$1961,5,0)</f>
        <v>ECUATORIANO(A)</v>
      </c>
      <c r="AI475" s="17">
        <f>VLOOKUP(A475,'REPORTE'!$A$1:$AG$1961,28,0)</f>
        <v>0</v>
      </c>
      <c r="AJ475" s="17" t="str">
        <f>VLOOKUP(A475,'REPORTE'!$A$1:$AG$1961,29,0)</f>
        <v>Cliente</v>
      </c>
      <c r="AK475" s="17" t="str">
        <f>VLOOKUP(A475,'REPORTE'!$A$1:$AG$1961,30,0)</f>
        <v>Secundaria</v>
      </c>
      <c r="AL475" s="17" t="str">
        <f>VLOOKUP(A475,'REPORTE'!$A$1:$AG$1961,31,0)</f>
        <v>PICHINCHA</v>
      </c>
      <c r="AM475" s="17" t="str">
        <f>VLOOKUP(AL475,PROVINCIAS!$F$1:$G$1171,2,0)</f>
        <v>URBANA</v>
      </c>
    </row>
    <row r="476" spans="1:39" x14ac:dyDescent="0.45">
      <c r="A476" s="17">
        <v>1001542</v>
      </c>
      <c r="B476" s="17" t="s">
        <v>10040</v>
      </c>
      <c r="C476" s="85">
        <v>1803106218</v>
      </c>
      <c r="D476" s="17">
        <v>40</v>
      </c>
      <c r="E476" s="86">
        <v>29667</v>
      </c>
      <c r="F476" s="86" t="str">
        <f t="shared" si="43"/>
        <v>1981</v>
      </c>
      <c r="G476" s="87">
        <v>2022</v>
      </c>
      <c r="H476" s="87">
        <f t="shared" si="44"/>
        <v>41</v>
      </c>
      <c r="I476" s="87" t="str">
        <f t="shared" si="42"/>
        <v>Mal</v>
      </c>
      <c r="J476" s="17" t="s">
        <v>36</v>
      </c>
      <c r="K476" s="17">
        <v>1002079</v>
      </c>
      <c r="L476" s="17">
        <v>18</v>
      </c>
      <c r="M476" s="17">
        <v>0</v>
      </c>
      <c r="N476" s="17" t="str">
        <f t="shared" si="45"/>
        <v>A1</v>
      </c>
      <c r="O476" s="17" t="s">
        <v>10468</v>
      </c>
      <c r="P476" s="17" t="s">
        <v>10469</v>
      </c>
      <c r="Q476" s="88">
        <v>44480</v>
      </c>
      <c r="R476" s="88">
        <v>45021</v>
      </c>
      <c r="S476" s="89" t="s">
        <v>776</v>
      </c>
      <c r="T476" s="17">
        <v>5000</v>
      </c>
      <c r="U476" s="17" t="s">
        <v>10745</v>
      </c>
      <c r="V476" s="17">
        <v>18.989999999999998</v>
      </c>
      <c r="W476" s="17" t="s">
        <v>10994</v>
      </c>
      <c r="X476" s="17" t="str">
        <f t="shared" si="46"/>
        <v>Vigente</v>
      </c>
      <c r="Y476" s="17" t="str">
        <f t="shared" si="47"/>
        <v>V</v>
      </c>
      <c r="Z476" s="17" t="s">
        <v>275</v>
      </c>
      <c r="AA476" s="17" t="str">
        <f>VLOOKUP(A476,'REPORTE'!$A$1:$AG$1961,19,0)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76" s="17">
        <v>1001638</v>
      </c>
      <c r="AC476" s="17" t="s">
        <v>11660</v>
      </c>
      <c r="AD476" s="17" t="s">
        <v>11976</v>
      </c>
      <c r="AE476" s="17" t="s">
        <v>12072</v>
      </c>
      <c r="AF476" s="17" t="s">
        <v>12310</v>
      </c>
      <c r="AG476" s="17" t="s">
        <v>665</v>
      </c>
      <c r="AH476" s="17" t="str">
        <f>VLOOKUP(A476,'REPORTE'!$A$1:$AG$1961,5,0)</f>
        <v>ECUATORIANO(A)</v>
      </c>
      <c r="AI476" s="17">
        <f>VLOOKUP(A476,'REPORTE'!$A$1:$AG$1961,28,0)</f>
        <v>44480</v>
      </c>
      <c r="AJ476" s="17" t="str">
        <f>VLOOKUP(A476,'REPORTE'!$A$1:$AG$1961,29,0)</f>
        <v>Cliente</v>
      </c>
      <c r="AK476" s="17" t="str">
        <f>VLOOKUP(A476,'REPORTE'!$A$1:$AG$1961,30,0)</f>
        <v>Primaria</v>
      </c>
      <c r="AL476" s="17" t="str">
        <f>VLOOKUP(A476,'REPORTE'!$A$1:$AG$1961,31,0)</f>
        <v>TUNGURAHUA</v>
      </c>
      <c r="AM476" s="17" t="e">
        <f>VLOOKUP(AL476,PROVINCIAS!$F$1:$G$1171,2,0)</f>
        <v>#N/A</v>
      </c>
    </row>
    <row r="477" spans="1:39" x14ac:dyDescent="0.45">
      <c r="A477" s="17">
        <v>1001544</v>
      </c>
      <c r="B477" s="17" t="s">
        <v>10041</v>
      </c>
      <c r="C477" s="85">
        <v>1727079988</v>
      </c>
      <c r="D477" s="17">
        <v>28</v>
      </c>
      <c r="E477" s="86">
        <v>34269</v>
      </c>
      <c r="F477" s="86" t="str">
        <f t="shared" si="43"/>
        <v>1993</v>
      </c>
      <c r="G477" s="87">
        <v>2022</v>
      </c>
      <c r="H477" s="87">
        <f t="shared" si="44"/>
        <v>29</v>
      </c>
      <c r="I477" s="87" t="str">
        <f t="shared" si="42"/>
        <v>Mal</v>
      </c>
      <c r="J477" s="17" t="s">
        <v>36</v>
      </c>
      <c r="K477" s="17">
        <v>1002078</v>
      </c>
      <c r="L477" s="17">
        <v>36</v>
      </c>
      <c r="M477" s="17">
        <v>0</v>
      </c>
      <c r="N477" s="17" t="str">
        <f t="shared" si="45"/>
        <v>A1</v>
      </c>
      <c r="O477" s="17" t="s">
        <v>10468</v>
      </c>
      <c r="P477" s="17" t="s">
        <v>10469</v>
      </c>
      <c r="Q477" s="88">
        <v>44480</v>
      </c>
      <c r="R477" s="88">
        <v>45587</v>
      </c>
      <c r="S477" s="89" t="s">
        <v>776</v>
      </c>
      <c r="T477" s="17">
        <v>5000</v>
      </c>
      <c r="U477" s="17" t="s">
        <v>10746</v>
      </c>
      <c r="V477" s="17">
        <v>17.5</v>
      </c>
      <c r="W477" s="17" t="s">
        <v>10994</v>
      </c>
      <c r="X477" s="17" t="str">
        <f t="shared" si="46"/>
        <v>Vigente</v>
      </c>
      <c r="Y477" s="17" t="str">
        <f t="shared" si="47"/>
        <v>V</v>
      </c>
      <c r="Z477" s="17" t="s">
        <v>11012</v>
      </c>
      <c r="AA477" s="17" t="str">
        <f>VLOOKUP(A477,'REPORTE'!$A$1:$AG$1961,19,0)</f>
        <v>Actividades de alquiler de automóviles privados con conductor.</v>
      </c>
      <c r="AB477" s="17">
        <v>1001640</v>
      </c>
      <c r="AC477" s="17" t="s">
        <v>11542</v>
      </c>
      <c r="AD477" s="17" t="s">
        <v>11977</v>
      </c>
      <c r="AE477" s="17" t="s">
        <v>12072</v>
      </c>
      <c r="AF477" s="17" t="s">
        <v>12311</v>
      </c>
      <c r="AG477" s="17" t="s">
        <v>665</v>
      </c>
      <c r="AH477" s="17" t="str">
        <f>VLOOKUP(A477,'REPORTE'!$A$1:$AG$1961,5,0)</f>
        <v>ECUATORIANO(A)</v>
      </c>
      <c r="AI477" s="17">
        <f>VLOOKUP(A477,'REPORTE'!$A$1:$AG$1961,28,0)</f>
        <v>44480</v>
      </c>
      <c r="AJ477" s="17" t="str">
        <f>VLOOKUP(A477,'REPORTE'!$A$1:$AG$1961,29,0)</f>
        <v>Cliente</v>
      </c>
      <c r="AK477" s="17" t="str">
        <f>VLOOKUP(A477,'REPORTE'!$A$1:$AG$1961,30,0)</f>
        <v>Secundaria</v>
      </c>
      <c r="AL477" s="17" t="str">
        <f>VLOOKUP(A477,'REPORTE'!$A$1:$AG$1961,31,0)</f>
        <v>PICHINCHA</v>
      </c>
      <c r="AM477" s="17" t="str">
        <f>VLOOKUP(AL477,PROVINCIAS!$F$1:$G$1171,2,0)</f>
        <v>URBANA</v>
      </c>
    </row>
    <row r="478" spans="1:39" x14ac:dyDescent="0.45">
      <c r="A478" s="17">
        <v>1001318</v>
      </c>
      <c r="B478" s="17" t="s">
        <v>10042</v>
      </c>
      <c r="C478" s="85">
        <v>1711917458</v>
      </c>
      <c r="D478" s="17">
        <v>44</v>
      </c>
      <c r="E478" s="86">
        <v>28450</v>
      </c>
      <c r="F478" s="86" t="str">
        <f t="shared" si="43"/>
        <v>1977</v>
      </c>
      <c r="G478" s="87">
        <v>2022</v>
      </c>
      <c r="H478" s="87">
        <f t="shared" si="44"/>
        <v>45</v>
      </c>
      <c r="I478" s="87" t="str">
        <f t="shared" si="42"/>
        <v>Mal</v>
      </c>
      <c r="J478" s="17" t="s">
        <v>59</v>
      </c>
      <c r="K478" s="17">
        <v>1002081</v>
      </c>
      <c r="L478" s="17">
        <v>12</v>
      </c>
      <c r="M478" s="17">
        <v>0</v>
      </c>
      <c r="N478" s="17" t="str">
        <f t="shared" si="45"/>
        <v>A1</v>
      </c>
      <c r="O478" s="17" t="s">
        <v>10468</v>
      </c>
      <c r="P478" s="17" t="s">
        <v>10469</v>
      </c>
      <c r="Q478" s="88">
        <v>44481</v>
      </c>
      <c r="R478" s="88">
        <v>44844</v>
      </c>
      <c r="S478" s="89" t="s">
        <v>776</v>
      </c>
      <c r="T478" s="17">
        <v>1500</v>
      </c>
      <c r="U478" s="17" t="s">
        <v>10747</v>
      </c>
      <c r="V478" s="17">
        <v>23</v>
      </c>
      <c r="W478" s="17" t="s">
        <v>10994</v>
      </c>
      <c r="X478" s="17" t="str">
        <f t="shared" si="46"/>
        <v>Vigente</v>
      </c>
      <c r="Y478" s="17" t="str">
        <f t="shared" si="47"/>
        <v>V</v>
      </c>
      <c r="Z478" s="17" t="s">
        <v>11080</v>
      </c>
      <c r="AA478" s="17" t="str">
        <f>VLOOKUP(A478,'REPORTE'!$A$1:$AG$1961,19,0)</f>
        <v>Venta al por mayor de artí­culos de ferreterí­as y cerraduras: martillos, sierras, destornilladores, y otras herramientas de mano, accesorios y dispositivos; cajas fuertes, extintores.</v>
      </c>
      <c r="AB478" s="17">
        <v>1001395</v>
      </c>
      <c r="AC478" s="17" t="s">
        <v>11236</v>
      </c>
      <c r="AD478" s="17" t="s">
        <v>11871</v>
      </c>
      <c r="AE478" s="17" t="s">
        <v>12072</v>
      </c>
      <c r="AF478" s="17" t="s">
        <v>12312</v>
      </c>
      <c r="AG478" s="17" t="s">
        <v>665</v>
      </c>
      <c r="AH478" s="17" t="str">
        <f>VLOOKUP(A478,'REPORTE'!$A$1:$AG$1961,5,0)</f>
        <v>ECUATORIANO(A)</v>
      </c>
      <c r="AI478" s="17">
        <f>VLOOKUP(A478,'REPORTE'!$A$1:$AG$1961,28,0)</f>
        <v>0</v>
      </c>
      <c r="AJ478" s="17" t="str">
        <f>VLOOKUP(A478,'REPORTE'!$A$1:$AG$1961,29,0)</f>
        <v>Cliente</v>
      </c>
      <c r="AK478" s="17" t="str">
        <f>VLOOKUP(A478,'REPORTE'!$A$1:$AG$1961,30,0)</f>
        <v>Secundaria</v>
      </c>
      <c r="AL478" s="17" t="str">
        <f>VLOOKUP(A478,'REPORTE'!$A$1:$AG$1961,31,0)</f>
        <v>PICHINCHA</v>
      </c>
      <c r="AM478" s="17" t="str">
        <f>VLOOKUP(AL478,PROVINCIAS!$F$1:$G$1171,2,0)</f>
        <v>URBANA</v>
      </c>
    </row>
    <row r="479" spans="1:39" x14ac:dyDescent="0.45">
      <c r="A479" s="17">
        <v>1001437</v>
      </c>
      <c r="B479" s="17" t="s">
        <v>10043</v>
      </c>
      <c r="C479" s="85">
        <v>401017892</v>
      </c>
      <c r="D479" s="17">
        <v>50</v>
      </c>
      <c r="E479" s="86">
        <v>26103</v>
      </c>
      <c r="F479" s="86" t="str">
        <f t="shared" si="43"/>
        <v>1971</v>
      </c>
      <c r="G479" s="87">
        <v>2022</v>
      </c>
      <c r="H479" s="87">
        <f t="shared" si="44"/>
        <v>51</v>
      </c>
      <c r="I479" s="87" t="str">
        <f t="shared" si="42"/>
        <v>Mal</v>
      </c>
      <c r="J479" s="17" t="s">
        <v>59</v>
      </c>
      <c r="K479" s="17">
        <v>1002083</v>
      </c>
      <c r="L479" s="17">
        <v>18</v>
      </c>
      <c r="M479" s="17">
        <v>0</v>
      </c>
      <c r="N479" s="17" t="str">
        <f t="shared" si="45"/>
        <v>A1</v>
      </c>
      <c r="O479" s="17" t="s">
        <v>10468</v>
      </c>
      <c r="P479" s="17" t="s">
        <v>10469</v>
      </c>
      <c r="Q479" s="88">
        <v>44481</v>
      </c>
      <c r="R479" s="88">
        <v>45040</v>
      </c>
      <c r="S479" s="89" t="s">
        <v>776</v>
      </c>
      <c r="T479" s="17">
        <v>3000</v>
      </c>
      <c r="U479" s="17" t="s">
        <v>10748</v>
      </c>
      <c r="V479" s="17">
        <v>21.5</v>
      </c>
      <c r="W479" s="17" t="s">
        <v>10994</v>
      </c>
      <c r="X479" s="17" t="str">
        <f t="shared" si="46"/>
        <v>Vigente</v>
      </c>
      <c r="Y479" s="17" t="str">
        <f t="shared" si="47"/>
        <v>V</v>
      </c>
      <c r="Z479" s="17" t="s">
        <v>11025</v>
      </c>
      <c r="AA479" s="17" t="str">
        <f>VLOOKUP(A479,'REPORTE'!$A$1:$AG$1961,19,0)</f>
        <v>Servicios de apoyo a la elaboración y conservación de frutas, legumbres y hortalizas a cambio de una retribución o por contrato: pelado industrial de papas, etcétera.</v>
      </c>
      <c r="AB479" s="17">
        <v>1001517</v>
      </c>
      <c r="AC479" s="17" t="s">
        <v>11537</v>
      </c>
      <c r="AD479" s="17" t="s">
        <v>11859</v>
      </c>
      <c r="AE479" s="17" t="s">
        <v>12072</v>
      </c>
      <c r="AF479" s="17" t="s">
        <v>12313</v>
      </c>
      <c r="AG479" s="17" t="s">
        <v>665</v>
      </c>
      <c r="AH479" s="17" t="str">
        <f>VLOOKUP(A479,'REPORTE'!$A$1:$AG$1961,5,0)</f>
        <v>ECUATORIANO(A)</v>
      </c>
      <c r="AI479" s="17">
        <f>VLOOKUP(A479,'REPORTE'!$A$1:$AG$1961,28,0)</f>
        <v>44481</v>
      </c>
      <c r="AJ479" s="17" t="str">
        <f>VLOOKUP(A479,'REPORTE'!$A$1:$AG$1961,29,0)</f>
        <v>Cliente</v>
      </c>
      <c r="AK479" s="17" t="str">
        <f>VLOOKUP(A479,'REPORTE'!$A$1:$AG$1961,30,0)</f>
        <v>Secundaria</v>
      </c>
      <c r="AL479" s="17" t="str">
        <f>VLOOKUP(A479,'REPORTE'!$A$1:$AG$1961,31,0)</f>
        <v>CARCHI</v>
      </c>
      <c r="AM479" s="17" t="e">
        <f>VLOOKUP(AL479,PROVINCIAS!$F$1:$G$1171,2,0)</f>
        <v>#N/A</v>
      </c>
    </row>
    <row r="480" spans="1:39" x14ac:dyDescent="0.45">
      <c r="A480" s="17">
        <v>1000744</v>
      </c>
      <c r="B480" s="17" t="s">
        <v>10044</v>
      </c>
      <c r="C480" s="85">
        <v>605611565</v>
      </c>
      <c r="D480" s="17">
        <v>24</v>
      </c>
      <c r="E480" s="86">
        <v>35674</v>
      </c>
      <c r="F480" s="86" t="str">
        <f t="shared" si="43"/>
        <v>1997</v>
      </c>
      <c r="G480" s="87">
        <v>2022</v>
      </c>
      <c r="H480" s="87">
        <f t="shared" si="44"/>
        <v>25</v>
      </c>
      <c r="I480" s="87" t="str">
        <f t="shared" si="42"/>
        <v>Mal</v>
      </c>
      <c r="J480" s="17" t="s">
        <v>36</v>
      </c>
      <c r="K480" s="17">
        <v>1002091</v>
      </c>
      <c r="L480" s="17">
        <v>6</v>
      </c>
      <c r="M480" s="17">
        <v>0</v>
      </c>
      <c r="N480" s="17" t="str">
        <f t="shared" si="45"/>
        <v>A1</v>
      </c>
      <c r="O480" s="17" t="s">
        <v>10468</v>
      </c>
      <c r="P480" s="17" t="s">
        <v>10469</v>
      </c>
      <c r="Q480" s="88">
        <v>44483</v>
      </c>
      <c r="R480" s="88">
        <v>44661</v>
      </c>
      <c r="S480" s="89" t="s">
        <v>776</v>
      </c>
      <c r="T480" s="17">
        <v>500</v>
      </c>
      <c r="U480" s="17">
        <v>172.48</v>
      </c>
      <c r="V480" s="17">
        <v>23</v>
      </c>
      <c r="W480" s="17" t="s">
        <v>10994</v>
      </c>
      <c r="X480" s="17" t="str">
        <f t="shared" si="46"/>
        <v>Vigente</v>
      </c>
      <c r="Y480" s="17" t="str">
        <f t="shared" si="47"/>
        <v>V</v>
      </c>
      <c r="Z480" s="17" t="s">
        <v>244</v>
      </c>
      <c r="AA480" s="17" t="str">
        <f>VLOOKUP(A480,'REPORTE'!$A$1:$AG$1961,19,0)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AB480" s="17">
        <v>1000815</v>
      </c>
      <c r="AC480" s="17" t="s">
        <v>11258</v>
      </c>
      <c r="AD480" s="17" t="s">
        <v>11900</v>
      </c>
      <c r="AE480" s="17" t="s">
        <v>12072</v>
      </c>
      <c r="AF480" s="17" t="s">
        <v>12314</v>
      </c>
      <c r="AG480" s="17" t="s">
        <v>74</v>
      </c>
      <c r="AH480" s="17" t="str">
        <f>VLOOKUP(A480,'REPORTE'!$A$1:$AG$1961,5,0)</f>
        <v>ECUATORIANO(A) INDIGENA</v>
      </c>
      <c r="AI480" s="17">
        <f>VLOOKUP(A480,'REPORTE'!$A$1:$AG$1961,28,0)</f>
        <v>44133</v>
      </c>
      <c r="AJ480" s="17" t="str">
        <f>VLOOKUP(A480,'REPORTE'!$A$1:$AG$1961,29,0)</f>
        <v>Cliente</v>
      </c>
      <c r="AK480" s="17" t="str">
        <f>VLOOKUP(A480,'REPORTE'!$A$1:$AG$1961,30,0)</f>
        <v>Secundaria</v>
      </c>
      <c r="AL480" s="17" t="str">
        <f>VLOOKUP(A480,'REPORTE'!$A$1:$AG$1961,31,0)</f>
        <v>CHIMBORAZO</v>
      </c>
      <c r="AM480" s="17" t="e">
        <f>VLOOKUP(AL480,PROVINCIAS!$F$1:$G$1171,2,0)</f>
        <v>#N/A</v>
      </c>
    </row>
    <row r="481" spans="1:39" x14ac:dyDescent="0.45">
      <c r="A481" s="17">
        <v>1000877</v>
      </c>
      <c r="B481" s="17" t="s">
        <v>10045</v>
      </c>
      <c r="C481" s="85">
        <v>603956079</v>
      </c>
      <c r="D481" s="17">
        <v>33</v>
      </c>
      <c r="E481" s="86">
        <v>32515</v>
      </c>
      <c r="F481" s="86" t="str">
        <f t="shared" si="43"/>
        <v>1989</v>
      </c>
      <c r="G481" s="87">
        <v>2022</v>
      </c>
      <c r="H481" s="87">
        <f t="shared" si="44"/>
        <v>33</v>
      </c>
      <c r="I481" s="87" t="str">
        <f t="shared" si="42"/>
        <v>Mal</v>
      </c>
      <c r="J481" s="17" t="s">
        <v>36</v>
      </c>
      <c r="K481" s="17">
        <v>1002096</v>
      </c>
      <c r="L481" s="17">
        <v>18</v>
      </c>
      <c r="M481" s="17">
        <v>0</v>
      </c>
      <c r="N481" s="17" t="str">
        <f t="shared" si="45"/>
        <v>A1</v>
      </c>
      <c r="O481" s="17" t="s">
        <v>10468</v>
      </c>
      <c r="P481" s="17" t="s">
        <v>10469</v>
      </c>
      <c r="Q481" s="88">
        <v>44483</v>
      </c>
      <c r="R481" s="88">
        <v>45031</v>
      </c>
      <c r="S481" s="89" t="s">
        <v>776</v>
      </c>
      <c r="T481" s="17">
        <v>3000</v>
      </c>
      <c r="U481" s="17" t="s">
        <v>10749</v>
      </c>
      <c r="V481" s="17">
        <v>21.5</v>
      </c>
      <c r="W481" s="17" t="s">
        <v>10994</v>
      </c>
      <c r="X481" s="17" t="str">
        <f t="shared" si="46"/>
        <v>Vigente</v>
      </c>
      <c r="Y481" s="17" t="str">
        <f t="shared" si="47"/>
        <v>V</v>
      </c>
      <c r="Z481" s="17" t="s">
        <v>11014</v>
      </c>
      <c r="AA481" s="17" t="str">
        <f>VLOOKUP(A481,'REPORTE'!$A$1:$AG$1961,19,0)</f>
        <v>Venta al por mayor de carne y productos cárnicos (incluidas las aves de corral).</v>
      </c>
      <c r="AB481" s="17">
        <v>1000947</v>
      </c>
      <c r="AC481" s="17" t="s">
        <v>11537</v>
      </c>
      <c r="AD481" s="17" t="s">
        <v>11978</v>
      </c>
      <c r="AE481" s="17" t="s">
        <v>12072</v>
      </c>
      <c r="AF481" s="17" t="s">
        <v>12315</v>
      </c>
      <c r="AG481" s="17" t="s">
        <v>4384</v>
      </c>
      <c r="AH481" s="17" t="str">
        <f>VLOOKUP(A481,'REPORTE'!$A$1:$AG$1961,5,0)</f>
        <v>ECUATORIANO(A)</v>
      </c>
      <c r="AI481" s="17">
        <f>VLOOKUP(A481,'REPORTE'!$A$1:$AG$1961,28,0)</f>
        <v>44074</v>
      </c>
      <c r="AJ481" s="17" t="str">
        <f>VLOOKUP(A481,'REPORTE'!$A$1:$AG$1961,29,0)</f>
        <v>Cliente</v>
      </c>
      <c r="AK481" s="17" t="str">
        <f>VLOOKUP(A481,'REPORTE'!$A$1:$AG$1961,30,0)</f>
        <v>Universitaria</v>
      </c>
      <c r="AL481" s="17" t="str">
        <f>VLOOKUP(A481,'REPORTE'!$A$1:$AG$1961,31,0)</f>
        <v>CHIMBORAZO</v>
      </c>
      <c r="AM481" s="17" t="e">
        <f>VLOOKUP(AL481,PROVINCIAS!$F$1:$G$1171,2,0)</f>
        <v>#N/A</v>
      </c>
    </row>
    <row r="482" spans="1:39" x14ac:dyDescent="0.45">
      <c r="A482" s="17">
        <v>1000990</v>
      </c>
      <c r="B482" s="17" t="s">
        <v>10046</v>
      </c>
      <c r="C482" s="85">
        <v>1724723323</v>
      </c>
      <c r="D482" s="17">
        <v>31</v>
      </c>
      <c r="E482" s="86">
        <v>32941</v>
      </c>
      <c r="F482" s="86" t="str">
        <f t="shared" si="43"/>
        <v>1990</v>
      </c>
      <c r="G482" s="87">
        <v>2022</v>
      </c>
      <c r="H482" s="87">
        <f t="shared" si="44"/>
        <v>32</v>
      </c>
      <c r="I482" s="87" t="str">
        <f t="shared" si="42"/>
        <v>Mal</v>
      </c>
      <c r="J482" s="17" t="s">
        <v>36</v>
      </c>
      <c r="K482" s="17">
        <v>1002090</v>
      </c>
      <c r="L482" s="17">
        <v>24</v>
      </c>
      <c r="M482" s="17">
        <v>0</v>
      </c>
      <c r="N482" s="17" t="str">
        <f t="shared" si="45"/>
        <v>A1</v>
      </c>
      <c r="O482" s="17" t="s">
        <v>10468</v>
      </c>
      <c r="P482" s="17" t="s">
        <v>10469</v>
      </c>
      <c r="Q482" s="88">
        <v>44483</v>
      </c>
      <c r="R482" s="88">
        <v>45224</v>
      </c>
      <c r="S482" s="89" t="s">
        <v>776</v>
      </c>
      <c r="T482" s="17">
        <v>5000</v>
      </c>
      <c r="U482" s="17" t="s">
        <v>10750</v>
      </c>
      <c r="V482" s="17">
        <v>18.989999999999998</v>
      </c>
      <c r="W482" s="17" t="s">
        <v>10994</v>
      </c>
      <c r="X482" s="17" t="str">
        <f t="shared" si="46"/>
        <v>Vigente</v>
      </c>
      <c r="Y482" s="17" t="str">
        <f t="shared" si="47"/>
        <v>V</v>
      </c>
      <c r="Z482" s="17" t="s">
        <v>348</v>
      </c>
      <c r="AA482" s="17" t="str">
        <f>VLOOKUP(A482,'REPORTE'!$A$1:$AG$1961,19,0)</f>
        <v>Venta de motocicletas, incluso ciclomotores (velomotores), tricimotos.</v>
      </c>
      <c r="AB482" s="17">
        <v>1001059</v>
      </c>
      <c r="AC482" s="17" t="s">
        <v>11650</v>
      </c>
      <c r="AD482" s="17" t="s">
        <v>11885</v>
      </c>
      <c r="AE482" s="17" t="s">
        <v>12072</v>
      </c>
      <c r="AF482" s="17" t="s">
        <v>12316</v>
      </c>
      <c r="AG482" s="17" t="s">
        <v>665</v>
      </c>
      <c r="AH482" s="17" t="str">
        <f>VLOOKUP(A482,'REPORTE'!$A$1:$AG$1961,5,0)</f>
        <v>ECUATORIANO(A) INDIGENA</v>
      </c>
      <c r="AI482" s="17">
        <f>VLOOKUP(A482,'REPORTE'!$A$1:$AG$1961,28,0)</f>
        <v>0</v>
      </c>
      <c r="AJ482" s="17" t="str">
        <f>VLOOKUP(A482,'REPORTE'!$A$1:$AG$1961,29,0)</f>
        <v>Cliente</v>
      </c>
      <c r="AK482" s="17" t="str">
        <f>VLOOKUP(A482,'REPORTE'!$A$1:$AG$1961,30,0)</f>
        <v>Secundaria</v>
      </c>
      <c r="AL482" s="17" t="str">
        <f>VLOOKUP(A482,'REPORTE'!$A$1:$AG$1961,31,0)</f>
        <v>CHIMBORAZO</v>
      </c>
      <c r="AM482" s="17" t="e">
        <f>VLOOKUP(AL482,PROVINCIAS!$F$1:$G$1171,2,0)</f>
        <v>#N/A</v>
      </c>
    </row>
    <row r="483" spans="1:39" x14ac:dyDescent="0.45">
      <c r="A483" s="17">
        <v>1000990</v>
      </c>
      <c r="B483" s="17" t="s">
        <v>10046</v>
      </c>
      <c r="C483" s="85">
        <v>1724723323</v>
      </c>
      <c r="D483" s="17">
        <v>31</v>
      </c>
      <c r="E483" s="86">
        <v>32941</v>
      </c>
      <c r="F483" s="86" t="str">
        <f t="shared" si="43"/>
        <v>1990</v>
      </c>
      <c r="G483" s="87">
        <v>2022</v>
      </c>
      <c r="H483" s="87">
        <f t="shared" si="44"/>
        <v>32</v>
      </c>
      <c r="I483" s="87" t="str">
        <f t="shared" si="42"/>
        <v>Mal</v>
      </c>
      <c r="J483" s="17" t="s">
        <v>36</v>
      </c>
      <c r="K483" s="17">
        <v>1002085</v>
      </c>
      <c r="L483" s="17">
        <v>24</v>
      </c>
      <c r="M483" s="17">
        <v>0</v>
      </c>
      <c r="N483" s="17" t="str">
        <f t="shared" si="45"/>
        <v>A1</v>
      </c>
      <c r="O483" s="17" t="s">
        <v>10468</v>
      </c>
      <c r="P483" s="17" t="s">
        <v>10469</v>
      </c>
      <c r="Q483" s="88">
        <v>44483</v>
      </c>
      <c r="R483" s="88">
        <v>45224</v>
      </c>
      <c r="S483" s="89" t="s">
        <v>776</v>
      </c>
      <c r="T483" s="17">
        <v>6500</v>
      </c>
      <c r="U483" s="17" t="s">
        <v>10751</v>
      </c>
      <c r="V483" s="17">
        <v>18.989999999999998</v>
      </c>
      <c r="W483" s="17" t="s">
        <v>10994</v>
      </c>
      <c r="X483" s="17" t="str">
        <f t="shared" si="46"/>
        <v>Vigente</v>
      </c>
      <c r="Y483" s="17" t="str">
        <f t="shared" si="47"/>
        <v>V</v>
      </c>
      <c r="Z483" s="17" t="s">
        <v>11006</v>
      </c>
      <c r="AA483" s="17" t="str">
        <f>VLOOKUP(A483,'REPORTE'!$A$1:$AG$1961,19,0)</f>
        <v>Venta de motocicletas, incluso ciclomotores (velomotores), tricimotos.</v>
      </c>
      <c r="AB483" s="17">
        <v>1001059</v>
      </c>
      <c r="AC483" s="17" t="s">
        <v>11661</v>
      </c>
      <c r="AD483" s="17" t="s">
        <v>11885</v>
      </c>
      <c r="AE483" s="17" t="s">
        <v>12072</v>
      </c>
      <c r="AF483" s="17" t="s">
        <v>12316</v>
      </c>
      <c r="AG483" s="17" t="s">
        <v>665</v>
      </c>
      <c r="AH483" s="17" t="str">
        <f>VLOOKUP(A483,'REPORTE'!$A$1:$AG$1961,5,0)</f>
        <v>ECUATORIANO(A) INDIGENA</v>
      </c>
      <c r="AI483" s="17">
        <f>VLOOKUP(A483,'REPORTE'!$A$1:$AG$1961,28,0)</f>
        <v>0</v>
      </c>
      <c r="AJ483" s="17" t="str">
        <f>VLOOKUP(A483,'REPORTE'!$A$1:$AG$1961,29,0)</f>
        <v>Cliente</v>
      </c>
      <c r="AK483" s="17" t="str">
        <f>VLOOKUP(A483,'REPORTE'!$A$1:$AG$1961,30,0)</f>
        <v>Secundaria</v>
      </c>
      <c r="AL483" s="17" t="str">
        <f>VLOOKUP(A483,'REPORTE'!$A$1:$AG$1961,31,0)</f>
        <v>CHIMBORAZO</v>
      </c>
      <c r="AM483" s="17" t="e">
        <f>VLOOKUP(AL483,PROVINCIAS!$F$1:$G$1171,2,0)</f>
        <v>#N/A</v>
      </c>
    </row>
    <row r="484" spans="1:39" x14ac:dyDescent="0.45">
      <c r="A484" s="17">
        <v>1001080</v>
      </c>
      <c r="B484" s="17" t="s">
        <v>10047</v>
      </c>
      <c r="C484" s="85">
        <v>502995426</v>
      </c>
      <c r="D484" s="17">
        <v>34</v>
      </c>
      <c r="E484" s="86">
        <v>31939</v>
      </c>
      <c r="F484" s="86" t="str">
        <f t="shared" si="43"/>
        <v>1987</v>
      </c>
      <c r="G484" s="87">
        <v>2022</v>
      </c>
      <c r="H484" s="87">
        <f t="shared" si="44"/>
        <v>35</v>
      </c>
      <c r="I484" s="87" t="str">
        <f t="shared" si="42"/>
        <v>Mal</v>
      </c>
      <c r="J484" s="17" t="s">
        <v>59</v>
      </c>
      <c r="K484" s="17">
        <v>1002086</v>
      </c>
      <c r="L484" s="17">
        <v>12</v>
      </c>
      <c r="M484" s="17">
        <v>4</v>
      </c>
      <c r="N484" s="17" t="str">
        <f t="shared" si="45"/>
        <v>A1</v>
      </c>
      <c r="O484" s="17" t="s">
        <v>10468</v>
      </c>
      <c r="P484" s="17" t="s">
        <v>10469</v>
      </c>
      <c r="Q484" s="88">
        <v>44483</v>
      </c>
      <c r="R484" s="88">
        <v>44859</v>
      </c>
      <c r="S484" s="88">
        <v>44617</v>
      </c>
      <c r="T484" s="17">
        <v>3200</v>
      </c>
      <c r="U484" s="17" t="s">
        <v>10752</v>
      </c>
      <c r="V484" s="17">
        <v>21.5</v>
      </c>
      <c r="W484" s="17" t="s">
        <v>10995</v>
      </c>
      <c r="X484" s="17" t="str">
        <f t="shared" si="46"/>
        <v>Vigente</v>
      </c>
      <c r="Y484" s="17" t="str">
        <f t="shared" si="47"/>
        <v>F</v>
      </c>
      <c r="Z484" s="17" t="s">
        <v>11083</v>
      </c>
      <c r="AA484" s="17" t="str">
        <f>VLOOKUP(A484,'REPORTE'!$A$1:$AG$1961,19,0)</f>
        <v>Venta al por menor de frutas, legumbres y hortalizas frescas o en conserva en establecimientos especializados.</v>
      </c>
      <c r="AB484" s="17">
        <v>1001151</v>
      </c>
      <c r="AC484" s="17" t="s">
        <v>11662</v>
      </c>
      <c r="AD484" s="17" t="s">
        <v>11860</v>
      </c>
      <c r="AE484" s="17" t="s">
        <v>12072</v>
      </c>
      <c r="AF484" s="17" t="s">
        <v>11150</v>
      </c>
      <c r="AG484" s="17" t="s">
        <v>665</v>
      </c>
      <c r="AH484" s="17" t="str">
        <f>VLOOKUP(A484,'REPORTE'!$A$1:$AG$1961,5,0)</f>
        <v>ECUATORIANO(A) INDIGENA</v>
      </c>
      <c r="AI484" s="17">
        <f>VLOOKUP(A484,'REPORTE'!$A$1:$AG$1961,28,0)</f>
        <v>44483</v>
      </c>
      <c r="AJ484" s="17" t="str">
        <f>VLOOKUP(A484,'REPORTE'!$A$1:$AG$1961,29,0)</f>
        <v>Cliente</v>
      </c>
      <c r="AK484" s="17" t="str">
        <f>VLOOKUP(A484,'REPORTE'!$A$1:$AG$1961,30,0)</f>
        <v>Primaria</v>
      </c>
      <c r="AL484" s="17" t="str">
        <f>VLOOKUP(A484,'REPORTE'!$A$1:$AG$1961,31,0)</f>
        <v>CHIMBORAZO</v>
      </c>
      <c r="AM484" s="17" t="e">
        <f>VLOOKUP(AL484,PROVINCIAS!$F$1:$G$1171,2,0)</f>
        <v>#N/A</v>
      </c>
    </row>
    <row r="485" spans="1:39" x14ac:dyDescent="0.45">
      <c r="A485" s="17">
        <v>1001167</v>
      </c>
      <c r="B485" s="17" t="s">
        <v>10048</v>
      </c>
      <c r="C485" s="85">
        <v>602763641</v>
      </c>
      <c r="D485" s="17">
        <v>44</v>
      </c>
      <c r="E485" s="86">
        <v>28240</v>
      </c>
      <c r="F485" s="86" t="str">
        <f t="shared" si="43"/>
        <v>1977</v>
      </c>
      <c r="G485" s="87">
        <v>2022</v>
      </c>
      <c r="H485" s="87">
        <f t="shared" si="44"/>
        <v>45</v>
      </c>
      <c r="I485" s="87" t="str">
        <f t="shared" si="42"/>
        <v>Mal</v>
      </c>
      <c r="J485" s="17" t="s">
        <v>59</v>
      </c>
      <c r="K485" s="17">
        <v>1002089</v>
      </c>
      <c r="L485" s="17">
        <v>24</v>
      </c>
      <c r="M485" s="17">
        <v>22</v>
      </c>
      <c r="N485" s="17" t="str">
        <f t="shared" si="45"/>
        <v>A2</v>
      </c>
      <c r="O485" s="17" t="s">
        <v>10468</v>
      </c>
      <c r="P485" s="17" t="s">
        <v>10469</v>
      </c>
      <c r="Q485" s="88">
        <v>44483</v>
      </c>
      <c r="R485" s="88">
        <v>45237</v>
      </c>
      <c r="S485" s="88">
        <v>44599</v>
      </c>
      <c r="T485" s="17">
        <v>3000</v>
      </c>
      <c r="U485" s="17" t="s">
        <v>10753</v>
      </c>
      <c r="V485" s="17">
        <v>17.5</v>
      </c>
      <c r="W485" s="17" t="s">
        <v>10995</v>
      </c>
      <c r="X485" s="17" t="str">
        <f t="shared" si="46"/>
        <v>Vigente</v>
      </c>
      <c r="Y485" s="17" t="str">
        <f t="shared" si="47"/>
        <v>F</v>
      </c>
      <c r="Z485" s="17" t="s">
        <v>11480</v>
      </c>
      <c r="AA485" s="17" t="str">
        <f>VLOOKUP(A485,'REPORTE'!$A$1:$AG$1961,19,0)</f>
        <v>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v>
      </c>
      <c r="AB485" s="17">
        <v>1001653</v>
      </c>
      <c r="AC485" s="17" t="s">
        <v>11663</v>
      </c>
      <c r="AD485" s="17" t="s">
        <v>11853</v>
      </c>
      <c r="AE485" s="17" t="s">
        <v>12072</v>
      </c>
      <c r="AF485" s="17" t="s">
        <v>11150</v>
      </c>
      <c r="AG485" s="17" t="s">
        <v>665</v>
      </c>
      <c r="AH485" s="17" t="str">
        <f>VLOOKUP(A485,'REPORTE'!$A$1:$AG$1961,5,0)</f>
        <v>ECUATORIANO(A)</v>
      </c>
      <c r="AI485" s="17">
        <f>VLOOKUP(A485,'REPORTE'!$A$1:$AG$1961,28,0)</f>
        <v>44483</v>
      </c>
      <c r="AJ485" s="17" t="str">
        <f>VLOOKUP(A485,'REPORTE'!$A$1:$AG$1961,29,0)</f>
        <v>Cliente</v>
      </c>
      <c r="AK485" s="17" t="str">
        <f>VLOOKUP(A485,'REPORTE'!$A$1:$AG$1961,30,0)</f>
        <v>Postgrado</v>
      </c>
      <c r="AL485" s="17" t="str">
        <f>VLOOKUP(A485,'REPORTE'!$A$1:$AG$1961,31,0)</f>
        <v>CHIMBORAZO</v>
      </c>
      <c r="AM485" s="17" t="e">
        <f>VLOOKUP(AL485,PROVINCIAS!$F$1:$G$1171,2,0)</f>
        <v>#N/A</v>
      </c>
    </row>
    <row r="486" spans="1:39" x14ac:dyDescent="0.45">
      <c r="A486" s="17">
        <v>1001516</v>
      </c>
      <c r="B486" s="17" t="s">
        <v>10049</v>
      </c>
      <c r="C486" s="85">
        <v>1725027609</v>
      </c>
      <c r="D486" s="17">
        <v>22</v>
      </c>
      <c r="E486" s="86">
        <v>36320</v>
      </c>
      <c r="F486" s="86" t="str">
        <f t="shared" si="43"/>
        <v>1999</v>
      </c>
      <c r="G486" s="87">
        <v>2022</v>
      </c>
      <c r="H486" s="87">
        <f t="shared" si="44"/>
        <v>23</v>
      </c>
      <c r="I486" s="87" t="str">
        <f t="shared" si="42"/>
        <v>Mal</v>
      </c>
      <c r="J486" s="17" t="s">
        <v>36</v>
      </c>
      <c r="K486" s="17">
        <v>1002092</v>
      </c>
      <c r="L486" s="17">
        <v>12</v>
      </c>
      <c r="M486" s="17">
        <v>4</v>
      </c>
      <c r="N486" s="17" t="str">
        <f t="shared" si="45"/>
        <v>A1</v>
      </c>
      <c r="O486" s="17" t="s">
        <v>10468</v>
      </c>
      <c r="P486" s="17" t="s">
        <v>10469</v>
      </c>
      <c r="Q486" s="88">
        <v>44483</v>
      </c>
      <c r="R486" s="88">
        <v>44859</v>
      </c>
      <c r="S486" s="88">
        <v>44617</v>
      </c>
      <c r="T486" s="17">
        <v>1000</v>
      </c>
      <c r="U486" s="17">
        <v>779.69</v>
      </c>
      <c r="V486" s="17">
        <v>23</v>
      </c>
      <c r="W486" s="17" t="s">
        <v>10995</v>
      </c>
      <c r="X486" s="17" t="str">
        <f t="shared" si="46"/>
        <v>Vigente</v>
      </c>
      <c r="Y486" s="17" t="str">
        <f t="shared" si="47"/>
        <v>F</v>
      </c>
      <c r="Z486" s="17" t="s">
        <v>11081</v>
      </c>
      <c r="AA486" s="17" t="str">
        <f>VLOOKUP(A486,'REPORTE'!$A$1:$AG$1961,19,0)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86" s="17">
        <v>1001611</v>
      </c>
      <c r="AC486" s="17" t="s">
        <v>11185</v>
      </c>
      <c r="AD486" s="17" t="s">
        <v>11854</v>
      </c>
      <c r="AE486" s="17" t="s">
        <v>12072</v>
      </c>
      <c r="AF486" s="17" t="s">
        <v>11150</v>
      </c>
      <c r="AG486" s="17" t="s">
        <v>665</v>
      </c>
      <c r="AH486" s="17" t="str">
        <f>VLOOKUP(A486,'REPORTE'!$A$1:$AG$1961,5,0)</f>
        <v>ECUATORIANO(A)</v>
      </c>
      <c r="AI486" s="17">
        <f>VLOOKUP(A486,'REPORTE'!$A$1:$AG$1961,28,0)</f>
        <v>44483</v>
      </c>
      <c r="AJ486" s="17" t="str">
        <f>VLOOKUP(A486,'REPORTE'!$A$1:$AG$1961,29,0)</f>
        <v>Cliente</v>
      </c>
      <c r="AK486" s="17" t="str">
        <f>VLOOKUP(A486,'REPORTE'!$A$1:$AG$1961,30,0)</f>
        <v>Primaria</v>
      </c>
      <c r="AL486" s="17" t="str">
        <f>VLOOKUP(A486,'REPORTE'!$A$1:$AG$1961,31,0)</f>
        <v>PICHINCHA</v>
      </c>
      <c r="AM486" s="17" t="str">
        <f>VLOOKUP(AL486,PROVINCIAS!$F$1:$G$1171,2,0)</f>
        <v>URBANA</v>
      </c>
    </row>
    <row r="487" spans="1:39" x14ac:dyDescent="0.45">
      <c r="A487" s="17">
        <v>1001553</v>
      </c>
      <c r="B487" s="17" t="s">
        <v>10050</v>
      </c>
      <c r="C487" s="85">
        <v>1751492826</v>
      </c>
      <c r="D487" s="17">
        <v>20</v>
      </c>
      <c r="E487" s="86">
        <v>37119</v>
      </c>
      <c r="F487" s="86" t="str">
        <f t="shared" si="43"/>
        <v>2001</v>
      </c>
      <c r="G487" s="87">
        <v>2022</v>
      </c>
      <c r="H487" s="87">
        <f t="shared" si="44"/>
        <v>21</v>
      </c>
      <c r="I487" s="87" t="str">
        <f t="shared" si="42"/>
        <v>Mal</v>
      </c>
      <c r="J487" s="17" t="s">
        <v>59</v>
      </c>
      <c r="K487" s="17">
        <v>1002094</v>
      </c>
      <c r="L487" s="17">
        <v>24</v>
      </c>
      <c r="M487" s="17">
        <v>9</v>
      </c>
      <c r="N487" s="17" t="str">
        <f t="shared" si="45"/>
        <v>A2</v>
      </c>
      <c r="O487" s="17" t="s">
        <v>10468</v>
      </c>
      <c r="P487" s="17" t="s">
        <v>10469</v>
      </c>
      <c r="Q487" s="88">
        <v>44483</v>
      </c>
      <c r="R487" s="88">
        <v>45219</v>
      </c>
      <c r="S487" s="88">
        <v>44612</v>
      </c>
      <c r="T487" s="17">
        <v>5000</v>
      </c>
      <c r="U487" s="17" t="s">
        <v>10754</v>
      </c>
      <c r="V487" s="17">
        <v>17.5</v>
      </c>
      <c r="W487" s="17" t="s">
        <v>10995</v>
      </c>
      <c r="X487" s="17" t="str">
        <f t="shared" si="46"/>
        <v>Vigente</v>
      </c>
      <c r="Y487" s="17" t="str">
        <f t="shared" si="47"/>
        <v>F</v>
      </c>
      <c r="Z487" s="17" t="s">
        <v>11466</v>
      </c>
      <c r="AA487" s="17" t="str">
        <f>VLOOKUP(A487,'REPORTE'!$A$1:$AG$1961,19,0)</f>
        <v>La publicación, lanzamiento, promoción y distribución de grabaciones de sonido para comerciantes mayoristas, minoristas o directamente para el público.</v>
      </c>
      <c r="AB487" s="17">
        <v>1001649</v>
      </c>
      <c r="AC487" s="17" t="s">
        <v>11550</v>
      </c>
      <c r="AD487" s="17" t="s">
        <v>11898</v>
      </c>
      <c r="AE487" s="17" t="s">
        <v>12072</v>
      </c>
      <c r="AF487" s="17" t="s">
        <v>12078</v>
      </c>
      <c r="AG487" s="17" t="s">
        <v>665</v>
      </c>
      <c r="AH487" s="17" t="str">
        <f>VLOOKUP(A487,'REPORTE'!$A$1:$AG$1961,5,0)</f>
        <v>ECUATORIANO(A)</v>
      </c>
      <c r="AI487" s="17">
        <f>VLOOKUP(A487,'REPORTE'!$A$1:$AG$1961,28,0)</f>
        <v>44483</v>
      </c>
      <c r="AJ487" s="17" t="str">
        <f>VLOOKUP(A487,'REPORTE'!$A$1:$AG$1961,29,0)</f>
        <v>Cliente</v>
      </c>
      <c r="AK487" s="17" t="str">
        <f>VLOOKUP(A487,'REPORTE'!$A$1:$AG$1961,30,0)</f>
        <v>Secundaria</v>
      </c>
      <c r="AL487" s="17" t="str">
        <f>VLOOKUP(A487,'REPORTE'!$A$1:$AG$1961,31,0)</f>
        <v>PICHINCHA</v>
      </c>
      <c r="AM487" s="17" t="str">
        <f>VLOOKUP(AL487,PROVINCIAS!$F$1:$G$1171,2,0)</f>
        <v>URBANA</v>
      </c>
    </row>
    <row r="488" spans="1:39" x14ac:dyDescent="0.45">
      <c r="A488" s="17">
        <v>1001553</v>
      </c>
      <c r="B488" s="17" t="s">
        <v>10050</v>
      </c>
      <c r="C488" s="85">
        <v>1751492826</v>
      </c>
      <c r="D488" s="17">
        <v>20</v>
      </c>
      <c r="E488" s="86">
        <v>37119</v>
      </c>
      <c r="F488" s="86" t="str">
        <f t="shared" si="43"/>
        <v>2001</v>
      </c>
      <c r="G488" s="87">
        <v>2022</v>
      </c>
      <c r="H488" s="87">
        <f t="shared" si="44"/>
        <v>21</v>
      </c>
      <c r="I488" s="87" t="str">
        <f t="shared" si="42"/>
        <v>Mal</v>
      </c>
      <c r="J488" s="17" t="s">
        <v>59</v>
      </c>
      <c r="K488" s="17">
        <v>1002095</v>
      </c>
      <c r="L488" s="17">
        <v>24</v>
      </c>
      <c r="M488" s="17">
        <v>9</v>
      </c>
      <c r="N488" s="17" t="str">
        <f t="shared" si="45"/>
        <v>A2</v>
      </c>
      <c r="O488" s="17" t="s">
        <v>10468</v>
      </c>
      <c r="P488" s="17" t="s">
        <v>10469</v>
      </c>
      <c r="Q488" s="88">
        <v>44483</v>
      </c>
      <c r="R488" s="88">
        <v>45219</v>
      </c>
      <c r="S488" s="88">
        <v>44612</v>
      </c>
      <c r="T488" s="17">
        <v>5000</v>
      </c>
      <c r="U488" s="17" t="s">
        <v>10755</v>
      </c>
      <c r="V488" s="17">
        <v>21.5</v>
      </c>
      <c r="W488" s="17" t="s">
        <v>10995</v>
      </c>
      <c r="X488" s="17" t="str">
        <f t="shared" si="46"/>
        <v>Vigente</v>
      </c>
      <c r="Y488" s="17" t="str">
        <f t="shared" si="47"/>
        <v>F</v>
      </c>
      <c r="Z488" s="17" t="s">
        <v>11083</v>
      </c>
      <c r="AA488" s="17" t="str">
        <f>VLOOKUP(A488,'REPORTE'!$A$1:$AG$1961,19,0)</f>
        <v>La publicación, lanzamiento, promoción y distribución de grabaciones de sonido para comerciantes mayoristas, minoristas o directamente para el público.</v>
      </c>
      <c r="AB488" s="17">
        <v>1001649</v>
      </c>
      <c r="AC488" s="17" t="s">
        <v>11521</v>
      </c>
      <c r="AD488" s="17" t="s">
        <v>11898</v>
      </c>
      <c r="AE488" s="17" t="s">
        <v>12072</v>
      </c>
      <c r="AF488" s="17" t="s">
        <v>12078</v>
      </c>
      <c r="AG488" s="17" t="s">
        <v>665</v>
      </c>
      <c r="AH488" s="17" t="str">
        <f>VLOOKUP(A488,'REPORTE'!$A$1:$AG$1961,5,0)</f>
        <v>ECUATORIANO(A)</v>
      </c>
      <c r="AI488" s="17">
        <f>VLOOKUP(A488,'REPORTE'!$A$1:$AG$1961,28,0)</f>
        <v>44483</v>
      </c>
      <c r="AJ488" s="17" t="str">
        <f>VLOOKUP(A488,'REPORTE'!$A$1:$AG$1961,29,0)</f>
        <v>Cliente</v>
      </c>
      <c r="AK488" s="17" t="str">
        <f>VLOOKUP(A488,'REPORTE'!$A$1:$AG$1961,30,0)</f>
        <v>Secundaria</v>
      </c>
      <c r="AL488" s="17" t="str">
        <f>VLOOKUP(A488,'REPORTE'!$A$1:$AG$1961,31,0)</f>
        <v>PICHINCHA</v>
      </c>
      <c r="AM488" s="17" t="str">
        <f>VLOOKUP(AL488,PROVINCIAS!$F$1:$G$1171,2,0)</f>
        <v>URBANA</v>
      </c>
    </row>
    <row r="489" spans="1:39" x14ac:dyDescent="0.45">
      <c r="A489" s="17">
        <v>1000315</v>
      </c>
      <c r="B489" s="17" t="s">
        <v>10051</v>
      </c>
      <c r="C489" s="85">
        <v>1708920374</v>
      </c>
      <c r="D489" s="17">
        <v>53</v>
      </c>
      <c r="E489" s="86">
        <v>25155</v>
      </c>
      <c r="F489" s="86" t="str">
        <f t="shared" si="43"/>
        <v>1968</v>
      </c>
      <c r="G489" s="87">
        <v>2022</v>
      </c>
      <c r="H489" s="87">
        <f t="shared" si="44"/>
        <v>54</v>
      </c>
      <c r="I489" s="87" t="str">
        <f t="shared" si="42"/>
        <v>Mal</v>
      </c>
      <c r="J489" s="17" t="s">
        <v>36</v>
      </c>
      <c r="K489" s="17">
        <v>1002102</v>
      </c>
      <c r="L489" s="17">
        <v>12</v>
      </c>
      <c r="M489" s="17">
        <v>0</v>
      </c>
      <c r="N489" s="17" t="str">
        <f t="shared" si="45"/>
        <v>A1</v>
      </c>
      <c r="O489" s="17" t="s">
        <v>10468</v>
      </c>
      <c r="P489" s="17" t="s">
        <v>10469</v>
      </c>
      <c r="Q489" s="88">
        <v>44484</v>
      </c>
      <c r="R489" s="88">
        <v>44849</v>
      </c>
      <c r="S489" s="89" t="s">
        <v>776</v>
      </c>
      <c r="T489" s="17">
        <v>1500</v>
      </c>
      <c r="U489" s="17" t="s">
        <v>10756</v>
      </c>
      <c r="V489" s="17">
        <v>18.989999999999998</v>
      </c>
      <c r="W489" s="17" t="s">
        <v>10994</v>
      </c>
      <c r="X489" s="17" t="str">
        <f t="shared" si="46"/>
        <v>Vigente</v>
      </c>
      <c r="Y489" s="17" t="str">
        <f t="shared" si="47"/>
        <v>V</v>
      </c>
      <c r="Z489" s="17" t="s">
        <v>11082</v>
      </c>
      <c r="AA489" s="17" t="str">
        <f>VLOOKUP(A489,'REPORTE'!$A$1:$AG$1961,19,0)</f>
        <v>Empleado Privado</v>
      </c>
      <c r="AB489" s="17">
        <v>1000375</v>
      </c>
      <c r="AC489" s="17" t="s">
        <v>11288</v>
      </c>
      <c r="AD489" s="17" t="s">
        <v>11979</v>
      </c>
      <c r="AE489" s="17" t="s">
        <v>12072</v>
      </c>
      <c r="AF489" s="17" t="s">
        <v>12317</v>
      </c>
      <c r="AG489" s="17" t="s">
        <v>665</v>
      </c>
      <c r="AH489" s="17" t="str">
        <f>VLOOKUP(A489,'REPORTE'!$A$1:$AG$1961,5,0)</f>
        <v>ECUATORIANO(A)</v>
      </c>
      <c r="AI489" s="17">
        <f>VLOOKUP(A489,'REPORTE'!$A$1:$AG$1961,28,0)</f>
        <v>43671</v>
      </c>
      <c r="AJ489" s="17" t="str">
        <f>VLOOKUP(A489,'REPORTE'!$A$1:$AG$1961,29,0)</f>
        <v>Cliente</v>
      </c>
      <c r="AK489" s="17" t="str">
        <f>VLOOKUP(A489,'REPORTE'!$A$1:$AG$1961,30,0)</f>
        <v>Universitaria</v>
      </c>
      <c r="AL489" s="17" t="str">
        <f>VLOOKUP(A489,'REPORTE'!$A$1:$AG$1961,31,0)</f>
        <v>LOJA</v>
      </c>
      <c r="AM489" s="17" t="str">
        <f>VLOOKUP(AL489,PROVINCIAS!$F$1:$G$1171,2,0)</f>
        <v>URBANA</v>
      </c>
    </row>
    <row r="490" spans="1:39" x14ac:dyDescent="0.45">
      <c r="A490" s="17">
        <v>1000684</v>
      </c>
      <c r="B490" s="17" t="s">
        <v>10052</v>
      </c>
      <c r="C490" s="85">
        <v>1716562895</v>
      </c>
      <c r="D490" s="17">
        <v>40</v>
      </c>
      <c r="E490" s="86">
        <v>29741</v>
      </c>
      <c r="F490" s="86" t="str">
        <f t="shared" si="43"/>
        <v>1981</v>
      </c>
      <c r="G490" s="87">
        <v>2022</v>
      </c>
      <c r="H490" s="87">
        <f t="shared" si="44"/>
        <v>41</v>
      </c>
      <c r="I490" s="87" t="str">
        <f t="shared" si="42"/>
        <v>Mal</v>
      </c>
      <c r="J490" s="17" t="s">
        <v>59</v>
      </c>
      <c r="K490" s="17">
        <v>1002097</v>
      </c>
      <c r="L490" s="17">
        <v>36</v>
      </c>
      <c r="M490" s="17">
        <v>0</v>
      </c>
      <c r="N490" s="17" t="str">
        <f t="shared" si="45"/>
        <v>A1</v>
      </c>
      <c r="O490" s="17" t="s">
        <v>10468</v>
      </c>
      <c r="P490" s="17" t="s">
        <v>10469</v>
      </c>
      <c r="Q490" s="88">
        <v>44484</v>
      </c>
      <c r="R490" s="88">
        <v>45580</v>
      </c>
      <c r="S490" s="89" t="s">
        <v>776</v>
      </c>
      <c r="T490" s="17">
        <v>10000</v>
      </c>
      <c r="U490" s="17" t="s">
        <v>10757</v>
      </c>
      <c r="V490" s="17">
        <v>21.5</v>
      </c>
      <c r="W490" s="17" t="s">
        <v>10994</v>
      </c>
      <c r="X490" s="17" t="str">
        <f t="shared" si="46"/>
        <v>Vigente</v>
      </c>
      <c r="Y490" s="17" t="str">
        <f t="shared" si="47"/>
        <v>V</v>
      </c>
      <c r="Z490" s="17" t="s">
        <v>348</v>
      </c>
      <c r="AA490" s="17" t="str">
        <f>VLOOKUP(A490,'REPORTE'!$A$1:$AG$1961,19,0)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AB490" s="17">
        <v>1000753</v>
      </c>
      <c r="AC490" s="17" t="s">
        <v>11539</v>
      </c>
      <c r="AD490" s="17" t="s">
        <v>11912</v>
      </c>
      <c r="AE490" s="17" t="s">
        <v>12072</v>
      </c>
      <c r="AF490" s="17" t="s">
        <v>11150</v>
      </c>
      <c r="AG490" s="17" t="s">
        <v>665</v>
      </c>
      <c r="AH490" s="17" t="str">
        <f>VLOOKUP(A490,'REPORTE'!$A$1:$AG$1961,5,0)</f>
        <v>ECUATORIANO(A)</v>
      </c>
      <c r="AI490" s="17">
        <f>VLOOKUP(A490,'REPORTE'!$A$1:$AG$1961,28,0)</f>
        <v>44153</v>
      </c>
      <c r="AJ490" s="17" t="str">
        <f>VLOOKUP(A490,'REPORTE'!$A$1:$AG$1961,29,0)</f>
        <v>Cliente</v>
      </c>
      <c r="AK490" s="17" t="str">
        <f>VLOOKUP(A490,'REPORTE'!$A$1:$AG$1961,30,0)</f>
        <v>Secundaria</v>
      </c>
      <c r="AL490" s="17" t="str">
        <f>VLOOKUP(A490,'REPORTE'!$A$1:$AG$1961,31,0)</f>
        <v>PICHINCHA</v>
      </c>
      <c r="AM490" s="17" t="str">
        <f>VLOOKUP(AL490,PROVINCIAS!$F$1:$G$1171,2,0)</f>
        <v>URBANA</v>
      </c>
    </row>
    <row r="491" spans="1:39" x14ac:dyDescent="0.45">
      <c r="A491" s="17">
        <v>1000875</v>
      </c>
      <c r="B491" s="17" t="s">
        <v>10053</v>
      </c>
      <c r="C491" s="85">
        <v>1721327284</v>
      </c>
      <c r="D491" s="17">
        <v>35</v>
      </c>
      <c r="E491" s="86">
        <v>31816</v>
      </c>
      <c r="F491" s="86" t="str">
        <f t="shared" si="43"/>
        <v>1987</v>
      </c>
      <c r="G491" s="87">
        <v>2022</v>
      </c>
      <c r="H491" s="87">
        <f t="shared" si="44"/>
        <v>35</v>
      </c>
      <c r="I491" s="87" t="str">
        <f t="shared" si="42"/>
        <v>Mal</v>
      </c>
      <c r="J491" s="17" t="s">
        <v>36</v>
      </c>
      <c r="K491" s="17">
        <v>1002107</v>
      </c>
      <c r="L491" s="17">
        <v>30</v>
      </c>
      <c r="M491" s="17">
        <v>0</v>
      </c>
      <c r="N491" s="17" t="str">
        <f t="shared" si="45"/>
        <v>A1</v>
      </c>
      <c r="O491" s="17" t="s">
        <v>10468</v>
      </c>
      <c r="P491" s="17" t="s">
        <v>10469</v>
      </c>
      <c r="Q491" s="88">
        <v>44484</v>
      </c>
      <c r="R491" s="88">
        <v>45397</v>
      </c>
      <c r="S491" s="89" t="s">
        <v>776</v>
      </c>
      <c r="T491" s="17">
        <v>5000</v>
      </c>
      <c r="U491" s="17" t="s">
        <v>10758</v>
      </c>
      <c r="V491" s="17">
        <v>17.5</v>
      </c>
      <c r="W491" s="17" t="s">
        <v>10994</v>
      </c>
      <c r="X491" s="17" t="str">
        <f t="shared" si="46"/>
        <v>Vigente</v>
      </c>
      <c r="Y491" s="17" t="str">
        <f t="shared" si="47"/>
        <v>V</v>
      </c>
      <c r="Z491" s="17" t="s">
        <v>348</v>
      </c>
      <c r="AA491" s="17" t="str">
        <f>VLOOKUP(A491,'REPORTE'!$A$1:$AG$1961,19,0)</f>
        <v>Venta al por mayor de frutas, legumbres y hortalizas.</v>
      </c>
      <c r="AB491" s="17">
        <v>1000945</v>
      </c>
      <c r="AC491" s="17" t="s">
        <v>11544</v>
      </c>
      <c r="AD491" s="17" t="s">
        <v>11850</v>
      </c>
      <c r="AE491" s="17" t="s">
        <v>12072</v>
      </c>
      <c r="AF491" s="17" t="s">
        <v>12318</v>
      </c>
      <c r="AG491" s="17" t="s">
        <v>665</v>
      </c>
      <c r="AH491" s="17" t="str">
        <f>VLOOKUP(A491,'REPORTE'!$A$1:$AG$1961,5,0)</f>
        <v>ECUATORIANO(A) INDIGENA</v>
      </c>
      <c r="AI491" s="17">
        <f>VLOOKUP(A491,'REPORTE'!$A$1:$AG$1961,28,0)</f>
        <v>44484</v>
      </c>
      <c r="AJ491" s="17" t="str">
        <f>VLOOKUP(A491,'REPORTE'!$A$1:$AG$1961,29,0)</f>
        <v>Cliente</v>
      </c>
      <c r="AK491" s="17" t="str">
        <f>VLOOKUP(A491,'REPORTE'!$A$1:$AG$1961,30,0)</f>
        <v>Secundaria</v>
      </c>
      <c r="AL491" s="17" t="str">
        <f>VLOOKUP(A491,'REPORTE'!$A$1:$AG$1961,31,0)</f>
        <v>CHIMBORAZO</v>
      </c>
      <c r="AM491" s="17" t="e">
        <f>VLOOKUP(AL491,PROVINCIAS!$F$1:$G$1171,2,0)</f>
        <v>#N/A</v>
      </c>
    </row>
    <row r="492" spans="1:39" x14ac:dyDescent="0.45">
      <c r="A492" s="17">
        <v>1000875</v>
      </c>
      <c r="B492" s="17" t="s">
        <v>10053</v>
      </c>
      <c r="C492" s="85">
        <v>1721327284</v>
      </c>
      <c r="D492" s="17">
        <v>35</v>
      </c>
      <c r="E492" s="86">
        <v>31816</v>
      </c>
      <c r="F492" s="86" t="str">
        <f t="shared" si="43"/>
        <v>1987</v>
      </c>
      <c r="G492" s="87">
        <v>2022</v>
      </c>
      <c r="H492" s="87">
        <f t="shared" si="44"/>
        <v>35</v>
      </c>
      <c r="I492" s="87" t="str">
        <f t="shared" si="42"/>
        <v>Mal</v>
      </c>
      <c r="J492" s="17" t="s">
        <v>36</v>
      </c>
      <c r="K492" s="17">
        <v>1002106</v>
      </c>
      <c r="L492" s="17">
        <v>30</v>
      </c>
      <c r="M492" s="17">
        <v>0</v>
      </c>
      <c r="N492" s="17" t="str">
        <f t="shared" si="45"/>
        <v>A1</v>
      </c>
      <c r="O492" s="17" t="s">
        <v>10468</v>
      </c>
      <c r="P492" s="17" t="s">
        <v>10469</v>
      </c>
      <c r="Q492" s="88">
        <v>44484</v>
      </c>
      <c r="R492" s="88">
        <v>45397</v>
      </c>
      <c r="S492" s="89" t="s">
        <v>776</v>
      </c>
      <c r="T492" s="17">
        <v>10000</v>
      </c>
      <c r="U492" s="17" t="s">
        <v>10759</v>
      </c>
      <c r="V492" s="17">
        <v>18.989999999999998</v>
      </c>
      <c r="W492" s="17" t="s">
        <v>10994</v>
      </c>
      <c r="X492" s="17" t="str">
        <f t="shared" si="46"/>
        <v>Vigente</v>
      </c>
      <c r="Y492" s="17" t="str">
        <f t="shared" si="47"/>
        <v>V</v>
      </c>
      <c r="Z492" s="17" t="s">
        <v>348</v>
      </c>
      <c r="AA492" s="17" t="str">
        <f>VLOOKUP(A492,'REPORTE'!$A$1:$AG$1961,19,0)</f>
        <v>Venta al por mayor de frutas, legumbres y hortalizas.</v>
      </c>
      <c r="AB492" s="17">
        <v>1000945</v>
      </c>
      <c r="AC492" s="17" t="s">
        <v>11664</v>
      </c>
      <c r="AD492" s="17" t="s">
        <v>11850</v>
      </c>
      <c r="AE492" s="17" t="s">
        <v>12072</v>
      </c>
      <c r="AF492" s="17" t="s">
        <v>12318</v>
      </c>
      <c r="AG492" s="17" t="s">
        <v>665</v>
      </c>
      <c r="AH492" s="17" t="str">
        <f>VLOOKUP(A492,'REPORTE'!$A$1:$AG$1961,5,0)</f>
        <v>ECUATORIANO(A) INDIGENA</v>
      </c>
      <c r="AI492" s="17">
        <f>VLOOKUP(A492,'REPORTE'!$A$1:$AG$1961,28,0)</f>
        <v>44484</v>
      </c>
      <c r="AJ492" s="17" t="str">
        <f>VLOOKUP(A492,'REPORTE'!$A$1:$AG$1961,29,0)</f>
        <v>Cliente</v>
      </c>
      <c r="AK492" s="17" t="str">
        <f>VLOOKUP(A492,'REPORTE'!$A$1:$AG$1961,30,0)</f>
        <v>Secundaria</v>
      </c>
      <c r="AL492" s="17" t="str">
        <f>VLOOKUP(A492,'REPORTE'!$A$1:$AG$1961,31,0)</f>
        <v>CHIMBORAZO</v>
      </c>
      <c r="AM492" s="17" t="e">
        <f>VLOOKUP(AL492,PROVINCIAS!$F$1:$G$1171,2,0)</f>
        <v>#N/A</v>
      </c>
    </row>
    <row r="493" spans="1:39" x14ac:dyDescent="0.45">
      <c r="A493" s="17">
        <v>1000938</v>
      </c>
      <c r="B493" s="17" t="s">
        <v>10054</v>
      </c>
      <c r="C493" s="85">
        <v>1726050204</v>
      </c>
      <c r="D493" s="17">
        <v>29</v>
      </c>
      <c r="E493" s="86">
        <v>33952</v>
      </c>
      <c r="F493" s="86" t="str">
        <f t="shared" si="43"/>
        <v>1992</v>
      </c>
      <c r="G493" s="87">
        <v>2022</v>
      </c>
      <c r="H493" s="87">
        <f t="shared" si="44"/>
        <v>30</v>
      </c>
      <c r="I493" s="87" t="str">
        <f t="shared" si="42"/>
        <v>Mal</v>
      </c>
      <c r="J493" s="17" t="s">
        <v>36</v>
      </c>
      <c r="K493" s="17">
        <v>1002105</v>
      </c>
      <c r="L493" s="17">
        <v>36</v>
      </c>
      <c r="M493" s="17">
        <v>0</v>
      </c>
      <c r="N493" s="17" t="str">
        <f t="shared" si="45"/>
        <v>A1</v>
      </c>
      <c r="O493" s="17" t="s">
        <v>10468</v>
      </c>
      <c r="P493" s="17" t="s">
        <v>10469</v>
      </c>
      <c r="Q493" s="88">
        <v>44484</v>
      </c>
      <c r="R493" s="88">
        <v>45604</v>
      </c>
      <c r="S493" s="89" t="s">
        <v>776</v>
      </c>
      <c r="T493" s="17">
        <v>6500</v>
      </c>
      <c r="U493" s="17" t="s">
        <v>10760</v>
      </c>
      <c r="V493" s="17">
        <v>21.5</v>
      </c>
      <c r="W493" s="17" t="s">
        <v>10994</v>
      </c>
      <c r="X493" s="17" t="str">
        <f t="shared" si="46"/>
        <v>Vigente</v>
      </c>
      <c r="Y493" s="17" t="str">
        <f t="shared" si="47"/>
        <v>V</v>
      </c>
      <c r="Z493" s="17" t="s">
        <v>11070</v>
      </c>
      <c r="AA493" s="17" t="str">
        <f>VLOOKUP(A493,'REPORTE'!$A$1:$AG$1961,19,0)</f>
        <v>Elaboración de harinas o masas mezcladas preparadas para la fabricación de pan, pasteles, bizcochos o panqueques.</v>
      </c>
      <c r="AB493" s="17">
        <v>1001006</v>
      </c>
      <c r="AC493" s="17" t="s">
        <v>11665</v>
      </c>
      <c r="AD493" s="17" t="s">
        <v>11913</v>
      </c>
      <c r="AE493" s="17" t="s">
        <v>12072</v>
      </c>
      <c r="AF493" s="17" t="s">
        <v>12319</v>
      </c>
      <c r="AG493" s="17" t="s">
        <v>665</v>
      </c>
      <c r="AH493" s="17" t="str">
        <f>VLOOKUP(A493,'REPORTE'!$A$1:$AG$1961,5,0)</f>
        <v>ECUATORIANO(A)</v>
      </c>
      <c r="AI493" s="17">
        <f>VLOOKUP(A493,'REPORTE'!$A$1:$AG$1961,28,0)</f>
        <v>44147</v>
      </c>
      <c r="AJ493" s="17" t="str">
        <f>VLOOKUP(A493,'REPORTE'!$A$1:$AG$1961,29,0)</f>
        <v>Cliente</v>
      </c>
      <c r="AK493" s="17" t="str">
        <f>VLOOKUP(A493,'REPORTE'!$A$1:$AG$1961,30,0)</f>
        <v>Ninguna</v>
      </c>
      <c r="AL493" s="17" t="str">
        <f>VLOOKUP(A493,'REPORTE'!$A$1:$AG$1961,31,0)</f>
        <v>PICHINCHA</v>
      </c>
      <c r="AM493" s="17" t="str">
        <f>VLOOKUP(AL493,PROVINCIAS!$F$1:$G$1171,2,0)</f>
        <v>URBANA</v>
      </c>
    </row>
    <row r="494" spans="1:39" x14ac:dyDescent="0.45">
      <c r="A494" s="17">
        <v>1001546</v>
      </c>
      <c r="B494" s="17" t="s">
        <v>10055</v>
      </c>
      <c r="C494" s="85">
        <v>1717552796</v>
      </c>
      <c r="D494" s="17">
        <v>37</v>
      </c>
      <c r="E494" s="86">
        <v>30993</v>
      </c>
      <c r="F494" s="86" t="str">
        <f t="shared" si="43"/>
        <v>1984</v>
      </c>
      <c r="G494" s="87">
        <v>2022</v>
      </c>
      <c r="H494" s="87">
        <f t="shared" si="44"/>
        <v>38</v>
      </c>
      <c r="I494" s="87" t="str">
        <f t="shared" si="42"/>
        <v>Mal</v>
      </c>
      <c r="J494" s="17" t="s">
        <v>59</v>
      </c>
      <c r="K494" s="17">
        <v>1002098</v>
      </c>
      <c r="L494" s="17">
        <v>15</v>
      </c>
      <c r="M494" s="17">
        <v>4</v>
      </c>
      <c r="N494" s="17" t="str">
        <f t="shared" si="45"/>
        <v>A1</v>
      </c>
      <c r="O494" s="17" t="s">
        <v>10468</v>
      </c>
      <c r="P494" s="17" t="s">
        <v>10469</v>
      </c>
      <c r="Q494" s="88">
        <v>44484</v>
      </c>
      <c r="R494" s="88">
        <v>44951</v>
      </c>
      <c r="S494" s="88">
        <v>44617</v>
      </c>
      <c r="T494" s="17">
        <v>1700</v>
      </c>
      <c r="U494" s="17" t="s">
        <v>10761</v>
      </c>
      <c r="V494" s="17">
        <v>23</v>
      </c>
      <c r="W494" s="17" t="s">
        <v>10995</v>
      </c>
      <c r="X494" s="17" t="str">
        <f t="shared" si="46"/>
        <v>Vigente</v>
      </c>
      <c r="Y494" s="17" t="str">
        <f t="shared" si="47"/>
        <v>F</v>
      </c>
      <c r="Z494" s="17" t="s">
        <v>11083</v>
      </c>
      <c r="AA494" s="17" t="str">
        <f>VLOOKUP(A494,'REPORTE'!$A$1:$AG$1961,19,0)</f>
        <v>Actividades de diseño de ingenierí­a y consultorí­a de ingenierí­a para gestión de proyectos relacionados con la construcción.</v>
      </c>
      <c r="AB494" s="17">
        <v>1001641</v>
      </c>
      <c r="AC494" s="17" t="s">
        <v>11186</v>
      </c>
      <c r="AD494" s="17" t="s">
        <v>11846</v>
      </c>
      <c r="AE494" s="17" t="s">
        <v>12072</v>
      </c>
      <c r="AF494" s="17" t="s">
        <v>12076</v>
      </c>
      <c r="AG494" s="17" t="s">
        <v>665</v>
      </c>
      <c r="AH494" s="17" t="str">
        <f>VLOOKUP(A494,'REPORTE'!$A$1:$AG$1961,5,0)</f>
        <v>ECUATORIANO(A)</v>
      </c>
      <c r="AI494" s="17">
        <f>VLOOKUP(A494,'REPORTE'!$A$1:$AG$1961,28,0)</f>
        <v>44484</v>
      </c>
      <c r="AJ494" s="17" t="str">
        <f>VLOOKUP(A494,'REPORTE'!$A$1:$AG$1961,29,0)</f>
        <v>Cliente</v>
      </c>
      <c r="AK494" s="17" t="str">
        <f>VLOOKUP(A494,'REPORTE'!$A$1:$AG$1961,30,0)</f>
        <v>Secundaria</v>
      </c>
      <c r="AL494" s="17" t="str">
        <f>VLOOKUP(A494,'REPORTE'!$A$1:$AG$1961,31,0)</f>
        <v>PICHINCHA</v>
      </c>
      <c r="AM494" s="17" t="str">
        <f>VLOOKUP(AL494,PROVINCIAS!$F$1:$G$1171,2,0)</f>
        <v>URBANA</v>
      </c>
    </row>
    <row r="495" spans="1:39" x14ac:dyDescent="0.45">
      <c r="A495" s="17">
        <v>1001547</v>
      </c>
      <c r="B495" s="17" t="s">
        <v>10056</v>
      </c>
      <c r="C495" s="85">
        <v>1753511847</v>
      </c>
      <c r="D495" s="17">
        <v>24</v>
      </c>
      <c r="E495" s="86">
        <v>35632</v>
      </c>
      <c r="F495" s="86" t="str">
        <f t="shared" si="43"/>
        <v>1997</v>
      </c>
      <c r="G495" s="87">
        <v>2022</v>
      </c>
      <c r="H495" s="87">
        <f t="shared" si="44"/>
        <v>25</v>
      </c>
      <c r="I495" s="87" t="str">
        <f t="shared" si="42"/>
        <v>Mal</v>
      </c>
      <c r="J495" s="17" t="s">
        <v>36</v>
      </c>
      <c r="K495" s="17">
        <v>1002101</v>
      </c>
      <c r="L495" s="17">
        <v>36</v>
      </c>
      <c r="M495" s="17">
        <v>0</v>
      </c>
      <c r="N495" s="17" t="str">
        <f t="shared" si="45"/>
        <v>A1</v>
      </c>
      <c r="O495" s="17" t="s">
        <v>10468</v>
      </c>
      <c r="P495" s="17" t="s">
        <v>10469</v>
      </c>
      <c r="Q495" s="88">
        <v>44484</v>
      </c>
      <c r="R495" s="88">
        <v>45588</v>
      </c>
      <c r="S495" s="89" t="s">
        <v>776</v>
      </c>
      <c r="T495" s="17">
        <v>5000</v>
      </c>
      <c r="U495" s="17" t="s">
        <v>10762</v>
      </c>
      <c r="V495" s="17">
        <v>21.5</v>
      </c>
      <c r="W495" s="17" t="s">
        <v>10994</v>
      </c>
      <c r="X495" s="17" t="str">
        <f t="shared" si="46"/>
        <v>Vigente</v>
      </c>
      <c r="Y495" s="17" t="str">
        <f t="shared" si="47"/>
        <v>V</v>
      </c>
      <c r="Z495" s="17" t="s">
        <v>11061</v>
      </c>
      <c r="AA495" s="17" t="str">
        <f>VLOOKUP(A495,'REPORTE'!$A$1:$AG$1961,19,0)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95" s="17">
        <v>1001643</v>
      </c>
      <c r="AC495" s="17" t="s">
        <v>11530</v>
      </c>
      <c r="AD495" s="17" t="s">
        <v>11865</v>
      </c>
      <c r="AE495" s="17" t="s">
        <v>12072</v>
      </c>
      <c r="AF495" s="17" t="s">
        <v>12320</v>
      </c>
      <c r="AG495" s="17" t="s">
        <v>665</v>
      </c>
      <c r="AH495" s="17" t="str">
        <f>VLOOKUP(A495,'REPORTE'!$A$1:$AG$1961,5,0)</f>
        <v>ECUATORIANO(A)</v>
      </c>
      <c r="AI495" s="17">
        <f>VLOOKUP(A495,'REPORTE'!$A$1:$AG$1961,28,0)</f>
        <v>0</v>
      </c>
      <c r="AJ495" s="17" t="str">
        <f>VLOOKUP(A495,'REPORTE'!$A$1:$AG$1961,29,0)</f>
        <v>Cliente</v>
      </c>
      <c r="AK495" s="17" t="str">
        <f>VLOOKUP(A495,'REPORTE'!$A$1:$AG$1961,30,0)</f>
        <v>Secundaria</v>
      </c>
      <c r="AL495" s="17" t="str">
        <f>VLOOKUP(A495,'REPORTE'!$A$1:$AG$1961,31,0)</f>
        <v>PICHINCHA</v>
      </c>
      <c r="AM495" s="17" t="str">
        <f>VLOOKUP(AL495,PROVINCIAS!$F$1:$G$1171,2,0)</f>
        <v>URBANA</v>
      </c>
    </row>
    <row r="496" spans="1:39" x14ac:dyDescent="0.45">
      <c r="A496" s="17">
        <v>1001548</v>
      </c>
      <c r="B496" s="17" t="s">
        <v>10057</v>
      </c>
      <c r="C496" s="85">
        <v>1725756827</v>
      </c>
      <c r="D496" s="17">
        <v>21</v>
      </c>
      <c r="E496" s="86">
        <v>36767</v>
      </c>
      <c r="F496" s="86" t="str">
        <f t="shared" si="43"/>
        <v>2000</v>
      </c>
      <c r="G496" s="87">
        <v>2022</v>
      </c>
      <c r="H496" s="87">
        <f t="shared" si="44"/>
        <v>22</v>
      </c>
      <c r="I496" s="87" t="str">
        <f t="shared" si="42"/>
        <v>Mal</v>
      </c>
      <c r="J496" s="17" t="s">
        <v>36</v>
      </c>
      <c r="K496" s="17">
        <v>1002103</v>
      </c>
      <c r="L496" s="17">
        <v>12</v>
      </c>
      <c r="M496" s="17">
        <v>96</v>
      </c>
      <c r="N496" s="17" t="str">
        <f t="shared" si="45"/>
        <v>C1</v>
      </c>
      <c r="O496" s="17" t="s">
        <v>10468</v>
      </c>
      <c r="P496" s="17" t="s">
        <v>10469</v>
      </c>
      <c r="Q496" s="88">
        <v>44484</v>
      </c>
      <c r="R496" s="88">
        <v>44859</v>
      </c>
      <c r="S496" s="88">
        <v>44525</v>
      </c>
      <c r="T496" s="17">
        <v>2000</v>
      </c>
      <c r="U496" s="17" t="s">
        <v>10763</v>
      </c>
      <c r="V496" s="17">
        <v>23</v>
      </c>
      <c r="W496" s="17" t="s">
        <v>10993</v>
      </c>
      <c r="X496" s="17" t="str">
        <f t="shared" si="46"/>
        <v>Vencido</v>
      </c>
      <c r="Y496" s="17" t="str">
        <f t="shared" si="47"/>
        <v>V</v>
      </c>
      <c r="Z496" s="17" t="s">
        <v>11037</v>
      </c>
      <c r="AA496" s="17" t="str">
        <f>VLOOKUP(A496,'REPORTE'!$A$1:$AG$1961,19,0)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96" s="17">
        <v>1001654</v>
      </c>
      <c r="AC496" s="17" t="s">
        <v>11190</v>
      </c>
      <c r="AD496" s="17" t="s">
        <v>11876</v>
      </c>
      <c r="AE496" s="17" t="s">
        <v>12072</v>
      </c>
      <c r="AF496" s="17" t="s">
        <v>11150</v>
      </c>
      <c r="AG496" s="17" t="s">
        <v>665</v>
      </c>
      <c r="AH496" s="17" t="str">
        <f>VLOOKUP(A496,'REPORTE'!$A$1:$AG$1961,5,0)</f>
        <v>ECUATORIANO(A)</v>
      </c>
      <c r="AI496" s="17">
        <f>VLOOKUP(A496,'REPORTE'!$A$1:$AG$1961,28,0)</f>
        <v>0</v>
      </c>
      <c r="AJ496" s="17" t="str">
        <f>VLOOKUP(A496,'REPORTE'!$A$1:$AG$1961,29,0)</f>
        <v>Cliente</v>
      </c>
      <c r="AK496" s="17" t="str">
        <f>VLOOKUP(A496,'REPORTE'!$A$1:$AG$1961,30,0)</f>
        <v>Secundaria</v>
      </c>
      <c r="AL496" s="17" t="str">
        <f>VLOOKUP(A496,'REPORTE'!$A$1:$AG$1961,31,0)</f>
        <v>PICHINCHA</v>
      </c>
      <c r="AM496" s="17" t="str">
        <f>VLOOKUP(AL496,PROVINCIAS!$F$1:$G$1171,2,0)</f>
        <v>URBANA</v>
      </c>
    </row>
    <row r="497" spans="1:39" x14ac:dyDescent="0.45">
      <c r="A497" s="17">
        <v>1001559</v>
      </c>
      <c r="B497" s="17" t="s">
        <v>10058</v>
      </c>
      <c r="C497" s="85">
        <v>602818262</v>
      </c>
      <c r="D497" s="17">
        <v>45</v>
      </c>
      <c r="E497" s="86">
        <v>27979</v>
      </c>
      <c r="F497" s="86" t="str">
        <f t="shared" si="43"/>
        <v>1976</v>
      </c>
      <c r="G497" s="87">
        <v>2022</v>
      </c>
      <c r="H497" s="87">
        <f t="shared" si="44"/>
        <v>46</v>
      </c>
      <c r="I497" s="87" t="str">
        <f t="shared" si="42"/>
        <v>Mal</v>
      </c>
      <c r="J497" s="17" t="s">
        <v>59</v>
      </c>
      <c r="K497" s="17">
        <v>1002109</v>
      </c>
      <c r="L497" s="17">
        <v>24</v>
      </c>
      <c r="M497" s="17">
        <v>0</v>
      </c>
      <c r="N497" s="17" t="str">
        <f t="shared" si="45"/>
        <v>A1</v>
      </c>
      <c r="O497" s="17" t="s">
        <v>10466</v>
      </c>
      <c r="P497" s="17" t="s">
        <v>10467</v>
      </c>
      <c r="Q497" s="88">
        <v>44485</v>
      </c>
      <c r="R497" s="88">
        <v>45219</v>
      </c>
      <c r="S497" s="89" t="s">
        <v>776</v>
      </c>
      <c r="T497" s="17">
        <v>1500</v>
      </c>
      <c r="U497" s="17" t="s">
        <v>10764</v>
      </c>
      <c r="V497" s="17">
        <v>14</v>
      </c>
      <c r="W497" s="17" t="s">
        <v>10994</v>
      </c>
      <c r="X497" s="17" t="str">
        <f t="shared" si="46"/>
        <v>Vigente</v>
      </c>
      <c r="Y497" s="17" t="str">
        <f t="shared" si="47"/>
        <v>V</v>
      </c>
      <c r="Z497" s="17" t="s">
        <v>11000</v>
      </c>
      <c r="AA497" s="17" t="str">
        <f>VLOOKUP(A497,'REPORTE'!$A$1:$AG$1961,19,0)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497" s="17">
        <v>1001656</v>
      </c>
      <c r="AC497" s="17" t="s">
        <v>11289</v>
      </c>
      <c r="AD497" s="17" t="s">
        <v>11891</v>
      </c>
      <c r="AE497" s="17" t="s">
        <v>12072</v>
      </c>
      <c r="AF497" s="17" t="s">
        <v>12321</v>
      </c>
      <c r="AG497" s="17" t="s">
        <v>665</v>
      </c>
      <c r="AH497" s="17" t="str">
        <f>VLOOKUP(A497,'REPORTE'!$A$1:$AG$1961,5,0)</f>
        <v>ECUATORIANO(A)</v>
      </c>
      <c r="AI497" s="17">
        <f>VLOOKUP(A497,'REPORTE'!$A$1:$AG$1961,28,0)</f>
        <v>44485</v>
      </c>
      <c r="AJ497" s="17" t="str">
        <f>VLOOKUP(A497,'REPORTE'!$A$1:$AG$1961,29,0)</f>
        <v>Cliente</v>
      </c>
      <c r="AK497" s="17" t="str">
        <f>VLOOKUP(A497,'REPORTE'!$A$1:$AG$1961,30,0)</f>
        <v>Secundaria</v>
      </c>
      <c r="AL497" s="17" t="str">
        <f>VLOOKUP(A497,'REPORTE'!$A$1:$AG$1961,31,0)</f>
        <v>PICHINCHA</v>
      </c>
      <c r="AM497" s="17" t="str">
        <f>VLOOKUP(AL497,PROVINCIAS!$F$1:$G$1171,2,0)</f>
        <v>URBANA</v>
      </c>
    </row>
    <row r="498" spans="1:39" x14ac:dyDescent="0.45">
      <c r="A498" s="17">
        <v>1000049</v>
      </c>
      <c r="B498" s="17" t="s">
        <v>10059</v>
      </c>
      <c r="C498" s="85">
        <v>602311086</v>
      </c>
      <c r="D498" s="17">
        <v>52</v>
      </c>
      <c r="E498" s="86">
        <v>25475</v>
      </c>
      <c r="F498" s="86" t="str">
        <f t="shared" si="43"/>
        <v>1969</v>
      </c>
      <c r="G498" s="87">
        <v>2022</v>
      </c>
      <c r="H498" s="87">
        <f t="shared" si="44"/>
        <v>53</v>
      </c>
      <c r="I498" s="87" t="str">
        <f t="shared" si="42"/>
        <v>Mal</v>
      </c>
      <c r="J498" s="17" t="s">
        <v>59</v>
      </c>
      <c r="K498" s="17">
        <v>1002113</v>
      </c>
      <c r="L498" s="17">
        <v>8</v>
      </c>
      <c r="M498" s="17">
        <v>0</v>
      </c>
      <c r="N498" s="17" t="str">
        <f t="shared" si="45"/>
        <v>A1</v>
      </c>
      <c r="O498" s="17" t="s">
        <v>10466</v>
      </c>
      <c r="P498" s="17" t="s">
        <v>10467</v>
      </c>
      <c r="Q498" s="88">
        <v>44487</v>
      </c>
      <c r="R498" s="88">
        <v>44752</v>
      </c>
      <c r="S498" s="89" t="s">
        <v>776</v>
      </c>
      <c r="T498" s="17">
        <v>705</v>
      </c>
      <c r="U498" s="17">
        <v>457.08</v>
      </c>
      <c r="V498" s="17">
        <v>16</v>
      </c>
      <c r="W498" s="17" t="s">
        <v>10994</v>
      </c>
      <c r="X498" s="17" t="str">
        <f t="shared" si="46"/>
        <v>Vigente</v>
      </c>
      <c r="Y498" s="17" t="str">
        <f t="shared" si="47"/>
        <v>V</v>
      </c>
      <c r="Z498" s="17" t="s">
        <v>11000</v>
      </c>
      <c r="AA498" s="17" t="str">
        <f>VLOOKUP(A498,'REPORTE'!$A$1:$AG$1961,19,0)</f>
        <v>Servicios de taxis.</v>
      </c>
      <c r="AB498" s="17">
        <v>1000061</v>
      </c>
      <c r="AC498" s="17" t="s">
        <v>11290</v>
      </c>
      <c r="AD498" s="17" t="s">
        <v>11980</v>
      </c>
      <c r="AE498" s="17" t="s">
        <v>12072</v>
      </c>
      <c r="AF498" s="17" t="s">
        <v>12322</v>
      </c>
      <c r="AG498" s="17" t="s">
        <v>4384</v>
      </c>
      <c r="AH498" s="17" t="str">
        <f>VLOOKUP(A498,'REPORTE'!$A$1:$AG$1961,5,0)</f>
        <v>ECUATORIANO(A)</v>
      </c>
      <c r="AI498" s="17">
        <f>VLOOKUP(A498,'REPORTE'!$A$1:$AG$1961,28,0)</f>
        <v>43781</v>
      </c>
      <c r="AJ498" s="17" t="str">
        <f>VLOOKUP(A498,'REPORTE'!$A$1:$AG$1961,29,0)</f>
        <v>Cliente</v>
      </c>
      <c r="AK498" s="17" t="str">
        <f>VLOOKUP(A498,'REPORTE'!$A$1:$AG$1961,30,0)</f>
        <v>Secundaria</v>
      </c>
      <c r="AL498" s="17" t="str">
        <f>VLOOKUP(A498,'REPORTE'!$A$1:$AG$1961,31,0)</f>
        <v>CHIMBORAZO</v>
      </c>
      <c r="AM498" s="17" t="e">
        <f>VLOOKUP(AL498,PROVINCIAS!$F$1:$G$1171,2,0)</f>
        <v>#N/A</v>
      </c>
    </row>
    <row r="499" spans="1:39" x14ac:dyDescent="0.45">
      <c r="A499" s="17">
        <v>1000610</v>
      </c>
      <c r="B499" s="17" t="s">
        <v>9664</v>
      </c>
      <c r="C499" s="85">
        <v>1712846425</v>
      </c>
      <c r="D499" s="17">
        <v>47</v>
      </c>
      <c r="E499" s="86">
        <v>27245</v>
      </c>
      <c r="F499" s="86" t="str">
        <f t="shared" si="43"/>
        <v>1974</v>
      </c>
      <c r="G499" s="87">
        <v>2022</v>
      </c>
      <c r="H499" s="87">
        <f t="shared" si="44"/>
        <v>48</v>
      </c>
      <c r="I499" s="87" t="str">
        <f t="shared" si="42"/>
        <v>Mal</v>
      </c>
      <c r="J499" s="17" t="s">
        <v>59</v>
      </c>
      <c r="K499" s="17">
        <v>1002112</v>
      </c>
      <c r="L499" s="17">
        <v>1</v>
      </c>
      <c r="M499" s="17">
        <v>35</v>
      </c>
      <c r="N499" s="17" t="str">
        <f t="shared" si="45"/>
        <v>A3</v>
      </c>
      <c r="O499" s="17" t="s">
        <v>10468</v>
      </c>
      <c r="P499" s="17" t="s">
        <v>10469</v>
      </c>
      <c r="Q499" s="88">
        <v>44487</v>
      </c>
      <c r="R499" s="88">
        <v>44586</v>
      </c>
      <c r="S499" s="88">
        <v>44586</v>
      </c>
      <c r="T499" s="17">
        <v>500</v>
      </c>
      <c r="U499" s="17">
        <v>500</v>
      </c>
      <c r="V499" s="17">
        <v>23</v>
      </c>
      <c r="W499" s="17" t="s">
        <v>10995</v>
      </c>
      <c r="X499" s="17" t="str">
        <f t="shared" si="46"/>
        <v>Vigente</v>
      </c>
      <c r="Y499" s="17" t="str">
        <f t="shared" si="47"/>
        <v>F</v>
      </c>
      <c r="Z499" s="17" t="s">
        <v>348</v>
      </c>
      <c r="AA499" s="17" t="str">
        <f>VLOOKUP(A499,'REPORTE'!$A$1:$AG$1961,19,0)</f>
        <v>Venta al por mayor de frutas, legumbres y hortalizas.</v>
      </c>
      <c r="AB499" s="17">
        <v>1000681</v>
      </c>
      <c r="AC499" s="17" t="s">
        <v>11291</v>
      </c>
      <c r="AD499" s="17" t="s">
        <v>11877</v>
      </c>
      <c r="AE499" s="17" t="s">
        <v>12072</v>
      </c>
      <c r="AF499" s="17" t="s">
        <v>11150</v>
      </c>
      <c r="AG499" s="17" t="s">
        <v>665</v>
      </c>
      <c r="AH499" s="17" t="str">
        <f>VLOOKUP(A499,'REPORTE'!$A$1:$AG$1961,5,0)</f>
        <v>ECUATORIANO(A) INDIGENA</v>
      </c>
      <c r="AI499" s="17">
        <f>VLOOKUP(A499,'REPORTE'!$A$1:$AG$1961,28,0)</f>
        <v>44149</v>
      </c>
      <c r="AJ499" s="17" t="str">
        <f>VLOOKUP(A499,'REPORTE'!$A$1:$AG$1961,29,0)</f>
        <v>Cliente</v>
      </c>
      <c r="AK499" s="17" t="str">
        <f>VLOOKUP(A499,'REPORTE'!$A$1:$AG$1961,30,0)</f>
        <v>Primaria</v>
      </c>
      <c r="AL499" s="17" t="str">
        <f>VLOOKUP(A499,'REPORTE'!$A$1:$AG$1961,31,0)</f>
        <v>CHIMBORAZO</v>
      </c>
      <c r="AM499" s="17" t="e">
        <f>VLOOKUP(AL499,PROVINCIAS!$F$1:$G$1171,2,0)</f>
        <v>#N/A</v>
      </c>
    </row>
    <row r="500" spans="1:39" x14ac:dyDescent="0.45">
      <c r="A500" s="17">
        <v>1001096</v>
      </c>
      <c r="B500" s="17" t="s">
        <v>9832</v>
      </c>
      <c r="C500" s="85">
        <v>1706682273</v>
      </c>
      <c r="D500" s="17">
        <v>61</v>
      </c>
      <c r="E500" s="86">
        <v>22170</v>
      </c>
      <c r="F500" s="86" t="str">
        <f t="shared" si="43"/>
        <v>1960</v>
      </c>
      <c r="G500" s="87">
        <v>2022</v>
      </c>
      <c r="H500" s="87">
        <f t="shared" si="44"/>
        <v>62</v>
      </c>
      <c r="I500" s="87" t="str">
        <f t="shared" si="42"/>
        <v>Mal</v>
      </c>
      <c r="J500" s="17" t="s">
        <v>59</v>
      </c>
      <c r="K500" s="17">
        <v>1002111</v>
      </c>
      <c r="L500" s="17">
        <v>10</v>
      </c>
      <c r="M500" s="17">
        <v>4</v>
      </c>
      <c r="N500" s="17" t="str">
        <f t="shared" si="45"/>
        <v>A1</v>
      </c>
      <c r="O500" s="17" t="s">
        <v>10468</v>
      </c>
      <c r="P500" s="17" t="s">
        <v>10469</v>
      </c>
      <c r="Q500" s="88">
        <v>44487</v>
      </c>
      <c r="R500" s="88">
        <v>44798</v>
      </c>
      <c r="S500" s="88">
        <v>44617</v>
      </c>
      <c r="T500" s="17">
        <v>1000</v>
      </c>
      <c r="U500" s="17">
        <v>725.32</v>
      </c>
      <c r="V500" s="17">
        <v>23</v>
      </c>
      <c r="W500" s="17" t="s">
        <v>10995</v>
      </c>
      <c r="X500" s="17" t="str">
        <f t="shared" si="46"/>
        <v>Vigente</v>
      </c>
      <c r="Y500" s="17" t="str">
        <f t="shared" si="47"/>
        <v>F</v>
      </c>
      <c r="Z500" s="17" t="s">
        <v>11071</v>
      </c>
      <c r="AA500" s="17" t="str">
        <f>VLOOKUP(A500,'REPORTE'!$A$1:$AG$1961,19,0)</f>
        <v>Empleado Privado</v>
      </c>
      <c r="AB500" s="17">
        <v>1001170</v>
      </c>
      <c r="AC500" s="17" t="s">
        <v>11271</v>
      </c>
      <c r="AD500" s="17" t="s">
        <v>11836</v>
      </c>
      <c r="AE500" s="17" t="s">
        <v>12072</v>
      </c>
      <c r="AF500" s="17" t="s">
        <v>12102</v>
      </c>
      <c r="AG500" s="17" t="s">
        <v>665</v>
      </c>
      <c r="AH500" s="17" t="str">
        <f>VLOOKUP(A500,'REPORTE'!$A$1:$AG$1961,5,0)</f>
        <v>ECUATORIANO(A)</v>
      </c>
      <c r="AI500" s="17">
        <f>VLOOKUP(A500,'REPORTE'!$A$1:$AG$1961,28,0)</f>
        <v>44393</v>
      </c>
      <c r="AJ500" s="17" t="str">
        <f>VLOOKUP(A500,'REPORTE'!$A$1:$AG$1961,29,0)</f>
        <v>Cliente</v>
      </c>
      <c r="AK500" s="17" t="str">
        <f>VLOOKUP(A500,'REPORTE'!$A$1:$AG$1961,30,0)</f>
        <v>Ninguna</v>
      </c>
      <c r="AL500" s="17" t="str">
        <f>VLOOKUP(A500,'REPORTE'!$A$1:$AG$1961,31,0)</f>
        <v>PICHINCHA</v>
      </c>
      <c r="AM500" s="17" t="str">
        <f>VLOOKUP(AL500,PROVINCIAS!$F$1:$G$1171,2,0)</f>
        <v>URBANA</v>
      </c>
    </row>
    <row r="501" spans="1:39" x14ac:dyDescent="0.45">
      <c r="A501" s="17">
        <v>1000118</v>
      </c>
      <c r="B501" s="17" t="s">
        <v>10060</v>
      </c>
      <c r="C501" s="85">
        <v>602154239</v>
      </c>
      <c r="D501" s="17">
        <v>53</v>
      </c>
      <c r="E501" s="86">
        <v>25187</v>
      </c>
      <c r="F501" s="86" t="str">
        <f t="shared" si="43"/>
        <v>1968</v>
      </c>
      <c r="G501" s="87">
        <v>2022</v>
      </c>
      <c r="H501" s="87">
        <f t="shared" si="44"/>
        <v>54</v>
      </c>
      <c r="I501" s="87" t="str">
        <f t="shared" si="42"/>
        <v>Mal</v>
      </c>
      <c r="J501" s="17" t="s">
        <v>59</v>
      </c>
      <c r="K501" s="17">
        <v>1002119</v>
      </c>
      <c r="L501" s="17">
        <v>10</v>
      </c>
      <c r="M501" s="17">
        <v>0</v>
      </c>
      <c r="N501" s="17" t="str">
        <f t="shared" si="45"/>
        <v>A1</v>
      </c>
      <c r="O501" s="17" t="s">
        <v>10466</v>
      </c>
      <c r="P501" s="17" t="s">
        <v>10467</v>
      </c>
      <c r="Q501" s="88">
        <v>44488</v>
      </c>
      <c r="R501" s="88">
        <v>44814</v>
      </c>
      <c r="S501" s="89" t="s">
        <v>776</v>
      </c>
      <c r="T501" s="17">
        <v>495</v>
      </c>
      <c r="U501" s="17">
        <v>358.62</v>
      </c>
      <c r="V501" s="17">
        <v>16</v>
      </c>
      <c r="W501" s="17" t="s">
        <v>10994</v>
      </c>
      <c r="X501" s="17" t="str">
        <f t="shared" si="46"/>
        <v>Vigente</v>
      </c>
      <c r="Y501" s="17" t="str">
        <f t="shared" si="47"/>
        <v>V</v>
      </c>
      <c r="Z501" s="17" t="s">
        <v>11000</v>
      </c>
      <c r="AA501" s="17" t="str">
        <f>VLOOKUP(A501,'REPORTE'!$A$1:$AG$1961,19,0)</f>
        <v>Empleado Privado</v>
      </c>
      <c r="AB501" s="17">
        <v>1000145</v>
      </c>
      <c r="AC501" s="17" t="s">
        <v>11292</v>
      </c>
      <c r="AD501" s="17" t="s">
        <v>11981</v>
      </c>
      <c r="AE501" s="17" t="s">
        <v>12072</v>
      </c>
      <c r="AF501" s="17" t="s">
        <v>12323</v>
      </c>
      <c r="AG501" s="17" t="s">
        <v>4384</v>
      </c>
      <c r="AH501" s="17" t="str">
        <f>VLOOKUP(A501,'REPORTE'!$A$1:$AG$1961,5,0)</f>
        <v>ECUATORIANO(A)</v>
      </c>
      <c r="AI501" s="17">
        <f>VLOOKUP(A501,'REPORTE'!$A$1:$AG$1961,28,0)</f>
        <v>43776</v>
      </c>
      <c r="AJ501" s="17" t="str">
        <f>VLOOKUP(A501,'REPORTE'!$A$1:$AG$1961,29,0)</f>
        <v>Cliente</v>
      </c>
      <c r="AK501" s="17" t="str">
        <f>VLOOKUP(A501,'REPORTE'!$A$1:$AG$1961,30,0)</f>
        <v>Secundaria</v>
      </c>
      <c r="AL501" s="17" t="str">
        <f>VLOOKUP(A501,'REPORTE'!$A$1:$AG$1961,31,0)</f>
        <v>CHIMBORAZO</v>
      </c>
      <c r="AM501" s="17" t="e">
        <f>VLOOKUP(AL501,PROVINCIAS!$F$1:$G$1171,2,0)</f>
        <v>#N/A</v>
      </c>
    </row>
    <row r="502" spans="1:39" x14ac:dyDescent="0.45">
      <c r="A502" s="17">
        <v>1000254</v>
      </c>
      <c r="B502" s="17" t="s">
        <v>9772</v>
      </c>
      <c r="C502" s="85">
        <v>1712574704</v>
      </c>
      <c r="D502" s="17">
        <v>48</v>
      </c>
      <c r="E502" s="86">
        <v>26814</v>
      </c>
      <c r="F502" s="86" t="str">
        <f t="shared" si="43"/>
        <v>1973</v>
      </c>
      <c r="G502" s="87">
        <v>2022</v>
      </c>
      <c r="H502" s="87">
        <f t="shared" si="44"/>
        <v>49</v>
      </c>
      <c r="I502" s="87" t="str">
        <f t="shared" si="42"/>
        <v>Mal</v>
      </c>
      <c r="J502" s="17" t="s">
        <v>59</v>
      </c>
      <c r="K502" s="17">
        <v>1002118</v>
      </c>
      <c r="L502" s="17">
        <v>1</v>
      </c>
      <c r="M502" s="17">
        <v>0</v>
      </c>
      <c r="N502" s="17" t="str">
        <f t="shared" si="45"/>
        <v>A1</v>
      </c>
      <c r="O502" s="17" t="s">
        <v>10468</v>
      </c>
      <c r="P502" s="17" t="s">
        <v>10469</v>
      </c>
      <c r="Q502" s="88">
        <v>44488</v>
      </c>
      <c r="R502" s="88">
        <v>44586</v>
      </c>
      <c r="S502" s="89" t="s">
        <v>776</v>
      </c>
      <c r="T502" s="17">
        <v>600</v>
      </c>
      <c r="U502" s="17">
        <v>600</v>
      </c>
      <c r="V502" s="17">
        <v>23</v>
      </c>
      <c r="W502" s="17" t="s">
        <v>10994</v>
      </c>
      <c r="X502" s="17" t="str">
        <f t="shared" si="46"/>
        <v>Vigente</v>
      </c>
      <c r="Y502" s="17" t="str">
        <f t="shared" si="47"/>
        <v>V</v>
      </c>
      <c r="Z502" s="17" t="s">
        <v>244</v>
      </c>
      <c r="AA502" s="17" t="str">
        <f>VLOOKUP(A502,'REPORTE'!$A$1:$AG$1961,19,0)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AB502" s="17">
        <v>1000313</v>
      </c>
      <c r="AC502" s="17" t="s">
        <v>11150</v>
      </c>
      <c r="AD502" s="17" t="s">
        <v>11901</v>
      </c>
      <c r="AE502" s="17" t="s">
        <v>12072</v>
      </c>
      <c r="AF502" s="17" t="s">
        <v>11150</v>
      </c>
      <c r="AG502" s="17" t="s">
        <v>665</v>
      </c>
      <c r="AH502" s="17" t="str">
        <f>VLOOKUP(A502,'REPORTE'!$A$1:$AG$1961,5,0)</f>
        <v>ECUATORIANO(A)</v>
      </c>
      <c r="AI502" s="17">
        <f>VLOOKUP(A502,'REPORTE'!$A$1:$AG$1961,28,0)</f>
        <v>44341</v>
      </c>
      <c r="AJ502" s="17" t="str">
        <f>VLOOKUP(A502,'REPORTE'!$A$1:$AG$1961,29,0)</f>
        <v>Cliente</v>
      </c>
      <c r="AK502" s="17" t="str">
        <f>VLOOKUP(A502,'REPORTE'!$A$1:$AG$1961,30,0)</f>
        <v>Secundaria</v>
      </c>
      <c r="AL502" s="17" t="str">
        <f>VLOOKUP(A502,'REPORTE'!$A$1:$AG$1961,31,0)</f>
        <v>PICHINCHA</v>
      </c>
      <c r="AM502" s="17" t="str">
        <f>VLOOKUP(AL502,PROVINCIAS!$F$1:$G$1171,2,0)</f>
        <v>URBANA</v>
      </c>
    </row>
    <row r="503" spans="1:39" x14ac:dyDescent="0.45">
      <c r="A503" s="17">
        <v>1000304</v>
      </c>
      <c r="B503" s="17" t="s">
        <v>10061</v>
      </c>
      <c r="C503" s="85">
        <v>601442544</v>
      </c>
      <c r="D503" s="17">
        <v>61</v>
      </c>
      <c r="E503" s="86">
        <v>22325</v>
      </c>
      <c r="F503" s="86" t="str">
        <f t="shared" si="43"/>
        <v>1961</v>
      </c>
      <c r="G503" s="87">
        <v>2022</v>
      </c>
      <c r="H503" s="87">
        <f t="shared" si="44"/>
        <v>61</v>
      </c>
      <c r="I503" s="87" t="str">
        <f t="shared" si="42"/>
        <v>Mal</v>
      </c>
      <c r="J503" s="17" t="s">
        <v>59</v>
      </c>
      <c r="K503" s="17">
        <v>1002116</v>
      </c>
      <c r="L503" s="17">
        <v>36</v>
      </c>
      <c r="M503" s="17">
        <v>0</v>
      </c>
      <c r="N503" s="17" t="str">
        <f t="shared" si="45"/>
        <v>A1</v>
      </c>
      <c r="O503" s="17" t="s">
        <v>10468</v>
      </c>
      <c r="P503" s="17" t="s">
        <v>10469</v>
      </c>
      <c r="Q503" s="88">
        <v>44488</v>
      </c>
      <c r="R503" s="88">
        <v>45590</v>
      </c>
      <c r="S503" s="89" t="s">
        <v>776</v>
      </c>
      <c r="T503" s="17">
        <v>8000</v>
      </c>
      <c r="U503" s="17" t="s">
        <v>10765</v>
      </c>
      <c r="V503" s="17">
        <v>21.5</v>
      </c>
      <c r="W503" s="17" t="s">
        <v>10994</v>
      </c>
      <c r="X503" s="17" t="str">
        <f t="shared" si="46"/>
        <v>Vigente</v>
      </c>
      <c r="Y503" s="17" t="str">
        <f t="shared" si="47"/>
        <v>V</v>
      </c>
      <c r="Z503" s="17" t="s">
        <v>11024</v>
      </c>
      <c r="AA503" s="17" t="str">
        <f>VLOOKUP(A503,'REPORTE'!$A$1:$AG$1961,19,0)</f>
        <v>Servicios de teleféricos, funiculares, telesillas y telecabinas, si no forman parte de sistemas de transporte urbano o suburbano.</v>
      </c>
      <c r="AB503" s="17">
        <v>1000364</v>
      </c>
      <c r="AC503" s="17" t="s">
        <v>11641</v>
      </c>
      <c r="AD503" s="17" t="s">
        <v>11853</v>
      </c>
      <c r="AE503" s="17" t="s">
        <v>12072</v>
      </c>
      <c r="AF503" s="17" t="s">
        <v>12324</v>
      </c>
      <c r="AG503" s="17" t="s">
        <v>665</v>
      </c>
      <c r="AH503" s="17" t="str">
        <f>VLOOKUP(A503,'REPORTE'!$A$1:$AG$1961,5,0)</f>
        <v>ECUATORIANO(A) INDIGENA</v>
      </c>
      <c r="AI503" s="17">
        <f>VLOOKUP(A503,'REPORTE'!$A$1:$AG$1961,28,0)</f>
        <v>44207</v>
      </c>
      <c r="AJ503" s="17" t="str">
        <f>VLOOKUP(A503,'REPORTE'!$A$1:$AG$1961,29,0)</f>
        <v>Cliente</v>
      </c>
      <c r="AK503" s="17" t="str">
        <f>VLOOKUP(A503,'REPORTE'!$A$1:$AG$1961,30,0)</f>
        <v>Primaria</v>
      </c>
      <c r="AL503" s="17" t="str">
        <f>VLOOKUP(A503,'REPORTE'!$A$1:$AG$1961,31,0)</f>
        <v>CHIMBORAZO</v>
      </c>
      <c r="AM503" s="17" t="e">
        <f>VLOOKUP(AL503,PROVINCIAS!$F$1:$G$1171,2,0)</f>
        <v>#N/A</v>
      </c>
    </row>
    <row r="504" spans="1:39" x14ac:dyDescent="0.45">
      <c r="A504" s="17">
        <v>1000408</v>
      </c>
      <c r="B504" s="17" t="s">
        <v>10062</v>
      </c>
      <c r="C504" s="85">
        <v>1705541157</v>
      </c>
      <c r="D504" s="17">
        <v>63</v>
      </c>
      <c r="E504" s="86">
        <v>21452</v>
      </c>
      <c r="F504" s="86" t="str">
        <f t="shared" si="43"/>
        <v>1958</v>
      </c>
      <c r="G504" s="87">
        <v>2022</v>
      </c>
      <c r="H504" s="87">
        <f t="shared" si="44"/>
        <v>64</v>
      </c>
      <c r="I504" s="87" t="str">
        <f t="shared" si="42"/>
        <v>Mal</v>
      </c>
      <c r="J504" s="17" t="s">
        <v>59</v>
      </c>
      <c r="K504" s="17">
        <v>1002122</v>
      </c>
      <c r="L504" s="17">
        <v>15</v>
      </c>
      <c r="M504" s="17">
        <v>0</v>
      </c>
      <c r="N504" s="17" t="str">
        <f t="shared" si="45"/>
        <v>A1</v>
      </c>
      <c r="O504" s="17" t="s">
        <v>10468</v>
      </c>
      <c r="P504" s="17" t="s">
        <v>10469</v>
      </c>
      <c r="Q504" s="88">
        <v>44488</v>
      </c>
      <c r="R504" s="88">
        <v>44960</v>
      </c>
      <c r="S504" s="89" t="s">
        <v>776</v>
      </c>
      <c r="T504" s="17">
        <v>1000</v>
      </c>
      <c r="U504" s="17">
        <v>833.36</v>
      </c>
      <c r="V504" s="17">
        <v>23</v>
      </c>
      <c r="W504" s="17" t="s">
        <v>10994</v>
      </c>
      <c r="X504" s="17" t="str">
        <f t="shared" si="46"/>
        <v>Vigente</v>
      </c>
      <c r="Y504" s="17" t="str">
        <f t="shared" si="47"/>
        <v>V</v>
      </c>
      <c r="Z504" s="17" t="s">
        <v>11084</v>
      </c>
      <c r="AA504" s="17" t="str">
        <f>VLOOKUP(A504,'REPORTE'!$A$1:$AG$1961,19,0)</f>
        <v>Empleado Privado</v>
      </c>
      <c r="AB504" s="17">
        <v>1000471</v>
      </c>
      <c r="AC504" s="17" t="s">
        <v>11293</v>
      </c>
      <c r="AD504" s="17" t="s">
        <v>11914</v>
      </c>
      <c r="AE504" s="17" t="s">
        <v>12072</v>
      </c>
      <c r="AF504" s="17" t="s">
        <v>12325</v>
      </c>
      <c r="AG504" s="17" t="s">
        <v>665</v>
      </c>
      <c r="AH504" s="17" t="str">
        <f>VLOOKUP(A504,'REPORTE'!$A$1:$AG$1961,5,0)</f>
        <v>ECUATORIANO(A)</v>
      </c>
      <c r="AI504" s="17">
        <f>VLOOKUP(A504,'REPORTE'!$A$1:$AG$1961,28,0)</f>
        <v>44117</v>
      </c>
      <c r="AJ504" s="17" t="str">
        <f>VLOOKUP(A504,'REPORTE'!$A$1:$AG$1961,29,0)</f>
        <v>Cliente</v>
      </c>
      <c r="AK504" s="17" t="str">
        <f>VLOOKUP(A504,'REPORTE'!$A$1:$AG$1961,30,0)</f>
        <v>Primaria</v>
      </c>
      <c r="AL504" s="17" t="str">
        <f>VLOOKUP(A504,'REPORTE'!$A$1:$AG$1961,31,0)</f>
        <v>PICHINCHA</v>
      </c>
      <c r="AM504" s="17" t="str">
        <f>VLOOKUP(AL504,PROVINCIAS!$F$1:$G$1171,2,0)</f>
        <v>URBANA</v>
      </c>
    </row>
    <row r="505" spans="1:39" x14ac:dyDescent="0.45">
      <c r="A505" s="17">
        <v>1000782</v>
      </c>
      <c r="B505" s="17" t="s">
        <v>10063</v>
      </c>
      <c r="C505" s="85">
        <v>1707168488</v>
      </c>
      <c r="D505" s="17">
        <v>62</v>
      </c>
      <c r="E505" s="86">
        <v>21902</v>
      </c>
      <c r="F505" s="86" t="str">
        <f t="shared" si="43"/>
        <v>1959</v>
      </c>
      <c r="G505" s="87">
        <v>2022</v>
      </c>
      <c r="H505" s="87">
        <f t="shared" si="44"/>
        <v>63</v>
      </c>
      <c r="I505" s="87" t="str">
        <f t="shared" si="42"/>
        <v>Mal</v>
      </c>
      <c r="J505" s="17" t="s">
        <v>36</v>
      </c>
      <c r="K505" s="17">
        <v>1002121</v>
      </c>
      <c r="L505" s="17">
        <v>36</v>
      </c>
      <c r="M505" s="17">
        <v>0</v>
      </c>
      <c r="N505" s="17" t="str">
        <f t="shared" si="45"/>
        <v>A1</v>
      </c>
      <c r="O505" s="17" t="s">
        <v>10468</v>
      </c>
      <c r="P505" s="17" t="s">
        <v>10469</v>
      </c>
      <c r="Q505" s="88">
        <v>44488</v>
      </c>
      <c r="R505" s="88">
        <v>45583</v>
      </c>
      <c r="S505" s="89" t="s">
        <v>776</v>
      </c>
      <c r="T505" s="17">
        <v>5600</v>
      </c>
      <c r="U505" s="17" t="s">
        <v>10766</v>
      </c>
      <c r="V505" s="17">
        <v>21.5</v>
      </c>
      <c r="W505" s="17" t="s">
        <v>10994</v>
      </c>
      <c r="X505" s="17" t="str">
        <f t="shared" si="46"/>
        <v>Vigente</v>
      </c>
      <c r="Y505" s="17" t="str">
        <f t="shared" si="47"/>
        <v>V</v>
      </c>
      <c r="Z505" s="17" t="s">
        <v>11481</v>
      </c>
      <c r="AA505" s="17" t="str">
        <f>VLOOKUP(A505,'REPORTE'!$A$1:$AG$1961,19,0)</f>
        <v>Ama de Casa</v>
      </c>
      <c r="AB505" s="17">
        <v>1000854</v>
      </c>
      <c r="AC505" s="17" t="s">
        <v>11666</v>
      </c>
      <c r="AD505" s="17" t="s">
        <v>11982</v>
      </c>
      <c r="AE505" s="17" t="s">
        <v>12072</v>
      </c>
      <c r="AF505" s="17" t="s">
        <v>12326</v>
      </c>
      <c r="AG505" s="17" t="s">
        <v>665</v>
      </c>
      <c r="AH505" s="17" t="str">
        <f>VLOOKUP(A505,'REPORTE'!$A$1:$AG$1961,5,0)</f>
        <v>ECUATORIANO(A)</v>
      </c>
      <c r="AI505" s="17">
        <f>VLOOKUP(A505,'REPORTE'!$A$1:$AG$1961,28,0)</f>
        <v>44158</v>
      </c>
      <c r="AJ505" s="17" t="str">
        <f>VLOOKUP(A505,'REPORTE'!$A$1:$AG$1961,29,0)</f>
        <v>Cliente</v>
      </c>
      <c r="AK505" s="17" t="str">
        <f>VLOOKUP(A505,'REPORTE'!$A$1:$AG$1961,30,0)</f>
        <v>Primaria</v>
      </c>
      <c r="AL505" s="17" t="str">
        <f>VLOOKUP(A505,'REPORTE'!$A$1:$AG$1961,31,0)</f>
        <v>IMBABURA</v>
      </c>
      <c r="AM505" s="17" t="e">
        <f>VLOOKUP(AL505,PROVINCIAS!$F$1:$G$1171,2,0)</f>
        <v>#N/A</v>
      </c>
    </row>
    <row r="506" spans="1:39" x14ac:dyDescent="0.45">
      <c r="A506" s="17">
        <v>1001286</v>
      </c>
      <c r="B506" s="17" t="s">
        <v>10064</v>
      </c>
      <c r="C506" s="85">
        <v>1716503832</v>
      </c>
      <c r="D506" s="17">
        <v>44</v>
      </c>
      <c r="E506" s="86">
        <v>28312</v>
      </c>
      <c r="F506" s="86" t="str">
        <f t="shared" si="43"/>
        <v>1977</v>
      </c>
      <c r="G506" s="87">
        <v>2022</v>
      </c>
      <c r="H506" s="87">
        <f t="shared" si="44"/>
        <v>45</v>
      </c>
      <c r="I506" s="87" t="str">
        <f t="shared" si="42"/>
        <v>Mal</v>
      </c>
      <c r="J506" s="17" t="s">
        <v>36</v>
      </c>
      <c r="K506" s="17">
        <v>1002124</v>
      </c>
      <c r="L506" s="17">
        <v>12</v>
      </c>
      <c r="M506" s="17">
        <v>9</v>
      </c>
      <c r="N506" s="17" t="str">
        <f t="shared" si="45"/>
        <v>A2</v>
      </c>
      <c r="O506" s="17" t="s">
        <v>10468</v>
      </c>
      <c r="P506" s="17" t="s">
        <v>10469</v>
      </c>
      <c r="Q506" s="88">
        <v>44488</v>
      </c>
      <c r="R506" s="88">
        <v>44854</v>
      </c>
      <c r="S506" s="88">
        <v>44612</v>
      </c>
      <c r="T506" s="17">
        <v>2000</v>
      </c>
      <c r="U506" s="17" t="s">
        <v>10767</v>
      </c>
      <c r="V506" s="17">
        <v>23</v>
      </c>
      <c r="W506" s="17" t="s">
        <v>10995</v>
      </c>
      <c r="X506" s="17" t="str">
        <f t="shared" si="46"/>
        <v>Vigente</v>
      </c>
      <c r="Y506" s="17" t="str">
        <f t="shared" si="47"/>
        <v>F</v>
      </c>
      <c r="Z506" s="17" t="s">
        <v>11050</v>
      </c>
      <c r="AA506" s="17" t="str">
        <f>VLOOKUP(A506,'REPORTE'!$A$1:$AG$1961,19,0)</f>
        <v>Venta al por mayor de carne y productos cárnicos (incluidas las aves de corral).</v>
      </c>
      <c r="AB506" s="17">
        <v>1001362</v>
      </c>
      <c r="AC506" s="17" t="s">
        <v>11190</v>
      </c>
      <c r="AD506" s="17" t="s">
        <v>11852</v>
      </c>
      <c r="AE506" s="17" t="s">
        <v>12072</v>
      </c>
      <c r="AF506" s="17" t="s">
        <v>11150</v>
      </c>
      <c r="AG506" s="17" t="s">
        <v>665</v>
      </c>
      <c r="AH506" s="17" t="str">
        <f>VLOOKUP(A506,'REPORTE'!$A$1:$AG$1961,5,0)</f>
        <v>ECUATORIANO(A)</v>
      </c>
      <c r="AI506" s="17">
        <f>VLOOKUP(A506,'REPORTE'!$A$1:$AG$1961,28,0)</f>
        <v>0</v>
      </c>
      <c r="AJ506" s="17" t="str">
        <f>VLOOKUP(A506,'REPORTE'!$A$1:$AG$1961,29,0)</f>
        <v>Cliente</v>
      </c>
      <c r="AK506" s="17" t="str">
        <f>VLOOKUP(A506,'REPORTE'!$A$1:$AG$1961,30,0)</f>
        <v>Secundaria</v>
      </c>
      <c r="AL506" s="17" t="str">
        <f>VLOOKUP(A506,'REPORTE'!$A$1:$AG$1961,31,0)</f>
        <v>PICHINCHA</v>
      </c>
      <c r="AM506" s="17" t="str">
        <f>VLOOKUP(AL506,PROVINCIAS!$F$1:$G$1171,2,0)</f>
        <v>URBANA</v>
      </c>
    </row>
    <row r="507" spans="1:39" x14ac:dyDescent="0.45">
      <c r="A507" s="17">
        <v>1001357</v>
      </c>
      <c r="B507" s="17" t="s">
        <v>10065</v>
      </c>
      <c r="C507" s="85">
        <v>1723188213</v>
      </c>
      <c r="D507" s="17">
        <v>30</v>
      </c>
      <c r="E507" s="86">
        <v>33394</v>
      </c>
      <c r="F507" s="86" t="str">
        <f t="shared" si="43"/>
        <v>1991</v>
      </c>
      <c r="G507" s="87">
        <v>2022</v>
      </c>
      <c r="H507" s="87">
        <f t="shared" si="44"/>
        <v>31</v>
      </c>
      <c r="I507" s="87" t="str">
        <f t="shared" si="42"/>
        <v>Mal</v>
      </c>
      <c r="J507" s="17" t="s">
        <v>59</v>
      </c>
      <c r="K507" s="17">
        <v>1002120</v>
      </c>
      <c r="L507" s="17">
        <v>24</v>
      </c>
      <c r="M507" s="17">
        <v>0</v>
      </c>
      <c r="N507" s="17" t="str">
        <f t="shared" si="45"/>
        <v>A1</v>
      </c>
      <c r="O507" s="17" t="s">
        <v>10468</v>
      </c>
      <c r="P507" s="17" t="s">
        <v>10469</v>
      </c>
      <c r="Q507" s="88">
        <v>44488</v>
      </c>
      <c r="R507" s="88">
        <v>45218</v>
      </c>
      <c r="S507" s="89" t="s">
        <v>776</v>
      </c>
      <c r="T507" s="17">
        <v>4000</v>
      </c>
      <c r="U507" s="17" t="s">
        <v>10768</v>
      </c>
      <c r="V507" s="17">
        <v>21.5</v>
      </c>
      <c r="W507" s="17" t="s">
        <v>10994</v>
      </c>
      <c r="X507" s="17" t="str">
        <f t="shared" si="46"/>
        <v>Vigente</v>
      </c>
      <c r="Y507" s="17" t="str">
        <f t="shared" si="47"/>
        <v>V</v>
      </c>
      <c r="Z507" s="17" t="s">
        <v>11013</v>
      </c>
      <c r="AA507" s="17" t="str">
        <f>VLOOKUP(A507,'REPORTE'!$A$1:$AG$1961,19,0)</f>
        <v>Actividades de confección a la medida de prendas de vestir (costureras, sastres).</v>
      </c>
      <c r="AB507" s="17">
        <v>1001434</v>
      </c>
      <c r="AC507" s="17" t="s">
        <v>11553</v>
      </c>
      <c r="AD507" s="17" t="s">
        <v>11832</v>
      </c>
      <c r="AE507" s="17" t="s">
        <v>12072</v>
      </c>
      <c r="AF507" s="17" t="s">
        <v>12327</v>
      </c>
      <c r="AG507" s="17" t="s">
        <v>665</v>
      </c>
      <c r="AH507" s="17" t="str">
        <f>VLOOKUP(A507,'REPORTE'!$A$1:$AG$1961,5,0)</f>
        <v>ECUATORIANO(A)</v>
      </c>
      <c r="AI507" s="17">
        <f>VLOOKUP(A507,'REPORTE'!$A$1:$AG$1961,28,0)</f>
        <v>44488</v>
      </c>
      <c r="AJ507" s="17" t="str">
        <f>VLOOKUP(A507,'REPORTE'!$A$1:$AG$1961,29,0)</f>
        <v>Cliente</v>
      </c>
      <c r="AK507" s="17" t="str">
        <f>VLOOKUP(A507,'REPORTE'!$A$1:$AG$1961,30,0)</f>
        <v>Secundaria</v>
      </c>
      <c r="AL507" s="17" t="str">
        <f>VLOOKUP(A507,'REPORTE'!$A$1:$AG$1961,31,0)</f>
        <v>PICHINCHA</v>
      </c>
      <c r="AM507" s="17" t="str">
        <f>VLOOKUP(AL507,PROVINCIAS!$F$1:$G$1171,2,0)</f>
        <v>URBANA</v>
      </c>
    </row>
    <row r="508" spans="1:39" x14ac:dyDescent="0.45">
      <c r="A508" s="17">
        <v>1001535</v>
      </c>
      <c r="B508" s="17" t="s">
        <v>10066</v>
      </c>
      <c r="C508" s="85">
        <v>602713737</v>
      </c>
      <c r="D508" s="17">
        <v>45</v>
      </c>
      <c r="E508" s="86">
        <v>28097</v>
      </c>
      <c r="F508" s="86" t="str">
        <f t="shared" si="43"/>
        <v>1976</v>
      </c>
      <c r="G508" s="87">
        <v>2022</v>
      </c>
      <c r="H508" s="87">
        <f t="shared" si="44"/>
        <v>46</v>
      </c>
      <c r="I508" s="87" t="str">
        <f t="shared" si="42"/>
        <v>Mal</v>
      </c>
      <c r="J508" s="17" t="s">
        <v>36</v>
      </c>
      <c r="K508" s="17">
        <v>1002115</v>
      </c>
      <c r="L508" s="17">
        <v>12</v>
      </c>
      <c r="M508" s="17">
        <v>4</v>
      </c>
      <c r="N508" s="17" t="str">
        <f t="shared" si="45"/>
        <v>A1</v>
      </c>
      <c r="O508" s="17" t="s">
        <v>10468</v>
      </c>
      <c r="P508" s="17" t="s">
        <v>10469</v>
      </c>
      <c r="Q508" s="88">
        <v>44488</v>
      </c>
      <c r="R508" s="88">
        <v>44859</v>
      </c>
      <c r="S508" s="88">
        <v>44617</v>
      </c>
      <c r="T508" s="17">
        <v>1000</v>
      </c>
      <c r="U508" s="17">
        <v>776.19</v>
      </c>
      <c r="V508" s="17">
        <v>23</v>
      </c>
      <c r="W508" s="17" t="s">
        <v>10995</v>
      </c>
      <c r="X508" s="17" t="str">
        <f t="shared" si="46"/>
        <v>Vigente</v>
      </c>
      <c r="Y508" s="17" t="str">
        <f t="shared" si="47"/>
        <v>F</v>
      </c>
      <c r="Z508" s="17" t="s">
        <v>11006</v>
      </c>
      <c r="AA508" s="17" t="str">
        <f>VLOOKUP(A508,'REPORTE'!$A$1:$AG$1961,19,0)</f>
        <v>Actividades de acuicultura en agua del mar o en tanques de agua salada: crí­a de peces incluido la cria de peces ornamentales marinos.</v>
      </c>
      <c r="AB508" s="17">
        <v>1001631</v>
      </c>
      <c r="AC508" s="17" t="s">
        <v>11185</v>
      </c>
      <c r="AD508" s="17" t="s">
        <v>11983</v>
      </c>
      <c r="AE508" s="17" t="s">
        <v>12072</v>
      </c>
      <c r="AF508" s="17" t="s">
        <v>12076</v>
      </c>
      <c r="AG508" s="17" t="s">
        <v>74</v>
      </c>
      <c r="AH508" s="17" t="str">
        <f>VLOOKUP(A508,'REPORTE'!$A$1:$AG$1961,5,0)</f>
        <v>ECUATORIANO(A) INDIGENA</v>
      </c>
      <c r="AI508" s="17">
        <f>VLOOKUP(A508,'REPORTE'!$A$1:$AG$1961,28,0)</f>
        <v>0</v>
      </c>
      <c r="AJ508" s="17" t="str">
        <f>VLOOKUP(A508,'REPORTE'!$A$1:$AG$1961,29,0)</f>
        <v>Cliente</v>
      </c>
      <c r="AK508" s="17" t="str">
        <f>VLOOKUP(A508,'REPORTE'!$A$1:$AG$1961,30,0)</f>
        <v>Ninguna</v>
      </c>
      <c r="AL508" s="17" t="str">
        <f>VLOOKUP(A508,'REPORTE'!$A$1:$AG$1961,31,0)</f>
        <v>CHIMBORAZO</v>
      </c>
      <c r="AM508" s="17" t="e">
        <f>VLOOKUP(AL508,PROVINCIAS!$F$1:$G$1171,2,0)</f>
        <v>#N/A</v>
      </c>
    </row>
    <row r="509" spans="1:39" x14ac:dyDescent="0.45">
      <c r="A509" s="17">
        <v>1001557</v>
      </c>
      <c r="B509" s="17" t="s">
        <v>10067</v>
      </c>
      <c r="C509" s="85">
        <v>601290620</v>
      </c>
      <c r="D509" s="17">
        <v>63</v>
      </c>
      <c r="E509" s="86">
        <v>21300</v>
      </c>
      <c r="F509" s="86" t="str">
        <f t="shared" si="43"/>
        <v>1958</v>
      </c>
      <c r="G509" s="87">
        <v>2022</v>
      </c>
      <c r="H509" s="87">
        <f t="shared" si="44"/>
        <v>64</v>
      </c>
      <c r="I509" s="87" t="str">
        <f t="shared" si="42"/>
        <v>Mal</v>
      </c>
      <c r="J509" s="17" t="s">
        <v>59</v>
      </c>
      <c r="K509" s="17">
        <v>1002125</v>
      </c>
      <c r="L509" s="17">
        <v>15</v>
      </c>
      <c r="M509" s="17">
        <v>35</v>
      </c>
      <c r="N509" s="17" t="str">
        <f t="shared" si="45"/>
        <v>A3</v>
      </c>
      <c r="O509" s="17" t="s">
        <v>10468</v>
      </c>
      <c r="P509" s="17" t="s">
        <v>10469</v>
      </c>
      <c r="Q509" s="88">
        <v>44488</v>
      </c>
      <c r="R509" s="88">
        <v>44951</v>
      </c>
      <c r="S509" s="88">
        <v>44586</v>
      </c>
      <c r="T509" s="17">
        <v>2000</v>
      </c>
      <c r="U509" s="17" t="s">
        <v>10769</v>
      </c>
      <c r="V509" s="17">
        <v>23</v>
      </c>
      <c r="W509" s="17" t="s">
        <v>10995</v>
      </c>
      <c r="X509" s="17" t="str">
        <f t="shared" si="46"/>
        <v>Vigente</v>
      </c>
      <c r="Y509" s="17" t="str">
        <f t="shared" si="47"/>
        <v>F</v>
      </c>
      <c r="Z509" s="17" t="s">
        <v>11085</v>
      </c>
      <c r="AA509" s="17" t="str">
        <f>VLOOKUP(A509,'REPORTE'!$A$1:$AG$1961,19,0)</f>
        <v>La publicación, lanzamiento, promoción y distribución de grabaciones de sonido para comerciantes mayoristas, minoristas o directamente para el público.</v>
      </c>
      <c r="AB509" s="17">
        <v>1001655</v>
      </c>
      <c r="AC509" s="17" t="s">
        <v>11277</v>
      </c>
      <c r="AD509" s="17" t="s">
        <v>11913</v>
      </c>
      <c r="AE509" s="17" t="s">
        <v>12072</v>
      </c>
      <c r="AF509" s="17" t="s">
        <v>12100</v>
      </c>
      <c r="AG509" s="17" t="s">
        <v>665</v>
      </c>
      <c r="AH509" s="17" t="str">
        <f>VLOOKUP(A509,'REPORTE'!$A$1:$AG$1961,5,0)</f>
        <v>ECUATORIANO(A)</v>
      </c>
      <c r="AI509" s="17">
        <f>VLOOKUP(A509,'REPORTE'!$A$1:$AG$1961,28,0)</f>
        <v>44484</v>
      </c>
      <c r="AJ509" s="17" t="str">
        <f>VLOOKUP(A509,'REPORTE'!$A$1:$AG$1961,29,0)</f>
        <v>Cliente</v>
      </c>
      <c r="AK509" s="17" t="str">
        <f>VLOOKUP(A509,'REPORTE'!$A$1:$AG$1961,30,0)</f>
        <v>Secundaria</v>
      </c>
      <c r="AL509" s="17" t="str">
        <f>VLOOKUP(A509,'REPORTE'!$A$1:$AG$1961,31,0)</f>
        <v>PICHINCHA</v>
      </c>
      <c r="AM509" s="17" t="str">
        <f>VLOOKUP(AL509,PROVINCIAS!$F$1:$G$1171,2,0)</f>
        <v>URBANA</v>
      </c>
    </row>
    <row r="510" spans="1:39" x14ac:dyDescent="0.45">
      <c r="A510" s="17">
        <v>1001564</v>
      </c>
      <c r="B510" s="17" t="s">
        <v>10068</v>
      </c>
      <c r="C510" s="85">
        <v>1714866322</v>
      </c>
      <c r="D510" s="17">
        <v>40</v>
      </c>
      <c r="E510" s="86">
        <v>29726</v>
      </c>
      <c r="F510" s="86" t="str">
        <f t="shared" si="43"/>
        <v>1981</v>
      </c>
      <c r="G510" s="87">
        <v>2022</v>
      </c>
      <c r="H510" s="87">
        <f t="shared" si="44"/>
        <v>41</v>
      </c>
      <c r="I510" s="87" t="str">
        <f t="shared" si="42"/>
        <v>Mal</v>
      </c>
      <c r="J510" s="17" t="s">
        <v>59</v>
      </c>
      <c r="K510" s="17">
        <v>1002117</v>
      </c>
      <c r="L510" s="17">
        <v>6</v>
      </c>
      <c r="M510" s="17">
        <v>28</v>
      </c>
      <c r="N510" s="17" t="str">
        <f t="shared" si="45"/>
        <v>A2</v>
      </c>
      <c r="O510" s="17" t="s">
        <v>10468</v>
      </c>
      <c r="P510" s="17" t="s">
        <v>10469</v>
      </c>
      <c r="Q510" s="88">
        <v>44488</v>
      </c>
      <c r="R510" s="88">
        <v>44682</v>
      </c>
      <c r="S510" s="88">
        <v>44593</v>
      </c>
      <c r="T510" s="17">
        <v>500</v>
      </c>
      <c r="U510" s="17">
        <v>344.11</v>
      </c>
      <c r="V510" s="17">
        <v>23</v>
      </c>
      <c r="W510" s="17" t="s">
        <v>10995</v>
      </c>
      <c r="X510" s="17" t="str">
        <f t="shared" si="46"/>
        <v>Vigente</v>
      </c>
      <c r="Y510" s="17" t="str">
        <f t="shared" si="47"/>
        <v>F</v>
      </c>
      <c r="Z510" s="17" t="s">
        <v>11086</v>
      </c>
      <c r="AA510" s="17" t="str">
        <f>VLOOKUP(A510,'REPORTE'!$A$1:$AG$1961,19,0)</f>
        <v>Otras actividades de asesoramiento y representación en procedimientos jurí­dicos (derecho constitucional, administrativo, militar, etcétera).</v>
      </c>
      <c r="AB510" s="17">
        <v>1001662</v>
      </c>
      <c r="AC510" s="17" t="s">
        <v>11258</v>
      </c>
      <c r="AD510" s="17" t="s">
        <v>11984</v>
      </c>
      <c r="AE510" s="17" t="s">
        <v>12072</v>
      </c>
      <c r="AF510" s="17" t="s">
        <v>12111</v>
      </c>
      <c r="AG510" s="17" t="s">
        <v>665</v>
      </c>
      <c r="AH510" s="17" t="str">
        <f>VLOOKUP(A510,'REPORTE'!$A$1:$AG$1961,5,0)</f>
        <v>ECUATORIANO(A)</v>
      </c>
      <c r="AI510" s="17">
        <f>VLOOKUP(A510,'REPORTE'!$A$1:$AG$1961,28,0)</f>
        <v>0</v>
      </c>
      <c r="AJ510" s="17" t="str">
        <f>VLOOKUP(A510,'REPORTE'!$A$1:$AG$1961,29,0)</f>
        <v>Cliente</v>
      </c>
      <c r="AK510" s="17" t="str">
        <f>VLOOKUP(A510,'REPORTE'!$A$1:$AG$1961,30,0)</f>
        <v>Universitaria</v>
      </c>
      <c r="AL510" s="17" t="str">
        <f>VLOOKUP(A510,'REPORTE'!$A$1:$AG$1961,31,0)</f>
        <v>PICHINCHA</v>
      </c>
      <c r="AM510" s="17" t="str">
        <f>VLOOKUP(AL510,PROVINCIAS!$F$1:$G$1171,2,0)</f>
        <v>URBANA</v>
      </c>
    </row>
    <row r="511" spans="1:39" x14ac:dyDescent="0.45">
      <c r="A511" s="17">
        <v>1000379</v>
      </c>
      <c r="B511" s="17" t="s">
        <v>10069</v>
      </c>
      <c r="C511" s="85">
        <v>1702999218</v>
      </c>
      <c r="D511" s="17">
        <v>71</v>
      </c>
      <c r="E511" s="86">
        <v>18532</v>
      </c>
      <c r="F511" s="86" t="str">
        <f t="shared" si="43"/>
        <v>1950</v>
      </c>
      <c r="G511" s="87">
        <v>2022</v>
      </c>
      <c r="H511" s="87">
        <f t="shared" si="44"/>
        <v>72</v>
      </c>
      <c r="I511" s="87" t="str">
        <f t="shared" si="42"/>
        <v>Mal</v>
      </c>
      <c r="J511" s="17" t="s">
        <v>59</v>
      </c>
      <c r="K511" s="17">
        <v>1002128</v>
      </c>
      <c r="L511" s="17">
        <v>24</v>
      </c>
      <c r="M511" s="17">
        <v>0</v>
      </c>
      <c r="N511" s="17" t="str">
        <f t="shared" si="45"/>
        <v>A1</v>
      </c>
      <c r="O511" s="17" t="s">
        <v>10468</v>
      </c>
      <c r="P511" s="17" t="s">
        <v>10469</v>
      </c>
      <c r="Q511" s="88">
        <v>44489</v>
      </c>
      <c r="R511" s="88">
        <v>45222</v>
      </c>
      <c r="S511" s="89" t="s">
        <v>776</v>
      </c>
      <c r="T511" s="17">
        <v>2000</v>
      </c>
      <c r="U511" s="17" t="s">
        <v>10770</v>
      </c>
      <c r="V511" s="17">
        <v>23</v>
      </c>
      <c r="W511" s="17" t="s">
        <v>10994</v>
      </c>
      <c r="X511" s="17" t="str">
        <f t="shared" si="46"/>
        <v>Vigente</v>
      </c>
      <c r="Y511" s="17" t="str">
        <f t="shared" si="47"/>
        <v>V</v>
      </c>
      <c r="Z511" s="17" t="s">
        <v>11012</v>
      </c>
      <c r="AA511" s="17" t="str">
        <f>VLOOKUP(A511,'REPORTE'!$A$1:$AG$1961,19,0)</f>
        <v>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v>
      </c>
      <c r="AB511" s="17">
        <v>1000442</v>
      </c>
      <c r="AC511" s="17" t="s">
        <v>11294</v>
      </c>
      <c r="AD511" s="17" t="s">
        <v>11888</v>
      </c>
      <c r="AE511" s="17" t="s">
        <v>12072</v>
      </c>
      <c r="AF511" s="17" t="s">
        <v>12328</v>
      </c>
      <c r="AG511" s="17" t="s">
        <v>665</v>
      </c>
      <c r="AH511" s="17" t="str">
        <f>VLOOKUP(A511,'REPORTE'!$A$1:$AG$1961,5,0)</f>
        <v>ECUATORIANO(A)</v>
      </c>
      <c r="AI511" s="17">
        <f>VLOOKUP(A511,'REPORTE'!$A$1:$AG$1961,28,0)</f>
        <v>44153</v>
      </c>
      <c r="AJ511" s="17" t="str">
        <f>VLOOKUP(A511,'REPORTE'!$A$1:$AG$1961,29,0)</f>
        <v>Cliente</v>
      </c>
      <c r="AK511" s="17" t="str">
        <f>VLOOKUP(A511,'REPORTE'!$A$1:$AG$1961,30,0)</f>
        <v>Secundaria</v>
      </c>
      <c r="AL511" s="17" t="str">
        <f>VLOOKUP(A511,'REPORTE'!$A$1:$AG$1961,31,0)</f>
        <v>PICHINCHA</v>
      </c>
      <c r="AM511" s="17" t="str">
        <f>VLOOKUP(AL511,PROVINCIAS!$F$1:$G$1171,2,0)</f>
        <v>URBANA</v>
      </c>
    </row>
    <row r="512" spans="1:39" x14ac:dyDescent="0.45">
      <c r="A512" s="17">
        <v>1000626</v>
      </c>
      <c r="B512" s="17" t="s">
        <v>10070</v>
      </c>
      <c r="C512" s="85">
        <v>1715582555</v>
      </c>
      <c r="D512" s="17">
        <v>45</v>
      </c>
      <c r="E512" s="86">
        <v>28119</v>
      </c>
      <c r="F512" s="86" t="str">
        <f t="shared" si="43"/>
        <v>1976</v>
      </c>
      <c r="G512" s="87">
        <v>2022</v>
      </c>
      <c r="H512" s="87">
        <f t="shared" si="44"/>
        <v>46</v>
      </c>
      <c r="I512" s="87" t="str">
        <f t="shared" si="42"/>
        <v>Mal</v>
      </c>
      <c r="J512" s="17" t="s">
        <v>36</v>
      </c>
      <c r="K512" s="17">
        <v>1002133</v>
      </c>
      <c r="L512" s="17">
        <v>12</v>
      </c>
      <c r="M512" s="17">
        <v>28</v>
      </c>
      <c r="N512" s="17" t="str">
        <f t="shared" si="45"/>
        <v>A2</v>
      </c>
      <c r="O512" s="17" t="s">
        <v>10468</v>
      </c>
      <c r="P512" s="17" t="s">
        <v>10469</v>
      </c>
      <c r="Q512" s="88">
        <v>44490</v>
      </c>
      <c r="R512" s="88">
        <v>44866</v>
      </c>
      <c r="S512" s="88">
        <v>44593</v>
      </c>
      <c r="T512" s="17">
        <v>1100</v>
      </c>
      <c r="U512" s="17">
        <v>942.2</v>
      </c>
      <c r="V512" s="17">
        <v>23</v>
      </c>
      <c r="W512" s="17" t="s">
        <v>10995</v>
      </c>
      <c r="X512" s="17" t="str">
        <f t="shared" si="46"/>
        <v>Vigente</v>
      </c>
      <c r="Y512" s="17" t="str">
        <f t="shared" si="47"/>
        <v>F</v>
      </c>
      <c r="Z512" s="17" t="s">
        <v>11001</v>
      </c>
      <c r="AA512" s="17" t="str">
        <f>VLOOKUP(A512,'REPORTE'!$A$1:$AG$1961,19,0)</f>
        <v>Venta al por menor de artí­culos de oficina y papelerí­a como lápices, bolí­grafos, papel, etcétera, en establecimientos especializados.</v>
      </c>
      <c r="AB512" s="17">
        <v>1000697</v>
      </c>
      <c r="AC512" s="17" t="s">
        <v>11180</v>
      </c>
      <c r="AD512" s="17" t="s">
        <v>11831</v>
      </c>
      <c r="AE512" s="17" t="s">
        <v>12072</v>
      </c>
      <c r="AF512" s="17" t="s">
        <v>12093</v>
      </c>
      <c r="AG512" s="17" t="s">
        <v>665</v>
      </c>
      <c r="AH512" s="17" t="str">
        <f>VLOOKUP(A512,'REPORTE'!$A$1:$AG$1961,5,0)</f>
        <v>ECUATORIANO(A) INDIGENA</v>
      </c>
      <c r="AI512" s="17">
        <f>VLOOKUP(A512,'REPORTE'!$A$1:$AG$1961,28,0)</f>
        <v>44151</v>
      </c>
      <c r="AJ512" s="17" t="str">
        <f>VLOOKUP(A512,'REPORTE'!$A$1:$AG$1961,29,0)</f>
        <v>Cliente</v>
      </c>
      <c r="AK512" s="17" t="str">
        <f>VLOOKUP(A512,'REPORTE'!$A$1:$AG$1961,30,0)</f>
        <v>Primaria</v>
      </c>
      <c r="AL512" s="17" t="str">
        <f>VLOOKUP(A512,'REPORTE'!$A$1:$AG$1961,31,0)</f>
        <v>PICHINCHA</v>
      </c>
      <c r="AM512" s="17" t="str">
        <f>VLOOKUP(AL512,PROVINCIAS!$F$1:$G$1171,2,0)</f>
        <v>URBANA</v>
      </c>
    </row>
    <row r="513" spans="1:39" x14ac:dyDescent="0.45">
      <c r="A513" s="17">
        <v>1000716</v>
      </c>
      <c r="B513" s="17" t="s">
        <v>10071</v>
      </c>
      <c r="C513" s="85">
        <v>1707169437</v>
      </c>
      <c r="D513" s="17">
        <v>57</v>
      </c>
      <c r="E513" s="86">
        <v>23595</v>
      </c>
      <c r="F513" s="86" t="str">
        <f t="shared" si="43"/>
        <v>1964</v>
      </c>
      <c r="G513" s="87">
        <v>2022</v>
      </c>
      <c r="H513" s="87">
        <f t="shared" si="44"/>
        <v>58</v>
      </c>
      <c r="I513" s="87" t="str">
        <f t="shared" si="42"/>
        <v>Mal</v>
      </c>
      <c r="J513" s="17" t="s">
        <v>36</v>
      </c>
      <c r="K513" s="17">
        <v>1002132</v>
      </c>
      <c r="L513" s="17">
        <v>18</v>
      </c>
      <c r="M513" s="17">
        <v>0</v>
      </c>
      <c r="N513" s="17" t="str">
        <f t="shared" si="45"/>
        <v>A1</v>
      </c>
      <c r="O513" s="17" t="s">
        <v>10468</v>
      </c>
      <c r="P513" s="17" t="s">
        <v>10469</v>
      </c>
      <c r="Q513" s="88">
        <v>44490</v>
      </c>
      <c r="R513" s="88">
        <v>45034</v>
      </c>
      <c r="S513" s="89" t="s">
        <v>776</v>
      </c>
      <c r="T513" s="17">
        <v>3000</v>
      </c>
      <c r="U513" s="17" t="s">
        <v>10771</v>
      </c>
      <c r="V513" s="17">
        <v>21.5</v>
      </c>
      <c r="W513" s="17" t="s">
        <v>10994</v>
      </c>
      <c r="X513" s="17" t="str">
        <f t="shared" si="46"/>
        <v>Vigente</v>
      </c>
      <c r="Y513" s="17" t="str">
        <f t="shared" si="47"/>
        <v>V</v>
      </c>
      <c r="Z513" s="17" t="s">
        <v>279</v>
      </c>
      <c r="AA513" s="17" t="str">
        <f>VLOOKUP(A513,'REPORTE'!$A$1:$AG$1961,19,0)</f>
        <v>Venta al por menor de bebidas no alcohólicas (no destinadas al consumo en el lugar de venta) en establecimientos especializados, bolos, helados, hielo, etcétera.</v>
      </c>
      <c r="AB513" s="17">
        <v>1000786</v>
      </c>
      <c r="AC513" s="17" t="s">
        <v>11537</v>
      </c>
      <c r="AD513" s="17" t="s">
        <v>11985</v>
      </c>
      <c r="AE513" s="17" t="s">
        <v>12072</v>
      </c>
      <c r="AF513" s="17" t="s">
        <v>12329</v>
      </c>
      <c r="AG513" s="17" t="s">
        <v>665</v>
      </c>
      <c r="AH513" s="17" t="str">
        <f>VLOOKUP(A513,'REPORTE'!$A$1:$AG$1961,5,0)</f>
        <v>ECUATORIANO(A)</v>
      </c>
      <c r="AI513" s="17">
        <f>VLOOKUP(A513,'REPORTE'!$A$1:$AG$1961,28,0)</f>
        <v>44340</v>
      </c>
      <c r="AJ513" s="17" t="str">
        <f>VLOOKUP(A513,'REPORTE'!$A$1:$AG$1961,29,0)</f>
        <v>Cliente</v>
      </c>
      <c r="AK513" s="17" t="str">
        <f>VLOOKUP(A513,'REPORTE'!$A$1:$AG$1961,30,0)</f>
        <v>Primaria</v>
      </c>
      <c r="AL513" s="17" t="str">
        <f>VLOOKUP(A513,'REPORTE'!$A$1:$AG$1961,31,0)</f>
        <v>PICHINCHA</v>
      </c>
      <c r="AM513" s="17" t="str">
        <f>VLOOKUP(AL513,PROVINCIAS!$F$1:$G$1171,2,0)</f>
        <v>URBANA</v>
      </c>
    </row>
    <row r="514" spans="1:39" x14ac:dyDescent="0.45">
      <c r="A514" s="17">
        <v>1000982</v>
      </c>
      <c r="B514" s="17" t="s">
        <v>10072</v>
      </c>
      <c r="C514" s="85">
        <v>603824103</v>
      </c>
      <c r="D514" s="17">
        <v>42</v>
      </c>
      <c r="E514" s="86">
        <v>29248</v>
      </c>
      <c r="F514" s="86" t="str">
        <f t="shared" si="43"/>
        <v>1980</v>
      </c>
      <c r="G514" s="87">
        <v>2022</v>
      </c>
      <c r="H514" s="87">
        <f t="shared" si="44"/>
        <v>42</v>
      </c>
      <c r="I514" s="87" t="str">
        <f t="shared" ref="I514:I577" si="48">IF(H532=D514,"Bien","Mal")</f>
        <v>Mal</v>
      </c>
      <c r="J514" s="17" t="s">
        <v>36</v>
      </c>
      <c r="K514" s="17">
        <v>1002134</v>
      </c>
      <c r="L514" s="17">
        <v>15</v>
      </c>
      <c r="M514" s="17">
        <v>0</v>
      </c>
      <c r="N514" s="17" t="str">
        <f t="shared" si="45"/>
        <v>A1</v>
      </c>
      <c r="O514" s="17" t="s">
        <v>10468</v>
      </c>
      <c r="P514" s="17" t="s">
        <v>10469</v>
      </c>
      <c r="Q514" s="88">
        <v>44490</v>
      </c>
      <c r="R514" s="88">
        <v>44967</v>
      </c>
      <c r="S514" s="89" t="s">
        <v>776</v>
      </c>
      <c r="T514" s="17">
        <v>2000</v>
      </c>
      <c r="U514" s="17" t="s">
        <v>10772</v>
      </c>
      <c r="V514" s="17">
        <v>23</v>
      </c>
      <c r="W514" s="17" t="s">
        <v>10994</v>
      </c>
      <c r="X514" s="17" t="str">
        <f t="shared" si="46"/>
        <v>Vigente</v>
      </c>
      <c r="Y514" s="17" t="str">
        <f t="shared" si="47"/>
        <v>V</v>
      </c>
      <c r="Z514" s="17" t="s">
        <v>348</v>
      </c>
      <c r="AA514" s="17" t="str">
        <f>VLOOKUP(A514,'REPORTE'!$A$1:$AG$1961,19,0)</f>
        <v>Actividades de análisis y pruebas relacionadas a campos cientí­ficos.</v>
      </c>
      <c r="AB514" s="17">
        <v>1001051</v>
      </c>
      <c r="AC514" s="17" t="s">
        <v>11277</v>
      </c>
      <c r="AD514" s="17" t="s">
        <v>11986</v>
      </c>
      <c r="AE514" s="17" t="s">
        <v>12072</v>
      </c>
      <c r="AF514" s="17" t="s">
        <v>12330</v>
      </c>
      <c r="AG514" s="17" t="s">
        <v>665</v>
      </c>
      <c r="AH514" s="17" t="str">
        <f>VLOOKUP(A514,'REPORTE'!$A$1:$AG$1961,5,0)</f>
        <v>ECUATORIANO(A) INDIGENA</v>
      </c>
      <c r="AI514" s="17">
        <f>VLOOKUP(A514,'REPORTE'!$A$1:$AG$1961,28,0)</f>
        <v>44490</v>
      </c>
      <c r="AJ514" s="17" t="str">
        <f>VLOOKUP(A514,'REPORTE'!$A$1:$AG$1961,29,0)</f>
        <v>Cliente</v>
      </c>
      <c r="AK514" s="17" t="str">
        <f>VLOOKUP(A514,'REPORTE'!$A$1:$AG$1961,30,0)</f>
        <v>Primaria</v>
      </c>
      <c r="AL514" s="17" t="str">
        <f>VLOOKUP(A514,'REPORTE'!$A$1:$AG$1961,31,0)</f>
        <v>CHIMBORAZO</v>
      </c>
      <c r="AM514" s="17" t="e">
        <f>VLOOKUP(AL514,PROVINCIAS!$F$1:$G$1171,2,0)</f>
        <v>#N/A</v>
      </c>
    </row>
    <row r="515" spans="1:39" x14ac:dyDescent="0.45">
      <c r="A515" s="17">
        <v>1001344</v>
      </c>
      <c r="B515" s="17" t="s">
        <v>10073</v>
      </c>
      <c r="C515" s="85">
        <v>1711289551</v>
      </c>
      <c r="D515" s="17">
        <v>48</v>
      </c>
      <c r="E515" s="86">
        <v>26810</v>
      </c>
      <c r="F515" s="86" t="str">
        <f t="shared" ref="F515:F578" si="49">TEXT(E515,"yyyy")</f>
        <v>1973</v>
      </c>
      <c r="G515" s="87">
        <v>2022</v>
      </c>
      <c r="H515" s="87">
        <f t="shared" ref="H515:H578" si="50">G515-F515</f>
        <v>49</v>
      </c>
      <c r="I515" s="87" t="str">
        <f t="shared" si="48"/>
        <v>Mal</v>
      </c>
      <c r="J515" s="17" t="s">
        <v>36</v>
      </c>
      <c r="K515" s="17">
        <v>1002135</v>
      </c>
      <c r="L515" s="17">
        <v>6</v>
      </c>
      <c r="M515" s="17">
        <v>0</v>
      </c>
      <c r="N515" s="17" t="str">
        <f t="shared" ref="N515:N578" si="51">+IF(M515&lt;=5,"A1",IF(M515&lt;=30,"A2",IF(M515&lt;=60,"A3",IF(M515&lt;=75,"B1",IF(M515&lt;=90,"B2",IF(M515&lt;=120,"C1",IF(M515&lt;=150,"C2",IF(M515&lt;=180,"D","E"))))))))</f>
        <v>A1</v>
      </c>
      <c r="O515" s="17" t="s">
        <v>10468</v>
      </c>
      <c r="P515" s="17" t="s">
        <v>10469</v>
      </c>
      <c r="Q515" s="88">
        <v>44491</v>
      </c>
      <c r="R515" s="88">
        <v>44687</v>
      </c>
      <c r="S515" s="89" t="s">
        <v>776</v>
      </c>
      <c r="T515" s="17">
        <v>500</v>
      </c>
      <c r="U515" s="17">
        <v>262.56</v>
      </c>
      <c r="V515" s="17">
        <v>23</v>
      </c>
      <c r="W515" s="17" t="s">
        <v>10994</v>
      </c>
      <c r="X515" s="17" t="str">
        <f t="shared" ref="X515:X578" si="52">IF(M515&gt;=61,"Vencido","Vigente")</f>
        <v>Vigente</v>
      </c>
      <c r="Y515" s="17" t="str">
        <f t="shared" ref="Y515:Y578" si="53">IF(W515=X515,"V","F")</f>
        <v>V</v>
      </c>
      <c r="Z515" s="17" t="s">
        <v>11019</v>
      </c>
      <c r="AA515" s="17" t="str">
        <f>VLOOKUP(A515,'REPORTE'!$A$1:$AG$1961,19,0)</f>
        <v>Escuelas de conducir para chóferes profesionales: de camiones, buses, etcétera.</v>
      </c>
      <c r="AB515" s="17">
        <v>1001421</v>
      </c>
      <c r="AC515" s="17" t="s">
        <v>11258</v>
      </c>
      <c r="AD515" s="17" t="s">
        <v>11850</v>
      </c>
      <c r="AE515" s="17" t="s">
        <v>12072</v>
      </c>
      <c r="AF515" s="17" t="s">
        <v>12331</v>
      </c>
      <c r="AG515" s="17" t="s">
        <v>665</v>
      </c>
      <c r="AH515" s="17" t="str">
        <f>VLOOKUP(A515,'REPORTE'!$A$1:$AG$1961,5,0)</f>
        <v>ECUATORIANO(A)</v>
      </c>
      <c r="AI515" s="17">
        <f>VLOOKUP(A515,'REPORTE'!$A$1:$AG$1961,28,0)</f>
        <v>44491</v>
      </c>
      <c r="AJ515" s="17" t="str">
        <f>VLOOKUP(A515,'REPORTE'!$A$1:$AG$1961,29,0)</f>
        <v>Cliente</v>
      </c>
      <c r="AK515" s="17" t="str">
        <f>VLOOKUP(A515,'REPORTE'!$A$1:$AG$1961,30,0)</f>
        <v>Secundaria</v>
      </c>
      <c r="AL515" s="17" t="str">
        <f>VLOOKUP(A515,'REPORTE'!$A$1:$AG$1961,31,0)</f>
        <v>PICHINCHA</v>
      </c>
      <c r="AM515" s="17" t="str">
        <f>VLOOKUP(AL515,PROVINCIAS!$F$1:$G$1171,2,0)</f>
        <v>URBANA</v>
      </c>
    </row>
    <row r="516" spans="1:39" x14ac:dyDescent="0.45">
      <c r="A516" s="17">
        <v>1001522</v>
      </c>
      <c r="B516" s="17" t="s">
        <v>10074</v>
      </c>
      <c r="C516" s="85">
        <v>1715366611</v>
      </c>
      <c r="D516" s="17">
        <v>40</v>
      </c>
      <c r="E516" s="86">
        <v>29976</v>
      </c>
      <c r="F516" s="86" t="str">
        <f t="shared" si="49"/>
        <v>1982</v>
      </c>
      <c r="G516" s="87">
        <v>2022</v>
      </c>
      <c r="H516" s="87">
        <f t="shared" si="50"/>
        <v>40</v>
      </c>
      <c r="I516" s="87" t="str">
        <f t="shared" si="48"/>
        <v>Mal</v>
      </c>
      <c r="J516" s="17" t="s">
        <v>59</v>
      </c>
      <c r="K516" s="17">
        <v>1002136</v>
      </c>
      <c r="L516" s="17">
        <v>6</v>
      </c>
      <c r="M516" s="17">
        <v>0</v>
      </c>
      <c r="N516" s="17" t="str">
        <f t="shared" si="51"/>
        <v>A1</v>
      </c>
      <c r="O516" s="17" t="s">
        <v>10468</v>
      </c>
      <c r="P516" s="17" t="s">
        <v>10469</v>
      </c>
      <c r="Q516" s="88">
        <v>44491</v>
      </c>
      <c r="R516" s="88">
        <v>44691</v>
      </c>
      <c r="S516" s="89" t="s">
        <v>776</v>
      </c>
      <c r="T516" s="17">
        <v>500</v>
      </c>
      <c r="U516" s="17">
        <v>263.83999999999997</v>
      </c>
      <c r="V516" s="17">
        <v>23</v>
      </c>
      <c r="W516" s="17" t="s">
        <v>10994</v>
      </c>
      <c r="X516" s="17" t="str">
        <f t="shared" si="52"/>
        <v>Vigente</v>
      </c>
      <c r="Y516" s="17" t="str">
        <f t="shared" si="53"/>
        <v>V</v>
      </c>
      <c r="Z516" s="17" t="s">
        <v>11083</v>
      </c>
      <c r="AA516" s="17" t="str">
        <f>VLOOKUP(A516,'REPORTE'!$A$1:$AG$1961,19,0)</f>
        <v>Actividades de asesoramiento técnico de arquitectura en diseño de edificios y dibujo de planos de construcción.</v>
      </c>
      <c r="AB516" s="17">
        <v>1001617</v>
      </c>
      <c r="AC516" s="17" t="s">
        <v>11258</v>
      </c>
      <c r="AD516" s="17" t="s">
        <v>11846</v>
      </c>
      <c r="AE516" s="17" t="s">
        <v>12072</v>
      </c>
      <c r="AF516" s="17" t="s">
        <v>12332</v>
      </c>
      <c r="AG516" s="17" t="s">
        <v>665</v>
      </c>
      <c r="AH516" s="17" t="str">
        <f>VLOOKUP(A516,'REPORTE'!$A$1:$AG$1961,5,0)</f>
        <v>ECUATORIANO(A)</v>
      </c>
      <c r="AI516" s="17">
        <f>VLOOKUP(A516,'REPORTE'!$A$1:$AG$1961,28,0)</f>
        <v>44491</v>
      </c>
      <c r="AJ516" s="17" t="str">
        <f>VLOOKUP(A516,'REPORTE'!$A$1:$AG$1961,29,0)</f>
        <v>Cliente</v>
      </c>
      <c r="AK516" s="17" t="str">
        <f>VLOOKUP(A516,'REPORTE'!$A$1:$AG$1961,30,0)</f>
        <v>Secundaria</v>
      </c>
      <c r="AL516" s="17" t="str">
        <f>VLOOKUP(A516,'REPORTE'!$A$1:$AG$1961,31,0)</f>
        <v>PICHINCHA</v>
      </c>
      <c r="AM516" s="17" t="str">
        <f>VLOOKUP(AL516,PROVINCIAS!$F$1:$G$1171,2,0)</f>
        <v>URBANA</v>
      </c>
    </row>
    <row r="517" spans="1:39" x14ac:dyDescent="0.45">
      <c r="A517" s="17">
        <v>1001563</v>
      </c>
      <c r="B517" s="17" t="s">
        <v>10075</v>
      </c>
      <c r="C517" s="85">
        <v>605356138</v>
      </c>
      <c r="D517" s="17">
        <v>23</v>
      </c>
      <c r="E517" s="86">
        <v>36205</v>
      </c>
      <c r="F517" s="86" t="str">
        <f t="shared" si="49"/>
        <v>1999</v>
      </c>
      <c r="G517" s="87">
        <v>2022</v>
      </c>
      <c r="H517" s="87">
        <f t="shared" si="50"/>
        <v>23</v>
      </c>
      <c r="I517" s="87" t="str">
        <f t="shared" si="48"/>
        <v>Mal</v>
      </c>
      <c r="J517" s="17" t="s">
        <v>36</v>
      </c>
      <c r="K517" s="17">
        <v>1002140</v>
      </c>
      <c r="L517" s="17">
        <v>10</v>
      </c>
      <c r="M517" s="17">
        <v>9</v>
      </c>
      <c r="N517" s="17" t="str">
        <f t="shared" si="51"/>
        <v>A2</v>
      </c>
      <c r="O517" s="17" t="s">
        <v>10468</v>
      </c>
      <c r="P517" s="17" t="s">
        <v>10469</v>
      </c>
      <c r="Q517" s="88">
        <v>44491</v>
      </c>
      <c r="R517" s="88">
        <v>44793</v>
      </c>
      <c r="S517" s="88">
        <v>44612</v>
      </c>
      <c r="T517" s="17">
        <v>700</v>
      </c>
      <c r="U517" s="17">
        <v>438.99</v>
      </c>
      <c r="V517" s="17">
        <v>23</v>
      </c>
      <c r="W517" s="17" t="s">
        <v>10995</v>
      </c>
      <c r="X517" s="17" t="str">
        <f t="shared" si="52"/>
        <v>Vigente</v>
      </c>
      <c r="Y517" s="17" t="str">
        <f t="shared" si="53"/>
        <v>F</v>
      </c>
      <c r="Z517" s="17" t="s">
        <v>279</v>
      </c>
      <c r="AA517" s="17" t="str">
        <f>VLOOKUP(A517,'REPORTE'!$A$1:$AG$1961,19,0)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17" s="17">
        <v>1001661</v>
      </c>
      <c r="AC517" s="17" t="s">
        <v>11295</v>
      </c>
      <c r="AD517" s="17" t="s">
        <v>11891</v>
      </c>
      <c r="AE517" s="17" t="s">
        <v>12072</v>
      </c>
      <c r="AF517" s="17" t="s">
        <v>12102</v>
      </c>
      <c r="AG517" s="17" t="s">
        <v>665</v>
      </c>
      <c r="AH517" s="17" t="str">
        <f>VLOOKUP(A517,'REPORTE'!$A$1:$AG$1961,5,0)</f>
        <v>ECUATORIANO(A)</v>
      </c>
      <c r="AI517" s="17">
        <f>VLOOKUP(A517,'REPORTE'!$A$1:$AG$1961,28,0)</f>
        <v>0</v>
      </c>
      <c r="AJ517" s="17" t="str">
        <f>VLOOKUP(A517,'REPORTE'!$A$1:$AG$1961,29,0)</f>
        <v>Cliente</v>
      </c>
      <c r="AK517" s="17" t="str">
        <f>VLOOKUP(A517,'REPORTE'!$A$1:$AG$1961,30,0)</f>
        <v>Primaria</v>
      </c>
      <c r="AL517" s="17" t="str">
        <f>VLOOKUP(A517,'REPORTE'!$A$1:$AG$1961,31,0)</f>
        <v>CHIMBORAZO</v>
      </c>
      <c r="AM517" s="17" t="e">
        <f>VLOOKUP(AL517,PROVINCIAS!$F$1:$G$1171,2,0)</f>
        <v>#N/A</v>
      </c>
    </row>
    <row r="518" spans="1:39" x14ac:dyDescent="0.45">
      <c r="A518" s="17">
        <v>1001573</v>
      </c>
      <c r="B518" s="17" t="s">
        <v>10076</v>
      </c>
      <c r="C518" s="85">
        <v>650009483</v>
      </c>
      <c r="D518" s="17">
        <v>19</v>
      </c>
      <c r="E518" s="86">
        <v>37477</v>
      </c>
      <c r="F518" s="86" t="str">
        <f t="shared" si="49"/>
        <v>2002</v>
      </c>
      <c r="G518" s="87">
        <v>2022</v>
      </c>
      <c r="H518" s="87">
        <f t="shared" si="50"/>
        <v>20</v>
      </c>
      <c r="I518" s="87" t="str">
        <f t="shared" si="48"/>
        <v>Mal</v>
      </c>
      <c r="J518" s="17" t="s">
        <v>36</v>
      </c>
      <c r="K518" s="17">
        <v>1002138</v>
      </c>
      <c r="L518" s="17">
        <v>12</v>
      </c>
      <c r="M518" s="17">
        <v>7</v>
      </c>
      <c r="N518" s="17" t="str">
        <f t="shared" si="51"/>
        <v>A2</v>
      </c>
      <c r="O518" s="17" t="s">
        <v>10468</v>
      </c>
      <c r="P518" s="17" t="s">
        <v>10469</v>
      </c>
      <c r="Q518" s="88">
        <v>44491</v>
      </c>
      <c r="R518" s="88">
        <v>44856</v>
      </c>
      <c r="S518" s="88">
        <v>44614</v>
      </c>
      <c r="T518" s="17">
        <v>1100</v>
      </c>
      <c r="U518" s="17">
        <v>849.36</v>
      </c>
      <c r="V518" s="17">
        <v>23</v>
      </c>
      <c r="W518" s="17" t="s">
        <v>10995</v>
      </c>
      <c r="X518" s="17" t="str">
        <f t="shared" si="52"/>
        <v>Vigente</v>
      </c>
      <c r="Y518" s="17" t="str">
        <f t="shared" si="53"/>
        <v>F</v>
      </c>
      <c r="Z518" s="17" t="s">
        <v>11014</v>
      </c>
      <c r="AA518" s="17" t="str">
        <f>VLOOKUP(A518,'REPORTE'!$A$1:$AG$1961,19,0)</f>
        <v>Empleado Privado</v>
      </c>
      <c r="AB518" s="17">
        <v>1001676</v>
      </c>
      <c r="AC518" s="17" t="s">
        <v>11180</v>
      </c>
      <c r="AD518" s="17" t="s">
        <v>11891</v>
      </c>
      <c r="AE518" s="17" t="s">
        <v>12072</v>
      </c>
      <c r="AF518" s="17" t="s">
        <v>12111</v>
      </c>
      <c r="AG518" s="17" t="s">
        <v>4384</v>
      </c>
      <c r="AH518" s="17" t="str">
        <f>VLOOKUP(A518,'REPORTE'!$A$1:$AG$1961,5,0)</f>
        <v>ECUATORIANO(A) INDIGENA</v>
      </c>
      <c r="AI518" s="17">
        <f>VLOOKUP(A518,'REPORTE'!$A$1:$AG$1961,28,0)</f>
        <v>0</v>
      </c>
      <c r="AJ518" s="17" t="str">
        <f>VLOOKUP(A518,'REPORTE'!$A$1:$AG$1961,29,0)</f>
        <v>Cliente</v>
      </c>
      <c r="AK518" s="17" t="str">
        <f>VLOOKUP(A518,'REPORTE'!$A$1:$AG$1961,30,0)</f>
        <v>Secundaria</v>
      </c>
      <c r="AL518" s="17" t="str">
        <f>VLOOKUP(A518,'REPORTE'!$A$1:$AG$1961,31,0)</f>
        <v>CHIMBORAZO</v>
      </c>
      <c r="AM518" s="17" t="e">
        <f>VLOOKUP(AL518,PROVINCIAS!$F$1:$G$1171,2,0)</f>
        <v>#N/A</v>
      </c>
    </row>
    <row r="519" spans="1:39" x14ac:dyDescent="0.45">
      <c r="A519" s="17">
        <v>1000138</v>
      </c>
      <c r="B519" s="17" t="s">
        <v>9748</v>
      </c>
      <c r="C519" s="85">
        <v>603132978</v>
      </c>
      <c r="D519" s="17">
        <v>43</v>
      </c>
      <c r="E519" s="86">
        <v>28705</v>
      </c>
      <c r="F519" s="86" t="str">
        <f t="shared" si="49"/>
        <v>1978</v>
      </c>
      <c r="G519" s="87">
        <v>2022</v>
      </c>
      <c r="H519" s="87">
        <f t="shared" si="50"/>
        <v>44</v>
      </c>
      <c r="I519" s="87" t="str">
        <f t="shared" si="48"/>
        <v>Mal</v>
      </c>
      <c r="J519" s="17" t="s">
        <v>59</v>
      </c>
      <c r="K519" s="17">
        <v>1002142</v>
      </c>
      <c r="L519" s="17">
        <v>18</v>
      </c>
      <c r="M519" s="17">
        <v>0</v>
      </c>
      <c r="N519" s="17" t="str">
        <f t="shared" si="51"/>
        <v>A1</v>
      </c>
      <c r="O519" s="17" t="s">
        <v>10468</v>
      </c>
      <c r="P519" s="17" t="s">
        <v>10469</v>
      </c>
      <c r="Q519" s="88">
        <v>44492</v>
      </c>
      <c r="R519" s="88">
        <v>45049</v>
      </c>
      <c r="S519" s="89" t="s">
        <v>776</v>
      </c>
      <c r="T519" s="17">
        <v>2700</v>
      </c>
      <c r="U519" s="17" t="s">
        <v>10773</v>
      </c>
      <c r="V519" s="17">
        <v>18.989999999999998</v>
      </c>
      <c r="W519" s="17" t="s">
        <v>10994</v>
      </c>
      <c r="X519" s="17" t="str">
        <f t="shared" si="52"/>
        <v>Vigente</v>
      </c>
      <c r="Y519" s="17" t="str">
        <f t="shared" si="53"/>
        <v>V</v>
      </c>
      <c r="Z519" s="17" t="s">
        <v>279</v>
      </c>
      <c r="AA519" s="17" t="str">
        <f>VLOOKUP(A519,'REPORTE'!$A$1:$AG$1961,19,0)</f>
        <v>Venta al por menor de frutas, legumbres y hortalizas frescas o en conserva en establecimientos especializados.</v>
      </c>
      <c r="AB519" s="17">
        <v>1000191</v>
      </c>
      <c r="AC519" s="17" t="s">
        <v>11667</v>
      </c>
      <c r="AD519" s="17" t="s">
        <v>11904</v>
      </c>
      <c r="AE519" s="17" t="s">
        <v>12072</v>
      </c>
      <c r="AF519" s="17" t="s">
        <v>12143</v>
      </c>
      <c r="AG519" s="17" t="s">
        <v>665</v>
      </c>
      <c r="AH519" s="17" t="str">
        <f>VLOOKUP(A519,'REPORTE'!$A$1:$AG$1961,5,0)</f>
        <v>ECUATORIANO(A) INDIGENA</v>
      </c>
      <c r="AI519" s="17">
        <f>VLOOKUP(A519,'REPORTE'!$A$1:$AG$1961,28,0)</f>
        <v>44384</v>
      </c>
      <c r="AJ519" s="17" t="str">
        <f>VLOOKUP(A519,'REPORTE'!$A$1:$AG$1961,29,0)</f>
        <v>Cliente</v>
      </c>
      <c r="AK519" s="17" t="str">
        <f>VLOOKUP(A519,'REPORTE'!$A$1:$AG$1961,30,0)</f>
        <v>Secundaria</v>
      </c>
      <c r="AL519" s="17" t="str">
        <f>VLOOKUP(A519,'REPORTE'!$A$1:$AG$1961,31,0)</f>
        <v>CHIMBORAZO</v>
      </c>
      <c r="AM519" s="17" t="e">
        <f>VLOOKUP(AL519,PROVINCIAS!$F$1:$G$1171,2,0)</f>
        <v>#N/A</v>
      </c>
    </row>
    <row r="520" spans="1:39" x14ac:dyDescent="0.45">
      <c r="A520" s="17">
        <v>1000394</v>
      </c>
      <c r="B520" s="17" t="s">
        <v>10077</v>
      </c>
      <c r="C520" s="85">
        <v>1719899054</v>
      </c>
      <c r="D520" s="17">
        <v>34</v>
      </c>
      <c r="E520" s="86">
        <v>32034</v>
      </c>
      <c r="F520" s="86" t="str">
        <f t="shared" si="49"/>
        <v>1987</v>
      </c>
      <c r="G520" s="87">
        <v>2022</v>
      </c>
      <c r="H520" s="87">
        <f t="shared" si="50"/>
        <v>35</v>
      </c>
      <c r="I520" s="87" t="str">
        <f t="shared" si="48"/>
        <v>Mal</v>
      </c>
      <c r="J520" s="17" t="s">
        <v>59</v>
      </c>
      <c r="K520" s="17">
        <v>1002141</v>
      </c>
      <c r="L520" s="17">
        <v>24</v>
      </c>
      <c r="M520" s="17">
        <v>4</v>
      </c>
      <c r="N520" s="17" t="str">
        <f t="shared" si="51"/>
        <v>A1</v>
      </c>
      <c r="O520" s="17" t="s">
        <v>10468</v>
      </c>
      <c r="P520" s="17" t="s">
        <v>10469</v>
      </c>
      <c r="Q520" s="88">
        <v>44492</v>
      </c>
      <c r="R520" s="88">
        <v>45224</v>
      </c>
      <c r="S520" s="88">
        <v>44617</v>
      </c>
      <c r="T520" s="17">
        <v>1500</v>
      </c>
      <c r="U520" s="17" t="s">
        <v>10774</v>
      </c>
      <c r="V520" s="17">
        <v>23</v>
      </c>
      <c r="W520" s="17" t="s">
        <v>10995</v>
      </c>
      <c r="X520" s="17" t="str">
        <f t="shared" si="52"/>
        <v>Vigente</v>
      </c>
      <c r="Y520" s="17" t="str">
        <f t="shared" si="53"/>
        <v>F</v>
      </c>
      <c r="Z520" s="17" t="s">
        <v>244</v>
      </c>
      <c r="AA520" s="17" t="str">
        <f>VLOOKUP(A520,'REPORTE'!$A$1:$AG$1961,19,0)</f>
        <v>Servicios de taxis.</v>
      </c>
      <c r="AB520" s="17">
        <v>1000456</v>
      </c>
      <c r="AC520" s="17" t="s">
        <v>11192</v>
      </c>
      <c r="AD520" s="17" t="s">
        <v>11836</v>
      </c>
      <c r="AE520" s="17" t="s">
        <v>12072</v>
      </c>
      <c r="AF520" s="17" t="s">
        <v>11150</v>
      </c>
      <c r="AG520" s="17" t="s">
        <v>665</v>
      </c>
      <c r="AH520" s="17" t="str">
        <f>VLOOKUP(A520,'REPORTE'!$A$1:$AG$1961,5,0)</f>
        <v>ECUATORIANO(A)</v>
      </c>
      <c r="AI520" s="17">
        <f>VLOOKUP(A520,'REPORTE'!$A$1:$AG$1961,28,0)</f>
        <v>44153</v>
      </c>
      <c r="AJ520" s="17" t="str">
        <f>VLOOKUP(A520,'REPORTE'!$A$1:$AG$1961,29,0)</f>
        <v>Cliente</v>
      </c>
      <c r="AK520" s="17" t="str">
        <f>VLOOKUP(A520,'REPORTE'!$A$1:$AG$1961,30,0)</f>
        <v>Secundaria</v>
      </c>
      <c r="AL520" s="17" t="str">
        <f>VLOOKUP(A520,'REPORTE'!$A$1:$AG$1961,31,0)</f>
        <v>PICHINCHA</v>
      </c>
      <c r="AM520" s="17" t="str">
        <f>VLOOKUP(AL520,PROVINCIAS!$F$1:$G$1171,2,0)</f>
        <v>URBANA</v>
      </c>
    </row>
    <row r="521" spans="1:39" x14ac:dyDescent="0.45">
      <c r="A521" s="17">
        <v>1000924</v>
      </c>
      <c r="B521" s="17" t="s">
        <v>9650</v>
      </c>
      <c r="C521" s="85">
        <v>1723733497</v>
      </c>
      <c r="D521" s="17">
        <v>27</v>
      </c>
      <c r="E521" s="86">
        <v>34496</v>
      </c>
      <c r="F521" s="86" t="str">
        <f t="shared" si="49"/>
        <v>1994</v>
      </c>
      <c r="G521" s="87">
        <v>2022</v>
      </c>
      <c r="H521" s="87">
        <f t="shared" si="50"/>
        <v>28</v>
      </c>
      <c r="I521" s="87" t="str">
        <f t="shared" si="48"/>
        <v>Mal</v>
      </c>
      <c r="J521" s="17" t="s">
        <v>59</v>
      </c>
      <c r="K521" s="17">
        <v>1002148</v>
      </c>
      <c r="L521" s="17">
        <v>1</v>
      </c>
      <c r="M521" s="17">
        <v>53</v>
      </c>
      <c r="N521" s="17" t="str">
        <f t="shared" si="51"/>
        <v>A3</v>
      </c>
      <c r="O521" s="17" t="s">
        <v>10468</v>
      </c>
      <c r="P521" s="17" t="s">
        <v>10469</v>
      </c>
      <c r="Q521" s="88">
        <v>44494</v>
      </c>
      <c r="R521" s="88">
        <v>44568</v>
      </c>
      <c r="S521" s="88">
        <v>44568</v>
      </c>
      <c r="T521" s="17">
        <v>200</v>
      </c>
      <c r="U521" s="17">
        <v>200</v>
      </c>
      <c r="V521" s="17">
        <v>23</v>
      </c>
      <c r="W521" s="17" t="s">
        <v>10995</v>
      </c>
      <c r="X521" s="17" t="str">
        <f t="shared" si="52"/>
        <v>Vigente</v>
      </c>
      <c r="Y521" s="17" t="str">
        <f t="shared" si="53"/>
        <v>F</v>
      </c>
      <c r="Z521" s="17" t="s">
        <v>11087</v>
      </c>
      <c r="AA521" s="17" t="str">
        <f>VLOOKUP(A521,'REPORTE'!$A$1:$AG$1961,19,0)</f>
        <v>Empleado Privado</v>
      </c>
      <c r="AB521" s="17">
        <v>1000992</v>
      </c>
      <c r="AC521" s="17" t="s">
        <v>11296</v>
      </c>
      <c r="AD521" s="17" t="s">
        <v>11846</v>
      </c>
      <c r="AE521" s="17" t="s">
        <v>12072</v>
      </c>
      <c r="AF521" s="17" t="s">
        <v>11150</v>
      </c>
      <c r="AG521" s="17" t="s">
        <v>665</v>
      </c>
      <c r="AH521" s="17" t="str">
        <f>VLOOKUP(A521,'REPORTE'!$A$1:$AG$1961,5,0)</f>
        <v>ECUATORIANO(A)</v>
      </c>
      <c r="AI521" s="17">
        <f>VLOOKUP(A521,'REPORTE'!$A$1:$AG$1961,28,0)</f>
        <v>44140</v>
      </c>
      <c r="AJ521" s="17" t="str">
        <f>VLOOKUP(A521,'REPORTE'!$A$1:$AG$1961,29,0)</f>
        <v>Cliente</v>
      </c>
      <c r="AK521" s="17" t="str">
        <f>VLOOKUP(A521,'REPORTE'!$A$1:$AG$1961,30,0)</f>
        <v>Secundaria</v>
      </c>
      <c r="AL521" s="17" t="str">
        <f>VLOOKUP(A521,'REPORTE'!$A$1:$AG$1961,31,0)</f>
        <v>PICHINCHA</v>
      </c>
      <c r="AM521" s="17" t="str">
        <f>VLOOKUP(AL521,PROVINCIAS!$F$1:$G$1171,2,0)</f>
        <v>URBANA</v>
      </c>
    </row>
    <row r="522" spans="1:39" x14ac:dyDescent="0.45">
      <c r="A522" s="17">
        <v>1001575</v>
      </c>
      <c r="B522" s="17" t="s">
        <v>10078</v>
      </c>
      <c r="C522" s="85">
        <v>1711965580</v>
      </c>
      <c r="D522" s="17">
        <v>50</v>
      </c>
      <c r="E522" s="86">
        <v>26142</v>
      </c>
      <c r="F522" s="86" t="str">
        <f t="shared" si="49"/>
        <v>1971</v>
      </c>
      <c r="G522" s="87">
        <v>2022</v>
      </c>
      <c r="H522" s="87">
        <f t="shared" si="50"/>
        <v>51</v>
      </c>
      <c r="I522" s="87" t="str">
        <f t="shared" si="48"/>
        <v>Mal</v>
      </c>
      <c r="J522" s="17" t="s">
        <v>36</v>
      </c>
      <c r="K522" s="17">
        <v>1002146</v>
      </c>
      <c r="L522" s="17">
        <v>24</v>
      </c>
      <c r="M522" s="17">
        <v>0</v>
      </c>
      <c r="N522" s="17" t="str">
        <f t="shared" si="51"/>
        <v>A1</v>
      </c>
      <c r="O522" s="17" t="s">
        <v>10468</v>
      </c>
      <c r="P522" s="17" t="s">
        <v>10469</v>
      </c>
      <c r="Q522" s="88">
        <v>44494</v>
      </c>
      <c r="R522" s="88">
        <v>45240</v>
      </c>
      <c r="S522" s="89" t="s">
        <v>776</v>
      </c>
      <c r="T522" s="17">
        <v>4000</v>
      </c>
      <c r="U522" s="17" t="s">
        <v>10775</v>
      </c>
      <c r="V522" s="17">
        <v>21.5</v>
      </c>
      <c r="W522" s="17" t="s">
        <v>10994</v>
      </c>
      <c r="X522" s="17" t="str">
        <f t="shared" si="52"/>
        <v>Vigente</v>
      </c>
      <c r="Y522" s="17" t="str">
        <f t="shared" si="53"/>
        <v>V</v>
      </c>
      <c r="Z522" s="17" t="s">
        <v>11022</v>
      </c>
      <c r="AA522" s="17" t="str">
        <f>VLOOKUP(A522,'REPORTE'!$A$1:$AG$1961,19,0)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AB522" s="17">
        <v>1001678</v>
      </c>
      <c r="AC522" s="17" t="s">
        <v>11553</v>
      </c>
      <c r="AD522" s="17" t="s">
        <v>11895</v>
      </c>
      <c r="AE522" s="17" t="s">
        <v>12072</v>
      </c>
      <c r="AF522" s="17" t="s">
        <v>12333</v>
      </c>
      <c r="AG522" s="17" t="s">
        <v>665</v>
      </c>
      <c r="AH522" s="17" t="str">
        <f>VLOOKUP(A522,'REPORTE'!$A$1:$AG$1961,5,0)</f>
        <v>ECUATORIANO(A)</v>
      </c>
      <c r="AI522" s="17">
        <f>VLOOKUP(A522,'REPORTE'!$A$1:$AG$1961,28,0)</f>
        <v>44494</v>
      </c>
      <c r="AJ522" s="17" t="str">
        <f>VLOOKUP(A522,'REPORTE'!$A$1:$AG$1961,29,0)</f>
        <v>Cliente</v>
      </c>
      <c r="AK522" s="17" t="str">
        <f>VLOOKUP(A522,'REPORTE'!$A$1:$AG$1961,30,0)</f>
        <v>Primaria</v>
      </c>
      <c r="AL522" s="17" t="str">
        <f>VLOOKUP(A522,'REPORTE'!$A$1:$AG$1961,31,0)</f>
        <v>IMBABURA</v>
      </c>
      <c r="AM522" s="17" t="e">
        <f>VLOOKUP(AL522,PROVINCIAS!$F$1:$G$1171,2,0)</f>
        <v>#N/A</v>
      </c>
    </row>
    <row r="523" spans="1:39" x14ac:dyDescent="0.45">
      <c r="A523" s="17">
        <v>1000307</v>
      </c>
      <c r="B523" s="17" t="s">
        <v>10079</v>
      </c>
      <c r="C523" s="85">
        <v>1751607332</v>
      </c>
      <c r="D523" s="17">
        <v>50</v>
      </c>
      <c r="E523" s="86">
        <v>26114</v>
      </c>
      <c r="F523" s="86" t="str">
        <f t="shared" si="49"/>
        <v>1971</v>
      </c>
      <c r="G523" s="87">
        <v>2022</v>
      </c>
      <c r="H523" s="87">
        <f t="shared" si="50"/>
        <v>51</v>
      </c>
      <c r="I523" s="87" t="str">
        <f t="shared" si="48"/>
        <v>Mal</v>
      </c>
      <c r="J523" s="17" t="s">
        <v>59</v>
      </c>
      <c r="K523" s="17">
        <v>1002159</v>
      </c>
      <c r="L523" s="17">
        <v>36</v>
      </c>
      <c r="M523" s="17">
        <v>0</v>
      </c>
      <c r="N523" s="17" t="str">
        <f t="shared" si="51"/>
        <v>A1</v>
      </c>
      <c r="O523" s="17" t="s">
        <v>10468</v>
      </c>
      <c r="P523" s="17" t="s">
        <v>10469</v>
      </c>
      <c r="Q523" s="88">
        <v>44495</v>
      </c>
      <c r="R523" s="88">
        <v>45600</v>
      </c>
      <c r="S523" s="89" t="s">
        <v>776</v>
      </c>
      <c r="T523" s="17">
        <v>15500</v>
      </c>
      <c r="U523" s="17" t="s">
        <v>10776</v>
      </c>
      <c r="V523" s="17">
        <v>18.989999999999998</v>
      </c>
      <c r="W523" s="17" t="s">
        <v>10994</v>
      </c>
      <c r="X523" s="17" t="str">
        <f t="shared" si="52"/>
        <v>Vigente</v>
      </c>
      <c r="Y523" s="17" t="str">
        <f t="shared" si="53"/>
        <v>V</v>
      </c>
      <c r="Z523" s="17" t="s">
        <v>244</v>
      </c>
      <c r="AA523" s="17" t="str">
        <f>VLOOKUP(A523,'REPORTE'!$A$1:$AG$1961,19,0)</f>
        <v>Empleado Privado</v>
      </c>
      <c r="AB523" s="17">
        <v>1000367</v>
      </c>
      <c r="AC523" s="17" t="s">
        <v>11668</v>
      </c>
      <c r="AD523" s="17" t="s">
        <v>11859</v>
      </c>
      <c r="AE523" s="17" t="s">
        <v>12072</v>
      </c>
      <c r="AF523" s="17" t="s">
        <v>12334</v>
      </c>
      <c r="AG523" s="17" t="s">
        <v>677</v>
      </c>
      <c r="AH523" s="17" t="str">
        <f>VLOOKUP(A523,'REPORTE'!$A$1:$AG$1961,5,0)</f>
        <v>ECUATORIANO(A) INDIGENA</v>
      </c>
      <c r="AI523" s="17">
        <f>VLOOKUP(A523,'REPORTE'!$A$1:$AG$1961,28,0)</f>
        <v>43671</v>
      </c>
      <c r="AJ523" s="17" t="str">
        <f>VLOOKUP(A523,'REPORTE'!$A$1:$AG$1961,29,0)</f>
        <v>Cliente</v>
      </c>
      <c r="AK523" s="17" t="str">
        <f>VLOOKUP(A523,'REPORTE'!$A$1:$AG$1961,30,0)</f>
        <v>Secundaria</v>
      </c>
      <c r="AL523" s="17" t="str">
        <f>VLOOKUP(A523,'REPORTE'!$A$1:$AG$1961,31,0)</f>
        <v>PICHINCHA</v>
      </c>
      <c r="AM523" s="17" t="str">
        <f>VLOOKUP(AL523,PROVINCIAS!$F$1:$G$1171,2,0)</f>
        <v>URBANA</v>
      </c>
    </row>
    <row r="524" spans="1:39" x14ac:dyDescent="0.45">
      <c r="A524" s="17">
        <v>1000387</v>
      </c>
      <c r="B524" s="17" t="s">
        <v>10080</v>
      </c>
      <c r="C524" s="85">
        <v>605176312</v>
      </c>
      <c r="D524" s="17">
        <v>33</v>
      </c>
      <c r="E524" s="86">
        <v>32502</v>
      </c>
      <c r="F524" s="86" t="str">
        <f t="shared" si="49"/>
        <v>1988</v>
      </c>
      <c r="G524" s="87">
        <v>2022</v>
      </c>
      <c r="H524" s="87">
        <f t="shared" si="50"/>
        <v>34</v>
      </c>
      <c r="I524" s="87" t="str">
        <f t="shared" si="48"/>
        <v>Mal</v>
      </c>
      <c r="J524" s="17" t="s">
        <v>59</v>
      </c>
      <c r="K524" s="17">
        <v>1002155</v>
      </c>
      <c r="L524" s="17">
        <v>18</v>
      </c>
      <c r="M524" s="17">
        <v>0</v>
      </c>
      <c r="N524" s="17" t="str">
        <f t="shared" si="51"/>
        <v>A1</v>
      </c>
      <c r="O524" s="17" t="s">
        <v>10468</v>
      </c>
      <c r="P524" s="17" t="s">
        <v>10469</v>
      </c>
      <c r="Q524" s="88">
        <v>44495</v>
      </c>
      <c r="R524" s="88">
        <v>45056</v>
      </c>
      <c r="S524" s="89" t="s">
        <v>776</v>
      </c>
      <c r="T524" s="17">
        <v>3000</v>
      </c>
      <c r="U524" s="17" t="s">
        <v>10777</v>
      </c>
      <c r="V524" s="17">
        <v>21.5</v>
      </c>
      <c r="W524" s="17" t="s">
        <v>10994</v>
      </c>
      <c r="X524" s="17" t="str">
        <f t="shared" si="52"/>
        <v>Vigente</v>
      </c>
      <c r="Y524" s="17" t="str">
        <f t="shared" si="53"/>
        <v>V</v>
      </c>
      <c r="Z524" s="17" t="s">
        <v>244</v>
      </c>
      <c r="AA524" s="17" t="str">
        <f>VLOOKUP(A524,'REPORTE'!$A$1:$AG$1961,19,0)</f>
        <v>Empleado Privado</v>
      </c>
      <c r="AB524" s="17">
        <v>1000449</v>
      </c>
      <c r="AC524" s="17" t="s">
        <v>11537</v>
      </c>
      <c r="AD524" s="17" t="s">
        <v>11987</v>
      </c>
      <c r="AE524" s="17" t="s">
        <v>12072</v>
      </c>
      <c r="AF524" s="17" t="s">
        <v>12335</v>
      </c>
      <c r="AG524" s="17" t="s">
        <v>4384</v>
      </c>
      <c r="AH524" s="17" t="str">
        <f>VLOOKUP(A524,'REPORTE'!$A$1:$AG$1961,5,0)</f>
        <v>ECUATORIANO(A) INDIGENA</v>
      </c>
      <c r="AI524" s="17">
        <f>VLOOKUP(A524,'REPORTE'!$A$1:$AG$1961,28,0)</f>
        <v>44070</v>
      </c>
      <c r="AJ524" s="17" t="str">
        <f>VLOOKUP(A524,'REPORTE'!$A$1:$AG$1961,29,0)</f>
        <v>Cliente</v>
      </c>
      <c r="AK524" s="17" t="str">
        <f>VLOOKUP(A524,'REPORTE'!$A$1:$AG$1961,30,0)</f>
        <v>Universitaria</v>
      </c>
      <c r="AL524" s="17" t="str">
        <f>VLOOKUP(A524,'REPORTE'!$A$1:$AG$1961,31,0)</f>
        <v>CHIMBORAZO</v>
      </c>
      <c r="AM524" s="17" t="e">
        <f>VLOOKUP(AL524,PROVINCIAS!$F$1:$G$1171,2,0)</f>
        <v>#N/A</v>
      </c>
    </row>
    <row r="525" spans="1:39" x14ac:dyDescent="0.45">
      <c r="A525" s="17">
        <v>1001130</v>
      </c>
      <c r="B525" s="17" t="s">
        <v>10081</v>
      </c>
      <c r="C525" s="85">
        <v>1708705387</v>
      </c>
      <c r="D525" s="17">
        <v>56</v>
      </c>
      <c r="E525" s="86">
        <v>23992</v>
      </c>
      <c r="F525" s="86" t="str">
        <f t="shared" si="49"/>
        <v>1965</v>
      </c>
      <c r="G525" s="87">
        <v>2022</v>
      </c>
      <c r="H525" s="87">
        <f t="shared" si="50"/>
        <v>57</v>
      </c>
      <c r="I525" s="87" t="str">
        <f t="shared" si="48"/>
        <v>Mal</v>
      </c>
      <c r="J525" s="17" t="s">
        <v>59</v>
      </c>
      <c r="K525" s="17">
        <v>1002156</v>
      </c>
      <c r="L525" s="17">
        <v>1</v>
      </c>
      <c r="M525" s="17">
        <v>45</v>
      </c>
      <c r="N525" s="17" t="str">
        <f t="shared" si="51"/>
        <v>A3</v>
      </c>
      <c r="O525" s="17" t="s">
        <v>10468</v>
      </c>
      <c r="P525" s="17" t="s">
        <v>10469</v>
      </c>
      <c r="Q525" s="88">
        <v>44495</v>
      </c>
      <c r="R525" s="88">
        <v>44576</v>
      </c>
      <c r="S525" s="88">
        <v>44576</v>
      </c>
      <c r="T525" s="17">
        <v>550</v>
      </c>
      <c r="U525" s="17">
        <v>198.48</v>
      </c>
      <c r="V525" s="17">
        <v>23</v>
      </c>
      <c r="W525" s="17" t="s">
        <v>10995</v>
      </c>
      <c r="X525" s="17" t="str">
        <f t="shared" si="52"/>
        <v>Vigente</v>
      </c>
      <c r="Y525" s="17" t="str">
        <f t="shared" si="53"/>
        <v>F</v>
      </c>
      <c r="Z525" s="17" t="s">
        <v>11019</v>
      </c>
      <c r="AA525" s="17" t="str">
        <f>VLOOKUP(A525,'REPORTE'!$A$1:$AG$1961,19,0)</f>
        <v>Escuelas de conducir para chóferes profesionales: de camiones, buses, etcétera.</v>
      </c>
      <c r="AB525" s="17">
        <v>1001205</v>
      </c>
      <c r="AC525" s="17" t="s">
        <v>11297</v>
      </c>
      <c r="AD525" s="17" t="s">
        <v>11871</v>
      </c>
      <c r="AE525" s="17" t="s">
        <v>12072</v>
      </c>
      <c r="AF525" s="17" t="s">
        <v>11150</v>
      </c>
      <c r="AG525" s="17" t="s">
        <v>677</v>
      </c>
      <c r="AH525" s="17" t="str">
        <f>VLOOKUP(A525,'REPORTE'!$A$1:$AG$1961,5,0)</f>
        <v>ECUATORIANO(A)</v>
      </c>
      <c r="AI525" s="17">
        <f>VLOOKUP(A525,'REPORTE'!$A$1:$AG$1961,28,0)</f>
        <v>44298</v>
      </c>
      <c r="AJ525" s="17" t="str">
        <f>VLOOKUP(A525,'REPORTE'!$A$1:$AG$1961,29,0)</f>
        <v>Cliente</v>
      </c>
      <c r="AK525" s="17" t="str">
        <f>VLOOKUP(A525,'REPORTE'!$A$1:$AG$1961,30,0)</f>
        <v>Primaria</v>
      </c>
      <c r="AL525" s="17" t="str">
        <f>VLOOKUP(A525,'REPORTE'!$A$1:$AG$1961,31,0)</f>
        <v>PICHINCHA</v>
      </c>
      <c r="AM525" s="17" t="str">
        <f>VLOOKUP(AL525,PROVINCIAS!$F$1:$G$1171,2,0)</f>
        <v>URBANA</v>
      </c>
    </row>
    <row r="526" spans="1:39" x14ac:dyDescent="0.45">
      <c r="A526" s="17">
        <v>1001367</v>
      </c>
      <c r="B526" s="17" t="s">
        <v>10082</v>
      </c>
      <c r="C526" s="85">
        <v>1705808911</v>
      </c>
      <c r="D526" s="17">
        <v>61</v>
      </c>
      <c r="E526" s="86">
        <v>22052</v>
      </c>
      <c r="F526" s="86" t="str">
        <f t="shared" si="49"/>
        <v>1960</v>
      </c>
      <c r="G526" s="87">
        <v>2022</v>
      </c>
      <c r="H526" s="87">
        <f t="shared" si="50"/>
        <v>62</v>
      </c>
      <c r="I526" s="87" t="str">
        <f t="shared" si="48"/>
        <v>Mal</v>
      </c>
      <c r="J526" s="17" t="s">
        <v>36</v>
      </c>
      <c r="K526" s="17">
        <v>1002158</v>
      </c>
      <c r="L526" s="17">
        <v>12</v>
      </c>
      <c r="M526" s="17">
        <v>0</v>
      </c>
      <c r="N526" s="17" t="str">
        <f t="shared" si="51"/>
        <v>A1</v>
      </c>
      <c r="O526" s="17" t="s">
        <v>10468</v>
      </c>
      <c r="P526" s="17" t="s">
        <v>10469</v>
      </c>
      <c r="Q526" s="88">
        <v>44495</v>
      </c>
      <c r="R526" s="88">
        <v>44859</v>
      </c>
      <c r="S526" s="89" t="s">
        <v>776</v>
      </c>
      <c r="T526" s="17">
        <v>600</v>
      </c>
      <c r="U526" s="17">
        <v>415.63</v>
      </c>
      <c r="V526" s="17">
        <v>23</v>
      </c>
      <c r="W526" s="17" t="s">
        <v>10994</v>
      </c>
      <c r="X526" s="17" t="str">
        <f t="shared" si="52"/>
        <v>Vigente</v>
      </c>
      <c r="Y526" s="17" t="str">
        <f t="shared" si="53"/>
        <v>V</v>
      </c>
      <c r="Z526" s="17" t="s">
        <v>11012</v>
      </c>
      <c r="AA526" s="17" t="str">
        <f>VLOOKUP(A526,'REPORTE'!$A$1:$AG$1961,19,0)</f>
        <v>Elaboración de platos a base de carne o de pollo, estofados y comidas preparados al vacio, congeladas, envasadas, enlatadas o conservadas de otra manera.</v>
      </c>
      <c r="AB526" s="17">
        <v>1001444</v>
      </c>
      <c r="AC526" s="17" t="s">
        <v>11262</v>
      </c>
      <c r="AD526" s="17" t="s">
        <v>11898</v>
      </c>
      <c r="AE526" s="17" t="s">
        <v>12072</v>
      </c>
      <c r="AF526" s="17" t="s">
        <v>12336</v>
      </c>
      <c r="AG526" s="17" t="s">
        <v>677</v>
      </c>
      <c r="AH526" s="17" t="str">
        <f>VLOOKUP(A526,'REPORTE'!$A$1:$AG$1961,5,0)</f>
        <v>ECUATORIANO(A)</v>
      </c>
      <c r="AI526" s="17">
        <f>VLOOKUP(A526,'REPORTE'!$A$1:$AG$1961,28,0)</f>
        <v>44494</v>
      </c>
      <c r="AJ526" s="17" t="str">
        <f>VLOOKUP(A526,'REPORTE'!$A$1:$AG$1961,29,0)</f>
        <v>Cliente</v>
      </c>
      <c r="AK526" s="17" t="str">
        <f>VLOOKUP(A526,'REPORTE'!$A$1:$AG$1961,30,0)</f>
        <v>Primaria</v>
      </c>
      <c r="AL526" s="17" t="str">
        <f>VLOOKUP(A526,'REPORTE'!$A$1:$AG$1961,31,0)</f>
        <v>PICHINCHA</v>
      </c>
      <c r="AM526" s="17" t="str">
        <f>VLOOKUP(AL526,PROVINCIAS!$F$1:$G$1171,2,0)</f>
        <v>URBANA</v>
      </c>
    </row>
    <row r="527" spans="1:39" x14ac:dyDescent="0.45">
      <c r="A527" s="17">
        <v>1001580</v>
      </c>
      <c r="B527" s="17" t="s">
        <v>10083</v>
      </c>
      <c r="C527" s="85">
        <v>604036046</v>
      </c>
      <c r="D527" s="17">
        <v>35</v>
      </c>
      <c r="E527" s="86">
        <v>31496</v>
      </c>
      <c r="F527" s="86" t="str">
        <f t="shared" si="49"/>
        <v>1986</v>
      </c>
      <c r="G527" s="87">
        <v>2022</v>
      </c>
      <c r="H527" s="87">
        <f t="shared" si="50"/>
        <v>36</v>
      </c>
      <c r="I527" s="87" t="str">
        <f t="shared" si="48"/>
        <v>Mal</v>
      </c>
      <c r="J527" s="17" t="s">
        <v>36</v>
      </c>
      <c r="K527" s="17">
        <v>1002154</v>
      </c>
      <c r="L527" s="17">
        <v>24</v>
      </c>
      <c r="M527" s="17">
        <v>0</v>
      </c>
      <c r="N527" s="17" t="str">
        <f t="shared" si="51"/>
        <v>A1</v>
      </c>
      <c r="O527" s="17" t="s">
        <v>10468</v>
      </c>
      <c r="P527" s="17" t="s">
        <v>10469</v>
      </c>
      <c r="Q527" s="88">
        <v>44495</v>
      </c>
      <c r="R527" s="88">
        <v>45235</v>
      </c>
      <c r="S527" s="89" t="s">
        <v>776</v>
      </c>
      <c r="T527" s="17">
        <v>2000</v>
      </c>
      <c r="U527" s="17" t="s">
        <v>10778</v>
      </c>
      <c r="V527" s="17">
        <v>23</v>
      </c>
      <c r="W527" s="17" t="s">
        <v>10994</v>
      </c>
      <c r="X527" s="17" t="str">
        <f t="shared" si="52"/>
        <v>Vigente</v>
      </c>
      <c r="Y527" s="17" t="str">
        <f t="shared" si="53"/>
        <v>V</v>
      </c>
      <c r="Z527" s="17" t="s">
        <v>244</v>
      </c>
      <c r="AA527" s="17" t="str">
        <f>VLOOKUP(A527,'REPORTE'!$A$1:$AG$1961,19,0)</f>
        <v>Venta al por mayor de frutas, legumbres y hortalizas.</v>
      </c>
      <c r="AB527" s="17">
        <v>1001683</v>
      </c>
      <c r="AC527" s="17" t="s">
        <v>11194</v>
      </c>
      <c r="AD527" s="17" t="s">
        <v>11836</v>
      </c>
      <c r="AE527" s="17" t="s">
        <v>12072</v>
      </c>
      <c r="AF527" s="17" t="s">
        <v>12337</v>
      </c>
      <c r="AG527" s="17" t="s">
        <v>4384</v>
      </c>
      <c r="AH527" s="17" t="str">
        <f>VLOOKUP(A527,'REPORTE'!$A$1:$AG$1961,5,0)</f>
        <v>ECUATORIANO(A) INDIGENA</v>
      </c>
      <c r="AI527" s="17">
        <f>VLOOKUP(A527,'REPORTE'!$A$1:$AG$1961,28,0)</f>
        <v>0</v>
      </c>
      <c r="AJ527" s="17" t="str">
        <f>VLOOKUP(A527,'REPORTE'!$A$1:$AG$1961,29,0)</f>
        <v>Cliente</v>
      </c>
      <c r="AK527" s="17" t="str">
        <f>VLOOKUP(A527,'REPORTE'!$A$1:$AG$1961,30,0)</f>
        <v>Primaria</v>
      </c>
      <c r="AL527" s="17" t="str">
        <f>VLOOKUP(A527,'REPORTE'!$A$1:$AG$1961,31,0)</f>
        <v>CHIMBORAZO</v>
      </c>
      <c r="AM527" s="17" t="e">
        <f>VLOOKUP(AL527,PROVINCIAS!$F$1:$G$1171,2,0)</f>
        <v>#N/A</v>
      </c>
    </row>
    <row r="528" spans="1:39" x14ac:dyDescent="0.45">
      <c r="A528" s="17">
        <v>1000873</v>
      </c>
      <c r="B528" s="17" t="s">
        <v>9775</v>
      </c>
      <c r="C528" s="85">
        <v>1750406439</v>
      </c>
      <c r="D528" s="17">
        <v>20</v>
      </c>
      <c r="E528" s="86">
        <v>36991</v>
      </c>
      <c r="F528" s="86" t="str">
        <f t="shared" si="49"/>
        <v>2001</v>
      </c>
      <c r="G528" s="87">
        <v>2022</v>
      </c>
      <c r="H528" s="87">
        <f t="shared" si="50"/>
        <v>21</v>
      </c>
      <c r="I528" s="87" t="str">
        <f t="shared" si="48"/>
        <v>Mal</v>
      </c>
      <c r="J528" s="17" t="s">
        <v>59</v>
      </c>
      <c r="K528" s="17">
        <v>1002166</v>
      </c>
      <c r="L528" s="17">
        <v>18</v>
      </c>
      <c r="M528" s="17">
        <v>4</v>
      </c>
      <c r="N528" s="17" t="str">
        <f t="shared" si="51"/>
        <v>A1</v>
      </c>
      <c r="O528" s="17" t="s">
        <v>10468</v>
      </c>
      <c r="P528" s="17" t="s">
        <v>10469</v>
      </c>
      <c r="Q528" s="88">
        <v>44496</v>
      </c>
      <c r="R528" s="88">
        <v>45041</v>
      </c>
      <c r="S528" s="88">
        <v>44617</v>
      </c>
      <c r="T528" s="17">
        <v>3000</v>
      </c>
      <c r="U528" s="17" t="s">
        <v>10779</v>
      </c>
      <c r="V528" s="17">
        <v>21.5</v>
      </c>
      <c r="W528" s="17" t="s">
        <v>10995</v>
      </c>
      <c r="X528" s="17" t="str">
        <f t="shared" si="52"/>
        <v>Vigente</v>
      </c>
      <c r="Y528" s="17" t="str">
        <f t="shared" si="53"/>
        <v>F</v>
      </c>
      <c r="Z528" s="17" t="s">
        <v>279</v>
      </c>
      <c r="AA528" s="17" t="str">
        <f>VLOOKUP(A528,'REPORTE'!$A$1:$AG$1961,19,0)</f>
        <v>Venta al por mayor de frutas, legumbres y hortalizas.</v>
      </c>
      <c r="AB528" s="17">
        <v>1000943</v>
      </c>
      <c r="AC528" s="17" t="s">
        <v>11537</v>
      </c>
      <c r="AD528" s="17" t="s">
        <v>11854</v>
      </c>
      <c r="AE528" s="17" t="s">
        <v>12072</v>
      </c>
      <c r="AF528" s="17" t="s">
        <v>11150</v>
      </c>
      <c r="AG528" s="17" t="s">
        <v>677</v>
      </c>
      <c r="AH528" s="17" t="str">
        <f>VLOOKUP(A528,'REPORTE'!$A$1:$AG$1961,5,0)</f>
        <v>ECUATORIANO(A)</v>
      </c>
      <c r="AI528" s="17">
        <f>VLOOKUP(A528,'REPORTE'!$A$1:$AG$1961,28,0)</f>
        <v>44117</v>
      </c>
      <c r="AJ528" s="17" t="str">
        <f>VLOOKUP(A528,'REPORTE'!$A$1:$AG$1961,29,0)</f>
        <v>Cliente</v>
      </c>
      <c r="AK528" s="17" t="str">
        <f>VLOOKUP(A528,'REPORTE'!$A$1:$AG$1961,30,0)</f>
        <v>Primaria</v>
      </c>
      <c r="AL528" s="17" t="str">
        <f>VLOOKUP(A528,'REPORTE'!$A$1:$AG$1961,31,0)</f>
        <v>PICHINCHA</v>
      </c>
      <c r="AM528" s="17" t="str">
        <f>VLOOKUP(AL528,PROVINCIAS!$F$1:$G$1171,2,0)</f>
        <v>URBANA</v>
      </c>
    </row>
    <row r="529" spans="1:39" x14ac:dyDescent="0.45">
      <c r="A529" s="17">
        <v>1001012</v>
      </c>
      <c r="B529" s="17" t="s">
        <v>10084</v>
      </c>
      <c r="C529" s="85">
        <v>1724088115</v>
      </c>
      <c r="D529" s="17">
        <v>28</v>
      </c>
      <c r="E529" s="86">
        <v>34209</v>
      </c>
      <c r="F529" s="86" t="str">
        <f t="shared" si="49"/>
        <v>1993</v>
      </c>
      <c r="G529" s="87">
        <v>2022</v>
      </c>
      <c r="H529" s="87">
        <f t="shared" si="50"/>
        <v>29</v>
      </c>
      <c r="I529" s="87" t="str">
        <f t="shared" si="48"/>
        <v>Mal</v>
      </c>
      <c r="J529" s="17" t="s">
        <v>36</v>
      </c>
      <c r="K529" s="17">
        <v>1002163</v>
      </c>
      <c r="L529" s="17">
        <v>12</v>
      </c>
      <c r="M529" s="17">
        <v>0</v>
      </c>
      <c r="N529" s="17" t="str">
        <f t="shared" si="51"/>
        <v>A1</v>
      </c>
      <c r="O529" s="17" t="s">
        <v>10468</v>
      </c>
      <c r="P529" s="17" t="s">
        <v>10469</v>
      </c>
      <c r="Q529" s="88">
        <v>44496</v>
      </c>
      <c r="R529" s="88">
        <v>44881</v>
      </c>
      <c r="S529" s="89" t="s">
        <v>776</v>
      </c>
      <c r="T529" s="17">
        <v>1000</v>
      </c>
      <c r="U529" s="17">
        <v>785.41</v>
      </c>
      <c r="V529" s="17">
        <v>23</v>
      </c>
      <c r="W529" s="17" t="s">
        <v>10994</v>
      </c>
      <c r="X529" s="17" t="str">
        <f t="shared" si="52"/>
        <v>Vigente</v>
      </c>
      <c r="Y529" s="17" t="str">
        <f t="shared" si="53"/>
        <v>V</v>
      </c>
      <c r="Z529" s="17" t="s">
        <v>11088</v>
      </c>
      <c r="AA529" s="17" t="str">
        <f>VLOOKUP(A529,'REPORTE'!$A$1:$AG$1961,19,0)</f>
        <v>Actividades de enseñanza de métodos de lectura rápida y cursos de oratoria.</v>
      </c>
      <c r="AB529" s="17">
        <v>1001082</v>
      </c>
      <c r="AC529" s="17" t="s">
        <v>11185</v>
      </c>
      <c r="AD529" s="17" t="s">
        <v>11868</v>
      </c>
      <c r="AE529" s="17" t="s">
        <v>12072</v>
      </c>
      <c r="AF529" s="17" t="s">
        <v>12338</v>
      </c>
      <c r="AG529" s="17" t="s">
        <v>665</v>
      </c>
      <c r="AH529" s="17" t="str">
        <f>VLOOKUP(A529,'REPORTE'!$A$1:$AG$1961,5,0)</f>
        <v>ECUATORIANO(A) INDIGENA</v>
      </c>
      <c r="AI529" s="17">
        <f>VLOOKUP(A529,'REPORTE'!$A$1:$AG$1961,28,0)</f>
        <v>44364</v>
      </c>
      <c r="AJ529" s="17" t="str">
        <f>VLOOKUP(A529,'REPORTE'!$A$1:$AG$1961,29,0)</f>
        <v>Cliente</v>
      </c>
      <c r="AK529" s="17" t="str">
        <f>VLOOKUP(A529,'REPORTE'!$A$1:$AG$1961,30,0)</f>
        <v>Secundaria</v>
      </c>
      <c r="AL529" s="17" t="str">
        <f>VLOOKUP(A529,'REPORTE'!$A$1:$AG$1961,31,0)</f>
        <v>PICHINCHA</v>
      </c>
      <c r="AM529" s="17" t="str">
        <f>VLOOKUP(AL529,PROVINCIAS!$F$1:$G$1171,2,0)</f>
        <v>URBANA</v>
      </c>
    </row>
    <row r="530" spans="1:39" x14ac:dyDescent="0.45">
      <c r="A530" s="17">
        <v>1001586</v>
      </c>
      <c r="B530" s="17" t="s">
        <v>10085</v>
      </c>
      <c r="C530" s="85">
        <v>604669846</v>
      </c>
      <c r="D530" s="17">
        <v>26</v>
      </c>
      <c r="E530" s="86">
        <v>34841</v>
      </c>
      <c r="F530" s="86" t="str">
        <f t="shared" si="49"/>
        <v>1995</v>
      </c>
      <c r="G530" s="87">
        <v>2022</v>
      </c>
      <c r="H530" s="87">
        <f t="shared" si="50"/>
        <v>27</v>
      </c>
      <c r="I530" s="87" t="str">
        <f t="shared" si="48"/>
        <v>Mal</v>
      </c>
      <c r="J530" s="17" t="s">
        <v>36</v>
      </c>
      <c r="K530" s="17">
        <v>1002164</v>
      </c>
      <c r="L530" s="17">
        <v>18</v>
      </c>
      <c r="M530" s="17">
        <v>0</v>
      </c>
      <c r="N530" s="17" t="str">
        <f t="shared" si="51"/>
        <v>A1</v>
      </c>
      <c r="O530" s="17" t="s">
        <v>10468</v>
      </c>
      <c r="P530" s="17" t="s">
        <v>10469</v>
      </c>
      <c r="Q530" s="88">
        <v>44496</v>
      </c>
      <c r="R530" s="88">
        <v>45060</v>
      </c>
      <c r="S530" s="89" t="s">
        <v>776</v>
      </c>
      <c r="T530" s="17">
        <v>2000</v>
      </c>
      <c r="U530" s="17" t="s">
        <v>10780</v>
      </c>
      <c r="V530" s="17">
        <v>23</v>
      </c>
      <c r="W530" s="17" t="s">
        <v>10994</v>
      </c>
      <c r="X530" s="17" t="str">
        <f t="shared" si="52"/>
        <v>Vigente</v>
      </c>
      <c r="Y530" s="17" t="str">
        <f t="shared" si="53"/>
        <v>V</v>
      </c>
      <c r="Z530" s="17" t="s">
        <v>244</v>
      </c>
      <c r="AA530" s="17" t="str">
        <f>VLOOKUP(A530,'REPORTE'!$A$1:$AG$1961,19,0)</f>
        <v>Empleado Privado</v>
      </c>
      <c r="AB530" s="17">
        <v>1001689</v>
      </c>
      <c r="AC530" s="17" t="s">
        <v>11169</v>
      </c>
      <c r="AD530" s="17" t="s">
        <v>11865</v>
      </c>
      <c r="AE530" s="17" t="s">
        <v>12072</v>
      </c>
      <c r="AF530" s="17" t="s">
        <v>12331</v>
      </c>
      <c r="AG530" s="17" t="s">
        <v>4384</v>
      </c>
      <c r="AH530" s="17" t="str">
        <f>VLOOKUP(A530,'REPORTE'!$A$1:$AG$1961,5,0)</f>
        <v>ECUATORIANO(A)</v>
      </c>
      <c r="AI530" s="17">
        <f>VLOOKUP(A530,'REPORTE'!$A$1:$AG$1961,28,0)</f>
        <v>44496</v>
      </c>
      <c r="AJ530" s="17" t="str">
        <f>VLOOKUP(A530,'REPORTE'!$A$1:$AG$1961,29,0)</f>
        <v>Cliente</v>
      </c>
      <c r="AK530" s="17" t="str">
        <f>VLOOKUP(A530,'REPORTE'!$A$1:$AG$1961,30,0)</f>
        <v>Universitaria</v>
      </c>
      <c r="AL530" s="17" t="str">
        <f>VLOOKUP(A530,'REPORTE'!$A$1:$AG$1961,31,0)</f>
        <v>CHIMBORAZO</v>
      </c>
      <c r="AM530" s="17" t="e">
        <f>VLOOKUP(AL530,PROVINCIAS!$F$1:$G$1171,2,0)</f>
        <v>#N/A</v>
      </c>
    </row>
    <row r="531" spans="1:39" x14ac:dyDescent="0.45">
      <c r="A531" s="17">
        <v>1001587</v>
      </c>
      <c r="B531" s="17" t="s">
        <v>10086</v>
      </c>
      <c r="C531" s="85">
        <v>605676337</v>
      </c>
      <c r="D531" s="17">
        <v>27</v>
      </c>
      <c r="E531" s="86">
        <v>34591</v>
      </c>
      <c r="F531" s="86" t="str">
        <f t="shared" si="49"/>
        <v>1994</v>
      </c>
      <c r="G531" s="87">
        <v>2022</v>
      </c>
      <c r="H531" s="87">
        <f t="shared" si="50"/>
        <v>28</v>
      </c>
      <c r="I531" s="87" t="str">
        <f t="shared" si="48"/>
        <v>Mal</v>
      </c>
      <c r="J531" s="17" t="s">
        <v>36</v>
      </c>
      <c r="K531" s="17">
        <v>1002167</v>
      </c>
      <c r="L531" s="17">
        <v>18</v>
      </c>
      <c r="M531" s="17">
        <v>0</v>
      </c>
      <c r="N531" s="17" t="str">
        <f t="shared" si="51"/>
        <v>A1</v>
      </c>
      <c r="O531" s="17" t="s">
        <v>10468</v>
      </c>
      <c r="P531" s="17" t="s">
        <v>10469</v>
      </c>
      <c r="Q531" s="88">
        <v>44496</v>
      </c>
      <c r="R531" s="88">
        <v>45061</v>
      </c>
      <c r="S531" s="89" t="s">
        <v>776</v>
      </c>
      <c r="T531" s="17">
        <v>2000</v>
      </c>
      <c r="U531" s="17" t="s">
        <v>10781</v>
      </c>
      <c r="V531" s="17">
        <v>23</v>
      </c>
      <c r="W531" s="17" t="s">
        <v>10994</v>
      </c>
      <c r="X531" s="17" t="str">
        <f t="shared" si="52"/>
        <v>Vigente</v>
      </c>
      <c r="Y531" s="17" t="str">
        <f t="shared" si="53"/>
        <v>V</v>
      </c>
      <c r="Z531" s="17" t="s">
        <v>11089</v>
      </c>
      <c r="AA531" s="17" t="str">
        <f>VLOOKUP(A531,'REPORTE'!$A$1:$AG$1961,19,0)</f>
        <v>La publicación, lanzamiento, promoción y distribución de grabaciones de sonido para comerciantes mayoristas, minoristas o directamente para el público.</v>
      </c>
      <c r="AB531" s="17">
        <v>1001690</v>
      </c>
      <c r="AC531" s="17" t="s">
        <v>11298</v>
      </c>
      <c r="AD531" s="17" t="s">
        <v>11854</v>
      </c>
      <c r="AE531" s="17" t="s">
        <v>12072</v>
      </c>
      <c r="AF531" s="17" t="s">
        <v>12339</v>
      </c>
      <c r="AG531" s="17" t="s">
        <v>665</v>
      </c>
      <c r="AH531" s="17" t="str">
        <f>VLOOKUP(A531,'REPORTE'!$A$1:$AG$1961,5,0)</f>
        <v>ECUATORIANO(A)</v>
      </c>
      <c r="AI531" s="17">
        <f>VLOOKUP(A531,'REPORTE'!$A$1:$AG$1961,28,0)</f>
        <v>44505</v>
      </c>
      <c r="AJ531" s="17" t="str">
        <f>VLOOKUP(A531,'REPORTE'!$A$1:$AG$1961,29,0)</f>
        <v>Cliente</v>
      </c>
      <c r="AK531" s="17" t="str">
        <f>VLOOKUP(A531,'REPORTE'!$A$1:$AG$1961,30,0)</f>
        <v>Primaria</v>
      </c>
      <c r="AL531" s="17" t="str">
        <f>VLOOKUP(A531,'REPORTE'!$A$1:$AG$1961,31,0)</f>
        <v>CHIMBORAZO</v>
      </c>
      <c r="AM531" s="17" t="e">
        <f>VLOOKUP(AL531,PROVINCIAS!$F$1:$G$1171,2,0)</f>
        <v>#N/A</v>
      </c>
    </row>
    <row r="532" spans="1:39" x14ac:dyDescent="0.45">
      <c r="A532" s="17">
        <v>1001589</v>
      </c>
      <c r="B532" s="17" t="s">
        <v>10087</v>
      </c>
      <c r="C532" s="85">
        <v>1711917482</v>
      </c>
      <c r="D532" s="17">
        <v>47</v>
      </c>
      <c r="E532" s="86">
        <v>27221</v>
      </c>
      <c r="F532" s="86" t="str">
        <f t="shared" si="49"/>
        <v>1974</v>
      </c>
      <c r="G532" s="87">
        <v>2022</v>
      </c>
      <c r="H532" s="87">
        <f t="shared" si="50"/>
        <v>48</v>
      </c>
      <c r="I532" s="87" t="str">
        <f t="shared" si="48"/>
        <v>Mal</v>
      </c>
      <c r="J532" s="17" t="s">
        <v>59</v>
      </c>
      <c r="K532" s="17">
        <v>1002170</v>
      </c>
      <c r="L532" s="17">
        <v>24</v>
      </c>
      <c r="M532" s="17">
        <v>4</v>
      </c>
      <c r="N532" s="17" t="str">
        <f t="shared" si="51"/>
        <v>A1</v>
      </c>
      <c r="O532" s="17" t="s">
        <v>10468</v>
      </c>
      <c r="P532" s="17" t="s">
        <v>10469</v>
      </c>
      <c r="Q532" s="88">
        <v>44497</v>
      </c>
      <c r="R532" s="88">
        <v>45224</v>
      </c>
      <c r="S532" s="88">
        <v>44617</v>
      </c>
      <c r="T532" s="17">
        <v>11000</v>
      </c>
      <c r="U532" s="17" t="s">
        <v>10782</v>
      </c>
      <c r="V532" s="17">
        <v>18.989999999999998</v>
      </c>
      <c r="W532" s="17" t="s">
        <v>10995</v>
      </c>
      <c r="X532" s="17" t="str">
        <f t="shared" si="52"/>
        <v>Vigente</v>
      </c>
      <c r="Y532" s="17" t="str">
        <f t="shared" si="53"/>
        <v>F</v>
      </c>
      <c r="Z532" s="17" t="s">
        <v>11006</v>
      </c>
      <c r="AA532" s="17" t="str">
        <f>VLOOKUP(A532,'REPORTE'!$A$1:$AG$1961,19,0)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32" s="17">
        <v>1001692</v>
      </c>
      <c r="AC532" s="17" t="s">
        <v>11669</v>
      </c>
      <c r="AD532" s="17" t="s">
        <v>11988</v>
      </c>
      <c r="AE532" s="17" t="s">
        <v>12072</v>
      </c>
      <c r="AF532" s="17" t="s">
        <v>11150</v>
      </c>
      <c r="AG532" s="17" t="s">
        <v>665</v>
      </c>
      <c r="AH532" s="17" t="str">
        <f>VLOOKUP(A532,'REPORTE'!$A$1:$AG$1961,5,0)</f>
        <v>ECUATORIANO(A)</v>
      </c>
      <c r="AI532" s="17">
        <f>VLOOKUP(A532,'REPORTE'!$A$1:$AG$1961,28,0)</f>
        <v>0</v>
      </c>
      <c r="AJ532" s="17" t="str">
        <f>VLOOKUP(A532,'REPORTE'!$A$1:$AG$1961,29,0)</f>
        <v>Cliente</v>
      </c>
      <c r="AK532" s="17" t="str">
        <f>VLOOKUP(A532,'REPORTE'!$A$1:$AG$1961,30,0)</f>
        <v>Primaria</v>
      </c>
      <c r="AL532" s="17" t="str">
        <f>VLOOKUP(A532,'REPORTE'!$A$1:$AG$1961,31,0)</f>
        <v>PICHINCHA</v>
      </c>
      <c r="AM532" s="17" t="str">
        <f>VLOOKUP(AL532,PROVINCIAS!$F$1:$G$1171,2,0)</f>
        <v>URBANA</v>
      </c>
    </row>
    <row r="533" spans="1:39" x14ac:dyDescent="0.45">
      <c r="A533" s="17">
        <v>1001291</v>
      </c>
      <c r="B533" s="17" t="s">
        <v>10088</v>
      </c>
      <c r="C533" s="85">
        <v>1803207834</v>
      </c>
      <c r="D533" s="17">
        <v>42</v>
      </c>
      <c r="E533" s="86">
        <v>29085</v>
      </c>
      <c r="F533" s="86" t="str">
        <f t="shared" si="49"/>
        <v>1979</v>
      </c>
      <c r="G533" s="87">
        <v>2022</v>
      </c>
      <c r="H533" s="87">
        <f t="shared" si="50"/>
        <v>43</v>
      </c>
      <c r="I533" s="87" t="str">
        <f t="shared" si="48"/>
        <v>Mal</v>
      </c>
      <c r="J533" s="17" t="s">
        <v>59</v>
      </c>
      <c r="K533" s="17">
        <v>1002171</v>
      </c>
      <c r="L533" s="17">
        <v>12</v>
      </c>
      <c r="M533" s="17">
        <v>0</v>
      </c>
      <c r="N533" s="17" t="str">
        <f t="shared" si="51"/>
        <v>A1</v>
      </c>
      <c r="O533" s="17" t="s">
        <v>10468</v>
      </c>
      <c r="P533" s="17" t="s">
        <v>10469</v>
      </c>
      <c r="Q533" s="88">
        <v>44498</v>
      </c>
      <c r="R533" s="88">
        <v>44859</v>
      </c>
      <c r="S533" s="89" t="s">
        <v>776</v>
      </c>
      <c r="T533" s="17">
        <v>2200</v>
      </c>
      <c r="U533" s="17" t="s">
        <v>10783</v>
      </c>
      <c r="V533" s="17">
        <v>21.5</v>
      </c>
      <c r="W533" s="17" t="s">
        <v>10994</v>
      </c>
      <c r="X533" s="17" t="str">
        <f t="shared" si="52"/>
        <v>Vigente</v>
      </c>
      <c r="Y533" s="17" t="str">
        <f t="shared" si="53"/>
        <v>V</v>
      </c>
      <c r="Z533" s="17" t="s">
        <v>11097</v>
      </c>
      <c r="AA533" s="17" t="str">
        <f>VLOOKUP(A533,'REPORTE'!$A$1:$AG$1961,19,0)</f>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v>
      </c>
      <c r="AB533" s="17">
        <v>1001368</v>
      </c>
      <c r="AC533" s="17" t="s">
        <v>11670</v>
      </c>
      <c r="AD533" s="17" t="s">
        <v>11916</v>
      </c>
      <c r="AE533" s="17" t="s">
        <v>12072</v>
      </c>
      <c r="AF533" s="17" t="s">
        <v>12340</v>
      </c>
      <c r="AG533" s="17" t="s">
        <v>677</v>
      </c>
      <c r="AH533" s="17" t="str">
        <f>VLOOKUP(A533,'REPORTE'!$A$1:$AG$1961,5,0)</f>
        <v>ECUATORIANO(A) INDIGENA</v>
      </c>
      <c r="AI533" s="17">
        <f>VLOOKUP(A533,'REPORTE'!$A$1:$AG$1961,28,0)</f>
        <v>44368</v>
      </c>
      <c r="AJ533" s="17" t="str">
        <f>VLOOKUP(A533,'REPORTE'!$A$1:$AG$1961,29,0)</f>
        <v>Cliente</v>
      </c>
      <c r="AK533" s="17" t="str">
        <f>VLOOKUP(A533,'REPORTE'!$A$1:$AG$1961,30,0)</f>
        <v>Primaria</v>
      </c>
      <c r="AL533" s="17" t="str">
        <f>VLOOKUP(A533,'REPORTE'!$A$1:$AG$1961,31,0)</f>
        <v>CHIMBORAZO</v>
      </c>
      <c r="AM533" s="17" t="e">
        <f>VLOOKUP(AL533,PROVINCIAS!$F$1:$G$1171,2,0)</f>
        <v>#N/A</v>
      </c>
    </row>
    <row r="534" spans="1:39" x14ac:dyDescent="0.45">
      <c r="A534" s="17">
        <v>1001592</v>
      </c>
      <c r="B534" s="17" t="s">
        <v>10089</v>
      </c>
      <c r="C534" s="85">
        <v>1710528686</v>
      </c>
      <c r="D534" s="17">
        <v>52</v>
      </c>
      <c r="E534" s="86">
        <v>25416</v>
      </c>
      <c r="F534" s="86" t="str">
        <f t="shared" si="49"/>
        <v>1969</v>
      </c>
      <c r="G534" s="87">
        <v>2022</v>
      </c>
      <c r="H534" s="87">
        <f t="shared" si="50"/>
        <v>53</v>
      </c>
      <c r="I534" s="87" t="str">
        <f t="shared" si="48"/>
        <v>Mal</v>
      </c>
      <c r="J534" s="17" t="s">
        <v>59</v>
      </c>
      <c r="K534" s="17">
        <v>1002173</v>
      </c>
      <c r="L534" s="17">
        <v>12</v>
      </c>
      <c r="M534" s="17">
        <v>24</v>
      </c>
      <c r="N534" s="17" t="str">
        <f t="shared" si="51"/>
        <v>A2</v>
      </c>
      <c r="O534" s="17" t="s">
        <v>10466</v>
      </c>
      <c r="P534" s="17" t="s">
        <v>10467</v>
      </c>
      <c r="Q534" s="88">
        <v>44498</v>
      </c>
      <c r="R534" s="88">
        <v>44870</v>
      </c>
      <c r="S534" s="88">
        <v>44597</v>
      </c>
      <c r="T534" s="17">
        <v>1000</v>
      </c>
      <c r="U534" s="17">
        <v>847.53</v>
      </c>
      <c r="V534" s="17">
        <v>16</v>
      </c>
      <c r="W534" s="17" t="s">
        <v>10995</v>
      </c>
      <c r="X534" s="17" t="str">
        <f t="shared" si="52"/>
        <v>Vigente</v>
      </c>
      <c r="Y534" s="17" t="str">
        <f t="shared" si="53"/>
        <v>F</v>
      </c>
      <c r="Z534" s="17" t="s">
        <v>11000</v>
      </c>
      <c r="AA534" s="17" t="str">
        <f>VLOOKUP(A534,'REPORTE'!$A$1:$AG$1961,19,0)</f>
        <v>Empleado Privado</v>
      </c>
      <c r="AB534" s="17">
        <v>1001695</v>
      </c>
      <c r="AC534" s="17" t="s">
        <v>11299</v>
      </c>
      <c r="AD534" s="17" t="s">
        <v>11853</v>
      </c>
      <c r="AE534" s="17" t="s">
        <v>12072</v>
      </c>
      <c r="AF534" s="17" t="s">
        <v>11150</v>
      </c>
      <c r="AG534" s="17" t="s">
        <v>665</v>
      </c>
      <c r="AH534" s="17" t="str">
        <f>VLOOKUP(A534,'REPORTE'!$A$1:$AG$1961,5,0)</f>
        <v>ECUATORIANO(A)</v>
      </c>
      <c r="AI534" s="17">
        <f>VLOOKUP(A534,'REPORTE'!$A$1:$AG$1961,28,0)</f>
        <v>0</v>
      </c>
      <c r="AJ534" s="17" t="str">
        <f>VLOOKUP(A534,'REPORTE'!$A$1:$AG$1961,29,0)</f>
        <v>Cliente</v>
      </c>
      <c r="AK534" s="17" t="str">
        <f>VLOOKUP(A534,'REPORTE'!$A$1:$AG$1961,30,0)</f>
        <v>Primaria</v>
      </c>
      <c r="AL534" s="17" t="str">
        <f>VLOOKUP(A534,'REPORTE'!$A$1:$AG$1961,31,0)</f>
        <v>PICHINCHA</v>
      </c>
      <c r="AM534" s="17" t="str">
        <f>VLOOKUP(AL534,PROVINCIAS!$F$1:$G$1171,2,0)</f>
        <v>URBANA</v>
      </c>
    </row>
    <row r="535" spans="1:39" x14ac:dyDescent="0.45">
      <c r="A535" s="17">
        <v>1000349</v>
      </c>
      <c r="B535" s="17" t="s">
        <v>10090</v>
      </c>
      <c r="C535" s="85">
        <v>1715921233</v>
      </c>
      <c r="D535" s="17">
        <v>40</v>
      </c>
      <c r="E535" s="86">
        <v>29721</v>
      </c>
      <c r="F535" s="86" t="str">
        <f t="shared" si="49"/>
        <v>1981</v>
      </c>
      <c r="G535" s="87">
        <v>2022</v>
      </c>
      <c r="H535" s="87">
        <f t="shared" si="50"/>
        <v>41</v>
      </c>
      <c r="I535" s="87" t="str">
        <f t="shared" si="48"/>
        <v>Mal</v>
      </c>
      <c r="J535" s="17" t="s">
        <v>36</v>
      </c>
      <c r="K535" s="17">
        <v>1002178</v>
      </c>
      <c r="L535" s="17">
        <v>12</v>
      </c>
      <c r="M535" s="17">
        <v>0</v>
      </c>
      <c r="N535" s="17" t="str">
        <f t="shared" si="51"/>
        <v>A1</v>
      </c>
      <c r="O535" s="17" t="s">
        <v>10468</v>
      </c>
      <c r="P535" s="17" t="s">
        <v>10469</v>
      </c>
      <c r="Q535" s="88">
        <v>44499</v>
      </c>
      <c r="R535" s="88">
        <v>44875</v>
      </c>
      <c r="S535" s="89" t="s">
        <v>776</v>
      </c>
      <c r="T535" s="17">
        <v>1500</v>
      </c>
      <c r="U535" s="17" t="s">
        <v>10784</v>
      </c>
      <c r="V535" s="17">
        <v>17.5</v>
      </c>
      <c r="W535" s="17" t="s">
        <v>10994</v>
      </c>
      <c r="X535" s="17" t="str">
        <f t="shared" si="52"/>
        <v>Vigente</v>
      </c>
      <c r="Y535" s="17" t="str">
        <f t="shared" si="53"/>
        <v>V</v>
      </c>
      <c r="Z535" s="17" t="s">
        <v>348</v>
      </c>
      <c r="AA535" s="17" t="str">
        <f>VLOOKUP(A535,'REPORTE'!$A$1:$AG$1961,19,0)</f>
        <v>Venta al por menor de frutas, legumbres y hortalizas frescas o en conserva en establecimientos especializados.</v>
      </c>
      <c r="AB535" s="17">
        <v>1000409</v>
      </c>
      <c r="AC535" s="17" t="s">
        <v>11286</v>
      </c>
      <c r="AD535" s="17" t="s">
        <v>11846</v>
      </c>
      <c r="AE535" s="17" t="s">
        <v>12072</v>
      </c>
      <c r="AF535" s="17" t="s">
        <v>12341</v>
      </c>
      <c r="AG535" s="17" t="s">
        <v>665</v>
      </c>
      <c r="AH535" s="17" t="str">
        <f>VLOOKUP(A535,'REPORTE'!$A$1:$AG$1961,5,0)</f>
        <v>ECUATORIANO(A) INDIGENA</v>
      </c>
      <c r="AI535" s="17">
        <f>VLOOKUP(A535,'REPORTE'!$A$1:$AG$1961,28,0)</f>
        <v>44499</v>
      </c>
      <c r="AJ535" s="17" t="str">
        <f>VLOOKUP(A535,'REPORTE'!$A$1:$AG$1961,29,0)</f>
        <v>Cliente</v>
      </c>
      <c r="AK535" s="17" t="str">
        <f>VLOOKUP(A535,'REPORTE'!$A$1:$AG$1961,30,0)</f>
        <v>Primaria</v>
      </c>
      <c r="AL535" s="17" t="str">
        <f>VLOOKUP(A535,'REPORTE'!$A$1:$AG$1961,31,0)</f>
        <v>PICHINCHA</v>
      </c>
      <c r="AM535" s="17" t="str">
        <f>VLOOKUP(AL535,PROVINCIAS!$F$1:$G$1171,2,0)</f>
        <v>URBANA</v>
      </c>
    </row>
    <row r="536" spans="1:39" x14ac:dyDescent="0.45">
      <c r="A536" s="17">
        <v>1000613</v>
      </c>
      <c r="B536" s="17" t="s">
        <v>9750</v>
      </c>
      <c r="C536" s="85">
        <v>1715270037</v>
      </c>
      <c r="D536" s="17">
        <v>42</v>
      </c>
      <c r="E536" s="86">
        <v>28949</v>
      </c>
      <c r="F536" s="86" t="str">
        <f t="shared" si="49"/>
        <v>1979</v>
      </c>
      <c r="G536" s="87">
        <v>2022</v>
      </c>
      <c r="H536" s="87">
        <f t="shared" si="50"/>
        <v>43</v>
      </c>
      <c r="I536" s="87" t="str">
        <f t="shared" si="48"/>
        <v>Mal</v>
      </c>
      <c r="J536" s="17" t="s">
        <v>59</v>
      </c>
      <c r="K536" s="17">
        <v>1002182</v>
      </c>
      <c r="L536" s="17">
        <v>1</v>
      </c>
      <c r="M536" s="17">
        <v>35</v>
      </c>
      <c r="N536" s="17" t="str">
        <f t="shared" si="51"/>
        <v>A3</v>
      </c>
      <c r="O536" s="17" t="s">
        <v>10468</v>
      </c>
      <c r="P536" s="17" t="s">
        <v>10469</v>
      </c>
      <c r="Q536" s="88">
        <v>44499</v>
      </c>
      <c r="R536" s="88">
        <v>44586</v>
      </c>
      <c r="S536" s="88">
        <v>44586</v>
      </c>
      <c r="T536" s="17">
        <v>370</v>
      </c>
      <c r="U536" s="17">
        <v>370</v>
      </c>
      <c r="V536" s="17">
        <v>23</v>
      </c>
      <c r="W536" s="17" t="s">
        <v>10995</v>
      </c>
      <c r="X536" s="17" t="str">
        <f t="shared" si="52"/>
        <v>Vigente</v>
      </c>
      <c r="Y536" s="17" t="str">
        <f t="shared" si="53"/>
        <v>F</v>
      </c>
      <c r="Z536" s="17" t="s">
        <v>348</v>
      </c>
      <c r="AA536" s="17" t="str">
        <f>VLOOKUP(A536,'REPORTE'!$A$1:$AG$1961,19,0)</f>
        <v>Servicios de taxis.</v>
      </c>
      <c r="AB536" s="17">
        <v>1000684</v>
      </c>
      <c r="AC536" s="17" t="s">
        <v>11300</v>
      </c>
      <c r="AD536" s="17" t="s">
        <v>11905</v>
      </c>
      <c r="AE536" s="17" t="s">
        <v>12072</v>
      </c>
      <c r="AF536" s="17" t="s">
        <v>11150</v>
      </c>
      <c r="AG536" s="17" t="s">
        <v>665</v>
      </c>
      <c r="AH536" s="17" t="str">
        <f>VLOOKUP(A536,'REPORTE'!$A$1:$AG$1961,5,0)</f>
        <v>ECUATORIANO(A) INDIGENA</v>
      </c>
      <c r="AI536" s="17">
        <f>VLOOKUP(A536,'REPORTE'!$A$1:$AG$1961,28,0)</f>
        <v>44149</v>
      </c>
      <c r="AJ536" s="17" t="str">
        <f>VLOOKUP(A536,'REPORTE'!$A$1:$AG$1961,29,0)</f>
        <v>Cliente</v>
      </c>
      <c r="AK536" s="17" t="str">
        <f>VLOOKUP(A536,'REPORTE'!$A$1:$AG$1961,30,0)</f>
        <v>Secundaria</v>
      </c>
      <c r="AL536" s="17" t="str">
        <f>VLOOKUP(A536,'REPORTE'!$A$1:$AG$1961,31,0)</f>
        <v>CHIMBORAZO</v>
      </c>
      <c r="AM536" s="17" t="e">
        <f>VLOOKUP(AL536,PROVINCIAS!$F$1:$G$1171,2,0)</f>
        <v>#N/A</v>
      </c>
    </row>
    <row r="537" spans="1:39" x14ac:dyDescent="0.45">
      <c r="A537" s="17">
        <v>1000412</v>
      </c>
      <c r="B537" s="17" t="s">
        <v>9831</v>
      </c>
      <c r="C537" s="85">
        <v>1708064090</v>
      </c>
      <c r="D537" s="17">
        <v>57</v>
      </c>
      <c r="E537" s="86">
        <v>23608</v>
      </c>
      <c r="F537" s="86" t="str">
        <f t="shared" si="49"/>
        <v>1964</v>
      </c>
      <c r="G537" s="87">
        <v>2022</v>
      </c>
      <c r="H537" s="87">
        <f t="shared" si="50"/>
        <v>58</v>
      </c>
      <c r="I537" s="87" t="str">
        <f t="shared" si="48"/>
        <v>Mal</v>
      </c>
      <c r="J537" s="17" t="s">
        <v>59</v>
      </c>
      <c r="K537" s="17">
        <v>1002183</v>
      </c>
      <c r="L537" s="17">
        <v>1</v>
      </c>
      <c r="M537" s="17">
        <v>4</v>
      </c>
      <c r="N537" s="17" t="str">
        <f t="shared" si="51"/>
        <v>A1</v>
      </c>
      <c r="O537" s="17" t="s">
        <v>10468</v>
      </c>
      <c r="P537" s="17" t="s">
        <v>10469</v>
      </c>
      <c r="Q537" s="88">
        <v>44504</v>
      </c>
      <c r="R537" s="88">
        <v>44617</v>
      </c>
      <c r="S537" s="88">
        <v>44617</v>
      </c>
      <c r="T537" s="17">
        <v>495</v>
      </c>
      <c r="U537" s="17">
        <v>495</v>
      </c>
      <c r="V537" s="17">
        <v>23</v>
      </c>
      <c r="W537" s="17" t="s">
        <v>10995</v>
      </c>
      <c r="X537" s="17" t="str">
        <f t="shared" si="52"/>
        <v>Vigente</v>
      </c>
      <c r="Y537" s="17" t="str">
        <f t="shared" si="53"/>
        <v>F</v>
      </c>
      <c r="Z537" s="17" t="s">
        <v>1039</v>
      </c>
      <c r="AA537" s="17" t="str">
        <f>VLOOKUP(A537,'REPORTE'!$A$1:$AG$1961,19,0)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537" s="17">
        <v>1000475</v>
      </c>
      <c r="AC537" s="17" t="s">
        <v>11273</v>
      </c>
      <c r="AD537" s="17" t="s">
        <v>11912</v>
      </c>
      <c r="AE537" s="17" t="s">
        <v>12072</v>
      </c>
      <c r="AF537" s="17" t="s">
        <v>11150</v>
      </c>
      <c r="AG537" s="17" t="s">
        <v>677</v>
      </c>
      <c r="AH537" s="17" t="str">
        <f>VLOOKUP(A537,'REPORTE'!$A$1:$AG$1961,5,0)</f>
        <v>ECUATORIANO(A)</v>
      </c>
      <c r="AI537" s="17">
        <f>VLOOKUP(A537,'REPORTE'!$A$1:$AG$1961,28,0)</f>
        <v>44117</v>
      </c>
      <c r="AJ537" s="17" t="str">
        <f>VLOOKUP(A537,'REPORTE'!$A$1:$AG$1961,29,0)</f>
        <v>Cliente</v>
      </c>
      <c r="AK537" s="17" t="str">
        <f>VLOOKUP(A537,'REPORTE'!$A$1:$AG$1961,30,0)</f>
        <v>Primaria</v>
      </c>
      <c r="AL537" s="17" t="str">
        <f>VLOOKUP(A537,'REPORTE'!$A$1:$AG$1961,31,0)</f>
        <v>PICHINCHA</v>
      </c>
      <c r="AM537" s="17" t="str">
        <f>VLOOKUP(AL537,PROVINCIAS!$F$1:$G$1171,2,0)</f>
        <v>URBANA</v>
      </c>
    </row>
    <row r="538" spans="1:39" x14ac:dyDescent="0.45">
      <c r="A538" s="17">
        <v>1000532</v>
      </c>
      <c r="B538" s="17" t="s">
        <v>10091</v>
      </c>
      <c r="C538" s="85">
        <v>1717775090</v>
      </c>
      <c r="D538" s="17">
        <v>41</v>
      </c>
      <c r="E538" s="86">
        <v>29631</v>
      </c>
      <c r="F538" s="86" t="str">
        <f t="shared" si="49"/>
        <v>1981</v>
      </c>
      <c r="G538" s="87">
        <v>2022</v>
      </c>
      <c r="H538" s="87">
        <f t="shared" si="50"/>
        <v>41</v>
      </c>
      <c r="I538" s="87" t="str">
        <f t="shared" si="48"/>
        <v>Mal</v>
      </c>
      <c r="J538" s="17" t="s">
        <v>59</v>
      </c>
      <c r="K538" s="17">
        <v>1002189</v>
      </c>
      <c r="L538" s="17">
        <v>1</v>
      </c>
      <c r="M538" s="17">
        <v>4</v>
      </c>
      <c r="N538" s="17" t="str">
        <f t="shared" si="51"/>
        <v>A1</v>
      </c>
      <c r="O538" s="17" t="s">
        <v>10468</v>
      </c>
      <c r="P538" s="17" t="s">
        <v>10469</v>
      </c>
      <c r="Q538" s="88">
        <v>44504</v>
      </c>
      <c r="R538" s="88">
        <v>44617</v>
      </c>
      <c r="S538" s="88">
        <v>44617</v>
      </c>
      <c r="T538" s="17">
        <v>2000</v>
      </c>
      <c r="U538" s="17" t="s">
        <v>10763</v>
      </c>
      <c r="V538" s="17">
        <v>18.989999999999998</v>
      </c>
      <c r="W538" s="17" t="s">
        <v>10995</v>
      </c>
      <c r="X538" s="17" t="str">
        <f t="shared" si="52"/>
        <v>Vigente</v>
      </c>
      <c r="Y538" s="17" t="str">
        <f t="shared" si="53"/>
        <v>F</v>
      </c>
      <c r="Z538" s="17" t="s">
        <v>279</v>
      </c>
      <c r="AA538" s="17" t="str">
        <f>VLOOKUP(A538,'REPORTE'!$A$1:$AG$1961,19,0)</f>
        <v>Venta al por mayor de frutas, legumbres y hortalizas.</v>
      </c>
      <c r="AB538" s="17">
        <v>1000605</v>
      </c>
      <c r="AC538" s="17" t="s">
        <v>11301</v>
      </c>
      <c r="AD538" s="17" t="s">
        <v>11864</v>
      </c>
      <c r="AE538" s="17" t="s">
        <v>12072</v>
      </c>
      <c r="AF538" s="17" t="s">
        <v>11150</v>
      </c>
      <c r="AG538" s="17" t="s">
        <v>677</v>
      </c>
      <c r="AH538" s="17" t="str">
        <f>VLOOKUP(A538,'REPORTE'!$A$1:$AG$1961,5,0)</f>
        <v>ECUATORIANO(A) INDIGENA</v>
      </c>
      <c r="AI538" s="17">
        <f>VLOOKUP(A538,'REPORTE'!$A$1:$AG$1961,28,0)</f>
        <v>44158</v>
      </c>
      <c r="AJ538" s="17" t="str">
        <f>VLOOKUP(A538,'REPORTE'!$A$1:$AG$1961,29,0)</f>
        <v>Cliente</v>
      </c>
      <c r="AK538" s="17" t="str">
        <f>VLOOKUP(A538,'REPORTE'!$A$1:$AG$1961,30,0)</f>
        <v>Primaria</v>
      </c>
      <c r="AL538" s="17" t="str">
        <f>VLOOKUP(A538,'REPORTE'!$A$1:$AG$1961,31,0)</f>
        <v>CHIMBORAZO</v>
      </c>
      <c r="AM538" s="17" t="e">
        <f>VLOOKUP(AL538,PROVINCIAS!$F$1:$G$1171,2,0)</f>
        <v>#N/A</v>
      </c>
    </row>
    <row r="539" spans="1:39" x14ac:dyDescent="0.45">
      <c r="A539" s="17">
        <v>1001025</v>
      </c>
      <c r="B539" s="17" t="s">
        <v>10092</v>
      </c>
      <c r="C539" s="85">
        <v>1001991619</v>
      </c>
      <c r="D539" s="17">
        <v>49</v>
      </c>
      <c r="E539" s="86">
        <v>26655</v>
      </c>
      <c r="F539" s="86" t="str">
        <f t="shared" si="49"/>
        <v>1972</v>
      </c>
      <c r="G539" s="87">
        <v>2022</v>
      </c>
      <c r="H539" s="87">
        <f t="shared" si="50"/>
        <v>50</v>
      </c>
      <c r="I539" s="87" t="str">
        <f t="shared" si="48"/>
        <v>Mal</v>
      </c>
      <c r="J539" s="17" t="s">
        <v>36</v>
      </c>
      <c r="K539" s="17">
        <v>1002186</v>
      </c>
      <c r="L539" s="17">
        <v>18</v>
      </c>
      <c r="M539" s="17">
        <v>4</v>
      </c>
      <c r="N539" s="17" t="str">
        <f t="shared" si="51"/>
        <v>A1</v>
      </c>
      <c r="O539" s="17" t="s">
        <v>10468</v>
      </c>
      <c r="P539" s="17" t="s">
        <v>10469</v>
      </c>
      <c r="Q539" s="88">
        <v>44504</v>
      </c>
      <c r="R539" s="88">
        <v>45071</v>
      </c>
      <c r="S539" s="88">
        <v>44617</v>
      </c>
      <c r="T539" s="17">
        <v>1300</v>
      </c>
      <c r="U539" s="17" t="s">
        <v>10785</v>
      </c>
      <c r="V539" s="17">
        <v>23</v>
      </c>
      <c r="W539" s="17" t="s">
        <v>10995</v>
      </c>
      <c r="X539" s="17" t="str">
        <f t="shared" si="52"/>
        <v>Vigente</v>
      </c>
      <c r="Y539" s="17" t="str">
        <f t="shared" si="53"/>
        <v>F</v>
      </c>
      <c r="Z539" s="17" t="s">
        <v>11090</v>
      </c>
      <c r="AA539" s="17" t="str">
        <f>VLOOKUP(A539,'REPORTE'!$A$1:$AG$1961,19,0)</f>
        <v>Servicios de apoyo a la fabricación de instrumentos y materiales médicos y odontológicos a cambio de una retribución o por contrato.</v>
      </c>
      <c r="AB539" s="17">
        <v>1001095</v>
      </c>
      <c r="AC539" s="17" t="s">
        <v>11302</v>
      </c>
      <c r="AD539" s="17" t="s">
        <v>11901</v>
      </c>
      <c r="AE539" s="17" t="s">
        <v>12072</v>
      </c>
      <c r="AF539" s="17" t="s">
        <v>12100</v>
      </c>
      <c r="AG539" s="17" t="s">
        <v>677</v>
      </c>
      <c r="AH539" s="17" t="str">
        <f>VLOOKUP(A539,'REPORTE'!$A$1:$AG$1961,5,0)</f>
        <v>ECUATORIANO(A) INDIGENA</v>
      </c>
      <c r="AI539" s="17">
        <f>VLOOKUP(A539,'REPORTE'!$A$1:$AG$1961,28,0)</f>
        <v>44218</v>
      </c>
      <c r="AJ539" s="17" t="str">
        <f>VLOOKUP(A539,'REPORTE'!$A$1:$AG$1961,29,0)</f>
        <v>Cliente</v>
      </c>
      <c r="AK539" s="17" t="str">
        <f>VLOOKUP(A539,'REPORTE'!$A$1:$AG$1961,30,0)</f>
        <v>Primaria</v>
      </c>
      <c r="AL539" s="17" t="str">
        <f>VLOOKUP(A539,'REPORTE'!$A$1:$AG$1961,31,0)</f>
        <v>IMBABURA</v>
      </c>
      <c r="AM539" s="17" t="e">
        <f>VLOOKUP(AL539,PROVINCIAS!$F$1:$G$1171,2,0)</f>
        <v>#N/A</v>
      </c>
    </row>
    <row r="540" spans="1:39" x14ac:dyDescent="0.45">
      <c r="A540" s="17">
        <v>1001178</v>
      </c>
      <c r="B540" s="17" t="s">
        <v>10093</v>
      </c>
      <c r="C540" s="85">
        <v>1705193835</v>
      </c>
      <c r="D540" s="17">
        <v>64</v>
      </c>
      <c r="E540" s="86">
        <v>20967</v>
      </c>
      <c r="F540" s="86" t="str">
        <f t="shared" si="49"/>
        <v>1957</v>
      </c>
      <c r="G540" s="87">
        <v>2022</v>
      </c>
      <c r="H540" s="87">
        <f t="shared" si="50"/>
        <v>65</v>
      </c>
      <c r="I540" s="87" t="str">
        <f t="shared" si="48"/>
        <v>Mal</v>
      </c>
      <c r="J540" s="17" t="s">
        <v>36</v>
      </c>
      <c r="K540" s="17">
        <v>1002188</v>
      </c>
      <c r="L540" s="17">
        <v>24</v>
      </c>
      <c r="M540" s="17">
        <v>0</v>
      </c>
      <c r="N540" s="17" t="str">
        <f t="shared" si="51"/>
        <v>A1</v>
      </c>
      <c r="O540" s="17" t="s">
        <v>10468</v>
      </c>
      <c r="P540" s="17" t="s">
        <v>10469</v>
      </c>
      <c r="Q540" s="88">
        <v>44504</v>
      </c>
      <c r="R540" s="88">
        <v>45240</v>
      </c>
      <c r="S540" s="89" t="s">
        <v>776</v>
      </c>
      <c r="T540" s="17">
        <v>10500</v>
      </c>
      <c r="U540" s="17" t="s">
        <v>10786</v>
      </c>
      <c r="V540" s="17">
        <v>18.989999999999998</v>
      </c>
      <c r="W540" s="17" t="s">
        <v>10994</v>
      </c>
      <c r="X540" s="17" t="str">
        <f t="shared" si="52"/>
        <v>Vigente</v>
      </c>
      <c r="Y540" s="17" t="str">
        <f t="shared" si="53"/>
        <v>V</v>
      </c>
      <c r="Z540" s="17" t="s">
        <v>1578</v>
      </c>
      <c r="AA540" s="17" t="str">
        <f>VLOOKUP(A540,'REPORTE'!$A$1:$AG$1961,19,0)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540" s="17">
        <v>1001256</v>
      </c>
      <c r="AC540" s="17" t="s">
        <v>11671</v>
      </c>
      <c r="AD540" s="17" t="s">
        <v>11989</v>
      </c>
      <c r="AE540" s="17" t="s">
        <v>12072</v>
      </c>
      <c r="AF540" s="17" t="s">
        <v>12342</v>
      </c>
      <c r="AG540" s="17" t="s">
        <v>665</v>
      </c>
      <c r="AH540" s="17" t="str">
        <f>VLOOKUP(A540,'REPORTE'!$A$1:$AG$1961,5,0)</f>
        <v>ECUATORIANO(A)</v>
      </c>
      <c r="AI540" s="17">
        <f>VLOOKUP(A540,'REPORTE'!$A$1:$AG$1961,28,0)</f>
        <v>44337</v>
      </c>
      <c r="AJ540" s="17" t="str">
        <f>VLOOKUP(A540,'REPORTE'!$A$1:$AG$1961,29,0)</f>
        <v>Cliente</v>
      </c>
      <c r="AK540" s="17" t="str">
        <f>VLOOKUP(A540,'REPORTE'!$A$1:$AG$1961,30,0)</f>
        <v>Primaria</v>
      </c>
      <c r="AL540" s="17" t="str">
        <f>VLOOKUP(A540,'REPORTE'!$A$1:$AG$1961,31,0)</f>
        <v>PICHINCHA</v>
      </c>
      <c r="AM540" s="17" t="str">
        <f>VLOOKUP(AL540,PROVINCIAS!$F$1:$G$1171,2,0)</f>
        <v>URBANA</v>
      </c>
    </row>
    <row r="541" spans="1:39" x14ac:dyDescent="0.45">
      <c r="A541" s="17">
        <v>1000188</v>
      </c>
      <c r="B541" s="17" t="s">
        <v>9642</v>
      </c>
      <c r="C541" s="85">
        <v>1725198715</v>
      </c>
      <c r="D541" s="17">
        <v>23</v>
      </c>
      <c r="E541" s="86">
        <v>36008</v>
      </c>
      <c r="F541" s="86" t="str">
        <f t="shared" si="49"/>
        <v>1998</v>
      </c>
      <c r="G541" s="87">
        <v>2022</v>
      </c>
      <c r="H541" s="87">
        <f t="shared" si="50"/>
        <v>24</v>
      </c>
      <c r="I541" s="87" t="str">
        <f t="shared" si="48"/>
        <v>Mal</v>
      </c>
      <c r="J541" s="17" t="s">
        <v>36</v>
      </c>
      <c r="K541" s="17">
        <v>1002198</v>
      </c>
      <c r="L541" s="17">
        <v>11</v>
      </c>
      <c r="M541" s="17">
        <v>0</v>
      </c>
      <c r="N541" s="17" t="str">
        <f t="shared" si="51"/>
        <v>A1</v>
      </c>
      <c r="O541" s="17" t="s">
        <v>10466</v>
      </c>
      <c r="P541" s="17" t="s">
        <v>10467</v>
      </c>
      <c r="Q541" s="88">
        <v>44505</v>
      </c>
      <c r="R541" s="88">
        <v>44836</v>
      </c>
      <c r="S541" s="89" t="s">
        <v>776</v>
      </c>
      <c r="T541" s="17">
        <v>2000</v>
      </c>
      <c r="U541" s="17" t="s">
        <v>10787</v>
      </c>
      <c r="V541" s="17">
        <v>14</v>
      </c>
      <c r="W541" s="17" t="s">
        <v>10994</v>
      </c>
      <c r="X541" s="17" t="str">
        <f t="shared" si="52"/>
        <v>Vigente</v>
      </c>
      <c r="Y541" s="17" t="str">
        <f t="shared" si="53"/>
        <v>V</v>
      </c>
      <c r="Z541" s="17" t="s">
        <v>11000</v>
      </c>
      <c r="AA541" s="17" t="str">
        <f>VLOOKUP(A541,'REPORTE'!$A$1:$AG$1961,19,0)</f>
        <v>Venta al por menor de frutas, legumbres y hortalizas frescas o en conserva en establecimientos especializados.</v>
      </c>
      <c r="AB541" s="17">
        <v>1000251</v>
      </c>
      <c r="AC541" s="17" t="s">
        <v>11303</v>
      </c>
      <c r="AD541" s="17" t="s">
        <v>11854</v>
      </c>
      <c r="AE541" s="17" t="s">
        <v>12072</v>
      </c>
      <c r="AF541" s="17" t="s">
        <v>12085</v>
      </c>
      <c r="AG541" s="17" t="s">
        <v>677</v>
      </c>
      <c r="AH541" s="17" t="str">
        <f>VLOOKUP(A541,'REPORTE'!$A$1:$AG$1961,5,0)</f>
        <v>ECUATORIANO(A) INDIGENA</v>
      </c>
      <c r="AI541" s="17">
        <f>VLOOKUP(A541,'REPORTE'!$A$1:$AG$1961,28,0)</f>
        <v>44131</v>
      </c>
      <c r="AJ541" s="17" t="str">
        <f>VLOOKUP(A541,'REPORTE'!$A$1:$AG$1961,29,0)</f>
        <v>Cliente</v>
      </c>
      <c r="AK541" s="17" t="str">
        <f>VLOOKUP(A541,'REPORTE'!$A$1:$AG$1961,30,0)</f>
        <v>Formación Técnica (Intermedia)</v>
      </c>
      <c r="AL541" s="17" t="str">
        <f>VLOOKUP(A541,'REPORTE'!$A$1:$AG$1961,31,0)</f>
        <v>CHIMBORAZO</v>
      </c>
      <c r="AM541" s="17" t="e">
        <f>VLOOKUP(AL541,PROVINCIAS!$F$1:$G$1171,2,0)</f>
        <v>#N/A</v>
      </c>
    </row>
    <row r="542" spans="1:39" x14ac:dyDescent="0.45">
      <c r="A542" s="17">
        <v>1000538</v>
      </c>
      <c r="B542" s="17" t="s">
        <v>10094</v>
      </c>
      <c r="C542" s="85">
        <v>1705041117</v>
      </c>
      <c r="D542" s="17">
        <v>67</v>
      </c>
      <c r="E542" s="86">
        <v>20130</v>
      </c>
      <c r="F542" s="86" t="str">
        <f t="shared" si="49"/>
        <v>1955</v>
      </c>
      <c r="G542" s="87">
        <v>2022</v>
      </c>
      <c r="H542" s="87">
        <f t="shared" si="50"/>
        <v>67</v>
      </c>
      <c r="I542" s="87" t="str">
        <f t="shared" si="48"/>
        <v>Mal</v>
      </c>
      <c r="J542" s="17" t="s">
        <v>59</v>
      </c>
      <c r="K542" s="17">
        <v>1002199</v>
      </c>
      <c r="L542" s="17">
        <v>24</v>
      </c>
      <c r="M542" s="17">
        <v>0</v>
      </c>
      <c r="N542" s="17" t="str">
        <f t="shared" si="51"/>
        <v>A1</v>
      </c>
      <c r="O542" s="17" t="s">
        <v>10468</v>
      </c>
      <c r="P542" s="17" t="s">
        <v>10469</v>
      </c>
      <c r="Q542" s="88">
        <v>44505</v>
      </c>
      <c r="R542" s="88">
        <v>45250</v>
      </c>
      <c r="S542" s="89" t="s">
        <v>776</v>
      </c>
      <c r="T542" s="17">
        <v>2000</v>
      </c>
      <c r="U542" s="17" t="s">
        <v>10788</v>
      </c>
      <c r="V542" s="17">
        <v>23</v>
      </c>
      <c r="W542" s="17" t="s">
        <v>10994</v>
      </c>
      <c r="X542" s="17" t="str">
        <f t="shared" si="52"/>
        <v>Vigente</v>
      </c>
      <c r="Y542" s="17" t="str">
        <f t="shared" si="53"/>
        <v>V</v>
      </c>
      <c r="Z542" s="17" t="s">
        <v>11091</v>
      </c>
      <c r="AA542" s="17" t="str">
        <f>VLOOKUP(A542,'REPORTE'!$A$1:$AG$1961,19,0)</f>
        <v>Servicios de taxis.</v>
      </c>
      <c r="AB542" s="17">
        <v>1000610</v>
      </c>
      <c r="AC542" s="17" t="s">
        <v>11194</v>
      </c>
      <c r="AD542" s="17" t="s">
        <v>11912</v>
      </c>
      <c r="AE542" s="17" t="s">
        <v>12072</v>
      </c>
      <c r="AF542" s="17" t="s">
        <v>12343</v>
      </c>
      <c r="AG542" s="17" t="s">
        <v>677</v>
      </c>
      <c r="AH542" s="17" t="str">
        <f>VLOOKUP(A542,'REPORTE'!$A$1:$AG$1961,5,0)</f>
        <v>ECUATORIANO(A)</v>
      </c>
      <c r="AI542" s="17">
        <f>VLOOKUP(A542,'REPORTE'!$A$1:$AG$1961,28,0)</f>
        <v>44148</v>
      </c>
      <c r="AJ542" s="17" t="str">
        <f>VLOOKUP(A542,'REPORTE'!$A$1:$AG$1961,29,0)</f>
        <v>Cliente</v>
      </c>
      <c r="AK542" s="17" t="str">
        <f>VLOOKUP(A542,'REPORTE'!$A$1:$AG$1961,30,0)</f>
        <v>Secundaria</v>
      </c>
      <c r="AL542" s="17" t="str">
        <f>VLOOKUP(A542,'REPORTE'!$A$1:$AG$1961,31,0)</f>
        <v>PICHINCHA</v>
      </c>
      <c r="AM542" s="17" t="str">
        <f>VLOOKUP(AL542,PROVINCIAS!$F$1:$G$1171,2,0)</f>
        <v>URBANA</v>
      </c>
    </row>
    <row r="543" spans="1:39" x14ac:dyDescent="0.45">
      <c r="A543" s="17">
        <v>1000636</v>
      </c>
      <c r="B543" s="17" t="s">
        <v>10095</v>
      </c>
      <c r="C543" s="85">
        <v>1757831399</v>
      </c>
      <c r="D543" s="17">
        <v>54</v>
      </c>
      <c r="E543" s="86">
        <v>24865</v>
      </c>
      <c r="F543" s="86" t="str">
        <f t="shared" si="49"/>
        <v>1968</v>
      </c>
      <c r="G543" s="87">
        <v>2022</v>
      </c>
      <c r="H543" s="87">
        <f t="shared" si="50"/>
        <v>54</v>
      </c>
      <c r="I543" s="87" t="str">
        <f t="shared" si="48"/>
        <v>Mal</v>
      </c>
      <c r="J543" s="17" t="s">
        <v>36</v>
      </c>
      <c r="K543" s="17">
        <v>1002191</v>
      </c>
      <c r="L543" s="17">
        <v>12</v>
      </c>
      <c r="M543" s="17">
        <v>0</v>
      </c>
      <c r="N543" s="17" t="str">
        <f t="shared" si="51"/>
        <v>A1</v>
      </c>
      <c r="O543" s="17" t="s">
        <v>10468</v>
      </c>
      <c r="P543" s="17" t="s">
        <v>10469</v>
      </c>
      <c r="Q543" s="88">
        <v>44505</v>
      </c>
      <c r="R543" s="88">
        <v>44885</v>
      </c>
      <c r="S543" s="89" t="s">
        <v>776</v>
      </c>
      <c r="T543" s="17">
        <v>800</v>
      </c>
      <c r="U543" s="17">
        <v>625.69000000000005</v>
      </c>
      <c r="V543" s="17">
        <v>23</v>
      </c>
      <c r="W543" s="17" t="s">
        <v>10994</v>
      </c>
      <c r="X543" s="17" t="str">
        <f t="shared" si="52"/>
        <v>Vigente</v>
      </c>
      <c r="Y543" s="17" t="str">
        <f t="shared" si="53"/>
        <v>V</v>
      </c>
      <c r="Z543" s="17" t="s">
        <v>3092</v>
      </c>
      <c r="AA543" s="17" t="str">
        <f>VLOOKUP(A543,'REPORTE'!$A$1:$AG$1961,19,0)</f>
        <v>Actividades de asistentes de veterinario u otro personal veterinario auxiliar.</v>
      </c>
      <c r="AB543" s="17">
        <v>1000707</v>
      </c>
      <c r="AC543" s="17" t="s">
        <v>11304</v>
      </c>
      <c r="AD543" s="17" t="s">
        <v>11870</v>
      </c>
      <c r="AE543" s="17" t="s">
        <v>12072</v>
      </c>
      <c r="AF543" s="17" t="s">
        <v>12344</v>
      </c>
      <c r="AG543" s="17" t="s">
        <v>677</v>
      </c>
      <c r="AH543" s="17" t="str">
        <f>VLOOKUP(A543,'REPORTE'!$A$1:$AG$1961,5,0)</f>
        <v>CUBANO(A)</v>
      </c>
      <c r="AI543" s="17">
        <f>VLOOKUP(A543,'REPORTE'!$A$1:$AG$1961,28,0)</f>
        <v>44348</v>
      </c>
      <c r="AJ543" s="17" t="str">
        <f>VLOOKUP(A543,'REPORTE'!$A$1:$AG$1961,29,0)</f>
        <v>Cliente</v>
      </c>
      <c r="AK543" s="17" t="str">
        <f>VLOOKUP(A543,'REPORTE'!$A$1:$AG$1961,30,0)</f>
        <v>Primaria</v>
      </c>
      <c r="AL543" s="17" t="str">
        <f>VLOOKUP(A543,'REPORTE'!$A$1:$AG$1961,31,0)</f>
        <v>PICHINCHA</v>
      </c>
      <c r="AM543" s="17" t="str">
        <f>VLOOKUP(AL543,PROVINCIAS!$F$1:$G$1171,2,0)</f>
        <v>URBANA</v>
      </c>
    </row>
    <row r="544" spans="1:39" x14ac:dyDescent="0.45">
      <c r="A544" s="17">
        <v>1000759</v>
      </c>
      <c r="B544" s="17" t="s">
        <v>9979</v>
      </c>
      <c r="C544" s="85">
        <v>1708857527</v>
      </c>
      <c r="D544" s="17">
        <v>48</v>
      </c>
      <c r="E544" s="86">
        <v>26777</v>
      </c>
      <c r="F544" s="86" t="str">
        <f t="shared" si="49"/>
        <v>1973</v>
      </c>
      <c r="G544" s="87">
        <v>2022</v>
      </c>
      <c r="H544" s="87">
        <f t="shared" si="50"/>
        <v>49</v>
      </c>
      <c r="I544" s="87" t="str">
        <f t="shared" si="48"/>
        <v>Mal</v>
      </c>
      <c r="J544" s="17" t="s">
        <v>59</v>
      </c>
      <c r="K544" s="17">
        <v>1002203</v>
      </c>
      <c r="L544" s="17">
        <v>1</v>
      </c>
      <c r="M544" s="17">
        <v>14</v>
      </c>
      <c r="N544" s="17" t="str">
        <f t="shared" si="51"/>
        <v>A2</v>
      </c>
      <c r="O544" s="17" t="s">
        <v>10468</v>
      </c>
      <c r="P544" s="17" t="s">
        <v>10469</v>
      </c>
      <c r="Q544" s="88">
        <v>44505</v>
      </c>
      <c r="R544" s="88">
        <v>44607</v>
      </c>
      <c r="S544" s="88">
        <v>44607</v>
      </c>
      <c r="T544" s="17">
        <v>500</v>
      </c>
      <c r="U544" s="17">
        <v>500</v>
      </c>
      <c r="V544" s="17">
        <v>23</v>
      </c>
      <c r="W544" s="17" t="s">
        <v>10995</v>
      </c>
      <c r="X544" s="17" t="str">
        <f t="shared" si="52"/>
        <v>Vigente</v>
      </c>
      <c r="Y544" s="17" t="str">
        <f t="shared" si="53"/>
        <v>F</v>
      </c>
      <c r="Z544" s="17" t="s">
        <v>11006</v>
      </c>
      <c r="AA544" s="17" t="str">
        <f>VLOOKUP(A544,'REPORTE'!$A$1:$AG$1961,19,0)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544" s="17">
        <v>1000830</v>
      </c>
      <c r="AC544" s="17" t="s">
        <v>11305</v>
      </c>
      <c r="AD544" s="17" t="s">
        <v>11854</v>
      </c>
      <c r="AE544" s="17" t="s">
        <v>12072</v>
      </c>
      <c r="AF544" s="17" t="s">
        <v>11150</v>
      </c>
      <c r="AG544" s="17" t="s">
        <v>677</v>
      </c>
      <c r="AH544" s="17" t="str">
        <f>VLOOKUP(A544,'REPORTE'!$A$1:$AG$1961,5,0)</f>
        <v>ECUATORIANO(A)</v>
      </c>
      <c r="AI544" s="17">
        <f>VLOOKUP(A544,'REPORTE'!$A$1:$AG$1961,28,0)</f>
        <v>44118</v>
      </c>
      <c r="AJ544" s="17" t="str">
        <f>VLOOKUP(A544,'REPORTE'!$A$1:$AG$1961,29,0)</f>
        <v>Cliente</v>
      </c>
      <c r="AK544" s="17" t="str">
        <f>VLOOKUP(A544,'REPORTE'!$A$1:$AG$1961,30,0)</f>
        <v>Ninguna</v>
      </c>
      <c r="AL544" s="17" t="str">
        <f>VLOOKUP(A544,'REPORTE'!$A$1:$AG$1961,31,0)</f>
        <v>PICHINCHA</v>
      </c>
      <c r="AM544" s="17" t="str">
        <f>VLOOKUP(AL544,PROVINCIAS!$F$1:$G$1171,2,0)</f>
        <v>URBANA</v>
      </c>
    </row>
    <row r="545" spans="1:39" x14ac:dyDescent="0.45">
      <c r="A545" s="17">
        <v>1000827</v>
      </c>
      <c r="B545" s="17" t="s">
        <v>10096</v>
      </c>
      <c r="C545" s="85">
        <v>1711348589</v>
      </c>
      <c r="D545" s="17">
        <v>50</v>
      </c>
      <c r="E545" s="86">
        <v>26006</v>
      </c>
      <c r="F545" s="86" t="str">
        <f t="shared" si="49"/>
        <v>1971</v>
      </c>
      <c r="G545" s="87">
        <v>2022</v>
      </c>
      <c r="H545" s="87">
        <f t="shared" si="50"/>
        <v>51</v>
      </c>
      <c r="I545" s="87" t="str">
        <f t="shared" si="48"/>
        <v>Mal</v>
      </c>
      <c r="J545" s="17" t="s">
        <v>36</v>
      </c>
      <c r="K545" s="17">
        <v>1002200</v>
      </c>
      <c r="L545" s="17">
        <v>36</v>
      </c>
      <c r="M545" s="17">
        <v>0</v>
      </c>
      <c r="N545" s="17" t="str">
        <f t="shared" si="51"/>
        <v>A1</v>
      </c>
      <c r="O545" s="17" t="s">
        <v>10468</v>
      </c>
      <c r="P545" s="17" t="s">
        <v>10469</v>
      </c>
      <c r="Q545" s="88">
        <v>44505</v>
      </c>
      <c r="R545" s="88">
        <v>45616</v>
      </c>
      <c r="S545" s="89" t="s">
        <v>776</v>
      </c>
      <c r="T545" s="17">
        <v>5000</v>
      </c>
      <c r="U545" s="17" t="s">
        <v>10789</v>
      </c>
      <c r="V545" s="17">
        <v>17.5</v>
      </c>
      <c r="W545" s="17" t="s">
        <v>10994</v>
      </c>
      <c r="X545" s="17" t="str">
        <f t="shared" si="52"/>
        <v>Vigente</v>
      </c>
      <c r="Y545" s="17" t="str">
        <f t="shared" si="53"/>
        <v>V</v>
      </c>
      <c r="Z545" s="17" t="s">
        <v>348</v>
      </c>
      <c r="AA545" s="17" t="str">
        <f>VLOOKUP(A545,'REPORTE'!$A$1:$AG$1961,19,0)</f>
        <v>Servicios de taxis.</v>
      </c>
      <c r="AB545" s="17">
        <v>1000897</v>
      </c>
      <c r="AC545" s="17" t="s">
        <v>11542</v>
      </c>
      <c r="AD545" s="17" t="s">
        <v>11888</v>
      </c>
      <c r="AE545" s="17" t="s">
        <v>12072</v>
      </c>
      <c r="AF545" s="17" t="s">
        <v>12345</v>
      </c>
      <c r="AG545" s="17" t="s">
        <v>677</v>
      </c>
      <c r="AH545" s="17" t="str">
        <f>VLOOKUP(A545,'REPORTE'!$A$1:$AG$1961,5,0)</f>
        <v>ECUATORIANO(A)</v>
      </c>
      <c r="AI545" s="17">
        <f>VLOOKUP(A545,'REPORTE'!$A$1:$AG$1961,28,0)</f>
        <v>44111</v>
      </c>
      <c r="AJ545" s="17" t="str">
        <f>VLOOKUP(A545,'REPORTE'!$A$1:$AG$1961,29,0)</f>
        <v>Cliente</v>
      </c>
      <c r="AK545" s="17" t="str">
        <f>VLOOKUP(A545,'REPORTE'!$A$1:$AG$1961,30,0)</f>
        <v>Secundaria</v>
      </c>
      <c r="AL545" s="17" t="str">
        <f>VLOOKUP(A545,'REPORTE'!$A$1:$AG$1961,31,0)</f>
        <v>SANTO DOMINGO DE LOS TSACHILAS</v>
      </c>
      <c r="AM545" s="17" t="e">
        <f>VLOOKUP(AL545,PROVINCIAS!$F$1:$G$1171,2,0)</f>
        <v>#N/A</v>
      </c>
    </row>
    <row r="546" spans="1:39" x14ac:dyDescent="0.45">
      <c r="A546" s="17">
        <v>1000827</v>
      </c>
      <c r="B546" s="17" t="s">
        <v>10096</v>
      </c>
      <c r="C546" s="85">
        <v>1711348589</v>
      </c>
      <c r="D546" s="17">
        <v>50</v>
      </c>
      <c r="E546" s="86">
        <v>26006</v>
      </c>
      <c r="F546" s="86" t="str">
        <f t="shared" si="49"/>
        <v>1971</v>
      </c>
      <c r="G546" s="87">
        <v>2022</v>
      </c>
      <c r="H546" s="87">
        <f t="shared" si="50"/>
        <v>51</v>
      </c>
      <c r="I546" s="87" t="str">
        <f t="shared" si="48"/>
        <v>Mal</v>
      </c>
      <c r="J546" s="17" t="s">
        <v>36</v>
      </c>
      <c r="K546" s="17">
        <v>1002201</v>
      </c>
      <c r="L546" s="17">
        <v>36</v>
      </c>
      <c r="M546" s="17">
        <v>0</v>
      </c>
      <c r="N546" s="17" t="str">
        <f t="shared" si="51"/>
        <v>A1</v>
      </c>
      <c r="O546" s="17" t="s">
        <v>10468</v>
      </c>
      <c r="P546" s="17" t="s">
        <v>10469</v>
      </c>
      <c r="Q546" s="88">
        <v>44505</v>
      </c>
      <c r="R546" s="88">
        <v>45616</v>
      </c>
      <c r="S546" s="89" t="s">
        <v>776</v>
      </c>
      <c r="T546" s="17">
        <v>5000</v>
      </c>
      <c r="U546" s="17" t="s">
        <v>10790</v>
      </c>
      <c r="V546" s="17">
        <v>18.989999999999998</v>
      </c>
      <c r="W546" s="17" t="s">
        <v>10994</v>
      </c>
      <c r="X546" s="17" t="str">
        <f t="shared" si="52"/>
        <v>Vigente</v>
      </c>
      <c r="Y546" s="17" t="str">
        <f t="shared" si="53"/>
        <v>V</v>
      </c>
      <c r="Z546" s="17" t="s">
        <v>11007</v>
      </c>
      <c r="AA546" s="17" t="str">
        <f>VLOOKUP(A546,'REPORTE'!$A$1:$AG$1961,19,0)</f>
        <v>Servicios de taxis.</v>
      </c>
      <c r="AB546" s="17">
        <v>1000897</v>
      </c>
      <c r="AC546" s="17" t="s">
        <v>11633</v>
      </c>
      <c r="AD546" s="17" t="s">
        <v>11888</v>
      </c>
      <c r="AE546" s="17" t="s">
        <v>12072</v>
      </c>
      <c r="AF546" s="17" t="s">
        <v>12345</v>
      </c>
      <c r="AG546" s="17" t="s">
        <v>677</v>
      </c>
      <c r="AH546" s="17" t="str">
        <f>VLOOKUP(A546,'REPORTE'!$A$1:$AG$1961,5,0)</f>
        <v>ECUATORIANO(A)</v>
      </c>
      <c r="AI546" s="17">
        <f>VLOOKUP(A546,'REPORTE'!$A$1:$AG$1961,28,0)</f>
        <v>44111</v>
      </c>
      <c r="AJ546" s="17" t="str">
        <f>VLOOKUP(A546,'REPORTE'!$A$1:$AG$1961,29,0)</f>
        <v>Cliente</v>
      </c>
      <c r="AK546" s="17" t="str">
        <f>VLOOKUP(A546,'REPORTE'!$A$1:$AG$1961,30,0)</f>
        <v>Secundaria</v>
      </c>
      <c r="AL546" s="17" t="str">
        <f>VLOOKUP(A546,'REPORTE'!$A$1:$AG$1961,31,0)</f>
        <v>SANTO DOMINGO DE LOS TSACHILAS</v>
      </c>
      <c r="AM546" s="17" t="e">
        <f>VLOOKUP(AL546,PROVINCIAS!$F$1:$G$1171,2,0)</f>
        <v>#N/A</v>
      </c>
    </row>
    <row r="547" spans="1:39" x14ac:dyDescent="0.45">
      <c r="A547" s="17">
        <v>1001454</v>
      </c>
      <c r="B547" s="17" t="s">
        <v>10097</v>
      </c>
      <c r="C547" s="85">
        <v>1756435572</v>
      </c>
      <c r="D547" s="17">
        <v>35</v>
      </c>
      <c r="E547" s="86">
        <v>31798</v>
      </c>
      <c r="F547" s="86" t="str">
        <f t="shared" si="49"/>
        <v>1987</v>
      </c>
      <c r="G547" s="87">
        <v>2022</v>
      </c>
      <c r="H547" s="87">
        <f t="shared" si="50"/>
        <v>35</v>
      </c>
      <c r="I547" s="87" t="str">
        <f t="shared" si="48"/>
        <v>Mal</v>
      </c>
      <c r="J547" s="17" t="s">
        <v>59</v>
      </c>
      <c r="K547" s="17">
        <v>1002204</v>
      </c>
      <c r="L547" s="17">
        <v>24</v>
      </c>
      <c r="M547" s="17">
        <v>4</v>
      </c>
      <c r="N547" s="17" t="str">
        <f t="shared" si="51"/>
        <v>A1</v>
      </c>
      <c r="O547" s="17" t="s">
        <v>10468</v>
      </c>
      <c r="P547" s="17" t="s">
        <v>10469</v>
      </c>
      <c r="Q547" s="88">
        <v>44505</v>
      </c>
      <c r="R547" s="88">
        <v>45255</v>
      </c>
      <c r="S547" s="88">
        <v>44617</v>
      </c>
      <c r="T547" s="17">
        <v>5500</v>
      </c>
      <c r="U547" s="17" t="s">
        <v>10791</v>
      </c>
      <c r="V547" s="17">
        <v>21.5</v>
      </c>
      <c r="W547" s="17" t="s">
        <v>10995</v>
      </c>
      <c r="X547" s="17" t="str">
        <f t="shared" si="52"/>
        <v>Vigente</v>
      </c>
      <c r="Y547" s="17" t="str">
        <f t="shared" si="53"/>
        <v>F</v>
      </c>
      <c r="Z547" s="17" t="s">
        <v>11006</v>
      </c>
      <c r="AA547" s="17" t="str">
        <f>VLOOKUP(A547,'REPORTE'!$A$1:$AG$1961,19,0)</f>
        <v>Fabricación de maquinaria para uso en panaderí­a y para hacer macarrones, espaguetis o productos similares: hornos de panaderí­a, amasadoras, fraccionadoras y moldeadoras de masa, cortadoras, máquinas para depositar tartas, etcétera.</v>
      </c>
      <c r="AB547" s="17">
        <v>1001538</v>
      </c>
      <c r="AC547" s="17" t="s">
        <v>11672</v>
      </c>
      <c r="AD547" s="17" t="s">
        <v>11864</v>
      </c>
      <c r="AE547" s="17" t="s">
        <v>12072</v>
      </c>
      <c r="AF547" s="17" t="s">
        <v>12095</v>
      </c>
      <c r="AG547" s="17" t="s">
        <v>677</v>
      </c>
      <c r="AH547" s="17" t="str">
        <f>VLOOKUP(A547,'REPORTE'!$A$1:$AG$1961,5,0)</f>
        <v>ECUATORIANO(A)</v>
      </c>
      <c r="AI547" s="17">
        <f>VLOOKUP(A547,'REPORTE'!$A$1:$AG$1961,28,0)</f>
        <v>0</v>
      </c>
      <c r="AJ547" s="17" t="str">
        <f>VLOOKUP(A547,'REPORTE'!$A$1:$AG$1961,29,0)</f>
        <v>Cliente</v>
      </c>
      <c r="AK547" s="17" t="str">
        <f>VLOOKUP(A547,'REPORTE'!$A$1:$AG$1961,30,0)</f>
        <v>Primaria</v>
      </c>
      <c r="AL547" s="17" t="str">
        <f>VLOOKUP(A547,'REPORTE'!$A$1:$AG$1961,31,0)</f>
        <v>PICHINCHA</v>
      </c>
      <c r="AM547" s="17" t="str">
        <f>VLOOKUP(AL547,PROVINCIAS!$F$1:$G$1171,2,0)</f>
        <v>URBANA</v>
      </c>
    </row>
    <row r="548" spans="1:39" x14ac:dyDescent="0.45">
      <c r="A548" s="17">
        <v>1001601</v>
      </c>
      <c r="B548" s="17" t="s">
        <v>10098</v>
      </c>
      <c r="C548" s="85">
        <v>1717279580</v>
      </c>
      <c r="D548" s="17">
        <v>39</v>
      </c>
      <c r="E548" s="86">
        <v>30206</v>
      </c>
      <c r="F548" s="86" t="str">
        <f t="shared" si="49"/>
        <v>1982</v>
      </c>
      <c r="G548" s="87">
        <v>2022</v>
      </c>
      <c r="H548" s="87">
        <f t="shared" si="50"/>
        <v>40</v>
      </c>
      <c r="I548" s="87" t="str">
        <f t="shared" si="48"/>
        <v>Mal</v>
      </c>
      <c r="J548" s="17" t="s">
        <v>36</v>
      </c>
      <c r="K548" s="17">
        <v>1002190</v>
      </c>
      <c r="L548" s="17">
        <v>1</v>
      </c>
      <c r="M548" s="17">
        <v>4</v>
      </c>
      <c r="N548" s="17" t="str">
        <f t="shared" si="51"/>
        <v>A1</v>
      </c>
      <c r="O548" s="17" t="s">
        <v>10468</v>
      </c>
      <c r="P548" s="17" t="s">
        <v>10469</v>
      </c>
      <c r="Q548" s="88">
        <v>44505</v>
      </c>
      <c r="R548" s="88">
        <v>44617</v>
      </c>
      <c r="S548" s="88">
        <v>44617</v>
      </c>
      <c r="T548" s="17">
        <v>2000</v>
      </c>
      <c r="U548" s="17" t="s">
        <v>10763</v>
      </c>
      <c r="V548" s="17">
        <v>23</v>
      </c>
      <c r="W548" s="17" t="s">
        <v>10995</v>
      </c>
      <c r="X548" s="17" t="str">
        <f t="shared" si="52"/>
        <v>Vigente</v>
      </c>
      <c r="Y548" s="17" t="str">
        <f t="shared" si="53"/>
        <v>F</v>
      </c>
      <c r="Z548" s="17" t="s">
        <v>11026</v>
      </c>
      <c r="AA548" s="17" t="str">
        <f>VLOOKUP(A548,'REPORTE'!$A$1:$AG$1961,19,0)</f>
        <v>Venta al por mayor de prendas de vestir, incluidas prendas (ropa) deportivas.</v>
      </c>
      <c r="AB548" s="17">
        <v>1001704</v>
      </c>
      <c r="AC548" s="17" t="s">
        <v>11306</v>
      </c>
      <c r="AD548" s="17" t="s">
        <v>11990</v>
      </c>
      <c r="AE548" s="17" t="s">
        <v>12072</v>
      </c>
      <c r="AF548" s="17" t="s">
        <v>11150</v>
      </c>
      <c r="AG548" s="17" t="s">
        <v>677</v>
      </c>
      <c r="AH548" s="17" t="str">
        <f>VLOOKUP(A548,'REPORTE'!$A$1:$AG$1961,5,0)</f>
        <v>ECUATORIANO(A)</v>
      </c>
      <c r="AI548" s="17">
        <f>VLOOKUP(A548,'REPORTE'!$A$1:$AG$1961,28,0)</f>
        <v>0</v>
      </c>
      <c r="AJ548" s="17" t="str">
        <f>VLOOKUP(A548,'REPORTE'!$A$1:$AG$1961,29,0)</f>
        <v>Cliente</v>
      </c>
      <c r="AK548" s="17" t="str">
        <f>VLOOKUP(A548,'REPORTE'!$A$1:$AG$1961,30,0)</f>
        <v>Secundaria</v>
      </c>
      <c r="AL548" s="17" t="str">
        <f>VLOOKUP(A548,'REPORTE'!$A$1:$AG$1961,31,0)</f>
        <v>PICHINCHA</v>
      </c>
      <c r="AM548" s="17" t="str">
        <f>VLOOKUP(AL548,PROVINCIAS!$F$1:$G$1171,2,0)</f>
        <v>URBANA</v>
      </c>
    </row>
    <row r="549" spans="1:39" x14ac:dyDescent="0.45">
      <c r="A549" s="17">
        <v>1001603</v>
      </c>
      <c r="B549" s="17" t="s">
        <v>10099</v>
      </c>
      <c r="C549" s="85">
        <v>1751496538</v>
      </c>
      <c r="D549" s="17">
        <v>25</v>
      </c>
      <c r="E549" s="86">
        <v>35150</v>
      </c>
      <c r="F549" s="86" t="str">
        <f t="shared" si="49"/>
        <v>1996</v>
      </c>
      <c r="G549" s="87">
        <v>2022</v>
      </c>
      <c r="H549" s="87">
        <f t="shared" si="50"/>
        <v>26</v>
      </c>
      <c r="I549" s="87" t="str">
        <f t="shared" si="48"/>
        <v>Mal</v>
      </c>
      <c r="J549" s="17" t="s">
        <v>36</v>
      </c>
      <c r="K549" s="17">
        <v>1002197</v>
      </c>
      <c r="L549" s="17">
        <v>18</v>
      </c>
      <c r="M549" s="17">
        <v>0</v>
      </c>
      <c r="N549" s="17" t="str">
        <f t="shared" si="51"/>
        <v>A1</v>
      </c>
      <c r="O549" s="17" t="s">
        <v>10468</v>
      </c>
      <c r="P549" s="17" t="s">
        <v>10469</v>
      </c>
      <c r="Q549" s="88">
        <v>44505</v>
      </c>
      <c r="R549" s="88">
        <v>45071</v>
      </c>
      <c r="S549" s="89" t="s">
        <v>776</v>
      </c>
      <c r="T549" s="17">
        <v>2000</v>
      </c>
      <c r="U549" s="17" t="s">
        <v>10792</v>
      </c>
      <c r="V549" s="17">
        <v>23</v>
      </c>
      <c r="W549" s="17" t="s">
        <v>10994</v>
      </c>
      <c r="X549" s="17" t="str">
        <f t="shared" si="52"/>
        <v>Vigente</v>
      </c>
      <c r="Y549" s="17" t="str">
        <f t="shared" si="53"/>
        <v>V</v>
      </c>
      <c r="Z549" s="17" t="s">
        <v>348</v>
      </c>
      <c r="AA549" s="17" t="str">
        <f>VLOOKUP(A549,'REPORTE'!$A$1:$AG$1961,19,0)</f>
        <v>La publicación, lanzamiento, promoción y distribución de grabaciones de sonido para comerciantes mayoristas, minoristas o directamente para el público.</v>
      </c>
      <c r="AB549" s="17">
        <v>1001706</v>
      </c>
      <c r="AC549" s="17" t="s">
        <v>11169</v>
      </c>
      <c r="AD549" s="17" t="s">
        <v>11846</v>
      </c>
      <c r="AE549" s="17" t="s">
        <v>12072</v>
      </c>
      <c r="AF549" s="17" t="s">
        <v>12346</v>
      </c>
      <c r="AG549" s="17" t="s">
        <v>677</v>
      </c>
      <c r="AH549" s="17" t="str">
        <f>VLOOKUP(A549,'REPORTE'!$A$1:$AG$1961,5,0)</f>
        <v>ECUATORIANO(A)</v>
      </c>
      <c r="AI549" s="17">
        <f>VLOOKUP(A549,'REPORTE'!$A$1:$AG$1961,28,0)</f>
        <v>0</v>
      </c>
      <c r="AJ549" s="17" t="str">
        <f>VLOOKUP(A549,'REPORTE'!$A$1:$AG$1961,29,0)</f>
        <v>Cliente</v>
      </c>
      <c r="AK549" s="17" t="str">
        <f>VLOOKUP(A549,'REPORTE'!$A$1:$AG$1961,30,0)</f>
        <v>Primaria</v>
      </c>
      <c r="AL549" s="17" t="str">
        <f>VLOOKUP(A549,'REPORTE'!$A$1:$AG$1961,31,0)</f>
        <v>PICHINCHA</v>
      </c>
      <c r="AM549" s="17" t="str">
        <f>VLOOKUP(AL549,PROVINCIAS!$F$1:$G$1171,2,0)</f>
        <v>URBANA</v>
      </c>
    </row>
    <row r="550" spans="1:39" x14ac:dyDescent="0.45">
      <c r="A550" s="17">
        <v>1000359</v>
      </c>
      <c r="B550" s="17" t="s">
        <v>10100</v>
      </c>
      <c r="C550" s="85">
        <v>1724821416</v>
      </c>
      <c r="D550" s="17">
        <v>31</v>
      </c>
      <c r="E550" s="86">
        <v>33239</v>
      </c>
      <c r="F550" s="86" t="str">
        <f t="shared" si="49"/>
        <v>1991</v>
      </c>
      <c r="G550" s="87">
        <v>2022</v>
      </c>
      <c r="H550" s="87">
        <f t="shared" si="50"/>
        <v>31</v>
      </c>
      <c r="I550" s="87" t="str">
        <f t="shared" si="48"/>
        <v>Mal</v>
      </c>
      <c r="J550" s="17" t="s">
        <v>59</v>
      </c>
      <c r="K550" s="17">
        <v>1002205</v>
      </c>
      <c r="L550" s="17">
        <v>24</v>
      </c>
      <c r="M550" s="17">
        <v>0</v>
      </c>
      <c r="N550" s="17" t="str">
        <f t="shared" si="51"/>
        <v>A1</v>
      </c>
      <c r="O550" s="17" t="s">
        <v>10468</v>
      </c>
      <c r="P550" s="17" t="s">
        <v>10469</v>
      </c>
      <c r="Q550" s="88">
        <v>44508</v>
      </c>
      <c r="R550" s="88">
        <v>45255</v>
      </c>
      <c r="S550" s="89" t="s">
        <v>776</v>
      </c>
      <c r="T550" s="17">
        <v>5000</v>
      </c>
      <c r="U550" s="17" t="s">
        <v>10793</v>
      </c>
      <c r="V550" s="17">
        <v>17.5</v>
      </c>
      <c r="W550" s="17" t="s">
        <v>10994</v>
      </c>
      <c r="X550" s="17" t="str">
        <f t="shared" si="52"/>
        <v>Vigente</v>
      </c>
      <c r="Y550" s="17" t="str">
        <f t="shared" si="53"/>
        <v>V</v>
      </c>
      <c r="Z550" s="17" t="s">
        <v>11092</v>
      </c>
      <c r="AA550" s="17" t="str">
        <f>VLOOKUP(A550,'REPORTE'!$A$1:$AG$1961,19,0)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AB550" s="17">
        <v>1000422</v>
      </c>
      <c r="AC550" s="17" t="s">
        <v>11550</v>
      </c>
      <c r="AD550" s="17" t="s">
        <v>11846</v>
      </c>
      <c r="AE550" s="17" t="s">
        <v>12072</v>
      </c>
      <c r="AF550" s="17" t="s">
        <v>12347</v>
      </c>
      <c r="AG550" s="17" t="s">
        <v>677</v>
      </c>
      <c r="AH550" s="17" t="str">
        <f>VLOOKUP(A550,'REPORTE'!$A$1:$AG$1961,5,0)</f>
        <v>ECUATORIANO(A) INDIGENA</v>
      </c>
      <c r="AI550" s="17">
        <f>VLOOKUP(A550,'REPORTE'!$A$1:$AG$1961,28,0)</f>
        <v>44427</v>
      </c>
      <c r="AJ550" s="17" t="str">
        <f>VLOOKUP(A550,'REPORTE'!$A$1:$AG$1961,29,0)</f>
        <v>Cliente</v>
      </c>
      <c r="AK550" s="17" t="str">
        <f>VLOOKUP(A550,'REPORTE'!$A$1:$AG$1961,30,0)</f>
        <v>Primaria</v>
      </c>
      <c r="AL550" s="17" t="str">
        <f>VLOOKUP(A550,'REPORTE'!$A$1:$AG$1961,31,0)</f>
        <v>PICHINCHA</v>
      </c>
      <c r="AM550" s="17" t="str">
        <f>VLOOKUP(AL550,PROVINCIAS!$F$1:$G$1171,2,0)</f>
        <v>URBANA</v>
      </c>
    </row>
    <row r="551" spans="1:39" x14ac:dyDescent="0.45">
      <c r="A551" s="17">
        <v>1000359</v>
      </c>
      <c r="B551" s="17" t="s">
        <v>10100</v>
      </c>
      <c r="C551" s="85">
        <v>1724821416</v>
      </c>
      <c r="D551" s="17">
        <v>31</v>
      </c>
      <c r="E551" s="86">
        <v>33239</v>
      </c>
      <c r="F551" s="86" t="str">
        <f t="shared" si="49"/>
        <v>1991</v>
      </c>
      <c r="G551" s="87">
        <v>2022</v>
      </c>
      <c r="H551" s="87">
        <f t="shared" si="50"/>
        <v>31</v>
      </c>
      <c r="I551" s="87" t="str">
        <f t="shared" si="48"/>
        <v>Mal</v>
      </c>
      <c r="J551" s="17" t="s">
        <v>59</v>
      </c>
      <c r="K551" s="17">
        <v>1002206</v>
      </c>
      <c r="L551" s="17">
        <v>24</v>
      </c>
      <c r="M551" s="17">
        <v>0</v>
      </c>
      <c r="N551" s="17" t="str">
        <f t="shared" si="51"/>
        <v>A1</v>
      </c>
      <c r="O551" s="17" t="s">
        <v>10468</v>
      </c>
      <c r="P551" s="17" t="s">
        <v>10469</v>
      </c>
      <c r="Q551" s="88">
        <v>44508</v>
      </c>
      <c r="R551" s="88">
        <v>45255</v>
      </c>
      <c r="S551" s="89" t="s">
        <v>776</v>
      </c>
      <c r="T551" s="17">
        <v>2000</v>
      </c>
      <c r="U551" s="17" t="s">
        <v>10794</v>
      </c>
      <c r="V551" s="17">
        <v>18.989999999999998</v>
      </c>
      <c r="W551" s="17" t="s">
        <v>10994</v>
      </c>
      <c r="X551" s="17" t="str">
        <f t="shared" si="52"/>
        <v>Vigente</v>
      </c>
      <c r="Y551" s="17" t="str">
        <f t="shared" si="53"/>
        <v>V</v>
      </c>
      <c r="Z551" s="17" t="s">
        <v>11092</v>
      </c>
      <c r="AA551" s="17" t="str">
        <f>VLOOKUP(A551,'REPORTE'!$A$1:$AG$1961,19,0)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AB551" s="17">
        <v>1000422</v>
      </c>
      <c r="AC551" s="17" t="s">
        <v>11307</v>
      </c>
      <c r="AD551" s="17" t="s">
        <v>11846</v>
      </c>
      <c r="AE551" s="17" t="s">
        <v>12072</v>
      </c>
      <c r="AF551" s="17" t="s">
        <v>12347</v>
      </c>
      <c r="AG551" s="17" t="s">
        <v>677</v>
      </c>
      <c r="AH551" s="17" t="str">
        <f>VLOOKUP(A551,'REPORTE'!$A$1:$AG$1961,5,0)</f>
        <v>ECUATORIANO(A) INDIGENA</v>
      </c>
      <c r="AI551" s="17">
        <f>VLOOKUP(A551,'REPORTE'!$A$1:$AG$1961,28,0)</f>
        <v>44427</v>
      </c>
      <c r="AJ551" s="17" t="str">
        <f>VLOOKUP(A551,'REPORTE'!$A$1:$AG$1961,29,0)</f>
        <v>Cliente</v>
      </c>
      <c r="AK551" s="17" t="str">
        <f>VLOOKUP(A551,'REPORTE'!$A$1:$AG$1961,30,0)</f>
        <v>Primaria</v>
      </c>
      <c r="AL551" s="17" t="str">
        <f>VLOOKUP(A551,'REPORTE'!$A$1:$AG$1961,31,0)</f>
        <v>PICHINCHA</v>
      </c>
      <c r="AM551" s="17" t="str">
        <f>VLOOKUP(AL551,PROVINCIAS!$F$1:$G$1171,2,0)</f>
        <v>URBANA</v>
      </c>
    </row>
    <row r="552" spans="1:39" x14ac:dyDescent="0.45">
      <c r="A552" s="17">
        <v>1001510</v>
      </c>
      <c r="B552" s="17" t="s">
        <v>10101</v>
      </c>
      <c r="C552" s="85">
        <v>606464709</v>
      </c>
      <c r="D552" s="17">
        <v>23</v>
      </c>
      <c r="E552" s="86">
        <v>36106</v>
      </c>
      <c r="F552" s="86" t="str">
        <f t="shared" si="49"/>
        <v>1998</v>
      </c>
      <c r="G552" s="87">
        <v>2022</v>
      </c>
      <c r="H552" s="87">
        <f t="shared" si="50"/>
        <v>24</v>
      </c>
      <c r="I552" s="87" t="str">
        <f t="shared" si="48"/>
        <v>Mal</v>
      </c>
      <c r="J552" s="17" t="s">
        <v>59</v>
      </c>
      <c r="K552" s="17">
        <v>1002207</v>
      </c>
      <c r="L552" s="17">
        <v>12</v>
      </c>
      <c r="M552" s="17">
        <v>0</v>
      </c>
      <c r="N552" s="17" t="str">
        <f t="shared" si="51"/>
        <v>A1</v>
      </c>
      <c r="O552" s="17" t="s">
        <v>10468</v>
      </c>
      <c r="P552" s="17" t="s">
        <v>10469</v>
      </c>
      <c r="Q552" s="88">
        <v>44508</v>
      </c>
      <c r="R552" s="88">
        <v>44890</v>
      </c>
      <c r="S552" s="89" t="s">
        <v>776</v>
      </c>
      <c r="T552" s="17">
        <v>1100</v>
      </c>
      <c r="U552" s="17">
        <v>861.52</v>
      </c>
      <c r="V552" s="17">
        <v>23</v>
      </c>
      <c r="W552" s="17" t="s">
        <v>10994</v>
      </c>
      <c r="X552" s="17" t="str">
        <f t="shared" si="52"/>
        <v>Vigente</v>
      </c>
      <c r="Y552" s="17" t="str">
        <f t="shared" si="53"/>
        <v>V</v>
      </c>
      <c r="Z552" s="17" t="s">
        <v>11035</v>
      </c>
      <c r="AA552" s="17" t="str">
        <f>VLOOKUP(A552,'REPORTE'!$A$1:$AG$1961,19,0)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552" s="17">
        <v>1001604</v>
      </c>
      <c r="AC552" s="17" t="s">
        <v>11180</v>
      </c>
      <c r="AD552" s="17" t="s">
        <v>11836</v>
      </c>
      <c r="AE552" s="17" t="s">
        <v>12072</v>
      </c>
      <c r="AF552" s="17" t="s">
        <v>12348</v>
      </c>
      <c r="AG552" s="17" t="s">
        <v>677</v>
      </c>
      <c r="AH552" s="17" t="str">
        <f>VLOOKUP(A552,'REPORTE'!$A$1:$AG$1961,5,0)</f>
        <v>ECUATORIANO(A)</v>
      </c>
      <c r="AI552" s="17">
        <f>VLOOKUP(A552,'REPORTE'!$A$1:$AG$1961,28,0)</f>
        <v>44467</v>
      </c>
      <c r="AJ552" s="17" t="str">
        <f>VLOOKUP(A552,'REPORTE'!$A$1:$AG$1961,29,0)</f>
        <v>Cliente</v>
      </c>
      <c r="AK552" s="17" t="str">
        <f>VLOOKUP(A552,'REPORTE'!$A$1:$AG$1961,30,0)</f>
        <v>Primaria</v>
      </c>
      <c r="AL552" s="17" t="str">
        <f>VLOOKUP(A552,'REPORTE'!$A$1:$AG$1961,31,0)</f>
        <v>CHIMBORAZO</v>
      </c>
      <c r="AM552" s="17" t="e">
        <f>VLOOKUP(AL552,PROVINCIAS!$F$1:$G$1171,2,0)</f>
        <v>#N/A</v>
      </c>
    </row>
    <row r="553" spans="1:39" x14ac:dyDescent="0.45">
      <c r="A553" s="17">
        <v>1001609</v>
      </c>
      <c r="B553" s="17" t="s">
        <v>10102</v>
      </c>
      <c r="C553" s="85">
        <v>1720600103</v>
      </c>
      <c r="D553" s="17">
        <v>30</v>
      </c>
      <c r="E553" s="86">
        <v>33565</v>
      </c>
      <c r="F553" s="86" t="str">
        <f t="shared" si="49"/>
        <v>1991</v>
      </c>
      <c r="G553" s="87">
        <v>2022</v>
      </c>
      <c r="H553" s="87">
        <f t="shared" si="50"/>
        <v>31</v>
      </c>
      <c r="I553" s="87" t="str">
        <f t="shared" si="48"/>
        <v>Mal</v>
      </c>
      <c r="J553" s="17" t="s">
        <v>59</v>
      </c>
      <c r="K553" s="17">
        <v>1002208</v>
      </c>
      <c r="L553" s="17">
        <v>36</v>
      </c>
      <c r="M553" s="17">
        <v>0</v>
      </c>
      <c r="N553" s="17" t="str">
        <f t="shared" si="51"/>
        <v>A1</v>
      </c>
      <c r="O553" s="17" t="s">
        <v>10468</v>
      </c>
      <c r="P553" s="17" t="s">
        <v>10469</v>
      </c>
      <c r="Q553" s="88">
        <v>44508</v>
      </c>
      <c r="R553" s="88">
        <v>45606</v>
      </c>
      <c r="S553" s="89" t="s">
        <v>776</v>
      </c>
      <c r="T553" s="17">
        <v>6000</v>
      </c>
      <c r="U553" s="17" t="s">
        <v>10795</v>
      </c>
      <c r="V553" s="17">
        <v>18.989999999999998</v>
      </c>
      <c r="W553" s="17" t="s">
        <v>10994</v>
      </c>
      <c r="X553" s="17" t="str">
        <f t="shared" si="52"/>
        <v>Vigente</v>
      </c>
      <c r="Y553" s="17" t="str">
        <f t="shared" si="53"/>
        <v>V</v>
      </c>
      <c r="Z553" s="17" t="s">
        <v>11473</v>
      </c>
      <c r="AA553" s="17" t="str">
        <f>VLOOKUP(A553,'REPORTE'!$A$1:$AG$1961,19,0)</f>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v>
      </c>
      <c r="AB553" s="17">
        <v>1001712</v>
      </c>
      <c r="AC553" s="17" t="s">
        <v>11673</v>
      </c>
      <c r="AD553" s="17" t="s">
        <v>11859</v>
      </c>
      <c r="AE553" s="17" t="s">
        <v>12072</v>
      </c>
      <c r="AF553" s="17" t="s">
        <v>12146</v>
      </c>
      <c r="AG553" s="17" t="s">
        <v>677</v>
      </c>
      <c r="AH553" s="17" t="str">
        <f>VLOOKUP(A553,'REPORTE'!$A$1:$AG$1961,5,0)</f>
        <v>ECUATORIANO(A)</v>
      </c>
      <c r="AI553" s="17">
        <f>VLOOKUP(A553,'REPORTE'!$A$1:$AG$1961,28,0)</f>
        <v>44508</v>
      </c>
      <c r="AJ553" s="17" t="str">
        <f>VLOOKUP(A553,'REPORTE'!$A$1:$AG$1961,29,0)</f>
        <v>Cliente</v>
      </c>
      <c r="AK553" s="17" t="str">
        <f>VLOOKUP(A553,'REPORTE'!$A$1:$AG$1961,30,0)</f>
        <v>Secundaria</v>
      </c>
      <c r="AL553" s="17" t="str">
        <f>VLOOKUP(A553,'REPORTE'!$A$1:$AG$1961,31,0)</f>
        <v>PICHINCHA</v>
      </c>
      <c r="AM553" s="17" t="str">
        <f>VLOOKUP(AL553,PROVINCIAS!$F$1:$G$1171,2,0)</f>
        <v>URBANA</v>
      </c>
    </row>
    <row r="554" spans="1:39" x14ac:dyDescent="0.45">
      <c r="A554" s="17">
        <v>1001609</v>
      </c>
      <c r="B554" s="17" t="s">
        <v>10102</v>
      </c>
      <c r="C554" s="85">
        <v>1720600103</v>
      </c>
      <c r="D554" s="17">
        <v>30</v>
      </c>
      <c r="E554" s="86">
        <v>33565</v>
      </c>
      <c r="F554" s="86" t="str">
        <f t="shared" si="49"/>
        <v>1991</v>
      </c>
      <c r="G554" s="87">
        <v>2022</v>
      </c>
      <c r="H554" s="87">
        <f t="shared" si="50"/>
        <v>31</v>
      </c>
      <c r="I554" s="87" t="str">
        <f t="shared" si="48"/>
        <v>Mal</v>
      </c>
      <c r="J554" s="17" t="s">
        <v>59</v>
      </c>
      <c r="K554" s="17">
        <v>1002210</v>
      </c>
      <c r="L554" s="17">
        <v>36</v>
      </c>
      <c r="M554" s="17">
        <v>0</v>
      </c>
      <c r="N554" s="17" t="str">
        <f t="shared" si="51"/>
        <v>A1</v>
      </c>
      <c r="O554" s="17" t="s">
        <v>10468</v>
      </c>
      <c r="P554" s="17" t="s">
        <v>10469</v>
      </c>
      <c r="Q554" s="88">
        <v>44508</v>
      </c>
      <c r="R554" s="88">
        <v>45606</v>
      </c>
      <c r="S554" s="89" t="s">
        <v>776</v>
      </c>
      <c r="T554" s="17">
        <v>5000</v>
      </c>
      <c r="U554" s="17" t="s">
        <v>10796</v>
      </c>
      <c r="V554" s="17">
        <v>17.5</v>
      </c>
      <c r="W554" s="17" t="s">
        <v>10994</v>
      </c>
      <c r="X554" s="17" t="str">
        <f t="shared" si="52"/>
        <v>Vigente</v>
      </c>
      <c r="Y554" s="17" t="str">
        <f t="shared" si="53"/>
        <v>V</v>
      </c>
      <c r="Z554" s="17" t="s">
        <v>11482</v>
      </c>
      <c r="AA554" s="17" t="str">
        <f>VLOOKUP(A554,'REPORTE'!$A$1:$AG$1961,19,0)</f>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v>
      </c>
      <c r="AB554" s="17">
        <v>1001712</v>
      </c>
      <c r="AC554" s="17" t="s">
        <v>11542</v>
      </c>
      <c r="AD554" s="17" t="s">
        <v>11859</v>
      </c>
      <c r="AE554" s="17" t="s">
        <v>12072</v>
      </c>
      <c r="AF554" s="17" t="s">
        <v>12146</v>
      </c>
      <c r="AG554" s="17" t="s">
        <v>677</v>
      </c>
      <c r="AH554" s="17" t="str">
        <f>VLOOKUP(A554,'REPORTE'!$A$1:$AG$1961,5,0)</f>
        <v>ECUATORIANO(A)</v>
      </c>
      <c r="AI554" s="17">
        <f>VLOOKUP(A554,'REPORTE'!$A$1:$AG$1961,28,0)</f>
        <v>44508</v>
      </c>
      <c r="AJ554" s="17" t="str">
        <f>VLOOKUP(A554,'REPORTE'!$A$1:$AG$1961,29,0)</f>
        <v>Cliente</v>
      </c>
      <c r="AK554" s="17" t="str">
        <f>VLOOKUP(A554,'REPORTE'!$A$1:$AG$1961,30,0)</f>
        <v>Secundaria</v>
      </c>
      <c r="AL554" s="17" t="str">
        <f>VLOOKUP(A554,'REPORTE'!$A$1:$AG$1961,31,0)</f>
        <v>PICHINCHA</v>
      </c>
      <c r="AM554" s="17" t="str">
        <f>VLOOKUP(AL554,PROVINCIAS!$F$1:$G$1171,2,0)</f>
        <v>URBANA</v>
      </c>
    </row>
    <row r="555" spans="1:39" x14ac:dyDescent="0.45">
      <c r="A555" s="17">
        <v>1001610</v>
      </c>
      <c r="B555" s="17" t="s">
        <v>10103</v>
      </c>
      <c r="C555" s="85">
        <v>1760563021</v>
      </c>
      <c r="D555" s="17">
        <v>44</v>
      </c>
      <c r="E555" s="86">
        <v>28287</v>
      </c>
      <c r="F555" s="86" t="str">
        <f t="shared" si="49"/>
        <v>1977</v>
      </c>
      <c r="G555" s="87">
        <v>2022</v>
      </c>
      <c r="H555" s="87">
        <f t="shared" si="50"/>
        <v>45</v>
      </c>
      <c r="I555" s="87" t="str">
        <f t="shared" si="48"/>
        <v>Mal</v>
      </c>
      <c r="J555" s="17" t="s">
        <v>36</v>
      </c>
      <c r="K555" s="17">
        <v>1002209</v>
      </c>
      <c r="L555" s="17">
        <v>12</v>
      </c>
      <c r="M555" s="17">
        <v>14</v>
      </c>
      <c r="N555" s="17" t="str">
        <f t="shared" si="51"/>
        <v>A2</v>
      </c>
      <c r="O555" s="17" t="s">
        <v>10468</v>
      </c>
      <c r="P555" s="17" t="s">
        <v>10469</v>
      </c>
      <c r="Q555" s="88">
        <v>44508</v>
      </c>
      <c r="R555" s="88">
        <v>44880</v>
      </c>
      <c r="S555" s="88">
        <v>44607</v>
      </c>
      <c r="T555" s="17">
        <v>1000</v>
      </c>
      <c r="U555" s="17">
        <v>853.81</v>
      </c>
      <c r="V555" s="17">
        <v>23</v>
      </c>
      <c r="W555" s="17" t="s">
        <v>10995</v>
      </c>
      <c r="X555" s="17" t="str">
        <f t="shared" si="52"/>
        <v>Vigente</v>
      </c>
      <c r="Y555" s="17" t="str">
        <f t="shared" si="53"/>
        <v>F</v>
      </c>
      <c r="Z555" s="17" t="s">
        <v>11093</v>
      </c>
      <c r="AA555" s="17" t="str">
        <f>VLOOKUP(A555,'REPORTE'!$A$1:$AG$1961,19,0)</f>
        <v>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v>
      </c>
      <c r="AB555" s="17">
        <v>1001713</v>
      </c>
      <c r="AC555" s="17" t="s">
        <v>11185</v>
      </c>
      <c r="AD555" s="17" t="s">
        <v>11901</v>
      </c>
      <c r="AE555" s="17" t="s">
        <v>12072</v>
      </c>
      <c r="AF555" s="17" t="s">
        <v>12111</v>
      </c>
      <c r="AG555" s="17" t="s">
        <v>677</v>
      </c>
      <c r="AH555" s="17" t="str">
        <f>VLOOKUP(A555,'REPORTE'!$A$1:$AG$1961,5,0)</f>
        <v>VENEZOLANO(A)</v>
      </c>
      <c r="AI555" s="17">
        <f>VLOOKUP(A555,'REPORTE'!$A$1:$AG$1961,28,0)</f>
        <v>0</v>
      </c>
      <c r="AJ555" s="17" t="str">
        <f>VLOOKUP(A555,'REPORTE'!$A$1:$AG$1961,29,0)</f>
        <v>Cliente</v>
      </c>
      <c r="AK555" s="17" t="str">
        <f>VLOOKUP(A555,'REPORTE'!$A$1:$AG$1961,30,0)</f>
        <v>Primaria</v>
      </c>
      <c r="AL555" s="17" t="str">
        <f>VLOOKUP(A555,'REPORTE'!$A$1:$AG$1961,31,0)</f>
        <v>PICHINCHA</v>
      </c>
      <c r="AM555" s="17" t="str">
        <f>VLOOKUP(AL555,PROVINCIAS!$F$1:$G$1171,2,0)</f>
        <v>URBANA</v>
      </c>
    </row>
    <row r="556" spans="1:39" x14ac:dyDescent="0.45">
      <c r="A556" s="17">
        <v>1000572</v>
      </c>
      <c r="B556" s="17" t="s">
        <v>10104</v>
      </c>
      <c r="C556" s="85">
        <v>1722313382</v>
      </c>
      <c r="D556" s="17">
        <v>34</v>
      </c>
      <c r="E556" s="86">
        <v>32064</v>
      </c>
      <c r="F556" s="86" t="str">
        <f t="shared" si="49"/>
        <v>1987</v>
      </c>
      <c r="G556" s="87">
        <v>2022</v>
      </c>
      <c r="H556" s="87">
        <f t="shared" si="50"/>
        <v>35</v>
      </c>
      <c r="I556" s="87" t="str">
        <f t="shared" si="48"/>
        <v>Mal</v>
      </c>
      <c r="J556" s="17" t="s">
        <v>36</v>
      </c>
      <c r="K556" s="17">
        <v>1002215</v>
      </c>
      <c r="L556" s="17">
        <v>24</v>
      </c>
      <c r="M556" s="17">
        <v>4</v>
      </c>
      <c r="N556" s="17" t="str">
        <f t="shared" si="51"/>
        <v>A1</v>
      </c>
      <c r="O556" s="17" t="s">
        <v>10468</v>
      </c>
      <c r="P556" s="17" t="s">
        <v>10469</v>
      </c>
      <c r="Q556" s="88">
        <v>44509</v>
      </c>
      <c r="R556" s="88">
        <v>45255</v>
      </c>
      <c r="S556" s="88">
        <v>44617</v>
      </c>
      <c r="T556" s="17">
        <v>10000</v>
      </c>
      <c r="U556" s="17" t="s">
        <v>10797</v>
      </c>
      <c r="V556" s="17">
        <v>18.989999999999998</v>
      </c>
      <c r="W556" s="17" t="s">
        <v>10995</v>
      </c>
      <c r="X556" s="17" t="str">
        <f t="shared" si="52"/>
        <v>Vigente</v>
      </c>
      <c r="Y556" s="17" t="str">
        <f t="shared" si="53"/>
        <v>F</v>
      </c>
      <c r="Z556" s="17" t="s">
        <v>348</v>
      </c>
      <c r="AA556" s="17" t="str">
        <f>VLOOKUP(A556,'REPORTE'!$A$1:$AG$1961,19,0)</f>
        <v>Venta al por menor de frutas, legumbres y hortalizas frescas o en conserva en establecimientos especializados.</v>
      </c>
      <c r="AB556" s="17">
        <v>1000642</v>
      </c>
      <c r="AC556" s="17" t="s">
        <v>11674</v>
      </c>
      <c r="AD556" s="17" t="s">
        <v>11991</v>
      </c>
      <c r="AE556" s="17" t="s">
        <v>12072</v>
      </c>
      <c r="AF556" s="17" t="s">
        <v>11150</v>
      </c>
      <c r="AG556" s="17" t="s">
        <v>677</v>
      </c>
      <c r="AH556" s="17" t="str">
        <f>VLOOKUP(A556,'REPORTE'!$A$1:$AG$1961,5,0)</f>
        <v>ECUATORIANO(A) INDIGENA</v>
      </c>
      <c r="AI556" s="17">
        <f>VLOOKUP(A556,'REPORTE'!$A$1:$AG$1961,28,0)</f>
        <v>44118</v>
      </c>
      <c r="AJ556" s="17" t="str">
        <f>VLOOKUP(A556,'REPORTE'!$A$1:$AG$1961,29,0)</f>
        <v>Cliente</v>
      </c>
      <c r="AK556" s="17" t="str">
        <f>VLOOKUP(A556,'REPORTE'!$A$1:$AG$1961,30,0)</f>
        <v>Ninguna</v>
      </c>
      <c r="AL556" s="17" t="str">
        <f>VLOOKUP(A556,'REPORTE'!$A$1:$AG$1961,31,0)</f>
        <v>CHIMBORAZO</v>
      </c>
      <c r="AM556" s="17" t="e">
        <f>VLOOKUP(AL556,PROVINCIAS!$F$1:$G$1171,2,0)</f>
        <v>#N/A</v>
      </c>
    </row>
    <row r="557" spans="1:39" x14ac:dyDescent="0.45">
      <c r="A557" s="17">
        <v>1001560</v>
      </c>
      <c r="B557" s="17" t="s">
        <v>10105</v>
      </c>
      <c r="C557" s="85">
        <v>501760839</v>
      </c>
      <c r="D557" s="17">
        <v>58</v>
      </c>
      <c r="E557" s="86">
        <v>23343</v>
      </c>
      <c r="F557" s="86" t="str">
        <f t="shared" si="49"/>
        <v>1963</v>
      </c>
      <c r="G557" s="87">
        <v>2022</v>
      </c>
      <c r="H557" s="87">
        <f t="shared" si="50"/>
        <v>59</v>
      </c>
      <c r="I557" s="87" t="str">
        <f t="shared" si="48"/>
        <v>Mal</v>
      </c>
      <c r="J557" s="17" t="s">
        <v>59</v>
      </c>
      <c r="K557" s="17">
        <v>1002216</v>
      </c>
      <c r="L557" s="17">
        <v>24</v>
      </c>
      <c r="M557" s="17">
        <v>0</v>
      </c>
      <c r="N557" s="17" t="str">
        <f t="shared" si="51"/>
        <v>A1</v>
      </c>
      <c r="O557" s="17" t="s">
        <v>10468</v>
      </c>
      <c r="P557" s="17" t="s">
        <v>10469</v>
      </c>
      <c r="Q557" s="88">
        <v>44509</v>
      </c>
      <c r="R557" s="88">
        <v>45255</v>
      </c>
      <c r="S557" s="89" t="s">
        <v>776</v>
      </c>
      <c r="T557" s="17">
        <v>3000</v>
      </c>
      <c r="U557" s="17" t="s">
        <v>10798</v>
      </c>
      <c r="V557" s="17">
        <v>21.5</v>
      </c>
      <c r="W557" s="17" t="s">
        <v>10994</v>
      </c>
      <c r="X557" s="17" t="str">
        <f t="shared" si="52"/>
        <v>Vigente</v>
      </c>
      <c r="Y557" s="17" t="str">
        <f t="shared" si="53"/>
        <v>V</v>
      </c>
      <c r="Z557" s="17" t="s">
        <v>11483</v>
      </c>
      <c r="AA557" s="17" t="str">
        <f>VLOOKUP(A557,'REPORTE'!$A$1:$AG$1961,19,0)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AB557" s="17">
        <v>1001657</v>
      </c>
      <c r="AC557" s="17" t="s">
        <v>11526</v>
      </c>
      <c r="AD557" s="17" t="s">
        <v>11854</v>
      </c>
      <c r="AE557" s="17" t="s">
        <v>12072</v>
      </c>
      <c r="AF557" s="17" t="s">
        <v>12349</v>
      </c>
      <c r="AG557" s="17" t="s">
        <v>677</v>
      </c>
      <c r="AH557" s="17" t="str">
        <f>VLOOKUP(A557,'REPORTE'!$A$1:$AG$1961,5,0)</f>
        <v>ECUATORIANO(A)</v>
      </c>
      <c r="AI557" s="17">
        <f>VLOOKUP(A557,'REPORTE'!$A$1:$AG$1961,28,0)</f>
        <v>44509</v>
      </c>
      <c r="AJ557" s="17" t="str">
        <f>VLOOKUP(A557,'REPORTE'!$A$1:$AG$1961,29,0)</f>
        <v>Cliente</v>
      </c>
      <c r="AK557" s="17" t="str">
        <f>VLOOKUP(A557,'REPORTE'!$A$1:$AG$1961,30,0)</f>
        <v>Primaria</v>
      </c>
      <c r="AL557" s="17" t="str">
        <f>VLOOKUP(A557,'REPORTE'!$A$1:$AG$1961,31,0)</f>
        <v>COTOPAXI</v>
      </c>
      <c r="AM557" s="17" t="e">
        <f>VLOOKUP(AL557,PROVINCIAS!$F$1:$G$1171,2,0)</f>
        <v>#N/A</v>
      </c>
    </row>
    <row r="558" spans="1:39" x14ac:dyDescent="0.45">
      <c r="A558" s="17">
        <v>1001612</v>
      </c>
      <c r="B558" s="17" t="s">
        <v>10106</v>
      </c>
      <c r="C558" s="85">
        <v>1714111190</v>
      </c>
      <c r="D558" s="17">
        <v>41</v>
      </c>
      <c r="E558" s="86">
        <v>29425</v>
      </c>
      <c r="F558" s="86" t="str">
        <f t="shared" si="49"/>
        <v>1980</v>
      </c>
      <c r="G558" s="87">
        <v>2022</v>
      </c>
      <c r="H558" s="87">
        <f t="shared" si="50"/>
        <v>42</v>
      </c>
      <c r="I558" s="87" t="str">
        <f t="shared" si="48"/>
        <v>Mal</v>
      </c>
      <c r="J558" s="17" t="s">
        <v>59</v>
      </c>
      <c r="K558" s="17">
        <v>1002214</v>
      </c>
      <c r="L558" s="17">
        <v>18</v>
      </c>
      <c r="M558" s="17">
        <v>4</v>
      </c>
      <c r="N558" s="17" t="str">
        <f t="shared" si="51"/>
        <v>A1</v>
      </c>
      <c r="O558" s="17" t="s">
        <v>10468</v>
      </c>
      <c r="P558" s="17" t="s">
        <v>10469</v>
      </c>
      <c r="Q558" s="88">
        <v>44509</v>
      </c>
      <c r="R558" s="88">
        <v>45071</v>
      </c>
      <c r="S558" s="88">
        <v>44617</v>
      </c>
      <c r="T558" s="17">
        <v>1600</v>
      </c>
      <c r="U558" s="17" t="s">
        <v>10799</v>
      </c>
      <c r="V558" s="17">
        <v>23</v>
      </c>
      <c r="W558" s="17" t="s">
        <v>10995</v>
      </c>
      <c r="X558" s="17" t="str">
        <f t="shared" si="52"/>
        <v>Vigente</v>
      </c>
      <c r="Y558" s="17" t="str">
        <f t="shared" si="53"/>
        <v>F</v>
      </c>
      <c r="Z558" s="17" t="s">
        <v>11019</v>
      </c>
      <c r="AA558" s="17" t="str">
        <f>VLOOKUP(A558,'REPORTE'!$A$1:$AG$1961,19,0)</f>
        <v>Servicios de taxis.</v>
      </c>
      <c r="AB558" s="17">
        <v>1001715</v>
      </c>
      <c r="AC558" s="17" t="s">
        <v>11308</v>
      </c>
      <c r="AD558" s="17" t="s">
        <v>11836</v>
      </c>
      <c r="AE558" s="17" t="s">
        <v>12072</v>
      </c>
      <c r="AF558" s="17" t="s">
        <v>11150</v>
      </c>
      <c r="AG558" s="17" t="s">
        <v>665</v>
      </c>
      <c r="AH558" s="17" t="str">
        <f>VLOOKUP(A558,'REPORTE'!$A$1:$AG$1961,5,0)</f>
        <v>ECUATORIANO(A)</v>
      </c>
      <c r="AI558" s="17">
        <f>VLOOKUP(A558,'REPORTE'!$A$1:$AG$1961,28,0)</f>
        <v>44509</v>
      </c>
      <c r="AJ558" s="17" t="str">
        <f>VLOOKUP(A558,'REPORTE'!$A$1:$AG$1961,29,0)</f>
        <v>Cliente</v>
      </c>
      <c r="AK558" s="17" t="str">
        <f>VLOOKUP(A558,'REPORTE'!$A$1:$AG$1961,30,0)</f>
        <v>Universitaria</v>
      </c>
      <c r="AL558" s="17" t="str">
        <f>VLOOKUP(A558,'REPORTE'!$A$1:$AG$1961,31,0)</f>
        <v>PICHINCHA</v>
      </c>
      <c r="AM558" s="17" t="str">
        <f>VLOOKUP(AL558,PROVINCIAS!$F$1:$G$1171,2,0)</f>
        <v>URBANA</v>
      </c>
    </row>
    <row r="559" spans="1:39" x14ac:dyDescent="0.45">
      <c r="A559" s="17">
        <v>1001614</v>
      </c>
      <c r="B559" s="17" t="s">
        <v>10107</v>
      </c>
      <c r="C559" s="85">
        <v>1803254042</v>
      </c>
      <c r="D559" s="17">
        <v>40</v>
      </c>
      <c r="E559" s="86">
        <v>29706</v>
      </c>
      <c r="F559" s="86" t="str">
        <f t="shared" si="49"/>
        <v>1981</v>
      </c>
      <c r="G559" s="87">
        <v>2022</v>
      </c>
      <c r="H559" s="87">
        <f t="shared" si="50"/>
        <v>41</v>
      </c>
      <c r="I559" s="87" t="str">
        <f t="shared" si="48"/>
        <v>Mal</v>
      </c>
      <c r="J559" s="17" t="s">
        <v>59</v>
      </c>
      <c r="K559" s="17">
        <v>1002217</v>
      </c>
      <c r="L559" s="17">
        <v>24</v>
      </c>
      <c r="M559" s="17">
        <v>0</v>
      </c>
      <c r="N559" s="17" t="str">
        <f t="shared" si="51"/>
        <v>A1</v>
      </c>
      <c r="O559" s="17" t="s">
        <v>10468</v>
      </c>
      <c r="P559" s="17" t="s">
        <v>10469</v>
      </c>
      <c r="Q559" s="88">
        <v>44509</v>
      </c>
      <c r="R559" s="88">
        <v>45235</v>
      </c>
      <c r="S559" s="89" t="s">
        <v>776</v>
      </c>
      <c r="T559" s="17">
        <v>5000</v>
      </c>
      <c r="U559" s="17" t="s">
        <v>10800</v>
      </c>
      <c r="V559" s="17">
        <v>17.5</v>
      </c>
      <c r="W559" s="17" t="s">
        <v>10994</v>
      </c>
      <c r="X559" s="17" t="str">
        <f t="shared" si="52"/>
        <v>Vigente</v>
      </c>
      <c r="Y559" s="17" t="str">
        <f t="shared" si="53"/>
        <v>V</v>
      </c>
      <c r="Z559" s="17" t="s">
        <v>348</v>
      </c>
      <c r="AA559" s="17" t="str">
        <f>VLOOKUP(A559,'REPORTE'!$A$1:$AG$1961,19,0)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59" s="17">
        <v>1001716</v>
      </c>
      <c r="AC559" s="17" t="s">
        <v>11550</v>
      </c>
      <c r="AD559" s="17" t="s">
        <v>11885</v>
      </c>
      <c r="AE559" s="17" t="s">
        <v>12072</v>
      </c>
      <c r="AF559" s="17" t="s">
        <v>12350</v>
      </c>
      <c r="AG559" s="17" t="s">
        <v>677</v>
      </c>
      <c r="AH559" s="17" t="str">
        <f>VLOOKUP(A559,'REPORTE'!$A$1:$AG$1961,5,0)</f>
        <v>ECUATORIANO(A)</v>
      </c>
      <c r="AI559" s="17">
        <f>VLOOKUP(A559,'REPORTE'!$A$1:$AG$1961,28,0)</f>
        <v>44509</v>
      </c>
      <c r="AJ559" s="17" t="str">
        <f>VLOOKUP(A559,'REPORTE'!$A$1:$AG$1961,29,0)</f>
        <v>Cliente</v>
      </c>
      <c r="AK559" s="17" t="str">
        <f>VLOOKUP(A559,'REPORTE'!$A$1:$AG$1961,30,0)</f>
        <v>Primaria</v>
      </c>
      <c r="AL559" s="17" t="str">
        <f>VLOOKUP(A559,'REPORTE'!$A$1:$AG$1961,31,0)</f>
        <v>TUNGURAHUA</v>
      </c>
      <c r="AM559" s="17" t="e">
        <f>VLOOKUP(AL559,PROVINCIAS!$F$1:$G$1171,2,0)</f>
        <v>#N/A</v>
      </c>
    </row>
    <row r="560" spans="1:39" x14ac:dyDescent="0.45">
      <c r="A560" s="17">
        <v>1000803</v>
      </c>
      <c r="B560" s="17" t="s">
        <v>10108</v>
      </c>
      <c r="C560" s="85">
        <v>1709096695</v>
      </c>
      <c r="D560" s="17">
        <v>54</v>
      </c>
      <c r="E560" s="86">
        <v>24884</v>
      </c>
      <c r="F560" s="86" t="str">
        <f t="shared" si="49"/>
        <v>1968</v>
      </c>
      <c r="G560" s="87">
        <v>2022</v>
      </c>
      <c r="H560" s="87">
        <f t="shared" si="50"/>
        <v>54</v>
      </c>
      <c r="I560" s="87" t="str">
        <f t="shared" si="48"/>
        <v>Mal</v>
      </c>
      <c r="J560" s="17" t="s">
        <v>36</v>
      </c>
      <c r="K560" s="17">
        <v>1002224</v>
      </c>
      <c r="L560" s="17">
        <v>18</v>
      </c>
      <c r="M560" s="17">
        <v>38</v>
      </c>
      <c r="N560" s="17" t="str">
        <f t="shared" si="51"/>
        <v>A3</v>
      </c>
      <c r="O560" s="17" t="s">
        <v>10468</v>
      </c>
      <c r="P560" s="17" t="s">
        <v>10469</v>
      </c>
      <c r="Q560" s="88">
        <v>44510</v>
      </c>
      <c r="R560" s="88">
        <v>45068</v>
      </c>
      <c r="S560" s="88">
        <v>44583</v>
      </c>
      <c r="T560" s="17">
        <v>2000</v>
      </c>
      <c r="U560" s="17" t="s">
        <v>10801</v>
      </c>
      <c r="V560" s="17">
        <v>23</v>
      </c>
      <c r="W560" s="17" t="s">
        <v>10995</v>
      </c>
      <c r="X560" s="17" t="str">
        <f t="shared" si="52"/>
        <v>Vigente</v>
      </c>
      <c r="Y560" s="17" t="str">
        <f t="shared" si="53"/>
        <v>F</v>
      </c>
      <c r="Z560" s="17" t="s">
        <v>11025</v>
      </c>
      <c r="AA560" s="17" t="str">
        <f>VLOOKUP(A560,'REPORTE'!$A$1:$AG$1961,19,0)</f>
        <v>Venta al por menor de pescado, crustáceos, moluscos y productos de la pesca en establecimientos especializados.</v>
      </c>
      <c r="AB560" s="17">
        <v>1000874</v>
      </c>
      <c r="AC560" s="17" t="s">
        <v>11169</v>
      </c>
      <c r="AD560" s="17" t="s">
        <v>11846</v>
      </c>
      <c r="AE560" s="17" t="s">
        <v>12072</v>
      </c>
      <c r="AF560" s="17" t="s">
        <v>12100</v>
      </c>
      <c r="AG560" s="17" t="s">
        <v>677</v>
      </c>
      <c r="AH560" s="17" t="str">
        <f>VLOOKUP(A560,'REPORTE'!$A$1:$AG$1961,5,0)</f>
        <v>ECUATORIANO(A)</v>
      </c>
      <c r="AI560" s="17">
        <f>VLOOKUP(A560,'REPORTE'!$A$1:$AG$1961,28,0)</f>
        <v>44510</v>
      </c>
      <c r="AJ560" s="17" t="str">
        <f>VLOOKUP(A560,'REPORTE'!$A$1:$AG$1961,29,0)</f>
        <v>Cliente</v>
      </c>
      <c r="AK560" s="17" t="str">
        <f>VLOOKUP(A560,'REPORTE'!$A$1:$AG$1961,30,0)</f>
        <v>Primaria</v>
      </c>
      <c r="AL560" s="17" t="str">
        <f>VLOOKUP(A560,'REPORTE'!$A$1:$AG$1961,31,0)</f>
        <v>PICHINCHA</v>
      </c>
      <c r="AM560" s="17" t="str">
        <f>VLOOKUP(AL560,PROVINCIAS!$F$1:$G$1171,2,0)</f>
        <v>URBANA</v>
      </c>
    </row>
    <row r="561" spans="1:39" x14ac:dyDescent="0.45">
      <c r="A561" s="17">
        <v>1000997</v>
      </c>
      <c r="B561" s="17" t="s">
        <v>10109</v>
      </c>
      <c r="C561" s="85">
        <v>1716347164</v>
      </c>
      <c r="D561" s="17">
        <v>41</v>
      </c>
      <c r="E561" s="86">
        <v>29541</v>
      </c>
      <c r="F561" s="86" t="str">
        <f t="shared" si="49"/>
        <v>1980</v>
      </c>
      <c r="G561" s="87">
        <v>2022</v>
      </c>
      <c r="H561" s="87">
        <f t="shared" si="50"/>
        <v>42</v>
      </c>
      <c r="I561" s="87" t="str">
        <f t="shared" si="48"/>
        <v>Mal</v>
      </c>
      <c r="J561" s="17" t="s">
        <v>59</v>
      </c>
      <c r="K561" s="17">
        <v>1002222</v>
      </c>
      <c r="L561" s="17">
        <v>12</v>
      </c>
      <c r="M561" s="17">
        <v>4</v>
      </c>
      <c r="N561" s="17" t="str">
        <f t="shared" si="51"/>
        <v>A1</v>
      </c>
      <c r="O561" s="17" t="s">
        <v>10468</v>
      </c>
      <c r="P561" s="17" t="s">
        <v>10469</v>
      </c>
      <c r="Q561" s="88">
        <v>44510</v>
      </c>
      <c r="R561" s="88">
        <v>44890</v>
      </c>
      <c r="S561" s="88">
        <v>44617</v>
      </c>
      <c r="T561" s="17">
        <v>1500</v>
      </c>
      <c r="U561" s="17" t="s">
        <v>10802</v>
      </c>
      <c r="V561" s="17">
        <v>23</v>
      </c>
      <c r="W561" s="17" t="s">
        <v>10995</v>
      </c>
      <c r="X561" s="17" t="str">
        <f t="shared" si="52"/>
        <v>Vigente</v>
      </c>
      <c r="Y561" s="17" t="str">
        <f t="shared" si="53"/>
        <v>F</v>
      </c>
      <c r="Z561" s="17" t="s">
        <v>11001</v>
      </c>
      <c r="AA561" s="17" t="str">
        <f>VLOOKUP(A561,'REPORTE'!$A$1:$AG$1961,19,0)</f>
        <v>Venta al por mayor de productos de panaderí­a y reposterí­a.</v>
      </c>
      <c r="AB561" s="17">
        <v>1001066</v>
      </c>
      <c r="AC561" s="17" t="s">
        <v>11236</v>
      </c>
      <c r="AD561" s="17" t="s">
        <v>11876</v>
      </c>
      <c r="AE561" s="17" t="s">
        <v>12072</v>
      </c>
      <c r="AF561" s="17" t="s">
        <v>12103</v>
      </c>
      <c r="AG561" s="17" t="s">
        <v>677</v>
      </c>
      <c r="AH561" s="17" t="str">
        <f>VLOOKUP(A561,'REPORTE'!$A$1:$AG$1961,5,0)</f>
        <v>ECUATORIANO(A)</v>
      </c>
      <c r="AI561" s="17">
        <f>VLOOKUP(A561,'REPORTE'!$A$1:$AG$1961,28,0)</f>
        <v>44211</v>
      </c>
      <c r="AJ561" s="17" t="str">
        <f>VLOOKUP(A561,'REPORTE'!$A$1:$AG$1961,29,0)</f>
        <v>Cliente</v>
      </c>
      <c r="AK561" s="17" t="str">
        <f>VLOOKUP(A561,'REPORTE'!$A$1:$AG$1961,30,0)</f>
        <v>Primaria</v>
      </c>
      <c r="AL561" s="17" t="str">
        <f>VLOOKUP(A561,'REPORTE'!$A$1:$AG$1961,31,0)</f>
        <v>EL ORO</v>
      </c>
      <c r="AM561" s="17" t="e">
        <f>VLOOKUP(AL561,PROVINCIAS!$F$1:$G$1171,2,0)</f>
        <v>#N/A</v>
      </c>
    </row>
    <row r="562" spans="1:39" x14ac:dyDescent="0.45">
      <c r="A562" s="17">
        <v>1001177</v>
      </c>
      <c r="B562" s="17" t="s">
        <v>10110</v>
      </c>
      <c r="C562" s="85">
        <v>1723029615</v>
      </c>
      <c r="D562" s="17">
        <v>22</v>
      </c>
      <c r="E562" s="86">
        <v>36510</v>
      </c>
      <c r="F562" s="86" t="str">
        <f t="shared" si="49"/>
        <v>1999</v>
      </c>
      <c r="G562" s="87">
        <v>2022</v>
      </c>
      <c r="H562" s="87">
        <f t="shared" si="50"/>
        <v>23</v>
      </c>
      <c r="I562" s="87" t="str">
        <f t="shared" si="48"/>
        <v>Mal</v>
      </c>
      <c r="J562" s="17" t="s">
        <v>36</v>
      </c>
      <c r="K562" s="17">
        <v>1002220</v>
      </c>
      <c r="L562" s="17">
        <v>12</v>
      </c>
      <c r="M562" s="17">
        <v>0</v>
      </c>
      <c r="N562" s="17" t="str">
        <f t="shared" si="51"/>
        <v>A1</v>
      </c>
      <c r="O562" s="17" t="s">
        <v>10468</v>
      </c>
      <c r="P562" s="17" t="s">
        <v>10469</v>
      </c>
      <c r="Q562" s="88">
        <v>44510</v>
      </c>
      <c r="R562" s="88">
        <v>44887</v>
      </c>
      <c r="S562" s="89" t="s">
        <v>776</v>
      </c>
      <c r="T562" s="17">
        <v>1000</v>
      </c>
      <c r="U562" s="17">
        <v>780.29</v>
      </c>
      <c r="V562" s="17">
        <v>23</v>
      </c>
      <c r="W562" s="17" t="s">
        <v>10994</v>
      </c>
      <c r="X562" s="17" t="str">
        <f t="shared" si="52"/>
        <v>Vigente</v>
      </c>
      <c r="Y562" s="17" t="str">
        <f t="shared" si="53"/>
        <v>V</v>
      </c>
      <c r="Z562" s="17" t="s">
        <v>11037</v>
      </c>
      <c r="AA562" s="17" t="str">
        <f>VLOOKUP(A562,'REPORTE'!$A$1:$AG$1961,19,0)</f>
        <v>Venta al por mayor de carne y productos cárnicos (incluidas las aves de corral).</v>
      </c>
      <c r="AB562" s="17">
        <v>1001255</v>
      </c>
      <c r="AC562" s="17" t="s">
        <v>11185</v>
      </c>
      <c r="AD562" s="17" t="s">
        <v>11992</v>
      </c>
      <c r="AE562" s="17" t="s">
        <v>12072</v>
      </c>
      <c r="AF562" s="17" t="s">
        <v>12351</v>
      </c>
      <c r="AG562" s="17" t="s">
        <v>677</v>
      </c>
      <c r="AH562" s="17" t="str">
        <f>VLOOKUP(A562,'REPORTE'!$A$1:$AG$1961,5,0)</f>
        <v>ECUATORIANO(A)</v>
      </c>
      <c r="AI562" s="17">
        <f>VLOOKUP(A562,'REPORTE'!$A$1:$AG$1961,28,0)</f>
        <v>0</v>
      </c>
      <c r="AJ562" s="17" t="str">
        <f>VLOOKUP(A562,'REPORTE'!$A$1:$AG$1961,29,0)</f>
        <v>Cliente</v>
      </c>
      <c r="AK562" s="17" t="str">
        <f>VLOOKUP(A562,'REPORTE'!$A$1:$AG$1961,30,0)</f>
        <v>Secundaria</v>
      </c>
      <c r="AL562" s="17" t="str">
        <f>VLOOKUP(A562,'REPORTE'!$A$1:$AG$1961,31,0)</f>
        <v>PICHINCHA</v>
      </c>
      <c r="AM562" s="17" t="str">
        <f>VLOOKUP(AL562,PROVINCIAS!$F$1:$G$1171,2,0)</f>
        <v>URBANA</v>
      </c>
    </row>
    <row r="563" spans="1:39" x14ac:dyDescent="0.45">
      <c r="A563" s="17">
        <v>1000988</v>
      </c>
      <c r="B563" s="17" t="s">
        <v>10111</v>
      </c>
      <c r="C563" s="85">
        <v>602583494</v>
      </c>
      <c r="D563" s="17">
        <v>43</v>
      </c>
      <c r="E563" s="86">
        <v>28803</v>
      </c>
      <c r="F563" s="86" t="str">
        <f t="shared" si="49"/>
        <v>1978</v>
      </c>
      <c r="G563" s="87">
        <v>2022</v>
      </c>
      <c r="H563" s="87">
        <f t="shared" si="50"/>
        <v>44</v>
      </c>
      <c r="I563" s="87" t="str">
        <f t="shared" si="48"/>
        <v>Mal</v>
      </c>
      <c r="J563" s="17" t="s">
        <v>36</v>
      </c>
      <c r="K563" s="17">
        <v>1002229</v>
      </c>
      <c r="L563" s="17">
        <v>12</v>
      </c>
      <c r="M563" s="17">
        <v>0</v>
      </c>
      <c r="N563" s="17" t="str">
        <f t="shared" si="51"/>
        <v>A1</v>
      </c>
      <c r="O563" s="17" t="s">
        <v>10468</v>
      </c>
      <c r="P563" s="17" t="s">
        <v>10469</v>
      </c>
      <c r="Q563" s="88">
        <v>44511</v>
      </c>
      <c r="R563" s="88">
        <v>44876</v>
      </c>
      <c r="S563" s="89" t="s">
        <v>776</v>
      </c>
      <c r="T563" s="17">
        <v>770</v>
      </c>
      <c r="U563" s="17">
        <v>594.66</v>
      </c>
      <c r="V563" s="17">
        <v>23</v>
      </c>
      <c r="W563" s="17" t="s">
        <v>10994</v>
      </c>
      <c r="X563" s="17" t="str">
        <f t="shared" si="52"/>
        <v>Vigente</v>
      </c>
      <c r="Y563" s="17" t="str">
        <f t="shared" si="53"/>
        <v>V</v>
      </c>
      <c r="Z563" s="17" t="s">
        <v>11088</v>
      </c>
      <c r="AA563" s="17" t="str">
        <f>VLOOKUP(A563,'REPORTE'!$A$1:$AG$1961,19,0)</f>
        <v>Empleado Privado</v>
      </c>
      <c r="AB563" s="17">
        <v>1001057</v>
      </c>
      <c r="AC563" s="17" t="s">
        <v>11309</v>
      </c>
      <c r="AD563" s="17" t="s">
        <v>11993</v>
      </c>
      <c r="AE563" s="17" t="s">
        <v>12072</v>
      </c>
      <c r="AF563" s="17" t="s">
        <v>12147</v>
      </c>
      <c r="AG563" s="17" t="s">
        <v>4384</v>
      </c>
      <c r="AH563" s="17" t="str">
        <f>VLOOKUP(A563,'REPORTE'!$A$1:$AG$1961,5,0)</f>
        <v>ECUATORIANO(A)</v>
      </c>
      <c r="AI563" s="17">
        <f>VLOOKUP(A563,'REPORTE'!$A$1:$AG$1961,28,0)</f>
        <v>44618</v>
      </c>
      <c r="AJ563" s="17" t="str">
        <f>VLOOKUP(A563,'REPORTE'!$A$1:$AG$1961,29,0)</f>
        <v>Cliente</v>
      </c>
      <c r="AK563" s="17" t="str">
        <f>VLOOKUP(A563,'REPORTE'!$A$1:$AG$1961,30,0)</f>
        <v>Ninguna</v>
      </c>
      <c r="AL563" s="17" t="str">
        <f>VLOOKUP(A563,'REPORTE'!$A$1:$AG$1961,31,0)</f>
        <v>CHIMBORAZO</v>
      </c>
      <c r="AM563" s="17" t="e">
        <f>VLOOKUP(AL563,PROVINCIAS!$F$1:$G$1171,2,0)</f>
        <v>#N/A</v>
      </c>
    </row>
    <row r="564" spans="1:39" x14ac:dyDescent="0.45">
      <c r="A564" s="17">
        <v>1000989</v>
      </c>
      <c r="B564" s="17" t="s">
        <v>10112</v>
      </c>
      <c r="C564" s="85">
        <v>1102897582</v>
      </c>
      <c r="D564" s="17">
        <v>51</v>
      </c>
      <c r="E564" s="86">
        <v>25710</v>
      </c>
      <c r="F564" s="86" t="str">
        <f t="shared" si="49"/>
        <v>1970</v>
      </c>
      <c r="G564" s="87">
        <v>2022</v>
      </c>
      <c r="H564" s="87">
        <f t="shared" si="50"/>
        <v>52</v>
      </c>
      <c r="I564" s="87" t="str">
        <f t="shared" si="48"/>
        <v>Mal</v>
      </c>
      <c r="J564" s="17" t="s">
        <v>36</v>
      </c>
      <c r="K564" s="17">
        <v>1002228</v>
      </c>
      <c r="L564" s="17">
        <v>15</v>
      </c>
      <c r="M564" s="17">
        <v>0</v>
      </c>
      <c r="N564" s="17" t="str">
        <f t="shared" si="51"/>
        <v>A1</v>
      </c>
      <c r="O564" s="17" t="s">
        <v>10468</v>
      </c>
      <c r="P564" s="17" t="s">
        <v>10469</v>
      </c>
      <c r="Q564" s="88">
        <v>44511</v>
      </c>
      <c r="R564" s="88">
        <v>44977</v>
      </c>
      <c r="S564" s="89" t="s">
        <v>776</v>
      </c>
      <c r="T564" s="17">
        <v>3700</v>
      </c>
      <c r="U564" s="17" t="s">
        <v>10803</v>
      </c>
      <c r="V564" s="17">
        <v>21.5</v>
      </c>
      <c r="W564" s="17" t="s">
        <v>10994</v>
      </c>
      <c r="X564" s="17" t="str">
        <f t="shared" si="52"/>
        <v>Vigente</v>
      </c>
      <c r="Y564" s="17" t="str">
        <f t="shared" si="53"/>
        <v>V</v>
      </c>
      <c r="Z564" s="17" t="s">
        <v>11096</v>
      </c>
      <c r="AA564" s="17" t="str">
        <f>VLOOKUP(A564,'REPORTE'!$A$1:$AG$1961,19,0)</f>
        <v>Venta al por menor de telas, lanas y otros hilados para tejer, artí­culos de mercerí­a (agujas e hilo de coser) en establecimientos especializados.</v>
      </c>
      <c r="AB564" s="17">
        <v>1001058</v>
      </c>
      <c r="AC564" s="17" t="s">
        <v>11675</v>
      </c>
      <c r="AD564" s="17" t="s">
        <v>11994</v>
      </c>
      <c r="AE564" s="17" t="s">
        <v>12072</v>
      </c>
      <c r="AF564" s="17" t="s">
        <v>12352</v>
      </c>
      <c r="AG564" s="17" t="s">
        <v>677</v>
      </c>
      <c r="AH564" s="17" t="str">
        <f>VLOOKUP(A564,'REPORTE'!$A$1:$AG$1961,5,0)</f>
        <v>ECUATORIANO(A) INDIGENA</v>
      </c>
      <c r="AI564" s="17">
        <f>VLOOKUP(A564,'REPORTE'!$A$1:$AG$1961,28,0)</f>
        <v>44442</v>
      </c>
      <c r="AJ564" s="17" t="str">
        <f>VLOOKUP(A564,'REPORTE'!$A$1:$AG$1961,29,0)</f>
        <v>Cliente</v>
      </c>
      <c r="AK564" s="17" t="str">
        <f>VLOOKUP(A564,'REPORTE'!$A$1:$AG$1961,30,0)</f>
        <v>Secundaria</v>
      </c>
      <c r="AL564" s="17" t="str">
        <f>VLOOKUP(A564,'REPORTE'!$A$1:$AG$1961,31,0)</f>
        <v>LOJA</v>
      </c>
      <c r="AM564" s="17" t="str">
        <f>VLOOKUP(AL564,PROVINCIAS!$F$1:$G$1171,2,0)</f>
        <v>URBANA</v>
      </c>
    </row>
    <row r="565" spans="1:39" x14ac:dyDescent="0.45">
      <c r="A565" s="17">
        <v>1001467</v>
      </c>
      <c r="B565" s="17" t="s">
        <v>9978</v>
      </c>
      <c r="C565" s="85">
        <v>602637480</v>
      </c>
      <c r="D565" s="17">
        <v>44</v>
      </c>
      <c r="E565" s="86">
        <v>28256</v>
      </c>
      <c r="F565" s="86" t="str">
        <f t="shared" si="49"/>
        <v>1977</v>
      </c>
      <c r="G565" s="87">
        <v>2022</v>
      </c>
      <c r="H565" s="87">
        <f t="shared" si="50"/>
        <v>45</v>
      </c>
      <c r="I565" s="87" t="str">
        <f t="shared" si="48"/>
        <v>Mal</v>
      </c>
      <c r="J565" s="17" t="s">
        <v>36</v>
      </c>
      <c r="K565" s="17">
        <v>1002226</v>
      </c>
      <c r="L565" s="17">
        <v>24</v>
      </c>
      <c r="M565" s="17">
        <v>9</v>
      </c>
      <c r="N565" s="17" t="str">
        <f t="shared" si="51"/>
        <v>A2</v>
      </c>
      <c r="O565" s="17" t="s">
        <v>10468</v>
      </c>
      <c r="P565" s="17" t="s">
        <v>10469</v>
      </c>
      <c r="Q565" s="88">
        <v>44511</v>
      </c>
      <c r="R565" s="88">
        <v>45250</v>
      </c>
      <c r="S565" s="88">
        <v>44612</v>
      </c>
      <c r="T565" s="17">
        <v>6000</v>
      </c>
      <c r="U565" s="17" t="s">
        <v>10804</v>
      </c>
      <c r="V565" s="17">
        <v>21.5</v>
      </c>
      <c r="W565" s="17" t="s">
        <v>10995</v>
      </c>
      <c r="X565" s="17" t="str">
        <f t="shared" si="52"/>
        <v>Vigente</v>
      </c>
      <c r="Y565" s="17" t="str">
        <f t="shared" si="53"/>
        <v>F</v>
      </c>
      <c r="Z565" s="17" t="s">
        <v>348</v>
      </c>
      <c r="AA565" s="17" t="str">
        <f>VLOOKUP(A565,'REPORTE'!$A$1:$AG$1961,19,0)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65" s="17">
        <v>1001550</v>
      </c>
      <c r="AC565" s="17" t="s">
        <v>11604</v>
      </c>
      <c r="AD565" s="17" t="s">
        <v>11899</v>
      </c>
      <c r="AE565" s="17" t="s">
        <v>12072</v>
      </c>
      <c r="AF565" s="17" t="s">
        <v>12087</v>
      </c>
      <c r="AG565" s="17" t="s">
        <v>677</v>
      </c>
      <c r="AH565" s="17" t="str">
        <f>VLOOKUP(A565,'REPORTE'!$A$1:$AG$1961,5,0)</f>
        <v>ECUATORIANO(A)</v>
      </c>
      <c r="AI565" s="17">
        <f>VLOOKUP(A565,'REPORTE'!$A$1:$AG$1961,28,0)</f>
        <v>44455</v>
      </c>
      <c r="AJ565" s="17" t="str">
        <f>VLOOKUP(A565,'REPORTE'!$A$1:$AG$1961,29,0)</f>
        <v>Cliente</v>
      </c>
      <c r="AK565" s="17" t="str">
        <f>VLOOKUP(A565,'REPORTE'!$A$1:$AG$1961,30,0)</f>
        <v>Primaria</v>
      </c>
      <c r="AL565" s="17" t="str">
        <f>VLOOKUP(A565,'REPORTE'!$A$1:$AG$1961,31,0)</f>
        <v>CHIMBORAZO</v>
      </c>
      <c r="AM565" s="17" t="e">
        <f>VLOOKUP(AL565,PROVINCIAS!$F$1:$G$1171,2,0)</f>
        <v>#N/A</v>
      </c>
    </row>
    <row r="566" spans="1:39" x14ac:dyDescent="0.45">
      <c r="A566" s="17">
        <v>1001503</v>
      </c>
      <c r="B566" s="17" t="s">
        <v>10113</v>
      </c>
      <c r="C566" s="85">
        <v>1753100674</v>
      </c>
      <c r="D566" s="17">
        <v>24</v>
      </c>
      <c r="E566" s="86">
        <v>35520</v>
      </c>
      <c r="F566" s="86" t="str">
        <f t="shared" si="49"/>
        <v>1997</v>
      </c>
      <c r="G566" s="87">
        <v>2022</v>
      </c>
      <c r="H566" s="87">
        <f t="shared" si="50"/>
        <v>25</v>
      </c>
      <c r="I566" s="87" t="str">
        <f t="shared" si="48"/>
        <v>Mal</v>
      </c>
      <c r="J566" s="17" t="s">
        <v>36</v>
      </c>
      <c r="K566" s="17">
        <v>1002231</v>
      </c>
      <c r="L566" s="17">
        <v>20</v>
      </c>
      <c r="M566" s="17">
        <v>4</v>
      </c>
      <c r="N566" s="17" t="str">
        <f t="shared" si="51"/>
        <v>A1</v>
      </c>
      <c r="O566" s="17" t="s">
        <v>10468</v>
      </c>
      <c r="P566" s="17" t="s">
        <v>10469</v>
      </c>
      <c r="Q566" s="88">
        <v>44511</v>
      </c>
      <c r="R566" s="88">
        <v>45132</v>
      </c>
      <c r="S566" s="88">
        <v>44617</v>
      </c>
      <c r="T566" s="17">
        <v>2000</v>
      </c>
      <c r="U566" s="17" t="s">
        <v>10805</v>
      </c>
      <c r="V566" s="17">
        <v>23</v>
      </c>
      <c r="W566" s="17" t="s">
        <v>10995</v>
      </c>
      <c r="X566" s="17" t="str">
        <f t="shared" si="52"/>
        <v>Vigente</v>
      </c>
      <c r="Y566" s="17" t="str">
        <f t="shared" si="53"/>
        <v>F</v>
      </c>
      <c r="Z566" s="17" t="s">
        <v>11057</v>
      </c>
      <c r="AA566" s="17" t="str">
        <f>VLOOKUP(A566,'REPORTE'!$A$1:$AG$1961,19,0)</f>
        <v>Otras actividades de contabilidad, tenedurí­a de libros y auditoria; consultorí­a fiscal (procesamiento de nómina, etcétera).</v>
      </c>
      <c r="AB566" s="17">
        <v>1001597</v>
      </c>
      <c r="AC566" s="17" t="s">
        <v>11310</v>
      </c>
      <c r="AD566" s="17" t="s">
        <v>11995</v>
      </c>
      <c r="AE566" s="17" t="s">
        <v>12072</v>
      </c>
      <c r="AF566" s="17" t="s">
        <v>12100</v>
      </c>
      <c r="AG566" s="17" t="s">
        <v>677</v>
      </c>
      <c r="AH566" s="17" t="str">
        <f>VLOOKUP(A566,'REPORTE'!$A$1:$AG$1961,5,0)</f>
        <v>ECUATORIANO(A)</v>
      </c>
      <c r="AI566" s="17">
        <f>VLOOKUP(A566,'REPORTE'!$A$1:$AG$1961,28,0)</f>
        <v>0</v>
      </c>
      <c r="AJ566" s="17" t="str">
        <f>VLOOKUP(A566,'REPORTE'!$A$1:$AG$1961,29,0)</f>
        <v>Cliente</v>
      </c>
      <c r="AK566" s="17" t="str">
        <f>VLOOKUP(A566,'REPORTE'!$A$1:$AG$1961,30,0)</f>
        <v>Ninguna</v>
      </c>
      <c r="AL566" s="17" t="str">
        <f>VLOOKUP(A566,'REPORTE'!$A$1:$AG$1961,31,0)</f>
        <v>PICHINCHA</v>
      </c>
      <c r="AM566" s="17" t="str">
        <f>VLOOKUP(AL566,PROVINCIAS!$F$1:$G$1171,2,0)</f>
        <v>URBANA</v>
      </c>
    </row>
    <row r="567" spans="1:39" x14ac:dyDescent="0.45">
      <c r="A567" s="17">
        <v>1001617</v>
      </c>
      <c r="B567" s="17" t="s">
        <v>10114</v>
      </c>
      <c r="C567" s="85">
        <v>604168427</v>
      </c>
      <c r="D567" s="17">
        <v>38</v>
      </c>
      <c r="E567" s="86">
        <v>30423</v>
      </c>
      <c r="F567" s="86" t="str">
        <f t="shared" si="49"/>
        <v>1983</v>
      </c>
      <c r="G567" s="87">
        <v>2022</v>
      </c>
      <c r="H567" s="87">
        <f t="shared" si="50"/>
        <v>39</v>
      </c>
      <c r="I567" s="87" t="str">
        <f t="shared" si="48"/>
        <v>Mal</v>
      </c>
      <c r="J567" s="17" t="s">
        <v>36</v>
      </c>
      <c r="K567" s="17">
        <v>1002230</v>
      </c>
      <c r="L567" s="17">
        <v>18</v>
      </c>
      <c r="M567" s="17">
        <v>9</v>
      </c>
      <c r="N567" s="17" t="str">
        <f t="shared" si="51"/>
        <v>A2</v>
      </c>
      <c r="O567" s="17" t="s">
        <v>10468</v>
      </c>
      <c r="P567" s="17" t="s">
        <v>10469</v>
      </c>
      <c r="Q567" s="88">
        <v>44511</v>
      </c>
      <c r="R567" s="88">
        <v>45066</v>
      </c>
      <c r="S567" s="88">
        <v>44612</v>
      </c>
      <c r="T567" s="17">
        <v>3000</v>
      </c>
      <c r="U567" s="17" t="s">
        <v>10806</v>
      </c>
      <c r="V567" s="17">
        <v>21.5</v>
      </c>
      <c r="W567" s="17" t="s">
        <v>10995</v>
      </c>
      <c r="X567" s="17" t="str">
        <f t="shared" si="52"/>
        <v>Vigente</v>
      </c>
      <c r="Y567" s="17" t="str">
        <f t="shared" si="53"/>
        <v>F</v>
      </c>
      <c r="Z567" s="17" t="s">
        <v>11484</v>
      </c>
      <c r="AA567" s="17" t="str">
        <f>VLOOKUP(A567,'REPORTE'!$A$1:$AG$1961,19,0)</f>
        <v>Fabricación de componentes estructurales y materiales prefabricados para obras de construcción o de ingenierí­a civil de hormigón, cemento, piedra artificial o yeso: losetas, losas, baldosas, ladrillos, bloques, planchas, paneles, láminas, tableros, caños, tubos, postes, etcétera.</v>
      </c>
      <c r="AB567" s="17">
        <v>1001720</v>
      </c>
      <c r="AC567" s="17" t="s">
        <v>11537</v>
      </c>
      <c r="AD567" s="17" t="s">
        <v>11996</v>
      </c>
      <c r="AE567" s="17" t="s">
        <v>12072</v>
      </c>
      <c r="AF567" s="17" t="s">
        <v>12093</v>
      </c>
      <c r="AG567" s="17" t="s">
        <v>677</v>
      </c>
      <c r="AH567" s="17" t="str">
        <f>VLOOKUP(A567,'REPORTE'!$A$1:$AG$1961,5,0)</f>
        <v>ECUATORIANO(A)</v>
      </c>
      <c r="AI567" s="17">
        <f>VLOOKUP(A567,'REPORTE'!$A$1:$AG$1961,28,0)</f>
        <v>44511</v>
      </c>
      <c r="AJ567" s="17" t="str">
        <f>VLOOKUP(A567,'REPORTE'!$A$1:$AG$1961,29,0)</f>
        <v>Cliente</v>
      </c>
      <c r="AK567" s="17" t="str">
        <f>VLOOKUP(A567,'REPORTE'!$A$1:$AG$1961,30,0)</f>
        <v>Primaria</v>
      </c>
      <c r="AL567" s="17" t="str">
        <f>VLOOKUP(A567,'REPORTE'!$A$1:$AG$1961,31,0)</f>
        <v>COTOPAXI</v>
      </c>
      <c r="AM567" s="17" t="e">
        <f>VLOOKUP(AL567,PROVINCIAS!$F$1:$G$1171,2,0)</f>
        <v>#N/A</v>
      </c>
    </row>
    <row r="568" spans="1:39" x14ac:dyDescent="0.45">
      <c r="A568" s="17">
        <v>1001582</v>
      </c>
      <c r="B568" s="17" t="s">
        <v>10115</v>
      </c>
      <c r="C568" s="85">
        <v>1722827506</v>
      </c>
      <c r="D568" s="17">
        <v>24</v>
      </c>
      <c r="E568" s="86">
        <v>35834</v>
      </c>
      <c r="F568" s="86" t="str">
        <f t="shared" si="49"/>
        <v>1998</v>
      </c>
      <c r="G568" s="87">
        <v>2022</v>
      </c>
      <c r="H568" s="87">
        <f t="shared" si="50"/>
        <v>24</v>
      </c>
      <c r="I568" s="87" t="str">
        <f t="shared" si="48"/>
        <v>Mal</v>
      </c>
      <c r="J568" s="17" t="s">
        <v>59</v>
      </c>
      <c r="K568" s="17">
        <v>1002236</v>
      </c>
      <c r="L568" s="17">
        <v>8</v>
      </c>
      <c r="M568" s="17">
        <v>0</v>
      </c>
      <c r="N568" s="17" t="str">
        <f t="shared" si="51"/>
        <v>A1</v>
      </c>
      <c r="O568" s="17" t="s">
        <v>10468</v>
      </c>
      <c r="P568" s="17" t="s">
        <v>10469</v>
      </c>
      <c r="Q568" s="88">
        <v>44512</v>
      </c>
      <c r="R568" s="88">
        <v>44774</v>
      </c>
      <c r="S568" s="89" t="s">
        <v>776</v>
      </c>
      <c r="T568" s="17">
        <v>1000</v>
      </c>
      <c r="U568" s="17">
        <v>777.63</v>
      </c>
      <c r="V568" s="17">
        <v>23</v>
      </c>
      <c r="W568" s="17" t="s">
        <v>10994</v>
      </c>
      <c r="X568" s="17" t="str">
        <f t="shared" si="52"/>
        <v>Vigente</v>
      </c>
      <c r="Y568" s="17" t="str">
        <f t="shared" si="53"/>
        <v>V</v>
      </c>
      <c r="Z568" s="17" t="s">
        <v>11009</v>
      </c>
      <c r="AA568" s="17" t="str">
        <f>VLOOKUP(A568,'REPORTE'!$A$1:$AG$1961,19,0)</f>
        <v>Restaurantes de comida rápida, puestos de refrigerio y establecimientos que ofrecen comida para llevar, reparto de pizza, etcétera; heladerí­as, fuentes de soda, etcétera.</v>
      </c>
      <c r="AB568" s="17">
        <v>1001685</v>
      </c>
      <c r="AC568" s="17" t="s">
        <v>11311</v>
      </c>
      <c r="AD568" s="17" t="s">
        <v>11886</v>
      </c>
      <c r="AE568" s="17" t="s">
        <v>12072</v>
      </c>
      <c r="AF568" s="17" t="s">
        <v>12353</v>
      </c>
      <c r="AG568" s="17" t="s">
        <v>677</v>
      </c>
      <c r="AH568" s="17" t="str">
        <f>VLOOKUP(A568,'REPORTE'!$A$1:$AG$1961,5,0)</f>
        <v>ECUATORIANO(A)</v>
      </c>
      <c r="AI568" s="17">
        <f>VLOOKUP(A568,'REPORTE'!$A$1:$AG$1961,28,0)</f>
        <v>0</v>
      </c>
      <c r="AJ568" s="17" t="str">
        <f>VLOOKUP(A568,'REPORTE'!$A$1:$AG$1961,29,0)</f>
        <v>Cliente</v>
      </c>
      <c r="AK568" s="17" t="str">
        <f>VLOOKUP(A568,'REPORTE'!$A$1:$AG$1961,30,0)</f>
        <v>Primaria</v>
      </c>
      <c r="AL568" s="17" t="str">
        <f>VLOOKUP(A568,'REPORTE'!$A$1:$AG$1961,31,0)</f>
        <v>PICHINCHA</v>
      </c>
      <c r="AM568" s="17" t="str">
        <f>VLOOKUP(AL568,PROVINCIAS!$F$1:$G$1171,2,0)</f>
        <v>URBANA</v>
      </c>
    </row>
    <row r="569" spans="1:39" x14ac:dyDescent="0.45">
      <c r="A569" s="17">
        <v>1001622</v>
      </c>
      <c r="B569" s="17" t="s">
        <v>10116</v>
      </c>
      <c r="C569" s="85">
        <v>603533118</v>
      </c>
      <c r="D569" s="17">
        <v>40</v>
      </c>
      <c r="E569" s="86">
        <v>29869</v>
      </c>
      <c r="F569" s="86" t="str">
        <f t="shared" si="49"/>
        <v>1981</v>
      </c>
      <c r="G569" s="87">
        <v>2022</v>
      </c>
      <c r="H569" s="87">
        <f t="shared" si="50"/>
        <v>41</v>
      </c>
      <c r="I569" s="87" t="str">
        <f t="shared" si="48"/>
        <v>Mal</v>
      </c>
      <c r="J569" s="17" t="s">
        <v>36</v>
      </c>
      <c r="K569" s="17">
        <v>1002237</v>
      </c>
      <c r="L569" s="17">
        <v>12</v>
      </c>
      <c r="M569" s="17">
        <v>0</v>
      </c>
      <c r="N569" s="17" t="str">
        <f t="shared" si="51"/>
        <v>A1</v>
      </c>
      <c r="O569" s="17" t="s">
        <v>10468</v>
      </c>
      <c r="P569" s="17" t="s">
        <v>10469</v>
      </c>
      <c r="Q569" s="88">
        <v>44512</v>
      </c>
      <c r="R569" s="88">
        <v>44880</v>
      </c>
      <c r="S569" s="89" t="s">
        <v>776</v>
      </c>
      <c r="T569" s="17">
        <v>2000</v>
      </c>
      <c r="U569" s="17" t="s">
        <v>10807</v>
      </c>
      <c r="V569" s="17">
        <v>23</v>
      </c>
      <c r="W569" s="17" t="s">
        <v>10994</v>
      </c>
      <c r="X569" s="17" t="str">
        <f t="shared" si="52"/>
        <v>Vigente</v>
      </c>
      <c r="Y569" s="17" t="str">
        <f t="shared" si="53"/>
        <v>V</v>
      </c>
      <c r="Z569" s="17" t="s">
        <v>11060</v>
      </c>
      <c r="AA569" s="17" t="str">
        <f>VLOOKUP(A569,'REPORTE'!$A$1:$AG$1961,19,0)</f>
        <v>Actividades de agentes y corredores de seguros (intermediarios de seguros) que venden, negocian u ofertan contratos de anualidades y pólizas de seguros y reaseguros.</v>
      </c>
      <c r="AB569" s="17">
        <v>1001725</v>
      </c>
      <c r="AC569" s="17" t="s">
        <v>11190</v>
      </c>
      <c r="AD569" s="17" t="s">
        <v>11997</v>
      </c>
      <c r="AE569" s="17" t="s">
        <v>12072</v>
      </c>
      <c r="AF569" s="17" t="s">
        <v>12354</v>
      </c>
      <c r="AG569" s="17" t="s">
        <v>4384</v>
      </c>
      <c r="AH569" s="17" t="str">
        <f>VLOOKUP(A569,'REPORTE'!$A$1:$AG$1961,5,0)</f>
        <v>ECUATORIANO(A) INDIGENA</v>
      </c>
      <c r="AI569" s="17">
        <f>VLOOKUP(A569,'REPORTE'!$A$1:$AG$1961,28,0)</f>
        <v>0</v>
      </c>
      <c r="AJ569" s="17" t="str">
        <f>VLOOKUP(A569,'REPORTE'!$A$1:$AG$1961,29,0)</f>
        <v>Cliente</v>
      </c>
      <c r="AK569" s="17" t="str">
        <f>VLOOKUP(A569,'REPORTE'!$A$1:$AG$1961,30,0)</f>
        <v>Primaria</v>
      </c>
      <c r="AL569" s="17" t="str">
        <f>VLOOKUP(A569,'REPORTE'!$A$1:$AG$1961,31,0)</f>
        <v>CHIMBORAZO</v>
      </c>
      <c r="AM569" s="17" t="e">
        <f>VLOOKUP(AL569,PROVINCIAS!$F$1:$G$1171,2,0)</f>
        <v>#N/A</v>
      </c>
    </row>
    <row r="570" spans="1:39" x14ac:dyDescent="0.45">
      <c r="A570" s="17">
        <v>1001150</v>
      </c>
      <c r="B570" s="17" t="s">
        <v>10117</v>
      </c>
      <c r="C570" s="85">
        <v>502841166</v>
      </c>
      <c r="D570" s="17">
        <v>30</v>
      </c>
      <c r="E570" s="86">
        <v>33323</v>
      </c>
      <c r="F570" s="86" t="str">
        <f t="shared" si="49"/>
        <v>1991</v>
      </c>
      <c r="G570" s="87">
        <v>2022</v>
      </c>
      <c r="H570" s="87">
        <f t="shared" si="50"/>
        <v>31</v>
      </c>
      <c r="I570" s="87" t="str">
        <f t="shared" si="48"/>
        <v>Mal</v>
      </c>
      <c r="J570" s="17" t="s">
        <v>36</v>
      </c>
      <c r="K570" s="17">
        <v>1002240</v>
      </c>
      <c r="L570" s="17">
        <v>36</v>
      </c>
      <c r="M570" s="17">
        <v>0</v>
      </c>
      <c r="N570" s="17" t="str">
        <f t="shared" si="51"/>
        <v>A1</v>
      </c>
      <c r="O570" s="17" t="s">
        <v>10468</v>
      </c>
      <c r="P570" s="17" t="s">
        <v>10469</v>
      </c>
      <c r="Q570" s="88">
        <v>44513</v>
      </c>
      <c r="R570" s="88">
        <v>45621</v>
      </c>
      <c r="S570" s="89" t="s">
        <v>776</v>
      </c>
      <c r="T570" s="17">
        <v>5000</v>
      </c>
      <c r="U570" s="17" t="s">
        <v>10808</v>
      </c>
      <c r="V570" s="17">
        <v>21.5</v>
      </c>
      <c r="W570" s="17" t="s">
        <v>10994</v>
      </c>
      <c r="X570" s="17" t="str">
        <f t="shared" si="52"/>
        <v>Vigente</v>
      </c>
      <c r="Y570" s="17" t="str">
        <f t="shared" si="53"/>
        <v>V</v>
      </c>
      <c r="Z570" s="17" t="s">
        <v>348</v>
      </c>
      <c r="AA570" s="17" t="str">
        <f>VLOOKUP(A570,'REPORTE'!$A$1:$AG$1961,19,0)</f>
        <v>Venta al por menor de huevos en establecimientos especializados.</v>
      </c>
      <c r="AB570" s="17">
        <v>1001229</v>
      </c>
      <c r="AC570" s="17" t="s">
        <v>11530</v>
      </c>
      <c r="AD570" s="17" t="s">
        <v>11836</v>
      </c>
      <c r="AE570" s="17" t="s">
        <v>12072</v>
      </c>
      <c r="AF570" s="17" t="s">
        <v>12355</v>
      </c>
      <c r="AG570" s="17" t="s">
        <v>677</v>
      </c>
      <c r="AH570" s="17" t="str">
        <f>VLOOKUP(A570,'REPORTE'!$A$1:$AG$1961,5,0)</f>
        <v>ECUATORIANO(A) INDIGENA</v>
      </c>
      <c r="AI570" s="17">
        <f>VLOOKUP(A570,'REPORTE'!$A$1:$AG$1961,28,0)</f>
        <v>44280</v>
      </c>
      <c r="AJ570" s="17" t="str">
        <f>VLOOKUP(A570,'REPORTE'!$A$1:$AG$1961,29,0)</f>
        <v>Cliente</v>
      </c>
      <c r="AK570" s="17" t="str">
        <f>VLOOKUP(A570,'REPORTE'!$A$1:$AG$1961,30,0)</f>
        <v>Primaria</v>
      </c>
      <c r="AL570" s="17" t="str">
        <f>VLOOKUP(A570,'REPORTE'!$A$1:$AG$1961,31,0)</f>
        <v>COTOPAXI</v>
      </c>
      <c r="AM570" s="17" t="e">
        <f>VLOOKUP(AL570,PROVINCIAS!$F$1:$G$1171,2,0)</f>
        <v>#N/A</v>
      </c>
    </row>
    <row r="571" spans="1:39" x14ac:dyDescent="0.45">
      <c r="A571" s="17">
        <v>1001607</v>
      </c>
      <c r="B571" s="17" t="s">
        <v>10118</v>
      </c>
      <c r="C571" s="85">
        <v>1720305679</v>
      </c>
      <c r="D571" s="17">
        <v>36</v>
      </c>
      <c r="E571" s="86">
        <v>31471</v>
      </c>
      <c r="F571" s="86" t="str">
        <f t="shared" si="49"/>
        <v>1986</v>
      </c>
      <c r="G571" s="87">
        <v>2022</v>
      </c>
      <c r="H571" s="87">
        <f t="shared" si="50"/>
        <v>36</v>
      </c>
      <c r="I571" s="87" t="str">
        <f t="shared" si="48"/>
        <v>Mal</v>
      </c>
      <c r="J571" s="17" t="s">
        <v>36</v>
      </c>
      <c r="K571" s="17">
        <v>1002239</v>
      </c>
      <c r="L571" s="17">
        <v>36</v>
      </c>
      <c r="M571" s="17">
        <v>0</v>
      </c>
      <c r="N571" s="17" t="str">
        <f t="shared" si="51"/>
        <v>A1</v>
      </c>
      <c r="O571" s="17" t="s">
        <v>10468</v>
      </c>
      <c r="P571" s="17" t="s">
        <v>10469</v>
      </c>
      <c r="Q571" s="88">
        <v>44513</v>
      </c>
      <c r="R571" s="88">
        <v>45631</v>
      </c>
      <c r="S571" s="89" t="s">
        <v>776</v>
      </c>
      <c r="T571" s="17">
        <v>5000</v>
      </c>
      <c r="U571" s="17" t="s">
        <v>10809</v>
      </c>
      <c r="V571" s="17">
        <v>17.5</v>
      </c>
      <c r="W571" s="17" t="s">
        <v>10994</v>
      </c>
      <c r="X571" s="17" t="str">
        <f t="shared" si="52"/>
        <v>Vigente</v>
      </c>
      <c r="Y571" s="17" t="str">
        <f t="shared" si="53"/>
        <v>V</v>
      </c>
      <c r="Z571" s="17" t="s">
        <v>11485</v>
      </c>
      <c r="AA571" s="17" t="str">
        <f>VLOOKUP(A571,'REPORTE'!$A$1:$AG$1961,19,0)</f>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v>
      </c>
      <c r="AB571" s="17">
        <v>1001710</v>
      </c>
      <c r="AC571" s="17" t="s">
        <v>11542</v>
      </c>
      <c r="AD571" s="17" t="s">
        <v>11998</v>
      </c>
      <c r="AE571" s="17" t="s">
        <v>12072</v>
      </c>
      <c r="AF571" s="17" t="s">
        <v>12356</v>
      </c>
      <c r="AG571" s="17" t="s">
        <v>677</v>
      </c>
      <c r="AH571" s="17" t="str">
        <f>VLOOKUP(A571,'REPORTE'!$A$1:$AG$1961,5,0)</f>
        <v>ECUATORIANO(A)</v>
      </c>
      <c r="AI571" s="17">
        <f>VLOOKUP(A571,'REPORTE'!$A$1:$AG$1961,28,0)</f>
        <v>44513</v>
      </c>
      <c r="AJ571" s="17" t="str">
        <f>VLOOKUP(A571,'REPORTE'!$A$1:$AG$1961,29,0)</f>
        <v>Cliente</v>
      </c>
      <c r="AK571" s="17" t="str">
        <f>VLOOKUP(A571,'REPORTE'!$A$1:$AG$1961,30,0)</f>
        <v>Secundaria</v>
      </c>
      <c r="AL571" s="17" t="str">
        <f>VLOOKUP(A571,'REPORTE'!$A$1:$AG$1961,31,0)</f>
        <v>PICHINCHA</v>
      </c>
      <c r="AM571" s="17" t="str">
        <f>VLOOKUP(AL571,PROVINCIAS!$F$1:$G$1171,2,0)</f>
        <v>URBANA</v>
      </c>
    </row>
    <row r="572" spans="1:39" x14ac:dyDescent="0.45">
      <c r="A572" s="17">
        <v>1001607</v>
      </c>
      <c r="B572" s="17" t="s">
        <v>10118</v>
      </c>
      <c r="C572" s="85">
        <v>1720305679</v>
      </c>
      <c r="D572" s="17">
        <v>36</v>
      </c>
      <c r="E572" s="86">
        <v>31471</v>
      </c>
      <c r="F572" s="86" t="str">
        <f t="shared" si="49"/>
        <v>1986</v>
      </c>
      <c r="G572" s="87">
        <v>2022</v>
      </c>
      <c r="H572" s="87">
        <f t="shared" si="50"/>
        <v>36</v>
      </c>
      <c r="I572" s="87" t="str">
        <f t="shared" si="48"/>
        <v>Mal</v>
      </c>
      <c r="J572" s="17" t="s">
        <v>36</v>
      </c>
      <c r="K572" s="17">
        <v>1002238</v>
      </c>
      <c r="L572" s="17">
        <v>36</v>
      </c>
      <c r="M572" s="17">
        <v>0</v>
      </c>
      <c r="N572" s="17" t="str">
        <f t="shared" si="51"/>
        <v>A1</v>
      </c>
      <c r="O572" s="17" t="s">
        <v>10468</v>
      </c>
      <c r="P572" s="17" t="s">
        <v>10469</v>
      </c>
      <c r="Q572" s="88">
        <v>44513</v>
      </c>
      <c r="R572" s="88">
        <v>45631</v>
      </c>
      <c r="S572" s="89" t="s">
        <v>776</v>
      </c>
      <c r="T572" s="17">
        <v>5600</v>
      </c>
      <c r="U572" s="17" t="s">
        <v>10810</v>
      </c>
      <c r="V572" s="17">
        <v>18.989999999999998</v>
      </c>
      <c r="W572" s="17" t="s">
        <v>10994</v>
      </c>
      <c r="X572" s="17" t="str">
        <f t="shared" si="52"/>
        <v>Vigente</v>
      </c>
      <c r="Y572" s="17" t="str">
        <f t="shared" si="53"/>
        <v>V</v>
      </c>
      <c r="Z572" s="17" t="s">
        <v>11486</v>
      </c>
      <c r="AA572" s="17" t="str">
        <f>VLOOKUP(A572,'REPORTE'!$A$1:$AG$1961,19,0)</f>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v>
      </c>
      <c r="AB572" s="17">
        <v>1001710</v>
      </c>
      <c r="AC572" s="17" t="s">
        <v>11676</v>
      </c>
      <c r="AD572" s="17" t="s">
        <v>11998</v>
      </c>
      <c r="AE572" s="17" t="s">
        <v>12072</v>
      </c>
      <c r="AF572" s="17" t="s">
        <v>12356</v>
      </c>
      <c r="AG572" s="17" t="s">
        <v>677</v>
      </c>
      <c r="AH572" s="17" t="str">
        <f>VLOOKUP(A572,'REPORTE'!$A$1:$AG$1961,5,0)</f>
        <v>ECUATORIANO(A)</v>
      </c>
      <c r="AI572" s="17">
        <f>VLOOKUP(A572,'REPORTE'!$A$1:$AG$1961,28,0)</f>
        <v>44513</v>
      </c>
      <c r="AJ572" s="17" t="str">
        <f>VLOOKUP(A572,'REPORTE'!$A$1:$AG$1961,29,0)</f>
        <v>Cliente</v>
      </c>
      <c r="AK572" s="17" t="str">
        <f>VLOOKUP(A572,'REPORTE'!$A$1:$AG$1961,30,0)</f>
        <v>Secundaria</v>
      </c>
      <c r="AL572" s="17" t="str">
        <f>VLOOKUP(A572,'REPORTE'!$A$1:$AG$1961,31,0)</f>
        <v>PICHINCHA</v>
      </c>
      <c r="AM572" s="17" t="str">
        <f>VLOOKUP(AL572,PROVINCIAS!$F$1:$G$1171,2,0)</f>
        <v>URBANA</v>
      </c>
    </row>
    <row r="573" spans="1:39" x14ac:dyDescent="0.45">
      <c r="A573" s="17">
        <v>1000943</v>
      </c>
      <c r="B573" s="17" t="s">
        <v>10119</v>
      </c>
      <c r="C573" s="85">
        <v>1715363972</v>
      </c>
      <c r="D573" s="17">
        <v>41</v>
      </c>
      <c r="E573" s="86">
        <v>29431</v>
      </c>
      <c r="F573" s="86" t="str">
        <f t="shared" si="49"/>
        <v>1980</v>
      </c>
      <c r="G573" s="87">
        <v>2022</v>
      </c>
      <c r="H573" s="87">
        <f t="shared" si="50"/>
        <v>42</v>
      </c>
      <c r="I573" s="87" t="str">
        <f t="shared" si="48"/>
        <v>Mal</v>
      </c>
      <c r="J573" s="17" t="s">
        <v>59</v>
      </c>
      <c r="K573" s="17">
        <v>1002245</v>
      </c>
      <c r="L573" s="17">
        <v>36</v>
      </c>
      <c r="M573" s="17">
        <v>4</v>
      </c>
      <c r="N573" s="17" t="str">
        <f t="shared" si="51"/>
        <v>A1</v>
      </c>
      <c r="O573" s="17" t="s">
        <v>10468</v>
      </c>
      <c r="P573" s="17" t="s">
        <v>10469</v>
      </c>
      <c r="Q573" s="88">
        <v>44515</v>
      </c>
      <c r="R573" s="88">
        <v>45621</v>
      </c>
      <c r="S573" s="88">
        <v>44617</v>
      </c>
      <c r="T573" s="17">
        <v>10000</v>
      </c>
      <c r="U573" s="17" t="s">
        <v>10811</v>
      </c>
      <c r="V573" s="17">
        <v>21.5</v>
      </c>
      <c r="W573" s="17" t="s">
        <v>10995</v>
      </c>
      <c r="X573" s="17" t="str">
        <f t="shared" si="52"/>
        <v>Vigente</v>
      </c>
      <c r="Y573" s="17" t="str">
        <f t="shared" si="53"/>
        <v>F</v>
      </c>
      <c r="Z573" s="17" t="s">
        <v>348</v>
      </c>
      <c r="AA573" s="17" t="str">
        <f>VLOOKUP(A573,'REPORTE'!$A$1:$AG$1961,19,0)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73" s="17">
        <v>1001011</v>
      </c>
      <c r="AC573" s="17" t="s">
        <v>11539</v>
      </c>
      <c r="AD573" s="17" t="s">
        <v>11999</v>
      </c>
      <c r="AE573" s="17" t="s">
        <v>12072</v>
      </c>
      <c r="AF573" s="17" t="s">
        <v>12078</v>
      </c>
      <c r="AG573" s="17" t="s">
        <v>677</v>
      </c>
      <c r="AH573" s="17" t="str">
        <f>VLOOKUP(A573,'REPORTE'!$A$1:$AG$1961,5,0)</f>
        <v>ECUATORIANO(A)</v>
      </c>
      <c r="AI573" s="17">
        <f>VLOOKUP(A573,'REPORTE'!$A$1:$AG$1961,28,0)</f>
        <v>44191</v>
      </c>
      <c r="AJ573" s="17" t="str">
        <f>VLOOKUP(A573,'REPORTE'!$A$1:$AG$1961,29,0)</f>
        <v>Cliente</v>
      </c>
      <c r="AK573" s="17" t="str">
        <f>VLOOKUP(A573,'REPORTE'!$A$1:$AG$1961,30,0)</f>
        <v>Secundaria</v>
      </c>
      <c r="AL573" s="17" t="str">
        <f>VLOOKUP(A573,'REPORTE'!$A$1:$AG$1961,31,0)</f>
        <v>CHIMBORAZO</v>
      </c>
      <c r="AM573" s="17" t="e">
        <f>VLOOKUP(AL573,PROVINCIAS!$F$1:$G$1171,2,0)</f>
        <v>#N/A</v>
      </c>
    </row>
    <row r="574" spans="1:39" x14ac:dyDescent="0.45">
      <c r="A574" s="17">
        <v>1001029</v>
      </c>
      <c r="B574" s="17" t="s">
        <v>10120</v>
      </c>
      <c r="C574" s="85">
        <v>1723288633</v>
      </c>
      <c r="D574" s="17">
        <v>25</v>
      </c>
      <c r="E574" s="86">
        <v>35319</v>
      </c>
      <c r="F574" s="86" t="str">
        <f t="shared" si="49"/>
        <v>1996</v>
      </c>
      <c r="G574" s="87">
        <v>2022</v>
      </c>
      <c r="H574" s="87">
        <f t="shared" si="50"/>
        <v>26</v>
      </c>
      <c r="I574" s="87" t="str">
        <f t="shared" si="48"/>
        <v>Mal</v>
      </c>
      <c r="J574" s="17" t="s">
        <v>36</v>
      </c>
      <c r="K574" s="17">
        <v>1002248</v>
      </c>
      <c r="L574" s="17">
        <v>36</v>
      </c>
      <c r="M574" s="17">
        <v>0</v>
      </c>
      <c r="N574" s="17" t="str">
        <f t="shared" si="51"/>
        <v>A1</v>
      </c>
      <c r="O574" s="17" t="s">
        <v>10468</v>
      </c>
      <c r="P574" s="17" t="s">
        <v>10469</v>
      </c>
      <c r="Q574" s="88">
        <v>44515</v>
      </c>
      <c r="R574" s="88">
        <v>45621</v>
      </c>
      <c r="S574" s="89" t="s">
        <v>776</v>
      </c>
      <c r="T574" s="17">
        <v>10000</v>
      </c>
      <c r="U574" s="17" t="s">
        <v>10812</v>
      </c>
      <c r="V574" s="17">
        <v>21.5</v>
      </c>
      <c r="W574" s="17" t="s">
        <v>10994</v>
      </c>
      <c r="X574" s="17" t="str">
        <f t="shared" si="52"/>
        <v>Vigente</v>
      </c>
      <c r="Y574" s="17" t="str">
        <f t="shared" si="53"/>
        <v>V</v>
      </c>
      <c r="Z574" s="17" t="s">
        <v>275</v>
      </c>
      <c r="AA574" s="17" t="str">
        <f>VLOOKUP(A574,'REPORTE'!$A$1:$AG$1961,19,0)</f>
        <v>Actividades de sacrificio, faenamiento, preparación, producción y empacado de carne fresca refrigerada o congelada incluso en piezas o porciones individuales de: cuyes, conejos, rana (ancas de rana) etcétera,</v>
      </c>
      <c r="AB574" s="17">
        <v>1001104</v>
      </c>
      <c r="AC574" s="17" t="s">
        <v>11539</v>
      </c>
      <c r="AD574" s="17" t="s">
        <v>12000</v>
      </c>
      <c r="AE574" s="17" t="s">
        <v>12072</v>
      </c>
      <c r="AF574" s="17" t="s">
        <v>12357</v>
      </c>
      <c r="AG574" s="17" t="s">
        <v>677</v>
      </c>
      <c r="AH574" s="17" t="str">
        <f>VLOOKUP(A574,'REPORTE'!$A$1:$AG$1961,5,0)</f>
        <v>ECUATORIANO(A)</v>
      </c>
      <c r="AI574" s="17">
        <f>VLOOKUP(A574,'REPORTE'!$A$1:$AG$1961,28,0)</f>
        <v>44363</v>
      </c>
      <c r="AJ574" s="17" t="str">
        <f>VLOOKUP(A574,'REPORTE'!$A$1:$AG$1961,29,0)</f>
        <v>Cliente</v>
      </c>
      <c r="AK574" s="17" t="str">
        <f>VLOOKUP(A574,'REPORTE'!$A$1:$AG$1961,30,0)</f>
        <v>Primaria</v>
      </c>
      <c r="AL574" s="17" t="str">
        <f>VLOOKUP(A574,'REPORTE'!$A$1:$AG$1961,31,0)</f>
        <v>PICHINCHA</v>
      </c>
      <c r="AM574" s="17" t="str">
        <f>VLOOKUP(AL574,PROVINCIAS!$F$1:$G$1171,2,0)</f>
        <v>URBANA</v>
      </c>
    </row>
    <row r="575" spans="1:39" x14ac:dyDescent="0.45">
      <c r="A575" s="17">
        <v>1001477</v>
      </c>
      <c r="B575" s="17" t="s">
        <v>10121</v>
      </c>
      <c r="C575" s="85">
        <v>601184419</v>
      </c>
      <c r="D575" s="17">
        <v>65</v>
      </c>
      <c r="E575" s="86">
        <v>20614</v>
      </c>
      <c r="F575" s="86" t="str">
        <f t="shared" si="49"/>
        <v>1956</v>
      </c>
      <c r="G575" s="87">
        <v>2022</v>
      </c>
      <c r="H575" s="87">
        <f t="shared" si="50"/>
        <v>66</v>
      </c>
      <c r="I575" s="87" t="str">
        <f t="shared" si="48"/>
        <v>Mal</v>
      </c>
      <c r="J575" s="17" t="s">
        <v>36</v>
      </c>
      <c r="K575" s="17">
        <v>1002244</v>
      </c>
      <c r="L575" s="17">
        <v>5</v>
      </c>
      <c r="M575" s="17">
        <v>0</v>
      </c>
      <c r="N575" s="17" t="str">
        <f t="shared" si="51"/>
        <v>A1</v>
      </c>
      <c r="O575" s="17" t="s">
        <v>10468</v>
      </c>
      <c r="P575" s="17" t="s">
        <v>10469</v>
      </c>
      <c r="Q575" s="88">
        <v>44515</v>
      </c>
      <c r="R575" s="88">
        <v>44666</v>
      </c>
      <c r="S575" s="89" t="s">
        <v>776</v>
      </c>
      <c r="T575" s="17">
        <v>200</v>
      </c>
      <c r="U575" s="17">
        <v>82.49</v>
      </c>
      <c r="V575" s="17">
        <v>23</v>
      </c>
      <c r="W575" s="17" t="s">
        <v>10994</v>
      </c>
      <c r="X575" s="17" t="str">
        <f t="shared" si="52"/>
        <v>Vigente</v>
      </c>
      <c r="Y575" s="17" t="str">
        <f t="shared" si="53"/>
        <v>V</v>
      </c>
      <c r="Z575" s="17" t="s">
        <v>11014</v>
      </c>
      <c r="AA575" s="17" t="str">
        <f>VLOOKUP(A575,'REPORTE'!$A$1:$AG$1961,19,0)</f>
        <v>Actividades auxiliares de las actividades de servicios financieros n.c.p., como: actividades de tramitación y liquidación de transacciones financieras, incluidas las transacciones con tarjetas de crédito.</v>
      </c>
      <c r="AB575" s="17">
        <v>1001563</v>
      </c>
      <c r="AC575" s="17" t="s">
        <v>11312</v>
      </c>
      <c r="AD575" s="17" t="s">
        <v>11832</v>
      </c>
      <c r="AE575" s="17" t="s">
        <v>12072</v>
      </c>
      <c r="AF575" s="17" t="s">
        <v>12358</v>
      </c>
      <c r="AG575" s="17" t="s">
        <v>4384</v>
      </c>
      <c r="AH575" s="17" t="str">
        <f>VLOOKUP(A575,'REPORTE'!$A$1:$AG$1961,5,0)</f>
        <v>ECUATORIANO(A) INDIGENA</v>
      </c>
      <c r="AI575" s="17">
        <f>VLOOKUP(A575,'REPORTE'!$A$1:$AG$1961,28,0)</f>
        <v>0</v>
      </c>
      <c r="AJ575" s="17" t="str">
        <f>VLOOKUP(A575,'REPORTE'!$A$1:$AG$1961,29,0)</f>
        <v>Cliente</v>
      </c>
      <c r="AK575" s="17" t="str">
        <f>VLOOKUP(A575,'REPORTE'!$A$1:$AG$1961,30,0)</f>
        <v>Ninguna</v>
      </c>
      <c r="AL575" s="17" t="str">
        <f>VLOOKUP(A575,'REPORTE'!$A$1:$AG$1961,31,0)</f>
        <v>CHIMBORAZO</v>
      </c>
      <c r="AM575" s="17" t="e">
        <f>VLOOKUP(AL575,PROVINCIAS!$F$1:$G$1171,2,0)</f>
        <v>#N/A</v>
      </c>
    </row>
    <row r="576" spans="1:39" x14ac:dyDescent="0.45">
      <c r="A576" s="17">
        <v>1001605</v>
      </c>
      <c r="B576" s="17" t="s">
        <v>10122</v>
      </c>
      <c r="C576" s="85">
        <v>1717737298</v>
      </c>
      <c r="D576" s="17">
        <v>83</v>
      </c>
      <c r="E576" s="86">
        <v>14022</v>
      </c>
      <c r="F576" s="86" t="str">
        <f t="shared" si="49"/>
        <v>1938</v>
      </c>
      <c r="G576" s="87">
        <v>2022</v>
      </c>
      <c r="H576" s="87">
        <f t="shared" si="50"/>
        <v>84</v>
      </c>
      <c r="I576" s="87" t="str">
        <f t="shared" si="48"/>
        <v>Mal</v>
      </c>
      <c r="J576" s="17" t="s">
        <v>36</v>
      </c>
      <c r="K576" s="17">
        <v>1002241</v>
      </c>
      <c r="L576" s="17">
        <v>18</v>
      </c>
      <c r="M576" s="17">
        <v>0</v>
      </c>
      <c r="N576" s="17" t="str">
        <f t="shared" si="51"/>
        <v>A1</v>
      </c>
      <c r="O576" s="17" t="s">
        <v>10468</v>
      </c>
      <c r="P576" s="17" t="s">
        <v>10469</v>
      </c>
      <c r="Q576" s="88">
        <v>44515</v>
      </c>
      <c r="R576" s="88">
        <v>45056</v>
      </c>
      <c r="S576" s="89" t="s">
        <v>776</v>
      </c>
      <c r="T576" s="17">
        <v>3000</v>
      </c>
      <c r="U576" s="17" t="s">
        <v>10813</v>
      </c>
      <c r="V576" s="17">
        <v>21.5</v>
      </c>
      <c r="W576" s="17" t="s">
        <v>10994</v>
      </c>
      <c r="X576" s="17" t="str">
        <f t="shared" si="52"/>
        <v>Vigente</v>
      </c>
      <c r="Y576" s="17" t="str">
        <f t="shared" si="53"/>
        <v>V</v>
      </c>
      <c r="Z576" s="17" t="s">
        <v>11487</v>
      </c>
      <c r="AA576" s="17" t="str">
        <f>VLOOKUP(A576,'REPORTE'!$A$1:$AG$1961,19,0)</f>
        <v>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v>
      </c>
      <c r="AB576" s="17">
        <v>1001708</v>
      </c>
      <c r="AC576" s="17" t="s">
        <v>11677</v>
      </c>
      <c r="AD576" s="17" t="s">
        <v>11969</v>
      </c>
      <c r="AE576" s="17" t="s">
        <v>12072</v>
      </c>
      <c r="AF576" s="17" t="s">
        <v>12359</v>
      </c>
      <c r="AG576" s="17" t="s">
        <v>677</v>
      </c>
      <c r="AH576" s="17" t="str">
        <f>VLOOKUP(A576,'REPORTE'!$A$1:$AG$1961,5,0)</f>
        <v>ECUATORIANO(A)</v>
      </c>
      <c r="AI576" s="17">
        <f>VLOOKUP(A576,'REPORTE'!$A$1:$AG$1961,28,0)</f>
        <v>44515</v>
      </c>
      <c r="AJ576" s="17" t="str">
        <f>VLOOKUP(A576,'REPORTE'!$A$1:$AG$1961,29,0)</f>
        <v>Cliente</v>
      </c>
      <c r="AK576" s="17" t="str">
        <f>VLOOKUP(A576,'REPORTE'!$A$1:$AG$1961,30,0)</f>
        <v>Secundaria</v>
      </c>
      <c r="AL576" s="17" t="str">
        <f>VLOOKUP(A576,'REPORTE'!$A$1:$AG$1961,31,0)</f>
        <v>EL ORO</v>
      </c>
      <c r="AM576" s="17" t="e">
        <f>VLOOKUP(AL576,PROVINCIAS!$F$1:$G$1171,2,0)</f>
        <v>#N/A</v>
      </c>
    </row>
    <row r="577" spans="1:39" x14ac:dyDescent="0.45">
      <c r="A577" s="17">
        <v>1001621</v>
      </c>
      <c r="B577" s="17" t="s">
        <v>10123</v>
      </c>
      <c r="C577" s="85">
        <v>1722459466</v>
      </c>
      <c r="D577" s="17">
        <v>34</v>
      </c>
      <c r="E577" s="86">
        <v>31904</v>
      </c>
      <c r="F577" s="86" t="str">
        <f t="shared" si="49"/>
        <v>1987</v>
      </c>
      <c r="G577" s="87">
        <v>2022</v>
      </c>
      <c r="H577" s="87">
        <f t="shared" si="50"/>
        <v>35</v>
      </c>
      <c r="I577" s="87" t="str">
        <f t="shared" si="48"/>
        <v>Mal</v>
      </c>
      <c r="J577" s="17" t="s">
        <v>59</v>
      </c>
      <c r="K577" s="17">
        <v>1002249</v>
      </c>
      <c r="L577" s="17">
        <v>1</v>
      </c>
      <c r="M577" s="17">
        <v>4</v>
      </c>
      <c r="N577" s="17" t="str">
        <f t="shared" si="51"/>
        <v>A1</v>
      </c>
      <c r="O577" s="17" t="s">
        <v>10468</v>
      </c>
      <c r="P577" s="17" t="s">
        <v>10469</v>
      </c>
      <c r="Q577" s="88">
        <v>44515</v>
      </c>
      <c r="R577" s="88">
        <v>44617</v>
      </c>
      <c r="S577" s="88">
        <v>44617</v>
      </c>
      <c r="T577" s="17">
        <v>2000</v>
      </c>
      <c r="U577" s="17" t="s">
        <v>10763</v>
      </c>
      <c r="V577" s="17">
        <v>23</v>
      </c>
      <c r="W577" s="17" t="s">
        <v>10995</v>
      </c>
      <c r="X577" s="17" t="str">
        <f t="shared" si="52"/>
        <v>Vigente</v>
      </c>
      <c r="Y577" s="17" t="str">
        <f t="shared" si="53"/>
        <v>F</v>
      </c>
      <c r="Z577" s="17" t="s">
        <v>348</v>
      </c>
      <c r="AA577" s="17" t="str">
        <f>VLOOKUP(A577,'REPORTE'!$A$1:$AG$1961,19,0)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577" s="17">
        <v>1001724</v>
      </c>
      <c r="AC577" s="17" t="s">
        <v>11313</v>
      </c>
      <c r="AD577" s="17" t="s">
        <v>11974</v>
      </c>
      <c r="AE577" s="17" t="s">
        <v>12072</v>
      </c>
      <c r="AF577" s="17" t="s">
        <v>11150</v>
      </c>
      <c r="AG577" s="17" t="s">
        <v>677</v>
      </c>
      <c r="AH577" s="17" t="str">
        <f>VLOOKUP(A577,'REPORTE'!$A$1:$AG$1961,5,0)</f>
        <v>ECUATORIANO(A)</v>
      </c>
      <c r="AI577" s="17">
        <f>VLOOKUP(A577,'REPORTE'!$A$1:$AG$1961,28,0)</f>
        <v>44515</v>
      </c>
      <c r="AJ577" s="17" t="str">
        <f>VLOOKUP(A577,'REPORTE'!$A$1:$AG$1961,29,0)</f>
        <v>Cliente</v>
      </c>
      <c r="AK577" s="17" t="str">
        <f>VLOOKUP(A577,'REPORTE'!$A$1:$AG$1961,30,0)</f>
        <v>Primaria</v>
      </c>
      <c r="AL577" s="17" t="str">
        <f>VLOOKUP(A577,'REPORTE'!$A$1:$AG$1961,31,0)</f>
        <v>CHIMBORAZO</v>
      </c>
      <c r="AM577" s="17" t="e">
        <f>VLOOKUP(AL577,PROVINCIAS!$F$1:$G$1171,2,0)</f>
        <v>#N/A</v>
      </c>
    </row>
    <row r="578" spans="1:39" x14ac:dyDescent="0.45">
      <c r="A578" s="17">
        <v>1001625</v>
      </c>
      <c r="B578" s="17" t="s">
        <v>10124</v>
      </c>
      <c r="C578" s="85">
        <v>1707211981</v>
      </c>
      <c r="D578" s="17">
        <v>60</v>
      </c>
      <c r="E578" s="86">
        <v>22475</v>
      </c>
      <c r="F578" s="86" t="str">
        <f t="shared" si="49"/>
        <v>1961</v>
      </c>
      <c r="G578" s="87">
        <v>2022</v>
      </c>
      <c r="H578" s="87">
        <f t="shared" si="50"/>
        <v>61</v>
      </c>
      <c r="I578" s="87" t="str">
        <f t="shared" ref="I578:I641" si="54">IF(H596=D578,"Bien","Mal")</f>
        <v>Mal</v>
      </c>
      <c r="J578" s="17" t="s">
        <v>59</v>
      </c>
      <c r="K578" s="17">
        <v>1002242</v>
      </c>
      <c r="L578" s="17">
        <v>24</v>
      </c>
      <c r="M578" s="17">
        <v>0</v>
      </c>
      <c r="N578" s="17" t="str">
        <f t="shared" si="51"/>
        <v>A1</v>
      </c>
      <c r="O578" s="17" t="s">
        <v>10468</v>
      </c>
      <c r="P578" s="17" t="s">
        <v>10469</v>
      </c>
      <c r="Q578" s="88">
        <v>44515</v>
      </c>
      <c r="R578" s="88">
        <v>45255</v>
      </c>
      <c r="S578" s="89" t="s">
        <v>776</v>
      </c>
      <c r="T578" s="17">
        <v>2000</v>
      </c>
      <c r="U578" s="17" t="s">
        <v>10778</v>
      </c>
      <c r="V578" s="17">
        <v>23</v>
      </c>
      <c r="W578" s="17" t="s">
        <v>10994</v>
      </c>
      <c r="X578" s="17" t="str">
        <f t="shared" si="52"/>
        <v>Vigente</v>
      </c>
      <c r="Y578" s="17" t="str">
        <f t="shared" si="53"/>
        <v>V</v>
      </c>
      <c r="Z578" s="17" t="s">
        <v>11094</v>
      </c>
      <c r="AA578" s="17" t="str">
        <f>VLOOKUP(A578,'REPORTE'!$A$1:$AG$1961,19,0)</f>
        <v>Actividades de agentes de aduanas; emisión y tramitación de documentos de transporte y conocimientos de embarque.</v>
      </c>
      <c r="AB578" s="17">
        <v>1001731</v>
      </c>
      <c r="AC578" s="17" t="s">
        <v>11194</v>
      </c>
      <c r="AD578" s="17" t="s">
        <v>11900</v>
      </c>
      <c r="AE578" s="17" t="s">
        <v>12072</v>
      </c>
      <c r="AF578" s="17" t="s">
        <v>12360</v>
      </c>
      <c r="AG578" s="17" t="s">
        <v>4384</v>
      </c>
      <c r="AH578" s="17" t="str">
        <f>VLOOKUP(A578,'REPORTE'!$A$1:$AG$1961,5,0)</f>
        <v>ECUATORIANO(A) INDIGENA</v>
      </c>
      <c r="AI578" s="17">
        <f>VLOOKUP(A578,'REPORTE'!$A$1:$AG$1961,28,0)</f>
        <v>44515</v>
      </c>
      <c r="AJ578" s="17" t="str">
        <f>VLOOKUP(A578,'REPORTE'!$A$1:$AG$1961,29,0)</f>
        <v>Cliente</v>
      </c>
      <c r="AK578" s="17" t="str">
        <f>VLOOKUP(A578,'REPORTE'!$A$1:$AG$1961,30,0)</f>
        <v>Secundaria</v>
      </c>
      <c r="AL578" s="17" t="str">
        <f>VLOOKUP(A578,'REPORTE'!$A$1:$AG$1961,31,0)</f>
        <v>CHIMBORAZO</v>
      </c>
      <c r="AM578" s="17" t="e">
        <f>VLOOKUP(AL578,PROVINCIAS!$F$1:$G$1171,2,0)</f>
        <v>#N/A</v>
      </c>
    </row>
    <row r="579" spans="1:39" x14ac:dyDescent="0.45">
      <c r="A579" s="17">
        <v>1001628</v>
      </c>
      <c r="B579" s="17" t="s">
        <v>10125</v>
      </c>
      <c r="C579" s="85">
        <v>1707024566</v>
      </c>
      <c r="D579" s="17">
        <v>58</v>
      </c>
      <c r="E579" s="86">
        <v>23367</v>
      </c>
      <c r="F579" s="86" t="str">
        <f t="shared" ref="F579:F642" si="55">TEXT(E579,"yyyy")</f>
        <v>1963</v>
      </c>
      <c r="G579" s="87">
        <v>2022</v>
      </c>
      <c r="H579" s="87">
        <f t="shared" ref="H579:H642" si="56">G579-F579</f>
        <v>59</v>
      </c>
      <c r="I579" s="87" t="str">
        <f t="shared" si="54"/>
        <v>Mal</v>
      </c>
      <c r="J579" s="17" t="s">
        <v>59</v>
      </c>
      <c r="K579" s="17">
        <v>1002243</v>
      </c>
      <c r="L579" s="17">
        <v>12</v>
      </c>
      <c r="M579" s="17">
        <v>54</v>
      </c>
      <c r="N579" s="17" t="str">
        <f t="shared" ref="N579:N642" si="57">+IF(M579&lt;=5,"A1",IF(M579&lt;=30,"A2",IF(M579&lt;=60,"A3",IF(M579&lt;=75,"B1",IF(M579&lt;=90,"B2",IF(M579&lt;=120,"C1",IF(M579&lt;=150,"C2",IF(M579&lt;=180,"D","E"))))))))</f>
        <v>A3</v>
      </c>
      <c r="O579" s="17" t="s">
        <v>10468</v>
      </c>
      <c r="P579" s="17" t="s">
        <v>10469</v>
      </c>
      <c r="Q579" s="88">
        <v>44515</v>
      </c>
      <c r="R579" s="88">
        <v>44901</v>
      </c>
      <c r="S579" s="88">
        <v>44567</v>
      </c>
      <c r="T579" s="17">
        <v>1000</v>
      </c>
      <c r="U579" s="17" t="s">
        <v>10532</v>
      </c>
      <c r="V579" s="17">
        <v>23</v>
      </c>
      <c r="W579" s="17" t="s">
        <v>10995</v>
      </c>
      <c r="X579" s="17" t="str">
        <f t="shared" ref="X579:X642" si="58">IF(M579&gt;=61,"Vencido","Vigente")</f>
        <v>Vigente</v>
      </c>
      <c r="Y579" s="17" t="str">
        <f t="shared" ref="Y579:Y642" si="59">IF(W579=X579,"V","F")</f>
        <v>F</v>
      </c>
      <c r="Z579" s="17" t="s">
        <v>11095</v>
      </c>
      <c r="AA579" s="17" t="str">
        <f>VLOOKUP(A579,'REPORTE'!$A$1:$AG$1961,19,0)</f>
        <v>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v>
      </c>
      <c r="AB579" s="17">
        <v>1001732</v>
      </c>
      <c r="AC579" s="17" t="s">
        <v>11185</v>
      </c>
      <c r="AD579" s="17" t="s">
        <v>11915</v>
      </c>
      <c r="AE579" s="17" t="s">
        <v>12072</v>
      </c>
      <c r="AF579" s="17" t="s">
        <v>12076</v>
      </c>
      <c r="AG579" s="17" t="s">
        <v>677</v>
      </c>
      <c r="AH579" s="17" t="str">
        <f>VLOOKUP(A579,'REPORTE'!$A$1:$AG$1961,5,0)</f>
        <v>ECUATORIANO(A)</v>
      </c>
      <c r="AI579" s="17">
        <f>VLOOKUP(A579,'REPORTE'!$A$1:$AG$1961,28,0)</f>
        <v>44515</v>
      </c>
      <c r="AJ579" s="17" t="str">
        <f>VLOOKUP(A579,'REPORTE'!$A$1:$AG$1961,29,0)</f>
        <v>Cliente</v>
      </c>
      <c r="AK579" s="17" t="str">
        <f>VLOOKUP(A579,'REPORTE'!$A$1:$AG$1961,30,0)</f>
        <v>Primaria</v>
      </c>
      <c r="AL579" s="17" t="str">
        <f>VLOOKUP(A579,'REPORTE'!$A$1:$AG$1961,31,0)</f>
        <v>COTOPAXI</v>
      </c>
      <c r="AM579" s="17" t="e">
        <f>VLOOKUP(AL579,PROVINCIAS!$F$1:$G$1171,2,0)</f>
        <v>#N/A</v>
      </c>
    </row>
    <row r="580" spans="1:39" x14ac:dyDescent="0.45">
      <c r="A580" s="17">
        <v>1001630</v>
      </c>
      <c r="B580" s="17" t="s">
        <v>10126</v>
      </c>
      <c r="C580" s="85">
        <v>600827638</v>
      </c>
      <c r="D580" s="17">
        <v>70</v>
      </c>
      <c r="E580" s="86">
        <v>18906</v>
      </c>
      <c r="F580" s="86" t="str">
        <f t="shared" si="55"/>
        <v>1951</v>
      </c>
      <c r="G580" s="87">
        <v>2022</v>
      </c>
      <c r="H580" s="87">
        <f t="shared" si="56"/>
        <v>71</v>
      </c>
      <c r="I580" s="87" t="str">
        <f t="shared" si="54"/>
        <v>Mal</v>
      </c>
      <c r="J580" s="17" t="s">
        <v>36</v>
      </c>
      <c r="K580" s="17">
        <v>1002246</v>
      </c>
      <c r="L580" s="17">
        <v>12</v>
      </c>
      <c r="M580" s="17">
        <v>4</v>
      </c>
      <c r="N580" s="17" t="str">
        <f t="shared" si="57"/>
        <v>A1</v>
      </c>
      <c r="O580" s="17" t="s">
        <v>10468</v>
      </c>
      <c r="P580" s="17" t="s">
        <v>10469</v>
      </c>
      <c r="Q580" s="88">
        <v>44515</v>
      </c>
      <c r="R580" s="88">
        <v>44890</v>
      </c>
      <c r="S580" s="88">
        <v>44617</v>
      </c>
      <c r="T580" s="17">
        <v>1000</v>
      </c>
      <c r="U580" s="17">
        <v>856.04</v>
      </c>
      <c r="V580" s="17">
        <v>23</v>
      </c>
      <c r="W580" s="17" t="s">
        <v>10995</v>
      </c>
      <c r="X580" s="17" t="str">
        <f t="shared" si="58"/>
        <v>Vigente</v>
      </c>
      <c r="Y580" s="17" t="str">
        <f t="shared" si="59"/>
        <v>F</v>
      </c>
      <c r="Z580" s="17" t="s">
        <v>279</v>
      </c>
      <c r="AA580" s="17" t="str">
        <f>VLOOKUP(A580,'REPORTE'!$A$1:$AG$1961,19,0)</f>
        <v>Venta al por menor de bebidas no alcohólicas (no destinadas al consumo en el lugar de venta) en establecimientos especializados, bolos, helados, hielo, etcétera.</v>
      </c>
      <c r="AB580" s="17">
        <v>1001734</v>
      </c>
      <c r="AC580" s="17" t="s">
        <v>11188</v>
      </c>
      <c r="AD580" s="17" t="s">
        <v>12001</v>
      </c>
      <c r="AE580" s="17" t="s">
        <v>12072</v>
      </c>
      <c r="AF580" s="17" t="s">
        <v>12102</v>
      </c>
      <c r="AG580" s="17" t="s">
        <v>677</v>
      </c>
      <c r="AH580" s="17" t="str">
        <f>VLOOKUP(A580,'REPORTE'!$A$1:$AG$1961,5,0)</f>
        <v>ECUATORIANO(A)</v>
      </c>
      <c r="AI580" s="17">
        <f>VLOOKUP(A580,'REPORTE'!$A$1:$AG$1961,28,0)</f>
        <v>0</v>
      </c>
      <c r="AJ580" s="17" t="str">
        <f>VLOOKUP(A580,'REPORTE'!$A$1:$AG$1961,29,0)</f>
        <v>Cliente</v>
      </c>
      <c r="AK580" s="17" t="str">
        <f>VLOOKUP(A580,'REPORTE'!$A$1:$AG$1961,30,0)</f>
        <v>Ninguna</v>
      </c>
      <c r="AL580" s="17" t="str">
        <f>VLOOKUP(A580,'REPORTE'!$A$1:$AG$1961,31,0)</f>
        <v>PICHINCHA</v>
      </c>
      <c r="AM580" s="17" t="str">
        <f>VLOOKUP(AL580,PROVINCIAS!$F$1:$G$1171,2,0)</f>
        <v>URBANA</v>
      </c>
    </row>
    <row r="581" spans="1:39" x14ac:dyDescent="0.45">
      <c r="A581" s="17">
        <v>1000595</v>
      </c>
      <c r="B581" s="17" t="s">
        <v>9857</v>
      </c>
      <c r="C581" s="85">
        <v>1712087772</v>
      </c>
      <c r="D581" s="17">
        <v>39</v>
      </c>
      <c r="E581" s="86">
        <v>30376</v>
      </c>
      <c r="F581" s="86" t="str">
        <f t="shared" si="55"/>
        <v>1983</v>
      </c>
      <c r="G581" s="87">
        <v>2022</v>
      </c>
      <c r="H581" s="87">
        <f t="shared" si="56"/>
        <v>39</v>
      </c>
      <c r="I581" s="87" t="str">
        <f t="shared" si="54"/>
        <v>Mal</v>
      </c>
      <c r="J581" s="17" t="s">
        <v>59</v>
      </c>
      <c r="K581" s="17">
        <v>1002255</v>
      </c>
      <c r="L581" s="17">
        <v>1</v>
      </c>
      <c r="M581" s="17">
        <v>9</v>
      </c>
      <c r="N581" s="17" t="str">
        <f t="shared" si="57"/>
        <v>A2</v>
      </c>
      <c r="O581" s="17" t="s">
        <v>10468</v>
      </c>
      <c r="P581" s="17" t="s">
        <v>10469</v>
      </c>
      <c r="Q581" s="88">
        <v>44516</v>
      </c>
      <c r="R581" s="88">
        <v>44612</v>
      </c>
      <c r="S581" s="88">
        <v>44612</v>
      </c>
      <c r="T581" s="17">
        <v>250</v>
      </c>
      <c r="U581" s="17">
        <v>250</v>
      </c>
      <c r="V581" s="17">
        <v>23</v>
      </c>
      <c r="W581" s="17" t="s">
        <v>10995</v>
      </c>
      <c r="X581" s="17" t="str">
        <f t="shared" si="58"/>
        <v>Vigente</v>
      </c>
      <c r="Y581" s="17" t="str">
        <f t="shared" si="59"/>
        <v>F</v>
      </c>
      <c r="Z581" s="17" t="s">
        <v>11006</v>
      </c>
      <c r="AA581" s="17" t="str">
        <f>VLOOKUP(A581,'REPORTE'!$A$1:$AG$1961,19,0)</f>
        <v>Administración y regulación públicas, incluida la concesión de subvenciones, de los distintos sectores económicos de hoteles y turismo.</v>
      </c>
      <c r="AB581" s="17">
        <v>1000666</v>
      </c>
      <c r="AC581" s="17" t="s">
        <v>11314</v>
      </c>
      <c r="AD581" s="17" t="s">
        <v>11938</v>
      </c>
      <c r="AE581" s="17" t="s">
        <v>12072</v>
      </c>
      <c r="AF581" s="17" t="s">
        <v>12100</v>
      </c>
      <c r="AG581" s="17" t="s">
        <v>677</v>
      </c>
      <c r="AH581" s="17" t="str">
        <f>VLOOKUP(A581,'REPORTE'!$A$1:$AG$1961,5,0)</f>
        <v>ECUATORIANO(A)</v>
      </c>
      <c r="AI581" s="17">
        <f>VLOOKUP(A581,'REPORTE'!$A$1:$AG$1961,28,0)</f>
        <v>44148</v>
      </c>
      <c r="AJ581" s="17" t="str">
        <f>VLOOKUP(A581,'REPORTE'!$A$1:$AG$1961,29,0)</f>
        <v>Cliente</v>
      </c>
      <c r="AK581" s="17" t="str">
        <f>VLOOKUP(A581,'REPORTE'!$A$1:$AG$1961,30,0)</f>
        <v>Primaria</v>
      </c>
      <c r="AL581" s="17" t="str">
        <f>VLOOKUP(A581,'REPORTE'!$A$1:$AG$1961,31,0)</f>
        <v>PICHINCHA</v>
      </c>
      <c r="AM581" s="17" t="str">
        <f>VLOOKUP(AL581,PROVINCIAS!$F$1:$G$1171,2,0)</f>
        <v>URBANA</v>
      </c>
    </row>
    <row r="582" spans="1:39" x14ac:dyDescent="0.45">
      <c r="A582" s="17">
        <v>1000882</v>
      </c>
      <c r="B582" s="17" t="s">
        <v>10127</v>
      </c>
      <c r="C582" s="85">
        <v>1718375908</v>
      </c>
      <c r="D582" s="17">
        <v>38</v>
      </c>
      <c r="E582" s="86">
        <v>30402</v>
      </c>
      <c r="F582" s="86" t="str">
        <f t="shared" si="55"/>
        <v>1983</v>
      </c>
      <c r="G582" s="87">
        <v>2022</v>
      </c>
      <c r="H582" s="87">
        <f t="shared" si="56"/>
        <v>39</v>
      </c>
      <c r="I582" s="87" t="str">
        <f t="shared" si="54"/>
        <v>Mal</v>
      </c>
      <c r="J582" s="17" t="s">
        <v>36</v>
      </c>
      <c r="K582" s="17">
        <v>1002256</v>
      </c>
      <c r="L582" s="17">
        <v>36</v>
      </c>
      <c r="M582" s="17">
        <v>0</v>
      </c>
      <c r="N582" s="17" t="str">
        <f t="shared" si="57"/>
        <v>A1</v>
      </c>
      <c r="O582" s="17" t="s">
        <v>10468</v>
      </c>
      <c r="P582" s="17" t="s">
        <v>10469</v>
      </c>
      <c r="Q582" s="88">
        <v>44516</v>
      </c>
      <c r="R582" s="88">
        <v>45613</v>
      </c>
      <c r="S582" s="89" t="s">
        <v>776</v>
      </c>
      <c r="T582" s="17">
        <v>5000</v>
      </c>
      <c r="U582" s="17" t="s">
        <v>10814</v>
      </c>
      <c r="V582" s="17">
        <v>17.5</v>
      </c>
      <c r="W582" s="17" t="s">
        <v>10994</v>
      </c>
      <c r="X582" s="17" t="str">
        <f t="shared" si="58"/>
        <v>Vigente</v>
      </c>
      <c r="Y582" s="17" t="str">
        <f t="shared" si="59"/>
        <v>V</v>
      </c>
      <c r="Z582" s="17" t="s">
        <v>279</v>
      </c>
      <c r="AA582" s="17" t="str">
        <f>VLOOKUP(A582,'REPORTE'!$A$1:$AG$1961,19,0)</f>
        <v>Venta al por mayor de frutas, legumbres y hortalizas.</v>
      </c>
      <c r="AB582" s="17">
        <v>1000952</v>
      </c>
      <c r="AC582" s="17" t="s">
        <v>11542</v>
      </c>
      <c r="AD582" s="17" t="s">
        <v>11852</v>
      </c>
      <c r="AE582" s="17" t="s">
        <v>12072</v>
      </c>
      <c r="AF582" s="17" t="s">
        <v>12361</v>
      </c>
      <c r="AG582" s="17" t="s">
        <v>677</v>
      </c>
      <c r="AH582" s="17" t="str">
        <f>VLOOKUP(A582,'REPORTE'!$A$1:$AG$1961,5,0)</f>
        <v>ECUATORIANO(A) INDIGENA</v>
      </c>
      <c r="AI582" s="17">
        <f>VLOOKUP(A582,'REPORTE'!$A$1:$AG$1961,28,0)</f>
        <v>44117</v>
      </c>
      <c r="AJ582" s="17" t="str">
        <f>VLOOKUP(A582,'REPORTE'!$A$1:$AG$1961,29,0)</f>
        <v>Cliente</v>
      </c>
      <c r="AK582" s="17" t="str">
        <f>VLOOKUP(A582,'REPORTE'!$A$1:$AG$1961,30,0)</f>
        <v>Primaria</v>
      </c>
      <c r="AL582" s="17" t="str">
        <f>VLOOKUP(A582,'REPORTE'!$A$1:$AG$1961,31,0)</f>
        <v>CHIMBORAZO</v>
      </c>
      <c r="AM582" s="17" t="e">
        <f>VLOOKUP(AL582,PROVINCIAS!$F$1:$G$1171,2,0)</f>
        <v>#N/A</v>
      </c>
    </row>
    <row r="583" spans="1:39" x14ac:dyDescent="0.45">
      <c r="A583" s="17">
        <v>1000882</v>
      </c>
      <c r="B583" s="17" t="s">
        <v>10127</v>
      </c>
      <c r="C583" s="85">
        <v>1718375908</v>
      </c>
      <c r="D583" s="17">
        <v>38</v>
      </c>
      <c r="E583" s="86">
        <v>30402</v>
      </c>
      <c r="F583" s="86" t="str">
        <f t="shared" si="55"/>
        <v>1983</v>
      </c>
      <c r="G583" s="87">
        <v>2022</v>
      </c>
      <c r="H583" s="87">
        <f t="shared" si="56"/>
        <v>39</v>
      </c>
      <c r="I583" s="87" t="str">
        <f t="shared" si="54"/>
        <v>Mal</v>
      </c>
      <c r="J583" s="17" t="s">
        <v>36</v>
      </c>
      <c r="K583" s="17">
        <v>1002257</v>
      </c>
      <c r="L583" s="17">
        <v>36</v>
      </c>
      <c r="M583" s="17">
        <v>0</v>
      </c>
      <c r="N583" s="17" t="str">
        <f t="shared" si="57"/>
        <v>A1</v>
      </c>
      <c r="O583" s="17" t="s">
        <v>10468</v>
      </c>
      <c r="P583" s="17" t="s">
        <v>10469</v>
      </c>
      <c r="Q583" s="88">
        <v>44516</v>
      </c>
      <c r="R583" s="88">
        <v>45613</v>
      </c>
      <c r="S583" s="89" t="s">
        <v>776</v>
      </c>
      <c r="T583" s="17">
        <v>5000</v>
      </c>
      <c r="U583" s="17" t="s">
        <v>10815</v>
      </c>
      <c r="V583" s="17">
        <v>18.989999999999998</v>
      </c>
      <c r="W583" s="17" t="s">
        <v>10994</v>
      </c>
      <c r="X583" s="17" t="str">
        <f t="shared" si="58"/>
        <v>Vigente</v>
      </c>
      <c r="Y583" s="17" t="str">
        <f t="shared" si="59"/>
        <v>V</v>
      </c>
      <c r="Z583" s="17" t="s">
        <v>279</v>
      </c>
      <c r="AA583" s="17" t="str">
        <f>VLOOKUP(A583,'REPORTE'!$A$1:$AG$1961,19,0)</f>
        <v>Venta al por mayor de frutas, legumbres y hortalizas.</v>
      </c>
      <c r="AB583" s="17">
        <v>1000952</v>
      </c>
      <c r="AC583" s="17" t="s">
        <v>11633</v>
      </c>
      <c r="AD583" s="17" t="s">
        <v>11852</v>
      </c>
      <c r="AE583" s="17" t="s">
        <v>12072</v>
      </c>
      <c r="AF583" s="17" t="s">
        <v>12361</v>
      </c>
      <c r="AG583" s="17" t="s">
        <v>677</v>
      </c>
      <c r="AH583" s="17" t="str">
        <f>VLOOKUP(A583,'REPORTE'!$A$1:$AG$1961,5,0)</f>
        <v>ECUATORIANO(A) INDIGENA</v>
      </c>
      <c r="AI583" s="17">
        <f>VLOOKUP(A583,'REPORTE'!$A$1:$AG$1961,28,0)</f>
        <v>44117</v>
      </c>
      <c r="AJ583" s="17" t="str">
        <f>VLOOKUP(A583,'REPORTE'!$A$1:$AG$1961,29,0)</f>
        <v>Cliente</v>
      </c>
      <c r="AK583" s="17" t="str">
        <f>VLOOKUP(A583,'REPORTE'!$A$1:$AG$1961,30,0)</f>
        <v>Primaria</v>
      </c>
      <c r="AL583" s="17" t="str">
        <f>VLOOKUP(A583,'REPORTE'!$A$1:$AG$1961,31,0)</f>
        <v>CHIMBORAZO</v>
      </c>
      <c r="AM583" s="17" t="e">
        <f>VLOOKUP(AL583,PROVINCIAS!$F$1:$G$1171,2,0)</f>
        <v>#N/A</v>
      </c>
    </row>
    <row r="584" spans="1:39" x14ac:dyDescent="0.45">
      <c r="A584" s="17">
        <v>1001468</v>
      </c>
      <c r="B584" s="17" t="s">
        <v>10128</v>
      </c>
      <c r="C584" s="85">
        <v>1716586548</v>
      </c>
      <c r="D584" s="17">
        <v>41</v>
      </c>
      <c r="E584" s="86">
        <v>29294</v>
      </c>
      <c r="F584" s="86" t="str">
        <f t="shared" si="55"/>
        <v>1980</v>
      </c>
      <c r="G584" s="87">
        <v>2022</v>
      </c>
      <c r="H584" s="87">
        <f t="shared" si="56"/>
        <v>42</v>
      </c>
      <c r="I584" s="87" t="str">
        <f t="shared" si="54"/>
        <v>Mal</v>
      </c>
      <c r="J584" s="17" t="s">
        <v>36</v>
      </c>
      <c r="K584" s="17">
        <v>1002261</v>
      </c>
      <c r="L584" s="17">
        <v>48</v>
      </c>
      <c r="M584" s="17">
        <v>0</v>
      </c>
      <c r="N584" s="17" t="str">
        <f t="shared" si="57"/>
        <v>A1</v>
      </c>
      <c r="O584" s="17" t="s">
        <v>10466</v>
      </c>
      <c r="P584" s="17" t="s">
        <v>10467</v>
      </c>
      <c r="Q584" s="88">
        <v>44516</v>
      </c>
      <c r="R584" s="88">
        <v>45981</v>
      </c>
      <c r="S584" s="89" t="s">
        <v>776</v>
      </c>
      <c r="T584" s="17">
        <v>17000</v>
      </c>
      <c r="U584" s="17" t="s">
        <v>10816</v>
      </c>
      <c r="V584" s="17">
        <v>16</v>
      </c>
      <c r="W584" s="17" t="s">
        <v>10994</v>
      </c>
      <c r="X584" s="17" t="str">
        <f t="shared" si="58"/>
        <v>Vigente</v>
      </c>
      <c r="Y584" s="17" t="str">
        <f t="shared" si="59"/>
        <v>V</v>
      </c>
      <c r="Z584" s="17" t="s">
        <v>11000</v>
      </c>
      <c r="AA584" s="17" t="str">
        <f>VLOOKUP(A584,'REPORTE'!$A$1:$AG$1961,19,0)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84" s="17">
        <v>1001551</v>
      </c>
      <c r="AC584" s="17" t="s">
        <v>11678</v>
      </c>
      <c r="AD584" s="17" t="s">
        <v>11853</v>
      </c>
      <c r="AE584" s="17" t="s">
        <v>12072</v>
      </c>
      <c r="AF584" s="17" t="s">
        <v>12362</v>
      </c>
      <c r="AG584" s="17" t="s">
        <v>677</v>
      </c>
      <c r="AH584" s="17" t="str">
        <f>VLOOKUP(A584,'REPORTE'!$A$1:$AG$1961,5,0)</f>
        <v>ECUATORIANO(A)</v>
      </c>
      <c r="AI584" s="17">
        <f>VLOOKUP(A584,'REPORTE'!$A$1:$AG$1961,28,0)</f>
        <v>44459</v>
      </c>
      <c r="AJ584" s="17" t="str">
        <f>VLOOKUP(A584,'REPORTE'!$A$1:$AG$1961,29,0)</f>
        <v>Cliente</v>
      </c>
      <c r="AK584" s="17" t="str">
        <f>VLOOKUP(A584,'REPORTE'!$A$1:$AG$1961,30,0)</f>
        <v>Secundaria</v>
      </c>
      <c r="AL584" s="17" t="str">
        <f>VLOOKUP(A584,'REPORTE'!$A$1:$AG$1961,31,0)</f>
        <v>PICHINCHA</v>
      </c>
      <c r="AM584" s="17" t="str">
        <f>VLOOKUP(AL584,PROVINCIAS!$F$1:$G$1171,2,0)</f>
        <v>URBANA</v>
      </c>
    </row>
    <row r="585" spans="1:39" x14ac:dyDescent="0.45">
      <c r="A585" s="17">
        <v>1001570</v>
      </c>
      <c r="B585" s="17" t="s">
        <v>10129</v>
      </c>
      <c r="C585" s="85">
        <v>1710250398</v>
      </c>
      <c r="D585" s="17">
        <v>51</v>
      </c>
      <c r="E585" s="86">
        <v>25860</v>
      </c>
      <c r="F585" s="86" t="str">
        <f t="shared" si="55"/>
        <v>1970</v>
      </c>
      <c r="G585" s="87">
        <v>2022</v>
      </c>
      <c r="H585" s="87">
        <f t="shared" si="56"/>
        <v>52</v>
      </c>
      <c r="I585" s="87" t="str">
        <f t="shared" si="54"/>
        <v>Mal</v>
      </c>
      <c r="J585" s="17" t="s">
        <v>36</v>
      </c>
      <c r="K585" s="17">
        <v>1002258</v>
      </c>
      <c r="L585" s="17">
        <v>12</v>
      </c>
      <c r="M585" s="17">
        <v>0</v>
      </c>
      <c r="N585" s="17" t="str">
        <f t="shared" si="57"/>
        <v>A1</v>
      </c>
      <c r="O585" s="17" t="s">
        <v>10468</v>
      </c>
      <c r="P585" s="17" t="s">
        <v>10469</v>
      </c>
      <c r="Q585" s="88">
        <v>44516</v>
      </c>
      <c r="R585" s="88">
        <v>44905</v>
      </c>
      <c r="S585" s="89" t="s">
        <v>776</v>
      </c>
      <c r="T585" s="17">
        <v>2500</v>
      </c>
      <c r="U585" s="17" t="s">
        <v>10817</v>
      </c>
      <c r="V585" s="17">
        <v>21.5</v>
      </c>
      <c r="W585" s="17" t="s">
        <v>10994</v>
      </c>
      <c r="X585" s="17" t="str">
        <f t="shared" si="58"/>
        <v>Vigente</v>
      </c>
      <c r="Y585" s="17" t="str">
        <f t="shared" si="59"/>
        <v>V</v>
      </c>
      <c r="Z585" s="17" t="s">
        <v>11045</v>
      </c>
      <c r="AA585" s="17" t="str">
        <f>VLOOKUP(A585,'REPORTE'!$A$1:$AG$1961,19,0)</f>
        <v>Actividades de preparación de la cosecha para su comercialización en los mercados primarios: limpieza, recorte, clasificación, desinfección, empacado poscosecha, encerado de frutas.</v>
      </c>
      <c r="AB585" s="17">
        <v>1001672</v>
      </c>
      <c r="AC585" s="17" t="s">
        <v>11547</v>
      </c>
      <c r="AD585" s="17" t="s">
        <v>11859</v>
      </c>
      <c r="AE585" s="17" t="s">
        <v>12072</v>
      </c>
      <c r="AF585" s="17" t="s">
        <v>12363</v>
      </c>
      <c r="AG585" s="17" t="s">
        <v>677</v>
      </c>
      <c r="AH585" s="17" t="str">
        <f>VLOOKUP(A585,'REPORTE'!$A$1:$AG$1961,5,0)</f>
        <v>ECUATORIANO(A)</v>
      </c>
      <c r="AI585" s="17">
        <f>VLOOKUP(A585,'REPORTE'!$A$1:$AG$1961,28,0)</f>
        <v>0</v>
      </c>
      <c r="AJ585" s="17" t="str">
        <f>VLOOKUP(A585,'REPORTE'!$A$1:$AG$1961,29,0)</f>
        <v>Cliente</v>
      </c>
      <c r="AK585" s="17" t="str">
        <f>VLOOKUP(A585,'REPORTE'!$A$1:$AG$1961,30,0)</f>
        <v>Secundaria</v>
      </c>
      <c r="AL585" s="17" t="str">
        <f>VLOOKUP(A585,'REPORTE'!$A$1:$AG$1961,31,0)</f>
        <v>PICHINCHA</v>
      </c>
      <c r="AM585" s="17" t="str">
        <f>VLOOKUP(AL585,PROVINCIAS!$F$1:$G$1171,2,0)</f>
        <v>URBANA</v>
      </c>
    </row>
    <row r="586" spans="1:39" x14ac:dyDescent="0.45">
      <c r="A586" s="17">
        <v>1001602</v>
      </c>
      <c r="B586" s="17" t="s">
        <v>10130</v>
      </c>
      <c r="C586" s="85">
        <v>1717326365</v>
      </c>
      <c r="D586" s="17">
        <v>38</v>
      </c>
      <c r="E586" s="86">
        <v>30553</v>
      </c>
      <c r="F586" s="86" t="str">
        <f t="shared" si="55"/>
        <v>1983</v>
      </c>
      <c r="G586" s="87">
        <v>2022</v>
      </c>
      <c r="H586" s="87">
        <f t="shared" si="56"/>
        <v>39</v>
      </c>
      <c r="I586" s="87" t="str">
        <f t="shared" si="54"/>
        <v>Mal</v>
      </c>
      <c r="J586" s="17" t="s">
        <v>36</v>
      </c>
      <c r="K586" s="17">
        <v>1002262</v>
      </c>
      <c r="L586" s="17">
        <v>36</v>
      </c>
      <c r="M586" s="17">
        <v>0</v>
      </c>
      <c r="N586" s="17" t="str">
        <f t="shared" si="57"/>
        <v>A1</v>
      </c>
      <c r="O586" s="17" t="s">
        <v>10468</v>
      </c>
      <c r="P586" s="17" t="s">
        <v>10469</v>
      </c>
      <c r="Q586" s="88">
        <v>44516</v>
      </c>
      <c r="R586" s="88">
        <v>45616</v>
      </c>
      <c r="S586" s="89" t="s">
        <v>776</v>
      </c>
      <c r="T586" s="17">
        <v>5000</v>
      </c>
      <c r="U586" s="17" t="s">
        <v>10818</v>
      </c>
      <c r="V586" s="17">
        <v>21.5</v>
      </c>
      <c r="W586" s="17" t="s">
        <v>10994</v>
      </c>
      <c r="X586" s="17" t="str">
        <f t="shared" si="58"/>
        <v>Vigente</v>
      </c>
      <c r="Y586" s="17" t="str">
        <f t="shared" si="59"/>
        <v>V</v>
      </c>
      <c r="Z586" s="17" t="s">
        <v>11462</v>
      </c>
      <c r="AA586" s="17" t="str">
        <f>VLOOKUP(A586,'REPORTE'!$A$1:$AG$1961,19,0)</f>
        <v>Actividades de residencias de ancianos con atención de enfermerí­a.</v>
      </c>
      <c r="AB586" s="17">
        <v>1001705</v>
      </c>
      <c r="AC586" s="17" t="s">
        <v>11530</v>
      </c>
      <c r="AD586" s="17" t="s">
        <v>11838</v>
      </c>
      <c r="AE586" s="17" t="s">
        <v>12072</v>
      </c>
      <c r="AF586" s="17" t="s">
        <v>12364</v>
      </c>
      <c r="AG586" s="17" t="s">
        <v>677</v>
      </c>
      <c r="AH586" s="17" t="str">
        <f>VLOOKUP(A586,'REPORTE'!$A$1:$AG$1961,5,0)</f>
        <v>ECUATORIANO(A)</v>
      </c>
      <c r="AI586" s="17">
        <f>VLOOKUP(A586,'REPORTE'!$A$1:$AG$1961,28,0)</f>
        <v>44516</v>
      </c>
      <c r="AJ586" s="17" t="str">
        <f>VLOOKUP(A586,'REPORTE'!$A$1:$AG$1961,29,0)</f>
        <v>Cliente</v>
      </c>
      <c r="AK586" s="17" t="str">
        <f>VLOOKUP(A586,'REPORTE'!$A$1:$AG$1961,30,0)</f>
        <v>Secundaria</v>
      </c>
      <c r="AL586" s="17" t="str">
        <f>VLOOKUP(A586,'REPORTE'!$A$1:$AG$1961,31,0)</f>
        <v>PICHINCHA</v>
      </c>
      <c r="AM586" s="17" t="str">
        <f>VLOOKUP(AL586,PROVINCIAS!$F$1:$G$1171,2,0)</f>
        <v>URBANA</v>
      </c>
    </row>
    <row r="587" spans="1:39" x14ac:dyDescent="0.45">
      <c r="A587" s="17">
        <v>1001616</v>
      </c>
      <c r="B587" s="17" t="s">
        <v>10131</v>
      </c>
      <c r="C587" s="85">
        <v>1700647538</v>
      </c>
      <c r="D587" s="17">
        <v>77</v>
      </c>
      <c r="E587" s="86">
        <v>16340</v>
      </c>
      <c r="F587" s="86" t="str">
        <f t="shared" si="55"/>
        <v>1944</v>
      </c>
      <c r="G587" s="87">
        <v>2022</v>
      </c>
      <c r="H587" s="87">
        <f t="shared" si="56"/>
        <v>78</v>
      </c>
      <c r="I587" s="87" t="str">
        <f t="shared" si="54"/>
        <v>Mal</v>
      </c>
      <c r="J587" s="17" t="s">
        <v>36</v>
      </c>
      <c r="K587" s="17">
        <v>1002254</v>
      </c>
      <c r="L587" s="17">
        <v>12</v>
      </c>
      <c r="M587" s="17">
        <v>0</v>
      </c>
      <c r="N587" s="17" t="str">
        <f t="shared" si="57"/>
        <v>A1</v>
      </c>
      <c r="O587" s="17" t="s">
        <v>10466</v>
      </c>
      <c r="P587" s="17" t="s">
        <v>10467</v>
      </c>
      <c r="Q587" s="88">
        <v>44516</v>
      </c>
      <c r="R587" s="88">
        <v>44900</v>
      </c>
      <c r="S587" s="89" t="s">
        <v>776</v>
      </c>
      <c r="T587" s="17">
        <v>900</v>
      </c>
      <c r="U587" s="17">
        <v>768.15</v>
      </c>
      <c r="V587" s="17">
        <v>16</v>
      </c>
      <c r="W587" s="17" t="s">
        <v>10994</v>
      </c>
      <c r="X587" s="17" t="str">
        <f t="shared" si="58"/>
        <v>Vigente</v>
      </c>
      <c r="Y587" s="17" t="str">
        <f t="shared" si="59"/>
        <v>V</v>
      </c>
      <c r="Z587" s="17" t="s">
        <v>11000</v>
      </c>
      <c r="AA587" s="17" t="str">
        <f>VLOOKUP(A587,'REPORTE'!$A$1:$AG$1961,19,0)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87" s="17">
        <v>1001719</v>
      </c>
      <c r="AC587" s="17" t="s">
        <v>11315</v>
      </c>
      <c r="AD587" s="17" t="s">
        <v>12002</v>
      </c>
      <c r="AE587" s="17" t="s">
        <v>12072</v>
      </c>
      <c r="AF587" s="17" t="s">
        <v>12365</v>
      </c>
      <c r="AG587" s="17" t="s">
        <v>677</v>
      </c>
      <c r="AH587" s="17" t="str">
        <f>VLOOKUP(A587,'REPORTE'!$A$1:$AG$1961,5,0)</f>
        <v>ECUATORIANO(A)</v>
      </c>
      <c r="AI587" s="17">
        <f>VLOOKUP(A587,'REPORTE'!$A$1:$AG$1961,28,0)</f>
        <v>0</v>
      </c>
      <c r="AJ587" s="17" t="str">
        <f>VLOOKUP(A587,'REPORTE'!$A$1:$AG$1961,29,0)</f>
        <v>Cliente</v>
      </c>
      <c r="AK587" s="17" t="str">
        <f>VLOOKUP(A587,'REPORTE'!$A$1:$AG$1961,30,0)</f>
        <v>Secundaria</v>
      </c>
      <c r="AL587" s="17" t="str">
        <f>VLOOKUP(A587,'REPORTE'!$A$1:$AG$1961,31,0)</f>
        <v>PICHINCHA</v>
      </c>
      <c r="AM587" s="17" t="str">
        <f>VLOOKUP(AL587,PROVINCIAS!$F$1:$G$1171,2,0)</f>
        <v>URBANA</v>
      </c>
    </row>
    <row r="588" spans="1:39" x14ac:dyDescent="0.45">
      <c r="A588" s="17">
        <v>1001632</v>
      </c>
      <c r="B588" s="17" t="s">
        <v>10132</v>
      </c>
      <c r="C588" s="85">
        <v>1760101715</v>
      </c>
      <c r="D588" s="17">
        <v>31</v>
      </c>
      <c r="E588" s="86">
        <v>33149</v>
      </c>
      <c r="F588" s="86" t="str">
        <f t="shared" si="55"/>
        <v>1990</v>
      </c>
      <c r="G588" s="87">
        <v>2022</v>
      </c>
      <c r="H588" s="87">
        <f t="shared" si="56"/>
        <v>32</v>
      </c>
      <c r="I588" s="87" t="str">
        <f t="shared" si="54"/>
        <v>Mal</v>
      </c>
      <c r="J588" s="17" t="s">
        <v>36</v>
      </c>
      <c r="K588" s="17">
        <v>1002253</v>
      </c>
      <c r="L588" s="17">
        <v>18</v>
      </c>
      <c r="M588" s="17">
        <v>0</v>
      </c>
      <c r="N588" s="17" t="str">
        <f t="shared" si="57"/>
        <v>A1</v>
      </c>
      <c r="O588" s="17" t="s">
        <v>10468</v>
      </c>
      <c r="P588" s="17" t="s">
        <v>10469</v>
      </c>
      <c r="Q588" s="88">
        <v>44516</v>
      </c>
      <c r="R588" s="88">
        <v>45082</v>
      </c>
      <c r="S588" s="89" t="s">
        <v>776</v>
      </c>
      <c r="T588" s="17">
        <v>4500</v>
      </c>
      <c r="U588" s="17" t="s">
        <v>10819</v>
      </c>
      <c r="V588" s="17">
        <v>21.5</v>
      </c>
      <c r="W588" s="17" t="s">
        <v>10994</v>
      </c>
      <c r="X588" s="17" t="str">
        <f t="shared" si="58"/>
        <v>Vigente</v>
      </c>
      <c r="Y588" s="17" t="str">
        <f t="shared" si="59"/>
        <v>V</v>
      </c>
      <c r="Z588" s="17" t="s">
        <v>255</v>
      </c>
      <c r="AA588" s="17" t="str">
        <f>VLOOKUP(A588,'REPORTE'!$A$1:$AG$1961,19,0)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88" s="17">
        <v>1001736</v>
      </c>
      <c r="AC588" s="17" t="s">
        <v>11679</v>
      </c>
      <c r="AD588" s="17" t="s">
        <v>11853</v>
      </c>
      <c r="AE588" s="17" t="s">
        <v>12072</v>
      </c>
      <c r="AF588" s="17" t="s">
        <v>12095</v>
      </c>
      <c r="AG588" s="17" t="s">
        <v>677</v>
      </c>
      <c r="AH588" s="17" t="str">
        <f>VLOOKUP(A588,'REPORTE'!$A$1:$AG$1961,5,0)</f>
        <v>VENEZOLANO(A)</v>
      </c>
      <c r="AI588" s="17">
        <f>VLOOKUP(A588,'REPORTE'!$A$1:$AG$1961,28,0)</f>
        <v>44516</v>
      </c>
      <c r="AJ588" s="17" t="str">
        <f>VLOOKUP(A588,'REPORTE'!$A$1:$AG$1961,29,0)</f>
        <v>Cliente</v>
      </c>
      <c r="AK588" s="17" t="str">
        <f>VLOOKUP(A588,'REPORTE'!$A$1:$AG$1961,30,0)</f>
        <v>Primaria</v>
      </c>
      <c r="AL588" s="17" t="str">
        <f>VLOOKUP(A588,'REPORTE'!$A$1:$AG$1961,31,0)</f>
        <v>PICHINCHA</v>
      </c>
      <c r="AM588" s="17" t="str">
        <f>VLOOKUP(AL588,PROVINCIAS!$F$1:$G$1171,2,0)</f>
        <v>URBANA</v>
      </c>
    </row>
    <row r="589" spans="1:39" x14ac:dyDescent="0.45">
      <c r="A589" s="17">
        <v>1001633</v>
      </c>
      <c r="B589" s="17" t="s">
        <v>10133</v>
      </c>
      <c r="C589" s="85">
        <v>1714777651</v>
      </c>
      <c r="D589" s="17">
        <v>44</v>
      </c>
      <c r="E589" s="86">
        <v>28464</v>
      </c>
      <c r="F589" s="86" t="str">
        <f t="shared" si="55"/>
        <v>1977</v>
      </c>
      <c r="G589" s="87">
        <v>2022</v>
      </c>
      <c r="H589" s="87">
        <f t="shared" si="56"/>
        <v>45</v>
      </c>
      <c r="I589" s="87" t="str">
        <f t="shared" si="54"/>
        <v>Mal</v>
      </c>
      <c r="J589" s="17" t="s">
        <v>36</v>
      </c>
      <c r="K589" s="17">
        <v>1002250</v>
      </c>
      <c r="L589" s="17">
        <v>24</v>
      </c>
      <c r="M589" s="17">
        <v>0</v>
      </c>
      <c r="N589" s="17" t="str">
        <f t="shared" si="57"/>
        <v>A1</v>
      </c>
      <c r="O589" s="17" t="s">
        <v>10466</v>
      </c>
      <c r="P589" s="17" t="s">
        <v>10467</v>
      </c>
      <c r="Q589" s="88">
        <v>44516</v>
      </c>
      <c r="R589" s="88">
        <v>45266</v>
      </c>
      <c r="S589" s="89" t="s">
        <v>776</v>
      </c>
      <c r="T589" s="17">
        <v>3000</v>
      </c>
      <c r="U589" s="17" t="s">
        <v>10820</v>
      </c>
      <c r="V589" s="17">
        <v>16</v>
      </c>
      <c r="W589" s="17" t="s">
        <v>10994</v>
      </c>
      <c r="X589" s="17" t="str">
        <f t="shared" si="58"/>
        <v>Vigente</v>
      </c>
      <c r="Y589" s="17" t="str">
        <f t="shared" si="59"/>
        <v>V</v>
      </c>
      <c r="Z589" s="17" t="s">
        <v>11000</v>
      </c>
      <c r="AA589" s="17" t="str">
        <f>VLOOKUP(A589,'REPORTE'!$A$1:$AG$1961,19,0)</f>
        <v>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v>
      </c>
      <c r="AB589" s="17">
        <v>1001737</v>
      </c>
      <c r="AC589" s="17" t="s">
        <v>11524</v>
      </c>
      <c r="AD589" s="17" t="s">
        <v>11836</v>
      </c>
      <c r="AE589" s="17" t="s">
        <v>12072</v>
      </c>
      <c r="AF589" s="17" t="s">
        <v>12366</v>
      </c>
      <c r="AG589" s="17" t="s">
        <v>677</v>
      </c>
      <c r="AH589" s="17" t="str">
        <f>VLOOKUP(A589,'REPORTE'!$A$1:$AG$1961,5,0)</f>
        <v>ECUATORIANO(A)</v>
      </c>
      <c r="AI589" s="17">
        <f>VLOOKUP(A589,'REPORTE'!$A$1:$AG$1961,28,0)</f>
        <v>0</v>
      </c>
      <c r="AJ589" s="17" t="str">
        <f>VLOOKUP(A589,'REPORTE'!$A$1:$AG$1961,29,0)</f>
        <v>Cliente</v>
      </c>
      <c r="AK589" s="17" t="str">
        <f>VLOOKUP(A589,'REPORTE'!$A$1:$AG$1961,30,0)</f>
        <v>Secundaria</v>
      </c>
      <c r="AL589" s="17" t="str">
        <f>VLOOKUP(A589,'REPORTE'!$A$1:$AG$1961,31,0)</f>
        <v>PICHINCHA</v>
      </c>
      <c r="AM589" s="17" t="str">
        <f>VLOOKUP(AL589,PROVINCIAS!$F$1:$G$1171,2,0)</f>
        <v>URBANA</v>
      </c>
    </row>
    <row r="590" spans="1:39" x14ac:dyDescent="0.45">
      <c r="A590" s="17">
        <v>1001634</v>
      </c>
      <c r="B590" s="17" t="s">
        <v>10134</v>
      </c>
      <c r="C590" s="85">
        <v>2100393384</v>
      </c>
      <c r="D590" s="17">
        <v>36</v>
      </c>
      <c r="E590" s="86">
        <v>31113</v>
      </c>
      <c r="F590" s="86" t="str">
        <f t="shared" si="55"/>
        <v>1985</v>
      </c>
      <c r="G590" s="87">
        <v>2022</v>
      </c>
      <c r="H590" s="87">
        <f t="shared" si="56"/>
        <v>37</v>
      </c>
      <c r="I590" s="87" t="str">
        <f t="shared" si="54"/>
        <v>Mal</v>
      </c>
      <c r="J590" s="17" t="s">
        <v>36</v>
      </c>
      <c r="K590" s="17">
        <v>1002251</v>
      </c>
      <c r="L590" s="17">
        <v>36</v>
      </c>
      <c r="M590" s="17">
        <v>0</v>
      </c>
      <c r="N590" s="17" t="str">
        <f t="shared" si="57"/>
        <v>A1</v>
      </c>
      <c r="O590" s="17" t="s">
        <v>10468</v>
      </c>
      <c r="P590" s="17" t="s">
        <v>10469</v>
      </c>
      <c r="Q590" s="88">
        <v>44516</v>
      </c>
      <c r="R590" s="88">
        <v>45621</v>
      </c>
      <c r="S590" s="89" t="s">
        <v>776</v>
      </c>
      <c r="T590" s="17">
        <v>5365</v>
      </c>
      <c r="U590" s="17" t="s">
        <v>10821</v>
      </c>
      <c r="V590" s="17">
        <v>18.989999999999998</v>
      </c>
      <c r="W590" s="17" t="s">
        <v>10994</v>
      </c>
      <c r="X590" s="17" t="str">
        <f t="shared" si="58"/>
        <v>Vigente</v>
      </c>
      <c r="Y590" s="17" t="str">
        <f t="shared" si="59"/>
        <v>V</v>
      </c>
      <c r="Z590" s="17" t="s">
        <v>620</v>
      </c>
      <c r="AA590" s="17" t="str">
        <f>VLOOKUP(A590,'REPORTE'!$A$1:$AG$1961,19,0)</f>
        <v>Venta al por menor de productos textiles, prendas de vestir y calzado en puestos de venta y mercados.</v>
      </c>
      <c r="AB590" s="17">
        <v>1001738</v>
      </c>
      <c r="AC590" s="17" t="s">
        <v>11680</v>
      </c>
      <c r="AD590" s="17" t="s">
        <v>11895</v>
      </c>
      <c r="AE590" s="17" t="s">
        <v>12072</v>
      </c>
      <c r="AF590" s="17" t="s">
        <v>12367</v>
      </c>
      <c r="AG590" s="17" t="s">
        <v>677</v>
      </c>
      <c r="AH590" s="17" t="str">
        <f>VLOOKUP(A590,'REPORTE'!$A$1:$AG$1961,5,0)</f>
        <v>ECUATORIANO(A)</v>
      </c>
      <c r="AI590" s="17">
        <f>VLOOKUP(A590,'REPORTE'!$A$1:$AG$1961,28,0)</f>
        <v>0</v>
      </c>
      <c r="AJ590" s="17" t="str">
        <f>VLOOKUP(A590,'REPORTE'!$A$1:$AG$1961,29,0)</f>
        <v>Cliente</v>
      </c>
      <c r="AK590" s="17" t="str">
        <f>VLOOKUP(A590,'REPORTE'!$A$1:$AG$1961,30,0)</f>
        <v>Primaria</v>
      </c>
      <c r="AL590" s="17" t="str">
        <f>VLOOKUP(A590,'REPORTE'!$A$1:$AG$1961,31,0)</f>
        <v>CHIMBORAZO</v>
      </c>
      <c r="AM590" s="17" t="e">
        <f>VLOOKUP(AL590,PROVINCIAS!$F$1:$G$1171,2,0)</f>
        <v>#N/A</v>
      </c>
    </row>
    <row r="591" spans="1:39" x14ac:dyDescent="0.45">
      <c r="A591" s="17">
        <v>1001634</v>
      </c>
      <c r="B591" s="17" t="s">
        <v>10134</v>
      </c>
      <c r="C591" s="85">
        <v>2100393384</v>
      </c>
      <c r="D591" s="17">
        <v>36</v>
      </c>
      <c r="E591" s="86">
        <v>31113</v>
      </c>
      <c r="F591" s="86" t="str">
        <f t="shared" si="55"/>
        <v>1985</v>
      </c>
      <c r="G591" s="87">
        <v>2022</v>
      </c>
      <c r="H591" s="87">
        <f t="shared" si="56"/>
        <v>37</v>
      </c>
      <c r="I591" s="87" t="str">
        <f t="shared" si="54"/>
        <v>Mal</v>
      </c>
      <c r="J591" s="17" t="s">
        <v>36</v>
      </c>
      <c r="K591" s="17">
        <v>1002252</v>
      </c>
      <c r="L591" s="17">
        <v>36</v>
      </c>
      <c r="M591" s="17">
        <v>0</v>
      </c>
      <c r="N591" s="17" t="str">
        <f t="shared" si="57"/>
        <v>A1</v>
      </c>
      <c r="O591" s="17" t="s">
        <v>10468</v>
      </c>
      <c r="P591" s="17" t="s">
        <v>10469</v>
      </c>
      <c r="Q591" s="88">
        <v>44516</v>
      </c>
      <c r="R591" s="88">
        <v>45621</v>
      </c>
      <c r="S591" s="89" t="s">
        <v>776</v>
      </c>
      <c r="T591" s="17">
        <v>5000</v>
      </c>
      <c r="U591" s="17" t="s">
        <v>10822</v>
      </c>
      <c r="V591" s="17">
        <v>17.5</v>
      </c>
      <c r="W591" s="17" t="s">
        <v>10994</v>
      </c>
      <c r="X591" s="17" t="str">
        <f t="shared" si="58"/>
        <v>Vigente</v>
      </c>
      <c r="Y591" s="17" t="str">
        <f t="shared" si="59"/>
        <v>V</v>
      </c>
      <c r="Z591" s="17" t="s">
        <v>620</v>
      </c>
      <c r="AA591" s="17" t="str">
        <f>VLOOKUP(A591,'REPORTE'!$A$1:$AG$1961,19,0)</f>
        <v>Venta al por menor de productos textiles, prendas de vestir y calzado en puestos de venta y mercados.</v>
      </c>
      <c r="AB591" s="17">
        <v>1001738</v>
      </c>
      <c r="AC591" s="17" t="s">
        <v>11542</v>
      </c>
      <c r="AD591" s="17" t="s">
        <v>11895</v>
      </c>
      <c r="AE591" s="17" t="s">
        <v>12072</v>
      </c>
      <c r="AF591" s="17" t="s">
        <v>12367</v>
      </c>
      <c r="AG591" s="17" t="s">
        <v>677</v>
      </c>
      <c r="AH591" s="17" t="str">
        <f>VLOOKUP(A591,'REPORTE'!$A$1:$AG$1961,5,0)</f>
        <v>ECUATORIANO(A)</v>
      </c>
      <c r="AI591" s="17">
        <f>VLOOKUP(A591,'REPORTE'!$A$1:$AG$1961,28,0)</f>
        <v>0</v>
      </c>
      <c r="AJ591" s="17" t="str">
        <f>VLOOKUP(A591,'REPORTE'!$A$1:$AG$1961,29,0)</f>
        <v>Cliente</v>
      </c>
      <c r="AK591" s="17" t="str">
        <f>VLOOKUP(A591,'REPORTE'!$A$1:$AG$1961,30,0)</f>
        <v>Primaria</v>
      </c>
      <c r="AL591" s="17" t="str">
        <f>VLOOKUP(A591,'REPORTE'!$A$1:$AG$1961,31,0)</f>
        <v>CHIMBORAZO</v>
      </c>
      <c r="AM591" s="17" t="e">
        <f>VLOOKUP(AL591,PROVINCIAS!$F$1:$G$1171,2,0)</f>
        <v>#N/A</v>
      </c>
    </row>
    <row r="592" spans="1:39" x14ac:dyDescent="0.45">
      <c r="A592" s="17">
        <v>1001637</v>
      </c>
      <c r="B592" s="17" t="s">
        <v>10135</v>
      </c>
      <c r="C592" s="85">
        <v>1760625432</v>
      </c>
      <c r="D592" s="17">
        <v>35</v>
      </c>
      <c r="E592" s="86">
        <v>31809</v>
      </c>
      <c r="F592" s="86" t="str">
        <f t="shared" si="55"/>
        <v>1987</v>
      </c>
      <c r="G592" s="87">
        <v>2022</v>
      </c>
      <c r="H592" s="87">
        <f t="shared" si="56"/>
        <v>35</v>
      </c>
      <c r="I592" s="87" t="str">
        <f t="shared" si="54"/>
        <v>Mal</v>
      </c>
      <c r="J592" s="17" t="s">
        <v>36</v>
      </c>
      <c r="K592" s="17">
        <v>1002259</v>
      </c>
      <c r="L592" s="17">
        <v>5</v>
      </c>
      <c r="M592" s="17">
        <v>4</v>
      </c>
      <c r="N592" s="17" t="str">
        <f t="shared" si="57"/>
        <v>A1</v>
      </c>
      <c r="O592" s="17" t="s">
        <v>10468</v>
      </c>
      <c r="P592" s="17" t="s">
        <v>10469</v>
      </c>
      <c r="Q592" s="88">
        <v>44516</v>
      </c>
      <c r="R592" s="88">
        <v>44676</v>
      </c>
      <c r="S592" s="88">
        <v>44617</v>
      </c>
      <c r="T592" s="17">
        <v>400</v>
      </c>
      <c r="U592" s="17">
        <v>247.33</v>
      </c>
      <c r="V592" s="17">
        <v>23</v>
      </c>
      <c r="W592" s="17" t="s">
        <v>10995</v>
      </c>
      <c r="X592" s="17" t="str">
        <f t="shared" si="58"/>
        <v>Vigente</v>
      </c>
      <c r="Y592" s="17" t="str">
        <f t="shared" si="59"/>
        <v>F</v>
      </c>
      <c r="Z592" s="17" t="s">
        <v>11013</v>
      </c>
      <c r="AA592" s="17" t="str">
        <f>VLOOKUP(A592,'REPORTE'!$A$1:$AG$1961,19,0)</f>
        <v>Venta al por mayor de prendas de vestir, incluidas prendas (ropa) deportivas.</v>
      </c>
      <c r="AB592" s="17">
        <v>1001741</v>
      </c>
      <c r="AC592" s="17" t="s">
        <v>11316</v>
      </c>
      <c r="AD592" s="17" t="s">
        <v>11915</v>
      </c>
      <c r="AE592" s="17" t="s">
        <v>12072</v>
      </c>
      <c r="AF592" s="17" t="s">
        <v>12100</v>
      </c>
      <c r="AG592" s="17" t="s">
        <v>677</v>
      </c>
      <c r="AH592" s="17" t="str">
        <f>VLOOKUP(A592,'REPORTE'!$A$1:$AG$1961,5,0)</f>
        <v>ECUATORIANO(A)</v>
      </c>
      <c r="AI592" s="17">
        <f>VLOOKUP(A592,'REPORTE'!$A$1:$AG$1961,28,0)</f>
        <v>44516</v>
      </c>
      <c r="AJ592" s="17" t="str">
        <f>VLOOKUP(A592,'REPORTE'!$A$1:$AG$1961,29,0)</f>
        <v>Cliente</v>
      </c>
      <c r="AK592" s="17" t="str">
        <f>VLOOKUP(A592,'REPORTE'!$A$1:$AG$1961,30,0)</f>
        <v>Primaria</v>
      </c>
      <c r="AL592" s="17" t="str">
        <f>VLOOKUP(A592,'REPORTE'!$A$1:$AG$1961,31,0)</f>
        <v>PICHINCHA</v>
      </c>
      <c r="AM592" s="17" t="str">
        <f>VLOOKUP(AL592,PROVINCIAS!$F$1:$G$1171,2,0)</f>
        <v>URBANA</v>
      </c>
    </row>
    <row r="593" spans="1:39" x14ac:dyDescent="0.45">
      <c r="A593" s="17">
        <v>1001638</v>
      </c>
      <c r="B593" s="17" t="s">
        <v>10136</v>
      </c>
      <c r="C593" s="85">
        <v>1713263307</v>
      </c>
      <c r="D593" s="17">
        <v>43</v>
      </c>
      <c r="E593" s="86">
        <v>28622</v>
      </c>
      <c r="F593" s="86" t="str">
        <f t="shared" si="55"/>
        <v>1978</v>
      </c>
      <c r="G593" s="87">
        <v>2022</v>
      </c>
      <c r="H593" s="87">
        <f t="shared" si="56"/>
        <v>44</v>
      </c>
      <c r="I593" s="87" t="str">
        <f t="shared" si="54"/>
        <v>Mal</v>
      </c>
      <c r="J593" s="17" t="s">
        <v>36</v>
      </c>
      <c r="K593" s="17">
        <v>1002264</v>
      </c>
      <c r="L593" s="17">
        <v>24</v>
      </c>
      <c r="M593" s="17">
        <v>0</v>
      </c>
      <c r="N593" s="17" t="str">
        <f t="shared" si="57"/>
        <v>A1</v>
      </c>
      <c r="O593" s="17" t="s">
        <v>10468</v>
      </c>
      <c r="P593" s="17" t="s">
        <v>10469</v>
      </c>
      <c r="Q593" s="88">
        <v>44516</v>
      </c>
      <c r="R593" s="88">
        <v>45255</v>
      </c>
      <c r="S593" s="89" t="s">
        <v>776</v>
      </c>
      <c r="T593" s="17">
        <v>5000</v>
      </c>
      <c r="U593" s="17" t="s">
        <v>10823</v>
      </c>
      <c r="V593" s="17">
        <v>17.5</v>
      </c>
      <c r="W593" s="17" t="s">
        <v>10994</v>
      </c>
      <c r="X593" s="17" t="str">
        <f t="shared" si="58"/>
        <v>Vigente</v>
      </c>
      <c r="Y593" s="17" t="str">
        <f t="shared" si="59"/>
        <v>V</v>
      </c>
      <c r="Z593" s="17" t="s">
        <v>11488</v>
      </c>
      <c r="AA593" s="17" t="str">
        <f>VLOOKUP(A593,'REPORTE'!$A$1:$AG$1961,19,0)</f>
        <v>Fabricación de ropa interior y ropa de dormir de telas tejidas, de punto y ganchillo, de encaje, etcétera, para hombres, mujeres y niños: panties, calzoncillos, pijamas, camisones, batas, blusas, slips, sujetadores, fajas, etcétera.</v>
      </c>
      <c r="AB593" s="17">
        <v>1001742</v>
      </c>
      <c r="AC593" s="17" t="s">
        <v>11550</v>
      </c>
      <c r="AD593" s="17" t="s">
        <v>11901</v>
      </c>
      <c r="AE593" s="17" t="s">
        <v>12072</v>
      </c>
      <c r="AF593" s="17" t="s">
        <v>12368</v>
      </c>
      <c r="AG593" s="17" t="s">
        <v>677</v>
      </c>
      <c r="AH593" s="17" t="str">
        <f>VLOOKUP(A593,'REPORTE'!$A$1:$AG$1961,5,0)</f>
        <v>ECUATORIANO(A)</v>
      </c>
      <c r="AI593" s="17">
        <f>VLOOKUP(A593,'REPORTE'!$A$1:$AG$1961,28,0)</f>
        <v>44516</v>
      </c>
      <c r="AJ593" s="17" t="str">
        <f>VLOOKUP(A593,'REPORTE'!$A$1:$AG$1961,29,0)</f>
        <v>Cliente</v>
      </c>
      <c r="AK593" s="17" t="str">
        <f>VLOOKUP(A593,'REPORTE'!$A$1:$AG$1961,30,0)</f>
        <v>Secundaria</v>
      </c>
      <c r="AL593" s="17" t="str">
        <f>VLOOKUP(A593,'REPORTE'!$A$1:$AG$1961,31,0)</f>
        <v>PICHINCHA</v>
      </c>
      <c r="AM593" s="17" t="str">
        <f>VLOOKUP(AL593,PROVINCIAS!$F$1:$G$1171,2,0)</f>
        <v>URBANA</v>
      </c>
    </row>
    <row r="594" spans="1:39" x14ac:dyDescent="0.45">
      <c r="A594" s="17">
        <v>1001500</v>
      </c>
      <c r="B594" s="17" t="s">
        <v>10137</v>
      </c>
      <c r="C594" s="85">
        <v>605352202</v>
      </c>
      <c r="D594" s="17">
        <v>20</v>
      </c>
      <c r="E594" s="86">
        <v>37289</v>
      </c>
      <c r="F594" s="86" t="str">
        <f t="shared" si="55"/>
        <v>2002</v>
      </c>
      <c r="G594" s="87">
        <v>2022</v>
      </c>
      <c r="H594" s="87">
        <f t="shared" si="56"/>
        <v>20</v>
      </c>
      <c r="I594" s="87" t="str">
        <f t="shared" si="54"/>
        <v>Mal</v>
      </c>
      <c r="J594" s="17" t="s">
        <v>36</v>
      </c>
      <c r="K594" s="17">
        <v>1002271</v>
      </c>
      <c r="L594" s="17">
        <v>6</v>
      </c>
      <c r="M594" s="17">
        <v>0</v>
      </c>
      <c r="N594" s="17" t="str">
        <f t="shared" si="57"/>
        <v>A1</v>
      </c>
      <c r="O594" s="17" t="s">
        <v>10468</v>
      </c>
      <c r="P594" s="17" t="s">
        <v>10469</v>
      </c>
      <c r="Q594" s="88">
        <v>44517</v>
      </c>
      <c r="R594" s="88">
        <v>44703</v>
      </c>
      <c r="S594" s="89" t="s">
        <v>776</v>
      </c>
      <c r="T594" s="17">
        <v>500</v>
      </c>
      <c r="U594" s="17">
        <v>259.36</v>
      </c>
      <c r="V594" s="17">
        <v>23</v>
      </c>
      <c r="W594" s="17" t="s">
        <v>10994</v>
      </c>
      <c r="X594" s="17" t="str">
        <f t="shared" si="58"/>
        <v>Vigente</v>
      </c>
      <c r="Y594" s="17" t="str">
        <f t="shared" si="59"/>
        <v>V</v>
      </c>
      <c r="Z594" s="17" t="s">
        <v>11014</v>
      </c>
      <c r="AA594" s="17" t="str">
        <f>VLOOKUP(A594,'REPORTE'!$A$1:$AG$1961,19,0)</f>
        <v>Estudiante</v>
      </c>
      <c r="AB594" s="17">
        <v>1001594</v>
      </c>
      <c r="AC594" s="17" t="s">
        <v>11258</v>
      </c>
      <c r="AD594" s="17" t="s">
        <v>11832</v>
      </c>
      <c r="AE594" s="17" t="s">
        <v>12072</v>
      </c>
      <c r="AF594" s="17" t="s">
        <v>12369</v>
      </c>
      <c r="AG594" s="17" t="s">
        <v>4384</v>
      </c>
      <c r="AH594" s="17" t="str">
        <f>VLOOKUP(A594,'REPORTE'!$A$1:$AG$1961,5,0)</f>
        <v>ECUATORIANO(A)</v>
      </c>
      <c r="AI594" s="17">
        <f>VLOOKUP(A594,'REPORTE'!$A$1:$AG$1961,28,0)</f>
        <v>0</v>
      </c>
      <c r="AJ594" s="17" t="str">
        <f>VLOOKUP(A594,'REPORTE'!$A$1:$AG$1961,29,0)</f>
        <v>Cliente</v>
      </c>
      <c r="AK594" s="17" t="str">
        <f>VLOOKUP(A594,'REPORTE'!$A$1:$AG$1961,30,0)</f>
        <v>Formación Técnica (Intermedia)</v>
      </c>
      <c r="AL594" s="17" t="str">
        <f>VLOOKUP(A594,'REPORTE'!$A$1:$AG$1961,31,0)</f>
        <v>CHIMBORAZO</v>
      </c>
      <c r="AM594" s="17" t="e">
        <f>VLOOKUP(AL594,PROVINCIAS!$F$1:$G$1171,2,0)</f>
        <v>#N/A</v>
      </c>
    </row>
    <row r="595" spans="1:39" x14ac:dyDescent="0.45">
      <c r="A595" s="17">
        <v>1001524</v>
      </c>
      <c r="B595" s="17" t="s">
        <v>10138</v>
      </c>
      <c r="C595" s="85">
        <v>1751171701</v>
      </c>
      <c r="D595" s="17">
        <v>23</v>
      </c>
      <c r="E595" s="86">
        <v>36211</v>
      </c>
      <c r="F595" s="86" t="str">
        <f t="shared" si="55"/>
        <v>1999</v>
      </c>
      <c r="G595" s="87">
        <v>2022</v>
      </c>
      <c r="H595" s="87">
        <f t="shared" si="56"/>
        <v>23</v>
      </c>
      <c r="I595" s="87" t="str">
        <f t="shared" si="54"/>
        <v>Mal</v>
      </c>
      <c r="J595" s="17" t="s">
        <v>36</v>
      </c>
      <c r="K595" s="17">
        <v>1002270</v>
      </c>
      <c r="L595" s="17">
        <v>12</v>
      </c>
      <c r="M595" s="17">
        <v>0</v>
      </c>
      <c r="N595" s="17" t="str">
        <f t="shared" si="57"/>
        <v>A1</v>
      </c>
      <c r="O595" s="17" t="s">
        <v>10468</v>
      </c>
      <c r="P595" s="17" t="s">
        <v>10469</v>
      </c>
      <c r="Q595" s="88">
        <v>44517</v>
      </c>
      <c r="R595" s="88">
        <v>44900</v>
      </c>
      <c r="S595" s="89" t="s">
        <v>776</v>
      </c>
      <c r="T595" s="17">
        <v>1500</v>
      </c>
      <c r="U595" s="17" t="s">
        <v>10824</v>
      </c>
      <c r="V595" s="17">
        <v>23</v>
      </c>
      <c r="W595" s="17" t="s">
        <v>10994</v>
      </c>
      <c r="X595" s="17" t="str">
        <f t="shared" si="58"/>
        <v>Vigente</v>
      </c>
      <c r="Y595" s="17" t="str">
        <f t="shared" si="59"/>
        <v>V</v>
      </c>
      <c r="Z595" s="17" t="s">
        <v>11007</v>
      </c>
      <c r="AA595" s="17" t="str">
        <f>VLOOKUP(A595,'REPORTE'!$A$1:$AG$1961,19,0)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595" s="17">
        <v>1001620</v>
      </c>
      <c r="AC595" s="17" t="s">
        <v>11236</v>
      </c>
      <c r="AD595" s="17" t="s">
        <v>11865</v>
      </c>
      <c r="AE595" s="17" t="s">
        <v>12072</v>
      </c>
      <c r="AF595" s="17" t="s">
        <v>12370</v>
      </c>
      <c r="AG595" s="17" t="s">
        <v>677</v>
      </c>
      <c r="AH595" s="17" t="str">
        <f>VLOOKUP(A595,'REPORTE'!$A$1:$AG$1961,5,0)</f>
        <v>ECUATORIANO(A)</v>
      </c>
      <c r="AI595" s="17">
        <f>VLOOKUP(A595,'REPORTE'!$A$1:$AG$1961,28,0)</f>
        <v>0</v>
      </c>
      <c r="AJ595" s="17" t="str">
        <f>VLOOKUP(A595,'REPORTE'!$A$1:$AG$1961,29,0)</f>
        <v>Cliente</v>
      </c>
      <c r="AK595" s="17" t="str">
        <f>VLOOKUP(A595,'REPORTE'!$A$1:$AG$1961,30,0)</f>
        <v>Secundaria</v>
      </c>
      <c r="AL595" s="17" t="str">
        <f>VLOOKUP(A595,'REPORTE'!$A$1:$AG$1961,31,0)</f>
        <v>PICHINCHA</v>
      </c>
      <c r="AM595" s="17" t="str">
        <f>VLOOKUP(AL595,PROVINCIAS!$F$1:$G$1171,2,0)</f>
        <v>URBANA</v>
      </c>
    </row>
    <row r="596" spans="1:39" x14ac:dyDescent="0.45">
      <c r="A596" s="17">
        <v>1001536</v>
      </c>
      <c r="B596" s="17" t="s">
        <v>10139</v>
      </c>
      <c r="C596" s="85">
        <v>901335869</v>
      </c>
      <c r="D596" s="17">
        <v>70</v>
      </c>
      <c r="E596" s="86">
        <v>18983</v>
      </c>
      <c r="F596" s="86" t="str">
        <f t="shared" si="55"/>
        <v>1951</v>
      </c>
      <c r="G596" s="87">
        <v>2022</v>
      </c>
      <c r="H596" s="87">
        <f t="shared" si="56"/>
        <v>71</v>
      </c>
      <c r="I596" s="87" t="str">
        <f t="shared" si="54"/>
        <v>Mal</v>
      </c>
      <c r="J596" s="17" t="s">
        <v>36</v>
      </c>
      <c r="K596" s="17">
        <v>1002265</v>
      </c>
      <c r="L596" s="17">
        <v>15</v>
      </c>
      <c r="M596" s="17">
        <v>0</v>
      </c>
      <c r="N596" s="17" t="str">
        <f t="shared" si="57"/>
        <v>A1</v>
      </c>
      <c r="O596" s="17" t="s">
        <v>10468</v>
      </c>
      <c r="P596" s="17" t="s">
        <v>10469</v>
      </c>
      <c r="Q596" s="88">
        <v>44517</v>
      </c>
      <c r="R596" s="88">
        <v>44982</v>
      </c>
      <c r="S596" s="89" t="s">
        <v>776</v>
      </c>
      <c r="T596" s="17">
        <v>1200</v>
      </c>
      <c r="U596" s="17">
        <v>994.54</v>
      </c>
      <c r="V596" s="17">
        <v>23</v>
      </c>
      <c r="W596" s="17" t="s">
        <v>10994</v>
      </c>
      <c r="X596" s="17" t="str">
        <f t="shared" si="58"/>
        <v>Vigente</v>
      </c>
      <c r="Y596" s="17" t="str">
        <f t="shared" si="59"/>
        <v>V</v>
      </c>
      <c r="Z596" s="17" t="s">
        <v>11096</v>
      </c>
      <c r="AA596" s="17" t="str">
        <f>VLOOKUP(A596,'REPORTE'!$A$1:$AG$1961,19,0)</f>
        <v>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escáeres, incluidos lectores de código de barras.</v>
      </c>
      <c r="AB596" s="17">
        <v>1001632</v>
      </c>
      <c r="AC596" s="17" t="s">
        <v>11317</v>
      </c>
      <c r="AD596" s="17" t="s">
        <v>11924</v>
      </c>
      <c r="AE596" s="17" t="s">
        <v>12072</v>
      </c>
      <c r="AF596" s="17" t="s">
        <v>12371</v>
      </c>
      <c r="AG596" s="17" t="s">
        <v>677</v>
      </c>
      <c r="AH596" s="17" t="str">
        <f>VLOOKUP(A596,'REPORTE'!$A$1:$AG$1961,5,0)</f>
        <v>ECUATORIANO(A)</v>
      </c>
      <c r="AI596" s="17">
        <f>VLOOKUP(A596,'REPORTE'!$A$1:$AG$1961,28,0)</f>
        <v>44517</v>
      </c>
      <c r="AJ596" s="17" t="str">
        <f>VLOOKUP(A596,'REPORTE'!$A$1:$AG$1961,29,0)</f>
        <v>Cliente</v>
      </c>
      <c r="AK596" s="17" t="str">
        <f>VLOOKUP(A596,'REPORTE'!$A$1:$AG$1961,30,0)</f>
        <v>Secundaria</v>
      </c>
      <c r="AL596" s="17" t="str">
        <f>VLOOKUP(A596,'REPORTE'!$A$1:$AG$1961,31,0)</f>
        <v>PICHINCHA</v>
      </c>
      <c r="AM596" s="17" t="str">
        <f>VLOOKUP(AL596,PROVINCIAS!$F$1:$G$1171,2,0)</f>
        <v>URBANA</v>
      </c>
    </row>
    <row r="597" spans="1:39" x14ac:dyDescent="0.45">
      <c r="A597" s="17">
        <v>1001624</v>
      </c>
      <c r="B597" s="17" t="s">
        <v>10140</v>
      </c>
      <c r="C597" s="85">
        <v>1711539831</v>
      </c>
      <c r="D597" s="17">
        <v>50</v>
      </c>
      <c r="E597" s="86">
        <v>26121</v>
      </c>
      <c r="F597" s="86" t="str">
        <f t="shared" si="55"/>
        <v>1971</v>
      </c>
      <c r="G597" s="87">
        <v>2022</v>
      </c>
      <c r="H597" s="87">
        <f t="shared" si="56"/>
        <v>51</v>
      </c>
      <c r="I597" s="87" t="str">
        <f t="shared" si="54"/>
        <v>Mal</v>
      </c>
      <c r="J597" s="17" t="s">
        <v>59</v>
      </c>
      <c r="K597" s="17">
        <v>1002269</v>
      </c>
      <c r="L597" s="17">
        <v>18</v>
      </c>
      <c r="M597" s="17">
        <v>0</v>
      </c>
      <c r="N597" s="17" t="str">
        <f t="shared" si="57"/>
        <v>A1</v>
      </c>
      <c r="O597" s="17" t="s">
        <v>10468</v>
      </c>
      <c r="P597" s="17" t="s">
        <v>10469</v>
      </c>
      <c r="Q597" s="88">
        <v>44517</v>
      </c>
      <c r="R597" s="88">
        <v>45066</v>
      </c>
      <c r="S597" s="89" t="s">
        <v>776</v>
      </c>
      <c r="T597" s="17">
        <v>1500</v>
      </c>
      <c r="U597" s="17" t="s">
        <v>10825</v>
      </c>
      <c r="V597" s="17">
        <v>23</v>
      </c>
      <c r="W597" s="17" t="s">
        <v>10994</v>
      </c>
      <c r="X597" s="17" t="str">
        <f t="shared" si="58"/>
        <v>Vigente</v>
      </c>
      <c r="Y597" s="17" t="str">
        <f t="shared" si="59"/>
        <v>V</v>
      </c>
      <c r="Z597" s="17" t="s">
        <v>279</v>
      </c>
      <c r="AA597" s="17" t="str">
        <f>VLOOKUP(A597,'REPORTE'!$A$1:$AG$1961,19,0)</f>
        <v>Venta al por menor de frutas, legumbres y hortalizas frescas o en conserva en establecimientos especializados.</v>
      </c>
      <c r="AB597" s="17">
        <v>1001727</v>
      </c>
      <c r="AC597" s="17" t="s">
        <v>11166</v>
      </c>
      <c r="AD597" s="17" t="s">
        <v>11912</v>
      </c>
      <c r="AE597" s="17" t="s">
        <v>12072</v>
      </c>
      <c r="AF597" s="17" t="s">
        <v>12372</v>
      </c>
      <c r="AG597" s="17" t="s">
        <v>677</v>
      </c>
      <c r="AH597" s="17" t="str">
        <f>VLOOKUP(A597,'REPORTE'!$A$1:$AG$1961,5,0)</f>
        <v>ECUATORIANO(A) INDIGENA</v>
      </c>
      <c r="AI597" s="17">
        <f>VLOOKUP(A597,'REPORTE'!$A$1:$AG$1961,28,0)</f>
        <v>0</v>
      </c>
      <c r="AJ597" s="17" t="str">
        <f>VLOOKUP(A597,'REPORTE'!$A$1:$AG$1961,29,0)</f>
        <v>Cliente</v>
      </c>
      <c r="AK597" s="17" t="str">
        <f>VLOOKUP(A597,'REPORTE'!$A$1:$AG$1961,30,0)</f>
        <v>Secundaria</v>
      </c>
      <c r="AL597" s="17" t="str">
        <f>VLOOKUP(A597,'REPORTE'!$A$1:$AG$1961,31,0)</f>
        <v>CHIMBORAZO</v>
      </c>
      <c r="AM597" s="17" t="e">
        <f>VLOOKUP(AL597,PROVINCIAS!$F$1:$G$1171,2,0)</f>
        <v>#N/A</v>
      </c>
    </row>
    <row r="598" spans="1:39" x14ac:dyDescent="0.45">
      <c r="A598" s="17">
        <v>1001005</v>
      </c>
      <c r="B598" s="17" t="s">
        <v>10141</v>
      </c>
      <c r="C598" s="85">
        <v>605394451</v>
      </c>
      <c r="D598" s="17">
        <v>31</v>
      </c>
      <c r="E598" s="86">
        <v>33120</v>
      </c>
      <c r="F598" s="86" t="str">
        <f t="shared" si="55"/>
        <v>1990</v>
      </c>
      <c r="G598" s="87">
        <v>2022</v>
      </c>
      <c r="H598" s="87">
        <f t="shared" si="56"/>
        <v>32</v>
      </c>
      <c r="I598" s="87" t="str">
        <f t="shared" si="54"/>
        <v>Mal</v>
      </c>
      <c r="J598" s="17" t="s">
        <v>36</v>
      </c>
      <c r="K598" s="17">
        <v>1002273</v>
      </c>
      <c r="L598" s="17">
        <v>10</v>
      </c>
      <c r="M598" s="17">
        <v>0</v>
      </c>
      <c r="N598" s="17" t="str">
        <f t="shared" si="57"/>
        <v>A1</v>
      </c>
      <c r="O598" s="17" t="s">
        <v>10468</v>
      </c>
      <c r="P598" s="17" t="s">
        <v>10469</v>
      </c>
      <c r="Q598" s="88">
        <v>44518</v>
      </c>
      <c r="R598" s="88">
        <v>44829</v>
      </c>
      <c r="S598" s="89" t="s">
        <v>776</v>
      </c>
      <c r="T598" s="17">
        <v>1200</v>
      </c>
      <c r="U598" s="17">
        <v>870.69</v>
      </c>
      <c r="V598" s="17">
        <v>23</v>
      </c>
      <c r="W598" s="17" t="s">
        <v>10994</v>
      </c>
      <c r="X598" s="17" t="str">
        <f t="shared" si="58"/>
        <v>Vigente</v>
      </c>
      <c r="Y598" s="17" t="str">
        <f t="shared" si="59"/>
        <v>V</v>
      </c>
      <c r="Z598" s="17" t="s">
        <v>244</v>
      </c>
      <c r="AA598" s="17" t="str">
        <f>VLOOKUP(A598,'REPORTE'!$A$1:$AG$1961,19,0)</f>
        <v>Venta al por mayor de frutas, legumbres y hortalizas.</v>
      </c>
      <c r="AB598" s="17">
        <v>1001074</v>
      </c>
      <c r="AC598" s="17" t="s">
        <v>11318</v>
      </c>
      <c r="AD598" s="17" t="s">
        <v>11929</v>
      </c>
      <c r="AE598" s="17" t="s">
        <v>12072</v>
      </c>
      <c r="AF598" s="17" t="s">
        <v>11150</v>
      </c>
      <c r="AG598" s="17" t="s">
        <v>4384</v>
      </c>
      <c r="AH598" s="17" t="str">
        <f>VLOOKUP(A598,'REPORTE'!$A$1:$AG$1961,5,0)</f>
        <v>ECUATORIANO(A) INDIGENA</v>
      </c>
      <c r="AI598" s="17">
        <f>VLOOKUP(A598,'REPORTE'!$A$1:$AG$1961,28,0)</f>
        <v>0</v>
      </c>
      <c r="AJ598" s="17" t="str">
        <f>VLOOKUP(A598,'REPORTE'!$A$1:$AG$1961,29,0)</f>
        <v>Cliente</v>
      </c>
      <c r="AK598" s="17" t="str">
        <f>VLOOKUP(A598,'REPORTE'!$A$1:$AG$1961,30,0)</f>
        <v>Secundaria</v>
      </c>
      <c r="AL598" s="17" t="str">
        <f>VLOOKUP(A598,'REPORTE'!$A$1:$AG$1961,31,0)</f>
        <v>CHIMBORAZO</v>
      </c>
      <c r="AM598" s="17" t="e">
        <f>VLOOKUP(AL598,PROVINCIAS!$F$1:$G$1171,2,0)</f>
        <v>#N/A</v>
      </c>
    </row>
    <row r="599" spans="1:39" x14ac:dyDescent="0.45">
      <c r="A599" s="17">
        <v>1001627</v>
      </c>
      <c r="B599" s="17" t="s">
        <v>10142</v>
      </c>
      <c r="C599" s="85">
        <v>1753922234</v>
      </c>
      <c r="D599" s="17">
        <v>22</v>
      </c>
      <c r="E599" s="86">
        <v>36549</v>
      </c>
      <c r="F599" s="86" t="str">
        <f t="shared" si="55"/>
        <v>2000</v>
      </c>
      <c r="G599" s="87">
        <v>2022</v>
      </c>
      <c r="H599" s="87">
        <f t="shared" si="56"/>
        <v>22</v>
      </c>
      <c r="I599" s="87" t="str">
        <f t="shared" si="54"/>
        <v>Mal</v>
      </c>
      <c r="J599" s="17" t="s">
        <v>59</v>
      </c>
      <c r="K599" s="17">
        <v>1002272</v>
      </c>
      <c r="L599" s="17">
        <v>6</v>
      </c>
      <c r="M599" s="17">
        <v>9</v>
      </c>
      <c r="N599" s="17" t="str">
        <f t="shared" si="57"/>
        <v>A2</v>
      </c>
      <c r="O599" s="17" t="s">
        <v>10468</v>
      </c>
      <c r="P599" s="17" t="s">
        <v>10469</v>
      </c>
      <c r="Q599" s="88">
        <v>44518</v>
      </c>
      <c r="R599" s="88">
        <v>44701</v>
      </c>
      <c r="S599" s="88">
        <v>44612</v>
      </c>
      <c r="T599" s="17">
        <v>600</v>
      </c>
      <c r="U599" s="17">
        <v>408.46</v>
      </c>
      <c r="V599" s="17">
        <v>23</v>
      </c>
      <c r="W599" s="17" t="s">
        <v>10995</v>
      </c>
      <c r="X599" s="17" t="str">
        <f t="shared" si="58"/>
        <v>Vigente</v>
      </c>
      <c r="Y599" s="17" t="str">
        <f t="shared" si="59"/>
        <v>F</v>
      </c>
      <c r="Z599" s="17" t="s">
        <v>11019</v>
      </c>
      <c r="AA599" s="17" t="str">
        <f>VLOOKUP(A599,'REPORTE'!$A$1:$AG$1961,19,0)</f>
        <v>Servicios de teleféricos, funiculares, telesillas y telecabinas, si no forman parte de sistemas de transporte urbano o suburbano.</v>
      </c>
      <c r="AB599" s="17">
        <v>1001730</v>
      </c>
      <c r="AC599" s="17" t="s">
        <v>11319</v>
      </c>
      <c r="AD599" s="17" t="s">
        <v>11881</v>
      </c>
      <c r="AE599" s="17" t="s">
        <v>12072</v>
      </c>
      <c r="AF599" s="17" t="s">
        <v>12100</v>
      </c>
      <c r="AG599" s="17" t="s">
        <v>677</v>
      </c>
      <c r="AH599" s="17" t="str">
        <f>VLOOKUP(A599,'REPORTE'!$A$1:$AG$1961,5,0)</f>
        <v>ECUATORIANO(A)</v>
      </c>
      <c r="AI599" s="17">
        <f>VLOOKUP(A599,'REPORTE'!$A$1:$AG$1961,28,0)</f>
        <v>44518</v>
      </c>
      <c r="AJ599" s="17" t="str">
        <f>VLOOKUP(A599,'REPORTE'!$A$1:$AG$1961,29,0)</f>
        <v>Cliente</v>
      </c>
      <c r="AK599" s="17" t="str">
        <f>VLOOKUP(A599,'REPORTE'!$A$1:$AG$1961,30,0)</f>
        <v>Secundaria</v>
      </c>
      <c r="AL599" s="17" t="str">
        <f>VLOOKUP(A599,'REPORTE'!$A$1:$AG$1961,31,0)</f>
        <v>PICHINCHA</v>
      </c>
      <c r="AM599" s="17" t="str">
        <f>VLOOKUP(AL599,PROVINCIAS!$F$1:$G$1171,2,0)</f>
        <v>URBANA</v>
      </c>
    </row>
    <row r="600" spans="1:39" x14ac:dyDescent="0.45">
      <c r="A600" s="17">
        <v>1001635</v>
      </c>
      <c r="B600" s="17" t="s">
        <v>10143</v>
      </c>
      <c r="C600" s="85">
        <v>1725529810</v>
      </c>
      <c r="D600" s="17">
        <v>28</v>
      </c>
      <c r="E600" s="86">
        <v>34157</v>
      </c>
      <c r="F600" s="86" t="str">
        <f t="shared" si="55"/>
        <v>1993</v>
      </c>
      <c r="G600" s="87">
        <v>2022</v>
      </c>
      <c r="H600" s="87">
        <f t="shared" si="56"/>
        <v>29</v>
      </c>
      <c r="I600" s="87" t="str">
        <f t="shared" si="54"/>
        <v>Mal</v>
      </c>
      <c r="J600" s="17" t="s">
        <v>59</v>
      </c>
      <c r="K600" s="17">
        <v>1002276</v>
      </c>
      <c r="L600" s="17">
        <v>24</v>
      </c>
      <c r="M600" s="17">
        <v>0</v>
      </c>
      <c r="N600" s="17" t="str">
        <f t="shared" si="57"/>
        <v>A1</v>
      </c>
      <c r="O600" s="17" t="s">
        <v>10468</v>
      </c>
      <c r="P600" s="17" t="s">
        <v>10469</v>
      </c>
      <c r="Q600" s="88">
        <v>44518</v>
      </c>
      <c r="R600" s="88">
        <v>45254</v>
      </c>
      <c r="S600" s="89" t="s">
        <v>776</v>
      </c>
      <c r="T600" s="17">
        <v>5000</v>
      </c>
      <c r="U600" s="17" t="s">
        <v>10826</v>
      </c>
      <c r="V600" s="17">
        <v>21.5</v>
      </c>
      <c r="W600" s="17" t="s">
        <v>10994</v>
      </c>
      <c r="X600" s="17" t="str">
        <f t="shared" si="58"/>
        <v>Vigente</v>
      </c>
      <c r="Y600" s="17" t="str">
        <f t="shared" si="59"/>
        <v>V</v>
      </c>
      <c r="Z600" s="17" t="s">
        <v>11035</v>
      </c>
      <c r="AA600" s="17" t="str">
        <f>VLOOKUP(A600,'REPORTE'!$A$1:$AG$1961,19,0)</f>
        <v>Estudiante</v>
      </c>
      <c r="AB600" s="17">
        <v>1001739</v>
      </c>
      <c r="AC600" s="17" t="s">
        <v>11521</v>
      </c>
      <c r="AD600" s="17" t="s">
        <v>11853</v>
      </c>
      <c r="AE600" s="17" t="s">
        <v>12072</v>
      </c>
      <c r="AF600" s="17" t="s">
        <v>12373</v>
      </c>
      <c r="AG600" s="17" t="s">
        <v>677</v>
      </c>
      <c r="AH600" s="17" t="str">
        <f>VLOOKUP(A600,'REPORTE'!$A$1:$AG$1961,5,0)</f>
        <v>ECUATORIANO(A)</v>
      </c>
      <c r="AI600" s="17">
        <f>VLOOKUP(A600,'REPORTE'!$A$1:$AG$1961,28,0)</f>
        <v>0</v>
      </c>
      <c r="AJ600" s="17" t="str">
        <f>VLOOKUP(A600,'REPORTE'!$A$1:$AG$1961,29,0)</f>
        <v>Cliente</v>
      </c>
      <c r="AK600" s="17" t="str">
        <f>VLOOKUP(A600,'REPORTE'!$A$1:$AG$1961,30,0)</f>
        <v>Formación Técnica (Intermedia)</v>
      </c>
      <c r="AL600" s="17" t="str">
        <f>VLOOKUP(A600,'REPORTE'!$A$1:$AG$1961,31,0)</f>
        <v>PICHINCHA</v>
      </c>
      <c r="AM600" s="17" t="str">
        <f>VLOOKUP(AL600,PROVINCIAS!$F$1:$G$1171,2,0)</f>
        <v>URBANA</v>
      </c>
    </row>
    <row r="601" spans="1:39" x14ac:dyDescent="0.45">
      <c r="A601" s="17">
        <v>1001615</v>
      </c>
      <c r="B601" s="17" t="s">
        <v>10144</v>
      </c>
      <c r="C601" s="85">
        <v>1312763830</v>
      </c>
      <c r="D601" s="17">
        <v>36</v>
      </c>
      <c r="E601" s="86">
        <v>31330</v>
      </c>
      <c r="F601" s="86" t="str">
        <f t="shared" si="55"/>
        <v>1985</v>
      </c>
      <c r="G601" s="87">
        <v>2022</v>
      </c>
      <c r="H601" s="87">
        <f t="shared" si="56"/>
        <v>37</v>
      </c>
      <c r="I601" s="87" t="str">
        <f t="shared" si="54"/>
        <v>Mal</v>
      </c>
      <c r="J601" s="17" t="s">
        <v>59</v>
      </c>
      <c r="K601" s="17">
        <v>1002277</v>
      </c>
      <c r="L601" s="17">
        <v>15</v>
      </c>
      <c r="M601" s="17">
        <v>0</v>
      </c>
      <c r="N601" s="17" t="str">
        <f t="shared" si="57"/>
        <v>A1</v>
      </c>
      <c r="O601" s="17" t="s">
        <v>10468</v>
      </c>
      <c r="P601" s="17" t="s">
        <v>10469</v>
      </c>
      <c r="Q601" s="88">
        <v>44519</v>
      </c>
      <c r="R601" s="88">
        <v>44982</v>
      </c>
      <c r="S601" s="89" t="s">
        <v>776</v>
      </c>
      <c r="T601" s="17">
        <v>1500</v>
      </c>
      <c r="U601" s="17" t="s">
        <v>10827</v>
      </c>
      <c r="V601" s="17">
        <v>23</v>
      </c>
      <c r="W601" s="17" t="s">
        <v>10994</v>
      </c>
      <c r="X601" s="17" t="str">
        <f t="shared" si="58"/>
        <v>Vigente</v>
      </c>
      <c r="Y601" s="17" t="str">
        <f t="shared" si="59"/>
        <v>V</v>
      </c>
      <c r="Z601" s="17" t="s">
        <v>244</v>
      </c>
      <c r="AA601" s="17" t="str">
        <f>VLOOKUP(A601,'REPORTE'!$A$1:$AG$1961,19,0)</f>
        <v>Servicios de taxis.</v>
      </c>
      <c r="AB601" s="17">
        <v>1001718</v>
      </c>
      <c r="AC601" s="17" t="s">
        <v>11320</v>
      </c>
      <c r="AD601" s="17" t="s">
        <v>11870</v>
      </c>
      <c r="AE601" s="17" t="s">
        <v>12072</v>
      </c>
      <c r="AF601" s="17" t="s">
        <v>12374</v>
      </c>
      <c r="AG601" s="17" t="s">
        <v>677</v>
      </c>
      <c r="AH601" s="17" t="str">
        <f>VLOOKUP(A601,'REPORTE'!$A$1:$AG$1961,5,0)</f>
        <v>ECUATORIANO(A)</v>
      </c>
      <c r="AI601" s="17">
        <f>VLOOKUP(A601,'REPORTE'!$A$1:$AG$1961,28,0)</f>
        <v>44519</v>
      </c>
      <c r="AJ601" s="17" t="str">
        <f>VLOOKUP(A601,'REPORTE'!$A$1:$AG$1961,29,0)</f>
        <v>Cliente</v>
      </c>
      <c r="AK601" s="17" t="str">
        <f>VLOOKUP(A601,'REPORTE'!$A$1:$AG$1961,30,0)</f>
        <v>Primaria</v>
      </c>
      <c r="AL601" s="17" t="str">
        <f>VLOOKUP(A601,'REPORTE'!$A$1:$AG$1961,31,0)</f>
        <v>MANABI</v>
      </c>
      <c r="AM601" s="17" t="e">
        <f>VLOOKUP(AL601,PROVINCIAS!$F$1:$G$1171,2,0)</f>
        <v>#N/A</v>
      </c>
    </row>
    <row r="602" spans="1:39" x14ac:dyDescent="0.45">
      <c r="A602" s="17">
        <v>1001646</v>
      </c>
      <c r="B602" s="17" t="s">
        <v>10145</v>
      </c>
      <c r="C602" s="85">
        <v>2200502884</v>
      </c>
      <c r="D602" s="17">
        <v>23</v>
      </c>
      <c r="E602" s="86">
        <v>35932</v>
      </c>
      <c r="F602" s="86" t="str">
        <f t="shared" si="55"/>
        <v>1998</v>
      </c>
      <c r="G602" s="87">
        <v>2022</v>
      </c>
      <c r="H602" s="87">
        <f t="shared" si="56"/>
        <v>24</v>
      </c>
      <c r="I602" s="87" t="str">
        <f t="shared" si="54"/>
        <v>Mal</v>
      </c>
      <c r="J602" s="17" t="s">
        <v>59</v>
      </c>
      <c r="K602" s="17">
        <v>1002278</v>
      </c>
      <c r="L602" s="17">
        <v>18</v>
      </c>
      <c r="M602" s="17">
        <v>9</v>
      </c>
      <c r="N602" s="17" t="str">
        <f t="shared" si="57"/>
        <v>A2</v>
      </c>
      <c r="O602" s="17" t="s">
        <v>10468</v>
      </c>
      <c r="P602" s="17" t="s">
        <v>10469</v>
      </c>
      <c r="Q602" s="88">
        <v>44519</v>
      </c>
      <c r="R602" s="88">
        <v>45066</v>
      </c>
      <c r="S602" s="88">
        <v>44612</v>
      </c>
      <c r="T602" s="17">
        <v>1500</v>
      </c>
      <c r="U602" s="17" t="s">
        <v>10828</v>
      </c>
      <c r="V602" s="17">
        <v>23</v>
      </c>
      <c r="W602" s="17" t="s">
        <v>10995</v>
      </c>
      <c r="X602" s="17" t="str">
        <f t="shared" si="58"/>
        <v>Vigente</v>
      </c>
      <c r="Y602" s="17" t="str">
        <f t="shared" si="59"/>
        <v>F</v>
      </c>
      <c r="Z602" s="17" t="s">
        <v>11004</v>
      </c>
      <c r="AA602" s="17" t="str">
        <f>VLOOKUP(A602,'REPORTE'!$A$1:$AG$1961,19,0)</f>
        <v>Actividades de fumigación de cultivos, incluida la fumigación aérea; tratamiento de cultivos, control de plagas (incluidos los conejos); en relación con la agricultura.</v>
      </c>
      <c r="AB602" s="17">
        <v>1001749</v>
      </c>
      <c r="AC602" s="17" t="s">
        <v>11166</v>
      </c>
      <c r="AD602" s="17" t="s">
        <v>12003</v>
      </c>
      <c r="AE602" s="17" t="s">
        <v>12072</v>
      </c>
      <c r="AF602" s="17" t="s">
        <v>12111</v>
      </c>
      <c r="AG602" s="17" t="s">
        <v>677</v>
      </c>
      <c r="AH602" s="17" t="str">
        <f>VLOOKUP(A602,'REPORTE'!$A$1:$AG$1961,5,0)</f>
        <v>ECUATORIANO(A)</v>
      </c>
      <c r="AI602" s="17">
        <f>VLOOKUP(A602,'REPORTE'!$A$1:$AG$1961,28,0)</f>
        <v>0</v>
      </c>
      <c r="AJ602" s="17" t="str">
        <f>VLOOKUP(A602,'REPORTE'!$A$1:$AG$1961,29,0)</f>
        <v>Cliente</v>
      </c>
      <c r="AK602" s="17" t="str">
        <f>VLOOKUP(A602,'REPORTE'!$A$1:$AG$1961,30,0)</f>
        <v>Secundaria</v>
      </c>
      <c r="AL602" s="17" t="str">
        <f>VLOOKUP(A602,'REPORTE'!$A$1:$AG$1961,31,0)</f>
        <v>ORELLANA</v>
      </c>
      <c r="AM602" s="17" t="e">
        <f>VLOOKUP(AL602,PROVINCIAS!$F$1:$G$1171,2,0)</f>
        <v>#N/A</v>
      </c>
    </row>
    <row r="603" spans="1:39" x14ac:dyDescent="0.45">
      <c r="A603" s="17">
        <v>1001648</v>
      </c>
      <c r="B603" s="17" t="s">
        <v>10146</v>
      </c>
      <c r="C603" s="85">
        <v>1707452205</v>
      </c>
      <c r="D603" s="17">
        <v>62</v>
      </c>
      <c r="E603" s="86">
        <v>21740</v>
      </c>
      <c r="F603" s="86" t="str">
        <f t="shared" si="55"/>
        <v>1959</v>
      </c>
      <c r="G603" s="87">
        <v>2022</v>
      </c>
      <c r="H603" s="87">
        <f t="shared" si="56"/>
        <v>63</v>
      </c>
      <c r="I603" s="87" t="str">
        <f t="shared" si="54"/>
        <v>Mal</v>
      </c>
      <c r="J603" s="17" t="s">
        <v>59</v>
      </c>
      <c r="K603" s="17">
        <v>1002280</v>
      </c>
      <c r="L603" s="17">
        <v>12</v>
      </c>
      <c r="M603" s="17">
        <v>0</v>
      </c>
      <c r="N603" s="17" t="str">
        <f t="shared" si="57"/>
        <v>A1</v>
      </c>
      <c r="O603" s="17" t="s">
        <v>10468</v>
      </c>
      <c r="P603" s="17" t="s">
        <v>10469</v>
      </c>
      <c r="Q603" s="88">
        <v>44519</v>
      </c>
      <c r="R603" s="88">
        <v>44896</v>
      </c>
      <c r="S603" s="89" t="s">
        <v>776</v>
      </c>
      <c r="T603" s="17">
        <v>1000</v>
      </c>
      <c r="U603" s="17">
        <v>857.96</v>
      </c>
      <c r="V603" s="17">
        <v>23</v>
      </c>
      <c r="W603" s="17" t="s">
        <v>10994</v>
      </c>
      <c r="X603" s="17" t="str">
        <f t="shared" si="58"/>
        <v>Vigente</v>
      </c>
      <c r="Y603" s="17" t="str">
        <f t="shared" si="59"/>
        <v>V</v>
      </c>
      <c r="Z603" s="17" t="s">
        <v>3191</v>
      </c>
      <c r="AA603" s="17" t="str">
        <f>VLOOKUP(A603,'REPORTE'!$A$1:$AG$1961,19,0)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603" s="17">
        <v>1001750</v>
      </c>
      <c r="AC603" s="17" t="s">
        <v>11185</v>
      </c>
      <c r="AD603" s="17" t="s">
        <v>11832</v>
      </c>
      <c r="AE603" s="17" t="s">
        <v>12072</v>
      </c>
      <c r="AF603" s="17" t="s">
        <v>12375</v>
      </c>
      <c r="AG603" s="17" t="s">
        <v>677</v>
      </c>
      <c r="AH603" s="17" t="str">
        <f>VLOOKUP(A603,'REPORTE'!$A$1:$AG$1961,5,0)</f>
        <v>ECUATORIANO(A)</v>
      </c>
      <c r="AI603" s="17">
        <f>VLOOKUP(A603,'REPORTE'!$A$1:$AG$1961,28,0)</f>
        <v>44519</v>
      </c>
      <c r="AJ603" s="17" t="str">
        <f>VLOOKUP(A603,'REPORTE'!$A$1:$AG$1961,29,0)</f>
        <v>Cliente</v>
      </c>
      <c r="AK603" s="17" t="str">
        <f>VLOOKUP(A603,'REPORTE'!$A$1:$AG$1961,30,0)</f>
        <v>Primaria</v>
      </c>
      <c r="AL603" s="17" t="str">
        <f>VLOOKUP(A603,'REPORTE'!$A$1:$AG$1961,31,0)</f>
        <v>CHIMBORAZO</v>
      </c>
      <c r="AM603" s="17" t="e">
        <f>VLOOKUP(AL603,PROVINCIAS!$F$1:$G$1171,2,0)</f>
        <v>#N/A</v>
      </c>
    </row>
    <row r="604" spans="1:39" x14ac:dyDescent="0.45">
      <c r="A604" s="17">
        <v>1000916</v>
      </c>
      <c r="B604" s="17" t="s">
        <v>10147</v>
      </c>
      <c r="C604" s="85">
        <v>1002987780</v>
      </c>
      <c r="D604" s="17">
        <v>39</v>
      </c>
      <c r="E604" s="86">
        <v>30127</v>
      </c>
      <c r="F604" s="86" t="str">
        <f t="shared" si="55"/>
        <v>1982</v>
      </c>
      <c r="G604" s="87">
        <v>2022</v>
      </c>
      <c r="H604" s="87">
        <f t="shared" si="56"/>
        <v>40</v>
      </c>
      <c r="I604" s="87" t="str">
        <f t="shared" si="54"/>
        <v>Mal</v>
      </c>
      <c r="J604" s="17" t="s">
        <v>36</v>
      </c>
      <c r="K604" s="17">
        <v>1002282</v>
      </c>
      <c r="L604" s="17">
        <v>12</v>
      </c>
      <c r="M604" s="17">
        <v>0</v>
      </c>
      <c r="N604" s="17" t="str">
        <f t="shared" si="57"/>
        <v>A1</v>
      </c>
      <c r="O604" s="17" t="s">
        <v>10468</v>
      </c>
      <c r="P604" s="17" t="s">
        <v>10469</v>
      </c>
      <c r="Q604" s="88">
        <v>44520</v>
      </c>
      <c r="R604" s="88">
        <v>44885</v>
      </c>
      <c r="S604" s="89" t="s">
        <v>776</v>
      </c>
      <c r="T604" s="17">
        <v>2000</v>
      </c>
      <c r="U604" s="17" t="s">
        <v>10829</v>
      </c>
      <c r="V604" s="17">
        <v>23</v>
      </c>
      <c r="W604" s="17" t="s">
        <v>10994</v>
      </c>
      <c r="X604" s="17" t="str">
        <f t="shared" si="58"/>
        <v>Vigente</v>
      </c>
      <c r="Y604" s="17" t="str">
        <f t="shared" si="59"/>
        <v>V</v>
      </c>
      <c r="Z604" s="17" t="s">
        <v>11097</v>
      </c>
      <c r="AA604" s="17" t="str">
        <f>VLOOKUP(A604,'REPORTE'!$A$1:$AG$1961,19,0)</f>
        <v>Restaurantes de comida rápida, puestos de refrigerio y establecimientos que ofrecen comida para llevar, reparto de pizza, etcétera; heladerí­as, fuentes de soda, etcétera.</v>
      </c>
      <c r="AB604" s="17">
        <v>1000984</v>
      </c>
      <c r="AC604" s="17" t="s">
        <v>11190</v>
      </c>
      <c r="AD604" s="17" t="s">
        <v>11870</v>
      </c>
      <c r="AE604" s="17" t="s">
        <v>12072</v>
      </c>
      <c r="AF604" s="17" t="s">
        <v>12376</v>
      </c>
      <c r="AG604" s="17" t="s">
        <v>677</v>
      </c>
      <c r="AH604" s="17" t="str">
        <f>VLOOKUP(A604,'REPORTE'!$A$1:$AG$1961,5,0)</f>
        <v>ECUATORIANO(A) INDIGENA</v>
      </c>
      <c r="AI604" s="17">
        <f>VLOOKUP(A604,'REPORTE'!$A$1:$AG$1961,28,0)</f>
        <v>44153</v>
      </c>
      <c r="AJ604" s="17" t="str">
        <f>VLOOKUP(A604,'REPORTE'!$A$1:$AG$1961,29,0)</f>
        <v>Cliente</v>
      </c>
      <c r="AK604" s="17" t="str">
        <f>VLOOKUP(A604,'REPORTE'!$A$1:$AG$1961,30,0)</f>
        <v>Primaria</v>
      </c>
      <c r="AL604" s="17" t="str">
        <f>VLOOKUP(A604,'REPORTE'!$A$1:$AG$1961,31,0)</f>
        <v>IMBABURA</v>
      </c>
      <c r="AM604" s="17" t="e">
        <f>VLOOKUP(AL604,PROVINCIAS!$F$1:$G$1171,2,0)</f>
        <v>#N/A</v>
      </c>
    </row>
    <row r="605" spans="1:39" x14ac:dyDescent="0.45">
      <c r="A605" s="17">
        <v>1001626</v>
      </c>
      <c r="B605" s="17" t="s">
        <v>10148</v>
      </c>
      <c r="C605" s="85">
        <v>1723258495</v>
      </c>
      <c r="D605" s="17">
        <v>30</v>
      </c>
      <c r="E605" s="86">
        <v>33337</v>
      </c>
      <c r="F605" s="86" t="str">
        <f t="shared" si="55"/>
        <v>1991</v>
      </c>
      <c r="G605" s="87">
        <v>2022</v>
      </c>
      <c r="H605" s="87">
        <f t="shared" si="56"/>
        <v>31</v>
      </c>
      <c r="I605" s="87" t="str">
        <f t="shared" si="54"/>
        <v>Mal</v>
      </c>
      <c r="J605" s="17" t="s">
        <v>36</v>
      </c>
      <c r="K605" s="17">
        <v>1002281</v>
      </c>
      <c r="L605" s="17">
        <v>12</v>
      </c>
      <c r="M605" s="17">
        <v>0</v>
      </c>
      <c r="N605" s="17" t="str">
        <f t="shared" si="57"/>
        <v>A1</v>
      </c>
      <c r="O605" s="17" t="s">
        <v>10468</v>
      </c>
      <c r="P605" s="17" t="s">
        <v>10469</v>
      </c>
      <c r="Q605" s="88">
        <v>44520</v>
      </c>
      <c r="R605" s="88">
        <v>44890</v>
      </c>
      <c r="S605" s="89" t="s">
        <v>776</v>
      </c>
      <c r="T605" s="17">
        <v>1000</v>
      </c>
      <c r="U605" s="17">
        <v>775.19</v>
      </c>
      <c r="V605" s="17">
        <v>23</v>
      </c>
      <c r="W605" s="17" t="s">
        <v>10994</v>
      </c>
      <c r="X605" s="17" t="str">
        <f t="shared" si="58"/>
        <v>Vigente</v>
      </c>
      <c r="Y605" s="17" t="str">
        <f t="shared" si="59"/>
        <v>V</v>
      </c>
      <c r="Z605" s="17" t="s">
        <v>11098</v>
      </c>
      <c r="AA605" s="17" t="str">
        <f>VLOOKUP(A605,'REPORTE'!$A$1:$AG$1961,19,0)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605" s="17">
        <v>1001729</v>
      </c>
      <c r="AC605" s="17" t="s">
        <v>11185</v>
      </c>
      <c r="AD605" s="17" t="s">
        <v>11870</v>
      </c>
      <c r="AE605" s="17" t="s">
        <v>12072</v>
      </c>
      <c r="AF605" s="17" t="s">
        <v>12377</v>
      </c>
      <c r="AG605" s="17" t="s">
        <v>609</v>
      </c>
      <c r="AH605" s="17" t="str">
        <f>VLOOKUP(A605,'REPORTE'!$A$1:$AG$1961,5,0)</f>
        <v>ECUATORIANO(A)</v>
      </c>
      <c r="AI605" s="17">
        <f>VLOOKUP(A605,'REPORTE'!$A$1:$AG$1961,28,0)</f>
        <v>44520</v>
      </c>
      <c r="AJ605" s="17" t="str">
        <f>VLOOKUP(A605,'REPORTE'!$A$1:$AG$1961,29,0)</f>
        <v>Cliente</v>
      </c>
      <c r="AK605" s="17" t="str">
        <f>VLOOKUP(A605,'REPORTE'!$A$1:$AG$1961,30,0)</f>
        <v>Secundaria</v>
      </c>
      <c r="AL605" s="17" t="str">
        <f>VLOOKUP(A605,'REPORTE'!$A$1:$AG$1961,31,0)</f>
        <v>PICHINCHA</v>
      </c>
      <c r="AM605" s="17" t="str">
        <f>VLOOKUP(AL605,PROVINCIAS!$F$1:$G$1171,2,0)</f>
        <v>URBANA</v>
      </c>
    </row>
    <row r="606" spans="1:39" x14ac:dyDescent="0.45">
      <c r="A606" s="17">
        <v>1000329</v>
      </c>
      <c r="B606" s="17" t="s">
        <v>10149</v>
      </c>
      <c r="C606" s="85">
        <v>1711741940</v>
      </c>
      <c r="D606" s="17">
        <v>61</v>
      </c>
      <c r="E606" s="86">
        <v>22089</v>
      </c>
      <c r="F606" s="86" t="str">
        <f t="shared" si="55"/>
        <v>1960</v>
      </c>
      <c r="G606" s="87">
        <v>2022</v>
      </c>
      <c r="H606" s="87">
        <f t="shared" si="56"/>
        <v>62</v>
      </c>
      <c r="I606" s="87" t="str">
        <f t="shared" si="54"/>
        <v>Mal</v>
      </c>
      <c r="J606" s="17" t="s">
        <v>59</v>
      </c>
      <c r="K606" s="17">
        <v>1002285</v>
      </c>
      <c r="L606" s="17">
        <v>1</v>
      </c>
      <c r="M606" s="17">
        <v>0</v>
      </c>
      <c r="N606" s="17" t="str">
        <f t="shared" si="57"/>
        <v>A1</v>
      </c>
      <c r="O606" s="17" t="s">
        <v>10468</v>
      </c>
      <c r="P606" s="17" t="s">
        <v>10469</v>
      </c>
      <c r="Q606" s="88">
        <v>44522</v>
      </c>
      <c r="R606" s="88">
        <v>44617</v>
      </c>
      <c r="S606" s="89" t="s">
        <v>776</v>
      </c>
      <c r="T606" s="17">
        <v>6000</v>
      </c>
      <c r="U606" s="17" t="s">
        <v>10830</v>
      </c>
      <c r="V606" s="17">
        <v>18.989999999999998</v>
      </c>
      <c r="W606" s="17" t="s">
        <v>10994</v>
      </c>
      <c r="X606" s="17" t="str">
        <f t="shared" si="58"/>
        <v>Vigente</v>
      </c>
      <c r="Y606" s="17" t="str">
        <f t="shared" si="59"/>
        <v>V</v>
      </c>
      <c r="Z606" s="17" t="s">
        <v>244</v>
      </c>
      <c r="AA606" s="17" t="str">
        <f>VLOOKUP(A606,'REPORTE'!$A$1:$AG$1961,19,0)</f>
        <v>Venta al por mayor de frutas, legumbres y hortalizas.</v>
      </c>
      <c r="AB606" s="17">
        <v>1000389</v>
      </c>
      <c r="AC606" s="17" t="s">
        <v>11150</v>
      </c>
      <c r="AD606" s="17" t="s">
        <v>11974</v>
      </c>
      <c r="AE606" s="17" t="s">
        <v>12072</v>
      </c>
      <c r="AF606" s="17" t="s">
        <v>12378</v>
      </c>
      <c r="AG606" s="17" t="s">
        <v>677</v>
      </c>
      <c r="AH606" s="17" t="str">
        <f>VLOOKUP(A606,'REPORTE'!$A$1:$AG$1961,5,0)</f>
        <v>ECUATORIANO(A) INDIGENA</v>
      </c>
      <c r="AI606" s="17">
        <f>VLOOKUP(A606,'REPORTE'!$A$1:$AG$1961,28,0)</f>
        <v>44522</v>
      </c>
      <c r="AJ606" s="17" t="str">
        <f>VLOOKUP(A606,'REPORTE'!$A$1:$AG$1961,29,0)</f>
        <v>Cliente</v>
      </c>
      <c r="AK606" s="17" t="str">
        <f>VLOOKUP(A606,'REPORTE'!$A$1:$AG$1961,30,0)</f>
        <v>Primaria</v>
      </c>
      <c r="AL606" s="17" t="str">
        <f>VLOOKUP(A606,'REPORTE'!$A$1:$AG$1961,31,0)</f>
        <v>CHIMBORAZO</v>
      </c>
      <c r="AM606" s="17" t="e">
        <f>VLOOKUP(AL606,PROVINCIAS!$F$1:$G$1171,2,0)</f>
        <v>#N/A</v>
      </c>
    </row>
    <row r="607" spans="1:39" x14ac:dyDescent="0.45">
      <c r="A607" s="17">
        <v>1000684</v>
      </c>
      <c r="B607" s="17" t="s">
        <v>10052</v>
      </c>
      <c r="C607" s="85">
        <v>1716562895</v>
      </c>
      <c r="D607" s="17">
        <v>40</v>
      </c>
      <c r="E607" s="86">
        <v>29741</v>
      </c>
      <c r="F607" s="86" t="str">
        <f t="shared" si="55"/>
        <v>1981</v>
      </c>
      <c r="G607" s="87">
        <v>2022</v>
      </c>
      <c r="H607" s="87">
        <f t="shared" si="56"/>
        <v>41</v>
      </c>
      <c r="I607" s="87" t="str">
        <f t="shared" si="54"/>
        <v>Mal</v>
      </c>
      <c r="J607" s="17" t="s">
        <v>59</v>
      </c>
      <c r="K607" s="17">
        <v>1002288</v>
      </c>
      <c r="L607" s="17">
        <v>1</v>
      </c>
      <c r="M607" s="17">
        <v>4</v>
      </c>
      <c r="N607" s="17" t="str">
        <f t="shared" si="57"/>
        <v>A1</v>
      </c>
      <c r="O607" s="17" t="s">
        <v>10468</v>
      </c>
      <c r="P607" s="17" t="s">
        <v>10469</v>
      </c>
      <c r="Q607" s="88">
        <v>44522</v>
      </c>
      <c r="R607" s="88">
        <v>44617</v>
      </c>
      <c r="S607" s="88">
        <v>44617</v>
      </c>
      <c r="T607" s="17">
        <v>300</v>
      </c>
      <c r="U607" s="17">
        <v>300</v>
      </c>
      <c r="V607" s="17">
        <v>23</v>
      </c>
      <c r="W607" s="17" t="s">
        <v>10995</v>
      </c>
      <c r="X607" s="17" t="str">
        <f t="shared" si="58"/>
        <v>Vigente</v>
      </c>
      <c r="Y607" s="17" t="str">
        <f t="shared" si="59"/>
        <v>F</v>
      </c>
      <c r="Z607" s="17" t="s">
        <v>11052</v>
      </c>
      <c r="AA607" s="17" t="str">
        <f>VLOOKUP(A607,'REPORTE'!$A$1:$AG$1961,19,0)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AB607" s="17">
        <v>1000753</v>
      </c>
      <c r="AC607" s="17" t="s">
        <v>11321</v>
      </c>
      <c r="AD607" s="17" t="s">
        <v>11912</v>
      </c>
      <c r="AE607" s="17" t="s">
        <v>12072</v>
      </c>
      <c r="AF607" s="17" t="s">
        <v>11150</v>
      </c>
      <c r="AG607" s="17" t="s">
        <v>665</v>
      </c>
      <c r="AH607" s="17" t="str">
        <f>VLOOKUP(A607,'REPORTE'!$A$1:$AG$1961,5,0)</f>
        <v>ECUATORIANO(A)</v>
      </c>
      <c r="AI607" s="17">
        <f>VLOOKUP(A607,'REPORTE'!$A$1:$AG$1961,28,0)</f>
        <v>44153</v>
      </c>
      <c r="AJ607" s="17" t="str">
        <f>VLOOKUP(A607,'REPORTE'!$A$1:$AG$1961,29,0)</f>
        <v>Cliente</v>
      </c>
      <c r="AK607" s="17" t="str">
        <f>VLOOKUP(A607,'REPORTE'!$A$1:$AG$1961,30,0)</f>
        <v>Secundaria</v>
      </c>
      <c r="AL607" s="17" t="str">
        <f>VLOOKUP(A607,'REPORTE'!$A$1:$AG$1961,31,0)</f>
        <v>PICHINCHA</v>
      </c>
      <c r="AM607" s="17" t="str">
        <f>VLOOKUP(AL607,PROVINCIAS!$F$1:$G$1171,2,0)</f>
        <v>URBANA</v>
      </c>
    </row>
    <row r="608" spans="1:39" x14ac:dyDescent="0.45">
      <c r="A608" s="17">
        <v>1001152</v>
      </c>
      <c r="B608" s="17" t="s">
        <v>10150</v>
      </c>
      <c r="C608" s="85">
        <v>1711415511</v>
      </c>
      <c r="D608" s="17">
        <v>42</v>
      </c>
      <c r="E608" s="86">
        <v>28977</v>
      </c>
      <c r="F608" s="86" t="str">
        <f t="shared" si="55"/>
        <v>1979</v>
      </c>
      <c r="G608" s="87">
        <v>2022</v>
      </c>
      <c r="H608" s="87">
        <f t="shared" si="56"/>
        <v>43</v>
      </c>
      <c r="I608" s="87" t="str">
        <f t="shared" si="54"/>
        <v>Mal</v>
      </c>
      <c r="J608" s="17" t="s">
        <v>59</v>
      </c>
      <c r="K608" s="17">
        <v>1002289</v>
      </c>
      <c r="L608" s="17">
        <v>60</v>
      </c>
      <c r="M608" s="17">
        <v>0</v>
      </c>
      <c r="N608" s="17" t="str">
        <f t="shared" si="57"/>
        <v>A1</v>
      </c>
      <c r="O608" s="17" t="s">
        <v>10468</v>
      </c>
      <c r="P608" s="17" t="s">
        <v>10469</v>
      </c>
      <c r="Q608" s="88">
        <v>44522</v>
      </c>
      <c r="R608" s="88">
        <v>46361</v>
      </c>
      <c r="S608" s="89" t="s">
        <v>776</v>
      </c>
      <c r="T608" s="17">
        <v>10000</v>
      </c>
      <c r="U608" s="17" t="s">
        <v>10831</v>
      </c>
      <c r="V608" s="17">
        <v>18.989999999999998</v>
      </c>
      <c r="W608" s="17" t="s">
        <v>10994</v>
      </c>
      <c r="X608" s="17" t="str">
        <f t="shared" si="58"/>
        <v>Vigente</v>
      </c>
      <c r="Y608" s="17" t="str">
        <f t="shared" si="59"/>
        <v>V</v>
      </c>
      <c r="Z608" s="17" t="s">
        <v>11473</v>
      </c>
      <c r="AA608" s="17" t="str">
        <f>VLOOKUP(A608,'REPORTE'!$A$1:$AG$1961,19,0)</f>
        <v>Actividades de atención en instalaciones residenciales con asistencia para la vida cotidiana.</v>
      </c>
      <c r="AB608" s="17">
        <v>1001231</v>
      </c>
      <c r="AC608" s="17" t="s">
        <v>11681</v>
      </c>
      <c r="AD608" s="17" t="s">
        <v>12004</v>
      </c>
      <c r="AE608" s="17" t="s">
        <v>12072</v>
      </c>
      <c r="AF608" s="17" t="s">
        <v>12379</v>
      </c>
      <c r="AG608" s="17" t="s">
        <v>677</v>
      </c>
      <c r="AH608" s="17" t="str">
        <f>VLOOKUP(A608,'REPORTE'!$A$1:$AG$1961,5,0)</f>
        <v>ECUATORIANO(A)</v>
      </c>
      <c r="AI608" s="17">
        <f>VLOOKUP(A608,'REPORTE'!$A$1:$AG$1961,28,0)</f>
        <v>44281</v>
      </c>
      <c r="AJ608" s="17" t="str">
        <f>VLOOKUP(A608,'REPORTE'!$A$1:$AG$1961,29,0)</f>
        <v>Cliente</v>
      </c>
      <c r="AK608" s="17" t="str">
        <f>VLOOKUP(A608,'REPORTE'!$A$1:$AG$1961,30,0)</f>
        <v>Universitaria</v>
      </c>
      <c r="AL608" s="17" t="str">
        <f>VLOOKUP(A608,'REPORTE'!$A$1:$AG$1961,31,0)</f>
        <v>PICHINCHA</v>
      </c>
      <c r="AM608" s="17" t="str">
        <f>VLOOKUP(AL608,PROVINCIAS!$F$1:$G$1171,2,0)</f>
        <v>URBANA</v>
      </c>
    </row>
    <row r="609" spans="1:39" x14ac:dyDescent="0.45">
      <c r="A609" s="17">
        <v>1001152</v>
      </c>
      <c r="B609" s="17" t="s">
        <v>10150</v>
      </c>
      <c r="C609" s="85">
        <v>1711415511</v>
      </c>
      <c r="D609" s="17">
        <v>42</v>
      </c>
      <c r="E609" s="86">
        <v>28977</v>
      </c>
      <c r="F609" s="86" t="str">
        <f t="shared" si="55"/>
        <v>1979</v>
      </c>
      <c r="G609" s="87">
        <v>2022</v>
      </c>
      <c r="H609" s="87">
        <f t="shared" si="56"/>
        <v>43</v>
      </c>
      <c r="I609" s="87" t="str">
        <f t="shared" si="54"/>
        <v>Mal</v>
      </c>
      <c r="J609" s="17" t="s">
        <v>59</v>
      </c>
      <c r="K609" s="17">
        <v>1002291</v>
      </c>
      <c r="L609" s="17">
        <v>48</v>
      </c>
      <c r="M609" s="17">
        <v>0</v>
      </c>
      <c r="N609" s="17" t="str">
        <f t="shared" si="57"/>
        <v>A1</v>
      </c>
      <c r="O609" s="17" t="s">
        <v>10466</v>
      </c>
      <c r="P609" s="17" t="s">
        <v>10467</v>
      </c>
      <c r="Q609" s="88">
        <v>44522</v>
      </c>
      <c r="R609" s="88">
        <v>45996</v>
      </c>
      <c r="S609" s="89" t="s">
        <v>776</v>
      </c>
      <c r="T609" s="17">
        <v>10000</v>
      </c>
      <c r="U609" s="17" t="s">
        <v>10832</v>
      </c>
      <c r="V609" s="17">
        <v>16</v>
      </c>
      <c r="W609" s="17" t="s">
        <v>10994</v>
      </c>
      <c r="X609" s="17" t="str">
        <f t="shared" si="58"/>
        <v>Vigente</v>
      </c>
      <c r="Y609" s="17" t="str">
        <f t="shared" si="59"/>
        <v>V</v>
      </c>
      <c r="Z609" s="17" t="s">
        <v>11000</v>
      </c>
      <c r="AA609" s="17" t="str">
        <f>VLOOKUP(A609,'REPORTE'!$A$1:$AG$1961,19,0)</f>
        <v>Actividades de atención en instalaciones residenciales con asistencia para la vida cotidiana.</v>
      </c>
      <c r="AB609" s="17">
        <v>1001231</v>
      </c>
      <c r="AC609" s="17" t="s">
        <v>11682</v>
      </c>
      <c r="AD609" s="17" t="s">
        <v>12004</v>
      </c>
      <c r="AE609" s="17" t="s">
        <v>12072</v>
      </c>
      <c r="AF609" s="17" t="s">
        <v>12379</v>
      </c>
      <c r="AG609" s="17" t="s">
        <v>677</v>
      </c>
      <c r="AH609" s="17" t="str">
        <f>VLOOKUP(A609,'REPORTE'!$A$1:$AG$1961,5,0)</f>
        <v>ECUATORIANO(A)</v>
      </c>
      <c r="AI609" s="17">
        <f>VLOOKUP(A609,'REPORTE'!$A$1:$AG$1961,28,0)</f>
        <v>44281</v>
      </c>
      <c r="AJ609" s="17" t="str">
        <f>VLOOKUP(A609,'REPORTE'!$A$1:$AG$1961,29,0)</f>
        <v>Cliente</v>
      </c>
      <c r="AK609" s="17" t="str">
        <f>VLOOKUP(A609,'REPORTE'!$A$1:$AG$1961,30,0)</f>
        <v>Universitaria</v>
      </c>
      <c r="AL609" s="17" t="str">
        <f>VLOOKUP(A609,'REPORTE'!$A$1:$AG$1961,31,0)</f>
        <v>PICHINCHA</v>
      </c>
      <c r="AM609" s="17" t="str">
        <f>VLOOKUP(AL609,PROVINCIAS!$F$1:$G$1171,2,0)</f>
        <v>URBANA</v>
      </c>
    </row>
    <row r="610" spans="1:39" x14ac:dyDescent="0.45">
      <c r="A610" s="17">
        <v>1001352</v>
      </c>
      <c r="B610" s="17" t="s">
        <v>10151</v>
      </c>
      <c r="C610" s="85">
        <v>604604116</v>
      </c>
      <c r="D610" s="17">
        <v>32</v>
      </c>
      <c r="E610" s="86">
        <v>32604</v>
      </c>
      <c r="F610" s="86" t="str">
        <f t="shared" si="55"/>
        <v>1989</v>
      </c>
      <c r="G610" s="87">
        <v>2022</v>
      </c>
      <c r="H610" s="87">
        <f t="shared" si="56"/>
        <v>33</v>
      </c>
      <c r="I610" s="87" t="str">
        <f t="shared" si="54"/>
        <v>Mal</v>
      </c>
      <c r="J610" s="17" t="s">
        <v>59</v>
      </c>
      <c r="K610" s="17">
        <v>1002292</v>
      </c>
      <c r="L610" s="17">
        <v>24</v>
      </c>
      <c r="M610" s="17">
        <v>24</v>
      </c>
      <c r="N610" s="17" t="str">
        <f t="shared" si="57"/>
        <v>A2</v>
      </c>
      <c r="O610" s="17" t="s">
        <v>10468</v>
      </c>
      <c r="P610" s="17" t="s">
        <v>10469</v>
      </c>
      <c r="Q610" s="88">
        <v>44522</v>
      </c>
      <c r="R610" s="88">
        <v>45265</v>
      </c>
      <c r="S610" s="88">
        <v>44597</v>
      </c>
      <c r="T610" s="17">
        <v>10000</v>
      </c>
      <c r="U610" s="17" t="s">
        <v>10833</v>
      </c>
      <c r="V610" s="17">
        <v>21.5</v>
      </c>
      <c r="W610" s="17" t="s">
        <v>10995</v>
      </c>
      <c r="X610" s="17" t="str">
        <f t="shared" si="58"/>
        <v>Vigente</v>
      </c>
      <c r="Y610" s="17" t="str">
        <f t="shared" si="59"/>
        <v>F</v>
      </c>
      <c r="Z610" s="17" t="s">
        <v>348</v>
      </c>
      <c r="AA610" s="17" t="str">
        <f>VLOOKUP(A610,'REPORTE'!$A$1:$AG$1961,19,0)</f>
        <v>Venta al por mayor de frutas, legumbres y hortalizas.</v>
      </c>
      <c r="AB610" s="17">
        <v>1001429</v>
      </c>
      <c r="AC610" s="17" t="s">
        <v>11548</v>
      </c>
      <c r="AD610" s="17" t="s">
        <v>12005</v>
      </c>
      <c r="AE610" s="17" t="s">
        <v>12072</v>
      </c>
      <c r="AF610" s="17" t="s">
        <v>11150</v>
      </c>
      <c r="AG610" s="17" t="s">
        <v>677</v>
      </c>
      <c r="AH610" s="17" t="str">
        <f>VLOOKUP(A610,'REPORTE'!$A$1:$AG$1961,5,0)</f>
        <v>ECUATORIANO(A) INDIGENA</v>
      </c>
      <c r="AI610" s="17">
        <f>VLOOKUP(A610,'REPORTE'!$A$1:$AG$1961,28,0)</f>
        <v>44522</v>
      </c>
      <c r="AJ610" s="17" t="str">
        <f>VLOOKUP(A610,'REPORTE'!$A$1:$AG$1961,29,0)</f>
        <v>Cliente</v>
      </c>
      <c r="AK610" s="17" t="str">
        <f>VLOOKUP(A610,'REPORTE'!$A$1:$AG$1961,30,0)</f>
        <v>Secundaria</v>
      </c>
      <c r="AL610" s="17" t="str">
        <f>VLOOKUP(A610,'REPORTE'!$A$1:$AG$1961,31,0)</f>
        <v>CHIMBORAZO</v>
      </c>
      <c r="AM610" s="17" t="e">
        <f>VLOOKUP(AL610,PROVINCIAS!$F$1:$G$1171,2,0)</f>
        <v>#N/A</v>
      </c>
    </row>
    <row r="611" spans="1:39" x14ac:dyDescent="0.45">
      <c r="A611" s="17">
        <v>1001598</v>
      </c>
      <c r="B611" s="17" t="s">
        <v>10152</v>
      </c>
      <c r="C611" s="85">
        <v>1710356948</v>
      </c>
      <c r="D611" s="17">
        <v>50</v>
      </c>
      <c r="E611" s="86">
        <v>26188</v>
      </c>
      <c r="F611" s="86" t="str">
        <f t="shared" si="55"/>
        <v>1971</v>
      </c>
      <c r="G611" s="87">
        <v>2022</v>
      </c>
      <c r="H611" s="87">
        <f t="shared" si="56"/>
        <v>51</v>
      </c>
      <c r="I611" s="87" t="str">
        <f t="shared" si="54"/>
        <v>Mal</v>
      </c>
      <c r="J611" s="17" t="s">
        <v>36</v>
      </c>
      <c r="K611" s="17">
        <v>1002287</v>
      </c>
      <c r="L611" s="17">
        <v>15</v>
      </c>
      <c r="M611" s="17">
        <v>9</v>
      </c>
      <c r="N611" s="17" t="str">
        <f t="shared" si="57"/>
        <v>A2</v>
      </c>
      <c r="O611" s="17" t="s">
        <v>10468</v>
      </c>
      <c r="P611" s="17" t="s">
        <v>10469</v>
      </c>
      <c r="Q611" s="88">
        <v>44522</v>
      </c>
      <c r="R611" s="88">
        <v>44977</v>
      </c>
      <c r="S611" s="88">
        <v>44612</v>
      </c>
      <c r="T611" s="17">
        <v>1560</v>
      </c>
      <c r="U611" s="17" t="s">
        <v>10834</v>
      </c>
      <c r="V611" s="17">
        <v>23</v>
      </c>
      <c r="W611" s="17" t="s">
        <v>10995</v>
      </c>
      <c r="X611" s="17" t="str">
        <f t="shared" si="58"/>
        <v>Vigente</v>
      </c>
      <c r="Y611" s="17" t="str">
        <f t="shared" si="59"/>
        <v>F</v>
      </c>
      <c r="Z611" s="17" t="s">
        <v>11052</v>
      </c>
      <c r="AA611" s="17" t="str">
        <f>VLOOKUP(A611,'REPORTE'!$A$1:$AG$1961,19,0)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611" s="17">
        <v>1001701</v>
      </c>
      <c r="AC611" s="17" t="s">
        <v>11322</v>
      </c>
      <c r="AD611" s="17" t="s">
        <v>11898</v>
      </c>
      <c r="AE611" s="17" t="s">
        <v>12072</v>
      </c>
      <c r="AF611" s="17" t="s">
        <v>11150</v>
      </c>
      <c r="AG611" s="17" t="s">
        <v>665</v>
      </c>
      <c r="AH611" s="17" t="str">
        <f>VLOOKUP(A611,'REPORTE'!$A$1:$AG$1961,5,0)</f>
        <v>ECUATORIANO(A)</v>
      </c>
      <c r="AI611" s="17">
        <f>VLOOKUP(A611,'REPORTE'!$A$1:$AG$1961,28,0)</f>
        <v>44522</v>
      </c>
      <c r="AJ611" s="17" t="str">
        <f>VLOOKUP(A611,'REPORTE'!$A$1:$AG$1961,29,0)</f>
        <v>Cliente</v>
      </c>
      <c r="AK611" s="17" t="str">
        <f>VLOOKUP(A611,'REPORTE'!$A$1:$AG$1961,30,0)</f>
        <v>Primaria</v>
      </c>
      <c r="AL611" s="17" t="str">
        <f>VLOOKUP(A611,'REPORTE'!$A$1:$AG$1961,31,0)</f>
        <v>PICHINCHA</v>
      </c>
      <c r="AM611" s="17" t="str">
        <f>VLOOKUP(AL611,PROVINCIAS!$F$1:$G$1171,2,0)</f>
        <v>URBANA</v>
      </c>
    </row>
    <row r="612" spans="1:39" x14ac:dyDescent="0.45">
      <c r="A612" s="17">
        <v>1001652</v>
      </c>
      <c r="B612" s="17" t="s">
        <v>10153</v>
      </c>
      <c r="C612" s="85">
        <v>602018244</v>
      </c>
      <c r="D612" s="17">
        <v>56</v>
      </c>
      <c r="E612" s="86">
        <v>23925</v>
      </c>
      <c r="F612" s="86" t="str">
        <f t="shared" si="55"/>
        <v>1965</v>
      </c>
      <c r="G612" s="87">
        <v>2022</v>
      </c>
      <c r="H612" s="87">
        <f t="shared" si="56"/>
        <v>57</v>
      </c>
      <c r="I612" s="87" t="str">
        <f t="shared" si="54"/>
        <v>Mal</v>
      </c>
      <c r="J612" s="17" t="s">
        <v>36</v>
      </c>
      <c r="K612" s="17">
        <v>1002284</v>
      </c>
      <c r="L612" s="17">
        <v>6</v>
      </c>
      <c r="M612" s="17">
        <v>0</v>
      </c>
      <c r="N612" s="17" t="str">
        <f t="shared" si="57"/>
        <v>A1</v>
      </c>
      <c r="O612" s="17" t="s">
        <v>10468</v>
      </c>
      <c r="P612" s="17" t="s">
        <v>10469</v>
      </c>
      <c r="Q612" s="88">
        <v>44522</v>
      </c>
      <c r="R612" s="88">
        <v>44722</v>
      </c>
      <c r="S612" s="89" t="s">
        <v>776</v>
      </c>
      <c r="T612" s="17">
        <v>500</v>
      </c>
      <c r="U612" s="17">
        <v>346.03</v>
      </c>
      <c r="V612" s="17">
        <v>23</v>
      </c>
      <c r="W612" s="17" t="s">
        <v>10994</v>
      </c>
      <c r="X612" s="17" t="str">
        <f t="shared" si="58"/>
        <v>Vigente</v>
      </c>
      <c r="Y612" s="17" t="str">
        <f t="shared" si="59"/>
        <v>V</v>
      </c>
      <c r="Z612" s="17" t="s">
        <v>11013</v>
      </c>
      <c r="AA612" s="17" t="str">
        <f>VLOOKUP(A612,'REPORTE'!$A$1:$AG$1961,19,0)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AB612" s="17">
        <v>1001754</v>
      </c>
      <c r="AC612" s="17" t="s">
        <v>11258</v>
      </c>
      <c r="AD612" s="17" t="s">
        <v>12006</v>
      </c>
      <c r="AE612" s="17" t="s">
        <v>12072</v>
      </c>
      <c r="AF612" s="17" t="s">
        <v>12380</v>
      </c>
      <c r="AG612" s="17" t="s">
        <v>4384</v>
      </c>
      <c r="AH612" s="17" t="str">
        <f>VLOOKUP(A612,'REPORTE'!$A$1:$AG$1961,5,0)</f>
        <v>ECUATORIANO(A)</v>
      </c>
      <c r="AI612" s="17">
        <f>VLOOKUP(A612,'REPORTE'!$A$1:$AG$1961,28,0)</f>
        <v>44599</v>
      </c>
      <c r="AJ612" s="17" t="str">
        <f>VLOOKUP(A612,'REPORTE'!$A$1:$AG$1961,29,0)</f>
        <v>Cliente</v>
      </c>
      <c r="AK612" s="17" t="str">
        <f>VLOOKUP(A612,'REPORTE'!$A$1:$AG$1961,30,0)</f>
        <v>Secundaria</v>
      </c>
      <c r="AL612" s="17" t="str">
        <f>VLOOKUP(A612,'REPORTE'!$A$1:$AG$1961,31,0)</f>
        <v>CHIMBORAZO</v>
      </c>
      <c r="AM612" s="17" t="e">
        <f>VLOOKUP(AL612,PROVINCIAS!$F$1:$G$1171,2,0)</f>
        <v>#N/A</v>
      </c>
    </row>
    <row r="613" spans="1:39" x14ac:dyDescent="0.45">
      <c r="A613" s="17">
        <v>1001654</v>
      </c>
      <c r="B613" s="17" t="s">
        <v>10154</v>
      </c>
      <c r="C613" s="85">
        <v>601831894</v>
      </c>
      <c r="D613" s="17">
        <v>58</v>
      </c>
      <c r="E613" s="86">
        <v>23093</v>
      </c>
      <c r="F613" s="86" t="str">
        <f t="shared" si="55"/>
        <v>1963</v>
      </c>
      <c r="G613" s="87">
        <v>2022</v>
      </c>
      <c r="H613" s="87">
        <f t="shared" si="56"/>
        <v>59</v>
      </c>
      <c r="I613" s="87" t="str">
        <f t="shared" si="54"/>
        <v>Mal</v>
      </c>
      <c r="J613" s="17" t="s">
        <v>36</v>
      </c>
      <c r="K613" s="17">
        <v>1002290</v>
      </c>
      <c r="L613" s="17">
        <v>6</v>
      </c>
      <c r="M613" s="17">
        <v>0</v>
      </c>
      <c r="N613" s="17" t="str">
        <f t="shared" si="57"/>
        <v>A1</v>
      </c>
      <c r="O613" s="17" t="s">
        <v>10468</v>
      </c>
      <c r="P613" s="17" t="s">
        <v>10469</v>
      </c>
      <c r="Q613" s="88">
        <v>44522</v>
      </c>
      <c r="R613" s="88">
        <v>44703</v>
      </c>
      <c r="S613" s="89" t="s">
        <v>776</v>
      </c>
      <c r="T613" s="17">
        <v>500</v>
      </c>
      <c r="U613" s="17">
        <v>257.76</v>
      </c>
      <c r="V613" s="17">
        <v>23</v>
      </c>
      <c r="W613" s="17" t="s">
        <v>10994</v>
      </c>
      <c r="X613" s="17" t="str">
        <f t="shared" si="58"/>
        <v>Vigente</v>
      </c>
      <c r="Y613" s="17" t="str">
        <f t="shared" si="59"/>
        <v>V</v>
      </c>
      <c r="Z613" s="17" t="s">
        <v>244</v>
      </c>
      <c r="AA613" s="17" t="str">
        <f>VLOOKUP(A613,'REPORTE'!$A$1:$AG$1961,19,0)</f>
        <v>Venta al por mayor de frutas, legumbres y hortalizas.</v>
      </c>
      <c r="AB613" s="17">
        <v>1001757</v>
      </c>
      <c r="AC613" s="17" t="s">
        <v>11258</v>
      </c>
      <c r="AD613" s="17" t="s">
        <v>11859</v>
      </c>
      <c r="AE613" s="17" t="s">
        <v>12072</v>
      </c>
      <c r="AF613" s="17" t="s">
        <v>12381</v>
      </c>
      <c r="AG613" s="17" t="s">
        <v>4384</v>
      </c>
      <c r="AH613" s="17" t="str">
        <f>VLOOKUP(A613,'REPORTE'!$A$1:$AG$1961,5,0)</f>
        <v>ECUATORIANO(A)</v>
      </c>
      <c r="AI613" s="17">
        <f>VLOOKUP(A613,'REPORTE'!$A$1:$AG$1961,28,0)</f>
        <v>0</v>
      </c>
      <c r="AJ613" s="17" t="str">
        <f>VLOOKUP(A613,'REPORTE'!$A$1:$AG$1961,29,0)</f>
        <v>Cliente</v>
      </c>
      <c r="AK613" s="17" t="str">
        <f>VLOOKUP(A613,'REPORTE'!$A$1:$AG$1961,30,0)</f>
        <v>Primaria</v>
      </c>
      <c r="AL613" s="17" t="str">
        <f>VLOOKUP(A613,'REPORTE'!$A$1:$AG$1961,31,0)</f>
        <v>CHIMBORAZO</v>
      </c>
      <c r="AM613" s="17" t="e">
        <f>VLOOKUP(AL613,PROVINCIAS!$F$1:$G$1171,2,0)</f>
        <v>#N/A</v>
      </c>
    </row>
    <row r="614" spans="1:39" x14ac:dyDescent="0.45">
      <c r="A614" s="17">
        <v>1001656</v>
      </c>
      <c r="B614" s="17" t="s">
        <v>10155</v>
      </c>
      <c r="C614" s="85">
        <v>1726589920</v>
      </c>
      <c r="D614" s="17">
        <v>24</v>
      </c>
      <c r="E614" s="86">
        <v>35703</v>
      </c>
      <c r="F614" s="86" t="str">
        <f t="shared" si="55"/>
        <v>1997</v>
      </c>
      <c r="G614" s="87">
        <v>2022</v>
      </c>
      <c r="H614" s="87">
        <f t="shared" si="56"/>
        <v>25</v>
      </c>
      <c r="I614" s="87" t="str">
        <f t="shared" si="54"/>
        <v>Mal</v>
      </c>
      <c r="J614" s="17" t="s">
        <v>36</v>
      </c>
      <c r="K614" s="17">
        <v>1002294</v>
      </c>
      <c r="L614" s="17">
        <v>12</v>
      </c>
      <c r="M614" s="17">
        <v>9</v>
      </c>
      <c r="N614" s="17" t="str">
        <f t="shared" si="57"/>
        <v>A2</v>
      </c>
      <c r="O614" s="17" t="s">
        <v>10468</v>
      </c>
      <c r="P614" s="17" t="s">
        <v>10469</v>
      </c>
      <c r="Q614" s="88">
        <v>44522</v>
      </c>
      <c r="R614" s="88">
        <v>44885</v>
      </c>
      <c r="S614" s="88">
        <v>44612</v>
      </c>
      <c r="T614" s="17">
        <v>630</v>
      </c>
      <c r="U614" s="17">
        <v>510.77</v>
      </c>
      <c r="V614" s="17">
        <v>23</v>
      </c>
      <c r="W614" s="17" t="s">
        <v>10995</v>
      </c>
      <c r="X614" s="17" t="str">
        <f t="shared" si="58"/>
        <v>Vigente</v>
      </c>
      <c r="Y614" s="17" t="str">
        <f t="shared" si="59"/>
        <v>F</v>
      </c>
      <c r="Z614" s="17" t="s">
        <v>279</v>
      </c>
      <c r="AA614" s="17" t="str">
        <f>VLOOKUP(A614,'REPORTE'!$A$1:$AG$1961,19,0)</f>
        <v>Venta al por menor de frutas, legumbres y hortalizas frescas o en conserva en establecimientos especializados.</v>
      </c>
      <c r="AB614" s="17">
        <v>1001758</v>
      </c>
      <c r="AC614" s="17" t="s">
        <v>11323</v>
      </c>
      <c r="AD614" s="17" t="s">
        <v>11836</v>
      </c>
      <c r="AE614" s="17" t="s">
        <v>12072</v>
      </c>
      <c r="AF614" s="17" t="s">
        <v>11150</v>
      </c>
      <c r="AG614" s="17" t="s">
        <v>677</v>
      </c>
      <c r="AH614" s="17" t="str">
        <f>VLOOKUP(A614,'REPORTE'!$A$1:$AG$1961,5,0)</f>
        <v>ECUATORIANO(A)</v>
      </c>
      <c r="AI614" s="17">
        <f>VLOOKUP(A614,'REPORTE'!$A$1:$AG$1961,28,0)</f>
        <v>44531</v>
      </c>
      <c r="AJ614" s="17" t="str">
        <f>VLOOKUP(A614,'REPORTE'!$A$1:$AG$1961,29,0)</f>
        <v>Cliente</v>
      </c>
      <c r="AK614" s="17" t="str">
        <f>VLOOKUP(A614,'REPORTE'!$A$1:$AG$1961,30,0)</f>
        <v>Primaria</v>
      </c>
      <c r="AL614" s="17" t="str">
        <f>VLOOKUP(A614,'REPORTE'!$A$1:$AG$1961,31,0)</f>
        <v>PICHINCHA</v>
      </c>
      <c r="AM614" s="17" t="str">
        <f>VLOOKUP(AL614,PROVINCIAS!$F$1:$G$1171,2,0)</f>
        <v>URBANA</v>
      </c>
    </row>
    <row r="615" spans="1:39" x14ac:dyDescent="0.45">
      <c r="A615" s="17">
        <v>1000432</v>
      </c>
      <c r="B615" s="17" t="s">
        <v>10156</v>
      </c>
      <c r="C615" s="85">
        <v>1719471474</v>
      </c>
      <c r="D615" s="17">
        <v>33</v>
      </c>
      <c r="E615" s="86">
        <v>32438</v>
      </c>
      <c r="F615" s="86" t="str">
        <f t="shared" si="55"/>
        <v>1988</v>
      </c>
      <c r="G615" s="87">
        <v>2022</v>
      </c>
      <c r="H615" s="87">
        <f t="shared" si="56"/>
        <v>34</v>
      </c>
      <c r="I615" s="87" t="str">
        <f t="shared" si="54"/>
        <v>Mal</v>
      </c>
      <c r="J615" s="17" t="s">
        <v>36</v>
      </c>
      <c r="K615" s="17">
        <v>1002296</v>
      </c>
      <c r="L615" s="17">
        <v>6</v>
      </c>
      <c r="M615" s="17">
        <v>4</v>
      </c>
      <c r="N615" s="17" t="str">
        <f t="shared" si="57"/>
        <v>A1</v>
      </c>
      <c r="O615" s="17" t="s">
        <v>10468</v>
      </c>
      <c r="P615" s="17" t="s">
        <v>10469</v>
      </c>
      <c r="Q615" s="88">
        <v>44523</v>
      </c>
      <c r="R615" s="88">
        <v>44706</v>
      </c>
      <c r="S615" s="88">
        <v>44617</v>
      </c>
      <c r="T615" s="17">
        <v>300</v>
      </c>
      <c r="U615" s="17">
        <v>175.01</v>
      </c>
      <c r="V615" s="17">
        <v>23</v>
      </c>
      <c r="W615" s="17" t="s">
        <v>10995</v>
      </c>
      <c r="X615" s="17" t="str">
        <f t="shared" si="58"/>
        <v>Vigente</v>
      </c>
      <c r="Y615" s="17" t="str">
        <f t="shared" si="59"/>
        <v>F</v>
      </c>
      <c r="Z615" s="17" t="s">
        <v>11012</v>
      </c>
      <c r="AA615" s="17" t="str">
        <f>VLOOKUP(A615,'REPORTE'!$A$1:$AG$1961,19,0)</f>
        <v>Reparación y arreglo de joyas, reparación de relojes de pulsera y de pared y de sus partes, como cajas y bastidores de todos los materiales; mecanismos, cronómetros, etcétera.</v>
      </c>
      <c r="AB615" s="17">
        <v>1000495</v>
      </c>
      <c r="AC615" s="17" t="s">
        <v>11324</v>
      </c>
      <c r="AD615" s="17" t="s">
        <v>12007</v>
      </c>
      <c r="AE615" s="17" t="s">
        <v>12072</v>
      </c>
      <c r="AF615" s="17" t="s">
        <v>11150</v>
      </c>
      <c r="AG615" s="17" t="s">
        <v>665</v>
      </c>
      <c r="AH615" s="17" t="str">
        <f>VLOOKUP(A615,'REPORTE'!$A$1:$AG$1961,5,0)</f>
        <v>ECUATORIANO(A)</v>
      </c>
      <c r="AI615" s="17">
        <f>VLOOKUP(A615,'REPORTE'!$A$1:$AG$1961,28,0)</f>
        <v>44337</v>
      </c>
      <c r="AJ615" s="17" t="str">
        <f>VLOOKUP(A615,'REPORTE'!$A$1:$AG$1961,29,0)</f>
        <v>Cliente</v>
      </c>
      <c r="AK615" s="17" t="str">
        <f>VLOOKUP(A615,'REPORTE'!$A$1:$AG$1961,30,0)</f>
        <v>Secundaria</v>
      </c>
      <c r="AL615" s="17" t="str">
        <f>VLOOKUP(A615,'REPORTE'!$A$1:$AG$1961,31,0)</f>
        <v>PICHINCHA</v>
      </c>
      <c r="AM615" s="17" t="str">
        <f>VLOOKUP(AL615,PROVINCIAS!$F$1:$G$1171,2,0)</f>
        <v>URBANA</v>
      </c>
    </row>
    <row r="616" spans="1:39" x14ac:dyDescent="0.45">
      <c r="A616" s="17">
        <v>1001658</v>
      </c>
      <c r="B616" s="17" t="s">
        <v>10157</v>
      </c>
      <c r="C616" s="85">
        <v>2200615140</v>
      </c>
      <c r="D616" s="17">
        <v>22</v>
      </c>
      <c r="E616" s="86">
        <v>36541</v>
      </c>
      <c r="F616" s="86" t="str">
        <f t="shared" si="55"/>
        <v>2000</v>
      </c>
      <c r="G616" s="87">
        <v>2022</v>
      </c>
      <c r="H616" s="87">
        <f t="shared" si="56"/>
        <v>22</v>
      </c>
      <c r="I616" s="87" t="str">
        <f t="shared" si="54"/>
        <v>Mal</v>
      </c>
      <c r="J616" s="17" t="s">
        <v>36</v>
      </c>
      <c r="K616" s="17">
        <v>1002295</v>
      </c>
      <c r="L616" s="17">
        <v>24</v>
      </c>
      <c r="M616" s="17">
        <v>35</v>
      </c>
      <c r="N616" s="17" t="str">
        <f t="shared" si="57"/>
        <v>A3</v>
      </c>
      <c r="O616" s="17" t="s">
        <v>10468</v>
      </c>
      <c r="P616" s="17" t="s">
        <v>10469</v>
      </c>
      <c r="Q616" s="88">
        <v>44523</v>
      </c>
      <c r="R616" s="88">
        <v>45255</v>
      </c>
      <c r="S616" s="88">
        <v>44586</v>
      </c>
      <c r="T616" s="17">
        <v>3300</v>
      </c>
      <c r="U616" s="17" t="s">
        <v>10835</v>
      </c>
      <c r="V616" s="17">
        <v>21.5</v>
      </c>
      <c r="W616" s="17" t="s">
        <v>10995</v>
      </c>
      <c r="X616" s="17" t="str">
        <f t="shared" si="58"/>
        <v>Vigente</v>
      </c>
      <c r="Y616" s="17" t="str">
        <f t="shared" si="59"/>
        <v>F</v>
      </c>
      <c r="Z616" s="17" t="s">
        <v>11057</v>
      </c>
      <c r="AA616" s="17" t="str">
        <f>VLOOKUP(A616,'REPORTE'!$A$1:$AG$1961,19,0)</f>
        <v>Servicios de asesoramiento, orientación y asistencia operativa a las empresas y a la administración pública en materia de: diseño de métodos o procedimientos contables, programas de contabilidad de costos y procedimientos de control presupuestario.</v>
      </c>
      <c r="AB616" s="17">
        <v>1001760</v>
      </c>
      <c r="AC616" s="17" t="s">
        <v>11652</v>
      </c>
      <c r="AD616" s="17" t="s">
        <v>11895</v>
      </c>
      <c r="AE616" s="17" t="s">
        <v>12072</v>
      </c>
      <c r="AF616" s="17" t="s">
        <v>12093</v>
      </c>
      <c r="AG616" s="17" t="s">
        <v>677</v>
      </c>
      <c r="AH616" s="17" t="str">
        <f>VLOOKUP(A616,'REPORTE'!$A$1:$AG$1961,5,0)</f>
        <v>ECUATORIANO(A)</v>
      </c>
      <c r="AI616" s="17">
        <f>VLOOKUP(A616,'REPORTE'!$A$1:$AG$1961,28,0)</f>
        <v>0</v>
      </c>
      <c r="AJ616" s="17" t="str">
        <f>VLOOKUP(A616,'REPORTE'!$A$1:$AG$1961,29,0)</f>
        <v>Cliente</v>
      </c>
      <c r="AK616" s="17" t="str">
        <f>VLOOKUP(A616,'REPORTE'!$A$1:$AG$1961,30,0)</f>
        <v>Universitaria</v>
      </c>
      <c r="AL616" s="17" t="str">
        <f>VLOOKUP(A616,'REPORTE'!$A$1:$AG$1961,31,0)</f>
        <v>ORELLANA</v>
      </c>
      <c r="AM616" s="17" t="e">
        <f>VLOOKUP(AL616,PROVINCIAS!$F$1:$G$1171,2,0)</f>
        <v>#N/A</v>
      </c>
    </row>
    <row r="617" spans="1:39" x14ac:dyDescent="0.45">
      <c r="A617" s="17">
        <v>1000641</v>
      </c>
      <c r="B617" s="17" t="s">
        <v>10158</v>
      </c>
      <c r="C617" s="85">
        <v>1720292034</v>
      </c>
      <c r="D617" s="17">
        <v>39</v>
      </c>
      <c r="E617" s="86">
        <v>30071</v>
      </c>
      <c r="F617" s="86" t="str">
        <f t="shared" si="55"/>
        <v>1982</v>
      </c>
      <c r="G617" s="87">
        <v>2022</v>
      </c>
      <c r="H617" s="87">
        <f t="shared" si="56"/>
        <v>40</v>
      </c>
      <c r="I617" s="87" t="str">
        <f t="shared" si="54"/>
        <v>Mal</v>
      </c>
      <c r="J617" s="17" t="s">
        <v>36</v>
      </c>
      <c r="K617" s="17">
        <v>1002300</v>
      </c>
      <c r="L617" s="17">
        <v>12</v>
      </c>
      <c r="M617" s="17">
        <v>0</v>
      </c>
      <c r="N617" s="17" t="str">
        <f t="shared" si="57"/>
        <v>A1</v>
      </c>
      <c r="O617" s="17" t="s">
        <v>10468</v>
      </c>
      <c r="P617" s="17" t="s">
        <v>10469</v>
      </c>
      <c r="Q617" s="88">
        <v>44525</v>
      </c>
      <c r="R617" s="88">
        <v>44900</v>
      </c>
      <c r="S617" s="89" t="s">
        <v>776</v>
      </c>
      <c r="T617" s="17">
        <v>1000</v>
      </c>
      <c r="U617" s="17">
        <v>856.68</v>
      </c>
      <c r="V617" s="17">
        <v>23</v>
      </c>
      <c r="W617" s="17" t="s">
        <v>10994</v>
      </c>
      <c r="X617" s="17" t="str">
        <f t="shared" si="58"/>
        <v>Vigente</v>
      </c>
      <c r="Y617" s="17" t="str">
        <f t="shared" si="59"/>
        <v>V</v>
      </c>
      <c r="Z617" s="17" t="s">
        <v>279</v>
      </c>
      <c r="AA617" s="17" t="str">
        <f>VLOOKUP(A617,'REPORTE'!$A$1:$AG$1961,19,0)</f>
        <v>Venta al por menor de frutas, legumbres y hortalizas frescas o en conserva en establecimientos especializados.</v>
      </c>
      <c r="AB617" s="17">
        <v>1000712</v>
      </c>
      <c r="AC617" s="17" t="s">
        <v>11185</v>
      </c>
      <c r="AD617" s="17" t="s">
        <v>11844</v>
      </c>
      <c r="AE617" s="17" t="s">
        <v>12072</v>
      </c>
      <c r="AF617" s="17" t="s">
        <v>12382</v>
      </c>
      <c r="AG617" s="17" t="s">
        <v>677</v>
      </c>
      <c r="AH617" s="17" t="str">
        <f>VLOOKUP(A617,'REPORTE'!$A$1:$AG$1961,5,0)</f>
        <v>ECUATORIANO(A) INDIGENA</v>
      </c>
      <c r="AI617" s="17">
        <f>VLOOKUP(A617,'REPORTE'!$A$1:$AG$1961,28,0)</f>
        <v>44151</v>
      </c>
      <c r="AJ617" s="17" t="str">
        <f>VLOOKUP(A617,'REPORTE'!$A$1:$AG$1961,29,0)</f>
        <v>Cliente</v>
      </c>
      <c r="AK617" s="17" t="str">
        <f>VLOOKUP(A617,'REPORTE'!$A$1:$AG$1961,30,0)</f>
        <v>Secundaria</v>
      </c>
      <c r="AL617" s="17" t="str">
        <f>VLOOKUP(A617,'REPORTE'!$A$1:$AG$1961,31,0)</f>
        <v>CHIMBORAZO</v>
      </c>
      <c r="AM617" s="17" t="e">
        <f>VLOOKUP(AL617,PROVINCIAS!$F$1:$G$1171,2,0)</f>
        <v>#N/A</v>
      </c>
    </row>
    <row r="618" spans="1:39" x14ac:dyDescent="0.45">
      <c r="A618" s="17">
        <v>1000671</v>
      </c>
      <c r="B618" s="17" t="s">
        <v>9677</v>
      </c>
      <c r="C618" s="85">
        <v>1725985202</v>
      </c>
      <c r="D618" s="17">
        <v>28</v>
      </c>
      <c r="E618" s="86">
        <v>34125</v>
      </c>
      <c r="F618" s="86" t="str">
        <f t="shared" si="55"/>
        <v>1993</v>
      </c>
      <c r="G618" s="87">
        <v>2022</v>
      </c>
      <c r="H618" s="87">
        <f t="shared" si="56"/>
        <v>29</v>
      </c>
      <c r="I618" s="87" t="str">
        <f t="shared" si="54"/>
        <v>Mal</v>
      </c>
      <c r="J618" s="17" t="s">
        <v>59</v>
      </c>
      <c r="K618" s="17">
        <v>1002299</v>
      </c>
      <c r="L618" s="17">
        <v>1</v>
      </c>
      <c r="M618" s="17">
        <v>4</v>
      </c>
      <c r="N618" s="17" t="str">
        <f t="shared" si="57"/>
        <v>A1</v>
      </c>
      <c r="O618" s="17" t="s">
        <v>10468</v>
      </c>
      <c r="P618" s="17" t="s">
        <v>10469</v>
      </c>
      <c r="Q618" s="88">
        <v>44525</v>
      </c>
      <c r="R618" s="88">
        <v>44617</v>
      </c>
      <c r="S618" s="88">
        <v>44617</v>
      </c>
      <c r="T618" s="17">
        <v>500</v>
      </c>
      <c r="U618" s="17">
        <v>500</v>
      </c>
      <c r="V618" s="17">
        <v>23</v>
      </c>
      <c r="W618" s="17" t="s">
        <v>10995</v>
      </c>
      <c r="X618" s="17" t="str">
        <f t="shared" si="58"/>
        <v>Vigente</v>
      </c>
      <c r="Y618" s="17" t="str">
        <f t="shared" si="59"/>
        <v>F</v>
      </c>
      <c r="Z618" s="17" t="s">
        <v>11019</v>
      </c>
      <c r="AA618" s="17" t="str">
        <f>VLOOKUP(A618,'REPORTE'!$A$1:$AG$1961,19,0)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618" s="17">
        <v>1000741</v>
      </c>
      <c r="AC618" s="17" t="s">
        <v>11325</v>
      </c>
      <c r="AD618" s="17" t="s">
        <v>11883</v>
      </c>
      <c r="AE618" s="17" t="s">
        <v>12072</v>
      </c>
      <c r="AF618" s="17" t="s">
        <v>11150</v>
      </c>
      <c r="AG618" s="17" t="s">
        <v>665</v>
      </c>
      <c r="AH618" s="17" t="str">
        <f>VLOOKUP(A618,'REPORTE'!$A$1:$AG$1961,5,0)</f>
        <v>ECUATORIANO(A) INDIGENA</v>
      </c>
      <c r="AI618" s="17">
        <f>VLOOKUP(A618,'REPORTE'!$A$1:$AG$1961,28,0)</f>
        <v>44153</v>
      </c>
      <c r="AJ618" s="17" t="str">
        <f>VLOOKUP(A618,'REPORTE'!$A$1:$AG$1961,29,0)</f>
        <v>Cliente</v>
      </c>
      <c r="AK618" s="17" t="str">
        <f>VLOOKUP(A618,'REPORTE'!$A$1:$AG$1961,30,0)</f>
        <v>Secundaria</v>
      </c>
      <c r="AL618" s="17" t="str">
        <f>VLOOKUP(A618,'REPORTE'!$A$1:$AG$1961,31,0)</f>
        <v>PICHINCHA</v>
      </c>
      <c r="AM618" s="17" t="str">
        <f>VLOOKUP(AL618,PROVINCIAS!$F$1:$G$1171,2,0)</f>
        <v>URBANA</v>
      </c>
    </row>
    <row r="619" spans="1:39" x14ac:dyDescent="0.45">
      <c r="A619" s="17">
        <v>1001341</v>
      </c>
      <c r="B619" s="17" t="s">
        <v>9893</v>
      </c>
      <c r="C619" s="85">
        <v>1727272500</v>
      </c>
      <c r="D619" s="17">
        <v>26</v>
      </c>
      <c r="E619" s="86">
        <v>34792</v>
      </c>
      <c r="F619" s="86" t="str">
        <f t="shared" si="55"/>
        <v>1995</v>
      </c>
      <c r="G619" s="87">
        <v>2022</v>
      </c>
      <c r="H619" s="87">
        <f t="shared" si="56"/>
        <v>27</v>
      </c>
      <c r="I619" s="87" t="str">
        <f t="shared" si="54"/>
        <v>Mal</v>
      </c>
      <c r="J619" s="17" t="s">
        <v>36</v>
      </c>
      <c r="K619" s="17">
        <v>1002301</v>
      </c>
      <c r="L619" s="17">
        <v>1</v>
      </c>
      <c r="M619" s="17">
        <v>4</v>
      </c>
      <c r="N619" s="17" t="str">
        <f t="shared" si="57"/>
        <v>A1</v>
      </c>
      <c r="O619" s="17" t="s">
        <v>10468</v>
      </c>
      <c r="P619" s="17" t="s">
        <v>10469</v>
      </c>
      <c r="Q619" s="88">
        <v>44526</v>
      </c>
      <c r="R619" s="88">
        <v>44617</v>
      </c>
      <c r="S619" s="88">
        <v>44617</v>
      </c>
      <c r="T619" s="17">
        <v>500</v>
      </c>
      <c r="U619" s="17">
        <v>500</v>
      </c>
      <c r="V619" s="17">
        <v>23</v>
      </c>
      <c r="W619" s="17" t="s">
        <v>10995</v>
      </c>
      <c r="X619" s="17" t="str">
        <f t="shared" si="58"/>
        <v>Vigente</v>
      </c>
      <c r="Y619" s="17" t="str">
        <f t="shared" si="59"/>
        <v>F</v>
      </c>
      <c r="Z619" s="17" t="s">
        <v>11099</v>
      </c>
      <c r="AA619" s="17" t="str">
        <f>VLOOKUP(A619,'REPORTE'!$A$1:$AG$1961,19,0)</f>
        <v>Actividades de fumigación de cultivos, incluida la fumigación aérea; tratamiento de cultivos, control de plagas (incluidos los conejos); en relación con la agricultura.</v>
      </c>
      <c r="AB619" s="17">
        <v>1001418</v>
      </c>
      <c r="AC619" s="17" t="s">
        <v>11326</v>
      </c>
      <c r="AD619" s="17" t="s">
        <v>11836</v>
      </c>
      <c r="AE619" s="17" t="s">
        <v>12072</v>
      </c>
      <c r="AF619" s="17" t="s">
        <v>12111</v>
      </c>
      <c r="AG619" s="17" t="s">
        <v>677</v>
      </c>
      <c r="AH619" s="17" t="str">
        <f>VLOOKUP(A619,'REPORTE'!$A$1:$AG$1961,5,0)</f>
        <v>ECUATORIANO(A)</v>
      </c>
      <c r="AI619" s="17">
        <f>VLOOKUP(A619,'REPORTE'!$A$1:$AG$1961,28,0)</f>
        <v>44413</v>
      </c>
      <c r="AJ619" s="17" t="str">
        <f>VLOOKUP(A619,'REPORTE'!$A$1:$AG$1961,29,0)</f>
        <v>Cliente</v>
      </c>
      <c r="AK619" s="17" t="str">
        <f>VLOOKUP(A619,'REPORTE'!$A$1:$AG$1961,30,0)</f>
        <v>Secundaria</v>
      </c>
      <c r="AL619" s="17" t="str">
        <f>VLOOKUP(A619,'REPORTE'!$A$1:$AG$1961,31,0)</f>
        <v>PICHINCHA</v>
      </c>
      <c r="AM619" s="17" t="str">
        <f>VLOOKUP(AL619,PROVINCIAS!$F$1:$G$1171,2,0)</f>
        <v>URBANA</v>
      </c>
    </row>
    <row r="620" spans="1:39" x14ac:dyDescent="0.45">
      <c r="A620" s="17">
        <v>1001620</v>
      </c>
      <c r="B620" s="17" t="s">
        <v>10159</v>
      </c>
      <c r="C620" s="85">
        <v>1756004279</v>
      </c>
      <c r="D620" s="17">
        <v>22</v>
      </c>
      <c r="E620" s="86">
        <v>36570</v>
      </c>
      <c r="F620" s="86" t="str">
        <f t="shared" si="55"/>
        <v>2000</v>
      </c>
      <c r="G620" s="87">
        <v>2022</v>
      </c>
      <c r="H620" s="87">
        <f t="shared" si="56"/>
        <v>22</v>
      </c>
      <c r="I620" s="87" t="str">
        <f t="shared" si="54"/>
        <v>Mal</v>
      </c>
      <c r="J620" s="17" t="s">
        <v>36</v>
      </c>
      <c r="K620" s="17">
        <v>1002303</v>
      </c>
      <c r="L620" s="17">
        <v>12</v>
      </c>
      <c r="M620" s="17">
        <v>0</v>
      </c>
      <c r="N620" s="17" t="str">
        <f t="shared" si="57"/>
        <v>A1</v>
      </c>
      <c r="O620" s="17" t="s">
        <v>10468</v>
      </c>
      <c r="P620" s="17" t="s">
        <v>10469</v>
      </c>
      <c r="Q620" s="88">
        <v>44527</v>
      </c>
      <c r="R620" s="88">
        <v>44900</v>
      </c>
      <c r="S620" s="89" t="s">
        <v>776</v>
      </c>
      <c r="T620" s="17">
        <v>1000</v>
      </c>
      <c r="U620" s="17">
        <v>855.09</v>
      </c>
      <c r="V620" s="17">
        <v>23</v>
      </c>
      <c r="W620" s="17" t="s">
        <v>10994</v>
      </c>
      <c r="X620" s="17" t="str">
        <f t="shared" si="58"/>
        <v>Vigente</v>
      </c>
      <c r="Y620" s="17" t="str">
        <f t="shared" si="59"/>
        <v>V</v>
      </c>
      <c r="Z620" s="17" t="s">
        <v>11100</v>
      </c>
      <c r="AA620" s="17" t="str">
        <f>VLOOKUP(A620,'REPORTE'!$A$1:$AG$1961,19,0)</f>
        <v>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v>
      </c>
      <c r="AB620" s="17">
        <v>1001723</v>
      </c>
      <c r="AC620" s="17" t="s">
        <v>11185</v>
      </c>
      <c r="AD620" s="17" t="s">
        <v>11871</v>
      </c>
      <c r="AE620" s="17" t="s">
        <v>12072</v>
      </c>
      <c r="AF620" s="17" t="s">
        <v>12383</v>
      </c>
      <c r="AG620" s="17" t="s">
        <v>677</v>
      </c>
      <c r="AH620" s="17" t="str">
        <f>VLOOKUP(A620,'REPORTE'!$A$1:$AG$1961,5,0)</f>
        <v>ECUATORIANO(A)</v>
      </c>
      <c r="AI620" s="17">
        <f>VLOOKUP(A620,'REPORTE'!$A$1:$AG$1961,28,0)</f>
        <v>0</v>
      </c>
      <c r="AJ620" s="17" t="str">
        <f>VLOOKUP(A620,'REPORTE'!$A$1:$AG$1961,29,0)</f>
        <v>Cliente</v>
      </c>
      <c r="AK620" s="17" t="str">
        <f>VLOOKUP(A620,'REPORTE'!$A$1:$AG$1961,30,0)</f>
        <v>Primaria</v>
      </c>
      <c r="AL620" s="17" t="str">
        <f>VLOOKUP(A620,'REPORTE'!$A$1:$AG$1961,31,0)</f>
        <v>PICHINCHA</v>
      </c>
      <c r="AM620" s="17" t="str">
        <f>VLOOKUP(AL620,PROVINCIAS!$F$1:$G$1171,2,0)</f>
        <v>URBANA</v>
      </c>
    </row>
    <row r="621" spans="1:39" x14ac:dyDescent="0.45">
      <c r="A621" s="17">
        <v>1001669</v>
      </c>
      <c r="B621" s="17" t="s">
        <v>10160</v>
      </c>
      <c r="C621" s="85">
        <v>1705563268</v>
      </c>
      <c r="D621" s="17">
        <v>62</v>
      </c>
      <c r="E621" s="86">
        <v>21737</v>
      </c>
      <c r="F621" s="86" t="str">
        <f t="shared" si="55"/>
        <v>1959</v>
      </c>
      <c r="G621" s="87">
        <v>2022</v>
      </c>
      <c r="H621" s="87">
        <f t="shared" si="56"/>
        <v>63</v>
      </c>
      <c r="I621" s="87" t="str">
        <f t="shared" si="54"/>
        <v>Mal</v>
      </c>
      <c r="J621" s="17" t="s">
        <v>36</v>
      </c>
      <c r="K621" s="17">
        <v>1002302</v>
      </c>
      <c r="L621" s="17">
        <v>24</v>
      </c>
      <c r="M621" s="17">
        <v>0</v>
      </c>
      <c r="N621" s="17" t="str">
        <f t="shared" si="57"/>
        <v>A1</v>
      </c>
      <c r="O621" s="17" t="s">
        <v>10468</v>
      </c>
      <c r="P621" s="17" t="s">
        <v>10469</v>
      </c>
      <c r="Q621" s="88">
        <v>44527</v>
      </c>
      <c r="R621" s="88">
        <v>45263</v>
      </c>
      <c r="S621" s="89" t="s">
        <v>776</v>
      </c>
      <c r="T621" s="17">
        <v>2500</v>
      </c>
      <c r="U621" s="17" t="s">
        <v>10836</v>
      </c>
      <c r="V621" s="17">
        <v>18.989999999999998</v>
      </c>
      <c r="W621" s="17" t="s">
        <v>10994</v>
      </c>
      <c r="X621" s="17" t="str">
        <f t="shared" si="58"/>
        <v>Vigente</v>
      </c>
      <c r="Y621" s="17" t="str">
        <f t="shared" si="59"/>
        <v>V</v>
      </c>
      <c r="Z621" s="17" t="s">
        <v>11489</v>
      </c>
      <c r="AA621" s="17" t="str">
        <f>VLOOKUP(A621,'REPORTE'!$A$1:$AG$1961,19,0)</f>
        <v>Actividades de atención en hogares de ancianos con atención mí­nima de enfermerí­a, actividades de atención en casas de reposo sin atención de enfermerí­a y actividades de atención en comunidades de jubilados con atención permanente.</v>
      </c>
      <c r="AB621" s="17">
        <v>1001771</v>
      </c>
      <c r="AC621" s="17" t="s">
        <v>11683</v>
      </c>
      <c r="AD621" s="17" t="s">
        <v>11946</v>
      </c>
      <c r="AE621" s="17" t="s">
        <v>12072</v>
      </c>
      <c r="AF621" s="17" t="s">
        <v>12384</v>
      </c>
      <c r="AG621" s="17" t="s">
        <v>677</v>
      </c>
      <c r="AH621" s="17" t="str">
        <f>VLOOKUP(A621,'REPORTE'!$A$1:$AG$1961,5,0)</f>
        <v>ECUATORIANO(A)</v>
      </c>
      <c r="AI621" s="17">
        <f>VLOOKUP(A621,'REPORTE'!$A$1:$AG$1961,28,0)</f>
        <v>44527</v>
      </c>
      <c r="AJ621" s="17" t="str">
        <f>VLOOKUP(A621,'REPORTE'!$A$1:$AG$1961,29,0)</f>
        <v>Cliente</v>
      </c>
      <c r="AK621" s="17" t="str">
        <f>VLOOKUP(A621,'REPORTE'!$A$1:$AG$1961,30,0)</f>
        <v>Universitaria</v>
      </c>
      <c r="AL621" s="17" t="str">
        <f>VLOOKUP(A621,'REPORTE'!$A$1:$AG$1961,31,0)</f>
        <v>PICHINCHA</v>
      </c>
      <c r="AM621" s="17" t="str">
        <f>VLOOKUP(AL621,PROVINCIAS!$F$1:$G$1171,2,0)</f>
        <v>URBANA</v>
      </c>
    </row>
    <row r="622" spans="1:39" x14ac:dyDescent="0.45">
      <c r="A622" s="17">
        <v>1000235</v>
      </c>
      <c r="B622" s="17" t="s">
        <v>9625</v>
      </c>
      <c r="C622" s="85">
        <v>1722862487</v>
      </c>
      <c r="D622" s="17">
        <v>33</v>
      </c>
      <c r="E622" s="86">
        <v>32353</v>
      </c>
      <c r="F622" s="86" t="str">
        <f t="shared" si="55"/>
        <v>1988</v>
      </c>
      <c r="G622" s="87">
        <v>2022</v>
      </c>
      <c r="H622" s="87">
        <f t="shared" si="56"/>
        <v>34</v>
      </c>
      <c r="I622" s="87" t="str">
        <f t="shared" si="54"/>
        <v>Mal</v>
      </c>
      <c r="J622" s="17" t="s">
        <v>36</v>
      </c>
      <c r="K622" s="17">
        <v>1002304</v>
      </c>
      <c r="L622" s="17">
        <v>1</v>
      </c>
      <c r="M622" s="17">
        <v>0</v>
      </c>
      <c r="N622" s="17" t="str">
        <f t="shared" si="57"/>
        <v>A1</v>
      </c>
      <c r="O622" s="17" t="s">
        <v>10468</v>
      </c>
      <c r="P622" s="17" t="s">
        <v>10469</v>
      </c>
      <c r="Q622" s="88">
        <v>44529</v>
      </c>
      <c r="R622" s="88">
        <v>44617</v>
      </c>
      <c r="S622" s="89" t="s">
        <v>776</v>
      </c>
      <c r="T622" s="17">
        <v>160</v>
      </c>
      <c r="U622" s="17">
        <v>160</v>
      </c>
      <c r="V622" s="17">
        <v>23</v>
      </c>
      <c r="W622" s="17" t="s">
        <v>10994</v>
      </c>
      <c r="X622" s="17" t="str">
        <f t="shared" si="58"/>
        <v>Vigente</v>
      </c>
      <c r="Y622" s="17" t="str">
        <f t="shared" si="59"/>
        <v>V</v>
      </c>
      <c r="Z622" s="17" t="s">
        <v>244</v>
      </c>
      <c r="AA622" s="17" t="str">
        <f>VLOOKUP(A622,'REPORTE'!$A$1:$AG$1961,19,0)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AB622" s="17">
        <v>1000310</v>
      </c>
      <c r="AC622" s="17" t="s">
        <v>11150</v>
      </c>
      <c r="AD622" s="17" t="s">
        <v>11853</v>
      </c>
      <c r="AE622" s="17" t="s">
        <v>12072</v>
      </c>
      <c r="AF622" s="17" t="s">
        <v>11150</v>
      </c>
      <c r="AG622" s="17" t="s">
        <v>677</v>
      </c>
      <c r="AH622" s="17" t="str">
        <f>VLOOKUP(A622,'REPORTE'!$A$1:$AG$1961,5,0)</f>
        <v>ECUATORIANO(A)</v>
      </c>
      <c r="AI622" s="17">
        <f>VLOOKUP(A622,'REPORTE'!$A$1:$AG$1961,28,0)</f>
        <v>43899</v>
      </c>
      <c r="AJ622" s="17" t="str">
        <f>VLOOKUP(A622,'REPORTE'!$A$1:$AG$1961,29,0)</f>
        <v>Cliente</v>
      </c>
      <c r="AK622" s="17" t="str">
        <f>VLOOKUP(A622,'REPORTE'!$A$1:$AG$1961,30,0)</f>
        <v>Secundaria</v>
      </c>
      <c r="AL622" s="17" t="str">
        <f>VLOOKUP(A622,'REPORTE'!$A$1:$AG$1961,31,0)</f>
        <v>PICHINCHA</v>
      </c>
      <c r="AM622" s="17" t="str">
        <f>VLOOKUP(AL622,PROVINCIAS!$F$1:$G$1171,2,0)</f>
        <v>URBANA</v>
      </c>
    </row>
    <row r="623" spans="1:39" x14ac:dyDescent="0.45">
      <c r="A623" s="17">
        <v>1000609</v>
      </c>
      <c r="B623" s="17" t="s">
        <v>10161</v>
      </c>
      <c r="C623" s="85">
        <v>604322099</v>
      </c>
      <c r="D623" s="17">
        <v>30</v>
      </c>
      <c r="E623" s="86">
        <v>33497</v>
      </c>
      <c r="F623" s="86" t="str">
        <f t="shared" si="55"/>
        <v>1991</v>
      </c>
      <c r="G623" s="87">
        <v>2022</v>
      </c>
      <c r="H623" s="87">
        <f t="shared" si="56"/>
        <v>31</v>
      </c>
      <c r="I623" s="87" t="str">
        <f t="shared" si="54"/>
        <v>Mal</v>
      </c>
      <c r="J623" s="17" t="s">
        <v>59</v>
      </c>
      <c r="K623" s="17">
        <v>1002316</v>
      </c>
      <c r="L623" s="17">
        <v>36</v>
      </c>
      <c r="M623" s="17">
        <v>9</v>
      </c>
      <c r="N623" s="17" t="str">
        <f t="shared" si="57"/>
        <v>A2</v>
      </c>
      <c r="O623" s="17" t="s">
        <v>10468</v>
      </c>
      <c r="P623" s="17" t="s">
        <v>10469</v>
      </c>
      <c r="Q623" s="88">
        <v>44529</v>
      </c>
      <c r="R623" s="88">
        <v>45646</v>
      </c>
      <c r="S623" s="88">
        <v>44612</v>
      </c>
      <c r="T623" s="17">
        <v>2231</v>
      </c>
      <c r="U623" s="17" t="s">
        <v>10837</v>
      </c>
      <c r="V623" s="17">
        <v>21.5</v>
      </c>
      <c r="W623" s="17" t="s">
        <v>10995</v>
      </c>
      <c r="X623" s="17" t="str">
        <f t="shared" si="58"/>
        <v>Vigente</v>
      </c>
      <c r="Y623" s="17" t="str">
        <f t="shared" si="59"/>
        <v>F</v>
      </c>
      <c r="Z623" s="17" t="s">
        <v>348</v>
      </c>
      <c r="AA623" s="17" t="str">
        <f>VLOOKUP(A623,'REPORTE'!$A$1:$AG$1961,19,0)</f>
        <v>Venta al por mayor de frutas, legumbres y hortalizas.</v>
      </c>
      <c r="AB623" s="17">
        <v>1000680</v>
      </c>
      <c r="AC623" s="17" t="s">
        <v>11684</v>
      </c>
      <c r="AD623" s="17" t="s">
        <v>11901</v>
      </c>
      <c r="AE623" s="17" t="s">
        <v>12072</v>
      </c>
      <c r="AF623" s="17" t="s">
        <v>11150</v>
      </c>
      <c r="AG623" s="17" t="s">
        <v>665</v>
      </c>
      <c r="AH623" s="17" t="str">
        <f>VLOOKUP(A623,'REPORTE'!$A$1:$AG$1961,5,0)</f>
        <v>ECUATORIANO(A) INDIGENA</v>
      </c>
      <c r="AI623" s="17">
        <f>VLOOKUP(A623,'REPORTE'!$A$1:$AG$1961,28,0)</f>
        <v>44153</v>
      </c>
      <c r="AJ623" s="17" t="str">
        <f>VLOOKUP(A623,'REPORTE'!$A$1:$AG$1961,29,0)</f>
        <v>Cliente</v>
      </c>
      <c r="AK623" s="17" t="str">
        <f>VLOOKUP(A623,'REPORTE'!$A$1:$AG$1961,30,0)</f>
        <v>Secundaria</v>
      </c>
      <c r="AL623" s="17" t="str">
        <f>VLOOKUP(A623,'REPORTE'!$A$1:$AG$1961,31,0)</f>
        <v>CHIMBORAZO</v>
      </c>
      <c r="AM623" s="17" t="e">
        <f>VLOOKUP(AL623,PROVINCIAS!$F$1:$G$1171,2,0)</f>
        <v>#N/A</v>
      </c>
    </row>
    <row r="624" spans="1:39" x14ac:dyDescent="0.45">
      <c r="A624" s="17">
        <v>1000871</v>
      </c>
      <c r="B624" s="17" t="s">
        <v>10162</v>
      </c>
      <c r="C624" s="85">
        <v>605351220</v>
      </c>
      <c r="D624" s="17">
        <v>24</v>
      </c>
      <c r="E624" s="86">
        <v>35850</v>
      </c>
      <c r="F624" s="86" t="str">
        <f t="shared" si="55"/>
        <v>1998</v>
      </c>
      <c r="G624" s="87">
        <v>2022</v>
      </c>
      <c r="H624" s="87">
        <f t="shared" si="56"/>
        <v>24</v>
      </c>
      <c r="I624" s="87" t="str">
        <f t="shared" si="54"/>
        <v>Mal</v>
      </c>
      <c r="J624" s="17" t="s">
        <v>36</v>
      </c>
      <c r="K624" s="17">
        <v>1002317</v>
      </c>
      <c r="L624" s="17">
        <v>36</v>
      </c>
      <c r="M624" s="17">
        <v>0</v>
      </c>
      <c r="N624" s="17" t="str">
        <f t="shared" si="57"/>
        <v>A1</v>
      </c>
      <c r="O624" s="17" t="s">
        <v>10468</v>
      </c>
      <c r="P624" s="17" t="s">
        <v>10469</v>
      </c>
      <c r="Q624" s="88">
        <v>44529</v>
      </c>
      <c r="R624" s="88">
        <v>45640</v>
      </c>
      <c r="S624" s="89" t="s">
        <v>776</v>
      </c>
      <c r="T624" s="17">
        <v>5000</v>
      </c>
      <c r="U624" s="17" t="s">
        <v>10838</v>
      </c>
      <c r="V624" s="17">
        <v>17.5</v>
      </c>
      <c r="W624" s="17" t="s">
        <v>10994</v>
      </c>
      <c r="X624" s="17" t="str">
        <f t="shared" si="58"/>
        <v>Vigente</v>
      </c>
      <c r="Y624" s="17" t="str">
        <f t="shared" si="59"/>
        <v>V</v>
      </c>
      <c r="Z624" s="17" t="s">
        <v>279</v>
      </c>
      <c r="AA624" s="17" t="str">
        <f>VLOOKUP(A624,'REPORTE'!$A$1:$AG$1961,19,0)</f>
        <v>Venta al por mayor de frutas, legumbres y hortalizas.</v>
      </c>
      <c r="AB624" s="17">
        <v>1000941</v>
      </c>
      <c r="AC624" s="17" t="s">
        <v>11542</v>
      </c>
      <c r="AD624" s="17" t="s">
        <v>12008</v>
      </c>
      <c r="AE624" s="17" t="s">
        <v>12072</v>
      </c>
      <c r="AF624" s="17" t="s">
        <v>12385</v>
      </c>
      <c r="AG624" s="17" t="s">
        <v>677</v>
      </c>
      <c r="AH624" s="17" t="str">
        <f>VLOOKUP(A624,'REPORTE'!$A$1:$AG$1961,5,0)</f>
        <v>ECUATORIANO(A)</v>
      </c>
      <c r="AI624" s="17">
        <f>VLOOKUP(A624,'REPORTE'!$A$1:$AG$1961,28,0)</f>
        <v>44117</v>
      </c>
      <c r="AJ624" s="17" t="str">
        <f>VLOOKUP(A624,'REPORTE'!$A$1:$AG$1961,29,0)</f>
        <v>Cliente</v>
      </c>
      <c r="AK624" s="17" t="str">
        <f>VLOOKUP(A624,'REPORTE'!$A$1:$AG$1961,30,0)</f>
        <v>Secundaria</v>
      </c>
      <c r="AL624" s="17" t="str">
        <f>VLOOKUP(A624,'REPORTE'!$A$1:$AG$1961,31,0)</f>
        <v>CHIMBORAZO</v>
      </c>
      <c r="AM624" s="17" t="e">
        <f>VLOOKUP(AL624,PROVINCIAS!$F$1:$G$1171,2,0)</f>
        <v>#N/A</v>
      </c>
    </row>
    <row r="625" spans="1:39" x14ac:dyDescent="0.45">
      <c r="A625" s="17">
        <v>1001092</v>
      </c>
      <c r="B625" s="17" t="s">
        <v>10163</v>
      </c>
      <c r="C625" s="85">
        <v>603622226</v>
      </c>
      <c r="D625" s="17">
        <v>36</v>
      </c>
      <c r="E625" s="86">
        <v>31360</v>
      </c>
      <c r="F625" s="86" t="str">
        <f t="shared" si="55"/>
        <v>1985</v>
      </c>
      <c r="G625" s="87">
        <v>2022</v>
      </c>
      <c r="H625" s="87">
        <f t="shared" si="56"/>
        <v>37</v>
      </c>
      <c r="I625" s="87" t="str">
        <f t="shared" si="54"/>
        <v>Mal</v>
      </c>
      <c r="J625" s="17" t="s">
        <v>59</v>
      </c>
      <c r="K625" s="17">
        <v>1002310</v>
      </c>
      <c r="L625" s="17">
        <v>12</v>
      </c>
      <c r="M625" s="17">
        <v>0</v>
      </c>
      <c r="N625" s="17" t="str">
        <f t="shared" si="57"/>
        <v>A1</v>
      </c>
      <c r="O625" s="17" t="s">
        <v>10468</v>
      </c>
      <c r="P625" s="17" t="s">
        <v>10469</v>
      </c>
      <c r="Q625" s="88">
        <v>44529</v>
      </c>
      <c r="R625" s="88">
        <v>44890</v>
      </c>
      <c r="S625" s="89" t="s">
        <v>776</v>
      </c>
      <c r="T625" s="17">
        <v>2000</v>
      </c>
      <c r="U625" s="17" t="s">
        <v>10839</v>
      </c>
      <c r="V625" s="17">
        <v>23</v>
      </c>
      <c r="W625" s="17" t="s">
        <v>10994</v>
      </c>
      <c r="X625" s="17" t="str">
        <f t="shared" si="58"/>
        <v>Vigente</v>
      </c>
      <c r="Y625" s="17" t="str">
        <f t="shared" si="59"/>
        <v>V</v>
      </c>
      <c r="Z625" s="17" t="s">
        <v>244</v>
      </c>
      <c r="AA625" s="17" t="str">
        <f>VLOOKUP(A625,'REPORTE'!$A$1:$AG$1961,19,0)</f>
        <v>Empleado Privado</v>
      </c>
      <c r="AB625" s="17">
        <v>1001168</v>
      </c>
      <c r="AC625" s="17" t="s">
        <v>11190</v>
      </c>
      <c r="AD625" s="17" t="s">
        <v>11832</v>
      </c>
      <c r="AE625" s="17" t="s">
        <v>12072</v>
      </c>
      <c r="AF625" s="17" t="s">
        <v>12386</v>
      </c>
      <c r="AG625" s="17" t="s">
        <v>4384</v>
      </c>
      <c r="AH625" s="17" t="str">
        <f>VLOOKUP(A625,'REPORTE'!$A$1:$AG$1961,5,0)</f>
        <v>ECUATORIANO(A)</v>
      </c>
      <c r="AI625" s="17">
        <f>VLOOKUP(A625,'REPORTE'!$A$1:$AG$1961,28,0)</f>
        <v>0</v>
      </c>
      <c r="AJ625" s="17" t="str">
        <f>VLOOKUP(A625,'REPORTE'!$A$1:$AG$1961,29,0)</f>
        <v>Cliente</v>
      </c>
      <c r="AK625" s="17" t="str">
        <f>VLOOKUP(A625,'REPORTE'!$A$1:$AG$1961,30,0)</f>
        <v>Secundaria</v>
      </c>
      <c r="AL625" s="17" t="str">
        <f>VLOOKUP(A625,'REPORTE'!$A$1:$AG$1961,31,0)</f>
        <v>CHIMBORAZO</v>
      </c>
      <c r="AM625" s="17" t="e">
        <f>VLOOKUP(AL625,PROVINCIAS!$F$1:$G$1171,2,0)</f>
        <v>#N/A</v>
      </c>
    </row>
    <row r="626" spans="1:39" x14ac:dyDescent="0.45">
      <c r="A626" s="17">
        <v>1001248</v>
      </c>
      <c r="B626" s="17" t="s">
        <v>10164</v>
      </c>
      <c r="C626" s="85">
        <v>1718230079</v>
      </c>
      <c r="D626" s="17">
        <v>38</v>
      </c>
      <c r="E626" s="86">
        <v>30622</v>
      </c>
      <c r="F626" s="86" t="str">
        <f t="shared" si="55"/>
        <v>1983</v>
      </c>
      <c r="G626" s="87">
        <v>2022</v>
      </c>
      <c r="H626" s="87">
        <f t="shared" si="56"/>
        <v>39</v>
      </c>
      <c r="I626" s="87" t="str">
        <f t="shared" si="54"/>
        <v>Mal</v>
      </c>
      <c r="J626" s="17" t="s">
        <v>36</v>
      </c>
      <c r="K626" s="17">
        <v>1002311</v>
      </c>
      <c r="L626" s="17">
        <v>18</v>
      </c>
      <c r="M626" s="17">
        <v>4</v>
      </c>
      <c r="N626" s="17" t="str">
        <f t="shared" si="57"/>
        <v>A1</v>
      </c>
      <c r="O626" s="17" t="s">
        <v>10468</v>
      </c>
      <c r="P626" s="17" t="s">
        <v>10469</v>
      </c>
      <c r="Q626" s="88">
        <v>44529</v>
      </c>
      <c r="R626" s="88">
        <v>45071</v>
      </c>
      <c r="S626" s="88">
        <v>44617</v>
      </c>
      <c r="T626" s="17">
        <v>3000</v>
      </c>
      <c r="U626" s="17" t="s">
        <v>10840</v>
      </c>
      <c r="V626" s="17">
        <v>18.989999999999998</v>
      </c>
      <c r="W626" s="17" t="s">
        <v>10995</v>
      </c>
      <c r="X626" s="17" t="str">
        <f t="shared" si="58"/>
        <v>Vigente</v>
      </c>
      <c r="Y626" s="17" t="str">
        <f t="shared" si="59"/>
        <v>F</v>
      </c>
      <c r="Z626" s="17" t="s">
        <v>11025</v>
      </c>
      <c r="AA626" s="17" t="str">
        <f>VLOOKUP(A626,'REPORTE'!$A$1:$AG$1961,19,0)</f>
        <v>Venta al por mayor de papa y tubérculos.</v>
      </c>
      <c r="AB626" s="17">
        <v>1001325</v>
      </c>
      <c r="AC626" s="17" t="s">
        <v>11685</v>
      </c>
      <c r="AD626" s="17" t="s">
        <v>11861</v>
      </c>
      <c r="AE626" s="17" t="s">
        <v>12072</v>
      </c>
      <c r="AF626" s="17" t="s">
        <v>11150</v>
      </c>
      <c r="AG626" s="17" t="s">
        <v>677</v>
      </c>
      <c r="AH626" s="17" t="str">
        <f>VLOOKUP(A626,'REPORTE'!$A$1:$AG$1961,5,0)</f>
        <v>ECUATORIANO(A) INDIGENA</v>
      </c>
      <c r="AI626" s="17">
        <f>VLOOKUP(A626,'REPORTE'!$A$1:$AG$1961,28,0)</f>
        <v>44347</v>
      </c>
      <c r="AJ626" s="17" t="str">
        <f>VLOOKUP(A626,'REPORTE'!$A$1:$AG$1961,29,0)</f>
        <v>Cliente</v>
      </c>
      <c r="AK626" s="17" t="str">
        <f>VLOOKUP(A626,'REPORTE'!$A$1:$AG$1961,30,0)</f>
        <v>Primaria</v>
      </c>
      <c r="AL626" s="17" t="str">
        <f>VLOOKUP(A626,'REPORTE'!$A$1:$AG$1961,31,0)</f>
        <v>PICHINCHA</v>
      </c>
      <c r="AM626" s="17" t="str">
        <f>VLOOKUP(AL626,PROVINCIAS!$F$1:$G$1171,2,0)</f>
        <v>URBANA</v>
      </c>
    </row>
    <row r="627" spans="1:39" x14ac:dyDescent="0.45">
      <c r="A627" s="17">
        <v>1001248</v>
      </c>
      <c r="B627" s="17" t="s">
        <v>10164</v>
      </c>
      <c r="C627" s="85">
        <v>1718230079</v>
      </c>
      <c r="D627" s="17">
        <v>38</v>
      </c>
      <c r="E627" s="86">
        <v>30622</v>
      </c>
      <c r="F627" s="86" t="str">
        <f t="shared" si="55"/>
        <v>1983</v>
      </c>
      <c r="G627" s="87">
        <v>2022</v>
      </c>
      <c r="H627" s="87">
        <f t="shared" si="56"/>
        <v>39</v>
      </c>
      <c r="I627" s="87" t="str">
        <f t="shared" si="54"/>
        <v>Mal</v>
      </c>
      <c r="J627" s="17" t="s">
        <v>36</v>
      </c>
      <c r="K627" s="17">
        <v>1002314</v>
      </c>
      <c r="L627" s="17">
        <v>1</v>
      </c>
      <c r="M627" s="17">
        <v>4</v>
      </c>
      <c r="N627" s="17" t="str">
        <f t="shared" si="57"/>
        <v>A1</v>
      </c>
      <c r="O627" s="17" t="s">
        <v>10468</v>
      </c>
      <c r="P627" s="17" t="s">
        <v>10469</v>
      </c>
      <c r="Q627" s="88">
        <v>44529</v>
      </c>
      <c r="R627" s="88">
        <v>44617</v>
      </c>
      <c r="S627" s="88">
        <v>44617</v>
      </c>
      <c r="T627" s="17">
        <v>650</v>
      </c>
      <c r="U627" s="17">
        <v>487.15</v>
      </c>
      <c r="V627" s="17">
        <v>23</v>
      </c>
      <c r="W627" s="17" t="s">
        <v>10995</v>
      </c>
      <c r="X627" s="17" t="str">
        <f t="shared" si="58"/>
        <v>Vigente</v>
      </c>
      <c r="Y627" s="17" t="str">
        <f t="shared" si="59"/>
        <v>F</v>
      </c>
      <c r="Z627" s="17" t="s">
        <v>11025</v>
      </c>
      <c r="AA627" s="17" t="str">
        <f>VLOOKUP(A627,'REPORTE'!$A$1:$AG$1961,19,0)</f>
        <v>Venta al por mayor de papa y tubérculos.</v>
      </c>
      <c r="AB627" s="17">
        <v>1001325</v>
      </c>
      <c r="AC627" s="17" t="s">
        <v>11327</v>
      </c>
      <c r="AD627" s="17" t="s">
        <v>11861</v>
      </c>
      <c r="AE627" s="17" t="s">
        <v>12072</v>
      </c>
      <c r="AF627" s="17" t="s">
        <v>11150</v>
      </c>
      <c r="AG627" s="17" t="s">
        <v>677</v>
      </c>
      <c r="AH627" s="17" t="str">
        <f>VLOOKUP(A627,'REPORTE'!$A$1:$AG$1961,5,0)</f>
        <v>ECUATORIANO(A) INDIGENA</v>
      </c>
      <c r="AI627" s="17">
        <f>VLOOKUP(A627,'REPORTE'!$A$1:$AG$1961,28,0)</f>
        <v>44347</v>
      </c>
      <c r="AJ627" s="17" t="str">
        <f>VLOOKUP(A627,'REPORTE'!$A$1:$AG$1961,29,0)</f>
        <v>Cliente</v>
      </c>
      <c r="AK627" s="17" t="str">
        <f>VLOOKUP(A627,'REPORTE'!$A$1:$AG$1961,30,0)</f>
        <v>Primaria</v>
      </c>
      <c r="AL627" s="17" t="str">
        <f>VLOOKUP(A627,'REPORTE'!$A$1:$AG$1961,31,0)</f>
        <v>PICHINCHA</v>
      </c>
      <c r="AM627" s="17" t="str">
        <f>VLOOKUP(AL627,PROVINCIAS!$F$1:$G$1171,2,0)</f>
        <v>URBANA</v>
      </c>
    </row>
    <row r="628" spans="1:39" x14ac:dyDescent="0.45">
      <c r="A628" s="17">
        <v>1001324</v>
      </c>
      <c r="B628" s="17" t="s">
        <v>10165</v>
      </c>
      <c r="C628" s="85">
        <v>603453374</v>
      </c>
      <c r="D628" s="17">
        <v>41</v>
      </c>
      <c r="E628" s="86">
        <v>29347</v>
      </c>
      <c r="F628" s="86" t="str">
        <f t="shared" si="55"/>
        <v>1980</v>
      </c>
      <c r="G628" s="87">
        <v>2022</v>
      </c>
      <c r="H628" s="87">
        <f t="shared" si="56"/>
        <v>42</v>
      </c>
      <c r="I628" s="87" t="str">
        <f t="shared" si="54"/>
        <v>Mal</v>
      </c>
      <c r="J628" s="17" t="s">
        <v>36</v>
      </c>
      <c r="K628" s="17">
        <v>1002313</v>
      </c>
      <c r="L628" s="17">
        <v>1</v>
      </c>
      <c r="M628" s="17">
        <v>4</v>
      </c>
      <c r="N628" s="17" t="str">
        <f t="shared" si="57"/>
        <v>A1</v>
      </c>
      <c r="O628" s="17" t="s">
        <v>10468</v>
      </c>
      <c r="P628" s="17" t="s">
        <v>10469</v>
      </c>
      <c r="Q628" s="88">
        <v>44529</v>
      </c>
      <c r="R628" s="88">
        <v>44617</v>
      </c>
      <c r="S628" s="88">
        <v>44617</v>
      </c>
      <c r="T628" s="17">
        <v>1000</v>
      </c>
      <c r="U628" s="17">
        <v>990.97</v>
      </c>
      <c r="V628" s="17">
        <v>23</v>
      </c>
      <c r="W628" s="17" t="s">
        <v>10995</v>
      </c>
      <c r="X628" s="17" t="str">
        <f t="shared" si="58"/>
        <v>Vigente</v>
      </c>
      <c r="Y628" s="17" t="str">
        <f t="shared" si="59"/>
        <v>F</v>
      </c>
      <c r="Z628" s="17" t="s">
        <v>279</v>
      </c>
      <c r="AA628" s="17" t="str">
        <f>VLOOKUP(A628,'REPORTE'!$A$1:$AG$1961,19,0)</f>
        <v>Venta al por mayor de frutas, legumbres y hortalizas.</v>
      </c>
      <c r="AB628" s="17">
        <v>1001401</v>
      </c>
      <c r="AC628" s="17" t="s">
        <v>11328</v>
      </c>
      <c r="AD628" s="17" t="s">
        <v>12009</v>
      </c>
      <c r="AE628" s="17" t="s">
        <v>12072</v>
      </c>
      <c r="AF628" s="17" t="s">
        <v>12078</v>
      </c>
      <c r="AG628" s="17" t="s">
        <v>677</v>
      </c>
      <c r="AH628" s="17" t="str">
        <f>VLOOKUP(A628,'REPORTE'!$A$1:$AG$1961,5,0)</f>
        <v>ECUATORIANO(A) INDIGENA</v>
      </c>
      <c r="AI628" s="17">
        <f>VLOOKUP(A628,'REPORTE'!$A$1:$AG$1961,28,0)</f>
        <v>0</v>
      </c>
      <c r="AJ628" s="17" t="str">
        <f>VLOOKUP(A628,'REPORTE'!$A$1:$AG$1961,29,0)</f>
        <v>Cliente</v>
      </c>
      <c r="AK628" s="17" t="str">
        <f>VLOOKUP(A628,'REPORTE'!$A$1:$AG$1961,30,0)</f>
        <v>Primaria</v>
      </c>
      <c r="AL628" s="17" t="str">
        <f>VLOOKUP(A628,'REPORTE'!$A$1:$AG$1961,31,0)</f>
        <v>CHIMBORAZO</v>
      </c>
      <c r="AM628" s="17" t="e">
        <f>VLOOKUP(AL628,PROVINCIAS!$F$1:$G$1171,2,0)</f>
        <v>#N/A</v>
      </c>
    </row>
    <row r="629" spans="1:39" x14ac:dyDescent="0.45">
      <c r="A629" s="17">
        <v>1001537</v>
      </c>
      <c r="B629" s="17" t="s">
        <v>10036</v>
      </c>
      <c r="C629" s="85">
        <v>605307438</v>
      </c>
      <c r="D629" s="17">
        <v>30</v>
      </c>
      <c r="E629" s="86">
        <v>33572</v>
      </c>
      <c r="F629" s="86" t="str">
        <f t="shared" si="55"/>
        <v>1991</v>
      </c>
      <c r="G629" s="87">
        <v>2022</v>
      </c>
      <c r="H629" s="87">
        <f t="shared" si="56"/>
        <v>31</v>
      </c>
      <c r="I629" s="87" t="str">
        <f t="shared" si="54"/>
        <v>Mal</v>
      </c>
      <c r="J629" s="17" t="s">
        <v>36</v>
      </c>
      <c r="K629" s="17">
        <v>1002307</v>
      </c>
      <c r="L629" s="17">
        <v>18</v>
      </c>
      <c r="M629" s="17">
        <v>14</v>
      </c>
      <c r="N629" s="17" t="str">
        <f t="shared" si="57"/>
        <v>A2</v>
      </c>
      <c r="O629" s="17" t="s">
        <v>10468</v>
      </c>
      <c r="P629" s="17" t="s">
        <v>10469</v>
      </c>
      <c r="Q629" s="88">
        <v>44529</v>
      </c>
      <c r="R629" s="88">
        <v>45092</v>
      </c>
      <c r="S629" s="88">
        <v>44607</v>
      </c>
      <c r="T629" s="17">
        <v>1700</v>
      </c>
      <c r="U629" s="17" t="s">
        <v>10841</v>
      </c>
      <c r="V629" s="17">
        <v>23</v>
      </c>
      <c r="W629" s="17" t="s">
        <v>10995</v>
      </c>
      <c r="X629" s="17" t="str">
        <f t="shared" si="58"/>
        <v>Vigente</v>
      </c>
      <c r="Y629" s="17" t="str">
        <f t="shared" si="59"/>
        <v>F</v>
      </c>
      <c r="Z629" s="17" t="s">
        <v>348</v>
      </c>
      <c r="AA629" s="17" t="str">
        <f>VLOOKUP(A629,'REPORTE'!$A$1:$AG$1961,19,0)</f>
        <v>Conservación de frutas, pulpa de frutas, legumbres y hortalizas mediante el congelado, secado, deshidratado, inmersión en aceite o vinagre, enlatado, etcétera.</v>
      </c>
      <c r="AB629" s="17">
        <v>1001633</v>
      </c>
      <c r="AC629" s="17" t="s">
        <v>11329</v>
      </c>
      <c r="AD629" s="17" t="s">
        <v>11891</v>
      </c>
      <c r="AE629" s="17" t="s">
        <v>12072</v>
      </c>
      <c r="AF629" s="17" t="s">
        <v>11150</v>
      </c>
      <c r="AG629" s="17" t="s">
        <v>665</v>
      </c>
      <c r="AH629" s="17" t="str">
        <f>VLOOKUP(A629,'REPORTE'!$A$1:$AG$1961,5,0)</f>
        <v>ECUATORIANO(A)</v>
      </c>
      <c r="AI629" s="17">
        <f>VLOOKUP(A629,'REPORTE'!$A$1:$AG$1961,28,0)</f>
        <v>44480</v>
      </c>
      <c r="AJ629" s="17" t="str">
        <f>VLOOKUP(A629,'REPORTE'!$A$1:$AG$1961,29,0)</f>
        <v>Cliente</v>
      </c>
      <c r="AK629" s="17" t="str">
        <f>VLOOKUP(A629,'REPORTE'!$A$1:$AG$1961,30,0)</f>
        <v>Primaria</v>
      </c>
      <c r="AL629" s="17" t="str">
        <f>VLOOKUP(A629,'REPORTE'!$A$1:$AG$1961,31,0)</f>
        <v>CHIMBORAZO</v>
      </c>
      <c r="AM629" s="17" t="e">
        <f>VLOOKUP(AL629,PROVINCIAS!$F$1:$G$1171,2,0)</f>
        <v>#N/A</v>
      </c>
    </row>
    <row r="630" spans="1:39" x14ac:dyDescent="0.45">
      <c r="A630" s="17">
        <v>1001640</v>
      </c>
      <c r="B630" s="17" t="s">
        <v>10166</v>
      </c>
      <c r="C630" s="85">
        <v>1717346033</v>
      </c>
      <c r="D630" s="17">
        <v>25</v>
      </c>
      <c r="E630" s="86">
        <v>35191</v>
      </c>
      <c r="F630" s="86" t="str">
        <f t="shared" si="55"/>
        <v>1996</v>
      </c>
      <c r="G630" s="87">
        <v>2022</v>
      </c>
      <c r="H630" s="87">
        <f t="shared" si="56"/>
        <v>26</v>
      </c>
      <c r="I630" s="87" t="str">
        <f t="shared" si="54"/>
        <v>Mal</v>
      </c>
      <c r="J630" s="17" t="s">
        <v>36</v>
      </c>
      <c r="K630" s="17">
        <v>1002315</v>
      </c>
      <c r="L630" s="17">
        <v>15</v>
      </c>
      <c r="M630" s="17">
        <v>0</v>
      </c>
      <c r="N630" s="17" t="str">
        <f t="shared" si="57"/>
        <v>A1</v>
      </c>
      <c r="O630" s="17" t="s">
        <v>10468</v>
      </c>
      <c r="P630" s="17" t="s">
        <v>10469</v>
      </c>
      <c r="Q630" s="88">
        <v>44529</v>
      </c>
      <c r="R630" s="88">
        <v>44991</v>
      </c>
      <c r="S630" s="89" t="s">
        <v>776</v>
      </c>
      <c r="T630" s="17">
        <v>1500</v>
      </c>
      <c r="U630" s="17" t="s">
        <v>10842</v>
      </c>
      <c r="V630" s="17">
        <v>23</v>
      </c>
      <c r="W630" s="17" t="s">
        <v>10994</v>
      </c>
      <c r="X630" s="17" t="str">
        <f t="shared" si="58"/>
        <v>Vigente</v>
      </c>
      <c r="Y630" s="17" t="str">
        <f t="shared" si="59"/>
        <v>V</v>
      </c>
      <c r="Z630" s="17" t="s">
        <v>11101</v>
      </c>
      <c r="AA630" s="17" t="str">
        <f>VLOOKUP(A630,'REPORTE'!$A$1:$AG$1961,19,0)</f>
        <v>Empleado Privado</v>
      </c>
      <c r="AB630" s="17">
        <v>1001744</v>
      </c>
      <c r="AC630" s="17" t="s">
        <v>11320</v>
      </c>
      <c r="AD630" s="17" t="s">
        <v>11914</v>
      </c>
      <c r="AE630" s="17" t="s">
        <v>12072</v>
      </c>
      <c r="AF630" s="17" t="s">
        <v>12387</v>
      </c>
      <c r="AG630" s="17" t="s">
        <v>677</v>
      </c>
      <c r="AH630" s="17" t="str">
        <f>VLOOKUP(A630,'REPORTE'!$A$1:$AG$1961,5,0)</f>
        <v>ECUATORIANO(A)</v>
      </c>
      <c r="AI630" s="17">
        <f>VLOOKUP(A630,'REPORTE'!$A$1:$AG$1961,28,0)</f>
        <v>0</v>
      </c>
      <c r="AJ630" s="17" t="str">
        <f>VLOOKUP(A630,'REPORTE'!$A$1:$AG$1961,29,0)</f>
        <v>Cliente</v>
      </c>
      <c r="AK630" s="17" t="str">
        <f>VLOOKUP(A630,'REPORTE'!$A$1:$AG$1961,30,0)</f>
        <v>Ninguna</v>
      </c>
      <c r="AL630" s="17" t="str">
        <f>VLOOKUP(A630,'REPORTE'!$A$1:$AG$1961,31,0)</f>
        <v>PICHINCHA</v>
      </c>
      <c r="AM630" s="17" t="str">
        <f>VLOOKUP(AL630,PROVINCIAS!$F$1:$G$1171,2,0)</f>
        <v>URBANA</v>
      </c>
    </row>
    <row r="631" spans="1:39" x14ac:dyDescent="0.45">
      <c r="A631" s="17">
        <v>1001660</v>
      </c>
      <c r="B631" s="17" t="s">
        <v>10167</v>
      </c>
      <c r="C631" s="85">
        <v>1720948734</v>
      </c>
      <c r="D631" s="17">
        <v>26</v>
      </c>
      <c r="E631" s="86">
        <v>35039</v>
      </c>
      <c r="F631" s="86" t="str">
        <f t="shared" si="55"/>
        <v>1995</v>
      </c>
      <c r="G631" s="87">
        <v>2022</v>
      </c>
      <c r="H631" s="87">
        <f t="shared" si="56"/>
        <v>27</v>
      </c>
      <c r="I631" s="87" t="str">
        <f t="shared" si="54"/>
        <v>Mal</v>
      </c>
      <c r="J631" s="17" t="s">
        <v>36</v>
      </c>
      <c r="K631" s="17">
        <v>1002309</v>
      </c>
      <c r="L631" s="17">
        <v>24</v>
      </c>
      <c r="M631" s="17">
        <v>0</v>
      </c>
      <c r="N631" s="17" t="str">
        <f t="shared" si="57"/>
        <v>A1</v>
      </c>
      <c r="O631" s="17" t="s">
        <v>10468</v>
      </c>
      <c r="P631" s="17" t="s">
        <v>10469</v>
      </c>
      <c r="Q631" s="88">
        <v>44529</v>
      </c>
      <c r="R631" s="88">
        <v>45265</v>
      </c>
      <c r="S631" s="89" t="s">
        <v>776</v>
      </c>
      <c r="T631" s="17">
        <v>7500</v>
      </c>
      <c r="U631" s="17" t="s">
        <v>10843</v>
      </c>
      <c r="V631" s="17">
        <v>18.989999999999998</v>
      </c>
      <c r="W631" s="17" t="s">
        <v>10994</v>
      </c>
      <c r="X631" s="17" t="str">
        <f t="shared" si="58"/>
        <v>Vigente</v>
      </c>
      <c r="Y631" s="17" t="str">
        <f t="shared" si="59"/>
        <v>V</v>
      </c>
      <c r="Z631" s="17" t="s">
        <v>11066</v>
      </c>
      <c r="AA631" s="17" t="str">
        <f>VLOOKUP(A631,'REPORTE'!$A$1:$AG$1961,19,0)</f>
        <v>Actividades de publicación de programas informáticos comerciales (no personalizados): sistemas operativos, aplicaciones comerciales y otras aplicaciones, juegos informáticos para todas las plataformas.</v>
      </c>
      <c r="AB631" s="17">
        <v>1001762</v>
      </c>
      <c r="AC631" s="17" t="s">
        <v>11686</v>
      </c>
      <c r="AD631" s="17" t="s">
        <v>11854</v>
      </c>
      <c r="AE631" s="17" t="s">
        <v>12072</v>
      </c>
      <c r="AF631" s="17" t="s">
        <v>12388</v>
      </c>
      <c r="AG631" s="17" t="s">
        <v>677</v>
      </c>
      <c r="AH631" s="17" t="str">
        <f>VLOOKUP(A631,'REPORTE'!$A$1:$AG$1961,5,0)</f>
        <v>ECUATORIANO(A)</v>
      </c>
      <c r="AI631" s="17">
        <f>VLOOKUP(A631,'REPORTE'!$A$1:$AG$1961,28,0)</f>
        <v>44523</v>
      </c>
      <c r="AJ631" s="17" t="str">
        <f>VLOOKUP(A631,'REPORTE'!$A$1:$AG$1961,29,0)</f>
        <v>Cliente</v>
      </c>
      <c r="AK631" s="17" t="str">
        <f>VLOOKUP(A631,'REPORTE'!$A$1:$AG$1961,30,0)</f>
        <v>Universitaria</v>
      </c>
      <c r="AL631" s="17" t="str">
        <f>VLOOKUP(A631,'REPORTE'!$A$1:$AG$1961,31,0)</f>
        <v>PICHINCHA</v>
      </c>
      <c r="AM631" s="17" t="str">
        <f>VLOOKUP(AL631,PROVINCIAS!$F$1:$G$1171,2,0)</f>
        <v>URBANA</v>
      </c>
    </row>
    <row r="632" spans="1:39" x14ac:dyDescent="0.45">
      <c r="A632" s="17">
        <v>1001667</v>
      </c>
      <c r="B632" s="17" t="s">
        <v>10168</v>
      </c>
      <c r="C632" s="85">
        <v>604571067</v>
      </c>
      <c r="D632" s="17">
        <v>32</v>
      </c>
      <c r="E632" s="86">
        <v>32907</v>
      </c>
      <c r="F632" s="86" t="str">
        <f t="shared" si="55"/>
        <v>1990</v>
      </c>
      <c r="G632" s="87">
        <v>2022</v>
      </c>
      <c r="H632" s="87">
        <f t="shared" si="56"/>
        <v>32</v>
      </c>
      <c r="I632" s="87" t="str">
        <f t="shared" si="54"/>
        <v>Mal</v>
      </c>
      <c r="J632" s="17" t="s">
        <v>36</v>
      </c>
      <c r="K632" s="17">
        <v>1002306</v>
      </c>
      <c r="L632" s="17">
        <v>30</v>
      </c>
      <c r="M632" s="17">
        <v>0</v>
      </c>
      <c r="N632" s="17" t="str">
        <f t="shared" si="57"/>
        <v>A1</v>
      </c>
      <c r="O632" s="17" t="s">
        <v>10468</v>
      </c>
      <c r="P632" s="17" t="s">
        <v>10469</v>
      </c>
      <c r="Q632" s="88">
        <v>44529</v>
      </c>
      <c r="R632" s="88">
        <v>45453</v>
      </c>
      <c r="S632" s="89" t="s">
        <v>776</v>
      </c>
      <c r="T632" s="17">
        <v>10000</v>
      </c>
      <c r="U632" s="17" t="s">
        <v>10844</v>
      </c>
      <c r="V632" s="17">
        <v>21.5</v>
      </c>
      <c r="W632" s="17" t="s">
        <v>10994</v>
      </c>
      <c r="X632" s="17" t="str">
        <f t="shared" si="58"/>
        <v>Vigente</v>
      </c>
      <c r="Y632" s="17" t="str">
        <f t="shared" si="59"/>
        <v>V</v>
      </c>
      <c r="Z632" s="17" t="s">
        <v>244</v>
      </c>
      <c r="AA632" s="17" t="str">
        <f>VLOOKUP(A632,'REPORTE'!$A$1:$AG$1961,19,0)</f>
        <v>Actividades de agentes inmobiliarios neutrales que garantizan el cumplimiento de todas las condiciones de una transacción inmobiliaria (plicas inmobiliarias).</v>
      </c>
      <c r="AB632" s="17">
        <v>1001769</v>
      </c>
      <c r="AC632" s="17" t="s">
        <v>11687</v>
      </c>
      <c r="AD632" s="17" t="s">
        <v>11865</v>
      </c>
      <c r="AE632" s="17" t="s">
        <v>12072</v>
      </c>
      <c r="AF632" s="17" t="s">
        <v>12389</v>
      </c>
      <c r="AG632" s="17" t="s">
        <v>4384</v>
      </c>
      <c r="AH632" s="17" t="str">
        <f>VLOOKUP(A632,'REPORTE'!$A$1:$AG$1961,5,0)</f>
        <v>ECUATORIANO(A) INDIGENA</v>
      </c>
      <c r="AI632" s="17">
        <f>VLOOKUP(A632,'REPORTE'!$A$1:$AG$1961,28,0)</f>
        <v>44600</v>
      </c>
      <c r="AJ632" s="17" t="str">
        <f>VLOOKUP(A632,'REPORTE'!$A$1:$AG$1961,29,0)</f>
        <v>Cliente</v>
      </c>
      <c r="AK632" s="17" t="str">
        <f>VLOOKUP(A632,'REPORTE'!$A$1:$AG$1961,30,0)</f>
        <v>Secundaria</v>
      </c>
      <c r="AL632" s="17" t="str">
        <f>VLOOKUP(A632,'REPORTE'!$A$1:$AG$1961,31,0)</f>
        <v>CHIMBORAZO</v>
      </c>
      <c r="AM632" s="17" t="e">
        <f>VLOOKUP(AL632,PROVINCIAS!$F$1:$G$1171,2,0)</f>
        <v>#N/A</v>
      </c>
    </row>
    <row r="633" spans="1:39" x14ac:dyDescent="0.45">
      <c r="A633" s="17">
        <v>1001671</v>
      </c>
      <c r="B633" s="17" t="s">
        <v>10169</v>
      </c>
      <c r="C633" s="85">
        <v>604715524</v>
      </c>
      <c r="D633" s="17">
        <v>27</v>
      </c>
      <c r="E633" s="86">
        <v>34578</v>
      </c>
      <c r="F633" s="86" t="str">
        <f t="shared" si="55"/>
        <v>1994</v>
      </c>
      <c r="G633" s="87">
        <v>2022</v>
      </c>
      <c r="H633" s="87">
        <f t="shared" si="56"/>
        <v>28</v>
      </c>
      <c r="I633" s="87" t="str">
        <f t="shared" si="54"/>
        <v>Mal</v>
      </c>
      <c r="J633" s="17" t="s">
        <v>36</v>
      </c>
      <c r="K633" s="17">
        <v>1002308</v>
      </c>
      <c r="L633" s="17">
        <v>24</v>
      </c>
      <c r="M633" s="17">
        <v>4</v>
      </c>
      <c r="N633" s="17" t="str">
        <f t="shared" si="57"/>
        <v>A1</v>
      </c>
      <c r="O633" s="17" t="s">
        <v>10468</v>
      </c>
      <c r="P633" s="17" t="s">
        <v>10469</v>
      </c>
      <c r="Q633" s="88">
        <v>44529</v>
      </c>
      <c r="R633" s="88">
        <v>45255</v>
      </c>
      <c r="S633" s="88">
        <v>44617</v>
      </c>
      <c r="T633" s="17">
        <v>3000</v>
      </c>
      <c r="U633" s="17" t="s">
        <v>10845</v>
      </c>
      <c r="V633" s="17">
        <v>21.5</v>
      </c>
      <c r="W633" s="17" t="s">
        <v>10995</v>
      </c>
      <c r="X633" s="17" t="str">
        <f t="shared" si="58"/>
        <v>Vigente</v>
      </c>
      <c r="Y633" s="17" t="str">
        <f t="shared" si="59"/>
        <v>F</v>
      </c>
      <c r="Z633" s="17" t="s">
        <v>11490</v>
      </c>
      <c r="AA633" s="17" t="str">
        <f>VLOOKUP(A633,'REPORTE'!$A$1:$AG$1961,19,0)</f>
        <v>Fabricación de componentes estructurales y materiales prefabricados para obras de construcción o de ingenierí­a civil de hormigón, cemento, piedra artificial o yeso: losetas, losas, baldosas, ladrillos, bloques, planchas, paneles, láminas, tableros, caños, tubos, postes, etcétera.</v>
      </c>
      <c r="AB633" s="17">
        <v>1001774</v>
      </c>
      <c r="AC633" s="17" t="s">
        <v>11526</v>
      </c>
      <c r="AD633" s="17" t="s">
        <v>11873</v>
      </c>
      <c r="AE633" s="17" t="s">
        <v>12072</v>
      </c>
      <c r="AF633" s="17" t="s">
        <v>12076</v>
      </c>
      <c r="AG633" s="17" t="s">
        <v>677</v>
      </c>
      <c r="AH633" s="17" t="str">
        <f>VLOOKUP(A633,'REPORTE'!$A$1:$AG$1961,5,0)</f>
        <v>ECUATORIANO(A)</v>
      </c>
      <c r="AI633" s="17">
        <f>VLOOKUP(A633,'REPORTE'!$A$1:$AG$1961,28,0)</f>
        <v>0</v>
      </c>
      <c r="AJ633" s="17" t="str">
        <f>VLOOKUP(A633,'REPORTE'!$A$1:$AG$1961,29,0)</f>
        <v>Cliente</v>
      </c>
      <c r="AK633" s="17" t="str">
        <f>VLOOKUP(A633,'REPORTE'!$A$1:$AG$1961,30,0)</f>
        <v>Primaria</v>
      </c>
      <c r="AL633" s="17" t="str">
        <f>VLOOKUP(A633,'REPORTE'!$A$1:$AG$1961,31,0)</f>
        <v>CHIMBORAZO</v>
      </c>
      <c r="AM633" s="17" t="e">
        <f>VLOOKUP(AL633,PROVINCIAS!$F$1:$G$1171,2,0)</f>
        <v>#N/A</v>
      </c>
    </row>
    <row r="634" spans="1:39" x14ac:dyDescent="0.45">
      <c r="A634" s="17">
        <v>1000287</v>
      </c>
      <c r="B634" s="17" t="s">
        <v>9647</v>
      </c>
      <c r="C634" s="85">
        <v>1725770208</v>
      </c>
      <c r="D634" s="17">
        <v>40</v>
      </c>
      <c r="E634" s="86">
        <v>29837</v>
      </c>
      <c r="F634" s="86" t="str">
        <f t="shared" si="55"/>
        <v>1981</v>
      </c>
      <c r="G634" s="87">
        <v>2022</v>
      </c>
      <c r="H634" s="87">
        <f t="shared" si="56"/>
        <v>41</v>
      </c>
      <c r="I634" s="87" t="str">
        <f t="shared" si="54"/>
        <v>Mal</v>
      </c>
      <c r="J634" s="17" t="s">
        <v>36</v>
      </c>
      <c r="K634" s="17">
        <v>1002318</v>
      </c>
      <c r="L634" s="17">
        <v>1</v>
      </c>
      <c r="M634" s="17">
        <v>0</v>
      </c>
      <c r="N634" s="17" t="str">
        <f t="shared" si="57"/>
        <v>A1</v>
      </c>
      <c r="O634" s="17" t="s">
        <v>10468</v>
      </c>
      <c r="P634" s="17" t="s">
        <v>10469</v>
      </c>
      <c r="Q634" s="88">
        <v>44530</v>
      </c>
      <c r="R634" s="88">
        <v>44617</v>
      </c>
      <c r="S634" s="89" t="s">
        <v>776</v>
      </c>
      <c r="T634" s="17">
        <v>265.08999999999997</v>
      </c>
      <c r="U634" s="17">
        <v>265.08999999999997</v>
      </c>
      <c r="V634" s="17">
        <v>23</v>
      </c>
      <c r="W634" s="17" t="s">
        <v>10994</v>
      </c>
      <c r="X634" s="17" t="str">
        <f t="shared" si="58"/>
        <v>Vigente</v>
      </c>
      <c r="Y634" s="17" t="str">
        <f t="shared" si="59"/>
        <v>V</v>
      </c>
      <c r="Z634" s="17" t="s">
        <v>11060</v>
      </c>
      <c r="AA634" s="17" t="str">
        <f>VLOOKUP(A634,'REPORTE'!$A$1:$AG$1961,19,0)</f>
        <v>Venta al por mayor de frutas, legumbres y hortalizas.</v>
      </c>
      <c r="AB634" s="17">
        <v>1000347</v>
      </c>
      <c r="AC634" s="17" t="s">
        <v>11150</v>
      </c>
      <c r="AD634" s="17" t="s">
        <v>11866</v>
      </c>
      <c r="AE634" s="17" t="s">
        <v>12072</v>
      </c>
      <c r="AF634" s="17" t="s">
        <v>11150</v>
      </c>
      <c r="AG634" s="17" t="s">
        <v>4384</v>
      </c>
      <c r="AH634" s="17" t="str">
        <f>VLOOKUP(A634,'REPORTE'!$A$1:$AG$1961,5,0)</f>
        <v>ECUATORIANO(A)</v>
      </c>
      <c r="AI634" s="17">
        <f>VLOOKUP(A634,'REPORTE'!$A$1:$AG$1961,28,0)</f>
        <v>43783</v>
      </c>
      <c r="AJ634" s="17" t="str">
        <f>VLOOKUP(A634,'REPORTE'!$A$1:$AG$1961,29,0)</f>
        <v>Cliente</v>
      </c>
      <c r="AK634" s="17" t="str">
        <f>VLOOKUP(A634,'REPORTE'!$A$1:$AG$1961,30,0)</f>
        <v>Primaria</v>
      </c>
      <c r="AL634" s="17" t="str">
        <f>VLOOKUP(A634,'REPORTE'!$A$1:$AG$1961,31,0)</f>
        <v>BOLIVAR</v>
      </c>
      <c r="AM634" s="17" t="str">
        <f>VLOOKUP(AL634,PROVINCIAS!$F$1:$G$1171,2,0)</f>
        <v>RURAL</v>
      </c>
    </row>
    <row r="635" spans="1:39" x14ac:dyDescent="0.45">
      <c r="A635" s="17">
        <v>1000082</v>
      </c>
      <c r="B635" s="17" t="s">
        <v>10170</v>
      </c>
      <c r="C635" s="85">
        <v>601824881</v>
      </c>
      <c r="D635" s="17">
        <v>58</v>
      </c>
      <c r="E635" s="86">
        <v>23244</v>
      </c>
      <c r="F635" s="86" t="str">
        <f t="shared" si="55"/>
        <v>1963</v>
      </c>
      <c r="G635" s="87">
        <v>2022</v>
      </c>
      <c r="H635" s="87">
        <f t="shared" si="56"/>
        <v>59</v>
      </c>
      <c r="I635" s="87" t="str">
        <f t="shared" si="54"/>
        <v>Mal</v>
      </c>
      <c r="J635" s="17" t="s">
        <v>36</v>
      </c>
      <c r="K635" s="17">
        <v>1002324</v>
      </c>
      <c r="L635" s="17">
        <v>30</v>
      </c>
      <c r="M635" s="17">
        <v>0</v>
      </c>
      <c r="N635" s="17" t="str">
        <f t="shared" si="57"/>
        <v>A1</v>
      </c>
      <c r="O635" s="17" t="s">
        <v>10468</v>
      </c>
      <c r="P635" s="17" t="s">
        <v>10469</v>
      </c>
      <c r="Q635" s="88">
        <v>44531</v>
      </c>
      <c r="R635" s="88">
        <v>45468</v>
      </c>
      <c r="S635" s="89" t="s">
        <v>776</v>
      </c>
      <c r="T635" s="17">
        <v>3500</v>
      </c>
      <c r="U635" s="17" t="s">
        <v>10846</v>
      </c>
      <c r="V635" s="17">
        <v>21.5</v>
      </c>
      <c r="W635" s="17" t="s">
        <v>10994</v>
      </c>
      <c r="X635" s="17" t="str">
        <f t="shared" si="58"/>
        <v>Vigente</v>
      </c>
      <c r="Y635" s="17" t="str">
        <f t="shared" si="59"/>
        <v>V</v>
      </c>
      <c r="Z635" s="17" t="s">
        <v>11014</v>
      </c>
      <c r="AA635" s="17" t="str">
        <f>VLOOKUP(A635,'REPORTE'!$A$1:$AG$1961,19,0)</f>
        <v>Venta al por menor de lácteos en establecimientos especializados.</v>
      </c>
      <c r="AB635" s="17">
        <v>1000098</v>
      </c>
      <c r="AC635" s="17" t="s">
        <v>11688</v>
      </c>
      <c r="AD635" s="17" t="s">
        <v>11836</v>
      </c>
      <c r="AE635" s="17" t="s">
        <v>12072</v>
      </c>
      <c r="AF635" s="17" t="s">
        <v>12390</v>
      </c>
      <c r="AG635" s="17" t="s">
        <v>4384</v>
      </c>
      <c r="AH635" s="17" t="str">
        <f>VLOOKUP(A635,'REPORTE'!$A$1:$AG$1961,5,0)</f>
        <v>ECUATORIANO(A)</v>
      </c>
      <c r="AI635" s="17">
        <f>VLOOKUP(A635,'REPORTE'!$A$1:$AG$1961,28,0)</f>
        <v>43791</v>
      </c>
      <c r="AJ635" s="17" t="str">
        <f>VLOOKUP(A635,'REPORTE'!$A$1:$AG$1961,29,0)</f>
        <v>Cliente</v>
      </c>
      <c r="AK635" s="17" t="str">
        <f>VLOOKUP(A635,'REPORTE'!$A$1:$AG$1961,30,0)</f>
        <v>Secundaria</v>
      </c>
      <c r="AL635" s="17" t="str">
        <f>VLOOKUP(A635,'REPORTE'!$A$1:$AG$1961,31,0)</f>
        <v>CHIMBORAZO</v>
      </c>
      <c r="AM635" s="17" t="e">
        <f>VLOOKUP(AL635,PROVINCIAS!$F$1:$G$1171,2,0)</f>
        <v>#N/A</v>
      </c>
    </row>
    <row r="636" spans="1:39" x14ac:dyDescent="0.45">
      <c r="A636" s="17">
        <v>1001025</v>
      </c>
      <c r="B636" s="17" t="s">
        <v>10092</v>
      </c>
      <c r="C636" s="85">
        <v>1001991619</v>
      </c>
      <c r="D636" s="17">
        <v>49</v>
      </c>
      <c r="E636" s="86">
        <v>26655</v>
      </c>
      <c r="F636" s="86" t="str">
        <f t="shared" si="55"/>
        <v>1972</v>
      </c>
      <c r="G636" s="87">
        <v>2022</v>
      </c>
      <c r="H636" s="87">
        <f t="shared" si="56"/>
        <v>50</v>
      </c>
      <c r="I636" s="87" t="str">
        <f t="shared" si="54"/>
        <v>Mal</v>
      </c>
      <c r="J636" s="17" t="s">
        <v>36</v>
      </c>
      <c r="K636" s="17">
        <v>1002321</v>
      </c>
      <c r="L636" s="17">
        <v>15</v>
      </c>
      <c r="M636" s="17">
        <v>35</v>
      </c>
      <c r="N636" s="17" t="str">
        <f t="shared" si="57"/>
        <v>A3</v>
      </c>
      <c r="O636" s="17" t="s">
        <v>10468</v>
      </c>
      <c r="P636" s="17" t="s">
        <v>10469</v>
      </c>
      <c r="Q636" s="88">
        <v>44531</v>
      </c>
      <c r="R636" s="88">
        <v>45010</v>
      </c>
      <c r="S636" s="88">
        <v>44586</v>
      </c>
      <c r="T636" s="17">
        <v>745</v>
      </c>
      <c r="U636" s="17">
        <v>745</v>
      </c>
      <c r="V636" s="17">
        <v>23</v>
      </c>
      <c r="W636" s="17" t="s">
        <v>10995</v>
      </c>
      <c r="X636" s="17" t="str">
        <f t="shared" si="58"/>
        <v>Vigente</v>
      </c>
      <c r="Y636" s="17" t="str">
        <f t="shared" si="59"/>
        <v>F</v>
      </c>
      <c r="Z636" s="17" t="s">
        <v>11102</v>
      </c>
      <c r="AA636" s="17" t="str">
        <f>VLOOKUP(A636,'REPORTE'!$A$1:$AG$1961,19,0)</f>
        <v>Servicios de apoyo a la fabricación de instrumentos y materiales médicos y odontológicos a cambio de una retribución o por contrato.</v>
      </c>
      <c r="AB636" s="17">
        <v>1001095</v>
      </c>
      <c r="AC636" s="17" t="s">
        <v>11330</v>
      </c>
      <c r="AD636" s="17" t="s">
        <v>11901</v>
      </c>
      <c r="AE636" s="17" t="s">
        <v>12072</v>
      </c>
      <c r="AF636" s="17" t="s">
        <v>12100</v>
      </c>
      <c r="AG636" s="17" t="s">
        <v>665</v>
      </c>
      <c r="AH636" s="17" t="str">
        <f>VLOOKUP(A636,'REPORTE'!$A$1:$AG$1961,5,0)</f>
        <v>ECUATORIANO(A) INDIGENA</v>
      </c>
      <c r="AI636" s="17">
        <f>VLOOKUP(A636,'REPORTE'!$A$1:$AG$1961,28,0)</f>
        <v>44218</v>
      </c>
      <c r="AJ636" s="17" t="str">
        <f>VLOOKUP(A636,'REPORTE'!$A$1:$AG$1961,29,0)</f>
        <v>Cliente</v>
      </c>
      <c r="AK636" s="17" t="str">
        <f>VLOOKUP(A636,'REPORTE'!$A$1:$AG$1961,30,0)</f>
        <v>Primaria</v>
      </c>
      <c r="AL636" s="17" t="str">
        <f>VLOOKUP(A636,'REPORTE'!$A$1:$AG$1961,31,0)</f>
        <v>IMBABURA</v>
      </c>
      <c r="AM636" s="17" t="e">
        <f>VLOOKUP(AL636,PROVINCIAS!$F$1:$G$1171,2,0)</f>
        <v>#N/A</v>
      </c>
    </row>
    <row r="637" spans="1:39" x14ac:dyDescent="0.45">
      <c r="A637" s="17">
        <v>1001368</v>
      </c>
      <c r="B637" s="17" t="s">
        <v>10171</v>
      </c>
      <c r="C637" s="85">
        <v>1721865564</v>
      </c>
      <c r="D637" s="17">
        <v>33</v>
      </c>
      <c r="E637" s="86">
        <v>32370</v>
      </c>
      <c r="F637" s="86" t="str">
        <f t="shared" si="55"/>
        <v>1988</v>
      </c>
      <c r="G637" s="87">
        <v>2022</v>
      </c>
      <c r="H637" s="87">
        <f t="shared" si="56"/>
        <v>34</v>
      </c>
      <c r="I637" s="87" t="str">
        <f t="shared" si="54"/>
        <v>Mal</v>
      </c>
      <c r="J637" s="17" t="s">
        <v>36</v>
      </c>
      <c r="K637" s="17">
        <v>1002325</v>
      </c>
      <c r="L637" s="17">
        <v>12</v>
      </c>
      <c r="M637" s="17">
        <v>0</v>
      </c>
      <c r="N637" s="17" t="str">
        <f t="shared" si="57"/>
        <v>A1</v>
      </c>
      <c r="O637" s="17" t="s">
        <v>10468</v>
      </c>
      <c r="P637" s="17" t="s">
        <v>10469</v>
      </c>
      <c r="Q637" s="88">
        <v>44531</v>
      </c>
      <c r="R637" s="88">
        <v>44910</v>
      </c>
      <c r="S637" s="89" t="s">
        <v>776</v>
      </c>
      <c r="T637" s="17">
        <v>800</v>
      </c>
      <c r="U637" s="17">
        <v>687.31</v>
      </c>
      <c r="V637" s="17">
        <v>23</v>
      </c>
      <c r="W637" s="17" t="s">
        <v>10994</v>
      </c>
      <c r="X637" s="17" t="str">
        <f t="shared" si="58"/>
        <v>Vigente</v>
      </c>
      <c r="Y637" s="17" t="str">
        <f t="shared" si="59"/>
        <v>V</v>
      </c>
      <c r="Z637" s="17" t="s">
        <v>279</v>
      </c>
      <c r="AA637" s="17" t="str">
        <f>VLOOKUP(A637,'REPORTE'!$A$1:$AG$1961,19,0)</f>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v>
      </c>
      <c r="AB637" s="17">
        <v>1001445</v>
      </c>
      <c r="AC637" s="17" t="s">
        <v>11304</v>
      </c>
      <c r="AD637" s="17" t="s">
        <v>11860</v>
      </c>
      <c r="AE637" s="17" t="s">
        <v>12072</v>
      </c>
      <c r="AF637" s="17" t="s">
        <v>12391</v>
      </c>
      <c r="AG637" s="17" t="s">
        <v>677</v>
      </c>
      <c r="AH637" s="17" t="str">
        <f>VLOOKUP(A637,'REPORTE'!$A$1:$AG$1961,5,0)</f>
        <v>ECUATORIANO(A) INDIGENA</v>
      </c>
      <c r="AI637" s="17">
        <f>VLOOKUP(A637,'REPORTE'!$A$1:$AG$1961,28,0)</f>
        <v>44531</v>
      </c>
      <c r="AJ637" s="17" t="str">
        <f>VLOOKUP(A637,'REPORTE'!$A$1:$AG$1961,29,0)</f>
        <v>Cliente</v>
      </c>
      <c r="AK637" s="17" t="str">
        <f>VLOOKUP(A637,'REPORTE'!$A$1:$AG$1961,30,0)</f>
        <v>Secundaria</v>
      </c>
      <c r="AL637" s="17" t="str">
        <f>VLOOKUP(A637,'REPORTE'!$A$1:$AG$1961,31,0)</f>
        <v>CHIMBORAZO</v>
      </c>
      <c r="AM637" s="17" t="e">
        <f>VLOOKUP(AL637,PROVINCIAS!$F$1:$G$1171,2,0)</f>
        <v>#N/A</v>
      </c>
    </row>
    <row r="638" spans="1:39" x14ac:dyDescent="0.45">
      <c r="A638" s="17">
        <v>1001662</v>
      </c>
      <c r="B638" s="17" t="s">
        <v>10172</v>
      </c>
      <c r="C638" s="85">
        <v>1726569245</v>
      </c>
      <c r="D638" s="17">
        <v>30</v>
      </c>
      <c r="E638" s="86">
        <v>33493</v>
      </c>
      <c r="F638" s="86" t="str">
        <f t="shared" si="55"/>
        <v>1991</v>
      </c>
      <c r="G638" s="87">
        <v>2022</v>
      </c>
      <c r="H638" s="87">
        <f t="shared" si="56"/>
        <v>31</v>
      </c>
      <c r="I638" s="87" t="str">
        <f t="shared" si="54"/>
        <v>Mal</v>
      </c>
      <c r="J638" s="17" t="s">
        <v>36</v>
      </c>
      <c r="K638" s="17">
        <v>1002320</v>
      </c>
      <c r="L638" s="17">
        <v>12</v>
      </c>
      <c r="M638" s="17">
        <v>0</v>
      </c>
      <c r="N638" s="17" t="str">
        <f t="shared" si="57"/>
        <v>A1</v>
      </c>
      <c r="O638" s="17" t="s">
        <v>10468</v>
      </c>
      <c r="P638" s="17" t="s">
        <v>10469</v>
      </c>
      <c r="Q638" s="88">
        <v>44531</v>
      </c>
      <c r="R638" s="88">
        <v>44911</v>
      </c>
      <c r="S638" s="89" t="s">
        <v>776</v>
      </c>
      <c r="T638" s="17">
        <v>1000</v>
      </c>
      <c r="U638" s="17">
        <v>859.88</v>
      </c>
      <c r="V638" s="17">
        <v>23</v>
      </c>
      <c r="W638" s="17" t="s">
        <v>10994</v>
      </c>
      <c r="X638" s="17" t="str">
        <f t="shared" si="58"/>
        <v>Vigente</v>
      </c>
      <c r="Y638" s="17" t="str">
        <f t="shared" si="59"/>
        <v>V</v>
      </c>
      <c r="Z638" s="17" t="s">
        <v>11024</v>
      </c>
      <c r="AA638" s="17" t="str">
        <f>VLOOKUP(A638,'REPORTE'!$A$1:$AG$1961,19,0)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638" s="17">
        <v>1001764</v>
      </c>
      <c r="AC638" s="17" t="s">
        <v>11185</v>
      </c>
      <c r="AD638" s="17" t="s">
        <v>12010</v>
      </c>
      <c r="AE638" s="17" t="s">
        <v>12072</v>
      </c>
      <c r="AF638" s="17" t="s">
        <v>12392</v>
      </c>
      <c r="AG638" s="17" t="s">
        <v>677</v>
      </c>
      <c r="AH638" s="17" t="str">
        <f>VLOOKUP(A638,'REPORTE'!$A$1:$AG$1961,5,0)</f>
        <v>ECUATORIANO(A)</v>
      </c>
      <c r="AI638" s="17">
        <f>VLOOKUP(A638,'REPORTE'!$A$1:$AG$1961,28,0)</f>
        <v>0</v>
      </c>
      <c r="AJ638" s="17" t="str">
        <f>VLOOKUP(A638,'REPORTE'!$A$1:$AG$1961,29,0)</f>
        <v>Cliente</v>
      </c>
      <c r="AK638" s="17" t="str">
        <f>VLOOKUP(A638,'REPORTE'!$A$1:$AG$1961,30,0)</f>
        <v>Secundaria</v>
      </c>
      <c r="AL638" s="17" t="str">
        <f>VLOOKUP(A638,'REPORTE'!$A$1:$AG$1961,31,0)</f>
        <v>PICHINCHA</v>
      </c>
      <c r="AM638" s="17" t="str">
        <f>VLOOKUP(AL638,PROVINCIAS!$F$1:$G$1171,2,0)</f>
        <v>URBANA</v>
      </c>
    </row>
    <row r="639" spans="1:39" x14ac:dyDescent="0.45">
      <c r="A639" s="17">
        <v>1001677</v>
      </c>
      <c r="B639" s="17" t="s">
        <v>10173</v>
      </c>
      <c r="C639" s="85">
        <v>602314361</v>
      </c>
      <c r="D639" s="17">
        <v>51</v>
      </c>
      <c r="E639" s="86">
        <v>25724</v>
      </c>
      <c r="F639" s="86" t="str">
        <f t="shared" si="55"/>
        <v>1970</v>
      </c>
      <c r="G639" s="87">
        <v>2022</v>
      </c>
      <c r="H639" s="87">
        <f t="shared" si="56"/>
        <v>52</v>
      </c>
      <c r="I639" s="87" t="str">
        <f t="shared" si="54"/>
        <v>Mal</v>
      </c>
      <c r="J639" s="17" t="s">
        <v>36</v>
      </c>
      <c r="K639" s="17">
        <v>1002319</v>
      </c>
      <c r="L639" s="17">
        <v>12</v>
      </c>
      <c r="M639" s="17">
        <v>0</v>
      </c>
      <c r="N639" s="17" t="str">
        <f t="shared" si="57"/>
        <v>A1</v>
      </c>
      <c r="O639" s="17" t="s">
        <v>10466</v>
      </c>
      <c r="P639" s="17" t="s">
        <v>10467</v>
      </c>
      <c r="Q639" s="88">
        <v>44531</v>
      </c>
      <c r="R639" s="88">
        <v>44905</v>
      </c>
      <c r="S639" s="89" t="s">
        <v>776</v>
      </c>
      <c r="T639" s="17">
        <v>1000</v>
      </c>
      <c r="U639" s="17">
        <v>846.01</v>
      </c>
      <c r="V639" s="17">
        <v>16</v>
      </c>
      <c r="W639" s="17" t="s">
        <v>10994</v>
      </c>
      <c r="X639" s="17" t="str">
        <f t="shared" si="58"/>
        <v>Vigente</v>
      </c>
      <c r="Y639" s="17" t="str">
        <f t="shared" si="59"/>
        <v>V</v>
      </c>
      <c r="Z639" s="17" t="s">
        <v>11000</v>
      </c>
      <c r="AA639" s="17" t="str">
        <f>VLOOKUP(A639,'REPORTE'!$A$1:$AG$1961,19,0)</f>
        <v>Empleado Público</v>
      </c>
      <c r="AB639" s="17">
        <v>1001779</v>
      </c>
      <c r="AC639" s="17" t="s">
        <v>11299</v>
      </c>
      <c r="AD639" s="17" t="s">
        <v>11853</v>
      </c>
      <c r="AE639" s="17" t="s">
        <v>12072</v>
      </c>
      <c r="AF639" s="17" t="s">
        <v>12393</v>
      </c>
      <c r="AG639" s="17" t="s">
        <v>677</v>
      </c>
      <c r="AH639" s="17" t="str">
        <f>VLOOKUP(A639,'REPORTE'!$A$1:$AG$1961,5,0)</f>
        <v>ECUATORIANO(A)</v>
      </c>
      <c r="AI639" s="17">
        <f>VLOOKUP(A639,'REPORTE'!$A$1:$AG$1961,28,0)</f>
        <v>0</v>
      </c>
      <c r="AJ639" s="17" t="str">
        <f>VLOOKUP(A639,'REPORTE'!$A$1:$AG$1961,29,0)</f>
        <v>Cliente</v>
      </c>
      <c r="AK639" s="17" t="str">
        <f>VLOOKUP(A639,'REPORTE'!$A$1:$AG$1961,30,0)</f>
        <v>Primaria</v>
      </c>
      <c r="AL639" s="17" t="str">
        <f>VLOOKUP(A639,'REPORTE'!$A$1:$AG$1961,31,0)</f>
        <v>PICHINCHA</v>
      </c>
      <c r="AM639" s="17" t="str">
        <f>VLOOKUP(AL639,PROVINCIAS!$F$1:$G$1171,2,0)</f>
        <v>URBANA</v>
      </c>
    </row>
    <row r="640" spans="1:39" x14ac:dyDescent="0.45">
      <c r="A640" s="17">
        <v>1001680</v>
      </c>
      <c r="B640" s="17" t="s">
        <v>10174</v>
      </c>
      <c r="C640" s="85">
        <v>1713205019</v>
      </c>
      <c r="D640" s="17">
        <v>38</v>
      </c>
      <c r="E640" s="86">
        <v>30499</v>
      </c>
      <c r="F640" s="86" t="str">
        <f t="shared" si="55"/>
        <v>1983</v>
      </c>
      <c r="G640" s="87">
        <v>2022</v>
      </c>
      <c r="H640" s="87">
        <f t="shared" si="56"/>
        <v>39</v>
      </c>
      <c r="I640" s="87" t="str">
        <f t="shared" si="54"/>
        <v>Mal</v>
      </c>
      <c r="J640" s="17" t="s">
        <v>59</v>
      </c>
      <c r="K640" s="17">
        <v>1002322</v>
      </c>
      <c r="L640" s="17">
        <v>36</v>
      </c>
      <c r="M640" s="17">
        <v>0</v>
      </c>
      <c r="N640" s="17" t="str">
        <f t="shared" si="57"/>
        <v>A1</v>
      </c>
      <c r="O640" s="17" t="s">
        <v>10468</v>
      </c>
      <c r="P640" s="17" t="s">
        <v>10469</v>
      </c>
      <c r="Q640" s="88">
        <v>44531</v>
      </c>
      <c r="R640" s="88">
        <v>45631</v>
      </c>
      <c r="S640" s="89" t="s">
        <v>776</v>
      </c>
      <c r="T640" s="17">
        <v>10000</v>
      </c>
      <c r="U640" s="17" t="s">
        <v>10847</v>
      </c>
      <c r="V640" s="17">
        <v>18.989999999999998</v>
      </c>
      <c r="W640" s="17" t="s">
        <v>10994</v>
      </c>
      <c r="X640" s="17" t="str">
        <f t="shared" si="58"/>
        <v>Vigente</v>
      </c>
      <c r="Y640" s="17" t="str">
        <f t="shared" si="59"/>
        <v>V</v>
      </c>
      <c r="Z640" s="17" t="s">
        <v>11032</v>
      </c>
      <c r="AA640" s="17" t="str">
        <f>VLOOKUP(A640,'REPORTE'!$A$1:$AG$1961,19,0)</f>
        <v>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v>
      </c>
      <c r="AB640" s="17">
        <v>1001782</v>
      </c>
      <c r="AC640" s="17" t="s">
        <v>11689</v>
      </c>
      <c r="AD640" s="17" t="s">
        <v>11876</v>
      </c>
      <c r="AE640" s="17" t="s">
        <v>12072</v>
      </c>
      <c r="AF640" s="17" t="s">
        <v>12394</v>
      </c>
      <c r="AG640" s="17" t="s">
        <v>677</v>
      </c>
      <c r="AH640" s="17" t="str">
        <f>VLOOKUP(A640,'REPORTE'!$A$1:$AG$1961,5,0)</f>
        <v>ECUATORIANO(A)</v>
      </c>
      <c r="AI640" s="17">
        <f>VLOOKUP(A640,'REPORTE'!$A$1:$AG$1961,28,0)</f>
        <v>0</v>
      </c>
      <c r="AJ640" s="17" t="str">
        <f>VLOOKUP(A640,'REPORTE'!$A$1:$AG$1961,29,0)</f>
        <v>Cliente</v>
      </c>
      <c r="AK640" s="17" t="str">
        <f>VLOOKUP(A640,'REPORTE'!$A$1:$AG$1961,30,0)</f>
        <v>Universitaria</v>
      </c>
      <c r="AL640" s="17" t="str">
        <f>VLOOKUP(A640,'REPORTE'!$A$1:$AG$1961,31,0)</f>
        <v>PICHINCHA</v>
      </c>
      <c r="AM640" s="17" t="str">
        <f>VLOOKUP(AL640,PROVINCIAS!$F$1:$G$1171,2,0)</f>
        <v>URBANA</v>
      </c>
    </row>
    <row r="641" spans="1:39" x14ac:dyDescent="0.45">
      <c r="A641" s="17">
        <v>1001681</v>
      </c>
      <c r="B641" s="17" t="s">
        <v>10175</v>
      </c>
      <c r="C641" s="85">
        <v>1714042817</v>
      </c>
      <c r="D641" s="17">
        <v>41</v>
      </c>
      <c r="E641" s="86">
        <v>29391</v>
      </c>
      <c r="F641" s="86" t="str">
        <f t="shared" si="55"/>
        <v>1980</v>
      </c>
      <c r="G641" s="87">
        <v>2022</v>
      </c>
      <c r="H641" s="87">
        <f t="shared" si="56"/>
        <v>42</v>
      </c>
      <c r="I641" s="87" t="str">
        <f t="shared" si="54"/>
        <v>Mal</v>
      </c>
      <c r="J641" s="17" t="s">
        <v>36</v>
      </c>
      <c r="K641" s="17">
        <v>1002323</v>
      </c>
      <c r="L641" s="17">
        <v>36</v>
      </c>
      <c r="M641" s="17">
        <v>0</v>
      </c>
      <c r="N641" s="17" t="str">
        <f t="shared" si="57"/>
        <v>A1</v>
      </c>
      <c r="O641" s="17" t="s">
        <v>10468</v>
      </c>
      <c r="P641" s="17" t="s">
        <v>10469</v>
      </c>
      <c r="Q641" s="88">
        <v>44531</v>
      </c>
      <c r="R641" s="88">
        <v>45641</v>
      </c>
      <c r="S641" s="89" t="s">
        <v>776</v>
      </c>
      <c r="T641" s="17">
        <v>3300</v>
      </c>
      <c r="U641" s="17" t="s">
        <v>10848</v>
      </c>
      <c r="V641" s="17">
        <v>18.989999999999998</v>
      </c>
      <c r="W641" s="17" t="s">
        <v>10994</v>
      </c>
      <c r="X641" s="17" t="str">
        <f t="shared" si="58"/>
        <v>Vigente</v>
      </c>
      <c r="Y641" s="17" t="str">
        <f t="shared" si="59"/>
        <v>V</v>
      </c>
      <c r="Z641" s="17" t="s">
        <v>11030</v>
      </c>
      <c r="AA641" s="17" t="str">
        <f>VLOOKUP(A641,'REPORTE'!$A$1:$AG$1961,19,0)</f>
        <v>Empleado Privado</v>
      </c>
      <c r="AB641" s="17">
        <v>1001783</v>
      </c>
      <c r="AC641" s="17" t="s">
        <v>11690</v>
      </c>
      <c r="AD641" s="17" t="s">
        <v>11836</v>
      </c>
      <c r="AE641" s="17" t="s">
        <v>12072</v>
      </c>
      <c r="AF641" s="17" t="s">
        <v>12395</v>
      </c>
      <c r="AG641" s="17" t="s">
        <v>665</v>
      </c>
      <c r="AH641" s="17" t="str">
        <f>VLOOKUP(A641,'REPORTE'!$A$1:$AG$1961,5,0)</f>
        <v>ECUATORIANO(A)</v>
      </c>
      <c r="AI641" s="17">
        <f>VLOOKUP(A641,'REPORTE'!$A$1:$AG$1961,28,0)</f>
        <v>44531</v>
      </c>
      <c r="AJ641" s="17" t="str">
        <f>VLOOKUP(A641,'REPORTE'!$A$1:$AG$1961,29,0)</f>
        <v>Cliente</v>
      </c>
      <c r="AK641" s="17" t="str">
        <f>VLOOKUP(A641,'REPORTE'!$A$1:$AG$1961,30,0)</f>
        <v>Universitaria</v>
      </c>
      <c r="AL641" s="17" t="str">
        <f>VLOOKUP(A641,'REPORTE'!$A$1:$AG$1961,31,0)</f>
        <v>PICHINCHA</v>
      </c>
      <c r="AM641" s="17" t="str">
        <f>VLOOKUP(AL641,PROVINCIAS!$F$1:$G$1171,2,0)</f>
        <v>URBANA</v>
      </c>
    </row>
    <row r="642" spans="1:39" x14ac:dyDescent="0.45">
      <c r="A642" s="17">
        <v>1000149</v>
      </c>
      <c r="B642" s="17" t="s">
        <v>10176</v>
      </c>
      <c r="C642" s="85">
        <v>1718838350</v>
      </c>
      <c r="D642" s="17">
        <v>33</v>
      </c>
      <c r="E642" s="86">
        <v>32360</v>
      </c>
      <c r="F642" s="86" t="str">
        <f t="shared" si="55"/>
        <v>1988</v>
      </c>
      <c r="G642" s="87">
        <v>2022</v>
      </c>
      <c r="H642" s="87">
        <f t="shared" si="56"/>
        <v>34</v>
      </c>
      <c r="I642" s="87" t="str">
        <f t="shared" ref="I642:I705" si="60">IF(H660=D642,"Bien","Mal")</f>
        <v>Mal</v>
      </c>
      <c r="J642" s="17" t="s">
        <v>59</v>
      </c>
      <c r="K642" s="17">
        <v>1002334</v>
      </c>
      <c r="L642" s="17">
        <v>24</v>
      </c>
      <c r="M642" s="17">
        <v>0</v>
      </c>
      <c r="N642" s="17" t="str">
        <f t="shared" si="57"/>
        <v>A1</v>
      </c>
      <c r="O642" s="17" t="s">
        <v>10466</v>
      </c>
      <c r="P642" s="17" t="s">
        <v>10467</v>
      </c>
      <c r="Q642" s="88">
        <v>44532</v>
      </c>
      <c r="R642" s="88">
        <v>45270</v>
      </c>
      <c r="S642" s="89" t="s">
        <v>776</v>
      </c>
      <c r="T642" s="17">
        <v>1440</v>
      </c>
      <c r="U642" s="17" t="s">
        <v>10849</v>
      </c>
      <c r="V642" s="17">
        <v>16</v>
      </c>
      <c r="W642" s="17" t="s">
        <v>10994</v>
      </c>
      <c r="X642" s="17" t="str">
        <f t="shared" si="58"/>
        <v>Vigente</v>
      </c>
      <c r="Y642" s="17" t="str">
        <f t="shared" si="59"/>
        <v>V</v>
      </c>
      <c r="Z642" s="17" t="s">
        <v>11000</v>
      </c>
      <c r="AA642" s="17" t="str">
        <f>VLOOKUP(A642,'REPORTE'!$A$1:$AG$1961,19,0)</f>
        <v>Empleado Público</v>
      </c>
      <c r="AB642" s="17">
        <v>1000185</v>
      </c>
      <c r="AC642" s="17" t="s">
        <v>11331</v>
      </c>
      <c r="AD642" s="17" t="s">
        <v>12011</v>
      </c>
      <c r="AE642" s="17" t="s">
        <v>12072</v>
      </c>
      <c r="AF642" s="17" t="s">
        <v>12396</v>
      </c>
      <c r="AG642" s="17" t="s">
        <v>665</v>
      </c>
      <c r="AH642" s="17" t="str">
        <f>VLOOKUP(A642,'REPORTE'!$A$1:$AG$1961,5,0)</f>
        <v>ECUATORIANO(A) INDIGENA</v>
      </c>
      <c r="AI642" s="17">
        <f>VLOOKUP(A642,'REPORTE'!$A$1:$AG$1961,28,0)</f>
        <v>44485</v>
      </c>
      <c r="AJ642" s="17" t="str">
        <f>VLOOKUP(A642,'REPORTE'!$A$1:$AG$1961,29,0)</f>
        <v>Cliente</v>
      </c>
      <c r="AK642" s="17" t="str">
        <f>VLOOKUP(A642,'REPORTE'!$A$1:$AG$1961,30,0)</f>
        <v>Postgrado</v>
      </c>
      <c r="AL642" s="17" t="str">
        <f>VLOOKUP(A642,'REPORTE'!$A$1:$AG$1961,31,0)</f>
        <v>PICHINCHA</v>
      </c>
      <c r="AM642" s="17" t="str">
        <f>VLOOKUP(AL642,PROVINCIAS!$F$1:$G$1171,2,0)</f>
        <v>URBANA</v>
      </c>
    </row>
    <row r="643" spans="1:39" x14ac:dyDescent="0.45">
      <c r="A643" s="17">
        <v>1000444</v>
      </c>
      <c r="B643" s="17" t="s">
        <v>10177</v>
      </c>
      <c r="C643" s="85">
        <v>1717574949</v>
      </c>
      <c r="D643" s="17">
        <v>41</v>
      </c>
      <c r="E643" s="86">
        <v>29486</v>
      </c>
      <c r="F643" s="86" t="str">
        <f t="shared" ref="F643:F706" si="61">TEXT(E643,"yyyy")</f>
        <v>1980</v>
      </c>
      <c r="G643" s="87">
        <v>2022</v>
      </c>
      <c r="H643" s="87">
        <f t="shared" ref="H643:H706" si="62">G643-F643</f>
        <v>42</v>
      </c>
      <c r="I643" s="87" t="str">
        <f t="shared" si="60"/>
        <v>Mal</v>
      </c>
      <c r="J643" s="17" t="s">
        <v>36</v>
      </c>
      <c r="K643" s="17">
        <v>1002333</v>
      </c>
      <c r="L643" s="17">
        <v>12</v>
      </c>
      <c r="M643" s="17">
        <v>0</v>
      </c>
      <c r="N643" s="17" t="str">
        <f t="shared" ref="N643:N706" si="63">+IF(M643&lt;=5,"A1",IF(M643&lt;=30,"A2",IF(M643&lt;=60,"A3",IF(M643&lt;=75,"B1",IF(M643&lt;=90,"B2",IF(M643&lt;=120,"C1",IF(M643&lt;=150,"C2",IF(M643&lt;=180,"D","E"))))))))</f>
        <v>A1</v>
      </c>
      <c r="O643" s="17" t="s">
        <v>10468</v>
      </c>
      <c r="P643" s="17" t="s">
        <v>10469</v>
      </c>
      <c r="Q643" s="88">
        <v>44532</v>
      </c>
      <c r="R643" s="88">
        <v>44910</v>
      </c>
      <c r="S643" s="89" t="s">
        <v>776</v>
      </c>
      <c r="T643" s="17">
        <v>505</v>
      </c>
      <c r="U643" s="17">
        <v>433.36</v>
      </c>
      <c r="V643" s="17">
        <v>23</v>
      </c>
      <c r="W643" s="17" t="s">
        <v>10994</v>
      </c>
      <c r="X643" s="17" t="str">
        <f t="shared" ref="X643:X706" si="64">IF(M643&gt;=61,"Vencido","Vigente")</f>
        <v>Vigente</v>
      </c>
      <c r="Y643" s="17" t="str">
        <f t="shared" ref="Y643:Y706" si="65">IF(W643=X643,"V","F")</f>
        <v>V</v>
      </c>
      <c r="Z643" s="17" t="s">
        <v>11096</v>
      </c>
      <c r="AA643" s="17" t="str">
        <f>VLOOKUP(A643,'REPORTE'!$A$1:$AG$1961,19,0)</f>
        <v>Actividades de agentes de energí­a eléctrica que organiza la venta de electricidad ví­a sistemas de distribución de energí­a operados por otros. Gestión de intercambiadores eléctricos.</v>
      </c>
      <c r="AB643" s="17">
        <v>1000508</v>
      </c>
      <c r="AC643" s="17" t="s">
        <v>11332</v>
      </c>
      <c r="AD643" s="17" t="s">
        <v>11969</v>
      </c>
      <c r="AE643" s="17" t="s">
        <v>12072</v>
      </c>
      <c r="AF643" s="17" t="s">
        <v>12397</v>
      </c>
      <c r="AG643" s="17" t="s">
        <v>665</v>
      </c>
      <c r="AH643" s="17" t="str">
        <f>VLOOKUP(A643,'REPORTE'!$A$1:$AG$1961,5,0)</f>
        <v>ECUATORIANO(A)</v>
      </c>
      <c r="AI643" s="17">
        <f>VLOOKUP(A643,'REPORTE'!$A$1:$AG$1961,28,0)</f>
        <v>44193</v>
      </c>
      <c r="AJ643" s="17" t="str">
        <f>VLOOKUP(A643,'REPORTE'!$A$1:$AG$1961,29,0)</f>
        <v>Cliente</v>
      </c>
      <c r="AK643" s="17" t="str">
        <f>VLOOKUP(A643,'REPORTE'!$A$1:$AG$1961,30,0)</f>
        <v>Primaria</v>
      </c>
      <c r="AL643" s="17" t="str">
        <f>VLOOKUP(A643,'REPORTE'!$A$1:$AG$1961,31,0)</f>
        <v>PICHINCHA</v>
      </c>
      <c r="AM643" s="17" t="str">
        <f>VLOOKUP(AL643,PROVINCIAS!$F$1:$G$1171,2,0)</f>
        <v>URBANA</v>
      </c>
    </row>
    <row r="644" spans="1:39" x14ac:dyDescent="0.45">
      <c r="A644" s="17">
        <v>1001323</v>
      </c>
      <c r="B644" s="17" t="s">
        <v>10178</v>
      </c>
      <c r="C644" s="85">
        <v>1710111590</v>
      </c>
      <c r="D644" s="17">
        <v>50</v>
      </c>
      <c r="E644" s="86">
        <v>26264</v>
      </c>
      <c r="F644" s="86" t="str">
        <f t="shared" si="61"/>
        <v>1971</v>
      </c>
      <c r="G644" s="87">
        <v>2022</v>
      </c>
      <c r="H644" s="87">
        <f t="shared" si="62"/>
        <v>51</v>
      </c>
      <c r="I644" s="87" t="str">
        <f t="shared" si="60"/>
        <v>Mal</v>
      </c>
      <c r="J644" s="17" t="s">
        <v>59</v>
      </c>
      <c r="K644" s="17">
        <v>1002330</v>
      </c>
      <c r="L644" s="17">
        <v>12</v>
      </c>
      <c r="M644" s="17">
        <v>0</v>
      </c>
      <c r="N644" s="17" t="str">
        <f t="shared" si="63"/>
        <v>A1</v>
      </c>
      <c r="O644" s="17" t="s">
        <v>10468</v>
      </c>
      <c r="P644" s="17" t="s">
        <v>10469</v>
      </c>
      <c r="Q644" s="88">
        <v>44532</v>
      </c>
      <c r="R644" s="88">
        <v>44912</v>
      </c>
      <c r="S644" s="89" t="s">
        <v>776</v>
      </c>
      <c r="T644" s="17">
        <v>1000</v>
      </c>
      <c r="U644" s="17">
        <v>859.88</v>
      </c>
      <c r="V644" s="17">
        <v>23</v>
      </c>
      <c r="W644" s="17" t="s">
        <v>10994</v>
      </c>
      <c r="X644" s="17" t="str">
        <f t="shared" si="64"/>
        <v>Vigente</v>
      </c>
      <c r="Y644" s="17" t="str">
        <f t="shared" si="65"/>
        <v>V</v>
      </c>
      <c r="Z644" s="17" t="s">
        <v>321</v>
      </c>
      <c r="AA644" s="17" t="str">
        <f>VLOOKUP(A644,'REPORTE'!$A$1:$AG$1961,19,0)</f>
        <v>Empleado Privado</v>
      </c>
      <c r="AB644" s="17">
        <v>1001400</v>
      </c>
      <c r="AC644" s="17" t="s">
        <v>11185</v>
      </c>
      <c r="AD644" s="17" t="s">
        <v>11898</v>
      </c>
      <c r="AE644" s="17" t="s">
        <v>12072</v>
      </c>
      <c r="AF644" s="17" t="s">
        <v>12398</v>
      </c>
      <c r="AG644" s="17" t="s">
        <v>665</v>
      </c>
      <c r="AH644" s="17" t="str">
        <f>VLOOKUP(A644,'REPORTE'!$A$1:$AG$1961,5,0)</f>
        <v>ECUATORIANO(A)</v>
      </c>
      <c r="AI644" s="17">
        <f>VLOOKUP(A644,'REPORTE'!$A$1:$AG$1961,28,0)</f>
        <v>44391</v>
      </c>
      <c r="AJ644" s="17" t="str">
        <f>VLOOKUP(A644,'REPORTE'!$A$1:$AG$1961,29,0)</f>
        <v>Cliente</v>
      </c>
      <c r="AK644" s="17" t="str">
        <f>VLOOKUP(A644,'REPORTE'!$A$1:$AG$1961,30,0)</f>
        <v>Formación Técnica (Intermedia)</v>
      </c>
      <c r="AL644" s="17" t="str">
        <f>VLOOKUP(A644,'REPORTE'!$A$1:$AG$1961,31,0)</f>
        <v>PICHINCHA</v>
      </c>
      <c r="AM644" s="17" t="str">
        <f>VLOOKUP(AL644,PROVINCIAS!$F$1:$G$1171,2,0)</f>
        <v>URBANA</v>
      </c>
    </row>
    <row r="645" spans="1:39" x14ac:dyDescent="0.45">
      <c r="A645" s="17">
        <v>1001581</v>
      </c>
      <c r="B645" s="17" t="s">
        <v>10179</v>
      </c>
      <c r="C645" s="85">
        <v>1716984917</v>
      </c>
      <c r="D645" s="17">
        <v>39</v>
      </c>
      <c r="E645" s="86">
        <v>30065</v>
      </c>
      <c r="F645" s="86" t="str">
        <f t="shared" si="61"/>
        <v>1982</v>
      </c>
      <c r="G645" s="87">
        <v>2022</v>
      </c>
      <c r="H645" s="87">
        <f t="shared" si="62"/>
        <v>40</v>
      </c>
      <c r="I645" s="87" t="str">
        <f t="shared" si="60"/>
        <v>Mal</v>
      </c>
      <c r="J645" s="17" t="s">
        <v>59</v>
      </c>
      <c r="K645" s="17">
        <v>1002326</v>
      </c>
      <c r="L645" s="17">
        <v>6</v>
      </c>
      <c r="M645" s="17">
        <v>0</v>
      </c>
      <c r="N645" s="17" t="str">
        <f t="shared" si="63"/>
        <v>A1</v>
      </c>
      <c r="O645" s="17" t="s">
        <v>10468</v>
      </c>
      <c r="P645" s="17" t="s">
        <v>10469</v>
      </c>
      <c r="Q645" s="88">
        <v>44532</v>
      </c>
      <c r="R645" s="88">
        <v>44732</v>
      </c>
      <c r="S645" s="89" t="s">
        <v>776</v>
      </c>
      <c r="T645" s="17">
        <v>500</v>
      </c>
      <c r="U645" s="17">
        <v>346.03</v>
      </c>
      <c r="V645" s="17">
        <v>23</v>
      </c>
      <c r="W645" s="17" t="s">
        <v>10994</v>
      </c>
      <c r="X645" s="17" t="str">
        <f t="shared" si="64"/>
        <v>Vigente</v>
      </c>
      <c r="Y645" s="17" t="str">
        <f t="shared" si="65"/>
        <v>V</v>
      </c>
      <c r="Z645" s="17" t="s">
        <v>11103</v>
      </c>
      <c r="AA645" s="17" t="str">
        <f>VLOOKUP(A645,'REPORTE'!$A$1:$AG$1961,19,0)</f>
        <v>Actividades de supervisión a distancia de sistemas electrónicos de seguridad, como los de alarma contra robos y contra incendios, incluido su instalación y mantenimiento. La unidad que lleva a cabo esta actividad puede dedicarse también a la venta de estos sistemas de seguridad.</v>
      </c>
      <c r="AB645" s="17">
        <v>1001684</v>
      </c>
      <c r="AC645" s="17" t="s">
        <v>11258</v>
      </c>
      <c r="AD645" s="17" t="s">
        <v>11895</v>
      </c>
      <c r="AE645" s="17" t="s">
        <v>12072</v>
      </c>
      <c r="AF645" s="17" t="s">
        <v>12399</v>
      </c>
      <c r="AG645" s="17" t="s">
        <v>665</v>
      </c>
      <c r="AH645" s="17" t="str">
        <f>VLOOKUP(A645,'REPORTE'!$A$1:$AG$1961,5,0)</f>
        <v>ECUATORIANO(A)</v>
      </c>
      <c r="AI645" s="17">
        <f>VLOOKUP(A645,'REPORTE'!$A$1:$AG$1961,28,0)</f>
        <v>44532</v>
      </c>
      <c r="AJ645" s="17" t="str">
        <f>VLOOKUP(A645,'REPORTE'!$A$1:$AG$1961,29,0)</f>
        <v>Cliente</v>
      </c>
      <c r="AK645" s="17" t="str">
        <f>VLOOKUP(A645,'REPORTE'!$A$1:$AG$1961,30,0)</f>
        <v>Secundaria</v>
      </c>
      <c r="AL645" s="17" t="str">
        <f>VLOOKUP(A645,'REPORTE'!$A$1:$AG$1961,31,0)</f>
        <v>PICHINCHA</v>
      </c>
      <c r="AM645" s="17" t="str">
        <f>VLOOKUP(AL645,PROVINCIAS!$F$1:$G$1171,2,0)</f>
        <v>URBANA</v>
      </c>
    </row>
    <row r="646" spans="1:39" x14ac:dyDescent="0.45">
      <c r="A646" s="17">
        <v>1001659</v>
      </c>
      <c r="B646" s="17" t="s">
        <v>10180</v>
      </c>
      <c r="C646" s="85">
        <v>1725850315</v>
      </c>
      <c r="D646" s="17">
        <v>21</v>
      </c>
      <c r="E646" s="86">
        <v>36764</v>
      </c>
      <c r="F646" s="86" t="str">
        <f t="shared" si="61"/>
        <v>2000</v>
      </c>
      <c r="G646" s="87">
        <v>2022</v>
      </c>
      <c r="H646" s="87">
        <f t="shared" si="62"/>
        <v>22</v>
      </c>
      <c r="I646" s="87" t="str">
        <f t="shared" si="60"/>
        <v>Mal</v>
      </c>
      <c r="J646" s="17" t="s">
        <v>36</v>
      </c>
      <c r="K646" s="17">
        <v>1002328</v>
      </c>
      <c r="L646" s="17">
        <v>6</v>
      </c>
      <c r="M646" s="17">
        <v>50</v>
      </c>
      <c r="N646" s="17" t="str">
        <f t="shared" si="63"/>
        <v>A3</v>
      </c>
      <c r="O646" s="17" t="s">
        <v>10468</v>
      </c>
      <c r="P646" s="17" t="s">
        <v>10469</v>
      </c>
      <c r="Q646" s="88">
        <v>44532</v>
      </c>
      <c r="R646" s="88">
        <v>44722</v>
      </c>
      <c r="S646" s="88">
        <v>44571</v>
      </c>
      <c r="T646" s="17">
        <v>500</v>
      </c>
      <c r="U646" s="17">
        <v>500</v>
      </c>
      <c r="V646" s="17">
        <v>23</v>
      </c>
      <c r="W646" s="17" t="s">
        <v>10995</v>
      </c>
      <c r="X646" s="17" t="str">
        <f t="shared" si="64"/>
        <v>Vigente</v>
      </c>
      <c r="Y646" s="17" t="str">
        <f t="shared" si="65"/>
        <v>F</v>
      </c>
      <c r="Z646" s="17" t="s">
        <v>1578</v>
      </c>
      <c r="AA646" s="17" t="str">
        <f>VLOOKUP(A646,'REPORTE'!$A$1:$AG$1961,19,0)</f>
        <v>Prestación de otros servicios de reservas relacionados con los viajes: reservas de transporte, hoteles, restaurantes, alquiler de automóviles, entretenimiento y deporte, etcétera.</v>
      </c>
      <c r="AB646" s="17">
        <v>1001761</v>
      </c>
      <c r="AC646" s="17" t="s">
        <v>11258</v>
      </c>
      <c r="AD646" s="17" t="s">
        <v>11854</v>
      </c>
      <c r="AE646" s="17" t="s">
        <v>12072</v>
      </c>
      <c r="AF646" s="17" t="s">
        <v>12111</v>
      </c>
      <c r="AG646" s="17" t="s">
        <v>665</v>
      </c>
      <c r="AH646" s="17" t="str">
        <f>VLOOKUP(A646,'REPORTE'!$A$1:$AG$1961,5,0)</f>
        <v>ECUATORIANO(A)</v>
      </c>
      <c r="AI646" s="17">
        <f>VLOOKUP(A646,'REPORTE'!$A$1:$AG$1961,28,0)</f>
        <v>44532</v>
      </c>
      <c r="AJ646" s="17" t="str">
        <f>VLOOKUP(A646,'REPORTE'!$A$1:$AG$1961,29,0)</f>
        <v>Cliente</v>
      </c>
      <c r="AK646" s="17" t="str">
        <f>VLOOKUP(A646,'REPORTE'!$A$1:$AG$1961,30,0)</f>
        <v>Secundaria</v>
      </c>
      <c r="AL646" s="17" t="str">
        <f>VLOOKUP(A646,'REPORTE'!$A$1:$AG$1961,31,0)</f>
        <v>PICHINCHA</v>
      </c>
      <c r="AM646" s="17" t="str">
        <f>VLOOKUP(AL646,PROVINCIAS!$F$1:$G$1171,2,0)</f>
        <v>URBANA</v>
      </c>
    </row>
    <row r="647" spans="1:39" x14ac:dyDescent="0.45">
      <c r="A647" s="17">
        <v>1001665</v>
      </c>
      <c r="B647" s="17" t="s">
        <v>10181</v>
      </c>
      <c r="C647" s="85">
        <v>602726457</v>
      </c>
      <c r="D647" s="17">
        <v>48</v>
      </c>
      <c r="E647" s="86">
        <v>26971</v>
      </c>
      <c r="F647" s="86" t="str">
        <f t="shared" si="61"/>
        <v>1973</v>
      </c>
      <c r="G647" s="87">
        <v>2022</v>
      </c>
      <c r="H647" s="87">
        <f t="shared" si="62"/>
        <v>49</v>
      </c>
      <c r="I647" s="87" t="str">
        <f t="shared" si="60"/>
        <v>Mal</v>
      </c>
      <c r="J647" s="17" t="s">
        <v>36</v>
      </c>
      <c r="K647" s="17">
        <v>1002331</v>
      </c>
      <c r="L647" s="17">
        <v>36</v>
      </c>
      <c r="M647" s="17">
        <v>0</v>
      </c>
      <c r="N647" s="17" t="str">
        <f t="shared" si="63"/>
        <v>A1</v>
      </c>
      <c r="O647" s="17" t="s">
        <v>10468</v>
      </c>
      <c r="P647" s="17" t="s">
        <v>10469</v>
      </c>
      <c r="Q647" s="88">
        <v>44532</v>
      </c>
      <c r="R647" s="88">
        <v>45636</v>
      </c>
      <c r="S647" s="89" t="s">
        <v>776</v>
      </c>
      <c r="T647" s="17">
        <v>5000</v>
      </c>
      <c r="U647" s="17" t="s">
        <v>10850</v>
      </c>
      <c r="V647" s="17">
        <v>21.5</v>
      </c>
      <c r="W647" s="17" t="s">
        <v>10994</v>
      </c>
      <c r="X647" s="17" t="str">
        <f t="shared" si="64"/>
        <v>Vigente</v>
      </c>
      <c r="Y647" s="17" t="str">
        <f t="shared" si="65"/>
        <v>V</v>
      </c>
      <c r="Z647" s="17" t="s">
        <v>244</v>
      </c>
      <c r="AA647" s="17" t="str">
        <f>VLOOKUP(A647,'REPORTE'!$A$1:$AG$1961,19,0)</f>
        <v>Cultivo de brócoli, col y coliflor.</v>
      </c>
      <c r="AB647" s="17">
        <v>1001766</v>
      </c>
      <c r="AC647" s="17" t="s">
        <v>11530</v>
      </c>
      <c r="AD647" s="17" t="s">
        <v>11832</v>
      </c>
      <c r="AE647" s="17" t="s">
        <v>12072</v>
      </c>
      <c r="AF647" s="17" t="s">
        <v>12400</v>
      </c>
      <c r="AG647" s="17" t="s">
        <v>74</v>
      </c>
      <c r="AH647" s="17" t="str">
        <f>VLOOKUP(A647,'REPORTE'!$A$1:$AG$1961,5,0)</f>
        <v>ECUATORIANO(A) INDIGENA</v>
      </c>
      <c r="AI647" s="17">
        <f>VLOOKUP(A647,'REPORTE'!$A$1:$AG$1961,28,0)</f>
        <v>0</v>
      </c>
      <c r="AJ647" s="17" t="str">
        <f>VLOOKUP(A647,'REPORTE'!$A$1:$AG$1961,29,0)</f>
        <v>Cliente</v>
      </c>
      <c r="AK647" s="17" t="str">
        <f>VLOOKUP(A647,'REPORTE'!$A$1:$AG$1961,30,0)</f>
        <v>Secundaria</v>
      </c>
      <c r="AL647" s="17" t="str">
        <f>VLOOKUP(A647,'REPORTE'!$A$1:$AG$1961,31,0)</f>
        <v>CHIMBORAZO</v>
      </c>
      <c r="AM647" s="17" t="e">
        <f>VLOOKUP(AL647,PROVINCIAS!$F$1:$G$1171,2,0)</f>
        <v>#N/A</v>
      </c>
    </row>
    <row r="648" spans="1:39" x14ac:dyDescent="0.45">
      <c r="A648" s="17">
        <v>1001668</v>
      </c>
      <c r="B648" s="17" t="s">
        <v>10182</v>
      </c>
      <c r="C648" s="85">
        <v>1725295024</v>
      </c>
      <c r="D648" s="17">
        <v>25</v>
      </c>
      <c r="E648" s="86">
        <v>35236</v>
      </c>
      <c r="F648" s="86" t="str">
        <f t="shared" si="61"/>
        <v>1996</v>
      </c>
      <c r="G648" s="87">
        <v>2022</v>
      </c>
      <c r="H648" s="87">
        <f t="shared" si="62"/>
        <v>26</v>
      </c>
      <c r="I648" s="87" t="str">
        <f t="shared" si="60"/>
        <v>Mal</v>
      </c>
      <c r="J648" s="17" t="s">
        <v>36</v>
      </c>
      <c r="K648" s="17">
        <v>1002327</v>
      </c>
      <c r="L648" s="17">
        <v>6</v>
      </c>
      <c r="M648" s="17">
        <v>4</v>
      </c>
      <c r="N648" s="17" t="str">
        <f t="shared" si="63"/>
        <v>A1</v>
      </c>
      <c r="O648" s="17" t="s">
        <v>10468</v>
      </c>
      <c r="P648" s="17" t="s">
        <v>10469</v>
      </c>
      <c r="Q648" s="88">
        <v>44532</v>
      </c>
      <c r="R648" s="88">
        <v>44737</v>
      </c>
      <c r="S648" s="88">
        <v>44617</v>
      </c>
      <c r="T648" s="17">
        <v>500</v>
      </c>
      <c r="U648" s="17">
        <v>428.27</v>
      </c>
      <c r="V648" s="17">
        <v>23</v>
      </c>
      <c r="W648" s="17" t="s">
        <v>10995</v>
      </c>
      <c r="X648" s="17" t="str">
        <f t="shared" si="64"/>
        <v>Vigente</v>
      </c>
      <c r="Y648" s="17" t="str">
        <f t="shared" si="65"/>
        <v>F</v>
      </c>
      <c r="Z648" s="17" t="s">
        <v>11104</v>
      </c>
      <c r="AA648" s="17" t="str">
        <f>VLOOKUP(A648,'REPORTE'!$A$1:$AG$1961,19,0)</f>
        <v>Otras actividades de asesoramiento y representación en procedimientos jurí­dicos (derecho constitucional, administrativo, militar, etcétera).</v>
      </c>
      <c r="AB648" s="17">
        <v>1001770</v>
      </c>
      <c r="AC648" s="17" t="s">
        <v>11258</v>
      </c>
      <c r="AD648" s="17" t="s">
        <v>11832</v>
      </c>
      <c r="AE648" s="17" t="s">
        <v>12072</v>
      </c>
      <c r="AF648" s="17" t="s">
        <v>12076</v>
      </c>
      <c r="AG648" s="17" t="s">
        <v>665</v>
      </c>
      <c r="AH648" s="17" t="str">
        <f>VLOOKUP(A648,'REPORTE'!$A$1:$AG$1961,5,0)</f>
        <v>ECUATORIANO(A)</v>
      </c>
      <c r="AI648" s="17">
        <f>VLOOKUP(A648,'REPORTE'!$A$1:$AG$1961,28,0)</f>
        <v>0</v>
      </c>
      <c r="AJ648" s="17" t="str">
        <f>VLOOKUP(A648,'REPORTE'!$A$1:$AG$1961,29,0)</f>
        <v>Cliente</v>
      </c>
      <c r="AK648" s="17" t="str">
        <f>VLOOKUP(A648,'REPORTE'!$A$1:$AG$1961,30,0)</f>
        <v>Formación Técnica (Intermedia)</v>
      </c>
      <c r="AL648" s="17" t="str">
        <f>VLOOKUP(A648,'REPORTE'!$A$1:$AG$1961,31,0)</f>
        <v>PICHINCHA</v>
      </c>
      <c r="AM648" s="17" t="str">
        <f>VLOOKUP(AL648,PROVINCIAS!$F$1:$G$1171,2,0)</f>
        <v>URBANA</v>
      </c>
    </row>
    <row r="649" spans="1:39" x14ac:dyDescent="0.45">
      <c r="A649" s="17">
        <v>1001685</v>
      </c>
      <c r="B649" s="17" t="s">
        <v>10183</v>
      </c>
      <c r="C649" s="85">
        <v>1718235631</v>
      </c>
      <c r="D649" s="17">
        <v>37</v>
      </c>
      <c r="E649" s="86">
        <v>30834</v>
      </c>
      <c r="F649" s="86" t="str">
        <f t="shared" si="61"/>
        <v>1984</v>
      </c>
      <c r="G649" s="87">
        <v>2022</v>
      </c>
      <c r="H649" s="87">
        <f t="shared" si="62"/>
        <v>38</v>
      </c>
      <c r="I649" s="87" t="str">
        <f t="shared" si="60"/>
        <v>Mal</v>
      </c>
      <c r="J649" s="17" t="s">
        <v>59</v>
      </c>
      <c r="K649" s="17">
        <v>1002335</v>
      </c>
      <c r="L649" s="17">
        <v>36</v>
      </c>
      <c r="M649" s="17">
        <v>0</v>
      </c>
      <c r="N649" s="17" t="str">
        <f t="shared" si="63"/>
        <v>A1</v>
      </c>
      <c r="O649" s="17" t="s">
        <v>10468</v>
      </c>
      <c r="P649" s="17" t="s">
        <v>10469</v>
      </c>
      <c r="Q649" s="88">
        <v>44532</v>
      </c>
      <c r="R649" s="88">
        <v>45646</v>
      </c>
      <c r="S649" s="89" t="s">
        <v>776</v>
      </c>
      <c r="T649" s="17">
        <v>6000</v>
      </c>
      <c r="U649" s="17" t="s">
        <v>10851</v>
      </c>
      <c r="V649" s="17">
        <v>18.989999999999998</v>
      </c>
      <c r="W649" s="17" t="s">
        <v>10994</v>
      </c>
      <c r="X649" s="17" t="str">
        <f t="shared" si="64"/>
        <v>Vigente</v>
      </c>
      <c r="Y649" s="17" t="str">
        <f t="shared" si="65"/>
        <v>V</v>
      </c>
      <c r="Z649" s="17" t="s">
        <v>2269</v>
      </c>
      <c r="AA649" s="17" t="str">
        <f>VLOOKUP(A649,'REPORTE'!$A$1:$AG$1961,19,0)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AB649" s="17">
        <v>1001788</v>
      </c>
      <c r="AC649" s="17" t="s">
        <v>11673</v>
      </c>
      <c r="AD649" s="17" t="s">
        <v>11864</v>
      </c>
      <c r="AE649" s="17" t="s">
        <v>12072</v>
      </c>
      <c r="AF649" s="17" t="s">
        <v>12401</v>
      </c>
      <c r="AG649" s="17" t="s">
        <v>677</v>
      </c>
      <c r="AH649" s="17" t="str">
        <f>VLOOKUP(A649,'REPORTE'!$A$1:$AG$1961,5,0)</f>
        <v>ECUATORIANO(A)</v>
      </c>
      <c r="AI649" s="17">
        <f>VLOOKUP(A649,'REPORTE'!$A$1:$AG$1961,28,0)</f>
        <v>0</v>
      </c>
      <c r="AJ649" s="17" t="str">
        <f>VLOOKUP(A649,'REPORTE'!$A$1:$AG$1961,29,0)</f>
        <v>Cliente</v>
      </c>
      <c r="AK649" s="17" t="str">
        <f>VLOOKUP(A649,'REPORTE'!$A$1:$AG$1961,30,0)</f>
        <v>Primaria</v>
      </c>
      <c r="AL649" s="17" t="str">
        <f>VLOOKUP(A649,'REPORTE'!$A$1:$AG$1961,31,0)</f>
        <v>CHIMBORAZO</v>
      </c>
      <c r="AM649" s="17" t="e">
        <f>VLOOKUP(AL649,PROVINCIAS!$F$1:$G$1171,2,0)</f>
        <v>#N/A</v>
      </c>
    </row>
    <row r="650" spans="1:39" x14ac:dyDescent="0.45">
      <c r="A650" s="17">
        <v>1001685</v>
      </c>
      <c r="B650" s="17" t="s">
        <v>10183</v>
      </c>
      <c r="C650" s="85">
        <v>1718235631</v>
      </c>
      <c r="D650" s="17">
        <v>37</v>
      </c>
      <c r="E650" s="86">
        <v>30834</v>
      </c>
      <c r="F650" s="86" t="str">
        <f t="shared" si="61"/>
        <v>1984</v>
      </c>
      <c r="G650" s="87">
        <v>2022</v>
      </c>
      <c r="H650" s="87">
        <f t="shared" si="62"/>
        <v>38</v>
      </c>
      <c r="I650" s="87" t="str">
        <f t="shared" si="60"/>
        <v>Mal</v>
      </c>
      <c r="J650" s="17" t="s">
        <v>59</v>
      </c>
      <c r="K650" s="17">
        <v>1002336</v>
      </c>
      <c r="L650" s="17">
        <v>36</v>
      </c>
      <c r="M650" s="17">
        <v>0</v>
      </c>
      <c r="N650" s="17" t="str">
        <f t="shared" si="63"/>
        <v>A1</v>
      </c>
      <c r="O650" s="17" t="s">
        <v>10468</v>
      </c>
      <c r="P650" s="17" t="s">
        <v>10469</v>
      </c>
      <c r="Q650" s="88">
        <v>44532</v>
      </c>
      <c r="R650" s="88">
        <v>45646</v>
      </c>
      <c r="S650" s="89" t="s">
        <v>776</v>
      </c>
      <c r="T650" s="17">
        <v>5000</v>
      </c>
      <c r="U650" s="17" t="s">
        <v>10852</v>
      </c>
      <c r="V650" s="17">
        <v>17.5</v>
      </c>
      <c r="W650" s="17" t="s">
        <v>10994</v>
      </c>
      <c r="X650" s="17" t="str">
        <f t="shared" si="64"/>
        <v>Vigente</v>
      </c>
      <c r="Y650" s="17" t="str">
        <f t="shared" si="65"/>
        <v>V</v>
      </c>
      <c r="Z650" s="17" t="s">
        <v>11491</v>
      </c>
      <c r="AA650" s="17" t="str">
        <f>VLOOKUP(A650,'REPORTE'!$A$1:$AG$1961,19,0)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AB650" s="17">
        <v>1001788</v>
      </c>
      <c r="AC650" s="17" t="s">
        <v>11542</v>
      </c>
      <c r="AD650" s="17" t="s">
        <v>11864</v>
      </c>
      <c r="AE650" s="17" t="s">
        <v>12072</v>
      </c>
      <c r="AF650" s="17" t="s">
        <v>12401</v>
      </c>
      <c r="AG650" s="17" t="s">
        <v>677</v>
      </c>
      <c r="AH650" s="17" t="str">
        <f>VLOOKUP(A650,'REPORTE'!$A$1:$AG$1961,5,0)</f>
        <v>ECUATORIANO(A)</v>
      </c>
      <c r="AI650" s="17">
        <f>VLOOKUP(A650,'REPORTE'!$A$1:$AG$1961,28,0)</f>
        <v>0</v>
      </c>
      <c r="AJ650" s="17" t="str">
        <f>VLOOKUP(A650,'REPORTE'!$A$1:$AG$1961,29,0)</f>
        <v>Cliente</v>
      </c>
      <c r="AK650" s="17" t="str">
        <f>VLOOKUP(A650,'REPORTE'!$A$1:$AG$1961,30,0)</f>
        <v>Primaria</v>
      </c>
      <c r="AL650" s="17" t="str">
        <f>VLOOKUP(A650,'REPORTE'!$A$1:$AG$1961,31,0)</f>
        <v>CHIMBORAZO</v>
      </c>
      <c r="AM650" s="17" t="e">
        <f>VLOOKUP(AL650,PROVINCIAS!$F$1:$G$1171,2,0)</f>
        <v>#N/A</v>
      </c>
    </row>
    <row r="651" spans="1:39" x14ac:dyDescent="0.45">
      <c r="A651" s="17">
        <v>1000133</v>
      </c>
      <c r="B651" s="17" t="s">
        <v>9646</v>
      </c>
      <c r="C651" s="85">
        <v>603054081</v>
      </c>
      <c r="D651" s="17">
        <v>43</v>
      </c>
      <c r="E651" s="86">
        <v>28701</v>
      </c>
      <c r="F651" s="86" t="str">
        <f t="shared" si="61"/>
        <v>1978</v>
      </c>
      <c r="G651" s="87">
        <v>2022</v>
      </c>
      <c r="H651" s="87">
        <f t="shared" si="62"/>
        <v>44</v>
      </c>
      <c r="I651" s="87" t="str">
        <f t="shared" si="60"/>
        <v>Mal</v>
      </c>
      <c r="J651" s="17" t="s">
        <v>36</v>
      </c>
      <c r="K651" s="17">
        <v>1002337</v>
      </c>
      <c r="L651" s="17">
        <v>1</v>
      </c>
      <c r="M651" s="17">
        <v>0</v>
      </c>
      <c r="N651" s="17" t="str">
        <f t="shared" si="63"/>
        <v>A1</v>
      </c>
      <c r="O651" s="17" t="s">
        <v>10468</v>
      </c>
      <c r="P651" s="17" t="s">
        <v>10469</v>
      </c>
      <c r="Q651" s="88">
        <v>44533</v>
      </c>
      <c r="R651" s="88">
        <v>44625</v>
      </c>
      <c r="S651" s="89" t="s">
        <v>776</v>
      </c>
      <c r="T651" s="17">
        <v>350</v>
      </c>
      <c r="U651" s="17">
        <v>350</v>
      </c>
      <c r="V651" s="17">
        <v>23</v>
      </c>
      <c r="W651" s="17" t="s">
        <v>10994</v>
      </c>
      <c r="X651" s="17" t="str">
        <f t="shared" si="64"/>
        <v>Vigente</v>
      </c>
      <c r="Y651" s="17" t="str">
        <f t="shared" si="65"/>
        <v>V</v>
      </c>
      <c r="Z651" s="17" t="s">
        <v>244</v>
      </c>
      <c r="AA651" s="17" t="str">
        <f>VLOOKUP(A651,'REPORTE'!$A$1:$AG$1961,19,0)</f>
        <v>Venta al por menor de productos textiles, prendas de vestir y calzado en puestos de venta y mercados.</v>
      </c>
      <c r="AB651" s="17">
        <v>1000168</v>
      </c>
      <c r="AC651" s="17" t="s">
        <v>11150</v>
      </c>
      <c r="AD651" s="17" t="s">
        <v>11856</v>
      </c>
      <c r="AE651" s="17" t="s">
        <v>12072</v>
      </c>
      <c r="AF651" s="17" t="s">
        <v>11150</v>
      </c>
      <c r="AG651" s="17" t="s">
        <v>4384</v>
      </c>
      <c r="AH651" s="17" t="str">
        <f>VLOOKUP(A651,'REPORTE'!$A$1:$AG$1961,5,0)</f>
        <v>ECUATORIANO(A)</v>
      </c>
      <c r="AI651" s="17">
        <f>VLOOKUP(A651,'REPORTE'!$A$1:$AG$1961,28,0)</f>
        <v>44496</v>
      </c>
      <c r="AJ651" s="17" t="str">
        <f>VLOOKUP(A651,'REPORTE'!$A$1:$AG$1961,29,0)</f>
        <v>Cliente</v>
      </c>
      <c r="AK651" s="17" t="str">
        <f>VLOOKUP(A651,'REPORTE'!$A$1:$AG$1961,30,0)</f>
        <v>Secundaria</v>
      </c>
      <c r="AL651" s="17" t="str">
        <f>VLOOKUP(A651,'REPORTE'!$A$1:$AG$1961,31,0)</f>
        <v>CHIMBORAZO</v>
      </c>
      <c r="AM651" s="17" t="e">
        <f>VLOOKUP(AL651,PROVINCIAS!$F$1:$G$1171,2,0)</f>
        <v>#N/A</v>
      </c>
    </row>
    <row r="652" spans="1:39" x14ac:dyDescent="0.45">
      <c r="A652" s="17">
        <v>1001146</v>
      </c>
      <c r="B652" s="17" t="s">
        <v>10184</v>
      </c>
      <c r="C652" s="85">
        <v>605163179</v>
      </c>
      <c r="D652" s="17">
        <v>36</v>
      </c>
      <c r="E652" s="86">
        <v>31443</v>
      </c>
      <c r="F652" s="86" t="str">
        <f t="shared" si="61"/>
        <v>1986</v>
      </c>
      <c r="G652" s="87">
        <v>2022</v>
      </c>
      <c r="H652" s="87">
        <f t="shared" si="62"/>
        <v>36</v>
      </c>
      <c r="I652" s="87" t="str">
        <f t="shared" si="60"/>
        <v>Mal</v>
      </c>
      <c r="J652" s="17" t="s">
        <v>36</v>
      </c>
      <c r="K652" s="17">
        <v>1002339</v>
      </c>
      <c r="L652" s="17">
        <v>48</v>
      </c>
      <c r="M652" s="17">
        <v>0</v>
      </c>
      <c r="N652" s="17" t="str">
        <f t="shared" si="63"/>
        <v>A1</v>
      </c>
      <c r="O652" s="17" t="s">
        <v>10468</v>
      </c>
      <c r="P652" s="17" t="s">
        <v>10469</v>
      </c>
      <c r="Q652" s="88">
        <v>44533</v>
      </c>
      <c r="R652" s="88">
        <v>45994</v>
      </c>
      <c r="S652" s="89" t="s">
        <v>776</v>
      </c>
      <c r="T652" s="17">
        <v>10000</v>
      </c>
      <c r="U652" s="17" t="s">
        <v>10853</v>
      </c>
      <c r="V652" s="17">
        <v>18.989999999999998</v>
      </c>
      <c r="W652" s="17" t="s">
        <v>10994</v>
      </c>
      <c r="X652" s="17" t="str">
        <f t="shared" si="64"/>
        <v>Vigente</v>
      </c>
      <c r="Y652" s="17" t="str">
        <f t="shared" si="65"/>
        <v>V</v>
      </c>
      <c r="Z652" s="17" t="s">
        <v>348</v>
      </c>
      <c r="AA652" s="17" t="str">
        <f>VLOOKUP(A652,'REPORTE'!$A$1:$AG$1961,19,0)</f>
        <v>Venta al por mayor de frutas, legumbres y hortalizas.</v>
      </c>
      <c r="AB652" s="17">
        <v>1001225</v>
      </c>
      <c r="AC652" s="17" t="s">
        <v>11691</v>
      </c>
      <c r="AD652" s="17" t="s">
        <v>11891</v>
      </c>
      <c r="AE652" s="17" t="s">
        <v>12072</v>
      </c>
      <c r="AF652" s="17" t="s">
        <v>12402</v>
      </c>
      <c r="AG652" s="17" t="s">
        <v>665</v>
      </c>
      <c r="AH652" s="17" t="str">
        <f>VLOOKUP(A652,'REPORTE'!$A$1:$AG$1961,5,0)</f>
        <v>ECUATORIANO(A) INDIGENA</v>
      </c>
      <c r="AI652" s="17">
        <f>VLOOKUP(A652,'REPORTE'!$A$1:$AG$1961,28,0)</f>
        <v>44533</v>
      </c>
      <c r="AJ652" s="17" t="str">
        <f>VLOOKUP(A652,'REPORTE'!$A$1:$AG$1961,29,0)</f>
        <v>Cliente</v>
      </c>
      <c r="AK652" s="17" t="str">
        <f>VLOOKUP(A652,'REPORTE'!$A$1:$AG$1961,30,0)</f>
        <v>Secundaria</v>
      </c>
      <c r="AL652" s="17" t="str">
        <f>VLOOKUP(A652,'REPORTE'!$A$1:$AG$1961,31,0)</f>
        <v>CHIMBORAZO</v>
      </c>
      <c r="AM652" s="17" t="e">
        <f>VLOOKUP(AL652,PROVINCIAS!$F$1:$G$1171,2,0)</f>
        <v>#N/A</v>
      </c>
    </row>
    <row r="653" spans="1:39" x14ac:dyDescent="0.45">
      <c r="A653" s="17">
        <v>1000071</v>
      </c>
      <c r="B653" s="17" t="s">
        <v>10185</v>
      </c>
      <c r="C653" s="85">
        <v>602493041</v>
      </c>
      <c r="D653" s="17">
        <v>51</v>
      </c>
      <c r="E653" s="86">
        <v>25992</v>
      </c>
      <c r="F653" s="86" t="str">
        <f t="shared" si="61"/>
        <v>1971</v>
      </c>
      <c r="G653" s="87">
        <v>2022</v>
      </c>
      <c r="H653" s="87">
        <f t="shared" si="62"/>
        <v>51</v>
      </c>
      <c r="I653" s="87" t="str">
        <f t="shared" si="60"/>
        <v>Mal</v>
      </c>
      <c r="J653" s="17" t="s">
        <v>36</v>
      </c>
      <c r="K653" s="17">
        <v>1002345</v>
      </c>
      <c r="L653" s="17">
        <v>15</v>
      </c>
      <c r="M653" s="17">
        <v>0</v>
      </c>
      <c r="N653" s="17" t="str">
        <f t="shared" si="63"/>
        <v>A1</v>
      </c>
      <c r="O653" s="17" t="s">
        <v>10466</v>
      </c>
      <c r="P653" s="17" t="s">
        <v>10467</v>
      </c>
      <c r="Q653" s="88">
        <v>44534</v>
      </c>
      <c r="R653" s="88">
        <v>44990</v>
      </c>
      <c r="S653" s="89" t="s">
        <v>776</v>
      </c>
      <c r="T653" s="17">
        <v>3000</v>
      </c>
      <c r="U653" s="17" t="s">
        <v>10854</v>
      </c>
      <c r="V653" s="17">
        <v>16</v>
      </c>
      <c r="W653" s="17" t="s">
        <v>10994</v>
      </c>
      <c r="X653" s="17" t="str">
        <f t="shared" si="64"/>
        <v>Vigente</v>
      </c>
      <c r="Y653" s="17" t="str">
        <f t="shared" si="65"/>
        <v>V</v>
      </c>
      <c r="Z653" s="17" t="s">
        <v>11000</v>
      </c>
      <c r="AA653" s="17" t="str">
        <f>VLOOKUP(A653,'REPORTE'!$A$1:$AG$1961,19,0)</f>
        <v>Venta al por mayor de frutas, legumbres y hortalizas.</v>
      </c>
      <c r="AB653" s="17">
        <v>1000075</v>
      </c>
      <c r="AC653" s="17" t="s">
        <v>11692</v>
      </c>
      <c r="AD653" s="17" t="s">
        <v>12012</v>
      </c>
      <c r="AE653" s="17" t="s">
        <v>12072</v>
      </c>
      <c r="AF653" s="17" t="s">
        <v>12403</v>
      </c>
      <c r="AG653" s="17" t="s">
        <v>4384</v>
      </c>
      <c r="AH653" s="17" t="str">
        <f>VLOOKUP(A653,'REPORTE'!$A$1:$AG$1961,5,0)</f>
        <v>ECUATORIANO(A)</v>
      </c>
      <c r="AI653" s="17">
        <f>VLOOKUP(A653,'REPORTE'!$A$1:$AG$1961,28,0)</f>
        <v>43664</v>
      </c>
      <c r="AJ653" s="17" t="str">
        <f>VLOOKUP(A653,'REPORTE'!$A$1:$AG$1961,29,0)</f>
        <v>Cliente</v>
      </c>
      <c r="AK653" s="17" t="str">
        <f>VLOOKUP(A653,'REPORTE'!$A$1:$AG$1961,30,0)</f>
        <v>Secundaria</v>
      </c>
      <c r="AL653" s="17" t="str">
        <f>VLOOKUP(A653,'REPORTE'!$A$1:$AG$1961,31,0)</f>
        <v>CHIMBORAZO</v>
      </c>
      <c r="AM653" s="17" t="e">
        <f>VLOOKUP(AL653,PROVINCIAS!$F$1:$G$1171,2,0)</f>
        <v>#N/A</v>
      </c>
    </row>
    <row r="654" spans="1:39" x14ac:dyDescent="0.45">
      <c r="A654" s="17">
        <v>1000271</v>
      </c>
      <c r="B654" s="17" t="s">
        <v>10028</v>
      </c>
      <c r="C654" s="85">
        <v>1706766985</v>
      </c>
      <c r="D654" s="17">
        <v>61</v>
      </c>
      <c r="E654" s="86">
        <v>22140</v>
      </c>
      <c r="F654" s="86" t="str">
        <f t="shared" si="61"/>
        <v>1960</v>
      </c>
      <c r="G654" s="87">
        <v>2022</v>
      </c>
      <c r="H654" s="87">
        <f t="shared" si="62"/>
        <v>62</v>
      </c>
      <c r="I654" s="87" t="str">
        <f t="shared" si="60"/>
        <v>Mal</v>
      </c>
      <c r="J654" s="17" t="s">
        <v>59</v>
      </c>
      <c r="K654" s="17">
        <v>1002343</v>
      </c>
      <c r="L654" s="17">
        <v>1</v>
      </c>
      <c r="M654" s="17">
        <v>0</v>
      </c>
      <c r="N654" s="17" t="str">
        <f t="shared" si="63"/>
        <v>A1</v>
      </c>
      <c r="O654" s="17" t="s">
        <v>10468</v>
      </c>
      <c r="P654" s="17" t="s">
        <v>10469</v>
      </c>
      <c r="Q654" s="88">
        <v>44534</v>
      </c>
      <c r="R654" s="88">
        <v>44645</v>
      </c>
      <c r="S654" s="89" t="s">
        <v>776</v>
      </c>
      <c r="T654" s="17">
        <v>1000</v>
      </c>
      <c r="U654" s="17" t="s">
        <v>10532</v>
      </c>
      <c r="V654" s="17">
        <v>23</v>
      </c>
      <c r="W654" s="17" t="s">
        <v>10994</v>
      </c>
      <c r="X654" s="17" t="str">
        <f t="shared" si="64"/>
        <v>Vigente</v>
      </c>
      <c r="Y654" s="17" t="str">
        <f t="shared" si="65"/>
        <v>V</v>
      </c>
      <c r="Z654" s="17" t="s">
        <v>244</v>
      </c>
      <c r="AA654" s="17" t="str">
        <f>VLOOKUP(A654,'REPORTE'!$A$1:$AG$1961,19,0)</f>
        <v>Servicios de taxis.</v>
      </c>
      <c r="AB654" s="17">
        <v>1000330</v>
      </c>
      <c r="AC654" s="17" t="s">
        <v>11333</v>
      </c>
      <c r="AD654" s="17" t="s">
        <v>11855</v>
      </c>
      <c r="AE654" s="17" t="s">
        <v>12072</v>
      </c>
      <c r="AF654" s="17" t="s">
        <v>12299</v>
      </c>
      <c r="AG654" s="17" t="s">
        <v>677</v>
      </c>
      <c r="AH654" s="17" t="str">
        <f>VLOOKUP(A654,'REPORTE'!$A$1:$AG$1961,5,0)</f>
        <v>ECUATORIANO(A) INDIGENA</v>
      </c>
      <c r="AI654" s="17">
        <f>VLOOKUP(A654,'REPORTE'!$A$1:$AG$1961,28,0)</f>
        <v>44351</v>
      </c>
      <c r="AJ654" s="17" t="str">
        <f>VLOOKUP(A654,'REPORTE'!$A$1:$AG$1961,29,0)</f>
        <v>Cliente</v>
      </c>
      <c r="AK654" s="17" t="str">
        <f>VLOOKUP(A654,'REPORTE'!$A$1:$AG$1961,30,0)</f>
        <v>Secundaria</v>
      </c>
      <c r="AL654" s="17" t="str">
        <f>VLOOKUP(A654,'REPORTE'!$A$1:$AG$1961,31,0)</f>
        <v>PICHINCHA</v>
      </c>
      <c r="AM654" s="17" t="str">
        <f>VLOOKUP(AL654,PROVINCIAS!$F$1:$G$1171,2,0)</f>
        <v>URBANA</v>
      </c>
    </row>
    <row r="655" spans="1:39" x14ac:dyDescent="0.45">
      <c r="A655" s="17">
        <v>1000377</v>
      </c>
      <c r="B655" s="17" t="s">
        <v>10186</v>
      </c>
      <c r="C655" s="85">
        <v>601122377</v>
      </c>
      <c r="D655" s="17">
        <v>65</v>
      </c>
      <c r="E655" s="86">
        <v>20566</v>
      </c>
      <c r="F655" s="86" t="str">
        <f t="shared" si="61"/>
        <v>1956</v>
      </c>
      <c r="G655" s="87">
        <v>2022</v>
      </c>
      <c r="H655" s="87">
        <f t="shared" si="62"/>
        <v>66</v>
      </c>
      <c r="I655" s="87" t="str">
        <f t="shared" si="60"/>
        <v>Mal</v>
      </c>
      <c r="J655" s="17" t="s">
        <v>36</v>
      </c>
      <c r="K655" s="17">
        <v>1002342</v>
      </c>
      <c r="L655" s="17">
        <v>18</v>
      </c>
      <c r="M655" s="17">
        <v>4</v>
      </c>
      <c r="N655" s="17" t="str">
        <f t="shared" si="63"/>
        <v>A1</v>
      </c>
      <c r="O655" s="17" t="s">
        <v>10468</v>
      </c>
      <c r="P655" s="17" t="s">
        <v>10469</v>
      </c>
      <c r="Q655" s="88">
        <v>44534</v>
      </c>
      <c r="R655" s="88">
        <v>45102</v>
      </c>
      <c r="S655" s="88">
        <v>44617</v>
      </c>
      <c r="T655" s="17">
        <v>3330</v>
      </c>
      <c r="U655" s="17" t="s">
        <v>10855</v>
      </c>
      <c r="V655" s="17">
        <v>17.5</v>
      </c>
      <c r="W655" s="17" t="s">
        <v>10995</v>
      </c>
      <c r="X655" s="17" t="str">
        <f t="shared" si="64"/>
        <v>Vigente</v>
      </c>
      <c r="Y655" s="17" t="str">
        <f t="shared" si="65"/>
        <v>F</v>
      </c>
      <c r="Z655" s="17" t="s">
        <v>279</v>
      </c>
      <c r="AA655" s="17" t="str">
        <f>VLOOKUP(A655,'REPORTE'!$A$1:$AG$1961,19,0)</f>
        <v>Ama de Casa</v>
      </c>
      <c r="AB655" s="17">
        <v>1000440</v>
      </c>
      <c r="AC655" s="17" t="s">
        <v>11693</v>
      </c>
      <c r="AD655" s="17" t="s">
        <v>11829</v>
      </c>
      <c r="AE655" s="17" t="s">
        <v>12072</v>
      </c>
      <c r="AF655" s="17" t="s">
        <v>11150</v>
      </c>
      <c r="AG655" s="17" t="s">
        <v>677</v>
      </c>
      <c r="AH655" s="17" t="str">
        <f>VLOOKUP(A655,'REPORTE'!$A$1:$AG$1961,5,0)</f>
        <v>ECUATORIANO(A) INDIGENA</v>
      </c>
      <c r="AI655" s="17">
        <f>VLOOKUP(A655,'REPORTE'!$A$1:$AG$1961,28,0)</f>
        <v>44140</v>
      </c>
      <c r="AJ655" s="17" t="str">
        <f>VLOOKUP(A655,'REPORTE'!$A$1:$AG$1961,29,0)</f>
        <v>Cliente</v>
      </c>
      <c r="AK655" s="17" t="str">
        <f>VLOOKUP(A655,'REPORTE'!$A$1:$AG$1961,30,0)</f>
        <v>Primaria</v>
      </c>
      <c r="AL655" s="17" t="str">
        <f>VLOOKUP(A655,'REPORTE'!$A$1:$AG$1961,31,0)</f>
        <v>CHIMBORAZO</v>
      </c>
      <c r="AM655" s="17" t="e">
        <f>VLOOKUP(AL655,PROVINCIAS!$F$1:$G$1171,2,0)</f>
        <v>#N/A</v>
      </c>
    </row>
    <row r="656" spans="1:39" x14ac:dyDescent="0.45">
      <c r="A656" s="17">
        <v>1000638</v>
      </c>
      <c r="B656" s="17" t="s">
        <v>10187</v>
      </c>
      <c r="C656" s="85">
        <v>1715233159</v>
      </c>
      <c r="D656" s="17">
        <v>40</v>
      </c>
      <c r="E656" s="86">
        <v>29874</v>
      </c>
      <c r="F656" s="86" t="str">
        <f t="shared" si="61"/>
        <v>1981</v>
      </c>
      <c r="G656" s="87">
        <v>2022</v>
      </c>
      <c r="H656" s="87">
        <f t="shared" si="62"/>
        <v>41</v>
      </c>
      <c r="I656" s="87" t="str">
        <f t="shared" si="60"/>
        <v>Mal</v>
      </c>
      <c r="J656" s="17" t="s">
        <v>36</v>
      </c>
      <c r="K656" s="17">
        <v>1002346</v>
      </c>
      <c r="L656" s="17">
        <v>30</v>
      </c>
      <c r="M656" s="17">
        <v>0</v>
      </c>
      <c r="N656" s="17" t="str">
        <f t="shared" si="63"/>
        <v>A1</v>
      </c>
      <c r="O656" s="17" t="s">
        <v>10468</v>
      </c>
      <c r="P656" s="17" t="s">
        <v>10469</v>
      </c>
      <c r="Q656" s="88">
        <v>44534</v>
      </c>
      <c r="R656" s="88">
        <v>45468</v>
      </c>
      <c r="S656" s="89" t="s">
        <v>776</v>
      </c>
      <c r="T656" s="17">
        <v>10000</v>
      </c>
      <c r="U656" s="17" t="s">
        <v>10856</v>
      </c>
      <c r="V656" s="17">
        <v>21.5</v>
      </c>
      <c r="W656" s="17" t="s">
        <v>10994</v>
      </c>
      <c r="X656" s="17" t="str">
        <f t="shared" si="64"/>
        <v>Vigente</v>
      </c>
      <c r="Y656" s="17" t="str">
        <f t="shared" si="65"/>
        <v>V</v>
      </c>
      <c r="Z656" s="17" t="s">
        <v>11116</v>
      </c>
      <c r="AA656" s="17" t="str">
        <f>VLOOKUP(A656,'REPORTE'!$A$1:$AG$1961,19,0)</f>
        <v>Empleado Privado</v>
      </c>
      <c r="AB656" s="17">
        <v>1000709</v>
      </c>
      <c r="AC656" s="17" t="s">
        <v>11687</v>
      </c>
      <c r="AD656" s="17" t="s">
        <v>11865</v>
      </c>
      <c r="AE656" s="17" t="s">
        <v>12072</v>
      </c>
      <c r="AF656" s="17" t="s">
        <v>12404</v>
      </c>
      <c r="AG656" s="17" t="s">
        <v>677</v>
      </c>
      <c r="AH656" s="17" t="str">
        <f>VLOOKUP(A656,'REPORTE'!$A$1:$AG$1961,5,0)</f>
        <v>ECUATORIANO(A)</v>
      </c>
      <c r="AI656" s="17">
        <f>VLOOKUP(A656,'REPORTE'!$A$1:$AG$1961,28,0)</f>
        <v>44158</v>
      </c>
      <c r="AJ656" s="17" t="str">
        <f>VLOOKUP(A656,'REPORTE'!$A$1:$AG$1961,29,0)</f>
        <v>Cliente</v>
      </c>
      <c r="AK656" s="17" t="str">
        <f>VLOOKUP(A656,'REPORTE'!$A$1:$AG$1961,30,0)</f>
        <v>Secundaria</v>
      </c>
      <c r="AL656" s="17" t="str">
        <f>VLOOKUP(A656,'REPORTE'!$A$1:$AG$1961,31,0)</f>
        <v>PICHINCHA</v>
      </c>
      <c r="AM656" s="17" t="str">
        <f>VLOOKUP(AL656,PROVINCIAS!$F$1:$G$1171,2,0)</f>
        <v>URBANA</v>
      </c>
    </row>
    <row r="657" spans="1:39" x14ac:dyDescent="0.45">
      <c r="A657" s="17">
        <v>1001420</v>
      </c>
      <c r="B657" s="17" t="s">
        <v>10188</v>
      </c>
      <c r="C657" s="85">
        <v>929002822</v>
      </c>
      <c r="D657" s="17">
        <v>29</v>
      </c>
      <c r="E657" s="86">
        <v>33984</v>
      </c>
      <c r="F657" s="86" t="str">
        <f t="shared" si="61"/>
        <v>1993</v>
      </c>
      <c r="G657" s="87">
        <v>2022</v>
      </c>
      <c r="H657" s="87">
        <f t="shared" si="62"/>
        <v>29</v>
      </c>
      <c r="I657" s="87" t="str">
        <f t="shared" si="60"/>
        <v>Mal</v>
      </c>
      <c r="J657" s="17" t="s">
        <v>36</v>
      </c>
      <c r="K657" s="17">
        <v>1002344</v>
      </c>
      <c r="L657" s="17">
        <v>40</v>
      </c>
      <c r="M657" s="17">
        <v>4</v>
      </c>
      <c r="N657" s="17" t="str">
        <f t="shared" si="63"/>
        <v>A1</v>
      </c>
      <c r="O657" s="17" t="s">
        <v>10468</v>
      </c>
      <c r="P657" s="17" t="s">
        <v>10469</v>
      </c>
      <c r="Q657" s="88">
        <v>44534</v>
      </c>
      <c r="R657" s="88">
        <v>45772</v>
      </c>
      <c r="S657" s="88">
        <v>44617</v>
      </c>
      <c r="T657" s="17">
        <v>2965</v>
      </c>
      <c r="U657" s="17" t="s">
        <v>10857</v>
      </c>
      <c r="V657" s="17">
        <v>21.5</v>
      </c>
      <c r="W657" s="17" t="s">
        <v>10995</v>
      </c>
      <c r="X657" s="17" t="str">
        <f t="shared" si="64"/>
        <v>Vigente</v>
      </c>
      <c r="Y657" s="17" t="str">
        <f t="shared" si="65"/>
        <v>F</v>
      </c>
      <c r="Z657" s="17" t="s">
        <v>348</v>
      </c>
      <c r="AA657" s="17" t="str">
        <f>VLOOKUP(A657,'REPORTE'!$A$1:$AG$1961,19,0)</f>
        <v>Venta al por mayor de frutas, legumbres y hortalizas.</v>
      </c>
      <c r="AB657" s="17">
        <v>1001501</v>
      </c>
      <c r="AC657" s="17" t="s">
        <v>11694</v>
      </c>
      <c r="AD657" s="17" t="s">
        <v>11881</v>
      </c>
      <c r="AE657" s="17" t="s">
        <v>12072</v>
      </c>
      <c r="AF657" s="17" t="s">
        <v>11150</v>
      </c>
      <c r="AG657" s="17" t="s">
        <v>665</v>
      </c>
      <c r="AH657" s="17" t="str">
        <f>VLOOKUP(A657,'REPORTE'!$A$1:$AG$1961,5,0)</f>
        <v>ECUATORIANO(A) INDIGENA</v>
      </c>
      <c r="AI657" s="17">
        <f>VLOOKUP(A657,'REPORTE'!$A$1:$AG$1961,28,0)</f>
        <v>44420</v>
      </c>
      <c r="AJ657" s="17" t="str">
        <f>VLOOKUP(A657,'REPORTE'!$A$1:$AG$1961,29,0)</f>
        <v>Cliente</v>
      </c>
      <c r="AK657" s="17" t="str">
        <f>VLOOKUP(A657,'REPORTE'!$A$1:$AG$1961,30,0)</f>
        <v>Secundaria</v>
      </c>
      <c r="AL657" s="17" t="str">
        <f>VLOOKUP(A657,'REPORTE'!$A$1:$AG$1961,31,0)</f>
        <v>BOLIVAR</v>
      </c>
      <c r="AM657" s="17" t="str">
        <f>VLOOKUP(AL657,PROVINCIAS!$F$1:$G$1171,2,0)</f>
        <v>RURAL</v>
      </c>
    </row>
    <row r="658" spans="1:39" x14ac:dyDescent="0.45">
      <c r="A658" s="17">
        <v>1000502</v>
      </c>
      <c r="B658" s="17" t="s">
        <v>9719</v>
      </c>
      <c r="C658" s="85">
        <v>602359358</v>
      </c>
      <c r="D658" s="17">
        <v>54</v>
      </c>
      <c r="E658" s="86">
        <v>24828</v>
      </c>
      <c r="F658" s="86" t="str">
        <f t="shared" si="61"/>
        <v>1967</v>
      </c>
      <c r="G658" s="87">
        <v>2022</v>
      </c>
      <c r="H658" s="87">
        <f t="shared" si="62"/>
        <v>55</v>
      </c>
      <c r="I658" s="87" t="str">
        <f t="shared" si="60"/>
        <v>Mal</v>
      </c>
      <c r="J658" s="17" t="s">
        <v>59</v>
      </c>
      <c r="K658" s="17">
        <v>1002347</v>
      </c>
      <c r="L658" s="17">
        <v>6</v>
      </c>
      <c r="M658" s="17">
        <v>0</v>
      </c>
      <c r="N658" s="17" t="str">
        <f t="shared" si="63"/>
        <v>A1</v>
      </c>
      <c r="O658" s="17" t="s">
        <v>10468</v>
      </c>
      <c r="P658" s="17" t="s">
        <v>10469</v>
      </c>
      <c r="Q658" s="88">
        <v>44536</v>
      </c>
      <c r="R658" s="88">
        <v>44737</v>
      </c>
      <c r="S658" s="89" t="s">
        <v>776</v>
      </c>
      <c r="T658" s="17">
        <v>600</v>
      </c>
      <c r="U658" s="17">
        <v>415.61</v>
      </c>
      <c r="V658" s="17">
        <v>23</v>
      </c>
      <c r="W658" s="17" t="s">
        <v>10994</v>
      </c>
      <c r="X658" s="17" t="str">
        <f t="shared" si="64"/>
        <v>Vigente</v>
      </c>
      <c r="Y658" s="17" t="str">
        <f t="shared" si="65"/>
        <v>V</v>
      </c>
      <c r="Z658" s="17" t="s">
        <v>11060</v>
      </c>
      <c r="AA658" s="17" t="str">
        <f>VLOOKUP(A658,'REPORTE'!$A$1:$AG$1961,19,0)</f>
        <v>Empleado Privado</v>
      </c>
      <c r="AB658" s="17">
        <v>1000571</v>
      </c>
      <c r="AC658" s="17" t="s">
        <v>11319</v>
      </c>
      <c r="AD658" s="17" t="s">
        <v>11844</v>
      </c>
      <c r="AE658" s="17" t="s">
        <v>12072</v>
      </c>
      <c r="AF658" s="17" t="s">
        <v>12076</v>
      </c>
      <c r="AG658" s="17" t="s">
        <v>4384</v>
      </c>
      <c r="AH658" s="17" t="str">
        <f>VLOOKUP(A658,'REPORTE'!$A$1:$AG$1961,5,0)</f>
        <v>ECUATORIANO(A) INDIGENA</v>
      </c>
      <c r="AI658" s="17">
        <f>VLOOKUP(A658,'REPORTE'!$A$1:$AG$1961,28,0)</f>
        <v>44370</v>
      </c>
      <c r="AJ658" s="17" t="str">
        <f>VLOOKUP(A658,'REPORTE'!$A$1:$AG$1961,29,0)</f>
        <v>Cliente</v>
      </c>
      <c r="AK658" s="17" t="str">
        <f>VLOOKUP(A658,'REPORTE'!$A$1:$AG$1961,30,0)</f>
        <v>Primaria</v>
      </c>
      <c r="AL658" s="17" t="str">
        <f>VLOOKUP(A658,'REPORTE'!$A$1:$AG$1961,31,0)</f>
        <v>CHIMBORAZO</v>
      </c>
      <c r="AM658" s="17" t="e">
        <f>VLOOKUP(AL658,PROVINCIAS!$F$1:$G$1171,2,0)</f>
        <v>#N/A</v>
      </c>
    </row>
    <row r="659" spans="1:39" x14ac:dyDescent="0.45">
      <c r="A659" s="17">
        <v>1000230</v>
      </c>
      <c r="B659" s="17" t="s">
        <v>9722</v>
      </c>
      <c r="C659" s="85">
        <v>1714985940</v>
      </c>
      <c r="D659" s="17">
        <v>35</v>
      </c>
      <c r="E659" s="86">
        <v>31629</v>
      </c>
      <c r="F659" s="86" t="str">
        <f t="shared" si="61"/>
        <v>1986</v>
      </c>
      <c r="G659" s="87">
        <v>2022</v>
      </c>
      <c r="H659" s="87">
        <f t="shared" si="62"/>
        <v>36</v>
      </c>
      <c r="I659" s="87" t="str">
        <f t="shared" si="60"/>
        <v>Mal</v>
      </c>
      <c r="J659" s="17" t="s">
        <v>59</v>
      </c>
      <c r="K659" s="17">
        <v>1002355</v>
      </c>
      <c r="L659" s="17">
        <v>1</v>
      </c>
      <c r="M659" s="17">
        <v>0</v>
      </c>
      <c r="N659" s="17" t="str">
        <f t="shared" si="63"/>
        <v>A1</v>
      </c>
      <c r="O659" s="17" t="s">
        <v>10468</v>
      </c>
      <c r="P659" s="17" t="s">
        <v>10469</v>
      </c>
      <c r="Q659" s="88">
        <v>44537</v>
      </c>
      <c r="R659" s="88">
        <v>44645</v>
      </c>
      <c r="S659" s="89" t="s">
        <v>776</v>
      </c>
      <c r="T659" s="17">
        <v>160</v>
      </c>
      <c r="U659" s="17">
        <v>160</v>
      </c>
      <c r="V659" s="17">
        <v>23</v>
      </c>
      <c r="W659" s="17" t="s">
        <v>10994</v>
      </c>
      <c r="X659" s="17" t="str">
        <f t="shared" si="64"/>
        <v>Vigente</v>
      </c>
      <c r="Y659" s="17" t="str">
        <f t="shared" si="65"/>
        <v>V</v>
      </c>
      <c r="Z659" s="17" t="s">
        <v>279</v>
      </c>
      <c r="AA659" s="17" t="str">
        <f>VLOOKUP(A659,'REPORTE'!$A$1:$AG$1961,19,0)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659" s="17">
        <v>1000291</v>
      </c>
      <c r="AC659" s="17" t="s">
        <v>11334</v>
      </c>
      <c r="AD659" s="17" t="s">
        <v>11898</v>
      </c>
      <c r="AE659" s="17" t="s">
        <v>12072</v>
      </c>
      <c r="AF659" s="17" t="s">
        <v>11150</v>
      </c>
      <c r="AG659" s="17" t="s">
        <v>677</v>
      </c>
      <c r="AH659" s="17" t="str">
        <f>VLOOKUP(A659,'REPORTE'!$A$1:$AG$1961,5,0)</f>
        <v>ECUATORIANO(A) INDIGENA</v>
      </c>
      <c r="AI659" s="17">
        <f>VLOOKUP(A659,'REPORTE'!$A$1:$AG$1961,28,0)</f>
        <v>44280</v>
      </c>
      <c r="AJ659" s="17" t="str">
        <f>VLOOKUP(A659,'REPORTE'!$A$1:$AG$1961,29,0)</f>
        <v>Cliente</v>
      </c>
      <c r="AK659" s="17" t="str">
        <f>VLOOKUP(A659,'REPORTE'!$A$1:$AG$1961,30,0)</f>
        <v>Primaria</v>
      </c>
      <c r="AL659" s="17" t="str">
        <f>VLOOKUP(A659,'REPORTE'!$A$1:$AG$1961,31,0)</f>
        <v>PICHINCHA</v>
      </c>
      <c r="AM659" s="17" t="str">
        <f>VLOOKUP(AL659,PROVINCIAS!$F$1:$G$1171,2,0)</f>
        <v>URBANA</v>
      </c>
    </row>
    <row r="660" spans="1:39" x14ac:dyDescent="0.45">
      <c r="A660" s="17">
        <v>1000495</v>
      </c>
      <c r="B660" s="17" t="s">
        <v>10189</v>
      </c>
      <c r="C660" s="85">
        <v>603203803</v>
      </c>
      <c r="D660" s="17">
        <v>44</v>
      </c>
      <c r="E660" s="86">
        <v>28433</v>
      </c>
      <c r="F660" s="86" t="str">
        <f t="shared" si="61"/>
        <v>1977</v>
      </c>
      <c r="G660" s="87">
        <v>2022</v>
      </c>
      <c r="H660" s="87">
        <f t="shared" si="62"/>
        <v>45</v>
      </c>
      <c r="I660" s="87" t="str">
        <f t="shared" si="60"/>
        <v>Mal</v>
      </c>
      <c r="J660" s="17" t="s">
        <v>59</v>
      </c>
      <c r="K660" s="17">
        <v>1002348</v>
      </c>
      <c r="L660" s="17">
        <v>36</v>
      </c>
      <c r="M660" s="17">
        <v>0</v>
      </c>
      <c r="N660" s="17" t="str">
        <f t="shared" si="63"/>
        <v>A1</v>
      </c>
      <c r="O660" s="17" t="s">
        <v>10468</v>
      </c>
      <c r="P660" s="17" t="s">
        <v>10469</v>
      </c>
      <c r="Q660" s="88">
        <v>44537</v>
      </c>
      <c r="R660" s="88">
        <v>45627</v>
      </c>
      <c r="S660" s="89" t="s">
        <v>776</v>
      </c>
      <c r="T660" s="17">
        <v>15000</v>
      </c>
      <c r="U660" s="17" t="s">
        <v>10858</v>
      </c>
      <c r="V660" s="17">
        <v>18.989999999999998</v>
      </c>
      <c r="W660" s="17" t="s">
        <v>10994</v>
      </c>
      <c r="X660" s="17" t="str">
        <f t="shared" si="64"/>
        <v>Vigente</v>
      </c>
      <c r="Y660" s="17" t="str">
        <f t="shared" si="65"/>
        <v>V</v>
      </c>
      <c r="Z660" s="17" t="s">
        <v>11060</v>
      </c>
      <c r="AA660" s="17" t="str">
        <f>VLOOKUP(A660,'REPORTE'!$A$1:$AG$1961,19,0)</f>
        <v>Venta al por mayor de frutas, legumbres y hortalizas.</v>
      </c>
      <c r="AB660" s="17">
        <v>1000565</v>
      </c>
      <c r="AC660" s="17" t="s">
        <v>11695</v>
      </c>
      <c r="AD660" s="17" t="s">
        <v>11865</v>
      </c>
      <c r="AE660" s="17" t="s">
        <v>12072</v>
      </c>
      <c r="AF660" s="17" t="s">
        <v>12405</v>
      </c>
      <c r="AG660" s="17" t="s">
        <v>74</v>
      </c>
      <c r="AH660" s="17" t="str">
        <f>VLOOKUP(A660,'REPORTE'!$A$1:$AG$1961,5,0)</f>
        <v>ECUATORIANO(A)</v>
      </c>
      <c r="AI660" s="17">
        <f>VLOOKUP(A660,'REPORTE'!$A$1:$AG$1961,28,0)</f>
        <v>0</v>
      </c>
      <c r="AJ660" s="17" t="str">
        <f>VLOOKUP(A660,'REPORTE'!$A$1:$AG$1961,29,0)</f>
        <v>Cliente</v>
      </c>
      <c r="AK660" s="17" t="str">
        <f>VLOOKUP(A660,'REPORTE'!$A$1:$AG$1961,30,0)</f>
        <v>Primaria</v>
      </c>
      <c r="AL660" s="17" t="str">
        <f>VLOOKUP(A660,'REPORTE'!$A$1:$AG$1961,31,0)</f>
        <v>CHIMBORAZO</v>
      </c>
      <c r="AM660" s="17" t="e">
        <f>VLOOKUP(AL660,PROVINCIAS!$F$1:$G$1171,2,0)</f>
        <v>#N/A</v>
      </c>
    </row>
    <row r="661" spans="1:39" x14ac:dyDescent="0.45">
      <c r="A661" s="17">
        <v>1000635</v>
      </c>
      <c r="B661" s="17" t="s">
        <v>10190</v>
      </c>
      <c r="C661" s="85">
        <v>1708457286</v>
      </c>
      <c r="D661" s="17">
        <v>54</v>
      </c>
      <c r="E661" s="86">
        <v>24559</v>
      </c>
      <c r="F661" s="86" t="str">
        <f t="shared" si="61"/>
        <v>1967</v>
      </c>
      <c r="G661" s="87">
        <v>2022</v>
      </c>
      <c r="H661" s="87">
        <f t="shared" si="62"/>
        <v>55</v>
      </c>
      <c r="I661" s="87" t="str">
        <f t="shared" si="60"/>
        <v>Mal</v>
      </c>
      <c r="J661" s="17" t="s">
        <v>59</v>
      </c>
      <c r="K661" s="17">
        <v>1002356</v>
      </c>
      <c r="L661" s="17">
        <v>24</v>
      </c>
      <c r="M661" s="17">
        <v>0</v>
      </c>
      <c r="N661" s="17" t="str">
        <f t="shared" si="63"/>
        <v>A1</v>
      </c>
      <c r="O661" s="17" t="s">
        <v>10466</v>
      </c>
      <c r="P661" s="17" t="s">
        <v>10467</v>
      </c>
      <c r="Q661" s="88">
        <v>44537</v>
      </c>
      <c r="R661" s="88">
        <v>45285</v>
      </c>
      <c r="S661" s="89" t="s">
        <v>776</v>
      </c>
      <c r="T661" s="17">
        <v>6150</v>
      </c>
      <c r="U661" s="17" t="s">
        <v>10859</v>
      </c>
      <c r="V661" s="17">
        <v>16</v>
      </c>
      <c r="W661" s="17" t="s">
        <v>10994</v>
      </c>
      <c r="X661" s="17" t="str">
        <f t="shared" si="64"/>
        <v>Vigente</v>
      </c>
      <c r="Y661" s="17" t="str">
        <f t="shared" si="65"/>
        <v>V</v>
      </c>
      <c r="Z661" s="17" t="s">
        <v>11000</v>
      </c>
      <c r="AA661" s="17" t="str">
        <f>VLOOKUP(A661,'REPORTE'!$A$1:$AG$1961,19,0)</f>
        <v>Servicios de autobuses escolares y autobuses para el transporte de empleados.</v>
      </c>
      <c r="AB661" s="17">
        <v>1000706</v>
      </c>
      <c r="AC661" s="17" t="s">
        <v>11696</v>
      </c>
      <c r="AD661" s="17" t="s">
        <v>12013</v>
      </c>
      <c r="AE661" s="17" t="s">
        <v>12072</v>
      </c>
      <c r="AF661" s="17" t="s">
        <v>12406</v>
      </c>
      <c r="AG661" s="17" t="s">
        <v>665</v>
      </c>
      <c r="AH661" s="17" t="str">
        <f>VLOOKUP(A661,'REPORTE'!$A$1:$AG$1961,5,0)</f>
        <v>ECUATORIANO(A) INDIGENA</v>
      </c>
      <c r="AI661" s="17">
        <f>VLOOKUP(A661,'REPORTE'!$A$1:$AG$1961,28,0)</f>
        <v>44537</v>
      </c>
      <c r="AJ661" s="17" t="str">
        <f>VLOOKUP(A661,'REPORTE'!$A$1:$AG$1961,29,0)</f>
        <v>Cliente</v>
      </c>
      <c r="AK661" s="17" t="str">
        <f>VLOOKUP(A661,'REPORTE'!$A$1:$AG$1961,30,0)</f>
        <v>Universitaria</v>
      </c>
      <c r="AL661" s="17" t="str">
        <f>VLOOKUP(A661,'REPORTE'!$A$1:$AG$1961,31,0)</f>
        <v>IMBABURA</v>
      </c>
      <c r="AM661" s="17" t="e">
        <f>VLOOKUP(AL661,PROVINCIAS!$F$1:$G$1171,2,0)</f>
        <v>#N/A</v>
      </c>
    </row>
    <row r="662" spans="1:39" x14ac:dyDescent="0.45">
      <c r="A662" s="17">
        <v>1000780</v>
      </c>
      <c r="B662" s="17" t="s">
        <v>10191</v>
      </c>
      <c r="C662" s="85">
        <v>1716928153</v>
      </c>
      <c r="D662" s="17">
        <v>39</v>
      </c>
      <c r="E662" s="86">
        <v>30279</v>
      </c>
      <c r="F662" s="86" t="str">
        <f t="shared" si="61"/>
        <v>1982</v>
      </c>
      <c r="G662" s="87">
        <v>2022</v>
      </c>
      <c r="H662" s="87">
        <f t="shared" si="62"/>
        <v>40</v>
      </c>
      <c r="I662" s="87" t="str">
        <f t="shared" si="60"/>
        <v>Mal</v>
      </c>
      <c r="J662" s="17" t="s">
        <v>59</v>
      </c>
      <c r="K662" s="17">
        <v>1002353</v>
      </c>
      <c r="L662" s="17">
        <v>12</v>
      </c>
      <c r="M662" s="17">
        <v>0</v>
      </c>
      <c r="N662" s="17" t="str">
        <f t="shared" si="63"/>
        <v>A1</v>
      </c>
      <c r="O662" s="17" t="s">
        <v>10468</v>
      </c>
      <c r="P662" s="17" t="s">
        <v>10469</v>
      </c>
      <c r="Q662" s="88">
        <v>44537</v>
      </c>
      <c r="R662" s="88">
        <v>44915</v>
      </c>
      <c r="S662" s="89" t="s">
        <v>776</v>
      </c>
      <c r="T662" s="17">
        <v>2200</v>
      </c>
      <c r="U662" s="17" t="s">
        <v>10860</v>
      </c>
      <c r="V662" s="17">
        <v>18.989999999999998</v>
      </c>
      <c r="W662" s="17" t="s">
        <v>10994</v>
      </c>
      <c r="X662" s="17" t="str">
        <f t="shared" si="64"/>
        <v>Vigente</v>
      </c>
      <c r="Y662" s="17" t="str">
        <f t="shared" si="65"/>
        <v>V</v>
      </c>
      <c r="Z662" s="17" t="s">
        <v>244</v>
      </c>
      <c r="AA662" s="17" t="str">
        <f>VLOOKUP(A662,'REPORTE'!$A$1:$AG$1961,19,0)</f>
        <v>Actividades auxiliares de las actividades de servicios financieros n.c.p., como: actividades de tramitación y liquidación de transacciones financieras, incluidas las transacciones con tarjetas de crédito.</v>
      </c>
      <c r="AB662" s="17">
        <v>1000852</v>
      </c>
      <c r="AC662" s="17" t="s">
        <v>11697</v>
      </c>
      <c r="AD662" s="17" t="s">
        <v>11976</v>
      </c>
      <c r="AE662" s="17" t="s">
        <v>12072</v>
      </c>
      <c r="AF662" s="17" t="s">
        <v>12407</v>
      </c>
      <c r="AG662" s="17" t="s">
        <v>665</v>
      </c>
      <c r="AH662" s="17" t="str">
        <f>VLOOKUP(A662,'REPORTE'!$A$1:$AG$1961,5,0)</f>
        <v>ECUATORIANO(A) INDIGENA</v>
      </c>
      <c r="AI662" s="17">
        <f>VLOOKUP(A662,'REPORTE'!$A$1:$AG$1961,28,0)</f>
        <v>44112</v>
      </c>
      <c r="AJ662" s="17" t="str">
        <f>VLOOKUP(A662,'REPORTE'!$A$1:$AG$1961,29,0)</f>
        <v>Cliente</v>
      </c>
      <c r="AK662" s="17" t="str">
        <f>VLOOKUP(A662,'REPORTE'!$A$1:$AG$1961,30,0)</f>
        <v>Primaria</v>
      </c>
      <c r="AL662" s="17" t="str">
        <f>VLOOKUP(A662,'REPORTE'!$A$1:$AG$1961,31,0)</f>
        <v>CHIMBORAZO</v>
      </c>
      <c r="AM662" s="17" t="e">
        <f>VLOOKUP(AL662,PROVINCIAS!$F$1:$G$1171,2,0)</f>
        <v>#N/A</v>
      </c>
    </row>
    <row r="663" spans="1:39" x14ac:dyDescent="0.45">
      <c r="A663" s="17">
        <v>1001022</v>
      </c>
      <c r="B663" s="17" t="s">
        <v>10192</v>
      </c>
      <c r="C663" s="85">
        <v>602481525</v>
      </c>
      <c r="D663" s="17">
        <v>51</v>
      </c>
      <c r="E663" s="86">
        <v>25885</v>
      </c>
      <c r="F663" s="86" t="str">
        <f t="shared" si="61"/>
        <v>1970</v>
      </c>
      <c r="G663" s="87">
        <v>2022</v>
      </c>
      <c r="H663" s="87">
        <f t="shared" si="62"/>
        <v>52</v>
      </c>
      <c r="I663" s="87" t="str">
        <f t="shared" si="60"/>
        <v>Mal</v>
      </c>
      <c r="J663" s="17" t="s">
        <v>59</v>
      </c>
      <c r="K663" s="17">
        <v>1002357</v>
      </c>
      <c r="L663" s="17">
        <v>18</v>
      </c>
      <c r="M663" s="17">
        <v>0</v>
      </c>
      <c r="N663" s="17" t="str">
        <f t="shared" si="63"/>
        <v>A1</v>
      </c>
      <c r="O663" s="17" t="s">
        <v>10468</v>
      </c>
      <c r="P663" s="17" t="s">
        <v>10469</v>
      </c>
      <c r="Q663" s="88">
        <v>44537</v>
      </c>
      <c r="R663" s="88">
        <v>45102</v>
      </c>
      <c r="S663" s="89" t="s">
        <v>776</v>
      </c>
      <c r="T663" s="17">
        <v>1010</v>
      </c>
      <c r="U663" s="17">
        <v>927.31</v>
      </c>
      <c r="V663" s="17">
        <v>23</v>
      </c>
      <c r="W663" s="17" t="s">
        <v>10994</v>
      </c>
      <c r="X663" s="17" t="str">
        <f t="shared" si="64"/>
        <v>Vigente</v>
      </c>
      <c r="Y663" s="17" t="str">
        <f t="shared" si="65"/>
        <v>V</v>
      </c>
      <c r="Z663" s="17" t="s">
        <v>11060</v>
      </c>
      <c r="AA663" s="17" t="str">
        <f>VLOOKUP(A663,'REPORTE'!$A$1:$AG$1961,19,0)</f>
        <v>Actividades de acuicultura en agua del mar o en tanques de agua salada: crí­a de peces incluido la cria de peces ornamentales marinos.</v>
      </c>
      <c r="AB663" s="17">
        <v>1001092</v>
      </c>
      <c r="AC663" s="17" t="s">
        <v>11335</v>
      </c>
      <c r="AD663" s="17" t="s">
        <v>11881</v>
      </c>
      <c r="AE663" s="17" t="s">
        <v>12072</v>
      </c>
      <c r="AF663" s="17" t="s">
        <v>12408</v>
      </c>
      <c r="AG663" s="17" t="s">
        <v>4384</v>
      </c>
      <c r="AH663" s="17" t="str">
        <f>VLOOKUP(A663,'REPORTE'!$A$1:$AG$1961,5,0)</f>
        <v>ECUATORIANO(A) INDIGENA</v>
      </c>
      <c r="AI663" s="17">
        <f>VLOOKUP(A663,'REPORTE'!$A$1:$AG$1961,28,0)</f>
        <v>0</v>
      </c>
      <c r="AJ663" s="17" t="str">
        <f>VLOOKUP(A663,'REPORTE'!$A$1:$AG$1961,29,0)</f>
        <v>Cliente</v>
      </c>
      <c r="AK663" s="17" t="str">
        <f>VLOOKUP(A663,'REPORTE'!$A$1:$AG$1961,30,0)</f>
        <v>Primaria</v>
      </c>
      <c r="AL663" s="17" t="str">
        <f>VLOOKUP(A663,'REPORTE'!$A$1:$AG$1961,31,0)</f>
        <v>CHIMBORAZO</v>
      </c>
      <c r="AM663" s="17" t="e">
        <f>VLOOKUP(AL663,PROVINCIAS!$F$1:$G$1171,2,0)</f>
        <v>#N/A</v>
      </c>
    </row>
    <row r="664" spans="1:39" x14ac:dyDescent="0.45">
      <c r="A664" s="17">
        <v>1001242</v>
      </c>
      <c r="B664" s="17" t="s">
        <v>10193</v>
      </c>
      <c r="C664" s="85">
        <v>201059417</v>
      </c>
      <c r="D664" s="17">
        <v>56</v>
      </c>
      <c r="E664" s="86">
        <v>23824</v>
      </c>
      <c r="F664" s="86" t="str">
        <f t="shared" si="61"/>
        <v>1965</v>
      </c>
      <c r="G664" s="87">
        <v>2022</v>
      </c>
      <c r="H664" s="87">
        <f t="shared" si="62"/>
        <v>57</v>
      </c>
      <c r="I664" s="87" t="str">
        <f t="shared" si="60"/>
        <v>Mal</v>
      </c>
      <c r="J664" s="17" t="s">
        <v>36</v>
      </c>
      <c r="K664" s="17">
        <v>1002358</v>
      </c>
      <c r="L664" s="17">
        <v>12</v>
      </c>
      <c r="M664" s="17">
        <v>4</v>
      </c>
      <c r="N664" s="17" t="str">
        <f t="shared" si="63"/>
        <v>A1</v>
      </c>
      <c r="O664" s="17" t="s">
        <v>10468</v>
      </c>
      <c r="P664" s="17" t="s">
        <v>10469</v>
      </c>
      <c r="Q664" s="88">
        <v>44537</v>
      </c>
      <c r="R664" s="88">
        <v>44920</v>
      </c>
      <c r="S664" s="88">
        <v>44617</v>
      </c>
      <c r="T664" s="17">
        <v>1200</v>
      </c>
      <c r="U664" s="17" t="s">
        <v>10861</v>
      </c>
      <c r="V664" s="17">
        <v>23</v>
      </c>
      <c r="W664" s="17" t="s">
        <v>10995</v>
      </c>
      <c r="X664" s="17" t="str">
        <f t="shared" si="64"/>
        <v>Vigente</v>
      </c>
      <c r="Y664" s="17" t="str">
        <f t="shared" si="65"/>
        <v>F</v>
      </c>
      <c r="Z664" s="17" t="s">
        <v>11105</v>
      </c>
      <c r="AA664" s="17" t="str">
        <f>VLOOKUP(A664,'REPORTE'!$A$1:$AG$1961,19,0)</f>
        <v>Comercio al por mayor de productos de caucho incluye llantas</v>
      </c>
      <c r="AB664" s="17">
        <v>1001319</v>
      </c>
      <c r="AC664" s="17" t="s">
        <v>11191</v>
      </c>
      <c r="AD664" s="17" t="s">
        <v>11901</v>
      </c>
      <c r="AE664" s="17" t="s">
        <v>12072</v>
      </c>
      <c r="AF664" s="17" t="s">
        <v>12100</v>
      </c>
      <c r="AG664" s="17" t="s">
        <v>677</v>
      </c>
      <c r="AH664" s="17" t="str">
        <f>VLOOKUP(A664,'REPORTE'!$A$1:$AG$1961,5,0)</f>
        <v>ECUATORIANO(A)</v>
      </c>
      <c r="AI664" s="17">
        <f>VLOOKUP(A664,'REPORTE'!$A$1:$AG$1961,28,0)</f>
        <v>0</v>
      </c>
      <c r="AJ664" s="17" t="str">
        <f>VLOOKUP(A664,'REPORTE'!$A$1:$AG$1961,29,0)</f>
        <v>Cliente</v>
      </c>
      <c r="AK664" s="17" t="str">
        <f>VLOOKUP(A664,'REPORTE'!$A$1:$AG$1961,30,0)</f>
        <v>Primaria</v>
      </c>
      <c r="AL664" s="17" t="str">
        <f>VLOOKUP(A664,'REPORTE'!$A$1:$AG$1961,31,0)</f>
        <v>PICHINCHA</v>
      </c>
      <c r="AM664" s="17" t="str">
        <f>VLOOKUP(AL664,PROVINCIAS!$F$1:$G$1171,2,0)</f>
        <v>URBANA</v>
      </c>
    </row>
    <row r="665" spans="1:39" x14ac:dyDescent="0.45">
      <c r="A665" s="17">
        <v>1001378</v>
      </c>
      <c r="B665" s="17" t="s">
        <v>10194</v>
      </c>
      <c r="C665" s="85">
        <v>600891345</v>
      </c>
      <c r="D665" s="17">
        <v>79</v>
      </c>
      <c r="E665" s="86">
        <v>15479</v>
      </c>
      <c r="F665" s="86" t="str">
        <f t="shared" si="61"/>
        <v>1942</v>
      </c>
      <c r="G665" s="87">
        <v>2022</v>
      </c>
      <c r="H665" s="87">
        <f t="shared" si="62"/>
        <v>80</v>
      </c>
      <c r="I665" s="87" t="str">
        <f t="shared" si="60"/>
        <v>Mal</v>
      </c>
      <c r="J665" s="17" t="s">
        <v>59</v>
      </c>
      <c r="K665" s="17">
        <v>1002349</v>
      </c>
      <c r="L665" s="17">
        <v>12</v>
      </c>
      <c r="M665" s="17">
        <v>0</v>
      </c>
      <c r="N665" s="17" t="str">
        <f t="shared" si="63"/>
        <v>A1</v>
      </c>
      <c r="O665" s="17" t="s">
        <v>10468</v>
      </c>
      <c r="P665" s="17" t="s">
        <v>10469</v>
      </c>
      <c r="Q665" s="88">
        <v>44537</v>
      </c>
      <c r="R665" s="88">
        <v>44902</v>
      </c>
      <c r="S665" s="89" t="s">
        <v>776</v>
      </c>
      <c r="T665" s="17">
        <v>1000</v>
      </c>
      <c r="U665" s="17">
        <v>849.97</v>
      </c>
      <c r="V665" s="17">
        <v>23</v>
      </c>
      <c r="W665" s="17" t="s">
        <v>10994</v>
      </c>
      <c r="X665" s="17" t="str">
        <f t="shared" si="64"/>
        <v>Vigente</v>
      </c>
      <c r="Y665" s="17" t="str">
        <f t="shared" si="65"/>
        <v>V</v>
      </c>
      <c r="Z665" s="17" t="s">
        <v>11055</v>
      </c>
      <c r="AA665" s="17" t="str">
        <f>VLOOKUP(A665,'REPORTE'!$A$1:$AG$1961,19,0)</f>
        <v>Venta al por menor de frutas, legumbres y hortalizas frescas o en conserva en establecimientos especializados.</v>
      </c>
      <c r="AB665" s="17">
        <v>1001454</v>
      </c>
      <c r="AC665" s="17" t="s">
        <v>11188</v>
      </c>
      <c r="AD665" s="17" t="s">
        <v>12014</v>
      </c>
      <c r="AE665" s="17" t="s">
        <v>12072</v>
      </c>
      <c r="AF665" s="17" t="s">
        <v>12409</v>
      </c>
      <c r="AG665" s="17" t="s">
        <v>665</v>
      </c>
      <c r="AH665" s="17" t="str">
        <f>VLOOKUP(A665,'REPORTE'!$A$1:$AG$1961,5,0)</f>
        <v>ECUATORIANO(A) INDIGENA</v>
      </c>
      <c r="AI665" s="17">
        <f>VLOOKUP(A665,'REPORTE'!$A$1:$AG$1961,28,0)</f>
        <v>44401</v>
      </c>
      <c r="AJ665" s="17" t="str">
        <f>VLOOKUP(A665,'REPORTE'!$A$1:$AG$1961,29,0)</f>
        <v>Cliente</v>
      </c>
      <c r="AK665" s="17" t="str">
        <f>VLOOKUP(A665,'REPORTE'!$A$1:$AG$1961,30,0)</f>
        <v>Primaria</v>
      </c>
      <c r="AL665" s="17" t="str">
        <f>VLOOKUP(A665,'REPORTE'!$A$1:$AG$1961,31,0)</f>
        <v>CHIMBORAZO</v>
      </c>
      <c r="AM665" s="17" t="e">
        <f>VLOOKUP(AL665,PROVINCIAS!$F$1:$G$1171,2,0)</f>
        <v>#N/A</v>
      </c>
    </row>
    <row r="666" spans="1:39" x14ac:dyDescent="0.45">
      <c r="A666" s="17">
        <v>1001398</v>
      </c>
      <c r="B666" s="17" t="s">
        <v>10195</v>
      </c>
      <c r="C666" s="85">
        <v>1754354213</v>
      </c>
      <c r="D666" s="17">
        <v>23</v>
      </c>
      <c r="E666" s="86">
        <v>35957</v>
      </c>
      <c r="F666" s="86" t="str">
        <f t="shared" si="61"/>
        <v>1998</v>
      </c>
      <c r="G666" s="87">
        <v>2022</v>
      </c>
      <c r="H666" s="87">
        <f t="shared" si="62"/>
        <v>24</v>
      </c>
      <c r="I666" s="87" t="str">
        <f t="shared" si="60"/>
        <v>Mal</v>
      </c>
      <c r="J666" s="17" t="s">
        <v>36</v>
      </c>
      <c r="K666" s="17">
        <v>1002354</v>
      </c>
      <c r="L666" s="17">
        <v>1</v>
      </c>
      <c r="M666" s="17">
        <v>0</v>
      </c>
      <c r="N666" s="17" t="str">
        <f t="shared" si="63"/>
        <v>A1</v>
      </c>
      <c r="O666" s="17" t="s">
        <v>10468</v>
      </c>
      <c r="P666" s="17" t="s">
        <v>10469</v>
      </c>
      <c r="Q666" s="88">
        <v>44537</v>
      </c>
      <c r="R666" s="88">
        <v>44645</v>
      </c>
      <c r="S666" s="89" t="s">
        <v>776</v>
      </c>
      <c r="T666" s="17">
        <v>3000</v>
      </c>
      <c r="U666" s="17" t="s">
        <v>10862</v>
      </c>
      <c r="V666" s="17">
        <v>21.5</v>
      </c>
      <c r="W666" s="17" t="s">
        <v>10994</v>
      </c>
      <c r="X666" s="17" t="str">
        <f t="shared" si="64"/>
        <v>Vigente</v>
      </c>
      <c r="Y666" s="17" t="str">
        <f t="shared" si="65"/>
        <v>V</v>
      </c>
      <c r="Z666" s="17" t="s">
        <v>348</v>
      </c>
      <c r="AA666" s="17" t="str">
        <f>VLOOKUP(A666,'REPORTE'!$A$1:$AG$1961,19,0)</f>
        <v>Venta al por mayor de frutas, legumbres y hortalizas.</v>
      </c>
      <c r="AB666" s="17">
        <v>1001479</v>
      </c>
      <c r="AC666" s="17" t="s">
        <v>11698</v>
      </c>
      <c r="AD666" s="17" t="s">
        <v>12015</v>
      </c>
      <c r="AE666" s="17" t="s">
        <v>12072</v>
      </c>
      <c r="AF666" s="17" t="s">
        <v>12410</v>
      </c>
      <c r="AG666" s="17" t="s">
        <v>677</v>
      </c>
      <c r="AH666" s="17" t="str">
        <f>VLOOKUP(A666,'REPORTE'!$A$1:$AG$1961,5,0)</f>
        <v>ECUATORIANO(A)</v>
      </c>
      <c r="AI666" s="17">
        <f>VLOOKUP(A666,'REPORTE'!$A$1:$AG$1961,28,0)</f>
        <v>0</v>
      </c>
      <c r="AJ666" s="17" t="str">
        <f>VLOOKUP(A666,'REPORTE'!$A$1:$AG$1961,29,0)</f>
        <v>Cliente</v>
      </c>
      <c r="AK666" s="17" t="str">
        <f>VLOOKUP(A666,'REPORTE'!$A$1:$AG$1961,30,0)</f>
        <v>Primaria</v>
      </c>
      <c r="AL666" s="17" t="str">
        <f>VLOOKUP(A666,'REPORTE'!$A$1:$AG$1961,31,0)</f>
        <v>PICHINCHA</v>
      </c>
      <c r="AM666" s="17" t="str">
        <f>VLOOKUP(AL666,PROVINCIAS!$F$1:$G$1171,2,0)</f>
        <v>URBANA</v>
      </c>
    </row>
    <row r="667" spans="1:39" x14ac:dyDescent="0.45">
      <c r="A667" s="17">
        <v>1001642</v>
      </c>
      <c r="B667" s="17" t="s">
        <v>10196</v>
      </c>
      <c r="C667" s="85">
        <v>1722640628</v>
      </c>
      <c r="D667" s="17">
        <v>29</v>
      </c>
      <c r="E667" s="86">
        <v>34013</v>
      </c>
      <c r="F667" s="86" t="str">
        <f t="shared" si="61"/>
        <v>1993</v>
      </c>
      <c r="G667" s="87">
        <v>2022</v>
      </c>
      <c r="H667" s="87">
        <f t="shared" si="62"/>
        <v>29</v>
      </c>
      <c r="I667" s="87" t="str">
        <f t="shared" si="60"/>
        <v>Mal</v>
      </c>
      <c r="J667" s="17" t="s">
        <v>59</v>
      </c>
      <c r="K667" s="17">
        <v>1002352</v>
      </c>
      <c r="L667" s="17">
        <v>12</v>
      </c>
      <c r="M667" s="17">
        <v>0</v>
      </c>
      <c r="N667" s="17" t="str">
        <f t="shared" si="63"/>
        <v>A1</v>
      </c>
      <c r="O667" s="17" t="s">
        <v>10468</v>
      </c>
      <c r="P667" s="17" t="s">
        <v>10469</v>
      </c>
      <c r="Q667" s="88">
        <v>44537</v>
      </c>
      <c r="R667" s="88">
        <v>44920</v>
      </c>
      <c r="S667" s="89" t="s">
        <v>776</v>
      </c>
      <c r="T667" s="17">
        <v>1000</v>
      </c>
      <c r="U667" s="17">
        <v>861.8</v>
      </c>
      <c r="V667" s="17">
        <v>23</v>
      </c>
      <c r="W667" s="17" t="s">
        <v>10994</v>
      </c>
      <c r="X667" s="17" t="str">
        <f t="shared" si="64"/>
        <v>Vigente</v>
      </c>
      <c r="Y667" s="17" t="str">
        <f t="shared" si="65"/>
        <v>V</v>
      </c>
      <c r="Z667" s="17" t="s">
        <v>11102</v>
      </c>
      <c r="AA667" s="17" t="str">
        <f>VLOOKUP(A667,'REPORTE'!$A$1:$AG$1961,19,0)</f>
        <v>Actividades de confección a la medida de prendas de vestir (costureras, sastres).</v>
      </c>
      <c r="AB667" s="17">
        <v>1001746</v>
      </c>
      <c r="AC667" s="17" t="s">
        <v>11185</v>
      </c>
      <c r="AD667" s="17" t="s">
        <v>11844</v>
      </c>
      <c r="AE667" s="17" t="s">
        <v>12072</v>
      </c>
      <c r="AF667" s="17" t="s">
        <v>12411</v>
      </c>
      <c r="AG667" s="17" t="s">
        <v>665</v>
      </c>
      <c r="AH667" s="17" t="str">
        <f>VLOOKUP(A667,'REPORTE'!$A$1:$AG$1961,5,0)</f>
        <v>ECUATORIANO(A)</v>
      </c>
      <c r="AI667" s="17">
        <f>VLOOKUP(A667,'REPORTE'!$A$1:$AG$1961,28,0)</f>
        <v>44537</v>
      </c>
      <c r="AJ667" s="17" t="str">
        <f>VLOOKUP(A667,'REPORTE'!$A$1:$AG$1961,29,0)</f>
        <v>Cliente</v>
      </c>
      <c r="AK667" s="17" t="str">
        <f>VLOOKUP(A667,'REPORTE'!$A$1:$AG$1961,30,0)</f>
        <v>Secundaria</v>
      </c>
      <c r="AL667" s="17" t="str">
        <f>VLOOKUP(A667,'REPORTE'!$A$1:$AG$1961,31,0)</f>
        <v>PICHINCHA</v>
      </c>
      <c r="AM667" s="17" t="str">
        <f>VLOOKUP(AL667,PROVINCIAS!$F$1:$G$1171,2,0)</f>
        <v>URBANA</v>
      </c>
    </row>
    <row r="668" spans="1:39" x14ac:dyDescent="0.45">
      <c r="A668" s="17">
        <v>1001684</v>
      </c>
      <c r="B668" s="17" t="s">
        <v>10197</v>
      </c>
      <c r="C668" s="85">
        <v>1714242748</v>
      </c>
      <c r="D668" s="17">
        <v>43</v>
      </c>
      <c r="E668" s="86">
        <v>28800</v>
      </c>
      <c r="F668" s="86" t="str">
        <f t="shared" si="61"/>
        <v>1978</v>
      </c>
      <c r="G668" s="87">
        <v>2022</v>
      </c>
      <c r="H668" s="87">
        <f t="shared" si="62"/>
        <v>44</v>
      </c>
      <c r="I668" s="87" t="str">
        <f t="shared" si="60"/>
        <v>Mal</v>
      </c>
      <c r="J668" s="17" t="s">
        <v>36</v>
      </c>
      <c r="K668" s="17">
        <v>1002351</v>
      </c>
      <c r="L668" s="17">
        <v>24</v>
      </c>
      <c r="M668" s="17">
        <v>0</v>
      </c>
      <c r="N668" s="17" t="str">
        <f t="shared" si="63"/>
        <v>A1</v>
      </c>
      <c r="O668" s="17" t="s">
        <v>10468</v>
      </c>
      <c r="P668" s="17" t="s">
        <v>10469</v>
      </c>
      <c r="Q668" s="88">
        <v>44537</v>
      </c>
      <c r="R668" s="88">
        <v>45285</v>
      </c>
      <c r="S668" s="89" t="s">
        <v>776</v>
      </c>
      <c r="T668" s="17">
        <v>4400</v>
      </c>
      <c r="U668" s="17" t="s">
        <v>10863</v>
      </c>
      <c r="V668" s="17">
        <v>17.5</v>
      </c>
      <c r="W668" s="17" t="s">
        <v>10994</v>
      </c>
      <c r="X668" s="17" t="str">
        <f t="shared" si="64"/>
        <v>Vigente</v>
      </c>
      <c r="Y668" s="17" t="str">
        <f t="shared" si="65"/>
        <v>V</v>
      </c>
      <c r="Z668" s="17" t="s">
        <v>11068</v>
      </c>
      <c r="AA668" s="17" t="str">
        <f>VLOOKUP(A668,'REPORTE'!$A$1:$AG$1961,19,0)</f>
        <v>Fabricación de alimentos perecibles a base de frutas, legumbres y hortalizas como: ensaladas empaquetadas, hortalizas peladas y cortadas, tofu (cuajada de soya).</v>
      </c>
      <c r="AB668" s="17">
        <v>1001787</v>
      </c>
      <c r="AC668" s="17" t="s">
        <v>11699</v>
      </c>
      <c r="AD668" s="17" t="s">
        <v>12016</v>
      </c>
      <c r="AE668" s="17" t="s">
        <v>12072</v>
      </c>
      <c r="AF668" s="17" t="s">
        <v>12412</v>
      </c>
      <c r="AG668" s="17" t="s">
        <v>665</v>
      </c>
      <c r="AH668" s="17" t="str">
        <f>VLOOKUP(A668,'REPORTE'!$A$1:$AG$1961,5,0)</f>
        <v>ECUATORIANO(A)</v>
      </c>
      <c r="AI668" s="17">
        <f>VLOOKUP(A668,'REPORTE'!$A$1:$AG$1961,28,0)</f>
        <v>0</v>
      </c>
      <c r="AJ668" s="17" t="str">
        <f>VLOOKUP(A668,'REPORTE'!$A$1:$AG$1961,29,0)</f>
        <v>Cliente</v>
      </c>
      <c r="AK668" s="17" t="str">
        <f>VLOOKUP(A668,'REPORTE'!$A$1:$AG$1961,30,0)</f>
        <v>Secundaria</v>
      </c>
      <c r="AL668" s="17" t="str">
        <f>VLOOKUP(A668,'REPORTE'!$A$1:$AG$1961,31,0)</f>
        <v>COTOPAXI</v>
      </c>
      <c r="AM668" s="17" t="e">
        <f>VLOOKUP(AL668,PROVINCIAS!$F$1:$G$1171,2,0)</f>
        <v>#N/A</v>
      </c>
    </row>
    <row r="669" spans="1:39" x14ac:dyDescent="0.45">
      <c r="A669" s="17">
        <v>1000453</v>
      </c>
      <c r="B669" s="17" t="s">
        <v>9648</v>
      </c>
      <c r="C669" s="85">
        <v>604169177</v>
      </c>
      <c r="D669" s="17">
        <v>38</v>
      </c>
      <c r="E669" s="86">
        <v>30520</v>
      </c>
      <c r="F669" s="86" t="str">
        <f t="shared" si="61"/>
        <v>1983</v>
      </c>
      <c r="G669" s="87">
        <v>2022</v>
      </c>
      <c r="H669" s="87">
        <f t="shared" si="62"/>
        <v>39</v>
      </c>
      <c r="I669" s="87" t="str">
        <f t="shared" si="60"/>
        <v>Bien</v>
      </c>
      <c r="J669" s="17" t="s">
        <v>36</v>
      </c>
      <c r="K669" s="17">
        <v>1002367</v>
      </c>
      <c r="L669" s="17">
        <v>1</v>
      </c>
      <c r="M669" s="17">
        <v>0</v>
      </c>
      <c r="N669" s="17" t="str">
        <f t="shared" si="63"/>
        <v>A1</v>
      </c>
      <c r="O669" s="17" t="s">
        <v>10468</v>
      </c>
      <c r="P669" s="17" t="s">
        <v>10469</v>
      </c>
      <c r="Q669" s="88">
        <v>44538</v>
      </c>
      <c r="R669" s="88">
        <v>44645</v>
      </c>
      <c r="S669" s="89" t="s">
        <v>776</v>
      </c>
      <c r="T669" s="17">
        <v>765</v>
      </c>
      <c r="U669" s="17">
        <v>765</v>
      </c>
      <c r="V669" s="17">
        <v>23</v>
      </c>
      <c r="W669" s="17" t="s">
        <v>10994</v>
      </c>
      <c r="X669" s="17" t="str">
        <f t="shared" si="64"/>
        <v>Vigente</v>
      </c>
      <c r="Y669" s="17" t="str">
        <f t="shared" si="65"/>
        <v>V</v>
      </c>
      <c r="Z669" s="17" t="s">
        <v>11014</v>
      </c>
      <c r="AA669" s="17" t="str">
        <f>VLOOKUP(A669,'REPORTE'!$A$1:$AG$1961,19,0)</f>
        <v>Conservación de frutas, pulpa de frutas, legumbres y hortalizas mediante el congelado, secado, deshidratado, inmersión en aceite o vinagre, enlatado, etcétera.</v>
      </c>
      <c r="AB669" s="17">
        <v>1000521</v>
      </c>
      <c r="AC669" s="17" t="s">
        <v>11150</v>
      </c>
      <c r="AD669" s="17" t="s">
        <v>11867</v>
      </c>
      <c r="AE669" s="17" t="s">
        <v>12072</v>
      </c>
      <c r="AF669" s="17" t="s">
        <v>12088</v>
      </c>
      <c r="AG669" s="17" t="s">
        <v>677</v>
      </c>
      <c r="AH669" s="17" t="str">
        <f>VLOOKUP(A669,'REPORTE'!$A$1:$AG$1961,5,0)</f>
        <v>ECUATORIANO(A) INDIGENA</v>
      </c>
      <c r="AI669" s="17">
        <f>VLOOKUP(A669,'REPORTE'!$A$1:$AG$1961,28,0)</f>
        <v>44111</v>
      </c>
      <c r="AJ669" s="17" t="str">
        <f>VLOOKUP(A669,'REPORTE'!$A$1:$AG$1961,29,0)</f>
        <v>Cliente</v>
      </c>
      <c r="AK669" s="17" t="str">
        <f>VLOOKUP(A669,'REPORTE'!$A$1:$AG$1961,30,0)</f>
        <v>Primaria</v>
      </c>
      <c r="AL669" s="17" t="str">
        <f>VLOOKUP(A669,'REPORTE'!$A$1:$AG$1961,31,0)</f>
        <v>CHIMBORAZO</v>
      </c>
      <c r="AM669" s="17" t="e">
        <f>VLOOKUP(AL669,PROVINCIAS!$F$1:$G$1171,2,0)</f>
        <v>#N/A</v>
      </c>
    </row>
    <row r="670" spans="1:39" x14ac:dyDescent="0.45">
      <c r="A670" s="17">
        <v>1000557</v>
      </c>
      <c r="B670" s="17" t="s">
        <v>10198</v>
      </c>
      <c r="C670" s="85">
        <v>1710042597</v>
      </c>
      <c r="D670" s="17">
        <v>53</v>
      </c>
      <c r="E670" s="86">
        <v>25144</v>
      </c>
      <c r="F670" s="86" t="str">
        <f t="shared" si="61"/>
        <v>1968</v>
      </c>
      <c r="G670" s="87">
        <v>2022</v>
      </c>
      <c r="H670" s="87">
        <f t="shared" si="62"/>
        <v>54</v>
      </c>
      <c r="I670" s="87" t="str">
        <f t="shared" si="60"/>
        <v>Mal</v>
      </c>
      <c r="J670" s="17" t="s">
        <v>59</v>
      </c>
      <c r="K670" s="17">
        <v>1002364</v>
      </c>
      <c r="L670" s="17">
        <v>18</v>
      </c>
      <c r="M670" s="17">
        <v>4</v>
      </c>
      <c r="N670" s="17" t="str">
        <f t="shared" si="63"/>
        <v>A1</v>
      </c>
      <c r="O670" s="17" t="s">
        <v>10468</v>
      </c>
      <c r="P670" s="17" t="s">
        <v>10469</v>
      </c>
      <c r="Q670" s="88">
        <v>44538</v>
      </c>
      <c r="R670" s="88">
        <v>45102</v>
      </c>
      <c r="S670" s="88">
        <v>44617</v>
      </c>
      <c r="T670" s="17">
        <v>2000</v>
      </c>
      <c r="U670" s="17" t="s">
        <v>10864</v>
      </c>
      <c r="V670" s="17">
        <v>23</v>
      </c>
      <c r="W670" s="17" t="s">
        <v>10995</v>
      </c>
      <c r="X670" s="17" t="str">
        <f t="shared" si="64"/>
        <v>Vigente</v>
      </c>
      <c r="Y670" s="17" t="str">
        <f t="shared" si="65"/>
        <v>F</v>
      </c>
      <c r="Z670" s="17" t="s">
        <v>11003</v>
      </c>
      <c r="AA670" s="17" t="str">
        <f>VLOOKUP(A670,'REPORTE'!$A$1:$AG$1961,19,0)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AB670" s="17">
        <v>1000628</v>
      </c>
      <c r="AC670" s="17" t="s">
        <v>11169</v>
      </c>
      <c r="AD670" s="17" t="s">
        <v>12017</v>
      </c>
      <c r="AE670" s="17" t="s">
        <v>12072</v>
      </c>
      <c r="AF670" s="17" t="s">
        <v>12093</v>
      </c>
      <c r="AG670" s="17" t="s">
        <v>4384</v>
      </c>
      <c r="AH670" s="17" t="str">
        <f>VLOOKUP(A670,'REPORTE'!$A$1:$AG$1961,5,0)</f>
        <v>ECUATORIANO(A)</v>
      </c>
      <c r="AI670" s="17">
        <f>VLOOKUP(A670,'REPORTE'!$A$1:$AG$1961,28,0)</f>
        <v>44148</v>
      </c>
      <c r="AJ670" s="17" t="str">
        <f>VLOOKUP(A670,'REPORTE'!$A$1:$AG$1961,29,0)</f>
        <v>Cliente</v>
      </c>
      <c r="AK670" s="17" t="str">
        <f>VLOOKUP(A670,'REPORTE'!$A$1:$AG$1961,30,0)</f>
        <v>Universitaria</v>
      </c>
      <c r="AL670" s="17" t="str">
        <f>VLOOKUP(A670,'REPORTE'!$A$1:$AG$1961,31,0)</f>
        <v>CHIMBORAZO</v>
      </c>
      <c r="AM670" s="17" t="e">
        <f>VLOOKUP(AL670,PROVINCIAS!$F$1:$G$1171,2,0)</f>
        <v>#N/A</v>
      </c>
    </row>
    <row r="671" spans="1:39" x14ac:dyDescent="0.45">
      <c r="A671" s="17">
        <v>1000842</v>
      </c>
      <c r="B671" s="17" t="s">
        <v>9729</v>
      </c>
      <c r="C671" s="85">
        <v>502944689</v>
      </c>
      <c r="D671" s="17">
        <v>36</v>
      </c>
      <c r="E671" s="86">
        <v>31315</v>
      </c>
      <c r="F671" s="86" t="str">
        <f t="shared" si="61"/>
        <v>1985</v>
      </c>
      <c r="G671" s="87">
        <v>2022</v>
      </c>
      <c r="H671" s="87">
        <f t="shared" si="62"/>
        <v>37</v>
      </c>
      <c r="I671" s="87" t="str">
        <f t="shared" si="60"/>
        <v>Mal</v>
      </c>
      <c r="J671" s="17" t="s">
        <v>59</v>
      </c>
      <c r="K671" s="17">
        <v>1002360</v>
      </c>
      <c r="L671" s="17">
        <v>1</v>
      </c>
      <c r="M671" s="17">
        <v>0</v>
      </c>
      <c r="N671" s="17" t="str">
        <f t="shared" si="63"/>
        <v>A1</v>
      </c>
      <c r="O671" s="17" t="s">
        <v>10468</v>
      </c>
      <c r="P671" s="17" t="s">
        <v>10469</v>
      </c>
      <c r="Q671" s="88">
        <v>44538</v>
      </c>
      <c r="R671" s="88">
        <v>44645</v>
      </c>
      <c r="S671" s="89" t="s">
        <v>776</v>
      </c>
      <c r="T671" s="17">
        <v>1100</v>
      </c>
      <c r="U671" s="17" t="s">
        <v>10865</v>
      </c>
      <c r="V671" s="17">
        <v>23</v>
      </c>
      <c r="W671" s="17" t="s">
        <v>10994</v>
      </c>
      <c r="X671" s="17" t="str">
        <f t="shared" si="64"/>
        <v>Vigente</v>
      </c>
      <c r="Y671" s="17" t="str">
        <f t="shared" si="65"/>
        <v>V</v>
      </c>
      <c r="Z671" s="17" t="s">
        <v>348</v>
      </c>
      <c r="AA671" s="17" t="str">
        <f>VLOOKUP(A671,'REPORTE'!$A$1:$AG$1961,19,0)</f>
        <v>Venta al por menor de frutas, legumbres y hortalizas frescas o en conserva en establecimientos especializados.</v>
      </c>
      <c r="AB671" s="17">
        <v>1000912</v>
      </c>
      <c r="AC671" s="17" t="s">
        <v>11336</v>
      </c>
      <c r="AD671" s="17" t="s">
        <v>11899</v>
      </c>
      <c r="AE671" s="17" t="s">
        <v>12072</v>
      </c>
      <c r="AF671" s="17" t="s">
        <v>12076</v>
      </c>
      <c r="AG671" s="17" t="s">
        <v>665</v>
      </c>
      <c r="AH671" s="17" t="str">
        <f>VLOOKUP(A671,'REPORTE'!$A$1:$AG$1961,5,0)</f>
        <v>ECUATORIANO(A) INDIGENA</v>
      </c>
      <c r="AI671" s="17">
        <f>VLOOKUP(A671,'REPORTE'!$A$1:$AG$1961,28,0)</f>
        <v>44111</v>
      </c>
      <c r="AJ671" s="17" t="str">
        <f>VLOOKUP(A671,'REPORTE'!$A$1:$AG$1961,29,0)</f>
        <v>Cliente</v>
      </c>
      <c r="AK671" s="17" t="str">
        <f>VLOOKUP(A671,'REPORTE'!$A$1:$AG$1961,30,0)</f>
        <v>Secundaria</v>
      </c>
      <c r="AL671" s="17" t="str">
        <f>VLOOKUP(A671,'REPORTE'!$A$1:$AG$1961,31,0)</f>
        <v>COTOPAXI</v>
      </c>
      <c r="AM671" s="17" t="e">
        <f>VLOOKUP(AL671,PROVINCIAS!$F$1:$G$1171,2,0)</f>
        <v>#N/A</v>
      </c>
    </row>
    <row r="672" spans="1:39" x14ac:dyDescent="0.45">
      <c r="A672" s="17">
        <v>1001192</v>
      </c>
      <c r="B672" s="17" t="s">
        <v>10199</v>
      </c>
      <c r="C672" s="85">
        <v>1715922843</v>
      </c>
      <c r="D672" s="17">
        <v>29</v>
      </c>
      <c r="E672" s="86">
        <v>33882</v>
      </c>
      <c r="F672" s="86" t="str">
        <f t="shared" si="61"/>
        <v>1992</v>
      </c>
      <c r="G672" s="87">
        <v>2022</v>
      </c>
      <c r="H672" s="87">
        <f t="shared" si="62"/>
        <v>30</v>
      </c>
      <c r="I672" s="87" t="str">
        <f t="shared" si="60"/>
        <v>Mal</v>
      </c>
      <c r="J672" s="17" t="s">
        <v>36</v>
      </c>
      <c r="K672" s="17">
        <v>1002362</v>
      </c>
      <c r="L672" s="17">
        <v>12</v>
      </c>
      <c r="M672" s="17">
        <v>4</v>
      </c>
      <c r="N672" s="17" t="str">
        <f t="shared" si="63"/>
        <v>A1</v>
      </c>
      <c r="O672" s="17" t="s">
        <v>10468</v>
      </c>
      <c r="P672" s="17" t="s">
        <v>10469</v>
      </c>
      <c r="Q672" s="88">
        <v>44538</v>
      </c>
      <c r="R672" s="88">
        <v>44920</v>
      </c>
      <c r="S672" s="88">
        <v>44617</v>
      </c>
      <c r="T672" s="17">
        <v>700</v>
      </c>
      <c r="U672" s="17">
        <v>655.75</v>
      </c>
      <c r="V672" s="17">
        <v>23</v>
      </c>
      <c r="W672" s="17" t="s">
        <v>10995</v>
      </c>
      <c r="X672" s="17" t="str">
        <f t="shared" si="64"/>
        <v>Vigente</v>
      </c>
      <c r="Y672" s="17" t="str">
        <f t="shared" si="65"/>
        <v>F</v>
      </c>
      <c r="Z672" s="17" t="s">
        <v>5141</v>
      </c>
      <c r="AA672" s="17" t="str">
        <f>VLOOKUP(A672,'REPORTE'!$A$1:$AG$1961,19,0)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AB672" s="17">
        <v>1001271</v>
      </c>
      <c r="AC672" s="17" t="s">
        <v>11337</v>
      </c>
      <c r="AD672" s="17" t="s">
        <v>11859</v>
      </c>
      <c r="AE672" s="17" t="s">
        <v>12072</v>
      </c>
      <c r="AF672" s="17" t="s">
        <v>12102</v>
      </c>
      <c r="AG672" s="17" t="s">
        <v>677</v>
      </c>
      <c r="AH672" s="17" t="str">
        <f>VLOOKUP(A672,'REPORTE'!$A$1:$AG$1961,5,0)</f>
        <v>ECUATORIANO(A)</v>
      </c>
      <c r="AI672" s="17">
        <f>VLOOKUP(A672,'REPORTE'!$A$1:$AG$1961,28,0)</f>
        <v>44330</v>
      </c>
      <c r="AJ672" s="17" t="str">
        <f>VLOOKUP(A672,'REPORTE'!$A$1:$AG$1961,29,0)</f>
        <v>Cliente</v>
      </c>
      <c r="AK672" s="17" t="str">
        <f>VLOOKUP(A672,'REPORTE'!$A$1:$AG$1961,30,0)</f>
        <v>Secundaria</v>
      </c>
      <c r="AL672" s="17" t="str">
        <f>VLOOKUP(A672,'REPORTE'!$A$1:$AG$1961,31,0)</f>
        <v>PICHINCHA</v>
      </c>
      <c r="AM672" s="17" t="str">
        <f>VLOOKUP(AL672,PROVINCIAS!$F$1:$G$1171,2,0)</f>
        <v>URBANA</v>
      </c>
    </row>
    <row r="673" spans="1:39" x14ac:dyDescent="0.45">
      <c r="A673" s="17">
        <v>1001196</v>
      </c>
      <c r="B673" s="17" t="s">
        <v>10200</v>
      </c>
      <c r="C673" s="85">
        <v>1715511810</v>
      </c>
      <c r="D673" s="17">
        <v>40</v>
      </c>
      <c r="E673" s="86">
        <v>29713</v>
      </c>
      <c r="F673" s="86" t="str">
        <f t="shared" si="61"/>
        <v>1981</v>
      </c>
      <c r="G673" s="87">
        <v>2022</v>
      </c>
      <c r="H673" s="87">
        <f t="shared" si="62"/>
        <v>41</v>
      </c>
      <c r="I673" s="87" t="str">
        <f t="shared" si="60"/>
        <v>Mal</v>
      </c>
      <c r="J673" s="17" t="s">
        <v>59</v>
      </c>
      <c r="K673" s="17">
        <v>1002361</v>
      </c>
      <c r="L673" s="17">
        <v>12</v>
      </c>
      <c r="M673" s="17">
        <v>0</v>
      </c>
      <c r="N673" s="17" t="str">
        <f t="shared" si="63"/>
        <v>A1</v>
      </c>
      <c r="O673" s="17" t="s">
        <v>10468</v>
      </c>
      <c r="P673" s="17" t="s">
        <v>10469</v>
      </c>
      <c r="Q673" s="88">
        <v>44538</v>
      </c>
      <c r="R673" s="88">
        <v>44920</v>
      </c>
      <c r="S673" s="89" t="s">
        <v>776</v>
      </c>
      <c r="T673" s="17">
        <v>550</v>
      </c>
      <c r="U673" s="17">
        <v>473.55</v>
      </c>
      <c r="V673" s="17">
        <v>23</v>
      </c>
      <c r="W673" s="17" t="s">
        <v>10994</v>
      </c>
      <c r="X673" s="17" t="str">
        <f t="shared" si="64"/>
        <v>Vigente</v>
      </c>
      <c r="Y673" s="17" t="str">
        <f t="shared" si="65"/>
        <v>V</v>
      </c>
      <c r="Z673" s="17" t="s">
        <v>11106</v>
      </c>
      <c r="AA673" s="17" t="str">
        <f>VLOOKUP(A673,'REPORTE'!$A$1:$AG$1961,19,0)</f>
        <v>Servicios de taxis.</v>
      </c>
      <c r="AB673" s="17">
        <v>1001275</v>
      </c>
      <c r="AC673" s="17" t="s">
        <v>11338</v>
      </c>
      <c r="AD673" s="17" t="s">
        <v>11836</v>
      </c>
      <c r="AE673" s="17" t="s">
        <v>12072</v>
      </c>
      <c r="AF673" s="17" t="s">
        <v>12413</v>
      </c>
      <c r="AG673" s="17" t="s">
        <v>677</v>
      </c>
      <c r="AH673" s="17" t="str">
        <f>VLOOKUP(A673,'REPORTE'!$A$1:$AG$1961,5,0)</f>
        <v>ECUATORIANO(A)</v>
      </c>
      <c r="AI673" s="17">
        <f>VLOOKUP(A673,'REPORTE'!$A$1:$AG$1961,28,0)</f>
        <v>44323</v>
      </c>
      <c r="AJ673" s="17" t="str">
        <f>VLOOKUP(A673,'REPORTE'!$A$1:$AG$1961,29,0)</f>
        <v>Cliente</v>
      </c>
      <c r="AK673" s="17" t="str">
        <f>VLOOKUP(A673,'REPORTE'!$A$1:$AG$1961,30,0)</f>
        <v>Primaria</v>
      </c>
      <c r="AL673" s="17" t="str">
        <f>VLOOKUP(A673,'REPORTE'!$A$1:$AG$1961,31,0)</f>
        <v>PICHINCHA</v>
      </c>
      <c r="AM673" s="17" t="str">
        <f>VLOOKUP(AL673,PROVINCIAS!$F$1:$G$1171,2,0)</f>
        <v>URBANA</v>
      </c>
    </row>
    <row r="674" spans="1:39" x14ac:dyDescent="0.45">
      <c r="A674" s="17">
        <v>1001595</v>
      </c>
      <c r="B674" s="17" t="s">
        <v>10201</v>
      </c>
      <c r="C674" s="85">
        <v>1724258189</v>
      </c>
      <c r="D674" s="17">
        <v>22</v>
      </c>
      <c r="E674" s="86">
        <v>36384</v>
      </c>
      <c r="F674" s="86" t="str">
        <f t="shared" si="61"/>
        <v>1999</v>
      </c>
      <c r="G674" s="87">
        <v>2022</v>
      </c>
      <c r="H674" s="87">
        <f t="shared" si="62"/>
        <v>23</v>
      </c>
      <c r="I674" s="87" t="str">
        <f t="shared" si="60"/>
        <v>Mal</v>
      </c>
      <c r="J674" s="17" t="s">
        <v>59</v>
      </c>
      <c r="K674" s="17">
        <v>1002370</v>
      </c>
      <c r="L674" s="17">
        <v>12</v>
      </c>
      <c r="M674" s="17">
        <v>0</v>
      </c>
      <c r="N674" s="17" t="str">
        <f t="shared" si="63"/>
        <v>A1</v>
      </c>
      <c r="O674" s="17" t="s">
        <v>10468</v>
      </c>
      <c r="P674" s="17" t="s">
        <v>10469</v>
      </c>
      <c r="Q674" s="88">
        <v>44538</v>
      </c>
      <c r="R674" s="88">
        <v>44905</v>
      </c>
      <c r="S674" s="89" t="s">
        <v>776</v>
      </c>
      <c r="T674" s="17">
        <v>1000</v>
      </c>
      <c r="U674" s="17">
        <v>851.25</v>
      </c>
      <c r="V674" s="17">
        <v>23</v>
      </c>
      <c r="W674" s="17" t="s">
        <v>10994</v>
      </c>
      <c r="X674" s="17" t="str">
        <f t="shared" si="64"/>
        <v>Vigente</v>
      </c>
      <c r="Y674" s="17" t="str">
        <f t="shared" si="65"/>
        <v>V</v>
      </c>
      <c r="Z674" s="17" t="s">
        <v>11039</v>
      </c>
      <c r="AA674" s="17" t="str">
        <f>VLOOKUP(A674,'REPORTE'!$A$1:$AG$1961,19,0)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674" s="17">
        <v>1001698</v>
      </c>
      <c r="AC674" s="17" t="s">
        <v>11185</v>
      </c>
      <c r="AD674" s="17" t="s">
        <v>12018</v>
      </c>
      <c r="AE674" s="17" t="s">
        <v>12072</v>
      </c>
      <c r="AF674" s="17" t="s">
        <v>12414</v>
      </c>
      <c r="AG674" s="17" t="s">
        <v>677</v>
      </c>
      <c r="AH674" s="17" t="str">
        <f>VLOOKUP(A674,'REPORTE'!$A$1:$AG$1961,5,0)</f>
        <v>ECUATORIANO(A)</v>
      </c>
      <c r="AI674" s="17">
        <f>VLOOKUP(A674,'REPORTE'!$A$1:$AG$1961,28,0)</f>
        <v>44539</v>
      </c>
      <c r="AJ674" s="17" t="str">
        <f>VLOOKUP(A674,'REPORTE'!$A$1:$AG$1961,29,0)</f>
        <v>Cliente</v>
      </c>
      <c r="AK674" s="17" t="str">
        <f>VLOOKUP(A674,'REPORTE'!$A$1:$AG$1961,30,0)</f>
        <v>Primaria</v>
      </c>
      <c r="AL674" s="17" t="str">
        <f>VLOOKUP(A674,'REPORTE'!$A$1:$AG$1961,31,0)</f>
        <v>PICHINCHA</v>
      </c>
      <c r="AM674" s="17" t="str">
        <f>VLOOKUP(AL674,PROVINCIAS!$F$1:$G$1171,2,0)</f>
        <v>URBANA</v>
      </c>
    </row>
    <row r="675" spans="1:39" x14ac:dyDescent="0.45">
      <c r="A675" s="17">
        <v>1001704</v>
      </c>
      <c r="B675" s="17" t="s">
        <v>10202</v>
      </c>
      <c r="C675" s="85">
        <v>1717175663</v>
      </c>
      <c r="D675" s="17">
        <v>33</v>
      </c>
      <c r="E675" s="86">
        <v>32209</v>
      </c>
      <c r="F675" s="86" t="str">
        <f t="shared" si="61"/>
        <v>1988</v>
      </c>
      <c r="G675" s="87">
        <v>2022</v>
      </c>
      <c r="H675" s="87">
        <f t="shared" si="62"/>
        <v>34</v>
      </c>
      <c r="I675" s="87" t="str">
        <f t="shared" si="60"/>
        <v>Mal</v>
      </c>
      <c r="J675" s="17" t="s">
        <v>59</v>
      </c>
      <c r="K675" s="17">
        <v>1002366</v>
      </c>
      <c r="L675" s="17">
        <v>12</v>
      </c>
      <c r="M675" s="17">
        <v>4</v>
      </c>
      <c r="N675" s="17" t="str">
        <f t="shared" si="63"/>
        <v>A1</v>
      </c>
      <c r="O675" s="17" t="s">
        <v>10468</v>
      </c>
      <c r="P675" s="17" t="s">
        <v>10469</v>
      </c>
      <c r="Q675" s="88">
        <v>44538</v>
      </c>
      <c r="R675" s="88">
        <v>44920</v>
      </c>
      <c r="S675" s="88">
        <v>44617</v>
      </c>
      <c r="T675" s="17">
        <v>7900</v>
      </c>
      <c r="U675" s="17" t="s">
        <v>10866</v>
      </c>
      <c r="V675" s="17">
        <v>18.989999999999998</v>
      </c>
      <c r="W675" s="17" t="s">
        <v>10995</v>
      </c>
      <c r="X675" s="17" t="str">
        <f t="shared" si="64"/>
        <v>Vigente</v>
      </c>
      <c r="Y675" s="17" t="str">
        <f t="shared" si="65"/>
        <v>F</v>
      </c>
      <c r="Z675" s="17" t="s">
        <v>11492</v>
      </c>
      <c r="AA675" s="17" t="str">
        <f>VLOOKUP(A675,'REPORTE'!$A$1:$AG$1961,19,0)</f>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v>
      </c>
      <c r="AB675" s="17">
        <v>1001806</v>
      </c>
      <c r="AC675" s="17" t="s">
        <v>11700</v>
      </c>
      <c r="AD675" s="17" t="s">
        <v>12019</v>
      </c>
      <c r="AE675" s="17" t="s">
        <v>12072</v>
      </c>
      <c r="AF675" s="17" t="s">
        <v>12415</v>
      </c>
      <c r="AG675" s="17" t="s">
        <v>677</v>
      </c>
      <c r="AH675" s="17" t="str">
        <f>VLOOKUP(A675,'REPORTE'!$A$1:$AG$1961,5,0)</f>
        <v>ECUATORIANO(A)</v>
      </c>
      <c r="AI675" s="17">
        <f>VLOOKUP(A675,'REPORTE'!$A$1:$AG$1961,28,0)</f>
        <v>0</v>
      </c>
      <c r="AJ675" s="17" t="str">
        <f>VLOOKUP(A675,'REPORTE'!$A$1:$AG$1961,29,0)</f>
        <v>Cliente</v>
      </c>
      <c r="AK675" s="17" t="str">
        <f>VLOOKUP(A675,'REPORTE'!$A$1:$AG$1961,30,0)</f>
        <v>Primaria</v>
      </c>
      <c r="AL675" s="17" t="str">
        <f>VLOOKUP(A675,'REPORTE'!$A$1:$AG$1961,31,0)</f>
        <v>PICHINCHA</v>
      </c>
      <c r="AM675" s="17" t="str">
        <f>VLOOKUP(AL675,PROVINCIAS!$F$1:$G$1171,2,0)</f>
        <v>URBANA</v>
      </c>
    </row>
    <row r="676" spans="1:39" x14ac:dyDescent="0.45">
      <c r="A676" s="17">
        <v>1001230</v>
      </c>
      <c r="B676" s="17" t="s">
        <v>10203</v>
      </c>
      <c r="C676" s="85">
        <v>2100677737</v>
      </c>
      <c r="D676" s="17">
        <v>25</v>
      </c>
      <c r="E676" s="86">
        <v>35234</v>
      </c>
      <c r="F676" s="86" t="str">
        <f t="shared" si="61"/>
        <v>1996</v>
      </c>
      <c r="G676" s="87">
        <v>2022</v>
      </c>
      <c r="H676" s="87">
        <f t="shared" si="62"/>
        <v>26</v>
      </c>
      <c r="I676" s="87" t="str">
        <f t="shared" si="60"/>
        <v>Mal</v>
      </c>
      <c r="J676" s="17" t="s">
        <v>36</v>
      </c>
      <c r="K676" s="17">
        <v>1002371</v>
      </c>
      <c r="L676" s="17">
        <v>6</v>
      </c>
      <c r="M676" s="17">
        <v>0</v>
      </c>
      <c r="N676" s="17" t="str">
        <f t="shared" si="63"/>
        <v>A1</v>
      </c>
      <c r="O676" s="17" t="s">
        <v>10468</v>
      </c>
      <c r="P676" s="17" t="s">
        <v>10469</v>
      </c>
      <c r="Q676" s="88">
        <v>44539</v>
      </c>
      <c r="R676" s="88">
        <v>44717</v>
      </c>
      <c r="S676" s="89" t="s">
        <v>776</v>
      </c>
      <c r="T676" s="17">
        <v>300</v>
      </c>
      <c r="U676" s="17">
        <v>203.27</v>
      </c>
      <c r="V676" s="17">
        <v>23</v>
      </c>
      <c r="W676" s="17" t="s">
        <v>10994</v>
      </c>
      <c r="X676" s="17" t="str">
        <f t="shared" si="64"/>
        <v>Vigente</v>
      </c>
      <c r="Y676" s="17" t="str">
        <f t="shared" si="65"/>
        <v>V</v>
      </c>
      <c r="Z676" s="17" t="s">
        <v>11107</v>
      </c>
      <c r="AA676" s="17" t="str">
        <f>VLOOKUP(A676,'REPORTE'!$A$1:$AG$1961,19,0)</f>
        <v>Venta al por menor de productos de panaderí­a, confiterí­a y reposterí­a en establecimientos especializados.</v>
      </c>
      <c r="AB676" s="17">
        <v>1001307</v>
      </c>
      <c r="AC676" s="17" t="s">
        <v>11324</v>
      </c>
      <c r="AD676" s="17" t="s">
        <v>11870</v>
      </c>
      <c r="AE676" s="17" t="s">
        <v>12072</v>
      </c>
      <c r="AF676" s="17" t="s">
        <v>12416</v>
      </c>
      <c r="AG676" s="17" t="s">
        <v>665</v>
      </c>
      <c r="AH676" s="17" t="str">
        <f>VLOOKUP(A676,'REPORTE'!$A$1:$AG$1961,5,0)</f>
        <v>ECUATORIANO(A)</v>
      </c>
      <c r="AI676" s="17">
        <f>VLOOKUP(A676,'REPORTE'!$A$1:$AG$1961,28,0)</f>
        <v>44336</v>
      </c>
      <c r="AJ676" s="17" t="str">
        <f>VLOOKUP(A676,'REPORTE'!$A$1:$AG$1961,29,0)</f>
        <v>Cliente</v>
      </c>
      <c r="AK676" s="17" t="str">
        <f>VLOOKUP(A676,'REPORTE'!$A$1:$AG$1961,30,0)</f>
        <v>Formación Técnica (Intermedia)</v>
      </c>
      <c r="AL676" s="17" t="str">
        <f>VLOOKUP(A676,'REPORTE'!$A$1:$AG$1961,31,0)</f>
        <v>PICHINCHA</v>
      </c>
      <c r="AM676" s="17" t="str">
        <f>VLOOKUP(AL676,PROVINCIAS!$F$1:$G$1171,2,0)</f>
        <v>URBANA</v>
      </c>
    </row>
    <row r="677" spans="1:39" x14ac:dyDescent="0.45">
      <c r="A677" s="17">
        <v>1000942</v>
      </c>
      <c r="B677" s="17" t="s">
        <v>9679</v>
      </c>
      <c r="C677" s="85">
        <v>1721472049</v>
      </c>
      <c r="D677" s="17">
        <v>33</v>
      </c>
      <c r="E677" s="86">
        <v>32300</v>
      </c>
      <c r="F677" s="86" t="str">
        <f t="shared" si="61"/>
        <v>1988</v>
      </c>
      <c r="G677" s="87">
        <v>2022</v>
      </c>
      <c r="H677" s="87">
        <f t="shared" si="62"/>
        <v>34</v>
      </c>
      <c r="I677" s="87" t="str">
        <f t="shared" si="60"/>
        <v>Mal</v>
      </c>
      <c r="J677" s="17" t="s">
        <v>59</v>
      </c>
      <c r="K677" s="17">
        <v>1002374</v>
      </c>
      <c r="L677" s="17">
        <v>1</v>
      </c>
      <c r="M677" s="17">
        <v>0</v>
      </c>
      <c r="N677" s="17" t="str">
        <f t="shared" si="63"/>
        <v>A1</v>
      </c>
      <c r="O677" s="17" t="s">
        <v>10468</v>
      </c>
      <c r="P677" s="17" t="s">
        <v>10469</v>
      </c>
      <c r="Q677" s="88">
        <v>44540</v>
      </c>
      <c r="R677" s="88">
        <v>44640</v>
      </c>
      <c r="S677" s="89" t="s">
        <v>776</v>
      </c>
      <c r="T677" s="17">
        <v>3100</v>
      </c>
      <c r="U677" s="17" t="s">
        <v>10867</v>
      </c>
      <c r="V677" s="17">
        <v>21.5</v>
      </c>
      <c r="W677" s="17" t="s">
        <v>10994</v>
      </c>
      <c r="X677" s="17" t="str">
        <f t="shared" si="64"/>
        <v>Vigente</v>
      </c>
      <c r="Y677" s="17" t="str">
        <f t="shared" si="65"/>
        <v>V</v>
      </c>
      <c r="Z677" s="17" t="s">
        <v>348</v>
      </c>
      <c r="AA677" s="17" t="str">
        <f>VLOOKUP(A677,'REPORTE'!$A$1:$AG$1961,19,0)</f>
        <v>Servicios de taxis.</v>
      </c>
      <c r="AB677" s="17">
        <v>1001010</v>
      </c>
      <c r="AC677" s="17" t="s">
        <v>11701</v>
      </c>
      <c r="AD677" s="17" t="s">
        <v>11885</v>
      </c>
      <c r="AE677" s="17" t="s">
        <v>12072</v>
      </c>
      <c r="AF677" s="17" t="s">
        <v>12099</v>
      </c>
      <c r="AG677" s="17" t="s">
        <v>665</v>
      </c>
      <c r="AH677" s="17" t="str">
        <f>VLOOKUP(A677,'REPORTE'!$A$1:$AG$1961,5,0)</f>
        <v>ECUATORIANO(A)</v>
      </c>
      <c r="AI677" s="17">
        <f>VLOOKUP(A677,'REPORTE'!$A$1:$AG$1961,28,0)</f>
        <v>44214</v>
      </c>
      <c r="AJ677" s="17" t="str">
        <f>VLOOKUP(A677,'REPORTE'!$A$1:$AG$1961,29,0)</f>
        <v>Cliente</v>
      </c>
      <c r="AK677" s="17" t="str">
        <f>VLOOKUP(A677,'REPORTE'!$A$1:$AG$1961,30,0)</f>
        <v>Ninguna</v>
      </c>
      <c r="AL677" s="17" t="str">
        <f>VLOOKUP(A677,'REPORTE'!$A$1:$AG$1961,31,0)</f>
        <v>CHIMBORAZO</v>
      </c>
      <c r="AM677" s="17" t="e">
        <f>VLOOKUP(AL677,PROVINCIAS!$F$1:$G$1171,2,0)</f>
        <v>#N/A</v>
      </c>
    </row>
    <row r="678" spans="1:39" x14ac:dyDescent="0.45">
      <c r="A678" s="17">
        <v>1001666</v>
      </c>
      <c r="B678" s="17" t="s">
        <v>10204</v>
      </c>
      <c r="C678" s="85">
        <v>1717345225</v>
      </c>
      <c r="D678" s="17">
        <v>39</v>
      </c>
      <c r="E678" s="86">
        <v>30056</v>
      </c>
      <c r="F678" s="86" t="str">
        <f t="shared" si="61"/>
        <v>1982</v>
      </c>
      <c r="G678" s="87">
        <v>2022</v>
      </c>
      <c r="H678" s="87">
        <f t="shared" si="62"/>
        <v>40</v>
      </c>
      <c r="I678" s="87" t="str">
        <f t="shared" si="60"/>
        <v>Mal</v>
      </c>
      <c r="J678" s="17" t="s">
        <v>36</v>
      </c>
      <c r="K678" s="17">
        <v>1002373</v>
      </c>
      <c r="L678" s="17">
        <v>24</v>
      </c>
      <c r="M678" s="17">
        <v>0</v>
      </c>
      <c r="N678" s="17" t="str">
        <f t="shared" si="63"/>
        <v>A1</v>
      </c>
      <c r="O678" s="17" t="s">
        <v>10468</v>
      </c>
      <c r="P678" s="17" t="s">
        <v>10469</v>
      </c>
      <c r="Q678" s="88">
        <v>44540</v>
      </c>
      <c r="R678" s="88">
        <v>45270</v>
      </c>
      <c r="S678" s="89" t="s">
        <v>776</v>
      </c>
      <c r="T678" s="17">
        <v>2000</v>
      </c>
      <c r="U678" s="17" t="s">
        <v>10868</v>
      </c>
      <c r="V678" s="17">
        <v>23</v>
      </c>
      <c r="W678" s="17" t="s">
        <v>10994</v>
      </c>
      <c r="X678" s="17" t="str">
        <f t="shared" si="64"/>
        <v>Vigente</v>
      </c>
      <c r="Y678" s="17" t="str">
        <f t="shared" si="65"/>
        <v>V</v>
      </c>
      <c r="Z678" s="17" t="s">
        <v>620</v>
      </c>
      <c r="AA678" s="17" t="str">
        <f>VLOOKUP(A678,'REPORTE'!$A$1:$AG$1961,19,0)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678" s="17">
        <v>1001767</v>
      </c>
      <c r="AC678" s="17" t="s">
        <v>11194</v>
      </c>
      <c r="AD678" s="17" t="s">
        <v>11877</v>
      </c>
      <c r="AE678" s="17" t="s">
        <v>12072</v>
      </c>
      <c r="AF678" s="17" t="s">
        <v>12417</v>
      </c>
      <c r="AG678" s="17" t="s">
        <v>677</v>
      </c>
      <c r="AH678" s="17" t="str">
        <f>VLOOKUP(A678,'REPORTE'!$A$1:$AG$1961,5,0)</f>
        <v>ECUATORIANO(A)</v>
      </c>
      <c r="AI678" s="17">
        <f>VLOOKUP(A678,'REPORTE'!$A$1:$AG$1961,28,0)</f>
        <v>0</v>
      </c>
      <c r="AJ678" s="17" t="str">
        <f>VLOOKUP(A678,'REPORTE'!$A$1:$AG$1961,29,0)</f>
        <v>Cliente</v>
      </c>
      <c r="AK678" s="17" t="str">
        <f>VLOOKUP(A678,'REPORTE'!$A$1:$AG$1961,30,0)</f>
        <v>Secundaria</v>
      </c>
      <c r="AL678" s="17" t="str">
        <f>VLOOKUP(A678,'REPORTE'!$A$1:$AG$1961,31,0)</f>
        <v>AZUAY</v>
      </c>
      <c r="AM678" s="17" t="e">
        <f>VLOOKUP(AL678,PROVINCIAS!$F$1:$G$1171,2,0)</f>
        <v>#N/A</v>
      </c>
    </row>
    <row r="679" spans="1:39" x14ac:dyDescent="0.45">
      <c r="A679" s="17">
        <v>1001705</v>
      </c>
      <c r="B679" s="17" t="s">
        <v>10205</v>
      </c>
      <c r="C679" s="85">
        <v>1723629265</v>
      </c>
      <c r="D679" s="17">
        <v>32</v>
      </c>
      <c r="E679" s="86">
        <v>32843</v>
      </c>
      <c r="F679" s="86" t="str">
        <f t="shared" si="61"/>
        <v>1989</v>
      </c>
      <c r="G679" s="87">
        <v>2022</v>
      </c>
      <c r="H679" s="87">
        <f t="shared" si="62"/>
        <v>33</v>
      </c>
      <c r="I679" s="87" t="str">
        <f t="shared" si="60"/>
        <v>Mal</v>
      </c>
      <c r="J679" s="17" t="s">
        <v>36</v>
      </c>
      <c r="K679" s="17">
        <v>1002372</v>
      </c>
      <c r="L679" s="17">
        <v>24</v>
      </c>
      <c r="M679" s="17">
        <v>4</v>
      </c>
      <c r="N679" s="17" t="str">
        <f t="shared" si="63"/>
        <v>A1</v>
      </c>
      <c r="O679" s="17" t="s">
        <v>10468</v>
      </c>
      <c r="P679" s="17" t="s">
        <v>10469</v>
      </c>
      <c r="Q679" s="88">
        <v>44540</v>
      </c>
      <c r="R679" s="88">
        <v>45285</v>
      </c>
      <c r="S679" s="88">
        <v>44617</v>
      </c>
      <c r="T679" s="17">
        <v>5000</v>
      </c>
      <c r="U679" s="17" t="s">
        <v>10869</v>
      </c>
      <c r="V679" s="17">
        <v>17.5</v>
      </c>
      <c r="W679" s="17" t="s">
        <v>10995</v>
      </c>
      <c r="X679" s="17" t="str">
        <f t="shared" si="64"/>
        <v>Vigente</v>
      </c>
      <c r="Y679" s="17" t="str">
        <f t="shared" si="65"/>
        <v>F</v>
      </c>
      <c r="Z679" s="17" t="s">
        <v>11493</v>
      </c>
      <c r="AA679" s="17" t="str">
        <f>VLOOKUP(A679,'REPORTE'!$A$1:$AG$1961,19,0)</f>
        <v>Venta al por menor de productos farmacéuticos en establecimientos especializados.</v>
      </c>
      <c r="AB679" s="17">
        <v>1001807</v>
      </c>
      <c r="AC679" s="17" t="s">
        <v>11550</v>
      </c>
      <c r="AD679" s="17" t="s">
        <v>11895</v>
      </c>
      <c r="AE679" s="17" t="s">
        <v>12072</v>
      </c>
      <c r="AF679" s="17" t="s">
        <v>12095</v>
      </c>
      <c r="AG679" s="17" t="s">
        <v>677</v>
      </c>
      <c r="AH679" s="17" t="str">
        <f>VLOOKUP(A679,'REPORTE'!$A$1:$AG$1961,5,0)</f>
        <v>ECUATORIANO(A)</v>
      </c>
      <c r="AI679" s="17">
        <f>VLOOKUP(A679,'REPORTE'!$A$1:$AG$1961,28,0)</f>
        <v>0</v>
      </c>
      <c r="AJ679" s="17" t="str">
        <f>VLOOKUP(A679,'REPORTE'!$A$1:$AG$1961,29,0)</f>
        <v>Cliente</v>
      </c>
      <c r="AK679" s="17" t="str">
        <f>VLOOKUP(A679,'REPORTE'!$A$1:$AG$1961,30,0)</f>
        <v>Ninguna</v>
      </c>
      <c r="AL679" s="17" t="str">
        <f>VLOOKUP(A679,'REPORTE'!$A$1:$AG$1961,31,0)</f>
        <v>PICHINCHA</v>
      </c>
      <c r="AM679" s="17" t="str">
        <f>VLOOKUP(AL679,PROVINCIAS!$F$1:$G$1171,2,0)</f>
        <v>URBANA</v>
      </c>
    </row>
    <row r="680" spans="1:39" x14ac:dyDescent="0.45">
      <c r="A680" s="17">
        <v>1001593</v>
      </c>
      <c r="B680" s="17" t="s">
        <v>10206</v>
      </c>
      <c r="C680" s="85">
        <v>1801278209</v>
      </c>
      <c r="D680" s="17">
        <v>76</v>
      </c>
      <c r="E680" s="86">
        <v>16805</v>
      </c>
      <c r="F680" s="86" t="str">
        <f t="shared" si="61"/>
        <v>1946</v>
      </c>
      <c r="G680" s="87">
        <v>2022</v>
      </c>
      <c r="H680" s="87">
        <f t="shared" si="62"/>
        <v>76</v>
      </c>
      <c r="I680" s="87" t="str">
        <f t="shared" si="60"/>
        <v>Mal</v>
      </c>
      <c r="J680" s="17" t="s">
        <v>36</v>
      </c>
      <c r="K680" s="17">
        <v>1002368</v>
      </c>
      <c r="L680" s="17">
        <v>24</v>
      </c>
      <c r="M680" s="17">
        <v>0</v>
      </c>
      <c r="N680" s="17" t="str">
        <f t="shared" si="63"/>
        <v>A1</v>
      </c>
      <c r="O680" s="17" t="s">
        <v>10468</v>
      </c>
      <c r="P680" s="17" t="s">
        <v>10469</v>
      </c>
      <c r="Q680" s="88">
        <v>44541</v>
      </c>
      <c r="R680" s="88">
        <v>45285</v>
      </c>
      <c r="S680" s="89" t="s">
        <v>776</v>
      </c>
      <c r="T680" s="17">
        <v>15000</v>
      </c>
      <c r="U680" s="17" t="s">
        <v>10870</v>
      </c>
      <c r="V680" s="17">
        <v>18.989999999999998</v>
      </c>
      <c r="W680" s="17" t="s">
        <v>10994</v>
      </c>
      <c r="X680" s="17" t="str">
        <f t="shared" si="64"/>
        <v>Vigente</v>
      </c>
      <c r="Y680" s="17" t="str">
        <f t="shared" si="65"/>
        <v>V</v>
      </c>
      <c r="Z680" s="17" t="s">
        <v>11013</v>
      </c>
      <c r="AA680" s="17" t="str">
        <f>VLOOKUP(A680,'REPORTE'!$A$1:$AG$1961,19,0)</f>
        <v>Venta al por menor de frutas, legumbres y hortalizas frescas o en conserva en establecimientos especializados.</v>
      </c>
      <c r="AB680" s="17">
        <v>1001696</v>
      </c>
      <c r="AC680" s="17" t="s">
        <v>11702</v>
      </c>
      <c r="AD680" s="17" t="s">
        <v>11873</v>
      </c>
      <c r="AE680" s="17" t="s">
        <v>12072</v>
      </c>
      <c r="AF680" s="17" t="s">
        <v>12418</v>
      </c>
      <c r="AG680" s="17" t="s">
        <v>4384</v>
      </c>
      <c r="AH680" s="17" t="str">
        <f>VLOOKUP(A680,'REPORTE'!$A$1:$AG$1961,5,0)</f>
        <v>ECUATORIANO(A)</v>
      </c>
      <c r="AI680" s="17">
        <f>VLOOKUP(A680,'REPORTE'!$A$1:$AG$1961,28,0)</f>
        <v>0</v>
      </c>
      <c r="AJ680" s="17" t="str">
        <f>VLOOKUP(A680,'REPORTE'!$A$1:$AG$1961,29,0)</f>
        <v>Cliente</v>
      </c>
      <c r="AK680" s="17" t="str">
        <f>VLOOKUP(A680,'REPORTE'!$A$1:$AG$1961,30,0)</f>
        <v>Secundaria</v>
      </c>
      <c r="AL680" s="17" t="str">
        <f>VLOOKUP(A680,'REPORTE'!$A$1:$AG$1961,31,0)</f>
        <v>TUNGURAHUA</v>
      </c>
      <c r="AM680" s="17" t="e">
        <f>VLOOKUP(AL680,PROVINCIAS!$F$1:$G$1171,2,0)</f>
        <v>#N/A</v>
      </c>
    </row>
    <row r="681" spans="1:39" x14ac:dyDescent="0.45">
      <c r="A681" s="17">
        <v>1000237</v>
      </c>
      <c r="B681" s="17" t="s">
        <v>10207</v>
      </c>
      <c r="C681" s="85">
        <v>1723889984</v>
      </c>
      <c r="D681" s="17">
        <v>37</v>
      </c>
      <c r="E681" s="86">
        <v>30789</v>
      </c>
      <c r="F681" s="86" t="str">
        <f t="shared" si="61"/>
        <v>1984</v>
      </c>
      <c r="G681" s="87">
        <v>2022</v>
      </c>
      <c r="H681" s="87">
        <f t="shared" si="62"/>
        <v>38</v>
      </c>
      <c r="I681" s="87" t="str">
        <f t="shared" si="60"/>
        <v>Mal</v>
      </c>
      <c r="J681" s="17" t="s">
        <v>36</v>
      </c>
      <c r="K681" s="17">
        <v>1002387</v>
      </c>
      <c r="L681" s="17">
        <v>18</v>
      </c>
      <c r="M681" s="17">
        <v>35</v>
      </c>
      <c r="N681" s="17" t="str">
        <f t="shared" si="63"/>
        <v>A3</v>
      </c>
      <c r="O681" s="17" t="s">
        <v>10468</v>
      </c>
      <c r="P681" s="17" t="s">
        <v>10469</v>
      </c>
      <c r="Q681" s="88">
        <v>44543</v>
      </c>
      <c r="R681" s="88">
        <v>45102</v>
      </c>
      <c r="S681" s="88">
        <v>44586</v>
      </c>
      <c r="T681" s="17">
        <v>1600</v>
      </c>
      <c r="U681" s="17" t="s">
        <v>10871</v>
      </c>
      <c r="V681" s="17">
        <v>23</v>
      </c>
      <c r="W681" s="17" t="s">
        <v>10995</v>
      </c>
      <c r="X681" s="17" t="str">
        <f t="shared" si="64"/>
        <v>Vigente</v>
      </c>
      <c r="Y681" s="17" t="str">
        <f t="shared" si="65"/>
        <v>F</v>
      </c>
      <c r="Z681" s="17" t="s">
        <v>279</v>
      </c>
      <c r="AA681" s="17" t="str">
        <f>VLOOKUP(A681,'REPORTE'!$A$1:$AG$1961,19,0)</f>
        <v>Venta al por mayor de frutas, legumbres y hortalizas.</v>
      </c>
      <c r="AB681" s="17">
        <v>1000299</v>
      </c>
      <c r="AC681" s="17" t="s">
        <v>11308</v>
      </c>
      <c r="AD681" s="17" t="s">
        <v>12013</v>
      </c>
      <c r="AE681" s="17" t="s">
        <v>12072</v>
      </c>
      <c r="AF681" s="17" t="s">
        <v>12078</v>
      </c>
      <c r="AG681" s="17" t="s">
        <v>677</v>
      </c>
      <c r="AH681" s="17" t="str">
        <f>VLOOKUP(A681,'REPORTE'!$A$1:$AG$1961,5,0)</f>
        <v>ECUATORIANO(A) INDIGENA</v>
      </c>
      <c r="AI681" s="17">
        <f>VLOOKUP(A681,'REPORTE'!$A$1:$AG$1961,28,0)</f>
        <v>44131</v>
      </c>
      <c r="AJ681" s="17" t="str">
        <f>VLOOKUP(A681,'REPORTE'!$A$1:$AG$1961,29,0)</f>
        <v>Cliente</v>
      </c>
      <c r="AK681" s="17" t="str">
        <f>VLOOKUP(A681,'REPORTE'!$A$1:$AG$1961,30,0)</f>
        <v>Primaria</v>
      </c>
      <c r="AL681" s="17" t="str">
        <f>VLOOKUP(A681,'REPORTE'!$A$1:$AG$1961,31,0)</f>
        <v>PICHINCHA</v>
      </c>
      <c r="AM681" s="17" t="str">
        <f>VLOOKUP(AL681,PROVINCIAS!$F$1:$G$1171,2,0)</f>
        <v>URBANA</v>
      </c>
    </row>
    <row r="682" spans="1:39" x14ac:dyDescent="0.45">
      <c r="A682" s="17">
        <v>1000320</v>
      </c>
      <c r="B682" s="17" t="s">
        <v>10208</v>
      </c>
      <c r="C682" s="85">
        <v>601442536</v>
      </c>
      <c r="D682" s="17">
        <v>61</v>
      </c>
      <c r="E682" s="86">
        <v>22313</v>
      </c>
      <c r="F682" s="86" t="str">
        <f t="shared" si="61"/>
        <v>1961</v>
      </c>
      <c r="G682" s="87">
        <v>2022</v>
      </c>
      <c r="H682" s="87">
        <f t="shared" si="62"/>
        <v>61</v>
      </c>
      <c r="I682" s="87" t="str">
        <f t="shared" si="60"/>
        <v>Mal</v>
      </c>
      <c r="J682" s="17" t="s">
        <v>36</v>
      </c>
      <c r="K682" s="17">
        <v>1002386</v>
      </c>
      <c r="L682" s="17">
        <v>18</v>
      </c>
      <c r="M682" s="17">
        <v>0</v>
      </c>
      <c r="N682" s="17" t="str">
        <f t="shared" si="63"/>
        <v>A1</v>
      </c>
      <c r="O682" s="17" t="s">
        <v>10468</v>
      </c>
      <c r="P682" s="17" t="s">
        <v>10469</v>
      </c>
      <c r="Q682" s="88">
        <v>44543</v>
      </c>
      <c r="R682" s="88">
        <v>45102</v>
      </c>
      <c r="S682" s="89" t="s">
        <v>776</v>
      </c>
      <c r="T682" s="17">
        <v>3000</v>
      </c>
      <c r="U682" s="17" t="s">
        <v>10872</v>
      </c>
      <c r="V682" s="17">
        <v>17.5</v>
      </c>
      <c r="W682" s="17" t="s">
        <v>10994</v>
      </c>
      <c r="X682" s="17" t="str">
        <f t="shared" si="64"/>
        <v>Vigente</v>
      </c>
      <c r="Y682" s="17" t="str">
        <f t="shared" si="65"/>
        <v>V</v>
      </c>
      <c r="Z682" s="17" t="s">
        <v>11025</v>
      </c>
      <c r="AA682" s="17" t="str">
        <f>VLOOKUP(A682,'REPORTE'!$A$1:$AG$1961,19,0)</f>
        <v>Venta al por menor de frutas, legumbres y hortalizas frescas o en conserva en establecimientos especializados.</v>
      </c>
      <c r="AB682" s="17">
        <v>1000381</v>
      </c>
      <c r="AC682" s="17" t="s">
        <v>11530</v>
      </c>
      <c r="AD682" s="17" t="s">
        <v>12016</v>
      </c>
      <c r="AE682" s="17" t="s">
        <v>12072</v>
      </c>
      <c r="AF682" s="17" t="s">
        <v>12419</v>
      </c>
      <c r="AG682" s="17" t="s">
        <v>665</v>
      </c>
      <c r="AH682" s="17" t="str">
        <f>VLOOKUP(A682,'REPORTE'!$A$1:$AG$1961,5,0)</f>
        <v>ECUATORIANO(A) INDIGENA</v>
      </c>
      <c r="AI682" s="17">
        <f>VLOOKUP(A682,'REPORTE'!$A$1:$AG$1961,28,0)</f>
        <v>44543</v>
      </c>
      <c r="AJ682" s="17" t="str">
        <f>VLOOKUP(A682,'REPORTE'!$A$1:$AG$1961,29,0)</f>
        <v>Cliente</v>
      </c>
      <c r="AK682" s="17" t="str">
        <f>VLOOKUP(A682,'REPORTE'!$A$1:$AG$1961,30,0)</f>
        <v>Primaria</v>
      </c>
      <c r="AL682" s="17" t="str">
        <f>VLOOKUP(A682,'REPORTE'!$A$1:$AG$1961,31,0)</f>
        <v>PICHINCHA</v>
      </c>
      <c r="AM682" s="17" t="str">
        <f>VLOOKUP(AL682,PROVINCIAS!$F$1:$G$1171,2,0)</f>
        <v>URBANA</v>
      </c>
    </row>
    <row r="683" spans="1:39" x14ac:dyDescent="0.45">
      <c r="A683" s="17">
        <v>1000577</v>
      </c>
      <c r="B683" s="17" t="s">
        <v>9691</v>
      </c>
      <c r="C683" s="85">
        <v>1724027279</v>
      </c>
      <c r="D683" s="17">
        <v>25</v>
      </c>
      <c r="E683" s="86">
        <v>35206</v>
      </c>
      <c r="F683" s="86" t="str">
        <f t="shared" si="61"/>
        <v>1996</v>
      </c>
      <c r="G683" s="87">
        <v>2022</v>
      </c>
      <c r="H683" s="87">
        <f t="shared" si="62"/>
        <v>26</v>
      </c>
      <c r="I683" s="87" t="str">
        <f t="shared" si="60"/>
        <v>Mal</v>
      </c>
      <c r="J683" s="17" t="s">
        <v>59</v>
      </c>
      <c r="K683" s="17">
        <v>1002382</v>
      </c>
      <c r="L683" s="17">
        <v>1</v>
      </c>
      <c r="M683" s="17">
        <v>0</v>
      </c>
      <c r="N683" s="17" t="str">
        <f t="shared" si="63"/>
        <v>A1</v>
      </c>
      <c r="O683" s="17" t="s">
        <v>10468</v>
      </c>
      <c r="P683" s="17" t="s">
        <v>10469</v>
      </c>
      <c r="Q683" s="88">
        <v>44543</v>
      </c>
      <c r="R683" s="88">
        <v>44635</v>
      </c>
      <c r="S683" s="89" t="s">
        <v>776</v>
      </c>
      <c r="T683" s="17">
        <v>2075</v>
      </c>
      <c r="U683" s="17" t="s">
        <v>10873</v>
      </c>
      <c r="V683" s="17">
        <v>21.5</v>
      </c>
      <c r="W683" s="17" t="s">
        <v>10994</v>
      </c>
      <c r="X683" s="17" t="str">
        <f t="shared" si="64"/>
        <v>Vigente</v>
      </c>
      <c r="Y683" s="17" t="str">
        <f t="shared" si="65"/>
        <v>V</v>
      </c>
      <c r="Z683" s="17" t="s">
        <v>279</v>
      </c>
      <c r="AA683" s="17" t="str">
        <f>VLOOKUP(A683,'REPORTE'!$A$1:$AG$1961,19,0)</f>
        <v>Servicios de taxis.</v>
      </c>
      <c r="AB683" s="17">
        <v>1000647</v>
      </c>
      <c r="AC683" s="17" t="s">
        <v>11703</v>
      </c>
      <c r="AD683" s="17" t="s">
        <v>11889</v>
      </c>
      <c r="AE683" s="17" t="s">
        <v>12072</v>
      </c>
      <c r="AF683" s="17" t="s">
        <v>12102</v>
      </c>
      <c r="AG683" s="17" t="s">
        <v>677</v>
      </c>
      <c r="AH683" s="17" t="str">
        <f>VLOOKUP(A683,'REPORTE'!$A$1:$AG$1961,5,0)</f>
        <v>ECUATORIANO(A) INDIGENA</v>
      </c>
      <c r="AI683" s="17">
        <f>VLOOKUP(A683,'REPORTE'!$A$1:$AG$1961,28,0)</f>
        <v>44148</v>
      </c>
      <c r="AJ683" s="17" t="str">
        <f>VLOOKUP(A683,'REPORTE'!$A$1:$AG$1961,29,0)</f>
        <v>Cliente</v>
      </c>
      <c r="AK683" s="17" t="str">
        <f>VLOOKUP(A683,'REPORTE'!$A$1:$AG$1961,30,0)</f>
        <v>Secundaria</v>
      </c>
      <c r="AL683" s="17" t="str">
        <f>VLOOKUP(A683,'REPORTE'!$A$1:$AG$1961,31,0)</f>
        <v>CHIMBORAZO</v>
      </c>
      <c r="AM683" s="17" t="e">
        <f>VLOOKUP(AL683,PROVINCIAS!$F$1:$G$1171,2,0)</f>
        <v>#N/A</v>
      </c>
    </row>
    <row r="684" spans="1:39" x14ac:dyDescent="0.45">
      <c r="A684" s="17">
        <v>1000678</v>
      </c>
      <c r="B684" s="17" t="s">
        <v>10209</v>
      </c>
      <c r="C684" s="85">
        <v>1720725496</v>
      </c>
      <c r="D684" s="17">
        <v>34</v>
      </c>
      <c r="E684" s="86">
        <v>31896</v>
      </c>
      <c r="F684" s="86" t="str">
        <f t="shared" si="61"/>
        <v>1987</v>
      </c>
      <c r="G684" s="87">
        <v>2022</v>
      </c>
      <c r="H684" s="87">
        <f t="shared" si="62"/>
        <v>35</v>
      </c>
      <c r="I684" s="87" t="str">
        <f t="shared" si="60"/>
        <v>Mal</v>
      </c>
      <c r="J684" s="17" t="s">
        <v>36</v>
      </c>
      <c r="K684" s="17">
        <v>1002381</v>
      </c>
      <c r="L684" s="17">
        <v>10</v>
      </c>
      <c r="M684" s="17">
        <v>0</v>
      </c>
      <c r="N684" s="17" t="str">
        <f t="shared" si="63"/>
        <v>A1</v>
      </c>
      <c r="O684" s="17" t="s">
        <v>10468</v>
      </c>
      <c r="P684" s="17" t="s">
        <v>10469</v>
      </c>
      <c r="Q684" s="88">
        <v>44543</v>
      </c>
      <c r="R684" s="88">
        <v>44859</v>
      </c>
      <c r="S684" s="89" t="s">
        <v>776</v>
      </c>
      <c r="T684" s="17">
        <v>2100</v>
      </c>
      <c r="U684" s="17" t="s">
        <v>10874</v>
      </c>
      <c r="V684" s="17">
        <v>21.5</v>
      </c>
      <c r="W684" s="17" t="s">
        <v>10994</v>
      </c>
      <c r="X684" s="17" t="str">
        <f t="shared" si="64"/>
        <v>Vigente</v>
      </c>
      <c r="Y684" s="17" t="str">
        <f t="shared" si="65"/>
        <v>V</v>
      </c>
      <c r="Z684" s="17" t="s">
        <v>11494</v>
      </c>
      <c r="AA684" s="17" t="str">
        <f>VLOOKUP(A684,'REPORTE'!$A$1:$AG$1961,19,0)</f>
        <v>Venta al por menor de frutas, legumbres y hortalizas frescas o en conserva en establecimientos especializados.</v>
      </c>
      <c r="AB684" s="17">
        <v>1000747</v>
      </c>
      <c r="AC684" s="17" t="s">
        <v>11704</v>
      </c>
      <c r="AD684" s="17" t="s">
        <v>11836</v>
      </c>
      <c r="AE684" s="17" t="s">
        <v>12072</v>
      </c>
      <c r="AF684" s="17" t="s">
        <v>12420</v>
      </c>
      <c r="AG684" s="17" t="s">
        <v>46</v>
      </c>
      <c r="AH684" s="17" t="str">
        <f>VLOOKUP(A684,'REPORTE'!$A$1:$AG$1961,5,0)</f>
        <v>ECUATORIANO(A) INDIGENA</v>
      </c>
      <c r="AI684" s="17">
        <f>VLOOKUP(A684,'REPORTE'!$A$1:$AG$1961,28,0)</f>
        <v>44153</v>
      </c>
      <c r="AJ684" s="17" t="str">
        <f>VLOOKUP(A684,'REPORTE'!$A$1:$AG$1961,29,0)</f>
        <v>Cliente</v>
      </c>
      <c r="AK684" s="17" t="str">
        <f>VLOOKUP(A684,'REPORTE'!$A$1:$AG$1961,30,0)</f>
        <v>Primaria</v>
      </c>
      <c r="AL684" s="17" t="str">
        <f>VLOOKUP(A684,'REPORTE'!$A$1:$AG$1961,31,0)</f>
        <v>PICHINCHA</v>
      </c>
      <c r="AM684" s="17" t="str">
        <f>VLOOKUP(AL684,PROVINCIAS!$F$1:$G$1171,2,0)</f>
        <v>URBANA</v>
      </c>
    </row>
    <row r="685" spans="1:39" x14ac:dyDescent="0.45">
      <c r="A685" s="17">
        <v>1000699</v>
      </c>
      <c r="B685" s="17" t="s">
        <v>9617</v>
      </c>
      <c r="C685" s="85">
        <v>604342279</v>
      </c>
      <c r="D685" s="17">
        <v>30</v>
      </c>
      <c r="E685" s="86">
        <v>33606</v>
      </c>
      <c r="F685" s="86" t="str">
        <f t="shared" si="61"/>
        <v>1992</v>
      </c>
      <c r="G685" s="87">
        <v>2022</v>
      </c>
      <c r="H685" s="87">
        <f t="shared" si="62"/>
        <v>30</v>
      </c>
      <c r="I685" s="87" t="str">
        <f t="shared" si="60"/>
        <v>Mal</v>
      </c>
      <c r="J685" s="17" t="s">
        <v>59</v>
      </c>
      <c r="K685" s="17">
        <v>1002378</v>
      </c>
      <c r="L685" s="17">
        <v>1</v>
      </c>
      <c r="M685" s="17">
        <v>0</v>
      </c>
      <c r="N685" s="17" t="str">
        <f t="shared" si="63"/>
        <v>A1</v>
      </c>
      <c r="O685" s="17" t="s">
        <v>10468</v>
      </c>
      <c r="P685" s="17" t="s">
        <v>10469</v>
      </c>
      <c r="Q685" s="88">
        <v>44543</v>
      </c>
      <c r="R685" s="88">
        <v>44630</v>
      </c>
      <c r="S685" s="89" t="s">
        <v>776</v>
      </c>
      <c r="T685" s="17">
        <v>374</v>
      </c>
      <c r="U685" s="17">
        <v>374</v>
      </c>
      <c r="V685" s="17">
        <v>23</v>
      </c>
      <c r="W685" s="17" t="s">
        <v>10994</v>
      </c>
      <c r="X685" s="17" t="str">
        <f t="shared" si="64"/>
        <v>Vigente</v>
      </c>
      <c r="Y685" s="17" t="str">
        <f t="shared" si="65"/>
        <v>V</v>
      </c>
      <c r="Z685" s="17" t="s">
        <v>11022</v>
      </c>
      <c r="AA685" s="17" t="str">
        <f>VLOOKUP(A685,'REPORTE'!$A$1:$AG$1961,19,0)</f>
        <v>Empleado Público</v>
      </c>
      <c r="AB685" s="17">
        <v>1000768</v>
      </c>
      <c r="AC685" s="17" t="s">
        <v>11150</v>
      </c>
      <c r="AD685" s="17" t="s">
        <v>11845</v>
      </c>
      <c r="AE685" s="17" t="s">
        <v>12072</v>
      </c>
      <c r="AF685" s="17" t="s">
        <v>11150</v>
      </c>
      <c r="AG685" s="17" t="s">
        <v>4384</v>
      </c>
      <c r="AH685" s="17" t="str">
        <f>VLOOKUP(A685,'REPORTE'!$A$1:$AG$1961,5,0)</f>
        <v>ECUATORIANO(A)</v>
      </c>
      <c r="AI685" s="17">
        <f>VLOOKUP(A685,'REPORTE'!$A$1:$AG$1961,28,0)</f>
        <v>44153</v>
      </c>
      <c r="AJ685" s="17" t="str">
        <f>VLOOKUP(A685,'REPORTE'!$A$1:$AG$1961,29,0)</f>
        <v>Cliente</v>
      </c>
      <c r="AK685" s="17" t="str">
        <f>VLOOKUP(A685,'REPORTE'!$A$1:$AG$1961,30,0)</f>
        <v>Formación Técnica (Intermedia)</v>
      </c>
      <c r="AL685" s="17" t="str">
        <f>VLOOKUP(A685,'REPORTE'!$A$1:$AG$1961,31,0)</f>
        <v>CHIMBORAZO</v>
      </c>
      <c r="AM685" s="17" t="e">
        <f>VLOOKUP(AL685,PROVINCIAS!$F$1:$G$1171,2,0)</f>
        <v>#N/A</v>
      </c>
    </row>
    <row r="686" spans="1:39" x14ac:dyDescent="0.45">
      <c r="A686" s="17">
        <v>1000837</v>
      </c>
      <c r="B686" s="17" t="s">
        <v>10210</v>
      </c>
      <c r="C686" s="85">
        <v>1721000592</v>
      </c>
      <c r="D686" s="17">
        <v>36</v>
      </c>
      <c r="E686" s="86">
        <v>31167</v>
      </c>
      <c r="F686" s="86" t="str">
        <f t="shared" si="61"/>
        <v>1985</v>
      </c>
      <c r="G686" s="87">
        <v>2022</v>
      </c>
      <c r="H686" s="87">
        <f t="shared" si="62"/>
        <v>37</v>
      </c>
      <c r="I686" s="87" t="str">
        <f t="shared" si="60"/>
        <v>Mal</v>
      </c>
      <c r="J686" s="17" t="s">
        <v>59</v>
      </c>
      <c r="K686" s="17">
        <v>1002377</v>
      </c>
      <c r="L686" s="17">
        <v>18</v>
      </c>
      <c r="M686" s="17">
        <v>0</v>
      </c>
      <c r="N686" s="17" t="str">
        <f t="shared" si="63"/>
        <v>A1</v>
      </c>
      <c r="O686" s="17" t="s">
        <v>10468</v>
      </c>
      <c r="P686" s="17" t="s">
        <v>10469</v>
      </c>
      <c r="Q686" s="88">
        <v>44543</v>
      </c>
      <c r="R686" s="88">
        <v>45102</v>
      </c>
      <c r="S686" s="89" t="s">
        <v>776</v>
      </c>
      <c r="T686" s="17">
        <v>1500</v>
      </c>
      <c r="U686" s="17" t="s">
        <v>10875</v>
      </c>
      <c r="V686" s="17">
        <v>23</v>
      </c>
      <c r="W686" s="17" t="s">
        <v>10994</v>
      </c>
      <c r="X686" s="17" t="str">
        <f t="shared" si="64"/>
        <v>Vigente</v>
      </c>
      <c r="Y686" s="17" t="str">
        <f t="shared" si="65"/>
        <v>V</v>
      </c>
      <c r="Z686" s="17" t="s">
        <v>11108</v>
      </c>
      <c r="AA686" s="17" t="str">
        <f>VLOOKUP(A686,'REPORTE'!$A$1:$AG$1961,19,0)</f>
        <v>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v>
      </c>
      <c r="AB686" s="17">
        <v>1000907</v>
      </c>
      <c r="AC686" s="17" t="s">
        <v>11166</v>
      </c>
      <c r="AD686" s="17" t="s">
        <v>12020</v>
      </c>
      <c r="AE686" s="17" t="s">
        <v>12072</v>
      </c>
      <c r="AF686" s="17" t="s">
        <v>12421</v>
      </c>
      <c r="AG686" s="17" t="s">
        <v>677</v>
      </c>
      <c r="AH686" s="17" t="str">
        <f>VLOOKUP(A686,'REPORTE'!$A$1:$AG$1961,5,0)</f>
        <v>ECUATORIANO(A)</v>
      </c>
      <c r="AI686" s="17">
        <f>VLOOKUP(A686,'REPORTE'!$A$1:$AG$1961,28,0)</f>
        <v>44111</v>
      </c>
      <c r="AJ686" s="17" t="str">
        <f>VLOOKUP(A686,'REPORTE'!$A$1:$AG$1961,29,0)</f>
        <v>Cliente</v>
      </c>
      <c r="AK686" s="17" t="str">
        <f>VLOOKUP(A686,'REPORTE'!$A$1:$AG$1961,30,0)</f>
        <v>Universitaria</v>
      </c>
      <c r="AL686" s="17" t="str">
        <f>VLOOKUP(A686,'REPORTE'!$A$1:$AG$1961,31,0)</f>
        <v>PICHINCHA</v>
      </c>
      <c r="AM686" s="17" t="str">
        <f>VLOOKUP(AL686,PROVINCIAS!$F$1:$G$1171,2,0)</f>
        <v>URBANA</v>
      </c>
    </row>
    <row r="687" spans="1:39" x14ac:dyDescent="0.45">
      <c r="A687" s="17">
        <v>1001218</v>
      </c>
      <c r="B687" s="17" t="s">
        <v>9761</v>
      </c>
      <c r="C687" s="85">
        <v>1719683722</v>
      </c>
      <c r="D687" s="17">
        <v>38</v>
      </c>
      <c r="E687" s="86">
        <v>30694</v>
      </c>
      <c r="F687" s="86" t="str">
        <f t="shared" si="61"/>
        <v>1984</v>
      </c>
      <c r="G687" s="87">
        <v>2022</v>
      </c>
      <c r="H687" s="87">
        <f t="shared" si="62"/>
        <v>38</v>
      </c>
      <c r="I687" s="87" t="str">
        <f t="shared" si="60"/>
        <v>Mal</v>
      </c>
      <c r="J687" s="17" t="s">
        <v>36</v>
      </c>
      <c r="K687" s="17">
        <v>1002376</v>
      </c>
      <c r="L687" s="17">
        <v>1</v>
      </c>
      <c r="M687" s="17">
        <v>0</v>
      </c>
      <c r="N687" s="17" t="str">
        <f t="shared" si="63"/>
        <v>A1</v>
      </c>
      <c r="O687" s="17" t="s">
        <v>10468</v>
      </c>
      <c r="P687" s="17" t="s">
        <v>10469</v>
      </c>
      <c r="Q687" s="88">
        <v>44543</v>
      </c>
      <c r="R687" s="88">
        <v>44632</v>
      </c>
      <c r="S687" s="89" t="s">
        <v>776</v>
      </c>
      <c r="T687" s="17">
        <v>322</v>
      </c>
      <c r="U687" s="17">
        <v>322</v>
      </c>
      <c r="V687" s="17">
        <v>23</v>
      </c>
      <c r="W687" s="17" t="s">
        <v>10994</v>
      </c>
      <c r="X687" s="17" t="str">
        <f t="shared" si="64"/>
        <v>Vigente</v>
      </c>
      <c r="Y687" s="17" t="str">
        <f t="shared" si="65"/>
        <v>V</v>
      </c>
      <c r="Z687" s="17" t="s">
        <v>11109</v>
      </c>
      <c r="AA687" s="17" t="str">
        <f>VLOOKUP(A687,'REPORTE'!$A$1:$AG$1961,19,0)</f>
        <v>Venta al por menor de frutas, legumbres y hortalizas frescas o en conserva en establecimientos especializados.</v>
      </c>
      <c r="AB687" s="17">
        <v>1001295</v>
      </c>
      <c r="AC687" s="17" t="s">
        <v>11339</v>
      </c>
      <c r="AD687" s="17" t="s">
        <v>11859</v>
      </c>
      <c r="AE687" s="17" t="s">
        <v>12072</v>
      </c>
      <c r="AF687" s="17" t="s">
        <v>12100</v>
      </c>
      <c r="AG687" s="17" t="s">
        <v>677</v>
      </c>
      <c r="AH687" s="17" t="str">
        <f>VLOOKUP(A687,'REPORTE'!$A$1:$AG$1961,5,0)</f>
        <v>ECUATORIANO(A)</v>
      </c>
      <c r="AI687" s="17">
        <f>VLOOKUP(A687,'REPORTE'!$A$1:$AG$1961,28,0)</f>
        <v>44333</v>
      </c>
      <c r="AJ687" s="17" t="str">
        <f>VLOOKUP(A687,'REPORTE'!$A$1:$AG$1961,29,0)</f>
        <v>Cliente</v>
      </c>
      <c r="AK687" s="17" t="str">
        <f>VLOOKUP(A687,'REPORTE'!$A$1:$AG$1961,30,0)</f>
        <v>Primaria</v>
      </c>
      <c r="AL687" s="17" t="str">
        <f>VLOOKUP(A687,'REPORTE'!$A$1:$AG$1961,31,0)</f>
        <v>CHIMBORAZO</v>
      </c>
      <c r="AM687" s="17" t="e">
        <f>VLOOKUP(AL687,PROVINCIAS!$F$1:$G$1171,2,0)</f>
        <v>#N/A</v>
      </c>
    </row>
    <row r="688" spans="1:39" x14ac:dyDescent="0.45">
      <c r="A688" s="17">
        <v>1001240</v>
      </c>
      <c r="B688" s="17" t="s">
        <v>9782</v>
      </c>
      <c r="C688" s="85">
        <v>1720707700</v>
      </c>
      <c r="D688" s="17">
        <v>40</v>
      </c>
      <c r="E688" s="86">
        <v>29844</v>
      </c>
      <c r="F688" s="86" t="str">
        <f t="shared" si="61"/>
        <v>1981</v>
      </c>
      <c r="G688" s="87">
        <v>2022</v>
      </c>
      <c r="H688" s="87">
        <f t="shared" si="62"/>
        <v>41</v>
      </c>
      <c r="I688" s="87" t="str">
        <f t="shared" si="60"/>
        <v>Mal</v>
      </c>
      <c r="J688" s="17" t="s">
        <v>36</v>
      </c>
      <c r="K688" s="17">
        <v>1002385</v>
      </c>
      <c r="L688" s="17">
        <v>1</v>
      </c>
      <c r="M688" s="17">
        <v>0</v>
      </c>
      <c r="N688" s="17" t="str">
        <f t="shared" si="63"/>
        <v>A1</v>
      </c>
      <c r="O688" s="17" t="s">
        <v>10468</v>
      </c>
      <c r="P688" s="17" t="s">
        <v>10469</v>
      </c>
      <c r="Q688" s="88">
        <v>44543</v>
      </c>
      <c r="R688" s="88">
        <v>44635</v>
      </c>
      <c r="S688" s="89" t="s">
        <v>776</v>
      </c>
      <c r="T688" s="17">
        <v>830</v>
      </c>
      <c r="U688" s="17">
        <v>830</v>
      </c>
      <c r="V688" s="17">
        <v>23</v>
      </c>
      <c r="W688" s="17" t="s">
        <v>10994</v>
      </c>
      <c r="X688" s="17" t="str">
        <f t="shared" si="64"/>
        <v>Vigente</v>
      </c>
      <c r="Y688" s="17" t="str">
        <f t="shared" si="65"/>
        <v>V</v>
      </c>
      <c r="Z688" s="17" t="s">
        <v>348</v>
      </c>
      <c r="AA688" s="17" t="str">
        <f>VLOOKUP(A688,'REPORTE'!$A$1:$AG$1961,19,0)</f>
        <v>Venta al por mayor de frutas, legumbres y hortalizas.</v>
      </c>
      <c r="AB688" s="17">
        <v>1001315</v>
      </c>
      <c r="AC688" s="17" t="s">
        <v>11340</v>
      </c>
      <c r="AD688" s="17" t="s">
        <v>11919</v>
      </c>
      <c r="AE688" s="17" t="s">
        <v>12072</v>
      </c>
      <c r="AF688" s="17" t="s">
        <v>12149</v>
      </c>
      <c r="AG688" s="17" t="s">
        <v>677</v>
      </c>
      <c r="AH688" s="17" t="str">
        <f>VLOOKUP(A688,'REPORTE'!$A$1:$AG$1961,5,0)</f>
        <v>ECUATORIANO(A) INDIGENA</v>
      </c>
      <c r="AI688" s="17">
        <f>VLOOKUP(A688,'REPORTE'!$A$1:$AG$1961,28,0)</f>
        <v>44343</v>
      </c>
      <c r="AJ688" s="17" t="str">
        <f>VLOOKUP(A688,'REPORTE'!$A$1:$AG$1961,29,0)</f>
        <v>Cliente</v>
      </c>
      <c r="AK688" s="17" t="str">
        <f>VLOOKUP(A688,'REPORTE'!$A$1:$AG$1961,30,0)</f>
        <v>Primaria</v>
      </c>
      <c r="AL688" s="17" t="str">
        <f>VLOOKUP(A688,'REPORTE'!$A$1:$AG$1961,31,0)</f>
        <v>PICHINCHA</v>
      </c>
      <c r="AM688" s="17" t="str">
        <f>VLOOKUP(AL688,PROVINCIAS!$F$1:$G$1171,2,0)</f>
        <v>URBANA</v>
      </c>
    </row>
    <row r="689" spans="1:39" x14ac:dyDescent="0.45">
      <c r="A689" s="17">
        <v>1001339</v>
      </c>
      <c r="B689" s="17" t="s">
        <v>10211</v>
      </c>
      <c r="C689" s="85">
        <v>1724812977</v>
      </c>
      <c r="D689" s="17">
        <v>25</v>
      </c>
      <c r="E689" s="86">
        <v>35413</v>
      </c>
      <c r="F689" s="86" t="str">
        <f t="shared" si="61"/>
        <v>1996</v>
      </c>
      <c r="G689" s="87">
        <v>2022</v>
      </c>
      <c r="H689" s="87">
        <f t="shared" si="62"/>
        <v>26</v>
      </c>
      <c r="I689" s="87" t="str">
        <f t="shared" si="60"/>
        <v>Mal</v>
      </c>
      <c r="J689" s="17" t="s">
        <v>59</v>
      </c>
      <c r="K689" s="17">
        <v>1002384</v>
      </c>
      <c r="L689" s="17">
        <v>18</v>
      </c>
      <c r="M689" s="17">
        <v>0</v>
      </c>
      <c r="N689" s="17" t="str">
        <f t="shared" si="63"/>
        <v>A1</v>
      </c>
      <c r="O689" s="17" t="s">
        <v>10466</v>
      </c>
      <c r="P689" s="17" t="s">
        <v>10467</v>
      </c>
      <c r="Q689" s="88">
        <v>44543</v>
      </c>
      <c r="R689" s="88">
        <v>45102</v>
      </c>
      <c r="S689" s="89" t="s">
        <v>776</v>
      </c>
      <c r="T689" s="17">
        <v>2000</v>
      </c>
      <c r="U689" s="17" t="s">
        <v>10876</v>
      </c>
      <c r="V689" s="17">
        <v>16</v>
      </c>
      <c r="W689" s="17" t="s">
        <v>10994</v>
      </c>
      <c r="X689" s="17" t="str">
        <f t="shared" si="64"/>
        <v>Vigente</v>
      </c>
      <c r="Y689" s="17" t="str">
        <f t="shared" si="65"/>
        <v>V</v>
      </c>
      <c r="Z689" s="17" t="s">
        <v>11000</v>
      </c>
      <c r="AA689" s="17" t="str">
        <f>VLOOKUP(A689,'REPORTE'!$A$1:$AG$1961,19,0)</f>
        <v>Empleado Privado</v>
      </c>
      <c r="AB689" s="17">
        <v>1001416</v>
      </c>
      <c r="AC689" s="17" t="s">
        <v>11341</v>
      </c>
      <c r="AD689" s="17" t="s">
        <v>11881</v>
      </c>
      <c r="AE689" s="17" t="s">
        <v>12072</v>
      </c>
      <c r="AF689" s="17" t="s">
        <v>12422</v>
      </c>
      <c r="AG689" s="17" t="s">
        <v>665</v>
      </c>
      <c r="AH689" s="17" t="str">
        <f>VLOOKUP(A689,'REPORTE'!$A$1:$AG$1961,5,0)</f>
        <v>ECUATORIANO(A)</v>
      </c>
      <c r="AI689" s="17">
        <f>VLOOKUP(A689,'REPORTE'!$A$1:$AG$1961,28,0)</f>
        <v>44394</v>
      </c>
      <c r="AJ689" s="17" t="str">
        <f>VLOOKUP(A689,'REPORTE'!$A$1:$AG$1961,29,0)</f>
        <v>Cliente</v>
      </c>
      <c r="AK689" s="17" t="str">
        <f>VLOOKUP(A689,'REPORTE'!$A$1:$AG$1961,30,0)</f>
        <v>Secundaria</v>
      </c>
      <c r="AL689" s="17" t="str">
        <f>VLOOKUP(A689,'REPORTE'!$A$1:$AG$1961,31,0)</f>
        <v>PICHINCHA</v>
      </c>
      <c r="AM689" s="17" t="str">
        <f>VLOOKUP(AL689,PROVINCIAS!$F$1:$G$1171,2,0)</f>
        <v>URBANA</v>
      </c>
    </row>
    <row r="690" spans="1:39" x14ac:dyDescent="0.45">
      <c r="A690" s="17">
        <v>1001710</v>
      </c>
      <c r="B690" s="17" t="s">
        <v>10212</v>
      </c>
      <c r="C690" s="85">
        <v>1754303830</v>
      </c>
      <c r="D690" s="17">
        <v>22</v>
      </c>
      <c r="E690" s="86">
        <v>36489</v>
      </c>
      <c r="F690" s="86" t="str">
        <f t="shared" si="61"/>
        <v>1999</v>
      </c>
      <c r="G690" s="87">
        <v>2022</v>
      </c>
      <c r="H690" s="87">
        <f t="shared" si="62"/>
        <v>23</v>
      </c>
      <c r="I690" s="87" t="str">
        <f t="shared" si="60"/>
        <v>Mal</v>
      </c>
      <c r="J690" s="17" t="s">
        <v>36</v>
      </c>
      <c r="K690" s="17">
        <v>1002383</v>
      </c>
      <c r="L690" s="17">
        <v>12</v>
      </c>
      <c r="M690" s="17">
        <v>40</v>
      </c>
      <c r="N690" s="17" t="str">
        <f t="shared" si="63"/>
        <v>A3</v>
      </c>
      <c r="O690" s="17" t="s">
        <v>10468</v>
      </c>
      <c r="P690" s="17" t="s">
        <v>10469</v>
      </c>
      <c r="Q690" s="88">
        <v>44543</v>
      </c>
      <c r="R690" s="88">
        <v>44915</v>
      </c>
      <c r="S690" s="88">
        <v>44581</v>
      </c>
      <c r="T690" s="17">
        <v>1100</v>
      </c>
      <c r="U690" s="17" t="s">
        <v>10865</v>
      </c>
      <c r="V690" s="17">
        <v>23</v>
      </c>
      <c r="W690" s="17" t="s">
        <v>10995</v>
      </c>
      <c r="X690" s="17" t="str">
        <f t="shared" si="64"/>
        <v>Vigente</v>
      </c>
      <c r="Y690" s="17" t="str">
        <f t="shared" si="65"/>
        <v>F</v>
      </c>
      <c r="Z690" s="17" t="s">
        <v>620</v>
      </c>
      <c r="AA690" s="17" t="str">
        <f>VLOOKUP(A690,'REPORTE'!$A$1:$AG$1961,19,0)</f>
        <v>Actividades de confección a la medida de prendas de vestir (costureras, sastres).</v>
      </c>
      <c r="AB690" s="17">
        <v>1001810</v>
      </c>
      <c r="AC690" s="17" t="s">
        <v>11180</v>
      </c>
      <c r="AD690" s="17" t="s">
        <v>11929</v>
      </c>
      <c r="AE690" s="17" t="s">
        <v>12072</v>
      </c>
      <c r="AF690" s="17" t="s">
        <v>12076</v>
      </c>
      <c r="AG690" s="17" t="s">
        <v>677</v>
      </c>
      <c r="AH690" s="17" t="str">
        <f>VLOOKUP(A690,'REPORTE'!$A$1:$AG$1961,5,0)</f>
        <v>ECUATORIANO(A)</v>
      </c>
      <c r="AI690" s="17">
        <f>VLOOKUP(A690,'REPORTE'!$A$1:$AG$1961,28,0)</f>
        <v>0</v>
      </c>
      <c r="AJ690" s="17" t="str">
        <f>VLOOKUP(A690,'REPORTE'!$A$1:$AG$1961,29,0)</f>
        <v>Cliente</v>
      </c>
      <c r="AK690" s="17" t="str">
        <f>VLOOKUP(A690,'REPORTE'!$A$1:$AG$1961,30,0)</f>
        <v>Secundaria</v>
      </c>
      <c r="AL690" s="17" t="str">
        <f>VLOOKUP(A690,'REPORTE'!$A$1:$AG$1961,31,0)</f>
        <v>PICHINCHA</v>
      </c>
      <c r="AM690" s="17" t="str">
        <f>VLOOKUP(AL690,PROVINCIAS!$F$1:$G$1171,2,0)</f>
        <v>URBANA</v>
      </c>
    </row>
    <row r="691" spans="1:39" x14ac:dyDescent="0.45">
      <c r="A691" s="17">
        <v>1001712</v>
      </c>
      <c r="B691" s="17" t="s">
        <v>10213</v>
      </c>
      <c r="C691" s="85">
        <v>1715334676</v>
      </c>
      <c r="D691" s="17">
        <v>40</v>
      </c>
      <c r="E691" s="86">
        <v>29711</v>
      </c>
      <c r="F691" s="86" t="str">
        <f t="shared" si="61"/>
        <v>1981</v>
      </c>
      <c r="G691" s="87">
        <v>2022</v>
      </c>
      <c r="H691" s="87">
        <f t="shared" si="62"/>
        <v>41</v>
      </c>
      <c r="I691" s="87" t="str">
        <f t="shared" si="60"/>
        <v>Mal</v>
      </c>
      <c r="J691" s="17" t="s">
        <v>59</v>
      </c>
      <c r="K691" s="17">
        <v>1002375</v>
      </c>
      <c r="L691" s="17">
        <v>36</v>
      </c>
      <c r="M691" s="17">
        <v>0</v>
      </c>
      <c r="N691" s="17" t="str">
        <f t="shared" si="63"/>
        <v>A1</v>
      </c>
      <c r="O691" s="17" t="s">
        <v>10468</v>
      </c>
      <c r="P691" s="17" t="s">
        <v>10469</v>
      </c>
      <c r="Q691" s="88">
        <v>44543</v>
      </c>
      <c r="R691" s="88">
        <v>45651</v>
      </c>
      <c r="S691" s="89" t="s">
        <v>776</v>
      </c>
      <c r="T691" s="17">
        <v>6000</v>
      </c>
      <c r="U691" s="17" t="s">
        <v>10877</v>
      </c>
      <c r="V691" s="17">
        <v>21.5</v>
      </c>
      <c r="W691" s="17" t="s">
        <v>10994</v>
      </c>
      <c r="X691" s="17" t="str">
        <f t="shared" si="64"/>
        <v>Vigente</v>
      </c>
      <c r="Y691" s="17" t="str">
        <f t="shared" si="65"/>
        <v>V</v>
      </c>
      <c r="Z691" s="17" t="s">
        <v>279</v>
      </c>
      <c r="AA691" s="17" t="str">
        <f>VLOOKUP(A691,'REPORTE'!$A$1:$AG$1961,19,0)</f>
        <v>Carga y descarga de mercancí­as y equipaje, independientemente del modo de transporte utilizado, estiba y desestiba, incluye carga y descarga de vagones ferroviarios de carga.</v>
      </c>
      <c r="AB691" s="17">
        <v>1001812</v>
      </c>
      <c r="AC691" s="17" t="s">
        <v>11657</v>
      </c>
      <c r="AD691" s="17" t="s">
        <v>11944</v>
      </c>
      <c r="AE691" s="17" t="s">
        <v>12072</v>
      </c>
      <c r="AF691" s="17" t="s">
        <v>12423</v>
      </c>
      <c r="AG691" s="17" t="s">
        <v>665</v>
      </c>
      <c r="AH691" s="17" t="str">
        <f>VLOOKUP(A691,'REPORTE'!$A$1:$AG$1961,5,0)</f>
        <v>ECUATORIANO(A) INDIGENA</v>
      </c>
      <c r="AI691" s="17">
        <f>VLOOKUP(A691,'REPORTE'!$A$1:$AG$1961,28,0)</f>
        <v>44543</v>
      </c>
      <c r="AJ691" s="17" t="str">
        <f>VLOOKUP(A691,'REPORTE'!$A$1:$AG$1961,29,0)</f>
        <v>Cliente</v>
      </c>
      <c r="AK691" s="17" t="str">
        <f>VLOOKUP(A691,'REPORTE'!$A$1:$AG$1961,30,0)</f>
        <v>Secundaria</v>
      </c>
      <c r="AL691" s="17" t="str">
        <f>VLOOKUP(A691,'REPORTE'!$A$1:$AG$1961,31,0)</f>
        <v>CHIMBORAZO</v>
      </c>
      <c r="AM691" s="17" t="e">
        <f>VLOOKUP(AL691,PROVINCIAS!$F$1:$G$1171,2,0)</f>
        <v>#N/A</v>
      </c>
    </row>
    <row r="692" spans="1:39" x14ac:dyDescent="0.45">
      <c r="A692" s="17">
        <v>1000593</v>
      </c>
      <c r="B692" s="17" t="s">
        <v>10214</v>
      </c>
      <c r="C692" s="85">
        <v>1704764453</v>
      </c>
      <c r="D692" s="17">
        <v>64</v>
      </c>
      <c r="E692" s="86">
        <v>20932</v>
      </c>
      <c r="F692" s="86" t="str">
        <f t="shared" si="61"/>
        <v>1957</v>
      </c>
      <c r="G692" s="87">
        <v>2022</v>
      </c>
      <c r="H692" s="87">
        <f t="shared" si="62"/>
        <v>65</v>
      </c>
      <c r="I692" s="87" t="str">
        <f t="shared" si="60"/>
        <v>Mal</v>
      </c>
      <c r="J692" s="17" t="s">
        <v>59</v>
      </c>
      <c r="K692" s="17">
        <v>1002388</v>
      </c>
      <c r="L692" s="17">
        <v>10</v>
      </c>
      <c r="M692" s="17">
        <v>4</v>
      </c>
      <c r="N692" s="17" t="str">
        <f t="shared" si="63"/>
        <v>A1</v>
      </c>
      <c r="O692" s="17" t="s">
        <v>10468</v>
      </c>
      <c r="P692" s="17" t="s">
        <v>10469</v>
      </c>
      <c r="Q692" s="88">
        <v>44544</v>
      </c>
      <c r="R692" s="88">
        <v>44859</v>
      </c>
      <c r="S692" s="88">
        <v>44617</v>
      </c>
      <c r="T692" s="17">
        <v>635</v>
      </c>
      <c r="U692" s="17">
        <v>533.58000000000004</v>
      </c>
      <c r="V692" s="17">
        <v>23</v>
      </c>
      <c r="W692" s="17" t="s">
        <v>10995</v>
      </c>
      <c r="X692" s="17" t="str">
        <f t="shared" si="64"/>
        <v>Vigente</v>
      </c>
      <c r="Y692" s="17" t="str">
        <f t="shared" si="65"/>
        <v>F</v>
      </c>
      <c r="Z692" s="17" t="s">
        <v>11110</v>
      </c>
      <c r="AA692" s="17" t="str">
        <f>VLOOKUP(A692,'REPORTE'!$A$1:$AG$1961,19,0)</f>
        <v>Venta al por menor de pescado, crustáceos, moluscos y productos de la pesca en establecimientos especializados.</v>
      </c>
      <c r="AB692" s="17">
        <v>1000664</v>
      </c>
      <c r="AC692" s="17" t="s">
        <v>11342</v>
      </c>
      <c r="AD692" s="17" t="s">
        <v>12021</v>
      </c>
      <c r="AE692" s="17" t="s">
        <v>12072</v>
      </c>
      <c r="AF692" s="17" t="s">
        <v>12111</v>
      </c>
      <c r="AG692" s="17" t="s">
        <v>46</v>
      </c>
      <c r="AH692" s="17" t="str">
        <f>VLOOKUP(A692,'REPORTE'!$A$1:$AG$1961,5,0)</f>
        <v>ECUATORIANO(A)</v>
      </c>
      <c r="AI692" s="17">
        <f>VLOOKUP(A692,'REPORTE'!$A$1:$AG$1961,28,0)</f>
        <v>44148</v>
      </c>
      <c r="AJ692" s="17" t="str">
        <f>VLOOKUP(A692,'REPORTE'!$A$1:$AG$1961,29,0)</f>
        <v>Cliente</v>
      </c>
      <c r="AK692" s="17" t="str">
        <f>VLOOKUP(A692,'REPORTE'!$A$1:$AG$1961,30,0)</f>
        <v>Primaria</v>
      </c>
      <c r="AL692" s="17" t="str">
        <f>VLOOKUP(A692,'REPORTE'!$A$1:$AG$1961,31,0)</f>
        <v>PICHINCHA</v>
      </c>
      <c r="AM692" s="17" t="str">
        <f>VLOOKUP(AL692,PROVINCIAS!$F$1:$G$1171,2,0)</f>
        <v>URBANA</v>
      </c>
    </row>
    <row r="693" spans="1:39" x14ac:dyDescent="0.45">
      <c r="A693" s="17">
        <v>1000851</v>
      </c>
      <c r="B693" s="17" t="s">
        <v>10215</v>
      </c>
      <c r="C693" s="85">
        <v>603783473</v>
      </c>
      <c r="D693" s="17">
        <v>38</v>
      </c>
      <c r="E693" s="86">
        <v>30381</v>
      </c>
      <c r="F693" s="86" t="str">
        <f t="shared" si="61"/>
        <v>1983</v>
      </c>
      <c r="G693" s="87">
        <v>2022</v>
      </c>
      <c r="H693" s="87">
        <f t="shared" si="62"/>
        <v>39</v>
      </c>
      <c r="I693" s="87" t="str">
        <f t="shared" si="60"/>
        <v>Mal</v>
      </c>
      <c r="J693" s="17" t="s">
        <v>36</v>
      </c>
      <c r="K693" s="17">
        <v>1002390</v>
      </c>
      <c r="L693" s="17">
        <v>24</v>
      </c>
      <c r="M693" s="17">
        <v>4</v>
      </c>
      <c r="N693" s="17" t="str">
        <f t="shared" si="63"/>
        <v>A1</v>
      </c>
      <c r="O693" s="17" t="s">
        <v>10468</v>
      </c>
      <c r="P693" s="17" t="s">
        <v>10469</v>
      </c>
      <c r="Q693" s="88">
        <v>44544</v>
      </c>
      <c r="R693" s="88">
        <v>45285</v>
      </c>
      <c r="S693" s="88">
        <v>44617</v>
      </c>
      <c r="T693" s="17">
        <v>5000</v>
      </c>
      <c r="U693" s="17" t="s">
        <v>10878</v>
      </c>
      <c r="V693" s="17">
        <v>21.5</v>
      </c>
      <c r="W693" s="17" t="s">
        <v>10995</v>
      </c>
      <c r="X693" s="17" t="str">
        <f t="shared" si="64"/>
        <v>Vigente</v>
      </c>
      <c r="Y693" s="17" t="str">
        <f t="shared" si="65"/>
        <v>F</v>
      </c>
      <c r="Z693" s="17" t="s">
        <v>11050</v>
      </c>
      <c r="AA693" s="17" t="str">
        <f>VLOOKUP(A693,'REPORTE'!$A$1:$AG$1961,19,0)</f>
        <v>Venta al por mayor de carne y productos cárnicos (incluidas las aves de corral).</v>
      </c>
      <c r="AB693" s="17">
        <v>1000921</v>
      </c>
      <c r="AC693" s="17" t="s">
        <v>11521</v>
      </c>
      <c r="AD693" s="17" t="s">
        <v>11849</v>
      </c>
      <c r="AE693" s="17" t="s">
        <v>12072</v>
      </c>
      <c r="AF693" s="17" t="s">
        <v>12095</v>
      </c>
      <c r="AG693" s="17" t="s">
        <v>677</v>
      </c>
      <c r="AH693" s="17" t="str">
        <f>VLOOKUP(A693,'REPORTE'!$A$1:$AG$1961,5,0)</f>
        <v>ECUATORIANO(A) INDIGENA</v>
      </c>
      <c r="AI693" s="17">
        <f>VLOOKUP(A693,'REPORTE'!$A$1:$AG$1961,28,0)</f>
        <v>44116</v>
      </c>
      <c r="AJ693" s="17" t="str">
        <f>VLOOKUP(A693,'REPORTE'!$A$1:$AG$1961,29,0)</f>
        <v>Cliente</v>
      </c>
      <c r="AK693" s="17" t="str">
        <f>VLOOKUP(A693,'REPORTE'!$A$1:$AG$1961,30,0)</f>
        <v>Primaria</v>
      </c>
      <c r="AL693" s="17" t="str">
        <f>VLOOKUP(A693,'REPORTE'!$A$1:$AG$1961,31,0)</f>
        <v>CHIMBORAZO</v>
      </c>
      <c r="AM693" s="17" t="e">
        <f>VLOOKUP(AL693,PROVINCIAS!$F$1:$G$1171,2,0)</f>
        <v>#N/A</v>
      </c>
    </row>
    <row r="694" spans="1:39" x14ac:dyDescent="0.45">
      <c r="A694" s="17">
        <v>1001528</v>
      </c>
      <c r="B694" s="17" t="s">
        <v>10216</v>
      </c>
      <c r="C694" s="85">
        <v>602636284</v>
      </c>
      <c r="D694" s="17">
        <v>50</v>
      </c>
      <c r="E694" s="86">
        <v>26015</v>
      </c>
      <c r="F694" s="86" t="str">
        <f t="shared" si="61"/>
        <v>1971</v>
      </c>
      <c r="G694" s="87">
        <v>2022</v>
      </c>
      <c r="H694" s="87">
        <f t="shared" si="62"/>
        <v>51</v>
      </c>
      <c r="I694" s="87" t="str">
        <f t="shared" si="60"/>
        <v>Mal</v>
      </c>
      <c r="J694" s="17" t="s">
        <v>36</v>
      </c>
      <c r="K694" s="17">
        <v>1002389</v>
      </c>
      <c r="L694" s="17">
        <v>4</v>
      </c>
      <c r="M694" s="17">
        <v>0</v>
      </c>
      <c r="N694" s="17" t="str">
        <f t="shared" si="63"/>
        <v>A1</v>
      </c>
      <c r="O694" s="17" t="s">
        <v>10468</v>
      </c>
      <c r="P694" s="17" t="s">
        <v>10469</v>
      </c>
      <c r="Q694" s="88">
        <v>44544</v>
      </c>
      <c r="R694" s="88">
        <v>44666</v>
      </c>
      <c r="S694" s="89" t="s">
        <v>776</v>
      </c>
      <c r="T694" s="17">
        <v>2000</v>
      </c>
      <c r="U694" s="17" t="s">
        <v>10879</v>
      </c>
      <c r="V694" s="17">
        <v>23</v>
      </c>
      <c r="W694" s="17" t="s">
        <v>10994</v>
      </c>
      <c r="X694" s="17" t="str">
        <f t="shared" si="64"/>
        <v>Vigente</v>
      </c>
      <c r="Y694" s="17" t="str">
        <f t="shared" si="65"/>
        <v>V</v>
      </c>
      <c r="Z694" s="17" t="s">
        <v>11006</v>
      </c>
      <c r="AA694" s="17" t="str">
        <f>VLOOKUP(A694,'REPORTE'!$A$1:$AG$1961,19,0)</f>
        <v>Venta al por mayor de frutas, legumbres y hortalizas.</v>
      </c>
      <c r="AB694" s="17">
        <v>1001623</v>
      </c>
      <c r="AC694" s="17" t="s">
        <v>11343</v>
      </c>
      <c r="AD694" s="17" t="s">
        <v>11861</v>
      </c>
      <c r="AE694" s="17" t="s">
        <v>12072</v>
      </c>
      <c r="AF694" s="17" t="s">
        <v>12424</v>
      </c>
      <c r="AG694" s="17" t="s">
        <v>4384</v>
      </c>
      <c r="AH694" s="17" t="str">
        <f>VLOOKUP(A694,'REPORTE'!$A$1:$AG$1961,5,0)</f>
        <v>ECUATORIANO(A)</v>
      </c>
      <c r="AI694" s="17">
        <f>VLOOKUP(A694,'REPORTE'!$A$1:$AG$1961,28,0)</f>
        <v>44476</v>
      </c>
      <c r="AJ694" s="17" t="str">
        <f>VLOOKUP(A694,'REPORTE'!$A$1:$AG$1961,29,0)</f>
        <v>Cliente</v>
      </c>
      <c r="AK694" s="17" t="str">
        <f>VLOOKUP(A694,'REPORTE'!$A$1:$AG$1961,30,0)</f>
        <v>Secundaria</v>
      </c>
      <c r="AL694" s="17" t="str">
        <f>VLOOKUP(A694,'REPORTE'!$A$1:$AG$1961,31,0)</f>
        <v>CHIMBORAZO</v>
      </c>
      <c r="AM694" s="17" t="e">
        <f>VLOOKUP(AL694,PROVINCIAS!$F$1:$G$1171,2,0)</f>
        <v>#N/A</v>
      </c>
    </row>
    <row r="695" spans="1:39" x14ac:dyDescent="0.45">
      <c r="A695" s="17">
        <v>1000465</v>
      </c>
      <c r="B695" s="17" t="s">
        <v>10217</v>
      </c>
      <c r="C695" s="85">
        <v>1716850225</v>
      </c>
      <c r="D695" s="17">
        <v>43</v>
      </c>
      <c r="E695" s="86">
        <v>28885</v>
      </c>
      <c r="F695" s="86" t="str">
        <f t="shared" si="61"/>
        <v>1979</v>
      </c>
      <c r="G695" s="87">
        <v>2022</v>
      </c>
      <c r="H695" s="87">
        <f t="shared" si="62"/>
        <v>43</v>
      </c>
      <c r="I695" s="87" t="str">
        <f t="shared" si="60"/>
        <v>Mal</v>
      </c>
      <c r="J695" s="17" t="s">
        <v>59</v>
      </c>
      <c r="K695" s="17">
        <v>1002394</v>
      </c>
      <c r="L695" s="17">
        <v>36</v>
      </c>
      <c r="M695" s="17">
        <v>0</v>
      </c>
      <c r="N695" s="17" t="str">
        <f t="shared" si="63"/>
        <v>A1</v>
      </c>
      <c r="O695" s="17" t="s">
        <v>10468</v>
      </c>
      <c r="P695" s="17" t="s">
        <v>10469</v>
      </c>
      <c r="Q695" s="88">
        <v>44545</v>
      </c>
      <c r="R695" s="88">
        <v>45651</v>
      </c>
      <c r="S695" s="89" t="s">
        <v>776</v>
      </c>
      <c r="T695" s="17">
        <v>5000</v>
      </c>
      <c r="U695" s="17" t="s">
        <v>10880</v>
      </c>
      <c r="V695" s="17">
        <v>17.5</v>
      </c>
      <c r="W695" s="17" t="s">
        <v>10994</v>
      </c>
      <c r="X695" s="17" t="str">
        <f t="shared" si="64"/>
        <v>Vigente</v>
      </c>
      <c r="Y695" s="17" t="str">
        <f t="shared" si="65"/>
        <v>V</v>
      </c>
      <c r="Z695" s="17" t="s">
        <v>348</v>
      </c>
      <c r="AA695" s="17" t="str">
        <f>VLOOKUP(A695,'REPORTE'!$A$1:$AG$1961,19,0)</f>
        <v>Actividades de servicios de grabación de sonido en estudio o en otros lugares, incluida la producción de programas de radio grabados (es decir, no emitidos en directo).</v>
      </c>
      <c r="AB695" s="17">
        <v>1000535</v>
      </c>
      <c r="AC695" s="17" t="s">
        <v>11542</v>
      </c>
      <c r="AD695" s="17" t="s">
        <v>12022</v>
      </c>
      <c r="AE695" s="17" t="s">
        <v>12072</v>
      </c>
      <c r="AF695" s="17" t="s">
        <v>12425</v>
      </c>
      <c r="AG695" s="17" t="s">
        <v>677</v>
      </c>
      <c r="AH695" s="17" t="str">
        <f>VLOOKUP(A695,'REPORTE'!$A$1:$AG$1961,5,0)</f>
        <v>ECUATORIANO(A) INDIGENA</v>
      </c>
      <c r="AI695" s="17">
        <f>VLOOKUP(A695,'REPORTE'!$A$1:$AG$1961,28,0)</f>
        <v>44148</v>
      </c>
      <c r="AJ695" s="17" t="str">
        <f>VLOOKUP(A695,'REPORTE'!$A$1:$AG$1961,29,0)</f>
        <v>Cliente</v>
      </c>
      <c r="AK695" s="17" t="str">
        <f>VLOOKUP(A695,'REPORTE'!$A$1:$AG$1961,30,0)</f>
        <v>Ninguna</v>
      </c>
      <c r="AL695" s="17" t="str">
        <f>VLOOKUP(A695,'REPORTE'!$A$1:$AG$1961,31,0)</f>
        <v>CHIMBORAZO</v>
      </c>
      <c r="AM695" s="17" t="e">
        <f>VLOOKUP(AL695,PROVINCIAS!$F$1:$G$1171,2,0)</f>
        <v>#N/A</v>
      </c>
    </row>
    <row r="696" spans="1:39" x14ac:dyDescent="0.45">
      <c r="A696" s="17">
        <v>1000465</v>
      </c>
      <c r="B696" s="17" t="s">
        <v>10217</v>
      </c>
      <c r="C696" s="85">
        <v>1716850225</v>
      </c>
      <c r="D696" s="17">
        <v>43</v>
      </c>
      <c r="E696" s="86">
        <v>28885</v>
      </c>
      <c r="F696" s="86" t="str">
        <f t="shared" si="61"/>
        <v>1979</v>
      </c>
      <c r="G696" s="87">
        <v>2022</v>
      </c>
      <c r="H696" s="87">
        <f t="shared" si="62"/>
        <v>43</v>
      </c>
      <c r="I696" s="87" t="str">
        <f t="shared" si="60"/>
        <v>Mal</v>
      </c>
      <c r="J696" s="17" t="s">
        <v>59</v>
      </c>
      <c r="K696" s="17">
        <v>1002395</v>
      </c>
      <c r="L696" s="17">
        <v>36</v>
      </c>
      <c r="M696" s="17">
        <v>0</v>
      </c>
      <c r="N696" s="17" t="str">
        <f t="shared" si="63"/>
        <v>A1</v>
      </c>
      <c r="O696" s="17" t="s">
        <v>10468</v>
      </c>
      <c r="P696" s="17" t="s">
        <v>10469</v>
      </c>
      <c r="Q696" s="88">
        <v>44545</v>
      </c>
      <c r="R696" s="88">
        <v>45651</v>
      </c>
      <c r="S696" s="89" t="s">
        <v>776</v>
      </c>
      <c r="T696" s="17">
        <v>3000</v>
      </c>
      <c r="U696" s="17" t="s">
        <v>10881</v>
      </c>
      <c r="V696" s="17">
        <v>18.989999999999998</v>
      </c>
      <c r="W696" s="17" t="s">
        <v>10994</v>
      </c>
      <c r="X696" s="17" t="str">
        <f t="shared" si="64"/>
        <v>Vigente</v>
      </c>
      <c r="Y696" s="17" t="str">
        <f t="shared" si="65"/>
        <v>V</v>
      </c>
      <c r="Z696" s="17" t="s">
        <v>348</v>
      </c>
      <c r="AA696" s="17" t="str">
        <f>VLOOKUP(A696,'REPORTE'!$A$1:$AG$1961,19,0)</f>
        <v>Actividades de servicios de grabación de sonido en estudio o en otros lugares, incluida la producción de programas de radio grabados (es decir, no emitidos en directo).</v>
      </c>
      <c r="AB696" s="17">
        <v>1000535</v>
      </c>
      <c r="AC696" s="17" t="s">
        <v>11659</v>
      </c>
      <c r="AD696" s="17" t="s">
        <v>12022</v>
      </c>
      <c r="AE696" s="17" t="s">
        <v>12072</v>
      </c>
      <c r="AF696" s="17" t="s">
        <v>12425</v>
      </c>
      <c r="AG696" s="17" t="s">
        <v>677</v>
      </c>
      <c r="AH696" s="17" t="str">
        <f>VLOOKUP(A696,'REPORTE'!$A$1:$AG$1961,5,0)</f>
        <v>ECUATORIANO(A) INDIGENA</v>
      </c>
      <c r="AI696" s="17">
        <f>VLOOKUP(A696,'REPORTE'!$A$1:$AG$1961,28,0)</f>
        <v>44148</v>
      </c>
      <c r="AJ696" s="17" t="str">
        <f>VLOOKUP(A696,'REPORTE'!$A$1:$AG$1961,29,0)</f>
        <v>Cliente</v>
      </c>
      <c r="AK696" s="17" t="str">
        <f>VLOOKUP(A696,'REPORTE'!$A$1:$AG$1961,30,0)</f>
        <v>Ninguna</v>
      </c>
      <c r="AL696" s="17" t="str">
        <f>VLOOKUP(A696,'REPORTE'!$A$1:$AG$1961,31,0)</f>
        <v>CHIMBORAZO</v>
      </c>
      <c r="AM696" s="17" t="e">
        <f>VLOOKUP(AL696,PROVINCIAS!$F$1:$G$1171,2,0)</f>
        <v>#N/A</v>
      </c>
    </row>
    <row r="697" spans="1:39" x14ac:dyDescent="0.45">
      <c r="A697" s="17">
        <v>1000588</v>
      </c>
      <c r="B697" s="17" t="s">
        <v>9619</v>
      </c>
      <c r="C697" s="85">
        <v>601967383</v>
      </c>
      <c r="D697" s="17">
        <v>57</v>
      </c>
      <c r="E697" s="86">
        <v>23464</v>
      </c>
      <c r="F697" s="86" t="str">
        <f t="shared" si="61"/>
        <v>1964</v>
      </c>
      <c r="G697" s="87">
        <v>2022</v>
      </c>
      <c r="H697" s="87">
        <f t="shared" si="62"/>
        <v>58</v>
      </c>
      <c r="I697" s="87" t="str">
        <f t="shared" si="60"/>
        <v>Mal</v>
      </c>
      <c r="J697" s="17" t="s">
        <v>36</v>
      </c>
      <c r="K697" s="17">
        <v>1002396</v>
      </c>
      <c r="L697" s="17">
        <v>1</v>
      </c>
      <c r="M697" s="17">
        <v>0</v>
      </c>
      <c r="N697" s="17" t="str">
        <f t="shared" si="63"/>
        <v>A1</v>
      </c>
      <c r="O697" s="17" t="s">
        <v>10468</v>
      </c>
      <c r="P697" s="17" t="s">
        <v>10469</v>
      </c>
      <c r="Q697" s="88">
        <v>44545</v>
      </c>
      <c r="R697" s="88">
        <v>44645</v>
      </c>
      <c r="S697" s="89" t="s">
        <v>776</v>
      </c>
      <c r="T697" s="17">
        <v>380</v>
      </c>
      <c r="U697" s="17">
        <v>380</v>
      </c>
      <c r="V697" s="17">
        <v>23</v>
      </c>
      <c r="W697" s="17" t="s">
        <v>10994</v>
      </c>
      <c r="X697" s="17" t="str">
        <f t="shared" si="64"/>
        <v>Vigente</v>
      </c>
      <c r="Y697" s="17" t="str">
        <f t="shared" si="65"/>
        <v>V</v>
      </c>
      <c r="Z697" s="17" t="s">
        <v>244</v>
      </c>
      <c r="AA697" s="17" t="str">
        <f>VLOOKUP(A697,'REPORTE'!$A$1:$AG$1961,19,0)</f>
        <v>Actividades a corto y a largo plazo de clí­nicas especializadas, es decir, actividades médicas, de diagnóstico y de tratamiento (clí­nicas para enfermos mentales, de rehabilitación, para enfermedades infecciosas, de maternidad, etcétera).</v>
      </c>
      <c r="AB697" s="17">
        <v>1000659</v>
      </c>
      <c r="AC697" s="17" t="s">
        <v>11150</v>
      </c>
      <c r="AD697" s="17" t="s">
        <v>11847</v>
      </c>
      <c r="AE697" s="17" t="s">
        <v>12072</v>
      </c>
      <c r="AF697" s="17" t="s">
        <v>11150</v>
      </c>
      <c r="AG697" s="17" t="s">
        <v>74</v>
      </c>
      <c r="AH697" s="17" t="str">
        <f>VLOOKUP(A697,'REPORTE'!$A$1:$AG$1961,5,0)</f>
        <v>ECUATORIANO(A)</v>
      </c>
      <c r="AI697" s="17">
        <f>VLOOKUP(A697,'REPORTE'!$A$1:$AG$1961,28,0)</f>
        <v>44148</v>
      </c>
      <c r="AJ697" s="17" t="str">
        <f>VLOOKUP(A697,'REPORTE'!$A$1:$AG$1961,29,0)</f>
        <v>Cliente</v>
      </c>
      <c r="AK697" s="17" t="str">
        <f>VLOOKUP(A697,'REPORTE'!$A$1:$AG$1961,30,0)</f>
        <v>Primaria</v>
      </c>
      <c r="AL697" s="17" t="str">
        <f>VLOOKUP(A697,'REPORTE'!$A$1:$AG$1961,31,0)</f>
        <v>CHIMBORAZO</v>
      </c>
      <c r="AM697" s="17" t="e">
        <f>VLOOKUP(AL697,PROVINCIAS!$F$1:$G$1171,2,0)</f>
        <v>#N/A</v>
      </c>
    </row>
    <row r="698" spans="1:39" x14ac:dyDescent="0.45">
      <c r="A698" s="17">
        <v>1001007</v>
      </c>
      <c r="B698" s="17" t="s">
        <v>10218</v>
      </c>
      <c r="C698" s="85">
        <v>1722214531</v>
      </c>
      <c r="D698" s="17">
        <v>32</v>
      </c>
      <c r="E698" s="86">
        <v>32669</v>
      </c>
      <c r="F698" s="86" t="str">
        <f t="shared" si="61"/>
        <v>1989</v>
      </c>
      <c r="G698" s="87">
        <v>2022</v>
      </c>
      <c r="H698" s="87">
        <f t="shared" si="62"/>
        <v>33</v>
      </c>
      <c r="I698" s="87" t="str">
        <f t="shared" si="60"/>
        <v>Mal</v>
      </c>
      <c r="J698" s="17" t="s">
        <v>36</v>
      </c>
      <c r="K698" s="17">
        <v>1002393</v>
      </c>
      <c r="L698" s="17">
        <v>1</v>
      </c>
      <c r="M698" s="17">
        <v>0</v>
      </c>
      <c r="N698" s="17" t="str">
        <f t="shared" si="63"/>
        <v>A1</v>
      </c>
      <c r="O698" s="17" t="s">
        <v>10468</v>
      </c>
      <c r="P698" s="17" t="s">
        <v>10469</v>
      </c>
      <c r="Q698" s="88">
        <v>44545</v>
      </c>
      <c r="R698" s="88">
        <v>44645</v>
      </c>
      <c r="S698" s="89" t="s">
        <v>776</v>
      </c>
      <c r="T698" s="17">
        <v>1500</v>
      </c>
      <c r="U698" s="17" t="s">
        <v>10882</v>
      </c>
      <c r="V698" s="17">
        <v>23</v>
      </c>
      <c r="W698" s="17" t="s">
        <v>10994</v>
      </c>
      <c r="X698" s="17" t="str">
        <f t="shared" si="64"/>
        <v>Vigente</v>
      </c>
      <c r="Y698" s="17" t="str">
        <f t="shared" si="65"/>
        <v>V</v>
      </c>
      <c r="Z698" s="17" t="s">
        <v>244</v>
      </c>
      <c r="AA698" s="17" t="str">
        <f>VLOOKUP(A698,'REPORTE'!$A$1:$AG$1961,19,0)</f>
        <v>Venta al por menor de frutas, legumbres y hortalizas frescas o en conserva en establecimientos especializados.</v>
      </c>
      <c r="AB698" s="17">
        <v>1001077</v>
      </c>
      <c r="AC698" s="17" t="s">
        <v>11150</v>
      </c>
      <c r="AD698" s="17" t="s">
        <v>11925</v>
      </c>
      <c r="AE698" s="17" t="s">
        <v>12072</v>
      </c>
      <c r="AF698" s="17" t="s">
        <v>12426</v>
      </c>
      <c r="AG698" s="17" t="s">
        <v>677</v>
      </c>
      <c r="AH698" s="17" t="str">
        <f>VLOOKUP(A698,'REPORTE'!$A$1:$AG$1961,5,0)</f>
        <v>ECUATORIANO(A) INDIGENA</v>
      </c>
      <c r="AI698" s="17">
        <f>VLOOKUP(A698,'REPORTE'!$A$1:$AG$1961,28,0)</f>
        <v>44207</v>
      </c>
      <c r="AJ698" s="17" t="str">
        <f>VLOOKUP(A698,'REPORTE'!$A$1:$AG$1961,29,0)</f>
        <v>Cliente</v>
      </c>
      <c r="AK698" s="17" t="str">
        <f>VLOOKUP(A698,'REPORTE'!$A$1:$AG$1961,30,0)</f>
        <v>Primaria</v>
      </c>
      <c r="AL698" s="17" t="str">
        <f>VLOOKUP(A698,'REPORTE'!$A$1:$AG$1961,31,0)</f>
        <v>TUNGURAHUA</v>
      </c>
      <c r="AM698" s="17" t="e">
        <f>VLOOKUP(AL698,PROVINCIAS!$F$1:$G$1171,2,0)</f>
        <v>#N/A</v>
      </c>
    </row>
    <row r="699" spans="1:39" x14ac:dyDescent="0.45">
      <c r="A699" s="17">
        <v>1001012</v>
      </c>
      <c r="B699" s="17" t="s">
        <v>10084</v>
      </c>
      <c r="C699" s="85">
        <v>1724088115</v>
      </c>
      <c r="D699" s="17">
        <v>28</v>
      </c>
      <c r="E699" s="86">
        <v>34209</v>
      </c>
      <c r="F699" s="86" t="str">
        <f t="shared" si="61"/>
        <v>1993</v>
      </c>
      <c r="G699" s="87">
        <v>2022</v>
      </c>
      <c r="H699" s="87">
        <f t="shared" si="62"/>
        <v>29</v>
      </c>
      <c r="I699" s="87" t="str">
        <f t="shared" si="60"/>
        <v>Mal</v>
      </c>
      <c r="J699" s="17" t="s">
        <v>36</v>
      </c>
      <c r="K699" s="17">
        <v>1002391</v>
      </c>
      <c r="L699" s="17">
        <v>1</v>
      </c>
      <c r="M699" s="17">
        <v>0</v>
      </c>
      <c r="N699" s="17" t="str">
        <f t="shared" si="63"/>
        <v>A1</v>
      </c>
      <c r="O699" s="17" t="s">
        <v>10468</v>
      </c>
      <c r="P699" s="17" t="s">
        <v>10469</v>
      </c>
      <c r="Q699" s="88">
        <v>44545</v>
      </c>
      <c r="R699" s="88">
        <v>44645</v>
      </c>
      <c r="S699" s="89" t="s">
        <v>776</v>
      </c>
      <c r="T699" s="17">
        <v>600</v>
      </c>
      <c r="U699" s="17">
        <v>600</v>
      </c>
      <c r="V699" s="17">
        <v>23</v>
      </c>
      <c r="W699" s="17" t="s">
        <v>10994</v>
      </c>
      <c r="X699" s="17" t="str">
        <f t="shared" si="64"/>
        <v>Vigente</v>
      </c>
      <c r="Y699" s="17" t="str">
        <f t="shared" si="65"/>
        <v>V</v>
      </c>
      <c r="Z699" s="17" t="s">
        <v>11111</v>
      </c>
      <c r="AA699" s="17" t="str">
        <f>VLOOKUP(A699,'REPORTE'!$A$1:$AG$1961,19,0)</f>
        <v>Actividades de enseñanza de métodos de lectura rápida y cursos de oratoria.</v>
      </c>
      <c r="AB699" s="17">
        <v>1001082</v>
      </c>
      <c r="AC699" s="17" t="s">
        <v>11344</v>
      </c>
      <c r="AD699" s="17" t="s">
        <v>11868</v>
      </c>
      <c r="AE699" s="17" t="s">
        <v>12072</v>
      </c>
      <c r="AF699" s="17" t="s">
        <v>12338</v>
      </c>
      <c r="AG699" s="17" t="s">
        <v>46</v>
      </c>
      <c r="AH699" s="17" t="str">
        <f>VLOOKUP(A699,'REPORTE'!$A$1:$AG$1961,5,0)</f>
        <v>ECUATORIANO(A) INDIGENA</v>
      </c>
      <c r="AI699" s="17">
        <f>VLOOKUP(A699,'REPORTE'!$A$1:$AG$1961,28,0)</f>
        <v>44364</v>
      </c>
      <c r="AJ699" s="17" t="str">
        <f>VLOOKUP(A699,'REPORTE'!$A$1:$AG$1961,29,0)</f>
        <v>Cliente</v>
      </c>
      <c r="AK699" s="17" t="str">
        <f>VLOOKUP(A699,'REPORTE'!$A$1:$AG$1961,30,0)</f>
        <v>Secundaria</v>
      </c>
      <c r="AL699" s="17" t="str">
        <f>VLOOKUP(A699,'REPORTE'!$A$1:$AG$1961,31,0)</f>
        <v>PICHINCHA</v>
      </c>
      <c r="AM699" s="17" t="str">
        <f>VLOOKUP(AL699,PROVINCIAS!$F$1:$G$1171,2,0)</f>
        <v>URBANA</v>
      </c>
    </row>
    <row r="700" spans="1:39" x14ac:dyDescent="0.45">
      <c r="A700" s="17">
        <v>1001446</v>
      </c>
      <c r="B700" s="17" t="s">
        <v>10219</v>
      </c>
      <c r="C700" s="85">
        <v>1707276992</v>
      </c>
      <c r="D700" s="17">
        <v>59</v>
      </c>
      <c r="E700" s="86">
        <v>22964</v>
      </c>
      <c r="F700" s="86" t="str">
        <f t="shared" si="61"/>
        <v>1962</v>
      </c>
      <c r="G700" s="87">
        <v>2022</v>
      </c>
      <c r="H700" s="87">
        <f t="shared" si="62"/>
        <v>60</v>
      </c>
      <c r="I700" s="87" t="str">
        <f t="shared" si="60"/>
        <v>Mal</v>
      </c>
      <c r="J700" s="17" t="s">
        <v>59</v>
      </c>
      <c r="K700" s="17">
        <v>1002397</v>
      </c>
      <c r="L700" s="17">
        <v>24</v>
      </c>
      <c r="M700" s="17">
        <v>24</v>
      </c>
      <c r="N700" s="17" t="str">
        <f t="shared" si="63"/>
        <v>A2</v>
      </c>
      <c r="O700" s="17" t="s">
        <v>10468</v>
      </c>
      <c r="P700" s="17" t="s">
        <v>10469</v>
      </c>
      <c r="Q700" s="88">
        <v>44545</v>
      </c>
      <c r="R700" s="88">
        <v>45296</v>
      </c>
      <c r="S700" s="88">
        <v>44597</v>
      </c>
      <c r="T700" s="17">
        <v>1260</v>
      </c>
      <c r="U700" s="17" t="s">
        <v>10883</v>
      </c>
      <c r="V700" s="17">
        <v>23</v>
      </c>
      <c r="W700" s="17" t="s">
        <v>10995</v>
      </c>
      <c r="X700" s="17" t="str">
        <f t="shared" si="64"/>
        <v>Vigente</v>
      </c>
      <c r="Y700" s="17" t="str">
        <f t="shared" si="65"/>
        <v>F</v>
      </c>
      <c r="Z700" s="17" t="s">
        <v>348</v>
      </c>
      <c r="AA700" s="17" t="str">
        <f>VLOOKUP(A700,'REPORTE'!$A$1:$AG$1961,19,0)</f>
        <v>Venta al por mayor de papa y tubérculos.</v>
      </c>
      <c r="AB700" s="17">
        <v>1001525</v>
      </c>
      <c r="AC700" s="17" t="s">
        <v>11345</v>
      </c>
      <c r="AD700" s="17" t="s">
        <v>11868</v>
      </c>
      <c r="AE700" s="17" t="s">
        <v>12072</v>
      </c>
      <c r="AF700" s="17" t="s">
        <v>12102</v>
      </c>
      <c r="AG700" s="17" t="s">
        <v>665</v>
      </c>
      <c r="AH700" s="17" t="str">
        <f>VLOOKUP(A700,'REPORTE'!$A$1:$AG$1961,5,0)</f>
        <v>ECUATORIANO(A) INDIGENA</v>
      </c>
      <c r="AI700" s="17">
        <f>VLOOKUP(A700,'REPORTE'!$A$1:$AG$1961,28,0)</f>
        <v>44447</v>
      </c>
      <c r="AJ700" s="17" t="str">
        <f>VLOOKUP(A700,'REPORTE'!$A$1:$AG$1961,29,0)</f>
        <v>Cliente</v>
      </c>
      <c r="AK700" s="17" t="str">
        <f>VLOOKUP(A700,'REPORTE'!$A$1:$AG$1961,30,0)</f>
        <v>Primaria</v>
      </c>
      <c r="AL700" s="17" t="str">
        <f>VLOOKUP(A700,'REPORTE'!$A$1:$AG$1961,31,0)</f>
        <v>CHIMBORAZO</v>
      </c>
      <c r="AM700" s="17" t="e">
        <f>VLOOKUP(AL700,PROVINCIAS!$F$1:$G$1171,2,0)</f>
        <v>#N/A</v>
      </c>
    </row>
    <row r="701" spans="1:39" x14ac:dyDescent="0.45">
      <c r="A701" s="17">
        <v>1001717</v>
      </c>
      <c r="B701" s="17" t="s">
        <v>10220</v>
      </c>
      <c r="C701" s="85">
        <v>604305037</v>
      </c>
      <c r="D701" s="17">
        <v>32</v>
      </c>
      <c r="E701" s="86">
        <v>32892</v>
      </c>
      <c r="F701" s="86" t="str">
        <f t="shared" si="61"/>
        <v>1990</v>
      </c>
      <c r="G701" s="87">
        <v>2022</v>
      </c>
      <c r="H701" s="87">
        <f t="shared" si="62"/>
        <v>32</v>
      </c>
      <c r="I701" s="87" t="str">
        <f t="shared" si="60"/>
        <v>Mal</v>
      </c>
      <c r="J701" s="17" t="s">
        <v>59</v>
      </c>
      <c r="K701" s="17">
        <v>1002398</v>
      </c>
      <c r="L701" s="17">
        <v>18</v>
      </c>
      <c r="M701" s="17">
        <v>0</v>
      </c>
      <c r="N701" s="17" t="str">
        <f t="shared" si="63"/>
        <v>A1</v>
      </c>
      <c r="O701" s="17" t="s">
        <v>10468</v>
      </c>
      <c r="P701" s="17" t="s">
        <v>10469</v>
      </c>
      <c r="Q701" s="88">
        <v>44545</v>
      </c>
      <c r="R701" s="88">
        <v>45102</v>
      </c>
      <c r="S701" s="89" t="s">
        <v>776</v>
      </c>
      <c r="T701" s="17">
        <v>1000</v>
      </c>
      <c r="U701" s="17">
        <v>912.73</v>
      </c>
      <c r="V701" s="17">
        <v>23</v>
      </c>
      <c r="W701" s="17" t="s">
        <v>10994</v>
      </c>
      <c r="X701" s="17" t="str">
        <f t="shared" si="64"/>
        <v>Vigente</v>
      </c>
      <c r="Y701" s="17" t="str">
        <f t="shared" si="65"/>
        <v>V</v>
      </c>
      <c r="Z701" s="17" t="s">
        <v>244</v>
      </c>
      <c r="AA701" s="17" t="str">
        <f>VLOOKUP(A701,'REPORTE'!$A$1:$AG$1961,19,0)</f>
        <v>Limpieza de edificios nuevos después de su construcción.</v>
      </c>
      <c r="AB701" s="17">
        <v>1001817</v>
      </c>
      <c r="AC701" s="17" t="s">
        <v>11346</v>
      </c>
      <c r="AD701" s="17" t="s">
        <v>11854</v>
      </c>
      <c r="AE701" s="17" t="s">
        <v>12072</v>
      </c>
      <c r="AF701" s="17" t="s">
        <v>12427</v>
      </c>
      <c r="AG701" s="17" t="s">
        <v>74</v>
      </c>
      <c r="AH701" s="17" t="str">
        <f>VLOOKUP(A701,'REPORTE'!$A$1:$AG$1961,5,0)</f>
        <v>ECUATORIANO(A)</v>
      </c>
      <c r="AI701" s="17">
        <f>VLOOKUP(A701,'REPORTE'!$A$1:$AG$1961,28,0)</f>
        <v>0</v>
      </c>
      <c r="AJ701" s="17" t="str">
        <f>VLOOKUP(A701,'REPORTE'!$A$1:$AG$1961,29,0)</f>
        <v>Cliente</v>
      </c>
      <c r="AK701" s="17" t="str">
        <f>VLOOKUP(A701,'REPORTE'!$A$1:$AG$1961,30,0)</f>
        <v>Secundaria</v>
      </c>
      <c r="AL701" s="17" t="str">
        <f>VLOOKUP(A701,'REPORTE'!$A$1:$AG$1961,31,0)</f>
        <v>CHIMBORAZO</v>
      </c>
      <c r="AM701" s="17" t="e">
        <f>VLOOKUP(AL701,PROVINCIAS!$F$1:$G$1171,2,0)</f>
        <v>#N/A</v>
      </c>
    </row>
    <row r="702" spans="1:39" x14ac:dyDescent="0.45">
      <c r="A702" s="17">
        <v>1000219</v>
      </c>
      <c r="B702" s="17" t="s">
        <v>9941</v>
      </c>
      <c r="C702" s="85">
        <v>1710938604</v>
      </c>
      <c r="D702" s="17">
        <v>50</v>
      </c>
      <c r="E702" s="86">
        <v>26165</v>
      </c>
      <c r="F702" s="86" t="str">
        <f t="shared" si="61"/>
        <v>1971</v>
      </c>
      <c r="G702" s="87">
        <v>2022</v>
      </c>
      <c r="H702" s="87">
        <f t="shared" si="62"/>
        <v>51</v>
      </c>
      <c r="I702" s="87" t="str">
        <f t="shared" si="60"/>
        <v>Mal</v>
      </c>
      <c r="J702" s="17" t="s">
        <v>36</v>
      </c>
      <c r="K702" s="17">
        <v>1002400</v>
      </c>
      <c r="L702" s="17">
        <v>1</v>
      </c>
      <c r="M702" s="17">
        <v>0</v>
      </c>
      <c r="N702" s="17" t="str">
        <f t="shared" si="63"/>
        <v>A1</v>
      </c>
      <c r="O702" s="17" t="s">
        <v>10468</v>
      </c>
      <c r="P702" s="17" t="s">
        <v>10469</v>
      </c>
      <c r="Q702" s="88">
        <v>44546</v>
      </c>
      <c r="R702" s="88">
        <v>44645</v>
      </c>
      <c r="S702" s="89" t="s">
        <v>776</v>
      </c>
      <c r="T702" s="17">
        <v>3000</v>
      </c>
      <c r="U702" s="17" t="s">
        <v>10862</v>
      </c>
      <c r="V702" s="17">
        <v>21.5</v>
      </c>
      <c r="W702" s="17" t="s">
        <v>10994</v>
      </c>
      <c r="X702" s="17" t="str">
        <f t="shared" si="64"/>
        <v>Vigente</v>
      </c>
      <c r="Y702" s="17" t="str">
        <f t="shared" si="65"/>
        <v>V</v>
      </c>
      <c r="Z702" s="17" t="s">
        <v>11025</v>
      </c>
      <c r="AA702" s="17" t="str">
        <f>VLOOKUP(A702,'REPORTE'!$A$1:$AG$1961,19,0)</f>
        <v>Venta al por mayor de frutas, legumbres y hortalizas.</v>
      </c>
      <c r="AB702" s="17">
        <v>1000282</v>
      </c>
      <c r="AC702" s="17" t="s">
        <v>11705</v>
      </c>
      <c r="AD702" s="17" t="s">
        <v>11953</v>
      </c>
      <c r="AE702" s="17" t="s">
        <v>12072</v>
      </c>
      <c r="AF702" s="17" t="s">
        <v>12250</v>
      </c>
      <c r="AG702" s="17" t="s">
        <v>665</v>
      </c>
      <c r="AH702" s="17" t="str">
        <f>VLOOKUP(A702,'REPORTE'!$A$1:$AG$1961,5,0)</f>
        <v>ECUATORIANO(A) INDIGENA</v>
      </c>
      <c r="AI702" s="17">
        <f>VLOOKUP(A702,'REPORTE'!$A$1:$AG$1961,28,0)</f>
        <v>44146</v>
      </c>
      <c r="AJ702" s="17" t="str">
        <f>VLOOKUP(A702,'REPORTE'!$A$1:$AG$1961,29,0)</f>
        <v>Cliente</v>
      </c>
      <c r="AK702" s="17" t="str">
        <f>VLOOKUP(A702,'REPORTE'!$A$1:$AG$1961,30,0)</f>
        <v>Primaria</v>
      </c>
      <c r="AL702" s="17" t="str">
        <f>VLOOKUP(A702,'REPORTE'!$A$1:$AG$1961,31,0)</f>
        <v>PICHINCHA</v>
      </c>
      <c r="AM702" s="17" t="str">
        <f>VLOOKUP(AL702,PROVINCIAS!$F$1:$G$1171,2,0)</f>
        <v>URBANA</v>
      </c>
    </row>
    <row r="703" spans="1:39" x14ac:dyDescent="0.45">
      <c r="A703" s="17">
        <v>1000878</v>
      </c>
      <c r="B703" s="17" t="s">
        <v>10221</v>
      </c>
      <c r="C703" s="85">
        <v>604415562</v>
      </c>
      <c r="D703" s="17">
        <v>32</v>
      </c>
      <c r="E703" s="86">
        <v>32879</v>
      </c>
      <c r="F703" s="86" t="str">
        <f t="shared" si="61"/>
        <v>1990</v>
      </c>
      <c r="G703" s="87">
        <v>2022</v>
      </c>
      <c r="H703" s="87">
        <f t="shared" si="62"/>
        <v>32</v>
      </c>
      <c r="I703" s="87" t="str">
        <f t="shared" si="60"/>
        <v>Mal</v>
      </c>
      <c r="J703" s="17" t="s">
        <v>36</v>
      </c>
      <c r="K703" s="17">
        <v>1002402</v>
      </c>
      <c r="L703" s="17">
        <v>1</v>
      </c>
      <c r="M703" s="17">
        <v>0</v>
      </c>
      <c r="N703" s="17" t="str">
        <f t="shared" si="63"/>
        <v>A1</v>
      </c>
      <c r="O703" s="17" t="s">
        <v>10468</v>
      </c>
      <c r="P703" s="17" t="s">
        <v>10469</v>
      </c>
      <c r="Q703" s="88">
        <v>44547</v>
      </c>
      <c r="R703" s="88">
        <v>44645</v>
      </c>
      <c r="S703" s="89" t="s">
        <v>776</v>
      </c>
      <c r="T703" s="17">
        <v>3000</v>
      </c>
      <c r="U703" s="17" t="s">
        <v>10862</v>
      </c>
      <c r="V703" s="17">
        <v>21.5</v>
      </c>
      <c r="W703" s="17" t="s">
        <v>10994</v>
      </c>
      <c r="X703" s="17" t="str">
        <f t="shared" si="64"/>
        <v>Vigente</v>
      </c>
      <c r="Y703" s="17" t="str">
        <f t="shared" si="65"/>
        <v>V</v>
      </c>
      <c r="Z703" s="17" t="s">
        <v>244</v>
      </c>
      <c r="AA703" s="17" t="str">
        <f>VLOOKUP(A703,'REPORTE'!$A$1:$AG$1961,19,0)</f>
        <v>Venta al por menor de alimentos, bebidas y productos del tabaco en puestos de venta o mercados.</v>
      </c>
      <c r="AB703" s="17">
        <v>1000948</v>
      </c>
      <c r="AC703" s="17" t="s">
        <v>11706</v>
      </c>
      <c r="AD703" s="17" t="s">
        <v>11890</v>
      </c>
      <c r="AE703" s="17" t="s">
        <v>12072</v>
      </c>
      <c r="AF703" s="17" t="s">
        <v>12255</v>
      </c>
      <c r="AG703" s="17" t="s">
        <v>74</v>
      </c>
      <c r="AH703" s="17" t="str">
        <f>VLOOKUP(A703,'REPORTE'!$A$1:$AG$1961,5,0)</f>
        <v>ECUATORIANO(A) INDIGENA</v>
      </c>
      <c r="AI703" s="17">
        <f>VLOOKUP(A703,'REPORTE'!$A$1:$AG$1961,28,0)</f>
        <v>44368</v>
      </c>
      <c r="AJ703" s="17" t="str">
        <f>VLOOKUP(A703,'REPORTE'!$A$1:$AG$1961,29,0)</f>
        <v>Cliente</v>
      </c>
      <c r="AK703" s="17" t="str">
        <f>VLOOKUP(A703,'REPORTE'!$A$1:$AG$1961,30,0)</f>
        <v>Secundaria</v>
      </c>
      <c r="AL703" s="17" t="str">
        <f>VLOOKUP(A703,'REPORTE'!$A$1:$AG$1961,31,0)</f>
        <v>CHIMBORAZO</v>
      </c>
      <c r="AM703" s="17" t="e">
        <f>VLOOKUP(AL703,PROVINCIAS!$F$1:$G$1171,2,0)</f>
        <v>#N/A</v>
      </c>
    </row>
    <row r="704" spans="1:39" x14ac:dyDescent="0.45">
      <c r="A704" s="17">
        <v>1000994</v>
      </c>
      <c r="B704" s="17" t="s">
        <v>10222</v>
      </c>
      <c r="C704" s="85">
        <v>1721820817</v>
      </c>
      <c r="D704" s="17">
        <v>30</v>
      </c>
      <c r="E704" s="86">
        <v>33366</v>
      </c>
      <c r="F704" s="86" t="str">
        <f t="shared" si="61"/>
        <v>1991</v>
      </c>
      <c r="G704" s="87">
        <v>2022</v>
      </c>
      <c r="H704" s="87">
        <f t="shared" si="62"/>
        <v>31</v>
      </c>
      <c r="I704" s="87" t="str">
        <f t="shared" si="60"/>
        <v>Mal</v>
      </c>
      <c r="J704" s="17" t="s">
        <v>36</v>
      </c>
      <c r="K704" s="17">
        <v>1002401</v>
      </c>
      <c r="L704" s="17">
        <v>30</v>
      </c>
      <c r="M704" s="17">
        <v>0</v>
      </c>
      <c r="N704" s="17" t="str">
        <f t="shared" si="63"/>
        <v>A1</v>
      </c>
      <c r="O704" s="17" t="s">
        <v>10468</v>
      </c>
      <c r="P704" s="17" t="s">
        <v>10469</v>
      </c>
      <c r="Q704" s="88">
        <v>44547</v>
      </c>
      <c r="R704" s="88">
        <v>45463</v>
      </c>
      <c r="S704" s="89" t="s">
        <v>776</v>
      </c>
      <c r="T704" s="17">
        <v>5000</v>
      </c>
      <c r="U704" s="17" t="s">
        <v>10884</v>
      </c>
      <c r="V704" s="17">
        <v>17.5</v>
      </c>
      <c r="W704" s="17" t="s">
        <v>10994</v>
      </c>
      <c r="X704" s="17" t="str">
        <f t="shared" si="64"/>
        <v>Vigente</v>
      </c>
      <c r="Y704" s="17" t="str">
        <f t="shared" si="65"/>
        <v>V</v>
      </c>
      <c r="Z704" s="17" t="s">
        <v>11092</v>
      </c>
      <c r="AA704" s="17" t="str">
        <f>VLOOKUP(A704,'REPORTE'!$A$1:$AG$1961,19,0)</f>
        <v>Actividades de asesoramiento técnico de arquitectura en diseño de edificios y dibujo de planos de construcción.</v>
      </c>
      <c r="AB704" s="17">
        <v>1001063</v>
      </c>
      <c r="AC704" s="17" t="s">
        <v>11544</v>
      </c>
      <c r="AD704" s="17" t="s">
        <v>11863</v>
      </c>
      <c r="AE704" s="17" t="s">
        <v>12072</v>
      </c>
      <c r="AF704" s="17" t="s">
        <v>12428</v>
      </c>
      <c r="AG704" s="17" t="s">
        <v>677</v>
      </c>
      <c r="AH704" s="17" t="str">
        <f>VLOOKUP(A704,'REPORTE'!$A$1:$AG$1961,5,0)</f>
        <v>ECUATORIANO(A)</v>
      </c>
      <c r="AI704" s="17">
        <f>VLOOKUP(A704,'REPORTE'!$A$1:$AG$1961,28,0)</f>
        <v>0</v>
      </c>
      <c r="AJ704" s="17" t="str">
        <f>VLOOKUP(A704,'REPORTE'!$A$1:$AG$1961,29,0)</f>
        <v>Cliente</v>
      </c>
      <c r="AK704" s="17" t="str">
        <f>VLOOKUP(A704,'REPORTE'!$A$1:$AG$1961,30,0)</f>
        <v>Primaria</v>
      </c>
      <c r="AL704" s="17" t="str">
        <f>VLOOKUP(A704,'REPORTE'!$A$1:$AG$1961,31,0)</f>
        <v>PICHINCHA</v>
      </c>
      <c r="AM704" s="17" t="str">
        <f>VLOOKUP(AL704,PROVINCIAS!$F$1:$G$1171,2,0)</f>
        <v>URBANA</v>
      </c>
    </row>
    <row r="705" spans="1:39" x14ac:dyDescent="0.45">
      <c r="A705" s="17">
        <v>1001060</v>
      </c>
      <c r="B705" s="17" t="s">
        <v>10223</v>
      </c>
      <c r="C705" s="85">
        <v>602984734</v>
      </c>
      <c r="D705" s="17">
        <v>44</v>
      </c>
      <c r="E705" s="86">
        <v>28367</v>
      </c>
      <c r="F705" s="86" t="str">
        <f t="shared" si="61"/>
        <v>1977</v>
      </c>
      <c r="G705" s="87">
        <v>2022</v>
      </c>
      <c r="H705" s="87">
        <f t="shared" si="62"/>
        <v>45</v>
      </c>
      <c r="I705" s="87" t="str">
        <f t="shared" si="60"/>
        <v>Mal</v>
      </c>
      <c r="J705" s="17" t="s">
        <v>59</v>
      </c>
      <c r="K705" s="17">
        <v>1002404</v>
      </c>
      <c r="L705" s="17">
        <v>24</v>
      </c>
      <c r="M705" s="17">
        <v>24</v>
      </c>
      <c r="N705" s="17" t="str">
        <f t="shared" si="63"/>
        <v>A2</v>
      </c>
      <c r="O705" s="17" t="s">
        <v>10468</v>
      </c>
      <c r="P705" s="17" t="s">
        <v>10469</v>
      </c>
      <c r="Q705" s="88">
        <v>44547</v>
      </c>
      <c r="R705" s="88">
        <v>45296</v>
      </c>
      <c r="S705" s="88">
        <v>44597</v>
      </c>
      <c r="T705" s="17">
        <v>1110</v>
      </c>
      <c r="U705" s="17" t="s">
        <v>10885</v>
      </c>
      <c r="V705" s="17">
        <v>23</v>
      </c>
      <c r="W705" s="17" t="s">
        <v>10995</v>
      </c>
      <c r="X705" s="17" t="str">
        <f t="shared" si="64"/>
        <v>Vigente</v>
      </c>
      <c r="Y705" s="17" t="str">
        <f t="shared" si="65"/>
        <v>F</v>
      </c>
      <c r="Z705" s="17" t="s">
        <v>348</v>
      </c>
      <c r="AA705" s="17" t="str">
        <f>VLOOKUP(A705,'REPORTE'!$A$1:$AG$1961,19,0)</f>
        <v>Venta al por menor de frutas, legumbres y hortalizas frescas o en conserva en establecimientos especializados.</v>
      </c>
      <c r="AB705" s="17">
        <v>1001132</v>
      </c>
      <c r="AC705" s="17" t="s">
        <v>11347</v>
      </c>
      <c r="AD705" s="17" t="s">
        <v>11854</v>
      </c>
      <c r="AE705" s="17" t="s">
        <v>12072</v>
      </c>
      <c r="AF705" s="17" t="s">
        <v>12102</v>
      </c>
      <c r="AG705" s="17" t="s">
        <v>677</v>
      </c>
      <c r="AH705" s="17" t="str">
        <f>VLOOKUP(A705,'REPORTE'!$A$1:$AG$1961,5,0)</f>
        <v>ECUATORIANO(A) INDIGENA</v>
      </c>
      <c r="AI705" s="17">
        <f>VLOOKUP(A705,'REPORTE'!$A$1:$AG$1961,28,0)</f>
        <v>44413</v>
      </c>
      <c r="AJ705" s="17" t="str">
        <f>VLOOKUP(A705,'REPORTE'!$A$1:$AG$1961,29,0)</f>
        <v>Cliente</v>
      </c>
      <c r="AK705" s="17" t="str">
        <f>VLOOKUP(A705,'REPORTE'!$A$1:$AG$1961,30,0)</f>
        <v>Primaria</v>
      </c>
      <c r="AL705" s="17" t="str">
        <f>VLOOKUP(A705,'REPORTE'!$A$1:$AG$1961,31,0)</f>
        <v>CHIMBORAZO</v>
      </c>
      <c r="AM705" s="17" t="e">
        <f>VLOOKUP(AL705,PROVINCIAS!$F$1:$G$1171,2,0)</f>
        <v>#N/A</v>
      </c>
    </row>
    <row r="706" spans="1:39" x14ac:dyDescent="0.45">
      <c r="A706" s="17">
        <v>1001366</v>
      </c>
      <c r="B706" s="17" t="s">
        <v>10035</v>
      </c>
      <c r="C706" s="85">
        <v>1718249145</v>
      </c>
      <c r="D706" s="17">
        <v>32</v>
      </c>
      <c r="E706" s="86">
        <v>32589</v>
      </c>
      <c r="F706" s="86" t="str">
        <f t="shared" si="61"/>
        <v>1989</v>
      </c>
      <c r="G706" s="87">
        <v>2022</v>
      </c>
      <c r="H706" s="87">
        <f t="shared" si="62"/>
        <v>33</v>
      </c>
      <c r="I706" s="87" t="str">
        <f t="shared" ref="I706:I769" si="66">IF(H724=D706,"Bien","Mal")</f>
        <v>Mal</v>
      </c>
      <c r="J706" s="17" t="s">
        <v>36</v>
      </c>
      <c r="K706" s="17">
        <v>1002405</v>
      </c>
      <c r="L706" s="17">
        <v>2</v>
      </c>
      <c r="M706" s="17">
        <v>0</v>
      </c>
      <c r="N706" s="17" t="str">
        <f t="shared" si="63"/>
        <v>A1</v>
      </c>
      <c r="O706" s="17" t="s">
        <v>10468</v>
      </c>
      <c r="P706" s="17" t="s">
        <v>10469</v>
      </c>
      <c r="Q706" s="88">
        <v>44547</v>
      </c>
      <c r="R706" s="88">
        <v>44625</v>
      </c>
      <c r="S706" s="89" t="s">
        <v>776</v>
      </c>
      <c r="T706" s="17">
        <v>2000</v>
      </c>
      <c r="U706" s="17" t="s">
        <v>10886</v>
      </c>
      <c r="V706" s="17">
        <v>23</v>
      </c>
      <c r="W706" s="17" t="s">
        <v>10994</v>
      </c>
      <c r="X706" s="17" t="str">
        <f t="shared" si="64"/>
        <v>Vigente</v>
      </c>
      <c r="Y706" s="17" t="str">
        <f t="shared" si="65"/>
        <v>V</v>
      </c>
      <c r="Z706" s="17" t="s">
        <v>11112</v>
      </c>
      <c r="AA706" s="17" t="str">
        <f>VLOOKUP(A706,'REPORTE'!$A$1:$AG$1961,19,0)</f>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v>
      </c>
      <c r="AB706" s="17">
        <v>1001443</v>
      </c>
      <c r="AC706" s="17" t="s">
        <v>11348</v>
      </c>
      <c r="AD706" s="17" t="s">
        <v>11892</v>
      </c>
      <c r="AE706" s="17" t="s">
        <v>12072</v>
      </c>
      <c r="AF706" s="17" t="s">
        <v>12306</v>
      </c>
      <c r="AG706" s="17" t="s">
        <v>677</v>
      </c>
      <c r="AH706" s="17" t="str">
        <f>VLOOKUP(A706,'REPORTE'!$A$1:$AG$1961,5,0)</f>
        <v>ECUATORIANO(A)</v>
      </c>
      <c r="AI706" s="17">
        <f>VLOOKUP(A706,'REPORTE'!$A$1:$AG$1961,28,0)</f>
        <v>44480</v>
      </c>
      <c r="AJ706" s="17" t="str">
        <f>VLOOKUP(A706,'REPORTE'!$A$1:$AG$1961,29,0)</f>
        <v>Cliente</v>
      </c>
      <c r="AK706" s="17" t="str">
        <f>VLOOKUP(A706,'REPORTE'!$A$1:$AG$1961,30,0)</f>
        <v>Secundaria</v>
      </c>
      <c r="AL706" s="17" t="str">
        <f>VLOOKUP(A706,'REPORTE'!$A$1:$AG$1961,31,0)</f>
        <v>PICHINCHA</v>
      </c>
      <c r="AM706" s="17" t="str">
        <f>VLOOKUP(AL706,PROVINCIAS!$F$1:$G$1171,2,0)</f>
        <v>URBANA</v>
      </c>
    </row>
    <row r="707" spans="1:39" x14ac:dyDescent="0.45">
      <c r="A707" s="17">
        <v>1001507</v>
      </c>
      <c r="B707" s="17" t="s">
        <v>10224</v>
      </c>
      <c r="C707" s="85">
        <v>1724637259</v>
      </c>
      <c r="D707" s="17">
        <v>27</v>
      </c>
      <c r="E707" s="86">
        <v>34569</v>
      </c>
      <c r="F707" s="86" t="str">
        <f t="shared" ref="F707:F770" si="67">TEXT(E707,"yyyy")</f>
        <v>1994</v>
      </c>
      <c r="G707" s="87">
        <v>2022</v>
      </c>
      <c r="H707" s="87">
        <f t="shared" ref="H707:H770" si="68">G707-F707</f>
        <v>28</v>
      </c>
      <c r="I707" s="87" t="str">
        <f t="shared" si="66"/>
        <v>Mal</v>
      </c>
      <c r="J707" s="17" t="s">
        <v>59</v>
      </c>
      <c r="K707" s="17">
        <v>1002403</v>
      </c>
      <c r="L707" s="17">
        <v>20</v>
      </c>
      <c r="M707" s="17">
        <v>4</v>
      </c>
      <c r="N707" s="17" t="str">
        <f t="shared" ref="N707:N770" si="69">+IF(M707&lt;=5,"A1",IF(M707&lt;=30,"A2",IF(M707&lt;=60,"A3",IF(M707&lt;=75,"B1",IF(M707&lt;=90,"B2",IF(M707&lt;=120,"C1",IF(M707&lt;=150,"C2",IF(M707&lt;=180,"D","E"))))))))</f>
        <v>A1</v>
      </c>
      <c r="O707" s="17" t="s">
        <v>10468</v>
      </c>
      <c r="P707" s="17" t="s">
        <v>10469</v>
      </c>
      <c r="Q707" s="88">
        <v>44547</v>
      </c>
      <c r="R707" s="88">
        <v>45163</v>
      </c>
      <c r="S707" s="88">
        <v>44617</v>
      </c>
      <c r="T707" s="17">
        <v>3000</v>
      </c>
      <c r="U707" s="17" t="s">
        <v>10887</v>
      </c>
      <c r="V707" s="17">
        <v>21.5</v>
      </c>
      <c r="W707" s="17" t="s">
        <v>10995</v>
      </c>
      <c r="X707" s="17" t="str">
        <f t="shared" ref="X707:X770" si="70">IF(M707&gt;=61,"Vencido","Vigente")</f>
        <v>Vigente</v>
      </c>
      <c r="Y707" s="17" t="str">
        <f t="shared" ref="Y707:Y770" si="71">IF(W707=X707,"V","F")</f>
        <v>F</v>
      </c>
      <c r="Z707" s="17" t="s">
        <v>11082</v>
      </c>
      <c r="AA707" s="17" t="str">
        <f>VLOOKUP(A707,'REPORTE'!$A$1:$AG$1961,19,0)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707" s="17">
        <v>1001601</v>
      </c>
      <c r="AC707" s="17" t="s">
        <v>11707</v>
      </c>
      <c r="AD707" s="17" t="s">
        <v>11871</v>
      </c>
      <c r="AE707" s="17" t="s">
        <v>12072</v>
      </c>
      <c r="AF707" s="17" t="s">
        <v>12093</v>
      </c>
      <c r="AG707" s="17" t="s">
        <v>46</v>
      </c>
      <c r="AH707" s="17" t="str">
        <f>VLOOKUP(A707,'REPORTE'!$A$1:$AG$1961,5,0)</f>
        <v>ECUATORIANO(A)</v>
      </c>
      <c r="AI707" s="17">
        <f>VLOOKUP(A707,'REPORTE'!$A$1:$AG$1961,28,0)</f>
        <v>44466</v>
      </c>
      <c r="AJ707" s="17" t="str">
        <f>VLOOKUP(A707,'REPORTE'!$A$1:$AG$1961,29,0)</f>
        <v>Cliente</v>
      </c>
      <c r="AK707" s="17" t="str">
        <f>VLOOKUP(A707,'REPORTE'!$A$1:$AG$1961,30,0)</f>
        <v>Secundaria</v>
      </c>
      <c r="AL707" s="17" t="str">
        <f>VLOOKUP(A707,'REPORTE'!$A$1:$AG$1961,31,0)</f>
        <v>PICHINCHA</v>
      </c>
      <c r="AM707" s="17" t="str">
        <f>VLOOKUP(AL707,PROVINCIAS!$F$1:$G$1171,2,0)</f>
        <v>URBANA</v>
      </c>
    </row>
    <row r="708" spans="1:39" x14ac:dyDescent="0.45">
      <c r="A708" s="17">
        <v>1000073</v>
      </c>
      <c r="B708" s="17" t="s">
        <v>10225</v>
      </c>
      <c r="C708" s="85">
        <v>1708990096</v>
      </c>
      <c r="D708" s="17">
        <v>58</v>
      </c>
      <c r="E708" s="86">
        <v>23252</v>
      </c>
      <c r="F708" s="86" t="str">
        <f t="shared" si="67"/>
        <v>1963</v>
      </c>
      <c r="G708" s="87">
        <v>2022</v>
      </c>
      <c r="H708" s="87">
        <f t="shared" si="68"/>
        <v>59</v>
      </c>
      <c r="I708" s="87" t="str">
        <f t="shared" si="66"/>
        <v>Mal</v>
      </c>
      <c r="J708" s="17" t="s">
        <v>36</v>
      </c>
      <c r="K708" s="17">
        <v>1002407</v>
      </c>
      <c r="L708" s="17">
        <v>12</v>
      </c>
      <c r="M708" s="17">
        <v>0</v>
      </c>
      <c r="N708" s="17" t="str">
        <f t="shared" si="69"/>
        <v>A1</v>
      </c>
      <c r="O708" s="17" t="s">
        <v>10468</v>
      </c>
      <c r="P708" s="17" t="s">
        <v>10469</v>
      </c>
      <c r="Q708" s="88">
        <v>44550</v>
      </c>
      <c r="R708" s="88">
        <v>44915</v>
      </c>
      <c r="S708" s="89" t="s">
        <v>776</v>
      </c>
      <c r="T708" s="17">
        <v>1000</v>
      </c>
      <c r="U708" s="17">
        <v>849.97</v>
      </c>
      <c r="V708" s="17">
        <v>23</v>
      </c>
      <c r="W708" s="17" t="s">
        <v>10994</v>
      </c>
      <c r="X708" s="17" t="str">
        <f t="shared" si="70"/>
        <v>Vigente</v>
      </c>
      <c r="Y708" s="17" t="str">
        <f t="shared" si="71"/>
        <v>V</v>
      </c>
      <c r="Z708" s="17" t="s">
        <v>244</v>
      </c>
      <c r="AA708" s="17" t="str">
        <f>VLOOKUP(A708,'REPORTE'!$A$1:$AG$1961,19,0)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AB708" s="17">
        <v>1000105</v>
      </c>
      <c r="AC708" s="17" t="s">
        <v>11185</v>
      </c>
      <c r="AD708" s="17" t="s">
        <v>11860</v>
      </c>
      <c r="AE708" s="17" t="s">
        <v>12072</v>
      </c>
      <c r="AF708" s="17" t="s">
        <v>12429</v>
      </c>
      <c r="AG708" s="17" t="s">
        <v>74</v>
      </c>
      <c r="AH708" s="17" t="str">
        <f>VLOOKUP(A708,'REPORTE'!$A$1:$AG$1961,5,0)</f>
        <v>ECUATORIANO(A)</v>
      </c>
      <c r="AI708" s="17">
        <f>VLOOKUP(A708,'REPORTE'!$A$1:$AG$1961,28,0)</f>
        <v>43818</v>
      </c>
      <c r="AJ708" s="17" t="str">
        <f>VLOOKUP(A708,'REPORTE'!$A$1:$AG$1961,29,0)</f>
        <v>Cliente</v>
      </c>
      <c r="AK708" s="17" t="str">
        <f>VLOOKUP(A708,'REPORTE'!$A$1:$AG$1961,30,0)</f>
        <v>Secundaria</v>
      </c>
      <c r="AL708" s="17" t="str">
        <f>VLOOKUP(A708,'REPORTE'!$A$1:$AG$1961,31,0)</f>
        <v>PICHINCHA</v>
      </c>
      <c r="AM708" s="17" t="str">
        <f>VLOOKUP(AL708,PROVINCIAS!$F$1:$G$1171,2,0)</f>
        <v>URBANA</v>
      </c>
    </row>
    <row r="709" spans="1:39" x14ac:dyDescent="0.45">
      <c r="A709" s="17">
        <v>1000935</v>
      </c>
      <c r="B709" s="17" t="s">
        <v>10226</v>
      </c>
      <c r="C709" s="85">
        <v>503143836</v>
      </c>
      <c r="D709" s="17">
        <v>32</v>
      </c>
      <c r="E709" s="86">
        <v>32921</v>
      </c>
      <c r="F709" s="86" t="str">
        <f t="shared" si="67"/>
        <v>1990</v>
      </c>
      <c r="G709" s="87">
        <v>2022</v>
      </c>
      <c r="H709" s="87">
        <f t="shared" si="68"/>
        <v>32</v>
      </c>
      <c r="I709" s="87" t="str">
        <f t="shared" si="66"/>
        <v>Mal</v>
      </c>
      <c r="J709" s="17" t="s">
        <v>36</v>
      </c>
      <c r="K709" s="17">
        <v>1002411</v>
      </c>
      <c r="L709" s="17">
        <v>24</v>
      </c>
      <c r="M709" s="17">
        <v>0</v>
      </c>
      <c r="N709" s="17" t="str">
        <f t="shared" si="69"/>
        <v>A1</v>
      </c>
      <c r="O709" s="17" t="s">
        <v>10466</v>
      </c>
      <c r="P709" s="17" t="s">
        <v>10467</v>
      </c>
      <c r="Q709" s="88">
        <v>44550</v>
      </c>
      <c r="R709" s="88">
        <v>45296</v>
      </c>
      <c r="S709" s="89" t="s">
        <v>776</v>
      </c>
      <c r="T709" s="17">
        <v>3100</v>
      </c>
      <c r="U709" s="17" t="s">
        <v>10888</v>
      </c>
      <c r="V709" s="17">
        <v>16</v>
      </c>
      <c r="W709" s="17" t="s">
        <v>10994</v>
      </c>
      <c r="X709" s="17" t="str">
        <f t="shared" si="70"/>
        <v>Vigente</v>
      </c>
      <c r="Y709" s="17" t="str">
        <f t="shared" si="71"/>
        <v>V</v>
      </c>
      <c r="Z709" s="17" t="s">
        <v>11000</v>
      </c>
      <c r="AA709" s="17" t="str">
        <f>VLOOKUP(A709,'REPORTE'!$A$1:$AG$1961,19,0)</f>
        <v>Actividades de prestación de una serie de servicios administrativos de oficina corrientes, como recepción, planificación financiera, facturación y registro, personal y distribución fí­sica (servicios de mensajerí­a) y logí­stica, a cambio de una retribución o por contrato.</v>
      </c>
      <c r="AB709" s="17">
        <v>1001003</v>
      </c>
      <c r="AC709" s="17" t="s">
        <v>11708</v>
      </c>
      <c r="AD709" s="17" t="s">
        <v>11835</v>
      </c>
      <c r="AE709" s="17" t="s">
        <v>12072</v>
      </c>
      <c r="AF709" s="17" t="s">
        <v>12430</v>
      </c>
      <c r="AG709" s="17" t="s">
        <v>665</v>
      </c>
      <c r="AH709" s="17" t="str">
        <f>VLOOKUP(A709,'REPORTE'!$A$1:$AG$1961,5,0)</f>
        <v>ECUATORIANO(A) INDIGENA</v>
      </c>
      <c r="AI709" s="17">
        <f>VLOOKUP(A709,'REPORTE'!$A$1:$AG$1961,28,0)</f>
        <v>44134</v>
      </c>
      <c r="AJ709" s="17" t="str">
        <f>VLOOKUP(A709,'REPORTE'!$A$1:$AG$1961,29,0)</f>
        <v>Cliente</v>
      </c>
      <c r="AK709" s="17" t="str">
        <f>VLOOKUP(A709,'REPORTE'!$A$1:$AG$1961,30,0)</f>
        <v>Secundaria</v>
      </c>
      <c r="AL709" s="17" t="str">
        <f>VLOOKUP(A709,'REPORTE'!$A$1:$AG$1961,31,0)</f>
        <v>COTOPAXI</v>
      </c>
      <c r="AM709" s="17" t="e">
        <f>VLOOKUP(AL709,PROVINCIAS!$F$1:$G$1171,2,0)</f>
        <v>#N/A</v>
      </c>
    </row>
    <row r="710" spans="1:39" x14ac:dyDescent="0.45">
      <c r="A710" s="17">
        <v>1001135</v>
      </c>
      <c r="B710" s="17" t="s">
        <v>10227</v>
      </c>
      <c r="C710" s="85">
        <v>604158832</v>
      </c>
      <c r="D710" s="17">
        <v>37</v>
      </c>
      <c r="E710" s="86">
        <v>30908</v>
      </c>
      <c r="F710" s="86" t="str">
        <f t="shared" si="67"/>
        <v>1984</v>
      </c>
      <c r="G710" s="87">
        <v>2022</v>
      </c>
      <c r="H710" s="87">
        <f t="shared" si="68"/>
        <v>38</v>
      </c>
      <c r="I710" s="87" t="str">
        <f t="shared" si="66"/>
        <v>Mal</v>
      </c>
      <c r="J710" s="17" t="s">
        <v>59</v>
      </c>
      <c r="K710" s="17">
        <v>1002409</v>
      </c>
      <c r="L710" s="17">
        <v>48</v>
      </c>
      <c r="M710" s="17">
        <v>35</v>
      </c>
      <c r="N710" s="17" t="str">
        <f t="shared" si="69"/>
        <v>A3</v>
      </c>
      <c r="O710" s="17" t="s">
        <v>10468</v>
      </c>
      <c r="P710" s="17" t="s">
        <v>10469</v>
      </c>
      <c r="Q710" s="88">
        <v>44550</v>
      </c>
      <c r="R710" s="88">
        <v>46016</v>
      </c>
      <c r="S710" s="88">
        <v>44586</v>
      </c>
      <c r="T710" s="17">
        <v>7630</v>
      </c>
      <c r="U710" s="17" t="s">
        <v>10889</v>
      </c>
      <c r="V710" s="17">
        <v>21.5</v>
      </c>
      <c r="W710" s="17" t="s">
        <v>10995</v>
      </c>
      <c r="X710" s="17" t="str">
        <f t="shared" si="70"/>
        <v>Vigente</v>
      </c>
      <c r="Y710" s="17" t="str">
        <f t="shared" si="71"/>
        <v>F</v>
      </c>
      <c r="Z710" s="17" t="s">
        <v>348</v>
      </c>
      <c r="AA710" s="17" t="str">
        <f>VLOOKUP(A710,'REPORTE'!$A$1:$AG$1961,19,0)</f>
        <v>Venta al por menor de frutas, legumbres y hortalizas frescas o en conserva en establecimientos especializados.</v>
      </c>
      <c r="AB710" s="17">
        <v>1001210</v>
      </c>
      <c r="AC710" s="17" t="s">
        <v>11709</v>
      </c>
      <c r="AD710" s="17" t="s">
        <v>11923</v>
      </c>
      <c r="AE710" s="17" t="s">
        <v>12072</v>
      </c>
      <c r="AF710" s="17" t="s">
        <v>12093</v>
      </c>
      <c r="AG710" s="17" t="s">
        <v>665</v>
      </c>
      <c r="AH710" s="17" t="str">
        <f>VLOOKUP(A710,'REPORTE'!$A$1:$AG$1961,5,0)</f>
        <v>ECUATORIANO(A) INDIGENA</v>
      </c>
      <c r="AI710" s="17">
        <f>VLOOKUP(A710,'REPORTE'!$A$1:$AG$1961,28,0)</f>
        <v>44270</v>
      </c>
      <c r="AJ710" s="17" t="str">
        <f>VLOOKUP(A710,'REPORTE'!$A$1:$AG$1961,29,0)</f>
        <v>Cliente</v>
      </c>
      <c r="AK710" s="17" t="str">
        <f>VLOOKUP(A710,'REPORTE'!$A$1:$AG$1961,30,0)</f>
        <v>Primaria</v>
      </c>
      <c r="AL710" s="17" t="str">
        <f>VLOOKUP(A710,'REPORTE'!$A$1:$AG$1961,31,0)</f>
        <v>CHIMBORAZO</v>
      </c>
      <c r="AM710" s="17" t="e">
        <f>VLOOKUP(AL710,PROVINCIAS!$F$1:$G$1171,2,0)</f>
        <v>#N/A</v>
      </c>
    </row>
    <row r="711" spans="1:39" x14ac:dyDescent="0.45">
      <c r="A711" s="17">
        <v>1001291</v>
      </c>
      <c r="B711" s="17" t="s">
        <v>10088</v>
      </c>
      <c r="C711" s="85">
        <v>1803207834</v>
      </c>
      <c r="D711" s="17">
        <v>42</v>
      </c>
      <c r="E711" s="86">
        <v>29085</v>
      </c>
      <c r="F711" s="86" t="str">
        <f t="shared" si="67"/>
        <v>1979</v>
      </c>
      <c r="G711" s="87">
        <v>2022</v>
      </c>
      <c r="H711" s="87">
        <f t="shared" si="68"/>
        <v>43</v>
      </c>
      <c r="I711" s="87" t="str">
        <f t="shared" si="66"/>
        <v>Mal</v>
      </c>
      <c r="J711" s="17" t="s">
        <v>59</v>
      </c>
      <c r="K711" s="17">
        <v>1002410</v>
      </c>
      <c r="L711" s="17">
        <v>1</v>
      </c>
      <c r="M711" s="17">
        <v>0</v>
      </c>
      <c r="N711" s="17" t="str">
        <f t="shared" si="69"/>
        <v>A1</v>
      </c>
      <c r="O711" s="17" t="s">
        <v>10468</v>
      </c>
      <c r="P711" s="17" t="s">
        <v>10469</v>
      </c>
      <c r="Q711" s="88">
        <v>44550</v>
      </c>
      <c r="R711" s="88">
        <v>44645</v>
      </c>
      <c r="S711" s="89" t="s">
        <v>776</v>
      </c>
      <c r="T711" s="17">
        <v>3000</v>
      </c>
      <c r="U711" s="17" t="s">
        <v>10862</v>
      </c>
      <c r="V711" s="17">
        <v>21.5</v>
      </c>
      <c r="W711" s="17" t="s">
        <v>10994</v>
      </c>
      <c r="X711" s="17" t="str">
        <f t="shared" si="70"/>
        <v>Vigente</v>
      </c>
      <c r="Y711" s="17" t="str">
        <f t="shared" si="71"/>
        <v>V</v>
      </c>
      <c r="Z711" s="17" t="s">
        <v>244</v>
      </c>
      <c r="AA711" s="17" t="str">
        <f>VLOOKUP(A711,'REPORTE'!$A$1:$AG$1961,19,0)</f>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v>
      </c>
      <c r="AB711" s="17">
        <v>1001368</v>
      </c>
      <c r="AC711" s="17" t="s">
        <v>11150</v>
      </c>
      <c r="AD711" s="17" t="s">
        <v>11916</v>
      </c>
      <c r="AE711" s="17" t="s">
        <v>12072</v>
      </c>
      <c r="AF711" s="17" t="s">
        <v>12340</v>
      </c>
      <c r="AG711" s="17" t="s">
        <v>677</v>
      </c>
      <c r="AH711" s="17" t="str">
        <f>VLOOKUP(A711,'REPORTE'!$A$1:$AG$1961,5,0)</f>
        <v>ECUATORIANO(A) INDIGENA</v>
      </c>
      <c r="AI711" s="17">
        <f>VLOOKUP(A711,'REPORTE'!$A$1:$AG$1961,28,0)</f>
        <v>44368</v>
      </c>
      <c r="AJ711" s="17" t="str">
        <f>VLOOKUP(A711,'REPORTE'!$A$1:$AG$1961,29,0)</f>
        <v>Cliente</v>
      </c>
      <c r="AK711" s="17" t="str">
        <f>VLOOKUP(A711,'REPORTE'!$A$1:$AG$1961,30,0)</f>
        <v>Primaria</v>
      </c>
      <c r="AL711" s="17" t="str">
        <f>VLOOKUP(A711,'REPORTE'!$A$1:$AG$1961,31,0)</f>
        <v>CHIMBORAZO</v>
      </c>
      <c r="AM711" s="17" t="e">
        <f>VLOOKUP(AL711,PROVINCIAS!$F$1:$G$1171,2,0)</f>
        <v>#N/A</v>
      </c>
    </row>
    <row r="712" spans="1:39" x14ac:dyDescent="0.45">
      <c r="A712" s="17">
        <v>1001713</v>
      </c>
      <c r="B712" s="17" t="s">
        <v>10228</v>
      </c>
      <c r="C712" s="85">
        <v>1720940301</v>
      </c>
      <c r="D712" s="17">
        <v>29</v>
      </c>
      <c r="E712" s="86">
        <v>33914</v>
      </c>
      <c r="F712" s="86" t="str">
        <f t="shared" si="67"/>
        <v>1992</v>
      </c>
      <c r="G712" s="87">
        <v>2022</v>
      </c>
      <c r="H712" s="87">
        <f t="shared" si="68"/>
        <v>30</v>
      </c>
      <c r="I712" s="87" t="str">
        <f t="shared" si="66"/>
        <v>Mal</v>
      </c>
      <c r="J712" s="17" t="s">
        <v>36</v>
      </c>
      <c r="K712" s="17">
        <v>1002406</v>
      </c>
      <c r="L712" s="17">
        <v>20</v>
      </c>
      <c r="M712" s="17">
        <v>0</v>
      </c>
      <c r="N712" s="17" t="str">
        <f t="shared" si="69"/>
        <v>A1</v>
      </c>
      <c r="O712" s="17" t="s">
        <v>10468</v>
      </c>
      <c r="P712" s="17" t="s">
        <v>10469</v>
      </c>
      <c r="Q712" s="88">
        <v>44550</v>
      </c>
      <c r="R712" s="88">
        <v>45153</v>
      </c>
      <c r="S712" s="89" t="s">
        <v>776</v>
      </c>
      <c r="T712" s="17">
        <v>3000</v>
      </c>
      <c r="U712" s="17" t="s">
        <v>10890</v>
      </c>
      <c r="V712" s="17">
        <v>17.5</v>
      </c>
      <c r="W712" s="17" t="s">
        <v>10994</v>
      </c>
      <c r="X712" s="17" t="str">
        <f t="shared" si="70"/>
        <v>Vigente</v>
      </c>
      <c r="Y712" s="17" t="str">
        <f t="shared" si="71"/>
        <v>V</v>
      </c>
      <c r="Z712" s="17" t="s">
        <v>11494</v>
      </c>
      <c r="AA712" s="17" t="str">
        <f>VLOOKUP(A712,'REPORTE'!$A$1:$AG$1961,19,0)</f>
        <v>Fabricación de artí­culos de lona o encerados: tiendas de campaña, artí­culos de acampada, velas, toldos de protección contra el sol, carpas, fundas para embalar mercaderí­as, etcétera.</v>
      </c>
      <c r="AB712" s="17">
        <v>1001813</v>
      </c>
      <c r="AC712" s="17" t="s">
        <v>11710</v>
      </c>
      <c r="AD712" s="17" t="s">
        <v>11850</v>
      </c>
      <c r="AE712" s="17" t="s">
        <v>12072</v>
      </c>
      <c r="AF712" s="17" t="s">
        <v>12431</v>
      </c>
      <c r="AG712" s="17" t="s">
        <v>677</v>
      </c>
      <c r="AH712" s="17" t="str">
        <f>VLOOKUP(A712,'REPORTE'!$A$1:$AG$1961,5,0)</f>
        <v>ECUATORIANO(A) INDIGENA</v>
      </c>
      <c r="AI712" s="17">
        <f>VLOOKUP(A712,'REPORTE'!$A$1:$AG$1961,28,0)</f>
        <v>0</v>
      </c>
      <c r="AJ712" s="17" t="str">
        <f>VLOOKUP(A712,'REPORTE'!$A$1:$AG$1961,29,0)</f>
        <v>Cliente</v>
      </c>
      <c r="AK712" s="17" t="str">
        <f>VLOOKUP(A712,'REPORTE'!$A$1:$AG$1961,30,0)</f>
        <v>Formación Técnica (Intermedia)</v>
      </c>
      <c r="AL712" s="17" t="str">
        <f>VLOOKUP(A712,'REPORTE'!$A$1:$AG$1961,31,0)</f>
        <v>PICHINCHA</v>
      </c>
      <c r="AM712" s="17" t="str">
        <f>VLOOKUP(AL712,PROVINCIAS!$F$1:$G$1171,2,0)</f>
        <v>URBANA</v>
      </c>
    </row>
    <row r="713" spans="1:39" x14ac:dyDescent="0.45">
      <c r="A713" s="17">
        <v>1000174</v>
      </c>
      <c r="B713" s="17" t="s">
        <v>10229</v>
      </c>
      <c r="C713" s="85">
        <v>604490573</v>
      </c>
      <c r="D713" s="17">
        <v>37</v>
      </c>
      <c r="E713" s="86">
        <v>30837</v>
      </c>
      <c r="F713" s="86" t="str">
        <f t="shared" si="67"/>
        <v>1984</v>
      </c>
      <c r="G713" s="87">
        <v>2022</v>
      </c>
      <c r="H713" s="87">
        <f t="shared" si="68"/>
        <v>38</v>
      </c>
      <c r="I713" s="87" t="str">
        <f t="shared" si="66"/>
        <v>Mal</v>
      </c>
      <c r="J713" s="17" t="s">
        <v>59</v>
      </c>
      <c r="K713" s="17">
        <v>1002413</v>
      </c>
      <c r="L713" s="17">
        <v>18</v>
      </c>
      <c r="M713" s="17">
        <v>0</v>
      </c>
      <c r="N713" s="17" t="str">
        <f t="shared" si="69"/>
        <v>A1</v>
      </c>
      <c r="O713" s="17" t="s">
        <v>10466</v>
      </c>
      <c r="P713" s="17" t="s">
        <v>10467</v>
      </c>
      <c r="Q713" s="88">
        <v>44551</v>
      </c>
      <c r="R713" s="88">
        <v>45102</v>
      </c>
      <c r="S713" s="89" t="s">
        <v>776</v>
      </c>
      <c r="T713" s="17">
        <v>2000</v>
      </c>
      <c r="U713" s="17" t="s">
        <v>10891</v>
      </c>
      <c r="V713" s="17">
        <v>16</v>
      </c>
      <c r="W713" s="17" t="s">
        <v>10994</v>
      </c>
      <c r="X713" s="17" t="str">
        <f t="shared" si="70"/>
        <v>Vigente</v>
      </c>
      <c r="Y713" s="17" t="str">
        <f t="shared" si="71"/>
        <v>V</v>
      </c>
      <c r="Z713" s="17" t="s">
        <v>11000</v>
      </c>
      <c r="AA713" s="17" t="str">
        <f>VLOOKUP(A713,'REPORTE'!$A$1:$AG$1961,19,0)</f>
        <v>Servicios de taxis.</v>
      </c>
      <c r="AB713" s="17">
        <v>1000196</v>
      </c>
      <c r="AC713" s="17" t="s">
        <v>11341</v>
      </c>
      <c r="AD713" s="17" t="s">
        <v>12023</v>
      </c>
      <c r="AE713" s="17" t="s">
        <v>12072</v>
      </c>
      <c r="AF713" s="17" t="s">
        <v>12432</v>
      </c>
      <c r="AG713" s="17" t="s">
        <v>74</v>
      </c>
      <c r="AH713" s="17" t="str">
        <f>VLOOKUP(A713,'REPORTE'!$A$1:$AG$1961,5,0)</f>
        <v>ECUATORIANO(A)</v>
      </c>
      <c r="AI713" s="17">
        <f>VLOOKUP(A713,'REPORTE'!$A$1:$AG$1961,28,0)</f>
        <v>44551</v>
      </c>
      <c r="AJ713" s="17" t="str">
        <f>VLOOKUP(A713,'REPORTE'!$A$1:$AG$1961,29,0)</f>
        <v>Cliente</v>
      </c>
      <c r="AK713" s="17" t="str">
        <f>VLOOKUP(A713,'REPORTE'!$A$1:$AG$1961,30,0)</f>
        <v>Primaria</v>
      </c>
      <c r="AL713" s="17" t="str">
        <f>VLOOKUP(A713,'REPORTE'!$A$1:$AG$1961,31,0)</f>
        <v>CHIMBORAZO</v>
      </c>
      <c r="AM713" s="17" t="e">
        <f>VLOOKUP(AL713,PROVINCIAS!$F$1:$G$1171,2,0)</f>
        <v>#N/A</v>
      </c>
    </row>
    <row r="714" spans="1:39" x14ac:dyDescent="0.45">
      <c r="A714" s="17">
        <v>1000750</v>
      </c>
      <c r="B714" s="17" t="s">
        <v>10230</v>
      </c>
      <c r="C714" s="85">
        <v>605227503</v>
      </c>
      <c r="D714" s="17">
        <v>24</v>
      </c>
      <c r="E714" s="86">
        <v>35698</v>
      </c>
      <c r="F714" s="86" t="str">
        <f t="shared" si="67"/>
        <v>1997</v>
      </c>
      <c r="G714" s="87">
        <v>2022</v>
      </c>
      <c r="H714" s="87">
        <f t="shared" si="68"/>
        <v>25</v>
      </c>
      <c r="I714" s="87" t="str">
        <f t="shared" si="66"/>
        <v>Mal</v>
      </c>
      <c r="J714" s="17" t="s">
        <v>36</v>
      </c>
      <c r="K714" s="17">
        <v>1002415</v>
      </c>
      <c r="L714" s="17">
        <v>6</v>
      </c>
      <c r="M714" s="17">
        <v>0</v>
      </c>
      <c r="N714" s="17" t="str">
        <f t="shared" si="69"/>
        <v>A1</v>
      </c>
      <c r="O714" s="17" t="s">
        <v>10468</v>
      </c>
      <c r="P714" s="17" t="s">
        <v>10469</v>
      </c>
      <c r="Q714" s="88">
        <v>44551</v>
      </c>
      <c r="R714" s="88">
        <v>44737</v>
      </c>
      <c r="S714" s="89" t="s">
        <v>776</v>
      </c>
      <c r="T714" s="17">
        <v>500</v>
      </c>
      <c r="U714" s="17">
        <v>341.55</v>
      </c>
      <c r="V714" s="17">
        <v>23</v>
      </c>
      <c r="W714" s="17" t="s">
        <v>10994</v>
      </c>
      <c r="X714" s="17" t="str">
        <f t="shared" si="70"/>
        <v>Vigente</v>
      </c>
      <c r="Y714" s="17" t="str">
        <f t="shared" si="71"/>
        <v>V</v>
      </c>
      <c r="Z714" s="17" t="s">
        <v>244</v>
      </c>
      <c r="AA714" s="17" t="str">
        <f>VLOOKUP(A714,'REPORTE'!$A$1:$AG$1961,19,0)</f>
        <v>Empleado Público</v>
      </c>
      <c r="AB714" s="17">
        <v>1000821</v>
      </c>
      <c r="AC714" s="17" t="s">
        <v>11258</v>
      </c>
      <c r="AD714" s="17" t="s">
        <v>11926</v>
      </c>
      <c r="AE714" s="17" t="s">
        <v>12072</v>
      </c>
      <c r="AF714" s="17" t="s">
        <v>11414</v>
      </c>
      <c r="AG714" s="17" t="s">
        <v>74</v>
      </c>
      <c r="AH714" s="17" t="str">
        <f>VLOOKUP(A714,'REPORTE'!$A$1:$AG$1961,5,0)</f>
        <v>ECUATORIANO(A) INDIGENA</v>
      </c>
      <c r="AI714" s="17">
        <f>VLOOKUP(A714,'REPORTE'!$A$1:$AG$1961,28,0)</f>
        <v>43868</v>
      </c>
      <c r="AJ714" s="17" t="str">
        <f>VLOOKUP(A714,'REPORTE'!$A$1:$AG$1961,29,0)</f>
        <v>Cliente</v>
      </c>
      <c r="AK714" s="17" t="str">
        <f>VLOOKUP(A714,'REPORTE'!$A$1:$AG$1961,30,0)</f>
        <v>Secundaria</v>
      </c>
      <c r="AL714" s="17" t="str">
        <f>VLOOKUP(A714,'REPORTE'!$A$1:$AG$1961,31,0)</f>
        <v>CHIMBORAZO</v>
      </c>
      <c r="AM714" s="17" t="e">
        <f>VLOOKUP(AL714,PROVINCIAS!$F$1:$G$1171,2,0)</f>
        <v>#N/A</v>
      </c>
    </row>
    <row r="715" spans="1:39" x14ac:dyDescent="0.45">
      <c r="A715" s="17">
        <v>1001703</v>
      </c>
      <c r="B715" s="17" t="s">
        <v>10231</v>
      </c>
      <c r="C715" s="85">
        <v>1714558119</v>
      </c>
      <c r="D715" s="17">
        <v>39</v>
      </c>
      <c r="E715" s="86">
        <v>30164</v>
      </c>
      <c r="F715" s="86" t="str">
        <f t="shared" si="67"/>
        <v>1982</v>
      </c>
      <c r="G715" s="87">
        <v>2022</v>
      </c>
      <c r="H715" s="87">
        <f t="shared" si="68"/>
        <v>40</v>
      </c>
      <c r="I715" s="87" t="str">
        <f t="shared" si="66"/>
        <v>Mal</v>
      </c>
      <c r="J715" s="17" t="s">
        <v>59</v>
      </c>
      <c r="K715" s="17">
        <v>1002416</v>
      </c>
      <c r="L715" s="17">
        <v>30</v>
      </c>
      <c r="M715" s="17">
        <v>4</v>
      </c>
      <c r="N715" s="17" t="str">
        <f t="shared" si="69"/>
        <v>A1</v>
      </c>
      <c r="O715" s="17" t="s">
        <v>10468</v>
      </c>
      <c r="P715" s="17" t="s">
        <v>10469</v>
      </c>
      <c r="Q715" s="88">
        <v>44551</v>
      </c>
      <c r="R715" s="88">
        <v>45468</v>
      </c>
      <c r="S715" s="88">
        <v>44617</v>
      </c>
      <c r="T715" s="17">
        <v>5000</v>
      </c>
      <c r="U715" s="17" t="s">
        <v>10892</v>
      </c>
      <c r="V715" s="17">
        <v>18.989999999999998</v>
      </c>
      <c r="W715" s="17" t="s">
        <v>10995</v>
      </c>
      <c r="X715" s="17" t="str">
        <f t="shared" si="70"/>
        <v>Vigente</v>
      </c>
      <c r="Y715" s="17" t="str">
        <f t="shared" si="71"/>
        <v>F</v>
      </c>
      <c r="Z715" s="17" t="s">
        <v>11083</v>
      </c>
      <c r="AA715" s="17" t="str">
        <f>VLOOKUP(A715,'REPORTE'!$A$1:$AG$1961,19,0)</f>
        <v>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v>
      </c>
      <c r="AB715" s="17">
        <v>1001805</v>
      </c>
      <c r="AC715" s="17" t="s">
        <v>11711</v>
      </c>
      <c r="AD715" s="17" t="s">
        <v>11830</v>
      </c>
      <c r="AE715" s="17" t="s">
        <v>12072</v>
      </c>
      <c r="AF715" s="17" t="s">
        <v>12093</v>
      </c>
      <c r="AG715" s="17" t="s">
        <v>677</v>
      </c>
      <c r="AH715" s="17" t="str">
        <f>VLOOKUP(A715,'REPORTE'!$A$1:$AG$1961,5,0)</f>
        <v>ECUATORIANO(A)</v>
      </c>
      <c r="AI715" s="17">
        <f>VLOOKUP(A715,'REPORTE'!$A$1:$AG$1961,28,0)</f>
        <v>0</v>
      </c>
      <c r="AJ715" s="17" t="str">
        <f>VLOOKUP(A715,'REPORTE'!$A$1:$AG$1961,29,0)</f>
        <v>Cliente</v>
      </c>
      <c r="AK715" s="17" t="str">
        <f>VLOOKUP(A715,'REPORTE'!$A$1:$AG$1961,30,0)</f>
        <v>Ninguna</v>
      </c>
      <c r="AL715" s="17" t="str">
        <f>VLOOKUP(A715,'REPORTE'!$A$1:$AG$1961,31,0)</f>
        <v>PICHINCHA</v>
      </c>
      <c r="AM715" s="17" t="str">
        <f>VLOOKUP(AL715,PROVINCIAS!$F$1:$G$1171,2,0)</f>
        <v>URBANA</v>
      </c>
    </row>
    <row r="716" spans="1:39" x14ac:dyDescent="0.45">
      <c r="A716" s="17">
        <v>1001726</v>
      </c>
      <c r="B716" s="17" t="s">
        <v>10232</v>
      </c>
      <c r="C716" s="85">
        <v>1703461457</v>
      </c>
      <c r="D716" s="17">
        <v>70</v>
      </c>
      <c r="E716" s="86">
        <v>18902</v>
      </c>
      <c r="F716" s="86" t="str">
        <f t="shared" si="67"/>
        <v>1951</v>
      </c>
      <c r="G716" s="87">
        <v>2022</v>
      </c>
      <c r="H716" s="87">
        <f t="shared" si="68"/>
        <v>71</v>
      </c>
      <c r="I716" s="87" t="str">
        <f t="shared" si="66"/>
        <v>Mal</v>
      </c>
      <c r="J716" s="17" t="s">
        <v>36</v>
      </c>
      <c r="K716" s="17">
        <v>1002414</v>
      </c>
      <c r="L716" s="17">
        <v>36</v>
      </c>
      <c r="M716" s="17">
        <v>0</v>
      </c>
      <c r="N716" s="17" t="str">
        <f t="shared" si="69"/>
        <v>A1</v>
      </c>
      <c r="O716" s="17" t="s">
        <v>10468</v>
      </c>
      <c r="P716" s="17" t="s">
        <v>10469</v>
      </c>
      <c r="Q716" s="88">
        <v>44551</v>
      </c>
      <c r="R716" s="88">
        <v>45667</v>
      </c>
      <c r="S716" s="89" t="s">
        <v>776</v>
      </c>
      <c r="T716" s="17">
        <v>8000</v>
      </c>
      <c r="U716" s="17" t="s">
        <v>10893</v>
      </c>
      <c r="V716" s="17">
        <v>21.5</v>
      </c>
      <c r="W716" s="17" t="s">
        <v>10994</v>
      </c>
      <c r="X716" s="17" t="str">
        <f t="shared" si="70"/>
        <v>Vigente</v>
      </c>
      <c r="Y716" s="17" t="str">
        <f t="shared" si="71"/>
        <v>V</v>
      </c>
      <c r="Z716" s="17" t="s">
        <v>1578</v>
      </c>
      <c r="AA716" s="17" t="str">
        <f>VLOOKUP(A716,'REPORTE'!$A$1:$AG$1961,19,0)</f>
        <v>Restaurantes de comida rápida, puestos de refrigerio y establecimientos que ofrecen comida para llevar, reparto de pizza, etcétera; heladerí­as, fuentes de soda, etcétera.</v>
      </c>
      <c r="AB716" s="17">
        <v>1001827</v>
      </c>
      <c r="AC716" s="17" t="s">
        <v>11712</v>
      </c>
      <c r="AD716" s="17" t="s">
        <v>11853</v>
      </c>
      <c r="AE716" s="17" t="s">
        <v>12072</v>
      </c>
      <c r="AF716" s="17" t="s">
        <v>12433</v>
      </c>
      <c r="AG716" s="17" t="s">
        <v>665</v>
      </c>
      <c r="AH716" s="17" t="str">
        <f>VLOOKUP(A716,'REPORTE'!$A$1:$AG$1961,5,0)</f>
        <v>ECUATORIANO(A)</v>
      </c>
      <c r="AI716" s="17">
        <f>VLOOKUP(A716,'REPORTE'!$A$1:$AG$1961,28,0)</f>
        <v>44551</v>
      </c>
      <c r="AJ716" s="17" t="str">
        <f>VLOOKUP(A716,'REPORTE'!$A$1:$AG$1961,29,0)</f>
        <v>Cliente</v>
      </c>
      <c r="AK716" s="17" t="str">
        <f>VLOOKUP(A716,'REPORTE'!$A$1:$AG$1961,30,0)</f>
        <v>Primaria</v>
      </c>
      <c r="AL716" s="17" t="str">
        <f>VLOOKUP(A716,'REPORTE'!$A$1:$AG$1961,31,0)</f>
        <v>PICHINCHA</v>
      </c>
      <c r="AM716" s="17" t="str">
        <f>VLOOKUP(AL716,PROVINCIAS!$F$1:$G$1171,2,0)</f>
        <v>URBANA</v>
      </c>
    </row>
    <row r="717" spans="1:39" x14ac:dyDescent="0.45">
      <c r="A717" s="17">
        <v>1000425</v>
      </c>
      <c r="B717" s="17" t="s">
        <v>10233</v>
      </c>
      <c r="C717" s="85">
        <v>1719680546</v>
      </c>
      <c r="D717" s="17">
        <v>40</v>
      </c>
      <c r="E717" s="86">
        <v>29818</v>
      </c>
      <c r="F717" s="86" t="str">
        <f t="shared" si="67"/>
        <v>1981</v>
      </c>
      <c r="G717" s="87">
        <v>2022</v>
      </c>
      <c r="H717" s="87">
        <f t="shared" si="68"/>
        <v>41</v>
      </c>
      <c r="I717" s="87" t="str">
        <f t="shared" si="66"/>
        <v>Mal</v>
      </c>
      <c r="J717" s="17" t="s">
        <v>59</v>
      </c>
      <c r="K717" s="17">
        <v>1002419</v>
      </c>
      <c r="L717" s="17">
        <v>12</v>
      </c>
      <c r="M717" s="17">
        <v>0</v>
      </c>
      <c r="N717" s="17" t="str">
        <f t="shared" si="69"/>
        <v>A1</v>
      </c>
      <c r="O717" s="17" t="s">
        <v>10468</v>
      </c>
      <c r="P717" s="17" t="s">
        <v>10469</v>
      </c>
      <c r="Q717" s="88">
        <v>44552</v>
      </c>
      <c r="R717" s="88">
        <v>44939</v>
      </c>
      <c r="S717" s="89" t="s">
        <v>776</v>
      </c>
      <c r="T717" s="17">
        <v>906</v>
      </c>
      <c r="U717" s="17">
        <v>851.51</v>
      </c>
      <c r="V717" s="17">
        <v>23</v>
      </c>
      <c r="W717" s="17" t="s">
        <v>10994</v>
      </c>
      <c r="X717" s="17" t="str">
        <f t="shared" si="70"/>
        <v>Vigente</v>
      </c>
      <c r="Y717" s="17" t="str">
        <f t="shared" si="71"/>
        <v>V</v>
      </c>
      <c r="Z717" s="17" t="s">
        <v>11017</v>
      </c>
      <c r="AA717" s="17" t="str">
        <f>VLOOKUP(A717,'REPORTE'!$A$1:$AG$1961,19,0)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717" s="17">
        <v>1000488</v>
      </c>
      <c r="AC717" s="17" t="s">
        <v>11349</v>
      </c>
      <c r="AD717" s="17" t="s">
        <v>11829</v>
      </c>
      <c r="AE717" s="17" t="s">
        <v>12072</v>
      </c>
      <c r="AF717" s="17" t="s">
        <v>12434</v>
      </c>
      <c r="AG717" s="17" t="s">
        <v>677</v>
      </c>
      <c r="AH717" s="17" t="str">
        <f>VLOOKUP(A717,'REPORTE'!$A$1:$AG$1961,5,0)</f>
        <v>ECUATORIANO(A)</v>
      </c>
      <c r="AI717" s="17">
        <f>VLOOKUP(A717,'REPORTE'!$A$1:$AG$1961,28,0)</f>
        <v>44208</v>
      </c>
      <c r="AJ717" s="17" t="str">
        <f>VLOOKUP(A717,'REPORTE'!$A$1:$AG$1961,29,0)</f>
        <v>Cliente</v>
      </c>
      <c r="AK717" s="17" t="str">
        <f>VLOOKUP(A717,'REPORTE'!$A$1:$AG$1961,30,0)</f>
        <v>Primaria</v>
      </c>
      <c r="AL717" s="17" t="str">
        <f>VLOOKUP(A717,'REPORTE'!$A$1:$AG$1961,31,0)</f>
        <v>PICHINCHA</v>
      </c>
      <c r="AM717" s="17" t="str">
        <f>VLOOKUP(AL717,PROVINCIAS!$F$1:$G$1171,2,0)</f>
        <v>URBANA</v>
      </c>
    </row>
    <row r="718" spans="1:39" x14ac:dyDescent="0.45">
      <c r="A718" s="17">
        <v>1001632</v>
      </c>
      <c r="B718" s="17" t="s">
        <v>10132</v>
      </c>
      <c r="C718" s="85">
        <v>1760101715</v>
      </c>
      <c r="D718" s="17">
        <v>31</v>
      </c>
      <c r="E718" s="86">
        <v>33149</v>
      </c>
      <c r="F718" s="86" t="str">
        <f t="shared" si="67"/>
        <v>1990</v>
      </c>
      <c r="G718" s="87">
        <v>2022</v>
      </c>
      <c r="H718" s="87">
        <f t="shared" si="68"/>
        <v>32</v>
      </c>
      <c r="I718" s="87" t="str">
        <f t="shared" si="66"/>
        <v>Mal</v>
      </c>
      <c r="J718" s="17" t="s">
        <v>36</v>
      </c>
      <c r="K718" s="17">
        <v>1002418</v>
      </c>
      <c r="L718" s="17">
        <v>1</v>
      </c>
      <c r="M718" s="17">
        <v>0</v>
      </c>
      <c r="N718" s="17" t="str">
        <f t="shared" si="69"/>
        <v>A1</v>
      </c>
      <c r="O718" s="17" t="s">
        <v>10468</v>
      </c>
      <c r="P718" s="17" t="s">
        <v>10469</v>
      </c>
      <c r="Q718" s="88">
        <v>44552</v>
      </c>
      <c r="R718" s="88">
        <v>44645</v>
      </c>
      <c r="S718" s="89" t="s">
        <v>776</v>
      </c>
      <c r="T718" s="17">
        <v>600</v>
      </c>
      <c r="U718" s="17">
        <v>600</v>
      </c>
      <c r="V718" s="17">
        <v>23</v>
      </c>
      <c r="W718" s="17" t="s">
        <v>10994</v>
      </c>
      <c r="X718" s="17" t="str">
        <f t="shared" si="70"/>
        <v>Vigente</v>
      </c>
      <c r="Y718" s="17" t="str">
        <f t="shared" si="71"/>
        <v>V</v>
      </c>
      <c r="Z718" s="17" t="s">
        <v>11113</v>
      </c>
      <c r="AA718" s="17" t="str">
        <f>VLOOKUP(A718,'REPORTE'!$A$1:$AG$1961,19,0)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718" s="17">
        <v>1001736</v>
      </c>
      <c r="AC718" s="17" t="s">
        <v>11350</v>
      </c>
      <c r="AD718" s="17" t="s">
        <v>11853</v>
      </c>
      <c r="AE718" s="17" t="s">
        <v>12072</v>
      </c>
      <c r="AF718" s="17" t="s">
        <v>12095</v>
      </c>
      <c r="AG718" s="17" t="s">
        <v>677</v>
      </c>
      <c r="AH718" s="17" t="str">
        <f>VLOOKUP(A718,'REPORTE'!$A$1:$AG$1961,5,0)</f>
        <v>VENEZOLANO(A)</v>
      </c>
      <c r="AI718" s="17">
        <f>VLOOKUP(A718,'REPORTE'!$A$1:$AG$1961,28,0)</f>
        <v>44516</v>
      </c>
      <c r="AJ718" s="17" t="str">
        <f>VLOOKUP(A718,'REPORTE'!$A$1:$AG$1961,29,0)</f>
        <v>Cliente</v>
      </c>
      <c r="AK718" s="17" t="str">
        <f>VLOOKUP(A718,'REPORTE'!$A$1:$AG$1961,30,0)</f>
        <v>Primaria</v>
      </c>
      <c r="AL718" s="17" t="str">
        <f>VLOOKUP(A718,'REPORTE'!$A$1:$AG$1961,31,0)</f>
        <v>PICHINCHA</v>
      </c>
      <c r="AM718" s="17" t="str">
        <f>VLOOKUP(AL718,PROVINCIAS!$F$1:$G$1171,2,0)</f>
        <v>URBANA</v>
      </c>
    </row>
    <row r="719" spans="1:39" x14ac:dyDescent="0.45">
      <c r="A719" s="17">
        <v>1001661</v>
      </c>
      <c r="B719" s="17" t="s">
        <v>10234</v>
      </c>
      <c r="C719" s="85">
        <v>1717628059</v>
      </c>
      <c r="D719" s="17">
        <v>40</v>
      </c>
      <c r="E719" s="86">
        <v>30006</v>
      </c>
      <c r="F719" s="86" t="str">
        <f t="shared" si="67"/>
        <v>1982</v>
      </c>
      <c r="G719" s="87">
        <v>2022</v>
      </c>
      <c r="H719" s="87">
        <f t="shared" si="68"/>
        <v>40</v>
      </c>
      <c r="I719" s="87" t="str">
        <f t="shared" si="66"/>
        <v>Mal</v>
      </c>
      <c r="J719" s="17" t="s">
        <v>36</v>
      </c>
      <c r="K719" s="17">
        <v>1002417</v>
      </c>
      <c r="L719" s="17">
        <v>20</v>
      </c>
      <c r="M719" s="17">
        <v>0</v>
      </c>
      <c r="N719" s="17" t="str">
        <f t="shared" si="69"/>
        <v>A1</v>
      </c>
      <c r="O719" s="17" t="s">
        <v>10468</v>
      </c>
      <c r="P719" s="17" t="s">
        <v>10469</v>
      </c>
      <c r="Q719" s="88">
        <v>44552</v>
      </c>
      <c r="R719" s="88">
        <v>45161</v>
      </c>
      <c r="S719" s="89" t="s">
        <v>776</v>
      </c>
      <c r="T719" s="17">
        <v>2000</v>
      </c>
      <c r="U719" s="17" t="s">
        <v>10894</v>
      </c>
      <c r="V719" s="17">
        <v>23</v>
      </c>
      <c r="W719" s="17" t="s">
        <v>10994</v>
      </c>
      <c r="X719" s="17" t="str">
        <f t="shared" si="70"/>
        <v>Vigente</v>
      </c>
      <c r="Y719" s="17" t="str">
        <f t="shared" si="71"/>
        <v>V</v>
      </c>
      <c r="Z719" s="17" t="s">
        <v>11102</v>
      </c>
      <c r="AA719" s="17" t="str">
        <f>VLOOKUP(A719,'REPORTE'!$A$1:$AG$1961,19,0)</f>
        <v>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v>
      </c>
      <c r="AB719" s="17">
        <v>1001763</v>
      </c>
      <c r="AC719" s="17" t="s">
        <v>11310</v>
      </c>
      <c r="AD719" s="17" t="s">
        <v>11969</v>
      </c>
      <c r="AE719" s="17" t="s">
        <v>12072</v>
      </c>
      <c r="AF719" s="17" t="s">
        <v>12435</v>
      </c>
      <c r="AG719" s="17" t="s">
        <v>665</v>
      </c>
      <c r="AH719" s="17" t="str">
        <f>VLOOKUP(A719,'REPORTE'!$A$1:$AG$1961,5,0)</f>
        <v>ECUATORIANO(A)</v>
      </c>
      <c r="AI719" s="17">
        <f>VLOOKUP(A719,'REPORTE'!$A$1:$AG$1961,28,0)</f>
        <v>44552</v>
      </c>
      <c r="AJ719" s="17" t="str">
        <f>VLOOKUP(A719,'REPORTE'!$A$1:$AG$1961,29,0)</f>
        <v>Cliente</v>
      </c>
      <c r="AK719" s="17" t="str">
        <f>VLOOKUP(A719,'REPORTE'!$A$1:$AG$1961,30,0)</f>
        <v>Secundaria</v>
      </c>
      <c r="AL719" s="17" t="str">
        <f>VLOOKUP(A719,'REPORTE'!$A$1:$AG$1961,31,0)</f>
        <v>CHIMBORAZO</v>
      </c>
      <c r="AM719" s="17" t="e">
        <f>VLOOKUP(AL719,PROVINCIAS!$F$1:$G$1171,2,0)</f>
        <v>#N/A</v>
      </c>
    </row>
    <row r="720" spans="1:39" x14ac:dyDescent="0.45">
      <c r="A720" s="17">
        <v>1001724</v>
      </c>
      <c r="B720" s="17" t="s">
        <v>10235</v>
      </c>
      <c r="C720" s="85">
        <v>503676272</v>
      </c>
      <c r="D720" s="17">
        <v>28</v>
      </c>
      <c r="E720" s="86">
        <v>34227</v>
      </c>
      <c r="F720" s="86" t="str">
        <f t="shared" si="67"/>
        <v>1993</v>
      </c>
      <c r="G720" s="87">
        <v>2022</v>
      </c>
      <c r="H720" s="87">
        <f t="shared" si="68"/>
        <v>29</v>
      </c>
      <c r="I720" s="87" t="str">
        <f t="shared" si="66"/>
        <v>Mal</v>
      </c>
      <c r="J720" s="17" t="s">
        <v>36</v>
      </c>
      <c r="K720" s="17">
        <v>1002420</v>
      </c>
      <c r="L720" s="17">
        <v>15</v>
      </c>
      <c r="M720" s="17">
        <v>0</v>
      </c>
      <c r="N720" s="17" t="str">
        <f t="shared" si="69"/>
        <v>A1</v>
      </c>
      <c r="O720" s="17" t="s">
        <v>10466</v>
      </c>
      <c r="P720" s="17" t="s">
        <v>10467</v>
      </c>
      <c r="Q720" s="88">
        <v>44552</v>
      </c>
      <c r="R720" s="88">
        <v>45010</v>
      </c>
      <c r="S720" s="89" t="s">
        <v>776</v>
      </c>
      <c r="T720" s="17">
        <v>2000</v>
      </c>
      <c r="U720" s="17" t="s">
        <v>10895</v>
      </c>
      <c r="V720" s="17">
        <v>16</v>
      </c>
      <c r="W720" s="17" t="s">
        <v>10994</v>
      </c>
      <c r="X720" s="17" t="str">
        <f t="shared" si="70"/>
        <v>Vigente</v>
      </c>
      <c r="Y720" s="17" t="str">
        <f t="shared" si="71"/>
        <v>V</v>
      </c>
      <c r="Z720" s="17" t="s">
        <v>11000</v>
      </c>
      <c r="AA720" s="17" t="str">
        <f>VLOOKUP(A720,'REPORTE'!$A$1:$AG$1961,19,0)</f>
        <v>Empleado Privado</v>
      </c>
      <c r="AB720" s="17">
        <v>1001825</v>
      </c>
      <c r="AC720" s="17" t="s">
        <v>11351</v>
      </c>
      <c r="AD720" s="17" t="s">
        <v>11875</v>
      </c>
      <c r="AE720" s="17" t="s">
        <v>12072</v>
      </c>
      <c r="AF720" s="17" t="s">
        <v>12436</v>
      </c>
      <c r="AG720" s="17" t="s">
        <v>665</v>
      </c>
      <c r="AH720" s="17" t="str">
        <f>VLOOKUP(A720,'REPORTE'!$A$1:$AG$1961,5,0)</f>
        <v>ECUATORIANO(A)</v>
      </c>
      <c r="AI720" s="17">
        <f>VLOOKUP(A720,'REPORTE'!$A$1:$AG$1961,28,0)</f>
        <v>44552</v>
      </c>
      <c r="AJ720" s="17" t="str">
        <f>VLOOKUP(A720,'REPORTE'!$A$1:$AG$1961,29,0)</f>
        <v>Cliente</v>
      </c>
      <c r="AK720" s="17" t="str">
        <f>VLOOKUP(A720,'REPORTE'!$A$1:$AG$1961,30,0)</f>
        <v>Ninguna</v>
      </c>
      <c r="AL720" s="17" t="str">
        <f>VLOOKUP(A720,'REPORTE'!$A$1:$AG$1961,31,0)</f>
        <v>COTOPAXI</v>
      </c>
      <c r="AM720" s="17" t="e">
        <f>VLOOKUP(AL720,PROVINCIAS!$F$1:$G$1171,2,0)</f>
        <v>#N/A</v>
      </c>
    </row>
    <row r="721" spans="1:39" x14ac:dyDescent="0.45">
      <c r="A721" s="17">
        <v>1001729</v>
      </c>
      <c r="B721" s="17" t="s">
        <v>10236</v>
      </c>
      <c r="C721" s="85">
        <v>923396576</v>
      </c>
      <c r="D721" s="17">
        <v>36</v>
      </c>
      <c r="E721" s="86">
        <v>31450</v>
      </c>
      <c r="F721" s="86" t="str">
        <f t="shared" si="67"/>
        <v>1986</v>
      </c>
      <c r="G721" s="87">
        <v>2022</v>
      </c>
      <c r="H721" s="87">
        <f t="shared" si="68"/>
        <v>36</v>
      </c>
      <c r="I721" s="87" t="str">
        <f t="shared" si="66"/>
        <v>Mal</v>
      </c>
      <c r="J721" s="17" t="s">
        <v>36</v>
      </c>
      <c r="K721" s="17">
        <v>1002421</v>
      </c>
      <c r="L721" s="17">
        <v>36</v>
      </c>
      <c r="M721" s="17">
        <v>4</v>
      </c>
      <c r="N721" s="17" t="str">
        <f t="shared" si="69"/>
        <v>A1</v>
      </c>
      <c r="O721" s="17" t="s">
        <v>10468</v>
      </c>
      <c r="P721" s="17" t="s">
        <v>10469</v>
      </c>
      <c r="Q721" s="88">
        <v>44552</v>
      </c>
      <c r="R721" s="88">
        <v>45651</v>
      </c>
      <c r="S721" s="88">
        <v>44617</v>
      </c>
      <c r="T721" s="17">
        <v>10000</v>
      </c>
      <c r="U721" s="17" t="s">
        <v>10896</v>
      </c>
      <c r="V721" s="17">
        <v>21.5</v>
      </c>
      <c r="W721" s="17" t="s">
        <v>10995</v>
      </c>
      <c r="X721" s="17" t="str">
        <f t="shared" si="70"/>
        <v>Vigente</v>
      </c>
      <c r="Y721" s="17" t="str">
        <f t="shared" si="71"/>
        <v>F</v>
      </c>
      <c r="Z721" s="17" t="s">
        <v>348</v>
      </c>
      <c r="AA721" s="17" t="str">
        <f>VLOOKUP(A721,'REPORTE'!$A$1:$AG$1961,19,0)</f>
        <v>Venta al por mayor de frutas, legumbres y hortalizas.</v>
      </c>
      <c r="AB721" s="17">
        <v>1001831</v>
      </c>
      <c r="AC721" s="17" t="s">
        <v>11539</v>
      </c>
      <c r="AD721" s="17" t="s">
        <v>11877</v>
      </c>
      <c r="AE721" s="17" t="s">
        <v>12072</v>
      </c>
      <c r="AF721" s="17" t="s">
        <v>12437</v>
      </c>
      <c r="AG721" s="17" t="s">
        <v>665</v>
      </c>
      <c r="AH721" s="17" t="str">
        <f>VLOOKUP(A721,'REPORTE'!$A$1:$AG$1961,5,0)</f>
        <v>ECUATORIANO(A)</v>
      </c>
      <c r="AI721" s="17">
        <f>VLOOKUP(A721,'REPORTE'!$A$1:$AG$1961,28,0)</f>
        <v>0</v>
      </c>
      <c r="AJ721" s="17" t="str">
        <f>VLOOKUP(A721,'REPORTE'!$A$1:$AG$1961,29,0)</f>
        <v>Cliente</v>
      </c>
      <c r="AK721" s="17" t="str">
        <f>VLOOKUP(A721,'REPORTE'!$A$1:$AG$1961,30,0)</f>
        <v>Secundaria</v>
      </c>
      <c r="AL721" s="17" t="str">
        <f>VLOOKUP(A721,'REPORTE'!$A$1:$AG$1961,31,0)</f>
        <v>SANTA ELENA</v>
      </c>
      <c r="AM721" s="17" t="str">
        <f>VLOOKUP(AL721,PROVINCIAS!$F$1:$G$1171,2,0)</f>
        <v>RURAL</v>
      </c>
    </row>
    <row r="722" spans="1:39" x14ac:dyDescent="0.45">
      <c r="A722" s="17">
        <v>1000646</v>
      </c>
      <c r="B722" s="17" t="s">
        <v>9788</v>
      </c>
      <c r="C722" s="85">
        <v>1723876536</v>
      </c>
      <c r="D722" s="17">
        <v>33</v>
      </c>
      <c r="E722" s="86">
        <v>32373</v>
      </c>
      <c r="F722" s="86" t="str">
        <f t="shared" si="67"/>
        <v>1988</v>
      </c>
      <c r="G722" s="87">
        <v>2022</v>
      </c>
      <c r="H722" s="87">
        <f t="shared" si="68"/>
        <v>34</v>
      </c>
      <c r="I722" s="87" t="str">
        <f t="shared" si="66"/>
        <v>Mal</v>
      </c>
      <c r="J722" s="17" t="s">
        <v>59</v>
      </c>
      <c r="K722" s="17">
        <v>1002425</v>
      </c>
      <c r="L722" s="17">
        <v>1</v>
      </c>
      <c r="M722" s="17">
        <v>0</v>
      </c>
      <c r="N722" s="17" t="str">
        <f t="shared" si="69"/>
        <v>A1</v>
      </c>
      <c r="O722" s="17" t="s">
        <v>10468</v>
      </c>
      <c r="P722" s="17" t="s">
        <v>10469</v>
      </c>
      <c r="Q722" s="88">
        <v>44553</v>
      </c>
      <c r="R722" s="88">
        <v>44645</v>
      </c>
      <c r="S722" s="89" t="s">
        <v>776</v>
      </c>
      <c r="T722" s="17">
        <v>230</v>
      </c>
      <c r="U722" s="17">
        <v>230</v>
      </c>
      <c r="V722" s="17">
        <v>23</v>
      </c>
      <c r="W722" s="17" t="s">
        <v>10994</v>
      </c>
      <c r="X722" s="17" t="str">
        <f t="shared" si="70"/>
        <v>Vigente</v>
      </c>
      <c r="Y722" s="17" t="str">
        <f t="shared" si="71"/>
        <v>V</v>
      </c>
      <c r="Z722" s="17" t="s">
        <v>11019</v>
      </c>
      <c r="AA722" s="17" t="str">
        <f>VLOOKUP(A722,'REPORTE'!$A$1:$AG$1961,19,0)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722" s="17">
        <v>1000717</v>
      </c>
      <c r="AC722" s="17" t="s">
        <v>11352</v>
      </c>
      <c r="AD722" s="17" t="s">
        <v>11870</v>
      </c>
      <c r="AE722" s="17" t="s">
        <v>12072</v>
      </c>
      <c r="AF722" s="17" t="s">
        <v>12164</v>
      </c>
      <c r="AG722" s="17" t="s">
        <v>665</v>
      </c>
      <c r="AH722" s="17" t="str">
        <f>VLOOKUP(A722,'REPORTE'!$A$1:$AG$1961,5,0)</f>
        <v>ECUATORIANO(A)</v>
      </c>
      <c r="AI722" s="17">
        <f>VLOOKUP(A722,'REPORTE'!$A$1:$AG$1961,28,0)</f>
        <v>44153</v>
      </c>
      <c r="AJ722" s="17" t="str">
        <f>VLOOKUP(A722,'REPORTE'!$A$1:$AG$1961,29,0)</f>
        <v>Cliente</v>
      </c>
      <c r="AK722" s="17" t="str">
        <f>VLOOKUP(A722,'REPORTE'!$A$1:$AG$1961,30,0)</f>
        <v>Primaria</v>
      </c>
      <c r="AL722" s="17" t="str">
        <f>VLOOKUP(A722,'REPORTE'!$A$1:$AG$1961,31,0)</f>
        <v>CHIMBORAZO</v>
      </c>
      <c r="AM722" s="17" t="e">
        <f>VLOOKUP(AL722,PROVINCIAS!$F$1:$G$1171,2,0)</f>
        <v>#N/A</v>
      </c>
    </row>
    <row r="723" spans="1:39" x14ac:dyDescent="0.45">
      <c r="A723" s="17">
        <v>1001263</v>
      </c>
      <c r="B723" s="17" t="s">
        <v>10237</v>
      </c>
      <c r="C723" s="85">
        <v>1705550893</v>
      </c>
      <c r="D723" s="17">
        <v>65</v>
      </c>
      <c r="E723" s="86">
        <v>20718</v>
      </c>
      <c r="F723" s="86" t="str">
        <f t="shared" si="67"/>
        <v>1956</v>
      </c>
      <c r="G723" s="87">
        <v>2022</v>
      </c>
      <c r="H723" s="87">
        <f t="shared" si="68"/>
        <v>66</v>
      </c>
      <c r="I723" s="87" t="str">
        <f t="shared" si="66"/>
        <v>Mal</v>
      </c>
      <c r="J723" s="17" t="s">
        <v>36</v>
      </c>
      <c r="K723" s="17">
        <v>1002422</v>
      </c>
      <c r="L723" s="17">
        <v>18</v>
      </c>
      <c r="M723" s="17">
        <v>0</v>
      </c>
      <c r="N723" s="17" t="str">
        <f t="shared" si="69"/>
        <v>A1</v>
      </c>
      <c r="O723" s="17" t="s">
        <v>10468</v>
      </c>
      <c r="P723" s="17" t="s">
        <v>10469</v>
      </c>
      <c r="Q723" s="88">
        <v>44553</v>
      </c>
      <c r="R723" s="88">
        <v>45098</v>
      </c>
      <c r="S723" s="89" t="s">
        <v>776</v>
      </c>
      <c r="T723" s="17">
        <v>1512</v>
      </c>
      <c r="U723" s="17" t="s">
        <v>10897</v>
      </c>
      <c r="V723" s="17">
        <v>23</v>
      </c>
      <c r="W723" s="17" t="s">
        <v>10994</v>
      </c>
      <c r="X723" s="17" t="str">
        <f t="shared" si="70"/>
        <v>Vigente</v>
      </c>
      <c r="Y723" s="17" t="str">
        <f t="shared" si="71"/>
        <v>V</v>
      </c>
      <c r="Z723" s="17" t="s">
        <v>11114</v>
      </c>
      <c r="AA723" s="17" t="str">
        <f>VLOOKUP(A723,'REPORTE'!$A$1:$AG$1961,19,0)</f>
        <v>Jubilado</v>
      </c>
      <c r="AB723" s="17">
        <v>1001340</v>
      </c>
      <c r="AC723" s="17" t="s">
        <v>11353</v>
      </c>
      <c r="AD723" s="17" t="s">
        <v>11876</v>
      </c>
      <c r="AE723" s="17" t="s">
        <v>12072</v>
      </c>
      <c r="AF723" s="17" t="s">
        <v>12438</v>
      </c>
      <c r="AG723" s="17" t="s">
        <v>677</v>
      </c>
      <c r="AH723" s="17" t="str">
        <f>VLOOKUP(A723,'REPORTE'!$A$1:$AG$1961,5,0)</f>
        <v>ECUATORIANO(A) INDIGENA</v>
      </c>
      <c r="AI723" s="17">
        <f>VLOOKUP(A723,'REPORTE'!$A$1:$AG$1961,28,0)</f>
        <v>44355</v>
      </c>
      <c r="AJ723" s="17" t="str">
        <f>VLOOKUP(A723,'REPORTE'!$A$1:$AG$1961,29,0)</f>
        <v>Cliente</v>
      </c>
      <c r="AK723" s="17" t="str">
        <f>VLOOKUP(A723,'REPORTE'!$A$1:$AG$1961,30,0)</f>
        <v>Secundaria</v>
      </c>
      <c r="AL723" s="17" t="str">
        <f>VLOOKUP(A723,'REPORTE'!$A$1:$AG$1961,31,0)</f>
        <v>BOLIVAR</v>
      </c>
      <c r="AM723" s="17" t="str">
        <f>VLOOKUP(AL723,PROVINCIAS!$F$1:$G$1171,2,0)</f>
        <v>RURAL</v>
      </c>
    </row>
    <row r="724" spans="1:39" x14ac:dyDescent="0.45">
      <c r="A724" s="17">
        <v>1001708</v>
      </c>
      <c r="B724" s="17" t="s">
        <v>10238</v>
      </c>
      <c r="C724" s="85">
        <v>1726468745</v>
      </c>
      <c r="D724" s="17">
        <v>18</v>
      </c>
      <c r="E724" s="86">
        <v>37745</v>
      </c>
      <c r="F724" s="86" t="str">
        <f t="shared" si="67"/>
        <v>2003</v>
      </c>
      <c r="G724" s="87">
        <v>2022</v>
      </c>
      <c r="H724" s="87">
        <f t="shared" si="68"/>
        <v>19</v>
      </c>
      <c r="I724" s="87" t="str">
        <f t="shared" si="66"/>
        <v>Mal</v>
      </c>
      <c r="J724" s="17" t="s">
        <v>36</v>
      </c>
      <c r="K724" s="17">
        <v>1002426</v>
      </c>
      <c r="L724" s="17">
        <v>7</v>
      </c>
      <c r="M724" s="17">
        <v>0</v>
      </c>
      <c r="N724" s="17" t="str">
        <f t="shared" si="69"/>
        <v>A1</v>
      </c>
      <c r="O724" s="17" t="s">
        <v>10466</v>
      </c>
      <c r="P724" s="17" t="s">
        <v>10467</v>
      </c>
      <c r="Q724" s="88">
        <v>44553</v>
      </c>
      <c r="R724" s="88">
        <v>44765</v>
      </c>
      <c r="S724" s="89" t="s">
        <v>776</v>
      </c>
      <c r="T724" s="17">
        <v>1200</v>
      </c>
      <c r="U724" s="17">
        <v>869.31</v>
      </c>
      <c r="V724" s="17">
        <v>16</v>
      </c>
      <c r="W724" s="17" t="s">
        <v>10994</v>
      </c>
      <c r="X724" s="17" t="str">
        <f t="shared" si="70"/>
        <v>Vigente</v>
      </c>
      <c r="Y724" s="17" t="str">
        <f t="shared" si="71"/>
        <v>V</v>
      </c>
      <c r="Z724" s="17" t="s">
        <v>11000</v>
      </c>
      <c r="AA724" s="17" t="str">
        <f>VLOOKUP(A724,'REPORTE'!$A$1:$AG$1961,19,0)</f>
        <v>Venta al por mayor de frutas, legumbres y hortalizas.</v>
      </c>
      <c r="AB724" s="17">
        <v>1001809</v>
      </c>
      <c r="AC724" s="17" t="s">
        <v>11354</v>
      </c>
      <c r="AD724" s="17" t="s">
        <v>11956</v>
      </c>
      <c r="AE724" s="17" t="s">
        <v>12072</v>
      </c>
      <c r="AF724" s="17" t="s">
        <v>12439</v>
      </c>
      <c r="AG724" s="17" t="s">
        <v>665</v>
      </c>
      <c r="AH724" s="17" t="str">
        <f>VLOOKUP(A724,'REPORTE'!$A$1:$AG$1961,5,0)</f>
        <v>ECUATORIANO(A) INDIGENA</v>
      </c>
      <c r="AI724" s="17">
        <f>VLOOKUP(A724,'REPORTE'!$A$1:$AG$1961,28,0)</f>
        <v>44553</v>
      </c>
      <c r="AJ724" s="17" t="str">
        <f>VLOOKUP(A724,'REPORTE'!$A$1:$AG$1961,29,0)</f>
        <v>Cliente</v>
      </c>
      <c r="AK724" s="17" t="str">
        <f>VLOOKUP(A724,'REPORTE'!$A$1:$AG$1961,30,0)</f>
        <v>Secundaria</v>
      </c>
      <c r="AL724" s="17" t="str">
        <f>VLOOKUP(A724,'REPORTE'!$A$1:$AG$1961,31,0)</f>
        <v>PICHINCHA</v>
      </c>
      <c r="AM724" s="17" t="str">
        <f>VLOOKUP(AL724,PROVINCIAS!$F$1:$G$1171,2,0)</f>
        <v>URBANA</v>
      </c>
    </row>
    <row r="725" spans="1:39" x14ac:dyDescent="0.45">
      <c r="A725" s="17">
        <v>1001732</v>
      </c>
      <c r="B725" s="17" t="s">
        <v>10239</v>
      </c>
      <c r="C725" s="85">
        <v>1723354096</v>
      </c>
      <c r="D725" s="17">
        <v>27</v>
      </c>
      <c r="E725" s="86">
        <v>34607</v>
      </c>
      <c r="F725" s="86" t="str">
        <f t="shared" si="67"/>
        <v>1994</v>
      </c>
      <c r="G725" s="87">
        <v>2022</v>
      </c>
      <c r="H725" s="87">
        <f t="shared" si="68"/>
        <v>28</v>
      </c>
      <c r="I725" s="87" t="str">
        <f t="shared" si="66"/>
        <v>Mal</v>
      </c>
      <c r="J725" s="17" t="s">
        <v>36</v>
      </c>
      <c r="K725" s="17">
        <v>1002423</v>
      </c>
      <c r="L725" s="17">
        <v>18</v>
      </c>
      <c r="M725" s="17">
        <v>12</v>
      </c>
      <c r="N725" s="17" t="str">
        <f t="shared" si="69"/>
        <v>A2</v>
      </c>
      <c r="O725" s="17" t="s">
        <v>10468</v>
      </c>
      <c r="P725" s="17" t="s">
        <v>10469</v>
      </c>
      <c r="Q725" s="88">
        <v>44553</v>
      </c>
      <c r="R725" s="88">
        <v>45094</v>
      </c>
      <c r="S725" s="88">
        <v>44609</v>
      </c>
      <c r="T725" s="17">
        <v>1600</v>
      </c>
      <c r="U725" s="17" t="s">
        <v>10898</v>
      </c>
      <c r="V725" s="17">
        <v>23</v>
      </c>
      <c r="W725" s="17" t="s">
        <v>10995</v>
      </c>
      <c r="X725" s="17" t="str">
        <f t="shared" si="70"/>
        <v>Vigente</v>
      </c>
      <c r="Y725" s="17" t="str">
        <f t="shared" si="71"/>
        <v>F</v>
      </c>
      <c r="Z725" s="17" t="s">
        <v>11115</v>
      </c>
      <c r="AA725" s="17" t="e">
        <f>VLOOKUP(A725,'REPORTE'!$A$1:$AG$1961,19,0)</f>
        <v>#N/A</v>
      </c>
      <c r="AB725" s="17">
        <v>1001833</v>
      </c>
      <c r="AC725" s="17" t="s">
        <v>11308</v>
      </c>
      <c r="AD725" s="17" t="s">
        <v>11881</v>
      </c>
      <c r="AE725" s="17" t="s">
        <v>12072</v>
      </c>
      <c r="AF725" s="17" t="s">
        <v>11150</v>
      </c>
      <c r="AG725" s="17" t="s">
        <v>665</v>
      </c>
      <c r="AH725" s="17" t="e">
        <f>VLOOKUP(A725,'REPORTE'!$A$1:$AG$1961,5,0)</f>
        <v>#N/A</v>
      </c>
      <c r="AI725" s="17" t="e">
        <f>VLOOKUP(A725,'REPORTE'!$A$1:$AG$1961,28,0)</f>
        <v>#N/A</v>
      </c>
      <c r="AJ725" s="17" t="e">
        <f>VLOOKUP(A725,'REPORTE'!$A$1:$AG$1961,29,0)</f>
        <v>#N/A</v>
      </c>
      <c r="AK725" s="17" t="e">
        <f>VLOOKUP(A725,'REPORTE'!$A$1:$AG$1961,30,0)</f>
        <v>#N/A</v>
      </c>
      <c r="AL725" s="17" t="e">
        <f>VLOOKUP(A725,'REPORTE'!$A$1:$AG$1961,31,0)</f>
        <v>#N/A</v>
      </c>
      <c r="AM725" s="17" t="e">
        <f>VLOOKUP(AL725,PROVINCIAS!$F$1:$G$1171,2,0)</f>
        <v>#N/A</v>
      </c>
    </row>
    <row r="726" spans="1:39" x14ac:dyDescent="0.45">
      <c r="A726" s="17">
        <v>1001690</v>
      </c>
      <c r="B726" s="17" t="s">
        <v>10240</v>
      </c>
      <c r="C726" s="85">
        <v>603631110</v>
      </c>
      <c r="D726" s="17">
        <v>30</v>
      </c>
      <c r="E726" s="86">
        <v>33325</v>
      </c>
      <c r="F726" s="86" t="str">
        <f t="shared" si="67"/>
        <v>1991</v>
      </c>
      <c r="G726" s="87">
        <v>2022</v>
      </c>
      <c r="H726" s="87">
        <f t="shared" si="68"/>
        <v>31</v>
      </c>
      <c r="I726" s="87" t="str">
        <f t="shared" si="66"/>
        <v>Mal</v>
      </c>
      <c r="J726" s="17" t="s">
        <v>36</v>
      </c>
      <c r="K726" s="17">
        <v>1002427</v>
      </c>
      <c r="L726" s="17">
        <v>48</v>
      </c>
      <c r="M726" s="17">
        <v>0</v>
      </c>
      <c r="N726" s="17" t="str">
        <f t="shared" si="69"/>
        <v>A1</v>
      </c>
      <c r="O726" s="17" t="s">
        <v>10468</v>
      </c>
      <c r="P726" s="17" t="s">
        <v>10469</v>
      </c>
      <c r="Q726" s="88">
        <v>44554</v>
      </c>
      <c r="R726" s="88">
        <v>46014</v>
      </c>
      <c r="S726" s="89" t="s">
        <v>776</v>
      </c>
      <c r="T726" s="17">
        <v>10000</v>
      </c>
      <c r="U726" s="17" t="s">
        <v>10899</v>
      </c>
      <c r="V726" s="17">
        <v>18.989999999999998</v>
      </c>
      <c r="W726" s="17" t="s">
        <v>10994</v>
      </c>
      <c r="X726" s="17" t="str">
        <f t="shared" si="70"/>
        <v>Vigente</v>
      </c>
      <c r="Y726" s="17" t="str">
        <f t="shared" si="71"/>
        <v>V</v>
      </c>
      <c r="Z726" s="17" t="s">
        <v>348</v>
      </c>
      <c r="AA726" s="17" t="str">
        <f>VLOOKUP(A726,'REPORTE'!$A$1:$AG$1961,19,0)</f>
        <v>Venta al por mayor de frutas, legumbres y hortalizas.</v>
      </c>
      <c r="AB726" s="17">
        <v>1001791</v>
      </c>
      <c r="AC726" s="17" t="s">
        <v>11691</v>
      </c>
      <c r="AD726" s="17" t="s">
        <v>11877</v>
      </c>
      <c r="AE726" s="17" t="s">
        <v>12072</v>
      </c>
      <c r="AF726" s="17" t="s">
        <v>12440</v>
      </c>
      <c r="AG726" s="17" t="s">
        <v>665</v>
      </c>
      <c r="AH726" s="17" t="str">
        <f>VLOOKUP(A726,'REPORTE'!$A$1:$AG$1961,5,0)</f>
        <v>ECUATORIANO(A) INDIGENA</v>
      </c>
      <c r="AI726" s="17">
        <f>VLOOKUP(A726,'REPORTE'!$A$1:$AG$1961,28,0)</f>
        <v>0</v>
      </c>
      <c r="AJ726" s="17" t="str">
        <f>VLOOKUP(A726,'REPORTE'!$A$1:$AG$1961,29,0)</f>
        <v>Cliente</v>
      </c>
      <c r="AK726" s="17" t="str">
        <f>VLOOKUP(A726,'REPORTE'!$A$1:$AG$1961,30,0)</f>
        <v>Primaria</v>
      </c>
      <c r="AL726" s="17" t="str">
        <f>VLOOKUP(A726,'REPORTE'!$A$1:$AG$1961,31,0)</f>
        <v>CHIMBORAZO</v>
      </c>
      <c r="AM726" s="17" t="e">
        <f>VLOOKUP(AL726,PROVINCIAS!$F$1:$G$1171,2,0)</f>
        <v>#N/A</v>
      </c>
    </row>
    <row r="727" spans="1:39" x14ac:dyDescent="0.45">
      <c r="A727" s="17">
        <v>1001734</v>
      </c>
      <c r="B727" s="17" t="s">
        <v>10241</v>
      </c>
      <c r="C727" s="85">
        <v>1759029620</v>
      </c>
      <c r="D727" s="17">
        <v>55</v>
      </c>
      <c r="E727" s="86">
        <v>24281</v>
      </c>
      <c r="F727" s="86" t="str">
        <f t="shared" si="67"/>
        <v>1966</v>
      </c>
      <c r="G727" s="87">
        <v>2022</v>
      </c>
      <c r="H727" s="87">
        <f t="shared" si="68"/>
        <v>56</v>
      </c>
      <c r="I727" s="87" t="str">
        <f t="shared" si="66"/>
        <v>Mal</v>
      </c>
      <c r="J727" s="17" t="s">
        <v>36</v>
      </c>
      <c r="K727" s="17">
        <v>1002428</v>
      </c>
      <c r="L727" s="17">
        <v>24</v>
      </c>
      <c r="M727" s="17">
        <v>0</v>
      </c>
      <c r="N727" s="17" t="str">
        <f t="shared" si="69"/>
        <v>A1</v>
      </c>
      <c r="O727" s="17" t="s">
        <v>10468</v>
      </c>
      <c r="P727" s="17" t="s">
        <v>10469</v>
      </c>
      <c r="Q727" s="88">
        <v>44554</v>
      </c>
      <c r="R727" s="88">
        <v>45280</v>
      </c>
      <c r="S727" s="89" t="s">
        <v>776</v>
      </c>
      <c r="T727" s="17">
        <v>6000</v>
      </c>
      <c r="U727" s="17" t="s">
        <v>10900</v>
      </c>
      <c r="V727" s="17">
        <v>18.989999999999998</v>
      </c>
      <c r="W727" s="17" t="s">
        <v>10994</v>
      </c>
      <c r="X727" s="17" t="str">
        <f t="shared" si="70"/>
        <v>Vigente</v>
      </c>
      <c r="Y727" s="17" t="str">
        <f t="shared" si="71"/>
        <v>V</v>
      </c>
      <c r="Z727" s="17" t="s">
        <v>11495</v>
      </c>
      <c r="AA727" s="17" t="str">
        <f>VLOOKUP(A727,'REPORTE'!$A$1:$AG$1961,19,0)</f>
        <v>Educación de cuarto nivel o de posgrado, destinado a la especialización cientí­fica o entrenamiento profesional avanzado. Corresponden a este nivel los tí­tulos intermedios de postgrado de especialista y diploma superior y los grados de magí­ster y doctor.</v>
      </c>
      <c r="AB727" s="17">
        <v>1001835</v>
      </c>
      <c r="AC727" s="17" t="s">
        <v>11713</v>
      </c>
      <c r="AD727" s="17" t="s">
        <v>11908</v>
      </c>
      <c r="AE727" s="17" t="s">
        <v>12072</v>
      </c>
      <c r="AF727" s="17" t="s">
        <v>12441</v>
      </c>
      <c r="AG727" s="17" t="s">
        <v>677</v>
      </c>
      <c r="AH727" s="17" t="str">
        <f>VLOOKUP(A727,'REPORTE'!$A$1:$AG$1961,5,0)</f>
        <v>ECUATORIANO(A)</v>
      </c>
      <c r="AI727" s="17">
        <f>VLOOKUP(A727,'REPORTE'!$A$1:$AG$1961,28,0)</f>
        <v>0</v>
      </c>
      <c r="AJ727" s="17" t="str">
        <f>VLOOKUP(A727,'REPORTE'!$A$1:$AG$1961,29,0)</f>
        <v>Cliente</v>
      </c>
      <c r="AK727" s="17" t="str">
        <f>VLOOKUP(A727,'REPORTE'!$A$1:$AG$1961,30,0)</f>
        <v>Universitaria</v>
      </c>
      <c r="AL727" s="17" t="str">
        <f>VLOOKUP(A727,'REPORTE'!$A$1:$AG$1961,31,0)</f>
        <v>PICHINCHA</v>
      </c>
      <c r="AM727" s="17" t="str">
        <f>VLOOKUP(AL727,PROVINCIAS!$F$1:$G$1171,2,0)</f>
        <v>URBANA</v>
      </c>
    </row>
    <row r="728" spans="1:39" x14ac:dyDescent="0.45">
      <c r="A728" s="17">
        <v>1000203</v>
      </c>
      <c r="B728" s="17" t="s">
        <v>10242</v>
      </c>
      <c r="C728" s="85">
        <v>605472133</v>
      </c>
      <c r="D728" s="17">
        <v>20</v>
      </c>
      <c r="E728" s="86">
        <v>37024</v>
      </c>
      <c r="F728" s="86" t="str">
        <f t="shared" si="67"/>
        <v>2001</v>
      </c>
      <c r="G728" s="87">
        <v>2022</v>
      </c>
      <c r="H728" s="87">
        <f t="shared" si="68"/>
        <v>21</v>
      </c>
      <c r="I728" s="87" t="str">
        <f t="shared" si="66"/>
        <v>Mal</v>
      </c>
      <c r="J728" s="17" t="s">
        <v>59</v>
      </c>
      <c r="K728" s="17">
        <v>1002431</v>
      </c>
      <c r="L728" s="17">
        <v>12</v>
      </c>
      <c r="M728" s="17">
        <v>4</v>
      </c>
      <c r="N728" s="17" t="str">
        <f t="shared" si="69"/>
        <v>A1</v>
      </c>
      <c r="O728" s="17" t="s">
        <v>10468</v>
      </c>
      <c r="P728" s="17" t="s">
        <v>10469</v>
      </c>
      <c r="Q728" s="88">
        <v>44557</v>
      </c>
      <c r="R728" s="88">
        <v>44920</v>
      </c>
      <c r="S728" s="88">
        <v>44617</v>
      </c>
      <c r="T728" s="17">
        <v>1000</v>
      </c>
      <c r="U728" s="17">
        <v>924.48</v>
      </c>
      <c r="V728" s="17">
        <v>23</v>
      </c>
      <c r="W728" s="17" t="s">
        <v>10995</v>
      </c>
      <c r="X728" s="17" t="str">
        <f t="shared" si="70"/>
        <v>Vigente</v>
      </c>
      <c r="Y728" s="17" t="str">
        <f t="shared" si="71"/>
        <v>F</v>
      </c>
      <c r="Z728" s="17" t="s">
        <v>11035</v>
      </c>
      <c r="AA728" s="17" t="str">
        <f>VLOOKUP(A728,'REPORTE'!$A$1:$AG$1961,19,0)</f>
        <v>Empleado Privado</v>
      </c>
      <c r="AB728" s="17">
        <v>1000265</v>
      </c>
      <c r="AC728" s="17" t="s">
        <v>11185</v>
      </c>
      <c r="AD728" s="17" t="s">
        <v>11851</v>
      </c>
      <c r="AE728" s="17" t="s">
        <v>12072</v>
      </c>
      <c r="AF728" s="17" t="s">
        <v>12076</v>
      </c>
      <c r="AG728" s="17" t="s">
        <v>46</v>
      </c>
      <c r="AH728" s="17" t="str">
        <f>VLOOKUP(A728,'REPORTE'!$A$1:$AG$1961,5,0)</f>
        <v>ECUATORIANO(A)</v>
      </c>
      <c r="AI728" s="17">
        <f>VLOOKUP(A728,'REPORTE'!$A$1:$AG$1961,28,0)</f>
        <v>44131</v>
      </c>
      <c r="AJ728" s="17" t="str">
        <f>VLOOKUP(A728,'REPORTE'!$A$1:$AG$1961,29,0)</f>
        <v>Cliente</v>
      </c>
      <c r="AK728" s="17" t="str">
        <f>VLOOKUP(A728,'REPORTE'!$A$1:$AG$1961,30,0)</f>
        <v>Secundaria</v>
      </c>
      <c r="AL728" s="17" t="str">
        <f>VLOOKUP(A728,'REPORTE'!$A$1:$AG$1961,31,0)</f>
        <v>CHIMBORAZO</v>
      </c>
      <c r="AM728" s="17" t="e">
        <f>VLOOKUP(AL728,PROVINCIAS!$F$1:$G$1171,2,0)</f>
        <v>#N/A</v>
      </c>
    </row>
    <row r="729" spans="1:39" x14ac:dyDescent="0.45">
      <c r="A729" s="17">
        <v>1000675</v>
      </c>
      <c r="B729" s="17" t="s">
        <v>10243</v>
      </c>
      <c r="C729" s="85">
        <v>1717635823</v>
      </c>
      <c r="D729" s="17">
        <v>30</v>
      </c>
      <c r="E729" s="86">
        <v>33497</v>
      </c>
      <c r="F729" s="86" t="str">
        <f t="shared" si="67"/>
        <v>1991</v>
      </c>
      <c r="G729" s="87">
        <v>2022</v>
      </c>
      <c r="H729" s="87">
        <f t="shared" si="68"/>
        <v>31</v>
      </c>
      <c r="I729" s="87" t="str">
        <f t="shared" si="66"/>
        <v>Mal</v>
      </c>
      <c r="J729" s="17" t="s">
        <v>59</v>
      </c>
      <c r="K729" s="17">
        <v>1002435</v>
      </c>
      <c r="L729" s="17">
        <v>12</v>
      </c>
      <c r="M729" s="17">
        <v>19</v>
      </c>
      <c r="N729" s="17" t="str">
        <f t="shared" si="69"/>
        <v>A2</v>
      </c>
      <c r="O729" s="17" t="s">
        <v>10466</v>
      </c>
      <c r="P729" s="17" t="s">
        <v>10467</v>
      </c>
      <c r="Q729" s="88">
        <v>44557</v>
      </c>
      <c r="R729" s="88">
        <v>44936</v>
      </c>
      <c r="S729" s="88">
        <v>44602</v>
      </c>
      <c r="T729" s="17">
        <v>1100</v>
      </c>
      <c r="U729" s="17" t="s">
        <v>10865</v>
      </c>
      <c r="V729" s="17">
        <v>16</v>
      </c>
      <c r="W729" s="17" t="s">
        <v>10995</v>
      </c>
      <c r="X729" s="17" t="str">
        <f t="shared" si="70"/>
        <v>Vigente</v>
      </c>
      <c r="Y729" s="17" t="str">
        <f t="shared" si="71"/>
        <v>F</v>
      </c>
      <c r="Z729" s="17" t="s">
        <v>11000</v>
      </c>
      <c r="AA729" s="17" t="str">
        <f>VLOOKUP(A729,'REPORTE'!$A$1:$AG$1961,19,0)</f>
        <v>Restaurantes, cevicherí­as, picanterí­as, cafeterí­as, etcétera, incluido comida para llevar.</v>
      </c>
      <c r="AB729" s="17">
        <v>1001836</v>
      </c>
      <c r="AC729" s="17" t="s">
        <v>11355</v>
      </c>
      <c r="AD729" s="17" t="s">
        <v>12024</v>
      </c>
      <c r="AE729" s="17" t="s">
        <v>12072</v>
      </c>
      <c r="AF729" s="17" t="s">
        <v>12076</v>
      </c>
      <c r="AG729" s="17" t="s">
        <v>665</v>
      </c>
      <c r="AH729" s="17" t="str">
        <f>VLOOKUP(A729,'REPORTE'!$A$1:$AG$1961,5,0)</f>
        <v>ECUATORIANO(A)</v>
      </c>
      <c r="AI729" s="17">
        <f>VLOOKUP(A729,'REPORTE'!$A$1:$AG$1961,28,0)</f>
        <v>44557</v>
      </c>
      <c r="AJ729" s="17" t="str">
        <f>VLOOKUP(A729,'REPORTE'!$A$1:$AG$1961,29,0)</f>
        <v>Cliente</v>
      </c>
      <c r="AK729" s="17" t="str">
        <f>VLOOKUP(A729,'REPORTE'!$A$1:$AG$1961,30,0)</f>
        <v>Universitaria</v>
      </c>
      <c r="AL729" s="17" t="str">
        <f>VLOOKUP(A729,'REPORTE'!$A$1:$AG$1961,31,0)</f>
        <v>PICHINCHA</v>
      </c>
      <c r="AM729" s="17" t="str">
        <f>VLOOKUP(AL729,PROVINCIAS!$F$1:$G$1171,2,0)</f>
        <v>URBANA</v>
      </c>
    </row>
    <row r="730" spans="1:39" x14ac:dyDescent="0.45">
      <c r="A730" s="17">
        <v>1001162</v>
      </c>
      <c r="B730" s="17" t="s">
        <v>10244</v>
      </c>
      <c r="C730" s="85">
        <v>603322975</v>
      </c>
      <c r="D730" s="17">
        <v>42</v>
      </c>
      <c r="E730" s="86">
        <v>29208</v>
      </c>
      <c r="F730" s="86" t="str">
        <f t="shared" si="67"/>
        <v>1979</v>
      </c>
      <c r="G730" s="87">
        <v>2022</v>
      </c>
      <c r="H730" s="87">
        <f t="shared" si="68"/>
        <v>43</v>
      </c>
      <c r="I730" s="87" t="str">
        <f t="shared" si="66"/>
        <v>Mal</v>
      </c>
      <c r="J730" s="17" t="s">
        <v>59</v>
      </c>
      <c r="K730" s="17">
        <v>1002434</v>
      </c>
      <c r="L730" s="17">
        <v>30</v>
      </c>
      <c r="M730" s="17">
        <v>0</v>
      </c>
      <c r="N730" s="17" t="str">
        <f t="shared" si="69"/>
        <v>A1</v>
      </c>
      <c r="O730" s="17" t="s">
        <v>10468</v>
      </c>
      <c r="P730" s="17" t="s">
        <v>10469</v>
      </c>
      <c r="Q730" s="88">
        <v>44557</v>
      </c>
      <c r="R730" s="88">
        <v>45488</v>
      </c>
      <c r="S730" s="89" t="s">
        <v>776</v>
      </c>
      <c r="T730" s="17">
        <v>2050</v>
      </c>
      <c r="U730" s="17" t="s">
        <v>10901</v>
      </c>
      <c r="V730" s="17">
        <v>21.5</v>
      </c>
      <c r="W730" s="17" t="s">
        <v>10994</v>
      </c>
      <c r="X730" s="17" t="str">
        <f t="shared" si="70"/>
        <v>Vigente</v>
      </c>
      <c r="Y730" s="17" t="str">
        <f t="shared" si="71"/>
        <v>V</v>
      </c>
      <c r="Z730" s="17" t="s">
        <v>244</v>
      </c>
      <c r="AA730" s="17" t="str">
        <f>VLOOKUP(A730,'REPORTE'!$A$1:$AG$1961,19,0)</f>
        <v>Servicios de taxis.</v>
      </c>
      <c r="AB730" s="17">
        <v>1001241</v>
      </c>
      <c r="AC730" s="17" t="s">
        <v>11714</v>
      </c>
      <c r="AD730" s="17" t="s">
        <v>11838</v>
      </c>
      <c r="AE730" s="17" t="s">
        <v>12072</v>
      </c>
      <c r="AF730" s="17" t="s">
        <v>12442</v>
      </c>
      <c r="AG730" s="17" t="s">
        <v>665</v>
      </c>
      <c r="AH730" s="17" t="str">
        <f>VLOOKUP(A730,'REPORTE'!$A$1:$AG$1961,5,0)</f>
        <v>ECUATORIANO(A) INDIGENA</v>
      </c>
      <c r="AI730" s="17">
        <f>VLOOKUP(A730,'REPORTE'!$A$1:$AG$1961,28,0)</f>
        <v>44295</v>
      </c>
      <c r="AJ730" s="17" t="str">
        <f>VLOOKUP(A730,'REPORTE'!$A$1:$AG$1961,29,0)</f>
        <v>Cliente</v>
      </c>
      <c r="AK730" s="17" t="str">
        <f>VLOOKUP(A730,'REPORTE'!$A$1:$AG$1961,30,0)</f>
        <v>Secundaria</v>
      </c>
      <c r="AL730" s="17" t="str">
        <f>VLOOKUP(A730,'REPORTE'!$A$1:$AG$1961,31,0)</f>
        <v>CHIMBORAZO</v>
      </c>
      <c r="AM730" s="17" t="e">
        <f>VLOOKUP(AL730,PROVINCIAS!$F$1:$G$1171,2,0)</f>
        <v>#N/A</v>
      </c>
    </row>
    <row r="731" spans="1:39" x14ac:dyDescent="0.45">
      <c r="A731" s="17">
        <v>1001162</v>
      </c>
      <c r="B731" s="17" t="s">
        <v>10244</v>
      </c>
      <c r="C731" s="85">
        <v>603322975</v>
      </c>
      <c r="D731" s="17">
        <v>42</v>
      </c>
      <c r="E731" s="86">
        <v>29208</v>
      </c>
      <c r="F731" s="86" t="str">
        <f t="shared" si="67"/>
        <v>1979</v>
      </c>
      <c r="G731" s="87">
        <v>2022</v>
      </c>
      <c r="H731" s="87">
        <f t="shared" si="68"/>
        <v>43</v>
      </c>
      <c r="I731" s="87" t="str">
        <f t="shared" si="66"/>
        <v>Mal</v>
      </c>
      <c r="J731" s="17" t="s">
        <v>59</v>
      </c>
      <c r="K731" s="17">
        <v>1002433</v>
      </c>
      <c r="L731" s="17">
        <v>30</v>
      </c>
      <c r="M731" s="17">
        <v>0</v>
      </c>
      <c r="N731" s="17" t="str">
        <f t="shared" si="69"/>
        <v>A1</v>
      </c>
      <c r="O731" s="17" t="s">
        <v>10468</v>
      </c>
      <c r="P731" s="17" t="s">
        <v>10469</v>
      </c>
      <c r="Q731" s="88">
        <v>44557</v>
      </c>
      <c r="R731" s="88">
        <v>45488</v>
      </c>
      <c r="S731" s="89" t="s">
        <v>776</v>
      </c>
      <c r="T731" s="17">
        <v>5000</v>
      </c>
      <c r="U731" s="17" t="s">
        <v>10902</v>
      </c>
      <c r="V731" s="17">
        <v>17.5</v>
      </c>
      <c r="W731" s="17" t="s">
        <v>10994</v>
      </c>
      <c r="X731" s="17" t="str">
        <f t="shared" si="70"/>
        <v>Vigente</v>
      </c>
      <c r="Y731" s="17" t="str">
        <f t="shared" si="71"/>
        <v>V</v>
      </c>
      <c r="Z731" s="17" t="s">
        <v>11013</v>
      </c>
      <c r="AA731" s="17" t="str">
        <f>VLOOKUP(A731,'REPORTE'!$A$1:$AG$1961,19,0)</f>
        <v>Servicios de taxis.</v>
      </c>
      <c r="AB731" s="17">
        <v>1001241</v>
      </c>
      <c r="AC731" s="17" t="s">
        <v>11544</v>
      </c>
      <c r="AD731" s="17" t="s">
        <v>11838</v>
      </c>
      <c r="AE731" s="17" t="s">
        <v>12072</v>
      </c>
      <c r="AF731" s="17" t="s">
        <v>12442</v>
      </c>
      <c r="AG731" s="17" t="s">
        <v>665</v>
      </c>
      <c r="AH731" s="17" t="str">
        <f>VLOOKUP(A731,'REPORTE'!$A$1:$AG$1961,5,0)</f>
        <v>ECUATORIANO(A) INDIGENA</v>
      </c>
      <c r="AI731" s="17">
        <f>VLOOKUP(A731,'REPORTE'!$A$1:$AG$1961,28,0)</f>
        <v>44295</v>
      </c>
      <c r="AJ731" s="17" t="str">
        <f>VLOOKUP(A731,'REPORTE'!$A$1:$AG$1961,29,0)</f>
        <v>Cliente</v>
      </c>
      <c r="AK731" s="17" t="str">
        <f>VLOOKUP(A731,'REPORTE'!$A$1:$AG$1961,30,0)</f>
        <v>Secundaria</v>
      </c>
      <c r="AL731" s="17" t="str">
        <f>VLOOKUP(A731,'REPORTE'!$A$1:$AG$1961,31,0)</f>
        <v>CHIMBORAZO</v>
      </c>
      <c r="AM731" s="17" t="e">
        <f>VLOOKUP(AL731,PROVINCIAS!$F$1:$G$1171,2,0)</f>
        <v>#N/A</v>
      </c>
    </row>
    <row r="732" spans="1:39" x14ac:dyDescent="0.45">
      <c r="A732" s="17">
        <v>1001735</v>
      </c>
      <c r="B732" s="17" t="s">
        <v>10245</v>
      </c>
      <c r="C732" s="85">
        <v>600832950</v>
      </c>
      <c r="D732" s="17">
        <v>68</v>
      </c>
      <c r="E732" s="86">
        <v>19757</v>
      </c>
      <c r="F732" s="86" t="str">
        <f t="shared" si="67"/>
        <v>1954</v>
      </c>
      <c r="G732" s="87">
        <v>2022</v>
      </c>
      <c r="H732" s="87">
        <f t="shared" si="68"/>
        <v>68</v>
      </c>
      <c r="I732" s="87" t="str">
        <f t="shared" si="66"/>
        <v>Mal</v>
      </c>
      <c r="J732" s="17" t="s">
        <v>59</v>
      </c>
      <c r="K732" s="17">
        <v>1002432</v>
      </c>
      <c r="L732" s="17">
        <v>12</v>
      </c>
      <c r="M732" s="17">
        <v>0</v>
      </c>
      <c r="N732" s="17" t="str">
        <f t="shared" si="69"/>
        <v>A1</v>
      </c>
      <c r="O732" s="17" t="s">
        <v>10468</v>
      </c>
      <c r="P732" s="17" t="s">
        <v>10469</v>
      </c>
      <c r="Q732" s="88">
        <v>44557</v>
      </c>
      <c r="R732" s="88">
        <v>44920</v>
      </c>
      <c r="S732" s="89" t="s">
        <v>776</v>
      </c>
      <c r="T732" s="17">
        <v>200</v>
      </c>
      <c r="U732" s="17">
        <v>169.85</v>
      </c>
      <c r="V732" s="17">
        <v>23</v>
      </c>
      <c r="W732" s="17" t="s">
        <v>10994</v>
      </c>
      <c r="X732" s="17" t="str">
        <f t="shared" si="70"/>
        <v>Vigente</v>
      </c>
      <c r="Y732" s="17" t="str">
        <f t="shared" si="71"/>
        <v>V</v>
      </c>
      <c r="Z732" s="17" t="s">
        <v>244</v>
      </c>
      <c r="AA732" s="17" t="str">
        <f>VLOOKUP(A732,'REPORTE'!$A$1:$AG$1961,19,0)</f>
        <v>Venta al por mayor de frutas, legumbres y hortalizas.</v>
      </c>
      <c r="AB732" s="17">
        <v>1001837</v>
      </c>
      <c r="AC732" s="17" t="s">
        <v>11356</v>
      </c>
      <c r="AD732" s="17" t="s">
        <v>12025</v>
      </c>
      <c r="AE732" s="17" t="s">
        <v>12072</v>
      </c>
      <c r="AF732" s="17" t="s">
        <v>12443</v>
      </c>
      <c r="AG732" s="17" t="s">
        <v>74</v>
      </c>
      <c r="AH732" s="17" t="str">
        <f>VLOOKUP(A732,'REPORTE'!$A$1:$AG$1961,5,0)</f>
        <v>ECUATORIANO(A) INDIGENA</v>
      </c>
      <c r="AI732" s="17">
        <f>VLOOKUP(A732,'REPORTE'!$A$1:$AG$1961,28,0)</f>
        <v>0</v>
      </c>
      <c r="AJ732" s="17" t="str">
        <f>VLOOKUP(A732,'REPORTE'!$A$1:$AG$1961,29,0)</f>
        <v>Cliente</v>
      </c>
      <c r="AK732" s="17" t="str">
        <f>VLOOKUP(A732,'REPORTE'!$A$1:$AG$1961,30,0)</f>
        <v>Ninguna</v>
      </c>
      <c r="AL732" s="17" t="str">
        <f>VLOOKUP(A732,'REPORTE'!$A$1:$AG$1961,31,0)</f>
        <v>CHIMBORAZO</v>
      </c>
      <c r="AM732" s="17" t="e">
        <f>VLOOKUP(AL732,PROVINCIAS!$F$1:$G$1171,2,0)</f>
        <v>#N/A</v>
      </c>
    </row>
    <row r="733" spans="1:39" x14ac:dyDescent="0.45">
      <c r="A733" s="17">
        <v>1000189</v>
      </c>
      <c r="B733" s="17" t="s">
        <v>10246</v>
      </c>
      <c r="C733" s="85">
        <v>604318212</v>
      </c>
      <c r="D733" s="17">
        <v>30</v>
      </c>
      <c r="E733" s="86">
        <v>33352</v>
      </c>
      <c r="F733" s="86" t="str">
        <f t="shared" si="67"/>
        <v>1991</v>
      </c>
      <c r="G733" s="87">
        <v>2022</v>
      </c>
      <c r="H733" s="87">
        <f t="shared" si="68"/>
        <v>31</v>
      </c>
      <c r="I733" s="87" t="str">
        <f t="shared" si="66"/>
        <v>Mal</v>
      </c>
      <c r="J733" s="17" t="s">
        <v>59</v>
      </c>
      <c r="K733" s="17">
        <v>1002441</v>
      </c>
      <c r="L733" s="17">
        <v>12</v>
      </c>
      <c r="M733" s="17">
        <v>0</v>
      </c>
      <c r="N733" s="17" t="str">
        <f t="shared" si="69"/>
        <v>A1</v>
      </c>
      <c r="O733" s="17" t="s">
        <v>10466</v>
      </c>
      <c r="P733" s="17" t="s">
        <v>10467</v>
      </c>
      <c r="Q733" s="88">
        <v>44558</v>
      </c>
      <c r="R733" s="88">
        <v>44927</v>
      </c>
      <c r="S733" s="89" t="s">
        <v>776</v>
      </c>
      <c r="T733" s="17">
        <v>10000</v>
      </c>
      <c r="U733" s="17" t="s">
        <v>10903</v>
      </c>
      <c r="V733" s="17">
        <v>16</v>
      </c>
      <c r="W733" s="17" t="s">
        <v>10994</v>
      </c>
      <c r="X733" s="17" t="str">
        <f t="shared" si="70"/>
        <v>Vigente</v>
      </c>
      <c r="Y733" s="17" t="str">
        <f t="shared" si="71"/>
        <v>V</v>
      </c>
      <c r="Z733" s="17" t="s">
        <v>11000</v>
      </c>
      <c r="AA733" s="17" t="str">
        <f>VLOOKUP(A733,'REPORTE'!$A$1:$AG$1961,19,0)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AB733" s="17">
        <v>1000252</v>
      </c>
      <c r="AC733" s="17" t="s">
        <v>11715</v>
      </c>
      <c r="AD733" s="17" t="s">
        <v>11907</v>
      </c>
      <c r="AE733" s="17" t="s">
        <v>12072</v>
      </c>
      <c r="AF733" s="17" t="s">
        <v>12444</v>
      </c>
      <c r="AG733" s="17" t="s">
        <v>665</v>
      </c>
      <c r="AH733" s="17" t="str">
        <f>VLOOKUP(A733,'REPORTE'!$A$1:$AG$1961,5,0)</f>
        <v>ECUATORIANO(A) INDIGENA</v>
      </c>
      <c r="AI733" s="17">
        <f>VLOOKUP(A733,'REPORTE'!$A$1:$AG$1961,28,0)</f>
        <v>44131</v>
      </c>
      <c r="AJ733" s="17" t="str">
        <f>VLOOKUP(A733,'REPORTE'!$A$1:$AG$1961,29,0)</f>
        <v>Cliente</v>
      </c>
      <c r="AK733" s="17" t="str">
        <f>VLOOKUP(A733,'REPORTE'!$A$1:$AG$1961,30,0)</f>
        <v>Secundaria</v>
      </c>
      <c r="AL733" s="17" t="str">
        <f>VLOOKUP(A733,'REPORTE'!$A$1:$AG$1961,31,0)</f>
        <v>PICHINCHA</v>
      </c>
      <c r="AM733" s="17" t="str">
        <f>VLOOKUP(AL733,PROVINCIAS!$F$1:$G$1171,2,0)</f>
        <v>URBANA</v>
      </c>
    </row>
    <row r="734" spans="1:39" x14ac:dyDescent="0.45">
      <c r="A734" s="17">
        <v>1000189</v>
      </c>
      <c r="B734" s="17" t="s">
        <v>10246</v>
      </c>
      <c r="C734" s="85">
        <v>604318212</v>
      </c>
      <c r="D734" s="17">
        <v>30</v>
      </c>
      <c r="E734" s="86">
        <v>33352</v>
      </c>
      <c r="F734" s="86" t="str">
        <f t="shared" si="67"/>
        <v>1991</v>
      </c>
      <c r="G734" s="87">
        <v>2022</v>
      </c>
      <c r="H734" s="87">
        <f t="shared" si="68"/>
        <v>31</v>
      </c>
      <c r="I734" s="87" t="str">
        <f t="shared" si="66"/>
        <v>Mal</v>
      </c>
      <c r="J734" s="17" t="s">
        <v>59</v>
      </c>
      <c r="K734" s="17">
        <v>1002442</v>
      </c>
      <c r="L734" s="17">
        <v>12</v>
      </c>
      <c r="M734" s="17">
        <v>0</v>
      </c>
      <c r="N734" s="17" t="str">
        <f t="shared" si="69"/>
        <v>A1</v>
      </c>
      <c r="O734" s="17" t="s">
        <v>10466</v>
      </c>
      <c r="P734" s="17" t="s">
        <v>10467</v>
      </c>
      <c r="Q734" s="88">
        <v>44558</v>
      </c>
      <c r="R734" s="88">
        <v>44927</v>
      </c>
      <c r="S734" s="89" t="s">
        <v>776</v>
      </c>
      <c r="T734" s="17">
        <v>10000</v>
      </c>
      <c r="U734" s="17" t="s">
        <v>10903</v>
      </c>
      <c r="V734" s="17">
        <v>16</v>
      </c>
      <c r="W734" s="17" t="s">
        <v>10994</v>
      </c>
      <c r="X734" s="17" t="str">
        <f t="shared" si="70"/>
        <v>Vigente</v>
      </c>
      <c r="Y734" s="17" t="str">
        <f t="shared" si="71"/>
        <v>V</v>
      </c>
      <c r="Z734" s="17" t="s">
        <v>11000</v>
      </c>
      <c r="AA734" s="17" t="str">
        <f>VLOOKUP(A734,'REPORTE'!$A$1:$AG$1961,19,0)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AB734" s="17">
        <v>1000252</v>
      </c>
      <c r="AC734" s="17" t="s">
        <v>11715</v>
      </c>
      <c r="AD734" s="17" t="s">
        <v>11907</v>
      </c>
      <c r="AE734" s="17" t="s">
        <v>12072</v>
      </c>
      <c r="AF734" s="17" t="s">
        <v>12444</v>
      </c>
      <c r="AG734" s="17" t="s">
        <v>665</v>
      </c>
      <c r="AH734" s="17" t="str">
        <f>VLOOKUP(A734,'REPORTE'!$A$1:$AG$1961,5,0)</f>
        <v>ECUATORIANO(A) INDIGENA</v>
      </c>
      <c r="AI734" s="17">
        <f>VLOOKUP(A734,'REPORTE'!$A$1:$AG$1961,28,0)</f>
        <v>44131</v>
      </c>
      <c r="AJ734" s="17" t="str">
        <f>VLOOKUP(A734,'REPORTE'!$A$1:$AG$1961,29,0)</f>
        <v>Cliente</v>
      </c>
      <c r="AK734" s="17" t="str">
        <f>VLOOKUP(A734,'REPORTE'!$A$1:$AG$1961,30,0)</f>
        <v>Secundaria</v>
      </c>
      <c r="AL734" s="17" t="str">
        <f>VLOOKUP(A734,'REPORTE'!$A$1:$AG$1961,31,0)</f>
        <v>PICHINCHA</v>
      </c>
      <c r="AM734" s="17" t="str">
        <f>VLOOKUP(AL734,PROVINCIAS!$F$1:$G$1171,2,0)</f>
        <v>URBANA</v>
      </c>
    </row>
    <row r="735" spans="1:39" x14ac:dyDescent="0.45">
      <c r="A735" s="17">
        <v>1000448</v>
      </c>
      <c r="B735" s="17" t="s">
        <v>10247</v>
      </c>
      <c r="C735" s="85">
        <v>1725564379</v>
      </c>
      <c r="D735" s="17">
        <v>19</v>
      </c>
      <c r="E735" s="86">
        <v>37359</v>
      </c>
      <c r="F735" s="86" t="str">
        <f t="shared" si="67"/>
        <v>2002</v>
      </c>
      <c r="G735" s="87">
        <v>2022</v>
      </c>
      <c r="H735" s="87">
        <f t="shared" si="68"/>
        <v>20</v>
      </c>
      <c r="I735" s="87" t="str">
        <f t="shared" si="66"/>
        <v>Mal</v>
      </c>
      <c r="J735" s="17" t="s">
        <v>59</v>
      </c>
      <c r="K735" s="17">
        <v>1002437</v>
      </c>
      <c r="L735" s="17">
        <v>1</v>
      </c>
      <c r="M735" s="17">
        <v>0</v>
      </c>
      <c r="N735" s="17" t="str">
        <f t="shared" si="69"/>
        <v>A1</v>
      </c>
      <c r="O735" s="17" t="s">
        <v>10468</v>
      </c>
      <c r="P735" s="17" t="s">
        <v>10469</v>
      </c>
      <c r="Q735" s="88">
        <v>44558</v>
      </c>
      <c r="R735" s="88">
        <v>44640</v>
      </c>
      <c r="S735" s="89" t="s">
        <v>776</v>
      </c>
      <c r="T735" s="17">
        <v>900</v>
      </c>
      <c r="U735" s="17">
        <v>900</v>
      </c>
      <c r="V735" s="17">
        <v>23</v>
      </c>
      <c r="W735" s="17" t="s">
        <v>10994</v>
      </c>
      <c r="X735" s="17" t="str">
        <f t="shared" si="70"/>
        <v>Vigente</v>
      </c>
      <c r="Y735" s="17" t="str">
        <f t="shared" si="71"/>
        <v>V</v>
      </c>
      <c r="Z735" s="17" t="s">
        <v>348</v>
      </c>
      <c r="AA735" s="17" t="str">
        <f>VLOOKUP(A735,'REPORTE'!$A$1:$AG$1961,19,0)</f>
        <v>Venta al por menor de frutas, legumbres y hortalizas frescas o en conserva en establecimientos especializados.</v>
      </c>
      <c r="AB735" s="17">
        <v>1000514</v>
      </c>
      <c r="AC735" s="17" t="s">
        <v>11357</v>
      </c>
      <c r="AD735" s="17" t="s">
        <v>11898</v>
      </c>
      <c r="AE735" s="17" t="s">
        <v>12072</v>
      </c>
      <c r="AF735" s="17" t="s">
        <v>12100</v>
      </c>
      <c r="AG735" s="17" t="s">
        <v>46</v>
      </c>
      <c r="AH735" s="17" t="str">
        <f>VLOOKUP(A735,'REPORTE'!$A$1:$AG$1961,5,0)</f>
        <v>ECUATORIANO(A) INDIGENA</v>
      </c>
      <c r="AI735" s="17">
        <f>VLOOKUP(A735,'REPORTE'!$A$1:$AG$1961,28,0)</f>
        <v>44257</v>
      </c>
      <c r="AJ735" s="17" t="str">
        <f>VLOOKUP(A735,'REPORTE'!$A$1:$AG$1961,29,0)</f>
        <v>Cliente</v>
      </c>
      <c r="AK735" s="17" t="str">
        <f>VLOOKUP(A735,'REPORTE'!$A$1:$AG$1961,30,0)</f>
        <v>Secundaria</v>
      </c>
      <c r="AL735" s="17" t="str">
        <f>VLOOKUP(A735,'REPORTE'!$A$1:$AG$1961,31,0)</f>
        <v>PICHINCHA</v>
      </c>
      <c r="AM735" s="17" t="str">
        <f>VLOOKUP(AL735,PROVINCIAS!$F$1:$G$1171,2,0)</f>
        <v>URBANA</v>
      </c>
    </row>
    <row r="736" spans="1:39" x14ac:dyDescent="0.45">
      <c r="A736" s="17">
        <v>1000448</v>
      </c>
      <c r="B736" s="17" t="s">
        <v>10247</v>
      </c>
      <c r="C736" s="85">
        <v>1725564379</v>
      </c>
      <c r="D736" s="17">
        <v>19</v>
      </c>
      <c r="E736" s="86">
        <v>37359</v>
      </c>
      <c r="F736" s="86" t="str">
        <f t="shared" si="67"/>
        <v>2002</v>
      </c>
      <c r="G736" s="87">
        <v>2022</v>
      </c>
      <c r="H736" s="87">
        <f t="shared" si="68"/>
        <v>20</v>
      </c>
      <c r="I736" s="87" t="str">
        <f t="shared" si="66"/>
        <v>Mal</v>
      </c>
      <c r="J736" s="17" t="s">
        <v>59</v>
      </c>
      <c r="K736" s="17">
        <v>1002445</v>
      </c>
      <c r="L736" s="17">
        <v>24</v>
      </c>
      <c r="M736" s="17">
        <v>9</v>
      </c>
      <c r="N736" s="17" t="str">
        <f t="shared" si="69"/>
        <v>A2</v>
      </c>
      <c r="O736" s="17" t="s">
        <v>10468</v>
      </c>
      <c r="P736" s="17" t="s">
        <v>10469</v>
      </c>
      <c r="Q736" s="88">
        <v>44558</v>
      </c>
      <c r="R736" s="88">
        <v>45311</v>
      </c>
      <c r="S736" s="88">
        <v>44612</v>
      </c>
      <c r="T736" s="17">
        <v>2500</v>
      </c>
      <c r="U736" s="17" t="s">
        <v>10904</v>
      </c>
      <c r="V736" s="17">
        <v>21.5</v>
      </c>
      <c r="W736" s="17" t="s">
        <v>10995</v>
      </c>
      <c r="X736" s="17" t="str">
        <f t="shared" si="70"/>
        <v>Vigente</v>
      </c>
      <c r="Y736" s="17" t="str">
        <f t="shared" si="71"/>
        <v>F</v>
      </c>
      <c r="Z736" s="17" t="s">
        <v>279</v>
      </c>
      <c r="AA736" s="17" t="str">
        <f>VLOOKUP(A736,'REPORTE'!$A$1:$AG$1961,19,0)</f>
        <v>Venta al por menor de frutas, legumbres y hortalizas frescas o en conserva en establecimientos especializados.</v>
      </c>
      <c r="AB736" s="17">
        <v>1000514</v>
      </c>
      <c r="AC736" s="17" t="s">
        <v>11149</v>
      </c>
      <c r="AD736" s="17" t="s">
        <v>11898</v>
      </c>
      <c r="AE736" s="17" t="s">
        <v>12072</v>
      </c>
      <c r="AF736" s="17" t="s">
        <v>12100</v>
      </c>
      <c r="AG736" s="17" t="s">
        <v>677</v>
      </c>
      <c r="AH736" s="17" t="str">
        <f>VLOOKUP(A736,'REPORTE'!$A$1:$AG$1961,5,0)</f>
        <v>ECUATORIANO(A) INDIGENA</v>
      </c>
      <c r="AI736" s="17">
        <f>VLOOKUP(A736,'REPORTE'!$A$1:$AG$1961,28,0)</f>
        <v>44257</v>
      </c>
      <c r="AJ736" s="17" t="str">
        <f>VLOOKUP(A736,'REPORTE'!$A$1:$AG$1961,29,0)</f>
        <v>Cliente</v>
      </c>
      <c r="AK736" s="17" t="str">
        <f>VLOOKUP(A736,'REPORTE'!$A$1:$AG$1961,30,0)</f>
        <v>Secundaria</v>
      </c>
      <c r="AL736" s="17" t="str">
        <f>VLOOKUP(A736,'REPORTE'!$A$1:$AG$1961,31,0)</f>
        <v>PICHINCHA</v>
      </c>
      <c r="AM736" s="17" t="str">
        <f>VLOOKUP(AL736,PROVINCIAS!$F$1:$G$1171,2,0)</f>
        <v>URBANA</v>
      </c>
    </row>
    <row r="737" spans="1:39" x14ac:dyDescent="0.45">
      <c r="A737" s="17">
        <v>1000474</v>
      </c>
      <c r="B737" s="17" t="s">
        <v>10248</v>
      </c>
      <c r="C737" s="85">
        <v>1709362253</v>
      </c>
      <c r="D737" s="17">
        <v>52</v>
      </c>
      <c r="E737" s="86">
        <v>25414</v>
      </c>
      <c r="F737" s="86" t="str">
        <f t="shared" si="67"/>
        <v>1969</v>
      </c>
      <c r="G737" s="87">
        <v>2022</v>
      </c>
      <c r="H737" s="87">
        <f t="shared" si="68"/>
        <v>53</v>
      </c>
      <c r="I737" s="87" t="str">
        <f t="shared" si="66"/>
        <v>Mal</v>
      </c>
      <c r="J737" s="17" t="s">
        <v>59</v>
      </c>
      <c r="K737" s="17">
        <v>1002438</v>
      </c>
      <c r="L737" s="17">
        <v>48</v>
      </c>
      <c r="M737" s="17">
        <v>35</v>
      </c>
      <c r="N737" s="17" t="str">
        <f t="shared" si="69"/>
        <v>A3</v>
      </c>
      <c r="O737" s="17" t="s">
        <v>10468</v>
      </c>
      <c r="P737" s="17" t="s">
        <v>10469</v>
      </c>
      <c r="Q737" s="88">
        <v>44558</v>
      </c>
      <c r="R737" s="88">
        <v>46016</v>
      </c>
      <c r="S737" s="88">
        <v>44586</v>
      </c>
      <c r="T737" s="17">
        <v>6400</v>
      </c>
      <c r="U737" s="17" t="s">
        <v>10905</v>
      </c>
      <c r="V737" s="17">
        <v>21.5</v>
      </c>
      <c r="W737" s="17" t="s">
        <v>10995</v>
      </c>
      <c r="X737" s="17" t="str">
        <f t="shared" si="70"/>
        <v>Vigente</v>
      </c>
      <c r="Y737" s="17" t="str">
        <f t="shared" si="71"/>
        <v>F</v>
      </c>
      <c r="Z737" s="17" t="s">
        <v>11496</v>
      </c>
      <c r="AA737" s="17" t="str">
        <f>VLOOKUP(A737,'REPORTE'!$A$1:$AG$1961,19,0)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737" s="17">
        <v>1000545</v>
      </c>
      <c r="AC737" s="17" t="s">
        <v>11716</v>
      </c>
      <c r="AD737" s="17" t="s">
        <v>12026</v>
      </c>
      <c r="AE737" s="17" t="s">
        <v>12072</v>
      </c>
      <c r="AF737" s="17" t="s">
        <v>12100</v>
      </c>
      <c r="AG737" s="17" t="s">
        <v>46</v>
      </c>
      <c r="AH737" s="17" t="str">
        <f>VLOOKUP(A737,'REPORTE'!$A$1:$AG$1961,5,0)</f>
        <v>ECUATORIANO(A)</v>
      </c>
      <c r="AI737" s="17">
        <f>VLOOKUP(A737,'REPORTE'!$A$1:$AG$1961,28,0)</f>
        <v>44337</v>
      </c>
      <c r="AJ737" s="17" t="str">
        <f>VLOOKUP(A737,'REPORTE'!$A$1:$AG$1961,29,0)</f>
        <v>Cliente</v>
      </c>
      <c r="AK737" s="17" t="str">
        <f>VLOOKUP(A737,'REPORTE'!$A$1:$AG$1961,30,0)</f>
        <v>Secundaria</v>
      </c>
      <c r="AL737" s="17" t="str">
        <f>VLOOKUP(A737,'REPORTE'!$A$1:$AG$1961,31,0)</f>
        <v>PICHINCHA</v>
      </c>
      <c r="AM737" s="17" t="str">
        <f>VLOOKUP(AL737,PROVINCIAS!$F$1:$G$1171,2,0)</f>
        <v>URBANA</v>
      </c>
    </row>
    <row r="738" spans="1:39" x14ac:dyDescent="0.45">
      <c r="A738" s="17">
        <v>1001014</v>
      </c>
      <c r="B738" s="17" t="s">
        <v>10249</v>
      </c>
      <c r="C738" s="85">
        <v>1725082372</v>
      </c>
      <c r="D738" s="17">
        <v>24</v>
      </c>
      <c r="E738" s="86">
        <v>35741</v>
      </c>
      <c r="F738" s="86" t="str">
        <f t="shared" si="67"/>
        <v>1997</v>
      </c>
      <c r="G738" s="87">
        <v>2022</v>
      </c>
      <c r="H738" s="87">
        <f t="shared" si="68"/>
        <v>25</v>
      </c>
      <c r="I738" s="87" t="str">
        <f t="shared" si="66"/>
        <v>Mal</v>
      </c>
      <c r="J738" s="17" t="s">
        <v>36</v>
      </c>
      <c r="K738" s="17">
        <v>1002436</v>
      </c>
      <c r="L738" s="17">
        <v>12</v>
      </c>
      <c r="M738" s="17">
        <v>0</v>
      </c>
      <c r="N738" s="17" t="str">
        <f t="shared" si="69"/>
        <v>A1</v>
      </c>
      <c r="O738" s="17" t="s">
        <v>10466</v>
      </c>
      <c r="P738" s="17" t="s">
        <v>10467</v>
      </c>
      <c r="Q738" s="88">
        <v>44558</v>
      </c>
      <c r="R738" s="88">
        <v>44941</v>
      </c>
      <c r="S738" s="89" t="s">
        <v>776</v>
      </c>
      <c r="T738" s="17">
        <v>1950</v>
      </c>
      <c r="U738" s="17" t="s">
        <v>10906</v>
      </c>
      <c r="V738" s="17">
        <v>16</v>
      </c>
      <c r="W738" s="17" t="s">
        <v>10994</v>
      </c>
      <c r="X738" s="17" t="str">
        <f t="shared" si="70"/>
        <v>Vigente</v>
      </c>
      <c r="Y738" s="17" t="str">
        <f t="shared" si="71"/>
        <v>V</v>
      </c>
      <c r="Z738" s="17" t="s">
        <v>11000</v>
      </c>
      <c r="AA738" s="17" t="str">
        <f>VLOOKUP(A738,'REPORTE'!$A$1:$AG$1961,19,0)</f>
        <v>Fabricación de productos de limpieza: Preparados para perfumar y desodorizar ambientes, polvos o pastas de limpieza incluidos papel, guata, etcétera, revestido o recubierto con estos productos de limpieza.</v>
      </c>
      <c r="AB738" s="17">
        <v>1001083</v>
      </c>
      <c r="AC738" s="17" t="s">
        <v>11358</v>
      </c>
      <c r="AD738" s="17" t="s">
        <v>11930</v>
      </c>
      <c r="AE738" s="17" t="s">
        <v>12072</v>
      </c>
      <c r="AF738" s="17" t="s">
        <v>12445</v>
      </c>
      <c r="AG738" s="17" t="s">
        <v>665</v>
      </c>
      <c r="AH738" s="17" t="str">
        <f>VLOOKUP(A738,'REPORTE'!$A$1:$AG$1961,5,0)</f>
        <v>ECUATORIANO(A)</v>
      </c>
      <c r="AI738" s="17">
        <f>VLOOKUP(A738,'REPORTE'!$A$1:$AG$1961,28,0)</f>
        <v>44212</v>
      </c>
      <c r="AJ738" s="17" t="str">
        <f>VLOOKUP(A738,'REPORTE'!$A$1:$AG$1961,29,0)</f>
        <v>Cliente</v>
      </c>
      <c r="AK738" s="17" t="str">
        <f>VLOOKUP(A738,'REPORTE'!$A$1:$AG$1961,30,0)</f>
        <v>Secundaria</v>
      </c>
      <c r="AL738" s="17" t="str">
        <f>VLOOKUP(A738,'REPORTE'!$A$1:$AG$1961,31,0)</f>
        <v>PICHINCHA</v>
      </c>
      <c r="AM738" s="17" t="str">
        <f>VLOOKUP(AL738,PROVINCIAS!$F$1:$G$1171,2,0)</f>
        <v>URBANA</v>
      </c>
    </row>
    <row r="739" spans="1:39" x14ac:dyDescent="0.45">
      <c r="A739" s="17">
        <v>1001345</v>
      </c>
      <c r="B739" s="17" t="s">
        <v>9993</v>
      </c>
      <c r="C739" s="85">
        <v>1716460884</v>
      </c>
      <c r="D739" s="17">
        <v>42</v>
      </c>
      <c r="E739" s="86">
        <v>28968</v>
      </c>
      <c r="F739" s="86" t="str">
        <f t="shared" si="67"/>
        <v>1979</v>
      </c>
      <c r="G739" s="87">
        <v>2022</v>
      </c>
      <c r="H739" s="87">
        <f t="shared" si="68"/>
        <v>43</v>
      </c>
      <c r="I739" s="87" t="str">
        <f t="shared" si="66"/>
        <v>Mal</v>
      </c>
      <c r="J739" s="17" t="s">
        <v>36</v>
      </c>
      <c r="K739" s="17">
        <v>1002440</v>
      </c>
      <c r="L739" s="17">
        <v>18</v>
      </c>
      <c r="M739" s="17">
        <v>0</v>
      </c>
      <c r="N739" s="17" t="str">
        <f t="shared" si="69"/>
        <v>A1</v>
      </c>
      <c r="O739" s="17" t="s">
        <v>10468</v>
      </c>
      <c r="P739" s="17" t="s">
        <v>10469</v>
      </c>
      <c r="Q739" s="88">
        <v>44558</v>
      </c>
      <c r="R739" s="88">
        <v>45100</v>
      </c>
      <c r="S739" s="89" t="s">
        <v>776</v>
      </c>
      <c r="T739" s="17">
        <v>2500</v>
      </c>
      <c r="U739" s="17" t="s">
        <v>10907</v>
      </c>
      <c r="V739" s="17">
        <v>21.5</v>
      </c>
      <c r="W739" s="17" t="s">
        <v>10994</v>
      </c>
      <c r="X739" s="17" t="str">
        <f t="shared" si="70"/>
        <v>Vigente</v>
      </c>
      <c r="Y739" s="17" t="str">
        <f t="shared" si="71"/>
        <v>V</v>
      </c>
      <c r="Z739" s="17" t="s">
        <v>348</v>
      </c>
      <c r="AA739" s="17" t="str">
        <f>VLOOKUP(A739,'REPORTE'!$A$1:$AG$1961,19,0)</f>
        <v>Venta al por mayor de frutas, legumbres y hortalizas.</v>
      </c>
      <c r="AB739" s="17">
        <v>1001422</v>
      </c>
      <c r="AC739" s="17" t="s">
        <v>11717</v>
      </c>
      <c r="AD739" s="17" t="s">
        <v>11969</v>
      </c>
      <c r="AE739" s="17" t="s">
        <v>12072</v>
      </c>
      <c r="AF739" s="17" t="s">
        <v>12076</v>
      </c>
      <c r="AG739" s="17" t="s">
        <v>665</v>
      </c>
      <c r="AH739" s="17" t="str">
        <f>VLOOKUP(A739,'REPORTE'!$A$1:$AG$1961,5,0)</f>
        <v>ECUATORIANO(A) INDIGENA</v>
      </c>
      <c r="AI739" s="17">
        <f>VLOOKUP(A739,'REPORTE'!$A$1:$AG$1961,28,0)</f>
        <v>44390</v>
      </c>
      <c r="AJ739" s="17" t="str">
        <f>VLOOKUP(A739,'REPORTE'!$A$1:$AG$1961,29,0)</f>
        <v>Cliente</v>
      </c>
      <c r="AK739" s="17" t="str">
        <f>VLOOKUP(A739,'REPORTE'!$A$1:$AG$1961,30,0)</f>
        <v>Primaria</v>
      </c>
      <c r="AL739" s="17" t="str">
        <f>VLOOKUP(A739,'REPORTE'!$A$1:$AG$1961,31,0)</f>
        <v>CHIMBORAZO</v>
      </c>
      <c r="AM739" s="17" t="e">
        <f>VLOOKUP(AL739,PROVINCIAS!$F$1:$G$1171,2,0)</f>
        <v>#N/A</v>
      </c>
    </row>
    <row r="740" spans="1:39" x14ac:dyDescent="0.45">
      <c r="A740" s="17">
        <v>1001677</v>
      </c>
      <c r="B740" s="17" t="s">
        <v>10173</v>
      </c>
      <c r="C740" s="85">
        <v>602314361</v>
      </c>
      <c r="D740" s="17">
        <v>51</v>
      </c>
      <c r="E740" s="86">
        <v>25724</v>
      </c>
      <c r="F740" s="86" t="str">
        <f t="shared" si="67"/>
        <v>1970</v>
      </c>
      <c r="G740" s="87">
        <v>2022</v>
      </c>
      <c r="H740" s="87">
        <f t="shared" si="68"/>
        <v>52</v>
      </c>
      <c r="I740" s="87" t="str">
        <f t="shared" si="66"/>
        <v>Mal</v>
      </c>
      <c r="J740" s="17" t="s">
        <v>36</v>
      </c>
      <c r="K740" s="17">
        <v>1002439</v>
      </c>
      <c r="L740" s="17">
        <v>36</v>
      </c>
      <c r="M740" s="17">
        <v>0</v>
      </c>
      <c r="N740" s="17" t="str">
        <f t="shared" si="69"/>
        <v>A1</v>
      </c>
      <c r="O740" s="17" t="s">
        <v>10466</v>
      </c>
      <c r="P740" s="17" t="s">
        <v>10467</v>
      </c>
      <c r="Q740" s="88">
        <v>44558</v>
      </c>
      <c r="R740" s="88">
        <v>45667</v>
      </c>
      <c r="S740" s="89" t="s">
        <v>776</v>
      </c>
      <c r="T740" s="17">
        <v>4000</v>
      </c>
      <c r="U740" s="17" t="s">
        <v>10908</v>
      </c>
      <c r="V740" s="17">
        <v>16</v>
      </c>
      <c r="W740" s="17" t="s">
        <v>10994</v>
      </c>
      <c r="X740" s="17" t="str">
        <f t="shared" si="70"/>
        <v>Vigente</v>
      </c>
      <c r="Y740" s="17" t="str">
        <f t="shared" si="71"/>
        <v>V</v>
      </c>
      <c r="Z740" s="17" t="s">
        <v>11000</v>
      </c>
      <c r="AA740" s="17" t="str">
        <f>VLOOKUP(A740,'REPORTE'!$A$1:$AG$1961,19,0)</f>
        <v>Empleado Público</v>
      </c>
      <c r="AB740" s="17">
        <v>1001779</v>
      </c>
      <c r="AC740" s="17" t="s">
        <v>11718</v>
      </c>
      <c r="AD740" s="17" t="s">
        <v>11853</v>
      </c>
      <c r="AE740" s="17" t="s">
        <v>12072</v>
      </c>
      <c r="AF740" s="17" t="s">
        <v>12393</v>
      </c>
      <c r="AG740" s="17" t="s">
        <v>677</v>
      </c>
      <c r="AH740" s="17" t="str">
        <f>VLOOKUP(A740,'REPORTE'!$A$1:$AG$1961,5,0)</f>
        <v>ECUATORIANO(A)</v>
      </c>
      <c r="AI740" s="17">
        <f>VLOOKUP(A740,'REPORTE'!$A$1:$AG$1961,28,0)</f>
        <v>0</v>
      </c>
      <c r="AJ740" s="17" t="str">
        <f>VLOOKUP(A740,'REPORTE'!$A$1:$AG$1961,29,0)</f>
        <v>Cliente</v>
      </c>
      <c r="AK740" s="17" t="str">
        <f>VLOOKUP(A740,'REPORTE'!$A$1:$AG$1961,30,0)</f>
        <v>Primaria</v>
      </c>
      <c r="AL740" s="17" t="str">
        <f>VLOOKUP(A740,'REPORTE'!$A$1:$AG$1961,31,0)</f>
        <v>PICHINCHA</v>
      </c>
      <c r="AM740" s="17" t="str">
        <f>VLOOKUP(AL740,PROVINCIAS!$F$1:$G$1171,2,0)</f>
        <v>URBANA</v>
      </c>
    </row>
    <row r="741" spans="1:39" x14ac:dyDescent="0.45">
      <c r="A741" s="17">
        <v>1001736</v>
      </c>
      <c r="B741" s="17" t="s">
        <v>10250</v>
      </c>
      <c r="C741" s="85">
        <v>604870949</v>
      </c>
      <c r="D741" s="17">
        <v>30</v>
      </c>
      <c r="E741" s="86">
        <v>33613</v>
      </c>
      <c r="F741" s="86" t="str">
        <f t="shared" si="67"/>
        <v>1992</v>
      </c>
      <c r="G741" s="87">
        <v>2022</v>
      </c>
      <c r="H741" s="87">
        <f t="shared" si="68"/>
        <v>30</v>
      </c>
      <c r="I741" s="87" t="str">
        <f t="shared" si="66"/>
        <v>Mal</v>
      </c>
      <c r="J741" s="17" t="s">
        <v>59</v>
      </c>
      <c r="K741" s="17">
        <v>1002443</v>
      </c>
      <c r="L741" s="17">
        <v>30</v>
      </c>
      <c r="M741" s="17">
        <v>0</v>
      </c>
      <c r="N741" s="17" t="str">
        <f t="shared" si="69"/>
        <v>A1</v>
      </c>
      <c r="O741" s="17" t="s">
        <v>10468</v>
      </c>
      <c r="P741" s="17" t="s">
        <v>10469</v>
      </c>
      <c r="Q741" s="88">
        <v>44558</v>
      </c>
      <c r="R741" s="88">
        <v>45474</v>
      </c>
      <c r="S741" s="89" t="s">
        <v>776</v>
      </c>
      <c r="T741" s="17">
        <v>5000</v>
      </c>
      <c r="U741" s="17" t="s">
        <v>10909</v>
      </c>
      <c r="V741" s="17">
        <v>17.5</v>
      </c>
      <c r="W741" s="17" t="s">
        <v>10994</v>
      </c>
      <c r="X741" s="17" t="str">
        <f t="shared" si="70"/>
        <v>Vigente</v>
      </c>
      <c r="Y741" s="17" t="str">
        <f t="shared" si="71"/>
        <v>V</v>
      </c>
      <c r="Z741" s="17" t="s">
        <v>244</v>
      </c>
      <c r="AA741" s="17" t="str">
        <f>VLOOKUP(A741,'REPORTE'!$A$1:$AG$1961,19,0)</f>
        <v>Actividades auxiliares de las actividades de servicios financieros n.c.p., como: actividades de tramitación y liquidación de transacciones financieras, incluidas las transacciones con tarjetas de crédito.</v>
      </c>
      <c r="AB741" s="17">
        <v>1001838</v>
      </c>
      <c r="AC741" s="17" t="s">
        <v>11544</v>
      </c>
      <c r="AD741" s="17" t="s">
        <v>11868</v>
      </c>
      <c r="AE741" s="17" t="s">
        <v>12072</v>
      </c>
      <c r="AF741" s="17" t="s">
        <v>12446</v>
      </c>
      <c r="AG741" s="17" t="s">
        <v>74</v>
      </c>
      <c r="AH741" s="17" t="str">
        <f>VLOOKUP(A741,'REPORTE'!$A$1:$AG$1961,5,0)</f>
        <v>ECUATORIANO(A)</v>
      </c>
      <c r="AI741" s="17">
        <f>VLOOKUP(A741,'REPORTE'!$A$1:$AG$1961,28,0)</f>
        <v>0</v>
      </c>
      <c r="AJ741" s="17" t="str">
        <f>VLOOKUP(A741,'REPORTE'!$A$1:$AG$1961,29,0)</f>
        <v>Cliente</v>
      </c>
      <c r="AK741" s="17" t="str">
        <f>VLOOKUP(A741,'REPORTE'!$A$1:$AG$1961,30,0)</f>
        <v>Secundaria</v>
      </c>
      <c r="AL741" s="17" t="str">
        <f>VLOOKUP(A741,'REPORTE'!$A$1:$AG$1961,31,0)</f>
        <v>CHIMBORAZO</v>
      </c>
      <c r="AM741" s="17" t="e">
        <f>VLOOKUP(AL741,PROVINCIAS!$F$1:$G$1171,2,0)</f>
        <v>#N/A</v>
      </c>
    </row>
    <row r="742" spans="1:39" x14ac:dyDescent="0.45">
      <c r="A742" s="17">
        <v>1001737</v>
      </c>
      <c r="B742" s="17" t="s">
        <v>10251</v>
      </c>
      <c r="C742" s="85">
        <v>603287129</v>
      </c>
      <c r="D742" s="17">
        <v>44</v>
      </c>
      <c r="E742" s="86">
        <v>28380</v>
      </c>
      <c r="F742" s="86" t="str">
        <f t="shared" si="67"/>
        <v>1977</v>
      </c>
      <c r="G742" s="87">
        <v>2022</v>
      </c>
      <c r="H742" s="87">
        <f t="shared" si="68"/>
        <v>45</v>
      </c>
      <c r="I742" s="87" t="str">
        <f t="shared" si="66"/>
        <v>Mal</v>
      </c>
      <c r="J742" s="17" t="s">
        <v>59</v>
      </c>
      <c r="K742" s="17">
        <v>1002444</v>
      </c>
      <c r="L742" s="17">
        <v>18</v>
      </c>
      <c r="M742" s="17">
        <v>0</v>
      </c>
      <c r="N742" s="17" t="str">
        <f t="shared" si="69"/>
        <v>A1</v>
      </c>
      <c r="O742" s="17" t="s">
        <v>10468</v>
      </c>
      <c r="P742" s="17" t="s">
        <v>10469</v>
      </c>
      <c r="Q742" s="88">
        <v>44558</v>
      </c>
      <c r="R742" s="88">
        <v>45112</v>
      </c>
      <c r="S742" s="89" t="s">
        <v>776</v>
      </c>
      <c r="T742" s="17">
        <v>3000</v>
      </c>
      <c r="U742" s="17" t="s">
        <v>10910</v>
      </c>
      <c r="V742" s="17">
        <v>21.5</v>
      </c>
      <c r="W742" s="17" t="s">
        <v>10994</v>
      </c>
      <c r="X742" s="17" t="str">
        <f t="shared" si="70"/>
        <v>Vigente</v>
      </c>
      <c r="Y742" s="17" t="str">
        <f t="shared" si="71"/>
        <v>V</v>
      </c>
      <c r="Z742" s="17" t="s">
        <v>3071</v>
      </c>
      <c r="AA742" s="17" t="str">
        <f>VLOOKUP(A742,'REPORTE'!$A$1:$AG$1961,19,0)</f>
        <v>Actividades de asesoramiento técnico de arquitectura en diseño de edificios y dibujo de planos de construcción.</v>
      </c>
      <c r="AB742" s="17">
        <v>1001839</v>
      </c>
      <c r="AC742" s="17" t="s">
        <v>11537</v>
      </c>
      <c r="AD742" s="17" t="s">
        <v>11854</v>
      </c>
      <c r="AE742" s="17" t="s">
        <v>12072</v>
      </c>
      <c r="AF742" s="17" t="s">
        <v>12447</v>
      </c>
      <c r="AG742" s="17" t="s">
        <v>46</v>
      </c>
      <c r="AH742" s="17" t="str">
        <f>VLOOKUP(A742,'REPORTE'!$A$1:$AG$1961,5,0)</f>
        <v>ECUATORIANO(A)</v>
      </c>
      <c r="AI742" s="17">
        <f>VLOOKUP(A742,'REPORTE'!$A$1:$AG$1961,28,0)</f>
        <v>0</v>
      </c>
      <c r="AJ742" s="17" t="str">
        <f>VLOOKUP(A742,'REPORTE'!$A$1:$AG$1961,29,0)</f>
        <v>Cliente</v>
      </c>
      <c r="AK742" s="17" t="str">
        <f>VLOOKUP(A742,'REPORTE'!$A$1:$AG$1961,30,0)</f>
        <v>Primaria</v>
      </c>
      <c r="AL742" s="17" t="str">
        <f>VLOOKUP(A742,'REPORTE'!$A$1:$AG$1961,31,0)</f>
        <v>PICHINCHA</v>
      </c>
      <c r="AM742" s="17" t="str">
        <f>VLOOKUP(AL742,PROVINCIAS!$F$1:$G$1171,2,0)</f>
        <v>URBANA</v>
      </c>
    </row>
    <row r="743" spans="1:39" x14ac:dyDescent="0.45">
      <c r="A743" s="17">
        <v>1000146</v>
      </c>
      <c r="B743" s="17" t="s">
        <v>10027</v>
      </c>
      <c r="C743" s="85">
        <v>1710170232</v>
      </c>
      <c r="D743" s="17">
        <v>51</v>
      </c>
      <c r="E743" s="86">
        <v>25713</v>
      </c>
      <c r="F743" s="86" t="str">
        <f t="shared" si="67"/>
        <v>1970</v>
      </c>
      <c r="G743" s="87">
        <v>2022</v>
      </c>
      <c r="H743" s="87">
        <f t="shared" si="68"/>
        <v>52</v>
      </c>
      <c r="I743" s="87" t="str">
        <f t="shared" si="66"/>
        <v>Mal</v>
      </c>
      <c r="J743" s="17" t="s">
        <v>59</v>
      </c>
      <c r="K743" s="17">
        <v>1002450</v>
      </c>
      <c r="L743" s="17">
        <v>1</v>
      </c>
      <c r="M743" s="17">
        <v>0</v>
      </c>
      <c r="N743" s="17" t="str">
        <f t="shared" si="69"/>
        <v>A1</v>
      </c>
      <c r="O743" s="17" t="s">
        <v>10468</v>
      </c>
      <c r="P743" s="17" t="s">
        <v>10469</v>
      </c>
      <c r="Q743" s="88">
        <v>44559</v>
      </c>
      <c r="R743" s="88">
        <v>44645</v>
      </c>
      <c r="S743" s="89" t="s">
        <v>776</v>
      </c>
      <c r="T743" s="17">
        <v>2500</v>
      </c>
      <c r="U743" s="17" t="s">
        <v>10904</v>
      </c>
      <c r="V743" s="17">
        <v>21.5</v>
      </c>
      <c r="W743" s="17" t="s">
        <v>10994</v>
      </c>
      <c r="X743" s="17" t="str">
        <f t="shared" si="70"/>
        <v>Vigente</v>
      </c>
      <c r="Y743" s="17" t="str">
        <f t="shared" si="71"/>
        <v>V</v>
      </c>
      <c r="Z743" s="17" t="s">
        <v>348</v>
      </c>
      <c r="AA743" s="17" t="str">
        <f>VLOOKUP(A743,'REPORTE'!$A$1:$AG$1961,19,0)</f>
        <v>Venta al por mayor de frutas, legumbres y hortalizas.</v>
      </c>
      <c r="AB743" s="17">
        <v>1000179</v>
      </c>
      <c r="AC743" s="17" t="s">
        <v>11719</v>
      </c>
      <c r="AD743" s="17" t="s">
        <v>11974</v>
      </c>
      <c r="AE743" s="17" t="s">
        <v>12072</v>
      </c>
      <c r="AF743" s="17" t="s">
        <v>12298</v>
      </c>
      <c r="AG743" s="17" t="s">
        <v>677</v>
      </c>
      <c r="AH743" s="17" t="str">
        <f>VLOOKUP(A743,'REPORTE'!$A$1:$AG$1961,5,0)</f>
        <v>ECUATORIANO(A) INDIGENA</v>
      </c>
      <c r="AI743" s="17">
        <f>VLOOKUP(A743,'REPORTE'!$A$1:$AG$1961,28,0)</f>
        <v>44123</v>
      </c>
      <c r="AJ743" s="17" t="str">
        <f>VLOOKUP(A743,'REPORTE'!$A$1:$AG$1961,29,0)</f>
        <v>Cliente</v>
      </c>
      <c r="AK743" s="17" t="str">
        <f>VLOOKUP(A743,'REPORTE'!$A$1:$AG$1961,30,0)</f>
        <v>Secundaria</v>
      </c>
      <c r="AL743" s="17" t="str">
        <f>VLOOKUP(A743,'REPORTE'!$A$1:$AG$1961,31,0)</f>
        <v>PICHINCHA</v>
      </c>
      <c r="AM743" s="17" t="str">
        <f>VLOOKUP(AL743,PROVINCIAS!$F$1:$G$1171,2,0)</f>
        <v>URBANA</v>
      </c>
    </row>
    <row r="744" spans="1:39" x14ac:dyDescent="0.45">
      <c r="A744" s="17">
        <v>1000227</v>
      </c>
      <c r="B744" s="17" t="s">
        <v>10252</v>
      </c>
      <c r="C744" s="85">
        <v>1710963792</v>
      </c>
      <c r="D744" s="17">
        <v>50</v>
      </c>
      <c r="E744" s="86">
        <v>26272</v>
      </c>
      <c r="F744" s="86" t="str">
        <f t="shared" si="67"/>
        <v>1971</v>
      </c>
      <c r="G744" s="87">
        <v>2022</v>
      </c>
      <c r="H744" s="87">
        <f t="shared" si="68"/>
        <v>51</v>
      </c>
      <c r="I744" s="87" t="str">
        <f t="shared" si="66"/>
        <v>Mal</v>
      </c>
      <c r="J744" s="17" t="s">
        <v>59</v>
      </c>
      <c r="K744" s="17">
        <v>1002452</v>
      </c>
      <c r="L744" s="17">
        <v>1</v>
      </c>
      <c r="M744" s="17">
        <v>0</v>
      </c>
      <c r="N744" s="17" t="str">
        <f t="shared" si="69"/>
        <v>A1</v>
      </c>
      <c r="O744" s="17" t="s">
        <v>10468</v>
      </c>
      <c r="P744" s="17" t="s">
        <v>10469</v>
      </c>
      <c r="Q744" s="88">
        <v>44559</v>
      </c>
      <c r="R744" s="88">
        <v>44645</v>
      </c>
      <c r="S744" s="89" t="s">
        <v>776</v>
      </c>
      <c r="T744" s="17">
        <v>5000</v>
      </c>
      <c r="U744" s="17" t="s">
        <v>10911</v>
      </c>
      <c r="V744" s="17">
        <v>21.5</v>
      </c>
      <c r="W744" s="17" t="s">
        <v>10994</v>
      </c>
      <c r="X744" s="17" t="str">
        <f t="shared" si="70"/>
        <v>Vigente</v>
      </c>
      <c r="Y744" s="17" t="str">
        <f t="shared" si="71"/>
        <v>V</v>
      </c>
      <c r="Z744" s="17" t="s">
        <v>348</v>
      </c>
      <c r="AA744" s="17" t="str">
        <f>VLOOKUP(A744,'REPORTE'!$A$1:$AG$1961,19,0)</f>
        <v>Venta al por mayor de frutas, legumbres y hortalizas.</v>
      </c>
      <c r="AB744" s="17">
        <v>1000293</v>
      </c>
      <c r="AC744" s="17" t="s">
        <v>11720</v>
      </c>
      <c r="AD744" s="17" t="s">
        <v>12027</v>
      </c>
      <c r="AE744" s="17" t="s">
        <v>12072</v>
      </c>
      <c r="AF744" s="17" t="s">
        <v>12448</v>
      </c>
      <c r="AG744" s="17" t="s">
        <v>677</v>
      </c>
      <c r="AH744" s="17" t="str">
        <f>VLOOKUP(A744,'REPORTE'!$A$1:$AG$1961,5,0)</f>
        <v>ECUATORIANO(A) INDIGENA</v>
      </c>
      <c r="AI744" s="17">
        <f>VLOOKUP(A744,'REPORTE'!$A$1:$AG$1961,28,0)</f>
        <v>44193</v>
      </c>
      <c r="AJ744" s="17" t="str">
        <f>VLOOKUP(A744,'REPORTE'!$A$1:$AG$1961,29,0)</f>
        <v>Cliente</v>
      </c>
      <c r="AK744" s="17" t="str">
        <f>VLOOKUP(A744,'REPORTE'!$A$1:$AG$1961,30,0)</f>
        <v>Ninguna</v>
      </c>
      <c r="AL744" s="17" t="str">
        <f>VLOOKUP(A744,'REPORTE'!$A$1:$AG$1961,31,0)</f>
        <v>PICHINCHA</v>
      </c>
      <c r="AM744" s="17" t="str">
        <f>VLOOKUP(AL744,PROVINCIAS!$F$1:$G$1171,2,0)</f>
        <v>URBANA</v>
      </c>
    </row>
    <row r="745" spans="1:39" x14ac:dyDescent="0.45">
      <c r="A745" s="17">
        <v>1000556</v>
      </c>
      <c r="B745" s="17" t="s">
        <v>10253</v>
      </c>
      <c r="C745" s="85">
        <v>1723535389</v>
      </c>
      <c r="D745" s="17">
        <v>30</v>
      </c>
      <c r="E745" s="86">
        <v>33578</v>
      </c>
      <c r="F745" s="86" t="str">
        <f t="shared" si="67"/>
        <v>1991</v>
      </c>
      <c r="G745" s="87">
        <v>2022</v>
      </c>
      <c r="H745" s="87">
        <f t="shared" si="68"/>
        <v>31</v>
      </c>
      <c r="I745" s="87" t="str">
        <f t="shared" si="66"/>
        <v>Mal</v>
      </c>
      <c r="J745" s="17" t="s">
        <v>59</v>
      </c>
      <c r="K745" s="17">
        <v>1002451</v>
      </c>
      <c r="L745" s="17">
        <v>12</v>
      </c>
      <c r="M745" s="17">
        <v>0</v>
      </c>
      <c r="N745" s="17" t="str">
        <f t="shared" si="69"/>
        <v>A1</v>
      </c>
      <c r="O745" s="17" t="s">
        <v>10468</v>
      </c>
      <c r="P745" s="17" t="s">
        <v>10469</v>
      </c>
      <c r="Q745" s="88">
        <v>44559</v>
      </c>
      <c r="R745" s="88">
        <v>44936</v>
      </c>
      <c r="S745" s="89" t="s">
        <v>776</v>
      </c>
      <c r="T745" s="17">
        <v>1000</v>
      </c>
      <c r="U745" s="17">
        <v>933.44</v>
      </c>
      <c r="V745" s="17">
        <v>23</v>
      </c>
      <c r="W745" s="17" t="s">
        <v>10994</v>
      </c>
      <c r="X745" s="17" t="str">
        <f t="shared" si="70"/>
        <v>Vigente</v>
      </c>
      <c r="Y745" s="17" t="str">
        <f t="shared" si="71"/>
        <v>V</v>
      </c>
      <c r="Z745" s="17" t="s">
        <v>244</v>
      </c>
      <c r="AA745" s="17" t="str">
        <f>VLOOKUP(A745,'REPORTE'!$A$1:$AG$1961,19,0)</f>
        <v>Servicios de taxis.</v>
      </c>
      <c r="AB745" s="17">
        <v>1000627</v>
      </c>
      <c r="AC745" s="17" t="s">
        <v>11185</v>
      </c>
      <c r="AD745" s="17" t="s">
        <v>11836</v>
      </c>
      <c r="AE745" s="17" t="s">
        <v>12072</v>
      </c>
      <c r="AF745" s="17" t="s">
        <v>12449</v>
      </c>
      <c r="AG745" s="17" t="s">
        <v>665</v>
      </c>
      <c r="AH745" s="17" t="str">
        <f>VLOOKUP(A745,'REPORTE'!$A$1:$AG$1961,5,0)</f>
        <v>ECUATORIANO(A) INDIGENA</v>
      </c>
      <c r="AI745" s="17">
        <f>VLOOKUP(A745,'REPORTE'!$A$1:$AG$1961,28,0)</f>
        <v>44201</v>
      </c>
      <c r="AJ745" s="17" t="str">
        <f>VLOOKUP(A745,'REPORTE'!$A$1:$AG$1961,29,0)</f>
        <v>Cliente</v>
      </c>
      <c r="AK745" s="17" t="str">
        <f>VLOOKUP(A745,'REPORTE'!$A$1:$AG$1961,30,0)</f>
        <v>Secundaria</v>
      </c>
      <c r="AL745" s="17" t="str">
        <f>VLOOKUP(A745,'REPORTE'!$A$1:$AG$1961,31,0)</f>
        <v>PICHINCHA</v>
      </c>
      <c r="AM745" s="17" t="str">
        <f>VLOOKUP(AL745,PROVINCIAS!$F$1:$G$1171,2,0)</f>
        <v>URBANA</v>
      </c>
    </row>
    <row r="746" spans="1:39" x14ac:dyDescent="0.45">
      <c r="A746" s="17">
        <v>1000560</v>
      </c>
      <c r="B746" s="17" t="s">
        <v>10254</v>
      </c>
      <c r="C746" s="85">
        <v>1707481592</v>
      </c>
      <c r="D746" s="17">
        <v>57</v>
      </c>
      <c r="E746" s="86">
        <v>23525</v>
      </c>
      <c r="F746" s="86" t="str">
        <f t="shared" si="67"/>
        <v>1964</v>
      </c>
      <c r="G746" s="87">
        <v>2022</v>
      </c>
      <c r="H746" s="87">
        <f t="shared" si="68"/>
        <v>58</v>
      </c>
      <c r="I746" s="87" t="str">
        <f t="shared" si="66"/>
        <v>Mal</v>
      </c>
      <c r="J746" s="17" t="s">
        <v>36</v>
      </c>
      <c r="K746" s="17">
        <v>1002449</v>
      </c>
      <c r="L746" s="17">
        <v>7</v>
      </c>
      <c r="M746" s="17">
        <v>4</v>
      </c>
      <c r="N746" s="17" t="str">
        <f t="shared" si="69"/>
        <v>A1</v>
      </c>
      <c r="O746" s="17" t="s">
        <v>10468</v>
      </c>
      <c r="P746" s="17" t="s">
        <v>10469</v>
      </c>
      <c r="Q746" s="88">
        <v>44559</v>
      </c>
      <c r="R746" s="88">
        <v>44767</v>
      </c>
      <c r="S746" s="88">
        <v>44617</v>
      </c>
      <c r="T746" s="17">
        <v>206</v>
      </c>
      <c r="U746" s="17">
        <v>177.78</v>
      </c>
      <c r="V746" s="17">
        <v>23</v>
      </c>
      <c r="W746" s="17" t="s">
        <v>10995</v>
      </c>
      <c r="X746" s="17" t="str">
        <f t="shared" si="70"/>
        <v>Vigente</v>
      </c>
      <c r="Y746" s="17" t="str">
        <f t="shared" si="71"/>
        <v>F</v>
      </c>
      <c r="Z746" s="17" t="s">
        <v>1578</v>
      </c>
      <c r="AA746" s="17" t="str">
        <f>VLOOKUP(A746,'REPORTE'!$A$1:$AG$1961,19,0)</f>
        <v>Venta al por menor de otros productos alimenticios en establecimientos especializados.</v>
      </c>
      <c r="AB746" s="17">
        <v>1000631</v>
      </c>
      <c r="AC746" s="17" t="s">
        <v>11359</v>
      </c>
      <c r="AD746" s="17" t="s">
        <v>11881</v>
      </c>
      <c r="AE746" s="17" t="s">
        <v>12072</v>
      </c>
      <c r="AF746" s="17" t="s">
        <v>12078</v>
      </c>
      <c r="AG746" s="17" t="s">
        <v>677</v>
      </c>
      <c r="AH746" s="17" t="str">
        <f>VLOOKUP(A746,'REPORTE'!$A$1:$AG$1961,5,0)</f>
        <v>ECUATORIANO(A)</v>
      </c>
      <c r="AI746" s="17">
        <f>VLOOKUP(A746,'REPORTE'!$A$1:$AG$1961,28,0)</f>
        <v>44348</v>
      </c>
      <c r="AJ746" s="17" t="str">
        <f>VLOOKUP(A746,'REPORTE'!$A$1:$AG$1961,29,0)</f>
        <v>Cliente</v>
      </c>
      <c r="AK746" s="17" t="str">
        <f>VLOOKUP(A746,'REPORTE'!$A$1:$AG$1961,30,0)</f>
        <v>Primaria</v>
      </c>
      <c r="AL746" s="17" t="str">
        <f>VLOOKUP(A746,'REPORTE'!$A$1:$AG$1961,31,0)</f>
        <v>PICHINCHA</v>
      </c>
      <c r="AM746" s="17" t="str">
        <f>VLOOKUP(AL746,PROVINCIAS!$F$1:$G$1171,2,0)</f>
        <v>URBANA</v>
      </c>
    </row>
    <row r="747" spans="1:39" x14ac:dyDescent="0.45">
      <c r="A747" s="17">
        <v>1001064</v>
      </c>
      <c r="B747" s="17" t="s">
        <v>10255</v>
      </c>
      <c r="C747" s="85">
        <v>1713084422</v>
      </c>
      <c r="D747" s="17">
        <v>51</v>
      </c>
      <c r="E747" s="86">
        <v>25764</v>
      </c>
      <c r="F747" s="86" t="str">
        <f t="shared" si="67"/>
        <v>1970</v>
      </c>
      <c r="G747" s="87">
        <v>2022</v>
      </c>
      <c r="H747" s="87">
        <f t="shared" si="68"/>
        <v>52</v>
      </c>
      <c r="I747" s="87" t="str">
        <f t="shared" si="66"/>
        <v>Mal</v>
      </c>
      <c r="J747" s="17" t="s">
        <v>36</v>
      </c>
      <c r="K747" s="17">
        <v>1002453</v>
      </c>
      <c r="L747" s="17">
        <v>1</v>
      </c>
      <c r="M747" s="17">
        <v>0</v>
      </c>
      <c r="N747" s="17" t="str">
        <f t="shared" si="69"/>
        <v>A1</v>
      </c>
      <c r="O747" s="17" t="s">
        <v>10468</v>
      </c>
      <c r="P747" s="17" t="s">
        <v>10469</v>
      </c>
      <c r="Q747" s="88">
        <v>44559</v>
      </c>
      <c r="R747" s="88">
        <v>44645</v>
      </c>
      <c r="S747" s="89" t="s">
        <v>776</v>
      </c>
      <c r="T747" s="17">
        <v>2500</v>
      </c>
      <c r="U747" s="17" t="s">
        <v>10904</v>
      </c>
      <c r="V747" s="17">
        <v>21.5</v>
      </c>
      <c r="W747" s="17" t="s">
        <v>10994</v>
      </c>
      <c r="X747" s="17" t="str">
        <f t="shared" si="70"/>
        <v>Vigente</v>
      </c>
      <c r="Y747" s="17" t="str">
        <f t="shared" si="71"/>
        <v>V</v>
      </c>
      <c r="Z747" s="17" t="s">
        <v>11078</v>
      </c>
      <c r="AA747" s="17" t="str">
        <f>VLOOKUP(A747,'REPORTE'!$A$1:$AG$1961,19,0)</f>
        <v>Venta al por mayor de prendas de vestir, incluidas prendas (ropa) deportivas.</v>
      </c>
      <c r="AB747" s="17">
        <v>1001136</v>
      </c>
      <c r="AC747" s="17" t="s">
        <v>11719</v>
      </c>
      <c r="AD747" s="17" t="s">
        <v>11852</v>
      </c>
      <c r="AE747" s="17" t="s">
        <v>12072</v>
      </c>
      <c r="AF747" s="17" t="s">
        <v>12450</v>
      </c>
      <c r="AG747" s="17" t="s">
        <v>677</v>
      </c>
      <c r="AH747" s="17" t="str">
        <f>VLOOKUP(A747,'REPORTE'!$A$1:$AG$1961,5,0)</f>
        <v>ECUATORIANO(A)</v>
      </c>
      <c r="AI747" s="17">
        <f>VLOOKUP(A747,'REPORTE'!$A$1:$AG$1961,28,0)</f>
        <v>44230</v>
      </c>
      <c r="AJ747" s="17" t="str">
        <f>VLOOKUP(A747,'REPORTE'!$A$1:$AG$1961,29,0)</f>
        <v>Cliente</v>
      </c>
      <c r="AK747" s="17" t="str">
        <f>VLOOKUP(A747,'REPORTE'!$A$1:$AG$1961,30,0)</f>
        <v>Secundaria</v>
      </c>
      <c r="AL747" s="17" t="str">
        <f>VLOOKUP(A747,'REPORTE'!$A$1:$AG$1961,31,0)</f>
        <v>PICHINCHA</v>
      </c>
      <c r="AM747" s="17" t="str">
        <f>VLOOKUP(AL747,PROVINCIAS!$F$1:$G$1171,2,0)</f>
        <v>URBANA</v>
      </c>
    </row>
    <row r="748" spans="1:39" x14ac:dyDescent="0.45">
      <c r="A748" s="17">
        <v>1001084</v>
      </c>
      <c r="B748" s="17" t="s">
        <v>10256</v>
      </c>
      <c r="C748" s="85">
        <v>1724646276</v>
      </c>
      <c r="D748" s="17">
        <v>28</v>
      </c>
      <c r="E748" s="86">
        <v>34157</v>
      </c>
      <c r="F748" s="86" t="str">
        <f t="shared" si="67"/>
        <v>1993</v>
      </c>
      <c r="G748" s="87">
        <v>2022</v>
      </c>
      <c r="H748" s="87">
        <f t="shared" si="68"/>
        <v>29</v>
      </c>
      <c r="I748" s="87" t="str">
        <f t="shared" si="66"/>
        <v>Mal</v>
      </c>
      <c r="J748" s="17" t="s">
        <v>36</v>
      </c>
      <c r="K748" s="17">
        <v>1002454</v>
      </c>
      <c r="L748" s="17">
        <v>10</v>
      </c>
      <c r="M748" s="17">
        <v>4</v>
      </c>
      <c r="N748" s="17" t="str">
        <f t="shared" si="69"/>
        <v>A1</v>
      </c>
      <c r="O748" s="17" t="s">
        <v>10468</v>
      </c>
      <c r="P748" s="17" t="s">
        <v>10469</v>
      </c>
      <c r="Q748" s="88">
        <v>44559</v>
      </c>
      <c r="R748" s="88">
        <v>44859</v>
      </c>
      <c r="S748" s="88">
        <v>44617</v>
      </c>
      <c r="T748" s="17">
        <v>850</v>
      </c>
      <c r="U748" s="17">
        <v>767.37</v>
      </c>
      <c r="V748" s="17">
        <v>23</v>
      </c>
      <c r="W748" s="17" t="s">
        <v>10995</v>
      </c>
      <c r="X748" s="17" t="str">
        <f t="shared" si="70"/>
        <v>Vigente</v>
      </c>
      <c r="Y748" s="17" t="str">
        <f t="shared" si="71"/>
        <v>F</v>
      </c>
      <c r="Z748" s="17" t="s">
        <v>348</v>
      </c>
      <c r="AA748" s="17" t="str">
        <f>VLOOKUP(A748,'REPORTE'!$A$1:$AG$1961,19,0)</f>
        <v>Restaurantes de comida rápida, puestos de refrigerio y establecimientos que ofrecen comida para llevar, reparto de pizza, etcétera; heladerí­as, fuentes de soda, etcétera.</v>
      </c>
      <c r="AB748" s="17">
        <v>1001156</v>
      </c>
      <c r="AC748" s="17" t="s">
        <v>11360</v>
      </c>
      <c r="AD748" s="17" t="s">
        <v>11835</v>
      </c>
      <c r="AE748" s="17" t="s">
        <v>12072</v>
      </c>
      <c r="AF748" s="17" t="s">
        <v>12076</v>
      </c>
      <c r="AG748" s="17" t="s">
        <v>665</v>
      </c>
      <c r="AH748" s="17" t="str">
        <f>VLOOKUP(A748,'REPORTE'!$A$1:$AG$1961,5,0)</f>
        <v>ECUATORIANO(A) INDIGENA</v>
      </c>
      <c r="AI748" s="17">
        <f>VLOOKUP(A748,'REPORTE'!$A$1:$AG$1961,28,0)</f>
        <v>44258</v>
      </c>
      <c r="AJ748" s="17" t="str">
        <f>VLOOKUP(A748,'REPORTE'!$A$1:$AG$1961,29,0)</f>
        <v>Cliente</v>
      </c>
      <c r="AK748" s="17" t="str">
        <f>VLOOKUP(A748,'REPORTE'!$A$1:$AG$1961,30,0)</f>
        <v>Primaria</v>
      </c>
      <c r="AL748" s="17" t="str">
        <f>VLOOKUP(A748,'REPORTE'!$A$1:$AG$1961,31,0)</f>
        <v>PICHINCHA</v>
      </c>
      <c r="AM748" s="17" t="str">
        <f>VLOOKUP(AL748,PROVINCIAS!$F$1:$G$1171,2,0)</f>
        <v>URBANA</v>
      </c>
    </row>
    <row r="749" spans="1:39" x14ac:dyDescent="0.45">
      <c r="A749" s="17">
        <v>1001209</v>
      </c>
      <c r="B749" s="17" t="s">
        <v>10257</v>
      </c>
      <c r="C749" s="85">
        <v>605056282</v>
      </c>
      <c r="D749" s="17">
        <v>26</v>
      </c>
      <c r="E749" s="86">
        <v>34895</v>
      </c>
      <c r="F749" s="86" t="str">
        <f t="shared" si="67"/>
        <v>1995</v>
      </c>
      <c r="G749" s="87">
        <v>2022</v>
      </c>
      <c r="H749" s="87">
        <f t="shared" si="68"/>
        <v>27</v>
      </c>
      <c r="I749" s="87" t="str">
        <f t="shared" si="66"/>
        <v>Mal</v>
      </c>
      <c r="J749" s="17" t="s">
        <v>36</v>
      </c>
      <c r="K749" s="17">
        <v>1002448</v>
      </c>
      <c r="L749" s="17">
        <v>15</v>
      </c>
      <c r="M749" s="17">
        <v>0</v>
      </c>
      <c r="N749" s="17" t="str">
        <f t="shared" si="69"/>
        <v>A1</v>
      </c>
      <c r="O749" s="17" t="s">
        <v>10468</v>
      </c>
      <c r="P749" s="17" t="s">
        <v>10469</v>
      </c>
      <c r="Q749" s="88">
        <v>44559</v>
      </c>
      <c r="R749" s="88">
        <v>45026</v>
      </c>
      <c r="S749" s="89" t="s">
        <v>776</v>
      </c>
      <c r="T749" s="17">
        <v>2000</v>
      </c>
      <c r="U749" s="17" t="s">
        <v>10912</v>
      </c>
      <c r="V749" s="17">
        <v>23</v>
      </c>
      <c r="W749" s="17" t="s">
        <v>10994</v>
      </c>
      <c r="X749" s="17" t="str">
        <f t="shared" si="70"/>
        <v>Vigente</v>
      </c>
      <c r="Y749" s="17" t="str">
        <f t="shared" si="71"/>
        <v>V</v>
      </c>
      <c r="Z749" s="17" t="s">
        <v>244</v>
      </c>
      <c r="AA749" s="17" t="str">
        <f>VLOOKUP(A749,'REPORTE'!$A$1:$AG$1961,19,0)</f>
        <v>Estudiante</v>
      </c>
      <c r="AB749" s="17">
        <v>1001287</v>
      </c>
      <c r="AC749" s="17" t="s">
        <v>11277</v>
      </c>
      <c r="AD749" s="17" t="s">
        <v>11891</v>
      </c>
      <c r="AE749" s="17" t="s">
        <v>12072</v>
      </c>
      <c r="AF749" s="17" t="s">
        <v>12451</v>
      </c>
      <c r="AG749" s="17" t="s">
        <v>4384</v>
      </c>
      <c r="AH749" s="17" t="str">
        <f>VLOOKUP(A749,'REPORTE'!$A$1:$AG$1961,5,0)</f>
        <v>ECUATORIANO(A)</v>
      </c>
      <c r="AI749" s="17">
        <f>VLOOKUP(A749,'REPORTE'!$A$1:$AG$1961,28,0)</f>
        <v>0</v>
      </c>
      <c r="AJ749" s="17" t="str">
        <f>VLOOKUP(A749,'REPORTE'!$A$1:$AG$1961,29,0)</f>
        <v>Cliente</v>
      </c>
      <c r="AK749" s="17" t="str">
        <f>VLOOKUP(A749,'REPORTE'!$A$1:$AG$1961,30,0)</f>
        <v>Secundaria</v>
      </c>
      <c r="AL749" s="17" t="str">
        <f>VLOOKUP(A749,'REPORTE'!$A$1:$AG$1961,31,0)</f>
        <v>CHIMBORAZO</v>
      </c>
      <c r="AM749" s="17" t="e">
        <f>VLOOKUP(AL749,PROVINCIAS!$F$1:$G$1171,2,0)</f>
        <v>#N/A</v>
      </c>
    </row>
    <row r="750" spans="1:39" x14ac:dyDescent="0.45">
      <c r="A750" s="17">
        <v>1001738</v>
      </c>
      <c r="B750" s="17" t="s">
        <v>10258</v>
      </c>
      <c r="C750" s="85">
        <v>602987570</v>
      </c>
      <c r="D750" s="17">
        <v>48</v>
      </c>
      <c r="E750" s="86">
        <v>27030</v>
      </c>
      <c r="F750" s="86" t="str">
        <f t="shared" si="67"/>
        <v>1974</v>
      </c>
      <c r="G750" s="87">
        <v>2022</v>
      </c>
      <c r="H750" s="87">
        <f t="shared" si="68"/>
        <v>48</v>
      </c>
      <c r="I750" s="87" t="str">
        <f t="shared" si="66"/>
        <v>Mal</v>
      </c>
      <c r="J750" s="17" t="s">
        <v>36</v>
      </c>
      <c r="K750" s="17">
        <v>1002446</v>
      </c>
      <c r="L750" s="17">
        <v>30</v>
      </c>
      <c r="M750" s="17">
        <v>0</v>
      </c>
      <c r="N750" s="17" t="str">
        <f t="shared" si="69"/>
        <v>A1</v>
      </c>
      <c r="O750" s="17" t="s">
        <v>10468</v>
      </c>
      <c r="P750" s="17" t="s">
        <v>10469</v>
      </c>
      <c r="Q750" s="88">
        <v>44559</v>
      </c>
      <c r="R750" s="88">
        <v>45483</v>
      </c>
      <c r="S750" s="89" t="s">
        <v>776</v>
      </c>
      <c r="T750" s="17">
        <v>5000</v>
      </c>
      <c r="U750" s="17" t="s">
        <v>10913</v>
      </c>
      <c r="V750" s="17">
        <v>17.5</v>
      </c>
      <c r="W750" s="17" t="s">
        <v>10994</v>
      </c>
      <c r="X750" s="17" t="str">
        <f t="shared" si="70"/>
        <v>Vigente</v>
      </c>
      <c r="Y750" s="17" t="str">
        <f t="shared" si="71"/>
        <v>V</v>
      </c>
      <c r="Z750" s="17" t="s">
        <v>348</v>
      </c>
      <c r="AA750" s="17" t="str">
        <f>VLOOKUP(A750,'REPORTE'!$A$1:$AG$1961,19,0)</f>
        <v>Venta al por mayor de frutas, legumbres y hortalizas.</v>
      </c>
      <c r="AB750" s="17">
        <v>1001840</v>
      </c>
      <c r="AC750" s="17" t="s">
        <v>11544</v>
      </c>
      <c r="AD750" s="17" t="s">
        <v>11850</v>
      </c>
      <c r="AE750" s="17" t="s">
        <v>12072</v>
      </c>
      <c r="AF750" s="17" t="s">
        <v>12452</v>
      </c>
      <c r="AG750" s="17" t="s">
        <v>665</v>
      </c>
      <c r="AH750" s="17" t="str">
        <f>VLOOKUP(A750,'REPORTE'!$A$1:$AG$1961,5,0)</f>
        <v>ECUATORIANO(A) INDIGENA</v>
      </c>
      <c r="AI750" s="17">
        <f>VLOOKUP(A750,'REPORTE'!$A$1:$AG$1961,28,0)</f>
        <v>0</v>
      </c>
      <c r="AJ750" s="17" t="str">
        <f>VLOOKUP(A750,'REPORTE'!$A$1:$AG$1961,29,0)</f>
        <v>Cliente</v>
      </c>
      <c r="AK750" s="17" t="str">
        <f>VLOOKUP(A750,'REPORTE'!$A$1:$AG$1961,30,0)</f>
        <v>Primaria</v>
      </c>
      <c r="AL750" s="17" t="str">
        <f>VLOOKUP(A750,'REPORTE'!$A$1:$AG$1961,31,0)</f>
        <v>CHIMBORAZO</v>
      </c>
      <c r="AM750" s="17" t="e">
        <f>VLOOKUP(AL750,PROVINCIAS!$F$1:$G$1171,2,0)</f>
        <v>#N/A</v>
      </c>
    </row>
    <row r="751" spans="1:39" x14ac:dyDescent="0.45">
      <c r="A751" s="17">
        <v>1001738</v>
      </c>
      <c r="B751" s="17" t="s">
        <v>10258</v>
      </c>
      <c r="C751" s="85">
        <v>602987570</v>
      </c>
      <c r="D751" s="17">
        <v>48</v>
      </c>
      <c r="E751" s="86">
        <v>27030</v>
      </c>
      <c r="F751" s="86" t="str">
        <f t="shared" si="67"/>
        <v>1974</v>
      </c>
      <c r="G751" s="87">
        <v>2022</v>
      </c>
      <c r="H751" s="87">
        <f t="shared" si="68"/>
        <v>48</v>
      </c>
      <c r="I751" s="87" t="str">
        <f t="shared" si="66"/>
        <v>Mal</v>
      </c>
      <c r="J751" s="17" t="s">
        <v>36</v>
      </c>
      <c r="K751" s="17">
        <v>1002447</v>
      </c>
      <c r="L751" s="17">
        <v>30</v>
      </c>
      <c r="M751" s="17">
        <v>0</v>
      </c>
      <c r="N751" s="17" t="str">
        <f t="shared" si="69"/>
        <v>A1</v>
      </c>
      <c r="O751" s="17" t="s">
        <v>10468</v>
      </c>
      <c r="P751" s="17" t="s">
        <v>10469</v>
      </c>
      <c r="Q751" s="88">
        <v>44559</v>
      </c>
      <c r="R751" s="88">
        <v>45483</v>
      </c>
      <c r="S751" s="89" t="s">
        <v>776</v>
      </c>
      <c r="T751" s="17">
        <v>1000</v>
      </c>
      <c r="U751" s="17">
        <v>983.38</v>
      </c>
      <c r="V751" s="17">
        <v>23</v>
      </c>
      <c r="W751" s="17" t="s">
        <v>10994</v>
      </c>
      <c r="X751" s="17" t="str">
        <f t="shared" si="70"/>
        <v>Vigente</v>
      </c>
      <c r="Y751" s="17" t="str">
        <f t="shared" si="71"/>
        <v>V</v>
      </c>
      <c r="Z751" s="17" t="s">
        <v>348</v>
      </c>
      <c r="AA751" s="17" t="str">
        <f>VLOOKUP(A751,'REPORTE'!$A$1:$AG$1961,19,0)</f>
        <v>Venta al por mayor de frutas, legumbres y hortalizas.</v>
      </c>
      <c r="AB751" s="17">
        <v>1001840</v>
      </c>
      <c r="AC751" s="17" t="s">
        <v>11361</v>
      </c>
      <c r="AD751" s="17" t="s">
        <v>11850</v>
      </c>
      <c r="AE751" s="17" t="s">
        <v>12072</v>
      </c>
      <c r="AF751" s="17" t="s">
        <v>12452</v>
      </c>
      <c r="AG751" s="17" t="s">
        <v>665</v>
      </c>
      <c r="AH751" s="17" t="str">
        <f>VLOOKUP(A751,'REPORTE'!$A$1:$AG$1961,5,0)</f>
        <v>ECUATORIANO(A) INDIGENA</v>
      </c>
      <c r="AI751" s="17">
        <f>VLOOKUP(A751,'REPORTE'!$A$1:$AG$1961,28,0)</f>
        <v>0</v>
      </c>
      <c r="AJ751" s="17" t="str">
        <f>VLOOKUP(A751,'REPORTE'!$A$1:$AG$1961,29,0)</f>
        <v>Cliente</v>
      </c>
      <c r="AK751" s="17" t="str">
        <f>VLOOKUP(A751,'REPORTE'!$A$1:$AG$1961,30,0)</f>
        <v>Primaria</v>
      </c>
      <c r="AL751" s="17" t="str">
        <f>VLOOKUP(A751,'REPORTE'!$A$1:$AG$1961,31,0)</f>
        <v>CHIMBORAZO</v>
      </c>
      <c r="AM751" s="17" t="e">
        <f>VLOOKUP(AL751,PROVINCIAS!$F$1:$G$1171,2,0)</f>
        <v>#N/A</v>
      </c>
    </row>
    <row r="752" spans="1:39" x14ac:dyDescent="0.45">
      <c r="A752" s="17">
        <v>1001733</v>
      </c>
      <c r="B752" s="17" t="s">
        <v>10259</v>
      </c>
      <c r="C752" s="85">
        <v>1720317781</v>
      </c>
      <c r="D752" s="17">
        <v>33</v>
      </c>
      <c r="E752" s="86">
        <v>32558</v>
      </c>
      <c r="F752" s="86" t="str">
        <f t="shared" si="67"/>
        <v>1989</v>
      </c>
      <c r="G752" s="87">
        <v>2022</v>
      </c>
      <c r="H752" s="87">
        <f t="shared" si="68"/>
        <v>33</v>
      </c>
      <c r="I752" s="87" t="str">
        <f t="shared" si="66"/>
        <v>Mal</v>
      </c>
      <c r="J752" s="17" t="s">
        <v>59</v>
      </c>
      <c r="K752" s="17">
        <v>1002455</v>
      </c>
      <c r="L752" s="17">
        <v>12</v>
      </c>
      <c r="M752" s="17">
        <v>0</v>
      </c>
      <c r="N752" s="17" t="str">
        <f t="shared" si="69"/>
        <v>A1</v>
      </c>
      <c r="O752" s="17" t="s">
        <v>10468</v>
      </c>
      <c r="P752" s="17" t="s">
        <v>10469</v>
      </c>
      <c r="Q752" s="88">
        <v>44560</v>
      </c>
      <c r="R752" s="88">
        <v>44943</v>
      </c>
      <c r="S752" s="89" t="s">
        <v>776</v>
      </c>
      <c r="T752" s="17">
        <v>2000</v>
      </c>
      <c r="U752" s="17" t="s">
        <v>10914</v>
      </c>
      <c r="V752" s="17">
        <v>23</v>
      </c>
      <c r="W752" s="17" t="s">
        <v>10994</v>
      </c>
      <c r="X752" s="17" t="str">
        <f t="shared" si="70"/>
        <v>Vigente</v>
      </c>
      <c r="Y752" s="17" t="str">
        <f t="shared" si="71"/>
        <v>V</v>
      </c>
      <c r="Z752" s="17" t="s">
        <v>279</v>
      </c>
      <c r="AA752" s="17" t="str">
        <f>VLOOKUP(A752,'REPORTE'!$A$1:$AG$1961,19,0)</f>
        <v>Venta al por menor de frutas, legumbres y hortalizas frescas o en conserva en establecimientos especializados.</v>
      </c>
      <c r="AB752" s="17">
        <v>1001834</v>
      </c>
      <c r="AC752" s="17" t="s">
        <v>11190</v>
      </c>
      <c r="AD752" s="17" t="s">
        <v>11859</v>
      </c>
      <c r="AE752" s="17" t="s">
        <v>12072</v>
      </c>
      <c r="AF752" s="17" t="s">
        <v>12453</v>
      </c>
      <c r="AG752" s="17" t="s">
        <v>677</v>
      </c>
      <c r="AH752" s="17" t="str">
        <f>VLOOKUP(A752,'REPORTE'!$A$1:$AG$1961,5,0)</f>
        <v>ECUATORIANO(A)</v>
      </c>
      <c r="AI752" s="17">
        <f>VLOOKUP(A752,'REPORTE'!$A$1:$AG$1961,28,0)</f>
        <v>0</v>
      </c>
      <c r="AJ752" s="17" t="str">
        <f>VLOOKUP(A752,'REPORTE'!$A$1:$AG$1961,29,0)</f>
        <v>Cliente</v>
      </c>
      <c r="AK752" s="17" t="str">
        <f>VLOOKUP(A752,'REPORTE'!$A$1:$AG$1961,30,0)</f>
        <v>Primaria</v>
      </c>
      <c r="AL752" s="17" t="str">
        <f>VLOOKUP(A752,'REPORTE'!$A$1:$AG$1961,31,0)</f>
        <v>CHIMBORAZO</v>
      </c>
      <c r="AM752" s="17" t="e">
        <f>VLOOKUP(AL752,PROVINCIAS!$F$1:$G$1171,2,0)</f>
        <v>#N/A</v>
      </c>
    </row>
    <row r="753" spans="1:39" x14ac:dyDescent="0.45">
      <c r="A753" s="17">
        <v>1000734</v>
      </c>
      <c r="B753" s="17" t="s">
        <v>9649</v>
      </c>
      <c r="C753" s="85">
        <v>501842462</v>
      </c>
      <c r="D753" s="17">
        <v>50</v>
      </c>
      <c r="E753" s="86">
        <v>26284</v>
      </c>
      <c r="F753" s="86" t="str">
        <f t="shared" si="67"/>
        <v>1971</v>
      </c>
      <c r="G753" s="87">
        <v>2022</v>
      </c>
      <c r="H753" s="87">
        <f t="shared" si="68"/>
        <v>51</v>
      </c>
      <c r="I753" s="87" t="str">
        <f t="shared" si="66"/>
        <v>Mal</v>
      </c>
      <c r="J753" s="17" t="s">
        <v>59</v>
      </c>
      <c r="K753" s="17">
        <v>1002457</v>
      </c>
      <c r="L753" s="17">
        <v>1</v>
      </c>
      <c r="M753" s="17">
        <v>0</v>
      </c>
      <c r="N753" s="17" t="str">
        <f t="shared" si="69"/>
        <v>A1</v>
      </c>
      <c r="O753" s="17" t="s">
        <v>10468</v>
      </c>
      <c r="P753" s="17" t="s">
        <v>10469</v>
      </c>
      <c r="Q753" s="88">
        <v>44561</v>
      </c>
      <c r="R753" s="88">
        <v>44645</v>
      </c>
      <c r="S753" s="89" t="s">
        <v>776</v>
      </c>
      <c r="T753" s="17">
        <v>500</v>
      </c>
      <c r="U753" s="17">
        <v>500</v>
      </c>
      <c r="V753" s="17">
        <v>23</v>
      </c>
      <c r="W753" s="17" t="s">
        <v>10994</v>
      </c>
      <c r="X753" s="17" t="str">
        <f t="shared" si="70"/>
        <v>Vigente</v>
      </c>
      <c r="Y753" s="17" t="str">
        <f t="shared" si="71"/>
        <v>V</v>
      </c>
      <c r="Z753" s="17" t="s">
        <v>11116</v>
      </c>
      <c r="AA753" s="17" t="str">
        <f>VLOOKUP(A753,'REPORTE'!$A$1:$AG$1961,19,0)</f>
        <v>Venta al por menor de frutas, legumbres y hortalizas frescas o en conserva en establecimientos especializados.</v>
      </c>
      <c r="AB753" s="17">
        <v>1000804</v>
      </c>
      <c r="AC753" s="17" t="s">
        <v>11362</v>
      </c>
      <c r="AD753" s="17" t="s">
        <v>11868</v>
      </c>
      <c r="AE753" s="17" t="s">
        <v>12072</v>
      </c>
      <c r="AF753" s="17" t="s">
        <v>11150</v>
      </c>
      <c r="AG753" s="17" t="s">
        <v>677</v>
      </c>
      <c r="AH753" s="17" t="str">
        <f>VLOOKUP(A753,'REPORTE'!$A$1:$AG$1961,5,0)</f>
        <v>ECUATORIANO(A)</v>
      </c>
      <c r="AI753" s="17">
        <f>VLOOKUP(A753,'REPORTE'!$A$1:$AG$1961,28,0)</f>
        <v>44160</v>
      </c>
      <c r="AJ753" s="17" t="str">
        <f>VLOOKUP(A753,'REPORTE'!$A$1:$AG$1961,29,0)</f>
        <v>Cliente</v>
      </c>
      <c r="AK753" s="17" t="str">
        <f>VLOOKUP(A753,'REPORTE'!$A$1:$AG$1961,30,0)</f>
        <v>Primaria</v>
      </c>
      <c r="AL753" s="17" t="str">
        <f>VLOOKUP(A753,'REPORTE'!$A$1:$AG$1961,31,0)</f>
        <v>COTOPAXI</v>
      </c>
      <c r="AM753" s="17" t="e">
        <f>VLOOKUP(AL753,PROVINCIAS!$F$1:$G$1171,2,0)</f>
        <v>#N/A</v>
      </c>
    </row>
    <row r="754" spans="1:39" x14ac:dyDescent="0.45">
      <c r="A754" s="17">
        <v>1000820</v>
      </c>
      <c r="B754" s="17" t="s">
        <v>10260</v>
      </c>
      <c r="C754" s="85">
        <v>1751264076</v>
      </c>
      <c r="D754" s="17">
        <v>27</v>
      </c>
      <c r="E754" s="86">
        <v>34452</v>
      </c>
      <c r="F754" s="86" t="str">
        <f t="shared" si="67"/>
        <v>1994</v>
      </c>
      <c r="G754" s="87">
        <v>2022</v>
      </c>
      <c r="H754" s="87">
        <f t="shared" si="68"/>
        <v>28</v>
      </c>
      <c r="I754" s="87" t="str">
        <f t="shared" si="66"/>
        <v>Mal</v>
      </c>
      <c r="J754" s="17" t="s">
        <v>36</v>
      </c>
      <c r="K754" s="17">
        <v>1002459</v>
      </c>
      <c r="L754" s="17">
        <v>1</v>
      </c>
      <c r="M754" s="17">
        <v>0</v>
      </c>
      <c r="N754" s="17" t="str">
        <f t="shared" si="69"/>
        <v>A1</v>
      </c>
      <c r="O754" s="17" t="s">
        <v>10468</v>
      </c>
      <c r="P754" s="17" t="s">
        <v>10469</v>
      </c>
      <c r="Q754" s="88">
        <v>44561</v>
      </c>
      <c r="R754" s="88">
        <v>44737</v>
      </c>
      <c r="S754" s="89" t="s">
        <v>776</v>
      </c>
      <c r="T754" s="17">
        <v>5000</v>
      </c>
      <c r="U754" s="17" t="s">
        <v>10911</v>
      </c>
      <c r="V754" s="17">
        <v>17.5</v>
      </c>
      <c r="W754" s="17" t="s">
        <v>10994</v>
      </c>
      <c r="X754" s="17" t="str">
        <f t="shared" si="70"/>
        <v>Vigente</v>
      </c>
      <c r="Y754" s="17" t="str">
        <f t="shared" si="71"/>
        <v>V</v>
      </c>
      <c r="Z754" s="17" t="s">
        <v>11025</v>
      </c>
      <c r="AA754" s="17" t="str">
        <f>VLOOKUP(A754,'REPORTE'!$A$1:$AG$1961,19,0)</f>
        <v>Venta al por mayor de frutas, legumbres y hortalizas.</v>
      </c>
      <c r="AB754" s="17">
        <v>1000891</v>
      </c>
      <c r="AC754" s="17" t="s">
        <v>11721</v>
      </c>
      <c r="AD754" s="17" t="s">
        <v>12028</v>
      </c>
      <c r="AE754" s="17" t="s">
        <v>12072</v>
      </c>
      <c r="AF754" s="17" t="s">
        <v>12454</v>
      </c>
      <c r="AG754" s="17" t="s">
        <v>665</v>
      </c>
      <c r="AH754" s="17" t="str">
        <f>VLOOKUP(A754,'REPORTE'!$A$1:$AG$1961,5,0)</f>
        <v>ECUATORIANO(A) INDIGENA</v>
      </c>
      <c r="AI754" s="17">
        <f>VLOOKUP(A754,'REPORTE'!$A$1:$AG$1961,28,0)</f>
        <v>44111</v>
      </c>
      <c r="AJ754" s="17" t="str">
        <f>VLOOKUP(A754,'REPORTE'!$A$1:$AG$1961,29,0)</f>
        <v>Cliente</v>
      </c>
      <c r="AK754" s="17" t="str">
        <f>VLOOKUP(A754,'REPORTE'!$A$1:$AG$1961,30,0)</f>
        <v>Secundaria</v>
      </c>
      <c r="AL754" s="17" t="str">
        <f>VLOOKUP(A754,'REPORTE'!$A$1:$AG$1961,31,0)</f>
        <v>PICHINCHA</v>
      </c>
      <c r="AM754" s="17" t="str">
        <f>VLOOKUP(AL754,PROVINCIAS!$F$1:$G$1171,2,0)</f>
        <v>URBANA</v>
      </c>
    </row>
    <row r="755" spans="1:39" x14ac:dyDescent="0.45">
      <c r="A755" s="17">
        <v>1000820</v>
      </c>
      <c r="B755" s="17" t="s">
        <v>10260</v>
      </c>
      <c r="C755" s="85">
        <v>1751264076</v>
      </c>
      <c r="D755" s="17">
        <v>27</v>
      </c>
      <c r="E755" s="86">
        <v>34452</v>
      </c>
      <c r="F755" s="86" t="str">
        <f t="shared" si="67"/>
        <v>1994</v>
      </c>
      <c r="G755" s="87">
        <v>2022</v>
      </c>
      <c r="H755" s="87">
        <f t="shared" si="68"/>
        <v>28</v>
      </c>
      <c r="I755" s="87" t="str">
        <f t="shared" si="66"/>
        <v>Mal</v>
      </c>
      <c r="J755" s="17" t="s">
        <v>36</v>
      </c>
      <c r="K755" s="17">
        <v>1002460</v>
      </c>
      <c r="L755" s="17">
        <v>1</v>
      </c>
      <c r="M755" s="17">
        <v>0</v>
      </c>
      <c r="N755" s="17" t="str">
        <f t="shared" si="69"/>
        <v>A1</v>
      </c>
      <c r="O755" s="17" t="s">
        <v>10468</v>
      </c>
      <c r="P755" s="17" t="s">
        <v>10469</v>
      </c>
      <c r="Q755" s="88">
        <v>44561</v>
      </c>
      <c r="R755" s="88">
        <v>44645</v>
      </c>
      <c r="S755" s="89" t="s">
        <v>776</v>
      </c>
      <c r="T755" s="17">
        <v>200</v>
      </c>
      <c r="U755" s="17">
        <v>200</v>
      </c>
      <c r="V755" s="17">
        <v>23</v>
      </c>
      <c r="W755" s="17" t="s">
        <v>10994</v>
      </c>
      <c r="X755" s="17" t="str">
        <f t="shared" si="70"/>
        <v>Vigente</v>
      </c>
      <c r="Y755" s="17" t="str">
        <f t="shared" si="71"/>
        <v>V</v>
      </c>
      <c r="Z755" s="17" t="s">
        <v>279</v>
      </c>
      <c r="AA755" s="17" t="str">
        <f>VLOOKUP(A755,'REPORTE'!$A$1:$AG$1961,19,0)</f>
        <v>Venta al por mayor de frutas, legumbres y hortalizas.</v>
      </c>
      <c r="AB755" s="17">
        <v>1000891</v>
      </c>
      <c r="AC755" s="17" t="s">
        <v>11363</v>
      </c>
      <c r="AD755" s="17" t="s">
        <v>12028</v>
      </c>
      <c r="AE755" s="17" t="s">
        <v>12072</v>
      </c>
      <c r="AF755" s="17" t="s">
        <v>12454</v>
      </c>
      <c r="AG755" s="17" t="s">
        <v>677</v>
      </c>
      <c r="AH755" s="17" t="str">
        <f>VLOOKUP(A755,'REPORTE'!$A$1:$AG$1961,5,0)</f>
        <v>ECUATORIANO(A) INDIGENA</v>
      </c>
      <c r="AI755" s="17">
        <f>VLOOKUP(A755,'REPORTE'!$A$1:$AG$1961,28,0)</f>
        <v>44111</v>
      </c>
      <c r="AJ755" s="17" t="str">
        <f>VLOOKUP(A755,'REPORTE'!$A$1:$AG$1961,29,0)</f>
        <v>Cliente</v>
      </c>
      <c r="AK755" s="17" t="str">
        <f>VLOOKUP(A755,'REPORTE'!$A$1:$AG$1961,30,0)</f>
        <v>Secundaria</v>
      </c>
      <c r="AL755" s="17" t="str">
        <f>VLOOKUP(A755,'REPORTE'!$A$1:$AG$1961,31,0)</f>
        <v>PICHINCHA</v>
      </c>
      <c r="AM755" s="17" t="str">
        <f>VLOOKUP(AL755,PROVINCIAS!$F$1:$G$1171,2,0)</f>
        <v>URBANA</v>
      </c>
    </row>
    <row r="756" spans="1:39" x14ac:dyDescent="0.45">
      <c r="A756" s="17">
        <v>1001730</v>
      </c>
      <c r="B756" s="17" t="s">
        <v>10261</v>
      </c>
      <c r="C756" s="85">
        <v>1752704344</v>
      </c>
      <c r="D756" s="17">
        <v>21</v>
      </c>
      <c r="E756" s="86">
        <v>36602</v>
      </c>
      <c r="F756" s="86" t="str">
        <f t="shared" si="67"/>
        <v>2000</v>
      </c>
      <c r="G756" s="87">
        <v>2022</v>
      </c>
      <c r="H756" s="87">
        <f t="shared" si="68"/>
        <v>22</v>
      </c>
      <c r="I756" s="87" t="str">
        <f t="shared" si="66"/>
        <v>Mal</v>
      </c>
      <c r="J756" s="17" t="s">
        <v>59</v>
      </c>
      <c r="K756" s="17">
        <v>1002456</v>
      </c>
      <c r="L756" s="17">
        <v>12</v>
      </c>
      <c r="M756" s="17">
        <v>0</v>
      </c>
      <c r="N756" s="17" t="str">
        <f t="shared" si="69"/>
        <v>A1</v>
      </c>
      <c r="O756" s="17" t="s">
        <v>10468</v>
      </c>
      <c r="P756" s="17" t="s">
        <v>10469</v>
      </c>
      <c r="Q756" s="88">
        <v>44561</v>
      </c>
      <c r="R756" s="88">
        <v>44920</v>
      </c>
      <c r="S756" s="89" t="s">
        <v>776</v>
      </c>
      <c r="T756" s="17">
        <v>2000</v>
      </c>
      <c r="U756" s="17" t="s">
        <v>10915</v>
      </c>
      <c r="V756" s="17">
        <v>23</v>
      </c>
      <c r="W756" s="17" t="s">
        <v>10994</v>
      </c>
      <c r="X756" s="17" t="str">
        <f t="shared" si="70"/>
        <v>Vigente</v>
      </c>
      <c r="Y756" s="17" t="str">
        <f t="shared" si="71"/>
        <v>V</v>
      </c>
      <c r="Z756" s="17" t="s">
        <v>1578</v>
      </c>
      <c r="AA756" s="17" t="str">
        <f>VLOOKUP(A756,'REPORTE'!$A$1:$AG$1961,19,0)</f>
        <v>Venta al por mayor de arroz.</v>
      </c>
      <c r="AB756" s="17">
        <v>1001830</v>
      </c>
      <c r="AC756" s="17" t="s">
        <v>11190</v>
      </c>
      <c r="AD756" s="17" t="s">
        <v>12029</v>
      </c>
      <c r="AE756" s="17" t="s">
        <v>12072</v>
      </c>
      <c r="AF756" s="17" t="s">
        <v>12455</v>
      </c>
      <c r="AG756" s="17" t="s">
        <v>665</v>
      </c>
      <c r="AH756" s="17" t="str">
        <f>VLOOKUP(A756,'REPORTE'!$A$1:$AG$1961,5,0)</f>
        <v>ECUATORIANO(A)</v>
      </c>
      <c r="AI756" s="17">
        <f>VLOOKUP(A756,'REPORTE'!$A$1:$AG$1961,28,0)</f>
        <v>44561</v>
      </c>
      <c r="AJ756" s="17" t="str">
        <f>VLOOKUP(A756,'REPORTE'!$A$1:$AG$1961,29,0)</f>
        <v>Cliente</v>
      </c>
      <c r="AK756" s="17" t="str">
        <f>VLOOKUP(A756,'REPORTE'!$A$1:$AG$1961,30,0)</f>
        <v>Secundaria</v>
      </c>
      <c r="AL756" s="17" t="str">
        <f>VLOOKUP(A756,'REPORTE'!$A$1:$AG$1961,31,0)</f>
        <v>PICHINCHA</v>
      </c>
      <c r="AM756" s="17" t="str">
        <f>VLOOKUP(AL756,PROVINCIAS!$F$1:$G$1171,2,0)</f>
        <v>URBANA</v>
      </c>
    </row>
    <row r="757" spans="1:39" x14ac:dyDescent="0.45">
      <c r="A757" s="17">
        <v>1000186</v>
      </c>
      <c r="B757" s="17" t="s">
        <v>9814</v>
      </c>
      <c r="C757" s="85">
        <v>604584045</v>
      </c>
      <c r="D757" s="17">
        <v>36</v>
      </c>
      <c r="E757" s="86">
        <v>31160</v>
      </c>
      <c r="F757" s="86" t="str">
        <f t="shared" si="67"/>
        <v>1985</v>
      </c>
      <c r="G757" s="87">
        <v>2022</v>
      </c>
      <c r="H757" s="87">
        <f t="shared" si="68"/>
        <v>37</v>
      </c>
      <c r="I757" s="87" t="str">
        <f t="shared" si="66"/>
        <v>Mal</v>
      </c>
      <c r="J757" s="17" t="s">
        <v>59</v>
      </c>
      <c r="K757" s="17">
        <v>1002462</v>
      </c>
      <c r="L757" s="17">
        <v>18</v>
      </c>
      <c r="M757" s="17">
        <v>0</v>
      </c>
      <c r="N757" s="17" t="str">
        <f t="shared" si="69"/>
        <v>A1</v>
      </c>
      <c r="O757" s="17" t="s">
        <v>10468</v>
      </c>
      <c r="P757" s="17" t="s">
        <v>10469</v>
      </c>
      <c r="Q757" s="88">
        <v>44564</v>
      </c>
      <c r="R757" s="88">
        <v>45122</v>
      </c>
      <c r="S757" s="89" t="s">
        <v>776</v>
      </c>
      <c r="T757" s="17">
        <v>1500</v>
      </c>
      <c r="U757" s="17" t="s">
        <v>10916</v>
      </c>
      <c r="V757" s="17">
        <v>23</v>
      </c>
      <c r="W757" s="17" t="s">
        <v>10994</v>
      </c>
      <c r="X757" s="17" t="str">
        <f t="shared" si="70"/>
        <v>Vigente</v>
      </c>
      <c r="Y757" s="17" t="str">
        <f t="shared" si="71"/>
        <v>V</v>
      </c>
      <c r="Z757" s="17" t="s">
        <v>244</v>
      </c>
      <c r="AA757" s="17" t="str">
        <f>VLOOKUP(A757,'REPORTE'!$A$1:$AG$1961,19,0)</f>
        <v>Actividades a corto y a largo plazo de clí­nicas del dí­a, básicas y generales, es decir, actividades médicas, de diagnóstico y de tratamiento.</v>
      </c>
      <c r="AB757" s="17">
        <v>1000249</v>
      </c>
      <c r="AC757" s="17" t="s">
        <v>11166</v>
      </c>
      <c r="AD757" s="17" t="s">
        <v>11929</v>
      </c>
      <c r="AE757" s="17" t="s">
        <v>12072</v>
      </c>
      <c r="AF757" s="17" t="s">
        <v>12183</v>
      </c>
      <c r="AG757" s="17" t="s">
        <v>665</v>
      </c>
      <c r="AH757" s="17" t="str">
        <f>VLOOKUP(A757,'REPORTE'!$A$1:$AG$1961,5,0)</f>
        <v>ECUATORIANO(A) INDIGENA</v>
      </c>
      <c r="AI757" s="17">
        <f>VLOOKUP(A757,'REPORTE'!$A$1:$AG$1961,28,0)</f>
        <v>44312</v>
      </c>
      <c r="AJ757" s="17" t="str">
        <f>VLOOKUP(A757,'REPORTE'!$A$1:$AG$1961,29,0)</f>
        <v>Cliente</v>
      </c>
      <c r="AK757" s="17" t="str">
        <f>VLOOKUP(A757,'REPORTE'!$A$1:$AG$1961,30,0)</f>
        <v>Primaria</v>
      </c>
      <c r="AL757" s="17" t="str">
        <f>VLOOKUP(A757,'REPORTE'!$A$1:$AG$1961,31,0)</f>
        <v>PICHINCHA</v>
      </c>
      <c r="AM757" s="17" t="str">
        <f>VLOOKUP(AL757,PROVINCIAS!$F$1:$G$1171,2,0)</f>
        <v>URBANA</v>
      </c>
    </row>
    <row r="758" spans="1:39" x14ac:dyDescent="0.45">
      <c r="A758" s="17">
        <v>1001488</v>
      </c>
      <c r="B758" s="17" t="s">
        <v>10262</v>
      </c>
      <c r="C758" s="85">
        <v>1718016080</v>
      </c>
      <c r="D758" s="17">
        <v>30</v>
      </c>
      <c r="E758" s="86">
        <v>33471</v>
      </c>
      <c r="F758" s="86" t="str">
        <f t="shared" si="67"/>
        <v>1991</v>
      </c>
      <c r="G758" s="87">
        <v>2022</v>
      </c>
      <c r="H758" s="87">
        <f t="shared" si="68"/>
        <v>31</v>
      </c>
      <c r="I758" s="87" t="str">
        <f t="shared" si="66"/>
        <v>Mal</v>
      </c>
      <c r="J758" s="17" t="s">
        <v>59</v>
      </c>
      <c r="K758" s="17">
        <v>1002461</v>
      </c>
      <c r="L758" s="17">
        <v>30</v>
      </c>
      <c r="M758" s="17">
        <v>0</v>
      </c>
      <c r="N758" s="17" t="str">
        <f t="shared" si="69"/>
        <v>A1</v>
      </c>
      <c r="O758" s="17" t="s">
        <v>10468</v>
      </c>
      <c r="P758" s="17" t="s">
        <v>10469</v>
      </c>
      <c r="Q758" s="88">
        <v>44564</v>
      </c>
      <c r="R758" s="88">
        <v>45490</v>
      </c>
      <c r="S758" s="89" t="s">
        <v>776</v>
      </c>
      <c r="T758" s="17">
        <v>4800</v>
      </c>
      <c r="U758" s="17" t="s">
        <v>10917</v>
      </c>
      <c r="V758" s="17">
        <v>21.5</v>
      </c>
      <c r="W758" s="17" t="s">
        <v>10994</v>
      </c>
      <c r="X758" s="17" t="str">
        <f t="shared" si="70"/>
        <v>Vigente</v>
      </c>
      <c r="Y758" s="17" t="str">
        <f t="shared" si="71"/>
        <v>V</v>
      </c>
      <c r="Z758" s="17" t="s">
        <v>244</v>
      </c>
      <c r="AA758" s="17" t="str">
        <f>VLOOKUP(A758,'REPORTE'!$A$1:$AG$1961,19,0)</f>
        <v>Escuelas de conducir para chóferes profesionales: de camiones, buses, etcétera.</v>
      </c>
      <c r="AB758" s="17">
        <v>1001581</v>
      </c>
      <c r="AC758" s="17" t="s">
        <v>11722</v>
      </c>
      <c r="AD758" s="17" t="s">
        <v>11846</v>
      </c>
      <c r="AE758" s="17" t="s">
        <v>12072</v>
      </c>
      <c r="AF758" s="17" t="s">
        <v>12456</v>
      </c>
      <c r="AG758" s="17" t="s">
        <v>665</v>
      </c>
      <c r="AH758" s="17" t="str">
        <f>VLOOKUP(A758,'REPORTE'!$A$1:$AG$1961,5,0)</f>
        <v>ECUATORIANO(A)</v>
      </c>
      <c r="AI758" s="17">
        <f>VLOOKUP(A758,'REPORTE'!$A$1:$AG$1961,28,0)</f>
        <v>44455</v>
      </c>
      <c r="AJ758" s="17" t="str">
        <f>VLOOKUP(A758,'REPORTE'!$A$1:$AG$1961,29,0)</f>
        <v>Cliente</v>
      </c>
      <c r="AK758" s="17" t="str">
        <f>VLOOKUP(A758,'REPORTE'!$A$1:$AG$1961,30,0)</f>
        <v>Secundaria</v>
      </c>
      <c r="AL758" s="17" t="str">
        <f>VLOOKUP(A758,'REPORTE'!$A$1:$AG$1961,31,0)</f>
        <v>PICHINCHA</v>
      </c>
      <c r="AM758" s="17" t="str">
        <f>VLOOKUP(AL758,PROVINCIAS!$F$1:$G$1171,2,0)</f>
        <v>URBANA</v>
      </c>
    </row>
    <row r="759" spans="1:39" x14ac:dyDescent="0.45">
      <c r="A759" s="17">
        <v>1001636</v>
      </c>
      <c r="B759" s="17" t="s">
        <v>10263</v>
      </c>
      <c r="C759" s="85">
        <v>1750954354</v>
      </c>
      <c r="D759" s="17">
        <v>22</v>
      </c>
      <c r="E759" s="86">
        <v>36371</v>
      </c>
      <c r="F759" s="86" t="str">
        <f t="shared" si="67"/>
        <v>1999</v>
      </c>
      <c r="G759" s="87">
        <v>2022</v>
      </c>
      <c r="H759" s="87">
        <f t="shared" si="68"/>
        <v>23</v>
      </c>
      <c r="I759" s="87" t="str">
        <f t="shared" si="66"/>
        <v>Mal</v>
      </c>
      <c r="J759" s="17" t="s">
        <v>59</v>
      </c>
      <c r="K759" s="17">
        <v>1002463</v>
      </c>
      <c r="L759" s="17">
        <v>36</v>
      </c>
      <c r="M759" s="17">
        <v>0</v>
      </c>
      <c r="N759" s="17" t="str">
        <f t="shared" si="69"/>
        <v>A1</v>
      </c>
      <c r="O759" s="17" t="s">
        <v>10468</v>
      </c>
      <c r="P759" s="17" t="s">
        <v>10469</v>
      </c>
      <c r="Q759" s="88">
        <v>44565</v>
      </c>
      <c r="R759" s="88">
        <v>45672</v>
      </c>
      <c r="S759" s="89" t="s">
        <v>776</v>
      </c>
      <c r="T759" s="17">
        <v>15000</v>
      </c>
      <c r="U759" s="17" t="s">
        <v>10918</v>
      </c>
      <c r="V759" s="17">
        <v>18.989999999999998</v>
      </c>
      <c r="W759" s="17" t="s">
        <v>10994</v>
      </c>
      <c r="X759" s="17" t="str">
        <f t="shared" si="70"/>
        <v>Vigente</v>
      </c>
      <c r="Y759" s="17" t="str">
        <f t="shared" si="71"/>
        <v>V</v>
      </c>
      <c r="Z759" s="17" t="s">
        <v>348</v>
      </c>
      <c r="AA759" s="17" t="str">
        <f>VLOOKUP(A759,'REPORTE'!$A$1:$AG$1961,19,0)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759" s="17">
        <v>1001740</v>
      </c>
      <c r="AC759" s="17" t="s">
        <v>11695</v>
      </c>
      <c r="AD759" s="17" t="s">
        <v>11863</v>
      </c>
      <c r="AE759" s="17" t="s">
        <v>12072</v>
      </c>
      <c r="AF759" s="17" t="s">
        <v>12457</v>
      </c>
      <c r="AG759" s="17" t="s">
        <v>665</v>
      </c>
      <c r="AH759" s="17" t="str">
        <f>VLOOKUP(A759,'REPORTE'!$A$1:$AG$1961,5,0)</f>
        <v>ECUATORIANO(A)</v>
      </c>
      <c r="AI759" s="17">
        <f>VLOOKUP(A759,'REPORTE'!$A$1:$AG$1961,28,0)</f>
        <v>0</v>
      </c>
      <c r="AJ759" s="17" t="str">
        <f>VLOOKUP(A759,'REPORTE'!$A$1:$AG$1961,29,0)</f>
        <v>Cliente</v>
      </c>
      <c r="AK759" s="17" t="str">
        <f>VLOOKUP(A759,'REPORTE'!$A$1:$AG$1961,30,0)</f>
        <v>Secundaria</v>
      </c>
      <c r="AL759" s="17" t="str">
        <f>VLOOKUP(A759,'REPORTE'!$A$1:$AG$1961,31,0)</f>
        <v>PICHINCHA</v>
      </c>
      <c r="AM759" s="17" t="str">
        <f>VLOOKUP(AL759,PROVINCIAS!$F$1:$G$1171,2,0)</f>
        <v>URBANA</v>
      </c>
    </row>
    <row r="760" spans="1:39" x14ac:dyDescent="0.45">
      <c r="A760" s="17">
        <v>1000007</v>
      </c>
      <c r="B760" s="17" t="s">
        <v>10264</v>
      </c>
      <c r="C760" s="85">
        <v>1704024932</v>
      </c>
      <c r="D760" s="17">
        <v>68</v>
      </c>
      <c r="E760" s="86">
        <v>19465</v>
      </c>
      <c r="F760" s="86" t="str">
        <f t="shared" si="67"/>
        <v>1953</v>
      </c>
      <c r="G760" s="87">
        <v>2022</v>
      </c>
      <c r="H760" s="87">
        <f t="shared" si="68"/>
        <v>69</v>
      </c>
      <c r="I760" s="87" t="str">
        <f t="shared" si="66"/>
        <v>Mal</v>
      </c>
      <c r="J760" s="17" t="s">
        <v>59</v>
      </c>
      <c r="K760" s="17">
        <v>1002466</v>
      </c>
      <c r="L760" s="17">
        <v>1</v>
      </c>
      <c r="M760" s="17">
        <v>0</v>
      </c>
      <c r="N760" s="17" t="str">
        <f t="shared" si="69"/>
        <v>A1</v>
      </c>
      <c r="O760" s="17" t="s">
        <v>10466</v>
      </c>
      <c r="P760" s="17" t="s">
        <v>10467</v>
      </c>
      <c r="Q760" s="88">
        <v>44566</v>
      </c>
      <c r="R760" s="88">
        <v>44656</v>
      </c>
      <c r="S760" s="89" t="s">
        <v>776</v>
      </c>
      <c r="T760" s="17">
        <v>4000</v>
      </c>
      <c r="U760" s="17" t="s">
        <v>10919</v>
      </c>
      <c r="V760" s="17">
        <v>16</v>
      </c>
      <c r="W760" s="17" t="s">
        <v>10994</v>
      </c>
      <c r="X760" s="17" t="str">
        <f t="shared" si="70"/>
        <v>Vigente</v>
      </c>
      <c r="Y760" s="17" t="str">
        <f t="shared" si="71"/>
        <v>V</v>
      </c>
      <c r="Z760" s="17" t="s">
        <v>11000</v>
      </c>
      <c r="AA760" s="17" t="str">
        <f>VLOOKUP(A760,'REPORTE'!$A$1:$AG$1961,19,0)</f>
        <v>Jubilado</v>
      </c>
      <c r="AB760" s="17">
        <v>1000005</v>
      </c>
      <c r="AC760" s="17" t="s">
        <v>11723</v>
      </c>
      <c r="AD760" s="17" t="s">
        <v>12030</v>
      </c>
      <c r="AE760" s="17" t="s">
        <v>12072</v>
      </c>
      <c r="AF760" s="17" t="s">
        <v>12458</v>
      </c>
      <c r="AG760" s="17" t="s">
        <v>74</v>
      </c>
      <c r="AH760" s="17" t="str">
        <f>VLOOKUP(A760,'REPORTE'!$A$1:$AG$1961,5,0)</f>
        <v>ECUATORIANO(A)</v>
      </c>
      <c r="AI760" s="17">
        <f>VLOOKUP(A760,'REPORTE'!$A$1:$AG$1961,28,0)</f>
        <v>44265</v>
      </c>
      <c r="AJ760" s="17" t="str">
        <f>VLOOKUP(A760,'REPORTE'!$A$1:$AG$1961,29,0)</f>
        <v>Cliente</v>
      </c>
      <c r="AK760" s="17" t="str">
        <f>VLOOKUP(A760,'REPORTE'!$A$1:$AG$1961,30,0)</f>
        <v>Secundaria</v>
      </c>
      <c r="AL760" s="17" t="str">
        <f>VLOOKUP(A760,'REPORTE'!$A$1:$AG$1961,31,0)</f>
        <v>PICHINCHA</v>
      </c>
      <c r="AM760" s="17" t="str">
        <f>VLOOKUP(AL760,PROVINCIAS!$F$1:$G$1171,2,0)</f>
        <v>URBANA</v>
      </c>
    </row>
    <row r="761" spans="1:39" x14ac:dyDescent="0.45">
      <c r="A761" s="17">
        <v>1000893</v>
      </c>
      <c r="B761" s="17" t="s">
        <v>10265</v>
      </c>
      <c r="C761" s="85">
        <v>1710515576</v>
      </c>
      <c r="D761" s="17">
        <v>47</v>
      </c>
      <c r="E761" s="86">
        <v>27438</v>
      </c>
      <c r="F761" s="86" t="str">
        <f t="shared" si="67"/>
        <v>1975</v>
      </c>
      <c r="G761" s="87">
        <v>2022</v>
      </c>
      <c r="H761" s="87">
        <f t="shared" si="68"/>
        <v>47</v>
      </c>
      <c r="I761" s="87" t="str">
        <f t="shared" si="66"/>
        <v>Mal</v>
      </c>
      <c r="J761" s="17" t="s">
        <v>36</v>
      </c>
      <c r="K761" s="17">
        <v>1002468</v>
      </c>
      <c r="L761" s="17">
        <v>18</v>
      </c>
      <c r="M761" s="17">
        <v>0</v>
      </c>
      <c r="N761" s="17" t="str">
        <f t="shared" si="69"/>
        <v>A1</v>
      </c>
      <c r="O761" s="17" t="s">
        <v>10468</v>
      </c>
      <c r="P761" s="17" t="s">
        <v>10469</v>
      </c>
      <c r="Q761" s="88">
        <v>44566</v>
      </c>
      <c r="R761" s="88">
        <v>45132</v>
      </c>
      <c r="S761" s="89" t="s">
        <v>776</v>
      </c>
      <c r="T761" s="17">
        <v>1500</v>
      </c>
      <c r="U761" s="17" t="s">
        <v>10920</v>
      </c>
      <c r="V761" s="17">
        <v>23</v>
      </c>
      <c r="W761" s="17" t="s">
        <v>10994</v>
      </c>
      <c r="X761" s="17" t="str">
        <f t="shared" si="70"/>
        <v>Vigente</v>
      </c>
      <c r="Y761" s="17" t="str">
        <f t="shared" si="71"/>
        <v>V</v>
      </c>
      <c r="Z761" s="17" t="s">
        <v>11117</v>
      </c>
      <c r="AA761" s="17" t="str">
        <f>VLOOKUP(A761,'REPORTE'!$A$1:$AG$1961,19,0)</f>
        <v>Restaurantes de comida rápida, puestos de refrigerio y establecimientos que ofrecen comida para llevar, reparto de pizza, etcétera; heladerí­as, fuentes de soda, etcétera.</v>
      </c>
      <c r="AB761" s="17">
        <v>1000962</v>
      </c>
      <c r="AC761" s="17" t="s">
        <v>11166</v>
      </c>
      <c r="AD761" s="17" t="s">
        <v>11893</v>
      </c>
      <c r="AE761" s="17" t="s">
        <v>12072</v>
      </c>
      <c r="AF761" s="17" t="s">
        <v>12459</v>
      </c>
      <c r="AG761" s="17" t="s">
        <v>677</v>
      </c>
      <c r="AH761" s="17" t="str">
        <f>VLOOKUP(A761,'REPORTE'!$A$1:$AG$1961,5,0)</f>
        <v>ECUATORIANO(A)</v>
      </c>
      <c r="AI761" s="17">
        <f>VLOOKUP(A761,'REPORTE'!$A$1:$AG$1961,28,0)</f>
        <v>44116</v>
      </c>
      <c r="AJ761" s="17" t="str">
        <f>VLOOKUP(A761,'REPORTE'!$A$1:$AG$1961,29,0)</f>
        <v>Cliente</v>
      </c>
      <c r="AK761" s="17" t="str">
        <f>VLOOKUP(A761,'REPORTE'!$A$1:$AG$1961,30,0)</f>
        <v>Secundaria</v>
      </c>
      <c r="AL761" s="17" t="str">
        <f>VLOOKUP(A761,'REPORTE'!$A$1:$AG$1961,31,0)</f>
        <v>PICHINCHA</v>
      </c>
      <c r="AM761" s="17" t="str">
        <f>VLOOKUP(AL761,PROVINCIAS!$F$1:$G$1171,2,0)</f>
        <v>URBANA</v>
      </c>
    </row>
    <row r="762" spans="1:39" x14ac:dyDescent="0.45">
      <c r="A762" s="17">
        <v>1001293</v>
      </c>
      <c r="B762" s="17" t="s">
        <v>10266</v>
      </c>
      <c r="C762" s="85">
        <v>604969592</v>
      </c>
      <c r="D762" s="17">
        <v>27</v>
      </c>
      <c r="E762" s="86">
        <v>34408</v>
      </c>
      <c r="F762" s="86" t="str">
        <f t="shared" si="67"/>
        <v>1994</v>
      </c>
      <c r="G762" s="87">
        <v>2022</v>
      </c>
      <c r="H762" s="87">
        <f t="shared" si="68"/>
        <v>28</v>
      </c>
      <c r="I762" s="87" t="str">
        <f t="shared" si="66"/>
        <v>Mal</v>
      </c>
      <c r="J762" s="17" t="s">
        <v>36</v>
      </c>
      <c r="K762" s="17">
        <v>1002465</v>
      </c>
      <c r="L762" s="17">
        <v>24</v>
      </c>
      <c r="M762" s="17">
        <v>0</v>
      </c>
      <c r="N762" s="17" t="str">
        <f t="shared" si="69"/>
        <v>A1</v>
      </c>
      <c r="O762" s="17" t="s">
        <v>10466</v>
      </c>
      <c r="P762" s="17" t="s">
        <v>10467</v>
      </c>
      <c r="Q762" s="88">
        <v>44566</v>
      </c>
      <c r="R762" s="88">
        <v>45294</v>
      </c>
      <c r="S762" s="89" t="s">
        <v>776</v>
      </c>
      <c r="T762" s="17">
        <v>6000</v>
      </c>
      <c r="U762" s="17" t="s">
        <v>10921</v>
      </c>
      <c r="V762" s="17">
        <v>16</v>
      </c>
      <c r="W762" s="17" t="s">
        <v>10994</v>
      </c>
      <c r="X762" s="17" t="str">
        <f t="shared" si="70"/>
        <v>Vigente</v>
      </c>
      <c r="Y762" s="17" t="str">
        <f t="shared" si="71"/>
        <v>V</v>
      </c>
      <c r="Z762" s="17" t="s">
        <v>11000</v>
      </c>
      <c r="AA762" s="17" t="str">
        <f>VLOOKUP(A762,'REPORTE'!$A$1:$AG$1961,19,0)</f>
        <v>Empleado Privado</v>
      </c>
      <c r="AB762" s="17">
        <v>1001472</v>
      </c>
      <c r="AC762" s="17" t="s">
        <v>11724</v>
      </c>
      <c r="AD762" s="17" t="s">
        <v>11846</v>
      </c>
      <c r="AE762" s="17" t="s">
        <v>12072</v>
      </c>
      <c r="AF762" s="17" t="s">
        <v>12460</v>
      </c>
      <c r="AG762" s="17" t="s">
        <v>74</v>
      </c>
      <c r="AH762" s="17" t="str">
        <f>VLOOKUP(A762,'REPORTE'!$A$1:$AG$1961,5,0)</f>
        <v>ECUATORIANO(A) INDIGENA</v>
      </c>
      <c r="AI762" s="17">
        <f>VLOOKUP(A762,'REPORTE'!$A$1:$AG$1961,28,0)</f>
        <v>44407</v>
      </c>
      <c r="AJ762" s="17" t="str">
        <f>VLOOKUP(A762,'REPORTE'!$A$1:$AG$1961,29,0)</f>
        <v>Cliente</v>
      </c>
      <c r="AK762" s="17" t="str">
        <f>VLOOKUP(A762,'REPORTE'!$A$1:$AG$1961,30,0)</f>
        <v>Universitaria</v>
      </c>
      <c r="AL762" s="17" t="str">
        <f>VLOOKUP(A762,'REPORTE'!$A$1:$AG$1961,31,0)</f>
        <v>CHIMBORAZO</v>
      </c>
      <c r="AM762" s="17" t="e">
        <f>VLOOKUP(AL762,PROVINCIAS!$F$1:$G$1171,2,0)</f>
        <v>#N/A</v>
      </c>
    </row>
    <row r="763" spans="1:39" x14ac:dyDescent="0.45">
      <c r="A763" s="17">
        <v>1001714</v>
      </c>
      <c r="B763" s="17" t="s">
        <v>10267</v>
      </c>
      <c r="C763" s="85">
        <v>1704745791</v>
      </c>
      <c r="D763" s="17">
        <v>65</v>
      </c>
      <c r="E763" s="86">
        <v>20801</v>
      </c>
      <c r="F763" s="86" t="str">
        <f t="shared" si="67"/>
        <v>1956</v>
      </c>
      <c r="G763" s="87">
        <v>2022</v>
      </c>
      <c r="H763" s="87">
        <f t="shared" si="68"/>
        <v>66</v>
      </c>
      <c r="I763" s="87" t="str">
        <f t="shared" si="66"/>
        <v>Mal</v>
      </c>
      <c r="J763" s="17" t="s">
        <v>59</v>
      </c>
      <c r="K763" s="17">
        <v>1002467</v>
      </c>
      <c r="L763" s="17">
        <v>12</v>
      </c>
      <c r="M763" s="17">
        <v>0</v>
      </c>
      <c r="N763" s="17" t="str">
        <f t="shared" si="69"/>
        <v>A1</v>
      </c>
      <c r="O763" s="17" t="s">
        <v>10468</v>
      </c>
      <c r="P763" s="17" t="s">
        <v>10469</v>
      </c>
      <c r="Q763" s="88">
        <v>44566</v>
      </c>
      <c r="R763" s="88">
        <v>44941</v>
      </c>
      <c r="S763" s="89" t="s">
        <v>776</v>
      </c>
      <c r="T763" s="17">
        <v>1000</v>
      </c>
      <c r="U763" s="17">
        <v>932.16</v>
      </c>
      <c r="V763" s="17">
        <v>23</v>
      </c>
      <c r="W763" s="17" t="s">
        <v>10994</v>
      </c>
      <c r="X763" s="17" t="str">
        <f t="shared" si="70"/>
        <v>Vigente</v>
      </c>
      <c r="Y763" s="17" t="str">
        <f t="shared" si="71"/>
        <v>V</v>
      </c>
      <c r="Z763" s="17" t="s">
        <v>11102</v>
      </c>
      <c r="AA763" s="17" t="str">
        <f>VLOOKUP(A763,'REPORTE'!$A$1:$AG$1961,19,0)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AB763" s="17">
        <v>1001814</v>
      </c>
      <c r="AC763" s="17" t="s">
        <v>11185</v>
      </c>
      <c r="AD763" s="17" t="s">
        <v>11846</v>
      </c>
      <c r="AE763" s="17" t="s">
        <v>12072</v>
      </c>
      <c r="AF763" s="17" t="s">
        <v>12461</v>
      </c>
      <c r="AG763" s="17" t="s">
        <v>665</v>
      </c>
      <c r="AH763" s="17" t="str">
        <f>VLOOKUP(A763,'REPORTE'!$A$1:$AG$1961,5,0)</f>
        <v>ECUATORIANO(A) INDIGENA</v>
      </c>
      <c r="AI763" s="17">
        <f>VLOOKUP(A763,'REPORTE'!$A$1:$AG$1961,28,0)</f>
        <v>44566</v>
      </c>
      <c r="AJ763" s="17" t="str">
        <f>VLOOKUP(A763,'REPORTE'!$A$1:$AG$1961,29,0)</f>
        <v>Cliente</v>
      </c>
      <c r="AK763" s="17" t="str">
        <f>VLOOKUP(A763,'REPORTE'!$A$1:$AG$1961,30,0)</f>
        <v>Primaria</v>
      </c>
      <c r="AL763" s="17" t="str">
        <f>VLOOKUP(A763,'REPORTE'!$A$1:$AG$1961,31,0)</f>
        <v>CHIMBORAZO</v>
      </c>
      <c r="AM763" s="17" t="e">
        <f>VLOOKUP(AL763,PROVINCIAS!$F$1:$G$1171,2,0)</f>
        <v>#N/A</v>
      </c>
    </row>
    <row r="764" spans="1:39" x14ac:dyDescent="0.45">
      <c r="A764" s="17">
        <v>1001727</v>
      </c>
      <c r="B764" s="17" t="s">
        <v>10268</v>
      </c>
      <c r="C764" s="85">
        <v>602554024</v>
      </c>
      <c r="D764" s="17">
        <v>50</v>
      </c>
      <c r="E764" s="86">
        <v>26037</v>
      </c>
      <c r="F764" s="86" t="str">
        <f t="shared" si="67"/>
        <v>1971</v>
      </c>
      <c r="G764" s="87">
        <v>2022</v>
      </c>
      <c r="H764" s="87">
        <f t="shared" si="68"/>
        <v>51</v>
      </c>
      <c r="I764" s="87" t="str">
        <f t="shared" si="66"/>
        <v>Mal</v>
      </c>
      <c r="J764" s="17" t="s">
        <v>59</v>
      </c>
      <c r="K764" s="17">
        <v>1002464</v>
      </c>
      <c r="L764" s="17">
        <v>6</v>
      </c>
      <c r="M764" s="17">
        <v>0</v>
      </c>
      <c r="N764" s="17" t="str">
        <f t="shared" si="69"/>
        <v>A1</v>
      </c>
      <c r="O764" s="17" t="s">
        <v>10468</v>
      </c>
      <c r="P764" s="17" t="s">
        <v>10469</v>
      </c>
      <c r="Q764" s="88">
        <v>44566</v>
      </c>
      <c r="R764" s="88">
        <v>44747</v>
      </c>
      <c r="S764" s="89" t="s">
        <v>776</v>
      </c>
      <c r="T764" s="17">
        <v>3000</v>
      </c>
      <c r="U764" s="17" t="s">
        <v>10922</v>
      </c>
      <c r="V764" s="17">
        <v>17.5</v>
      </c>
      <c r="W764" s="17" t="s">
        <v>10994</v>
      </c>
      <c r="X764" s="17" t="str">
        <f t="shared" si="70"/>
        <v>Vigente</v>
      </c>
      <c r="Y764" s="17" t="str">
        <f t="shared" si="71"/>
        <v>V</v>
      </c>
      <c r="Z764" s="17" t="s">
        <v>11497</v>
      </c>
      <c r="AA764" s="17" t="str">
        <f>VLOOKUP(A764,'REPORTE'!$A$1:$AG$1961,19,0)</f>
        <v>Actividades de ensayos de ensayos radiográficos de soldaduras y juntas y rendimiento de maquinarí­a completa: motores, automóviles, equipo electrónico, etcétera.</v>
      </c>
      <c r="AB764" s="17">
        <v>1001828</v>
      </c>
      <c r="AC764" s="17" t="s">
        <v>11725</v>
      </c>
      <c r="AD764" s="17" t="s">
        <v>12031</v>
      </c>
      <c r="AE764" s="17" t="s">
        <v>12072</v>
      </c>
      <c r="AF764" s="17" t="s">
        <v>12149</v>
      </c>
      <c r="AG764" s="17" t="s">
        <v>4384</v>
      </c>
      <c r="AH764" s="17" t="str">
        <f>VLOOKUP(A764,'REPORTE'!$A$1:$AG$1961,5,0)</f>
        <v>ECUATORIANO(A)</v>
      </c>
      <c r="AI764" s="17">
        <f>VLOOKUP(A764,'REPORTE'!$A$1:$AG$1961,28,0)</f>
        <v>44566</v>
      </c>
      <c r="AJ764" s="17" t="str">
        <f>VLOOKUP(A764,'REPORTE'!$A$1:$AG$1961,29,0)</f>
        <v>Cliente</v>
      </c>
      <c r="AK764" s="17" t="str">
        <f>VLOOKUP(A764,'REPORTE'!$A$1:$AG$1961,30,0)</f>
        <v>Secundaria</v>
      </c>
      <c r="AL764" s="17" t="str">
        <f>VLOOKUP(A764,'REPORTE'!$A$1:$AG$1961,31,0)</f>
        <v>CHIMBORAZO</v>
      </c>
      <c r="AM764" s="17" t="e">
        <f>VLOOKUP(AL764,PROVINCIAS!$F$1:$G$1171,2,0)</f>
        <v>#N/A</v>
      </c>
    </row>
    <row r="765" spans="1:39" x14ac:dyDescent="0.45">
      <c r="A765" s="17">
        <v>1001745</v>
      </c>
      <c r="B765" s="17" t="s">
        <v>10269</v>
      </c>
      <c r="C765" s="85">
        <v>1721121059</v>
      </c>
      <c r="D765" s="17">
        <v>20</v>
      </c>
      <c r="E765" s="86">
        <v>37125</v>
      </c>
      <c r="F765" s="86" t="str">
        <f t="shared" si="67"/>
        <v>2001</v>
      </c>
      <c r="G765" s="87">
        <v>2022</v>
      </c>
      <c r="H765" s="87">
        <f t="shared" si="68"/>
        <v>21</v>
      </c>
      <c r="I765" s="87" t="str">
        <f t="shared" si="66"/>
        <v>Mal</v>
      </c>
      <c r="J765" s="17" t="s">
        <v>36</v>
      </c>
      <c r="K765" s="17">
        <v>1002469</v>
      </c>
      <c r="L765" s="17">
        <v>6</v>
      </c>
      <c r="M765" s="17">
        <v>0</v>
      </c>
      <c r="N765" s="17" t="str">
        <f t="shared" si="69"/>
        <v>A1</v>
      </c>
      <c r="O765" s="17" t="s">
        <v>10468</v>
      </c>
      <c r="P765" s="17" t="s">
        <v>10469</v>
      </c>
      <c r="Q765" s="88">
        <v>44566</v>
      </c>
      <c r="R765" s="88">
        <v>44767</v>
      </c>
      <c r="S765" s="89" t="s">
        <v>776</v>
      </c>
      <c r="T765" s="17">
        <v>500</v>
      </c>
      <c r="U765" s="17">
        <v>427.31</v>
      </c>
      <c r="V765" s="17">
        <v>23</v>
      </c>
      <c r="W765" s="17" t="s">
        <v>10994</v>
      </c>
      <c r="X765" s="17" t="str">
        <f t="shared" si="70"/>
        <v>Vigente</v>
      </c>
      <c r="Y765" s="17" t="str">
        <f t="shared" si="71"/>
        <v>V</v>
      </c>
      <c r="Z765" s="17" t="s">
        <v>11009</v>
      </c>
      <c r="AA765" s="17" t="str">
        <f>VLOOKUP(A765,'REPORTE'!$A$1:$AG$1961,19,0)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AB765" s="17">
        <v>1001848</v>
      </c>
      <c r="AC765" s="17" t="s">
        <v>11258</v>
      </c>
      <c r="AD765" s="17" t="s">
        <v>12032</v>
      </c>
      <c r="AE765" s="17" t="s">
        <v>12072</v>
      </c>
      <c r="AF765" s="17" t="s">
        <v>12462</v>
      </c>
      <c r="AG765" s="17" t="s">
        <v>665</v>
      </c>
      <c r="AH765" s="17" t="str">
        <f>VLOOKUP(A765,'REPORTE'!$A$1:$AG$1961,5,0)</f>
        <v>ECUATORIANO(A)</v>
      </c>
      <c r="AI765" s="17">
        <f>VLOOKUP(A765,'REPORTE'!$A$1:$AG$1961,28,0)</f>
        <v>44566</v>
      </c>
      <c r="AJ765" s="17" t="str">
        <f>VLOOKUP(A765,'REPORTE'!$A$1:$AG$1961,29,0)</f>
        <v>Cliente</v>
      </c>
      <c r="AK765" s="17" t="str">
        <f>VLOOKUP(A765,'REPORTE'!$A$1:$AG$1961,30,0)</f>
        <v>Ninguna</v>
      </c>
      <c r="AL765" s="17" t="str">
        <f>VLOOKUP(A765,'REPORTE'!$A$1:$AG$1961,31,0)</f>
        <v>PICHINCHA</v>
      </c>
      <c r="AM765" s="17" t="str">
        <f>VLOOKUP(AL765,PROVINCIAS!$F$1:$G$1171,2,0)</f>
        <v>URBANA</v>
      </c>
    </row>
    <row r="766" spans="1:39" x14ac:dyDescent="0.45">
      <c r="A766" s="17">
        <v>1000890</v>
      </c>
      <c r="B766" s="17" t="s">
        <v>9809</v>
      </c>
      <c r="C766" s="85">
        <v>1709899296</v>
      </c>
      <c r="D766" s="17">
        <v>52</v>
      </c>
      <c r="E766" s="86">
        <v>25430</v>
      </c>
      <c r="F766" s="86" t="str">
        <f t="shared" si="67"/>
        <v>1969</v>
      </c>
      <c r="G766" s="87">
        <v>2022</v>
      </c>
      <c r="H766" s="87">
        <f t="shared" si="68"/>
        <v>53</v>
      </c>
      <c r="I766" s="87" t="str">
        <f t="shared" si="66"/>
        <v>Mal</v>
      </c>
      <c r="J766" s="17" t="s">
        <v>59</v>
      </c>
      <c r="K766" s="17">
        <v>1002470</v>
      </c>
      <c r="L766" s="17">
        <v>1</v>
      </c>
      <c r="M766" s="17">
        <v>0</v>
      </c>
      <c r="N766" s="17" t="str">
        <f t="shared" si="69"/>
        <v>A1</v>
      </c>
      <c r="O766" s="17" t="s">
        <v>10468</v>
      </c>
      <c r="P766" s="17" t="s">
        <v>10469</v>
      </c>
      <c r="Q766" s="88">
        <v>44567</v>
      </c>
      <c r="R766" s="88">
        <v>44676</v>
      </c>
      <c r="S766" s="89" t="s">
        <v>776</v>
      </c>
      <c r="T766" s="17">
        <v>250</v>
      </c>
      <c r="U766" s="17">
        <v>250</v>
      </c>
      <c r="V766" s="17">
        <v>23</v>
      </c>
      <c r="W766" s="17" t="s">
        <v>10994</v>
      </c>
      <c r="X766" s="17" t="str">
        <f t="shared" si="70"/>
        <v>Vigente</v>
      </c>
      <c r="Y766" s="17" t="str">
        <f t="shared" si="71"/>
        <v>V</v>
      </c>
      <c r="Z766" s="17" t="s">
        <v>11114</v>
      </c>
      <c r="AA766" s="17" t="str">
        <f>VLOOKUP(A766,'REPORTE'!$A$1:$AG$1961,19,0)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AB766" s="17">
        <v>1000960</v>
      </c>
      <c r="AC766" s="17" t="s">
        <v>11364</v>
      </c>
      <c r="AD766" s="17" t="s">
        <v>11835</v>
      </c>
      <c r="AE766" s="17" t="s">
        <v>12072</v>
      </c>
      <c r="AF766" s="17" t="s">
        <v>12179</v>
      </c>
      <c r="AG766" s="17" t="s">
        <v>677</v>
      </c>
      <c r="AH766" s="17" t="str">
        <f>VLOOKUP(A766,'REPORTE'!$A$1:$AG$1961,5,0)</f>
        <v>ECUATORIANO(A)</v>
      </c>
      <c r="AI766" s="17">
        <f>VLOOKUP(A766,'REPORTE'!$A$1:$AG$1961,28,0)</f>
        <v>44161</v>
      </c>
      <c r="AJ766" s="17" t="str">
        <f>VLOOKUP(A766,'REPORTE'!$A$1:$AG$1961,29,0)</f>
        <v>Cliente</v>
      </c>
      <c r="AK766" s="17" t="str">
        <f>VLOOKUP(A766,'REPORTE'!$A$1:$AG$1961,30,0)</f>
        <v>Primaria</v>
      </c>
      <c r="AL766" s="17" t="str">
        <f>VLOOKUP(A766,'REPORTE'!$A$1:$AG$1961,31,0)</f>
        <v>PICHINCHA</v>
      </c>
      <c r="AM766" s="17" t="str">
        <f>VLOOKUP(AL766,PROVINCIAS!$F$1:$G$1171,2,0)</f>
        <v>URBANA</v>
      </c>
    </row>
    <row r="767" spans="1:39" x14ac:dyDescent="0.45">
      <c r="A767" s="17">
        <v>1001061</v>
      </c>
      <c r="B767" s="17" t="s">
        <v>10270</v>
      </c>
      <c r="C767" s="85">
        <v>1727493205</v>
      </c>
      <c r="D767" s="17">
        <v>26</v>
      </c>
      <c r="E767" s="86">
        <v>35035</v>
      </c>
      <c r="F767" s="86" t="str">
        <f t="shared" si="67"/>
        <v>1995</v>
      </c>
      <c r="G767" s="87">
        <v>2022</v>
      </c>
      <c r="H767" s="87">
        <f t="shared" si="68"/>
        <v>27</v>
      </c>
      <c r="I767" s="87" t="str">
        <f t="shared" si="66"/>
        <v>Mal</v>
      </c>
      <c r="J767" s="17" t="s">
        <v>59</v>
      </c>
      <c r="K767" s="17">
        <v>1002471</v>
      </c>
      <c r="L767" s="17">
        <v>18</v>
      </c>
      <c r="M767" s="17">
        <v>0</v>
      </c>
      <c r="N767" s="17" t="str">
        <f t="shared" si="69"/>
        <v>A1</v>
      </c>
      <c r="O767" s="17" t="s">
        <v>10468</v>
      </c>
      <c r="P767" s="17" t="s">
        <v>10469</v>
      </c>
      <c r="Q767" s="88">
        <v>44567</v>
      </c>
      <c r="R767" s="88">
        <v>45130</v>
      </c>
      <c r="S767" s="89" t="s">
        <v>776</v>
      </c>
      <c r="T767" s="17">
        <v>15000</v>
      </c>
      <c r="U767" s="17" t="s">
        <v>10923</v>
      </c>
      <c r="V767" s="17">
        <v>18.989999999999998</v>
      </c>
      <c r="W767" s="17" t="s">
        <v>10994</v>
      </c>
      <c r="X767" s="17" t="str">
        <f t="shared" si="70"/>
        <v>Vigente</v>
      </c>
      <c r="Y767" s="17" t="str">
        <f t="shared" si="71"/>
        <v>V</v>
      </c>
      <c r="Z767" s="17" t="s">
        <v>348</v>
      </c>
      <c r="AA767" s="17" t="str">
        <f>VLOOKUP(A767,'REPORTE'!$A$1:$AG$1961,19,0)</f>
        <v>Venta al por mayor de frutas, legumbres y hortalizas.</v>
      </c>
      <c r="AB767" s="17">
        <v>1001133</v>
      </c>
      <c r="AC767" s="17" t="s">
        <v>11726</v>
      </c>
      <c r="AD767" s="17" t="s">
        <v>11852</v>
      </c>
      <c r="AE767" s="17" t="s">
        <v>12072</v>
      </c>
      <c r="AF767" s="17" t="s">
        <v>12463</v>
      </c>
      <c r="AG767" s="17" t="s">
        <v>665</v>
      </c>
      <c r="AH767" s="17" t="str">
        <f>VLOOKUP(A767,'REPORTE'!$A$1:$AG$1961,5,0)</f>
        <v>ECUATORIANO(A) INDIGENA</v>
      </c>
      <c r="AI767" s="17">
        <f>VLOOKUP(A767,'REPORTE'!$A$1:$AG$1961,28,0)</f>
        <v>44238</v>
      </c>
      <c r="AJ767" s="17" t="str">
        <f>VLOOKUP(A767,'REPORTE'!$A$1:$AG$1961,29,0)</f>
        <v>Cliente</v>
      </c>
      <c r="AK767" s="17" t="str">
        <f>VLOOKUP(A767,'REPORTE'!$A$1:$AG$1961,30,0)</f>
        <v>Secundaria</v>
      </c>
      <c r="AL767" s="17" t="str">
        <f>VLOOKUP(A767,'REPORTE'!$A$1:$AG$1961,31,0)</f>
        <v>CHIMBORAZO</v>
      </c>
      <c r="AM767" s="17" t="e">
        <f>VLOOKUP(AL767,PROVINCIAS!$F$1:$G$1171,2,0)</f>
        <v>#N/A</v>
      </c>
    </row>
    <row r="768" spans="1:39" x14ac:dyDescent="0.45">
      <c r="A768" s="17">
        <v>1000938</v>
      </c>
      <c r="B768" s="17" t="s">
        <v>10054</v>
      </c>
      <c r="C768" s="85">
        <v>1726050204</v>
      </c>
      <c r="D768" s="17">
        <v>29</v>
      </c>
      <c r="E768" s="86">
        <v>33952</v>
      </c>
      <c r="F768" s="86" t="str">
        <f t="shared" si="67"/>
        <v>1992</v>
      </c>
      <c r="G768" s="87">
        <v>2022</v>
      </c>
      <c r="H768" s="87">
        <f t="shared" si="68"/>
        <v>30</v>
      </c>
      <c r="I768" s="87" t="str">
        <f t="shared" si="66"/>
        <v>Mal</v>
      </c>
      <c r="J768" s="17" t="s">
        <v>36</v>
      </c>
      <c r="K768" s="17">
        <v>1002476</v>
      </c>
      <c r="L768" s="17">
        <v>1</v>
      </c>
      <c r="M768" s="17">
        <v>0</v>
      </c>
      <c r="N768" s="17" t="str">
        <f t="shared" si="69"/>
        <v>A1</v>
      </c>
      <c r="O768" s="17" t="s">
        <v>10468</v>
      </c>
      <c r="P768" s="17" t="s">
        <v>10469</v>
      </c>
      <c r="Q768" s="88">
        <v>44568</v>
      </c>
      <c r="R768" s="88">
        <v>44750</v>
      </c>
      <c r="S768" s="89" t="s">
        <v>776</v>
      </c>
      <c r="T768" s="17">
        <v>312</v>
      </c>
      <c r="U768" s="17">
        <v>312</v>
      </c>
      <c r="V768" s="17">
        <v>23</v>
      </c>
      <c r="W768" s="17" t="s">
        <v>10994</v>
      </c>
      <c r="X768" s="17" t="str">
        <f t="shared" si="70"/>
        <v>Vigente</v>
      </c>
      <c r="Y768" s="17" t="str">
        <f t="shared" si="71"/>
        <v>V</v>
      </c>
      <c r="Z768" s="17" t="s">
        <v>11040</v>
      </c>
      <c r="AA768" s="17" t="str">
        <f>VLOOKUP(A768,'REPORTE'!$A$1:$AG$1961,19,0)</f>
        <v>Elaboración de harinas o masas mezcladas preparadas para la fabricación de pan, pasteles, bizcochos o panqueques.</v>
      </c>
      <c r="AB768" s="17">
        <v>1001006</v>
      </c>
      <c r="AC768" s="17" t="s">
        <v>11365</v>
      </c>
      <c r="AD768" s="17" t="s">
        <v>11913</v>
      </c>
      <c r="AE768" s="17" t="s">
        <v>12072</v>
      </c>
      <c r="AF768" s="17" t="s">
        <v>12319</v>
      </c>
      <c r="AG768" s="17" t="s">
        <v>677</v>
      </c>
      <c r="AH768" s="17" t="str">
        <f>VLOOKUP(A768,'REPORTE'!$A$1:$AG$1961,5,0)</f>
        <v>ECUATORIANO(A)</v>
      </c>
      <c r="AI768" s="17">
        <f>VLOOKUP(A768,'REPORTE'!$A$1:$AG$1961,28,0)</f>
        <v>44147</v>
      </c>
      <c r="AJ768" s="17" t="str">
        <f>VLOOKUP(A768,'REPORTE'!$A$1:$AG$1961,29,0)</f>
        <v>Cliente</v>
      </c>
      <c r="AK768" s="17" t="str">
        <f>VLOOKUP(A768,'REPORTE'!$A$1:$AG$1961,30,0)</f>
        <v>Ninguna</v>
      </c>
      <c r="AL768" s="17" t="str">
        <f>VLOOKUP(A768,'REPORTE'!$A$1:$AG$1961,31,0)</f>
        <v>PICHINCHA</v>
      </c>
      <c r="AM768" s="17" t="str">
        <f>VLOOKUP(AL768,PROVINCIAS!$F$1:$G$1171,2,0)</f>
        <v>URBANA</v>
      </c>
    </row>
    <row r="769" spans="1:39" x14ac:dyDescent="0.45">
      <c r="A769" s="17">
        <v>1001132</v>
      </c>
      <c r="B769" s="17" t="s">
        <v>10271</v>
      </c>
      <c r="C769" s="85">
        <v>650199607</v>
      </c>
      <c r="D769" s="17">
        <v>26</v>
      </c>
      <c r="E769" s="86">
        <v>35056</v>
      </c>
      <c r="F769" s="86" t="str">
        <f t="shared" si="67"/>
        <v>1995</v>
      </c>
      <c r="G769" s="87">
        <v>2022</v>
      </c>
      <c r="H769" s="87">
        <f t="shared" si="68"/>
        <v>27</v>
      </c>
      <c r="I769" s="87" t="str">
        <f t="shared" si="66"/>
        <v>Mal</v>
      </c>
      <c r="J769" s="17" t="s">
        <v>36</v>
      </c>
      <c r="K769" s="17">
        <v>1002472</v>
      </c>
      <c r="L769" s="17">
        <v>18</v>
      </c>
      <c r="M769" s="17">
        <v>0</v>
      </c>
      <c r="N769" s="17" t="str">
        <f t="shared" si="69"/>
        <v>A1</v>
      </c>
      <c r="O769" s="17" t="s">
        <v>10468</v>
      </c>
      <c r="P769" s="17" t="s">
        <v>10469</v>
      </c>
      <c r="Q769" s="88">
        <v>44568</v>
      </c>
      <c r="R769" s="88">
        <v>45117</v>
      </c>
      <c r="S769" s="89" t="s">
        <v>776</v>
      </c>
      <c r="T769" s="17">
        <v>2100</v>
      </c>
      <c r="U769" s="17" t="s">
        <v>10924</v>
      </c>
      <c r="V769" s="17">
        <v>21.5</v>
      </c>
      <c r="W769" s="17" t="s">
        <v>10994</v>
      </c>
      <c r="X769" s="17" t="str">
        <f t="shared" si="70"/>
        <v>Vigente</v>
      </c>
      <c r="Y769" s="17" t="str">
        <f t="shared" si="71"/>
        <v>V</v>
      </c>
      <c r="Z769" s="17" t="s">
        <v>244</v>
      </c>
      <c r="AA769" s="17" t="str">
        <f>VLOOKUP(A769,'REPORTE'!$A$1:$AG$1961,19,0)</f>
        <v>Actividades de agentes de energí­a eléctrica que organiza la venta de electricidad ví­a sistemas de distribución de energí­a operados por otros. Gestión de intercambiadores eléctricos.</v>
      </c>
      <c r="AB769" s="17">
        <v>1001207</v>
      </c>
      <c r="AC769" s="17" t="s">
        <v>11554</v>
      </c>
      <c r="AD769" s="17" t="s">
        <v>12033</v>
      </c>
      <c r="AE769" s="17" t="s">
        <v>12072</v>
      </c>
      <c r="AF769" s="17" t="s">
        <v>12464</v>
      </c>
      <c r="AG769" s="17" t="s">
        <v>74</v>
      </c>
      <c r="AH769" s="17" t="str">
        <f>VLOOKUP(A769,'REPORTE'!$A$1:$AG$1961,5,0)</f>
        <v>ECUATORIANO(A) INDIGENA</v>
      </c>
      <c r="AI769" s="17">
        <f>VLOOKUP(A769,'REPORTE'!$A$1:$AG$1961,28,0)</f>
        <v>44568</v>
      </c>
      <c r="AJ769" s="17" t="str">
        <f>VLOOKUP(A769,'REPORTE'!$A$1:$AG$1961,29,0)</f>
        <v>Cliente</v>
      </c>
      <c r="AK769" s="17" t="str">
        <f>VLOOKUP(A769,'REPORTE'!$A$1:$AG$1961,30,0)</f>
        <v>Universitaria</v>
      </c>
      <c r="AL769" s="17" t="str">
        <f>VLOOKUP(A769,'REPORTE'!$A$1:$AG$1961,31,0)</f>
        <v>CHIMBORAZO</v>
      </c>
      <c r="AM769" s="17" t="e">
        <f>VLOOKUP(AL769,PROVINCIAS!$F$1:$G$1171,2,0)</f>
        <v>#N/A</v>
      </c>
    </row>
    <row r="770" spans="1:39" x14ac:dyDescent="0.45">
      <c r="A770" s="17">
        <v>1001269</v>
      </c>
      <c r="B770" s="17" t="s">
        <v>10272</v>
      </c>
      <c r="C770" s="85">
        <v>1719364786</v>
      </c>
      <c r="D770" s="17">
        <v>36</v>
      </c>
      <c r="E770" s="86">
        <v>31351</v>
      </c>
      <c r="F770" s="86" t="str">
        <f t="shared" si="67"/>
        <v>1985</v>
      </c>
      <c r="G770" s="87">
        <v>2022</v>
      </c>
      <c r="H770" s="87">
        <f t="shared" si="68"/>
        <v>37</v>
      </c>
      <c r="I770" s="87" t="str">
        <f t="shared" ref="I770:I833" si="72">IF(H788=D770,"Bien","Mal")</f>
        <v>Mal</v>
      </c>
      <c r="J770" s="17" t="s">
        <v>59</v>
      </c>
      <c r="K770" s="17">
        <v>1002474</v>
      </c>
      <c r="L770" s="17">
        <v>48</v>
      </c>
      <c r="M770" s="17">
        <v>0</v>
      </c>
      <c r="N770" s="17" t="str">
        <f t="shared" si="69"/>
        <v>A1</v>
      </c>
      <c r="O770" s="17" t="s">
        <v>10468</v>
      </c>
      <c r="P770" s="17" t="s">
        <v>10469</v>
      </c>
      <c r="Q770" s="88">
        <v>44568</v>
      </c>
      <c r="R770" s="88">
        <v>46023</v>
      </c>
      <c r="S770" s="89" t="s">
        <v>776</v>
      </c>
      <c r="T770" s="17">
        <v>5000</v>
      </c>
      <c r="U770" s="17" t="s">
        <v>10925</v>
      </c>
      <c r="V770" s="17">
        <v>17.5</v>
      </c>
      <c r="W770" s="17" t="s">
        <v>10994</v>
      </c>
      <c r="X770" s="17" t="str">
        <f t="shared" si="70"/>
        <v>Vigente</v>
      </c>
      <c r="Y770" s="17" t="str">
        <f t="shared" si="71"/>
        <v>V</v>
      </c>
      <c r="Z770" s="17" t="s">
        <v>11498</v>
      </c>
      <c r="AA770" s="17" t="str">
        <f>VLOOKUP(A770,'REPORTE'!$A$1:$AG$1961,19,0)</f>
        <v>Venta al por menor de fertilizantes, balanceados y abonos en establecimientos especializados.</v>
      </c>
      <c r="AB770" s="17">
        <v>1001346</v>
      </c>
      <c r="AC770" s="17" t="s">
        <v>11727</v>
      </c>
      <c r="AD770" s="17" t="s">
        <v>12034</v>
      </c>
      <c r="AE770" s="17" t="s">
        <v>12072</v>
      </c>
      <c r="AF770" s="17" t="s">
        <v>12465</v>
      </c>
      <c r="AG770" s="17" t="s">
        <v>665</v>
      </c>
      <c r="AH770" s="17" t="str">
        <f>VLOOKUP(A770,'REPORTE'!$A$1:$AG$1961,5,0)</f>
        <v>ECUATORIANO(A)</v>
      </c>
      <c r="AI770" s="17">
        <f>VLOOKUP(A770,'REPORTE'!$A$1:$AG$1961,28,0)</f>
        <v>44357</v>
      </c>
      <c r="AJ770" s="17" t="str">
        <f>VLOOKUP(A770,'REPORTE'!$A$1:$AG$1961,29,0)</f>
        <v>Cliente</v>
      </c>
      <c r="AK770" s="17" t="str">
        <f>VLOOKUP(A770,'REPORTE'!$A$1:$AG$1961,30,0)</f>
        <v>Secundaria</v>
      </c>
      <c r="AL770" s="17" t="str">
        <f>VLOOKUP(A770,'REPORTE'!$A$1:$AG$1961,31,0)</f>
        <v>PICHINCHA</v>
      </c>
      <c r="AM770" s="17" t="str">
        <f>VLOOKUP(AL770,PROVINCIAS!$F$1:$G$1171,2,0)</f>
        <v>URBANA</v>
      </c>
    </row>
    <row r="771" spans="1:39" x14ac:dyDescent="0.45">
      <c r="A771" s="17">
        <v>1001269</v>
      </c>
      <c r="B771" s="17" t="s">
        <v>10272</v>
      </c>
      <c r="C771" s="85">
        <v>1719364786</v>
      </c>
      <c r="D771" s="17">
        <v>36</v>
      </c>
      <c r="E771" s="86">
        <v>31351</v>
      </c>
      <c r="F771" s="86" t="str">
        <f t="shared" ref="F771:F834" si="73">TEXT(E771,"yyyy")</f>
        <v>1985</v>
      </c>
      <c r="G771" s="87">
        <v>2022</v>
      </c>
      <c r="H771" s="87">
        <f t="shared" ref="H771:H834" si="74">G771-F771</f>
        <v>37</v>
      </c>
      <c r="I771" s="87" t="str">
        <f t="shared" si="72"/>
        <v>Mal</v>
      </c>
      <c r="J771" s="17" t="s">
        <v>59</v>
      </c>
      <c r="K771" s="17">
        <v>1002475</v>
      </c>
      <c r="L771" s="17">
        <v>48</v>
      </c>
      <c r="M771" s="17">
        <v>0</v>
      </c>
      <c r="N771" s="17" t="str">
        <f t="shared" ref="N771:N834" si="75">+IF(M771&lt;=5,"A1",IF(M771&lt;=30,"A2",IF(M771&lt;=60,"A3",IF(M771&lt;=75,"B1",IF(M771&lt;=90,"B2",IF(M771&lt;=120,"C1",IF(M771&lt;=150,"C2",IF(M771&lt;=180,"D","E"))))))))</f>
        <v>A1</v>
      </c>
      <c r="O771" s="17" t="s">
        <v>10468</v>
      </c>
      <c r="P771" s="17" t="s">
        <v>10469</v>
      </c>
      <c r="Q771" s="88">
        <v>44568</v>
      </c>
      <c r="R771" s="88">
        <v>46023</v>
      </c>
      <c r="S771" s="89" t="s">
        <v>776</v>
      </c>
      <c r="T771" s="17">
        <v>5000</v>
      </c>
      <c r="U771" s="17" t="s">
        <v>10925</v>
      </c>
      <c r="V771" s="17">
        <v>17.5</v>
      </c>
      <c r="W771" s="17" t="s">
        <v>10994</v>
      </c>
      <c r="X771" s="17" t="str">
        <f t="shared" ref="X771:X834" si="76">IF(M771&gt;=61,"Vencido","Vigente")</f>
        <v>Vigente</v>
      </c>
      <c r="Y771" s="17" t="str">
        <f t="shared" ref="Y771:Y834" si="77">IF(W771=X771,"V","F")</f>
        <v>V</v>
      </c>
      <c r="Z771" s="17" t="s">
        <v>11498</v>
      </c>
      <c r="AA771" s="17" t="str">
        <f>VLOOKUP(A771,'REPORTE'!$A$1:$AG$1961,19,0)</f>
        <v>Venta al por menor de fertilizantes, balanceados y abonos en establecimientos especializados.</v>
      </c>
      <c r="AB771" s="17">
        <v>1001346</v>
      </c>
      <c r="AC771" s="17" t="s">
        <v>11727</v>
      </c>
      <c r="AD771" s="17" t="s">
        <v>12034</v>
      </c>
      <c r="AE771" s="17" t="s">
        <v>12072</v>
      </c>
      <c r="AF771" s="17" t="s">
        <v>12465</v>
      </c>
      <c r="AG771" s="17" t="s">
        <v>665</v>
      </c>
      <c r="AH771" s="17" t="str">
        <f>VLOOKUP(A771,'REPORTE'!$A$1:$AG$1961,5,0)</f>
        <v>ECUATORIANO(A)</v>
      </c>
      <c r="AI771" s="17">
        <f>VLOOKUP(A771,'REPORTE'!$A$1:$AG$1961,28,0)</f>
        <v>44357</v>
      </c>
      <c r="AJ771" s="17" t="str">
        <f>VLOOKUP(A771,'REPORTE'!$A$1:$AG$1961,29,0)</f>
        <v>Cliente</v>
      </c>
      <c r="AK771" s="17" t="str">
        <f>VLOOKUP(A771,'REPORTE'!$A$1:$AG$1961,30,0)</f>
        <v>Secundaria</v>
      </c>
      <c r="AL771" s="17" t="str">
        <f>VLOOKUP(A771,'REPORTE'!$A$1:$AG$1961,31,0)</f>
        <v>PICHINCHA</v>
      </c>
      <c r="AM771" s="17" t="str">
        <f>VLOOKUP(AL771,PROVINCIAS!$F$1:$G$1171,2,0)</f>
        <v>URBANA</v>
      </c>
    </row>
    <row r="772" spans="1:39" x14ac:dyDescent="0.45">
      <c r="A772" s="17">
        <v>1001519</v>
      </c>
      <c r="B772" s="17" t="s">
        <v>10273</v>
      </c>
      <c r="C772" s="85">
        <v>1600279267</v>
      </c>
      <c r="D772" s="17">
        <v>47</v>
      </c>
      <c r="E772" s="86">
        <v>27278</v>
      </c>
      <c r="F772" s="86" t="str">
        <f t="shared" si="73"/>
        <v>1974</v>
      </c>
      <c r="G772" s="87">
        <v>2022</v>
      </c>
      <c r="H772" s="87">
        <f t="shared" si="74"/>
        <v>48</v>
      </c>
      <c r="I772" s="87" t="str">
        <f t="shared" si="72"/>
        <v>Mal</v>
      </c>
      <c r="J772" s="17" t="s">
        <v>36</v>
      </c>
      <c r="K772" s="17">
        <v>1002473</v>
      </c>
      <c r="L772" s="17">
        <v>6</v>
      </c>
      <c r="M772" s="17">
        <v>0</v>
      </c>
      <c r="N772" s="17" t="str">
        <f t="shared" si="75"/>
        <v>A1</v>
      </c>
      <c r="O772" s="17" t="s">
        <v>10468</v>
      </c>
      <c r="P772" s="17" t="s">
        <v>10469</v>
      </c>
      <c r="Q772" s="88">
        <v>44568</v>
      </c>
      <c r="R772" s="88">
        <v>44752</v>
      </c>
      <c r="S772" s="89" t="s">
        <v>776</v>
      </c>
      <c r="T772" s="17">
        <v>5000</v>
      </c>
      <c r="U772" s="17" t="s">
        <v>10926</v>
      </c>
      <c r="V772" s="17">
        <v>21.5</v>
      </c>
      <c r="W772" s="17" t="s">
        <v>10994</v>
      </c>
      <c r="X772" s="17" t="str">
        <f t="shared" si="76"/>
        <v>Vigente</v>
      </c>
      <c r="Y772" s="17" t="str">
        <f t="shared" si="77"/>
        <v>V</v>
      </c>
      <c r="Z772" s="17" t="s">
        <v>244</v>
      </c>
      <c r="AA772" s="17" t="str">
        <f>VLOOKUP(A772,'REPORTE'!$A$1:$AG$1961,19,0)</f>
        <v>Venta al por mayor de frutas, legumbres y hortalizas.</v>
      </c>
      <c r="AB772" s="17">
        <v>1001614</v>
      </c>
      <c r="AC772" s="17" t="s">
        <v>11728</v>
      </c>
      <c r="AD772" s="17" t="s">
        <v>11864</v>
      </c>
      <c r="AE772" s="17" t="s">
        <v>12072</v>
      </c>
      <c r="AF772" s="17" t="s">
        <v>12466</v>
      </c>
      <c r="AG772" s="17" t="s">
        <v>74</v>
      </c>
      <c r="AH772" s="17" t="str">
        <f>VLOOKUP(A772,'REPORTE'!$A$1:$AG$1961,5,0)</f>
        <v>ECUATORIANO(A)</v>
      </c>
      <c r="AI772" s="17">
        <f>VLOOKUP(A772,'REPORTE'!$A$1:$AG$1961,28,0)</f>
        <v>44471</v>
      </c>
      <c r="AJ772" s="17" t="str">
        <f>VLOOKUP(A772,'REPORTE'!$A$1:$AG$1961,29,0)</f>
        <v>Cliente</v>
      </c>
      <c r="AK772" s="17" t="str">
        <f>VLOOKUP(A772,'REPORTE'!$A$1:$AG$1961,30,0)</f>
        <v>Secundaria</v>
      </c>
      <c r="AL772" s="17" t="str">
        <f>VLOOKUP(A772,'REPORTE'!$A$1:$AG$1961,31,0)</f>
        <v>TUNGURAHUA</v>
      </c>
      <c r="AM772" s="17" t="e">
        <f>VLOOKUP(AL772,PROVINCIAS!$F$1:$G$1171,2,0)</f>
        <v>#N/A</v>
      </c>
    </row>
    <row r="773" spans="1:39" x14ac:dyDescent="0.45">
      <c r="A773" s="17">
        <v>1001525</v>
      </c>
      <c r="B773" s="17" t="s">
        <v>10274</v>
      </c>
      <c r="C773" s="85">
        <v>603035528</v>
      </c>
      <c r="D773" s="17">
        <v>45</v>
      </c>
      <c r="E773" s="86">
        <v>27907</v>
      </c>
      <c r="F773" s="86" t="str">
        <f t="shared" si="73"/>
        <v>1976</v>
      </c>
      <c r="G773" s="87">
        <v>2022</v>
      </c>
      <c r="H773" s="87">
        <f t="shared" si="74"/>
        <v>46</v>
      </c>
      <c r="I773" s="87" t="str">
        <f t="shared" si="72"/>
        <v>Mal</v>
      </c>
      <c r="J773" s="17" t="s">
        <v>36</v>
      </c>
      <c r="K773" s="17">
        <v>1002478</v>
      </c>
      <c r="L773" s="17">
        <v>12</v>
      </c>
      <c r="M773" s="17">
        <v>0</v>
      </c>
      <c r="N773" s="17" t="str">
        <f t="shared" si="75"/>
        <v>A1</v>
      </c>
      <c r="O773" s="17" t="s">
        <v>10468</v>
      </c>
      <c r="P773" s="17" t="s">
        <v>10469</v>
      </c>
      <c r="Q773" s="88">
        <v>44569</v>
      </c>
      <c r="R773" s="88">
        <v>44947</v>
      </c>
      <c r="S773" s="89" t="s">
        <v>776</v>
      </c>
      <c r="T773" s="17">
        <v>1000</v>
      </c>
      <c r="U773" s="17">
        <v>934.08</v>
      </c>
      <c r="V773" s="17">
        <v>23</v>
      </c>
      <c r="W773" s="17" t="s">
        <v>10994</v>
      </c>
      <c r="X773" s="17" t="str">
        <f t="shared" si="76"/>
        <v>Vigente</v>
      </c>
      <c r="Y773" s="17" t="str">
        <f t="shared" si="77"/>
        <v>V</v>
      </c>
      <c r="Z773" s="17" t="s">
        <v>11118</v>
      </c>
      <c r="AA773" s="17" t="str">
        <f>VLOOKUP(A773,'REPORTE'!$A$1:$AG$1961,19,0)</f>
        <v>Actividades clí­nico patológicas y otras actividades de diagnóstico relacionadas con los animales.</v>
      </c>
      <c r="AB773" s="17">
        <v>1001624</v>
      </c>
      <c r="AC773" s="17" t="s">
        <v>11185</v>
      </c>
      <c r="AD773" s="17" t="s">
        <v>12035</v>
      </c>
      <c r="AE773" s="17" t="s">
        <v>12072</v>
      </c>
      <c r="AF773" s="17" t="s">
        <v>12467</v>
      </c>
      <c r="AG773" s="17" t="s">
        <v>4384</v>
      </c>
      <c r="AH773" s="17" t="str">
        <f>VLOOKUP(A773,'REPORTE'!$A$1:$AG$1961,5,0)</f>
        <v>ECUATORIANO(A) INDIGENA</v>
      </c>
      <c r="AI773" s="17">
        <f>VLOOKUP(A773,'REPORTE'!$A$1:$AG$1961,28,0)</f>
        <v>44475</v>
      </c>
      <c r="AJ773" s="17" t="str">
        <f>VLOOKUP(A773,'REPORTE'!$A$1:$AG$1961,29,0)</f>
        <v>Cliente</v>
      </c>
      <c r="AK773" s="17" t="str">
        <f>VLOOKUP(A773,'REPORTE'!$A$1:$AG$1961,30,0)</f>
        <v>Universitaria</v>
      </c>
      <c r="AL773" s="17" t="str">
        <f>VLOOKUP(A773,'REPORTE'!$A$1:$AG$1961,31,0)</f>
        <v>CHIMBORAZO</v>
      </c>
      <c r="AM773" s="17" t="e">
        <f>VLOOKUP(AL773,PROVINCIAS!$F$1:$G$1171,2,0)</f>
        <v>#N/A</v>
      </c>
    </row>
    <row r="774" spans="1:39" x14ac:dyDescent="0.45">
      <c r="A774" s="17">
        <v>1001728</v>
      </c>
      <c r="B774" s="17" t="s">
        <v>10275</v>
      </c>
      <c r="C774" s="85">
        <v>604112193</v>
      </c>
      <c r="D774" s="17">
        <v>29</v>
      </c>
      <c r="E774" s="86">
        <v>33718</v>
      </c>
      <c r="F774" s="86" t="str">
        <f t="shared" si="73"/>
        <v>1992</v>
      </c>
      <c r="G774" s="87">
        <v>2022</v>
      </c>
      <c r="H774" s="87">
        <f t="shared" si="74"/>
        <v>30</v>
      </c>
      <c r="I774" s="87" t="str">
        <f t="shared" si="72"/>
        <v>Mal</v>
      </c>
      <c r="J774" s="17" t="s">
        <v>36</v>
      </c>
      <c r="K774" s="17">
        <v>1002477</v>
      </c>
      <c r="L774" s="17">
        <v>12</v>
      </c>
      <c r="M774" s="17">
        <v>0</v>
      </c>
      <c r="N774" s="17" t="str">
        <f t="shared" si="75"/>
        <v>A1</v>
      </c>
      <c r="O774" s="17" t="s">
        <v>10468</v>
      </c>
      <c r="P774" s="17" t="s">
        <v>10469</v>
      </c>
      <c r="Q774" s="88">
        <v>44569</v>
      </c>
      <c r="R774" s="88">
        <v>44934</v>
      </c>
      <c r="S774" s="89" t="s">
        <v>776</v>
      </c>
      <c r="T774" s="17">
        <v>2500</v>
      </c>
      <c r="U774" s="17" t="s">
        <v>10927</v>
      </c>
      <c r="V774" s="17">
        <v>21.5</v>
      </c>
      <c r="W774" s="17" t="s">
        <v>10994</v>
      </c>
      <c r="X774" s="17" t="str">
        <f t="shared" si="76"/>
        <v>Vigente</v>
      </c>
      <c r="Y774" s="17" t="str">
        <f t="shared" si="77"/>
        <v>V</v>
      </c>
      <c r="Z774" s="17" t="s">
        <v>244</v>
      </c>
      <c r="AA774" s="17" t="str">
        <f>VLOOKUP(A774,'REPORTE'!$A$1:$AG$1961,19,0)</f>
        <v>Venta al por mayor de frutas, legumbres y hortalizas.</v>
      </c>
      <c r="AB774" s="17">
        <v>1001829</v>
      </c>
      <c r="AC774" s="17" t="s">
        <v>11547</v>
      </c>
      <c r="AD774" s="17" t="s">
        <v>11859</v>
      </c>
      <c r="AE774" s="17" t="s">
        <v>12072</v>
      </c>
      <c r="AF774" s="17" t="s">
        <v>12468</v>
      </c>
      <c r="AG774" s="17" t="s">
        <v>4384</v>
      </c>
      <c r="AH774" s="17" t="str">
        <f>VLOOKUP(A774,'REPORTE'!$A$1:$AG$1961,5,0)</f>
        <v>ECUATORIANO(A)</v>
      </c>
      <c r="AI774" s="17">
        <f>VLOOKUP(A774,'REPORTE'!$A$1:$AG$1961,28,0)</f>
        <v>0</v>
      </c>
      <c r="AJ774" s="17" t="str">
        <f>VLOOKUP(A774,'REPORTE'!$A$1:$AG$1961,29,0)</f>
        <v>Cliente</v>
      </c>
      <c r="AK774" s="17" t="str">
        <f>VLOOKUP(A774,'REPORTE'!$A$1:$AG$1961,30,0)</f>
        <v>Secundaria</v>
      </c>
      <c r="AL774" s="17" t="str">
        <f>VLOOKUP(A774,'REPORTE'!$A$1:$AG$1961,31,0)</f>
        <v>TUNGURAHUA</v>
      </c>
      <c r="AM774" s="17" t="e">
        <f>VLOOKUP(AL774,PROVINCIAS!$F$1:$G$1171,2,0)</f>
        <v>#N/A</v>
      </c>
    </row>
    <row r="775" spans="1:39" x14ac:dyDescent="0.45">
      <c r="A775" s="17">
        <v>1000036</v>
      </c>
      <c r="B775" s="17" t="s">
        <v>9907</v>
      </c>
      <c r="C775" s="85">
        <v>600036321</v>
      </c>
      <c r="D775" s="17">
        <v>75</v>
      </c>
      <c r="E775" s="86">
        <v>17018</v>
      </c>
      <c r="F775" s="86" t="str">
        <f t="shared" si="73"/>
        <v>1946</v>
      </c>
      <c r="G775" s="87">
        <v>2022</v>
      </c>
      <c r="H775" s="87">
        <f t="shared" si="74"/>
        <v>76</v>
      </c>
      <c r="I775" s="87" t="str">
        <f t="shared" si="72"/>
        <v>Mal</v>
      </c>
      <c r="J775" s="17" t="s">
        <v>59</v>
      </c>
      <c r="K775" s="17">
        <v>1002479</v>
      </c>
      <c r="L775" s="17">
        <v>3</v>
      </c>
      <c r="M775" s="17">
        <v>0</v>
      </c>
      <c r="N775" s="17" t="str">
        <f t="shared" si="75"/>
        <v>A1</v>
      </c>
      <c r="O775" s="17" t="s">
        <v>10466</v>
      </c>
      <c r="P775" s="17" t="s">
        <v>10467</v>
      </c>
      <c r="Q775" s="88">
        <v>44571</v>
      </c>
      <c r="R775" s="88">
        <v>44656</v>
      </c>
      <c r="S775" s="89" t="s">
        <v>776</v>
      </c>
      <c r="T775" s="17">
        <v>630</v>
      </c>
      <c r="U775" s="17">
        <v>421.66</v>
      </c>
      <c r="V775" s="17">
        <v>16</v>
      </c>
      <c r="W775" s="17" t="s">
        <v>10994</v>
      </c>
      <c r="X775" s="17" t="str">
        <f t="shared" si="76"/>
        <v>Vigente</v>
      </c>
      <c r="Y775" s="17" t="str">
        <f t="shared" si="77"/>
        <v>V</v>
      </c>
      <c r="Z775" s="17" t="s">
        <v>11000</v>
      </c>
      <c r="AA775" s="17" t="str">
        <f>VLOOKUP(A775,'REPORTE'!$A$1:$AG$1961,19,0)</f>
        <v>Jubilado</v>
      </c>
      <c r="AB775" s="17">
        <v>1000039</v>
      </c>
      <c r="AC775" s="17" t="s">
        <v>11366</v>
      </c>
      <c r="AD775" s="17" t="s">
        <v>11945</v>
      </c>
      <c r="AE775" s="17" t="s">
        <v>12072</v>
      </c>
      <c r="AF775" s="17" t="s">
        <v>12231</v>
      </c>
      <c r="AG775" s="17" t="s">
        <v>4384</v>
      </c>
      <c r="AH775" s="17" t="str">
        <f>VLOOKUP(A775,'REPORTE'!$A$1:$AG$1961,5,0)</f>
        <v>ECUATORIANO(A)</v>
      </c>
      <c r="AI775" s="17">
        <f>VLOOKUP(A775,'REPORTE'!$A$1:$AG$1961,28,0)</f>
        <v>43664</v>
      </c>
      <c r="AJ775" s="17" t="str">
        <f>VLOOKUP(A775,'REPORTE'!$A$1:$AG$1961,29,0)</f>
        <v>Cliente</v>
      </c>
      <c r="AK775" s="17" t="str">
        <f>VLOOKUP(A775,'REPORTE'!$A$1:$AG$1961,30,0)</f>
        <v>Secundaria</v>
      </c>
      <c r="AL775" s="17" t="str">
        <f>VLOOKUP(A775,'REPORTE'!$A$1:$AG$1961,31,0)</f>
        <v>CHIMBORAZO</v>
      </c>
      <c r="AM775" s="17" t="e">
        <f>VLOOKUP(AL775,PROVINCIAS!$F$1:$G$1171,2,0)</f>
        <v>#N/A</v>
      </c>
    </row>
    <row r="776" spans="1:39" x14ac:dyDescent="0.45">
      <c r="A776" s="17">
        <v>1000243</v>
      </c>
      <c r="B776" s="17" t="s">
        <v>10276</v>
      </c>
      <c r="C776" s="85">
        <v>604321240</v>
      </c>
      <c r="D776" s="17">
        <v>30</v>
      </c>
      <c r="E776" s="86">
        <v>33301</v>
      </c>
      <c r="F776" s="86" t="str">
        <f t="shared" si="73"/>
        <v>1991</v>
      </c>
      <c r="G776" s="87">
        <v>2022</v>
      </c>
      <c r="H776" s="87">
        <f t="shared" si="74"/>
        <v>31</v>
      </c>
      <c r="I776" s="87" t="str">
        <f t="shared" si="72"/>
        <v>Mal</v>
      </c>
      <c r="J776" s="17" t="s">
        <v>36</v>
      </c>
      <c r="K776" s="17">
        <v>1002482</v>
      </c>
      <c r="L776" s="17">
        <v>6</v>
      </c>
      <c r="M776" s="17">
        <v>0</v>
      </c>
      <c r="N776" s="17" t="str">
        <f t="shared" si="75"/>
        <v>A1</v>
      </c>
      <c r="O776" s="17" t="s">
        <v>10468</v>
      </c>
      <c r="P776" s="17" t="s">
        <v>10469</v>
      </c>
      <c r="Q776" s="88">
        <v>44571</v>
      </c>
      <c r="R776" s="88">
        <v>44752</v>
      </c>
      <c r="S776" s="89" t="s">
        <v>776</v>
      </c>
      <c r="T776" s="17">
        <v>2100</v>
      </c>
      <c r="U776" s="17" t="s">
        <v>10928</v>
      </c>
      <c r="V776" s="17">
        <v>18.989999999999998</v>
      </c>
      <c r="W776" s="17" t="s">
        <v>10994</v>
      </c>
      <c r="X776" s="17" t="str">
        <f t="shared" si="76"/>
        <v>Vigente</v>
      </c>
      <c r="Y776" s="17" t="str">
        <f t="shared" si="77"/>
        <v>V</v>
      </c>
      <c r="Z776" s="17" t="s">
        <v>348</v>
      </c>
      <c r="AA776" s="17" t="str">
        <f>VLOOKUP(A776,'REPORTE'!$A$1:$AG$1961,19,0)</f>
        <v>Venta al por mayor de frutas, legumbres y hortalizas.</v>
      </c>
      <c r="AB776" s="17">
        <v>1000304</v>
      </c>
      <c r="AC776" s="17" t="s">
        <v>11729</v>
      </c>
      <c r="AD776" s="17" t="s">
        <v>12004</v>
      </c>
      <c r="AE776" s="17" t="s">
        <v>12072</v>
      </c>
      <c r="AF776" s="17" t="s">
        <v>12208</v>
      </c>
      <c r="AG776" s="17" t="s">
        <v>665</v>
      </c>
      <c r="AH776" s="17" t="str">
        <f>VLOOKUP(A776,'REPORTE'!$A$1:$AG$1961,5,0)</f>
        <v>ECUATORIANO(A) INDIGENA</v>
      </c>
      <c r="AI776" s="17">
        <f>VLOOKUP(A776,'REPORTE'!$A$1:$AG$1961,28,0)</f>
        <v>44571</v>
      </c>
      <c r="AJ776" s="17" t="str">
        <f>VLOOKUP(A776,'REPORTE'!$A$1:$AG$1961,29,0)</f>
        <v>Cliente</v>
      </c>
      <c r="AK776" s="17" t="str">
        <f>VLOOKUP(A776,'REPORTE'!$A$1:$AG$1961,30,0)</f>
        <v>Secundaria</v>
      </c>
      <c r="AL776" s="17" t="str">
        <f>VLOOKUP(A776,'REPORTE'!$A$1:$AG$1961,31,0)</f>
        <v>PICHINCHA</v>
      </c>
      <c r="AM776" s="17" t="str">
        <f>VLOOKUP(AL776,PROVINCIAS!$F$1:$G$1171,2,0)</f>
        <v>URBANA</v>
      </c>
    </row>
    <row r="777" spans="1:39" x14ac:dyDescent="0.45">
      <c r="A777" s="17">
        <v>1001183</v>
      </c>
      <c r="B777" s="17" t="s">
        <v>10277</v>
      </c>
      <c r="C777" s="85">
        <v>603403718</v>
      </c>
      <c r="D777" s="17">
        <v>45</v>
      </c>
      <c r="E777" s="86">
        <v>28147</v>
      </c>
      <c r="F777" s="86" t="str">
        <f t="shared" si="73"/>
        <v>1977</v>
      </c>
      <c r="G777" s="87">
        <v>2022</v>
      </c>
      <c r="H777" s="87">
        <f t="shared" si="74"/>
        <v>45</v>
      </c>
      <c r="I777" s="87" t="str">
        <f t="shared" si="72"/>
        <v>Mal</v>
      </c>
      <c r="J777" s="17" t="s">
        <v>36</v>
      </c>
      <c r="K777" s="17">
        <v>1002480</v>
      </c>
      <c r="L777" s="17">
        <v>15</v>
      </c>
      <c r="M777" s="17">
        <v>0</v>
      </c>
      <c r="N777" s="17" t="str">
        <f t="shared" si="75"/>
        <v>A1</v>
      </c>
      <c r="O777" s="17" t="s">
        <v>10468</v>
      </c>
      <c r="P777" s="17" t="s">
        <v>10469</v>
      </c>
      <c r="Q777" s="88">
        <v>44571</v>
      </c>
      <c r="R777" s="88">
        <v>45036</v>
      </c>
      <c r="S777" s="89" t="s">
        <v>776</v>
      </c>
      <c r="T777" s="17">
        <v>2500</v>
      </c>
      <c r="U777" s="17" t="s">
        <v>10929</v>
      </c>
      <c r="V777" s="17">
        <v>21.5</v>
      </c>
      <c r="W777" s="17" t="s">
        <v>10994</v>
      </c>
      <c r="X777" s="17" t="str">
        <f t="shared" si="76"/>
        <v>Vigente</v>
      </c>
      <c r="Y777" s="17" t="str">
        <f t="shared" si="77"/>
        <v>V</v>
      </c>
      <c r="Z777" s="17" t="s">
        <v>348</v>
      </c>
      <c r="AA777" s="17" t="str">
        <f>VLOOKUP(A777,'REPORTE'!$A$1:$AG$1961,19,0)</f>
        <v>Venta al por mayor de frutas, legumbres y hortalizas.</v>
      </c>
      <c r="AB777" s="17">
        <v>1001261</v>
      </c>
      <c r="AC777" s="17" t="s">
        <v>11730</v>
      </c>
      <c r="AD777" s="17" t="s">
        <v>11870</v>
      </c>
      <c r="AE777" s="17" t="s">
        <v>12072</v>
      </c>
      <c r="AF777" s="17" t="s">
        <v>12469</v>
      </c>
      <c r="AG777" s="17" t="s">
        <v>677</v>
      </c>
      <c r="AH777" s="17" t="str">
        <f>VLOOKUP(A777,'REPORTE'!$A$1:$AG$1961,5,0)</f>
        <v>ECUATORIANO(A) INDIGENA</v>
      </c>
      <c r="AI777" s="17">
        <f>VLOOKUP(A777,'REPORTE'!$A$1:$AG$1961,28,0)</f>
        <v>44299</v>
      </c>
      <c r="AJ777" s="17" t="str">
        <f>VLOOKUP(A777,'REPORTE'!$A$1:$AG$1961,29,0)</f>
        <v>Cliente</v>
      </c>
      <c r="AK777" s="17" t="str">
        <f>VLOOKUP(A777,'REPORTE'!$A$1:$AG$1961,30,0)</f>
        <v>Primaria</v>
      </c>
      <c r="AL777" s="17" t="str">
        <f>VLOOKUP(A777,'REPORTE'!$A$1:$AG$1961,31,0)</f>
        <v>PICHINCHA</v>
      </c>
      <c r="AM777" s="17" t="str">
        <f>VLOOKUP(AL777,PROVINCIAS!$F$1:$G$1171,2,0)</f>
        <v>URBANA</v>
      </c>
    </row>
    <row r="778" spans="1:39" x14ac:dyDescent="0.45">
      <c r="A778" s="17">
        <v>1001756</v>
      </c>
      <c r="B778" s="17" t="s">
        <v>10278</v>
      </c>
      <c r="C778" s="85">
        <v>1724284375</v>
      </c>
      <c r="D778" s="17">
        <v>32</v>
      </c>
      <c r="E778" s="86">
        <v>32763</v>
      </c>
      <c r="F778" s="86" t="str">
        <f t="shared" si="73"/>
        <v>1989</v>
      </c>
      <c r="G778" s="87">
        <v>2022</v>
      </c>
      <c r="H778" s="87">
        <f t="shared" si="74"/>
        <v>33</v>
      </c>
      <c r="I778" s="87" t="str">
        <f t="shared" si="72"/>
        <v>Mal</v>
      </c>
      <c r="J778" s="17" t="s">
        <v>36</v>
      </c>
      <c r="K778" s="17">
        <v>1002485</v>
      </c>
      <c r="L778" s="17">
        <v>24</v>
      </c>
      <c r="M778" s="17">
        <v>0</v>
      </c>
      <c r="N778" s="17" t="str">
        <f t="shared" si="75"/>
        <v>A1</v>
      </c>
      <c r="O778" s="17" t="s">
        <v>10468</v>
      </c>
      <c r="P778" s="17" t="s">
        <v>10469</v>
      </c>
      <c r="Q778" s="88">
        <v>44571</v>
      </c>
      <c r="R778" s="88">
        <v>45311</v>
      </c>
      <c r="S778" s="89" t="s">
        <v>776</v>
      </c>
      <c r="T778" s="17">
        <v>10000</v>
      </c>
      <c r="U778" s="17" t="s">
        <v>10930</v>
      </c>
      <c r="V778" s="17">
        <v>18.989999999999998</v>
      </c>
      <c r="W778" s="17" t="s">
        <v>10994</v>
      </c>
      <c r="X778" s="17" t="str">
        <f t="shared" si="76"/>
        <v>Vigente</v>
      </c>
      <c r="Y778" s="17" t="str">
        <f t="shared" si="77"/>
        <v>V</v>
      </c>
      <c r="Z778" s="17" t="s">
        <v>11025</v>
      </c>
      <c r="AA778" s="17" t="str">
        <f>VLOOKUP(A778,'REPORTE'!$A$1:$AG$1961,19,0)</f>
        <v>Servicios de apoyo a la elaboración y conservación de frutas, legumbres y hortalizas a cambio de una retribución o por contrato: pelado industrial de papas, etcétera.</v>
      </c>
      <c r="AB778" s="17">
        <v>1001863</v>
      </c>
      <c r="AC778" s="17" t="s">
        <v>11674</v>
      </c>
      <c r="AD778" s="17" t="s">
        <v>11853</v>
      </c>
      <c r="AE778" s="17" t="s">
        <v>12072</v>
      </c>
      <c r="AF778" s="17" t="s">
        <v>12470</v>
      </c>
      <c r="AG778" s="17" t="s">
        <v>1125</v>
      </c>
      <c r="AH778" s="17" t="str">
        <f>VLOOKUP(A778,'REPORTE'!$A$1:$AG$1961,5,0)</f>
        <v>ECUATORIANO(A)</v>
      </c>
      <c r="AI778" s="17">
        <f>VLOOKUP(A778,'REPORTE'!$A$1:$AG$1961,28,0)</f>
        <v>0</v>
      </c>
      <c r="AJ778" s="17" t="str">
        <f>VLOOKUP(A778,'REPORTE'!$A$1:$AG$1961,29,0)</f>
        <v>Cliente</v>
      </c>
      <c r="AK778" s="17" t="str">
        <f>VLOOKUP(A778,'REPORTE'!$A$1:$AG$1961,30,0)</f>
        <v>Secundaria</v>
      </c>
      <c r="AL778" s="17" t="str">
        <f>VLOOKUP(A778,'REPORTE'!$A$1:$AG$1961,31,0)</f>
        <v>CARCHI</v>
      </c>
      <c r="AM778" s="17" t="e">
        <f>VLOOKUP(AL778,PROVINCIAS!$F$1:$G$1171,2,0)</f>
        <v>#N/A</v>
      </c>
    </row>
    <row r="779" spans="1:39" x14ac:dyDescent="0.45">
      <c r="A779" s="17">
        <v>1001756</v>
      </c>
      <c r="B779" s="17" t="s">
        <v>10278</v>
      </c>
      <c r="C779" s="85">
        <v>1724284375</v>
      </c>
      <c r="D779" s="17">
        <v>32</v>
      </c>
      <c r="E779" s="86">
        <v>32763</v>
      </c>
      <c r="F779" s="86" t="str">
        <f t="shared" si="73"/>
        <v>1989</v>
      </c>
      <c r="G779" s="87">
        <v>2022</v>
      </c>
      <c r="H779" s="87">
        <f t="shared" si="74"/>
        <v>33</v>
      </c>
      <c r="I779" s="87" t="str">
        <f t="shared" si="72"/>
        <v>Mal</v>
      </c>
      <c r="J779" s="17" t="s">
        <v>36</v>
      </c>
      <c r="K779" s="17">
        <v>1002486</v>
      </c>
      <c r="L779" s="17">
        <v>24</v>
      </c>
      <c r="M779" s="17">
        <v>0</v>
      </c>
      <c r="N779" s="17" t="str">
        <f t="shared" si="75"/>
        <v>A1</v>
      </c>
      <c r="O779" s="17" t="s">
        <v>10468</v>
      </c>
      <c r="P779" s="17" t="s">
        <v>10469</v>
      </c>
      <c r="Q779" s="88">
        <v>44571</v>
      </c>
      <c r="R779" s="88">
        <v>45311</v>
      </c>
      <c r="S779" s="89" t="s">
        <v>776</v>
      </c>
      <c r="T779" s="17">
        <v>10000</v>
      </c>
      <c r="U779" s="17" t="s">
        <v>10930</v>
      </c>
      <c r="V779" s="17">
        <v>18.989999999999998</v>
      </c>
      <c r="W779" s="17" t="s">
        <v>10994</v>
      </c>
      <c r="X779" s="17" t="str">
        <f t="shared" si="76"/>
        <v>Vigente</v>
      </c>
      <c r="Y779" s="17" t="str">
        <f t="shared" si="77"/>
        <v>V</v>
      </c>
      <c r="Z779" s="17" t="s">
        <v>11025</v>
      </c>
      <c r="AA779" s="17" t="str">
        <f>VLOOKUP(A779,'REPORTE'!$A$1:$AG$1961,19,0)</f>
        <v>Servicios de apoyo a la elaboración y conservación de frutas, legumbres y hortalizas a cambio de una retribución o por contrato: pelado industrial de papas, etcétera.</v>
      </c>
      <c r="AB779" s="17">
        <v>1001863</v>
      </c>
      <c r="AC779" s="17" t="s">
        <v>11674</v>
      </c>
      <c r="AD779" s="17" t="s">
        <v>11853</v>
      </c>
      <c r="AE779" s="17" t="s">
        <v>12072</v>
      </c>
      <c r="AF779" s="17" t="s">
        <v>12470</v>
      </c>
      <c r="AG779" s="17" t="s">
        <v>1125</v>
      </c>
      <c r="AH779" s="17" t="str">
        <f>VLOOKUP(A779,'REPORTE'!$A$1:$AG$1961,5,0)</f>
        <v>ECUATORIANO(A)</v>
      </c>
      <c r="AI779" s="17">
        <f>VLOOKUP(A779,'REPORTE'!$A$1:$AG$1961,28,0)</f>
        <v>0</v>
      </c>
      <c r="AJ779" s="17" t="str">
        <f>VLOOKUP(A779,'REPORTE'!$A$1:$AG$1961,29,0)</f>
        <v>Cliente</v>
      </c>
      <c r="AK779" s="17" t="str">
        <f>VLOOKUP(A779,'REPORTE'!$A$1:$AG$1961,30,0)</f>
        <v>Secundaria</v>
      </c>
      <c r="AL779" s="17" t="str">
        <f>VLOOKUP(A779,'REPORTE'!$A$1:$AG$1961,31,0)</f>
        <v>CARCHI</v>
      </c>
      <c r="AM779" s="17" t="e">
        <f>VLOOKUP(AL779,PROVINCIAS!$F$1:$G$1171,2,0)</f>
        <v>#N/A</v>
      </c>
    </row>
    <row r="780" spans="1:39" x14ac:dyDescent="0.45">
      <c r="A780" s="17">
        <v>1000752</v>
      </c>
      <c r="B780" s="17" t="s">
        <v>10279</v>
      </c>
      <c r="C780" s="85">
        <v>1711426377</v>
      </c>
      <c r="D780" s="17">
        <v>48</v>
      </c>
      <c r="E780" s="86">
        <v>26838</v>
      </c>
      <c r="F780" s="86" t="str">
        <f t="shared" si="73"/>
        <v>1973</v>
      </c>
      <c r="G780" s="87">
        <v>2022</v>
      </c>
      <c r="H780" s="87">
        <f t="shared" si="74"/>
        <v>49</v>
      </c>
      <c r="I780" s="87" t="str">
        <f t="shared" si="72"/>
        <v>Mal</v>
      </c>
      <c r="J780" s="17" t="s">
        <v>59</v>
      </c>
      <c r="K780" s="17">
        <v>1002487</v>
      </c>
      <c r="L780" s="17">
        <v>24</v>
      </c>
      <c r="M780" s="17">
        <v>0</v>
      </c>
      <c r="N780" s="17" t="str">
        <f t="shared" si="75"/>
        <v>A1</v>
      </c>
      <c r="O780" s="17" t="s">
        <v>10468</v>
      </c>
      <c r="P780" s="17" t="s">
        <v>10469</v>
      </c>
      <c r="Q780" s="88">
        <v>44572</v>
      </c>
      <c r="R780" s="88">
        <v>45302</v>
      </c>
      <c r="S780" s="89" t="s">
        <v>776</v>
      </c>
      <c r="T780" s="17">
        <v>2000</v>
      </c>
      <c r="U780" s="17" t="s">
        <v>10931</v>
      </c>
      <c r="V780" s="17">
        <v>23</v>
      </c>
      <c r="W780" s="17" t="s">
        <v>10994</v>
      </c>
      <c r="X780" s="17" t="str">
        <f t="shared" si="76"/>
        <v>Vigente</v>
      </c>
      <c r="Y780" s="17" t="str">
        <f t="shared" si="77"/>
        <v>V</v>
      </c>
      <c r="Z780" s="17" t="s">
        <v>11119</v>
      </c>
      <c r="AA780" s="17" t="str">
        <f>VLOOKUP(A780,'REPORTE'!$A$1:$AG$1961,19,0)</f>
        <v>Actividades de laboratorios policiales.</v>
      </c>
      <c r="AB780" s="17">
        <v>1000823</v>
      </c>
      <c r="AC780" s="17" t="s">
        <v>11194</v>
      </c>
      <c r="AD780" s="17" t="s">
        <v>12036</v>
      </c>
      <c r="AE780" s="17" t="s">
        <v>12072</v>
      </c>
      <c r="AF780" s="17" t="s">
        <v>12471</v>
      </c>
      <c r="AG780" s="17" t="s">
        <v>665</v>
      </c>
      <c r="AH780" s="17" t="str">
        <f>VLOOKUP(A780,'REPORTE'!$A$1:$AG$1961,5,0)</f>
        <v>ECUATORIANO(A)</v>
      </c>
      <c r="AI780" s="17">
        <f>VLOOKUP(A780,'REPORTE'!$A$1:$AG$1961,28,0)</f>
        <v>44329</v>
      </c>
      <c r="AJ780" s="17" t="str">
        <f>VLOOKUP(A780,'REPORTE'!$A$1:$AG$1961,29,0)</f>
        <v>Cliente</v>
      </c>
      <c r="AK780" s="17" t="str">
        <f>VLOOKUP(A780,'REPORTE'!$A$1:$AG$1961,30,0)</f>
        <v>Secundaria</v>
      </c>
      <c r="AL780" s="17" t="str">
        <f>VLOOKUP(A780,'REPORTE'!$A$1:$AG$1961,31,0)</f>
        <v>PICHINCHA</v>
      </c>
      <c r="AM780" s="17" t="str">
        <f>VLOOKUP(AL780,PROVINCIAS!$F$1:$G$1171,2,0)</f>
        <v>URBANA</v>
      </c>
    </row>
    <row r="781" spans="1:39" x14ac:dyDescent="0.45">
      <c r="A781" s="17">
        <v>1001552</v>
      </c>
      <c r="B781" s="17" t="s">
        <v>10280</v>
      </c>
      <c r="C781" s="85">
        <v>1711830123</v>
      </c>
      <c r="D781" s="17">
        <v>48</v>
      </c>
      <c r="E781" s="86">
        <v>26952</v>
      </c>
      <c r="F781" s="86" t="str">
        <f t="shared" si="73"/>
        <v>1973</v>
      </c>
      <c r="G781" s="87">
        <v>2022</v>
      </c>
      <c r="H781" s="87">
        <f t="shared" si="74"/>
        <v>49</v>
      </c>
      <c r="I781" s="87" t="str">
        <f t="shared" si="72"/>
        <v>Mal</v>
      </c>
      <c r="J781" s="17" t="s">
        <v>59</v>
      </c>
      <c r="K781" s="17">
        <v>1002488</v>
      </c>
      <c r="L781" s="17">
        <v>12</v>
      </c>
      <c r="M781" s="17">
        <v>0</v>
      </c>
      <c r="N781" s="17" t="str">
        <f t="shared" si="75"/>
        <v>A1</v>
      </c>
      <c r="O781" s="17" t="s">
        <v>10468</v>
      </c>
      <c r="P781" s="17" t="s">
        <v>10469</v>
      </c>
      <c r="Q781" s="88">
        <v>44572</v>
      </c>
      <c r="R781" s="88">
        <v>44946</v>
      </c>
      <c r="S781" s="89" t="s">
        <v>776</v>
      </c>
      <c r="T781" s="17">
        <v>1000</v>
      </c>
      <c r="U781" s="17">
        <v>931.52</v>
      </c>
      <c r="V781" s="17">
        <v>23</v>
      </c>
      <c r="W781" s="17" t="s">
        <v>10994</v>
      </c>
      <c r="X781" s="17" t="str">
        <f t="shared" si="76"/>
        <v>Vigente</v>
      </c>
      <c r="Y781" s="17" t="str">
        <f t="shared" si="77"/>
        <v>V</v>
      </c>
      <c r="Z781" s="17" t="s">
        <v>348</v>
      </c>
      <c r="AA781" s="17" t="str">
        <f>VLOOKUP(A781,'REPORTE'!$A$1:$AG$1961,19,0)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781" s="17">
        <v>1001669</v>
      </c>
      <c r="AC781" s="17" t="s">
        <v>11185</v>
      </c>
      <c r="AD781" s="17" t="s">
        <v>11865</v>
      </c>
      <c r="AE781" s="17" t="s">
        <v>12072</v>
      </c>
      <c r="AF781" s="17" t="s">
        <v>11382</v>
      </c>
      <c r="AG781" s="17" t="s">
        <v>1125</v>
      </c>
      <c r="AH781" s="17" t="str">
        <f>VLOOKUP(A781,'REPORTE'!$A$1:$AG$1961,5,0)</f>
        <v>ECUATORIANO(A)</v>
      </c>
      <c r="AI781" s="17">
        <f>VLOOKUP(A781,'REPORTE'!$A$1:$AG$1961,28,0)</f>
        <v>44572</v>
      </c>
      <c r="AJ781" s="17" t="str">
        <f>VLOOKUP(A781,'REPORTE'!$A$1:$AG$1961,29,0)</f>
        <v>Cliente</v>
      </c>
      <c r="AK781" s="17" t="str">
        <f>VLOOKUP(A781,'REPORTE'!$A$1:$AG$1961,30,0)</f>
        <v>Secundaria</v>
      </c>
      <c r="AL781" s="17" t="str">
        <f>VLOOKUP(A781,'REPORTE'!$A$1:$AG$1961,31,0)</f>
        <v>LOJA</v>
      </c>
      <c r="AM781" s="17" t="str">
        <f>VLOOKUP(AL781,PROVINCIAS!$F$1:$G$1171,2,0)</f>
        <v>URBANA</v>
      </c>
    </row>
    <row r="782" spans="1:39" x14ac:dyDescent="0.45">
      <c r="A782" s="17">
        <v>1001747</v>
      </c>
      <c r="B782" s="17" t="s">
        <v>10281</v>
      </c>
      <c r="C782" s="85">
        <v>1728404003</v>
      </c>
      <c r="D782" s="17">
        <v>25</v>
      </c>
      <c r="E782" s="86">
        <v>35156</v>
      </c>
      <c r="F782" s="86" t="str">
        <f t="shared" si="73"/>
        <v>1996</v>
      </c>
      <c r="G782" s="87">
        <v>2022</v>
      </c>
      <c r="H782" s="87">
        <f t="shared" si="74"/>
        <v>26</v>
      </c>
      <c r="I782" s="87" t="str">
        <f t="shared" si="72"/>
        <v>Bien</v>
      </c>
      <c r="J782" s="17" t="s">
        <v>36</v>
      </c>
      <c r="K782" s="17">
        <v>1002489</v>
      </c>
      <c r="L782" s="17">
        <v>36</v>
      </c>
      <c r="M782" s="17">
        <v>0</v>
      </c>
      <c r="N782" s="17" t="str">
        <f t="shared" si="75"/>
        <v>A1</v>
      </c>
      <c r="O782" s="17" t="s">
        <v>10468</v>
      </c>
      <c r="P782" s="17" t="s">
        <v>10469</v>
      </c>
      <c r="Q782" s="88">
        <v>44573</v>
      </c>
      <c r="R782" s="88">
        <v>45674</v>
      </c>
      <c r="S782" s="89" t="s">
        <v>776</v>
      </c>
      <c r="T782" s="17">
        <v>8000</v>
      </c>
      <c r="U782" s="17" t="s">
        <v>10932</v>
      </c>
      <c r="V782" s="17">
        <v>21.5</v>
      </c>
      <c r="W782" s="17" t="s">
        <v>10994</v>
      </c>
      <c r="X782" s="17" t="str">
        <f t="shared" si="76"/>
        <v>Vigente</v>
      </c>
      <c r="Y782" s="17" t="str">
        <f t="shared" si="77"/>
        <v>V</v>
      </c>
      <c r="Z782" s="17" t="s">
        <v>11499</v>
      </c>
      <c r="AA782" s="17" t="str">
        <f>VLOOKUP(A782,'REPORTE'!$A$1:$AG$1961,19,0)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782" s="17">
        <v>1001850</v>
      </c>
      <c r="AC782" s="17" t="s">
        <v>11641</v>
      </c>
      <c r="AD782" s="17" t="s">
        <v>11944</v>
      </c>
      <c r="AE782" s="17" t="s">
        <v>12072</v>
      </c>
      <c r="AF782" s="17" t="s">
        <v>12472</v>
      </c>
      <c r="AG782" s="17" t="s">
        <v>665</v>
      </c>
      <c r="AH782" s="17" t="str">
        <f>VLOOKUP(A782,'REPORTE'!$A$1:$AG$1961,5,0)</f>
        <v>ECUATORIANO(A)</v>
      </c>
      <c r="AI782" s="17">
        <f>VLOOKUP(A782,'REPORTE'!$A$1:$AG$1961,28,0)</f>
        <v>44573</v>
      </c>
      <c r="AJ782" s="17" t="str">
        <f>VLOOKUP(A782,'REPORTE'!$A$1:$AG$1961,29,0)</f>
        <v>Cliente</v>
      </c>
      <c r="AK782" s="17" t="str">
        <f>VLOOKUP(A782,'REPORTE'!$A$1:$AG$1961,30,0)</f>
        <v>Primaria</v>
      </c>
      <c r="AL782" s="17" t="str">
        <f>VLOOKUP(A782,'REPORTE'!$A$1:$AG$1961,31,0)</f>
        <v>COTOPAXI</v>
      </c>
      <c r="AM782" s="17" t="e">
        <f>VLOOKUP(AL782,PROVINCIAS!$F$1:$G$1171,2,0)</f>
        <v>#N/A</v>
      </c>
    </row>
    <row r="783" spans="1:39" x14ac:dyDescent="0.45">
      <c r="A783" s="17">
        <v>1001762</v>
      </c>
      <c r="B783" s="17" t="s">
        <v>10282</v>
      </c>
      <c r="C783" s="85">
        <v>1721252268</v>
      </c>
      <c r="D783" s="17">
        <v>31</v>
      </c>
      <c r="E783" s="86">
        <v>32957</v>
      </c>
      <c r="F783" s="86" t="str">
        <f t="shared" si="73"/>
        <v>1990</v>
      </c>
      <c r="G783" s="87">
        <v>2022</v>
      </c>
      <c r="H783" s="87">
        <f t="shared" si="74"/>
        <v>32</v>
      </c>
      <c r="I783" s="87" t="str">
        <f t="shared" si="72"/>
        <v>Mal</v>
      </c>
      <c r="J783" s="17" t="s">
        <v>36</v>
      </c>
      <c r="K783" s="17">
        <v>1002490</v>
      </c>
      <c r="L783" s="17">
        <v>8</v>
      </c>
      <c r="M783" s="17">
        <v>0</v>
      </c>
      <c r="N783" s="17" t="str">
        <f t="shared" si="75"/>
        <v>A1</v>
      </c>
      <c r="O783" s="17" t="s">
        <v>10468</v>
      </c>
      <c r="P783" s="17" t="s">
        <v>10469</v>
      </c>
      <c r="Q783" s="88">
        <v>44573</v>
      </c>
      <c r="R783" s="88">
        <v>44821</v>
      </c>
      <c r="S783" s="89" t="s">
        <v>776</v>
      </c>
      <c r="T783" s="17">
        <v>600</v>
      </c>
      <c r="U783" s="17">
        <v>532.07000000000005</v>
      </c>
      <c r="V783" s="17">
        <v>23</v>
      </c>
      <c r="W783" s="17" t="s">
        <v>10994</v>
      </c>
      <c r="X783" s="17" t="str">
        <f t="shared" si="76"/>
        <v>Vigente</v>
      </c>
      <c r="Y783" s="17" t="str">
        <f t="shared" si="77"/>
        <v>V</v>
      </c>
      <c r="Z783" s="17" t="s">
        <v>11039</v>
      </c>
      <c r="AA783" s="17" t="str">
        <f>VLOOKUP(A783,'REPORTE'!$A$1:$AG$1961,19,0)</f>
        <v>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v>
      </c>
      <c r="AB783" s="17">
        <v>1001868</v>
      </c>
      <c r="AC783" s="17" t="s">
        <v>11367</v>
      </c>
      <c r="AD783" s="17" t="s">
        <v>11944</v>
      </c>
      <c r="AE783" s="17" t="s">
        <v>12072</v>
      </c>
      <c r="AF783" s="17" t="s">
        <v>12473</v>
      </c>
      <c r="AG783" s="17" t="s">
        <v>1125</v>
      </c>
      <c r="AH783" s="17" t="str">
        <f>VLOOKUP(A783,'REPORTE'!$A$1:$AG$1961,5,0)</f>
        <v>ECUATORIANO(A)</v>
      </c>
      <c r="AI783" s="17">
        <f>VLOOKUP(A783,'REPORTE'!$A$1:$AG$1961,28,0)</f>
        <v>0</v>
      </c>
      <c r="AJ783" s="17" t="str">
        <f>VLOOKUP(A783,'REPORTE'!$A$1:$AG$1961,29,0)</f>
        <v>Cliente</v>
      </c>
      <c r="AK783" s="17" t="str">
        <f>VLOOKUP(A783,'REPORTE'!$A$1:$AG$1961,30,0)</f>
        <v>Secundaria</v>
      </c>
      <c r="AL783" s="17" t="str">
        <f>VLOOKUP(A783,'REPORTE'!$A$1:$AG$1961,31,0)</f>
        <v>PICHINCHA</v>
      </c>
      <c r="AM783" s="17" t="str">
        <f>VLOOKUP(AL783,PROVINCIAS!$F$1:$G$1171,2,0)</f>
        <v>URBANA</v>
      </c>
    </row>
    <row r="784" spans="1:39" x14ac:dyDescent="0.45">
      <c r="A784" s="17">
        <v>1000317</v>
      </c>
      <c r="B784" s="17" t="s">
        <v>10283</v>
      </c>
      <c r="C784" s="85">
        <v>1721075552</v>
      </c>
      <c r="D784" s="17">
        <v>42</v>
      </c>
      <c r="E784" s="86">
        <v>29160</v>
      </c>
      <c r="F784" s="86" t="str">
        <f t="shared" si="73"/>
        <v>1979</v>
      </c>
      <c r="G784" s="87">
        <v>2022</v>
      </c>
      <c r="H784" s="87">
        <f t="shared" si="74"/>
        <v>43</v>
      </c>
      <c r="I784" s="87" t="str">
        <f t="shared" si="72"/>
        <v>Mal</v>
      </c>
      <c r="J784" s="17" t="s">
        <v>59</v>
      </c>
      <c r="K784" s="17">
        <v>1002500</v>
      </c>
      <c r="L784" s="17">
        <v>36</v>
      </c>
      <c r="M784" s="17">
        <v>0</v>
      </c>
      <c r="N784" s="17" t="str">
        <f t="shared" si="75"/>
        <v>A1</v>
      </c>
      <c r="O784" s="17" t="s">
        <v>10468</v>
      </c>
      <c r="P784" s="17" t="s">
        <v>10469</v>
      </c>
      <c r="Q784" s="88">
        <v>44574</v>
      </c>
      <c r="R784" s="88">
        <v>45677</v>
      </c>
      <c r="S784" s="89" t="s">
        <v>776</v>
      </c>
      <c r="T784" s="17">
        <v>15000</v>
      </c>
      <c r="U784" s="17" t="s">
        <v>10933</v>
      </c>
      <c r="V784" s="17">
        <v>18.989999999999998</v>
      </c>
      <c r="W784" s="17" t="s">
        <v>10994</v>
      </c>
      <c r="X784" s="17" t="str">
        <f t="shared" si="76"/>
        <v>Vigente</v>
      </c>
      <c r="Y784" s="17" t="str">
        <f t="shared" si="77"/>
        <v>V</v>
      </c>
      <c r="Z784" s="17" t="s">
        <v>11037</v>
      </c>
      <c r="AA784" s="17" t="str">
        <f>VLOOKUP(A784,'REPORTE'!$A$1:$AG$1961,19,0)</f>
        <v>Venta al por mayor de frutas, legumbres y hortalizas.</v>
      </c>
      <c r="AB784" s="17">
        <v>1000377</v>
      </c>
      <c r="AC784" s="17" t="s">
        <v>11695</v>
      </c>
      <c r="AD784" s="17" t="s">
        <v>12037</v>
      </c>
      <c r="AE784" s="17" t="s">
        <v>12072</v>
      </c>
      <c r="AF784" s="17" t="s">
        <v>12474</v>
      </c>
      <c r="AG784" s="17" t="s">
        <v>1125</v>
      </c>
      <c r="AH784" s="17" t="str">
        <f>VLOOKUP(A784,'REPORTE'!$A$1:$AG$1961,5,0)</f>
        <v>ECUATORIANO(A) INDIGENA</v>
      </c>
      <c r="AI784" s="17">
        <f>VLOOKUP(A784,'REPORTE'!$A$1:$AG$1961,28,0)</f>
        <v>44344</v>
      </c>
      <c r="AJ784" s="17" t="str">
        <f>VLOOKUP(A784,'REPORTE'!$A$1:$AG$1961,29,0)</f>
        <v>Cliente</v>
      </c>
      <c r="AK784" s="17" t="str">
        <f>VLOOKUP(A784,'REPORTE'!$A$1:$AG$1961,30,0)</f>
        <v>Primaria</v>
      </c>
      <c r="AL784" s="17" t="str">
        <f>VLOOKUP(A784,'REPORTE'!$A$1:$AG$1961,31,0)</f>
        <v>PICHINCHA</v>
      </c>
      <c r="AM784" s="17" t="str">
        <f>VLOOKUP(AL784,PROVINCIAS!$F$1:$G$1171,2,0)</f>
        <v>URBANA</v>
      </c>
    </row>
    <row r="785" spans="1:39" x14ac:dyDescent="0.45">
      <c r="A785" s="17">
        <v>1000318</v>
      </c>
      <c r="B785" s="17" t="s">
        <v>10284</v>
      </c>
      <c r="C785" s="85">
        <v>1751590892</v>
      </c>
      <c r="D785" s="17">
        <v>32</v>
      </c>
      <c r="E785" s="86">
        <v>32765</v>
      </c>
      <c r="F785" s="86" t="str">
        <f t="shared" si="73"/>
        <v>1989</v>
      </c>
      <c r="G785" s="87">
        <v>2022</v>
      </c>
      <c r="H785" s="87">
        <f t="shared" si="74"/>
        <v>33</v>
      </c>
      <c r="I785" s="87" t="str">
        <f t="shared" si="72"/>
        <v>Mal</v>
      </c>
      <c r="J785" s="17" t="s">
        <v>59</v>
      </c>
      <c r="K785" s="17">
        <v>1002493</v>
      </c>
      <c r="L785" s="17">
        <v>18</v>
      </c>
      <c r="M785" s="17">
        <v>0</v>
      </c>
      <c r="N785" s="17" t="str">
        <f t="shared" si="75"/>
        <v>A1</v>
      </c>
      <c r="O785" s="17" t="s">
        <v>10468</v>
      </c>
      <c r="P785" s="17" t="s">
        <v>10469</v>
      </c>
      <c r="Q785" s="88">
        <v>44574</v>
      </c>
      <c r="R785" s="88">
        <v>45117</v>
      </c>
      <c r="S785" s="89" t="s">
        <v>776</v>
      </c>
      <c r="T785" s="17">
        <v>2300</v>
      </c>
      <c r="U785" s="17" t="s">
        <v>10934</v>
      </c>
      <c r="V785" s="17">
        <v>21.5</v>
      </c>
      <c r="W785" s="17" t="s">
        <v>10994</v>
      </c>
      <c r="X785" s="17" t="str">
        <f t="shared" si="76"/>
        <v>Vigente</v>
      </c>
      <c r="Y785" s="17" t="str">
        <f t="shared" si="77"/>
        <v>V</v>
      </c>
      <c r="Z785" s="17" t="s">
        <v>3191</v>
      </c>
      <c r="AA785" s="17" t="str">
        <f>VLOOKUP(A785,'REPORTE'!$A$1:$AG$1961,19,0)</f>
        <v>Empleado Privado</v>
      </c>
      <c r="AB785" s="17">
        <v>1000378</v>
      </c>
      <c r="AC785" s="17" t="s">
        <v>11731</v>
      </c>
      <c r="AD785" s="17" t="s">
        <v>11838</v>
      </c>
      <c r="AE785" s="17" t="s">
        <v>12072</v>
      </c>
      <c r="AF785" s="17" t="s">
        <v>12475</v>
      </c>
      <c r="AG785" s="17" t="s">
        <v>1125</v>
      </c>
      <c r="AH785" s="17" t="str">
        <f>VLOOKUP(A785,'REPORTE'!$A$1:$AG$1961,5,0)</f>
        <v>ECUATORIANO(A) INDIGENA</v>
      </c>
      <c r="AI785" s="17">
        <f>VLOOKUP(A785,'REPORTE'!$A$1:$AG$1961,28,0)</f>
        <v>44210</v>
      </c>
      <c r="AJ785" s="17" t="str">
        <f>VLOOKUP(A785,'REPORTE'!$A$1:$AG$1961,29,0)</f>
        <v>Cliente</v>
      </c>
      <c r="AK785" s="17" t="str">
        <f>VLOOKUP(A785,'REPORTE'!$A$1:$AG$1961,30,0)</f>
        <v>Secundaria</v>
      </c>
      <c r="AL785" s="17" t="str">
        <f>VLOOKUP(A785,'REPORTE'!$A$1:$AG$1961,31,0)</f>
        <v>PICHINCHA</v>
      </c>
      <c r="AM785" s="17" t="str">
        <f>VLOOKUP(AL785,PROVINCIAS!$F$1:$G$1171,2,0)</f>
        <v>URBANA</v>
      </c>
    </row>
    <row r="786" spans="1:39" x14ac:dyDescent="0.45">
      <c r="A786" s="17">
        <v>1000511</v>
      </c>
      <c r="B786" s="17" t="s">
        <v>10285</v>
      </c>
      <c r="C786" s="85">
        <v>1723259824</v>
      </c>
      <c r="D786" s="17">
        <v>36</v>
      </c>
      <c r="E786" s="86">
        <v>31146</v>
      </c>
      <c r="F786" s="86" t="str">
        <f t="shared" si="73"/>
        <v>1985</v>
      </c>
      <c r="G786" s="87">
        <v>2022</v>
      </c>
      <c r="H786" s="87">
        <f t="shared" si="74"/>
        <v>37</v>
      </c>
      <c r="I786" s="87" t="str">
        <f t="shared" si="72"/>
        <v>Mal</v>
      </c>
      <c r="J786" s="17" t="s">
        <v>59</v>
      </c>
      <c r="K786" s="17">
        <v>1002497</v>
      </c>
      <c r="L786" s="17">
        <v>12</v>
      </c>
      <c r="M786" s="17">
        <v>9</v>
      </c>
      <c r="N786" s="17" t="str">
        <f t="shared" si="75"/>
        <v>A2</v>
      </c>
      <c r="O786" s="17" t="s">
        <v>10468</v>
      </c>
      <c r="P786" s="17" t="s">
        <v>10469</v>
      </c>
      <c r="Q786" s="88">
        <v>44574</v>
      </c>
      <c r="R786" s="88">
        <v>44946</v>
      </c>
      <c r="S786" s="88">
        <v>44612</v>
      </c>
      <c r="T786" s="17">
        <v>3915</v>
      </c>
      <c r="U786" s="17" t="s">
        <v>10935</v>
      </c>
      <c r="V786" s="17">
        <v>21.5</v>
      </c>
      <c r="W786" s="17" t="s">
        <v>10995</v>
      </c>
      <c r="X786" s="17" t="str">
        <f t="shared" si="76"/>
        <v>Vigente</v>
      </c>
      <c r="Y786" s="17" t="str">
        <f t="shared" si="77"/>
        <v>F</v>
      </c>
      <c r="Z786" s="17" t="s">
        <v>294</v>
      </c>
      <c r="AA786" s="17" t="str">
        <f>VLOOKUP(A786,'REPORTE'!$A$1:$AG$1961,19,0)</f>
        <v>Venta al por menor de carne y productos cárnicos (incluidos los de aves de corral) en establecimientos especializados.</v>
      </c>
      <c r="AB786" s="17">
        <v>1000580</v>
      </c>
      <c r="AC786" s="17" t="s">
        <v>11732</v>
      </c>
      <c r="AD786" s="17" t="s">
        <v>11853</v>
      </c>
      <c r="AE786" s="17" t="s">
        <v>12072</v>
      </c>
      <c r="AF786" s="17" t="s">
        <v>12076</v>
      </c>
      <c r="AG786" s="17" t="s">
        <v>1125</v>
      </c>
      <c r="AH786" s="17" t="str">
        <f>VLOOKUP(A786,'REPORTE'!$A$1:$AG$1961,5,0)</f>
        <v>ECUATORIANO(A)</v>
      </c>
      <c r="AI786" s="17">
        <f>VLOOKUP(A786,'REPORTE'!$A$1:$AG$1961,28,0)</f>
        <v>44337</v>
      </c>
      <c r="AJ786" s="17" t="str">
        <f>VLOOKUP(A786,'REPORTE'!$A$1:$AG$1961,29,0)</f>
        <v>Cliente</v>
      </c>
      <c r="AK786" s="17" t="str">
        <f>VLOOKUP(A786,'REPORTE'!$A$1:$AG$1961,30,0)</f>
        <v>Primaria</v>
      </c>
      <c r="AL786" s="17" t="str">
        <f>VLOOKUP(A786,'REPORTE'!$A$1:$AG$1961,31,0)</f>
        <v>PICHINCHA</v>
      </c>
      <c r="AM786" s="17" t="str">
        <f>VLOOKUP(AL786,PROVINCIAS!$F$1:$G$1171,2,0)</f>
        <v>URBANA</v>
      </c>
    </row>
    <row r="787" spans="1:39" x14ac:dyDescent="0.45">
      <c r="A787" s="17">
        <v>1000940</v>
      </c>
      <c r="B787" s="17" t="s">
        <v>9784</v>
      </c>
      <c r="C787" s="85">
        <v>502574072</v>
      </c>
      <c r="D787" s="17">
        <v>40</v>
      </c>
      <c r="E787" s="86">
        <v>29701</v>
      </c>
      <c r="F787" s="86" t="str">
        <f t="shared" si="73"/>
        <v>1981</v>
      </c>
      <c r="G787" s="87">
        <v>2022</v>
      </c>
      <c r="H787" s="87">
        <f t="shared" si="74"/>
        <v>41</v>
      </c>
      <c r="I787" s="87" t="str">
        <f t="shared" si="72"/>
        <v>Mal</v>
      </c>
      <c r="J787" s="17" t="s">
        <v>36</v>
      </c>
      <c r="K787" s="17">
        <v>1002494</v>
      </c>
      <c r="L787" s="17">
        <v>48</v>
      </c>
      <c r="M787" s="17">
        <v>0</v>
      </c>
      <c r="N787" s="17" t="str">
        <f t="shared" si="75"/>
        <v>A1</v>
      </c>
      <c r="O787" s="17" t="s">
        <v>10468</v>
      </c>
      <c r="P787" s="17" t="s">
        <v>10469</v>
      </c>
      <c r="Q787" s="88">
        <v>44574</v>
      </c>
      <c r="R787" s="88">
        <v>46037</v>
      </c>
      <c r="S787" s="89" t="s">
        <v>776</v>
      </c>
      <c r="T787" s="17">
        <v>10000</v>
      </c>
      <c r="U787" s="17" t="s">
        <v>10936</v>
      </c>
      <c r="V787" s="17">
        <v>21.5</v>
      </c>
      <c r="W787" s="17" t="s">
        <v>10994</v>
      </c>
      <c r="X787" s="17" t="str">
        <f t="shared" si="76"/>
        <v>Vigente</v>
      </c>
      <c r="Y787" s="17" t="str">
        <f t="shared" si="77"/>
        <v>V</v>
      </c>
      <c r="Z787" s="17" t="s">
        <v>11122</v>
      </c>
      <c r="AA787" s="17" t="str">
        <f>VLOOKUP(A787,'REPORTE'!$A$1:$AG$1961,19,0)</f>
        <v>Actividades de alquiler con fines operativos de automóviles de pasajeros, camiones, camionetas, remolques y vehí­culos de recreo. (sin conductor).</v>
      </c>
      <c r="AB787" s="17">
        <v>1001008</v>
      </c>
      <c r="AC787" s="17" t="s">
        <v>11733</v>
      </c>
      <c r="AD787" s="17" t="s">
        <v>11920</v>
      </c>
      <c r="AE787" s="17" t="s">
        <v>12072</v>
      </c>
      <c r="AF787" s="17" t="s">
        <v>12162</v>
      </c>
      <c r="AG787" s="17" t="s">
        <v>1125</v>
      </c>
      <c r="AH787" s="17" t="str">
        <f>VLOOKUP(A787,'REPORTE'!$A$1:$AG$1961,5,0)</f>
        <v>ECUATORIANO(A) INDIGENA</v>
      </c>
      <c r="AI787" s="17">
        <f>VLOOKUP(A787,'REPORTE'!$A$1:$AG$1961,28,0)</f>
        <v>44344</v>
      </c>
      <c r="AJ787" s="17" t="str">
        <f>VLOOKUP(A787,'REPORTE'!$A$1:$AG$1961,29,0)</f>
        <v>Cliente</v>
      </c>
      <c r="AK787" s="17" t="str">
        <f>VLOOKUP(A787,'REPORTE'!$A$1:$AG$1961,30,0)</f>
        <v>Primaria</v>
      </c>
      <c r="AL787" s="17" t="str">
        <f>VLOOKUP(A787,'REPORTE'!$A$1:$AG$1961,31,0)</f>
        <v>COTOPAXI</v>
      </c>
      <c r="AM787" s="17" t="e">
        <f>VLOOKUP(AL787,PROVINCIAS!$F$1:$G$1171,2,0)</f>
        <v>#N/A</v>
      </c>
    </row>
    <row r="788" spans="1:39" x14ac:dyDescent="0.45">
      <c r="A788" s="17">
        <v>1001089</v>
      </c>
      <c r="B788" s="17" t="s">
        <v>10286</v>
      </c>
      <c r="C788" s="85">
        <v>602725905</v>
      </c>
      <c r="D788" s="17">
        <v>47</v>
      </c>
      <c r="E788" s="86">
        <v>27430</v>
      </c>
      <c r="F788" s="86" t="str">
        <f t="shared" si="73"/>
        <v>1975</v>
      </c>
      <c r="G788" s="87">
        <v>2022</v>
      </c>
      <c r="H788" s="87">
        <f t="shared" si="74"/>
        <v>47</v>
      </c>
      <c r="I788" s="87" t="str">
        <f t="shared" si="72"/>
        <v>Mal</v>
      </c>
      <c r="J788" s="17" t="s">
        <v>36</v>
      </c>
      <c r="K788" s="17">
        <v>1002495</v>
      </c>
      <c r="L788" s="17">
        <v>18</v>
      </c>
      <c r="M788" s="17">
        <v>0</v>
      </c>
      <c r="N788" s="17" t="str">
        <f t="shared" si="75"/>
        <v>A1</v>
      </c>
      <c r="O788" s="17" t="s">
        <v>10468</v>
      </c>
      <c r="P788" s="17" t="s">
        <v>10469</v>
      </c>
      <c r="Q788" s="88">
        <v>44574</v>
      </c>
      <c r="R788" s="88">
        <v>45122</v>
      </c>
      <c r="S788" s="89" t="s">
        <v>776</v>
      </c>
      <c r="T788" s="17">
        <v>5000</v>
      </c>
      <c r="U788" s="17" t="s">
        <v>10937</v>
      </c>
      <c r="V788" s="17">
        <v>21.5</v>
      </c>
      <c r="W788" s="17" t="s">
        <v>10994</v>
      </c>
      <c r="X788" s="17" t="str">
        <f t="shared" si="76"/>
        <v>Vigente</v>
      </c>
      <c r="Y788" s="17" t="str">
        <f t="shared" si="77"/>
        <v>V</v>
      </c>
      <c r="Z788" s="17" t="s">
        <v>279</v>
      </c>
      <c r="AA788" s="17" t="str">
        <f>VLOOKUP(A788,'REPORTE'!$A$1:$AG$1961,19,0)</f>
        <v>Venta al por menor de frutas, legumbres y hortalizas frescas o en conserva en establecimientos especializados.</v>
      </c>
      <c r="AB788" s="17">
        <v>1001160</v>
      </c>
      <c r="AC788" s="17" t="s">
        <v>11538</v>
      </c>
      <c r="AD788" s="17" t="s">
        <v>11836</v>
      </c>
      <c r="AE788" s="17" t="s">
        <v>12072</v>
      </c>
      <c r="AF788" s="17" t="s">
        <v>12476</v>
      </c>
      <c r="AG788" s="17" t="s">
        <v>665</v>
      </c>
      <c r="AH788" s="17" t="str">
        <f>VLOOKUP(A788,'REPORTE'!$A$1:$AG$1961,5,0)</f>
        <v>ECUATORIANO(A) INDIGENA</v>
      </c>
      <c r="AI788" s="17">
        <f>VLOOKUP(A788,'REPORTE'!$A$1:$AG$1961,28,0)</f>
        <v>44265</v>
      </c>
      <c r="AJ788" s="17" t="str">
        <f>VLOOKUP(A788,'REPORTE'!$A$1:$AG$1961,29,0)</f>
        <v>Cliente</v>
      </c>
      <c r="AK788" s="17" t="str">
        <f>VLOOKUP(A788,'REPORTE'!$A$1:$AG$1961,30,0)</f>
        <v>Primaria</v>
      </c>
      <c r="AL788" s="17" t="str">
        <f>VLOOKUP(A788,'REPORTE'!$A$1:$AG$1961,31,0)</f>
        <v>CHIMBORAZO</v>
      </c>
      <c r="AM788" s="17" t="e">
        <f>VLOOKUP(AL788,PROVINCIAS!$F$1:$G$1171,2,0)</f>
        <v>#N/A</v>
      </c>
    </row>
    <row r="789" spans="1:39" x14ac:dyDescent="0.45">
      <c r="A789" s="17">
        <v>1001147</v>
      </c>
      <c r="B789" s="17" t="s">
        <v>10287</v>
      </c>
      <c r="C789" s="85">
        <v>1710417476</v>
      </c>
      <c r="D789" s="17">
        <v>51</v>
      </c>
      <c r="E789" s="86">
        <v>25689</v>
      </c>
      <c r="F789" s="86" t="str">
        <f t="shared" si="73"/>
        <v>1970</v>
      </c>
      <c r="G789" s="87">
        <v>2022</v>
      </c>
      <c r="H789" s="87">
        <f t="shared" si="74"/>
        <v>52</v>
      </c>
      <c r="I789" s="87" t="str">
        <f t="shared" si="72"/>
        <v>Mal</v>
      </c>
      <c r="J789" s="17" t="s">
        <v>36</v>
      </c>
      <c r="K789" s="17">
        <v>1002491</v>
      </c>
      <c r="L789" s="17">
        <v>30</v>
      </c>
      <c r="M789" s="17">
        <v>7</v>
      </c>
      <c r="N789" s="17" t="str">
        <f t="shared" si="75"/>
        <v>A2</v>
      </c>
      <c r="O789" s="17" t="s">
        <v>10468</v>
      </c>
      <c r="P789" s="17" t="s">
        <v>10469</v>
      </c>
      <c r="Q789" s="88">
        <v>44574</v>
      </c>
      <c r="R789" s="88">
        <v>45495</v>
      </c>
      <c r="S789" s="88">
        <v>44614</v>
      </c>
      <c r="T789" s="17">
        <v>4710</v>
      </c>
      <c r="U789" s="17" t="s">
        <v>10938</v>
      </c>
      <c r="V789" s="17">
        <v>21.5</v>
      </c>
      <c r="W789" s="17" t="s">
        <v>10995</v>
      </c>
      <c r="X789" s="17" t="str">
        <f t="shared" si="76"/>
        <v>Vigente</v>
      </c>
      <c r="Y789" s="17" t="str">
        <f t="shared" si="77"/>
        <v>F</v>
      </c>
      <c r="Z789" s="17" t="s">
        <v>11021</v>
      </c>
      <c r="AA789" s="17" t="str">
        <f>VLOOKUP(A789,'REPORTE'!$A$1:$AG$1961,19,0)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789" s="17">
        <v>1001226</v>
      </c>
      <c r="AC789" s="17" t="s">
        <v>11734</v>
      </c>
      <c r="AD789" s="17" t="s">
        <v>11836</v>
      </c>
      <c r="AE789" s="17" t="s">
        <v>12072</v>
      </c>
      <c r="AF789" s="17" t="s">
        <v>12078</v>
      </c>
      <c r="AG789" s="17" t="s">
        <v>1125</v>
      </c>
      <c r="AH789" s="17" t="str">
        <f>VLOOKUP(A789,'REPORTE'!$A$1:$AG$1961,5,0)</f>
        <v>ECUATORIANO(A) INDIGENA</v>
      </c>
      <c r="AI789" s="17">
        <f>VLOOKUP(A789,'REPORTE'!$A$1:$AG$1961,28,0)</f>
        <v>44498</v>
      </c>
      <c r="AJ789" s="17" t="str">
        <f>VLOOKUP(A789,'REPORTE'!$A$1:$AG$1961,29,0)</f>
        <v>Cliente</v>
      </c>
      <c r="AK789" s="17" t="str">
        <f>VLOOKUP(A789,'REPORTE'!$A$1:$AG$1961,30,0)</f>
        <v>Primaria</v>
      </c>
      <c r="AL789" s="17" t="str">
        <f>VLOOKUP(A789,'REPORTE'!$A$1:$AG$1961,31,0)</f>
        <v>CHIMBORAZO</v>
      </c>
      <c r="AM789" s="17" t="e">
        <f>VLOOKUP(AL789,PROVINCIAS!$F$1:$G$1171,2,0)</f>
        <v>#N/A</v>
      </c>
    </row>
    <row r="790" spans="1:39" x14ac:dyDescent="0.45">
      <c r="A790" s="17">
        <v>1001214</v>
      </c>
      <c r="B790" s="17" t="s">
        <v>10288</v>
      </c>
      <c r="C790" s="85">
        <v>602348252</v>
      </c>
      <c r="D790" s="17">
        <v>52</v>
      </c>
      <c r="E790" s="86">
        <v>25545</v>
      </c>
      <c r="F790" s="86" t="str">
        <f t="shared" si="73"/>
        <v>1969</v>
      </c>
      <c r="G790" s="87">
        <v>2022</v>
      </c>
      <c r="H790" s="87">
        <f t="shared" si="74"/>
        <v>53</v>
      </c>
      <c r="I790" s="87" t="str">
        <f t="shared" si="72"/>
        <v>Mal</v>
      </c>
      <c r="J790" s="17" t="s">
        <v>36</v>
      </c>
      <c r="K790" s="17">
        <v>1002499</v>
      </c>
      <c r="L790" s="17">
        <v>12</v>
      </c>
      <c r="M790" s="17">
        <v>0</v>
      </c>
      <c r="N790" s="17" t="str">
        <f t="shared" si="75"/>
        <v>A1</v>
      </c>
      <c r="O790" s="17" t="s">
        <v>10468</v>
      </c>
      <c r="P790" s="17" t="s">
        <v>10469</v>
      </c>
      <c r="Q790" s="88">
        <v>44574</v>
      </c>
      <c r="R790" s="88">
        <v>44941</v>
      </c>
      <c r="S790" s="89" t="s">
        <v>776</v>
      </c>
      <c r="T790" s="17">
        <v>1000</v>
      </c>
      <c r="U790" s="17">
        <v>927.04</v>
      </c>
      <c r="V790" s="17">
        <v>23</v>
      </c>
      <c r="W790" s="17" t="s">
        <v>10994</v>
      </c>
      <c r="X790" s="17" t="str">
        <f t="shared" si="76"/>
        <v>Vigente</v>
      </c>
      <c r="Y790" s="17" t="str">
        <f t="shared" si="77"/>
        <v>V</v>
      </c>
      <c r="Z790" s="17" t="s">
        <v>348</v>
      </c>
      <c r="AA790" s="17" t="str">
        <f>VLOOKUP(A790,'REPORTE'!$A$1:$AG$1961,19,0)</f>
        <v>Venta al por mayor de frutas, legumbres y hortalizas.</v>
      </c>
      <c r="AB790" s="17">
        <v>1001291</v>
      </c>
      <c r="AC790" s="17" t="s">
        <v>11185</v>
      </c>
      <c r="AD790" s="17" t="s">
        <v>12038</v>
      </c>
      <c r="AE790" s="17" t="s">
        <v>12072</v>
      </c>
      <c r="AF790" s="17" t="s">
        <v>12477</v>
      </c>
      <c r="AG790" s="17" t="s">
        <v>1125</v>
      </c>
      <c r="AH790" s="17" t="str">
        <f>VLOOKUP(A790,'REPORTE'!$A$1:$AG$1961,5,0)</f>
        <v>ECUATORIANO(A) INDIGENA</v>
      </c>
      <c r="AI790" s="17">
        <f>VLOOKUP(A790,'REPORTE'!$A$1:$AG$1961,28,0)</f>
        <v>44354</v>
      </c>
      <c r="AJ790" s="17" t="str">
        <f>VLOOKUP(A790,'REPORTE'!$A$1:$AG$1961,29,0)</f>
        <v>Cliente</v>
      </c>
      <c r="AK790" s="17" t="str">
        <f>VLOOKUP(A790,'REPORTE'!$A$1:$AG$1961,30,0)</f>
        <v>Primaria</v>
      </c>
      <c r="AL790" s="17" t="str">
        <f>VLOOKUP(A790,'REPORTE'!$A$1:$AG$1961,31,0)</f>
        <v>CHIMBORAZO</v>
      </c>
      <c r="AM790" s="17" t="e">
        <f>VLOOKUP(AL790,PROVINCIAS!$F$1:$G$1171,2,0)</f>
        <v>#N/A</v>
      </c>
    </row>
    <row r="791" spans="1:39" x14ac:dyDescent="0.45">
      <c r="A791" s="17">
        <v>1001385</v>
      </c>
      <c r="B791" s="17" t="s">
        <v>10289</v>
      </c>
      <c r="C791" s="85">
        <v>1729196244</v>
      </c>
      <c r="D791" s="17">
        <v>18</v>
      </c>
      <c r="E791" s="86">
        <v>37767</v>
      </c>
      <c r="F791" s="86" t="str">
        <f t="shared" si="73"/>
        <v>2003</v>
      </c>
      <c r="G791" s="87">
        <v>2022</v>
      </c>
      <c r="H791" s="87">
        <f t="shared" si="74"/>
        <v>19</v>
      </c>
      <c r="I791" s="87" t="str">
        <f t="shared" si="72"/>
        <v>Mal</v>
      </c>
      <c r="J791" s="17" t="s">
        <v>36</v>
      </c>
      <c r="K791" s="17">
        <v>1002492</v>
      </c>
      <c r="L791" s="17">
        <v>6</v>
      </c>
      <c r="M791" s="17">
        <v>0</v>
      </c>
      <c r="N791" s="17" t="str">
        <f t="shared" si="75"/>
        <v>A1</v>
      </c>
      <c r="O791" s="17" t="s">
        <v>10468</v>
      </c>
      <c r="P791" s="17" t="s">
        <v>10469</v>
      </c>
      <c r="Q791" s="88">
        <v>44574</v>
      </c>
      <c r="R791" s="88">
        <v>44757</v>
      </c>
      <c r="S791" s="89" t="s">
        <v>776</v>
      </c>
      <c r="T791" s="17">
        <v>500</v>
      </c>
      <c r="U791" s="17">
        <v>421.55</v>
      </c>
      <c r="V791" s="17">
        <v>23</v>
      </c>
      <c r="W791" s="17" t="s">
        <v>10994</v>
      </c>
      <c r="X791" s="17" t="str">
        <f t="shared" si="76"/>
        <v>Vigente</v>
      </c>
      <c r="Y791" s="17" t="str">
        <f t="shared" si="77"/>
        <v>V</v>
      </c>
      <c r="Z791" s="17" t="s">
        <v>11120</v>
      </c>
      <c r="AA791" s="17" t="str">
        <f>VLOOKUP(A791,'REPORTE'!$A$1:$AG$1961,19,0)</f>
        <v>Elaboración de jugos (zumos), néctares, concentrados de fruta fresca y hortalizas.</v>
      </c>
      <c r="AB791" s="17">
        <v>1001464</v>
      </c>
      <c r="AC791" s="17" t="s">
        <v>11258</v>
      </c>
      <c r="AD791" s="17" t="s">
        <v>11881</v>
      </c>
      <c r="AE791" s="17" t="s">
        <v>12072</v>
      </c>
      <c r="AF791" s="17" t="s">
        <v>12478</v>
      </c>
      <c r="AG791" s="17" t="s">
        <v>1125</v>
      </c>
      <c r="AH791" s="17" t="str">
        <f>VLOOKUP(A791,'REPORTE'!$A$1:$AG$1961,5,0)</f>
        <v>ECUATORIANO(A)</v>
      </c>
      <c r="AI791" s="17">
        <f>VLOOKUP(A791,'REPORTE'!$A$1:$AG$1961,28,0)</f>
        <v>44415</v>
      </c>
      <c r="AJ791" s="17" t="str">
        <f>VLOOKUP(A791,'REPORTE'!$A$1:$AG$1961,29,0)</f>
        <v>Cliente</v>
      </c>
      <c r="AK791" s="17" t="str">
        <f>VLOOKUP(A791,'REPORTE'!$A$1:$AG$1961,30,0)</f>
        <v>Secundaria</v>
      </c>
      <c r="AL791" s="17" t="str">
        <f>VLOOKUP(A791,'REPORTE'!$A$1:$AG$1961,31,0)</f>
        <v>PICHINCHA</v>
      </c>
      <c r="AM791" s="17" t="str">
        <f>VLOOKUP(AL791,PROVINCIAS!$F$1:$G$1171,2,0)</f>
        <v>URBANA</v>
      </c>
    </row>
    <row r="792" spans="1:39" x14ac:dyDescent="0.45">
      <c r="A792" s="17">
        <v>1001761</v>
      </c>
      <c r="B792" s="17" t="s">
        <v>10290</v>
      </c>
      <c r="C792" s="85">
        <v>603743113</v>
      </c>
      <c r="D792" s="17">
        <v>30</v>
      </c>
      <c r="E792" s="86">
        <v>33506</v>
      </c>
      <c r="F792" s="86" t="str">
        <f t="shared" si="73"/>
        <v>1991</v>
      </c>
      <c r="G792" s="87">
        <v>2022</v>
      </c>
      <c r="H792" s="87">
        <f t="shared" si="74"/>
        <v>31</v>
      </c>
      <c r="I792" s="87" t="str">
        <f t="shared" si="72"/>
        <v>Mal</v>
      </c>
      <c r="J792" s="17" t="s">
        <v>36</v>
      </c>
      <c r="K792" s="17">
        <v>1002496</v>
      </c>
      <c r="L792" s="17">
        <v>36</v>
      </c>
      <c r="M792" s="17">
        <v>0</v>
      </c>
      <c r="N792" s="17" t="str">
        <f t="shared" si="75"/>
        <v>A1</v>
      </c>
      <c r="O792" s="17" t="s">
        <v>10466</v>
      </c>
      <c r="P792" s="17" t="s">
        <v>10467</v>
      </c>
      <c r="Q792" s="88">
        <v>44574</v>
      </c>
      <c r="R792" s="88">
        <v>45693</v>
      </c>
      <c r="S792" s="89" t="s">
        <v>776</v>
      </c>
      <c r="T792" s="17">
        <v>7000</v>
      </c>
      <c r="U792" s="17" t="s">
        <v>10939</v>
      </c>
      <c r="V792" s="17">
        <v>15.3</v>
      </c>
      <c r="W792" s="17" t="s">
        <v>10994</v>
      </c>
      <c r="X792" s="17" t="str">
        <f t="shared" si="76"/>
        <v>Vigente</v>
      </c>
      <c r="Y792" s="17" t="str">
        <f t="shared" si="77"/>
        <v>V</v>
      </c>
      <c r="Z792" s="17" t="s">
        <v>11000</v>
      </c>
      <c r="AA792" s="17" t="str">
        <f>VLOOKUP(A792,'REPORTE'!$A$1:$AG$1961,19,0)</f>
        <v>Empleado Público</v>
      </c>
      <c r="AB792" s="17">
        <v>1001867</v>
      </c>
      <c r="AC792" s="17" t="s">
        <v>11735</v>
      </c>
      <c r="AD792" s="17" t="s">
        <v>11836</v>
      </c>
      <c r="AE792" s="17" t="s">
        <v>12072</v>
      </c>
      <c r="AF792" s="17" t="s">
        <v>12479</v>
      </c>
      <c r="AG792" s="17" t="s">
        <v>74</v>
      </c>
      <c r="AH792" s="17" t="str">
        <f>VLOOKUP(A792,'REPORTE'!$A$1:$AG$1961,5,0)</f>
        <v>ECUATORIANO(A)</v>
      </c>
      <c r="AI792" s="17">
        <f>VLOOKUP(A792,'REPORTE'!$A$1:$AG$1961,28,0)</f>
        <v>44574</v>
      </c>
      <c r="AJ792" s="17" t="str">
        <f>VLOOKUP(A792,'REPORTE'!$A$1:$AG$1961,29,0)</f>
        <v>Cliente</v>
      </c>
      <c r="AK792" s="17" t="str">
        <f>VLOOKUP(A792,'REPORTE'!$A$1:$AG$1961,30,0)</f>
        <v>Secundaria</v>
      </c>
      <c r="AL792" s="17" t="str">
        <f>VLOOKUP(A792,'REPORTE'!$A$1:$AG$1961,31,0)</f>
        <v>CHIMBORAZO</v>
      </c>
      <c r="AM792" s="17" t="e">
        <f>VLOOKUP(AL792,PROVINCIAS!$F$1:$G$1171,2,0)</f>
        <v>#N/A</v>
      </c>
    </row>
    <row r="793" spans="1:39" x14ac:dyDescent="0.45">
      <c r="A793" s="17">
        <v>1001515</v>
      </c>
      <c r="B793" s="17" t="s">
        <v>10016</v>
      </c>
      <c r="C793" s="85">
        <v>1712652898</v>
      </c>
      <c r="D793" s="17">
        <v>44</v>
      </c>
      <c r="E793" s="86">
        <v>28413</v>
      </c>
      <c r="F793" s="86" t="str">
        <f t="shared" si="73"/>
        <v>1977</v>
      </c>
      <c r="G793" s="87">
        <v>2022</v>
      </c>
      <c r="H793" s="87">
        <f t="shared" si="74"/>
        <v>45</v>
      </c>
      <c r="I793" s="87" t="str">
        <f t="shared" si="72"/>
        <v>Mal</v>
      </c>
      <c r="J793" s="17" t="s">
        <v>36</v>
      </c>
      <c r="K793" s="17">
        <v>1002502</v>
      </c>
      <c r="L793" s="17">
        <v>4</v>
      </c>
      <c r="M793" s="17">
        <v>0</v>
      </c>
      <c r="N793" s="17" t="str">
        <f t="shared" si="75"/>
        <v>A1</v>
      </c>
      <c r="O793" s="17" t="s">
        <v>10468</v>
      </c>
      <c r="P793" s="17" t="s">
        <v>10469</v>
      </c>
      <c r="Q793" s="88">
        <v>44575</v>
      </c>
      <c r="R793" s="88">
        <v>44701</v>
      </c>
      <c r="S793" s="89" t="s">
        <v>776</v>
      </c>
      <c r="T793" s="17">
        <v>400</v>
      </c>
      <c r="U793" s="17">
        <v>304.77999999999997</v>
      </c>
      <c r="V793" s="17">
        <v>23</v>
      </c>
      <c r="W793" s="17" t="s">
        <v>10994</v>
      </c>
      <c r="X793" s="17" t="str">
        <f t="shared" si="76"/>
        <v>Vigente</v>
      </c>
      <c r="Y793" s="17" t="str">
        <f t="shared" si="77"/>
        <v>V</v>
      </c>
      <c r="Z793" s="17" t="s">
        <v>11054</v>
      </c>
      <c r="AA793" s="17" t="str">
        <f>VLOOKUP(A793,'REPORTE'!$A$1:$AG$1961,19,0)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793" s="17">
        <v>1001610</v>
      </c>
      <c r="AC793" s="17" t="s">
        <v>11368</v>
      </c>
      <c r="AD793" s="17" t="s">
        <v>11912</v>
      </c>
      <c r="AE793" s="17" t="s">
        <v>12072</v>
      </c>
      <c r="AF793" s="17" t="s">
        <v>12291</v>
      </c>
      <c r="AG793" s="17" t="s">
        <v>665</v>
      </c>
      <c r="AH793" s="17" t="str">
        <f>VLOOKUP(A793,'REPORTE'!$A$1:$AG$1961,5,0)</f>
        <v>ECUATORIANO(A)</v>
      </c>
      <c r="AI793" s="17">
        <f>VLOOKUP(A793,'REPORTE'!$A$1:$AG$1961,28,0)</f>
        <v>44575</v>
      </c>
      <c r="AJ793" s="17" t="str">
        <f>VLOOKUP(A793,'REPORTE'!$A$1:$AG$1961,29,0)</f>
        <v>Cliente</v>
      </c>
      <c r="AK793" s="17" t="str">
        <f>VLOOKUP(A793,'REPORTE'!$A$1:$AG$1961,30,0)</f>
        <v>Secundaria</v>
      </c>
      <c r="AL793" s="17" t="str">
        <f>VLOOKUP(A793,'REPORTE'!$A$1:$AG$1961,31,0)</f>
        <v>PICHINCHA</v>
      </c>
      <c r="AM793" s="17" t="str">
        <f>VLOOKUP(AL793,PROVINCIAS!$F$1:$G$1171,2,0)</f>
        <v>URBANA</v>
      </c>
    </row>
    <row r="794" spans="1:39" x14ac:dyDescent="0.45">
      <c r="A794" s="17">
        <v>1001687</v>
      </c>
      <c r="B794" s="17" t="s">
        <v>10291</v>
      </c>
      <c r="C794" s="85">
        <v>1850284512</v>
      </c>
      <c r="D794" s="17">
        <v>21</v>
      </c>
      <c r="E794" s="86">
        <v>36680</v>
      </c>
      <c r="F794" s="86" t="str">
        <f t="shared" si="73"/>
        <v>2000</v>
      </c>
      <c r="G794" s="87">
        <v>2022</v>
      </c>
      <c r="H794" s="87">
        <f t="shared" si="74"/>
        <v>22</v>
      </c>
      <c r="I794" s="87" t="str">
        <f t="shared" si="72"/>
        <v>Mal</v>
      </c>
      <c r="J794" s="17" t="s">
        <v>36</v>
      </c>
      <c r="K794" s="17">
        <v>1002501</v>
      </c>
      <c r="L794" s="17">
        <v>6</v>
      </c>
      <c r="M794" s="17">
        <v>0</v>
      </c>
      <c r="N794" s="17" t="str">
        <f t="shared" si="75"/>
        <v>A1</v>
      </c>
      <c r="O794" s="17" t="s">
        <v>10468</v>
      </c>
      <c r="P794" s="17" t="s">
        <v>10469</v>
      </c>
      <c r="Q794" s="88">
        <v>44575</v>
      </c>
      <c r="R794" s="88">
        <v>44752</v>
      </c>
      <c r="S794" s="89" t="s">
        <v>776</v>
      </c>
      <c r="T794" s="17">
        <v>500</v>
      </c>
      <c r="U794" s="17">
        <v>419.63</v>
      </c>
      <c r="V794" s="17">
        <v>23</v>
      </c>
      <c r="W794" s="17" t="s">
        <v>10994</v>
      </c>
      <c r="X794" s="17" t="str">
        <f t="shared" si="76"/>
        <v>Vigente</v>
      </c>
      <c r="Y794" s="17" t="str">
        <f t="shared" si="77"/>
        <v>V</v>
      </c>
      <c r="Z794" s="17" t="s">
        <v>11014</v>
      </c>
      <c r="AA794" s="17" t="str">
        <f>VLOOKUP(A794,'REPORTE'!$A$1:$AG$1961,19,0)</f>
        <v>Actividades de abastecimiento de suministros para su utilización en situaciones de emergencia interna en tiempos de paz causadas por desastres.</v>
      </c>
      <c r="AB794" s="17">
        <v>1001790</v>
      </c>
      <c r="AC794" s="17" t="s">
        <v>11258</v>
      </c>
      <c r="AD794" s="17" t="s">
        <v>11832</v>
      </c>
      <c r="AE794" s="17" t="s">
        <v>12072</v>
      </c>
      <c r="AF794" s="17" t="s">
        <v>12480</v>
      </c>
      <c r="AG794" s="17" t="s">
        <v>74</v>
      </c>
      <c r="AH794" s="17" t="str">
        <f>VLOOKUP(A794,'REPORTE'!$A$1:$AG$1961,5,0)</f>
        <v>ECUATORIANO(A) INDIGENA</v>
      </c>
      <c r="AI794" s="17">
        <f>VLOOKUP(A794,'REPORTE'!$A$1:$AG$1961,28,0)</f>
        <v>0</v>
      </c>
      <c r="AJ794" s="17" t="str">
        <f>VLOOKUP(A794,'REPORTE'!$A$1:$AG$1961,29,0)</f>
        <v>Cliente</v>
      </c>
      <c r="AK794" s="17" t="str">
        <f>VLOOKUP(A794,'REPORTE'!$A$1:$AG$1961,30,0)</f>
        <v>Secundaria</v>
      </c>
      <c r="AL794" s="17" t="str">
        <f>VLOOKUP(A794,'REPORTE'!$A$1:$AG$1961,31,0)</f>
        <v>TUNGURAHUA</v>
      </c>
      <c r="AM794" s="17" t="e">
        <f>VLOOKUP(AL794,PROVINCIAS!$F$1:$G$1171,2,0)</f>
        <v>#N/A</v>
      </c>
    </row>
    <row r="795" spans="1:39" x14ac:dyDescent="0.45">
      <c r="A795" s="17">
        <v>1001766</v>
      </c>
      <c r="B795" s="17" t="s">
        <v>10292</v>
      </c>
      <c r="C795" s="85">
        <v>1721094058</v>
      </c>
      <c r="D795" s="17">
        <v>37</v>
      </c>
      <c r="E795" s="86">
        <v>31028</v>
      </c>
      <c r="F795" s="86" t="str">
        <f t="shared" si="73"/>
        <v>1984</v>
      </c>
      <c r="G795" s="87">
        <v>2022</v>
      </c>
      <c r="H795" s="87">
        <f t="shared" si="74"/>
        <v>38</v>
      </c>
      <c r="I795" s="87" t="str">
        <f t="shared" si="72"/>
        <v>Mal</v>
      </c>
      <c r="J795" s="17" t="s">
        <v>36</v>
      </c>
      <c r="K795" s="17">
        <v>1002503</v>
      </c>
      <c r="L795" s="17">
        <v>24</v>
      </c>
      <c r="M795" s="17">
        <v>0</v>
      </c>
      <c r="N795" s="17" t="str">
        <f t="shared" si="75"/>
        <v>A1</v>
      </c>
      <c r="O795" s="17" t="s">
        <v>10466</v>
      </c>
      <c r="P795" s="17" t="s">
        <v>10467</v>
      </c>
      <c r="Q795" s="88">
        <v>44575</v>
      </c>
      <c r="R795" s="88">
        <v>45301</v>
      </c>
      <c r="S795" s="89" t="s">
        <v>776</v>
      </c>
      <c r="T795" s="17">
        <v>3150</v>
      </c>
      <c r="U795" s="17" t="s">
        <v>10940</v>
      </c>
      <c r="V795" s="17">
        <v>15.3</v>
      </c>
      <c r="W795" s="17" t="s">
        <v>10994</v>
      </c>
      <c r="X795" s="17" t="str">
        <f t="shared" si="76"/>
        <v>Vigente</v>
      </c>
      <c r="Y795" s="17" t="str">
        <f t="shared" si="77"/>
        <v>V</v>
      </c>
      <c r="Z795" s="17" t="s">
        <v>11000</v>
      </c>
      <c r="AA795" s="17" t="str">
        <f>VLOOKUP(A795,'REPORTE'!$A$1:$AG$1961,19,0)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795" s="17">
        <v>1001872</v>
      </c>
      <c r="AC795" s="17" t="s">
        <v>11736</v>
      </c>
      <c r="AD795" s="17" t="s">
        <v>11871</v>
      </c>
      <c r="AE795" s="17" t="s">
        <v>12072</v>
      </c>
      <c r="AF795" s="17" t="s">
        <v>12481</v>
      </c>
      <c r="AG795" s="17" t="s">
        <v>665</v>
      </c>
      <c r="AH795" s="17" t="str">
        <f>VLOOKUP(A795,'REPORTE'!$A$1:$AG$1961,5,0)</f>
        <v>ECUATORIANO(A)</v>
      </c>
      <c r="AI795" s="17">
        <f>VLOOKUP(A795,'REPORTE'!$A$1:$AG$1961,28,0)</f>
        <v>44575</v>
      </c>
      <c r="AJ795" s="17" t="str">
        <f>VLOOKUP(A795,'REPORTE'!$A$1:$AG$1961,29,0)</f>
        <v>Cliente</v>
      </c>
      <c r="AK795" s="17" t="str">
        <f>VLOOKUP(A795,'REPORTE'!$A$1:$AG$1961,30,0)</f>
        <v>Secundaria</v>
      </c>
      <c r="AL795" s="17" t="str">
        <f>VLOOKUP(A795,'REPORTE'!$A$1:$AG$1961,31,0)</f>
        <v>PICHINCHA</v>
      </c>
      <c r="AM795" s="17" t="str">
        <f>VLOOKUP(AL795,PROVINCIAS!$F$1:$G$1171,2,0)</f>
        <v>URBANA</v>
      </c>
    </row>
    <row r="796" spans="1:39" x14ac:dyDescent="0.45">
      <c r="A796" s="17">
        <v>1001760</v>
      </c>
      <c r="B796" s="17" t="s">
        <v>10293</v>
      </c>
      <c r="C796" s="85">
        <v>1751064591</v>
      </c>
      <c r="D796" s="17">
        <v>23</v>
      </c>
      <c r="E796" s="86">
        <v>36150</v>
      </c>
      <c r="F796" s="86" t="str">
        <f t="shared" si="73"/>
        <v>1998</v>
      </c>
      <c r="G796" s="87">
        <v>2022</v>
      </c>
      <c r="H796" s="87">
        <f t="shared" si="74"/>
        <v>24</v>
      </c>
      <c r="I796" s="87" t="str">
        <f t="shared" si="72"/>
        <v>Mal</v>
      </c>
      <c r="J796" s="17" t="s">
        <v>36</v>
      </c>
      <c r="K796" s="17">
        <v>1002504</v>
      </c>
      <c r="L796" s="17">
        <v>12</v>
      </c>
      <c r="M796" s="17">
        <v>0</v>
      </c>
      <c r="N796" s="17" t="str">
        <f t="shared" si="75"/>
        <v>A1</v>
      </c>
      <c r="O796" s="17" t="s">
        <v>10468</v>
      </c>
      <c r="P796" s="17" t="s">
        <v>10469</v>
      </c>
      <c r="Q796" s="88">
        <v>44578</v>
      </c>
      <c r="R796" s="88">
        <v>44951</v>
      </c>
      <c r="S796" s="89" t="s">
        <v>776</v>
      </c>
      <c r="T796" s="17">
        <v>1500</v>
      </c>
      <c r="U796" s="17" t="s">
        <v>10941</v>
      </c>
      <c r="V796" s="17">
        <v>23</v>
      </c>
      <c r="W796" s="17" t="s">
        <v>10994</v>
      </c>
      <c r="X796" s="17" t="str">
        <f t="shared" si="76"/>
        <v>Vigente</v>
      </c>
      <c r="Y796" s="17" t="str">
        <f t="shared" si="77"/>
        <v>V</v>
      </c>
      <c r="Z796" s="17" t="s">
        <v>279</v>
      </c>
      <c r="AA796" s="17" t="str">
        <f>VLOOKUP(A796,'REPORTE'!$A$1:$AG$1961,19,0)</f>
        <v>Venta al por mayor de frutas, legumbres y hortalizas.</v>
      </c>
      <c r="AB796" s="17">
        <v>1001866</v>
      </c>
      <c r="AC796" s="17" t="s">
        <v>11236</v>
      </c>
      <c r="AD796" s="17" t="s">
        <v>11882</v>
      </c>
      <c r="AE796" s="17" t="s">
        <v>12072</v>
      </c>
      <c r="AF796" s="17" t="s">
        <v>12482</v>
      </c>
      <c r="AG796" s="17" t="s">
        <v>665</v>
      </c>
      <c r="AH796" s="17" t="str">
        <f>VLOOKUP(A796,'REPORTE'!$A$1:$AG$1961,5,0)</f>
        <v>ECUATORIANO(A)</v>
      </c>
      <c r="AI796" s="17">
        <f>VLOOKUP(A796,'REPORTE'!$A$1:$AG$1961,28,0)</f>
        <v>0</v>
      </c>
      <c r="AJ796" s="17" t="str">
        <f>VLOOKUP(A796,'REPORTE'!$A$1:$AG$1961,29,0)</f>
        <v>Cliente</v>
      </c>
      <c r="AK796" s="17" t="str">
        <f>VLOOKUP(A796,'REPORTE'!$A$1:$AG$1961,30,0)</f>
        <v>Universitaria</v>
      </c>
      <c r="AL796" s="17" t="str">
        <f>VLOOKUP(A796,'REPORTE'!$A$1:$AG$1961,31,0)</f>
        <v>CHIMBORAZO</v>
      </c>
      <c r="AM796" s="17" t="e">
        <f>VLOOKUP(AL796,PROVINCIAS!$F$1:$G$1171,2,0)</f>
        <v>#N/A</v>
      </c>
    </row>
    <row r="797" spans="1:39" x14ac:dyDescent="0.45">
      <c r="A797" s="17">
        <v>1000183</v>
      </c>
      <c r="B797" s="17" t="s">
        <v>10294</v>
      </c>
      <c r="C797" s="85">
        <v>1726689134</v>
      </c>
      <c r="D797" s="17">
        <v>28</v>
      </c>
      <c r="E797" s="86">
        <v>34330</v>
      </c>
      <c r="F797" s="86" t="str">
        <f t="shared" si="73"/>
        <v>1993</v>
      </c>
      <c r="G797" s="87">
        <v>2022</v>
      </c>
      <c r="H797" s="87">
        <f t="shared" si="74"/>
        <v>29</v>
      </c>
      <c r="I797" s="87" t="str">
        <f t="shared" si="72"/>
        <v>Mal</v>
      </c>
      <c r="J797" s="17" t="s">
        <v>59</v>
      </c>
      <c r="K797" s="17">
        <v>1002508</v>
      </c>
      <c r="L797" s="17">
        <v>30</v>
      </c>
      <c r="M797" s="17">
        <v>11</v>
      </c>
      <c r="N797" s="17" t="str">
        <f t="shared" si="75"/>
        <v>A2</v>
      </c>
      <c r="O797" s="17" t="s">
        <v>10468</v>
      </c>
      <c r="P797" s="17" t="s">
        <v>10469</v>
      </c>
      <c r="Q797" s="88">
        <v>44579</v>
      </c>
      <c r="R797" s="88">
        <v>45491</v>
      </c>
      <c r="S797" s="88">
        <v>44610</v>
      </c>
      <c r="T797" s="17">
        <v>5000</v>
      </c>
      <c r="U797" s="17" t="s">
        <v>10911</v>
      </c>
      <c r="V797" s="17">
        <v>18.989999999999998</v>
      </c>
      <c r="W797" s="17" t="s">
        <v>10995</v>
      </c>
      <c r="X797" s="17" t="str">
        <f t="shared" si="76"/>
        <v>Vigente</v>
      </c>
      <c r="Y797" s="17" t="str">
        <f t="shared" si="77"/>
        <v>F</v>
      </c>
      <c r="Z797" s="17" t="s">
        <v>11050</v>
      </c>
      <c r="AA797" s="17" t="str">
        <f>VLOOKUP(A797,'REPORTE'!$A$1:$AG$1961,19,0)</f>
        <v>Venta al por mayor de huevos y productos a base de huevos.</v>
      </c>
      <c r="AB797" s="17">
        <v>1000245</v>
      </c>
      <c r="AC797" s="17" t="s">
        <v>11711</v>
      </c>
      <c r="AD797" s="17" t="s">
        <v>11854</v>
      </c>
      <c r="AE797" s="17" t="s">
        <v>12072</v>
      </c>
      <c r="AF797" s="17" t="s">
        <v>12100</v>
      </c>
      <c r="AG797" s="17" t="s">
        <v>665</v>
      </c>
      <c r="AH797" s="17" t="str">
        <f>VLOOKUP(A797,'REPORTE'!$A$1:$AG$1961,5,0)</f>
        <v>ECUATORIANO(A) INDIGENA</v>
      </c>
      <c r="AI797" s="17">
        <f>VLOOKUP(A797,'REPORTE'!$A$1:$AG$1961,28,0)</f>
        <v>44579</v>
      </c>
      <c r="AJ797" s="17" t="str">
        <f>VLOOKUP(A797,'REPORTE'!$A$1:$AG$1961,29,0)</f>
        <v>Cliente</v>
      </c>
      <c r="AK797" s="17" t="str">
        <f>VLOOKUP(A797,'REPORTE'!$A$1:$AG$1961,30,0)</f>
        <v>Secundaria</v>
      </c>
      <c r="AL797" s="17" t="str">
        <f>VLOOKUP(A797,'REPORTE'!$A$1:$AG$1961,31,0)</f>
        <v>PICHINCHA</v>
      </c>
      <c r="AM797" s="17" t="str">
        <f>VLOOKUP(AL797,PROVINCIAS!$F$1:$G$1171,2,0)</f>
        <v>URBANA</v>
      </c>
    </row>
    <row r="798" spans="1:39" x14ac:dyDescent="0.45">
      <c r="A798" s="17">
        <v>1000193</v>
      </c>
      <c r="B798" s="17" t="s">
        <v>9821</v>
      </c>
      <c r="C798" s="85">
        <v>604250399</v>
      </c>
      <c r="D798" s="17">
        <v>44</v>
      </c>
      <c r="E798" s="86">
        <v>28243</v>
      </c>
      <c r="F798" s="86" t="str">
        <f t="shared" si="73"/>
        <v>1977</v>
      </c>
      <c r="G798" s="87">
        <v>2022</v>
      </c>
      <c r="H798" s="87">
        <f t="shared" si="74"/>
        <v>45</v>
      </c>
      <c r="I798" s="87" t="str">
        <f t="shared" si="72"/>
        <v>Mal</v>
      </c>
      <c r="J798" s="17" t="s">
        <v>59</v>
      </c>
      <c r="K798" s="17">
        <v>1002510</v>
      </c>
      <c r="L798" s="17">
        <v>18</v>
      </c>
      <c r="M798" s="17">
        <v>0</v>
      </c>
      <c r="N798" s="17" t="str">
        <f t="shared" si="75"/>
        <v>A1</v>
      </c>
      <c r="O798" s="17" t="s">
        <v>10468</v>
      </c>
      <c r="P798" s="17" t="s">
        <v>10469</v>
      </c>
      <c r="Q798" s="88">
        <v>44579</v>
      </c>
      <c r="R798" s="88">
        <v>45148</v>
      </c>
      <c r="S798" s="89" t="s">
        <v>776</v>
      </c>
      <c r="T798" s="17">
        <v>5000</v>
      </c>
      <c r="U798" s="17" t="s">
        <v>10911</v>
      </c>
      <c r="V798" s="17">
        <v>18.989999999999998</v>
      </c>
      <c r="W798" s="17" t="s">
        <v>10994</v>
      </c>
      <c r="X798" s="17" t="str">
        <f t="shared" si="76"/>
        <v>Vigente</v>
      </c>
      <c r="Y798" s="17" t="str">
        <f t="shared" si="77"/>
        <v>V</v>
      </c>
      <c r="Z798" s="17" t="s">
        <v>279</v>
      </c>
      <c r="AA798" s="17" t="str">
        <f>VLOOKUP(A798,'REPORTE'!$A$1:$AG$1961,19,0)</f>
        <v>Venta al por menor de frutas, legumbres y hortalizas frescas o en conserva en establecimientos especializados.</v>
      </c>
      <c r="AB798" s="17">
        <v>1000255</v>
      </c>
      <c r="AC798" s="17" t="s">
        <v>11737</v>
      </c>
      <c r="AD798" s="17" t="s">
        <v>11864</v>
      </c>
      <c r="AE798" s="17" t="s">
        <v>12072</v>
      </c>
      <c r="AF798" s="17" t="s">
        <v>12187</v>
      </c>
      <c r="AG798" s="17" t="s">
        <v>46</v>
      </c>
      <c r="AH798" s="17" t="str">
        <f>VLOOKUP(A798,'REPORTE'!$A$1:$AG$1961,5,0)</f>
        <v>ECUATORIANO(A) INDIGENA</v>
      </c>
      <c r="AI798" s="17">
        <f>VLOOKUP(A798,'REPORTE'!$A$1:$AG$1961,28,0)</f>
        <v>44364</v>
      </c>
      <c r="AJ798" s="17" t="str">
        <f>VLOOKUP(A798,'REPORTE'!$A$1:$AG$1961,29,0)</f>
        <v>Cliente</v>
      </c>
      <c r="AK798" s="17" t="str">
        <f>VLOOKUP(A798,'REPORTE'!$A$1:$AG$1961,30,0)</f>
        <v>Primaria</v>
      </c>
      <c r="AL798" s="17" t="str">
        <f>VLOOKUP(A798,'REPORTE'!$A$1:$AG$1961,31,0)</f>
        <v>PICHINCHA</v>
      </c>
      <c r="AM798" s="17" t="str">
        <f>VLOOKUP(AL798,PROVINCIAS!$F$1:$G$1171,2,0)</f>
        <v>URBANA</v>
      </c>
    </row>
    <row r="799" spans="1:39" x14ac:dyDescent="0.45">
      <c r="A799" s="17">
        <v>1000640</v>
      </c>
      <c r="B799" s="17" t="s">
        <v>10295</v>
      </c>
      <c r="C799" s="85">
        <v>1710632819</v>
      </c>
      <c r="D799" s="17">
        <v>50</v>
      </c>
      <c r="E799" s="86">
        <v>26354</v>
      </c>
      <c r="F799" s="86" t="str">
        <f t="shared" si="73"/>
        <v>1972</v>
      </c>
      <c r="G799" s="87">
        <v>2022</v>
      </c>
      <c r="H799" s="87">
        <f t="shared" si="74"/>
        <v>50</v>
      </c>
      <c r="I799" s="87" t="str">
        <f t="shared" si="72"/>
        <v>Mal</v>
      </c>
      <c r="J799" s="17" t="s">
        <v>59</v>
      </c>
      <c r="K799" s="17">
        <v>1002511</v>
      </c>
      <c r="L799" s="17">
        <v>12</v>
      </c>
      <c r="M799" s="17">
        <v>0</v>
      </c>
      <c r="N799" s="17" t="str">
        <f t="shared" si="75"/>
        <v>A1</v>
      </c>
      <c r="O799" s="17" t="s">
        <v>10468</v>
      </c>
      <c r="P799" s="17" t="s">
        <v>10469</v>
      </c>
      <c r="Q799" s="88">
        <v>44579</v>
      </c>
      <c r="R799" s="88">
        <v>44963</v>
      </c>
      <c r="S799" s="89" t="s">
        <v>776</v>
      </c>
      <c r="T799" s="17">
        <v>1200</v>
      </c>
      <c r="U799" s="17" t="s">
        <v>10942</v>
      </c>
      <c r="V799" s="17">
        <v>21.5</v>
      </c>
      <c r="W799" s="17" t="s">
        <v>10994</v>
      </c>
      <c r="X799" s="17" t="str">
        <f t="shared" si="76"/>
        <v>Vigente</v>
      </c>
      <c r="Y799" s="17" t="str">
        <f t="shared" si="77"/>
        <v>V</v>
      </c>
      <c r="Z799" s="17" t="s">
        <v>11121</v>
      </c>
      <c r="AA799" s="17" t="str">
        <f>VLOOKUP(A799,'REPORTE'!$A$1:$AG$1961,19,0)</f>
        <v>Empleado Privado</v>
      </c>
      <c r="AB799" s="17">
        <v>1000711</v>
      </c>
      <c r="AC799" s="17" t="s">
        <v>11369</v>
      </c>
      <c r="AD799" s="17" t="s">
        <v>12039</v>
      </c>
      <c r="AE799" s="17" t="s">
        <v>12072</v>
      </c>
      <c r="AF799" s="17" t="s">
        <v>12483</v>
      </c>
      <c r="AG799" s="17" t="s">
        <v>1125</v>
      </c>
      <c r="AH799" s="17" t="str">
        <f>VLOOKUP(A799,'REPORTE'!$A$1:$AG$1961,5,0)</f>
        <v>ECUATORIANO(A)</v>
      </c>
      <c r="AI799" s="17">
        <f>VLOOKUP(A799,'REPORTE'!$A$1:$AG$1961,28,0)</f>
        <v>44112</v>
      </c>
      <c r="AJ799" s="17" t="str">
        <f>VLOOKUP(A799,'REPORTE'!$A$1:$AG$1961,29,0)</f>
        <v>Cliente</v>
      </c>
      <c r="AK799" s="17" t="str">
        <f>VLOOKUP(A799,'REPORTE'!$A$1:$AG$1961,30,0)</f>
        <v>Secundaria</v>
      </c>
      <c r="AL799" s="17" t="str">
        <f>VLOOKUP(A799,'REPORTE'!$A$1:$AG$1961,31,0)</f>
        <v>PICHINCHA</v>
      </c>
      <c r="AM799" s="17" t="str">
        <f>VLOOKUP(AL799,PROVINCIAS!$F$1:$G$1171,2,0)</f>
        <v>URBANA</v>
      </c>
    </row>
    <row r="800" spans="1:39" x14ac:dyDescent="0.45">
      <c r="A800" s="17">
        <v>1001239</v>
      </c>
      <c r="B800" s="17" t="s">
        <v>10296</v>
      </c>
      <c r="C800" s="85">
        <v>1751171313</v>
      </c>
      <c r="D800" s="17">
        <v>24</v>
      </c>
      <c r="E800" s="86">
        <v>35700</v>
      </c>
      <c r="F800" s="86" t="str">
        <f t="shared" si="73"/>
        <v>1997</v>
      </c>
      <c r="G800" s="87">
        <v>2022</v>
      </c>
      <c r="H800" s="87">
        <f t="shared" si="74"/>
        <v>25</v>
      </c>
      <c r="I800" s="87" t="str">
        <f t="shared" si="72"/>
        <v>Mal</v>
      </c>
      <c r="J800" s="17" t="s">
        <v>36</v>
      </c>
      <c r="K800" s="17">
        <v>1002509</v>
      </c>
      <c r="L800" s="17">
        <v>18</v>
      </c>
      <c r="M800" s="17">
        <v>0</v>
      </c>
      <c r="N800" s="17" t="str">
        <f t="shared" si="75"/>
        <v>A1</v>
      </c>
      <c r="O800" s="17" t="s">
        <v>10468</v>
      </c>
      <c r="P800" s="17" t="s">
        <v>10469</v>
      </c>
      <c r="Q800" s="88">
        <v>44579</v>
      </c>
      <c r="R800" s="88">
        <v>45144</v>
      </c>
      <c r="S800" s="89" t="s">
        <v>776</v>
      </c>
      <c r="T800" s="17">
        <v>2500</v>
      </c>
      <c r="U800" s="17" t="s">
        <v>10904</v>
      </c>
      <c r="V800" s="17">
        <v>21.5</v>
      </c>
      <c r="W800" s="17" t="s">
        <v>10994</v>
      </c>
      <c r="X800" s="17" t="str">
        <f t="shared" si="76"/>
        <v>Vigente</v>
      </c>
      <c r="Y800" s="17" t="str">
        <f t="shared" si="77"/>
        <v>V</v>
      </c>
      <c r="Z800" s="17" t="s">
        <v>11016</v>
      </c>
      <c r="AA800" s="17" t="str">
        <f>VLOOKUP(A800,'REPORTE'!$A$1:$AG$1961,19,0)</f>
        <v>Venta al por menor de alimentos, bebidas y productos del tabaco en puestos de venta o mercados.</v>
      </c>
      <c r="AB800" s="17">
        <v>1001314</v>
      </c>
      <c r="AC800" s="17" t="s">
        <v>11738</v>
      </c>
      <c r="AD800" s="17" t="s">
        <v>11832</v>
      </c>
      <c r="AE800" s="17" t="s">
        <v>12072</v>
      </c>
      <c r="AF800" s="17" t="s">
        <v>12484</v>
      </c>
      <c r="AG800" s="17" t="s">
        <v>1125</v>
      </c>
      <c r="AH800" s="17" t="str">
        <f>VLOOKUP(A800,'REPORTE'!$A$1:$AG$1961,5,0)</f>
        <v>ECUATORIANO(A)</v>
      </c>
      <c r="AI800" s="17">
        <f>VLOOKUP(A800,'REPORTE'!$A$1:$AG$1961,28,0)</f>
        <v>44341</v>
      </c>
      <c r="AJ800" s="17" t="str">
        <f>VLOOKUP(A800,'REPORTE'!$A$1:$AG$1961,29,0)</f>
        <v>Cliente</v>
      </c>
      <c r="AK800" s="17" t="str">
        <f>VLOOKUP(A800,'REPORTE'!$A$1:$AG$1961,30,0)</f>
        <v>Secundaria</v>
      </c>
      <c r="AL800" s="17" t="str">
        <f>VLOOKUP(A800,'REPORTE'!$A$1:$AG$1961,31,0)</f>
        <v>PICHINCHA</v>
      </c>
      <c r="AM800" s="17" t="str">
        <f>VLOOKUP(AL800,PROVINCIAS!$F$1:$G$1171,2,0)</f>
        <v>URBANA</v>
      </c>
    </row>
    <row r="801" spans="1:39" x14ac:dyDescent="0.45">
      <c r="A801" s="17">
        <v>1001434</v>
      </c>
      <c r="B801" s="17" t="s">
        <v>9948</v>
      </c>
      <c r="C801" s="85">
        <v>502292279</v>
      </c>
      <c r="D801" s="17">
        <v>46</v>
      </c>
      <c r="E801" s="86">
        <v>27760</v>
      </c>
      <c r="F801" s="86" t="str">
        <f t="shared" si="73"/>
        <v>1976</v>
      </c>
      <c r="G801" s="87">
        <v>2022</v>
      </c>
      <c r="H801" s="87">
        <f t="shared" si="74"/>
        <v>46</v>
      </c>
      <c r="I801" s="87" t="str">
        <f t="shared" si="72"/>
        <v>Mal</v>
      </c>
      <c r="J801" s="17" t="s">
        <v>59</v>
      </c>
      <c r="K801" s="17">
        <v>1002507</v>
      </c>
      <c r="L801" s="17">
        <v>30</v>
      </c>
      <c r="M801" s="17">
        <v>0</v>
      </c>
      <c r="N801" s="17" t="str">
        <f t="shared" si="75"/>
        <v>A1</v>
      </c>
      <c r="O801" s="17" t="s">
        <v>10468</v>
      </c>
      <c r="P801" s="17" t="s">
        <v>10469</v>
      </c>
      <c r="Q801" s="88">
        <v>44579</v>
      </c>
      <c r="R801" s="88">
        <v>45514</v>
      </c>
      <c r="S801" s="89" t="s">
        <v>776</v>
      </c>
      <c r="T801" s="17">
        <v>6600</v>
      </c>
      <c r="U801" s="17" t="s">
        <v>10943</v>
      </c>
      <c r="V801" s="17">
        <v>18.989999999999998</v>
      </c>
      <c r="W801" s="17" t="s">
        <v>10994</v>
      </c>
      <c r="X801" s="17" t="str">
        <f t="shared" si="76"/>
        <v>Vigente</v>
      </c>
      <c r="Y801" s="17" t="str">
        <f t="shared" si="77"/>
        <v>V</v>
      </c>
      <c r="Z801" s="17" t="s">
        <v>11471</v>
      </c>
      <c r="AA801" s="17" t="str">
        <f>VLOOKUP(A801,'REPORTE'!$A$1:$AG$1961,19,0)</f>
        <v>Actividades a corto y a largo plazo de clí­nicas especializadas, es decir, actividades médicas, de diagnóstico y de tratamiento (clí­nicas para enfermos mentales, de rehabilitación, para enfermedades infecciosas, de maternidad, etcétera).</v>
      </c>
      <c r="AB801" s="17">
        <v>1001514</v>
      </c>
      <c r="AC801" s="17" t="s">
        <v>11739</v>
      </c>
      <c r="AD801" s="17" t="s">
        <v>11870</v>
      </c>
      <c r="AE801" s="17" t="s">
        <v>12072</v>
      </c>
      <c r="AF801" s="17" t="s">
        <v>12252</v>
      </c>
      <c r="AG801" s="17" t="s">
        <v>1125</v>
      </c>
      <c r="AH801" s="17" t="str">
        <f>VLOOKUP(A801,'REPORTE'!$A$1:$AG$1961,5,0)</f>
        <v>ECUATORIANO(A)</v>
      </c>
      <c r="AI801" s="17">
        <f>VLOOKUP(A801,'REPORTE'!$A$1:$AG$1961,28,0)</f>
        <v>44441</v>
      </c>
      <c r="AJ801" s="17" t="str">
        <f>VLOOKUP(A801,'REPORTE'!$A$1:$AG$1961,29,0)</f>
        <v>Cliente</v>
      </c>
      <c r="AK801" s="17" t="str">
        <f>VLOOKUP(A801,'REPORTE'!$A$1:$AG$1961,30,0)</f>
        <v>Ninguna</v>
      </c>
      <c r="AL801" s="17" t="str">
        <f>VLOOKUP(A801,'REPORTE'!$A$1:$AG$1961,31,0)</f>
        <v>COTOPAXI</v>
      </c>
      <c r="AM801" s="17" t="e">
        <f>VLOOKUP(AL801,PROVINCIAS!$F$1:$G$1171,2,0)</f>
        <v>#N/A</v>
      </c>
    </row>
    <row r="802" spans="1:39" x14ac:dyDescent="0.45">
      <c r="A802" s="17">
        <v>1001574</v>
      </c>
      <c r="B802" s="17" t="s">
        <v>10297</v>
      </c>
      <c r="C802" s="85">
        <v>1705438651</v>
      </c>
      <c r="D802" s="17">
        <v>62</v>
      </c>
      <c r="E802" s="86">
        <v>21709</v>
      </c>
      <c r="F802" s="86" t="str">
        <f t="shared" si="73"/>
        <v>1959</v>
      </c>
      <c r="G802" s="87">
        <v>2022</v>
      </c>
      <c r="H802" s="87">
        <f t="shared" si="74"/>
        <v>63</v>
      </c>
      <c r="I802" s="87" t="str">
        <f t="shared" si="72"/>
        <v>Mal</v>
      </c>
      <c r="J802" s="17" t="s">
        <v>36</v>
      </c>
      <c r="K802" s="17">
        <v>1002512</v>
      </c>
      <c r="L802" s="17">
        <v>15</v>
      </c>
      <c r="M802" s="17">
        <v>0</v>
      </c>
      <c r="N802" s="17" t="str">
        <f t="shared" si="75"/>
        <v>A1</v>
      </c>
      <c r="O802" s="17" t="s">
        <v>10468</v>
      </c>
      <c r="P802" s="17" t="s">
        <v>10469</v>
      </c>
      <c r="Q802" s="88">
        <v>44579</v>
      </c>
      <c r="R802" s="88">
        <v>45041</v>
      </c>
      <c r="S802" s="89" t="s">
        <v>776</v>
      </c>
      <c r="T802" s="17">
        <v>1002</v>
      </c>
      <c r="U802" s="17">
        <v>948.03</v>
      </c>
      <c r="V802" s="17">
        <v>21.5</v>
      </c>
      <c r="W802" s="17" t="s">
        <v>10994</v>
      </c>
      <c r="X802" s="17" t="str">
        <f t="shared" si="76"/>
        <v>Vigente</v>
      </c>
      <c r="Y802" s="17" t="str">
        <f t="shared" si="77"/>
        <v>V</v>
      </c>
      <c r="Z802" s="17" t="s">
        <v>8754</v>
      </c>
      <c r="AA802" s="17" t="str">
        <f>VLOOKUP(A802,'REPORTE'!$A$1:$AG$1961,19,0)</f>
        <v>Venta al por mayor de prendas de vestir, incluidas prendas (ropa) deportivas.</v>
      </c>
      <c r="AB802" s="17">
        <v>1001677</v>
      </c>
      <c r="AC802" s="17" t="s">
        <v>11370</v>
      </c>
      <c r="AD802" s="17" t="s">
        <v>11888</v>
      </c>
      <c r="AE802" s="17" t="s">
        <v>12072</v>
      </c>
      <c r="AF802" s="17" t="s">
        <v>12485</v>
      </c>
      <c r="AG802" s="17" t="s">
        <v>1125</v>
      </c>
      <c r="AH802" s="17" t="str">
        <f>VLOOKUP(A802,'REPORTE'!$A$1:$AG$1961,5,0)</f>
        <v>ECUATORIANO(A)</v>
      </c>
      <c r="AI802" s="17">
        <f>VLOOKUP(A802,'REPORTE'!$A$1:$AG$1961,28,0)</f>
        <v>0</v>
      </c>
      <c r="AJ802" s="17" t="str">
        <f>VLOOKUP(A802,'REPORTE'!$A$1:$AG$1961,29,0)</f>
        <v>Cliente</v>
      </c>
      <c r="AK802" s="17" t="str">
        <f>VLOOKUP(A802,'REPORTE'!$A$1:$AG$1961,30,0)</f>
        <v>Primaria</v>
      </c>
      <c r="AL802" s="17" t="str">
        <f>VLOOKUP(A802,'REPORTE'!$A$1:$AG$1961,31,0)</f>
        <v>PICHINCHA</v>
      </c>
      <c r="AM802" s="17" t="str">
        <f>VLOOKUP(AL802,PROVINCIAS!$F$1:$G$1171,2,0)</f>
        <v>URBANA</v>
      </c>
    </row>
    <row r="803" spans="1:39" x14ac:dyDescent="0.45">
      <c r="A803" s="17">
        <v>1001769</v>
      </c>
      <c r="B803" s="17" t="s">
        <v>10298</v>
      </c>
      <c r="C803" s="85">
        <v>605638063</v>
      </c>
      <c r="D803" s="17">
        <v>26</v>
      </c>
      <c r="E803" s="86">
        <v>35048</v>
      </c>
      <c r="F803" s="86" t="str">
        <f t="shared" si="73"/>
        <v>1995</v>
      </c>
      <c r="G803" s="87">
        <v>2022</v>
      </c>
      <c r="H803" s="87">
        <f t="shared" si="74"/>
        <v>27</v>
      </c>
      <c r="I803" s="87" t="str">
        <f t="shared" si="72"/>
        <v>Mal</v>
      </c>
      <c r="J803" s="17" t="s">
        <v>59</v>
      </c>
      <c r="K803" s="17">
        <v>1002505</v>
      </c>
      <c r="L803" s="17">
        <v>48</v>
      </c>
      <c r="M803" s="17">
        <v>0</v>
      </c>
      <c r="N803" s="17" t="str">
        <f t="shared" si="75"/>
        <v>A1</v>
      </c>
      <c r="O803" s="17" t="s">
        <v>10468</v>
      </c>
      <c r="P803" s="17" t="s">
        <v>10469</v>
      </c>
      <c r="Q803" s="88">
        <v>44579</v>
      </c>
      <c r="R803" s="88">
        <v>46063</v>
      </c>
      <c r="S803" s="89" t="s">
        <v>776</v>
      </c>
      <c r="T803" s="17">
        <v>10500</v>
      </c>
      <c r="U803" s="17" t="s">
        <v>10944</v>
      </c>
      <c r="V803" s="17">
        <v>18.989999999999998</v>
      </c>
      <c r="W803" s="17" t="s">
        <v>10994</v>
      </c>
      <c r="X803" s="17" t="str">
        <f t="shared" si="76"/>
        <v>Vigente</v>
      </c>
      <c r="Y803" s="17" t="str">
        <f t="shared" si="77"/>
        <v>V</v>
      </c>
      <c r="Z803" s="17" t="s">
        <v>3191</v>
      </c>
      <c r="AA803" s="17" t="str">
        <f>VLOOKUP(A803,'REPORTE'!$A$1:$AG$1961,19,0)</f>
        <v>Estudiante</v>
      </c>
      <c r="AB803" s="17">
        <v>1001881</v>
      </c>
      <c r="AC803" s="17" t="s">
        <v>11740</v>
      </c>
      <c r="AD803" s="17" t="s">
        <v>11836</v>
      </c>
      <c r="AE803" s="17" t="s">
        <v>12072</v>
      </c>
      <c r="AF803" s="17" t="s">
        <v>12486</v>
      </c>
      <c r="AG803" s="17" t="s">
        <v>1125</v>
      </c>
      <c r="AH803" s="17" t="str">
        <f>VLOOKUP(A803,'REPORTE'!$A$1:$AG$1961,5,0)</f>
        <v>ECUATORIANO(A) INDIGENA</v>
      </c>
      <c r="AI803" s="17">
        <f>VLOOKUP(A803,'REPORTE'!$A$1:$AG$1961,28,0)</f>
        <v>44578</v>
      </c>
      <c r="AJ803" s="17" t="str">
        <f>VLOOKUP(A803,'REPORTE'!$A$1:$AG$1961,29,0)</f>
        <v>Cliente</v>
      </c>
      <c r="AK803" s="17" t="str">
        <f>VLOOKUP(A803,'REPORTE'!$A$1:$AG$1961,30,0)</f>
        <v>Primaria</v>
      </c>
      <c r="AL803" s="17" t="str">
        <f>VLOOKUP(A803,'REPORTE'!$A$1:$AG$1961,31,0)</f>
        <v>CHIMBORAZO</v>
      </c>
      <c r="AM803" s="17" t="e">
        <f>VLOOKUP(AL803,PROVINCIAS!$F$1:$G$1171,2,0)</f>
        <v>#N/A</v>
      </c>
    </row>
    <row r="804" spans="1:39" x14ac:dyDescent="0.45">
      <c r="A804" s="17">
        <v>1001769</v>
      </c>
      <c r="B804" s="17" t="s">
        <v>10298</v>
      </c>
      <c r="C804" s="85">
        <v>605638063</v>
      </c>
      <c r="D804" s="17">
        <v>26</v>
      </c>
      <c r="E804" s="86">
        <v>35048</v>
      </c>
      <c r="F804" s="86" t="str">
        <f t="shared" si="73"/>
        <v>1995</v>
      </c>
      <c r="G804" s="87">
        <v>2022</v>
      </c>
      <c r="H804" s="87">
        <f t="shared" si="74"/>
        <v>27</v>
      </c>
      <c r="I804" s="87" t="str">
        <f t="shared" si="72"/>
        <v>Mal</v>
      </c>
      <c r="J804" s="17" t="s">
        <v>59</v>
      </c>
      <c r="K804" s="17">
        <v>1002506</v>
      </c>
      <c r="L804" s="17">
        <v>48</v>
      </c>
      <c r="M804" s="17">
        <v>0</v>
      </c>
      <c r="N804" s="17" t="str">
        <f t="shared" si="75"/>
        <v>A1</v>
      </c>
      <c r="O804" s="17" t="s">
        <v>10468</v>
      </c>
      <c r="P804" s="17" t="s">
        <v>10469</v>
      </c>
      <c r="Q804" s="88">
        <v>44579</v>
      </c>
      <c r="R804" s="88">
        <v>46063</v>
      </c>
      <c r="S804" s="89" t="s">
        <v>776</v>
      </c>
      <c r="T804" s="17">
        <v>10500</v>
      </c>
      <c r="U804" s="17" t="s">
        <v>10944</v>
      </c>
      <c r="V804" s="17">
        <v>18.989999999999998</v>
      </c>
      <c r="W804" s="17" t="s">
        <v>10994</v>
      </c>
      <c r="X804" s="17" t="str">
        <f t="shared" si="76"/>
        <v>Vigente</v>
      </c>
      <c r="Y804" s="17" t="str">
        <f t="shared" si="77"/>
        <v>V</v>
      </c>
      <c r="Z804" s="17" t="s">
        <v>3191</v>
      </c>
      <c r="AA804" s="17" t="str">
        <f>VLOOKUP(A804,'REPORTE'!$A$1:$AG$1961,19,0)</f>
        <v>Estudiante</v>
      </c>
      <c r="AB804" s="17">
        <v>1001881</v>
      </c>
      <c r="AC804" s="17" t="s">
        <v>11740</v>
      </c>
      <c r="AD804" s="17" t="s">
        <v>11836</v>
      </c>
      <c r="AE804" s="17" t="s">
        <v>12072</v>
      </c>
      <c r="AF804" s="17" t="s">
        <v>12486</v>
      </c>
      <c r="AG804" s="17" t="s">
        <v>1125</v>
      </c>
      <c r="AH804" s="17" t="str">
        <f>VLOOKUP(A804,'REPORTE'!$A$1:$AG$1961,5,0)</f>
        <v>ECUATORIANO(A) INDIGENA</v>
      </c>
      <c r="AI804" s="17">
        <f>VLOOKUP(A804,'REPORTE'!$A$1:$AG$1961,28,0)</f>
        <v>44578</v>
      </c>
      <c r="AJ804" s="17" t="str">
        <f>VLOOKUP(A804,'REPORTE'!$A$1:$AG$1961,29,0)</f>
        <v>Cliente</v>
      </c>
      <c r="AK804" s="17" t="str">
        <f>VLOOKUP(A804,'REPORTE'!$A$1:$AG$1961,30,0)</f>
        <v>Primaria</v>
      </c>
      <c r="AL804" s="17" t="str">
        <f>VLOOKUP(A804,'REPORTE'!$A$1:$AG$1961,31,0)</f>
        <v>CHIMBORAZO</v>
      </c>
      <c r="AM804" s="17" t="e">
        <f>VLOOKUP(AL804,PROVINCIAS!$F$1:$G$1171,2,0)</f>
        <v>#N/A</v>
      </c>
    </row>
    <row r="805" spans="1:39" x14ac:dyDescent="0.45">
      <c r="A805" s="17">
        <v>1001778</v>
      </c>
      <c r="B805" s="17" t="s">
        <v>10299</v>
      </c>
      <c r="C805" s="85">
        <v>1709209645</v>
      </c>
      <c r="D805" s="17">
        <v>57</v>
      </c>
      <c r="E805" s="86">
        <v>23658</v>
      </c>
      <c r="F805" s="86" t="str">
        <f t="shared" si="73"/>
        <v>1964</v>
      </c>
      <c r="G805" s="87">
        <v>2022</v>
      </c>
      <c r="H805" s="87">
        <f t="shared" si="74"/>
        <v>58</v>
      </c>
      <c r="I805" s="87" t="str">
        <f t="shared" si="72"/>
        <v>Mal</v>
      </c>
      <c r="J805" s="17" t="s">
        <v>59</v>
      </c>
      <c r="K805" s="17">
        <v>1002513</v>
      </c>
      <c r="L805" s="17">
        <v>6</v>
      </c>
      <c r="M805" s="17">
        <v>9</v>
      </c>
      <c r="N805" s="17" t="str">
        <f t="shared" si="75"/>
        <v>A2</v>
      </c>
      <c r="O805" s="17" t="s">
        <v>10468</v>
      </c>
      <c r="P805" s="17" t="s">
        <v>10469</v>
      </c>
      <c r="Q805" s="88">
        <v>44579</v>
      </c>
      <c r="R805" s="88">
        <v>44762</v>
      </c>
      <c r="S805" s="88">
        <v>44612</v>
      </c>
      <c r="T805" s="17">
        <v>2000</v>
      </c>
      <c r="U805" s="17" t="s">
        <v>10945</v>
      </c>
      <c r="V805" s="17">
        <v>23</v>
      </c>
      <c r="W805" s="17" t="s">
        <v>10995</v>
      </c>
      <c r="X805" s="17" t="str">
        <f t="shared" si="76"/>
        <v>Vigente</v>
      </c>
      <c r="Y805" s="17" t="str">
        <f t="shared" si="77"/>
        <v>F</v>
      </c>
      <c r="Z805" s="17" t="s">
        <v>11122</v>
      </c>
      <c r="AA805" s="17" t="str">
        <f>VLOOKUP(A805,'REPORTE'!$A$1:$AG$1961,19,0)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AB805" s="17">
        <v>1001885</v>
      </c>
      <c r="AC805" s="17" t="s">
        <v>11371</v>
      </c>
      <c r="AD805" s="17" t="s">
        <v>11861</v>
      </c>
      <c r="AE805" s="17" t="s">
        <v>12072</v>
      </c>
      <c r="AF805" s="17" t="s">
        <v>12093</v>
      </c>
      <c r="AG805" s="17" t="s">
        <v>1125</v>
      </c>
      <c r="AH805" s="17" t="str">
        <f>VLOOKUP(A805,'REPORTE'!$A$1:$AG$1961,5,0)</f>
        <v>ECUATORIANO(A)</v>
      </c>
      <c r="AI805" s="17">
        <f>VLOOKUP(A805,'REPORTE'!$A$1:$AG$1961,28,0)</f>
        <v>0</v>
      </c>
      <c r="AJ805" s="17" t="str">
        <f>VLOOKUP(A805,'REPORTE'!$A$1:$AG$1961,29,0)</f>
        <v>Cliente</v>
      </c>
      <c r="AK805" s="17" t="str">
        <f>VLOOKUP(A805,'REPORTE'!$A$1:$AG$1961,30,0)</f>
        <v>Primaria</v>
      </c>
      <c r="AL805" s="17" t="str">
        <f>VLOOKUP(A805,'REPORTE'!$A$1:$AG$1961,31,0)</f>
        <v>PICHINCHA</v>
      </c>
      <c r="AM805" s="17" t="str">
        <f>VLOOKUP(AL805,PROVINCIAS!$F$1:$G$1171,2,0)</f>
        <v>URBANA</v>
      </c>
    </row>
    <row r="806" spans="1:39" x14ac:dyDescent="0.45">
      <c r="A806" s="17">
        <v>1000066</v>
      </c>
      <c r="B806" s="17" t="s">
        <v>10300</v>
      </c>
      <c r="C806" s="85">
        <v>1201797741</v>
      </c>
      <c r="D806" s="17">
        <v>58</v>
      </c>
      <c r="E806" s="86">
        <v>23234</v>
      </c>
      <c r="F806" s="86" t="str">
        <f t="shared" si="73"/>
        <v>1963</v>
      </c>
      <c r="G806" s="87">
        <v>2022</v>
      </c>
      <c r="H806" s="87">
        <f t="shared" si="74"/>
        <v>59</v>
      </c>
      <c r="I806" s="87" t="str">
        <f t="shared" si="72"/>
        <v>Mal</v>
      </c>
      <c r="J806" s="17" t="s">
        <v>59</v>
      </c>
      <c r="K806" s="17">
        <v>1002518</v>
      </c>
      <c r="L806" s="17">
        <v>18</v>
      </c>
      <c r="M806" s="17">
        <v>0</v>
      </c>
      <c r="N806" s="17" t="str">
        <f t="shared" si="75"/>
        <v>A1</v>
      </c>
      <c r="O806" s="17" t="s">
        <v>10466</v>
      </c>
      <c r="P806" s="17" t="s">
        <v>10467</v>
      </c>
      <c r="Q806" s="88">
        <v>44580</v>
      </c>
      <c r="R806" s="88">
        <v>45126</v>
      </c>
      <c r="S806" s="89" t="s">
        <v>776</v>
      </c>
      <c r="T806" s="17">
        <v>2000</v>
      </c>
      <c r="U806" s="17" t="s">
        <v>10946</v>
      </c>
      <c r="V806" s="17">
        <v>15.3</v>
      </c>
      <c r="W806" s="17" t="s">
        <v>10994</v>
      </c>
      <c r="X806" s="17" t="str">
        <f t="shared" si="76"/>
        <v>Vigente</v>
      </c>
      <c r="Y806" s="17" t="str">
        <f t="shared" si="77"/>
        <v>V</v>
      </c>
      <c r="Z806" s="17" t="s">
        <v>11000</v>
      </c>
      <c r="AA806" s="17" t="str">
        <f>VLOOKUP(A806,'REPORTE'!$A$1:$AG$1961,19,0)</f>
        <v>Venta al por menor de productos naturistas en establecimientos especializados.</v>
      </c>
      <c r="AB806" s="17">
        <v>1000104</v>
      </c>
      <c r="AC806" s="17" t="s">
        <v>11372</v>
      </c>
      <c r="AD806" s="17" t="s">
        <v>12040</v>
      </c>
      <c r="AE806" s="17" t="s">
        <v>12072</v>
      </c>
      <c r="AF806" s="17" t="s">
        <v>12487</v>
      </c>
      <c r="AG806" s="17" t="s">
        <v>74</v>
      </c>
      <c r="AH806" s="17" t="str">
        <f>VLOOKUP(A806,'REPORTE'!$A$1:$AG$1961,5,0)</f>
        <v>ECUATORIANO(A)</v>
      </c>
      <c r="AI806" s="17">
        <f>VLOOKUP(A806,'REPORTE'!$A$1:$AG$1961,28,0)</f>
        <v>43689</v>
      </c>
      <c r="AJ806" s="17" t="str">
        <f>VLOOKUP(A806,'REPORTE'!$A$1:$AG$1961,29,0)</f>
        <v>Cliente</v>
      </c>
      <c r="AK806" s="17" t="str">
        <f>VLOOKUP(A806,'REPORTE'!$A$1:$AG$1961,30,0)</f>
        <v>Secundaria</v>
      </c>
      <c r="AL806" s="17" t="str">
        <f>VLOOKUP(A806,'REPORTE'!$A$1:$AG$1961,31,0)</f>
        <v>LOS RIOS</v>
      </c>
      <c r="AM806" s="17" t="e">
        <f>VLOOKUP(AL806,PROVINCIAS!$F$1:$G$1171,2,0)</f>
        <v>#N/A</v>
      </c>
    </row>
    <row r="807" spans="1:39" x14ac:dyDescent="0.45">
      <c r="A807" s="17">
        <v>1000250</v>
      </c>
      <c r="B807" s="17" t="s">
        <v>10301</v>
      </c>
      <c r="C807" s="85">
        <v>1718373721</v>
      </c>
      <c r="D807" s="17">
        <v>31</v>
      </c>
      <c r="E807" s="86">
        <v>33019</v>
      </c>
      <c r="F807" s="86" t="str">
        <f t="shared" si="73"/>
        <v>1990</v>
      </c>
      <c r="G807" s="87">
        <v>2022</v>
      </c>
      <c r="H807" s="87">
        <f t="shared" si="74"/>
        <v>32</v>
      </c>
      <c r="I807" s="87" t="str">
        <f t="shared" si="72"/>
        <v>Mal</v>
      </c>
      <c r="J807" s="17" t="s">
        <v>36</v>
      </c>
      <c r="K807" s="17">
        <v>1002514</v>
      </c>
      <c r="L807" s="17">
        <v>18</v>
      </c>
      <c r="M807" s="17">
        <v>0</v>
      </c>
      <c r="N807" s="17" t="str">
        <f t="shared" si="75"/>
        <v>A1</v>
      </c>
      <c r="O807" s="17" t="s">
        <v>10466</v>
      </c>
      <c r="P807" s="17" t="s">
        <v>10467</v>
      </c>
      <c r="Q807" s="88">
        <v>44580</v>
      </c>
      <c r="R807" s="88">
        <v>45143</v>
      </c>
      <c r="S807" s="89" t="s">
        <v>776</v>
      </c>
      <c r="T807" s="17">
        <v>1400</v>
      </c>
      <c r="U807" s="17" t="s">
        <v>10947</v>
      </c>
      <c r="V807" s="17">
        <v>15.3</v>
      </c>
      <c r="W807" s="17" t="s">
        <v>10994</v>
      </c>
      <c r="X807" s="17" t="str">
        <f t="shared" si="76"/>
        <v>Vigente</v>
      </c>
      <c r="Y807" s="17" t="str">
        <f t="shared" si="77"/>
        <v>V</v>
      </c>
      <c r="Z807" s="17" t="s">
        <v>11000</v>
      </c>
      <c r="AA807" s="17" t="str">
        <f>VLOOKUP(A807,'REPORTE'!$A$1:$AG$1961,19,0)</f>
        <v>Empleado Privado</v>
      </c>
      <c r="AB807" s="17">
        <v>1000309</v>
      </c>
      <c r="AC807" s="17" t="s">
        <v>11373</v>
      </c>
      <c r="AD807" s="17" t="s">
        <v>11854</v>
      </c>
      <c r="AE807" s="17" t="s">
        <v>12072</v>
      </c>
      <c r="AF807" s="17" t="s">
        <v>12103</v>
      </c>
      <c r="AG807" s="17" t="s">
        <v>1125</v>
      </c>
      <c r="AH807" s="17" t="str">
        <f>VLOOKUP(A807,'REPORTE'!$A$1:$AG$1961,5,0)</f>
        <v>ECUATORIANO(A)</v>
      </c>
      <c r="AI807" s="17">
        <f>VLOOKUP(A807,'REPORTE'!$A$1:$AG$1961,28,0)</f>
        <v>43671</v>
      </c>
      <c r="AJ807" s="17" t="str">
        <f>VLOOKUP(A807,'REPORTE'!$A$1:$AG$1961,29,0)</f>
        <v>Cliente</v>
      </c>
      <c r="AK807" s="17" t="str">
        <f>VLOOKUP(A807,'REPORTE'!$A$1:$AG$1961,30,0)</f>
        <v>Universitaria</v>
      </c>
      <c r="AL807" s="17" t="str">
        <f>VLOOKUP(A807,'REPORTE'!$A$1:$AG$1961,31,0)</f>
        <v>PICHINCHA</v>
      </c>
      <c r="AM807" s="17" t="str">
        <f>VLOOKUP(AL807,PROVINCIAS!$F$1:$G$1171,2,0)</f>
        <v>URBANA</v>
      </c>
    </row>
    <row r="808" spans="1:39" x14ac:dyDescent="0.45">
      <c r="A808" s="17">
        <v>1000320</v>
      </c>
      <c r="B808" s="17" t="s">
        <v>10208</v>
      </c>
      <c r="C808" s="85">
        <v>601442536</v>
      </c>
      <c r="D808" s="17">
        <v>61</v>
      </c>
      <c r="E808" s="86">
        <v>22313</v>
      </c>
      <c r="F808" s="86" t="str">
        <f t="shared" si="73"/>
        <v>1961</v>
      </c>
      <c r="G808" s="87">
        <v>2022</v>
      </c>
      <c r="H808" s="87">
        <f t="shared" si="74"/>
        <v>61</v>
      </c>
      <c r="I808" s="87" t="str">
        <f t="shared" si="72"/>
        <v>Mal</v>
      </c>
      <c r="J808" s="17" t="s">
        <v>36</v>
      </c>
      <c r="K808" s="17">
        <v>1002519</v>
      </c>
      <c r="L808" s="17">
        <v>6</v>
      </c>
      <c r="M808" s="17">
        <v>0</v>
      </c>
      <c r="N808" s="17" t="str">
        <f t="shared" si="75"/>
        <v>A1</v>
      </c>
      <c r="O808" s="17" t="s">
        <v>10468</v>
      </c>
      <c r="P808" s="17" t="s">
        <v>10469</v>
      </c>
      <c r="Q808" s="88">
        <v>44580</v>
      </c>
      <c r="R808" s="88">
        <v>44783</v>
      </c>
      <c r="S808" s="89" t="s">
        <v>776</v>
      </c>
      <c r="T808" s="17">
        <v>1000</v>
      </c>
      <c r="U808" s="17" t="s">
        <v>10532</v>
      </c>
      <c r="V808" s="17">
        <v>23</v>
      </c>
      <c r="W808" s="17" t="s">
        <v>10994</v>
      </c>
      <c r="X808" s="17" t="str">
        <f t="shared" si="76"/>
        <v>Vigente</v>
      </c>
      <c r="Y808" s="17" t="str">
        <f t="shared" si="77"/>
        <v>V</v>
      </c>
      <c r="Z808" s="17" t="s">
        <v>11025</v>
      </c>
      <c r="AA808" s="17" t="str">
        <f>VLOOKUP(A808,'REPORTE'!$A$1:$AG$1961,19,0)</f>
        <v>Venta al por menor de frutas, legumbres y hortalizas frescas o en conserva en establecimientos especializados.</v>
      </c>
      <c r="AB808" s="17">
        <v>1000381</v>
      </c>
      <c r="AC808" s="17" t="s">
        <v>11374</v>
      </c>
      <c r="AD808" s="17" t="s">
        <v>12016</v>
      </c>
      <c r="AE808" s="17" t="s">
        <v>12072</v>
      </c>
      <c r="AF808" s="17" t="s">
        <v>12419</v>
      </c>
      <c r="AG808" s="17" t="s">
        <v>1125</v>
      </c>
      <c r="AH808" s="17" t="str">
        <f>VLOOKUP(A808,'REPORTE'!$A$1:$AG$1961,5,0)</f>
        <v>ECUATORIANO(A) INDIGENA</v>
      </c>
      <c r="AI808" s="17">
        <f>VLOOKUP(A808,'REPORTE'!$A$1:$AG$1961,28,0)</f>
        <v>44543</v>
      </c>
      <c r="AJ808" s="17" t="str">
        <f>VLOOKUP(A808,'REPORTE'!$A$1:$AG$1961,29,0)</f>
        <v>Cliente</v>
      </c>
      <c r="AK808" s="17" t="str">
        <f>VLOOKUP(A808,'REPORTE'!$A$1:$AG$1961,30,0)</f>
        <v>Primaria</v>
      </c>
      <c r="AL808" s="17" t="str">
        <f>VLOOKUP(A808,'REPORTE'!$A$1:$AG$1961,31,0)</f>
        <v>PICHINCHA</v>
      </c>
      <c r="AM808" s="17" t="str">
        <f>VLOOKUP(AL808,PROVINCIAS!$F$1:$G$1171,2,0)</f>
        <v>URBANA</v>
      </c>
    </row>
    <row r="809" spans="1:39" x14ac:dyDescent="0.45">
      <c r="A809" s="17">
        <v>1001774</v>
      </c>
      <c r="B809" s="17" t="s">
        <v>10302</v>
      </c>
      <c r="C809" s="85">
        <v>1717737306</v>
      </c>
      <c r="D809" s="17">
        <v>40</v>
      </c>
      <c r="E809" s="86">
        <v>29668</v>
      </c>
      <c r="F809" s="86" t="str">
        <f t="shared" si="73"/>
        <v>1981</v>
      </c>
      <c r="G809" s="87">
        <v>2022</v>
      </c>
      <c r="H809" s="87">
        <f t="shared" si="74"/>
        <v>41</v>
      </c>
      <c r="I809" s="87" t="str">
        <f t="shared" si="72"/>
        <v>Mal</v>
      </c>
      <c r="J809" s="17" t="s">
        <v>36</v>
      </c>
      <c r="K809" s="17">
        <v>1002520</v>
      </c>
      <c r="L809" s="17">
        <v>24</v>
      </c>
      <c r="M809" s="17">
        <v>0</v>
      </c>
      <c r="N809" s="17" t="str">
        <f t="shared" si="75"/>
        <v>A1</v>
      </c>
      <c r="O809" s="17" t="s">
        <v>10466</v>
      </c>
      <c r="P809" s="17" t="s">
        <v>10467</v>
      </c>
      <c r="Q809" s="88">
        <v>44580</v>
      </c>
      <c r="R809" s="88">
        <v>45327</v>
      </c>
      <c r="S809" s="89" t="s">
        <v>776</v>
      </c>
      <c r="T809" s="17">
        <v>2500</v>
      </c>
      <c r="U809" s="17" t="s">
        <v>10904</v>
      </c>
      <c r="V809" s="17">
        <v>15.3</v>
      </c>
      <c r="W809" s="17" t="s">
        <v>10994</v>
      </c>
      <c r="X809" s="17" t="str">
        <f t="shared" si="76"/>
        <v>Vigente</v>
      </c>
      <c r="Y809" s="17" t="str">
        <f t="shared" si="77"/>
        <v>V</v>
      </c>
      <c r="Z809" s="17" t="s">
        <v>11000</v>
      </c>
      <c r="AA809" s="17" t="str">
        <f>VLOOKUP(A809,'REPORTE'!$A$1:$AG$1961,19,0)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809" s="17">
        <v>1001882</v>
      </c>
      <c r="AC809" s="17" t="s">
        <v>11741</v>
      </c>
      <c r="AD809" s="17" t="s">
        <v>11870</v>
      </c>
      <c r="AE809" s="17" t="s">
        <v>12072</v>
      </c>
      <c r="AF809" s="17" t="s">
        <v>12488</v>
      </c>
      <c r="AG809" s="17" t="s">
        <v>1125</v>
      </c>
      <c r="AH809" s="17" t="str">
        <f>VLOOKUP(A809,'REPORTE'!$A$1:$AG$1961,5,0)</f>
        <v>ECUATORIANO(A)</v>
      </c>
      <c r="AI809" s="17">
        <f>VLOOKUP(A809,'REPORTE'!$A$1:$AG$1961,28,0)</f>
        <v>0</v>
      </c>
      <c r="AJ809" s="17" t="str">
        <f>VLOOKUP(A809,'REPORTE'!$A$1:$AG$1961,29,0)</f>
        <v>Cliente</v>
      </c>
      <c r="AK809" s="17" t="str">
        <f>VLOOKUP(A809,'REPORTE'!$A$1:$AG$1961,30,0)</f>
        <v>Secundaria</v>
      </c>
      <c r="AL809" s="17" t="str">
        <f>VLOOKUP(A809,'REPORTE'!$A$1:$AG$1961,31,0)</f>
        <v>EL ORO</v>
      </c>
      <c r="AM809" s="17" t="e">
        <f>VLOOKUP(AL809,PROVINCIAS!$F$1:$G$1171,2,0)</f>
        <v>#N/A</v>
      </c>
    </row>
    <row r="810" spans="1:39" x14ac:dyDescent="0.45">
      <c r="A810" s="17">
        <v>1001776</v>
      </c>
      <c r="B810" s="17" t="s">
        <v>10303</v>
      </c>
      <c r="C810" s="85">
        <v>1714250626</v>
      </c>
      <c r="D810" s="17">
        <v>45</v>
      </c>
      <c r="E810" s="86">
        <v>27867</v>
      </c>
      <c r="F810" s="86" t="str">
        <f t="shared" si="73"/>
        <v>1976</v>
      </c>
      <c r="G810" s="87">
        <v>2022</v>
      </c>
      <c r="H810" s="87">
        <f t="shared" si="74"/>
        <v>46</v>
      </c>
      <c r="I810" s="87" t="str">
        <f t="shared" si="72"/>
        <v>Mal</v>
      </c>
      <c r="J810" s="17" t="s">
        <v>36</v>
      </c>
      <c r="K810" s="17">
        <v>1002517</v>
      </c>
      <c r="L810" s="17">
        <v>36</v>
      </c>
      <c r="M810" s="17">
        <v>0</v>
      </c>
      <c r="N810" s="17" t="str">
        <f t="shared" si="75"/>
        <v>A1</v>
      </c>
      <c r="O810" s="17" t="s">
        <v>10468</v>
      </c>
      <c r="P810" s="17" t="s">
        <v>10469</v>
      </c>
      <c r="Q810" s="88">
        <v>44580</v>
      </c>
      <c r="R810" s="88">
        <v>45693</v>
      </c>
      <c r="S810" s="89" t="s">
        <v>776</v>
      </c>
      <c r="T810" s="17">
        <v>10000</v>
      </c>
      <c r="U810" s="17" t="s">
        <v>10948</v>
      </c>
      <c r="V810" s="17">
        <v>18.989999999999998</v>
      </c>
      <c r="W810" s="17" t="s">
        <v>10994</v>
      </c>
      <c r="X810" s="17" t="str">
        <f t="shared" si="76"/>
        <v>Vigente</v>
      </c>
      <c r="Y810" s="17" t="str">
        <f t="shared" si="77"/>
        <v>V</v>
      </c>
      <c r="Z810" s="17" t="s">
        <v>11500</v>
      </c>
      <c r="AA810" s="17" t="str">
        <f>VLOOKUP(A810,'REPORTE'!$A$1:$AG$1961,19,0)</f>
        <v>Elaboración de leche fresca lí­quida, crema de leche lí­quida, bebidas a base de leche, yogurt, incluso caseí­na o lactosa, pasteurizada, esterilizada, homogeneizada y/o tratada a altas temperaturas.</v>
      </c>
      <c r="AB810" s="17">
        <v>1001883</v>
      </c>
      <c r="AC810" s="17" t="s">
        <v>11742</v>
      </c>
      <c r="AD810" s="17" t="s">
        <v>12004</v>
      </c>
      <c r="AE810" s="17" t="s">
        <v>12072</v>
      </c>
      <c r="AF810" s="17" t="s">
        <v>12489</v>
      </c>
      <c r="AG810" s="17" t="s">
        <v>1125</v>
      </c>
      <c r="AH810" s="17" t="str">
        <f>VLOOKUP(A810,'REPORTE'!$A$1:$AG$1961,5,0)</f>
        <v>ECUATORIANO(A)</v>
      </c>
      <c r="AI810" s="17">
        <f>VLOOKUP(A810,'REPORTE'!$A$1:$AG$1961,28,0)</f>
        <v>0</v>
      </c>
      <c r="AJ810" s="17" t="str">
        <f>VLOOKUP(A810,'REPORTE'!$A$1:$AG$1961,29,0)</f>
        <v>Cliente</v>
      </c>
      <c r="AK810" s="17" t="str">
        <f>VLOOKUP(A810,'REPORTE'!$A$1:$AG$1961,30,0)</f>
        <v>Secundaria</v>
      </c>
      <c r="AL810" s="17" t="str">
        <f>VLOOKUP(A810,'REPORTE'!$A$1:$AG$1961,31,0)</f>
        <v>PICHINCHA</v>
      </c>
      <c r="AM810" s="17" t="str">
        <f>VLOOKUP(AL810,PROVINCIAS!$F$1:$G$1171,2,0)</f>
        <v>URBANA</v>
      </c>
    </row>
    <row r="811" spans="1:39" x14ac:dyDescent="0.45">
      <c r="A811" s="17">
        <v>1001779</v>
      </c>
      <c r="B811" s="17" t="s">
        <v>10304</v>
      </c>
      <c r="C811" s="85">
        <v>1728735380</v>
      </c>
      <c r="D811" s="17">
        <v>22</v>
      </c>
      <c r="E811" s="86">
        <v>36523</v>
      </c>
      <c r="F811" s="86" t="str">
        <f t="shared" si="73"/>
        <v>1999</v>
      </c>
      <c r="G811" s="87">
        <v>2022</v>
      </c>
      <c r="H811" s="87">
        <f t="shared" si="74"/>
        <v>23</v>
      </c>
      <c r="I811" s="87" t="str">
        <f t="shared" si="72"/>
        <v>Mal</v>
      </c>
      <c r="J811" s="17" t="s">
        <v>36</v>
      </c>
      <c r="K811" s="17">
        <v>1002521</v>
      </c>
      <c r="L811" s="17">
        <v>1</v>
      </c>
      <c r="M811" s="17">
        <v>0</v>
      </c>
      <c r="N811" s="17" t="str">
        <f t="shared" si="75"/>
        <v>A1</v>
      </c>
      <c r="O811" s="17" t="s">
        <v>10468</v>
      </c>
      <c r="P811" s="17" t="s">
        <v>10469</v>
      </c>
      <c r="Q811" s="88">
        <v>44580</v>
      </c>
      <c r="R811" s="88">
        <v>44671</v>
      </c>
      <c r="S811" s="89" t="s">
        <v>776</v>
      </c>
      <c r="T811" s="17">
        <v>10000</v>
      </c>
      <c r="U811" s="17" t="s">
        <v>10948</v>
      </c>
      <c r="V811" s="17">
        <v>18.989999999999998</v>
      </c>
      <c r="W811" s="17" t="s">
        <v>10994</v>
      </c>
      <c r="X811" s="17" t="str">
        <f t="shared" si="76"/>
        <v>Vigente</v>
      </c>
      <c r="Y811" s="17" t="str">
        <f t="shared" si="77"/>
        <v>V</v>
      </c>
      <c r="Z811" s="17" t="s">
        <v>348</v>
      </c>
      <c r="AA811" s="17" t="str">
        <f>VLOOKUP(A811,'REPORTE'!$A$1:$AG$1961,19,0)</f>
        <v>Venta al por mayor de frutas, legumbres y hortalizas.</v>
      </c>
      <c r="AB811" s="17">
        <v>1001886</v>
      </c>
      <c r="AC811" s="17" t="s">
        <v>11743</v>
      </c>
      <c r="AD811" s="17" t="s">
        <v>12041</v>
      </c>
      <c r="AE811" s="17" t="s">
        <v>12072</v>
      </c>
      <c r="AF811" s="17" t="s">
        <v>12490</v>
      </c>
      <c r="AG811" s="17" t="s">
        <v>1125</v>
      </c>
      <c r="AH811" s="17" t="str">
        <f>VLOOKUP(A811,'REPORTE'!$A$1:$AG$1961,5,0)</f>
        <v>ECUATORIANO(A) INDIGENA</v>
      </c>
      <c r="AI811" s="17">
        <f>VLOOKUP(A811,'REPORTE'!$A$1:$AG$1961,28,0)</f>
        <v>0</v>
      </c>
      <c r="AJ811" s="17" t="str">
        <f>VLOOKUP(A811,'REPORTE'!$A$1:$AG$1961,29,0)</f>
        <v>Cliente</v>
      </c>
      <c r="AK811" s="17" t="str">
        <f>VLOOKUP(A811,'REPORTE'!$A$1:$AG$1961,30,0)</f>
        <v>Secundaria</v>
      </c>
      <c r="AL811" s="17" t="str">
        <f>VLOOKUP(A811,'REPORTE'!$A$1:$AG$1961,31,0)</f>
        <v>PICHINCHA</v>
      </c>
      <c r="AM811" s="17" t="str">
        <f>VLOOKUP(AL811,PROVINCIAS!$F$1:$G$1171,2,0)</f>
        <v>URBANA</v>
      </c>
    </row>
    <row r="812" spans="1:39" x14ac:dyDescent="0.45">
      <c r="A812" s="17">
        <v>1001782</v>
      </c>
      <c r="B812" s="17" t="s">
        <v>10305</v>
      </c>
      <c r="C812" s="85">
        <v>550083810</v>
      </c>
      <c r="D812" s="17">
        <v>27</v>
      </c>
      <c r="E812" s="86">
        <v>34672</v>
      </c>
      <c r="F812" s="86" t="str">
        <f t="shared" si="73"/>
        <v>1994</v>
      </c>
      <c r="G812" s="87">
        <v>2022</v>
      </c>
      <c r="H812" s="87">
        <f t="shared" si="74"/>
        <v>28</v>
      </c>
      <c r="I812" s="87" t="str">
        <f t="shared" si="72"/>
        <v>Mal</v>
      </c>
      <c r="J812" s="17" t="s">
        <v>59</v>
      </c>
      <c r="K812" s="17">
        <v>1002515</v>
      </c>
      <c r="L812" s="17">
        <v>36</v>
      </c>
      <c r="M812" s="17">
        <v>0</v>
      </c>
      <c r="N812" s="17" t="str">
        <f t="shared" si="75"/>
        <v>A1</v>
      </c>
      <c r="O812" s="17" t="s">
        <v>10468</v>
      </c>
      <c r="P812" s="17" t="s">
        <v>10469</v>
      </c>
      <c r="Q812" s="88">
        <v>44580</v>
      </c>
      <c r="R812" s="88">
        <v>45698</v>
      </c>
      <c r="S812" s="89" t="s">
        <v>776</v>
      </c>
      <c r="T812" s="17">
        <v>10000</v>
      </c>
      <c r="U812" s="17" t="s">
        <v>10948</v>
      </c>
      <c r="V812" s="17">
        <v>21.5</v>
      </c>
      <c r="W812" s="17" t="s">
        <v>10994</v>
      </c>
      <c r="X812" s="17" t="str">
        <f t="shared" si="76"/>
        <v>Vigente</v>
      </c>
      <c r="Y812" s="17" t="str">
        <f t="shared" si="77"/>
        <v>V</v>
      </c>
      <c r="Z812" s="17" t="s">
        <v>11016</v>
      </c>
      <c r="AA812" s="17" t="str">
        <f>VLOOKUP(A812,'REPORTE'!$A$1:$AG$1961,19,0)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812" s="17">
        <v>1001890</v>
      </c>
      <c r="AC812" s="17" t="s">
        <v>11744</v>
      </c>
      <c r="AD812" s="17" t="s">
        <v>11854</v>
      </c>
      <c r="AE812" s="17" t="s">
        <v>12072</v>
      </c>
      <c r="AF812" s="17" t="s">
        <v>12491</v>
      </c>
      <c r="AG812" s="17" t="s">
        <v>1125</v>
      </c>
      <c r="AH812" s="17" t="str">
        <f>VLOOKUP(A812,'REPORTE'!$A$1:$AG$1961,5,0)</f>
        <v>ECUATORIANO(A)</v>
      </c>
      <c r="AI812" s="17">
        <f>VLOOKUP(A812,'REPORTE'!$A$1:$AG$1961,28,0)</f>
        <v>0</v>
      </c>
      <c r="AJ812" s="17" t="str">
        <f>VLOOKUP(A812,'REPORTE'!$A$1:$AG$1961,29,0)</f>
        <v>Cliente</v>
      </c>
      <c r="AK812" s="17" t="str">
        <f>VLOOKUP(A812,'REPORTE'!$A$1:$AG$1961,30,0)</f>
        <v>Primaria</v>
      </c>
      <c r="AL812" s="17" t="str">
        <f>VLOOKUP(A812,'REPORTE'!$A$1:$AG$1961,31,0)</f>
        <v>PICHINCHA</v>
      </c>
      <c r="AM812" s="17" t="str">
        <f>VLOOKUP(AL812,PROVINCIAS!$F$1:$G$1171,2,0)</f>
        <v>URBANA</v>
      </c>
    </row>
    <row r="813" spans="1:39" x14ac:dyDescent="0.45">
      <c r="A813" s="17">
        <v>1001784</v>
      </c>
      <c r="B813" s="17" t="s">
        <v>10306</v>
      </c>
      <c r="C813" s="85">
        <v>940310923</v>
      </c>
      <c r="D813" s="17">
        <v>24</v>
      </c>
      <c r="E813" s="86">
        <v>35750</v>
      </c>
      <c r="F813" s="86" t="str">
        <f t="shared" si="73"/>
        <v>1997</v>
      </c>
      <c r="G813" s="87">
        <v>2022</v>
      </c>
      <c r="H813" s="87">
        <f t="shared" si="74"/>
        <v>25</v>
      </c>
      <c r="I813" s="87" t="str">
        <f t="shared" si="72"/>
        <v>Mal</v>
      </c>
      <c r="J813" s="17" t="s">
        <v>59</v>
      </c>
      <c r="K813" s="17">
        <v>1002516</v>
      </c>
      <c r="L813" s="17">
        <v>24</v>
      </c>
      <c r="M813" s="17">
        <v>0</v>
      </c>
      <c r="N813" s="17" t="str">
        <f t="shared" si="75"/>
        <v>A1</v>
      </c>
      <c r="O813" s="17" t="s">
        <v>10468</v>
      </c>
      <c r="P813" s="17" t="s">
        <v>10469</v>
      </c>
      <c r="Q813" s="88">
        <v>44580</v>
      </c>
      <c r="R813" s="88">
        <v>45332</v>
      </c>
      <c r="S813" s="89" t="s">
        <v>776</v>
      </c>
      <c r="T813" s="17">
        <v>2100</v>
      </c>
      <c r="U813" s="17" t="s">
        <v>10949</v>
      </c>
      <c r="V813" s="17">
        <v>21.5</v>
      </c>
      <c r="W813" s="17" t="s">
        <v>10994</v>
      </c>
      <c r="X813" s="17" t="str">
        <f t="shared" si="76"/>
        <v>Vigente</v>
      </c>
      <c r="Y813" s="17" t="str">
        <f t="shared" si="77"/>
        <v>V</v>
      </c>
      <c r="Z813" s="17" t="s">
        <v>11012</v>
      </c>
      <c r="AA813" s="17" t="str">
        <f>VLOOKUP(A813,'REPORTE'!$A$1:$AG$1961,19,0)</f>
        <v>Servicios de apoyo a la fabricación de partes, piezas y accesorios para vehí­culos automotores a cambio de una retribución o por contrato.</v>
      </c>
      <c r="AB813" s="17">
        <v>1001891</v>
      </c>
      <c r="AC813" s="17" t="s">
        <v>11745</v>
      </c>
      <c r="AD813" s="17" t="s">
        <v>11836</v>
      </c>
      <c r="AE813" s="17" t="s">
        <v>12072</v>
      </c>
      <c r="AF813" s="17" t="s">
        <v>12488</v>
      </c>
      <c r="AG813" s="17" t="s">
        <v>665</v>
      </c>
      <c r="AH813" s="17" t="str">
        <f>VLOOKUP(A813,'REPORTE'!$A$1:$AG$1961,5,0)</f>
        <v>ECUATORIANO(A) INDIGENA</v>
      </c>
      <c r="AI813" s="17">
        <f>VLOOKUP(A813,'REPORTE'!$A$1:$AG$1961,28,0)</f>
        <v>44580</v>
      </c>
      <c r="AJ813" s="17" t="str">
        <f>VLOOKUP(A813,'REPORTE'!$A$1:$AG$1961,29,0)</f>
        <v>Cliente</v>
      </c>
      <c r="AK813" s="17" t="str">
        <f>VLOOKUP(A813,'REPORTE'!$A$1:$AG$1961,30,0)</f>
        <v>Primaria</v>
      </c>
      <c r="AL813" s="17" t="str">
        <f>VLOOKUP(A813,'REPORTE'!$A$1:$AG$1961,31,0)</f>
        <v>CHIMBORAZO</v>
      </c>
      <c r="AM813" s="17" t="e">
        <f>VLOOKUP(AL813,PROVINCIAS!$F$1:$G$1171,2,0)</f>
        <v>#N/A</v>
      </c>
    </row>
    <row r="814" spans="1:39" x14ac:dyDescent="0.45">
      <c r="A814" s="17">
        <v>1000724</v>
      </c>
      <c r="B814" s="17" t="s">
        <v>10307</v>
      </c>
      <c r="C814" s="85">
        <v>1723642409</v>
      </c>
      <c r="D814" s="17">
        <v>27</v>
      </c>
      <c r="E814" s="86">
        <v>34612</v>
      </c>
      <c r="F814" s="86" t="str">
        <f t="shared" si="73"/>
        <v>1994</v>
      </c>
      <c r="G814" s="87">
        <v>2022</v>
      </c>
      <c r="H814" s="87">
        <f t="shared" si="74"/>
        <v>28</v>
      </c>
      <c r="I814" s="87" t="str">
        <f t="shared" si="72"/>
        <v>Mal</v>
      </c>
      <c r="J814" s="17" t="s">
        <v>36</v>
      </c>
      <c r="K814" s="17">
        <v>1002522</v>
      </c>
      <c r="L814" s="17">
        <v>36</v>
      </c>
      <c r="M814" s="17">
        <v>4</v>
      </c>
      <c r="N814" s="17" t="str">
        <f t="shared" si="75"/>
        <v>A1</v>
      </c>
      <c r="O814" s="17" t="s">
        <v>10468</v>
      </c>
      <c r="P814" s="17" t="s">
        <v>10469</v>
      </c>
      <c r="Q814" s="88">
        <v>44581</v>
      </c>
      <c r="R814" s="88">
        <v>45682</v>
      </c>
      <c r="S814" s="88">
        <v>44617</v>
      </c>
      <c r="T814" s="17">
        <v>15000</v>
      </c>
      <c r="U814" s="17" t="s">
        <v>10950</v>
      </c>
      <c r="V814" s="17">
        <v>18.989999999999998</v>
      </c>
      <c r="W814" s="17" t="s">
        <v>10995</v>
      </c>
      <c r="X814" s="17" t="str">
        <f t="shared" si="76"/>
        <v>Vigente</v>
      </c>
      <c r="Y814" s="17" t="str">
        <f t="shared" si="77"/>
        <v>F</v>
      </c>
      <c r="Z814" s="17" t="s">
        <v>348</v>
      </c>
      <c r="AA814" s="17" t="str">
        <f>VLOOKUP(A814,'REPORTE'!$A$1:$AG$1961,19,0)</f>
        <v>Venta al por mayor de frutas, legumbres y hortalizas.</v>
      </c>
      <c r="AB814" s="17">
        <v>1000795</v>
      </c>
      <c r="AC814" s="17" t="s">
        <v>11695</v>
      </c>
      <c r="AD814" s="17" t="s">
        <v>11876</v>
      </c>
      <c r="AE814" s="17" t="s">
        <v>12072</v>
      </c>
      <c r="AF814" s="17" t="s">
        <v>11150</v>
      </c>
      <c r="AG814" s="17" t="s">
        <v>665</v>
      </c>
      <c r="AH814" s="17" t="str">
        <f>VLOOKUP(A814,'REPORTE'!$A$1:$AG$1961,5,0)</f>
        <v>ECUATORIANO(A)</v>
      </c>
      <c r="AI814" s="17">
        <f>VLOOKUP(A814,'REPORTE'!$A$1:$AG$1961,28,0)</f>
        <v>44581</v>
      </c>
      <c r="AJ814" s="17" t="str">
        <f>VLOOKUP(A814,'REPORTE'!$A$1:$AG$1961,29,0)</f>
        <v>Cliente</v>
      </c>
      <c r="AK814" s="17" t="str">
        <f>VLOOKUP(A814,'REPORTE'!$A$1:$AG$1961,30,0)</f>
        <v>Secundaria</v>
      </c>
      <c r="AL814" s="17" t="str">
        <f>VLOOKUP(A814,'REPORTE'!$A$1:$AG$1961,31,0)</f>
        <v>SANTO DOMINGO DE LOS TSACHILAS</v>
      </c>
      <c r="AM814" s="17" t="e">
        <f>VLOOKUP(AL814,PROVINCIAS!$F$1:$G$1171,2,0)</f>
        <v>#N/A</v>
      </c>
    </row>
    <row r="815" spans="1:39" x14ac:dyDescent="0.45">
      <c r="A815" s="17">
        <v>1001744</v>
      </c>
      <c r="B815" s="17" t="s">
        <v>10308</v>
      </c>
      <c r="C815" s="85">
        <v>1716347230</v>
      </c>
      <c r="D815" s="17">
        <v>44</v>
      </c>
      <c r="E815" s="86">
        <v>28506</v>
      </c>
      <c r="F815" s="86" t="str">
        <f t="shared" si="73"/>
        <v>1978</v>
      </c>
      <c r="G815" s="87">
        <v>2022</v>
      </c>
      <c r="H815" s="87">
        <f t="shared" si="74"/>
        <v>44</v>
      </c>
      <c r="I815" s="87" t="str">
        <f t="shared" si="72"/>
        <v>Mal</v>
      </c>
      <c r="J815" s="17" t="s">
        <v>36</v>
      </c>
      <c r="K815" s="17">
        <v>1002525</v>
      </c>
      <c r="L815" s="17">
        <v>12</v>
      </c>
      <c r="M815" s="17">
        <v>0</v>
      </c>
      <c r="N815" s="17" t="str">
        <f t="shared" si="75"/>
        <v>A1</v>
      </c>
      <c r="O815" s="17" t="s">
        <v>10468</v>
      </c>
      <c r="P815" s="17" t="s">
        <v>10469</v>
      </c>
      <c r="Q815" s="88">
        <v>44581</v>
      </c>
      <c r="R815" s="88">
        <v>44967</v>
      </c>
      <c r="S815" s="89" t="s">
        <v>776</v>
      </c>
      <c r="T815" s="17">
        <v>1000</v>
      </c>
      <c r="U815" s="17" t="s">
        <v>10532</v>
      </c>
      <c r="V815" s="17">
        <v>23</v>
      </c>
      <c r="W815" s="17" t="s">
        <v>10994</v>
      </c>
      <c r="X815" s="17" t="str">
        <f t="shared" si="76"/>
        <v>Vigente</v>
      </c>
      <c r="Y815" s="17" t="str">
        <f t="shared" si="77"/>
        <v>V</v>
      </c>
      <c r="Z815" s="17" t="s">
        <v>11052</v>
      </c>
      <c r="AA815" s="17" t="str">
        <f>VLOOKUP(A815,'REPORTE'!$A$1:$AG$1961,19,0)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815" s="17">
        <v>1001847</v>
      </c>
      <c r="AC815" s="17" t="s">
        <v>11375</v>
      </c>
      <c r="AD815" s="17" t="s">
        <v>12042</v>
      </c>
      <c r="AE815" s="17" t="s">
        <v>12072</v>
      </c>
      <c r="AF815" s="17" t="s">
        <v>12492</v>
      </c>
      <c r="AG815" s="17" t="s">
        <v>1125</v>
      </c>
      <c r="AH815" s="17" t="str">
        <f>VLOOKUP(A815,'REPORTE'!$A$1:$AG$1961,5,0)</f>
        <v>ECUATORIANO(A)</v>
      </c>
      <c r="AI815" s="17">
        <f>VLOOKUP(A815,'REPORTE'!$A$1:$AG$1961,28,0)</f>
        <v>44565</v>
      </c>
      <c r="AJ815" s="17" t="str">
        <f>VLOOKUP(A815,'REPORTE'!$A$1:$AG$1961,29,0)</f>
        <v>Cliente</v>
      </c>
      <c r="AK815" s="17" t="str">
        <f>VLOOKUP(A815,'REPORTE'!$A$1:$AG$1961,30,0)</f>
        <v>Secundaria</v>
      </c>
      <c r="AL815" s="17" t="str">
        <f>VLOOKUP(A815,'REPORTE'!$A$1:$AG$1961,31,0)</f>
        <v>CARCHI</v>
      </c>
      <c r="AM815" s="17" t="e">
        <f>VLOOKUP(AL815,PROVINCIAS!$F$1:$G$1171,2,0)</f>
        <v>#N/A</v>
      </c>
    </row>
    <row r="816" spans="1:39" x14ac:dyDescent="0.45">
      <c r="A816" s="17">
        <v>1001764</v>
      </c>
      <c r="B816" s="17" t="s">
        <v>10309</v>
      </c>
      <c r="C816" s="85">
        <v>1723420426</v>
      </c>
      <c r="D816" s="17">
        <v>31</v>
      </c>
      <c r="E816" s="86">
        <v>33158</v>
      </c>
      <c r="F816" s="86" t="str">
        <f t="shared" si="73"/>
        <v>1990</v>
      </c>
      <c r="G816" s="87">
        <v>2022</v>
      </c>
      <c r="H816" s="87">
        <f t="shared" si="74"/>
        <v>32</v>
      </c>
      <c r="I816" s="87" t="str">
        <f t="shared" si="72"/>
        <v>Mal</v>
      </c>
      <c r="J816" s="17" t="s">
        <v>59</v>
      </c>
      <c r="K816" s="17">
        <v>1002523</v>
      </c>
      <c r="L816" s="17">
        <v>12</v>
      </c>
      <c r="M816" s="17">
        <v>0</v>
      </c>
      <c r="N816" s="17" t="str">
        <f t="shared" si="75"/>
        <v>A1</v>
      </c>
      <c r="O816" s="17" t="s">
        <v>10468</v>
      </c>
      <c r="P816" s="17" t="s">
        <v>10469</v>
      </c>
      <c r="Q816" s="88">
        <v>44581</v>
      </c>
      <c r="R816" s="88">
        <v>44951</v>
      </c>
      <c r="S816" s="89" t="s">
        <v>776</v>
      </c>
      <c r="T816" s="17">
        <v>1000</v>
      </c>
      <c r="U816" s="17">
        <v>928.96</v>
      </c>
      <c r="V816" s="17">
        <v>23</v>
      </c>
      <c r="W816" s="17" t="s">
        <v>10994</v>
      </c>
      <c r="X816" s="17" t="str">
        <f t="shared" si="76"/>
        <v>Vigente</v>
      </c>
      <c r="Y816" s="17" t="str">
        <f t="shared" si="77"/>
        <v>V</v>
      </c>
      <c r="Z816" s="17" t="s">
        <v>11021</v>
      </c>
      <c r="AA816" s="17" t="str">
        <f>VLOOKUP(A816,'REPORTE'!$A$1:$AG$1961,19,0)</f>
        <v>Empleado Privado</v>
      </c>
      <c r="AB816" s="17">
        <v>1001870</v>
      </c>
      <c r="AC816" s="17" t="s">
        <v>11185</v>
      </c>
      <c r="AD816" s="17" t="s">
        <v>12043</v>
      </c>
      <c r="AE816" s="17" t="s">
        <v>12072</v>
      </c>
      <c r="AF816" s="17" t="s">
        <v>12493</v>
      </c>
      <c r="AG816" s="17" t="s">
        <v>1125</v>
      </c>
      <c r="AH816" s="17" t="str">
        <f>VLOOKUP(A816,'REPORTE'!$A$1:$AG$1961,5,0)</f>
        <v>ECUATORIANO(A)</v>
      </c>
      <c r="AI816" s="17">
        <f>VLOOKUP(A816,'REPORTE'!$A$1:$AG$1961,28,0)</f>
        <v>0</v>
      </c>
      <c r="AJ816" s="17" t="str">
        <f>VLOOKUP(A816,'REPORTE'!$A$1:$AG$1961,29,0)</f>
        <v>Cliente</v>
      </c>
      <c r="AK816" s="17" t="str">
        <f>VLOOKUP(A816,'REPORTE'!$A$1:$AG$1961,30,0)</f>
        <v>Secundaria</v>
      </c>
      <c r="AL816" s="17" t="str">
        <f>VLOOKUP(A816,'REPORTE'!$A$1:$AG$1961,31,0)</f>
        <v>PICHINCHA</v>
      </c>
      <c r="AM816" s="17" t="str">
        <f>VLOOKUP(AL816,PROVINCIAS!$F$1:$G$1171,2,0)</f>
        <v>URBANA</v>
      </c>
    </row>
    <row r="817" spans="1:39" x14ac:dyDescent="0.45">
      <c r="A817" s="17">
        <v>1001791</v>
      </c>
      <c r="B817" s="17" t="s">
        <v>10310</v>
      </c>
      <c r="C817" s="85">
        <v>602982514</v>
      </c>
      <c r="D817" s="17">
        <v>46</v>
      </c>
      <c r="E817" s="86">
        <v>27475</v>
      </c>
      <c r="F817" s="86" t="str">
        <f t="shared" si="73"/>
        <v>1975</v>
      </c>
      <c r="G817" s="87">
        <v>2022</v>
      </c>
      <c r="H817" s="87">
        <f t="shared" si="74"/>
        <v>47</v>
      </c>
      <c r="I817" s="87" t="str">
        <f t="shared" si="72"/>
        <v>Mal</v>
      </c>
      <c r="J817" s="17" t="s">
        <v>59</v>
      </c>
      <c r="K817" s="17">
        <v>1002524</v>
      </c>
      <c r="L817" s="17">
        <v>15</v>
      </c>
      <c r="M817" s="17">
        <v>0</v>
      </c>
      <c r="N817" s="17" t="str">
        <f t="shared" si="75"/>
        <v>A1</v>
      </c>
      <c r="O817" s="17" t="s">
        <v>10468</v>
      </c>
      <c r="P817" s="17" t="s">
        <v>10469</v>
      </c>
      <c r="Q817" s="88">
        <v>44581</v>
      </c>
      <c r="R817" s="88">
        <v>45041</v>
      </c>
      <c r="S817" s="89" t="s">
        <v>776</v>
      </c>
      <c r="T817" s="17">
        <v>2000</v>
      </c>
      <c r="U817" s="17" t="s">
        <v>10951</v>
      </c>
      <c r="V817" s="17">
        <v>21.5</v>
      </c>
      <c r="W817" s="17" t="s">
        <v>10994</v>
      </c>
      <c r="X817" s="17" t="str">
        <f t="shared" si="76"/>
        <v>Vigente</v>
      </c>
      <c r="Y817" s="17" t="str">
        <f t="shared" si="77"/>
        <v>V</v>
      </c>
      <c r="Z817" s="17" t="s">
        <v>244</v>
      </c>
      <c r="AA817" s="17" t="str">
        <f>VLOOKUP(A817,'REPORTE'!$A$1:$AG$1961,19,0)</f>
        <v>Actividades a corto y a largo plazo de clí­nicas especializadas, es decir, actividades médicas, de diagnóstico y de tratamiento (clí­nicas para enfermos mentales, de rehabilitación, para enfermedades infecciosas, de maternidad, etcétera).</v>
      </c>
      <c r="AB817" s="17">
        <v>1001898</v>
      </c>
      <c r="AC817" s="17" t="s">
        <v>11376</v>
      </c>
      <c r="AD817" s="17" t="s">
        <v>12043</v>
      </c>
      <c r="AE817" s="17" t="s">
        <v>12072</v>
      </c>
      <c r="AF817" s="17" t="s">
        <v>12494</v>
      </c>
      <c r="AG817" s="17" t="s">
        <v>74</v>
      </c>
      <c r="AH817" s="17" t="str">
        <f>VLOOKUP(A817,'REPORTE'!$A$1:$AG$1961,5,0)</f>
        <v>ECUATORIANO(A) INDIGENA</v>
      </c>
      <c r="AI817" s="17">
        <f>VLOOKUP(A817,'REPORTE'!$A$1:$AG$1961,28,0)</f>
        <v>44581</v>
      </c>
      <c r="AJ817" s="17" t="str">
        <f>VLOOKUP(A817,'REPORTE'!$A$1:$AG$1961,29,0)</f>
        <v>Cliente</v>
      </c>
      <c r="AK817" s="17" t="str">
        <f>VLOOKUP(A817,'REPORTE'!$A$1:$AG$1961,30,0)</f>
        <v>Secundaria</v>
      </c>
      <c r="AL817" s="17" t="str">
        <f>VLOOKUP(A817,'REPORTE'!$A$1:$AG$1961,31,0)</f>
        <v>CHIMBORAZO</v>
      </c>
      <c r="AM817" s="17" t="e">
        <f>VLOOKUP(AL817,PROVINCIAS!$F$1:$G$1171,2,0)</f>
        <v>#N/A</v>
      </c>
    </row>
    <row r="818" spans="1:39" x14ac:dyDescent="0.45">
      <c r="A818" s="17">
        <v>1000222</v>
      </c>
      <c r="B818" s="17" t="s">
        <v>10311</v>
      </c>
      <c r="C818" s="85">
        <v>550575781</v>
      </c>
      <c r="D818" s="17">
        <v>22</v>
      </c>
      <c r="E818" s="86">
        <v>36579</v>
      </c>
      <c r="F818" s="86" t="str">
        <f t="shared" si="73"/>
        <v>2000</v>
      </c>
      <c r="G818" s="87">
        <v>2022</v>
      </c>
      <c r="H818" s="87">
        <f t="shared" si="74"/>
        <v>22</v>
      </c>
      <c r="I818" s="87" t="str">
        <f t="shared" si="72"/>
        <v>Mal</v>
      </c>
      <c r="J818" s="17" t="s">
        <v>36</v>
      </c>
      <c r="K818" s="17">
        <v>1002535</v>
      </c>
      <c r="L818" s="17">
        <v>24</v>
      </c>
      <c r="M818" s="17">
        <v>0</v>
      </c>
      <c r="N818" s="17" t="str">
        <f t="shared" si="75"/>
        <v>A1</v>
      </c>
      <c r="O818" s="17" t="s">
        <v>10468</v>
      </c>
      <c r="P818" s="17" t="s">
        <v>10469</v>
      </c>
      <c r="Q818" s="88">
        <v>44582</v>
      </c>
      <c r="R818" s="88">
        <v>45306</v>
      </c>
      <c r="S818" s="89" t="s">
        <v>776</v>
      </c>
      <c r="T818" s="17">
        <v>5000</v>
      </c>
      <c r="U818" s="17" t="s">
        <v>10952</v>
      </c>
      <c r="V818" s="17">
        <v>21.5</v>
      </c>
      <c r="W818" s="17" t="s">
        <v>10994</v>
      </c>
      <c r="X818" s="17" t="str">
        <f t="shared" si="76"/>
        <v>Vigente</v>
      </c>
      <c r="Y818" s="17" t="str">
        <f t="shared" si="77"/>
        <v>V</v>
      </c>
      <c r="Z818" s="17" t="s">
        <v>279</v>
      </c>
      <c r="AA818" s="17" t="str">
        <f>VLOOKUP(A818,'REPORTE'!$A$1:$AG$1961,19,0)</f>
        <v>Venta al por mayor de frutas, legumbres y hortalizas.</v>
      </c>
      <c r="AB818" s="17">
        <v>1000286</v>
      </c>
      <c r="AC818" s="17" t="s">
        <v>11521</v>
      </c>
      <c r="AD818" s="17" t="s">
        <v>12014</v>
      </c>
      <c r="AE818" s="17" t="s">
        <v>12072</v>
      </c>
      <c r="AF818" s="17" t="s">
        <v>12495</v>
      </c>
      <c r="AG818" s="17" t="s">
        <v>46</v>
      </c>
      <c r="AH818" s="17" t="str">
        <f>VLOOKUP(A818,'REPORTE'!$A$1:$AG$1961,5,0)</f>
        <v>ECUATORIANO(A) INDIGENA</v>
      </c>
      <c r="AI818" s="17">
        <f>VLOOKUP(A818,'REPORTE'!$A$1:$AG$1961,28,0)</f>
        <v>43670</v>
      </c>
      <c r="AJ818" s="17" t="str">
        <f>VLOOKUP(A818,'REPORTE'!$A$1:$AG$1961,29,0)</f>
        <v>Cliente</v>
      </c>
      <c r="AK818" s="17" t="str">
        <f>VLOOKUP(A818,'REPORTE'!$A$1:$AG$1961,30,0)</f>
        <v>Primaria</v>
      </c>
      <c r="AL818" s="17" t="str">
        <f>VLOOKUP(A818,'REPORTE'!$A$1:$AG$1961,31,0)</f>
        <v>COTOPAXI</v>
      </c>
      <c r="AM818" s="17" t="e">
        <f>VLOOKUP(AL818,PROVINCIAS!$F$1:$G$1171,2,0)</f>
        <v>#N/A</v>
      </c>
    </row>
    <row r="819" spans="1:39" x14ac:dyDescent="0.45">
      <c r="A819" s="17">
        <v>1000822</v>
      </c>
      <c r="B819" s="17" t="s">
        <v>10312</v>
      </c>
      <c r="C819" s="85">
        <v>1712404332</v>
      </c>
      <c r="D819" s="17">
        <v>47</v>
      </c>
      <c r="E819" s="86">
        <v>27334</v>
      </c>
      <c r="F819" s="86" t="str">
        <f t="shared" si="73"/>
        <v>1974</v>
      </c>
      <c r="G819" s="87">
        <v>2022</v>
      </c>
      <c r="H819" s="87">
        <f t="shared" si="74"/>
        <v>48</v>
      </c>
      <c r="I819" s="87" t="str">
        <f t="shared" si="72"/>
        <v>Mal</v>
      </c>
      <c r="J819" s="17" t="s">
        <v>59</v>
      </c>
      <c r="K819" s="17">
        <v>1002537</v>
      </c>
      <c r="L819" s="17">
        <v>1</v>
      </c>
      <c r="M819" s="17">
        <v>0</v>
      </c>
      <c r="N819" s="17" t="str">
        <f t="shared" si="75"/>
        <v>A1</v>
      </c>
      <c r="O819" s="17" t="s">
        <v>10468</v>
      </c>
      <c r="P819" s="17" t="s">
        <v>10469</v>
      </c>
      <c r="Q819" s="88">
        <v>44582</v>
      </c>
      <c r="R819" s="88">
        <v>44676</v>
      </c>
      <c r="S819" s="89" t="s">
        <v>776</v>
      </c>
      <c r="T819" s="17">
        <v>6000</v>
      </c>
      <c r="U819" s="17" t="s">
        <v>10830</v>
      </c>
      <c r="V819" s="17">
        <v>21.5</v>
      </c>
      <c r="W819" s="17" t="s">
        <v>10994</v>
      </c>
      <c r="X819" s="17" t="str">
        <f t="shared" si="76"/>
        <v>Vigente</v>
      </c>
      <c r="Y819" s="17" t="str">
        <f t="shared" si="77"/>
        <v>V</v>
      </c>
      <c r="Z819" s="17" t="s">
        <v>11035</v>
      </c>
      <c r="AA819" s="17" t="str">
        <f>VLOOKUP(A819,'REPORTE'!$A$1:$AG$1961,19,0)</f>
        <v>Servicios de taxis.</v>
      </c>
      <c r="AB819" s="17">
        <v>1000893</v>
      </c>
      <c r="AC819" s="17" t="s">
        <v>11746</v>
      </c>
      <c r="AD819" s="17" t="s">
        <v>12044</v>
      </c>
      <c r="AE819" s="17" t="s">
        <v>12072</v>
      </c>
      <c r="AF819" s="17" t="s">
        <v>12496</v>
      </c>
      <c r="AG819" s="17" t="s">
        <v>46</v>
      </c>
      <c r="AH819" s="17" t="str">
        <f>VLOOKUP(A819,'REPORTE'!$A$1:$AG$1961,5,0)</f>
        <v>ECUATORIANO(A) INDIGENA</v>
      </c>
      <c r="AI819" s="17">
        <f>VLOOKUP(A819,'REPORTE'!$A$1:$AG$1961,28,0)</f>
        <v>44111</v>
      </c>
      <c r="AJ819" s="17" t="str">
        <f>VLOOKUP(A819,'REPORTE'!$A$1:$AG$1961,29,0)</f>
        <v>Cliente</v>
      </c>
      <c r="AK819" s="17" t="str">
        <f>VLOOKUP(A819,'REPORTE'!$A$1:$AG$1961,30,0)</f>
        <v>Primaria</v>
      </c>
      <c r="AL819" s="17" t="str">
        <f>VLOOKUP(A819,'REPORTE'!$A$1:$AG$1961,31,0)</f>
        <v>CHIMBORAZO</v>
      </c>
      <c r="AM819" s="17" t="e">
        <f>VLOOKUP(AL819,PROVINCIAS!$F$1:$G$1171,2,0)</f>
        <v>#N/A</v>
      </c>
    </row>
    <row r="820" spans="1:39" x14ac:dyDescent="0.45">
      <c r="A820" s="17">
        <v>1000856</v>
      </c>
      <c r="B820" s="17" t="s">
        <v>10313</v>
      </c>
      <c r="C820" s="85">
        <v>1711532075</v>
      </c>
      <c r="D820" s="17">
        <v>48</v>
      </c>
      <c r="E820" s="86">
        <v>26785</v>
      </c>
      <c r="F820" s="86" t="str">
        <f t="shared" si="73"/>
        <v>1973</v>
      </c>
      <c r="G820" s="87">
        <v>2022</v>
      </c>
      <c r="H820" s="87">
        <f t="shared" si="74"/>
        <v>49</v>
      </c>
      <c r="I820" s="87" t="str">
        <f t="shared" si="72"/>
        <v>Mal</v>
      </c>
      <c r="J820" s="17" t="s">
        <v>36</v>
      </c>
      <c r="K820" s="17">
        <v>1002533</v>
      </c>
      <c r="L820" s="17">
        <v>12</v>
      </c>
      <c r="M820" s="17">
        <v>0</v>
      </c>
      <c r="N820" s="17" t="str">
        <f t="shared" si="75"/>
        <v>A1</v>
      </c>
      <c r="O820" s="17" t="s">
        <v>10468</v>
      </c>
      <c r="P820" s="17" t="s">
        <v>10469</v>
      </c>
      <c r="Q820" s="88">
        <v>44582</v>
      </c>
      <c r="R820" s="88">
        <v>44967</v>
      </c>
      <c r="S820" s="89" t="s">
        <v>776</v>
      </c>
      <c r="T820" s="17">
        <v>1050</v>
      </c>
      <c r="U820" s="17" t="s">
        <v>10953</v>
      </c>
      <c r="V820" s="17">
        <v>23</v>
      </c>
      <c r="W820" s="17" t="s">
        <v>10994</v>
      </c>
      <c r="X820" s="17" t="str">
        <f t="shared" si="76"/>
        <v>Vigente</v>
      </c>
      <c r="Y820" s="17" t="str">
        <f t="shared" si="77"/>
        <v>V</v>
      </c>
      <c r="Z820" s="17" t="s">
        <v>244</v>
      </c>
      <c r="AA820" s="17" t="str">
        <f>VLOOKUP(A820,'REPORTE'!$A$1:$AG$1961,19,0)</f>
        <v>Servicios de taxis.</v>
      </c>
      <c r="AB820" s="17">
        <v>1000926</v>
      </c>
      <c r="AC820" s="17" t="s">
        <v>11377</v>
      </c>
      <c r="AD820" s="17" t="s">
        <v>12010</v>
      </c>
      <c r="AE820" s="17" t="s">
        <v>12072</v>
      </c>
      <c r="AF820" s="17" t="s">
        <v>12497</v>
      </c>
      <c r="AG820" s="17" t="s">
        <v>1125</v>
      </c>
      <c r="AH820" s="17" t="str">
        <f>VLOOKUP(A820,'REPORTE'!$A$1:$AG$1961,5,0)</f>
        <v>ECUATORIANO(A)</v>
      </c>
      <c r="AI820" s="17">
        <f>VLOOKUP(A820,'REPORTE'!$A$1:$AG$1961,28,0)</f>
        <v>44116</v>
      </c>
      <c r="AJ820" s="17" t="str">
        <f>VLOOKUP(A820,'REPORTE'!$A$1:$AG$1961,29,0)</f>
        <v>Cliente</v>
      </c>
      <c r="AK820" s="17" t="str">
        <f>VLOOKUP(A820,'REPORTE'!$A$1:$AG$1961,30,0)</f>
        <v>Secundaria</v>
      </c>
      <c r="AL820" s="17" t="str">
        <f>VLOOKUP(A820,'REPORTE'!$A$1:$AG$1961,31,0)</f>
        <v>COTOPAXI</v>
      </c>
      <c r="AM820" s="17" t="e">
        <f>VLOOKUP(AL820,PROVINCIAS!$F$1:$G$1171,2,0)</f>
        <v>#N/A</v>
      </c>
    </row>
    <row r="821" spans="1:39" x14ac:dyDescent="0.45">
      <c r="A821" s="17">
        <v>1001000</v>
      </c>
      <c r="B821" s="17" t="s">
        <v>9763</v>
      </c>
      <c r="C821" s="85">
        <v>1706508403</v>
      </c>
      <c r="D821" s="17">
        <v>59</v>
      </c>
      <c r="E821" s="86">
        <v>22725</v>
      </c>
      <c r="F821" s="86" t="str">
        <f t="shared" si="73"/>
        <v>1962</v>
      </c>
      <c r="G821" s="87">
        <v>2022</v>
      </c>
      <c r="H821" s="87">
        <f t="shared" si="74"/>
        <v>60</v>
      </c>
      <c r="I821" s="87" t="str">
        <f t="shared" si="72"/>
        <v>Mal</v>
      </c>
      <c r="J821" s="17" t="s">
        <v>36</v>
      </c>
      <c r="K821" s="17">
        <v>1002527</v>
      </c>
      <c r="L821" s="17">
        <v>1</v>
      </c>
      <c r="M821" s="17">
        <v>0</v>
      </c>
      <c r="N821" s="17" t="str">
        <f t="shared" si="75"/>
        <v>A1</v>
      </c>
      <c r="O821" s="17" t="s">
        <v>10468</v>
      </c>
      <c r="P821" s="17" t="s">
        <v>10469</v>
      </c>
      <c r="Q821" s="88">
        <v>44582</v>
      </c>
      <c r="R821" s="88">
        <v>44671</v>
      </c>
      <c r="S821" s="89" t="s">
        <v>776</v>
      </c>
      <c r="T821" s="17">
        <v>465</v>
      </c>
      <c r="U821" s="17">
        <v>465</v>
      </c>
      <c r="V821" s="17">
        <v>23</v>
      </c>
      <c r="W821" s="17" t="s">
        <v>10994</v>
      </c>
      <c r="X821" s="17" t="str">
        <f t="shared" si="76"/>
        <v>Vigente</v>
      </c>
      <c r="Y821" s="17" t="str">
        <f t="shared" si="77"/>
        <v>V</v>
      </c>
      <c r="Z821" s="17" t="s">
        <v>348</v>
      </c>
      <c r="AA821" s="17" t="str">
        <f>VLOOKUP(A821,'REPORTE'!$A$1:$AG$1961,19,0)</f>
        <v>Actividades de acondicionamiento y mantenimiento de terrenos para usos agrí­colas: plantación o siembra de cultivos y cosecha, poda de árboles frutales y viñas, transplante de arroz y entresacado de remolacha.</v>
      </c>
      <c r="AB821" s="17">
        <v>1001069</v>
      </c>
      <c r="AC821" s="17" t="s">
        <v>11378</v>
      </c>
      <c r="AD821" s="17" t="s">
        <v>11911</v>
      </c>
      <c r="AE821" s="17" t="s">
        <v>12072</v>
      </c>
      <c r="AF821" s="17" t="s">
        <v>11150</v>
      </c>
      <c r="AG821" s="17" t="s">
        <v>665</v>
      </c>
      <c r="AH821" s="17" t="str">
        <f>VLOOKUP(A821,'REPORTE'!$A$1:$AG$1961,5,0)</f>
        <v>ECUATORIANO(A)</v>
      </c>
      <c r="AI821" s="17">
        <f>VLOOKUP(A821,'REPORTE'!$A$1:$AG$1961,28,0)</f>
        <v>44334</v>
      </c>
      <c r="AJ821" s="17" t="str">
        <f>VLOOKUP(A821,'REPORTE'!$A$1:$AG$1961,29,0)</f>
        <v>Cliente</v>
      </c>
      <c r="AK821" s="17" t="str">
        <f>VLOOKUP(A821,'REPORTE'!$A$1:$AG$1961,30,0)</f>
        <v>Primaria</v>
      </c>
      <c r="AL821" s="17" t="str">
        <f>VLOOKUP(A821,'REPORTE'!$A$1:$AG$1961,31,0)</f>
        <v>PICHINCHA</v>
      </c>
      <c r="AM821" s="17" t="str">
        <f>VLOOKUP(AL821,PROVINCIAS!$F$1:$G$1171,2,0)</f>
        <v>URBANA</v>
      </c>
    </row>
    <row r="822" spans="1:39" x14ac:dyDescent="0.45">
      <c r="A822" s="17">
        <v>1001018</v>
      </c>
      <c r="B822" s="17" t="s">
        <v>10314</v>
      </c>
      <c r="C822" s="85">
        <v>1713509972</v>
      </c>
      <c r="D822" s="17">
        <v>44</v>
      </c>
      <c r="E822" s="86">
        <v>28239</v>
      </c>
      <c r="F822" s="86" t="str">
        <f t="shared" si="73"/>
        <v>1977</v>
      </c>
      <c r="G822" s="87">
        <v>2022</v>
      </c>
      <c r="H822" s="87">
        <f t="shared" si="74"/>
        <v>45</v>
      </c>
      <c r="I822" s="87" t="str">
        <f t="shared" si="72"/>
        <v>Mal</v>
      </c>
      <c r="J822" s="17" t="s">
        <v>59</v>
      </c>
      <c r="K822" s="17">
        <v>1002528</v>
      </c>
      <c r="L822" s="17">
        <v>24</v>
      </c>
      <c r="M822" s="17">
        <v>0</v>
      </c>
      <c r="N822" s="17" t="str">
        <f t="shared" si="75"/>
        <v>A1</v>
      </c>
      <c r="O822" s="17" t="s">
        <v>10468</v>
      </c>
      <c r="P822" s="17" t="s">
        <v>10469</v>
      </c>
      <c r="Q822" s="88">
        <v>44582</v>
      </c>
      <c r="R822" s="88">
        <v>45307</v>
      </c>
      <c r="S822" s="89" t="s">
        <v>776</v>
      </c>
      <c r="T822" s="17">
        <v>3200</v>
      </c>
      <c r="U822" s="17" t="s">
        <v>10954</v>
      </c>
      <c r="V822" s="17">
        <v>21.5</v>
      </c>
      <c r="W822" s="17" t="s">
        <v>10994</v>
      </c>
      <c r="X822" s="17" t="str">
        <f t="shared" si="76"/>
        <v>Vigente</v>
      </c>
      <c r="Y822" s="17" t="str">
        <f t="shared" si="77"/>
        <v>V</v>
      </c>
      <c r="Z822" s="17" t="s">
        <v>244</v>
      </c>
      <c r="AA822" s="17" t="str">
        <f>VLOOKUP(A822,'REPORTE'!$A$1:$AG$1961,19,0)</f>
        <v>Servicios de taxis.</v>
      </c>
      <c r="AB822" s="17">
        <v>1001088</v>
      </c>
      <c r="AC822" s="17" t="s">
        <v>11747</v>
      </c>
      <c r="AD822" s="17" t="s">
        <v>11859</v>
      </c>
      <c r="AE822" s="17" t="s">
        <v>12072</v>
      </c>
      <c r="AF822" s="17" t="s">
        <v>12498</v>
      </c>
      <c r="AG822" s="17" t="s">
        <v>1125</v>
      </c>
      <c r="AH822" s="17" t="str">
        <f>VLOOKUP(A822,'REPORTE'!$A$1:$AG$1961,5,0)</f>
        <v>ECUATORIANO(A)</v>
      </c>
      <c r="AI822" s="17">
        <f>VLOOKUP(A822,'REPORTE'!$A$1:$AG$1961,28,0)</f>
        <v>44212</v>
      </c>
      <c r="AJ822" s="17" t="str">
        <f>VLOOKUP(A822,'REPORTE'!$A$1:$AG$1961,29,0)</f>
        <v>Cliente</v>
      </c>
      <c r="AK822" s="17" t="str">
        <f>VLOOKUP(A822,'REPORTE'!$A$1:$AG$1961,30,0)</f>
        <v>Primaria</v>
      </c>
      <c r="AL822" s="17" t="str">
        <f>VLOOKUP(A822,'REPORTE'!$A$1:$AG$1961,31,0)</f>
        <v>PICHINCHA</v>
      </c>
      <c r="AM822" s="17" t="str">
        <f>VLOOKUP(AL822,PROVINCIAS!$F$1:$G$1171,2,0)</f>
        <v>URBANA</v>
      </c>
    </row>
    <row r="823" spans="1:39" x14ac:dyDescent="0.45">
      <c r="A823" s="17">
        <v>1001045</v>
      </c>
      <c r="B823" s="17" t="s">
        <v>10315</v>
      </c>
      <c r="C823" s="85">
        <v>1721926036</v>
      </c>
      <c r="D823" s="17">
        <v>33</v>
      </c>
      <c r="E823" s="86">
        <v>32259</v>
      </c>
      <c r="F823" s="86" t="str">
        <f t="shared" si="73"/>
        <v>1988</v>
      </c>
      <c r="G823" s="87">
        <v>2022</v>
      </c>
      <c r="H823" s="87">
        <f t="shared" si="74"/>
        <v>34</v>
      </c>
      <c r="I823" s="87" t="str">
        <f t="shared" si="72"/>
        <v>Mal</v>
      </c>
      <c r="J823" s="17" t="s">
        <v>59</v>
      </c>
      <c r="K823" s="17">
        <v>1002531</v>
      </c>
      <c r="L823" s="17">
        <v>18</v>
      </c>
      <c r="M823" s="17">
        <v>4</v>
      </c>
      <c r="N823" s="17" t="str">
        <f t="shared" si="75"/>
        <v>A1</v>
      </c>
      <c r="O823" s="17" t="s">
        <v>10466</v>
      </c>
      <c r="P823" s="17" t="s">
        <v>10467</v>
      </c>
      <c r="Q823" s="88">
        <v>44582</v>
      </c>
      <c r="R823" s="88">
        <v>45132</v>
      </c>
      <c r="S823" s="88">
        <v>44617</v>
      </c>
      <c r="T823" s="17">
        <v>6000</v>
      </c>
      <c r="U823" s="17" t="s">
        <v>10830</v>
      </c>
      <c r="V823" s="17">
        <v>15.3</v>
      </c>
      <c r="W823" s="17" t="s">
        <v>10995</v>
      </c>
      <c r="X823" s="17" t="str">
        <f t="shared" si="76"/>
        <v>Vigente</v>
      </c>
      <c r="Y823" s="17" t="str">
        <f t="shared" si="77"/>
        <v>F</v>
      </c>
      <c r="Z823" s="17" t="s">
        <v>11000</v>
      </c>
      <c r="AA823" s="17" t="str">
        <f>VLOOKUP(A823,'REPORTE'!$A$1:$AG$1961,19,0)</f>
        <v>Intermediarios del comercio de muebles, artí­culos para el hogar y ferreterí­a.</v>
      </c>
      <c r="AB823" s="17">
        <v>1001116</v>
      </c>
      <c r="AC823" s="17" t="s">
        <v>11748</v>
      </c>
      <c r="AD823" s="17" t="s">
        <v>12045</v>
      </c>
      <c r="AE823" s="17" t="s">
        <v>12072</v>
      </c>
      <c r="AF823" s="17" t="s">
        <v>12087</v>
      </c>
      <c r="AG823" s="17" t="s">
        <v>46</v>
      </c>
      <c r="AH823" s="17" t="str">
        <f>VLOOKUP(A823,'REPORTE'!$A$1:$AG$1961,5,0)</f>
        <v>ECUATORIANO(A)</v>
      </c>
      <c r="AI823" s="17">
        <f>VLOOKUP(A823,'REPORTE'!$A$1:$AG$1961,28,0)</f>
        <v>44221</v>
      </c>
      <c r="AJ823" s="17" t="str">
        <f>VLOOKUP(A823,'REPORTE'!$A$1:$AG$1961,29,0)</f>
        <v>Cliente</v>
      </c>
      <c r="AK823" s="17" t="str">
        <f>VLOOKUP(A823,'REPORTE'!$A$1:$AG$1961,30,0)</f>
        <v>Primaria</v>
      </c>
      <c r="AL823" s="17" t="str">
        <f>VLOOKUP(A823,'REPORTE'!$A$1:$AG$1961,31,0)</f>
        <v>PICHINCHA</v>
      </c>
      <c r="AM823" s="17" t="str">
        <f>VLOOKUP(AL823,PROVINCIAS!$F$1:$G$1171,2,0)</f>
        <v>URBANA</v>
      </c>
    </row>
    <row r="824" spans="1:39" x14ac:dyDescent="0.45">
      <c r="A824" s="17">
        <v>1001225</v>
      </c>
      <c r="B824" s="17" t="s">
        <v>10316</v>
      </c>
      <c r="C824" s="85">
        <v>201647237</v>
      </c>
      <c r="D824" s="17">
        <v>41</v>
      </c>
      <c r="E824" s="86">
        <v>29361</v>
      </c>
      <c r="F824" s="86" t="str">
        <f t="shared" si="73"/>
        <v>1980</v>
      </c>
      <c r="G824" s="87">
        <v>2022</v>
      </c>
      <c r="H824" s="87">
        <f t="shared" si="74"/>
        <v>42</v>
      </c>
      <c r="I824" s="87" t="str">
        <f t="shared" si="72"/>
        <v>Mal</v>
      </c>
      <c r="J824" s="17" t="s">
        <v>59</v>
      </c>
      <c r="K824" s="17">
        <v>1002534</v>
      </c>
      <c r="L824" s="17">
        <v>27</v>
      </c>
      <c r="M824" s="17">
        <v>0</v>
      </c>
      <c r="N824" s="17" t="str">
        <f t="shared" si="75"/>
        <v>A1</v>
      </c>
      <c r="O824" s="17" t="s">
        <v>10468</v>
      </c>
      <c r="P824" s="17" t="s">
        <v>10469</v>
      </c>
      <c r="Q824" s="88">
        <v>44582</v>
      </c>
      <c r="R824" s="88">
        <v>45402</v>
      </c>
      <c r="S824" s="89" t="s">
        <v>776</v>
      </c>
      <c r="T824" s="17">
        <v>2500</v>
      </c>
      <c r="U824" s="17" t="s">
        <v>10955</v>
      </c>
      <c r="V824" s="17">
        <v>21.5</v>
      </c>
      <c r="W824" s="17" t="s">
        <v>10994</v>
      </c>
      <c r="X824" s="17" t="str">
        <f t="shared" si="76"/>
        <v>Vigente</v>
      </c>
      <c r="Y824" s="17" t="str">
        <f t="shared" si="77"/>
        <v>V</v>
      </c>
      <c r="Z824" s="17" t="s">
        <v>244</v>
      </c>
      <c r="AA824" s="17" t="str">
        <f>VLOOKUP(A824,'REPORTE'!$A$1:$AG$1961,19,0)</f>
        <v>Actividades de transporte de pasajeros por carretera: servicios regulares de autobuses de larga distancia servicios de viajes contratados, excursiones y otros servicios ocasionales de transporte en autobús, tricimotos, servicios de enlace con aeropuertos.</v>
      </c>
      <c r="AB824" s="17">
        <v>1001301</v>
      </c>
      <c r="AC824" s="17" t="s">
        <v>11749</v>
      </c>
      <c r="AD824" s="17" t="s">
        <v>11844</v>
      </c>
      <c r="AE824" s="17" t="s">
        <v>12072</v>
      </c>
      <c r="AF824" s="17" t="s">
        <v>12499</v>
      </c>
      <c r="AG824" s="17" t="s">
        <v>1125</v>
      </c>
      <c r="AH824" s="17" t="str">
        <f>VLOOKUP(A824,'REPORTE'!$A$1:$AG$1961,5,0)</f>
        <v>ECUATORIANO(A)</v>
      </c>
      <c r="AI824" s="17">
        <f>VLOOKUP(A824,'REPORTE'!$A$1:$AG$1961,28,0)</f>
        <v>44341</v>
      </c>
      <c r="AJ824" s="17" t="str">
        <f>VLOOKUP(A824,'REPORTE'!$A$1:$AG$1961,29,0)</f>
        <v>Cliente</v>
      </c>
      <c r="AK824" s="17" t="str">
        <f>VLOOKUP(A824,'REPORTE'!$A$1:$AG$1961,30,0)</f>
        <v>Secundaria</v>
      </c>
      <c r="AL824" s="17" t="str">
        <f>VLOOKUP(A824,'REPORTE'!$A$1:$AG$1961,31,0)</f>
        <v>BOLIVAR</v>
      </c>
      <c r="AM824" s="17" t="str">
        <f>VLOOKUP(AL824,PROVINCIAS!$F$1:$G$1171,2,0)</f>
        <v>RURAL</v>
      </c>
    </row>
    <row r="825" spans="1:39" x14ac:dyDescent="0.45">
      <c r="A825" s="17">
        <v>1001381</v>
      </c>
      <c r="B825" s="17" t="s">
        <v>9947</v>
      </c>
      <c r="C825" s="85">
        <v>1719884445</v>
      </c>
      <c r="D825" s="17">
        <v>34</v>
      </c>
      <c r="E825" s="86">
        <v>32203</v>
      </c>
      <c r="F825" s="86" t="str">
        <f t="shared" si="73"/>
        <v>1988</v>
      </c>
      <c r="G825" s="87">
        <v>2022</v>
      </c>
      <c r="H825" s="87">
        <f t="shared" si="74"/>
        <v>34</v>
      </c>
      <c r="I825" s="87" t="str">
        <f t="shared" si="72"/>
        <v>Mal</v>
      </c>
      <c r="J825" s="17" t="s">
        <v>36</v>
      </c>
      <c r="K825" s="17">
        <v>1002532</v>
      </c>
      <c r="L825" s="17">
        <v>1</v>
      </c>
      <c r="M825" s="17">
        <v>0</v>
      </c>
      <c r="N825" s="17" t="str">
        <f t="shared" si="75"/>
        <v>A1</v>
      </c>
      <c r="O825" s="17" t="s">
        <v>10468</v>
      </c>
      <c r="P825" s="17" t="s">
        <v>10469</v>
      </c>
      <c r="Q825" s="88">
        <v>44582</v>
      </c>
      <c r="R825" s="88">
        <v>44767</v>
      </c>
      <c r="S825" s="89" t="s">
        <v>776</v>
      </c>
      <c r="T825" s="17">
        <v>700</v>
      </c>
      <c r="U825" s="17">
        <v>700</v>
      </c>
      <c r="V825" s="17">
        <v>23</v>
      </c>
      <c r="W825" s="17" t="s">
        <v>10994</v>
      </c>
      <c r="X825" s="17" t="str">
        <f t="shared" si="76"/>
        <v>Vigente</v>
      </c>
      <c r="Y825" s="17" t="str">
        <f t="shared" si="77"/>
        <v>V</v>
      </c>
      <c r="Z825" s="17" t="s">
        <v>348</v>
      </c>
      <c r="AA825" s="17" t="str">
        <f>VLOOKUP(A825,'REPORTE'!$A$1:$AG$1961,19,0)</f>
        <v>Venta al por mayor de frutas, legumbres y hortalizas.</v>
      </c>
      <c r="AB825" s="17">
        <v>1001459</v>
      </c>
      <c r="AC825" s="17" t="s">
        <v>11379</v>
      </c>
      <c r="AD825" s="17" t="s">
        <v>11871</v>
      </c>
      <c r="AE825" s="17" t="s">
        <v>12072</v>
      </c>
      <c r="AF825" s="17" t="s">
        <v>12076</v>
      </c>
      <c r="AG825" s="17" t="s">
        <v>1125</v>
      </c>
      <c r="AH825" s="17" t="str">
        <f>VLOOKUP(A825,'REPORTE'!$A$1:$AG$1961,5,0)</f>
        <v>ECUATORIANO(A) INDIGENA</v>
      </c>
      <c r="AI825" s="17">
        <f>VLOOKUP(A825,'REPORTE'!$A$1:$AG$1961,28,0)</f>
        <v>44440</v>
      </c>
      <c r="AJ825" s="17" t="str">
        <f>VLOOKUP(A825,'REPORTE'!$A$1:$AG$1961,29,0)</f>
        <v>Cliente</v>
      </c>
      <c r="AK825" s="17" t="str">
        <f>VLOOKUP(A825,'REPORTE'!$A$1:$AG$1961,30,0)</f>
        <v>Primaria</v>
      </c>
      <c r="AL825" s="17" t="str">
        <f>VLOOKUP(A825,'REPORTE'!$A$1:$AG$1961,31,0)</f>
        <v>PICHINCHA</v>
      </c>
      <c r="AM825" s="17" t="str">
        <f>VLOOKUP(AL825,PROVINCIAS!$F$1:$G$1171,2,0)</f>
        <v>URBANA</v>
      </c>
    </row>
    <row r="826" spans="1:39" x14ac:dyDescent="0.45">
      <c r="A826" s="17">
        <v>1001771</v>
      </c>
      <c r="B826" s="17" t="s">
        <v>10317</v>
      </c>
      <c r="C826" s="85">
        <v>602328650</v>
      </c>
      <c r="D826" s="17">
        <v>53</v>
      </c>
      <c r="E826" s="86">
        <v>25207</v>
      </c>
      <c r="F826" s="86" t="str">
        <f t="shared" si="73"/>
        <v>1969</v>
      </c>
      <c r="G826" s="87">
        <v>2022</v>
      </c>
      <c r="H826" s="87">
        <f t="shared" si="74"/>
        <v>53</v>
      </c>
      <c r="I826" s="87" t="str">
        <f t="shared" si="72"/>
        <v>Mal</v>
      </c>
      <c r="J826" s="17" t="s">
        <v>59</v>
      </c>
      <c r="K826" s="17">
        <v>1002526</v>
      </c>
      <c r="L826" s="17">
        <v>24</v>
      </c>
      <c r="M826" s="17">
        <v>0</v>
      </c>
      <c r="N826" s="17" t="str">
        <f t="shared" si="75"/>
        <v>A1</v>
      </c>
      <c r="O826" s="17" t="s">
        <v>10466</v>
      </c>
      <c r="P826" s="17" t="s">
        <v>10467</v>
      </c>
      <c r="Q826" s="88">
        <v>44582</v>
      </c>
      <c r="R826" s="88">
        <v>45312</v>
      </c>
      <c r="S826" s="89" t="s">
        <v>776</v>
      </c>
      <c r="T826" s="17">
        <v>3000</v>
      </c>
      <c r="U826" s="17" t="s">
        <v>10956</v>
      </c>
      <c r="V826" s="17">
        <v>15.3</v>
      </c>
      <c r="W826" s="17" t="s">
        <v>10994</v>
      </c>
      <c r="X826" s="17" t="str">
        <f t="shared" si="76"/>
        <v>Vigente</v>
      </c>
      <c r="Y826" s="17" t="str">
        <f t="shared" si="77"/>
        <v>V</v>
      </c>
      <c r="Z826" s="17" t="s">
        <v>11000</v>
      </c>
      <c r="AA826" s="17" t="str">
        <f>VLOOKUP(A826,'REPORTE'!$A$1:$AG$1961,19,0)</f>
        <v>Empleado Público</v>
      </c>
      <c r="AB826" s="17">
        <v>1001878</v>
      </c>
      <c r="AC826" s="17" t="s">
        <v>11750</v>
      </c>
      <c r="AD826" s="17" t="s">
        <v>12046</v>
      </c>
      <c r="AE826" s="17" t="s">
        <v>12072</v>
      </c>
      <c r="AF826" s="17" t="s">
        <v>12500</v>
      </c>
      <c r="AG826" s="17" t="s">
        <v>74</v>
      </c>
      <c r="AH826" s="17" t="str">
        <f>VLOOKUP(A826,'REPORTE'!$A$1:$AG$1961,5,0)</f>
        <v>ECUATORIANO(A) INDIGENA</v>
      </c>
      <c r="AI826" s="17">
        <f>VLOOKUP(A826,'REPORTE'!$A$1:$AG$1961,28,0)</f>
        <v>44582</v>
      </c>
      <c r="AJ826" s="17" t="str">
        <f>VLOOKUP(A826,'REPORTE'!$A$1:$AG$1961,29,0)</f>
        <v>Cliente</v>
      </c>
      <c r="AK826" s="17" t="str">
        <f>VLOOKUP(A826,'REPORTE'!$A$1:$AG$1961,30,0)</f>
        <v>Primaria</v>
      </c>
      <c r="AL826" s="17" t="str">
        <f>VLOOKUP(A826,'REPORTE'!$A$1:$AG$1961,31,0)</f>
        <v>CHIMBORAZO</v>
      </c>
      <c r="AM826" s="17" t="e">
        <f>VLOOKUP(AL826,PROVINCIAS!$F$1:$G$1171,2,0)</f>
        <v>#N/A</v>
      </c>
    </row>
    <row r="827" spans="1:39" x14ac:dyDescent="0.45">
      <c r="A827" s="17">
        <v>1001787</v>
      </c>
      <c r="B827" s="17" t="s">
        <v>10318</v>
      </c>
      <c r="C827" s="85">
        <v>602159410</v>
      </c>
      <c r="D827" s="17">
        <v>56</v>
      </c>
      <c r="E827" s="86">
        <v>23836</v>
      </c>
      <c r="F827" s="86" t="str">
        <f t="shared" si="73"/>
        <v>1965</v>
      </c>
      <c r="G827" s="87">
        <v>2022</v>
      </c>
      <c r="H827" s="87">
        <f t="shared" si="74"/>
        <v>57</v>
      </c>
      <c r="I827" s="87" t="str">
        <f t="shared" si="72"/>
        <v>Mal</v>
      </c>
      <c r="J827" s="17" t="s">
        <v>36</v>
      </c>
      <c r="K827" s="17">
        <v>1002530</v>
      </c>
      <c r="L827" s="17">
        <v>1</v>
      </c>
      <c r="M827" s="17">
        <v>0</v>
      </c>
      <c r="N827" s="17" t="str">
        <f t="shared" si="75"/>
        <v>A1</v>
      </c>
      <c r="O827" s="17" t="s">
        <v>10468</v>
      </c>
      <c r="P827" s="17" t="s">
        <v>10469</v>
      </c>
      <c r="Q827" s="88">
        <v>44582</v>
      </c>
      <c r="R827" s="88">
        <v>44672</v>
      </c>
      <c r="S827" s="89" t="s">
        <v>776</v>
      </c>
      <c r="T827" s="17">
        <v>500</v>
      </c>
      <c r="U827" s="17">
        <v>500</v>
      </c>
      <c r="V827" s="17">
        <v>23</v>
      </c>
      <c r="W827" s="17" t="s">
        <v>10994</v>
      </c>
      <c r="X827" s="17" t="str">
        <f t="shared" si="76"/>
        <v>Vigente</v>
      </c>
      <c r="Y827" s="17" t="str">
        <f t="shared" si="77"/>
        <v>V</v>
      </c>
      <c r="Z827" s="17" t="s">
        <v>11006</v>
      </c>
      <c r="AA827" s="17" t="str">
        <f>VLOOKUP(A827,'REPORTE'!$A$1:$AG$1961,19,0)</f>
        <v>Venta al por mayor de frutas, legumbres y hortalizas.</v>
      </c>
      <c r="AB827" s="17">
        <v>1001894</v>
      </c>
      <c r="AC827" s="17" t="s">
        <v>11380</v>
      </c>
      <c r="AD827" s="17" t="s">
        <v>11985</v>
      </c>
      <c r="AE827" s="17" t="s">
        <v>12072</v>
      </c>
      <c r="AF827" s="17" t="s">
        <v>12501</v>
      </c>
      <c r="AG827" s="17" t="s">
        <v>74</v>
      </c>
      <c r="AH827" s="17" t="str">
        <f>VLOOKUP(A827,'REPORTE'!$A$1:$AG$1961,5,0)</f>
        <v>ECUATORIANO(A) INDIGENA</v>
      </c>
      <c r="AI827" s="17">
        <f>VLOOKUP(A827,'REPORTE'!$A$1:$AG$1961,28,0)</f>
        <v>0</v>
      </c>
      <c r="AJ827" s="17" t="str">
        <f>VLOOKUP(A827,'REPORTE'!$A$1:$AG$1961,29,0)</f>
        <v>Cliente</v>
      </c>
      <c r="AK827" s="17" t="str">
        <f>VLOOKUP(A827,'REPORTE'!$A$1:$AG$1961,30,0)</f>
        <v>Primaria</v>
      </c>
      <c r="AL827" s="17" t="str">
        <f>VLOOKUP(A827,'REPORTE'!$A$1:$AG$1961,31,0)</f>
        <v>CHIMBORAZO</v>
      </c>
      <c r="AM827" s="17" t="e">
        <f>VLOOKUP(AL827,PROVINCIAS!$F$1:$G$1171,2,0)</f>
        <v>#N/A</v>
      </c>
    </row>
    <row r="828" spans="1:39" x14ac:dyDescent="0.45">
      <c r="A828" s="17">
        <v>1001790</v>
      </c>
      <c r="B828" s="17" t="s">
        <v>10319</v>
      </c>
      <c r="C828" s="85">
        <v>1716072234</v>
      </c>
      <c r="D828" s="17">
        <v>42</v>
      </c>
      <c r="E828" s="86">
        <v>29140</v>
      </c>
      <c r="F828" s="86" t="str">
        <f t="shared" si="73"/>
        <v>1979</v>
      </c>
      <c r="G828" s="87">
        <v>2022</v>
      </c>
      <c r="H828" s="87">
        <f t="shared" si="74"/>
        <v>43</v>
      </c>
      <c r="I828" s="87" t="str">
        <f t="shared" si="72"/>
        <v>Mal</v>
      </c>
      <c r="J828" s="17" t="s">
        <v>36</v>
      </c>
      <c r="K828" s="17">
        <v>1002529</v>
      </c>
      <c r="L828" s="17">
        <v>12</v>
      </c>
      <c r="M828" s="17">
        <v>0</v>
      </c>
      <c r="N828" s="17" t="str">
        <f t="shared" si="75"/>
        <v>A1</v>
      </c>
      <c r="O828" s="17" t="s">
        <v>10468</v>
      </c>
      <c r="P828" s="17" t="s">
        <v>10469</v>
      </c>
      <c r="Q828" s="88">
        <v>44582</v>
      </c>
      <c r="R828" s="88">
        <v>44951</v>
      </c>
      <c r="S828" s="89" t="s">
        <v>776</v>
      </c>
      <c r="T828" s="17">
        <v>600</v>
      </c>
      <c r="U828" s="17">
        <v>556.85</v>
      </c>
      <c r="V828" s="17">
        <v>23</v>
      </c>
      <c r="W828" s="17" t="s">
        <v>10994</v>
      </c>
      <c r="X828" s="17" t="str">
        <f t="shared" si="76"/>
        <v>Vigente</v>
      </c>
      <c r="Y828" s="17" t="str">
        <f t="shared" si="77"/>
        <v>V</v>
      </c>
      <c r="Z828" s="17" t="s">
        <v>11121</v>
      </c>
      <c r="AA828" s="17" t="str">
        <f>VLOOKUP(A828,'REPORTE'!$A$1:$AG$1961,19,0)</f>
        <v>Empleado Privado</v>
      </c>
      <c r="AB828" s="17">
        <v>1001897</v>
      </c>
      <c r="AC828" s="17" t="s">
        <v>11262</v>
      </c>
      <c r="AD828" s="17" t="s">
        <v>11969</v>
      </c>
      <c r="AE828" s="17" t="s">
        <v>12072</v>
      </c>
      <c r="AF828" s="17" t="s">
        <v>12502</v>
      </c>
      <c r="AG828" s="17" t="s">
        <v>665</v>
      </c>
      <c r="AH828" s="17" t="str">
        <f>VLOOKUP(A828,'REPORTE'!$A$1:$AG$1961,5,0)</f>
        <v>ECUATORIANO(A)</v>
      </c>
      <c r="AI828" s="17">
        <f>VLOOKUP(A828,'REPORTE'!$A$1:$AG$1961,28,0)</f>
        <v>0</v>
      </c>
      <c r="AJ828" s="17" t="str">
        <f>VLOOKUP(A828,'REPORTE'!$A$1:$AG$1961,29,0)</f>
        <v>Cliente</v>
      </c>
      <c r="AK828" s="17" t="str">
        <f>VLOOKUP(A828,'REPORTE'!$A$1:$AG$1961,30,0)</f>
        <v>Formación Técnica (Intermedia)</v>
      </c>
      <c r="AL828" s="17" t="str">
        <f>VLOOKUP(A828,'REPORTE'!$A$1:$AG$1961,31,0)</f>
        <v>PICHINCHA</v>
      </c>
      <c r="AM828" s="17" t="str">
        <f>VLOOKUP(AL828,PROVINCIAS!$F$1:$G$1171,2,0)</f>
        <v>URBANA</v>
      </c>
    </row>
    <row r="829" spans="1:39" x14ac:dyDescent="0.45">
      <c r="A829" s="17">
        <v>1001792</v>
      </c>
      <c r="B829" s="17" t="s">
        <v>10320</v>
      </c>
      <c r="C829" s="85">
        <v>1707221238</v>
      </c>
      <c r="D829" s="17">
        <v>56</v>
      </c>
      <c r="E829" s="86">
        <v>23821</v>
      </c>
      <c r="F829" s="86" t="str">
        <f t="shared" si="73"/>
        <v>1965</v>
      </c>
      <c r="G829" s="87">
        <v>2022</v>
      </c>
      <c r="H829" s="87">
        <f t="shared" si="74"/>
        <v>57</v>
      </c>
      <c r="I829" s="87" t="str">
        <f t="shared" si="72"/>
        <v>Mal</v>
      </c>
      <c r="J829" s="17" t="s">
        <v>36</v>
      </c>
      <c r="K829" s="17">
        <v>1002536</v>
      </c>
      <c r="L829" s="17">
        <v>12</v>
      </c>
      <c r="M829" s="17">
        <v>0</v>
      </c>
      <c r="N829" s="17" t="str">
        <f t="shared" si="75"/>
        <v>A1</v>
      </c>
      <c r="O829" s="17" t="s">
        <v>10468</v>
      </c>
      <c r="P829" s="17" t="s">
        <v>10469</v>
      </c>
      <c r="Q829" s="88">
        <v>44582</v>
      </c>
      <c r="R829" s="88">
        <v>44949</v>
      </c>
      <c r="S829" s="89" t="s">
        <v>776</v>
      </c>
      <c r="T829" s="17">
        <v>2000</v>
      </c>
      <c r="U829" s="17" t="s">
        <v>10957</v>
      </c>
      <c r="V829" s="17">
        <v>21.5</v>
      </c>
      <c r="W829" s="17" t="s">
        <v>10994</v>
      </c>
      <c r="X829" s="17" t="str">
        <f t="shared" si="76"/>
        <v>Vigente</v>
      </c>
      <c r="Y829" s="17" t="str">
        <f t="shared" si="77"/>
        <v>V</v>
      </c>
      <c r="Z829" s="17" t="s">
        <v>11050</v>
      </c>
      <c r="AA829" s="17" t="str">
        <f>VLOOKUP(A829,'REPORTE'!$A$1:$AG$1961,19,0)</f>
        <v>Actividades de caza ordinaria y mediante trampas para fines comerciales. Captura de animales (vivos o muertos) para carne, producción de pieles incluso pieles finas, cueros (cueros de reptiles), plumas para utilizarlos en la investigación, en zoológicos o como animales domésticos.</v>
      </c>
      <c r="AB829" s="17">
        <v>1001899</v>
      </c>
      <c r="AC829" s="17" t="s">
        <v>11381</v>
      </c>
      <c r="AD829" s="17" t="s">
        <v>11865</v>
      </c>
      <c r="AE829" s="17" t="s">
        <v>12072</v>
      </c>
      <c r="AF829" s="17" t="s">
        <v>12503</v>
      </c>
      <c r="AG829" s="17" t="s">
        <v>1125</v>
      </c>
      <c r="AH829" s="17" t="str">
        <f>VLOOKUP(A829,'REPORTE'!$A$1:$AG$1961,5,0)</f>
        <v>ECUATORIANO(A)</v>
      </c>
      <c r="AI829" s="17">
        <f>VLOOKUP(A829,'REPORTE'!$A$1:$AG$1961,28,0)</f>
        <v>0</v>
      </c>
      <c r="AJ829" s="17" t="str">
        <f>VLOOKUP(A829,'REPORTE'!$A$1:$AG$1961,29,0)</f>
        <v>Cliente</v>
      </c>
      <c r="AK829" s="17" t="str">
        <f>VLOOKUP(A829,'REPORTE'!$A$1:$AG$1961,30,0)</f>
        <v>Primaria</v>
      </c>
      <c r="AL829" s="17" t="str">
        <f>VLOOKUP(A829,'REPORTE'!$A$1:$AG$1961,31,0)</f>
        <v>PICHINCHA</v>
      </c>
      <c r="AM829" s="17" t="str">
        <f>VLOOKUP(AL829,PROVINCIAS!$F$1:$G$1171,2,0)</f>
        <v>URBANA</v>
      </c>
    </row>
    <row r="830" spans="1:39" x14ac:dyDescent="0.45">
      <c r="A830" s="17">
        <v>1001059</v>
      </c>
      <c r="B830" s="17" t="s">
        <v>10321</v>
      </c>
      <c r="C830" s="85">
        <v>1722861109</v>
      </c>
      <c r="D830" s="17">
        <v>31</v>
      </c>
      <c r="E830" s="86">
        <v>33292</v>
      </c>
      <c r="F830" s="86" t="str">
        <f t="shared" si="73"/>
        <v>1991</v>
      </c>
      <c r="G830" s="87">
        <v>2022</v>
      </c>
      <c r="H830" s="87">
        <f t="shared" si="74"/>
        <v>31</v>
      </c>
      <c r="I830" s="87" t="str">
        <f t="shared" si="72"/>
        <v>Mal</v>
      </c>
      <c r="J830" s="17" t="s">
        <v>36</v>
      </c>
      <c r="K830" s="17">
        <v>1002541</v>
      </c>
      <c r="L830" s="17">
        <v>9</v>
      </c>
      <c r="M830" s="17">
        <v>0</v>
      </c>
      <c r="N830" s="17" t="str">
        <f t="shared" si="75"/>
        <v>A1</v>
      </c>
      <c r="O830" s="17" t="s">
        <v>10468</v>
      </c>
      <c r="P830" s="17" t="s">
        <v>10469</v>
      </c>
      <c r="Q830" s="88">
        <v>44583</v>
      </c>
      <c r="R830" s="88">
        <v>44857</v>
      </c>
      <c r="S830" s="89" t="s">
        <v>776</v>
      </c>
      <c r="T830" s="17">
        <v>600</v>
      </c>
      <c r="U830" s="17">
        <v>538.94000000000005</v>
      </c>
      <c r="V830" s="17">
        <v>23</v>
      </c>
      <c r="W830" s="17" t="s">
        <v>10994</v>
      </c>
      <c r="X830" s="17" t="str">
        <f t="shared" si="76"/>
        <v>Vigente</v>
      </c>
      <c r="Y830" s="17" t="str">
        <f t="shared" si="77"/>
        <v>V</v>
      </c>
      <c r="Z830" s="17" t="s">
        <v>11123</v>
      </c>
      <c r="AA830" s="17" t="str">
        <f>VLOOKUP(A830,'REPORTE'!$A$1:$AG$1961,19,0)</f>
        <v>Estudiante</v>
      </c>
      <c r="AB830" s="17">
        <v>1001130</v>
      </c>
      <c r="AC830" s="17" t="s">
        <v>11382</v>
      </c>
      <c r="AD830" s="17" t="s">
        <v>11891</v>
      </c>
      <c r="AE830" s="17" t="s">
        <v>12072</v>
      </c>
      <c r="AF830" s="17" t="s">
        <v>12504</v>
      </c>
      <c r="AG830" s="17" t="s">
        <v>46</v>
      </c>
      <c r="AH830" s="17" t="str">
        <f>VLOOKUP(A830,'REPORTE'!$A$1:$AG$1961,5,0)</f>
        <v>ECUATORIANO(A)</v>
      </c>
      <c r="AI830" s="17">
        <f>VLOOKUP(A830,'REPORTE'!$A$1:$AG$1961,28,0)</f>
        <v>44422</v>
      </c>
      <c r="AJ830" s="17" t="str">
        <f>VLOOKUP(A830,'REPORTE'!$A$1:$AG$1961,29,0)</f>
        <v>Cliente</v>
      </c>
      <c r="AK830" s="17" t="str">
        <f>VLOOKUP(A830,'REPORTE'!$A$1:$AG$1961,30,0)</f>
        <v>Formación Técnica (Intermedia)</v>
      </c>
      <c r="AL830" s="17" t="str">
        <f>VLOOKUP(A830,'REPORTE'!$A$1:$AG$1961,31,0)</f>
        <v>PICHINCHA</v>
      </c>
      <c r="AM830" s="17" t="str">
        <f>VLOOKUP(AL830,PROVINCIAS!$F$1:$G$1171,2,0)</f>
        <v>URBANA</v>
      </c>
    </row>
    <row r="831" spans="1:39" x14ac:dyDescent="0.45">
      <c r="A831" s="17">
        <v>1001127</v>
      </c>
      <c r="B831" s="17" t="s">
        <v>10322</v>
      </c>
      <c r="C831" s="85">
        <v>1756155832</v>
      </c>
      <c r="D831" s="17">
        <v>20</v>
      </c>
      <c r="E831" s="86">
        <v>37121</v>
      </c>
      <c r="F831" s="86" t="str">
        <f t="shared" si="73"/>
        <v>2001</v>
      </c>
      <c r="G831" s="87">
        <v>2022</v>
      </c>
      <c r="H831" s="87">
        <f t="shared" si="74"/>
        <v>21</v>
      </c>
      <c r="I831" s="87" t="str">
        <f t="shared" si="72"/>
        <v>Mal</v>
      </c>
      <c r="J831" s="17" t="s">
        <v>36</v>
      </c>
      <c r="K831" s="17">
        <v>1002540</v>
      </c>
      <c r="L831" s="17">
        <v>24</v>
      </c>
      <c r="M831" s="17">
        <v>0</v>
      </c>
      <c r="N831" s="17" t="str">
        <f t="shared" si="75"/>
        <v>A1</v>
      </c>
      <c r="O831" s="17" t="s">
        <v>10468</v>
      </c>
      <c r="P831" s="17" t="s">
        <v>10469</v>
      </c>
      <c r="Q831" s="88">
        <v>44583</v>
      </c>
      <c r="R831" s="88">
        <v>45324</v>
      </c>
      <c r="S831" s="89" t="s">
        <v>776</v>
      </c>
      <c r="T831" s="17">
        <v>2180</v>
      </c>
      <c r="U831" s="17" t="s">
        <v>10958</v>
      </c>
      <c r="V831" s="17">
        <v>21.5</v>
      </c>
      <c r="W831" s="17" t="s">
        <v>10994</v>
      </c>
      <c r="X831" s="17" t="str">
        <f t="shared" si="76"/>
        <v>Vigente</v>
      </c>
      <c r="Y831" s="17" t="str">
        <f t="shared" si="77"/>
        <v>V</v>
      </c>
      <c r="Z831" s="17" t="s">
        <v>279</v>
      </c>
      <c r="AA831" s="17" t="str">
        <f>VLOOKUP(A831,'REPORTE'!$A$1:$AG$1961,19,0)</f>
        <v>Estudiante</v>
      </c>
      <c r="AB831" s="17">
        <v>1001201</v>
      </c>
      <c r="AC831" s="17" t="s">
        <v>11751</v>
      </c>
      <c r="AD831" s="17" t="s">
        <v>11881</v>
      </c>
      <c r="AE831" s="17" t="s">
        <v>12072</v>
      </c>
      <c r="AF831" s="17" t="s">
        <v>12505</v>
      </c>
      <c r="AG831" s="17" t="s">
        <v>46</v>
      </c>
      <c r="AH831" s="17" t="str">
        <f>VLOOKUP(A831,'REPORTE'!$A$1:$AG$1961,5,0)</f>
        <v>ECUATORIANO(A) INDIGENA</v>
      </c>
      <c r="AI831" s="17">
        <f>VLOOKUP(A831,'REPORTE'!$A$1:$AG$1961,28,0)</f>
        <v>0</v>
      </c>
      <c r="AJ831" s="17" t="str">
        <f>VLOOKUP(A831,'REPORTE'!$A$1:$AG$1961,29,0)</f>
        <v>Cliente</v>
      </c>
      <c r="AK831" s="17" t="str">
        <f>VLOOKUP(A831,'REPORTE'!$A$1:$AG$1961,30,0)</f>
        <v>Secundaria</v>
      </c>
      <c r="AL831" s="17" t="str">
        <f>VLOOKUP(A831,'REPORTE'!$A$1:$AG$1961,31,0)</f>
        <v>PICHINCHA</v>
      </c>
      <c r="AM831" s="17" t="str">
        <f>VLOOKUP(AL831,PROVINCIAS!$F$1:$G$1171,2,0)</f>
        <v>URBANA</v>
      </c>
    </row>
    <row r="832" spans="1:39" x14ac:dyDescent="0.45">
      <c r="A832" s="17">
        <v>1001282</v>
      </c>
      <c r="B832" s="17" t="s">
        <v>10323</v>
      </c>
      <c r="C832" s="85">
        <v>1757679400</v>
      </c>
      <c r="D832" s="17">
        <v>52</v>
      </c>
      <c r="E832" s="86">
        <v>25513</v>
      </c>
      <c r="F832" s="86" t="str">
        <f t="shared" si="73"/>
        <v>1969</v>
      </c>
      <c r="G832" s="87">
        <v>2022</v>
      </c>
      <c r="H832" s="87">
        <f t="shared" si="74"/>
        <v>53</v>
      </c>
      <c r="I832" s="87" t="str">
        <f t="shared" si="72"/>
        <v>Mal</v>
      </c>
      <c r="J832" s="17" t="s">
        <v>59</v>
      </c>
      <c r="K832" s="17">
        <v>1002539</v>
      </c>
      <c r="L832" s="17">
        <v>8</v>
      </c>
      <c r="M832" s="17">
        <v>9</v>
      </c>
      <c r="N832" s="17" t="str">
        <f t="shared" si="75"/>
        <v>A2</v>
      </c>
      <c r="O832" s="17" t="s">
        <v>10468</v>
      </c>
      <c r="P832" s="17" t="s">
        <v>10469</v>
      </c>
      <c r="Q832" s="88">
        <v>44583</v>
      </c>
      <c r="R832" s="88">
        <v>44824</v>
      </c>
      <c r="S832" s="88">
        <v>44612</v>
      </c>
      <c r="T832" s="17">
        <v>800</v>
      </c>
      <c r="U832" s="17">
        <v>798.77</v>
      </c>
      <c r="V832" s="17">
        <v>23</v>
      </c>
      <c r="W832" s="17" t="s">
        <v>10995</v>
      </c>
      <c r="X832" s="17" t="str">
        <f t="shared" si="76"/>
        <v>Vigente</v>
      </c>
      <c r="Y832" s="17" t="str">
        <f t="shared" si="77"/>
        <v>F</v>
      </c>
      <c r="Z832" s="17" t="s">
        <v>11122</v>
      </c>
      <c r="AA832" s="17" t="str">
        <f>VLOOKUP(A832,'REPORTE'!$A$1:$AG$1961,19,0)</f>
        <v>Venta al por mayor de prendas de vestir, incluidas prendas (ropa) deportivas.</v>
      </c>
      <c r="AB832" s="17">
        <v>1001359</v>
      </c>
      <c r="AC832" s="17" t="s">
        <v>11383</v>
      </c>
      <c r="AD832" s="17" t="s">
        <v>11898</v>
      </c>
      <c r="AE832" s="17" t="s">
        <v>12072</v>
      </c>
      <c r="AF832" s="17" t="s">
        <v>12076</v>
      </c>
      <c r="AG832" s="17" t="s">
        <v>1125</v>
      </c>
      <c r="AH832" s="17" t="str">
        <f>VLOOKUP(A832,'REPORTE'!$A$1:$AG$1961,5,0)</f>
        <v>ECUATORIANO(A)</v>
      </c>
      <c r="AI832" s="17">
        <f>VLOOKUP(A832,'REPORTE'!$A$1:$AG$1961,28,0)</f>
        <v>44398</v>
      </c>
      <c r="AJ832" s="17" t="str">
        <f>VLOOKUP(A832,'REPORTE'!$A$1:$AG$1961,29,0)</f>
        <v>Cliente</v>
      </c>
      <c r="AK832" s="17" t="str">
        <f>VLOOKUP(A832,'REPORTE'!$A$1:$AG$1961,30,0)</f>
        <v>Primaria</v>
      </c>
      <c r="AL832" s="17" t="str">
        <f>VLOOKUP(A832,'REPORTE'!$A$1:$AG$1961,31,0)</f>
        <v>PICHINCHA</v>
      </c>
      <c r="AM832" s="17" t="str">
        <f>VLOOKUP(AL832,PROVINCIAS!$F$1:$G$1171,2,0)</f>
        <v>URBANA</v>
      </c>
    </row>
    <row r="833" spans="1:39" x14ac:dyDescent="0.45">
      <c r="A833" s="17">
        <v>1001773</v>
      </c>
      <c r="B833" s="17" t="s">
        <v>10324</v>
      </c>
      <c r="C833" s="85">
        <v>602371460</v>
      </c>
      <c r="D833" s="17">
        <v>51</v>
      </c>
      <c r="E833" s="86">
        <v>25812</v>
      </c>
      <c r="F833" s="86" t="str">
        <f t="shared" si="73"/>
        <v>1970</v>
      </c>
      <c r="G833" s="87">
        <v>2022</v>
      </c>
      <c r="H833" s="87">
        <f t="shared" si="74"/>
        <v>52</v>
      </c>
      <c r="I833" s="87" t="str">
        <f t="shared" si="72"/>
        <v>Mal</v>
      </c>
      <c r="J833" s="17" t="s">
        <v>59</v>
      </c>
      <c r="K833" s="17">
        <v>1002538</v>
      </c>
      <c r="L833" s="17">
        <v>12</v>
      </c>
      <c r="M833" s="17">
        <v>0</v>
      </c>
      <c r="N833" s="17" t="str">
        <f t="shared" si="75"/>
        <v>A1</v>
      </c>
      <c r="O833" s="17" t="s">
        <v>10468</v>
      </c>
      <c r="P833" s="17" t="s">
        <v>10469</v>
      </c>
      <c r="Q833" s="88">
        <v>44583</v>
      </c>
      <c r="R833" s="88">
        <v>44948</v>
      </c>
      <c r="S833" s="89" t="s">
        <v>776</v>
      </c>
      <c r="T833" s="17">
        <v>1000</v>
      </c>
      <c r="U833" s="17">
        <v>925.76</v>
      </c>
      <c r="V833" s="17">
        <v>23</v>
      </c>
      <c r="W833" s="17" t="s">
        <v>10994</v>
      </c>
      <c r="X833" s="17" t="str">
        <f t="shared" si="76"/>
        <v>Vigente</v>
      </c>
      <c r="Y833" s="17" t="str">
        <f t="shared" si="77"/>
        <v>V</v>
      </c>
      <c r="Z833" s="17" t="s">
        <v>244</v>
      </c>
      <c r="AA833" s="17" t="str">
        <f>VLOOKUP(A833,'REPORTE'!$A$1:$AG$1961,19,0)</f>
        <v>Venta al por mayor de frutas, legumbres y hortalizas.</v>
      </c>
      <c r="AB833" s="17">
        <v>1001880</v>
      </c>
      <c r="AC833" s="17" t="s">
        <v>11185</v>
      </c>
      <c r="AD833" s="17" t="s">
        <v>11891</v>
      </c>
      <c r="AE833" s="17" t="s">
        <v>12072</v>
      </c>
      <c r="AF833" s="17" t="s">
        <v>12506</v>
      </c>
      <c r="AG833" s="17" t="s">
        <v>74</v>
      </c>
      <c r="AH833" s="17" t="str">
        <f>VLOOKUP(A833,'REPORTE'!$A$1:$AG$1961,5,0)</f>
        <v>ECUATORIANO(A) INDIGENA</v>
      </c>
      <c r="AI833" s="17">
        <f>VLOOKUP(A833,'REPORTE'!$A$1:$AG$1961,28,0)</f>
        <v>0</v>
      </c>
      <c r="AJ833" s="17" t="str">
        <f>VLOOKUP(A833,'REPORTE'!$A$1:$AG$1961,29,0)</f>
        <v>Cliente</v>
      </c>
      <c r="AK833" s="17" t="str">
        <f>VLOOKUP(A833,'REPORTE'!$A$1:$AG$1961,30,0)</f>
        <v>Primaria</v>
      </c>
      <c r="AL833" s="17" t="str">
        <f>VLOOKUP(A833,'REPORTE'!$A$1:$AG$1961,31,0)</f>
        <v>CHIMBORAZO</v>
      </c>
      <c r="AM833" s="17" t="e">
        <f>VLOOKUP(AL833,PROVINCIAS!$F$1:$G$1171,2,0)</f>
        <v>#N/A</v>
      </c>
    </row>
    <row r="834" spans="1:39" x14ac:dyDescent="0.45">
      <c r="A834" s="17">
        <v>1000253</v>
      </c>
      <c r="B834" s="17" t="s">
        <v>10325</v>
      </c>
      <c r="C834" s="85">
        <v>1712725868</v>
      </c>
      <c r="D834" s="17">
        <v>48</v>
      </c>
      <c r="E834" s="86">
        <v>26965</v>
      </c>
      <c r="F834" s="86" t="str">
        <f t="shared" si="73"/>
        <v>1973</v>
      </c>
      <c r="G834" s="87">
        <v>2022</v>
      </c>
      <c r="H834" s="87">
        <f t="shared" si="74"/>
        <v>49</v>
      </c>
      <c r="I834" s="87" t="str">
        <f t="shared" ref="I834:I897" si="78">IF(H852=D834,"Bien","Mal")</f>
        <v>Mal</v>
      </c>
      <c r="J834" s="17" t="s">
        <v>59</v>
      </c>
      <c r="K834" s="17">
        <v>1002547</v>
      </c>
      <c r="L834" s="17">
        <v>40</v>
      </c>
      <c r="M834" s="17">
        <v>0</v>
      </c>
      <c r="N834" s="17" t="str">
        <f t="shared" si="75"/>
        <v>A1</v>
      </c>
      <c r="O834" s="17" t="s">
        <v>10468</v>
      </c>
      <c r="P834" s="17" t="s">
        <v>10469</v>
      </c>
      <c r="Q834" s="88">
        <v>44585</v>
      </c>
      <c r="R834" s="88">
        <v>45809</v>
      </c>
      <c r="S834" s="89" t="s">
        <v>776</v>
      </c>
      <c r="T834" s="17">
        <v>8100</v>
      </c>
      <c r="U834" s="17" t="s">
        <v>10959</v>
      </c>
      <c r="V834" s="17">
        <v>21.5</v>
      </c>
      <c r="W834" s="17" t="s">
        <v>10994</v>
      </c>
      <c r="X834" s="17" t="str">
        <f t="shared" si="76"/>
        <v>Vigente</v>
      </c>
      <c r="Y834" s="17" t="str">
        <f t="shared" si="77"/>
        <v>V</v>
      </c>
      <c r="Z834" s="17" t="s">
        <v>244</v>
      </c>
      <c r="AA834" s="17" t="str">
        <f>VLOOKUP(A834,'REPORTE'!$A$1:$AG$1961,19,0)</f>
        <v>Servicios de taxis.</v>
      </c>
      <c r="AB834" s="17">
        <v>1001857</v>
      </c>
      <c r="AC834" s="17" t="s">
        <v>11752</v>
      </c>
      <c r="AD834" s="17" t="s">
        <v>11846</v>
      </c>
      <c r="AE834" s="17" t="s">
        <v>12072</v>
      </c>
      <c r="AF834" s="17" t="s">
        <v>12507</v>
      </c>
      <c r="AG834" s="17" t="s">
        <v>665</v>
      </c>
      <c r="AH834" s="17" t="str">
        <f>VLOOKUP(A834,'REPORTE'!$A$1:$AG$1961,5,0)</f>
        <v>ECUATORIANO(A) INDIGENA</v>
      </c>
      <c r="AI834" s="17">
        <f>VLOOKUP(A834,'REPORTE'!$A$1:$AG$1961,28,0)</f>
        <v>44585</v>
      </c>
      <c r="AJ834" s="17" t="str">
        <f>VLOOKUP(A834,'REPORTE'!$A$1:$AG$1961,29,0)</f>
        <v>Cliente</v>
      </c>
      <c r="AK834" s="17" t="str">
        <f>VLOOKUP(A834,'REPORTE'!$A$1:$AG$1961,30,0)</f>
        <v>Primaria</v>
      </c>
      <c r="AL834" s="17" t="str">
        <f>VLOOKUP(A834,'REPORTE'!$A$1:$AG$1961,31,0)</f>
        <v>PICHINCHA</v>
      </c>
      <c r="AM834" s="17" t="str">
        <f>VLOOKUP(AL834,PROVINCIAS!$F$1:$G$1171,2,0)</f>
        <v>URBANA</v>
      </c>
    </row>
    <row r="835" spans="1:39" x14ac:dyDescent="0.45">
      <c r="A835" s="17">
        <v>1000821</v>
      </c>
      <c r="B835" s="17" t="s">
        <v>9613</v>
      </c>
      <c r="C835" s="85">
        <v>1725449886</v>
      </c>
      <c r="D835" s="17">
        <v>23</v>
      </c>
      <c r="E835" s="86">
        <v>36120</v>
      </c>
      <c r="F835" s="86" t="str">
        <f t="shared" ref="F835:F898" si="79">TEXT(E835,"yyyy")</f>
        <v>1998</v>
      </c>
      <c r="G835" s="87">
        <v>2022</v>
      </c>
      <c r="H835" s="87">
        <f t="shared" ref="H835:H898" si="80">G835-F835</f>
        <v>24</v>
      </c>
      <c r="I835" s="87" t="str">
        <f t="shared" si="78"/>
        <v>Mal</v>
      </c>
      <c r="J835" s="17" t="s">
        <v>59</v>
      </c>
      <c r="K835" s="17">
        <v>1002546</v>
      </c>
      <c r="L835" s="17">
        <v>1</v>
      </c>
      <c r="M835" s="17">
        <v>0</v>
      </c>
      <c r="N835" s="17" t="str">
        <f t="shared" ref="N835:N898" si="81">+IF(M835&lt;=5,"A1",IF(M835&lt;=30,"A2",IF(M835&lt;=60,"A3",IF(M835&lt;=75,"B1",IF(M835&lt;=90,"B2",IF(M835&lt;=120,"C1",IF(M835&lt;=150,"C2",IF(M835&lt;=180,"D","E"))))))))</f>
        <v>A1</v>
      </c>
      <c r="O835" s="17" t="s">
        <v>10468</v>
      </c>
      <c r="P835" s="17" t="s">
        <v>10469</v>
      </c>
      <c r="Q835" s="88">
        <v>44585</v>
      </c>
      <c r="R835" s="88">
        <v>44767</v>
      </c>
      <c r="S835" s="89" t="s">
        <v>776</v>
      </c>
      <c r="T835" s="17">
        <v>3700</v>
      </c>
      <c r="U835" s="17" t="s">
        <v>10960</v>
      </c>
      <c r="V835" s="17">
        <v>18.989999999999998</v>
      </c>
      <c r="W835" s="17" t="s">
        <v>10994</v>
      </c>
      <c r="X835" s="17" t="str">
        <f t="shared" ref="X835:X898" si="82">IF(M835&gt;=61,"Vencido","Vigente")</f>
        <v>Vigente</v>
      </c>
      <c r="Y835" s="17" t="str">
        <f t="shared" ref="Y835:Y898" si="83">IF(W835=X835,"V","F")</f>
        <v>V</v>
      </c>
      <c r="Z835" s="17" t="s">
        <v>279</v>
      </c>
      <c r="AA835" s="17" t="str">
        <f>VLOOKUP(A835,'REPORTE'!$A$1:$AG$1961,19,0)</f>
        <v>Venta al por mayor de frutas, legumbres y hortalizas.</v>
      </c>
      <c r="AB835" s="17">
        <v>1000892</v>
      </c>
      <c r="AC835" s="17" t="s">
        <v>11753</v>
      </c>
      <c r="AD835" s="17" t="s">
        <v>11842</v>
      </c>
      <c r="AE835" s="17" t="s">
        <v>12072</v>
      </c>
      <c r="AF835" s="17" t="s">
        <v>12080</v>
      </c>
      <c r="AG835" s="17" t="s">
        <v>665</v>
      </c>
      <c r="AH835" s="17" t="str">
        <f>VLOOKUP(A835,'REPORTE'!$A$1:$AG$1961,5,0)</f>
        <v>ECUATORIANO(A) INDIGENA</v>
      </c>
      <c r="AI835" s="17">
        <f>VLOOKUP(A835,'REPORTE'!$A$1:$AG$1961,28,0)</f>
        <v>44111</v>
      </c>
      <c r="AJ835" s="17" t="str">
        <f>VLOOKUP(A835,'REPORTE'!$A$1:$AG$1961,29,0)</f>
        <v>Cliente</v>
      </c>
      <c r="AK835" s="17" t="str">
        <f>VLOOKUP(A835,'REPORTE'!$A$1:$AG$1961,30,0)</f>
        <v>Secundaria</v>
      </c>
      <c r="AL835" s="17" t="str">
        <f>VLOOKUP(A835,'REPORTE'!$A$1:$AG$1961,31,0)</f>
        <v>CHIMBORAZO</v>
      </c>
      <c r="AM835" s="17" t="e">
        <f>VLOOKUP(AL835,PROVINCIAS!$F$1:$G$1171,2,0)</f>
        <v>#N/A</v>
      </c>
    </row>
    <row r="836" spans="1:39" x14ac:dyDescent="0.45">
      <c r="A836" s="17">
        <v>1000937</v>
      </c>
      <c r="B836" s="17" t="s">
        <v>9720</v>
      </c>
      <c r="C836" s="85">
        <v>1717926131</v>
      </c>
      <c r="D836" s="17">
        <v>36</v>
      </c>
      <c r="E836" s="86">
        <v>31267</v>
      </c>
      <c r="F836" s="86" t="str">
        <f t="shared" si="79"/>
        <v>1985</v>
      </c>
      <c r="G836" s="87">
        <v>2022</v>
      </c>
      <c r="H836" s="87">
        <f t="shared" si="80"/>
        <v>37</v>
      </c>
      <c r="I836" s="87" t="str">
        <f t="shared" si="78"/>
        <v>Mal</v>
      </c>
      <c r="J836" s="17" t="s">
        <v>59</v>
      </c>
      <c r="K836" s="17">
        <v>1002542</v>
      </c>
      <c r="L836" s="17">
        <v>1</v>
      </c>
      <c r="M836" s="17">
        <v>0</v>
      </c>
      <c r="N836" s="17" t="str">
        <f t="shared" si="81"/>
        <v>A1</v>
      </c>
      <c r="O836" s="17" t="s">
        <v>10468</v>
      </c>
      <c r="P836" s="17" t="s">
        <v>10469</v>
      </c>
      <c r="Q836" s="88">
        <v>44585</v>
      </c>
      <c r="R836" s="88">
        <v>44676</v>
      </c>
      <c r="S836" s="89" t="s">
        <v>776</v>
      </c>
      <c r="T836" s="17">
        <v>2000</v>
      </c>
      <c r="U836" s="17" t="s">
        <v>10763</v>
      </c>
      <c r="V836" s="17">
        <v>23</v>
      </c>
      <c r="W836" s="17" t="s">
        <v>10994</v>
      </c>
      <c r="X836" s="17" t="str">
        <f t="shared" si="82"/>
        <v>Vigente</v>
      </c>
      <c r="Y836" s="17" t="str">
        <f t="shared" si="83"/>
        <v>V</v>
      </c>
      <c r="Z836" s="17" t="s">
        <v>244</v>
      </c>
      <c r="AA836" s="17" t="str">
        <f>VLOOKUP(A836,'REPORTE'!$A$1:$AG$1961,19,0)</f>
        <v>Venta al por mayor de frutas, legumbres y hortalizas.</v>
      </c>
      <c r="AB836" s="17">
        <v>1001005</v>
      </c>
      <c r="AC836" s="17" t="s">
        <v>11384</v>
      </c>
      <c r="AD836" s="17" t="s">
        <v>11893</v>
      </c>
      <c r="AE836" s="17" t="s">
        <v>12072</v>
      </c>
      <c r="AF836" s="17" t="s">
        <v>12128</v>
      </c>
      <c r="AG836" s="17" t="s">
        <v>665</v>
      </c>
      <c r="AH836" s="17" t="str">
        <f>VLOOKUP(A836,'REPORTE'!$A$1:$AG$1961,5,0)</f>
        <v>ECUATORIANO(A)</v>
      </c>
      <c r="AI836" s="17">
        <f>VLOOKUP(A836,'REPORTE'!$A$1:$AG$1961,28,0)</f>
        <v>44277</v>
      </c>
      <c r="AJ836" s="17" t="str">
        <f>VLOOKUP(A836,'REPORTE'!$A$1:$AG$1961,29,0)</f>
        <v>Cliente</v>
      </c>
      <c r="AK836" s="17" t="str">
        <f>VLOOKUP(A836,'REPORTE'!$A$1:$AG$1961,30,0)</f>
        <v>Ninguna</v>
      </c>
      <c r="AL836" s="17" t="str">
        <f>VLOOKUP(A836,'REPORTE'!$A$1:$AG$1961,31,0)</f>
        <v>CHIMBORAZO</v>
      </c>
      <c r="AM836" s="17" t="e">
        <f>VLOOKUP(AL836,PROVINCIAS!$F$1:$G$1171,2,0)</f>
        <v>#N/A</v>
      </c>
    </row>
    <row r="837" spans="1:39" x14ac:dyDescent="0.45">
      <c r="A837" s="17">
        <v>1001112</v>
      </c>
      <c r="B837" s="17" t="s">
        <v>10326</v>
      </c>
      <c r="C837" s="85">
        <v>1722534219</v>
      </c>
      <c r="D837" s="17">
        <v>28</v>
      </c>
      <c r="E837" s="86">
        <v>34372</v>
      </c>
      <c r="F837" s="86" t="str">
        <f t="shared" si="79"/>
        <v>1994</v>
      </c>
      <c r="G837" s="87">
        <v>2022</v>
      </c>
      <c r="H837" s="87">
        <f t="shared" si="80"/>
        <v>28</v>
      </c>
      <c r="I837" s="87" t="str">
        <f t="shared" si="78"/>
        <v>Mal</v>
      </c>
      <c r="J837" s="17" t="s">
        <v>59</v>
      </c>
      <c r="K837" s="17">
        <v>1002543</v>
      </c>
      <c r="L837" s="17">
        <v>12</v>
      </c>
      <c r="M837" s="17">
        <v>0</v>
      </c>
      <c r="N837" s="17" t="str">
        <f t="shared" si="81"/>
        <v>A1</v>
      </c>
      <c r="O837" s="17" t="s">
        <v>10466</v>
      </c>
      <c r="P837" s="17" t="s">
        <v>10467</v>
      </c>
      <c r="Q837" s="88">
        <v>44585</v>
      </c>
      <c r="R837" s="88">
        <v>44962</v>
      </c>
      <c r="S837" s="89" t="s">
        <v>776</v>
      </c>
      <c r="T837" s="17">
        <v>5000</v>
      </c>
      <c r="U837" s="17" t="s">
        <v>10911</v>
      </c>
      <c r="V837" s="17">
        <v>15.3</v>
      </c>
      <c r="W837" s="17" t="s">
        <v>10994</v>
      </c>
      <c r="X837" s="17" t="str">
        <f t="shared" si="82"/>
        <v>Vigente</v>
      </c>
      <c r="Y837" s="17" t="str">
        <f t="shared" si="83"/>
        <v>V</v>
      </c>
      <c r="Z837" s="17" t="s">
        <v>11000</v>
      </c>
      <c r="AA837" s="17" t="str">
        <f>VLOOKUP(A837,'REPORTE'!$A$1:$AG$1961,19,0)</f>
        <v>Empleado Privado</v>
      </c>
      <c r="AB837" s="17">
        <v>1001186</v>
      </c>
      <c r="AC837" s="17" t="s">
        <v>11754</v>
      </c>
      <c r="AD837" s="17" t="s">
        <v>12016</v>
      </c>
      <c r="AE837" s="17" t="s">
        <v>12072</v>
      </c>
      <c r="AF837" s="17" t="s">
        <v>12508</v>
      </c>
      <c r="AG837" s="17" t="s">
        <v>665</v>
      </c>
      <c r="AH837" s="17" t="str">
        <f>VLOOKUP(A837,'REPORTE'!$A$1:$AG$1961,5,0)</f>
        <v>ECUATORIANO(A)</v>
      </c>
      <c r="AI837" s="17">
        <f>VLOOKUP(A837,'REPORTE'!$A$1:$AG$1961,28,0)</f>
        <v>44585</v>
      </c>
      <c r="AJ837" s="17" t="str">
        <f>VLOOKUP(A837,'REPORTE'!$A$1:$AG$1961,29,0)</f>
        <v>Cliente</v>
      </c>
      <c r="AK837" s="17" t="str">
        <f>VLOOKUP(A837,'REPORTE'!$A$1:$AG$1961,30,0)</f>
        <v>Secundaria</v>
      </c>
      <c r="AL837" s="17" t="str">
        <f>VLOOKUP(A837,'REPORTE'!$A$1:$AG$1961,31,0)</f>
        <v>PICHINCHA</v>
      </c>
      <c r="AM837" s="17" t="str">
        <f>VLOOKUP(AL837,PROVINCIAS!$F$1:$G$1171,2,0)</f>
        <v>URBANA</v>
      </c>
    </row>
    <row r="838" spans="1:39" x14ac:dyDescent="0.45">
      <c r="A838" s="17">
        <v>1001301</v>
      </c>
      <c r="B838" s="17" t="s">
        <v>10327</v>
      </c>
      <c r="C838" s="85">
        <v>1723305833</v>
      </c>
      <c r="D838" s="17">
        <v>27</v>
      </c>
      <c r="E838" s="86">
        <v>34459</v>
      </c>
      <c r="F838" s="86" t="str">
        <f t="shared" si="79"/>
        <v>1994</v>
      </c>
      <c r="G838" s="87">
        <v>2022</v>
      </c>
      <c r="H838" s="87">
        <f t="shared" si="80"/>
        <v>28</v>
      </c>
      <c r="I838" s="87" t="str">
        <f t="shared" si="78"/>
        <v>Mal</v>
      </c>
      <c r="J838" s="17" t="s">
        <v>59</v>
      </c>
      <c r="K838" s="17">
        <v>1002545</v>
      </c>
      <c r="L838" s="17">
        <v>30</v>
      </c>
      <c r="M838" s="17">
        <v>4</v>
      </c>
      <c r="N838" s="17" t="str">
        <f t="shared" si="81"/>
        <v>A1</v>
      </c>
      <c r="O838" s="17" t="s">
        <v>10468</v>
      </c>
      <c r="P838" s="17" t="s">
        <v>10469</v>
      </c>
      <c r="Q838" s="88">
        <v>44585</v>
      </c>
      <c r="R838" s="88">
        <v>45498</v>
      </c>
      <c r="S838" s="88">
        <v>44617</v>
      </c>
      <c r="T838" s="17">
        <v>4300</v>
      </c>
      <c r="U838" s="17" t="s">
        <v>10961</v>
      </c>
      <c r="V838" s="17">
        <v>21.5</v>
      </c>
      <c r="W838" s="17" t="s">
        <v>10995</v>
      </c>
      <c r="X838" s="17" t="str">
        <f t="shared" si="82"/>
        <v>Vigente</v>
      </c>
      <c r="Y838" s="17" t="str">
        <f t="shared" si="83"/>
        <v>F</v>
      </c>
      <c r="Z838" s="17" t="s">
        <v>11501</v>
      </c>
      <c r="AA838" s="17" t="str">
        <f>VLOOKUP(A838,'REPORTE'!$A$1:$AG$1961,19,0)</f>
        <v>Actividades de lavado, corte, recorte, peinado, teñido, coloración, ondulación y alisado del cabello y otras actividades similares para hombres y mujeres; afeitado y recorte de la barba; masajes faciales, manicura y pedicura, tatuajes, maquillaje, etcétera.</v>
      </c>
      <c r="AB838" s="17">
        <v>1001378</v>
      </c>
      <c r="AC838" s="17" t="s">
        <v>11755</v>
      </c>
      <c r="AD838" s="17" t="s">
        <v>11870</v>
      </c>
      <c r="AE838" s="17" t="s">
        <v>12072</v>
      </c>
      <c r="AF838" s="17" t="s">
        <v>12093</v>
      </c>
      <c r="AG838" s="17" t="s">
        <v>1125</v>
      </c>
      <c r="AH838" s="17" t="str">
        <f>VLOOKUP(A838,'REPORTE'!$A$1:$AG$1961,5,0)</f>
        <v>ECUATORIANO(A)</v>
      </c>
      <c r="AI838" s="17">
        <f>VLOOKUP(A838,'REPORTE'!$A$1:$AG$1961,28,0)</f>
        <v>44463</v>
      </c>
      <c r="AJ838" s="17" t="str">
        <f>VLOOKUP(A838,'REPORTE'!$A$1:$AG$1961,29,0)</f>
        <v>Cliente</v>
      </c>
      <c r="AK838" s="17" t="str">
        <f>VLOOKUP(A838,'REPORTE'!$A$1:$AG$1961,30,0)</f>
        <v>Primaria</v>
      </c>
      <c r="AL838" s="17" t="str">
        <f>VLOOKUP(A838,'REPORTE'!$A$1:$AG$1961,31,0)</f>
        <v>PICHINCHA</v>
      </c>
      <c r="AM838" s="17" t="str">
        <f>VLOOKUP(AL838,PROVINCIAS!$F$1:$G$1171,2,0)</f>
        <v>URBANA</v>
      </c>
    </row>
    <row r="839" spans="1:39" x14ac:dyDescent="0.45">
      <c r="A839" s="17">
        <v>1001796</v>
      </c>
      <c r="B839" s="17" t="s">
        <v>10328</v>
      </c>
      <c r="C839" s="85">
        <v>401057708</v>
      </c>
      <c r="D839" s="17">
        <v>49</v>
      </c>
      <c r="E839" s="86">
        <v>26712</v>
      </c>
      <c r="F839" s="86" t="str">
        <f t="shared" si="79"/>
        <v>1973</v>
      </c>
      <c r="G839" s="87">
        <v>2022</v>
      </c>
      <c r="H839" s="87">
        <f t="shared" si="80"/>
        <v>49</v>
      </c>
      <c r="I839" s="87" t="str">
        <f t="shared" si="78"/>
        <v>Mal</v>
      </c>
      <c r="J839" s="17" t="s">
        <v>36</v>
      </c>
      <c r="K839" s="17">
        <v>1002544</v>
      </c>
      <c r="L839" s="17">
        <v>6</v>
      </c>
      <c r="M839" s="17">
        <v>0</v>
      </c>
      <c r="N839" s="17" t="str">
        <f t="shared" si="81"/>
        <v>A1</v>
      </c>
      <c r="O839" s="17" t="s">
        <v>10468</v>
      </c>
      <c r="P839" s="17" t="s">
        <v>10469</v>
      </c>
      <c r="Q839" s="88">
        <v>44585</v>
      </c>
      <c r="R839" s="88">
        <v>44767</v>
      </c>
      <c r="S839" s="89" t="s">
        <v>776</v>
      </c>
      <c r="T839" s="17">
        <v>500</v>
      </c>
      <c r="U839" s="17">
        <v>421.23</v>
      </c>
      <c r="V839" s="17">
        <v>23</v>
      </c>
      <c r="W839" s="17" t="s">
        <v>10994</v>
      </c>
      <c r="X839" s="17" t="str">
        <f t="shared" si="82"/>
        <v>Vigente</v>
      </c>
      <c r="Y839" s="17" t="str">
        <f t="shared" si="83"/>
        <v>V</v>
      </c>
      <c r="Z839" s="17" t="s">
        <v>11122</v>
      </c>
      <c r="AA839" s="17" t="str">
        <f>VLOOKUP(A839,'REPORTE'!$A$1:$AG$1961,19,0)</f>
        <v>Actividades de confección a la medida de prendas de vestir (costureras, sastres).</v>
      </c>
      <c r="AB839" s="17">
        <v>1001903</v>
      </c>
      <c r="AC839" s="17" t="s">
        <v>11258</v>
      </c>
      <c r="AD839" s="17" t="s">
        <v>11881</v>
      </c>
      <c r="AE839" s="17" t="s">
        <v>12072</v>
      </c>
      <c r="AF839" s="17" t="s">
        <v>12509</v>
      </c>
      <c r="AG839" s="17" t="s">
        <v>1125</v>
      </c>
      <c r="AH839" s="17" t="str">
        <f>VLOOKUP(A839,'REPORTE'!$A$1:$AG$1961,5,0)</f>
        <v>ECUATORIANO(A)</v>
      </c>
      <c r="AI839" s="17">
        <f>VLOOKUP(A839,'REPORTE'!$A$1:$AG$1961,28,0)</f>
        <v>0</v>
      </c>
      <c r="AJ839" s="17" t="str">
        <f>VLOOKUP(A839,'REPORTE'!$A$1:$AG$1961,29,0)</f>
        <v>Cliente</v>
      </c>
      <c r="AK839" s="17" t="str">
        <f>VLOOKUP(A839,'REPORTE'!$A$1:$AG$1961,30,0)</f>
        <v>Primaria</v>
      </c>
      <c r="AL839" s="17" t="str">
        <f>VLOOKUP(A839,'REPORTE'!$A$1:$AG$1961,31,0)</f>
        <v>PICHINCHA</v>
      </c>
      <c r="AM839" s="17" t="str">
        <f>VLOOKUP(AL839,PROVINCIAS!$F$1:$G$1171,2,0)</f>
        <v>URBANA</v>
      </c>
    </row>
    <row r="840" spans="1:39" x14ac:dyDescent="0.45">
      <c r="A840" s="17">
        <v>1000302</v>
      </c>
      <c r="B840" s="17" t="s">
        <v>10329</v>
      </c>
      <c r="C840" s="85">
        <v>1701339986</v>
      </c>
      <c r="D840" s="17">
        <v>75</v>
      </c>
      <c r="E840" s="86">
        <v>17190</v>
      </c>
      <c r="F840" s="86" t="str">
        <f t="shared" si="79"/>
        <v>1947</v>
      </c>
      <c r="G840" s="87">
        <v>2022</v>
      </c>
      <c r="H840" s="87">
        <f t="shared" si="80"/>
        <v>75</v>
      </c>
      <c r="I840" s="87" t="str">
        <f t="shared" si="78"/>
        <v>Mal</v>
      </c>
      <c r="J840" s="17" t="s">
        <v>59</v>
      </c>
      <c r="K840" s="17">
        <v>1002551</v>
      </c>
      <c r="L840" s="17">
        <v>1</v>
      </c>
      <c r="M840" s="17">
        <v>0</v>
      </c>
      <c r="N840" s="17" t="str">
        <f t="shared" si="81"/>
        <v>A1</v>
      </c>
      <c r="O840" s="17" t="s">
        <v>10468</v>
      </c>
      <c r="P840" s="17" t="s">
        <v>10469</v>
      </c>
      <c r="Q840" s="88">
        <v>44586</v>
      </c>
      <c r="R840" s="88">
        <v>44676</v>
      </c>
      <c r="S840" s="89" t="s">
        <v>776</v>
      </c>
      <c r="T840" s="17">
        <v>300</v>
      </c>
      <c r="U840" s="17">
        <v>300</v>
      </c>
      <c r="V840" s="17">
        <v>23</v>
      </c>
      <c r="W840" s="17" t="s">
        <v>10994</v>
      </c>
      <c r="X840" s="17" t="str">
        <f t="shared" si="82"/>
        <v>Vigente</v>
      </c>
      <c r="Y840" s="17" t="str">
        <f t="shared" si="83"/>
        <v>V</v>
      </c>
      <c r="Z840" s="17" t="s">
        <v>3191</v>
      </c>
      <c r="AA840" s="17" t="str">
        <f>VLOOKUP(A840,'REPORTE'!$A$1:$AG$1961,19,0)</f>
        <v>Servicios de taxis.</v>
      </c>
      <c r="AB840" s="17">
        <v>1000362</v>
      </c>
      <c r="AC840" s="17" t="s">
        <v>11385</v>
      </c>
      <c r="AD840" s="17" t="s">
        <v>11888</v>
      </c>
      <c r="AE840" s="17" t="s">
        <v>12072</v>
      </c>
      <c r="AF840" s="17" t="s">
        <v>12510</v>
      </c>
      <c r="AG840" s="17" t="s">
        <v>1125</v>
      </c>
      <c r="AH840" s="17" t="str">
        <f>VLOOKUP(A840,'REPORTE'!$A$1:$AG$1961,5,0)</f>
        <v>ECUATORIANO(A) INDIGENA</v>
      </c>
      <c r="AI840" s="17">
        <f>VLOOKUP(A840,'REPORTE'!$A$1:$AG$1961,28,0)</f>
        <v>44133</v>
      </c>
      <c r="AJ840" s="17" t="str">
        <f>VLOOKUP(A840,'REPORTE'!$A$1:$AG$1961,29,0)</f>
        <v>Cliente</v>
      </c>
      <c r="AK840" s="17" t="str">
        <f>VLOOKUP(A840,'REPORTE'!$A$1:$AG$1961,30,0)</f>
        <v>Ninguna</v>
      </c>
      <c r="AL840" s="17" t="str">
        <f>VLOOKUP(A840,'REPORTE'!$A$1:$AG$1961,31,0)</f>
        <v>PICHINCHA</v>
      </c>
      <c r="AM840" s="17" t="str">
        <f>VLOOKUP(AL840,PROVINCIAS!$F$1:$G$1171,2,0)</f>
        <v>URBANA</v>
      </c>
    </row>
    <row r="841" spans="1:39" x14ac:dyDescent="0.45">
      <c r="A841" s="17">
        <v>1000780</v>
      </c>
      <c r="B841" s="17" t="s">
        <v>10191</v>
      </c>
      <c r="C841" s="85">
        <v>1716928153</v>
      </c>
      <c r="D841" s="17">
        <v>39</v>
      </c>
      <c r="E841" s="86">
        <v>30279</v>
      </c>
      <c r="F841" s="86" t="str">
        <f t="shared" si="79"/>
        <v>1982</v>
      </c>
      <c r="G841" s="87">
        <v>2022</v>
      </c>
      <c r="H841" s="87">
        <f t="shared" si="80"/>
        <v>40</v>
      </c>
      <c r="I841" s="87" t="str">
        <f t="shared" si="78"/>
        <v>Mal</v>
      </c>
      <c r="J841" s="17" t="s">
        <v>59</v>
      </c>
      <c r="K841" s="17">
        <v>1002553</v>
      </c>
      <c r="L841" s="17">
        <v>1</v>
      </c>
      <c r="M841" s="17">
        <v>0</v>
      </c>
      <c r="N841" s="17" t="str">
        <f t="shared" si="81"/>
        <v>A1</v>
      </c>
      <c r="O841" s="17" t="s">
        <v>10468</v>
      </c>
      <c r="P841" s="17" t="s">
        <v>10469</v>
      </c>
      <c r="Q841" s="88">
        <v>44586</v>
      </c>
      <c r="R841" s="88">
        <v>44767</v>
      </c>
      <c r="S841" s="89" t="s">
        <v>776</v>
      </c>
      <c r="T841" s="17">
        <v>1700</v>
      </c>
      <c r="U841" s="17" t="s">
        <v>10962</v>
      </c>
      <c r="V841" s="17">
        <v>23</v>
      </c>
      <c r="W841" s="17" t="s">
        <v>10994</v>
      </c>
      <c r="X841" s="17" t="str">
        <f t="shared" si="82"/>
        <v>Vigente</v>
      </c>
      <c r="Y841" s="17" t="str">
        <f t="shared" si="83"/>
        <v>V</v>
      </c>
      <c r="Z841" s="17" t="s">
        <v>244</v>
      </c>
      <c r="AA841" s="17" t="str">
        <f>VLOOKUP(A841,'REPORTE'!$A$1:$AG$1961,19,0)</f>
        <v>Actividades auxiliares de las actividades de servicios financieros n.c.p., como: actividades de tramitación y liquidación de transacciones financieras, incluidas las transacciones con tarjetas de crédito.</v>
      </c>
      <c r="AB841" s="17">
        <v>1000852</v>
      </c>
      <c r="AC841" s="17" t="s">
        <v>11386</v>
      </c>
      <c r="AD841" s="17" t="s">
        <v>11976</v>
      </c>
      <c r="AE841" s="17" t="s">
        <v>12072</v>
      </c>
      <c r="AF841" s="17" t="s">
        <v>12407</v>
      </c>
      <c r="AG841" s="17" t="s">
        <v>665</v>
      </c>
      <c r="AH841" s="17" t="str">
        <f>VLOOKUP(A841,'REPORTE'!$A$1:$AG$1961,5,0)</f>
        <v>ECUATORIANO(A) INDIGENA</v>
      </c>
      <c r="AI841" s="17">
        <f>VLOOKUP(A841,'REPORTE'!$A$1:$AG$1961,28,0)</f>
        <v>44112</v>
      </c>
      <c r="AJ841" s="17" t="str">
        <f>VLOOKUP(A841,'REPORTE'!$A$1:$AG$1961,29,0)</f>
        <v>Cliente</v>
      </c>
      <c r="AK841" s="17" t="str">
        <f>VLOOKUP(A841,'REPORTE'!$A$1:$AG$1961,30,0)</f>
        <v>Primaria</v>
      </c>
      <c r="AL841" s="17" t="str">
        <f>VLOOKUP(A841,'REPORTE'!$A$1:$AG$1961,31,0)</f>
        <v>CHIMBORAZO</v>
      </c>
      <c r="AM841" s="17" t="e">
        <f>VLOOKUP(AL841,PROVINCIAS!$F$1:$G$1171,2,0)</f>
        <v>#N/A</v>
      </c>
    </row>
    <row r="842" spans="1:39" x14ac:dyDescent="0.45">
      <c r="A842" s="17">
        <v>1001523</v>
      </c>
      <c r="B842" s="17" t="s">
        <v>10330</v>
      </c>
      <c r="C842" s="85">
        <v>604694935</v>
      </c>
      <c r="D842" s="17">
        <v>26</v>
      </c>
      <c r="E842" s="86">
        <v>34933</v>
      </c>
      <c r="F842" s="86" t="str">
        <f t="shared" si="79"/>
        <v>1995</v>
      </c>
      <c r="G842" s="87">
        <v>2022</v>
      </c>
      <c r="H842" s="87">
        <f t="shared" si="80"/>
        <v>27</v>
      </c>
      <c r="I842" s="87" t="str">
        <f t="shared" si="78"/>
        <v>Mal</v>
      </c>
      <c r="J842" s="17" t="s">
        <v>59</v>
      </c>
      <c r="K842" s="17">
        <v>1002549</v>
      </c>
      <c r="L842" s="17">
        <v>1</v>
      </c>
      <c r="M842" s="17">
        <v>0</v>
      </c>
      <c r="N842" s="17" t="str">
        <f t="shared" si="81"/>
        <v>A1</v>
      </c>
      <c r="O842" s="17" t="s">
        <v>10466</v>
      </c>
      <c r="P842" s="17" t="s">
        <v>10467</v>
      </c>
      <c r="Q842" s="88">
        <v>44586</v>
      </c>
      <c r="R842" s="88">
        <v>44676</v>
      </c>
      <c r="S842" s="89" t="s">
        <v>776</v>
      </c>
      <c r="T842" s="17">
        <v>350</v>
      </c>
      <c r="U842" s="17">
        <v>350</v>
      </c>
      <c r="V842" s="17">
        <v>15.3</v>
      </c>
      <c r="W842" s="17" t="s">
        <v>10994</v>
      </c>
      <c r="X842" s="17" t="str">
        <f t="shared" si="82"/>
        <v>Vigente</v>
      </c>
      <c r="Y842" s="17" t="str">
        <f t="shared" si="83"/>
        <v>V</v>
      </c>
      <c r="Z842" s="17" t="s">
        <v>11000</v>
      </c>
      <c r="AA842" s="17" t="str">
        <f>VLOOKUP(A842,'REPORTE'!$A$1:$AG$1961,19,0)</f>
        <v>Empleado Privado</v>
      </c>
      <c r="AB842" s="17">
        <v>1001618</v>
      </c>
      <c r="AC842" s="17" t="s">
        <v>11387</v>
      </c>
      <c r="AD842" s="17" t="s">
        <v>11836</v>
      </c>
      <c r="AE842" s="17" t="s">
        <v>12072</v>
      </c>
      <c r="AF842" s="17" t="s">
        <v>12511</v>
      </c>
      <c r="AG842" s="17" t="s">
        <v>74</v>
      </c>
      <c r="AH842" s="17" t="str">
        <f>VLOOKUP(A842,'REPORTE'!$A$1:$AG$1961,5,0)</f>
        <v>ECUATORIANO(A) INDIGENA</v>
      </c>
      <c r="AI842" s="17">
        <f>VLOOKUP(A842,'REPORTE'!$A$1:$AG$1961,28,0)</f>
        <v>44596</v>
      </c>
      <c r="AJ842" s="17" t="str">
        <f>VLOOKUP(A842,'REPORTE'!$A$1:$AG$1961,29,0)</f>
        <v>Cliente</v>
      </c>
      <c r="AK842" s="17" t="str">
        <f>VLOOKUP(A842,'REPORTE'!$A$1:$AG$1961,30,0)</f>
        <v>Secundaria</v>
      </c>
      <c r="AL842" s="17" t="str">
        <f>VLOOKUP(A842,'REPORTE'!$A$1:$AG$1961,31,0)</f>
        <v>CHIMBORAZO</v>
      </c>
      <c r="AM842" s="17" t="e">
        <f>VLOOKUP(AL842,PROVINCIAS!$F$1:$G$1171,2,0)</f>
        <v>#N/A</v>
      </c>
    </row>
    <row r="843" spans="1:39" x14ac:dyDescent="0.45">
      <c r="A843" s="17">
        <v>1001772</v>
      </c>
      <c r="B843" s="17" t="s">
        <v>10331</v>
      </c>
      <c r="C843" s="85">
        <v>1710252204</v>
      </c>
      <c r="D843" s="17">
        <v>48</v>
      </c>
      <c r="E843" s="86">
        <v>26754</v>
      </c>
      <c r="F843" s="86" t="str">
        <f t="shared" si="79"/>
        <v>1973</v>
      </c>
      <c r="G843" s="87">
        <v>2022</v>
      </c>
      <c r="H843" s="87">
        <f t="shared" si="80"/>
        <v>49</v>
      </c>
      <c r="I843" s="87" t="str">
        <f t="shared" si="78"/>
        <v>Mal</v>
      </c>
      <c r="J843" s="17" t="s">
        <v>59</v>
      </c>
      <c r="K843" s="17">
        <v>1002550</v>
      </c>
      <c r="L843" s="17">
        <v>18</v>
      </c>
      <c r="M843" s="17">
        <v>0</v>
      </c>
      <c r="N843" s="17" t="str">
        <f t="shared" si="81"/>
        <v>A1</v>
      </c>
      <c r="O843" s="17" t="s">
        <v>10468</v>
      </c>
      <c r="P843" s="17" t="s">
        <v>10469</v>
      </c>
      <c r="Q843" s="88">
        <v>44586</v>
      </c>
      <c r="R843" s="88">
        <v>45132</v>
      </c>
      <c r="S843" s="89" t="s">
        <v>776</v>
      </c>
      <c r="T843" s="17">
        <v>4000</v>
      </c>
      <c r="U843" s="17" t="s">
        <v>10963</v>
      </c>
      <c r="V843" s="17">
        <v>21.5</v>
      </c>
      <c r="W843" s="17" t="s">
        <v>10994</v>
      </c>
      <c r="X843" s="17" t="str">
        <f t="shared" si="82"/>
        <v>Vigente</v>
      </c>
      <c r="Y843" s="17" t="str">
        <f t="shared" si="83"/>
        <v>V</v>
      </c>
      <c r="Z843" s="17" t="s">
        <v>244</v>
      </c>
      <c r="AA843" s="17" t="str">
        <f>VLOOKUP(A843,'REPORTE'!$A$1:$AG$1961,19,0)</f>
        <v>Servicios de taxis.</v>
      </c>
      <c r="AB843" s="17">
        <v>1001879</v>
      </c>
      <c r="AC843" s="17" t="s">
        <v>11525</v>
      </c>
      <c r="AD843" s="17" t="s">
        <v>12047</v>
      </c>
      <c r="AE843" s="17" t="s">
        <v>12072</v>
      </c>
      <c r="AF843" s="17" t="s">
        <v>12512</v>
      </c>
      <c r="AG843" s="17" t="s">
        <v>665</v>
      </c>
      <c r="AH843" s="17" t="str">
        <f>VLOOKUP(A843,'REPORTE'!$A$1:$AG$1961,5,0)</f>
        <v>ECUATORIANO(A)</v>
      </c>
      <c r="AI843" s="17">
        <f>VLOOKUP(A843,'REPORTE'!$A$1:$AG$1961,28,0)</f>
        <v>44586</v>
      </c>
      <c r="AJ843" s="17" t="str">
        <f>VLOOKUP(A843,'REPORTE'!$A$1:$AG$1961,29,0)</f>
        <v>Cliente</v>
      </c>
      <c r="AK843" s="17" t="str">
        <f>VLOOKUP(A843,'REPORTE'!$A$1:$AG$1961,30,0)</f>
        <v>Primaria</v>
      </c>
      <c r="AL843" s="17" t="str">
        <f>VLOOKUP(A843,'REPORTE'!$A$1:$AG$1961,31,0)</f>
        <v>PICHINCHA</v>
      </c>
      <c r="AM843" s="17" t="str">
        <f>VLOOKUP(AL843,PROVINCIAS!$F$1:$G$1171,2,0)</f>
        <v>URBANA</v>
      </c>
    </row>
    <row r="844" spans="1:39" x14ac:dyDescent="0.45">
      <c r="A844" s="17">
        <v>1001804</v>
      </c>
      <c r="B844" s="17" t="s">
        <v>10332</v>
      </c>
      <c r="C844" s="85">
        <v>606049385</v>
      </c>
      <c r="D844" s="17">
        <v>23</v>
      </c>
      <c r="E844" s="86">
        <v>36002</v>
      </c>
      <c r="F844" s="86" t="str">
        <f t="shared" si="79"/>
        <v>1998</v>
      </c>
      <c r="G844" s="87">
        <v>2022</v>
      </c>
      <c r="H844" s="87">
        <f t="shared" si="80"/>
        <v>24</v>
      </c>
      <c r="I844" s="87" t="str">
        <f t="shared" si="78"/>
        <v>Mal</v>
      </c>
      <c r="J844" s="17" t="s">
        <v>36</v>
      </c>
      <c r="K844" s="17">
        <v>1002552</v>
      </c>
      <c r="L844" s="17">
        <v>18</v>
      </c>
      <c r="M844" s="17">
        <v>0</v>
      </c>
      <c r="N844" s="17" t="str">
        <f t="shared" si="81"/>
        <v>A1</v>
      </c>
      <c r="O844" s="17" t="s">
        <v>10468</v>
      </c>
      <c r="P844" s="17" t="s">
        <v>10469</v>
      </c>
      <c r="Q844" s="88">
        <v>44586</v>
      </c>
      <c r="R844" s="88">
        <v>45143</v>
      </c>
      <c r="S844" s="89" t="s">
        <v>776</v>
      </c>
      <c r="T844" s="17">
        <v>5000</v>
      </c>
      <c r="U844" s="17" t="s">
        <v>10911</v>
      </c>
      <c r="V844" s="17">
        <v>18.989999999999998</v>
      </c>
      <c r="W844" s="17" t="s">
        <v>10994</v>
      </c>
      <c r="X844" s="17" t="str">
        <f t="shared" si="82"/>
        <v>Vigente</v>
      </c>
      <c r="Y844" s="17" t="str">
        <f t="shared" si="83"/>
        <v>V</v>
      </c>
      <c r="Z844" s="17" t="s">
        <v>244</v>
      </c>
      <c r="AA844" s="17" t="str">
        <f>VLOOKUP(A844,'REPORTE'!$A$1:$AG$1961,19,0)</f>
        <v>Venta al por menor de computadoras y equipo periférico computacional en establecimientos especializados.</v>
      </c>
      <c r="AB844" s="17">
        <v>1001912</v>
      </c>
      <c r="AC844" s="17" t="s">
        <v>11756</v>
      </c>
      <c r="AD844" s="17" t="s">
        <v>11859</v>
      </c>
      <c r="AE844" s="17" t="s">
        <v>12072</v>
      </c>
      <c r="AF844" s="17" t="s">
        <v>12513</v>
      </c>
      <c r="AG844" s="17" t="s">
        <v>74</v>
      </c>
      <c r="AH844" s="17" t="str">
        <f>VLOOKUP(A844,'REPORTE'!$A$1:$AG$1961,5,0)</f>
        <v>ECUATORIANO(A) INDIGENA</v>
      </c>
      <c r="AI844" s="17">
        <f>VLOOKUP(A844,'REPORTE'!$A$1:$AG$1961,28,0)</f>
        <v>44586</v>
      </c>
      <c r="AJ844" s="17" t="str">
        <f>VLOOKUP(A844,'REPORTE'!$A$1:$AG$1961,29,0)</f>
        <v>Cliente</v>
      </c>
      <c r="AK844" s="17" t="str">
        <f>VLOOKUP(A844,'REPORTE'!$A$1:$AG$1961,30,0)</f>
        <v>Secundaria</v>
      </c>
      <c r="AL844" s="17" t="str">
        <f>VLOOKUP(A844,'REPORTE'!$A$1:$AG$1961,31,0)</f>
        <v>CHIMBORAZO</v>
      </c>
      <c r="AM844" s="17" t="e">
        <f>VLOOKUP(AL844,PROVINCIAS!$F$1:$G$1171,2,0)</f>
        <v>#N/A</v>
      </c>
    </row>
    <row r="845" spans="1:39" x14ac:dyDescent="0.45">
      <c r="A845" s="17">
        <v>1000574</v>
      </c>
      <c r="B845" s="17" t="s">
        <v>9755</v>
      </c>
      <c r="C845" s="85">
        <v>602539439</v>
      </c>
      <c r="D845" s="17">
        <v>49</v>
      </c>
      <c r="E845" s="86">
        <v>26516</v>
      </c>
      <c r="F845" s="86" t="str">
        <f t="shared" si="79"/>
        <v>1972</v>
      </c>
      <c r="G845" s="87">
        <v>2022</v>
      </c>
      <c r="H845" s="87">
        <f t="shared" si="80"/>
        <v>50</v>
      </c>
      <c r="I845" s="87" t="str">
        <f t="shared" si="78"/>
        <v>Mal</v>
      </c>
      <c r="J845" s="17" t="s">
        <v>59</v>
      </c>
      <c r="K845" s="17">
        <v>1002557</v>
      </c>
      <c r="L845" s="17">
        <v>12</v>
      </c>
      <c r="M845" s="17">
        <v>0</v>
      </c>
      <c r="N845" s="17" t="str">
        <f t="shared" si="81"/>
        <v>A1</v>
      </c>
      <c r="O845" s="17" t="s">
        <v>10468</v>
      </c>
      <c r="P845" s="17" t="s">
        <v>10469</v>
      </c>
      <c r="Q845" s="88">
        <v>44587</v>
      </c>
      <c r="R845" s="88">
        <v>44972</v>
      </c>
      <c r="S845" s="89" t="s">
        <v>776</v>
      </c>
      <c r="T845" s="17">
        <v>2290</v>
      </c>
      <c r="U845" s="17" t="s">
        <v>10964</v>
      </c>
      <c r="V845" s="17">
        <v>21.5</v>
      </c>
      <c r="W845" s="17" t="s">
        <v>10994</v>
      </c>
      <c r="X845" s="17" t="str">
        <f t="shared" si="82"/>
        <v>Vigente</v>
      </c>
      <c r="Y845" s="17" t="str">
        <f t="shared" si="83"/>
        <v>V</v>
      </c>
      <c r="Z845" s="17" t="s">
        <v>620</v>
      </c>
      <c r="AA845" s="17" t="str">
        <f>VLOOKUP(A845,'REPORTE'!$A$1:$AG$1961,19,0)</f>
        <v>Venta al por mayor de prendas de vestir, incluidas prendas (ropa) deportivas.</v>
      </c>
      <c r="AB845" s="17">
        <v>1000644</v>
      </c>
      <c r="AC845" s="17" t="s">
        <v>11757</v>
      </c>
      <c r="AD845" s="17" t="s">
        <v>11907</v>
      </c>
      <c r="AE845" s="17" t="s">
        <v>12072</v>
      </c>
      <c r="AF845" s="17" t="s">
        <v>12147</v>
      </c>
      <c r="AG845" s="17" t="s">
        <v>1125</v>
      </c>
      <c r="AH845" s="17" t="str">
        <f>VLOOKUP(A845,'REPORTE'!$A$1:$AG$1961,5,0)</f>
        <v>ECUATORIANO(A) INDIGENA</v>
      </c>
      <c r="AI845" s="17">
        <f>VLOOKUP(A845,'REPORTE'!$A$1:$AG$1961,28,0)</f>
        <v>44328</v>
      </c>
      <c r="AJ845" s="17" t="str">
        <f>VLOOKUP(A845,'REPORTE'!$A$1:$AG$1961,29,0)</f>
        <v>Cliente</v>
      </c>
      <c r="AK845" s="17" t="str">
        <f>VLOOKUP(A845,'REPORTE'!$A$1:$AG$1961,30,0)</f>
        <v>Universitaria</v>
      </c>
      <c r="AL845" s="17" t="str">
        <f>VLOOKUP(A845,'REPORTE'!$A$1:$AG$1961,31,0)</f>
        <v>CHIMBORAZO</v>
      </c>
      <c r="AM845" s="17" t="e">
        <f>VLOOKUP(AL845,PROVINCIAS!$F$1:$G$1171,2,0)</f>
        <v>#N/A</v>
      </c>
    </row>
    <row r="846" spans="1:39" x14ac:dyDescent="0.45">
      <c r="A846" s="17">
        <v>1001252</v>
      </c>
      <c r="B846" s="17" t="s">
        <v>9818</v>
      </c>
      <c r="C846" s="85">
        <v>602993149</v>
      </c>
      <c r="D846" s="17">
        <v>39</v>
      </c>
      <c r="E846" s="86">
        <v>30244</v>
      </c>
      <c r="F846" s="86" t="str">
        <f t="shared" si="79"/>
        <v>1982</v>
      </c>
      <c r="G846" s="87">
        <v>2022</v>
      </c>
      <c r="H846" s="87">
        <f t="shared" si="80"/>
        <v>40</v>
      </c>
      <c r="I846" s="87" t="str">
        <f t="shared" si="78"/>
        <v>Mal</v>
      </c>
      <c r="J846" s="17" t="s">
        <v>36</v>
      </c>
      <c r="K846" s="17">
        <v>1002559</v>
      </c>
      <c r="L846" s="17">
        <v>1</v>
      </c>
      <c r="M846" s="17">
        <v>0</v>
      </c>
      <c r="N846" s="17" t="str">
        <f t="shared" si="81"/>
        <v>A1</v>
      </c>
      <c r="O846" s="17" t="s">
        <v>10468</v>
      </c>
      <c r="P846" s="17" t="s">
        <v>10469</v>
      </c>
      <c r="Q846" s="88">
        <v>44587</v>
      </c>
      <c r="R846" s="88">
        <v>44676</v>
      </c>
      <c r="S846" s="89" t="s">
        <v>776</v>
      </c>
      <c r="T846" s="17">
        <v>825</v>
      </c>
      <c r="U846" s="17">
        <v>825</v>
      </c>
      <c r="V846" s="17">
        <v>23</v>
      </c>
      <c r="W846" s="17" t="s">
        <v>10994</v>
      </c>
      <c r="X846" s="17" t="str">
        <f t="shared" si="82"/>
        <v>Vigente</v>
      </c>
      <c r="Y846" s="17" t="str">
        <f t="shared" si="83"/>
        <v>V</v>
      </c>
      <c r="Z846" s="17" t="s">
        <v>279</v>
      </c>
      <c r="AA846" s="17" t="str">
        <f>VLOOKUP(A846,'REPORTE'!$A$1:$AG$1961,19,0)</f>
        <v>Venta al por menor de frutas, legumbres y hortalizas frescas o en conserva en establecimientos especializados.</v>
      </c>
      <c r="AB846" s="17">
        <v>1001329</v>
      </c>
      <c r="AC846" s="17" t="s">
        <v>11388</v>
      </c>
      <c r="AD846" s="17" t="s">
        <v>11829</v>
      </c>
      <c r="AE846" s="17" t="s">
        <v>12072</v>
      </c>
      <c r="AF846" s="17" t="s">
        <v>11150</v>
      </c>
      <c r="AG846" s="17" t="s">
        <v>1125</v>
      </c>
      <c r="AH846" s="17" t="str">
        <f>VLOOKUP(A846,'REPORTE'!$A$1:$AG$1961,5,0)</f>
        <v>ECUATORIANO(A) INDIGENA</v>
      </c>
      <c r="AI846" s="17">
        <f>VLOOKUP(A846,'REPORTE'!$A$1:$AG$1961,28,0)</f>
        <v>44350</v>
      </c>
      <c r="AJ846" s="17" t="str">
        <f>VLOOKUP(A846,'REPORTE'!$A$1:$AG$1961,29,0)</f>
        <v>Cliente</v>
      </c>
      <c r="AK846" s="17" t="str">
        <f>VLOOKUP(A846,'REPORTE'!$A$1:$AG$1961,30,0)</f>
        <v>Primaria</v>
      </c>
      <c r="AL846" s="17" t="str">
        <f>VLOOKUP(A846,'REPORTE'!$A$1:$AG$1961,31,0)</f>
        <v>CHIMBORAZO</v>
      </c>
      <c r="AM846" s="17" t="e">
        <f>VLOOKUP(AL846,PROVINCIAS!$F$1:$G$1171,2,0)</f>
        <v>#N/A</v>
      </c>
    </row>
    <row r="847" spans="1:39" x14ac:dyDescent="0.45">
      <c r="A847" s="17">
        <v>1001393</v>
      </c>
      <c r="B847" s="17" t="s">
        <v>9886</v>
      </c>
      <c r="C847" s="85">
        <v>1719733444</v>
      </c>
      <c r="D847" s="17">
        <v>33</v>
      </c>
      <c r="E847" s="86">
        <v>32270</v>
      </c>
      <c r="F847" s="86" t="str">
        <f t="shared" si="79"/>
        <v>1988</v>
      </c>
      <c r="G847" s="87">
        <v>2022</v>
      </c>
      <c r="H847" s="87">
        <f t="shared" si="80"/>
        <v>34</v>
      </c>
      <c r="I847" s="87" t="str">
        <f t="shared" si="78"/>
        <v>Mal</v>
      </c>
      <c r="J847" s="17" t="s">
        <v>36</v>
      </c>
      <c r="K847" s="17">
        <v>1002558</v>
      </c>
      <c r="L847" s="17">
        <v>1</v>
      </c>
      <c r="M847" s="17">
        <v>0</v>
      </c>
      <c r="N847" s="17" t="str">
        <f t="shared" si="81"/>
        <v>A1</v>
      </c>
      <c r="O847" s="17" t="s">
        <v>10468</v>
      </c>
      <c r="P847" s="17" t="s">
        <v>10469</v>
      </c>
      <c r="Q847" s="88">
        <v>44587</v>
      </c>
      <c r="R847" s="88">
        <v>44676</v>
      </c>
      <c r="S847" s="89" t="s">
        <v>776</v>
      </c>
      <c r="T847" s="17">
        <v>900</v>
      </c>
      <c r="U847" s="17">
        <v>900</v>
      </c>
      <c r="V847" s="17">
        <v>23</v>
      </c>
      <c r="W847" s="17" t="s">
        <v>10994</v>
      </c>
      <c r="X847" s="17" t="str">
        <f t="shared" si="82"/>
        <v>Vigente</v>
      </c>
      <c r="Y847" s="17" t="str">
        <f t="shared" si="83"/>
        <v>V</v>
      </c>
      <c r="Z847" s="17" t="s">
        <v>11116</v>
      </c>
      <c r="AA847" s="17" t="str">
        <f>VLOOKUP(A847,'REPORTE'!$A$1:$AG$1961,19,0)</f>
        <v>Alquiler de equipo de transporte aéreo con operadores para el transporte de carga.</v>
      </c>
      <c r="AB847" s="17">
        <v>1001473</v>
      </c>
      <c r="AC847" s="17" t="s">
        <v>11389</v>
      </c>
      <c r="AD847" s="17" t="s">
        <v>11908</v>
      </c>
      <c r="AE847" s="17" t="s">
        <v>12072</v>
      </c>
      <c r="AF847" s="17" t="s">
        <v>12221</v>
      </c>
      <c r="AG847" s="17" t="s">
        <v>1125</v>
      </c>
      <c r="AH847" s="17" t="str">
        <f>VLOOKUP(A847,'REPORTE'!$A$1:$AG$1961,5,0)</f>
        <v>ECUATORIANO(A)</v>
      </c>
      <c r="AI847" s="17">
        <f>VLOOKUP(A847,'REPORTE'!$A$1:$AG$1961,28,0)</f>
        <v>44476</v>
      </c>
      <c r="AJ847" s="17" t="str">
        <f>VLOOKUP(A847,'REPORTE'!$A$1:$AG$1961,29,0)</f>
        <v>Cliente</v>
      </c>
      <c r="AK847" s="17" t="str">
        <f>VLOOKUP(A847,'REPORTE'!$A$1:$AG$1961,30,0)</f>
        <v>Universitaria</v>
      </c>
      <c r="AL847" s="17" t="str">
        <f>VLOOKUP(A847,'REPORTE'!$A$1:$AG$1961,31,0)</f>
        <v>PICHINCHA</v>
      </c>
      <c r="AM847" s="17" t="str">
        <f>VLOOKUP(AL847,PROVINCIAS!$F$1:$G$1171,2,0)</f>
        <v>URBANA</v>
      </c>
    </row>
    <row r="848" spans="1:39" x14ac:dyDescent="0.45">
      <c r="A848" s="17">
        <v>1001483</v>
      </c>
      <c r="B848" s="17" t="s">
        <v>10333</v>
      </c>
      <c r="C848" s="85">
        <v>1720804192</v>
      </c>
      <c r="D848" s="17">
        <v>35</v>
      </c>
      <c r="E848" s="86">
        <v>31729</v>
      </c>
      <c r="F848" s="86" t="str">
        <f t="shared" si="79"/>
        <v>1986</v>
      </c>
      <c r="G848" s="87">
        <v>2022</v>
      </c>
      <c r="H848" s="87">
        <f t="shared" si="80"/>
        <v>36</v>
      </c>
      <c r="I848" s="87" t="str">
        <f t="shared" si="78"/>
        <v>Mal</v>
      </c>
      <c r="J848" s="17" t="s">
        <v>59</v>
      </c>
      <c r="K848" s="17">
        <v>1002560</v>
      </c>
      <c r="L848" s="17">
        <v>1</v>
      </c>
      <c r="M848" s="17">
        <v>0</v>
      </c>
      <c r="N848" s="17" t="str">
        <f t="shared" si="81"/>
        <v>A1</v>
      </c>
      <c r="O848" s="17" t="s">
        <v>10468</v>
      </c>
      <c r="P848" s="17" t="s">
        <v>10469</v>
      </c>
      <c r="Q848" s="88">
        <v>44587</v>
      </c>
      <c r="R848" s="88">
        <v>44676</v>
      </c>
      <c r="S848" s="89" t="s">
        <v>776</v>
      </c>
      <c r="T848" s="17">
        <v>300</v>
      </c>
      <c r="U848" s="17">
        <v>300</v>
      </c>
      <c r="V848" s="17">
        <v>23</v>
      </c>
      <c r="W848" s="17" t="s">
        <v>10994</v>
      </c>
      <c r="X848" s="17" t="str">
        <f t="shared" si="82"/>
        <v>Vigente</v>
      </c>
      <c r="Y848" s="17" t="str">
        <f t="shared" si="83"/>
        <v>V</v>
      </c>
      <c r="Z848" s="17" t="s">
        <v>11124</v>
      </c>
      <c r="AA848" s="17" t="str">
        <f>VLOOKUP(A848,'REPORTE'!$A$1:$AG$1961,19,0)</f>
        <v>La publicación, lanzamiento, promoción y distribución de grabaciones de sonido para comerciantes mayoristas, minoristas o directamente para el público.</v>
      </c>
      <c r="AB848" s="17">
        <v>1001572</v>
      </c>
      <c r="AC848" s="17" t="s">
        <v>11390</v>
      </c>
      <c r="AD848" s="17" t="s">
        <v>11859</v>
      </c>
      <c r="AE848" s="17" t="s">
        <v>12072</v>
      </c>
      <c r="AF848" s="17" t="s">
        <v>12514</v>
      </c>
      <c r="AG848" s="17" t="s">
        <v>1125</v>
      </c>
      <c r="AH848" s="17" t="str">
        <f>VLOOKUP(A848,'REPORTE'!$A$1:$AG$1961,5,0)</f>
        <v>ECUATORIANO(A)</v>
      </c>
      <c r="AI848" s="17">
        <f>VLOOKUP(A848,'REPORTE'!$A$1:$AG$1961,28,0)</f>
        <v>44473</v>
      </c>
      <c r="AJ848" s="17" t="str">
        <f>VLOOKUP(A848,'REPORTE'!$A$1:$AG$1961,29,0)</f>
        <v>Cliente</v>
      </c>
      <c r="AK848" s="17" t="str">
        <f>VLOOKUP(A848,'REPORTE'!$A$1:$AG$1961,30,0)</f>
        <v>Secundaria</v>
      </c>
      <c r="AL848" s="17" t="str">
        <f>VLOOKUP(A848,'REPORTE'!$A$1:$AG$1961,31,0)</f>
        <v>PICHINCHA</v>
      </c>
      <c r="AM848" s="17" t="str">
        <f>VLOOKUP(AL848,PROVINCIAS!$F$1:$G$1171,2,0)</f>
        <v>URBANA</v>
      </c>
    </row>
    <row r="849" spans="1:39" x14ac:dyDescent="0.45">
      <c r="A849" s="17">
        <v>1001798</v>
      </c>
      <c r="B849" s="17" t="s">
        <v>10334</v>
      </c>
      <c r="C849" s="85">
        <v>1706889761</v>
      </c>
      <c r="D849" s="17">
        <v>60</v>
      </c>
      <c r="E849" s="86">
        <v>22430</v>
      </c>
      <c r="F849" s="86" t="str">
        <f t="shared" si="79"/>
        <v>1961</v>
      </c>
      <c r="G849" s="87">
        <v>2022</v>
      </c>
      <c r="H849" s="87">
        <f t="shared" si="80"/>
        <v>61</v>
      </c>
      <c r="I849" s="87" t="str">
        <f t="shared" si="78"/>
        <v>Mal</v>
      </c>
      <c r="J849" s="17" t="s">
        <v>59</v>
      </c>
      <c r="K849" s="17">
        <v>1002562</v>
      </c>
      <c r="L849" s="17">
        <v>12</v>
      </c>
      <c r="M849" s="17">
        <v>0</v>
      </c>
      <c r="N849" s="17" t="str">
        <f t="shared" si="81"/>
        <v>A1</v>
      </c>
      <c r="O849" s="17" t="s">
        <v>10468</v>
      </c>
      <c r="P849" s="17" t="s">
        <v>10469</v>
      </c>
      <c r="Q849" s="88">
        <v>44587</v>
      </c>
      <c r="R849" s="88">
        <v>44972</v>
      </c>
      <c r="S849" s="89" t="s">
        <v>776</v>
      </c>
      <c r="T849" s="17">
        <v>500</v>
      </c>
      <c r="U849" s="17">
        <v>500</v>
      </c>
      <c r="V849" s="17">
        <v>23</v>
      </c>
      <c r="W849" s="17" t="s">
        <v>10994</v>
      </c>
      <c r="X849" s="17" t="str">
        <f t="shared" si="82"/>
        <v>Vigente</v>
      </c>
      <c r="Y849" s="17" t="str">
        <f t="shared" si="83"/>
        <v>V</v>
      </c>
      <c r="Z849" s="17" t="s">
        <v>11054</v>
      </c>
      <c r="AA849" s="17" t="str">
        <f>VLOOKUP(A849,'REPORTE'!$A$1:$AG$1961,19,0)</f>
        <v>Servicios de taxis.</v>
      </c>
      <c r="AB849" s="17">
        <v>1001905</v>
      </c>
      <c r="AC849" s="17" t="s">
        <v>11391</v>
      </c>
      <c r="AD849" s="17" t="s">
        <v>11913</v>
      </c>
      <c r="AE849" s="17" t="s">
        <v>12072</v>
      </c>
      <c r="AF849" s="17" t="s">
        <v>12515</v>
      </c>
      <c r="AG849" s="17" t="s">
        <v>1125</v>
      </c>
      <c r="AH849" s="17" t="str">
        <f>VLOOKUP(A849,'REPORTE'!$A$1:$AG$1961,5,0)</f>
        <v>ECUATORIANO(A)</v>
      </c>
      <c r="AI849" s="17">
        <f>VLOOKUP(A849,'REPORTE'!$A$1:$AG$1961,28,0)</f>
        <v>0</v>
      </c>
      <c r="AJ849" s="17" t="str">
        <f>VLOOKUP(A849,'REPORTE'!$A$1:$AG$1961,29,0)</f>
        <v>Cliente</v>
      </c>
      <c r="AK849" s="17" t="str">
        <f>VLOOKUP(A849,'REPORTE'!$A$1:$AG$1961,30,0)</f>
        <v>Secundaria</v>
      </c>
      <c r="AL849" s="17" t="str">
        <f>VLOOKUP(A849,'REPORTE'!$A$1:$AG$1961,31,0)</f>
        <v>PICHINCHA</v>
      </c>
      <c r="AM849" s="17" t="str">
        <f>VLOOKUP(AL849,PROVINCIAS!$F$1:$G$1171,2,0)</f>
        <v>URBANA</v>
      </c>
    </row>
    <row r="850" spans="1:39" x14ac:dyDescent="0.45">
      <c r="A850" s="17">
        <v>1001801</v>
      </c>
      <c r="B850" s="17" t="s">
        <v>10335</v>
      </c>
      <c r="C850" s="85">
        <v>1722416847</v>
      </c>
      <c r="D850" s="17">
        <v>31</v>
      </c>
      <c r="E850" s="86">
        <v>33133</v>
      </c>
      <c r="F850" s="86" t="str">
        <f t="shared" si="79"/>
        <v>1990</v>
      </c>
      <c r="G850" s="87">
        <v>2022</v>
      </c>
      <c r="H850" s="87">
        <f t="shared" si="80"/>
        <v>32</v>
      </c>
      <c r="I850" s="87" t="str">
        <f t="shared" si="78"/>
        <v>Mal</v>
      </c>
      <c r="J850" s="17" t="s">
        <v>36</v>
      </c>
      <c r="K850" s="17">
        <v>1002561</v>
      </c>
      <c r="L850" s="17">
        <v>6</v>
      </c>
      <c r="M850" s="17">
        <v>0</v>
      </c>
      <c r="N850" s="17" t="str">
        <f t="shared" si="81"/>
        <v>A1</v>
      </c>
      <c r="O850" s="17" t="s">
        <v>10468</v>
      </c>
      <c r="P850" s="17" t="s">
        <v>10469</v>
      </c>
      <c r="Q850" s="88">
        <v>44587</v>
      </c>
      <c r="R850" s="88">
        <v>44767</v>
      </c>
      <c r="S850" s="89" t="s">
        <v>776</v>
      </c>
      <c r="T850" s="17">
        <v>1000</v>
      </c>
      <c r="U850" s="17">
        <v>841.18</v>
      </c>
      <c r="V850" s="17">
        <v>23</v>
      </c>
      <c r="W850" s="17" t="s">
        <v>10994</v>
      </c>
      <c r="X850" s="17" t="str">
        <f t="shared" si="82"/>
        <v>Vigente</v>
      </c>
      <c r="Y850" s="17" t="str">
        <f t="shared" si="83"/>
        <v>V</v>
      </c>
      <c r="Z850" s="17" t="s">
        <v>11125</v>
      </c>
      <c r="AA850" s="17" t="str">
        <f>VLOOKUP(A850,'REPORTE'!$A$1:$AG$1961,19,0)</f>
        <v>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v>
      </c>
      <c r="AB850" s="17">
        <v>1001909</v>
      </c>
      <c r="AC850" s="17" t="s">
        <v>11274</v>
      </c>
      <c r="AD850" s="17" t="s">
        <v>11835</v>
      </c>
      <c r="AE850" s="17" t="s">
        <v>12072</v>
      </c>
      <c r="AF850" s="17" t="s">
        <v>12516</v>
      </c>
      <c r="AG850" s="17" t="s">
        <v>1125</v>
      </c>
      <c r="AH850" s="17" t="str">
        <f>VLOOKUP(A850,'REPORTE'!$A$1:$AG$1961,5,0)</f>
        <v>ECUATORIANO(A)</v>
      </c>
      <c r="AI850" s="17">
        <f>VLOOKUP(A850,'REPORTE'!$A$1:$AG$1961,28,0)</f>
        <v>0</v>
      </c>
      <c r="AJ850" s="17" t="str">
        <f>VLOOKUP(A850,'REPORTE'!$A$1:$AG$1961,29,0)</f>
        <v>Cliente</v>
      </c>
      <c r="AK850" s="17" t="str">
        <f>VLOOKUP(A850,'REPORTE'!$A$1:$AG$1961,30,0)</f>
        <v>Primaria</v>
      </c>
      <c r="AL850" s="17" t="str">
        <f>VLOOKUP(A850,'REPORTE'!$A$1:$AG$1961,31,0)</f>
        <v>PICHINCHA</v>
      </c>
      <c r="AM850" s="17" t="str">
        <f>VLOOKUP(AL850,PROVINCIAS!$F$1:$G$1171,2,0)</f>
        <v>URBANA</v>
      </c>
    </row>
    <row r="851" spans="1:39" x14ac:dyDescent="0.45">
      <c r="A851" s="17">
        <v>1001807</v>
      </c>
      <c r="B851" s="17" t="s">
        <v>10336</v>
      </c>
      <c r="C851" s="85">
        <v>1720340528</v>
      </c>
      <c r="D851" s="17">
        <v>33</v>
      </c>
      <c r="E851" s="86">
        <v>32245</v>
      </c>
      <c r="F851" s="86" t="str">
        <f t="shared" si="79"/>
        <v>1988</v>
      </c>
      <c r="G851" s="87">
        <v>2022</v>
      </c>
      <c r="H851" s="87">
        <f t="shared" si="80"/>
        <v>34</v>
      </c>
      <c r="I851" s="87" t="str">
        <f t="shared" si="78"/>
        <v>Bien</v>
      </c>
      <c r="J851" s="17" t="s">
        <v>59</v>
      </c>
      <c r="K851" s="17">
        <v>1002556</v>
      </c>
      <c r="L851" s="17">
        <v>36</v>
      </c>
      <c r="M851" s="17">
        <v>0</v>
      </c>
      <c r="N851" s="17" t="str">
        <f t="shared" si="81"/>
        <v>A1</v>
      </c>
      <c r="O851" s="17" t="s">
        <v>10466</v>
      </c>
      <c r="P851" s="17" t="s">
        <v>10467</v>
      </c>
      <c r="Q851" s="88">
        <v>44587</v>
      </c>
      <c r="R851" s="88">
        <v>45694</v>
      </c>
      <c r="S851" s="89" t="s">
        <v>776</v>
      </c>
      <c r="T851" s="17">
        <v>6100</v>
      </c>
      <c r="U851" s="17" t="s">
        <v>10965</v>
      </c>
      <c r="V851" s="17">
        <v>15.3</v>
      </c>
      <c r="W851" s="17" t="s">
        <v>10994</v>
      </c>
      <c r="X851" s="17" t="str">
        <f t="shared" si="82"/>
        <v>Vigente</v>
      </c>
      <c r="Y851" s="17" t="str">
        <f t="shared" si="83"/>
        <v>V</v>
      </c>
      <c r="Z851" s="17" t="s">
        <v>11000</v>
      </c>
      <c r="AA851" s="17" t="str">
        <f>VLOOKUP(A851,'REPORTE'!$A$1:$AG$1961,19,0)</f>
        <v>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v>
      </c>
      <c r="AB851" s="17">
        <v>1001915</v>
      </c>
      <c r="AC851" s="17" t="s">
        <v>11758</v>
      </c>
      <c r="AD851" s="17" t="s">
        <v>11846</v>
      </c>
      <c r="AE851" s="17" t="s">
        <v>12072</v>
      </c>
      <c r="AF851" s="17" t="s">
        <v>12371</v>
      </c>
      <c r="AG851" s="17" t="s">
        <v>1125</v>
      </c>
      <c r="AH851" s="17" t="str">
        <f>VLOOKUP(A851,'REPORTE'!$A$1:$AG$1961,5,0)</f>
        <v>ECUATORIANO(A)</v>
      </c>
      <c r="AI851" s="17">
        <f>VLOOKUP(A851,'REPORTE'!$A$1:$AG$1961,28,0)</f>
        <v>44587</v>
      </c>
      <c r="AJ851" s="17" t="str">
        <f>VLOOKUP(A851,'REPORTE'!$A$1:$AG$1961,29,0)</f>
        <v>Cliente</v>
      </c>
      <c r="AK851" s="17" t="str">
        <f>VLOOKUP(A851,'REPORTE'!$A$1:$AG$1961,30,0)</f>
        <v>Secundaria</v>
      </c>
      <c r="AL851" s="17" t="str">
        <f>VLOOKUP(A851,'REPORTE'!$A$1:$AG$1961,31,0)</f>
        <v>PICHINCHA</v>
      </c>
      <c r="AM851" s="17" t="str">
        <f>VLOOKUP(AL851,PROVINCIAS!$F$1:$G$1171,2,0)</f>
        <v>URBANA</v>
      </c>
    </row>
    <row r="852" spans="1:39" x14ac:dyDescent="0.45">
      <c r="A852" s="17">
        <v>1001808</v>
      </c>
      <c r="B852" s="17" t="s">
        <v>10337</v>
      </c>
      <c r="C852" s="85">
        <v>1719295873</v>
      </c>
      <c r="D852" s="17">
        <v>33</v>
      </c>
      <c r="E852" s="86">
        <v>32388</v>
      </c>
      <c r="F852" s="86" t="str">
        <f t="shared" si="79"/>
        <v>1988</v>
      </c>
      <c r="G852" s="87">
        <v>2022</v>
      </c>
      <c r="H852" s="87">
        <f t="shared" si="80"/>
        <v>34</v>
      </c>
      <c r="I852" s="87" t="str">
        <f t="shared" si="78"/>
        <v>Mal</v>
      </c>
      <c r="J852" s="17" t="s">
        <v>36</v>
      </c>
      <c r="K852" s="17">
        <v>1002554</v>
      </c>
      <c r="L852" s="17">
        <v>36</v>
      </c>
      <c r="M852" s="17">
        <v>0</v>
      </c>
      <c r="N852" s="17" t="str">
        <f t="shared" si="81"/>
        <v>A1</v>
      </c>
      <c r="O852" s="17" t="s">
        <v>10466</v>
      </c>
      <c r="P852" s="17" t="s">
        <v>10467</v>
      </c>
      <c r="Q852" s="88">
        <v>44587</v>
      </c>
      <c r="R852" s="88">
        <v>45682</v>
      </c>
      <c r="S852" s="89" t="s">
        <v>776</v>
      </c>
      <c r="T852" s="17">
        <v>10500</v>
      </c>
      <c r="U852" s="17" t="s">
        <v>10966</v>
      </c>
      <c r="V852" s="17">
        <v>15.3</v>
      </c>
      <c r="W852" s="17" t="s">
        <v>10994</v>
      </c>
      <c r="X852" s="17" t="str">
        <f t="shared" si="82"/>
        <v>Vigente</v>
      </c>
      <c r="Y852" s="17" t="str">
        <f t="shared" si="83"/>
        <v>V</v>
      </c>
      <c r="Z852" s="17" t="s">
        <v>11000</v>
      </c>
      <c r="AA852" s="17" t="str">
        <f>VLOOKUP(A852,'REPORTE'!$A$1:$AG$1961,19,0)</f>
        <v>Actividades de atención de la salud humana realizadas por enfermeros, enfermeras y auxiliares de enfermerí­a, que no se llevan a cabo en hospitales ni entrañan la participación de médicos ni de odontólogos.</v>
      </c>
      <c r="AB852" s="17">
        <v>1001916</v>
      </c>
      <c r="AC852" s="17" t="s">
        <v>11759</v>
      </c>
      <c r="AD852" s="17" t="s">
        <v>11908</v>
      </c>
      <c r="AE852" s="17" t="s">
        <v>12072</v>
      </c>
      <c r="AF852" s="17" t="s">
        <v>12517</v>
      </c>
      <c r="AG852" s="17" t="s">
        <v>1125</v>
      </c>
      <c r="AH852" s="17" t="str">
        <f>VLOOKUP(A852,'REPORTE'!$A$1:$AG$1961,5,0)</f>
        <v>ECUATORIANO(A)</v>
      </c>
      <c r="AI852" s="17">
        <f>VLOOKUP(A852,'REPORTE'!$A$1:$AG$1961,28,0)</f>
        <v>0</v>
      </c>
      <c r="AJ852" s="17" t="str">
        <f>VLOOKUP(A852,'REPORTE'!$A$1:$AG$1961,29,0)</f>
        <v>Cliente</v>
      </c>
      <c r="AK852" s="17" t="str">
        <f>VLOOKUP(A852,'REPORTE'!$A$1:$AG$1961,30,0)</f>
        <v>Secundaria</v>
      </c>
      <c r="AL852" s="17" t="str">
        <f>VLOOKUP(A852,'REPORTE'!$A$1:$AG$1961,31,0)</f>
        <v>PICHINCHA</v>
      </c>
      <c r="AM852" s="17" t="str">
        <f>VLOOKUP(AL852,PROVINCIAS!$F$1:$G$1171,2,0)</f>
        <v>URBANA</v>
      </c>
    </row>
    <row r="853" spans="1:39" x14ac:dyDescent="0.45">
      <c r="A853" s="17">
        <v>1000227</v>
      </c>
      <c r="B853" s="17" t="s">
        <v>10252</v>
      </c>
      <c r="C853" s="85">
        <v>1710963792</v>
      </c>
      <c r="D853" s="17">
        <v>50</v>
      </c>
      <c r="E853" s="86">
        <v>26272</v>
      </c>
      <c r="F853" s="86" t="str">
        <f t="shared" si="79"/>
        <v>1971</v>
      </c>
      <c r="G853" s="87">
        <v>2022</v>
      </c>
      <c r="H853" s="87">
        <f t="shared" si="80"/>
        <v>51</v>
      </c>
      <c r="I853" s="87" t="str">
        <f t="shared" si="78"/>
        <v>Mal</v>
      </c>
      <c r="J853" s="17" t="s">
        <v>59</v>
      </c>
      <c r="K853" s="17">
        <v>1002569</v>
      </c>
      <c r="L853" s="17">
        <v>1</v>
      </c>
      <c r="M853" s="17">
        <v>0</v>
      </c>
      <c r="N853" s="17" t="str">
        <f t="shared" si="81"/>
        <v>A1</v>
      </c>
      <c r="O853" s="17" t="s">
        <v>10468</v>
      </c>
      <c r="P853" s="17" t="s">
        <v>10469</v>
      </c>
      <c r="Q853" s="88">
        <v>44588</v>
      </c>
      <c r="R853" s="88">
        <v>44767</v>
      </c>
      <c r="S853" s="89" t="s">
        <v>776</v>
      </c>
      <c r="T853" s="17">
        <v>10000</v>
      </c>
      <c r="U853" s="17" t="s">
        <v>10948</v>
      </c>
      <c r="V853" s="17">
        <v>18.989999999999998</v>
      </c>
      <c r="W853" s="17" t="s">
        <v>10994</v>
      </c>
      <c r="X853" s="17" t="str">
        <f t="shared" si="82"/>
        <v>Vigente</v>
      </c>
      <c r="Y853" s="17" t="str">
        <f t="shared" si="83"/>
        <v>V</v>
      </c>
      <c r="Z853" s="17" t="s">
        <v>348</v>
      </c>
      <c r="AA853" s="17" t="str">
        <f>VLOOKUP(A853,'REPORTE'!$A$1:$AG$1961,19,0)</f>
        <v>Venta al por mayor de frutas, legumbres y hortalizas.</v>
      </c>
      <c r="AB853" s="17">
        <v>1000293</v>
      </c>
      <c r="AC853" s="17" t="s">
        <v>11760</v>
      </c>
      <c r="AD853" s="17" t="s">
        <v>12027</v>
      </c>
      <c r="AE853" s="17" t="s">
        <v>12072</v>
      </c>
      <c r="AF853" s="17" t="s">
        <v>12448</v>
      </c>
      <c r="AG853" s="17" t="s">
        <v>665</v>
      </c>
      <c r="AH853" s="17" t="str">
        <f>VLOOKUP(A853,'REPORTE'!$A$1:$AG$1961,5,0)</f>
        <v>ECUATORIANO(A) INDIGENA</v>
      </c>
      <c r="AI853" s="17">
        <f>VLOOKUP(A853,'REPORTE'!$A$1:$AG$1961,28,0)</f>
        <v>44193</v>
      </c>
      <c r="AJ853" s="17" t="str">
        <f>VLOOKUP(A853,'REPORTE'!$A$1:$AG$1961,29,0)</f>
        <v>Cliente</v>
      </c>
      <c r="AK853" s="17" t="str">
        <f>VLOOKUP(A853,'REPORTE'!$A$1:$AG$1961,30,0)</f>
        <v>Ninguna</v>
      </c>
      <c r="AL853" s="17" t="str">
        <f>VLOOKUP(A853,'REPORTE'!$A$1:$AG$1961,31,0)</f>
        <v>PICHINCHA</v>
      </c>
      <c r="AM853" s="17" t="str">
        <f>VLOOKUP(AL853,PROVINCIAS!$F$1:$G$1171,2,0)</f>
        <v>URBANA</v>
      </c>
    </row>
    <row r="854" spans="1:39" x14ac:dyDescent="0.45">
      <c r="A854" s="17">
        <v>1000513</v>
      </c>
      <c r="B854" s="17" t="s">
        <v>10338</v>
      </c>
      <c r="C854" s="85">
        <v>602418337</v>
      </c>
      <c r="D854" s="17">
        <v>52</v>
      </c>
      <c r="E854" s="86">
        <v>25410</v>
      </c>
      <c r="F854" s="86" t="str">
        <f t="shared" si="79"/>
        <v>1969</v>
      </c>
      <c r="G854" s="87">
        <v>2022</v>
      </c>
      <c r="H854" s="87">
        <f t="shared" si="80"/>
        <v>53</v>
      </c>
      <c r="I854" s="87" t="str">
        <f t="shared" si="78"/>
        <v>Mal</v>
      </c>
      <c r="J854" s="17" t="s">
        <v>36</v>
      </c>
      <c r="K854" s="17">
        <v>1002568</v>
      </c>
      <c r="L854" s="17">
        <v>6</v>
      </c>
      <c r="M854" s="17">
        <v>4</v>
      </c>
      <c r="N854" s="17" t="str">
        <f t="shared" si="81"/>
        <v>A1</v>
      </c>
      <c r="O854" s="17" t="s">
        <v>10468</v>
      </c>
      <c r="P854" s="17" t="s">
        <v>10469</v>
      </c>
      <c r="Q854" s="88">
        <v>44588</v>
      </c>
      <c r="R854" s="88">
        <v>44767</v>
      </c>
      <c r="S854" s="88">
        <v>44617</v>
      </c>
      <c r="T854" s="17">
        <v>150</v>
      </c>
      <c r="U854" s="17">
        <v>148.31</v>
      </c>
      <c r="V854" s="17">
        <v>23</v>
      </c>
      <c r="W854" s="17" t="s">
        <v>10995</v>
      </c>
      <c r="X854" s="17" t="str">
        <f t="shared" si="82"/>
        <v>Vigente</v>
      </c>
      <c r="Y854" s="17" t="str">
        <f t="shared" si="83"/>
        <v>F</v>
      </c>
      <c r="Z854" s="17" t="s">
        <v>11013</v>
      </c>
      <c r="AA854" s="17" t="str">
        <f>VLOOKUP(A854,'REPORTE'!$A$1:$AG$1961,19,0)</f>
        <v>Empleado Privado</v>
      </c>
      <c r="AB854" s="17">
        <v>1000582</v>
      </c>
      <c r="AC854" s="17" t="s">
        <v>11392</v>
      </c>
      <c r="AD854" s="17" t="s">
        <v>11955</v>
      </c>
      <c r="AE854" s="17" t="s">
        <v>12072</v>
      </c>
      <c r="AF854" s="17" t="s">
        <v>11150</v>
      </c>
      <c r="AG854" s="17" t="s">
        <v>74</v>
      </c>
      <c r="AH854" s="17" t="str">
        <f>VLOOKUP(A854,'REPORTE'!$A$1:$AG$1961,5,0)</f>
        <v>ECUATORIANO(A)</v>
      </c>
      <c r="AI854" s="17">
        <f>VLOOKUP(A854,'REPORTE'!$A$1:$AG$1961,28,0)</f>
        <v>43718</v>
      </c>
      <c r="AJ854" s="17" t="str">
        <f>VLOOKUP(A854,'REPORTE'!$A$1:$AG$1961,29,0)</f>
        <v>Cliente</v>
      </c>
      <c r="AK854" s="17" t="str">
        <f>VLOOKUP(A854,'REPORTE'!$A$1:$AG$1961,30,0)</f>
        <v>Secundaria</v>
      </c>
      <c r="AL854" s="17" t="str">
        <f>VLOOKUP(A854,'REPORTE'!$A$1:$AG$1961,31,0)</f>
        <v>CHIMBORAZO</v>
      </c>
      <c r="AM854" s="17" t="e">
        <f>VLOOKUP(AL854,PROVINCIAS!$F$1:$G$1171,2,0)</f>
        <v>#N/A</v>
      </c>
    </row>
    <row r="855" spans="1:39" x14ac:dyDescent="0.45">
      <c r="A855" s="17">
        <v>1001202</v>
      </c>
      <c r="B855" s="17" t="s">
        <v>9895</v>
      </c>
      <c r="C855" s="85">
        <v>1719185736</v>
      </c>
      <c r="D855" s="17">
        <v>38</v>
      </c>
      <c r="E855" s="86">
        <v>30693</v>
      </c>
      <c r="F855" s="86" t="str">
        <f t="shared" si="79"/>
        <v>1984</v>
      </c>
      <c r="G855" s="87">
        <v>2022</v>
      </c>
      <c r="H855" s="87">
        <f t="shared" si="80"/>
        <v>38</v>
      </c>
      <c r="I855" s="87" t="str">
        <f t="shared" si="78"/>
        <v>Mal</v>
      </c>
      <c r="J855" s="17" t="s">
        <v>36</v>
      </c>
      <c r="K855" s="17">
        <v>1002565</v>
      </c>
      <c r="L855" s="17">
        <v>1</v>
      </c>
      <c r="M855" s="17">
        <v>0</v>
      </c>
      <c r="N855" s="17" t="str">
        <f t="shared" si="81"/>
        <v>A1</v>
      </c>
      <c r="O855" s="17" t="s">
        <v>10468</v>
      </c>
      <c r="P855" s="17" t="s">
        <v>10469</v>
      </c>
      <c r="Q855" s="88">
        <v>44588</v>
      </c>
      <c r="R855" s="88">
        <v>44676</v>
      </c>
      <c r="S855" s="89" t="s">
        <v>776</v>
      </c>
      <c r="T855" s="17">
        <v>2000</v>
      </c>
      <c r="U855" s="17" t="s">
        <v>10763</v>
      </c>
      <c r="V855" s="17">
        <v>23</v>
      </c>
      <c r="W855" s="17" t="s">
        <v>10994</v>
      </c>
      <c r="X855" s="17" t="str">
        <f t="shared" si="82"/>
        <v>Vigente</v>
      </c>
      <c r="Y855" s="17" t="str">
        <f t="shared" si="83"/>
        <v>V</v>
      </c>
      <c r="Z855" s="17" t="s">
        <v>11050</v>
      </c>
      <c r="AA855" s="17" t="str">
        <f>VLOOKUP(A855,'REPORTE'!$A$1:$AG$1961,19,0)</f>
        <v>Venta al por menor de carne y productos cárnicos (incluidos los de aves de corral) en establecimientos especializados.</v>
      </c>
      <c r="AB855" s="17">
        <v>1001280</v>
      </c>
      <c r="AC855" s="17" t="s">
        <v>11393</v>
      </c>
      <c r="AD855" s="17" t="s">
        <v>11852</v>
      </c>
      <c r="AE855" s="17" t="s">
        <v>12072</v>
      </c>
      <c r="AF855" s="17" t="s">
        <v>12078</v>
      </c>
      <c r="AG855" s="17" t="s">
        <v>665</v>
      </c>
      <c r="AH855" s="17" t="str">
        <f>VLOOKUP(A855,'REPORTE'!$A$1:$AG$1961,5,0)</f>
        <v>ECUATORIANO(A)</v>
      </c>
      <c r="AI855" s="17">
        <f>VLOOKUP(A855,'REPORTE'!$A$1:$AG$1961,28,0)</f>
        <v>44414</v>
      </c>
      <c r="AJ855" s="17" t="str">
        <f>VLOOKUP(A855,'REPORTE'!$A$1:$AG$1961,29,0)</f>
        <v>Cliente</v>
      </c>
      <c r="AK855" s="17" t="str">
        <f>VLOOKUP(A855,'REPORTE'!$A$1:$AG$1961,30,0)</f>
        <v>Secundaria</v>
      </c>
      <c r="AL855" s="17" t="str">
        <f>VLOOKUP(A855,'REPORTE'!$A$1:$AG$1961,31,0)</f>
        <v>PICHINCHA</v>
      </c>
      <c r="AM855" s="17" t="str">
        <f>VLOOKUP(AL855,PROVINCIAS!$F$1:$G$1171,2,0)</f>
        <v>URBANA</v>
      </c>
    </row>
    <row r="856" spans="1:39" x14ac:dyDescent="0.45">
      <c r="A856" s="17">
        <v>1001444</v>
      </c>
      <c r="B856" s="17" t="s">
        <v>10339</v>
      </c>
      <c r="C856" s="85">
        <v>1752601920</v>
      </c>
      <c r="D856" s="17">
        <v>21</v>
      </c>
      <c r="E856" s="86">
        <v>36629</v>
      </c>
      <c r="F856" s="86" t="str">
        <f t="shared" si="79"/>
        <v>2000</v>
      </c>
      <c r="G856" s="87">
        <v>2022</v>
      </c>
      <c r="H856" s="87">
        <f t="shared" si="80"/>
        <v>22</v>
      </c>
      <c r="I856" s="87" t="str">
        <f t="shared" si="78"/>
        <v>Mal</v>
      </c>
      <c r="J856" s="17" t="s">
        <v>36</v>
      </c>
      <c r="K856" s="17">
        <v>1002566</v>
      </c>
      <c r="L856" s="17">
        <v>24</v>
      </c>
      <c r="M856" s="17">
        <v>0</v>
      </c>
      <c r="N856" s="17" t="str">
        <f t="shared" si="81"/>
        <v>A1</v>
      </c>
      <c r="O856" s="17" t="s">
        <v>10468</v>
      </c>
      <c r="P856" s="17" t="s">
        <v>10469</v>
      </c>
      <c r="Q856" s="88">
        <v>44588</v>
      </c>
      <c r="R856" s="88">
        <v>45334</v>
      </c>
      <c r="S856" s="89" t="s">
        <v>776</v>
      </c>
      <c r="T856" s="17">
        <v>5000</v>
      </c>
      <c r="U856" s="17" t="s">
        <v>10911</v>
      </c>
      <c r="V856" s="17">
        <v>21.5</v>
      </c>
      <c r="W856" s="17" t="s">
        <v>10994</v>
      </c>
      <c r="X856" s="17" t="str">
        <f t="shared" si="82"/>
        <v>Vigente</v>
      </c>
      <c r="Y856" s="17" t="str">
        <f t="shared" si="83"/>
        <v>V</v>
      </c>
      <c r="Z856" s="17" t="s">
        <v>11502</v>
      </c>
      <c r="AA856" s="17" t="str">
        <f>VLOOKUP(A856,'REPORTE'!$A$1:$AG$1961,19,0)</f>
        <v>Actividades a corto y a largo plazo de clí­nicas del dí­a, básicas y generales, es decir, actividades médicas, de diagnóstico y de tratamiento.</v>
      </c>
      <c r="AB856" s="17">
        <v>1001523</v>
      </c>
      <c r="AC856" s="17" t="s">
        <v>11761</v>
      </c>
      <c r="AD856" s="17" t="s">
        <v>11872</v>
      </c>
      <c r="AE856" s="17" t="s">
        <v>12072</v>
      </c>
      <c r="AF856" s="17" t="s">
        <v>11803</v>
      </c>
      <c r="AG856" s="17" t="s">
        <v>1125</v>
      </c>
      <c r="AH856" s="17" t="str">
        <f>VLOOKUP(A856,'REPORTE'!$A$1:$AG$1961,5,0)</f>
        <v>ECUATORIANO(A)</v>
      </c>
      <c r="AI856" s="17">
        <f>VLOOKUP(A856,'REPORTE'!$A$1:$AG$1961,28,0)</f>
        <v>44438</v>
      </c>
      <c r="AJ856" s="17" t="str">
        <f>VLOOKUP(A856,'REPORTE'!$A$1:$AG$1961,29,0)</f>
        <v>Cliente</v>
      </c>
      <c r="AK856" s="17" t="str">
        <f>VLOOKUP(A856,'REPORTE'!$A$1:$AG$1961,30,0)</f>
        <v>Secundaria</v>
      </c>
      <c r="AL856" s="17" t="str">
        <f>VLOOKUP(A856,'REPORTE'!$A$1:$AG$1961,31,0)</f>
        <v>PICHINCHA</v>
      </c>
      <c r="AM856" s="17" t="str">
        <f>VLOOKUP(AL856,PROVINCIAS!$F$1:$G$1171,2,0)</f>
        <v>URBANA</v>
      </c>
    </row>
    <row r="857" spans="1:39" x14ac:dyDescent="0.45">
      <c r="A857" s="17">
        <v>1001456</v>
      </c>
      <c r="B857" s="17" t="s">
        <v>10340</v>
      </c>
      <c r="C857" s="85">
        <v>1715002349</v>
      </c>
      <c r="D857" s="17">
        <v>39</v>
      </c>
      <c r="E857" s="86">
        <v>30265</v>
      </c>
      <c r="F857" s="86" t="str">
        <f t="shared" si="79"/>
        <v>1982</v>
      </c>
      <c r="G857" s="87">
        <v>2022</v>
      </c>
      <c r="H857" s="87">
        <f t="shared" si="80"/>
        <v>40</v>
      </c>
      <c r="I857" s="87" t="str">
        <f t="shared" si="78"/>
        <v>Mal</v>
      </c>
      <c r="J857" s="17" t="s">
        <v>36</v>
      </c>
      <c r="K857" s="17">
        <v>1002567</v>
      </c>
      <c r="L857" s="17">
        <v>1</v>
      </c>
      <c r="M857" s="17">
        <v>0</v>
      </c>
      <c r="N857" s="17" t="str">
        <f t="shared" si="81"/>
        <v>A1</v>
      </c>
      <c r="O857" s="17" t="s">
        <v>10468</v>
      </c>
      <c r="P857" s="17" t="s">
        <v>10469</v>
      </c>
      <c r="Q857" s="88">
        <v>44588</v>
      </c>
      <c r="R857" s="88">
        <v>44671</v>
      </c>
      <c r="S857" s="89" t="s">
        <v>776</v>
      </c>
      <c r="T857" s="17">
        <v>500</v>
      </c>
      <c r="U857" s="17">
        <v>500</v>
      </c>
      <c r="V857" s="17">
        <v>23</v>
      </c>
      <c r="W857" s="17" t="s">
        <v>10994</v>
      </c>
      <c r="X857" s="17" t="str">
        <f t="shared" si="82"/>
        <v>Vigente</v>
      </c>
      <c r="Y857" s="17" t="str">
        <f t="shared" si="83"/>
        <v>V</v>
      </c>
      <c r="Z857" s="17" t="s">
        <v>11050</v>
      </c>
      <c r="AA857" s="17" t="str">
        <f>VLOOKUP(A857,'REPORTE'!$A$1:$AG$1961,19,0)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857" s="17">
        <v>1001537</v>
      </c>
      <c r="AC857" s="17" t="s">
        <v>11394</v>
      </c>
      <c r="AD857" s="17" t="s">
        <v>11861</v>
      </c>
      <c r="AE857" s="17" t="s">
        <v>12072</v>
      </c>
      <c r="AF857" s="17" t="s">
        <v>12518</v>
      </c>
      <c r="AG857" s="17" t="s">
        <v>665</v>
      </c>
      <c r="AH857" s="17" t="str">
        <f>VLOOKUP(A857,'REPORTE'!$A$1:$AG$1961,5,0)</f>
        <v>ECUATORIANO(A)</v>
      </c>
      <c r="AI857" s="17">
        <f>VLOOKUP(A857,'REPORTE'!$A$1:$AG$1961,28,0)</f>
        <v>44459</v>
      </c>
      <c r="AJ857" s="17" t="str">
        <f>VLOOKUP(A857,'REPORTE'!$A$1:$AG$1961,29,0)</f>
        <v>Cliente</v>
      </c>
      <c r="AK857" s="17" t="str">
        <f>VLOOKUP(A857,'REPORTE'!$A$1:$AG$1961,30,0)</f>
        <v>Secundaria</v>
      </c>
      <c r="AL857" s="17" t="str">
        <f>VLOOKUP(A857,'REPORTE'!$A$1:$AG$1961,31,0)</f>
        <v>PICHINCHA</v>
      </c>
      <c r="AM857" s="17" t="str">
        <f>VLOOKUP(AL857,PROVINCIAS!$F$1:$G$1171,2,0)</f>
        <v>URBANA</v>
      </c>
    </row>
    <row r="858" spans="1:39" x14ac:dyDescent="0.45">
      <c r="A858" s="17">
        <v>1001501</v>
      </c>
      <c r="B858" s="17" t="s">
        <v>10341</v>
      </c>
      <c r="C858" s="85">
        <v>605183672</v>
      </c>
      <c r="D858" s="17">
        <v>21</v>
      </c>
      <c r="E858" s="86">
        <v>36884</v>
      </c>
      <c r="F858" s="86" t="str">
        <f t="shared" si="79"/>
        <v>2000</v>
      </c>
      <c r="G858" s="87">
        <v>2022</v>
      </c>
      <c r="H858" s="87">
        <f t="shared" si="80"/>
        <v>22</v>
      </c>
      <c r="I858" s="87" t="str">
        <f t="shared" si="78"/>
        <v>Mal</v>
      </c>
      <c r="J858" s="17" t="s">
        <v>59</v>
      </c>
      <c r="K858" s="17">
        <v>1002571</v>
      </c>
      <c r="L858" s="17">
        <v>18</v>
      </c>
      <c r="M858" s="17">
        <v>0</v>
      </c>
      <c r="N858" s="17" t="str">
        <f t="shared" si="81"/>
        <v>A1</v>
      </c>
      <c r="O858" s="17" t="s">
        <v>10468</v>
      </c>
      <c r="P858" s="17" t="s">
        <v>10469</v>
      </c>
      <c r="Q858" s="88">
        <v>44588</v>
      </c>
      <c r="R858" s="88">
        <v>45131</v>
      </c>
      <c r="S858" s="89" t="s">
        <v>776</v>
      </c>
      <c r="T858" s="17">
        <v>2500</v>
      </c>
      <c r="U858" s="17" t="s">
        <v>10967</v>
      </c>
      <c r="V858" s="17">
        <v>21.5</v>
      </c>
      <c r="W858" s="17" t="s">
        <v>10994</v>
      </c>
      <c r="X858" s="17" t="str">
        <f t="shared" si="82"/>
        <v>Vigente</v>
      </c>
      <c r="Y858" s="17" t="str">
        <f t="shared" si="83"/>
        <v>V</v>
      </c>
      <c r="Z858" s="17" t="s">
        <v>244</v>
      </c>
      <c r="AA858" s="17" t="str">
        <f>VLOOKUP(A858,'REPORTE'!$A$1:$AG$1961,19,0)</f>
        <v>Estudiante</v>
      </c>
      <c r="AB858" s="17">
        <v>1001595</v>
      </c>
      <c r="AC858" s="17" t="s">
        <v>11717</v>
      </c>
      <c r="AD858" s="17" t="s">
        <v>11881</v>
      </c>
      <c r="AE858" s="17" t="s">
        <v>12072</v>
      </c>
      <c r="AF858" s="17" t="s">
        <v>12519</v>
      </c>
      <c r="AG858" s="17" t="s">
        <v>74</v>
      </c>
      <c r="AH858" s="17" t="str">
        <f>VLOOKUP(A858,'REPORTE'!$A$1:$AG$1961,5,0)</f>
        <v>ECUATORIANO(A) INDIGENA</v>
      </c>
      <c r="AI858" s="17">
        <f>VLOOKUP(A858,'REPORTE'!$A$1:$AG$1961,28,0)</f>
        <v>0</v>
      </c>
      <c r="AJ858" s="17" t="str">
        <f>VLOOKUP(A858,'REPORTE'!$A$1:$AG$1961,29,0)</f>
        <v>Cliente</v>
      </c>
      <c r="AK858" s="17" t="str">
        <f>VLOOKUP(A858,'REPORTE'!$A$1:$AG$1961,30,0)</f>
        <v>Universitaria</v>
      </c>
      <c r="AL858" s="17" t="str">
        <f>VLOOKUP(A858,'REPORTE'!$A$1:$AG$1961,31,0)</f>
        <v>CHIMBORAZO</v>
      </c>
      <c r="AM858" s="17" t="e">
        <f>VLOOKUP(AL858,PROVINCIAS!$F$1:$G$1171,2,0)</f>
        <v>#N/A</v>
      </c>
    </row>
    <row r="859" spans="1:39" x14ac:dyDescent="0.45">
      <c r="A859" s="17">
        <v>1001814</v>
      </c>
      <c r="B859" s="17" t="s">
        <v>10342</v>
      </c>
      <c r="C859" s="85">
        <v>1728471200</v>
      </c>
      <c r="D859" s="17">
        <v>20</v>
      </c>
      <c r="E859" s="86">
        <v>37301</v>
      </c>
      <c r="F859" s="86" t="str">
        <f t="shared" si="79"/>
        <v>2002</v>
      </c>
      <c r="G859" s="87">
        <v>2022</v>
      </c>
      <c r="H859" s="87">
        <f t="shared" si="80"/>
        <v>20</v>
      </c>
      <c r="I859" s="87" t="str">
        <f t="shared" si="78"/>
        <v>Mal</v>
      </c>
      <c r="J859" s="17" t="s">
        <v>59</v>
      </c>
      <c r="K859" s="17">
        <v>1002563</v>
      </c>
      <c r="L859" s="17">
        <v>24</v>
      </c>
      <c r="M859" s="17">
        <v>0</v>
      </c>
      <c r="N859" s="17" t="str">
        <f t="shared" si="81"/>
        <v>A1</v>
      </c>
      <c r="O859" s="17" t="s">
        <v>10468</v>
      </c>
      <c r="P859" s="17" t="s">
        <v>10469</v>
      </c>
      <c r="Q859" s="88">
        <v>44588</v>
      </c>
      <c r="R859" s="88">
        <v>45327</v>
      </c>
      <c r="S859" s="89" t="s">
        <v>776</v>
      </c>
      <c r="T859" s="17">
        <v>3300</v>
      </c>
      <c r="U859" s="17" t="s">
        <v>10968</v>
      </c>
      <c r="V859" s="17">
        <v>21.5</v>
      </c>
      <c r="W859" s="17" t="s">
        <v>10994</v>
      </c>
      <c r="X859" s="17" t="str">
        <f t="shared" si="82"/>
        <v>Vigente</v>
      </c>
      <c r="Y859" s="17" t="str">
        <f t="shared" si="83"/>
        <v>V</v>
      </c>
      <c r="Z859" s="17" t="s">
        <v>11503</v>
      </c>
      <c r="AA859" s="17" t="str">
        <f>VLOOKUP(A859,'REPORTE'!$A$1:$AG$1961,19,0)</f>
        <v>Actividades de contratistas de servicio de comidas (por ejemplo, para compañí­as de transporte catering).</v>
      </c>
      <c r="AB859" s="17">
        <v>1001921</v>
      </c>
      <c r="AC859" s="17" t="s">
        <v>11762</v>
      </c>
      <c r="AD859" s="17" t="s">
        <v>11863</v>
      </c>
      <c r="AE859" s="17" t="s">
        <v>12072</v>
      </c>
      <c r="AF859" s="17" t="s">
        <v>12520</v>
      </c>
      <c r="AG859" s="17" t="s">
        <v>1125</v>
      </c>
      <c r="AH859" s="17" t="str">
        <f>VLOOKUP(A859,'REPORTE'!$A$1:$AG$1961,5,0)</f>
        <v>ECUATORIANO(A)</v>
      </c>
      <c r="AI859" s="17">
        <f>VLOOKUP(A859,'REPORTE'!$A$1:$AG$1961,28,0)</f>
        <v>0</v>
      </c>
      <c r="AJ859" s="17" t="str">
        <f>VLOOKUP(A859,'REPORTE'!$A$1:$AG$1961,29,0)</f>
        <v>Cliente</v>
      </c>
      <c r="AK859" s="17" t="str">
        <f>VLOOKUP(A859,'REPORTE'!$A$1:$AG$1961,30,0)</f>
        <v>Primaria</v>
      </c>
      <c r="AL859" s="17" t="str">
        <f>VLOOKUP(A859,'REPORTE'!$A$1:$AG$1961,31,0)</f>
        <v>PICHINCHA</v>
      </c>
      <c r="AM859" s="17" t="str">
        <f>VLOOKUP(AL859,PROVINCIAS!$F$1:$G$1171,2,0)</f>
        <v>URBANA</v>
      </c>
    </row>
    <row r="860" spans="1:39" x14ac:dyDescent="0.45">
      <c r="A860" s="17">
        <v>1001816</v>
      </c>
      <c r="B860" s="17" t="s">
        <v>10343</v>
      </c>
      <c r="C860" s="85">
        <v>604280362</v>
      </c>
      <c r="D860" s="17">
        <v>37</v>
      </c>
      <c r="E860" s="86">
        <v>31045</v>
      </c>
      <c r="F860" s="86" t="str">
        <f t="shared" si="79"/>
        <v>1984</v>
      </c>
      <c r="G860" s="87">
        <v>2022</v>
      </c>
      <c r="H860" s="87">
        <f t="shared" si="80"/>
        <v>38</v>
      </c>
      <c r="I860" s="87" t="str">
        <f t="shared" si="78"/>
        <v>Mal</v>
      </c>
      <c r="J860" s="17" t="s">
        <v>36</v>
      </c>
      <c r="K860" s="17">
        <v>1002570</v>
      </c>
      <c r="L860" s="17">
        <v>18</v>
      </c>
      <c r="M860" s="17">
        <v>0</v>
      </c>
      <c r="N860" s="17" t="str">
        <f t="shared" si="81"/>
        <v>A1</v>
      </c>
      <c r="O860" s="17" t="s">
        <v>10468</v>
      </c>
      <c r="P860" s="17" t="s">
        <v>10469</v>
      </c>
      <c r="Q860" s="88">
        <v>44588</v>
      </c>
      <c r="R860" s="88">
        <v>45148</v>
      </c>
      <c r="S860" s="89" t="s">
        <v>776</v>
      </c>
      <c r="T860" s="17">
        <v>5000</v>
      </c>
      <c r="U860" s="17" t="s">
        <v>10911</v>
      </c>
      <c r="V860" s="17">
        <v>21.5</v>
      </c>
      <c r="W860" s="17" t="s">
        <v>10994</v>
      </c>
      <c r="X860" s="17" t="str">
        <f t="shared" si="82"/>
        <v>Vigente</v>
      </c>
      <c r="Y860" s="17" t="str">
        <f t="shared" si="83"/>
        <v>V</v>
      </c>
      <c r="Z860" s="17" t="s">
        <v>244</v>
      </c>
      <c r="AA860" s="17" t="str">
        <f>VLOOKUP(A860,'REPORTE'!$A$1:$AG$1961,19,0)</f>
        <v>Servicios de taxis.</v>
      </c>
      <c r="AB860" s="17">
        <v>1001923</v>
      </c>
      <c r="AC860" s="17" t="s">
        <v>11763</v>
      </c>
      <c r="AD860" s="17" t="s">
        <v>11836</v>
      </c>
      <c r="AE860" s="17" t="s">
        <v>12072</v>
      </c>
      <c r="AF860" s="17" t="s">
        <v>12521</v>
      </c>
      <c r="AG860" s="17" t="s">
        <v>74</v>
      </c>
      <c r="AH860" s="17" t="str">
        <f>VLOOKUP(A860,'REPORTE'!$A$1:$AG$1961,5,0)</f>
        <v>ECUATORIANO(A) INDIGENA</v>
      </c>
      <c r="AI860" s="17">
        <f>VLOOKUP(A860,'REPORTE'!$A$1:$AG$1961,28,0)</f>
        <v>0</v>
      </c>
      <c r="AJ860" s="17" t="str">
        <f>VLOOKUP(A860,'REPORTE'!$A$1:$AG$1961,29,0)</f>
        <v>Cliente</v>
      </c>
      <c r="AK860" s="17" t="str">
        <f>VLOOKUP(A860,'REPORTE'!$A$1:$AG$1961,30,0)</f>
        <v>Secundaria</v>
      </c>
      <c r="AL860" s="17" t="str">
        <f>VLOOKUP(A860,'REPORTE'!$A$1:$AG$1961,31,0)</f>
        <v>CHIMBORAZO</v>
      </c>
      <c r="AM860" s="17" t="e">
        <f>VLOOKUP(AL860,PROVINCIAS!$F$1:$G$1171,2,0)</f>
        <v>#N/A</v>
      </c>
    </row>
    <row r="861" spans="1:39" x14ac:dyDescent="0.45">
      <c r="A861" s="17">
        <v>1000855</v>
      </c>
      <c r="B861" s="17" t="s">
        <v>10344</v>
      </c>
      <c r="C861" s="85">
        <v>1712139961</v>
      </c>
      <c r="D861" s="17">
        <v>54</v>
      </c>
      <c r="E861" s="86">
        <v>24831</v>
      </c>
      <c r="F861" s="86" t="str">
        <f t="shared" si="79"/>
        <v>1967</v>
      </c>
      <c r="G861" s="87">
        <v>2022</v>
      </c>
      <c r="H861" s="87">
        <f t="shared" si="80"/>
        <v>55</v>
      </c>
      <c r="I861" s="87" t="str">
        <f t="shared" si="78"/>
        <v>Mal</v>
      </c>
      <c r="J861" s="17" t="s">
        <v>36</v>
      </c>
      <c r="K861" s="17">
        <v>1002575</v>
      </c>
      <c r="L861" s="17">
        <v>7</v>
      </c>
      <c r="M861" s="17">
        <v>0</v>
      </c>
      <c r="N861" s="17" t="str">
        <f t="shared" si="81"/>
        <v>A1</v>
      </c>
      <c r="O861" s="17" t="s">
        <v>10468</v>
      </c>
      <c r="P861" s="17" t="s">
        <v>10469</v>
      </c>
      <c r="Q861" s="88">
        <v>44589</v>
      </c>
      <c r="R861" s="88">
        <v>44819</v>
      </c>
      <c r="S861" s="89" t="s">
        <v>776</v>
      </c>
      <c r="T861" s="17">
        <v>600</v>
      </c>
      <c r="U861" s="17">
        <v>600</v>
      </c>
      <c r="V861" s="17">
        <v>23</v>
      </c>
      <c r="W861" s="17" t="s">
        <v>10994</v>
      </c>
      <c r="X861" s="17" t="str">
        <f t="shared" si="82"/>
        <v>Vigente</v>
      </c>
      <c r="Y861" s="17" t="str">
        <f t="shared" si="83"/>
        <v>V</v>
      </c>
      <c r="Z861" s="17" t="s">
        <v>348</v>
      </c>
      <c r="AA861" s="17" t="str">
        <f>VLOOKUP(A861,'REPORTE'!$A$1:$AG$1961,19,0)</f>
        <v>Actividades de sacrificio, faenamiento, preparación, producción y empacado de carne fresca refrigerada o congelada incluso en piezas o porciones individuales de: cuyes, conejos, rana (ancas de rana) etcétera,</v>
      </c>
      <c r="AB861" s="17">
        <v>1000925</v>
      </c>
      <c r="AC861" s="17" t="s">
        <v>11395</v>
      </c>
      <c r="AD861" s="17" t="s">
        <v>11836</v>
      </c>
      <c r="AE861" s="17" t="s">
        <v>12072</v>
      </c>
      <c r="AF861" s="17" t="s">
        <v>12522</v>
      </c>
      <c r="AG861" s="17" t="s">
        <v>665</v>
      </c>
      <c r="AH861" s="17" t="str">
        <f>VLOOKUP(A861,'REPORTE'!$A$1:$AG$1961,5,0)</f>
        <v>ECUATORIANO(A)</v>
      </c>
      <c r="AI861" s="17">
        <f>VLOOKUP(A861,'REPORTE'!$A$1:$AG$1961,28,0)</f>
        <v>44191</v>
      </c>
      <c r="AJ861" s="17" t="str">
        <f>VLOOKUP(A861,'REPORTE'!$A$1:$AG$1961,29,0)</f>
        <v>Cliente</v>
      </c>
      <c r="AK861" s="17" t="str">
        <f>VLOOKUP(A861,'REPORTE'!$A$1:$AG$1961,30,0)</f>
        <v>Primaria</v>
      </c>
      <c r="AL861" s="17" t="str">
        <f>VLOOKUP(A861,'REPORTE'!$A$1:$AG$1961,31,0)</f>
        <v>PICHINCHA</v>
      </c>
      <c r="AM861" s="17" t="str">
        <f>VLOOKUP(AL861,PROVINCIAS!$F$1:$G$1171,2,0)</f>
        <v>URBANA</v>
      </c>
    </row>
    <row r="862" spans="1:39" x14ac:dyDescent="0.45">
      <c r="A862" s="17">
        <v>1001800</v>
      </c>
      <c r="B862" s="17" t="s">
        <v>10345</v>
      </c>
      <c r="C862" s="85">
        <v>1724728744</v>
      </c>
      <c r="D862" s="17">
        <v>30</v>
      </c>
      <c r="E862" s="86">
        <v>33582</v>
      </c>
      <c r="F862" s="86" t="str">
        <f t="shared" si="79"/>
        <v>1991</v>
      </c>
      <c r="G862" s="87">
        <v>2022</v>
      </c>
      <c r="H862" s="87">
        <f t="shared" si="80"/>
        <v>31</v>
      </c>
      <c r="I862" s="87" t="str">
        <f t="shared" si="78"/>
        <v>Mal</v>
      </c>
      <c r="J862" s="17" t="s">
        <v>36</v>
      </c>
      <c r="K862" s="17">
        <v>1002573</v>
      </c>
      <c r="L862" s="17">
        <v>12</v>
      </c>
      <c r="M862" s="17">
        <v>0</v>
      </c>
      <c r="N862" s="17" t="str">
        <f t="shared" si="81"/>
        <v>A1</v>
      </c>
      <c r="O862" s="17" t="s">
        <v>10468</v>
      </c>
      <c r="P862" s="17" t="s">
        <v>10469</v>
      </c>
      <c r="Q862" s="88">
        <v>44589</v>
      </c>
      <c r="R862" s="88">
        <v>44967</v>
      </c>
      <c r="S862" s="89" t="s">
        <v>776</v>
      </c>
      <c r="T862" s="17">
        <v>1000</v>
      </c>
      <c r="U862" s="17" t="s">
        <v>10532</v>
      </c>
      <c r="V862" s="17">
        <v>23</v>
      </c>
      <c r="W862" s="17" t="s">
        <v>10994</v>
      </c>
      <c r="X862" s="17" t="str">
        <f t="shared" si="82"/>
        <v>Vigente</v>
      </c>
      <c r="Y862" s="17" t="str">
        <f t="shared" si="83"/>
        <v>V</v>
      </c>
      <c r="Z862" s="17" t="s">
        <v>11006</v>
      </c>
      <c r="AA862" s="17" t="str">
        <f>VLOOKUP(A862,'REPORTE'!$A$1:$AG$1961,19,0)</f>
        <v>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v>
      </c>
      <c r="AB862" s="17">
        <v>1001907</v>
      </c>
      <c r="AC862" s="17" t="s">
        <v>11375</v>
      </c>
      <c r="AD862" s="17" t="s">
        <v>11944</v>
      </c>
      <c r="AE862" s="17" t="s">
        <v>12072</v>
      </c>
      <c r="AF862" s="17" t="s">
        <v>12523</v>
      </c>
      <c r="AG862" s="17" t="s">
        <v>1125</v>
      </c>
      <c r="AH862" s="17" t="str">
        <f>VLOOKUP(A862,'REPORTE'!$A$1:$AG$1961,5,0)</f>
        <v>ECUATORIANO(A)</v>
      </c>
      <c r="AI862" s="17">
        <f>VLOOKUP(A862,'REPORTE'!$A$1:$AG$1961,28,0)</f>
        <v>0</v>
      </c>
      <c r="AJ862" s="17" t="str">
        <f>VLOOKUP(A862,'REPORTE'!$A$1:$AG$1961,29,0)</f>
        <v>Cliente</v>
      </c>
      <c r="AK862" s="17" t="str">
        <f>VLOOKUP(A862,'REPORTE'!$A$1:$AG$1961,30,0)</f>
        <v>Secundaria</v>
      </c>
      <c r="AL862" s="17" t="str">
        <f>VLOOKUP(A862,'REPORTE'!$A$1:$AG$1961,31,0)</f>
        <v>PICHINCHA</v>
      </c>
      <c r="AM862" s="17" t="str">
        <f>VLOOKUP(AL862,PROVINCIAS!$F$1:$G$1171,2,0)</f>
        <v>URBANA</v>
      </c>
    </row>
    <row r="863" spans="1:39" x14ac:dyDescent="0.45">
      <c r="A863" s="17">
        <v>1001803</v>
      </c>
      <c r="B863" s="17" t="s">
        <v>10346</v>
      </c>
      <c r="C863" s="85">
        <v>603899915</v>
      </c>
      <c r="D863" s="17">
        <v>33</v>
      </c>
      <c r="E863" s="86">
        <v>32456</v>
      </c>
      <c r="F863" s="86" t="str">
        <f t="shared" si="79"/>
        <v>1988</v>
      </c>
      <c r="G863" s="87">
        <v>2022</v>
      </c>
      <c r="H863" s="87">
        <f t="shared" si="80"/>
        <v>34</v>
      </c>
      <c r="I863" s="87" t="str">
        <f t="shared" si="78"/>
        <v>Mal</v>
      </c>
      <c r="J863" s="17" t="s">
        <v>36</v>
      </c>
      <c r="K863" s="17">
        <v>1002576</v>
      </c>
      <c r="L863" s="17">
        <v>12</v>
      </c>
      <c r="M863" s="17">
        <v>0</v>
      </c>
      <c r="N863" s="17" t="str">
        <f t="shared" si="81"/>
        <v>A1</v>
      </c>
      <c r="O863" s="17" t="s">
        <v>10466</v>
      </c>
      <c r="P863" s="17" t="s">
        <v>10467</v>
      </c>
      <c r="Q863" s="88">
        <v>44589</v>
      </c>
      <c r="R863" s="88">
        <v>44977</v>
      </c>
      <c r="S863" s="89" t="s">
        <v>776</v>
      </c>
      <c r="T863" s="17">
        <v>2000</v>
      </c>
      <c r="U863" s="17" t="s">
        <v>10763</v>
      </c>
      <c r="V863" s="17">
        <v>15.3</v>
      </c>
      <c r="W863" s="17" t="s">
        <v>10994</v>
      </c>
      <c r="X863" s="17" t="str">
        <f t="shared" si="82"/>
        <v>Vigente</v>
      </c>
      <c r="Y863" s="17" t="str">
        <f t="shared" si="83"/>
        <v>V</v>
      </c>
      <c r="Z863" s="17" t="s">
        <v>11000</v>
      </c>
      <c r="AA863" s="17" t="str">
        <f>VLOOKUP(A863,'REPORTE'!$A$1:$AG$1961,19,0)</f>
        <v>Actividades de administración de servicios de recolección y eliminación de desperdicios.</v>
      </c>
      <c r="AB863" s="17">
        <v>1001911</v>
      </c>
      <c r="AC863" s="17" t="s">
        <v>11396</v>
      </c>
      <c r="AD863" s="17" t="s">
        <v>12048</v>
      </c>
      <c r="AE863" s="17" t="s">
        <v>12072</v>
      </c>
      <c r="AF863" s="17" t="s">
        <v>12524</v>
      </c>
      <c r="AG863" s="17" t="s">
        <v>74</v>
      </c>
      <c r="AH863" s="17" t="str">
        <f>VLOOKUP(A863,'REPORTE'!$A$1:$AG$1961,5,0)</f>
        <v>ECUATORIANO(A)</v>
      </c>
      <c r="AI863" s="17">
        <f>VLOOKUP(A863,'REPORTE'!$A$1:$AG$1961,28,0)</f>
        <v>44589</v>
      </c>
      <c r="AJ863" s="17" t="str">
        <f>VLOOKUP(A863,'REPORTE'!$A$1:$AG$1961,29,0)</f>
        <v>Cliente</v>
      </c>
      <c r="AK863" s="17" t="str">
        <f>VLOOKUP(A863,'REPORTE'!$A$1:$AG$1961,30,0)</f>
        <v>Universitaria</v>
      </c>
      <c r="AL863" s="17" t="str">
        <f>VLOOKUP(A863,'REPORTE'!$A$1:$AG$1961,31,0)</f>
        <v>CHIMBORAZO</v>
      </c>
      <c r="AM863" s="17" t="e">
        <f>VLOOKUP(AL863,PROVINCIAS!$F$1:$G$1171,2,0)</f>
        <v>#N/A</v>
      </c>
    </row>
    <row r="864" spans="1:39" x14ac:dyDescent="0.45">
      <c r="A864" s="17">
        <v>1001806</v>
      </c>
      <c r="B864" s="17" t="s">
        <v>10347</v>
      </c>
      <c r="C864" s="85">
        <v>201305422</v>
      </c>
      <c r="D864" s="17">
        <v>47</v>
      </c>
      <c r="E864" s="86">
        <v>27235</v>
      </c>
      <c r="F864" s="86" t="str">
        <f t="shared" si="79"/>
        <v>1974</v>
      </c>
      <c r="G864" s="87">
        <v>2022</v>
      </c>
      <c r="H864" s="87">
        <f t="shared" si="80"/>
        <v>48</v>
      </c>
      <c r="I864" s="87" t="str">
        <f t="shared" si="78"/>
        <v>Mal</v>
      </c>
      <c r="J864" s="17" t="s">
        <v>36</v>
      </c>
      <c r="K864" s="17">
        <v>1002574</v>
      </c>
      <c r="L864" s="17">
        <v>36</v>
      </c>
      <c r="M864" s="17">
        <v>0</v>
      </c>
      <c r="N864" s="17" t="str">
        <f t="shared" si="81"/>
        <v>A1</v>
      </c>
      <c r="O864" s="17" t="s">
        <v>10468</v>
      </c>
      <c r="P864" s="17" t="s">
        <v>10469</v>
      </c>
      <c r="Q864" s="88">
        <v>44589</v>
      </c>
      <c r="R864" s="88">
        <v>45703</v>
      </c>
      <c r="S864" s="89" t="s">
        <v>776</v>
      </c>
      <c r="T864" s="17">
        <v>10000</v>
      </c>
      <c r="U864" s="17" t="s">
        <v>10948</v>
      </c>
      <c r="V864" s="17">
        <v>18.989999999999998</v>
      </c>
      <c r="W864" s="17" t="s">
        <v>10994</v>
      </c>
      <c r="X864" s="17" t="str">
        <f t="shared" si="82"/>
        <v>Vigente</v>
      </c>
      <c r="Y864" s="17" t="str">
        <f t="shared" si="83"/>
        <v>V</v>
      </c>
      <c r="Z864" s="17" t="s">
        <v>348</v>
      </c>
      <c r="AA864" s="17" t="str">
        <f>VLOOKUP(A864,'REPORTE'!$A$1:$AG$1961,19,0)</f>
        <v>Otros cultivos le legumbres: habas, garbanzos, vainitas, chocho (altramuces), etcétera.</v>
      </c>
      <c r="AB864" s="17">
        <v>1001914</v>
      </c>
      <c r="AC864" s="17" t="s">
        <v>11764</v>
      </c>
      <c r="AD864" s="17" t="s">
        <v>11898</v>
      </c>
      <c r="AE864" s="17" t="s">
        <v>12072</v>
      </c>
      <c r="AF864" s="17" t="s">
        <v>12525</v>
      </c>
      <c r="AG864" s="17" t="s">
        <v>665</v>
      </c>
      <c r="AH864" s="17" t="str">
        <f>VLOOKUP(A864,'REPORTE'!$A$1:$AG$1961,5,0)</f>
        <v>ECUATORIANO(A)</v>
      </c>
      <c r="AI864" s="17">
        <f>VLOOKUP(A864,'REPORTE'!$A$1:$AG$1961,28,0)</f>
        <v>44589</v>
      </c>
      <c r="AJ864" s="17" t="str">
        <f>VLOOKUP(A864,'REPORTE'!$A$1:$AG$1961,29,0)</f>
        <v>Cliente</v>
      </c>
      <c r="AK864" s="17" t="str">
        <f>VLOOKUP(A864,'REPORTE'!$A$1:$AG$1961,30,0)</f>
        <v>Primaria</v>
      </c>
      <c r="AL864" s="17" t="str">
        <f>VLOOKUP(A864,'REPORTE'!$A$1:$AG$1961,31,0)</f>
        <v>PICHINCHA</v>
      </c>
      <c r="AM864" s="17" t="str">
        <f>VLOOKUP(AL864,PROVINCIAS!$F$1:$G$1171,2,0)</f>
        <v>URBANA</v>
      </c>
    </row>
    <row r="865" spans="1:39" x14ac:dyDescent="0.45">
      <c r="A865" s="17">
        <v>1001817</v>
      </c>
      <c r="B865" s="17" t="s">
        <v>10348</v>
      </c>
      <c r="C865" s="85">
        <v>606132777</v>
      </c>
      <c r="D865" s="17">
        <v>28</v>
      </c>
      <c r="E865" s="86">
        <v>34127</v>
      </c>
      <c r="F865" s="86" t="str">
        <f t="shared" si="79"/>
        <v>1993</v>
      </c>
      <c r="G865" s="87">
        <v>2022</v>
      </c>
      <c r="H865" s="87">
        <f t="shared" si="80"/>
        <v>29</v>
      </c>
      <c r="I865" s="87" t="str">
        <f t="shared" si="78"/>
        <v>Mal</v>
      </c>
      <c r="J865" s="17" t="s">
        <v>36</v>
      </c>
      <c r="K865" s="17">
        <v>1002572</v>
      </c>
      <c r="L865" s="17">
        <v>6</v>
      </c>
      <c r="M865" s="17">
        <v>0</v>
      </c>
      <c r="N865" s="17" t="str">
        <f t="shared" si="81"/>
        <v>A1</v>
      </c>
      <c r="O865" s="17" t="s">
        <v>10468</v>
      </c>
      <c r="P865" s="17" t="s">
        <v>10469</v>
      </c>
      <c r="Q865" s="88">
        <v>44589</v>
      </c>
      <c r="R865" s="88">
        <v>44775</v>
      </c>
      <c r="S865" s="89" t="s">
        <v>776</v>
      </c>
      <c r="T865" s="17">
        <v>1100</v>
      </c>
      <c r="U865" s="17" t="s">
        <v>10865</v>
      </c>
      <c r="V865" s="17">
        <v>21.5</v>
      </c>
      <c r="W865" s="17" t="s">
        <v>10994</v>
      </c>
      <c r="X865" s="17" t="str">
        <f t="shared" si="82"/>
        <v>Vigente</v>
      </c>
      <c r="Y865" s="17" t="str">
        <f t="shared" si="83"/>
        <v>V</v>
      </c>
      <c r="Z865" s="17" t="s">
        <v>11126</v>
      </c>
      <c r="AA865" s="17" t="str">
        <f>VLOOKUP(A865,'REPORTE'!$A$1:$AG$1961,19,0)</f>
        <v>Empleado Privado</v>
      </c>
      <c r="AB865" s="17">
        <v>1001924</v>
      </c>
      <c r="AC865" s="17" t="s">
        <v>11397</v>
      </c>
      <c r="AD865" s="17" t="s">
        <v>12049</v>
      </c>
      <c r="AE865" s="17" t="s">
        <v>12072</v>
      </c>
      <c r="AF865" s="17" t="s">
        <v>12526</v>
      </c>
      <c r="AG865" s="17" t="s">
        <v>74</v>
      </c>
      <c r="AH865" s="17" t="str">
        <f>VLOOKUP(A865,'REPORTE'!$A$1:$AG$1961,5,0)</f>
        <v>ECUATORIANO(A) INDIGENA</v>
      </c>
      <c r="AI865" s="17">
        <f>VLOOKUP(A865,'REPORTE'!$A$1:$AG$1961,28,0)</f>
        <v>0</v>
      </c>
      <c r="AJ865" s="17" t="str">
        <f>VLOOKUP(A865,'REPORTE'!$A$1:$AG$1961,29,0)</f>
        <v>Cliente</v>
      </c>
      <c r="AK865" s="17" t="str">
        <f>VLOOKUP(A865,'REPORTE'!$A$1:$AG$1961,30,0)</f>
        <v>Universitaria</v>
      </c>
      <c r="AL865" s="17" t="str">
        <f>VLOOKUP(A865,'REPORTE'!$A$1:$AG$1961,31,0)</f>
        <v>CHIMBORAZO</v>
      </c>
      <c r="AM865" s="17" t="e">
        <f>VLOOKUP(AL865,PROVINCIAS!$F$1:$G$1171,2,0)</f>
        <v>#N/A</v>
      </c>
    </row>
    <row r="866" spans="1:39" x14ac:dyDescent="0.45">
      <c r="A866" s="17">
        <v>1001821</v>
      </c>
      <c r="B866" s="17" t="s">
        <v>10349</v>
      </c>
      <c r="C866" s="85">
        <v>602350209</v>
      </c>
      <c r="D866" s="17">
        <v>54</v>
      </c>
      <c r="E866" s="86">
        <v>24806</v>
      </c>
      <c r="F866" s="86" t="str">
        <f t="shared" si="79"/>
        <v>1967</v>
      </c>
      <c r="G866" s="87">
        <v>2022</v>
      </c>
      <c r="H866" s="87">
        <f t="shared" si="80"/>
        <v>55</v>
      </c>
      <c r="I866" s="87" t="str">
        <f t="shared" si="78"/>
        <v>Mal</v>
      </c>
      <c r="J866" s="17" t="s">
        <v>36</v>
      </c>
      <c r="K866" s="17">
        <v>1002577</v>
      </c>
      <c r="L866" s="17">
        <v>36</v>
      </c>
      <c r="M866" s="17">
        <v>0</v>
      </c>
      <c r="N866" s="17" t="str">
        <f t="shared" si="81"/>
        <v>A1</v>
      </c>
      <c r="O866" s="17" t="s">
        <v>10468</v>
      </c>
      <c r="P866" s="17" t="s">
        <v>10469</v>
      </c>
      <c r="Q866" s="88">
        <v>44590</v>
      </c>
      <c r="R866" s="88">
        <v>45703</v>
      </c>
      <c r="S866" s="89" t="s">
        <v>776</v>
      </c>
      <c r="T866" s="17">
        <v>15000</v>
      </c>
      <c r="U866" s="17" t="s">
        <v>10950</v>
      </c>
      <c r="V866" s="17">
        <v>18.989999999999998</v>
      </c>
      <c r="W866" s="17" t="s">
        <v>10994</v>
      </c>
      <c r="X866" s="17" t="str">
        <f t="shared" si="82"/>
        <v>Vigente</v>
      </c>
      <c r="Y866" s="17" t="str">
        <f t="shared" si="83"/>
        <v>V</v>
      </c>
      <c r="Z866" s="17" t="s">
        <v>244</v>
      </c>
      <c r="AA866" s="17" t="str">
        <f>VLOOKUP(A866,'REPORTE'!$A$1:$AG$1961,19,0)</f>
        <v>Actividades auxiliares de las actividades de servicios financieros n.c.p., como: actividades de tramitación y liquidación de transacciones financieras, incluidas las transacciones con tarjetas de crédito.</v>
      </c>
      <c r="AB866" s="17">
        <v>1001929</v>
      </c>
      <c r="AC866" s="17" t="s">
        <v>11765</v>
      </c>
      <c r="AD866" s="17" t="s">
        <v>11865</v>
      </c>
      <c r="AE866" s="17" t="s">
        <v>12072</v>
      </c>
      <c r="AF866" s="17" t="s">
        <v>12527</v>
      </c>
      <c r="AG866" s="17" t="s">
        <v>74</v>
      </c>
      <c r="AH866" s="17" t="str">
        <f>VLOOKUP(A866,'REPORTE'!$A$1:$AG$1961,5,0)</f>
        <v>ECUATORIANO(A) INDIGENA</v>
      </c>
      <c r="AI866" s="17">
        <f>VLOOKUP(A866,'REPORTE'!$A$1:$AG$1961,28,0)</f>
        <v>0</v>
      </c>
      <c r="AJ866" s="17" t="str">
        <f>VLOOKUP(A866,'REPORTE'!$A$1:$AG$1961,29,0)</f>
        <v>Cliente</v>
      </c>
      <c r="AK866" s="17" t="str">
        <f>VLOOKUP(A866,'REPORTE'!$A$1:$AG$1961,30,0)</f>
        <v>Primaria</v>
      </c>
      <c r="AL866" s="17" t="str">
        <f>VLOOKUP(A866,'REPORTE'!$A$1:$AG$1961,31,0)</f>
        <v>CHIMBORAZO</v>
      </c>
      <c r="AM866" s="17" t="e">
        <f>VLOOKUP(AL866,PROVINCIAS!$F$1:$G$1171,2,0)</f>
        <v>#N/A</v>
      </c>
    </row>
    <row r="867" spans="1:39" x14ac:dyDescent="0.45">
      <c r="A867" s="17">
        <v>1000185</v>
      </c>
      <c r="B867" s="17" t="s">
        <v>9880</v>
      </c>
      <c r="C867" s="85">
        <v>604287805</v>
      </c>
      <c r="D867" s="17">
        <v>39</v>
      </c>
      <c r="E867" s="86">
        <v>30145</v>
      </c>
      <c r="F867" s="86" t="str">
        <f t="shared" si="79"/>
        <v>1982</v>
      </c>
      <c r="G867" s="87">
        <v>2022</v>
      </c>
      <c r="H867" s="87">
        <f t="shared" si="80"/>
        <v>40</v>
      </c>
      <c r="I867" s="87" t="str">
        <f t="shared" si="78"/>
        <v>Mal</v>
      </c>
      <c r="J867" s="17" t="s">
        <v>59</v>
      </c>
      <c r="K867" s="17">
        <v>1002584</v>
      </c>
      <c r="L867" s="17">
        <v>1</v>
      </c>
      <c r="M867" s="17">
        <v>0</v>
      </c>
      <c r="N867" s="17" t="str">
        <f t="shared" si="81"/>
        <v>A1</v>
      </c>
      <c r="O867" s="17" t="s">
        <v>10468</v>
      </c>
      <c r="P867" s="17" t="s">
        <v>10469</v>
      </c>
      <c r="Q867" s="88">
        <v>44592</v>
      </c>
      <c r="R867" s="88">
        <v>44676</v>
      </c>
      <c r="S867" s="89" t="s">
        <v>776</v>
      </c>
      <c r="T867" s="17">
        <v>500</v>
      </c>
      <c r="U867" s="17">
        <v>500</v>
      </c>
      <c r="V867" s="17">
        <v>23</v>
      </c>
      <c r="W867" s="17" t="s">
        <v>10994</v>
      </c>
      <c r="X867" s="17" t="str">
        <f t="shared" si="82"/>
        <v>Vigente</v>
      </c>
      <c r="Y867" s="17" t="str">
        <f t="shared" si="83"/>
        <v>V</v>
      </c>
      <c r="Z867" s="17" t="s">
        <v>11025</v>
      </c>
      <c r="AA867" s="17" t="str">
        <f>VLOOKUP(A867,'REPORTE'!$A$1:$AG$1961,19,0)</f>
        <v>Venta al por menor de alimentos, bebidas y productos del tabaco en puestos de venta o mercados.</v>
      </c>
      <c r="AB867" s="17">
        <v>1000248</v>
      </c>
      <c r="AC867" s="17" t="s">
        <v>11398</v>
      </c>
      <c r="AD867" s="17" t="s">
        <v>11861</v>
      </c>
      <c r="AE867" s="17" t="s">
        <v>12072</v>
      </c>
      <c r="AF867" s="17" t="s">
        <v>12218</v>
      </c>
      <c r="AG867" s="17" t="s">
        <v>665</v>
      </c>
      <c r="AH867" s="17" t="str">
        <f>VLOOKUP(A867,'REPORTE'!$A$1:$AG$1961,5,0)</f>
        <v>ECUATORIANO(A) INDIGENA</v>
      </c>
      <c r="AI867" s="17">
        <f>VLOOKUP(A867,'REPORTE'!$A$1:$AG$1961,28,0)</f>
        <v>44363</v>
      </c>
      <c r="AJ867" s="17" t="str">
        <f>VLOOKUP(A867,'REPORTE'!$A$1:$AG$1961,29,0)</f>
        <v>Cliente</v>
      </c>
      <c r="AK867" s="17" t="str">
        <f>VLOOKUP(A867,'REPORTE'!$A$1:$AG$1961,30,0)</f>
        <v>Primaria</v>
      </c>
      <c r="AL867" s="17" t="str">
        <f>VLOOKUP(A867,'REPORTE'!$A$1:$AG$1961,31,0)</f>
        <v>CHIMBORAZO</v>
      </c>
      <c r="AM867" s="17" t="e">
        <f>VLOOKUP(AL867,PROVINCIAS!$F$1:$G$1171,2,0)</f>
        <v>#N/A</v>
      </c>
    </row>
    <row r="868" spans="1:39" x14ac:dyDescent="0.45">
      <c r="A868" s="17">
        <v>1000214</v>
      </c>
      <c r="B868" s="17" t="s">
        <v>9641</v>
      </c>
      <c r="C868" s="85">
        <v>601662570</v>
      </c>
      <c r="D868" s="17">
        <v>59</v>
      </c>
      <c r="E868" s="86">
        <v>22894</v>
      </c>
      <c r="F868" s="86" t="str">
        <f t="shared" si="79"/>
        <v>1962</v>
      </c>
      <c r="G868" s="87">
        <v>2022</v>
      </c>
      <c r="H868" s="87">
        <f t="shared" si="80"/>
        <v>60</v>
      </c>
      <c r="I868" s="87" t="str">
        <f t="shared" si="78"/>
        <v>Mal</v>
      </c>
      <c r="J868" s="17" t="s">
        <v>59</v>
      </c>
      <c r="K868" s="17">
        <v>1002582</v>
      </c>
      <c r="L868" s="17">
        <v>24</v>
      </c>
      <c r="M868" s="17">
        <v>0</v>
      </c>
      <c r="N868" s="17" t="str">
        <f t="shared" si="81"/>
        <v>A1</v>
      </c>
      <c r="O868" s="17" t="s">
        <v>10468</v>
      </c>
      <c r="P868" s="17" t="s">
        <v>10469</v>
      </c>
      <c r="Q868" s="88">
        <v>44592</v>
      </c>
      <c r="R868" s="88">
        <v>45324</v>
      </c>
      <c r="S868" s="89" t="s">
        <v>776</v>
      </c>
      <c r="T868" s="17">
        <v>2300</v>
      </c>
      <c r="U868" s="17" t="s">
        <v>10969</v>
      </c>
      <c r="V868" s="17">
        <v>21.5</v>
      </c>
      <c r="W868" s="17" t="s">
        <v>10994</v>
      </c>
      <c r="X868" s="17" t="str">
        <f t="shared" si="82"/>
        <v>Vigente</v>
      </c>
      <c r="Y868" s="17" t="str">
        <f t="shared" si="83"/>
        <v>V</v>
      </c>
      <c r="Z868" s="17" t="s">
        <v>348</v>
      </c>
      <c r="AA868" s="17" t="str">
        <f>VLOOKUP(A868,'REPORTE'!$A$1:$AG$1961,19,0)</f>
        <v>Venta al por mayor de frutas, legumbres y hortalizas.</v>
      </c>
      <c r="AB868" s="17">
        <v>1000277</v>
      </c>
      <c r="AC868" s="17" t="s">
        <v>11766</v>
      </c>
      <c r="AD868" s="17" t="s">
        <v>11864</v>
      </c>
      <c r="AE868" s="17" t="s">
        <v>12072</v>
      </c>
      <c r="AF868" s="17" t="s">
        <v>12076</v>
      </c>
      <c r="AG868" s="17" t="s">
        <v>1125</v>
      </c>
      <c r="AH868" s="17" t="str">
        <f>VLOOKUP(A868,'REPORTE'!$A$1:$AG$1961,5,0)</f>
        <v>ECUATORIANO(A) INDIGENA</v>
      </c>
      <c r="AI868" s="17">
        <f>VLOOKUP(A868,'REPORTE'!$A$1:$AG$1961,28,0)</f>
        <v>44131</v>
      </c>
      <c r="AJ868" s="17" t="str">
        <f>VLOOKUP(A868,'REPORTE'!$A$1:$AG$1961,29,0)</f>
        <v>Cliente</v>
      </c>
      <c r="AK868" s="17" t="str">
        <f>VLOOKUP(A868,'REPORTE'!$A$1:$AG$1961,30,0)</f>
        <v>Secundaria</v>
      </c>
      <c r="AL868" s="17" t="str">
        <f>VLOOKUP(A868,'REPORTE'!$A$1:$AG$1961,31,0)</f>
        <v>PICHINCHA</v>
      </c>
      <c r="AM868" s="17" t="str">
        <f>VLOOKUP(AL868,PROVINCIAS!$F$1:$G$1171,2,0)</f>
        <v>URBANA</v>
      </c>
    </row>
    <row r="869" spans="1:39" x14ac:dyDescent="0.45">
      <c r="A869" s="17">
        <v>1000362</v>
      </c>
      <c r="B869" s="17" t="s">
        <v>10350</v>
      </c>
      <c r="C869" s="85">
        <v>604393876</v>
      </c>
      <c r="D869" s="17">
        <v>32</v>
      </c>
      <c r="E869" s="86">
        <v>32815</v>
      </c>
      <c r="F869" s="86" t="str">
        <f t="shared" si="79"/>
        <v>1989</v>
      </c>
      <c r="G869" s="87">
        <v>2022</v>
      </c>
      <c r="H869" s="87">
        <f t="shared" si="80"/>
        <v>33</v>
      </c>
      <c r="I869" s="87" t="str">
        <f t="shared" si="78"/>
        <v>Mal</v>
      </c>
      <c r="J869" s="17" t="s">
        <v>36</v>
      </c>
      <c r="K869" s="17">
        <v>1002579</v>
      </c>
      <c r="L869" s="17">
        <v>3</v>
      </c>
      <c r="M869" s="17">
        <v>0</v>
      </c>
      <c r="N869" s="17" t="str">
        <f t="shared" si="81"/>
        <v>A1</v>
      </c>
      <c r="O869" s="17" t="s">
        <v>10468</v>
      </c>
      <c r="P869" s="17" t="s">
        <v>10469</v>
      </c>
      <c r="Q869" s="88">
        <v>44592</v>
      </c>
      <c r="R869" s="88">
        <v>44676</v>
      </c>
      <c r="S869" s="89" t="s">
        <v>776</v>
      </c>
      <c r="T869" s="17">
        <v>525</v>
      </c>
      <c r="U869" s="17">
        <v>351.75</v>
      </c>
      <c r="V869" s="17">
        <v>23</v>
      </c>
      <c r="W869" s="17" t="s">
        <v>10994</v>
      </c>
      <c r="X869" s="17" t="str">
        <f t="shared" si="82"/>
        <v>Vigente</v>
      </c>
      <c r="Y869" s="17" t="str">
        <f t="shared" si="83"/>
        <v>V</v>
      </c>
      <c r="Z869" s="17" t="s">
        <v>348</v>
      </c>
      <c r="AA869" s="17" t="str">
        <f>VLOOKUP(A869,'REPORTE'!$A$1:$AG$1961,19,0)</f>
        <v>Venta al por menor de frutas, legumbres y hortalizas frescas o en conserva en establecimientos especializados.</v>
      </c>
      <c r="AB869" s="17">
        <v>1000425</v>
      </c>
      <c r="AC869" s="17" t="s">
        <v>11399</v>
      </c>
      <c r="AD869" s="17" t="s">
        <v>11898</v>
      </c>
      <c r="AE869" s="17" t="s">
        <v>12072</v>
      </c>
      <c r="AF869" s="17" t="s">
        <v>12528</v>
      </c>
      <c r="AG869" s="17" t="s">
        <v>665</v>
      </c>
      <c r="AH869" s="17" t="str">
        <f>VLOOKUP(A869,'REPORTE'!$A$1:$AG$1961,5,0)</f>
        <v>ECUATORIANO(A) INDIGENA</v>
      </c>
      <c r="AI869" s="17">
        <f>VLOOKUP(A869,'REPORTE'!$A$1:$AG$1961,28,0)</f>
        <v>44592</v>
      </c>
      <c r="AJ869" s="17" t="str">
        <f>VLOOKUP(A869,'REPORTE'!$A$1:$AG$1961,29,0)</f>
        <v>Cliente</v>
      </c>
      <c r="AK869" s="17" t="str">
        <f>VLOOKUP(A869,'REPORTE'!$A$1:$AG$1961,30,0)</f>
        <v>Primaria</v>
      </c>
      <c r="AL869" s="17" t="str">
        <f>VLOOKUP(A869,'REPORTE'!$A$1:$AG$1961,31,0)</f>
        <v>CHIMBORAZO</v>
      </c>
      <c r="AM869" s="17" t="e">
        <f>VLOOKUP(AL869,PROVINCIAS!$F$1:$G$1171,2,0)</f>
        <v>#N/A</v>
      </c>
    </row>
    <row r="870" spans="1:39" x14ac:dyDescent="0.45">
      <c r="A870" s="17">
        <v>1000413</v>
      </c>
      <c r="B870" s="17" t="s">
        <v>10351</v>
      </c>
      <c r="C870" s="85">
        <v>1710863067</v>
      </c>
      <c r="D870" s="17">
        <v>52</v>
      </c>
      <c r="E870" s="86">
        <v>25461</v>
      </c>
      <c r="F870" s="86" t="str">
        <f t="shared" si="79"/>
        <v>1969</v>
      </c>
      <c r="G870" s="87">
        <v>2022</v>
      </c>
      <c r="H870" s="87">
        <f t="shared" si="80"/>
        <v>53</v>
      </c>
      <c r="I870" s="87" t="str">
        <f t="shared" si="78"/>
        <v>Mal</v>
      </c>
      <c r="J870" s="17" t="s">
        <v>36</v>
      </c>
      <c r="K870" s="17">
        <v>1002580</v>
      </c>
      <c r="L870" s="17">
        <v>1</v>
      </c>
      <c r="M870" s="17">
        <v>0</v>
      </c>
      <c r="N870" s="17" t="str">
        <f t="shared" si="81"/>
        <v>A1</v>
      </c>
      <c r="O870" s="17" t="s">
        <v>10468</v>
      </c>
      <c r="P870" s="17" t="s">
        <v>10469</v>
      </c>
      <c r="Q870" s="88">
        <v>44592</v>
      </c>
      <c r="R870" s="88">
        <v>44676</v>
      </c>
      <c r="S870" s="89" t="s">
        <v>776</v>
      </c>
      <c r="T870" s="17">
        <v>1000</v>
      </c>
      <c r="U870" s="17" t="s">
        <v>10532</v>
      </c>
      <c r="V870" s="17">
        <v>23</v>
      </c>
      <c r="W870" s="17" t="s">
        <v>10994</v>
      </c>
      <c r="X870" s="17" t="str">
        <f t="shared" si="82"/>
        <v>Vigente</v>
      </c>
      <c r="Y870" s="17" t="str">
        <f t="shared" si="83"/>
        <v>V</v>
      </c>
      <c r="Z870" s="17" t="s">
        <v>275</v>
      </c>
      <c r="AA870" s="17" t="str">
        <f>VLOOKUP(A870,'REPORTE'!$A$1:$AG$1961,19,0)</f>
        <v>Restaurantes, cevicherí­as, picanterí­as, cafeterí­as, etcétera, incluido comida para llevar.</v>
      </c>
      <c r="AB870" s="17">
        <v>1000476</v>
      </c>
      <c r="AC870" s="17" t="s">
        <v>11400</v>
      </c>
      <c r="AD870" s="17" t="s">
        <v>11964</v>
      </c>
      <c r="AE870" s="17" t="s">
        <v>12072</v>
      </c>
      <c r="AF870" s="17" t="s">
        <v>12529</v>
      </c>
      <c r="AG870" s="17" t="s">
        <v>1125</v>
      </c>
      <c r="AH870" s="17" t="str">
        <f>VLOOKUP(A870,'REPORTE'!$A$1:$AG$1961,5,0)</f>
        <v>ECUATORIANO(A)</v>
      </c>
      <c r="AI870" s="17">
        <f>VLOOKUP(A870,'REPORTE'!$A$1:$AG$1961,28,0)</f>
        <v>44117</v>
      </c>
      <c r="AJ870" s="17" t="str">
        <f>VLOOKUP(A870,'REPORTE'!$A$1:$AG$1961,29,0)</f>
        <v>Cliente</v>
      </c>
      <c r="AK870" s="17" t="str">
        <f>VLOOKUP(A870,'REPORTE'!$A$1:$AG$1961,30,0)</f>
        <v>Ninguna</v>
      </c>
      <c r="AL870" s="17" t="str">
        <f>VLOOKUP(A870,'REPORTE'!$A$1:$AG$1961,31,0)</f>
        <v>PICHINCHA</v>
      </c>
      <c r="AM870" s="17" t="str">
        <f>VLOOKUP(AL870,PROVINCIAS!$F$1:$G$1171,2,0)</f>
        <v>URBANA</v>
      </c>
    </row>
    <row r="871" spans="1:39" x14ac:dyDescent="0.45">
      <c r="A871" s="17">
        <v>1000773</v>
      </c>
      <c r="B871" s="17" t="s">
        <v>10352</v>
      </c>
      <c r="C871" s="85">
        <v>1725418899</v>
      </c>
      <c r="D871" s="17">
        <v>26</v>
      </c>
      <c r="E871" s="86">
        <v>35123</v>
      </c>
      <c r="F871" s="86" t="str">
        <f t="shared" si="79"/>
        <v>1996</v>
      </c>
      <c r="G871" s="87">
        <v>2022</v>
      </c>
      <c r="H871" s="87">
        <f t="shared" si="80"/>
        <v>26</v>
      </c>
      <c r="I871" s="87" t="str">
        <f t="shared" si="78"/>
        <v>Bien</v>
      </c>
      <c r="J871" s="17" t="s">
        <v>59</v>
      </c>
      <c r="K871" s="17">
        <v>1002585</v>
      </c>
      <c r="L871" s="17">
        <v>1</v>
      </c>
      <c r="M871" s="17">
        <v>0</v>
      </c>
      <c r="N871" s="17" t="str">
        <f t="shared" si="81"/>
        <v>A1</v>
      </c>
      <c r="O871" s="17" t="s">
        <v>10468</v>
      </c>
      <c r="P871" s="17" t="s">
        <v>10469</v>
      </c>
      <c r="Q871" s="88">
        <v>44592</v>
      </c>
      <c r="R871" s="88">
        <v>44676</v>
      </c>
      <c r="S871" s="89" t="s">
        <v>776</v>
      </c>
      <c r="T871" s="17">
        <v>6000</v>
      </c>
      <c r="U871" s="17" t="s">
        <v>10830</v>
      </c>
      <c r="V871" s="17">
        <v>21.5</v>
      </c>
      <c r="W871" s="17" t="s">
        <v>10994</v>
      </c>
      <c r="X871" s="17" t="str">
        <f t="shared" si="82"/>
        <v>Vigente</v>
      </c>
      <c r="Y871" s="17" t="str">
        <f t="shared" si="83"/>
        <v>V</v>
      </c>
      <c r="Z871" s="17" t="s">
        <v>279</v>
      </c>
      <c r="AA871" s="17" t="str">
        <f>VLOOKUP(A871,'REPORTE'!$A$1:$AG$1961,19,0)</f>
        <v>Venta al por menor de frutas, legumbres y hortalizas frescas o en conserva en establecimientos especializados.</v>
      </c>
      <c r="AB871" s="17">
        <v>1000845</v>
      </c>
      <c r="AC871" s="17" t="s">
        <v>11767</v>
      </c>
      <c r="AD871" s="17" t="s">
        <v>11974</v>
      </c>
      <c r="AE871" s="17" t="s">
        <v>12072</v>
      </c>
      <c r="AF871" s="17" t="s">
        <v>12209</v>
      </c>
      <c r="AG871" s="17" t="s">
        <v>665</v>
      </c>
      <c r="AH871" s="17" t="str">
        <f>VLOOKUP(A871,'REPORTE'!$A$1:$AG$1961,5,0)</f>
        <v>ECUATORIANO(A) INDIGENA</v>
      </c>
      <c r="AI871" s="17">
        <f>VLOOKUP(A871,'REPORTE'!$A$1:$AG$1961,28,0)</f>
        <v>44111</v>
      </c>
      <c r="AJ871" s="17" t="str">
        <f>VLOOKUP(A871,'REPORTE'!$A$1:$AG$1961,29,0)</f>
        <v>Cliente</v>
      </c>
      <c r="AK871" s="17" t="str">
        <f>VLOOKUP(A871,'REPORTE'!$A$1:$AG$1961,30,0)</f>
        <v>Secundaria</v>
      </c>
      <c r="AL871" s="17" t="str">
        <f>VLOOKUP(A871,'REPORTE'!$A$1:$AG$1961,31,0)</f>
        <v>PICHINCHA</v>
      </c>
      <c r="AM871" s="17" t="str">
        <f>VLOOKUP(AL871,PROVINCIAS!$F$1:$G$1171,2,0)</f>
        <v>URBANA</v>
      </c>
    </row>
    <row r="872" spans="1:39" x14ac:dyDescent="0.45">
      <c r="A872" s="17">
        <v>1000883</v>
      </c>
      <c r="B872" s="17" t="s">
        <v>9980</v>
      </c>
      <c r="C872" s="85">
        <v>1715364012</v>
      </c>
      <c r="D872" s="17">
        <v>43</v>
      </c>
      <c r="E872" s="86">
        <v>28788</v>
      </c>
      <c r="F872" s="86" t="str">
        <f t="shared" si="79"/>
        <v>1978</v>
      </c>
      <c r="G872" s="87">
        <v>2022</v>
      </c>
      <c r="H872" s="87">
        <f t="shared" si="80"/>
        <v>44</v>
      </c>
      <c r="I872" s="87" t="str">
        <f t="shared" si="78"/>
        <v>Mal</v>
      </c>
      <c r="J872" s="17" t="s">
        <v>59</v>
      </c>
      <c r="K872" s="17">
        <v>1002583</v>
      </c>
      <c r="L872" s="17">
        <v>1</v>
      </c>
      <c r="M872" s="17">
        <v>0</v>
      </c>
      <c r="N872" s="17" t="str">
        <f t="shared" si="81"/>
        <v>A1</v>
      </c>
      <c r="O872" s="17" t="s">
        <v>10468</v>
      </c>
      <c r="P872" s="17" t="s">
        <v>10469</v>
      </c>
      <c r="Q872" s="88">
        <v>44592</v>
      </c>
      <c r="R872" s="88">
        <v>44676</v>
      </c>
      <c r="S872" s="89" t="s">
        <v>776</v>
      </c>
      <c r="T872" s="17">
        <v>11270</v>
      </c>
      <c r="U872" s="17" t="s">
        <v>10970</v>
      </c>
      <c r="V872" s="17">
        <v>18.989999999999998</v>
      </c>
      <c r="W872" s="17" t="s">
        <v>10994</v>
      </c>
      <c r="X872" s="17" t="str">
        <f t="shared" si="82"/>
        <v>Vigente</v>
      </c>
      <c r="Y872" s="17" t="str">
        <f t="shared" si="83"/>
        <v>V</v>
      </c>
      <c r="Z872" s="17" t="s">
        <v>11054</v>
      </c>
      <c r="AA872" s="17" t="str">
        <f>VLOOKUP(A872,'REPORTE'!$A$1:$AG$1961,19,0)</f>
        <v>Venta al por mayor de frutas, legumbres y hortalizas.</v>
      </c>
      <c r="AB872" s="17">
        <v>1000953</v>
      </c>
      <c r="AC872" s="17" t="s">
        <v>11768</v>
      </c>
      <c r="AD872" s="17" t="s">
        <v>11966</v>
      </c>
      <c r="AE872" s="17" t="s">
        <v>12072</v>
      </c>
      <c r="AF872" s="17" t="s">
        <v>11150</v>
      </c>
      <c r="AG872" s="17" t="s">
        <v>1125</v>
      </c>
      <c r="AH872" s="17" t="str">
        <f>VLOOKUP(A872,'REPORTE'!$A$1:$AG$1961,5,0)</f>
        <v>ECUATORIANO(A)</v>
      </c>
      <c r="AI872" s="17">
        <f>VLOOKUP(A872,'REPORTE'!$A$1:$AG$1961,28,0)</f>
        <v>44155</v>
      </c>
      <c r="AJ872" s="17" t="str">
        <f>VLOOKUP(A872,'REPORTE'!$A$1:$AG$1961,29,0)</f>
        <v>Cliente</v>
      </c>
      <c r="AK872" s="17" t="str">
        <f>VLOOKUP(A872,'REPORTE'!$A$1:$AG$1961,30,0)</f>
        <v>Primaria</v>
      </c>
      <c r="AL872" s="17" t="str">
        <f>VLOOKUP(A872,'REPORTE'!$A$1:$AG$1961,31,0)</f>
        <v>CHIMBORAZO</v>
      </c>
      <c r="AM872" s="17" t="e">
        <f>VLOOKUP(AL872,PROVINCIAS!$F$1:$G$1171,2,0)</f>
        <v>#N/A</v>
      </c>
    </row>
    <row r="873" spans="1:39" x14ac:dyDescent="0.45">
      <c r="A873" s="17">
        <v>1001822</v>
      </c>
      <c r="B873" s="17" t="s">
        <v>10353</v>
      </c>
      <c r="C873" s="85">
        <v>1705436952</v>
      </c>
      <c r="D873" s="17">
        <v>63</v>
      </c>
      <c r="E873" s="86">
        <v>21271</v>
      </c>
      <c r="F873" s="86" t="str">
        <f t="shared" si="79"/>
        <v>1958</v>
      </c>
      <c r="G873" s="87">
        <v>2022</v>
      </c>
      <c r="H873" s="87">
        <f t="shared" si="80"/>
        <v>64</v>
      </c>
      <c r="I873" s="87" t="str">
        <f t="shared" si="78"/>
        <v>Mal</v>
      </c>
      <c r="J873" s="17" t="s">
        <v>36</v>
      </c>
      <c r="K873" s="17">
        <v>1002581</v>
      </c>
      <c r="L873" s="17">
        <v>24</v>
      </c>
      <c r="M873" s="17">
        <v>0</v>
      </c>
      <c r="N873" s="17" t="str">
        <f t="shared" si="81"/>
        <v>A1</v>
      </c>
      <c r="O873" s="17" t="s">
        <v>10468</v>
      </c>
      <c r="P873" s="17" t="s">
        <v>10469</v>
      </c>
      <c r="Q873" s="88">
        <v>44592</v>
      </c>
      <c r="R873" s="88">
        <v>45338</v>
      </c>
      <c r="S873" s="89" t="s">
        <v>776</v>
      </c>
      <c r="T873" s="17">
        <v>2000</v>
      </c>
      <c r="U873" s="17" t="s">
        <v>10763</v>
      </c>
      <c r="V873" s="17">
        <v>21.5</v>
      </c>
      <c r="W873" s="17" t="s">
        <v>10994</v>
      </c>
      <c r="X873" s="17" t="str">
        <f t="shared" si="82"/>
        <v>Vigente</v>
      </c>
      <c r="Y873" s="17" t="str">
        <f t="shared" si="83"/>
        <v>V</v>
      </c>
      <c r="Z873" s="17" t="s">
        <v>1578</v>
      </c>
      <c r="AA873" s="17" t="str">
        <f>VLOOKUP(A873,'REPORTE'!$A$1:$AG$1961,19,0)</f>
        <v>Recolección de otros materiales y organismos marinos: perlas naturales, esponjas, corales y algas.</v>
      </c>
      <c r="AB873" s="17">
        <v>1001930</v>
      </c>
      <c r="AC873" s="17" t="s">
        <v>11401</v>
      </c>
      <c r="AD873" s="17" t="s">
        <v>12050</v>
      </c>
      <c r="AE873" s="17" t="s">
        <v>12072</v>
      </c>
      <c r="AF873" s="17" t="s">
        <v>12530</v>
      </c>
      <c r="AG873" s="17" t="s">
        <v>1125</v>
      </c>
      <c r="AH873" s="17" t="str">
        <f>VLOOKUP(A873,'REPORTE'!$A$1:$AG$1961,5,0)</f>
        <v>ECUATORIANO(A)</v>
      </c>
      <c r="AI873" s="17">
        <f>VLOOKUP(A873,'REPORTE'!$A$1:$AG$1961,28,0)</f>
        <v>0</v>
      </c>
      <c r="AJ873" s="17" t="str">
        <f>VLOOKUP(A873,'REPORTE'!$A$1:$AG$1961,29,0)</f>
        <v>Cliente</v>
      </c>
      <c r="AK873" s="17" t="str">
        <f>VLOOKUP(A873,'REPORTE'!$A$1:$AG$1961,30,0)</f>
        <v>Secundaria</v>
      </c>
      <c r="AL873" s="17" t="str">
        <f>VLOOKUP(A873,'REPORTE'!$A$1:$AG$1961,31,0)</f>
        <v>PICHINCHA</v>
      </c>
      <c r="AM873" s="17" t="str">
        <f>VLOOKUP(AL873,PROVINCIAS!$F$1:$G$1171,2,0)</f>
        <v>URBANA</v>
      </c>
    </row>
    <row r="874" spans="1:39" x14ac:dyDescent="0.45">
      <c r="A874" s="17">
        <v>1000247</v>
      </c>
      <c r="B874" s="17" t="s">
        <v>10354</v>
      </c>
      <c r="C874" s="85">
        <v>602114258</v>
      </c>
      <c r="D874" s="17">
        <v>57</v>
      </c>
      <c r="E874" s="86">
        <v>23456</v>
      </c>
      <c r="F874" s="86" t="str">
        <f t="shared" si="79"/>
        <v>1964</v>
      </c>
      <c r="G874" s="87">
        <v>2022</v>
      </c>
      <c r="H874" s="87">
        <f t="shared" si="80"/>
        <v>58</v>
      </c>
      <c r="I874" s="87" t="str">
        <f t="shared" si="78"/>
        <v>Mal</v>
      </c>
      <c r="J874" s="17" t="s">
        <v>59</v>
      </c>
      <c r="K874" s="17">
        <v>1002588</v>
      </c>
      <c r="L874" s="17">
        <v>24</v>
      </c>
      <c r="M874" s="17">
        <v>0</v>
      </c>
      <c r="N874" s="17" t="str">
        <f t="shared" si="81"/>
        <v>A1</v>
      </c>
      <c r="O874" s="17" t="s">
        <v>10468</v>
      </c>
      <c r="P874" s="17" t="s">
        <v>10469</v>
      </c>
      <c r="Q874" s="88">
        <v>44593</v>
      </c>
      <c r="R874" s="88">
        <v>45337</v>
      </c>
      <c r="S874" s="89" t="s">
        <v>776</v>
      </c>
      <c r="T874" s="17">
        <v>5000</v>
      </c>
      <c r="U874" s="17" t="s">
        <v>10911</v>
      </c>
      <c r="V874" s="17">
        <v>18.989999999999998</v>
      </c>
      <c r="W874" s="17" t="s">
        <v>10994</v>
      </c>
      <c r="X874" s="17" t="str">
        <f t="shared" si="82"/>
        <v>Vigente</v>
      </c>
      <c r="Y874" s="17" t="str">
        <f t="shared" si="83"/>
        <v>V</v>
      </c>
      <c r="Z874" s="17" t="s">
        <v>11021</v>
      </c>
      <c r="AA874" s="17" t="str">
        <f>VLOOKUP(A874,'REPORTE'!$A$1:$AG$1961,19,0)</f>
        <v>Servicios de taxis.</v>
      </c>
      <c r="AB874" s="17">
        <v>1000307</v>
      </c>
      <c r="AC874" s="17" t="s">
        <v>11769</v>
      </c>
      <c r="AD874" s="17" t="s">
        <v>11835</v>
      </c>
      <c r="AE874" s="17" t="s">
        <v>12072</v>
      </c>
      <c r="AF874" s="17" t="s">
        <v>12531</v>
      </c>
      <c r="AG874" s="17" t="s">
        <v>1125</v>
      </c>
      <c r="AH874" s="17" t="str">
        <f>VLOOKUP(A874,'REPORTE'!$A$1:$AG$1961,5,0)</f>
        <v>ECUATORIANO(A) INDIGENA</v>
      </c>
      <c r="AI874" s="17">
        <f>VLOOKUP(A874,'REPORTE'!$A$1:$AG$1961,28,0)</f>
        <v>44131</v>
      </c>
      <c r="AJ874" s="17" t="str">
        <f>VLOOKUP(A874,'REPORTE'!$A$1:$AG$1961,29,0)</f>
        <v>Cliente</v>
      </c>
      <c r="AK874" s="17" t="str">
        <f>VLOOKUP(A874,'REPORTE'!$A$1:$AG$1961,30,0)</f>
        <v>Primaria</v>
      </c>
      <c r="AL874" s="17" t="str">
        <f>VLOOKUP(A874,'REPORTE'!$A$1:$AG$1961,31,0)</f>
        <v>PICHINCHA</v>
      </c>
      <c r="AM874" s="17" t="str">
        <f>VLOOKUP(AL874,PROVINCIAS!$F$1:$G$1171,2,0)</f>
        <v>URBANA</v>
      </c>
    </row>
    <row r="875" spans="1:39" x14ac:dyDescent="0.45">
      <c r="A875" s="17">
        <v>1001818</v>
      </c>
      <c r="B875" s="17" t="s">
        <v>10355</v>
      </c>
      <c r="C875" s="85">
        <v>604064279</v>
      </c>
      <c r="D875" s="17">
        <v>30</v>
      </c>
      <c r="E875" s="86">
        <v>33369</v>
      </c>
      <c r="F875" s="86" t="str">
        <f t="shared" si="79"/>
        <v>1991</v>
      </c>
      <c r="G875" s="87">
        <v>2022</v>
      </c>
      <c r="H875" s="87">
        <f t="shared" si="80"/>
        <v>31</v>
      </c>
      <c r="I875" s="87" t="str">
        <f t="shared" si="78"/>
        <v>Mal</v>
      </c>
      <c r="J875" s="17" t="s">
        <v>36</v>
      </c>
      <c r="K875" s="17">
        <v>1002587</v>
      </c>
      <c r="L875" s="17">
        <v>1</v>
      </c>
      <c r="M875" s="17">
        <v>0</v>
      </c>
      <c r="N875" s="17" t="str">
        <f t="shared" si="81"/>
        <v>A1</v>
      </c>
      <c r="O875" s="17" t="s">
        <v>10468</v>
      </c>
      <c r="P875" s="17" t="s">
        <v>10469</v>
      </c>
      <c r="Q875" s="88">
        <v>44593</v>
      </c>
      <c r="R875" s="88">
        <v>44630</v>
      </c>
      <c r="S875" s="89" t="s">
        <v>776</v>
      </c>
      <c r="T875" s="17">
        <v>2000</v>
      </c>
      <c r="U875" s="17" t="s">
        <v>10763</v>
      </c>
      <c r="V875" s="17">
        <v>21.5</v>
      </c>
      <c r="W875" s="17" t="s">
        <v>10994</v>
      </c>
      <c r="X875" s="17" t="str">
        <f t="shared" si="82"/>
        <v>Vigente</v>
      </c>
      <c r="Y875" s="17" t="str">
        <f t="shared" si="83"/>
        <v>V</v>
      </c>
      <c r="Z875" s="17" t="s">
        <v>244</v>
      </c>
      <c r="AA875" s="17" t="str">
        <f>VLOOKUP(A875,'REPORTE'!$A$1:$AG$1961,19,0)</f>
        <v>Venta al por menor de frutas, legumbres y hortalizas frescas o en conserva en establecimientos especializados.</v>
      </c>
      <c r="AB875" s="17">
        <v>1001925</v>
      </c>
      <c r="AC875" s="17" t="s">
        <v>11150</v>
      </c>
      <c r="AD875" s="17" t="s">
        <v>11864</v>
      </c>
      <c r="AE875" s="17" t="s">
        <v>12072</v>
      </c>
      <c r="AF875" s="17" t="s">
        <v>12532</v>
      </c>
      <c r="AG875" s="17" t="s">
        <v>74</v>
      </c>
      <c r="AH875" s="17" t="str">
        <f>VLOOKUP(A875,'REPORTE'!$A$1:$AG$1961,5,0)</f>
        <v>ECUATORIANO(A)</v>
      </c>
      <c r="AI875" s="17">
        <f>VLOOKUP(A875,'REPORTE'!$A$1:$AG$1961,28,0)</f>
        <v>44589</v>
      </c>
      <c r="AJ875" s="17" t="str">
        <f>VLOOKUP(A875,'REPORTE'!$A$1:$AG$1961,29,0)</f>
        <v>Cliente</v>
      </c>
      <c r="AK875" s="17" t="str">
        <f>VLOOKUP(A875,'REPORTE'!$A$1:$AG$1961,30,0)</f>
        <v>Secundaria</v>
      </c>
      <c r="AL875" s="17" t="str">
        <f>VLOOKUP(A875,'REPORTE'!$A$1:$AG$1961,31,0)</f>
        <v>CHIMBORAZO</v>
      </c>
      <c r="AM875" s="17" t="e">
        <f>VLOOKUP(AL875,PROVINCIAS!$F$1:$G$1171,2,0)</f>
        <v>#N/A</v>
      </c>
    </row>
    <row r="876" spans="1:39" x14ac:dyDescent="0.45">
      <c r="A876" s="17">
        <v>1001830</v>
      </c>
      <c r="B876" s="17" t="s">
        <v>10356</v>
      </c>
      <c r="C876" s="85">
        <v>1718326000</v>
      </c>
      <c r="D876" s="17">
        <v>28</v>
      </c>
      <c r="E876" s="86">
        <v>34375</v>
      </c>
      <c r="F876" s="86" t="str">
        <f t="shared" si="79"/>
        <v>1994</v>
      </c>
      <c r="G876" s="87">
        <v>2022</v>
      </c>
      <c r="H876" s="87">
        <f t="shared" si="80"/>
        <v>28</v>
      </c>
      <c r="I876" s="87" t="str">
        <f t="shared" si="78"/>
        <v>Mal</v>
      </c>
      <c r="J876" s="17" t="s">
        <v>59</v>
      </c>
      <c r="K876" s="17">
        <v>1002586</v>
      </c>
      <c r="L876" s="17">
        <v>24</v>
      </c>
      <c r="M876" s="17">
        <v>0</v>
      </c>
      <c r="N876" s="17" t="str">
        <f t="shared" si="81"/>
        <v>A1</v>
      </c>
      <c r="O876" s="17" t="s">
        <v>10466</v>
      </c>
      <c r="P876" s="17" t="s">
        <v>10467</v>
      </c>
      <c r="Q876" s="88">
        <v>44593</v>
      </c>
      <c r="R876" s="88">
        <v>45337</v>
      </c>
      <c r="S876" s="89" t="s">
        <v>776</v>
      </c>
      <c r="T876" s="17">
        <v>3000</v>
      </c>
      <c r="U876" s="17" t="s">
        <v>10862</v>
      </c>
      <c r="V876" s="17">
        <v>15.3</v>
      </c>
      <c r="W876" s="17" t="s">
        <v>10994</v>
      </c>
      <c r="X876" s="17" t="str">
        <f t="shared" si="82"/>
        <v>Vigente</v>
      </c>
      <c r="Y876" s="17" t="str">
        <f t="shared" si="83"/>
        <v>V</v>
      </c>
      <c r="Z876" s="17" t="s">
        <v>11000</v>
      </c>
      <c r="AA876" s="17" t="str">
        <f>VLOOKUP(A876,'REPORTE'!$A$1:$AG$1961,19,0)</f>
        <v>Empleado Privado</v>
      </c>
      <c r="AB876" s="17">
        <v>1001938</v>
      </c>
      <c r="AC876" s="17" t="s">
        <v>11770</v>
      </c>
      <c r="AD876" s="17" t="s">
        <v>11871</v>
      </c>
      <c r="AE876" s="17" t="s">
        <v>12072</v>
      </c>
      <c r="AF876" s="17" t="s">
        <v>12533</v>
      </c>
      <c r="AG876" s="17" t="s">
        <v>665</v>
      </c>
      <c r="AH876" s="17" t="str">
        <f>VLOOKUP(A876,'REPORTE'!$A$1:$AG$1961,5,0)</f>
        <v>ECUATORIANO(A)</v>
      </c>
      <c r="AI876" s="17">
        <f>VLOOKUP(A876,'REPORTE'!$A$1:$AG$1961,28,0)</f>
        <v>44593</v>
      </c>
      <c r="AJ876" s="17" t="str">
        <f>VLOOKUP(A876,'REPORTE'!$A$1:$AG$1961,29,0)</f>
        <v>Cliente</v>
      </c>
      <c r="AK876" s="17" t="str">
        <f>VLOOKUP(A876,'REPORTE'!$A$1:$AG$1961,30,0)</f>
        <v>Universitaria</v>
      </c>
      <c r="AL876" s="17" t="str">
        <f>VLOOKUP(A876,'REPORTE'!$A$1:$AG$1961,31,0)</f>
        <v>PICHINCHA</v>
      </c>
      <c r="AM876" s="17" t="str">
        <f>VLOOKUP(AL876,PROVINCIAS!$F$1:$G$1171,2,0)</f>
        <v>URBANA</v>
      </c>
    </row>
    <row r="877" spans="1:39" x14ac:dyDescent="0.45">
      <c r="A877" s="17">
        <v>1000578</v>
      </c>
      <c r="B877" s="17" t="s">
        <v>10357</v>
      </c>
      <c r="C877" s="85">
        <v>603842469</v>
      </c>
      <c r="D877" s="17">
        <v>36</v>
      </c>
      <c r="E877" s="86">
        <v>31415</v>
      </c>
      <c r="F877" s="86" t="str">
        <f t="shared" si="79"/>
        <v>1986</v>
      </c>
      <c r="G877" s="87">
        <v>2022</v>
      </c>
      <c r="H877" s="87">
        <f t="shared" si="80"/>
        <v>36</v>
      </c>
      <c r="I877" s="87" t="str">
        <f t="shared" si="78"/>
        <v>Mal</v>
      </c>
      <c r="J877" s="17" t="s">
        <v>36</v>
      </c>
      <c r="K877" s="17">
        <v>1002590</v>
      </c>
      <c r="L877" s="17">
        <v>24</v>
      </c>
      <c r="M877" s="17">
        <v>0</v>
      </c>
      <c r="N877" s="17" t="str">
        <f t="shared" si="81"/>
        <v>A1</v>
      </c>
      <c r="O877" s="17" t="s">
        <v>10468</v>
      </c>
      <c r="P877" s="17" t="s">
        <v>10469</v>
      </c>
      <c r="Q877" s="88">
        <v>44594</v>
      </c>
      <c r="R877" s="88">
        <v>45340</v>
      </c>
      <c r="S877" s="89" t="s">
        <v>776</v>
      </c>
      <c r="T877" s="17">
        <v>3500</v>
      </c>
      <c r="U877" s="17" t="s">
        <v>10971</v>
      </c>
      <c r="V877" s="17">
        <v>21.5</v>
      </c>
      <c r="W877" s="17" t="s">
        <v>10994</v>
      </c>
      <c r="X877" s="17" t="str">
        <f t="shared" si="82"/>
        <v>Vigente</v>
      </c>
      <c r="Y877" s="17" t="str">
        <f t="shared" si="83"/>
        <v>V</v>
      </c>
      <c r="Z877" s="17" t="s">
        <v>11007</v>
      </c>
      <c r="AA877" s="17" t="str">
        <f>VLOOKUP(A877,'REPORTE'!$A$1:$AG$1961,19,0)</f>
        <v>Venta al por menor de pescado, crustáceos, moluscos y productos de la pesca en establecimientos especializados.</v>
      </c>
      <c r="AB877" s="17">
        <v>1000648</v>
      </c>
      <c r="AC877" s="17" t="s">
        <v>11771</v>
      </c>
      <c r="AD877" s="17" t="s">
        <v>11865</v>
      </c>
      <c r="AE877" s="17" t="s">
        <v>12072</v>
      </c>
      <c r="AF877" s="17" t="s">
        <v>12534</v>
      </c>
      <c r="AG877" s="17" t="s">
        <v>665</v>
      </c>
      <c r="AH877" s="17" t="str">
        <f>VLOOKUP(A877,'REPORTE'!$A$1:$AG$1961,5,0)</f>
        <v>ECUATORIANO(A) INDIGENA</v>
      </c>
      <c r="AI877" s="17">
        <f>VLOOKUP(A877,'REPORTE'!$A$1:$AG$1961,28,0)</f>
        <v>44373</v>
      </c>
      <c r="AJ877" s="17" t="str">
        <f>VLOOKUP(A877,'REPORTE'!$A$1:$AG$1961,29,0)</f>
        <v>Cliente</v>
      </c>
      <c r="AK877" s="17" t="str">
        <f>VLOOKUP(A877,'REPORTE'!$A$1:$AG$1961,30,0)</f>
        <v>Primaria</v>
      </c>
      <c r="AL877" s="17" t="str">
        <f>VLOOKUP(A877,'REPORTE'!$A$1:$AG$1961,31,0)</f>
        <v>CHIMBORAZO</v>
      </c>
      <c r="AM877" s="17" t="e">
        <f>VLOOKUP(AL877,PROVINCIAS!$F$1:$G$1171,2,0)</f>
        <v>#N/A</v>
      </c>
    </row>
    <row r="878" spans="1:39" x14ac:dyDescent="0.45">
      <c r="A878" s="17">
        <v>1001758</v>
      </c>
      <c r="B878" s="17" t="s">
        <v>10358</v>
      </c>
      <c r="C878" s="85">
        <v>603125659</v>
      </c>
      <c r="D878" s="17">
        <v>45</v>
      </c>
      <c r="E878" s="86">
        <v>27940</v>
      </c>
      <c r="F878" s="86" t="str">
        <f t="shared" si="79"/>
        <v>1976</v>
      </c>
      <c r="G878" s="87">
        <v>2022</v>
      </c>
      <c r="H878" s="87">
        <f t="shared" si="80"/>
        <v>46</v>
      </c>
      <c r="I878" s="87" t="str">
        <f t="shared" si="78"/>
        <v>Mal</v>
      </c>
      <c r="J878" s="17" t="s">
        <v>36</v>
      </c>
      <c r="K878" s="17">
        <v>1002591</v>
      </c>
      <c r="L878" s="17">
        <v>6</v>
      </c>
      <c r="M878" s="17">
        <v>0</v>
      </c>
      <c r="N878" s="17" t="str">
        <f t="shared" si="81"/>
        <v>A1</v>
      </c>
      <c r="O878" s="17" t="s">
        <v>10468</v>
      </c>
      <c r="P878" s="17" t="s">
        <v>10469</v>
      </c>
      <c r="Q878" s="88">
        <v>44594</v>
      </c>
      <c r="R878" s="88">
        <v>44783</v>
      </c>
      <c r="S878" s="89" t="s">
        <v>776</v>
      </c>
      <c r="T878" s="17">
        <v>500</v>
      </c>
      <c r="U878" s="17">
        <v>500</v>
      </c>
      <c r="V878" s="17">
        <v>23</v>
      </c>
      <c r="W878" s="17" t="s">
        <v>10994</v>
      </c>
      <c r="X878" s="17" t="str">
        <f t="shared" si="82"/>
        <v>Vigente</v>
      </c>
      <c r="Y878" s="17" t="str">
        <f t="shared" si="83"/>
        <v>V</v>
      </c>
      <c r="Z878" s="17" t="s">
        <v>244</v>
      </c>
      <c r="AA878" s="17" t="str">
        <f>VLOOKUP(A878,'REPORTE'!$A$1:$AG$1961,19,0)</f>
        <v>Venta al por mayor de frutas, legumbres y hortalizas.</v>
      </c>
      <c r="AB878" s="17">
        <v>1001864</v>
      </c>
      <c r="AC878" s="17" t="s">
        <v>11195</v>
      </c>
      <c r="AD878" s="17" t="s">
        <v>11898</v>
      </c>
      <c r="AE878" s="17" t="s">
        <v>12072</v>
      </c>
      <c r="AF878" s="17" t="s">
        <v>12535</v>
      </c>
      <c r="AG878" s="17" t="s">
        <v>74</v>
      </c>
      <c r="AH878" s="17" t="str">
        <f>VLOOKUP(A878,'REPORTE'!$A$1:$AG$1961,5,0)</f>
        <v>ECUATORIANO(A)</v>
      </c>
      <c r="AI878" s="17">
        <f>VLOOKUP(A878,'REPORTE'!$A$1:$AG$1961,28,0)</f>
        <v>44594</v>
      </c>
      <c r="AJ878" s="17" t="str">
        <f>VLOOKUP(A878,'REPORTE'!$A$1:$AG$1961,29,0)</f>
        <v>Cliente</v>
      </c>
      <c r="AK878" s="17" t="str">
        <f>VLOOKUP(A878,'REPORTE'!$A$1:$AG$1961,30,0)</f>
        <v>Secundaria</v>
      </c>
      <c r="AL878" s="17" t="str">
        <f>VLOOKUP(A878,'REPORTE'!$A$1:$AG$1961,31,0)</f>
        <v>CHIMBORAZO</v>
      </c>
      <c r="AM878" s="17" t="e">
        <f>VLOOKUP(AL878,PROVINCIAS!$F$1:$G$1171,2,0)</f>
        <v>#N/A</v>
      </c>
    </row>
    <row r="879" spans="1:39" x14ac:dyDescent="0.45">
      <c r="A879" s="17">
        <v>1001789</v>
      </c>
      <c r="B879" s="17" t="s">
        <v>10359</v>
      </c>
      <c r="C879" s="85">
        <v>401384698</v>
      </c>
      <c r="D879" s="17">
        <v>40</v>
      </c>
      <c r="E879" s="86">
        <v>29744</v>
      </c>
      <c r="F879" s="86" t="str">
        <f t="shared" si="79"/>
        <v>1981</v>
      </c>
      <c r="G879" s="87">
        <v>2022</v>
      </c>
      <c r="H879" s="87">
        <f t="shared" si="80"/>
        <v>41</v>
      </c>
      <c r="I879" s="87" t="str">
        <f t="shared" si="78"/>
        <v>Mal</v>
      </c>
      <c r="J879" s="17" t="s">
        <v>36</v>
      </c>
      <c r="K879" s="17">
        <v>1002592</v>
      </c>
      <c r="L879" s="17">
        <v>26</v>
      </c>
      <c r="M879" s="17">
        <v>0</v>
      </c>
      <c r="N879" s="17" t="str">
        <f t="shared" si="81"/>
        <v>A1</v>
      </c>
      <c r="O879" s="17" t="s">
        <v>10466</v>
      </c>
      <c r="P879" s="17" t="s">
        <v>10467</v>
      </c>
      <c r="Q879" s="88">
        <v>44594</v>
      </c>
      <c r="R879" s="88">
        <v>45392</v>
      </c>
      <c r="S879" s="89" t="s">
        <v>776</v>
      </c>
      <c r="T879" s="17">
        <v>3500</v>
      </c>
      <c r="U879" s="17" t="s">
        <v>10971</v>
      </c>
      <c r="V879" s="17">
        <v>15.42</v>
      </c>
      <c r="W879" s="17" t="s">
        <v>10994</v>
      </c>
      <c r="X879" s="17" t="str">
        <f t="shared" si="82"/>
        <v>Vigente</v>
      </c>
      <c r="Y879" s="17" t="str">
        <f t="shared" si="83"/>
        <v>V</v>
      </c>
      <c r="Z879" s="17" t="s">
        <v>11000</v>
      </c>
      <c r="AA879" s="17" t="str">
        <f>VLOOKUP(A879,'REPORTE'!$A$1:$AG$1961,19,0)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AB879" s="17">
        <v>1001896</v>
      </c>
      <c r="AC879" s="17" t="s">
        <v>11772</v>
      </c>
      <c r="AD879" s="17" t="s">
        <v>11870</v>
      </c>
      <c r="AE879" s="17" t="s">
        <v>12072</v>
      </c>
      <c r="AF879" s="17" t="s">
        <v>12536</v>
      </c>
      <c r="AG879" s="17" t="s">
        <v>665</v>
      </c>
      <c r="AH879" s="17" t="str">
        <f>VLOOKUP(A879,'REPORTE'!$A$1:$AG$1961,5,0)</f>
        <v>ECUATORIANO(A)</v>
      </c>
      <c r="AI879" s="17">
        <f>VLOOKUP(A879,'REPORTE'!$A$1:$AG$1961,28,0)</f>
        <v>0</v>
      </c>
      <c r="AJ879" s="17" t="str">
        <f>VLOOKUP(A879,'REPORTE'!$A$1:$AG$1961,29,0)</f>
        <v>Cliente</v>
      </c>
      <c r="AK879" s="17" t="str">
        <f>VLOOKUP(A879,'REPORTE'!$A$1:$AG$1961,30,0)</f>
        <v>Secundaria</v>
      </c>
      <c r="AL879" s="17" t="str">
        <f>VLOOKUP(A879,'REPORTE'!$A$1:$AG$1961,31,0)</f>
        <v>CARCHI</v>
      </c>
      <c r="AM879" s="17" t="e">
        <f>VLOOKUP(AL879,PROVINCIAS!$F$1:$G$1171,2,0)</f>
        <v>#N/A</v>
      </c>
    </row>
    <row r="880" spans="1:39" x14ac:dyDescent="0.45">
      <c r="A880" s="17">
        <v>1001831</v>
      </c>
      <c r="B880" s="17" t="s">
        <v>10360</v>
      </c>
      <c r="C880" s="85">
        <v>1206547794</v>
      </c>
      <c r="D880" s="17">
        <v>33</v>
      </c>
      <c r="E880" s="86">
        <v>32244</v>
      </c>
      <c r="F880" s="86" t="str">
        <f t="shared" si="79"/>
        <v>1988</v>
      </c>
      <c r="G880" s="87">
        <v>2022</v>
      </c>
      <c r="H880" s="87">
        <f t="shared" si="80"/>
        <v>34</v>
      </c>
      <c r="I880" s="87" t="str">
        <f t="shared" si="78"/>
        <v>Mal</v>
      </c>
      <c r="J880" s="17" t="s">
        <v>59</v>
      </c>
      <c r="K880" s="17">
        <v>1002594</v>
      </c>
      <c r="L880" s="17">
        <v>30</v>
      </c>
      <c r="M880" s="17">
        <v>0</v>
      </c>
      <c r="N880" s="17" t="str">
        <f t="shared" si="81"/>
        <v>A1</v>
      </c>
      <c r="O880" s="17" t="s">
        <v>10468</v>
      </c>
      <c r="P880" s="17" t="s">
        <v>10469</v>
      </c>
      <c r="Q880" s="88">
        <v>44594</v>
      </c>
      <c r="R880" s="88">
        <v>45509</v>
      </c>
      <c r="S880" s="89" t="s">
        <v>776</v>
      </c>
      <c r="T880" s="17">
        <v>5000</v>
      </c>
      <c r="U880" s="17" t="s">
        <v>10911</v>
      </c>
      <c r="V880" s="17">
        <v>21.5</v>
      </c>
      <c r="W880" s="17" t="s">
        <v>10994</v>
      </c>
      <c r="X880" s="17" t="str">
        <f t="shared" si="82"/>
        <v>Vigente</v>
      </c>
      <c r="Y880" s="17" t="str">
        <f t="shared" si="83"/>
        <v>V</v>
      </c>
      <c r="Z880" s="17" t="s">
        <v>11022</v>
      </c>
      <c r="AA880" s="17" t="str">
        <f>VLOOKUP(A880,'REPORTE'!$A$1:$AG$1961,19,0)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AB880" s="17">
        <v>1001939</v>
      </c>
      <c r="AC880" s="17" t="s">
        <v>11773</v>
      </c>
      <c r="AD880" s="17" t="s">
        <v>11838</v>
      </c>
      <c r="AE880" s="17" t="s">
        <v>12072</v>
      </c>
      <c r="AF880" s="17" t="s">
        <v>12537</v>
      </c>
      <c r="AG880" s="17" t="s">
        <v>1125</v>
      </c>
      <c r="AH880" s="17" t="str">
        <f>VLOOKUP(A880,'REPORTE'!$A$1:$AG$1961,5,0)</f>
        <v>ECUATORIANO(A)</v>
      </c>
      <c r="AI880" s="17">
        <f>VLOOKUP(A880,'REPORTE'!$A$1:$AG$1961,28,0)</f>
        <v>0</v>
      </c>
      <c r="AJ880" s="17" t="str">
        <f>VLOOKUP(A880,'REPORTE'!$A$1:$AG$1961,29,0)</f>
        <v>Cliente</v>
      </c>
      <c r="AK880" s="17" t="str">
        <f>VLOOKUP(A880,'REPORTE'!$A$1:$AG$1961,30,0)</f>
        <v>Primaria</v>
      </c>
      <c r="AL880" s="17" t="str">
        <f>VLOOKUP(A880,'REPORTE'!$A$1:$AG$1961,31,0)</f>
        <v>LOS RIOS</v>
      </c>
      <c r="AM880" s="17" t="e">
        <f>VLOOKUP(AL880,PROVINCIAS!$F$1:$G$1171,2,0)</f>
        <v>#N/A</v>
      </c>
    </row>
    <row r="881" spans="1:39" x14ac:dyDescent="0.45">
      <c r="A881" s="17">
        <v>1000650</v>
      </c>
      <c r="B881" s="17" t="s">
        <v>10361</v>
      </c>
      <c r="C881" s="85">
        <v>1702156272</v>
      </c>
      <c r="D881" s="17">
        <v>77</v>
      </c>
      <c r="E881" s="86">
        <v>16243</v>
      </c>
      <c r="F881" s="86" t="str">
        <f t="shared" si="79"/>
        <v>1944</v>
      </c>
      <c r="G881" s="87">
        <v>2022</v>
      </c>
      <c r="H881" s="87">
        <f t="shared" si="80"/>
        <v>78</v>
      </c>
      <c r="I881" s="87" t="str">
        <f t="shared" si="78"/>
        <v>Mal</v>
      </c>
      <c r="J881" s="17" t="s">
        <v>36</v>
      </c>
      <c r="K881" s="17">
        <v>1002600</v>
      </c>
      <c r="L881" s="17">
        <v>12</v>
      </c>
      <c r="M881" s="17">
        <v>0</v>
      </c>
      <c r="N881" s="17" t="str">
        <f t="shared" si="81"/>
        <v>A1</v>
      </c>
      <c r="O881" s="17" t="s">
        <v>10468</v>
      </c>
      <c r="P881" s="17" t="s">
        <v>10469</v>
      </c>
      <c r="Q881" s="88">
        <v>44595</v>
      </c>
      <c r="R881" s="88">
        <v>44982</v>
      </c>
      <c r="S881" s="89" t="s">
        <v>776</v>
      </c>
      <c r="T881" s="17">
        <v>2100</v>
      </c>
      <c r="U881" s="17" t="s">
        <v>10949</v>
      </c>
      <c r="V881" s="17">
        <v>18.989999999999998</v>
      </c>
      <c r="W881" s="17" t="s">
        <v>10994</v>
      </c>
      <c r="X881" s="17" t="str">
        <f t="shared" si="82"/>
        <v>Vigente</v>
      </c>
      <c r="Y881" s="17" t="str">
        <f t="shared" si="83"/>
        <v>V</v>
      </c>
      <c r="Z881" s="17" t="s">
        <v>11052</v>
      </c>
      <c r="AA881" s="17" t="str">
        <f>VLOOKUP(A881,'REPORTE'!$A$1:$AG$1961,19,0)</f>
        <v>Venta al por menor de otros productos alimenticios en establecimientos especializados.</v>
      </c>
      <c r="AB881" s="17">
        <v>1000721</v>
      </c>
      <c r="AC881" s="17" t="s">
        <v>11747</v>
      </c>
      <c r="AD881" s="17" t="s">
        <v>11854</v>
      </c>
      <c r="AE881" s="17" t="s">
        <v>12073</v>
      </c>
      <c r="AF881" s="17" t="s">
        <v>12538</v>
      </c>
      <c r="AG881" s="17" t="s">
        <v>1125</v>
      </c>
      <c r="AH881" s="17" t="str">
        <f>VLOOKUP(A881,'REPORTE'!$A$1:$AG$1961,5,0)</f>
        <v>ECUATORIANO(A)</v>
      </c>
      <c r="AI881" s="17">
        <f>VLOOKUP(A881,'REPORTE'!$A$1:$AG$1961,28,0)</f>
        <v>44153</v>
      </c>
      <c r="AJ881" s="17" t="str">
        <f>VLOOKUP(A881,'REPORTE'!$A$1:$AG$1961,29,0)</f>
        <v>Cliente</v>
      </c>
      <c r="AK881" s="17" t="str">
        <f>VLOOKUP(A881,'REPORTE'!$A$1:$AG$1961,30,0)</f>
        <v>Primaria</v>
      </c>
      <c r="AL881" s="17" t="str">
        <f>VLOOKUP(A881,'REPORTE'!$A$1:$AG$1961,31,0)</f>
        <v>PICHINCHA</v>
      </c>
      <c r="AM881" s="17" t="str">
        <f>VLOOKUP(AL881,PROVINCIAS!$F$1:$G$1171,2,0)</f>
        <v>URBANA</v>
      </c>
    </row>
    <row r="882" spans="1:39" x14ac:dyDescent="0.45">
      <c r="A882" s="17">
        <v>1001208</v>
      </c>
      <c r="B882" s="17" t="s">
        <v>10362</v>
      </c>
      <c r="C882" s="85">
        <v>401524574</v>
      </c>
      <c r="D882" s="17">
        <v>38</v>
      </c>
      <c r="E882" s="86">
        <v>30422</v>
      </c>
      <c r="F882" s="86" t="str">
        <f t="shared" si="79"/>
        <v>1983</v>
      </c>
      <c r="G882" s="87">
        <v>2022</v>
      </c>
      <c r="H882" s="87">
        <f t="shared" si="80"/>
        <v>39</v>
      </c>
      <c r="I882" s="87" t="str">
        <f t="shared" si="78"/>
        <v>Mal</v>
      </c>
      <c r="J882" s="17" t="s">
        <v>59</v>
      </c>
      <c r="K882" s="17">
        <v>1002596</v>
      </c>
      <c r="L882" s="17">
        <v>12</v>
      </c>
      <c r="M882" s="17">
        <v>0</v>
      </c>
      <c r="N882" s="17" t="str">
        <f t="shared" si="81"/>
        <v>A1</v>
      </c>
      <c r="O882" s="17" t="s">
        <v>10468</v>
      </c>
      <c r="P882" s="17" t="s">
        <v>10469</v>
      </c>
      <c r="Q882" s="88">
        <v>44595</v>
      </c>
      <c r="R882" s="88">
        <v>44962</v>
      </c>
      <c r="S882" s="89" t="s">
        <v>776</v>
      </c>
      <c r="T882" s="17">
        <v>2000</v>
      </c>
      <c r="U882" s="17" t="s">
        <v>10763</v>
      </c>
      <c r="V882" s="17">
        <v>21.5</v>
      </c>
      <c r="W882" s="17" t="s">
        <v>10994</v>
      </c>
      <c r="X882" s="17" t="str">
        <f t="shared" si="82"/>
        <v>Vigente</v>
      </c>
      <c r="Y882" s="17" t="str">
        <f t="shared" si="83"/>
        <v>V</v>
      </c>
      <c r="Z882" s="17" t="s">
        <v>348</v>
      </c>
      <c r="AA882" s="17" t="str">
        <f>VLOOKUP(A882,'REPORTE'!$A$1:$AG$1961,19,0)</f>
        <v>Carga y descarga de mercancí­as y equipaje, independientemente del modo de transporte utilizado, estiba y desestiba, incluye carga y descarga de vagones ferroviarios de carga.</v>
      </c>
      <c r="AB882" s="17">
        <v>1001286</v>
      </c>
      <c r="AC882" s="17" t="s">
        <v>11402</v>
      </c>
      <c r="AD882" s="17" t="s">
        <v>11832</v>
      </c>
      <c r="AE882" s="17" t="s">
        <v>12072</v>
      </c>
      <c r="AF882" s="17" t="s">
        <v>12539</v>
      </c>
      <c r="AG882" s="17" t="s">
        <v>1125</v>
      </c>
      <c r="AH882" s="17" t="str">
        <f>VLOOKUP(A882,'REPORTE'!$A$1:$AG$1961,5,0)</f>
        <v>ECUATORIANO(A)</v>
      </c>
      <c r="AI882" s="17">
        <f>VLOOKUP(A882,'REPORTE'!$A$1:$AG$1961,28,0)</f>
        <v>44371</v>
      </c>
      <c r="AJ882" s="17" t="str">
        <f>VLOOKUP(A882,'REPORTE'!$A$1:$AG$1961,29,0)</f>
        <v>Cliente</v>
      </c>
      <c r="AK882" s="17" t="str">
        <f>VLOOKUP(A882,'REPORTE'!$A$1:$AG$1961,30,0)</f>
        <v>Primaria</v>
      </c>
      <c r="AL882" s="17" t="str">
        <f>VLOOKUP(A882,'REPORTE'!$A$1:$AG$1961,31,0)</f>
        <v>CARCHI</v>
      </c>
      <c r="AM882" s="17" t="e">
        <f>VLOOKUP(AL882,PROVINCIAS!$F$1:$G$1171,2,0)</f>
        <v>#N/A</v>
      </c>
    </row>
    <row r="883" spans="1:39" x14ac:dyDescent="0.45">
      <c r="A883" s="17">
        <v>1001788</v>
      </c>
      <c r="B883" s="17" t="s">
        <v>10363</v>
      </c>
      <c r="C883" s="85">
        <v>503164428</v>
      </c>
      <c r="D883" s="17">
        <v>35</v>
      </c>
      <c r="E883" s="86">
        <v>31720</v>
      </c>
      <c r="F883" s="86" t="str">
        <f t="shared" si="79"/>
        <v>1986</v>
      </c>
      <c r="G883" s="87">
        <v>2022</v>
      </c>
      <c r="H883" s="87">
        <f t="shared" si="80"/>
        <v>36</v>
      </c>
      <c r="I883" s="87" t="str">
        <f t="shared" si="78"/>
        <v>Mal</v>
      </c>
      <c r="J883" s="17" t="s">
        <v>36</v>
      </c>
      <c r="K883" s="17">
        <v>1002598</v>
      </c>
      <c r="L883" s="17">
        <v>6</v>
      </c>
      <c r="M883" s="17">
        <v>0</v>
      </c>
      <c r="N883" s="17" t="str">
        <f t="shared" si="81"/>
        <v>A1</v>
      </c>
      <c r="O883" s="17" t="s">
        <v>10468</v>
      </c>
      <c r="P883" s="17" t="s">
        <v>10469</v>
      </c>
      <c r="Q883" s="88">
        <v>44595</v>
      </c>
      <c r="R883" s="88">
        <v>44793</v>
      </c>
      <c r="S883" s="89" t="s">
        <v>776</v>
      </c>
      <c r="T883" s="17">
        <v>1000</v>
      </c>
      <c r="U883" s="17" t="s">
        <v>10532</v>
      </c>
      <c r="V883" s="17">
        <v>23</v>
      </c>
      <c r="W883" s="17" t="s">
        <v>10994</v>
      </c>
      <c r="X883" s="17" t="str">
        <f t="shared" si="82"/>
        <v>Vigente</v>
      </c>
      <c r="Y883" s="17" t="str">
        <f t="shared" si="83"/>
        <v>V</v>
      </c>
      <c r="Z883" s="17" t="s">
        <v>11127</v>
      </c>
      <c r="AA883" s="17" t="str">
        <f>VLOOKUP(A883,'REPORTE'!$A$1:$AG$1961,19,0)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AB883" s="17">
        <v>1001895</v>
      </c>
      <c r="AC883" s="17" t="s">
        <v>11403</v>
      </c>
      <c r="AD883" s="17" t="s">
        <v>12051</v>
      </c>
      <c r="AE883" s="17" t="s">
        <v>12072</v>
      </c>
      <c r="AF883" s="17" t="s">
        <v>12540</v>
      </c>
      <c r="AG883" s="17" t="s">
        <v>1125</v>
      </c>
      <c r="AH883" s="17" t="str">
        <f>VLOOKUP(A883,'REPORTE'!$A$1:$AG$1961,5,0)</f>
        <v>ECUATORIANO(A) INDIGENA</v>
      </c>
      <c r="AI883" s="17">
        <f>VLOOKUP(A883,'REPORTE'!$A$1:$AG$1961,28,0)</f>
        <v>44595</v>
      </c>
      <c r="AJ883" s="17" t="str">
        <f>VLOOKUP(A883,'REPORTE'!$A$1:$AG$1961,29,0)</f>
        <v>Cliente</v>
      </c>
      <c r="AK883" s="17" t="str">
        <f>VLOOKUP(A883,'REPORTE'!$A$1:$AG$1961,30,0)</f>
        <v>Primaria</v>
      </c>
      <c r="AL883" s="17" t="str">
        <f>VLOOKUP(A883,'REPORTE'!$A$1:$AG$1961,31,0)</f>
        <v>PICHINCHA</v>
      </c>
      <c r="AM883" s="17" t="str">
        <f>VLOOKUP(AL883,PROVINCIAS!$F$1:$G$1171,2,0)</f>
        <v>URBANA</v>
      </c>
    </row>
    <row r="884" spans="1:39" x14ac:dyDescent="0.45">
      <c r="A884" s="17">
        <v>1001805</v>
      </c>
      <c r="B884" s="17" t="s">
        <v>10364</v>
      </c>
      <c r="C884" s="85">
        <v>603366204</v>
      </c>
      <c r="D884" s="17">
        <v>41</v>
      </c>
      <c r="E884" s="86">
        <v>29415</v>
      </c>
      <c r="F884" s="86" t="str">
        <f t="shared" si="79"/>
        <v>1980</v>
      </c>
      <c r="G884" s="87">
        <v>2022</v>
      </c>
      <c r="H884" s="87">
        <f t="shared" si="80"/>
        <v>42</v>
      </c>
      <c r="I884" s="87" t="str">
        <f t="shared" si="78"/>
        <v>Mal</v>
      </c>
      <c r="J884" s="17" t="s">
        <v>59</v>
      </c>
      <c r="K884" s="17">
        <v>1002595</v>
      </c>
      <c r="L884" s="17">
        <v>24</v>
      </c>
      <c r="M884" s="17">
        <v>0</v>
      </c>
      <c r="N884" s="17" t="str">
        <f t="shared" si="81"/>
        <v>A1</v>
      </c>
      <c r="O884" s="17" t="s">
        <v>10466</v>
      </c>
      <c r="P884" s="17" t="s">
        <v>10467</v>
      </c>
      <c r="Q884" s="88">
        <v>44595</v>
      </c>
      <c r="R884" s="88">
        <v>45332</v>
      </c>
      <c r="S884" s="89" t="s">
        <v>776</v>
      </c>
      <c r="T884" s="17">
        <v>5000</v>
      </c>
      <c r="U884" s="17" t="s">
        <v>10911</v>
      </c>
      <c r="V884" s="17">
        <v>15.42</v>
      </c>
      <c r="W884" s="17" t="s">
        <v>10994</v>
      </c>
      <c r="X884" s="17" t="str">
        <f t="shared" si="82"/>
        <v>Vigente</v>
      </c>
      <c r="Y884" s="17" t="str">
        <f t="shared" si="83"/>
        <v>V</v>
      </c>
      <c r="Z884" s="17" t="s">
        <v>11000</v>
      </c>
      <c r="AA884" s="17" t="str">
        <f>VLOOKUP(A884,'REPORTE'!$A$1:$AG$1961,19,0)</f>
        <v>Jubilado</v>
      </c>
      <c r="AB884" s="17">
        <v>1001913</v>
      </c>
      <c r="AC884" s="17" t="s">
        <v>11774</v>
      </c>
      <c r="AD884" s="17" t="s">
        <v>12052</v>
      </c>
      <c r="AE884" s="17" t="s">
        <v>12072</v>
      </c>
      <c r="AF884" s="17" t="s">
        <v>12541</v>
      </c>
      <c r="AG884" s="17" t="s">
        <v>74</v>
      </c>
      <c r="AH884" s="17" t="str">
        <f>VLOOKUP(A884,'REPORTE'!$A$1:$AG$1961,5,0)</f>
        <v>ECUATORIANO(A)</v>
      </c>
      <c r="AI884" s="17">
        <f>VLOOKUP(A884,'REPORTE'!$A$1:$AG$1961,28,0)</f>
        <v>44595</v>
      </c>
      <c r="AJ884" s="17" t="str">
        <f>VLOOKUP(A884,'REPORTE'!$A$1:$AG$1961,29,0)</f>
        <v>Cliente</v>
      </c>
      <c r="AK884" s="17" t="str">
        <f>VLOOKUP(A884,'REPORTE'!$A$1:$AG$1961,30,0)</f>
        <v>Universitaria</v>
      </c>
      <c r="AL884" s="17" t="str">
        <f>VLOOKUP(A884,'REPORTE'!$A$1:$AG$1961,31,0)</f>
        <v>CHIMBORAZO</v>
      </c>
      <c r="AM884" s="17" t="e">
        <f>VLOOKUP(AL884,PROVINCIAS!$F$1:$G$1171,2,0)</f>
        <v>#N/A</v>
      </c>
    </row>
    <row r="885" spans="1:39" x14ac:dyDescent="0.45">
      <c r="A885" s="17">
        <v>1001835</v>
      </c>
      <c r="B885" s="17" t="s">
        <v>10365</v>
      </c>
      <c r="C885" s="85">
        <v>601051345</v>
      </c>
      <c r="D885" s="17">
        <v>67</v>
      </c>
      <c r="E885" s="86">
        <v>19909</v>
      </c>
      <c r="F885" s="86" t="str">
        <f t="shared" si="79"/>
        <v>1954</v>
      </c>
      <c r="G885" s="87">
        <v>2022</v>
      </c>
      <c r="H885" s="87">
        <f t="shared" si="80"/>
        <v>68</v>
      </c>
      <c r="I885" s="87" t="str">
        <f t="shared" si="78"/>
        <v>Mal</v>
      </c>
      <c r="J885" s="17" t="s">
        <v>59</v>
      </c>
      <c r="K885" s="17">
        <v>1002599</v>
      </c>
      <c r="L885" s="17">
        <v>12</v>
      </c>
      <c r="M885" s="17">
        <v>0</v>
      </c>
      <c r="N885" s="17" t="str">
        <f t="shared" si="81"/>
        <v>A1</v>
      </c>
      <c r="O885" s="17" t="s">
        <v>10468</v>
      </c>
      <c r="P885" s="17" t="s">
        <v>10469</v>
      </c>
      <c r="Q885" s="88">
        <v>44595</v>
      </c>
      <c r="R885" s="88">
        <v>44977</v>
      </c>
      <c r="S885" s="89" t="s">
        <v>776</v>
      </c>
      <c r="T885" s="17">
        <v>3000</v>
      </c>
      <c r="U885" s="17" t="s">
        <v>10862</v>
      </c>
      <c r="V885" s="17">
        <v>21.5</v>
      </c>
      <c r="W885" s="17" t="s">
        <v>10994</v>
      </c>
      <c r="X885" s="17" t="str">
        <f t="shared" si="82"/>
        <v>Vigente</v>
      </c>
      <c r="Y885" s="17" t="str">
        <f t="shared" si="83"/>
        <v>V</v>
      </c>
      <c r="Z885" s="17" t="s">
        <v>244</v>
      </c>
      <c r="AA885" s="17" t="str">
        <f>VLOOKUP(A885,'REPORTE'!$A$1:$AG$1961,19,0)</f>
        <v>Actividades auxiliares de las actividades de servicios financieros n.c.p., como: actividades de tramitación y liquidación de transacciones financieras, incluidas las transacciones con tarjetas de crédito.</v>
      </c>
      <c r="AB885" s="17">
        <v>1001943</v>
      </c>
      <c r="AC885" s="17" t="s">
        <v>11775</v>
      </c>
      <c r="AD885" s="17" t="s">
        <v>11853</v>
      </c>
      <c r="AE885" s="17" t="s">
        <v>12072</v>
      </c>
      <c r="AF885" s="17" t="s">
        <v>12542</v>
      </c>
      <c r="AG885" s="17" t="s">
        <v>74</v>
      </c>
      <c r="AH885" s="17" t="str">
        <f>VLOOKUP(A885,'REPORTE'!$A$1:$AG$1961,5,0)</f>
        <v>ECUATORIANO(A) INDIGENA</v>
      </c>
      <c r="AI885" s="17">
        <f>VLOOKUP(A885,'REPORTE'!$A$1:$AG$1961,28,0)</f>
        <v>0</v>
      </c>
      <c r="AJ885" s="17" t="str">
        <f>VLOOKUP(A885,'REPORTE'!$A$1:$AG$1961,29,0)</f>
        <v>Cliente</v>
      </c>
      <c r="AK885" s="17" t="str">
        <f>VLOOKUP(A885,'REPORTE'!$A$1:$AG$1961,30,0)</f>
        <v>Ninguna</v>
      </c>
      <c r="AL885" s="17" t="str">
        <f>VLOOKUP(A885,'REPORTE'!$A$1:$AG$1961,31,0)</f>
        <v>CHIMBORAZO</v>
      </c>
      <c r="AM885" s="17" t="e">
        <f>VLOOKUP(AL885,PROVINCIAS!$F$1:$G$1171,2,0)</f>
        <v>#N/A</v>
      </c>
    </row>
    <row r="886" spans="1:39" x14ac:dyDescent="0.45">
      <c r="A886" s="17">
        <v>1001836</v>
      </c>
      <c r="B886" s="17" t="s">
        <v>10366</v>
      </c>
      <c r="C886" s="85">
        <v>605239284</v>
      </c>
      <c r="D886" s="17">
        <v>19</v>
      </c>
      <c r="E886" s="86">
        <v>37549</v>
      </c>
      <c r="F886" s="86" t="str">
        <f t="shared" si="79"/>
        <v>2002</v>
      </c>
      <c r="G886" s="87">
        <v>2022</v>
      </c>
      <c r="H886" s="87">
        <f t="shared" si="80"/>
        <v>20</v>
      </c>
      <c r="I886" s="87" t="str">
        <f t="shared" si="78"/>
        <v>Bien</v>
      </c>
      <c r="J886" s="17" t="s">
        <v>36</v>
      </c>
      <c r="K886" s="17">
        <v>1002602</v>
      </c>
      <c r="L886" s="17">
        <v>10</v>
      </c>
      <c r="M886" s="17">
        <v>0</v>
      </c>
      <c r="N886" s="17" t="str">
        <f t="shared" si="81"/>
        <v>A1</v>
      </c>
      <c r="O886" s="17" t="s">
        <v>10466</v>
      </c>
      <c r="P886" s="17" t="s">
        <v>10467</v>
      </c>
      <c r="Q886" s="88">
        <v>44595</v>
      </c>
      <c r="R886" s="88">
        <v>44905</v>
      </c>
      <c r="S886" s="89" t="s">
        <v>776</v>
      </c>
      <c r="T886" s="17">
        <v>1000</v>
      </c>
      <c r="U886" s="17" t="s">
        <v>10532</v>
      </c>
      <c r="V886" s="17">
        <v>15.42</v>
      </c>
      <c r="W886" s="17" t="s">
        <v>10994</v>
      </c>
      <c r="X886" s="17" t="str">
        <f t="shared" si="82"/>
        <v>Vigente</v>
      </c>
      <c r="Y886" s="17" t="str">
        <f t="shared" si="83"/>
        <v>V</v>
      </c>
      <c r="Z886" s="17" t="s">
        <v>11000</v>
      </c>
      <c r="AA886" s="17" t="str">
        <f>VLOOKUP(A886,'REPORTE'!$A$1:$AG$1961,19,0)</f>
        <v>Empleado Público</v>
      </c>
      <c r="AB886" s="17">
        <v>1001944</v>
      </c>
      <c r="AC886" s="17" t="s">
        <v>11404</v>
      </c>
      <c r="AD886" s="17" t="s">
        <v>12053</v>
      </c>
      <c r="AE886" s="17" t="s">
        <v>12072</v>
      </c>
      <c r="AF886" s="17" t="s">
        <v>12543</v>
      </c>
      <c r="AG886" s="17" t="s">
        <v>74</v>
      </c>
      <c r="AH886" s="17" t="str">
        <f>VLOOKUP(A886,'REPORTE'!$A$1:$AG$1961,5,0)</f>
        <v>ECUATORIANO(A)</v>
      </c>
      <c r="AI886" s="17">
        <f>VLOOKUP(A886,'REPORTE'!$A$1:$AG$1961,28,0)</f>
        <v>0</v>
      </c>
      <c r="AJ886" s="17" t="str">
        <f>VLOOKUP(A886,'REPORTE'!$A$1:$AG$1961,29,0)</f>
        <v>Cliente</v>
      </c>
      <c r="AK886" s="17" t="str">
        <f>VLOOKUP(A886,'REPORTE'!$A$1:$AG$1961,30,0)</f>
        <v>Secundaria</v>
      </c>
      <c r="AL886" s="17" t="str">
        <f>VLOOKUP(A886,'REPORTE'!$A$1:$AG$1961,31,0)</f>
        <v>CHIMBORAZO</v>
      </c>
      <c r="AM886" s="17" t="e">
        <f>VLOOKUP(AL886,PROVINCIAS!$F$1:$G$1171,2,0)</f>
        <v>#N/A</v>
      </c>
    </row>
    <row r="887" spans="1:39" x14ac:dyDescent="0.45">
      <c r="A887" s="17">
        <v>1001837</v>
      </c>
      <c r="B887" s="17" t="s">
        <v>10367</v>
      </c>
      <c r="C887" s="85">
        <v>1711679058</v>
      </c>
      <c r="D887" s="17">
        <v>42</v>
      </c>
      <c r="E887" s="86">
        <v>29201</v>
      </c>
      <c r="F887" s="86" t="str">
        <f t="shared" si="79"/>
        <v>1979</v>
      </c>
      <c r="G887" s="87">
        <v>2022</v>
      </c>
      <c r="H887" s="87">
        <f t="shared" si="80"/>
        <v>43</v>
      </c>
      <c r="I887" s="87" t="str">
        <f t="shared" si="78"/>
        <v>Mal</v>
      </c>
      <c r="J887" s="17" t="s">
        <v>36</v>
      </c>
      <c r="K887" s="17">
        <v>1002597</v>
      </c>
      <c r="L887" s="17">
        <v>24</v>
      </c>
      <c r="M887" s="17">
        <v>0</v>
      </c>
      <c r="N887" s="17" t="str">
        <f t="shared" si="81"/>
        <v>A1</v>
      </c>
      <c r="O887" s="17" t="s">
        <v>10468</v>
      </c>
      <c r="P887" s="17" t="s">
        <v>10469</v>
      </c>
      <c r="Q887" s="88">
        <v>44595</v>
      </c>
      <c r="R887" s="88">
        <v>45337</v>
      </c>
      <c r="S887" s="89" t="s">
        <v>776</v>
      </c>
      <c r="T887" s="17">
        <v>3220</v>
      </c>
      <c r="U887" s="17" t="s">
        <v>10972</v>
      </c>
      <c r="V887" s="17">
        <v>21.5</v>
      </c>
      <c r="W887" s="17" t="s">
        <v>10994</v>
      </c>
      <c r="X887" s="17" t="str">
        <f t="shared" si="82"/>
        <v>Vigente</v>
      </c>
      <c r="Y887" s="17" t="str">
        <f t="shared" si="83"/>
        <v>V</v>
      </c>
      <c r="Z887" s="17" t="s">
        <v>11504</v>
      </c>
      <c r="AA887" s="17" t="str">
        <f>VLOOKUP(A887,'REPORTE'!$A$1:$AG$1961,19,0)</f>
        <v>Empleado Privado</v>
      </c>
      <c r="AB887" s="17">
        <v>1001946</v>
      </c>
      <c r="AC887" s="17" t="s">
        <v>11776</v>
      </c>
      <c r="AD887" s="17" t="s">
        <v>11836</v>
      </c>
      <c r="AE887" s="17" t="s">
        <v>12072</v>
      </c>
      <c r="AF887" s="17" t="s">
        <v>12544</v>
      </c>
      <c r="AG887" s="17" t="s">
        <v>665</v>
      </c>
      <c r="AH887" s="17" t="str">
        <f>VLOOKUP(A887,'REPORTE'!$A$1:$AG$1961,5,0)</f>
        <v>ECUATORIANO(A)</v>
      </c>
      <c r="AI887" s="17">
        <f>VLOOKUP(A887,'REPORTE'!$A$1:$AG$1961,28,0)</f>
        <v>0</v>
      </c>
      <c r="AJ887" s="17" t="str">
        <f>VLOOKUP(A887,'REPORTE'!$A$1:$AG$1961,29,0)</f>
        <v>Cliente</v>
      </c>
      <c r="AK887" s="17" t="str">
        <f>VLOOKUP(A887,'REPORTE'!$A$1:$AG$1961,30,0)</f>
        <v>Secundaria</v>
      </c>
      <c r="AL887" s="17" t="str">
        <f>VLOOKUP(A887,'REPORTE'!$A$1:$AG$1961,31,0)</f>
        <v>PICHINCHA</v>
      </c>
      <c r="AM887" s="17" t="str">
        <f>VLOOKUP(AL887,PROVINCIAS!$F$1:$G$1171,2,0)</f>
        <v>URBANA</v>
      </c>
    </row>
    <row r="888" spans="1:39" x14ac:dyDescent="0.45">
      <c r="A888" s="17">
        <v>1001841</v>
      </c>
      <c r="B888" s="17" t="s">
        <v>10368</v>
      </c>
      <c r="C888" s="85">
        <v>1708392640</v>
      </c>
      <c r="D888" s="17">
        <v>56</v>
      </c>
      <c r="E888" s="86">
        <v>24040</v>
      </c>
      <c r="F888" s="86" t="str">
        <f t="shared" si="79"/>
        <v>1965</v>
      </c>
      <c r="G888" s="87">
        <v>2022</v>
      </c>
      <c r="H888" s="87">
        <f t="shared" si="80"/>
        <v>57</v>
      </c>
      <c r="I888" s="87" t="str">
        <f t="shared" si="78"/>
        <v>Mal</v>
      </c>
      <c r="J888" s="17" t="s">
        <v>36</v>
      </c>
      <c r="K888" s="17">
        <v>1002601</v>
      </c>
      <c r="L888" s="17">
        <v>12</v>
      </c>
      <c r="M888" s="17">
        <v>0</v>
      </c>
      <c r="N888" s="17" t="str">
        <f t="shared" si="81"/>
        <v>A1</v>
      </c>
      <c r="O888" s="17" t="s">
        <v>10468</v>
      </c>
      <c r="P888" s="17" t="s">
        <v>10469</v>
      </c>
      <c r="Q888" s="88">
        <v>44595</v>
      </c>
      <c r="R888" s="88">
        <v>44962</v>
      </c>
      <c r="S888" s="89" t="s">
        <v>776</v>
      </c>
      <c r="T888" s="17">
        <v>2000</v>
      </c>
      <c r="U888" s="17" t="s">
        <v>10763</v>
      </c>
      <c r="V888" s="17">
        <v>21.5</v>
      </c>
      <c r="W888" s="17" t="s">
        <v>10994</v>
      </c>
      <c r="X888" s="17" t="str">
        <f t="shared" si="82"/>
        <v>Vigente</v>
      </c>
      <c r="Y888" s="17" t="str">
        <f t="shared" si="83"/>
        <v>V</v>
      </c>
      <c r="Z888" s="17" t="s">
        <v>11006</v>
      </c>
      <c r="AA888" s="17" t="str">
        <f>VLOOKUP(A888,'REPORTE'!$A$1:$AG$1961,19,0)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888" s="17">
        <v>1001951</v>
      </c>
      <c r="AC888" s="17" t="s">
        <v>11402</v>
      </c>
      <c r="AD888" s="17" t="s">
        <v>11854</v>
      </c>
      <c r="AE888" s="17" t="s">
        <v>12072</v>
      </c>
      <c r="AF888" s="17" t="s">
        <v>12545</v>
      </c>
      <c r="AG888" s="17" t="s">
        <v>1125</v>
      </c>
      <c r="AH888" s="17" t="str">
        <f>VLOOKUP(A888,'REPORTE'!$A$1:$AG$1961,5,0)</f>
        <v>ECUATORIANO(A)</v>
      </c>
      <c r="AI888" s="17">
        <f>VLOOKUP(A888,'REPORTE'!$A$1:$AG$1961,28,0)</f>
        <v>0</v>
      </c>
      <c r="AJ888" s="17" t="str">
        <f>VLOOKUP(A888,'REPORTE'!$A$1:$AG$1961,29,0)</f>
        <v>Cliente</v>
      </c>
      <c r="AK888" s="17" t="str">
        <f>VLOOKUP(A888,'REPORTE'!$A$1:$AG$1961,30,0)</f>
        <v>Primaria</v>
      </c>
      <c r="AL888" s="17" t="str">
        <f>VLOOKUP(A888,'REPORTE'!$A$1:$AG$1961,31,0)</f>
        <v>PICHINCHA</v>
      </c>
      <c r="AM888" s="17" t="str">
        <f>VLOOKUP(AL888,PROVINCIAS!$F$1:$G$1171,2,0)</f>
        <v>URBANA</v>
      </c>
    </row>
    <row r="889" spans="1:39" x14ac:dyDescent="0.45">
      <c r="A889" s="17">
        <v>1000232</v>
      </c>
      <c r="B889" s="17" t="s">
        <v>9702</v>
      </c>
      <c r="C889" s="85">
        <v>1721746418</v>
      </c>
      <c r="D889" s="17">
        <v>25</v>
      </c>
      <c r="E889" s="86">
        <v>35385</v>
      </c>
      <c r="F889" s="86" t="str">
        <f t="shared" si="79"/>
        <v>1996</v>
      </c>
      <c r="G889" s="87">
        <v>2022</v>
      </c>
      <c r="H889" s="87">
        <f t="shared" si="80"/>
        <v>26</v>
      </c>
      <c r="I889" s="87" t="str">
        <f t="shared" si="78"/>
        <v>Mal</v>
      </c>
      <c r="J889" s="17" t="s">
        <v>36</v>
      </c>
      <c r="K889" s="17">
        <v>1002604</v>
      </c>
      <c r="L889" s="17">
        <v>1</v>
      </c>
      <c r="M889" s="17">
        <v>0</v>
      </c>
      <c r="N889" s="17" t="str">
        <f t="shared" si="81"/>
        <v>A1</v>
      </c>
      <c r="O889" s="17" t="s">
        <v>10468</v>
      </c>
      <c r="P889" s="17" t="s">
        <v>10469</v>
      </c>
      <c r="Q889" s="88">
        <v>44596</v>
      </c>
      <c r="R889" s="88">
        <v>44798</v>
      </c>
      <c r="S889" s="89" t="s">
        <v>776</v>
      </c>
      <c r="T889" s="17">
        <v>5000</v>
      </c>
      <c r="U889" s="17" t="s">
        <v>10911</v>
      </c>
      <c r="V889" s="17">
        <v>18.989999999999998</v>
      </c>
      <c r="W889" s="17" t="s">
        <v>10994</v>
      </c>
      <c r="X889" s="17" t="str">
        <f t="shared" si="82"/>
        <v>Vigente</v>
      </c>
      <c r="Y889" s="17" t="str">
        <f t="shared" si="83"/>
        <v>V</v>
      </c>
      <c r="Z889" s="17" t="s">
        <v>348</v>
      </c>
      <c r="AA889" s="17" t="str">
        <f>VLOOKUP(A889,'REPORTE'!$A$1:$AG$1961,19,0)</f>
        <v>Venta al por mayor de frutas, legumbres y hortalizas.</v>
      </c>
      <c r="AB889" s="17">
        <v>1000294</v>
      </c>
      <c r="AC889" s="17" t="s">
        <v>11777</v>
      </c>
      <c r="AD889" s="17" t="s">
        <v>11892</v>
      </c>
      <c r="AE889" s="17" t="s">
        <v>12072</v>
      </c>
      <c r="AF889" s="17" t="s">
        <v>12117</v>
      </c>
      <c r="AG889" s="17" t="s">
        <v>1125</v>
      </c>
      <c r="AH889" s="17" t="str">
        <f>VLOOKUP(A889,'REPORTE'!$A$1:$AG$1961,5,0)</f>
        <v>ECUATORIANO(A) INDIGENA</v>
      </c>
      <c r="AI889" s="17">
        <f>VLOOKUP(A889,'REPORTE'!$A$1:$AG$1961,28,0)</f>
        <v>44596</v>
      </c>
      <c r="AJ889" s="17" t="str">
        <f>VLOOKUP(A889,'REPORTE'!$A$1:$AG$1961,29,0)</f>
        <v>Cliente</v>
      </c>
      <c r="AK889" s="17" t="str">
        <f>VLOOKUP(A889,'REPORTE'!$A$1:$AG$1961,30,0)</f>
        <v>Secundaria</v>
      </c>
      <c r="AL889" s="17" t="str">
        <f>VLOOKUP(A889,'REPORTE'!$A$1:$AG$1961,31,0)</f>
        <v>PICHINCHA</v>
      </c>
      <c r="AM889" s="17" t="str">
        <f>VLOOKUP(AL889,PROVINCIAS!$F$1:$G$1171,2,0)</f>
        <v>URBANA</v>
      </c>
    </row>
    <row r="890" spans="1:39" x14ac:dyDescent="0.45">
      <c r="A890" s="17">
        <v>1001842</v>
      </c>
      <c r="B890" s="17" t="s">
        <v>10369</v>
      </c>
      <c r="C890" s="85">
        <v>604957837</v>
      </c>
      <c r="D890" s="17">
        <v>20</v>
      </c>
      <c r="E890" s="86">
        <v>37010</v>
      </c>
      <c r="F890" s="86" t="str">
        <f t="shared" si="79"/>
        <v>2001</v>
      </c>
      <c r="G890" s="87">
        <v>2022</v>
      </c>
      <c r="H890" s="87">
        <f t="shared" si="80"/>
        <v>21</v>
      </c>
      <c r="I890" s="87" t="str">
        <f t="shared" si="78"/>
        <v>Mal</v>
      </c>
      <c r="J890" s="17" t="s">
        <v>36</v>
      </c>
      <c r="K890" s="17">
        <v>1002603</v>
      </c>
      <c r="L890" s="17">
        <v>12</v>
      </c>
      <c r="M890" s="17">
        <v>0</v>
      </c>
      <c r="N890" s="17" t="str">
        <f t="shared" si="81"/>
        <v>A1</v>
      </c>
      <c r="O890" s="17" t="s">
        <v>10466</v>
      </c>
      <c r="P890" s="17" t="s">
        <v>10467</v>
      </c>
      <c r="Q890" s="88">
        <v>44596</v>
      </c>
      <c r="R890" s="88">
        <v>44982</v>
      </c>
      <c r="S890" s="89" t="s">
        <v>776</v>
      </c>
      <c r="T890" s="17">
        <v>1000</v>
      </c>
      <c r="U890" s="17" t="s">
        <v>10532</v>
      </c>
      <c r="V890" s="17">
        <v>15.42</v>
      </c>
      <c r="W890" s="17" t="s">
        <v>10994</v>
      </c>
      <c r="X890" s="17" t="str">
        <f t="shared" si="82"/>
        <v>Vigente</v>
      </c>
      <c r="Y890" s="17" t="str">
        <f t="shared" si="83"/>
        <v>V</v>
      </c>
      <c r="Z890" s="17" t="s">
        <v>11000</v>
      </c>
      <c r="AA890" s="17" t="str">
        <f>VLOOKUP(A890,'REPORTE'!$A$1:$AG$1961,19,0)</f>
        <v>Empleado Privado</v>
      </c>
      <c r="AB890" s="17">
        <v>1001953</v>
      </c>
      <c r="AC890" s="17" t="s">
        <v>11405</v>
      </c>
      <c r="AD890" s="17" t="s">
        <v>11834</v>
      </c>
      <c r="AE890" s="17" t="s">
        <v>12072</v>
      </c>
      <c r="AF890" s="17" t="s">
        <v>12546</v>
      </c>
      <c r="AG890" s="17" t="s">
        <v>74</v>
      </c>
      <c r="AH890" s="17" t="str">
        <f>VLOOKUP(A890,'REPORTE'!$A$1:$AG$1961,5,0)</f>
        <v>ECUATORIANO(A)</v>
      </c>
      <c r="AI890" s="17">
        <f>VLOOKUP(A890,'REPORTE'!$A$1:$AG$1961,28,0)</f>
        <v>0</v>
      </c>
      <c r="AJ890" s="17" t="str">
        <f>VLOOKUP(A890,'REPORTE'!$A$1:$AG$1961,29,0)</f>
        <v>Cliente</v>
      </c>
      <c r="AK890" s="17" t="str">
        <f>VLOOKUP(A890,'REPORTE'!$A$1:$AG$1961,30,0)</f>
        <v>Secundaria</v>
      </c>
      <c r="AL890" s="17" t="str">
        <f>VLOOKUP(A890,'REPORTE'!$A$1:$AG$1961,31,0)</f>
        <v>CHIMBORAZO</v>
      </c>
      <c r="AM890" s="17" t="e">
        <f>VLOOKUP(AL890,PROVINCIAS!$F$1:$G$1171,2,0)</f>
        <v>#N/A</v>
      </c>
    </row>
    <row r="891" spans="1:39" x14ac:dyDescent="0.45">
      <c r="A891" s="17">
        <v>1001840</v>
      </c>
      <c r="B891" s="17" t="s">
        <v>10370</v>
      </c>
      <c r="C891" s="85">
        <v>1709874307</v>
      </c>
      <c r="D891" s="17">
        <v>53</v>
      </c>
      <c r="E891" s="86">
        <v>25001</v>
      </c>
      <c r="F891" s="86" t="str">
        <f t="shared" si="79"/>
        <v>1968</v>
      </c>
      <c r="G891" s="87">
        <v>2022</v>
      </c>
      <c r="H891" s="87">
        <f t="shared" si="80"/>
        <v>54</v>
      </c>
      <c r="I891" s="87" t="str">
        <f t="shared" si="78"/>
        <v>Mal</v>
      </c>
      <c r="J891" s="17" t="s">
        <v>36</v>
      </c>
      <c r="K891" s="17">
        <v>1002606</v>
      </c>
      <c r="L891" s="17">
        <v>8</v>
      </c>
      <c r="M891" s="17">
        <v>0</v>
      </c>
      <c r="N891" s="17" t="str">
        <f t="shared" si="81"/>
        <v>A1</v>
      </c>
      <c r="O891" s="17" t="s">
        <v>10468</v>
      </c>
      <c r="P891" s="17" t="s">
        <v>10469</v>
      </c>
      <c r="Q891" s="88">
        <v>44597</v>
      </c>
      <c r="R891" s="88">
        <v>44854</v>
      </c>
      <c r="S891" s="89" t="s">
        <v>776</v>
      </c>
      <c r="T891" s="17">
        <v>1000</v>
      </c>
      <c r="U891" s="17" t="s">
        <v>10532</v>
      </c>
      <c r="V891" s="17">
        <v>23</v>
      </c>
      <c r="W891" s="17" t="s">
        <v>10994</v>
      </c>
      <c r="X891" s="17" t="str">
        <f t="shared" si="82"/>
        <v>Vigente</v>
      </c>
      <c r="Y891" s="17" t="str">
        <f t="shared" si="83"/>
        <v>V</v>
      </c>
      <c r="Z891" s="17" t="s">
        <v>11128</v>
      </c>
      <c r="AA891" s="17" t="str">
        <f>VLOOKUP(A891,'REPORTE'!$A$1:$AG$1961,19,0)</f>
        <v>Actividades de confección a la medida de prendas de vestir (costureras, sastres).</v>
      </c>
      <c r="AB891" s="17">
        <v>1001949</v>
      </c>
      <c r="AC891" s="17" t="s">
        <v>11406</v>
      </c>
      <c r="AD891" s="17" t="s">
        <v>11865</v>
      </c>
      <c r="AE891" s="17" t="s">
        <v>12072</v>
      </c>
      <c r="AF891" s="17" t="s">
        <v>12547</v>
      </c>
      <c r="AG891" s="17" t="s">
        <v>665</v>
      </c>
      <c r="AH891" s="17" t="str">
        <f>VLOOKUP(A891,'REPORTE'!$A$1:$AG$1961,5,0)</f>
        <v>ECUATORIANO(A)</v>
      </c>
      <c r="AI891" s="17">
        <f>VLOOKUP(A891,'REPORTE'!$A$1:$AG$1961,28,0)</f>
        <v>44595</v>
      </c>
      <c r="AJ891" s="17" t="str">
        <f>VLOOKUP(A891,'REPORTE'!$A$1:$AG$1961,29,0)</f>
        <v>Cliente</v>
      </c>
      <c r="AK891" s="17" t="str">
        <f>VLOOKUP(A891,'REPORTE'!$A$1:$AG$1961,30,0)</f>
        <v>Secundaria</v>
      </c>
      <c r="AL891" s="17" t="str">
        <f>VLOOKUP(A891,'REPORTE'!$A$1:$AG$1961,31,0)</f>
        <v>PICHINCHA</v>
      </c>
      <c r="AM891" s="17" t="str">
        <f>VLOOKUP(AL891,PROVINCIAS!$F$1:$G$1171,2,0)</f>
        <v>URBANA</v>
      </c>
    </row>
    <row r="892" spans="1:39" x14ac:dyDescent="0.45">
      <c r="A892" s="17">
        <v>1001856</v>
      </c>
      <c r="B892" s="17" t="s">
        <v>10371</v>
      </c>
      <c r="C892" s="85">
        <v>1707267439</v>
      </c>
      <c r="D892" s="17">
        <v>60</v>
      </c>
      <c r="E892" s="86">
        <v>22461</v>
      </c>
      <c r="F892" s="86" t="str">
        <f t="shared" si="79"/>
        <v>1961</v>
      </c>
      <c r="G892" s="87">
        <v>2022</v>
      </c>
      <c r="H892" s="87">
        <f t="shared" si="80"/>
        <v>61</v>
      </c>
      <c r="I892" s="87" t="str">
        <f t="shared" si="78"/>
        <v>Mal</v>
      </c>
      <c r="J892" s="17" t="s">
        <v>59</v>
      </c>
      <c r="K892" s="17">
        <v>1002605</v>
      </c>
      <c r="L892" s="17">
        <v>12</v>
      </c>
      <c r="M892" s="17">
        <v>0</v>
      </c>
      <c r="N892" s="17" t="str">
        <f t="shared" si="81"/>
        <v>A1</v>
      </c>
      <c r="O892" s="17" t="s">
        <v>10468</v>
      </c>
      <c r="P892" s="17" t="s">
        <v>10469</v>
      </c>
      <c r="Q892" s="88">
        <v>44597</v>
      </c>
      <c r="R892" s="88">
        <v>44967</v>
      </c>
      <c r="S892" s="89" t="s">
        <v>776</v>
      </c>
      <c r="T892" s="17">
        <v>2000</v>
      </c>
      <c r="U892" s="17" t="s">
        <v>10763</v>
      </c>
      <c r="V892" s="17">
        <v>21.5</v>
      </c>
      <c r="W892" s="17" t="s">
        <v>10994</v>
      </c>
      <c r="X892" s="17" t="str">
        <f t="shared" si="82"/>
        <v>Vigente</v>
      </c>
      <c r="Y892" s="17" t="str">
        <f t="shared" si="83"/>
        <v>V</v>
      </c>
      <c r="Z892" s="17" t="s">
        <v>11129</v>
      </c>
      <c r="AA892" s="17" t="str">
        <f>VLOOKUP(A892,'REPORTE'!$A$1:$AG$1961,19,0)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AB892" s="17">
        <v>1001964</v>
      </c>
      <c r="AC892" s="17" t="s">
        <v>11407</v>
      </c>
      <c r="AD892" s="17" t="s">
        <v>11891</v>
      </c>
      <c r="AE892" s="17" t="s">
        <v>12072</v>
      </c>
      <c r="AF892" s="17" t="s">
        <v>12548</v>
      </c>
      <c r="AG892" s="17" t="s">
        <v>1125</v>
      </c>
      <c r="AH892" s="17" t="str">
        <f>VLOOKUP(A892,'REPORTE'!$A$1:$AG$1961,5,0)</f>
        <v>ECUATORIANO(A)</v>
      </c>
      <c r="AI892" s="17">
        <f>VLOOKUP(A892,'REPORTE'!$A$1:$AG$1961,28,0)</f>
        <v>0</v>
      </c>
      <c r="AJ892" s="17" t="str">
        <f>VLOOKUP(A892,'REPORTE'!$A$1:$AG$1961,29,0)</f>
        <v>Cliente</v>
      </c>
      <c r="AK892" s="17" t="str">
        <f>VLOOKUP(A892,'REPORTE'!$A$1:$AG$1961,30,0)</f>
        <v>Secundaria</v>
      </c>
      <c r="AL892" s="17" t="str">
        <f>VLOOKUP(A892,'REPORTE'!$A$1:$AG$1961,31,0)</f>
        <v>PICHINCHA</v>
      </c>
      <c r="AM892" s="17" t="str">
        <f>VLOOKUP(AL892,PROVINCIAS!$F$1:$G$1171,2,0)</f>
        <v>URBANA</v>
      </c>
    </row>
    <row r="893" spans="1:39" x14ac:dyDescent="0.45">
      <c r="A893" s="17">
        <v>1000190</v>
      </c>
      <c r="B893" s="17" t="s">
        <v>10372</v>
      </c>
      <c r="C893" s="85">
        <v>602349169</v>
      </c>
      <c r="D893" s="17">
        <v>51</v>
      </c>
      <c r="E893" s="86">
        <v>25672</v>
      </c>
      <c r="F893" s="86" t="str">
        <f t="shared" si="79"/>
        <v>1970</v>
      </c>
      <c r="G893" s="87">
        <v>2022</v>
      </c>
      <c r="H893" s="87">
        <f t="shared" si="80"/>
        <v>52</v>
      </c>
      <c r="I893" s="87" t="str">
        <f t="shared" si="78"/>
        <v>Mal</v>
      </c>
      <c r="J893" s="17" t="s">
        <v>36</v>
      </c>
      <c r="K893" s="17">
        <v>1002607</v>
      </c>
      <c r="L893" s="17">
        <v>18</v>
      </c>
      <c r="M893" s="17">
        <v>0</v>
      </c>
      <c r="N893" s="17" t="str">
        <f t="shared" si="81"/>
        <v>A1</v>
      </c>
      <c r="O893" s="17" t="s">
        <v>10466</v>
      </c>
      <c r="P893" s="17" t="s">
        <v>10467</v>
      </c>
      <c r="Q893" s="88">
        <v>44599</v>
      </c>
      <c r="R893" s="88">
        <v>45170</v>
      </c>
      <c r="S893" s="89" t="s">
        <v>776</v>
      </c>
      <c r="T893" s="17">
        <v>3200</v>
      </c>
      <c r="U893" s="17" t="s">
        <v>10973</v>
      </c>
      <c r="V893" s="17">
        <v>15.42</v>
      </c>
      <c r="W893" s="17" t="s">
        <v>10994</v>
      </c>
      <c r="X893" s="17" t="str">
        <f t="shared" si="82"/>
        <v>Vigente</v>
      </c>
      <c r="Y893" s="17" t="str">
        <f t="shared" si="83"/>
        <v>V</v>
      </c>
      <c r="Z893" s="17" t="s">
        <v>11000</v>
      </c>
      <c r="AA893" s="17" t="str">
        <f>VLOOKUP(A893,'REPORTE'!$A$1:$AG$1961,19,0)</f>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v>
      </c>
      <c r="AB893" s="17">
        <v>1000264</v>
      </c>
      <c r="AC893" s="17" t="s">
        <v>11778</v>
      </c>
      <c r="AD893" s="17" t="s">
        <v>12054</v>
      </c>
      <c r="AE893" s="17" t="s">
        <v>12072</v>
      </c>
      <c r="AF893" s="17" t="s">
        <v>12549</v>
      </c>
      <c r="AG893" s="17" t="s">
        <v>1125</v>
      </c>
      <c r="AH893" s="17" t="str">
        <f>VLOOKUP(A893,'REPORTE'!$A$1:$AG$1961,5,0)</f>
        <v>ECUATORIANO(A) INDIGENA</v>
      </c>
      <c r="AI893" s="17">
        <f>VLOOKUP(A893,'REPORTE'!$A$1:$AG$1961,28,0)</f>
        <v>44286</v>
      </c>
      <c r="AJ893" s="17" t="str">
        <f>VLOOKUP(A893,'REPORTE'!$A$1:$AG$1961,29,0)</f>
        <v>Cliente</v>
      </c>
      <c r="AK893" s="17" t="str">
        <f>VLOOKUP(A893,'REPORTE'!$A$1:$AG$1961,30,0)</f>
        <v>Primaria</v>
      </c>
      <c r="AL893" s="17" t="str">
        <f>VLOOKUP(A893,'REPORTE'!$A$1:$AG$1961,31,0)</f>
        <v>PICHINCHA</v>
      </c>
      <c r="AM893" s="17" t="str">
        <f>VLOOKUP(AL893,PROVINCIAS!$F$1:$G$1171,2,0)</f>
        <v>URBANA</v>
      </c>
    </row>
    <row r="894" spans="1:39" x14ac:dyDescent="0.45">
      <c r="A894" s="17">
        <v>1000413</v>
      </c>
      <c r="B894" s="17" t="s">
        <v>10351</v>
      </c>
      <c r="C894" s="85">
        <v>1710863067</v>
      </c>
      <c r="D894" s="17">
        <v>52</v>
      </c>
      <c r="E894" s="86">
        <v>25461</v>
      </c>
      <c r="F894" s="86" t="str">
        <f t="shared" si="79"/>
        <v>1969</v>
      </c>
      <c r="G894" s="87">
        <v>2022</v>
      </c>
      <c r="H894" s="87">
        <f t="shared" si="80"/>
        <v>53</v>
      </c>
      <c r="I894" s="87" t="str">
        <f t="shared" si="78"/>
        <v>Mal</v>
      </c>
      <c r="J894" s="17" t="s">
        <v>36</v>
      </c>
      <c r="K894" s="17">
        <v>1002610</v>
      </c>
      <c r="L894" s="17">
        <v>48</v>
      </c>
      <c r="M894" s="17">
        <v>0</v>
      </c>
      <c r="N894" s="17" t="str">
        <f t="shared" si="81"/>
        <v>A1</v>
      </c>
      <c r="O894" s="17" t="s">
        <v>10468</v>
      </c>
      <c r="P894" s="17" t="s">
        <v>10469</v>
      </c>
      <c r="Q894" s="88">
        <v>44599</v>
      </c>
      <c r="R894" s="88">
        <v>46078</v>
      </c>
      <c r="S894" s="89" t="s">
        <v>776</v>
      </c>
      <c r="T894" s="17">
        <v>13500</v>
      </c>
      <c r="U894" s="17" t="s">
        <v>10974</v>
      </c>
      <c r="V894" s="17">
        <v>18.989999999999998</v>
      </c>
      <c r="W894" s="17" t="s">
        <v>10994</v>
      </c>
      <c r="X894" s="17" t="str">
        <f t="shared" si="82"/>
        <v>Vigente</v>
      </c>
      <c r="Y894" s="17" t="str">
        <f t="shared" si="83"/>
        <v>V</v>
      </c>
      <c r="Z894" s="17" t="s">
        <v>11050</v>
      </c>
      <c r="AA894" s="17" t="str">
        <f>VLOOKUP(A894,'REPORTE'!$A$1:$AG$1961,19,0)</f>
        <v>Restaurantes, cevicherí­as, picanterí­as, cafeterí­as, etcétera, incluido comida para llevar.</v>
      </c>
      <c r="AB894" s="17">
        <v>1000476</v>
      </c>
      <c r="AC894" s="17" t="s">
        <v>11779</v>
      </c>
      <c r="AD894" s="17" t="s">
        <v>11964</v>
      </c>
      <c r="AE894" s="17" t="s">
        <v>12072</v>
      </c>
      <c r="AF894" s="17" t="s">
        <v>12529</v>
      </c>
      <c r="AG894" s="17" t="s">
        <v>1125</v>
      </c>
      <c r="AH894" s="17" t="str">
        <f>VLOOKUP(A894,'REPORTE'!$A$1:$AG$1961,5,0)</f>
        <v>ECUATORIANO(A)</v>
      </c>
      <c r="AI894" s="17">
        <f>VLOOKUP(A894,'REPORTE'!$A$1:$AG$1961,28,0)</f>
        <v>44117</v>
      </c>
      <c r="AJ894" s="17" t="str">
        <f>VLOOKUP(A894,'REPORTE'!$A$1:$AG$1961,29,0)</f>
        <v>Cliente</v>
      </c>
      <c r="AK894" s="17" t="str">
        <f>VLOOKUP(A894,'REPORTE'!$A$1:$AG$1961,30,0)</f>
        <v>Ninguna</v>
      </c>
      <c r="AL894" s="17" t="str">
        <f>VLOOKUP(A894,'REPORTE'!$A$1:$AG$1961,31,0)</f>
        <v>PICHINCHA</v>
      </c>
      <c r="AM894" s="17" t="str">
        <f>VLOOKUP(AL894,PROVINCIAS!$F$1:$G$1171,2,0)</f>
        <v>URBANA</v>
      </c>
    </row>
    <row r="895" spans="1:39" x14ac:dyDescent="0.45">
      <c r="A895" s="17">
        <v>1000465</v>
      </c>
      <c r="B895" s="17" t="s">
        <v>10217</v>
      </c>
      <c r="C895" s="85">
        <v>1716850225</v>
      </c>
      <c r="D895" s="17">
        <v>43</v>
      </c>
      <c r="E895" s="86">
        <v>28885</v>
      </c>
      <c r="F895" s="86" t="str">
        <f t="shared" si="79"/>
        <v>1979</v>
      </c>
      <c r="G895" s="87">
        <v>2022</v>
      </c>
      <c r="H895" s="87">
        <f t="shared" si="80"/>
        <v>43</v>
      </c>
      <c r="I895" s="87" t="str">
        <f t="shared" si="78"/>
        <v>Mal</v>
      </c>
      <c r="J895" s="17" t="s">
        <v>59</v>
      </c>
      <c r="K895" s="17">
        <v>1002613</v>
      </c>
      <c r="L895" s="17">
        <v>1</v>
      </c>
      <c r="M895" s="17">
        <v>0</v>
      </c>
      <c r="N895" s="17" t="str">
        <f t="shared" si="81"/>
        <v>A1</v>
      </c>
      <c r="O895" s="17" t="s">
        <v>10468</v>
      </c>
      <c r="P895" s="17" t="s">
        <v>10469</v>
      </c>
      <c r="Q895" s="88">
        <v>44599</v>
      </c>
      <c r="R895" s="88">
        <v>44798</v>
      </c>
      <c r="S895" s="89" t="s">
        <v>776</v>
      </c>
      <c r="T895" s="17">
        <v>13000</v>
      </c>
      <c r="U895" s="17" t="s">
        <v>10975</v>
      </c>
      <c r="V895" s="17">
        <v>17.5</v>
      </c>
      <c r="W895" s="17" t="s">
        <v>10994</v>
      </c>
      <c r="X895" s="17" t="str">
        <f t="shared" si="82"/>
        <v>Vigente</v>
      </c>
      <c r="Y895" s="17" t="str">
        <f t="shared" si="83"/>
        <v>V</v>
      </c>
      <c r="Z895" s="17" t="s">
        <v>279</v>
      </c>
      <c r="AA895" s="17" t="str">
        <f>VLOOKUP(A895,'REPORTE'!$A$1:$AG$1961,19,0)</f>
        <v>Actividades de servicios de grabación de sonido en estudio o en otros lugares, incluida la producción de programas de radio grabados (es decir, no emitidos en directo).</v>
      </c>
      <c r="AB895" s="17">
        <v>1000535</v>
      </c>
      <c r="AC895" s="17" t="s">
        <v>11780</v>
      </c>
      <c r="AD895" s="17" t="s">
        <v>12022</v>
      </c>
      <c r="AE895" s="17" t="s">
        <v>12072</v>
      </c>
      <c r="AF895" s="17" t="s">
        <v>12425</v>
      </c>
      <c r="AG895" s="17" t="s">
        <v>665</v>
      </c>
      <c r="AH895" s="17" t="str">
        <f>VLOOKUP(A895,'REPORTE'!$A$1:$AG$1961,5,0)</f>
        <v>ECUATORIANO(A) INDIGENA</v>
      </c>
      <c r="AI895" s="17">
        <f>VLOOKUP(A895,'REPORTE'!$A$1:$AG$1961,28,0)</f>
        <v>44148</v>
      </c>
      <c r="AJ895" s="17" t="str">
        <f>VLOOKUP(A895,'REPORTE'!$A$1:$AG$1961,29,0)</f>
        <v>Cliente</v>
      </c>
      <c r="AK895" s="17" t="str">
        <f>VLOOKUP(A895,'REPORTE'!$A$1:$AG$1961,30,0)</f>
        <v>Ninguna</v>
      </c>
      <c r="AL895" s="17" t="str">
        <f>VLOOKUP(A895,'REPORTE'!$A$1:$AG$1961,31,0)</f>
        <v>CHIMBORAZO</v>
      </c>
      <c r="AM895" s="17" t="e">
        <f>VLOOKUP(AL895,PROVINCIAS!$F$1:$G$1171,2,0)</f>
        <v>#N/A</v>
      </c>
    </row>
    <row r="896" spans="1:39" x14ac:dyDescent="0.45">
      <c r="A896" s="17">
        <v>1000465</v>
      </c>
      <c r="B896" s="17" t="s">
        <v>10217</v>
      </c>
      <c r="C896" s="85">
        <v>1716850225</v>
      </c>
      <c r="D896" s="17">
        <v>43</v>
      </c>
      <c r="E896" s="86">
        <v>28885</v>
      </c>
      <c r="F896" s="86" t="str">
        <f t="shared" si="79"/>
        <v>1979</v>
      </c>
      <c r="G896" s="87">
        <v>2022</v>
      </c>
      <c r="H896" s="87">
        <f t="shared" si="80"/>
        <v>43</v>
      </c>
      <c r="I896" s="87" t="str">
        <f t="shared" si="78"/>
        <v>Mal</v>
      </c>
      <c r="J896" s="17" t="s">
        <v>59</v>
      </c>
      <c r="K896" s="17">
        <v>1002612</v>
      </c>
      <c r="L896" s="17">
        <v>1</v>
      </c>
      <c r="M896" s="17">
        <v>0</v>
      </c>
      <c r="N896" s="17" t="str">
        <f t="shared" si="81"/>
        <v>A1</v>
      </c>
      <c r="O896" s="17" t="s">
        <v>10468</v>
      </c>
      <c r="P896" s="17" t="s">
        <v>10469</v>
      </c>
      <c r="Q896" s="88">
        <v>44599</v>
      </c>
      <c r="R896" s="88">
        <v>44798</v>
      </c>
      <c r="S896" s="89" t="s">
        <v>776</v>
      </c>
      <c r="T896" s="17">
        <v>13000</v>
      </c>
      <c r="U896" s="17" t="s">
        <v>10975</v>
      </c>
      <c r="V896" s="17">
        <v>17.5</v>
      </c>
      <c r="W896" s="17" t="s">
        <v>10994</v>
      </c>
      <c r="X896" s="17" t="str">
        <f t="shared" si="82"/>
        <v>Vigente</v>
      </c>
      <c r="Y896" s="17" t="str">
        <f t="shared" si="83"/>
        <v>V</v>
      </c>
      <c r="Z896" s="17" t="s">
        <v>348</v>
      </c>
      <c r="AA896" s="17" t="str">
        <f>VLOOKUP(A896,'REPORTE'!$A$1:$AG$1961,19,0)</f>
        <v>Actividades de servicios de grabación de sonido en estudio o en otros lugares, incluida la producción de programas de radio grabados (es decir, no emitidos en directo).</v>
      </c>
      <c r="AB896" s="17">
        <v>1000535</v>
      </c>
      <c r="AC896" s="17" t="s">
        <v>11780</v>
      </c>
      <c r="AD896" s="17" t="s">
        <v>12022</v>
      </c>
      <c r="AE896" s="17" t="s">
        <v>12072</v>
      </c>
      <c r="AF896" s="17" t="s">
        <v>12425</v>
      </c>
      <c r="AG896" s="17" t="s">
        <v>665</v>
      </c>
      <c r="AH896" s="17" t="str">
        <f>VLOOKUP(A896,'REPORTE'!$A$1:$AG$1961,5,0)</f>
        <v>ECUATORIANO(A) INDIGENA</v>
      </c>
      <c r="AI896" s="17">
        <f>VLOOKUP(A896,'REPORTE'!$A$1:$AG$1961,28,0)</f>
        <v>44148</v>
      </c>
      <c r="AJ896" s="17" t="str">
        <f>VLOOKUP(A896,'REPORTE'!$A$1:$AG$1961,29,0)</f>
        <v>Cliente</v>
      </c>
      <c r="AK896" s="17" t="str">
        <f>VLOOKUP(A896,'REPORTE'!$A$1:$AG$1961,30,0)</f>
        <v>Ninguna</v>
      </c>
      <c r="AL896" s="17" t="str">
        <f>VLOOKUP(A896,'REPORTE'!$A$1:$AG$1961,31,0)</f>
        <v>CHIMBORAZO</v>
      </c>
      <c r="AM896" s="17" t="e">
        <f>VLOOKUP(AL896,PROVINCIAS!$F$1:$G$1171,2,0)</f>
        <v>#N/A</v>
      </c>
    </row>
    <row r="897" spans="1:39" x14ac:dyDescent="0.45">
      <c r="A897" s="17">
        <v>1000594</v>
      </c>
      <c r="B897" s="17" t="s">
        <v>10373</v>
      </c>
      <c r="C897" s="85">
        <v>605543370</v>
      </c>
      <c r="D897" s="17">
        <v>22</v>
      </c>
      <c r="E897" s="86">
        <v>36226</v>
      </c>
      <c r="F897" s="86" t="str">
        <f t="shared" si="79"/>
        <v>1999</v>
      </c>
      <c r="G897" s="87">
        <v>2022</v>
      </c>
      <c r="H897" s="87">
        <f t="shared" si="80"/>
        <v>23</v>
      </c>
      <c r="I897" s="87" t="str">
        <f t="shared" si="78"/>
        <v>Mal</v>
      </c>
      <c r="J897" s="17" t="s">
        <v>59</v>
      </c>
      <c r="K897" s="17">
        <v>1002608</v>
      </c>
      <c r="L897" s="17">
        <v>6</v>
      </c>
      <c r="M897" s="17">
        <v>0</v>
      </c>
      <c r="N897" s="17" t="str">
        <f t="shared" si="81"/>
        <v>A1</v>
      </c>
      <c r="O897" s="17" t="s">
        <v>10468</v>
      </c>
      <c r="P897" s="17" t="s">
        <v>10469</v>
      </c>
      <c r="Q897" s="88">
        <v>44599</v>
      </c>
      <c r="R897" s="88">
        <v>44798</v>
      </c>
      <c r="S897" s="89" t="s">
        <v>776</v>
      </c>
      <c r="T897" s="17">
        <v>700</v>
      </c>
      <c r="U897" s="17">
        <v>700</v>
      </c>
      <c r="V897" s="17">
        <v>23</v>
      </c>
      <c r="W897" s="17" t="s">
        <v>10994</v>
      </c>
      <c r="X897" s="17" t="str">
        <f t="shared" si="82"/>
        <v>Vigente</v>
      </c>
      <c r="Y897" s="17" t="str">
        <f t="shared" si="83"/>
        <v>V</v>
      </c>
      <c r="Z897" s="17" t="s">
        <v>279</v>
      </c>
      <c r="AA897" s="17" t="str">
        <f>VLOOKUP(A897,'REPORTE'!$A$1:$AG$1961,19,0)</f>
        <v>Actividades de alquiler de automóviles privados con conductor.</v>
      </c>
      <c r="AB897" s="17">
        <v>1000665</v>
      </c>
      <c r="AC897" s="17" t="s">
        <v>11408</v>
      </c>
      <c r="AD897" s="17" t="s">
        <v>11996</v>
      </c>
      <c r="AE897" s="17" t="s">
        <v>12072</v>
      </c>
      <c r="AF897" s="17" t="s">
        <v>12550</v>
      </c>
      <c r="AG897" s="17" t="s">
        <v>665</v>
      </c>
      <c r="AH897" s="17" t="str">
        <f>VLOOKUP(A897,'REPORTE'!$A$1:$AG$1961,5,0)</f>
        <v>ECUATORIANO(A) INDIGENA</v>
      </c>
      <c r="AI897" s="17">
        <f>VLOOKUP(A897,'REPORTE'!$A$1:$AG$1961,28,0)</f>
        <v>44257</v>
      </c>
      <c r="AJ897" s="17" t="str">
        <f>VLOOKUP(A897,'REPORTE'!$A$1:$AG$1961,29,0)</f>
        <v>Cliente</v>
      </c>
      <c r="AK897" s="17" t="str">
        <f>VLOOKUP(A897,'REPORTE'!$A$1:$AG$1961,30,0)</f>
        <v>Secundaria</v>
      </c>
      <c r="AL897" s="17" t="str">
        <f>VLOOKUP(A897,'REPORTE'!$A$1:$AG$1961,31,0)</f>
        <v>CHIMBORAZO</v>
      </c>
      <c r="AM897" s="17" t="e">
        <f>VLOOKUP(AL897,PROVINCIAS!$F$1:$G$1171,2,0)</f>
        <v>#N/A</v>
      </c>
    </row>
    <row r="898" spans="1:39" x14ac:dyDescent="0.45">
      <c r="A898" s="17">
        <v>1000846</v>
      </c>
      <c r="B898" s="17" t="s">
        <v>9803</v>
      </c>
      <c r="C898" s="85">
        <v>1726295387</v>
      </c>
      <c r="D898" s="17">
        <v>25</v>
      </c>
      <c r="E898" s="86">
        <v>35464</v>
      </c>
      <c r="F898" s="86" t="str">
        <f t="shared" si="79"/>
        <v>1997</v>
      </c>
      <c r="G898" s="87">
        <v>2022</v>
      </c>
      <c r="H898" s="87">
        <f t="shared" si="80"/>
        <v>25</v>
      </c>
      <c r="I898" s="87" t="str">
        <f t="shared" ref="I898:I961" si="84">IF(H916=D898,"Bien","Mal")</f>
        <v>Mal</v>
      </c>
      <c r="J898" s="17" t="s">
        <v>59</v>
      </c>
      <c r="K898" s="17">
        <v>1002609</v>
      </c>
      <c r="L898" s="17">
        <v>48</v>
      </c>
      <c r="M898" s="17">
        <v>0</v>
      </c>
      <c r="N898" s="17" t="str">
        <f t="shared" si="81"/>
        <v>A1</v>
      </c>
      <c r="O898" s="17" t="s">
        <v>10468</v>
      </c>
      <c r="P898" s="17" t="s">
        <v>10469</v>
      </c>
      <c r="Q898" s="88">
        <v>44599</v>
      </c>
      <c r="R898" s="88">
        <v>46078</v>
      </c>
      <c r="S898" s="89" t="s">
        <v>776</v>
      </c>
      <c r="T898" s="17">
        <v>13500</v>
      </c>
      <c r="U898" s="17" t="s">
        <v>10974</v>
      </c>
      <c r="V898" s="17">
        <v>18.989999999999998</v>
      </c>
      <c r="W898" s="17" t="s">
        <v>10994</v>
      </c>
      <c r="X898" s="17" t="str">
        <f t="shared" si="82"/>
        <v>Vigente</v>
      </c>
      <c r="Y898" s="17" t="str">
        <f t="shared" si="83"/>
        <v>V</v>
      </c>
      <c r="Z898" s="17" t="s">
        <v>11050</v>
      </c>
      <c r="AA898" s="17" t="str">
        <f>VLOOKUP(A898,'REPORTE'!$A$1:$AG$1961,19,0)</f>
        <v>Actividades de sacrificio, faenamiento, preparación, producción y empacado de carne fresca refrigerada o congelada incluso en piezas o porciones individuales de: cuyes, conejos, rana (ancas de rana) etcétera,</v>
      </c>
      <c r="AB898" s="17">
        <v>1000916</v>
      </c>
      <c r="AC898" s="17" t="s">
        <v>11779</v>
      </c>
      <c r="AD898" s="17" t="s">
        <v>11861</v>
      </c>
      <c r="AE898" s="17" t="s">
        <v>12072</v>
      </c>
      <c r="AF898" s="17" t="s">
        <v>12174</v>
      </c>
      <c r="AG898" s="17" t="s">
        <v>1125</v>
      </c>
      <c r="AH898" s="17" t="str">
        <f>VLOOKUP(A898,'REPORTE'!$A$1:$AG$1961,5,0)</f>
        <v>ECUATORIANO(A)</v>
      </c>
      <c r="AI898" s="17">
        <f>VLOOKUP(A898,'REPORTE'!$A$1:$AG$1961,28,0)</f>
        <v>44354</v>
      </c>
      <c r="AJ898" s="17" t="str">
        <f>VLOOKUP(A898,'REPORTE'!$A$1:$AG$1961,29,0)</f>
        <v>Cliente</v>
      </c>
      <c r="AK898" s="17" t="str">
        <f>VLOOKUP(A898,'REPORTE'!$A$1:$AG$1961,30,0)</f>
        <v>Secundaria</v>
      </c>
      <c r="AL898" s="17" t="str">
        <f>VLOOKUP(A898,'REPORTE'!$A$1:$AG$1961,31,0)</f>
        <v>PICHINCHA</v>
      </c>
      <c r="AM898" s="17" t="str">
        <f>VLOOKUP(AL898,PROVINCIAS!$F$1:$G$1171,2,0)</f>
        <v>URBANA</v>
      </c>
    </row>
    <row r="899" spans="1:39" x14ac:dyDescent="0.45">
      <c r="A899" s="17">
        <v>1001431</v>
      </c>
      <c r="B899" s="17" t="s">
        <v>10374</v>
      </c>
      <c r="C899" s="85">
        <v>1728209204</v>
      </c>
      <c r="D899" s="17">
        <v>20</v>
      </c>
      <c r="E899" s="86">
        <v>37165</v>
      </c>
      <c r="F899" s="86" t="str">
        <f t="shared" ref="F899:F962" si="85">TEXT(E899,"yyyy")</f>
        <v>2001</v>
      </c>
      <c r="G899" s="87">
        <v>2022</v>
      </c>
      <c r="H899" s="87">
        <f t="shared" ref="H899:H962" si="86">G899-F899</f>
        <v>21</v>
      </c>
      <c r="I899" s="87" t="str">
        <f t="shared" si="84"/>
        <v>Mal</v>
      </c>
      <c r="J899" s="17" t="s">
        <v>59</v>
      </c>
      <c r="K899" s="17">
        <v>1002611</v>
      </c>
      <c r="L899" s="17">
        <v>30</v>
      </c>
      <c r="M899" s="17">
        <v>0</v>
      </c>
      <c r="N899" s="17" t="str">
        <f t="shared" ref="N899:N962" si="87">+IF(M899&lt;=5,"A1",IF(M899&lt;=30,"A2",IF(M899&lt;=60,"A3",IF(M899&lt;=75,"B1",IF(M899&lt;=90,"B2",IF(M899&lt;=120,"C1",IF(M899&lt;=150,"C2",IF(M899&lt;=180,"D","E"))))))))</f>
        <v>A1</v>
      </c>
      <c r="O899" s="17" t="s">
        <v>10468</v>
      </c>
      <c r="P899" s="17" t="s">
        <v>10469</v>
      </c>
      <c r="Q899" s="88">
        <v>44599</v>
      </c>
      <c r="R899" s="88">
        <v>45529</v>
      </c>
      <c r="S899" s="89" t="s">
        <v>776</v>
      </c>
      <c r="T899" s="17">
        <v>4000</v>
      </c>
      <c r="U899" s="17" t="s">
        <v>10919</v>
      </c>
      <c r="V899" s="17">
        <v>21.5</v>
      </c>
      <c r="W899" s="17" t="s">
        <v>10994</v>
      </c>
      <c r="X899" s="17" t="str">
        <f t="shared" ref="X899:X962" si="88">IF(M899&gt;=61,"Vencido","Vigente")</f>
        <v>Vigente</v>
      </c>
      <c r="Y899" s="17" t="str">
        <f t="shared" ref="Y899:Y962" si="89">IF(W899=X899,"V","F")</f>
        <v>V</v>
      </c>
      <c r="Z899" s="17" t="s">
        <v>348</v>
      </c>
      <c r="AA899" s="17" t="str">
        <f>VLOOKUP(A899,'REPORTE'!$A$1:$AG$1961,19,0)</f>
        <v>Actividades a corto y a largo plazo de clí­nicas especializadas, es decir, actividades médicas, de diagnóstico y de tratamiento (clí­nicas para enfermos mentales, de rehabilitación, para enfermedades infecciosas, de maternidad, etcétera).</v>
      </c>
      <c r="AB899" s="17">
        <v>1001511</v>
      </c>
      <c r="AC899" s="17" t="s">
        <v>11781</v>
      </c>
      <c r="AD899" s="17" t="s">
        <v>11852</v>
      </c>
      <c r="AE899" s="17" t="s">
        <v>12072</v>
      </c>
      <c r="AF899" s="17" t="s">
        <v>12551</v>
      </c>
      <c r="AG899" s="17" t="s">
        <v>1125</v>
      </c>
      <c r="AH899" s="17" t="str">
        <f>VLOOKUP(A899,'REPORTE'!$A$1:$AG$1961,5,0)</f>
        <v>ECUATORIANO(A) INDIGENA</v>
      </c>
      <c r="AI899" s="17">
        <f>VLOOKUP(A899,'REPORTE'!$A$1:$AG$1961,28,0)</f>
        <v>44599</v>
      </c>
      <c r="AJ899" s="17" t="str">
        <f>VLOOKUP(A899,'REPORTE'!$A$1:$AG$1961,29,0)</f>
        <v>Cliente</v>
      </c>
      <c r="AK899" s="17" t="str">
        <f>VLOOKUP(A899,'REPORTE'!$A$1:$AG$1961,30,0)</f>
        <v>Secundaria</v>
      </c>
      <c r="AL899" s="17" t="str">
        <f>VLOOKUP(A899,'REPORTE'!$A$1:$AG$1961,31,0)</f>
        <v>CHIMBORAZO</v>
      </c>
      <c r="AM899" s="17" t="e">
        <f>VLOOKUP(AL899,PROVINCIAS!$F$1:$G$1171,2,0)</f>
        <v>#N/A</v>
      </c>
    </row>
    <row r="900" spans="1:39" x14ac:dyDescent="0.45">
      <c r="A900" s="17">
        <v>1000062</v>
      </c>
      <c r="B900" s="17" t="s">
        <v>10375</v>
      </c>
      <c r="C900" s="85">
        <v>907507693</v>
      </c>
      <c r="D900" s="17">
        <v>60</v>
      </c>
      <c r="E900" s="86">
        <v>22448</v>
      </c>
      <c r="F900" s="86" t="str">
        <f t="shared" si="85"/>
        <v>1961</v>
      </c>
      <c r="G900" s="87">
        <v>2022</v>
      </c>
      <c r="H900" s="87">
        <f t="shared" si="86"/>
        <v>61</v>
      </c>
      <c r="I900" s="87" t="str">
        <f t="shared" si="84"/>
        <v>Mal</v>
      </c>
      <c r="J900" s="17" t="s">
        <v>59</v>
      </c>
      <c r="K900" s="17">
        <v>1002621</v>
      </c>
      <c r="L900" s="17">
        <v>18</v>
      </c>
      <c r="M900" s="17">
        <v>0</v>
      </c>
      <c r="N900" s="17" t="str">
        <f t="shared" si="87"/>
        <v>A1</v>
      </c>
      <c r="O900" s="17" t="s">
        <v>10466</v>
      </c>
      <c r="P900" s="17" t="s">
        <v>10467</v>
      </c>
      <c r="Q900" s="88">
        <v>44600</v>
      </c>
      <c r="R900" s="88">
        <v>45143</v>
      </c>
      <c r="S900" s="89" t="s">
        <v>776</v>
      </c>
      <c r="T900" s="17">
        <v>3500</v>
      </c>
      <c r="U900" s="17" t="s">
        <v>10971</v>
      </c>
      <c r="V900" s="17">
        <v>15.42</v>
      </c>
      <c r="W900" s="17" t="s">
        <v>10994</v>
      </c>
      <c r="X900" s="17" t="str">
        <f t="shared" si="88"/>
        <v>Vigente</v>
      </c>
      <c r="Y900" s="17" t="str">
        <f t="shared" si="89"/>
        <v>V</v>
      </c>
      <c r="Z900" s="17" t="s">
        <v>11000</v>
      </c>
      <c r="AA900" s="17" t="str">
        <f>VLOOKUP(A900,'REPORTE'!$A$1:$AG$1961,19,0)</f>
        <v>Venta al por mayor de diversos productos sin especialización.</v>
      </c>
      <c r="AB900" s="17">
        <v>1000099</v>
      </c>
      <c r="AC900" s="17" t="s">
        <v>11782</v>
      </c>
      <c r="AD900" s="17" t="s">
        <v>12055</v>
      </c>
      <c r="AE900" s="17" t="s">
        <v>12072</v>
      </c>
      <c r="AF900" s="17" t="s">
        <v>12552</v>
      </c>
      <c r="AG900" s="17" t="s">
        <v>74</v>
      </c>
      <c r="AH900" s="17" t="str">
        <f>VLOOKUP(A900,'REPORTE'!$A$1:$AG$1961,5,0)</f>
        <v>ECUATORIANO(A)</v>
      </c>
      <c r="AI900" s="17">
        <f>VLOOKUP(A900,'REPORTE'!$A$1:$AG$1961,28,0)</f>
        <v>43776</v>
      </c>
      <c r="AJ900" s="17" t="str">
        <f>VLOOKUP(A900,'REPORTE'!$A$1:$AG$1961,29,0)</f>
        <v>Cliente</v>
      </c>
      <c r="AK900" s="17" t="str">
        <f>VLOOKUP(A900,'REPORTE'!$A$1:$AG$1961,30,0)</f>
        <v>Secundaria</v>
      </c>
      <c r="AL900" s="17" t="str">
        <f>VLOOKUP(A900,'REPORTE'!$A$1:$AG$1961,31,0)</f>
        <v>GUAYAS</v>
      </c>
      <c r="AM900" s="17" t="e">
        <f>VLOOKUP(AL900,PROVINCIAS!$F$1:$G$1171,2,0)</f>
        <v>#N/A</v>
      </c>
    </row>
    <row r="901" spans="1:39" x14ac:dyDescent="0.45">
      <c r="A901" s="17">
        <v>1000152</v>
      </c>
      <c r="B901" s="17" t="s">
        <v>10376</v>
      </c>
      <c r="C901" s="85">
        <v>1717542581</v>
      </c>
      <c r="D901" s="17">
        <v>40</v>
      </c>
      <c r="E901" s="86">
        <v>29857</v>
      </c>
      <c r="F901" s="86" t="str">
        <f t="shared" si="85"/>
        <v>1981</v>
      </c>
      <c r="G901" s="87">
        <v>2022</v>
      </c>
      <c r="H901" s="87">
        <f t="shared" si="86"/>
        <v>41</v>
      </c>
      <c r="I901" s="87" t="str">
        <f t="shared" si="84"/>
        <v>Mal</v>
      </c>
      <c r="J901" s="17" t="s">
        <v>59</v>
      </c>
      <c r="K901" s="17">
        <v>1002616</v>
      </c>
      <c r="L901" s="17">
        <v>48</v>
      </c>
      <c r="M901" s="17">
        <v>0</v>
      </c>
      <c r="N901" s="17" t="str">
        <f t="shared" si="87"/>
        <v>A1</v>
      </c>
      <c r="O901" s="17" t="s">
        <v>10468</v>
      </c>
      <c r="P901" s="17" t="s">
        <v>10469</v>
      </c>
      <c r="Q901" s="88">
        <v>44600</v>
      </c>
      <c r="R901" s="88">
        <v>46078</v>
      </c>
      <c r="S901" s="89" t="s">
        <v>776</v>
      </c>
      <c r="T901" s="17">
        <v>10550</v>
      </c>
      <c r="U901" s="17" t="s">
        <v>10976</v>
      </c>
      <c r="V901" s="17">
        <v>18.989999999999998</v>
      </c>
      <c r="W901" s="17" t="s">
        <v>10994</v>
      </c>
      <c r="X901" s="17" t="str">
        <f t="shared" si="88"/>
        <v>Vigente</v>
      </c>
      <c r="Y901" s="17" t="str">
        <f t="shared" si="89"/>
        <v>V</v>
      </c>
      <c r="Z901" s="17" t="s">
        <v>348</v>
      </c>
      <c r="AA901" s="17" t="str">
        <f>VLOOKUP(A901,'REPORTE'!$A$1:$AG$1961,19,0)</f>
        <v>Servicios de taxis.</v>
      </c>
      <c r="AB901" s="17">
        <v>1000182</v>
      </c>
      <c r="AC901" s="17" t="s">
        <v>11783</v>
      </c>
      <c r="AD901" s="17" t="s">
        <v>11853</v>
      </c>
      <c r="AE901" s="17" t="s">
        <v>12072</v>
      </c>
      <c r="AF901" s="17" t="s">
        <v>12553</v>
      </c>
      <c r="AG901" s="17" t="s">
        <v>1125</v>
      </c>
      <c r="AH901" s="17" t="str">
        <f>VLOOKUP(A901,'REPORTE'!$A$1:$AG$1961,5,0)</f>
        <v>ECUATORIANO(A) INDIGENA</v>
      </c>
      <c r="AI901" s="17">
        <f>VLOOKUP(A901,'REPORTE'!$A$1:$AG$1961,28,0)</f>
        <v>44354</v>
      </c>
      <c r="AJ901" s="17" t="str">
        <f>VLOOKUP(A901,'REPORTE'!$A$1:$AG$1961,29,0)</f>
        <v>Cliente</v>
      </c>
      <c r="AK901" s="17" t="str">
        <f>VLOOKUP(A901,'REPORTE'!$A$1:$AG$1961,30,0)</f>
        <v>Secundaria</v>
      </c>
      <c r="AL901" s="17" t="str">
        <f>VLOOKUP(A901,'REPORTE'!$A$1:$AG$1961,31,0)</f>
        <v>PICHINCHA</v>
      </c>
      <c r="AM901" s="17" t="str">
        <f>VLOOKUP(AL901,PROVINCIAS!$F$1:$G$1171,2,0)</f>
        <v>URBANA</v>
      </c>
    </row>
    <row r="902" spans="1:39" x14ac:dyDescent="0.45">
      <c r="A902" s="17">
        <v>1000405</v>
      </c>
      <c r="B902" s="17" t="s">
        <v>10377</v>
      </c>
      <c r="C902" s="85">
        <v>1704812245</v>
      </c>
      <c r="D902" s="17">
        <v>64</v>
      </c>
      <c r="E902" s="86">
        <v>20988</v>
      </c>
      <c r="F902" s="86" t="str">
        <f t="shared" si="85"/>
        <v>1957</v>
      </c>
      <c r="G902" s="87">
        <v>2022</v>
      </c>
      <c r="H902" s="87">
        <f t="shared" si="86"/>
        <v>65</v>
      </c>
      <c r="I902" s="87" t="str">
        <f t="shared" si="84"/>
        <v>Mal</v>
      </c>
      <c r="J902" s="17" t="s">
        <v>36</v>
      </c>
      <c r="K902" s="17">
        <v>1002614</v>
      </c>
      <c r="L902" s="17">
        <v>36</v>
      </c>
      <c r="M902" s="17">
        <v>0</v>
      </c>
      <c r="N902" s="17" t="str">
        <f t="shared" si="87"/>
        <v>A1</v>
      </c>
      <c r="O902" s="17" t="s">
        <v>10468</v>
      </c>
      <c r="P902" s="17" t="s">
        <v>10469</v>
      </c>
      <c r="Q902" s="88">
        <v>44600</v>
      </c>
      <c r="R902" s="88">
        <v>45698</v>
      </c>
      <c r="S902" s="89" t="s">
        <v>776</v>
      </c>
      <c r="T902" s="17">
        <v>6000</v>
      </c>
      <c r="U902" s="17" t="s">
        <v>10830</v>
      </c>
      <c r="V902" s="17">
        <v>21.5</v>
      </c>
      <c r="W902" s="17" t="s">
        <v>10994</v>
      </c>
      <c r="X902" s="17" t="str">
        <f t="shared" si="88"/>
        <v>Vigente</v>
      </c>
      <c r="Y902" s="17" t="str">
        <f t="shared" si="89"/>
        <v>V</v>
      </c>
      <c r="Z902" s="17" t="s">
        <v>11043</v>
      </c>
      <c r="AA902" s="17" t="str">
        <f>VLOOKUP(A902,'REPORTE'!$A$1:$AG$1961,19,0)</f>
        <v>Ama de Casa</v>
      </c>
      <c r="AB902" s="17">
        <v>1000467</v>
      </c>
      <c r="AC902" s="17" t="s">
        <v>11784</v>
      </c>
      <c r="AD902" s="17" t="s">
        <v>11915</v>
      </c>
      <c r="AE902" s="17" t="s">
        <v>12072</v>
      </c>
      <c r="AF902" s="17" t="s">
        <v>12222</v>
      </c>
      <c r="AG902" s="17" t="s">
        <v>665</v>
      </c>
      <c r="AH902" s="17" t="str">
        <f>VLOOKUP(A902,'REPORTE'!$A$1:$AG$1961,5,0)</f>
        <v>ECUATORIANO(A)</v>
      </c>
      <c r="AI902" s="17">
        <f>VLOOKUP(A902,'REPORTE'!$A$1:$AG$1961,28,0)</f>
        <v>43689</v>
      </c>
      <c r="AJ902" s="17" t="str">
        <f>VLOOKUP(A902,'REPORTE'!$A$1:$AG$1961,29,0)</f>
        <v>Cliente</v>
      </c>
      <c r="AK902" s="17" t="str">
        <f>VLOOKUP(A902,'REPORTE'!$A$1:$AG$1961,30,0)</f>
        <v>Primaria</v>
      </c>
      <c r="AL902" s="17" t="str">
        <f>VLOOKUP(A902,'REPORTE'!$A$1:$AG$1961,31,0)</f>
        <v>PICHINCHA</v>
      </c>
      <c r="AM902" s="17" t="str">
        <f>VLOOKUP(AL902,PROVINCIAS!$F$1:$G$1171,2,0)</f>
        <v>URBANA</v>
      </c>
    </row>
    <row r="903" spans="1:39" x14ac:dyDescent="0.45">
      <c r="A903" s="17">
        <v>1000996</v>
      </c>
      <c r="B903" s="17" t="s">
        <v>10378</v>
      </c>
      <c r="C903" s="85">
        <v>201773561</v>
      </c>
      <c r="D903" s="17">
        <v>37</v>
      </c>
      <c r="E903" s="86">
        <v>30871</v>
      </c>
      <c r="F903" s="86" t="str">
        <f t="shared" si="85"/>
        <v>1984</v>
      </c>
      <c r="G903" s="87">
        <v>2022</v>
      </c>
      <c r="H903" s="87">
        <f t="shared" si="86"/>
        <v>38</v>
      </c>
      <c r="I903" s="87" t="str">
        <f t="shared" si="84"/>
        <v>Mal</v>
      </c>
      <c r="J903" s="17" t="s">
        <v>59</v>
      </c>
      <c r="K903" s="17">
        <v>1002619</v>
      </c>
      <c r="L903" s="17">
        <v>18</v>
      </c>
      <c r="M903" s="17">
        <v>0</v>
      </c>
      <c r="N903" s="17" t="str">
        <f t="shared" si="87"/>
        <v>A1</v>
      </c>
      <c r="O903" s="17" t="s">
        <v>10468</v>
      </c>
      <c r="P903" s="17" t="s">
        <v>10469</v>
      </c>
      <c r="Q903" s="88">
        <v>44600</v>
      </c>
      <c r="R903" s="88">
        <v>45158</v>
      </c>
      <c r="S903" s="89" t="s">
        <v>776</v>
      </c>
      <c r="T903" s="17">
        <v>2000</v>
      </c>
      <c r="U903" s="17" t="s">
        <v>10763</v>
      </c>
      <c r="V903" s="17">
        <v>21.5</v>
      </c>
      <c r="W903" s="17" t="s">
        <v>10994</v>
      </c>
      <c r="X903" s="17" t="str">
        <f t="shared" si="88"/>
        <v>Vigente</v>
      </c>
      <c r="Y903" s="17" t="str">
        <f t="shared" si="89"/>
        <v>V</v>
      </c>
      <c r="Z903" s="17" t="s">
        <v>279</v>
      </c>
      <c r="AA903" s="17" t="str">
        <f>VLOOKUP(A903,'REPORTE'!$A$1:$AG$1961,19,0)</f>
        <v>Venta al por menor de frutas, legumbres y hortalizas frescas o en conserva en establecimientos especializados.</v>
      </c>
      <c r="AB903" s="17">
        <v>1001065</v>
      </c>
      <c r="AC903" s="17" t="s">
        <v>11409</v>
      </c>
      <c r="AD903" s="17" t="s">
        <v>11836</v>
      </c>
      <c r="AE903" s="17" t="s">
        <v>12072</v>
      </c>
      <c r="AF903" s="17" t="s">
        <v>12554</v>
      </c>
      <c r="AG903" s="17" t="s">
        <v>665</v>
      </c>
      <c r="AH903" s="17" t="str">
        <f>VLOOKUP(A903,'REPORTE'!$A$1:$AG$1961,5,0)</f>
        <v>ECUATORIANO(A) INDIGENA</v>
      </c>
      <c r="AI903" s="17">
        <f>VLOOKUP(A903,'REPORTE'!$A$1:$AG$1961,28,0)</f>
        <v>44600</v>
      </c>
      <c r="AJ903" s="17" t="str">
        <f>VLOOKUP(A903,'REPORTE'!$A$1:$AG$1961,29,0)</f>
        <v>Cliente</v>
      </c>
      <c r="AK903" s="17" t="str">
        <f>VLOOKUP(A903,'REPORTE'!$A$1:$AG$1961,30,0)</f>
        <v>Primaria</v>
      </c>
      <c r="AL903" s="17" t="str">
        <f>VLOOKUP(A903,'REPORTE'!$A$1:$AG$1961,31,0)</f>
        <v>BOLIVAR</v>
      </c>
      <c r="AM903" s="17" t="str">
        <f>VLOOKUP(AL903,PROVINCIAS!$F$1:$G$1171,2,0)</f>
        <v>RURAL</v>
      </c>
    </row>
    <row r="904" spans="1:39" x14ac:dyDescent="0.45">
      <c r="A904" s="17">
        <v>1001168</v>
      </c>
      <c r="B904" s="17" t="s">
        <v>10379</v>
      </c>
      <c r="C904" s="85">
        <v>1726763236</v>
      </c>
      <c r="D904" s="17">
        <v>18</v>
      </c>
      <c r="E904" s="86">
        <v>37937</v>
      </c>
      <c r="F904" s="86" t="str">
        <f t="shared" si="85"/>
        <v>2003</v>
      </c>
      <c r="G904" s="87">
        <v>2022</v>
      </c>
      <c r="H904" s="87">
        <f t="shared" si="86"/>
        <v>19</v>
      </c>
      <c r="I904" s="87" t="str">
        <f t="shared" si="84"/>
        <v>Mal</v>
      </c>
      <c r="J904" s="17" t="s">
        <v>36</v>
      </c>
      <c r="K904" s="17">
        <v>1002620</v>
      </c>
      <c r="L904" s="17">
        <v>6</v>
      </c>
      <c r="M904" s="17">
        <v>0</v>
      </c>
      <c r="N904" s="17" t="str">
        <f t="shared" si="87"/>
        <v>A1</v>
      </c>
      <c r="O904" s="17" t="s">
        <v>10468</v>
      </c>
      <c r="P904" s="17" t="s">
        <v>10469</v>
      </c>
      <c r="Q904" s="88">
        <v>44600</v>
      </c>
      <c r="R904" s="88">
        <v>44797</v>
      </c>
      <c r="S904" s="89" t="s">
        <v>776</v>
      </c>
      <c r="T904" s="17">
        <v>500</v>
      </c>
      <c r="U904" s="17">
        <v>500</v>
      </c>
      <c r="V904" s="17">
        <v>23</v>
      </c>
      <c r="W904" s="17" t="s">
        <v>10994</v>
      </c>
      <c r="X904" s="17" t="str">
        <f t="shared" si="88"/>
        <v>Vigente</v>
      </c>
      <c r="Y904" s="17" t="str">
        <f t="shared" si="89"/>
        <v>V</v>
      </c>
      <c r="Z904" s="17" t="s">
        <v>348</v>
      </c>
      <c r="AA904" s="17" t="str">
        <f>VLOOKUP(A904,'REPORTE'!$A$1:$AG$1961,19,0)</f>
        <v>Venta al por mayor de frutas, legumbres y hortalizas.</v>
      </c>
      <c r="AB904" s="17">
        <v>1001247</v>
      </c>
      <c r="AC904" s="17" t="s">
        <v>11410</v>
      </c>
      <c r="AD904" s="17" t="s">
        <v>11900</v>
      </c>
      <c r="AE904" s="17" t="s">
        <v>12072</v>
      </c>
      <c r="AF904" s="17" t="s">
        <v>12555</v>
      </c>
      <c r="AG904" s="17" t="s">
        <v>1125</v>
      </c>
      <c r="AH904" s="17" t="str">
        <f>VLOOKUP(A904,'REPORTE'!$A$1:$AG$1961,5,0)</f>
        <v>ECUATORIANO(A) INDIGENA</v>
      </c>
      <c r="AI904" s="17">
        <f>VLOOKUP(A904,'REPORTE'!$A$1:$AG$1961,28,0)</f>
        <v>0</v>
      </c>
      <c r="AJ904" s="17" t="str">
        <f>VLOOKUP(A904,'REPORTE'!$A$1:$AG$1961,29,0)</f>
        <v>Cliente</v>
      </c>
      <c r="AK904" s="17" t="str">
        <f>VLOOKUP(A904,'REPORTE'!$A$1:$AG$1961,30,0)</f>
        <v>Secundaria</v>
      </c>
      <c r="AL904" s="17" t="str">
        <f>VLOOKUP(A904,'REPORTE'!$A$1:$AG$1961,31,0)</f>
        <v>PICHINCHA</v>
      </c>
      <c r="AM904" s="17" t="str">
        <f>VLOOKUP(AL904,PROVINCIAS!$F$1:$G$1171,2,0)</f>
        <v>URBANA</v>
      </c>
    </row>
    <row r="905" spans="1:39" x14ac:dyDescent="0.45">
      <c r="A905" s="17">
        <v>1001265</v>
      </c>
      <c r="B905" s="17" t="s">
        <v>10380</v>
      </c>
      <c r="C905" s="85">
        <v>502072556</v>
      </c>
      <c r="D905" s="17">
        <v>47</v>
      </c>
      <c r="E905" s="86">
        <v>27225</v>
      </c>
      <c r="F905" s="86" t="str">
        <f t="shared" si="85"/>
        <v>1974</v>
      </c>
      <c r="G905" s="87">
        <v>2022</v>
      </c>
      <c r="H905" s="87">
        <f t="shared" si="86"/>
        <v>48</v>
      </c>
      <c r="I905" s="87" t="str">
        <f t="shared" si="84"/>
        <v>Mal</v>
      </c>
      <c r="J905" s="17" t="s">
        <v>59</v>
      </c>
      <c r="K905" s="17">
        <v>1002618</v>
      </c>
      <c r="L905" s="17">
        <v>36</v>
      </c>
      <c r="M905" s="17">
        <v>0</v>
      </c>
      <c r="N905" s="17" t="str">
        <f t="shared" si="87"/>
        <v>A1</v>
      </c>
      <c r="O905" s="17" t="s">
        <v>10468</v>
      </c>
      <c r="P905" s="17" t="s">
        <v>10469</v>
      </c>
      <c r="Q905" s="88">
        <v>44600</v>
      </c>
      <c r="R905" s="88">
        <v>45708</v>
      </c>
      <c r="S905" s="89" t="s">
        <v>776</v>
      </c>
      <c r="T905" s="17">
        <v>8200</v>
      </c>
      <c r="U905" s="17" t="s">
        <v>10977</v>
      </c>
      <c r="V905" s="17">
        <v>21.5</v>
      </c>
      <c r="W905" s="17" t="s">
        <v>10994</v>
      </c>
      <c r="X905" s="17" t="str">
        <f t="shared" si="88"/>
        <v>Vigente</v>
      </c>
      <c r="Y905" s="17" t="str">
        <f t="shared" si="89"/>
        <v>V</v>
      </c>
      <c r="Z905" s="17" t="s">
        <v>348</v>
      </c>
      <c r="AA905" s="17" t="str">
        <f>VLOOKUP(A905,'REPORTE'!$A$1:$AG$1961,19,0)</f>
        <v>Servicios de taxis.</v>
      </c>
      <c r="AB905" s="17">
        <v>1001342</v>
      </c>
      <c r="AC905" s="17" t="s">
        <v>11785</v>
      </c>
      <c r="AD905" s="17" t="s">
        <v>11859</v>
      </c>
      <c r="AE905" s="17" t="s">
        <v>12072</v>
      </c>
      <c r="AF905" s="17" t="s">
        <v>12556</v>
      </c>
      <c r="AG905" s="17" t="s">
        <v>665</v>
      </c>
      <c r="AH905" s="17" t="str">
        <f>VLOOKUP(A905,'REPORTE'!$A$1:$AG$1961,5,0)</f>
        <v>ECUATORIANO(A) INDIGENA</v>
      </c>
      <c r="AI905" s="17">
        <f>VLOOKUP(A905,'REPORTE'!$A$1:$AG$1961,28,0)</f>
        <v>44358</v>
      </c>
      <c r="AJ905" s="17" t="str">
        <f>VLOOKUP(A905,'REPORTE'!$A$1:$AG$1961,29,0)</f>
        <v>Cliente</v>
      </c>
      <c r="AK905" s="17" t="str">
        <f>VLOOKUP(A905,'REPORTE'!$A$1:$AG$1961,30,0)</f>
        <v>Secundaria</v>
      </c>
      <c r="AL905" s="17" t="str">
        <f>VLOOKUP(A905,'REPORTE'!$A$1:$AG$1961,31,0)</f>
        <v>COTOPAXI</v>
      </c>
      <c r="AM905" s="17" t="e">
        <f>VLOOKUP(AL905,PROVINCIAS!$F$1:$G$1171,2,0)</f>
        <v>#N/A</v>
      </c>
    </row>
    <row r="906" spans="1:39" x14ac:dyDescent="0.45">
      <c r="A906" s="17">
        <v>1001819</v>
      </c>
      <c r="B906" s="17" t="s">
        <v>10381</v>
      </c>
      <c r="C906" s="85">
        <v>605563923</v>
      </c>
      <c r="D906" s="17">
        <v>19</v>
      </c>
      <c r="E906" s="86">
        <v>37553</v>
      </c>
      <c r="F906" s="86" t="str">
        <f t="shared" si="85"/>
        <v>2002</v>
      </c>
      <c r="G906" s="87">
        <v>2022</v>
      </c>
      <c r="H906" s="87">
        <f t="shared" si="86"/>
        <v>20</v>
      </c>
      <c r="I906" s="87" t="str">
        <f t="shared" si="84"/>
        <v>Mal</v>
      </c>
      <c r="J906" s="17" t="s">
        <v>59</v>
      </c>
      <c r="K906" s="17">
        <v>1002622</v>
      </c>
      <c r="L906" s="17">
        <v>6</v>
      </c>
      <c r="M906" s="17">
        <v>0</v>
      </c>
      <c r="N906" s="17" t="str">
        <f t="shared" si="87"/>
        <v>A1</v>
      </c>
      <c r="O906" s="17" t="s">
        <v>10468</v>
      </c>
      <c r="P906" s="17" t="s">
        <v>10469</v>
      </c>
      <c r="Q906" s="88">
        <v>44600</v>
      </c>
      <c r="R906" s="88">
        <v>44781</v>
      </c>
      <c r="S906" s="89" t="s">
        <v>776</v>
      </c>
      <c r="T906" s="17">
        <v>500</v>
      </c>
      <c r="U906" s="17">
        <v>500</v>
      </c>
      <c r="V906" s="17">
        <v>23</v>
      </c>
      <c r="W906" s="17" t="s">
        <v>10994</v>
      </c>
      <c r="X906" s="17" t="str">
        <f t="shared" si="88"/>
        <v>Vigente</v>
      </c>
      <c r="Y906" s="17" t="str">
        <f t="shared" si="89"/>
        <v>V</v>
      </c>
      <c r="Z906" s="17" t="s">
        <v>244</v>
      </c>
      <c r="AA906" s="17" t="str">
        <f>VLOOKUP(A906,'REPORTE'!$A$1:$AG$1961,19,0)</f>
        <v>Estudiante</v>
      </c>
      <c r="AB906" s="17">
        <v>1001926</v>
      </c>
      <c r="AC906" s="17" t="s">
        <v>11411</v>
      </c>
      <c r="AD906" s="17" t="s">
        <v>11891</v>
      </c>
      <c r="AE906" s="17" t="s">
        <v>12072</v>
      </c>
      <c r="AF906" s="17" t="s">
        <v>12557</v>
      </c>
      <c r="AG906" s="17" t="s">
        <v>74</v>
      </c>
      <c r="AH906" s="17" t="str">
        <f>VLOOKUP(A906,'REPORTE'!$A$1:$AG$1961,5,0)</f>
        <v>ECUATORIANO(A)</v>
      </c>
      <c r="AI906" s="17">
        <f>VLOOKUP(A906,'REPORTE'!$A$1:$AG$1961,28,0)</f>
        <v>44593</v>
      </c>
      <c r="AJ906" s="17" t="str">
        <f>VLOOKUP(A906,'REPORTE'!$A$1:$AG$1961,29,0)</f>
        <v>Cliente</v>
      </c>
      <c r="AK906" s="17" t="str">
        <f>VLOOKUP(A906,'REPORTE'!$A$1:$AG$1961,30,0)</f>
        <v>Secundaria</v>
      </c>
      <c r="AL906" s="17" t="str">
        <f>VLOOKUP(A906,'REPORTE'!$A$1:$AG$1961,31,0)</f>
        <v>CHIMBORAZO</v>
      </c>
      <c r="AM906" s="17" t="e">
        <f>VLOOKUP(AL906,PROVINCIAS!$F$1:$G$1171,2,0)</f>
        <v>#N/A</v>
      </c>
    </row>
    <row r="907" spans="1:39" x14ac:dyDescent="0.45">
      <c r="A907" s="17">
        <v>1001853</v>
      </c>
      <c r="B907" s="17" t="s">
        <v>10382</v>
      </c>
      <c r="C907" s="85">
        <v>603631441</v>
      </c>
      <c r="D907" s="17">
        <v>29</v>
      </c>
      <c r="E907" s="86">
        <v>33836</v>
      </c>
      <c r="F907" s="86" t="str">
        <f t="shared" si="85"/>
        <v>1992</v>
      </c>
      <c r="G907" s="87">
        <v>2022</v>
      </c>
      <c r="H907" s="87">
        <f t="shared" si="86"/>
        <v>30</v>
      </c>
      <c r="I907" s="87" t="str">
        <f t="shared" si="84"/>
        <v>Mal</v>
      </c>
      <c r="J907" s="17" t="s">
        <v>36</v>
      </c>
      <c r="K907" s="17">
        <v>1002615</v>
      </c>
      <c r="L907" s="17">
        <v>18</v>
      </c>
      <c r="M907" s="17">
        <v>0</v>
      </c>
      <c r="N907" s="17" t="str">
        <f t="shared" si="87"/>
        <v>A1</v>
      </c>
      <c r="O907" s="17" t="s">
        <v>10468</v>
      </c>
      <c r="P907" s="17" t="s">
        <v>10469</v>
      </c>
      <c r="Q907" s="88">
        <v>44600</v>
      </c>
      <c r="R907" s="88">
        <v>45148</v>
      </c>
      <c r="S907" s="89" t="s">
        <v>776</v>
      </c>
      <c r="T907" s="17">
        <v>3000</v>
      </c>
      <c r="U907" s="17" t="s">
        <v>10862</v>
      </c>
      <c r="V907" s="17">
        <v>18.989999999999998</v>
      </c>
      <c r="W907" s="17" t="s">
        <v>10994</v>
      </c>
      <c r="X907" s="17" t="str">
        <f t="shared" si="88"/>
        <v>Vigente</v>
      </c>
      <c r="Y907" s="17" t="str">
        <f t="shared" si="89"/>
        <v>V</v>
      </c>
      <c r="Z907" s="17" t="s">
        <v>11084</v>
      </c>
      <c r="AA907" s="17" t="str">
        <f>VLOOKUP(A907,'REPORTE'!$A$1:$AG$1961,19,0)</f>
        <v>Actividades de cobro de cantidades adeudadas y entrega de esos fondos a los clientes, como servicios de cobro de deudas o facturas.</v>
      </c>
      <c r="AB907" s="17">
        <v>1001962</v>
      </c>
      <c r="AC907" s="17" t="s">
        <v>11786</v>
      </c>
      <c r="AD907" s="17" t="s">
        <v>11846</v>
      </c>
      <c r="AE907" s="17" t="s">
        <v>12072</v>
      </c>
      <c r="AF907" s="17" t="s">
        <v>12558</v>
      </c>
      <c r="AG907" s="17" t="s">
        <v>1125</v>
      </c>
      <c r="AH907" s="17" t="str">
        <f>VLOOKUP(A907,'REPORTE'!$A$1:$AG$1961,5,0)</f>
        <v>ECUATORIANO(A)</v>
      </c>
      <c r="AI907" s="17">
        <f>VLOOKUP(A907,'REPORTE'!$A$1:$AG$1961,28,0)</f>
        <v>0</v>
      </c>
      <c r="AJ907" s="17" t="str">
        <f>VLOOKUP(A907,'REPORTE'!$A$1:$AG$1961,29,0)</f>
        <v>Cliente</v>
      </c>
      <c r="AK907" s="17" t="str">
        <f>VLOOKUP(A907,'REPORTE'!$A$1:$AG$1961,30,0)</f>
        <v>Secundaria</v>
      </c>
      <c r="AL907" s="17" t="str">
        <f>VLOOKUP(A907,'REPORTE'!$A$1:$AG$1961,31,0)</f>
        <v>PICHINCHA</v>
      </c>
      <c r="AM907" s="17" t="str">
        <f>VLOOKUP(AL907,PROVINCIAS!$F$1:$G$1171,2,0)</f>
        <v>URBANA</v>
      </c>
    </row>
    <row r="908" spans="1:39" x14ac:dyDescent="0.45">
      <c r="A908" s="17">
        <v>1001861</v>
      </c>
      <c r="B908" s="17" t="s">
        <v>10383</v>
      </c>
      <c r="C908" s="85">
        <v>605051671</v>
      </c>
      <c r="D908" s="17">
        <v>30</v>
      </c>
      <c r="E908" s="86">
        <v>33531</v>
      </c>
      <c r="F908" s="86" t="str">
        <f t="shared" si="85"/>
        <v>1991</v>
      </c>
      <c r="G908" s="87">
        <v>2022</v>
      </c>
      <c r="H908" s="87">
        <f t="shared" si="86"/>
        <v>31</v>
      </c>
      <c r="I908" s="87" t="str">
        <f t="shared" si="84"/>
        <v>Mal</v>
      </c>
      <c r="J908" s="17" t="s">
        <v>59</v>
      </c>
      <c r="K908" s="17">
        <v>1002617</v>
      </c>
      <c r="L908" s="17">
        <v>6</v>
      </c>
      <c r="M908" s="17">
        <v>0</v>
      </c>
      <c r="N908" s="17" t="str">
        <f t="shared" si="87"/>
        <v>A1</v>
      </c>
      <c r="O908" s="17" t="s">
        <v>10468</v>
      </c>
      <c r="P908" s="17" t="s">
        <v>10469</v>
      </c>
      <c r="Q908" s="88">
        <v>44600</v>
      </c>
      <c r="R908" s="88">
        <v>44783</v>
      </c>
      <c r="S908" s="89" t="s">
        <v>776</v>
      </c>
      <c r="T908" s="17">
        <v>500</v>
      </c>
      <c r="U908" s="17">
        <v>500</v>
      </c>
      <c r="V908" s="17">
        <v>23</v>
      </c>
      <c r="W908" s="17" t="s">
        <v>10994</v>
      </c>
      <c r="X908" s="17" t="str">
        <f t="shared" si="88"/>
        <v>Vigente</v>
      </c>
      <c r="Y908" s="17" t="str">
        <f t="shared" si="89"/>
        <v>V</v>
      </c>
      <c r="Z908" s="17" t="s">
        <v>244</v>
      </c>
      <c r="AA908" s="17" t="str">
        <f>VLOOKUP(A908,'REPORTE'!$A$1:$AG$1961,19,0)</f>
        <v>Elaboración de sopas y caldos de diversos ingredientes, lí­quidos, sólidos, polvo o tabletas.</v>
      </c>
      <c r="AB908" s="17">
        <v>1001972</v>
      </c>
      <c r="AC908" s="17" t="s">
        <v>11195</v>
      </c>
      <c r="AD908" s="17" t="s">
        <v>12056</v>
      </c>
      <c r="AE908" s="17" t="s">
        <v>12072</v>
      </c>
      <c r="AF908" s="17" t="s">
        <v>12559</v>
      </c>
      <c r="AG908" s="17" t="s">
        <v>74</v>
      </c>
      <c r="AH908" s="17" t="str">
        <f>VLOOKUP(A908,'REPORTE'!$A$1:$AG$1961,5,0)</f>
        <v>ECUATORIANO(A)</v>
      </c>
      <c r="AI908" s="17">
        <f>VLOOKUP(A908,'REPORTE'!$A$1:$AG$1961,28,0)</f>
        <v>44600</v>
      </c>
      <c r="AJ908" s="17" t="str">
        <f>VLOOKUP(A908,'REPORTE'!$A$1:$AG$1961,29,0)</f>
        <v>Cliente</v>
      </c>
      <c r="AK908" s="17" t="str">
        <f>VLOOKUP(A908,'REPORTE'!$A$1:$AG$1961,30,0)</f>
        <v>Secundaria</v>
      </c>
      <c r="AL908" s="17" t="str">
        <f>VLOOKUP(A908,'REPORTE'!$A$1:$AG$1961,31,0)</f>
        <v>CHIMBORAZO</v>
      </c>
      <c r="AM908" s="17" t="e">
        <f>VLOOKUP(AL908,PROVINCIAS!$F$1:$G$1171,2,0)</f>
        <v>#N/A</v>
      </c>
    </row>
    <row r="909" spans="1:39" x14ac:dyDescent="0.45">
      <c r="A909" s="17">
        <v>1000227</v>
      </c>
      <c r="B909" s="17" t="s">
        <v>10252</v>
      </c>
      <c r="C909" s="85">
        <v>1710963792</v>
      </c>
      <c r="D909" s="17">
        <v>50</v>
      </c>
      <c r="E909" s="86">
        <v>26272</v>
      </c>
      <c r="F909" s="86" t="str">
        <f t="shared" si="85"/>
        <v>1971</v>
      </c>
      <c r="G909" s="87">
        <v>2022</v>
      </c>
      <c r="H909" s="87">
        <f t="shared" si="86"/>
        <v>51</v>
      </c>
      <c r="I909" s="87" t="str">
        <f t="shared" si="84"/>
        <v>Mal</v>
      </c>
      <c r="J909" s="17" t="s">
        <v>59</v>
      </c>
      <c r="K909" s="17">
        <v>1002625</v>
      </c>
      <c r="L909" s="17">
        <v>1</v>
      </c>
      <c r="M909" s="17">
        <v>0</v>
      </c>
      <c r="N909" s="17" t="str">
        <f t="shared" si="87"/>
        <v>A1</v>
      </c>
      <c r="O909" s="17" t="s">
        <v>10468</v>
      </c>
      <c r="P909" s="17" t="s">
        <v>10469</v>
      </c>
      <c r="Q909" s="88">
        <v>44601</v>
      </c>
      <c r="R909" s="88">
        <v>44798</v>
      </c>
      <c r="S909" s="89" t="s">
        <v>776</v>
      </c>
      <c r="T909" s="17">
        <v>5000</v>
      </c>
      <c r="U909" s="17" t="s">
        <v>10911</v>
      </c>
      <c r="V909" s="17">
        <v>21.5</v>
      </c>
      <c r="W909" s="17" t="s">
        <v>10994</v>
      </c>
      <c r="X909" s="17" t="str">
        <f t="shared" si="88"/>
        <v>Vigente</v>
      </c>
      <c r="Y909" s="17" t="str">
        <f t="shared" si="89"/>
        <v>V</v>
      </c>
      <c r="Z909" s="17" t="s">
        <v>279</v>
      </c>
      <c r="AA909" s="17" t="str">
        <f>VLOOKUP(A909,'REPORTE'!$A$1:$AG$1961,19,0)</f>
        <v>Venta al por mayor de frutas, legumbres y hortalizas.</v>
      </c>
      <c r="AB909" s="17">
        <v>1000293</v>
      </c>
      <c r="AC909" s="17" t="s">
        <v>11787</v>
      </c>
      <c r="AD909" s="17" t="s">
        <v>12027</v>
      </c>
      <c r="AE909" s="17" t="s">
        <v>12072</v>
      </c>
      <c r="AF909" s="17" t="s">
        <v>12448</v>
      </c>
      <c r="AG909" s="17" t="s">
        <v>665</v>
      </c>
      <c r="AH909" s="17" t="str">
        <f>VLOOKUP(A909,'REPORTE'!$A$1:$AG$1961,5,0)</f>
        <v>ECUATORIANO(A) INDIGENA</v>
      </c>
      <c r="AI909" s="17">
        <f>VLOOKUP(A909,'REPORTE'!$A$1:$AG$1961,28,0)</f>
        <v>44193</v>
      </c>
      <c r="AJ909" s="17" t="str">
        <f>VLOOKUP(A909,'REPORTE'!$A$1:$AG$1961,29,0)</f>
        <v>Cliente</v>
      </c>
      <c r="AK909" s="17" t="str">
        <f>VLOOKUP(A909,'REPORTE'!$A$1:$AG$1961,30,0)</f>
        <v>Ninguna</v>
      </c>
      <c r="AL909" s="17" t="str">
        <f>VLOOKUP(A909,'REPORTE'!$A$1:$AG$1961,31,0)</f>
        <v>PICHINCHA</v>
      </c>
      <c r="AM909" s="17" t="str">
        <f>VLOOKUP(AL909,PROVINCIAS!$F$1:$G$1171,2,0)</f>
        <v>URBANA</v>
      </c>
    </row>
    <row r="910" spans="1:39" x14ac:dyDescent="0.45">
      <c r="A910" s="17">
        <v>1000901</v>
      </c>
      <c r="B910" s="17" t="s">
        <v>10384</v>
      </c>
      <c r="C910" s="85">
        <v>1717556003</v>
      </c>
      <c r="D910" s="17">
        <v>40</v>
      </c>
      <c r="E910" s="86">
        <v>29923</v>
      </c>
      <c r="F910" s="86" t="str">
        <f t="shared" si="85"/>
        <v>1981</v>
      </c>
      <c r="G910" s="87">
        <v>2022</v>
      </c>
      <c r="H910" s="87">
        <f t="shared" si="86"/>
        <v>41</v>
      </c>
      <c r="I910" s="87" t="str">
        <f t="shared" si="84"/>
        <v>Mal</v>
      </c>
      <c r="J910" s="17" t="s">
        <v>36</v>
      </c>
      <c r="K910" s="17">
        <v>1002624</v>
      </c>
      <c r="L910" s="17">
        <v>18</v>
      </c>
      <c r="M910" s="17">
        <v>0</v>
      </c>
      <c r="N910" s="17" t="str">
        <f t="shared" si="87"/>
        <v>A1</v>
      </c>
      <c r="O910" s="17" t="s">
        <v>10468</v>
      </c>
      <c r="P910" s="17" t="s">
        <v>10469</v>
      </c>
      <c r="Q910" s="88">
        <v>44601</v>
      </c>
      <c r="R910" s="88">
        <v>45174</v>
      </c>
      <c r="S910" s="89" t="s">
        <v>776</v>
      </c>
      <c r="T910" s="17">
        <v>2100</v>
      </c>
      <c r="U910" s="17" t="s">
        <v>10949</v>
      </c>
      <c r="V910" s="17">
        <v>21.5</v>
      </c>
      <c r="W910" s="17" t="s">
        <v>10994</v>
      </c>
      <c r="X910" s="17" t="str">
        <f t="shared" si="88"/>
        <v>Vigente</v>
      </c>
      <c r="Y910" s="17" t="str">
        <f t="shared" si="89"/>
        <v>V</v>
      </c>
      <c r="Z910" s="17" t="s">
        <v>11122</v>
      </c>
      <c r="AA910" s="17" t="str">
        <f>VLOOKUP(A910,'REPORTE'!$A$1:$AG$1961,19,0)</f>
        <v>Venta al por mayor de prendas de vestir, incluidas prendas (ropa) deportivas.</v>
      </c>
      <c r="AB910" s="17">
        <v>1000970</v>
      </c>
      <c r="AC910" s="17" t="s">
        <v>11788</v>
      </c>
      <c r="AD910" s="17" t="s">
        <v>11913</v>
      </c>
      <c r="AE910" s="17" t="s">
        <v>12072</v>
      </c>
      <c r="AF910" s="17" t="s">
        <v>12560</v>
      </c>
      <c r="AG910" s="17" t="s">
        <v>1125</v>
      </c>
      <c r="AH910" s="17" t="str">
        <f>VLOOKUP(A910,'REPORTE'!$A$1:$AG$1961,5,0)</f>
        <v>ECUATORIANO(A)</v>
      </c>
      <c r="AI910" s="17">
        <f>VLOOKUP(A910,'REPORTE'!$A$1:$AG$1961,28,0)</f>
        <v>44373</v>
      </c>
      <c r="AJ910" s="17" t="str">
        <f>VLOOKUP(A910,'REPORTE'!$A$1:$AG$1961,29,0)</f>
        <v>Cliente</v>
      </c>
      <c r="AK910" s="17" t="str">
        <f>VLOOKUP(A910,'REPORTE'!$A$1:$AG$1961,30,0)</f>
        <v>Primaria</v>
      </c>
      <c r="AL910" s="17" t="str">
        <f>VLOOKUP(A910,'REPORTE'!$A$1:$AG$1961,31,0)</f>
        <v>PICHINCHA</v>
      </c>
      <c r="AM910" s="17" t="str">
        <f>VLOOKUP(AL910,PROVINCIAS!$F$1:$G$1171,2,0)</f>
        <v>URBANA</v>
      </c>
    </row>
    <row r="911" spans="1:39" x14ac:dyDescent="0.45">
      <c r="A911" s="17">
        <v>1001068</v>
      </c>
      <c r="B911" s="17" t="s">
        <v>9914</v>
      </c>
      <c r="C911" s="85">
        <v>1755695820</v>
      </c>
      <c r="D911" s="17">
        <v>23</v>
      </c>
      <c r="E911" s="86">
        <v>36037</v>
      </c>
      <c r="F911" s="86" t="str">
        <f t="shared" si="85"/>
        <v>1998</v>
      </c>
      <c r="G911" s="87">
        <v>2022</v>
      </c>
      <c r="H911" s="87">
        <f t="shared" si="86"/>
        <v>24</v>
      </c>
      <c r="I911" s="87" t="str">
        <f t="shared" si="84"/>
        <v>Mal</v>
      </c>
      <c r="J911" s="17" t="s">
        <v>59</v>
      </c>
      <c r="K911" s="17">
        <v>1002626</v>
      </c>
      <c r="L911" s="17">
        <v>1</v>
      </c>
      <c r="M911" s="17">
        <v>0</v>
      </c>
      <c r="N911" s="17" t="str">
        <f t="shared" si="87"/>
        <v>A1</v>
      </c>
      <c r="O911" s="17" t="s">
        <v>10468</v>
      </c>
      <c r="P911" s="17" t="s">
        <v>10469</v>
      </c>
      <c r="Q911" s="88">
        <v>44601</v>
      </c>
      <c r="R911" s="88">
        <v>44706</v>
      </c>
      <c r="S911" s="89" t="s">
        <v>776</v>
      </c>
      <c r="T911" s="17">
        <v>500</v>
      </c>
      <c r="U911" s="17">
        <v>500</v>
      </c>
      <c r="V911" s="17">
        <v>23</v>
      </c>
      <c r="W911" s="17" t="s">
        <v>10994</v>
      </c>
      <c r="X911" s="17" t="str">
        <f t="shared" si="88"/>
        <v>Vigente</v>
      </c>
      <c r="Y911" s="17" t="str">
        <f t="shared" si="89"/>
        <v>V</v>
      </c>
      <c r="Z911" s="17" t="s">
        <v>11049</v>
      </c>
      <c r="AA911" s="17" t="str">
        <f>VLOOKUP(A911,'REPORTE'!$A$1:$AG$1961,19,0)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AB911" s="17">
        <v>1001140</v>
      </c>
      <c r="AC911" s="17" t="s">
        <v>11412</v>
      </c>
      <c r="AD911" s="17" t="s">
        <v>11888</v>
      </c>
      <c r="AE911" s="17" t="s">
        <v>12072</v>
      </c>
      <c r="AF911" s="17" t="s">
        <v>11150</v>
      </c>
      <c r="AG911" s="17" t="s">
        <v>665</v>
      </c>
      <c r="AH911" s="17" t="str">
        <f>VLOOKUP(A911,'REPORTE'!$A$1:$AG$1961,5,0)</f>
        <v>ECUATORIANO(A) INDIGENA</v>
      </c>
      <c r="AI911" s="17">
        <f>VLOOKUP(A911,'REPORTE'!$A$1:$AG$1961,28,0)</f>
        <v>44425</v>
      </c>
      <c r="AJ911" s="17" t="str">
        <f>VLOOKUP(A911,'REPORTE'!$A$1:$AG$1961,29,0)</f>
        <v>Cliente</v>
      </c>
      <c r="AK911" s="17" t="str">
        <f>VLOOKUP(A911,'REPORTE'!$A$1:$AG$1961,30,0)</f>
        <v>Secundaria</v>
      </c>
      <c r="AL911" s="17" t="str">
        <f>VLOOKUP(A911,'REPORTE'!$A$1:$AG$1961,31,0)</f>
        <v>COTOPAXI</v>
      </c>
      <c r="AM911" s="17" t="e">
        <f>VLOOKUP(AL911,PROVINCIAS!$F$1:$G$1171,2,0)</f>
        <v>#N/A</v>
      </c>
    </row>
    <row r="912" spans="1:39" x14ac:dyDescent="0.45">
      <c r="A912" s="17">
        <v>1001826</v>
      </c>
      <c r="B912" s="17" t="s">
        <v>10385</v>
      </c>
      <c r="C912" s="85">
        <v>803255801</v>
      </c>
      <c r="D912" s="17">
        <v>33</v>
      </c>
      <c r="E912" s="86">
        <v>32328</v>
      </c>
      <c r="F912" s="86" t="str">
        <f t="shared" si="85"/>
        <v>1988</v>
      </c>
      <c r="G912" s="87">
        <v>2022</v>
      </c>
      <c r="H912" s="87">
        <f t="shared" si="86"/>
        <v>34</v>
      </c>
      <c r="I912" s="87" t="str">
        <f t="shared" si="84"/>
        <v>Mal</v>
      </c>
      <c r="J912" s="17" t="s">
        <v>36</v>
      </c>
      <c r="K912" s="17">
        <v>1002629</v>
      </c>
      <c r="L912" s="17">
        <v>15</v>
      </c>
      <c r="M912" s="17">
        <v>0</v>
      </c>
      <c r="N912" s="17" t="str">
        <f t="shared" si="87"/>
        <v>A1</v>
      </c>
      <c r="O912" s="17" t="s">
        <v>10468</v>
      </c>
      <c r="P912" s="17" t="s">
        <v>10469</v>
      </c>
      <c r="Q912" s="88">
        <v>44601</v>
      </c>
      <c r="R912" s="88">
        <v>45066</v>
      </c>
      <c r="S912" s="89" t="s">
        <v>776</v>
      </c>
      <c r="T912" s="17">
        <v>2000</v>
      </c>
      <c r="U912" s="17" t="s">
        <v>10763</v>
      </c>
      <c r="V912" s="17">
        <v>21.5</v>
      </c>
      <c r="W912" s="17" t="s">
        <v>10994</v>
      </c>
      <c r="X912" s="17" t="str">
        <f t="shared" si="88"/>
        <v>Vigente</v>
      </c>
      <c r="Y912" s="17" t="str">
        <f t="shared" si="89"/>
        <v>V</v>
      </c>
      <c r="Z912" s="17" t="s">
        <v>5853</v>
      </c>
      <c r="AA912" s="17" t="str">
        <f>VLOOKUP(A912,'REPORTE'!$A$1:$AG$1961,19,0)</f>
        <v>Restaurantes, cevicherí­as, picanterí­as, cafeterí­as, etcétera, incluido comida para llevar.</v>
      </c>
      <c r="AB912" s="17">
        <v>1001934</v>
      </c>
      <c r="AC912" s="17" t="s">
        <v>11413</v>
      </c>
      <c r="AD912" s="17" t="s">
        <v>11836</v>
      </c>
      <c r="AE912" s="17" t="s">
        <v>12072</v>
      </c>
      <c r="AF912" s="17" t="s">
        <v>12561</v>
      </c>
      <c r="AG912" s="17" t="s">
        <v>665</v>
      </c>
      <c r="AH912" s="17" t="str">
        <f>VLOOKUP(A912,'REPORTE'!$A$1:$AG$1961,5,0)</f>
        <v>ECUATORIANO(A)</v>
      </c>
      <c r="AI912" s="17">
        <f>VLOOKUP(A912,'REPORTE'!$A$1:$AG$1961,28,0)</f>
        <v>44601</v>
      </c>
      <c r="AJ912" s="17" t="str">
        <f>VLOOKUP(A912,'REPORTE'!$A$1:$AG$1961,29,0)</f>
        <v>Cliente</v>
      </c>
      <c r="AK912" s="17" t="str">
        <f>VLOOKUP(A912,'REPORTE'!$A$1:$AG$1961,30,0)</f>
        <v>Secundaria</v>
      </c>
      <c r="AL912" s="17" t="str">
        <f>VLOOKUP(A912,'REPORTE'!$A$1:$AG$1961,31,0)</f>
        <v>ESMERALDAS</v>
      </c>
      <c r="AM912" s="17" t="str">
        <f>VLOOKUP(AL912,PROVINCIAS!$F$1:$G$1171,2,0)</f>
        <v>URBANA</v>
      </c>
    </row>
    <row r="913" spans="1:39" x14ac:dyDescent="0.45">
      <c r="A913" s="17">
        <v>1001859</v>
      </c>
      <c r="B913" s="17" t="s">
        <v>10386</v>
      </c>
      <c r="C913" s="85">
        <v>1723072755</v>
      </c>
      <c r="D913" s="17">
        <v>27</v>
      </c>
      <c r="E913" s="86">
        <v>34497</v>
      </c>
      <c r="F913" s="86" t="str">
        <f t="shared" si="85"/>
        <v>1994</v>
      </c>
      <c r="G913" s="87">
        <v>2022</v>
      </c>
      <c r="H913" s="87">
        <f t="shared" si="86"/>
        <v>28</v>
      </c>
      <c r="I913" s="87" t="str">
        <f t="shared" si="84"/>
        <v>Mal</v>
      </c>
      <c r="J913" s="17" t="s">
        <v>36</v>
      </c>
      <c r="K913" s="17">
        <v>1002628</v>
      </c>
      <c r="L913" s="17">
        <v>18</v>
      </c>
      <c r="M913" s="17">
        <v>0</v>
      </c>
      <c r="N913" s="17" t="str">
        <f t="shared" si="87"/>
        <v>A1</v>
      </c>
      <c r="O913" s="17" t="s">
        <v>10468</v>
      </c>
      <c r="P913" s="17" t="s">
        <v>10469</v>
      </c>
      <c r="Q913" s="88">
        <v>44601</v>
      </c>
      <c r="R913" s="88">
        <v>45174</v>
      </c>
      <c r="S913" s="89" t="s">
        <v>776</v>
      </c>
      <c r="T913" s="17">
        <v>1500</v>
      </c>
      <c r="U913" s="17" t="s">
        <v>10882</v>
      </c>
      <c r="V913" s="17">
        <v>21.5</v>
      </c>
      <c r="W913" s="17" t="s">
        <v>10994</v>
      </c>
      <c r="X913" s="17" t="str">
        <f t="shared" si="88"/>
        <v>Vigente</v>
      </c>
      <c r="Y913" s="17" t="str">
        <f t="shared" si="89"/>
        <v>V</v>
      </c>
      <c r="Z913" s="17" t="s">
        <v>11122</v>
      </c>
      <c r="AA913" s="17" t="str">
        <f>VLOOKUP(A913,'REPORTE'!$A$1:$AG$1961,19,0)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AB913" s="17">
        <v>1001968</v>
      </c>
      <c r="AC913" s="17" t="s">
        <v>11414</v>
      </c>
      <c r="AD913" s="17" t="s">
        <v>11900</v>
      </c>
      <c r="AE913" s="17" t="s">
        <v>12072</v>
      </c>
      <c r="AF913" s="17" t="s">
        <v>12562</v>
      </c>
      <c r="AG913" s="17" t="s">
        <v>1125</v>
      </c>
      <c r="AH913" s="17" t="str">
        <f>VLOOKUP(A913,'REPORTE'!$A$1:$AG$1961,5,0)</f>
        <v>ECUATORIANO(A)</v>
      </c>
      <c r="AI913" s="17">
        <f>VLOOKUP(A913,'REPORTE'!$A$1:$AG$1961,28,0)</f>
        <v>0</v>
      </c>
      <c r="AJ913" s="17" t="str">
        <f>VLOOKUP(A913,'REPORTE'!$A$1:$AG$1961,29,0)</f>
        <v>Cliente</v>
      </c>
      <c r="AK913" s="17" t="str">
        <f>VLOOKUP(A913,'REPORTE'!$A$1:$AG$1961,30,0)</f>
        <v>Universitaria</v>
      </c>
      <c r="AL913" s="17" t="str">
        <f>VLOOKUP(A913,'REPORTE'!$A$1:$AG$1961,31,0)</f>
        <v>PICHINCHA</v>
      </c>
      <c r="AM913" s="17" t="str">
        <f>VLOOKUP(AL913,PROVINCIAS!$F$1:$G$1171,2,0)</f>
        <v>URBANA</v>
      </c>
    </row>
    <row r="914" spans="1:39" x14ac:dyDescent="0.45">
      <c r="A914" s="17">
        <v>1001862</v>
      </c>
      <c r="B914" s="17" t="s">
        <v>10387</v>
      </c>
      <c r="C914" s="85">
        <v>602355885</v>
      </c>
      <c r="D914" s="17">
        <v>45</v>
      </c>
      <c r="E914" s="86">
        <v>28135</v>
      </c>
      <c r="F914" s="86" t="str">
        <f t="shared" si="85"/>
        <v>1977</v>
      </c>
      <c r="G914" s="87">
        <v>2022</v>
      </c>
      <c r="H914" s="87">
        <f t="shared" si="86"/>
        <v>45</v>
      </c>
      <c r="I914" s="87" t="str">
        <f t="shared" si="84"/>
        <v>Mal</v>
      </c>
      <c r="J914" s="17" t="s">
        <v>36</v>
      </c>
      <c r="K914" s="17">
        <v>1002627</v>
      </c>
      <c r="L914" s="17">
        <v>6</v>
      </c>
      <c r="M914" s="17">
        <v>0</v>
      </c>
      <c r="N914" s="17" t="str">
        <f t="shared" si="87"/>
        <v>A1</v>
      </c>
      <c r="O914" s="17" t="s">
        <v>10466</v>
      </c>
      <c r="P914" s="17" t="s">
        <v>10467</v>
      </c>
      <c r="Q914" s="88">
        <v>44601</v>
      </c>
      <c r="R914" s="88">
        <v>44798</v>
      </c>
      <c r="S914" s="89" t="s">
        <v>776</v>
      </c>
      <c r="T914" s="17">
        <v>600</v>
      </c>
      <c r="U914" s="17">
        <v>600</v>
      </c>
      <c r="V914" s="17">
        <v>15.42</v>
      </c>
      <c r="W914" s="17" t="s">
        <v>10994</v>
      </c>
      <c r="X914" s="17" t="str">
        <f t="shared" si="88"/>
        <v>Vigente</v>
      </c>
      <c r="Y914" s="17" t="str">
        <f t="shared" si="89"/>
        <v>V</v>
      </c>
      <c r="Z914" s="17" t="s">
        <v>11000</v>
      </c>
      <c r="AA914" s="17" t="str">
        <f>VLOOKUP(A914,'REPORTE'!$A$1:$AG$1961,19,0)</f>
        <v>Empleado Público</v>
      </c>
      <c r="AB914" s="17">
        <v>1001974</v>
      </c>
      <c r="AC914" s="17" t="s">
        <v>11415</v>
      </c>
      <c r="AD914" s="17" t="s">
        <v>12057</v>
      </c>
      <c r="AE914" s="17" t="s">
        <v>12072</v>
      </c>
      <c r="AF914" s="17" t="s">
        <v>12563</v>
      </c>
      <c r="AG914" s="17" t="s">
        <v>74</v>
      </c>
      <c r="AH914" s="17" t="str">
        <f>VLOOKUP(A914,'REPORTE'!$A$1:$AG$1961,5,0)</f>
        <v>ECUATORIANO(A)</v>
      </c>
      <c r="AI914" s="17">
        <f>VLOOKUP(A914,'REPORTE'!$A$1:$AG$1961,28,0)</f>
        <v>0</v>
      </c>
      <c r="AJ914" s="17" t="str">
        <f>VLOOKUP(A914,'REPORTE'!$A$1:$AG$1961,29,0)</f>
        <v>Cliente</v>
      </c>
      <c r="AK914" s="17" t="str">
        <f>VLOOKUP(A914,'REPORTE'!$A$1:$AG$1961,30,0)</f>
        <v>Universitaria</v>
      </c>
      <c r="AL914" s="17" t="str">
        <f>VLOOKUP(A914,'REPORTE'!$A$1:$AG$1961,31,0)</f>
        <v>GUAYAS</v>
      </c>
      <c r="AM914" s="17" t="e">
        <f>VLOOKUP(AL914,PROVINCIAS!$F$1:$G$1171,2,0)</f>
        <v>#N/A</v>
      </c>
    </row>
    <row r="915" spans="1:39" x14ac:dyDescent="0.45">
      <c r="A915" s="17">
        <v>1001863</v>
      </c>
      <c r="B915" s="17" t="s">
        <v>10388</v>
      </c>
      <c r="C915" s="85">
        <v>602927303</v>
      </c>
      <c r="D915" s="17">
        <v>46</v>
      </c>
      <c r="E915" s="86">
        <v>27545</v>
      </c>
      <c r="F915" s="86" t="str">
        <f t="shared" si="85"/>
        <v>1975</v>
      </c>
      <c r="G915" s="87">
        <v>2022</v>
      </c>
      <c r="H915" s="87">
        <f t="shared" si="86"/>
        <v>47</v>
      </c>
      <c r="I915" s="87" t="str">
        <f t="shared" si="84"/>
        <v>Mal</v>
      </c>
      <c r="J915" s="17" t="s">
        <v>36</v>
      </c>
      <c r="K915" s="17">
        <v>1002630</v>
      </c>
      <c r="L915" s="17">
        <v>6</v>
      </c>
      <c r="M915" s="17">
        <v>0</v>
      </c>
      <c r="N915" s="17" t="str">
        <f t="shared" si="87"/>
        <v>A1</v>
      </c>
      <c r="O915" s="17" t="s">
        <v>10468</v>
      </c>
      <c r="P915" s="17" t="s">
        <v>10469</v>
      </c>
      <c r="Q915" s="88">
        <v>44601</v>
      </c>
      <c r="R915" s="88">
        <v>44783</v>
      </c>
      <c r="S915" s="89" t="s">
        <v>776</v>
      </c>
      <c r="T915" s="17">
        <v>800</v>
      </c>
      <c r="U915" s="17">
        <v>800</v>
      </c>
      <c r="V915" s="17">
        <v>23</v>
      </c>
      <c r="W915" s="17" t="s">
        <v>10994</v>
      </c>
      <c r="X915" s="17" t="str">
        <f t="shared" si="88"/>
        <v>Vigente</v>
      </c>
      <c r="Y915" s="17" t="str">
        <f t="shared" si="89"/>
        <v>V</v>
      </c>
      <c r="Z915" s="17" t="s">
        <v>244</v>
      </c>
      <c r="AA915" s="17" t="e">
        <f>VLOOKUP(A915,'REPORTE'!$A$1:$AG$1961,19,0)</f>
        <v>#N/A</v>
      </c>
      <c r="AB915" s="17">
        <v>1001979</v>
      </c>
      <c r="AC915" s="17" t="s">
        <v>11416</v>
      </c>
      <c r="AD915" s="17" t="s">
        <v>11899</v>
      </c>
      <c r="AE915" s="17" t="s">
        <v>12072</v>
      </c>
      <c r="AF915" s="17" t="s">
        <v>12564</v>
      </c>
      <c r="AG915" s="17" t="s">
        <v>74</v>
      </c>
      <c r="AH915" s="17" t="e">
        <f>VLOOKUP(A915,'REPORTE'!$A$1:$AG$1961,5,0)</f>
        <v>#N/A</v>
      </c>
      <c r="AI915" s="17" t="e">
        <f>VLOOKUP(A915,'REPORTE'!$A$1:$AG$1961,28,0)</f>
        <v>#N/A</v>
      </c>
      <c r="AJ915" s="17" t="e">
        <f>VLOOKUP(A915,'REPORTE'!$A$1:$AG$1961,29,0)</f>
        <v>#N/A</v>
      </c>
      <c r="AK915" s="17" t="e">
        <f>VLOOKUP(A915,'REPORTE'!$A$1:$AG$1961,30,0)</f>
        <v>#N/A</v>
      </c>
      <c r="AL915" s="17" t="e">
        <f>VLOOKUP(A915,'REPORTE'!$A$1:$AG$1961,31,0)</f>
        <v>#N/A</v>
      </c>
      <c r="AM915" s="17" t="e">
        <f>VLOOKUP(AL915,PROVINCIAS!$F$1:$G$1171,2,0)</f>
        <v>#N/A</v>
      </c>
    </row>
    <row r="916" spans="1:39" x14ac:dyDescent="0.45">
      <c r="A916" s="17">
        <v>1001865</v>
      </c>
      <c r="B916" s="17" t="s">
        <v>10389</v>
      </c>
      <c r="C916" s="85">
        <v>1727880807</v>
      </c>
      <c r="D916" s="17">
        <v>27</v>
      </c>
      <c r="E916" s="86">
        <v>34418</v>
      </c>
      <c r="F916" s="86" t="str">
        <f t="shared" si="85"/>
        <v>1994</v>
      </c>
      <c r="G916" s="87">
        <v>2022</v>
      </c>
      <c r="H916" s="87">
        <f t="shared" si="86"/>
        <v>28</v>
      </c>
      <c r="I916" s="87" t="str">
        <f t="shared" si="84"/>
        <v>Mal</v>
      </c>
      <c r="J916" s="17" t="s">
        <v>36</v>
      </c>
      <c r="K916" s="17">
        <v>1002623</v>
      </c>
      <c r="L916" s="17">
        <v>36</v>
      </c>
      <c r="M916" s="17">
        <v>0</v>
      </c>
      <c r="N916" s="17" t="str">
        <f t="shared" si="87"/>
        <v>A1</v>
      </c>
      <c r="O916" s="17" t="s">
        <v>10468</v>
      </c>
      <c r="P916" s="17" t="s">
        <v>10469</v>
      </c>
      <c r="Q916" s="88">
        <v>44601</v>
      </c>
      <c r="R916" s="88">
        <v>45712</v>
      </c>
      <c r="S916" s="89" t="s">
        <v>776</v>
      </c>
      <c r="T916" s="17">
        <v>6000</v>
      </c>
      <c r="U916" s="17" t="s">
        <v>10830</v>
      </c>
      <c r="V916" s="17">
        <v>21.5</v>
      </c>
      <c r="W916" s="17" t="s">
        <v>10994</v>
      </c>
      <c r="X916" s="17" t="str">
        <f t="shared" si="88"/>
        <v>Vigente</v>
      </c>
      <c r="Y916" s="17" t="str">
        <f t="shared" si="89"/>
        <v>V</v>
      </c>
      <c r="Z916" s="17" t="s">
        <v>348</v>
      </c>
      <c r="AA916" s="17" t="str">
        <f>VLOOKUP(A916,'REPORTE'!$A$1:$AG$1961,19,0)</f>
        <v>Explotación de altos hornos, producción de arrabio y hierro especular en lingotes, bloques y otras formas primarias, incluso hierro en granalla (granos) y en polvo, convertidores de acero, talleres de laminado y acabado, refundición de lingotes de chatarra de hierro o acero.</v>
      </c>
      <c r="AB916" s="17">
        <v>1001976</v>
      </c>
      <c r="AC916" s="17" t="s">
        <v>11789</v>
      </c>
      <c r="AD916" s="17" t="s">
        <v>11870</v>
      </c>
      <c r="AE916" s="17" t="s">
        <v>12072</v>
      </c>
      <c r="AF916" s="17" t="s">
        <v>12565</v>
      </c>
      <c r="AG916" s="17" t="s">
        <v>1125</v>
      </c>
      <c r="AH916" s="17" t="str">
        <f>VLOOKUP(A916,'REPORTE'!$A$1:$AG$1961,5,0)</f>
        <v>ECUATORIANO(A)</v>
      </c>
      <c r="AI916" s="17">
        <f>VLOOKUP(A916,'REPORTE'!$A$1:$AG$1961,28,0)</f>
        <v>0</v>
      </c>
      <c r="AJ916" s="17" t="str">
        <f>VLOOKUP(A916,'REPORTE'!$A$1:$AG$1961,29,0)</f>
        <v>Cliente</v>
      </c>
      <c r="AK916" s="17" t="str">
        <f>VLOOKUP(A916,'REPORTE'!$A$1:$AG$1961,30,0)</f>
        <v>Secundaria</v>
      </c>
      <c r="AL916" s="17" t="str">
        <f>VLOOKUP(A916,'REPORTE'!$A$1:$AG$1961,31,0)</f>
        <v>PICHINCHA</v>
      </c>
      <c r="AM916" s="17" t="str">
        <f>VLOOKUP(AL916,PROVINCIAS!$F$1:$G$1171,2,0)</f>
        <v>URBANA</v>
      </c>
    </row>
    <row r="917" spans="1:39" x14ac:dyDescent="0.45">
      <c r="A917" s="17">
        <v>1001868</v>
      </c>
      <c r="B917" s="17" t="s">
        <v>10390</v>
      </c>
      <c r="C917" s="85">
        <v>603630286</v>
      </c>
      <c r="D917" s="17">
        <v>31</v>
      </c>
      <c r="E917" s="86">
        <v>33119</v>
      </c>
      <c r="F917" s="86" t="str">
        <f t="shared" si="85"/>
        <v>1990</v>
      </c>
      <c r="G917" s="87">
        <v>2022</v>
      </c>
      <c r="H917" s="87">
        <f t="shared" si="86"/>
        <v>32</v>
      </c>
      <c r="I917" s="87" t="str">
        <f t="shared" si="84"/>
        <v>Mal</v>
      </c>
      <c r="J917" s="17" t="s">
        <v>36</v>
      </c>
      <c r="K917" s="17">
        <v>1002631</v>
      </c>
      <c r="L917" s="17">
        <v>36</v>
      </c>
      <c r="M917" s="17">
        <v>0</v>
      </c>
      <c r="N917" s="17" t="str">
        <f t="shared" si="87"/>
        <v>A1</v>
      </c>
      <c r="O917" s="17" t="s">
        <v>10468</v>
      </c>
      <c r="P917" s="17" t="s">
        <v>10469</v>
      </c>
      <c r="Q917" s="88">
        <v>44601</v>
      </c>
      <c r="R917" s="88">
        <v>45698</v>
      </c>
      <c r="S917" s="89" t="s">
        <v>776</v>
      </c>
      <c r="T917" s="17">
        <v>10000</v>
      </c>
      <c r="U917" s="17" t="s">
        <v>10948</v>
      </c>
      <c r="V917" s="17">
        <v>21.5</v>
      </c>
      <c r="W917" s="17" t="s">
        <v>10994</v>
      </c>
      <c r="X917" s="17" t="str">
        <f t="shared" si="88"/>
        <v>Vigente</v>
      </c>
      <c r="Y917" s="17" t="str">
        <f t="shared" si="89"/>
        <v>V</v>
      </c>
      <c r="Z917" s="17" t="s">
        <v>244</v>
      </c>
      <c r="AA917" s="17" t="str">
        <f>VLOOKUP(A917,'REPORTE'!$A$1:$AG$1961,19,0)</f>
        <v>Venta al por mayor de flores y plantas.</v>
      </c>
      <c r="AB917" s="17">
        <v>1001980</v>
      </c>
      <c r="AC917" s="17" t="s">
        <v>11744</v>
      </c>
      <c r="AD917" s="17" t="s">
        <v>11835</v>
      </c>
      <c r="AE917" s="17" t="s">
        <v>12072</v>
      </c>
      <c r="AF917" s="17" t="s">
        <v>12566</v>
      </c>
      <c r="AG917" s="17" t="s">
        <v>74</v>
      </c>
      <c r="AH917" s="17" t="str">
        <f>VLOOKUP(A917,'REPORTE'!$A$1:$AG$1961,5,0)</f>
        <v>ECUATORIANO(A) INDIGENA</v>
      </c>
      <c r="AI917" s="17">
        <f>VLOOKUP(A917,'REPORTE'!$A$1:$AG$1961,28,0)</f>
        <v>44622</v>
      </c>
      <c r="AJ917" s="17" t="str">
        <f>VLOOKUP(A917,'REPORTE'!$A$1:$AG$1961,29,0)</f>
        <v>Cliente</v>
      </c>
      <c r="AK917" s="17" t="str">
        <f>VLOOKUP(A917,'REPORTE'!$A$1:$AG$1961,30,0)</f>
        <v>Secundaria</v>
      </c>
      <c r="AL917" s="17" t="str">
        <f>VLOOKUP(A917,'REPORTE'!$A$1:$AG$1961,31,0)</f>
        <v>CHIMBORAZO</v>
      </c>
      <c r="AM917" s="17" t="e">
        <f>VLOOKUP(AL917,PROVINCIAS!$F$1:$G$1171,2,0)</f>
        <v>#N/A</v>
      </c>
    </row>
    <row r="918" spans="1:39" x14ac:dyDescent="0.45">
      <c r="A918" s="17">
        <v>1000582</v>
      </c>
      <c r="B918" s="17" t="s">
        <v>10391</v>
      </c>
      <c r="C918" s="85">
        <v>1716896657</v>
      </c>
      <c r="D918" s="17">
        <v>41</v>
      </c>
      <c r="E918" s="86">
        <v>29320</v>
      </c>
      <c r="F918" s="86" t="str">
        <f t="shared" si="85"/>
        <v>1980</v>
      </c>
      <c r="G918" s="87">
        <v>2022</v>
      </c>
      <c r="H918" s="87">
        <f t="shared" si="86"/>
        <v>42</v>
      </c>
      <c r="I918" s="87" t="str">
        <f t="shared" si="84"/>
        <v>Mal</v>
      </c>
      <c r="J918" s="17" t="s">
        <v>36</v>
      </c>
      <c r="K918" s="17">
        <v>1002634</v>
      </c>
      <c r="L918" s="17">
        <v>15</v>
      </c>
      <c r="M918" s="17">
        <v>0</v>
      </c>
      <c r="N918" s="17" t="str">
        <f t="shared" si="87"/>
        <v>A1</v>
      </c>
      <c r="O918" s="17" t="s">
        <v>10468</v>
      </c>
      <c r="P918" s="17" t="s">
        <v>10469</v>
      </c>
      <c r="Q918" s="88">
        <v>44602</v>
      </c>
      <c r="R918" s="88">
        <v>45066</v>
      </c>
      <c r="S918" s="89" t="s">
        <v>776</v>
      </c>
      <c r="T918" s="17">
        <v>500</v>
      </c>
      <c r="U918" s="17">
        <v>500</v>
      </c>
      <c r="V918" s="17">
        <v>23</v>
      </c>
      <c r="W918" s="17" t="s">
        <v>10994</v>
      </c>
      <c r="X918" s="17" t="str">
        <f t="shared" si="88"/>
        <v>Vigente</v>
      </c>
      <c r="Y918" s="17" t="str">
        <f t="shared" si="89"/>
        <v>V</v>
      </c>
      <c r="Z918" s="17" t="s">
        <v>11059</v>
      </c>
      <c r="AA918" s="17" t="str">
        <f>VLOOKUP(A918,'REPORTE'!$A$1:$AG$1961,19,0)</f>
        <v>Venta al por menor de carne y productos cárnicos (incluidos los de aves de corral) en establecimientos especializados.</v>
      </c>
      <c r="AB918" s="17">
        <v>1000653</v>
      </c>
      <c r="AC918" s="17" t="s">
        <v>11417</v>
      </c>
      <c r="AD918" s="17" t="s">
        <v>11838</v>
      </c>
      <c r="AE918" s="17" t="s">
        <v>12072</v>
      </c>
      <c r="AF918" s="17" t="s">
        <v>11192</v>
      </c>
      <c r="AG918" s="17" t="s">
        <v>665</v>
      </c>
      <c r="AH918" s="17" t="str">
        <f>VLOOKUP(A918,'REPORTE'!$A$1:$AG$1961,5,0)</f>
        <v>ECUATORIANO(A)</v>
      </c>
      <c r="AI918" s="17">
        <f>VLOOKUP(A918,'REPORTE'!$A$1:$AG$1961,28,0)</f>
        <v>44148</v>
      </c>
      <c r="AJ918" s="17" t="str">
        <f>VLOOKUP(A918,'REPORTE'!$A$1:$AG$1961,29,0)</f>
        <v>Cliente</v>
      </c>
      <c r="AK918" s="17" t="str">
        <f>VLOOKUP(A918,'REPORTE'!$A$1:$AG$1961,30,0)</f>
        <v>Primaria</v>
      </c>
      <c r="AL918" s="17" t="str">
        <f>VLOOKUP(A918,'REPORTE'!$A$1:$AG$1961,31,0)</f>
        <v>PICHINCHA</v>
      </c>
      <c r="AM918" s="17" t="str">
        <f>VLOOKUP(AL918,PROVINCIAS!$F$1:$G$1171,2,0)</f>
        <v>URBANA</v>
      </c>
    </row>
    <row r="919" spans="1:39" x14ac:dyDescent="0.45">
      <c r="A919" s="17">
        <v>1001266</v>
      </c>
      <c r="B919" s="17" t="s">
        <v>10392</v>
      </c>
      <c r="C919" s="85">
        <v>1725165227</v>
      </c>
      <c r="D919" s="17">
        <v>24</v>
      </c>
      <c r="E919" s="86">
        <v>35505</v>
      </c>
      <c r="F919" s="86" t="str">
        <f t="shared" si="85"/>
        <v>1997</v>
      </c>
      <c r="G919" s="87">
        <v>2022</v>
      </c>
      <c r="H919" s="87">
        <f t="shared" si="86"/>
        <v>25</v>
      </c>
      <c r="I919" s="87" t="str">
        <f t="shared" si="84"/>
        <v>Mal</v>
      </c>
      <c r="J919" s="17" t="s">
        <v>36</v>
      </c>
      <c r="K919" s="17">
        <v>1002632</v>
      </c>
      <c r="L919" s="17">
        <v>6</v>
      </c>
      <c r="M919" s="17">
        <v>0</v>
      </c>
      <c r="N919" s="17" t="str">
        <f t="shared" si="87"/>
        <v>A1</v>
      </c>
      <c r="O919" s="17" t="s">
        <v>10468</v>
      </c>
      <c r="P919" s="17" t="s">
        <v>10469</v>
      </c>
      <c r="Q919" s="88">
        <v>44602</v>
      </c>
      <c r="R919" s="88">
        <v>44781</v>
      </c>
      <c r="S919" s="89" t="s">
        <v>776</v>
      </c>
      <c r="T919" s="17">
        <v>500</v>
      </c>
      <c r="U919" s="17">
        <v>500</v>
      </c>
      <c r="V919" s="17">
        <v>23</v>
      </c>
      <c r="W919" s="17" t="s">
        <v>10994</v>
      </c>
      <c r="X919" s="17" t="str">
        <f t="shared" si="88"/>
        <v>Vigente</v>
      </c>
      <c r="Y919" s="17" t="str">
        <f t="shared" si="89"/>
        <v>V</v>
      </c>
      <c r="Z919" s="17" t="s">
        <v>11130</v>
      </c>
      <c r="AA919" s="17" t="str">
        <f>VLOOKUP(A919,'REPORTE'!$A$1:$AG$1961,19,0)</f>
        <v>Empleado Privado</v>
      </c>
      <c r="AB919" s="17">
        <v>1001343</v>
      </c>
      <c r="AC919" s="17" t="s">
        <v>11411</v>
      </c>
      <c r="AD919" s="17" t="s">
        <v>11836</v>
      </c>
      <c r="AE919" s="17" t="s">
        <v>12072</v>
      </c>
      <c r="AF919" s="17" t="s">
        <v>12567</v>
      </c>
      <c r="AG919" s="17" t="s">
        <v>1125</v>
      </c>
      <c r="AH919" s="17" t="str">
        <f>VLOOKUP(A919,'REPORTE'!$A$1:$AG$1961,5,0)</f>
        <v>ECUATORIANO(A)</v>
      </c>
      <c r="AI919" s="17">
        <f>VLOOKUP(A919,'REPORTE'!$A$1:$AG$1961,28,0)</f>
        <v>0</v>
      </c>
      <c r="AJ919" s="17" t="str">
        <f>VLOOKUP(A919,'REPORTE'!$A$1:$AG$1961,29,0)</f>
        <v>Cliente</v>
      </c>
      <c r="AK919" s="17" t="str">
        <f>VLOOKUP(A919,'REPORTE'!$A$1:$AG$1961,30,0)</f>
        <v>Primaria</v>
      </c>
      <c r="AL919" s="17" t="str">
        <f>VLOOKUP(A919,'REPORTE'!$A$1:$AG$1961,31,0)</f>
        <v>PICHINCHA</v>
      </c>
      <c r="AM919" s="17" t="str">
        <f>VLOOKUP(AL919,PROVINCIAS!$F$1:$G$1171,2,0)</f>
        <v>URBANA</v>
      </c>
    </row>
    <row r="920" spans="1:39" x14ac:dyDescent="0.45">
      <c r="A920" s="17">
        <v>1001820</v>
      </c>
      <c r="B920" s="17" t="s">
        <v>10393</v>
      </c>
      <c r="C920" s="85">
        <v>1720415692</v>
      </c>
      <c r="D920" s="17">
        <v>38</v>
      </c>
      <c r="E920" s="86">
        <v>30622</v>
      </c>
      <c r="F920" s="86" t="str">
        <f t="shared" si="85"/>
        <v>1983</v>
      </c>
      <c r="G920" s="87">
        <v>2022</v>
      </c>
      <c r="H920" s="87">
        <f t="shared" si="86"/>
        <v>39</v>
      </c>
      <c r="I920" s="87" t="str">
        <f t="shared" si="84"/>
        <v>Mal</v>
      </c>
      <c r="J920" s="17" t="s">
        <v>59</v>
      </c>
      <c r="K920" s="17">
        <v>1002633</v>
      </c>
      <c r="L920" s="17">
        <v>12</v>
      </c>
      <c r="M920" s="17">
        <v>0</v>
      </c>
      <c r="N920" s="17" t="str">
        <f t="shared" si="87"/>
        <v>A1</v>
      </c>
      <c r="O920" s="17" t="s">
        <v>10466</v>
      </c>
      <c r="P920" s="17" t="s">
        <v>10467</v>
      </c>
      <c r="Q920" s="88">
        <v>44602</v>
      </c>
      <c r="R920" s="88">
        <v>44977</v>
      </c>
      <c r="S920" s="89" t="s">
        <v>776</v>
      </c>
      <c r="T920" s="17">
        <v>1100</v>
      </c>
      <c r="U920" s="17" t="s">
        <v>10865</v>
      </c>
      <c r="V920" s="17">
        <v>15.42</v>
      </c>
      <c r="W920" s="17" t="s">
        <v>10994</v>
      </c>
      <c r="X920" s="17" t="str">
        <f t="shared" si="88"/>
        <v>Vigente</v>
      </c>
      <c r="Y920" s="17" t="str">
        <f t="shared" si="89"/>
        <v>V</v>
      </c>
      <c r="Z920" s="17" t="s">
        <v>11000</v>
      </c>
      <c r="AA920" s="17" t="str">
        <f>VLOOKUP(A920,'REPORTE'!$A$1:$AG$1961,19,0)</f>
        <v>Empleado Privado</v>
      </c>
      <c r="AB920" s="17">
        <v>1001945</v>
      </c>
      <c r="AC920" s="17" t="s">
        <v>11418</v>
      </c>
      <c r="AD920" s="17" t="s">
        <v>11870</v>
      </c>
      <c r="AE920" s="17" t="s">
        <v>12072</v>
      </c>
      <c r="AF920" s="17" t="s">
        <v>12568</v>
      </c>
      <c r="AG920" s="17" t="s">
        <v>665</v>
      </c>
      <c r="AH920" s="17" t="str">
        <f>VLOOKUP(A920,'REPORTE'!$A$1:$AG$1961,5,0)</f>
        <v>ECUATORIANO(A)</v>
      </c>
      <c r="AI920" s="17">
        <f>VLOOKUP(A920,'REPORTE'!$A$1:$AG$1961,28,0)</f>
        <v>44601</v>
      </c>
      <c r="AJ920" s="17" t="str">
        <f>VLOOKUP(A920,'REPORTE'!$A$1:$AG$1961,29,0)</f>
        <v>Cliente</v>
      </c>
      <c r="AK920" s="17" t="str">
        <f>VLOOKUP(A920,'REPORTE'!$A$1:$AG$1961,30,0)</f>
        <v>Primaria</v>
      </c>
      <c r="AL920" s="17" t="str">
        <f>VLOOKUP(A920,'REPORTE'!$A$1:$AG$1961,31,0)</f>
        <v>PICHINCHA</v>
      </c>
      <c r="AM920" s="17" t="str">
        <f>VLOOKUP(AL920,PROVINCIAS!$F$1:$G$1171,2,0)</f>
        <v>URBANA</v>
      </c>
    </row>
    <row r="921" spans="1:39" x14ac:dyDescent="0.45">
      <c r="A921" s="17">
        <v>1000370</v>
      </c>
      <c r="B921" s="17" t="s">
        <v>9986</v>
      </c>
      <c r="C921" s="85">
        <v>601245038</v>
      </c>
      <c r="D921" s="17">
        <v>61</v>
      </c>
      <c r="E921" s="86">
        <v>22120</v>
      </c>
      <c r="F921" s="86" t="str">
        <f t="shared" si="85"/>
        <v>1960</v>
      </c>
      <c r="G921" s="87">
        <v>2022</v>
      </c>
      <c r="H921" s="87">
        <f t="shared" si="86"/>
        <v>62</v>
      </c>
      <c r="I921" s="87" t="str">
        <f t="shared" si="84"/>
        <v>Mal</v>
      </c>
      <c r="J921" s="17" t="s">
        <v>59</v>
      </c>
      <c r="K921" s="17">
        <v>1002639</v>
      </c>
      <c r="L921" s="17">
        <v>5</v>
      </c>
      <c r="M921" s="17">
        <v>0</v>
      </c>
      <c r="N921" s="17" t="str">
        <f t="shared" si="87"/>
        <v>A1</v>
      </c>
      <c r="O921" s="17" t="s">
        <v>10468</v>
      </c>
      <c r="P921" s="17" t="s">
        <v>10469</v>
      </c>
      <c r="Q921" s="88">
        <v>44603</v>
      </c>
      <c r="R921" s="88">
        <v>44762</v>
      </c>
      <c r="S921" s="89" t="s">
        <v>776</v>
      </c>
      <c r="T921" s="17">
        <v>1000</v>
      </c>
      <c r="U921" s="17" t="s">
        <v>10532</v>
      </c>
      <c r="V921" s="17">
        <v>23</v>
      </c>
      <c r="W921" s="17" t="s">
        <v>10994</v>
      </c>
      <c r="X921" s="17" t="str">
        <f t="shared" si="88"/>
        <v>Vigente</v>
      </c>
      <c r="Y921" s="17" t="str">
        <f t="shared" si="89"/>
        <v>V</v>
      </c>
      <c r="Z921" s="17" t="s">
        <v>244</v>
      </c>
      <c r="AA921" s="17" t="str">
        <f>VLOOKUP(A921,'REPORTE'!$A$1:$AG$1961,19,0)</f>
        <v>Empleado Privado</v>
      </c>
      <c r="AB921" s="17">
        <v>1000433</v>
      </c>
      <c r="AC921" s="17" t="s">
        <v>11419</v>
      </c>
      <c r="AD921" s="17" t="s">
        <v>11835</v>
      </c>
      <c r="AE921" s="17" t="s">
        <v>12072</v>
      </c>
      <c r="AF921" s="17" t="s">
        <v>12272</v>
      </c>
      <c r="AG921" s="17" t="s">
        <v>74</v>
      </c>
      <c r="AH921" s="17" t="str">
        <f>VLOOKUP(A921,'REPORTE'!$A$1:$AG$1961,5,0)</f>
        <v>ECUATORIANO(A)</v>
      </c>
      <c r="AI921" s="17">
        <f>VLOOKUP(A921,'REPORTE'!$A$1:$AG$1961,28,0)</f>
        <v>43978</v>
      </c>
      <c r="AJ921" s="17" t="str">
        <f>VLOOKUP(A921,'REPORTE'!$A$1:$AG$1961,29,0)</f>
        <v>Cliente</v>
      </c>
      <c r="AK921" s="17" t="str">
        <f>VLOOKUP(A921,'REPORTE'!$A$1:$AG$1961,30,0)</f>
        <v>Primaria</v>
      </c>
      <c r="AL921" s="17" t="str">
        <f>VLOOKUP(A921,'REPORTE'!$A$1:$AG$1961,31,0)</f>
        <v>CHIMBORAZO</v>
      </c>
      <c r="AM921" s="17" t="e">
        <f>VLOOKUP(AL921,PROVINCIAS!$F$1:$G$1171,2,0)</f>
        <v>#N/A</v>
      </c>
    </row>
    <row r="922" spans="1:39" x14ac:dyDescent="0.45">
      <c r="A922" s="17">
        <v>1000772</v>
      </c>
      <c r="B922" s="17" t="s">
        <v>10394</v>
      </c>
      <c r="C922" s="85">
        <v>1716331788</v>
      </c>
      <c r="D922" s="17">
        <v>43</v>
      </c>
      <c r="E922" s="86">
        <v>28856</v>
      </c>
      <c r="F922" s="86" t="str">
        <f t="shared" si="85"/>
        <v>1979</v>
      </c>
      <c r="G922" s="87">
        <v>2022</v>
      </c>
      <c r="H922" s="87">
        <f t="shared" si="86"/>
        <v>43</v>
      </c>
      <c r="I922" s="87" t="str">
        <f t="shared" si="84"/>
        <v>Mal</v>
      </c>
      <c r="J922" s="17" t="s">
        <v>59</v>
      </c>
      <c r="K922" s="17">
        <v>1002640</v>
      </c>
      <c r="L922" s="17">
        <v>30</v>
      </c>
      <c r="M922" s="17">
        <v>0</v>
      </c>
      <c r="N922" s="17" t="str">
        <f t="shared" si="87"/>
        <v>A1</v>
      </c>
      <c r="O922" s="17" t="s">
        <v>10468</v>
      </c>
      <c r="P922" s="17" t="s">
        <v>10469</v>
      </c>
      <c r="Q922" s="88">
        <v>44603</v>
      </c>
      <c r="R922" s="88">
        <v>45519</v>
      </c>
      <c r="S922" s="89" t="s">
        <v>776</v>
      </c>
      <c r="T922" s="17">
        <v>4150</v>
      </c>
      <c r="U922" s="17" t="s">
        <v>10978</v>
      </c>
      <c r="V922" s="17">
        <v>21.5</v>
      </c>
      <c r="W922" s="17" t="s">
        <v>10994</v>
      </c>
      <c r="X922" s="17" t="str">
        <f t="shared" si="88"/>
        <v>Vigente</v>
      </c>
      <c r="Y922" s="17" t="str">
        <f t="shared" si="89"/>
        <v>V</v>
      </c>
      <c r="Z922" s="17" t="s">
        <v>244</v>
      </c>
      <c r="AA922" s="17" t="str">
        <f>VLOOKUP(A922,'REPORTE'!$A$1:$AG$1961,19,0)</f>
        <v>Servicios de taxis.</v>
      </c>
      <c r="AB922" s="17">
        <v>1000844</v>
      </c>
      <c r="AC922" s="17" t="s">
        <v>11790</v>
      </c>
      <c r="AD922" s="17" t="s">
        <v>11873</v>
      </c>
      <c r="AE922" s="17" t="s">
        <v>12072</v>
      </c>
      <c r="AF922" s="17" t="s">
        <v>12569</v>
      </c>
      <c r="AG922" s="17" t="s">
        <v>1125</v>
      </c>
      <c r="AH922" s="17" t="str">
        <f>VLOOKUP(A922,'REPORTE'!$A$1:$AG$1961,5,0)</f>
        <v>ECUATORIANO(A) INDIGENA</v>
      </c>
      <c r="AI922" s="17">
        <f>VLOOKUP(A922,'REPORTE'!$A$1:$AG$1961,28,0)</f>
        <v>44158</v>
      </c>
      <c r="AJ922" s="17" t="str">
        <f>VLOOKUP(A922,'REPORTE'!$A$1:$AG$1961,29,0)</f>
        <v>Cliente</v>
      </c>
      <c r="AK922" s="17" t="str">
        <f>VLOOKUP(A922,'REPORTE'!$A$1:$AG$1961,30,0)</f>
        <v>Primaria</v>
      </c>
      <c r="AL922" s="17" t="str">
        <f>VLOOKUP(A922,'REPORTE'!$A$1:$AG$1961,31,0)</f>
        <v>CHIMBORAZO</v>
      </c>
      <c r="AM922" s="17" t="e">
        <f>VLOOKUP(AL922,PROVINCIAS!$F$1:$G$1171,2,0)</f>
        <v>#N/A</v>
      </c>
    </row>
    <row r="923" spans="1:39" x14ac:dyDescent="0.45">
      <c r="A923" s="17">
        <v>1000973</v>
      </c>
      <c r="B923" s="17" t="s">
        <v>10395</v>
      </c>
      <c r="C923" s="85">
        <v>603384926</v>
      </c>
      <c r="D923" s="17">
        <v>40</v>
      </c>
      <c r="E923" s="86">
        <v>29925</v>
      </c>
      <c r="F923" s="86" t="str">
        <f t="shared" si="85"/>
        <v>1981</v>
      </c>
      <c r="G923" s="87">
        <v>2022</v>
      </c>
      <c r="H923" s="87">
        <f t="shared" si="86"/>
        <v>41</v>
      </c>
      <c r="I923" s="87" t="str">
        <f t="shared" si="84"/>
        <v>Mal</v>
      </c>
      <c r="J923" s="17" t="s">
        <v>36</v>
      </c>
      <c r="K923" s="17">
        <v>1002636</v>
      </c>
      <c r="L923" s="17">
        <v>18</v>
      </c>
      <c r="M923" s="17">
        <v>0</v>
      </c>
      <c r="N923" s="17" t="str">
        <f t="shared" si="87"/>
        <v>A1</v>
      </c>
      <c r="O923" s="17" t="s">
        <v>10466</v>
      </c>
      <c r="P923" s="17" t="s">
        <v>10467</v>
      </c>
      <c r="Q923" s="88">
        <v>44603</v>
      </c>
      <c r="R923" s="88">
        <v>45174</v>
      </c>
      <c r="S923" s="89" t="s">
        <v>776</v>
      </c>
      <c r="T923" s="17">
        <v>5000</v>
      </c>
      <c r="U923" s="17" t="s">
        <v>10911</v>
      </c>
      <c r="V923" s="17">
        <v>15.42</v>
      </c>
      <c r="W923" s="17" t="s">
        <v>10994</v>
      </c>
      <c r="X923" s="17" t="str">
        <f t="shared" si="88"/>
        <v>Vigente</v>
      </c>
      <c r="Y923" s="17" t="str">
        <f t="shared" si="89"/>
        <v>V</v>
      </c>
      <c r="Z923" s="17" t="s">
        <v>11000</v>
      </c>
      <c r="AA923" s="17" t="str">
        <f>VLOOKUP(A923,'REPORTE'!$A$1:$AG$1961,19,0)</f>
        <v>Empleado Público</v>
      </c>
      <c r="AB923" s="17">
        <v>1001043</v>
      </c>
      <c r="AC923" s="17" t="s">
        <v>11791</v>
      </c>
      <c r="AD923" s="17" t="s">
        <v>12058</v>
      </c>
      <c r="AE923" s="17" t="s">
        <v>12072</v>
      </c>
      <c r="AF923" s="17" t="s">
        <v>12570</v>
      </c>
      <c r="AG923" s="17" t="s">
        <v>74</v>
      </c>
      <c r="AH923" s="17" t="str">
        <f>VLOOKUP(A923,'REPORTE'!$A$1:$AG$1961,5,0)</f>
        <v>ECUATORIANO(A)</v>
      </c>
      <c r="AI923" s="17">
        <f>VLOOKUP(A923,'REPORTE'!$A$1:$AG$1961,28,0)</f>
        <v>0</v>
      </c>
      <c r="AJ923" s="17" t="str">
        <f>VLOOKUP(A923,'REPORTE'!$A$1:$AG$1961,29,0)</f>
        <v>Cliente</v>
      </c>
      <c r="AK923" s="17" t="str">
        <f>VLOOKUP(A923,'REPORTE'!$A$1:$AG$1961,30,0)</f>
        <v>Universitaria</v>
      </c>
      <c r="AL923" s="17" t="str">
        <f>VLOOKUP(A923,'REPORTE'!$A$1:$AG$1961,31,0)</f>
        <v>AZUAY</v>
      </c>
      <c r="AM923" s="17" t="e">
        <f>VLOOKUP(AL923,PROVINCIAS!$F$1:$G$1171,2,0)</f>
        <v>#N/A</v>
      </c>
    </row>
    <row r="924" spans="1:39" x14ac:dyDescent="0.45">
      <c r="A924" s="17">
        <v>1001838</v>
      </c>
      <c r="B924" s="17" t="s">
        <v>10396</v>
      </c>
      <c r="C924" s="85">
        <v>1710198332</v>
      </c>
      <c r="D924" s="17">
        <v>52</v>
      </c>
      <c r="E924" s="86">
        <v>25347</v>
      </c>
      <c r="F924" s="86" t="str">
        <f t="shared" si="85"/>
        <v>1969</v>
      </c>
      <c r="G924" s="87">
        <v>2022</v>
      </c>
      <c r="H924" s="87">
        <f t="shared" si="86"/>
        <v>53</v>
      </c>
      <c r="I924" s="87" t="str">
        <f t="shared" si="84"/>
        <v>Bien</v>
      </c>
      <c r="J924" s="17" t="s">
        <v>36</v>
      </c>
      <c r="K924" s="17">
        <v>1002641</v>
      </c>
      <c r="L924" s="17">
        <v>36</v>
      </c>
      <c r="M924" s="17">
        <v>0</v>
      </c>
      <c r="N924" s="17" t="str">
        <f t="shared" si="87"/>
        <v>A1</v>
      </c>
      <c r="O924" s="17" t="s">
        <v>10468</v>
      </c>
      <c r="P924" s="17" t="s">
        <v>10469</v>
      </c>
      <c r="Q924" s="88">
        <v>44603</v>
      </c>
      <c r="R924" s="88">
        <v>45708</v>
      </c>
      <c r="S924" s="89" t="s">
        <v>776</v>
      </c>
      <c r="T924" s="17">
        <v>5000</v>
      </c>
      <c r="U924" s="17" t="s">
        <v>10911</v>
      </c>
      <c r="V924" s="17">
        <v>21.5</v>
      </c>
      <c r="W924" s="17" t="s">
        <v>10994</v>
      </c>
      <c r="X924" s="17" t="str">
        <f t="shared" si="88"/>
        <v>Vigente</v>
      </c>
      <c r="Y924" s="17" t="str">
        <f t="shared" si="89"/>
        <v>V</v>
      </c>
      <c r="Z924" s="17" t="s">
        <v>1578</v>
      </c>
      <c r="AA924" s="17" t="str">
        <f>VLOOKUP(A924,'REPORTE'!$A$1:$AG$1961,19,0)</f>
        <v>Servicios de restaurantes y bares en conexión con transporte cuando son proporcionadas por unidades independientes: bares del aeropuerto, bares terminales terrestres, etcétera.</v>
      </c>
      <c r="AB924" s="17">
        <v>1001947</v>
      </c>
      <c r="AC924" s="17" t="s">
        <v>11792</v>
      </c>
      <c r="AD924" s="17" t="s">
        <v>11836</v>
      </c>
      <c r="AE924" s="17" t="s">
        <v>12072</v>
      </c>
      <c r="AF924" s="17" t="s">
        <v>12571</v>
      </c>
      <c r="AG924" s="17" t="s">
        <v>665</v>
      </c>
      <c r="AH924" s="17" t="str">
        <f>VLOOKUP(A924,'REPORTE'!$A$1:$AG$1961,5,0)</f>
        <v>ECUATORIANO(A)</v>
      </c>
      <c r="AI924" s="17">
        <f>VLOOKUP(A924,'REPORTE'!$A$1:$AG$1961,28,0)</f>
        <v>44603</v>
      </c>
      <c r="AJ924" s="17" t="str">
        <f>VLOOKUP(A924,'REPORTE'!$A$1:$AG$1961,29,0)</f>
        <v>Cliente</v>
      </c>
      <c r="AK924" s="17" t="str">
        <f>VLOOKUP(A924,'REPORTE'!$A$1:$AG$1961,30,0)</f>
        <v>Secundaria</v>
      </c>
      <c r="AL924" s="17" t="str">
        <f>VLOOKUP(A924,'REPORTE'!$A$1:$AG$1961,31,0)</f>
        <v>CARCHI</v>
      </c>
      <c r="AM924" s="17" t="e">
        <f>VLOOKUP(AL924,PROVINCIAS!$F$1:$G$1171,2,0)</f>
        <v>#N/A</v>
      </c>
    </row>
    <row r="925" spans="1:39" x14ac:dyDescent="0.45">
      <c r="A925" s="17">
        <v>1001867</v>
      </c>
      <c r="B925" s="17" t="s">
        <v>10397</v>
      </c>
      <c r="C925" s="85">
        <v>603853763</v>
      </c>
      <c r="D925" s="17">
        <v>37</v>
      </c>
      <c r="E925" s="86">
        <v>30969</v>
      </c>
      <c r="F925" s="86" t="str">
        <f t="shared" si="85"/>
        <v>1984</v>
      </c>
      <c r="G925" s="87">
        <v>2022</v>
      </c>
      <c r="H925" s="87">
        <f t="shared" si="86"/>
        <v>38</v>
      </c>
      <c r="I925" s="87" t="str">
        <f t="shared" si="84"/>
        <v>Mal</v>
      </c>
      <c r="J925" s="17" t="s">
        <v>36</v>
      </c>
      <c r="K925" s="17">
        <v>1002637</v>
      </c>
      <c r="L925" s="17">
        <v>6</v>
      </c>
      <c r="M925" s="17">
        <v>0</v>
      </c>
      <c r="N925" s="17" t="str">
        <f t="shared" si="87"/>
        <v>A1</v>
      </c>
      <c r="O925" s="17" t="s">
        <v>10468</v>
      </c>
      <c r="P925" s="17" t="s">
        <v>10469</v>
      </c>
      <c r="Q925" s="88">
        <v>44603</v>
      </c>
      <c r="R925" s="88">
        <v>44793</v>
      </c>
      <c r="S925" s="89" t="s">
        <v>776</v>
      </c>
      <c r="T925" s="17">
        <v>1000</v>
      </c>
      <c r="U925" s="17" t="s">
        <v>10532</v>
      </c>
      <c r="V925" s="17">
        <v>23</v>
      </c>
      <c r="W925" s="17" t="s">
        <v>10994</v>
      </c>
      <c r="X925" s="17" t="str">
        <f t="shared" si="88"/>
        <v>Vigente</v>
      </c>
      <c r="Y925" s="17" t="str">
        <f t="shared" si="89"/>
        <v>V</v>
      </c>
      <c r="Z925" s="17" t="s">
        <v>11126</v>
      </c>
      <c r="AA925" s="17" t="str">
        <f>VLOOKUP(A925,'REPORTE'!$A$1:$AG$1961,19,0)</f>
        <v>Actividades clí­nico patológicas y otras actividades de diagnóstico relacionadas con los animales.</v>
      </c>
      <c r="AB925" s="17">
        <v>1001978</v>
      </c>
      <c r="AC925" s="17" t="s">
        <v>11403</v>
      </c>
      <c r="AD925" s="17" t="s">
        <v>11835</v>
      </c>
      <c r="AE925" s="17" t="s">
        <v>12072</v>
      </c>
      <c r="AF925" s="17" t="s">
        <v>12572</v>
      </c>
      <c r="AG925" s="17" t="s">
        <v>74</v>
      </c>
      <c r="AH925" s="17" t="str">
        <f>VLOOKUP(A925,'REPORTE'!$A$1:$AG$1961,5,0)</f>
        <v>ECUATORIANO(A)</v>
      </c>
      <c r="AI925" s="17">
        <f>VLOOKUP(A925,'REPORTE'!$A$1:$AG$1961,28,0)</f>
        <v>44603</v>
      </c>
      <c r="AJ925" s="17" t="str">
        <f>VLOOKUP(A925,'REPORTE'!$A$1:$AG$1961,29,0)</f>
        <v>Cliente</v>
      </c>
      <c r="AK925" s="17" t="str">
        <f>VLOOKUP(A925,'REPORTE'!$A$1:$AG$1961,30,0)</f>
        <v>Secundaria</v>
      </c>
      <c r="AL925" s="17" t="str">
        <f>VLOOKUP(A925,'REPORTE'!$A$1:$AG$1961,31,0)</f>
        <v>CHIMBORAZO</v>
      </c>
      <c r="AM925" s="17" t="e">
        <f>VLOOKUP(AL925,PROVINCIAS!$F$1:$G$1171,2,0)</f>
        <v>#N/A</v>
      </c>
    </row>
    <row r="926" spans="1:39" x14ac:dyDescent="0.45">
      <c r="A926" s="17">
        <v>1001873</v>
      </c>
      <c r="B926" s="17" t="s">
        <v>10398</v>
      </c>
      <c r="C926" s="85">
        <v>503015976</v>
      </c>
      <c r="D926" s="17">
        <v>38</v>
      </c>
      <c r="E926" s="86">
        <v>30537</v>
      </c>
      <c r="F926" s="86" t="str">
        <f t="shared" si="85"/>
        <v>1983</v>
      </c>
      <c r="G926" s="87">
        <v>2022</v>
      </c>
      <c r="H926" s="87">
        <f t="shared" si="86"/>
        <v>39</v>
      </c>
      <c r="I926" s="87" t="str">
        <f t="shared" si="84"/>
        <v>Mal</v>
      </c>
      <c r="J926" s="17" t="s">
        <v>36</v>
      </c>
      <c r="K926" s="17">
        <v>1002635</v>
      </c>
      <c r="L926" s="17">
        <v>12</v>
      </c>
      <c r="M926" s="17">
        <v>0</v>
      </c>
      <c r="N926" s="17" t="str">
        <f t="shared" si="87"/>
        <v>A1</v>
      </c>
      <c r="O926" s="17" t="s">
        <v>10468</v>
      </c>
      <c r="P926" s="17" t="s">
        <v>10469</v>
      </c>
      <c r="Q926" s="88">
        <v>44603</v>
      </c>
      <c r="R926" s="88">
        <v>44977</v>
      </c>
      <c r="S926" s="89" t="s">
        <v>776</v>
      </c>
      <c r="T926" s="17">
        <v>1100</v>
      </c>
      <c r="U926" s="17" t="s">
        <v>10865</v>
      </c>
      <c r="V926" s="17">
        <v>18.989999999999998</v>
      </c>
      <c r="W926" s="17" t="s">
        <v>10994</v>
      </c>
      <c r="X926" s="17" t="str">
        <f t="shared" si="88"/>
        <v>Vigente</v>
      </c>
      <c r="Y926" s="17" t="str">
        <f t="shared" si="89"/>
        <v>V</v>
      </c>
      <c r="Z926" s="17" t="s">
        <v>11021</v>
      </c>
      <c r="AA926" s="17" t="str">
        <f>VLOOKUP(A926,'REPORTE'!$A$1:$AG$1961,19,0)</f>
        <v>Actividades de cobro de cantidades adeudadas y entrega de esos fondos a los clientes, como servicios de cobro de deudas o facturas.</v>
      </c>
      <c r="AB926" s="17">
        <v>1001986</v>
      </c>
      <c r="AC926" s="17" t="s">
        <v>11420</v>
      </c>
      <c r="AD926" s="17" t="s">
        <v>11926</v>
      </c>
      <c r="AE926" s="17" t="s">
        <v>12072</v>
      </c>
      <c r="AF926" s="17" t="s">
        <v>12573</v>
      </c>
      <c r="AG926" s="17" t="s">
        <v>1125</v>
      </c>
      <c r="AH926" s="17" t="str">
        <f>VLOOKUP(A926,'REPORTE'!$A$1:$AG$1961,5,0)</f>
        <v>ECUATORIANO(A)</v>
      </c>
      <c r="AI926" s="17">
        <f>VLOOKUP(A926,'REPORTE'!$A$1:$AG$1961,28,0)</f>
        <v>0</v>
      </c>
      <c r="AJ926" s="17" t="str">
        <f>VLOOKUP(A926,'REPORTE'!$A$1:$AG$1961,29,0)</f>
        <v>Cliente</v>
      </c>
      <c r="AK926" s="17" t="str">
        <f>VLOOKUP(A926,'REPORTE'!$A$1:$AG$1961,30,0)</f>
        <v>Secundaria</v>
      </c>
      <c r="AL926" s="17" t="str">
        <f>VLOOKUP(A926,'REPORTE'!$A$1:$AG$1961,31,0)</f>
        <v>PICHINCHA</v>
      </c>
      <c r="AM926" s="17" t="str">
        <f>VLOOKUP(AL926,PROVINCIAS!$F$1:$G$1171,2,0)</f>
        <v>URBANA</v>
      </c>
    </row>
    <row r="927" spans="1:39" x14ac:dyDescent="0.45">
      <c r="A927" s="17">
        <v>1001877</v>
      </c>
      <c r="B927" s="17" t="s">
        <v>10399</v>
      </c>
      <c r="C927" s="85">
        <v>1723309884</v>
      </c>
      <c r="D927" s="17">
        <v>30</v>
      </c>
      <c r="E927" s="86">
        <v>33611</v>
      </c>
      <c r="F927" s="86" t="str">
        <f t="shared" si="85"/>
        <v>1992</v>
      </c>
      <c r="G927" s="87">
        <v>2022</v>
      </c>
      <c r="H927" s="87">
        <f t="shared" si="86"/>
        <v>30</v>
      </c>
      <c r="I927" s="87" t="str">
        <f t="shared" si="84"/>
        <v>Mal</v>
      </c>
      <c r="J927" s="17" t="s">
        <v>36</v>
      </c>
      <c r="K927" s="17">
        <v>1002638</v>
      </c>
      <c r="L927" s="17">
        <v>24</v>
      </c>
      <c r="M927" s="17">
        <v>0</v>
      </c>
      <c r="N927" s="17" t="str">
        <f t="shared" si="87"/>
        <v>A1</v>
      </c>
      <c r="O927" s="17" t="s">
        <v>10468</v>
      </c>
      <c r="P927" s="17" t="s">
        <v>10469</v>
      </c>
      <c r="Q927" s="88">
        <v>44603</v>
      </c>
      <c r="R927" s="88">
        <v>45347</v>
      </c>
      <c r="S927" s="89" t="s">
        <v>776</v>
      </c>
      <c r="T927" s="17">
        <v>3200</v>
      </c>
      <c r="U927" s="17" t="s">
        <v>10973</v>
      </c>
      <c r="V927" s="17">
        <v>21.5</v>
      </c>
      <c r="W927" s="17" t="s">
        <v>10994</v>
      </c>
      <c r="X927" s="17" t="str">
        <f t="shared" si="88"/>
        <v>Vigente</v>
      </c>
      <c r="Y927" s="17" t="str">
        <f t="shared" si="89"/>
        <v>V</v>
      </c>
      <c r="Z927" s="17" t="s">
        <v>11505</v>
      </c>
      <c r="AA927" s="17" t="str">
        <f>VLOOKUP(A927,'REPORTE'!$A$1:$AG$1961,19,0)</f>
        <v>Actividades de confección a la medida de prendas de vestir (costureras, sastres).</v>
      </c>
      <c r="AB927" s="17">
        <v>1001992</v>
      </c>
      <c r="AC927" s="17" t="s">
        <v>11793</v>
      </c>
      <c r="AD927" s="17" t="s">
        <v>11902</v>
      </c>
      <c r="AE927" s="17" t="s">
        <v>12072</v>
      </c>
      <c r="AF927" s="17" t="s">
        <v>12574</v>
      </c>
      <c r="AG927" s="17" t="s">
        <v>1125</v>
      </c>
      <c r="AH927" s="17" t="str">
        <f>VLOOKUP(A927,'REPORTE'!$A$1:$AG$1961,5,0)</f>
        <v>ECUATORIANO(A)</v>
      </c>
      <c r="AI927" s="17">
        <f>VLOOKUP(A927,'REPORTE'!$A$1:$AG$1961,28,0)</f>
        <v>0</v>
      </c>
      <c r="AJ927" s="17" t="str">
        <f>VLOOKUP(A927,'REPORTE'!$A$1:$AG$1961,29,0)</f>
        <v>Cliente</v>
      </c>
      <c r="AK927" s="17" t="str">
        <f>VLOOKUP(A927,'REPORTE'!$A$1:$AG$1961,30,0)</f>
        <v>Primaria</v>
      </c>
      <c r="AL927" s="17" t="str">
        <f>VLOOKUP(A927,'REPORTE'!$A$1:$AG$1961,31,0)</f>
        <v>PICHINCHA</v>
      </c>
      <c r="AM927" s="17" t="str">
        <f>VLOOKUP(AL927,PROVINCIAS!$F$1:$G$1171,2,0)</f>
        <v>URBANA</v>
      </c>
    </row>
    <row r="928" spans="1:39" x14ac:dyDescent="0.45">
      <c r="A928" s="17">
        <v>1001448</v>
      </c>
      <c r="B928" s="17" t="s">
        <v>10400</v>
      </c>
      <c r="C928" s="85">
        <v>1719141077</v>
      </c>
      <c r="D928" s="17">
        <v>36</v>
      </c>
      <c r="E928" s="86">
        <v>31260</v>
      </c>
      <c r="F928" s="86" t="str">
        <f t="shared" si="85"/>
        <v>1985</v>
      </c>
      <c r="G928" s="87">
        <v>2022</v>
      </c>
      <c r="H928" s="87">
        <f t="shared" si="86"/>
        <v>37</v>
      </c>
      <c r="I928" s="87" t="str">
        <f t="shared" si="84"/>
        <v>Mal</v>
      </c>
      <c r="J928" s="17" t="s">
        <v>59</v>
      </c>
      <c r="K928" s="17">
        <v>1002643</v>
      </c>
      <c r="L928" s="17">
        <v>30</v>
      </c>
      <c r="M928" s="17">
        <v>0</v>
      </c>
      <c r="N928" s="17" t="str">
        <f t="shared" si="87"/>
        <v>A1</v>
      </c>
      <c r="O928" s="17" t="s">
        <v>10468</v>
      </c>
      <c r="P928" s="17" t="s">
        <v>10469</v>
      </c>
      <c r="Q928" s="88">
        <v>44604</v>
      </c>
      <c r="R928" s="88">
        <v>45529</v>
      </c>
      <c r="S928" s="89" t="s">
        <v>776</v>
      </c>
      <c r="T928" s="17">
        <v>3500</v>
      </c>
      <c r="U928" s="17" t="s">
        <v>10971</v>
      </c>
      <c r="V928" s="17">
        <v>21.5</v>
      </c>
      <c r="W928" s="17" t="s">
        <v>10994</v>
      </c>
      <c r="X928" s="17" t="str">
        <f t="shared" si="88"/>
        <v>Vigente</v>
      </c>
      <c r="Y928" s="17" t="str">
        <f t="shared" si="89"/>
        <v>V</v>
      </c>
      <c r="Z928" s="17" t="s">
        <v>244</v>
      </c>
      <c r="AA928" s="17" t="str">
        <f>VLOOKUP(A928,'REPORTE'!$A$1:$AG$1961,19,0)</f>
        <v>Servicios de taxis.</v>
      </c>
      <c r="AB928" s="17">
        <v>1001527</v>
      </c>
      <c r="AC928" s="17" t="s">
        <v>11794</v>
      </c>
      <c r="AD928" s="17" t="s">
        <v>11846</v>
      </c>
      <c r="AE928" s="17" t="s">
        <v>12072</v>
      </c>
      <c r="AF928" s="17" t="s">
        <v>12575</v>
      </c>
      <c r="AG928" s="17" t="s">
        <v>665</v>
      </c>
      <c r="AH928" s="17" t="str">
        <f>VLOOKUP(A928,'REPORTE'!$A$1:$AG$1961,5,0)</f>
        <v>ECUATORIANO(A)</v>
      </c>
      <c r="AI928" s="17">
        <f>VLOOKUP(A928,'REPORTE'!$A$1:$AG$1961,28,0)</f>
        <v>0</v>
      </c>
      <c r="AJ928" s="17" t="str">
        <f>VLOOKUP(A928,'REPORTE'!$A$1:$AG$1961,29,0)</f>
        <v>Cliente</v>
      </c>
      <c r="AK928" s="17" t="str">
        <f>VLOOKUP(A928,'REPORTE'!$A$1:$AG$1961,30,0)</f>
        <v>Primaria</v>
      </c>
      <c r="AL928" s="17" t="str">
        <f>VLOOKUP(A928,'REPORTE'!$A$1:$AG$1961,31,0)</f>
        <v>PICHINCHA</v>
      </c>
      <c r="AM928" s="17" t="str">
        <f>VLOOKUP(AL928,PROVINCIAS!$F$1:$G$1171,2,0)</f>
        <v>URBANA</v>
      </c>
    </row>
    <row r="929" spans="1:39" x14ac:dyDescent="0.45">
      <c r="A929" s="17">
        <v>1001855</v>
      </c>
      <c r="B929" s="17" t="s">
        <v>10401</v>
      </c>
      <c r="C929" s="85">
        <v>1710529189</v>
      </c>
      <c r="D929" s="17">
        <v>43</v>
      </c>
      <c r="E929" s="86">
        <v>28757</v>
      </c>
      <c r="F929" s="86" t="str">
        <f t="shared" si="85"/>
        <v>1978</v>
      </c>
      <c r="G929" s="87">
        <v>2022</v>
      </c>
      <c r="H929" s="87">
        <f t="shared" si="86"/>
        <v>44</v>
      </c>
      <c r="I929" s="87" t="str">
        <f t="shared" si="84"/>
        <v>Mal</v>
      </c>
      <c r="J929" s="17" t="s">
        <v>36</v>
      </c>
      <c r="K929" s="17">
        <v>1002644</v>
      </c>
      <c r="L929" s="17">
        <v>12</v>
      </c>
      <c r="M929" s="17">
        <v>0</v>
      </c>
      <c r="N929" s="17" t="str">
        <f t="shared" si="87"/>
        <v>A1</v>
      </c>
      <c r="O929" s="17" t="s">
        <v>10468</v>
      </c>
      <c r="P929" s="17" t="s">
        <v>10469</v>
      </c>
      <c r="Q929" s="88">
        <v>44604</v>
      </c>
      <c r="R929" s="88">
        <v>44972</v>
      </c>
      <c r="S929" s="89" t="s">
        <v>776</v>
      </c>
      <c r="T929" s="17">
        <v>2300</v>
      </c>
      <c r="U929" s="17" t="s">
        <v>10969</v>
      </c>
      <c r="V929" s="17">
        <v>21.5</v>
      </c>
      <c r="W929" s="17" t="s">
        <v>10994</v>
      </c>
      <c r="X929" s="17" t="str">
        <f t="shared" si="88"/>
        <v>Vigente</v>
      </c>
      <c r="Y929" s="17" t="str">
        <f t="shared" si="89"/>
        <v>V</v>
      </c>
      <c r="Z929" s="17" t="s">
        <v>11114</v>
      </c>
      <c r="AA929" s="17" t="str">
        <f>VLOOKUP(A929,'REPORTE'!$A$1:$AG$1961,19,0)</f>
        <v>Actividades de agentes de energí­a eléctrica que organiza la venta de electricidad ví­a sistemas de distribución de energí­a operados por otros. Gestión de intercambiadores eléctricos.</v>
      </c>
      <c r="AB929" s="17">
        <v>1001963</v>
      </c>
      <c r="AC929" s="17" t="s">
        <v>11795</v>
      </c>
      <c r="AD929" s="17" t="s">
        <v>11944</v>
      </c>
      <c r="AE929" s="17" t="s">
        <v>12072</v>
      </c>
      <c r="AF929" s="17" t="s">
        <v>12576</v>
      </c>
      <c r="AG929" s="17" t="s">
        <v>1125</v>
      </c>
      <c r="AH929" s="17" t="str">
        <f>VLOOKUP(A929,'REPORTE'!$A$1:$AG$1961,5,0)</f>
        <v>ECUATORIANO(A)</v>
      </c>
      <c r="AI929" s="17">
        <f>VLOOKUP(A929,'REPORTE'!$A$1:$AG$1961,28,0)</f>
        <v>0</v>
      </c>
      <c r="AJ929" s="17" t="str">
        <f>VLOOKUP(A929,'REPORTE'!$A$1:$AG$1961,29,0)</f>
        <v>Cliente</v>
      </c>
      <c r="AK929" s="17" t="str">
        <f>VLOOKUP(A929,'REPORTE'!$A$1:$AG$1961,30,0)</f>
        <v>Formación Técnica (Intermedia)</v>
      </c>
      <c r="AL929" s="17" t="str">
        <f>VLOOKUP(A929,'REPORTE'!$A$1:$AG$1961,31,0)</f>
        <v>PICHINCHA</v>
      </c>
      <c r="AM929" s="17" t="str">
        <f>VLOOKUP(AL929,PROVINCIAS!$F$1:$G$1171,2,0)</f>
        <v>URBANA</v>
      </c>
    </row>
    <row r="930" spans="1:39" x14ac:dyDescent="0.45">
      <c r="A930" s="17">
        <v>1000141</v>
      </c>
      <c r="B930" s="17" t="s">
        <v>9752</v>
      </c>
      <c r="C930" s="85">
        <v>1717055204</v>
      </c>
      <c r="D930" s="17">
        <v>33</v>
      </c>
      <c r="E930" s="86">
        <v>32466</v>
      </c>
      <c r="F930" s="86" t="str">
        <f t="shared" si="85"/>
        <v>1988</v>
      </c>
      <c r="G930" s="87">
        <v>2022</v>
      </c>
      <c r="H930" s="87">
        <f t="shared" si="86"/>
        <v>34</v>
      </c>
      <c r="I930" s="87" t="str">
        <f t="shared" si="84"/>
        <v>Mal</v>
      </c>
      <c r="J930" s="17" t="s">
        <v>59</v>
      </c>
      <c r="K930" s="17">
        <v>1002649</v>
      </c>
      <c r="L930" s="17">
        <v>1</v>
      </c>
      <c r="M930" s="17">
        <v>0</v>
      </c>
      <c r="N930" s="17" t="str">
        <f t="shared" si="87"/>
        <v>A1</v>
      </c>
      <c r="O930" s="17" t="s">
        <v>10468</v>
      </c>
      <c r="P930" s="17" t="s">
        <v>10469</v>
      </c>
      <c r="Q930" s="88">
        <v>44606</v>
      </c>
      <c r="R930" s="88">
        <v>44634</v>
      </c>
      <c r="S930" s="89" t="s">
        <v>776</v>
      </c>
      <c r="T930" s="17">
        <v>600</v>
      </c>
      <c r="U930" s="17">
        <v>600</v>
      </c>
      <c r="V930" s="17">
        <v>23</v>
      </c>
      <c r="W930" s="17" t="s">
        <v>10994</v>
      </c>
      <c r="X930" s="17" t="str">
        <f t="shared" si="88"/>
        <v>Vigente</v>
      </c>
      <c r="Y930" s="17" t="str">
        <f t="shared" si="89"/>
        <v>V</v>
      </c>
      <c r="Z930" s="17" t="s">
        <v>11131</v>
      </c>
      <c r="AA930" s="17" t="str">
        <f>VLOOKUP(A930,'REPORTE'!$A$1:$AG$1961,19,0)</f>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v>
      </c>
      <c r="AB930" s="17">
        <v>1000188</v>
      </c>
      <c r="AC930" s="17" t="s">
        <v>11421</v>
      </c>
      <c r="AD930" s="17" t="s">
        <v>11863</v>
      </c>
      <c r="AE930" s="17" t="s">
        <v>12072</v>
      </c>
      <c r="AF930" s="17" t="s">
        <v>12145</v>
      </c>
      <c r="AG930" s="17" t="s">
        <v>665</v>
      </c>
      <c r="AH930" s="17" t="str">
        <f>VLOOKUP(A930,'REPORTE'!$A$1:$AG$1961,5,0)</f>
        <v>ECUATORIANO(A) INDIGENA</v>
      </c>
      <c r="AI930" s="17">
        <f>VLOOKUP(A930,'REPORTE'!$A$1:$AG$1961,28,0)</f>
        <v>44368</v>
      </c>
      <c r="AJ930" s="17" t="str">
        <f>VLOOKUP(A930,'REPORTE'!$A$1:$AG$1961,29,0)</f>
        <v>Cliente</v>
      </c>
      <c r="AK930" s="17" t="str">
        <f>VLOOKUP(A930,'REPORTE'!$A$1:$AG$1961,30,0)</f>
        <v>Secundaria</v>
      </c>
      <c r="AL930" s="17" t="str">
        <f>VLOOKUP(A930,'REPORTE'!$A$1:$AG$1961,31,0)</f>
        <v>PICHINCHA</v>
      </c>
      <c r="AM930" s="17" t="str">
        <f>VLOOKUP(AL930,PROVINCIAS!$F$1:$G$1171,2,0)</f>
        <v>URBANA</v>
      </c>
    </row>
    <row r="931" spans="1:39" x14ac:dyDescent="0.45">
      <c r="A931" s="17">
        <v>1000150</v>
      </c>
      <c r="B931" s="17" t="s">
        <v>9714</v>
      </c>
      <c r="C931" s="85">
        <v>1716330954</v>
      </c>
      <c r="D931" s="17">
        <v>67</v>
      </c>
      <c r="E931" s="86">
        <v>19957</v>
      </c>
      <c r="F931" s="86" t="str">
        <f t="shared" si="85"/>
        <v>1954</v>
      </c>
      <c r="G931" s="87">
        <v>2022</v>
      </c>
      <c r="H931" s="87">
        <f t="shared" si="86"/>
        <v>68</v>
      </c>
      <c r="I931" s="87" t="str">
        <f t="shared" si="84"/>
        <v>Mal</v>
      </c>
      <c r="J931" s="17" t="s">
        <v>59</v>
      </c>
      <c r="K931" s="17">
        <v>1002647</v>
      </c>
      <c r="L931" s="17">
        <v>1</v>
      </c>
      <c r="M931" s="17">
        <v>0</v>
      </c>
      <c r="N931" s="17" t="str">
        <f t="shared" si="87"/>
        <v>A1</v>
      </c>
      <c r="O931" s="17" t="s">
        <v>10468</v>
      </c>
      <c r="P931" s="17" t="s">
        <v>10469</v>
      </c>
      <c r="Q931" s="88">
        <v>44606</v>
      </c>
      <c r="R931" s="88">
        <v>44788</v>
      </c>
      <c r="S931" s="89" t="s">
        <v>776</v>
      </c>
      <c r="T931" s="17">
        <v>5000</v>
      </c>
      <c r="U931" s="17" t="s">
        <v>10911</v>
      </c>
      <c r="V931" s="17">
        <v>21.5</v>
      </c>
      <c r="W931" s="17" t="s">
        <v>10994</v>
      </c>
      <c r="X931" s="17" t="str">
        <f t="shared" si="88"/>
        <v>Vigente</v>
      </c>
      <c r="Y931" s="17" t="str">
        <f t="shared" si="89"/>
        <v>V</v>
      </c>
      <c r="Z931" s="17" t="s">
        <v>11022</v>
      </c>
      <c r="AA931" s="17" t="str">
        <f>VLOOKUP(A931,'REPORTE'!$A$1:$AG$1961,19,0)</f>
        <v>Venta al por mayor de frutas, legumbres y hortalizas.</v>
      </c>
      <c r="AB931" s="17">
        <v>1000183</v>
      </c>
      <c r="AC931" s="17" t="s">
        <v>11796</v>
      </c>
      <c r="AD931" s="17" t="s">
        <v>11897</v>
      </c>
      <c r="AE931" s="17" t="s">
        <v>12072</v>
      </c>
      <c r="AF931" s="17" t="s">
        <v>12126</v>
      </c>
      <c r="AG931" s="17" t="s">
        <v>1125</v>
      </c>
      <c r="AH931" s="17" t="str">
        <f>VLOOKUP(A931,'REPORTE'!$A$1:$AG$1961,5,0)</f>
        <v>ECUATORIANO(A) INDIGENA</v>
      </c>
      <c r="AI931" s="17">
        <f>VLOOKUP(A931,'REPORTE'!$A$1:$AG$1961,28,0)</f>
        <v>44385</v>
      </c>
      <c r="AJ931" s="17" t="str">
        <f>VLOOKUP(A931,'REPORTE'!$A$1:$AG$1961,29,0)</f>
        <v>Cliente</v>
      </c>
      <c r="AK931" s="17" t="str">
        <f>VLOOKUP(A931,'REPORTE'!$A$1:$AG$1961,30,0)</f>
        <v>Secundaria</v>
      </c>
      <c r="AL931" s="17" t="str">
        <f>VLOOKUP(A931,'REPORTE'!$A$1:$AG$1961,31,0)</f>
        <v>CHIMBORAZO</v>
      </c>
      <c r="AM931" s="17" t="e">
        <f>VLOOKUP(AL931,PROVINCIAS!$F$1:$G$1171,2,0)</f>
        <v>#N/A</v>
      </c>
    </row>
    <row r="932" spans="1:39" x14ac:dyDescent="0.45">
      <c r="A932" s="17">
        <v>1000684</v>
      </c>
      <c r="B932" s="17" t="s">
        <v>10052</v>
      </c>
      <c r="C932" s="85">
        <v>1716562895</v>
      </c>
      <c r="D932" s="17">
        <v>40</v>
      </c>
      <c r="E932" s="86">
        <v>29741</v>
      </c>
      <c r="F932" s="86" t="str">
        <f t="shared" si="85"/>
        <v>1981</v>
      </c>
      <c r="G932" s="87">
        <v>2022</v>
      </c>
      <c r="H932" s="87">
        <f t="shared" si="86"/>
        <v>41</v>
      </c>
      <c r="I932" s="87" t="str">
        <f t="shared" si="84"/>
        <v>Mal</v>
      </c>
      <c r="J932" s="17" t="s">
        <v>59</v>
      </c>
      <c r="K932" s="17">
        <v>1002650</v>
      </c>
      <c r="L932" s="17">
        <v>1</v>
      </c>
      <c r="M932" s="17">
        <v>0</v>
      </c>
      <c r="N932" s="17" t="str">
        <f t="shared" si="87"/>
        <v>A1</v>
      </c>
      <c r="O932" s="17" t="s">
        <v>10468</v>
      </c>
      <c r="P932" s="17" t="s">
        <v>10469</v>
      </c>
      <c r="Q932" s="88">
        <v>44606</v>
      </c>
      <c r="R932" s="88">
        <v>44798</v>
      </c>
      <c r="S932" s="89" t="s">
        <v>776</v>
      </c>
      <c r="T932" s="17">
        <v>800</v>
      </c>
      <c r="U932" s="17">
        <v>800</v>
      </c>
      <c r="V932" s="17">
        <v>23</v>
      </c>
      <c r="W932" s="17" t="s">
        <v>10994</v>
      </c>
      <c r="X932" s="17" t="str">
        <f t="shared" si="88"/>
        <v>Vigente</v>
      </c>
      <c r="Y932" s="17" t="str">
        <f t="shared" si="89"/>
        <v>V</v>
      </c>
      <c r="Z932" s="17" t="s">
        <v>244</v>
      </c>
      <c r="AA932" s="17" t="str">
        <f>VLOOKUP(A932,'REPORTE'!$A$1:$AG$1961,19,0)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AB932" s="17">
        <v>1000753</v>
      </c>
      <c r="AC932" s="17" t="s">
        <v>11422</v>
      </c>
      <c r="AD932" s="17" t="s">
        <v>11912</v>
      </c>
      <c r="AE932" s="17" t="s">
        <v>12072</v>
      </c>
      <c r="AF932" s="17" t="s">
        <v>11150</v>
      </c>
      <c r="AG932" s="17" t="s">
        <v>665</v>
      </c>
      <c r="AH932" s="17" t="str">
        <f>VLOOKUP(A932,'REPORTE'!$A$1:$AG$1961,5,0)</f>
        <v>ECUATORIANO(A)</v>
      </c>
      <c r="AI932" s="17">
        <f>VLOOKUP(A932,'REPORTE'!$A$1:$AG$1961,28,0)</f>
        <v>44153</v>
      </c>
      <c r="AJ932" s="17" t="str">
        <f>VLOOKUP(A932,'REPORTE'!$A$1:$AG$1961,29,0)</f>
        <v>Cliente</v>
      </c>
      <c r="AK932" s="17" t="str">
        <f>VLOOKUP(A932,'REPORTE'!$A$1:$AG$1961,30,0)</f>
        <v>Secundaria</v>
      </c>
      <c r="AL932" s="17" t="str">
        <f>VLOOKUP(A932,'REPORTE'!$A$1:$AG$1961,31,0)</f>
        <v>PICHINCHA</v>
      </c>
      <c r="AM932" s="17" t="str">
        <f>VLOOKUP(AL932,PROVINCIAS!$F$1:$G$1171,2,0)</f>
        <v>URBANA</v>
      </c>
    </row>
    <row r="933" spans="1:39" x14ac:dyDescent="0.45">
      <c r="A933" s="17">
        <v>1000898</v>
      </c>
      <c r="B933" s="17" t="s">
        <v>9703</v>
      </c>
      <c r="C933" s="85">
        <v>1721850434</v>
      </c>
      <c r="D933" s="17">
        <v>30</v>
      </c>
      <c r="E933" s="86">
        <v>33614</v>
      </c>
      <c r="F933" s="86" t="str">
        <f t="shared" si="85"/>
        <v>1992</v>
      </c>
      <c r="G933" s="87">
        <v>2022</v>
      </c>
      <c r="H933" s="87">
        <f t="shared" si="86"/>
        <v>30</v>
      </c>
      <c r="I933" s="87" t="str">
        <f t="shared" si="84"/>
        <v>Mal</v>
      </c>
      <c r="J933" s="17" t="s">
        <v>59</v>
      </c>
      <c r="K933" s="17">
        <v>1002653</v>
      </c>
      <c r="L933" s="17">
        <v>1</v>
      </c>
      <c r="M933" s="17">
        <v>0</v>
      </c>
      <c r="N933" s="17" t="str">
        <f t="shared" si="87"/>
        <v>A1</v>
      </c>
      <c r="O933" s="17" t="s">
        <v>10468</v>
      </c>
      <c r="P933" s="17" t="s">
        <v>10469</v>
      </c>
      <c r="Q933" s="88">
        <v>44606</v>
      </c>
      <c r="R933" s="88">
        <v>44706</v>
      </c>
      <c r="S933" s="89" t="s">
        <v>776</v>
      </c>
      <c r="T933" s="17">
        <v>700</v>
      </c>
      <c r="U933" s="17">
        <v>700</v>
      </c>
      <c r="V933" s="17">
        <v>23</v>
      </c>
      <c r="W933" s="17" t="s">
        <v>10994</v>
      </c>
      <c r="X933" s="17" t="str">
        <f t="shared" si="88"/>
        <v>Vigente</v>
      </c>
      <c r="Y933" s="17" t="str">
        <f t="shared" si="89"/>
        <v>V</v>
      </c>
      <c r="Z933" s="17" t="s">
        <v>11038</v>
      </c>
      <c r="AA933" s="17" t="str">
        <f>VLOOKUP(A933,'REPORTE'!$A$1:$AG$1961,19,0)</f>
        <v>Fabricación de espejos de vidrio, incluido espejos retrovisores para vehí­culos.</v>
      </c>
      <c r="AB933" s="17">
        <v>1000967</v>
      </c>
      <c r="AC933" s="17" t="s">
        <v>11423</v>
      </c>
      <c r="AD933" s="17" t="s">
        <v>11859</v>
      </c>
      <c r="AE933" s="17" t="s">
        <v>12072</v>
      </c>
      <c r="AF933" s="17" t="s">
        <v>11150</v>
      </c>
      <c r="AG933" s="17" t="s">
        <v>665</v>
      </c>
      <c r="AH933" s="17" t="str">
        <f>VLOOKUP(A933,'REPORTE'!$A$1:$AG$1961,5,0)</f>
        <v>ECUATORIANO(A)</v>
      </c>
      <c r="AI933" s="17">
        <f>VLOOKUP(A933,'REPORTE'!$A$1:$AG$1961,28,0)</f>
        <v>44116</v>
      </c>
      <c r="AJ933" s="17" t="str">
        <f>VLOOKUP(A933,'REPORTE'!$A$1:$AG$1961,29,0)</f>
        <v>Cliente</v>
      </c>
      <c r="AK933" s="17" t="str">
        <f>VLOOKUP(A933,'REPORTE'!$A$1:$AG$1961,30,0)</f>
        <v>Primaria</v>
      </c>
      <c r="AL933" s="17" t="str">
        <f>VLOOKUP(A933,'REPORTE'!$A$1:$AG$1961,31,0)</f>
        <v>PICHINCHA</v>
      </c>
      <c r="AM933" s="17" t="str">
        <f>VLOOKUP(AL933,PROVINCIAS!$F$1:$G$1171,2,0)</f>
        <v>URBANA</v>
      </c>
    </row>
    <row r="934" spans="1:39" x14ac:dyDescent="0.45">
      <c r="A934" s="17">
        <v>1000989</v>
      </c>
      <c r="B934" s="17" t="s">
        <v>10112</v>
      </c>
      <c r="C934" s="85">
        <v>1102897582</v>
      </c>
      <c r="D934" s="17">
        <v>51</v>
      </c>
      <c r="E934" s="86">
        <v>25710</v>
      </c>
      <c r="F934" s="86" t="str">
        <f t="shared" si="85"/>
        <v>1970</v>
      </c>
      <c r="G934" s="87">
        <v>2022</v>
      </c>
      <c r="H934" s="87">
        <f t="shared" si="86"/>
        <v>52</v>
      </c>
      <c r="I934" s="87" t="str">
        <f t="shared" si="84"/>
        <v>Mal</v>
      </c>
      <c r="J934" s="17" t="s">
        <v>36</v>
      </c>
      <c r="K934" s="17">
        <v>1002648</v>
      </c>
      <c r="L934" s="17">
        <v>1</v>
      </c>
      <c r="M934" s="17">
        <v>0</v>
      </c>
      <c r="N934" s="17" t="str">
        <f t="shared" si="87"/>
        <v>A1</v>
      </c>
      <c r="O934" s="17" t="s">
        <v>10468</v>
      </c>
      <c r="P934" s="17" t="s">
        <v>10469</v>
      </c>
      <c r="Q934" s="88">
        <v>44606</v>
      </c>
      <c r="R934" s="88">
        <v>44798</v>
      </c>
      <c r="S934" s="89" t="s">
        <v>776</v>
      </c>
      <c r="T934" s="17">
        <v>1200</v>
      </c>
      <c r="U934" s="17" t="s">
        <v>10942</v>
      </c>
      <c r="V934" s="17">
        <v>23</v>
      </c>
      <c r="W934" s="17" t="s">
        <v>10994</v>
      </c>
      <c r="X934" s="17" t="str">
        <f t="shared" si="88"/>
        <v>Vigente</v>
      </c>
      <c r="Y934" s="17" t="str">
        <f t="shared" si="89"/>
        <v>V</v>
      </c>
      <c r="Z934" s="17" t="s">
        <v>11132</v>
      </c>
      <c r="AA934" s="17" t="str">
        <f>VLOOKUP(A934,'REPORTE'!$A$1:$AG$1961,19,0)</f>
        <v>Venta al por menor de telas, lanas y otros hilados para tejer, artí­culos de mercerí­a (agujas e hilo de coser) en establecimientos especializados.</v>
      </c>
      <c r="AB934" s="17">
        <v>1001058</v>
      </c>
      <c r="AC934" s="17" t="s">
        <v>11424</v>
      </c>
      <c r="AD934" s="17" t="s">
        <v>11994</v>
      </c>
      <c r="AE934" s="17" t="s">
        <v>12072</v>
      </c>
      <c r="AF934" s="17" t="s">
        <v>12352</v>
      </c>
      <c r="AG934" s="17" t="s">
        <v>665</v>
      </c>
      <c r="AH934" s="17" t="str">
        <f>VLOOKUP(A934,'REPORTE'!$A$1:$AG$1961,5,0)</f>
        <v>ECUATORIANO(A) INDIGENA</v>
      </c>
      <c r="AI934" s="17">
        <f>VLOOKUP(A934,'REPORTE'!$A$1:$AG$1961,28,0)</f>
        <v>44442</v>
      </c>
      <c r="AJ934" s="17" t="str">
        <f>VLOOKUP(A934,'REPORTE'!$A$1:$AG$1961,29,0)</f>
        <v>Cliente</v>
      </c>
      <c r="AK934" s="17" t="str">
        <f>VLOOKUP(A934,'REPORTE'!$A$1:$AG$1961,30,0)</f>
        <v>Secundaria</v>
      </c>
      <c r="AL934" s="17" t="str">
        <f>VLOOKUP(A934,'REPORTE'!$A$1:$AG$1961,31,0)</f>
        <v>LOJA</v>
      </c>
      <c r="AM934" s="17" t="str">
        <f>VLOOKUP(AL934,PROVINCIAS!$F$1:$G$1171,2,0)</f>
        <v>URBANA</v>
      </c>
    </row>
    <row r="935" spans="1:39" x14ac:dyDescent="0.45">
      <c r="A935" s="17">
        <v>1001161</v>
      </c>
      <c r="B935" s="17" t="s">
        <v>10402</v>
      </c>
      <c r="C935" s="85">
        <v>1721266870</v>
      </c>
      <c r="D935" s="17">
        <v>37</v>
      </c>
      <c r="E935" s="86">
        <v>30985</v>
      </c>
      <c r="F935" s="86" t="str">
        <f t="shared" si="85"/>
        <v>1984</v>
      </c>
      <c r="G935" s="87">
        <v>2022</v>
      </c>
      <c r="H935" s="87">
        <f t="shared" si="86"/>
        <v>38</v>
      </c>
      <c r="I935" s="87" t="str">
        <f t="shared" si="84"/>
        <v>Mal</v>
      </c>
      <c r="J935" s="17" t="s">
        <v>36</v>
      </c>
      <c r="K935" s="17">
        <v>1002651</v>
      </c>
      <c r="L935" s="17">
        <v>1</v>
      </c>
      <c r="M935" s="17">
        <v>0</v>
      </c>
      <c r="N935" s="17" t="str">
        <f t="shared" si="87"/>
        <v>A1</v>
      </c>
      <c r="O935" s="17" t="s">
        <v>10468</v>
      </c>
      <c r="P935" s="17" t="s">
        <v>10469</v>
      </c>
      <c r="Q935" s="88">
        <v>44606</v>
      </c>
      <c r="R935" s="88">
        <v>44706</v>
      </c>
      <c r="S935" s="89" t="s">
        <v>776</v>
      </c>
      <c r="T935" s="17">
        <v>3500</v>
      </c>
      <c r="U935" s="17" t="s">
        <v>10971</v>
      </c>
      <c r="V935" s="17">
        <v>21.5</v>
      </c>
      <c r="W935" s="17" t="s">
        <v>10994</v>
      </c>
      <c r="X935" s="17" t="str">
        <f t="shared" si="88"/>
        <v>Vigente</v>
      </c>
      <c r="Y935" s="17" t="str">
        <f t="shared" si="89"/>
        <v>V</v>
      </c>
      <c r="Z935" s="17" t="s">
        <v>11110</v>
      </c>
      <c r="AA935" s="17" t="str">
        <f>VLOOKUP(A935,'REPORTE'!$A$1:$AG$1961,19,0)</f>
        <v>Restaurantes de comida rápida, puestos de refrigerio y establecimientos que ofrecen comida para llevar, reparto de pizza, etcétera; heladerí­as, fuentes de soda, etcétera.</v>
      </c>
      <c r="AB935" s="17">
        <v>1001240</v>
      </c>
      <c r="AC935" s="17" t="s">
        <v>11797</v>
      </c>
      <c r="AD935" s="17" t="s">
        <v>12015</v>
      </c>
      <c r="AE935" s="17" t="s">
        <v>12072</v>
      </c>
      <c r="AF935" s="17" t="s">
        <v>12577</v>
      </c>
      <c r="AG935" s="17" t="s">
        <v>665</v>
      </c>
      <c r="AH935" s="17" t="str">
        <f>VLOOKUP(A935,'REPORTE'!$A$1:$AG$1961,5,0)</f>
        <v>ECUATORIANO(A)</v>
      </c>
      <c r="AI935" s="17">
        <f>VLOOKUP(A935,'REPORTE'!$A$1:$AG$1961,28,0)</f>
        <v>44420</v>
      </c>
      <c r="AJ935" s="17" t="str">
        <f>VLOOKUP(A935,'REPORTE'!$A$1:$AG$1961,29,0)</f>
        <v>Cliente</v>
      </c>
      <c r="AK935" s="17" t="str">
        <f>VLOOKUP(A935,'REPORTE'!$A$1:$AG$1961,30,0)</f>
        <v>Secundaria</v>
      </c>
      <c r="AL935" s="17" t="str">
        <f>VLOOKUP(A935,'REPORTE'!$A$1:$AG$1961,31,0)</f>
        <v>GUAYAS</v>
      </c>
      <c r="AM935" s="17" t="e">
        <f>VLOOKUP(AL935,PROVINCIAS!$F$1:$G$1171,2,0)</f>
        <v>#N/A</v>
      </c>
    </row>
    <row r="936" spans="1:39" x14ac:dyDescent="0.45">
      <c r="A936" s="17">
        <v>1001876</v>
      </c>
      <c r="B936" s="17" t="s">
        <v>10403</v>
      </c>
      <c r="C936" s="85">
        <v>605322320</v>
      </c>
      <c r="D936" s="17">
        <v>19</v>
      </c>
      <c r="E936" s="86">
        <v>37317</v>
      </c>
      <c r="F936" s="86" t="str">
        <f t="shared" si="85"/>
        <v>2002</v>
      </c>
      <c r="G936" s="87">
        <v>2022</v>
      </c>
      <c r="H936" s="87">
        <f t="shared" si="86"/>
        <v>20</v>
      </c>
      <c r="I936" s="87" t="str">
        <f t="shared" si="84"/>
        <v>Mal</v>
      </c>
      <c r="J936" s="17" t="s">
        <v>36</v>
      </c>
      <c r="K936" s="17">
        <v>1002646</v>
      </c>
      <c r="L936" s="17">
        <v>6</v>
      </c>
      <c r="M936" s="17">
        <v>0</v>
      </c>
      <c r="N936" s="17" t="str">
        <f t="shared" si="87"/>
        <v>A1</v>
      </c>
      <c r="O936" s="17" t="s">
        <v>10468</v>
      </c>
      <c r="P936" s="17" t="s">
        <v>10469</v>
      </c>
      <c r="Q936" s="88">
        <v>44606</v>
      </c>
      <c r="R936" s="88">
        <v>44788</v>
      </c>
      <c r="S936" s="89" t="s">
        <v>776</v>
      </c>
      <c r="T936" s="17">
        <v>500</v>
      </c>
      <c r="U936" s="17">
        <v>500</v>
      </c>
      <c r="V936" s="17">
        <v>23</v>
      </c>
      <c r="W936" s="17" t="s">
        <v>10994</v>
      </c>
      <c r="X936" s="17" t="str">
        <f t="shared" si="88"/>
        <v>Vigente</v>
      </c>
      <c r="Y936" s="17" t="str">
        <f t="shared" si="89"/>
        <v>V</v>
      </c>
      <c r="Z936" s="17" t="s">
        <v>244</v>
      </c>
      <c r="AA936" s="17" t="str">
        <f>VLOOKUP(A936,'REPORTE'!$A$1:$AG$1961,19,0)</f>
        <v>Estudiante</v>
      </c>
      <c r="AB936" s="17">
        <v>1001991</v>
      </c>
      <c r="AC936" s="17" t="s">
        <v>11425</v>
      </c>
      <c r="AD936" s="17" t="s">
        <v>12059</v>
      </c>
      <c r="AE936" s="17" t="s">
        <v>12072</v>
      </c>
      <c r="AF936" s="17" t="s">
        <v>12578</v>
      </c>
      <c r="AG936" s="17" t="s">
        <v>74</v>
      </c>
      <c r="AH936" s="17" t="str">
        <f>VLOOKUP(A936,'REPORTE'!$A$1:$AG$1961,5,0)</f>
        <v>ECUATORIANO(A)</v>
      </c>
      <c r="AI936" s="17">
        <f>VLOOKUP(A936,'REPORTE'!$A$1:$AG$1961,28,0)</f>
        <v>44606</v>
      </c>
      <c r="AJ936" s="17" t="str">
        <f>VLOOKUP(A936,'REPORTE'!$A$1:$AG$1961,29,0)</f>
        <v>Cliente</v>
      </c>
      <c r="AK936" s="17" t="str">
        <f>VLOOKUP(A936,'REPORTE'!$A$1:$AG$1961,30,0)</f>
        <v>Secundaria</v>
      </c>
      <c r="AL936" s="17" t="str">
        <f>VLOOKUP(A936,'REPORTE'!$A$1:$AG$1961,31,0)</f>
        <v>CHIMBORAZO</v>
      </c>
      <c r="AM936" s="17" t="e">
        <f>VLOOKUP(AL936,PROVINCIAS!$F$1:$G$1171,2,0)</f>
        <v>#N/A</v>
      </c>
    </row>
    <row r="937" spans="1:39" x14ac:dyDescent="0.45">
      <c r="A937" s="17">
        <v>1001881</v>
      </c>
      <c r="B937" s="17" t="s">
        <v>10404</v>
      </c>
      <c r="C937" s="85">
        <v>603918293</v>
      </c>
      <c r="D937" s="17">
        <v>39</v>
      </c>
      <c r="E937" s="86">
        <v>30227</v>
      </c>
      <c r="F937" s="86" t="str">
        <f t="shared" si="85"/>
        <v>1982</v>
      </c>
      <c r="G937" s="87">
        <v>2022</v>
      </c>
      <c r="H937" s="87">
        <f t="shared" si="86"/>
        <v>40</v>
      </c>
      <c r="I937" s="87" t="str">
        <f t="shared" si="84"/>
        <v>Mal</v>
      </c>
      <c r="J937" s="17" t="s">
        <v>59</v>
      </c>
      <c r="K937" s="17">
        <v>1002654</v>
      </c>
      <c r="L937" s="17">
        <v>12</v>
      </c>
      <c r="M937" s="17">
        <v>0</v>
      </c>
      <c r="N937" s="17" t="str">
        <f t="shared" si="87"/>
        <v>A1</v>
      </c>
      <c r="O937" s="17" t="s">
        <v>10468</v>
      </c>
      <c r="P937" s="17" t="s">
        <v>10469</v>
      </c>
      <c r="Q937" s="88">
        <v>44606</v>
      </c>
      <c r="R937" s="88">
        <v>44990</v>
      </c>
      <c r="S937" s="89" t="s">
        <v>776</v>
      </c>
      <c r="T937" s="17">
        <v>2000</v>
      </c>
      <c r="U937" s="17" t="s">
        <v>10763</v>
      </c>
      <c r="V937" s="17">
        <v>21.5</v>
      </c>
      <c r="W937" s="17" t="s">
        <v>10994</v>
      </c>
      <c r="X937" s="17" t="str">
        <f t="shared" si="88"/>
        <v>Vigente</v>
      </c>
      <c r="Y937" s="17" t="str">
        <f t="shared" si="89"/>
        <v>V</v>
      </c>
      <c r="Z937" s="17" t="s">
        <v>244</v>
      </c>
      <c r="AA937" s="17" t="str">
        <f>VLOOKUP(A937,'REPORTE'!$A$1:$AG$1961,19,0)</f>
        <v>Empleado Privado</v>
      </c>
      <c r="AB937" s="17">
        <v>1001996</v>
      </c>
      <c r="AC937" s="17" t="s">
        <v>11426</v>
      </c>
      <c r="AD937" s="17" t="s">
        <v>11860</v>
      </c>
      <c r="AE937" s="17" t="s">
        <v>12072</v>
      </c>
      <c r="AF937" s="17" t="s">
        <v>12370</v>
      </c>
      <c r="AG937" s="17" t="s">
        <v>74</v>
      </c>
      <c r="AH937" s="17" t="str">
        <f>VLOOKUP(A937,'REPORTE'!$A$1:$AG$1961,5,0)</f>
        <v>ECUATORIANO(A)</v>
      </c>
      <c r="AI937" s="17">
        <f>VLOOKUP(A937,'REPORTE'!$A$1:$AG$1961,28,0)</f>
        <v>0</v>
      </c>
      <c r="AJ937" s="17" t="str">
        <f>VLOOKUP(A937,'REPORTE'!$A$1:$AG$1961,29,0)</f>
        <v>Cliente</v>
      </c>
      <c r="AK937" s="17" t="str">
        <f>VLOOKUP(A937,'REPORTE'!$A$1:$AG$1961,30,0)</f>
        <v>Primaria</v>
      </c>
      <c r="AL937" s="17" t="str">
        <f>VLOOKUP(A937,'REPORTE'!$A$1:$AG$1961,31,0)</f>
        <v>CHIMBORAZO</v>
      </c>
      <c r="AM937" s="17" t="e">
        <f>VLOOKUP(AL937,PROVINCIAS!$F$1:$G$1171,2,0)</f>
        <v>#N/A</v>
      </c>
    </row>
    <row r="938" spans="1:39" x14ac:dyDescent="0.45">
      <c r="A938" s="17">
        <v>1000491</v>
      </c>
      <c r="B938" s="17" t="s">
        <v>10405</v>
      </c>
      <c r="C938" s="85">
        <v>1751390988</v>
      </c>
      <c r="D938" s="17">
        <v>20</v>
      </c>
      <c r="E938" s="86">
        <v>36972</v>
      </c>
      <c r="F938" s="86" t="str">
        <f t="shared" si="85"/>
        <v>2001</v>
      </c>
      <c r="G938" s="87">
        <v>2022</v>
      </c>
      <c r="H938" s="87">
        <f t="shared" si="86"/>
        <v>21</v>
      </c>
      <c r="I938" s="87" t="str">
        <f t="shared" si="84"/>
        <v>Mal</v>
      </c>
      <c r="J938" s="17" t="s">
        <v>36</v>
      </c>
      <c r="K938" s="17">
        <v>1002655</v>
      </c>
      <c r="L938" s="17">
        <v>1</v>
      </c>
      <c r="M938" s="17">
        <v>0</v>
      </c>
      <c r="N938" s="17" t="str">
        <f t="shared" si="87"/>
        <v>A1</v>
      </c>
      <c r="O938" s="17" t="s">
        <v>10468</v>
      </c>
      <c r="P938" s="17" t="s">
        <v>10469</v>
      </c>
      <c r="Q938" s="88">
        <v>44607</v>
      </c>
      <c r="R938" s="88">
        <v>44686</v>
      </c>
      <c r="S938" s="89" t="s">
        <v>776</v>
      </c>
      <c r="T938" s="17">
        <v>1000</v>
      </c>
      <c r="U938" s="17" t="s">
        <v>10532</v>
      </c>
      <c r="V938" s="17">
        <v>23</v>
      </c>
      <c r="W938" s="17" t="s">
        <v>10994</v>
      </c>
      <c r="X938" s="17" t="str">
        <f t="shared" si="88"/>
        <v>Vigente</v>
      </c>
      <c r="Y938" s="17" t="str">
        <f t="shared" si="89"/>
        <v>V</v>
      </c>
      <c r="Z938" s="17" t="s">
        <v>348</v>
      </c>
      <c r="AA938" s="17" t="str">
        <f>VLOOKUP(A938,'REPORTE'!$A$1:$AG$1961,19,0)</f>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v>
      </c>
      <c r="AB938" s="17">
        <v>1000560</v>
      </c>
      <c r="AC938" s="17" t="s">
        <v>11427</v>
      </c>
      <c r="AD938" s="17" t="s">
        <v>12060</v>
      </c>
      <c r="AE938" s="17" t="s">
        <v>12072</v>
      </c>
      <c r="AF938" s="17" t="s">
        <v>12579</v>
      </c>
      <c r="AG938" s="17" t="s">
        <v>1125</v>
      </c>
      <c r="AH938" s="17" t="str">
        <f>VLOOKUP(A938,'REPORTE'!$A$1:$AG$1961,5,0)</f>
        <v>ECUATORIANO(A) INDIGENA</v>
      </c>
      <c r="AI938" s="17">
        <f>VLOOKUP(A938,'REPORTE'!$A$1:$AG$1961,28,0)</f>
        <v>44607</v>
      </c>
      <c r="AJ938" s="17" t="str">
        <f>VLOOKUP(A938,'REPORTE'!$A$1:$AG$1961,29,0)</f>
        <v>Cliente</v>
      </c>
      <c r="AK938" s="17" t="str">
        <f>VLOOKUP(A938,'REPORTE'!$A$1:$AG$1961,30,0)</f>
        <v>Secundaria</v>
      </c>
      <c r="AL938" s="17" t="str">
        <f>VLOOKUP(A938,'REPORTE'!$A$1:$AG$1961,31,0)</f>
        <v>CHIMBORAZO</v>
      </c>
      <c r="AM938" s="17" t="e">
        <f>VLOOKUP(AL938,PROVINCIAS!$F$1:$G$1171,2,0)</f>
        <v>#N/A</v>
      </c>
    </row>
    <row r="939" spans="1:39" x14ac:dyDescent="0.45">
      <c r="A939" s="17">
        <v>1001229</v>
      </c>
      <c r="B939" s="17" t="s">
        <v>10406</v>
      </c>
      <c r="C939" s="85">
        <v>1724944184</v>
      </c>
      <c r="D939" s="17">
        <v>33</v>
      </c>
      <c r="E939" s="86">
        <v>32446</v>
      </c>
      <c r="F939" s="86" t="str">
        <f t="shared" si="85"/>
        <v>1988</v>
      </c>
      <c r="G939" s="87">
        <v>2022</v>
      </c>
      <c r="H939" s="87">
        <f t="shared" si="86"/>
        <v>34</v>
      </c>
      <c r="I939" s="87" t="str">
        <f t="shared" si="84"/>
        <v>Mal</v>
      </c>
      <c r="J939" s="17" t="s">
        <v>36</v>
      </c>
      <c r="K939" s="17">
        <v>1002658</v>
      </c>
      <c r="L939" s="17">
        <v>18</v>
      </c>
      <c r="M939" s="17">
        <v>0</v>
      </c>
      <c r="N939" s="17" t="str">
        <f t="shared" si="87"/>
        <v>A1</v>
      </c>
      <c r="O939" s="17" t="s">
        <v>10468</v>
      </c>
      <c r="P939" s="17" t="s">
        <v>10469</v>
      </c>
      <c r="Q939" s="88">
        <v>44607</v>
      </c>
      <c r="R939" s="88">
        <v>45163</v>
      </c>
      <c r="S939" s="89" t="s">
        <v>776</v>
      </c>
      <c r="T939" s="17">
        <v>5000</v>
      </c>
      <c r="U939" s="17" t="s">
        <v>10911</v>
      </c>
      <c r="V939" s="17">
        <v>21.5</v>
      </c>
      <c r="W939" s="17" t="s">
        <v>10994</v>
      </c>
      <c r="X939" s="17" t="str">
        <f t="shared" si="88"/>
        <v>Vigente</v>
      </c>
      <c r="Y939" s="17" t="str">
        <f t="shared" si="89"/>
        <v>V</v>
      </c>
      <c r="Z939" s="17" t="s">
        <v>11122</v>
      </c>
      <c r="AA939" s="17" t="str">
        <f>VLOOKUP(A939,'REPORTE'!$A$1:$AG$1961,19,0)</f>
        <v>Servicios de restaurantes y bares en conexión con transporte cuando son proporcionadas por unidades independientes: bares del aeropuerto, bares terminales terrestres, etcétera.</v>
      </c>
      <c r="AB939" s="17">
        <v>1001306</v>
      </c>
      <c r="AC939" s="17" t="s">
        <v>11798</v>
      </c>
      <c r="AD939" s="17" t="s">
        <v>11916</v>
      </c>
      <c r="AE939" s="17" t="s">
        <v>12072</v>
      </c>
      <c r="AF939" s="17" t="s">
        <v>12580</v>
      </c>
      <c r="AG939" s="17" t="s">
        <v>1125</v>
      </c>
      <c r="AH939" s="17" t="str">
        <f>VLOOKUP(A939,'REPORTE'!$A$1:$AG$1961,5,0)</f>
        <v>ECUATORIANO(A)</v>
      </c>
      <c r="AI939" s="17">
        <f>VLOOKUP(A939,'REPORTE'!$A$1:$AG$1961,28,0)</f>
        <v>44348</v>
      </c>
      <c r="AJ939" s="17" t="str">
        <f>VLOOKUP(A939,'REPORTE'!$A$1:$AG$1961,29,0)</f>
        <v>Cliente</v>
      </c>
      <c r="AK939" s="17" t="str">
        <f>VLOOKUP(A939,'REPORTE'!$A$1:$AG$1961,30,0)</f>
        <v>Secundaria</v>
      </c>
      <c r="AL939" s="17" t="str">
        <f>VLOOKUP(A939,'REPORTE'!$A$1:$AG$1961,31,0)</f>
        <v>GUAYAS</v>
      </c>
      <c r="AM939" s="17" t="e">
        <f>VLOOKUP(AL939,PROVINCIAS!$F$1:$G$1171,2,0)</f>
        <v>#N/A</v>
      </c>
    </row>
    <row r="940" spans="1:39" x14ac:dyDescent="0.45">
      <c r="A940" s="17">
        <v>1001874</v>
      </c>
      <c r="B940" s="17" t="s">
        <v>10407</v>
      </c>
      <c r="C940" s="85">
        <v>2450946906</v>
      </c>
      <c r="D940" s="17">
        <v>21</v>
      </c>
      <c r="E940" s="86">
        <v>36923</v>
      </c>
      <c r="F940" s="86" t="str">
        <f t="shared" si="85"/>
        <v>2001</v>
      </c>
      <c r="G940" s="87">
        <v>2022</v>
      </c>
      <c r="H940" s="87">
        <f t="shared" si="86"/>
        <v>21</v>
      </c>
      <c r="I940" s="87" t="str">
        <f t="shared" si="84"/>
        <v>Mal</v>
      </c>
      <c r="J940" s="17" t="s">
        <v>59</v>
      </c>
      <c r="K940" s="17">
        <v>1002659</v>
      </c>
      <c r="L940" s="17">
        <v>4</v>
      </c>
      <c r="M940" s="17">
        <v>0</v>
      </c>
      <c r="N940" s="17" t="str">
        <f t="shared" si="87"/>
        <v>A1</v>
      </c>
      <c r="O940" s="17" t="s">
        <v>10468</v>
      </c>
      <c r="P940" s="17" t="s">
        <v>10469</v>
      </c>
      <c r="Q940" s="88">
        <v>44607</v>
      </c>
      <c r="R940" s="88">
        <v>44752</v>
      </c>
      <c r="S940" s="89" t="s">
        <v>776</v>
      </c>
      <c r="T940" s="17">
        <v>500</v>
      </c>
      <c r="U940" s="17">
        <v>500</v>
      </c>
      <c r="V940" s="17">
        <v>23</v>
      </c>
      <c r="W940" s="17" t="s">
        <v>10994</v>
      </c>
      <c r="X940" s="17" t="str">
        <f t="shared" si="88"/>
        <v>Vigente</v>
      </c>
      <c r="Y940" s="17" t="str">
        <f t="shared" si="89"/>
        <v>V</v>
      </c>
      <c r="Z940" s="17" t="s">
        <v>244</v>
      </c>
      <c r="AA940" s="17" t="str">
        <f>VLOOKUP(A940,'REPORTE'!$A$1:$AG$1961,19,0)</f>
        <v>Actividades de agentes y corredores de seguros (intermediarios de seguros) que venden, negocian u ofertan contratos de anualidades y pólizas de seguros y reaseguros.</v>
      </c>
      <c r="AB940" s="17">
        <v>1001987</v>
      </c>
      <c r="AC940" s="17" t="s">
        <v>11428</v>
      </c>
      <c r="AD940" s="17" t="s">
        <v>11866</v>
      </c>
      <c r="AE940" s="17" t="s">
        <v>12072</v>
      </c>
      <c r="AF940" s="17" t="s">
        <v>12581</v>
      </c>
      <c r="AG940" s="17" t="s">
        <v>74</v>
      </c>
      <c r="AH940" s="17" t="str">
        <f>VLOOKUP(A940,'REPORTE'!$A$1:$AG$1961,5,0)</f>
        <v>ECUATORIANO(A)</v>
      </c>
      <c r="AI940" s="17">
        <f>VLOOKUP(A940,'REPORTE'!$A$1:$AG$1961,28,0)</f>
        <v>0</v>
      </c>
      <c r="AJ940" s="17" t="str">
        <f>VLOOKUP(A940,'REPORTE'!$A$1:$AG$1961,29,0)</f>
        <v>Cliente</v>
      </c>
      <c r="AK940" s="17" t="str">
        <f>VLOOKUP(A940,'REPORTE'!$A$1:$AG$1961,30,0)</f>
        <v>Secundaria</v>
      </c>
      <c r="AL940" s="17" t="str">
        <f>VLOOKUP(A940,'REPORTE'!$A$1:$AG$1961,31,0)</f>
        <v>SANTA ELENA</v>
      </c>
      <c r="AM940" s="17" t="str">
        <f>VLOOKUP(AL940,PROVINCIAS!$F$1:$G$1171,2,0)</f>
        <v>RURAL</v>
      </c>
    </row>
    <row r="941" spans="1:39" x14ac:dyDescent="0.45">
      <c r="A941" s="17">
        <v>1001878</v>
      </c>
      <c r="B941" s="17" t="s">
        <v>10408</v>
      </c>
      <c r="C941" s="85">
        <v>604638528</v>
      </c>
      <c r="D941" s="17">
        <v>27</v>
      </c>
      <c r="E941" s="86">
        <v>34741</v>
      </c>
      <c r="F941" s="86" t="str">
        <f t="shared" si="85"/>
        <v>1995</v>
      </c>
      <c r="G941" s="87">
        <v>2022</v>
      </c>
      <c r="H941" s="87">
        <f t="shared" si="86"/>
        <v>27</v>
      </c>
      <c r="I941" s="87" t="str">
        <f t="shared" si="84"/>
        <v>Mal</v>
      </c>
      <c r="J941" s="17" t="s">
        <v>36</v>
      </c>
      <c r="K941" s="17">
        <v>1002657</v>
      </c>
      <c r="L941" s="17">
        <v>7</v>
      </c>
      <c r="M941" s="17">
        <v>0</v>
      </c>
      <c r="N941" s="17" t="str">
        <f t="shared" si="87"/>
        <v>A1</v>
      </c>
      <c r="O941" s="17" t="s">
        <v>10468</v>
      </c>
      <c r="P941" s="17" t="s">
        <v>10469</v>
      </c>
      <c r="Q941" s="88">
        <v>44607</v>
      </c>
      <c r="R941" s="88">
        <v>44844</v>
      </c>
      <c r="S941" s="89" t="s">
        <v>776</v>
      </c>
      <c r="T941" s="17">
        <v>700</v>
      </c>
      <c r="U941" s="17">
        <v>700</v>
      </c>
      <c r="V941" s="17">
        <v>23</v>
      </c>
      <c r="W941" s="17" t="s">
        <v>10994</v>
      </c>
      <c r="X941" s="17" t="str">
        <f t="shared" si="88"/>
        <v>Vigente</v>
      </c>
      <c r="Y941" s="17" t="str">
        <f t="shared" si="89"/>
        <v>V</v>
      </c>
      <c r="Z941" s="17" t="s">
        <v>244</v>
      </c>
      <c r="AA941" s="17" t="str">
        <f>VLOOKUP(A941,'REPORTE'!$A$1:$AG$1961,19,0)</f>
        <v>Empleado Privado</v>
      </c>
      <c r="AB941" s="17">
        <v>1001993</v>
      </c>
      <c r="AC941" s="17" t="s">
        <v>11429</v>
      </c>
      <c r="AD941" s="17" t="s">
        <v>11891</v>
      </c>
      <c r="AE941" s="17" t="s">
        <v>12072</v>
      </c>
      <c r="AF941" s="17" t="s">
        <v>12582</v>
      </c>
      <c r="AG941" s="17" t="s">
        <v>74</v>
      </c>
      <c r="AH941" s="17" t="str">
        <f>VLOOKUP(A941,'REPORTE'!$A$1:$AG$1961,5,0)</f>
        <v>ECUATORIANO(A) INDIGENA</v>
      </c>
      <c r="AI941" s="17">
        <f>VLOOKUP(A941,'REPORTE'!$A$1:$AG$1961,28,0)</f>
        <v>44607</v>
      </c>
      <c r="AJ941" s="17" t="str">
        <f>VLOOKUP(A941,'REPORTE'!$A$1:$AG$1961,29,0)</f>
        <v>Cliente</v>
      </c>
      <c r="AK941" s="17" t="str">
        <f>VLOOKUP(A941,'REPORTE'!$A$1:$AG$1961,30,0)</f>
        <v>Secundaria</v>
      </c>
      <c r="AL941" s="17" t="str">
        <f>VLOOKUP(A941,'REPORTE'!$A$1:$AG$1961,31,0)</f>
        <v>CHIMBORAZO</v>
      </c>
      <c r="AM941" s="17" t="e">
        <f>VLOOKUP(AL941,PROVINCIAS!$F$1:$G$1171,2,0)</f>
        <v>#N/A</v>
      </c>
    </row>
    <row r="942" spans="1:39" x14ac:dyDescent="0.45">
      <c r="A942" s="17">
        <v>1000146</v>
      </c>
      <c r="B942" s="17" t="s">
        <v>10027</v>
      </c>
      <c r="C942" s="85">
        <v>1710170232</v>
      </c>
      <c r="D942" s="17">
        <v>51</v>
      </c>
      <c r="E942" s="86">
        <v>25713</v>
      </c>
      <c r="F942" s="86" t="str">
        <f t="shared" si="85"/>
        <v>1970</v>
      </c>
      <c r="G942" s="87">
        <v>2022</v>
      </c>
      <c r="H942" s="87">
        <f t="shared" si="86"/>
        <v>52</v>
      </c>
      <c r="I942" s="87" t="str">
        <f t="shared" si="84"/>
        <v>Mal</v>
      </c>
      <c r="J942" s="17" t="s">
        <v>59</v>
      </c>
      <c r="K942" s="17">
        <v>1002665</v>
      </c>
      <c r="L942" s="17">
        <v>15</v>
      </c>
      <c r="M942" s="17">
        <v>0</v>
      </c>
      <c r="N942" s="17" t="str">
        <f t="shared" si="87"/>
        <v>A1</v>
      </c>
      <c r="O942" s="17" t="s">
        <v>10468</v>
      </c>
      <c r="P942" s="17" t="s">
        <v>10469</v>
      </c>
      <c r="Q942" s="88">
        <v>44608</v>
      </c>
      <c r="R942" s="88">
        <v>45071</v>
      </c>
      <c r="S942" s="89" t="s">
        <v>776</v>
      </c>
      <c r="T942" s="17">
        <v>3000</v>
      </c>
      <c r="U942" s="17" t="s">
        <v>10862</v>
      </c>
      <c r="V942" s="17">
        <v>18.989999999999998</v>
      </c>
      <c r="W942" s="17" t="s">
        <v>10994</v>
      </c>
      <c r="X942" s="17" t="str">
        <f t="shared" si="88"/>
        <v>Vigente</v>
      </c>
      <c r="Y942" s="17" t="str">
        <f t="shared" si="89"/>
        <v>V</v>
      </c>
      <c r="Z942" s="17" t="s">
        <v>279</v>
      </c>
      <c r="AA942" s="17" t="str">
        <f>VLOOKUP(A942,'REPORTE'!$A$1:$AG$1961,19,0)</f>
        <v>Venta al por mayor de frutas, legumbres y hortalizas.</v>
      </c>
      <c r="AB942" s="17">
        <v>1000179</v>
      </c>
      <c r="AC942" s="17" t="s">
        <v>11799</v>
      </c>
      <c r="AD942" s="17" t="s">
        <v>11974</v>
      </c>
      <c r="AE942" s="17" t="s">
        <v>12072</v>
      </c>
      <c r="AF942" s="17" t="s">
        <v>12298</v>
      </c>
      <c r="AG942" s="17" t="s">
        <v>677</v>
      </c>
      <c r="AH942" s="17" t="str">
        <f>VLOOKUP(A942,'REPORTE'!$A$1:$AG$1961,5,0)</f>
        <v>ECUATORIANO(A) INDIGENA</v>
      </c>
      <c r="AI942" s="17">
        <f>VLOOKUP(A942,'REPORTE'!$A$1:$AG$1961,28,0)</f>
        <v>44123</v>
      </c>
      <c r="AJ942" s="17" t="str">
        <f>VLOOKUP(A942,'REPORTE'!$A$1:$AG$1961,29,0)</f>
        <v>Cliente</v>
      </c>
      <c r="AK942" s="17" t="str">
        <f>VLOOKUP(A942,'REPORTE'!$A$1:$AG$1961,30,0)</f>
        <v>Secundaria</v>
      </c>
      <c r="AL942" s="17" t="str">
        <f>VLOOKUP(A942,'REPORTE'!$A$1:$AG$1961,31,0)</f>
        <v>PICHINCHA</v>
      </c>
      <c r="AM942" s="17" t="str">
        <f>VLOOKUP(AL942,PROVINCIAS!$F$1:$G$1171,2,0)</f>
        <v>URBANA</v>
      </c>
    </row>
    <row r="943" spans="1:39" x14ac:dyDescent="0.45">
      <c r="A943" s="17">
        <v>1000195</v>
      </c>
      <c r="B943" s="17" t="s">
        <v>9928</v>
      </c>
      <c r="C943" s="85">
        <v>104435128</v>
      </c>
      <c r="D943" s="17">
        <v>39</v>
      </c>
      <c r="E943" s="86">
        <v>30049</v>
      </c>
      <c r="F943" s="86" t="str">
        <f t="shared" si="85"/>
        <v>1982</v>
      </c>
      <c r="G943" s="87">
        <v>2022</v>
      </c>
      <c r="H943" s="87">
        <f t="shared" si="86"/>
        <v>40</v>
      </c>
      <c r="I943" s="87" t="str">
        <f t="shared" si="84"/>
        <v>Mal</v>
      </c>
      <c r="J943" s="17" t="s">
        <v>59</v>
      </c>
      <c r="K943" s="17">
        <v>1002663</v>
      </c>
      <c r="L943" s="17">
        <v>48</v>
      </c>
      <c r="M943" s="17">
        <v>0</v>
      </c>
      <c r="N943" s="17" t="str">
        <f t="shared" si="87"/>
        <v>A1</v>
      </c>
      <c r="O943" s="17" t="s">
        <v>10468</v>
      </c>
      <c r="P943" s="17" t="s">
        <v>10469</v>
      </c>
      <c r="Q943" s="88">
        <v>44608</v>
      </c>
      <c r="R943" s="88">
        <v>46069</v>
      </c>
      <c r="S943" s="89" t="s">
        <v>776</v>
      </c>
      <c r="T943" s="17">
        <v>17000</v>
      </c>
      <c r="U943" s="17" t="s">
        <v>10979</v>
      </c>
      <c r="V943" s="17">
        <v>18.989999999999998</v>
      </c>
      <c r="W943" s="17" t="s">
        <v>10994</v>
      </c>
      <c r="X943" s="17" t="str">
        <f t="shared" si="88"/>
        <v>Vigente</v>
      </c>
      <c r="Y943" s="17" t="str">
        <f t="shared" si="89"/>
        <v>V</v>
      </c>
      <c r="Z943" s="17" t="s">
        <v>11044</v>
      </c>
      <c r="AA943" s="17" t="str">
        <f>VLOOKUP(A943,'REPORTE'!$A$1:$AG$1961,19,0)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AB943" s="17">
        <v>1000257</v>
      </c>
      <c r="AC943" s="17" t="s">
        <v>11800</v>
      </c>
      <c r="AD943" s="17" t="s">
        <v>11949</v>
      </c>
      <c r="AE943" s="17" t="s">
        <v>12072</v>
      </c>
      <c r="AF943" s="17" t="s">
        <v>12102</v>
      </c>
      <c r="AG943" s="17" t="s">
        <v>665</v>
      </c>
      <c r="AH943" s="17" t="str">
        <f>VLOOKUP(A943,'REPORTE'!$A$1:$AG$1961,5,0)</f>
        <v>ECUATORIANO(A) INDIGENA</v>
      </c>
      <c r="AI943" s="17">
        <f>VLOOKUP(A943,'REPORTE'!$A$1:$AG$1961,28,0)</f>
        <v>44131</v>
      </c>
      <c r="AJ943" s="17" t="str">
        <f>VLOOKUP(A943,'REPORTE'!$A$1:$AG$1961,29,0)</f>
        <v>Cliente</v>
      </c>
      <c r="AK943" s="17" t="str">
        <f>VLOOKUP(A943,'REPORTE'!$A$1:$AG$1961,30,0)</f>
        <v>Primaria</v>
      </c>
      <c r="AL943" s="17" t="str">
        <f>VLOOKUP(A943,'REPORTE'!$A$1:$AG$1961,31,0)</f>
        <v>PICHINCHA</v>
      </c>
      <c r="AM943" s="17" t="str">
        <f>VLOOKUP(AL943,PROVINCIAS!$F$1:$G$1171,2,0)</f>
        <v>URBANA</v>
      </c>
    </row>
    <row r="944" spans="1:39" x14ac:dyDescent="0.45">
      <c r="A944" s="17">
        <v>1001149</v>
      </c>
      <c r="B944" s="17" t="s">
        <v>10409</v>
      </c>
      <c r="C944" s="85">
        <v>1717314098</v>
      </c>
      <c r="D944" s="17">
        <v>40</v>
      </c>
      <c r="E944" s="86">
        <v>29895</v>
      </c>
      <c r="F944" s="86" t="str">
        <f t="shared" si="85"/>
        <v>1981</v>
      </c>
      <c r="G944" s="87">
        <v>2022</v>
      </c>
      <c r="H944" s="87">
        <f t="shared" si="86"/>
        <v>41</v>
      </c>
      <c r="I944" s="87" t="str">
        <f t="shared" si="84"/>
        <v>Mal</v>
      </c>
      <c r="J944" s="17" t="s">
        <v>36</v>
      </c>
      <c r="K944" s="17">
        <v>1002664</v>
      </c>
      <c r="L944" s="17">
        <v>48</v>
      </c>
      <c r="M944" s="17">
        <v>0</v>
      </c>
      <c r="N944" s="17" t="str">
        <f t="shared" si="87"/>
        <v>A1</v>
      </c>
      <c r="O944" s="17" t="s">
        <v>10468</v>
      </c>
      <c r="P944" s="17" t="s">
        <v>10469</v>
      </c>
      <c r="Q944" s="88">
        <v>44608</v>
      </c>
      <c r="R944" s="88">
        <v>46069</v>
      </c>
      <c r="S944" s="89" t="s">
        <v>776</v>
      </c>
      <c r="T944" s="17">
        <v>17000</v>
      </c>
      <c r="U944" s="17" t="s">
        <v>10979</v>
      </c>
      <c r="V944" s="17">
        <v>18.989999999999998</v>
      </c>
      <c r="W944" s="17" t="s">
        <v>10994</v>
      </c>
      <c r="X944" s="17" t="str">
        <f t="shared" si="88"/>
        <v>Vigente</v>
      </c>
      <c r="Y944" s="17" t="str">
        <f t="shared" si="89"/>
        <v>V</v>
      </c>
      <c r="Z944" s="17" t="s">
        <v>279</v>
      </c>
      <c r="AA944" s="17" t="str">
        <f>VLOOKUP(A944,'REPORTE'!$A$1:$AG$1961,19,0)</f>
        <v>Venta al por mayor de frutas, legumbres y hortalizas.</v>
      </c>
      <c r="AB944" s="17">
        <v>1001228</v>
      </c>
      <c r="AC944" s="17" t="s">
        <v>11800</v>
      </c>
      <c r="AD944" s="17" t="s">
        <v>12054</v>
      </c>
      <c r="AE944" s="17" t="s">
        <v>12072</v>
      </c>
      <c r="AF944" s="17" t="s">
        <v>12583</v>
      </c>
      <c r="AG944" s="17" t="s">
        <v>677</v>
      </c>
      <c r="AH944" s="17" t="str">
        <f>VLOOKUP(A944,'REPORTE'!$A$1:$AG$1961,5,0)</f>
        <v>ECUATORIANO(A) INDIGENA</v>
      </c>
      <c r="AI944" s="17">
        <f>VLOOKUP(A944,'REPORTE'!$A$1:$AG$1961,28,0)</f>
        <v>0</v>
      </c>
      <c r="AJ944" s="17" t="str">
        <f>VLOOKUP(A944,'REPORTE'!$A$1:$AG$1961,29,0)</f>
        <v>Cliente</v>
      </c>
      <c r="AK944" s="17" t="str">
        <f>VLOOKUP(A944,'REPORTE'!$A$1:$AG$1961,30,0)</f>
        <v>Secundaria</v>
      </c>
      <c r="AL944" s="17" t="str">
        <f>VLOOKUP(A944,'REPORTE'!$A$1:$AG$1961,31,0)</f>
        <v>CHIMBORAZO</v>
      </c>
      <c r="AM944" s="17" t="e">
        <f>VLOOKUP(AL944,PROVINCIAS!$F$1:$G$1171,2,0)</f>
        <v>#N/A</v>
      </c>
    </row>
    <row r="945" spans="1:39" x14ac:dyDescent="0.45">
      <c r="A945" s="17">
        <v>1001889</v>
      </c>
      <c r="B945" s="17" t="s">
        <v>10410</v>
      </c>
      <c r="C945" s="85">
        <v>603225095</v>
      </c>
      <c r="D945" s="17">
        <v>37</v>
      </c>
      <c r="E945" s="86">
        <v>31014</v>
      </c>
      <c r="F945" s="86" t="str">
        <f t="shared" si="85"/>
        <v>1984</v>
      </c>
      <c r="G945" s="87">
        <v>2022</v>
      </c>
      <c r="H945" s="87">
        <f t="shared" si="86"/>
        <v>38</v>
      </c>
      <c r="I945" s="87" t="str">
        <f t="shared" si="84"/>
        <v>Mal</v>
      </c>
      <c r="J945" s="17" t="s">
        <v>59</v>
      </c>
      <c r="K945" s="17">
        <v>1002662</v>
      </c>
      <c r="L945" s="17">
        <v>24</v>
      </c>
      <c r="M945" s="17">
        <v>0</v>
      </c>
      <c r="N945" s="17" t="str">
        <f t="shared" si="87"/>
        <v>A1</v>
      </c>
      <c r="O945" s="17" t="s">
        <v>10468</v>
      </c>
      <c r="P945" s="17" t="s">
        <v>10469</v>
      </c>
      <c r="Q945" s="88">
        <v>44608</v>
      </c>
      <c r="R945" s="88">
        <v>45344</v>
      </c>
      <c r="S945" s="89" t="s">
        <v>776</v>
      </c>
      <c r="T945" s="17">
        <v>5500</v>
      </c>
      <c r="U945" s="17" t="s">
        <v>10980</v>
      </c>
      <c r="V945" s="17">
        <v>21.5</v>
      </c>
      <c r="W945" s="17" t="s">
        <v>10994</v>
      </c>
      <c r="X945" s="17" t="str">
        <f t="shared" si="88"/>
        <v>Vigente</v>
      </c>
      <c r="Y945" s="17" t="str">
        <f t="shared" si="89"/>
        <v>V</v>
      </c>
      <c r="Z945" s="17" t="s">
        <v>244</v>
      </c>
      <c r="AA945" s="17" t="str">
        <f>VLOOKUP(A945,'REPORTE'!$A$1:$AG$1961,19,0)</f>
        <v>Venta al por mayor de arroz.</v>
      </c>
      <c r="AB945" s="17">
        <v>1002004</v>
      </c>
      <c r="AC945" s="17" t="s">
        <v>11801</v>
      </c>
      <c r="AD945" s="17" t="s">
        <v>11838</v>
      </c>
      <c r="AE945" s="17" t="s">
        <v>12072</v>
      </c>
      <c r="AF945" s="17" t="s">
        <v>12584</v>
      </c>
      <c r="AG945" s="17" t="s">
        <v>74</v>
      </c>
      <c r="AH945" s="17" t="str">
        <f>VLOOKUP(A945,'REPORTE'!$A$1:$AG$1961,5,0)</f>
        <v>ECUATORIANO(A)</v>
      </c>
      <c r="AI945" s="17">
        <f>VLOOKUP(A945,'REPORTE'!$A$1:$AG$1961,28,0)</f>
        <v>0</v>
      </c>
      <c r="AJ945" s="17" t="str">
        <f>VLOOKUP(A945,'REPORTE'!$A$1:$AG$1961,29,0)</f>
        <v>Cliente</v>
      </c>
      <c r="AK945" s="17" t="str">
        <f>VLOOKUP(A945,'REPORTE'!$A$1:$AG$1961,30,0)</f>
        <v>Secundaria</v>
      </c>
      <c r="AL945" s="17" t="str">
        <f>VLOOKUP(A945,'REPORTE'!$A$1:$AG$1961,31,0)</f>
        <v>CHIMBORAZO</v>
      </c>
      <c r="AM945" s="17" t="e">
        <f>VLOOKUP(AL945,PROVINCIAS!$F$1:$G$1171,2,0)</f>
        <v>#N/A</v>
      </c>
    </row>
    <row r="946" spans="1:39" x14ac:dyDescent="0.45">
      <c r="A946" s="17">
        <v>1001325</v>
      </c>
      <c r="B946" s="17" t="s">
        <v>9854</v>
      </c>
      <c r="C946" s="85">
        <v>1714989413</v>
      </c>
      <c r="D946" s="17">
        <v>43</v>
      </c>
      <c r="E946" s="86">
        <v>28817</v>
      </c>
      <c r="F946" s="86" t="str">
        <f t="shared" si="85"/>
        <v>1978</v>
      </c>
      <c r="G946" s="87">
        <v>2022</v>
      </c>
      <c r="H946" s="87">
        <f t="shared" si="86"/>
        <v>44</v>
      </c>
      <c r="I946" s="87" t="str">
        <f t="shared" si="84"/>
        <v>Mal</v>
      </c>
      <c r="J946" s="17" t="s">
        <v>59</v>
      </c>
      <c r="K946" s="17">
        <v>1002670</v>
      </c>
      <c r="L946" s="17">
        <v>48</v>
      </c>
      <c r="M946" s="17">
        <v>0</v>
      </c>
      <c r="N946" s="17" t="str">
        <f t="shared" si="87"/>
        <v>A1</v>
      </c>
      <c r="O946" s="17" t="s">
        <v>10468</v>
      </c>
      <c r="P946" s="17" t="s">
        <v>10469</v>
      </c>
      <c r="Q946" s="88">
        <v>44609</v>
      </c>
      <c r="R946" s="88">
        <v>46082</v>
      </c>
      <c r="S946" s="89" t="s">
        <v>776</v>
      </c>
      <c r="T946" s="17">
        <v>12000</v>
      </c>
      <c r="U946" s="17" t="s">
        <v>10981</v>
      </c>
      <c r="V946" s="17">
        <v>18.989999999999998</v>
      </c>
      <c r="W946" s="17" t="s">
        <v>10994</v>
      </c>
      <c r="X946" s="17" t="str">
        <f t="shared" si="88"/>
        <v>Vigente</v>
      </c>
      <c r="Y946" s="17" t="str">
        <f t="shared" si="89"/>
        <v>V</v>
      </c>
      <c r="Z946" s="17" t="s">
        <v>11050</v>
      </c>
      <c r="AA946" s="17" t="str">
        <f>VLOOKUP(A946,'REPORTE'!$A$1:$AG$1961,19,0)</f>
        <v>Venta al por mayor de carne y productos cárnicos (incluidas las aves de corral).</v>
      </c>
      <c r="AB946" s="17">
        <v>1001402</v>
      </c>
      <c r="AC946" s="17" t="s">
        <v>11802</v>
      </c>
      <c r="AD946" s="17" t="s">
        <v>11876</v>
      </c>
      <c r="AE946" s="17" t="s">
        <v>12072</v>
      </c>
      <c r="AF946" s="17" t="s">
        <v>12203</v>
      </c>
      <c r="AG946" s="17" t="s">
        <v>1125</v>
      </c>
      <c r="AH946" s="17" t="str">
        <f>VLOOKUP(A946,'REPORTE'!$A$1:$AG$1961,5,0)</f>
        <v>ECUATORIANO(A)</v>
      </c>
      <c r="AI946" s="17">
        <f>VLOOKUP(A946,'REPORTE'!$A$1:$AG$1961,28,0)</f>
        <v>44383</v>
      </c>
      <c r="AJ946" s="17" t="str">
        <f>VLOOKUP(A946,'REPORTE'!$A$1:$AG$1961,29,0)</f>
        <v>Cliente</v>
      </c>
      <c r="AK946" s="17" t="str">
        <f>VLOOKUP(A946,'REPORTE'!$A$1:$AG$1961,30,0)</f>
        <v>Secundaria</v>
      </c>
      <c r="AL946" s="17" t="str">
        <f>VLOOKUP(A946,'REPORTE'!$A$1:$AG$1961,31,0)</f>
        <v>PICHINCHA</v>
      </c>
      <c r="AM946" s="17" t="str">
        <f>VLOOKUP(AL946,PROVINCIAS!$F$1:$G$1171,2,0)</f>
        <v>URBANA</v>
      </c>
    </row>
    <row r="947" spans="1:39" x14ac:dyDescent="0.45">
      <c r="A947" s="17">
        <v>1001746</v>
      </c>
      <c r="B947" s="17" t="s">
        <v>10411</v>
      </c>
      <c r="C947" s="85">
        <v>1726857228</v>
      </c>
      <c r="D947" s="17">
        <v>24</v>
      </c>
      <c r="E947" s="86">
        <v>35818</v>
      </c>
      <c r="F947" s="86" t="str">
        <f t="shared" si="85"/>
        <v>1998</v>
      </c>
      <c r="G947" s="87">
        <v>2022</v>
      </c>
      <c r="H947" s="87">
        <f t="shared" si="86"/>
        <v>24</v>
      </c>
      <c r="I947" s="87" t="str">
        <f t="shared" si="84"/>
        <v>Mal</v>
      </c>
      <c r="J947" s="17" t="s">
        <v>59</v>
      </c>
      <c r="K947" s="17">
        <v>1002671</v>
      </c>
      <c r="L947" s="17">
        <v>3</v>
      </c>
      <c r="M947" s="17">
        <v>0</v>
      </c>
      <c r="N947" s="17" t="str">
        <f t="shared" si="87"/>
        <v>A1</v>
      </c>
      <c r="O947" s="17" t="s">
        <v>10468</v>
      </c>
      <c r="P947" s="17" t="s">
        <v>10469</v>
      </c>
      <c r="Q947" s="88">
        <v>44609</v>
      </c>
      <c r="R947" s="88">
        <v>44698</v>
      </c>
      <c r="S947" s="89" t="s">
        <v>776</v>
      </c>
      <c r="T947" s="17">
        <v>1000</v>
      </c>
      <c r="U947" s="17" t="s">
        <v>10532</v>
      </c>
      <c r="V947" s="17">
        <v>23</v>
      </c>
      <c r="W947" s="17" t="s">
        <v>10994</v>
      </c>
      <c r="X947" s="17" t="str">
        <f t="shared" si="88"/>
        <v>Vigente</v>
      </c>
      <c r="Y947" s="17" t="str">
        <f t="shared" si="89"/>
        <v>V</v>
      </c>
      <c r="Z947" s="17" t="s">
        <v>11122</v>
      </c>
      <c r="AA947" s="17" t="str">
        <f>VLOOKUP(A947,'REPORTE'!$A$1:$AG$1961,19,0)</f>
        <v>Actividades a corto y a largo plazo de clí­nicas especializadas, es decir, actividades médicas, de diagnóstico y de tratamiento (clí­nicas para enfermos mentales, de rehabilitación, para enfermedades infecciosas, de maternidad, etcétera).</v>
      </c>
      <c r="AB947" s="17">
        <v>1001849</v>
      </c>
      <c r="AC947" s="17" t="s">
        <v>11430</v>
      </c>
      <c r="AD947" s="17" t="s">
        <v>11854</v>
      </c>
      <c r="AE947" s="17" t="s">
        <v>12072</v>
      </c>
      <c r="AF947" s="17" t="s">
        <v>12585</v>
      </c>
      <c r="AG947" s="17" t="s">
        <v>1125</v>
      </c>
      <c r="AH947" s="17" t="str">
        <f>VLOOKUP(A947,'REPORTE'!$A$1:$AG$1961,5,0)</f>
        <v>ECUATORIANO(A)</v>
      </c>
      <c r="AI947" s="17">
        <f>VLOOKUP(A947,'REPORTE'!$A$1:$AG$1961,28,0)</f>
        <v>44609</v>
      </c>
      <c r="AJ947" s="17" t="str">
        <f>VLOOKUP(A947,'REPORTE'!$A$1:$AG$1961,29,0)</f>
        <v>Cliente</v>
      </c>
      <c r="AK947" s="17" t="str">
        <f>VLOOKUP(A947,'REPORTE'!$A$1:$AG$1961,30,0)</f>
        <v>Ninguna</v>
      </c>
      <c r="AL947" s="17" t="str">
        <f>VLOOKUP(A947,'REPORTE'!$A$1:$AG$1961,31,0)</f>
        <v>PICHINCHA</v>
      </c>
      <c r="AM947" s="17" t="str">
        <f>VLOOKUP(AL947,PROVINCIAS!$F$1:$G$1171,2,0)</f>
        <v>URBANA</v>
      </c>
    </row>
    <row r="948" spans="1:39" x14ac:dyDescent="0.45">
      <c r="A948" s="17">
        <v>1001829</v>
      </c>
      <c r="B948" s="17" t="s">
        <v>10412</v>
      </c>
      <c r="C948" s="85">
        <v>1717872426</v>
      </c>
      <c r="D948" s="17">
        <v>37</v>
      </c>
      <c r="E948" s="86">
        <v>30865</v>
      </c>
      <c r="F948" s="86" t="str">
        <f t="shared" si="85"/>
        <v>1984</v>
      </c>
      <c r="G948" s="87">
        <v>2022</v>
      </c>
      <c r="H948" s="87">
        <f t="shared" si="86"/>
        <v>38</v>
      </c>
      <c r="I948" s="87" t="str">
        <f t="shared" si="84"/>
        <v>Mal</v>
      </c>
      <c r="J948" s="17" t="s">
        <v>36</v>
      </c>
      <c r="K948" s="17">
        <v>1002668</v>
      </c>
      <c r="L948" s="17">
        <v>6</v>
      </c>
      <c r="M948" s="17">
        <v>0</v>
      </c>
      <c r="N948" s="17" t="str">
        <f t="shared" si="87"/>
        <v>A1</v>
      </c>
      <c r="O948" s="17" t="s">
        <v>10468</v>
      </c>
      <c r="P948" s="17" t="s">
        <v>10469</v>
      </c>
      <c r="Q948" s="88">
        <v>44609</v>
      </c>
      <c r="R948" s="88">
        <v>44798</v>
      </c>
      <c r="S948" s="89" t="s">
        <v>776</v>
      </c>
      <c r="T948" s="17">
        <v>500</v>
      </c>
      <c r="U948" s="17">
        <v>500</v>
      </c>
      <c r="V948" s="17">
        <v>23</v>
      </c>
      <c r="W948" s="17" t="s">
        <v>10994</v>
      </c>
      <c r="X948" s="17" t="str">
        <f t="shared" si="88"/>
        <v>Vigente</v>
      </c>
      <c r="Y948" s="17" t="str">
        <f t="shared" si="89"/>
        <v>V</v>
      </c>
      <c r="Z948" s="17" t="s">
        <v>11050</v>
      </c>
      <c r="AA948" s="17" t="str">
        <f>VLOOKUP(A948,'REPORTE'!$A$1:$AG$1961,19,0)</f>
        <v>Preparación y conservación de carne mediante: desecación, saladura, ahumado, enlatado.</v>
      </c>
      <c r="AB948" s="17">
        <v>1001936</v>
      </c>
      <c r="AC948" s="17" t="s">
        <v>11431</v>
      </c>
      <c r="AD948" s="17" t="s">
        <v>11891</v>
      </c>
      <c r="AE948" s="17" t="s">
        <v>12072</v>
      </c>
      <c r="AF948" s="17" t="s">
        <v>12586</v>
      </c>
      <c r="AG948" s="17" t="s">
        <v>1125</v>
      </c>
      <c r="AH948" s="17" t="str">
        <f>VLOOKUP(A948,'REPORTE'!$A$1:$AG$1961,5,0)</f>
        <v>ECUATORIANO(A)</v>
      </c>
      <c r="AI948" s="17">
        <f>VLOOKUP(A948,'REPORTE'!$A$1:$AG$1961,28,0)</f>
        <v>44609</v>
      </c>
      <c r="AJ948" s="17" t="str">
        <f>VLOOKUP(A948,'REPORTE'!$A$1:$AG$1961,29,0)</f>
        <v>Cliente</v>
      </c>
      <c r="AK948" s="17" t="str">
        <f>VLOOKUP(A948,'REPORTE'!$A$1:$AG$1961,30,0)</f>
        <v>Primaria</v>
      </c>
      <c r="AL948" s="17" t="str">
        <f>VLOOKUP(A948,'REPORTE'!$A$1:$AG$1961,31,0)</f>
        <v>PICHINCHA</v>
      </c>
      <c r="AM948" s="17" t="str">
        <f>VLOOKUP(AL948,PROVINCIAS!$F$1:$G$1171,2,0)</f>
        <v>URBANA</v>
      </c>
    </row>
    <row r="949" spans="1:39" x14ac:dyDescent="0.45">
      <c r="A949" s="17">
        <v>1001883</v>
      </c>
      <c r="B949" s="17" t="s">
        <v>10413</v>
      </c>
      <c r="C949" s="85">
        <v>604211250</v>
      </c>
      <c r="D949" s="17">
        <v>31</v>
      </c>
      <c r="E949" s="86">
        <v>33222</v>
      </c>
      <c r="F949" s="86" t="str">
        <f t="shared" si="85"/>
        <v>1990</v>
      </c>
      <c r="G949" s="87">
        <v>2022</v>
      </c>
      <c r="H949" s="87">
        <f t="shared" si="86"/>
        <v>32</v>
      </c>
      <c r="I949" s="87" t="str">
        <f t="shared" si="84"/>
        <v>Mal</v>
      </c>
      <c r="J949" s="17" t="s">
        <v>36</v>
      </c>
      <c r="K949" s="17">
        <v>1002667</v>
      </c>
      <c r="L949" s="17">
        <v>1</v>
      </c>
      <c r="M949" s="17">
        <v>0</v>
      </c>
      <c r="N949" s="17" t="str">
        <f t="shared" si="87"/>
        <v>A1</v>
      </c>
      <c r="O949" s="17" t="s">
        <v>10468</v>
      </c>
      <c r="P949" s="17" t="s">
        <v>10469</v>
      </c>
      <c r="Q949" s="88">
        <v>44609</v>
      </c>
      <c r="R949" s="88">
        <v>44645</v>
      </c>
      <c r="S949" s="89" t="s">
        <v>776</v>
      </c>
      <c r="T949" s="17">
        <v>2000</v>
      </c>
      <c r="U949" s="17" t="s">
        <v>10763</v>
      </c>
      <c r="V949" s="17">
        <v>21.5</v>
      </c>
      <c r="W949" s="17" t="s">
        <v>10994</v>
      </c>
      <c r="X949" s="17" t="str">
        <f t="shared" si="88"/>
        <v>Vigente</v>
      </c>
      <c r="Y949" s="17" t="str">
        <f t="shared" si="89"/>
        <v>V</v>
      </c>
      <c r="Z949" s="17" t="s">
        <v>244</v>
      </c>
      <c r="AA949" s="17" t="str">
        <f>VLOOKUP(A949,'REPORTE'!$A$1:$AG$1961,19,0)</f>
        <v>Actividades de abastecimiento de suministros para su utilización en situaciones de emergencia interna en tiempos de paz causadas por desastres.</v>
      </c>
      <c r="AB949" s="17">
        <v>1001998</v>
      </c>
      <c r="AC949" s="17" t="s">
        <v>11150</v>
      </c>
      <c r="AD949" s="17" t="s">
        <v>12061</v>
      </c>
      <c r="AE949" s="17" t="s">
        <v>12072</v>
      </c>
      <c r="AF949" s="17" t="s">
        <v>12587</v>
      </c>
      <c r="AG949" s="17" t="s">
        <v>74</v>
      </c>
      <c r="AH949" s="17" t="str">
        <f>VLOOKUP(A949,'REPORTE'!$A$1:$AG$1961,5,0)</f>
        <v>ECUATORIANO(A)</v>
      </c>
      <c r="AI949" s="17">
        <f>VLOOKUP(A949,'REPORTE'!$A$1:$AG$1961,28,0)</f>
        <v>44608</v>
      </c>
      <c r="AJ949" s="17" t="str">
        <f>VLOOKUP(A949,'REPORTE'!$A$1:$AG$1961,29,0)</f>
        <v>Cliente</v>
      </c>
      <c r="AK949" s="17" t="str">
        <f>VLOOKUP(A949,'REPORTE'!$A$1:$AG$1961,30,0)</f>
        <v>Secundaria</v>
      </c>
      <c r="AL949" s="17" t="str">
        <f>VLOOKUP(A949,'REPORTE'!$A$1:$AG$1961,31,0)</f>
        <v>CHIMBORAZO</v>
      </c>
      <c r="AM949" s="17" t="e">
        <f>VLOOKUP(AL949,PROVINCIAS!$F$1:$G$1171,2,0)</f>
        <v>#N/A</v>
      </c>
    </row>
    <row r="950" spans="1:39" x14ac:dyDescent="0.45">
      <c r="A950" s="17">
        <v>1001890</v>
      </c>
      <c r="B950" s="17" t="s">
        <v>10414</v>
      </c>
      <c r="C950" s="85">
        <v>605114941</v>
      </c>
      <c r="D950" s="17">
        <v>27</v>
      </c>
      <c r="E950" s="86">
        <v>34464</v>
      </c>
      <c r="F950" s="86" t="str">
        <f t="shared" si="85"/>
        <v>1994</v>
      </c>
      <c r="G950" s="87">
        <v>2022</v>
      </c>
      <c r="H950" s="87">
        <f t="shared" si="86"/>
        <v>28</v>
      </c>
      <c r="I950" s="87" t="str">
        <f t="shared" si="84"/>
        <v>Mal</v>
      </c>
      <c r="J950" s="17" t="s">
        <v>36</v>
      </c>
      <c r="K950" s="17">
        <v>1002666</v>
      </c>
      <c r="L950" s="17">
        <v>18</v>
      </c>
      <c r="M950" s="17">
        <v>0</v>
      </c>
      <c r="N950" s="17" t="str">
        <f t="shared" si="87"/>
        <v>A1</v>
      </c>
      <c r="O950" s="17" t="s">
        <v>10468</v>
      </c>
      <c r="P950" s="17" t="s">
        <v>10469</v>
      </c>
      <c r="Q950" s="88">
        <v>44609</v>
      </c>
      <c r="R950" s="88">
        <v>45163</v>
      </c>
      <c r="S950" s="89" t="s">
        <v>776</v>
      </c>
      <c r="T950" s="17">
        <v>2000</v>
      </c>
      <c r="U950" s="17" t="s">
        <v>10763</v>
      </c>
      <c r="V950" s="17">
        <v>21.5</v>
      </c>
      <c r="W950" s="17" t="s">
        <v>10994</v>
      </c>
      <c r="X950" s="17" t="str">
        <f t="shared" si="88"/>
        <v>Vigente</v>
      </c>
      <c r="Y950" s="17" t="str">
        <f t="shared" si="89"/>
        <v>V</v>
      </c>
      <c r="Z950" s="17" t="s">
        <v>11025</v>
      </c>
      <c r="AA950" s="17" t="str">
        <f>VLOOKUP(A950,'REPORTE'!$A$1:$AG$1961,19,0)</f>
        <v>Venta al por mayor de papa y tubérculos.</v>
      </c>
      <c r="AB950" s="17">
        <v>1002005</v>
      </c>
      <c r="AC950" s="17" t="s">
        <v>11432</v>
      </c>
      <c r="AD950" s="17" t="s">
        <v>11982</v>
      </c>
      <c r="AE950" s="17" t="s">
        <v>12072</v>
      </c>
      <c r="AF950" s="17" t="s">
        <v>12561</v>
      </c>
      <c r="AG950" s="17" t="s">
        <v>1125</v>
      </c>
      <c r="AH950" s="17" t="str">
        <f>VLOOKUP(A950,'REPORTE'!$A$1:$AG$1961,5,0)</f>
        <v>ECUATORIANO(A)</v>
      </c>
      <c r="AI950" s="17">
        <f>VLOOKUP(A950,'REPORTE'!$A$1:$AG$1961,28,0)</f>
        <v>0</v>
      </c>
      <c r="AJ950" s="17" t="str">
        <f>VLOOKUP(A950,'REPORTE'!$A$1:$AG$1961,29,0)</f>
        <v>Cliente</v>
      </c>
      <c r="AK950" s="17" t="str">
        <f>VLOOKUP(A950,'REPORTE'!$A$1:$AG$1961,30,0)</f>
        <v>Primaria</v>
      </c>
      <c r="AL950" s="17" t="str">
        <f>VLOOKUP(A950,'REPORTE'!$A$1:$AG$1961,31,0)</f>
        <v>CHIMBORAZO</v>
      </c>
      <c r="AM950" s="17" t="e">
        <f>VLOOKUP(AL950,PROVINCIAS!$F$1:$G$1171,2,0)</f>
        <v>#N/A</v>
      </c>
    </row>
    <row r="951" spans="1:39" x14ac:dyDescent="0.45">
      <c r="A951" s="17">
        <v>1001891</v>
      </c>
      <c r="B951" s="17" t="s">
        <v>10415</v>
      </c>
      <c r="C951" s="85">
        <v>603005661</v>
      </c>
      <c r="D951" s="17">
        <v>45</v>
      </c>
      <c r="E951" s="86">
        <v>27923</v>
      </c>
      <c r="F951" s="86" t="str">
        <f t="shared" si="85"/>
        <v>1976</v>
      </c>
      <c r="G951" s="87">
        <v>2022</v>
      </c>
      <c r="H951" s="87">
        <f t="shared" si="86"/>
        <v>46</v>
      </c>
      <c r="I951" s="87" t="str">
        <f t="shared" si="84"/>
        <v>Mal</v>
      </c>
      <c r="J951" s="17" t="s">
        <v>36</v>
      </c>
      <c r="K951" s="17">
        <v>1002669</v>
      </c>
      <c r="L951" s="17">
        <v>24</v>
      </c>
      <c r="M951" s="17">
        <v>0</v>
      </c>
      <c r="N951" s="17" t="str">
        <f t="shared" si="87"/>
        <v>A1</v>
      </c>
      <c r="O951" s="17" t="s">
        <v>10468</v>
      </c>
      <c r="P951" s="17" t="s">
        <v>10469</v>
      </c>
      <c r="Q951" s="88">
        <v>44609</v>
      </c>
      <c r="R951" s="88">
        <v>45347</v>
      </c>
      <c r="S951" s="89" t="s">
        <v>776</v>
      </c>
      <c r="T951" s="17">
        <v>5000</v>
      </c>
      <c r="U951" s="17" t="s">
        <v>10911</v>
      </c>
      <c r="V951" s="17">
        <v>17.5</v>
      </c>
      <c r="W951" s="17" t="s">
        <v>10994</v>
      </c>
      <c r="X951" s="17" t="str">
        <f t="shared" si="88"/>
        <v>Vigente</v>
      </c>
      <c r="Y951" s="17" t="str">
        <f t="shared" si="89"/>
        <v>V</v>
      </c>
      <c r="Z951" s="17" t="s">
        <v>244</v>
      </c>
      <c r="AA951" s="17" t="str">
        <f>VLOOKUP(A951,'REPORTE'!$A$1:$AG$1961,19,0)</f>
        <v>Empleado Privado</v>
      </c>
      <c r="AB951" s="17">
        <v>1002006</v>
      </c>
      <c r="AC951" s="17" t="s">
        <v>11803</v>
      </c>
      <c r="AD951" s="17" t="s">
        <v>12016</v>
      </c>
      <c r="AE951" s="17" t="s">
        <v>12072</v>
      </c>
      <c r="AF951" s="17" t="s">
        <v>12588</v>
      </c>
      <c r="AG951" s="17" t="s">
        <v>74</v>
      </c>
      <c r="AH951" s="17" t="str">
        <f>VLOOKUP(A951,'REPORTE'!$A$1:$AG$1961,5,0)</f>
        <v>ECUATORIANO(A)</v>
      </c>
      <c r="AI951" s="17">
        <f>VLOOKUP(A951,'REPORTE'!$A$1:$AG$1961,28,0)</f>
        <v>44609</v>
      </c>
      <c r="AJ951" s="17" t="str">
        <f>VLOOKUP(A951,'REPORTE'!$A$1:$AG$1961,29,0)</f>
        <v>Cliente</v>
      </c>
      <c r="AK951" s="17" t="str">
        <f>VLOOKUP(A951,'REPORTE'!$A$1:$AG$1961,30,0)</f>
        <v>Universitaria</v>
      </c>
      <c r="AL951" s="17" t="str">
        <f>VLOOKUP(A951,'REPORTE'!$A$1:$AG$1961,31,0)</f>
        <v>CHIMBORAZO</v>
      </c>
      <c r="AM951" s="17" t="e">
        <f>VLOOKUP(AL951,PROVINCIAS!$F$1:$G$1171,2,0)</f>
        <v>#N/A</v>
      </c>
    </row>
    <row r="952" spans="1:39" x14ac:dyDescent="0.45">
      <c r="A952" s="17">
        <v>1001893</v>
      </c>
      <c r="B952" s="17" t="s">
        <v>10416</v>
      </c>
      <c r="C952" s="85">
        <v>603552407</v>
      </c>
      <c r="D952" s="17">
        <v>36</v>
      </c>
      <c r="E952" s="86">
        <v>31389</v>
      </c>
      <c r="F952" s="86" t="str">
        <f t="shared" si="85"/>
        <v>1985</v>
      </c>
      <c r="G952" s="87">
        <v>2022</v>
      </c>
      <c r="H952" s="87">
        <f t="shared" si="86"/>
        <v>37</v>
      </c>
      <c r="I952" s="87" t="str">
        <f t="shared" si="84"/>
        <v>Mal</v>
      </c>
      <c r="J952" s="17" t="s">
        <v>36</v>
      </c>
      <c r="K952" s="17">
        <v>1002672</v>
      </c>
      <c r="L952" s="17">
        <v>15</v>
      </c>
      <c r="M952" s="17">
        <v>0</v>
      </c>
      <c r="N952" s="17" t="str">
        <f t="shared" si="87"/>
        <v>A1</v>
      </c>
      <c r="O952" s="17" t="s">
        <v>10468</v>
      </c>
      <c r="P952" s="17" t="s">
        <v>10469</v>
      </c>
      <c r="Q952" s="88">
        <v>44609</v>
      </c>
      <c r="R952" s="88">
        <v>45063</v>
      </c>
      <c r="S952" s="89" t="s">
        <v>776</v>
      </c>
      <c r="T952" s="17">
        <v>3000</v>
      </c>
      <c r="U952" s="17" t="s">
        <v>10862</v>
      </c>
      <c r="V952" s="17">
        <v>21.5</v>
      </c>
      <c r="W952" s="17" t="s">
        <v>10994</v>
      </c>
      <c r="X952" s="17" t="str">
        <f t="shared" si="88"/>
        <v>Vigente</v>
      </c>
      <c r="Y952" s="17" t="str">
        <f t="shared" si="89"/>
        <v>V</v>
      </c>
      <c r="Z952" s="17" t="s">
        <v>244</v>
      </c>
      <c r="AA952" s="17" t="str">
        <f>VLOOKUP(A952,'REPORTE'!$A$1:$AG$1961,19,0)</f>
        <v>Actividades clí­nico patológicas y otras actividades de diagnóstico relacionadas con los animales.</v>
      </c>
      <c r="AB952" s="17">
        <v>1002008</v>
      </c>
      <c r="AC952" s="17" t="s">
        <v>11804</v>
      </c>
      <c r="AD952" s="17" t="s">
        <v>11846</v>
      </c>
      <c r="AE952" s="17" t="s">
        <v>12072</v>
      </c>
      <c r="AF952" s="17" t="s">
        <v>12589</v>
      </c>
      <c r="AG952" s="17" t="s">
        <v>74</v>
      </c>
      <c r="AH952" s="17" t="str">
        <f>VLOOKUP(A952,'REPORTE'!$A$1:$AG$1961,5,0)</f>
        <v>ECUATORIANO(A) INDIGENA</v>
      </c>
      <c r="AI952" s="17">
        <f>VLOOKUP(A952,'REPORTE'!$A$1:$AG$1961,28,0)</f>
        <v>0</v>
      </c>
      <c r="AJ952" s="17" t="str">
        <f>VLOOKUP(A952,'REPORTE'!$A$1:$AG$1961,29,0)</f>
        <v>Cliente</v>
      </c>
      <c r="AK952" s="17" t="str">
        <f>VLOOKUP(A952,'REPORTE'!$A$1:$AG$1961,30,0)</f>
        <v>Secundaria</v>
      </c>
      <c r="AL952" s="17" t="str">
        <f>VLOOKUP(A952,'REPORTE'!$A$1:$AG$1961,31,0)</f>
        <v>CHIMBORAZO</v>
      </c>
      <c r="AM952" s="17" t="e">
        <f>VLOOKUP(AL952,PROVINCIAS!$F$1:$G$1171,2,0)</f>
        <v>#N/A</v>
      </c>
    </row>
    <row r="953" spans="1:39" x14ac:dyDescent="0.45">
      <c r="A953" s="17">
        <v>1000143</v>
      </c>
      <c r="B953" s="17" t="s">
        <v>10417</v>
      </c>
      <c r="C953" s="85">
        <v>1713016739</v>
      </c>
      <c r="D953" s="17">
        <v>45</v>
      </c>
      <c r="E953" s="86">
        <v>28068</v>
      </c>
      <c r="F953" s="86" t="str">
        <f t="shared" si="85"/>
        <v>1976</v>
      </c>
      <c r="G953" s="87">
        <v>2022</v>
      </c>
      <c r="H953" s="87">
        <f t="shared" si="86"/>
        <v>46</v>
      </c>
      <c r="I953" s="87" t="str">
        <f t="shared" si="84"/>
        <v>Mal</v>
      </c>
      <c r="J953" s="17" t="s">
        <v>59</v>
      </c>
      <c r="K953" s="17">
        <v>1002677</v>
      </c>
      <c r="L953" s="17">
        <v>1</v>
      </c>
      <c r="M953" s="17">
        <v>0</v>
      </c>
      <c r="N953" s="17" t="str">
        <f t="shared" si="87"/>
        <v>A1</v>
      </c>
      <c r="O953" s="17" t="s">
        <v>10468</v>
      </c>
      <c r="P953" s="17" t="s">
        <v>10469</v>
      </c>
      <c r="Q953" s="88">
        <v>44610</v>
      </c>
      <c r="R953" s="88">
        <v>44798</v>
      </c>
      <c r="S953" s="89" t="s">
        <v>776</v>
      </c>
      <c r="T953" s="17">
        <v>15000</v>
      </c>
      <c r="U953" s="17" t="s">
        <v>10950</v>
      </c>
      <c r="V953" s="17">
        <v>18.989999999999998</v>
      </c>
      <c r="W953" s="17" t="s">
        <v>10994</v>
      </c>
      <c r="X953" s="17" t="str">
        <f t="shared" si="88"/>
        <v>Vigente</v>
      </c>
      <c r="Y953" s="17" t="str">
        <f t="shared" si="89"/>
        <v>V</v>
      </c>
      <c r="Z953" s="17" t="s">
        <v>348</v>
      </c>
      <c r="AA953" s="17" t="str">
        <f>VLOOKUP(A953,'REPORTE'!$A$1:$AG$1961,19,0)</f>
        <v>Venta al por mayor de frutas, legumbres y hortalizas.</v>
      </c>
      <c r="AB953" s="17">
        <v>1000190</v>
      </c>
      <c r="AC953" s="17" t="s">
        <v>11805</v>
      </c>
      <c r="AD953" s="17" t="s">
        <v>12062</v>
      </c>
      <c r="AE953" s="17" t="s">
        <v>12072</v>
      </c>
      <c r="AF953" s="17" t="s">
        <v>12590</v>
      </c>
      <c r="AG953" s="17" t="s">
        <v>1125</v>
      </c>
      <c r="AH953" s="17" t="str">
        <f>VLOOKUP(A953,'REPORTE'!$A$1:$AG$1961,5,0)</f>
        <v>ECUATORIANO(A) INDIGENA</v>
      </c>
      <c r="AI953" s="17">
        <f>VLOOKUP(A953,'REPORTE'!$A$1:$AG$1961,28,0)</f>
        <v>44622</v>
      </c>
      <c r="AJ953" s="17" t="str">
        <f>VLOOKUP(A953,'REPORTE'!$A$1:$AG$1961,29,0)</f>
        <v>Cliente</v>
      </c>
      <c r="AK953" s="17" t="str">
        <f>VLOOKUP(A953,'REPORTE'!$A$1:$AG$1961,30,0)</f>
        <v>Secundaria</v>
      </c>
      <c r="AL953" s="17" t="str">
        <f>VLOOKUP(A953,'REPORTE'!$A$1:$AG$1961,31,0)</f>
        <v>PICHINCHA</v>
      </c>
      <c r="AM953" s="17" t="str">
        <f>VLOOKUP(AL953,PROVINCIAS!$F$1:$G$1171,2,0)</f>
        <v>URBANA</v>
      </c>
    </row>
    <row r="954" spans="1:39" x14ac:dyDescent="0.45">
      <c r="A954" s="17">
        <v>1000860</v>
      </c>
      <c r="B954" s="17" t="s">
        <v>10418</v>
      </c>
      <c r="C954" s="85">
        <v>1723880389</v>
      </c>
      <c r="D954" s="17">
        <v>26</v>
      </c>
      <c r="E954" s="86">
        <v>34956</v>
      </c>
      <c r="F954" s="86" t="str">
        <f t="shared" si="85"/>
        <v>1995</v>
      </c>
      <c r="G954" s="87">
        <v>2022</v>
      </c>
      <c r="H954" s="87">
        <f t="shared" si="86"/>
        <v>27</v>
      </c>
      <c r="I954" s="87" t="str">
        <f t="shared" si="84"/>
        <v>Mal</v>
      </c>
      <c r="J954" s="17" t="s">
        <v>36</v>
      </c>
      <c r="K954" s="17">
        <v>1002675</v>
      </c>
      <c r="L954" s="17">
        <v>24</v>
      </c>
      <c r="M954" s="17">
        <v>0</v>
      </c>
      <c r="N954" s="17" t="str">
        <f t="shared" si="87"/>
        <v>A1</v>
      </c>
      <c r="O954" s="17" t="s">
        <v>10468</v>
      </c>
      <c r="P954" s="17" t="s">
        <v>10469</v>
      </c>
      <c r="Q954" s="88">
        <v>44610</v>
      </c>
      <c r="R954" s="88">
        <v>45361</v>
      </c>
      <c r="S954" s="89" t="s">
        <v>776</v>
      </c>
      <c r="T954" s="17">
        <v>2000</v>
      </c>
      <c r="U954" s="17" t="s">
        <v>10763</v>
      </c>
      <c r="V954" s="17">
        <v>21.5</v>
      </c>
      <c r="W954" s="17" t="s">
        <v>10994</v>
      </c>
      <c r="X954" s="17" t="str">
        <f t="shared" si="88"/>
        <v>Vigente</v>
      </c>
      <c r="Y954" s="17" t="str">
        <f t="shared" si="89"/>
        <v>V</v>
      </c>
      <c r="Z954" s="17" t="s">
        <v>11122</v>
      </c>
      <c r="AA954" s="17" t="str">
        <f>VLOOKUP(A954,'REPORTE'!$A$1:$AG$1961,19,0)</f>
        <v>Actividades de reventa de servicios de telecomunicaciones (suministro de servicios telefónicos y de Internet en instalaciones abiertas al público: cabinas telefónicas y cibercafés.)</v>
      </c>
      <c r="AB954" s="17">
        <v>1000930</v>
      </c>
      <c r="AC954" s="17" t="s">
        <v>11433</v>
      </c>
      <c r="AD954" s="17" t="s">
        <v>12014</v>
      </c>
      <c r="AE954" s="17" t="s">
        <v>12072</v>
      </c>
      <c r="AF954" s="17" t="s">
        <v>12591</v>
      </c>
      <c r="AG954" s="17" t="s">
        <v>1125</v>
      </c>
      <c r="AH954" s="17" t="str">
        <f>VLOOKUP(A954,'REPORTE'!$A$1:$AG$1961,5,0)</f>
        <v>ECUATORIANO(A)</v>
      </c>
      <c r="AI954" s="17">
        <f>VLOOKUP(A954,'REPORTE'!$A$1:$AG$1961,28,0)</f>
        <v>44236</v>
      </c>
      <c r="AJ954" s="17" t="str">
        <f>VLOOKUP(A954,'REPORTE'!$A$1:$AG$1961,29,0)</f>
        <v>Cliente</v>
      </c>
      <c r="AK954" s="17" t="str">
        <f>VLOOKUP(A954,'REPORTE'!$A$1:$AG$1961,30,0)</f>
        <v>Secundaria</v>
      </c>
      <c r="AL954" s="17" t="str">
        <f>VLOOKUP(A954,'REPORTE'!$A$1:$AG$1961,31,0)</f>
        <v>PICHINCHA</v>
      </c>
      <c r="AM954" s="17" t="str">
        <f>VLOOKUP(AL954,PROVINCIAS!$F$1:$G$1171,2,0)</f>
        <v>URBANA</v>
      </c>
    </row>
    <row r="955" spans="1:39" x14ac:dyDescent="0.45">
      <c r="A955" s="17">
        <v>1001145</v>
      </c>
      <c r="B955" s="17" t="s">
        <v>10419</v>
      </c>
      <c r="C955" s="85">
        <v>1720383957</v>
      </c>
      <c r="D955" s="17">
        <v>34</v>
      </c>
      <c r="E955" s="86">
        <v>32082</v>
      </c>
      <c r="F955" s="86" t="str">
        <f t="shared" si="85"/>
        <v>1987</v>
      </c>
      <c r="G955" s="87">
        <v>2022</v>
      </c>
      <c r="H955" s="87">
        <f t="shared" si="86"/>
        <v>35</v>
      </c>
      <c r="I955" s="87" t="str">
        <f t="shared" si="84"/>
        <v>Mal</v>
      </c>
      <c r="J955" s="17" t="s">
        <v>36</v>
      </c>
      <c r="K955" s="17">
        <v>1002676</v>
      </c>
      <c r="L955" s="17">
        <v>30</v>
      </c>
      <c r="M955" s="17">
        <v>0</v>
      </c>
      <c r="N955" s="17" t="str">
        <f t="shared" si="87"/>
        <v>A1</v>
      </c>
      <c r="O955" s="17" t="s">
        <v>10468</v>
      </c>
      <c r="P955" s="17" t="s">
        <v>10469</v>
      </c>
      <c r="Q955" s="88">
        <v>44610</v>
      </c>
      <c r="R955" s="88">
        <v>45545</v>
      </c>
      <c r="S955" s="89" t="s">
        <v>776</v>
      </c>
      <c r="T955" s="17">
        <v>7000</v>
      </c>
      <c r="U955" s="17" t="s">
        <v>10939</v>
      </c>
      <c r="V955" s="17">
        <v>21.5</v>
      </c>
      <c r="W955" s="17" t="s">
        <v>10994</v>
      </c>
      <c r="X955" s="17" t="str">
        <f t="shared" si="88"/>
        <v>Vigente</v>
      </c>
      <c r="Y955" s="17" t="str">
        <f t="shared" si="89"/>
        <v>V</v>
      </c>
      <c r="Z955" s="17" t="s">
        <v>279</v>
      </c>
      <c r="AA955" s="17" t="str">
        <f>VLOOKUP(A955,'REPORTE'!$A$1:$AG$1961,19,0)</f>
        <v>Venta al por menor de frutas, legumbres y hortalizas frescas o en conserva en establecimientos especializados.</v>
      </c>
      <c r="AB955" s="17">
        <v>1001223</v>
      </c>
      <c r="AC955" s="17" t="s">
        <v>11806</v>
      </c>
      <c r="AD955" s="17" t="s">
        <v>11852</v>
      </c>
      <c r="AE955" s="17" t="s">
        <v>12072</v>
      </c>
      <c r="AF955" s="17" t="s">
        <v>12592</v>
      </c>
      <c r="AG955" s="17" t="s">
        <v>665</v>
      </c>
      <c r="AH955" s="17" t="str">
        <f>VLOOKUP(A955,'REPORTE'!$A$1:$AG$1961,5,0)</f>
        <v>ECUATORIANO(A) INDIGENA</v>
      </c>
      <c r="AI955" s="17">
        <f>VLOOKUP(A955,'REPORTE'!$A$1:$AG$1961,28,0)</f>
        <v>44277</v>
      </c>
      <c r="AJ955" s="17" t="str">
        <f>VLOOKUP(A955,'REPORTE'!$A$1:$AG$1961,29,0)</f>
        <v>Cliente</v>
      </c>
      <c r="AK955" s="17" t="str">
        <f>VLOOKUP(A955,'REPORTE'!$A$1:$AG$1961,30,0)</f>
        <v>Primaria</v>
      </c>
      <c r="AL955" s="17" t="str">
        <f>VLOOKUP(A955,'REPORTE'!$A$1:$AG$1961,31,0)</f>
        <v>CHIMBORAZO</v>
      </c>
      <c r="AM955" s="17" t="e">
        <f>VLOOKUP(AL955,PROVINCIAS!$F$1:$G$1171,2,0)</f>
        <v>#N/A</v>
      </c>
    </row>
    <row r="956" spans="1:39" x14ac:dyDescent="0.45">
      <c r="A956" s="17">
        <v>1001410</v>
      </c>
      <c r="B956" s="17" t="s">
        <v>10420</v>
      </c>
      <c r="C956" s="85">
        <v>1712632114</v>
      </c>
      <c r="D956" s="17">
        <v>48</v>
      </c>
      <c r="E956" s="86">
        <v>27001</v>
      </c>
      <c r="F956" s="86" t="str">
        <f t="shared" si="85"/>
        <v>1973</v>
      </c>
      <c r="G956" s="87">
        <v>2022</v>
      </c>
      <c r="H956" s="87">
        <f t="shared" si="86"/>
        <v>49</v>
      </c>
      <c r="I956" s="87" t="str">
        <f t="shared" si="84"/>
        <v>Mal</v>
      </c>
      <c r="J956" s="17" t="s">
        <v>36</v>
      </c>
      <c r="K956" s="17">
        <v>1002674</v>
      </c>
      <c r="L956" s="17">
        <v>18</v>
      </c>
      <c r="M956" s="17">
        <v>0</v>
      </c>
      <c r="N956" s="17" t="str">
        <f t="shared" si="87"/>
        <v>A1</v>
      </c>
      <c r="O956" s="17" t="s">
        <v>10468</v>
      </c>
      <c r="P956" s="17" t="s">
        <v>10469</v>
      </c>
      <c r="Q956" s="88">
        <v>44610</v>
      </c>
      <c r="R956" s="88">
        <v>45154</v>
      </c>
      <c r="S956" s="89" t="s">
        <v>776</v>
      </c>
      <c r="T956" s="17">
        <v>1650</v>
      </c>
      <c r="U956" s="17" t="s">
        <v>10982</v>
      </c>
      <c r="V956" s="17">
        <v>21.5</v>
      </c>
      <c r="W956" s="17" t="s">
        <v>10994</v>
      </c>
      <c r="X956" s="17" t="str">
        <f t="shared" si="88"/>
        <v>Vigente</v>
      </c>
      <c r="Y956" s="17" t="str">
        <f t="shared" si="89"/>
        <v>V</v>
      </c>
      <c r="Z956" s="17" t="s">
        <v>11133</v>
      </c>
      <c r="AA956" s="17" t="str">
        <f>VLOOKUP(A956,'REPORTE'!$A$1:$AG$1961,19,0)</f>
        <v>Venta al por mayor de material de papelerí­a, libros, revistas, periódicos.</v>
      </c>
      <c r="AB956" s="17">
        <v>1001491</v>
      </c>
      <c r="AC956" s="17" t="s">
        <v>11434</v>
      </c>
      <c r="AD956" s="17" t="s">
        <v>11872</v>
      </c>
      <c r="AE956" s="17" t="s">
        <v>12072</v>
      </c>
      <c r="AF956" s="17" t="s">
        <v>12593</v>
      </c>
      <c r="AG956" s="17" t="s">
        <v>665</v>
      </c>
      <c r="AH956" s="17" t="str">
        <f>VLOOKUP(A956,'REPORTE'!$A$1:$AG$1961,5,0)</f>
        <v>ECUATORIANO(A)</v>
      </c>
      <c r="AI956" s="17">
        <f>VLOOKUP(A956,'REPORTE'!$A$1:$AG$1961,28,0)</f>
        <v>0</v>
      </c>
      <c r="AJ956" s="17" t="str">
        <f>VLOOKUP(A956,'REPORTE'!$A$1:$AG$1961,29,0)</f>
        <v>Cliente</v>
      </c>
      <c r="AK956" s="17" t="str">
        <f>VLOOKUP(A956,'REPORTE'!$A$1:$AG$1961,30,0)</f>
        <v>Primaria</v>
      </c>
      <c r="AL956" s="17" t="str">
        <f>VLOOKUP(A956,'REPORTE'!$A$1:$AG$1961,31,0)</f>
        <v>PICHINCHA</v>
      </c>
      <c r="AM956" s="17" t="str">
        <f>VLOOKUP(AL956,PROVINCIAS!$F$1:$G$1171,2,0)</f>
        <v>URBANA</v>
      </c>
    </row>
    <row r="957" spans="1:39" x14ac:dyDescent="0.45">
      <c r="A957" s="17">
        <v>1000386</v>
      </c>
      <c r="B957" s="17" t="s">
        <v>10421</v>
      </c>
      <c r="C957" s="85">
        <v>1705416020</v>
      </c>
      <c r="D957" s="17">
        <v>62</v>
      </c>
      <c r="E957" s="86">
        <v>21731</v>
      </c>
      <c r="F957" s="86" t="str">
        <f t="shared" si="85"/>
        <v>1959</v>
      </c>
      <c r="G957" s="87">
        <v>2022</v>
      </c>
      <c r="H957" s="87">
        <f t="shared" si="86"/>
        <v>63</v>
      </c>
      <c r="I957" s="87" t="str">
        <f t="shared" si="84"/>
        <v>Mal</v>
      </c>
      <c r="J957" s="17" t="s">
        <v>36</v>
      </c>
      <c r="K957" s="17">
        <v>1002679</v>
      </c>
      <c r="L957" s="17">
        <v>12</v>
      </c>
      <c r="M957" s="17">
        <v>0</v>
      </c>
      <c r="N957" s="17" t="str">
        <f t="shared" si="87"/>
        <v>A1</v>
      </c>
      <c r="O957" s="17" t="s">
        <v>10468</v>
      </c>
      <c r="P957" s="17" t="s">
        <v>10469</v>
      </c>
      <c r="Q957" s="88">
        <v>44611</v>
      </c>
      <c r="R957" s="88">
        <v>44982</v>
      </c>
      <c r="S957" s="89" t="s">
        <v>776</v>
      </c>
      <c r="T957" s="17">
        <v>3000</v>
      </c>
      <c r="U957" s="17" t="s">
        <v>10862</v>
      </c>
      <c r="V957" s="17">
        <v>18.989999999999998</v>
      </c>
      <c r="W957" s="17" t="s">
        <v>10994</v>
      </c>
      <c r="X957" s="17" t="str">
        <f t="shared" si="88"/>
        <v>Vigente</v>
      </c>
      <c r="Y957" s="17" t="str">
        <f t="shared" si="89"/>
        <v>V</v>
      </c>
      <c r="Z957" s="17" t="s">
        <v>260</v>
      </c>
      <c r="AA957" s="17" t="str">
        <f>VLOOKUP(A957,'REPORTE'!$A$1:$AG$1961,19,0)</f>
        <v>Restaurantes de comida rápida, puestos de refrigerio y establecimientos que ofrecen comida para llevar, reparto de pizza, etcétera; heladerí­as, fuentes de soda, etcétera.</v>
      </c>
      <c r="AB957" s="17">
        <v>1000448</v>
      </c>
      <c r="AC957" s="17" t="s">
        <v>11807</v>
      </c>
      <c r="AD957" s="17" t="s">
        <v>11835</v>
      </c>
      <c r="AE957" s="17" t="s">
        <v>12072</v>
      </c>
      <c r="AF957" s="17" t="s">
        <v>12594</v>
      </c>
      <c r="AG957" s="17" t="s">
        <v>1125</v>
      </c>
      <c r="AH957" s="17" t="str">
        <f>VLOOKUP(A957,'REPORTE'!$A$1:$AG$1961,5,0)</f>
        <v>ECUATORIANO(A)</v>
      </c>
      <c r="AI957" s="17">
        <f>VLOOKUP(A957,'REPORTE'!$A$1:$AG$1961,28,0)</f>
        <v>44117</v>
      </c>
      <c r="AJ957" s="17" t="str">
        <f>VLOOKUP(A957,'REPORTE'!$A$1:$AG$1961,29,0)</f>
        <v>Cliente</v>
      </c>
      <c r="AK957" s="17" t="str">
        <f>VLOOKUP(A957,'REPORTE'!$A$1:$AG$1961,30,0)</f>
        <v>Primaria</v>
      </c>
      <c r="AL957" s="17" t="str">
        <f>VLOOKUP(A957,'REPORTE'!$A$1:$AG$1961,31,0)</f>
        <v>PICHINCHA</v>
      </c>
      <c r="AM957" s="17" t="str">
        <f>VLOOKUP(AL957,PROVINCIAS!$F$1:$G$1171,2,0)</f>
        <v>URBANA</v>
      </c>
    </row>
    <row r="958" spans="1:39" x14ac:dyDescent="0.45">
      <c r="A958" s="17">
        <v>1000452</v>
      </c>
      <c r="B958" s="17" t="s">
        <v>10422</v>
      </c>
      <c r="C958" s="85">
        <v>1719635540</v>
      </c>
      <c r="D958" s="17">
        <v>38</v>
      </c>
      <c r="E958" s="86">
        <v>30690</v>
      </c>
      <c r="F958" s="86" t="str">
        <f t="shared" si="85"/>
        <v>1984</v>
      </c>
      <c r="G958" s="87">
        <v>2022</v>
      </c>
      <c r="H958" s="87">
        <f t="shared" si="86"/>
        <v>38</v>
      </c>
      <c r="I958" s="87" t="str">
        <f t="shared" si="84"/>
        <v>Mal</v>
      </c>
      <c r="J958" s="17" t="s">
        <v>59</v>
      </c>
      <c r="K958" s="17">
        <v>1002684</v>
      </c>
      <c r="L958" s="17">
        <v>30</v>
      </c>
      <c r="M958" s="17">
        <v>0</v>
      </c>
      <c r="N958" s="17" t="str">
        <f t="shared" si="87"/>
        <v>A1</v>
      </c>
      <c r="O958" s="17" t="s">
        <v>10468</v>
      </c>
      <c r="P958" s="17" t="s">
        <v>10469</v>
      </c>
      <c r="Q958" s="88">
        <v>44611</v>
      </c>
      <c r="R958" s="88">
        <v>45545</v>
      </c>
      <c r="S958" s="89" t="s">
        <v>776</v>
      </c>
      <c r="T958" s="17">
        <v>4400</v>
      </c>
      <c r="U958" s="17" t="s">
        <v>10983</v>
      </c>
      <c r="V958" s="17">
        <v>21.5</v>
      </c>
      <c r="W958" s="17" t="s">
        <v>10994</v>
      </c>
      <c r="X958" s="17" t="str">
        <f t="shared" si="88"/>
        <v>Vigente</v>
      </c>
      <c r="Y958" s="17" t="str">
        <f t="shared" si="89"/>
        <v>V</v>
      </c>
      <c r="Z958" s="17" t="s">
        <v>348</v>
      </c>
      <c r="AA958" s="17" t="str">
        <f>VLOOKUP(A958,'REPORTE'!$A$1:$AG$1961,19,0)</f>
        <v>Venta al por mayor de frutas, legumbres y hortalizas.</v>
      </c>
      <c r="AB958" s="17">
        <v>1000526</v>
      </c>
      <c r="AC958" s="17" t="s">
        <v>11808</v>
      </c>
      <c r="AD958" s="17" t="s">
        <v>11859</v>
      </c>
      <c r="AE958" s="17" t="s">
        <v>12072</v>
      </c>
      <c r="AF958" s="17" t="s">
        <v>12595</v>
      </c>
      <c r="AG958" s="17" t="s">
        <v>1125</v>
      </c>
      <c r="AH958" s="17" t="str">
        <f>VLOOKUP(A958,'REPORTE'!$A$1:$AG$1961,5,0)</f>
        <v>ECUATORIANO(A) INDIGENA</v>
      </c>
      <c r="AI958" s="17">
        <f>VLOOKUP(A958,'REPORTE'!$A$1:$AG$1961,28,0)</f>
        <v>44166</v>
      </c>
      <c r="AJ958" s="17" t="str">
        <f>VLOOKUP(A958,'REPORTE'!$A$1:$AG$1961,29,0)</f>
        <v>Cliente</v>
      </c>
      <c r="AK958" s="17" t="str">
        <f>VLOOKUP(A958,'REPORTE'!$A$1:$AG$1961,30,0)</f>
        <v>Primaria</v>
      </c>
      <c r="AL958" s="17" t="str">
        <f>VLOOKUP(A958,'REPORTE'!$A$1:$AG$1961,31,0)</f>
        <v>PICHINCHA</v>
      </c>
      <c r="AM958" s="17" t="str">
        <f>VLOOKUP(AL958,PROVINCIAS!$F$1:$G$1171,2,0)</f>
        <v>URBANA</v>
      </c>
    </row>
    <row r="959" spans="1:39" x14ac:dyDescent="0.45">
      <c r="A959" s="17">
        <v>1000452</v>
      </c>
      <c r="B959" s="17" t="s">
        <v>10422</v>
      </c>
      <c r="C959" s="85">
        <v>1719635540</v>
      </c>
      <c r="D959" s="17">
        <v>38</v>
      </c>
      <c r="E959" s="86">
        <v>30690</v>
      </c>
      <c r="F959" s="86" t="str">
        <f t="shared" si="85"/>
        <v>1984</v>
      </c>
      <c r="G959" s="87">
        <v>2022</v>
      </c>
      <c r="H959" s="87">
        <f t="shared" si="86"/>
        <v>38</v>
      </c>
      <c r="I959" s="87" t="str">
        <f t="shared" si="84"/>
        <v>Mal</v>
      </c>
      <c r="J959" s="17" t="s">
        <v>59</v>
      </c>
      <c r="K959" s="17">
        <v>1002683</v>
      </c>
      <c r="L959" s="17">
        <v>1</v>
      </c>
      <c r="M959" s="17">
        <v>0</v>
      </c>
      <c r="N959" s="17" t="str">
        <f t="shared" si="87"/>
        <v>A1</v>
      </c>
      <c r="O959" s="17" t="s">
        <v>10468</v>
      </c>
      <c r="P959" s="17" t="s">
        <v>10469</v>
      </c>
      <c r="Q959" s="88">
        <v>44611</v>
      </c>
      <c r="R959" s="88">
        <v>44701</v>
      </c>
      <c r="S959" s="89" t="s">
        <v>776</v>
      </c>
      <c r="T959" s="17">
        <v>500</v>
      </c>
      <c r="U959" s="17">
        <v>500</v>
      </c>
      <c r="V959" s="17">
        <v>23</v>
      </c>
      <c r="W959" s="17" t="s">
        <v>10994</v>
      </c>
      <c r="X959" s="17" t="str">
        <f t="shared" si="88"/>
        <v>Vigente</v>
      </c>
      <c r="Y959" s="17" t="str">
        <f t="shared" si="89"/>
        <v>V</v>
      </c>
      <c r="Z959" s="17" t="s">
        <v>348</v>
      </c>
      <c r="AA959" s="17" t="str">
        <f>VLOOKUP(A959,'REPORTE'!$A$1:$AG$1961,19,0)</f>
        <v>Venta al por mayor de frutas, legumbres y hortalizas.</v>
      </c>
      <c r="AB959" s="17">
        <v>1000526</v>
      </c>
      <c r="AC959" s="17" t="s">
        <v>11435</v>
      </c>
      <c r="AD959" s="17" t="s">
        <v>11859</v>
      </c>
      <c r="AE959" s="17" t="s">
        <v>12072</v>
      </c>
      <c r="AF959" s="17" t="s">
        <v>12595</v>
      </c>
      <c r="AG959" s="17" t="s">
        <v>1125</v>
      </c>
      <c r="AH959" s="17" t="str">
        <f>VLOOKUP(A959,'REPORTE'!$A$1:$AG$1961,5,0)</f>
        <v>ECUATORIANO(A) INDIGENA</v>
      </c>
      <c r="AI959" s="17">
        <f>VLOOKUP(A959,'REPORTE'!$A$1:$AG$1961,28,0)</f>
        <v>44166</v>
      </c>
      <c r="AJ959" s="17" t="str">
        <f>VLOOKUP(A959,'REPORTE'!$A$1:$AG$1961,29,0)</f>
        <v>Cliente</v>
      </c>
      <c r="AK959" s="17" t="str">
        <f>VLOOKUP(A959,'REPORTE'!$A$1:$AG$1961,30,0)</f>
        <v>Primaria</v>
      </c>
      <c r="AL959" s="17" t="str">
        <f>VLOOKUP(A959,'REPORTE'!$A$1:$AG$1961,31,0)</f>
        <v>PICHINCHA</v>
      </c>
      <c r="AM959" s="17" t="str">
        <f>VLOOKUP(AL959,PROVINCIAS!$F$1:$G$1171,2,0)</f>
        <v>URBANA</v>
      </c>
    </row>
    <row r="960" spans="1:39" x14ac:dyDescent="0.45">
      <c r="A960" s="17">
        <v>1001259</v>
      </c>
      <c r="B960" s="17" t="s">
        <v>10423</v>
      </c>
      <c r="C960" s="85">
        <v>202276374</v>
      </c>
      <c r="D960" s="17">
        <v>27</v>
      </c>
      <c r="E960" s="86">
        <v>34732</v>
      </c>
      <c r="F960" s="86" t="str">
        <f t="shared" si="85"/>
        <v>1995</v>
      </c>
      <c r="G960" s="87">
        <v>2022</v>
      </c>
      <c r="H960" s="87">
        <f t="shared" si="86"/>
        <v>27</v>
      </c>
      <c r="I960" s="87" t="str">
        <f t="shared" si="84"/>
        <v>Mal</v>
      </c>
      <c r="J960" s="17" t="s">
        <v>59</v>
      </c>
      <c r="K960" s="17">
        <v>1002681</v>
      </c>
      <c r="L960" s="17">
        <v>15</v>
      </c>
      <c r="M960" s="17">
        <v>0</v>
      </c>
      <c r="N960" s="17" t="str">
        <f t="shared" si="87"/>
        <v>A1</v>
      </c>
      <c r="O960" s="17" t="s">
        <v>10468</v>
      </c>
      <c r="P960" s="17" t="s">
        <v>10469</v>
      </c>
      <c r="Q960" s="88">
        <v>44611</v>
      </c>
      <c r="R960" s="88">
        <v>45071</v>
      </c>
      <c r="S960" s="89" t="s">
        <v>776</v>
      </c>
      <c r="T960" s="17">
        <v>2000</v>
      </c>
      <c r="U960" s="17" t="s">
        <v>10763</v>
      </c>
      <c r="V960" s="17">
        <v>21.5</v>
      </c>
      <c r="W960" s="17" t="s">
        <v>10994</v>
      </c>
      <c r="X960" s="17" t="str">
        <f t="shared" si="88"/>
        <v>Vigente</v>
      </c>
      <c r="Y960" s="17" t="str">
        <f t="shared" si="89"/>
        <v>V</v>
      </c>
      <c r="Z960" s="17" t="s">
        <v>244</v>
      </c>
      <c r="AA960" s="17" t="str">
        <f>VLOOKUP(A960,'REPORTE'!$A$1:$AG$1961,19,0)</f>
        <v>Empleado Privado</v>
      </c>
      <c r="AB960" s="17">
        <v>1001336</v>
      </c>
      <c r="AC960" s="17" t="s">
        <v>11436</v>
      </c>
      <c r="AD960" s="17" t="s">
        <v>11846</v>
      </c>
      <c r="AE960" s="17" t="s">
        <v>12072</v>
      </c>
      <c r="AF960" s="17" t="s">
        <v>12596</v>
      </c>
      <c r="AG960" s="17" t="s">
        <v>74</v>
      </c>
      <c r="AH960" s="17" t="str">
        <f>VLOOKUP(A960,'REPORTE'!$A$1:$AG$1961,5,0)</f>
        <v>ECUATORIANO(A) INDIGENA</v>
      </c>
      <c r="AI960" s="17">
        <f>VLOOKUP(A960,'REPORTE'!$A$1:$AG$1961,28,0)</f>
        <v>0</v>
      </c>
      <c r="AJ960" s="17" t="str">
        <f>VLOOKUP(A960,'REPORTE'!$A$1:$AG$1961,29,0)</f>
        <v>Cliente</v>
      </c>
      <c r="AK960" s="17" t="str">
        <f>VLOOKUP(A960,'REPORTE'!$A$1:$AG$1961,30,0)</f>
        <v>Secundaria</v>
      </c>
      <c r="AL960" s="17" t="str">
        <f>VLOOKUP(A960,'REPORTE'!$A$1:$AG$1961,31,0)</f>
        <v>BOLIVAR</v>
      </c>
      <c r="AM960" s="17" t="str">
        <f>VLOOKUP(AL960,PROVINCIAS!$F$1:$G$1171,2,0)</f>
        <v>RURAL</v>
      </c>
    </row>
    <row r="961" spans="1:39" x14ac:dyDescent="0.45">
      <c r="A961" s="17">
        <v>1001879</v>
      </c>
      <c r="B961" s="17" t="s">
        <v>10424</v>
      </c>
      <c r="C961" s="85">
        <v>1756195382</v>
      </c>
      <c r="D961" s="17">
        <v>22</v>
      </c>
      <c r="E961" s="86">
        <v>36280</v>
      </c>
      <c r="F961" s="86" t="str">
        <f t="shared" si="85"/>
        <v>1999</v>
      </c>
      <c r="G961" s="87">
        <v>2022</v>
      </c>
      <c r="H961" s="87">
        <f t="shared" si="86"/>
        <v>23</v>
      </c>
      <c r="I961" s="87" t="str">
        <f t="shared" si="84"/>
        <v>Mal</v>
      </c>
      <c r="J961" s="17" t="s">
        <v>59</v>
      </c>
      <c r="K961" s="17">
        <v>1002686</v>
      </c>
      <c r="L961" s="17">
        <v>18</v>
      </c>
      <c r="M961" s="17">
        <v>0</v>
      </c>
      <c r="N961" s="17" t="str">
        <f t="shared" si="87"/>
        <v>A1</v>
      </c>
      <c r="O961" s="17" t="s">
        <v>10468</v>
      </c>
      <c r="P961" s="17" t="s">
        <v>10469</v>
      </c>
      <c r="Q961" s="88">
        <v>44611</v>
      </c>
      <c r="R961" s="88">
        <v>45163</v>
      </c>
      <c r="S961" s="89" t="s">
        <v>776</v>
      </c>
      <c r="T961" s="17">
        <v>10000</v>
      </c>
      <c r="U961" s="17" t="s">
        <v>10948</v>
      </c>
      <c r="V961" s="17">
        <v>18.989999999999998</v>
      </c>
      <c r="W961" s="17" t="s">
        <v>10994</v>
      </c>
      <c r="X961" s="17" t="str">
        <f t="shared" si="88"/>
        <v>Vigente</v>
      </c>
      <c r="Y961" s="17" t="str">
        <f t="shared" si="89"/>
        <v>V</v>
      </c>
      <c r="Z961" s="17" t="s">
        <v>244</v>
      </c>
      <c r="AA961" s="17" t="str">
        <f>VLOOKUP(A961,'REPORTE'!$A$1:$AG$1961,19,0)</f>
        <v>Venta al por mayor de diversos productos sin especialización.</v>
      </c>
      <c r="AB961" s="17">
        <v>1001994</v>
      </c>
      <c r="AC961" s="17" t="s">
        <v>11809</v>
      </c>
      <c r="AD961" s="17" t="s">
        <v>11853</v>
      </c>
      <c r="AE961" s="17" t="s">
        <v>12072</v>
      </c>
      <c r="AF961" s="17" t="s">
        <v>12597</v>
      </c>
      <c r="AG961" s="17" t="s">
        <v>74</v>
      </c>
      <c r="AH961" s="17" t="str">
        <f>VLOOKUP(A961,'REPORTE'!$A$1:$AG$1961,5,0)</f>
        <v>ECUATORIANO(A)</v>
      </c>
      <c r="AI961" s="17">
        <f>VLOOKUP(A961,'REPORTE'!$A$1:$AG$1961,28,0)</f>
        <v>0</v>
      </c>
      <c r="AJ961" s="17" t="str">
        <f>VLOOKUP(A961,'REPORTE'!$A$1:$AG$1961,29,0)</f>
        <v>Cliente</v>
      </c>
      <c r="AK961" s="17" t="str">
        <f>VLOOKUP(A961,'REPORTE'!$A$1:$AG$1961,30,0)</f>
        <v>Secundaria</v>
      </c>
      <c r="AL961" s="17" t="str">
        <f>VLOOKUP(A961,'REPORTE'!$A$1:$AG$1961,31,0)</f>
        <v>CHIMBORAZO</v>
      </c>
      <c r="AM961" s="17" t="e">
        <f>VLOOKUP(AL961,PROVINCIAS!$F$1:$G$1171,2,0)</f>
        <v>#N/A</v>
      </c>
    </row>
    <row r="962" spans="1:39" x14ac:dyDescent="0.45">
      <c r="A962" s="17">
        <v>1001886</v>
      </c>
      <c r="B962" s="17" t="s">
        <v>10425</v>
      </c>
      <c r="C962" s="85">
        <v>604413518</v>
      </c>
      <c r="D962" s="17">
        <v>33</v>
      </c>
      <c r="E962" s="86">
        <v>32357</v>
      </c>
      <c r="F962" s="86" t="str">
        <f t="shared" si="85"/>
        <v>1988</v>
      </c>
      <c r="G962" s="87">
        <v>2022</v>
      </c>
      <c r="H962" s="87">
        <f t="shared" si="86"/>
        <v>34</v>
      </c>
      <c r="I962" s="87" t="str">
        <f t="shared" ref="I962:I1011" si="90">IF(H980=D962,"Bien","Mal")</f>
        <v>Mal</v>
      </c>
      <c r="J962" s="17" t="s">
        <v>36</v>
      </c>
      <c r="K962" s="17">
        <v>1002680</v>
      </c>
      <c r="L962" s="17">
        <v>12</v>
      </c>
      <c r="M962" s="17">
        <v>0</v>
      </c>
      <c r="N962" s="17" t="str">
        <f t="shared" si="87"/>
        <v>A1</v>
      </c>
      <c r="O962" s="17" t="s">
        <v>10468</v>
      </c>
      <c r="P962" s="17" t="s">
        <v>10469</v>
      </c>
      <c r="Q962" s="88">
        <v>44611</v>
      </c>
      <c r="R962" s="88">
        <v>44982</v>
      </c>
      <c r="S962" s="89" t="s">
        <v>776</v>
      </c>
      <c r="T962" s="17">
        <v>1000</v>
      </c>
      <c r="U962" s="17" t="s">
        <v>10532</v>
      </c>
      <c r="V962" s="17">
        <v>23</v>
      </c>
      <c r="W962" s="17" t="s">
        <v>10994</v>
      </c>
      <c r="X962" s="17" t="str">
        <f t="shared" si="88"/>
        <v>Vigente</v>
      </c>
      <c r="Y962" s="17" t="str">
        <f t="shared" si="89"/>
        <v>V</v>
      </c>
      <c r="Z962" s="17" t="s">
        <v>348</v>
      </c>
      <c r="AA962" s="17" t="str">
        <f>VLOOKUP(A962,'REPORTE'!$A$1:$AG$1961,19,0)</f>
        <v>Venta al por menor de frutas, legumbres y hortalizas frescas o en conserva en establecimientos especializados.</v>
      </c>
      <c r="AB962" s="17">
        <v>1002001</v>
      </c>
      <c r="AC962" s="17" t="s">
        <v>11437</v>
      </c>
      <c r="AD962" s="17" t="s">
        <v>11872</v>
      </c>
      <c r="AE962" s="17" t="s">
        <v>12072</v>
      </c>
      <c r="AF962" s="17" t="s">
        <v>12533</v>
      </c>
      <c r="AG962" s="17" t="s">
        <v>677</v>
      </c>
      <c r="AH962" s="17" t="str">
        <f>VLOOKUP(A962,'REPORTE'!$A$1:$AG$1961,5,0)</f>
        <v>ECUATORIANO(A) INDIGENA</v>
      </c>
      <c r="AI962" s="17">
        <f>VLOOKUP(A962,'REPORTE'!$A$1:$AG$1961,28,0)</f>
        <v>0</v>
      </c>
      <c r="AJ962" s="17" t="str">
        <f>VLOOKUP(A962,'REPORTE'!$A$1:$AG$1961,29,0)</f>
        <v>Cliente</v>
      </c>
      <c r="AK962" s="17" t="str">
        <f>VLOOKUP(A962,'REPORTE'!$A$1:$AG$1961,30,0)</f>
        <v>Ninguna</v>
      </c>
      <c r="AL962" s="17" t="str">
        <f>VLOOKUP(A962,'REPORTE'!$A$1:$AG$1961,31,0)</f>
        <v>CHIMBORAZO</v>
      </c>
      <c r="AM962" s="17" t="e">
        <f>VLOOKUP(AL962,PROVINCIAS!$F$1:$G$1171,2,0)</f>
        <v>#N/A</v>
      </c>
    </row>
    <row r="963" spans="1:39" x14ac:dyDescent="0.45">
      <c r="A963" s="17">
        <v>1001894</v>
      </c>
      <c r="B963" s="17" t="s">
        <v>10426</v>
      </c>
      <c r="C963" s="85">
        <v>603892704</v>
      </c>
      <c r="D963" s="17">
        <v>39</v>
      </c>
      <c r="E963" s="86">
        <v>30046</v>
      </c>
      <c r="F963" s="86" t="str">
        <f t="shared" ref="F963:F1011" si="91">TEXT(E963,"yyyy")</f>
        <v>1982</v>
      </c>
      <c r="G963" s="87">
        <v>2022</v>
      </c>
      <c r="H963" s="87">
        <f t="shared" ref="H963:H1011" si="92">G963-F963</f>
        <v>40</v>
      </c>
      <c r="I963" s="87" t="str">
        <f t="shared" si="90"/>
        <v>Mal</v>
      </c>
      <c r="J963" s="17" t="s">
        <v>59</v>
      </c>
      <c r="K963" s="17">
        <v>1002678</v>
      </c>
      <c r="L963" s="17">
        <v>12</v>
      </c>
      <c r="M963" s="17">
        <v>0</v>
      </c>
      <c r="N963" s="17" t="str">
        <f t="shared" ref="N963:N1011" si="93">+IF(M963&lt;=5,"A1",IF(M963&lt;=30,"A2",IF(M963&lt;=60,"A3",IF(M963&lt;=75,"B1",IF(M963&lt;=90,"B2",IF(M963&lt;=120,"C1",IF(M963&lt;=150,"C2",IF(M963&lt;=180,"D","E"))))))))</f>
        <v>A1</v>
      </c>
      <c r="O963" s="17" t="s">
        <v>10468</v>
      </c>
      <c r="P963" s="17" t="s">
        <v>10469</v>
      </c>
      <c r="Q963" s="88">
        <v>44611</v>
      </c>
      <c r="R963" s="88">
        <v>44992</v>
      </c>
      <c r="S963" s="89" t="s">
        <v>776</v>
      </c>
      <c r="T963" s="17">
        <v>1600</v>
      </c>
      <c r="U963" s="17" t="s">
        <v>10984</v>
      </c>
      <c r="V963" s="17">
        <v>21.5</v>
      </c>
      <c r="W963" s="17" t="s">
        <v>10994</v>
      </c>
      <c r="X963" s="17" t="str">
        <f t="shared" ref="X963:X1011" si="94">IF(M963&gt;=61,"Vencido","Vigente")</f>
        <v>Vigente</v>
      </c>
      <c r="Y963" s="17" t="str">
        <f t="shared" ref="Y963:Y1011" si="95">IF(W963=X963,"V","F")</f>
        <v>V</v>
      </c>
      <c r="Z963" s="17" t="s">
        <v>244</v>
      </c>
      <c r="AA963" s="17" t="str">
        <f>VLOOKUP(A963,'REPORTE'!$A$1:$AG$1961,19,0)</f>
        <v>Empleado Público</v>
      </c>
      <c r="AB963" s="17">
        <v>1002009</v>
      </c>
      <c r="AC963" s="17" t="s">
        <v>11438</v>
      </c>
      <c r="AD963" s="17" t="s">
        <v>12063</v>
      </c>
      <c r="AE963" s="17" t="s">
        <v>12072</v>
      </c>
      <c r="AF963" s="17" t="s">
        <v>12598</v>
      </c>
      <c r="AG963" s="17" t="s">
        <v>74</v>
      </c>
      <c r="AH963" s="17" t="str">
        <f>VLOOKUP(A963,'REPORTE'!$A$1:$AG$1961,5,0)</f>
        <v>ECUATORIANO(A)</v>
      </c>
      <c r="AI963" s="17">
        <f>VLOOKUP(A963,'REPORTE'!$A$1:$AG$1961,28,0)</f>
        <v>0</v>
      </c>
      <c r="AJ963" s="17" t="str">
        <f>VLOOKUP(A963,'REPORTE'!$A$1:$AG$1961,29,0)</f>
        <v>Cliente</v>
      </c>
      <c r="AK963" s="17" t="str">
        <f>VLOOKUP(A963,'REPORTE'!$A$1:$AG$1961,30,0)</f>
        <v>Secundaria</v>
      </c>
      <c r="AL963" s="17" t="str">
        <f>VLOOKUP(A963,'REPORTE'!$A$1:$AG$1961,31,0)</f>
        <v>CHIMBORAZO</v>
      </c>
      <c r="AM963" s="17" t="e">
        <f>VLOOKUP(AL963,PROVINCIAS!$F$1:$G$1171,2,0)</f>
        <v>#N/A</v>
      </c>
    </row>
    <row r="964" spans="1:39" x14ac:dyDescent="0.45">
      <c r="A964" s="17">
        <v>1001899</v>
      </c>
      <c r="B964" s="17" t="s">
        <v>10427</v>
      </c>
      <c r="C964" s="85">
        <v>605141639</v>
      </c>
      <c r="D964" s="17">
        <v>28</v>
      </c>
      <c r="E964" s="86">
        <v>34349</v>
      </c>
      <c r="F964" s="86" t="str">
        <f t="shared" si="91"/>
        <v>1994</v>
      </c>
      <c r="G964" s="87">
        <v>2022</v>
      </c>
      <c r="H964" s="87">
        <f t="shared" si="92"/>
        <v>28</v>
      </c>
      <c r="I964" s="87" t="str">
        <f t="shared" si="90"/>
        <v>Mal</v>
      </c>
      <c r="J964" s="17" t="s">
        <v>36</v>
      </c>
      <c r="K964" s="17">
        <v>1002685</v>
      </c>
      <c r="L964" s="17">
        <v>18</v>
      </c>
      <c r="M964" s="17">
        <v>0</v>
      </c>
      <c r="N964" s="17" t="str">
        <f t="shared" si="93"/>
        <v>A1</v>
      </c>
      <c r="O964" s="17" t="s">
        <v>10468</v>
      </c>
      <c r="P964" s="17" t="s">
        <v>10469</v>
      </c>
      <c r="Q964" s="88">
        <v>44611</v>
      </c>
      <c r="R964" s="88">
        <v>45163</v>
      </c>
      <c r="S964" s="89" t="s">
        <v>776</v>
      </c>
      <c r="T964" s="17">
        <v>3000</v>
      </c>
      <c r="U964" s="17" t="s">
        <v>10862</v>
      </c>
      <c r="V964" s="17">
        <v>21.5</v>
      </c>
      <c r="W964" s="17" t="s">
        <v>10994</v>
      </c>
      <c r="X964" s="17" t="str">
        <f t="shared" si="94"/>
        <v>Vigente</v>
      </c>
      <c r="Y964" s="17" t="str">
        <f t="shared" si="95"/>
        <v>V</v>
      </c>
      <c r="Z964" s="17" t="s">
        <v>244</v>
      </c>
      <c r="AA964" s="17" t="str">
        <f>VLOOKUP(A964,'REPORTE'!$A$1:$AG$1961,19,0)</f>
        <v>Servicios de taxis.</v>
      </c>
      <c r="AB964" s="17">
        <v>1002014</v>
      </c>
      <c r="AC964" s="17" t="s">
        <v>11810</v>
      </c>
      <c r="AD964" s="17" t="s">
        <v>12064</v>
      </c>
      <c r="AE964" s="17" t="s">
        <v>12072</v>
      </c>
      <c r="AF964" s="17" t="s">
        <v>12561</v>
      </c>
      <c r="AG964" s="17" t="s">
        <v>74</v>
      </c>
      <c r="AH964" s="17" t="str">
        <f>VLOOKUP(A964,'REPORTE'!$A$1:$AG$1961,5,0)</f>
        <v>ECUATORIANO(A) INDIGENA</v>
      </c>
      <c r="AI964" s="17">
        <f>VLOOKUP(A964,'REPORTE'!$A$1:$AG$1961,28,0)</f>
        <v>0</v>
      </c>
      <c r="AJ964" s="17" t="str">
        <f>VLOOKUP(A964,'REPORTE'!$A$1:$AG$1961,29,0)</f>
        <v>Cliente</v>
      </c>
      <c r="AK964" s="17" t="str">
        <f>VLOOKUP(A964,'REPORTE'!$A$1:$AG$1961,30,0)</f>
        <v>Secundaria</v>
      </c>
      <c r="AL964" s="17" t="str">
        <f>VLOOKUP(A964,'REPORTE'!$A$1:$AG$1961,31,0)</f>
        <v>CHIMBORAZO</v>
      </c>
      <c r="AM964" s="17" t="e">
        <f>VLOOKUP(AL964,PROVINCIAS!$F$1:$G$1171,2,0)</f>
        <v>#N/A</v>
      </c>
    </row>
    <row r="965" spans="1:39" x14ac:dyDescent="0.45">
      <c r="A965" s="17">
        <v>1000473</v>
      </c>
      <c r="B965" s="17" t="s">
        <v>10003</v>
      </c>
      <c r="C965" s="85">
        <v>603173725</v>
      </c>
      <c r="D965" s="17">
        <v>42</v>
      </c>
      <c r="E965" s="86">
        <v>29054</v>
      </c>
      <c r="F965" s="86" t="str">
        <f t="shared" si="91"/>
        <v>1979</v>
      </c>
      <c r="G965" s="87">
        <v>2022</v>
      </c>
      <c r="H965" s="87">
        <f t="shared" si="92"/>
        <v>43</v>
      </c>
      <c r="I965" s="87" t="str">
        <f t="shared" si="90"/>
        <v>Mal</v>
      </c>
      <c r="J965" s="17" t="s">
        <v>36</v>
      </c>
      <c r="K965" s="17">
        <v>1002689</v>
      </c>
      <c r="L965" s="17">
        <v>1</v>
      </c>
      <c r="M965" s="17">
        <v>0</v>
      </c>
      <c r="N965" s="17" t="str">
        <f t="shared" si="93"/>
        <v>A1</v>
      </c>
      <c r="O965" s="17" t="s">
        <v>10468</v>
      </c>
      <c r="P965" s="17" t="s">
        <v>10469</v>
      </c>
      <c r="Q965" s="88">
        <v>44613</v>
      </c>
      <c r="R965" s="88">
        <v>44706</v>
      </c>
      <c r="S965" s="89" t="s">
        <v>776</v>
      </c>
      <c r="T965" s="17">
        <v>1000</v>
      </c>
      <c r="U965" s="17" t="s">
        <v>10532</v>
      </c>
      <c r="V965" s="17">
        <v>23</v>
      </c>
      <c r="W965" s="17" t="s">
        <v>10994</v>
      </c>
      <c r="X965" s="17" t="str">
        <f t="shared" si="94"/>
        <v>Vigente</v>
      </c>
      <c r="Y965" s="17" t="str">
        <f t="shared" si="95"/>
        <v>V</v>
      </c>
      <c r="Z965" s="17" t="s">
        <v>279</v>
      </c>
      <c r="AA965" s="17" t="str">
        <f>VLOOKUP(A965,'REPORTE'!$A$1:$AG$1961,19,0)</f>
        <v>Venta al por menor de frutas, legumbres y hortalizas frescas o en conserva en establecimientos especializados.</v>
      </c>
      <c r="AB965" s="17">
        <v>1000544</v>
      </c>
      <c r="AC965" s="17" t="s">
        <v>11439</v>
      </c>
      <c r="AD965" s="17" t="s">
        <v>11907</v>
      </c>
      <c r="AE965" s="17" t="s">
        <v>12072</v>
      </c>
      <c r="AF965" s="17" t="s">
        <v>12283</v>
      </c>
      <c r="AG965" s="17" t="s">
        <v>677</v>
      </c>
      <c r="AH965" s="17" t="str">
        <f>VLOOKUP(A965,'REPORTE'!$A$1:$AG$1961,5,0)</f>
        <v>ECUATORIANO(A) INDIGENA</v>
      </c>
      <c r="AI965" s="17">
        <f>VLOOKUP(A965,'REPORTE'!$A$1:$AG$1961,28,0)</f>
        <v>44365</v>
      </c>
      <c r="AJ965" s="17" t="str">
        <f>VLOOKUP(A965,'REPORTE'!$A$1:$AG$1961,29,0)</f>
        <v>Cliente</v>
      </c>
      <c r="AK965" s="17" t="str">
        <f>VLOOKUP(A965,'REPORTE'!$A$1:$AG$1961,30,0)</f>
        <v>Primaria</v>
      </c>
      <c r="AL965" s="17" t="str">
        <f>VLOOKUP(A965,'REPORTE'!$A$1:$AG$1961,31,0)</f>
        <v>PICHINCHA</v>
      </c>
      <c r="AM965" s="17" t="str">
        <f>VLOOKUP(AL965,PROVINCIAS!$F$1:$G$1171,2,0)</f>
        <v>URBANA</v>
      </c>
    </row>
    <row r="966" spans="1:39" x14ac:dyDescent="0.45">
      <c r="A966" s="17">
        <v>1000649</v>
      </c>
      <c r="B966" s="17" t="s">
        <v>9926</v>
      </c>
      <c r="C966" s="85">
        <v>1707985881</v>
      </c>
      <c r="D966" s="17">
        <v>57</v>
      </c>
      <c r="E966" s="86">
        <v>23624</v>
      </c>
      <c r="F966" s="86" t="str">
        <f t="shared" si="91"/>
        <v>1964</v>
      </c>
      <c r="G966" s="87">
        <v>2022</v>
      </c>
      <c r="H966" s="87">
        <f t="shared" si="92"/>
        <v>58</v>
      </c>
      <c r="I966" s="87" t="str">
        <f t="shared" si="90"/>
        <v>Mal</v>
      </c>
      <c r="J966" s="17" t="s">
        <v>59</v>
      </c>
      <c r="K966" s="17">
        <v>1002688</v>
      </c>
      <c r="L966" s="17">
        <v>1</v>
      </c>
      <c r="M966" s="17">
        <v>0</v>
      </c>
      <c r="N966" s="17" t="str">
        <f t="shared" si="93"/>
        <v>A1</v>
      </c>
      <c r="O966" s="17" t="s">
        <v>10468</v>
      </c>
      <c r="P966" s="17" t="s">
        <v>10469</v>
      </c>
      <c r="Q966" s="88">
        <v>44613</v>
      </c>
      <c r="R966" s="88">
        <v>44704</v>
      </c>
      <c r="S966" s="89" t="s">
        <v>776</v>
      </c>
      <c r="T966" s="17">
        <v>1365</v>
      </c>
      <c r="U966" s="17" t="s">
        <v>10985</v>
      </c>
      <c r="V966" s="17">
        <v>21.5</v>
      </c>
      <c r="W966" s="17" t="s">
        <v>10994</v>
      </c>
      <c r="X966" s="17" t="str">
        <f t="shared" si="94"/>
        <v>Vigente</v>
      </c>
      <c r="Y966" s="17" t="str">
        <f t="shared" si="95"/>
        <v>V</v>
      </c>
      <c r="Z966" s="17" t="s">
        <v>348</v>
      </c>
      <c r="AA966" s="17" t="str">
        <f>VLOOKUP(A966,'REPORTE'!$A$1:$AG$1961,19,0)</f>
        <v>Jubilado</v>
      </c>
      <c r="AB966" s="17">
        <v>1000720</v>
      </c>
      <c r="AC966" s="17" t="s">
        <v>11440</v>
      </c>
      <c r="AD966" s="17" t="s">
        <v>11907</v>
      </c>
      <c r="AE966" s="17" t="s">
        <v>12072</v>
      </c>
      <c r="AF966" s="17" t="s">
        <v>12241</v>
      </c>
      <c r="AG966" s="17" t="s">
        <v>1125</v>
      </c>
      <c r="AH966" s="17" t="str">
        <f>VLOOKUP(A966,'REPORTE'!$A$1:$AG$1961,5,0)</f>
        <v>ECUATORIANO(A)</v>
      </c>
      <c r="AI966" s="17">
        <f>VLOOKUP(A966,'REPORTE'!$A$1:$AG$1961,28,0)</f>
        <v>44153</v>
      </c>
      <c r="AJ966" s="17" t="str">
        <f>VLOOKUP(A966,'REPORTE'!$A$1:$AG$1961,29,0)</f>
        <v>Cliente</v>
      </c>
      <c r="AK966" s="17" t="str">
        <f>VLOOKUP(A966,'REPORTE'!$A$1:$AG$1961,30,0)</f>
        <v>Secundaria</v>
      </c>
      <c r="AL966" s="17" t="str">
        <f>VLOOKUP(A966,'REPORTE'!$A$1:$AG$1961,31,0)</f>
        <v>PICHINCHA</v>
      </c>
      <c r="AM966" s="17" t="str">
        <f>VLOOKUP(AL966,PROVINCIAS!$F$1:$G$1171,2,0)</f>
        <v>URBANA</v>
      </c>
    </row>
    <row r="967" spans="1:39" x14ac:dyDescent="0.45">
      <c r="A967" s="17">
        <v>1001424</v>
      </c>
      <c r="B967" s="17" t="s">
        <v>9919</v>
      </c>
      <c r="C967" s="85">
        <v>603148305</v>
      </c>
      <c r="D967" s="17">
        <v>46</v>
      </c>
      <c r="E967" s="86">
        <v>27710</v>
      </c>
      <c r="F967" s="86" t="str">
        <f t="shared" si="91"/>
        <v>1975</v>
      </c>
      <c r="G967" s="87">
        <v>2022</v>
      </c>
      <c r="H967" s="87">
        <f t="shared" si="92"/>
        <v>47</v>
      </c>
      <c r="I967" s="87" t="str">
        <f t="shared" si="90"/>
        <v>Mal</v>
      </c>
      <c r="J967" s="17" t="s">
        <v>36</v>
      </c>
      <c r="K967" s="17">
        <v>1002690</v>
      </c>
      <c r="L967" s="17">
        <v>1</v>
      </c>
      <c r="M967" s="17">
        <v>0</v>
      </c>
      <c r="N967" s="17" t="str">
        <f t="shared" si="93"/>
        <v>A1</v>
      </c>
      <c r="O967" s="17" t="s">
        <v>10468</v>
      </c>
      <c r="P967" s="17" t="s">
        <v>10469</v>
      </c>
      <c r="Q967" s="88">
        <v>44613</v>
      </c>
      <c r="R967" s="88">
        <v>44706</v>
      </c>
      <c r="S967" s="89" t="s">
        <v>776</v>
      </c>
      <c r="T967" s="17">
        <v>1000</v>
      </c>
      <c r="U967" s="17" t="s">
        <v>10532</v>
      </c>
      <c r="V967" s="17">
        <v>23</v>
      </c>
      <c r="W967" s="17" t="s">
        <v>10994</v>
      </c>
      <c r="X967" s="17" t="str">
        <f t="shared" si="94"/>
        <v>Vigente</v>
      </c>
      <c r="Y967" s="17" t="str">
        <f t="shared" si="95"/>
        <v>V</v>
      </c>
      <c r="Z967" s="17" t="s">
        <v>279</v>
      </c>
      <c r="AA967" s="17" t="str">
        <f>VLOOKUP(A967,'REPORTE'!$A$1:$AG$1961,19,0)</f>
        <v>Venta al por mayor de carne y productos cárnicos (incluidas las aves de corral).</v>
      </c>
      <c r="AB967" s="17">
        <v>1001505</v>
      </c>
      <c r="AC967" s="17" t="s">
        <v>11439</v>
      </c>
      <c r="AD967" s="17" t="s">
        <v>11876</v>
      </c>
      <c r="AE967" s="17" t="s">
        <v>12072</v>
      </c>
      <c r="AF967" s="17" t="s">
        <v>12237</v>
      </c>
      <c r="AG967" s="17" t="s">
        <v>677</v>
      </c>
      <c r="AH967" s="17" t="str">
        <f>VLOOKUP(A967,'REPORTE'!$A$1:$AG$1961,5,0)</f>
        <v>ECUATORIANO(A) INDIGENA</v>
      </c>
      <c r="AI967" s="17">
        <f>VLOOKUP(A967,'REPORTE'!$A$1:$AG$1961,28,0)</f>
        <v>44429</v>
      </c>
      <c r="AJ967" s="17" t="str">
        <f>VLOOKUP(A967,'REPORTE'!$A$1:$AG$1961,29,0)</f>
        <v>Cliente</v>
      </c>
      <c r="AK967" s="17" t="str">
        <f>VLOOKUP(A967,'REPORTE'!$A$1:$AG$1961,30,0)</f>
        <v>Secundaria</v>
      </c>
      <c r="AL967" s="17" t="str">
        <f>VLOOKUP(A967,'REPORTE'!$A$1:$AG$1961,31,0)</f>
        <v>CHIMBORAZO</v>
      </c>
      <c r="AM967" s="17" t="e">
        <f>VLOOKUP(AL967,PROVINCIAS!$F$1:$G$1171,2,0)</f>
        <v>#N/A</v>
      </c>
    </row>
    <row r="968" spans="1:39" x14ac:dyDescent="0.45">
      <c r="A968" s="17">
        <v>1000900</v>
      </c>
      <c r="B968" s="17" t="s">
        <v>10428</v>
      </c>
      <c r="C968" s="85">
        <v>1756739353</v>
      </c>
      <c r="D968" s="17">
        <v>20</v>
      </c>
      <c r="E968" s="86">
        <v>36994</v>
      </c>
      <c r="F968" s="86" t="str">
        <f t="shared" si="91"/>
        <v>2001</v>
      </c>
      <c r="G968" s="87">
        <v>2022</v>
      </c>
      <c r="H968" s="87">
        <f t="shared" si="92"/>
        <v>21</v>
      </c>
      <c r="I968" s="87" t="str">
        <f t="shared" si="90"/>
        <v>Mal</v>
      </c>
      <c r="J968" s="17" t="s">
        <v>59</v>
      </c>
      <c r="K968" s="17">
        <v>1002691</v>
      </c>
      <c r="L968" s="17">
        <v>24</v>
      </c>
      <c r="M968" s="17">
        <v>0</v>
      </c>
      <c r="N968" s="17" t="str">
        <f t="shared" si="93"/>
        <v>A1</v>
      </c>
      <c r="O968" s="17" t="s">
        <v>10468</v>
      </c>
      <c r="P968" s="17" t="s">
        <v>10469</v>
      </c>
      <c r="Q968" s="88">
        <v>44614</v>
      </c>
      <c r="R968" s="88">
        <v>45347</v>
      </c>
      <c r="S968" s="89" t="s">
        <v>776</v>
      </c>
      <c r="T968" s="17">
        <v>7000</v>
      </c>
      <c r="U968" s="17" t="s">
        <v>10939</v>
      </c>
      <c r="V968" s="17">
        <v>21.5</v>
      </c>
      <c r="W968" s="17" t="s">
        <v>10994</v>
      </c>
      <c r="X968" s="17" t="str">
        <f t="shared" si="94"/>
        <v>Vigente</v>
      </c>
      <c r="Y968" s="17" t="str">
        <f t="shared" si="95"/>
        <v>V</v>
      </c>
      <c r="Z968" s="17" t="s">
        <v>11506</v>
      </c>
      <c r="AA968" s="17" t="str">
        <f>VLOOKUP(A968,'REPORTE'!$A$1:$AG$1961,19,0)</f>
        <v>Venta al por mayor de productos de perfumerí­a, cosméticos (productos de belleza) artí­culos de uso personal (jabones).</v>
      </c>
      <c r="AB968" s="17">
        <v>1000969</v>
      </c>
      <c r="AC968" s="17" t="s">
        <v>11811</v>
      </c>
      <c r="AD968" s="17" t="s">
        <v>11893</v>
      </c>
      <c r="AE968" s="17" t="s">
        <v>12072</v>
      </c>
      <c r="AF968" s="17" t="s">
        <v>12599</v>
      </c>
      <c r="AG968" s="17" t="s">
        <v>665</v>
      </c>
      <c r="AH968" s="17" t="str">
        <f>VLOOKUP(A968,'REPORTE'!$A$1:$AG$1961,5,0)</f>
        <v>ECUATORIANO(A)</v>
      </c>
      <c r="AI968" s="17">
        <f>VLOOKUP(A968,'REPORTE'!$A$1:$AG$1961,28,0)</f>
        <v>44371</v>
      </c>
      <c r="AJ968" s="17" t="str">
        <f>VLOOKUP(A968,'REPORTE'!$A$1:$AG$1961,29,0)</f>
        <v>Cliente</v>
      </c>
      <c r="AK968" s="17" t="str">
        <f>VLOOKUP(A968,'REPORTE'!$A$1:$AG$1961,30,0)</f>
        <v>Secundaria</v>
      </c>
      <c r="AL968" s="17" t="str">
        <f>VLOOKUP(A968,'REPORTE'!$A$1:$AG$1961,31,0)</f>
        <v>PICHINCHA</v>
      </c>
      <c r="AM968" s="17" t="str">
        <f>VLOOKUP(AL968,PROVINCIAS!$F$1:$G$1171,2,0)</f>
        <v>URBANA</v>
      </c>
    </row>
    <row r="969" spans="1:39" x14ac:dyDescent="0.45">
      <c r="A969" s="17">
        <v>1000984</v>
      </c>
      <c r="B969" s="17" t="s">
        <v>9867</v>
      </c>
      <c r="C969" s="85">
        <v>1723872261</v>
      </c>
      <c r="D969" s="17">
        <v>24</v>
      </c>
      <c r="E969" s="86">
        <v>35605</v>
      </c>
      <c r="F969" s="86" t="str">
        <f t="shared" si="91"/>
        <v>1997</v>
      </c>
      <c r="G969" s="87">
        <v>2022</v>
      </c>
      <c r="H969" s="87">
        <f t="shared" si="92"/>
        <v>25</v>
      </c>
      <c r="I969" s="87" t="str">
        <f t="shared" si="90"/>
        <v>Mal</v>
      </c>
      <c r="J969" s="17" t="s">
        <v>59</v>
      </c>
      <c r="K969" s="17">
        <v>1002692</v>
      </c>
      <c r="L969" s="17">
        <v>1</v>
      </c>
      <c r="M969" s="17">
        <v>0</v>
      </c>
      <c r="N969" s="17" t="str">
        <f t="shared" si="93"/>
        <v>A1</v>
      </c>
      <c r="O969" s="17" t="s">
        <v>10468</v>
      </c>
      <c r="P969" s="17" t="s">
        <v>10469</v>
      </c>
      <c r="Q969" s="88">
        <v>44614</v>
      </c>
      <c r="R969" s="88">
        <v>44795</v>
      </c>
      <c r="S969" s="89" t="s">
        <v>776</v>
      </c>
      <c r="T969" s="17">
        <v>600</v>
      </c>
      <c r="U969" s="17">
        <v>600</v>
      </c>
      <c r="V969" s="17">
        <v>23</v>
      </c>
      <c r="W969" s="17" t="s">
        <v>10994</v>
      </c>
      <c r="X969" s="17" t="str">
        <f t="shared" si="94"/>
        <v>Vigente</v>
      </c>
      <c r="Y969" s="17" t="str">
        <f t="shared" si="95"/>
        <v>V</v>
      </c>
      <c r="Z969" s="17" t="s">
        <v>11021</v>
      </c>
      <c r="AA969" s="17" t="str">
        <f>VLOOKUP(A969,'REPORTE'!$A$1:$AG$1961,19,0)</f>
        <v>Empleado Privado</v>
      </c>
      <c r="AB969" s="17">
        <v>1001053</v>
      </c>
      <c r="AC969" s="17" t="s">
        <v>11441</v>
      </c>
      <c r="AD969" s="17" t="s">
        <v>11847</v>
      </c>
      <c r="AE969" s="17" t="s">
        <v>12072</v>
      </c>
      <c r="AF969" s="17" t="s">
        <v>12211</v>
      </c>
      <c r="AG969" s="17" t="s">
        <v>1125</v>
      </c>
      <c r="AH969" s="17" t="str">
        <f>VLOOKUP(A969,'REPORTE'!$A$1:$AG$1961,5,0)</f>
        <v>ECUATORIANO(A)</v>
      </c>
      <c r="AI969" s="17">
        <f>VLOOKUP(A969,'REPORTE'!$A$1:$AG$1961,28,0)</f>
        <v>44183</v>
      </c>
      <c r="AJ969" s="17" t="str">
        <f>VLOOKUP(A969,'REPORTE'!$A$1:$AG$1961,29,0)</f>
        <v>Cliente</v>
      </c>
      <c r="AK969" s="17" t="str">
        <f>VLOOKUP(A969,'REPORTE'!$A$1:$AG$1961,30,0)</f>
        <v>Secundaria</v>
      </c>
      <c r="AL969" s="17" t="str">
        <f>VLOOKUP(A969,'REPORTE'!$A$1:$AG$1961,31,0)</f>
        <v>PICHINCHA</v>
      </c>
      <c r="AM969" s="17" t="str">
        <f>VLOOKUP(AL969,PROVINCIAS!$F$1:$G$1171,2,0)</f>
        <v>URBANA</v>
      </c>
    </row>
    <row r="970" spans="1:39" x14ac:dyDescent="0.45">
      <c r="A970" s="17">
        <v>1000408</v>
      </c>
      <c r="B970" s="17" t="s">
        <v>10062</v>
      </c>
      <c r="C970" s="85">
        <v>1705541157</v>
      </c>
      <c r="D970" s="17">
        <v>63</v>
      </c>
      <c r="E970" s="86">
        <v>21452</v>
      </c>
      <c r="F970" s="86" t="str">
        <f t="shared" si="91"/>
        <v>1958</v>
      </c>
      <c r="G970" s="87">
        <v>2022</v>
      </c>
      <c r="H970" s="87">
        <f t="shared" si="92"/>
        <v>64</v>
      </c>
      <c r="I970" s="87" t="str">
        <f t="shared" si="90"/>
        <v>Mal</v>
      </c>
      <c r="J970" s="17" t="s">
        <v>59</v>
      </c>
      <c r="K970" s="17">
        <v>1002697</v>
      </c>
      <c r="L970" s="17">
        <v>1</v>
      </c>
      <c r="M970" s="17">
        <v>0</v>
      </c>
      <c r="N970" s="17" t="str">
        <f t="shared" si="93"/>
        <v>A1</v>
      </c>
      <c r="O970" s="17" t="s">
        <v>10468</v>
      </c>
      <c r="P970" s="17" t="s">
        <v>10469</v>
      </c>
      <c r="Q970" s="88">
        <v>44615</v>
      </c>
      <c r="R970" s="88">
        <v>44796</v>
      </c>
      <c r="S970" s="89" t="s">
        <v>776</v>
      </c>
      <c r="T970" s="17">
        <v>500</v>
      </c>
      <c r="U970" s="17">
        <v>500</v>
      </c>
      <c r="V970" s="17">
        <v>23</v>
      </c>
      <c r="W970" s="17" t="s">
        <v>10994</v>
      </c>
      <c r="X970" s="17" t="str">
        <f t="shared" si="94"/>
        <v>Vigente</v>
      </c>
      <c r="Y970" s="17" t="str">
        <f t="shared" si="95"/>
        <v>V</v>
      </c>
      <c r="Z970" s="17" t="s">
        <v>11019</v>
      </c>
      <c r="AA970" s="17" t="str">
        <f>VLOOKUP(A970,'REPORTE'!$A$1:$AG$1961,19,0)</f>
        <v>Empleado Privado</v>
      </c>
      <c r="AB970" s="17">
        <v>1000471</v>
      </c>
      <c r="AC970" s="17" t="s">
        <v>11442</v>
      </c>
      <c r="AD970" s="17" t="s">
        <v>11914</v>
      </c>
      <c r="AE970" s="17" t="s">
        <v>12072</v>
      </c>
      <c r="AF970" s="17" t="s">
        <v>12325</v>
      </c>
      <c r="AG970" s="17" t="s">
        <v>665</v>
      </c>
      <c r="AH970" s="17" t="str">
        <f>VLOOKUP(A970,'REPORTE'!$A$1:$AG$1961,5,0)</f>
        <v>ECUATORIANO(A)</v>
      </c>
      <c r="AI970" s="17">
        <f>VLOOKUP(A970,'REPORTE'!$A$1:$AG$1961,28,0)</f>
        <v>44117</v>
      </c>
      <c r="AJ970" s="17" t="str">
        <f>VLOOKUP(A970,'REPORTE'!$A$1:$AG$1961,29,0)</f>
        <v>Cliente</v>
      </c>
      <c r="AK970" s="17" t="str">
        <f>VLOOKUP(A970,'REPORTE'!$A$1:$AG$1961,30,0)</f>
        <v>Primaria</v>
      </c>
      <c r="AL970" s="17" t="str">
        <f>VLOOKUP(A970,'REPORTE'!$A$1:$AG$1961,31,0)</f>
        <v>PICHINCHA</v>
      </c>
      <c r="AM970" s="17" t="str">
        <f>VLOOKUP(AL970,PROVINCIAS!$F$1:$G$1171,2,0)</f>
        <v>URBANA</v>
      </c>
    </row>
    <row r="971" spans="1:39" x14ac:dyDescent="0.45">
      <c r="A971" s="17">
        <v>1000920</v>
      </c>
      <c r="B971" s="17" t="s">
        <v>10429</v>
      </c>
      <c r="C971" s="85">
        <v>604420893</v>
      </c>
      <c r="D971" s="17">
        <v>36</v>
      </c>
      <c r="E971" s="86">
        <v>31374</v>
      </c>
      <c r="F971" s="86" t="str">
        <f t="shared" si="91"/>
        <v>1985</v>
      </c>
      <c r="G971" s="87">
        <v>2022</v>
      </c>
      <c r="H971" s="87">
        <f t="shared" si="92"/>
        <v>37</v>
      </c>
      <c r="I971" s="87" t="str">
        <f t="shared" si="90"/>
        <v>Mal</v>
      </c>
      <c r="J971" s="17" t="s">
        <v>59</v>
      </c>
      <c r="K971" s="17">
        <v>1002704</v>
      </c>
      <c r="L971" s="17">
        <v>48</v>
      </c>
      <c r="M971" s="17">
        <v>0</v>
      </c>
      <c r="N971" s="17" t="str">
        <f t="shared" si="93"/>
        <v>A1</v>
      </c>
      <c r="O971" s="17" t="s">
        <v>10468</v>
      </c>
      <c r="P971" s="17" t="s">
        <v>10469</v>
      </c>
      <c r="Q971" s="88">
        <v>44615</v>
      </c>
      <c r="R971" s="88">
        <v>46073</v>
      </c>
      <c r="S971" s="89" t="s">
        <v>776</v>
      </c>
      <c r="T971" s="17">
        <v>20000</v>
      </c>
      <c r="U971" s="17" t="s">
        <v>10986</v>
      </c>
      <c r="V971" s="17">
        <v>17.5</v>
      </c>
      <c r="W971" s="17" t="s">
        <v>10994</v>
      </c>
      <c r="X971" s="17" t="str">
        <f t="shared" si="94"/>
        <v>Vigente</v>
      </c>
      <c r="Y971" s="17" t="str">
        <f t="shared" si="95"/>
        <v>V</v>
      </c>
      <c r="Z971" s="17" t="s">
        <v>279</v>
      </c>
      <c r="AA971" s="17" t="str">
        <f>VLOOKUP(A971,'REPORTE'!$A$1:$AG$1961,19,0)</f>
        <v>Venta al por mayor de frutas, legumbres y hortalizas.</v>
      </c>
      <c r="AB971" s="17">
        <v>1000988</v>
      </c>
      <c r="AC971" s="17" t="s">
        <v>11812</v>
      </c>
      <c r="AD971" s="17" t="s">
        <v>11861</v>
      </c>
      <c r="AE971" s="17" t="s">
        <v>12072</v>
      </c>
      <c r="AF971" s="17" t="s">
        <v>12600</v>
      </c>
      <c r="AG971" s="17" t="s">
        <v>677</v>
      </c>
      <c r="AH971" s="17" t="str">
        <f>VLOOKUP(A971,'REPORTE'!$A$1:$AG$1961,5,0)</f>
        <v>ECUATORIANO(A) INDIGENA</v>
      </c>
      <c r="AI971" s="17">
        <f>VLOOKUP(A971,'REPORTE'!$A$1:$AG$1961,28,0)</f>
        <v>44615</v>
      </c>
      <c r="AJ971" s="17" t="str">
        <f>VLOOKUP(A971,'REPORTE'!$A$1:$AG$1961,29,0)</f>
        <v>Cliente</v>
      </c>
      <c r="AK971" s="17" t="str">
        <f>VLOOKUP(A971,'REPORTE'!$A$1:$AG$1961,30,0)</f>
        <v>Primaria</v>
      </c>
      <c r="AL971" s="17" t="str">
        <f>VLOOKUP(A971,'REPORTE'!$A$1:$AG$1961,31,0)</f>
        <v>CHIMBORAZO</v>
      </c>
      <c r="AM971" s="17" t="e">
        <f>VLOOKUP(AL971,PROVINCIAS!$F$1:$G$1171,2,0)</f>
        <v>#N/A</v>
      </c>
    </row>
    <row r="972" spans="1:39" x14ac:dyDescent="0.45">
      <c r="A972" s="17">
        <v>1001187</v>
      </c>
      <c r="B972" s="17" t="s">
        <v>10430</v>
      </c>
      <c r="C972" s="85">
        <v>604584060</v>
      </c>
      <c r="D972" s="17">
        <v>38</v>
      </c>
      <c r="E972" s="86">
        <v>30625</v>
      </c>
      <c r="F972" s="86" t="str">
        <f t="shared" si="91"/>
        <v>1983</v>
      </c>
      <c r="G972" s="87">
        <v>2022</v>
      </c>
      <c r="H972" s="87">
        <f t="shared" si="92"/>
        <v>39</v>
      </c>
      <c r="I972" s="87" t="str">
        <f t="shared" si="90"/>
        <v>Mal</v>
      </c>
      <c r="J972" s="17" t="s">
        <v>36</v>
      </c>
      <c r="K972" s="17">
        <v>1002705</v>
      </c>
      <c r="L972" s="17">
        <v>48</v>
      </c>
      <c r="M972" s="17">
        <v>0</v>
      </c>
      <c r="N972" s="17" t="str">
        <f t="shared" si="93"/>
        <v>A1</v>
      </c>
      <c r="O972" s="17" t="s">
        <v>10468</v>
      </c>
      <c r="P972" s="17" t="s">
        <v>10469</v>
      </c>
      <c r="Q972" s="88">
        <v>44615</v>
      </c>
      <c r="R972" s="88">
        <v>46073</v>
      </c>
      <c r="S972" s="89" t="s">
        <v>776</v>
      </c>
      <c r="T972" s="17">
        <v>20000</v>
      </c>
      <c r="U972" s="17" t="s">
        <v>10986</v>
      </c>
      <c r="V972" s="17">
        <v>17.5</v>
      </c>
      <c r="W972" s="17" t="s">
        <v>10994</v>
      </c>
      <c r="X972" s="17" t="str">
        <f t="shared" si="94"/>
        <v>Vigente</v>
      </c>
      <c r="Y972" s="17" t="str">
        <f t="shared" si="95"/>
        <v>V</v>
      </c>
      <c r="Z972" s="17" t="s">
        <v>279</v>
      </c>
      <c r="AA972" s="17" t="str">
        <f>VLOOKUP(A972,'REPORTE'!$A$1:$AG$1961,19,0)</f>
        <v>Venta al por menor de frutas, legumbres y hortalizas frescas o en conserva en establecimientos especializados.</v>
      </c>
      <c r="AB972" s="17">
        <v>1001264</v>
      </c>
      <c r="AC972" s="17" t="s">
        <v>11812</v>
      </c>
      <c r="AD972" s="17" t="s">
        <v>11861</v>
      </c>
      <c r="AE972" s="17" t="s">
        <v>12072</v>
      </c>
      <c r="AF972" s="17" t="s">
        <v>12601</v>
      </c>
      <c r="AG972" s="17" t="s">
        <v>677</v>
      </c>
      <c r="AH972" s="17" t="str">
        <f>VLOOKUP(A972,'REPORTE'!$A$1:$AG$1961,5,0)</f>
        <v>ECUATORIANO(A) INDIGENA</v>
      </c>
      <c r="AI972" s="17">
        <f>VLOOKUP(A972,'REPORTE'!$A$1:$AG$1961,28,0)</f>
        <v>44615</v>
      </c>
      <c r="AJ972" s="17" t="str">
        <f>VLOOKUP(A972,'REPORTE'!$A$1:$AG$1961,29,0)</f>
        <v>Cliente</v>
      </c>
      <c r="AK972" s="17" t="str">
        <f>VLOOKUP(A972,'REPORTE'!$A$1:$AG$1961,30,0)</f>
        <v>Primaria</v>
      </c>
      <c r="AL972" s="17" t="str">
        <f>VLOOKUP(A972,'REPORTE'!$A$1:$AG$1961,31,0)</f>
        <v>CHIMBORAZO</v>
      </c>
      <c r="AM972" s="17" t="e">
        <f>VLOOKUP(AL972,PROVINCIAS!$F$1:$G$1171,2,0)</f>
        <v>#N/A</v>
      </c>
    </row>
    <row r="973" spans="1:39" x14ac:dyDescent="0.45">
      <c r="A973" s="17">
        <v>1001382</v>
      </c>
      <c r="B973" s="17" t="s">
        <v>10431</v>
      </c>
      <c r="C973" s="85">
        <v>1711680379</v>
      </c>
      <c r="D973" s="17">
        <v>48</v>
      </c>
      <c r="E973" s="86">
        <v>27051</v>
      </c>
      <c r="F973" s="86" t="str">
        <f t="shared" si="91"/>
        <v>1974</v>
      </c>
      <c r="G973" s="87">
        <v>2022</v>
      </c>
      <c r="H973" s="87">
        <f t="shared" si="92"/>
        <v>48</v>
      </c>
      <c r="I973" s="87" t="str">
        <f t="shared" si="90"/>
        <v>Mal</v>
      </c>
      <c r="J973" s="17" t="s">
        <v>36</v>
      </c>
      <c r="K973" s="17">
        <v>1002694</v>
      </c>
      <c r="L973" s="17">
        <v>24</v>
      </c>
      <c r="M973" s="17">
        <v>0</v>
      </c>
      <c r="N973" s="17" t="str">
        <f t="shared" si="93"/>
        <v>A1</v>
      </c>
      <c r="O973" s="17" t="s">
        <v>10468</v>
      </c>
      <c r="P973" s="17" t="s">
        <v>10469</v>
      </c>
      <c r="Q973" s="88">
        <v>44615</v>
      </c>
      <c r="R973" s="88">
        <v>45342</v>
      </c>
      <c r="S973" s="89" t="s">
        <v>776</v>
      </c>
      <c r="T973" s="17">
        <v>7000</v>
      </c>
      <c r="U973" s="17" t="s">
        <v>10939</v>
      </c>
      <c r="V973" s="17">
        <v>18.989999999999998</v>
      </c>
      <c r="W973" s="17" t="s">
        <v>10994</v>
      </c>
      <c r="X973" s="17" t="str">
        <f t="shared" si="94"/>
        <v>Vigente</v>
      </c>
      <c r="Y973" s="17" t="str">
        <f t="shared" si="95"/>
        <v>V</v>
      </c>
      <c r="Z973" s="17" t="s">
        <v>11122</v>
      </c>
      <c r="AA973" s="17" t="str">
        <f>VLOOKUP(A973,'REPORTE'!$A$1:$AG$1961,19,0)</f>
        <v>Venta al por mayor de prendas de vestir, incluidas prendas (ropa) deportivas.</v>
      </c>
      <c r="AB973" s="17">
        <v>1001460</v>
      </c>
      <c r="AC973" s="17" t="s">
        <v>11813</v>
      </c>
      <c r="AD973" s="17" t="s">
        <v>12065</v>
      </c>
      <c r="AE973" s="17" t="s">
        <v>12072</v>
      </c>
      <c r="AF973" s="17" t="s">
        <v>12602</v>
      </c>
      <c r="AG973" s="17" t="s">
        <v>1125</v>
      </c>
      <c r="AH973" s="17" t="str">
        <f>VLOOKUP(A973,'REPORTE'!$A$1:$AG$1961,5,0)</f>
        <v>ECUATORIANO(A)</v>
      </c>
      <c r="AI973" s="17">
        <f>VLOOKUP(A973,'REPORTE'!$A$1:$AG$1961,28,0)</f>
        <v>44413</v>
      </c>
      <c r="AJ973" s="17" t="str">
        <f>VLOOKUP(A973,'REPORTE'!$A$1:$AG$1961,29,0)</f>
        <v>Cliente</v>
      </c>
      <c r="AK973" s="17" t="str">
        <f>VLOOKUP(A973,'REPORTE'!$A$1:$AG$1961,30,0)</f>
        <v>Secundaria</v>
      </c>
      <c r="AL973" s="17" t="str">
        <f>VLOOKUP(A973,'REPORTE'!$A$1:$AG$1961,31,0)</f>
        <v>PICHINCHA</v>
      </c>
      <c r="AM973" s="17" t="str">
        <f>VLOOKUP(AL973,PROVINCIAS!$F$1:$G$1171,2,0)</f>
        <v>URBANA</v>
      </c>
    </row>
    <row r="974" spans="1:39" x14ac:dyDescent="0.45">
      <c r="A974" s="17">
        <v>1001565</v>
      </c>
      <c r="B974" s="17" t="s">
        <v>10432</v>
      </c>
      <c r="C974" s="85">
        <v>1707910939</v>
      </c>
      <c r="D974" s="17">
        <v>76</v>
      </c>
      <c r="E974" s="86">
        <v>16849</v>
      </c>
      <c r="F974" s="86" t="str">
        <f t="shared" si="91"/>
        <v>1946</v>
      </c>
      <c r="G974" s="87">
        <v>2022</v>
      </c>
      <c r="H974" s="87">
        <f t="shared" si="92"/>
        <v>76</v>
      </c>
      <c r="I974" s="87" t="str">
        <f t="shared" si="90"/>
        <v>Mal</v>
      </c>
      <c r="J974" s="17" t="s">
        <v>36</v>
      </c>
      <c r="K974" s="17">
        <v>1002703</v>
      </c>
      <c r="L974" s="17">
        <v>12</v>
      </c>
      <c r="M974" s="17">
        <v>0</v>
      </c>
      <c r="N974" s="17" t="str">
        <f t="shared" si="93"/>
        <v>A1</v>
      </c>
      <c r="O974" s="17" t="s">
        <v>10468</v>
      </c>
      <c r="P974" s="17" t="s">
        <v>10469</v>
      </c>
      <c r="Q974" s="88">
        <v>44615</v>
      </c>
      <c r="R974" s="88">
        <v>44982</v>
      </c>
      <c r="S974" s="89" t="s">
        <v>776</v>
      </c>
      <c r="T974" s="17">
        <v>1000</v>
      </c>
      <c r="U974" s="17" t="s">
        <v>10532</v>
      </c>
      <c r="V974" s="17">
        <v>23</v>
      </c>
      <c r="W974" s="17" t="s">
        <v>10994</v>
      </c>
      <c r="X974" s="17" t="str">
        <f t="shared" si="94"/>
        <v>Vigente</v>
      </c>
      <c r="Y974" s="17" t="str">
        <f t="shared" si="95"/>
        <v>V</v>
      </c>
      <c r="Z974" s="17" t="s">
        <v>620</v>
      </c>
      <c r="AA974" s="17" t="str">
        <f>VLOOKUP(A974,'REPORTE'!$A$1:$AG$1961,19,0)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AB974" s="17">
        <v>1001663</v>
      </c>
      <c r="AC974" s="17" t="s">
        <v>11443</v>
      </c>
      <c r="AD974" s="17" t="s">
        <v>11832</v>
      </c>
      <c r="AE974" s="17" t="s">
        <v>12072</v>
      </c>
      <c r="AF974" s="17" t="s">
        <v>12603</v>
      </c>
      <c r="AG974" s="17" t="s">
        <v>665</v>
      </c>
      <c r="AH974" s="17" t="str">
        <f>VLOOKUP(A974,'REPORTE'!$A$1:$AG$1961,5,0)</f>
        <v>ECUATORIANO(A)</v>
      </c>
      <c r="AI974" s="17">
        <f>VLOOKUP(A974,'REPORTE'!$A$1:$AG$1961,28,0)</f>
        <v>44615</v>
      </c>
      <c r="AJ974" s="17" t="str">
        <f>VLOOKUP(A974,'REPORTE'!$A$1:$AG$1961,29,0)</f>
        <v>Cliente</v>
      </c>
      <c r="AK974" s="17" t="str">
        <f>VLOOKUP(A974,'REPORTE'!$A$1:$AG$1961,30,0)</f>
        <v>Secundaria</v>
      </c>
      <c r="AL974" s="17" t="str">
        <f>VLOOKUP(A974,'REPORTE'!$A$1:$AG$1961,31,0)</f>
        <v>PICHINCHA</v>
      </c>
      <c r="AM974" s="17" t="str">
        <f>VLOOKUP(AL974,PROVINCIAS!$F$1:$G$1171,2,0)</f>
        <v>URBANA</v>
      </c>
    </row>
    <row r="975" spans="1:39" x14ac:dyDescent="0.45">
      <c r="A975" s="17">
        <v>1001869</v>
      </c>
      <c r="B975" s="17" t="s">
        <v>10433</v>
      </c>
      <c r="C975" s="85">
        <v>603568957</v>
      </c>
      <c r="D975" s="17">
        <v>30</v>
      </c>
      <c r="E975" s="86">
        <v>33635</v>
      </c>
      <c r="F975" s="86" t="str">
        <f t="shared" si="91"/>
        <v>1992</v>
      </c>
      <c r="G975" s="87">
        <v>2022</v>
      </c>
      <c r="H975" s="87">
        <f t="shared" si="92"/>
        <v>30</v>
      </c>
      <c r="I975" s="87" t="str">
        <f t="shared" si="90"/>
        <v>Mal</v>
      </c>
      <c r="J975" s="17" t="s">
        <v>59</v>
      </c>
      <c r="K975" s="17">
        <v>1002700</v>
      </c>
      <c r="L975" s="17">
        <v>30</v>
      </c>
      <c r="M975" s="17">
        <v>0</v>
      </c>
      <c r="N975" s="17" t="str">
        <f t="shared" si="93"/>
        <v>A1</v>
      </c>
      <c r="O975" s="17" t="s">
        <v>10468</v>
      </c>
      <c r="P975" s="17" t="s">
        <v>10469</v>
      </c>
      <c r="Q975" s="88">
        <v>44615</v>
      </c>
      <c r="R975" s="88">
        <v>45529</v>
      </c>
      <c r="S975" s="89" t="s">
        <v>776</v>
      </c>
      <c r="T975" s="17">
        <v>6000</v>
      </c>
      <c r="U975" s="17" t="s">
        <v>10830</v>
      </c>
      <c r="V975" s="17">
        <v>21.5</v>
      </c>
      <c r="W975" s="17" t="s">
        <v>10994</v>
      </c>
      <c r="X975" s="17" t="str">
        <f t="shared" si="94"/>
        <v>Vigente</v>
      </c>
      <c r="Y975" s="17" t="str">
        <f t="shared" si="95"/>
        <v>V</v>
      </c>
      <c r="Z975" s="17" t="s">
        <v>11111</v>
      </c>
      <c r="AA975" s="17" t="str">
        <f>VLOOKUP(A975,'REPORTE'!$A$1:$AG$1961,19,0)</f>
        <v>Empleado Privado</v>
      </c>
      <c r="AB975" s="17">
        <v>1001981</v>
      </c>
      <c r="AC975" s="17" t="s">
        <v>11814</v>
      </c>
      <c r="AD975" s="17" t="s">
        <v>11859</v>
      </c>
      <c r="AE975" s="17" t="s">
        <v>12072</v>
      </c>
      <c r="AF975" s="17" t="s">
        <v>12188</v>
      </c>
      <c r="AG975" s="17" t="s">
        <v>665</v>
      </c>
      <c r="AH975" s="17" t="str">
        <f>VLOOKUP(A975,'REPORTE'!$A$1:$AG$1961,5,0)</f>
        <v>ECUATORIANO(A) INDIGENA</v>
      </c>
      <c r="AI975" s="17">
        <f>VLOOKUP(A975,'REPORTE'!$A$1:$AG$1961,28,0)</f>
        <v>0</v>
      </c>
      <c r="AJ975" s="17" t="str">
        <f>VLOOKUP(A975,'REPORTE'!$A$1:$AG$1961,29,0)</f>
        <v>Cliente</v>
      </c>
      <c r="AK975" s="17" t="str">
        <f>VLOOKUP(A975,'REPORTE'!$A$1:$AG$1961,30,0)</f>
        <v>Universitaria</v>
      </c>
      <c r="AL975" s="17" t="str">
        <f>VLOOKUP(A975,'REPORTE'!$A$1:$AG$1961,31,0)</f>
        <v>CHIMBORAZO</v>
      </c>
      <c r="AM975" s="17" t="e">
        <f>VLOOKUP(AL975,PROVINCIAS!$F$1:$G$1171,2,0)</f>
        <v>#N/A</v>
      </c>
    </row>
    <row r="976" spans="1:39" x14ac:dyDescent="0.45">
      <c r="A976" s="17">
        <v>1001870</v>
      </c>
      <c r="B976" s="17" t="s">
        <v>10434</v>
      </c>
      <c r="C976" s="85">
        <v>1715960967</v>
      </c>
      <c r="D976" s="17">
        <v>41</v>
      </c>
      <c r="E976" s="86">
        <v>29644</v>
      </c>
      <c r="F976" s="86" t="str">
        <f t="shared" si="91"/>
        <v>1981</v>
      </c>
      <c r="G976" s="87">
        <v>2022</v>
      </c>
      <c r="H976" s="87">
        <f t="shared" si="92"/>
        <v>41</v>
      </c>
      <c r="I976" s="87" t="str">
        <f t="shared" si="90"/>
        <v>Mal</v>
      </c>
      <c r="J976" s="17" t="s">
        <v>59</v>
      </c>
      <c r="K976" s="17">
        <v>1002699</v>
      </c>
      <c r="L976" s="17">
        <v>6</v>
      </c>
      <c r="M976" s="17">
        <v>0</v>
      </c>
      <c r="N976" s="17" t="str">
        <f t="shared" si="93"/>
        <v>A1</v>
      </c>
      <c r="O976" s="17" t="s">
        <v>10468</v>
      </c>
      <c r="P976" s="17" t="s">
        <v>10469</v>
      </c>
      <c r="Q976" s="88">
        <v>44615</v>
      </c>
      <c r="R976" s="88">
        <v>44798</v>
      </c>
      <c r="S976" s="89" t="s">
        <v>776</v>
      </c>
      <c r="T976" s="17">
        <v>550</v>
      </c>
      <c r="U976" s="17">
        <v>550</v>
      </c>
      <c r="V976" s="17">
        <v>23</v>
      </c>
      <c r="W976" s="17" t="s">
        <v>10994</v>
      </c>
      <c r="X976" s="17" t="str">
        <f t="shared" si="94"/>
        <v>Vigente</v>
      </c>
      <c r="Y976" s="17" t="str">
        <f t="shared" si="95"/>
        <v>V</v>
      </c>
      <c r="Z976" s="17" t="s">
        <v>11134</v>
      </c>
      <c r="AA976" s="17" t="str">
        <f>VLOOKUP(A976,'REPORTE'!$A$1:$AG$1961,19,0)</f>
        <v>Actividades de centros de capacitación artesanal: corte y confección, carpinterí­a, tallado en madera, manualidades, etcétera.</v>
      </c>
      <c r="AB976" s="17">
        <v>1001982</v>
      </c>
      <c r="AC976" s="17" t="s">
        <v>11444</v>
      </c>
      <c r="AD976" s="17" t="s">
        <v>11835</v>
      </c>
      <c r="AE976" s="17" t="s">
        <v>12072</v>
      </c>
      <c r="AF976" s="17" t="s">
        <v>12604</v>
      </c>
      <c r="AG976" s="17" t="s">
        <v>665</v>
      </c>
      <c r="AH976" s="17" t="str">
        <f>VLOOKUP(A976,'REPORTE'!$A$1:$AG$1961,5,0)</f>
        <v>ECUATORIANO(A)</v>
      </c>
      <c r="AI976" s="17">
        <f>VLOOKUP(A976,'REPORTE'!$A$1:$AG$1961,28,0)</f>
        <v>0</v>
      </c>
      <c r="AJ976" s="17" t="str">
        <f>VLOOKUP(A976,'REPORTE'!$A$1:$AG$1961,29,0)</f>
        <v>Cliente</v>
      </c>
      <c r="AK976" s="17" t="str">
        <f>VLOOKUP(A976,'REPORTE'!$A$1:$AG$1961,30,0)</f>
        <v>Secundaria</v>
      </c>
      <c r="AL976" s="17" t="str">
        <f>VLOOKUP(A976,'REPORTE'!$A$1:$AG$1961,31,0)</f>
        <v>PICHINCHA</v>
      </c>
      <c r="AM976" s="17" t="str">
        <f>VLOOKUP(AL976,PROVINCIAS!$F$1:$G$1171,2,0)</f>
        <v>URBANA</v>
      </c>
    </row>
    <row r="977" spans="1:39" x14ac:dyDescent="0.45">
      <c r="A977" s="17">
        <v>1001892</v>
      </c>
      <c r="B977" s="17" t="s">
        <v>10435</v>
      </c>
      <c r="C977" s="85">
        <v>1729089712</v>
      </c>
      <c r="D977" s="17">
        <v>20</v>
      </c>
      <c r="E977" s="86">
        <v>36956</v>
      </c>
      <c r="F977" s="86" t="str">
        <f t="shared" si="91"/>
        <v>2001</v>
      </c>
      <c r="G977" s="87">
        <v>2022</v>
      </c>
      <c r="H977" s="87">
        <f t="shared" si="92"/>
        <v>21</v>
      </c>
      <c r="I977" s="87" t="str">
        <f t="shared" si="90"/>
        <v>Mal</v>
      </c>
      <c r="J977" s="17" t="s">
        <v>59</v>
      </c>
      <c r="K977" s="17">
        <v>1002701</v>
      </c>
      <c r="L977" s="17">
        <v>12</v>
      </c>
      <c r="M977" s="17">
        <v>0</v>
      </c>
      <c r="N977" s="17" t="str">
        <f t="shared" si="93"/>
        <v>A1</v>
      </c>
      <c r="O977" s="17" t="s">
        <v>10468</v>
      </c>
      <c r="P977" s="17" t="s">
        <v>10469</v>
      </c>
      <c r="Q977" s="88">
        <v>44615</v>
      </c>
      <c r="R977" s="88">
        <v>44982</v>
      </c>
      <c r="S977" s="89" t="s">
        <v>776</v>
      </c>
      <c r="T977" s="17">
        <v>1000</v>
      </c>
      <c r="U977" s="17" t="s">
        <v>10532</v>
      </c>
      <c r="V977" s="17">
        <v>23</v>
      </c>
      <c r="W977" s="17" t="s">
        <v>10994</v>
      </c>
      <c r="X977" s="17" t="str">
        <f t="shared" si="94"/>
        <v>Vigente</v>
      </c>
      <c r="Y977" s="17" t="str">
        <f t="shared" si="95"/>
        <v>V</v>
      </c>
      <c r="Z977" s="17" t="s">
        <v>279</v>
      </c>
      <c r="AA977" s="17" t="str">
        <f>VLOOKUP(A977,'REPORTE'!$A$1:$AG$1961,19,0)</f>
        <v>Venta al por mayor de frutas, legumbres y hortalizas.</v>
      </c>
      <c r="AB977" s="17">
        <v>1002007</v>
      </c>
      <c r="AC977" s="17" t="s">
        <v>11437</v>
      </c>
      <c r="AD977" s="17" t="s">
        <v>11881</v>
      </c>
      <c r="AE977" s="17" t="s">
        <v>12072</v>
      </c>
      <c r="AF977" s="17" t="s">
        <v>12561</v>
      </c>
      <c r="AG977" s="17" t="s">
        <v>665</v>
      </c>
      <c r="AH977" s="17" t="str">
        <f>VLOOKUP(A977,'REPORTE'!$A$1:$AG$1961,5,0)</f>
        <v>ECUATORIANO(A)</v>
      </c>
      <c r="AI977" s="17">
        <f>VLOOKUP(A977,'REPORTE'!$A$1:$AG$1961,28,0)</f>
        <v>0</v>
      </c>
      <c r="AJ977" s="17" t="str">
        <f>VLOOKUP(A977,'REPORTE'!$A$1:$AG$1961,29,0)</f>
        <v>Cliente</v>
      </c>
      <c r="AK977" s="17" t="str">
        <f>VLOOKUP(A977,'REPORTE'!$A$1:$AG$1961,30,0)</f>
        <v>Secundaria</v>
      </c>
      <c r="AL977" s="17" t="str">
        <f>VLOOKUP(A977,'REPORTE'!$A$1:$AG$1961,31,0)</f>
        <v>PICHINCHA</v>
      </c>
      <c r="AM977" s="17" t="str">
        <f>VLOOKUP(AL977,PROVINCIAS!$F$1:$G$1171,2,0)</f>
        <v>URBANA</v>
      </c>
    </row>
    <row r="978" spans="1:39" x14ac:dyDescent="0.45">
      <c r="A978" s="17">
        <v>1001895</v>
      </c>
      <c r="B978" s="17" t="s">
        <v>10436</v>
      </c>
      <c r="C978" s="85">
        <v>1705961355</v>
      </c>
      <c r="D978" s="17">
        <v>59</v>
      </c>
      <c r="E978" s="86">
        <v>23034</v>
      </c>
      <c r="F978" s="86" t="str">
        <f t="shared" si="91"/>
        <v>1963</v>
      </c>
      <c r="G978" s="87">
        <v>2022</v>
      </c>
      <c r="H978" s="87">
        <f t="shared" si="92"/>
        <v>59</v>
      </c>
      <c r="I978" s="87" t="str">
        <f t="shared" si="90"/>
        <v>Mal</v>
      </c>
      <c r="J978" s="17" t="s">
        <v>36</v>
      </c>
      <c r="K978" s="17">
        <v>1002696</v>
      </c>
      <c r="L978" s="17">
        <v>24</v>
      </c>
      <c r="M978" s="17">
        <v>0</v>
      </c>
      <c r="N978" s="17" t="str">
        <f t="shared" si="93"/>
        <v>A1</v>
      </c>
      <c r="O978" s="17" t="s">
        <v>10466</v>
      </c>
      <c r="P978" s="17" t="s">
        <v>10467</v>
      </c>
      <c r="Q978" s="88">
        <v>44615</v>
      </c>
      <c r="R978" s="88">
        <v>45347</v>
      </c>
      <c r="S978" s="89" t="s">
        <v>776</v>
      </c>
      <c r="T978" s="17">
        <v>11000</v>
      </c>
      <c r="U978" s="17" t="s">
        <v>10987</v>
      </c>
      <c r="V978" s="17">
        <v>15.42</v>
      </c>
      <c r="W978" s="17" t="s">
        <v>10994</v>
      </c>
      <c r="X978" s="17" t="str">
        <f t="shared" si="94"/>
        <v>Vigente</v>
      </c>
      <c r="Y978" s="17" t="str">
        <f t="shared" si="95"/>
        <v>V</v>
      </c>
      <c r="Z978" s="17" t="s">
        <v>11000</v>
      </c>
      <c r="AA978" s="17" t="str">
        <f>VLOOKUP(A978,'REPORTE'!$A$1:$AG$1961,19,0)</f>
        <v>Actividades de las agencias de viajes dedicadas principalmente a vender servicios de viajes, de viajes organizados, de transporte y de alojamiento, al por mayor o al por menor, al público en general y a clientes comerciales.</v>
      </c>
      <c r="AB978" s="17">
        <v>1002010</v>
      </c>
      <c r="AC978" s="17" t="s">
        <v>11815</v>
      </c>
      <c r="AD978" s="17" t="s">
        <v>11852</v>
      </c>
      <c r="AE978" s="17" t="s">
        <v>12072</v>
      </c>
      <c r="AF978" s="17" t="s">
        <v>12139</v>
      </c>
      <c r="AG978" s="17" t="s">
        <v>1125</v>
      </c>
      <c r="AH978" s="17" t="str">
        <f>VLOOKUP(A978,'REPORTE'!$A$1:$AG$1961,5,0)</f>
        <v>ECUATORIANO(A)</v>
      </c>
      <c r="AI978" s="17">
        <f>VLOOKUP(A978,'REPORTE'!$A$1:$AG$1961,28,0)</f>
        <v>44615</v>
      </c>
      <c r="AJ978" s="17" t="str">
        <f>VLOOKUP(A978,'REPORTE'!$A$1:$AG$1961,29,0)</f>
        <v>Cliente</v>
      </c>
      <c r="AK978" s="17" t="str">
        <f>VLOOKUP(A978,'REPORTE'!$A$1:$AG$1961,30,0)</f>
        <v>Primaria</v>
      </c>
      <c r="AL978" s="17" t="str">
        <f>VLOOKUP(A978,'REPORTE'!$A$1:$AG$1961,31,0)</f>
        <v>PICHINCHA</v>
      </c>
      <c r="AM978" s="17" t="str">
        <f>VLOOKUP(AL978,PROVINCIAS!$F$1:$G$1171,2,0)</f>
        <v>URBANA</v>
      </c>
    </row>
    <row r="979" spans="1:39" x14ac:dyDescent="0.45">
      <c r="A979" s="17">
        <v>1001895</v>
      </c>
      <c r="B979" s="17" t="s">
        <v>10436</v>
      </c>
      <c r="C979" s="85">
        <v>1705961355</v>
      </c>
      <c r="D979" s="17">
        <v>59</v>
      </c>
      <c r="E979" s="86">
        <v>23034</v>
      </c>
      <c r="F979" s="86" t="str">
        <f t="shared" si="91"/>
        <v>1963</v>
      </c>
      <c r="G979" s="87">
        <v>2022</v>
      </c>
      <c r="H979" s="87">
        <f t="shared" si="92"/>
        <v>59</v>
      </c>
      <c r="I979" s="87" t="str">
        <f t="shared" si="90"/>
        <v>Mal</v>
      </c>
      <c r="J979" s="17" t="s">
        <v>36</v>
      </c>
      <c r="K979" s="17">
        <v>1002695</v>
      </c>
      <c r="L979" s="17">
        <v>24</v>
      </c>
      <c r="M979" s="17">
        <v>0</v>
      </c>
      <c r="N979" s="17" t="str">
        <f t="shared" si="93"/>
        <v>A1</v>
      </c>
      <c r="O979" s="17" t="s">
        <v>10466</v>
      </c>
      <c r="P979" s="17" t="s">
        <v>10467</v>
      </c>
      <c r="Q979" s="88">
        <v>44615</v>
      </c>
      <c r="R979" s="88">
        <v>45347</v>
      </c>
      <c r="S979" s="89" t="s">
        <v>776</v>
      </c>
      <c r="T979" s="17">
        <v>11000</v>
      </c>
      <c r="U979" s="17" t="s">
        <v>10987</v>
      </c>
      <c r="V979" s="17">
        <v>15.42</v>
      </c>
      <c r="W979" s="17" t="s">
        <v>10994</v>
      </c>
      <c r="X979" s="17" t="str">
        <f t="shared" si="94"/>
        <v>Vigente</v>
      </c>
      <c r="Y979" s="17" t="str">
        <f t="shared" si="95"/>
        <v>V</v>
      </c>
      <c r="Z979" s="17" t="s">
        <v>11000</v>
      </c>
      <c r="AA979" s="17" t="str">
        <f>VLOOKUP(A979,'REPORTE'!$A$1:$AG$1961,19,0)</f>
        <v>Actividades de las agencias de viajes dedicadas principalmente a vender servicios de viajes, de viajes organizados, de transporte y de alojamiento, al por mayor o al por menor, al público en general y a clientes comerciales.</v>
      </c>
      <c r="AB979" s="17">
        <v>1002010</v>
      </c>
      <c r="AC979" s="17" t="s">
        <v>11815</v>
      </c>
      <c r="AD979" s="17" t="s">
        <v>11852</v>
      </c>
      <c r="AE979" s="17" t="s">
        <v>12072</v>
      </c>
      <c r="AF979" s="17" t="s">
        <v>12139</v>
      </c>
      <c r="AG979" s="17" t="s">
        <v>1125</v>
      </c>
      <c r="AH979" s="17" t="str">
        <f>VLOOKUP(A979,'REPORTE'!$A$1:$AG$1961,5,0)</f>
        <v>ECUATORIANO(A)</v>
      </c>
      <c r="AI979" s="17">
        <f>VLOOKUP(A979,'REPORTE'!$A$1:$AG$1961,28,0)</f>
        <v>44615</v>
      </c>
      <c r="AJ979" s="17" t="str">
        <f>VLOOKUP(A979,'REPORTE'!$A$1:$AG$1961,29,0)</f>
        <v>Cliente</v>
      </c>
      <c r="AK979" s="17" t="str">
        <f>VLOOKUP(A979,'REPORTE'!$A$1:$AG$1961,30,0)</f>
        <v>Primaria</v>
      </c>
      <c r="AL979" s="17" t="str">
        <f>VLOOKUP(A979,'REPORTE'!$A$1:$AG$1961,31,0)</f>
        <v>PICHINCHA</v>
      </c>
      <c r="AM979" s="17" t="str">
        <f>VLOOKUP(AL979,PROVINCIAS!$F$1:$G$1171,2,0)</f>
        <v>URBANA</v>
      </c>
    </row>
    <row r="980" spans="1:39" x14ac:dyDescent="0.45">
      <c r="A980" s="17">
        <v>1001900</v>
      </c>
      <c r="B980" s="17" t="s">
        <v>10437</v>
      </c>
      <c r="C980" s="85">
        <v>604046912</v>
      </c>
      <c r="D980" s="17">
        <v>38</v>
      </c>
      <c r="E980" s="86">
        <v>30395</v>
      </c>
      <c r="F980" s="86" t="str">
        <f t="shared" si="91"/>
        <v>1983</v>
      </c>
      <c r="G980" s="87">
        <v>2022</v>
      </c>
      <c r="H980" s="87">
        <f t="shared" si="92"/>
        <v>39</v>
      </c>
      <c r="I980" s="87" t="str">
        <f t="shared" si="90"/>
        <v>Mal</v>
      </c>
      <c r="J980" s="17" t="s">
        <v>59</v>
      </c>
      <c r="K980" s="17">
        <v>1002702</v>
      </c>
      <c r="L980" s="17">
        <v>18</v>
      </c>
      <c r="M980" s="17">
        <v>0</v>
      </c>
      <c r="N980" s="17" t="str">
        <f t="shared" si="93"/>
        <v>A1</v>
      </c>
      <c r="O980" s="17" t="s">
        <v>10468</v>
      </c>
      <c r="P980" s="17" t="s">
        <v>10469</v>
      </c>
      <c r="Q980" s="88">
        <v>44615</v>
      </c>
      <c r="R980" s="88">
        <v>45158</v>
      </c>
      <c r="S980" s="89" t="s">
        <v>776</v>
      </c>
      <c r="T980" s="17">
        <v>2000</v>
      </c>
      <c r="U980" s="17" t="s">
        <v>10763</v>
      </c>
      <c r="V980" s="17">
        <v>18.989999999999998</v>
      </c>
      <c r="W980" s="17" t="s">
        <v>10994</v>
      </c>
      <c r="X980" s="17" t="str">
        <f t="shared" si="94"/>
        <v>Vigente</v>
      </c>
      <c r="Y980" s="17" t="str">
        <f t="shared" si="95"/>
        <v>V</v>
      </c>
      <c r="Z980" s="17" t="s">
        <v>11135</v>
      </c>
      <c r="AA980" s="17" t="str">
        <f>VLOOKUP(A980,'REPORTE'!$A$1:$AG$1961,19,0)</f>
        <v>Empleado Privado</v>
      </c>
      <c r="AB980" s="17">
        <v>1002015</v>
      </c>
      <c r="AC980" s="17" t="s">
        <v>11445</v>
      </c>
      <c r="AD980" s="17" t="s">
        <v>12066</v>
      </c>
      <c r="AE980" s="17" t="s">
        <v>12072</v>
      </c>
      <c r="AF980" s="17" t="s">
        <v>12605</v>
      </c>
      <c r="AG980" s="17" t="s">
        <v>74</v>
      </c>
      <c r="AH980" s="17" t="str">
        <f>VLOOKUP(A980,'REPORTE'!$A$1:$AG$1961,5,0)</f>
        <v>ECUATORIANO(A) INDIGENA</v>
      </c>
      <c r="AI980" s="17">
        <f>VLOOKUP(A980,'REPORTE'!$A$1:$AG$1961,28,0)</f>
        <v>44615</v>
      </c>
      <c r="AJ980" s="17" t="str">
        <f>VLOOKUP(A980,'REPORTE'!$A$1:$AG$1961,29,0)</f>
        <v>Cliente</v>
      </c>
      <c r="AK980" s="17" t="str">
        <f>VLOOKUP(A980,'REPORTE'!$A$1:$AG$1961,30,0)</f>
        <v>Primaria</v>
      </c>
      <c r="AL980" s="17" t="str">
        <f>VLOOKUP(A980,'REPORTE'!$A$1:$AG$1961,31,0)</f>
        <v>CHIMBORAZO</v>
      </c>
      <c r="AM980" s="17" t="e">
        <f>VLOOKUP(AL980,PROVINCIAS!$F$1:$G$1171,2,0)</f>
        <v>#N/A</v>
      </c>
    </row>
    <row r="981" spans="1:39" x14ac:dyDescent="0.45">
      <c r="A981" s="17">
        <v>1001914</v>
      </c>
      <c r="B981" s="17" t="s">
        <v>10438</v>
      </c>
      <c r="C981" s="85">
        <v>603980368</v>
      </c>
      <c r="D981" s="17">
        <v>30</v>
      </c>
      <c r="E981" s="86">
        <v>33655</v>
      </c>
      <c r="F981" s="86" t="str">
        <f t="shared" si="91"/>
        <v>1992</v>
      </c>
      <c r="G981" s="87">
        <v>2022</v>
      </c>
      <c r="H981" s="87">
        <f t="shared" si="92"/>
        <v>30</v>
      </c>
      <c r="I981" s="87" t="str">
        <f t="shared" si="90"/>
        <v>Mal</v>
      </c>
      <c r="J981" s="17" t="s">
        <v>36</v>
      </c>
      <c r="K981" s="17">
        <v>1002693</v>
      </c>
      <c r="L981" s="17">
        <v>12</v>
      </c>
      <c r="M981" s="17">
        <v>0</v>
      </c>
      <c r="N981" s="17" t="str">
        <f t="shared" si="93"/>
        <v>A1</v>
      </c>
      <c r="O981" s="17" t="s">
        <v>10468</v>
      </c>
      <c r="P981" s="17" t="s">
        <v>10469</v>
      </c>
      <c r="Q981" s="88">
        <v>44615</v>
      </c>
      <c r="R981" s="88">
        <v>44982</v>
      </c>
      <c r="S981" s="89" t="s">
        <v>776</v>
      </c>
      <c r="T981" s="17">
        <v>1000</v>
      </c>
      <c r="U981" s="17" t="s">
        <v>10532</v>
      </c>
      <c r="V981" s="17">
        <v>23</v>
      </c>
      <c r="W981" s="17" t="s">
        <v>10994</v>
      </c>
      <c r="X981" s="17" t="str">
        <f t="shared" si="94"/>
        <v>Vigente</v>
      </c>
      <c r="Y981" s="17" t="str">
        <f t="shared" si="95"/>
        <v>V</v>
      </c>
      <c r="Z981" s="17" t="s">
        <v>11136</v>
      </c>
      <c r="AA981" s="17" t="str">
        <f>VLOOKUP(A981,'REPORTE'!$A$1:$AG$1961,19,0)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AB981" s="17">
        <v>1002025</v>
      </c>
      <c r="AC981" s="17" t="s">
        <v>11437</v>
      </c>
      <c r="AD981" s="17" t="s">
        <v>11871</v>
      </c>
      <c r="AE981" s="17" t="s">
        <v>12072</v>
      </c>
      <c r="AF981" s="17" t="s">
        <v>12542</v>
      </c>
      <c r="AG981" s="17" t="s">
        <v>74</v>
      </c>
      <c r="AH981" s="17" t="str">
        <f>VLOOKUP(A981,'REPORTE'!$A$1:$AG$1961,5,0)</f>
        <v>ECUATORIANO(A)</v>
      </c>
      <c r="AI981" s="17">
        <f>VLOOKUP(A981,'REPORTE'!$A$1:$AG$1961,28,0)</f>
        <v>44615</v>
      </c>
      <c r="AJ981" s="17" t="str">
        <f>VLOOKUP(A981,'REPORTE'!$A$1:$AG$1961,29,0)</f>
        <v>Cliente</v>
      </c>
      <c r="AK981" s="17" t="str">
        <f>VLOOKUP(A981,'REPORTE'!$A$1:$AG$1961,30,0)</f>
        <v>Secundaria</v>
      </c>
      <c r="AL981" s="17" t="str">
        <f>VLOOKUP(A981,'REPORTE'!$A$1:$AG$1961,31,0)</f>
        <v>CHIMBORAZO</v>
      </c>
      <c r="AM981" s="17" t="e">
        <f>VLOOKUP(AL981,PROVINCIAS!$F$1:$G$1171,2,0)</f>
        <v>#N/A</v>
      </c>
    </row>
    <row r="982" spans="1:39" x14ac:dyDescent="0.45">
      <c r="A982" s="17">
        <v>1001915</v>
      </c>
      <c r="B982" s="17" t="s">
        <v>10439</v>
      </c>
      <c r="C982" s="85">
        <v>605184274</v>
      </c>
      <c r="D982" s="17">
        <v>24</v>
      </c>
      <c r="E982" s="86">
        <v>35700</v>
      </c>
      <c r="F982" s="86" t="str">
        <f t="shared" si="91"/>
        <v>1997</v>
      </c>
      <c r="G982" s="87">
        <v>2022</v>
      </c>
      <c r="H982" s="87">
        <f t="shared" si="92"/>
        <v>25</v>
      </c>
      <c r="I982" s="87" t="str">
        <f t="shared" si="90"/>
        <v>Mal</v>
      </c>
      <c r="J982" s="17" t="s">
        <v>36</v>
      </c>
      <c r="K982" s="17">
        <v>1002698</v>
      </c>
      <c r="L982" s="17">
        <v>12</v>
      </c>
      <c r="M982" s="17">
        <v>0</v>
      </c>
      <c r="N982" s="17" t="str">
        <f t="shared" si="93"/>
        <v>A1</v>
      </c>
      <c r="O982" s="17" t="s">
        <v>10468</v>
      </c>
      <c r="P982" s="17" t="s">
        <v>10469</v>
      </c>
      <c r="Q982" s="88">
        <v>44615</v>
      </c>
      <c r="R982" s="88">
        <v>44980</v>
      </c>
      <c r="S982" s="89" t="s">
        <v>776</v>
      </c>
      <c r="T982" s="17">
        <v>1000</v>
      </c>
      <c r="U982" s="17" t="s">
        <v>10532</v>
      </c>
      <c r="V982" s="17">
        <v>23</v>
      </c>
      <c r="W982" s="17" t="s">
        <v>10994</v>
      </c>
      <c r="X982" s="17" t="str">
        <f t="shared" si="94"/>
        <v>Vigente</v>
      </c>
      <c r="Y982" s="17" t="str">
        <f t="shared" si="95"/>
        <v>V</v>
      </c>
      <c r="Z982" s="17" t="s">
        <v>11137</v>
      </c>
      <c r="AA982" s="17" t="str">
        <f>VLOOKUP(A982,'REPORTE'!$A$1:$AG$1961,19,0)</f>
        <v>Otros cultivos de raí­ces y tubérculos, camote (batata), melloco, oca, mashua, zanahoria blanca, papa china, etcétera.</v>
      </c>
      <c r="AB982" s="17">
        <v>1002026</v>
      </c>
      <c r="AC982" s="17" t="s">
        <v>11446</v>
      </c>
      <c r="AD982" s="17" t="s">
        <v>11832</v>
      </c>
      <c r="AE982" s="17" t="s">
        <v>12072</v>
      </c>
      <c r="AF982" s="17" t="s">
        <v>12606</v>
      </c>
      <c r="AG982" s="17" t="s">
        <v>74</v>
      </c>
      <c r="AH982" s="17" t="str">
        <f>VLOOKUP(A982,'REPORTE'!$A$1:$AG$1961,5,0)</f>
        <v>ECUATORIANO(A)</v>
      </c>
      <c r="AI982" s="17">
        <f>VLOOKUP(A982,'REPORTE'!$A$1:$AG$1961,28,0)</f>
        <v>44615</v>
      </c>
      <c r="AJ982" s="17" t="str">
        <f>VLOOKUP(A982,'REPORTE'!$A$1:$AG$1961,29,0)</f>
        <v>Cliente</v>
      </c>
      <c r="AK982" s="17" t="str">
        <f>VLOOKUP(A982,'REPORTE'!$A$1:$AG$1961,30,0)</f>
        <v>Primaria</v>
      </c>
      <c r="AL982" s="17" t="str">
        <f>VLOOKUP(A982,'REPORTE'!$A$1:$AG$1961,31,0)</f>
        <v>CHIMBORAZO</v>
      </c>
      <c r="AM982" s="17" t="e">
        <f>VLOOKUP(AL982,PROVINCIAS!$F$1:$G$1171,2,0)</f>
        <v>#N/A</v>
      </c>
    </row>
    <row r="983" spans="1:39" x14ac:dyDescent="0.45">
      <c r="A983" s="17">
        <v>1000304</v>
      </c>
      <c r="B983" s="17" t="s">
        <v>10061</v>
      </c>
      <c r="C983" s="85">
        <v>601442544</v>
      </c>
      <c r="D983" s="17">
        <v>61</v>
      </c>
      <c r="E983" s="86">
        <v>22325</v>
      </c>
      <c r="F983" s="86" t="str">
        <f t="shared" si="91"/>
        <v>1961</v>
      </c>
      <c r="G983" s="87">
        <v>2022</v>
      </c>
      <c r="H983" s="87">
        <f t="shared" si="92"/>
        <v>61</v>
      </c>
      <c r="I983" s="87" t="str">
        <f t="shared" si="90"/>
        <v>Mal</v>
      </c>
      <c r="J983" s="17" t="s">
        <v>59</v>
      </c>
      <c r="K983" s="17">
        <v>1002708</v>
      </c>
      <c r="L983" s="17">
        <v>1</v>
      </c>
      <c r="M983" s="17">
        <v>0</v>
      </c>
      <c r="N983" s="17" t="str">
        <f t="shared" si="93"/>
        <v>A1</v>
      </c>
      <c r="O983" s="17" t="s">
        <v>10468</v>
      </c>
      <c r="P983" s="17" t="s">
        <v>10469</v>
      </c>
      <c r="Q983" s="88">
        <v>44616</v>
      </c>
      <c r="R983" s="88">
        <v>44682</v>
      </c>
      <c r="S983" s="89" t="s">
        <v>776</v>
      </c>
      <c r="T983" s="17">
        <v>500</v>
      </c>
      <c r="U983" s="17">
        <v>500</v>
      </c>
      <c r="V983" s="17">
        <v>23</v>
      </c>
      <c r="W983" s="17" t="s">
        <v>10994</v>
      </c>
      <c r="X983" s="17" t="str">
        <f t="shared" si="94"/>
        <v>Vigente</v>
      </c>
      <c r="Y983" s="17" t="str">
        <f t="shared" si="95"/>
        <v>V</v>
      </c>
      <c r="Z983" s="17" t="s">
        <v>11037</v>
      </c>
      <c r="AA983" s="17" t="str">
        <f>VLOOKUP(A983,'REPORTE'!$A$1:$AG$1961,19,0)</f>
        <v>Servicios de teleféricos, funiculares, telesillas y telecabinas, si no forman parte de sistemas de transporte urbano o suburbano.</v>
      </c>
      <c r="AB983" s="17">
        <v>1000364</v>
      </c>
      <c r="AC983" s="17" t="s">
        <v>11447</v>
      </c>
      <c r="AD983" s="17" t="s">
        <v>11853</v>
      </c>
      <c r="AE983" s="17" t="s">
        <v>12072</v>
      </c>
      <c r="AF983" s="17" t="s">
        <v>12324</v>
      </c>
      <c r="AG983" s="17" t="s">
        <v>1125</v>
      </c>
      <c r="AH983" s="17" t="str">
        <f>VLOOKUP(A983,'REPORTE'!$A$1:$AG$1961,5,0)</f>
        <v>ECUATORIANO(A) INDIGENA</v>
      </c>
      <c r="AI983" s="17">
        <f>VLOOKUP(A983,'REPORTE'!$A$1:$AG$1961,28,0)</f>
        <v>44207</v>
      </c>
      <c r="AJ983" s="17" t="str">
        <f>VLOOKUP(A983,'REPORTE'!$A$1:$AG$1961,29,0)</f>
        <v>Cliente</v>
      </c>
      <c r="AK983" s="17" t="str">
        <f>VLOOKUP(A983,'REPORTE'!$A$1:$AG$1961,30,0)</f>
        <v>Primaria</v>
      </c>
      <c r="AL983" s="17" t="str">
        <f>VLOOKUP(A983,'REPORTE'!$A$1:$AG$1961,31,0)</f>
        <v>CHIMBORAZO</v>
      </c>
      <c r="AM983" s="17" t="e">
        <f>VLOOKUP(AL983,PROVINCIAS!$F$1:$G$1171,2,0)</f>
        <v>#N/A</v>
      </c>
    </row>
    <row r="984" spans="1:39" x14ac:dyDescent="0.45">
      <c r="A984" s="17">
        <v>1000461</v>
      </c>
      <c r="B984" s="17" t="s">
        <v>10440</v>
      </c>
      <c r="C984" s="85">
        <v>1712566197</v>
      </c>
      <c r="D984" s="17">
        <v>48</v>
      </c>
      <c r="E984" s="86">
        <v>27005</v>
      </c>
      <c r="F984" s="86" t="str">
        <f t="shared" si="91"/>
        <v>1973</v>
      </c>
      <c r="G984" s="87">
        <v>2022</v>
      </c>
      <c r="H984" s="87">
        <f t="shared" si="92"/>
        <v>49</v>
      </c>
      <c r="I984" s="87" t="str">
        <f t="shared" si="90"/>
        <v>Mal</v>
      </c>
      <c r="J984" s="17" t="s">
        <v>59</v>
      </c>
      <c r="K984" s="17">
        <v>1002712</v>
      </c>
      <c r="L984" s="17">
        <v>36</v>
      </c>
      <c r="M984" s="17">
        <v>0</v>
      </c>
      <c r="N984" s="17" t="str">
        <f t="shared" si="93"/>
        <v>A1</v>
      </c>
      <c r="O984" s="17" t="s">
        <v>10468</v>
      </c>
      <c r="P984" s="17" t="s">
        <v>10469</v>
      </c>
      <c r="Q984" s="88">
        <v>44616</v>
      </c>
      <c r="R984" s="88">
        <v>45732</v>
      </c>
      <c r="S984" s="89" t="s">
        <v>776</v>
      </c>
      <c r="T984" s="17">
        <v>10000</v>
      </c>
      <c r="U984" s="17" t="s">
        <v>10948</v>
      </c>
      <c r="V984" s="17">
        <v>18.989999999999998</v>
      </c>
      <c r="W984" s="17" t="s">
        <v>10994</v>
      </c>
      <c r="X984" s="17" t="str">
        <f t="shared" si="94"/>
        <v>Vigente</v>
      </c>
      <c r="Y984" s="17" t="str">
        <f t="shared" si="95"/>
        <v>V</v>
      </c>
      <c r="Z984" s="17" t="s">
        <v>348</v>
      </c>
      <c r="AA984" s="17" t="str">
        <f>VLOOKUP(A984,'REPORTE'!$A$1:$AG$1961,19,0)</f>
        <v>Venta al por mayor de frutas, legumbres y hortalizas.</v>
      </c>
      <c r="AB984" s="17">
        <v>1000531</v>
      </c>
      <c r="AC984" s="17" t="s">
        <v>11816</v>
      </c>
      <c r="AD984" s="17" t="s">
        <v>12067</v>
      </c>
      <c r="AE984" s="17" t="s">
        <v>12072</v>
      </c>
      <c r="AF984" s="17" t="s">
        <v>12607</v>
      </c>
      <c r="AG984" s="17" t="s">
        <v>1125</v>
      </c>
      <c r="AH984" s="17" t="str">
        <f>VLOOKUP(A984,'REPORTE'!$A$1:$AG$1961,5,0)</f>
        <v>ECUATORIANO(A) INDIGENA</v>
      </c>
      <c r="AI984" s="17">
        <f>VLOOKUP(A984,'REPORTE'!$A$1:$AG$1961,28,0)</f>
        <v>44372</v>
      </c>
      <c r="AJ984" s="17" t="str">
        <f>VLOOKUP(A984,'REPORTE'!$A$1:$AG$1961,29,0)</f>
        <v>Cliente</v>
      </c>
      <c r="AK984" s="17" t="str">
        <f>VLOOKUP(A984,'REPORTE'!$A$1:$AG$1961,30,0)</f>
        <v>Primaria</v>
      </c>
      <c r="AL984" s="17" t="str">
        <f>VLOOKUP(A984,'REPORTE'!$A$1:$AG$1961,31,0)</f>
        <v>CHIMBORAZO</v>
      </c>
      <c r="AM984" s="17" t="e">
        <f>VLOOKUP(AL984,PROVINCIAS!$F$1:$G$1171,2,0)</f>
        <v>#N/A</v>
      </c>
    </row>
    <row r="985" spans="1:39" x14ac:dyDescent="0.45">
      <c r="A985" s="17">
        <v>1000969</v>
      </c>
      <c r="B985" s="17" t="s">
        <v>10441</v>
      </c>
      <c r="C985" s="85">
        <v>1718138256</v>
      </c>
      <c r="D985" s="17">
        <v>39</v>
      </c>
      <c r="E985" s="86">
        <v>30136</v>
      </c>
      <c r="F985" s="86" t="str">
        <f t="shared" si="91"/>
        <v>1982</v>
      </c>
      <c r="G985" s="87">
        <v>2022</v>
      </c>
      <c r="H985" s="87">
        <f t="shared" si="92"/>
        <v>40</v>
      </c>
      <c r="I985" s="87" t="str">
        <f t="shared" si="90"/>
        <v>Mal</v>
      </c>
      <c r="J985" s="17" t="s">
        <v>36</v>
      </c>
      <c r="K985" s="17">
        <v>1002716</v>
      </c>
      <c r="L985" s="17">
        <v>24</v>
      </c>
      <c r="M985" s="17">
        <v>0</v>
      </c>
      <c r="N985" s="17" t="str">
        <f t="shared" si="93"/>
        <v>A1</v>
      </c>
      <c r="O985" s="17" t="s">
        <v>10468</v>
      </c>
      <c r="P985" s="17" t="s">
        <v>10469</v>
      </c>
      <c r="Q985" s="88">
        <v>44616</v>
      </c>
      <c r="R985" s="88">
        <v>45371</v>
      </c>
      <c r="S985" s="89" t="s">
        <v>776</v>
      </c>
      <c r="T985" s="17">
        <v>3000</v>
      </c>
      <c r="U985" s="17" t="s">
        <v>10862</v>
      </c>
      <c r="V985" s="17">
        <v>18.989999999999998</v>
      </c>
      <c r="W985" s="17" t="s">
        <v>10994</v>
      </c>
      <c r="X985" s="17" t="str">
        <f t="shared" si="94"/>
        <v>Vigente</v>
      </c>
      <c r="Y985" s="17" t="str">
        <f t="shared" si="95"/>
        <v>V</v>
      </c>
      <c r="Z985" s="17" t="s">
        <v>279</v>
      </c>
      <c r="AA985" s="17" t="str">
        <f>VLOOKUP(A985,'REPORTE'!$A$1:$AG$1961,19,0)</f>
        <v>Venta al por menor de frutas, legumbres y hortalizas frescas o en conserva en establecimientos especializados.</v>
      </c>
      <c r="AB985" s="17">
        <v>1001039</v>
      </c>
      <c r="AC985" s="17" t="s">
        <v>11817</v>
      </c>
      <c r="AD985" s="17" t="s">
        <v>11915</v>
      </c>
      <c r="AE985" s="17" t="s">
        <v>12072</v>
      </c>
      <c r="AF985" s="17" t="s">
        <v>12608</v>
      </c>
      <c r="AG985" s="17" t="s">
        <v>677</v>
      </c>
      <c r="AH985" s="17" t="str">
        <f>VLOOKUP(A985,'REPORTE'!$A$1:$AG$1961,5,0)</f>
        <v>ECUATORIANO(A) INDIGENA</v>
      </c>
      <c r="AI985" s="17">
        <f>VLOOKUP(A985,'REPORTE'!$A$1:$AG$1961,28,0)</f>
        <v>44211</v>
      </c>
      <c r="AJ985" s="17" t="str">
        <f>VLOOKUP(A985,'REPORTE'!$A$1:$AG$1961,29,0)</f>
        <v>Cliente</v>
      </c>
      <c r="AK985" s="17" t="str">
        <f>VLOOKUP(A985,'REPORTE'!$A$1:$AG$1961,30,0)</f>
        <v>Primaria</v>
      </c>
      <c r="AL985" s="17" t="str">
        <f>VLOOKUP(A985,'REPORTE'!$A$1:$AG$1961,31,0)</f>
        <v>CHIMBORAZO</v>
      </c>
      <c r="AM985" s="17" t="e">
        <f>VLOOKUP(AL985,PROVINCIAS!$F$1:$G$1171,2,0)</f>
        <v>#N/A</v>
      </c>
    </row>
    <row r="986" spans="1:39" x14ac:dyDescent="0.45">
      <c r="A986" s="17">
        <v>1000998</v>
      </c>
      <c r="B986" s="17" t="s">
        <v>10442</v>
      </c>
      <c r="C986" s="85">
        <v>604267856</v>
      </c>
      <c r="D986" s="17">
        <v>32</v>
      </c>
      <c r="E986" s="86">
        <v>32837</v>
      </c>
      <c r="F986" s="86" t="str">
        <f t="shared" si="91"/>
        <v>1989</v>
      </c>
      <c r="G986" s="87">
        <v>2022</v>
      </c>
      <c r="H986" s="87">
        <f t="shared" si="92"/>
        <v>33</v>
      </c>
      <c r="I986" s="87" t="str">
        <f t="shared" si="90"/>
        <v>Mal</v>
      </c>
      <c r="J986" s="17" t="s">
        <v>59</v>
      </c>
      <c r="K986" s="17">
        <v>1002713</v>
      </c>
      <c r="L986" s="17">
        <v>1</v>
      </c>
      <c r="M986" s="17">
        <v>0</v>
      </c>
      <c r="N986" s="17" t="str">
        <f t="shared" si="93"/>
        <v>A1</v>
      </c>
      <c r="O986" s="17" t="s">
        <v>10468</v>
      </c>
      <c r="P986" s="17" t="s">
        <v>10469</v>
      </c>
      <c r="Q986" s="88">
        <v>44616</v>
      </c>
      <c r="R986" s="88">
        <v>44701</v>
      </c>
      <c r="S986" s="89" t="s">
        <v>776</v>
      </c>
      <c r="T986" s="17">
        <v>500</v>
      </c>
      <c r="U986" s="17">
        <v>500</v>
      </c>
      <c r="V986" s="17">
        <v>23</v>
      </c>
      <c r="W986" s="17" t="s">
        <v>10994</v>
      </c>
      <c r="X986" s="17" t="str">
        <f t="shared" si="94"/>
        <v>Vigente</v>
      </c>
      <c r="Y986" s="17" t="str">
        <f t="shared" si="95"/>
        <v>V</v>
      </c>
      <c r="Z986" s="17" t="s">
        <v>279</v>
      </c>
      <c r="AA986" s="17" t="str">
        <f>VLOOKUP(A986,'REPORTE'!$A$1:$AG$1961,19,0)</f>
        <v>Venta al por mayor de frutas, legumbres y hortalizas.</v>
      </c>
      <c r="AB986" s="17">
        <v>1001067</v>
      </c>
      <c r="AC986" s="17" t="s">
        <v>11447</v>
      </c>
      <c r="AD986" s="17" t="s">
        <v>11865</v>
      </c>
      <c r="AE986" s="17" t="s">
        <v>12072</v>
      </c>
      <c r="AF986" s="17" t="s">
        <v>12454</v>
      </c>
      <c r="AG986" s="17" t="s">
        <v>677</v>
      </c>
      <c r="AH986" s="17" t="str">
        <f>VLOOKUP(A986,'REPORTE'!$A$1:$AG$1961,5,0)</f>
        <v>ECUATORIANO(A) INDIGENA</v>
      </c>
      <c r="AI986" s="17">
        <f>VLOOKUP(A986,'REPORTE'!$A$1:$AG$1961,28,0)</f>
        <v>44267</v>
      </c>
      <c r="AJ986" s="17" t="str">
        <f>VLOOKUP(A986,'REPORTE'!$A$1:$AG$1961,29,0)</f>
        <v>Cliente</v>
      </c>
      <c r="AK986" s="17" t="str">
        <f>VLOOKUP(A986,'REPORTE'!$A$1:$AG$1961,30,0)</f>
        <v>Primaria</v>
      </c>
      <c r="AL986" s="17" t="str">
        <f>VLOOKUP(A986,'REPORTE'!$A$1:$AG$1961,31,0)</f>
        <v>CHIMBORAZO</v>
      </c>
      <c r="AM986" s="17" t="e">
        <f>VLOOKUP(AL986,PROVINCIAS!$F$1:$G$1171,2,0)</f>
        <v>#N/A</v>
      </c>
    </row>
    <row r="987" spans="1:39" x14ac:dyDescent="0.45">
      <c r="A987" s="17">
        <v>1001427</v>
      </c>
      <c r="B987" s="17" t="s">
        <v>10443</v>
      </c>
      <c r="C987" s="85">
        <v>1720500915</v>
      </c>
      <c r="D987" s="17">
        <v>31</v>
      </c>
      <c r="E987" s="86">
        <v>33156</v>
      </c>
      <c r="F987" s="86" t="str">
        <f t="shared" si="91"/>
        <v>1990</v>
      </c>
      <c r="G987" s="87">
        <v>2022</v>
      </c>
      <c r="H987" s="87">
        <f t="shared" si="92"/>
        <v>32</v>
      </c>
      <c r="I987" s="87" t="str">
        <f t="shared" si="90"/>
        <v>Mal</v>
      </c>
      <c r="J987" s="17" t="s">
        <v>36</v>
      </c>
      <c r="K987" s="17">
        <v>1002714</v>
      </c>
      <c r="L987" s="17">
        <v>12</v>
      </c>
      <c r="M987" s="17">
        <v>0</v>
      </c>
      <c r="N987" s="17" t="str">
        <f t="shared" si="93"/>
        <v>A1</v>
      </c>
      <c r="O987" s="17" t="s">
        <v>10468</v>
      </c>
      <c r="P987" s="17" t="s">
        <v>10469</v>
      </c>
      <c r="Q987" s="88">
        <v>44616</v>
      </c>
      <c r="R987" s="88">
        <v>44982</v>
      </c>
      <c r="S987" s="89" t="s">
        <v>776</v>
      </c>
      <c r="T987" s="17">
        <v>1000</v>
      </c>
      <c r="U987" s="17" t="s">
        <v>10532</v>
      </c>
      <c r="V987" s="17">
        <v>23</v>
      </c>
      <c r="W987" s="17" t="s">
        <v>10994</v>
      </c>
      <c r="X987" s="17" t="str">
        <f t="shared" si="94"/>
        <v>Vigente</v>
      </c>
      <c r="Y987" s="17" t="str">
        <f t="shared" si="95"/>
        <v>V</v>
      </c>
      <c r="Z987" s="17" t="s">
        <v>11030</v>
      </c>
      <c r="AA987" s="17" t="str">
        <f>VLOOKUP(A987,'REPORTE'!$A$1:$AG$1961,19,0)</f>
        <v>Venta al por menor de artí­culos de oficina y papelerí­a como lápices, bolí­grafos, papel, etcétera, en establecimientos especializados.</v>
      </c>
      <c r="AB987" s="17">
        <v>1001508</v>
      </c>
      <c r="AC987" s="17" t="s">
        <v>11437</v>
      </c>
      <c r="AD987" s="17" t="s">
        <v>11891</v>
      </c>
      <c r="AE987" s="17" t="s">
        <v>12072</v>
      </c>
      <c r="AF987" s="17" t="s">
        <v>12609</v>
      </c>
      <c r="AG987" s="17" t="s">
        <v>665</v>
      </c>
      <c r="AH987" s="17" t="str">
        <f>VLOOKUP(A987,'REPORTE'!$A$1:$AG$1961,5,0)</f>
        <v>ECUATORIANO(A)</v>
      </c>
      <c r="AI987" s="17">
        <f>VLOOKUP(A987,'REPORTE'!$A$1:$AG$1961,28,0)</f>
        <v>44453</v>
      </c>
      <c r="AJ987" s="17" t="str">
        <f>VLOOKUP(A987,'REPORTE'!$A$1:$AG$1961,29,0)</f>
        <v>Cliente</v>
      </c>
      <c r="AK987" s="17" t="str">
        <f>VLOOKUP(A987,'REPORTE'!$A$1:$AG$1961,30,0)</f>
        <v>Secundaria</v>
      </c>
      <c r="AL987" s="17" t="str">
        <f>VLOOKUP(A987,'REPORTE'!$A$1:$AG$1961,31,0)</f>
        <v>PICHINCHA</v>
      </c>
      <c r="AM987" s="17" t="str">
        <f>VLOOKUP(AL987,PROVINCIAS!$F$1:$G$1171,2,0)</f>
        <v>URBANA</v>
      </c>
    </row>
    <row r="988" spans="1:39" x14ac:dyDescent="0.45">
      <c r="A988" s="17">
        <v>1001813</v>
      </c>
      <c r="B988" s="17" t="s">
        <v>10444</v>
      </c>
      <c r="C988" s="85">
        <v>1706883699</v>
      </c>
      <c r="D988" s="17">
        <v>57</v>
      </c>
      <c r="E988" s="86">
        <v>23570</v>
      </c>
      <c r="F988" s="86" t="str">
        <f t="shared" si="91"/>
        <v>1964</v>
      </c>
      <c r="G988" s="87">
        <v>2022</v>
      </c>
      <c r="H988" s="87">
        <f t="shared" si="92"/>
        <v>58</v>
      </c>
      <c r="I988" s="87" t="str">
        <f t="shared" si="90"/>
        <v>Mal</v>
      </c>
      <c r="J988" s="17" t="s">
        <v>59</v>
      </c>
      <c r="K988" s="17">
        <v>1002709</v>
      </c>
      <c r="L988" s="17">
        <v>1</v>
      </c>
      <c r="M988" s="17">
        <v>0</v>
      </c>
      <c r="N988" s="17" t="str">
        <f t="shared" si="93"/>
        <v>A1</v>
      </c>
      <c r="O988" s="17" t="s">
        <v>10468</v>
      </c>
      <c r="P988" s="17" t="s">
        <v>10469</v>
      </c>
      <c r="Q988" s="88">
        <v>44616</v>
      </c>
      <c r="R988" s="88">
        <v>44645</v>
      </c>
      <c r="S988" s="89" t="s">
        <v>776</v>
      </c>
      <c r="T988" s="17">
        <v>200</v>
      </c>
      <c r="U988" s="17">
        <v>200</v>
      </c>
      <c r="V988" s="17">
        <v>23</v>
      </c>
      <c r="W988" s="17" t="s">
        <v>10994</v>
      </c>
      <c r="X988" s="17" t="str">
        <f t="shared" si="94"/>
        <v>Vigente</v>
      </c>
      <c r="Y988" s="17" t="str">
        <f t="shared" si="95"/>
        <v>V</v>
      </c>
      <c r="Z988" s="17" t="s">
        <v>244</v>
      </c>
      <c r="AA988" s="17" t="str">
        <f>VLOOKUP(A988,'REPORTE'!$A$1:$AG$1961,19,0)</f>
        <v>Servicios de taxis.</v>
      </c>
      <c r="AB988" s="17">
        <v>1001920</v>
      </c>
      <c r="AC988" s="17" t="s">
        <v>11448</v>
      </c>
      <c r="AD988" s="17" t="s">
        <v>11854</v>
      </c>
      <c r="AE988" s="17" t="s">
        <v>12072</v>
      </c>
      <c r="AF988" s="17" t="s">
        <v>12610</v>
      </c>
      <c r="AG988" s="17" t="s">
        <v>665</v>
      </c>
      <c r="AH988" s="17" t="str">
        <f>VLOOKUP(A988,'REPORTE'!$A$1:$AG$1961,5,0)</f>
        <v>ECUATORIANO(A)</v>
      </c>
      <c r="AI988" s="17">
        <f>VLOOKUP(A988,'REPORTE'!$A$1:$AG$1961,28,0)</f>
        <v>44588</v>
      </c>
      <c r="AJ988" s="17" t="str">
        <f>VLOOKUP(A988,'REPORTE'!$A$1:$AG$1961,29,0)</f>
        <v>Cliente</v>
      </c>
      <c r="AK988" s="17" t="str">
        <f>VLOOKUP(A988,'REPORTE'!$A$1:$AG$1961,30,0)</f>
        <v>Secundaria</v>
      </c>
      <c r="AL988" s="17" t="str">
        <f>VLOOKUP(A988,'REPORTE'!$A$1:$AG$1961,31,0)</f>
        <v>PICHINCHA</v>
      </c>
      <c r="AM988" s="17" t="str">
        <f>VLOOKUP(AL988,PROVINCIAS!$F$1:$G$1171,2,0)</f>
        <v>URBANA</v>
      </c>
    </row>
    <row r="989" spans="1:39" x14ac:dyDescent="0.45">
      <c r="A989" s="17">
        <v>1001906</v>
      </c>
      <c r="B989" s="17" t="s">
        <v>10445</v>
      </c>
      <c r="C989" s="85">
        <v>401949839</v>
      </c>
      <c r="D989" s="17">
        <v>23</v>
      </c>
      <c r="E989" s="86">
        <v>35974</v>
      </c>
      <c r="F989" s="86" t="str">
        <f t="shared" si="91"/>
        <v>1998</v>
      </c>
      <c r="G989" s="87">
        <v>2022</v>
      </c>
      <c r="H989" s="87">
        <f t="shared" si="92"/>
        <v>24</v>
      </c>
      <c r="I989" s="87" t="str">
        <f t="shared" si="90"/>
        <v>Mal</v>
      </c>
      <c r="J989" s="17" t="s">
        <v>36</v>
      </c>
      <c r="K989" s="17">
        <v>1002710</v>
      </c>
      <c r="L989" s="17">
        <v>12</v>
      </c>
      <c r="M989" s="17">
        <v>0</v>
      </c>
      <c r="N989" s="17" t="str">
        <f t="shared" si="93"/>
        <v>A1</v>
      </c>
      <c r="O989" s="17" t="s">
        <v>10468</v>
      </c>
      <c r="P989" s="17" t="s">
        <v>10469</v>
      </c>
      <c r="Q989" s="88">
        <v>44616</v>
      </c>
      <c r="R989" s="88">
        <v>45005</v>
      </c>
      <c r="S989" s="89" t="s">
        <v>776</v>
      </c>
      <c r="T989" s="17">
        <v>3000</v>
      </c>
      <c r="U989" s="17" t="s">
        <v>10862</v>
      </c>
      <c r="V989" s="17">
        <v>21.5</v>
      </c>
      <c r="W989" s="17" t="s">
        <v>10994</v>
      </c>
      <c r="X989" s="17" t="str">
        <f t="shared" si="94"/>
        <v>Vigente</v>
      </c>
      <c r="Y989" s="17" t="str">
        <f t="shared" si="95"/>
        <v>V</v>
      </c>
      <c r="Z989" s="17" t="s">
        <v>11006</v>
      </c>
      <c r="AA989" s="17" t="str">
        <f>VLOOKUP(A989,'REPORTE'!$A$1:$AG$1961,19,0)</f>
        <v>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v>
      </c>
      <c r="AB989" s="17">
        <v>1002021</v>
      </c>
      <c r="AC989" s="17" t="s">
        <v>11818</v>
      </c>
      <c r="AD989" s="17" t="s">
        <v>11870</v>
      </c>
      <c r="AE989" s="17" t="s">
        <v>12072</v>
      </c>
      <c r="AF989" s="17" t="s">
        <v>12611</v>
      </c>
      <c r="AG989" s="17" t="s">
        <v>665</v>
      </c>
      <c r="AH989" s="17" t="str">
        <f>VLOOKUP(A989,'REPORTE'!$A$1:$AG$1961,5,0)</f>
        <v>ECUATORIANO(A)</v>
      </c>
      <c r="AI989" s="17">
        <f>VLOOKUP(A989,'REPORTE'!$A$1:$AG$1961,28,0)</f>
        <v>44616</v>
      </c>
      <c r="AJ989" s="17" t="str">
        <f>VLOOKUP(A989,'REPORTE'!$A$1:$AG$1961,29,0)</f>
        <v>Cliente</v>
      </c>
      <c r="AK989" s="17" t="str">
        <f>VLOOKUP(A989,'REPORTE'!$A$1:$AG$1961,30,0)</f>
        <v>Primaria</v>
      </c>
      <c r="AL989" s="17" t="str">
        <f>VLOOKUP(A989,'REPORTE'!$A$1:$AG$1961,31,0)</f>
        <v>PICHINCHA</v>
      </c>
      <c r="AM989" s="17" t="str">
        <f>VLOOKUP(AL989,PROVINCIAS!$F$1:$G$1171,2,0)</f>
        <v>URBANA</v>
      </c>
    </row>
    <row r="990" spans="1:39" x14ac:dyDescent="0.45">
      <c r="A990" s="17">
        <v>1001917</v>
      </c>
      <c r="B990" s="17" t="s">
        <v>10446</v>
      </c>
      <c r="C990" s="85">
        <v>604607317</v>
      </c>
      <c r="D990" s="17">
        <v>26</v>
      </c>
      <c r="E990" s="86">
        <v>35078</v>
      </c>
      <c r="F990" s="86" t="str">
        <f t="shared" si="91"/>
        <v>1996</v>
      </c>
      <c r="G990" s="87">
        <v>2022</v>
      </c>
      <c r="H990" s="87">
        <f t="shared" si="92"/>
        <v>26</v>
      </c>
      <c r="I990" s="87" t="str">
        <f t="shared" si="90"/>
        <v>Mal</v>
      </c>
      <c r="J990" s="17" t="s">
        <v>59</v>
      </c>
      <c r="K990" s="17">
        <v>1002706</v>
      </c>
      <c r="L990" s="17">
        <v>24</v>
      </c>
      <c r="M990" s="17">
        <v>0</v>
      </c>
      <c r="N990" s="17" t="str">
        <f t="shared" si="93"/>
        <v>A1</v>
      </c>
      <c r="O990" s="17" t="s">
        <v>10468</v>
      </c>
      <c r="P990" s="17" t="s">
        <v>10469</v>
      </c>
      <c r="Q990" s="88">
        <v>44616</v>
      </c>
      <c r="R990" s="88">
        <v>45356</v>
      </c>
      <c r="S990" s="89" t="s">
        <v>776</v>
      </c>
      <c r="T990" s="17">
        <v>4000</v>
      </c>
      <c r="U990" s="17" t="s">
        <v>10919</v>
      </c>
      <c r="V990" s="17">
        <v>17.5</v>
      </c>
      <c r="W990" s="17" t="s">
        <v>10994</v>
      </c>
      <c r="X990" s="17" t="str">
        <f t="shared" si="94"/>
        <v>Vigente</v>
      </c>
      <c r="Y990" s="17" t="str">
        <f t="shared" si="95"/>
        <v>V</v>
      </c>
      <c r="Z990" s="17" t="s">
        <v>244</v>
      </c>
      <c r="AA990" s="17" t="str">
        <f>VLOOKUP(A990,'REPORTE'!$A$1:$AG$1961,19,0)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AB990" s="17">
        <v>1002028</v>
      </c>
      <c r="AC990" s="17" t="s">
        <v>11819</v>
      </c>
      <c r="AD990" s="17" t="s">
        <v>11856</v>
      </c>
      <c r="AE990" s="17" t="s">
        <v>12072</v>
      </c>
      <c r="AF990" s="17" t="s">
        <v>12561</v>
      </c>
      <c r="AG990" s="17" t="s">
        <v>74</v>
      </c>
      <c r="AH990" s="17" t="str">
        <f>VLOOKUP(A990,'REPORTE'!$A$1:$AG$1961,5,0)</f>
        <v>ECUATORIANO(A)</v>
      </c>
      <c r="AI990" s="17">
        <f>VLOOKUP(A990,'REPORTE'!$A$1:$AG$1961,28,0)</f>
        <v>0</v>
      </c>
      <c r="AJ990" s="17" t="str">
        <f>VLOOKUP(A990,'REPORTE'!$A$1:$AG$1961,29,0)</f>
        <v>Cliente</v>
      </c>
      <c r="AK990" s="17" t="str">
        <f>VLOOKUP(A990,'REPORTE'!$A$1:$AG$1961,30,0)</f>
        <v>Secundaria</v>
      </c>
      <c r="AL990" s="17" t="str">
        <f>VLOOKUP(A990,'REPORTE'!$A$1:$AG$1961,31,0)</f>
        <v>CHIMBORAZO</v>
      </c>
      <c r="AM990" s="17" t="e">
        <f>VLOOKUP(AL990,PROVINCIAS!$F$1:$G$1171,2,0)</f>
        <v>#N/A</v>
      </c>
    </row>
    <row r="991" spans="1:39" x14ac:dyDescent="0.45">
      <c r="A991" s="17">
        <v>1001918</v>
      </c>
      <c r="B991" s="17" t="s">
        <v>10447</v>
      </c>
      <c r="C991" s="85">
        <v>603422122</v>
      </c>
      <c r="D991" s="17">
        <v>43</v>
      </c>
      <c r="E991" s="86">
        <v>28756</v>
      </c>
      <c r="F991" s="86" t="str">
        <f t="shared" si="91"/>
        <v>1978</v>
      </c>
      <c r="G991" s="87">
        <v>2022</v>
      </c>
      <c r="H991" s="87">
        <f t="shared" si="92"/>
        <v>44</v>
      </c>
      <c r="I991" s="87" t="str">
        <f t="shared" si="90"/>
        <v>Mal</v>
      </c>
      <c r="J991" s="17" t="s">
        <v>36</v>
      </c>
      <c r="K991" s="17">
        <v>1002711</v>
      </c>
      <c r="L991" s="17">
        <v>6</v>
      </c>
      <c r="M991" s="17">
        <v>0</v>
      </c>
      <c r="N991" s="17" t="str">
        <f t="shared" si="93"/>
        <v>A1</v>
      </c>
      <c r="O991" s="17" t="s">
        <v>10468</v>
      </c>
      <c r="P991" s="17" t="s">
        <v>10469</v>
      </c>
      <c r="Q991" s="88">
        <v>44616</v>
      </c>
      <c r="R991" s="88">
        <v>44797</v>
      </c>
      <c r="S991" s="89" t="s">
        <v>776</v>
      </c>
      <c r="T991" s="17">
        <v>500</v>
      </c>
      <c r="U991" s="17">
        <v>500</v>
      </c>
      <c r="V991" s="17">
        <v>23</v>
      </c>
      <c r="W991" s="17" t="s">
        <v>10994</v>
      </c>
      <c r="X991" s="17" t="str">
        <f t="shared" si="94"/>
        <v>Vigente</v>
      </c>
      <c r="Y991" s="17" t="str">
        <f t="shared" si="95"/>
        <v>V</v>
      </c>
      <c r="Z991" s="17" t="s">
        <v>11008</v>
      </c>
      <c r="AA991" s="17" t="str">
        <f>VLOOKUP(A991,'REPORTE'!$A$1:$AG$1961,19,0)</f>
        <v>Actividades clí­nico patológicas y otras actividades de diagnóstico relacionadas con los animales.</v>
      </c>
      <c r="AB991" s="17">
        <v>1002029</v>
      </c>
      <c r="AC991" s="17" t="s">
        <v>11410</v>
      </c>
      <c r="AD991" s="17" t="s">
        <v>12068</v>
      </c>
      <c r="AE991" s="17" t="s">
        <v>12072</v>
      </c>
      <c r="AF991" s="17" t="s">
        <v>12612</v>
      </c>
      <c r="AG991" s="17" t="s">
        <v>74</v>
      </c>
      <c r="AH991" s="17" t="str">
        <f>VLOOKUP(A991,'REPORTE'!$A$1:$AG$1961,5,0)</f>
        <v>ECUATORIANO(A) INDIGENA</v>
      </c>
      <c r="AI991" s="17">
        <f>VLOOKUP(A991,'REPORTE'!$A$1:$AG$1961,28,0)</f>
        <v>44616</v>
      </c>
      <c r="AJ991" s="17" t="str">
        <f>VLOOKUP(A991,'REPORTE'!$A$1:$AG$1961,29,0)</f>
        <v>Cliente</v>
      </c>
      <c r="AK991" s="17" t="str">
        <f>VLOOKUP(A991,'REPORTE'!$A$1:$AG$1961,30,0)</f>
        <v>Primaria</v>
      </c>
      <c r="AL991" s="17" t="str">
        <f>VLOOKUP(A991,'REPORTE'!$A$1:$AG$1961,31,0)</f>
        <v>CHIMBORAZO</v>
      </c>
      <c r="AM991" s="17" t="e">
        <f>VLOOKUP(AL991,PROVINCIAS!$F$1:$G$1171,2,0)</f>
        <v>#N/A</v>
      </c>
    </row>
    <row r="992" spans="1:39" x14ac:dyDescent="0.45">
      <c r="A992" s="17">
        <v>1001919</v>
      </c>
      <c r="B992" s="17" t="s">
        <v>10448</v>
      </c>
      <c r="C992" s="85">
        <v>603019456</v>
      </c>
      <c r="D992" s="17">
        <v>45</v>
      </c>
      <c r="E992" s="86">
        <v>28084</v>
      </c>
      <c r="F992" s="86" t="str">
        <f t="shared" si="91"/>
        <v>1976</v>
      </c>
      <c r="G992" s="87">
        <v>2022</v>
      </c>
      <c r="H992" s="87">
        <f t="shared" si="92"/>
        <v>46</v>
      </c>
      <c r="I992" s="87" t="str">
        <f t="shared" si="90"/>
        <v>Mal</v>
      </c>
      <c r="J992" s="17" t="s">
        <v>36</v>
      </c>
      <c r="K992" s="17">
        <v>1002715</v>
      </c>
      <c r="L992" s="17">
        <v>24</v>
      </c>
      <c r="M992" s="17">
        <v>0</v>
      </c>
      <c r="N992" s="17" t="str">
        <f t="shared" si="93"/>
        <v>A1</v>
      </c>
      <c r="O992" s="17" t="s">
        <v>10468</v>
      </c>
      <c r="P992" s="17" t="s">
        <v>10469</v>
      </c>
      <c r="Q992" s="88">
        <v>44616</v>
      </c>
      <c r="R992" s="88">
        <v>45356</v>
      </c>
      <c r="S992" s="89" t="s">
        <v>776</v>
      </c>
      <c r="T992" s="17">
        <v>5000</v>
      </c>
      <c r="U992" s="17" t="s">
        <v>10911</v>
      </c>
      <c r="V992" s="17">
        <v>17.5</v>
      </c>
      <c r="W992" s="17" t="s">
        <v>10994</v>
      </c>
      <c r="X992" s="17" t="str">
        <f t="shared" si="94"/>
        <v>Vigente</v>
      </c>
      <c r="Y992" s="17" t="str">
        <f t="shared" si="95"/>
        <v>V</v>
      </c>
      <c r="Z992" s="17" t="s">
        <v>11507</v>
      </c>
      <c r="AA992" s="17" t="str">
        <f>VLOOKUP(A992,'REPORTE'!$A$1:$AG$1961,19,0)</f>
        <v>Actividades de abastecimiento de suministros para su utilización en situaciones de emergencia interna en tiempos de paz causadas por desastres.</v>
      </c>
      <c r="AB992" s="17">
        <v>1002030</v>
      </c>
      <c r="AC992" s="17" t="s">
        <v>11820</v>
      </c>
      <c r="AD992" s="17" t="s">
        <v>12069</v>
      </c>
      <c r="AE992" s="17" t="s">
        <v>12072</v>
      </c>
      <c r="AF992" s="17" t="s">
        <v>12613</v>
      </c>
      <c r="AG992" s="17" t="s">
        <v>74</v>
      </c>
      <c r="AH992" s="17" t="str">
        <f>VLOOKUP(A992,'REPORTE'!$A$1:$AG$1961,5,0)</f>
        <v>ECUATORIANO(A)</v>
      </c>
      <c r="AI992" s="17">
        <f>VLOOKUP(A992,'REPORTE'!$A$1:$AG$1961,28,0)</f>
        <v>0</v>
      </c>
      <c r="AJ992" s="17" t="str">
        <f>VLOOKUP(A992,'REPORTE'!$A$1:$AG$1961,29,0)</f>
        <v>Cliente</v>
      </c>
      <c r="AK992" s="17" t="str">
        <f>VLOOKUP(A992,'REPORTE'!$A$1:$AG$1961,30,0)</f>
        <v>Universitaria</v>
      </c>
      <c r="AL992" s="17" t="str">
        <f>VLOOKUP(A992,'REPORTE'!$A$1:$AG$1961,31,0)</f>
        <v>PICHINCHA</v>
      </c>
      <c r="AM992" s="17" t="str">
        <f>VLOOKUP(AL992,PROVINCIAS!$F$1:$G$1171,2,0)</f>
        <v>URBANA</v>
      </c>
    </row>
    <row r="993" spans="1:39" x14ac:dyDescent="0.45">
      <c r="A993" s="17">
        <v>1001920</v>
      </c>
      <c r="B993" s="17" t="s">
        <v>10449</v>
      </c>
      <c r="C993" s="85">
        <v>602260572</v>
      </c>
      <c r="D993" s="17">
        <v>47</v>
      </c>
      <c r="E993" s="86">
        <v>27354</v>
      </c>
      <c r="F993" s="86" t="str">
        <f t="shared" si="91"/>
        <v>1974</v>
      </c>
      <c r="G993" s="87">
        <v>2022</v>
      </c>
      <c r="H993" s="87">
        <f t="shared" si="92"/>
        <v>48</v>
      </c>
      <c r="I993" s="87" t="str">
        <f t="shared" si="90"/>
        <v>Mal</v>
      </c>
      <c r="J993" s="17" t="s">
        <v>36</v>
      </c>
      <c r="K993" s="17">
        <v>1002718</v>
      </c>
      <c r="L993" s="17">
        <v>24</v>
      </c>
      <c r="M993" s="17">
        <v>0</v>
      </c>
      <c r="N993" s="17" t="str">
        <f t="shared" si="93"/>
        <v>A1</v>
      </c>
      <c r="O993" s="17" t="s">
        <v>10468</v>
      </c>
      <c r="P993" s="17" t="s">
        <v>10469</v>
      </c>
      <c r="Q993" s="88">
        <v>44616</v>
      </c>
      <c r="R993" s="88">
        <v>45356</v>
      </c>
      <c r="S993" s="89" t="s">
        <v>776</v>
      </c>
      <c r="T993" s="17">
        <v>5000</v>
      </c>
      <c r="U993" s="17" t="s">
        <v>10911</v>
      </c>
      <c r="V993" s="17">
        <v>17.5</v>
      </c>
      <c r="W993" s="17" t="s">
        <v>10994</v>
      </c>
      <c r="X993" s="17" t="str">
        <f t="shared" si="94"/>
        <v>Vigente</v>
      </c>
      <c r="Y993" s="17" t="str">
        <f t="shared" si="95"/>
        <v>V</v>
      </c>
      <c r="Z993" s="17" t="s">
        <v>244</v>
      </c>
      <c r="AA993" s="17" t="str">
        <f>VLOOKUP(A993,'REPORTE'!$A$1:$AG$1961,19,0)</f>
        <v>Empleado Privado</v>
      </c>
      <c r="AB993" s="17">
        <v>1002031</v>
      </c>
      <c r="AC993" s="17" t="s">
        <v>11820</v>
      </c>
      <c r="AD993" s="17" t="s">
        <v>12070</v>
      </c>
      <c r="AE993" s="17" t="s">
        <v>12072</v>
      </c>
      <c r="AF993" s="17" t="s">
        <v>12613</v>
      </c>
      <c r="AG993" s="17" t="s">
        <v>74</v>
      </c>
      <c r="AH993" s="17" t="str">
        <f>VLOOKUP(A993,'REPORTE'!$A$1:$AG$1961,5,0)</f>
        <v>ECUATORIANO(A)</v>
      </c>
      <c r="AI993" s="17">
        <f>VLOOKUP(A993,'REPORTE'!$A$1:$AG$1961,28,0)</f>
        <v>44616</v>
      </c>
      <c r="AJ993" s="17" t="str">
        <f>VLOOKUP(A993,'REPORTE'!$A$1:$AG$1961,29,0)</f>
        <v>Cliente</v>
      </c>
      <c r="AK993" s="17" t="str">
        <f>VLOOKUP(A993,'REPORTE'!$A$1:$AG$1961,30,0)</f>
        <v>Universitaria</v>
      </c>
      <c r="AL993" s="17" t="str">
        <f>VLOOKUP(A993,'REPORTE'!$A$1:$AG$1961,31,0)</f>
        <v>CHIMBORAZO</v>
      </c>
      <c r="AM993" s="17" t="e">
        <f>VLOOKUP(AL993,PROVINCIAS!$F$1:$G$1171,2,0)</f>
        <v>#N/A</v>
      </c>
    </row>
    <row r="994" spans="1:39" x14ac:dyDescent="0.45">
      <c r="A994" s="17">
        <v>1000669</v>
      </c>
      <c r="B994" s="17" t="s">
        <v>10450</v>
      </c>
      <c r="C994" s="85">
        <v>604058982</v>
      </c>
      <c r="D994" s="17">
        <v>35</v>
      </c>
      <c r="E994" s="86">
        <v>31695</v>
      </c>
      <c r="F994" s="86" t="str">
        <f t="shared" si="91"/>
        <v>1986</v>
      </c>
      <c r="G994" s="87">
        <v>2022</v>
      </c>
      <c r="H994" s="87">
        <f t="shared" si="92"/>
        <v>36</v>
      </c>
      <c r="I994" s="87" t="str">
        <f t="shared" si="90"/>
        <v>Mal</v>
      </c>
      <c r="J994" s="17" t="s">
        <v>36</v>
      </c>
      <c r="K994" s="17">
        <v>1002725</v>
      </c>
      <c r="L994" s="17">
        <v>18</v>
      </c>
      <c r="M994" s="17">
        <v>0</v>
      </c>
      <c r="N994" s="17" t="str">
        <f t="shared" si="93"/>
        <v>A1</v>
      </c>
      <c r="O994" s="17" t="s">
        <v>10468</v>
      </c>
      <c r="P994" s="17" t="s">
        <v>10469</v>
      </c>
      <c r="Q994" s="88">
        <v>44617</v>
      </c>
      <c r="R994" s="88">
        <v>45162</v>
      </c>
      <c r="S994" s="89" t="s">
        <v>776</v>
      </c>
      <c r="T994" s="17">
        <v>4000</v>
      </c>
      <c r="U994" s="17" t="s">
        <v>10919</v>
      </c>
      <c r="V994" s="17">
        <v>18.989999999999998</v>
      </c>
      <c r="W994" s="17" t="s">
        <v>10994</v>
      </c>
      <c r="X994" s="17" t="str">
        <f t="shared" si="94"/>
        <v>Vigente</v>
      </c>
      <c r="Y994" s="17" t="str">
        <f t="shared" si="95"/>
        <v>V</v>
      </c>
      <c r="Z994" s="17" t="s">
        <v>279</v>
      </c>
      <c r="AA994" s="17" t="str">
        <f>VLOOKUP(A994,'REPORTE'!$A$1:$AG$1961,19,0)</f>
        <v>Venta al por mayor de frutas, legumbres y hortalizas.</v>
      </c>
      <c r="AB994" s="17">
        <v>1000739</v>
      </c>
      <c r="AC994" s="17" t="s">
        <v>11821</v>
      </c>
      <c r="AD994" s="17" t="s">
        <v>11853</v>
      </c>
      <c r="AE994" s="17" t="s">
        <v>12072</v>
      </c>
      <c r="AF994" s="17" t="s">
        <v>12614</v>
      </c>
      <c r="AG994" s="17" t="s">
        <v>665</v>
      </c>
      <c r="AH994" s="17" t="str">
        <f>VLOOKUP(A994,'REPORTE'!$A$1:$AG$1961,5,0)</f>
        <v>ECUATORIANO(A) INDIGENA</v>
      </c>
      <c r="AI994" s="17">
        <f>VLOOKUP(A994,'REPORTE'!$A$1:$AG$1961,28,0)</f>
        <v>44382</v>
      </c>
      <c r="AJ994" s="17" t="str">
        <f>VLOOKUP(A994,'REPORTE'!$A$1:$AG$1961,29,0)</f>
        <v>Cliente</v>
      </c>
      <c r="AK994" s="17" t="str">
        <f>VLOOKUP(A994,'REPORTE'!$A$1:$AG$1961,30,0)</f>
        <v>Primaria</v>
      </c>
      <c r="AL994" s="17" t="str">
        <f>VLOOKUP(A994,'REPORTE'!$A$1:$AG$1961,31,0)</f>
        <v>CHIMBORAZO</v>
      </c>
      <c r="AM994" s="17" t="e">
        <f>VLOOKUP(AL994,PROVINCIAS!$F$1:$G$1171,2,0)</f>
        <v>#N/A</v>
      </c>
    </row>
    <row r="995" spans="1:39" x14ac:dyDescent="0.45">
      <c r="A995" s="17">
        <v>1000881</v>
      </c>
      <c r="B995" s="17" t="s">
        <v>9794</v>
      </c>
      <c r="C995" s="85">
        <v>1718069998</v>
      </c>
      <c r="D995" s="17">
        <v>38</v>
      </c>
      <c r="E995" s="86">
        <v>30564</v>
      </c>
      <c r="F995" s="86" t="str">
        <f t="shared" si="91"/>
        <v>1983</v>
      </c>
      <c r="G995" s="87">
        <v>2022</v>
      </c>
      <c r="H995" s="87">
        <f t="shared" si="92"/>
        <v>39</v>
      </c>
      <c r="I995" s="87" t="str">
        <f t="shared" si="90"/>
        <v>Mal</v>
      </c>
      <c r="J995" s="17" t="s">
        <v>59</v>
      </c>
      <c r="K995" s="17">
        <v>1002719</v>
      </c>
      <c r="L995" s="17">
        <v>24</v>
      </c>
      <c r="M995" s="17">
        <v>0</v>
      </c>
      <c r="N995" s="17" t="str">
        <f t="shared" si="93"/>
        <v>A1</v>
      </c>
      <c r="O995" s="17" t="s">
        <v>10466</v>
      </c>
      <c r="P995" s="17" t="s">
        <v>10467</v>
      </c>
      <c r="Q995" s="88">
        <v>44617</v>
      </c>
      <c r="R995" s="88">
        <v>45347</v>
      </c>
      <c r="S995" s="89" t="s">
        <v>776</v>
      </c>
      <c r="T995" s="17">
        <v>10370</v>
      </c>
      <c r="U995" s="17" t="s">
        <v>10988</v>
      </c>
      <c r="V995" s="17">
        <v>15.42</v>
      </c>
      <c r="W995" s="17" t="s">
        <v>10994</v>
      </c>
      <c r="X995" s="17" t="str">
        <f t="shared" si="94"/>
        <v>Vigente</v>
      </c>
      <c r="Y995" s="17" t="str">
        <f t="shared" si="95"/>
        <v>V</v>
      </c>
      <c r="Z995" s="17" t="s">
        <v>11000</v>
      </c>
      <c r="AA995" s="17" t="str">
        <f>VLOOKUP(A995,'REPORTE'!$A$1:$AG$1961,19,0)</f>
        <v>Conservación de frutas, pulpa de frutas, legumbres y hortalizas mediante el congelado, secado, deshidratado, inmersión en aceite o vinagre, enlatado, etcétera.</v>
      </c>
      <c r="AB995" s="17">
        <v>1000951</v>
      </c>
      <c r="AC995" s="17" t="s">
        <v>11822</v>
      </c>
      <c r="AD995" s="17" t="s">
        <v>11922</v>
      </c>
      <c r="AE995" s="17" t="s">
        <v>12072</v>
      </c>
      <c r="AF995" s="17" t="s">
        <v>12169</v>
      </c>
      <c r="AG995" s="17" t="s">
        <v>665</v>
      </c>
      <c r="AH995" s="17" t="str">
        <f>VLOOKUP(A995,'REPORTE'!$A$1:$AG$1961,5,0)</f>
        <v>ECUATORIANO(A) INDIGENA</v>
      </c>
      <c r="AI995" s="17">
        <f>VLOOKUP(A995,'REPORTE'!$A$1:$AG$1961,28,0)</f>
        <v>44349</v>
      </c>
      <c r="AJ995" s="17" t="str">
        <f>VLOOKUP(A995,'REPORTE'!$A$1:$AG$1961,29,0)</f>
        <v>Cliente</v>
      </c>
      <c r="AK995" s="17" t="str">
        <f>VLOOKUP(A995,'REPORTE'!$A$1:$AG$1961,30,0)</f>
        <v>Primaria</v>
      </c>
      <c r="AL995" s="17" t="str">
        <f>VLOOKUP(A995,'REPORTE'!$A$1:$AG$1961,31,0)</f>
        <v>CHIMBORAZO</v>
      </c>
      <c r="AM995" s="17" t="e">
        <f>VLOOKUP(AL995,PROVINCIAS!$F$1:$G$1171,2,0)</f>
        <v>#N/A</v>
      </c>
    </row>
    <row r="996" spans="1:39" x14ac:dyDescent="0.45">
      <c r="A996" s="17">
        <v>1000881</v>
      </c>
      <c r="B996" s="17" t="s">
        <v>9794</v>
      </c>
      <c r="C996" s="85">
        <v>1718069998</v>
      </c>
      <c r="D996" s="17">
        <v>38</v>
      </c>
      <c r="E996" s="86">
        <v>30564</v>
      </c>
      <c r="F996" s="86" t="str">
        <f t="shared" si="91"/>
        <v>1983</v>
      </c>
      <c r="G996" s="87">
        <v>2022</v>
      </c>
      <c r="H996" s="87">
        <f t="shared" si="92"/>
        <v>39</v>
      </c>
      <c r="I996" s="87" t="str">
        <f t="shared" si="90"/>
        <v>Mal</v>
      </c>
      <c r="J996" s="17" t="s">
        <v>59</v>
      </c>
      <c r="K996" s="17">
        <v>1002722</v>
      </c>
      <c r="L996" s="17">
        <v>1</v>
      </c>
      <c r="M996" s="17">
        <v>0</v>
      </c>
      <c r="N996" s="17" t="str">
        <f t="shared" si="93"/>
        <v>A1</v>
      </c>
      <c r="O996" s="17" t="s">
        <v>10468</v>
      </c>
      <c r="P996" s="17" t="s">
        <v>10469</v>
      </c>
      <c r="Q996" s="88">
        <v>44617</v>
      </c>
      <c r="R996" s="88">
        <v>44706</v>
      </c>
      <c r="S996" s="89" t="s">
        <v>776</v>
      </c>
      <c r="T996" s="17">
        <v>1000</v>
      </c>
      <c r="U996" s="17" t="s">
        <v>10532</v>
      </c>
      <c r="V996" s="17">
        <v>23</v>
      </c>
      <c r="W996" s="17" t="s">
        <v>10994</v>
      </c>
      <c r="X996" s="17" t="str">
        <f t="shared" si="94"/>
        <v>Vigente</v>
      </c>
      <c r="Y996" s="17" t="str">
        <f t="shared" si="95"/>
        <v>V</v>
      </c>
      <c r="Z996" s="17" t="s">
        <v>279</v>
      </c>
      <c r="AA996" s="17" t="str">
        <f>VLOOKUP(A996,'REPORTE'!$A$1:$AG$1961,19,0)</f>
        <v>Conservación de frutas, pulpa de frutas, legumbres y hortalizas mediante el congelado, secado, deshidratado, inmersión en aceite o vinagre, enlatado, etcétera.</v>
      </c>
      <c r="AB996" s="17">
        <v>1000951</v>
      </c>
      <c r="AC996" s="17" t="s">
        <v>11449</v>
      </c>
      <c r="AD996" s="17" t="s">
        <v>11922</v>
      </c>
      <c r="AE996" s="17" t="s">
        <v>12072</v>
      </c>
      <c r="AF996" s="17" t="s">
        <v>12169</v>
      </c>
      <c r="AG996" s="17" t="s">
        <v>665</v>
      </c>
      <c r="AH996" s="17" t="str">
        <f>VLOOKUP(A996,'REPORTE'!$A$1:$AG$1961,5,0)</f>
        <v>ECUATORIANO(A) INDIGENA</v>
      </c>
      <c r="AI996" s="17">
        <f>VLOOKUP(A996,'REPORTE'!$A$1:$AG$1961,28,0)</f>
        <v>44349</v>
      </c>
      <c r="AJ996" s="17" t="str">
        <f>VLOOKUP(A996,'REPORTE'!$A$1:$AG$1961,29,0)</f>
        <v>Cliente</v>
      </c>
      <c r="AK996" s="17" t="str">
        <f>VLOOKUP(A996,'REPORTE'!$A$1:$AG$1961,30,0)</f>
        <v>Primaria</v>
      </c>
      <c r="AL996" s="17" t="str">
        <f>VLOOKUP(A996,'REPORTE'!$A$1:$AG$1961,31,0)</f>
        <v>CHIMBORAZO</v>
      </c>
      <c r="AM996" s="17" t="e">
        <f>VLOOKUP(AL996,PROVINCIAS!$F$1:$G$1171,2,0)</f>
        <v>#N/A</v>
      </c>
    </row>
    <row r="997" spans="1:39" x14ac:dyDescent="0.45">
      <c r="A997" s="17">
        <v>1001004</v>
      </c>
      <c r="B997" s="17" t="s">
        <v>10451</v>
      </c>
      <c r="C997" s="85">
        <v>1708260441</v>
      </c>
      <c r="D997" s="17">
        <v>54</v>
      </c>
      <c r="E997" s="86">
        <v>24859</v>
      </c>
      <c r="F997" s="86" t="str">
        <f t="shared" si="91"/>
        <v>1968</v>
      </c>
      <c r="G997" s="87">
        <v>2022</v>
      </c>
      <c r="H997" s="87">
        <f t="shared" si="92"/>
        <v>54</v>
      </c>
      <c r="I997" s="87" t="str">
        <f t="shared" si="90"/>
        <v>Mal</v>
      </c>
      <c r="J997" s="17" t="s">
        <v>59</v>
      </c>
      <c r="K997" s="17">
        <v>1002727</v>
      </c>
      <c r="L997" s="17">
        <v>48</v>
      </c>
      <c r="M997" s="17">
        <v>0</v>
      </c>
      <c r="N997" s="17" t="str">
        <f t="shared" si="93"/>
        <v>A1</v>
      </c>
      <c r="O997" s="17" t="s">
        <v>10468</v>
      </c>
      <c r="P997" s="17" t="s">
        <v>10469</v>
      </c>
      <c r="Q997" s="88">
        <v>44617</v>
      </c>
      <c r="R997" s="88">
        <v>46098</v>
      </c>
      <c r="S997" s="89" t="s">
        <v>776</v>
      </c>
      <c r="T997" s="17">
        <v>7820</v>
      </c>
      <c r="U997" s="17" t="s">
        <v>10989</v>
      </c>
      <c r="V997" s="17">
        <v>18.989999999999998</v>
      </c>
      <c r="W997" s="17" t="s">
        <v>10994</v>
      </c>
      <c r="X997" s="17" t="str">
        <f t="shared" si="94"/>
        <v>Vigente</v>
      </c>
      <c r="Y997" s="17" t="str">
        <f t="shared" si="95"/>
        <v>V</v>
      </c>
      <c r="Z997" s="17" t="s">
        <v>11508</v>
      </c>
      <c r="AA997" s="17" t="str">
        <f>VLOOKUP(A997,'REPORTE'!$A$1:$AG$1961,19,0)</f>
        <v>Venta al por menor de frutas, legumbres y hortalizas frescas o en conserva en establecimientos especializados.</v>
      </c>
      <c r="AB997" s="17">
        <v>1001073</v>
      </c>
      <c r="AC997" s="17" t="s">
        <v>11823</v>
      </c>
      <c r="AD997" s="17" t="s">
        <v>11876</v>
      </c>
      <c r="AE997" s="17" t="s">
        <v>12072</v>
      </c>
      <c r="AF997" s="17" t="s">
        <v>12434</v>
      </c>
      <c r="AG997" s="17" t="s">
        <v>1125</v>
      </c>
      <c r="AH997" s="17" t="str">
        <f>VLOOKUP(A997,'REPORTE'!$A$1:$AG$1961,5,0)</f>
        <v>ECUATORIANO(A)</v>
      </c>
      <c r="AI997" s="17">
        <f>VLOOKUP(A997,'REPORTE'!$A$1:$AG$1961,28,0)</f>
        <v>0</v>
      </c>
      <c r="AJ997" s="17" t="str">
        <f>VLOOKUP(A997,'REPORTE'!$A$1:$AG$1961,29,0)</f>
        <v>Cliente</v>
      </c>
      <c r="AK997" s="17" t="str">
        <f>VLOOKUP(A997,'REPORTE'!$A$1:$AG$1961,30,0)</f>
        <v>Secundaria</v>
      </c>
      <c r="AL997" s="17" t="str">
        <f>VLOOKUP(A997,'REPORTE'!$A$1:$AG$1961,31,0)</f>
        <v>PICHINCHA</v>
      </c>
      <c r="AM997" s="17" t="str">
        <f>VLOOKUP(AL997,PROVINCIAS!$F$1:$G$1171,2,0)</f>
        <v>URBANA</v>
      </c>
    </row>
    <row r="998" spans="1:39" x14ac:dyDescent="0.45">
      <c r="A998" s="17">
        <v>1001019</v>
      </c>
      <c r="B998" s="17" t="s">
        <v>10452</v>
      </c>
      <c r="C998" s="85">
        <v>1727270454</v>
      </c>
      <c r="D998" s="17">
        <v>24</v>
      </c>
      <c r="E998" s="86">
        <v>35783</v>
      </c>
      <c r="F998" s="86" t="str">
        <f t="shared" si="91"/>
        <v>1997</v>
      </c>
      <c r="G998" s="87">
        <v>2022</v>
      </c>
      <c r="H998" s="87">
        <f t="shared" si="92"/>
        <v>25</v>
      </c>
      <c r="I998" s="87" t="str">
        <f t="shared" si="90"/>
        <v>Mal</v>
      </c>
      <c r="J998" s="17" t="s">
        <v>59</v>
      </c>
      <c r="K998" s="17">
        <v>1002720</v>
      </c>
      <c r="L998" s="17">
        <v>24</v>
      </c>
      <c r="M998" s="17">
        <v>0</v>
      </c>
      <c r="N998" s="17" t="str">
        <f t="shared" si="93"/>
        <v>A1</v>
      </c>
      <c r="O998" s="17" t="s">
        <v>10468</v>
      </c>
      <c r="P998" s="17" t="s">
        <v>10469</v>
      </c>
      <c r="Q998" s="88">
        <v>44617</v>
      </c>
      <c r="R998" s="88">
        <v>45347</v>
      </c>
      <c r="S998" s="89" t="s">
        <v>776</v>
      </c>
      <c r="T998" s="17">
        <v>2050</v>
      </c>
      <c r="U998" s="17" t="s">
        <v>10990</v>
      </c>
      <c r="V998" s="17">
        <v>21.5</v>
      </c>
      <c r="W998" s="17" t="s">
        <v>10994</v>
      </c>
      <c r="X998" s="17" t="str">
        <f t="shared" si="94"/>
        <v>Vigente</v>
      </c>
      <c r="Y998" s="17" t="str">
        <f t="shared" si="95"/>
        <v>V</v>
      </c>
      <c r="Z998" s="17" t="s">
        <v>11122</v>
      </c>
      <c r="AA998" s="17" t="str">
        <f>VLOOKUP(A998,'REPORTE'!$A$1:$AG$1961,19,0)</f>
        <v>Fabricación de productos de limpieza: Preparados para perfumar y desodorizar ambientes, polvos o pastas de limpieza incluidos papel, guata, etcétera, revestido o recubierto con estos productos de limpieza.</v>
      </c>
      <c r="AB998" s="17">
        <v>1001089</v>
      </c>
      <c r="AC998" s="17" t="s">
        <v>11824</v>
      </c>
      <c r="AD998" s="17" t="s">
        <v>11895</v>
      </c>
      <c r="AE998" s="17" t="s">
        <v>12072</v>
      </c>
      <c r="AF998" s="17" t="s">
        <v>12615</v>
      </c>
      <c r="AG998" s="17" t="s">
        <v>1125</v>
      </c>
      <c r="AH998" s="17" t="str">
        <f>VLOOKUP(A998,'REPORTE'!$A$1:$AG$1961,5,0)</f>
        <v>ECUATORIANO(A)</v>
      </c>
      <c r="AI998" s="17">
        <f>VLOOKUP(A998,'REPORTE'!$A$1:$AG$1961,28,0)</f>
        <v>44257</v>
      </c>
      <c r="AJ998" s="17" t="str">
        <f>VLOOKUP(A998,'REPORTE'!$A$1:$AG$1961,29,0)</f>
        <v>Cliente</v>
      </c>
      <c r="AK998" s="17" t="str">
        <f>VLOOKUP(A998,'REPORTE'!$A$1:$AG$1961,30,0)</f>
        <v>Secundaria</v>
      </c>
      <c r="AL998" s="17" t="str">
        <f>VLOOKUP(A998,'REPORTE'!$A$1:$AG$1961,31,0)</f>
        <v>PICHINCHA</v>
      </c>
      <c r="AM998" s="17" t="str">
        <f>VLOOKUP(AL998,PROVINCIAS!$F$1:$G$1171,2,0)</f>
        <v>URBANA</v>
      </c>
    </row>
    <row r="999" spans="1:39" x14ac:dyDescent="0.45">
      <c r="A999" s="17">
        <v>1001885</v>
      </c>
      <c r="B999" s="17" t="s">
        <v>10453</v>
      </c>
      <c r="C999" s="85">
        <v>1724264260</v>
      </c>
      <c r="D999" s="17">
        <v>30</v>
      </c>
      <c r="E999" s="86">
        <v>33491</v>
      </c>
      <c r="F999" s="86" t="str">
        <f t="shared" si="91"/>
        <v>1991</v>
      </c>
      <c r="G999" s="87">
        <v>2022</v>
      </c>
      <c r="H999" s="87">
        <f t="shared" si="92"/>
        <v>31</v>
      </c>
      <c r="I999" s="87" t="str">
        <f t="shared" si="90"/>
        <v>Mal</v>
      </c>
      <c r="J999" s="17" t="s">
        <v>59</v>
      </c>
      <c r="K999" s="17">
        <v>1002728</v>
      </c>
      <c r="L999" s="17">
        <v>36</v>
      </c>
      <c r="M999" s="17">
        <v>0</v>
      </c>
      <c r="N999" s="17" t="str">
        <f t="shared" si="93"/>
        <v>A1</v>
      </c>
      <c r="O999" s="17" t="s">
        <v>10466</v>
      </c>
      <c r="P999" s="17" t="s">
        <v>10467</v>
      </c>
      <c r="Q999" s="88">
        <v>44617</v>
      </c>
      <c r="R999" s="88">
        <v>45721</v>
      </c>
      <c r="S999" s="89" t="s">
        <v>776</v>
      </c>
      <c r="T999" s="17">
        <v>5000</v>
      </c>
      <c r="U999" s="17" t="s">
        <v>10911</v>
      </c>
      <c r="V999" s="17">
        <v>15.42</v>
      </c>
      <c r="W999" s="17" t="s">
        <v>10994</v>
      </c>
      <c r="X999" s="17" t="str">
        <f t="shared" si="94"/>
        <v>Vigente</v>
      </c>
      <c r="Y999" s="17" t="str">
        <f t="shared" si="95"/>
        <v>V</v>
      </c>
      <c r="Z999" s="17" t="s">
        <v>11000</v>
      </c>
      <c r="AA999" s="17" t="str">
        <f>VLOOKUP(A999,'REPORTE'!$A$1:$AG$1961,19,0)</f>
        <v>Empleado Privado</v>
      </c>
      <c r="AB999" s="17">
        <v>1002000</v>
      </c>
      <c r="AC999" s="17" t="s">
        <v>11825</v>
      </c>
      <c r="AD999" s="17" t="s">
        <v>11883</v>
      </c>
      <c r="AE999" s="17" t="s">
        <v>12072</v>
      </c>
      <c r="AF999" s="17" t="s">
        <v>12616</v>
      </c>
      <c r="AG999" s="17" t="s">
        <v>665</v>
      </c>
      <c r="AH999" s="17" t="str">
        <f>VLOOKUP(A999,'REPORTE'!$A$1:$AG$1961,5,0)</f>
        <v>ECUATORIANO(A)</v>
      </c>
      <c r="AI999" s="17">
        <f>VLOOKUP(A999,'REPORTE'!$A$1:$AG$1961,28,0)</f>
        <v>0</v>
      </c>
      <c r="AJ999" s="17" t="str">
        <f>VLOOKUP(A999,'REPORTE'!$A$1:$AG$1961,29,0)</f>
        <v>Cliente</v>
      </c>
      <c r="AK999" s="17" t="str">
        <f>VLOOKUP(A999,'REPORTE'!$A$1:$AG$1961,30,0)</f>
        <v>Secundaria</v>
      </c>
      <c r="AL999" s="17" t="str">
        <f>VLOOKUP(A999,'REPORTE'!$A$1:$AG$1961,31,0)</f>
        <v>PICHINCHA</v>
      </c>
      <c r="AM999" s="17" t="str">
        <f>VLOOKUP(AL999,PROVINCIAS!$F$1:$G$1171,2,0)</f>
        <v>URBANA</v>
      </c>
    </row>
    <row r="1000" spans="1:39" x14ac:dyDescent="0.45">
      <c r="A1000" s="17">
        <v>1001922</v>
      </c>
      <c r="B1000" s="17" t="s">
        <v>10454</v>
      </c>
      <c r="C1000" s="85">
        <v>1751384247</v>
      </c>
      <c r="D1000" s="17">
        <v>20</v>
      </c>
      <c r="E1000" s="86">
        <v>37145</v>
      </c>
      <c r="F1000" s="86" t="str">
        <f t="shared" si="91"/>
        <v>2001</v>
      </c>
      <c r="G1000" s="87">
        <v>2022</v>
      </c>
      <c r="H1000" s="87">
        <f t="shared" si="92"/>
        <v>21</v>
      </c>
      <c r="I1000" s="87" t="str">
        <f t="shared" si="90"/>
        <v>Mal</v>
      </c>
      <c r="J1000" s="17" t="s">
        <v>36</v>
      </c>
      <c r="K1000" s="17">
        <v>1002721</v>
      </c>
      <c r="L1000" s="17">
        <v>12</v>
      </c>
      <c r="M1000" s="17">
        <v>0</v>
      </c>
      <c r="N1000" s="17" t="str">
        <f t="shared" si="93"/>
        <v>A1</v>
      </c>
      <c r="O1000" s="17" t="s">
        <v>10468</v>
      </c>
      <c r="P1000" s="17" t="s">
        <v>10469</v>
      </c>
      <c r="Q1000" s="88">
        <v>44617</v>
      </c>
      <c r="R1000" s="88">
        <v>44982</v>
      </c>
      <c r="S1000" s="89" t="s">
        <v>776</v>
      </c>
      <c r="T1000" s="17">
        <v>1000</v>
      </c>
      <c r="U1000" s="17" t="s">
        <v>10532</v>
      </c>
      <c r="V1000" s="17">
        <v>23</v>
      </c>
      <c r="W1000" s="17" t="s">
        <v>10994</v>
      </c>
      <c r="X1000" s="17" t="str">
        <f t="shared" si="94"/>
        <v>Vigente</v>
      </c>
      <c r="Y1000" s="17" t="str">
        <f t="shared" si="95"/>
        <v>V</v>
      </c>
      <c r="Z1000" s="17" t="s">
        <v>11122</v>
      </c>
      <c r="AA1000" s="17" t="str">
        <f>VLOOKUP(A1000,'REPORTE'!$A$1:$AG$1961,19,0)</f>
        <v>Venta al por mayor de productos de perfumerí­a, cosméticos (productos de belleza) artí­culos de uso personal (jabones).</v>
      </c>
      <c r="AB1000" s="17">
        <v>1002033</v>
      </c>
      <c r="AC1000" s="17" t="s">
        <v>11437</v>
      </c>
      <c r="AD1000" s="17" t="s">
        <v>11955</v>
      </c>
      <c r="AE1000" s="17" t="s">
        <v>12072</v>
      </c>
      <c r="AF1000" s="17" t="s">
        <v>12561</v>
      </c>
      <c r="AG1000" s="17" t="s">
        <v>1125</v>
      </c>
      <c r="AH1000" s="17" t="str">
        <f>VLOOKUP(A1000,'REPORTE'!$A$1:$AG$1961,5,0)</f>
        <v>ECUATORIANO(A)</v>
      </c>
      <c r="AI1000" s="17">
        <f>VLOOKUP(A1000,'REPORTE'!$A$1:$AG$1961,28,0)</f>
        <v>0</v>
      </c>
      <c r="AJ1000" s="17" t="str">
        <f>VLOOKUP(A1000,'REPORTE'!$A$1:$AG$1961,29,0)</f>
        <v>Cliente</v>
      </c>
      <c r="AK1000" s="17" t="str">
        <f>VLOOKUP(A1000,'REPORTE'!$A$1:$AG$1961,30,0)</f>
        <v>Secundaria</v>
      </c>
      <c r="AL1000" s="17" t="str">
        <f>VLOOKUP(A1000,'REPORTE'!$A$1:$AG$1961,31,0)</f>
        <v>PICHINCHA</v>
      </c>
      <c r="AM1000" s="17" t="str">
        <f>VLOOKUP(AL1000,PROVINCIAS!$F$1:$G$1171,2,0)</f>
        <v>URBANA</v>
      </c>
    </row>
    <row r="1001" spans="1:39" x14ac:dyDescent="0.45">
      <c r="A1001" s="17">
        <v>1001923</v>
      </c>
      <c r="B1001" s="17" t="s">
        <v>10455</v>
      </c>
      <c r="C1001" s="85">
        <v>1716138712</v>
      </c>
      <c r="D1001" s="17">
        <v>36</v>
      </c>
      <c r="E1001" s="86">
        <v>31317</v>
      </c>
      <c r="F1001" s="86" t="str">
        <f t="shared" si="91"/>
        <v>1985</v>
      </c>
      <c r="G1001" s="87">
        <v>2022</v>
      </c>
      <c r="H1001" s="87">
        <f t="shared" si="92"/>
        <v>37</v>
      </c>
      <c r="I1001" s="87" t="str">
        <f t="shared" si="90"/>
        <v>Mal</v>
      </c>
      <c r="J1001" s="17" t="s">
        <v>59</v>
      </c>
      <c r="K1001" s="17">
        <v>1002723</v>
      </c>
      <c r="L1001" s="17">
        <v>36</v>
      </c>
      <c r="M1001" s="17">
        <v>0</v>
      </c>
      <c r="N1001" s="17" t="str">
        <f t="shared" si="93"/>
        <v>A1</v>
      </c>
      <c r="O1001" s="17" t="s">
        <v>10468</v>
      </c>
      <c r="P1001" s="17" t="s">
        <v>10469</v>
      </c>
      <c r="Q1001" s="88">
        <v>44617</v>
      </c>
      <c r="R1001" s="88">
        <v>45713</v>
      </c>
      <c r="S1001" s="89" t="s">
        <v>776</v>
      </c>
      <c r="T1001" s="17">
        <v>10800</v>
      </c>
      <c r="U1001" s="17" t="s">
        <v>10991</v>
      </c>
      <c r="V1001" s="17">
        <v>17.5</v>
      </c>
      <c r="W1001" s="17" t="s">
        <v>10994</v>
      </c>
      <c r="X1001" s="17" t="str">
        <f t="shared" si="94"/>
        <v>Vigente</v>
      </c>
      <c r="Y1001" s="17" t="str">
        <f t="shared" si="95"/>
        <v>V</v>
      </c>
      <c r="Z1001" s="17" t="s">
        <v>11122</v>
      </c>
      <c r="AA1001" s="17" t="str">
        <f>VLOOKUP(A1001,'REPORTE'!$A$1:$AG$1961,19,0)</f>
        <v>Servicios de taxis.</v>
      </c>
      <c r="AB1001" s="17">
        <v>1002034</v>
      </c>
      <c r="AC1001" s="17" t="s">
        <v>11826</v>
      </c>
      <c r="AD1001" s="17" t="s">
        <v>11953</v>
      </c>
      <c r="AE1001" s="17" t="s">
        <v>12072</v>
      </c>
      <c r="AF1001" s="17" t="s">
        <v>12617</v>
      </c>
      <c r="AG1001" s="17" t="s">
        <v>1125</v>
      </c>
      <c r="AH1001" s="17" t="str">
        <f>VLOOKUP(A1001,'REPORTE'!$A$1:$AG$1961,5,0)</f>
        <v>ECUATORIANO(A)</v>
      </c>
      <c r="AI1001" s="17">
        <f>VLOOKUP(A1001,'REPORTE'!$A$1:$AG$1961,28,0)</f>
        <v>44617</v>
      </c>
      <c r="AJ1001" s="17" t="str">
        <f>VLOOKUP(A1001,'REPORTE'!$A$1:$AG$1961,29,0)</f>
        <v>Cliente</v>
      </c>
      <c r="AK1001" s="17" t="str">
        <f>VLOOKUP(A1001,'REPORTE'!$A$1:$AG$1961,30,0)</f>
        <v>Formación Técnica (Intermedia)</v>
      </c>
      <c r="AL1001" s="17" t="str">
        <f>VLOOKUP(A1001,'REPORTE'!$A$1:$AG$1961,31,0)</f>
        <v>PICHINCHA</v>
      </c>
      <c r="AM1001" s="17" t="str">
        <f>VLOOKUP(AL1001,PROVINCIAS!$F$1:$G$1171,2,0)</f>
        <v>URBANA</v>
      </c>
    </row>
    <row r="1002" spans="1:39" x14ac:dyDescent="0.45">
      <c r="A1002" s="17">
        <v>1001923</v>
      </c>
      <c r="B1002" s="17" t="s">
        <v>10455</v>
      </c>
      <c r="C1002" s="85">
        <v>1716138712</v>
      </c>
      <c r="D1002" s="17">
        <v>36</v>
      </c>
      <c r="E1002" s="86">
        <v>31317</v>
      </c>
      <c r="F1002" s="86" t="str">
        <f t="shared" si="91"/>
        <v>1985</v>
      </c>
      <c r="G1002" s="87">
        <v>2022</v>
      </c>
      <c r="H1002" s="87">
        <f t="shared" si="92"/>
        <v>37</v>
      </c>
      <c r="I1002" s="87" t="str">
        <f t="shared" si="90"/>
        <v>Mal</v>
      </c>
      <c r="J1002" s="17" t="s">
        <v>59</v>
      </c>
      <c r="K1002" s="17">
        <v>1002724</v>
      </c>
      <c r="L1002" s="17">
        <v>36</v>
      </c>
      <c r="M1002" s="17">
        <v>0</v>
      </c>
      <c r="N1002" s="17" t="str">
        <f t="shared" si="93"/>
        <v>A1</v>
      </c>
      <c r="O1002" s="17" t="s">
        <v>10468</v>
      </c>
      <c r="P1002" s="17" t="s">
        <v>10469</v>
      </c>
      <c r="Q1002" s="88">
        <v>44617</v>
      </c>
      <c r="R1002" s="88">
        <v>45713</v>
      </c>
      <c r="S1002" s="89" t="s">
        <v>776</v>
      </c>
      <c r="T1002" s="17">
        <v>10800</v>
      </c>
      <c r="U1002" s="17" t="s">
        <v>10991</v>
      </c>
      <c r="V1002" s="17">
        <v>17.5</v>
      </c>
      <c r="W1002" s="17" t="s">
        <v>10994</v>
      </c>
      <c r="X1002" s="17" t="str">
        <f t="shared" si="94"/>
        <v>Vigente</v>
      </c>
      <c r="Y1002" s="17" t="str">
        <f t="shared" si="95"/>
        <v>V</v>
      </c>
      <c r="Z1002" s="17" t="s">
        <v>244</v>
      </c>
      <c r="AA1002" s="17" t="str">
        <f>VLOOKUP(A1002,'REPORTE'!$A$1:$AG$1961,19,0)</f>
        <v>Servicios de taxis.</v>
      </c>
      <c r="AB1002" s="17">
        <v>1002034</v>
      </c>
      <c r="AC1002" s="17" t="s">
        <v>11826</v>
      </c>
      <c r="AD1002" s="17" t="s">
        <v>11953</v>
      </c>
      <c r="AE1002" s="17" t="s">
        <v>12072</v>
      </c>
      <c r="AF1002" s="17" t="s">
        <v>12617</v>
      </c>
      <c r="AG1002" s="17" t="s">
        <v>665</v>
      </c>
      <c r="AH1002" s="17" t="str">
        <f>VLOOKUP(A1002,'REPORTE'!$A$1:$AG$1961,5,0)</f>
        <v>ECUATORIANO(A)</v>
      </c>
      <c r="AI1002" s="17">
        <f>VLOOKUP(A1002,'REPORTE'!$A$1:$AG$1961,28,0)</f>
        <v>44617</v>
      </c>
      <c r="AJ1002" s="17" t="str">
        <f>VLOOKUP(A1002,'REPORTE'!$A$1:$AG$1961,29,0)</f>
        <v>Cliente</v>
      </c>
      <c r="AK1002" s="17" t="str">
        <f>VLOOKUP(A1002,'REPORTE'!$A$1:$AG$1961,30,0)</f>
        <v>Formación Técnica (Intermedia)</v>
      </c>
      <c r="AL1002" s="17" t="str">
        <f>VLOOKUP(A1002,'REPORTE'!$A$1:$AG$1961,31,0)</f>
        <v>PICHINCHA</v>
      </c>
      <c r="AM1002" s="17" t="str">
        <f>VLOOKUP(AL1002,PROVINCIAS!$F$1:$G$1171,2,0)</f>
        <v>URBANA</v>
      </c>
    </row>
    <row r="1003" spans="1:39" x14ac:dyDescent="0.45">
      <c r="A1003" s="17">
        <v>1001924</v>
      </c>
      <c r="B1003" s="17" t="s">
        <v>10456</v>
      </c>
      <c r="C1003" s="85">
        <v>602692782</v>
      </c>
      <c r="D1003" s="17">
        <v>47</v>
      </c>
      <c r="E1003" s="86">
        <v>27249</v>
      </c>
      <c r="F1003" s="86" t="str">
        <f t="shared" si="91"/>
        <v>1974</v>
      </c>
      <c r="G1003" s="87">
        <v>2022</v>
      </c>
      <c r="H1003" s="87">
        <f t="shared" si="92"/>
        <v>48</v>
      </c>
      <c r="I1003" s="87" t="str">
        <f t="shared" si="90"/>
        <v>Mal</v>
      </c>
      <c r="J1003" s="17" t="s">
        <v>36</v>
      </c>
      <c r="K1003" s="17">
        <v>1002726</v>
      </c>
      <c r="L1003" s="17">
        <v>12</v>
      </c>
      <c r="M1003" s="17">
        <v>0</v>
      </c>
      <c r="N1003" s="17" t="str">
        <f t="shared" si="93"/>
        <v>A1</v>
      </c>
      <c r="O1003" s="17" t="s">
        <v>10468</v>
      </c>
      <c r="P1003" s="17" t="s">
        <v>10469</v>
      </c>
      <c r="Q1003" s="88">
        <v>44617</v>
      </c>
      <c r="R1003" s="88">
        <v>44982</v>
      </c>
      <c r="S1003" s="89" t="s">
        <v>776</v>
      </c>
      <c r="T1003" s="17">
        <v>1100</v>
      </c>
      <c r="U1003" s="17" t="s">
        <v>10865</v>
      </c>
      <c r="V1003" s="17">
        <v>21.5</v>
      </c>
      <c r="W1003" s="17" t="s">
        <v>10994</v>
      </c>
      <c r="X1003" s="17" t="str">
        <f t="shared" si="94"/>
        <v>Vigente</v>
      </c>
      <c r="Y1003" s="17" t="str">
        <f t="shared" si="95"/>
        <v>V</v>
      </c>
      <c r="Z1003" s="17" t="s">
        <v>244</v>
      </c>
      <c r="AA1003" s="17" t="str">
        <f>VLOOKUP(A1003,'REPORTE'!$A$1:$AG$1961,19,0)</f>
        <v>Venta al por mayor de frutas, legumbres y hortalizas.</v>
      </c>
      <c r="AB1003" s="17">
        <v>1002035</v>
      </c>
      <c r="AC1003" s="17" t="s">
        <v>11450</v>
      </c>
      <c r="AD1003" s="17" t="s">
        <v>11881</v>
      </c>
      <c r="AE1003" s="17" t="s">
        <v>12072</v>
      </c>
      <c r="AF1003" s="17" t="s">
        <v>12618</v>
      </c>
      <c r="AG1003" s="17" t="s">
        <v>12619</v>
      </c>
      <c r="AH1003" s="17" t="str">
        <f>VLOOKUP(A1003,'REPORTE'!$A$1:$AG$1961,5,0)</f>
        <v>ECUATORIANO(A) INDIGENA</v>
      </c>
      <c r="AI1003" s="17">
        <f>VLOOKUP(A1003,'REPORTE'!$A$1:$AG$1961,28,0)</f>
        <v>0</v>
      </c>
      <c r="AJ1003" s="17" t="str">
        <f>VLOOKUP(A1003,'REPORTE'!$A$1:$AG$1961,29,0)</f>
        <v>Cliente</v>
      </c>
      <c r="AK1003" s="17" t="str">
        <f>VLOOKUP(A1003,'REPORTE'!$A$1:$AG$1961,30,0)</f>
        <v>Primaria</v>
      </c>
      <c r="AL1003" s="17" t="str">
        <f>VLOOKUP(A1003,'REPORTE'!$A$1:$AG$1961,31,0)</f>
        <v>CHIMBORAZO</v>
      </c>
      <c r="AM1003" s="17" t="e">
        <f>VLOOKUP(AL1003,PROVINCIAS!$F$1:$G$1171,2,0)</f>
        <v>#N/A</v>
      </c>
    </row>
    <row r="1004" spans="1:39" x14ac:dyDescent="0.45">
      <c r="A1004" s="17">
        <v>1000042</v>
      </c>
      <c r="B1004" s="17" t="s">
        <v>10457</v>
      </c>
      <c r="C1004" s="85">
        <v>1002688578</v>
      </c>
      <c r="D1004" s="17">
        <v>42</v>
      </c>
      <c r="E1004" s="86">
        <v>29086</v>
      </c>
      <c r="F1004" s="86" t="str">
        <f t="shared" si="91"/>
        <v>1979</v>
      </c>
      <c r="G1004" s="87">
        <v>2022</v>
      </c>
      <c r="H1004" s="87">
        <f t="shared" si="92"/>
        <v>43</v>
      </c>
      <c r="I1004" s="87" t="str">
        <f t="shared" si="90"/>
        <v>Mal</v>
      </c>
      <c r="J1004" s="17" t="s">
        <v>59</v>
      </c>
      <c r="K1004" s="17">
        <v>1002729</v>
      </c>
      <c r="L1004" s="17">
        <v>12</v>
      </c>
      <c r="M1004" s="17">
        <v>0</v>
      </c>
      <c r="N1004" s="17" t="str">
        <f t="shared" si="93"/>
        <v>A1</v>
      </c>
      <c r="O1004" s="17" t="s">
        <v>10468</v>
      </c>
      <c r="P1004" s="17" t="s">
        <v>10469</v>
      </c>
      <c r="Q1004" s="88">
        <v>44618</v>
      </c>
      <c r="R1004" s="88">
        <v>44990</v>
      </c>
      <c r="S1004" s="89" t="s">
        <v>776</v>
      </c>
      <c r="T1004" s="17">
        <v>1500</v>
      </c>
      <c r="U1004" s="17" t="s">
        <v>10882</v>
      </c>
      <c r="V1004" s="17">
        <v>21.5</v>
      </c>
      <c r="W1004" s="17" t="s">
        <v>10994</v>
      </c>
      <c r="X1004" s="17" t="str">
        <f t="shared" si="94"/>
        <v>Vigente</v>
      </c>
      <c r="Y1004" s="17" t="str">
        <f t="shared" si="95"/>
        <v>V</v>
      </c>
      <c r="Z1004" s="17" t="s">
        <v>244</v>
      </c>
      <c r="AA1004" s="17" t="str">
        <f>VLOOKUP(A1004,'REPORTE'!$A$1:$AG$1961,19,0)</f>
        <v>Empleado Público</v>
      </c>
      <c r="AB1004" s="17">
        <v>1000053</v>
      </c>
      <c r="AC1004" s="17" t="s">
        <v>11451</v>
      </c>
      <c r="AD1004" s="17" t="s">
        <v>11856</v>
      </c>
      <c r="AE1004" s="17" t="s">
        <v>12072</v>
      </c>
      <c r="AF1004" s="17" t="s">
        <v>12620</v>
      </c>
      <c r="AG1004" s="17" t="s">
        <v>74</v>
      </c>
      <c r="AH1004" s="17" t="str">
        <f>VLOOKUP(A1004,'REPORTE'!$A$1:$AG$1961,5,0)</f>
        <v>ECUATORIANO(A)</v>
      </c>
      <c r="AI1004" s="17">
        <f>VLOOKUP(A1004,'REPORTE'!$A$1:$AG$1961,28,0)</f>
        <v>44615</v>
      </c>
      <c r="AJ1004" s="17" t="str">
        <f>VLOOKUP(A1004,'REPORTE'!$A$1:$AG$1961,29,0)</f>
        <v>Cliente</v>
      </c>
      <c r="AK1004" s="17" t="str">
        <f>VLOOKUP(A1004,'REPORTE'!$A$1:$AG$1961,30,0)</f>
        <v>Secundaria</v>
      </c>
      <c r="AL1004" s="17" t="str">
        <f>VLOOKUP(A1004,'REPORTE'!$A$1:$AG$1961,31,0)</f>
        <v>CHIMBORAZO</v>
      </c>
      <c r="AM1004" s="17" t="e">
        <f>VLOOKUP(AL1004,PROVINCIAS!$F$1:$G$1171,2,0)</f>
        <v>#N/A</v>
      </c>
    </row>
    <row r="1005" spans="1:39" x14ac:dyDescent="0.45">
      <c r="A1005" s="17">
        <v>1000198</v>
      </c>
      <c r="B1005" s="17" t="s">
        <v>10458</v>
      </c>
      <c r="C1005" s="85">
        <v>200930576</v>
      </c>
      <c r="D1005" s="17">
        <v>55</v>
      </c>
      <c r="E1005" s="86">
        <v>24217</v>
      </c>
      <c r="F1005" s="86" t="str">
        <f t="shared" si="91"/>
        <v>1966</v>
      </c>
      <c r="G1005" s="87">
        <v>2022</v>
      </c>
      <c r="H1005" s="87">
        <f t="shared" si="92"/>
        <v>56</v>
      </c>
      <c r="I1005" s="87" t="str">
        <f t="shared" si="90"/>
        <v>Mal</v>
      </c>
      <c r="J1005" s="17" t="s">
        <v>59</v>
      </c>
      <c r="K1005" s="17">
        <v>1002730</v>
      </c>
      <c r="L1005" s="17">
        <v>10</v>
      </c>
      <c r="M1005" s="17">
        <v>0</v>
      </c>
      <c r="N1005" s="17" t="str">
        <f t="shared" si="93"/>
        <v>A1</v>
      </c>
      <c r="O1005" s="17" t="s">
        <v>10468</v>
      </c>
      <c r="P1005" s="17" t="s">
        <v>10469</v>
      </c>
      <c r="Q1005" s="88">
        <v>44618</v>
      </c>
      <c r="R1005" s="88">
        <v>44941</v>
      </c>
      <c r="S1005" s="89" t="s">
        <v>776</v>
      </c>
      <c r="T1005" s="17">
        <v>1886</v>
      </c>
      <c r="U1005" s="17" t="s">
        <v>10992</v>
      </c>
      <c r="V1005" s="17">
        <v>21.5</v>
      </c>
      <c r="W1005" s="17" t="s">
        <v>10994</v>
      </c>
      <c r="X1005" s="17" t="str">
        <f t="shared" si="94"/>
        <v>Vigente</v>
      </c>
      <c r="Y1005" s="17" t="str">
        <f t="shared" si="95"/>
        <v>V</v>
      </c>
      <c r="Z1005" s="17" t="s">
        <v>11044</v>
      </c>
      <c r="AA1005" s="17" t="str">
        <f>VLOOKUP(A1005,'REPORTE'!$A$1:$AG$1961,19,0)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AB1005" s="17">
        <v>1000258</v>
      </c>
      <c r="AC1005" s="17" t="s">
        <v>11452</v>
      </c>
      <c r="AD1005" s="17" t="s">
        <v>11859</v>
      </c>
      <c r="AE1005" s="17" t="s">
        <v>12072</v>
      </c>
      <c r="AF1005" s="17" t="s">
        <v>12343</v>
      </c>
      <c r="AG1005" s="17" t="s">
        <v>1125</v>
      </c>
      <c r="AH1005" s="17" t="str">
        <f>VLOOKUP(A1005,'REPORTE'!$A$1:$AG$1961,5,0)</f>
        <v>ECUATORIANO(A) INDIGENA</v>
      </c>
      <c r="AI1005" s="17">
        <f>VLOOKUP(A1005,'REPORTE'!$A$1:$AG$1961,28,0)</f>
        <v>44131</v>
      </c>
      <c r="AJ1005" s="17" t="str">
        <f>VLOOKUP(A1005,'REPORTE'!$A$1:$AG$1961,29,0)</f>
        <v>Cliente</v>
      </c>
      <c r="AK1005" s="17" t="str">
        <f>VLOOKUP(A1005,'REPORTE'!$A$1:$AG$1961,30,0)</f>
        <v>Primaria</v>
      </c>
      <c r="AL1005" s="17" t="str">
        <f>VLOOKUP(A1005,'REPORTE'!$A$1:$AG$1961,31,0)</f>
        <v>PICHINCHA</v>
      </c>
      <c r="AM1005" s="17" t="str">
        <f>VLOOKUP(AL1005,PROVINCIAS!$F$1:$G$1171,2,0)</f>
        <v>URBANA</v>
      </c>
    </row>
    <row r="1006" spans="1:39" x14ac:dyDescent="0.45">
      <c r="A1006" s="17">
        <v>1000211</v>
      </c>
      <c r="B1006" s="17" t="s">
        <v>10459</v>
      </c>
      <c r="C1006" s="85">
        <v>1705941001</v>
      </c>
      <c r="D1006" s="17">
        <v>54</v>
      </c>
      <c r="E1006" s="86">
        <v>24891</v>
      </c>
      <c r="F1006" s="86" t="str">
        <f t="shared" si="91"/>
        <v>1968</v>
      </c>
      <c r="G1006" s="87">
        <v>2022</v>
      </c>
      <c r="H1006" s="87">
        <f t="shared" si="92"/>
        <v>54</v>
      </c>
      <c r="I1006" s="87" t="str">
        <f t="shared" si="90"/>
        <v>Mal</v>
      </c>
      <c r="J1006" s="17" t="s">
        <v>59</v>
      </c>
      <c r="K1006" s="17">
        <v>1002733</v>
      </c>
      <c r="L1006" s="17">
        <v>1</v>
      </c>
      <c r="M1006" s="17">
        <v>0</v>
      </c>
      <c r="N1006" s="17" t="str">
        <f t="shared" si="93"/>
        <v>A1</v>
      </c>
      <c r="O1006" s="17" t="s">
        <v>10468</v>
      </c>
      <c r="P1006" s="17" t="s">
        <v>10469</v>
      </c>
      <c r="Q1006" s="88">
        <v>44618</v>
      </c>
      <c r="R1006" s="88">
        <v>44645</v>
      </c>
      <c r="S1006" s="89" t="s">
        <v>776</v>
      </c>
      <c r="T1006" s="17">
        <v>3500</v>
      </c>
      <c r="U1006" s="17" t="s">
        <v>10971</v>
      </c>
      <c r="V1006" s="17">
        <v>21.5</v>
      </c>
      <c r="W1006" s="17" t="s">
        <v>10994</v>
      </c>
      <c r="X1006" s="17" t="str">
        <f t="shared" si="94"/>
        <v>Vigente</v>
      </c>
      <c r="Y1006" s="17" t="str">
        <f t="shared" si="95"/>
        <v>V</v>
      </c>
      <c r="Z1006" s="17" t="s">
        <v>11116</v>
      </c>
      <c r="AA1006" s="17" t="str">
        <f>VLOOKUP(A1006,'REPORTE'!$A$1:$AG$1961,19,0)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AB1006" s="17">
        <v>1000273</v>
      </c>
      <c r="AC1006" s="17" t="s">
        <v>11827</v>
      </c>
      <c r="AD1006" s="17" t="s">
        <v>11909</v>
      </c>
      <c r="AE1006" s="17" t="s">
        <v>12072</v>
      </c>
      <c r="AF1006" s="17" t="s">
        <v>12621</v>
      </c>
      <c r="AG1006" s="17" t="s">
        <v>665</v>
      </c>
      <c r="AH1006" s="17" t="str">
        <f>VLOOKUP(A1006,'REPORTE'!$A$1:$AG$1961,5,0)</f>
        <v>ECUATORIANO(A) INDIGENA</v>
      </c>
      <c r="AI1006" s="17">
        <f>VLOOKUP(A1006,'REPORTE'!$A$1:$AG$1961,28,0)</f>
        <v>44131</v>
      </c>
      <c r="AJ1006" s="17" t="str">
        <f>VLOOKUP(A1006,'REPORTE'!$A$1:$AG$1961,29,0)</f>
        <v>Cliente</v>
      </c>
      <c r="AK1006" s="17" t="str">
        <f>VLOOKUP(A1006,'REPORTE'!$A$1:$AG$1961,30,0)</f>
        <v>Secundaria</v>
      </c>
      <c r="AL1006" s="17" t="str">
        <f>VLOOKUP(A1006,'REPORTE'!$A$1:$AG$1961,31,0)</f>
        <v>PICHINCHA</v>
      </c>
      <c r="AM1006" s="17" t="str">
        <f>VLOOKUP(AL1006,PROVINCIAS!$F$1:$G$1171,2,0)</f>
        <v>URBANA</v>
      </c>
    </row>
    <row r="1007" spans="1:39" x14ac:dyDescent="0.45">
      <c r="A1007" s="17">
        <v>1001152</v>
      </c>
      <c r="B1007" s="17" t="s">
        <v>10150</v>
      </c>
      <c r="C1007" s="85">
        <v>1711415511</v>
      </c>
      <c r="D1007" s="17">
        <v>42</v>
      </c>
      <c r="E1007" s="86">
        <v>28977</v>
      </c>
      <c r="F1007" s="86" t="str">
        <f t="shared" si="91"/>
        <v>1979</v>
      </c>
      <c r="G1007" s="87">
        <v>2022</v>
      </c>
      <c r="H1007" s="87">
        <f t="shared" si="92"/>
        <v>43</v>
      </c>
      <c r="I1007" s="87" t="str">
        <f t="shared" si="90"/>
        <v>Mal</v>
      </c>
      <c r="J1007" s="17" t="s">
        <v>59</v>
      </c>
      <c r="K1007" s="17">
        <v>1002738</v>
      </c>
      <c r="L1007" s="17">
        <v>1</v>
      </c>
      <c r="M1007" s="17">
        <v>0</v>
      </c>
      <c r="N1007" s="17" t="str">
        <f t="shared" si="93"/>
        <v>A1</v>
      </c>
      <c r="O1007" s="17" t="s">
        <v>10468</v>
      </c>
      <c r="P1007" s="17" t="s">
        <v>10469</v>
      </c>
      <c r="Q1007" s="88">
        <v>44618</v>
      </c>
      <c r="R1007" s="88">
        <v>44798</v>
      </c>
      <c r="S1007" s="89" t="s">
        <v>776</v>
      </c>
      <c r="T1007" s="17">
        <v>1500</v>
      </c>
      <c r="U1007" s="17" t="s">
        <v>10882</v>
      </c>
      <c r="V1007" s="17">
        <v>18.989999999999998</v>
      </c>
      <c r="W1007" s="17" t="s">
        <v>10994</v>
      </c>
      <c r="X1007" s="17" t="str">
        <f t="shared" si="94"/>
        <v>Vigente</v>
      </c>
      <c r="Y1007" s="17" t="str">
        <f t="shared" si="95"/>
        <v>V</v>
      </c>
      <c r="Z1007" s="17" t="s">
        <v>11030</v>
      </c>
      <c r="AA1007" s="17" t="str">
        <f>VLOOKUP(A1007,'REPORTE'!$A$1:$AG$1961,19,0)</f>
        <v>Actividades de atención en instalaciones residenciales con asistencia para la vida cotidiana.</v>
      </c>
      <c r="AB1007" s="17">
        <v>1001231</v>
      </c>
      <c r="AC1007" s="17" t="s">
        <v>11453</v>
      </c>
      <c r="AD1007" s="17" t="s">
        <v>12004</v>
      </c>
      <c r="AE1007" s="17" t="s">
        <v>12072</v>
      </c>
      <c r="AF1007" s="17" t="s">
        <v>12379</v>
      </c>
      <c r="AG1007" s="17" t="s">
        <v>665</v>
      </c>
      <c r="AH1007" s="17" t="str">
        <f>VLOOKUP(A1007,'REPORTE'!$A$1:$AG$1961,5,0)</f>
        <v>ECUATORIANO(A)</v>
      </c>
      <c r="AI1007" s="17">
        <f>VLOOKUP(A1007,'REPORTE'!$A$1:$AG$1961,28,0)</f>
        <v>44281</v>
      </c>
      <c r="AJ1007" s="17" t="str">
        <f>VLOOKUP(A1007,'REPORTE'!$A$1:$AG$1961,29,0)</f>
        <v>Cliente</v>
      </c>
      <c r="AK1007" s="17" t="str">
        <f>VLOOKUP(A1007,'REPORTE'!$A$1:$AG$1961,30,0)</f>
        <v>Universitaria</v>
      </c>
      <c r="AL1007" s="17" t="str">
        <f>VLOOKUP(A1007,'REPORTE'!$A$1:$AG$1961,31,0)</f>
        <v>PICHINCHA</v>
      </c>
      <c r="AM1007" s="17" t="str">
        <f>VLOOKUP(AL1007,PROVINCIAS!$F$1:$G$1171,2,0)</f>
        <v>URBANA</v>
      </c>
    </row>
    <row r="1008" spans="1:39" x14ac:dyDescent="0.45">
      <c r="A1008" s="17">
        <v>1001263</v>
      </c>
      <c r="B1008" s="17" t="s">
        <v>10237</v>
      </c>
      <c r="C1008" s="85">
        <v>1705550893</v>
      </c>
      <c r="D1008" s="17">
        <v>65</v>
      </c>
      <c r="E1008" s="86">
        <v>20718</v>
      </c>
      <c r="F1008" s="86" t="str">
        <f t="shared" si="91"/>
        <v>1956</v>
      </c>
      <c r="G1008" s="87">
        <v>2022</v>
      </c>
      <c r="H1008" s="87">
        <f t="shared" si="92"/>
        <v>66</v>
      </c>
      <c r="I1008" s="87" t="str">
        <f t="shared" si="90"/>
        <v>Mal</v>
      </c>
      <c r="J1008" s="17" t="s">
        <v>36</v>
      </c>
      <c r="K1008" s="17">
        <v>1002731</v>
      </c>
      <c r="L1008" s="17">
        <v>1</v>
      </c>
      <c r="M1008" s="17">
        <v>0</v>
      </c>
      <c r="N1008" s="17" t="str">
        <f t="shared" si="93"/>
        <v>A1</v>
      </c>
      <c r="O1008" s="17" t="s">
        <v>10468</v>
      </c>
      <c r="P1008" s="17" t="s">
        <v>10469</v>
      </c>
      <c r="Q1008" s="88">
        <v>44618</v>
      </c>
      <c r="R1008" s="88">
        <v>44645</v>
      </c>
      <c r="S1008" s="89" t="s">
        <v>776</v>
      </c>
      <c r="T1008" s="17">
        <v>100</v>
      </c>
      <c r="U1008" s="17">
        <v>100</v>
      </c>
      <c r="V1008" s="17">
        <v>23</v>
      </c>
      <c r="W1008" s="17" t="s">
        <v>10994</v>
      </c>
      <c r="X1008" s="17" t="str">
        <f t="shared" si="94"/>
        <v>Vigente</v>
      </c>
      <c r="Y1008" s="17" t="str">
        <f t="shared" si="95"/>
        <v>V</v>
      </c>
      <c r="Z1008" s="17" t="s">
        <v>11045</v>
      </c>
      <c r="AA1008" s="17" t="str">
        <f>VLOOKUP(A1008,'REPORTE'!$A$1:$AG$1961,19,0)</f>
        <v>Jubilado</v>
      </c>
      <c r="AB1008" s="17">
        <v>1001340</v>
      </c>
      <c r="AC1008" s="17" t="s">
        <v>11454</v>
      </c>
      <c r="AD1008" s="17" t="s">
        <v>11876</v>
      </c>
      <c r="AE1008" s="17" t="s">
        <v>12072</v>
      </c>
      <c r="AF1008" s="17" t="s">
        <v>12438</v>
      </c>
      <c r="AG1008" s="17" t="s">
        <v>665</v>
      </c>
      <c r="AH1008" s="17" t="str">
        <f>VLOOKUP(A1008,'REPORTE'!$A$1:$AG$1961,5,0)</f>
        <v>ECUATORIANO(A) INDIGENA</v>
      </c>
      <c r="AI1008" s="17">
        <f>VLOOKUP(A1008,'REPORTE'!$A$1:$AG$1961,28,0)</f>
        <v>44355</v>
      </c>
      <c r="AJ1008" s="17" t="str">
        <f>VLOOKUP(A1008,'REPORTE'!$A$1:$AG$1961,29,0)</f>
        <v>Cliente</v>
      </c>
      <c r="AK1008" s="17" t="str">
        <f>VLOOKUP(A1008,'REPORTE'!$A$1:$AG$1961,30,0)</f>
        <v>Secundaria</v>
      </c>
      <c r="AL1008" s="17" t="str">
        <f>VLOOKUP(A1008,'REPORTE'!$A$1:$AG$1961,31,0)</f>
        <v>BOLIVAR</v>
      </c>
      <c r="AM1008" s="17" t="str">
        <f>VLOOKUP(AL1008,PROVINCIAS!$F$1:$G$1171,2,0)</f>
        <v>RURAL</v>
      </c>
    </row>
    <row r="1009" spans="1:39" x14ac:dyDescent="0.45">
      <c r="A1009" s="17">
        <v>1001882</v>
      </c>
      <c r="B1009" s="17" t="s">
        <v>10460</v>
      </c>
      <c r="C1009" s="85">
        <v>1715723761</v>
      </c>
      <c r="D1009" s="17">
        <v>41</v>
      </c>
      <c r="E1009" s="86">
        <v>29405</v>
      </c>
      <c r="F1009" s="86" t="str">
        <f t="shared" si="91"/>
        <v>1980</v>
      </c>
      <c r="G1009" s="87">
        <v>2022</v>
      </c>
      <c r="H1009" s="87">
        <f t="shared" si="92"/>
        <v>42</v>
      </c>
      <c r="I1009" s="87" t="str">
        <f t="shared" si="90"/>
        <v>Mal</v>
      </c>
      <c r="J1009" s="17" t="s">
        <v>59</v>
      </c>
      <c r="K1009" s="17">
        <v>1002735</v>
      </c>
      <c r="L1009" s="17">
        <v>24</v>
      </c>
      <c r="M1009" s="17">
        <v>0</v>
      </c>
      <c r="N1009" s="17" t="str">
        <f t="shared" si="93"/>
        <v>A1</v>
      </c>
      <c r="O1009" s="17" t="s">
        <v>10468</v>
      </c>
      <c r="P1009" s="17" t="s">
        <v>10469</v>
      </c>
      <c r="Q1009" s="88">
        <v>44618</v>
      </c>
      <c r="R1009" s="88">
        <v>45347</v>
      </c>
      <c r="S1009" s="89" t="s">
        <v>776</v>
      </c>
      <c r="T1009" s="17">
        <v>2000</v>
      </c>
      <c r="U1009" s="17" t="s">
        <v>10763</v>
      </c>
      <c r="V1009" s="17">
        <v>21.5</v>
      </c>
      <c r="W1009" s="17" t="s">
        <v>10994</v>
      </c>
      <c r="X1009" s="17" t="str">
        <f t="shared" si="94"/>
        <v>Vigente</v>
      </c>
      <c r="Y1009" s="17" t="str">
        <f t="shared" si="95"/>
        <v>V</v>
      </c>
      <c r="Z1009" s="17" t="s">
        <v>11044</v>
      </c>
      <c r="AA1009" s="17" t="str">
        <f>VLOOKUP(A1009,'REPORTE'!$A$1:$AG$1961,19,0)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AB1009" s="17">
        <v>1001997</v>
      </c>
      <c r="AC1009" s="17" t="s">
        <v>11455</v>
      </c>
      <c r="AD1009" s="17" t="s">
        <v>11891</v>
      </c>
      <c r="AE1009" s="17" t="s">
        <v>12072</v>
      </c>
      <c r="AF1009" s="17" t="s">
        <v>12622</v>
      </c>
      <c r="AG1009" s="17" t="s">
        <v>665</v>
      </c>
      <c r="AH1009" s="17" t="str">
        <f>VLOOKUP(A1009,'REPORTE'!$A$1:$AG$1961,5,0)</f>
        <v>ECUATORIANO(A)</v>
      </c>
      <c r="AI1009" s="17">
        <f>VLOOKUP(A1009,'REPORTE'!$A$1:$AG$1961,28,0)</f>
        <v>0</v>
      </c>
      <c r="AJ1009" s="17" t="str">
        <f>VLOOKUP(A1009,'REPORTE'!$A$1:$AG$1961,29,0)</f>
        <v>Cliente</v>
      </c>
      <c r="AK1009" s="17" t="str">
        <f>VLOOKUP(A1009,'REPORTE'!$A$1:$AG$1961,30,0)</f>
        <v>Primaria</v>
      </c>
      <c r="AL1009" s="17" t="str">
        <f>VLOOKUP(A1009,'REPORTE'!$A$1:$AG$1961,31,0)</f>
        <v>PICHINCHA</v>
      </c>
      <c r="AM1009" s="17" t="str">
        <f>VLOOKUP(AL1009,PROVINCIAS!$F$1:$G$1171,2,0)</f>
        <v>URBANA</v>
      </c>
    </row>
    <row r="1010" spans="1:39" x14ac:dyDescent="0.45">
      <c r="A1010" s="17">
        <v>1001926</v>
      </c>
      <c r="B1010" s="17" t="s">
        <v>10461</v>
      </c>
      <c r="C1010" s="85">
        <v>107865123</v>
      </c>
      <c r="D1010" s="17">
        <v>23</v>
      </c>
      <c r="E1010" s="86">
        <v>36074</v>
      </c>
      <c r="F1010" s="86" t="str">
        <f t="shared" si="91"/>
        <v>1998</v>
      </c>
      <c r="G1010" s="87">
        <v>2022</v>
      </c>
      <c r="H1010" s="87">
        <f t="shared" si="92"/>
        <v>24</v>
      </c>
      <c r="I1010" s="87" t="str">
        <f t="shared" si="90"/>
        <v>Mal</v>
      </c>
      <c r="J1010" s="17" t="s">
        <v>36</v>
      </c>
      <c r="K1010" s="17">
        <v>1002734</v>
      </c>
      <c r="L1010" s="17">
        <v>36</v>
      </c>
      <c r="M1010" s="17">
        <v>0</v>
      </c>
      <c r="N1010" s="17" t="str">
        <f t="shared" si="93"/>
        <v>A1</v>
      </c>
      <c r="O1010" s="17" t="s">
        <v>10468</v>
      </c>
      <c r="P1010" s="17" t="s">
        <v>10469</v>
      </c>
      <c r="Q1010" s="88">
        <v>44618</v>
      </c>
      <c r="R1010" s="88">
        <v>45732</v>
      </c>
      <c r="S1010" s="89" t="s">
        <v>776</v>
      </c>
      <c r="T1010" s="17">
        <v>10000</v>
      </c>
      <c r="U1010" s="17" t="s">
        <v>10948</v>
      </c>
      <c r="V1010" s="17">
        <v>18.989999999999998</v>
      </c>
      <c r="W1010" s="17" t="s">
        <v>10994</v>
      </c>
      <c r="X1010" s="17" t="str">
        <f t="shared" si="94"/>
        <v>Vigente</v>
      </c>
      <c r="Y1010" s="17" t="str">
        <f t="shared" si="95"/>
        <v>V</v>
      </c>
      <c r="Z1010" s="17" t="s">
        <v>11122</v>
      </c>
      <c r="AA1010" s="17" t="str">
        <f>VLOOKUP(A1010,'REPORTE'!$A$1:$AG$1961,19,0)</f>
        <v>Fabricación de maletas, bolsos de mano, mochilas y artí­culos similares, de cuero, cuero regenerado o cualquier otro material, como plástico, materiales textiles, fibras vulcanizadas o cartón, cuando se usa la misma tecnologí­a que en el caso del cuero.</v>
      </c>
      <c r="AB1010" s="17">
        <v>1002036</v>
      </c>
      <c r="AC1010" s="17" t="s">
        <v>11816</v>
      </c>
      <c r="AD1010" s="17" t="s">
        <v>11865</v>
      </c>
      <c r="AE1010" s="17" t="s">
        <v>12072</v>
      </c>
      <c r="AF1010" s="17" t="s">
        <v>12623</v>
      </c>
      <c r="AG1010" s="17" t="s">
        <v>1125</v>
      </c>
      <c r="AH1010" s="17" t="str">
        <f>VLOOKUP(A1010,'REPORTE'!$A$1:$AG$1961,5,0)</f>
        <v>ECUATORIANO(A)</v>
      </c>
      <c r="AI1010" s="17">
        <f>VLOOKUP(A1010,'REPORTE'!$A$1:$AG$1961,28,0)</f>
        <v>0</v>
      </c>
      <c r="AJ1010" s="17" t="str">
        <f>VLOOKUP(A1010,'REPORTE'!$A$1:$AG$1961,29,0)</f>
        <v>Cliente</v>
      </c>
      <c r="AK1010" s="17" t="str">
        <f>VLOOKUP(A1010,'REPORTE'!$A$1:$AG$1961,30,0)</f>
        <v>Secundaria</v>
      </c>
      <c r="AL1010" s="17" t="str">
        <f>VLOOKUP(A1010,'REPORTE'!$A$1:$AG$1961,31,0)</f>
        <v>PICHINCHA</v>
      </c>
      <c r="AM1010" s="17" t="str">
        <f>VLOOKUP(AL1010,PROVINCIAS!$F$1:$G$1171,2,0)</f>
        <v>URBANA</v>
      </c>
    </row>
    <row r="1011" spans="1:39" x14ac:dyDescent="0.45">
      <c r="A1011" s="17">
        <v>1001927</v>
      </c>
      <c r="B1011" s="17" t="s">
        <v>10462</v>
      </c>
      <c r="C1011" s="85">
        <v>606350619</v>
      </c>
      <c r="D1011" s="17">
        <v>26</v>
      </c>
      <c r="E1011" s="86">
        <v>34897</v>
      </c>
      <c r="F1011" s="86" t="str">
        <f t="shared" si="91"/>
        <v>1995</v>
      </c>
      <c r="G1011" s="87">
        <v>2022</v>
      </c>
      <c r="H1011" s="87">
        <f t="shared" si="92"/>
        <v>27</v>
      </c>
      <c r="I1011" s="87" t="str">
        <f t="shared" si="90"/>
        <v>Mal</v>
      </c>
      <c r="J1011" s="17" t="s">
        <v>36</v>
      </c>
      <c r="K1011" s="17">
        <v>1002736</v>
      </c>
      <c r="L1011" s="17">
        <v>1</v>
      </c>
      <c r="M1011" s="17">
        <v>0</v>
      </c>
      <c r="N1011" s="17" t="str">
        <f t="shared" si="93"/>
        <v>A1</v>
      </c>
      <c r="O1011" s="17" t="s">
        <v>10468</v>
      </c>
      <c r="P1011" s="17" t="s">
        <v>10469</v>
      </c>
      <c r="Q1011" s="88">
        <v>44618</v>
      </c>
      <c r="R1011" s="88">
        <v>44706</v>
      </c>
      <c r="S1011" s="89" t="s">
        <v>776</v>
      </c>
      <c r="T1011" s="17">
        <v>1500</v>
      </c>
      <c r="U1011" s="17" t="s">
        <v>10882</v>
      </c>
      <c r="V1011" s="17">
        <v>17.5</v>
      </c>
      <c r="W1011" s="17" t="s">
        <v>10994</v>
      </c>
      <c r="X1011" s="17" t="str">
        <f t="shared" si="94"/>
        <v>Vigente</v>
      </c>
      <c r="Y1011" s="17" t="str">
        <f t="shared" si="95"/>
        <v>V</v>
      </c>
      <c r="Z1011" s="17" t="s">
        <v>244</v>
      </c>
      <c r="AA1011" s="17" t="str">
        <f>VLOOKUP(A1011,'REPORTE'!$A$1:$AG$1961,19,0)</f>
        <v>Empleado Privado</v>
      </c>
      <c r="AB1011" s="17">
        <v>1002037</v>
      </c>
      <c r="AC1011" s="17" t="s">
        <v>11456</v>
      </c>
      <c r="AD1011" s="17" t="s">
        <v>11925</v>
      </c>
      <c r="AE1011" s="17" t="s">
        <v>12072</v>
      </c>
      <c r="AF1011" s="17" t="s">
        <v>12624</v>
      </c>
      <c r="AG1011" s="17" t="s">
        <v>74</v>
      </c>
      <c r="AH1011" s="17" t="str">
        <f>VLOOKUP(A1011,'REPORTE'!$A$1:$AG$1961,5,0)</f>
        <v>ECUATORIANO(A)</v>
      </c>
      <c r="AI1011" s="17">
        <f>VLOOKUP(A1011,'REPORTE'!$A$1:$AG$1961,28,0)</f>
        <v>0</v>
      </c>
      <c r="AJ1011" s="17" t="str">
        <f>VLOOKUP(A1011,'REPORTE'!$A$1:$AG$1961,29,0)</f>
        <v>Cliente</v>
      </c>
      <c r="AK1011" s="17" t="str">
        <f>VLOOKUP(A1011,'REPORTE'!$A$1:$AG$1961,30,0)</f>
        <v>Secundaria</v>
      </c>
      <c r="AL1011" s="17" t="str">
        <f>VLOOKUP(A1011,'REPORTE'!$A$1:$AG$1961,31,0)</f>
        <v>CHIMBORAZO</v>
      </c>
      <c r="AM1011" s="17" t="e">
        <f>VLOOKUP(AL1011,PROVINCIAS!$F$1:$G$1171,2,0)</f>
        <v>#N/A</v>
      </c>
    </row>
  </sheetData>
  <sheetProtection algorithmName="SHA-512" hashValue="B1RGw447uIz1k42smYZ+HoU/8jD3TXd+y6ajFbiP6AWPlxzvmsbAYFPGeTH8GKi5yG/3we5yJH7dZ8aqsEYq0w==" saltValue="H/IctMlfzWHxqe7JHPgCbw==" spinCount="100000" sheet="1" objects="1" scenarios="1"/>
  <autoFilter ref="A1:AM1011" xr:uid="{F93F96FA-99BC-4FBC-B908-845DF6DC3CD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6416-960B-461D-8562-187E4B675402}">
  <sheetPr codeName="Hoja6" filterMode="1"/>
  <dimension ref="A1:AG1011"/>
  <sheetViews>
    <sheetView topLeftCell="G1" zoomScale="87" zoomScaleNormal="87" workbookViewId="0">
      <selection activeCell="G1" sqref="A1:XFD1048576"/>
    </sheetView>
  </sheetViews>
  <sheetFormatPr baseColWidth="10" defaultColWidth="11.3984375" defaultRowHeight="14.25" x14ac:dyDescent="0.45"/>
  <cols>
    <col min="1" max="2" width="11.3984375" style="77"/>
    <col min="3" max="3" width="13.59765625" style="78" customWidth="1"/>
    <col min="4" max="5" width="11.3984375" style="77"/>
    <col min="6" max="6" width="20.73046875" style="77" bestFit="1" customWidth="1"/>
    <col min="7" max="7" width="14.59765625" style="77" bestFit="1" customWidth="1"/>
    <col min="8" max="8" width="37.86328125" style="77" bestFit="1" customWidth="1"/>
    <col min="9" max="9" width="11.3984375" style="77"/>
    <col min="10" max="10" width="25.3984375" style="77" customWidth="1"/>
    <col min="11" max="11" width="26.3984375" style="77" customWidth="1"/>
    <col min="12" max="17" width="11.3984375" style="77"/>
    <col min="18" max="18" width="9.3984375" style="77" bestFit="1" customWidth="1"/>
    <col min="19" max="21" width="100.73046875" style="77" customWidth="1"/>
    <col min="22" max="22" width="20.59765625" style="77" bestFit="1" customWidth="1"/>
    <col min="23" max="24" width="11.86328125" style="77" customWidth="1"/>
    <col min="25" max="25" width="15.73046875" style="77" bestFit="1" customWidth="1"/>
    <col min="26" max="26" width="15.73046875" style="77" customWidth="1"/>
    <col min="27" max="27" width="33.3984375" style="77" bestFit="1" customWidth="1"/>
    <col min="28" max="31" width="33.3984375" style="77" customWidth="1"/>
    <col min="32" max="33" width="30.265625" style="77" customWidth="1"/>
    <col min="34" max="34" width="24.1328125" style="17" bestFit="1" customWidth="1"/>
    <col min="35" max="16384" width="11.3984375" style="17"/>
  </cols>
  <sheetData>
    <row r="1" spans="1:33" s="61" customFormat="1" ht="38.25" x14ac:dyDescent="0.45">
      <c r="A1" s="75" t="s">
        <v>13569</v>
      </c>
      <c r="B1" s="75" t="s">
        <v>15272</v>
      </c>
      <c r="C1" s="76" t="s">
        <v>15273</v>
      </c>
      <c r="D1" s="75" t="s">
        <v>15283</v>
      </c>
      <c r="E1" s="75" t="s">
        <v>15275</v>
      </c>
      <c r="F1" s="75" t="s">
        <v>10463</v>
      </c>
      <c r="G1" s="75" t="s">
        <v>10464</v>
      </c>
      <c r="H1" s="75" t="s">
        <v>15276</v>
      </c>
      <c r="I1" s="75" t="s">
        <v>10465</v>
      </c>
      <c r="J1" s="75" t="s">
        <v>10470</v>
      </c>
      <c r="K1" s="75" t="s">
        <v>10471</v>
      </c>
      <c r="L1" s="75" t="s">
        <v>15277</v>
      </c>
      <c r="M1" s="75" t="s">
        <v>15278</v>
      </c>
      <c r="N1" s="75" t="s">
        <v>15279</v>
      </c>
      <c r="O1" s="75" t="s">
        <v>15280</v>
      </c>
      <c r="P1" s="75" t="s">
        <v>15281</v>
      </c>
      <c r="Q1" s="75" t="s">
        <v>10996</v>
      </c>
      <c r="R1" s="75" t="s">
        <v>10997</v>
      </c>
      <c r="S1" s="75" t="s">
        <v>11138</v>
      </c>
      <c r="T1" s="75" t="s">
        <v>15282</v>
      </c>
      <c r="U1" s="75" t="s">
        <v>15363</v>
      </c>
      <c r="V1" s="75" t="s">
        <v>15264</v>
      </c>
      <c r="W1" s="75" t="s">
        <v>11828</v>
      </c>
      <c r="X1" s="75" t="s">
        <v>12071</v>
      </c>
      <c r="Y1" s="75" t="s">
        <v>12074</v>
      </c>
      <c r="Z1" s="75" t="s">
        <v>12625</v>
      </c>
      <c r="AA1" s="75" t="s">
        <v>15265</v>
      </c>
      <c r="AB1" s="75" t="s">
        <v>15266</v>
      </c>
      <c r="AC1" s="75" t="s">
        <v>15269</v>
      </c>
      <c r="AD1" s="75" t="s">
        <v>15267</v>
      </c>
      <c r="AE1" s="75" t="s">
        <v>15268</v>
      </c>
      <c r="AF1" s="75" t="s">
        <v>15270</v>
      </c>
      <c r="AG1" s="75" t="s">
        <v>15271</v>
      </c>
    </row>
    <row r="2" spans="1:33" x14ac:dyDescent="0.45">
      <c r="A2" s="77">
        <v>1000051</v>
      </c>
      <c r="B2" s="77" t="s">
        <v>9599</v>
      </c>
      <c r="C2" s="78">
        <v>602114399</v>
      </c>
      <c r="D2" s="79">
        <v>52</v>
      </c>
      <c r="E2" s="77" t="s">
        <v>59</v>
      </c>
      <c r="F2" s="77">
        <v>1000006</v>
      </c>
      <c r="G2" s="77">
        <v>1</v>
      </c>
      <c r="H2" s="77">
        <v>1043</v>
      </c>
      <c r="I2" s="77" t="str">
        <f>+IF(H2&lt;=5,"A1",IF(H2&lt;=30,"A2",IF(H2&lt;=60,"A3",IF(H2&lt;=75,"B1",IF(H2&lt;=90,"B2",IF(H2&lt;=120,"C1",IF(H2&lt;=150,"C2",IF(H2&lt;=180,"D","E"))))))))</f>
        <v>E</v>
      </c>
      <c r="J2" s="77" t="s">
        <v>10466</v>
      </c>
      <c r="K2" s="77" t="s">
        <v>10467</v>
      </c>
      <c r="L2" s="80">
        <v>43547</v>
      </c>
      <c r="M2" s="80">
        <v>43578</v>
      </c>
      <c r="N2" s="80">
        <v>43578</v>
      </c>
      <c r="O2" s="77">
        <v>462.59</v>
      </c>
      <c r="P2" s="77">
        <v>462.59</v>
      </c>
      <c r="Q2" s="77">
        <v>16</v>
      </c>
      <c r="R2" s="77" t="s">
        <v>10993</v>
      </c>
      <c r="S2" s="77" t="s">
        <v>11000</v>
      </c>
      <c r="T2" s="77" t="str">
        <f>VLOOKUP(A2,'REPORTE'!$A$1:$AG$1961,19,0)</f>
        <v>Empleado Privado</v>
      </c>
      <c r="U2" s="77" t="str">
        <f>VLOOKUP(A2,'REPORTE'!$A$1:$AG$1961,20,0)</f>
        <v>Empleado Privado</v>
      </c>
      <c r="V2" s="77">
        <v>1000234</v>
      </c>
      <c r="W2" s="77" t="s">
        <v>11140</v>
      </c>
      <c r="X2" s="77" t="s">
        <v>11829</v>
      </c>
      <c r="Y2" s="77" t="s">
        <v>12072</v>
      </c>
      <c r="Z2" s="77" t="s">
        <v>11150</v>
      </c>
      <c r="AA2" s="77" t="s">
        <v>46</v>
      </c>
      <c r="AB2" s="77" t="str">
        <f>VLOOKUP(A2,'REPORTE'!$A$1:$AG$1961,5,0)</f>
        <v>ECUATORIANO(A)</v>
      </c>
      <c r="AC2" s="77" t="str">
        <f>VLOOKUP(A2,'REPORTE'!$A$1:$AG$1961,30,0)</f>
        <v>Secundaria</v>
      </c>
      <c r="AD2" s="77" t="str">
        <f>VLOOKUP(A2,'REPORTE'!$A$1:$AG$1961,31,0)</f>
        <v>CHIMBORAZO</v>
      </c>
      <c r="AE2" s="77" t="str">
        <f>VLOOKUP(A2,'REPORTE'!$A$1:$AG$1961,32,0)</f>
        <v>RIOBAMBA</v>
      </c>
      <c r="AF2" s="77" t="str">
        <f>VLOOKUP(A2,'REPORTE'!$A$1:$AG$1961,33,0)</f>
        <v>RIOBAMBA</v>
      </c>
      <c r="AG2" s="77" t="str">
        <f>VLOOKUP(AF2,PROVINCIAS!$F$1:$G$1171,2,0)</f>
        <v>URBANA</v>
      </c>
    </row>
    <row r="3" spans="1:33" x14ac:dyDescent="0.45">
      <c r="A3" s="77">
        <v>1000081</v>
      </c>
      <c r="B3" s="77" t="s">
        <v>9600</v>
      </c>
      <c r="C3" s="78">
        <v>603043449</v>
      </c>
      <c r="D3" s="79">
        <v>46</v>
      </c>
      <c r="E3" s="77" t="s">
        <v>59</v>
      </c>
      <c r="F3" s="77">
        <v>1000007</v>
      </c>
      <c r="G3" s="77">
        <v>1</v>
      </c>
      <c r="H3" s="77">
        <v>1043</v>
      </c>
      <c r="I3" s="77" t="str">
        <f t="shared" ref="I3:I66" si="0">+IF(H3&lt;=5,"A1",IF(H3&lt;=30,"A2",IF(H3&lt;=60,"A3",IF(H3&lt;=75,"B1",IF(H3&lt;=90,"B2",IF(H3&lt;=120,"C1",IF(H3&lt;=150,"C2",IF(H3&lt;=180,"D","E"))))))))</f>
        <v>E</v>
      </c>
      <c r="J3" s="77" t="s">
        <v>10466</v>
      </c>
      <c r="K3" s="77" t="s">
        <v>10467</v>
      </c>
      <c r="L3" s="80">
        <v>43547</v>
      </c>
      <c r="M3" s="80">
        <v>43578</v>
      </c>
      <c r="N3" s="80">
        <v>43578</v>
      </c>
      <c r="O3" s="77">
        <v>1002.39</v>
      </c>
      <c r="P3" s="77">
        <v>901.64</v>
      </c>
      <c r="Q3" s="77">
        <v>16</v>
      </c>
      <c r="R3" s="77" t="s">
        <v>10993</v>
      </c>
      <c r="S3" s="77" t="s">
        <v>11000</v>
      </c>
      <c r="T3" s="77" t="str">
        <f>VLOOKUP(A3,'REPORTE'!$A$1:$AG$1961,19,0)</f>
        <v>Empleado Privado</v>
      </c>
      <c r="U3" s="77" t="str">
        <f>VLOOKUP(A3,'REPORTE'!$A$1:$AG$1961,20,0)</f>
        <v>Empleado Privado</v>
      </c>
      <c r="V3" s="77">
        <v>1000102</v>
      </c>
      <c r="W3" s="77" t="s">
        <v>11141</v>
      </c>
      <c r="X3" s="77" t="s">
        <v>11830</v>
      </c>
      <c r="Y3" s="77" t="s">
        <v>12072</v>
      </c>
      <c r="Z3" s="77" t="s">
        <v>11150</v>
      </c>
      <c r="AA3" s="77" t="s">
        <v>46</v>
      </c>
      <c r="AB3" s="77" t="str">
        <f>VLOOKUP(A3,'REPORTE'!$A$1:$AG$1961,5,0)</f>
        <v>ECUATORIANO(A)</v>
      </c>
      <c r="AC3" s="77" t="str">
        <f>VLOOKUP(A3,'REPORTE'!$A$1:$AG$1961,30,0)</f>
        <v>Secundaria</v>
      </c>
      <c r="AD3" s="77" t="str">
        <f>VLOOKUP(A3,'REPORTE'!$A$1:$AG$1961,31,0)</f>
        <v>CHIMBORAZO</v>
      </c>
      <c r="AE3" s="77" t="str">
        <f>VLOOKUP(A3,'REPORTE'!$A$1:$AG$1961,32,0)</f>
        <v>RIOBAMBA</v>
      </c>
      <c r="AF3" s="77" t="str">
        <f>VLOOKUP(A3,'REPORTE'!$A$1:$AG$1961,33,0)</f>
        <v>RIOBAMBA</v>
      </c>
      <c r="AG3" s="77" t="str">
        <f>VLOOKUP(AF3,PROVINCIAS!$F$1:$G$1171,2,0)</f>
        <v>URBANA</v>
      </c>
    </row>
    <row r="4" spans="1:33" customFormat="1" hidden="1" x14ac:dyDescent="0.45">
      <c r="A4" s="4">
        <v>1000204</v>
      </c>
      <c r="B4" s="4" t="s">
        <v>9601</v>
      </c>
      <c r="C4" s="7">
        <v>1723601694</v>
      </c>
      <c r="D4" s="8">
        <v>31</v>
      </c>
      <c r="E4" s="4" t="s">
        <v>36</v>
      </c>
      <c r="F4" s="4">
        <v>1000053</v>
      </c>
      <c r="G4" s="4">
        <v>12</v>
      </c>
      <c r="H4" s="4">
        <v>0</v>
      </c>
      <c r="I4" s="4" t="str">
        <f t="shared" si="0"/>
        <v>A1</v>
      </c>
      <c r="J4" s="4" t="s">
        <v>10468</v>
      </c>
      <c r="K4" s="4" t="s">
        <v>10469</v>
      </c>
      <c r="L4" s="9">
        <v>43619</v>
      </c>
      <c r="M4" s="9">
        <v>44047</v>
      </c>
      <c r="N4" s="10" t="s">
        <v>776</v>
      </c>
      <c r="O4" s="4">
        <v>1000</v>
      </c>
      <c r="P4" s="4">
        <v>1.77</v>
      </c>
      <c r="Q4" s="4">
        <v>19.5</v>
      </c>
      <c r="R4" s="4" t="s">
        <v>10994</v>
      </c>
      <c r="S4" s="4" t="s">
        <v>11001</v>
      </c>
      <c r="T4" s="4" t="str">
        <f>VLOOKUP(A4,'REPORTE'!$A$1:$AG$1961,19,0)</f>
        <v>Servicios de restaurantes y bares en conexión con transporte cuando son proporcionadas por unidades independientes: bares del aeropuerto, bares terminales terrestres, etcétera.</v>
      </c>
      <c r="U4" s="4" t="str">
        <f>VLOOKUP(A4,'REPORTE'!$A$1:$AG$1961,20,0)</f>
        <v>Servicios Varios</v>
      </c>
      <c r="V4" s="4">
        <v>1000266</v>
      </c>
      <c r="W4" s="4" t="s">
        <v>11142</v>
      </c>
      <c r="X4" s="4" t="s">
        <v>11831</v>
      </c>
      <c r="Y4" s="4" t="s">
        <v>12072</v>
      </c>
      <c r="Z4" s="4" t="s">
        <v>12075</v>
      </c>
      <c r="AA4" s="4" t="s">
        <v>74</v>
      </c>
      <c r="AB4" s="4" t="str">
        <f>VLOOKUP(A4,'REPORTE'!$A$1:$AG$1961,5,0)</f>
        <v>ECUATORIANO(A)</v>
      </c>
      <c r="AC4" s="4" t="str">
        <f>VLOOKUP(A4,'REPORTE'!$A$1:$AG$1961,30,0)</f>
        <v>Secundaria</v>
      </c>
      <c r="AD4" s="4" t="str">
        <f>VLOOKUP(A4,'REPORTE'!$A$1:$AG$1961,31,0)</f>
        <v>PICHINCHA</v>
      </c>
      <c r="AE4" s="4" t="str">
        <f>VLOOKUP(A4,'REPORTE'!$A$1:$AG$1961,32,0)</f>
        <v>QUITO</v>
      </c>
      <c r="AF4" s="4" t="str">
        <f>VLOOKUP(A4,'REPORTE'!$A$1:$AG$1961,33,0)</f>
        <v>COTOCOLLAO</v>
      </c>
      <c r="AG4" s="4" t="str">
        <f>VLOOKUP(AF4,PROVINCIAS!$F$1:$G$1171,2,0)</f>
        <v>URBANA</v>
      </c>
    </row>
    <row r="5" spans="1:33" customFormat="1" hidden="1" x14ac:dyDescent="0.45">
      <c r="A5" s="4">
        <v>1000123</v>
      </c>
      <c r="B5" s="4" t="s">
        <v>9602</v>
      </c>
      <c r="C5" s="7">
        <v>602747628</v>
      </c>
      <c r="D5" s="8">
        <v>45</v>
      </c>
      <c r="E5" s="4" t="s">
        <v>36</v>
      </c>
      <c r="F5" s="4">
        <v>1000103</v>
      </c>
      <c r="G5" s="4">
        <v>12</v>
      </c>
      <c r="H5" s="4">
        <v>655</v>
      </c>
      <c r="I5" s="4" t="str">
        <f t="shared" si="0"/>
        <v>E</v>
      </c>
      <c r="J5" s="4" t="s">
        <v>10468</v>
      </c>
      <c r="K5" s="4" t="s">
        <v>10469</v>
      </c>
      <c r="L5" s="9">
        <v>43650</v>
      </c>
      <c r="M5" s="9">
        <v>44027</v>
      </c>
      <c r="N5" s="9">
        <v>43966</v>
      </c>
      <c r="O5" s="4">
        <v>1170</v>
      </c>
      <c r="P5" s="4">
        <v>324.32</v>
      </c>
      <c r="Q5" s="4">
        <v>19.5</v>
      </c>
      <c r="R5" s="4" t="s">
        <v>10993</v>
      </c>
      <c r="S5" s="4" t="s">
        <v>11002</v>
      </c>
      <c r="T5" s="4" t="str">
        <f>VLOOKUP(A5,'REPORTE'!$A$1:$AG$1961,19,0)</f>
        <v>Actividades de confección a la medida de prendas de vestir (costureras, sastres).</v>
      </c>
      <c r="U5" s="4" t="str">
        <f>VLOOKUP(A5,'REPORTE'!$A$1:$AG$1961,20,0)</f>
        <v>Actividades de confección a la medida de prendas de vestir (costureras, sastres).</v>
      </c>
      <c r="V5" s="4">
        <v>1000154</v>
      </c>
      <c r="W5" s="4" t="s">
        <v>11143</v>
      </c>
      <c r="X5" s="4" t="s">
        <v>11832</v>
      </c>
      <c r="Y5" s="4" t="s">
        <v>12072</v>
      </c>
      <c r="Z5" s="4" t="s">
        <v>12076</v>
      </c>
      <c r="AA5" s="4" t="s">
        <v>74</v>
      </c>
      <c r="AB5" s="4" t="str">
        <f>VLOOKUP(A5,'REPORTE'!$A$1:$AG$1961,5,0)</f>
        <v>ECUATORIANO(A) INDIGENA</v>
      </c>
      <c r="AC5" s="4" t="str">
        <f>VLOOKUP(A5,'REPORTE'!$A$1:$AG$1961,30,0)</f>
        <v>Primaria</v>
      </c>
      <c r="AD5" s="4" t="str">
        <f>VLOOKUP(A5,'REPORTE'!$A$1:$AG$1961,31,0)</f>
        <v>CHIMBORAZO</v>
      </c>
      <c r="AE5" s="4" t="str">
        <f>VLOOKUP(A5,'REPORTE'!$A$1:$AG$1961,32,0)</f>
        <v>RIOBAMBA</v>
      </c>
      <c r="AF5" s="4" t="str">
        <f>VLOOKUP(A5,'REPORTE'!$A$1:$AG$1961,33,0)</f>
        <v>VELOZ</v>
      </c>
      <c r="AG5" s="4" t="str">
        <f>VLOOKUP(AF5,PROVINCIAS!$F$1:$G$1171,2,0)</f>
        <v>URBANA</v>
      </c>
    </row>
    <row r="6" spans="1:33" customFormat="1" hidden="1" x14ac:dyDescent="0.45">
      <c r="A6" s="4">
        <v>1000276</v>
      </c>
      <c r="B6" s="4" t="s">
        <v>9603</v>
      </c>
      <c r="C6" s="7">
        <v>1718677998</v>
      </c>
      <c r="D6" s="8">
        <v>45</v>
      </c>
      <c r="E6" s="4" t="s">
        <v>36</v>
      </c>
      <c r="F6" s="4">
        <v>1000158</v>
      </c>
      <c r="G6" s="4">
        <v>5</v>
      </c>
      <c r="H6" s="4">
        <v>881</v>
      </c>
      <c r="I6" s="4" t="str">
        <f t="shared" si="0"/>
        <v>E</v>
      </c>
      <c r="J6" s="4" t="s">
        <v>10468</v>
      </c>
      <c r="K6" s="4" t="s">
        <v>10469</v>
      </c>
      <c r="L6" s="9">
        <v>43679</v>
      </c>
      <c r="M6" s="9">
        <v>43832</v>
      </c>
      <c r="N6" s="9">
        <v>43740</v>
      </c>
      <c r="O6" s="4">
        <v>350</v>
      </c>
      <c r="P6" s="4">
        <v>263.35000000000002</v>
      </c>
      <c r="Q6" s="4">
        <v>19.5</v>
      </c>
      <c r="R6" s="4" t="s">
        <v>10993</v>
      </c>
      <c r="S6" s="4" t="s">
        <v>1578</v>
      </c>
      <c r="T6" s="4" t="str">
        <f>VLOOKUP(A6,'REPORTE'!$A$1:$AG$1961,19,0)</f>
        <v>Venta al por mayor de frutas, legumbres y hortalizas.</v>
      </c>
      <c r="U6" s="4" t="str">
        <f>VLOOKUP(A6,'REPORTE'!$A$1:$AG$1961,20,0)</f>
        <v>Venta al por mayor varios</v>
      </c>
      <c r="V6" s="4">
        <v>1000335</v>
      </c>
      <c r="W6" s="4" t="s">
        <v>11144</v>
      </c>
      <c r="X6" s="4" t="s">
        <v>11833</v>
      </c>
      <c r="Y6" s="4" t="s">
        <v>12072</v>
      </c>
      <c r="Z6" s="4" t="s">
        <v>11150</v>
      </c>
      <c r="AA6" s="4" t="s">
        <v>1581</v>
      </c>
      <c r="AB6" s="4" t="str">
        <f>VLOOKUP(A6,'REPORTE'!$A$1:$AG$1961,5,0)</f>
        <v>ECUATORIANO(A) INDIGENA</v>
      </c>
      <c r="AC6" s="4" t="str">
        <f>VLOOKUP(A6,'REPORTE'!$A$1:$AG$1961,30,0)</f>
        <v>Ninguna</v>
      </c>
      <c r="AD6" s="4" t="str">
        <f>VLOOKUP(A6,'REPORTE'!$A$1:$AG$1961,31,0)</f>
        <v>IMBABURA</v>
      </c>
      <c r="AE6" s="4" t="str">
        <f>VLOOKUP(A6,'REPORTE'!$A$1:$AG$1961,32,0)</f>
        <v>OTAVALO</v>
      </c>
      <c r="AF6" s="4" t="str">
        <f>VLOOKUP(A6,'REPORTE'!$A$1:$AG$1961,33,0)</f>
        <v>SAN JUAN DE ILUMAN</v>
      </c>
      <c r="AG6" s="4" t="str">
        <f>VLOOKUP(AF6,PROVINCIAS!$F$1:$G$1171,2,0)</f>
        <v>RURAL</v>
      </c>
    </row>
    <row r="7" spans="1:33" customFormat="1" hidden="1" x14ac:dyDescent="0.45">
      <c r="A7" s="4">
        <v>1000436</v>
      </c>
      <c r="B7" s="4" t="s">
        <v>9604</v>
      </c>
      <c r="C7" s="7">
        <v>501689558</v>
      </c>
      <c r="D7" s="8">
        <v>53</v>
      </c>
      <c r="E7" s="4" t="s">
        <v>59</v>
      </c>
      <c r="F7" s="4">
        <v>1000175</v>
      </c>
      <c r="G7" s="4">
        <v>12</v>
      </c>
      <c r="H7" s="4">
        <v>657</v>
      </c>
      <c r="I7" s="4" t="str">
        <f t="shared" si="0"/>
        <v>E</v>
      </c>
      <c r="J7" s="4" t="s">
        <v>10468</v>
      </c>
      <c r="K7" s="4" t="s">
        <v>10469</v>
      </c>
      <c r="L7" s="9">
        <v>43690</v>
      </c>
      <c r="M7" s="9">
        <v>44056</v>
      </c>
      <c r="N7" s="9">
        <v>43964</v>
      </c>
      <c r="O7" s="4">
        <v>1050</v>
      </c>
      <c r="P7" s="4">
        <v>374.88</v>
      </c>
      <c r="Q7" s="4">
        <v>19.5</v>
      </c>
      <c r="R7" s="4" t="s">
        <v>10993</v>
      </c>
      <c r="S7" s="4" t="s">
        <v>1578</v>
      </c>
      <c r="T7" s="4" t="str">
        <f>VLOOKUP(A7,'REPORTE'!$A$1:$AG$1961,19,0)</f>
        <v>Elaboración de harinas o masas mezcladas preparadas para la fabricación de pan, pasteles, bizcochos o panqueques.</v>
      </c>
      <c r="U7" s="4" t="str">
        <f>VLOOKUP(A7,'REPORTE'!$A$1:$AG$1961,20,0)</f>
        <v>Elaboración de alimentos</v>
      </c>
      <c r="V7" s="4">
        <v>1000499</v>
      </c>
      <c r="W7" s="4" t="s">
        <v>11145</v>
      </c>
      <c r="X7" s="4" t="s">
        <v>11831</v>
      </c>
      <c r="Y7" s="4" t="s">
        <v>12072</v>
      </c>
      <c r="Z7" s="4" t="s">
        <v>11150</v>
      </c>
      <c r="AA7" s="4" t="s">
        <v>46</v>
      </c>
      <c r="AB7" s="4" t="str">
        <f>VLOOKUP(A7,'REPORTE'!$A$1:$AG$1961,5,0)</f>
        <v>ECUATORIANO(A)</v>
      </c>
      <c r="AC7" s="4" t="str">
        <f>VLOOKUP(A7,'REPORTE'!$A$1:$AG$1961,30,0)</f>
        <v>Primaria</v>
      </c>
      <c r="AD7" s="4" t="str">
        <f>VLOOKUP(A7,'REPORTE'!$A$1:$AG$1961,31,0)</f>
        <v>PICHINCHA</v>
      </c>
      <c r="AE7" s="4" t="str">
        <f>VLOOKUP(A7,'REPORTE'!$A$1:$AG$1961,32,0)</f>
        <v>QUITO</v>
      </c>
      <c r="AF7" s="4" t="str">
        <f>VLOOKUP(A7,'REPORTE'!$A$1:$AG$1961,33,0)</f>
        <v>COTOCOLLAO</v>
      </c>
      <c r="AG7" s="4" t="str">
        <f>VLOOKUP(AF7,PROVINCIAS!$F$1:$G$1171,2,0)</f>
        <v>URBANA</v>
      </c>
    </row>
    <row r="8" spans="1:33" customFormat="1" hidden="1" x14ac:dyDescent="0.45">
      <c r="A8" s="4">
        <v>1000496</v>
      </c>
      <c r="B8" s="4" t="s">
        <v>9605</v>
      </c>
      <c r="C8" s="7">
        <v>1713481479</v>
      </c>
      <c r="D8" s="8">
        <v>39</v>
      </c>
      <c r="E8" s="4" t="s">
        <v>59</v>
      </c>
      <c r="F8" s="4">
        <v>1000233</v>
      </c>
      <c r="G8" s="4">
        <v>8</v>
      </c>
      <c r="H8" s="4">
        <v>621</v>
      </c>
      <c r="I8" s="4" t="str">
        <f t="shared" si="0"/>
        <v>E</v>
      </c>
      <c r="J8" s="4" t="s">
        <v>10468</v>
      </c>
      <c r="K8" s="4" t="s">
        <v>10469</v>
      </c>
      <c r="L8" s="9">
        <v>43724</v>
      </c>
      <c r="M8" s="9">
        <v>44061</v>
      </c>
      <c r="N8" s="9">
        <v>44000</v>
      </c>
      <c r="O8" s="4">
        <v>500</v>
      </c>
      <c r="P8" s="4">
        <v>196.19</v>
      </c>
      <c r="Q8" s="4">
        <v>19.5</v>
      </c>
      <c r="R8" s="4" t="s">
        <v>10993</v>
      </c>
      <c r="S8" s="4" t="s">
        <v>244</v>
      </c>
      <c r="T8" s="4" t="str">
        <f>VLOOKUP(A8,'REPORTE'!$A$1:$AG$1961,19,0)</f>
        <v>Servicios de taxis.</v>
      </c>
      <c r="U8" s="4" t="str">
        <f>VLOOKUP(A8,'REPORTE'!$A$1:$AG$1961,20,0)</f>
        <v>Servicios Varios</v>
      </c>
      <c r="V8" s="4">
        <v>1000564</v>
      </c>
      <c r="W8" s="4" t="s">
        <v>11146</v>
      </c>
      <c r="X8" s="4" t="s">
        <v>11834</v>
      </c>
      <c r="Y8" s="4" t="s">
        <v>12072</v>
      </c>
      <c r="Z8" s="4" t="s">
        <v>11150</v>
      </c>
      <c r="AA8" s="4" t="s">
        <v>333</v>
      </c>
      <c r="AB8" s="4" t="str">
        <f>VLOOKUP(A8,'REPORTE'!$A$1:$AG$1961,5,0)</f>
        <v>ECUATORIANO(A)</v>
      </c>
      <c r="AC8" s="4" t="str">
        <f>VLOOKUP(A8,'REPORTE'!$A$1:$AG$1961,30,0)</f>
        <v>Secundaria</v>
      </c>
      <c r="AD8" s="4" t="str">
        <f>VLOOKUP(A8,'REPORTE'!$A$1:$AG$1961,31,0)</f>
        <v>PICHINCHA</v>
      </c>
      <c r="AE8" s="4" t="str">
        <f>VLOOKUP(A8,'REPORTE'!$A$1:$AG$1961,32,0)</f>
        <v>QUITO</v>
      </c>
      <c r="AF8" s="4" t="str">
        <f>VLOOKUP(A8,'REPORTE'!$A$1:$AG$1961,33,0)</f>
        <v>SAN BLAS</v>
      </c>
      <c r="AG8" s="4" t="str">
        <f>VLOOKUP(AF8,PROVINCIAS!$F$1:$G$1171,2,0)</f>
        <v>URBANA</v>
      </c>
    </row>
    <row r="9" spans="1:33" customFormat="1" hidden="1" x14ac:dyDescent="0.45">
      <c r="A9" s="4">
        <v>1000333</v>
      </c>
      <c r="B9" s="4" t="s">
        <v>9606</v>
      </c>
      <c r="C9" s="7">
        <v>1717175416</v>
      </c>
      <c r="D9" s="8">
        <v>38</v>
      </c>
      <c r="E9" s="4" t="s">
        <v>59</v>
      </c>
      <c r="F9" s="4">
        <v>1000315</v>
      </c>
      <c r="G9" s="4">
        <v>12</v>
      </c>
      <c r="H9" s="4">
        <v>684</v>
      </c>
      <c r="I9" s="4" t="str">
        <f t="shared" si="0"/>
        <v>E</v>
      </c>
      <c r="J9" s="4" t="s">
        <v>10468</v>
      </c>
      <c r="K9" s="4" t="s">
        <v>10469</v>
      </c>
      <c r="L9" s="9">
        <v>43769</v>
      </c>
      <c r="M9" s="9">
        <v>44151</v>
      </c>
      <c r="N9" s="9">
        <v>43937</v>
      </c>
      <c r="O9" s="4">
        <v>600</v>
      </c>
      <c r="P9" s="4">
        <v>419.5</v>
      </c>
      <c r="Q9" s="4">
        <v>20.5</v>
      </c>
      <c r="R9" s="4" t="s">
        <v>10993</v>
      </c>
      <c r="S9" s="4" t="s">
        <v>11003</v>
      </c>
      <c r="T9" s="4" t="str">
        <f>VLOOKUP(A9,'REPORTE'!$A$1:$AG$1961,19,0)</f>
        <v>Fabricación de marcos de madera para espejos y cuadros, fabricación de bastidores de madera para lienzos de pintor.</v>
      </c>
      <c r="U9" s="4" t="str">
        <f>VLOOKUP(A9,'REPORTE'!$A$1:$AG$1961,20,0)</f>
        <v>Fabricación de máquinaria y equipos</v>
      </c>
      <c r="V9" s="4">
        <v>1000392</v>
      </c>
      <c r="W9" s="4" t="s">
        <v>11147</v>
      </c>
      <c r="X9" s="4" t="s">
        <v>11835</v>
      </c>
      <c r="Y9" s="4"/>
      <c r="Z9" s="4" t="s">
        <v>12076</v>
      </c>
      <c r="AA9" s="4" t="s">
        <v>46</v>
      </c>
      <c r="AB9" s="4" t="str">
        <f>VLOOKUP(A9,'REPORTE'!$A$1:$AG$1961,5,0)</f>
        <v>ECUATORIANO(A) INDIGENA</v>
      </c>
      <c r="AC9" s="4" t="str">
        <f>VLOOKUP(A9,'REPORTE'!$A$1:$AG$1961,30,0)</f>
        <v>Secundaria</v>
      </c>
      <c r="AD9" s="4" t="str">
        <f>VLOOKUP(A9,'REPORTE'!$A$1:$AG$1961,31,0)</f>
        <v>PICHINCHA</v>
      </c>
      <c r="AE9" s="4" t="str">
        <f>VLOOKUP(A9,'REPORTE'!$A$1:$AG$1961,32,0)</f>
        <v>QUITO</v>
      </c>
      <c r="AF9" s="4" t="str">
        <f>VLOOKUP(A9,'REPORTE'!$A$1:$AG$1961,33,0)</f>
        <v>QUITO</v>
      </c>
      <c r="AG9" s="4" t="str">
        <f>VLOOKUP(AF9,PROVINCIAS!$F$1:$G$1171,2,0)</f>
        <v>URBANA</v>
      </c>
    </row>
    <row r="10" spans="1:33" customFormat="1" hidden="1" x14ac:dyDescent="0.45">
      <c r="A10" s="4">
        <v>1000617</v>
      </c>
      <c r="B10" s="4" t="s">
        <v>9607</v>
      </c>
      <c r="C10" s="7">
        <v>1721046603</v>
      </c>
      <c r="D10" s="8">
        <v>30</v>
      </c>
      <c r="E10" s="4" t="s">
        <v>59</v>
      </c>
      <c r="F10" s="4">
        <v>1000345</v>
      </c>
      <c r="G10" s="4">
        <v>5</v>
      </c>
      <c r="H10" s="4">
        <v>0</v>
      </c>
      <c r="I10" s="4" t="str">
        <f t="shared" si="0"/>
        <v>A1</v>
      </c>
      <c r="J10" s="4" t="s">
        <v>10468</v>
      </c>
      <c r="K10" s="4" t="s">
        <v>10469</v>
      </c>
      <c r="L10" s="9">
        <v>43785</v>
      </c>
      <c r="M10" s="9">
        <v>44002</v>
      </c>
      <c r="N10" s="10" t="s">
        <v>776</v>
      </c>
      <c r="O10" s="4">
        <v>1030</v>
      </c>
      <c r="P10" s="4">
        <v>2.88</v>
      </c>
      <c r="Q10" s="4">
        <v>20.5</v>
      </c>
      <c r="R10" s="4" t="s">
        <v>10994</v>
      </c>
      <c r="S10" s="4" t="s">
        <v>244</v>
      </c>
      <c r="T10" s="4" t="str">
        <f>VLOOKUP(A10,'REPORTE'!$A$1:$AG$1961,19,0)</f>
        <v>Servicios de taxis.</v>
      </c>
      <c r="U10" s="4" t="str">
        <f>VLOOKUP(A10,'REPORTE'!$A$1:$AG$1961,20,0)</f>
        <v>Servicios Varios</v>
      </c>
      <c r="V10" s="4">
        <v>1000688</v>
      </c>
      <c r="W10" s="4" t="s">
        <v>11148</v>
      </c>
      <c r="X10" s="4" t="s">
        <v>11836</v>
      </c>
      <c r="Y10" s="4" t="s">
        <v>12072</v>
      </c>
      <c r="Z10" s="4" t="s">
        <v>12077</v>
      </c>
      <c r="AA10" s="4" t="s">
        <v>46</v>
      </c>
      <c r="AB10" s="4" t="str">
        <f>VLOOKUP(A10,'REPORTE'!$A$1:$AG$1961,5,0)</f>
        <v>ECUATORIANO(A) INDIGENA</v>
      </c>
      <c r="AC10" s="4" t="str">
        <f>VLOOKUP(A10,'REPORTE'!$A$1:$AG$1961,30,0)</f>
        <v>Secundaria</v>
      </c>
      <c r="AD10" s="4" t="str">
        <f>VLOOKUP(A10,'REPORTE'!$A$1:$AG$1961,31,0)</f>
        <v>PICHINCHA</v>
      </c>
      <c r="AE10" s="4" t="str">
        <f>VLOOKUP(A10,'REPORTE'!$A$1:$AG$1961,32,0)</f>
        <v>QUITO</v>
      </c>
      <c r="AF10" s="4" t="str">
        <f>VLOOKUP(A10,'REPORTE'!$A$1:$AG$1961,33,0)</f>
        <v>COTOCOLLAO</v>
      </c>
      <c r="AG10" s="4" t="str">
        <f>VLOOKUP(AF10,PROVINCIAS!$F$1:$G$1171,2,0)</f>
        <v>URBANA</v>
      </c>
    </row>
    <row r="11" spans="1:33" customFormat="1" hidden="1" x14ac:dyDescent="0.45">
      <c r="A11" s="4">
        <v>1000657</v>
      </c>
      <c r="B11" s="4" t="s">
        <v>9608</v>
      </c>
      <c r="C11" s="7">
        <v>1722091954</v>
      </c>
      <c r="D11" s="8">
        <v>33</v>
      </c>
      <c r="E11" s="4" t="s">
        <v>36</v>
      </c>
      <c r="F11" s="4">
        <v>1000423</v>
      </c>
      <c r="G11" s="4">
        <v>4</v>
      </c>
      <c r="H11" s="4">
        <v>771</v>
      </c>
      <c r="I11" s="4" t="str">
        <f t="shared" si="0"/>
        <v>E</v>
      </c>
      <c r="J11" s="4" t="s">
        <v>10468</v>
      </c>
      <c r="K11" s="4" t="s">
        <v>10469</v>
      </c>
      <c r="L11" s="9">
        <v>43819</v>
      </c>
      <c r="M11" s="9">
        <v>43941</v>
      </c>
      <c r="N11" s="9">
        <v>43850</v>
      </c>
      <c r="O11" s="4">
        <v>500</v>
      </c>
      <c r="P11" s="4">
        <v>388.95</v>
      </c>
      <c r="Q11" s="4">
        <v>20.5</v>
      </c>
      <c r="R11" s="4" t="s">
        <v>10993</v>
      </c>
      <c r="S11" s="4" t="s">
        <v>11004</v>
      </c>
      <c r="T11" s="4" t="str">
        <f>VLOOKUP(A11,'REPORTE'!$A$1:$AG$1961,19,0)</f>
        <v>Venta al por menor de calzado, material de zapaterí­a (plantillas, taloneras, suela y artí­culos análogos) en establecimientos especializados.</v>
      </c>
      <c r="U11" s="4" t="str">
        <f>VLOOKUP(A11,'REPORTE'!$A$1:$AG$1961,20,0)</f>
        <v>Venta al por menor varios</v>
      </c>
      <c r="V11" s="4">
        <v>1000728</v>
      </c>
      <c r="W11" s="4" t="s">
        <v>11149</v>
      </c>
      <c r="X11" s="4" t="s">
        <v>11837</v>
      </c>
      <c r="Y11" s="4" t="s">
        <v>12072</v>
      </c>
      <c r="Z11" s="4" t="s">
        <v>11150</v>
      </c>
      <c r="AA11" s="4" t="s">
        <v>333</v>
      </c>
      <c r="AB11" s="4" t="str">
        <f>VLOOKUP(A11,'REPORTE'!$A$1:$AG$1961,5,0)</f>
        <v>ECUATORIANO(A) INDIGENA</v>
      </c>
      <c r="AC11" s="4" t="str">
        <f>VLOOKUP(A11,'REPORTE'!$A$1:$AG$1961,30,0)</f>
        <v>Primaria</v>
      </c>
      <c r="AD11" s="4" t="str">
        <f>VLOOKUP(A11,'REPORTE'!$A$1:$AG$1961,31,0)</f>
        <v>PICHINCHA</v>
      </c>
      <c r="AE11" s="4" t="str">
        <f>VLOOKUP(A11,'REPORTE'!$A$1:$AG$1961,32,0)</f>
        <v>SAN MIGUEL DE LOS BANCOS</v>
      </c>
      <c r="AF11" s="4" t="str">
        <f>VLOOKUP(A11,'REPORTE'!$A$1:$AG$1961,33,0)</f>
        <v>SAN MIGUEL DE LOS BANCOS</v>
      </c>
      <c r="AG11" s="4" t="str">
        <f>VLOOKUP(AF11,PROVINCIAS!$F$1:$G$1171,2,0)</f>
        <v>URBANA</v>
      </c>
    </row>
    <row r="12" spans="1:33" customFormat="1" hidden="1" x14ac:dyDescent="0.45">
      <c r="A12" s="4">
        <v>1000343</v>
      </c>
      <c r="B12" s="4" t="s">
        <v>9609</v>
      </c>
      <c r="C12" s="7">
        <v>1703776433</v>
      </c>
      <c r="D12" s="8">
        <v>66</v>
      </c>
      <c r="E12" s="4" t="s">
        <v>36</v>
      </c>
      <c r="F12" s="4">
        <v>1000601</v>
      </c>
      <c r="G12" s="4">
        <v>24</v>
      </c>
      <c r="H12" s="4">
        <v>19</v>
      </c>
      <c r="I12" s="4" t="str">
        <f t="shared" si="0"/>
        <v>A2</v>
      </c>
      <c r="J12" s="4" t="s">
        <v>10468</v>
      </c>
      <c r="K12" s="4" t="s">
        <v>10469</v>
      </c>
      <c r="L12" s="9">
        <v>43897</v>
      </c>
      <c r="M12" s="9">
        <v>44722</v>
      </c>
      <c r="N12" s="9">
        <v>44602</v>
      </c>
      <c r="O12" s="4">
        <v>1517.51</v>
      </c>
      <c r="P12" s="4">
        <v>372.62</v>
      </c>
      <c r="Q12" s="4">
        <v>21.5</v>
      </c>
      <c r="R12" s="4" t="s">
        <v>10995</v>
      </c>
      <c r="S12" s="4" t="s">
        <v>11005</v>
      </c>
      <c r="T12" s="4" t="str">
        <f>VLOOKUP(A12,'REPORTE'!$A$1:$AG$1961,19,0)</f>
        <v>Venta al por menor de pescado, crustáceos, moluscos y productos de la pesca en establecimientos especializados.</v>
      </c>
      <c r="U12" s="4" t="str">
        <f>VLOOKUP(A12,'REPORTE'!$A$1:$AG$1961,20,0)</f>
        <v>Venta al por menor varios</v>
      </c>
      <c r="V12" s="4">
        <v>1000404</v>
      </c>
      <c r="W12" s="4" t="s">
        <v>11150</v>
      </c>
      <c r="X12" s="4" t="s">
        <v>11838</v>
      </c>
      <c r="Y12" s="4" t="s">
        <v>12072</v>
      </c>
      <c r="Z12" s="4" t="s">
        <v>11150</v>
      </c>
      <c r="AA12" s="4" t="s">
        <v>46</v>
      </c>
      <c r="AB12" s="4" t="str">
        <f>VLOOKUP(A12,'REPORTE'!$A$1:$AG$1961,5,0)</f>
        <v>ECUATORIANO(A)</v>
      </c>
      <c r="AC12" s="4" t="str">
        <f>VLOOKUP(A12,'REPORTE'!$A$1:$AG$1961,30,0)</f>
        <v>Primaria</v>
      </c>
      <c r="AD12" s="4" t="str">
        <f>VLOOKUP(A12,'REPORTE'!$A$1:$AG$1961,31,0)</f>
        <v>PICHINCHA</v>
      </c>
      <c r="AE12" s="4" t="str">
        <f>VLOOKUP(A12,'REPORTE'!$A$1:$AG$1961,32,0)</f>
        <v>QUITO</v>
      </c>
      <c r="AF12" s="4" t="str">
        <f>VLOOKUP(A12,'REPORTE'!$A$1:$AG$1961,33,0)</f>
        <v>GONZALEZ SUAREZ</v>
      </c>
      <c r="AG12" s="4" t="str">
        <f>VLOOKUP(AF12,PROVINCIAS!$F$1:$G$1171,2,0)</f>
        <v>URBANA</v>
      </c>
    </row>
    <row r="13" spans="1:33" customFormat="1" hidden="1" x14ac:dyDescent="0.45">
      <c r="A13" s="4">
        <v>1000550</v>
      </c>
      <c r="B13" s="4" t="s">
        <v>9610</v>
      </c>
      <c r="C13" s="7">
        <v>1002255014</v>
      </c>
      <c r="D13" s="8">
        <v>48</v>
      </c>
      <c r="E13" s="4" t="s">
        <v>36</v>
      </c>
      <c r="F13" s="4">
        <v>1000613</v>
      </c>
      <c r="G13" s="4">
        <v>1</v>
      </c>
      <c r="H13" s="4">
        <v>627</v>
      </c>
      <c r="I13" s="4" t="str">
        <f t="shared" si="0"/>
        <v>E</v>
      </c>
      <c r="J13" s="4" t="s">
        <v>10468</v>
      </c>
      <c r="K13" s="4" t="s">
        <v>10469</v>
      </c>
      <c r="L13" s="9">
        <v>43902</v>
      </c>
      <c r="M13" s="9">
        <v>43994</v>
      </c>
      <c r="N13" s="9">
        <v>43994</v>
      </c>
      <c r="O13" s="4">
        <v>500</v>
      </c>
      <c r="P13" s="4">
        <v>238.47</v>
      </c>
      <c r="Q13" s="4">
        <v>21.5</v>
      </c>
      <c r="R13" s="4" t="s">
        <v>10993</v>
      </c>
      <c r="S13" s="4" t="s">
        <v>2526</v>
      </c>
      <c r="T13" s="4" t="str">
        <f>VLOOKUP(A13,'REPORTE'!$A$1:$AG$1961,19,0)</f>
        <v>Venta al por mayor de accesorios de vestir guantes, corbatas, incluye paraguas y tirantes.</v>
      </c>
      <c r="U13" s="4" t="str">
        <f>VLOOKUP(A13,'REPORTE'!$A$1:$AG$1961,20,0)</f>
        <v>Venta al por mayor varios</v>
      </c>
      <c r="V13" s="4">
        <v>1000621</v>
      </c>
      <c r="W13" s="4" t="s">
        <v>11150</v>
      </c>
      <c r="X13" s="4" t="s">
        <v>11839</v>
      </c>
      <c r="Y13" s="4" t="s">
        <v>12072</v>
      </c>
      <c r="Z13" s="4" t="s">
        <v>12078</v>
      </c>
      <c r="AA13" s="4" t="s">
        <v>46</v>
      </c>
      <c r="AB13" s="4" t="str">
        <f>VLOOKUP(A13,'REPORTE'!$A$1:$AG$1961,5,0)</f>
        <v>ECUATORIANO(A)</v>
      </c>
      <c r="AC13" s="4" t="str">
        <f>VLOOKUP(A13,'REPORTE'!$A$1:$AG$1961,30,0)</f>
        <v>Primaria</v>
      </c>
      <c r="AD13" s="4" t="str">
        <f>VLOOKUP(A13,'REPORTE'!$A$1:$AG$1961,31,0)</f>
        <v>IMBABURA</v>
      </c>
      <c r="AE13" s="4" t="str">
        <f>VLOOKUP(A13,'REPORTE'!$A$1:$AG$1961,32,0)</f>
        <v>OTAVALO</v>
      </c>
      <c r="AF13" s="4" t="str">
        <f>VLOOKUP(A13,'REPORTE'!$A$1:$AG$1961,33,0)</f>
        <v>SAN RAFAEL</v>
      </c>
      <c r="AG13" s="4" t="str">
        <f>VLOOKUP(AF13,PROVINCIAS!$F$1:$G$1171,2,0)</f>
        <v>RURAL</v>
      </c>
    </row>
    <row r="14" spans="1:33" customFormat="1" hidden="1" x14ac:dyDescent="0.45">
      <c r="A14" s="4">
        <v>1000420</v>
      </c>
      <c r="B14" s="4" t="s">
        <v>9611</v>
      </c>
      <c r="C14" s="7">
        <v>602451338</v>
      </c>
      <c r="D14" s="8">
        <v>50</v>
      </c>
      <c r="E14" s="4" t="s">
        <v>36</v>
      </c>
      <c r="F14" s="4">
        <v>1000634</v>
      </c>
      <c r="G14" s="4">
        <v>16</v>
      </c>
      <c r="H14" s="4">
        <v>320</v>
      </c>
      <c r="I14" s="4" t="str">
        <f t="shared" si="0"/>
        <v>E</v>
      </c>
      <c r="J14" s="4" t="s">
        <v>10468</v>
      </c>
      <c r="K14" s="4" t="s">
        <v>10469</v>
      </c>
      <c r="L14" s="9">
        <v>43921</v>
      </c>
      <c r="M14" s="9">
        <v>44484</v>
      </c>
      <c r="N14" s="9">
        <v>44301</v>
      </c>
      <c r="O14" s="4">
        <v>1359</v>
      </c>
      <c r="P14" s="4">
        <v>645.02</v>
      </c>
      <c r="Q14" s="4">
        <v>21.5</v>
      </c>
      <c r="R14" s="4" t="s">
        <v>10993</v>
      </c>
      <c r="S14" s="4" t="s">
        <v>11006</v>
      </c>
      <c r="T14" s="4" t="str">
        <f>VLOOKUP(A14,'REPORTE'!$A$1:$AG$1961,19,0)</f>
        <v>Venta al por menor de frutas, legumbres y hortalizas frescas o en conserva en establecimientos especializados.</v>
      </c>
      <c r="U14" s="4" t="str">
        <f>VLOOKUP(A14,'REPORTE'!$A$1:$AG$1961,20,0)</f>
        <v>Venta al por menor varios</v>
      </c>
      <c r="V14" s="4">
        <v>1000483</v>
      </c>
      <c r="W14" s="4" t="s">
        <v>11150</v>
      </c>
      <c r="X14" s="4" t="s">
        <v>11840</v>
      </c>
      <c r="Y14" s="4" t="s">
        <v>12072</v>
      </c>
      <c r="Z14" s="4" t="s">
        <v>11150</v>
      </c>
      <c r="AA14" s="4" t="s">
        <v>46</v>
      </c>
      <c r="AB14" s="4" t="str">
        <f>VLOOKUP(A14,'REPORTE'!$A$1:$AG$1961,5,0)</f>
        <v>ECUATORIANO(A) INDIGENA</v>
      </c>
      <c r="AC14" s="4" t="str">
        <f>VLOOKUP(A14,'REPORTE'!$A$1:$AG$1961,30,0)</f>
        <v>Primaria</v>
      </c>
      <c r="AD14" s="4" t="str">
        <f>VLOOKUP(A14,'REPORTE'!$A$1:$AG$1961,31,0)</f>
        <v>CHIMBORAZO</v>
      </c>
      <c r="AE14" s="4" t="str">
        <f>VLOOKUP(A14,'REPORTE'!$A$1:$AG$1961,32,0)</f>
        <v>RIOBAMBA</v>
      </c>
      <c r="AF14" s="4" t="str">
        <f>VLOOKUP(A14,'REPORTE'!$A$1:$AG$1961,33,0)</f>
        <v>CALPI</v>
      </c>
      <c r="AG14" s="4" t="str">
        <f>VLOOKUP(AF14,PROVINCIAS!$F$1:$G$1171,2,0)</f>
        <v>RURAL</v>
      </c>
    </row>
    <row r="15" spans="1:33" customFormat="1" hidden="1" x14ac:dyDescent="0.45">
      <c r="A15" s="4">
        <v>1000779</v>
      </c>
      <c r="B15" s="4" t="s">
        <v>9612</v>
      </c>
      <c r="C15" s="7">
        <v>603780974</v>
      </c>
      <c r="D15" s="8">
        <v>41</v>
      </c>
      <c r="E15" s="4" t="s">
        <v>36</v>
      </c>
      <c r="F15" s="4">
        <v>1000658</v>
      </c>
      <c r="G15" s="4">
        <v>24</v>
      </c>
      <c r="H15" s="4">
        <v>0</v>
      </c>
      <c r="I15" s="4" t="str">
        <f t="shared" si="0"/>
        <v>A1</v>
      </c>
      <c r="J15" s="4" t="s">
        <v>10468</v>
      </c>
      <c r="K15" s="4" t="s">
        <v>10469</v>
      </c>
      <c r="L15" s="9">
        <v>43956</v>
      </c>
      <c r="M15" s="9">
        <v>44706</v>
      </c>
      <c r="N15" s="10" t="s">
        <v>776</v>
      </c>
      <c r="O15" s="4">
        <v>2000</v>
      </c>
      <c r="P15" s="4">
        <v>343.46</v>
      </c>
      <c r="Q15" s="4">
        <v>21.5</v>
      </c>
      <c r="R15" s="4" t="s">
        <v>10994</v>
      </c>
      <c r="S15" s="4" t="s">
        <v>11006</v>
      </c>
      <c r="T15" s="4" t="str">
        <f>VLOOKUP(A15,'REPORTE'!$A$1:$AG$1961,19,0)</f>
        <v>Venta al por mayor de frutas, legumbres y hortalizas.</v>
      </c>
      <c r="U15" s="4" t="str">
        <f>VLOOKUP(A15,'REPORTE'!$A$1:$AG$1961,20,0)</f>
        <v>Venta al por mayor varios</v>
      </c>
      <c r="V15" s="4">
        <v>1000851</v>
      </c>
      <c r="W15" s="4" t="s">
        <v>11151</v>
      </c>
      <c r="X15" s="4" t="s">
        <v>11841</v>
      </c>
      <c r="Y15" s="4" t="s">
        <v>12072</v>
      </c>
      <c r="Z15" s="4" t="s">
        <v>12079</v>
      </c>
      <c r="AA15" s="4" t="s">
        <v>609</v>
      </c>
      <c r="AB15" s="4" t="str">
        <f>VLOOKUP(A15,'REPORTE'!$A$1:$AG$1961,5,0)</f>
        <v>ECUATORIANO(A) INDIGENA</v>
      </c>
      <c r="AC15" s="4" t="str">
        <f>VLOOKUP(A15,'REPORTE'!$A$1:$AG$1961,30,0)</f>
        <v>Primaria</v>
      </c>
      <c r="AD15" s="4" t="str">
        <f>VLOOKUP(A15,'REPORTE'!$A$1:$AG$1961,31,0)</f>
        <v>CHIMBORAZO</v>
      </c>
      <c r="AE15" s="4" t="str">
        <f>VLOOKUP(A15,'REPORTE'!$A$1:$AG$1961,32,0)</f>
        <v>RIOBAMBA</v>
      </c>
      <c r="AF15" s="4" t="str">
        <f>VLOOKUP(A15,'REPORTE'!$A$1:$AG$1961,33,0)</f>
        <v>YARUQUIES</v>
      </c>
      <c r="AG15" s="4" t="str">
        <f>VLOOKUP(AF15,PROVINCIAS!$F$1:$G$1171,2,0)</f>
        <v>URBANA</v>
      </c>
    </row>
    <row r="16" spans="1:33" x14ac:dyDescent="0.45">
      <c r="A16" s="77">
        <v>1000821</v>
      </c>
      <c r="B16" s="77" t="s">
        <v>9613</v>
      </c>
      <c r="C16" s="78">
        <v>1725449886</v>
      </c>
      <c r="D16" s="79">
        <v>24</v>
      </c>
      <c r="E16" s="77" t="s">
        <v>59</v>
      </c>
      <c r="F16" s="77">
        <v>1000668</v>
      </c>
      <c r="G16" s="77">
        <v>36</v>
      </c>
      <c r="H16" s="77">
        <v>0</v>
      </c>
      <c r="I16" s="77" t="str">
        <f t="shared" si="0"/>
        <v>A1</v>
      </c>
      <c r="J16" s="77" t="s">
        <v>10466</v>
      </c>
      <c r="K16" s="77" t="s">
        <v>10467</v>
      </c>
      <c r="L16" s="80">
        <v>43978</v>
      </c>
      <c r="M16" s="80">
        <v>45080</v>
      </c>
      <c r="N16" s="81" t="s">
        <v>776</v>
      </c>
      <c r="O16" s="77">
        <v>7770</v>
      </c>
      <c r="P16" s="77">
        <v>3907.53</v>
      </c>
      <c r="Q16" s="77">
        <v>14</v>
      </c>
      <c r="R16" s="77" t="s">
        <v>10994</v>
      </c>
      <c r="S16" s="77" t="s">
        <v>11000</v>
      </c>
      <c r="T16" s="77" t="str">
        <f>VLOOKUP(A16,'REPORTE'!$A$1:$AG$1961,19,0)</f>
        <v>Venta al por mayor de frutas, legumbres y hortalizas.</v>
      </c>
      <c r="U16" s="77" t="str">
        <f>VLOOKUP(A16,'REPORTE'!$A$1:$AG$1961,20,0)</f>
        <v>Venta al por mayor varios</v>
      </c>
      <c r="V16" s="77">
        <v>1000892</v>
      </c>
      <c r="W16" s="77" t="s">
        <v>11509</v>
      </c>
      <c r="X16" s="77" t="s">
        <v>11842</v>
      </c>
      <c r="Y16" s="77" t="s">
        <v>12072</v>
      </c>
      <c r="Z16" s="77" t="s">
        <v>12080</v>
      </c>
      <c r="AA16" s="77" t="s">
        <v>41</v>
      </c>
      <c r="AB16" s="77" t="str">
        <f>VLOOKUP(A16,'REPORTE'!$A$1:$AG$1961,5,0)</f>
        <v>ECUATORIANO(A) INDIGENA</v>
      </c>
      <c r="AC16" s="77" t="str">
        <f>VLOOKUP(A16,'REPORTE'!$A$1:$AG$1961,30,0)</f>
        <v>Secundaria</v>
      </c>
      <c r="AD16" s="77" t="str">
        <f>VLOOKUP(A16,'REPORTE'!$A$1:$AG$1961,31,0)</f>
        <v>CHIMBORAZO</v>
      </c>
      <c r="AE16" s="77" t="str">
        <f>VLOOKUP(A16,'REPORTE'!$A$1:$AG$1961,32,0)</f>
        <v>RIOBAMBA</v>
      </c>
      <c r="AF16" s="77" t="str">
        <f>VLOOKUP(A16,'REPORTE'!$A$1:$AG$1961,33,0)</f>
        <v>CACHA (CAB EN MACHANGARA)</v>
      </c>
      <c r="AG16" s="77" t="str">
        <f>VLOOKUP(AF16,PROVINCIAS!$F$1:$G$1171,2,0)</f>
        <v>RURAL</v>
      </c>
    </row>
    <row r="17" spans="1:33" customFormat="1" hidden="1" x14ac:dyDescent="0.45">
      <c r="A17" s="4">
        <v>1000762</v>
      </c>
      <c r="B17" s="4" t="s">
        <v>9614</v>
      </c>
      <c r="C17" s="7">
        <v>1726155888</v>
      </c>
      <c r="D17" s="8">
        <v>25</v>
      </c>
      <c r="E17" s="4" t="s">
        <v>59</v>
      </c>
      <c r="F17" s="4">
        <v>1000669</v>
      </c>
      <c r="G17" s="4">
        <v>24</v>
      </c>
      <c r="H17" s="4">
        <v>24</v>
      </c>
      <c r="I17" s="4" t="str">
        <f t="shared" si="0"/>
        <v>A2</v>
      </c>
      <c r="J17" s="4" t="s">
        <v>10468</v>
      </c>
      <c r="K17" s="4" t="s">
        <v>10469</v>
      </c>
      <c r="L17" s="9">
        <v>43979</v>
      </c>
      <c r="M17" s="9">
        <v>44717</v>
      </c>
      <c r="N17" s="9">
        <v>44597</v>
      </c>
      <c r="O17" s="4">
        <v>3000</v>
      </c>
      <c r="P17" s="4">
        <v>767.12</v>
      </c>
      <c r="Q17" s="4">
        <v>21.5</v>
      </c>
      <c r="R17" s="4" t="s">
        <v>10995</v>
      </c>
      <c r="S17" s="4" t="s">
        <v>279</v>
      </c>
      <c r="T17" s="4" t="str">
        <f>VLOOKUP(A17,'REPORTE'!$A$1:$AG$1961,19,0)</f>
        <v>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v>
      </c>
      <c r="U17" s="4" t="str">
        <f>VLOOKUP(A17,'REPORTE'!$A$1:$AG$1961,20,0)</f>
        <v xml:space="preserve">Actividades varias </v>
      </c>
      <c r="V17" s="4">
        <v>1000834</v>
      </c>
      <c r="W17" s="4" t="s">
        <v>11510</v>
      </c>
      <c r="X17" s="4" t="s">
        <v>11832</v>
      </c>
      <c r="Y17" s="4" t="s">
        <v>12072</v>
      </c>
      <c r="Z17" s="4" t="s">
        <v>11150</v>
      </c>
      <c r="AA17" s="4" t="s">
        <v>609</v>
      </c>
      <c r="AB17" s="4" t="str">
        <f>VLOOKUP(A17,'REPORTE'!$A$1:$AG$1961,5,0)</f>
        <v>ECUATORIANO(A) INDIGENA</v>
      </c>
      <c r="AC17" s="4" t="str">
        <f>VLOOKUP(A17,'REPORTE'!$A$1:$AG$1961,30,0)</f>
        <v>Secundaria</v>
      </c>
      <c r="AD17" s="4" t="str">
        <f>VLOOKUP(A17,'REPORTE'!$A$1:$AG$1961,31,0)</f>
        <v>CHIMBORAZO</v>
      </c>
      <c r="AE17" s="4" t="str">
        <f>VLOOKUP(A17,'REPORTE'!$A$1:$AG$1961,32,0)</f>
        <v>RIOBAMBA</v>
      </c>
      <c r="AF17" s="4" t="str">
        <f>VLOOKUP(A17,'REPORTE'!$A$1:$AG$1961,33,0)</f>
        <v>CACHA (CAB EN MACHANGARA)</v>
      </c>
      <c r="AG17" s="4" t="str">
        <f>VLOOKUP(AF17,PROVINCIAS!$F$1:$G$1171,2,0)</f>
        <v>RURAL</v>
      </c>
    </row>
    <row r="18" spans="1:33" x14ac:dyDescent="0.45">
      <c r="A18" s="77">
        <v>1000108</v>
      </c>
      <c r="B18" s="77" t="s">
        <v>9615</v>
      </c>
      <c r="C18" s="78">
        <v>604268870</v>
      </c>
      <c r="D18" s="79">
        <v>33</v>
      </c>
      <c r="E18" s="77" t="s">
        <v>36</v>
      </c>
      <c r="F18" s="77">
        <v>1000697</v>
      </c>
      <c r="G18" s="77">
        <v>24</v>
      </c>
      <c r="H18" s="77">
        <v>0</v>
      </c>
      <c r="I18" s="77" t="str">
        <f t="shared" si="0"/>
        <v>A1</v>
      </c>
      <c r="J18" s="77" t="s">
        <v>10466</v>
      </c>
      <c r="K18" s="77" t="s">
        <v>10467</v>
      </c>
      <c r="L18" s="80">
        <v>43995</v>
      </c>
      <c r="M18" s="80">
        <v>44745</v>
      </c>
      <c r="N18" s="81" t="s">
        <v>776</v>
      </c>
      <c r="O18" s="77">
        <v>3500</v>
      </c>
      <c r="P18" s="77">
        <v>875.32</v>
      </c>
      <c r="Q18" s="77">
        <v>16</v>
      </c>
      <c r="R18" s="77" t="s">
        <v>10994</v>
      </c>
      <c r="S18" s="77" t="s">
        <v>11000</v>
      </c>
      <c r="T18" s="77" t="str">
        <f>VLOOKUP(A18,'REPORTE'!$A$1:$AG$1961,19,0)</f>
        <v>Empleado Privado</v>
      </c>
      <c r="U18" s="77" t="str">
        <f>VLOOKUP(A18,'REPORTE'!$A$1:$AG$1961,20,0)</f>
        <v>Empleado Privado</v>
      </c>
      <c r="V18" s="77">
        <v>1000136</v>
      </c>
      <c r="W18" s="77" t="s">
        <v>11511</v>
      </c>
      <c r="X18" s="77" t="s">
        <v>11843</v>
      </c>
      <c r="Y18" s="77" t="s">
        <v>12072</v>
      </c>
      <c r="Z18" s="77" t="s">
        <v>12081</v>
      </c>
      <c r="AA18" s="77" t="s">
        <v>609</v>
      </c>
      <c r="AB18" s="77" t="str">
        <f>VLOOKUP(A18,'REPORTE'!$A$1:$AG$1961,5,0)</f>
        <v>ECUATORIANO(A)</v>
      </c>
      <c r="AC18" s="77" t="str">
        <f>VLOOKUP(A18,'REPORTE'!$A$1:$AG$1961,30,0)</f>
        <v>Secundaria</v>
      </c>
      <c r="AD18" s="77" t="str">
        <f>VLOOKUP(A18,'REPORTE'!$A$1:$AG$1961,31,0)</f>
        <v>CHIMBORAZO</v>
      </c>
      <c r="AE18" s="77" t="str">
        <f>VLOOKUP(A18,'REPORTE'!$A$1:$AG$1961,32,0)</f>
        <v>RIOBAMBA</v>
      </c>
      <c r="AF18" s="77" t="str">
        <f>VLOOKUP(A18,'REPORTE'!$A$1:$AG$1961,33,0)</f>
        <v>RIOBAMBA</v>
      </c>
      <c r="AG18" s="77" t="str">
        <f>VLOOKUP(AF18,PROVINCIAS!$F$1:$G$1171,2,0)</f>
        <v>URBANA</v>
      </c>
    </row>
    <row r="19" spans="1:33" customFormat="1" hidden="1" x14ac:dyDescent="0.45">
      <c r="A19" s="4">
        <v>1000548</v>
      </c>
      <c r="B19" s="4" t="s">
        <v>9616</v>
      </c>
      <c r="C19" s="7">
        <v>1713660601</v>
      </c>
      <c r="D19" s="8">
        <v>26</v>
      </c>
      <c r="E19" s="4" t="s">
        <v>59</v>
      </c>
      <c r="F19" s="4">
        <v>1000699</v>
      </c>
      <c r="G19" s="4">
        <v>24</v>
      </c>
      <c r="H19" s="4">
        <v>0</v>
      </c>
      <c r="I19" s="4" t="str">
        <f t="shared" si="0"/>
        <v>A1</v>
      </c>
      <c r="J19" s="4" t="s">
        <v>10468</v>
      </c>
      <c r="K19" s="4" t="s">
        <v>10469</v>
      </c>
      <c r="L19" s="9">
        <v>43997</v>
      </c>
      <c r="M19" s="9">
        <v>44727</v>
      </c>
      <c r="N19" s="10" t="s">
        <v>776</v>
      </c>
      <c r="O19" s="4">
        <v>1000</v>
      </c>
      <c r="P19" s="4">
        <v>202.63</v>
      </c>
      <c r="Q19" s="4">
        <v>21.5</v>
      </c>
      <c r="R19" s="4" t="s">
        <v>10994</v>
      </c>
      <c r="S19" s="4" t="s">
        <v>11007</v>
      </c>
      <c r="T19" s="4" t="str">
        <f>VLOOKUP(A19,'REPORTE'!$A$1:$AG$1961,19,0)</f>
        <v>Empleado Público</v>
      </c>
      <c r="U19" s="4" t="str">
        <f>VLOOKUP(A19,'REPORTE'!$A$1:$AG$1961,20,0)</f>
        <v>Empleado Público</v>
      </c>
      <c r="V19" s="4">
        <v>1000619</v>
      </c>
      <c r="W19" s="4" t="s">
        <v>11152</v>
      </c>
      <c r="X19" s="4" t="s">
        <v>11844</v>
      </c>
      <c r="Y19" s="4" t="s">
        <v>12072</v>
      </c>
      <c r="Z19" s="4" t="s">
        <v>12082</v>
      </c>
      <c r="AA19" s="4" t="s">
        <v>41</v>
      </c>
      <c r="AB19" s="4" t="str">
        <f>VLOOKUP(A19,'REPORTE'!$A$1:$AG$1961,5,0)</f>
        <v>ECUATORIANO(A)</v>
      </c>
      <c r="AC19" s="4" t="str">
        <f>VLOOKUP(A19,'REPORTE'!$A$1:$AG$1961,30,0)</f>
        <v>Primaria</v>
      </c>
      <c r="AD19" s="4" t="str">
        <f>VLOOKUP(A19,'REPORTE'!$A$1:$AG$1961,31,0)</f>
        <v>PICHINCHA</v>
      </c>
      <c r="AE19" s="4" t="str">
        <f>VLOOKUP(A19,'REPORTE'!$A$1:$AG$1961,32,0)</f>
        <v>QUITO</v>
      </c>
      <c r="AF19" s="4" t="str">
        <f>VLOOKUP(A19,'REPORTE'!$A$1:$AG$1961,33,0)</f>
        <v>COTOCOLLAO</v>
      </c>
      <c r="AG19" s="4" t="str">
        <f>VLOOKUP(AF19,PROVINCIAS!$F$1:$G$1171,2,0)</f>
        <v>URBANA</v>
      </c>
    </row>
    <row r="20" spans="1:33" x14ac:dyDescent="0.45">
      <c r="A20" s="77">
        <v>1000699</v>
      </c>
      <c r="B20" s="77" t="s">
        <v>9617</v>
      </c>
      <c r="C20" s="78">
        <v>604342279</v>
      </c>
      <c r="D20" s="79">
        <v>30</v>
      </c>
      <c r="E20" s="77" t="s">
        <v>59</v>
      </c>
      <c r="F20" s="77">
        <v>1000719</v>
      </c>
      <c r="G20" s="77">
        <v>24</v>
      </c>
      <c r="H20" s="77">
        <v>21</v>
      </c>
      <c r="I20" s="77" t="str">
        <f t="shared" si="0"/>
        <v>A2</v>
      </c>
      <c r="J20" s="77" t="s">
        <v>10466</v>
      </c>
      <c r="K20" s="77" t="s">
        <v>10467</v>
      </c>
      <c r="L20" s="80">
        <v>44006</v>
      </c>
      <c r="M20" s="80">
        <v>44750</v>
      </c>
      <c r="N20" s="80">
        <v>44600</v>
      </c>
      <c r="O20" s="77">
        <v>1820</v>
      </c>
      <c r="P20" s="77">
        <v>531.12</v>
      </c>
      <c r="Q20" s="77">
        <v>16</v>
      </c>
      <c r="R20" s="77" t="s">
        <v>10995</v>
      </c>
      <c r="S20" s="77" t="s">
        <v>11000</v>
      </c>
      <c r="T20" s="77" t="str">
        <f>VLOOKUP(A20,'REPORTE'!$A$1:$AG$1961,19,0)</f>
        <v>Empleado Público</v>
      </c>
      <c r="U20" s="77" t="str">
        <f>VLOOKUP(A20,'REPORTE'!$A$1:$AG$1961,20,0)</f>
        <v>Empleado Público</v>
      </c>
      <c r="V20" s="77">
        <v>1000768</v>
      </c>
      <c r="W20" s="77" t="s">
        <v>11153</v>
      </c>
      <c r="X20" s="77" t="s">
        <v>11845</v>
      </c>
      <c r="Y20" s="77" t="s">
        <v>12072</v>
      </c>
      <c r="Z20" s="77" t="s">
        <v>11150</v>
      </c>
      <c r="AA20" s="77" t="s">
        <v>609</v>
      </c>
      <c r="AB20" s="77" t="str">
        <f>VLOOKUP(A20,'REPORTE'!$A$1:$AG$1961,5,0)</f>
        <v>ECUATORIANO(A)</v>
      </c>
      <c r="AC20" s="77" t="str">
        <f>VLOOKUP(A20,'REPORTE'!$A$1:$AG$1961,30,0)</f>
        <v>Formación Técnica (Intermedia)</v>
      </c>
      <c r="AD20" s="77" t="str">
        <f>VLOOKUP(A20,'REPORTE'!$A$1:$AG$1961,31,0)</f>
        <v>CHIMBORAZO</v>
      </c>
      <c r="AE20" s="77" t="str">
        <f>VLOOKUP(A20,'REPORTE'!$A$1:$AG$1961,32,0)</f>
        <v>RIOBAMBA</v>
      </c>
      <c r="AF20" s="77" t="str">
        <f>VLOOKUP(A20,'REPORTE'!$A$1:$AG$1961,33,0)</f>
        <v>VELOZ</v>
      </c>
      <c r="AG20" s="77" t="str">
        <f>VLOOKUP(AF20,PROVINCIAS!$F$1:$G$1171,2,0)</f>
        <v>URBANA</v>
      </c>
    </row>
    <row r="21" spans="1:33" customFormat="1" hidden="1" x14ac:dyDescent="0.45">
      <c r="A21" s="4">
        <v>1000761</v>
      </c>
      <c r="B21" s="4" t="s">
        <v>9618</v>
      </c>
      <c r="C21" s="7">
        <v>602568875</v>
      </c>
      <c r="D21" s="8">
        <v>50</v>
      </c>
      <c r="E21" s="4" t="s">
        <v>36</v>
      </c>
      <c r="F21" s="4">
        <v>1000725</v>
      </c>
      <c r="G21" s="4">
        <v>15</v>
      </c>
      <c r="H21" s="4">
        <v>461</v>
      </c>
      <c r="I21" s="4" t="str">
        <f t="shared" si="0"/>
        <v>E</v>
      </c>
      <c r="J21" s="4" t="s">
        <v>10468</v>
      </c>
      <c r="K21" s="4" t="s">
        <v>10469</v>
      </c>
      <c r="L21" s="9">
        <v>44008</v>
      </c>
      <c r="M21" s="9">
        <v>44464</v>
      </c>
      <c r="N21" s="9">
        <v>44160</v>
      </c>
      <c r="O21" s="4">
        <v>880</v>
      </c>
      <c r="P21" s="4">
        <v>668.04</v>
      </c>
      <c r="Q21" s="4">
        <v>21.5</v>
      </c>
      <c r="R21" s="4" t="s">
        <v>10993</v>
      </c>
      <c r="S21" s="4" t="s">
        <v>11008</v>
      </c>
      <c r="T21" s="4" t="str">
        <f>VLOOKUP(A21,'REPORTE'!$A$1:$AG$1961,19,0)</f>
        <v>Venta al por menor de carne y productos cárnicos (incluidos los de aves de corral) en establecimientos especializados.</v>
      </c>
      <c r="U21" s="4" t="str">
        <f>VLOOKUP(A21,'REPORTE'!$A$1:$AG$1961,20,0)</f>
        <v>Venta al por menor varios</v>
      </c>
      <c r="V21" s="4">
        <v>1000833</v>
      </c>
      <c r="W21" s="4" t="s">
        <v>11154</v>
      </c>
      <c r="X21" s="4" t="s">
        <v>11846</v>
      </c>
      <c r="Y21" s="4" t="s">
        <v>12072</v>
      </c>
      <c r="Z21" s="4" t="s">
        <v>11150</v>
      </c>
      <c r="AA21" s="4" t="s">
        <v>609</v>
      </c>
      <c r="AB21" s="4" t="str">
        <f>VLOOKUP(A21,'REPORTE'!$A$1:$AG$1961,5,0)</f>
        <v>ECUATORIANO(A)</v>
      </c>
      <c r="AC21" s="4" t="str">
        <f>VLOOKUP(A21,'REPORTE'!$A$1:$AG$1961,30,0)</f>
        <v>Primaria</v>
      </c>
      <c r="AD21" s="4" t="str">
        <f>VLOOKUP(A21,'REPORTE'!$A$1:$AG$1961,31,0)</f>
        <v>CHIMBORAZO</v>
      </c>
      <c r="AE21" s="4" t="str">
        <f>VLOOKUP(A21,'REPORTE'!$A$1:$AG$1961,32,0)</f>
        <v>GUANO</v>
      </c>
      <c r="AF21" s="4" t="str">
        <f>VLOOKUP(A21,'REPORTE'!$A$1:$AG$1961,33,0)</f>
        <v>SAN ANDRES</v>
      </c>
      <c r="AG21" s="4" t="str">
        <f>VLOOKUP(AF21,PROVINCIAS!$F$1:$G$1171,2,0)</f>
        <v>RURAL</v>
      </c>
    </row>
    <row r="22" spans="1:33" customFormat="1" hidden="1" x14ac:dyDescent="0.45">
      <c r="A22" s="4">
        <v>1000588</v>
      </c>
      <c r="B22" s="4" t="s">
        <v>9619</v>
      </c>
      <c r="C22" s="7">
        <v>601967383</v>
      </c>
      <c r="D22" s="8">
        <v>58</v>
      </c>
      <c r="E22" s="4" t="s">
        <v>36</v>
      </c>
      <c r="F22" s="4">
        <v>1000737</v>
      </c>
      <c r="G22" s="4">
        <v>20</v>
      </c>
      <c r="H22" s="4">
        <v>4</v>
      </c>
      <c r="I22" s="4" t="str">
        <f t="shared" si="0"/>
        <v>A1</v>
      </c>
      <c r="J22" s="4" t="s">
        <v>10468</v>
      </c>
      <c r="K22" s="4" t="s">
        <v>10469</v>
      </c>
      <c r="L22" s="9">
        <v>44011</v>
      </c>
      <c r="M22" s="9">
        <v>44676</v>
      </c>
      <c r="N22" s="9">
        <v>44617</v>
      </c>
      <c r="O22" s="4">
        <v>1635</v>
      </c>
      <c r="P22" s="4">
        <v>288.89999999999998</v>
      </c>
      <c r="Q22" s="4">
        <v>21.5</v>
      </c>
      <c r="R22" s="4" t="s">
        <v>10995</v>
      </c>
      <c r="S22" s="4" t="s">
        <v>11009</v>
      </c>
      <c r="T22" s="4" t="str">
        <f>VLOOKUP(A22,'REPORTE'!$A$1:$AG$1961,19,0)</f>
        <v>Actividades a corto y a largo plazo de clí­nicas especializadas, es decir, actividades médicas, de diagnóstico y de tratamiento (clí­nicas para enfermos mentales, de rehabilitación, para enfermedades infecciosas, de maternidad, etcétera).</v>
      </c>
      <c r="U22" s="4" t="str">
        <f>VLOOKUP(A22,'REPORTE'!$A$1:$AG$1961,20,0)</f>
        <v>Actividades Médicas</v>
      </c>
      <c r="V22" s="4">
        <v>1000659</v>
      </c>
      <c r="W22" s="4" t="s">
        <v>11150</v>
      </c>
      <c r="X22" s="4" t="s">
        <v>11847</v>
      </c>
      <c r="Y22" s="4" t="s">
        <v>12072</v>
      </c>
      <c r="Z22" s="4" t="s">
        <v>11150</v>
      </c>
      <c r="AA22" s="4" t="s">
        <v>41</v>
      </c>
      <c r="AB22" s="4" t="str">
        <f>VLOOKUP(A22,'REPORTE'!$A$1:$AG$1961,5,0)</f>
        <v>ECUATORIANO(A)</v>
      </c>
      <c r="AC22" s="4" t="str">
        <f>VLOOKUP(A22,'REPORTE'!$A$1:$AG$1961,30,0)</f>
        <v>Primaria</v>
      </c>
      <c r="AD22" s="4" t="str">
        <f>VLOOKUP(A22,'REPORTE'!$A$1:$AG$1961,31,0)</f>
        <v>CHIMBORAZO</v>
      </c>
      <c r="AE22" s="4" t="str">
        <f>VLOOKUP(A22,'REPORTE'!$A$1:$AG$1961,32,0)</f>
        <v>COLTA</v>
      </c>
      <c r="AF22" s="4" t="str">
        <f>VLOOKUP(A22,'REPORTE'!$A$1:$AG$1961,33,0)</f>
        <v>SICALPA</v>
      </c>
      <c r="AG22" s="4" t="str">
        <f>VLOOKUP(AF22,PROVINCIAS!$F$1:$G$1171,2,0)</f>
        <v>URBANA</v>
      </c>
    </row>
    <row r="23" spans="1:33" customFormat="1" hidden="1" x14ac:dyDescent="0.45">
      <c r="A23" s="4">
        <v>1000169</v>
      </c>
      <c r="B23" s="4" t="s">
        <v>9620</v>
      </c>
      <c r="C23" s="7">
        <v>602218646</v>
      </c>
      <c r="D23" s="8">
        <v>54</v>
      </c>
      <c r="E23" s="4" t="s">
        <v>36</v>
      </c>
      <c r="F23" s="4">
        <v>1000741</v>
      </c>
      <c r="G23" s="4">
        <v>18</v>
      </c>
      <c r="H23" s="4">
        <v>4</v>
      </c>
      <c r="I23" s="4" t="str">
        <f t="shared" si="0"/>
        <v>A1</v>
      </c>
      <c r="J23" s="4" t="s">
        <v>10468</v>
      </c>
      <c r="K23" s="4" t="s">
        <v>10469</v>
      </c>
      <c r="L23" s="9">
        <v>44012</v>
      </c>
      <c r="M23" s="9">
        <v>44617</v>
      </c>
      <c r="N23" s="9">
        <v>44617</v>
      </c>
      <c r="O23" s="4">
        <v>1400</v>
      </c>
      <c r="P23" s="4">
        <v>93.69</v>
      </c>
      <c r="Q23" s="4">
        <v>21.5</v>
      </c>
      <c r="R23" s="4" t="s">
        <v>10995</v>
      </c>
      <c r="S23" s="4" t="s">
        <v>11010</v>
      </c>
      <c r="T23" s="4" t="str">
        <f>VLOOKUP(A23,'REPORTE'!$A$1:$AG$1961,19,0)</f>
        <v>Empleado Público</v>
      </c>
      <c r="U23" s="4" t="str">
        <f>VLOOKUP(A23,'REPORTE'!$A$1:$AG$1961,20,0)</f>
        <v>Empleado Público</v>
      </c>
      <c r="V23" s="4">
        <v>1000148</v>
      </c>
      <c r="W23" s="4" t="s">
        <v>11150</v>
      </c>
      <c r="X23" s="4" t="s">
        <v>11848</v>
      </c>
      <c r="Y23" s="4" t="s">
        <v>12072</v>
      </c>
      <c r="Z23" s="4" t="s">
        <v>12078</v>
      </c>
      <c r="AA23" s="4" t="s">
        <v>609</v>
      </c>
      <c r="AB23" s="4" t="str">
        <f>VLOOKUP(A23,'REPORTE'!$A$1:$AG$1961,5,0)</f>
        <v>ECUATORIANO(A)</v>
      </c>
      <c r="AC23" s="4" t="str">
        <f>VLOOKUP(A23,'REPORTE'!$A$1:$AG$1961,30,0)</f>
        <v>Ninguna</v>
      </c>
      <c r="AD23" s="4" t="str">
        <f>VLOOKUP(A23,'REPORTE'!$A$1:$AG$1961,31,0)</f>
        <v>PICHINCHA</v>
      </c>
      <c r="AE23" s="4" t="str">
        <f>VLOOKUP(A23,'REPORTE'!$A$1:$AG$1961,32,0)</f>
        <v>QUITO</v>
      </c>
      <c r="AF23" s="4" t="str">
        <f>VLOOKUP(A23,'REPORTE'!$A$1:$AG$1961,33,0)</f>
        <v>COTOCOLLAO</v>
      </c>
      <c r="AG23" s="4" t="str">
        <f>VLOOKUP(AF23,PROVINCIAS!$F$1:$G$1171,2,0)</f>
        <v>URBANA</v>
      </c>
    </row>
    <row r="24" spans="1:33" customFormat="1" hidden="1" x14ac:dyDescent="0.45">
      <c r="A24" s="4">
        <v>1000256</v>
      </c>
      <c r="B24" s="4" t="s">
        <v>9621</v>
      </c>
      <c r="C24" s="7">
        <v>1712170081</v>
      </c>
      <c r="D24" s="8">
        <v>51</v>
      </c>
      <c r="E24" s="4" t="s">
        <v>36</v>
      </c>
      <c r="F24" s="4">
        <v>1000742</v>
      </c>
      <c r="G24" s="4">
        <v>30</v>
      </c>
      <c r="H24" s="4">
        <v>14</v>
      </c>
      <c r="I24" s="4" t="str">
        <f t="shared" si="0"/>
        <v>A2</v>
      </c>
      <c r="J24" s="4" t="s">
        <v>10468</v>
      </c>
      <c r="K24" s="4" t="s">
        <v>10469</v>
      </c>
      <c r="L24" s="9">
        <v>44013</v>
      </c>
      <c r="M24" s="9">
        <v>44941</v>
      </c>
      <c r="N24" s="9">
        <v>44607</v>
      </c>
      <c r="O24" s="4">
        <v>2650</v>
      </c>
      <c r="P24" s="4">
        <v>1270.8</v>
      </c>
      <c r="Q24" s="4">
        <v>21.5</v>
      </c>
      <c r="R24" s="4" t="s">
        <v>10995</v>
      </c>
      <c r="S24" s="4" t="s">
        <v>279</v>
      </c>
      <c r="T24" s="4" t="str">
        <f>VLOOKUP(A24,'REPORTE'!$A$1:$AG$1961,19,0)</f>
        <v>Venta al por mayor de flores y plantas.</v>
      </c>
      <c r="U24" s="4" t="str">
        <f>VLOOKUP(A24,'REPORTE'!$A$1:$AG$1961,20,0)</f>
        <v>Venta al por mayor varios</v>
      </c>
      <c r="V24" s="4">
        <v>1000315</v>
      </c>
      <c r="W24" s="4" t="s">
        <v>11512</v>
      </c>
      <c r="X24" s="4" t="s">
        <v>11849</v>
      </c>
      <c r="Y24" s="4" t="s">
        <v>12072</v>
      </c>
      <c r="Z24" s="4" t="s">
        <v>11150</v>
      </c>
      <c r="AA24" s="4" t="s">
        <v>41</v>
      </c>
      <c r="AB24" s="4" t="str">
        <f>VLOOKUP(A24,'REPORTE'!$A$1:$AG$1961,5,0)</f>
        <v>ECUATORIANO(A) INDIGENA</v>
      </c>
      <c r="AC24" s="4" t="str">
        <f>VLOOKUP(A24,'REPORTE'!$A$1:$AG$1961,30,0)</f>
        <v>Secundaria</v>
      </c>
      <c r="AD24" s="4" t="str">
        <f>VLOOKUP(A24,'REPORTE'!$A$1:$AG$1961,31,0)</f>
        <v>PICHINCHA</v>
      </c>
      <c r="AE24" s="4" t="str">
        <f>VLOOKUP(A24,'REPORTE'!$A$1:$AG$1961,32,0)</f>
        <v>QUITO</v>
      </c>
      <c r="AF24" s="4" t="str">
        <f>VLOOKUP(A24,'REPORTE'!$A$1:$AG$1961,33,0)</f>
        <v>COTOCOLLAO</v>
      </c>
      <c r="AG24" s="4" t="str">
        <f>VLOOKUP(AF24,PROVINCIAS!$F$1:$G$1171,2,0)</f>
        <v>URBANA</v>
      </c>
    </row>
    <row r="25" spans="1:33" customFormat="1" hidden="1" x14ac:dyDescent="0.45">
      <c r="A25" s="4">
        <v>1000421</v>
      </c>
      <c r="B25" s="4" t="s">
        <v>9622</v>
      </c>
      <c r="C25" s="7">
        <v>1710617141</v>
      </c>
      <c r="D25" s="8">
        <v>57</v>
      </c>
      <c r="E25" s="4" t="s">
        <v>36</v>
      </c>
      <c r="F25" s="4">
        <v>1000768</v>
      </c>
      <c r="G25" s="4">
        <v>8</v>
      </c>
      <c r="H25" s="4">
        <v>280</v>
      </c>
      <c r="I25" s="4" t="str">
        <f t="shared" si="0"/>
        <v>E</v>
      </c>
      <c r="J25" s="4" t="s">
        <v>10468</v>
      </c>
      <c r="K25" s="4" t="s">
        <v>10469</v>
      </c>
      <c r="L25" s="9">
        <v>44021</v>
      </c>
      <c r="M25" s="9">
        <v>44341</v>
      </c>
      <c r="N25" s="9">
        <v>44341</v>
      </c>
      <c r="O25" s="4">
        <v>340</v>
      </c>
      <c r="P25" s="4">
        <v>45.61</v>
      </c>
      <c r="Q25" s="4">
        <v>21.5</v>
      </c>
      <c r="R25" s="4" t="s">
        <v>10993</v>
      </c>
      <c r="S25" s="4" t="s">
        <v>11011</v>
      </c>
      <c r="T25" s="4" t="str">
        <f>VLOOKUP(A25,'REPORTE'!$A$1:$AG$1961,19,0)</f>
        <v>Servicios de apoyo a la elaboración de comidas y platos preparados a cambio de una retribución o por contrato.</v>
      </c>
      <c r="U25" s="4" t="str">
        <f>VLOOKUP(A25,'REPORTE'!$A$1:$AG$1961,20,0)</f>
        <v>Servicios Varios</v>
      </c>
      <c r="V25" s="4">
        <v>1000484</v>
      </c>
      <c r="W25" s="4" t="s">
        <v>11150</v>
      </c>
      <c r="X25" s="4" t="s">
        <v>11850</v>
      </c>
      <c r="Y25" s="4" t="s">
        <v>12072</v>
      </c>
      <c r="Z25" s="4" t="s">
        <v>11150</v>
      </c>
      <c r="AA25" s="4" t="s">
        <v>609</v>
      </c>
      <c r="AB25" s="4" t="str">
        <f>VLOOKUP(A25,'REPORTE'!$A$1:$AG$1961,5,0)</f>
        <v>ECUATORIANO(A)</v>
      </c>
      <c r="AC25" s="4" t="str">
        <f>VLOOKUP(A25,'REPORTE'!$A$1:$AG$1961,30,0)</f>
        <v>Primaria</v>
      </c>
      <c r="AD25" s="4" t="str">
        <f>VLOOKUP(A25,'REPORTE'!$A$1:$AG$1961,31,0)</f>
        <v>PICHINCHA</v>
      </c>
      <c r="AE25" s="4" t="str">
        <f>VLOOKUP(A25,'REPORTE'!$A$1:$AG$1961,32,0)</f>
        <v>QUITO</v>
      </c>
      <c r="AF25" s="4" t="str">
        <f>VLOOKUP(A25,'REPORTE'!$A$1:$AG$1961,33,0)</f>
        <v>GONZALEZ SUAREZ</v>
      </c>
      <c r="AG25" s="4" t="str">
        <f>VLOOKUP(AF25,PROVINCIAS!$F$1:$G$1171,2,0)</f>
        <v>URBANA</v>
      </c>
    </row>
    <row r="26" spans="1:33" customFormat="1" hidden="1" x14ac:dyDescent="0.45">
      <c r="A26" s="4">
        <v>1000319</v>
      </c>
      <c r="B26" s="4" t="s">
        <v>9623</v>
      </c>
      <c r="C26" s="7">
        <v>1715456529</v>
      </c>
      <c r="D26" s="8">
        <v>45</v>
      </c>
      <c r="E26" s="4" t="s">
        <v>36</v>
      </c>
      <c r="F26" s="4">
        <v>1000780</v>
      </c>
      <c r="G26" s="4">
        <v>10</v>
      </c>
      <c r="H26" s="4">
        <v>288</v>
      </c>
      <c r="I26" s="4" t="str">
        <f t="shared" si="0"/>
        <v>E</v>
      </c>
      <c r="J26" s="4" t="s">
        <v>10468</v>
      </c>
      <c r="K26" s="4" t="s">
        <v>10469</v>
      </c>
      <c r="L26" s="9">
        <v>44025</v>
      </c>
      <c r="M26" s="9">
        <v>44333</v>
      </c>
      <c r="N26" s="9">
        <v>44333</v>
      </c>
      <c r="O26" s="4">
        <v>485</v>
      </c>
      <c r="P26" s="4">
        <v>54.38</v>
      </c>
      <c r="Q26" s="4">
        <v>21.5</v>
      </c>
      <c r="R26" s="4" t="s">
        <v>10993</v>
      </c>
      <c r="S26" s="4" t="s">
        <v>279</v>
      </c>
      <c r="T26" s="4" t="str">
        <f>VLOOKUP(A26,'REPORTE'!$A$1:$AG$1961,19,0)</f>
        <v>Venta al por mayor de frutas, legumbres y hortalizas.</v>
      </c>
      <c r="U26" s="4" t="str">
        <f>VLOOKUP(A26,'REPORTE'!$A$1:$AG$1961,20,0)</f>
        <v>Venta al por mayor varios</v>
      </c>
      <c r="V26" s="4">
        <v>1000380</v>
      </c>
      <c r="W26" s="4" t="s">
        <v>11155</v>
      </c>
      <c r="X26" s="4" t="s">
        <v>11851</v>
      </c>
      <c r="Y26" s="4" t="s">
        <v>12072</v>
      </c>
      <c r="Z26" s="4" t="s">
        <v>12078</v>
      </c>
      <c r="AA26" s="4" t="s">
        <v>609</v>
      </c>
      <c r="AB26" s="4" t="str">
        <f>VLOOKUP(A26,'REPORTE'!$A$1:$AG$1961,5,0)</f>
        <v>ECUATORIANO(A) INDIGENA</v>
      </c>
      <c r="AC26" s="4" t="str">
        <f>VLOOKUP(A26,'REPORTE'!$A$1:$AG$1961,30,0)</f>
        <v>Ninguna</v>
      </c>
      <c r="AD26" s="4" t="str">
        <f>VLOOKUP(A26,'REPORTE'!$A$1:$AG$1961,31,0)</f>
        <v>PICHINCHA</v>
      </c>
      <c r="AE26" s="4" t="str">
        <f>VLOOKUP(A26,'REPORTE'!$A$1:$AG$1961,32,0)</f>
        <v>QUITO</v>
      </c>
      <c r="AF26" s="4" t="str">
        <f>VLOOKUP(A26,'REPORTE'!$A$1:$AG$1961,33,0)</f>
        <v>COTOCOLLAO</v>
      </c>
      <c r="AG26" s="4" t="str">
        <f>VLOOKUP(AF26,PROVINCIAS!$F$1:$G$1171,2,0)</f>
        <v>URBANA</v>
      </c>
    </row>
    <row r="27" spans="1:33" customFormat="1" hidden="1" x14ac:dyDescent="0.45">
      <c r="A27" s="4">
        <v>1000380</v>
      </c>
      <c r="B27" s="4" t="s">
        <v>9624</v>
      </c>
      <c r="C27" s="7">
        <v>1711425106</v>
      </c>
      <c r="D27" s="8">
        <v>46</v>
      </c>
      <c r="E27" s="4" t="s">
        <v>59</v>
      </c>
      <c r="F27" s="4">
        <v>1000779</v>
      </c>
      <c r="G27" s="4">
        <v>36</v>
      </c>
      <c r="H27" s="4">
        <v>35</v>
      </c>
      <c r="I27" s="4" t="str">
        <f t="shared" si="0"/>
        <v>A3</v>
      </c>
      <c r="J27" s="4" t="s">
        <v>10468</v>
      </c>
      <c r="K27" s="4" t="s">
        <v>10469</v>
      </c>
      <c r="L27" s="9">
        <v>44025</v>
      </c>
      <c r="M27" s="9">
        <v>45194</v>
      </c>
      <c r="N27" s="9">
        <v>44586</v>
      </c>
      <c r="O27" s="4">
        <v>3400</v>
      </c>
      <c r="P27" s="4">
        <v>2252.64</v>
      </c>
      <c r="Q27" s="4">
        <v>21.5</v>
      </c>
      <c r="R27" s="4" t="s">
        <v>10995</v>
      </c>
      <c r="S27" s="4" t="s">
        <v>244</v>
      </c>
      <c r="T27" s="4" t="str">
        <f>VLOOKUP(A27,'REPORTE'!$A$1:$AG$1961,19,0)</f>
        <v>Servicios de taxis.</v>
      </c>
      <c r="U27" s="4" t="str">
        <f>VLOOKUP(A27,'REPORTE'!$A$1:$AG$1961,20,0)</f>
        <v>Servicios Varios</v>
      </c>
      <c r="V27" s="4">
        <v>1000443</v>
      </c>
      <c r="W27" s="4" t="s">
        <v>11150</v>
      </c>
      <c r="X27" s="4" t="s">
        <v>11852</v>
      </c>
      <c r="Y27" s="4" t="s">
        <v>12072</v>
      </c>
      <c r="Z27" s="4" t="s">
        <v>11150</v>
      </c>
      <c r="AA27" s="4" t="s">
        <v>609</v>
      </c>
      <c r="AB27" s="4" t="str">
        <f>VLOOKUP(A27,'REPORTE'!$A$1:$AG$1961,5,0)</f>
        <v>ECUATORIANO(A)</v>
      </c>
      <c r="AC27" s="4" t="str">
        <f>VLOOKUP(A27,'REPORTE'!$A$1:$AG$1961,30,0)</f>
        <v>Secundaria</v>
      </c>
      <c r="AD27" s="4" t="str">
        <f>VLOOKUP(A27,'REPORTE'!$A$1:$AG$1961,31,0)</f>
        <v>PICHINCHA</v>
      </c>
      <c r="AE27" s="4" t="str">
        <f>VLOOKUP(A27,'REPORTE'!$A$1:$AG$1961,32,0)</f>
        <v>QUITO</v>
      </c>
      <c r="AF27" s="4" t="str">
        <f>VLOOKUP(A27,'REPORTE'!$A$1:$AG$1961,33,0)</f>
        <v>COTOCOLLAO</v>
      </c>
      <c r="AG27" s="4" t="str">
        <f>VLOOKUP(AF27,PROVINCIAS!$F$1:$G$1171,2,0)</f>
        <v>URBANA</v>
      </c>
    </row>
    <row r="28" spans="1:33" customFormat="1" hidden="1" x14ac:dyDescent="0.45">
      <c r="A28" s="4">
        <v>1000235</v>
      </c>
      <c r="B28" s="4" t="s">
        <v>9625</v>
      </c>
      <c r="C28" s="7">
        <v>1722862487</v>
      </c>
      <c r="D28" s="8">
        <v>34</v>
      </c>
      <c r="E28" s="4" t="s">
        <v>36</v>
      </c>
      <c r="F28" s="4">
        <v>1000813</v>
      </c>
      <c r="G28" s="4">
        <v>24</v>
      </c>
      <c r="H28" s="4">
        <v>11</v>
      </c>
      <c r="I28" s="4" t="str">
        <f t="shared" si="0"/>
        <v>A2</v>
      </c>
      <c r="J28" s="4" t="s">
        <v>10468</v>
      </c>
      <c r="K28" s="4" t="s">
        <v>10469</v>
      </c>
      <c r="L28" s="9">
        <v>44037</v>
      </c>
      <c r="M28" s="9">
        <v>44791</v>
      </c>
      <c r="N28" s="9">
        <v>44610</v>
      </c>
      <c r="O28" s="4">
        <v>950</v>
      </c>
      <c r="P28" s="4">
        <v>342.72</v>
      </c>
      <c r="Q28" s="4">
        <v>21.5</v>
      </c>
      <c r="R28" s="4" t="s">
        <v>10995</v>
      </c>
      <c r="S28" s="4" t="s">
        <v>11012</v>
      </c>
      <c r="T28" s="4" t="str">
        <f>VLOOKUP(A28,'REPORTE'!$A$1:$AG$1961,19,0)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U28" s="4" t="str">
        <f>VLOOKUP(A28,'REPORTE'!$A$1:$AG$1961,20,0)</f>
        <v>Actividades de almacenamiento y depósito para todo tipo de productos</v>
      </c>
      <c r="V28" s="4">
        <v>1000310</v>
      </c>
      <c r="W28" s="4" t="s">
        <v>11156</v>
      </c>
      <c r="X28" s="4" t="s">
        <v>11853</v>
      </c>
      <c r="Y28" s="4" t="s">
        <v>12072</v>
      </c>
      <c r="Z28" s="4" t="s">
        <v>11150</v>
      </c>
      <c r="AA28" s="4" t="s">
        <v>46</v>
      </c>
      <c r="AB28" s="4" t="str">
        <f>VLOOKUP(A28,'REPORTE'!$A$1:$AG$1961,5,0)</f>
        <v>ECUATORIANO(A)</v>
      </c>
      <c r="AC28" s="4" t="str">
        <f>VLOOKUP(A28,'REPORTE'!$A$1:$AG$1961,30,0)</f>
        <v>Secundaria</v>
      </c>
      <c r="AD28" s="4" t="str">
        <f>VLOOKUP(A28,'REPORTE'!$A$1:$AG$1961,31,0)</f>
        <v>PICHINCHA</v>
      </c>
      <c r="AE28" s="4" t="str">
        <f>VLOOKUP(A28,'REPORTE'!$A$1:$AG$1961,32,0)</f>
        <v>QUITO</v>
      </c>
      <c r="AF28" s="4" t="str">
        <f>VLOOKUP(A28,'REPORTE'!$A$1:$AG$1961,33,0)</f>
        <v>COTOCOLLAO</v>
      </c>
      <c r="AG28" s="4" t="str">
        <f>VLOOKUP(AF28,PROVINCIAS!$F$1:$G$1171,2,0)</f>
        <v>URBANA</v>
      </c>
    </row>
    <row r="29" spans="1:33" customFormat="1" hidden="1" x14ac:dyDescent="0.45">
      <c r="A29" s="4">
        <v>1000696</v>
      </c>
      <c r="B29" s="4" t="s">
        <v>9626</v>
      </c>
      <c r="C29" s="7">
        <v>1721000261</v>
      </c>
      <c r="D29" s="8">
        <v>36</v>
      </c>
      <c r="E29" s="4" t="s">
        <v>59</v>
      </c>
      <c r="F29" s="4">
        <v>1000824</v>
      </c>
      <c r="G29" s="4">
        <v>24</v>
      </c>
      <c r="H29" s="4">
        <v>9</v>
      </c>
      <c r="I29" s="4" t="str">
        <f t="shared" si="0"/>
        <v>A2</v>
      </c>
      <c r="J29" s="4" t="s">
        <v>10468</v>
      </c>
      <c r="K29" s="4" t="s">
        <v>10469</v>
      </c>
      <c r="L29" s="9">
        <v>44043</v>
      </c>
      <c r="M29" s="9">
        <v>44793</v>
      </c>
      <c r="N29" s="9">
        <v>44612</v>
      </c>
      <c r="O29" s="4">
        <v>1565</v>
      </c>
      <c r="P29" s="4">
        <v>556.89</v>
      </c>
      <c r="Q29" s="4">
        <v>21.5</v>
      </c>
      <c r="R29" s="4" t="s">
        <v>10995</v>
      </c>
      <c r="S29" s="4" t="s">
        <v>11006</v>
      </c>
      <c r="T29" s="4" t="str">
        <f>VLOOKUP(A29,'REPORTE'!$A$1:$AG$1961,19,0)</f>
        <v>Empleado Privado</v>
      </c>
      <c r="U29" s="4" t="str">
        <f>VLOOKUP(A29,'REPORTE'!$A$1:$AG$1961,20,0)</f>
        <v>Empleado Privado</v>
      </c>
      <c r="V29" s="4">
        <v>1000765</v>
      </c>
      <c r="W29" s="4" t="s">
        <v>11157</v>
      </c>
      <c r="X29" s="4" t="s">
        <v>11854</v>
      </c>
      <c r="Y29" s="4" t="s">
        <v>12072</v>
      </c>
      <c r="Z29" s="4" t="s">
        <v>11150</v>
      </c>
      <c r="AA29" s="4" t="s">
        <v>46</v>
      </c>
      <c r="AB29" s="4" t="str">
        <f>VLOOKUP(A29,'REPORTE'!$A$1:$AG$1961,5,0)</f>
        <v>ECUATORIANO(A)</v>
      </c>
      <c r="AC29" s="4" t="str">
        <f>VLOOKUP(A29,'REPORTE'!$A$1:$AG$1961,30,0)</f>
        <v>Universitaria</v>
      </c>
      <c r="AD29" s="4" t="str">
        <f>VLOOKUP(A29,'REPORTE'!$A$1:$AG$1961,31,0)</f>
        <v>PICHINCHA</v>
      </c>
      <c r="AE29" s="4" t="str">
        <f>VLOOKUP(A29,'REPORTE'!$A$1:$AG$1961,32,0)</f>
        <v>QUITO</v>
      </c>
      <c r="AF29" s="4" t="str">
        <f>VLOOKUP(A29,'REPORTE'!$A$1:$AG$1961,33,0)</f>
        <v>LA MAGDALENA</v>
      </c>
      <c r="AG29" s="4" t="str">
        <f>VLOOKUP(AF29,PROVINCIAS!$F$1:$G$1171,2,0)</f>
        <v>URBANA</v>
      </c>
    </row>
    <row r="30" spans="1:33" customFormat="1" hidden="1" x14ac:dyDescent="0.45">
      <c r="A30" s="4">
        <v>1000707</v>
      </c>
      <c r="B30" s="4" t="s">
        <v>9627</v>
      </c>
      <c r="C30" s="7">
        <v>1750480335</v>
      </c>
      <c r="D30" s="8">
        <v>29</v>
      </c>
      <c r="E30" s="4" t="s">
        <v>36</v>
      </c>
      <c r="F30" s="4">
        <v>1000823</v>
      </c>
      <c r="G30" s="4">
        <v>24</v>
      </c>
      <c r="H30" s="4">
        <v>0</v>
      </c>
      <c r="I30" s="4" t="str">
        <f t="shared" si="0"/>
        <v>A1</v>
      </c>
      <c r="J30" s="4" t="s">
        <v>10468</v>
      </c>
      <c r="K30" s="4" t="s">
        <v>10469</v>
      </c>
      <c r="L30" s="9">
        <v>44043</v>
      </c>
      <c r="M30" s="9">
        <v>44793</v>
      </c>
      <c r="N30" s="10" t="s">
        <v>776</v>
      </c>
      <c r="O30" s="4">
        <v>3100</v>
      </c>
      <c r="P30" s="4">
        <v>965.9</v>
      </c>
      <c r="Q30" s="4">
        <v>21.5</v>
      </c>
      <c r="R30" s="4" t="s">
        <v>10994</v>
      </c>
      <c r="S30" s="4" t="s">
        <v>11025</v>
      </c>
      <c r="T30" s="4" t="str">
        <f>VLOOKUP(A30,'REPORTE'!$A$1:$AG$1961,19,0)</f>
        <v>Venta al por menor de frutas, legumbres y hortalizas frescas o en conserva en establecimientos especializados.</v>
      </c>
      <c r="U30" s="4" t="str">
        <f>VLOOKUP(A30,'REPORTE'!$A$1:$AG$1961,20,0)</f>
        <v>Venta al por menor varios</v>
      </c>
      <c r="V30" s="4">
        <v>1000776</v>
      </c>
      <c r="W30" s="4" t="s">
        <v>11513</v>
      </c>
      <c r="X30" s="4" t="s">
        <v>11855</v>
      </c>
      <c r="Y30" s="4" t="s">
        <v>12072</v>
      </c>
      <c r="Z30" s="4" t="s">
        <v>12083</v>
      </c>
      <c r="AA30" s="4" t="s">
        <v>609</v>
      </c>
      <c r="AB30" s="4" t="str">
        <f>VLOOKUP(A30,'REPORTE'!$A$1:$AG$1961,5,0)</f>
        <v>ECUATORIANO(A) INDIGENA</v>
      </c>
      <c r="AC30" s="4" t="str">
        <f>VLOOKUP(A30,'REPORTE'!$A$1:$AG$1961,30,0)</f>
        <v>Primaria</v>
      </c>
      <c r="AD30" s="4" t="str">
        <f>VLOOKUP(A30,'REPORTE'!$A$1:$AG$1961,31,0)</f>
        <v>PICHINCHA</v>
      </c>
      <c r="AE30" s="4" t="str">
        <f>VLOOKUP(A30,'REPORTE'!$A$1:$AG$1961,32,0)</f>
        <v>QUITO</v>
      </c>
      <c r="AF30" s="4" t="str">
        <f>VLOOKUP(A30,'REPORTE'!$A$1:$AG$1961,33,0)</f>
        <v>COTOCOLLAO</v>
      </c>
      <c r="AG30" s="4" t="str">
        <f>VLOOKUP(AF30,PROVINCIAS!$F$1:$G$1171,2,0)</f>
        <v>URBANA</v>
      </c>
    </row>
    <row r="31" spans="1:33" customFormat="1" hidden="1" x14ac:dyDescent="0.45">
      <c r="A31" s="4">
        <v>1000416</v>
      </c>
      <c r="B31" s="4" t="s">
        <v>9628</v>
      </c>
      <c r="C31" s="7">
        <v>604555870</v>
      </c>
      <c r="D31" s="8">
        <v>36</v>
      </c>
      <c r="E31" s="4" t="s">
        <v>59</v>
      </c>
      <c r="F31" s="4">
        <v>1000863</v>
      </c>
      <c r="G31" s="4">
        <v>20</v>
      </c>
      <c r="H31" s="4">
        <v>111</v>
      </c>
      <c r="I31" s="4" t="str">
        <f t="shared" si="0"/>
        <v>C1</v>
      </c>
      <c r="J31" s="4" t="s">
        <v>10468</v>
      </c>
      <c r="K31" s="4" t="s">
        <v>10469</v>
      </c>
      <c r="L31" s="9">
        <v>44069</v>
      </c>
      <c r="M31" s="9">
        <v>44691</v>
      </c>
      <c r="N31" s="9">
        <v>44510</v>
      </c>
      <c r="O31" s="4">
        <v>1660</v>
      </c>
      <c r="P31" s="4">
        <v>633.02</v>
      </c>
      <c r="Q31" s="4">
        <v>23</v>
      </c>
      <c r="R31" s="4" t="s">
        <v>10993</v>
      </c>
      <c r="S31" s="4" t="s">
        <v>11006</v>
      </c>
      <c r="T31" s="4" t="str">
        <f>VLOOKUP(A31,'REPORTE'!$A$1:$AG$1961,19,0)</f>
        <v>Venta al por mayor de alimento para mascotas (animales domésticos).</v>
      </c>
      <c r="U31" s="4" t="str">
        <f>VLOOKUP(A31,'REPORTE'!$A$1:$AG$1961,20,0)</f>
        <v>Venta al por mayor varios</v>
      </c>
      <c r="V31" s="4">
        <v>1000479</v>
      </c>
      <c r="W31" s="4" t="s">
        <v>11158</v>
      </c>
      <c r="X31" s="4" t="s">
        <v>11856</v>
      </c>
      <c r="Y31" s="4" t="s">
        <v>12072</v>
      </c>
      <c r="Z31" s="4" t="s">
        <v>11150</v>
      </c>
      <c r="AA31" s="4" t="s">
        <v>609</v>
      </c>
      <c r="AB31" s="4" t="str">
        <f>VLOOKUP(A31,'REPORTE'!$A$1:$AG$1961,5,0)</f>
        <v>ECUATORIANO(A)</v>
      </c>
      <c r="AC31" s="4" t="str">
        <f>VLOOKUP(A31,'REPORTE'!$A$1:$AG$1961,30,0)</f>
        <v>Secundaria</v>
      </c>
      <c r="AD31" s="4" t="str">
        <f>VLOOKUP(A31,'REPORTE'!$A$1:$AG$1961,31,0)</f>
        <v>CHIMBORAZO</v>
      </c>
      <c r="AE31" s="4" t="str">
        <f>VLOOKUP(A31,'REPORTE'!$A$1:$AG$1961,32,0)</f>
        <v>CHAMBO</v>
      </c>
      <c r="AF31" s="4" t="str">
        <f>VLOOKUP(A31,'REPORTE'!$A$1:$AG$1961,33,0)</f>
        <v>CHAMBO</v>
      </c>
      <c r="AG31" s="4" t="str">
        <f>VLOOKUP(AF31,PROVINCIAS!$F$1:$G$1171,2,0)</f>
        <v>URBANA</v>
      </c>
    </row>
    <row r="32" spans="1:33" customFormat="1" hidden="1" x14ac:dyDescent="0.45">
      <c r="A32" s="4">
        <v>1000587</v>
      </c>
      <c r="B32" s="4" t="s">
        <v>9629</v>
      </c>
      <c r="C32" s="7">
        <v>603987363</v>
      </c>
      <c r="D32" s="8">
        <v>36</v>
      </c>
      <c r="E32" s="4" t="s">
        <v>36</v>
      </c>
      <c r="F32" s="4">
        <v>1000862</v>
      </c>
      <c r="G32" s="4">
        <v>18</v>
      </c>
      <c r="H32" s="4">
        <v>40</v>
      </c>
      <c r="I32" s="4" t="str">
        <f t="shared" si="0"/>
        <v>A3</v>
      </c>
      <c r="J32" s="4" t="s">
        <v>10468</v>
      </c>
      <c r="K32" s="4" t="s">
        <v>10469</v>
      </c>
      <c r="L32" s="9">
        <v>44070</v>
      </c>
      <c r="M32" s="9">
        <v>44640</v>
      </c>
      <c r="N32" s="9">
        <v>44581</v>
      </c>
      <c r="O32" s="4">
        <v>670</v>
      </c>
      <c r="P32" s="4">
        <v>135.58000000000001</v>
      </c>
      <c r="Q32" s="4">
        <v>23</v>
      </c>
      <c r="R32" s="4" t="s">
        <v>10995</v>
      </c>
      <c r="S32" s="4" t="s">
        <v>11006</v>
      </c>
      <c r="T32" s="4" t="str">
        <f>VLOOKUP(A32,'REPORTE'!$A$1:$AG$1961,19,0)</f>
        <v>Servicios de limpieza y mantenimiento de piscinas.</v>
      </c>
      <c r="U32" s="4" t="str">
        <f>VLOOKUP(A32,'REPORTE'!$A$1:$AG$1961,20,0)</f>
        <v>Servicios Varios</v>
      </c>
      <c r="V32" s="4">
        <v>1000658</v>
      </c>
      <c r="W32" s="4" t="s">
        <v>11159</v>
      </c>
      <c r="X32" s="4" t="s">
        <v>11857</v>
      </c>
      <c r="Y32" s="4" t="s">
        <v>12072</v>
      </c>
      <c r="Z32" s="4" t="s">
        <v>11150</v>
      </c>
      <c r="AA32" s="4" t="s">
        <v>609</v>
      </c>
      <c r="AB32" s="4" t="str">
        <f>VLOOKUP(A32,'REPORTE'!$A$1:$AG$1961,5,0)</f>
        <v>ECUATORIANO(A)</v>
      </c>
      <c r="AC32" s="4" t="str">
        <f>VLOOKUP(A32,'REPORTE'!$A$1:$AG$1961,30,0)</f>
        <v>Secundaria</v>
      </c>
      <c r="AD32" s="4" t="str">
        <f>VLOOKUP(A32,'REPORTE'!$A$1:$AG$1961,31,0)</f>
        <v>CHIMBORAZO</v>
      </c>
      <c r="AE32" s="4" t="str">
        <f>VLOOKUP(A32,'REPORTE'!$A$1:$AG$1961,32,0)</f>
        <v>RIOBAMBA</v>
      </c>
      <c r="AF32" s="4" t="str">
        <f>VLOOKUP(A32,'REPORTE'!$A$1:$AG$1961,33,0)</f>
        <v>LIZARZABURU</v>
      </c>
      <c r="AG32" s="4" t="str">
        <f>VLOOKUP(AF32,PROVINCIAS!$F$1:$G$1171,2,0)</f>
        <v>URBANA</v>
      </c>
    </row>
    <row r="33" spans="1:33" customFormat="1" hidden="1" x14ac:dyDescent="0.45">
      <c r="A33" s="4">
        <v>1000113</v>
      </c>
      <c r="B33" s="4" t="s">
        <v>9630</v>
      </c>
      <c r="C33" s="7">
        <v>600826192</v>
      </c>
      <c r="D33" s="8">
        <v>68</v>
      </c>
      <c r="E33" s="4" t="s">
        <v>36</v>
      </c>
      <c r="F33" s="4">
        <v>1000868</v>
      </c>
      <c r="G33" s="4">
        <v>36</v>
      </c>
      <c r="H33" s="4">
        <v>0</v>
      </c>
      <c r="I33" s="4" t="str">
        <f t="shared" si="0"/>
        <v>A1</v>
      </c>
      <c r="J33" s="4" t="s">
        <v>10468</v>
      </c>
      <c r="K33" s="4" t="s">
        <v>10469</v>
      </c>
      <c r="L33" s="9">
        <v>44071</v>
      </c>
      <c r="M33" s="9">
        <v>45189</v>
      </c>
      <c r="N33" s="10" t="s">
        <v>776</v>
      </c>
      <c r="O33" s="4">
        <v>2445</v>
      </c>
      <c r="P33" s="4">
        <v>1537.81</v>
      </c>
      <c r="Q33" s="4">
        <v>21.5</v>
      </c>
      <c r="R33" s="4" t="s">
        <v>10994</v>
      </c>
      <c r="S33" s="4" t="s">
        <v>11014</v>
      </c>
      <c r="T33" s="4" t="str">
        <f>VLOOKUP(A33,'REPORTE'!$A$1:$AG$1961,19,0)</f>
        <v>Venta al por menor de frutas, legumbres y hortalizas frescas o en conserva en establecimientos especializados.</v>
      </c>
      <c r="U33" s="4" t="str">
        <f>VLOOKUP(A33,'REPORTE'!$A$1:$AG$1961,20,0)</f>
        <v>Venta al por menor varios</v>
      </c>
      <c r="V33" s="4">
        <v>1000142</v>
      </c>
      <c r="W33" s="4" t="s">
        <v>11514</v>
      </c>
      <c r="X33" s="4" t="s">
        <v>11834</v>
      </c>
      <c r="Y33" s="4" t="s">
        <v>12072</v>
      </c>
      <c r="Z33" s="4" t="s">
        <v>12084</v>
      </c>
      <c r="AA33" s="4" t="s">
        <v>609</v>
      </c>
      <c r="AB33" s="4" t="str">
        <f>VLOOKUP(A33,'REPORTE'!$A$1:$AG$1961,5,0)</f>
        <v>ECUATORIANO(A) INDIGENA</v>
      </c>
      <c r="AC33" s="4" t="str">
        <f>VLOOKUP(A33,'REPORTE'!$A$1:$AG$1961,30,0)</f>
        <v>Primaria</v>
      </c>
      <c r="AD33" s="4" t="str">
        <f>VLOOKUP(A33,'REPORTE'!$A$1:$AG$1961,31,0)</f>
        <v>CHIMBORAZO</v>
      </c>
      <c r="AE33" s="4" t="str">
        <f>VLOOKUP(A33,'REPORTE'!$A$1:$AG$1961,32,0)</f>
        <v>RIOBAMBA</v>
      </c>
      <c r="AF33" s="4" t="str">
        <f>VLOOKUP(A33,'REPORTE'!$A$1:$AG$1961,33,0)</f>
        <v>LIZARZABURU</v>
      </c>
      <c r="AG33" s="4" t="str">
        <f>VLOOKUP(AF33,PROVINCIAS!$F$1:$G$1171,2,0)</f>
        <v>URBANA</v>
      </c>
    </row>
    <row r="34" spans="1:33" customFormat="1" hidden="1" x14ac:dyDescent="0.45">
      <c r="A34" s="4">
        <v>1000575</v>
      </c>
      <c r="B34" s="4" t="s">
        <v>9631</v>
      </c>
      <c r="C34" s="7">
        <v>602172306</v>
      </c>
      <c r="D34" s="8">
        <v>59</v>
      </c>
      <c r="E34" s="4" t="s">
        <v>36</v>
      </c>
      <c r="F34" s="4">
        <v>1000875</v>
      </c>
      <c r="G34" s="4">
        <v>36</v>
      </c>
      <c r="H34" s="4">
        <v>436</v>
      </c>
      <c r="I34" s="4" t="str">
        <f t="shared" si="0"/>
        <v>E</v>
      </c>
      <c r="J34" s="4" t="s">
        <v>10468</v>
      </c>
      <c r="K34" s="4" t="s">
        <v>10469</v>
      </c>
      <c r="L34" s="9">
        <v>44071</v>
      </c>
      <c r="M34" s="9">
        <v>45189</v>
      </c>
      <c r="N34" s="9">
        <v>44185</v>
      </c>
      <c r="O34" s="4">
        <v>780</v>
      </c>
      <c r="P34" s="4">
        <v>780</v>
      </c>
      <c r="Q34" s="4">
        <v>23</v>
      </c>
      <c r="R34" s="4" t="s">
        <v>10993</v>
      </c>
      <c r="S34" s="4" t="s">
        <v>11009</v>
      </c>
      <c r="T34" s="4" t="str">
        <f>VLOOKUP(A34,'REPORTE'!$A$1:$AG$1961,19,0)</f>
        <v>Venta al por menor de carne y productos cárnicos (incluidos los de aves de corral) en establecimientos especializados.</v>
      </c>
      <c r="U34" s="4" t="str">
        <f>VLOOKUP(A34,'REPORTE'!$A$1:$AG$1961,20,0)</f>
        <v>Venta al por menor varios</v>
      </c>
      <c r="V34" s="4">
        <v>1000645</v>
      </c>
      <c r="W34" s="4" t="s">
        <v>11150</v>
      </c>
      <c r="X34" s="4" t="s">
        <v>11832</v>
      </c>
      <c r="Y34" s="4" t="s">
        <v>12072</v>
      </c>
      <c r="Z34" s="4" t="s">
        <v>11150</v>
      </c>
      <c r="AA34" s="4" t="s">
        <v>609</v>
      </c>
      <c r="AB34" s="4" t="str">
        <f>VLOOKUP(A34,'REPORTE'!$A$1:$AG$1961,5,0)</f>
        <v>ECUATORIANO(A)</v>
      </c>
      <c r="AC34" s="4" t="str">
        <f>VLOOKUP(A34,'REPORTE'!$A$1:$AG$1961,30,0)</f>
        <v>Universitaria</v>
      </c>
      <c r="AD34" s="4" t="str">
        <f>VLOOKUP(A34,'REPORTE'!$A$1:$AG$1961,31,0)</f>
        <v>CHIMBORAZO</v>
      </c>
      <c r="AE34" s="4" t="str">
        <f>VLOOKUP(A34,'REPORTE'!$A$1:$AG$1961,32,0)</f>
        <v>RIOBAMBA</v>
      </c>
      <c r="AF34" s="4" t="str">
        <f>VLOOKUP(A34,'REPORTE'!$A$1:$AG$1961,33,0)</f>
        <v>LIZARZABURU</v>
      </c>
      <c r="AG34" s="4" t="str">
        <f>VLOOKUP(AF34,PROVINCIAS!$F$1:$G$1171,2,0)</f>
        <v>URBANA</v>
      </c>
    </row>
    <row r="35" spans="1:33" customFormat="1" hidden="1" x14ac:dyDescent="0.45">
      <c r="A35" s="4">
        <v>1000692</v>
      </c>
      <c r="B35" s="4" t="s">
        <v>9632</v>
      </c>
      <c r="C35" s="7">
        <v>603138280</v>
      </c>
      <c r="D35" s="8">
        <v>46</v>
      </c>
      <c r="E35" s="4" t="s">
        <v>59</v>
      </c>
      <c r="F35" s="4">
        <v>1000887</v>
      </c>
      <c r="G35" s="4">
        <v>36</v>
      </c>
      <c r="H35" s="4">
        <v>198</v>
      </c>
      <c r="I35" s="4" t="str">
        <f t="shared" si="0"/>
        <v>E</v>
      </c>
      <c r="J35" s="4" t="s">
        <v>10468</v>
      </c>
      <c r="K35" s="4" t="s">
        <v>10469</v>
      </c>
      <c r="L35" s="9">
        <v>44075</v>
      </c>
      <c r="M35" s="9">
        <v>45184</v>
      </c>
      <c r="N35" s="9">
        <v>44423</v>
      </c>
      <c r="O35" s="4">
        <v>2040</v>
      </c>
      <c r="P35" s="4">
        <v>1621.15</v>
      </c>
      <c r="Q35" s="4">
        <v>21.5</v>
      </c>
      <c r="R35" s="4" t="s">
        <v>10993</v>
      </c>
      <c r="S35" s="4" t="s">
        <v>244</v>
      </c>
      <c r="T35" s="4" t="str">
        <f>VLOOKUP(A35,'REPORTE'!$A$1:$AG$1961,19,0)</f>
        <v>Empleado Privado</v>
      </c>
      <c r="U35" s="4" t="str">
        <f>VLOOKUP(A35,'REPORTE'!$A$1:$AG$1961,20,0)</f>
        <v>Empleado Privado</v>
      </c>
      <c r="V35" s="4">
        <v>1000760</v>
      </c>
      <c r="W35" s="4" t="s">
        <v>11515</v>
      </c>
      <c r="X35" s="4" t="s">
        <v>11858</v>
      </c>
      <c r="Y35" s="4" t="s">
        <v>12072</v>
      </c>
      <c r="Z35" s="4" t="s">
        <v>11150</v>
      </c>
      <c r="AA35" s="4" t="s">
        <v>609</v>
      </c>
      <c r="AB35" s="4" t="str">
        <f>VLOOKUP(A35,'REPORTE'!$A$1:$AG$1961,5,0)</f>
        <v>ECUATORIANO(A)</v>
      </c>
      <c r="AC35" s="4" t="str">
        <f>VLOOKUP(A35,'REPORTE'!$A$1:$AG$1961,30,0)</f>
        <v>Primaria</v>
      </c>
      <c r="AD35" s="4" t="str">
        <f>VLOOKUP(A35,'REPORTE'!$A$1:$AG$1961,31,0)</f>
        <v>CHIMBORAZO</v>
      </c>
      <c r="AE35" s="4" t="str">
        <f>VLOOKUP(A35,'REPORTE'!$A$1:$AG$1961,32,0)</f>
        <v>CHAMBO</v>
      </c>
      <c r="AF35" s="4" t="str">
        <f>VLOOKUP(A35,'REPORTE'!$A$1:$AG$1961,33,0)</f>
        <v>CHAMBO</v>
      </c>
      <c r="AG35" s="4" t="str">
        <f>VLOOKUP(AF35,PROVINCIAS!$F$1:$G$1171,2,0)</f>
        <v>URBANA</v>
      </c>
    </row>
    <row r="36" spans="1:33" customFormat="1" hidden="1" x14ac:dyDescent="0.45">
      <c r="A36" s="4">
        <v>1000005</v>
      </c>
      <c r="B36" s="4" t="s">
        <v>9633</v>
      </c>
      <c r="C36" s="7">
        <v>602774945</v>
      </c>
      <c r="D36" s="8">
        <v>50</v>
      </c>
      <c r="E36" s="4" t="s">
        <v>36</v>
      </c>
      <c r="F36" s="4">
        <v>1000899</v>
      </c>
      <c r="G36" s="4">
        <v>24</v>
      </c>
      <c r="H36" s="4">
        <v>0</v>
      </c>
      <c r="I36" s="4" t="str">
        <f t="shared" si="0"/>
        <v>A1</v>
      </c>
      <c r="J36" s="4" t="s">
        <v>10468</v>
      </c>
      <c r="K36" s="4" t="s">
        <v>10469</v>
      </c>
      <c r="L36" s="9">
        <v>44078</v>
      </c>
      <c r="M36" s="9">
        <v>44814</v>
      </c>
      <c r="N36" s="10" t="s">
        <v>776</v>
      </c>
      <c r="O36" s="4">
        <v>1920</v>
      </c>
      <c r="P36" s="4">
        <v>670.65</v>
      </c>
      <c r="Q36" s="4">
        <v>23</v>
      </c>
      <c r="R36" s="4" t="s">
        <v>10994</v>
      </c>
      <c r="S36" s="4" t="s">
        <v>11013</v>
      </c>
      <c r="T36" s="4" t="str">
        <f>VLOOKUP(A36,'REPORTE'!$A$1:$AG$1961,19,0)</f>
        <v>Venta al por menor de flores, plantas y semillas en establecimientos especializados, incluso arreglos florales.</v>
      </c>
      <c r="U36" s="4" t="str">
        <f>VLOOKUP(A36,'REPORTE'!$A$1:$AG$1961,20,0)</f>
        <v>Venta al por menor varios</v>
      </c>
      <c r="V36" s="4">
        <v>1000129</v>
      </c>
      <c r="W36" s="4" t="s">
        <v>11160</v>
      </c>
      <c r="X36" s="4" t="s">
        <v>11859</v>
      </c>
      <c r="Y36" s="4" t="s">
        <v>12072</v>
      </c>
      <c r="Z36" s="4" t="s">
        <v>11150</v>
      </c>
      <c r="AA36" s="4" t="s">
        <v>609</v>
      </c>
      <c r="AB36" s="4" t="str">
        <f>VLOOKUP(A36,'REPORTE'!$A$1:$AG$1961,5,0)</f>
        <v>ECUATORIANO(A) INDIGENA</v>
      </c>
      <c r="AC36" s="4" t="str">
        <f>VLOOKUP(A36,'REPORTE'!$A$1:$AG$1961,30,0)</f>
        <v>Secundaria</v>
      </c>
      <c r="AD36" s="4" t="str">
        <f>VLOOKUP(A36,'REPORTE'!$A$1:$AG$1961,31,0)</f>
        <v>CHIMBORAZO</v>
      </c>
      <c r="AE36" s="4" t="str">
        <f>VLOOKUP(A36,'REPORTE'!$A$1:$AG$1961,32,0)</f>
        <v>RIOBAMBA</v>
      </c>
      <c r="AF36" s="4" t="str">
        <f>VLOOKUP(A36,'REPORTE'!$A$1:$AG$1961,33,0)</f>
        <v>VELASCO</v>
      </c>
      <c r="AG36" s="4" t="str">
        <f>VLOOKUP(AF36,PROVINCIAS!$F$1:$G$1171,2,0)</f>
        <v>URBANA</v>
      </c>
    </row>
    <row r="37" spans="1:33" customFormat="1" hidden="1" x14ac:dyDescent="0.45">
      <c r="A37" s="4">
        <v>1000400</v>
      </c>
      <c r="B37" s="4" t="s">
        <v>9634</v>
      </c>
      <c r="C37" s="7">
        <v>602634636</v>
      </c>
      <c r="D37" s="8">
        <v>51</v>
      </c>
      <c r="E37" s="4" t="s">
        <v>36</v>
      </c>
      <c r="F37" s="4">
        <v>1000920</v>
      </c>
      <c r="G37" s="4">
        <v>24</v>
      </c>
      <c r="H37" s="4">
        <v>249</v>
      </c>
      <c r="I37" s="4" t="str">
        <f t="shared" si="0"/>
        <v>E</v>
      </c>
      <c r="J37" s="4" t="s">
        <v>10468</v>
      </c>
      <c r="K37" s="4" t="s">
        <v>10469</v>
      </c>
      <c r="L37" s="9">
        <v>44089</v>
      </c>
      <c r="M37" s="9">
        <v>44829</v>
      </c>
      <c r="N37" s="9">
        <v>44372</v>
      </c>
      <c r="O37" s="4">
        <v>1545</v>
      </c>
      <c r="P37" s="4">
        <v>1223.02</v>
      </c>
      <c r="Q37" s="4">
        <v>23</v>
      </c>
      <c r="R37" s="4" t="s">
        <v>10993</v>
      </c>
      <c r="S37" s="4" t="s">
        <v>11014</v>
      </c>
      <c r="T37" s="4" t="str">
        <f>VLOOKUP(A37,'REPORTE'!$A$1:$AG$1961,19,0)</f>
        <v>Servicios de taxis.</v>
      </c>
      <c r="U37" s="4" t="str">
        <f>VLOOKUP(A37,'REPORTE'!$A$1:$AG$1961,20,0)</f>
        <v>Servicios Varios</v>
      </c>
      <c r="V37" s="4">
        <v>1000462</v>
      </c>
      <c r="W37" s="4" t="s">
        <v>11150</v>
      </c>
      <c r="X37" s="4" t="s">
        <v>11860</v>
      </c>
      <c r="Y37" s="4" t="s">
        <v>12072</v>
      </c>
      <c r="Z37" s="4" t="s">
        <v>11150</v>
      </c>
      <c r="AA37" s="4" t="s">
        <v>609</v>
      </c>
      <c r="AB37" s="4" t="str">
        <f>VLOOKUP(A37,'REPORTE'!$A$1:$AG$1961,5,0)</f>
        <v>ECUATORIANO(A) INDIGENA</v>
      </c>
      <c r="AC37" s="4" t="str">
        <f>VLOOKUP(A37,'REPORTE'!$A$1:$AG$1961,30,0)</f>
        <v>Primaria</v>
      </c>
      <c r="AD37" s="4" t="str">
        <f>VLOOKUP(A37,'REPORTE'!$A$1:$AG$1961,31,0)</f>
        <v>CHIMBORAZO</v>
      </c>
      <c r="AE37" s="4" t="str">
        <f>VLOOKUP(A37,'REPORTE'!$A$1:$AG$1961,32,0)</f>
        <v>GUAMOTE</v>
      </c>
      <c r="AF37" s="4" t="str">
        <f>VLOOKUP(A37,'REPORTE'!$A$1:$AG$1961,33,0)</f>
        <v>GUAMOTE</v>
      </c>
      <c r="AG37" s="4" t="str">
        <f>VLOOKUP(AF37,PROVINCIAS!$F$1:$G$1171,2,0)</f>
        <v>URBANA</v>
      </c>
    </row>
    <row r="38" spans="1:33" customFormat="1" hidden="1" x14ac:dyDescent="0.45">
      <c r="A38" s="4">
        <v>1000885</v>
      </c>
      <c r="B38" s="4" t="s">
        <v>9635</v>
      </c>
      <c r="C38" s="7">
        <v>1720839289</v>
      </c>
      <c r="D38" s="8">
        <v>38</v>
      </c>
      <c r="E38" s="4" t="s">
        <v>36</v>
      </c>
      <c r="F38" s="4">
        <v>1000922</v>
      </c>
      <c r="G38" s="4">
        <v>12</v>
      </c>
      <c r="H38" s="4">
        <v>162</v>
      </c>
      <c r="I38" s="4" t="str">
        <f t="shared" si="0"/>
        <v>D</v>
      </c>
      <c r="J38" s="4" t="s">
        <v>10468</v>
      </c>
      <c r="K38" s="4" t="s">
        <v>10469</v>
      </c>
      <c r="L38" s="9">
        <v>44090</v>
      </c>
      <c r="M38" s="9">
        <v>44459</v>
      </c>
      <c r="N38" s="9">
        <v>44459</v>
      </c>
      <c r="O38" s="4">
        <v>1000</v>
      </c>
      <c r="P38" s="4">
        <v>96.61</v>
      </c>
      <c r="Q38" s="4">
        <v>23</v>
      </c>
      <c r="R38" s="4" t="s">
        <v>10993</v>
      </c>
      <c r="S38" s="4" t="s">
        <v>11009</v>
      </c>
      <c r="T38" s="4" t="str">
        <f>VLOOKUP(A38,'REPORTE'!$A$1:$AG$1961,19,0)</f>
        <v>Restaurantes de comida rápida, puestos de refrigerio y establecimientos que ofrecen comida para llevar, reparto de pizza, etcétera; heladerí­as, fuentes de soda, etcétera.</v>
      </c>
      <c r="U38" s="4" t="str">
        <f>VLOOKUP(A38,'REPORTE'!$A$1:$AG$1961,20,0)</f>
        <v>Restaurantes</v>
      </c>
      <c r="V38" s="4">
        <v>1000955</v>
      </c>
      <c r="W38" s="4" t="s">
        <v>11161</v>
      </c>
      <c r="X38" s="4" t="s">
        <v>11861</v>
      </c>
      <c r="Y38" s="4"/>
      <c r="Z38" s="4" t="s">
        <v>12078</v>
      </c>
      <c r="AA38" s="4" t="s">
        <v>609</v>
      </c>
      <c r="AB38" s="4" t="str">
        <f>VLOOKUP(A38,'REPORTE'!$A$1:$AG$1961,5,0)</f>
        <v>ECUATORIANO(A)</v>
      </c>
      <c r="AC38" s="4" t="str">
        <f>VLOOKUP(A38,'REPORTE'!$A$1:$AG$1961,30,0)</f>
        <v>Secundaria</v>
      </c>
      <c r="AD38" s="4" t="str">
        <f>VLOOKUP(A38,'REPORTE'!$A$1:$AG$1961,31,0)</f>
        <v>MANABI</v>
      </c>
      <c r="AE38" s="4" t="str">
        <f>VLOOKUP(A38,'REPORTE'!$A$1:$AG$1961,32,0)</f>
        <v>EL CARMEN</v>
      </c>
      <c r="AF38" s="4" t="str">
        <f>VLOOKUP(A38,'REPORTE'!$A$1:$AG$1961,33,0)</f>
        <v>EL CARMEN</v>
      </c>
      <c r="AG38" s="4" t="str">
        <f>VLOOKUP(AF38,PROVINCIAS!$F$1:$G$1171,2,0)</f>
        <v>URBANA</v>
      </c>
    </row>
    <row r="39" spans="1:33" customFormat="1" hidden="1" x14ac:dyDescent="0.45">
      <c r="A39" s="4">
        <v>1000749</v>
      </c>
      <c r="B39" s="4" t="s">
        <v>9636</v>
      </c>
      <c r="C39" s="7">
        <v>1719769109</v>
      </c>
      <c r="D39" s="8">
        <v>35</v>
      </c>
      <c r="E39" s="4" t="s">
        <v>36</v>
      </c>
      <c r="F39" s="4">
        <v>1000925</v>
      </c>
      <c r="G39" s="4">
        <v>18</v>
      </c>
      <c r="H39" s="4">
        <v>227</v>
      </c>
      <c r="I39" s="4" t="str">
        <f t="shared" si="0"/>
        <v>E</v>
      </c>
      <c r="J39" s="4" t="s">
        <v>10468</v>
      </c>
      <c r="K39" s="4" t="s">
        <v>10469</v>
      </c>
      <c r="L39" s="9">
        <v>44091</v>
      </c>
      <c r="M39" s="9">
        <v>44637</v>
      </c>
      <c r="N39" s="9">
        <v>44394</v>
      </c>
      <c r="O39" s="4">
        <v>855</v>
      </c>
      <c r="P39" s="4">
        <v>433.27</v>
      </c>
      <c r="Q39" s="4">
        <v>23</v>
      </c>
      <c r="R39" s="4" t="s">
        <v>10993</v>
      </c>
      <c r="S39" s="4" t="s">
        <v>11010</v>
      </c>
      <c r="T39" s="4" t="str">
        <f>VLOOKUP(A39,'REPORTE'!$A$1:$AG$1961,19,0)</f>
        <v>Empleado Privado</v>
      </c>
      <c r="U39" s="4" t="str">
        <f>VLOOKUP(A39,'REPORTE'!$A$1:$AG$1961,20,0)</f>
        <v>Empleado Privado</v>
      </c>
      <c r="V39" s="4">
        <v>1000820</v>
      </c>
      <c r="W39" s="4" t="s">
        <v>11162</v>
      </c>
      <c r="X39" s="4" t="s">
        <v>11862</v>
      </c>
      <c r="Y39" s="4" t="s">
        <v>12072</v>
      </c>
      <c r="Z39" s="4" t="s">
        <v>11150</v>
      </c>
      <c r="AA39" s="4" t="s">
        <v>609</v>
      </c>
      <c r="AB39" s="4" t="str">
        <f>VLOOKUP(A39,'REPORTE'!$A$1:$AG$1961,5,0)</f>
        <v>ECUATORIANO(A)</v>
      </c>
      <c r="AC39" s="4" t="str">
        <f>VLOOKUP(A39,'REPORTE'!$A$1:$AG$1961,30,0)</f>
        <v>Primaria</v>
      </c>
      <c r="AD39" s="4" t="str">
        <f>VLOOKUP(A39,'REPORTE'!$A$1:$AG$1961,31,0)</f>
        <v>PICHINCHA</v>
      </c>
      <c r="AE39" s="4" t="str">
        <f>VLOOKUP(A39,'REPORTE'!$A$1:$AG$1961,32,0)</f>
        <v>QUITO</v>
      </c>
      <c r="AF39" s="4" t="str">
        <f>VLOOKUP(A39,'REPORTE'!$A$1:$AG$1961,33,0)</f>
        <v>COTOCOLLAO</v>
      </c>
      <c r="AG39" s="4" t="str">
        <f>VLOOKUP(AF39,PROVINCIAS!$F$1:$G$1171,2,0)</f>
        <v>URBANA</v>
      </c>
    </row>
    <row r="40" spans="1:33" customFormat="1" hidden="1" x14ac:dyDescent="0.45">
      <c r="A40" s="4">
        <v>1000623</v>
      </c>
      <c r="B40" s="4" t="s">
        <v>9637</v>
      </c>
      <c r="C40" s="7">
        <v>1711116879</v>
      </c>
      <c r="D40" s="8">
        <v>51</v>
      </c>
      <c r="E40" s="4" t="s">
        <v>36</v>
      </c>
      <c r="F40" s="4">
        <v>1000931</v>
      </c>
      <c r="G40" s="4">
        <v>36</v>
      </c>
      <c r="H40" s="4">
        <v>369</v>
      </c>
      <c r="I40" s="4" t="str">
        <f t="shared" si="0"/>
        <v>E</v>
      </c>
      <c r="J40" s="4" t="s">
        <v>10468</v>
      </c>
      <c r="K40" s="4" t="s">
        <v>10469</v>
      </c>
      <c r="L40" s="9">
        <v>44093</v>
      </c>
      <c r="M40" s="9">
        <v>45194</v>
      </c>
      <c r="N40" s="9">
        <v>44252</v>
      </c>
      <c r="O40" s="4">
        <v>835</v>
      </c>
      <c r="P40" s="4">
        <v>802.38</v>
      </c>
      <c r="Q40" s="4">
        <v>23</v>
      </c>
      <c r="R40" s="4" t="s">
        <v>10993</v>
      </c>
      <c r="S40" s="4" t="s">
        <v>11015</v>
      </c>
      <c r="T40" s="4" t="str">
        <f>VLOOKUP(A40,'REPORTE'!$A$1:$AG$1961,19,0)</f>
        <v>Educación primaria especial, para alumnos con discapacidad.</v>
      </c>
      <c r="U40" s="4" t="str">
        <f>VLOOKUP(A40,'REPORTE'!$A$1:$AG$1961,20,0)</f>
        <v>Educacicón</v>
      </c>
      <c r="V40" s="4">
        <v>1000694</v>
      </c>
      <c r="W40" s="4" t="s">
        <v>11150</v>
      </c>
      <c r="X40" s="4" t="s">
        <v>11863</v>
      </c>
      <c r="Y40" s="4" t="s">
        <v>12072</v>
      </c>
      <c r="Z40" s="4" t="s">
        <v>11150</v>
      </c>
      <c r="AA40" s="4" t="s">
        <v>46</v>
      </c>
      <c r="AB40" s="4" t="str">
        <f>VLOOKUP(A40,'REPORTE'!$A$1:$AG$1961,5,0)</f>
        <v>ECUATORIANO(A)</v>
      </c>
      <c r="AC40" s="4" t="str">
        <f>VLOOKUP(A40,'REPORTE'!$A$1:$AG$1961,30,0)</f>
        <v>Universitaria</v>
      </c>
      <c r="AD40" s="4" t="str">
        <f>VLOOKUP(A40,'REPORTE'!$A$1:$AG$1961,31,0)</f>
        <v>PICHINCHA</v>
      </c>
      <c r="AE40" s="4" t="str">
        <f>VLOOKUP(A40,'REPORTE'!$A$1:$AG$1961,32,0)</f>
        <v>QUITO</v>
      </c>
      <c r="AF40" s="4" t="str">
        <f>VLOOKUP(A40,'REPORTE'!$A$1:$AG$1961,33,0)</f>
        <v>GONZALEZ SUAREZ</v>
      </c>
      <c r="AG40" s="4" t="str">
        <f>VLOOKUP(AF40,PROVINCIAS!$F$1:$G$1171,2,0)</f>
        <v>URBANA</v>
      </c>
    </row>
    <row r="41" spans="1:33" customFormat="1" hidden="1" x14ac:dyDescent="0.45">
      <c r="A41" s="4">
        <v>1000132</v>
      </c>
      <c r="B41" s="4" t="s">
        <v>9638</v>
      </c>
      <c r="C41" s="7">
        <v>605076470</v>
      </c>
      <c r="D41" s="8">
        <v>29</v>
      </c>
      <c r="E41" s="4" t="s">
        <v>36</v>
      </c>
      <c r="F41" s="4">
        <v>1000941</v>
      </c>
      <c r="G41" s="4">
        <v>18</v>
      </c>
      <c r="H41" s="4">
        <v>229</v>
      </c>
      <c r="I41" s="4" t="str">
        <f t="shared" si="0"/>
        <v>E</v>
      </c>
      <c r="J41" s="4" t="s">
        <v>10468</v>
      </c>
      <c r="K41" s="4" t="s">
        <v>10469</v>
      </c>
      <c r="L41" s="9">
        <v>44098</v>
      </c>
      <c r="M41" s="9">
        <v>44666</v>
      </c>
      <c r="N41" s="9">
        <v>44392</v>
      </c>
      <c r="O41" s="4">
        <v>675</v>
      </c>
      <c r="P41" s="4">
        <v>414.94</v>
      </c>
      <c r="Q41" s="4">
        <v>23</v>
      </c>
      <c r="R41" s="4" t="s">
        <v>10993</v>
      </c>
      <c r="S41" s="4" t="s">
        <v>11006</v>
      </c>
      <c r="T41" s="4" t="str">
        <f>VLOOKUP(A41,'REPORTE'!$A$1:$AG$1961,19,0)</f>
        <v>Venta al por mayor de huevos y productos a base de huevos.</v>
      </c>
      <c r="U41" s="4" t="str">
        <f>VLOOKUP(A41,'REPORTE'!$A$1:$AG$1961,20,0)</f>
        <v>Venta al por mayor varios</v>
      </c>
      <c r="V41" s="4">
        <v>1000163</v>
      </c>
      <c r="W41" s="4" t="s">
        <v>11163</v>
      </c>
      <c r="X41" s="4" t="s">
        <v>11859</v>
      </c>
      <c r="Y41" s="4" t="s">
        <v>12072</v>
      </c>
      <c r="Z41" s="4" t="s">
        <v>11150</v>
      </c>
      <c r="AA41" s="4" t="s">
        <v>609</v>
      </c>
      <c r="AB41" s="4" t="str">
        <f>VLOOKUP(A41,'REPORTE'!$A$1:$AG$1961,5,0)</f>
        <v>ECUATORIANO(A)</v>
      </c>
      <c r="AC41" s="4" t="str">
        <f>VLOOKUP(A41,'REPORTE'!$A$1:$AG$1961,30,0)</f>
        <v>Secundaria</v>
      </c>
      <c r="AD41" s="4" t="str">
        <f>VLOOKUP(A41,'REPORTE'!$A$1:$AG$1961,31,0)</f>
        <v>CHIMBORAZO</v>
      </c>
      <c r="AE41" s="4" t="str">
        <f>VLOOKUP(A41,'REPORTE'!$A$1:$AG$1961,32,0)</f>
        <v>GUANO</v>
      </c>
      <c r="AF41" s="4" t="str">
        <f>VLOOKUP(A41,'REPORTE'!$A$1:$AG$1961,33,0)</f>
        <v>SAN ANDRES</v>
      </c>
      <c r="AG41" s="4" t="str">
        <f>VLOOKUP(AF41,PROVINCIAS!$F$1:$G$1171,2,0)</f>
        <v>RURAL</v>
      </c>
    </row>
    <row r="42" spans="1:33" customFormat="1" hidden="1" x14ac:dyDescent="0.45">
      <c r="A42" s="4">
        <v>1000156</v>
      </c>
      <c r="B42" s="4" t="s">
        <v>9639</v>
      </c>
      <c r="C42" s="7">
        <v>602377566</v>
      </c>
      <c r="D42" s="8">
        <v>54</v>
      </c>
      <c r="E42" s="4" t="s">
        <v>36</v>
      </c>
      <c r="F42" s="4">
        <v>1000948</v>
      </c>
      <c r="G42" s="4">
        <v>36</v>
      </c>
      <c r="H42" s="4">
        <v>106</v>
      </c>
      <c r="I42" s="4" t="str">
        <f t="shared" si="0"/>
        <v>C1</v>
      </c>
      <c r="J42" s="4" t="s">
        <v>10468</v>
      </c>
      <c r="K42" s="4" t="s">
        <v>10469</v>
      </c>
      <c r="L42" s="9">
        <v>44102</v>
      </c>
      <c r="M42" s="9">
        <v>45214</v>
      </c>
      <c r="N42" s="9">
        <v>44515</v>
      </c>
      <c r="O42" s="4">
        <v>3135</v>
      </c>
      <c r="P42" s="4">
        <v>2315.9699999999998</v>
      </c>
      <c r="Q42" s="4">
        <v>21.5</v>
      </c>
      <c r="R42" s="4" t="s">
        <v>10993</v>
      </c>
      <c r="S42" s="4" t="s">
        <v>11014</v>
      </c>
      <c r="T42" s="4" t="str">
        <f>VLOOKUP(A42,'REPORTE'!$A$1:$AG$1961,19,0)</f>
        <v>Empleado Privado</v>
      </c>
      <c r="U42" s="4" t="str">
        <f>VLOOKUP(A42,'REPORTE'!$A$1:$AG$1961,20,0)</f>
        <v>Empleado Privado</v>
      </c>
      <c r="V42" s="4">
        <v>1000176</v>
      </c>
      <c r="W42" s="4" t="s">
        <v>11516</v>
      </c>
      <c r="X42" s="4" t="s">
        <v>11864</v>
      </c>
      <c r="Y42" s="4" t="s">
        <v>12072</v>
      </c>
      <c r="Z42" s="4" t="s">
        <v>12078</v>
      </c>
      <c r="AA42" s="4" t="s">
        <v>609</v>
      </c>
      <c r="AB42" s="4" t="str">
        <f>VLOOKUP(A42,'REPORTE'!$A$1:$AG$1961,5,0)</f>
        <v>ECUATORIANO(A)</v>
      </c>
      <c r="AC42" s="4" t="str">
        <f>VLOOKUP(A42,'REPORTE'!$A$1:$AG$1961,30,0)</f>
        <v>Universitaria</v>
      </c>
      <c r="AD42" s="4" t="str">
        <f>VLOOKUP(A42,'REPORTE'!$A$1:$AG$1961,31,0)</f>
        <v>CHIMBORAZO</v>
      </c>
      <c r="AE42" s="4" t="str">
        <f>VLOOKUP(A42,'REPORTE'!$A$1:$AG$1961,32,0)</f>
        <v>GUAMOTE</v>
      </c>
      <c r="AF42" s="4" t="str">
        <f>VLOOKUP(A42,'REPORTE'!$A$1:$AG$1961,33,0)</f>
        <v>GUAMOTE</v>
      </c>
      <c r="AG42" s="4" t="str">
        <f>VLOOKUP(AF42,PROVINCIAS!$F$1:$G$1171,2,0)</f>
        <v>URBANA</v>
      </c>
    </row>
    <row r="43" spans="1:33" customFormat="1" hidden="1" x14ac:dyDescent="0.45">
      <c r="A43" s="4">
        <v>1000314</v>
      </c>
      <c r="B43" s="4" t="s">
        <v>9640</v>
      </c>
      <c r="C43" s="7">
        <v>603138207</v>
      </c>
      <c r="D43" s="8">
        <v>48</v>
      </c>
      <c r="E43" s="4" t="s">
        <v>36</v>
      </c>
      <c r="F43" s="4">
        <v>1000946</v>
      </c>
      <c r="G43" s="4">
        <v>6</v>
      </c>
      <c r="H43" s="4">
        <v>351</v>
      </c>
      <c r="I43" s="4" t="str">
        <f t="shared" si="0"/>
        <v>E</v>
      </c>
      <c r="J43" s="4" t="s">
        <v>10468</v>
      </c>
      <c r="K43" s="4" t="s">
        <v>10469</v>
      </c>
      <c r="L43" s="9">
        <v>44102</v>
      </c>
      <c r="M43" s="9">
        <v>44301</v>
      </c>
      <c r="N43" s="9">
        <v>44270</v>
      </c>
      <c r="O43" s="4">
        <v>320</v>
      </c>
      <c r="P43" s="4">
        <v>114.57</v>
      </c>
      <c r="Q43" s="4">
        <v>23</v>
      </c>
      <c r="R43" s="4" t="s">
        <v>10993</v>
      </c>
      <c r="S43" s="4" t="s">
        <v>11014</v>
      </c>
      <c r="T43" s="4" t="str">
        <f>VLOOKUP(A43,'REPORTE'!$A$1:$AG$1961,19,0)</f>
        <v>Crí­a y reproducción de ganado bovino incluido la obtención de pelo y excremento.</v>
      </c>
      <c r="U43" s="4" t="str">
        <f>VLOOKUP(A43,'REPORTE'!$A$1:$AG$1961,20,0)</f>
        <v>Cría y reproducción de animales</v>
      </c>
      <c r="V43" s="4">
        <v>1000374</v>
      </c>
      <c r="W43" s="4" t="s">
        <v>11164</v>
      </c>
      <c r="X43" s="4" t="s">
        <v>11834</v>
      </c>
      <c r="Y43" s="4" t="s">
        <v>12072</v>
      </c>
      <c r="Z43" s="4" t="s">
        <v>11150</v>
      </c>
      <c r="AA43" s="4" t="s">
        <v>609</v>
      </c>
      <c r="AB43" s="4" t="str">
        <f>VLOOKUP(A43,'REPORTE'!$A$1:$AG$1961,5,0)</f>
        <v>ECUATORIANO(A) INDIGENA</v>
      </c>
      <c r="AC43" s="4" t="str">
        <f>VLOOKUP(A43,'REPORTE'!$A$1:$AG$1961,30,0)</f>
        <v>Secundaria</v>
      </c>
      <c r="AD43" s="4" t="str">
        <f>VLOOKUP(A43,'REPORTE'!$A$1:$AG$1961,31,0)</f>
        <v>CHIMBORAZO</v>
      </c>
      <c r="AE43" s="4" t="str">
        <f>VLOOKUP(A43,'REPORTE'!$A$1:$AG$1961,32,0)</f>
        <v>RIOBAMBA</v>
      </c>
      <c r="AF43" s="4" t="str">
        <f>VLOOKUP(A43,'REPORTE'!$A$1:$AG$1961,33,0)</f>
        <v>SAN LUIS</v>
      </c>
      <c r="AG43" s="4" t="str">
        <f>VLOOKUP(AF43,PROVINCIAS!$F$1:$G$1171,2,0)</f>
        <v>RURAL</v>
      </c>
    </row>
    <row r="44" spans="1:33" customFormat="1" hidden="1" x14ac:dyDescent="0.45">
      <c r="A44" s="4">
        <v>1000214</v>
      </c>
      <c r="B44" s="4" t="s">
        <v>9641</v>
      </c>
      <c r="C44" s="7">
        <v>601662570</v>
      </c>
      <c r="D44" s="8">
        <v>60</v>
      </c>
      <c r="E44" s="4" t="s">
        <v>59</v>
      </c>
      <c r="F44" s="4">
        <v>1000953</v>
      </c>
      <c r="G44" s="4">
        <v>24</v>
      </c>
      <c r="H44" s="4">
        <v>0</v>
      </c>
      <c r="I44" s="4" t="str">
        <f t="shared" si="0"/>
        <v>A1</v>
      </c>
      <c r="J44" s="4" t="s">
        <v>10468</v>
      </c>
      <c r="K44" s="4" t="s">
        <v>10469</v>
      </c>
      <c r="L44" s="9">
        <v>44104</v>
      </c>
      <c r="M44" s="9">
        <v>44849</v>
      </c>
      <c r="N44" s="10" t="s">
        <v>776</v>
      </c>
      <c r="O44" s="4">
        <v>2315</v>
      </c>
      <c r="P44" s="4">
        <v>919.24</v>
      </c>
      <c r="Q44" s="4">
        <v>21.5</v>
      </c>
      <c r="R44" s="4" t="s">
        <v>10994</v>
      </c>
      <c r="S44" s="4" t="s">
        <v>348</v>
      </c>
      <c r="T44" s="4" t="str">
        <f>VLOOKUP(A44,'REPORTE'!$A$1:$AG$1961,19,0)</f>
        <v>Venta al por mayor de frutas, legumbres y hortalizas.</v>
      </c>
      <c r="U44" s="4" t="str">
        <f>VLOOKUP(A44,'REPORTE'!$A$1:$AG$1961,20,0)</f>
        <v>Venta al por mayor varios</v>
      </c>
      <c r="V44" s="4">
        <v>1000277</v>
      </c>
      <c r="W44" s="4" t="s">
        <v>11517</v>
      </c>
      <c r="X44" s="4" t="s">
        <v>11864</v>
      </c>
      <c r="Y44" s="4" t="s">
        <v>12072</v>
      </c>
      <c r="Z44" s="4" t="s">
        <v>12076</v>
      </c>
      <c r="AA44" s="4" t="s">
        <v>609</v>
      </c>
      <c r="AB44" s="4" t="str">
        <f>VLOOKUP(A44,'REPORTE'!$A$1:$AG$1961,5,0)</f>
        <v>ECUATORIANO(A) INDIGENA</v>
      </c>
      <c r="AC44" s="4" t="str">
        <f>VLOOKUP(A44,'REPORTE'!$A$1:$AG$1961,30,0)</f>
        <v>Secundaria</v>
      </c>
      <c r="AD44" s="4" t="str">
        <f>VLOOKUP(A44,'REPORTE'!$A$1:$AG$1961,31,0)</f>
        <v>PICHINCHA</v>
      </c>
      <c r="AE44" s="4" t="str">
        <f>VLOOKUP(A44,'REPORTE'!$A$1:$AG$1961,32,0)</f>
        <v>QUITO</v>
      </c>
      <c r="AF44" s="4" t="str">
        <f>VLOOKUP(A44,'REPORTE'!$A$1:$AG$1961,33,0)</f>
        <v>COTOCOLLAO</v>
      </c>
      <c r="AG44" s="4" t="str">
        <f>VLOOKUP(AF44,PROVINCIAS!$F$1:$G$1171,2,0)</f>
        <v>URBANA</v>
      </c>
    </row>
    <row r="45" spans="1:33" customFormat="1" hidden="1" x14ac:dyDescent="0.45">
      <c r="A45" s="4">
        <v>1000188</v>
      </c>
      <c r="B45" s="4" t="s">
        <v>9642</v>
      </c>
      <c r="C45" s="7">
        <v>1725198715</v>
      </c>
      <c r="D45" s="8">
        <v>24</v>
      </c>
      <c r="E45" s="4" t="s">
        <v>36</v>
      </c>
      <c r="F45" s="4">
        <v>1000966</v>
      </c>
      <c r="G45" s="4">
        <v>18</v>
      </c>
      <c r="H45" s="4">
        <v>0</v>
      </c>
      <c r="I45" s="4" t="str">
        <f t="shared" si="0"/>
        <v>A1</v>
      </c>
      <c r="J45" s="4" t="s">
        <v>10468</v>
      </c>
      <c r="K45" s="4" t="s">
        <v>10469</v>
      </c>
      <c r="L45" s="9">
        <v>44117</v>
      </c>
      <c r="M45" s="9">
        <v>44686</v>
      </c>
      <c r="N45" s="10" t="s">
        <v>776</v>
      </c>
      <c r="O45" s="4">
        <v>2000</v>
      </c>
      <c r="P45" s="4">
        <v>427.51</v>
      </c>
      <c r="Q45" s="4">
        <v>23</v>
      </c>
      <c r="R45" s="4" t="s">
        <v>10994</v>
      </c>
      <c r="S45" s="4" t="s">
        <v>279</v>
      </c>
      <c r="T45" s="4" t="str">
        <f>VLOOKUP(A45,'REPORTE'!$A$1:$AG$1961,19,0)</f>
        <v>Venta al por menor de frutas, legumbres y hortalizas frescas o en conserva en establecimientos especializados.</v>
      </c>
      <c r="U45" s="4" t="str">
        <f>VLOOKUP(A45,'REPORTE'!$A$1:$AG$1961,20,0)</f>
        <v>Venta al por menor varios</v>
      </c>
      <c r="V45" s="4">
        <v>1000251</v>
      </c>
      <c r="W45" s="4" t="s">
        <v>11165</v>
      </c>
      <c r="X45" s="4" t="s">
        <v>11854</v>
      </c>
      <c r="Y45" s="4" t="s">
        <v>12072</v>
      </c>
      <c r="Z45" s="4" t="s">
        <v>12085</v>
      </c>
      <c r="AA45" s="4" t="s">
        <v>609</v>
      </c>
      <c r="AB45" s="4" t="str">
        <f>VLOOKUP(A45,'REPORTE'!$A$1:$AG$1961,5,0)</f>
        <v>ECUATORIANO(A) INDIGENA</v>
      </c>
      <c r="AC45" s="4" t="str">
        <f>VLOOKUP(A45,'REPORTE'!$A$1:$AG$1961,30,0)</f>
        <v>Formación Técnica (Intermedia)</v>
      </c>
      <c r="AD45" s="4" t="str">
        <f>VLOOKUP(A45,'REPORTE'!$A$1:$AG$1961,31,0)</f>
        <v>CHIMBORAZO</v>
      </c>
      <c r="AE45" s="4" t="str">
        <f>VLOOKUP(A45,'REPORTE'!$A$1:$AG$1961,32,0)</f>
        <v>RIOBAMBA</v>
      </c>
      <c r="AF45" s="4" t="str">
        <f>VLOOKUP(A45,'REPORTE'!$A$1:$AG$1961,33,0)</f>
        <v>CACHA (CAB EN MACHANGARA)</v>
      </c>
      <c r="AG45" s="4" t="str">
        <f>VLOOKUP(AF45,PROVINCIAS!$F$1:$G$1171,2,0)</f>
        <v>RURAL</v>
      </c>
    </row>
    <row r="46" spans="1:33" customFormat="1" hidden="1" x14ac:dyDescent="0.45">
      <c r="A46" s="4">
        <v>1000234</v>
      </c>
      <c r="B46" s="4" t="s">
        <v>9643</v>
      </c>
      <c r="C46" s="7">
        <v>1716044928</v>
      </c>
      <c r="D46" s="8">
        <v>39</v>
      </c>
      <c r="E46" s="4" t="s">
        <v>36</v>
      </c>
      <c r="F46" s="4">
        <v>1000991</v>
      </c>
      <c r="G46" s="4">
        <v>36</v>
      </c>
      <c r="H46" s="4">
        <v>35</v>
      </c>
      <c r="I46" s="4" t="str">
        <f t="shared" si="0"/>
        <v>A3</v>
      </c>
      <c r="J46" s="4" t="s">
        <v>10468</v>
      </c>
      <c r="K46" s="4" t="s">
        <v>10469</v>
      </c>
      <c r="L46" s="9">
        <v>44127</v>
      </c>
      <c r="M46" s="9">
        <v>45224</v>
      </c>
      <c r="N46" s="9">
        <v>44586</v>
      </c>
      <c r="O46" s="4">
        <v>655</v>
      </c>
      <c r="P46" s="4">
        <v>487.93</v>
      </c>
      <c r="Q46" s="4">
        <v>23</v>
      </c>
      <c r="R46" s="4" t="s">
        <v>10995</v>
      </c>
      <c r="S46" s="4" t="s">
        <v>11010</v>
      </c>
      <c r="T46" s="4" t="str">
        <f>VLOOKUP(A46,'REPORTE'!$A$1:$AG$1961,19,0)</f>
        <v>Venta al por mayor de combustibles lí­quidos nafta, gasolina, biocombustible incluye grasas, lubricantes y aceites, gases licuados de petróleo, butano y propano.</v>
      </c>
      <c r="U46" s="4" t="str">
        <f>VLOOKUP(A46,'REPORTE'!$A$1:$AG$1961,20,0)</f>
        <v>Venta al por mayor varios</v>
      </c>
      <c r="V46" s="4">
        <v>1000298</v>
      </c>
      <c r="W46" s="4" t="s">
        <v>11150</v>
      </c>
      <c r="X46" s="4" t="s">
        <v>11859</v>
      </c>
      <c r="Y46" s="4" t="s">
        <v>12072</v>
      </c>
      <c r="Z46" s="4" t="s">
        <v>11150</v>
      </c>
      <c r="AA46" s="4" t="s">
        <v>46</v>
      </c>
      <c r="AB46" s="4" t="str">
        <f>VLOOKUP(A46,'REPORTE'!$A$1:$AG$1961,5,0)</f>
        <v>ECUATORIANO(A)</v>
      </c>
      <c r="AC46" s="4" t="str">
        <f>VLOOKUP(A46,'REPORTE'!$A$1:$AG$1961,30,0)</f>
        <v>Primaria</v>
      </c>
      <c r="AD46" s="4" t="str">
        <f>VLOOKUP(A46,'REPORTE'!$A$1:$AG$1961,31,0)</f>
        <v>PICHINCHA</v>
      </c>
      <c r="AE46" s="4" t="str">
        <f>VLOOKUP(A46,'REPORTE'!$A$1:$AG$1961,32,0)</f>
        <v>QUITO</v>
      </c>
      <c r="AF46" s="4" t="str">
        <f>VLOOKUP(A46,'REPORTE'!$A$1:$AG$1961,33,0)</f>
        <v>COTOCOLLAO</v>
      </c>
      <c r="AG46" s="4" t="str">
        <f>VLOOKUP(AF46,PROVINCIAS!$F$1:$G$1171,2,0)</f>
        <v>URBANA</v>
      </c>
    </row>
    <row r="47" spans="1:33" customFormat="1" hidden="1" x14ac:dyDescent="0.45">
      <c r="A47" s="4">
        <v>1000928</v>
      </c>
      <c r="B47" s="4" t="s">
        <v>9644</v>
      </c>
      <c r="C47" s="7">
        <v>1717474231</v>
      </c>
      <c r="D47" s="8">
        <v>39</v>
      </c>
      <c r="E47" s="4" t="s">
        <v>36</v>
      </c>
      <c r="F47" s="4">
        <v>1001000</v>
      </c>
      <c r="G47" s="4">
        <v>24</v>
      </c>
      <c r="H47" s="4">
        <v>0</v>
      </c>
      <c r="I47" s="4" t="str">
        <f t="shared" si="0"/>
        <v>A1</v>
      </c>
      <c r="J47" s="4" t="s">
        <v>10468</v>
      </c>
      <c r="K47" s="4" t="s">
        <v>10469</v>
      </c>
      <c r="L47" s="9">
        <v>44130</v>
      </c>
      <c r="M47" s="9">
        <v>44870</v>
      </c>
      <c r="N47" s="10" t="s">
        <v>776</v>
      </c>
      <c r="O47" s="4">
        <v>5000</v>
      </c>
      <c r="P47" s="4">
        <v>2182.75</v>
      </c>
      <c r="Q47" s="4">
        <v>21.5</v>
      </c>
      <c r="R47" s="4" t="s">
        <v>10994</v>
      </c>
      <c r="S47" s="4" t="s">
        <v>279</v>
      </c>
      <c r="T47" s="4" t="str">
        <f>VLOOKUP(A47,'REPORTE'!$A$1:$AG$1961,19,0)</f>
        <v>Venta al por mayor de frutas, legumbres y hortalizas.</v>
      </c>
      <c r="U47" s="4" t="str">
        <f>VLOOKUP(A47,'REPORTE'!$A$1:$AG$1961,20,0)</f>
        <v>Venta al por mayor varios</v>
      </c>
      <c r="V47" s="4">
        <v>1000996</v>
      </c>
      <c r="W47" s="4" t="s">
        <v>11518</v>
      </c>
      <c r="X47" s="4" t="s">
        <v>11854</v>
      </c>
      <c r="Y47" s="4" t="s">
        <v>12072</v>
      </c>
      <c r="Z47" s="4" t="s">
        <v>12086</v>
      </c>
      <c r="AA47" s="4" t="s">
        <v>609</v>
      </c>
      <c r="AB47" s="4" t="str">
        <f>VLOOKUP(A47,'REPORTE'!$A$1:$AG$1961,5,0)</f>
        <v>ECUATORIANO(A) INDIGENA</v>
      </c>
      <c r="AC47" s="4" t="str">
        <f>VLOOKUP(A47,'REPORTE'!$A$1:$AG$1961,30,0)</f>
        <v>Ninguna</v>
      </c>
      <c r="AD47" s="4" t="str">
        <f>VLOOKUP(A47,'REPORTE'!$A$1:$AG$1961,31,0)</f>
        <v>PICHINCHA</v>
      </c>
      <c r="AE47" s="4" t="str">
        <f>VLOOKUP(A47,'REPORTE'!$A$1:$AG$1961,32,0)</f>
        <v>QUITO</v>
      </c>
      <c r="AF47" s="4" t="str">
        <f>VLOOKUP(A47,'REPORTE'!$A$1:$AG$1961,33,0)</f>
        <v>EL QUINCHE</v>
      </c>
      <c r="AG47" s="4" t="str">
        <f>VLOOKUP(AF47,PROVINCIAS!$F$1:$G$1171,2,0)</f>
        <v>RURAL</v>
      </c>
    </row>
    <row r="48" spans="1:33" customFormat="1" hidden="1" x14ac:dyDescent="0.45">
      <c r="A48" s="4">
        <v>1000930</v>
      </c>
      <c r="B48" s="4" t="s">
        <v>9645</v>
      </c>
      <c r="C48" s="7">
        <v>605181270</v>
      </c>
      <c r="D48" s="8">
        <v>28</v>
      </c>
      <c r="E48" s="4" t="s">
        <v>36</v>
      </c>
      <c r="F48" s="4">
        <v>1000999</v>
      </c>
      <c r="G48" s="4">
        <v>18</v>
      </c>
      <c r="H48" s="4">
        <v>19</v>
      </c>
      <c r="I48" s="4" t="str">
        <f t="shared" si="0"/>
        <v>A2</v>
      </c>
      <c r="J48" s="4" t="s">
        <v>10468</v>
      </c>
      <c r="K48" s="4" t="s">
        <v>10469</v>
      </c>
      <c r="L48" s="9">
        <v>44130</v>
      </c>
      <c r="M48" s="9">
        <v>44691</v>
      </c>
      <c r="N48" s="9">
        <v>44602</v>
      </c>
      <c r="O48" s="4">
        <v>3000</v>
      </c>
      <c r="P48" s="4">
        <v>793.46</v>
      </c>
      <c r="Q48" s="4">
        <v>21.5</v>
      </c>
      <c r="R48" s="4" t="s">
        <v>10995</v>
      </c>
      <c r="S48" s="4" t="s">
        <v>11457</v>
      </c>
      <c r="T48" s="4" t="str">
        <f>VLOOKUP(A48,'REPORTE'!$A$1:$AG$1961,19,0)</f>
        <v>Venta al por menor de frutas, legumbres y hortalizas frescas o en conserva en establecimientos especializados.</v>
      </c>
      <c r="U48" s="4" t="str">
        <f>VLOOKUP(A48,'REPORTE'!$A$1:$AG$1961,20,0)</f>
        <v>Venta al por menor varios</v>
      </c>
      <c r="V48" s="4">
        <v>1000999</v>
      </c>
      <c r="W48" s="4" t="s">
        <v>11519</v>
      </c>
      <c r="X48" s="4" t="s">
        <v>11865</v>
      </c>
      <c r="Y48" s="4" t="s">
        <v>12072</v>
      </c>
      <c r="Z48" s="4" t="s">
        <v>12087</v>
      </c>
      <c r="AA48" s="4" t="s">
        <v>609</v>
      </c>
      <c r="AB48" s="4" t="str">
        <f>VLOOKUP(A48,'REPORTE'!$A$1:$AG$1961,5,0)</f>
        <v>ECUATORIANO(A)</v>
      </c>
      <c r="AC48" s="4" t="str">
        <f>VLOOKUP(A48,'REPORTE'!$A$1:$AG$1961,30,0)</f>
        <v>Secundaria</v>
      </c>
      <c r="AD48" s="4" t="str">
        <f>VLOOKUP(A48,'REPORTE'!$A$1:$AG$1961,31,0)</f>
        <v>CHIMBORAZO</v>
      </c>
      <c r="AE48" s="4" t="str">
        <f>VLOOKUP(A48,'REPORTE'!$A$1:$AG$1961,32,0)</f>
        <v>GUANO</v>
      </c>
      <c r="AF48" s="4" t="str">
        <f>VLOOKUP(A48,'REPORTE'!$A$1:$AG$1961,33,0)</f>
        <v>LA MATRIZ</v>
      </c>
      <c r="AG48" s="4" t="str">
        <f>VLOOKUP(AF48,PROVINCIAS!$F$1:$G$1171,2,0)</f>
        <v>URBANA</v>
      </c>
    </row>
    <row r="49" spans="1:33" customFormat="1" hidden="1" x14ac:dyDescent="0.45">
      <c r="A49" s="4">
        <v>1000133</v>
      </c>
      <c r="B49" s="4" t="s">
        <v>9646</v>
      </c>
      <c r="C49" s="7">
        <v>603054081</v>
      </c>
      <c r="D49" s="8">
        <v>44</v>
      </c>
      <c r="E49" s="4" t="s">
        <v>36</v>
      </c>
      <c r="F49" s="4">
        <v>1001005</v>
      </c>
      <c r="G49" s="4">
        <v>24</v>
      </c>
      <c r="H49" s="4">
        <v>35</v>
      </c>
      <c r="I49" s="4" t="str">
        <f t="shared" si="0"/>
        <v>A3</v>
      </c>
      <c r="J49" s="4" t="s">
        <v>10468</v>
      </c>
      <c r="K49" s="4" t="s">
        <v>10469</v>
      </c>
      <c r="L49" s="9">
        <v>44132</v>
      </c>
      <c r="M49" s="9">
        <v>44859</v>
      </c>
      <c r="N49" s="9">
        <v>44586</v>
      </c>
      <c r="O49" s="4">
        <v>1870</v>
      </c>
      <c r="P49" s="4">
        <v>848.83</v>
      </c>
      <c r="Q49" s="4">
        <v>23</v>
      </c>
      <c r="R49" s="4" t="s">
        <v>10995</v>
      </c>
      <c r="S49" s="4" t="s">
        <v>11009</v>
      </c>
      <c r="T49" s="4" t="str">
        <f>VLOOKUP(A49,'REPORTE'!$A$1:$AG$1961,19,0)</f>
        <v>Venta al por menor de productos textiles, prendas de vestir y calzado en puestos de venta y mercados.</v>
      </c>
      <c r="U49" s="4" t="str">
        <f>VLOOKUP(A49,'REPORTE'!$A$1:$AG$1961,20,0)</f>
        <v>Venta al por menor varios</v>
      </c>
      <c r="V49" s="4">
        <v>1000168</v>
      </c>
      <c r="W49" s="4" t="s">
        <v>11166</v>
      </c>
      <c r="X49" s="4" t="s">
        <v>11856</v>
      </c>
      <c r="Y49" s="4" t="s">
        <v>12072</v>
      </c>
      <c r="Z49" s="4" t="s">
        <v>11150</v>
      </c>
      <c r="AA49" s="4" t="s">
        <v>609</v>
      </c>
      <c r="AB49" s="4" t="str">
        <f>VLOOKUP(A49,'REPORTE'!$A$1:$AG$1961,5,0)</f>
        <v>ECUATORIANO(A)</v>
      </c>
      <c r="AC49" s="4" t="str">
        <f>VLOOKUP(A49,'REPORTE'!$A$1:$AG$1961,30,0)</f>
        <v>Secundaria</v>
      </c>
      <c r="AD49" s="4" t="str">
        <f>VLOOKUP(A49,'REPORTE'!$A$1:$AG$1961,31,0)</f>
        <v>CHIMBORAZO</v>
      </c>
      <c r="AE49" s="4" t="str">
        <f>VLOOKUP(A49,'REPORTE'!$A$1:$AG$1961,32,0)</f>
        <v>ALAUSI</v>
      </c>
      <c r="AF49" s="4" t="str">
        <f>VLOOKUP(A49,'REPORTE'!$A$1:$AG$1961,33,0)</f>
        <v>SIBAMBE</v>
      </c>
      <c r="AG49" s="4" t="str">
        <f>VLOOKUP(AF49,PROVINCIAS!$F$1:$G$1171,2,0)</f>
        <v>RURAL</v>
      </c>
    </row>
    <row r="50" spans="1:33" customFormat="1" hidden="1" x14ac:dyDescent="0.45">
      <c r="A50" s="4">
        <v>1000287</v>
      </c>
      <c r="B50" s="4" t="s">
        <v>9647</v>
      </c>
      <c r="C50" s="7">
        <v>1725770208</v>
      </c>
      <c r="D50" s="8">
        <v>41</v>
      </c>
      <c r="E50" s="4" t="s">
        <v>36</v>
      </c>
      <c r="F50" s="4">
        <v>1001003</v>
      </c>
      <c r="G50" s="4">
        <v>26</v>
      </c>
      <c r="H50" s="4">
        <v>43</v>
      </c>
      <c r="I50" s="4" t="str">
        <f t="shared" si="0"/>
        <v>A3</v>
      </c>
      <c r="J50" s="4" t="s">
        <v>10468</v>
      </c>
      <c r="K50" s="4" t="s">
        <v>10469</v>
      </c>
      <c r="L50" s="9">
        <v>44132</v>
      </c>
      <c r="M50" s="9">
        <v>44943</v>
      </c>
      <c r="N50" s="9">
        <v>44578</v>
      </c>
      <c r="O50" s="4">
        <v>1600</v>
      </c>
      <c r="P50" s="4">
        <v>927.77</v>
      </c>
      <c r="Q50" s="4">
        <v>23</v>
      </c>
      <c r="R50" s="4" t="s">
        <v>10995</v>
      </c>
      <c r="S50" s="4" t="s">
        <v>279</v>
      </c>
      <c r="T50" s="4" t="str">
        <f>VLOOKUP(A50,'REPORTE'!$A$1:$AG$1961,19,0)</f>
        <v>Venta al por mayor de frutas, legumbres y hortalizas.</v>
      </c>
      <c r="U50" s="4" t="str">
        <f>VLOOKUP(A50,'REPORTE'!$A$1:$AG$1961,20,0)</f>
        <v>Venta al por mayor varios</v>
      </c>
      <c r="V50" s="4">
        <v>1000347</v>
      </c>
      <c r="W50" s="4" t="s">
        <v>11167</v>
      </c>
      <c r="X50" s="4" t="s">
        <v>11866</v>
      </c>
      <c r="Y50" s="4" t="s">
        <v>12072</v>
      </c>
      <c r="Z50" s="4" t="s">
        <v>11150</v>
      </c>
      <c r="AA50" s="4" t="s">
        <v>609</v>
      </c>
      <c r="AB50" s="4" t="str">
        <f>VLOOKUP(A50,'REPORTE'!$A$1:$AG$1961,5,0)</f>
        <v>ECUATORIANO(A)</v>
      </c>
      <c r="AC50" s="4" t="str">
        <f>VLOOKUP(A50,'REPORTE'!$A$1:$AG$1961,30,0)</f>
        <v>Primaria</v>
      </c>
      <c r="AD50" s="4" t="str">
        <f>VLOOKUP(A50,'REPORTE'!$A$1:$AG$1961,31,0)</f>
        <v>BOLIVAR</v>
      </c>
      <c r="AE50" s="4" t="str">
        <f>VLOOKUP(A50,'REPORTE'!$A$1:$AG$1961,32,0)</f>
        <v>GUARANDA</v>
      </c>
      <c r="AF50" s="4" t="str">
        <f>VLOOKUP(A50,'REPORTE'!$A$1:$AG$1961,33,0)</f>
        <v>SAN SIMON (YACOTO)</v>
      </c>
      <c r="AG50" s="4" t="str">
        <f>VLOOKUP(AF50,PROVINCIAS!$F$1:$G$1171,2,0)</f>
        <v>RURAL</v>
      </c>
    </row>
    <row r="51" spans="1:33" customFormat="1" hidden="1" x14ac:dyDescent="0.45">
      <c r="A51" s="4">
        <v>1000453</v>
      </c>
      <c r="B51" s="4" t="s">
        <v>9648</v>
      </c>
      <c r="C51" s="7">
        <v>604169177</v>
      </c>
      <c r="D51" s="8">
        <v>39</v>
      </c>
      <c r="E51" s="4" t="s">
        <v>36</v>
      </c>
      <c r="F51" s="4">
        <v>1001023</v>
      </c>
      <c r="G51" s="4">
        <v>36</v>
      </c>
      <c r="H51" s="4">
        <v>0</v>
      </c>
      <c r="I51" s="4" t="str">
        <f t="shared" si="0"/>
        <v>A1</v>
      </c>
      <c r="J51" s="4" t="s">
        <v>10468</v>
      </c>
      <c r="K51" s="4" t="s">
        <v>10469</v>
      </c>
      <c r="L51" s="9">
        <v>44140</v>
      </c>
      <c r="M51" s="9">
        <v>45253</v>
      </c>
      <c r="N51" s="10" t="s">
        <v>776</v>
      </c>
      <c r="O51" s="4">
        <v>4675</v>
      </c>
      <c r="P51" s="4">
        <v>3163.69</v>
      </c>
      <c r="Q51" s="4">
        <v>21.5</v>
      </c>
      <c r="R51" s="4" t="s">
        <v>10994</v>
      </c>
      <c r="S51" s="4" t="s">
        <v>11040</v>
      </c>
      <c r="T51" s="4" t="str">
        <f>VLOOKUP(A51,'REPORTE'!$A$1:$AG$1961,19,0)</f>
        <v>Conservación de frutas, pulpa de frutas, legumbres y hortalizas mediante el congelado, secado, deshidratado, inmersión en aceite o vinagre, enlatado, etcétera.</v>
      </c>
      <c r="U51" s="4" t="str">
        <f>VLOOKUP(A51,'REPORTE'!$A$1:$AG$1961,20,0)</f>
        <v>Activiades de carga y descarga, tratamiento de alimentos</v>
      </c>
      <c r="V51" s="4">
        <v>1000521</v>
      </c>
      <c r="W51" s="4" t="s">
        <v>11520</v>
      </c>
      <c r="X51" s="4" t="s">
        <v>11867</v>
      </c>
      <c r="Y51" s="4" t="s">
        <v>12072</v>
      </c>
      <c r="Z51" s="4" t="s">
        <v>12088</v>
      </c>
      <c r="AA51" s="4" t="s">
        <v>609</v>
      </c>
      <c r="AB51" s="4" t="str">
        <f>VLOOKUP(A51,'REPORTE'!$A$1:$AG$1961,5,0)</f>
        <v>ECUATORIANO(A) INDIGENA</v>
      </c>
      <c r="AC51" s="4" t="str">
        <f>VLOOKUP(A51,'REPORTE'!$A$1:$AG$1961,30,0)</f>
        <v>Primaria</v>
      </c>
      <c r="AD51" s="4" t="str">
        <f>VLOOKUP(A51,'REPORTE'!$A$1:$AG$1961,31,0)</f>
        <v>CHIMBORAZO</v>
      </c>
      <c r="AE51" s="4" t="str">
        <f>VLOOKUP(A51,'REPORTE'!$A$1:$AG$1961,32,0)</f>
        <v>RIOBAMBA</v>
      </c>
      <c r="AF51" s="4" t="str">
        <f>VLOOKUP(A51,'REPORTE'!$A$1:$AG$1961,33,0)</f>
        <v>CACHA (CAB EN MACHANGARA)</v>
      </c>
      <c r="AG51" s="4" t="str">
        <f>VLOOKUP(AF51,PROVINCIAS!$F$1:$G$1171,2,0)</f>
        <v>RURAL</v>
      </c>
    </row>
    <row r="52" spans="1:33" customFormat="1" hidden="1" x14ac:dyDescent="0.45">
      <c r="A52" s="4">
        <v>1000734</v>
      </c>
      <c r="B52" s="4" t="s">
        <v>9649</v>
      </c>
      <c r="C52" s="7">
        <v>501842462</v>
      </c>
      <c r="D52" s="8">
        <v>51</v>
      </c>
      <c r="E52" s="4" t="s">
        <v>59</v>
      </c>
      <c r="F52" s="4">
        <v>1001017</v>
      </c>
      <c r="G52" s="4">
        <v>18</v>
      </c>
      <c r="H52" s="4">
        <v>9</v>
      </c>
      <c r="I52" s="4" t="str">
        <f t="shared" si="0"/>
        <v>A2</v>
      </c>
      <c r="J52" s="4" t="s">
        <v>10468</v>
      </c>
      <c r="K52" s="4" t="s">
        <v>10469</v>
      </c>
      <c r="L52" s="9">
        <v>44140</v>
      </c>
      <c r="M52" s="9">
        <v>44701</v>
      </c>
      <c r="N52" s="9">
        <v>44612</v>
      </c>
      <c r="O52" s="4">
        <v>1860</v>
      </c>
      <c r="P52" s="4">
        <v>497.5</v>
      </c>
      <c r="Q52" s="4">
        <v>23</v>
      </c>
      <c r="R52" s="4" t="s">
        <v>10995</v>
      </c>
      <c r="S52" s="4" t="s">
        <v>11016</v>
      </c>
      <c r="T52" s="4" t="str">
        <f>VLOOKUP(A52,'REPORTE'!$A$1:$AG$1961,19,0)</f>
        <v>Venta al por menor de frutas, legumbres y hortalizas frescas o en conserva en establecimientos especializados.</v>
      </c>
      <c r="U52" s="4" t="str">
        <f>VLOOKUP(A52,'REPORTE'!$A$1:$AG$1961,20,0)</f>
        <v>Venta al por menor varios</v>
      </c>
      <c r="V52" s="4">
        <v>1000804</v>
      </c>
      <c r="W52" s="4" t="s">
        <v>11168</v>
      </c>
      <c r="X52" s="4" t="s">
        <v>11868</v>
      </c>
      <c r="Y52" s="4" t="s">
        <v>12072</v>
      </c>
      <c r="Z52" s="4" t="s">
        <v>11150</v>
      </c>
      <c r="AA52" s="4" t="s">
        <v>609</v>
      </c>
      <c r="AB52" s="4" t="str">
        <f>VLOOKUP(A52,'REPORTE'!$A$1:$AG$1961,5,0)</f>
        <v>ECUATORIANO(A)</v>
      </c>
      <c r="AC52" s="4" t="str">
        <f>VLOOKUP(A52,'REPORTE'!$A$1:$AG$1961,30,0)</f>
        <v>Primaria</v>
      </c>
      <c r="AD52" s="4" t="str">
        <f>VLOOKUP(A52,'REPORTE'!$A$1:$AG$1961,31,0)</f>
        <v>COTOPAXI</v>
      </c>
      <c r="AE52" s="4" t="str">
        <f>VLOOKUP(A52,'REPORTE'!$A$1:$AG$1961,32,0)</f>
        <v>PUJILI</v>
      </c>
      <c r="AF52" s="4" t="str">
        <f>VLOOKUP(A52,'REPORTE'!$A$1:$AG$1961,33,0)</f>
        <v>GUANGAJE</v>
      </c>
      <c r="AG52" s="4" t="str">
        <f>VLOOKUP(AF52,PROVINCIAS!$F$1:$G$1171,2,0)</f>
        <v>RURAL</v>
      </c>
    </row>
    <row r="53" spans="1:33" customFormat="1" hidden="1" x14ac:dyDescent="0.45">
      <c r="A53" s="4">
        <v>1000924</v>
      </c>
      <c r="B53" s="4" t="s">
        <v>9650</v>
      </c>
      <c r="C53" s="7">
        <v>1723733497</v>
      </c>
      <c r="D53" s="8">
        <v>28</v>
      </c>
      <c r="E53" s="4" t="s">
        <v>59</v>
      </c>
      <c r="F53" s="4">
        <v>1001025</v>
      </c>
      <c r="G53" s="4">
        <v>18</v>
      </c>
      <c r="H53" s="4">
        <v>136</v>
      </c>
      <c r="I53" s="4" t="str">
        <f t="shared" si="0"/>
        <v>C2</v>
      </c>
      <c r="J53" s="4" t="s">
        <v>10468</v>
      </c>
      <c r="K53" s="4" t="s">
        <v>10469</v>
      </c>
      <c r="L53" s="9">
        <v>44141</v>
      </c>
      <c r="M53" s="9">
        <v>44697</v>
      </c>
      <c r="N53" s="9">
        <v>44485</v>
      </c>
      <c r="O53" s="4">
        <v>2000</v>
      </c>
      <c r="P53" s="4">
        <v>925.49</v>
      </c>
      <c r="Q53" s="4">
        <v>23</v>
      </c>
      <c r="R53" s="4" t="s">
        <v>10993</v>
      </c>
      <c r="S53" s="4" t="s">
        <v>123</v>
      </c>
      <c r="T53" s="4" t="str">
        <f>VLOOKUP(A53,'REPORTE'!$A$1:$AG$1961,19,0)</f>
        <v>Empleado Privado</v>
      </c>
      <c r="U53" s="4" t="str">
        <f>VLOOKUP(A53,'REPORTE'!$A$1:$AG$1961,20,0)</f>
        <v>Empleado Privado</v>
      </c>
      <c r="V53" s="4">
        <v>1000992</v>
      </c>
      <c r="W53" s="4" t="s">
        <v>11169</v>
      </c>
      <c r="X53" s="4" t="s">
        <v>11846</v>
      </c>
      <c r="Y53" s="4" t="s">
        <v>12072</v>
      </c>
      <c r="Z53" s="4" t="s">
        <v>11150</v>
      </c>
      <c r="AA53" s="4" t="s">
        <v>609</v>
      </c>
      <c r="AB53" s="4" t="str">
        <f>VLOOKUP(A53,'REPORTE'!$A$1:$AG$1961,5,0)</f>
        <v>ECUATORIANO(A)</v>
      </c>
      <c r="AC53" s="4" t="str">
        <f>VLOOKUP(A53,'REPORTE'!$A$1:$AG$1961,30,0)</f>
        <v>Secundaria</v>
      </c>
      <c r="AD53" s="4" t="str">
        <f>VLOOKUP(A53,'REPORTE'!$A$1:$AG$1961,31,0)</f>
        <v>PICHINCHA</v>
      </c>
      <c r="AE53" s="4" t="str">
        <f>VLOOKUP(A53,'REPORTE'!$A$1:$AG$1961,32,0)</f>
        <v>QUITO</v>
      </c>
      <c r="AF53" s="4" t="str">
        <f>VLOOKUP(A53,'REPORTE'!$A$1:$AG$1961,33,0)</f>
        <v>COTOCOLLAO</v>
      </c>
      <c r="AG53" s="4" t="str">
        <f>VLOOKUP(AF53,PROVINCIAS!$F$1:$G$1171,2,0)</f>
        <v>URBANA</v>
      </c>
    </row>
    <row r="54" spans="1:33" customFormat="1" hidden="1" x14ac:dyDescent="0.45">
      <c r="A54" s="4">
        <v>1000932</v>
      </c>
      <c r="B54" s="4" t="s">
        <v>9651</v>
      </c>
      <c r="C54" s="7">
        <v>604165209</v>
      </c>
      <c r="D54" s="8">
        <v>37</v>
      </c>
      <c r="E54" s="4" t="s">
        <v>36</v>
      </c>
      <c r="F54" s="4">
        <v>1001037</v>
      </c>
      <c r="G54" s="4">
        <v>24</v>
      </c>
      <c r="H54" s="4">
        <v>14</v>
      </c>
      <c r="I54" s="4" t="str">
        <f t="shared" si="0"/>
        <v>A2</v>
      </c>
      <c r="J54" s="4" t="s">
        <v>10468</v>
      </c>
      <c r="K54" s="4" t="s">
        <v>10469</v>
      </c>
      <c r="L54" s="9">
        <v>44144</v>
      </c>
      <c r="M54" s="9">
        <v>44880</v>
      </c>
      <c r="N54" s="9">
        <v>44607</v>
      </c>
      <c r="O54" s="4">
        <v>5000</v>
      </c>
      <c r="P54" s="4">
        <v>2381.2800000000002</v>
      </c>
      <c r="Q54" s="4">
        <v>21.5</v>
      </c>
      <c r="R54" s="4" t="s">
        <v>10995</v>
      </c>
      <c r="S54" s="4" t="s">
        <v>11458</v>
      </c>
      <c r="T54" s="4" t="str">
        <f>VLOOKUP(A54,'REPORTE'!$A$1:$AG$1961,19,0)</f>
        <v>Venta al por mayor de frutas, legumbres y hortalizas.</v>
      </c>
      <c r="U54" s="4" t="str">
        <f>VLOOKUP(A54,'REPORTE'!$A$1:$AG$1961,20,0)</f>
        <v>Venta al por mayor varios</v>
      </c>
      <c r="V54" s="4">
        <v>1001000</v>
      </c>
      <c r="W54" s="4" t="s">
        <v>11521</v>
      </c>
      <c r="X54" s="4" t="s">
        <v>11869</v>
      </c>
      <c r="Y54" s="4" t="s">
        <v>12072</v>
      </c>
      <c r="Z54" s="4" t="s">
        <v>11150</v>
      </c>
      <c r="AA54" s="4" t="s">
        <v>609</v>
      </c>
      <c r="AB54" s="4" t="str">
        <f>VLOOKUP(A54,'REPORTE'!$A$1:$AG$1961,5,0)</f>
        <v>ECUATORIANO(A)</v>
      </c>
      <c r="AC54" s="4" t="str">
        <f>VLOOKUP(A54,'REPORTE'!$A$1:$AG$1961,30,0)</f>
        <v>Ninguna</v>
      </c>
      <c r="AD54" s="4" t="str">
        <f>VLOOKUP(A54,'REPORTE'!$A$1:$AG$1961,31,0)</f>
        <v>CHIMBORAZO</v>
      </c>
      <c r="AE54" s="4" t="str">
        <f>VLOOKUP(A54,'REPORTE'!$A$1:$AG$1961,32,0)</f>
        <v>RIOBAMBA</v>
      </c>
      <c r="AF54" s="4" t="str">
        <f>VLOOKUP(A54,'REPORTE'!$A$1:$AG$1961,33,0)</f>
        <v>CACHA (CAB EN MACHANGARA)</v>
      </c>
      <c r="AG54" s="4" t="str">
        <f>VLOOKUP(AF54,PROVINCIAS!$F$1:$G$1171,2,0)</f>
        <v>RURAL</v>
      </c>
    </row>
    <row r="55" spans="1:33" customFormat="1" hidden="1" x14ac:dyDescent="0.45">
      <c r="A55" s="4">
        <v>1000949</v>
      </c>
      <c r="B55" s="4" t="s">
        <v>9652</v>
      </c>
      <c r="C55" s="7">
        <v>605458496</v>
      </c>
      <c r="D55" s="8">
        <v>22</v>
      </c>
      <c r="E55" s="4" t="s">
        <v>36</v>
      </c>
      <c r="F55" s="4">
        <v>1001050</v>
      </c>
      <c r="G55" s="4">
        <v>18</v>
      </c>
      <c r="H55" s="4">
        <v>9</v>
      </c>
      <c r="I55" s="4" t="str">
        <f t="shared" si="0"/>
        <v>A2</v>
      </c>
      <c r="J55" s="4" t="s">
        <v>10468</v>
      </c>
      <c r="K55" s="4" t="s">
        <v>10469</v>
      </c>
      <c r="L55" s="9">
        <v>44149</v>
      </c>
      <c r="M55" s="9">
        <v>44701</v>
      </c>
      <c r="N55" s="9">
        <v>44612</v>
      </c>
      <c r="O55" s="4">
        <v>2000</v>
      </c>
      <c r="P55" s="4">
        <v>520.33000000000004</v>
      </c>
      <c r="Q55" s="4">
        <v>23</v>
      </c>
      <c r="R55" s="4" t="s">
        <v>10995</v>
      </c>
      <c r="S55" s="4" t="s">
        <v>11017</v>
      </c>
      <c r="T55" s="4" t="str">
        <f>VLOOKUP(A55,'REPORTE'!$A$1:$AG$1961,19,0)</f>
        <v>Venta al por menor de productos textiles, prendas de vestir y calzado en puestos de venta y mercados.</v>
      </c>
      <c r="U55" s="4" t="str">
        <f>VLOOKUP(A55,'REPORTE'!$A$1:$AG$1961,20,0)</f>
        <v>Venta al por menor varios</v>
      </c>
      <c r="V55" s="4">
        <v>1001019</v>
      </c>
      <c r="W55" s="4" t="s">
        <v>11169</v>
      </c>
      <c r="X55" s="4" t="s">
        <v>11870</v>
      </c>
      <c r="Y55" s="4" t="s">
        <v>12072</v>
      </c>
      <c r="Z55" s="4" t="s">
        <v>11150</v>
      </c>
      <c r="AA55" s="4" t="s">
        <v>609</v>
      </c>
      <c r="AB55" s="4" t="str">
        <f>VLOOKUP(A55,'REPORTE'!$A$1:$AG$1961,5,0)</f>
        <v>ECUATORIANO(A)</v>
      </c>
      <c r="AC55" s="4" t="str">
        <f>VLOOKUP(A55,'REPORTE'!$A$1:$AG$1961,30,0)</f>
        <v>Universitaria</v>
      </c>
      <c r="AD55" s="4" t="str">
        <f>VLOOKUP(A55,'REPORTE'!$A$1:$AG$1961,31,0)</f>
        <v>CHIMBORAZO</v>
      </c>
      <c r="AE55" s="4" t="str">
        <f>VLOOKUP(A55,'REPORTE'!$A$1:$AG$1961,32,0)</f>
        <v>RIOBAMBA</v>
      </c>
      <c r="AF55" s="4" t="str">
        <f>VLOOKUP(A55,'REPORTE'!$A$1:$AG$1961,33,0)</f>
        <v>VELASCO</v>
      </c>
      <c r="AG55" s="4" t="str">
        <f>VLOOKUP(AF55,PROVINCIAS!$F$1:$G$1171,2,0)</f>
        <v>URBANA</v>
      </c>
    </row>
    <row r="56" spans="1:33" customFormat="1" hidden="1" x14ac:dyDescent="0.45">
      <c r="A56" s="4">
        <v>1000927</v>
      </c>
      <c r="B56" s="4" t="s">
        <v>9653</v>
      </c>
      <c r="C56" s="7">
        <v>1725522989</v>
      </c>
      <c r="D56" s="8">
        <v>22</v>
      </c>
      <c r="E56" s="4" t="s">
        <v>59</v>
      </c>
      <c r="F56" s="4">
        <v>1001067</v>
      </c>
      <c r="G56" s="4">
        <v>24</v>
      </c>
      <c r="H56" s="4">
        <v>0</v>
      </c>
      <c r="I56" s="4" t="str">
        <f t="shared" si="0"/>
        <v>A1</v>
      </c>
      <c r="J56" s="4" t="s">
        <v>10468</v>
      </c>
      <c r="K56" s="4" t="s">
        <v>10469</v>
      </c>
      <c r="L56" s="9">
        <v>44155</v>
      </c>
      <c r="M56" s="9">
        <v>44905</v>
      </c>
      <c r="N56" s="10" t="s">
        <v>776</v>
      </c>
      <c r="O56" s="4">
        <v>5490</v>
      </c>
      <c r="P56" s="4">
        <v>2675.11</v>
      </c>
      <c r="Q56" s="4">
        <v>21.5</v>
      </c>
      <c r="R56" s="4" t="s">
        <v>10994</v>
      </c>
      <c r="S56" s="4" t="s">
        <v>279</v>
      </c>
      <c r="T56" s="4" t="str">
        <f>VLOOKUP(A56,'REPORTE'!$A$1:$AG$1961,19,0)</f>
        <v>Venta al por mayor de frutas, legumbres y hortalizas.</v>
      </c>
      <c r="U56" s="4" t="str">
        <f>VLOOKUP(A56,'REPORTE'!$A$1:$AG$1961,20,0)</f>
        <v>Venta al por mayor varios</v>
      </c>
      <c r="V56" s="4">
        <v>1000995</v>
      </c>
      <c r="W56" s="4" t="s">
        <v>11522</v>
      </c>
      <c r="X56" s="4" t="s">
        <v>11859</v>
      </c>
      <c r="Y56" s="4" t="s">
        <v>12072</v>
      </c>
      <c r="Z56" s="4" t="s">
        <v>12089</v>
      </c>
      <c r="AA56" s="4" t="s">
        <v>333</v>
      </c>
      <c r="AB56" s="4" t="str">
        <f>VLOOKUP(A56,'REPORTE'!$A$1:$AG$1961,5,0)</f>
        <v>ECUATORIANO(A)</v>
      </c>
      <c r="AC56" s="4" t="str">
        <f>VLOOKUP(A56,'REPORTE'!$A$1:$AG$1961,30,0)</f>
        <v>Ninguna</v>
      </c>
      <c r="AD56" s="4" t="str">
        <f>VLOOKUP(A56,'REPORTE'!$A$1:$AG$1961,31,0)</f>
        <v>PICHINCHA</v>
      </c>
      <c r="AE56" s="4" t="str">
        <f>VLOOKUP(A56,'REPORTE'!$A$1:$AG$1961,32,0)</f>
        <v>QUITO</v>
      </c>
      <c r="AF56" s="4" t="str">
        <f>VLOOKUP(A56,'REPORTE'!$A$1:$AG$1961,33,0)</f>
        <v>CHILLOGALLO</v>
      </c>
      <c r="AG56" s="4" t="str">
        <f>VLOOKUP(AF56,PROVINCIAS!$F$1:$G$1171,2,0)</f>
        <v>URBANA</v>
      </c>
    </row>
    <row r="57" spans="1:33" customFormat="1" hidden="1" x14ac:dyDescent="0.45">
      <c r="A57" s="4">
        <v>1000951</v>
      </c>
      <c r="B57" s="4" t="s">
        <v>9654</v>
      </c>
      <c r="C57" s="7">
        <v>1724459902</v>
      </c>
      <c r="D57" s="8">
        <v>34</v>
      </c>
      <c r="E57" s="4" t="s">
        <v>36</v>
      </c>
      <c r="F57" s="4">
        <v>1001066</v>
      </c>
      <c r="G57" s="4">
        <v>24</v>
      </c>
      <c r="H57" s="4">
        <v>0</v>
      </c>
      <c r="I57" s="4" t="str">
        <f t="shared" si="0"/>
        <v>A1</v>
      </c>
      <c r="J57" s="4" t="s">
        <v>10468</v>
      </c>
      <c r="K57" s="4" t="s">
        <v>10469</v>
      </c>
      <c r="L57" s="9">
        <v>44155</v>
      </c>
      <c r="M57" s="9">
        <v>44905</v>
      </c>
      <c r="N57" s="10" t="s">
        <v>776</v>
      </c>
      <c r="O57" s="4">
        <v>5490</v>
      </c>
      <c r="P57" s="4">
        <v>2675.11</v>
      </c>
      <c r="Q57" s="4">
        <v>21.5</v>
      </c>
      <c r="R57" s="4" t="s">
        <v>10994</v>
      </c>
      <c r="S57" s="4" t="s">
        <v>279</v>
      </c>
      <c r="T57" s="4" t="str">
        <f>VLOOKUP(A57,'REPORTE'!$A$1:$AG$1961,19,0)</f>
        <v>Venta al por mayor de frutas, legumbres y hortalizas.</v>
      </c>
      <c r="U57" s="4" t="str">
        <f>VLOOKUP(A57,'REPORTE'!$A$1:$AG$1961,20,0)</f>
        <v>Venta al por mayor varios</v>
      </c>
      <c r="V57" s="4">
        <v>1001021</v>
      </c>
      <c r="W57" s="4" t="s">
        <v>11522</v>
      </c>
      <c r="X57" s="4" t="s">
        <v>11871</v>
      </c>
      <c r="Y57" s="4" t="s">
        <v>12072</v>
      </c>
      <c r="Z57" s="4" t="s">
        <v>12090</v>
      </c>
      <c r="AA57" s="4" t="s">
        <v>333</v>
      </c>
      <c r="AB57" s="4" t="str">
        <f>VLOOKUP(A57,'REPORTE'!$A$1:$AG$1961,5,0)</f>
        <v>ECUATORIANO(A)</v>
      </c>
      <c r="AC57" s="4" t="str">
        <f>VLOOKUP(A57,'REPORTE'!$A$1:$AG$1961,30,0)</f>
        <v>Ninguna</v>
      </c>
      <c r="AD57" s="4" t="str">
        <f>VLOOKUP(A57,'REPORTE'!$A$1:$AG$1961,31,0)</f>
        <v>PICHINCHA</v>
      </c>
      <c r="AE57" s="4" t="str">
        <f>VLOOKUP(A57,'REPORTE'!$A$1:$AG$1961,32,0)</f>
        <v>QUITO</v>
      </c>
      <c r="AF57" s="4" t="str">
        <f>VLOOKUP(A57,'REPORTE'!$A$1:$AG$1961,33,0)</f>
        <v>CHILLOGALLO</v>
      </c>
      <c r="AG57" s="4" t="str">
        <f>VLOOKUP(AF57,PROVINCIAS!$F$1:$G$1171,2,0)</f>
        <v>URBANA</v>
      </c>
    </row>
    <row r="58" spans="1:33" customFormat="1" hidden="1" x14ac:dyDescent="0.45">
      <c r="A58" s="4">
        <v>1000519</v>
      </c>
      <c r="B58" s="4" t="s">
        <v>9655</v>
      </c>
      <c r="C58" s="7">
        <v>601658321</v>
      </c>
      <c r="D58" s="8">
        <v>64</v>
      </c>
      <c r="E58" s="4" t="s">
        <v>59</v>
      </c>
      <c r="F58" s="4">
        <v>1001068</v>
      </c>
      <c r="G58" s="4">
        <v>30</v>
      </c>
      <c r="H58" s="4">
        <v>0</v>
      </c>
      <c r="I58" s="4" t="str">
        <f t="shared" si="0"/>
        <v>A1</v>
      </c>
      <c r="J58" s="4" t="s">
        <v>10468</v>
      </c>
      <c r="K58" s="4" t="s">
        <v>10469</v>
      </c>
      <c r="L58" s="9">
        <v>44158</v>
      </c>
      <c r="M58" s="9">
        <v>45082</v>
      </c>
      <c r="N58" s="10" t="s">
        <v>776</v>
      </c>
      <c r="O58" s="4">
        <v>7500</v>
      </c>
      <c r="P58" s="4">
        <v>4586.83</v>
      </c>
      <c r="Q58" s="4">
        <v>21.5</v>
      </c>
      <c r="R58" s="4" t="s">
        <v>10994</v>
      </c>
      <c r="S58" s="4" t="s">
        <v>348</v>
      </c>
      <c r="T58" s="4" t="str">
        <f>VLOOKUP(A58,'REPORTE'!$A$1:$AG$1961,19,0)</f>
        <v>Venta al por mayor de frutas, legumbres y hortalizas.</v>
      </c>
      <c r="U58" s="4" t="str">
        <f>VLOOKUP(A58,'REPORTE'!$A$1:$AG$1961,20,0)</f>
        <v>Venta al por mayor varios</v>
      </c>
      <c r="V58" s="4">
        <v>1000588</v>
      </c>
      <c r="W58" s="4" t="s">
        <v>11523</v>
      </c>
      <c r="X58" s="4" t="s">
        <v>11872</v>
      </c>
      <c r="Y58" s="4" t="s">
        <v>12072</v>
      </c>
      <c r="Z58" s="4" t="s">
        <v>12091</v>
      </c>
      <c r="AA58" s="4" t="s">
        <v>333</v>
      </c>
      <c r="AB58" s="4" t="str">
        <f>VLOOKUP(A58,'REPORTE'!$A$1:$AG$1961,5,0)</f>
        <v>ECUATORIANO(A) INDIGENA</v>
      </c>
      <c r="AC58" s="4" t="str">
        <f>VLOOKUP(A58,'REPORTE'!$A$1:$AG$1961,30,0)</f>
        <v>Primaria</v>
      </c>
      <c r="AD58" s="4" t="str">
        <f>VLOOKUP(A58,'REPORTE'!$A$1:$AG$1961,31,0)</f>
        <v>PICHINCHA</v>
      </c>
      <c r="AE58" s="4" t="str">
        <f>VLOOKUP(A58,'REPORTE'!$A$1:$AG$1961,32,0)</f>
        <v>QUITO</v>
      </c>
      <c r="AF58" s="4" t="str">
        <f>VLOOKUP(A58,'REPORTE'!$A$1:$AG$1961,33,0)</f>
        <v>COMITE DEL PUEBLO</v>
      </c>
      <c r="AG58" s="4" t="str">
        <f>VLOOKUP(AF58,PROVINCIAS!$F$1:$G$1171,2,0)</f>
        <v>URBANA</v>
      </c>
    </row>
    <row r="59" spans="1:33" customFormat="1" hidden="1" x14ac:dyDescent="0.45">
      <c r="A59" s="4">
        <v>1000201</v>
      </c>
      <c r="B59" s="4" t="s">
        <v>9656</v>
      </c>
      <c r="C59" s="7">
        <v>1753750130</v>
      </c>
      <c r="D59" s="8">
        <v>24</v>
      </c>
      <c r="E59" s="4" t="s">
        <v>36</v>
      </c>
      <c r="F59" s="4">
        <v>1001074</v>
      </c>
      <c r="G59" s="4">
        <v>36</v>
      </c>
      <c r="H59" s="4">
        <v>45</v>
      </c>
      <c r="I59" s="4" t="str">
        <f t="shared" si="0"/>
        <v>A3</v>
      </c>
      <c r="J59" s="4" t="s">
        <v>10468</v>
      </c>
      <c r="K59" s="4" t="s">
        <v>10469</v>
      </c>
      <c r="L59" s="9">
        <v>44162</v>
      </c>
      <c r="M59" s="9">
        <v>45275</v>
      </c>
      <c r="N59" s="9">
        <v>44576</v>
      </c>
      <c r="O59" s="4">
        <v>1200</v>
      </c>
      <c r="P59" s="4">
        <v>890.43</v>
      </c>
      <c r="Q59" s="4">
        <v>23</v>
      </c>
      <c r="R59" s="4" t="s">
        <v>10995</v>
      </c>
      <c r="S59" s="4" t="s">
        <v>8754</v>
      </c>
      <c r="T59" s="4" t="str">
        <f>VLOOKUP(A59,'REPORTE'!$A$1:$AG$1961,19,0)</f>
        <v>Fabricación de cubrecabezas, prendas de vestir (sólo si las piezas se unen por adhesión y no por costura).</v>
      </c>
      <c r="U59" s="4" t="str">
        <f>VLOOKUP(A59,'REPORTE'!$A$1:$AG$1961,20,0)</f>
        <v>Fabricación de máquinaria y equipos</v>
      </c>
      <c r="V59" s="4">
        <v>1000263</v>
      </c>
      <c r="W59" s="4" t="s">
        <v>11170</v>
      </c>
      <c r="X59" s="4" t="s">
        <v>11873</v>
      </c>
      <c r="Y59" s="4" t="s">
        <v>12072</v>
      </c>
      <c r="Z59" s="4" t="s">
        <v>11150</v>
      </c>
      <c r="AA59" s="4" t="s">
        <v>333</v>
      </c>
      <c r="AB59" s="4" t="str">
        <f>VLOOKUP(A59,'REPORTE'!$A$1:$AG$1961,5,0)</f>
        <v>ECUATORIANO(A)</v>
      </c>
      <c r="AC59" s="4" t="str">
        <f>VLOOKUP(A59,'REPORTE'!$A$1:$AG$1961,30,0)</f>
        <v>Ninguna</v>
      </c>
      <c r="AD59" s="4" t="str">
        <f>VLOOKUP(A59,'REPORTE'!$A$1:$AG$1961,31,0)</f>
        <v>IMBABURA</v>
      </c>
      <c r="AE59" s="4" t="str">
        <f>VLOOKUP(A59,'REPORTE'!$A$1:$AG$1961,32,0)</f>
        <v>IBARRA</v>
      </c>
      <c r="AF59" s="4" t="str">
        <f>VLOOKUP(A59,'REPORTE'!$A$1:$AG$1961,33,0)</f>
        <v>IBARRA</v>
      </c>
      <c r="AG59" s="4" t="str">
        <f>VLOOKUP(AF59,PROVINCIAS!$F$1:$G$1171,2,0)</f>
        <v>URBANA</v>
      </c>
    </row>
    <row r="60" spans="1:33" customFormat="1" hidden="1" x14ac:dyDescent="0.45">
      <c r="A60" s="4">
        <v>1000580</v>
      </c>
      <c r="B60" s="4" t="s">
        <v>9657</v>
      </c>
      <c r="C60" s="7">
        <v>1724355167</v>
      </c>
      <c r="D60" s="8">
        <v>28</v>
      </c>
      <c r="E60" s="4" t="s">
        <v>36</v>
      </c>
      <c r="F60" s="4">
        <v>1001075</v>
      </c>
      <c r="G60" s="4">
        <v>16</v>
      </c>
      <c r="H60" s="4">
        <v>249</v>
      </c>
      <c r="I60" s="4" t="str">
        <f t="shared" si="0"/>
        <v>E</v>
      </c>
      <c r="J60" s="4" t="s">
        <v>10468</v>
      </c>
      <c r="K60" s="4" t="s">
        <v>10469</v>
      </c>
      <c r="L60" s="9">
        <v>44162</v>
      </c>
      <c r="M60" s="9">
        <v>44645</v>
      </c>
      <c r="N60" s="9">
        <v>44372</v>
      </c>
      <c r="O60" s="4">
        <v>430</v>
      </c>
      <c r="P60" s="4">
        <v>283.25</v>
      </c>
      <c r="Q60" s="4">
        <v>23</v>
      </c>
      <c r="R60" s="4" t="s">
        <v>10993</v>
      </c>
      <c r="S60" s="4" t="s">
        <v>11018</v>
      </c>
      <c r="T60" s="4" t="str">
        <f>VLOOKUP(A60,'REPORTE'!$A$1:$AG$1961,19,0)</f>
        <v>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v>
      </c>
      <c r="U60" s="4" t="str">
        <f>VLOOKUP(A60,'REPORTE'!$A$1:$AG$1961,20,0)</f>
        <v>Venta al por menor varios</v>
      </c>
      <c r="V60" s="4">
        <v>1000650</v>
      </c>
      <c r="W60" s="4" t="s">
        <v>11171</v>
      </c>
      <c r="X60" s="4" t="s">
        <v>11838</v>
      </c>
      <c r="Y60" s="4" t="s">
        <v>12072</v>
      </c>
      <c r="Z60" s="4" t="s">
        <v>11150</v>
      </c>
      <c r="AA60" s="4" t="s">
        <v>333</v>
      </c>
      <c r="AB60" s="4" t="str">
        <f>VLOOKUP(A60,'REPORTE'!$A$1:$AG$1961,5,0)</f>
        <v>ECUATORIANO(A)</v>
      </c>
      <c r="AC60" s="4" t="str">
        <f>VLOOKUP(A60,'REPORTE'!$A$1:$AG$1961,30,0)</f>
        <v>Secundaria</v>
      </c>
      <c r="AD60" s="4" t="str">
        <f>VLOOKUP(A60,'REPORTE'!$A$1:$AG$1961,31,0)</f>
        <v>PICHINCHA</v>
      </c>
      <c r="AE60" s="4" t="str">
        <f>VLOOKUP(A60,'REPORTE'!$A$1:$AG$1961,32,0)</f>
        <v>QUITO</v>
      </c>
      <c r="AF60" s="4" t="str">
        <f>VLOOKUP(A60,'REPORTE'!$A$1:$AG$1961,33,0)</f>
        <v>COTOCOLLAO</v>
      </c>
      <c r="AG60" s="4" t="str">
        <f>VLOOKUP(AF60,PROVINCIAS!$F$1:$G$1171,2,0)</f>
        <v>URBANA</v>
      </c>
    </row>
    <row r="61" spans="1:33" customFormat="1" hidden="1" x14ac:dyDescent="0.45">
      <c r="A61" s="4">
        <v>1000701</v>
      </c>
      <c r="B61" s="4" t="s">
        <v>9658</v>
      </c>
      <c r="C61" s="7">
        <v>1718572827</v>
      </c>
      <c r="D61" s="8">
        <v>35</v>
      </c>
      <c r="E61" s="4" t="s">
        <v>36</v>
      </c>
      <c r="F61" s="4">
        <v>1001079</v>
      </c>
      <c r="G61" s="4">
        <v>7</v>
      </c>
      <c r="H61" s="4">
        <v>411</v>
      </c>
      <c r="I61" s="4" t="str">
        <f t="shared" si="0"/>
        <v>E</v>
      </c>
      <c r="J61" s="4" t="s">
        <v>10468</v>
      </c>
      <c r="K61" s="4" t="s">
        <v>10469</v>
      </c>
      <c r="L61" s="9">
        <v>44165</v>
      </c>
      <c r="M61" s="9">
        <v>44391</v>
      </c>
      <c r="N61" s="9">
        <v>44210</v>
      </c>
      <c r="O61" s="4">
        <v>315</v>
      </c>
      <c r="P61" s="4">
        <v>308.67</v>
      </c>
      <c r="Q61" s="4">
        <v>23</v>
      </c>
      <c r="R61" s="4" t="s">
        <v>10993</v>
      </c>
      <c r="S61" s="4" t="s">
        <v>348</v>
      </c>
      <c r="T61" s="4" t="str">
        <f>VLOOKUP(A61,'REPORTE'!$A$1:$AG$1961,19,0)</f>
        <v>Venta al por mayor de frutas, legumbres y hortalizas.</v>
      </c>
      <c r="U61" s="4" t="str">
        <f>VLOOKUP(A61,'REPORTE'!$A$1:$AG$1961,20,0)</f>
        <v>Venta al por mayor varios</v>
      </c>
      <c r="V61" s="4">
        <v>1000770</v>
      </c>
      <c r="W61" s="4" t="s">
        <v>11172</v>
      </c>
      <c r="X61" s="4" t="s">
        <v>11854</v>
      </c>
      <c r="Y61" s="4" t="s">
        <v>12072</v>
      </c>
      <c r="Z61" s="4" t="s">
        <v>11150</v>
      </c>
      <c r="AA61" s="4" t="s">
        <v>333</v>
      </c>
      <c r="AB61" s="4" t="str">
        <f>VLOOKUP(A61,'REPORTE'!$A$1:$AG$1961,5,0)</f>
        <v>ECUATORIANO(A) INDIGENA</v>
      </c>
      <c r="AC61" s="4" t="str">
        <f>VLOOKUP(A61,'REPORTE'!$A$1:$AG$1961,30,0)</f>
        <v>Primaria</v>
      </c>
      <c r="AD61" s="4" t="str">
        <f>VLOOKUP(A61,'REPORTE'!$A$1:$AG$1961,31,0)</f>
        <v>CHIMBORAZO</v>
      </c>
      <c r="AE61" s="4" t="str">
        <f>VLOOKUP(A61,'REPORTE'!$A$1:$AG$1961,32,0)</f>
        <v>COLTA</v>
      </c>
      <c r="AF61" s="4" t="str">
        <f>VLOOKUP(A61,'REPORTE'!$A$1:$AG$1961,33,0)</f>
        <v>CAJABAMBA</v>
      </c>
      <c r="AG61" s="4" t="str">
        <f>VLOOKUP(AF61,PROVINCIAS!$F$1:$G$1171,2,0)</f>
        <v>URBANA</v>
      </c>
    </row>
    <row r="62" spans="1:33" x14ac:dyDescent="0.45">
      <c r="A62" s="77">
        <v>1000428</v>
      </c>
      <c r="B62" s="77" t="s">
        <v>9659</v>
      </c>
      <c r="C62" s="78">
        <v>602040933</v>
      </c>
      <c r="D62" s="79">
        <v>49</v>
      </c>
      <c r="E62" s="77" t="s">
        <v>36</v>
      </c>
      <c r="F62" s="77">
        <v>1001092</v>
      </c>
      <c r="G62" s="77">
        <v>24</v>
      </c>
      <c r="H62" s="77">
        <v>0</v>
      </c>
      <c r="I62" s="77" t="str">
        <f t="shared" si="0"/>
        <v>A1</v>
      </c>
      <c r="J62" s="77" t="s">
        <v>10466</v>
      </c>
      <c r="K62" s="77" t="s">
        <v>10467</v>
      </c>
      <c r="L62" s="80">
        <v>44168</v>
      </c>
      <c r="M62" s="80">
        <v>44909</v>
      </c>
      <c r="N62" s="81" t="s">
        <v>776</v>
      </c>
      <c r="O62" s="77">
        <v>3000</v>
      </c>
      <c r="P62" s="77">
        <v>1391.37</v>
      </c>
      <c r="Q62" s="77">
        <v>16</v>
      </c>
      <c r="R62" s="77" t="s">
        <v>10994</v>
      </c>
      <c r="S62" s="77" t="s">
        <v>11000</v>
      </c>
      <c r="T62" s="77" t="str">
        <f>VLOOKUP(A62,'REPORTE'!$A$1:$AG$1961,19,0)</f>
        <v>Empleado Privado</v>
      </c>
      <c r="U62" s="77" t="str">
        <f>VLOOKUP(A62,'REPORTE'!$A$1:$AG$1961,20,0)</f>
        <v>Empleado Privado</v>
      </c>
      <c r="V62" s="77">
        <v>1000491</v>
      </c>
      <c r="W62" s="77" t="s">
        <v>11524</v>
      </c>
      <c r="X62" s="77" t="s">
        <v>11874</v>
      </c>
      <c r="Y62" s="77" t="s">
        <v>12072</v>
      </c>
      <c r="Z62" s="77" t="s">
        <v>12092</v>
      </c>
      <c r="AA62" s="77" t="s">
        <v>74</v>
      </c>
      <c r="AB62" s="77" t="str">
        <f>VLOOKUP(A62,'REPORTE'!$A$1:$AG$1961,5,0)</f>
        <v>ECUATORIANO(A)</v>
      </c>
      <c r="AC62" s="77" t="str">
        <f>VLOOKUP(A62,'REPORTE'!$A$1:$AG$1961,30,0)</f>
        <v>Universitaria</v>
      </c>
      <c r="AD62" s="77" t="str">
        <f>VLOOKUP(A62,'REPORTE'!$A$1:$AG$1961,31,0)</f>
        <v>CHIMBORAZO</v>
      </c>
      <c r="AE62" s="77" t="str">
        <f>VLOOKUP(A62,'REPORTE'!$A$1:$AG$1961,32,0)</f>
        <v>RIOBAMBA</v>
      </c>
      <c r="AF62" s="77" t="str">
        <f>VLOOKUP(A62,'REPORTE'!$A$1:$AG$1961,33,0)</f>
        <v>RIOBAMBA</v>
      </c>
      <c r="AG62" s="77" t="str">
        <f>VLOOKUP(AF62,PROVINCIAS!$F$1:$G$1171,2,0)</f>
        <v>URBANA</v>
      </c>
    </row>
    <row r="63" spans="1:33" customFormat="1" hidden="1" x14ac:dyDescent="0.45">
      <c r="A63" s="4">
        <v>1000469</v>
      </c>
      <c r="B63" s="4" t="s">
        <v>9660</v>
      </c>
      <c r="C63" s="7">
        <v>1725470718</v>
      </c>
      <c r="D63" s="8">
        <v>23</v>
      </c>
      <c r="E63" s="4" t="s">
        <v>59</v>
      </c>
      <c r="F63" s="4">
        <v>1001091</v>
      </c>
      <c r="G63" s="4">
        <v>8</v>
      </c>
      <c r="H63" s="4">
        <v>200</v>
      </c>
      <c r="I63" s="4" t="str">
        <f t="shared" si="0"/>
        <v>E</v>
      </c>
      <c r="J63" s="4" t="s">
        <v>10468</v>
      </c>
      <c r="K63" s="4" t="s">
        <v>10469</v>
      </c>
      <c r="L63" s="9">
        <v>44168</v>
      </c>
      <c r="M63" s="9">
        <v>44421</v>
      </c>
      <c r="N63" s="9">
        <v>44421</v>
      </c>
      <c r="O63" s="4">
        <v>2000</v>
      </c>
      <c r="P63" s="4">
        <v>177.31</v>
      </c>
      <c r="Q63" s="4">
        <v>23</v>
      </c>
      <c r="R63" s="4" t="s">
        <v>10993</v>
      </c>
      <c r="S63" s="4" t="s">
        <v>244</v>
      </c>
      <c r="T63" s="4" t="str">
        <f>VLOOKUP(A63,'REPORTE'!$A$1:$AG$1961,19,0)</f>
        <v>Servicios de taxis.</v>
      </c>
      <c r="U63" s="4" t="str">
        <f>VLOOKUP(A63,'REPORTE'!$A$1:$AG$1961,20,0)</f>
        <v>Servicios Varios</v>
      </c>
      <c r="V63" s="4">
        <v>1000540</v>
      </c>
      <c r="W63" s="4" t="s">
        <v>11173</v>
      </c>
      <c r="X63" s="4" t="s">
        <v>11875</v>
      </c>
      <c r="Y63" s="4" t="s">
        <v>12072</v>
      </c>
      <c r="Z63" s="4" t="s">
        <v>11150</v>
      </c>
      <c r="AA63" s="4" t="s">
        <v>333</v>
      </c>
      <c r="AB63" s="4" t="str">
        <f>VLOOKUP(A63,'REPORTE'!$A$1:$AG$1961,5,0)</f>
        <v>ECUATORIANO(A) INDIGENA</v>
      </c>
      <c r="AC63" s="4" t="str">
        <f>VLOOKUP(A63,'REPORTE'!$A$1:$AG$1961,30,0)</f>
        <v>Secundaria</v>
      </c>
      <c r="AD63" s="4" t="str">
        <f>VLOOKUP(A63,'REPORTE'!$A$1:$AG$1961,31,0)</f>
        <v>PICHINCHA</v>
      </c>
      <c r="AE63" s="4" t="str">
        <f>VLOOKUP(A63,'REPORTE'!$A$1:$AG$1961,32,0)</f>
        <v>QUITO</v>
      </c>
      <c r="AF63" s="4" t="str">
        <f>VLOOKUP(A63,'REPORTE'!$A$1:$AG$1961,33,0)</f>
        <v>COTOCOLLAO</v>
      </c>
      <c r="AG63" s="4" t="str">
        <f>VLOOKUP(AF63,PROVINCIAS!$F$1:$G$1171,2,0)</f>
        <v>URBANA</v>
      </c>
    </row>
    <row r="64" spans="1:33" customFormat="1" hidden="1" x14ac:dyDescent="0.45">
      <c r="A64" s="4">
        <v>1000946</v>
      </c>
      <c r="B64" s="4" t="s">
        <v>9661</v>
      </c>
      <c r="C64" s="7">
        <v>500628912</v>
      </c>
      <c r="D64" s="8">
        <v>70</v>
      </c>
      <c r="E64" s="4" t="s">
        <v>36</v>
      </c>
      <c r="F64" s="4">
        <v>1001090</v>
      </c>
      <c r="G64" s="4">
        <v>18</v>
      </c>
      <c r="H64" s="4">
        <v>9</v>
      </c>
      <c r="I64" s="4" t="str">
        <f t="shared" si="0"/>
        <v>A2</v>
      </c>
      <c r="J64" s="4" t="s">
        <v>10468</v>
      </c>
      <c r="K64" s="4" t="s">
        <v>10469</v>
      </c>
      <c r="L64" s="9">
        <v>44168</v>
      </c>
      <c r="M64" s="9">
        <v>44732</v>
      </c>
      <c r="N64" s="9">
        <v>44612</v>
      </c>
      <c r="O64" s="4">
        <v>4000</v>
      </c>
      <c r="P64" s="4">
        <v>1225.43</v>
      </c>
      <c r="Q64" s="4">
        <v>21.5</v>
      </c>
      <c r="R64" s="4" t="s">
        <v>10995</v>
      </c>
      <c r="S64" s="4" t="s">
        <v>11122</v>
      </c>
      <c r="T64" s="4" t="str">
        <f>VLOOKUP(A64,'REPORTE'!$A$1:$AG$1961,19,0)</f>
        <v>Venta al por menor de equipos de: radio, televisión y estereofónicos, reproductores y grabadores de CD y DVD en establecimientos especializados.</v>
      </c>
      <c r="U64" s="4" t="str">
        <f>VLOOKUP(A64,'REPORTE'!$A$1:$AG$1961,20,0)</f>
        <v>Venta al por menor varios</v>
      </c>
      <c r="V64" s="4">
        <v>1001016</v>
      </c>
      <c r="W64" s="4" t="s">
        <v>11525</v>
      </c>
      <c r="X64" s="4" t="s">
        <v>11829</v>
      </c>
      <c r="Y64" s="4" t="s">
        <v>12072</v>
      </c>
      <c r="Z64" s="4" t="s">
        <v>12093</v>
      </c>
      <c r="AA64" s="4" t="s">
        <v>333</v>
      </c>
      <c r="AB64" s="4" t="str">
        <f>VLOOKUP(A64,'REPORTE'!$A$1:$AG$1961,5,0)</f>
        <v>ECUATORIANO(A)</v>
      </c>
      <c r="AC64" s="4" t="str">
        <f>VLOOKUP(A64,'REPORTE'!$A$1:$AG$1961,30,0)</f>
        <v>Primaria</v>
      </c>
      <c r="AD64" s="4" t="str">
        <f>VLOOKUP(A64,'REPORTE'!$A$1:$AG$1961,31,0)</f>
        <v>COTOPAXI</v>
      </c>
      <c r="AE64" s="4" t="str">
        <f>VLOOKUP(A64,'REPORTE'!$A$1:$AG$1961,32,0)</f>
        <v>SALCEDO</v>
      </c>
      <c r="AF64" s="4" t="str">
        <f>VLOOKUP(A64,'REPORTE'!$A$1:$AG$1961,33,0)</f>
        <v>SAN MIGUEL</v>
      </c>
      <c r="AG64" s="4" t="str">
        <f>VLOOKUP(AF64,PROVINCIAS!$F$1:$G$1171,2,0)</f>
        <v>URBANA</v>
      </c>
    </row>
    <row r="65" spans="1:33" customFormat="1" hidden="1" x14ac:dyDescent="0.45">
      <c r="A65" s="4">
        <v>1000971</v>
      </c>
      <c r="B65" s="4" t="s">
        <v>9662</v>
      </c>
      <c r="C65" s="7">
        <v>1720523016</v>
      </c>
      <c r="D65" s="8">
        <v>35</v>
      </c>
      <c r="E65" s="4" t="s">
        <v>59</v>
      </c>
      <c r="F65" s="4">
        <v>1001094</v>
      </c>
      <c r="G65" s="4">
        <v>24</v>
      </c>
      <c r="H65" s="4">
        <v>0</v>
      </c>
      <c r="I65" s="4" t="str">
        <f t="shared" si="0"/>
        <v>A1</v>
      </c>
      <c r="J65" s="4" t="s">
        <v>10468</v>
      </c>
      <c r="K65" s="4" t="s">
        <v>10469</v>
      </c>
      <c r="L65" s="9">
        <v>44168</v>
      </c>
      <c r="M65" s="9">
        <v>44915</v>
      </c>
      <c r="N65" s="10" t="s">
        <v>776</v>
      </c>
      <c r="O65" s="4">
        <v>3000</v>
      </c>
      <c r="P65" s="4">
        <v>1454.85</v>
      </c>
      <c r="Q65" s="4">
        <v>21.5</v>
      </c>
      <c r="R65" s="4" t="s">
        <v>10994</v>
      </c>
      <c r="S65" s="4" t="s">
        <v>11019</v>
      </c>
      <c r="T65" s="4" t="str">
        <f>VLOOKUP(A65,'REPORTE'!$A$1:$AG$1961,19,0)</f>
        <v>Actividades de alquiler de automóviles privados con conductor.</v>
      </c>
      <c r="U65" s="4" t="str">
        <f>VLOOKUP(A65,'REPORTE'!$A$1:$AG$1961,20,0)</f>
        <v>Actividades de alquiler con fines operativos de automóviles</v>
      </c>
      <c r="V65" s="4">
        <v>1001041</v>
      </c>
      <c r="W65" s="4" t="s">
        <v>11526</v>
      </c>
      <c r="X65" s="4" t="s">
        <v>11876</v>
      </c>
      <c r="Y65" s="4" t="s">
        <v>12072</v>
      </c>
      <c r="Z65" s="4" t="s">
        <v>12094</v>
      </c>
      <c r="AA65" s="4" t="s">
        <v>333</v>
      </c>
      <c r="AB65" s="4" t="str">
        <f>VLOOKUP(A65,'REPORTE'!$A$1:$AG$1961,5,0)</f>
        <v>ECUATORIANO(A) INDIGENA</v>
      </c>
      <c r="AC65" s="4" t="str">
        <f>VLOOKUP(A65,'REPORTE'!$A$1:$AG$1961,30,0)</f>
        <v>Secundaria</v>
      </c>
      <c r="AD65" s="4" t="str">
        <f>VLOOKUP(A65,'REPORTE'!$A$1:$AG$1961,31,0)</f>
        <v>CHIMBORAZO</v>
      </c>
      <c r="AE65" s="4" t="str">
        <f>VLOOKUP(A65,'REPORTE'!$A$1:$AG$1961,32,0)</f>
        <v>RIOBAMBA</v>
      </c>
      <c r="AF65" s="4" t="str">
        <f>VLOOKUP(A65,'REPORTE'!$A$1:$AG$1961,33,0)</f>
        <v>CACHA (CAB EN MACHANGARA)</v>
      </c>
      <c r="AG65" s="4" t="str">
        <f>VLOOKUP(AF65,PROVINCIAS!$F$1:$G$1171,2,0)</f>
        <v>RURAL</v>
      </c>
    </row>
    <row r="66" spans="1:33" customFormat="1" hidden="1" x14ac:dyDescent="0.45">
      <c r="A66" s="4">
        <v>1000476</v>
      </c>
      <c r="B66" s="4" t="s">
        <v>9663</v>
      </c>
      <c r="C66" s="7">
        <v>1720303567</v>
      </c>
      <c r="D66" s="8">
        <v>33</v>
      </c>
      <c r="E66" s="4" t="s">
        <v>36</v>
      </c>
      <c r="F66" s="4">
        <v>1001100</v>
      </c>
      <c r="G66" s="4">
        <v>36</v>
      </c>
      <c r="H66" s="4">
        <v>188</v>
      </c>
      <c r="I66" s="4" t="str">
        <f t="shared" si="0"/>
        <v>E</v>
      </c>
      <c r="J66" s="4" t="s">
        <v>10468</v>
      </c>
      <c r="K66" s="4" t="s">
        <v>10469</v>
      </c>
      <c r="L66" s="9">
        <v>44170</v>
      </c>
      <c r="M66" s="9">
        <v>45285</v>
      </c>
      <c r="N66" s="9">
        <v>44433</v>
      </c>
      <c r="O66" s="4">
        <v>1925</v>
      </c>
      <c r="P66" s="4">
        <v>1676</v>
      </c>
      <c r="Q66" s="4">
        <v>23</v>
      </c>
      <c r="R66" s="4" t="s">
        <v>10993</v>
      </c>
      <c r="S66" s="4" t="s">
        <v>348</v>
      </c>
      <c r="T66" s="4" t="str">
        <f>VLOOKUP(A66,'REPORTE'!$A$1:$AG$1961,19,0)</f>
        <v>Actividades de confección a la medida de prendas de vestir (costureras, sastres).</v>
      </c>
      <c r="U66" s="4" t="str">
        <f>VLOOKUP(A66,'REPORTE'!$A$1:$AG$1961,20,0)</f>
        <v>Actividades de confección a la medida de prendas de vestir (costureras, sastres).</v>
      </c>
      <c r="V66" s="4">
        <v>1000547</v>
      </c>
      <c r="W66" s="4" t="s">
        <v>11174</v>
      </c>
      <c r="X66" s="4" t="s">
        <v>11854</v>
      </c>
      <c r="Y66" s="4" t="s">
        <v>12072</v>
      </c>
      <c r="Z66" s="4" t="s">
        <v>12095</v>
      </c>
      <c r="AA66" s="4" t="s">
        <v>333</v>
      </c>
      <c r="AB66" s="4" t="str">
        <f>VLOOKUP(A66,'REPORTE'!$A$1:$AG$1961,5,0)</f>
        <v>ECUATORIANO(A)</v>
      </c>
      <c r="AC66" s="4" t="str">
        <f>VLOOKUP(A66,'REPORTE'!$A$1:$AG$1961,30,0)</f>
        <v>Secundaria</v>
      </c>
      <c r="AD66" s="4" t="str">
        <f>VLOOKUP(A66,'REPORTE'!$A$1:$AG$1961,31,0)</f>
        <v>PICHINCHA</v>
      </c>
      <c r="AE66" s="4" t="str">
        <f>VLOOKUP(A66,'REPORTE'!$A$1:$AG$1961,32,0)</f>
        <v>QUITO</v>
      </c>
      <c r="AF66" s="4" t="str">
        <f>VLOOKUP(A66,'REPORTE'!$A$1:$AG$1961,33,0)</f>
        <v>SAN BLAS</v>
      </c>
      <c r="AG66" s="4" t="str">
        <f>VLOOKUP(AF66,PROVINCIAS!$F$1:$G$1171,2,0)</f>
        <v>URBANA</v>
      </c>
    </row>
    <row r="67" spans="1:33" customFormat="1" hidden="1" x14ac:dyDescent="0.45">
      <c r="A67" s="4">
        <v>1000610</v>
      </c>
      <c r="B67" s="4" t="s">
        <v>9664</v>
      </c>
      <c r="C67" s="7">
        <v>1712846425</v>
      </c>
      <c r="D67" s="8">
        <v>48</v>
      </c>
      <c r="E67" s="4" t="s">
        <v>59</v>
      </c>
      <c r="F67" s="4">
        <v>1001101</v>
      </c>
      <c r="G67" s="4">
        <v>30</v>
      </c>
      <c r="H67" s="4">
        <v>66</v>
      </c>
      <c r="I67" s="4" t="str">
        <f t="shared" ref="I67:I130" si="1">+IF(H67&lt;=5,"A1",IF(H67&lt;=30,"A2",IF(H67&lt;=60,"A3",IF(H67&lt;=75,"B1",IF(H67&lt;=90,"B2",IF(H67&lt;=120,"C1",IF(H67&lt;=150,"C2",IF(H67&lt;=180,"D","E"))))))))</f>
        <v>B1</v>
      </c>
      <c r="J67" s="4" t="s">
        <v>10468</v>
      </c>
      <c r="K67" s="4" t="s">
        <v>10469</v>
      </c>
      <c r="L67" s="9">
        <v>44170</v>
      </c>
      <c r="M67" s="9">
        <v>45102</v>
      </c>
      <c r="N67" s="9">
        <v>44555</v>
      </c>
      <c r="O67" s="4">
        <v>1170</v>
      </c>
      <c r="P67" s="4">
        <v>837.65</v>
      </c>
      <c r="Q67" s="4">
        <v>23</v>
      </c>
      <c r="R67" s="4" t="s">
        <v>10993</v>
      </c>
      <c r="S67" s="4" t="s">
        <v>348</v>
      </c>
      <c r="T67" s="4" t="str">
        <f>VLOOKUP(A67,'REPORTE'!$A$1:$AG$1961,19,0)</f>
        <v>Venta al por mayor de frutas, legumbres y hortalizas.</v>
      </c>
      <c r="U67" s="4" t="str">
        <f>VLOOKUP(A67,'REPORTE'!$A$1:$AG$1961,20,0)</f>
        <v>Venta al por mayor varios</v>
      </c>
      <c r="V67" s="4">
        <v>1000681</v>
      </c>
      <c r="W67" s="4" t="s">
        <v>11175</v>
      </c>
      <c r="X67" s="4" t="s">
        <v>11877</v>
      </c>
      <c r="Y67" s="4" t="s">
        <v>12072</v>
      </c>
      <c r="Z67" s="4" t="s">
        <v>11150</v>
      </c>
      <c r="AA67" s="4" t="s">
        <v>333</v>
      </c>
      <c r="AB67" s="4" t="str">
        <f>VLOOKUP(A67,'REPORTE'!$A$1:$AG$1961,5,0)</f>
        <v>ECUATORIANO(A) INDIGENA</v>
      </c>
      <c r="AC67" s="4" t="str">
        <f>VLOOKUP(A67,'REPORTE'!$A$1:$AG$1961,30,0)</f>
        <v>Primaria</v>
      </c>
      <c r="AD67" s="4" t="str">
        <f>VLOOKUP(A67,'REPORTE'!$A$1:$AG$1961,31,0)</f>
        <v>CHIMBORAZO</v>
      </c>
      <c r="AE67" s="4" t="str">
        <f>VLOOKUP(A67,'REPORTE'!$A$1:$AG$1961,32,0)</f>
        <v>RIOBAMBA</v>
      </c>
      <c r="AF67" s="4" t="str">
        <f>VLOOKUP(A67,'REPORTE'!$A$1:$AG$1961,33,0)</f>
        <v>YARUQUIES</v>
      </c>
      <c r="AG67" s="4" t="str">
        <f>VLOOKUP(AF67,PROVINCIAS!$F$1:$G$1171,2,0)</f>
        <v>URBANA</v>
      </c>
    </row>
    <row r="68" spans="1:33" customFormat="1" hidden="1" x14ac:dyDescent="0.45">
      <c r="A68" s="4">
        <v>1000661</v>
      </c>
      <c r="B68" s="4" t="s">
        <v>9665</v>
      </c>
      <c r="C68" s="7">
        <v>1717923161</v>
      </c>
      <c r="D68" s="8">
        <v>40</v>
      </c>
      <c r="E68" s="4" t="s">
        <v>59</v>
      </c>
      <c r="F68" s="4">
        <v>1001116</v>
      </c>
      <c r="G68" s="4">
        <v>8</v>
      </c>
      <c r="H68" s="4">
        <v>280</v>
      </c>
      <c r="I68" s="4" t="str">
        <f t="shared" si="1"/>
        <v>E</v>
      </c>
      <c r="J68" s="4" t="s">
        <v>10468</v>
      </c>
      <c r="K68" s="4" t="s">
        <v>10469</v>
      </c>
      <c r="L68" s="9">
        <v>44183</v>
      </c>
      <c r="M68" s="9">
        <v>44433</v>
      </c>
      <c r="N68" s="9">
        <v>44341</v>
      </c>
      <c r="O68" s="4">
        <v>280</v>
      </c>
      <c r="P68" s="4">
        <v>142.22</v>
      </c>
      <c r="Q68" s="4">
        <v>23</v>
      </c>
      <c r="R68" s="4" t="s">
        <v>10993</v>
      </c>
      <c r="S68" s="4" t="s">
        <v>348</v>
      </c>
      <c r="T68" s="4" t="str">
        <f>VLOOKUP(A68,'REPORTE'!$A$1:$AG$1961,19,0)</f>
        <v>Venta al por menor de frutas, legumbres y hortalizas frescas o en conserva en establecimientos especializados.</v>
      </c>
      <c r="U68" s="4" t="str">
        <f>VLOOKUP(A68,'REPORTE'!$A$1:$AG$1961,20,0)</f>
        <v>Venta al por menor varios</v>
      </c>
      <c r="V68" s="4">
        <v>1000731</v>
      </c>
      <c r="W68" s="4" t="s">
        <v>11176</v>
      </c>
      <c r="X68" s="4" t="s">
        <v>11854</v>
      </c>
      <c r="Y68" s="4" t="s">
        <v>12072</v>
      </c>
      <c r="Z68" s="4" t="s">
        <v>11150</v>
      </c>
      <c r="AA68" s="4" t="s">
        <v>333</v>
      </c>
      <c r="AB68" s="4" t="str">
        <f>VLOOKUP(A68,'REPORTE'!$A$1:$AG$1961,5,0)</f>
        <v>ECUATORIANO(A)</v>
      </c>
      <c r="AC68" s="4" t="str">
        <f>VLOOKUP(A68,'REPORTE'!$A$1:$AG$1961,30,0)</f>
        <v>Ninguna</v>
      </c>
      <c r="AD68" s="4" t="str">
        <f>VLOOKUP(A68,'REPORTE'!$A$1:$AG$1961,31,0)</f>
        <v>CHIMBORAZO</v>
      </c>
      <c r="AE68" s="4" t="str">
        <f>VLOOKUP(A68,'REPORTE'!$A$1:$AG$1961,32,0)</f>
        <v>RIOBAMBA</v>
      </c>
      <c r="AF68" s="4" t="str">
        <f>VLOOKUP(A68,'REPORTE'!$A$1:$AG$1961,33,0)</f>
        <v>YARUQUIES</v>
      </c>
      <c r="AG68" s="4" t="str">
        <f>VLOOKUP(AF68,PROVINCIAS!$F$1:$G$1171,2,0)</f>
        <v>URBANA</v>
      </c>
    </row>
    <row r="69" spans="1:33" x14ac:dyDescent="0.45">
      <c r="A69" s="77">
        <v>1000093</v>
      </c>
      <c r="B69" s="77" t="s">
        <v>9666</v>
      </c>
      <c r="C69" s="78">
        <v>602047862</v>
      </c>
      <c r="D69" s="79">
        <v>56</v>
      </c>
      <c r="E69" s="77" t="s">
        <v>59</v>
      </c>
      <c r="F69" s="77">
        <v>1001124</v>
      </c>
      <c r="G69" s="77">
        <v>36</v>
      </c>
      <c r="H69" s="77">
        <v>8</v>
      </c>
      <c r="I69" s="77" t="str">
        <f t="shared" si="1"/>
        <v>A2</v>
      </c>
      <c r="J69" s="77" t="s">
        <v>10466</v>
      </c>
      <c r="K69" s="77" t="s">
        <v>10467</v>
      </c>
      <c r="L69" s="80">
        <v>44186</v>
      </c>
      <c r="M69" s="80">
        <v>45281</v>
      </c>
      <c r="N69" s="80">
        <v>44613</v>
      </c>
      <c r="O69" s="77">
        <v>2300</v>
      </c>
      <c r="P69" s="77">
        <v>1712.97</v>
      </c>
      <c r="Q69" s="77">
        <v>16</v>
      </c>
      <c r="R69" s="77" t="s">
        <v>10995</v>
      </c>
      <c r="S69" s="77" t="s">
        <v>11000</v>
      </c>
      <c r="T69" s="77" t="str">
        <f>VLOOKUP(A69,'REPORTE'!$A$1:$AG$1961,19,0)</f>
        <v>Empleado Privado</v>
      </c>
      <c r="U69" s="77" t="str">
        <f>VLOOKUP(A69,'REPORTE'!$A$1:$AG$1961,20,0)</f>
        <v>Empleado Privado</v>
      </c>
      <c r="V69" s="77">
        <v>1000116</v>
      </c>
      <c r="W69" s="77" t="s">
        <v>11150</v>
      </c>
      <c r="X69" s="77" t="s">
        <v>11878</v>
      </c>
      <c r="Y69" s="77" t="s">
        <v>12072</v>
      </c>
      <c r="Z69" s="77" t="s">
        <v>11150</v>
      </c>
      <c r="AA69" s="77" t="s">
        <v>74</v>
      </c>
      <c r="AB69" s="77" t="str">
        <f>VLOOKUP(A69,'REPORTE'!$A$1:$AG$1961,5,0)</f>
        <v>ECUATORIANO(A) INDIGENA</v>
      </c>
      <c r="AC69" s="77" t="str">
        <f>VLOOKUP(A69,'REPORTE'!$A$1:$AG$1961,30,0)</f>
        <v>Secundaria</v>
      </c>
      <c r="AD69" s="77" t="str">
        <f>VLOOKUP(A69,'REPORTE'!$A$1:$AG$1961,31,0)</f>
        <v>CHIMBORAZO</v>
      </c>
      <c r="AE69" s="77" t="str">
        <f>VLOOKUP(A69,'REPORTE'!$A$1:$AG$1961,32,0)</f>
        <v>RIOBAMBA</v>
      </c>
      <c r="AF69" s="77" t="str">
        <f>VLOOKUP(A69,'REPORTE'!$A$1:$AG$1961,33,0)</f>
        <v>SAN JUAN</v>
      </c>
      <c r="AG69" s="77" t="str">
        <f>VLOOKUP(AF69,PROVINCIAS!$F$1:$G$1171,2,0)</f>
        <v>RURAL</v>
      </c>
    </row>
    <row r="70" spans="1:33" customFormat="1" hidden="1" x14ac:dyDescent="0.45">
      <c r="A70" s="4">
        <v>1000063</v>
      </c>
      <c r="B70" s="4" t="s">
        <v>9667</v>
      </c>
      <c r="C70" s="7">
        <v>604274910</v>
      </c>
      <c r="D70" s="8">
        <v>34</v>
      </c>
      <c r="E70" s="4" t="s">
        <v>36</v>
      </c>
      <c r="F70" s="4">
        <v>1001130</v>
      </c>
      <c r="G70" s="4">
        <v>36</v>
      </c>
      <c r="H70" s="4">
        <v>384</v>
      </c>
      <c r="I70" s="4" t="str">
        <f t="shared" si="1"/>
        <v>E</v>
      </c>
      <c r="J70" s="4" t="s">
        <v>10468</v>
      </c>
      <c r="K70" s="4" t="s">
        <v>10469</v>
      </c>
      <c r="L70" s="9">
        <v>44191</v>
      </c>
      <c r="M70" s="9">
        <v>45301</v>
      </c>
      <c r="N70" s="9">
        <v>44237</v>
      </c>
      <c r="O70" s="4">
        <v>1256</v>
      </c>
      <c r="P70" s="4">
        <v>1246.6600000000001</v>
      </c>
      <c r="Q70" s="4">
        <v>23</v>
      </c>
      <c r="R70" s="4" t="s">
        <v>10993</v>
      </c>
      <c r="S70" s="4" t="s">
        <v>244</v>
      </c>
      <c r="T70" s="4" t="str">
        <f>VLOOKUP(A70,'REPORTE'!$A$1:$AG$1961,19,0)</f>
        <v>Empleado Privado</v>
      </c>
      <c r="U70" s="4" t="str">
        <f>VLOOKUP(A70,'REPORTE'!$A$1:$AG$1961,20,0)</f>
        <v>Empleado Privado</v>
      </c>
      <c r="V70" s="4">
        <v>1000086</v>
      </c>
      <c r="W70" s="4" t="s">
        <v>11177</v>
      </c>
      <c r="X70" s="4" t="s">
        <v>11879</v>
      </c>
      <c r="Y70" s="4" t="s">
        <v>12072</v>
      </c>
      <c r="Z70" s="4" t="s">
        <v>11150</v>
      </c>
      <c r="AA70" s="4" t="s">
        <v>74</v>
      </c>
      <c r="AB70" s="4" t="str">
        <f>VLOOKUP(A70,'REPORTE'!$A$1:$AG$1961,5,0)</f>
        <v>ECUATORIANO(A) INDIGENA</v>
      </c>
      <c r="AC70" s="4" t="str">
        <f>VLOOKUP(A70,'REPORTE'!$A$1:$AG$1961,30,0)</f>
        <v>Primaria</v>
      </c>
      <c r="AD70" s="4" t="str">
        <f>VLOOKUP(A70,'REPORTE'!$A$1:$AG$1961,31,0)</f>
        <v>CHIMBORAZO</v>
      </c>
      <c r="AE70" s="4" t="str">
        <f>VLOOKUP(A70,'REPORTE'!$A$1:$AG$1961,32,0)</f>
        <v>RIOBAMBA</v>
      </c>
      <c r="AF70" s="4" t="str">
        <f>VLOOKUP(A70,'REPORTE'!$A$1:$AG$1961,33,0)</f>
        <v>LIZARZABURU</v>
      </c>
      <c r="AG70" s="4" t="str">
        <f>VLOOKUP(AF70,PROVINCIAS!$F$1:$G$1171,2,0)</f>
        <v>URBANA</v>
      </c>
    </row>
    <row r="71" spans="1:33" customFormat="1" hidden="1" x14ac:dyDescent="0.45">
      <c r="A71" s="4">
        <v>1000122</v>
      </c>
      <c r="B71" s="4" t="s">
        <v>9668</v>
      </c>
      <c r="C71" s="7">
        <v>604313320</v>
      </c>
      <c r="D71" s="8">
        <v>37</v>
      </c>
      <c r="E71" s="4" t="s">
        <v>36</v>
      </c>
      <c r="F71" s="4">
        <v>1001131</v>
      </c>
      <c r="G71" s="4">
        <v>24</v>
      </c>
      <c r="H71" s="4">
        <v>0</v>
      </c>
      <c r="I71" s="4" t="str">
        <f t="shared" si="1"/>
        <v>A1</v>
      </c>
      <c r="J71" s="4" t="s">
        <v>10468</v>
      </c>
      <c r="K71" s="4" t="s">
        <v>10469</v>
      </c>
      <c r="L71" s="9">
        <v>44191</v>
      </c>
      <c r="M71" s="9">
        <v>44936</v>
      </c>
      <c r="N71" s="10" t="s">
        <v>776</v>
      </c>
      <c r="O71" s="4">
        <v>885</v>
      </c>
      <c r="P71" s="4">
        <v>468.63</v>
      </c>
      <c r="Q71" s="4">
        <v>23</v>
      </c>
      <c r="R71" s="4" t="s">
        <v>10994</v>
      </c>
      <c r="S71" s="4" t="s">
        <v>11006</v>
      </c>
      <c r="T71" s="4" t="str">
        <f>VLOOKUP(A71,'REPORTE'!$A$1:$AG$1961,19,0)</f>
        <v>Fabricación de otros accesorios de vestir: guantes, cinturones, chales, corbatas, corbatines, redecillas para el cabello, calzado de materiales textiles sin aplicación de suelas, etcétera, incluido la fabricación de partes de productos o prendas textiles.</v>
      </c>
      <c r="U71" s="4" t="str">
        <f>VLOOKUP(A71,'REPORTE'!$A$1:$AG$1961,20,0)</f>
        <v>Fabricación de máquinaria y equipos</v>
      </c>
      <c r="V71" s="4">
        <v>1000153</v>
      </c>
      <c r="W71" s="4" t="s">
        <v>11178</v>
      </c>
      <c r="X71" s="4" t="s">
        <v>11865</v>
      </c>
      <c r="Y71" s="4" t="s">
        <v>12072</v>
      </c>
      <c r="Z71" s="4" t="s">
        <v>12096</v>
      </c>
      <c r="AA71" s="4" t="s">
        <v>74</v>
      </c>
      <c r="AB71" s="4" t="str">
        <f>VLOOKUP(A71,'REPORTE'!$A$1:$AG$1961,5,0)</f>
        <v>ECUATORIANO(A) INDIGENA</v>
      </c>
      <c r="AC71" s="4" t="str">
        <f>VLOOKUP(A71,'REPORTE'!$A$1:$AG$1961,30,0)</f>
        <v>Secundaria</v>
      </c>
      <c r="AD71" s="4" t="str">
        <f>VLOOKUP(A71,'REPORTE'!$A$1:$AG$1961,31,0)</f>
        <v>CHIMBORAZO</v>
      </c>
      <c r="AE71" s="4" t="str">
        <f>VLOOKUP(A71,'REPORTE'!$A$1:$AG$1961,32,0)</f>
        <v>RIOBAMBA</v>
      </c>
      <c r="AF71" s="4" t="str">
        <f>VLOOKUP(A71,'REPORTE'!$A$1:$AG$1961,33,0)</f>
        <v>VELOZ</v>
      </c>
      <c r="AG71" s="4" t="str">
        <f>VLOOKUP(AF71,PROVINCIAS!$F$1:$G$1171,2,0)</f>
        <v>URBANA</v>
      </c>
    </row>
    <row r="72" spans="1:33" x14ac:dyDescent="0.45">
      <c r="A72" s="77">
        <v>1000559</v>
      </c>
      <c r="B72" s="77" t="s">
        <v>9669</v>
      </c>
      <c r="C72" s="78">
        <v>602214801</v>
      </c>
      <c r="D72" s="79">
        <v>55</v>
      </c>
      <c r="E72" s="77" t="s">
        <v>59</v>
      </c>
      <c r="F72" s="77">
        <v>1001140</v>
      </c>
      <c r="G72" s="77">
        <v>12</v>
      </c>
      <c r="H72" s="77">
        <v>9</v>
      </c>
      <c r="I72" s="77" t="str">
        <f t="shared" si="1"/>
        <v>A2</v>
      </c>
      <c r="J72" s="77" t="s">
        <v>10466</v>
      </c>
      <c r="K72" s="77" t="s">
        <v>10467</v>
      </c>
      <c r="L72" s="80">
        <v>44195</v>
      </c>
      <c r="M72" s="80">
        <v>44581</v>
      </c>
      <c r="N72" s="80">
        <v>44612</v>
      </c>
      <c r="O72" s="77">
        <v>860</v>
      </c>
      <c r="P72" s="77">
        <v>77.180000000000007</v>
      </c>
      <c r="Q72" s="77">
        <v>16</v>
      </c>
      <c r="R72" s="77" t="s">
        <v>10995</v>
      </c>
      <c r="S72" s="77" t="s">
        <v>11000</v>
      </c>
      <c r="T72" s="77" t="str">
        <f>VLOOKUP(A72,'REPORTE'!$A$1:$AG$1961,19,0)</f>
        <v>Jubilado</v>
      </c>
      <c r="U72" s="77" t="str">
        <f>VLOOKUP(A72,'REPORTE'!$A$1:$AG$1961,20,0)</f>
        <v>Jubilado</v>
      </c>
      <c r="V72" s="77">
        <v>1000630</v>
      </c>
      <c r="W72" s="77" t="s">
        <v>11150</v>
      </c>
      <c r="X72" s="77" t="s">
        <v>11880</v>
      </c>
      <c r="Y72" s="77" t="s">
        <v>12072</v>
      </c>
      <c r="Z72" s="77" t="s">
        <v>11150</v>
      </c>
      <c r="AA72" s="77" t="s">
        <v>74</v>
      </c>
      <c r="AB72" s="77" t="str">
        <f>VLOOKUP(A72,'REPORTE'!$A$1:$AG$1961,5,0)</f>
        <v>ECUATORIANO(A)</v>
      </c>
      <c r="AC72" s="77" t="str">
        <f>VLOOKUP(A72,'REPORTE'!$A$1:$AG$1961,30,0)</f>
        <v>Primaria</v>
      </c>
      <c r="AD72" s="77" t="str">
        <f>VLOOKUP(A72,'REPORTE'!$A$1:$AG$1961,31,0)</f>
        <v>CHIMBORAZO</v>
      </c>
      <c r="AE72" s="77" t="str">
        <f>VLOOKUP(A72,'REPORTE'!$A$1:$AG$1961,32,0)</f>
        <v>RIOBAMBA</v>
      </c>
      <c r="AF72" s="77" t="str">
        <f>VLOOKUP(A72,'REPORTE'!$A$1:$AG$1961,33,0)</f>
        <v>LIZARZABURU</v>
      </c>
      <c r="AG72" s="77" t="str">
        <f>VLOOKUP(AF72,PROVINCIAS!$F$1:$G$1171,2,0)</f>
        <v>URBANA</v>
      </c>
    </row>
    <row r="73" spans="1:33" customFormat="1" hidden="1" x14ac:dyDescent="0.45">
      <c r="A73" s="4">
        <v>1000633</v>
      </c>
      <c r="B73" s="4" t="s">
        <v>9670</v>
      </c>
      <c r="C73" s="7">
        <v>603096041</v>
      </c>
      <c r="D73" s="8">
        <v>44</v>
      </c>
      <c r="E73" s="4" t="s">
        <v>36</v>
      </c>
      <c r="F73" s="4">
        <v>1001139</v>
      </c>
      <c r="G73" s="4">
        <v>36</v>
      </c>
      <c r="H73" s="4">
        <v>0</v>
      </c>
      <c r="I73" s="4" t="str">
        <f t="shared" si="1"/>
        <v>A1</v>
      </c>
      <c r="J73" s="4" t="s">
        <v>10468</v>
      </c>
      <c r="K73" s="4" t="s">
        <v>10469</v>
      </c>
      <c r="L73" s="9">
        <v>44195</v>
      </c>
      <c r="M73" s="9">
        <v>45306</v>
      </c>
      <c r="N73" s="10" t="s">
        <v>776</v>
      </c>
      <c r="O73" s="4">
        <v>2110</v>
      </c>
      <c r="P73" s="4">
        <v>1610.01</v>
      </c>
      <c r="Q73" s="4">
        <v>21.5</v>
      </c>
      <c r="R73" s="4" t="s">
        <v>10994</v>
      </c>
      <c r="S73" s="4" t="s">
        <v>11060</v>
      </c>
      <c r="T73" s="4" t="str">
        <f>VLOOKUP(A73,'REPORTE'!$A$1:$AG$1961,19,0)</f>
        <v>Actividades de agentes y corredores inmobiliarios.</v>
      </c>
      <c r="U73" s="4" t="str">
        <f>VLOOKUP(A73,'REPORTE'!$A$1:$AG$1961,20,0)</f>
        <v xml:space="preserve">Actividades de agentes inmobiliarios neutrales, corredores de seguros, energía électica </v>
      </c>
      <c r="V73" s="4">
        <v>1000704</v>
      </c>
      <c r="W73" s="4" t="s">
        <v>11150</v>
      </c>
      <c r="X73" s="4" t="s">
        <v>11881</v>
      </c>
      <c r="Y73" s="4" t="s">
        <v>12072</v>
      </c>
      <c r="Z73" s="4" t="s">
        <v>11150</v>
      </c>
      <c r="AA73" s="4" t="s">
        <v>74</v>
      </c>
      <c r="AB73" s="4" t="str">
        <f>VLOOKUP(A73,'REPORTE'!$A$1:$AG$1961,5,0)</f>
        <v>ECUATORIANO(A) INDIGENA</v>
      </c>
      <c r="AC73" s="4" t="str">
        <f>VLOOKUP(A73,'REPORTE'!$A$1:$AG$1961,30,0)</f>
        <v>Primaria</v>
      </c>
      <c r="AD73" s="4" t="str">
        <f>VLOOKUP(A73,'REPORTE'!$A$1:$AG$1961,31,0)</f>
        <v>CHIMBORAZO</v>
      </c>
      <c r="AE73" s="4" t="str">
        <f>VLOOKUP(A73,'REPORTE'!$A$1:$AG$1961,32,0)</f>
        <v>COLTA</v>
      </c>
      <c r="AF73" s="4" t="str">
        <f>VLOOKUP(A73,'REPORTE'!$A$1:$AG$1961,33,0)</f>
        <v>CAJABAMBA</v>
      </c>
      <c r="AG73" s="4" t="str">
        <f>VLOOKUP(AF73,PROVINCIAS!$F$1:$G$1171,2,0)</f>
        <v>URBANA</v>
      </c>
    </row>
    <row r="74" spans="1:33" x14ac:dyDescent="0.45">
      <c r="A74" s="77">
        <v>1000668</v>
      </c>
      <c r="B74" s="77" t="s">
        <v>9671</v>
      </c>
      <c r="C74" s="78">
        <v>1720506334</v>
      </c>
      <c r="D74" s="79">
        <v>33</v>
      </c>
      <c r="E74" s="77" t="s">
        <v>36</v>
      </c>
      <c r="F74" s="77">
        <v>1001146</v>
      </c>
      <c r="G74" s="77">
        <v>24</v>
      </c>
      <c r="H74" s="77">
        <v>0</v>
      </c>
      <c r="I74" s="77" t="str">
        <f t="shared" si="1"/>
        <v>A1</v>
      </c>
      <c r="J74" s="77" t="s">
        <v>10466</v>
      </c>
      <c r="K74" s="77" t="s">
        <v>10467</v>
      </c>
      <c r="L74" s="80">
        <v>44195</v>
      </c>
      <c r="M74" s="80">
        <v>44929</v>
      </c>
      <c r="N74" s="81" t="s">
        <v>776</v>
      </c>
      <c r="O74" s="77">
        <v>5000</v>
      </c>
      <c r="P74" s="77">
        <v>2510.19</v>
      </c>
      <c r="Q74" s="77">
        <v>16</v>
      </c>
      <c r="R74" s="77" t="s">
        <v>10994</v>
      </c>
      <c r="S74" s="77" t="s">
        <v>11000</v>
      </c>
      <c r="T74" s="77" t="str">
        <f>VLOOKUP(A74,'REPORTE'!$A$1:$AG$1961,19,0)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74" s="77" t="str">
        <f>VLOOKUP(A74,'REPORTE'!$A$1:$AG$1961,20,0)</f>
        <v xml:space="preserve">Actividades varias </v>
      </c>
      <c r="V74" s="77">
        <v>1000738</v>
      </c>
      <c r="W74" s="77" t="s">
        <v>11527</v>
      </c>
      <c r="X74" s="77" t="s">
        <v>11839</v>
      </c>
      <c r="Y74" s="77" t="s">
        <v>12072</v>
      </c>
      <c r="Z74" s="77" t="s">
        <v>12097</v>
      </c>
      <c r="AA74" s="77" t="s">
        <v>609</v>
      </c>
      <c r="AB74" s="77" t="str">
        <f>VLOOKUP(A74,'REPORTE'!$A$1:$AG$1961,5,0)</f>
        <v>ECUATORIANO(A)</v>
      </c>
      <c r="AC74" s="77" t="str">
        <f>VLOOKUP(A74,'REPORTE'!$A$1:$AG$1961,30,0)</f>
        <v>Ninguna</v>
      </c>
      <c r="AD74" s="77" t="str">
        <f>VLOOKUP(A74,'REPORTE'!$A$1:$AG$1961,31,0)</f>
        <v>PICHINCHA</v>
      </c>
      <c r="AE74" s="77" t="str">
        <f>VLOOKUP(A74,'REPORTE'!$A$1:$AG$1961,32,0)</f>
        <v>QUITO</v>
      </c>
      <c r="AF74" s="77" t="str">
        <f>VLOOKUP(A74,'REPORTE'!$A$1:$AG$1961,33,0)</f>
        <v>SAN BLAS</v>
      </c>
      <c r="AG74" s="77" t="str">
        <f>VLOOKUP(AF74,PROVINCIAS!$F$1:$G$1171,2,0)</f>
        <v>URBANA</v>
      </c>
    </row>
    <row r="75" spans="1:33" customFormat="1" hidden="1" x14ac:dyDescent="0.45">
      <c r="A75" s="4">
        <v>1000755</v>
      </c>
      <c r="B75" s="4" t="s">
        <v>9672</v>
      </c>
      <c r="C75" s="7">
        <v>602178170</v>
      </c>
      <c r="D75" s="8">
        <v>53</v>
      </c>
      <c r="E75" s="4" t="s">
        <v>36</v>
      </c>
      <c r="F75" s="4">
        <v>1001149</v>
      </c>
      <c r="G75" s="4">
        <v>3</v>
      </c>
      <c r="H75" s="4">
        <v>325</v>
      </c>
      <c r="I75" s="4" t="str">
        <f t="shared" si="1"/>
        <v>E</v>
      </c>
      <c r="J75" s="4" t="s">
        <v>10468</v>
      </c>
      <c r="K75" s="4" t="s">
        <v>10469</v>
      </c>
      <c r="L75" s="9">
        <v>44196</v>
      </c>
      <c r="M75" s="9">
        <v>44296</v>
      </c>
      <c r="N75" s="9">
        <v>44296</v>
      </c>
      <c r="O75" s="4">
        <v>391</v>
      </c>
      <c r="P75" s="4">
        <v>120.51</v>
      </c>
      <c r="Q75" s="4">
        <v>23</v>
      </c>
      <c r="R75" s="4" t="s">
        <v>10993</v>
      </c>
      <c r="S75" s="4" t="s">
        <v>348</v>
      </c>
      <c r="T75" s="4" t="str">
        <f>VLOOKUP(A75,'REPORTE'!$A$1:$AG$1961,19,0)</f>
        <v>Venta al por menor de frutas, legumbres y hortalizas frescas o en conserva en establecimientos especializados.</v>
      </c>
      <c r="U75" s="4" t="str">
        <f>VLOOKUP(A75,'REPORTE'!$A$1:$AG$1961,20,0)</f>
        <v>Venta al por menor varios</v>
      </c>
      <c r="V75" s="4">
        <v>1000826</v>
      </c>
      <c r="W75" s="4" t="s">
        <v>11179</v>
      </c>
      <c r="X75" s="4" t="s">
        <v>11836</v>
      </c>
      <c r="Y75" s="4" t="s">
        <v>12072</v>
      </c>
      <c r="Z75" s="4" t="s">
        <v>12078</v>
      </c>
      <c r="AA75" s="4" t="s">
        <v>609</v>
      </c>
      <c r="AB75" s="4" t="str">
        <f>VLOOKUP(A75,'REPORTE'!$A$1:$AG$1961,5,0)</f>
        <v>ECUATORIANO(A) INDIGENA</v>
      </c>
      <c r="AC75" s="4" t="str">
        <f>VLOOKUP(A75,'REPORTE'!$A$1:$AG$1961,30,0)</f>
        <v>Primaria</v>
      </c>
      <c r="AD75" s="4" t="str">
        <f>VLOOKUP(A75,'REPORTE'!$A$1:$AG$1961,31,0)</f>
        <v>CHIMBORAZO</v>
      </c>
      <c r="AE75" s="4" t="str">
        <f>VLOOKUP(A75,'REPORTE'!$A$1:$AG$1961,32,0)</f>
        <v>COLTA</v>
      </c>
      <c r="AF75" s="4" t="str">
        <f>VLOOKUP(A75,'REPORTE'!$A$1:$AG$1961,33,0)</f>
        <v>CAJABAMBA</v>
      </c>
      <c r="AG75" s="4" t="str">
        <f>VLOOKUP(AF75,PROVINCIAS!$F$1:$G$1171,2,0)</f>
        <v>URBANA</v>
      </c>
    </row>
    <row r="76" spans="1:33" customFormat="1" hidden="1" x14ac:dyDescent="0.45">
      <c r="A76" s="4">
        <v>1000995</v>
      </c>
      <c r="B76" s="4" t="s">
        <v>9673</v>
      </c>
      <c r="C76" s="7">
        <v>601844046</v>
      </c>
      <c r="D76" s="8">
        <v>58</v>
      </c>
      <c r="E76" s="4" t="s">
        <v>36</v>
      </c>
      <c r="F76" s="4">
        <v>1001150</v>
      </c>
      <c r="G76" s="4">
        <v>18</v>
      </c>
      <c r="H76" s="4">
        <v>0</v>
      </c>
      <c r="I76" s="4" t="str">
        <f t="shared" si="1"/>
        <v>A1</v>
      </c>
      <c r="J76" s="4" t="s">
        <v>10468</v>
      </c>
      <c r="K76" s="4" t="s">
        <v>10469</v>
      </c>
      <c r="L76" s="9">
        <v>44196</v>
      </c>
      <c r="M76" s="9">
        <v>44747</v>
      </c>
      <c r="N76" s="10" t="s">
        <v>776</v>
      </c>
      <c r="O76" s="4">
        <v>2000</v>
      </c>
      <c r="P76" s="4">
        <v>638.52</v>
      </c>
      <c r="Q76" s="4">
        <v>23</v>
      </c>
      <c r="R76" s="4" t="s">
        <v>10994</v>
      </c>
      <c r="S76" s="4" t="s">
        <v>11010</v>
      </c>
      <c r="T76" s="4" t="str">
        <f>VLOOKUP(A76,'REPORTE'!$A$1:$AG$1961,19,0)</f>
        <v>Venta al por mayor de flores y plantas.</v>
      </c>
      <c r="U76" s="4" t="str">
        <f>VLOOKUP(A76,'REPORTE'!$A$1:$AG$1961,20,0)</f>
        <v>Venta al por mayor varios</v>
      </c>
      <c r="V76" s="4">
        <v>1001064</v>
      </c>
      <c r="W76" s="4" t="s">
        <v>11169</v>
      </c>
      <c r="X76" s="4" t="s">
        <v>11881</v>
      </c>
      <c r="Y76" s="4" t="s">
        <v>12072</v>
      </c>
      <c r="Z76" s="4" t="s">
        <v>12087</v>
      </c>
      <c r="AA76" s="4" t="s">
        <v>74</v>
      </c>
      <c r="AB76" s="4" t="str">
        <f>VLOOKUP(A76,'REPORTE'!$A$1:$AG$1961,5,0)</f>
        <v>ECUATORIANO(A) INDIGENA</v>
      </c>
      <c r="AC76" s="4" t="str">
        <f>VLOOKUP(A76,'REPORTE'!$A$1:$AG$1961,30,0)</f>
        <v>Primaria</v>
      </c>
      <c r="AD76" s="4" t="str">
        <f>VLOOKUP(A76,'REPORTE'!$A$1:$AG$1961,31,0)</f>
        <v>CHIMBORAZO</v>
      </c>
      <c r="AE76" s="4" t="str">
        <f>VLOOKUP(A76,'REPORTE'!$A$1:$AG$1961,32,0)</f>
        <v>RIOBAMBA</v>
      </c>
      <c r="AF76" s="4" t="str">
        <f>VLOOKUP(A76,'REPORTE'!$A$1:$AG$1961,33,0)</f>
        <v>YARUQUIES</v>
      </c>
      <c r="AG76" s="4" t="str">
        <f>VLOOKUP(AF76,PROVINCIAS!$F$1:$G$1171,2,0)</f>
        <v>URBANA</v>
      </c>
    </row>
    <row r="77" spans="1:33" customFormat="1" hidden="1" x14ac:dyDescent="0.45">
      <c r="A77" s="4">
        <v>1000818</v>
      </c>
      <c r="B77" s="4" t="s">
        <v>9674</v>
      </c>
      <c r="C77" s="7">
        <v>601250574</v>
      </c>
      <c r="D77" s="8">
        <v>65</v>
      </c>
      <c r="E77" s="4" t="s">
        <v>36</v>
      </c>
      <c r="F77" s="4">
        <v>1001172</v>
      </c>
      <c r="G77" s="4">
        <v>24</v>
      </c>
      <c r="H77" s="4">
        <v>4</v>
      </c>
      <c r="I77" s="4" t="str">
        <f t="shared" si="1"/>
        <v>A1</v>
      </c>
      <c r="J77" s="4" t="s">
        <v>10468</v>
      </c>
      <c r="K77" s="4" t="s">
        <v>10469</v>
      </c>
      <c r="L77" s="9">
        <v>44208</v>
      </c>
      <c r="M77" s="9">
        <v>44951</v>
      </c>
      <c r="N77" s="9">
        <v>44617</v>
      </c>
      <c r="O77" s="4">
        <v>2010</v>
      </c>
      <c r="P77" s="4">
        <v>1135.3900000000001</v>
      </c>
      <c r="Q77" s="4">
        <v>21.5</v>
      </c>
      <c r="R77" s="4" t="s">
        <v>10995</v>
      </c>
      <c r="S77" s="4" t="s">
        <v>11102</v>
      </c>
      <c r="T77" s="4" t="str">
        <f>VLOOKUP(A77,'REPORTE'!$A$1:$AG$1961,19,0)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U77" s="4" t="str">
        <f>VLOOKUP(A77,'REPORTE'!$A$1:$AG$1961,20,0)</f>
        <v xml:space="preserve">Actividades varias </v>
      </c>
      <c r="V77" s="4">
        <v>1000889</v>
      </c>
      <c r="W77" s="4" t="s">
        <v>11528</v>
      </c>
      <c r="X77" s="4" t="s">
        <v>11882</v>
      </c>
      <c r="Y77" s="4" t="s">
        <v>12072</v>
      </c>
      <c r="Z77" s="4" t="s">
        <v>11150</v>
      </c>
      <c r="AA77" s="4" t="s">
        <v>74</v>
      </c>
      <c r="AB77" s="4" t="str">
        <f>VLOOKUP(A77,'REPORTE'!$A$1:$AG$1961,5,0)</f>
        <v>ECUATORIANO(A) INDIGENA</v>
      </c>
      <c r="AC77" s="4" t="str">
        <f>VLOOKUP(A77,'REPORTE'!$A$1:$AG$1961,30,0)</f>
        <v>Primaria</v>
      </c>
      <c r="AD77" s="4" t="str">
        <f>VLOOKUP(A77,'REPORTE'!$A$1:$AG$1961,31,0)</f>
        <v>CHIMBORAZO</v>
      </c>
      <c r="AE77" s="4" t="str">
        <f>VLOOKUP(A77,'REPORTE'!$A$1:$AG$1961,32,0)</f>
        <v>GUANO</v>
      </c>
      <c r="AF77" s="4" t="str">
        <f>VLOOKUP(A77,'REPORTE'!$A$1:$AG$1961,33,0)</f>
        <v>SAN GERARDO DE PACAICAGUAN</v>
      </c>
      <c r="AG77" s="4" t="str">
        <f>VLOOKUP(AF77,PROVINCIAS!$F$1:$G$1171,2,0)</f>
        <v>RURAL</v>
      </c>
    </row>
    <row r="78" spans="1:33" customFormat="1" hidden="1" x14ac:dyDescent="0.45">
      <c r="A78" s="4">
        <v>1000494</v>
      </c>
      <c r="B78" s="4" t="s">
        <v>9675</v>
      </c>
      <c r="C78" s="7">
        <v>602740037</v>
      </c>
      <c r="D78" s="8">
        <v>49</v>
      </c>
      <c r="E78" s="4" t="s">
        <v>59</v>
      </c>
      <c r="F78" s="4">
        <v>1001173</v>
      </c>
      <c r="G78" s="4">
        <v>18</v>
      </c>
      <c r="H78" s="4">
        <v>0</v>
      </c>
      <c r="I78" s="4" t="str">
        <f t="shared" si="1"/>
        <v>A1</v>
      </c>
      <c r="J78" s="4" t="s">
        <v>10468</v>
      </c>
      <c r="K78" s="4" t="s">
        <v>10469</v>
      </c>
      <c r="L78" s="9">
        <v>44209</v>
      </c>
      <c r="M78" s="9">
        <v>44767</v>
      </c>
      <c r="N78" s="10" t="s">
        <v>776</v>
      </c>
      <c r="O78" s="4">
        <v>2000</v>
      </c>
      <c r="P78" s="4">
        <v>650.21</v>
      </c>
      <c r="Q78" s="4">
        <v>23</v>
      </c>
      <c r="R78" s="4" t="s">
        <v>10994</v>
      </c>
      <c r="S78" s="4" t="s">
        <v>348</v>
      </c>
      <c r="T78" s="4" t="str">
        <f>VLOOKUP(A78,'REPORTE'!$A$1:$AG$1961,19,0)</f>
        <v>Venta al por mayor de frutas, legumbres y hortalizas.</v>
      </c>
      <c r="U78" s="4" t="str">
        <f>VLOOKUP(A78,'REPORTE'!$A$1:$AG$1961,20,0)</f>
        <v>Venta al por mayor varios</v>
      </c>
      <c r="V78" s="4">
        <v>1000563</v>
      </c>
      <c r="W78" s="4" t="s">
        <v>11169</v>
      </c>
      <c r="X78" s="4" t="s">
        <v>11846</v>
      </c>
      <c r="Y78" s="4" t="s">
        <v>12072</v>
      </c>
      <c r="Z78" s="4" t="s">
        <v>12098</v>
      </c>
      <c r="AA78" s="4" t="s">
        <v>609</v>
      </c>
      <c r="AB78" s="4" t="str">
        <f>VLOOKUP(A78,'REPORTE'!$A$1:$AG$1961,5,0)</f>
        <v>ECUATORIANO(A) INDIGENA</v>
      </c>
      <c r="AC78" s="4" t="str">
        <f>VLOOKUP(A78,'REPORTE'!$A$1:$AG$1961,30,0)</f>
        <v>Primaria</v>
      </c>
      <c r="AD78" s="4" t="str">
        <f>VLOOKUP(A78,'REPORTE'!$A$1:$AG$1961,31,0)</f>
        <v>CHIMBORAZO</v>
      </c>
      <c r="AE78" s="4" t="str">
        <f>VLOOKUP(A78,'REPORTE'!$A$1:$AG$1961,32,0)</f>
        <v>RIOBAMBA</v>
      </c>
      <c r="AF78" s="4" t="str">
        <f>VLOOKUP(A78,'REPORTE'!$A$1:$AG$1961,33,0)</f>
        <v>YARUQUIES</v>
      </c>
      <c r="AG78" s="4" t="str">
        <f>VLOOKUP(AF78,PROVINCIAS!$F$1:$G$1171,2,0)</f>
        <v>URBANA</v>
      </c>
    </row>
    <row r="79" spans="1:33" customFormat="1" hidden="1" x14ac:dyDescent="0.45">
      <c r="A79" s="4">
        <v>1001008</v>
      </c>
      <c r="B79" s="4" t="s">
        <v>9676</v>
      </c>
      <c r="C79" s="7">
        <v>1714567789</v>
      </c>
      <c r="D79" s="8">
        <v>45</v>
      </c>
      <c r="E79" s="4" t="s">
        <v>59</v>
      </c>
      <c r="F79" s="4">
        <v>1001179</v>
      </c>
      <c r="G79" s="4">
        <v>12</v>
      </c>
      <c r="H79" s="4">
        <v>66</v>
      </c>
      <c r="I79" s="4" t="str">
        <f t="shared" si="1"/>
        <v>B1</v>
      </c>
      <c r="J79" s="4" t="s">
        <v>10468</v>
      </c>
      <c r="K79" s="4" t="s">
        <v>10469</v>
      </c>
      <c r="L79" s="9">
        <v>44211</v>
      </c>
      <c r="M79" s="9">
        <v>44586</v>
      </c>
      <c r="N79" s="9">
        <v>44555</v>
      </c>
      <c r="O79" s="4">
        <v>1100</v>
      </c>
      <c r="P79" s="4">
        <v>211.27</v>
      </c>
      <c r="Q79" s="4">
        <v>23</v>
      </c>
      <c r="R79" s="4" t="s">
        <v>10993</v>
      </c>
      <c r="S79" s="4" t="s">
        <v>11019</v>
      </c>
      <c r="T79" s="4" t="str">
        <f>VLOOKUP(A79,'REPORTE'!$A$1:$AG$1961,19,0)</f>
        <v>Escuelas de conducir para chóferes profesionales: de camiones, buses, etcétera.</v>
      </c>
      <c r="U79" s="4" t="str">
        <f>VLOOKUP(A79,'REPORTE'!$A$1:$AG$1961,20,0)</f>
        <v>Escuelas de aprendizaje</v>
      </c>
      <c r="V79" s="4">
        <v>1001078</v>
      </c>
      <c r="W79" s="4" t="s">
        <v>11180</v>
      </c>
      <c r="X79" s="4" t="s">
        <v>11854</v>
      </c>
      <c r="Y79" s="4" t="s">
        <v>12072</v>
      </c>
      <c r="Z79" s="4" t="s">
        <v>11150</v>
      </c>
      <c r="AA79" s="4" t="s">
        <v>609</v>
      </c>
      <c r="AB79" s="4" t="str">
        <f>VLOOKUP(A79,'REPORTE'!$A$1:$AG$1961,5,0)</f>
        <v>ECUATORIANO(A)</v>
      </c>
      <c r="AC79" s="4" t="str">
        <f>VLOOKUP(A79,'REPORTE'!$A$1:$AG$1961,30,0)</f>
        <v>Primaria</v>
      </c>
      <c r="AD79" s="4" t="str">
        <f>VLOOKUP(A79,'REPORTE'!$A$1:$AG$1961,31,0)</f>
        <v>ESMERALDAS</v>
      </c>
      <c r="AE79" s="4" t="str">
        <f>VLOOKUP(A79,'REPORTE'!$A$1:$AG$1961,32,0)</f>
        <v>SAN LORENZO</v>
      </c>
      <c r="AF79" s="4" t="str">
        <f>VLOOKUP(A79,'REPORTE'!$A$1:$AG$1961,33,0)</f>
        <v>ALTO TAMBO (CAB EN GUADUAL)</v>
      </c>
      <c r="AG79" s="4" t="str">
        <f>VLOOKUP(AF79,PROVINCIAS!$F$1:$G$1171,2,0)</f>
        <v>RURAL</v>
      </c>
    </row>
    <row r="80" spans="1:33" customFormat="1" hidden="1" x14ac:dyDescent="0.45">
      <c r="A80" s="4">
        <v>1000671</v>
      </c>
      <c r="B80" s="4" t="s">
        <v>9677</v>
      </c>
      <c r="C80" s="7">
        <v>1725985202</v>
      </c>
      <c r="D80" s="8">
        <v>29</v>
      </c>
      <c r="E80" s="4" t="s">
        <v>59</v>
      </c>
      <c r="F80" s="4">
        <v>1001188</v>
      </c>
      <c r="G80" s="4">
        <v>24</v>
      </c>
      <c r="H80" s="4">
        <v>26</v>
      </c>
      <c r="I80" s="4" t="str">
        <f t="shared" si="1"/>
        <v>A2</v>
      </c>
      <c r="J80" s="4" t="s">
        <v>10468</v>
      </c>
      <c r="K80" s="4" t="s">
        <v>10469</v>
      </c>
      <c r="L80" s="9">
        <v>44212</v>
      </c>
      <c r="M80" s="9">
        <v>44960</v>
      </c>
      <c r="N80" s="9">
        <v>44595</v>
      </c>
      <c r="O80" s="4">
        <v>4300</v>
      </c>
      <c r="P80" s="4">
        <v>2617.6799999999998</v>
      </c>
      <c r="Q80" s="4">
        <v>21.5</v>
      </c>
      <c r="R80" s="4" t="s">
        <v>10995</v>
      </c>
      <c r="S80" s="4" t="s">
        <v>348</v>
      </c>
      <c r="T80" s="4" t="str">
        <f>VLOOKUP(A80,'REPORTE'!$A$1:$AG$1961,19,0)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80" s="4" t="str">
        <f>VLOOKUP(A80,'REPORTE'!$A$1:$AG$1961,20,0)</f>
        <v>Transporte terrestre de pasajeros</v>
      </c>
      <c r="V80" s="4">
        <v>1000741</v>
      </c>
      <c r="W80" s="4" t="s">
        <v>11529</v>
      </c>
      <c r="X80" s="4" t="s">
        <v>11883</v>
      </c>
      <c r="Y80" s="4" t="s">
        <v>12072</v>
      </c>
      <c r="Z80" s="4" t="s">
        <v>11150</v>
      </c>
      <c r="AA80" s="4" t="s">
        <v>46</v>
      </c>
      <c r="AB80" s="4" t="str">
        <f>VLOOKUP(A80,'REPORTE'!$A$1:$AG$1961,5,0)</f>
        <v>ECUATORIANO(A) INDIGENA</v>
      </c>
      <c r="AC80" s="4" t="str">
        <f>VLOOKUP(A80,'REPORTE'!$A$1:$AG$1961,30,0)</f>
        <v>Secundaria</v>
      </c>
      <c r="AD80" s="4" t="str">
        <f>VLOOKUP(A80,'REPORTE'!$A$1:$AG$1961,31,0)</f>
        <v>PICHINCHA</v>
      </c>
      <c r="AE80" s="4" t="str">
        <f>VLOOKUP(A80,'REPORTE'!$A$1:$AG$1961,32,0)</f>
        <v>QUITO</v>
      </c>
      <c r="AF80" s="4" t="str">
        <f>VLOOKUP(A80,'REPORTE'!$A$1:$AG$1961,33,0)</f>
        <v>COTOCOLLAO</v>
      </c>
      <c r="AG80" s="4" t="str">
        <f>VLOOKUP(AF80,PROVINCIAS!$F$1:$G$1171,2,0)</f>
        <v>URBANA</v>
      </c>
    </row>
    <row r="81" spans="1:33" customFormat="1" hidden="1" x14ac:dyDescent="0.45">
      <c r="A81" s="4">
        <v>1001017</v>
      </c>
      <c r="B81" s="4" t="s">
        <v>9678</v>
      </c>
      <c r="C81" s="7">
        <v>602738866</v>
      </c>
      <c r="D81" s="8">
        <v>49</v>
      </c>
      <c r="E81" s="4" t="s">
        <v>36</v>
      </c>
      <c r="F81" s="4">
        <v>1001183</v>
      </c>
      <c r="G81" s="4">
        <v>12</v>
      </c>
      <c r="H81" s="4">
        <v>45</v>
      </c>
      <c r="I81" s="4" t="str">
        <f t="shared" si="1"/>
        <v>A3</v>
      </c>
      <c r="J81" s="4" t="s">
        <v>10468</v>
      </c>
      <c r="K81" s="4" t="s">
        <v>10469</v>
      </c>
      <c r="L81" s="9">
        <v>44212</v>
      </c>
      <c r="M81" s="9">
        <v>44576</v>
      </c>
      <c r="N81" s="9">
        <v>44576</v>
      </c>
      <c r="O81" s="4">
        <v>500</v>
      </c>
      <c r="P81" s="4">
        <v>46.75</v>
      </c>
      <c r="Q81" s="4">
        <v>23</v>
      </c>
      <c r="R81" s="4" t="s">
        <v>10995</v>
      </c>
      <c r="S81" s="4" t="s">
        <v>11020</v>
      </c>
      <c r="T81" s="4" t="str">
        <f>VLOOKUP(A81,'REPORTE'!$A$1:$AG$1961,19,0)</f>
        <v>Actividades auxiliares de las actividades de servicios financieros n.c.p., como: actividades de tramitación y liquidación de transacciones financieras, incluidas las transacciones con tarjetas de crédito.</v>
      </c>
      <c r="U81" s="4" t="str">
        <f>VLOOKUP(A81,'REPORTE'!$A$1:$AG$1961,20,0)</f>
        <v>Actividades de Servicios Financieros</v>
      </c>
      <c r="V81" s="4">
        <v>1001087</v>
      </c>
      <c r="W81" s="4" t="s">
        <v>11181</v>
      </c>
      <c r="X81" s="4" t="s">
        <v>11884</v>
      </c>
      <c r="Y81" s="4" t="s">
        <v>12072</v>
      </c>
      <c r="Z81" s="4" t="s">
        <v>11150</v>
      </c>
      <c r="AA81" s="4" t="s">
        <v>74</v>
      </c>
      <c r="AB81" s="4" t="str">
        <f>VLOOKUP(A81,'REPORTE'!$A$1:$AG$1961,5,0)</f>
        <v>ECUATORIANO(A)</v>
      </c>
      <c r="AC81" s="4" t="str">
        <f>VLOOKUP(A81,'REPORTE'!$A$1:$AG$1961,30,0)</f>
        <v>Universitaria</v>
      </c>
      <c r="AD81" s="4" t="str">
        <f>VLOOKUP(A81,'REPORTE'!$A$1:$AG$1961,31,0)</f>
        <v>CHIMBORAZO</v>
      </c>
      <c r="AE81" s="4" t="str">
        <f>VLOOKUP(A81,'REPORTE'!$A$1:$AG$1961,32,0)</f>
        <v>RIOBAMBA</v>
      </c>
      <c r="AF81" s="4" t="str">
        <f>VLOOKUP(A81,'REPORTE'!$A$1:$AG$1961,33,0)</f>
        <v>VELOZ</v>
      </c>
      <c r="AG81" s="4" t="str">
        <f>VLOOKUP(AF81,PROVINCIAS!$F$1:$G$1171,2,0)</f>
        <v>URBANA</v>
      </c>
    </row>
    <row r="82" spans="1:33" customFormat="1" hidden="1" x14ac:dyDescent="0.45">
      <c r="A82" s="4">
        <v>1000942</v>
      </c>
      <c r="B82" s="4" t="s">
        <v>9679</v>
      </c>
      <c r="C82" s="7">
        <v>1721472049</v>
      </c>
      <c r="D82" s="8">
        <v>34</v>
      </c>
      <c r="E82" s="4" t="s">
        <v>59</v>
      </c>
      <c r="F82" s="4">
        <v>1001191</v>
      </c>
      <c r="G82" s="4">
        <v>36</v>
      </c>
      <c r="H82" s="4">
        <v>0</v>
      </c>
      <c r="I82" s="4" t="str">
        <f t="shared" si="1"/>
        <v>A1</v>
      </c>
      <c r="J82" s="4" t="s">
        <v>10468</v>
      </c>
      <c r="K82" s="4" t="s">
        <v>10469</v>
      </c>
      <c r="L82" s="9">
        <v>44214</v>
      </c>
      <c r="M82" s="9">
        <v>45316</v>
      </c>
      <c r="N82" s="10" t="s">
        <v>776</v>
      </c>
      <c r="O82" s="4">
        <v>5000</v>
      </c>
      <c r="P82" s="4">
        <v>3592.02</v>
      </c>
      <c r="Q82" s="4">
        <v>21.5</v>
      </c>
      <c r="R82" s="4" t="s">
        <v>10994</v>
      </c>
      <c r="S82" s="4" t="s">
        <v>348</v>
      </c>
      <c r="T82" s="4" t="str">
        <f>VLOOKUP(A82,'REPORTE'!$A$1:$AG$1961,19,0)</f>
        <v>Servicios de taxis.</v>
      </c>
      <c r="U82" s="4" t="str">
        <f>VLOOKUP(A82,'REPORTE'!$A$1:$AG$1961,20,0)</f>
        <v>Servicios Varios</v>
      </c>
      <c r="V82" s="4">
        <v>1001010</v>
      </c>
      <c r="W82" s="4" t="s">
        <v>11530</v>
      </c>
      <c r="X82" s="4" t="s">
        <v>11885</v>
      </c>
      <c r="Y82" s="4" t="s">
        <v>12072</v>
      </c>
      <c r="Z82" s="4" t="s">
        <v>12099</v>
      </c>
      <c r="AA82" s="4" t="s">
        <v>609</v>
      </c>
      <c r="AB82" s="4" t="str">
        <f>VLOOKUP(A82,'REPORTE'!$A$1:$AG$1961,5,0)</f>
        <v>ECUATORIANO(A)</v>
      </c>
      <c r="AC82" s="4" t="str">
        <f>VLOOKUP(A82,'REPORTE'!$A$1:$AG$1961,30,0)</f>
        <v>Ninguna</v>
      </c>
      <c r="AD82" s="4" t="str">
        <f>VLOOKUP(A82,'REPORTE'!$A$1:$AG$1961,31,0)</f>
        <v>CHIMBORAZO</v>
      </c>
      <c r="AE82" s="4" t="str">
        <f>VLOOKUP(A82,'REPORTE'!$A$1:$AG$1961,32,0)</f>
        <v>RIOBAMBA</v>
      </c>
      <c r="AF82" s="4" t="str">
        <f>VLOOKUP(A82,'REPORTE'!$A$1:$AG$1961,33,0)</f>
        <v>CACHA (CAB EN MACHANGARA)</v>
      </c>
      <c r="AG82" s="4" t="str">
        <f>VLOOKUP(AF82,PROVINCIAS!$F$1:$G$1171,2,0)</f>
        <v>RURAL</v>
      </c>
    </row>
    <row r="83" spans="1:33" customFormat="1" hidden="1" x14ac:dyDescent="0.45">
      <c r="A83" s="4">
        <v>1000963</v>
      </c>
      <c r="B83" s="4" t="s">
        <v>9680</v>
      </c>
      <c r="C83" s="7">
        <v>954652558</v>
      </c>
      <c r="D83" s="8">
        <v>28</v>
      </c>
      <c r="E83" s="4" t="s">
        <v>59</v>
      </c>
      <c r="F83" s="4">
        <v>1001198</v>
      </c>
      <c r="G83" s="4">
        <v>24</v>
      </c>
      <c r="H83" s="4">
        <v>28</v>
      </c>
      <c r="I83" s="4" t="str">
        <f t="shared" si="1"/>
        <v>A2</v>
      </c>
      <c r="J83" s="4" t="s">
        <v>10468</v>
      </c>
      <c r="K83" s="4" t="s">
        <v>10469</v>
      </c>
      <c r="L83" s="9">
        <v>44217</v>
      </c>
      <c r="M83" s="9">
        <v>44958</v>
      </c>
      <c r="N83" s="9">
        <v>44593</v>
      </c>
      <c r="O83" s="4">
        <v>5000</v>
      </c>
      <c r="P83" s="4">
        <v>2867.81</v>
      </c>
      <c r="Q83" s="4">
        <v>21.5</v>
      </c>
      <c r="R83" s="4" t="s">
        <v>10995</v>
      </c>
      <c r="S83" s="4" t="s">
        <v>279</v>
      </c>
      <c r="T83" s="4" t="str">
        <f>VLOOKUP(A83,'REPORTE'!$A$1:$AG$1961,19,0)</f>
        <v>Venta al por menor de alimentos, bebidas y productos del tabaco en puestos de venta o mercados.</v>
      </c>
      <c r="U83" s="4" t="str">
        <f>VLOOKUP(A83,'REPORTE'!$A$1:$AG$1961,20,0)</f>
        <v>Venta al por menor varios</v>
      </c>
      <c r="V83" s="4">
        <v>1001033</v>
      </c>
      <c r="W83" s="4" t="s">
        <v>11521</v>
      </c>
      <c r="X83" s="4" t="s">
        <v>11835</v>
      </c>
      <c r="Y83" s="4" t="s">
        <v>12072</v>
      </c>
      <c r="Z83" s="4" t="s">
        <v>12100</v>
      </c>
      <c r="AA83" s="4" t="s">
        <v>609</v>
      </c>
      <c r="AB83" s="4" t="str">
        <f>VLOOKUP(A83,'REPORTE'!$A$1:$AG$1961,5,0)</f>
        <v>ECUATORIANO(A)</v>
      </c>
      <c r="AC83" s="4" t="str">
        <f>VLOOKUP(A83,'REPORTE'!$A$1:$AG$1961,30,0)</f>
        <v>Secundaria</v>
      </c>
      <c r="AD83" s="4" t="str">
        <f>VLOOKUP(A83,'REPORTE'!$A$1:$AG$1961,31,0)</f>
        <v>GUAYAS</v>
      </c>
      <c r="AE83" s="4" t="str">
        <f>VLOOKUP(A83,'REPORTE'!$A$1:$AG$1961,32,0)</f>
        <v>GUAYAQUIL</v>
      </c>
      <c r="AF83" s="4" t="str">
        <f>VLOOKUP(A83,'REPORTE'!$A$1:$AG$1961,33,0)</f>
        <v>TARQUI</v>
      </c>
      <c r="AG83" s="4" t="str">
        <f>VLOOKUP(AF83,PROVINCIAS!$F$1:$G$1171,2,0)</f>
        <v>RURAL</v>
      </c>
    </row>
    <row r="84" spans="1:33" customFormat="1" hidden="1" x14ac:dyDescent="0.45">
      <c r="A84" s="4">
        <v>1001032</v>
      </c>
      <c r="B84" s="4" t="s">
        <v>9681</v>
      </c>
      <c r="C84" s="7">
        <v>501612675</v>
      </c>
      <c r="D84" s="8">
        <v>55</v>
      </c>
      <c r="E84" s="4" t="s">
        <v>36</v>
      </c>
      <c r="F84" s="4">
        <v>1001196</v>
      </c>
      <c r="G84" s="4">
        <v>18</v>
      </c>
      <c r="H84" s="4">
        <v>0</v>
      </c>
      <c r="I84" s="4" t="str">
        <f t="shared" si="1"/>
        <v>A1</v>
      </c>
      <c r="J84" s="4" t="s">
        <v>10468</v>
      </c>
      <c r="K84" s="4" t="s">
        <v>10469</v>
      </c>
      <c r="L84" s="9">
        <v>44217</v>
      </c>
      <c r="M84" s="9">
        <v>44767</v>
      </c>
      <c r="N84" s="10" t="s">
        <v>776</v>
      </c>
      <c r="O84" s="4">
        <v>3105</v>
      </c>
      <c r="P84" s="4">
        <v>963.78</v>
      </c>
      <c r="Q84" s="4">
        <v>18.5</v>
      </c>
      <c r="R84" s="4" t="s">
        <v>10994</v>
      </c>
      <c r="S84" s="4" t="s">
        <v>348</v>
      </c>
      <c r="T84" s="4" t="str">
        <f>VLOOKUP(A84,'REPORTE'!$A$1:$AG$1961,19,0)</f>
        <v>Venta al por menor de frutas, legumbres y hortalizas frescas o en conserva en establecimientos especializados.</v>
      </c>
      <c r="U84" s="4" t="str">
        <f>VLOOKUP(A84,'REPORTE'!$A$1:$AG$1961,20,0)</f>
        <v>Venta al por menor varios</v>
      </c>
      <c r="V84" s="4">
        <v>1001102</v>
      </c>
      <c r="W84" s="4" t="s">
        <v>11531</v>
      </c>
      <c r="X84" s="4" t="s">
        <v>11861</v>
      </c>
      <c r="Y84" s="4" t="s">
        <v>12072</v>
      </c>
      <c r="Z84" s="4" t="s">
        <v>12101</v>
      </c>
      <c r="AA84" s="4" t="s">
        <v>46</v>
      </c>
      <c r="AB84" s="4" t="str">
        <f>VLOOKUP(A84,'REPORTE'!$A$1:$AG$1961,5,0)</f>
        <v>ECUATORIANO(A) INDIGENA</v>
      </c>
      <c r="AC84" s="4" t="str">
        <f>VLOOKUP(A84,'REPORTE'!$A$1:$AG$1961,30,0)</f>
        <v>Primaria</v>
      </c>
      <c r="AD84" s="4" t="str">
        <f>VLOOKUP(A84,'REPORTE'!$A$1:$AG$1961,31,0)</f>
        <v>COTOPAXI</v>
      </c>
      <c r="AE84" s="4" t="str">
        <f>VLOOKUP(A84,'REPORTE'!$A$1:$AG$1961,32,0)</f>
        <v>LATACUNGA</v>
      </c>
      <c r="AF84" s="4" t="str">
        <f>VLOOKUP(A84,'REPORTE'!$A$1:$AG$1961,33,0)</f>
        <v>BELISARIO QUEVEDO (GUANAILIN)</v>
      </c>
      <c r="AG84" s="4" t="str">
        <f>VLOOKUP(AF84,PROVINCIAS!$F$1:$G$1171,2,0)</f>
        <v>RURAL</v>
      </c>
    </row>
    <row r="85" spans="1:33" customFormat="1" hidden="1" x14ac:dyDescent="0.45">
      <c r="A85" s="4">
        <v>1000423</v>
      </c>
      <c r="B85" s="4" t="s">
        <v>9682</v>
      </c>
      <c r="C85" s="7">
        <v>602974156</v>
      </c>
      <c r="D85" s="8">
        <v>47</v>
      </c>
      <c r="E85" s="4" t="s">
        <v>36</v>
      </c>
      <c r="F85" s="4">
        <v>1001205</v>
      </c>
      <c r="G85" s="4">
        <v>7</v>
      </c>
      <c r="H85" s="4">
        <v>341</v>
      </c>
      <c r="I85" s="4" t="str">
        <f t="shared" si="1"/>
        <v>E</v>
      </c>
      <c r="J85" s="4" t="s">
        <v>10468</v>
      </c>
      <c r="K85" s="4" t="s">
        <v>10469</v>
      </c>
      <c r="L85" s="9">
        <v>44218</v>
      </c>
      <c r="M85" s="9">
        <v>44433</v>
      </c>
      <c r="N85" s="9">
        <v>44280</v>
      </c>
      <c r="O85" s="4">
        <v>500</v>
      </c>
      <c r="P85" s="4">
        <v>418.61</v>
      </c>
      <c r="Q85" s="4">
        <v>23</v>
      </c>
      <c r="R85" s="4" t="s">
        <v>10993</v>
      </c>
      <c r="S85" s="4" t="s">
        <v>279</v>
      </c>
      <c r="T85" s="4" t="str">
        <f>VLOOKUP(A85,'REPORTE'!$A$1:$AG$1961,19,0)</f>
        <v>Venta al por menor de frutas, legumbres y hortalizas frescas o en conserva en establecimientos especializados.</v>
      </c>
      <c r="U85" s="4" t="str">
        <f>VLOOKUP(A85,'REPORTE'!$A$1:$AG$1961,20,0)</f>
        <v>Venta al por menor varios</v>
      </c>
      <c r="V85" s="4">
        <v>1000486</v>
      </c>
      <c r="W85" s="4" t="s">
        <v>11182</v>
      </c>
      <c r="X85" s="4" t="s">
        <v>11846</v>
      </c>
      <c r="Y85" s="4" t="s">
        <v>12072</v>
      </c>
      <c r="Z85" s="4" t="s">
        <v>12102</v>
      </c>
      <c r="AA85" s="4" t="s">
        <v>609</v>
      </c>
      <c r="AB85" s="4" t="str">
        <f>VLOOKUP(A85,'REPORTE'!$A$1:$AG$1961,5,0)</f>
        <v>ECUATORIANO(A)</v>
      </c>
      <c r="AC85" s="4" t="str">
        <f>VLOOKUP(A85,'REPORTE'!$A$1:$AG$1961,30,0)</f>
        <v>Primaria</v>
      </c>
      <c r="AD85" s="4" t="str">
        <f>VLOOKUP(A85,'REPORTE'!$A$1:$AG$1961,31,0)</f>
        <v>PICHINCHA</v>
      </c>
      <c r="AE85" s="4" t="str">
        <f>VLOOKUP(A85,'REPORTE'!$A$1:$AG$1961,32,0)</f>
        <v>QUITO</v>
      </c>
      <c r="AF85" s="4" t="str">
        <f>VLOOKUP(A85,'REPORTE'!$A$1:$AG$1961,33,0)</f>
        <v>COTOCOLLAO</v>
      </c>
      <c r="AG85" s="4" t="str">
        <f>VLOOKUP(AF85,PROVINCIAS!$F$1:$G$1171,2,0)</f>
        <v>URBANA</v>
      </c>
    </row>
    <row r="86" spans="1:33" customFormat="1" hidden="1" x14ac:dyDescent="0.45">
      <c r="A86" s="4">
        <v>1000435</v>
      </c>
      <c r="B86" s="4" t="s">
        <v>9683</v>
      </c>
      <c r="C86" s="7">
        <v>603133026</v>
      </c>
      <c r="D86" s="8">
        <v>48</v>
      </c>
      <c r="E86" s="4" t="s">
        <v>36</v>
      </c>
      <c r="F86" s="4">
        <v>1001208</v>
      </c>
      <c r="G86" s="4">
        <v>24</v>
      </c>
      <c r="H86" s="4">
        <v>0</v>
      </c>
      <c r="I86" s="4" t="str">
        <f t="shared" si="1"/>
        <v>A1</v>
      </c>
      <c r="J86" s="4" t="s">
        <v>10468</v>
      </c>
      <c r="K86" s="4" t="s">
        <v>10469</v>
      </c>
      <c r="L86" s="9">
        <v>44218</v>
      </c>
      <c r="M86" s="9">
        <v>44972</v>
      </c>
      <c r="N86" s="10" t="s">
        <v>776</v>
      </c>
      <c r="O86" s="4">
        <v>5600</v>
      </c>
      <c r="P86" s="4">
        <v>3206.6</v>
      </c>
      <c r="Q86" s="4">
        <v>21.5</v>
      </c>
      <c r="R86" s="4" t="s">
        <v>10994</v>
      </c>
      <c r="S86" s="4" t="s">
        <v>279</v>
      </c>
      <c r="T86" s="4" t="str">
        <f>VLOOKUP(A86,'REPORTE'!$A$1:$AG$1961,19,0)</f>
        <v>Venta al por menor de frutas, legumbres y hortalizas frescas o en conserva en establecimientos especializados.</v>
      </c>
      <c r="U86" s="4" t="str">
        <f>VLOOKUP(A86,'REPORTE'!$A$1:$AG$1961,20,0)</f>
        <v>Venta al por menor varios</v>
      </c>
      <c r="V86" s="4">
        <v>1000498</v>
      </c>
      <c r="W86" s="4" t="s">
        <v>11532</v>
      </c>
      <c r="X86" s="4" t="s">
        <v>11868</v>
      </c>
      <c r="Y86" s="4" t="s">
        <v>12072</v>
      </c>
      <c r="Z86" s="4" t="s">
        <v>12103</v>
      </c>
      <c r="AA86" s="4" t="s">
        <v>609</v>
      </c>
      <c r="AB86" s="4" t="str">
        <f>VLOOKUP(A86,'REPORTE'!$A$1:$AG$1961,5,0)</f>
        <v>ECUATORIANO(A) INDIGENA</v>
      </c>
      <c r="AC86" s="4" t="str">
        <f>VLOOKUP(A86,'REPORTE'!$A$1:$AG$1961,30,0)</f>
        <v>Primaria</v>
      </c>
      <c r="AD86" s="4" t="str">
        <f>VLOOKUP(A86,'REPORTE'!$A$1:$AG$1961,31,0)</f>
        <v>PICHINCHA</v>
      </c>
      <c r="AE86" s="4" t="str">
        <f>VLOOKUP(A86,'REPORTE'!$A$1:$AG$1961,32,0)</f>
        <v>QUITO</v>
      </c>
      <c r="AF86" s="4" t="str">
        <f>VLOOKUP(A86,'REPORTE'!$A$1:$AG$1961,33,0)</f>
        <v>COTOCOLLAO</v>
      </c>
      <c r="AG86" s="4" t="str">
        <f>VLOOKUP(AF86,PROVINCIAS!$F$1:$G$1171,2,0)</f>
        <v>URBANA</v>
      </c>
    </row>
    <row r="87" spans="1:33" customFormat="1" hidden="1" x14ac:dyDescent="0.45">
      <c r="A87" s="4">
        <v>1001021</v>
      </c>
      <c r="B87" s="4" t="s">
        <v>9684</v>
      </c>
      <c r="C87" s="7">
        <v>503820920</v>
      </c>
      <c r="D87" s="8">
        <v>33</v>
      </c>
      <c r="E87" s="4" t="s">
        <v>36</v>
      </c>
      <c r="F87" s="4">
        <v>1001213</v>
      </c>
      <c r="G87" s="4">
        <v>18</v>
      </c>
      <c r="H87" s="4">
        <v>0</v>
      </c>
      <c r="I87" s="4" t="str">
        <f t="shared" si="1"/>
        <v>A1</v>
      </c>
      <c r="J87" s="4" t="s">
        <v>10468</v>
      </c>
      <c r="K87" s="4" t="s">
        <v>10469</v>
      </c>
      <c r="L87" s="9">
        <v>44219</v>
      </c>
      <c r="M87" s="9">
        <v>44774</v>
      </c>
      <c r="N87" s="10" t="s">
        <v>776</v>
      </c>
      <c r="O87" s="4">
        <v>3090</v>
      </c>
      <c r="P87" s="4">
        <v>1167.8399999999999</v>
      </c>
      <c r="Q87" s="4">
        <v>21.5</v>
      </c>
      <c r="R87" s="4" t="s">
        <v>10994</v>
      </c>
      <c r="S87" s="4" t="s">
        <v>11459</v>
      </c>
      <c r="T87" s="4" t="str">
        <f>VLOOKUP(A87,'REPORTE'!$A$1:$AG$1961,19,0)</f>
        <v>Otras actividades de limpieza: limpieza de botellas, etcétera.</v>
      </c>
      <c r="U87" s="4" t="str">
        <f>VLOOKUP(A87,'REPORTE'!$A$1:$AG$1961,20,0)</f>
        <v>Otras actividades y cultivos</v>
      </c>
      <c r="V87" s="4">
        <v>1001091</v>
      </c>
      <c r="W87" s="4" t="s">
        <v>11533</v>
      </c>
      <c r="X87" s="4" t="s">
        <v>11844</v>
      </c>
      <c r="Y87" s="4" t="s">
        <v>12072</v>
      </c>
      <c r="Z87" s="4" t="s">
        <v>12104</v>
      </c>
      <c r="AA87" s="4" t="s">
        <v>46</v>
      </c>
      <c r="AB87" s="4" t="str">
        <f>VLOOKUP(A87,'REPORTE'!$A$1:$AG$1961,5,0)</f>
        <v>ECUATORIANO(A) INDIGENA</v>
      </c>
      <c r="AC87" s="4" t="str">
        <f>VLOOKUP(A87,'REPORTE'!$A$1:$AG$1961,30,0)</f>
        <v>Primaria</v>
      </c>
      <c r="AD87" s="4" t="str">
        <f>VLOOKUP(A87,'REPORTE'!$A$1:$AG$1961,31,0)</f>
        <v>COTOPAXI</v>
      </c>
      <c r="AE87" s="4" t="str">
        <f>VLOOKUP(A87,'REPORTE'!$A$1:$AG$1961,32,0)</f>
        <v>PUJILI</v>
      </c>
      <c r="AF87" s="4" t="str">
        <f>VLOOKUP(A87,'REPORTE'!$A$1:$AG$1961,33,0)</f>
        <v>PUJILI</v>
      </c>
      <c r="AG87" s="4" t="str">
        <f>VLOOKUP(AF87,PROVINCIAS!$F$1:$G$1171,2,0)</f>
        <v>URBANA</v>
      </c>
    </row>
    <row r="88" spans="1:33" customFormat="1" hidden="1" x14ac:dyDescent="0.45">
      <c r="A88" s="4">
        <v>1000550</v>
      </c>
      <c r="B88" s="4" t="s">
        <v>9610</v>
      </c>
      <c r="C88" s="7">
        <v>1002255014</v>
      </c>
      <c r="D88" s="8">
        <v>48</v>
      </c>
      <c r="E88" s="4" t="s">
        <v>36</v>
      </c>
      <c r="F88" s="4">
        <v>1001214</v>
      </c>
      <c r="G88" s="4">
        <v>18</v>
      </c>
      <c r="H88" s="4">
        <v>14</v>
      </c>
      <c r="I88" s="4" t="str">
        <f t="shared" si="1"/>
        <v>A2</v>
      </c>
      <c r="J88" s="4" t="s">
        <v>10468</v>
      </c>
      <c r="K88" s="4" t="s">
        <v>10469</v>
      </c>
      <c r="L88" s="9">
        <v>44221</v>
      </c>
      <c r="M88" s="9">
        <v>44788</v>
      </c>
      <c r="N88" s="9">
        <v>44607</v>
      </c>
      <c r="O88" s="4">
        <v>3500</v>
      </c>
      <c r="P88" s="4">
        <v>1552.44</v>
      </c>
      <c r="Q88" s="4">
        <v>21.5</v>
      </c>
      <c r="R88" s="4" t="s">
        <v>10995</v>
      </c>
      <c r="S88" s="4" t="s">
        <v>255</v>
      </c>
      <c r="T88" s="4" t="str">
        <f>VLOOKUP(A88,'REPORTE'!$A$1:$AG$1961,19,0)</f>
        <v>Venta al por mayor de accesorios de vestir guantes, corbatas, incluye paraguas y tirantes.</v>
      </c>
      <c r="U88" s="4" t="str">
        <f>VLOOKUP(A88,'REPORTE'!$A$1:$AG$1961,20,0)</f>
        <v>Venta al por mayor varios</v>
      </c>
      <c r="V88" s="4">
        <v>1000621</v>
      </c>
      <c r="W88" s="4" t="s">
        <v>11534</v>
      </c>
      <c r="X88" s="4" t="s">
        <v>11839</v>
      </c>
      <c r="Y88" s="4" t="s">
        <v>12072</v>
      </c>
      <c r="Z88" s="4" t="s">
        <v>12078</v>
      </c>
      <c r="AA88" s="4" t="s">
        <v>609</v>
      </c>
      <c r="AB88" s="4" t="str">
        <f>VLOOKUP(A88,'REPORTE'!$A$1:$AG$1961,5,0)</f>
        <v>ECUATORIANO(A)</v>
      </c>
      <c r="AC88" s="4" t="str">
        <f>VLOOKUP(A88,'REPORTE'!$A$1:$AG$1961,30,0)</f>
        <v>Primaria</v>
      </c>
      <c r="AD88" s="4" t="str">
        <f>VLOOKUP(A88,'REPORTE'!$A$1:$AG$1961,31,0)</f>
        <v>IMBABURA</v>
      </c>
      <c r="AE88" s="4" t="str">
        <f>VLOOKUP(A88,'REPORTE'!$A$1:$AG$1961,32,0)</f>
        <v>OTAVALO</v>
      </c>
      <c r="AF88" s="4" t="str">
        <f>VLOOKUP(A88,'REPORTE'!$A$1:$AG$1961,33,0)</f>
        <v>SAN RAFAEL</v>
      </c>
      <c r="AG88" s="4" t="str">
        <f>VLOOKUP(AF88,PROVINCIAS!$F$1:$G$1171,2,0)</f>
        <v>RURAL</v>
      </c>
    </row>
    <row r="89" spans="1:33" customFormat="1" hidden="1" x14ac:dyDescent="0.45">
      <c r="A89" s="4">
        <v>1001034</v>
      </c>
      <c r="B89" s="4" t="s">
        <v>9685</v>
      </c>
      <c r="C89" s="7">
        <v>602343410</v>
      </c>
      <c r="D89" s="8">
        <v>47</v>
      </c>
      <c r="E89" s="4" t="s">
        <v>59</v>
      </c>
      <c r="F89" s="4">
        <v>1001215</v>
      </c>
      <c r="G89" s="4">
        <v>18</v>
      </c>
      <c r="H89" s="4">
        <v>0</v>
      </c>
      <c r="I89" s="4" t="str">
        <f t="shared" si="1"/>
        <v>A1</v>
      </c>
      <c r="J89" s="4" t="s">
        <v>10468</v>
      </c>
      <c r="K89" s="4" t="s">
        <v>10469</v>
      </c>
      <c r="L89" s="9">
        <v>44221</v>
      </c>
      <c r="M89" s="9">
        <v>44783</v>
      </c>
      <c r="N89" s="10" t="s">
        <v>776</v>
      </c>
      <c r="O89" s="4">
        <v>2000</v>
      </c>
      <c r="P89" s="4">
        <v>773.08</v>
      </c>
      <c r="Q89" s="4">
        <v>23</v>
      </c>
      <c r="R89" s="4" t="s">
        <v>10994</v>
      </c>
      <c r="S89" s="4" t="s">
        <v>11021</v>
      </c>
      <c r="T89" s="4" t="str">
        <f>VLOOKUP(A89,'REPORTE'!$A$1:$AG$1961,19,0)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89" s="4" t="str">
        <f>VLOOKUP(A89,'REPORTE'!$A$1:$AG$1961,20,0)</f>
        <v>Transporte terrestre de pasajeros</v>
      </c>
      <c r="V89" s="4">
        <v>1001105</v>
      </c>
      <c r="W89" s="4" t="s">
        <v>11169</v>
      </c>
      <c r="X89" s="4" t="s">
        <v>11835</v>
      </c>
      <c r="Y89" s="4" t="s">
        <v>12072</v>
      </c>
      <c r="Z89" s="4" t="s">
        <v>12105</v>
      </c>
      <c r="AA89" s="4" t="s">
        <v>46</v>
      </c>
      <c r="AB89" s="4" t="str">
        <f>VLOOKUP(A89,'REPORTE'!$A$1:$AG$1961,5,0)</f>
        <v>ECUATORIANO(A)</v>
      </c>
      <c r="AC89" s="4" t="str">
        <f>VLOOKUP(A89,'REPORTE'!$A$1:$AG$1961,30,0)</f>
        <v>Ninguna</v>
      </c>
      <c r="AD89" s="4" t="str">
        <f>VLOOKUP(A89,'REPORTE'!$A$1:$AG$1961,31,0)</f>
        <v>CHIMBORAZO</v>
      </c>
      <c r="AE89" s="4" t="str">
        <f>VLOOKUP(A89,'REPORTE'!$A$1:$AG$1961,32,0)</f>
        <v>COLTA</v>
      </c>
      <c r="AF89" s="4" t="str">
        <f>VLOOKUP(A89,'REPORTE'!$A$1:$AG$1961,33,0)</f>
        <v>COLUMBE</v>
      </c>
      <c r="AG89" s="4" t="str">
        <f>VLOOKUP(AF89,PROVINCIAS!$F$1:$G$1171,2,0)</f>
        <v>RURAL</v>
      </c>
    </row>
    <row r="90" spans="1:33" customFormat="1" hidden="1" x14ac:dyDescent="0.45">
      <c r="A90" s="4">
        <v>1001051</v>
      </c>
      <c r="B90" s="4" t="s">
        <v>9686</v>
      </c>
      <c r="C90" s="7">
        <v>600695043</v>
      </c>
      <c r="D90" s="8">
        <v>74</v>
      </c>
      <c r="E90" s="4" t="s">
        <v>36</v>
      </c>
      <c r="F90" s="4">
        <v>1001223</v>
      </c>
      <c r="G90" s="4">
        <v>18</v>
      </c>
      <c r="H90" s="4">
        <v>0</v>
      </c>
      <c r="I90" s="4" t="str">
        <f t="shared" si="1"/>
        <v>A1</v>
      </c>
      <c r="J90" s="4" t="s">
        <v>10468</v>
      </c>
      <c r="K90" s="4" t="s">
        <v>10469</v>
      </c>
      <c r="L90" s="9">
        <v>44224</v>
      </c>
      <c r="M90" s="9">
        <v>44783</v>
      </c>
      <c r="N90" s="10" t="s">
        <v>776</v>
      </c>
      <c r="O90" s="4">
        <v>6000</v>
      </c>
      <c r="P90" s="4">
        <v>2283.96</v>
      </c>
      <c r="Q90" s="4">
        <v>21.5</v>
      </c>
      <c r="R90" s="4" t="s">
        <v>10994</v>
      </c>
      <c r="S90" s="4" t="s">
        <v>11006</v>
      </c>
      <c r="T90" s="4" t="str">
        <f>VLOOKUP(A90,'REPORTE'!$A$1:$AG$1961,19,0)</f>
        <v>Cultivo de trigo.</v>
      </c>
      <c r="U90" s="4" t="str">
        <f>VLOOKUP(A90,'REPORTE'!$A$1:$AG$1961,20,0)</f>
        <v>Cultivo de granos</v>
      </c>
      <c r="V90" s="4">
        <v>1001122</v>
      </c>
      <c r="W90" s="4" t="s">
        <v>11535</v>
      </c>
      <c r="X90" s="4" t="s">
        <v>11886</v>
      </c>
      <c r="Y90" s="4" t="s">
        <v>12072</v>
      </c>
      <c r="Z90" s="4" t="s">
        <v>12106</v>
      </c>
      <c r="AA90" s="4" t="s">
        <v>74</v>
      </c>
      <c r="AB90" s="4" t="str">
        <f>VLOOKUP(A90,'REPORTE'!$A$1:$AG$1961,5,0)</f>
        <v>ECUATORIANO(A) INDIGENA</v>
      </c>
      <c r="AC90" s="4" t="str">
        <f>VLOOKUP(A90,'REPORTE'!$A$1:$AG$1961,30,0)</f>
        <v>Ninguna</v>
      </c>
      <c r="AD90" s="4" t="str">
        <f>VLOOKUP(A90,'REPORTE'!$A$1:$AG$1961,31,0)</f>
        <v>CHIMBORAZO</v>
      </c>
      <c r="AE90" s="4" t="str">
        <f>VLOOKUP(A90,'REPORTE'!$A$1:$AG$1961,32,0)</f>
        <v>RIOBAMBA</v>
      </c>
      <c r="AF90" s="4" t="str">
        <f>VLOOKUP(A90,'REPORTE'!$A$1:$AG$1961,33,0)</f>
        <v>CACHA (CAB EN MACHANGARA)</v>
      </c>
      <c r="AG90" s="4" t="str">
        <f>VLOOKUP(AF90,PROVINCIAS!$F$1:$G$1171,2,0)</f>
        <v>RURAL</v>
      </c>
    </row>
    <row r="91" spans="1:33" customFormat="1" hidden="1" x14ac:dyDescent="0.45">
      <c r="A91" s="4">
        <v>1000632</v>
      </c>
      <c r="B91" s="4" t="s">
        <v>9687</v>
      </c>
      <c r="C91" s="7">
        <v>602784696</v>
      </c>
      <c r="D91" s="8">
        <v>48</v>
      </c>
      <c r="E91" s="4" t="s">
        <v>59</v>
      </c>
      <c r="F91" s="4">
        <v>1001227</v>
      </c>
      <c r="G91" s="4">
        <v>20</v>
      </c>
      <c r="H91" s="4">
        <v>19</v>
      </c>
      <c r="I91" s="4" t="str">
        <f t="shared" si="1"/>
        <v>A2</v>
      </c>
      <c r="J91" s="4" t="s">
        <v>10468</v>
      </c>
      <c r="K91" s="4" t="s">
        <v>10469</v>
      </c>
      <c r="L91" s="9">
        <v>44226</v>
      </c>
      <c r="M91" s="9">
        <v>44844</v>
      </c>
      <c r="N91" s="9">
        <v>44602</v>
      </c>
      <c r="O91" s="4">
        <v>1340</v>
      </c>
      <c r="P91" s="4">
        <v>680.39</v>
      </c>
      <c r="Q91" s="4">
        <v>23</v>
      </c>
      <c r="R91" s="4" t="s">
        <v>10995</v>
      </c>
      <c r="S91" s="4" t="s">
        <v>11022</v>
      </c>
      <c r="T91" s="4" t="str">
        <f>VLOOKUP(A91,'REPORTE'!$A$1:$AG$1961,19,0)</f>
        <v>Empleado Público</v>
      </c>
      <c r="U91" s="4" t="str">
        <f>VLOOKUP(A91,'REPORTE'!$A$1:$AG$1961,20,0)</f>
        <v>Empleado Público</v>
      </c>
      <c r="V91" s="4">
        <v>1000703</v>
      </c>
      <c r="W91" s="4" t="s">
        <v>11183</v>
      </c>
      <c r="X91" s="4" t="s">
        <v>11887</v>
      </c>
      <c r="Y91" s="4" t="s">
        <v>12072</v>
      </c>
      <c r="Z91" s="4" t="s">
        <v>11150</v>
      </c>
      <c r="AA91" s="4" t="s">
        <v>74</v>
      </c>
      <c r="AB91" s="4" t="str">
        <f>VLOOKUP(A91,'REPORTE'!$A$1:$AG$1961,5,0)</f>
        <v>ECUATORIANO(A)</v>
      </c>
      <c r="AC91" s="4" t="str">
        <f>VLOOKUP(A91,'REPORTE'!$A$1:$AG$1961,30,0)</f>
        <v>Secundaria</v>
      </c>
      <c r="AD91" s="4" t="str">
        <f>VLOOKUP(A91,'REPORTE'!$A$1:$AG$1961,31,0)</f>
        <v>CHIMBORAZO</v>
      </c>
      <c r="AE91" s="4" t="str">
        <f>VLOOKUP(A91,'REPORTE'!$A$1:$AG$1961,32,0)</f>
        <v>RIOBAMBA</v>
      </c>
      <c r="AF91" s="4" t="str">
        <f>VLOOKUP(A91,'REPORTE'!$A$1:$AG$1961,33,0)</f>
        <v>SAN JUAN</v>
      </c>
      <c r="AG91" s="4" t="str">
        <f>VLOOKUP(AF91,PROVINCIAS!$F$1:$G$1171,2,0)</f>
        <v>RURAL</v>
      </c>
    </row>
    <row r="92" spans="1:33" customFormat="1" hidden="1" x14ac:dyDescent="0.45">
      <c r="A92" s="4">
        <v>1001049</v>
      </c>
      <c r="B92" s="4" t="s">
        <v>9688</v>
      </c>
      <c r="C92" s="7">
        <v>601369424</v>
      </c>
      <c r="D92" s="8">
        <v>64</v>
      </c>
      <c r="E92" s="4" t="s">
        <v>59</v>
      </c>
      <c r="F92" s="4">
        <v>1001230</v>
      </c>
      <c r="G92" s="4">
        <v>36</v>
      </c>
      <c r="H92" s="4">
        <v>11</v>
      </c>
      <c r="I92" s="4" t="str">
        <f t="shared" si="1"/>
        <v>A2</v>
      </c>
      <c r="J92" s="4" t="s">
        <v>10468</v>
      </c>
      <c r="K92" s="4" t="s">
        <v>10469</v>
      </c>
      <c r="L92" s="9">
        <v>44228</v>
      </c>
      <c r="M92" s="9">
        <v>45340</v>
      </c>
      <c r="N92" s="9">
        <v>44610</v>
      </c>
      <c r="O92" s="4">
        <v>4000</v>
      </c>
      <c r="P92" s="4">
        <v>3093.35</v>
      </c>
      <c r="Q92" s="4">
        <v>21.5</v>
      </c>
      <c r="R92" s="4" t="s">
        <v>10995</v>
      </c>
      <c r="S92" s="4" t="s">
        <v>244</v>
      </c>
      <c r="T92" s="4" t="str">
        <f>VLOOKUP(A92,'REPORTE'!$A$1:$AG$1961,19,0)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U92" s="4" t="str">
        <f>VLOOKUP(A92,'REPORTE'!$A$1:$AG$1961,20,0)</f>
        <v>Actividades de otorgamiento y fromación</v>
      </c>
      <c r="V92" s="4">
        <v>1001120</v>
      </c>
      <c r="W92" s="4" t="s">
        <v>11536</v>
      </c>
      <c r="X92" s="4" t="s">
        <v>11865</v>
      </c>
      <c r="Y92" s="4" t="s">
        <v>12072</v>
      </c>
      <c r="Z92" s="4" t="s">
        <v>12095</v>
      </c>
      <c r="AA92" s="4" t="s">
        <v>74</v>
      </c>
      <c r="AB92" s="4" t="str">
        <f>VLOOKUP(A92,'REPORTE'!$A$1:$AG$1961,5,0)</f>
        <v>ECUATORIANO(A)</v>
      </c>
      <c r="AC92" s="4" t="str">
        <f>VLOOKUP(A92,'REPORTE'!$A$1:$AG$1961,30,0)</f>
        <v>Secundaria</v>
      </c>
      <c r="AD92" s="4" t="str">
        <f>VLOOKUP(A92,'REPORTE'!$A$1:$AG$1961,31,0)</f>
        <v>CAÑAR</v>
      </c>
      <c r="AE92" s="4" t="str">
        <f>VLOOKUP(A92,'REPORTE'!$A$1:$AG$1961,32,0)</f>
        <v>CAÑAR</v>
      </c>
      <c r="AF92" s="4" t="str">
        <f>VLOOKUP(A92,'REPORTE'!$A$1:$AG$1961,33,0)</f>
        <v>GUALLETURO</v>
      </c>
      <c r="AG92" s="4" t="str">
        <f>VLOOKUP(AF92,PROVINCIAS!$F$1:$G$1171,2,0)</f>
        <v>RURAL</v>
      </c>
    </row>
    <row r="93" spans="1:33" customFormat="1" hidden="1" x14ac:dyDescent="0.45">
      <c r="A93" s="4">
        <v>1000785</v>
      </c>
      <c r="B93" s="4" t="s">
        <v>9689</v>
      </c>
      <c r="C93" s="7">
        <v>1753857968</v>
      </c>
      <c r="D93" s="8">
        <v>22</v>
      </c>
      <c r="E93" s="4" t="s">
        <v>36</v>
      </c>
      <c r="F93" s="4">
        <v>1001246</v>
      </c>
      <c r="G93" s="4">
        <v>18</v>
      </c>
      <c r="H93" s="4">
        <v>0</v>
      </c>
      <c r="I93" s="4" t="str">
        <f t="shared" si="1"/>
        <v>A1</v>
      </c>
      <c r="J93" s="4" t="s">
        <v>10468</v>
      </c>
      <c r="K93" s="4" t="s">
        <v>10469</v>
      </c>
      <c r="L93" s="9">
        <v>44233</v>
      </c>
      <c r="M93" s="9">
        <v>44793</v>
      </c>
      <c r="N93" s="10" t="s">
        <v>776</v>
      </c>
      <c r="O93" s="4">
        <v>3000</v>
      </c>
      <c r="P93" s="4">
        <v>1144.23</v>
      </c>
      <c r="Q93" s="4">
        <v>21.5</v>
      </c>
      <c r="R93" s="4" t="s">
        <v>10994</v>
      </c>
      <c r="S93" s="4" t="s">
        <v>279</v>
      </c>
      <c r="T93" s="4" t="str">
        <f>VLOOKUP(A93,'REPORTE'!$A$1:$AG$1961,19,0)</f>
        <v>Enseñanza técnica y profesional de nivel inferior al de la enseñanza superior, capacitación para guí­as turí­sticos, cocineros y otro personal de hoteles y restaurantes.</v>
      </c>
      <c r="U93" s="4" t="str">
        <f>VLOOKUP(A93,'REPORTE'!$A$1:$AG$1961,20,0)</f>
        <v>Escuelas de aprendizaje</v>
      </c>
      <c r="V93" s="4">
        <v>1000857</v>
      </c>
      <c r="W93" s="4" t="s">
        <v>11537</v>
      </c>
      <c r="X93" s="4" t="s">
        <v>11888</v>
      </c>
      <c r="Y93" s="4" t="s">
        <v>12072</v>
      </c>
      <c r="Z93" s="4" t="s">
        <v>12107</v>
      </c>
      <c r="AA93" s="4" t="s">
        <v>609</v>
      </c>
      <c r="AB93" s="4" t="str">
        <f>VLOOKUP(A93,'REPORTE'!$A$1:$AG$1961,5,0)</f>
        <v>ECUATORIANO(A)</v>
      </c>
      <c r="AC93" s="4" t="str">
        <f>VLOOKUP(A93,'REPORTE'!$A$1:$AG$1961,30,0)</f>
        <v>Secundaria</v>
      </c>
      <c r="AD93" s="4" t="str">
        <f>VLOOKUP(A93,'REPORTE'!$A$1:$AG$1961,31,0)</f>
        <v>PICHINCHA</v>
      </c>
      <c r="AE93" s="4" t="str">
        <f>VLOOKUP(A93,'REPORTE'!$A$1:$AG$1961,32,0)</f>
        <v>QUITO</v>
      </c>
      <c r="AF93" s="4" t="str">
        <f>VLOOKUP(A93,'REPORTE'!$A$1:$AG$1961,33,0)</f>
        <v>CONOCOTO</v>
      </c>
      <c r="AG93" s="4" t="str">
        <f>VLOOKUP(AF93,PROVINCIAS!$F$1:$G$1171,2,0)</f>
        <v>RURAL</v>
      </c>
    </row>
    <row r="94" spans="1:33" customFormat="1" hidden="1" x14ac:dyDescent="0.45">
      <c r="A94" s="4">
        <v>1001083</v>
      </c>
      <c r="B94" s="4" t="s">
        <v>9690</v>
      </c>
      <c r="C94" s="7">
        <v>1726725615</v>
      </c>
      <c r="D94" s="8">
        <v>22</v>
      </c>
      <c r="E94" s="4" t="s">
        <v>36</v>
      </c>
      <c r="F94" s="4">
        <v>1001252</v>
      </c>
      <c r="G94" s="4">
        <v>18</v>
      </c>
      <c r="H94" s="4">
        <v>0</v>
      </c>
      <c r="I94" s="4" t="str">
        <f t="shared" si="1"/>
        <v>A1</v>
      </c>
      <c r="J94" s="4" t="s">
        <v>10468</v>
      </c>
      <c r="K94" s="4" t="s">
        <v>10469</v>
      </c>
      <c r="L94" s="9">
        <v>44237</v>
      </c>
      <c r="M94" s="9">
        <v>44793</v>
      </c>
      <c r="N94" s="10" t="s">
        <v>776</v>
      </c>
      <c r="O94" s="4">
        <v>5000</v>
      </c>
      <c r="P94" s="4">
        <v>1892.75</v>
      </c>
      <c r="Q94" s="4">
        <v>21.5</v>
      </c>
      <c r="R94" s="4" t="s">
        <v>10994</v>
      </c>
      <c r="S94" s="4" t="s">
        <v>348</v>
      </c>
      <c r="T94" s="4" t="str">
        <f>VLOOKUP(A94,'REPORTE'!$A$1:$AG$1961,19,0)</f>
        <v>Venta al por menor de frutas, legumbres y hortalizas frescas o en conserva en establecimientos especializados.</v>
      </c>
      <c r="U94" s="4" t="str">
        <f>VLOOKUP(A94,'REPORTE'!$A$1:$AG$1961,20,0)</f>
        <v>Venta al por menor varios</v>
      </c>
      <c r="V94" s="4">
        <v>1001155</v>
      </c>
      <c r="W94" s="4" t="s">
        <v>11538</v>
      </c>
      <c r="X94" s="4" t="s">
        <v>11871</v>
      </c>
      <c r="Y94" s="4" t="s">
        <v>12072</v>
      </c>
      <c r="Z94" s="4" t="s">
        <v>12108</v>
      </c>
      <c r="AA94" s="4" t="s">
        <v>609</v>
      </c>
      <c r="AB94" s="4" t="str">
        <f>VLOOKUP(A94,'REPORTE'!$A$1:$AG$1961,5,0)</f>
        <v>ECUATORIANO(A)</v>
      </c>
      <c r="AC94" s="4" t="str">
        <f>VLOOKUP(A94,'REPORTE'!$A$1:$AG$1961,30,0)</f>
        <v>Primaria</v>
      </c>
      <c r="AD94" s="4" t="str">
        <f>VLOOKUP(A94,'REPORTE'!$A$1:$AG$1961,31,0)</f>
        <v>PICHINCHA</v>
      </c>
      <c r="AE94" s="4" t="str">
        <f>VLOOKUP(A94,'REPORTE'!$A$1:$AG$1961,32,0)</f>
        <v>QUITO</v>
      </c>
      <c r="AF94" s="4" t="str">
        <f>VLOOKUP(A94,'REPORTE'!$A$1:$AG$1961,33,0)</f>
        <v>SAN ROQUE</v>
      </c>
      <c r="AG94" s="4" t="str">
        <f>VLOOKUP(AF94,PROVINCIAS!$F$1:$G$1171,2,0)</f>
        <v>RURAL</v>
      </c>
    </row>
    <row r="95" spans="1:33" customFormat="1" hidden="1" x14ac:dyDescent="0.45">
      <c r="A95" s="4">
        <v>1000577</v>
      </c>
      <c r="B95" s="4" t="s">
        <v>9691</v>
      </c>
      <c r="C95" s="7">
        <v>1724027279</v>
      </c>
      <c r="D95" s="8">
        <v>26</v>
      </c>
      <c r="E95" s="4" t="s">
        <v>59</v>
      </c>
      <c r="F95" s="4">
        <v>1001258</v>
      </c>
      <c r="G95" s="4">
        <v>36</v>
      </c>
      <c r="H95" s="4">
        <v>4</v>
      </c>
      <c r="I95" s="4" t="str">
        <f t="shared" si="1"/>
        <v>A1</v>
      </c>
      <c r="J95" s="4" t="s">
        <v>10468</v>
      </c>
      <c r="K95" s="4" t="s">
        <v>10469</v>
      </c>
      <c r="L95" s="9">
        <v>44238</v>
      </c>
      <c r="M95" s="9">
        <v>45347</v>
      </c>
      <c r="N95" s="9">
        <v>44617</v>
      </c>
      <c r="O95" s="4">
        <v>10000</v>
      </c>
      <c r="P95" s="4">
        <v>7671.02</v>
      </c>
      <c r="Q95" s="4">
        <v>21.5</v>
      </c>
      <c r="R95" s="4" t="s">
        <v>10995</v>
      </c>
      <c r="S95" s="4" t="s">
        <v>11025</v>
      </c>
      <c r="T95" s="4" t="str">
        <f>VLOOKUP(A95,'REPORTE'!$A$1:$AG$1961,19,0)</f>
        <v>Servicios de taxis.</v>
      </c>
      <c r="U95" s="4" t="str">
        <f>VLOOKUP(A95,'REPORTE'!$A$1:$AG$1961,20,0)</f>
        <v>Servicios Varios</v>
      </c>
      <c r="V95" s="4">
        <v>1000647</v>
      </c>
      <c r="W95" s="4" t="s">
        <v>11539</v>
      </c>
      <c r="X95" s="4" t="s">
        <v>11889</v>
      </c>
      <c r="Y95" s="4" t="s">
        <v>12072</v>
      </c>
      <c r="Z95" s="4" t="s">
        <v>12102</v>
      </c>
      <c r="AA95" s="4" t="s">
        <v>609</v>
      </c>
      <c r="AB95" s="4" t="str">
        <f>VLOOKUP(A95,'REPORTE'!$A$1:$AG$1961,5,0)</f>
        <v>ECUATORIANO(A) INDIGENA</v>
      </c>
      <c r="AC95" s="4" t="str">
        <f>VLOOKUP(A95,'REPORTE'!$A$1:$AG$1961,30,0)</f>
        <v>Secundaria</v>
      </c>
      <c r="AD95" s="4" t="str">
        <f>VLOOKUP(A95,'REPORTE'!$A$1:$AG$1961,31,0)</f>
        <v>CHIMBORAZO</v>
      </c>
      <c r="AE95" s="4" t="str">
        <f>VLOOKUP(A95,'REPORTE'!$A$1:$AG$1961,32,0)</f>
        <v>RIOBAMBA</v>
      </c>
      <c r="AF95" s="4" t="str">
        <f>VLOOKUP(A95,'REPORTE'!$A$1:$AG$1961,33,0)</f>
        <v>CACHA (CAB EN MACHANGARA)</v>
      </c>
      <c r="AG95" s="4" t="str">
        <f>VLOOKUP(AF95,PROVINCIAS!$F$1:$G$1171,2,0)</f>
        <v>RURAL</v>
      </c>
    </row>
    <row r="96" spans="1:33" customFormat="1" hidden="1" x14ac:dyDescent="0.45">
      <c r="A96" s="4">
        <v>1001090</v>
      </c>
      <c r="B96" s="4" t="s">
        <v>9692</v>
      </c>
      <c r="C96" s="7">
        <v>1717252306</v>
      </c>
      <c r="D96" s="8">
        <v>43</v>
      </c>
      <c r="E96" s="4" t="s">
        <v>59</v>
      </c>
      <c r="F96" s="4">
        <v>1001260</v>
      </c>
      <c r="G96" s="4">
        <v>36</v>
      </c>
      <c r="H96" s="4">
        <v>4</v>
      </c>
      <c r="I96" s="4" t="str">
        <f t="shared" si="1"/>
        <v>A1</v>
      </c>
      <c r="J96" s="4" t="s">
        <v>10468</v>
      </c>
      <c r="K96" s="4" t="s">
        <v>10469</v>
      </c>
      <c r="L96" s="9">
        <v>44238</v>
      </c>
      <c r="M96" s="9">
        <v>45347</v>
      </c>
      <c r="N96" s="9">
        <v>44617</v>
      </c>
      <c r="O96" s="4">
        <v>6000</v>
      </c>
      <c r="P96" s="4">
        <v>4563.34</v>
      </c>
      <c r="Q96" s="4">
        <v>18.5</v>
      </c>
      <c r="R96" s="4" t="s">
        <v>10995</v>
      </c>
      <c r="S96" s="4" t="s">
        <v>348</v>
      </c>
      <c r="T96" s="4" t="str">
        <f>VLOOKUP(A96,'REPORTE'!$A$1:$AG$1961,19,0)</f>
        <v>Venta al por mayor de frutas, legumbres y hortalizas.</v>
      </c>
      <c r="U96" s="4" t="str">
        <f>VLOOKUP(A96,'REPORTE'!$A$1:$AG$1961,20,0)</f>
        <v>Venta al por mayor varios</v>
      </c>
      <c r="V96" s="4">
        <v>1001163</v>
      </c>
      <c r="W96" s="4" t="s">
        <v>11540</v>
      </c>
      <c r="X96" s="4" t="s">
        <v>11890</v>
      </c>
      <c r="Y96" s="4" t="s">
        <v>12072</v>
      </c>
      <c r="Z96" s="4" t="s">
        <v>11150</v>
      </c>
      <c r="AA96" s="4" t="s">
        <v>609</v>
      </c>
      <c r="AB96" s="4" t="str">
        <f>VLOOKUP(A96,'REPORTE'!$A$1:$AG$1961,5,0)</f>
        <v>ECUATORIANO(A) INDIGENA</v>
      </c>
      <c r="AC96" s="4" t="str">
        <f>VLOOKUP(A96,'REPORTE'!$A$1:$AG$1961,30,0)</f>
        <v>Primaria</v>
      </c>
      <c r="AD96" s="4" t="str">
        <f>VLOOKUP(A96,'REPORTE'!$A$1:$AG$1961,31,0)</f>
        <v>CHIMBORAZO</v>
      </c>
      <c r="AE96" s="4" t="str">
        <f>VLOOKUP(A96,'REPORTE'!$A$1:$AG$1961,32,0)</f>
        <v>RIOBAMBA</v>
      </c>
      <c r="AF96" s="4" t="str">
        <f>VLOOKUP(A96,'REPORTE'!$A$1:$AG$1961,33,0)</f>
        <v>YARUQUIES</v>
      </c>
      <c r="AG96" s="4" t="str">
        <f>VLOOKUP(AF96,PROVINCIAS!$F$1:$G$1171,2,0)</f>
        <v>URBANA</v>
      </c>
    </row>
    <row r="97" spans="1:33" customFormat="1" hidden="1" x14ac:dyDescent="0.45">
      <c r="A97" s="4">
        <v>1001093</v>
      </c>
      <c r="B97" s="4" t="s">
        <v>9693</v>
      </c>
      <c r="C97" s="7">
        <v>1726663816</v>
      </c>
      <c r="D97" s="8">
        <v>30</v>
      </c>
      <c r="E97" s="4" t="s">
        <v>36</v>
      </c>
      <c r="F97" s="4">
        <v>1001262</v>
      </c>
      <c r="G97" s="4">
        <v>24</v>
      </c>
      <c r="H97" s="4">
        <v>0</v>
      </c>
      <c r="I97" s="4" t="str">
        <f t="shared" si="1"/>
        <v>A1</v>
      </c>
      <c r="J97" s="4" t="s">
        <v>10468</v>
      </c>
      <c r="K97" s="4" t="s">
        <v>10469</v>
      </c>
      <c r="L97" s="9">
        <v>44239</v>
      </c>
      <c r="M97" s="9">
        <v>44982</v>
      </c>
      <c r="N97" s="10" t="s">
        <v>776</v>
      </c>
      <c r="O97" s="4">
        <v>5000</v>
      </c>
      <c r="P97" s="4">
        <v>2823.75</v>
      </c>
      <c r="Q97" s="4">
        <v>21.5</v>
      </c>
      <c r="R97" s="4" t="s">
        <v>10994</v>
      </c>
      <c r="S97" s="4" t="s">
        <v>11100</v>
      </c>
      <c r="T97" s="4" t="str">
        <f>VLOOKUP(A97,'REPORTE'!$A$1:$AG$1961,19,0)</f>
        <v>Actividades de prestación de una serie de servicios administrativos de oficina corrientes, como recepción, planificación financiera, facturación y registro, personal y distribución fí­sica (servicios de mensajerí­a) y logí­stica, a cambio de una retribución o por contrato.</v>
      </c>
      <c r="U97" s="4" t="str">
        <f>VLOOKUP(A97,'REPORTE'!$A$1:$AG$1961,20,0)</f>
        <v xml:space="preserve">Actividades varias </v>
      </c>
      <c r="V97" s="4">
        <v>1001166</v>
      </c>
      <c r="W97" s="4" t="s">
        <v>11521</v>
      </c>
      <c r="X97" s="4" t="s">
        <v>11829</v>
      </c>
      <c r="Y97" s="4" t="s">
        <v>12072</v>
      </c>
      <c r="Z97" s="4" t="s">
        <v>12109</v>
      </c>
      <c r="AA97" s="4" t="s">
        <v>609</v>
      </c>
      <c r="AB97" s="4" t="str">
        <f>VLOOKUP(A97,'REPORTE'!$A$1:$AG$1961,5,0)</f>
        <v>ECUATORIANO(A) INDIGENA</v>
      </c>
      <c r="AC97" s="4" t="str">
        <f>VLOOKUP(A97,'REPORTE'!$A$1:$AG$1961,30,0)</f>
        <v>Primaria</v>
      </c>
      <c r="AD97" s="4" t="str">
        <f>VLOOKUP(A97,'REPORTE'!$A$1:$AG$1961,31,0)</f>
        <v>COTOPAXI</v>
      </c>
      <c r="AE97" s="4" t="str">
        <f>VLOOKUP(A97,'REPORTE'!$A$1:$AG$1961,32,0)</f>
        <v>SAQUISILI</v>
      </c>
      <c r="AF97" s="4" t="str">
        <f>VLOOKUP(A97,'REPORTE'!$A$1:$AG$1961,33,0)</f>
        <v>SAQUISILI</v>
      </c>
      <c r="AG97" s="4" t="str">
        <f>VLOOKUP(AF97,PROVINCIAS!$F$1:$G$1171,2,0)</f>
        <v>URBANA</v>
      </c>
    </row>
    <row r="98" spans="1:33" x14ac:dyDescent="0.45">
      <c r="A98" s="77">
        <v>1000774</v>
      </c>
      <c r="B98" s="77" t="s">
        <v>9694</v>
      </c>
      <c r="C98" s="78">
        <v>1725665192</v>
      </c>
      <c r="D98" s="79">
        <v>22</v>
      </c>
      <c r="E98" s="77" t="s">
        <v>59</v>
      </c>
      <c r="F98" s="77">
        <v>1001274</v>
      </c>
      <c r="G98" s="77">
        <v>18</v>
      </c>
      <c r="H98" s="77">
        <v>0</v>
      </c>
      <c r="I98" s="77" t="str">
        <f t="shared" si="1"/>
        <v>A1</v>
      </c>
      <c r="J98" s="77" t="s">
        <v>10466</v>
      </c>
      <c r="K98" s="77" t="s">
        <v>10467</v>
      </c>
      <c r="L98" s="80">
        <v>44245</v>
      </c>
      <c r="M98" s="80">
        <v>44793</v>
      </c>
      <c r="N98" s="81" t="s">
        <v>776</v>
      </c>
      <c r="O98" s="77">
        <v>1000</v>
      </c>
      <c r="P98" s="77">
        <v>362.08</v>
      </c>
      <c r="Q98" s="77">
        <v>16</v>
      </c>
      <c r="R98" s="77" t="s">
        <v>10994</v>
      </c>
      <c r="S98" s="77" t="s">
        <v>11000</v>
      </c>
      <c r="T98" s="77" t="str">
        <f>VLOOKUP(A98,'REPORTE'!$A$1:$AG$1961,19,0)</f>
        <v>Estudiante</v>
      </c>
      <c r="U98" s="77" t="str">
        <f>VLOOKUP(A98,'REPORTE'!$A$1:$AG$1961,20,0)</f>
        <v>Estudiante</v>
      </c>
      <c r="V98" s="77">
        <v>1000846</v>
      </c>
      <c r="W98" s="77" t="s">
        <v>11184</v>
      </c>
      <c r="X98" s="77" t="s">
        <v>11876</v>
      </c>
      <c r="Y98" s="77" t="s">
        <v>12072</v>
      </c>
      <c r="Z98" s="77" t="s">
        <v>12110</v>
      </c>
      <c r="AA98" s="77" t="s">
        <v>609</v>
      </c>
      <c r="AB98" s="77" t="str">
        <f>VLOOKUP(A98,'REPORTE'!$A$1:$AG$1961,5,0)</f>
        <v>ECUATORIANO(A) INDIGENA</v>
      </c>
      <c r="AC98" s="77" t="str">
        <f>VLOOKUP(A98,'REPORTE'!$A$1:$AG$1961,30,0)</f>
        <v>Secundaria</v>
      </c>
      <c r="AD98" s="77" t="str">
        <f>VLOOKUP(A98,'REPORTE'!$A$1:$AG$1961,31,0)</f>
        <v>PICHINCHA</v>
      </c>
      <c r="AE98" s="77" t="str">
        <f>VLOOKUP(A98,'REPORTE'!$A$1:$AG$1961,32,0)</f>
        <v>QUITO</v>
      </c>
      <c r="AF98" s="77" t="str">
        <f>VLOOKUP(A98,'REPORTE'!$A$1:$AG$1961,33,0)</f>
        <v>COTOCOLLAO</v>
      </c>
      <c r="AG98" s="77" t="str">
        <f>VLOOKUP(AF98,PROVINCIAS!$F$1:$G$1171,2,0)</f>
        <v>URBANA</v>
      </c>
    </row>
    <row r="99" spans="1:33" customFormat="1" hidden="1" x14ac:dyDescent="0.45">
      <c r="A99" s="4">
        <v>1000748</v>
      </c>
      <c r="B99" s="4" t="s">
        <v>9695</v>
      </c>
      <c r="C99" s="7">
        <v>1714578869</v>
      </c>
      <c r="D99" s="8">
        <v>45</v>
      </c>
      <c r="E99" s="4" t="s">
        <v>59</v>
      </c>
      <c r="F99" s="4">
        <v>1001277</v>
      </c>
      <c r="G99" s="4">
        <v>12</v>
      </c>
      <c r="H99" s="4">
        <v>280</v>
      </c>
      <c r="I99" s="4" t="str">
        <f t="shared" si="1"/>
        <v>E</v>
      </c>
      <c r="J99" s="4" t="s">
        <v>10468</v>
      </c>
      <c r="K99" s="4" t="s">
        <v>10469</v>
      </c>
      <c r="L99" s="9">
        <v>44247</v>
      </c>
      <c r="M99" s="9">
        <v>44617</v>
      </c>
      <c r="N99" s="9">
        <v>44341</v>
      </c>
      <c r="O99" s="4">
        <v>1000</v>
      </c>
      <c r="P99" s="4">
        <v>851.25</v>
      </c>
      <c r="Q99" s="4">
        <v>23</v>
      </c>
      <c r="R99" s="4" t="s">
        <v>10993</v>
      </c>
      <c r="S99" s="4" t="s">
        <v>11023</v>
      </c>
      <c r="T99" s="4" t="str">
        <f>VLOOKUP(A99,'REPORTE'!$A$1:$AG$1961,19,0)</f>
        <v>Lavado y limpieza en seco, planchado, etcétera, de todo tipo de prendas de vestir (incluso de piel) y de productos textiles que se realizan con equipo mecáico,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v>
      </c>
      <c r="U99" s="4" t="str">
        <f>VLOOKUP(A99,'REPORTE'!$A$1:$AG$1961,20,0)</f>
        <v>Reparaciones varias y mantenimiento</v>
      </c>
      <c r="V99" s="4">
        <v>1000819</v>
      </c>
      <c r="W99" s="4" t="s">
        <v>11185</v>
      </c>
      <c r="X99" s="4" t="s">
        <v>11865</v>
      </c>
      <c r="Y99" s="4" t="s">
        <v>12072</v>
      </c>
      <c r="Z99" s="4" t="s">
        <v>12111</v>
      </c>
      <c r="AA99" s="4" t="s">
        <v>46</v>
      </c>
      <c r="AB99" s="4" t="str">
        <f>VLOOKUP(A99,'REPORTE'!$A$1:$AG$1961,5,0)</f>
        <v>ECUATORIANO(A)</v>
      </c>
      <c r="AC99" s="4" t="str">
        <f>VLOOKUP(A99,'REPORTE'!$A$1:$AG$1961,30,0)</f>
        <v>Primaria</v>
      </c>
      <c r="AD99" s="4" t="str">
        <f>VLOOKUP(A99,'REPORTE'!$A$1:$AG$1961,31,0)</f>
        <v>PICHINCHA</v>
      </c>
      <c r="AE99" s="4" t="str">
        <f>VLOOKUP(A99,'REPORTE'!$A$1:$AG$1961,32,0)</f>
        <v>QUITO</v>
      </c>
      <c r="AF99" s="4" t="str">
        <f>VLOOKUP(A99,'REPORTE'!$A$1:$AG$1961,33,0)</f>
        <v>SAN BLAS</v>
      </c>
      <c r="AG99" s="4" t="str">
        <f>VLOOKUP(AF99,PROVINCIAS!$F$1:$G$1171,2,0)</f>
        <v>URBANA</v>
      </c>
    </row>
    <row r="100" spans="1:33" customFormat="1" hidden="1" x14ac:dyDescent="0.45">
      <c r="A100" s="4">
        <v>1001082</v>
      </c>
      <c r="B100" s="4" t="s">
        <v>9696</v>
      </c>
      <c r="C100" s="7">
        <v>202639241</v>
      </c>
      <c r="D100" s="8">
        <v>20</v>
      </c>
      <c r="E100" s="4" t="s">
        <v>36</v>
      </c>
      <c r="F100" s="4">
        <v>1001278</v>
      </c>
      <c r="G100" s="4">
        <v>15</v>
      </c>
      <c r="H100" s="4">
        <v>0</v>
      </c>
      <c r="I100" s="4" t="str">
        <f t="shared" si="1"/>
        <v>A1</v>
      </c>
      <c r="J100" s="4" t="s">
        <v>10468</v>
      </c>
      <c r="K100" s="4" t="s">
        <v>10469</v>
      </c>
      <c r="L100" s="9">
        <v>44251</v>
      </c>
      <c r="M100" s="9">
        <v>44713</v>
      </c>
      <c r="N100" s="10" t="s">
        <v>776</v>
      </c>
      <c r="O100" s="4">
        <v>1700</v>
      </c>
      <c r="P100" s="4">
        <v>513.61</v>
      </c>
      <c r="Q100" s="4">
        <v>23</v>
      </c>
      <c r="R100" s="4" t="s">
        <v>10994</v>
      </c>
      <c r="S100" s="4" t="s">
        <v>279</v>
      </c>
      <c r="T100" s="4" t="str">
        <f>VLOOKUP(A100,'REPORTE'!$A$1:$AG$1961,19,0)</f>
        <v>Venta al por menor de frutas, legumbres y hortalizas frescas o en conserva en establecimientos especializados.</v>
      </c>
      <c r="U100" s="4" t="str">
        <f>VLOOKUP(A100,'REPORTE'!$A$1:$AG$1961,20,0)</f>
        <v>Venta al por menor varios</v>
      </c>
      <c r="V100" s="4">
        <v>1001154</v>
      </c>
      <c r="W100" s="4" t="s">
        <v>11186</v>
      </c>
      <c r="X100" s="4" t="s">
        <v>11832</v>
      </c>
      <c r="Y100" s="4" t="s">
        <v>12072</v>
      </c>
      <c r="Z100" s="4" t="s">
        <v>12112</v>
      </c>
      <c r="AA100" s="4" t="s">
        <v>609</v>
      </c>
      <c r="AB100" s="4" t="str">
        <f>VLOOKUP(A100,'REPORTE'!$A$1:$AG$1961,5,0)</f>
        <v>ECUATORIANO(A) INDIGENA</v>
      </c>
      <c r="AC100" s="4" t="str">
        <f>VLOOKUP(A100,'REPORTE'!$A$1:$AG$1961,30,0)</f>
        <v>Primaria</v>
      </c>
      <c r="AD100" s="4" t="str">
        <f>VLOOKUP(A100,'REPORTE'!$A$1:$AG$1961,31,0)</f>
        <v>BOLIVAR</v>
      </c>
      <c r="AE100" s="4" t="str">
        <f>VLOOKUP(A100,'REPORTE'!$A$1:$AG$1961,32,0)</f>
        <v>GUARANDA</v>
      </c>
      <c r="AF100" s="4" t="str">
        <f>VLOOKUP(A100,'REPORTE'!$A$1:$AG$1961,33,0)</f>
        <v>SAN SIMON (YACOTO)</v>
      </c>
      <c r="AG100" s="4" t="str">
        <f>VLOOKUP(AF100,PROVINCIAS!$F$1:$G$1171,2,0)</f>
        <v>RURAL</v>
      </c>
    </row>
    <row r="101" spans="1:33" customFormat="1" hidden="1" x14ac:dyDescent="0.45">
      <c r="A101" s="4">
        <v>1000828</v>
      </c>
      <c r="B101" s="4" t="s">
        <v>9697</v>
      </c>
      <c r="C101" s="7">
        <v>1708727910</v>
      </c>
      <c r="D101" s="8">
        <v>55</v>
      </c>
      <c r="E101" s="4" t="s">
        <v>36</v>
      </c>
      <c r="F101" s="4">
        <v>1001279</v>
      </c>
      <c r="G101" s="4">
        <v>18</v>
      </c>
      <c r="H101" s="4">
        <v>0</v>
      </c>
      <c r="I101" s="4" t="str">
        <f t="shared" si="1"/>
        <v>A1</v>
      </c>
      <c r="J101" s="4" t="s">
        <v>10468</v>
      </c>
      <c r="K101" s="4" t="s">
        <v>10469</v>
      </c>
      <c r="L101" s="9">
        <v>44252</v>
      </c>
      <c r="M101" s="9">
        <v>44809</v>
      </c>
      <c r="N101" s="10" t="s">
        <v>776</v>
      </c>
      <c r="O101" s="4">
        <v>5000</v>
      </c>
      <c r="P101" s="4">
        <v>2136.2800000000002</v>
      </c>
      <c r="Q101" s="4">
        <v>17.5</v>
      </c>
      <c r="R101" s="4" t="s">
        <v>10994</v>
      </c>
      <c r="S101" s="4" t="s">
        <v>1578</v>
      </c>
      <c r="T101" s="4" t="str">
        <f>VLOOKUP(A101,'REPORTE'!$A$1:$AG$1961,19,0)</f>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v>
      </c>
      <c r="U101" s="4" t="str">
        <f>VLOOKUP(A101,'REPORTE'!$A$1:$AG$1961,20,0)</f>
        <v>Venta al por menor varios</v>
      </c>
      <c r="V101" s="4">
        <v>1000898</v>
      </c>
      <c r="W101" s="4" t="s">
        <v>11541</v>
      </c>
      <c r="X101" s="4" t="s">
        <v>11831</v>
      </c>
      <c r="Y101" s="4" t="s">
        <v>12072</v>
      </c>
      <c r="Z101" s="4" t="s">
        <v>12113</v>
      </c>
      <c r="AA101" s="4" t="s">
        <v>609</v>
      </c>
      <c r="AB101" s="4" t="str">
        <f>VLOOKUP(A101,'REPORTE'!$A$1:$AG$1961,5,0)</f>
        <v>ECUATORIANO(A)</v>
      </c>
      <c r="AC101" s="4" t="str">
        <f>VLOOKUP(A101,'REPORTE'!$A$1:$AG$1961,30,0)</f>
        <v>Secundaria</v>
      </c>
      <c r="AD101" s="4" t="str">
        <f>VLOOKUP(A101,'REPORTE'!$A$1:$AG$1961,31,0)</f>
        <v>CHIMBORAZO</v>
      </c>
      <c r="AE101" s="4" t="str">
        <f>VLOOKUP(A101,'REPORTE'!$A$1:$AG$1961,32,0)</f>
        <v>ALAUSI</v>
      </c>
      <c r="AF101" s="4" t="str">
        <f>VLOOKUP(A101,'REPORTE'!$A$1:$AG$1961,33,0)</f>
        <v>GUASUNTOS</v>
      </c>
      <c r="AG101" s="4" t="str">
        <f>VLOOKUP(AF101,PROVINCIAS!$F$1:$G$1171,2,0)</f>
        <v>RURAL</v>
      </c>
    </row>
    <row r="102" spans="1:33" customFormat="1" hidden="1" x14ac:dyDescent="0.45">
      <c r="A102" s="4">
        <v>1001081</v>
      </c>
      <c r="B102" s="4" t="s">
        <v>9698</v>
      </c>
      <c r="C102" s="7">
        <v>606178374</v>
      </c>
      <c r="D102" s="8">
        <v>23</v>
      </c>
      <c r="E102" s="4" t="s">
        <v>59</v>
      </c>
      <c r="F102" s="4">
        <v>1001280</v>
      </c>
      <c r="G102" s="4">
        <v>18</v>
      </c>
      <c r="H102" s="4">
        <v>4</v>
      </c>
      <c r="I102" s="4" t="str">
        <f t="shared" si="1"/>
        <v>A1</v>
      </c>
      <c r="J102" s="4" t="s">
        <v>10468</v>
      </c>
      <c r="K102" s="4" t="s">
        <v>10469</v>
      </c>
      <c r="L102" s="9">
        <v>44252</v>
      </c>
      <c r="M102" s="9">
        <v>44798</v>
      </c>
      <c r="N102" s="9">
        <v>44617</v>
      </c>
      <c r="O102" s="4">
        <v>2000</v>
      </c>
      <c r="P102" s="4">
        <v>809.45</v>
      </c>
      <c r="Q102" s="4">
        <v>23</v>
      </c>
      <c r="R102" s="4" t="s">
        <v>10995</v>
      </c>
      <c r="S102" s="4" t="s">
        <v>279</v>
      </c>
      <c r="T102" s="4" t="str">
        <f>VLOOKUP(A102,'REPORTE'!$A$1:$AG$1961,19,0)</f>
        <v>Venta al por menor de frutas, legumbres y hortalizas frescas o en conserva en establecimientos especializados.</v>
      </c>
      <c r="U102" s="4" t="str">
        <f>VLOOKUP(A102,'REPORTE'!$A$1:$AG$1961,20,0)</f>
        <v>Venta al por menor varios</v>
      </c>
      <c r="V102" s="4">
        <v>1001153</v>
      </c>
      <c r="W102" s="4" t="s">
        <v>11169</v>
      </c>
      <c r="X102" s="4" t="s">
        <v>11891</v>
      </c>
      <c r="Y102" s="4" t="s">
        <v>12072</v>
      </c>
      <c r="Z102" s="4" t="s">
        <v>12114</v>
      </c>
      <c r="AA102" s="4" t="s">
        <v>609</v>
      </c>
      <c r="AB102" s="4" t="str">
        <f>VLOOKUP(A102,'REPORTE'!$A$1:$AG$1961,5,0)</f>
        <v>ECUATORIANO(A) INDIGENA</v>
      </c>
      <c r="AC102" s="4" t="str">
        <f>VLOOKUP(A102,'REPORTE'!$A$1:$AG$1961,30,0)</f>
        <v>Secundaria</v>
      </c>
      <c r="AD102" s="4" t="str">
        <f>VLOOKUP(A102,'REPORTE'!$A$1:$AG$1961,31,0)</f>
        <v>CHIMBORAZO</v>
      </c>
      <c r="AE102" s="4" t="str">
        <f>VLOOKUP(A102,'REPORTE'!$A$1:$AG$1961,32,0)</f>
        <v>RIOBAMBA</v>
      </c>
      <c r="AF102" s="4" t="str">
        <f>VLOOKUP(A102,'REPORTE'!$A$1:$AG$1961,33,0)</f>
        <v>VELOZ</v>
      </c>
      <c r="AG102" s="4" t="str">
        <f>VLOOKUP(AF102,PROVINCIAS!$F$1:$G$1171,2,0)</f>
        <v>URBANA</v>
      </c>
    </row>
    <row r="103" spans="1:33" customFormat="1" hidden="1" x14ac:dyDescent="0.45">
      <c r="A103" s="4">
        <v>1001115</v>
      </c>
      <c r="B103" s="4" t="s">
        <v>9699</v>
      </c>
      <c r="C103" s="7">
        <v>1723015853</v>
      </c>
      <c r="D103" s="8">
        <v>33</v>
      </c>
      <c r="E103" s="4" t="s">
        <v>59</v>
      </c>
      <c r="F103" s="4">
        <v>1001286</v>
      </c>
      <c r="G103" s="4">
        <v>12</v>
      </c>
      <c r="H103" s="4">
        <v>0</v>
      </c>
      <c r="I103" s="4" t="str">
        <f t="shared" si="1"/>
        <v>A1</v>
      </c>
      <c r="J103" s="4" t="s">
        <v>10468</v>
      </c>
      <c r="K103" s="4" t="s">
        <v>10469</v>
      </c>
      <c r="L103" s="9">
        <v>44253</v>
      </c>
      <c r="M103" s="9">
        <v>44640</v>
      </c>
      <c r="N103" s="10" t="s">
        <v>776</v>
      </c>
      <c r="O103" s="4">
        <v>1000</v>
      </c>
      <c r="P103" s="4">
        <v>112.36</v>
      </c>
      <c r="Q103" s="4">
        <v>23</v>
      </c>
      <c r="R103" s="4" t="s">
        <v>10994</v>
      </c>
      <c r="S103" s="4" t="s">
        <v>11024</v>
      </c>
      <c r="T103" s="4" t="str">
        <f>VLOOKUP(A103,'REPORTE'!$A$1:$AG$1961,19,0)</f>
        <v>Actividades de asociaciones de automovilistas.</v>
      </c>
      <c r="U103" s="4" t="str">
        <f>VLOOKUP(A103,'REPORTE'!$A$1:$AG$1961,20,0)</f>
        <v>Actividades de asociaciones</v>
      </c>
      <c r="V103" s="4">
        <v>1001189</v>
      </c>
      <c r="W103" s="4" t="s">
        <v>11185</v>
      </c>
      <c r="X103" s="4" t="s">
        <v>11859</v>
      </c>
      <c r="Y103" s="4" t="s">
        <v>12072</v>
      </c>
      <c r="Z103" s="4" t="s">
        <v>12115</v>
      </c>
      <c r="AA103" s="4" t="s">
        <v>609</v>
      </c>
      <c r="AB103" s="4" t="str">
        <f>VLOOKUP(A103,'REPORTE'!$A$1:$AG$1961,5,0)</f>
        <v>ECUATORIANO(A)</v>
      </c>
      <c r="AC103" s="4" t="str">
        <f>VLOOKUP(A103,'REPORTE'!$A$1:$AG$1961,30,0)</f>
        <v>Primaria</v>
      </c>
      <c r="AD103" s="4" t="str">
        <f>VLOOKUP(A103,'REPORTE'!$A$1:$AG$1961,31,0)</f>
        <v>PICHINCHA</v>
      </c>
      <c r="AE103" s="4" t="str">
        <f>VLOOKUP(A103,'REPORTE'!$A$1:$AG$1961,32,0)</f>
        <v>QUITO</v>
      </c>
      <c r="AF103" s="4" t="str">
        <f>VLOOKUP(A103,'REPORTE'!$A$1:$AG$1961,33,0)</f>
        <v>SAN ANTONIO</v>
      </c>
      <c r="AG103" s="4" t="str">
        <f>VLOOKUP(AF103,PROVINCIAS!$F$1:$G$1171,2,0)</f>
        <v>RURAL</v>
      </c>
    </row>
    <row r="104" spans="1:33" customFormat="1" hidden="1" x14ac:dyDescent="0.45">
      <c r="A104" s="4">
        <v>1001108</v>
      </c>
      <c r="B104" s="4" t="s">
        <v>9700</v>
      </c>
      <c r="C104" s="7">
        <v>1723599625</v>
      </c>
      <c r="D104" s="8">
        <v>30</v>
      </c>
      <c r="E104" s="4" t="s">
        <v>36</v>
      </c>
      <c r="F104" s="4">
        <v>1001287</v>
      </c>
      <c r="G104" s="4">
        <v>24</v>
      </c>
      <c r="H104" s="4">
        <v>0</v>
      </c>
      <c r="I104" s="4" t="str">
        <f t="shared" si="1"/>
        <v>A1</v>
      </c>
      <c r="J104" s="4" t="s">
        <v>10468</v>
      </c>
      <c r="K104" s="4" t="s">
        <v>10469</v>
      </c>
      <c r="L104" s="9">
        <v>44254</v>
      </c>
      <c r="M104" s="9">
        <v>44982</v>
      </c>
      <c r="N104" s="10" t="s">
        <v>776</v>
      </c>
      <c r="O104" s="4">
        <v>5000</v>
      </c>
      <c r="P104" s="4">
        <v>2768.47</v>
      </c>
      <c r="Q104" s="4">
        <v>21.5</v>
      </c>
      <c r="R104" s="4" t="s">
        <v>10994</v>
      </c>
      <c r="S104" s="4" t="s">
        <v>348</v>
      </c>
      <c r="T104" s="4" t="str">
        <f>VLOOKUP(A104,'REPORTE'!$A$1:$AG$1961,19,0)</f>
        <v>Venta al por mayor de frutas, legumbres y hortalizas.</v>
      </c>
      <c r="U104" s="4" t="str">
        <f>VLOOKUP(A104,'REPORTE'!$A$1:$AG$1961,20,0)</f>
        <v>Venta al por mayor varios</v>
      </c>
      <c r="V104" s="4">
        <v>1001182</v>
      </c>
      <c r="W104" s="4" t="s">
        <v>11521</v>
      </c>
      <c r="X104" s="4" t="s">
        <v>11861</v>
      </c>
      <c r="Y104" s="4" t="s">
        <v>12072</v>
      </c>
      <c r="Z104" s="4" t="s">
        <v>12116</v>
      </c>
      <c r="AA104" s="4" t="s">
        <v>609</v>
      </c>
      <c r="AB104" s="4" t="str">
        <f>VLOOKUP(A104,'REPORTE'!$A$1:$AG$1961,5,0)</f>
        <v>ECUATORIANO(A)</v>
      </c>
      <c r="AC104" s="4" t="str">
        <f>VLOOKUP(A104,'REPORTE'!$A$1:$AG$1961,30,0)</f>
        <v>Primaria</v>
      </c>
      <c r="AD104" s="4" t="str">
        <f>VLOOKUP(A104,'REPORTE'!$A$1:$AG$1961,31,0)</f>
        <v>PICHINCHA</v>
      </c>
      <c r="AE104" s="4" t="str">
        <f>VLOOKUP(A104,'REPORTE'!$A$1:$AG$1961,32,0)</f>
        <v>QUITO</v>
      </c>
      <c r="AF104" s="4" t="str">
        <f>VLOOKUP(A104,'REPORTE'!$A$1:$AG$1961,33,0)</f>
        <v>LA LIBERTAD</v>
      </c>
      <c r="AG104" s="4" t="str">
        <f>VLOOKUP(AF104,PROVINCIAS!$F$1:$G$1171,2,0)</f>
        <v>RURAL</v>
      </c>
    </row>
    <row r="105" spans="1:33" customFormat="1" hidden="1" x14ac:dyDescent="0.45">
      <c r="A105" s="4">
        <v>1000592</v>
      </c>
      <c r="B105" s="4" t="s">
        <v>9701</v>
      </c>
      <c r="C105" s="7">
        <v>603903659</v>
      </c>
      <c r="D105" s="8">
        <v>40</v>
      </c>
      <c r="E105" s="4" t="s">
        <v>59</v>
      </c>
      <c r="F105" s="4">
        <v>1001289</v>
      </c>
      <c r="G105" s="4">
        <v>12</v>
      </c>
      <c r="H105" s="4">
        <v>0</v>
      </c>
      <c r="I105" s="4" t="str">
        <f t="shared" si="1"/>
        <v>A1</v>
      </c>
      <c r="J105" s="4" t="s">
        <v>10468</v>
      </c>
      <c r="K105" s="4" t="s">
        <v>10469</v>
      </c>
      <c r="L105" s="9">
        <v>44256</v>
      </c>
      <c r="M105" s="9">
        <v>44621</v>
      </c>
      <c r="N105" s="10" t="s">
        <v>776</v>
      </c>
      <c r="O105" s="4">
        <v>1500</v>
      </c>
      <c r="P105" s="4">
        <v>138.83000000000001</v>
      </c>
      <c r="Q105" s="4">
        <v>18.5</v>
      </c>
      <c r="R105" s="4" t="s">
        <v>10994</v>
      </c>
      <c r="S105" s="4" t="s">
        <v>244</v>
      </c>
      <c r="T105" s="4" t="str">
        <f>VLOOKUP(A105,'REPORTE'!$A$1:$AG$1961,19,0)</f>
        <v>Venta al por menor de frutas, legumbres y hortalizas frescas o en conserva en establecimientos especializados.</v>
      </c>
      <c r="U105" s="4" t="str">
        <f>VLOOKUP(A105,'REPORTE'!$A$1:$AG$1961,20,0)</f>
        <v>Venta al por menor varios</v>
      </c>
      <c r="V105" s="4">
        <v>1000663</v>
      </c>
      <c r="W105" s="4" t="s">
        <v>11187</v>
      </c>
      <c r="X105" s="4" t="s">
        <v>11859</v>
      </c>
      <c r="Y105" s="4" t="s">
        <v>12072</v>
      </c>
      <c r="Z105" s="4" t="s">
        <v>11150</v>
      </c>
      <c r="AA105" s="4" t="s">
        <v>609</v>
      </c>
      <c r="AB105" s="4" t="str">
        <f>VLOOKUP(A105,'REPORTE'!$A$1:$AG$1961,5,0)</f>
        <v>ECUATORIANO(A) INDIGENA</v>
      </c>
      <c r="AC105" s="4" t="str">
        <f>VLOOKUP(A105,'REPORTE'!$A$1:$AG$1961,30,0)</f>
        <v>Secundaria</v>
      </c>
      <c r="AD105" s="4" t="str">
        <f>VLOOKUP(A105,'REPORTE'!$A$1:$AG$1961,31,0)</f>
        <v>CHIMBORAZO</v>
      </c>
      <c r="AE105" s="4" t="str">
        <f>VLOOKUP(A105,'REPORTE'!$A$1:$AG$1961,32,0)</f>
        <v>RIOBAMBA</v>
      </c>
      <c r="AF105" s="4" t="str">
        <f>VLOOKUP(A105,'REPORTE'!$A$1:$AG$1961,33,0)</f>
        <v>YARUQUIES</v>
      </c>
      <c r="AG105" s="4" t="str">
        <f>VLOOKUP(AF105,PROVINCIAS!$F$1:$G$1171,2,0)</f>
        <v>URBANA</v>
      </c>
    </row>
    <row r="106" spans="1:33" customFormat="1" hidden="1" x14ac:dyDescent="0.45">
      <c r="A106" s="4">
        <v>1000232</v>
      </c>
      <c r="B106" s="4" t="s">
        <v>9702</v>
      </c>
      <c r="C106" s="7">
        <v>1721746418</v>
      </c>
      <c r="D106" s="8">
        <v>26</v>
      </c>
      <c r="E106" s="4" t="s">
        <v>36</v>
      </c>
      <c r="F106" s="4">
        <v>1001292</v>
      </c>
      <c r="G106" s="4">
        <v>36</v>
      </c>
      <c r="H106" s="4">
        <v>0</v>
      </c>
      <c r="I106" s="4" t="str">
        <f t="shared" si="1"/>
        <v>A1</v>
      </c>
      <c r="J106" s="4" t="s">
        <v>10468</v>
      </c>
      <c r="K106" s="4" t="s">
        <v>10469</v>
      </c>
      <c r="L106" s="9">
        <v>44257</v>
      </c>
      <c r="M106" s="9">
        <v>45356</v>
      </c>
      <c r="N106" s="10" t="s">
        <v>776</v>
      </c>
      <c r="O106" s="4">
        <v>5000</v>
      </c>
      <c r="P106" s="4">
        <v>3762.63</v>
      </c>
      <c r="Q106" s="4">
        <v>17.5</v>
      </c>
      <c r="R106" s="4" t="s">
        <v>10994</v>
      </c>
      <c r="S106" s="4" t="s">
        <v>348</v>
      </c>
      <c r="T106" s="4" t="str">
        <f>VLOOKUP(A106,'REPORTE'!$A$1:$AG$1961,19,0)</f>
        <v>Venta al por mayor de frutas, legumbres y hortalizas.</v>
      </c>
      <c r="U106" s="4" t="str">
        <f>VLOOKUP(A106,'REPORTE'!$A$1:$AG$1961,20,0)</f>
        <v>Venta al por mayor varios</v>
      </c>
      <c r="V106" s="4">
        <v>1000294</v>
      </c>
      <c r="W106" s="4" t="s">
        <v>11542</v>
      </c>
      <c r="X106" s="4" t="s">
        <v>11892</v>
      </c>
      <c r="Y106" s="4" t="s">
        <v>12072</v>
      </c>
      <c r="Z106" s="4" t="s">
        <v>12117</v>
      </c>
      <c r="AA106" s="4" t="s">
        <v>609</v>
      </c>
      <c r="AB106" s="4" t="str">
        <f>VLOOKUP(A106,'REPORTE'!$A$1:$AG$1961,5,0)</f>
        <v>ECUATORIANO(A) INDIGENA</v>
      </c>
      <c r="AC106" s="4" t="str">
        <f>VLOOKUP(A106,'REPORTE'!$A$1:$AG$1961,30,0)</f>
        <v>Secundaria</v>
      </c>
      <c r="AD106" s="4" t="str">
        <f>VLOOKUP(A106,'REPORTE'!$A$1:$AG$1961,31,0)</f>
        <v>PICHINCHA</v>
      </c>
      <c r="AE106" s="4" t="str">
        <f>VLOOKUP(A106,'REPORTE'!$A$1:$AG$1961,32,0)</f>
        <v>QUITO</v>
      </c>
      <c r="AF106" s="4" t="str">
        <f>VLOOKUP(A106,'REPORTE'!$A$1:$AG$1961,33,0)</f>
        <v>COTOCOLLAO</v>
      </c>
      <c r="AG106" s="4" t="str">
        <f>VLOOKUP(AF106,PROVINCIAS!$F$1:$G$1171,2,0)</f>
        <v>URBANA</v>
      </c>
    </row>
    <row r="107" spans="1:33" customFormat="1" hidden="1" x14ac:dyDescent="0.45">
      <c r="A107" s="4">
        <v>1000898</v>
      </c>
      <c r="B107" s="4" t="s">
        <v>9703</v>
      </c>
      <c r="C107" s="7">
        <v>1721850434</v>
      </c>
      <c r="D107" s="8">
        <v>30</v>
      </c>
      <c r="E107" s="4" t="s">
        <v>59</v>
      </c>
      <c r="F107" s="4">
        <v>1001295</v>
      </c>
      <c r="G107" s="4">
        <v>18</v>
      </c>
      <c r="H107" s="4">
        <v>13</v>
      </c>
      <c r="I107" s="4" t="str">
        <f t="shared" si="1"/>
        <v>A2</v>
      </c>
      <c r="J107" s="4" t="s">
        <v>10468</v>
      </c>
      <c r="K107" s="4" t="s">
        <v>10469</v>
      </c>
      <c r="L107" s="9">
        <v>44257</v>
      </c>
      <c r="M107" s="9">
        <v>44820</v>
      </c>
      <c r="N107" s="9">
        <v>44608</v>
      </c>
      <c r="O107" s="4">
        <v>3100</v>
      </c>
      <c r="P107" s="4">
        <v>1540.1</v>
      </c>
      <c r="Q107" s="4">
        <v>21.5</v>
      </c>
      <c r="R107" s="4" t="s">
        <v>10995</v>
      </c>
      <c r="S107" s="4" t="s">
        <v>11460</v>
      </c>
      <c r="T107" s="4" t="str">
        <f>VLOOKUP(A107,'REPORTE'!$A$1:$AG$1961,19,0)</f>
        <v>Fabricación de espejos de vidrio, incluido espejos retrovisores para vehí­culos.</v>
      </c>
      <c r="U107" s="4" t="str">
        <f>VLOOKUP(A107,'REPORTE'!$A$1:$AG$1961,20,0)</f>
        <v>Fabricación de máquinaria y equipos</v>
      </c>
      <c r="V107" s="4">
        <v>1000967</v>
      </c>
      <c r="W107" s="4" t="s">
        <v>11543</v>
      </c>
      <c r="X107" s="4" t="s">
        <v>11859</v>
      </c>
      <c r="Y107" s="4" t="s">
        <v>12072</v>
      </c>
      <c r="Z107" s="4" t="s">
        <v>11150</v>
      </c>
      <c r="AA107" s="4" t="s">
        <v>609</v>
      </c>
      <c r="AB107" s="4" t="str">
        <f>VLOOKUP(A107,'REPORTE'!$A$1:$AG$1961,5,0)</f>
        <v>ECUATORIANO(A)</v>
      </c>
      <c r="AC107" s="4" t="str">
        <f>VLOOKUP(A107,'REPORTE'!$A$1:$AG$1961,30,0)</f>
        <v>Primaria</v>
      </c>
      <c r="AD107" s="4" t="str">
        <f>VLOOKUP(A107,'REPORTE'!$A$1:$AG$1961,31,0)</f>
        <v>PICHINCHA</v>
      </c>
      <c r="AE107" s="4" t="str">
        <f>VLOOKUP(A107,'REPORTE'!$A$1:$AG$1961,32,0)</f>
        <v>QUITO</v>
      </c>
      <c r="AF107" s="4" t="str">
        <f>VLOOKUP(A107,'REPORTE'!$A$1:$AG$1961,33,0)</f>
        <v>SAN BLAS</v>
      </c>
      <c r="AG107" s="4" t="str">
        <f>VLOOKUP(AF107,PROVINCIAS!$F$1:$G$1171,2,0)</f>
        <v>URBANA</v>
      </c>
    </row>
    <row r="108" spans="1:33" customFormat="1" hidden="1" x14ac:dyDescent="0.45">
      <c r="A108" s="4">
        <v>1000206</v>
      </c>
      <c r="B108" s="4" t="s">
        <v>9704</v>
      </c>
      <c r="C108" s="7">
        <v>600827372</v>
      </c>
      <c r="D108" s="8">
        <v>72</v>
      </c>
      <c r="E108" s="4" t="s">
        <v>59</v>
      </c>
      <c r="F108" s="4">
        <v>1001300</v>
      </c>
      <c r="G108" s="4">
        <v>12</v>
      </c>
      <c r="H108" s="4">
        <v>0</v>
      </c>
      <c r="I108" s="4" t="str">
        <f t="shared" si="1"/>
        <v>A1</v>
      </c>
      <c r="J108" s="4" t="s">
        <v>10468</v>
      </c>
      <c r="K108" s="4" t="s">
        <v>10469</v>
      </c>
      <c r="L108" s="9">
        <v>44258</v>
      </c>
      <c r="M108" s="9">
        <v>44635</v>
      </c>
      <c r="N108" s="10" t="s">
        <v>776</v>
      </c>
      <c r="O108" s="4">
        <v>1000</v>
      </c>
      <c r="P108" s="4">
        <v>104.73</v>
      </c>
      <c r="Q108" s="4">
        <v>23</v>
      </c>
      <c r="R108" s="4" t="s">
        <v>10994</v>
      </c>
      <c r="S108" s="4" t="s">
        <v>11025</v>
      </c>
      <c r="T108" s="4" t="str">
        <f>VLOOKUP(A108,'REPORTE'!$A$1:$AG$1961,19,0)</f>
        <v>Venta al por menor de frutas, legumbres y hortalizas frescas o en conserva en establecimientos especializados.</v>
      </c>
      <c r="U108" s="4" t="str">
        <f>VLOOKUP(A108,'REPORTE'!$A$1:$AG$1961,20,0)</f>
        <v>Venta al por menor varios</v>
      </c>
      <c r="V108" s="4">
        <v>1000268</v>
      </c>
      <c r="W108" s="4" t="s">
        <v>11188</v>
      </c>
      <c r="X108" s="4" t="s">
        <v>11876</v>
      </c>
      <c r="Y108" s="4" t="s">
        <v>12072</v>
      </c>
      <c r="Z108" s="4" t="s">
        <v>12118</v>
      </c>
      <c r="AA108" s="4" t="s">
        <v>609</v>
      </c>
      <c r="AB108" s="4" t="str">
        <f>VLOOKUP(A108,'REPORTE'!$A$1:$AG$1961,5,0)</f>
        <v>ECUATORIANO(A) INDIGENA</v>
      </c>
      <c r="AC108" s="4" t="str">
        <f>VLOOKUP(A108,'REPORTE'!$A$1:$AG$1961,30,0)</f>
        <v>Primaria</v>
      </c>
      <c r="AD108" s="4" t="str">
        <f>VLOOKUP(A108,'REPORTE'!$A$1:$AG$1961,31,0)</f>
        <v>CHIMBORAZO</v>
      </c>
      <c r="AE108" s="4" t="str">
        <f>VLOOKUP(A108,'REPORTE'!$A$1:$AG$1961,32,0)</f>
        <v>RIOBAMBA</v>
      </c>
      <c r="AF108" s="4" t="str">
        <f>VLOOKUP(A108,'REPORTE'!$A$1:$AG$1961,33,0)</f>
        <v>YARUQUIES</v>
      </c>
      <c r="AG108" s="4" t="str">
        <f>VLOOKUP(AF108,PROVINCIAS!$F$1:$G$1171,2,0)</f>
        <v>URBANA</v>
      </c>
    </row>
    <row r="109" spans="1:33" customFormat="1" hidden="1" x14ac:dyDescent="0.45">
      <c r="A109" s="4">
        <v>1000182</v>
      </c>
      <c r="B109" s="4" t="s">
        <v>9705</v>
      </c>
      <c r="C109" s="7">
        <v>604321232</v>
      </c>
      <c r="D109" s="8">
        <v>29</v>
      </c>
      <c r="E109" s="4" t="s">
        <v>59</v>
      </c>
      <c r="F109" s="4">
        <v>1001303</v>
      </c>
      <c r="G109" s="4">
        <v>30</v>
      </c>
      <c r="H109" s="4">
        <v>0</v>
      </c>
      <c r="I109" s="4" t="str">
        <f t="shared" si="1"/>
        <v>A1</v>
      </c>
      <c r="J109" s="4" t="s">
        <v>10468</v>
      </c>
      <c r="K109" s="4" t="s">
        <v>10469</v>
      </c>
      <c r="L109" s="9">
        <v>44259</v>
      </c>
      <c r="M109" s="9">
        <v>45194</v>
      </c>
      <c r="N109" s="10" t="s">
        <v>776</v>
      </c>
      <c r="O109" s="4">
        <v>5000</v>
      </c>
      <c r="P109" s="4">
        <v>3488.03</v>
      </c>
      <c r="Q109" s="4">
        <v>17.5</v>
      </c>
      <c r="R109" s="4" t="s">
        <v>10994</v>
      </c>
      <c r="S109" s="4" t="s">
        <v>11029</v>
      </c>
      <c r="T109" s="4" t="str">
        <f>VLOOKUP(A109,'REPORTE'!$A$1:$AG$1961,19,0)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109" s="4" t="str">
        <f>VLOOKUP(A109,'REPORTE'!$A$1:$AG$1961,20,0)</f>
        <v>Actividades Turísticas</v>
      </c>
      <c r="V109" s="4">
        <v>1000244</v>
      </c>
      <c r="W109" s="4" t="s">
        <v>11544</v>
      </c>
      <c r="X109" s="4" t="s">
        <v>11893</v>
      </c>
      <c r="Y109" s="4" t="s">
        <v>12072</v>
      </c>
      <c r="Z109" s="4" t="s">
        <v>12119</v>
      </c>
      <c r="AA109" s="4" t="s">
        <v>609</v>
      </c>
      <c r="AB109" s="4" t="str">
        <f>VLOOKUP(A109,'REPORTE'!$A$1:$AG$1961,5,0)</f>
        <v>ECUATORIANO(A) INDIGENA</v>
      </c>
      <c r="AC109" s="4" t="str">
        <f>VLOOKUP(A109,'REPORTE'!$A$1:$AG$1961,30,0)</f>
        <v>Universitaria</v>
      </c>
      <c r="AD109" s="4" t="str">
        <f>VLOOKUP(A109,'REPORTE'!$A$1:$AG$1961,31,0)</f>
        <v>PICHINCHA</v>
      </c>
      <c r="AE109" s="4" t="str">
        <f>VLOOKUP(A109,'REPORTE'!$A$1:$AG$1961,32,0)</f>
        <v>QUITO</v>
      </c>
      <c r="AF109" s="4" t="str">
        <f>VLOOKUP(A109,'REPORTE'!$A$1:$AG$1961,33,0)</f>
        <v>COTOCOLLAO</v>
      </c>
      <c r="AG109" s="4" t="str">
        <f>VLOOKUP(AF109,PROVINCIAS!$F$1:$G$1171,2,0)</f>
        <v>URBANA</v>
      </c>
    </row>
    <row r="110" spans="1:33" customFormat="1" hidden="1" x14ac:dyDescent="0.45">
      <c r="A110" s="4">
        <v>1000249</v>
      </c>
      <c r="B110" s="4" t="s">
        <v>9706</v>
      </c>
      <c r="C110" s="7">
        <v>1723521777</v>
      </c>
      <c r="D110" s="8">
        <v>30</v>
      </c>
      <c r="E110" s="4" t="s">
        <v>36</v>
      </c>
      <c r="F110" s="4">
        <v>1001302</v>
      </c>
      <c r="G110" s="4">
        <v>30</v>
      </c>
      <c r="H110" s="4">
        <v>0</v>
      </c>
      <c r="I110" s="4" t="str">
        <f t="shared" si="1"/>
        <v>A1</v>
      </c>
      <c r="J110" s="4" t="s">
        <v>10468</v>
      </c>
      <c r="K110" s="4" t="s">
        <v>10469</v>
      </c>
      <c r="L110" s="9">
        <v>44259</v>
      </c>
      <c r="M110" s="9">
        <v>45184</v>
      </c>
      <c r="N110" s="10" t="s">
        <v>776</v>
      </c>
      <c r="O110" s="4">
        <v>5000</v>
      </c>
      <c r="P110" s="4">
        <v>3459.45</v>
      </c>
      <c r="Q110" s="4">
        <v>17.5</v>
      </c>
      <c r="R110" s="4" t="s">
        <v>10994</v>
      </c>
      <c r="S110" s="4" t="s">
        <v>348</v>
      </c>
      <c r="T110" s="4" t="str">
        <f>VLOOKUP(A110,'REPORTE'!$A$1:$AG$1961,19,0)</f>
        <v>Venta al por mayor de frutas, legumbres y hortalizas.</v>
      </c>
      <c r="U110" s="4" t="str">
        <f>VLOOKUP(A110,'REPORTE'!$A$1:$AG$1961,20,0)</f>
        <v>Venta al por mayor varios</v>
      </c>
      <c r="V110" s="4">
        <v>1000421</v>
      </c>
      <c r="W110" s="4" t="s">
        <v>11544</v>
      </c>
      <c r="X110" s="4" t="s">
        <v>11864</v>
      </c>
      <c r="Y110" s="4" t="s">
        <v>12072</v>
      </c>
      <c r="Z110" s="4" t="s">
        <v>12120</v>
      </c>
      <c r="AA110" s="4" t="s">
        <v>609</v>
      </c>
      <c r="AB110" s="4" t="str">
        <f>VLOOKUP(A110,'REPORTE'!$A$1:$AG$1961,5,0)</f>
        <v>ECUATORIANO(A) INDIGENA</v>
      </c>
      <c r="AC110" s="4" t="str">
        <f>VLOOKUP(A110,'REPORTE'!$A$1:$AG$1961,30,0)</f>
        <v>Universitaria</v>
      </c>
      <c r="AD110" s="4" t="str">
        <f>VLOOKUP(A110,'REPORTE'!$A$1:$AG$1961,31,0)</f>
        <v>PICHINCHA</v>
      </c>
      <c r="AE110" s="4" t="str">
        <f>VLOOKUP(A110,'REPORTE'!$A$1:$AG$1961,32,0)</f>
        <v>QUITO</v>
      </c>
      <c r="AF110" s="4" t="str">
        <f>VLOOKUP(A110,'REPORTE'!$A$1:$AG$1961,33,0)</f>
        <v>COTOCOLLAO</v>
      </c>
      <c r="AG110" s="4" t="str">
        <f>VLOOKUP(AF110,PROVINCIAS!$F$1:$G$1171,2,0)</f>
        <v>URBANA</v>
      </c>
    </row>
    <row r="111" spans="1:33" customFormat="1" hidden="1" x14ac:dyDescent="0.45">
      <c r="A111" s="4">
        <v>1001069</v>
      </c>
      <c r="B111" s="4" t="s">
        <v>9707</v>
      </c>
      <c r="C111" s="7">
        <v>1713882999</v>
      </c>
      <c r="D111" s="8">
        <v>43</v>
      </c>
      <c r="E111" s="4" t="s">
        <v>36</v>
      </c>
      <c r="F111" s="4">
        <v>1001310</v>
      </c>
      <c r="G111" s="4">
        <v>18</v>
      </c>
      <c r="H111" s="4">
        <v>0</v>
      </c>
      <c r="I111" s="4" t="str">
        <f t="shared" si="1"/>
        <v>A1</v>
      </c>
      <c r="J111" s="4" t="s">
        <v>10468</v>
      </c>
      <c r="K111" s="4" t="s">
        <v>10469</v>
      </c>
      <c r="L111" s="9">
        <v>44259</v>
      </c>
      <c r="M111" s="9">
        <v>44819</v>
      </c>
      <c r="N111" s="10" t="s">
        <v>776</v>
      </c>
      <c r="O111" s="4">
        <v>2000</v>
      </c>
      <c r="P111" s="4">
        <v>885.02</v>
      </c>
      <c r="Q111" s="4">
        <v>23</v>
      </c>
      <c r="R111" s="4" t="s">
        <v>10994</v>
      </c>
      <c r="S111" s="4" t="s">
        <v>244</v>
      </c>
      <c r="T111" s="4" t="str">
        <f>VLOOKUP(A111,'REPORTE'!$A$1:$AG$1961,19,0)</f>
        <v>Servicios de taxis.</v>
      </c>
      <c r="U111" s="4" t="str">
        <f>VLOOKUP(A111,'REPORTE'!$A$1:$AG$1961,20,0)</f>
        <v>Servicios Varios</v>
      </c>
      <c r="V111" s="4">
        <v>1001141</v>
      </c>
      <c r="W111" s="4" t="s">
        <v>11169</v>
      </c>
      <c r="X111" s="4" t="s">
        <v>11832</v>
      </c>
      <c r="Y111" s="4" t="s">
        <v>12072</v>
      </c>
      <c r="Z111" s="4" t="s">
        <v>12121</v>
      </c>
      <c r="AA111" s="4" t="s">
        <v>609</v>
      </c>
      <c r="AB111" s="4" t="str">
        <f>VLOOKUP(A111,'REPORTE'!$A$1:$AG$1961,5,0)</f>
        <v>ECUATORIANO(A)</v>
      </c>
      <c r="AC111" s="4" t="str">
        <f>VLOOKUP(A111,'REPORTE'!$A$1:$AG$1961,30,0)</f>
        <v>Secundaria</v>
      </c>
      <c r="AD111" s="4" t="str">
        <f>VLOOKUP(A111,'REPORTE'!$A$1:$AG$1961,31,0)</f>
        <v>PICHINCHA</v>
      </c>
      <c r="AE111" s="4" t="str">
        <f>VLOOKUP(A111,'REPORTE'!$A$1:$AG$1961,32,0)</f>
        <v>QUITO</v>
      </c>
      <c r="AF111" s="4" t="str">
        <f>VLOOKUP(A111,'REPORTE'!$A$1:$AG$1961,33,0)</f>
        <v>COCHAPAMBA</v>
      </c>
      <c r="AG111" s="4" t="str">
        <f>VLOOKUP(AF111,PROVINCIAS!$F$1:$G$1171,2,0)</f>
        <v>RURAL</v>
      </c>
    </row>
    <row r="112" spans="1:33" customFormat="1" hidden="1" x14ac:dyDescent="0.45">
      <c r="A112" s="4">
        <v>1000292</v>
      </c>
      <c r="B112" s="4" t="s">
        <v>9708</v>
      </c>
      <c r="C112" s="7">
        <v>603174632</v>
      </c>
      <c r="D112" s="8">
        <v>44</v>
      </c>
      <c r="E112" s="4" t="s">
        <v>59</v>
      </c>
      <c r="F112" s="4">
        <v>1001316</v>
      </c>
      <c r="G112" s="4">
        <v>22</v>
      </c>
      <c r="H112" s="4">
        <v>0</v>
      </c>
      <c r="I112" s="4" t="str">
        <f t="shared" si="1"/>
        <v>A1</v>
      </c>
      <c r="J112" s="4" t="s">
        <v>10468</v>
      </c>
      <c r="K112" s="4" t="s">
        <v>10469</v>
      </c>
      <c r="L112" s="9">
        <v>44260</v>
      </c>
      <c r="M112" s="9">
        <v>44936</v>
      </c>
      <c r="N112" s="10" t="s">
        <v>776</v>
      </c>
      <c r="O112" s="4">
        <v>7500</v>
      </c>
      <c r="P112" s="4">
        <v>4169.5</v>
      </c>
      <c r="Q112" s="4">
        <v>21.5</v>
      </c>
      <c r="R112" s="4" t="s">
        <v>10994</v>
      </c>
      <c r="S112" s="4" t="s">
        <v>348</v>
      </c>
      <c r="T112" s="4" t="str">
        <f>VLOOKUP(A112,'REPORTE'!$A$1:$AG$1961,19,0)</f>
        <v>Venta al por mayor de frutas, legumbres y hortalizas.</v>
      </c>
      <c r="U112" s="4" t="str">
        <f>VLOOKUP(A112,'REPORTE'!$A$1:$AG$1961,20,0)</f>
        <v>Venta al por mayor varios</v>
      </c>
      <c r="V112" s="4">
        <v>1000353</v>
      </c>
      <c r="W112" s="4" t="s">
        <v>11545</v>
      </c>
      <c r="X112" s="4" t="s">
        <v>11852</v>
      </c>
      <c r="Y112" s="4" t="s">
        <v>12072</v>
      </c>
      <c r="Z112" s="4" t="s">
        <v>12122</v>
      </c>
      <c r="AA112" s="4" t="s">
        <v>609</v>
      </c>
      <c r="AB112" s="4" t="str">
        <f>VLOOKUP(A112,'REPORTE'!$A$1:$AG$1961,5,0)</f>
        <v>ECUATORIANO(A) INDIGENA</v>
      </c>
      <c r="AC112" s="4" t="str">
        <f>VLOOKUP(A112,'REPORTE'!$A$1:$AG$1961,30,0)</f>
        <v>Secundaria</v>
      </c>
      <c r="AD112" s="4" t="str">
        <f>VLOOKUP(A112,'REPORTE'!$A$1:$AG$1961,31,0)</f>
        <v>PICHINCHA</v>
      </c>
      <c r="AE112" s="4" t="str">
        <f>VLOOKUP(A112,'REPORTE'!$A$1:$AG$1961,32,0)</f>
        <v>QUITO</v>
      </c>
      <c r="AF112" s="4" t="str">
        <f>VLOOKUP(A112,'REPORTE'!$A$1:$AG$1961,33,0)</f>
        <v>COTOCOLLAO</v>
      </c>
      <c r="AG112" s="4" t="str">
        <f>VLOOKUP(AF112,PROVINCIAS!$F$1:$G$1171,2,0)</f>
        <v>URBANA</v>
      </c>
    </row>
    <row r="113" spans="1:33" customFormat="1" hidden="1" x14ac:dyDescent="0.45">
      <c r="A113" s="4">
        <v>1001128</v>
      </c>
      <c r="B113" s="4" t="s">
        <v>9709</v>
      </c>
      <c r="C113" s="7">
        <v>605531870</v>
      </c>
      <c r="D113" s="8">
        <v>35</v>
      </c>
      <c r="E113" s="4" t="s">
        <v>36</v>
      </c>
      <c r="F113" s="4">
        <v>1001315</v>
      </c>
      <c r="G113" s="4">
        <v>12</v>
      </c>
      <c r="H113" s="4">
        <v>0</v>
      </c>
      <c r="I113" s="4" t="str">
        <f t="shared" si="1"/>
        <v>A1</v>
      </c>
      <c r="J113" s="4" t="s">
        <v>10468</v>
      </c>
      <c r="K113" s="4" t="s">
        <v>10469</v>
      </c>
      <c r="L113" s="9">
        <v>44260</v>
      </c>
      <c r="M113" s="9">
        <v>44625</v>
      </c>
      <c r="N113" s="10" t="s">
        <v>776</v>
      </c>
      <c r="O113" s="4">
        <v>3000</v>
      </c>
      <c r="P113" s="4">
        <v>283.3</v>
      </c>
      <c r="Q113" s="4">
        <v>21.5</v>
      </c>
      <c r="R113" s="4" t="s">
        <v>10994</v>
      </c>
      <c r="S113" s="4" t="s">
        <v>11070</v>
      </c>
      <c r="T113" s="4" t="str">
        <f>VLOOKUP(A113,'REPORTE'!$A$1:$AG$1961,19,0)</f>
        <v>Elaboración de otros productos de panaderí­a, incluso congelados: tortillas de maí­z o trigo, conos de helado, obleas, waffles, panqueques, etcétera.</v>
      </c>
      <c r="U113" s="4" t="str">
        <f>VLOOKUP(A113,'REPORTE'!$A$1:$AG$1961,20,0)</f>
        <v>Elaboración de alimentos</v>
      </c>
      <c r="V113" s="4">
        <v>1001203</v>
      </c>
      <c r="W113" s="4" t="s">
        <v>11546</v>
      </c>
      <c r="X113" s="4" t="s">
        <v>11854</v>
      </c>
      <c r="Y113" s="4" t="s">
        <v>12072</v>
      </c>
      <c r="Z113" s="4" t="s">
        <v>12123</v>
      </c>
      <c r="AA113" s="4" t="s">
        <v>609</v>
      </c>
      <c r="AB113" s="4" t="str">
        <f>VLOOKUP(A113,'REPORTE'!$A$1:$AG$1961,5,0)</f>
        <v>ECUATORIANO(A) INDIGENA</v>
      </c>
      <c r="AC113" s="4" t="str">
        <f>VLOOKUP(A113,'REPORTE'!$A$1:$AG$1961,30,0)</f>
        <v>Secundaria</v>
      </c>
      <c r="AD113" s="4" t="str">
        <f>VLOOKUP(A113,'REPORTE'!$A$1:$AG$1961,31,0)</f>
        <v>CHIMBORAZO</v>
      </c>
      <c r="AE113" s="4" t="str">
        <f>VLOOKUP(A113,'REPORTE'!$A$1:$AG$1961,32,0)</f>
        <v>RIOBAMBA</v>
      </c>
      <c r="AF113" s="4" t="str">
        <f>VLOOKUP(A113,'REPORTE'!$A$1:$AG$1961,33,0)</f>
        <v>CACHA (CAB EN MACHANGARA)</v>
      </c>
      <c r="AG113" s="4" t="str">
        <f>VLOOKUP(AF113,PROVINCIAS!$F$1:$G$1171,2,0)</f>
        <v>RURAL</v>
      </c>
    </row>
    <row r="114" spans="1:33" x14ac:dyDescent="0.45">
      <c r="A114" s="77">
        <v>1000041</v>
      </c>
      <c r="B114" s="77" t="s">
        <v>9710</v>
      </c>
      <c r="C114" s="78">
        <v>602612319</v>
      </c>
      <c r="D114" s="79">
        <v>48</v>
      </c>
      <c r="E114" s="77" t="s">
        <v>59</v>
      </c>
      <c r="F114" s="77">
        <v>1001319</v>
      </c>
      <c r="G114" s="77">
        <v>10</v>
      </c>
      <c r="H114" s="77">
        <v>50</v>
      </c>
      <c r="I114" s="77" t="str">
        <f t="shared" si="1"/>
        <v>A3</v>
      </c>
      <c r="J114" s="77" t="s">
        <v>10466</v>
      </c>
      <c r="K114" s="77" t="s">
        <v>10467</v>
      </c>
      <c r="L114" s="80">
        <v>44263</v>
      </c>
      <c r="M114" s="80">
        <v>44571</v>
      </c>
      <c r="N114" s="80">
        <v>44571</v>
      </c>
      <c r="O114" s="77">
        <v>600</v>
      </c>
      <c r="P114" s="77">
        <v>65.099999999999994</v>
      </c>
      <c r="Q114" s="77">
        <v>16</v>
      </c>
      <c r="R114" s="77" t="s">
        <v>10995</v>
      </c>
      <c r="S114" s="77" t="s">
        <v>11000</v>
      </c>
      <c r="T114" s="77" t="str">
        <f>VLOOKUP(A114,'REPORTE'!$A$1:$AG$1961,19,0)</f>
        <v>Empleado Privado</v>
      </c>
      <c r="U114" s="77" t="str">
        <f>VLOOKUP(A114,'REPORTE'!$A$1:$AG$1961,20,0)</f>
        <v>Empleado Privado</v>
      </c>
      <c r="V114" s="77">
        <v>1000047</v>
      </c>
      <c r="W114" s="77" t="s">
        <v>11189</v>
      </c>
      <c r="X114" s="77" t="s">
        <v>11894</v>
      </c>
      <c r="Y114" s="77" t="s">
        <v>12072</v>
      </c>
      <c r="Z114" s="77" t="s">
        <v>11150</v>
      </c>
      <c r="AA114" s="77" t="s">
        <v>74</v>
      </c>
      <c r="AB114" s="77" t="str">
        <f>VLOOKUP(A114,'REPORTE'!$A$1:$AG$1961,5,0)</f>
        <v>ECUATORIANO(A)</v>
      </c>
      <c r="AC114" s="77" t="str">
        <f>VLOOKUP(A114,'REPORTE'!$A$1:$AG$1961,30,0)</f>
        <v>Secundaria</v>
      </c>
      <c r="AD114" s="77" t="str">
        <f>VLOOKUP(A114,'REPORTE'!$A$1:$AG$1961,31,0)</f>
        <v>CHIMBORAZO</v>
      </c>
      <c r="AE114" s="77" t="str">
        <f>VLOOKUP(A114,'REPORTE'!$A$1:$AG$1961,32,0)</f>
        <v>RIOBAMBA</v>
      </c>
      <c r="AF114" s="77" t="str">
        <f>VLOOKUP(A114,'REPORTE'!$A$1:$AG$1961,33,0)</f>
        <v>LIZARZABURU</v>
      </c>
      <c r="AG114" s="77" t="str">
        <f>VLOOKUP(AF114,PROVINCIAS!$F$1:$G$1171,2,0)</f>
        <v>URBANA</v>
      </c>
    </row>
    <row r="115" spans="1:33" customFormat="1" hidden="1" x14ac:dyDescent="0.45">
      <c r="A115" s="4">
        <v>1000229</v>
      </c>
      <c r="B115" s="4" t="s">
        <v>9711</v>
      </c>
      <c r="C115" s="7">
        <v>602713042</v>
      </c>
      <c r="D115" s="8">
        <v>54</v>
      </c>
      <c r="E115" s="4" t="s">
        <v>36</v>
      </c>
      <c r="F115" s="4">
        <v>1001330</v>
      </c>
      <c r="G115" s="4">
        <v>12</v>
      </c>
      <c r="H115" s="4">
        <v>0</v>
      </c>
      <c r="I115" s="4" t="str">
        <f t="shared" si="1"/>
        <v>A1</v>
      </c>
      <c r="J115" s="4" t="s">
        <v>10468</v>
      </c>
      <c r="K115" s="4" t="s">
        <v>10469</v>
      </c>
      <c r="L115" s="9">
        <v>44268</v>
      </c>
      <c r="M115" s="9">
        <v>44635</v>
      </c>
      <c r="N115" s="10" t="s">
        <v>776</v>
      </c>
      <c r="O115" s="4">
        <v>2500</v>
      </c>
      <c r="P115" s="4">
        <v>239.46</v>
      </c>
      <c r="Q115" s="4">
        <v>21.5</v>
      </c>
      <c r="R115" s="4" t="s">
        <v>10994</v>
      </c>
      <c r="S115" s="4" t="s">
        <v>11006</v>
      </c>
      <c r="T115" s="4" t="str">
        <f>VLOOKUP(A115,'REPORTE'!$A$1:$AG$1961,19,0)</f>
        <v>Restaurantes de comida rápida, puestos de refrigerio y establecimientos que ofrecen comida para llevar, reparto de pizza, etcétera; heladerí­as, fuentes de soda, etcétera.</v>
      </c>
      <c r="U115" s="4" t="str">
        <f>VLOOKUP(A115,'REPORTE'!$A$1:$AG$1961,20,0)</f>
        <v>Restaurantes</v>
      </c>
      <c r="V115" s="4">
        <v>1000290</v>
      </c>
      <c r="W115" s="4" t="s">
        <v>11547</v>
      </c>
      <c r="X115" s="4" t="s">
        <v>11895</v>
      </c>
      <c r="Y115" s="4" t="s">
        <v>12072</v>
      </c>
      <c r="Z115" s="4" t="s">
        <v>12124</v>
      </c>
      <c r="AA115" s="4" t="s">
        <v>609</v>
      </c>
      <c r="AB115" s="4" t="str">
        <f>VLOOKUP(A115,'REPORTE'!$A$1:$AG$1961,5,0)</f>
        <v>ECUATORIANO(A)</v>
      </c>
      <c r="AC115" s="4" t="str">
        <f>VLOOKUP(A115,'REPORTE'!$A$1:$AG$1961,30,0)</f>
        <v>Primaria</v>
      </c>
      <c r="AD115" s="4" t="str">
        <f>VLOOKUP(A115,'REPORTE'!$A$1:$AG$1961,31,0)</f>
        <v>PICHINCHA</v>
      </c>
      <c r="AE115" s="4" t="str">
        <f>VLOOKUP(A115,'REPORTE'!$A$1:$AG$1961,32,0)</f>
        <v>QUITO</v>
      </c>
      <c r="AF115" s="4" t="str">
        <f>VLOOKUP(A115,'REPORTE'!$A$1:$AG$1961,33,0)</f>
        <v>COTOCOLLAO</v>
      </c>
      <c r="AG115" s="4" t="str">
        <f>VLOOKUP(AF115,PROVINCIAS!$F$1:$G$1171,2,0)</f>
        <v>URBANA</v>
      </c>
    </row>
    <row r="116" spans="1:33" customFormat="1" hidden="1" x14ac:dyDescent="0.45">
      <c r="A116" s="4">
        <v>1000804</v>
      </c>
      <c r="B116" s="4" t="s">
        <v>9712</v>
      </c>
      <c r="C116" s="7">
        <v>1750072371</v>
      </c>
      <c r="D116" s="8">
        <v>26</v>
      </c>
      <c r="E116" s="4" t="s">
        <v>36</v>
      </c>
      <c r="F116" s="4">
        <v>1001331</v>
      </c>
      <c r="G116" s="4">
        <v>12</v>
      </c>
      <c r="H116" s="4">
        <v>4</v>
      </c>
      <c r="I116" s="4" t="str">
        <f t="shared" si="1"/>
        <v>A1</v>
      </c>
      <c r="J116" s="4" t="s">
        <v>10468</v>
      </c>
      <c r="K116" s="4" t="s">
        <v>10469</v>
      </c>
      <c r="L116" s="9">
        <v>44268</v>
      </c>
      <c r="M116" s="9">
        <v>44645</v>
      </c>
      <c r="N116" s="9">
        <v>44617</v>
      </c>
      <c r="O116" s="4">
        <v>2000</v>
      </c>
      <c r="P116" s="4">
        <v>389.67</v>
      </c>
      <c r="Q116" s="4">
        <v>23</v>
      </c>
      <c r="R116" s="4" t="s">
        <v>10995</v>
      </c>
      <c r="S116" s="4" t="s">
        <v>279</v>
      </c>
      <c r="T116" s="4" t="str">
        <f>VLOOKUP(A116,'REPORTE'!$A$1:$AG$1961,19,0)</f>
        <v>Venta al por mayor de frutas, legumbres y hortalizas.</v>
      </c>
      <c r="U116" s="4" t="str">
        <f>VLOOKUP(A116,'REPORTE'!$A$1:$AG$1961,20,0)</f>
        <v>Venta al por mayor varios</v>
      </c>
      <c r="V116" s="4">
        <v>1000875</v>
      </c>
      <c r="W116" s="4" t="s">
        <v>11190</v>
      </c>
      <c r="X116" s="4" t="s">
        <v>11854</v>
      </c>
      <c r="Y116" s="4" t="s">
        <v>12072</v>
      </c>
      <c r="Z116" s="4" t="s">
        <v>11150</v>
      </c>
      <c r="AA116" s="4" t="s">
        <v>609</v>
      </c>
      <c r="AB116" s="4" t="str">
        <f>VLOOKUP(A116,'REPORTE'!$A$1:$AG$1961,5,0)</f>
        <v>ECUATORIANO(A) INDIGENA</v>
      </c>
      <c r="AC116" s="4" t="str">
        <f>VLOOKUP(A116,'REPORTE'!$A$1:$AG$1961,30,0)</f>
        <v>Primaria</v>
      </c>
      <c r="AD116" s="4" t="str">
        <f>VLOOKUP(A116,'REPORTE'!$A$1:$AG$1961,31,0)</f>
        <v>BOLIVAR</v>
      </c>
      <c r="AE116" s="4" t="str">
        <f>VLOOKUP(A116,'REPORTE'!$A$1:$AG$1961,32,0)</f>
        <v>GUARANDA</v>
      </c>
      <c r="AF116" s="4" t="str">
        <f>VLOOKUP(A116,'REPORTE'!$A$1:$AG$1961,33,0)</f>
        <v>ANGEL POLIBIO CHAVES</v>
      </c>
      <c r="AG116" s="4" t="str">
        <f>VLOOKUP(AF116,PROVINCIAS!$F$1:$G$1171,2,0)</f>
        <v>URBANA</v>
      </c>
    </row>
    <row r="117" spans="1:33" customFormat="1" hidden="1" x14ac:dyDescent="0.45">
      <c r="A117" s="4">
        <v>1000771</v>
      </c>
      <c r="B117" s="4" t="s">
        <v>9713</v>
      </c>
      <c r="C117" s="7">
        <v>919816074</v>
      </c>
      <c r="D117" s="8">
        <v>38</v>
      </c>
      <c r="E117" s="4" t="s">
        <v>59</v>
      </c>
      <c r="F117" s="4">
        <v>1001337</v>
      </c>
      <c r="G117" s="4">
        <v>24</v>
      </c>
      <c r="H117" s="4">
        <v>0</v>
      </c>
      <c r="I117" s="4" t="str">
        <f t="shared" si="1"/>
        <v>A1</v>
      </c>
      <c r="J117" s="4" t="s">
        <v>10468</v>
      </c>
      <c r="K117" s="4" t="s">
        <v>10469</v>
      </c>
      <c r="L117" s="9">
        <v>44270</v>
      </c>
      <c r="M117" s="9">
        <v>45003</v>
      </c>
      <c r="N117" s="10" t="s">
        <v>776</v>
      </c>
      <c r="O117" s="4">
        <v>10000</v>
      </c>
      <c r="P117" s="4">
        <v>5999.33</v>
      </c>
      <c r="Q117" s="4">
        <v>21.5</v>
      </c>
      <c r="R117" s="4" t="s">
        <v>10994</v>
      </c>
      <c r="S117" s="4" t="s">
        <v>244</v>
      </c>
      <c r="T117" s="4" t="str">
        <f>VLOOKUP(A117,'REPORTE'!$A$1:$AG$1961,19,0)</f>
        <v>Actividades de asociaciones de automovilistas.</v>
      </c>
      <c r="U117" s="4" t="str">
        <f>VLOOKUP(A117,'REPORTE'!$A$1:$AG$1961,20,0)</f>
        <v>Actividades de asociaciones</v>
      </c>
      <c r="V117" s="4">
        <v>1000843</v>
      </c>
      <c r="W117" s="4" t="s">
        <v>11548</v>
      </c>
      <c r="X117" s="4" t="s">
        <v>11896</v>
      </c>
      <c r="Y117" s="4" t="s">
        <v>12072</v>
      </c>
      <c r="Z117" s="4" t="s">
        <v>12125</v>
      </c>
      <c r="AA117" s="4" t="s">
        <v>74</v>
      </c>
      <c r="AB117" s="4" t="str">
        <f>VLOOKUP(A117,'REPORTE'!$A$1:$AG$1961,5,0)</f>
        <v>ECUATORIANO(A) INDIGENA</v>
      </c>
      <c r="AC117" s="4" t="str">
        <f>VLOOKUP(A117,'REPORTE'!$A$1:$AG$1961,30,0)</f>
        <v>Secundaria</v>
      </c>
      <c r="AD117" s="4" t="str">
        <f>VLOOKUP(A117,'REPORTE'!$A$1:$AG$1961,31,0)</f>
        <v>CHIMBORAZO</v>
      </c>
      <c r="AE117" s="4" t="str">
        <f>VLOOKUP(A117,'REPORTE'!$A$1:$AG$1961,32,0)</f>
        <v>COLTA</v>
      </c>
      <c r="AF117" s="4" t="str">
        <f>VLOOKUP(A117,'REPORTE'!$A$1:$AG$1961,33,0)</f>
        <v>CAJABAMBA</v>
      </c>
      <c r="AG117" s="4" t="str">
        <f>VLOOKUP(AF117,PROVINCIAS!$F$1:$G$1171,2,0)</f>
        <v>URBANA</v>
      </c>
    </row>
    <row r="118" spans="1:33" customFormat="1" hidden="1" x14ac:dyDescent="0.45">
      <c r="A118" s="4">
        <v>1000150</v>
      </c>
      <c r="B118" s="4" t="s">
        <v>9714</v>
      </c>
      <c r="C118" s="7">
        <v>1716330954</v>
      </c>
      <c r="D118" s="8">
        <v>68</v>
      </c>
      <c r="E118" s="4" t="s">
        <v>59</v>
      </c>
      <c r="F118" s="4">
        <v>1001344</v>
      </c>
      <c r="G118" s="4">
        <v>24</v>
      </c>
      <c r="H118" s="4">
        <v>0</v>
      </c>
      <c r="I118" s="4" t="str">
        <f t="shared" si="1"/>
        <v>A1</v>
      </c>
      <c r="J118" s="4" t="s">
        <v>10468</v>
      </c>
      <c r="K118" s="4" t="s">
        <v>10469</v>
      </c>
      <c r="L118" s="9">
        <v>44272</v>
      </c>
      <c r="M118" s="9">
        <v>45010</v>
      </c>
      <c r="N118" s="10" t="s">
        <v>776</v>
      </c>
      <c r="O118" s="4">
        <v>4000</v>
      </c>
      <c r="P118" s="4">
        <v>2367.9299999999998</v>
      </c>
      <c r="Q118" s="4">
        <v>17.5</v>
      </c>
      <c r="R118" s="4" t="s">
        <v>10994</v>
      </c>
      <c r="S118" s="4" t="s">
        <v>244</v>
      </c>
      <c r="T118" s="4" t="str">
        <f>VLOOKUP(A118,'REPORTE'!$A$1:$AG$1961,19,0)</f>
        <v>Venta al por mayor de frutas, legumbres y hortalizas.</v>
      </c>
      <c r="U118" s="4" t="str">
        <f>VLOOKUP(A118,'REPORTE'!$A$1:$AG$1961,20,0)</f>
        <v>Venta al por mayor varios</v>
      </c>
      <c r="V118" s="4">
        <v>1000183</v>
      </c>
      <c r="W118" s="4" t="s">
        <v>11549</v>
      </c>
      <c r="X118" s="4" t="s">
        <v>11897</v>
      </c>
      <c r="Y118" s="4" t="s">
        <v>12072</v>
      </c>
      <c r="Z118" s="4" t="s">
        <v>12126</v>
      </c>
      <c r="AA118" s="4" t="s">
        <v>609</v>
      </c>
      <c r="AB118" s="4" t="str">
        <f>VLOOKUP(A118,'REPORTE'!$A$1:$AG$1961,5,0)</f>
        <v>ECUATORIANO(A) INDIGENA</v>
      </c>
      <c r="AC118" s="4" t="str">
        <f>VLOOKUP(A118,'REPORTE'!$A$1:$AG$1961,30,0)</f>
        <v>Secundaria</v>
      </c>
      <c r="AD118" s="4" t="str">
        <f>VLOOKUP(A118,'REPORTE'!$A$1:$AG$1961,31,0)</f>
        <v>CHIMBORAZO</v>
      </c>
      <c r="AE118" s="4" t="str">
        <f>VLOOKUP(A118,'REPORTE'!$A$1:$AG$1961,32,0)</f>
        <v>RIOBAMBA</v>
      </c>
      <c r="AF118" s="4" t="str">
        <f>VLOOKUP(A118,'REPORTE'!$A$1:$AG$1961,33,0)</f>
        <v>YARUQUIES</v>
      </c>
      <c r="AG118" s="4" t="str">
        <f>VLOOKUP(AF118,PROVINCIAS!$F$1:$G$1171,2,0)</f>
        <v>URBANA</v>
      </c>
    </row>
    <row r="119" spans="1:33" customFormat="1" hidden="1" x14ac:dyDescent="0.45">
      <c r="A119" s="4">
        <v>1000334</v>
      </c>
      <c r="B119" s="4" t="s">
        <v>9715</v>
      </c>
      <c r="C119" s="7">
        <v>1706975446</v>
      </c>
      <c r="D119" s="8">
        <v>59</v>
      </c>
      <c r="E119" s="4" t="s">
        <v>36</v>
      </c>
      <c r="F119" s="4">
        <v>1001348</v>
      </c>
      <c r="G119" s="4">
        <v>24</v>
      </c>
      <c r="H119" s="4">
        <v>0</v>
      </c>
      <c r="I119" s="4" t="str">
        <f t="shared" si="1"/>
        <v>A1</v>
      </c>
      <c r="J119" s="4" t="s">
        <v>10468</v>
      </c>
      <c r="K119" s="4" t="s">
        <v>10469</v>
      </c>
      <c r="L119" s="9">
        <v>44272</v>
      </c>
      <c r="M119" s="9">
        <v>45007</v>
      </c>
      <c r="N119" s="10" t="s">
        <v>776</v>
      </c>
      <c r="O119" s="4">
        <v>5000</v>
      </c>
      <c r="P119" s="4">
        <v>2951.31</v>
      </c>
      <c r="Q119" s="4">
        <v>17.5</v>
      </c>
      <c r="R119" s="4" t="s">
        <v>10994</v>
      </c>
      <c r="S119" s="4" t="s">
        <v>11009</v>
      </c>
      <c r="T119" s="4" t="str">
        <f>VLOOKUP(A119,'REPORTE'!$A$1:$AG$1961,19,0)</f>
        <v>Venta al por menor de otros productos alimenticios en establecimientos especializados.</v>
      </c>
      <c r="U119" s="4" t="str">
        <f>VLOOKUP(A119,'REPORTE'!$A$1:$AG$1961,20,0)</f>
        <v>Venta al por menor varios</v>
      </c>
      <c r="V119" s="4">
        <v>1000394</v>
      </c>
      <c r="W119" s="4" t="s">
        <v>11550</v>
      </c>
      <c r="X119" s="4" t="s">
        <v>11854</v>
      </c>
      <c r="Y119" s="4" t="s">
        <v>12072</v>
      </c>
      <c r="Z119" s="4" t="s">
        <v>12127</v>
      </c>
      <c r="AA119" s="4" t="s">
        <v>609</v>
      </c>
      <c r="AB119" s="4" t="str">
        <f>VLOOKUP(A119,'REPORTE'!$A$1:$AG$1961,5,0)</f>
        <v>ECUATORIANO(A)</v>
      </c>
      <c r="AC119" s="4" t="str">
        <f>VLOOKUP(A119,'REPORTE'!$A$1:$AG$1961,30,0)</f>
        <v>Primaria</v>
      </c>
      <c r="AD119" s="4" t="str">
        <f>VLOOKUP(A119,'REPORTE'!$A$1:$AG$1961,31,0)</f>
        <v>PICHINCHA</v>
      </c>
      <c r="AE119" s="4" t="str">
        <f>VLOOKUP(A119,'REPORTE'!$A$1:$AG$1961,32,0)</f>
        <v>QUITO</v>
      </c>
      <c r="AF119" s="4" t="str">
        <f>VLOOKUP(A119,'REPORTE'!$A$1:$AG$1961,33,0)</f>
        <v>COTOCOLLAO</v>
      </c>
      <c r="AG119" s="4" t="str">
        <f>VLOOKUP(AF119,PROVINCIAS!$F$1:$G$1171,2,0)</f>
        <v>URBANA</v>
      </c>
    </row>
    <row r="120" spans="1:33" customFormat="1" hidden="1" x14ac:dyDescent="0.45">
      <c r="A120" s="4">
        <v>1001126</v>
      </c>
      <c r="B120" s="4" t="s">
        <v>9716</v>
      </c>
      <c r="C120" s="7">
        <v>1722902309</v>
      </c>
      <c r="D120" s="8">
        <v>33</v>
      </c>
      <c r="E120" s="4" t="s">
        <v>59</v>
      </c>
      <c r="F120" s="4">
        <v>1001346</v>
      </c>
      <c r="G120" s="4">
        <v>18</v>
      </c>
      <c r="H120" s="4">
        <v>196</v>
      </c>
      <c r="I120" s="4" t="str">
        <f t="shared" si="1"/>
        <v>E</v>
      </c>
      <c r="J120" s="4" t="s">
        <v>10468</v>
      </c>
      <c r="K120" s="4" t="s">
        <v>10469</v>
      </c>
      <c r="L120" s="9">
        <v>44272</v>
      </c>
      <c r="M120" s="9">
        <v>44821</v>
      </c>
      <c r="N120" s="9">
        <v>44425</v>
      </c>
      <c r="O120" s="4">
        <v>2000</v>
      </c>
      <c r="P120" s="4">
        <v>1615.52</v>
      </c>
      <c r="Q120" s="4">
        <v>23</v>
      </c>
      <c r="R120" s="4" t="s">
        <v>10993</v>
      </c>
      <c r="S120" s="4" t="s">
        <v>244</v>
      </c>
      <c r="T120" s="4" t="str">
        <f>VLOOKUP(A120,'REPORTE'!$A$1:$AG$1961,19,0)</f>
        <v>Servicios de taxis.</v>
      </c>
      <c r="U120" s="4" t="str">
        <f>VLOOKUP(A120,'REPORTE'!$A$1:$AG$1961,20,0)</f>
        <v>Servicios Varios</v>
      </c>
      <c r="V120" s="4">
        <v>1001200</v>
      </c>
      <c r="W120" s="4" t="s">
        <v>11169</v>
      </c>
      <c r="X120" s="4" t="s">
        <v>11888</v>
      </c>
      <c r="Y120" s="4" t="s">
        <v>12072</v>
      </c>
      <c r="Z120" s="4" t="s">
        <v>11150</v>
      </c>
      <c r="AA120" s="4" t="s">
        <v>609</v>
      </c>
      <c r="AB120" s="4" t="str">
        <f>VLOOKUP(A120,'REPORTE'!$A$1:$AG$1961,5,0)</f>
        <v>ECUATORIANO(A) INDIGENA</v>
      </c>
      <c r="AC120" s="4" t="str">
        <f>VLOOKUP(A120,'REPORTE'!$A$1:$AG$1961,30,0)</f>
        <v>Primaria</v>
      </c>
      <c r="AD120" s="4" t="str">
        <f>VLOOKUP(A120,'REPORTE'!$A$1:$AG$1961,31,0)</f>
        <v>PICHINCHA</v>
      </c>
      <c r="AE120" s="4" t="str">
        <f>VLOOKUP(A120,'REPORTE'!$A$1:$AG$1961,32,0)</f>
        <v>QUITO</v>
      </c>
      <c r="AF120" s="4" t="str">
        <f>VLOOKUP(A120,'REPORTE'!$A$1:$AG$1961,33,0)</f>
        <v>COTOCOLLAO</v>
      </c>
      <c r="AG120" s="4" t="str">
        <f>VLOOKUP(AF120,PROVINCIAS!$F$1:$G$1171,2,0)</f>
        <v>URBANA</v>
      </c>
    </row>
    <row r="121" spans="1:33" customFormat="1" hidden="1" x14ac:dyDescent="0.45">
      <c r="A121" s="4">
        <v>1001121</v>
      </c>
      <c r="B121" s="4" t="s">
        <v>9717</v>
      </c>
      <c r="C121" s="7">
        <v>1710131176</v>
      </c>
      <c r="D121" s="8">
        <v>54</v>
      </c>
      <c r="E121" s="4" t="s">
        <v>36</v>
      </c>
      <c r="F121" s="4">
        <v>1001349</v>
      </c>
      <c r="G121" s="4">
        <v>12</v>
      </c>
      <c r="H121" s="4">
        <v>7</v>
      </c>
      <c r="I121" s="4" t="str">
        <f t="shared" si="1"/>
        <v>A2</v>
      </c>
      <c r="J121" s="4" t="s">
        <v>10468</v>
      </c>
      <c r="K121" s="4" t="s">
        <v>10469</v>
      </c>
      <c r="L121" s="9">
        <v>44273</v>
      </c>
      <c r="M121" s="9">
        <v>44642</v>
      </c>
      <c r="N121" s="9">
        <v>44614</v>
      </c>
      <c r="O121" s="4">
        <v>1200</v>
      </c>
      <c r="P121" s="4">
        <v>225.95</v>
      </c>
      <c r="Q121" s="4">
        <v>23</v>
      </c>
      <c r="R121" s="4" t="s">
        <v>10995</v>
      </c>
      <c r="S121" s="4" t="s">
        <v>11006</v>
      </c>
      <c r="T121" s="4" t="str">
        <f>VLOOKUP(A121,'REPORTE'!$A$1:$AG$1961,19,0)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121" s="4" t="str">
        <f>VLOOKUP(A121,'REPORTE'!$A$1:$AG$1961,20,0)</f>
        <v>Preparación, producción y recolección</v>
      </c>
      <c r="V121" s="4">
        <v>1001195</v>
      </c>
      <c r="W121" s="4" t="s">
        <v>11191</v>
      </c>
      <c r="X121" s="4" t="s">
        <v>11829</v>
      </c>
      <c r="Y121" s="4" t="s">
        <v>12072</v>
      </c>
      <c r="Z121" s="4" t="s">
        <v>11150</v>
      </c>
      <c r="AA121" s="4" t="s">
        <v>609</v>
      </c>
      <c r="AB121" s="4" t="str">
        <f>VLOOKUP(A121,'REPORTE'!$A$1:$AG$1961,5,0)</f>
        <v>ECUATORIANO(A) INDIGENA</v>
      </c>
      <c r="AC121" s="4" t="str">
        <f>VLOOKUP(A121,'REPORTE'!$A$1:$AG$1961,30,0)</f>
        <v>Secundaria</v>
      </c>
      <c r="AD121" s="4" t="str">
        <f>VLOOKUP(A121,'REPORTE'!$A$1:$AG$1961,31,0)</f>
        <v>SANTO DOMINGO DE LOS TSACHILAS</v>
      </c>
      <c r="AE121" s="4" t="str">
        <f>VLOOKUP(A121,'REPORTE'!$A$1:$AG$1961,32,0)</f>
        <v>SANTO DOMINGO</v>
      </c>
      <c r="AF121" s="4" t="str">
        <f>VLOOKUP(A121,'REPORTE'!$A$1:$AG$1961,33,0)</f>
        <v>SANTO DOMINGO DE LOS COLORADOS</v>
      </c>
      <c r="AG121" s="4" t="str">
        <f>VLOOKUP(AF121,PROVINCIAS!$F$1:$G$1171,2,0)</f>
        <v>URBANA</v>
      </c>
    </row>
    <row r="122" spans="1:33" customFormat="1" hidden="1" x14ac:dyDescent="0.45">
      <c r="A122" s="4">
        <v>1000619</v>
      </c>
      <c r="B122" s="4" t="s">
        <v>9718</v>
      </c>
      <c r="C122" s="7">
        <v>602491367</v>
      </c>
      <c r="D122" s="8">
        <v>51</v>
      </c>
      <c r="E122" s="4" t="s">
        <v>36</v>
      </c>
      <c r="F122" s="4">
        <v>1001353</v>
      </c>
      <c r="G122" s="4">
        <v>12</v>
      </c>
      <c r="H122" s="4">
        <v>9</v>
      </c>
      <c r="I122" s="4" t="str">
        <f t="shared" si="1"/>
        <v>A2</v>
      </c>
      <c r="J122" s="4" t="s">
        <v>10468</v>
      </c>
      <c r="K122" s="4" t="s">
        <v>10469</v>
      </c>
      <c r="L122" s="9">
        <v>44274</v>
      </c>
      <c r="M122" s="9">
        <v>44640</v>
      </c>
      <c r="N122" s="9">
        <v>44612</v>
      </c>
      <c r="O122" s="4">
        <v>1000</v>
      </c>
      <c r="P122" s="4">
        <v>186.22</v>
      </c>
      <c r="Q122" s="4">
        <v>23</v>
      </c>
      <c r="R122" s="4" t="s">
        <v>10995</v>
      </c>
      <c r="S122" s="4" t="s">
        <v>11026</v>
      </c>
      <c r="T122" s="4" t="str">
        <f>VLOOKUP(A122,'REPORTE'!$A$1:$AG$1961,19,0)</f>
        <v>Fabricación de materiales para el acabado de productos textiles y de cuero.</v>
      </c>
      <c r="U122" s="4" t="str">
        <f>VLOOKUP(A122,'REPORTE'!$A$1:$AG$1961,20,0)</f>
        <v>Fabricación de máquinaria y equipos</v>
      </c>
      <c r="V122" s="4">
        <v>1000690</v>
      </c>
      <c r="W122" s="4" t="s">
        <v>11185</v>
      </c>
      <c r="X122" s="4" t="s">
        <v>11837</v>
      </c>
      <c r="Y122" s="4" t="s">
        <v>12072</v>
      </c>
      <c r="Z122" s="4" t="s">
        <v>12076</v>
      </c>
      <c r="AA122" s="4" t="s">
        <v>74</v>
      </c>
      <c r="AB122" s="4" t="str">
        <f>VLOOKUP(A122,'REPORTE'!$A$1:$AG$1961,5,0)</f>
        <v>ECUATORIANO(A)</v>
      </c>
      <c r="AC122" s="4" t="str">
        <f>VLOOKUP(A122,'REPORTE'!$A$1:$AG$1961,30,0)</f>
        <v>Secundaria</v>
      </c>
      <c r="AD122" s="4" t="str">
        <f>VLOOKUP(A122,'REPORTE'!$A$1:$AG$1961,31,0)</f>
        <v>CHIMBORAZO</v>
      </c>
      <c r="AE122" s="4" t="str">
        <f>VLOOKUP(A122,'REPORTE'!$A$1:$AG$1961,32,0)</f>
        <v>RIOBAMBA</v>
      </c>
      <c r="AF122" s="4" t="str">
        <f>VLOOKUP(A122,'REPORTE'!$A$1:$AG$1961,33,0)</f>
        <v>VELOZ</v>
      </c>
      <c r="AG122" s="4" t="str">
        <f>VLOOKUP(AF122,PROVINCIAS!$F$1:$G$1171,2,0)</f>
        <v>URBANA</v>
      </c>
    </row>
    <row r="123" spans="1:33" customFormat="1" hidden="1" x14ac:dyDescent="0.45">
      <c r="A123" s="4">
        <v>1000502</v>
      </c>
      <c r="B123" s="4" t="s">
        <v>9719</v>
      </c>
      <c r="C123" s="7">
        <v>602359358</v>
      </c>
      <c r="D123" s="8">
        <v>55</v>
      </c>
      <c r="E123" s="4" t="s">
        <v>59</v>
      </c>
      <c r="F123" s="4">
        <v>1001354</v>
      </c>
      <c r="G123" s="4">
        <v>18</v>
      </c>
      <c r="H123" s="4">
        <v>0</v>
      </c>
      <c r="I123" s="4" t="str">
        <f t="shared" si="1"/>
        <v>A1</v>
      </c>
      <c r="J123" s="4" t="s">
        <v>10468</v>
      </c>
      <c r="K123" s="4" t="s">
        <v>10469</v>
      </c>
      <c r="L123" s="9">
        <v>44277</v>
      </c>
      <c r="M123" s="9">
        <v>44844</v>
      </c>
      <c r="N123" s="10" t="s">
        <v>776</v>
      </c>
      <c r="O123" s="4">
        <v>2000</v>
      </c>
      <c r="P123" s="4">
        <v>1008.22</v>
      </c>
      <c r="Q123" s="4">
        <v>23</v>
      </c>
      <c r="R123" s="4" t="s">
        <v>10994</v>
      </c>
      <c r="S123" s="4" t="s">
        <v>11027</v>
      </c>
      <c r="T123" s="4" t="str">
        <f>VLOOKUP(A123,'REPORTE'!$A$1:$AG$1961,19,0)</f>
        <v>Empleado Privado</v>
      </c>
      <c r="U123" s="4" t="str">
        <f>VLOOKUP(A123,'REPORTE'!$A$1:$AG$1961,20,0)</f>
        <v>Empleado Privado</v>
      </c>
      <c r="V123" s="4">
        <v>1000571</v>
      </c>
      <c r="W123" s="4" t="s">
        <v>11169</v>
      </c>
      <c r="X123" s="4" t="s">
        <v>11844</v>
      </c>
      <c r="Y123" s="4" t="s">
        <v>12072</v>
      </c>
      <c r="Z123" s="4" t="s">
        <v>12076</v>
      </c>
      <c r="AA123" s="4" t="s">
        <v>74</v>
      </c>
      <c r="AB123" s="4" t="str">
        <f>VLOOKUP(A123,'REPORTE'!$A$1:$AG$1961,5,0)</f>
        <v>ECUATORIANO(A) INDIGENA</v>
      </c>
      <c r="AC123" s="4" t="str">
        <f>VLOOKUP(A123,'REPORTE'!$A$1:$AG$1961,30,0)</f>
        <v>Primaria</v>
      </c>
      <c r="AD123" s="4" t="str">
        <f>VLOOKUP(A123,'REPORTE'!$A$1:$AG$1961,31,0)</f>
        <v>CHIMBORAZO</v>
      </c>
      <c r="AE123" s="4" t="str">
        <f>VLOOKUP(A123,'REPORTE'!$A$1:$AG$1961,32,0)</f>
        <v>RIOBAMBA</v>
      </c>
      <c r="AF123" s="4" t="str">
        <f>VLOOKUP(A123,'REPORTE'!$A$1:$AG$1961,33,0)</f>
        <v>CACHA (CAB EN MACHANGARA)</v>
      </c>
      <c r="AG123" s="4" t="str">
        <f>VLOOKUP(AF123,PROVINCIAS!$F$1:$G$1171,2,0)</f>
        <v>RURAL</v>
      </c>
    </row>
    <row r="124" spans="1:33" customFormat="1" hidden="1" x14ac:dyDescent="0.45">
      <c r="A124" s="4">
        <v>1000937</v>
      </c>
      <c r="B124" s="4" t="s">
        <v>9720</v>
      </c>
      <c r="C124" s="7">
        <v>1717926131</v>
      </c>
      <c r="D124" s="8">
        <v>37</v>
      </c>
      <c r="E124" s="4" t="s">
        <v>59</v>
      </c>
      <c r="F124" s="4">
        <v>1001356</v>
      </c>
      <c r="G124" s="4">
        <v>12</v>
      </c>
      <c r="H124" s="4">
        <v>0</v>
      </c>
      <c r="I124" s="4" t="str">
        <f t="shared" si="1"/>
        <v>A1</v>
      </c>
      <c r="J124" s="4" t="s">
        <v>10468</v>
      </c>
      <c r="K124" s="4" t="s">
        <v>10469</v>
      </c>
      <c r="L124" s="9">
        <v>44277</v>
      </c>
      <c r="M124" s="9">
        <v>44645</v>
      </c>
      <c r="N124" s="10" t="s">
        <v>776</v>
      </c>
      <c r="O124" s="4">
        <v>5000</v>
      </c>
      <c r="P124" s="4">
        <v>483.04</v>
      </c>
      <c r="Q124" s="4">
        <v>21.5</v>
      </c>
      <c r="R124" s="4" t="s">
        <v>10994</v>
      </c>
      <c r="S124" s="4" t="s">
        <v>348</v>
      </c>
      <c r="T124" s="4" t="str">
        <f>VLOOKUP(A124,'REPORTE'!$A$1:$AG$1961,19,0)</f>
        <v>Venta al por mayor de frutas, legumbres y hortalizas.</v>
      </c>
      <c r="U124" s="4" t="str">
        <f>VLOOKUP(A124,'REPORTE'!$A$1:$AG$1961,20,0)</f>
        <v>Venta al por mayor varios</v>
      </c>
      <c r="V124" s="4">
        <v>1001005</v>
      </c>
      <c r="W124" s="4" t="s">
        <v>11551</v>
      </c>
      <c r="X124" s="4" t="s">
        <v>11893</v>
      </c>
      <c r="Y124" s="4" t="s">
        <v>12072</v>
      </c>
      <c r="Z124" s="4" t="s">
        <v>12128</v>
      </c>
      <c r="AA124" s="4" t="s">
        <v>609</v>
      </c>
      <c r="AB124" s="4" t="str">
        <f>VLOOKUP(A124,'REPORTE'!$A$1:$AG$1961,5,0)</f>
        <v>ECUATORIANO(A)</v>
      </c>
      <c r="AC124" s="4" t="str">
        <f>VLOOKUP(A124,'REPORTE'!$A$1:$AG$1961,30,0)</f>
        <v>Ninguna</v>
      </c>
      <c r="AD124" s="4" t="str">
        <f>VLOOKUP(A124,'REPORTE'!$A$1:$AG$1961,31,0)</f>
        <v>CHIMBORAZO</v>
      </c>
      <c r="AE124" s="4" t="str">
        <f>VLOOKUP(A124,'REPORTE'!$A$1:$AG$1961,32,0)</f>
        <v>RIOBAMBA</v>
      </c>
      <c r="AF124" s="4" t="str">
        <f>VLOOKUP(A124,'REPORTE'!$A$1:$AG$1961,33,0)</f>
        <v>CACHA (CAB EN MACHANGARA)</v>
      </c>
      <c r="AG124" s="4" t="str">
        <f>VLOOKUP(AF124,PROVINCIAS!$F$1:$G$1171,2,0)</f>
        <v>RURAL</v>
      </c>
    </row>
    <row r="125" spans="1:33" customFormat="1" hidden="1" x14ac:dyDescent="0.45">
      <c r="A125" s="4">
        <v>1001109</v>
      </c>
      <c r="B125" s="4" t="s">
        <v>9721</v>
      </c>
      <c r="C125" s="7">
        <v>1725834210</v>
      </c>
      <c r="D125" s="8">
        <v>34</v>
      </c>
      <c r="E125" s="4" t="s">
        <v>36</v>
      </c>
      <c r="F125" s="4">
        <v>1001359</v>
      </c>
      <c r="G125" s="4">
        <v>18</v>
      </c>
      <c r="H125" s="4">
        <v>0</v>
      </c>
      <c r="I125" s="4" t="str">
        <f t="shared" si="1"/>
        <v>A1</v>
      </c>
      <c r="J125" s="4" t="s">
        <v>10468</v>
      </c>
      <c r="K125" s="4" t="s">
        <v>10469</v>
      </c>
      <c r="L125" s="9">
        <v>44279</v>
      </c>
      <c r="M125" s="9">
        <v>44849</v>
      </c>
      <c r="N125" s="10" t="s">
        <v>776</v>
      </c>
      <c r="O125" s="4">
        <v>3000</v>
      </c>
      <c r="P125" s="4">
        <v>1507.43</v>
      </c>
      <c r="Q125" s="4">
        <v>21.5</v>
      </c>
      <c r="R125" s="4" t="s">
        <v>10994</v>
      </c>
      <c r="S125" s="4" t="s">
        <v>348</v>
      </c>
      <c r="T125" s="4" t="str">
        <f>VLOOKUP(A125,'REPORTE'!$A$1:$AG$1961,19,0)</f>
        <v>Venta al por mayor de frutas, legumbres y hortalizas.</v>
      </c>
      <c r="U125" s="4" t="str">
        <f>VLOOKUP(A125,'REPORTE'!$A$1:$AG$1961,20,0)</f>
        <v>Venta al por mayor varios</v>
      </c>
      <c r="V125" s="4">
        <v>1001183</v>
      </c>
      <c r="W125" s="4" t="s">
        <v>11537</v>
      </c>
      <c r="X125" s="4" t="s">
        <v>11893</v>
      </c>
      <c r="Y125" s="4" t="s">
        <v>12072</v>
      </c>
      <c r="Z125" s="4" t="s">
        <v>12129</v>
      </c>
      <c r="AA125" s="4" t="s">
        <v>609</v>
      </c>
      <c r="AB125" s="4" t="str">
        <f>VLOOKUP(A125,'REPORTE'!$A$1:$AG$1961,5,0)</f>
        <v>ECUATORIANO(A)</v>
      </c>
      <c r="AC125" s="4" t="str">
        <f>VLOOKUP(A125,'REPORTE'!$A$1:$AG$1961,30,0)</f>
        <v>Primaria</v>
      </c>
      <c r="AD125" s="4" t="str">
        <f>VLOOKUP(A125,'REPORTE'!$A$1:$AG$1961,31,0)</f>
        <v>CHIMBORAZO</v>
      </c>
      <c r="AE125" s="4" t="str">
        <f>VLOOKUP(A125,'REPORTE'!$A$1:$AG$1961,32,0)</f>
        <v>RIOBAMBA</v>
      </c>
      <c r="AF125" s="4" t="str">
        <f>VLOOKUP(A125,'REPORTE'!$A$1:$AG$1961,33,0)</f>
        <v>PUNGALA</v>
      </c>
      <c r="AG125" s="4" t="str">
        <f>VLOOKUP(AF125,PROVINCIAS!$F$1:$G$1171,2,0)</f>
        <v>RURAL</v>
      </c>
    </row>
    <row r="126" spans="1:33" customFormat="1" hidden="1" x14ac:dyDescent="0.45">
      <c r="A126" s="4">
        <v>1000230</v>
      </c>
      <c r="B126" s="4" t="s">
        <v>9722</v>
      </c>
      <c r="C126" s="7">
        <v>1714985940</v>
      </c>
      <c r="D126" s="8">
        <v>36</v>
      </c>
      <c r="E126" s="4" t="s">
        <v>59</v>
      </c>
      <c r="F126" s="4">
        <v>1001367</v>
      </c>
      <c r="G126" s="4">
        <v>24</v>
      </c>
      <c r="H126" s="4">
        <v>4</v>
      </c>
      <c r="I126" s="4" t="str">
        <f t="shared" si="1"/>
        <v>A1</v>
      </c>
      <c r="J126" s="4" t="s">
        <v>10468</v>
      </c>
      <c r="K126" s="4" t="s">
        <v>10469</v>
      </c>
      <c r="L126" s="9">
        <v>44280</v>
      </c>
      <c r="M126" s="9">
        <v>45010</v>
      </c>
      <c r="N126" s="9">
        <v>44617</v>
      </c>
      <c r="O126" s="4">
        <v>1500</v>
      </c>
      <c r="P126" s="4">
        <v>961.64</v>
      </c>
      <c r="Q126" s="4">
        <v>23</v>
      </c>
      <c r="R126" s="4" t="s">
        <v>10995</v>
      </c>
      <c r="S126" s="4" t="s">
        <v>11021</v>
      </c>
      <c r="T126" s="4" t="str">
        <f>VLOOKUP(A126,'REPORTE'!$A$1:$AG$1961,19,0)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126" s="4" t="str">
        <f>VLOOKUP(A126,'REPORTE'!$A$1:$AG$1961,20,0)</f>
        <v>Transporte terrestre de pasajeros</v>
      </c>
      <c r="V126" s="4">
        <v>1000291</v>
      </c>
      <c r="W126" s="4" t="s">
        <v>11192</v>
      </c>
      <c r="X126" s="4" t="s">
        <v>11898</v>
      </c>
      <c r="Y126" s="4" t="s">
        <v>12072</v>
      </c>
      <c r="Z126" s="4" t="s">
        <v>11150</v>
      </c>
      <c r="AA126" s="4" t="s">
        <v>609</v>
      </c>
      <c r="AB126" s="4" t="str">
        <f>VLOOKUP(A126,'REPORTE'!$A$1:$AG$1961,5,0)</f>
        <v>ECUATORIANO(A) INDIGENA</v>
      </c>
      <c r="AC126" s="4" t="str">
        <f>VLOOKUP(A126,'REPORTE'!$A$1:$AG$1961,30,0)</f>
        <v>Primaria</v>
      </c>
      <c r="AD126" s="4" t="str">
        <f>VLOOKUP(A126,'REPORTE'!$A$1:$AG$1961,31,0)</f>
        <v>PICHINCHA</v>
      </c>
      <c r="AE126" s="4" t="str">
        <f>VLOOKUP(A126,'REPORTE'!$A$1:$AG$1961,32,0)</f>
        <v>QUITO</v>
      </c>
      <c r="AF126" s="4" t="str">
        <f>VLOOKUP(A126,'REPORTE'!$A$1:$AG$1961,33,0)</f>
        <v>COTOCOLLAO</v>
      </c>
      <c r="AG126" s="4" t="str">
        <f>VLOOKUP(AF126,PROVINCIAS!$F$1:$G$1171,2,0)</f>
        <v>URBANA</v>
      </c>
    </row>
    <row r="127" spans="1:33" customFormat="1" hidden="1" x14ac:dyDescent="0.45">
      <c r="A127" s="4">
        <v>1001153</v>
      </c>
      <c r="B127" s="4" t="s">
        <v>9723</v>
      </c>
      <c r="C127" s="7">
        <v>603059510</v>
      </c>
      <c r="D127" s="8">
        <v>47</v>
      </c>
      <c r="E127" s="4" t="s">
        <v>36</v>
      </c>
      <c r="F127" s="4">
        <v>1001371</v>
      </c>
      <c r="G127" s="4">
        <v>12</v>
      </c>
      <c r="H127" s="4">
        <v>4</v>
      </c>
      <c r="I127" s="4" t="str">
        <f t="shared" si="1"/>
        <v>A1</v>
      </c>
      <c r="J127" s="4" t="s">
        <v>10468</v>
      </c>
      <c r="K127" s="4" t="s">
        <v>10469</v>
      </c>
      <c r="L127" s="9">
        <v>44281</v>
      </c>
      <c r="M127" s="9">
        <v>44645</v>
      </c>
      <c r="N127" s="9">
        <v>44617</v>
      </c>
      <c r="O127" s="4">
        <v>1150</v>
      </c>
      <c r="P127" s="4">
        <v>212.71</v>
      </c>
      <c r="Q127" s="4">
        <v>23</v>
      </c>
      <c r="R127" s="4" t="s">
        <v>10995</v>
      </c>
      <c r="S127" s="4" t="s">
        <v>11028</v>
      </c>
      <c r="T127" s="4" t="str">
        <f>VLOOKUP(A127,'REPORTE'!$A$1:$AG$1961,19,0)</f>
        <v>Actividades de alquiler con fines operativos de automóviles de pasajeros, camiones, camionetas, remolques y vehí­culos de recreo. (sin conductor).</v>
      </c>
      <c r="U127" s="4" t="str">
        <f>VLOOKUP(A127,'REPORTE'!$A$1:$AG$1961,20,0)</f>
        <v>Actividades de alquiler con fines operativos de automóviles</v>
      </c>
      <c r="V127" s="4">
        <v>1001232</v>
      </c>
      <c r="W127" s="4" t="s">
        <v>11193</v>
      </c>
      <c r="X127" s="4" t="s">
        <v>11898</v>
      </c>
      <c r="Y127" s="4" t="s">
        <v>12072</v>
      </c>
      <c r="Z127" s="4" t="s">
        <v>11150</v>
      </c>
      <c r="AA127" s="4" t="s">
        <v>74</v>
      </c>
      <c r="AB127" s="4" t="str">
        <f>VLOOKUP(A127,'REPORTE'!$A$1:$AG$1961,5,0)</f>
        <v>ECUATORIANO(A)</v>
      </c>
      <c r="AC127" s="4" t="str">
        <f>VLOOKUP(A127,'REPORTE'!$A$1:$AG$1961,30,0)</f>
        <v>Formación Técnica (Intermedia)</v>
      </c>
      <c r="AD127" s="4" t="str">
        <f>VLOOKUP(A127,'REPORTE'!$A$1:$AG$1961,31,0)</f>
        <v>CHIMBORAZO</v>
      </c>
      <c r="AE127" s="4" t="str">
        <f>VLOOKUP(A127,'REPORTE'!$A$1:$AG$1961,32,0)</f>
        <v>RIOBAMBA</v>
      </c>
      <c r="AF127" s="4" t="str">
        <f>VLOOKUP(A127,'REPORTE'!$A$1:$AG$1961,33,0)</f>
        <v>VELOZ</v>
      </c>
      <c r="AG127" s="4" t="str">
        <f>VLOOKUP(AF127,PROVINCIAS!$F$1:$G$1171,2,0)</f>
        <v>URBANA</v>
      </c>
    </row>
    <row r="128" spans="1:33" customFormat="1" hidden="1" x14ac:dyDescent="0.45">
      <c r="A128" s="4">
        <v>1001156</v>
      </c>
      <c r="B128" s="4" t="s">
        <v>9724</v>
      </c>
      <c r="C128" s="7">
        <v>604288266</v>
      </c>
      <c r="D128" s="8">
        <v>37</v>
      </c>
      <c r="E128" s="4" t="s">
        <v>59</v>
      </c>
      <c r="F128" s="4">
        <v>1001372</v>
      </c>
      <c r="G128" s="4">
        <v>24</v>
      </c>
      <c r="H128" s="4">
        <v>0</v>
      </c>
      <c r="I128" s="4" t="str">
        <f t="shared" si="1"/>
        <v>A1</v>
      </c>
      <c r="J128" s="4" t="s">
        <v>10468</v>
      </c>
      <c r="K128" s="4" t="s">
        <v>10469</v>
      </c>
      <c r="L128" s="9">
        <v>44282</v>
      </c>
      <c r="M128" s="9">
        <v>45036</v>
      </c>
      <c r="N128" s="10" t="s">
        <v>776</v>
      </c>
      <c r="O128" s="4">
        <v>2000</v>
      </c>
      <c r="P128" s="4">
        <v>1319.04</v>
      </c>
      <c r="Q128" s="4">
        <v>23</v>
      </c>
      <c r="R128" s="4" t="s">
        <v>10994</v>
      </c>
      <c r="S128" s="4" t="s">
        <v>244</v>
      </c>
      <c r="T128" s="4" t="str">
        <f>VLOOKUP(A128,'REPORTE'!$A$1:$AG$1961,19,0)</f>
        <v>Servicios de taxis.</v>
      </c>
      <c r="U128" s="4" t="str">
        <f>VLOOKUP(A128,'REPORTE'!$A$1:$AG$1961,20,0)</f>
        <v>Servicios Varios</v>
      </c>
      <c r="V128" s="4">
        <v>1001235</v>
      </c>
      <c r="W128" s="4" t="s">
        <v>11194</v>
      </c>
      <c r="X128" s="4" t="s">
        <v>11834</v>
      </c>
      <c r="Y128" s="4" t="s">
        <v>12072</v>
      </c>
      <c r="Z128" s="4" t="s">
        <v>12130</v>
      </c>
      <c r="AA128" s="4" t="s">
        <v>609</v>
      </c>
      <c r="AB128" s="4" t="str">
        <f>VLOOKUP(A128,'REPORTE'!$A$1:$AG$1961,5,0)</f>
        <v>ECUATORIANO(A) INDIGENA</v>
      </c>
      <c r="AC128" s="4" t="str">
        <f>VLOOKUP(A128,'REPORTE'!$A$1:$AG$1961,30,0)</f>
        <v>Secundaria</v>
      </c>
      <c r="AD128" s="4" t="str">
        <f>VLOOKUP(A128,'REPORTE'!$A$1:$AG$1961,31,0)</f>
        <v>PICHINCHA</v>
      </c>
      <c r="AE128" s="4" t="str">
        <f>VLOOKUP(A128,'REPORTE'!$A$1:$AG$1961,32,0)</f>
        <v>QUITO</v>
      </c>
      <c r="AF128" s="4" t="str">
        <f>VLOOKUP(A128,'REPORTE'!$A$1:$AG$1961,33,0)</f>
        <v>COTOCOLLAO</v>
      </c>
      <c r="AG128" s="4" t="str">
        <f>VLOOKUP(AF128,PROVINCIAS!$F$1:$G$1171,2,0)</f>
        <v>URBANA</v>
      </c>
    </row>
    <row r="129" spans="1:33" customFormat="1" hidden="1" x14ac:dyDescent="0.45">
      <c r="A129" s="4">
        <v>1000058</v>
      </c>
      <c r="B129" s="4" t="s">
        <v>9725</v>
      </c>
      <c r="C129" s="7">
        <v>400818217</v>
      </c>
      <c r="D129" s="8">
        <v>55</v>
      </c>
      <c r="E129" s="4" t="s">
        <v>36</v>
      </c>
      <c r="F129" s="4">
        <v>1001373</v>
      </c>
      <c r="G129" s="4">
        <v>18</v>
      </c>
      <c r="H129" s="4">
        <v>0</v>
      </c>
      <c r="I129" s="4" t="str">
        <f t="shared" si="1"/>
        <v>A1</v>
      </c>
      <c r="J129" s="4" t="s">
        <v>10468</v>
      </c>
      <c r="K129" s="4" t="s">
        <v>10469</v>
      </c>
      <c r="L129" s="9">
        <v>44284</v>
      </c>
      <c r="M129" s="9">
        <v>44841</v>
      </c>
      <c r="N129" s="10" t="s">
        <v>776</v>
      </c>
      <c r="O129" s="4">
        <v>1500</v>
      </c>
      <c r="P129" s="4">
        <v>745.06</v>
      </c>
      <c r="Q129" s="4">
        <v>23</v>
      </c>
      <c r="R129" s="4" t="s">
        <v>10994</v>
      </c>
      <c r="S129" s="4" t="s">
        <v>11006</v>
      </c>
      <c r="T129" s="4" t="str">
        <f>VLOOKUP(A129,'REPORTE'!$A$1:$AG$1961,19,0)</f>
        <v>Empleado Privado</v>
      </c>
      <c r="U129" s="4" t="str">
        <f>VLOOKUP(A129,'REPORTE'!$A$1:$AG$1961,20,0)</f>
        <v>Empleado Privado</v>
      </c>
      <c r="V129" s="4">
        <v>1000089</v>
      </c>
      <c r="W129" s="4" t="s">
        <v>11166</v>
      </c>
      <c r="X129" s="4" t="s">
        <v>11846</v>
      </c>
      <c r="Y129" s="4" t="s">
        <v>12072</v>
      </c>
      <c r="Z129" s="4" t="s">
        <v>11150</v>
      </c>
      <c r="AA129" s="4" t="s">
        <v>74</v>
      </c>
      <c r="AB129" s="4" t="str">
        <f>VLOOKUP(A129,'REPORTE'!$A$1:$AG$1961,5,0)</f>
        <v>ECUATORIANO(A)</v>
      </c>
      <c r="AC129" s="4" t="str">
        <f>VLOOKUP(A129,'REPORTE'!$A$1:$AG$1961,30,0)</f>
        <v>Secundaria</v>
      </c>
      <c r="AD129" s="4" t="str">
        <f>VLOOKUP(A129,'REPORTE'!$A$1:$AG$1961,31,0)</f>
        <v>CARCHI</v>
      </c>
      <c r="AE129" s="4" t="str">
        <f>VLOOKUP(A129,'REPORTE'!$A$1:$AG$1961,32,0)</f>
        <v>ESPEJO</v>
      </c>
      <c r="AF129" s="4" t="str">
        <f>VLOOKUP(A129,'REPORTE'!$A$1:$AG$1961,33,0)</f>
        <v>EL ANGEL</v>
      </c>
      <c r="AG129" s="4" t="str">
        <f>VLOOKUP(AF129,PROVINCIAS!$F$1:$G$1171,2,0)</f>
        <v>URBANA</v>
      </c>
    </row>
    <row r="130" spans="1:33" customFormat="1" hidden="1" x14ac:dyDescent="0.45">
      <c r="A130" s="4">
        <v>1000894</v>
      </c>
      <c r="B130" s="4" t="s">
        <v>9726</v>
      </c>
      <c r="C130" s="7">
        <v>603147679</v>
      </c>
      <c r="D130" s="8">
        <v>47</v>
      </c>
      <c r="E130" s="4" t="s">
        <v>36</v>
      </c>
      <c r="F130" s="4">
        <v>1001377</v>
      </c>
      <c r="G130" s="4">
        <v>1</v>
      </c>
      <c r="H130" s="4">
        <v>157</v>
      </c>
      <c r="I130" s="4" t="str">
        <f t="shared" si="1"/>
        <v>D</v>
      </c>
      <c r="J130" s="4" t="s">
        <v>10468</v>
      </c>
      <c r="K130" s="4" t="s">
        <v>10469</v>
      </c>
      <c r="L130" s="9">
        <v>44284</v>
      </c>
      <c r="M130" s="9">
        <v>44372</v>
      </c>
      <c r="N130" s="9">
        <v>44464</v>
      </c>
      <c r="O130" s="4">
        <v>500</v>
      </c>
      <c r="P130" s="4">
        <v>500</v>
      </c>
      <c r="Q130" s="4">
        <v>23</v>
      </c>
      <c r="R130" s="4" t="s">
        <v>10993</v>
      </c>
      <c r="S130" s="4" t="s">
        <v>279</v>
      </c>
      <c r="T130" s="4" t="str">
        <f>VLOOKUP(A130,'REPORTE'!$A$1:$AG$1961,19,0)</f>
        <v>Venta al por menor de frutas, legumbres y hortalizas frescas o en conserva en establecimientos especializados.</v>
      </c>
      <c r="U130" s="4" t="str">
        <f>VLOOKUP(A130,'REPORTE'!$A$1:$AG$1961,20,0)</f>
        <v>Venta al por menor varios</v>
      </c>
      <c r="V130" s="4">
        <v>1000963</v>
      </c>
      <c r="W130" s="4" t="s">
        <v>11150</v>
      </c>
      <c r="X130" s="4" t="s">
        <v>11871</v>
      </c>
      <c r="Y130" s="4" t="s">
        <v>12072</v>
      </c>
      <c r="Z130" s="4" t="s">
        <v>11150</v>
      </c>
      <c r="AA130" s="4" t="s">
        <v>609</v>
      </c>
      <c r="AB130" s="4" t="str">
        <f>VLOOKUP(A130,'REPORTE'!$A$1:$AG$1961,5,0)</f>
        <v>ECUATORIANO(A) INDIGENA</v>
      </c>
      <c r="AC130" s="4" t="str">
        <f>VLOOKUP(A130,'REPORTE'!$A$1:$AG$1961,30,0)</f>
        <v>Primaria</v>
      </c>
      <c r="AD130" s="4" t="str">
        <f>VLOOKUP(A130,'REPORTE'!$A$1:$AG$1961,31,0)</f>
        <v>CHIMBORAZO</v>
      </c>
      <c r="AE130" s="4" t="str">
        <f>VLOOKUP(A130,'REPORTE'!$A$1:$AG$1961,32,0)</f>
        <v>COLTA</v>
      </c>
      <c r="AF130" s="4" t="str">
        <f>VLOOKUP(A130,'REPORTE'!$A$1:$AG$1961,33,0)</f>
        <v>COLUMBE</v>
      </c>
      <c r="AG130" s="4" t="str">
        <f>VLOOKUP(AF130,PROVINCIAS!$F$1:$G$1171,2,0)</f>
        <v>RURAL</v>
      </c>
    </row>
    <row r="131" spans="1:33" customFormat="1" hidden="1" x14ac:dyDescent="0.45">
      <c r="A131" s="4">
        <v>1000894</v>
      </c>
      <c r="B131" s="4" t="s">
        <v>9726</v>
      </c>
      <c r="C131" s="7">
        <v>603147679</v>
      </c>
      <c r="D131" s="8">
        <v>47</v>
      </c>
      <c r="E131" s="4" t="s">
        <v>36</v>
      </c>
      <c r="F131" s="4">
        <v>1001376</v>
      </c>
      <c r="G131" s="4">
        <v>1</v>
      </c>
      <c r="H131" s="4">
        <v>310</v>
      </c>
      <c r="I131" s="4" t="str">
        <f t="shared" ref="I131:I194" si="2">+IF(H131&lt;=5,"A1",IF(H131&lt;=30,"A2",IF(H131&lt;=60,"A3",IF(H131&lt;=75,"B1",IF(H131&lt;=90,"B2",IF(H131&lt;=120,"C1",IF(H131&lt;=150,"C2",IF(H131&lt;=180,"D","E"))))))))</f>
        <v>E</v>
      </c>
      <c r="J131" s="4" t="s">
        <v>10468</v>
      </c>
      <c r="K131" s="4" t="s">
        <v>10469</v>
      </c>
      <c r="L131" s="9">
        <v>44284</v>
      </c>
      <c r="M131" s="9">
        <v>44311</v>
      </c>
      <c r="N131" s="9">
        <v>44311</v>
      </c>
      <c r="O131" s="4">
        <v>85</v>
      </c>
      <c r="P131" s="4">
        <v>39.56</v>
      </c>
      <c r="Q131" s="4">
        <v>23</v>
      </c>
      <c r="R131" s="4" t="s">
        <v>10993</v>
      </c>
      <c r="S131" s="4" t="s">
        <v>279</v>
      </c>
      <c r="T131" s="4" t="str">
        <f>VLOOKUP(A131,'REPORTE'!$A$1:$AG$1961,19,0)</f>
        <v>Venta al por menor de frutas, legumbres y hortalizas frescas o en conserva en establecimientos especializados.</v>
      </c>
      <c r="U131" s="4" t="str">
        <f>VLOOKUP(A131,'REPORTE'!$A$1:$AG$1961,20,0)</f>
        <v>Venta al por menor varios</v>
      </c>
      <c r="V131" s="4">
        <v>1000963</v>
      </c>
      <c r="W131" s="4" t="s">
        <v>11195</v>
      </c>
      <c r="X131" s="4" t="s">
        <v>11871</v>
      </c>
      <c r="Y131" s="4" t="s">
        <v>12072</v>
      </c>
      <c r="Z131" s="4" t="s">
        <v>11150</v>
      </c>
      <c r="AA131" s="4" t="s">
        <v>609</v>
      </c>
      <c r="AB131" s="4" t="str">
        <f>VLOOKUP(A131,'REPORTE'!$A$1:$AG$1961,5,0)</f>
        <v>ECUATORIANO(A) INDIGENA</v>
      </c>
      <c r="AC131" s="4" t="str">
        <f>VLOOKUP(A131,'REPORTE'!$A$1:$AG$1961,30,0)</f>
        <v>Primaria</v>
      </c>
      <c r="AD131" s="4" t="str">
        <f>VLOOKUP(A131,'REPORTE'!$A$1:$AG$1961,31,0)</f>
        <v>CHIMBORAZO</v>
      </c>
      <c r="AE131" s="4" t="str">
        <f>VLOOKUP(A131,'REPORTE'!$A$1:$AG$1961,32,0)</f>
        <v>COLTA</v>
      </c>
      <c r="AF131" s="4" t="str">
        <f>VLOOKUP(A131,'REPORTE'!$A$1:$AG$1961,33,0)</f>
        <v>COLUMBE</v>
      </c>
      <c r="AG131" s="4" t="str">
        <f>VLOOKUP(AF131,PROVINCIAS!$F$1:$G$1171,2,0)</f>
        <v>RURAL</v>
      </c>
    </row>
    <row r="132" spans="1:33" customFormat="1" hidden="1" x14ac:dyDescent="0.45">
      <c r="A132" s="4">
        <v>1001159</v>
      </c>
      <c r="B132" s="4" t="s">
        <v>9727</v>
      </c>
      <c r="C132" s="7">
        <v>1722874656</v>
      </c>
      <c r="D132" s="8">
        <v>32</v>
      </c>
      <c r="E132" s="4" t="s">
        <v>59</v>
      </c>
      <c r="F132" s="4">
        <v>1001375</v>
      </c>
      <c r="G132" s="4">
        <v>24</v>
      </c>
      <c r="H132" s="4">
        <v>0</v>
      </c>
      <c r="I132" s="4" t="str">
        <f t="shared" si="2"/>
        <v>A1</v>
      </c>
      <c r="J132" s="4" t="s">
        <v>10468</v>
      </c>
      <c r="K132" s="4" t="s">
        <v>10469</v>
      </c>
      <c r="L132" s="9">
        <v>44284</v>
      </c>
      <c r="M132" s="9">
        <v>45017</v>
      </c>
      <c r="N132" s="10" t="s">
        <v>776</v>
      </c>
      <c r="O132" s="4">
        <v>5000</v>
      </c>
      <c r="P132" s="4">
        <v>3146.47</v>
      </c>
      <c r="Q132" s="4">
        <v>17.5</v>
      </c>
      <c r="R132" s="4" t="s">
        <v>10994</v>
      </c>
      <c r="S132" s="4" t="s">
        <v>348</v>
      </c>
      <c r="T132" s="4" t="str">
        <f>VLOOKUP(A132,'REPORTE'!$A$1:$AG$1961,19,0)</f>
        <v>Venta al por menor de frutas, legumbres y hortalizas frescas o en conserva en establecimientos especializados.</v>
      </c>
      <c r="U132" s="4" t="str">
        <f>VLOOKUP(A132,'REPORTE'!$A$1:$AG$1961,20,0)</f>
        <v>Venta al por menor varios</v>
      </c>
      <c r="V132" s="4">
        <v>1001239</v>
      </c>
      <c r="W132" s="4" t="s">
        <v>11550</v>
      </c>
      <c r="X132" s="4" t="s">
        <v>11839</v>
      </c>
      <c r="Y132" s="4" t="s">
        <v>12072</v>
      </c>
      <c r="Z132" s="4" t="s">
        <v>12131</v>
      </c>
      <c r="AA132" s="4" t="s">
        <v>609</v>
      </c>
      <c r="AB132" s="4" t="str">
        <f>VLOOKUP(A132,'REPORTE'!$A$1:$AG$1961,5,0)</f>
        <v>ECUATORIANO(A)</v>
      </c>
      <c r="AC132" s="4" t="str">
        <f>VLOOKUP(A132,'REPORTE'!$A$1:$AG$1961,30,0)</f>
        <v>Primaria</v>
      </c>
      <c r="AD132" s="4" t="str">
        <f>VLOOKUP(A132,'REPORTE'!$A$1:$AG$1961,31,0)</f>
        <v>PICHINCHA</v>
      </c>
      <c r="AE132" s="4" t="str">
        <f>VLOOKUP(A132,'REPORTE'!$A$1:$AG$1961,32,0)</f>
        <v>QUITO</v>
      </c>
      <c r="AF132" s="4" t="str">
        <f>VLOOKUP(A132,'REPORTE'!$A$1:$AG$1961,33,0)</f>
        <v>COTOCOLLAO</v>
      </c>
      <c r="AG132" s="4" t="str">
        <f>VLOOKUP(AF132,PROVINCIAS!$F$1:$G$1171,2,0)</f>
        <v>URBANA</v>
      </c>
    </row>
    <row r="133" spans="1:33" customFormat="1" hidden="1" x14ac:dyDescent="0.45">
      <c r="A133" s="4">
        <v>1000518</v>
      </c>
      <c r="B133" s="4" t="s">
        <v>9728</v>
      </c>
      <c r="C133" s="7">
        <v>1751223957</v>
      </c>
      <c r="D133" s="8">
        <v>22</v>
      </c>
      <c r="E133" s="4" t="s">
        <v>59</v>
      </c>
      <c r="F133" s="4">
        <v>1001381</v>
      </c>
      <c r="G133" s="4">
        <v>12</v>
      </c>
      <c r="H133" s="4">
        <v>116</v>
      </c>
      <c r="I133" s="4" t="str">
        <f t="shared" si="2"/>
        <v>C1</v>
      </c>
      <c r="J133" s="4" t="s">
        <v>10468</v>
      </c>
      <c r="K133" s="4" t="s">
        <v>10469</v>
      </c>
      <c r="L133" s="9">
        <v>44285</v>
      </c>
      <c r="M133" s="9">
        <v>44656</v>
      </c>
      <c r="N133" s="9">
        <v>44505</v>
      </c>
      <c r="O133" s="4">
        <v>667</v>
      </c>
      <c r="P133" s="4">
        <v>356.51</v>
      </c>
      <c r="Q133" s="4">
        <v>23</v>
      </c>
      <c r="R133" s="4" t="s">
        <v>10993</v>
      </c>
      <c r="S133" s="4" t="s">
        <v>11029</v>
      </c>
      <c r="T133" s="4" t="str">
        <f>VLOOKUP(A133,'REPORTE'!$A$1:$AG$1961,19,0)</f>
        <v>Venta al por menor de equipos de telecomunicaciones: celulares, tubos electrónicos, etcétera. Incluye partes y piezas en establecimientos especializados.</v>
      </c>
      <c r="U133" s="4" t="str">
        <f>VLOOKUP(A133,'REPORTE'!$A$1:$AG$1961,20,0)</f>
        <v>Venta al por menor varios</v>
      </c>
      <c r="V133" s="4">
        <v>1000587</v>
      </c>
      <c r="W133" s="4" t="s">
        <v>11196</v>
      </c>
      <c r="X133" s="4" t="s">
        <v>11836</v>
      </c>
      <c r="Y133" s="4" t="s">
        <v>12072</v>
      </c>
      <c r="Z133" s="4" t="s">
        <v>11150</v>
      </c>
      <c r="AA133" s="4" t="s">
        <v>609</v>
      </c>
      <c r="AB133" s="4" t="str">
        <f>VLOOKUP(A133,'REPORTE'!$A$1:$AG$1961,5,0)</f>
        <v>ECUATORIANO(A)</v>
      </c>
      <c r="AC133" s="4" t="str">
        <f>VLOOKUP(A133,'REPORTE'!$A$1:$AG$1961,30,0)</f>
        <v>Secundaria</v>
      </c>
      <c r="AD133" s="4" t="str">
        <f>VLOOKUP(A133,'REPORTE'!$A$1:$AG$1961,31,0)</f>
        <v>PICHINCHA</v>
      </c>
      <c r="AE133" s="4" t="str">
        <f>VLOOKUP(A133,'REPORTE'!$A$1:$AG$1961,32,0)</f>
        <v>QUITO</v>
      </c>
      <c r="AF133" s="4" t="str">
        <f>VLOOKUP(A133,'REPORTE'!$A$1:$AG$1961,33,0)</f>
        <v>COTOCOLLAO</v>
      </c>
      <c r="AG133" s="4" t="str">
        <f>VLOOKUP(AF133,PROVINCIAS!$F$1:$G$1171,2,0)</f>
        <v>URBANA</v>
      </c>
    </row>
    <row r="134" spans="1:33" customFormat="1" hidden="1" x14ac:dyDescent="0.45">
      <c r="A134" s="4">
        <v>1000842</v>
      </c>
      <c r="B134" s="4" t="s">
        <v>9729</v>
      </c>
      <c r="C134" s="7">
        <v>502944689</v>
      </c>
      <c r="D134" s="8">
        <v>37</v>
      </c>
      <c r="E134" s="4" t="s">
        <v>59</v>
      </c>
      <c r="F134" s="4">
        <v>1001389</v>
      </c>
      <c r="G134" s="4">
        <v>18</v>
      </c>
      <c r="H134" s="4">
        <v>45</v>
      </c>
      <c r="I134" s="4" t="str">
        <f t="shared" si="2"/>
        <v>A3</v>
      </c>
      <c r="J134" s="4" t="s">
        <v>10468</v>
      </c>
      <c r="K134" s="4" t="s">
        <v>10469</v>
      </c>
      <c r="L134" s="9">
        <v>44287</v>
      </c>
      <c r="M134" s="9">
        <v>44849</v>
      </c>
      <c r="N134" s="9">
        <v>44576</v>
      </c>
      <c r="O134" s="4">
        <v>5000</v>
      </c>
      <c r="P134" s="4">
        <v>2767.76</v>
      </c>
      <c r="Q134" s="4">
        <v>21.5</v>
      </c>
      <c r="R134" s="4" t="s">
        <v>10995</v>
      </c>
      <c r="S134" s="4" t="s">
        <v>348</v>
      </c>
      <c r="T134" s="4" t="str">
        <f>VLOOKUP(A134,'REPORTE'!$A$1:$AG$1961,19,0)</f>
        <v>Venta al por menor de frutas, legumbres y hortalizas frescas o en conserva en establecimientos especializados.</v>
      </c>
      <c r="U134" s="4" t="str">
        <f>VLOOKUP(A134,'REPORTE'!$A$1:$AG$1961,20,0)</f>
        <v>Venta al por menor varios</v>
      </c>
      <c r="V134" s="4">
        <v>1000912</v>
      </c>
      <c r="W134" s="4" t="s">
        <v>11538</v>
      </c>
      <c r="X134" s="4" t="s">
        <v>11899</v>
      </c>
      <c r="Y134" s="4" t="s">
        <v>12072</v>
      </c>
      <c r="Z134" s="4" t="s">
        <v>12076</v>
      </c>
      <c r="AA134" s="4" t="s">
        <v>609</v>
      </c>
      <c r="AB134" s="4" t="str">
        <f>VLOOKUP(A134,'REPORTE'!$A$1:$AG$1961,5,0)</f>
        <v>ECUATORIANO(A) INDIGENA</v>
      </c>
      <c r="AC134" s="4" t="str">
        <f>VLOOKUP(A134,'REPORTE'!$A$1:$AG$1961,30,0)</f>
        <v>Secundaria</v>
      </c>
      <c r="AD134" s="4" t="str">
        <f>VLOOKUP(A134,'REPORTE'!$A$1:$AG$1961,31,0)</f>
        <v>COTOPAXI</v>
      </c>
      <c r="AE134" s="4" t="str">
        <f>VLOOKUP(A134,'REPORTE'!$A$1:$AG$1961,32,0)</f>
        <v>LATACUNGA</v>
      </c>
      <c r="AF134" s="4" t="str">
        <f>VLOOKUP(A134,'REPORTE'!$A$1:$AG$1961,33,0)</f>
        <v>ELOY ALFARO (SAN FELIPE)</v>
      </c>
      <c r="AG134" s="4" t="str">
        <f>VLOOKUP(AF134,PROVINCIAS!$F$1:$G$1171,2,0)</f>
        <v>URBANA</v>
      </c>
    </row>
    <row r="135" spans="1:33" customFormat="1" hidden="1" x14ac:dyDescent="0.45">
      <c r="A135" s="4">
        <v>1000968</v>
      </c>
      <c r="B135" s="4" t="s">
        <v>9730</v>
      </c>
      <c r="C135" s="7">
        <v>1720041944</v>
      </c>
      <c r="D135" s="8">
        <v>39</v>
      </c>
      <c r="E135" s="4" t="s">
        <v>36</v>
      </c>
      <c r="F135" s="4">
        <v>1001388</v>
      </c>
      <c r="G135" s="4">
        <v>24</v>
      </c>
      <c r="H135" s="4">
        <v>0</v>
      </c>
      <c r="I135" s="4" t="str">
        <f t="shared" si="2"/>
        <v>A1</v>
      </c>
      <c r="J135" s="4" t="s">
        <v>10468</v>
      </c>
      <c r="K135" s="4" t="s">
        <v>10469</v>
      </c>
      <c r="L135" s="9">
        <v>44287</v>
      </c>
      <c r="M135" s="9">
        <v>45036</v>
      </c>
      <c r="N135" s="10" t="s">
        <v>776</v>
      </c>
      <c r="O135" s="4">
        <v>1700</v>
      </c>
      <c r="P135" s="4">
        <v>1114.8399999999999</v>
      </c>
      <c r="Q135" s="4">
        <v>23</v>
      </c>
      <c r="R135" s="4" t="s">
        <v>10994</v>
      </c>
      <c r="S135" s="4" t="s">
        <v>11007</v>
      </c>
      <c r="T135" s="4" t="str">
        <f>VLOOKUP(A135,'REPORTE'!$A$1:$AG$1961,19,0)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135" s="4" t="str">
        <f>VLOOKUP(A135,'REPORTE'!$A$1:$AG$1961,20,0)</f>
        <v>Actividades Turísticas</v>
      </c>
      <c r="V135" s="4">
        <v>1001038</v>
      </c>
      <c r="W135" s="4" t="s">
        <v>11197</v>
      </c>
      <c r="X135" s="4" t="s">
        <v>11900</v>
      </c>
      <c r="Y135" s="4" t="s">
        <v>12072</v>
      </c>
      <c r="Z135" s="4" t="s">
        <v>12132</v>
      </c>
      <c r="AA135" s="4" t="s">
        <v>609</v>
      </c>
      <c r="AB135" s="4" t="str">
        <f>VLOOKUP(A135,'REPORTE'!$A$1:$AG$1961,5,0)</f>
        <v>ECUATORIANO(A)</v>
      </c>
      <c r="AC135" s="4" t="str">
        <f>VLOOKUP(A135,'REPORTE'!$A$1:$AG$1961,30,0)</f>
        <v>Primaria</v>
      </c>
      <c r="AD135" s="4" t="str">
        <f>VLOOKUP(A135,'REPORTE'!$A$1:$AG$1961,31,0)</f>
        <v>PICHINCHA</v>
      </c>
      <c r="AE135" s="4" t="str">
        <f>VLOOKUP(A135,'REPORTE'!$A$1:$AG$1961,32,0)</f>
        <v>QUITO</v>
      </c>
      <c r="AF135" s="4" t="str">
        <f>VLOOKUP(A135,'REPORTE'!$A$1:$AG$1961,33,0)</f>
        <v>LA CONCEPCION</v>
      </c>
      <c r="AG135" s="4" t="str">
        <f>VLOOKUP(AF135,PROVINCIAS!$F$1:$G$1171,2,0)</f>
        <v>URBANA</v>
      </c>
    </row>
    <row r="136" spans="1:33" customFormat="1" hidden="1" x14ac:dyDescent="0.45">
      <c r="A136" s="4">
        <v>1001163</v>
      </c>
      <c r="B136" s="4" t="s">
        <v>9731</v>
      </c>
      <c r="C136" s="7">
        <v>1727168823</v>
      </c>
      <c r="D136" s="8">
        <v>23</v>
      </c>
      <c r="E136" s="4" t="s">
        <v>59</v>
      </c>
      <c r="F136" s="4">
        <v>1001387</v>
      </c>
      <c r="G136" s="4">
        <v>12</v>
      </c>
      <c r="H136" s="4">
        <v>0</v>
      </c>
      <c r="I136" s="4" t="str">
        <f t="shared" si="2"/>
        <v>A1</v>
      </c>
      <c r="J136" s="4" t="s">
        <v>10468</v>
      </c>
      <c r="K136" s="4" t="s">
        <v>10469</v>
      </c>
      <c r="L136" s="9">
        <v>44287</v>
      </c>
      <c r="M136" s="9">
        <v>44653</v>
      </c>
      <c r="N136" s="10" t="s">
        <v>776</v>
      </c>
      <c r="O136" s="4">
        <v>1000</v>
      </c>
      <c r="P136" s="4">
        <v>186.01</v>
      </c>
      <c r="Q136" s="4">
        <v>23</v>
      </c>
      <c r="R136" s="4" t="s">
        <v>10994</v>
      </c>
      <c r="S136" s="4" t="s">
        <v>11030</v>
      </c>
      <c r="T136" s="4" t="str">
        <f>VLOOKUP(A136,'REPORTE'!$A$1:$AG$1961,19,0)</f>
        <v>Actividades de consultorí­a distintas de las de arquitectura, ingenierí­a y gestión.</v>
      </c>
      <c r="U136" s="4" t="str">
        <f>VLOOKUP(A136,'REPORTE'!$A$1:$AG$1961,20,0)</f>
        <v>Actividades de consultoría</v>
      </c>
      <c r="V136" s="4">
        <v>1001242</v>
      </c>
      <c r="W136" s="4" t="s">
        <v>11185</v>
      </c>
      <c r="X136" s="4" t="s">
        <v>11835</v>
      </c>
      <c r="Y136" s="4" t="s">
        <v>12072</v>
      </c>
      <c r="Z136" s="4" t="s">
        <v>12133</v>
      </c>
      <c r="AA136" s="4" t="s">
        <v>609</v>
      </c>
      <c r="AB136" s="4" t="str">
        <f>VLOOKUP(A136,'REPORTE'!$A$1:$AG$1961,5,0)</f>
        <v>ECUATORIANO(A)</v>
      </c>
      <c r="AC136" s="4" t="str">
        <f>VLOOKUP(A136,'REPORTE'!$A$1:$AG$1961,30,0)</f>
        <v>Formación Técnica (Intermedia)</v>
      </c>
      <c r="AD136" s="4" t="str">
        <f>VLOOKUP(A136,'REPORTE'!$A$1:$AG$1961,31,0)</f>
        <v>CARCHI</v>
      </c>
      <c r="AE136" s="4" t="str">
        <f>VLOOKUP(A136,'REPORTE'!$A$1:$AG$1961,32,0)</f>
        <v>TULCAN</v>
      </c>
      <c r="AF136" s="4" t="str">
        <f>VLOOKUP(A136,'REPORTE'!$A$1:$AG$1961,33,0)</f>
        <v>TULCAN</v>
      </c>
      <c r="AG136" s="4" t="str">
        <f>VLOOKUP(AF136,PROVINCIAS!$F$1:$G$1171,2,0)</f>
        <v>URBANA</v>
      </c>
    </row>
    <row r="137" spans="1:33" customFormat="1" hidden="1" x14ac:dyDescent="0.45">
      <c r="A137" s="4">
        <v>1000531</v>
      </c>
      <c r="B137" s="4" t="s">
        <v>9732</v>
      </c>
      <c r="C137" s="7">
        <v>605703032</v>
      </c>
      <c r="D137" s="8">
        <v>23</v>
      </c>
      <c r="E137" s="4" t="s">
        <v>36</v>
      </c>
      <c r="F137" s="4">
        <v>1001396</v>
      </c>
      <c r="G137" s="4">
        <v>18</v>
      </c>
      <c r="H137" s="4">
        <v>0</v>
      </c>
      <c r="I137" s="4" t="str">
        <f t="shared" si="2"/>
        <v>A1</v>
      </c>
      <c r="J137" s="4" t="s">
        <v>10468</v>
      </c>
      <c r="K137" s="4" t="s">
        <v>10469</v>
      </c>
      <c r="L137" s="9">
        <v>44291</v>
      </c>
      <c r="M137" s="9">
        <v>44859</v>
      </c>
      <c r="N137" s="10" t="s">
        <v>776</v>
      </c>
      <c r="O137" s="4">
        <v>2000</v>
      </c>
      <c r="P137" s="4">
        <v>1010.11</v>
      </c>
      <c r="Q137" s="4">
        <v>23</v>
      </c>
      <c r="R137" s="4" t="s">
        <v>10994</v>
      </c>
      <c r="S137" s="4" t="s">
        <v>11006</v>
      </c>
      <c r="T137" s="4" t="str">
        <f>VLOOKUP(A137,'REPORTE'!$A$1:$AG$1961,19,0)</f>
        <v>Venta al por mayor de frutas, legumbres y hortalizas.</v>
      </c>
      <c r="U137" s="4" t="str">
        <f>VLOOKUP(A137,'REPORTE'!$A$1:$AG$1961,20,0)</f>
        <v>Venta al por mayor varios</v>
      </c>
      <c r="V137" s="4">
        <v>1000604</v>
      </c>
      <c r="W137" s="4" t="s">
        <v>11169</v>
      </c>
      <c r="X137" s="4" t="s">
        <v>11901</v>
      </c>
      <c r="Y137" s="4" t="s">
        <v>12072</v>
      </c>
      <c r="Z137" s="4" t="s">
        <v>12134</v>
      </c>
      <c r="AA137" s="4" t="s">
        <v>74</v>
      </c>
      <c r="AB137" s="4" t="str">
        <f>VLOOKUP(A137,'REPORTE'!$A$1:$AG$1961,5,0)</f>
        <v>ECUATORIANO(A) INDIGENA</v>
      </c>
      <c r="AC137" s="4" t="str">
        <f>VLOOKUP(A137,'REPORTE'!$A$1:$AG$1961,30,0)</f>
        <v>Secundaria</v>
      </c>
      <c r="AD137" s="4" t="str">
        <f>VLOOKUP(A137,'REPORTE'!$A$1:$AG$1961,31,0)</f>
        <v>CHIMBORAZO</v>
      </c>
      <c r="AE137" s="4" t="str">
        <f>VLOOKUP(A137,'REPORTE'!$A$1:$AG$1961,32,0)</f>
        <v>RIOBAMBA</v>
      </c>
      <c r="AF137" s="4" t="str">
        <f>VLOOKUP(A137,'REPORTE'!$A$1:$AG$1961,33,0)</f>
        <v>YARUQUIES</v>
      </c>
      <c r="AG137" s="4" t="str">
        <f>VLOOKUP(AF137,PROVINCIAS!$F$1:$G$1171,2,0)</f>
        <v>URBANA</v>
      </c>
    </row>
    <row r="138" spans="1:33" customFormat="1" hidden="1" x14ac:dyDescent="0.45">
      <c r="A138" s="4">
        <v>1001106</v>
      </c>
      <c r="B138" s="4" t="s">
        <v>9733</v>
      </c>
      <c r="C138" s="7">
        <v>1707609127</v>
      </c>
      <c r="D138" s="8">
        <v>59</v>
      </c>
      <c r="E138" s="4" t="s">
        <v>59</v>
      </c>
      <c r="F138" s="4">
        <v>1001392</v>
      </c>
      <c r="G138" s="4">
        <v>12</v>
      </c>
      <c r="H138" s="4">
        <v>19</v>
      </c>
      <c r="I138" s="4" t="str">
        <f t="shared" si="2"/>
        <v>A2</v>
      </c>
      <c r="J138" s="4" t="s">
        <v>10468</v>
      </c>
      <c r="K138" s="4" t="s">
        <v>10469</v>
      </c>
      <c r="L138" s="9">
        <v>44291</v>
      </c>
      <c r="M138" s="9">
        <v>44661</v>
      </c>
      <c r="N138" s="9">
        <v>44602</v>
      </c>
      <c r="O138" s="4">
        <v>1000</v>
      </c>
      <c r="P138" s="4">
        <v>259.32</v>
      </c>
      <c r="Q138" s="4">
        <v>23</v>
      </c>
      <c r="R138" s="4" t="s">
        <v>10995</v>
      </c>
      <c r="S138" s="4" t="s">
        <v>11024</v>
      </c>
      <c r="T138" s="4" t="str">
        <f>VLOOKUP(A138,'REPORTE'!$A$1:$AG$1961,19,0)</f>
        <v>Actividades de asociaciones que facilitan el contacto con otras personas con intereses similares, como clubes rotarios, logias masónicas, etcétera.</v>
      </c>
      <c r="U138" s="4" t="str">
        <f>VLOOKUP(A138,'REPORTE'!$A$1:$AG$1961,20,0)</f>
        <v>Actividades de asociaciones</v>
      </c>
      <c r="V138" s="4">
        <v>1001180</v>
      </c>
      <c r="W138" s="4" t="s">
        <v>11185</v>
      </c>
      <c r="X138" s="4" t="s">
        <v>11859</v>
      </c>
      <c r="Y138" s="4" t="s">
        <v>12072</v>
      </c>
      <c r="Z138" s="4" t="s">
        <v>12111</v>
      </c>
      <c r="AA138" s="4" t="s">
        <v>609</v>
      </c>
      <c r="AB138" s="4" t="str">
        <f>VLOOKUP(A138,'REPORTE'!$A$1:$AG$1961,5,0)</f>
        <v>ECUATORIANO(A)</v>
      </c>
      <c r="AC138" s="4" t="str">
        <f>VLOOKUP(A138,'REPORTE'!$A$1:$AG$1961,30,0)</f>
        <v>Primaria</v>
      </c>
      <c r="AD138" s="4" t="str">
        <f>VLOOKUP(A138,'REPORTE'!$A$1:$AG$1961,31,0)</f>
        <v>PICHINCHA</v>
      </c>
      <c r="AE138" s="4" t="str">
        <f>VLOOKUP(A138,'REPORTE'!$A$1:$AG$1961,32,0)</f>
        <v>QUITO</v>
      </c>
      <c r="AF138" s="4" t="str">
        <f>VLOOKUP(A138,'REPORTE'!$A$1:$AG$1961,33,0)</f>
        <v>POMASQUI</v>
      </c>
      <c r="AG138" s="4" t="str">
        <f>VLOOKUP(AF138,PROVINCIAS!$F$1:$G$1171,2,0)</f>
        <v>RURAL</v>
      </c>
    </row>
    <row r="139" spans="1:33" customFormat="1" hidden="1" x14ac:dyDescent="0.45">
      <c r="A139" s="4">
        <v>1000867</v>
      </c>
      <c r="B139" s="4" t="s">
        <v>9734</v>
      </c>
      <c r="C139" s="7">
        <v>1002277307</v>
      </c>
      <c r="D139" s="8">
        <v>48</v>
      </c>
      <c r="E139" s="4" t="s">
        <v>59</v>
      </c>
      <c r="F139" s="4">
        <v>1001400</v>
      </c>
      <c r="G139" s="4">
        <v>12</v>
      </c>
      <c r="H139" s="4">
        <v>45</v>
      </c>
      <c r="I139" s="4" t="str">
        <f t="shared" si="2"/>
        <v>A3</v>
      </c>
      <c r="J139" s="4" t="s">
        <v>10468</v>
      </c>
      <c r="K139" s="4" t="s">
        <v>10469</v>
      </c>
      <c r="L139" s="9">
        <v>44292</v>
      </c>
      <c r="M139" s="9">
        <v>44666</v>
      </c>
      <c r="N139" s="9">
        <v>44576</v>
      </c>
      <c r="O139" s="4">
        <v>1000</v>
      </c>
      <c r="P139" s="4">
        <v>367.8</v>
      </c>
      <c r="Q139" s="4">
        <v>23</v>
      </c>
      <c r="R139" s="4" t="s">
        <v>10995</v>
      </c>
      <c r="S139" s="4" t="s">
        <v>11031</v>
      </c>
      <c r="T139" s="4" t="str">
        <f>VLOOKUP(A139,'REPORTE'!$A$1:$AG$1961,19,0)</f>
        <v>Actividades de mantenimiento de terrenos en buenas condiciones ecológicas como la plantación de plantas de protección contra el ruido, el viento, la erosión, la visibilidad y el deslumbramiento.</v>
      </c>
      <c r="U139" s="4" t="str">
        <f>VLOOKUP(A139,'REPORTE'!$A$1:$AG$1961,20,0)</f>
        <v xml:space="preserve">Actividades varias </v>
      </c>
      <c r="V139" s="4">
        <v>1000937</v>
      </c>
      <c r="W139" s="4" t="s">
        <v>11185</v>
      </c>
      <c r="X139" s="4" t="s">
        <v>11854</v>
      </c>
      <c r="Y139" s="4" t="s">
        <v>12072</v>
      </c>
      <c r="Z139" s="4" t="s">
        <v>11150</v>
      </c>
      <c r="AA139" s="4" t="s">
        <v>609</v>
      </c>
      <c r="AB139" s="4" t="str">
        <f>VLOOKUP(A139,'REPORTE'!$A$1:$AG$1961,5,0)</f>
        <v>ECUATORIANO(A)</v>
      </c>
      <c r="AC139" s="4" t="str">
        <f>VLOOKUP(A139,'REPORTE'!$A$1:$AG$1961,30,0)</f>
        <v>Primaria</v>
      </c>
      <c r="AD139" s="4" t="str">
        <f>VLOOKUP(A139,'REPORTE'!$A$1:$AG$1961,31,0)</f>
        <v>IMBABURA</v>
      </c>
      <c r="AE139" s="4" t="str">
        <f>VLOOKUP(A139,'REPORTE'!$A$1:$AG$1961,32,0)</f>
        <v>IBARRA</v>
      </c>
      <c r="AF139" s="4" t="str">
        <f>VLOOKUP(A139,'REPORTE'!$A$1:$AG$1961,33,0)</f>
        <v>ANGOCHAGUA</v>
      </c>
      <c r="AG139" s="4" t="str">
        <f>VLOOKUP(AF139,PROVINCIAS!$F$1:$G$1171,2,0)</f>
        <v>RURAL</v>
      </c>
    </row>
    <row r="140" spans="1:33" customFormat="1" hidden="1" x14ac:dyDescent="0.45">
      <c r="A140" s="4">
        <v>1001139</v>
      </c>
      <c r="B140" s="4" t="s">
        <v>9735</v>
      </c>
      <c r="C140" s="7">
        <v>603630997</v>
      </c>
      <c r="D140" s="8">
        <v>34</v>
      </c>
      <c r="E140" s="4" t="s">
        <v>36</v>
      </c>
      <c r="F140" s="4">
        <v>1001401</v>
      </c>
      <c r="G140" s="4">
        <v>24</v>
      </c>
      <c r="H140" s="4">
        <v>0</v>
      </c>
      <c r="I140" s="4" t="str">
        <f t="shared" si="2"/>
        <v>A1</v>
      </c>
      <c r="J140" s="4" t="s">
        <v>10468</v>
      </c>
      <c r="K140" s="4" t="s">
        <v>10469</v>
      </c>
      <c r="L140" s="9">
        <v>44292</v>
      </c>
      <c r="M140" s="9">
        <v>45041</v>
      </c>
      <c r="N140" s="10" t="s">
        <v>776</v>
      </c>
      <c r="O140" s="4">
        <v>5000</v>
      </c>
      <c r="P140" s="4">
        <v>3254.79</v>
      </c>
      <c r="Q140" s="4">
        <v>21.5</v>
      </c>
      <c r="R140" s="4" t="s">
        <v>10994</v>
      </c>
      <c r="S140" s="4" t="s">
        <v>11071</v>
      </c>
      <c r="T140" s="4" t="str">
        <f>VLOOKUP(A140,'REPORTE'!$A$1:$AG$1961,19,0)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140" s="4" t="str">
        <f>VLOOKUP(A140,'REPORTE'!$A$1:$AG$1961,20,0)</f>
        <v xml:space="preserve">Actividades varias </v>
      </c>
      <c r="V140" s="4">
        <v>1001214</v>
      </c>
      <c r="W140" s="4" t="s">
        <v>11521</v>
      </c>
      <c r="X140" s="4" t="s">
        <v>11866</v>
      </c>
      <c r="Y140" s="4" t="s">
        <v>12072</v>
      </c>
      <c r="Z140" s="4" t="s">
        <v>12135</v>
      </c>
      <c r="AA140" s="4" t="s">
        <v>609</v>
      </c>
      <c r="AB140" s="4" t="str">
        <f>VLOOKUP(A140,'REPORTE'!$A$1:$AG$1961,5,0)</f>
        <v>ECUATORIANO(A) INDIGENA</v>
      </c>
      <c r="AC140" s="4" t="str">
        <f>VLOOKUP(A140,'REPORTE'!$A$1:$AG$1961,30,0)</f>
        <v>Secundaria</v>
      </c>
      <c r="AD140" s="4" t="str">
        <f>VLOOKUP(A140,'REPORTE'!$A$1:$AG$1961,31,0)</f>
        <v>CHIMBORAZO</v>
      </c>
      <c r="AE140" s="4" t="str">
        <f>VLOOKUP(A140,'REPORTE'!$A$1:$AG$1961,32,0)</f>
        <v>RIOBAMBA</v>
      </c>
      <c r="AF140" s="4" t="str">
        <f>VLOOKUP(A140,'REPORTE'!$A$1:$AG$1961,33,0)</f>
        <v>CACHA (CAB EN MACHANGARA)</v>
      </c>
      <c r="AG140" s="4" t="str">
        <f>VLOOKUP(AF140,PROVINCIAS!$F$1:$G$1171,2,0)</f>
        <v>RURAL</v>
      </c>
    </row>
    <row r="141" spans="1:33" customFormat="1" hidden="1" x14ac:dyDescent="0.45">
      <c r="A141" s="4">
        <v>1001160</v>
      </c>
      <c r="B141" s="4" t="s">
        <v>9736</v>
      </c>
      <c r="C141" s="7">
        <v>1250512009</v>
      </c>
      <c r="D141" s="8">
        <v>22</v>
      </c>
      <c r="E141" s="4" t="s">
        <v>59</v>
      </c>
      <c r="F141" s="4">
        <v>1001397</v>
      </c>
      <c r="G141" s="4">
        <v>18</v>
      </c>
      <c r="H141" s="4">
        <v>45</v>
      </c>
      <c r="I141" s="4" t="str">
        <f t="shared" si="2"/>
        <v>A3</v>
      </c>
      <c r="J141" s="4" t="s">
        <v>10468</v>
      </c>
      <c r="K141" s="4" t="s">
        <v>10469</v>
      </c>
      <c r="L141" s="9">
        <v>44292</v>
      </c>
      <c r="M141" s="9">
        <v>44849</v>
      </c>
      <c r="N141" s="9">
        <v>44576</v>
      </c>
      <c r="O141" s="4">
        <v>1500</v>
      </c>
      <c r="P141" s="4">
        <v>909.29</v>
      </c>
      <c r="Q141" s="4">
        <v>23</v>
      </c>
      <c r="R141" s="4" t="s">
        <v>10995</v>
      </c>
      <c r="S141" s="4" t="s">
        <v>11019</v>
      </c>
      <c r="T141" s="4" t="str">
        <f>VLOOKUP(A141,'REPORTE'!$A$1:$AG$1961,19,0)</f>
        <v>Actividades de las agencias de viajes dedicadas principalmente a vender servicios de viajes, de viajes organizados, de transporte y de alojamiento, al por mayor o al por menor, al público en general y a clientes comerciales.</v>
      </c>
      <c r="U141" s="4" t="str">
        <f>VLOOKUP(A141,'REPORTE'!$A$1:$AG$1961,20,0)</f>
        <v>Actividades de otorgamiento y fromación</v>
      </c>
      <c r="V141" s="4">
        <v>1001238</v>
      </c>
      <c r="W141" s="4" t="s">
        <v>11166</v>
      </c>
      <c r="X141" s="4" t="s">
        <v>11881</v>
      </c>
      <c r="Y141" s="4" t="s">
        <v>12072</v>
      </c>
      <c r="Z141" s="4" t="s">
        <v>12078</v>
      </c>
      <c r="AA141" s="4" t="s">
        <v>609</v>
      </c>
      <c r="AB141" s="4" t="str">
        <f>VLOOKUP(A141,'REPORTE'!$A$1:$AG$1961,5,0)</f>
        <v>ECUATORIANO(A) INDIGENA</v>
      </c>
      <c r="AC141" s="4" t="str">
        <f>VLOOKUP(A141,'REPORTE'!$A$1:$AG$1961,30,0)</f>
        <v>Primaria</v>
      </c>
      <c r="AD141" s="4" t="str">
        <f>VLOOKUP(A141,'REPORTE'!$A$1:$AG$1961,31,0)</f>
        <v>CHIMBORAZO</v>
      </c>
      <c r="AE141" s="4" t="str">
        <f>VLOOKUP(A141,'REPORTE'!$A$1:$AG$1961,32,0)</f>
        <v>RIOBAMBA</v>
      </c>
      <c r="AF141" s="4" t="str">
        <f>VLOOKUP(A141,'REPORTE'!$A$1:$AG$1961,33,0)</f>
        <v>CACHA (CAB EN MACHANGARA)</v>
      </c>
      <c r="AG141" s="4" t="str">
        <f>VLOOKUP(AF141,PROVINCIAS!$F$1:$G$1171,2,0)</f>
        <v>RURAL</v>
      </c>
    </row>
    <row r="142" spans="1:33" customFormat="1" hidden="1" x14ac:dyDescent="0.45">
      <c r="A142" s="4">
        <v>1000647</v>
      </c>
      <c r="B142" s="4" t="s">
        <v>9737</v>
      </c>
      <c r="C142" s="7">
        <v>606443422</v>
      </c>
      <c r="D142" s="8">
        <v>23</v>
      </c>
      <c r="E142" s="4" t="s">
        <v>36</v>
      </c>
      <c r="F142" s="4">
        <v>1001410</v>
      </c>
      <c r="G142" s="4">
        <v>30</v>
      </c>
      <c r="H142" s="4">
        <v>14</v>
      </c>
      <c r="I142" s="4" t="str">
        <f t="shared" si="2"/>
        <v>A2</v>
      </c>
      <c r="J142" s="4" t="s">
        <v>10468</v>
      </c>
      <c r="K142" s="4" t="s">
        <v>10469</v>
      </c>
      <c r="L142" s="9">
        <v>44295</v>
      </c>
      <c r="M142" s="9">
        <v>45214</v>
      </c>
      <c r="N142" s="9">
        <v>44607</v>
      </c>
      <c r="O142" s="4">
        <v>3000</v>
      </c>
      <c r="P142" s="4">
        <v>2282.13</v>
      </c>
      <c r="Q142" s="4">
        <v>21.5</v>
      </c>
      <c r="R142" s="4" t="s">
        <v>10995</v>
      </c>
      <c r="S142" s="4" t="s">
        <v>348</v>
      </c>
      <c r="T142" s="4" t="str">
        <f>VLOOKUP(A142,'REPORTE'!$A$1:$AG$1961,19,0)</f>
        <v>Venta al por mayor de frutas, legumbres y hortalizas.</v>
      </c>
      <c r="U142" s="4" t="str">
        <f>VLOOKUP(A142,'REPORTE'!$A$1:$AG$1961,20,0)</f>
        <v>Venta al por mayor varios</v>
      </c>
      <c r="V142" s="4">
        <v>1000718</v>
      </c>
      <c r="W142" s="4" t="s">
        <v>11552</v>
      </c>
      <c r="X142" s="4" t="s">
        <v>11854</v>
      </c>
      <c r="Y142" s="4" t="s">
        <v>12072</v>
      </c>
      <c r="Z142" s="4" t="s">
        <v>11150</v>
      </c>
      <c r="AA142" s="4" t="s">
        <v>609</v>
      </c>
      <c r="AB142" s="4" t="str">
        <f>VLOOKUP(A142,'REPORTE'!$A$1:$AG$1961,5,0)</f>
        <v>ECUATORIANO(A) INDIGENA</v>
      </c>
      <c r="AC142" s="4" t="str">
        <f>VLOOKUP(A142,'REPORTE'!$A$1:$AG$1961,30,0)</f>
        <v>Primaria</v>
      </c>
      <c r="AD142" s="4" t="str">
        <f>VLOOKUP(A142,'REPORTE'!$A$1:$AG$1961,31,0)</f>
        <v>CHIMBORAZO</v>
      </c>
      <c r="AE142" s="4" t="str">
        <f>VLOOKUP(A142,'REPORTE'!$A$1:$AG$1961,32,0)</f>
        <v>RIOBAMBA</v>
      </c>
      <c r="AF142" s="4" t="str">
        <f>VLOOKUP(A142,'REPORTE'!$A$1:$AG$1961,33,0)</f>
        <v>CACHA (CAB EN MACHANGARA)</v>
      </c>
      <c r="AG142" s="4" t="str">
        <f>VLOOKUP(AF142,PROVINCIAS!$F$1:$G$1171,2,0)</f>
        <v>RURAL</v>
      </c>
    </row>
    <row r="143" spans="1:33" customFormat="1" hidden="1" x14ac:dyDescent="0.45">
      <c r="A143" s="4">
        <v>1000144</v>
      </c>
      <c r="B143" s="4" t="s">
        <v>9738</v>
      </c>
      <c r="C143" s="7">
        <v>602107716</v>
      </c>
      <c r="D143" s="8">
        <v>54</v>
      </c>
      <c r="E143" s="4" t="s">
        <v>59</v>
      </c>
      <c r="F143" s="4">
        <v>1001419</v>
      </c>
      <c r="G143" s="4">
        <v>12</v>
      </c>
      <c r="H143" s="4">
        <v>0</v>
      </c>
      <c r="I143" s="4" t="str">
        <f t="shared" si="2"/>
        <v>A1</v>
      </c>
      <c r="J143" s="4" t="s">
        <v>10468</v>
      </c>
      <c r="K143" s="4" t="s">
        <v>10469</v>
      </c>
      <c r="L143" s="9">
        <v>44298</v>
      </c>
      <c r="M143" s="9">
        <v>44666</v>
      </c>
      <c r="N143" s="10" t="s">
        <v>776</v>
      </c>
      <c r="O143" s="4">
        <v>3000</v>
      </c>
      <c r="P143" s="4">
        <v>558.54</v>
      </c>
      <c r="Q143" s="4">
        <v>21.5</v>
      </c>
      <c r="R143" s="4" t="s">
        <v>10994</v>
      </c>
      <c r="S143" s="4" t="s">
        <v>11006</v>
      </c>
      <c r="T143" s="4" t="str">
        <f>VLOOKUP(A143,'REPORTE'!$A$1:$AG$1961,19,0)</f>
        <v>Venta al por mayor de frutas, legumbres y hortalizas.</v>
      </c>
      <c r="U143" s="4" t="str">
        <f>VLOOKUP(A143,'REPORTE'!$A$1:$AG$1961,20,0)</f>
        <v>Venta al por mayor varios</v>
      </c>
      <c r="V143" s="4">
        <v>1000178</v>
      </c>
      <c r="W143" s="4" t="s">
        <v>11546</v>
      </c>
      <c r="X143" s="4" t="s">
        <v>11876</v>
      </c>
      <c r="Y143" s="4" t="s">
        <v>12072</v>
      </c>
      <c r="Z143" s="4" t="s">
        <v>12136</v>
      </c>
      <c r="AA143" s="4" t="s">
        <v>74</v>
      </c>
      <c r="AB143" s="4" t="str">
        <f>VLOOKUP(A143,'REPORTE'!$A$1:$AG$1961,5,0)</f>
        <v>ECUATORIANO(A) INDIGENA</v>
      </c>
      <c r="AC143" s="4" t="str">
        <f>VLOOKUP(A143,'REPORTE'!$A$1:$AG$1961,30,0)</f>
        <v>Secundaria</v>
      </c>
      <c r="AD143" s="4" t="str">
        <f>VLOOKUP(A143,'REPORTE'!$A$1:$AG$1961,31,0)</f>
        <v>CHIMBORAZO</v>
      </c>
      <c r="AE143" s="4" t="str">
        <f>VLOOKUP(A143,'REPORTE'!$A$1:$AG$1961,32,0)</f>
        <v>RIOBAMBA</v>
      </c>
      <c r="AF143" s="4" t="str">
        <f>VLOOKUP(A143,'REPORTE'!$A$1:$AG$1961,33,0)</f>
        <v>YARUQUIES</v>
      </c>
      <c r="AG143" s="4" t="str">
        <f>VLOOKUP(AF143,PROVINCIAS!$F$1:$G$1171,2,0)</f>
        <v>URBANA</v>
      </c>
    </row>
    <row r="144" spans="1:33" customFormat="1" hidden="1" x14ac:dyDescent="0.45">
      <c r="A144" s="4">
        <v>1001174</v>
      </c>
      <c r="B144" s="4" t="s">
        <v>9739</v>
      </c>
      <c r="C144" s="7">
        <v>1716337124</v>
      </c>
      <c r="D144" s="8">
        <v>40</v>
      </c>
      <c r="E144" s="4" t="s">
        <v>36</v>
      </c>
      <c r="F144" s="4">
        <v>1001417</v>
      </c>
      <c r="G144" s="4">
        <v>12</v>
      </c>
      <c r="H144" s="4">
        <v>0</v>
      </c>
      <c r="I144" s="4" t="str">
        <f t="shared" si="2"/>
        <v>A1</v>
      </c>
      <c r="J144" s="4" t="s">
        <v>10468</v>
      </c>
      <c r="K144" s="4" t="s">
        <v>10469</v>
      </c>
      <c r="L144" s="9">
        <v>44298</v>
      </c>
      <c r="M144" s="9">
        <v>44666</v>
      </c>
      <c r="N144" s="10" t="s">
        <v>776</v>
      </c>
      <c r="O144" s="4">
        <v>1000</v>
      </c>
      <c r="P144" s="4">
        <v>187.29</v>
      </c>
      <c r="Q144" s="4">
        <v>23</v>
      </c>
      <c r="R144" s="4" t="s">
        <v>10994</v>
      </c>
      <c r="S144" s="4" t="s">
        <v>11006</v>
      </c>
      <c r="T144" s="4" t="str">
        <f>VLOOKUP(A144,'REPORTE'!$A$1:$AG$1961,19,0)</f>
        <v>Empleado Privado</v>
      </c>
      <c r="U144" s="4" t="str">
        <f>VLOOKUP(A144,'REPORTE'!$A$1:$AG$1961,20,0)</f>
        <v>Empleado Privado</v>
      </c>
      <c r="V144" s="4">
        <v>1001252</v>
      </c>
      <c r="W144" s="4" t="s">
        <v>11185</v>
      </c>
      <c r="X144" s="4" t="s">
        <v>11882</v>
      </c>
      <c r="Y144" s="4" t="s">
        <v>12072</v>
      </c>
      <c r="Z144" s="4" t="s">
        <v>12137</v>
      </c>
      <c r="AA144" s="4" t="s">
        <v>74</v>
      </c>
      <c r="AB144" s="4" t="str">
        <f>VLOOKUP(A144,'REPORTE'!$A$1:$AG$1961,5,0)</f>
        <v>ECUATORIANO(A)</v>
      </c>
      <c r="AC144" s="4" t="str">
        <f>VLOOKUP(A144,'REPORTE'!$A$1:$AG$1961,30,0)</f>
        <v>Secundaria</v>
      </c>
      <c r="AD144" s="4" t="str">
        <f>VLOOKUP(A144,'REPORTE'!$A$1:$AG$1961,31,0)</f>
        <v>CHIMBORAZO</v>
      </c>
      <c r="AE144" s="4" t="str">
        <f>VLOOKUP(A144,'REPORTE'!$A$1:$AG$1961,32,0)</f>
        <v>RIOBAMBA</v>
      </c>
      <c r="AF144" s="4" t="str">
        <f>VLOOKUP(A144,'REPORTE'!$A$1:$AG$1961,33,0)</f>
        <v>SAN JUAN</v>
      </c>
      <c r="AG144" s="4" t="str">
        <f>VLOOKUP(AF144,PROVINCIAS!$F$1:$G$1171,2,0)</f>
        <v>RURAL</v>
      </c>
    </row>
    <row r="145" spans="1:33" customFormat="1" hidden="1" x14ac:dyDescent="0.45">
      <c r="A145" s="4">
        <v>1000220</v>
      </c>
      <c r="B145" s="4" t="s">
        <v>9740</v>
      </c>
      <c r="C145" s="7">
        <v>601304918</v>
      </c>
      <c r="D145" s="8">
        <v>47</v>
      </c>
      <c r="E145" s="4" t="s">
        <v>36</v>
      </c>
      <c r="F145" s="4">
        <v>1001426</v>
      </c>
      <c r="G145" s="4">
        <v>12</v>
      </c>
      <c r="H145" s="4">
        <v>0</v>
      </c>
      <c r="I145" s="4" t="str">
        <f t="shared" si="2"/>
        <v>A1</v>
      </c>
      <c r="J145" s="4" t="s">
        <v>10468</v>
      </c>
      <c r="K145" s="4" t="s">
        <v>10469</v>
      </c>
      <c r="L145" s="9">
        <v>44299</v>
      </c>
      <c r="M145" s="9">
        <v>44659</v>
      </c>
      <c r="N145" s="10" t="s">
        <v>776</v>
      </c>
      <c r="O145" s="4">
        <v>2000</v>
      </c>
      <c r="P145" s="4">
        <v>576.14</v>
      </c>
      <c r="Q145" s="4">
        <v>23</v>
      </c>
      <c r="R145" s="4" t="s">
        <v>10994</v>
      </c>
      <c r="S145" s="4" t="s">
        <v>279</v>
      </c>
      <c r="T145" s="4" t="str">
        <f>VLOOKUP(A145,'REPORTE'!$A$1:$AG$1961,19,0)</f>
        <v>Venta al por mayor de frutas, legumbres y hortalizas.</v>
      </c>
      <c r="U145" s="4" t="str">
        <f>VLOOKUP(A145,'REPORTE'!$A$1:$AG$1961,20,0)</f>
        <v>Venta al por mayor varios</v>
      </c>
      <c r="V145" s="4">
        <v>1000284</v>
      </c>
      <c r="W145" s="4" t="s">
        <v>11190</v>
      </c>
      <c r="X145" s="4" t="s">
        <v>11902</v>
      </c>
      <c r="Y145" s="4"/>
      <c r="Z145" s="4" t="s">
        <v>12138</v>
      </c>
      <c r="AA145" s="4" t="s">
        <v>609</v>
      </c>
      <c r="AB145" s="4" t="str">
        <f>VLOOKUP(A145,'REPORTE'!$A$1:$AG$1961,5,0)</f>
        <v>ECUATORIANO(A) INDIGENA</v>
      </c>
      <c r="AC145" s="4" t="str">
        <f>VLOOKUP(A145,'REPORTE'!$A$1:$AG$1961,30,0)</f>
        <v>Ninguna</v>
      </c>
      <c r="AD145" s="4" t="str">
        <f>VLOOKUP(A145,'REPORTE'!$A$1:$AG$1961,31,0)</f>
        <v>PICHINCHA</v>
      </c>
      <c r="AE145" s="4" t="str">
        <f>VLOOKUP(A145,'REPORTE'!$A$1:$AG$1961,32,0)</f>
        <v>QUITO</v>
      </c>
      <c r="AF145" s="4" t="str">
        <f>VLOOKUP(A145,'REPORTE'!$A$1:$AG$1961,33,0)</f>
        <v>COTOCOLLAO</v>
      </c>
      <c r="AG145" s="4" t="str">
        <f>VLOOKUP(AF145,PROVINCIAS!$F$1:$G$1171,2,0)</f>
        <v>URBANA</v>
      </c>
    </row>
    <row r="146" spans="1:33" customFormat="1" hidden="1" x14ac:dyDescent="0.45">
      <c r="A146" s="4">
        <v>1000712</v>
      </c>
      <c r="B146" s="4" t="s">
        <v>9741</v>
      </c>
      <c r="C146" s="7">
        <v>1713392387</v>
      </c>
      <c r="D146" s="8">
        <v>47</v>
      </c>
      <c r="E146" s="4" t="s">
        <v>36</v>
      </c>
      <c r="F146" s="4">
        <v>1001425</v>
      </c>
      <c r="G146" s="4">
        <v>12</v>
      </c>
      <c r="H146" s="4">
        <v>24</v>
      </c>
      <c r="I146" s="4" t="str">
        <f t="shared" si="2"/>
        <v>A2</v>
      </c>
      <c r="J146" s="4" t="s">
        <v>10468</v>
      </c>
      <c r="K146" s="4" t="s">
        <v>10469</v>
      </c>
      <c r="L146" s="9">
        <v>44299</v>
      </c>
      <c r="M146" s="9">
        <v>44686</v>
      </c>
      <c r="N146" s="9">
        <v>44597</v>
      </c>
      <c r="O146" s="4">
        <v>540</v>
      </c>
      <c r="P146" s="4">
        <v>156.88999999999999</v>
      </c>
      <c r="Q146" s="4">
        <v>23</v>
      </c>
      <c r="R146" s="4" t="s">
        <v>10995</v>
      </c>
      <c r="S146" s="4" t="s">
        <v>11032</v>
      </c>
      <c r="T146" s="4" t="str">
        <f>VLOOKUP(A146,'REPORTE'!$A$1:$AG$1961,19,0)</f>
        <v>Intermediarios del comercio de productos diversos.</v>
      </c>
      <c r="U146" s="4" t="str">
        <f>VLOOKUP(A146,'REPORTE'!$A$1:$AG$1961,20,0)</f>
        <v>Intermediarios e Investigación</v>
      </c>
      <c r="V146" s="4">
        <v>1000781</v>
      </c>
      <c r="W146" s="4" t="s">
        <v>11198</v>
      </c>
      <c r="X146" s="4" t="s">
        <v>11903</v>
      </c>
      <c r="Y146" s="4" t="s">
        <v>12072</v>
      </c>
      <c r="Z146" s="4" t="s">
        <v>12102</v>
      </c>
      <c r="AA146" s="4" t="s">
        <v>609</v>
      </c>
      <c r="AB146" s="4" t="str">
        <f>VLOOKUP(A146,'REPORTE'!$A$1:$AG$1961,5,0)</f>
        <v>ECUATORIANO(A)</v>
      </c>
      <c r="AC146" s="4" t="str">
        <f>VLOOKUP(A146,'REPORTE'!$A$1:$AG$1961,30,0)</f>
        <v>Universitaria</v>
      </c>
      <c r="AD146" s="4" t="str">
        <f>VLOOKUP(A146,'REPORTE'!$A$1:$AG$1961,31,0)</f>
        <v>PICHINCHA</v>
      </c>
      <c r="AE146" s="4" t="str">
        <f>VLOOKUP(A146,'REPORTE'!$A$1:$AG$1961,32,0)</f>
        <v>QUITO</v>
      </c>
      <c r="AF146" s="4" t="str">
        <f>VLOOKUP(A146,'REPORTE'!$A$1:$AG$1961,33,0)</f>
        <v>SAN BLAS</v>
      </c>
      <c r="AG146" s="4" t="str">
        <f>VLOOKUP(AF146,PROVINCIAS!$F$1:$G$1171,2,0)</f>
        <v>URBANA</v>
      </c>
    </row>
    <row r="147" spans="1:33" customFormat="1" hidden="1" x14ac:dyDescent="0.45">
      <c r="A147" s="4">
        <v>1000824</v>
      </c>
      <c r="B147" s="4" t="s">
        <v>9742</v>
      </c>
      <c r="C147" s="7">
        <v>604708958</v>
      </c>
      <c r="D147" s="8">
        <v>35</v>
      </c>
      <c r="E147" s="4" t="s">
        <v>59</v>
      </c>
      <c r="F147" s="4">
        <v>1001422</v>
      </c>
      <c r="G147" s="4">
        <v>36</v>
      </c>
      <c r="H147" s="4">
        <v>4</v>
      </c>
      <c r="I147" s="4" t="str">
        <f t="shared" si="2"/>
        <v>A1</v>
      </c>
      <c r="J147" s="4" t="s">
        <v>10468</v>
      </c>
      <c r="K147" s="4" t="s">
        <v>10469</v>
      </c>
      <c r="L147" s="9">
        <v>44299</v>
      </c>
      <c r="M147" s="9">
        <v>45407</v>
      </c>
      <c r="N147" s="9">
        <v>44617</v>
      </c>
      <c r="O147" s="4">
        <v>10000</v>
      </c>
      <c r="P147" s="4">
        <v>8176.15</v>
      </c>
      <c r="Q147" s="4">
        <v>21.5</v>
      </c>
      <c r="R147" s="4" t="s">
        <v>10995</v>
      </c>
      <c r="S147" s="4" t="s">
        <v>348</v>
      </c>
      <c r="T147" s="4" t="str">
        <f>VLOOKUP(A147,'REPORTE'!$A$1:$AG$1961,19,0)</f>
        <v>Venta al por mayor de frutas, legumbres y hortalizas.</v>
      </c>
      <c r="U147" s="4" t="str">
        <f>VLOOKUP(A147,'REPORTE'!$A$1:$AG$1961,20,0)</f>
        <v>Venta al por mayor varios</v>
      </c>
      <c r="V147" s="4">
        <v>1000894</v>
      </c>
      <c r="W147" s="4" t="s">
        <v>11539</v>
      </c>
      <c r="X147" s="4" t="s">
        <v>11885</v>
      </c>
      <c r="Y147" s="4" t="s">
        <v>12072</v>
      </c>
      <c r="Z147" s="4" t="s">
        <v>11150</v>
      </c>
      <c r="AA147" s="4" t="s">
        <v>609</v>
      </c>
      <c r="AB147" s="4" t="str">
        <f>VLOOKUP(A147,'REPORTE'!$A$1:$AG$1961,5,0)</f>
        <v>ECUATORIANO(A) INDIGENA</v>
      </c>
      <c r="AC147" s="4" t="str">
        <f>VLOOKUP(A147,'REPORTE'!$A$1:$AG$1961,30,0)</f>
        <v>Ninguna</v>
      </c>
      <c r="AD147" s="4" t="str">
        <f>VLOOKUP(A147,'REPORTE'!$A$1:$AG$1961,31,0)</f>
        <v>PICHINCHA</v>
      </c>
      <c r="AE147" s="4" t="str">
        <f>VLOOKUP(A147,'REPORTE'!$A$1:$AG$1961,32,0)</f>
        <v>QUITO</v>
      </c>
      <c r="AF147" s="4" t="str">
        <f>VLOOKUP(A147,'REPORTE'!$A$1:$AG$1961,33,0)</f>
        <v>COTOCOLLAO</v>
      </c>
      <c r="AG147" s="4" t="str">
        <f>VLOOKUP(AF147,PROVINCIAS!$F$1:$G$1171,2,0)</f>
        <v>URBANA</v>
      </c>
    </row>
    <row r="148" spans="1:33" customFormat="1" hidden="1" x14ac:dyDescent="0.45">
      <c r="A148" s="4">
        <v>1001158</v>
      </c>
      <c r="B148" s="4" t="s">
        <v>9743</v>
      </c>
      <c r="C148" s="7">
        <v>1712255619</v>
      </c>
      <c r="D148" s="8">
        <v>50</v>
      </c>
      <c r="E148" s="4" t="s">
        <v>59</v>
      </c>
      <c r="F148" s="4">
        <v>1001427</v>
      </c>
      <c r="G148" s="4">
        <v>24</v>
      </c>
      <c r="H148" s="4">
        <v>0</v>
      </c>
      <c r="I148" s="4" t="str">
        <f t="shared" si="2"/>
        <v>A1</v>
      </c>
      <c r="J148" s="4" t="s">
        <v>10468</v>
      </c>
      <c r="K148" s="4" t="s">
        <v>10469</v>
      </c>
      <c r="L148" s="9">
        <v>44299</v>
      </c>
      <c r="M148" s="9">
        <v>45036</v>
      </c>
      <c r="N148" s="10" t="s">
        <v>776</v>
      </c>
      <c r="O148" s="4">
        <v>3000</v>
      </c>
      <c r="P148" s="4">
        <v>1927.27</v>
      </c>
      <c r="Q148" s="4">
        <v>21.5</v>
      </c>
      <c r="R148" s="4" t="s">
        <v>10994</v>
      </c>
      <c r="S148" s="4" t="s">
        <v>11122</v>
      </c>
      <c r="T148" s="4" t="str">
        <f>VLOOKUP(A148,'REPORTE'!$A$1:$AG$1961,19,0)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U148" s="4" t="str">
        <f>VLOOKUP(A148,'REPORTE'!$A$1:$AG$1961,20,0)</f>
        <v>Venta al por mayor varios</v>
      </c>
      <c r="V148" s="4">
        <v>1001237</v>
      </c>
      <c r="W148" s="4" t="s">
        <v>11526</v>
      </c>
      <c r="X148" s="4" t="s">
        <v>11877</v>
      </c>
      <c r="Y148" s="4" t="s">
        <v>12072</v>
      </c>
      <c r="Z148" s="4" t="s">
        <v>12139</v>
      </c>
      <c r="AA148" s="4" t="s">
        <v>609</v>
      </c>
      <c r="AB148" s="4" t="str">
        <f>VLOOKUP(A148,'REPORTE'!$A$1:$AG$1961,5,0)</f>
        <v>ECUATORIANO(A)</v>
      </c>
      <c r="AC148" s="4" t="str">
        <f>VLOOKUP(A148,'REPORTE'!$A$1:$AG$1961,30,0)</f>
        <v>Secundaria</v>
      </c>
      <c r="AD148" s="4" t="str">
        <f>VLOOKUP(A148,'REPORTE'!$A$1:$AG$1961,31,0)</f>
        <v>PICHINCHA</v>
      </c>
      <c r="AE148" s="4" t="str">
        <f>VLOOKUP(A148,'REPORTE'!$A$1:$AG$1961,32,0)</f>
        <v>QUITO</v>
      </c>
      <c r="AF148" s="4" t="str">
        <f>VLOOKUP(A148,'REPORTE'!$A$1:$AG$1961,33,0)</f>
        <v>COTOCOLLAO</v>
      </c>
      <c r="AG148" s="4" t="str">
        <f>VLOOKUP(AF148,PROVINCIAS!$F$1:$G$1171,2,0)</f>
        <v>URBANA</v>
      </c>
    </row>
    <row r="149" spans="1:33" customFormat="1" hidden="1" x14ac:dyDescent="0.45">
      <c r="A149" s="4">
        <v>1001171</v>
      </c>
      <c r="B149" s="4" t="s">
        <v>9744</v>
      </c>
      <c r="C149" s="7">
        <v>1716154479</v>
      </c>
      <c r="D149" s="8">
        <v>41</v>
      </c>
      <c r="E149" s="4" t="s">
        <v>36</v>
      </c>
      <c r="F149" s="4">
        <v>1001431</v>
      </c>
      <c r="G149" s="4">
        <v>24</v>
      </c>
      <c r="H149" s="4">
        <v>14</v>
      </c>
      <c r="I149" s="4" t="str">
        <f t="shared" si="2"/>
        <v>A2</v>
      </c>
      <c r="J149" s="4" t="s">
        <v>10468</v>
      </c>
      <c r="K149" s="4" t="s">
        <v>10469</v>
      </c>
      <c r="L149" s="9">
        <v>44300</v>
      </c>
      <c r="M149" s="9">
        <v>45031</v>
      </c>
      <c r="N149" s="9">
        <v>44607</v>
      </c>
      <c r="O149" s="4">
        <v>2500</v>
      </c>
      <c r="P149" s="4">
        <v>1693.19</v>
      </c>
      <c r="Q149" s="4">
        <v>21.5</v>
      </c>
      <c r="R149" s="4" t="s">
        <v>10995</v>
      </c>
      <c r="S149" s="4" t="s">
        <v>11005</v>
      </c>
      <c r="T149" s="4" t="str">
        <f>VLOOKUP(A149,'REPORTE'!$A$1:$AG$1961,19,0)</f>
        <v>Venta al por menor de alimentos, bebidas y productos del tabaco en puestos de venta o mercados.</v>
      </c>
      <c r="U149" s="4" t="str">
        <f>VLOOKUP(A149,'REPORTE'!$A$1:$AG$1961,20,0)</f>
        <v>Venta al por menor varios</v>
      </c>
      <c r="V149" s="4">
        <v>1001250</v>
      </c>
      <c r="W149" s="4" t="s">
        <v>11149</v>
      </c>
      <c r="X149" s="4" t="s">
        <v>11853</v>
      </c>
      <c r="Y149" s="4" t="s">
        <v>12072</v>
      </c>
      <c r="Z149" s="4" t="s">
        <v>12111</v>
      </c>
      <c r="AA149" s="4" t="s">
        <v>609</v>
      </c>
      <c r="AB149" s="4" t="str">
        <f>VLOOKUP(A149,'REPORTE'!$A$1:$AG$1961,5,0)</f>
        <v>ECUATORIANO(A) INDIGENA</v>
      </c>
      <c r="AC149" s="4" t="str">
        <f>VLOOKUP(A149,'REPORTE'!$A$1:$AG$1961,30,0)</f>
        <v>Secundaria</v>
      </c>
      <c r="AD149" s="4" t="str">
        <f>VLOOKUP(A149,'REPORTE'!$A$1:$AG$1961,31,0)</f>
        <v>CHIMBORAZO</v>
      </c>
      <c r="AE149" s="4" t="str">
        <f>VLOOKUP(A149,'REPORTE'!$A$1:$AG$1961,32,0)</f>
        <v>COLTA</v>
      </c>
      <c r="AF149" s="4" t="str">
        <f>VLOOKUP(A149,'REPORTE'!$A$1:$AG$1961,33,0)</f>
        <v>SICALPA</v>
      </c>
      <c r="AG149" s="4" t="str">
        <f>VLOOKUP(AF149,PROVINCIAS!$F$1:$G$1171,2,0)</f>
        <v>URBANA</v>
      </c>
    </row>
    <row r="150" spans="1:33" customFormat="1" hidden="1" x14ac:dyDescent="0.45">
      <c r="A150" s="4">
        <v>1001170</v>
      </c>
      <c r="B150" s="4" t="s">
        <v>9745</v>
      </c>
      <c r="C150" s="7">
        <v>1725210023</v>
      </c>
      <c r="D150" s="8">
        <v>19</v>
      </c>
      <c r="E150" s="4" t="s">
        <v>36</v>
      </c>
      <c r="F150" s="4">
        <v>1001435</v>
      </c>
      <c r="G150" s="4">
        <v>24</v>
      </c>
      <c r="H150" s="4">
        <v>0</v>
      </c>
      <c r="I150" s="4" t="str">
        <f t="shared" si="2"/>
        <v>A1</v>
      </c>
      <c r="J150" s="4" t="s">
        <v>10468</v>
      </c>
      <c r="K150" s="4" t="s">
        <v>10469</v>
      </c>
      <c r="L150" s="9">
        <v>44301</v>
      </c>
      <c r="M150" s="9">
        <v>45041</v>
      </c>
      <c r="N150" s="10" t="s">
        <v>776</v>
      </c>
      <c r="O150" s="4">
        <v>4000</v>
      </c>
      <c r="P150" s="4">
        <v>2577.61</v>
      </c>
      <c r="Q150" s="4">
        <v>21.5</v>
      </c>
      <c r="R150" s="4" t="s">
        <v>10994</v>
      </c>
      <c r="S150" s="4" t="s">
        <v>348</v>
      </c>
      <c r="T150" s="4" t="str">
        <f>VLOOKUP(A150,'REPORTE'!$A$1:$AG$1961,19,0)</f>
        <v>Venta al por mayor de papa y tubérculos.</v>
      </c>
      <c r="U150" s="4" t="str">
        <f>VLOOKUP(A150,'REPORTE'!$A$1:$AG$1961,20,0)</f>
        <v>Venta al por mayor varios</v>
      </c>
      <c r="V150" s="4">
        <v>1001249</v>
      </c>
      <c r="W150" s="4" t="s">
        <v>11553</v>
      </c>
      <c r="X150" s="4" t="s">
        <v>11854</v>
      </c>
      <c r="Y150" s="4" t="s">
        <v>12072</v>
      </c>
      <c r="Z150" s="4" t="s">
        <v>12140</v>
      </c>
      <c r="AA150" s="4" t="s">
        <v>609</v>
      </c>
      <c r="AB150" s="4" t="str">
        <f>VLOOKUP(A150,'REPORTE'!$A$1:$AG$1961,5,0)</f>
        <v>ECUATORIANO(A) INDIGENA</v>
      </c>
      <c r="AC150" s="4" t="str">
        <f>VLOOKUP(A150,'REPORTE'!$A$1:$AG$1961,30,0)</f>
        <v>Secundaria</v>
      </c>
      <c r="AD150" s="4" t="str">
        <f>VLOOKUP(A150,'REPORTE'!$A$1:$AG$1961,31,0)</f>
        <v>PICHINCHA</v>
      </c>
      <c r="AE150" s="4" t="str">
        <f>VLOOKUP(A150,'REPORTE'!$A$1:$AG$1961,32,0)</f>
        <v>QUITO</v>
      </c>
      <c r="AF150" s="4" t="str">
        <f>VLOOKUP(A150,'REPORTE'!$A$1:$AG$1961,33,0)</f>
        <v>CHILLOGALLO</v>
      </c>
      <c r="AG150" s="4" t="str">
        <f>VLOOKUP(AF150,PROVINCIAS!$F$1:$G$1171,2,0)</f>
        <v>URBANA</v>
      </c>
    </row>
    <row r="151" spans="1:33" customFormat="1" hidden="1" x14ac:dyDescent="0.45">
      <c r="A151" s="4">
        <v>1000814</v>
      </c>
      <c r="B151" s="4" t="s">
        <v>9746</v>
      </c>
      <c r="C151" s="7">
        <v>1714427984</v>
      </c>
      <c r="D151" s="8">
        <v>25</v>
      </c>
      <c r="E151" s="4" t="s">
        <v>36</v>
      </c>
      <c r="F151" s="4">
        <v>1001438</v>
      </c>
      <c r="G151" s="4">
        <v>12</v>
      </c>
      <c r="H151" s="4">
        <v>0</v>
      </c>
      <c r="I151" s="4" t="str">
        <f t="shared" si="2"/>
        <v>A1</v>
      </c>
      <c r="J151" s="4" t="s">
        <v>10468</v>
      </c>
      <c r="K151" s="4" t="s">
        <v>10469</v>
      </c>
      <c r="L151" s="9">
        <v>44306</v>
      </c>
      <c r="M151" s="9">
        <v>44671</v>
      </c>
      <c r="N151" s="10" t="s">
        <v>776</v>
      </c>
      <c r="O151" s="4">
        <v>1000</v>
      </c>
      <c r="P151" s="4">
        <v>185.06</v>
      </c>
      <c r="Q151" s="4">
        <v>23</v>
      </c>
      <c r="R151" s="4" t="s">
        <v>10994</v>
      </c>
      <c r="S151" s="4" t="s">
        <v>294</v>
      </c>
      <c r="T151" s="4" t="str">
        <f>VLOOKUP(A151,'REPORTE'!$A$1:$AG$1961,19,0)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151" s="4" t="str">
        <f>VLOOKUP(A151,'REPORTE'!$A$1:$AG$1961,20,0)</f>
        <v>Actividades Turísticas</v>
      </c>
      <c r="V151" s="4">
        <v>1000885</v>
      </c>
      <c r="W151" s="4" t="s">
        <v>11185</v>
      </c>
      <c r="X151" s="4" t="s">
        <v>11836</v>
      </c>
      <c r="Y151" s="4" t="s">
        <v>12072</v>
      </c>
      <c r="Z151" s="4" t="s">
        <v>12141</v>
      </c>
      <c r="AA151" s="4" t="s">
        <v>609</v>
      </c>
      <c r="AB151" s="4" t="str">
        <f>VLOOKUP(A151,'REPORTE'!$A$1:$AG$1961,5,0)</f>
        <v>ECUATORIANO(A)</v>
      </c>
      <c r="AC151" s="4" t="str">
        <f>VLOOKUP(A151,'REPORTE'!$A$1:$AG$1961,30,0)</f>
        <v>Secundaria</v>
      </c>
      <c r="AD151" s="4" t="str">
        <f>VLOOKUP(A151,'REPORTE'!$A$1:$AG$1961,31,0)</f>
        <v>CHIMBORAZO</v>
      </c>
      <c r="AE151" s="4" t="str">
        <f>VLOOKUP(A151,'REPORTE'!$A$1:$AG$1961,32,0)</f>
        <v>RIOBAMBA</v>
      </c>
      <c r="AF151" s="4" t="str">
        <f>VLOOKUP(A151,'REPORTE'!$A$1:$AG$1961,33,0)</f>
        <v>CACHA (CAB EN MACHANGARA)</v>
      </c>
      <c r="AG151" s="4" t="str">
        <f>VLOOKUP(AF151,PROVINCIAS!$F$1:$G$1171,2,0)</f>
        <v>RURAL</v>
      </c>
    </row>
    <row r="152" spans="1:33" customFormat="1" hidden="1" x14ac:dyDescent="0.45">
      <c r="A152" s="4">
        <v>1000708</v>
      </c>
      <c r="B152" s="4" t="s">
        <v>9747</v>
      </c>
      <c r="C152" s="7">
        <v>603825308</v>
      </c>
      <c r="D152" s="8">
        <v>41</v>
      </c>
      <c r="E152" s="4" t="s">
        <v>36</v>
      </c>
      <c r="F152" s="4">
        <v>1001440</v>
      </c>
      <c r="G152" s="4">
        <v>18</v>
      </c>
      <c r="H152" s="4">
        <v>0</v>
      </c>
      <c r="I152" s="4" t="str">
        <f t="shared" si="2"/>
        <v>A1</v>
      </c>
      <c r="J152" s="4" t="s">
        <v>10468</v>
      </c>
      <c r="K152" s="4" t="s">
        <v>10469</v>
      </c>
      <c r="L152" s="9">
        <v>44307</v>
      </c>
      <c r="M152" s="9">
        <v>44859</v>
      </c>
      <c r="N152" s="10" t="s">
        <v>776</v>
      </c>
      <c r="O152" s="4">
        <v>2100</v>
      </c>
      <c r="P152" s="4">
        <v>1028.51</v>
      </c>
      <c r="Q152" s="4">
        <v>21.5</v>
      </c>
      <c r="R152" s="4" t="s">
        <v>10994</v>
      </c>
      <c r="S152" s="4" t="s">
        <v>294</v>
      </c>
      <c r="T152" s="4" t="str">
        <f>VLOOKUP(A152,'REPORTE'!$A$1:$AG$1961,19,0)</f>
        <v>Elaboración de pan y otros productos de panaderí­a secos: pan de todo tipo, panecillos, bizcochos, tostadas, galletas, etcétera, incluso envasados.</v>
      </c>
      <c r="U152" s="4" t="str">
        <f>VLOOKUP(A152,'REPORTE'!$A$1:$AG$1961,20,0)</f>
        <v>Elaboración de alimentos</v>
      </c>
      <c r="V152" s="4">
        <v>1000777</v>
      </c>
      <c r="W152" s="4" t="s">
        <v>11554</v>
      </c>
      <c r="X152" s="4" t="s">
        <v>11860</v>
      </c>
      <c r="Y152" s="4" t="s">
        <v>12072</v>
      </c>
      <c r="Z152" s="4" t="s">
        <v>12142</v>
      </c>
      <c r="AA152" s="4" t="s">
        <v>609</v>
      </c>
      <c r="AB152" s="4" t="str">
        <f>VLOOKUP(A152,'REPORTE'!$A$1:$AG$1961,5,0)</f>
        <v>ECUATORIANO(A) INDIGENA</v>
      </c>
      <c r="AC152" s="4" t="str">
        <f>VLOOKUP(A152,'REPORTE'!$A$1:$AG$1961,30,0)</f>
        <v>Secundaria</v>
      </c>
      <c r="AD152" s="4" t="str">
        <f>VLOOKUP(A152,'REPORTE'!$A$1:$AG$1961,31,0)</f>
        <v>CHIMBORAZO</v>
      </c>
      <c r="AE152" s="4" t="str">
        <f>VLOOKUP(A152,'REPORTE'!$A$1:$AG$1961,32,0)</f>
        <v>RIOBAMBA</v>
      </c>
      <c r="AF152" s="4" t="str">
        <f>VLOOKUP(A152,'REPORTE'!$A$1:$AG$1961,33,0)</f>
        <v>PUNGALA</v>
      </c>
      <c r="AG152" s="4" t="str">
        <f>VLOOKUP(AF152,PROVINCIAS!$F$1:$G$1171,2,0)</f>
        <v>RURAL</v>
      </c>
    </row>
    <row r="153" spans="1:33" x14ac:dyDescent="0.45">
      <c r="A153" s="77">
        <v>1000138</v>
      </c>
      <c r="B153" s="77" t="s">
        <v>9748</v>
      </c>
      <c r="C153" s="78">
        <v>603132978</v>
      </c>
      <c r="D153" s="79">
        <v>44</v>
      </c>
      <c r="E153" s="77" t="s">
        <v>59</v>
      </c>
      <c r="F153" s="77">
        <v>1001448</v>
      </c>
      <c r="G153" s="77">
        <v>1</v>
      </c>
      <c r="H153" s="77">
        <v>0</v>
      </c>
      <c r="I153" s="77" t="str">
        <f t="shared" si="2"/>
        <v>A1</v>
      </c>
      <c r="J153" s="77" t="s">
        <v>10466</v>
      </c>
      <c r="K153" s="77" t="s">
        <v>10467</v>
      </c>
      <c r="L153" s="80">
        <v>44316</v>
      </c>
      <c r="M153" s="80">
        <v>44657</v>
      </c>
      <c r="N153" s="81" t="s">
        <v>776</v>
      </c>
      <c r="O153" s="77">
        <v>500</v>
      </c>
      <c r="P153" s="77">
        <v>500</v>
      </c>
      <c r="Q153" s="77">
        <v>14</v>
      </c>
      <c r="R153" s="77" t="s">
        <v>10994</v>
      </c>
      <c r="S153" s="77" t="s">
        <v>11000</v>
      </c>
      <c r="T153" s="77" t="str">
        <f>VLOOKUP(A153,'REPORTE'!$A$1:$AG$1961,19,0)</f>
        <v>Venta al por menor de frutas, legumbres y hortalizas frescas o en conserva en establecimientos especializados.</v>
      </c>
      <c r="U153" s="77" t="str">
        <f>VLOOKUP(A153,'REPORTE'!$A$1:$AG$1961,20,0)</f>
        <v>Venta al por menor varios</v>
      </c>
      <c r="V153" s="77">
        <v>1000191</v>
      </c>
      <c r="W153" s="77" t="s">
        <v>11199</v>
      </c>
      <c r="X153" s="77" t="s">
        <v>11904</v>
      </c>
      <c r="Y153" s="77" t="s">
        <v>12072</v>
      </c>
      <c r="Z153" s="77" t="s">
        <v>12143</v>
      </c>
      <c r="AA153" s="77" t="s">
        <v>46</v>
      </c>
      <c r="AB153" s="77" t="str">
        <f>VLOOKUP(A153,'REPORTE'!$A$1:$AG$1961,5,0)</f>
        <v>ECUATORIANO(A) INDIGENA</v>
      </c>
      <c r="AC153" s="77" t="str">
        <f>VLOOKUP(A153,'REPORTE'!$A$1:$AG$1961,30,0)</f>
        <v>Secundaria</v>
      </c>
      <c r="AD153" s="77" t="str">
        <f>VLOOKUP(A153,'REPORTE'!$A$1:$AG$1961,31,0)</f>
        <v>CHIMBORAZO</v>
      </c>
      <c r="AE153" s="77" t="str">
        <f>VLOOKUP(A153,'REPORTE'!$A$1:$AG$1961,32,0)</f>
        <v>RIOBAMBA</v>
      </c>
      <c r="AF153" s="77" t="str">
        <f>VLOOKUP(A153,'REPORTE'!$A$1:$AG$1961,33,0)</f>
        <v>YARUQUIES</v>
      </c>
      <c r="AG153" s="77" t="str">
        <f>VLOOKUP(AF153,PROVINCIAS!$F$1:$G$1171,2,0)</f>
        <v>URBANA</v>
      </c>
    </row>
    <row r="154" spans="1:33" customFormat="1" hidden="1" x14ac:dyDescent="0.45">
      <c r="A154" s="4">
        <v>1000389</v>
      </c>
      <c r="B154" s="4" t="s">
        <v>9749</v>
      </c>
      <c r="C154" s="7">
        <v>603185588</v>
      </c>
      <c r="D154" s="8">
        <v>42</v>
      </c>
      <c r="E154" s="4" t="s">
        <v>59</v>
      </c>
      <c r="F154" s="4">
        <v>1001450</v>
      </c>
      <c r="G154" s="4">
        <v>60</v>
      </c>
      <c r="H154" s="4">
        <v>162</v>
      </c>
      <c r="I154" s="4" t="str">
        <f t="shared" si="2"/>
        <v>D</v>
      </c>
      <c r="J154" s="4" t="s">
        <v>10468</v>
      </c>
      <c r="K154" s="4" t="s">
        <v>10469</v>
      </c>
      <c r="L154" s="9">
        <v>44316</v>
      </c>
      <c r="M154" s="9">
        <v>46162</v>
      </c>
      <c r="N154" s="9">
        <v>44459</v>
      </c>
      <c r="O154" s="4">
        <v>4800</v>
      </c>
      <c r="P154" s="4">
        <v>4757.76</v>
      </c>
      <c r="Q154" s="4">
        <v>21.5</v>
      </c>
      <c r="R154" s="4" t="s">
        <v>10993</v>
      </c>
      <c r="S154" s="4" t="s">
        <v>11006</v>
      </c>
      <c r="T154" s="4" t="str">
        <f>VLOOKUP(A154,'REPORTE'!$A$1:$AG$1961,19,0)</f>
        <v>Empleado Privado</v>
      </c>
      <c r="U154" s="4" t="str">
        <f>VLOOKUP(A154,'REPORTE'!$A$1:$AG$1961,20,0)</f>
        <v>Empleado Privado</v>
      </c>
      <c r="V154" s="4">
        <v>1000451</v>
      </c>
      <c r="W154" s="4" t="s">
        <v>11150</v>
      </c>
      <c r="X154" s="4" t="s">
        <v>11838</v>
      </c>
      <c r="Y154" s="4" t="s">
        <v>12072</v>
      </c>
      <c r="Z154" s="4" t="s">
        <v>11150</v>
      </c>
      <c r="AA154" s="4" t="s">
        <v>74</v>
      </c>
      <c r="AB154" s="4" t="str">
        <f>VLOOKUP(A154,'REPORTE'!$A$1:$AG$1961,5,0)</f>
        <v>ECUATORIANO(A)</v>
      </c>
      <c r="AC154" s="4" t="str">
        <f>VLOOKUP(A154,'REPORTE'!$A$1:$AG$1961,30,0)</f>
        <v>Universitaria</v>
      </c>
      <c r="AD154" s="4" t="str">
        <f>VLOOKUP(A154,'REPORTE'!$A$1:$AG$1961,31,0)</f>
        <v>CHIMBORAZO</v>
      </c>
      <c r="AE154" s="4" t="str">
        <f>VLOOKUP(A154,'REPORTE'!$A$1:$AG$1961,32,0)</f>
        <v>RIOBAMBA</v>
      </c>
      <c r="AF154" s="4" t="str">
        <f>VLOOKUP(A154,'REPORTE'!$A$1:$AG$1961,33,0)</f>
        <v>VELOZ</v>
      </c>
      <c r="AG154" s="4" t="str">
        <f>VLOOKUP(AF154,PROVINCIAS!$F$1:$G$1171,2,0)</f>
        <v>URBANA</v>
      </c>
    </row>
    <row r="155" spans="1:33" customFormat="1" hidden="1" x14ac:dyDescent="0.45">
      <c r="A155" s="4">
        <v>1000613</v>
      </c>
      <c r="B155" s="4" t="s">
        <v>9750</v>
      </c>
      <c r="C155" s="7">
        <v>1715270037</v>
      </c>
      <c r="D155" s="8">
        <v>43</v>
      </c>
      <c r="E155" s="4" t="s">
        <v>59</v>
      </c>
      <c r="F155" s="4">
        <v>1001446</v>
      </c>
      <c r="G155" s="4">
        <v>60</v>
      </c>
      <c r="H155" s="4">
        <v>0</v>
      </c>
      <c r="I155" s="4" t="str">
        <f t="shared" si="2"/>
        <v>A1</v>
      </c>
      <c r="J155" s="4" t="s">
        <v>10468</v>
      </c>
      <c r="K155" s="4" t="s">
        <v>10469</v>
      </c>
      <c r="L155" s="9">
        <v>44316</v>
      </c>
      <c r="M155" s="9">
        <v>46143</v>
      </c>
      <c r="N155" s="10" t="s">
        <v>776</v>
      </c>
      <c r="O155" s="4">
        <v>6500</v>
      </c>
      <c r="P155" s="4">
        <v>5935.73</v>
      </c>
      <c r="Q155" s="4">
        <v>21.5</v>
      </c>
      <c r="R155" s="4" t="s">
        <v>10994</v>
      </c>
      <c r="S155" s="4" t="s">
        <v>11019</v>
      </c>
      <c r="T155" s="4" t="str">
        <f>VLOOKUP(A155,'REPORTE'!$A$1:$AG$1961,19,0)</f>
        <v>Servicios de taxis.</v>
      </c>
      <c r="U155" s="4" t="str">
        <f>VLOOKUP(A155,'REPORTE'!$A$1:$AG$1961,20,0)</f>
        <v>Servicios Varios</v>
      </c>
      <c r="V155" s="4">
        <v>1000684</v>
      </c>
      <c r="W155" s="4" t="s">
        <v>11555</v>
      </c>
      <c r="X155" s="4" t="s">
        <v>11905</v>
      </c>
      <c r="Y155" s="4" t="s">
        <v>12072</v>
      </c>
      <c r="Z155" s="4" t="s">
        <v>11150</v>
      </c>
      <c r="AA155" s="4" t="s">
        <v>609</v>
      </c>
      <c r="AB155" s="4" t="str">
        <f>VLOOKUP(A155,'REPORTE'!$A$1:$AG$1961,5,0)</f>
        <v>ECUATORIANO(A) INDIGENA</v>
      </c>
      <c r="AC155" s="4" t="str">
        <f>VLOOKUP(A155,'REPORTE'!$A$1:$AG$1961,30,0)</f>
        <v>Secundaria</v>
      </c>
      <c r="AD155" s="4" t="str">
        <f>VLOOKUP(A155,'REPORTE'!$A$1:$AG$1961,31,0)</f>
        <v>CHIMBORAZO</v>
      </c>
      <c r="AE155" s="4" t="str">
        <f>VLOOKUP(A155,'REPORTE'!$A$1:$AG$1961,32,0)</f>
        <v>RIOBAMBA</v>
      </c>
      <c r="AF155" s="4" t="str">
        <f>VLOOKUP(A155,'REPORTE'!$A$1:$AG$1961,33,0)</f>
        <v>PUNIN</v>
      </c>
      <c r="AG155" s="4" t="str">
        <f>VLOOKUP(AF155,PROVINCIAS!$F$1:$G$1171,2,0)</f>
        <v>RURAL</v>
      </c>
    </row>
    <row r="156" spans="1:33" x14ac:dyDescent="0.45">
      <c r="A156" s="77">
        <v>1000668</v>
      </c>
      <c r="B156" s="77" t="s">
        <v>9671</v>
      </c>
      <c r="C156" s="78">
        <v>1720506334</v>
      </c>
      <c r="D156" s="79">
        <v>33</v>
      </c>
      <c r="E156" s="77" t="s">
        <v>36</v>
      </c>
      <c r="F156" s="77">
        <v>1001447</v>
      </c>
      <c r="G156" s="77">
        <v>1</v>
      </c>
      <c r="H156" s="77">
        <v>0</v>
      </c>
      <c r="I156" s="77" t="str">
        <f t="shared" si="2"/>
        <v>A1</v>
      </c>
      <c r="J156" s="77" t="s">
        <v>10466</v>
      </c>
      <c r="K156" s="77" t="s">
        <v>10467</v>
      </c>
      <c r="L156" s="80">
        <v>44316</v>
      </c>
      <c r="M156" s="80">
        <v>44655</v>
      </c>
      <c r="N156" s="81" t="s">
        <v>776</v>
      </c>
      <c r="O156" s="77">
        <v>1000</v>
      </c>
      <c r="P156" s="77">
        <v>1000</v>
      </c>
      <c r="Q156" s="77">
        <v>14</v>
      </c>
      <c r="R156" s="77" t="s">
        <v>10994</v>
      </c>
      <c r="S156" s="77" t="s">
        <v>11000</v>
      </c>
      <c r="T156" s="77" t="str">
        <f>VLOOKUP(A156,'REPORTE'!$A$1:$AG$1961,19,0)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156" s="77" t="str">
        <f>VLOOKUP(A156,'REPORTE'!$A$1:$AG$1961,20,0)</f>
        <v xml:space="preserve">Actividades varias </v>
      </c>
      <c r="V156" s="77">
        <v>1000738</v>
      </c>
      <c r="W156" s="77" t="s">
        <v>11200</v>
      </c>
      <c r="X156" s="77" t="s">
        <v>11839</v>
      </c>
      <c r="Y156" s="77" t="s">
        <v>12072</v>
      </c>
      <c r="Z156" s="77" t="s">
        <v>12097</v>
      </c>
      <c r="AA156" s="77" t="s">
        <v>46</v>
      </c>
      <c r="AB156" s="77" t="str">
        <f>VLOOKUP(A156,'REPORTE'!$A$1:$AG$1961,5,0)</f>
        <v>ECUATORIANO(A)</v>
      </c>
      <c r="AC156" s="77" t="str">
        <f>VLOOKUP(A156,'REPORTE'!$A$1:$AG$1961,30,0)</f>
        <v>Ninguna</v>
      </c>
      <c r="AD156" s="77" t="str">
        <f>VLOOKUP(A156,'REPORTE'!$A$1:$AG$1961,31,0)</f>
        <v>PICHINCHA</v>
      </c>
      <c r="AE156" s="77" t="str">
        <f>VLOOKUP(A156,'REPORTE'!$A$1:$AG$1961,32,0)</f>
        <v>QUITO</v>
      </c>
      <c r="AF156" s="77" t="str">
        <f>VLOOKUP(A156,'REPORTE'!$A$1:$AG$1961,33,0)</f>
        <v>SAN BLAS</v>
      </c>
      <c r="AG156" s="77" t="str">
        <f>VLOOKUP(AF156,PROVINCIAS!$F$1:$G$1171,2,0)</f>
        <v>URBANA</v>
      </c>
    </row>
    <row r="157" spans="1:33" customFormat="1" hidden="1" x14ac:dyDescent="0.45">
      <c r="A157" s="4">
        <v>1000350</v>
      </c>
      <c r="B157" s="4" t="s">
        <v>9751</v>
      </c>
      <c r="C157" s="7">
        <v>1725566903</v>
      </c>
      <c r="D157" s="8">
        <v>23</v>
      </c>
      <c r="E157" s="4" t="s">
        <v>36</v>
      </c>
      <c r="F157" s="4">
        <v>1001454</v>
      </c>
      <c r="G157" s="4">
        <v>12</v>
      </c>
      <c r="H157" s="4">
        <v>0</v>
      </c>
      <c r="I157" s="4" t="str">
        <f t="shared" si="2"/>
        <v>A1</v>
      </c>
      <c r="J157" s="4" t="s">
        <v>10468</v>
      </c>
      <c r="K157" s="4" t="s">
        <v>10469</v>
      </c>
      <c r="L157" s="9">
        <v>44321</v>
      </c>
      <c r="M157" s="9">
        <v>44703</v>
      </c>
      <c r="N157" s="10" t="s">
        <v>776</v>
      </c>
      <c r="O157" s="4">
        <v>1650</v>
      </c>
      <c r="P157" s="4">
        <v>473.7</v>
      </c>
      <c r="Q157" s="4">
        <v>23</v>
      </c>
      <c r="R157" s="4" t="s">
        <v>10994</v>
      </c>
      <c r="S157" s="4" t="s">
        <v>348</v>
      </c>
      <c r="T157" s="4" t="str">
        <f>VLOOKUP(A157,'REPORTE'!$A$1:$AG$1961,19,0)</f>
        <v>Empleado Público</v>
      </c>
      <c r="U157" s="4" t="str">
        <f>VLOOKUP(A157,'REPORTE'!$A$1:$AG$1961,20,0)</f>
        <v>Empleado Público</v>
      </c>
      <c r="V157" s="4">
        <v>1000410</v>
      </c>
      <c r="W157" s="4" t="s">
        <v>11201</v>
      </c>
      <c r="X157" s="4" t="s">
        <v>11899</v>
      </c>
      <c r="Y157" s="4" t="s">
        <v>12072</v>
      </c>
      <c r="Z157" s="4" t="s">
        <v>12144</v>
      </c>
      <c r="AA157" s="4" t="s">
        <v>609</v>
      </c>
      <c r="AB157" s="4" t="str">
        <f>VLOOKUP(A157,'REPORTE'!$A$1:$AG$1961,5,0)</f>
        <v>ECUATORIANO(A) INDIGENA</v>
      </c>
      <c r="AC157" s="4" t="str">
        <f>VLOOKUP(A157,'REPORTE'!$A$1:$AG$1961,30,0)</f>
        <v>Secundaria</v>
      </c>
      <c r="AD157" s="4" t="str">
        <f>VLOOKUP(A157,'REPORTE'!$A$1:$AG$1961,31,0)</f>
        <v>PICHINCHA</v>
      </c>
      <c r="AE157" s="4" t="str">
        <f>VLOOKUP(A157,'REPORTE'!$A$1:$AG$1961,32,0)</f>
        <v>QUITO</v>
      </c>
      <c r="AF157" s="4" t="str">
        <f>VLOOKUP(A157,'REPORTE'!$A$1:$AG$1961,33,0)</f>
        <v>COTOCOLLAO</v>
      </c>
      <c r="AG157" s="4" t="str">
        <f>VLOOKUP(AF157,PROVINCIAS!$F$1:$G$1171,2,0)</f>
        <v>URBANA</v>
      </c>
    </row>
    <row r="158" spans="1:33" x14ac:dyDescent="0.45">
      <c r="A158" s="77">
        <v>1000141</v>
      </c>
      <c r="B158" s="77" t="s">
        <v>9752</v>
      </c>
      <c r="C158" s="78">
        <v>1717055204</v>
      </c>
      <c r="D158" s="79">
        <v>34</v>
      </c>
      <c r="E158" s="77" t="s">
        <v>59</v>
      </c>
      <c r="F158" s="77">
        <v>1001458</v>
      </c>
      <c r="G158" s="77">
        <v>1</v>
      </c>
      <c r="H158" s="77">
        <v>0</v>
      </c>
      <c r="I158" s="77" t="str">
        <f t="shared" si="2"/>
        <v>A1</v>
      </c>
      <c r="J158" s="77" t="s">
        <v>10466</v>
      </c>
      <c r="K158" s="77" t="s">
        <v>10467</v>
      </c>
      <c r="L158" s="80">
        <v>44322</v>
      </c>
      <c r="M158" s="80">
        <v>44682</v>
      </c>
      <c r="N158" s="81" t="s">
        <v>776</v>
      </c>
      <c r="O158" s="77">
        <v>520</v>
      </c>
      <c r="P158" s="77">
        <v>520</v>
      </c>
      <c r="Q158" s="77">
        <v>14</v>
      </c>
      <c r="R158" s="77" t="s">
        <v>10994</v>
      </c>
      <c r="S158" s="77" t="s">
        <v>11000</v>
      </c>
      <c r="T158" s="77" t="str">
        <f>VLOOKUP(A158,'REPORTE'!$A$1:$AG$1961,19,0)</f>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v>
      </c>
      <c r="U158" s="77" t="str">
        <f>VLOOKUP(A158,'REPORTE'!$A$1:$AG$1961,20,0)</f>
        <v xml:space="preserve">Actividades varias </v>
      </c>
      <c r="V158" s="77">
        <v>1000188</v>
      </c>
      <c r="W158" s="77" t="s">
        <v>11202</v>
      </c>
      <c r="X158" s="77" t="s">
        <v>11863</v>
      </c>
      <c r="Y158" s="77" t="s">
        <v>12072</v>
      </c>
      <c r="Z158" s="77" t="s">
        <v>12145</v>
      </c>
      <c r="AA158" s="77" t="s">
        <v>609</v>
      </c>
      <c r="AB158" s="77" t="str">
        <f>VLOOKUP(A158,'REPORTE'!$A$1:$AG$1961,5,0)</f>
        <v>ECUATORIANO(A) INDIGENA</v>
      </c>
      <c r="AC158" s="77" t="str">
        <f>VLOOKUP(A158,'REPORTE'!$A$1:$AG$1961,30,0)</f>
        <v>Secundaria</v>
      </c>
      <c r="AD158" s="77" t="str">
        <f>VLOOKUP(A158,'REPORTE'!$A$1:$AG$1961,31,0)</f>
        <v>PICHINCHA</v>
      </c>
      <c r="AE158" s="77" t="str">
        <f>VLOOKUP(A158,'REPORTE'!$A$1:$AG$1961,32,0)</f>
        <v>QUITO</v>
      </c>
      <c r="AF158" s="77" t="str">
        <f>VLOOKUP(A158,'REPORTE'!$A$1:$AG$1961,33,0)</f>
        <v>COTOCOLLAO</v>
      </c>
      <c r="AG158" s="77" t="str">
        <f>VLOOKUP(AF158,PROVINCIAS!$F$1:$G$1171,2,0)</f>
        <v>URBANA</v>
      </c>
    </row>
    <row r="159" spans="1:33" customFormat="1" hidden="1" x14ac:dyDescent="0.45">
      <c r="A159" s="4">
        <v>1000961</v>
      </c>
      <c r="B159" s="4" t="s">
        <v>9753</v>
      </c>
      <c r="C159" s="7">
        <v>604832246</v>
      </c>
      <c r="D159" s="8">
        <v>27</v>
      </c>
      <c r="E159" s="4" t="s">
        <v>59</v>
      </c>
      <c r="F159" s="4">
        <v>1001463</v>
      </c>
      <c r="G159" s="4">
        <v>12</v>
      </c>
      <c r="H159" s="4">
        <v>0</v>
      </c>
      <c r="I159" s="4" t="str">
        <f t="shared" si="2"/>
        <v>A1</v>
      </c>
      <c r="J159" s="4" t="s">
        <v>10468</v>
      </c>
      <c r="K159" s="4" t="s">
        <v>10469</v>
      </c>
      <c r="L159" s="9">
        <v>44324</v>
      </c>
      <c r="M159" s="9">
        <v>44686</v>
      </c>
      <c r="N159" s="10" t="s">
        <v>776</v>
      </c>
      <c r="O159" s="4">
        <v>837</v>
      </c>
      <c r="P159" s="4">
        <v>227.6</v>
      </c>
      <c r="Q159" s="4">
        <v>23</v>
      </c>
      <c r="R159" s="4" t="s">
        <v>10994</v>
      </c>
      <c r="S159" s="4" t="s">
        <v>244</v>
      </c>
      <c r="T159" s="4" t="str">
        <f>VLOOKUP(A159,'REPORTE'!$A$1:$AG$1961,19,0)</f>
        <v>Empleado Público</v>
      </c>
      <c r="U159" s="4" t="str">
        <f>VLOOKUP(A159,'REPORTE'!$A$1:$AG$1961,20,0)</f>
        <v>Empleado Público</v>
      </c>
      <c r="V159" s="4">
        <v>1001031</v>
      </c>
      <c r="W159" s="4" t="s">
        <v>11203</v>
      </c>
      <c r="X159" s="4" t="s">
        <v>11906</v>
      </c>
      <c r="Y159" s="4" t="s">
        <v>12072</v>
      </c>
      <c r="Z159" s="4" t="s">
        <v>12146</v>
      </c>
      <c r="AA159" s="4" t="s">
        <v>74</v>
      </c>
      <c r="AB159" s="4" t="str">
        <f>VLOOKUP(A159,'REPORTE'!$A$1:$AG$1961,5,0)</f>
        <v>ECUATORIANO(A)</v>
      </c>
      <c r="AC159" s="4" t="str">
        <f>VLOOKUP(A159,'REPORTE'!$A$1:$AG$1961,30,0)</f>
        <v>Universitaria</v>
      </c>
      <c r="AD159" s="4" t="str">
        <f>VLOOKUP(A159,'REPORTE'!$A$1:$AG$1961,31,0)</f>
        <v>CHIMBORAZO</v>
      </c>
      <c r="AE159" s="4" t="str">
        <f>VLOOKUP(A159,'REPORTE'!$A$1:$AG$1961,32,0)</f>
        <v>RIOBAMBA</v>
      </c>
      <c r="AF159" s="4" t="str">
        <f>VLOOKUP(A159,'REPORTE'!$A$1:$AG$1961,33,0)</f>
        <v>LIZARZABURU</v>
      </c>
      <c r="AG159" s="4" t="str">
        <f>VLOOKUP(AF159,PROVINCIAS!$F$1:$G$1171,2,0)</f>
        <v>URBANA</v>
      </c>
    </row>
    <row r="160" spans="1:33" customFormat="1" hidden="1" x14ac:dyDescent="0.45">
      <c r="A160" s="4">
        <v>1000886</v>
      </c>
      <c r="B160" s="4" t="s">
        <v>9754</v>
      </c>
      <c r="C160" s="7">
        <v>1727682922</v>
      </c>
      <c r="D160" s="8">
        <v>24</v>
      </c>
      <c r="E160" s="4" t="s">
        <v>36</v>
      </c>
      <c r="F160" s="4">
        <v>1001465</v>
      </c>
      <c r="G160" s="4">
        <v>18</v>
      </c>
      <c r="H160" s="4">
        <v>71</v>
      </c>
      <c r="I160" s="4" t="str">
        <f t="shared" si="2"/>
        <v>B1</v>
      </c>
      <c r="J160" s="4" t="s">
        <v>10468</v>
      </c>
      <c r="K160" s="4" t="s">
        <v>10469</v>
      </c>
      <c r="L160" s="9">
        <v>44327</v>
      </c>
      <c r="M160" s="9">
        <v>44885</v>
      </c>
      <c r="N160" s="9">
        <v>44550</v>
      </c>
      <c r="O160" s="4">
        <v>2000</v>
      </c>
      <c r="P160" s="4">
        <v>1425.16</v>
      </c>
      <c r="Q160" s="4">
        <v>23</v>
      </c>
      <c r="R160" s="4" t="s">
        <v>10993</v>
      </c>
      <c r="S160" s="4" t="s">
        <v>279</v>
      </c>
      <c r="T160" s="4" t="str">
        <f>VLOOKUP(A160,'REPORTE'!$A$1:$AG$1961,19,0)</f>
        <v>Restaurantes de comida rápida, puestos de refrigerio y establecimientos que ofrecen comida para llevar, reparto de pizza, etcétera; heladerí­as, fuentes de soda, etcétera.</v>
      </c>
      <c r="U160" s="4" t="str">
        <f>VLOOKUP(A160,'REPORTE'!$A$1:$AG$1961,20,0)</f>
        <v>Restaurantes</v>
      </c>
      <c r="V160" s="4">
        <v>1000956</v>
      </c>
      <c r="W160" s="4" t="s">
        <v>11204</v>
      </c>
      <c r="X160" s="4" t="s">
        <v>11898</v>
      </c>
      <c r="Y160" s="4" t="s">
        <v>12072</v>
      </c>
      <c r="Z160" s="4" t="s">
        <v>11150</v>
      </c>
      <c r="AA160" s="4" t="s">
        <v>609</v>
      </c>
      <c r="AB160" s="4" t="str">
        <f>VLOOKUP(A160,'REPORTE'!$A$1:$AG$1961,5,0)</f>
        <v>ECUATORIANO(A)</v>
      </c>
      <c r="AC160" s="4" t="str">
        <f>VLOOKUP(A160,'REPORTE'!$A$1:$AG$1961,30,0)</f>
        <v>Primaria</v>
      </c>
      <c r="AD160" s="4" t="str">
        <f>VLOOKUP(A160,'REPORTE'!$A$1:$AG$1961,31,0)</f>
        <v>PICHINCHA</v>
      </c>
      <c r="AE160" s="4" t="str">
        <f>VLOOKUP(A160,'REPORTE'!$A$1:$AG$1961,32,0)</f>
        <v>QUITO</v>
      </c>
      <c r="AF160" s="4" t="str">
        <f>VLOOKUP(A160,'REPORTE'!$A$1:$AG$1961,33,0)</f>
        <v>CONOCOTO</v>
      </c>
      <c r="AG160" s="4" t="str">
        <f>VLOOKUP(AF160,PROVINCIAS!$F$1:$G$1171,2,0)</f>
        <v>RURAL</v>
      </c>
    </row>
    <row r="161" spans="1:33" customFormat="1" hidden="1" x14ac:dyDescent="0.45">
      <c r="A161" s="4">
        <v>1000574</v>
      </c>
      <c r="B161" s="4" t="s">
        <v>9755</v>
      </c>
      <c r="C161" s="7">
        <v>602539439</v>
      </c>
      <c r="D161" s="8">
        <v>50</v>
      </c>
      <c r="E161" s="4" t="s">
        <v>59</v>
      </c>
      <c r="F161" s="4">
        <v>1001469</v>
      </c>
      <c r="G161" s="4">
        <v>12</v>
      </c>
      <c r="H161" s="4">
        <v>4</v>
      </c>
      <c r="I161" s="4" t="str">
        <f t="shared" si="2"/>
        <v>A1</v>
      </c>
      <c r="J161" s="4" t="s">
        <v>10468</v>
      </c>
      <c r="K161" s="4" t="s">
        <v>10469</v>
      </c>
      <c r="L161" s="9">
        <v>44328</v>
      </c>
      <c r="M161" s="9">
        <v>44706</v>
      </c>
      <c r="N161" s="9">
        <v>44617</v>
      </c>
      <c r="O161" s="4">
        <v>2000</v>
      </c>
      <c r="P161" s="4">
        <v>742.09</v>
      </c>
      <c r="Q161" s="4">
        <v>23</v>
      </c>
      <c r="R161" s="4" t="s">
        <v>10995</v>
      </c>
      <c r="S161" s="4" t="s">
        <v>255</v>
      </c>
      <c r="T161" s="4" t="str">
        <f>VLOOKUP(A161,'REPORTE'!$A$1:$AG$1961,19,0)</f>
        <v>Venta al por mayor de prendas de vestir, incluidas prendas (ropa) deportivas.</v>
      </c>
      <c r="U161" s="4" t="str">
        <f>VLOOKUP(A161,'REPORTE'!$A$1:$AG$1961,20,0)</f>
        <v>Venta al por mayor varios</v>
      </c>
      <c r="V161" s="4">
        <v>1000644</v>
      </c>
      <c r="W161" s="4" t="s">
        <v>11205</v>
      </c>
      <c r="X161" s="4" t="s">
        <v>11907</v>
      </c>
      <c r="Y161" s="4" t="s">
        <v>12072</v>
      </c>
      <c r="Z161" s="4" t="s">
        <v>12147</v>
      </c>
      <c r="AA161" s="4" t="s">
        <v>609</v>
      </c>
      <c r="AB161" s="4" t="str">
        <f>VLOOKUP(A161,'REPORTE'!$A$1:$AG$1961,5,0)</f>
        <v>ECUATORIANO(A) INDIGENA</v>
      </c>
      <c r="AC161" s="4" t="str">
        <f>VLOOKUP(A161,'REPORTE'!$A$1:$AG$1961,30,0)</f>
        <v>Universitaria</v>
      </c>
      <c r="AD161" s="4" t="str">
        <f>VLOOKUP(A161,'REPORTE'!$A$1:$AG$1961,31,0)</f>
        <v>CHIMBORAZO</v>
      </c>
      <c r="AE161" s="4" t="str">
        <f>VLOOKUP(A161,'REPORTE'!$A$1:$AG$1961,32,0)</f>
        <v>RIOBAMBA</v>
      </c>
      <c r="AF161" s="4" t="str">
        <f>VLOOKUP(A161,'REPORTE'!$A$1:$AG$1961,33,0)</f>
        <v>CACHA (CAB EN MACHANGARA)</v>
      </c>
      <c r="AG161" s="4" t="str">
        <f>VLOOKUP(AF161,PROVINCIAS!$F$1:$G$1171,2,0)</f>
        <v>RURAL</v>
      </c>
    </row>
    <row r="162" spans="1:33" customFormat="1" hidden="1" x14ac:dyDescent="0.45">
      <c r="A162" s="4">
        <v>1000120</v>
      </c>
      <c r="B162" s="4" t="s">
        <v>9756</v>
      </c>
      <c r="C162" s="7">
        <v>602281784</v>
      </c>
      <c r="D162" s="8">
        <v>57</v>
      </c>
      <c r="E162" s="4" t="s">
        <v>36</v>
      </c>
      <c r="F162" s="4">
        <v>1001472</v>
      </c>
      <c r="G162" s="4">
        <v>12</v>
      </c>
      <c r="H162" s="4">
        <v>0</v>
      </c>
      <c r="I162" s="4" t="str">
        <f t="shared" si="2"/>
        <v>A1</v>
      </c>
      <c r="J162" s="4" t="s">
        <v>10468</v>
      </c>
      <c r="K162" s="4" t="s">
        <v>10469</v>
      </c>
      <c r="L162" s="9">
        <v>44329</v>
      </c>
      <c r="M162" s="9">
        <v>44688</v>
      </c>
      <c r="N162" s="10" t="s">
        <v>776</v>
      </c>
      <c r="O162" s="4">
        <v>2000</v>
      </c>
      <c r="P162" s="4">
        <v>540.52</v>
      </c>
      <c r="Q162" s="4">
        <v>23</v>
      </c>
      <c r="R162" s="4" t="s">
        <v>10994</v>
      </c>
      <c r="S162" s="4" t="s">
        <v>11006</v>
      </c>
      <c r="T162" s="4" t="str">
        <f>VLOOKUP(A162,'REPORTE'!$A$1:$AG$1961,19,0)</f>
        <v>Venta al por mayor de azúcar, chocolate y productos de confiterí­a.</v>
      </c>
      <c r="U162" s="4" t="str">
        <f>VLOOKUP(A162,'REPORTE'!$A$1:$AG$1961,20,0)</f>
        <v>Venta al por mayor varios</v>
      </c>
      <c r="V162" s="4">
        <v>1000150</v>
      </c>
      <c r="W162" s="4" t="s">
        <v>11190</v>
      </c>
      <c r="X162" s="4" t="s">
        <v>11908</v>
      </c>
      <c r="Y162" s="4" t="s">
        <v>12072</v>
      </c>
      <c r="Z162" s="4" t="s">
        <v>12148</v>
      </c>
      <c r="AA162" s="4" t="s">
        <v>74</v>
      </c>
      <c r="AB162" s="4" t="str">
        <f>VLOOKUP(A162,'REPORTE'!$A$1:$AG$1961,5,0)</f>
        <v>ECUATORIANO(A)</v>
      </c>
      <c r="AC162" s="4" t="str">
        <f>VLOOKUP(A162,'REPORTE'!$A$1:$AG$1961,30,0)</f>
        <v>Secundaria</v>
      </c>
      <c r="AD162" s="4" t="str">
        <f>VLOOKUP(A162,'REPORTE'!$A$1:$AG$1961,31,0)</f>
        <v>CHIMBORAZO</v>
      </c>
      <c r="AE162" s="4" t="str">
        <f>VLOOKUP(A162,'REPORTE'!$A$1:$AG$1961,32,0)</f>
        <v>GUANO</v>
      </c>
      <c r="AF162" s="4" t="str">
        <f>VLOOKUP(A162,'REPORTE'!$A$1:$AG$1961,33,0)</f>
        <v>LA MATRIZ</v>
      </c>
      <c r="AG162" s="4" t="str">
        <f>VLOOKUP(AF162,PROVINCIAS!$F$1:$G$1171,2,0)</f>
        <v>URBANA</v>
      </c>
    </row>
    <row r="163" spans="1:33" customFormat="1" hidden="1" x14ac:dyDescent="0.45">
      <c r="A163" s="4">
        <v>1000918</v>
      </c>
      <c r="B163" s="4" t="s">
        <v>9757</v>
      </c>
      <c r="C163" s="7">
        <v>1722125174</v>
      </c>
      <c r="D163" s="8">
        <v>32</v>
      </c>
      <c r="E163" s="4" t="s">
        <v>36</v>
      </c>
      <c r="F163" s="4">
        <v>1001471</v>
      </c>
      <c r="G163" s="4">
        <v>24</v>
      </c>
      <c r="H163" s="4">
        <v>0</v>
      </c>
      <c r="I163" s="4" t="str">
        <f t="shared" si="2"/>
        <v>A1</v>
      </c>
      <c r="J163" s="4" t="s">
        <v>10468</v>
      </c>
      <c r="K163" s="4" t="s">
        <v>10469</v>
      </c>
      <c r="L163" s="9">
        <v>44329</v>
      </c>
      <c r="M163" s="9">
        <v>45056</v>
      </c>
      <c r="N163" s="10" t="s">
        <v>776</v>
      </c>
      <c r="O163" s="4">
        <v>5400</v>
      </c>
      <c r="P163" s="4">
        <v>3608.83</v>
      </c>
      <c r="Q163" s="4">
        <v>18.5</v>
      </c>
      <c r="R163" s="4" t="s">
        <v>10994</v>
      </c>
      <c r="S163" s="4" t="s">
        <v>348</v>
      </c>
      <c r="T163" s="4" t="str">
        <f>VLOOKUP(A163,'REPORTE'!$A$1:$AG$1961,19,0)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163" s="4" t="str">
        <f>VLOOKUP(A163,'REPORTE'!$A$1:$AG$1961,20,0)</f>
        <v>Venta al por menor varios</v>
      </c>
      <c r="V163" s="4">
        <v>1000986</v>
      </c>
      <c r="W163" s="4" t="s">
        <v>11556</v>
      </c>
      <c r="X163" s="4" t="s">
        <v>11838</v>
      </c>
      <c r="Y163" s="4" t="s">
        <v>12072</v>
      </c>
      <c r="Z163" s="4" t="s">
        <v>12149</v>
      </c>
      <c r="AA163" s="4" t="s">
        <v>609</v>
      </c>
      <c r="AB163" s="4" t="str">
        <f>VLOOKUP(A163,'REPORTE'!$A$1:$AG$1961,5,0)</f>
        <v>ECUATORIANO(A) INDIGENA</v>
      </c>
      <c r="AC163" s="4" t="str">
        <f>VLOOKUP(A163,'REPORTE'!$A$1:$AG$1961,30,0)</f>
        <v>Secundaria</v>
      </c>
      <c r="AD163" s="4" t="str">
        <f>VLOOKUP(A163,'REPORTE'!$A$1:$AG$1961,31,0)</f>
        <v>CHIMBORAZO</v>
      </c>
      <c r="AE163" s="4" t="str">
        <f>VLOOKUP(A163,'REPORTE'!$A$1:$AG$1961,32,0)</f>
        <v>RIOBAMBA</v>
      </c>
      <c r="AF163" s="4" t="str">
        <f>VLOOKUP(A163,'REPORTE'!$A$1:$AG$1961,33,0)</f>
        <v>CACHA (CAB EN MACHANGARA)</v>
      </c>
      <c r="AG163" s="4" t="str">
        <f>VLOOKUP(AF163,PROVINCIAS!$F$1:$G$1171,2,0)</f>
        <v>RURAL</v>
      </c>
    </row>
    <row r="164" spans="1:33" customFormat="1" hidden="1" x14ac:dyDescent="0.45">
      <c r="A164" s="4">
        <v>1000181</v>
      </c>
      <c r="B164" s="4" t="s">
        <v>9758</v>
      </c>
      <c r="C164" s="7">
        <v>1723702575</v>
      </c>
      <c r="D164" s="8">
        <v>33</v>
      </c>
      <c r="E164" s="4" t="s">
        <v>59</v>
      </c>
      <c r="F164" s="4">
        <v>1001473</v>
      </c>
      <c r="G164" s="4">
        <v>18</v>
      </c>
      <c r="H164" s="4">
        <v>0</v>
      </c>
      <c r="I164" s="4" t="str">
        <f t="shared" si="2"/>
        <v>A1</v>
      </c>
      <c r="J164" s="4" t="s">
        <v>10468</v>
      </c>
      <c r="K164" s="4" t="s">
        <v>10469</v>
      </c>
      <c r="L164" s="9">
        <v>44330</v>
      </c>
      <c r="M164" s="9">
        <v>44900</v>
      </c>
      <c r="N164" s="10" t="s">
        <v>776</v>
      </c>
      <c r="O164" s="4">
        <v>2500</v>
      </c>
      <c r="P164" s="4">
        <v>1509.89</v>
      </c>
      <c r="Q164" s="4">
        <v>18.5</v>
      </c>
      <c r="R164" s="4" t="s">
        <v>10994</v>
      </c>
      <c r="S164" s="4" t="s">
        <v>11032</v>
      </c>
      <c r="T164" s="4" t="str">
        <f>VLOOKUP(A164,'REPORTE'!$A$1:$AG$1961,19,0)</f>
        <v>Servicios de taxis.</v>
      </c>
      <c r="U164" s="4" t="str">
        <f>VLOOKUP(A164,'REPORTE'!$A$1:$AG$1961,20,0)</f>
        <v>Servicios Varios</v>
      </c>
      <c r="V164" s="4">
        <v>1000246</v>
      </c>
      <c r="W164" s="4" t="s">
        <v>11557</v>
      </c>
      <c r="X164" s="4" t="s">
        <v>11868</v>
      </c>
      <c r="Y164" s="4" t="s">
        <v>12072</v>
      </c>
      <c r="Z164" s="4" t="s">
        <v>12150</v>
      </c>
      <c r="AA164" s="4" t="s">
        <v>609</v>
      </c>
      <c r="AB164" s="4" t="str">
        <f>VLOOKUP(A164,'REPORTE'!$A$1:$AG$1961,5,0)</f>
        <v>ECUATORIANO(A) INDIGENA</v>
      </c>
      <c r="AC164" s="4" t="str">
        <f>VLOOKUP(A164,'REPORTE'!$A$1:$AG$1961,30,0)</f>
        <v>Secundaria</v>
      </c>
      <c r="AD164" s="4" t="str">
        <f>VLOOKUP(A164,'REPORTE'!$A$1:$AG$1961,31,0)</f>
        <v>CHIMBORAZO</v>
      </c>
      <c r="AE164" s="4" t="str">
        <f>VLOOKUP(A164,'REPORTE'!$A$1:$AG$1961,32,0)</f>
        <v>RIOBAMBA</v>
      </c>
      <c r="AF164" s="4" t="str">
        <f>VLOOKUP(A164,'REPORTE'!$A$1:$AG$1961,33,0)</f>
        <v>CACHA (CAB EN MACHANGARA)</v>
      </c>
      <c r="AG164" s="4" t="str">
        <f>VLOOKUP(AF164,PROVINCIAS!$F$1:$G$1171,2,0)</f>
        <v>RURAL</v>
      </c>
    </row>
    <row r="165" spans="1:33" customFormat="1" hidden="1" x14ac:dyDescent="0.45">
      <c r="A165" s="4">
        <v>1000529</v>
      </c>
      <c r="B165" s="4" t="s">
        <v>9759</v>
      </c>
      <c r="C165" s="7">
        <v>1754749719</v>
      </c>
      <c r="D165" s="8">
        <v>25</v>
      </c>
      <c r="E165" s="4" t="s">
        <v>36</v>
      </c>
      <c r="F165" s="4">
        <v>1001474</v>
      </c>
      <c r="G165" s="4">
        <v>24</v>
      </c>
      <c r="H165" s="4">
        <v>55</v>
      </c>
      <c r="I165" s="4" t="str">
        <f t="shared" si="2"/>
        <v>A3</v>
      </c>
      <c r="J165" s="4" t="s">
        <v>10468</v>
      </c>
      <c r="K165" s="4" t="s">
        <v>10469</v>
      </c>
      <c r="L165" s="9">
        <v>44330</v>
      </c>
      <c r="M165" s="9">
        <v>45082</v>
      </c>
      <c r="N165" s="9">
        <v>44566</v>
      </c>
      <c r="O165" s="4">
        <v>2850</v>
      </c>
      <c r="P165" s="4">
        <v>2260.1</v>
      </c>
      <c r="Q165" s="4">
        <v>21.5</v>
      </c>
      <c r="R165" s="4" t="s">
        <v>10995</v>
      </c>
      <c r="S165" s="4" t="s">
        <v>348</v>
      </c>
      <c r="T165" s="4" t="str">
        <f>VLOOKUP(A165,'REPORTE'!$A$1:$AG$1961,19,0)</f>
        <v>Elaboración de prendas y complementos de vestir de papel o guata de celulosa.</v>
      </c>
      <c r="U165" s="4" t="str">
        <f>VLOOKUP(A165,'REPORTE'!$A$1:$AG$1961,20,0)</f>
        <v xml:space="preserve">Actividades varias </v>
      </c>
      <c r="V165" s="4">
        <v>1000602</v>
      </c>
      <c r="W165" s="4" t="s">
        <v>11558</v>
      </c>
      <c r="X165" s="4" t="s">
        <v>11909</v>
      </c>
      <c r="Y165" s="4" t="s">
        <v>12072</v>
      </c>
      <c r="Z165" s="4" t="s">
        <v>11150</v>
      </c>
      <c r="AA165" s="4" t="s">
        <v>609</v>
      </c>
      <c r="AB165" s="4" t="str">
        <f>VLOOKUP(A165,'REPORTE'!$A$1:$AG$1961,5,0)</f>
        <v>ECUATORIANO(A) INDIGENA</v>
      </c>
      <c r="AC165" s="4" t="str">
        <f>VLOOKUP(A165,'REPORTE'!$A$1:$AG$1961,30,0)</f>
        <v>Secundaria</v>
      </c>
      <c r="AD165" s="4" t="str">
        <f>VLOOKUP(A165,'REPORTE'!$A$1:$AG$1961,31,0)</f>
        <v>CHIMBORAZO</v>
      </c>
      <c r="AE165" s="4" t="str">
        <f>VLOOKUP(A165,'REPORTE'!$A$1:$AG$1961,32,0)</f>
        <v>RIOBAMBA</v>
      </c>
      <c r="AF165" s="4" t="str">
        <f>VLOOKUP(A165,'REPORTE'!$A$1:$AG$1961,33,0)</f>
        <v>CACHA (CAB EN MACHANGARA)</v>
      </c>
      <c r="AG165" s="4" t="str">
        <f>VLOOKUP(AF165,PROVINCIAS!$F$1:$G$1171,2,0)</f>
        <v>RURAL</v>
      </c>
    </row>
    <row r="166" spans="1:33" x14ac:dyDescent="0.45">
      <c r="A166" s="77">
        <v>1000887</v>
      </c>
      <c r="B166" s="77" t="s">
        <v>9760</v>
      </c>
      <c r="C166" s="78">
        <v>602923658</v>
      </c>
      <c r="D166" s="79">
        <v>46</v>
      </c>
      <c r="E166" s="77" t="s">
        <v>36</v>
      </c>
      <c r="F166" s="77">
        <v>1001478</v>
      </c>
      <c r="G166" s="77">
        <v>18</v>
      </c>
      <c r="H166" s="77">
        <v>0</v>
      </c>
      <c r="I166" s="77" t="str">
        <f t="shared" si="2"/>
        <v>A1</v>
      </c>
      <c r="J166" s="77" t="s">
        <v>10466</v>
      </c>
      <c r="K166" s="77" t="s">
        <v>10467</v>
      </c>
      <c r="L166" s="80">
        <v>44330</v>
      </c>
      <c r="M166" s="80">
        <v>44875</v>
      </c>
      <c r="N166" s="81" t="s">
        <v>776</v>
      </c>
      <c r="O166" s="77">
        <v>1500</v>
      </c>
      <c r="P166" s="77">
        <v>795.36</v>
      </c>
      <c r="Q166" s="77">
        <v>16</v>
      </c>
      <c r="R166" s="77" t="s">
        <v>10994</v>
      </c>
      <c r="S166" s="77" t="s">
        <v>11000</v>
      </c>
      <c r="T166" s="77" t="str">
        <f>VLOOKUP(A166,'REPORTE'!$A$1:$AG$1961,19,0)</f>
        <v>Actividades auxiliares de las actividades de servicios financieros n.c.p., como: actividades de tramitación y liquidación de transacciones financieras, incluidas las transacciones con tarjetas de crédito.</v>
      </c>
      <c r="U166" s="77" t="str">
        <f>VLOOKUP(A166,'REPORTE'!$A$1:$AG$1961,20,0)</f>
        <v>Actividades de Servicios Financieros</v>
      </c>
      <c r="V166" s="77">
        <v>1000957</v>
      </c>
      <c r="W166" s="77" t="s">
        <v>11206</v>
      </c>
      <c r="X166" s="77" t="s">
        <v>11877</v>
      </c>
      <c r="Y166" s="77" t="s">
        <v>12072</v>
      </c>
      <c r="Z166" s="77" t="s">
        <v>12151</v>
      </c>
      <c r="AA166" s="77" t="s">
        <v>74</v>
      </c>
      <c r="AB166" s="77" t="str">
        <f>VLOOKUP(A166,'REPORTE'!$A$1:$AG$1961,5,0)</f>
        <v>ECUATORIANO(A)</v>
      </c>
      <c r="AC166" s="77" t="str">
        <f>VLOOKUP(A166,'REPORTE'!$A$1:$AG$1961,30,0)</f>
        <v>Postgrado</v>
      </c>
      <c r="AD166" s="77" t="str">
        <f>VLOOKUP(A166,'REPORTE'!$A$1:$AG$1961,31,0)</f>
        <v>CHIMBORAZO</v>
      </c>
      <c r="AE166" s="77" t="str">
        <f>VLOOKUP(A166,'REPORTE'!$A$1:$AG$1961,32,0)</f>
        <v>GUANO</v>
      </c>
      <c r="AF166" s="77" t="str">
        <f>VLOOKUP(A166,'REPORTE'!$A$1:$AG$1961,33,0)</f>
        <v>EL ROSARIO</v>
      </c>
      <c r="AG166" s="77" t="str">
        <f>VLOOKUP(AF166,PROVINCIAS!$F$1:$G$1171,2,0)</f>
        <v>RURAL</v>
      </c>
    </row>
    <row r="167" spans="1:33" customFormat="1" hidden="1" x14ac:dyDescent="0.45">
      <c r="A167" s="4">
        <v>1001218</v>
      </c>
      <c r="B167" s="4" t="s">
        <v>9761</v>
      </c>
      <c r="C167" s="7">
        <v>1719683722</v>
      </c>
      <c r="D167" s="8">
        <v>38</v>
      </c>
      <c r="E167" s="4" t="s">
        <v>36</v>
      </c>
      <c r="F167" s="4">
        <v>1001480</v>
      </c>
      <c r="G167" s="4">
        <v>12</v>
      </c>
      <c r="H167" s="4">
        <v>12</v>
      </c>
      <c r="I167" s="4" t="str">
        <f t="shared" si="2"/>
        <v>A2</v>
      </c>
      <c r="J167" s="4" t="s">
        <v>10468</v>
      </c>
      <c r="K167" s="4" t="s">
        <v>10469</v>
      </c>
      <c r="L167" s="9">
        <v>44333</v>
      </c>
      <c r="M167" s="9">
        <v>44698</v>
      </c>
      <c r="N167" s="9">
        <v>44609</v>
      </c>
      <c r="O167" s="4">
        <v>1500</v>
      </c>
      <c r="P167" s="4">
        <v>542.35</v>
      </c>
      <c r="Q167" s="4">
        <v>23</v>
      </c>
      <c r="R167" s="4" t="s">
        <v>10995</v>
      </c>
      <c r="S167" s="4" t="s">
        <v>348</v>
      </c>
      <c r="T167" s="4" t="str">
        <f>VLOOKUP(A167,'REPORTE'!$A$1:$AG$1961,19,0)</f>
        <v>Venta al por menor de frutas, legumbres y hortalizas frescas o en conserva en establecimientos especializados.</v>
      </c>
      <c r="U167" s="4" t="str">
        <f>VLOOKUP(A167,'REPORTE'!$A$1:$AG$1961,20,0)</f>
        <v>Venta al por menor varios</v>
      </c>
      <c r="V167" s="4">
        <v>1001295</v>
      </c>
      <c r="W167" s="4" t="s">
        <v>11207</v>
      </c>
      <c r="X167" s="4" t="s">
        <v>11859</v>
      </c>
      <c r="Y167" s="4" t="s">
        <v>12072</v>
      </c>
      <c r="Z167" s="4" t="s">
        <v>12100</v>
      </c>
      <c r="AA167" s="4" t="s">
        <v>609</v>
      </c>
      <c r="AB167" s="4" t="str">
        <f>VLOOKUP(A167,'REPORTE'!$A$1:$AG$1961,5,0)</f>
        <v>ECUATORIANO(A)</v>
      </c>
      <c r="AC167" s="4" t="str">
        <f>VLOOKUP(A167,'REPORTE'!$A$1:$AG$1961,30,0)</f>
        <v>Primaria</v>
      </c>
      <c r="AD167" s="4" t="str">
        <f>VLOOKUP(A167,'REPORTE'!$A$1:$AG$1961,31,0)</f>
        <v>CHIMBORAZO</v>
      </c>
      <c r="AE167" s="4" t="str">
        <f>VLOOKUP(A167,'REPORTE'!$A$1:$AG$1961,32,0)</f>
        <v>COLTA</v>
      </c>
      <c r="AF167" s="4" t="str">
        <f>VLOOKUP(A167,'REPORTE'!$A$1:$AG$1961,33,0)</f>
        <v>CAJABAMBA</v>
      </c>
      <c r="AG167" s="4" t="str">
        <f>VLOOKUP(AF167,PROVINCIAS!$F$1:$G$1171,2,0)</f>
        <v>URBANA</v>
      </c>
    </row>
    <row r="168" spans="1:33" customFormat="1" hidden="1" x14ac:dyDescent="0.45">
      <c r="A168" s="4">
        <v>1000369</v>
      </c>
      <c r="B168" s="4" t="s">
        <v>9762</v>
      </c>
      <c r="C168" s="7">
        <v>1727443150</v>
      </c>
      <c r="D168" s="8">
        <v>27</v>
      </c>
      <c r="E168" s="4" t="s">
        <v>36</v>
      </c>
      <c r="F168" s="4">
        <v>1001481</v>
      </c>
      <c r="G168" s="4">
        <v>18</v>
      </c>
      <c r="H168" s="4">
        <v>76</v>
      </c>
      <c r="I168" s="4" t="str">
        <f t="shared" si="2"/>
        <v>B2</v>
      </c>
      <c r="J168" s="4" t="s">
        <v>10468</v>
      </c>
      <c r="K168" s="4" t="s">
        <v>10469</v>
      </c>
      <c r="L168" s="9">
        <v>44334</v>
      </c>
      <c r="M168" s="9">
        <v>44880</v>
      </c>
      <c r="N168" s="9">
        <v>44545</v>
      </c>
      <c r="O168" s="4">
        <v>1500</v>
      </c>
      <c r="P168" s="4">
        <v>1056.07</v>
      </c>
      <c r="Q168" s="4">
        <v>23</v>
      </c>
      <c r="R168" s="4" t="s">
        <v>10993</v>
      </c>
      <c r="S168" s="4" t="s">
        <v>11033</v>
      </c>
      <c r="T168" s="4" t="str">
        <f>VLOOKUP(A168,'REPORTE'!$A$1:$AG$1961,19,0)</f>
        <v>Actividades de análisis y pruebas relacionadas a campos cientí­ficos.</v>
      </c>
      <c r="U168" s="4" t="str">
        <f>VLOOKUP(A168,'REPORTE'!$A$1:$AG$1961,20,0)</f>
        <v>Actividades de análisis y pruebas relacionadas a campos cientí­ficos.</v>
      </c>
      <c r="V168" s="4">
        <v>1000432</v>
      </c>
      <c r="W168" s="4" t="s">
        <v>11208</v>
      </c>
      <c r="X168" s="4" t="s">
        <v>11910</v>
      </c>
      <c r="Y168" s="4" t="s">
        <v>12072</v>
      </c>
      <c r="Z168" s="4" t="s">
        <v>12102</v>
      </c>
      <c r="AA168" s="4" t="s">
        <v>609</v>
      </c>
      <c r="AB168" s="4" t="str">
        <f>VLOOKUP(A168,'REPORTE'!$A$1:$AG$1961,5,0)</f>
        <v>ECUATORIANO(A)</v>
      </c>
      <c r="AC168" s="4" t="str">
        <f>VLOOKUP(A168,'REPORTE'!$A$1:$AG$1961,30,0)</f>
        <v>Universitaria</v>
      </c>
      <c r="AD168" s="4" t="str">
        <f>VLOOKUP(A168,'REPORTE'!$A$1:$AG$1961,31,0)</f>
        <v>PICHINCHA</v>
      </c>
      <c r="AE168" s="4" t="str">
        <f>VLOOKUP(A168,'REPORTE'!$A$1:$AG$1961,32,0)</f>
        <v>QUITO</v>
      </c>
      <c r="AF168" s="4" t="str">
        <f>VLOOKUP(A168,'REPORTE'!$A$1:$AG$1961,33,0)</f>
        <v>SAN BLAS</v>
      </c>
      <c r="AG168" s="4" t="str">
        <f>VLOOKUP(AF168,PROVINCIAS!$F$1:$G$1171,2,0)</f>
        <v>URBANA</v>
      </c>
    </row>
    <row r="169" spans="1:33" customFormat="1" hidden="1" x14ac:dyDescent="0.45">
      <c r="A169" s="4">
        <v>1001000</v>
      </c>
      <c r="B169" s="4" t="s">
        <v>9763</v>
      </c>
      <c r="C169" s="7">
        <v>1706508403</v>
      </c>
      <c r="D169" s="8">
        <v>60</v>
      </c>
      <c r="E169" s="4" t="s">
        <v>36</v>
      </c>
      <c r="F169" s="4">
        <v>1001483</v>
      </c>
      <c r="G169" s="4">
        <v>24</v>
      </c>
      <c r="H169" s="4">
        <v>35</v>
      </c>
      <c r="I169" s="4" t="str">
        <f t="shared" si="2"/>
        <v>A3</v>
      </c>
      <c r="J169" s="4" t="s">
        <v>10468</v>
      </c>
      <c r="K169" s="4" t="s">
        <v>10469</v>
      </c>
      <c r="L169" s="9">
        <v>44334</v>
      </c>
      <c r="M169" s="9">
        <v>45071</v>
      </c>
      <c r="N169" s="9">
        <v>44586</v>
      </c>
      <c r="O169" s="4">
        <v>4000</v>
      </c>
      <c r="P169" s="4">
        <v>2958.48</v>
      </c>
      <c r="Q169" s="4">
        <v>21.5</v>
      </c>
      <c r="R169" s="4" t="s">
        <v>10995</v>
      </c>
      <c r="S169" s="4" t="s">
        <v>348</v>
      </c>
      <c r="T169" s="4" t="str">
        <f>VLOOKUP(A169,'REPORTE'!$A$1:$AG$1961,19,0)</f>
        <v>Actividades de acondicionamiento y mantenimiento de terrenos para usos agrí­colas: plantación o siembra de cultivos y cosecha, poda de árboles frutales y viñas, transplante de arroz y entresacado de remolacha.</v>
      </c>
      <c r="U169" s="4" t="str">
        <f>VLOOKUP(A169,'REPORTE'!$A$1:$AG$1961,20,0)</f>
        <v>Actividades de acondicionamiento y mantenimiento de terrenos para usos agrí­colas</v>
      </c>
      <c r="V169" s="4">
        <v>1001069</v>
      </c>
      <c r="W169" s="4" t="s">
        <v>11559</v>
      </c>
      <c r="X169" s="4" t="s">
        <v>11911</v>
      </c>
      <c r="Y169" s="4" t="s">
        <v>12072</v>
      </c>
      <c r="Z169" s="4" t="s">
        <v>11150</v>
      </c>
      <c r="AA169" s="4" t="s">
        <v>609</v>
      </c>
      <c r="AB169" s="4" t="str">
        <f>VLOOKUP(A169,'REPORTE'!$A$1:$AG$1961,5,0)</f>
        <v>ECUATORIANO(A)</v>
      </c>
      <c r="AC169" s="4" t="str">
        <f>VLOOKUP(A169,'REPORTE'!$A$1:$AG$1961,30,0)</f>
        <v>Primaria</v>
      </c>
      <c r="AD169" s="4" t="str">
        <f>VLOOKUP(A169,'REPORTE'!$A$1:$AG$1961,31,0)</f>
        <v>PICHINCHA</v>
      </c>
      <c r="AE169" s="4" t="str">
        <f>VLOOKUP(A169,'REPORTE'!$A$1:$AG$1961,32,0)</f>
        <v>QUITO</v>
      </c>
      <c r="AF169" s="4" t="str">
        <f>VLOOKUP(A169,'REPORTE'!$A$1:$AG$1961,33,0)</f>
        <v>LA LIBERTAD</v>
      </c>
      <c r="AG169" s="4" t="str">
        <f>VLOOKUP(AF169,PROVINCIAS!$F$1:$G$1171,2,0)</f>
        <v>RURAL</v>
      </c>
    </row>
    <row r="170" spans="1:33" customFormat="1" hidden="1" x14ac:dyDescent="0.45">
      <c r="A170" s="4">
        <v>1001222</v>
      </c>
      <c r="B170" s="4" t="s">
        <v>9764</v>
      </c>
      <c r="C170" s="7">
        <v>1714025754</v>
      </c>
      <c r="D170" s="8">
        <v>46</v>
      </c>
      <c r="E170" s="4" t="s">
        <v>36</v>
      </c>
      <c r="F170" s="4">
        <v>1001482</v>
      </c>
      <c r="G170" s="4">
        <v>12</v>
      </c>
      <c r="H170" s="4">
        <v>14</v>
      </c>
      <c r="I170" s="4" t="str">
        <f t="shared" si="2"/>
        <v>A2</v>
      </c>
      <c r="J170" s="4" t="s">
        <v>10468</v>
      </c>
      <c r="K170" s="4" t="s">
        <v>10469</v>
      </c>
      <c r="L170" s="9">
        <v>44334</v>
      </c>
      <c r="M170" s="9">
        <v>44696</v>
      </c>
      <c r="N170" s="9">
        <v>44607</v>
      </c>
      <c r="O170" s="4">
        <v>1500</v>
      </c>
      <c r="P170" s="4">
        <v>539.47</v>
      </c>
      <c r="Q170" s="4">
        <v>23</v>
      </c>
      <c r="R170" s="4" t="s">
        <v>10995</v>
      </c>
      <c r="S170" s="4" t="s">
        <v>11034</v>
      </c>
      <c r="T170" s="4" t="str">
        <f>VLOOKUP(A170,'REPORTE'!$A$1:$AG$1961,19,0)</f>
        <v>Actividades de casas de convalecencia, clí­nicas de reposo con atención de enfermerí­a y residencias con cuidados de enfermerí­a.</v>
      </c>
      <c r="U170" s="4" t="str">
        <f>VLOOKUP(A170,'REPORTE'!$A$1:$AG$1961,20,0)</f>
        <v>Actividades de casas beneficas</v>
      </c>
      <c r="V170" s="4">
        <v>1001299</v>
      </c>
      <c r="W170" s="4" t="s">
        <v>11207</v>
      </c>
      <c r="X170" s="4" t="s">
        <v>11834</v>
      </c>
      <c r="Y170" s="4" t="s">
        <v>12072</v>
      </c>
      <c r="Z170" s="4" t="s">
        <v>12100</v>
      </c>
      <c r="AA170" s="4" t="s">
        <v>609</v>
      </c>
      <c r="AB170" s="4" t="str">
        <f>VLOOKUP(A170,'REPORTE'!$A$1:$AG$1961,5,0)</f>
        <v>ECUATORIANO(A)</v>
      </c>
      <c r="AC170" s="4" t="str">
        <f>VLOOKUP(A170,'REPORTE'!$A$1:$AG$1961,30,0)</f>
        <v>Secundaria</v>
      </c>
      <c r="AD170" s="4" t="str">
        <f>VLOOKUP(A170,'REPORTE'!$A$1:$AG$1961,31,0)</f>
        <v>ORELLANA</v>
      </c>
      <c r="AE170" s="4" t="str">
        <f>VLOOKUP(A170,'REPORTE'!$A$1:$AG$1961,32,0)</f>
        <v>ORELLANA</v>
      </c>
      <c r="AF170" s="4" t="str">
        <f>VLOOKUP(A170,'REPORTE'!$A$1:$AG$1961,33,0)</f>
        <v>SAN LUIS DE ARMENIA</v>
      </c>
      <c r="AG170" s="4" t="str">
        <f>VLOOKUP(AF170,PROVINCIAS!$F$1:$G$1171,2,0)</f>
        <v>RURAL</v>
      </c>
    </row>
    <row r="171" spans="1:33" customFormat="1" hidden="1" x14ac:dyDescent="0.45">
      <c r="A171" s="4">
        <v>1000137</v>
      </c>
      <c r="B171" s="4" t="s">
        <v>9765</v>
      </c>
      <c r="C171" s="7">
        <v>604465039</v>
      </c>
      <c r="D171" s="8">
        <v>35</v>
      </c>
      <c r="E171" s="4" t="s">
        <v>36</v>
      </c>
      <c r="F171" s="4">
        <v>1001489</v>
      </c>
      <c r="G171" s="4">
        <v>36</v>
      </c>
      <c r="H171" s="4">
        <v>0</v>
      </c>
      <c r="I171" s="4" t="str">
        <f t="shared" si="2"/>
        <v>A1</v>
      </c>
      <c r="J171" s="4" t="s">
        <v>10468</v>
      </c>
      <c r="K171" s="4" t="s">
        <v>10469</v>
      </c>
      <c r="L171" s="9">
        <v>44335</v>
      </c>
      <c r="M171" s="9">
        <v>45427</v>
      </c>
      <c r="N171" s="10" t="s">
        <v>776</v>
      </c>
      <c r="O171" s="4">
        <v>10000</v>
      </c>
      <c r="P171" s="4">
        <v>8071.83</v>
      </c>
      <c r="Q171" s="4">
        <v>21.5</v>
      </c>
      <c r="R171" s="4" t="s">
        <v>10994</v>
      </c>
      <c r="S171" s="4" t="s">
        <v>348</v>
      </c>
      <c r="T171" s="4" t="str">
        <f>VLOOKUP(A171,'REPORTE'!$A$1:$AG$1961,19,0)</f>
        <v>Venta al por mayor de frutas, legumbres y hortalizas.</v>
      </c>
      <c r="U171" s="4" t="str">
        <f>VLOOKUP(A171,'REPORTE'!$A$1:$AG$1961,20,0)</f>
        <v>Venta al por mayor varios</v>
      </c>
      <c r="V171" s="4">
        <v>1000192</v>
      </c>
      <c r="W171" s="4" t="s">
        <v>11560</v>
      </c>
      <c r="X171" s="4" t="s">
        <v>11912</v>
      </c>
      <c r="Y171" s="4" t="s">
        <v>12072</v>
      </c>
      <c r="Z171" s="4" t="s">
        <v>12152</v>
      </c>
      <c r="AA171" s="4" t="s">
        <v>609</v>
      </c>
      <c r="AB171" s="4" t="str">
        <f>VLOOKUP(A171,'REPORTE'!$A$1:$AG$1961,5,0)</f>
        <v>ECUATORIANO(A) INDIGENA</v>
      </c>
      <c r="AC171" s="4" t="str">
        <f>VLOOKUP(A171,'REPORTE'!$A$1:$AG$1961,30,0)</f>
        <v>Secundaria</v>
      </c>
      <c r="AD171" s="4" t="str">
        <f>VLOOKUP(A171,'REPORTE'!$A$1:$AG$1961,31,0)</f>
        <v>CHIMBORAZO</v>
      </c>
      <c r="AE171" s="4" t="str">
        <f>VLOOKUP(A171,'REPORTE'!$A$1:$AG$1961,32,0)</f>
        <v>RIOBAMBA</v>
      </c>
      <c r="AF171" s="4" t="str">
        <f>VLOOKUP(A171,'REPORTE'!$A$1:$AG$1961,33,0)</f>
        <v>YARUQUIES</v>
      </c>
      <c r="AG171" s="4" t="str">
        <f>VLOOKUP(AF171,PROVINCIAS!$F$1:$G$1171,2,0)</f>
        <v>URBANA</v>
      </c>
    </row>
    <row r="172" spans="1:33" customFormat="1" hidden="1" x14ac:dyDescent="0.45">
      <c r="A172" s="4">
        <v>1001224</v>
      </c>
      <c r="B172" s="4" t="s">
        <v>9766</v>
      </c>
      <c r="C172" s="7">
        <v>1703465151</v>
      </c>
      <c r="D172" s="8">
        <v>70</v>
      </c>
      <c r="E172" s="4" t="s">
        <v>59</v>
      </c>
      <c r="F172" s="4">
        <v>1001487</v>
      </c>
      <c r="G172" s="4">
        <v>18</v>
      </c>
      <c r="H172" s="4">
        <v>0</v>
      </c>
      <c r="I172" s="4" t="str">
        <f t="shared" si="2"/>
        <v>A1</v>
      </c>
      <c r="J172" s="4" t="s">
        <v>10468</v>
      </c>
      <c r="K172" s="4" t="s">
        <v>10469</v>
      </c>
      <c r="L172" s="9">
        <v>44335</v>
      </c>
      <c r="M172" s="9">
        <v>44880</v>
      </c>
      <c r="N172" s="10" t="s">
        <v>776</v>
      </c>
      <c r="O172" s="4">
        <v>2000</v>
      </c>
      <c r="P172" s="4">
        <v>1085.68</v>
      </c>
      <c r="Q172" s="4">
        <v>23</v>
      </c>
      <c r="R172" s="4" t="s">
        <v>10994</v>
      </c>
      <c r="S172" s="4" t="s">
        <v>11035</v>
      </c>
      <c r="T172" s="4" t="str">
        <f>VLOOKUP(A172,'REPORTE'!$A$1:$AG$1961,19,0)</f>
        <v>Otros tipos de actividades de venta al por menor de artí­culos de segunda mano, usados, incluidas actividades de casas de subastas de estos artí­culos en establecimientos especializados.</v>
      </c>
      <c r="U172" s="4" t="str">
        <f>VLOOKUP(A172,'REPORTE'!$A$1:$AG$1961,20,0)</f>
        <v>Otras actividades y cultivos</v>
      </c>
      <c r="V172" s="4">
        <v>1001300</v>
      </c>
      <c r="W172" s="4" t="s">
        <v>11204</v>
      </c>
      <c r="X172" s="4" t="s">
        <v>11891</v>
      </c>
      <c r="Y172" s="4" t="s">
        <v>12072</v>
      </c>
      <c r="Z172" s="4" t="s">
        <v>12153</v>
      </c>
      <c r="AA172" s="4" t="s">
        <v>609</v>
      </c>
      <c r="AB172" s="4" t="str">
        <f>VLOOKUP(A172,'REPORTE'!$A$1:$AG$1961,5,0)</f>
        <v>ECUATORIANO(A)</v>
      </c>
      <c r="AC172" s="4" t="str">
        <f>VLOOKUP(A172,'REPORTE'!$A$1:$AG$1961,30,0)</f>
        <v>Secundaria</v>
      </c>
      <c r="AD172" s="4" t="str">
        <f>VLOOKUP(A172,'REPORTE'!$A$1:$AG$1961,31,0)</f>
        <v>TUNGURAHUA</v>
      </c>
      <c r="AE172" s="4" t="str">
        <f>VLOOKUP(A172,'REPORTE'!$A$1:$AG$1961,32,0)</f>
        <v>AMBATO</v>
      </c>
      <c r="AF172" s="4" t="str">
        <f>VLOOKUP(A172,'REPORTE'!$A$1:$AG$1961,33,0)</f>
        <v>MATRIZ</v>
      </c>
      <c r="AG172" s="4" t="str">
        <f>VLOOKUP(AF172,PROVINCIAS!$F$1:$G$1171,2,0)</f>
        <v>URBANA</v>
      </c>
    </row>
    <row r="173" spans="1:33" customFormat="1" hidden="1" x14ac:dyDescent="0.45">
      <c r="A173" s="4">
        <v>1001221</v>
      </c>
      <c r="B173" s="4" t="s">
        <v>9767</v>
      </c>
      <c r="C173" s="7">
        <v>1705227047</v>
      </c>
      <c r="D173" s="8">
        <v>55</v>
      </c>
      <c r="E173" s="4" t="s">
        <v>36</v>
      </c>
      <c r="F173" s="4">
        <v>1001495</v>
      </c>
      <c r="G173" s="4">
        <v>18</v>
      </c>
      <c r="H173" s="4">
        <v>35</v>
      </c>
      <c r="I173" s="4" t="str">
        <f t="shared" si="2"/>
        <v>A3</v>
      </c>
      <c r="J173" s="4" t="s">
        <v>10468</v>
      </c>
      <c r="K173" s="4" t="s">
        <v>10469</v>
      </c>
      <c r="L173" s="9">
        <v>44337</v>
      </c>
      <c r="M173" s="9">
        <v>44890</v>
      </c>
      <c r="N173" s="9">
        <v>44586</v>
      </c>
      <c r="O173" s="4">
        <v>1000</v>
      </c>
      <c r="P173" s="4">
        <v>637.97</v>
      </c>
      <c r="Q173" s="4">
        <v>23</v>
      </c>
      <c r="R173" s="4" t="s">
        <v>10995</v>
      </c>
      <c r="S173" s="4" t="s">
        <v>11036</v>
      </c>
      <c r="T173" s="4" t="str">
        <f>VLOOKUP(A173,'REPORTE'!$A$1:$AG$1961,19,0)</f>
        <v>Venta al por menor de alimentos, bebidas y productos del tabaco en puestos de venta o mercados.</v>
      </c>
      <c r="U173" s="4" t="str">
        <f>VLOOKUP(A173,'REPORTE'!$A$1:$AG$1961,20,0)</f>
        <v>Venta al por menor varios</v>
      </c>
      <c r="V173" s="4">
        <v>1001298</v>
      </c>
      <c r="W173" s="4" t="s">
        <v>11209</v>
      </c>
      <c r="X173" s="4" t="s">
        <v>11913</v>
      </c>
      <c r="Y173" s="4" t="s">
        <v>12072</v>
      </c>
      <c r="Z173" s="4" t="s">
        <v>11150</v>
      </c>
      <c r="AA173" s="4" t="s">
        <v>609</v>
      </c>
      <c r="AB173" s="4" t="str">
        <f>VLOOKUP(A173,'REPORTE'!$A$1:$AG$1961,5,0)</f>
        <v>ECUATORIANO(A)</v>
      </c>
      <c r="AC173" s="4" t="str">
        <f>VLOOKUP(A173,'REPORTE'!$A$1:$AG$1961,30,0)</f>
        <v>Secundaria</v>
      </c>
      <c r="AD173" s="4" t="str">
        <f>VLOOKUP(A173,'REPORTE'!$A$1:$AG$1961,31,0)</f>
        <v>PICHINCHA</v>
      </c>
      <c r="AE173" s="4" t="str">
        <f>VLOOKUP(A173,'REPORTE'!$A$1:$AG$1961,32,0)</f>
        <v>QUITO</v>
      </c>
      <c r="AF173" s="4" t="str">
        <f>VLOOKUP(A173,'REPORTE'!$A$1:$AG$1961,33,0)</f>
        <v>COTOCOLLAO</v>
      </c>
      <c r="AG173" s="4" t="str">
        <f>VLOOKUP(AF173,PROVINCIAS!$F$1:$G$1171,2,0)</f>
        <v>URBANA</v>
      </c>
    </row>
    <row r="174" spans="1:33" customFormat="1" hidden="1" x14ac:dyDescent="0.45">
      <c r="A174" s="4">
        <v>1000489</v>
      </c>
      <c r="B174" s="4" t="s">
        <v>9768</v>
      </c>
      <c r="C174" s="7">
        <v>1721771200</v>
      </c>
      <c r="D174" s="8">
        <v>34</v>
      </c>
      <c r="E174" s="4" t="s">
        <v>59</v>
      </c>
      <c r="F174" s="4">
        <v>1001499</v>
      </c>
      <c r="G174" s="4">
        <v>36</v>
      </c>
      <c r="H174" s="4">
        <v>4</v>
      </c>
      <c r="I174" s="4" t="str">
        <f t="shared" si="2"/>
        <v>A1</v>
      </c>
      <c r="J174" s="4" t="s">
        <v>10468</v>
      </c>
      <c r="K174" s="4" t="s">
        <v>10469</v>
      </c>
      <c r="L174" s="9">
        <v>44338</v>
      </c>
      <c r="M174" s="9">
        <v>45437</v>
      </c>
      <c r="N174" s="9">
        <v>44617</v>
      </c>
      <c r="O174" s="4">
        <v>3500</v>
      </c>
      <c r="P174" s="4">
        <v>2894.68</v>
      </c>
      <c r="Q174" s="4">
        <v>18.5</v>
      </c>
      <c r="R174" s="4" t="s">
        <v>10995</v>
      </c>
      <c r="S174" s="4" t="s">
        <v>11007</v>
      </c>
      <c r="T174" s="4" t="str">
        <f>VLOOKUP(A174,'REPORTE'!$A$1:$AG$1961,19,0)</f>
        <v>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v>
      </c>
      <c r="U174" s="4" t="str">
        <f>VLOOKUP(A174,'REPORTE'!$A$1:$AG$1961,20,0)</f>
        <v>Construcción y diseño industrial</v>
      </c>
      <c r="V174" s="4">
        <v>1000558</v>
      </c>
      <c r="W174" s="4" t="s">
        <v>11561</v>
      </c>
      <c r="X174" s="4" t="s">
        <v>11914</v>
      </c>
      <c r="Y174" s="4" t="s">
        <v>12072</v>
      </c>
      <c r="Z174" s="4" t="s">
        <v>11150</v>
      </c>
      <c r="AA174" s="4" t="s">
        <v>609</v>
      </c>
      <c r="AB174" s="4" t="str">
        <f>VLOOKUP(A174,'REPORTE'!$A$1:$AG$1961,5,0)</f>
        <v>ECUATORIANO(A)</v>
      </c>
      <c r="AC174" s="4" t="str">
        <f>VLOOKUP(A174,'REPORTE'!$A$1:$AG$1961,30,0)</f>
        <v>Primaria</v>
      </c>
      <c r="AD174" s="4" t="str">
        <f>VLOOKUP(A174,'REPORTE'!$A$1:$AG$1961,31,0)</f>
        <v>PICHINCHA</v>
      </c>
      <c r="AE174" s="4" t="str">
        <f>VLOOKUP(A174,'REPORTE'!$A$1:$AG$1961,32,0)</f>
        <v>QUITO</v>
      </c>
      <c r="AF174" s="4" t="str">
        <f>VLOOKUP(A174,'REPORTE'!$A$1:$AG$1961,33,0)</f>
        <v>COTOCOLLAO</v>
      </c>
      <c r="AG174" s="4" t="str">
        <f>VLOOKUP(AF174,PROVINCIAS!$F$1:$G$1171,2,0)</f>
        <v>URBANA</v>
      </c>
    </row>
    <row r="175" spans="1:33" x14ac:dyDescent="0.45">
      <c r="A175" s="77">
        <v>1000821</v>
      </c>
      <c r="B175" s="77" t="s">
        <v>9613</v>
      </c>
      <c r="C175" s="78">
        <v>1725449886</v>
      </c>
      <c r="D175" s="79">
        <v>24</v>
      </c>
      <c r="E175" s="77" t="s">
        <v>59</v>
      </c>
      <c r="F175" s="77">
        <v>1001501</v>
      </c>
      <c r="G175" s="77">
        <v>1</v>
      </c>
      <c r="H175" s="77">
        <v>0</v>
      </c>
      <c r="I175" s="77" t="str">
        <f t="shared" si="2"/>
        <v>A1</v>
      </c>
      <c r="J175" s="77" t="s">
        <v>10466</v>
      </c>
      <c r="K175" s="77" t="s">
        <v>10467</v>
      </c>
      <c r="L175" s="80">
        <v>44338</v>
      </c>
      <c r="M175" s="80">
        <v>44703</v>
      </c>
      <c r="N175" s="81" t="s">
        <v>776</v>
      </c>
      <c r="O175" s="77">
        <v>1000</v>
      </c>
      <c r="P175" s="77">
        <v>1000</v>
      </c>
      <c r="Q175" s="77">
        <v>14</v>
      </c>
      <c r="R175" s="77" t="s">
        <v>10994</v>
      </c>
      <c r="S175" s="77" t="s">
        <v>11000</v>
      </c>
      <c r="T175" s="77" t="str">
        <f>VLOOKUP(A175,'REPORTE'!$A$1:$AG$1961,19,0)</f>
        <v>Venta al por mayor de frutas, legumbres y hortalizas.</v>
      </c>
      <c r="U175" s="77" t="str">
        <f>VLOOKUP(A175,'REPORTE'!$A$1:$AG$1961,20,0)</f>
        <v>Venta al por mayor varios</v>
      </c>
      <c r="V175" s="77">
        <v>1000892</v>
      </c>
      <c r="W175" s="77" t="s">
        <v>11210</v>
      </c>
      <c r="X175" s="77" t="s">
        <v>11842</v>
      </c>
      <c r="Y175" s="77" t="s">
        <v>12072</v>
      </c>
      <c r="Z175" s="77" t="s">
        <v>12080</v>
      </c>
      <c r="AA175" s="77" t="s">
        <v>609</v>
      </c>
      <c r="AB175" s="77" t="str">
        <f>VLOOKUP(A175,'REPORTE'!$A$1:$AG$1961,5,0)</f>
        <v>ECUATORIANO(A) INDIGENA</v>
      </c>
      <c r="AC175" s="77" t="str">
        <f>VLOOKUP(A175,'REPORTE'!$A$1:$AG$1961,30,0)</f>
        <v>Secundaria</v>
      </c>
      <c r="AD175" s="77" t="str">
        <f>VLOOKUP(A175,'REPORTE'!$A$1:$AG$1961,31,0)</f>
        <v>CHIMBORAZO</v>
      </c>
      <c r="AE175" s="77" t="str">
        <f>VLOOKUP(A175,'REPORTE'!$A$1:$AG$1961,32,0)</f>
        <v>RIOBAMBA</v>
      </c>
      <c r="AF175" s="77" t="str">
        <f>VLOOKUP(A175,'REPORTE'!$A$1:$AG$1961,33,0)</f>
        <v>CACHA (CAB EN MACHANGARA)</v>
      </c>
      <c r="AG175" s="77" t="str">
        <f>VLOOKUP(AF175,PROVINCIAS!$F$1:$G$1171,2,0)</f>
        <v>RURAL</v>
      </c>
    </row>
    <row r="176" spans="1:33" customFormat="1" hidden="1" x14ac:dyDescent="0.45">
      <c r="A176" s="4">
        <v>1000850</v>
      </c>
      <c r="B176" s="4" t="s">
        <v>9769</v>
      </c>
      <c r="C176" s="7">
        <v>604834226</v>
      </c>
      <c r="D176" s="8">
        <v>28</v>
      </c>
      <c r="E176" s="4" t="s">
        <v>59</v>
      </c>
      <c r="F176" s="4">
        <v>1001502</v>
      </c>
      <c r="G176" s="4">
        <v>20</v>
      </c>
      <c r="H176" s="4">
        <v>9</v>
      </c>
      <c r="I176" s="4" t="str">
        <f t="shared" si="2"/>
        <v>A2</v>
      </c>
      <c r="J176" s="4" t="s">
        <v>10468</v>
      </c>
      <c r="K176" s="4" t="s">
        <v>10469</v>
      </c>
      <c r="L176" s="9">
        <v>44338</v>
      </c>
      <c r="M176" s="9">
        <v>44946</v>
      </c>
      <c r="N176" s="9">
        <v>44612</v>
      </c>
      <c r="O176" s="4">
        <v>1360</v>
      </c>
      <c r="P176" s="4">
        <v>878.89</v>
      </c>
      <c r="Q176" s="4">
        <v>23</v>
      </c>
      <c r="R176" s="4" t="s">
        <v>10995</v>
      </c>
      <c r="S176" s="4" t="s">
        <v>244</v>
      </c>
      <c r="T176" s="4" t="str">
        <f>VLOOKUP(A176,'REPORTE'!$A$1:$AG$1961,19,0)</f>
        <v>Empleado Privado</v>
      </c>
      <c r="U176" s="4" t="str">
        <f>VLOOKUP(A176,'REPORTE'!$A$1:$AG$1961,20,0)</f>
        <v>Empleado Privado</v>
      </c>
      <c r="V176" s="4">
        <v>1000920</v>
      </c>
      <c r="W176" s="4" t="s">
        <v>11211</v>
      </c>
      <c r="X176" s="4" t="s">
        <v>11891</v>
      </c>
      <c r="Y176" s="4" t="s">
        <v>12072</v>
      </c>
      <c r="Z176" s="4" t="s">
        <v>11150</v>
      </c>
      <c r="AA176" s="4" t="s">
        <v>74</v>
      </c>
      <c r="AB176" s="4" t="str">
        <f>VLOOKUP(A176,'REPORTE'!$A$1:$AG$1961,5,0)</f>
        <v>ECUATORIANO(A) INDIGENA</v>
      </c>
      <c r="AC176" s="4" t="str">
        <f>VLOOKUP(A176,'REPORTE'!$A$1:$AG$1961,30,0)</f>
        <v>Universitaria</v>
      </c>
      <c r="AD176" s="4" t="str">
        <f>VLOOKUP(A176,'REPORTE'!$A$1:$AG$1961,31,0)</f>
        <v>CHIMBORAZO</v>
      </c>
      <c r="AE176" s="4" t="str">
        <f>VLOOKUP(A176,'REPORTE'!$A$1:$AG$1961,32,0)</f>
        <v>GUAMOTE</v>
      </c>
      <c r="AF176" s="4" t="str">
        <f>VLOOKUP(A176,'REPORTE'!$A$1:$AG$1961,33,0)</f>
        <v>PALMIRA</v>
      </c>
      <c r="AG176" s="4" t="str">
        <f>VLOOKUP(AF176,PROVINCIAS!$F$1:$G$1171,2,0)</f>
        <v>RURAL</v>
      </c>
    </row>
    <row r="177" spans="1:33" customFormat="1" hidden="1" x14ac:dyDescent="0.45">
      <c r="A177" s="4">
        <v>1000908</v>
      </c>
      <c r="B177" s="4" t="s">
        <v>9770</v>
      </c>
      <c r="C177" s="7">
        <v>1722868567</v>
      </c>
      <c r="D177" s="8">
        <v>32</v>
      </c>
      <c r="E177" s="4" t="s">
        <v>59</v>
      </c>
      <c r="F177" s="4">
        <v>1001497</v>
      </c>
      <c r="G177" s="4">
        <v>24</v>
      </c>
      <c r="H177" s="4">
        <v>40</v>
      </c>
      <c r="I177" s="4" t="str">
        <f t="shared" si="2"/>
        <v>A3</v>
      </c>
      <c r="J177" s="4" t="s">
        <v>10468</v>
      </c>
      <c r="K177" s="4" t="s">
        <v>10469</v>
      </c>
      <c r="L177" s="9">
        <v>44338</v>
      </c>
      <c r="M177" s="9">
        <v>45066</v>
      </c>
      <c r="N177" s="9">
        <v>44581</v>
      </c>
      <c r="O177" s="4">
        <v>2500</v>
      </c>
      <c r="P177" s="4">
        <v>1879.71</v>
      </c>
      <c r="Q177" s="4">
        <v>21.5</v>
      </c>
      <c r="R177" s="4" t="s">
        <v>10995</v>
      </c>
      <c r="S177" s="4" t="s">
        <v>11024</v>
      </c>
      <c r="T177" s="4" t="str">
        <f>VLOOKUP(A177,'REPORTE'!$A$1:$AG$1961,19,0)</f>
        <v>Servicios de autobuses escolares y autobuses para el transporte de empleados.</v>
      </c>
      <c r="U177" s="4" t="str">
        <f>VLOOKUP(A177,'REPORTE'!$A$1:$AG$1961,20,0)</f>
        <v>Servicios Varios</v>
      </c>
      <c r="V177" s="4">
        <v>1000976</v>
      </c>
      <c r="W177" s="4" t="s">
        <v>11562</v>
      </c>
      <c r="X177" s="4" t="s">
        <v>11888</v>
      </c>
      <c r="Y177" s="4" t="s">
        <v>12072</v>
      </c>
      <c r="Z177" s="4" t="s">
        <v>11150</v>
      </c>
      <c r="AA177" s="4" t="s">
        <v>609</v>
      </c>
      <c r="AB177" s="4" t="str">
        <f>VLOOKUP(A177,'REPORTE'!$A$1:$AG$1961,5,0)</f>
        <v>ECUATORIANO(A)</v>
      </c>
      <c r="AC177" s="4" t="str">
        <f>VLOOKUP(A177,'REPORTE'!$A$1:$AG$1961,30,0)</f>
        <v>Secundaria</v>
      </c>
      <c r="AD177" s="4" t="str">
        <f>VLOOKUP(A177,'REPORTE'!$A$1:$AG$1961,31,0)</f>
        <v>PICHINCHA</v>
      </c>
      <c r="AE177" s="4" t="str">
        <f>VLOOKUP(A177,'REPORTE'!$A$1:$AG$1961,32,0)</f>
        <v>QUITO</v>
      </c>
      <c r="AF177" s="4" t="str">
        <f>VLOOKUP(A177,'REPORTE'!$A$1:$AG$1961,33,0)</f>
        <v>SAN ANTONIO</v>
      </c>
      <c r="AG177" s="4" t="str">
        <f>VLOOKUP(AF177,PROVINCIAS!$F$1:$G$1171,2,0)</f>
        <v>RURAL</v>
      </c>
    </row>
    <row r="178" spans="1:33" customFormat="1" hidden="1" x14ac:dyDescent="0.45">
      <c r="A178" s="4">
        <v>1001206</v>
      </c>
      <c r="B178" s="4" t="s">
        <v>9771</v>
      </c>
      <c r="C178" s="7">
        <v>1715782593</v>
      </c>
      <c r="D178" s="8">
        <v>39</v>
      </c>
      <c r="E178" s="4" t="s">
        <v>59</v>
      </c>
      <c r="F178" s="4">
        <v>1001500</v>
      </c>
      <c r="G178" s="4">
        <v>24</v>
      </c>
      <c r="H178" s="4">
        <v>0</v>
      </c>
      <c r="I178" s="4" t="str">
        <f t="shared" si="2"/>
        <v>A1</v>
      </c>
      <c r="J178" s="4" t="s">
        <v>10468</v>
      </c>
      <c r="K178" s="4" t="s">
        <v>10469</v>
      </c>
      <c r="L178" s="9">
        <v>44338</v>
      </c>
      <c r="M178" s="9">
        <v>45066</v>
      </c>
      <c r="N178" s="10" t="s">
        <v>776</v>
      </c>
      <c r="O178" s="4">
        <v>3000</v>
      </c>
      <c r="P178" s="4">
        <v>2006.68</v>
      </c>
      <c r="Q178" s="4">
        <v>18.5</v>
      </c>
      <c r="R178" s="4" t="s">
        <v>10994</v>
      </c>
      <c r="S178" s="4" t="s">
        <v>348</v>
      </c>
      <c r="T178" s="4" t="str">
        <f>VLOOKUP(A178,'REPORTE'!$A$1:$AG$1961,19,0)</f>
        <v>Venta al por menor de frutas, legumbres y hortalizas frescas o en conserva en establecimientos especializados.</v>
      </c>
      <c r="U178" s="4" t="str">
        <f>VLOOKUP(A178,'REPORTE'!$A$1:$AG$1961,20,0)</f>
        <v>Venta al por menor varios</v>
      </c>
      <c r="V178" s="4">
        <v>1001283</v>
      </c>
      <c r="W178" s="4" t="s">
        <v>11563</v>
      </c>
      <c r="X178" s="4" t="s">
        <v>11854</v>
      </c>
      <c r="Y178" s="4" t="s">
        <v>12072</v>
      </c>
      <c r="Z178" s="4" t="s">
        <v>12154</v>
      </c>
      <c r="AA178" s="4" t="s">
        <v>609</v>
      </c>
      <c r="AB178" s="4" t="str">
        <f>VLOOKUP(A178,'REPORTE'!$A$1:$AG$1961,5,0)</f>
        <v>ECUATORIANO(A) INDIGENA</v>
      </c>
      <c r="AC178" s="4" t="str">
        <f>VLOOKUP(A178,'REPORTE'!$A$1:$AG$1961,30,0)</f>
        <v>Primaria</v>
      </c>
      <c r="AD178" s="4" t="str">
        <f>VLOOKUP(A178,'REPORTE'!$A$1:$AG$1961,31,0)</f>
        <v>CHIMBORAZO</v>
      </c>
      <c r="AE178" s="4" t="str">
        <f>VLOOKUP(A178,'REPORTE'!$A$1:$AG$1961,32,0)</f>
        <v>RIOBAMBA</v>
      </c>
      <c r="AF178" s="4" t="str">
        <f>VLOOKUP(A178,'REPORTE'!$A$1:$AG$1961,33,0)</f>
        <v>CACHA (CAB EN MACHANGARA)</v>
      </c>
      <c r="AG178" s="4" t="str">
        <f>VLOOKUP(AF178,PROVINCIAS!$F$1:$G$1171,2,0)</f>
        <v>RURAL</v>
      </c>
    </row>
    <row r="179" spans="1:33" customFormat="1" hidden="1" x14ac:dyDescent="0.45">
      <c r="A179" s="4">
        <v>1000254</v>
      </c>
      <c r="B179" s="4" t="s">
        <v>9772</v>
      </c>
      <c r="C179" s="7">
        <v>1712574704</v>
      </c>
      <c r="D179" s="8">
        <v>49</v>
      </c>
      <c r="E179" s="4" t="s">
        <v>59</v>
      </c>
      <c r="F179" s="4">
        <v>1001508</v>
      </c>
      <c r="G179" s="4">
        <v>60</v>
      </c>
      <c r="H179" s="4">
        <v>55</v>
      </c>
      <c r="I179" s="4" t="str">
        <f t="shared" si="2"/>
        <v>A3</v>
      </c>
      <c r="J179" s="4" t="s">
        <v>10468</v>
      </c>
      <c r="K179" s="4" t="s">
        <v>10469</v>
      </c>
      <c r="L179" s="9">
        <v>44341</v>
      </c>
      <c r="M179" s="9">
        <v>46178</v>
      </c>
      <c r="N179" s="9">
        <v>44566</v>
      </c>
      <c r="O179" s="4">
        <v>5820</v>
      </c>
      <c r="P179" s="4">
        <v>5529.02</v>
      </c>
      <c r="Q179" s="4">
        <v>21.5</v>
      </c>
      <c r="R179" s="4" t="s">
        <v>10995</v>
      </c>
      <c r="S179" s="4" t="s">
        <v>244</v>
      </c>
      <c r="T179" s="4" t="str">
        <f>VLOOKUP(A179,'REPORTE'!$A$1:$AG$1961,19,0)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U179" s="4" t="str">
        <f>VLOOKUP(A179,'REPORTE'!$A$1:$AG$1961,20,0)</f>
        <v>Transporte terrestre de pasajeros</v>
      </c>
      <c r="V179" s="4">
        <v>1000313</v>
      </c>
      <c r="W179" s="4" t="s">
        <v>11564</v>
      </c>
      <c r="X179" s="4" t="s">
        <v>11901</v>
      </c>
      <c r="Y179" s="4" t="s">
        <v>12072</v>
      </c>
      <c r="Z179" s="4" t="s">
        <v>11150</v>
      </c>
      <c r="AA179" s="4" t="s">
        <v>609</v>
      </c>
      <c r="AB179" s="4" t="str">
        <f>VLOOKUP(A179,'REPORTE'!$A$1:$AG$1961,5,0)</f>
        <v>ECUATORIANO(A)</v>
      </c>
      <c r="AC179" s="4" t="str">
        <f>VLOOKUP(A179,'REPORTE'!$A$1:$AG$1961,30,0)</f>
        <v>Secundaria</v>
      </c>
      <c r="AD179" s="4" t="str">
        <f>VLOOKUP(A179,'REPORTE'!$A$1:$AG$1961,31,0)</f>
        <v>PICHINCHA</v>
      </c>
      <c r="AE179" s="4" t="str">
        <f>VLOOKUP(A179,'REPORTE'!$A$1:$AG$1961,32,0)</f>
        <v>QUITO</v>
      </c>
      <c r="AF179" s="4" t="str">
        <f>VLOOKUP(A179,'REPORTE'!$A$1:$AG$1961,33,0)</f>
        <v>COTOCOLLAO</v>
      </c>
      <c r="AG179" s="4" t="str">
        <f>VLOOKUP(AF179,PROVINCIAS!$F$1:$G$1171,2,0)</f>
        <v>URBANA</v>
      </c>
    </row>
    <row r="180" spans="1:33" customFormat="1" hidden="1" x14ac:dyDescent="0.45">
      <c r="A180" s="4">
        <v>1000400</v>
      </c>
      <c r="B180" s="4" t="s">
        <v>9634</v>
      </c>
      <c r="C180" s="7">
        <v>602634636</v>
      </c>
      <c r="D180" s="8">
        <v>51</v>
      </c>
      <c r="E180" s="4" t="s">
        <v>36</v>
      </c>
      <c r="F180" s="4">
        <v>1001513</v>
      </c>
      <c r="G180" s="4">
        <v>1</v>
      </c>
      <c r="H180" s="4">
        <v>188</v>
      </c>
      <c r="I180" s="4" t="str">
        <f t="shared" si="2"/>
        <v>E</v>
      </c>
      <c r="J180" s="4" t="s">
        <v>10468</v>
      </c>
      <c r="K180" s="4" t="s">
        <v>10469</v>
      </c>
      <c r="L180" s="9">
        <v>44341</v>
      </c>
      <c r="M180" s="9">
        <v>44433</v>
      </c>
      <c r="N180" s="9">
        <v>44433</v>
      </c>
      <c r="O180" s="4">
        <v>180</v>
      </c>
      <c r="P180" s="4">
        <v>180</v>
      </c>
      <c r="Q180" s="4">
        <v>23</v>
      </c>
      <c r="R180" s="4" t="s">
        <v>10993</v>
      </c>
      <c r="S180" s="4" t="s">
        <v>11006</v>
      </c>
      <c r="T180" s="4" t="str">
        <f>VLOOKUP(A180,'REPORTE'!$A$1:$AG$1961,19,0)</f>
        <v>Servicios de taxis.</v>
      </c>
      <c r="U180" s="4" t="str">
        <f>VLOOKUP(A180,'REPORTE'!$A$1:$AG$1961,20,0)</f>
        <v>Servicios Varios</v>
      </c>
      <c r="V180" s="4">
        <v>1000462</v>
      </c>
      <c r="W180" s="4" t="s">
        <v>11212</v>
      </c>
      <c r="X180" s="4" t="s">
        <v>11860</v>
      </c>
      <c r="Y180" s="4" t="s">
        <v>12072</v>
      </c>
      <c r="Z180" s="4" t="s">
        <v>11150</v>
      </c>
      <c r="AA180" s="4" t="s">
        <v>74</v>
      </c>
      <c r="AB180" s="4" t="str">
        <f>VLOOKUP(A180,'REPORTE'!$A$1:$AG$1961,5,0)</f>
        <v>ECUATORIANO(A) INDIGENA</v>
      </c>
      <c r="AC180" s="4" t="str">
        <f>VLOOKUP(A180,'REPORTE'!$A$1:$AG$1961,30,0)</f>
        <v>Primaria</v>
      </c>
      <c r="AD180" s="4" t="str">
        <f>VLOOKUP(A180,'REPORTE'!$A$1:$AG$1961,31,0)</f>
        <v>CHIMBORAZO</v>
      </c>
      <c r="AE180" s="4" t="str">
        <f>VLOOKUP(A180,'REPORTE'!$A$1:$AG$1961,32,0)</f>
        <v>GUAMOTE</v>
      </c>
      <c r="AF180" s="4" t="str">
        <f>VLOOKUP(A180,'REPORTE'!$A$1:$AG$1961,33,0)</f>
        <v>GUAMOTE</v>
      </c>
      <c r="AG180" s="4" t="str">
        <f>VLOOKUP(AF180,PROVINCIAS!$F$1:$G$1171,2,0)</f>
        <v>URBANA</v>
      </c>
    </row>
    <row r="181" spans="1:33" customFormat="1" hidden="1" x14ac:dyDescent="0.45">
      <c r="A181" s="4">
        <v>1001212</v>
      </c>
      <c r="B181" s="4" t="s">
        <v>9773</v>
      </c>
      <c r="C181" s="7">
        <v>1722373394</v>
      </c>
      <c r="D181" s="8">
        <v>24</v>
      </c>
      <c r="E181" s="4" t="s">
        <v>59</v>
      </c>
      <c r="F181" s="4">
        <v>1001510</v>
      </c>
      <c r="G181" s="4">
        <v>18</v>
      </c>
      <c r="H181" s="4">
        <v>0</v>
      </c>
      <c r="I181" s="4" t="str">
        <f t="shared" si="2"/>
        <v>A1</v>
      </c>
      <c r="J181" s="4" t="s">
        <v>10468</v>
      </c>
      <c r="K181" s="4" t="s">
        <v>10469</v>
      </c>
      <c r="L181" s="9">
        <v>44341</v>
      </c>
      <c r="M181" s="9">
        <v>44903</v>
      </c>
      <c r="N181" s="10" t="s">
        <v>776</v>
      </c>
      <c r="O181" s="4">
        <v>2000</v>
      </c>
      <c r="P181" s="4">
        <v>1220.78</v>
      </c>
      <c r="Q181" s="4">
        <v>23</v>
      </c>
      <c r="R181" s="4" t="s">
        <v>10994</v>
      </c>
      <c r="S181" s="4" t="s">
        <v>11037</v>
      </c>
      <c r="T181" s="4" t="str">
        <f>VLOOKUP(A181,'REPORTE'!$A$1:$AG$1961,19,0)</f>
        <v>Todas las actividades de transporte de carga por carretera, incluido en camionetas de: troncos, ganado, transporte refrigerado, carga pesada, carga a granel, incluido el transporte en camiones cisterna, automóviles, desperdicios y materiales de desecho, sin recogida ni eliminación.</v>
      </c>
      <c r="U181" s="4" t="str">
        <f>VLOOKUP(A181,'REPORTE'!$A$1:$AG$1961,20,0)</f>
        <v>Transporte terrestre de pasajeros</v>
      </c>
      <c r="V181" s="4">
        <v>1001289</v>
      </c>
      <c r="W181" s="4" t="s">
        <v>11213</v>
      </c>
      <c r="X181" s="4" t="s">
        <v>11915</v>
      </c>
      <c r="Y181" s="4" t="s">
        <v>12072</v>
      </c>
      <c r="Z181" s="4" t="s">
        <v>12155</v>
      </c>
      <c r="AA181" s="4" t="s">
        <v>609</v>
      </c>
      <c r="AB181" s="4" t="str">
        <f>VLOOKUP(A181,'REPORTE'!$A$1:$AG$1961,5,0)</f>
        <v>ECUATORIANO(A) INDIGENA</v>
      </c>
      <c r="AC181" s="4" t="str">
        <f>VLOOKUP(A181,'REPORTE'!$A$1:$AG$1961,30,0)</f>
        <v>Secundaria</v>
      </c>
      <c r="AD181" s="4" t="str">
        <f>VLOOKUP(A181,'REPORTE'!$A$1:$AG$1961,31,0)</f>
        <v>PICHINCHA</v>
      </c>
      <c r="AE181" s="4" t="str">
        <f>VLOOKUP(A181,'REPORTE'!$A$1:$AG$1961,32,0)</f>
        <v>QUITO</v>
      </c>
      <c r="AF181" s="4" t="str">
        <f>VLOOKUP(A181,'REPORTE'!$A$1:$AG$1961,33,0)</f>
        <v>COTOCOLLAO</v>
      </c>
      <c r="AG181" s="4" t="str">
        <f>VLOOKUP(AF181,PROVINCIAS!$F$1:$G$1171,2,0)</f>
        <v>URBANA</v>
      </c>
    </row>
    <row r="182" spans="1:33" customFormat="1" hidden="1" x14ac:dyDescent="0.45">
      <c r="A182" s="4">
        <v>1000446</v>
      </c>
      <c r="B182" s="4" t="s">
        <v>9774</v>
      </c>
      <c r="C182" s="7">
        <v>1706080809</v>
      </c>
      <c r="D182" s="8">
        <v>62</v>
      </c>
      <c r="E182" s="4" t="s">
        <v>36</v>
      </c>
      <c r="F182" s="4">
        <v>1001518</v>
      </c>
      <c r="G182" s="4">
        <v>24</v>
      </c>
      <c r="H182" s="4">
        <v>19</v>
      </c>
      <c r="I182" s="4" t="str">
        <f t="shared" si="2"/>
        <v>A2</v>
      </c>
      <c r="J182" s="4" t="s">
        <v>10468</v>
      </c>
      <c r="K182" s="4" t="s">
        <v>10469</v>
      </c>
      <c r="L182" s="9">
        <v>44342</v>
      </c>
      <c r="M182" s="9">
        <v>45087</v>
      </c>
      <c r="N182" s="9">
        <v>44602</v>
      </c>
      <c r="O182" s="4">
        <v>3000</v>
      </c>
      <c r="P182" s="4">
        <v>2289.5500000000002</v>
      </c>
      <c r="Q182" s="4">
        <v>21.5</v>
      </c>
      <c r="R182" s="4" t="s">
        <v>10995</v>
      </c>
      <c r="S182" s="4" t="s">
        <v>11461</v>
      </c>
      <c r="T182" s="4" t="str">
        <f>VLOOKUP(A182,'REPORTE'!$A$1:$AG$1961,19,0)</f>
        <v>Venta al por mayor de desechos, residuos y productos derivados usados para alimentar animales (forraje), incluye materias primas agrarias.</v>
      </c>
      <c r="U182" s="4" t="str">
        <f>VLOOKUP(A182,'REPORTE'!$A$1:$AG$1961,20,0)</f>
        <v>Venta al por mayor varios</v>
      </c>
      <c r="V182" s="4">
        <v>1000512</v>
      </c>
      <c r="W182" s="4" t="s">
        <v>11565</v>
      </c>
      <c r="X182" s="4" t="s">
        <v>11865</v>
      </c>
      <c r="Y182" s="4" t="s">
        <v>12072</v>
      </c>
      <c r="Z182" s="4" t="s">
        <v>11150</v>
      </c>
      <c r="AA182" s="4" t="s">
        <v>609</v>
      </c>
      <c r="AB182" s="4" t="str">
        <f>VLOOKUP(A182,'REPORTE'!$A$1:$AG$1961,5,0)</f>
        <v>ECUATORIANO(A) INDIGENA</v>
      </c>
      <c r="AC182" s="4" t="str">
        <f>VLOOKUP(A182,'REPORTE'!$A$1:$AG$1961,30,0)</f>
        <v>Primaria</v>
      </c>
      <c r="AD182" s="4" t="str">
        <f>VLOOKUP(A182,'REPORTE'!$A$1:$AG$1961,31,0)</f>
        <v>PICHINCHA</v>
      </c>
      <c r="AE182" s="4" t="str">
        <f>VLOOKUP(A182,'REPORTE'!$A$1:$AG$1961,32,0)</f>
        <v>QUITO</v>
      </c>
      <c r="AF182" s="4" t="str">
        <f>VLOOKUP(A182,'REPORTE'!$A$1:$AG$1961,33,0)</f>
        <v>COTOCOLLAO</v>
      </c>
      <c r="AG182" s="4" t="str">
        <f>VLOOKUP(AF182,PROVINCIAS!$F$1:$G$1171,2,0)</f>
        <v>URBANA</v>
      </c>
    </row>
    <row r="183" spans="1:33" customFormat="1" hidden="1" x14ac:dyDescent="0.45">
      <c r="A183" s="4">
        <v>1000873</v>
      </c>
      <c r="B183" s="4" t="s">
        <v>9775</v>
      </c>
      <c r="C183" s="7">
        <v>1750406439</v>
      </c>
      <c r="D183" s="8">
        <v>21</v>
      </c>
      <c r="E183" s="4" t="s">
        <v>59</v>
      </c>
      <c r="F183" s="4">
        <v>1001517</v>
      </c>
      <c r="G183" s="4">
        <v>36</v>
      </c>
      <c r="H183" s="4">
        <v>0</v>
      </c>
      <c r="I183" s="4" t="str">
        <f t="shared" si="2"/>
        <v>A1</v>
      </c>
      <c r="J183" s="4" t="s">
        <v>10468</v>
      </c>
      <c r="K183" s="4" t="s">
        <v>10469</v>
      </c>
      <c r="L183" s="9">
        <v>44342</v>
      </c>
      <c r="M183" s="9">
        <v>45453</v>
      </c>
      <c r="N183" s="10" t="s">
        <v>776</v>
      </c>
      <c r="O183" s="4">
        <v>10300</v>
      </c>
      <c r="P183" s="4">
        <v>8587.8700000000008</v>
      </c>
      <c r="Q183" s="4">
        <v>18.5</v>
      </c>
      <c r="R183" s="4" t="s">
        <v>10994</v>
      </c>
      <c r="S183" s="4" t="s">
        <v>348</v>
      </c>
      <c r="T183" s="4" t="str">
        <f>VLOOKUP(A183,'REPORTE'!$A$1:$AG$1961,19,0)</f>
        <v>Venta al por mayor de frutas, legumbres y hortalizas.</v>
      </c>
      <c r="U183" s="4" t="str">
        <f>VLOOKUP(A183,'REPORTE'!$A$1:$AG$1961,20,0)</f>
        <v>Venta al por mayor varios</v>
      </c>
      <c r="V183" s="4">
        <v>1000943</v>
      </c>
      <c r="W183" s="4" t="s">
        <v>11566</v>
      </c>
      <c r="X183" s="4" t="s">
        <v>11854</v>
      </c>
      <c r="Y183" s="4" t="s">
        <v>12072</v>
      </c>
      <c r="Z183" s="4" t="s">
        <v>11150</v>
      </c>
      <c r="AA183" s="4" t="s">
        <v>609</v>
      </c>
      <c r="AB183" s="4" t="str">
        <f>VLOOKUP(A183,'REPORTE'!$A$1:$AG$1961,5,0)</f>
        <v>ECUATORIANO(A)</v>
      </c>
      <c r="AC183" s="4" t="str">
        <f>VLOOKUP(A183,'REPORTE'!$A$1:$AG$1961,30,0)</f>
        <v>Primaria</v>
      </c>
      <c r="AD183" s="4" t="str">
        <f>VLOOKUP(A183,'REPORTE'!$A$1:$AG$1961,31,0)</f>
        <v>PICHINCHA</v>
      </c>
      <c r="AE183" s="4" t="str">
        <f>VLOOKUP(A183,'REPORTE'!$A$1:$AG$1961,32,0)</f>
        <v>QUITO</v>
      </c>
      <c r="AF183" s="4" t="str">
        <f>VLOOKUP(A183,'REPORTE'!$A$1:$AG$1961,33,0)</f>
        <v>COTOCOLLAO</v>
      </c>
      <c r="AG183" s="4" t="str">
        <f>VLOOKUP(AF183,PROVINCIAS!$F$1:$G$1171,2,0)</f>
        <v>URBANA</v>
      </c>
    </row>
    <row r="184" spans="1:33" customFormat="1" hidden="1" x14ac:dyDescent="0.45">
      <c r="A184" s="4">
        <v>1001181</v>
      </c>
      <c r="B184" s="4" t="s">
        <v>9776</v>
      </c>
      <c r="C184" s="7">
        <v>1600418881</v>
      </c>
      <c r="D184" s="8">
        <v>42</v>
      </c>
      <c r="E184" s="4" t="s">
        <v>36</v>
      </c>
      <c r="F184" s="4">
        <v>1001514</v>
      </c>
      <c r="G184" s="4">
        <v>24</v>
      </c>
      <c r="H184" s="4">
        <v>0</v>
      </c>
      <c r="I184" s="4" t="str">
        <f t="shared" si="2"/>
        <v>A1</v>
      </c>
      <c r="J184" s="4" t="s">
        <v>10468</v>
      </c>
      <c r="K184" s="4" t="s">
        <v>10469</v>
      </c>
      <c r="L184" s="9">
        <v>44342</v>
      </c>
      <c r="M184" s="9">
        <v>45082</v>
      </c>
      <c r="N184" s="10" t="s">
        <v>776</v>
      </c>
      <c r="O184" s="4">
        <v>5000</v>
      </c>
      <c r="P184" s="4">
        <v>3611.16</v>
      </c>
      <c r="Q184" s="4">
        <v>21.5</v>
      </c>
      <c r="R184" s="4" t="s">
        <v>10994</v>
      </c>
      <c r="S184" s="4" t="s">
        <v>11089</v>
      </c>
      <c r="T184" s="4" t="str">
        <f>VLOOKUP(A184,'REPORTE'!$A$1:$AG$1961,19,0)</f>
        <v>Cultivo de cacao.</v>
      </c>
      <c r="U184" s="4" t="str">
        <f>VLOOKUP(A184,'REPORTE'!$A$1:$AG$1961,20,0)</f>
        <v>Cultivo de granos</v>
      </c>
      <c r="V184" s="4">
        <v>1001259</v>
      </c>
      <c r="W184" s="4" t="s">
        <v>11567</v>
      </c>
      <c r="X184" s="4" t="s">
        <v>11853</v>
      </c>
      <c r="Y184" s="4" t="s">
        <v>12072</v>
      </c>
      <c r="Z184" s="4" t="s">
        <v>12156</v>
      </c>
      <c r="AA184" s="4" t="s">
        <v>609</v>
      </c>
      <c r="AB184" s="4" t="str">
        <f>VLOOKUP(A184,'REPORTE'!$A$1:$AG$1961,5,0)</f>
        <v>ECUATORIANO(A)</v>
      </c>
      <c r="AC184" s="4" t="str">
        <f>VLOOKUP(A184,'REPORTE'!$A$1:$AG$1961,30,0)</f>
        <v>Secundaria</v>
      </c>
      <c r="AD184" s="4" t="str">
        <f>VLOOKUP(A184,'REPORTE'!$A$1:$AG$1961,31,0)</f>
        <v>PICHINCHA</v>
      </c>
      <c r="AE184" s="4" t="str">
        <f>VLOOKUP(A184,'REPORTE'!$A$1:$AG$1961,32,0)</f>
        <v>QUITO</v>
      </c>
      <c r="AF184" s="4" t="str">
        <f>VLOOKUP(A184,'REPORTE'!$A$1:$AG$1961,33,0)</f>
        <v>CHILLOGALLO</v>
      </c>
      <c r="AG184" s="4" t="str">
        <f>VLOOKUP(AF184,PROVINCIAS!$F$1:$G$1171,2,0)</f>
        <v>URBANA</v>
      </c>
    </row>
    <row r="185" spans="1:33" customFormat="1" hidden="1" x14ac:dyDescent="0.45">
      <c r="A185" s="4">
        <v>1001227</v>
      </c>
      <c r="B185" s="4" t="s">
        <v>9777</v>
      </c>
      <c r="C185" s="7">
        <v>1715757280</v>
      </c>
      <c r="D185" s="8">
        <v>42</v>
      </c>
      <c r="E185" s="4" t="s">
        <v>59</v>
      </c>
      <c r="F185" s="4">
        <v>1001519</v>
      </c>
      <c r="G185" s="4">
        <v>36</v>
      </c>
      <c r="H185" s="4">
        <v>0</v>
      </c>
      <c r="I185" s="4" t="str">
        <f t="shared" si="2"/>
        <v>A1</v>
      </c>
      <c r="J185" s="4" t="s">
        <v>10468</v>
      </c>
      <c r="K185" s="4" t="s">
        <v>10469</v>
      </c>
      <c r="L185" s="9">
        <v>44342</v>
      </c>
      <c r="M185" s="9">
        <v>45444</v>
      </c>
      <c r="N185" s="10" t="s">
        <v>776</v>
      </c>
      <c r="O185" s="4">
        <v>8500</v>
      </c>
      <c r="P185" s="4">
        <v>7044.02</v>
      </c>
      <c r="Q185" s="4">
        <v>18.5</v>
      </c>
      <c r="R185" s="4" t="s">
        <v>10994</v>
      </c>
      <c r="S185" s="4" t="s">
        <v>348</v>
      </c>
      <c r="T185" s="4" t="str">
        <f>VLOOKUP(A185,'REPORTE'!$A$1:$AG$1961,19,0)</f>
        <v>Venta al por mayor de frutas, legumbres y hortalizas.</v>
      </c>
      <c r="U185" s="4" t="str">
        <f>VLOOKUP(A185,'REPORTE'!$A$1:$AG$1961,20,0)</f>
        <v>Venta al por mayor varios</v>
      </c>
      <c r="V185" s="4">
        <v>1001303</v>
      </c>
      <c r="W185" s="4" t="s">
        <v>11568</v>
      </c>
      <c r="X185" s="4" t="s">
        <v>11916</v>
      </c>
      <c r="Y185" s="4" t="s">
        <v>12072</v>
      </c>
      <c r="Z185" s="4" t="s">
        <v>12157</v>
      </c>
      <c r="AA185" s="4" t="s">
        <v>46</v>
      </c>
      <c r="AB185" s="4" t="str">
        <f>VLOOKUP(A185,'REPORTE'!$A$1:$AG$1961,5,0)</f>
        <v>ECUATORIANO(A) INDIGENA</v>
      </c>
      <c r="AC185" s="4" t="str">
        <f>VLOOKUP(A185,'REPORTE'!$A$1:$AG$1961,30,0)</f>
        <v>Primaria</v>
      </c>
      <c r="AD185" s="4" t="str">
        <f>VLOOKUP(A185,'REPORTE'!$A$1:$AG$1961,31,0)</f>
        <v>CHIMBORAZO</v>
      </c>
      <c r="AE185" s="4" t="str">
        <f>VLOOKUP(A185,'REPORTE'!$A$1:$AG$1961,32,0)</f>
        <v>RIOBAMBA</v>
      </c>
      <c r="AF185" s="4" t="str">
        <f>VLOOKUP(A185,'REPORTE'!$A$1:$AG$1961,33,0)</f>
        <v>YARUQUIES</v>
      </c>
      <c r="AG185" s="4" t="str">
        <f>VLOOKUP(AF185,PROVINCIAS!$F$1:$G$1171,2,0)</f>
        <v>URBANA</v>
      </c>
    </row>
    <row r="186" spans="1:33" x14ac:dyDescent="0.45">
      <c r="A186" s="77">
        <v>1000207</v>
      </c>
      <c r="B186" s="77" t="s">
        <v>9778</v>
      </c>
      <c r="C186" s="78">
        <v>1720272911</v>
      </c>
      <c r="D186" s="79">
        <v>33</v>
      </c>
      <c r="E186" s="77" t="s">
        <v>36</v>
      </c>
      <c r="F186" s="77">
        <v>1001527</v>
      </c>
      <c r="G186" s="77">
        <v>24</v>
      </c>
      <c r="H186" s="77">
        <v>0</v>
      </c>
      <c r="I186" s="77" t="str">
        <f t="shared" si="2"/>
        <v>A1</v>
      </c>
      <c r="J186" s="77" t="s">
        <v>10466</v>
      </c>
      <c r="K186" s="77" t="s">
        <v>10467</v>
      </c>
      <c r="L186" s="80">
        <v>44343</v>
      </c>
      <c r="M186" s="80">
        <v>45071</v>
      </c>
      <c r="N186" s="81" t="s">
        <v>776</v>
      </c>
      <c r="O186" s="77">
        <v>5000</v>
      </c>
      <c r="P186" s="77">
        <v>3315.27</v>
      </c>
      <c r="Q186" s="77">
        <v>16</v>
      </c>
      <c r="R186" s="77" t="s">
        <v>10994</v>
      </c>
      <c r="S186" s="77" t="s">
        <v>11000</v>
      </c>
      <c r="T186" s="77" t="str">
        <f>VLOOKUP(A186,'REPORTE'!$A$1:$AG$1961,19,0)</f>
        <v>Venta al por mayor de papa y tubérculos.</v>
      </c>
      <c r="U186" s="77" t="str">
        <f>VLOOKUP(A186,'REPORTE'!$A$1:$AG$1961,20,0)</f>
        <v>Venta al por mayor varios</v>
      </c>
      <c r="V186" s="77">
        <v>1000269</v>
      </c>
      <c r="W186" s="77" t="s">
        <v>11569</v>
      </c>
      <c r="X186" s="77" t="s">
        <v>11836</v>
      </c>
      <c r="Y186" s="77" t="s">
        <v>12072</v>
      </c>
      <c r="Z186" s="77" t="s">
        <v>12158</v>
      </c>
      <c r="AA186" s="77" t="s">
        <v>46</v>
      </c>
      <c r="AB186" s="77" t="str">
        <f>VLOOKUP(A186,'REPORTE'!$A$1:$AG$1961,5,0)</f>
        <v>ECUATORIANO(A) INDIGENA</v>
      </c>
      <c r="AC186" s="77" t="str">
        <f>VLOOKUP(A186,'REPORTE'!$A$1:$AG$1961,30,0)</f>
        <v>Secundaria</v>
      </c>
      <c r="AD186" s="77" t="str">
        <f>VLOOKUP(A186,'REPORTE'!$A$1:$AG$1961,31,0)</f>
        <v>PICHINCHA</v>
      </c>
      <c r="AE186" s="77" t="str">
        <f>VLOOKUP(A186,'REPORTE'!$A$1:$AG$1961,32,0)</f>
        <v>QUITO</v>
      </c>
      <c r="AF186" s="77" t="str">
        <f>VLOOKUP(A186,'REPORTE'!$A$1:$AG$1961,33,0)</f>
        <v>COTOCOLLAO</v>
      </c>
      <c r="AG186" s="77" t="str">
        <f>VLOOKUP(AF186,PROVINCIAS!$F$1:$G$1171,2,0)</f>
        <v>URBANA</v>
      </c>
    </row>
    <row r="187" spans="1:33" customFormat="1" hidden="1" x14ac:dyDescent="0.45">
      <c r="A187" s="4">
        <v>1000286</v>
      </c>
      <c r="B187" s="4" t="s">
        <v>9779</v>
      </c>
      <c r="C187" s="7">
        <v>603728585</v>
      </c>
      <c r="D187" s="8">
        <v>41</v>
      </c>
      <c r="E187" s="4" t="s">
        <v>36</v>
      </c>
      <c r="F187" s="4">
        <v>1001525</v>
      </c>
      <c r="G187" s="4">
        <v>18</v>
      </c>
      <c r="H187" s="4">
        <v>0</v>
      </c>
      <c r="I187" s="4" t="str">
        <f t="shared" si="2"/>
        <v>A1</v>
      </c>
      <c r="J187" s="4" t="s">
        <v>10468</v>
      </c>
      <c r="K187" s="4" t="s">
        <v>10469</v>
      </c>
      <c r="L187" s="9">
        <v>44343</v>
      </c>
      <c r="M187" s="9">
        <v>44910</v>
      </c>
      <c r="N187" s="10" t="s">
        <v>776</v>
      </c>
      <c r="O187" s="4">
        <v>2500</v>
      </c>
      <c r="P187" s="4">
        <v>1525.54</v>
      </c>
      <c r="Q187" s="4">
        <v>21.5</v>
      </c>
      <c r="R187" s="4" t="s">
        <v>10994</v>
      </c>
      <c r="S187" s="4" t="s">
        <v>244</v>
      </c>
      <c r="T187" s="4" t="str">
        <f>VLOOKUP(A187,'REPORTE'!$A$1:$AG$1961,19,0)</f>
        <v>Empleado Privado</v>
      </c>
      <c r="U187" s="4" t="str">
        <f>VLOOKUP(A187,'REPORTE'!$A$1:$AG$1961,20,0)</f>
        <v>Empleado Privado</v>
      </c>
      <c r="V187" s="4">
        <v>1000346</v>
      </c>
      <c r="W187" s="4" t="s">
        <v>11570</v>
      </c>
      <c r="X187" s="4" t="s">
        <v>11917</v>
      </c>
      <c r="Y187" s="4" t="s">
        <v>12072</v>
      </c>
      <c r="Z187" s="4" t="s">
        <v>12159</v>
      </c>
      <c r="AA187" s="4" t="s">
        <v>74</v>
      </c>
      <c r="AB187" s="4" t="str">
        <f>VLOOKUP(A187,'REPORTE'!$A$1:$AG$1961,5,0)</f>
        <v>ECUATORIANO(A)</v>
      </c>
      <c r="AC187" s="4" t="str">
        <f>VLOOKUP(A187,'REPORTE'!$A$1:$AG$1961,30,0)</f>
        <v>Secundaria</v>
      </c>
      <c r="AD187" s="4" t="str">
        <f>VLOOKUP(A187,'REPORTE'!$A$1:$AG$1961,31,0)</f>
        <v>CHIMBORAZO</v>
      </c>
      <c r="AE187" s="4" t="str">
        <f>VLOOKUP(A187,'REPORTE'!$A$1:$AG$1961,32,0)</f>
        <v>GUANO</v>
      </c>
      <c r="AF187" s="4" t="str">
        <f>VLOOKUP(A187,'REPORTE'!$A$1:$AG$1961,33,0)</f>
        <v>SAN ANDRES</v>
      </c>
      <c r="AG187" s="4" t="str">
        <f>VLOOKUP(AF187,PROVINCIAS!$F$1:$G$1171,2,0)</f>
        <v>RURAL</v>
      </c>
    </row>
    <row r="188" spans="1:33" customFormat="1" hidden="1" x14ac:dyDescent="0.45">
      <c r="A188" s="4">
        <v>1000512</v>
      </c>
      <c r="B188" s="4" t="s">
        <v>9780</v>
      </c>
      <c r="C188" s="7">
        <v>1725689036</v>
      </c>
      <c r="D188" s="8">
        <v>29</v>
      </c>
      <c r="E188" s="4" t="s">
        <v>59</v>
      </c>
      <c r="F188" s="4">
        <v>1001523</v>
      </c>
      <c r="G188" s="4">
        <v>36</v>
      </c>
      <c r="H188" s="4">
        <v>4</v>
      </c>
      <c r="I188" s="4" t="str">
        <f t="shared" si="2"/>
        <v>A1</v>
      </c>
      <c r="J188" s="4" t="s">
        <v>10468</v>
      </c>
      <c r="K188" s="4" t="s">
        <v>10469</v>
      </c>
      <c r="L188" s="9">
        <v>44343</v>
      </c>
      <c r="M188" s="9">
        <v>45437</v>
      </c>
      <c r="N188" s="9">
        <v>44617</v>
      </c>
      <c r="O188" s="4">
        <v>4000</v>
      </c>
      <c r="P188" s="4">
        <v>3296.52</v>
      </c>
      <c r="Q188" s="4">
        <v>18.5</v>
      </c>
      <c r="R188" s="4" t="s">
        <v>10995</v>
      </c>
      <c r="S188" s="4" t="s">
        <v>244</v>
      </c>
      <c r="T188" s="4" t="str">
        <f>VLOOKUP(A188,'REPORTE'!$A$1:$AG$1961,19,0)</f>
        <v>Elaboración de pan y otros productos de panaderí­a secos: pan de todo tipo, panecillos, bizcochos, tostadas, galletas, etcétera, incluso envasados.</v>
      </c>
      <c r="U188" s="4" t="str">
        <f>VLOOKUP(A188,'REPORTE'!$A$1:$AG$1961,20,0)</f>
        <v>Elaboración de alimentos</v>
      </c>
      <c r="V188" s="4">
        <v>1000581</v>
      </c>
      <c r="W188" s="4" t="s">
        <v>11571</v>
      </c>
      <c r="X188" s="4" t="s">
        <v>11865</v>
      </c>
      <c r="Y188" s="4" t="s">
        <v>12072</v>
      </c>
      <c r="Z188" s="4" t="s">
        <v>11150</v>
      </c>
      <c r="AA188" s="4" t="s">
        <v>609</v>
      </c>
      <c r="AB188" s="4" t="str">
        <f>VLOOKUP(A188,'REPORTE'!$A$1:$AG$1961,5,0)</f>
        <v>ECUATORIANO(A) INDIGENA</v>
      </c>
      <c r="AC188" s="4" t="str">
        <f>VLOOKUP(A188,'REPORTE'!$A$1:$AG$1961,30,0)</f>
        <v>Primaria</v>
      </c>
      <c r="AD188" s="4" t="str">
        <f>VLOOKUP(A188,'REPORTE'!$A$1:$AG$1961,31,0)</f>
        <v>CHIMBORAZO</v>
      </c>
      <c r="AE188" s="4" t="str">
        <f>VLOOKUP(A188,'REPORTE'!$A$1:$AG$1961,32,0)</f>
        <v>RIOBAMBA</v>
      </c>
      <c r="AF188" s="4" t="str">
        <f>VLOOKUP(A188,'REPORTE'!$A$1:$AG$1961,33,0)</f>
        <v>CACHA (CAB EN MACHANGARA)</v>
      </c>
      <c r="AG188" s="4" t="str">
        <f>VLOOKUP(AF188,PROVINCIAS!$F$1:$G$1171,2,0)</f>
        <v>RURAL</v>
      </c>
    </row>
    <row r="189" spans="1:33" customFormat="1" hidden="1" x14ac:dyDescent="0.45">
      <c r="A189" s="4">
        <v>1001232</v>
      </c>
      <c r="B189" s="4" t="s">
        <v>9781</v>
      </c>
      <c r="C189" s="7">
        <v>1751565506</v>
      </c>
      <c r="D189" s="8">
        <v>23</v>
      </c>
      <c r="E189" s="4" t="s">
        <v>36</v>
      </c>
      <c r="F189" s="4">
        <v>1001526</v>
      </c>
      <c r="G189" s="4">
        <v>12</v>
      </c>
      <c r="H189" s="4">
        <v>0</v>
      </c>
      <c r="I189" s="4" t="str">
        <f t="shared" si="2"/>
        <v>A1</v>
      </c>
      <c r="J189" s="4" t="s">
        <v>10468</v>
      </c>
      <c r="K189" s="4" t="s">
        <v>10469</v>
      </c>
      <c r="L189" s="9">
        <v>44343</v>
      </c>
      <c r="M189" s="9">
        <v>44730</v>
      </c>
      <c r="N189" s="10" t="s">
        <v>776</v>
      </c>
      <c r="O189" s="4">
        <v>2500</v>
      </c>
      <c r="P189" s="4">
        <v>935.88</v>
      </c>
      <c r="Q189" s="4">
        <v>21.5</v>
      </c>
      <c r="R189" s="4" t="s">
        <v>10994</v>
      </c>
      <c r="S189" s="4" t="s">
        <v>348</v>
      </c>
      <c r="T189" s="4" t="str">
        <f>VLOOKUP(A189,'REPORTE'!$A$1:$AG$1961,19,0)</f>
        <v>Venta al por mayor de frutas, legumbres y hortalizas.</v>
      </c>
      <c r="U189" s="4" t="str">
        <f>VLOOKUP(A189,'REPORTE'!$A$1:$AG$1961,20,0)</f>
        <v>Venta al por mayor varios</v>
      </c>
      <c r="V189" s="4">
        <v>1001309</v>
      </c>
      <c r="W189" s="4" t="s">
        <v>11572</v>
      </c>
      <c r="X189" s="4" t="s">
        <v>11918</v>
      </c>
      <c r="Y189" s="4" t="s">
        <v>12072</v>
      </c>
      <c r="Z189" s="4" t="s">
        <v>12160</v>
      </c>
      <c r="AA189" s="4" t="s">
        <v>609</v>
      </c>
      <c r="AB189" s="4" t="str">
        <f>VLOOKUP(A189,'REPORTE'!$A$1:$AG$1961,5,0)</f>
        <v>ECUATORIANO(A) INDIGENA</v>
      </c>
      <c r="AC189" s="4" t="str">
        <f>VLOOKUP(A189,'REPORTE'!$A$1:$AG$1961,30,0)</f>
        <v>Primaria</v>
      </c>
      <c r="AD189" s="4" t="str">
        <f>VLOOKUP(A189,'REPORTE'!$A$1:$AG$1961,31,0)</f>
        <v>CHIMBORAZO</v>
      </c>
      <c r="AE189" s="4" t="str">
        <f>VLOOKUP(A189,'REPORTE'!$A$1:$AG$1961,32,0)</f>
        <v>RIOBAMBA</v>
      </c>
      <c r="AF189" s="4" t="str">
        <f>VLOOKUP(A189,'REPORTE'!$A$1:$AG$1961,33,0)</f>
        <v>CACHA (CAB EN MACHANGARA)</v>
      </c>
      <c r="AG189" s="4" t="str">
        <f>VLOOKUP(AF189,PROVINCIAS!$F$1:$G$1171,2,0)</f>
        <v>RURAL</v>
      </c>
    </row>
    <row r="190" spans="1:33" customFormat="1" hidden="1" x14ac:dyDescent="0.45">
      <c r="A190" s="4">
        <v>1001240</v>
      </c>
      <c r="B190" s="4" t="s">
        <v>9782</v>
      </c>
      <c r="C190" s="7">
        <v>1720707700</v>
      </c>
      <c r="D190" s="8">
        <v>41</v>
      </c>
      <c r="E190" s="4" t="s">
        <v>36</v>
      </c>
      <c r="F190" s="4">
        <v>1001521</v>
      </c>
      <c r="G190" s="4">
        <v>24</v>
      </c>
      <c r="H190" s="4">
        <v>0</v>
      </c>
      <c r="I190" s="4" t="str">
        <f t="shared" si="2"/>
        <v>A1</v>
      </c>
      <c r="J190" s="4" t="s">
        <v>10468</v>
      </c>
      <c r="K190" s="4" t="s">
        <v>10469</v>
      </c>
      <c r="L190" s="9">
        <v>44343</v>
      </c>
      <c r="M190" s="9">
        <v>45092</v>
      </c>
      <c r="N190" s="10" t="s">
        <v>776</v>
      </c>
      <c r="O190" s="4">
        <v>5240</v>
      </c>
      <c r="P190" s="4">
        <v>3816.83</v>
      </c>
      <c r="Q190" s="4">
        <v>21.5</v>
      </c>
      <c r="R190" s="4" t="s">
        <v>10994</v>
      </c>
      <c r="S190" s="4" t="s">
        <v>348</v>
      </c>
      <c r="T190" s="4" t="str">
        <f>VLOOKUP(A190,'REPORTE'!$A$1:$AG$1961,19,0)</f>
        <v>Venta al por mayor de frutas, legumbres y hortalizas.</v>
      </c>
      <c r="U190" s="4" t="str">
        <f>VLOOKUP(A190,'REPORTE'!$A$1:$AG$1961,20,0)</f>
        <v>Venta al por mayor varios</v>
      </c>
      <c r="V190" s="4">
        <v>1001315</v>
      </c>
      <c r="W190" s="4" t="s">
        <v>11573</v>
      </c>
      <c r="X190" s="4" t="s">
        <v>11919</v>
      </c>
      <c r="Y190" s="4" t="s">
        <v>12072</v>
      </c>
      <c r="Z190" s="4" t="s">
        <v>12149</v>
      </c>
      <c r="AA190" s="4" t="s">
        <v>609</v>
      </c>
      <c r="AB190" s="4" t="str">
        <f>VLOOKUP(A190,'REPORTE'!$A$1:$AG$1961,5,0)</f>
        <v>ECUATORIANO(A) INDIGENA</v>
      </c>
      <c r="AC190" s="4" t="str">
        <f>VLOOKUP(A190,'REPORTE'!$A$1:$AG$1961,30,0)</f>
        <v>Primaria</v>
      </c>
      <c r="AD190" s="4" t="str">
        <f>VLOOKUP(A190,'REPORTE'!$A$1:$AG$1961,31,0)</f>
        <v>PICHINCHA</v>
      </c>
      <c r="AE190" s="4" t="str">
        <f>VLOOKUP(A190,'REPORTE'!$A$1:$AG$1961,32,0)</f>
        <v>QUITO</v>
      </c>
      <c r="AF190" s="4" t="str">
        <f>VLOOKUP(A190,'REPORTE'!$A$1:$AG$1961,33,0)</f>
        <v>LLANO CHICO</v>
      </c>
      <c r="AG190" s="4" t="str">
        <f>VLOOKUP(AF190,PROVINCIAS!$F$1:$G$1171,2,0)</f>
        <v>RURAL</v>
      </c>
    </row>
    <row r="191" spans="1:33" x14ac:dyDescent="0.45">
      <c r="A191" s="77">
        <v>1000196</v>
      </c>
      <c r="B191" s="77" t="s">
        <v>9783</v>
      </c>
      <c r="C191" s="78">
        <v>1722317656</v>
      </c>
      <c r="D191" s="79">
        <v>33</v>
      </c>
      <c r="E191" s="77" t="s">
        <v>59</v>
      </c>
      <c r="F191" s="77">
        <v>1001529</v>
      </c>
      <c r="G191" s="77">
        <v>1</v>
      </c>
      <c r="H191" s="77">
        <v>0</v>
      </c>
      <c r="I191" s="77" t="str">
        <f t="shared" si="2"/>
        <v>A1</v>
      </c>
      <c r="J191" s="77" t="s">
        <v>10466</v>
      </c>
      <c r="K191" s="77" t="s">
        <v>10467</v>
      </c>
      <c r="L191" s="80">
        <v>44344</v>
      </c>
      <c r="M191" s="80">
        <v>44706</v>
      </c>
      <c r="N191" s="81" t="s">
        <v>776</v>
      </c>
      <c r="O191" s="77">
        <v>900</v>
      </c>
      <c r="P191" s="77">
        <v>900</v>
      </c>
      <c r="Q191" s="77">
        <v>14</v>
      </c>
      <c r="R191" s="77" t="s">
        <v>10994</v>
      </c>
      <c r="S191" s="77" t="s">
        <v>11000</v>
      </c>
      <c r="T191" s="77" t="str">
        <f>VLOOKUP(A191,'REPORTE'!$A$1:$AG$1961,19,0)</f>
        <v>Empleado Privado</v>
      </c>
      <c r="U191" s="77" t="str">
        <f>VLOOKUP(A191,'REPORTE'!$A$1:$AG$1961,20,0)</f>
        <v>Empleado Privado</v>
      </c>
      <c r="V191" s="77">
        <v>1000259</v>
      </c>
      <c r="W191" s="77" t="s">
        <v>11214</v>
      </c>
      <c r="X191" s="77" t="s">
        <v>11890</v>
      </c>
      <c r="Y191" s="77" t="s">
        <v>12072</v>
      </c>
      <c r="Z191" s="77" t="s">
        <v>12161</v>
      </c>
      <c r="AA191" s="77" t="s">
        <v>609</v>
      </c>
      <c r="AB191" s="77" t="str">
        <f>VLOOKUP(A191,'REPORTE'!$A$1:$AG$1961,5,0)</f>
        <v>ECUATORIANO(A) INDIGENA</v>
      </c>
      <c r="AC191" s="77" t="str">
        <f>VLOOKUP(A191,'REPORTE'!$A$1:$AG$1961,30,0)</f>
        <v>Universitaria</v>
      </c>
      <c r="AD191" s="77" t="str">
        <f>VLOOKUP(A191,'REPORTE'!$A$1:$AG$1961,31,0)</f>
        <v>PICHINCHA</v>
      </c>
      <c r="AE191" s="77" t="str">
        <f>VLOOKUP(A191,'REPORTE'!$A$1:$AG$1961,32,0)</f>
        <v>QUITO</v>
      </c>
      <c r="AF191" s="77" t="str">
        <f>VLOOKUP(A191,'REPORTE'!$A$1:$AG$1961,33,0)</f>
        <v>COTOCOLLAO</v>
      </c>
      <c r="AG191" s="77" t="str">
        <f>VLOOKUP(AF191,PROVINCIAS!$F$1:$G$1171,2,0)</f>
        <v>URBANA</v>
      </c>
    </row>
    <row r="192" spans="1:33" customFormat="1" hidden="1" x14ac:dyDescent="0.45">
      <c r="A192" s="4">
        <v>1000940</v>
      </c>
      <c r="B192" s="4" t="s">
        <v>9784</v>
      </c>
      <c r="C192" s="7">
        <v>502574072</v>
      </c>
      <c r="D192" s="8">
        <v>41</v>
      </c>
      <c r="E192" s="4" t="s">
        <v>36</v>
      </c>
      <c r="F192" s="4">
        <v>1001530</v>
      </c>
      <c r="G192" s="4">
        <v>24</v>
      </c>
      <c r="H192" s="4">
        <v>0</v>
      </c>
      <c r="I192" s="4" t="str">
        <f t="shared" si="2"/>
        <v>A1</v>
      </c>
      <c r="J192" s="4" t="s">
        <v>10468</v>
      </c>
      <c r="K192" s="4" t="s">
        <v>10469</v>
      </c>
      <c r="L192" s="9">
        <v>44344</v>
      </c>
      <c r="M192" s="9">
        <v>45097</v>
      </c>
      <c r="N192" s="10" t="s">
        <v>776</v>
      </c>
      <c r="O192" s="4">
        <v>3000</v>
      </c>
      <c r="P192" s="4">
        <v>2193.3000000000002</v>
      </c>
      <c r="Q192" s="4">
        <v>21.5</v>
      </c>
      <c r="R192" s="4" t="s">
        <v>10994</v>
      </c>
      <c r="S192" s="4" t="s">
        <v>11461</v>
      </c>
      <c r="T192" s="4" t="str">
        <f>VLOOKUP(A192,'REPORTE'!$A$1:$AG$1961,19,0)</f>
        <v>Actividades de alquiler con fines operativos de automóviles de pasajeros, camiones, camionetas, remolques y vehí­culos de recreo. (sin conductor).</v>
      </c>
      <c r="U192" s="4" t="str">
        <f>VLOOKUP(A192,'REPORTE'!$A$1:$AG$1961,20,0)</f>
        <v>Actividades de alquiler con fines operativos de automóviles</v>
      </c>
      <c r="V192" s="4">
        <v>1001008</v>
      </c>
      <c r="W192" s="4" t="s">
        <v>11565</v>
      </c>
      <c r="X192" s="4" t="s">
        <v>11920</v>
      </c>
      <c r="Y192" s="4" t="s">
        <v>12072</v>
      </c>
      <c r="Z192" s="4" t="s">
        <v>12162</v>
      </c>
      <c r="AA192" s="4" t="s">
        <v>609</v>
      </c>
      <c r="AB192" s="4" t="str">
        <f>VLOOKUP(A192,'REPORTE'!$A$1:$AG$1961,5,0)</f>
        <v>ECUATORIANO(A) INDIGENA</v>
      </c>
      <c r="AC192" s="4" t="str">
        <f>VLOOKUP(A192,'REPORTE'!$A$1:$AG$1961,30,0)</f>
        <v>Primaria</v>
      </c>
      <c r="AD192" s="4" t="str">
        <f>VLOOKUP(A192,'REPORTE'!$A$1:$AG$1961,31,0)</f>
        <v>COTOPAXI</v>
      </c>
      <c r="AE192" s="4" t="str">
        <f>VLOOKUP(A192,'REPORTE'!$A$1:$AG$1961,32,0)</f>
        <v>PUJILI</v>
      </c>
      <c r="AF192" s="4" t="str">
        <f>VLOOKUP(A192,'REPORTE'!$A$1:$AG$1961,33,0)</f>
        <v>GUANGAJE</v>
      </c>
      <c r="AG192" s="4" t="str">
        <f>VLOOKUP(AF192,PROVINCIAS!$F$1:$G$1171,2,0)</f>
        <v>RURAL</v>
      </c>
    </row>
    <row r="193" spans="1:33" customFormat="1" hidden="1" x14ac:dyDescent="0.45">
      <c r="A193" s="4">
        <v>1001204</v>
      </c>
      <c r="B193" s="4" t="s">
        <v>9785</v>
      </c>
      <c r="C193" s="7">
        <v>1714444773</v>
      </c>
      <c r="D193" s="8">
        <v>44</v>
      </c>
      <c r="E193" s="4" t="s">
        <v>59</v>
      </c>
      <c r="F193" s="4">
        <v>1001534</v>
      </c>
      <c r="G193" s="4">
        <v>18</v>
      </c>
      <c r="H193" s="4">
        <v>9</v>
      </c>
      <c r="I193" s="4" t="str">
        <f t="shared" si="2"/>
        <v>A2</v>
      </c>
      <c r="J193" s="4" t="s">
        <v>10468</v>
      </c>
      <c r="K193" s="4" t="s">
        <v>10469</v>
      </c>
      <c r="L193" s="9">
        <v>44344</v>
      </c>
      <c r="M193" s="9">
        <v>44915</v>
      </c>
      <c r="N193" s="9">
        <v>44612</v>
      </c>
      <c r="O193" s="4">
        <v>1500</v>
      </c>
      <c r="P193" s="4">
        <v>1005.03</v>
      </c>
      <c r="Q193" s="4">
        <v>23</v>
      </c>
      <c r="R193" s="4" t="s">
        <v>10995</v>
      </c>
      <c r="S193" s="4" t="s">
        <v>244</v>
      </c>
      <c r="T193" s="4" t="str">
        <f>VLOOKUP(A193,'REPORTE'!$A$1:$AG$1961,19,0)</f>
        <v>Servicios de taxis.</v>
      </c>
      <c r="U193" s="4" t="str">
        <f>VLOOKUP(A193,'REPORTE'!$A$1:$AG$1961,20,0)</f>
        <v>Servicios Varios</v>
      </c>
      <c r="V193" s="4">
        <v>1001282</v>
      </c>
      <c r="W193" s="4" t="s">
        <v>11215</v>
      </c>
      <c r="X193" s="4" t="s">
        <v>11837</v>
      </c>
      <c r="Y193" s="4" t="s">
        <v>12072</v>
      </c>
      <c r="Z193" s="4" t="s">
        <v>12103</v>
      </c>
      <c r="AA193" s="4" t="s">
        <v>609</v>
      </c>
      <c r="AB193" s="4" t="str">
        <f>VLOOKUP(A193,'REPORTE'!$A$1:$AG$1961,5,0)</f>
        <v>ECUATORIANO(A)</v>
      </c>
      <c r="AC193" s="4" t="str">
        <f>VLOOKUP(A193,'REPORTE'!$A$1:$AG$1961,30,0)</f>
        <v>Primaria</v>
      </c>
      <c r="AD193" s="4" t="str">
        <f>VLOOKUP(A193,'REPORTE'!$A$1:$AG$1961,31,0)</f>
        <v>PICHINCHA</v>
      </c>
      <c r="AE193" s="4" t="str">
        <f>VLOOKUP(A193,'REPORTE'!$A$1:$AG$1961,32,0)</f>
        <v>QUITO</v>
      </c>
      <c r="AF193" s="4" t="str">
        <f>VLOOKUP(A193,'REPORTE'!$A$1:$AG$1961,33,0)</f>
        <v>NONO</v>
      </c>
      <c r="AG193" s="4" t="str">
        <f>VLOOKUP(AF193,PROVINCIAS!$F$1:$G$1171,2,0)</f>
        <v>RURAL</v>
      </c>
    </row>
    <row r="194" spans="1:33" customFormat="1" hidden="1" x14ac:dyDescent="0.45">
      <c r="A194" s="4">
        <v>1001247</v>
      </c>
      <c r="B194" s="4" t="s">
        <v>9786</v>
      </c>
      <c r="C194" s="7">
        <v>1000648640</v>
      </c>
      <c r="D194" s="8">
        <v>74</v>
      </c>
      <c r="E194" s="4" t="s">
        <v>59</v>
      </c>
      <c r="F194" s="4">
        <v>1001531</v>
      </c>
      <c r="G194" s="4">
        <v>12</v>
      </c>
      <c r="H194" s="4">
        <v>0</v>
      </c>
      <c r="I194" s="4" t="str">
        <f t="shared" si="2"/>
        <v>A1</v>
      </c>
      <c r="J194" s="4" t="s">
        <v>10468</v>
      </c>
      <c r="K194" s="4" t="s">
        <v>10469</v>
      </c>
      <c r="L194" s="9">
        <v>44344</v>
      </c>
      <c r="M194" s="9">
        <v>44727</v>
      </c>
      <c r="N194" s="10" t="s">
        <v>776</v>
      </c>
      <c r="O194" s="4">
        <v>1000</v>
      </c>
      <c r="P194" s="4">
        <v>374.52</v>
      </c>
      <c r="Q194" s="4">
        <v>23</v>
      </c>
      <c r="R194" s="4" t="s">
        <v>10994</v>
      </c>
      <c r="S194" s="4" t="s">
        <v>11038</v>
      </c>
      <c r="T194" s="4" t="str">
        <f>VLOOKUP(A194,'REPORTE'!$A$1:$AG$1961,19,0)</f>
        <v>Servicios de apoyo a la fabricación de productos metálicos para uso estructural a cambio de una retribución o por contrato.</v>
      </c>
      <c r="U194" s="4" t="str">
        <f>VLOOKUP(A194,'REPORTE'!$A$1:$AG$1961,20,0)</f>
        <v>Servicios Varios</v>
      </c>
      <c r="V194" s="4">
        <v>1001324</v>
      </c>
      <c r="W194" s="4" t="s">
        <v>11216</v>
      </c>
      <c r="X194" s="4" t="s">
        <v>11854</v>
      </c>
      <c r="Y194" s="4" t="s">
        <v>12072</v>
      </c>
      <c r="Z194" s="4" t="s">
        <v>12163</v>
      </c>
      <c r="AA194" s="4" t="s">
        <v>609</v>
      </c>
      <c r="AB194" s="4" t="str">
        <f>VLOOKUP(A194,'REPORTE'!$A$1:$AG$1961,5,0)</f>
        <v>ECUATORIANO(A)</v>
      </c>
      <c r="AC194" s="4" t="str">
        <f>VLOOKUP(A194,'REPORTE'!$A$1:$AG$1961,30,0)</f>
        <v>Primaria</v>
      </c>
      <c r="AD194" s="4" t="str">
        <f>VLOOKUP(A194,'REPORTE'!$A$1:$AG$1961,31,0)</f>
        <v>IMBABURA</v>
      </c>
      <c r="AE194" s="4" t="str">
        <f>VLOOKUP(A194,'REPORTE'!$A$1:$AG$1961,32,0)</f>
        <v>OTAVALO</v>
      </c>
      <c r="AF194" s="4" t="str">
        <f>VLOOKUP(A194,'REPORTE'!$A$1:$AG$1961,33,0)</f>
        <v>JORDAN</v>
      </c>
      <c r="AG194" s="4" t="str">
        <f>VLOOKUP(AF194,PROVINCIAS!$F$1:$G$1171,2,0)</f>
        <v>URBANA</v>
      </c>
    </row>
    <row r="195" spans="1:33" customFormat="1" hidden="1" x14ac:dyDescent="0.45">
      <c r="A195" s="4">
        <v>1000554</v>
      </c>
      <c r="B195" s="4" t="s">
        <v>9787</v>
      </c>
      <c r="C195" s="7">
        <v>1722115985</v>
      </c>
      <c r="D195" s="8">
        <v>54</v>
      </c>
      <c r="E195" s="4" t="s">
        <v>59</v>
      </c>
      <c r="F195" s="4">
        <v>1001543</v>
      </c>
      <c r="G195" s="4">
        <v>36</v>
      </c>
      <c r="H195" s="4">
        <v>45</v>
      </c>
      <c r="I195" s="4" t="str">
        <f t="shared" ref="I195:I258" si="3">+IF(H195&lt;=5,"A1",IF(H195&lt;=30,"A2",IF(H195&lt;=60,"A3",IF(H195&lt;=75,"B1",IF(H195&lt;=90,"B2",IF(H195&lt;=120,"C1",IF(H195&lt;=150,"C2",IF(H195&lt;=180,"D","E"))))))))</f>
        <v>A3</v>
      </c>
      <c r="J195" s="4" t="s">
        <v>10468</v>
      </c>
      <c r="K195" s="4" t="s">
        <v>10469</v>
      </c>
      <c r="L195" s="9">
        <v>44345</v>
      </c>
      <c r="M195" s="9">
        <v>45458</v>
      </c>
      <c r="N195" s="9">
        <v>44576</v>
      </c>
      <c r="O195" s="4">
        <v>6000</v>
      </c>
      <c r="P195" s="4">
        <v>5323.98</v>
      </c>
      <c r="Q195" s="4">
        <v>21.5</v>
      </c>
      <c r="R195" s="4" t="s">
        <v>10995</v>
      </c>
      <c r="S195" s="4" t="s">
        <v>11044</v>
      </c>
      <c r="T195" s="4" t="str">
        <f>VLOOKUP(A195,'REPORTE'!$A$1:$AG$1961,19,0)</f>
        <v>Fabricación de productos de madera utilizados principalmente por la industria de la construcción: vigas, cabrí­os, jabalcones, puntales, armazones de madera laminada encolada y armazones de madera prefabricados con uniones de metal, andamios, postes, etcétera.</v>
      </c>
      <c r="U195" s="4" t="str">
        <f>VLOOKUP(A195,'REPORTE'!$A$1:$AG$1961,20,0)</f>
        <v>Fabricación de máquinaria y equipos</v>
      </c>
      <c r="V195" s="4">
        <v>1000625</v>
      </c>
      <c r="W195" s="4" t="s">
        <v>11574</v>
      </c>
      <c r="X195" s="4" t="s">
        <v>11859</v>
      </c>
      <c r="Y195" s="4" t="s">
        <v>12072</v>
      </c>
      <c r="Z195" s="4" t="s">
        <v>11150</v>
      </c>
      <c r="AA195" s="4" t="s">
        <v>46</v>
      </c>
      <c r="AB195" s="4" t="str">
        <f>VLOOKUP(A195,'REPORTE'!$A$1:$AG$1961,5,0)</f>
        <v>ECUATORIANO(A)</v>
      </c>
      <c r="AC195" s="4" t="str">
        <f>VLOOKUP(A195,'REPORTE'!$A$1:$AG$1961,30,0)</f>
        <v>Primaria</v>
      </c>
      <c r="AD195" s="4" t="str">
        <f>VLOOKUP(A195,'REPORTE'!$A$1:$AG$1961,31,0)</f>
        <v>PICHINCHA</v>
      </c>
      <c r="AE195" s="4" t="str">
        <f>VLOOKUP(A195,'REPORTE'!$A$1:$AG$1961,32,0)</f>
        <v>QUITO</v>
      </c>
      <c r="AF195" s="4" t="str">
        <f>VLOOKUP(A195,'REPORTE'!$A$1:$AG$1961,33,0)</f>
        <v>COTOCOLLAO</v>
      </c>
      <c r="AG195" s="4" t="str">
        <f>VLOOKUP(AF195,PROVINCIAS!$F$1:$G$1171,2,0)</f>
        <v>URBANA</v>
      </c>
    </row>
    <row r="196" spans="1:33" customFormat="1" hidden="1" x14ac:dyDescent="0.45">
      <c r="A196" s="4">
        <v>1000646</v>
      </c>
      <c r="B196" s="4" t="s">
        <v>9788</v>
      </c>
      <c r="C196" s="7">
        <v>1723876536</v>
      </c>
      <c r="D196" s="8">
        <v>34</v>
      </c>
      <c r="E196" s="4" t="s">
        <v>59</v>
      </c>
      <c r="F196" s="4">
        <v>1001538</v>
      </c>
      <c r="G196" s="4">
        <v>24</v>
      </c>
      <c r="H196" s="4">
        <v>0</v>
      </c>
      <c r="I196" s="4" t="str">
        <f t="shared" si="3"/>
        <v>A1</v>
      </c>
      <c r="J196" s="4" t="s">
        <v>10468</v>
      </c>
      <c r="K196" s="4" t="s">
        <v>10469</v>
      </c>
      <c r="L196" s="9">
        <v>44345</v>
      </c>
      <c r="M196" s="9">
        <v>45071</v>
      </c>
      <c r="N196" s="10" t="s">
        <v>776</v>
      </c>
      <c r="O196" s="4">
        <v>3000</v>
      </c>
      <c r="P196" s="4">
        <v>2023.19</v>
      </c>
      <c r="Q196" s="4">
        <v>21.5</v>
      </c>
      <c r="R196" s="4" t="s">
        <v>10994</v>
      </c>
      <c r="S196" s="4" t="s">
        <v>11019</v>
      </c>
      <c r="T196" s="4" t="str">
        <f>VLOOKUP(A196,'REPORTE'!$A$1:$AG$1961,19,0)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196" s="4" t="str">
        <f>VLOOKUP(A196,'REPORTE'!$A$1:$AG$1961,20,0)</f>
        <v>Transporte terrestre de pasajeros</v>
      </c>
      <c r="V196" s="4">
        <v>1000717</v>
      </c>
      <c r="W196" s="4" t="s">
        <v>11575</v>
      </c>
      <c r="X196" s="4" t="s">
        <v>11870</v>
      </c>
      <c r="Y196" s="4" t="s">
        <v>12072</v>
      </c>
      <c r="Z196" s="4" t="s">
        <v>12164</v>
      </c>
      <c r="AA196" s="4" t="s">
        <v>46</v>
      </c>
      <c r="AB196" s="4" t="str">
        <f>VLOOKUP(A196,'REPORTE'!$A$1:$AG$1961,5,0)</f>
        <v>ECUATORIANO(A)</v>
      </c>
      <c r="AC196" s="4" t="str">
        <f>VLOOKUP(A196,'REPORTE'!$A$1:$AG$1961,30,0)</f>
        <v>Primaria</v>
      </c>
      <c r="AD196" s="4" t="str">
        <f>VLOOKUP(A196,'REPORTE'!$A$1:$AG$1961,31,0)</f>
        <v>CHIMBORAZO</v>
      </c>
      <c r="AE196" s="4" t="str">
        <f>VLOOKUP(A196,'REPORTE'!$A$1:$AG$1961,32,0)</f>
        <v>COLTA</v>
      </c>
      <c r="AF196" s="4" t="str">
        <f>VLOOKUP(A196,'REPORTE'!$A$1:$AG$1961,33,0)</f>
        <v>SICALPA</v>
      </c>
      <c r="AG196" s="4" t="str">
        <f>VLOOKUP(AF196,PROVINCIAS!$F$1:$G$1171,2,0)</f>
        <v>URBANA</v>
      </c>
    </row>
    <row r="197" spans="1:33" customFormat="1" hidden="1" x14ac:dyDescent="0.45">
      <c r="A197" s="4">
        <v>1000651</v>
      </c>
      <c r="B197" s="4" t="s">
        <v>9789</v>
      </c>
      <c r="C197" s="7">
        <v>604694877</v>
      </c>
      <c r="D197" s="8">
        <v>31</v>
      </c>
      <c r="E197" s="4" t="s">
        <v>59</v>
      </c>
      <c r="F197" s="4">
        <v>1001540</v>
      </c>
      <c r="G197" s="4">
        <v>18</v>
      </c>
      <c r="H197" s="4">
        <v>0</v>
      </c>
      <c r="I197" s="4" t="str">
        <f t="shared" si="3"/>
        <v>A1</v>
      </c>
      <c r="J197" s="4" t="s">
        <v>10468</v>
      </c>
      <c r="K197" s="4" t="s">
        <v>10469</v>
      </c>
      <c r="L197" s="9">
        <v>44345</v>
      </c>
      <c r="M197" s="9">
        <v>44911</v>
      </c>
      <c r="N197" s="10" t="s">
        <v>776</v>
      </c>
      <c r="O197" s="4">
        <v>1500</v>
      </c>
      <c r="P197" s="4">
        <v>920.14</v>
      </c>
      <c r="Q197" s="4">
        <v>23</v>
      </c>
      <c r="R197" s="4" t="s">
        <v>10994</v>
      </c>
      <c r="S197" s="4" t="s">
        <v>244</v>
      </c>
      <c r="T197" s="4" t="str">
        <f>VLOOKUP(A197,'REPORTE'!$A$1:$AG$1961,19,0)</f>
        <v>Empleado Privado</v>
      </c>
      <c r="U197" s="4" t="str">
        <f>VLOOKUP(A197,'REPORTE'!$A$1:$AG$1961,20,0)</f>
        <v>Empleado Privado</v>
      </c>
      <c r="V197" s="4">
        <v>1000722</v>
      </c>
      <c r="W197" s="4" t="s">
        <v>11215</v>
      </c>
      <c r="X197" s="4" t="s">
        <v>11891</v>
      </c>
      <c r="Y197" s="4" t="s">
        <v>12072</v>
      </c>
      <c r="Z197" s="4" t="s">
        <v>12165</v>
      </c>
      <c r="AA197" s="4" t="s">
        <v>74</v>
      </c>
      <c r="AB197" s="4" t="str">
        <f>VLOOKUP(A197,'REPORTE'!$A$1:$AG$1961,5,0)</f>
        <v>ECUATORIANO(A)</v>
      </c>
      <c r="AC197" s="4" t="str">
        <f>VLOOKUP(A197,'REPORTE'!$A$1:$AG$1961,30,0)</f>
        <v>Secundaria</v>
      </c>
      <c r="AD197" s="4" t="str">
        <f>VLOOKUP(A197,'REPORTE'!$A$1:$AG$1961,31,0)</f>
        <v>CHIMBORAZO</v>
      </c>
      <c r="AE197" s="4" t="str">
        <f>VLOOKUP(A197,'REPORTE'!$A$1:$AG$1961,32,0)</f>
        <v>GUANO</v>
      </c>
      <c r="AF197" s="4" t="str">
        <f>VLOOKUP(A197,'REPORTE'!$A$1:$AG$1961,33,0)</f>
        <v>SAN ANDRES</v>
      </c>
      <c r="AG197" s="4" t="str">
        <f>VLOOKUP(AF197,PROVINCIAS!$F$1:$G$1171,2,0)</f>
        <v>RURAL</v>
      </c>
    </row>
    <row r="198" spans="1:33" customFormat="1" hidden="1" x14ac:dyDescent="0.45">
      <c r="A198" s="4">
        <v>1000698</v>
      </c>
      <c r="B198" s="4" t="s">
        <v>9790</v>
      </c>
      <c r="C198" s="7">
        <v>1727386854</v>
      </c>
      <c r="D198" s="8">
        <v>25</v>
      </c>
      <c r="E198" s="4" t="s">
        <v>59</v>
      </c>
      <c r="F198" s="4">
        <v>1001544</v>
      </c>
      <c r="G198" s="4">
        <v>36</v>
      </c>
      <c r="H198" s="4">
        <v>241</v>
      </c>
      <c r="I198" s="4" t="str">
        <f t="shared" si="3"/>
        <v>E</v>
      </c>
      <c r="J198" s="4" t="s">
        <v>10468</v>
      </c>
      <c r="K198" s="4" t="s">
        <v>10469</v>
      </c>
      <c r="L198" s="9">
        <v>44345</v>
      </c>
      <c r="M198" s="9">
        <v>45446</v>
      </c>
      <c r="N198" s="9">
        <v>44380</v>
      </c>
      <c r="O198" s="4">
        <v>1010</v>
      </c>
      <c r="P198" s="4">
        <v>1010</v>
      </c>
      <c r="Q198" s="4">
        <v>23</v>
      </c>
      <c r="R198" s="4" t="s">
        <v>10993</v>
      </c>
      <c r="S198" s="4" t="s">
        <v>11039</v>
      </c>
      <c r="T198" s="4" t="str">
        <f>VLOOKUP(A198,'REPORTE'!$A$1:$AG$1961,19,0)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U198" s="4" t="str">
        <f>VLOOKUP(A198,'REPORTE'!$A$1:$AG$1961,20,0)</f>
        <v xml:space="preserve">Actividades varias </v>
      </c>
      <c r="V198" s="4">
        <v>1000767</v>
      </c>
      <c r="W198" s="4" t="s">
        <v>11217</v>
      </c>
      <c r="X198" s="4" t="s">
        <v>11921</v>
      </c>
      <c r="Y198" s="4" t="s">
        <v>12072</v>
      </c>
      <c r="Z198" s="4" t="s">
        <v>11150</v>
      </c>
      <c r="AA198" s="4" t="s">
        <v>46</v>
      </c>
      <c r="AB198" s="4" t="str">
        <f>VLOOKUP(A198,'REPORTE'!$A$1:$AG$1961,5,0)</f>
        <v>ECUATORIANO(A)</v>
      </c>
      <c r="AC198" s="4" t="str">
        <f>VLOOKUP(A198,'REPORTE'!$A$1:$AG$1961,30,0)</f>
        <v>Secundaria</v>
      </c>
      <c r="AD198" s="4" t="str">
        <f>VLOOKUP(A198,'REPORTE'!$A$1:$AG$1961,31,0)</f>
        <v>PICHINCHA</v>
      </c>
      <c r="AE198" s="4" t="str">
        <f>VLOOKUP(A198,'REPORTE'!$A$1:$AG$1961,32,0)</f>
        <v>QUITO</v>
      </c>
      <c r="AF198" s="4" t="str">
        <f>VLOOKUP(A198,'REPORTE'!$A$1:$AG$1961,33,0)</f>
        <v>LA MAGDALENA</v>
      </c>
      <c r="AG198" s="4" t="str">
        <f>VLOOKUP(AF198,PROVINCIAS!$F$1:$G$1171,2,0)</f>
        <v>URBANA</v>
      </c>
    </row>
    <row r="199" spans="1:33" customFormat="1" hidden="1" x14ac:dyDescent="0.45">
      <c r="A199" s="4">
        <v>1000868</v>
      </c>
      <c r="B199" s="4" t="s">
        <v>9791</v>
      </c>
      <c r="C199" s="7">
        <v>1712615028</v>
      </c>
      <c r="D199" s="8">
        <v>52</v>
      </c>
      <c r="E199" s="4" t="s">
        <v>59</v>
      </c>
      <c r="F199" s="4">
        <v>1001550</v>
      </c>
      <c r="G199" s="4">
        <v>24</v>
      </c>
      <c r="H199" s="4">
        <v>0</v>
      </c>
      <c r="I199" s="4" t="str">
        <f t="shared" si="3"/>
        <v>A1</v>
      </c>
      <c r="J199" s="4" t="s">
        <v>10468</v>
      </c>
      <c r="K199" s="4" t="s">
        <v>10469</v>
      </c>
      <c r="L199" s="9">
        <v>44347</v>
      </c>
      <c r="M199" s="9">
        <v>45078</v>
      </c>
      <c r="N199" s="10" t="s">
        <v>776</v>
      </c>
      <c r="O199" s="4">
        <v>5000</v>
      </c>
      <c r="P199" s="4">
        <v>3580.88</v>
      </c>
      <c r="Q199" s="4">
        <v>21.5</v>
      </c>
      <c r="R199" s="4" t="s">
        <v>10994</v>
      </c>
      <c r="S199" s="4" t="s">
        <v>348</v>
      </c>
      <c r="T199" s="4" t="str">
        <f>VLOOKUP(A199,'REPORTE'!$A$1:$AG$1961,19,0)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199" s="4" t="str">
        <f>VLOOKUP(A199,'REPORTE'!$A$1:$AG$1961,20,0)</f>
        <v>Transporte terrestre de pasajeros</v>
      </c>
      <c r="V199" s="4">
        <v>1000938</v>
      </c>
      <c r="W199" s="4" t="s">
        <v>11567</v>
      </c>
      <c r="X199" s="4" t="s">
        <v>11888</v>
      </c>
      <c r="Y199" s="4" t="s">
        <v>12072</v>
      </c>
      <c r="Z199" s="4" t="s">
        <v>12166</v>
      </c>
      <c r="AA199" s="4" t="s">
        <v>609</v>
      </c>
      <c r="AB199" s="4" t="str">
        <f>VLOOKUP(A199,'REPORTE'!$A$1:$AG$1961,5,0)</f>
        <v>ECUATORIANO(A) INDIGENA</v>
      </c>
      <c r="AC199" s="4" t="str">
        <f>VLOOKUP(A199,'REPORTE'!$A$1:$AG$1961,30,0)</f>
        <v>Primaria</v>
      </c>
      <c r="AD199" s="4" t="str">
        <f>VLOOKUP(A199,'REPORTE'!$A$1:$AG$1961,31,0)</f>
        <v>CHIMBORAZO</v>
      </c>
      <c r="AE199" s="4" t="str">
        <f>VLOOKUP(A199,'REPORTE'!$A$1:$AG$1961,32,0)</f>
        <v>RIOBAMBA</v>
      </c>
      <c r="AF199" s="4" t="str">
        <f>VLOOKUP(A199,'REPORTE'!$A$1:$AG$1961,33,0)</f>
        <v>CACHA (CAB EN MACHANGARA)</v>
      </c>
      <c r="AG199" s="4" t="str">
        <f>VLOOKUP(AF199,PROVINCIAS!$F$1:$G$1171,2,0)</f>
        <v>RURAL</v>
      </c>
    </row>
    <row r="200" spans="1:33" customFormat="1" hidden="1" x14ac:dyDescent="0.45">
      <c r="A200" s="4">
        <v>1001203</v>
      </c>
      <c r="B200" s="4" t="s">
        <v>9792</v>
      </c>
      <c r="C200" s="7">
        <v>604774588</v>
      </c>
      <c r="D200" s="8">
        <v>32</v>
      </c>
      <c r="E200" s="4" t="s">
        <v>36</v>
      </c>
      <c r="F200" s="4">
        <v>1001548</v>
      </c>
      <c r="G200" s="4">
        <v>24</v>
      </c>
      <c r="H200" s="4">
        <v>0</v>
      </c>
      <c r="I200" s="4" t="str">
        <f t="shared" si="3"/>
        <v>A1</v>
      </c>
      <c r="J200" s="4" t="s">
        <v>10468</v>
      </c>
      <c r="K200" s="4" t="s">
        <v>10469</v>
      </c>
      <c r="L200" s="9">
        <v>44347</v>
      </c>
      <c r="M200" s="9">
        <v>45097</v>
      </c>
      <c r="N200" s="10" t="s">
        <v>776</v>
      </c>
      <c r="O200" s="4">
        <v>4350</v>
      </c>
      <c r="P200" s="4">
        <v>3171.24</v>
      </c>
      <c r="Q200" s="4">
        <v>21.5</v>
      </c>
      <c r="R200" s="4" t="s">
        <v>10994</v>
      </c>
      <c r="S200" s="4" t="s">
        <v>11019</v>
      </c>
      <c r="T200" s="4" t="str">
        <f>VLOOKUP(A200,'REPORTE'!$A$1:$AG$1961,19,0)</f>
        <v>Escuelas de conducir para chóferes profesionales: de camiones, buses, etcétera.</v>
      </c>
      <c r="U200" s="4" t="str">
        <f>VLOOKUP(A200,'REPORTE'!$A$1:$AG$1961,20,0)</f>
        <v>Escuelas de aprendizaje</v>
      </c>
      <c r="V200" s="4">
        <v>1001281</v>
      </c>
      <c r="W200" s="4" t="s">
        <v>11576</v>
      </c>
      <c r="X200" s="4" t="s">
        <v>11870</v>
      </c>
      <c r="Y200" s="4" t="s">
        <v>12072</v>
      </c>
      <c r="Z200" s="4" t="s">
        <v>12167</v>
      </c>
      <c r="AA200" s="4" t="s">
        <v>609</v>
      </c>
      <c r="AB200" s="4" t="str">
        <f>VLOOKUP(A200,'REPORTE'!$A$1:$AG$1961,5,0)</f>
        <v>ECUATORIANO(A) INDIGENA</v>
      </c>
      <c r="AC200" s="4" t="str">
        <f>VLOOKUP(A200,'REPORTE'!$A$1:$AG$1961,30,0)</f>
        <v>Secundaria</v>
      </c>
      <c r="AD200" s="4" t="str">
        <f>VLOOKUP(A200,'REPORTE'!$A$1:$AG$1961,31,0)</f>
        <v>PICHINCHA</v>
      </c>
      <c r="AE200" s="4" t="str">
        <f>VLOOKUP(A200,'REPORTE'!$A$1:$AG$1961,32,0)</f>
        <v>QUITO</v>
      </c>
      <c r="AF200" s="4" t="str">
        <f>VLOOKUP(A200,'REPORTE'!$A$1:$AG$1961,33,0)</f>
        <v>CHILIBULO</v>
      </c>
      <c r="AG200" s="4" t="str">
        <f>VLOOKUP(AF200,PROVINCIAS!$F$1:$G$1171,2,0)</f>
        <v>URBANA</v>
      </c>
    </row>
    <row r="201" spans="1:33" customFormat="1" hidden="1" x14ac:dyDescent="0.45">
      <c r="A201" s="4">
        <v>1001244</v>
      </c>
      <c r="B201" s="4" t="s">
        <v>9793</v>
      </c>
      <c r="C201" s="7">
        <v>201780624</v>
      </c>
      <c r="D201" s="8">
        <v>39</v>
      </c>
      <c r="E201" s="4" t="s">
        <v>59</v>
      </c>
      <c r="F201" s="4">
        <v>1001546</v>
      </c>
      <c r="G201" s="4">
        <v>36</v>
      </c>
      <c r="H201" s="4">
        <v>0</v>
      </c>
      <c r="I201" s="4" t="str">
        <f t="shared" si="3"/>
        <v>A1</v>
      </c>
      <c r="J201" s="4" t="s">
        <v>10468</v>
      </c>
      <c r="K201" s="4" t="s">
        <v>10469</v>
      </c>
      <c r="L201" s="9">
        <v>44347</v>
      </c>
      <c r="M201" s="9">
        <v>45463</v>
      </c>
      <c r="N201" s="10" t="s">
        <v>776</v>
      </c>
      <c r="O201" s="4">
        <v>5000</v>
      </c>
      <c r="P201" s="4">
        <v>4183.43</v>
      </c>
      <c r="Q201" s="4">
        <v>18.5</v>
      </c>
      <c r="R201" s="4" t="s">
        <v>10994</v>
      </c>
      <c r="S201" s="4" t="s">
        <v>11019</v>
      </c>
      <c r="T201" s="4" t="str">
        <f>VLOOKUP(A201,'REPORTE'!$A$1:$AG$1961,19,0)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U201" s="4" t="str">
        <f>VLOOKUP(A201,'REPORTE'!$A$1:$AG$1961,20,0)</f>
        <v>Transporte terrestre de pasajeros</v>
      </c>
      <c r="V201" s="4">
        <v>1001321</v>
      </c>
      <c r="W201" s="4" t="s">
        <v>11577</v>
      </c>
      <c r="X201" s="4" t="s">
        <v>11870</v>
      </c>
      <c r="Y201" s="4" t="s">
        <v>12072</v>
      </c>
      <c r="Z201" s="4" t="s">
        <v>12168</v>
      </c>
      <c r="AA201" s="4" t="s">
        <v>609</v>
      </c>
      <c r="AB201" s="4" t="str">
        <f>VLOOKUP(A201,'REPORTE'!$A$1:$AG$1961,5,0)</f>
        <v>ECUATORIANO(A)</v>
      </c>
      <c r="AC201" s="4" t="str">
        <f>VLOOKUP(A201,'REPORTE'!$A$1:$AG$1961,30,0)</f>
        <v>Secundaria</v>
      </c>
      <c r="AD201" s="4" t="str">
        <f>VLOOKUP(A201,'REPORTE'!$A$1:$AG$1961,31,0)</f>
        <v>BOLIVAR</v>
      </c>
      <c r="AE201" s="4" t="str">
        <f>VLOOKUP(A201,'REPORTE'!$A$1:$AG$1961,32,0)</f>
        <v>SAN MIGUEL</v>
      </c>
      <c r="AF201" s="4" t="str">
        <f>VLOOKUP(A201,'REPORTE'!$A$1:$AG$1961,33,0)</f>
        <v>BILOVAN</v>
      </c>
      <c r="AG201" s="4" t="str">
        <f>VLOOKUP(AF201,PROVINCIAS!$F$1:$G$1171,2,0)</f>
        <v>RURAL</v>
      </c>
    </row>
    <row r="202" spans="1:33" customFormat="1" hidden="1" x14ac:dyDescent="0.45">
      <c r="A202" s="4">
        <v>1000881</v>
      </c>
      <c r="B202" s="4" t="s">
        <v>9794</v>
      </c>
      <c r="C202" s="7">
        <v>1718069998</v>
      </c>
      <c r="D202" s="8">
        <v>39</v>
      </c>
      <c r="E202" s="4" t="s">
        <v>59</v>
      </c>
      <c r="F202" s="4">
        <v>1001558</v>
      </c>
      <c r="G202" s="4">
        <v>36</v>
      </c>
      <c r="H202" s="4">
        <v>0</v>
      </c>
      <c r="I202" s="4" t="str">
        <f t="shared" si="3"/>
        <v>A1</v>
      </c>
      <c r="J202" s="4" t="s">
        <v>10468</v>
      </c>
      <c r="K202" s="4" t="s">
        <v>10469</v>
      </c>
      <c r="L202" s="9">
        <v>44349</v>
      </c>
      <c r="M202" s="9">
        <v>45458</v>
      </c>
      <c r="N202" s="10" t="s">
        <v>776</v>
      </c>
      <c r="O202" s="4">
        <v>10000</v>
      </c>
      <c r="P202" s="4">
        <v>8327.18</v>
      </c>
      <c r="Q202" s="4">
        <v>18.5</v>
      </c>
      <c r="R202" s="4" t="s">
        <v>10994</v>
      </c>
      <c r="S202" s="4" t="s">
        <v>348</v>
      </c>
      <c r="T202" s="4" t="str">
        <f>VLOOKUP(A202,'REPORTE'!$A$1:$AG$1961,19,0)</f>
        <v>Conservación de frutas, pulpa de frutas, legumbres y hortalizas mediante el congelado, secado, deshidratado, inmersión en aceite o vinagre, enlatado, etcétera.</v>
      </c>
      <c r="U202" s="4" t="str">
        <f>VLOOKUP(A202,'REPORTE'!$A$1:$AG$1961,20,0)</f>
        <v>Activiades de carga y descarga, tratamiento de alimentos</v>
      </c>
      <c r="V202" s="4">
        <v>1000951</v>
      </c>
      <c r="W202" s="4" t="s">
        <v>11578</v>
      </c>
      <c r="X202" s="4" t="s">
        <v>11922</v>
      </c>
      <c r="Y202" s="4" t="s">
        <v>12072</v>
      </c>
      <c r="Z202" s="4" t="s">
        <v>12169</v>
      </c>
      <c r="AA202" s="4" t="s">
        <v>609</v>
      </c>
      <c r="AB202" s="4" t="str">
        <f>VLOOKUP(A202,'REPORTE'!$A$1:$AG$1961,5,0)</f>
        <v>ECUATORIANO(A) INDIGENA</v>
      </c>
      <c r="AC202" s="4" t="str">
        <f>VLOOKUP(A202,'REPORTE'!$A$1:$AG$1961,30,0)</f>
        <v>Primaria</v>
      </c>
      <c r="AD202" s="4" t="str">
        <f>VLOOKUP(A202,'REPORTE'!$A$1:$AG$1961,31,0)</f>
        <v>CHIMBORAZO</v>
      </c>
      <c r="AE202" s="4" t="str">
        <f>VLOOKUP(A202,'REPORTE'!$A$1:$AG$1961,32,0)</f>
        <v>RIOBAMBA</v>
      </c>
      <c r="AF202" s="4" t="str">
        <f>VLOOKUP(A202,'REPORTE'!$A$1:$AG$1961,33,0)</f>
        <v>PUNIN</v>
      </c>
      <c r="AG202" s="4" t="str">
        <f>VLOOKUP(AF202,PROVINCIAS!$F$1:$G$1171,2,0)</f>
        <v>RURAL</v>
      </c>
    </row>
    <row r="203" spans="1:33" customFormat="1" hidden="1" x14ac:dyDescent="0.45">
      <c r="A203" s="4">
        <v>1001238</v>
      </c>
      <c r="B203" s="4" t="s">
        <v>9795</v>
      </c>
      <c r="C203" s="7">
        <v>1724804636</v>
      </c>
      <c r="D203" s="8">
        <v>25</v>
      </c>
      <c r="E203" s="4" t="s">
        <v>59</v>
      </c>
      <c r="F203" s="4">
        <v>1001554</v>
      </c>
      <c r="G203" s="4">
        <v>12</v>
      </c>
      <c r="H203" s="4">
        <v>0</v>
      </c>
      <c r="I203" s="4" t="str">
        <f t="shared" si="3"/>
        <v>A1</v>
      </c>
      <c r="J203" s="4" t="s">
        <v>10468</v>
      </c>
      <c r="K203" s="4" t="s">
        <v>10469</v>
      </c>
      <c r="L203" s="9">
        <v>44349</v>
      </c>
      <c r="M203" s="9">
        <v>44720</v>
      </c>
      <c r="N203" s="10" t="s">
        <v>776</v>
      </c>
      <c r="O203" s="4">
        <v>1000</v>
      </c>
      <c r="P203" s="4">
        <v>365.92</v>
      </c>
      <c r="Q203" s="4">
        <v>23</v>
      </c>
      <c r="R203" s="4" t="s">
        <v>10994</v>
      </c>
      <c r="S203" s="4" t="s">
        <v>5853</v>
      </c>
      <c r="T203" s="4" t="str">
        <f>VLOOKUP(A203,'REPORTE'!$A$1:$AG$1961,19,0)</f>
        <v>Venta al por menor de alimentos, bebidas y productos del tabaco en puestos de venta o mercados.</v>
      </c>
      <c r="U203" s="4" t="str">
        <f>VLOOKUP(A203,'REPORTE'!$A$1:$AG$1961,20,0)</f>
        <v>Venta al por menor varios</v>
      </c>
      <c r="V203" s="4">
        <v>1001313</v>
      </c>
      <c r="W203" s="4" t="s">
        <v>11218</v>
      </c>
      <c r="X203" s="4" t="s">
        <v>11881</v>
      </c>
      <c r="Y203" s="4" t="s">
        <v>12072</v>
      </c>
      <c r="Z203" s="4" t="s">
        <v>12170</v>
      </c>
      <c r="AA203" s="4" t="s">
        <v>609</v>
      </c>
      <c r="AB203" s="4" t="str">
        <f>VLOOKUP(A203,'REPORTE'!$A$1:$AG$1961,5,0)</f>
        <v>ECUATORIANO(A)</v>
      </c>
      <c r="AC203" s="4" t="str">
        <f>VLOOKUP(A203,'REPORTE'!$A$1:$AG$1961,30,0)</f>
        <v>Universitaria</v>
      </c>
      <c r="AD203" s="4" t="str">
        <f>VLOOKUP(A203,'REPORTE'!$A$1:$AG$1961,31,0)</f>
        <v>PICHINCHA</v>
      </c>
      <c r="AE203" s="4" t="str">
        <f>VLOOKUP(A203,'REPORTE'!$A$1:$AG$1961,32,0)</f>
        <v>QUITO</v>
      </c>
      <c r="AF203" s="4" t="str">
        <f>VLOOKUP(A203,'REPORTE'!$A$1:$AG$1961,33,0)</f>
        <v>COTOCOLLAO</v>
      </c>
      <c r="AG203" s="4" t="str">
        <f>VLOOKUP(AF203,PROVINCIAS!$F$1:$G$1171,2,0)</f>
        <v>URBANA</v>
      </c>
    </row>
    <row r="204" spans="1:33" customFormat="1" hidden="1" x14ac:dyDescent="0.45">
      <c r="A204" s="4">
        <v>1001243</v>
      </c>
      <c r="B204" s="4" t="s">
        <v>9796</v>
      </c>
      <c r="C204" s="7">
        <v>1718015264</v>
      </c>
      <c r="D204" s="8">
        <v>40</v>
      </c>
      <c r="E204" s="4" t="s">
        <v>36</v>
      </c>
      <c r="F204" s="4">
        <v>1001556</v>
      </c>
      <c r="G204" s="4">
        <v>12</v>
      </c>
      <c r="H204" s="4">
        <v>11</v>
      </c>
      <c r="I204" s="4" t="str">
        <f t="shared" si="3"/>
        <v>A2</v>
      </c>
      <c r="J204" s="4" t="s">
        <v>10468</v>
      </c>
      <c r="K204" s="4" t="s">
        <v>10469</v>
      </c>
      <c r="L204" s="9">
        <v>44349</v>
      </c>
      <c r="M204" s="9">
        <v>44730</v>
      </c>
      <c r="N204" s="9">
        <v>44610</v>
      </c>
      <c r="O204" s="4">
        <v>500</v>
      </c>
      <c r="P204" s="4">
        <v>227.49</v>
      </c>
      <c r="Q204" s="4">
        <v>23</v>
      </c>
      <c r="R204" s="4" t="s">
        <v>10995</v>
      </c>
      <c r="S204" s="4" t="s">
        <v>11009</v>
      </c>
      <c r="T204" s="4" t="str">
        <f>VLOOKUP(A204,'REPORTE'!$A$1:$AG$1961,19,0)</f>
        <v>Servicios de restaurantes y bares en conexión con transporte cuando son proporcionadas por unidades independientes: bares del aeropuerto, bares terminales terrestres, etcétera.</v>
      </c>
      <c r="U204" s="4" t="str">
        <f>VLOOKUP(A204,'REPORTE'!$A$1:$AG$1961,20,0)</f>
        <v>Servicios Varios</v>
      </c>
      <c r="V204" s="4">
        <v>1001320</v>
      </c>
      <c r="W204" s="4" t="s">
        <v>11219</v>
      </c>
      <c r="X204" s="4" t="s">
        <v>11832</v>
      </c>
      <c r="Y204" s="4" t="s">
        <v>12072</v>
      </c>
      <c r="Z204" s="4" t="s">
        <v>12102</v>
      </c>
      <c r="AA204" s="4" t="s">
        <v>609</v>
      </c>
      <c r="AB204" s="4" t="str">
        <f>VLOOKUP(A204,'REPORTE'!$A$1:$AG$1961,5,0)</f>
        <v>ECUATORIANO(A)</v>
      </c>
      <c r="AC204" s="4" t="str">
        <f>VLOOKUP(A204,'REPORTE'!$A$1:$AG$1961,30,0)</f>
        <v>Secundaria</v>
      </c>
      <c r="AD204" s="4" t="str">
        <f>VLOOKUP(A204,'REPORTE'!$A$1:$AG$1961,31,0)</f>
        <v>PICHINCHA</v>
      </c>
      <c r="AE204" s="4" t="str">
        <f>VLOOKUP(A204,'REPORTE'!$A$1:$AG$1961,32,0)</f>
        <v>QUITO</v>
      </c>
      <c r="AF204" s="4" t="str">
        <f>VLOOKUP(A204,'REPORTE'!$A$1:$AG$1961,33,0)</f>
        <v>COTOCOLLAO</v>
      </c>
      <c r="AG204" s="4" t="str">
        <f>VLOOKUP(AF204,PROVINCIAS!$F$1:$G$1171,2,0)</f>
        <v>URBANA</v>
      </c>
    </row>
    <row r="205" spans="1:33" customFormat="1" hidden="1" x14ac:dyDescent="0.45">
      <c r="A205" s="4">
        <v>1001254</v>
      </c>
      <c r="B205" s="4" t="s">
        <v>9797</v>
      </c>
      <c r="C205" s="7">
        <v>601122385</v>
      </c>
      <c r="D205" s="8">
        <v>67</v>
      </c>
      <c r="E205" s="4" t="s">
        <v>36</v>
      </c>
      <c r="F205" s="4">
        <v>1001555</v>
      </c>
      <c r="G205" s="4">
        <v>12</v>
      </c>
      <c r="H205" s="4">
        <v>0</v>
      </c>
      <c r="I205" s="4" t="str">
        <f t="shared" si="3"/>
        <v>A1</v>
      </c>
      <c r="J205" s="4" t="s">
        <v>10468</v>
      </c>
      <c r="K205" s="4" t="s">
        <v>10469</v>
      </c>
      <c r="L205" s="9">
        <v>44349</v>
      </c>
      <c r="M205" s="9">
        <v>44727</v>
      </c>
      <c r="N205" s="10" t="s">
        <v>776</v>
      </c>
      <c r="O205" s="4">
        <v>2250</v>
      </c>
      <c r="P205" s="4">
        <v>817.62</v>
      </c>
      <c r="Q205" s="4">
        <v>18.5</v>
      </c>
      <c r="R205" s="4" t="s">
        <v>10994</v>
      </c>
      <c r="S205" s="4" t="s">
        <v>279</v>
      </c>
      <c r="T205" s="4" t="str">
        <f>VLOOKUP(A205,'REPORTE'!$A$1:$AG$1961,19,0)</f>
        <v>Venta al por menor de frutas, legumbres y hortalizas frescas o en conserva en establecimientos especializados.</v>
      </c>
      <c r="U205" s="4" t="str">
        <f>VLOOKUP(A205,'REPORTE'!$A$1:$AG$1961,20,0)</f>
        <v>Venta al por menor varios</v>
      </c>
      <c r="V205" s="4">
        <v>1001331</v>
      </c>
      <c r="W205" s="4" t="s">
        <v>11579</v>
      </c>
      <c r="X205" s="4" t="s">
        <v>11870</v>
      </c>
      <c r="Y205" s="4" t="s">
        <v>12072</v>
      </c>
      <c r="Z205" s="4" t="s">
        <v>12171</v>
      </c>
      <c r="AA205" s="4" t="s">
        <v>609</v>
      </c>
      <c r="AB205" s="4" t="str">
        <f>VLOOKUP(A205,'REPORTE'!$A$1:$AG$1961,5,0)</f>
        <v>ECUATORIANO(A) INDIGENA</v>
      </c>
      <c r="AC205" s="4" t="str">
        <f>VLOOKUP(A205,'REPORTE'!$A$1:$AG$1961,30,0)</f>
        <v>Primaria</v>
      </c>
      <c r="AD205" s="4" t="str">
        <f>VLOOKUP(A205,'REPORTE'!$A$1:$AG$1961,31,0)</f>
        <v>CHIMBORAZO</v>
      </c>
      <c r="AE205" s="4" t="str">
        <f>VLOOKUP(A205,'REPORTE'!$A$1:$AG$1961,32,0)</f>
        <v>RIOBAMBA</v>
      </c>
      <c r="AF205" s="4" t="str">
        <f>VLOOKUP(A205,'REPORTE'!$A$1:$AG$1961,33,0)</f>
        <v>YARUQUIES</v>
      </c>
      <c r="AG205" s="4" t="str">
        <f>VLOOKUP(AF205,PROVINCIAS!$F$1:$G$1171,2,0)</f>
        <v>URBANA</v>
      </c>
    </row>
    <row r="206" spans="1:33" customFormat="1" hidden="1" x14ac:dyDescent="0.45">
      <c r="A206" s="4">
        <v>1001213</v>
      </c>
      <c r="B206" s="4" t="s">
        <v>9798</v>
      </c>
      <c r="C206" s="7">
        <v>1726364191</v>
      </c>
      <c r="D206" s="8">
        <v>25</v>
      </c>
      <c r="E206" s="4" t="s">
        <v>36</v>
      </c>
      <c r="F206" s="4">
        <v>1001561</v>
      </c>
      <c r="G206" s="4">
        <v>12</v>
      </c>
      <c r="H206" s="4">
        <v>76</v>
      </c>
      <c r="I206" s="4" t="str">
        <f t="shared" si="3"/>
        <v>B2</v>
      </c>
      <c r="J206" s="4" t="s">
        <v>10468</v>
      </c>
      <c r="K206" s="4" t="s">
        <v>10469</v>
      </c>
      <c r="L206" s="9">
        <v>44350</v>
      </c>
      <c r="M206" s="9">
        <v>44727</v>
      </c>
      <c r="N206" s="9">
        <v>44545</v>
      </c>
      <c r="O206" s="4">
        <v>500</v>
      </c>
      <c r="P206" s="4">
        <v>301.86</v>
      </c>
      <c r="Q206" s="4">
        <v>23</v>
      </c>
      <c r="R206" s="4" t="s">
        <v>10993</v>
      </c>
      <c r="S206" s="4" t="s">
        <v>11040</v>
      </c>
      <c r="T206" s="4" t="str">
        <f>VLOOKUP(A206,'REPORTE'!$A$1:$AG$1961,19,0)</f>
        <v>Servicios de gestión y manejo in situ de sistemas informáticos y/o instalaciones de procesamiento de datos de los clientes, y servicios de apoyo conexos.</v>
      </c>
      <c r="U206" s="4" t="str">
        <f>VLOOKUP(A206,'REPORTE'!$A$1:$AG$1961,20,0)</f>
        <v>Servicios Varios</v>
      </c>
      <c r="V206" s="4">
        <v>1001290</v>
      </c>
      <c r="W206" s="4" t="s">
        <v>11219</v>
      </c>
      <c r="X206" s="4" t="s">
        <v>11923</v>
      </c>
      <c r="Y206" s="4" t="s">
        <v>12072</v>
      </c>
      <c r="Z206" s="4" t="s">
        <v>11150</v>
      </c>
      <c r="AA206" s="4" t="s">
        <v>609</v>
      </c>
      <c r="AB206" s="4" t="str">
        <f>VLOOKUP(A206,'REPORTE'!$A$1:$AG$1961,5,0)</f>
        <v>ECUATORIANO(A)</v>
      </c>
      <c r="AC206" s="4" t="str">
        <f>VLOOKUP(A206,'REPORTE'!$A$1:$AG$1961,30,0)</f>
        <v>Secundaria</v>
      </c>
      <c r="AD206" s="4" t="str">
        <f>VLOOKUP(A206,'REPORTE'!$A$1:$AG$1961,31,0)</f>
        <v>PICHINCHA</v>
      </c>
      <c r="AE206" s="4" t="str">
        <f>VLOOKUP(A206,'REPORTE'!$A$1:$AG$1961,32,0)</f>
        <v>QUITO</v>
      </c>
      <c r="AF206" s="4" t="str">
        <f>VLOOKUP(A206,'REPORTE'!$A$1:$AG$1961,33,0)</f>
        <v>COTOCOLLAO</v>
      </c>
      <c r="AG206" s="4" t="str">
        <f>VLOOKUP(AF206,PROVINCIAS!$F$1:$G$1171,2,0)</f>
        <v>URBANA</v>
      </c>
    </row>
    <row r="207" spans="1:33" customFormat="1" hidden="1" x14ac:dyDescent="0.45">
      <c r="A207" s="4">
        <v>1001250</v>
      </c>
      <c r="B207" s="4" t="s">
        <v>9799</v>
      </c>
      <c r="C207" s="7">
        <v>1726871906</v>
      </c>
      <c r="D207" s="8">
        <v>29</v>
      </c>
      <c r="E207" s="4" t="s">
        <v>59</v>
      </c>
      <c r="F207" s="4">
        <v>1001562</v>
      </c>
      <c r="G207" s="4">
        <v>12</v>
      </c>
      <c r="H207" s="4">
        <v>74</v>
      </c>
      <c r="I207" s="4" t="str">
        <f t="shared" si="3"/>
        <v>B1</v>
      </c>
      <c r="J207" s="4" t="s">
        <v>10468</v>
      </c>
      <c r="K207" s="4" t="s">
        <v>10469</v>
      </c>
      <c r="L207" s="9">
        <v>44350</v>
      </c>
      <c r="M207" s="9">
        <v>44729</v>
      </c>
      <c r="N207" s="9">
        <v>44547</v>
      </c>
      <c r="O207" s="4">
        <v>650</v>
      </c>
      <c r="P207" s="4">
        <v>388.28</v>
      </c>
      <c r="Q207" s="4">
        <v>23</v>
      </c>
      <c r="R207" s="4" t="s">
        <v>10993</v>
      </c>
      <c r="S207" s="4" t="s">
        <v>11041</v>
      </c>
      <c r="T207" s="4" t="str">
        <f>VLOOKUP(A207,'REPORTE'!$A$1:$AG$1961,19,0)</f>
        <v>Fabricación de artí­culos de madera para moblaje del tipo aplique como: percheros para ropa y sombreros, pero no muebles en pie, perchas de madera.</v>
      </c>
      <c r="U207" s="4" t="str">
        <f>VLOOKUP(A207,'REPORTE'!$A$1:$AG$1961,20,0)</f>
        <v>Fabricación de artículos</v>
      </c>
      <c r="V207" s="4">
        <v>1001327</v>
      </c>
      <c r="W207" s="4" t="s">
        <v>11220</v>
      </c>
      <c r="X207" s="4" t="s">
        <v>11868</v>
      </c>
      <c r="Y207" s="4" t="s">
        <v>12072</v>
      </c>
      <c r="Z207" s="4" t="s">
        <v>12078</v>
      </c>
      <c r="AA207" s="4" t="s">
        <v>609</v>
      </c>
      <c r="AB207" s="4" t="str">
        <f>VLOOKUP(A207,'REPORTE'!$A$1:$AG$1961,5,0)</f>
        <v>ECUATORIANO(A)</v>
      </c>
      <c r="AC207" s="4" t="str">
        <f>VLOOKUP(A207,'REPORTE'!$A$1:$AG$1961,30,0)</f>
        <v>Universitaria</v>
      </c>
      <c r="AD207" s="4" t="str">
        <f>VLOOKUP(A207,'REPORTE'!$A$1:$AG$1961,31,0)</f>
        <v>PICHINCHA</v>
      </c>
      <c r="AE207" s="4" t="str">
        <f>VLOOKUP(A207,'REPORTE'!$A$1:$AG$1961,32,0)</f>
        <v>QUITO</v>
      </c>
      <c r="AF207" s="4" t="str">
        <f>VLOOKUP(A207,'REPORTE'!$A$1:$AG$1961,33,0)</f>
        <v>LLANO CHICO</v>
      </c>
      <c r="AG207" s="4" t="str">
        <f>VLOOKUP(AF207,PROVINCIAS!$F$1:$G$1171,2,0)</f>
        <v>RURAL</v>
      </c>
    </row>
    <row r="208" spans="1:33" customFormat="1" hidden="1" x14ac:dyDescent="0.45">
      <c r="A208" s="4">
        <v>1001257</v>
      </c>
      <c r="B208" s="4" t="s">
        <v>9800</v>
      </c>
      <c r="C208" s="7">
        <v>1752079861</v>
      </c>
      <c r="D208" s="8">
        <v>19</v>
      </c>
      <c r="E208" s="4" t="s">
        <v>36</v>
      </c>
      <c r="F208" s="4">
        <v>1001560</v>
      </c>
      <c r="G208" s="4">
        <v>12</v>
      </c>
      <c r="H208" s="4">
        <v>35</v>
      </c>
      <c r="I208" s="4" t="str">
        <f t="shared" si="3"/>
        <v>A3</v>
      </c>
      <c r="J208" s="4" t="s">
        <v>10468</v>
      </c>
      <c r="K208" s="4" t="s">
        <v>10469</v>
      </c>
      <c r="L208" s="9">
        <v>44350</v>
      </c>
      <c r="M208" s="9">
        <v>44737</v>
      </c>
      <c r="N208" s="9">
        <v>44586</v>
      </c>
      <c r="O208" s="4">
        <v>500</v>
      </c>
      <c r="P208" s="4">
        <v>272.94</v>
      </c>
      <c r="Q208" s="4">
        <v>23</v>
      </c>
      <c r="R208" s="4" t="s">
        <v>10995</v>
      </c>
      <c r="S208" s="4" t="s">
        <v>11042</v>
      </c>
      <c r="T208" s="4" t="str">
        <f>VLOOKUP(A208,'REPORTE'!$A$1:$AG$1961,19,0)</f>
        <v>Venta al por mayor de accesorios de vestir guantes, corbatas, incluye paraguas y tirantes.</v>
      </c>
      <c r="U208" s="4" t="str">
        <f>VLOOKUP(A208,'REPORTE'!$A$1:$AG$1961,20,0)</f>
        <v>Venta al por mayor varios</v>
      </c>
      <c r="V208" s="4">
        <v>1001334</v>
      </c>
      <c r="W208" s="4" t="s">
        <v>11219</v>
      </c>
      <c r="X208" s="4" t="s">
        <v>11832</v>
      </c>
      <c r="Y208" s="4" t="s">
        <v>12072</v>
      </c>
      <c r="Z208" s="4" t="s">
        <v>12102</v>
      </c>
      <c r="AA208" s="4" t="s">
        <v>609</v>
      </c>
      <c r="AB208" s="4" t="str">
        <f>VLOOKUP(A208,'REPORTE'!$A$1:$AG$1961,5,0)</f>
        <v>ECUATORIANO(A) INDIGENA</v>
      </c>
      <c r="AC208" s="4" t="str">
        <f>VLOOKUP(A208,'REPORTE'!$A$1:$AG$1961,30,0)</f>
        <v>Primaria</v>
      </c>
      <c r="AD208" s="4" t="str">
        <f>VLOOKUP(A208,'REPORTE'!$A$1:$AG$1961,31,0)</f>
        <v>IMBABURA</v>
      </c>
      <c r="AE208" s="4" t="str">
        <f>VLOOKUP(A208,'REPORTE'!$A$1:$AG$1961,32,0)</f>
        <v>OTAVALO</v>
      </c>
      <c r="AF208" s="4" t="str">
        <f>VLOOKUP(A208,'REPORTE'!$A$1:$AG$1961,33,0)</f>
        <v>SAN RAFAEL</v>
      </c>
      <c r="AG208" s="4" t="str">
        <f>VLOOKUP(AF208,PROVINCIAS!$F$1:$G$1171,2,0)</f>
        <v>RURAL</v>
      </c>
    </row>
    <row r="209" spans="1:33" customFormat="1" hidden="1" x14ac:dyDescent="0.45">
      <c r="A209" s="4">
        <v>1000922</v>
      </c>
      <c r="B209" s="4" t="s">
        <v>9801</v>
      </c>
      <c r="C209" s="7">
        <v>604137877</v>
      </c>
      <c r="D209" s="8">
        <v>33</v>
      </c>
      <c r="E209" s="4" t="s">
        <v>36</v>
      </c>
      <c r="F209" s="4">
        <v>1001570</v>
      </c>
      <c r="G209" s="4">
        <v>9</v>
      </c>
      <c r="H209" s="4">
        <v>0</v>
      </c>
      <c r="I209" s="4" t="str">
        <f t="shared" si="3"/>
        <v>A1</v>
      </c>
      <c r="J209" s="4" t="s">
        <v>10468</v>
      </c>
      <c r="K209" s="4" t="s">
        <v>10469</v>
      </c>
      <c r="L209" s="9">
        <v>44351</v>
      </c>
      <c r="M209" s="9">
        <v>44645</v>
      </c>
      <c r="N209" s="10" t="s">
        <v>776</v>
      </c>
      <c r="O209" s="4">
        <v>600</v>
      </c>
      <c r="P209" s="4">
        <v>82.15</v>
      </c>
      <c r="Q209" s="4">
        <v>23</v>
      </c>
      <c r="R209" s="4" t="s">
        <v>10994</v>
      </c>
      <c r="S209" s="4" t="s">
        <v>11006</v>
      </c>
      <c r="T209" s="4" t="str">
        <f>VLOOKUP(A209,'REPORTE'!$A$1:$AG$1961,19,0)</f>
        <v>Actividades auxiliares de las actividades de servicios financieros n.c.p., como: actividades de tramitación y liquidación de transacciones financieras, incluidas las transacciones con tarjetas de crédito.</v>
      </c>
      <c r="U209" s="4" t="str">
        <f>VLOOKUP(A209,'REPORTE'!$A$1:$AG$1961,20,0)</f>
        <v>Actividades de Servicios Financieros</v>
      </c>
      <c r="V209" s="4">
        <v>1000990</v>
      </c>
      <c r="W209" s="4" t="s">
        <v>11221</v>
      </c>
      <c r="X209" s="4" t="s">
        <v>11835</v>
      </c>
      <c r="Y209" s="4" t="s">
        <v>12072</v>
      </c>
      <c r="Z209" s="4" t="s">
        <v>12172</v>
      </c>
      <c r="AA209" s="4" t="s">
        <v>74</v>
      </c>
      <c r="AB209" s="4" t="str">
        <f>VLOOKUP(A209,'REPORTE'!$A$1:$AG$1961,5,0)</f>
        <v>ECUATORIANO(A)</v>
      </c>
      <c r="AC209" s="4" t="str">
        <f>VLOOKUP(A209,'REPORTE'!$A$1:$AG$1961,30,0)</f>
        <v>Ninguna</v>
      </c>
      <c r="AD209" s="4" t="str">
        <f>VLOOKUP(A209,'REPORTE'!$A$1:$AG$1961,31,0)</f>
        <v>CHIMBORAZO</v>
      </c>
      <c r="AE209" s="4" t="str">
        <f>VLOOKUP(A209,'REPORTE'!$A$1:$AG$1961,32,0)</f>
        <v>GUANO</v>
      </c>
      <c r="AF209" s="4" t="str">
        <f>VLOOKUP(A209,'REPORTE'!$A$1:$AG$1961,33,0)</f>
        <v>SAN ANDRES</v>
      </c>
      <c r="AG209" s="4" t="str">
        <f>VLOOKUP(AF209,PROVINCIAS!$F$1:$G$1171,2,0)</f>
        <v>RURAL</v>
      </c>
    </row>
    <row r="210" spans="1:33" customFormat="1" hidden="1" x14ac:dyDescent="0.45">
      <c r="A210" s="4">
        <v>1001256</v>
      </c>
      <c r="B210" s="4" t="s">
        <v>9802</v>
      </c>
      <c r="C210" s="7">
        <v>1753749736</v>
      </c>
      <c r="D210" s="8">
        <v>25</v>
      </c>
      <c r="E210" s="4" t="s">
        <v>36</v>
      </c>
      <c r="F210" s="4">
        <v>1001573</v>
      </c>
      <c r="G210" s="4">
        <v>24</v>
      </c>
      <c r="H210" s="4">
        <v>0</v>
      </c>
      <c r="I210" s="4" t="str">
        <f t="shared" si="3"/>
        <v>A1</v>
      </c>
      <c r="J210" s="4" t="s">
        <v>10468</v>
      </c>
      <c r="K210" s="4" t="s">
        <v>10469</v>
      </c>
      <c r="L210" s="9">
        <v>44352</v>
      </c>
      <c r="M210" s="9">
        <v>45094</v>
      </c>
      <c r="N210" s="10" t="s">
        <v>776</v>
      </c>
      <c r="O210" s="4">
        <v>2000</v>
      </c>
      <c r="P210" s="4">
        <v>1455.33</v>
      </c>
      <c r="Q210" s="4">
        <v>23</v>
      </c>
      <c r="R210" s="4" t="s">
        <v>10994</v>
      </c>
      <c r="S210" s="4" t="s">
        <v>11019</v>
      </c>
      <c r="T210" s="4" t="str">
        <f>VLOOKUP(A210,'REPORTE'!$A$1:$AG$1961,19,0)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210" s="4" t="str">
        <f>VLOOKUP(A210,'REPORTE'!$A$1:$AG$1961,20,0)</f>
        <v>Transporte terrestre de pasajeros</v>
      </c>
      <c r="V210" s="4">
        <v>1001332</v>
      </c>
      <c r="W210" s="4" t="s">
        <v>11222</v>
      </c>
      <c r="X210" s="4" t="s">
        <v>11924</v>
      </c>
      <c r="Y210" s="4" t="s">
        <v>12072</v>
      </c>
      <c r="Z210" s="4" t="s">
        <v>12173</v>
      </c>
      <c r="AA210" s="4" t="s">
        <v>609</v>
      </c>
      <c r="AB210" s="4" t="str">
        <f>VLOOKUP(A210,'REPORTE'!$A$1:$AG$1961,5,0)</f>
        <v>ECUATORIANO(A)</v>
      </c>
      <c r="AC210" s="4" t="str">
        <f>VLOOKUP(A210,'REPORTE'!$A$1:$AG$1961,30,0)</f>
        <v>Primaria</v>
      </c>
      <c r="AD210" s="4" t="str">
        <f>VLOOKUP(A210,'REPORTE'!$A$1:$AG$1961,31,0)</f>
        <v>PICHINCHA</v>
      </c>
      <c r="AE210" s="4" t="str">
        <f>VLOOKUP(A210,'REPORTE'!$A$1:$AG$1961,32,0)</f>
        <v>QUITO</v>
      </c>
      <c r="AF210" s="4" t="str">
        <f>VLOOKUP(A210,'REPORTE'!$A$1:$AG$1961,33,0)</f>
        <v>COTOCOLLAO</v>
      </c>
      <c r="AG210" s="4" t="str">
        <f>VLOOKUP(AF210,PROVINCIAS!$F$1:$G$1171,2,0)</f>
        <v>URBANA</v>
      </c>
    </row>
    <row r="211" spans="1:33" customFormat="1" hidden="1" x14ac:dyDescent="0.45">
      <c r="A211" s="4">
        <v>1000846</v>
      </c>
      <c r="B211" s="4" t="s">
        <v>9803</v>
      </c>
      <c r="C211" s="7">
        <v>1726295387</v>
      </c>
      <c r="D211" s="8">
        <v>25</v>
      </c>
      <c r="E211" s="4" t="s">
        <v>59</v>
      </c>
      <c r="F211" s="4">
        <v>1001581</v>
      </c>
      <c r="G211" s="4">
        <v>9</v>
      </c>
      <c r="H211" s="4">
        <v>4</v>
      </c>
      <c r="I211" s="4" t="str">
        <f t="shared" si="3"/>
        <v>A1</v>
      </c>
      <c r="J211" s="4" t="s">
        <v>10468</v>
      </c>
      <c r="K211" s="4" t="s">
        <v>10469</v>
      </c>
      <c r="L211" s="9">
        <v>44354</v>
      </c>
      <c r="M211" s="9">
        <v>44645</v>
      </c>
      <c r="N211" s="9">
        <v>44617</v>
      </c>
      <c r="O211" s="4">
        <v>2100</v>
      </c>
      <c r="P211" s="4">
        <v>337.05</v>
      </c>
      <c r="Q211" s="4">
        <v>21.5</v>
      </c>
      <c r="R211" s="4" t="s">
        <v>10995</v>
      </c>
      <c r="S211" s="4" t="s">
        <v>11050</v>
      </c>
      <c r="T211" s="4" t="str">
        <f>VLOOKUP(A211,'REPORTE'!$A$1:$AG$1961,19,0)</f>
        <v>Actividades de sacrificio, faenamiento, preparación, producción y empacado de carne fresca refrigerada o congelada incluso en piezas o porciones individuales de: cuyes, conejos, rana (ancas de rana) etcétera,</v>
      </c>
      <c r="U211" s="4" t="str">
        <f>VLOOKUP(A211,'REPORTE'!$A$1:$AG$1961,20,0)</f>
        <v xml:space="preserve">Actividades varias </v>
      </c>
      <c r="V211" s="4">
        <v>1000916</v>
      </c>
      <c r="W211" s="4" t="s">
        <v>11580</v>
      </c>
      <c r="X211" s="4" t="s">
        <v>11861</v>
      </c>
      <c r="Y211" s="4" t="s">
        <v>12072</v>
      </c>
      <c r="Z211" s="4" t="s">
        <v>12174</v>
      </c>
      <c r="AA211" s="4" t="s">
        <v>609</v>
      </c>
      <c r="AB211" s="4" t="str">
        <f>VLOOKUP(A211,'REPORTE'!$A$1:$AG$1961,5,0)</f>
        <v>ECUATORIANO(A)</v>
      </c>
      <c r="AC211" s="4" t="str">
        <f>VLOOKUP(A211,'REPORTE'!$A$1:$AG$1961,30,0)</f>
        <v>Secundaria</v>
      </c>
      <c r="AD211" s="4" t="str">
        <f>VLOOKUP(A211,'REPORTE'!$A$1:$AG$1961,31,0)</f>
        <v>PICHINCHA</v>
      </c>
      <c r="AE211" s="4" t="str">
        <f>VLOOKUP(A211,'REPORTE'!$A$1:$AG$1961,32,0)</f>
        <v>QUITO</v>
      </c>
      <c r="AF211" s="4" t="str">
        <f>VLOOKUP(A211,'REPORTE'!$A$1:$AG$1961,33,0)</f>
        <v>CARCELEN</v>
      </c>
      <c r="AG211" s="4" t="str">
        <f>VLOOKUP(AF211,PROVINCIAS!$F$1:$G$1171,2,0)</f>
        <v>URBANA</v>
      </c>
    </row>
    <row r="212" spans="1:33" customFormat="1" hidden="1" x14ac:dyDescent="0.45">
      <c r="A212" s="4">
        <v>1000944</v>
      </c>
      <c r="B212" s="4" t="s">
        <v>9804</v>
      </c>
      <c r="C212" s="7">
        <v>1717170391</v>
      </c>
      <c r="D212" s="8">
        <v>38</v>
      </c>
      <c r="E212" s="4" t="s">
        <v>36</v>
      </c>
      <c r="F212" s="4">
        <v>1001578</v>
      </c>
      <c r="G212" s="4">
        <v>36</v>
      </c>
      <c r="H212" s="4">
        <v>0</v>
      </c>
      <c r="I212" s="4" t="str">
        <f t="shared" si="3"/>
        <v>A1</v>
      </c>
      <c r="J212" s="4" t="s">
        <v>10468</v>
      </c>
      <c r="K212" s="4" t="s">
        <v>10469</v>
      </c>
      <c r="L212" s="9">
        <v>44354</v>
      </c>
      <c r="M212" s="9">
        <v>45463</v>
      </c>
      <c r="N212" s="10" t="s">
        <v>776</v>
      </c>
      <c r="O212" s="4">
        <v>10000</v>
      </c>
      <c r="P212" s="4">
        <v>8411.4</v>
      </c>
      <c r="Q212" s="4">
        <v>21.5</v>
      </c>
      <c r="R212" s="4" t="s">
        <v>10994</v>
      </c>
      <c r="S212" s="4" t="s">
        <v>348</v>
      </c>
      <c r="T212" s="4" t="str">
        <f>VLOOKUP(A212,'REPORTE'!$A$1:$AG$1961,19,0)</f>
        <v>Venta al por menor de frutas, legumbres y hortalizas frescas o en conserva en establecimientos especializados.</v>
      </c>
      <c r="U212" s="4" t="str">
        <f>VLOOKUP(A212,'REPORTE'!$A$1:$AG$1961,20,0)</f>
        <v>Venta al por menor varios</v>
      </c>
      <c r="V212" s="4">
        <v>1001012</v>
      </c>
      <c r="W212" s="4" t="s">
        <v>11581</v>
      </c>
      <c r="X212" s="4" t="s">
        <v>11925</v>
      </c>
      <c r="Y212" s="4" t="s">
        <v>12072</v>
      </c>
      <c r="Z212" s="4" t="s">
        <v>12175</v>
      </c>
      <c r="AA212" s="4" t="s">
        <v>609</v>
      </c>
      <c r="AB212" s="4" t="str">
        <f>VLOOKUP(A212,'REPORTE'!$A$1:$AG$1961,5,0)</f>
        <v>ECUATORIANO(A)</v>
      </c>
      <c r="AC212" s="4" t="str">
        <f>VLOOKUP(A212,'REPORTE'!$A$1:$AG$1961,30,0)</f>
        <v>Primaria</v>
      </c>
      <c r="AD212" s="4" t="str">
        <f>VLOOKUP(A212,'REPORTE'!$A$1:$AG$1961,31,0)</f>
        <v>COTOPAXI</v>
      </c>
      <c r="AE212" s="4" t="str">
        <f>VLOOKUP(A212,'REPORTE'!$A$1:$AG$1961,32,0)</f>
        <v>SAQUISILI</v>
      </c>
      <c r="AF212" s="4" t="str">
        <f>VLOOKUP(A212,'REPORTE'!$A$1:$AG$1961,33,0)</f>
        <v>SAQUISILI</v>
      </c>
      <c r="AG212" s="4" t="str">
        <f>VLOOKUP(AF212,PROVINCIAS!$F$1:$G$1171,2,0)</f>
        <v>URBANA</v>
      </c>
    </row>
    <row r="213" spans="1:33" customFormat="1" hidden="1" x14ac:dyDescent="0.45">
      <c r="A213" s="4">
        <v>1000987</v>
      </c>
      <c r="B213" s="4" t="s">
        <v>9805</v>
      </c>
      <c r="C213" s="7">
        <v>604012070</v>
      </c>
      <c r="D213" s="8">
        <v>37</v>
      </c>
      <c r="E213" s="4" t="s">
        <v>36</v>
      </c>
      <c r="F213" s="4">
        <v>1001585</v>
      </c>
      <c r="G213" s="4">
        <v>12</v>
      </c>
      <c r="H213" s="4">
        <v>0</v>
      </c>
      <c r="I213" s="4" t="str">
        <f t="shared" si="3"/>
        <v>A1</v>
      </c>
      <c r="J213" s="4" t="s">
        <v>10468</v>
      </c>
      <c r="K213" s="4" t="s">
        <v>10469</v>
      </c>
      <c r="L213" s="9">
        <v>44355</v>
      </c>
      <c r="M213" s="9">
        <v>44737</v>
      </c>
      <c r="N213" s="10" t="s">
        <v>776</v>
      </c>
      <c r="O213" s="4">
        <v>1200</v>
      </c>
      <c r="P213" s="4">
        <v>448.86</v>
      </c>
      <c r="Q213" s="4">
        <v>23</v>
      </c>
      <c r="R213" s="4" t="s">
        <v>10994</v>
      </c>
      <c r="S213" s="4" t="s">
        <v>11043</v>
      </c>
      <c r="T213" s="4" t="str">
        <f>VLOOKUP(A213,'REPORTE'!$A$1:$AG$1961,19,0)</f>
        <v>Venta al por menor de alfombras, tapices, moquetas, cortinas, visillos y tapetes en establecimientos especializados.</v>
      </c>
      <c r="U213" s="4" t="str">
        <f>VLOOKUP(A213,'REPORTE'!$A$1:$AG$1961,20,0)</f>
        <v>Venta al por menor varios</v>
      </c>
      <c r="V213" s="4">
        <v>1001056</v>
      </c>
      <c r="W213" s="4" t="s">
        <v>11223</v>
      </c>
      <c r="X213" s="4" t="s">
        <v>11859</v>
      </c>
      <c r="Y213" s="4" t="s">
        <v>12072</v>
      </c>
      <c r="Z213" s="4" t="s">
        <v>12176</v>
      </c>
      <c r="AA213" s="4" t="s">
        <v>74</v>
      </c>
      <c r="AB213" s="4" t="str">
        <f>VLOOKUP(A213,'REPORTE'!$A$1:$AG$1961,5,0)</f>
        <v>ECUATORIANO(A) INDIGENA</v>
      </c>
      <c r="AC213" s="4" t="str">
        <f>VLOOKUP(A213,'REPORTE'!$A$1:$AG$1961,30,0)</f>
        <v>Universitaria</v>
      </c>
      <c r="AD213" s="4" t="str">
        <f>VLOOKUP(A213,'REPORTE'!$A$1:$AG$1961,31,0)</f>
        <v>CHIMBORAZO</v>
      </c>
      <c r="AE213" s="4" t="str">
        <f>VLOOKUP(A213,'REPORTE'!$A$1:$AG$1961,32,0)</f>
        <v>RIOBAMBA</v>
      </c>
      <c r="AF213" s="4" t="str">
        <f>VLOOKUP(A213,'REPORTE'!$A$1:$AG$1961,33,0)</f>
        <v>VELOZ</v>
      </c>
      <c r="AG213" s="4" t="str">
        <f>VLOOKUP(AF213,PROVINCIAS!$F$1:$G$1171,2,0)</f>
        <v>URBANA</v>
      </c>
    </row>
    <row r="214" spans="1:33" customFormat="1" hidden="1" x14ac:dyDescent="0.45">
      <c r="A214" s="4">
        <v>1001260</v>
      </c>
      <c r="B214" s="4" t="s">
        <v>9806</v>
      </c>
      <c r="C214" s="7">
        <v>1727175216</v>
      </c>
      <c r="D214" s="8">
        <v>29</v>
      </c>
      <c r="E214" s="4" t="s">
        <v>59</v>
      </c>
      <c r="F214" s="4">
        <v>1001583</v>
      </c>
      <c r="G214" s="4">
        <v>24</v>
      </c>
      <c r="H214" s="4">
        <v>0</v>
      </c>
      <c r="I214" s="4" t="str">
        <f t="shared" si="3"/>
        <v>A1</v>
      </c>
      <c r="J214" s="4" t="s">
        <v>10468</v>
      </c>
      <c r="K214" s="4" t="s">
        <v>10469</v>
      </c>
      <c r="L214" s="9">
        <v>44355</v>
      </c>
      <c r="M214" s="9">
        <v>45108</v>
      </c>
      <c r="N214" s="10" t="s">
        <v>776</v>
      </c>
      <c r="O214" s="4">
        <v>3000</v>
      </c>
      <c r="P214" s="4">
        <v>2307.0700000000002</v>
      </c>
      <c r="Q214" s="4">
        <v>21.5</v>
      </c>
      <c r="R214" s="4" t="s">
        <v>10994</v>
      </c>
      <c r="S214" s="4" t="s">
        <v>11019</v>
      </c>
      <c r="T214" s="4" t="str">
        <f>VLOOKUP(A214,'REPORTE'!$A$1:$AG$1961,19,0)</f>
        <v>Escuelas de conducir para chóferes profesionales: de camiones, buses, etcétera.</v>
      </c>
      <c r="U214" s="4" t="str">
        <f>VLOOKUP(A214,'REPORTE'!$A$1:$AG$1961,20,0)</f>
        <v>Escuelas de aprendizaje</v>
      </c>
      <c r="V214" s="4">
        <v>1001337</v>
      </c>
      <c r="W214" s="4" t="s">
        <v>11575</v>
      </c>
      <c r="X214" s="4" t="s">
        <v>11854</v>
      </c>
      <c r="Y214" s="4" t="s">
        <v>12072</v>
      </c>
      <c r="Z214" s="4" t="s">
        <v>12177</v>
      </c>
      <c r="AA214" s="4" t="s">
        <v>609</v>
      </c>
      <c r="AB214" s="4" t="str">
        <f>VLOOKUP(A214,'REPORTE'!$A$1:$AG$1961,5,0)</f>
        <v>ECUATORIANO(A) INDIGENA</v>
      </c>
      <c r="AC214" s="4" t="str">
        <f>VLOOKUP(A214,'REPORTE'!$A$1:$AG$1961,30,0)</f>
        <v>Primaria</v>
      </c>
      <c r="AD214" s="4" t="str">
        <f>VLOOKUP(A214,'REPORTE'!$A$1:$AG$1961,31,0)</f>
        <v>PICHINCHA</v>
      </c>
      <c r="AE214" s="4" t="str">
        <f>VLOOKUP(A214,'REPORTE'!$A$1:$AG$1961,32,0)</f>
        <v>QUITO</v>
      </c>
      <c r="AF214" s="4" t="str">
        <f>VLOOKUP(A214,'REPORTE'!$A$1:$AG$1961,33,0)</f>
        <v>COTOCOLLAO</v>
      </c>
      <c r="AG214" s="4" t="str">
        <f>VLOOKUP(AF214,PROVINCIAS!$F$1:$G$1171,2,0)</f>
        <v>URBANA</v>
      </c>
    </row>
    <row r="215" spans="1:33" customFormat="1" hidden="1" x14ac:dyDescent="0.45">
      <c r="A215" s="4">
        <v>1001253</v>
      </c>
      <c r="B215" s="4" t="s">
        <v>9807</v>
      </c>
      <c r="C215" s="7">
        <v>1310547417</v>
      </c>
      <c r="D215" s="8">
        <v>38</v>
      </c>
      <c r="E215" s="4" t="s">
        <v>36</v>
      </c>
      <c r="F215" s="4">
        <v>1001587</v>
      </c>
      <c r="G215" s="4">
        <v>12</v>
      </c>
      <c r="H215" s="4">
        <v>14</v>
      </c>
      <c r="I215" s="4" t="str">
        <f t="shared" si="3"/>
        <v>A2</v>
      </c>
      <c r="J215" s="4" t="s">
        <v>10468</v>
      </c>
      <c r="K215" s="4" t="s">
        <v>10469</v>
      </c>
      <c r="L215" s="9">
        <v>44356</v>
      </c>
      <c r="M215" s="9">
        <v>44727</v>
      </c>
      <c r="N215" s="9">
        <v>44607</v>
      </c>
      <c r="O215" s="4">
        <v>1000</v>
      </c>
      <c r="P215" s="4">
        <v>451.01</v>
      </c>
      <c r="Q215" s="4">
        <v>23</v>
      </c>
      <c r="R215" s="4" t="s">
        <v>10995</v>
      </c>
      <c r="S215" s="4" t="s">
        <v>11044</v>
      </c>
      <c r="T215" s="4" t="str">
        <f>VLOOKUP(A215,'REPORTE'!$A$1:$AG$1961,19,0)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U215" s="4" t="str">
        <f>VLOOKUP(A215,'REPORTE'!$A$1:$AG$1961,20,0)</f>
        <v>Construcción y diseño industrial</v>
      </c>
      <c r="V215" s="4">
        <v>1001330</v>
      </c>
      <c r="W215" s="4" t="s">
        <v>11161</v>
      </c>
      <c r="X215" s="4" t="s">
        <v>11926</v>
      </c>
      <c r="Y215" s="4" t="s">
        <v>12072</v>
      </c>
      <c r="Z215" s="4" t="s">
        <v>12076</v>
      </c>
      <c r="AA215" s="4" t="s">
        <v>609</v>
      </c>
      <c r="AB215" s="4" t="str">
        <f>VLOOKUP(A215,'REPORTE'!$A$1:$AG$1961,5,0)</f>
        <v>ECUATORIANO(A)</v>
      </c>
      <c r="AC215" s="4" t="str">
        <f>VLOOKUP(A215,'REPORTE'!$A$1:$AG$1961,30,0)</f>
        <v>Primaria</v>
      </c>
      <c r="AD215" s="4" t="str">
        <f>VLOOKUP(A215,'REPORTE'!$A$1:$AG$1961,31,0)</f>
        <v>MANABI</v>
      </c>
      <c r="AE215" s="4" t="str">
        <f>VLOOKUP(A215,'REPORTE'!$A$1:$AG$1961,32,0)</f>
        <v>CHONE</v>
      </c>
      <c r="AF215" s="4" t="str">
        <f>VLOOKUP(A215,'REPORTE'!$A$1:$AG$1961,33,0)</f>
        <v>CHONE</v>
      </c>
      <c r="AG215" s="4" t="str">
        <f>VLOOKUP(AF215,PROVINCIAS!$F$1:$G$1171,2,0)</f>
        <v>URBANA</v>
      </c>
    </row>
    <row r="216" spans="1:33" x14ac:dyDescent="0.45">
      <c r="A216" s="77">
        <v>1000202</v>
      </c>
      <c r="B216" s="77" t="s">
        <v>9808</v>
      </c>
      <c r="C216" s="78">
        <v>105811210</v>
      </c>
      <c r="D216" s="79">
        <v>33</v>
      </c>
      <c r="E216" s="77" t="s">
        <v>36</v>
      </c>
      <c r="F216" s="77">
        <v>1001589</v>
      </c>
      <c r="G216" s="77">
        <v>12</v>
      </c>
      <c r="H216" s="77">
        <v>0</v>
      </c>
      <c r="I216" s="77" t="str">
        <f t="shared" si="3"/>
        <v>A1</v>
      </c>
      <c r="J216" s="77" t="s">
        <v>10466</v>
      </c>
      <c r="K216" s="77" t="s">
        <v>10467</v>
      </c>
      <c r="L216" s="80">
        <v>44357</v>
      </c>
      <c r="M216" s="80">
        <v>44717</v>
      </c>
      <c r="N216" s="81" t="s">
        <v>776</v>
      </c>
      <c r="O216" s="77">
        <v>1200</v>
      </c>
      <c r="P216" s="77">
        <v>420.22</v>
      </c>
      <c r="Q216" s="77">
        <v>16</v>
      </c>
      <c r="R216" s="77" t="s">
        <v>10994</v>
      </c>
      <c r="S216" s="77" t="s">
        <v>11000</v>
      </c>
      <c r="T216" s="77" t="str">
        <f>VLOOKUP(A216,'REPORTE'!$A$1:$AG$1961,19,0)</f>
        <v>Empleado Privado</v>
      </c>
      <c r="U216" s="77" t="str">
        <f>VLOOKUP(A216,'REPORTE'!$A$1:$AG$1961,20,0)</f>
        <v>Empleado Privado</v>
      </c>
      <c r="V216" s="77">
        <v>1000393</v>
      </c>
      <c r="W216" s="77" t="s">
        <v>11224</v>
      </c>
      <c r="X216" s="77" t="s">
        <v>11927</v>
      </c>
      <c r="Y216" s="77" t="s">
        <v>12072</v>
      </c>
      <c r="Z216" s="77" t="s">
        <v>12178</v>
      </c>
      <c r="AA216" s="77" t="s">
        <v>609</v>
      </c>
      <c r="AB216" s="77" t="str">
        <f>VLOOKUP(A216,'REPORTE'!$A$1:$AG$1961,5,0)</f>
        <v>ECUATORIANO(A) INDIGENA</v>
      </c>
      <c r="AC216" s="77" t="str">
        <f>VLOOKUP(A216,'REPORTE'!$A$1:$AG$1961,30,0)</f>
        <v>Universitaria</v>
      </c>
      <c r="AD216" s="77" t="str">
        <f>VLOOKUP(A216,'REPORTE'!$A$1:$AG$1961,31,0)</f>
        <v>CHIMBORAZO</v>
      </c>
      <c r="AE216" s="77" t="str">
        <f>VLOOKUP(A216,'REPORTE'!$A$1:$AG$1961,32,0)</f>
        <v>RIOBAMBA</v>
      </c>
      <c r="AF216" s="77" t="str">
        <f>VLOOKUP(A216,'REPORTE'!$A$1:$AG$1961,33,0)</f>
        <v>YARUQUIES</v>
      </c>
      <c r="AG216" s="77" t="str">
        <f>VLOOKUP(AF216,PROVINCIAS!$F$1:$G$1171,2,0)</f>
        <v>URBANA</v>
      </c>
    </row>
    <row r="217" spans="1:33" customFormat="1" hidden="1" x14ac:dyDescent="0.45">
      <c r="A217" s="4">
        <v>1000890</v>
      </c>
      <c r="B217" s="4" t="s">
        <v>9809</v>
      </c>
      <c r="C217" s="7">
        <v>1709899296</v>
      </c>
      <c r="D217" s="8">
        <v>53</v>
      </c>
      <c r="E217" s="4" t="s">
        <v>59</v>
      </c>
      <c r="F217" s="4">
        <v>1001592</v>
      </c>
      <c r="G217" s="4">
        <v>12</v>
      </c>
      <c r="H217" s="4">
        <v>0</v>
      </c>
      <c r="I217" s="4" t="str">
        <f t="shared" si="3"/>
        <v>A1</v>
      </c>
      <c r="J217" s="4" t="s">
        <v>10468</v>
      </c>
      <c r="K217" s="4" t="s">
        <v>10469</v>
      </c>
      <c r="L217" s="9">
        <v>44358</v>
      </c>
      <c r="M217" s="9">
        <v>44737</v>
      </c>
      <c r="N217" s="10" t="s">
        <v>776</v>
      </c>
      <c r="O217" s="4">
        <v>900</v>
      </c>
      <c r="P217" s="4">
        <v>334.02</v>
      </c>
      <c r="Q217" s="4">
        <v>23</v>
      </c>
      <c r="R217" s="4" t="s">
        <v>10994</v>
      </c>
      <c r="S217" s="4" t="s">
        <v>11045</v>
      </c>
      <c r="T217" s="4" t="str">
        <f>VLOOKUP(A217,'REPORTE'!$A$1:$AG$1961,19,0)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U217" s="4" t="str">
        <f>VLOOKUP(A217,'REPORTE'!$A$1:$AG$1961,20,0)</f>
        <v>Reparaciones varias y mantenimiento</v>
      </c>
      <c r="V217" s="4">
        <v>1000960</v>
      </c>
      <c r="W217" s="4" t="s">
        <v>11225</v>
      </c>
      <c r="X217" s="4" t="s">
        <v>11835</v>
      </c>
      <c r="Y217" s="4" t="s">
        <v>12072</v>
      </c>
      <c r="Z217" s="4" t="s">
        <v>12179</v>
      </c>
      <c r="AA217" s="4" t="s">
        <v>609</v>
      </c>
      <c r="AB217" s="4" t="str">
        <f>VLOOKUP(A217,'REPORTE'!$A$1:$AG$1961,5,0)</f>
        <v>ECUATORIANO(A)</v>
      </c>
      <c r="AC217" s="4" t="str">
        <f>VLOOKUP(A217,'REPORTE'!$A$1:$AG$1961,30,0)</f>
        <v>Primaria</v>
      </c>
      <c r="AD217" s="4" t="str">
        <f>VLOOKUP(A217,'REPORTE'!$A$1:$AG$1961,31,0)</f>
        <v>PICHINCHA</v>
      </c>
      <c r="AE217" s="4" t="str">
        <f>VLOOKUP(A217,'REPORTE'!$A$1:$AG$1961,32,0)</f>
        <v>QUITO</v>
      </c>
      <c r="AF217" s="4" t="str">
        <f>VLOOKUP(A217,'REPORTE'!$A$1:$AG$1961,33,0)</f>
        <v>COCHAPAMBA</v>
      </c>
      <c r="AG217" s="4" t="str">
        <f>VLOOKUP(AF217,PROVINCIAS!$F$1:$G$1171,2,0)</f>
        <v>RURAL</v>
      </c>
    </row>
    <row r="218" spans="1:33" customFormat="1" hidden="1" x14ac:dyDescent="0.45">
      <c r="A218" s="4">
        <v>1001268</v>
      </c>
      <c r="B218" s="4" t="s">
        <v>9810</v>
      </c>
      <c r="C218" s="7">
        <v>1753562568</v>
      </c>
      <c r="D218" s="8">
        <v>21</v>
      </c>
      <c r="E218" s="4" t="s">
        <v>59</v>
      </c>
      <c r="F218" s="4">
        <v>1001590</v>
      </c>
      <c r="G218" s="4">
        <v>12</v>
      </c>
      <c r="H218" s="4">
        <v>0</v>
      </c>
      <c r="I218" s="4" t="str">
        <f t="shared" si="3"/>
        <v>A1</v>
      </c>
      <c r="J218" s="4" t="s">
        <v>10468</v>
      </c>
      <c r="K218" s="4" t="s">
        <v>10469</v>
      </c>
      <c r="L218" s="9">
        <v>44358</v>
      </c>
      <c r="M218" s="9">
        <v>44722</v>
      </c>
      <c r="N218" s="10" t="s">
        <v>776</v>
      </c>
      <c r="O218" s="4">
        <v>800</v>
      </c>
      <c r="P218" s="4">
        <v>287.95999999999998</v>
      </c>
      <c r="Q218" s="4">
        <v>23</v>
      </c>
      <c r="R218" s="4" t="s">
        <v>10994</v>
      </c>
      <c r="S218" s="4" t="s">
        <v>294</v>
      </c>
      <c r="T218" s="4" t="str">
        <f>VLOOKUP(A218,'REPORTE'!$A$1:$AG$1961,19,0)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218" s="4" t="str">
        <f>VLOOKUP(A218,'REPORTE'!$A$1:$AG$1961,20,0)</f>
        <v xml:space="preserve">Actividades varias </v>
      </c>
      <c r="V218" s="4">
        <v>1001345</v>
      </c>
      <c r="W218" s="4" t="s">
        <v>11226</v>
      </c>
      <c r="X218" s="4" t="s">
        <v>11928</v>
      </c>
      <c r="Y218" s="4" t="s">
        <v>12072</v>
      </c>
      <c r="Z218" s="4" t="s">
        <v>12180</v>
      </c>
      <c r="AA218" s="4" t="s">
        <v>609</v>
      </c>
      <c r="AB218" s="4" t="str">
        <f>VLOOKUP(A218,'REPORTE'!$A$1:$AG$1961,5,0)</f>
        <v>ECUATORIANO(A)</v>
      </c>
      <c r="AC218" s="4" t="str">
        <f>VLOOKUP(A218,'REPORTE'!$A$1:$AG$1961,30,0)</f>
        <v>Secundaria</v>
      </c>
      <c r="AD218" s="4" t="str">
        <f>VLOOKUP(A218,'REPORTE'!$A$1:$AG$1961,31,0)</f>
        <v>PICHINCHA</v>
      </c>
      <c r="AE218" s="4" t="str">
        <f>VLOOKUP(A218,'REPORTE'!$A$1:$AG$1961,32,0)</f>
        <v>QUITO</v>
      </c>
      <c r="AF218" s="4" t="str">
        <f>VLOOKUP(A218,'REPORTE'!$A$1:$AG$1961,33,0)</f>
        <v>COCHAPAMBA</v>
      </c>
      <c r="AG218" s="4" t="str">
        <f>VLOOKUP(AF218,PROVINCIAS!$F$1:$G$1171,2,0)</f>
        <v>RURAL</v>
      </c>
    </row>
    <row r="219" spans="1:33" customFormat="1" hidden="1" x14ac:dyDescent="0.45">
      <c r="A219" s="4">
        <v>1000381</v>
      </c>
      <c r="B219" s="4" t="s">
        <v>9811</v>
      </c>
      <c r="C219" s="7">
        <v>1714122049</v>
      </c>
      <c r="D219" s="8">
        <v>39</v>
      </c>
      <c r="E219" s="4" t="s">
        <v>59</v>
      </c>
      <c r="F219" s="4">
        <v>1001599</v>
      </c>
      <c r="G219" s="4">
        <v>30</v>
      </c>
      <c r="H219" s="4">
        <v>0</v>
      </c>
      <c r="I219" s="4" t="str">
        <f t="shared" si="3"/>
        <v>A1</v>
      </c>
      <c r="J219" s="4" t="s">
        <v>10468</v>
      </c>
      <c r="K219" s="4" t="s">
        <v>10469</v>
      </c>
      <c r="L219" s="9">
        <v>44359</v>
      </c>
      <c r="M219" s="9">
        <v>45294</v>
      </c>
      <c r="N219" s="10" t="s">
        <v>776</v>
      </c>
      <c r="O219" s="4">
        <v>3000</v>
      </c>
      <c r="P219" s="4">
        <v>2485.96</v>
      </c>
      <c r="Q219" s="4">
        <v>21.5</v>
      </c>
      <c r="R219" s="4" t="s">
        <v>10994</v>
      </c>
      <c r="S219" s="4" t="s">
        <v>11037</v>
      </c>
      <c r="T219" s="4" t="str">
        <f>VLOOKUP(A219,'REPORTE'!$A$1:$AG$1961,19,0)</f>
        <v>Fabricación de otras partes, piezas y accesorios para vehí­culos automotores: frenos, cajas de cambios, ejes, aros de ruedas, amortiguadores, radiadores, silenciadores, tubos de escape, catalizadores, embragues, volantes, columnas y cajas de dirección, etcétera.</v>
      </c>
      <c r="U219" s="4" t="str">
        <f>VLOOKUP(A219,'REPORTE'!$A$1:$AG$1961,20,0)</f>
        <v>Fabricación de máquinaria y equipos</v>
      </c>
      <c r="V219" s="4">
        <v>1000444</v>
      </c>
      <c r="W219" s="4" t="s">
        <v>11582</v>
      </c>
      <c r="X219" s="4" t="s">
        <v>11859</v>
      </c>
      <c r="Y219" s="4" t="s">
        <v>12072</v>
      </c>
      <c r="Z219" s="4" t="s">
        <v>12181</v>
      </c>
      <c r="AA219" s="4" t="s">
        <v>609</v>
      </c>
      <c r="AB219" s="4" t="str">
        <f>VLOOKUP(A219,'REPORTE'!$A$1:$AG$1961,5,0)</f>
        <v>ECUATORIANO(A)</v>
      </c>
      <c r="AC219" s="4" t="str">
        <f>VLOOKUP(A219,'REPORTE'!$A$1:$AG$1961,30,0)</f>
        <v>Secundaria</v>
      </c>
      <c r="AD219" s="4" t="str">
        <f>VLOOKUP(A219,'REPORTE'!$A$1:$AG$1961,31,0)</f>
        <v>PICHINCHA</v>
      </c>
      <c r="AE219" s="4" t="str">
        <f>VLOOKUP(A219,'REPORTE'!$A$1:$AG$1961,32,0)</f>
        <v>QUITO</v>
      </c>
      <c r="AF219" s="4" t="str">
        <f>VLOOKUP(A219,'REPORTE'!$A$1:$AG$1961,33,0)</f>
        <v>COTOCOLLAO</v>
      </c>
      <c r="AG219" s="4" t="str">
        <f>VLOOKUP(AF219,PROVINCIAS!$F$1:$G$1171,2,0)</f>
        <v>URBANA</v>
      </c>
    </row>
    <row r="220" spans="1:33" customFormat="1" hidden="1" x14ac:dyDescent="0.45">
      <c r="A220" s="4">
        <v>1001028</v>
      </c>
      <c r="B220" s="4" t="s">
        <v>9812</v>
      </c>
      <c r="C220" s="7">
        <v>604406975</v>
      </c>
      <c r="D220" s="8">
        <v>32</v>
      </c>
      <c r="E220" s="4" t="s">
        <v>59</v>
      </c>
      <c r="F220" s="4">
        <v>1001602</v>
      </c>
      <c r="G220" s="4">
        <v>30</v>
      </c>
      <c r="H220" s="4">
        <v>0</v>
      </c>
      <c r="I220" s="4" t="str">
        <f t="shared" si="3"/>
        <v>A1</v>
      </c>
      <c r="J220" s="4" t="s">
        <v>10468</v>
      </c>
      <c r="K220" s="4" t="s">
        <v>10469</v>
      </c>
      <c r="L220" s="9">
        <v>44361</v>
      </c>
      <c r="M220" s="9">
        <v>45280</v>
      </c>
      <c r="N220" s="10" t="s">
        <v>776</v>
      </c>
      <c r="O220" s="4">
        <v>6000</v>
      </c>
      <c r="P220" s="4">
        <v>4739.16</v>
      </c>
      <c r="Q220" s="4">
        <v>21.5</v>
      </c>
      <c r="R220" s="4" t="s">
        <v>10994</v>
      </c>
      <c r="S220" s="4" t="s">
        <v>348</v>
      </c>
      <c r="T220" s="4" t="str">
        <f>VLOOKUP(A220,'REPORTE'!$A$1:$AG$1961,19,0)</f>
        <v>Venta al por menor de frutas, legumbres y hortalizas frescas o en conserva en establecimientos especializados.</v>
      </c>
      <c r="U220" s="4" t="str">
        <f>VLOOKUP(A220,'REPORTE'!$A$1:$AG$1961,20,0)</f>
        <v>Venta al por menor varios</v>
      </c>
      <c r="V220" s="4">
        <v>1001099</v>
      </c>
      <c r="W220" s="4" t="s">
        <v>11583</v>
      </c>
      <c r="X220" s="4" t="s">
        <v>11868</v>
      </c>
      <c r="Y220" s="4" t="s">
        <v>12072</v>
      </c>
      <c r="Z220" s="4" t="s">
        <v>12182</v>
      </c>
      <c r="AA220" s="4" t="s">
        <v>609</v>
      </c>
      <c r="AB220" s="4" t="str">
        <f>VLOOKUP(A220,'REPORTE'!$A$1:$AG$1961,5,0)</f>
        <v>ECUATORIANO(A) INDIGENA</v>
      </c>
      <c r="AC220" s="4" t="str">
        <f>VLOOKUP(A220,'REPORTE'!$A$1:$AG$1961,30,0)</f>
        <v>Primaria</v>
      </c>
      <c r="AD220" s="4" t="str">
        <f>VLOOKUP(A220,'REPORTE'!$A$1:$AG$1961,31,0)</f>
        <v>CHIMBORAZO</v>
      </c>
      <c r="AE220" s="4" t="str">
        <f>VLOOKUP(A220,'REPORTE'!$A$1:$AG$1961,32,0)</f>
        <v>RIOBAMBA</v>
      </c>
      <c r="AF220" s="4" t="str">
        <f>VLOOKUP(A220,'REPORTE'!$A$1:$AG$1961,33,0)</f>
        <v>CACHA (CAB EN MACHANGARA)</v>
      </c>
      <c r="AG220" s="4" t="str">
        <f>VLOOKUP(AF220,PROVINCIAS!$F$1:$G$1171,2,0)</f>
        <v>RURAL</v>
      </c>
    </row>
    <row r="221" spans="1:33" customFormat="1" hidden="1" x14ac:dyDescent="0.45">
      <c r="A221" s="4">
        <v>1001279</v>
      </c>
      <c r="B221" s="4" t="s">
        <v>9813</v>
      </c>
      <c r="C221" s="7">
        <v>1720293610</v>
      </c>
      <c r="D221" s="8">
        <v>34</v>
      </c>
      <c r="E221" s="4" t="s">
        <v>59</v>
      </c>
      <c r="F221" s="4">
        <v>1001603</v>
      </c>
      <c r="G221" s="4">
        <v>18</v>
      </c>
      <c r="H221" s="4">
        <v>4</v>
      </c>
      <c r="I221" s="4" t="str">
        <f t="shared" si="3"/>
        <v>A1</v>
      </c>
      <c r="J221" s="4" t="s">
        <v>10468</v>
      </c>
      <c r="K221" s="4" t="s">
        <v>10469</v>
      </c>
      <c r="L221" s="9">
        <v>44361</v>
      </c>
      <c r="M221" s="9">
        <v>44920</v>
      </c>
      <c r="N221" s="9">
        <v>44617</v>
      </c>
      <c r="O221" s="4">
        <v>2400</v>
      </c>
      <c r="P221" s="4">
        <v>1579</v>
      </c>
      <c r="Q221" s="4">
        <v>21.5</v>
      </c>
      <c r="R221" s="4" t="s">
        <v>10995</v>
      </c>
      <c r="S221" s="4" t="s">
        <v>11092</v>
      </c>
      <c r="T221" s="4" t="str">
        <f>VLOOKUP(A221,'REPORTE'!$A$1:$AG$1961,19,0)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U221" s="4" t="str">
        <f>VLOOKUP(A221,'REPORTE'!$A$1:$AG$1961,20,0)</f>
        <v>Actividades de consorcios y construcción</v>
      </c>
      <c r="V221" s="4">
        <v>1001354</v>
      </c>
      <c r="W221" s="4" t="s">
        <v>11584</v>
      </c>
      <c r="X221" s="4" t="s">
        <v>11854</v>
      </c>
      <c r="Y221" s="4" t="s">
        <v>12072</v>
      </c>
      <c r="Z221" s="4" t="s">
        <v>11150</v>
      </c>
      <c r="AA221" s="4" t="s">
        <v>609</v>
      </c>
      <c r="AB221" s="4" t="str">
        <f>VLOOKUP(A221,'REPORTE'!$A$1:$AG$1961,5,0)</f>
        <v>ECUATORIANO(A)</v>
      </c>
      <c r="AC221" s="4" t="str">
        <f>VLOOKUP(A221,'REPORTE'!$A$1:$AG$1961,30,0)</f>
        <v>Secundaria</v>
      </c>
      <c r="AD221" s="4" t="str">
        <f>VLOOKUP(A221,'REPORTE'!$A$1:$AG$1961,31,0)</f>
        <v>PICHINCHA</v>
      </c>
      <c r="AE221" s="4" t="str">
        <f>VLOOKUP(A221,'REPORTE'!$A$1:$AG$1961,32,0)</f>
        <v>QUITO</v>
      </c>
      <c r="AF221" s="4" t="str">
        <f>VLOOKUP(A221,'REPORTE'!$A$1:$AG$1961,33,0)</f>
        <v>CENTRO HISTORICO</v>
      </c>
      <c r="AG221" s="4" t="str">
        <f>VLOOKUP(AF221,PROVINCIAS!$F$1:$G$1171,2,0)</f>
        <v>URBANA</v>
      </c>
    </row>
    <row r="222" spans="1:33" customFormat="1" hidden="1" x14ac:dyDescent="0.45">
      <c r="A222" s="4">
        <v>1000186</v>
      </c>
      <c r="B222" s="4" t="s">
        <v>9814</v>
      </c>
      <c r="C222" s="7">
        <v>604584045</v>
      </c>
      <c r="D222" s="8">
        <v>37</v>
      </c>
      <c r="E222" s="4" t="s">
        <v>59</v>
      </c>
      <c r="F222" s="4">
        <v>1001608</v>
      </c>
      <c r="G222" s="4">
        <v>48</v>
      </c>
      <c r="H222" s="4">
        <v>0</v>
      </c>
      <c r="I222" s="4" t="str">
        <f t="shared" si="3"/>
        <v>A1</v>
      </c>
      <c r="J222" s="4" t="s">
        <v>10468</v>
      </c>
      <c r="K222" s="4" t="s">
        <v>10469</v>
      </c>
      <c r="L222" s="9">
        <v>44363</v>
      </c>
      <c r="M222" s="9">
        <v>45833</v>
      </c>
      <c r="N222" s="10" t="s">
        <v>776</v>
      </c>
      <c r="O222" s="4">
        <v>10300</v>
      </c>
      <c r="P222" s="4">
        <v>9142.2999999999993</v>
      </c>
      <c r="Q222" s="4">
        <v>18.5</v>
      </c>
      <c r="R222" s="4" t="s">
        <v>10994</v>
      </c>
      <c r="S222" s="4" t="s">
        <v>244</v>
      </c>
      <c r="T222" s="4" t="str">
        <f>VLOOKUP(A222,'REPORTE'!$A$1:$AG$1961,19,0)</f>
        <v>Actividades a corto y a largo plazo de clí­nicas del dí­a, básicas y generales, es decir, actividades médicas, de diagnóstico y de tratamiento.</v>
      </c>
      <c r="U222" s="4" t="str">
        <f>VLOOKUP(A222,'REPORTE'!$A$1:$AG$1961,20,0)</f>
        <v>Actividades Médicas</v>
      </c>
      <c r="V222" s="4">
        <v>1000249</v>
      </c>
      <c r="W222" s="4" t="s">
        <v>11585</v>
      </c>
      <c r="X222" s="4" t="s">
        <v>11929</v>
      </c>
      <c r="Y222" s="4" t="s">
        <v>12072</v>
      </c>
      <c r="Z222" s="4" t="s">
        <v>12183</v>
      </c>
      <c r="AA222" s="4" t="s">
        <v>46</v>
      </c>
      <c r="AB222" s="4" t="str">
        <f>VLOOKUP(A222,'REPORTE'!$A$1:$AG$1961,5,0)</f>
        <v>ECUATORIANO(A) INDIGENA</v>
      </c>
      <c r="AC222" s="4" t="str">
        <f>VLOOKUP(A222,'REPORTE'!$A$1:$AG$1961,30,0)</f>
        <v>Primaria</v>
      </c>
      <c r="AD222" s="4" t="str">
        <f>VLOOKUP(A222,'REPORTE'!$A$1:$AG$1961,31,0)</f>
        <v>PICHINCHA</v>
      </c>
      <c r="AE222" s="4" t="str">
        <f>VLOOKUP(A222,'REPORTE'!$A$1:$AG$1961,32,0)</f>
        <v>QUITO</v>
      </c>
      <c r="AF222" s="4" t="str">
        <f>VLOOKUP(A222,'REPORTE'!$A$1:$AG$1961,33,0)</f>
        <v>KENNEDY</v>
      </c>
      <c r="AG222" s="4" t="str">
        <f>VLOOKUP(AF222,PROVINCIAS!$F$1:$G$1171,2,0)</f>
        <v>URBANA</v>
      </c>
    </row>
    <row r="223" spans="1:33" customFormat="1" hidden="1" x14ac:dyDescent="0.45">
      <c r="A223" s="4">
        <v>1000324</v>
      </c>
      <c r="B223" s="4" t="s">
        <v>9815</v>
      </c>
      <c r="C223" s="7">
        <v>500403811</v>
      </c>
      <c r="D223" s="8">
        <v>73</v>
      </c>
      <c r="E223" s="4" t="s">
        <v>36</v>
      </c>
      <c r="F223" s="4">
        <v>1001611</v>
      </c>
      <c r="G223" s="4">
        <v>18</v>
      </c>
      <c r="H223" s="4">
        <v>0</v>
      </c>
      <c r="I223" s="4" t="str">
        <f t="shared" si="3"/>
        <v>A1</v>
      </c>
      <c r="J223" s="4" t="s">
        <v>10468</v>
      </c>
      <c r="K223" s="4" t="s">
        <v>10469</v>
      </c>
      <c r="L223" s="9">
        <v>44363</v>
      </c>
      <c r="M223" s="9">
        <v>44915</v>
      </c>
      <c r="N223" s="10" t="s">
        <v>776</v>
      </c>
      <c r="O223" s="4">
        <v>2000</v>
      </c>
      <c r="P223" s="4">
        <v>1206.45</v>
      </c>
      <c r="Q223" s="4">
        <v>23</v>
      </c>
      <c r="R223" s="4" t="s">
        <v>10994</v>
      </c>
      <c r="S223" s="4" t="s">
        <v>5853</v>
      </c>
      <c r="T223" s="4" t="str">
        <f>VLOOKUP(A223,'REPORTE'!$A$1:$AG$1961,19,0)</f>
        <v>Restaurantes de comida rápida, puestos de refrigerio y establecimientos que ofrecen comida para llevar, reparto de pizza, etcétera; heladerí­as, fuentes de soda, etcétera.</v>
      </c>
      <c r="U223" s="4" t="str">
        <f>VLOOKUP(A223,'REPORTE'!$A$1:$AG$1961,20,0)</f>
        <v>Restaurantes</v>
      </c>
      <c r="V223" s="4">
        <v>1000385</v>
      </c>
      <c r="W223" s="4" t="s">
        <v>11227</v>
      </c>
      <c r="X223" s="4" t="s">
        <v>11836</v>
      </c>
      <c r="Y223" s="4" t="s">
        <v>12072</v>
      </c>
      <c r="Z223" s="4" t="s">
        <v>12184</v>
      </c>
      <c r="AA223" s="4" t="s">
        <v>609</v>
      </c>
      <c r="AB223" s="4" t="str">
        <f>VLOOKUP(A223,'REPORTE'!$A$1:$AG$1961,5,0)</f>
        <v>ECUATORIANO(A) INDIGENA</v>
      </c>
      <c r="AC223" s="4" t="str">
        <f>VLOOKUP(A223,'REPORTE'!$A$1:$AG$1961,30,0)</f>
        <v>Primaria</v>
      </c>
      <c r="AD223" s="4" t="str">
        <f>VLOOKUP(A223,'REPORTE'!$A$1:$AG$1961,31,0)</f>
        <v>PICHINCHA</v>
      </c>
      <c r="AE223" s="4" t="str">
        <f>VLOOKUP(A223,'REPORTE'!$A$1:$AG$1961,32,0)</f>
        <v>QUITO</v>
      </c>
      <c r="AF223" s="4" t="str">
        <f>VLOOKUP(A223,'REPORTE'!$A$1:$AG$1961,33,0)</f>
        <v>COTOCOLLAO</v>
      </c>
      <c r="AG223" s="4" t="str">
        <f>VLOOKUP(AF223,PROVINCIAS!$F$1:$G$1171,2,0)</f>
        <v>URBANA</v>
      </c>
    </row>
    <row r="224" spans="1:33" customFormat="1" hidden="1" x14ac:dyDescent="0.45">
      <c r="A224" s="4">
        <v>1000915</v>
      </c>
      <c r="B224" s="4" t="s">
        <v>9816</v>
      </c>
      <c r="C224" s="7">
        <v>1703615151</v>
      </c>
      <c r="D224" s="8">
        <v>68</v>
      </c>
      <c r="E224" s="4" t="s">
        <v>36</v>
      </c>
      <c r="F224" s="4">
        <v>1001605</v>
      </c>
      <c r="G224" s="4">
        <v>24</v>
      </c>
      <c r="H224" s="4">
        <v>4</v>
      </c>
      <c r="I224" s="4" t="str">
        <f t="shared" si="3"/>
        <v>A1</v>
      </c>
      <c r="J224" s="4" t="s">
        <v>10468</v>
      </c>
      <c r="K224" s="4" t="s">
        <v>10469</v>
      </c>
      <c r="L224" s="9">
        <v>44363</v>
      </c>
      <c r="M224" s="9">
        <v>45102</v>
      </c>
      <c r="N224" s="9">
        <v>44617</v>
      </c>
      <c r="O224" s="4">
        <v>10000</v>
      </c>
      <c r="P224" s="4">
        <v>7326.34</v>
      </c>
      <c r="Q224" s="4">
        <v>18.5</v>
      </c>
      <c r="R224" s="4" t="s">
        <v>10995</v>
      </c>
      <c r="S224" s="4" t="s">
        <v>11050</v>
      </c>
      <c r="T224" s="4" t="str">
        <f>VLOOKUP(A224,'REPORTE'!$A$1:$AG$1961,19,0)</f>
        <v>Actividades de sacrificio, faenamiento, preparación, producción y empacado de carne fresca refrigerada o congelada incluso en piezas o porciones individuales de: cuyes, conejos, rana (ancas de rana) etcétera,</v>
      </c>
      <c r="U224" s="4" t="str">
        <f>VLOOKUP(A224,'REPORTE'!$A$1:$AG$1961,20,0)</f>
        <v xml:space="preserve">Actividades varias </v>
      </c>
      <c r="V224" s="4">
        <v>1000983</v>
      </c>
      <c r="W224" s="4" t="s">
        <v>11586</v>
      </c>
      <c r="X224" s="4" t="s">
        <v>11883</v>
      </c>
      <c r="Y224" s="4" t="s">
        <v>12072</v>
      </c>
      <c r="Z224" s="4" t="s">
        <v>12185</v>
      </c>
      <c r="AA224" s="4" t="s">
        <v>609</v>
      </c>
      <c r="AB224" s="4" t="str">
        <f>VLOOKUP(A224,'REPORTE'!$A$1:$AG$1961,5,0)</f>
        <v>ECUATORIANO(A)</v>
      </c>
      <c r="AC224" s="4" t="str">
        <f>VLOOKUP(A224,'REPORTE'!$A$1:$AG$1961,30,0)</f>
        <v>Primaria</v>
      </c>
      <c r="AD224" s="4" t="str">
        <f>VLOOKUP(A224,'REPORTE'!$A$1:$AG$1961,31,0)</f>
        <v>PICHINCHA</v>
      </c>
      <c r="AE224" s="4" t="str">
        <f>VLOOKUP(A224,'REPORTE'!$A$1:$AG$1961,32,0)</f>
        <v>QUITO</v>
      </c>
      <c r="AF224" s="4" t="str">
        <f>VLOOKUP(A224,'REPORTE'!$A$1:$AG$1961,33,0)</f>
        <v>IÑAQUITO</v>
      </c>
      <c r="AG224" s="4" t="str">
        <f>VLOOKUP(AF224,PROVINCIAS!$F$1:$G$1171,2,0)</f>
        <v>URBANA</v>
      </c>
    </row>
    <row r="225" spans="1:33" customFormat="1" hidden="1" x14ac:dyDescent="0.45">
      <c r="A225" s="4">
        <v>1001078</v>
      </c>
      <c r="B225" s="4" t="s">
        <v>9817</v>
      </c>
      <c r="C225" s="7">
        <v>605307305</v>
      </c>
      <c r="D225" s="8">
        <v>25</v>
      </c>
      <c r="E225" s="4" t="s">
        <v>59</v>
      </c>
      <c r="F225" s="4">
        <v>1001609</v>
      </c>
      <c r="G225" s="4">
        <v>36</v>
      </c>
      <c r="H225" s="4">
        <v>0</v>
      </c>
      <c r="I225" s="4" t="str">
        <f t="shared" si="3"/>
        <v>A1</v>
      </c>
      <c r="J225" s="4" t="s">
        <v>10468</v>
      </c>
      <c r="K225" s="4" t="s">
        <v>10469</v>
      </c>
      <c r="L225" s="9">
        <v>44363</v>
      </c>
      <c r="M225" s="9">
        <v>45483</v>
      </c>
      <c r="N225" s="10" t="s">
        <v>776</v>
      </c>
      <c r="O225" s="4">
        <v>4000</v>
      </c>
      <c r="P225" s="4">
        <v>3484.21</v>
      </c>
      <c r="Q225" s="4">
        <v>21.5</v>
      </c>
      <c r="R225" s="4" t="s">
        <v>10994</v>
      </c>
      <c r="S225" s="4" t="s">
        <v>348</v>
      </c>
      <c r="T225" s="4" t="str">
        <f>VLOOKUP(A225,'REPORTE'!$A$1:$AG$1961,19,0)</f>
        <v>Elaboración de harinas o masas mezcladas preparadas para la fabricación de pan, pasteles, bizcochos o panqueques.</v>
      </c>
      <c r="U225" s="4" t="str">
        <f>VLOOKUP(A225,'REPORTE'!$A$1:$AG$1961,20,0)</f>
        <v>Elaboración de alimentos</v>
      </c>
      <c r="V225" s="4">
        <v>1001150</v>
      </c>
      <c r="W225" s="4" t="s">
        <v>11587</v>
      </c>
      <c r="X225" s="4" t="s">
        <v>11930</v>
      </c>
      <c r="Y225" s="4" t="s">
        <v>12072</v>
      </c>
      <c r="Z225" s="4" t="s">
        <v>12186</v>
      </c>
      <c r="AA225" s="4" t="s">
        <v>609</v>
      </c>
      <c r="AB225" s="4" t="str">
        <f>VLOOKUP(A225,'REPORTE'!$A$1:$AG$1961,5,0)</f>
        <v>ECUATORIANO(A) INDIGENA</v>
      </c>
      <c r="AC225" s="4" t="str">
        <f>VLOOKUP(A225,'REPORTE'!$A$1:$AG$1961,30,0)</f>
        <v>Secundaria</v>
      </c>
      <c r="AD225" s="4" t="str">
        <f>VLOOKUP(A225,'REPORTE'!$A$1:$AG$1961,31,0)</f>
        <v>CHIMBORAZO</v>
      </c>
      <c r="AE225" s="4" t="str">
        <f>VLOOKUP(A225,'REPORTE'!$A$1:$AG$1961,32,0)</f>
        <v>GUAMOTE</v>
      </c>
      <c r="AF225" s="4" t="str">
        <f>VLOOKUP(A225,'REPORTE'!$A$1:$AG$1961,33,0)</f>
        <v>PALMIRA</v>
      </c>
      <c r="AG225" s="4" t="str">
        <f>VLOOKUP(AF225,PROVINCIAS!$F$1:$G$1171,2,0)</f>
        <v>RURAL</v>
      </c>
    </row>
    <row r="226" spans="1:33" customFormat="1" hidden="1" x14ac:dyDescent="0.45">
      <c r="A226" s="4">
        <v>1001252</v>
      </c>
      <c r="B226" s="4" t="s">
        <v>9818</v>
      </c>
      <c r="C226" s="7">
        <v>602993149</v>
      </c>
      <c r="D226" s="8">
        <v>40</v>
      </c>
      <c r="E226" s="4" t="s">
        <v>36</v>
      </c>
      <c r="F226" s="4">
        <v>1001610</v>
      </c>
      <c r="G226" s="4">
        <v>36</v>
      </c>
      <c r="H226" s="4">
        <v>4</v>
      </c>
      <c r="I226" s="4" t="str">
        <f t="shared" si="3"/>
        <v>A1</v>
      </c>
      <c r="J226" s="4" t="s">
        <v>10468</v>
      </c>
      <c r="K226" s="4" t="s">
        <v>10469</v>
      </c>
      <c r="L226" s="9">
        <v>44363</v>
      </c>
      <c r="M226" s="9">
        <v>45468</v>
      </c>
      <c r="N226" s="9">
        <v>44617</v>
      </c>
      <c r="O226" s="4">
        <v>4000</v>
      </c>
      <c r="P226" s="4">
        <v>3437.33</v>
      </c>
      <c r="Q226" s="4">
        <v>21.5</v>
      </c>
      <c r="R226" s="4" t="s">
        <v>10995</v>
      </c>
      <c r="S226" s="4" t="s">
        <v>279</v>
      </c>
      <c r="T226" s="4" t="str">
        <f>VLOOKUP(A226,'REPORTE'!$A$1:$AG$1961,19,0)</f>
        <v>Venta al por menor de frutas, legumbres y hortalizas frescas o en conserva en establecimientos especializados.</v>
      </c>
      <c r="U226" s="4" t="str">
        <f>VLOOKUP(A226,'REPORTE'!$A$1:$AG$1961,20,0)</f>
        <v>Venta al por menor varios</v>
      </c>
      <c r="V226" s="4">
        <v>1001329</v>
      </c>
      <c r="W226" s="4" t="s">
        <v>11587</v>
      </c>
      <c r="X226" s="4" t="s">
        <v>11829</v>
      </c>
      <c r="Y226" s="4" t="s">
        <v>12072</v>
      </c>
      <c r="Z226" s="4" t="s">
        <v>11150</v>
      </c>
      <c r="AA226" s="4" t="s">
        <v>609</v>
      </c>
      <c r="AB226" s="4" t="str">
        <f>VLOOKUP(A226,'REPORTE'!$A$1:$AG$1961,5,0)</f>
        <v>ECUATORIANO(A) INDIGENA</v>
      </c>
      <c r="AC226" s="4" t="str">
        <f>VLOOKUP(A226,'REPORTE'!$A$1:$AG$1961,30,0)</f>
        <v>Primaria</v>
      </c>
      <c r="AD226" s="4" t="str">
        <f>VLOOKUP(A226,'REPORTE'!$A$1:$AG$1961,31,0)</f>
        <v>CHIMBORAZO</v>
      </c>
      <c r="AE226" s="4" t="str">
        <f>VLOOKUP(A226,'REPORTE'!$A$1:$AG$1961,32,0)</f>
        <v>RIOBAMBA</v>
      </c>
      <c r="AF226" s="4" t="str">
        <f>VLOOKUP(A226,'REPORTE'!$A$1:$AG$1961,33,0)</f>
        <v>YARUQUIES</v>
      </c>
      <c r="AG226" s="4" t="str">
        <f>VLOOKUP(AF226,PROVINCIAS!$F$1:$G$1171,2,0)</f>
        <v>URBANA</v>
      </c>
    </row>
    <row r="227" spans="1:33" customFormat="1" hidden="1" x14ac:dyDescent="0.45">
      <c r="A227" s="4">
        <v>1001276</v>
      </c>
      <c r="B227" s="4" t="s">
        <v>9819</v>
      </c>
      <c r="C227" s="7">
        <v>1711578037</v>
      </c>
      <c r="D227" s="8">
        <v>51</v>
      </c>
      <c r="E227" s="4" t="s">
        <v>36</v>
      </c>
      <c r="F227" s="4">
        <v>1001604</v>
      </c>
      <c r="G227" s="4">
        <v>24</v>
      </c>
      <c r="H227" s="4">
        <v>40</v>
      </c>
      <c r="I227" s="4" t="str">
        <f t="shared" si="3"/>
        <v>A3</v>
      </c>
      <c r="J227" s="4" t="s">
        <v>10468</v>
      </c>
      <c r="K227" s="4" t="s">
        <v>10469</v>
      </c>
      <c r="L227" s="9">
        <v>44363</v>
      </c>
      <c r="M227" s="9">
        <v>45097</v>
      </c>
      <c r="N227" s="9">
        <v>44581</v>
      </c>
      <c r="O227" s="4">
        <v>2500</v>
      </c>
      <c r="P227" s="4">
        <v>1981.92</v>
      </c>
      <c r="Q227" s="4">
        <v>21.5</v>
      </c>
      <c r="R227" s="4" t="s">
        <v>10995</v>
      </c>
      <c r="S227" s="4" t="s">
        <v>11462</v>
      </c>
      <c r="T227" s="4" t="str">
        <f>VLOOKUP(A227,'REPORTE'!$A$1:$AG$1961,19,0)</f>
        <v>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v>
      </c>
      <c r="U227" s="4" t="str">
        <f>VLOOKUP(A227,'REPORTE'!$A$1:$AG$1961,20,0)</f>
        <v>Fabricación de máquinaria y equipos</v>
      </c>
      <c r="V227" s="4">
        <v>1001353</v>
      </c>
      <c r="W227" s="4" t="s">
        <v>11562</v>
      </c>
      <c r="X227" s="4" t="s">
        <v>11931</v>
      </c>
      <c r="Y227" s="4" t="s">
        <v>12072</v>
      </c>
      <c r="Z227" s="4" t="s">
        <v>11150</v>
      </c>
      <c r="AA227" s="4" t="s">
        <v>609</v>
      </c>
      <c r="AB227" s="4" t="str">
        <f>VLOOKUP(A227,'REPORTE'!$A$1:$AG$1961,5,0)</f>
        <v>ECUATORIANO(A)</v>
      </c>
      <c r="AC227" s="4" t="str">
        <f>VLOOKUP(A227,'REPORTE'!$A$1:$AG$1961,30,0)</f>
        <v>Secundaria</v>
      </c>
      <c r="AD227" s="4" t="str">
        <f>VLOOKUP(A227,'REPORTE'!$A$1:$AG$1961,31,0)</f>
        <v>PICHINCHA</v>
      </c>
      <c r="AE227" s="4" t="str">
        <f>VLOOKUP(A227,'REPORTE'!$A$1:$AG$1961,32,0)</f>
        <v>QUITO</v>
      </c>
      <c r="AF227" s="4" t="str">
        <f>VLOOKUP(A227,'REPORTE'!$A$1:$AG$1961,33,0)</f>
        <v>COTOCOLLAO</v>
      </c>
      <c r="AG227" s="4" t="str">
        <f>VLOOKUP(AF227,PROVINCIAS!$F$1:$G$1171,2,0)</f>
        <v>URBANA</v>
      </c>
    </row>
    <row r="228" spans="1:33" customFormat="1" hidden="1" x14ac:dyDescent="0.45">
      <c r="A228" s="4">
        <v>1000145</v>
      </c>
      <c r="B228" s="4" t="s">
        <v>9820</v>
      </c>
      <c r="C228" s="7">
        <v>1712019965</v>
      </c>
      <c r="D228" s="8">
        <v>49</v>
      </c>
      <c r="E228" s="4" t="s">
        <v>59</v>
      </c>
      <c r="F228" s="4">
        <v>1001612</v>
      </c>
      <c r="G228" s="4">
        <v>36</v>
      </c>
      <c r="H228" s="4">
        <v>4</v>
      </c>
      <c r="I228" s="4" t="str">
        <f t="shared" si="3"/>
        <v>A1</v>
      </c>
      <c r="J228" s="4" t="s">
        <v>10468</v>
      </c>
      <c r="K228" s="4" t="s">
        <v>10469</v>
      </c>
      <c r="L228" s="9">
        <v>44364</v>
      </c>
      <c r="M228" s="9">
        <v>45468</v>
      </c>
      <c r="N228" s="9">
        <v>44617</v>
      </c>
      <c r="O228" s="4">
        <v>10000</v>
      </c>
      <c r="P228" s="4">
        <v>8597.5400000000009</v>
      </c>
      <c r="Q228" s="4">
        <v>21.5</v>
      </c>
      <c r="R228" s="4" t="s">
        <v>10995</v>
      </c>
      <c r="S228" s="4" t="s">
        <v>11025</v>
      </c>
      <c r="T228" s="4" t="str">
        <f>VLOOKUP(A228,'REPORTE'!$A$1:$AG$1961,19,0)</f>
        <v>Venta al por mayor de frutas, legumbres y hortalizas.</v>
      </c>
      <c r="U228" s="4" t="str">
        <f>VLOOKUP(A228,'REPORTE'!$A$1:$AG$1961,20,0)</f>
        <v>Venta al por mayor varios</v>
      </c>
      <c r="V228" s="4">
        <v>1000189</v>
      </c>
      <c r="W228" s="4" t="s">
        <v>11560</v>
      </c>
      <c r="X228" s="4" t="s">
        <v>11898</v>
      </c>
      <c r="Y228" s="4" t="s">
        <v>12072</v>
      </c>
      <c r="Z228" s="4" t="s">
        <v>11150</v>
      </c>
      <c r="AA228" s="4" t="s">
        <v>609</v>
      </c>
      <c r="AB228" s="4" t="str">
        <f>VLOOKUP(A228,'REPORTE'!$A$1:$AG$1961,5,0)</f>
        <v>ECUATORIANO(A) INDIGENA</v>
      </c>
      <c r="AC228" s="4" t="str">
        <f>VLOOKUP(A228,'REPORTE'!$A$1:$AG$1961,30,0)</f>
        <v>Primaria</v>
      </c>
      <c r="AD228" s="4" t="str">
        <f>VLOOKUP(A228,'REPORTE'!$A$1:$AG$1961,31,0)</f>
        <v>CHIMBORAZO</v>
      </c>
      <c r="AE228" s="4" t="str">
        <f>VLOOKUP(A228,'REPORTE'!$A$1:$AG$1961,32,0)</f>
        <v>RIOBAMBA</v>
      </c>
      <c r="AF228" s="4" t="str">
        <f>VLOOKUP(A228,'REPORTE'!$A$1:$AG$1961,33,0)</f>
        <v>YARUQUIES</v>
      </c>
      <c r="AG228" s="4" t="str">
        <f>VLOOKUP(AF228,PROVINCIAS!$F$1:$G$1171,2,0)</f>
        <v>URBANA</v>
      </c>
    </row>
    <row r="229" spans="1:33" x14ac:dyDescent="0.45">
      <c r="A229" s="77">
        <v>1000193</v>
      </c>
      <c r="B229" s="77" t="s">
        <v>9821</v>
      </c>
      <c r="C229" s="78">
        <v>604250399</v>
      </c>
      <c r="D229" s="79">
        <v>45</v>
      </c>
      <c r="E229" s="77" t="s">
        <v>59</v>
      </c>
      <c r="F229" s="77">
        <v>1001617</v>
      </c>
      <c r="G229" s="77">
        <v>1</v>
      </c>
      <c r="H229" s="77">
        <v>0</v>
      </c>
      <c r="I229" s="77" t="str">
        <f t="shared" si="3"/>
        <v>A1</v>
      </c>
      <c r="J229" s="77" t="s">
        <v>10466</v>
      </c>
      <c r="K229" s="77" t="s">
        <v>10467</v>
      </c>
      <c r="L229" s="80">
        <v>44364</v>
      </c>
      <c r="M229" s="80">
        <v>44737</v>
      </c>
      <c r="N229" s="81" t="s">
        <v>776</v>
      </c>
      <c r="O229" s="77">
        <v>1000</v>
      </c>
      <c r="P229" s="77">
        <v>1000</v>
      </c>
      <c r="Q229" s="77">
        <v>14</v>
      </c>
      <c r="R229" s="77" t="s">
        <v>10994</v>
      </c>
      <c r="S229" s="77" t="s">
        <v>11000</v>
      </c>
      <c r="T229" s="77" t="str">
        <f>VLOOKUP(A229,'REPORTE'!$A$1:$AG$1961,19,0)</f>
        <v>Venta al por menor de frutas, legumbres y hortalizas frescas o en conserva en establecimientos especializados.</v>
      </c>
      <c r="U229" s="77" t="str">
        <f>VLOOKUP(A229,'REPORTE'!$A$1:$AG$1961,20,0)</f>
        <v>Venta al por menor varios</v>
      </c>
      <c r="V229" s="77">
        <v>1000255</v>
      </c>
      <c r="W229" s="77" t="s">
        <v>11228</v>
      </c>
      <c r="X229" s="77" t="s">
        <v>11864</v>
      </c>
      <c r="Y229" s="77" t="s">
        <v>12072</v>
      </c>
      <c r="Z229" s="77" t="s">
        <v>12187</v>
      </c>
      <c r="AA229" s="77" t="s">
        <v>665</v>
      </c>
      <c r="AB229" s="77" t="str">
        <f>VLOOKUP(A229,'REPORTE'!$A$1:$AG$1961,5,0)</f>
        <v>ECUATORIANO(A) INDIGENA</v>
      </c>
      <c r="AC229" s="77" t="str">
        <f>VLOOKUP(A229,'REPORTE'!$A$1:$AG$1961,30,0)</f>
        <v>Primaria</v>
      </c>
      <c r="AD229" s="77" t="str">
        <f>VLOOKUP(A229,'REPORTE'!$A$1:$AG$1961,31,0)</f>
        <v>PICHINCHA</v>
      </c>
      <c r="AE229" s="77" t="str">
        <f>VLOOKUP(A229,'REPORTE'!$A$1:$AG$1961,32,0)</f>
        <v>QUITO</v>
      </c>
      <c r="AF229" s="77" t="str">
        <f>VLOOKUP(A229,'REPORTE'!$A$1:$AG$1961,33,0)</f>
        <v>KENNEDY</v>
      </c>
      <c r="AG229" s="77" t="str">
        <f>VLOOKUP(AF229,PROVINCIAS!$F$1:$G$1171,2,0)</f>
        <v>URBANA</v>
      </c>
    </row>
    <row r="230" spans="1:33" customFormat="1" hidden="1" x14ac:dyDescent="0.45">
      <c r="A230" s="4">
        <v>1000891</v>
      </c>
      <c r="B230" s="4" t="s">
        <v>9822</v>
      </c>
      <c r="C230" s="7">
        <v>1712847852</v>
      </c>
      <c r="D230" s="8">
        <v>48</v>
      </c>
      <c r="E230" s="4" t="s">
        <v>59</v>
      </c>
      <c r="F230" s="4">
        <v>1001621</v>
      </c>
      <c r="G230" s="4">
        <v>15</v>
      </c>
      <c r="H230" s="4">
        <v>4</v>
      </c>
      <c r="I230" s="4" t="str">
        <f t="shared" si="3"/>
        <v>A1</v>
      </c>
      <c r="J230" s="4" t="s">
        <v>10468</v>
      </c>
      <c r="K230" s="4" t="s">
        <v>10469</v>
      </c>
      <c r="L230" s="9">
        <v>44365</v>
      </c>
      <c r="M230" s="9">
        <v>44829</v>
      </c>
      <c r="N230" s="9">
        <v>44617</v>
      </c>
      <c r="O230" s="4">
        <v>10000</v>
      </c>
      <c r="P230" s="4">
        <v>5674.79</v>
      </c>
      <c r="Q230" s="4">
        <v>18.5</v>
      </c>
      <c r="R230" s="4" t="s">
        <v>10995</v>
      </c>
      <c r="S230" s="4" t="s">
        <v>11463</v>
      </c>
      <c r="T230" s="4" t="str">
        <f>VLOOKUP(A230,'REPORTE'!$A$1:$AG$1961,19,0)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U230" s="4" t="str">
        <f>VLOOKUP(A230,'REPORTE'!$A$1:$AG$1961,20,0)</f>
        <v>Venta al por mayor varios</v>
      </c>
      <c r="V230" s="4">
        <v>1001365</v>
      </c>
      <c r="W230" s="4" t="s">
        <v>11588</v>
      </c>
      <c r="X230" s="4" t="s">
        <v>11916</v>
      </c>
      <c r="Y230" s="4" t="s">
        <v>12072</v>
      </c>
      <c r="Z230" s="4" t="s">
        <v>11150</v>
      </c>
      <c r="AA230" s="4" t="s">
        <v>609</v>
      </c>
      <c r="AB230" s="4" t="str">
        <f>VLOOKUP(A230,'REPORTE'!$A$1:$AG$1961,5,0)</f>
        <v>ECUATORIANO(A) INDIGENA</v>
      </c>
      <c r="AC230" s="4" t="str">
        <f>VLOOKUP(A230,'REPORTE'!$A$1:$AG$1961,30,0)</f>
        <v>Secundaria</v>
      </c>
      <c r="AD230" s="4" t="str">
        <f>VLOOKUP(A230,'REPORTE'!$A$1:$AG$1961,31,0)</f>
        <v>CHIMBORAZO</v>
      </c>
      <c r="AE230" s="4" t="str">
        <f>VLOOKUP(A230,'REPORTE'!$A$1:$AG$1961,32,0)</f>
        <v>RIOBAMBA</v>
      </c>
      <c r="AF230" s="4" t="str">
        <f>VLOOKUP(A230,'REPORTE'!$A$1:$AG$1961,33,0)</f>
        <v>LIZARZABURU</v>
      </c>
      <c r="AG230" s="4" t="str">
        <f>VLOOKUP(AF230,PROVINCIAS!$F$1:$G$1171,2,0)</f>
        <v>URBANA</v>
      </c>
    </row>
    <row r="231" spans="1:33" customFormat="1" hidden="1" x14ac:dyDescent="0.45">
      <c r="A231" s="4">
        <v>1001287</v>
      </c>
      <c r="B231" s="4" t="s">
        <v>9823</v>
      </c>
      <c r="C231" s="7">
        <v>1728588284</v>
      </c>
      <c r="D231" s="8">
        <v>20</v>
      </c>
      <c r="E231" s="4" t="s">
        <v>59</v>
      </c>
      <c r="F231" s="4">
        <v>1001622</v>
      </c>
      <c r="G231" s="4">
        <v>24</v>
      </c>
      <c r="H231" s="4">
        <v>9</v>
      </c>
      <c r="I231" s="4" t="str">
        <f t="shared" si="3"/>
        <v>A2</v>
      </c>
      <c r="J231" s="4" t="s">
        <v>10468</v>
      </c>
      <c r="K231" s="4" t="s">
        <v>10469</v>
      </c>
      <c r="L231" s="9">
        <v>44365</v>
      </c>
      <c r="M231" s="9">
        <v>45097</v>
      </c>
      <c r="N231" s="9">
        <v>44612</v>
      </c>
      <c r="O231" s="4">
        <v>2000</v>
      </c>
      <c r="P231" s="4">
        <v>1506.57</v>
      </c>
      <c r="Q231" s="4">
        <v>23</v>
      </c>
      <c r="R231" s="4" t="s">
        <v>10995</v>
      </c>
      <c r="S231" s="4" t="s">
        <v>279</v>
      </c>
      <c r="T231" s="4" t="str">
        <f>VLOOKUP(A231,'REPORTE'!$A$1:$AG$1961,19,0)</f>
        <v>Venta al por menor de frutas, legumbres y hortalizas frescas o en conserva en establecimientos especializados.</v>
      </c>
      <c r="U231" s="4" t="str">
        <f>VLOOKUP(A231,'REPORTE'!$A$1:$AG$1961,20,0)</f>
        <v>Venta al por menor varios</v>
      </c>
      <c r="V231" s="4">
        <v>1001363</v>
      </c>
      <c r="W231" s="4" t="s">
        <v>11229</v>
      </c>
      <c r="X231" s="4" t="s">
        <v>11835</v>
      </c>
      <c r="Y231" s="4" t="s">
        <v>12072</v>
      </c>
      <c r="Z231" s="4" t="s">
        <v>11150</v>
      </c>
      <c r="AA231" s="4" t="s">
        <v>609</v>
      </c>
      <c r="AB231" s="4" t="str">
        <f>VLOOKUP(A231,'REPORTE'!$A$1:$AG$1961,5,0)</f>
        <v>ECUATORIANO(A)</v>
      </c>
      <c r="AC231" s="4" t="str">
        <f>VLOOKUP(A231,'REPORTE'!$A$1:$AG$1961,30,0)</f>
        <v>Secundaria</v>
      </c>
      <c r="AD231" s="4" t="str">
        <f>VLOOKUP(A231,'REPORTE'!$A$1:$AG$1961,31,0)</f>
        <v>PICHINCHA</v>
      </c>
      <c r="AE231" s="4" t="str">
        <f>VLOOKUP(A231,'REPORTE'!$A$1:$AG$1961,32,0)</f>
        <v>QUITO</v>
      </c>
      <c r="AF231" s="4" t="str">
        <f>VLOOKUP(A231,'REPORTE'!$A$1:$AG$1961,33,0)</f>
        <v>LLANO CHICO</v>
      </c>
      <c r="AG231" s="4" t="str">
        <f>VLOOKUP(AF231,PROVINCIAS!$F$1:$G$1171,2,0)</f>
        <v>RURAL</v>
      </c>
    </row>
    <row r="232" spans="1:33" customFormat="1" hidden="1" x14ac:dyDescent="0.45">
      <c r="A232" s="4">
        <v>1000665</v>
      </c>
      <c r="B232" s="4" t="s">
        <v>9824</v>
      </c>
      <c r="C232" s="7">
        <v>1705554085</v>
      </c>
      <c r="D232" s="8">
        <v>63</v>
      </c>
      <c r="E232" s="4" t="s">
        <v>59</v>
      </c>
      <c r="F232" s="4">
        <v>1001630</v>
      </c>
      <c r="G232" s="4">
        <v>12</v>
      </c>
      <c r="H232" s="4">
        <v>35</v>
      </c>
      <c r="I232" s="4" t="str">
        <f t="shared" si="3"/>
        <v>A3</v>
      </c>
      <c r="J232" s="4" t="s">
        <v>10468</v>
      </c>
      <c r="K232" s="4" t="s">
        <v>10469</v>
      </c>
      <c r="L232" s="9">
        <v>44369</v>
      </c>
      <c r="M232" s="9">
        <v>44737</v>
      </c>
      <c r="N232" s="9">
        <v>44586</v>
      </c>
      <c r="O232" s="4">
        <v>3000</v>
      </c>
      <c r="P232" s="4">
        <v>1554.29</v>
      </c>
      <c r="Q232" s="4">
        <v>21.5</v>
      </c>
      <c r="R232" s="4" t="s">
        <v>10995</v>
      </c>
      <c r="S232" s="4" t="s">
        <v>348</v>
      </c>
      <c r="T232" s="4" t="str">
        <f>VLOOKUP(A232,'REPORTE'!$A$1:$AG$1961,19,0)</f>
        <v>Venta al por menor de frutas, legumbres y hortalizas frescas o en conserva en establecimientos especializados.</v>
      </c>
      <c r="U232" s="4" t="str">
        <f>VLOOKUP(A232,'REPORTE'!$A$1:$AG$1961,20,0)</f>
        <v>Venta al por menor varios</v>
      </c>
      <c r="V232" s="4">
        <v>1000735</v>
      </c>
      <c r="W232" s="4" t="s">
        <v>11589</v>
      </c>
      <c r="X232" s="4" t="s">
        <v>11846</v>
      </c>
      <c r="Y232" s="4" t="s">
        <v>12072</v>
      </c>
      <c r="Z232" s="4" t="s">
        <v>11150</v>
      </c>
      <c r="AA232" s="4" t="s">
        <v>609</v>
      </c>
      <c r="AB232" s="4" t="str">
        <f>VLOOKUP(A232,'REPORTE'!$A$1:$AG$1961,5,0)</f>
        <v>ECUATORIANO(A)</v>
      </c>
      <c r="AC232" s="4" t="str">
        <f>VLOOKUP(A232,'REPORTE'!$A$1:$AG$1961,30,0)</f>
        <v>Primaria</v>
      </c>
      <c r="AD232" s="4" t="str">
        <f>VLOOKUP(A232,'REPORTE'!$A$1:$AG$1961,31,0)</f>
        <v>CHIMBORAZO</v>
      </c>
      <c r="AE232" s="4" t="str">
        <f>VLOOKUP(A232,'REPORTE'!$A$1:$AG$1961,32,0)</f>
        <v>CHAMBO</v>
      </c>
      <c r="AF232" s="4" t="str">
        <f>VLOOKUP(A232,'REPORTE'!$A$1:$AG$1961,33,0)</f>
        <v>CHAMBO</v>
      </c>
      <c r="AG232" s="4" t="str">
        <f>VLOOKUP(AF232,PROVINCIAS!$F$1:$G$1171,2,0)</f>
        <v>URBANA</v>
      </c>
    </row>
    <row r="233" spans="1:33" customFormat="1" hidden="1" x14ac:dyDescent="0.45">
      <c r="A233" s="4">
        <v>1000339</v>
      </c>
      <c r="B233" s="4" t="s">
        <v>9825</v>
      </c>
      <c r="C233" s="7">
        <v>1706770441</v>
      </c>
      <c r="D233" s="8">
        <v>61</v>
      </c>
      <c r="E233" s="4" t="s">
        <v>59</v>
      </c>
      <c r="F233" s="4">
        <v>1001634</v>
      </c>
      <c r="G233" s="4">
        <v>24</v>
      </c>
      <c r="H233" s="4">
        <v>4</v>
      </c>
      <c r="I233" s="4" t="str">
        <f t="shared" si="3"/>
        <v>A1</v>
      </c>
      <c r="J233" s="4" t="s">
        <v>10468</v>
      </c>
      <c r="K233" s="4" t="s">
        <v>10469</v>
      </c>
      <c r="L233" s="9">
        <v>44370</v>
      </c>
      <c r="M233" s="9">
        <v>45102</v>
      </c>
      <c r="N233" s="9">
        <v>44617</v>
      </c>
      <c r="O233" s="4">
        <v>2500</v>
      </c>
      <c r="P233" s="4">
        <v>1885.82</v>
      </c>
      <c r="Q233" s="4">
        <v>21.5</v>
      </c>
      <c r="R233" s="4" t="s">
        <v>10995</v>
      </c>
      <c r="S233" s="4" t="s">
        <v>11025</v>
      </c>
      <c r="T233" s="4" t="str">
        <f>VLOOKUP(A233,'REPORTE'!$A$1:$AG$1961,19,0)</f>
        <v>Cultivo de papa.</v>
      </c>
      <c r="U233" s="4" t="str">
        <f>VLOOKUP(A233,'REPORTE'!$A$1:$AG$1961,20,0)</f>
        <v>Cultivo de granos</v>
      </c>
      <c r="V233" s="4">
        <v>1000400</v>
      </c>
      <c r="W233" s="4" t="s">
        <v>11562</v>
      </c>
      <c r="X233" s="4" t="s">
        <v>11859</v>
      </c>
      <c r="Y233" s="4" t="s">
        <v>12072</v>
      </c>
      <c r="Z233" s="4" t="s">
        <v>11150</v>
      </c>
      <c r="AA233" s="4" t="s">
        <v>609</v>
      </c>
      <c r="AB233" s="4" t="str">
        <f>VLOOKUP(A233,'REPORTE'!$A$1:$AG$1961,5,0)</f>
        <v>ECUATORIANO(A)</v>
      </c>
      <c r="AC233" s="4" t="str">
        <f>VLOOKUP(A233,'REPORTE'!$A$1:$AG$1961,30,0)</f>
        <v>Primaria</v>
      </c>
      <c r="AD233" s="4" t="str">
        <f>VLOOKUP(A233,'REPORTE'!$A$1:$AG$1961,31,0)</f>
        <v>PICHINCHA</v>
      </c>
      <c r="AE233" s="4" t="str">
        <f>VLOOKUP(A233,'REPORTE'!$A$1:$AG$1961,32,0)</f>
        <v>QUITO</v>
      </c>
      <c r="AF233" s="4" t="str">
        <f>VLOOKUP(A233,'REPORTE'!$A$1:$AG$1961,33,0)</f>
        <v>LLOA</v>
      </c>
      <c r="AG233" s="4" t="str">
        <f>VLOOKUP(AF233,PROVINCIAS!$F$1:$G$1171,2,0)</f>
        <v>RURAL</v>
      </c>
    </row>
    <row r="234" spans="1:33" customFormat="1" hidden="1" x14ac:dyDescent="0.45">
      <c r="A234" s="4">
        <v>1001296</v>
      </c>
      <c r="B234" s="4" t="s">
        <v>9826</v>
      </c>
      <c r="C234" s="7">
        <v>1718617960</v>
      </c>
      <c r="D234" s="8">
        <v>39</v>
      </c>
      <c r="E234" s="4" t="s">
        <v>36</v>
      </c>
      <c r="F234" s="4">
        <v>1001636</v>
      </c>
      <c r="G234" s="4">
        <v>12</v>
      </c>
      <c r="H234" s="4">
        <v>4</v>
      </c>
      <c r="I234" s="4" t="str">
        <f t="shared" si="3"/>
        <v>A1</v>
      </c>
      <c r="J234" s="4" t="s">
        <v>10468</v>
      </c>
      <c r="K234" s="4" t="s">
        <v>10469</v>
      </c>
      <c r="L234" s="9">
        <v>44370</v>
      </c>
      <c r="M234" s="9">
        <v>44737</v>
      </c>
      <c r="N234" s="9">
        <v>44617</v>
      </c>
      <c r="O234" s="4">
        <v>1000</v>
      </c>
      <c r="P234" s="4">
        <v>434.85</v>
      </c>
      <c r="Q234" s="4">
        <v>23</v>
      </c>
      <c r="R234" s="4" t="s">
        <v>10995</v>
      </c>
      <c r="S234" s="4" t="s">
        <v>11007</v>
      </c>
      <c r="T234" s="4" t="str">
        <f>VLOOKUP(A234,'REPORTE'!$A$1:$AG$1961,19,0)</f>
        <v>Actividades de casas de convalecencia, clí­nicas de reposo con atención de enfermerí­a y residencias con cuidados de enfermerí­a.</v>
      </c>
      <c r="U234" s="4" t="str">
        <f>VLOOKUP(A234,'REPORTE'!$A$1:$AG$1961,20,0)</f>
        <v>Actividades de casas beneficas</v>
      </c>
      <c r="V234" s="4">
        <v>1001372</v>
      </c>
      <c r="W234" s="4" t="s">
        <v>11161</v>
      </c>
      <c r="X234" s="4" t="s">
        <v>11870</v>
      </c>
      <c r="Y234" s="4" t="s">
        <v>12072</v>
      </c>
      <c r="Z234" s="4" t="s">
        <v>12078</v>
      </c>
      <c r="AA234" s="4" t="s">
        <v>609</v>
      </c>
      <c r="AB234" s="4" t="str">
        <f>VLOOKUP(A234,'REPORTE'!$A$1:$AG$1961,5,0)</f>
        <v>ECUATORIANO(A) INDIGENA</v>
      </c>
      <c r="AC234" s="4" t="str">
        <f>VLOOKUP(A234,'REPORTE'!$A$1:$AG$1961,30,0)</f>
        <v>Primaria</v>
      </c>
      <c r="AD234" s="4" t="str">
        <f>VLOOKUP(A234,'REPORTE'!$A$1:$AG$1961,31,0)</f>
        <v>CHIMBORAZO</v>
      </c>
      <c r="AE234" s="4" t="str">
        <f>VLOOKUP(A234,'REPORTE'!$A$1:$AG$1961,32,0)</f>
        <v>RIOBAMBA</v>
      </c>
      <c r="AF234" s="4" t="str">
        <f>VLOOKUP(A234,'REPORTE'!$A$1:$AG$1961,33,0)</f>
        <v>CACHA (CAB EN MACHANGARA)</v>
      </c>
      <c r="AG234" s="4" t="str">
        <f>VLOOKUP(AF234,PROVINCIAS!$F$1:$G$1171,2,0)</f>
        <v>RURAL</v>
      </c>
    </row>
    <row r="235" spans="1:33" customFormat="1" hidden="1" x14ac:dyDescent="0.45">
      <c r="A235" s="4">
        <v>1000819</v>
      </c>
      <c r="B235" s="4" t="s">
        <v>9827</v>
      </c>
      <c r="C235" s="7">
        <v>602571366</v>
      </c>
      <c r="D235" s="8">
        <v>48</v>
      </c>
      <c r="E235" s="4" t="s">
        <v>36</v>
      </c>
      <c r="F235" s="4">
        <v>1001643</v>
      </c>
      <c r="G235" s="4">
        <v>36</v>
      </c>
      <c r="H235" s="4">
        <v>0</v>
      </c>
      <c r="I235" s="4" t="str">
        <f t="shared" si="3"/>
        <v>A1</v>
      </c>
      <c r="J235" s="4" t="s">
        <v>10468</v>
      </c>
      <c r="K235" s="4" t="s">
        <v>10469</v>
      </c>
      <c r="L235" s="9">
        <v>44372</v>
      </c>
      <c r="M235" s="9">
        <v>45463</v>
      </c>
      <c r="N235" s="10" t="s">
        <v>776</v>
      </c>
      <c r="O235" s="4">
        <v>10300</v>
      </c>
      <c r="P235" s="4">
        <v>8538.2900000000009</v>
      </c>
      <c r="Q235" s="4">
        <v>21.5</v>
      </c>
      <c r="R235" s="4" t="s">
        <v>10994</v>
      </c>
      <c r="S235" s="4" t="s">
        <v>348</v>
      </c>
      <c r="T235" s="4" t="str">
        <f>VLOOKUP(A235,'REPORTE'!$A$1:$AG$1961,19,0)</f>
        <v>Venta al por menor de frutas, legumbres y hortalizas frescas o en conserva en establecimientos especializados.</v>
      </c>
      <c r="U235" s="4" t="str">
        <f>VLOOKUP(A235,'REPORTE'!$A$1:$AG$1961,20,0)</f>
        <v>Venta al por menor varios</v>
      </c>
      <c r="V235" s="4">
        <v>1000890</v>
      </c>
      <c r="W235" s="4" t="s">
        <v>11590</v>
      </c>
      <c r="X235" s="4" t="s">
        <v>11893</v>
      </c>
      <c r="Y235" s="4" t="s">
        <v>12072</v>
      </c>
      <c r="Z235" s="4" t="s">
        <v>12188</v>
      </c>
      <c r="AA235" s="4" t="s">
        <v>609</v>
      </c>
      <c r="AB235" s="4" t="str">
        <f>VLOOKUP(A235,'REPORTE'!$A$1:$AG$1961,5,0)</f>
        <v>ECUATORIANO(A) INDIGENA</v>
      </c>
      <c r="AC235" s="4" t="str">
        <f>VLOOKUP(A235,'REPORTE'!$A$1:$AG$1961,30,0)</f>
        <v>Primaria</v>
      </c>
      <c r="AD235" s="4" t="str">
        <f>VLOOKUP(A235,'REPORTE'!$A$1:$AG$1961,31,0)</f>
        <v>CHIMBORAZO</v>
      </c>
      <c r="AE235" s="4" t="str">
        <f>VLOOKUP(A235,'REPORTE'!$A$1:$AG$1961,32,0)</f>
        <v>COLTA</v>
      </c>
      <c r="AF235" s="4" t="str">
        <f>VLOOKUP(A235,'REPORTE'!$A$1:$AG$1961,33,0)</f>
        <v>CAJABAMBA</v>
      </c>
      <c r="AG235" s="4" t="str">
        <f>VLOOKUP(AF235,PROVINCIAS!$F$1:$G$1171,2,0)</f>
        <v>URBANA</v>
      </c>
    </row>
    <row r="236" spans="1:33" customFormat="1" hidden="1" x14ac:dyDescent="0.45">
      <c r="A236" s="4">
        <v>1000872</v>
      </c>
      <c r="B236" s="4" t="s">
        <v>9828</v>
      </c>
      <c r="C236" s="7">
        <v>602228900</v>
      </c>
      <c r="D236" s="8">
        <v>55</v>
      </c>
      <c r="E236" s="4" t="s">
        <v>36</v>
      </c>
      <c r="F236" s="4">
        <v>1001645</v>
      </c>
      <c r="G236" s="4">
        <v>20</v>
      </c>
      <c r="H236" s="4">
        <v>19</v>
      </c>
      <c r="I236" s="4" t="str">
        <f t="shared" si="3"/>
        <v>A2</v>
      </c>
      <c r="J236" s="4" t="s">
        <v>10468</v>
      </c>
      <c r="K236" s="4" t="s">
        <v>10469</v>
      </c>
      <c r="L236" s="9">
        <v>44372</v>
      </c>
      <c r="M236" s="9">
        <v>44995</v>
      </c>
      <c r="N236" s="9">
        <v>44602</v>
      </c>
      <c r="O236" s="4">
        <v>2000</v>
      </c>
      <c r="P236" s="4">
        <v>1450.57</v>
      </c>
      <c r="Q236" s="4">
        <v>23</v>
      </c>
      <c r="R236" s="4" t="s">
        <v>10995</v>
      </c>
      <c r="S236" s="4" t="s">
        <v>11046</v>
      </c>
      <c r="T236" s="4" t="str">
        <f>VLOOKUP(A236,'REPORTE'!$A$1:$AG$1961,19,0)</f>
        <v>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v>
      </c>
      <c r="U236" s="4" t="str">
        <f>VLOOKUP(A236,'REPORTE'!$A$1:$AG$1961,20,0)</f>
        <v>Fabricación de máquinaria y equipos</v>
      </c>
      <c r="V236" s="4">
        <v>1000942</v>
      </c>
      <c r="W236" s="4" t="s">
        <v>11230</v>
      </c>
      <c r="X236" s="4" t="s">
        <v>11835</v>
      </c>
      <c r="Y236" s="4" t="s">
        <v>12072</v>
      </c>
      <c r="Z236" s="4" t="s">
        <v>12076</v>
      </c>
      <c r="AA236" s="4" t="s">
        <v>74</v>
      </c>
      <c r="AB236" s="4" t="str">
        <f>VLOOKUP(A236,'REPORTE'!$A$1:$AG$1961,5,0)</f>
        <v>ECUATORIANO(A)</v>
      </c>
      <c r="AC236" s="4" t="str">
        <f>VLOOKUP(A236,'REPORTE'!$A$1:$AG$1961,30,0)</f>
        <v>Primaria</v>
      </c>
      <c r="AD236" s="4" t="str">
        <f>VLOOKUP(A236,'REPORTE'!$A$1:$AG$1961,31,0)</f>
        <v>CHIMBORAZO</v>
      </c>
      <c r="AE236" s="4" t="str">
        <f>VLOOKUP(A236,'REPORTE'!$A$1:$AG$1961,32,0)</f>
        <v>GUANO</v>
      </c>
      <c r="AF236" s="4" t="str">
        <f>VLOOKUP(A236,'REPORTE'!$A$1:$AG$1961,33,0)</f>
        <v>SAN ANDRES</v>
      </c>
      <c r="AG236" s="4" t="str">
        <f>VLOOKUP(AF236,PROVINCIAS!$F$1:$G$1171,2,0)</f>
        <v>RURAL</v>
      </c>
    </row>
    <row r="237" spans="1:33" customFormat="1" hidden="1" x14ac:dyDescent="0.45">
      <c r="A237" s="4">
        <v>1001262</v>
      </c>
      <c r="B237" s="4" t="s">
        <v>9829</v>
      </c>
      <c r="C237" s="7">
        <v>401442496</v>
      </c>
      <c r="D237" s="8">
        <v>33</v>
      </c>
      <c r="E237" s="4" t="s">
        <v>59</v>
      </c>
      <c r="F237" s="4">
        <v>1001642</v>
      </c>
      <c r="G237" s="4">
        <v>36</v>
      </c>
      <c r="H237" s="4">
        <v>0</v>
      </c>
      <c r="I237" s="4" t="str">
        <f t="shared" si="3"/>
        <v>A1</v>
      </c>
      <c r="J237" s="4" t="s">
        <v>10468</v>
      </c>
      <c r="K237" s="4" t="s">
        <v>10469</v>
      </c>
      <c r="L237" s="9">
        <v>44372</v>
      </c>
      <c r="M237" s="9">
        <v>45480</v>
      </c>
      <c r="N237" s="10" t="s">
        <v>776</v>
      </c>
      <c r="O237" s="4">
        <v>5000</v>
      </c>
      <c r="P237" s="4">
        <v>4276.99</v>
      </c>
      <c r="Q237" s="4">
        <v>18.5</v>
      </c>
      <c r="R237" s="4" t="s">
        <v>10994</v>
      </c>
      <c r="S237" s="4" t="s">
        <v>11464</v>
      </c>
      <c r="T237" s="4" t="str">
        <f>VLOOKUP(A237,'REPORTE'!$A$1:$AG$1961,19,0)</f>
        <v>Empleado Privado</v>
      </c>
      <c r="U237" s="4" t="str">
        <f>VLOOKUP(A237,'REPORTE'!$A$1:$AG$1961,20,0)</f>
        <v>Empleado Privado</v>
      </c>
      <c r="V237" s="4">
        <v>1001339</v>
      </c>
      <c r="W237" s="4" t="s">
        <v>11591</v>
      </c>
      <c r="X237" s="4" t="s">
        <v>11932</v>
      </c>
      <c r="Y237" s="4" t="s">
        <v>12072</v>
      </c>
      <c r="Z237" s="4" t="s">
        <v>12189</v>
      </c>
      <c r="AA237" s="4" t="s">
        <v>609</v>
      </c>
      <c r="AB237" s="4" t="str">
        <f>VLOOKUP(A237,'REPORTE'!$A$1:$AG$1961,5,0)</f>
        <v>ECUATORIANO(A) INDIGENA</v>
      </c>
      <c r="AC237" s="4" t="str">
        <f>VLOOKUP(A237,'REPORTE'!$A$1:$AG$1961,30,0)</f>
        <v>Universitaria</v>
      </c>
      <c r="AD237" s="4" t="str">
        <f>VLOOKUP(A237,'REPORTE'!$A$1:$AG$1961,31,0)</f>
        <v>CARCHI</v>
      </c>
      <c r="AE237" s="4" t="str">
        <f>VLOOKUP(A237,'REPORTE'!$A$1:$AG$1961,32,0)</f>
        <v>TULCAN</v>
      </c>
      <c r="AF237" s="4" t="str">
        <f>VLOOKUP(A237,'REPORTE'!$A$1:$AG$1961,33,0)</f>
        <v>TULCAN</v>
      </c>
      <c r="AG237" s="4" t="str">
        <f>VLOOKUP(AF237,PROVINCIAS!$F$1:$G$1171,2,0)</f>
        <v>URBANA</v>
      </c>
    </row>
    <row r="238" spans="1:33" customFormat="1" hidden="1" x14ac:dyDescent="0.45">
      <c r="A238" s="4">
        <v>1001305</v>
      </c>
      <c r="B238" s="4" t="s">
        <v>9830</v>
      </c>
      <c r="C238" s="7">
        <v>1713745741</v>
      </c>
      <c r="D238" s="8">
        <v>43</v>
      </c>
      <c r="E238" s="4" t="s">
        <v>36</v>
      </c>
      <c r="F238" s="4">
        <v>1001644</v>
      </c>
      <c r="G238" s="4">
        <v>36</v>
      </c>
      <c r="H238" s="4">
        <v>0</v>
      </c>
      <c r="I238" s="4" t="str">
        <f t="shared" si="3"/>
        <v>A1</v>
      </c>
      <c r="J238" s="4" t="s">
        <v>10468</v>
      </c>
      <c r="K238" s="4" t="s">
        <v>10469</v>
      </c>
      <c r="L238" s="9">
        <v>44372</v>
      </c>
      <c r="M238" s="9">
        <v>45483</v>
      </c>
      <c r="N238" s="10" t="s">
        <v>776</v>
      </c>
      <c r="O238" s="4">
        <v>10000</v>
      </c>
      <c r="P238" s="4">
        <v>8571.24</v>
      </c>
      <c r="Q238" s="4">
        <v>18.5</v>
      </c>
      <c r="R238" s="4" t="s">
        <v>10994</v>
      </c>
      <c r="S238" s="4" t="s">
        <v>348</v>
      </c>
      <c r="T238" s="4" t="str">
        <f>VLOOKUP(A238,'REPORTE'!$A$1:$AG$1961,19,0)</f>
        <v>Venta al por mayor de frutas, legumbres y hortalizas.</v>
      </c>
      <c r="U238" s="4" t="str">
        <f>VLOOKUP(A238,'REPORTE'!$A$1:$AG$1961,20,0)</f>
        <v>Venta al por mayor varios</v>
      </c>
      <c r="V238" s="4">
        <v>1001382</v>
      </c>
      <c r="W238" s="4" t="s">
        <v>11592</v>
      </c>
      <c r="X238" s="4" t="s">
        <v>11861</v>
      </c>
      <c r="Y238" s="4" t="s">
        <v>12072</v>
      </c>
      <c r="Z238" s="4" t="s">
        <v>12190</v>
      </c>
      <c r="AA238" s="4" t="s">
        <v>609</v>
      </c>
      <c r="AB238" s="4" t="str">
        <f>VLOOKUP(A238,'REPORTE'!$A$1:$AG$1961,5,0)</f>
        <v>ECUATORIANO(A) INDIGENA</v>
      </c>
      <c r="AC238" s="4" t="str">
        <f>VLOOKUP(A238,'REPORTE'!$A$1:$AG$1961,30,0)</f>
        <v>Primaria</v>
      </c>
      <c r="AD238" s="4" t="str">
        <f>VLOOKUP(A238,'REPORTE'!$A$1:$AG$1961,31,0)</f>
        <v>CHIMBORAZO</v>
      </c>
      <c r="AE238" s="4" t="str">
        <f>VLOOKUP(A238,'REPORTE'!$A$1:$AG$1961,32,0)</f>
        <v>RIOBAMBA</v>
      </c>
      <c r="AF238" s="4" t="str">
        <f>VLOOKUP(A238,'REPORTE'!$A$1:$AG$1961,33,0)</f>
        <v>PUNIN</v>
      </c>
      <c r="AG238" s="4" t="str">
        <f>VLOOKUP(AF238,PROVINCIAS!$F$1:$G$1171,2,0)</f>
        <v>RURAL</v>
      </c>
    </row>
    <row r="239" spans="1:33" customFormat="1" hidden="1" x14ac:dyDescent="0.45">
      <c r="A239" s="4">
        <v>1000412</v>
      </c>
      <c r="B239" s="4" t="s">
        <v>9831</v>
      </c>
      <c r="C239" s="7">
        <v>1708064090</v>
      </c>
      <c r="D239" s="8">
        <v>58</v>
      </c>
      <c r="E239" s="4" t="s">
        <v>59</v>
      </c>
      <c r="F239" s="4">
        <v>1001648</v>
      </c>
      <c r="G239" s="4">
        <v>7</v>
      </c>
      <c r="H239" s="4">
        <v>66</v>
      </c>
      <c r="I239" s="4" t="str">
        <f t="shared" si="3"/>
        <v>B1</v>
      </c>
      <c r="J239" s="4" t="s">
        <v>10468</v>
      </c>
      <c r="K239" s="4" t="s">
        <v>10469</v>
      </c>
      <c r="L239" s="9">
        <v>44373</v>
      </c>
      <c r="M239" s="9">
        <v>44586</v>
      </c>
      <c r="N239" s="9">
        <v>44555</v>
      </c>
      <c r="O239" s="4">
        <v>700</v>
      </c>
      <c r="P239" s="4">
        <v>210.32</v>
      </c>
      <c r="Q239" s="4">
        <v>23</v>
      </c>
      <c r="R239" s="4" t="s">
        <v>10993</v>
      </c>
      <c r="S239" s="4" t="s">
        <v>11021</v>
      </c>
      <c r="T239" s="4" t="str">
        <f>VLOOKUP(A239,'REPORTE'!$A$1:$AG$1961,19,0)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239" s="4" t="str">
        <f>VLOOKUP(A239,'REPORTE'!$A$1:$AG$1961,20,0)</f>
        <v>Transporte terrestre de pasajeros</v>
      </c>
      <c r="V239" s="4">
        <v>1000475</v>
      </c>
      <c r="W239" s="4" t="s">
        <v>11231</v>
      </c>
      <c r="X239" s="4" t="s">
        <v>11912</v>
      </c>
      <c r="Y239" s="4" t="s">
        <v>12072</v>
      </c>
      <c r="Z239" s="4" t="s">
        <v>11150</v>
      </c>
      <c r="AA239" s="4" t="s">
        <v>609</v>
      </c>
      <c r="AB239" s="4" t="str">
        <f>VLOOKUP(A239,'REPORTE'!$A$1:$AG$1961,5,0)</f>
        <v>ECUATORIANO(A)</v>
      </c>
      <c r="AC239" s="4" t="str">
        <f>VLOOKUP(A239,'REPORTE'!$A$1:$AG$1961,30,0)</f>
        <v>Primaria</v>
      </c>
      <c r="AD239" s="4" t="str">
        <f>VLOOKUP(A239,'REPORTE'!$A$1:$AG$1961,31,0)</f>
        <v>PICHINCHA</v>
      </c>
      <c r="AE239" s="4" t="str">
        <f>VLOOKUP(A239,'REPORTE'!$A$1:$AG$1961,32,0)</f>
        <v>QUITO</v>
      </c>
      <c r="AF239" s="4" t="str">
        <f>VLOOKUP(A239,'REPORTE'!$A$1:$AG$1961,33,0)</f>
        <v>GONZALEZ SUAREZ</v>
      </c>
      <c r="AG239" s="4" t="str">
        <f>VLOOKUP(AF239,PROVINCIAS!$F$1:$G$1171,2,0)</f>
        <v>URBANA</v>
      </c>
    </row>
    <row r="240" spans="1:33" customFormat="1" hidden="1" x14ac:dyDescent="0.45">
      <c r="A240" s="4">
        <v>1001096</v>
      </c>
      <c r="B240" s="4" t="s">
        <v>9832</v>
      </c>
      <c r="C240" s="7">
        <v>1706682273</v>
      </c>
      <c r="D240" s="8">
        <v>62</v>
      </c>
      <c r="E240" s="4" t="s">
        <v>59</v>
      </c>
      <c r="F240" s="4">
        <v>1001654</v>
      </c>
      <c r="G240" s="4">
        <v>8</v>
      </c>
      <c r="H240" s="4">
        <v>4</v>
      </c>
      <c r="I240" s="4" t="str">
        <f t="shared" si="3"/>
        <v>A1</v>
      </c>
      <c r="J240" s="4" t="s">
        <v>10468</v>
      </c>
      <c r="K240" s="4" t="s">
        <v>10469</v>
      </c>
      <c r="L240" s="9">
        <v>44373</v>
      </c>
      <c r="M240" s="9">
        <v>44617</v>
      </c>
      <c r="N240" s="9">
        <v>44617</v>
      </c>
      <c r="O240" s="4">
        <v>800</v>
      </c>
      <c r="P240" s="4">
        <v>107.7</v>
      </c>
      <c r="Q240" s="4">
        <v>23</v>
      </c>
      <c r="R240" s="4" t="s">
        <v>10995</v>
      </c>
      <c r="S240" s="4" t="s">
        <v>11047</v>
      </c>
      <c r="T240" s="4" t="str">
        <f>VLOOKUP(A240,'REPORTE'!$A$1:$AG$1961,19,0)</f>
        <v>Empleado Privado</v>
      </c>
      <c r="U240" s="4" t="str">
        <f>VLOOKUP(A240,'REPORTE'!$A$1:$AG$1961,20,0)</f>
        <v>Empleado Privado</v>
      </c>
      <c r="V240" s="4">
        <v>1001170</v>
      </c>
      <c r="W240" s="4" t="s">
        <v>11232</v>
      </c>
      <c r="X240" s="4" t="s">
        <v>11836</v>
      </c>
      <c r="Y240" s="4" t="s">
        <v>12072</v>
      </c>
      <c r="Z240" s="4" t="s">
        <v>12102</v>
      </c>
      <c r="AA240" s="4" t="s">
        <v>46</v>
      </c>
      <c r="AB240" s="4" t="str">
        <f>VLOOKUP(A240,'REPORTE'!$A$1:$AG$1961,5,0)</f>
        <v>ECUATORIANO(A)</v>
      </c>
      <c r="AC240" s="4" t="str">
        <f>VLOOKUP(A240,'REPORTE'!$A$1:$AG$1961,30,0)</f>
        <v>Ninguna</v>
      </c>
      <c r="AD240" s="4" t="str">
        <f>VLOOKUP(A240,'REPORTE'!$A$1:$AG$1961,31,0)</f>
        <v>PICHINCHA</v>
      </c>
      <c r="AE240" s="4" t="str">
        <f>VLOOKUP(A240,'REPORTE'!$A$1:$AG$1961,32,0)</f>
        <v>QUITO</v>
      </c>
      <c r="AF240" s="4" t="str">
        <f>VLOOKUP(A240,'REPORTE'!$A$1:$AG$1961,33,0)</f>
        <v>COCHAPAMBA</v>
      </c>
      <c r="AG240" s="4" t="str">
        <f>VLOOKUP(AF240,PROVINCIAS!$F$1:$G$1171,2,0)</f>
        <v>RURAL</v>
      </c>
    </row>
    <row r="241" spans="1:33" customFormat="1" hidden="1" x14ac:dyDescent="0.45">
      <c r="A241" s="4">
        <v>1001274</v>
      </c>
      <c r="B241" s="4" t="s">
        <v>9833</v>
      </c>
      <c r="C241" s="7">
        <v>1725959389</v>
      </c>
      <c r="D241" s="8">
        <v>19</v>
      </c>
      <c r="E241" s="4" t="s">
        <v>59</v>
      </c>
      <c r="F241" s="4">
        <v>1001659</v>
      </c>
      <c r="G241" s="4">
        <v>12</v>
      </c>
      <c r="H241" s="4">
        <v>37</v>
      </c>
      <c r="I241" s="4" t="str">
        <f t="shared" si="3"/>
        <v>A3</v>
      </c>
      <c r="J241" s="4" t="s">
        <v>10468</v>
      </c>
      <c r="K241" s="4" t="s">
        <v>10469</v>
      </c>
      <c r="L241" s="9">
        <v>44373</v>
      </c>
      <c r="M241" s="9">
        <v>44735</v>
      </c>
      <c r="N241" s="9">
        <v>44584</v>
      </c>
      <c r="O241" s="4">
        <v>1000</v>
      </c>
      <c r="P241" s="4">
        <v>527.87</v>
      </c>
      <c r="Q241" s="4">
        <v>23</v>
      </c>
      <c r="R241" s="4" t="s">
        <v>10995</v>
      </c>
      <c r="S241" s="4" t="s">
        <v>11048</v>
      </c>
      <c r="T241" s="4" t="str">
        <f>VLOOKUP(A241,'REPORTE'!$A$1:$AG$1961,19,0)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241" s="4" t="str">
        <f>VLOOKUP(A241,'REPORTE'!$A$1:$AG$1961,20,0)</f>
        <v>Transporte terrestre de pasajeros</v>
      </c>
      <c r="V241" s="4">
        <v>1001351</v>
      </c>
      <c r="W241" s="4" t="s">
        <v>11161</v>
      </c>
      <c r="X241" s="4" t="s">
        <v>11900</v>
      </c>
      <c r="Y241" s="4" t="s">
        <v>12072</v>
      </c>
      <c r="Z241" s="4" t="s">
        <v>12111</v>
      </c>
      <c r="AA241" s="4" t="s">
        <v>609</v>
      </c>
      <c r="AB241" s="4" t="str">
        <f>VLOOKUP(A241,'REPORTE'!$A$1:$AG$1961,5,0)</f>
        <v>ECUATORIANO(A)</v>
      </c>
      <c r="AC241" s="4" t="str">
        <f>VLOOKUP(A241,'REPORTE'!$A$1:$AG$1961,30,0)</f>
        <v>Primaria</v>
      </c>
      <c r="AD241" s="4" t="str">
        <f>VLOOKUP(A241,'REPORTE'!$A$1:$AG$1961,31,0)</f>
        <v>PICHINCHA</v>
      </c>
      <c r="AE241" s="4" t="str">
        <f>VLOOKUP(A241,'REPORTE'!$A$1:$AG$1961,32,0)</f>
        <v>QUITO</v>
      </c>
      <c r="AF241" s="4" t="str">
        <f>VLOOKUP(A241,'REPORTE'!$A$1:$AG$1961,33,0)</f>
        <v>COTOCOLLAO</v>
      </c>
      <c r="AG241" s="4" t="str">
        <f>VLOOKUP(AF241,PROVINCIAS!$F$1:$G$1171,2,0)</f>
        <v>URBANA</v>
      </c>
    </row>
    <row r="242" spans="1:33" customFormat="1" hidden="1" x14ac:dyDescent="0.45">
      <c r="A242" s="4">
        <v>1001310</v>
      </c>
      <c r="B242" s="4" t="s">
        <v>9834</v>
      </c>
      <c r="C242" s="7">
        <v>1703357499</v>
      </c>
      <c r="D242" s="8">
        <v>72</v>
      </c>
      <c r="E242" s="4" t="s">
        <v>36</v>
      </c>
      <c r="F242" s="4">
        <v>1001647</v>
      </c>
      <c r="G242" s="4">
        <v>24</v>
      </c>
      <c r="H242" s="4">
        <v>0</v>
      </c>
      <c r="I242" s="4" t="str">
        <f t="shared" si="3"/>
        <v>A1</v>
      </c>
      <c r="J242" s="4" t="s">
        <v>10468</v>
      </c>
      <c r="K242" s="4" t="s">
        <v>10469</v>
      </c>
      <c r="L242" s="9">
        <v>44373</v>
      </c>
      <c r="M242" s="9">
        <v>45109</v>
      </c>
      <c r="N242" s="10" t="s">
        <v>776</v>
      </c>
      <c r="O242" s="4">
        <v>2100</v>
      </c>
      <c r="P242" s="4">
        <v>1577.27</v>
      </c>
      <c r="Q242" s="4">
        <v>18.5</v>
      </c>
      <c r="R242" s="4" t="s">
        <v>10994</v>
      </c>
      <c r="S242" s="4" t="s">
        <v>11465</v>
      </c>
      <c r="T242" s="4" t="str">
        <f>VLOOKUP(A242,'REPORTE'!$A$1:$AG$1961,19,0)</f>
        <v>Venta al por mayor de artí­culos de limpieza.</v>
      </c>
      <c r="U242" s="4" t="str">
        <f>VLOOKUP(A242,'REPORTE'!$A$1:$AG$1961,20,0)</f>
        <v>Venta al por mayor varios</v>
      </c>
      <c r="V242" s="4">
        <v>1001386</v>
      </c>
      <c r="W242" s="4" t="s">
        <v>11593</v>
      </c>
      <c r="X242" s="4" t="s">
        <v>11933</v>
      </c>
      <c r="Y242" s="4" t="s">
        <v>12072</v>
      </c>
      <c r="Z242" s="4" t="s">
        <v>11150</v>
      </c>
      <c r="AA242" s="4" t="s">
        <v>609</v>
      </c>
      <c r="AB242" s="4" t="str">
        <f>VLOOKUP(A242,'REPORTE'!$A$1:$AG$1961,5,0)</f>
        <v>ECUATORIANO(A)</v>
      </c>
      <c r="AC242" s="4" t="str">
        <f>VLOOKUP(A242,'REPORTE'!$A$1:$AG$1961,30,0)</f>
        <v>Primaria</v>
      </c>
      <c r="AD242" s="4" t="str">
        <f>VLOOKUP(A242,'REPORTE'!$A$1:$AG$1961,31,0)</f>
        <v>PICHINCHA</v>
      </c>
      <c r="AE242" s="4" t="str">
        <f>VLOOKUP(A242,'REPORTE'!$A$1:$AG$1961,32,0)</f>
        <v>QUITO</v>
      </c>
      <c r="AF242" s="4" t="str">
        <f>VLOOKUP(A242,'REPORTE'!$A$1:$AG$1961,33,0)</f>
        <v>ITCHIMBIA</v>
      </c>
      <c r="AG242" s="4" t="str">
        <f>VLOOKUP(AF242,PROVINCIAS!$F$1:$G$1171,2,0)</f>
        <v>URBANA</v>
      </c>
    </row>
    <row r="243" spans="1:33" customFormat="1" hidden="1" x14ac:dyDescent="0.45">
      <c r="A243" s="4">
        <v>1001311</v>
      </c>
      <c r="B243" s="4" t="s">
        <v>9835</v>
      </c>
      <c r="C243" s="7">
        <v>1714761507</v>
      </c>
      <c r="D243" s="8">
        <v>39</v>
      </c>
      <c r="E243" s="4" t="s">
        <v>59</v>
      </c>
      <c r="F243" s="4">
        <v>1001650</v>
      </c>
      <c r="G243" s="4">
        <v>36</v>
      </c>
      <c r="H243" s="4">
        <v>14</v>
      </c>
      <c r="I243" s="4" t="str">
        <f t="shared" si="3"/>
        <v>A2</v>
      </c>
      <c r="J243" s="4" t="s">
        <v>10468</v>
      </c>
      <c r="K243" s="4" t="s">
        <v>10469</v>
      </c>
      <c r="L243" s="9">
        <v>44373</v>
      </c>
      <c r="M243" s="9">
        <v>45488</v>
      </c>
      <c r="N243" s="9">
        <v>44607</v>
      </c>
      <c r="O243" s="4">
        <v>8000</v>
      </c>
      <c r="P243" s="4">
        <v>7114.08</v>
      </c>
      <c r="Q243" s="4">
        <v>21.5</v>
      </c>
      <c r="R243" s="4" t="s">
        <v>10995</v>
      </c>
      <c r="S243" s="4" t="s">
        <v>244</v>
      </c>
      <c r="T243" s="4" t="str">
        <f>VLOOKUP(A243,'REPORTE'!$A$1:$AG$1961,19,0)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243" s="4" t="str">
        <f>VLOOKUP(A243,'REPORTE'!$A$1:$AG$1961,20,0)</f>
        <v>Transporte terrestre de pasajeros</v>
      </c>
      <c r="V243" s="4">
        <v>1001388</v>
      </c>
      <c r="W243" s="4" t="s">
        <v>11594</v>
      </c>
      <c r="X243" s="4" t="s">
        <v>11853</v>
      </c>
      <c r="Y243" s="4" t="s">
        <v>12072</v>
      </c>
      <c r="Z243" s="4" t="s">
        <v>11150</v>
      </c>
      <c r="AA243" s="4" t="s">
        <v>609</v>
      </c>
      <c r="AB243" s="4" t="str">
        <f>VLOOKUP(A243,'REPORTE'!$A$1:$AG$1961,5,0)</f>
        <v>ECUATORIANO(A)</v>
      </c>
      <c r="AC243" s="4" t="str">
        <f>VLOOKUP(A243,'REPORTE'!$A$1:$AG$1961,30,0)</f>
        <v>Primaria</v>
      </c>
      <c r="AD243" s="4" t="str">
        <f>VLOOKUP(A243,'REPORTE'!$A$1:$AG$1961,31,0)</f>
        <v>PICHINCHA</v>
      </c>
      <c r="AE243" s="4" t="str">
        <f>VLOOKUP(A243,'REPORTE'!$A$1:$AG$1961,32,0)</f>
        <v>QUITO</v>
      </c>
      <c r="AF243" s="4" t="str">
        <f>VLOOKUP(A243,'REPORTE'!$A$1:$AG$1961,33,0)</f>
        <v>LA CONCEPCION</v>
      </c>
      <c r="AG243" s="4" t="str">
        <f>VLOOKUP(AF243,PROVINCIAS!$F$1:$G$1171,2,0)</f>
        <v>URBANA</v>
      </c>
    </row>
    <row r="244" spans="1:33" customFormat="1" hidden="1" x14ac:dyDescent="0.45">
      <c r="A244" s="4">
        <v>1000332</v>
      </c>
      <c r="B244" s="4" t="s">
        <v>9836</v>
      </c>
      <c r="C244" s="7">
        <v>602571788</v>
      </c>
      <c r="D244" s="8">
        <v>49</v>
      </c>
      <c r="E244" s="4" t="s">
        <v>59</v>
      </c>
      <c r="F244" s="4">
        <v>1001664</v>
      </c>
      <c r="G244" s="4">
        <v>36</v>
      </c>
      <c r="H244" s="4">
        <v>0</v>
      </c>
      <c r="I244" s="4" t="str">
        <f t="shared" si="3"/>
        <v>A1</v>
      </c>
      <c r="J244" s="4" t="s">
        <v>10468</v>
      </c>
      <c r="K244" s="4" t="s">
        <v>10469</v>
      </c>
      <c r="L244" s="9">
        <v>44375</v>
      </c>
      <c r="M244" s="9">
        <v>45493</v>
      </c>
      <c r="N244" s="10" t="s">
        <v>776</v>
      </c>
      <c r="O244" s="4">
        <v>5300</v>
      </c>
      <c r="P244" s="4">
        <v>4609.91</v>
      </c>
      <c r="Q244" s="4">
        <v>21.5</v>
      </c>
      <c r="R244" s="4" t="s">
        <v>10994</v>
      </c>
      <c r="S244" s="4" t="s">
        <v>11035</v>
      </c>
      <c r="T244" s="4" t="str">
        <f>VLOOKUP(A244,'REPORTE'!$A$1:$AG$1961,19,0)</f>
        <v>Venta al por menor de productos lubricantes y refrigerantes para vehí­culos automotores en establecimientos especializados.</v>
      </c>
      <c r="U244" s="4" t="str">
        <f>VLOOKUP(A244,'REPORTE'!$A$1:$AG$1961,20,0)</f>
        <v>Venta al por menor varios</v>
      </c>
      <c r="V244" s="4">
        <v>1000502</v>
      </c>
      <c r="W244" s="4" t="s">
        <v>11595</v>
      </c>
      <c r="X244" s="4" t="s">
        <v>11934</v>
      </c>
      <c r="Y244" s="4" t="s">
        <v>12072</v>
      </c>
      <c r="Z244" s="4" t="s">
        <v>12189</v>
      </c>
      <c r="AA244" s="4" t="s">
        <v>609</v>
      </c>
      <c r="AB244" s="4" t="str">
        <f>VLOOKUP(A244,'REPORTE'!$A$1:$AG$1961,5,0)</f>
        <v>ECUATORIANO(A) INDIGENA</v>
      </c>
      <c r="AC244" s="4" t="str">
        <f>VLOOKUP(A244,'REPORTE'!$A$1:$AG$1961,30,0)</f>
        <v>Primaria</v>
      </c>
      <c r="AD244" s="4" t="str">
        <f>VLOOKUP(A244,'REPORTE'!$A$1:$AG$1961,31,0)</f>
        <v>CHIMBORAZO</v>
      </c>
      <c r="AE244" s="4" t="str">
        <f>VLOOKUP(A244,'REPORTE'!$A$1:$AG$1961,32,0)</f>
        <v>RIOBAMBA</v>
      </c>
      <c r="AF244" s="4" t="str">
        <f>VLOOKUP(A244,'REPORTE'!$A$1:$AG$1961,33,0)</f>
        <v>YARUQUIES</v>
      </c>
      <c r="AG244" s="4" t="str">
        <f>VLOOKUP(AF244,PROVINCIAS!$F$1:$G$1171,2,0)</f>
        <v>URBANA</v>
      </c>
    </row>
    <row r="245" spans="1:33" customFormat="1" hidden="1" x14ac:dyDescent="0.45">
      <c r="A245" s="4">
        <v>1000708</v>
      </c>
      <c r="B245" s="4" t="s">
        <v>9747</v>
      </c>
      <c r="C245" s="7">
        <v>603825308</v>
      </c>
      <c r="D245" s="8">
        <v>41</v>
      </c>
      <c r="E245" s="4" t="s">
        <v>36</v>
      </c>
      <c r="F245" s="4">
        <v>1001662</v>
      </c>
      <c r="G245" s="4">
        <v>36</v>
      </c>
      <c r="H245" s="4">
        <v>0</v>
      </c>
      <c r="I245" s="4" t="str">
        <f t="shared" si="3"/>
        <v>A1</v>
      </c>
      <c r="J245" s="4" t="s">
        <v>10468</v>
      </c>
      <c r="K245" s="4" t="s">
        <v>10469</v>
      </c>
      <c r="L245" s="9">
        <v>44375</v>
      </c>
      <c r="M245" s="9">
        <v>45488</v>
      </c>
      <c r="N245" s="10" t="s">
        <v>776</v>
      </c>
      <c r="O245" s="4">
        <v>3200</v>
      </c>
      <c r="P245" s="4">
        <v>2746.31</v>
      </c>
      <c r="Q245" s="4">
        <v>18.5</v>
      </c>
      <c r="R245" s="4" t="s">
        <v>10994</v>
      </c>
      <c r="S245" s="4" t="s">
        <v>11040</v>
      </c>
      <c r="T245" s="4" t="str">
        <f>VLOOKUP(A245,'REPORTE'!$A$1:$AG$1961,19,0)</f>
        <v>Elaboración de pan y otros productos de panaderí­a secos: pan de todo tipo, panecillos, bizcochos, tostadas, galletas, etcétera, incluso envasados.</v>
      </c>
      <c r="U245" s="4" t="str">
        <f>VLOOKUP(A245,'REPORTE'!$A$1:$AG$1961,20,0)</f>
        <v>Elaboración de alimentos</v>
      </c>
      <c r="V245" s="4">
        <v>1000777</v>
      </c>
      <c r="W245" s="4" t="s">
        <v>11596</v>
      </c>
      <c r="X245" s="4" t="s">
        <v>11860</v>
      </c>
      <c r="Y245" s="4" t="s">
        <v>12072</v>
      </c>
      <c r="Z245" s="4" t="s">
        <v>12142</v>
      </c>
      <c r="AA245" s="4" t="s">
        <v>665</v>
      </c>
      <c r="AB245" s="4" t="str">
        <f>VLOOKUP(A245,'REPORTE'!$A$1:$AG$1961,5,0)</f>
        <v>ECUATORIANO(A) INDIGENA</v>
      </c>
      <c r="AC245" s="4" t="str">
        <f>VLOOKUP(A245,'REPORTE'!$A$1:$AG$1961,30,0)</f>
        <v>Secundaria</v>
      </c>
      <c r="AD245" s="4" t="str">
        <f>VLOOKUP(A245,'REPORTE'!$A$1:$AG$1961,31,0)</f>
        <v>CHIMBORAZO</v>
      </c>
      <c r="AE245" s="4" t="str">
        <f>VLOOKUP(A245,'REPORTE'!$A$1:$AG$1961,32,0)</f>
        <v>RIOBAMBA</v>
      </c>
      <c r="AF245" s="4" t="str">
        <f>VLOOKUP(A245,'REPORTE'!$A$1:$AG$1961,33,0)</f>
        <v>PUNGALA</v>
      </c>
      <c r="AG245" s="4" t="str">
        <f>VLOOKUP(AF245,PROVINCIAS!$F$1:$G$1171,2,0)</f>
        <v>RURAL</v>
      </c>
    </row>
    <row r="246" spans="1:33" customFormat="1" hidden="1" x14ac:dyDescent="0.45">
      <c r="A246" s="4">
        <v>1001316</v>
      </c>
      <c r="B246" s="4" t="s">
        <v>9837</v>
      </c>
      <c r="C246" s="7">
        <v>502768492</v>
      </c>
      <c r="D246" s="8">
        <v>38</v>
      </c>
      <c r="E246" s="4" t="s">
        <v>59</v>
      </c>
      <c r="F246" s="4">
        <v>1001665</v>
      </c>
      <c r="G246" s="4">
        <v>12</v>
      </c>
      <c r="H246" s="4">
        <v>0</v>
      </c>
      <c r="I246" s="4" t="str">
        <f t="shared" si="3"/>
        <v>A1</v>
      </c>
      <c r="J246" s="4" t="s">
        <v>10468</v>
      </c>
      <c r="K246" s="4" t="s">
        <v>10469</v>
      </c>
      <c r="L246" s="9">
        <v>44375</v>
      </c>
      <c r="M246" s="9">
        <v>44752</v>
      </c>
      <c r="N246" s="10" t="s">
        <v>776</v>
      </c>
      <c r="O246" s="4">
        <v>2000</v>
      </c>
      <c r="P246" s="4">
        <v>911.76</v>
      </c>
      <c r="Q246" s="4">
        <v>23</v>
      </c>
      <c r="R246" s="4" t="s">
        <v>10994</v>
      </c>
      <c r="S246" s="4" t="s">
        <v>11049</v>
      </c>
      <c r="T246" s="4" t="str">
        <f>VLOOKUP(A246,'REPORTE'!$A$1:$AG$1961,19,0)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246" s="4" t="str">
        <f>VLOOKUP(A246,'REPORTE'!$A$1:$AG$1961,20,0)</f>
        <v>Venta al por mayor varios</v>
      </c>
      <c r="V246" s="4">
        <v>1001393</v>
      </c>
      <c r="W246" s="4" t="s">
        <v>11205</v>
      </c>
      <c r="X246" s="4" t="s">
        <v>11888</v>
      </c>
      <c r="Y246" s="4" t="s">
        <v>12072</v>
      </c>
      <c r="Z246" s="4" t="s">
        <v>12191</v>
      </c>
      <c r="AA246" s="4" t="s">
        <v>609</v>
      </c>
      <c r="AB246" s="4" t="str">
        <f>VLOOKUP(A246,'REPORTE'!$A$1:$AG$1961,5,0)</f>
        <v>ECUATORIANO(A) INDIGENA</v>
      </c>
      <c r="AC246" s="4" t="str">
        <f>VLOOKUP(A246,'REPORTE'!$A$1:$AG$1961,30,0)</f>
        <v>Primaria</v>
      </c>
      <c r="AD246" s="4" t="str">
        <f>VLOOKUP(A246,'REPORTE'!$A$1:$AG$1961,31,0)</f>
        <v>COTOPAXI</v>
      </c>
      <c r="AE246" s="4" t="str">
        <f>VLOOKUP(A246,'REPORTE'!$A$1:$AG$1961,32,0)</f>
        <v>PUJILI</v>
      </c>
      <c r="AF246" s="4" t="str">
        <f>VLOOKUP(A246,'REPORTE'!$A$1:$AG$1961,33,0)</f>
        <v>ZUMBAHUA</v>
      </c>
      <c r="AG246" s="4" t="str">
        <f>VLOOKUP(AF246,PROVINCIAS!$F$1:$G$1171,2,0)</f>
        <v>RURAL</v>
      </c>
    </row>
    <row r="247" spans="1:33" customFormat="1" hidden="1" x14ac:dyDescent="0.45">
      <c r="A247" s="4">
        <v>1000373</v>
      </c>
      <c r="B247" s="4" t="s">
        <v>9838</v>
      </c>
      <c r="C247" s="7">
        <v>1726525205</v>
      </c>
      <c r="D247" s="8">
        <v>23</v>
      </c>
      <c r="E247" s="4" t="s">
        <v>36</v>
      </c>
      <c r="F247" s="4">
        <v>1001666</v>
      </c>
      <c r="G247" s="4">
        <v>36</v>
      </c>
      <c r="H247" s="4">
        <v>0</v>
      </c>
      <c r="I247" s="4" t="str">
        <f t="shared" si="3"/>
        <v>A1</v>
      </c>
      <c r="J247" s="4" t="s">
        <v>10468</v>
      </c>
      <c r="K247" s="4" t="s">
        <v>10469</v>
      </c>
      <c r="L247" s="9">
        <v>44376</v>
      </c>
      <c r="M247" s="9">
        <v>45467</v>
      </c>
      <c r="N247" s="10" t="s">
        <v>776</v>
      </c>
      <c r="O247" s="4">
        <v>4660</v>
      </c>
      <c r="P247" s="4">
        <v>4085.75</v>
      </c>
      <c r="Q247" s="4">
        <v>21.5</v>
      </c>
      <c r="R247" s="4" t="s">
        <v>10994</v>
      </c>
      <c r="S247" s="4" t="s">
        <v>11006</v>
      </c>
      <c r="T247" s="4" t="str">
        <f>VLOOKUP(A247,'REPORTE'!$A$1:$AG$1961,19,0)</f>
        <v>Empleado Público</v>
      </c>
      <c r="U247" s="4" t="str">
        <f>VLOOKUP(A247,'REPORTE'!$A$1:$AG$1961,20,0)</f>
        <v>Empleado Público</v>
      </c>
      <c r="V247" s="4">
        <v>1000436</v>
      </c>
      <c r="W247" s="4" t="s">
        <v>11150</v>
      </c>
      <c r="X247" s="4" t="s">
        <v>11935</v>
      </c>
      <c r="Y247" s="4" t="s">
        <v>12072</v>
      </c>
      <c r="Z247" s="4" t="s">
        <v>12192</v>
      </c>
      <c r="AA247" s="4" t="s">
        <v>609</v>
      </c>
      <c r="AB247" s="4" t="str">
        <f>VLOOKUP(A247,'REPORTE'!$A$1:$AG$1961,5,0)</f>
        <v>ECUATORIANO(A) INDIGENA</v>
      </c>
      <c r="AC247" s="4" t="str">
        <f>VLOOKUP(A247,'REPORTE'!$A$1:$AG$1961,30,0)</f>
        <v>Secundaria</v>
      </c>
      <c r="AD247" s="4" t="str">
        <f>VLOOKUP(A247,'REPORTE'!$A$1:$AG$1961,31,0)</f>
        <v>PICHINCHA</v>
      </c>
      <c r="AE247" s="4" t="str">
        <f>VLOOKUP(A247,'REPORTE'!$A$1:$AG$1961,32,0)</f>
        <v>QUITO</v>
      </c>
      <c r="AF247" s="4" t="str">
        <f>VLOOKUP(A247,'REPORTE'!$A$1:$AG$1961,33,0)</f>
        <v>LA LIBERTAD</v>
      </c>
      <c r="AG247" s="4" t="str">
        <f>VLOOKUP(AF247,PROVINCIAS!$F$1:$G$1171,2,0)</f>
        <v>RURAL</v>
      </c>
    </row>
    <row r="248" spans="1:33" customFormat="1" hidden="1" x14ac:dyDescent="0.45">
      <c r="A248" s="4">
        <v>1001309</v>
      </c>
      <c r="B248" s="4" t="s">
        <v>9839</v>
      </c>
      <c r="C248" s="7">
        <v>650522873</v>
      </c>
      <c r="D248" s="8">
        <v>25</v>
      </c>
      <c r="E248" s="4" t="s">
        <v>36</v>
      </c>
      <c r="F248" s="4">
        <v>1001669</v>
      </c>
      <c r="G248" s="4">
        <v>12</v>
      </c>
      <c r="H248" s="4">
        <v>0</v>
      </c>
      <c r="I248" s="4" t="str">
        <f t="shared" si="3"/>
        <v>A1</v>
      </c>
      <c r="J248" s="4" t="s">
        <v>10468</v>
      </c>
      <c r="K248" s="4" t="s">
        <v>10469</v>
      </c>
      <c r="L248" s="9">
        <v>44376</v>
      </c>
      <c r="M248" s="9">
        <v>44752</v>
      </c>
      <c r="N248" s="10" t="s">
        <v>776</v>
      </c>
      <c r="O248" s="4">
        <v>500</v>
      </c>
      <c r="P248" s="4">
        <v>227.38</v>
      </c>
      <c r="Q248" s="4">
        <v>23</v>
      </c>
      <c r="R248" s="4" t="s">
        <v>10994</v>
      </c>
      <c r="S248" s="4" t="s">
        <v>11006</v>
      </c>
      <c r="T248" s="4" t="str">
        <f>VLOOKUP(A248,'REPORTE'!$A$1:$AG$1961,19,0)</f>
        <v>Actividades de acuicultura en agua del mar o en tanques de agua salada: crí­a de peces incluido la cria de peces ornamentales marinos.</v>
      </c>
      <c r="U248" s="4" t="str">
        <f>VLOOKUP(A248,'REPORTE'!$A$1:$AG$1961,20,0)</f>
        <v>Actividades de acuicultura</v>
      </c>
      <c r="V248" s="4">
        <v>1001387</v>
      </c>
      <c r="W248" s="4" t="s">
        <v>11181</v>
      </c>
      <c r="X248" s="4" t="s">
        <v>11832</v>
      </c>
      <c r="Y248" s="4" t="s">
        <v>12072</v>
      </c>
      <c r="Z248" s="4" t="s">
        <v>12193</v>
      </c>
      <c r="AA248" s="4" t="s">
        <v>74</v>
      </c>
      <c r="AB248" s="4" t="str">
        <f>VLOOKUP(A248,'REPORTE'!$A$1:$AG$1961,5,0)</f>
        <v>ECUATORIANO(A) INDIGENA</v>
      </c>
      <c r="AC248" s="4" t="str">
        <f>VLOOKUP(A248,'REPORTE'!$A$1:$AG$1961,30,0)</f>
        <v>Primaria</v>
      </c>
      <c r="AD248" s="4" t="str">
        <f>VLOOKUP(A248,'REPORTE'!$A$1:$AG$1961,31,0)</f>
        <v>CHIMBORAZO</v>
      </c>
      <c r="AE248" s="4" t="str">
        <f>VLOOKUP(A248,'REPORTE'!$A$1:$AG$1961,32,0)</f>
        <v>RIOBAMBA</v>
      </c>
      <c r="AF248" s="4" t="str">
        <f>VLOOKUP(A248,'REPORTE'!$A$1:$AG$1961,33,0)</f>
        <v>CACHA (CAB EN MACHANGARA)</v>
      </c>
      <c r="AG248" s="4" t="str">
        <f>VLOOKUP(AF248,PROVINCIAS!$F$1:$G$1171,2,0)</f>
        <v>RURAL</v>
      </c>
    </row>
    <row r="249" spans="1:33" x14ac:dyDescent="0.45">
      <c r="A249" s="77">
        <v>1000156</v>
      </c>
      <c r="B249" s="77" t="s">
        <v>9639</v>
      </c>
      <c r="C249" s="78">
        <v>602377566</v>
      </c>
      <c r="D249" s="79">
        <v>54</v>
      </c>
      <c r="E249" s="77" t="s">
        <v>36</v>
      </c>
      <c r="F249" s="77">
        <v>1001676</v>
      </c>
      <c r="G249" s="77">
        <v>1</v>
      </c>
      <c r="H249" s="77">
        <v>76</v>
      </c>
      <c r="I249" s="77" t="str">
        <f t="shared" si="3"/>
        <v>B2</v>
      </c>
      <c r="J249" s="77" t="s">
        <v>10466</v>
      </c>
      <c r="K249" s="77" t="s">
        <v>10467</v>
      </c>
      <c r="L249" s="80">
        <v>44377</v>
      </c>
      <c r="M249" s="80">
        <v>44545</v>
      </c>
      <c r="N249" s="80">
        <v>44545</v>
      </c>
      <c r="O249" s="77">
        <v>500</v>
      </c>
      <c r="P249" s="77">
        <v>500</v>
      </c>
      <c r="Q249" s="77">
        <v>16</v>
      </c>
      <c r="R249" s="77" t="s">
        <v>10993</v>
      </c>
      <c r="S249" s="77" t="s">
        <v>11000</v>
      </c>
      <c r="T249" s="77" t="str">
        <f>VLOOKUP(A249,'REPORTE'!$A$1:$AG$1961,19,0)</f>
        <v>Empleado Privado</v>
      </c>
      <c r="U249" s="77" t="str">
        <f>VLOOKUP(A249,'REPORTE'!$A$1:$AG$1961,20,0)</f>
        <v>Empleado Privado</v>
      </c>
      <c r="V249" s="77">
        <v>1000176</v>
      </c>
      <c r="W249" s="77" t="s">
        <v>11233</v>
      </c>
      <c r="X249" s="77" t="s">
        <v>11864</v>
      </c>
      <c r="Y249" s="77" t="s">
        <v>12072</v>
      </c>
      <c r="Z249" s="77" t="s">
        <v>12078</v>
      </c>
      <c r="AA249" s="77" t="s">
        <v>74</v>
      </c>
      <c r="AB249" s="77" t="str">
        <f>VLOOKUP(A249,'REPORTE'!$A$1:$AG$1961,5,0)</f>
        <v>ECUATORIANO(A)</v>
      </c>
      <c r="AC249" s="77" t="str">
        <f>VLOOKUP(A249,'REPORTE'!$A$1:$AG$1961,30,0)</f>
        <v>Universitaria</v>
      </c>
      <c r="AD249" s="77" t="str">
        <f>VLOOKUP(A249,'REPORTE'!$A$1:$AG$1961,31,0)</f>
        <v>CHIMBORAZO</v>
      </c>
      <c r="AE249" s="77" t="str">
        <f>VLOOKUP(A249,'REPORTE'!$A$1:$AG$1961,32,0)</f>
        <v>GUAMOTE</v>
      </c>
      <c r="AF249" s="77" t="str">
        <f>VLOOKUP(A249,'REPORTE'!$A$1:$AG$1961,33,0)</f>
        <v>GUAMOTE</v>
      </c>
      <c r="AG249" s="77" t="str">
        <f>VLOOKUP(AF249,PROVINCIAS!$F$1:$G$1171,2,0)</f>
        <v>URBANA</v>
      </c>
    </row>
    <row r="250" spans="1:33" customFormat="1" hidden="1" x14ac:dyDescent="0.45">
      <c r="A250" s="4">
        <v>1000416</v>
      </c>
      <c r="B250" s="4" t="s">
        <v>9628</v>
      </c>
      <c r="C250" s="7">
        <v>604555870</v>
      </c>
      <c r="D250" s="8">
        <v>36</v>
      </c>
      <c r="E250" s="4" t="s">
        <v>59</v>
      </c>
      <c r="F250" s="4">
        <v>1001677</v>
      </c>
      <c r="G250" s="4">
        <v>1</v>
      </c>
      <c r="H250" s="4">
        <v>71</v>
      </c>
      <c r="I250" s="4" t="str">
        <f t="shared" si="3"/>
        <v>B1</v>
      </c>
      <c r="J250" s="4" t="s">
        <v>10468</v>
      </c>
      <c r="K250" s="4" t="s">
        <v>10469</v>
      </c>
      <c r="L250" s="9">
        <v>44377</v>
      </c>
      <c r="M250" s="9">
        <v>44459</v>
      </c>
      <c r="N250" s="9">
        <v>44550</v>
      </c>
      <c r="O250" s="4">
        <v>435</v>
      </c>
      <c r="P250" s="4">
        <v>435</v>
      </c>
      <c r="Q250" s="4">
        <v>23</v>
      </c>
      <c r="R250" s="4" t="s">
        <v>10993</v>
      </c>
      <c r="S250" s="4" t="s">
        <v>11014</v>
      </c>
      <c r="T250" s="4" t="str">
        <f>VLOOKUP(A250,'REPORTE'!$A$1:$AG$1961,19,0)</f>
        <v>Venta al por mayor de alimento para mascotas (animales domésticos).</v>
      </c>
      <c r="U250" s="4" t="str">
        <f>VLOOKUP(A250,'REPORTE'!$A$1:$AG$1961,20,0)</f>
        <v>Venta al por mayor varios</v>
      </c>
      <c r="V250" s="4">
        <v>1000479</v>
      </c>
      <c r="W250" s="4" t="s">
        <v>11150</v>
      </c>
      <c r="X250" s="4" t="s">
        <v>11856</v>
      </c>
      <c r="Y250" s="4" t="s">
        <v>12072</v>
      </c>
      <c r="Z250" s="4" t="s">
        <v>11150</v>
      </c>
      <c r="AA250" s="4" t="s">
        <v>74</v>
      </c>
      <c r="AB250" s="4" t="str">
        <f>VLOOKUP(A250,'REPORTE'!$A$1:$AG$1961,5,0)</f>
        <v>ECUATORIANO(A)</v>
      </c>
      <c r="AC250" s="4" t="str">
        <f>VLOOKUP(A250,'REPORTE'!$A$1:$AG$1961,30,0)</f>
        <v>Secundaria</v>
      </c>
      <c r="AD250" s="4" t="str">
        <f>VLOOKUP(A250,'REPORTE'!$A$1:$AG$1961,31,0)</f>
        <v>CHIMBORAZO</v>
      </c>
      <c r="AE250" s="4" t="str">
        <f>VLOOKUP(A250,'REPORTE'!$A$1:$AG$1961,32,0)</f>
        <v>CHAMBO</v>
      </c>
      <c r="AF250" s="4" t="str">
        <f>VLOOKUP(A250,'REPORTE'!$A$1:$AG$1961,33,0)</f>
        <v>CHAMBO</v>
      </c>
      <c r="AG250" s="4" t="str">
        <f>VLOOKUP(AF250,PROVINCIAS!$F$1:$G$1171,2,0)</f>
        <v>URBANA</v>
      </c>
    </row>
    <row r="251" spans="1:33" customFormat="1" hidden="1" x14ac:dyDescent="0.45">
      <c r="A251" s="4">
        <v>1000692</v>
      </c>
      <c r="B251" s="4" t="s">
        <v>9632</v>
      </c>
      <c r="C251" s="7">
        <v>603138280</v>
      </c>
      <c r="D251" s="8">
        <v>46</v>
      </c>
      <c r="E251" s="4" t="s">
        <v>59</v>
      </c>
      <c r="F251" s="4">
        <v>1001675</v>
      </c>
      <c r="G251" s="4">
        <v>1</v>
      </c>
      <c r="H251" s="4">
        <v>66</v>
      </c>
      <c r="I251" s="4" t="str">
        <f t="shared" si="3"/>
        <v>B1</v>
      </c>
      <c r="J251" s="4" t="s">
        <v>10468</v>
      </c>
      <c r="K251" s="4" t="s">
        <v>10469</v>
      </c>
      <c r="L251" s="9">
        <v>44377</v>
      </c>
      <c r="M251" s="9">
        <v>44464</v>
      </c>
      <c r="N251" s="9">
        <v>44555</v>
      </c>
      <c r="O251" s="4">
        <v>625</v>
      </c>
      <c r="P251" s="4">
        <v>625</v>
      </c>
      <c r="Q251" s="4">
        <v>23</v>
      </c>
      <c r="R251" s="4" t="s">
        <v>10993</v>
      </c>
      <c r="S251" s="4" t="s">
        <v>244</v>
      </c>
      <c r="T251" s="4" t="str">
        <f>VLOOKUP(A251,'REPORTE'!$A$1:$AG$1961,19,0)</f>
        <v>Empleado Privado</v>
      </c>
      <c r="U251" s="4" t="str">
        <f>VLOOKUP(A251,'REPORTE'!$A$1:$AG$1961,20,0)</f>
        <v>Empleado Privado</v>
      </c>
      <c r="V251" s="4">
        <v>1000760</v>
      </c>
      <c r="W251" s="4" t="s">
        <v>11150</v>
      </c>
      <c r="X251" s="4" t="s">
        <v>11858</v>
      </c>
      <c r="Y251" s="4" t="s">
        <v>12072</v>
      </c>
      <c r="Z251" s="4" t="s">
        <v>11150</v>
      </c>
      <c r="AA251" s="4" t="s">
        <v>74</v>
      </c>
      <c r="AB251" s="4" t="str">
        <f>VLOOKUP(A251,'REPORTE'!$A$1:$AG$1961,5,0)</f>
        <v>ECUATORIANO(A)</v>
      </c>
      <c r="AC251" s="4" t="str">
        <f>VLOOKUP(A251,'REPORTE'!$A$1:$AG$1961,30,0)</f>
        <v>Primaria</v>
      </c>
      <c r="AD251" s="4" t="str">
        <f>VLOOKUP(A251,'REPORTE'!$A$1:$AG$1961,31,0)</f>
        <v>CHIMBORAZO</v>
      </c>
      <c r="AE251" s="4" t="str">
        <f>VLOOKUP(A251,'REPORTE'!$A$1:$AG$1961,32,0)</f>
        <v>CHAMBO</v>
      </c>
      <c r="AF251" s="4" t="str">
        <f>VLOOKUP(A251,'REPORTE'!$A$1:$AG$1961,33,0)</f>
        <v>CHAMBO</v>
      </c>
      <c r="AG251" s="4" t="str">
        <f>VLOOKUP(AF251,PROVINCIAS!$F$1:$G$1171,2,0)</f>
        <v>URBANA</v>
      </c>
    </row>
    <row r="252" spans="1:33" x14ac:dyDescent="0.45">
      <c r="A252" s="77">
        <v>1000757</v>
      </c>
      <c r="B252" s="77" t="s">
        <v>9840</v>
      </c>
      <c r="C252" s="78">
        <v>1720401569</v>
      </c>
      <c r="D252" s="79">
        <v>31</v>
      </c>
      <c r="E252" s="77" t="s">
        <v>36</v>
      </c>
      <c r="F252" s="77">
        <v>1001673</v>
      </c>
      <c r="G252" s="77">
        <v>36</v>
      </c>
      <c r="H252" s="77">
        <v>0</v>
      </c>
      <c r="I252" s="77" t="str">
        <f t="shared" si="3"/>
        <v>A1</v>
      </c>
      <c r="J252" s="77" t="s">
        <v>10466</v>
      </c>
      <c r="K252" s="77" t="s">
        <v>10467</v>
      </c>
      <c r="L252" s="80">
        <v>44377</v>
      </c>
      <c r="M252" s="80">
        <v>45468</v>
      </c>
      <c r="N252" s="81" t="s">
        <v>776</v>
      </c>
      <c r="O252" s="77">
        <v>10000</v>
      </c>
      <c r="P252" s="77">
        <v>8166.73</v>
      </c>
      <c r="Q252" s="77">
        <v>16</v>
      </c>
      <c r="R252" s="77" t="s">
        <v>10994</v>
      </c>
      <c r="S252" s="77" t="s">
        <v>11000</v>
      </c>
      <c r="T252" s="77" t="str">
        <f>VLOOKUP(A252,'REPORTE'!$A$1:$AG$1961,19,0)</f>
        <v>Actividades de bienestar social y de orientación para niños y adolescentes, actividades de adopción y actividades para prevenir la crueldad contra los niños y otras personas.</v>
      </c>
      <c r="U252" s="77" t="str">
        <f>VLOOKUP(A252,'REPORTE'!$A$1:$AG$1961,20,0)</f>
        <v>Actividades de bienestar social</v>
      </c>
      <c r="V252" s="77">
        <v>1000828</v>
      </c>
      <c r="W252" s="77" t="s">
        <v>11597</v>
      </c>
      <c r="X252" s="77" t="s">
        <v>11861</v>
      </c>
      <c r="Y252" s="77" t="s">
        <v>12072</v>
      </c>
      <c r="Z252" s="77" t="s">
        <v>12194</v>
      </c>
      <c r="AA252" s="77" t="s">
        <v>46</v>
      </c>
      <c r="AB252" s="77" t="str">
        <f>VLOOKUP(A252,'REPORTE'!$A$1:$AG$1961,5,0)</f>
        <v>ECUATORIANO(A)</v>
      </c>
      <c r="AC252" s="77" t="str">
        <f>VLOOKUP(A252,'REPORTE'!$A$1:$AG$1961,30,0)</f>
        <v>Universitaria</v>
      </c>
      <c r="AD252" s="77" t="str">
        <f>VLOOKUP(A252,'REPORTE'!$A$1:$AG$1961,31,0)</f>
        <v>ESMERALDAS</v>
      </c>
      <c r="AE252" s="77" t="str">
        <f>VLOOKUP(A252,'REPORTE'!$A$1:$AG$1961,32,0)</f>
        <v>QUININDE</v>
      </c>
      <c r="AF252" s="77" t="str">
        <f>VLOOKUP(A252,'REPORTE'!$A$1:$AG$1961,33,0)</f>
        <v>ROSA ZARATE (QUINDE)</v>
      </c>
      <c r="AG252" s="77" t="str">
        <f>VLOOKUP(AF252,PROVINCIAS!$F$1:$G$1171,2,0)</f>
        <v>URBANA</v>
      </c>
    </row>
    <row r="253" spans="1:33" customFormat="1" hidden="1" x14ac:dyDescent="0.45">
      <c r="A253" s="4">
        <v>1000391</v>
      </c>
      <c r="B253" s="4" t="s">
        <v>9841</v>
      </c>
      <c r="C253" s="7">
        <v>1724551997</v>
      </c>
      <c r="D253" s="8">
        <v>32</v>
      </c>
      <c r="E253" s="4" t="s">
        <v>36</v>
      </c>
      <c r="F253" s="4">
        <v>1001680</v>
      </c>
      <c r="G253" s="4">
        <v>10</v>
      </c>
      <c r="H253" s="4">
        <v>0</v>
      </c>
      <c r="I253" s="4" t="str">
        <f t="shared" si="3"/>
        <v>A1</v>
      </c>
      <c r="J253" s="4" t="s">
        <v>10468</v>
      </c>
      <c r="K253" s="4" t="s">
        <v>10469</v>
      </c>
      <c r="L253" s="9">
        <v>44379</v>
      </c>
      <c r="M253" s="9">
        <v>44706</v>
      </c>
      <c r="N253" s="10" t="s">
        <v>776</v>
      </c>
      <c r="O253" s="4">
        <v>4000</v>
      </c>
      <c r="P253" s="4">
        <v>1345.76</v>
      </c>
      <c r="Q253" s="4">
        <v>21.5</v>
      </c>
      <c r="R253" s="4" t="s">
        <v>10994</v>
      </c>
      <c r="S253" s="4" t="s">
        <v>11025</v>
      </c>
      <c r="T253" s="4" t="str">
        <f>VLOOKUP(A253,'REPORTE'!$A$1:$AG$1961,19,0)</f>
        <v>Venta al por mayor de papa y tubérculos.</v>
      </c>
      <c r="U253" s="4" t="str">
        <f>VLOOKUP(A253,'REPORTE'!$A$1:$AG$1961,20,0)</f>
        <v>Venta al por mayor varios</v>
      </c>
      <c r="V253" s="4">
        <v>1000453</v>
      </c>
      <c r="W253" s="4" t="s">
        <v>11598</v>
      </c>
      <c r="X253" s="4" t="s">
        <v>11899</v>
      </c>
      <c r="Y253" s="4" t="s">
        <v>12072</v>
      </c>
      <c r="Z253" s="4" t="s">
        <v>12195</v>
      </c>
      <c r="AA253" s="4" t="s">
        <v>609</v>
      </c>
      <c r="AB253" s="4" t="str">
        <f>VLOOKUP(A253,'REPORTE'!$A$1:$AG$1961,5,0)</f>
        <v>ECUATORIANO(A) INDIGENA</v>
      </c>
      <c r="AC253" s="4" t="str">
        <f>VLOOKUP(A253,'REPORTE'!$A$1:$AG$1961,30,0)</f>
        <v>Secundaria</v>
      </c>
      <c r="AD253" s="4" t="str">
        <f>VLOOKUP(A253,'REPORTE'!$A$1:$AG$1961,31,0)</f>
        <v>PICHINCHA</v>
      </c>
      <c r="AE253" s="4" t="str">
        <f>VLOOKUP(A253,'REPORTE'!$A$1:$AG$1961,32,0)</f>
        <v>QUITO</v>
      </c>
      <c r="AF253" s="4" t="str">
        <f>VLOOKUP(A253,'REPORTE'!$A$1:$AG$1961,33,0)</f>
        <v>COTOCOLLAO</v>
      </c>
      <c r="AG253" s="4" t="str">
        <f>VLOOKUP(AF253,PROVINCIAS!$F$1:$G$1171,2,0)</f>
        <v>URBANA</v>
      </c>
    </row>
    <row r="254" spans="1:33" customFormat="1" hidden="1" x14ac:dyDescent="0.45">
      <c r="A254" s="4">
        <v>1000634</v>
      </c>
      <c r="B254" s="4" t="s">
        <v>9842</v>
      </c>
      <c r="C254" s="7">
        <v>1703221471</v>
      </c>
      <c r="D254" s="8">
        <v>71</v>
      </c>
      <c r="E254" s="4" t="s">
        <v>59</v>
      </c>
      <c r="F254" s="4">
        <v>1001678</v>
      </c>
      <c r="G254" s="4">
        <v>18</v>
      </c>
      <c r="H254" s="4">
        <v>0</v>
      </c>
      <c r="I254" s="4" t="str">
        <f t="shared" si="3"/>
        <v>A1</v>
      </c>
      <c r="J254" s="4" t="s">
        <v>10468</v>
      </c>
      <c r="K254" s="4" t="s">
        <v>10469</v>
      </c>
      <c r="L254" s="9">
        <v>44379</v>
      </c>
      <c r="M254" s="9">
        <v>44941</v>
      </c>
      <c r="N254" s="10" t="s">
        <v>776</v>
      </c>
      <c r="O254" s="4">
        <v>7500</v>
      </c>
      <c r="P254" s="4">
        <v>4897.83</v>
      </c>
      <c r="Q254" s="4">
        <v>18.5</v>
      </c>
      <c r="R254" s="4" t="s">
        <v>10994</v>
      </c>
      <c r="S254" s="4" t="s">
        <v>348</v>
      </c>
      <c r="T254" s="4" t="str">
        <f>VLOOKUP(A254,'REPORTE'!$A$1:$AG$1961,19,0)</f>
        <v>Venta al por menor de frutas, legumbres y hortalizas frescas o en conserva en establecimientos especializados.</v>
      </c>
      <c r="U254" s="4" t="str">
        <f>VLOOKUP(A254,'REPORTE'!$A$1:$AG$1961,20,0)</f>
        <v>Venta al por menor varios</v>
      </c>
      <c r="V254" s="4">
        <v>1000705</v>
      </c>
      <c r="W254" s="4" t="s">
        <v>11599</v>
      </c>
      <c r="X254" s="4" t="s">
        <v>11912</v>
      </c>
      <c r="Y254" s="4" t="s">
        <v>12072</v>
      </c>
      <c r="Z254" s="4" t="s">
        <v>12196</v>
      </c>
      <c r="AA254" s="4" t="s">
        <v>609</v>
      </c>
      <c r="AB254" s="4" t="str">
        <f>VLOOKUP(A254,'REPORTE'!$A$1:$AG$1961,5,0)</f>
        <v>ECUATORIANO(A) INDIGENA</v>
      </c>
      <c r="AC254" s="4" t="str">
        <f>VLOOKUP(A254,'REPORTE'!$A$1:$AG$1961,30,0)</f>
        <v>Primaria</v>
      </c>
      <c r="AD254" s="4" t="str">
        <f>VLOOKUP(A254,'REPORTE'!$A$1:$AG$1961,31,0)</f>
        <v>CHIMBORAZO</v>
      </c>
      <c r="AE254" s="4" t="str">
        <f>VLOOKUP(A254,'REPORTE'!$A$1:$AG$1961,32,0)</f>
        <v>RIOBAMBA</v>
      </c>
      <c r="AF254" s="4" t="str">
        <f>VLOOKUP(A254,'REPORTE'!$A$1:$AG$1961,33,0)</f>
        <v>YARUQUIES</v>
      </c>
      <c r="AG254" s="4" t="str">
        <f>VLOOKUP(AF254,PROVINCIAS!$F$1:$G$1171,2,0)</f>
        <v>URBANA</v>
      </c>
    </row>
    <row r="255" spans="1:33" customFormat="1" hidden="1" x14ac:dyDescent="0.45">
      <c r="A255" s="4">
        <v>1000910</v>
      </c>
      <c r="B255" s="4" t="s">
        <v>9843</v>
      </c>
      <c r="C255" s="7">
        <v>1703803831</v>
      </c>
      <c r="D255" s="8">
        <v>68</v>
      </c>
      <c r="E255" s="4" t="s">
        <v>59</v>
      </c>
      <c r="F255" s="4">
        <v>1001685</v>
      </c>
      <c r="G255" s="4">
        <v>24</v>
      </c>
      <c r="H255" s="4">
        <v>0</v>
      </c>
      <c r="I255" s="4" t="str">
        <f t="shared" si="3"/>
        <v>A1</v>
      </c>
      <c r="J255" s="4" t="s">
        <v>10468</v>
      </c>
      <c r="K255" s="4" t="s">
        <v>10469</v>
      </c>
      <c r="L255" s="9">
        <v>44380</v>
      </c>
      <c r="M255" s="9">
        <v>45112</v>
      </c>
      <c r="N255" s="10" t="s">
        <v>776</v>
      </c>
      <c r="O255" s="4">
        <v>2500</v>
      </c>
      <c r="P255" s="4">
        <v>1887.82</v>
      </c>
      <c r="Q255" s="4">
        <v>21.5</v>
      </c>
      <c r="R255" s="4" t="s">
        <v>10994</v>
      </c>
      <c r="S255" s="4" t="s">
        <v>348</v>
      </c>
      <c r="T255" s="4" t="str">
        <f>VLOOKUP(A255,'REPORTE'!$A$1:$AG$1961,19,0)</f>
        <v>Venta al por mayor de papa y tubérculos.</v>
      </c>
      <c r="U255" s="4" t="str">
        <f>VLOOKUP(A255,'REPORTE'!$A$1:$AG$1961,20,0)</f>
        <v>Venta al por mayor varios</v>
      </c>
      <c r="V255" s="4">
        <v>1000978</v>
      </c>
      <c r="W255" s="4" t="s">
        <v>11149</v>
      </c>
      <c r="X255" s="4" t="s">
        <v>11865</v>
      </c>
      <c r="Y255" s="4" t="s">
        <v>12072</v>
      </c>
      <c r="Z255" s="4" t="s">
        <v>12197</v>
      </c>
      <c r="AA255" s="4" t="s">
        <v>609</v>
      </c>
      <c r="AB255" s="4" t="str">
        <f>VLOOKUP(A255,'REPORTE'!$A$1:$AG$1961,5,0)</f>
        <v>ECUATORIANO(A) INDIGENA</v>
      </c>
      <c r="AC255" s="4" t="str">
        <f>VLOOKUP(A255,'REPORTE'!$A$1:$AG$1961,30,0)</f>
        <v>Primaria</v>
      </c>
      <c r="AD255" s="4" t="str">
        <f>VLOOKUP(A255,'REPORTE'!$A$1:$AG$1961,31,0)</f>
        <v>CHIMBORAZO</v>
      </c>
      <c r="AE255" s="4" t="str">
        <f>VLOOKUP(A255,'REPORTE'!$A$1:$AG$1961,32,0)</f>
        <v>RIOBAMBA</v>
      </c>
      <c r="AF255" s="4" t="str">
        <f>VLOOKUP(A255,'REPORTE'!$A$1:$AG$1961,33,0)</f>
        <v>YARUQUIES</v>
      </c>
      <c r="AG255" s="4" t="str">
        <f>VLOOKUP(AF255,PROVINCIAS!$F$1:$G$1171,2,0)</f>
        <v>URBANA</v>
      </c>
    </row>
    <row r="256" spans="1:33" customFormat="1" hidden="1" x14ac:dyDescent="0.45">
      <c r="A256" s="4">
        <v>1001308</v>
      </c>
      <c r="B256" s="4" t="s">
        <v>9844</v>
      </c>
      <c r="C256" s="7">
        <v>1724190432</v>
      </c>
      <c r="D256" s="8">
        <v>27</v>
      </c>
      <c r="E256" s="4" t="s">
        <v>59</v>
      </c>
      <c r="F256" s="4">
        <v>1001686</v>
      </c>
      <c r="G256" s="4">
        <v>24</v>
      </c>
      <c r="H256" s="4">
        <v>0</v>
      </c>
      <c r="I256" s="4" t="str">
        <f t="shared" si="3"/>
        <v>A1</v>
      </c>
      <c r="J256" s="4" t="s">
        <v>10468</v>
      </c>
      <c r="K256" s="4" t="s">
        <v>10469</v>
      </c>
      <c r="L256" s="9">
        <v>44380</v>
      </c>
      <c r="M256" s="9">
        <v>45119</v>
      </c>
      <c r="N256" s="10" t="s">
        <v>776</v>
      </c>
      <c r="O256" s="4">
        <v>5000</v>
      </c>
      <c r="P256" s="4">
        <v>3798.75</v>
      </c>
      <c r="Q256" s="4">
        <v>21.5</v>
      </c>
      <c r="R256" s="4" t="s">
        <v>10994</v>
      </c>
      <c r="S256" s="4" t="s">
        <v>11122</v>
      </c>
      <c r="T256" s="4" t="str">
        <f>VLOOKUP(A256,'REPORTE'!$A$1:$AG$1961,19,0)</f>
        <v>Venta de boletos de loterí­a.</v>
      </c>
      <c r="U256" s="4" t="str">
        <f>VLOOKUP(A256,'REPORTE'!$A$1:$AG$1961,20,0)</f>
        <v>Ventas varias</v>
      </c>
      <c r="V256" s="4">
        <v>1001385</v>
      </c>
      <c r="W256" s="4" t="s">
        <v>11518</v>
      </c>
      <c r="X256" s="4" t="s">
        <v>11854</v>
      </c>
      <c r="Y256" s="4" t="s">
        <v>12072</v>
      </c>
      <c r="Z256" s="4" t="s">
        <v>12198</v>
      </c>
      <c r="AA256" s="4" t="s">
        <v>609</v>
      </c>
      <c r="AB256" s="4" t="str">
        <f>VLOOKUP(A256,'REPORTE'!$A$1:$AG$1961,5,0)</f>
        <v>ECUATORIANO(A)</v>
      </c>
      <c r="AC256" s="4" t="str">
        <f>VLOOKUP(A256,'REPORTE'!$A$1:$AG$1961,30,0)</f>
        <v>Primaria</v>
      </c>
      <c r="AD256" s="4" t="str">
        <f>VLOOKUP(A256,'REPORTE'!$A$1:$AG$1961,31,0)</f>
        <v>PICHINCHA</v>
      </c>
      <c r="AE256" s="4" t="str">
        <f>VLOOKUP(A256,'REPORTE'!$A$1:$AG$1961,32,0)</f>
        <v>QUITO</v>
      </c>
      <c r="AF256" s="4" t="str">
        <f>VLOOKUP(A256,'REPORTE'!$A$1:$AG$1961,33,0)</f>
        <v>IÑAQUITO</v>
      </c>
      <c r="AG256" s="4" t="str">
        <f>VLOOKUP(AF256,PROVINCIAS!$F$1:$G$1171,2,0)</f>
        <v>URBANA</v>
      </c>
    </row>
    <row r="257" spans="1:33" customFormat="1" hidden="1" x14ac:dyDescent="0.45">
      <c r="A257" s="4">
        <v>1000187</v>
      </c>
      <c r="B257" s="4" t="s">
        <v>9845</v>
      </c>
      <c r="C257" s="7">
        <v>603446238</v>
      </c>
      <c r="D257" s="8">
        <v>35</v>
      </c>
      <c r="E257" s="4" t="s">
        <v>59</v>
      </c>
      <c r="F257" s="4">
        <v>1001693</v>
      </c>
      <c r="G257" s="4">
        <v>36</v>
      </c>
      <c r="H257" s="4">
        <v>4</v>
      </c>
      <c r="I257" s="4" t="str">
        <f t="shared" si="3"/>
        <v>A1</v>
      </c>
      <c r="J257" s="4" t="s">
        <v>10468</v>
      </c>
      <c r="K257" s="4" t="s">
        <v>10469</v>
      </c>
      <c r="L257" s="9">
        <v>44382</v>
      </c>
      <c r="M257" s="9">
        <v>45498</v>
      </c>
      <c r="N257" s="9">
        <v>44617</v>
      </c>
      <c r="O257" s="4">
        <v>10000</v>
      </c>
      <c r="P257" s="4">
        <v>8823.01</v>
      </c>
      <c r="Q257" s="4">
        <v>18.5</v>
      </c>
      <c r="R257" s="4" t="s">
        <v>10995</v>
      </c>
      <c r="S257" s="4" t="s">
        <v>279</v>
      </c>
      <c r="T257" s="4" t="str">
        <f>VLOOKUP(A257,'REPORTE'!$A$1:$AG$1961,19,0)</f>
        <v>Venta al por menor de frutas, legumbres y hortalizas frescas o en conserva en establecimientos especializados.</v>
      </c>
      <c r="U257" s="4" t="str">
        <f>VLOOKUP(A257,'REPORTE'!$A$1:$AG$1961,20,0)</f>
        <v>Venta al por menor varios</v>
      </c>
      <c r="V257" s="4">
        <v>1000250</v>
      </c>
      <c r="W257" s="4" t="s">
        <v>11600</v>
      </c>
      <c r="X257" s="4" t="s">
        <v>11876</v>
      </c>
      <c r="Y257" s="4" t="s">
        <v>12072</v>
      </c>
      <c r="Z257" s="4" t="s">
        <v>11150</v>
      </c>
      <c r="AA257" s="4" t="s">
        <v>665</v>
      </c>
      <c r="AB257" s="4" t="str">
        <f>VLOOKUP(A257,'REPORTE'!$A$1:$AG$1961,5,0)</f>
        <v>ECUATORIANO(A) INDIGENA</v>
      </c>
      <c r="AC257" s="4" t="str">
        <f>VLOOKUP(A257,'REPORTE'!$A$1:$AG$1961,30,0)</f>
        <v>Primaria</v>
      </c>
      <c r="AD257" s="4" t="str">
        <f>VLOOKUP(A257,'REPORTE'!$A$1:$AG$1961,31,0)</f>
        <v>PICHINCHA</v>
      </c>
      <c r="AE257" s="4" t="str">
        <f>VLOOKUP(A257,'REPORTE'!$A$1:$AG$1961,32,0)</f>
        <v>QUITO</v>
      </c>
      <c r="AF257" s="4" t="str">
        <f>VLOOKUP(A257,'REPORTE'!$A$1:$AG$1961,33,0)</f>
        <v>KENNEDY</v>
      </c>
      <c r="AG257" s="4" t="str">
        <f>VLOOKUP(AF257,PROVINCIAS!$F$1:$G$1171,2,0)</f>
        <v>URBANA</v>
      </c>
    </row>
    <row r="258" spans="1:33" customFormat="1" hidden="1" x14ac:dyDescent="0.45">
      <c r="A258" s="4">
        <v>1000294</v>
      </c>
      <c r="B258" s="4" t="s">
        <v>9846</v>
      </c>
      <c r="C258" s="7">
        <v>200290161</v>
      </c>
      <c r="D258" s="8">
        <v>69</v>
      </c>
      <c r="E258" s="4" t="s">
        <v>36</v>
      </c>
      <c r="F258" s="4">
        <v>1001696</v>
      </c>
      <c r="G258" s="4">
        <v>12</v>
      </c>
      <c r="H258" s="4">
        <v>40</v>
      </c>
      <c r="I258" s="4" t="str">
        <f t="shared" si="3"/>
        <v>A3</v>
      </c>
      <c r="J258" s="4" t="s">
        <v>10468</v>
      </c>
      <c r="K258" s="4" t="s">
        <v>10469</v>
      </c>
      <c r="L258" s="9">
        <v>44382</v>
      </c>
      <c r="M258" s="9">
        <v>44762</v>
      </c>
      <c r="N258" s="9">
        <v>44581</v>
      </c>
      <c r="O258" s="4">
        <v>1000</v>
      </c>
      <c r="P258" s="4">
        <v>546.61</v>
      </c>
      <c r="Q258" s="4">
        <v>23</v>
      </c>
      <c r="R258" s="4" t="s">
        <v>10995</v>
      </c>
      <c r="S258" s="4" t="s">
        <v>348</v>
      </c>
      <c r="T258" s="4" t="str">
        <f>VLOOKUP(A258,'REPORTE'!$A$1:$AG$1961,19,0)</f>
        <v>Venta al por mayor de frutas, legumbres y hortalizas.</v>
      </c>
      <c r="U258" s="4" t="str">
        <f>VLOOKUP(A258,'REPORTE'!$A$1:$AG$1961,20,0)</f>
        <v>Venta al por mayor varios</v>
      </c>
      <c r="V258" s="4">
        <v>1000355</v>
      </c>
      <c r="W258" s="4" t="s">
        <v>11161</v>
      </c>
      <c r="X258" s="4" t="s">
        <v>11888</v>
      </c>
      <c r="Y258" s="4" t="s">
        <v>12072</v>
      </c>
      <c r="Z258" s="4" t="s">
        <v>12102</v>
      </c>
      <c r="AA258" s="4" t="s">
        <v>609</v>
      </c>
      <c r="AB258" s="4" t="str">
        <f>VLOOKUP(A258,'REPORTE'!$A$1:$AG$1961,5,0)</f>
        <v>ECUATORIANO(A) INDIGENA</v>
      </c>
      <c r="AC258" s="4" t="str">
        <f>VLOOKUP(A258,'REPORTE'!$A$1:$AG$1961,30,0)</f>
        <v>Ninguna</v>
      </c>
      <c r="AD258" s="4" t="str">
        <f>VLOOKUP(A258,'REPORTE'!$A$1:$AG$1961,31,0)</f>
        <v>BOLIVAR</v>
      </c>
      <c r="AE258" s="4" t="str">
        <f>VLOOKUP(A258,'REPORTE'!$A$1:$AG$1961,32,0)</f>
        <v>GUARANDA</v>
      </c>
      <c r="AF258" s="4" t="str">
        <f>VLOOKUP(A258,'REPORTE'!$A$1:$AG$1961,33,0)</f>
        <v>JULIO E. MORENO (CATANAHUAN GRANDE)</v>
      </c>
      <c r="AG258" s="4" t="str">
        <f>VLOOKUP(AF258,PROVINCIAS!$F$1:$G$1171,2,0)</f>
        <v>RURAL</v>
      </c>
    </row>
    <row r="259" spans="1:33" customFormat="1" hidden="1" x14ac:dyDescent="0.45">
      <c r="A259" s="4">
        <v>1000585</v>
      </c>
      <c r="B259" s="4" t="s">
        <v>9847</v>
      </c>
      <c r="C259" s="7">
        <v>1716990625</v>
      </c>
      <c r="D259" s="8">
        <v>42</v>
      </c>
      <c r="E259" s="4" t="s">
        <v>59</v>
      </c>
      <c r="F259" s="4">
        <v>1001691</v>
      </c>
      <c r="G259" s="4">
        <v>24</v>
      </c>
      <c r="H259" s="4">
        <v>4</v>
      </c>
      <c r="I259" s="4" t="str">
        <f t="shared" ref="I259:I322" si="4">+IF(H259&lt;=5,"A1",IF(H259&lt;=30,"A2",IF(H259&lt;=60,"A3",IF(H259&lt;=75,"B1",IF(H259&lt;=90,"B2",IF(H259&lt;=120,"C1",IF(H259&lt;=150,"C2",IF(H259&lt;=180,"D","E"))))))))</f>
        <v>A1</v>
      </c>
      <c r="J259" s="4" t="s">
        <v>10468</v>
      </c>
      <c r="K259" s="4" t="s">
        <v>10469</v>
      </c>
      <c r="L259" s="9">
        <v>44382</v>
      </c>
      <c r="M259" s="9">
        <v>45132</v>
      </c>
      <c r="N259" s="9">
        <v>44617</v>
      </c>
      <c r="O259" s="4">
        <v>5000</v>
      </c>
      <c r="P259" s="4">
        <v>4019.38</v>
      </c>
      <c r="Q259" s="4">
        <v>21.5</v>
      </c>
      <c r="R259" s="4" t="s">
        <v>10995</v>
      </c>
      <c r="S259" s="4" t="s">
        <v>11010</v>
      </c>
      <c r="T259" s="4" t="str">
        <f>VLOOKUP(A259,'REPORTE'!$A$1:$AG$1961,19,0)</f>
        <v>Restaurantes de comida rápida, puestos de refrigerio y establecimientos que ofrecen comida para llevar, reparto de pizza, etcétera; heladerí­as, fuentes de soda, etcétera.</v>
      </c>
      <c r="U259" s="4" t="str">
        <f>VLOOKUP(A259,'REPORTE'!$A$1:$AG$1961,20,0)</f>
        <v>Restaurantes</v>
      </c>
      <c r="V259" s="4">
        <v>1000656</v>
      </c>
      <c r="W259" s="4" t="s">
        <v>11601</v>
      </c>
      <c r="X259" s="4" t="s">
        <v>11876</v>
      </c>
      <c r="Y259" s="4" t="s">
        <v>12072</v>
      </c>
      <c r="Z259" s="4" t="s">
        <v>11150</v>
      </c>
      <c r="AA259" s="4" t="s">
        <v>609</v>
      </c>
      <c r="AB259" s="4" t="str">
        <f>VLOOKUP(A259,'REPORTE'!$A$1:$AG$1961,5,0)</f>
        <v>ECUATORIANO(A) INDIGENA</v>
      </c>
      <c r="AC259" s="4" t="str">
        <f>VLOOKUP(A259,'REPORTE'!$A$1:$AG$1961,30,0)</f>
        <v>Primaria</v>
      </c>
      <c r="AD259" s="4" t="str">
        <f>VLOOKUP(A259,'REPORTE'!$A$1:$AG$1961,31,0)</f>
        <v>CHIMBORAZO</v>
      </c>
      <c r="AE259" s="4" t="str">
        <f>VLOOKUP(A259,'REPORTE'!$A$1:$AG$1961,32,0)</f>
        <v>COLTA</v>
      </c>
      <c r="AF259" s="4" t="str">
        <f>VLOOKUP(A259,'REPORTE'!$A$1:$AG$1961,33,0)</f>
        <v>CAJABAMBA</v>
      </c>
      <c r="AG259" s="4" t="str">
        <f>VLOOKUP(AF259,PROVINCIAS!$F$1:$G$1171,2,0)</f>
        <v>URBANA</v>
      </c>
    </row>
    <row r="260" spans="1:33" customFormat="1" hidden="1" x14ac:dyDescent="0.45">
      <c r="A260" s="4">
        <v>1001113</v>
      </c>
      <c r="B260" s="4" t="s">
        <v>9848</v>
      </c>
      <c r="C260" s="7">
        <v>1714130539</v>
      </c>
      <c r="D260" s="8">
        <v>44</v>
      </c>
      <c r="E260" s="4" t="s">
        <v>59</v>
      </c>
      <c r="F260" s="4">
        <v>1001692</v>
      </c>
      <c r="G260" s="4">
        <v>18</v>
      </c>
      <c r="H260" s="4">
        <v>35</v>
      </c>
      <c r="I260" s="4" t="str">
        <f t="shared" si="4"/>
        <v>A3</v>
      </c>
      <c r="J260" s="4" t="s">
        <v>10468</v>
      </c>
      <c r="K260" s="4" t="s">
        <v>10469</v>
      </c>
      <c r="L260" s="9">
        <v>44382</v>
      </c>
      <c r="M260" s="9">
        <v>44951</v>
      </c>
      <c r="N260" s="9">
        <v>44586</v>
      </c>
      <c r="O260" s="4">
        <v>2010</v>
      </c>
      <c r="P260" s="4">
        <v>1543.65</v>
      </c>
      <c r="Q260" s="4">
        <v>21.5</v>
      </c>
      <c r="R260" s="4" t="s">
        <v>10995</v>
      </c>
      <c r="S260" s="4" t="s">
        <v>244</v>
      </c>
      <c r="T260" s="4" t="str">
        <f>VLOOKUP(A260,'REPORTE'!$A$1:$AG$1961,19,0)</f>
        <v>Servicios de taxis.</v>
      </c>
      <c r="U260" s="4" t="str">
        <f>VLOOKUP(A260,'REPORTE'!$A$1:$AG$1961,20,0)</f>
        <v>Servicios Varios</v>
      </c>
      <c r="V260" s="4">
        <v>1001187</v>
      </c>
      <c r="W260" s="4" t="s">
        <v>11602</v>
      </c>
      <c r="X260" s="4" t="s">
        <v>11870</v>
      </c>
      <c r="Y260" s="4" t="s">
        <v>12072</v>
      </c>
      <c r="Z260" s="4" t="s">
        <v>11150</v>
      </c>
      <c r="AA260" s="4" t="s">
        <v>609</v>
      </c>
      <c r="AB260" s="4" t="str">
        <f>VLOOKUP(A260,'REPORTE'!$A$1:$AG$1961,5,0)</f>
        <v>ECUATORIANO(A) INDIGENA</v>
      </c>
      <c r="AC260" s="4" t="str">
        <f>VLOOKUP(A260,'REPORTE'!$A$1:$AG$1961,30,0)</f>
        <v>Primaria</v>
      </c>
      <c r="AD260" s="4" t="str">
        <f>VLOOKUP(A260,'REPORTE'!$A$1:$AG$1961,31,0)</f>
        <v>CHIMBORAZO</v>
      </c>
      <c r="AE260" s="4" t="str">
        <f>VLOOKUP(A260,'REPORTE'!$A$1:$AG$1961,32,0)</f>
        <v>COLTA</v>
      </c>
      <c r="AF260" s="4" t="str">
        <f>VLOOKUP(A260,'REPORTE'!$A$1:$AG$1961,33,0)</f>
        <v>CAJABAMBA</v>
      </c>
      <c r="AG260" s="4" t="str">
        <f>VLOOKUP(AF260,PROVINCIAS!$F$1:$G$1171,2,0)</f>
        <v>URBANA</v>
      </c>
    </row>
    <row r="261" spans="1:33" customFormat="1" hidden="1" x14ac:dyDescent="0.45">
      <c r="A261" s="4">
        <v>1001271</v>
      </c>
      <c r="B261" s="4" t="s">
        <v>9849</v>
      </c>
      <c r="C261" s="7">
        <v>1723667075</v>
      </c>
      <c r="D261" s="8">
        <v>26</v>
      </c>
      <c r="E261" s="4" t="s">
        <v>59</v>
      </c>
      <c r="F261" s="4">
        <v>1001697</v>
      </c>
      <c r="G261" s="4">
        <v>15</v>
      </c>
      <c r="H261" s="4">
        <v>0</v>
      </c>
      <c r="I261" s="4" t="str">
        <f t="shared" si="4"/>
        <v>A1</v>
      </c>
      <c r="J261" s="4" t="s">
        <v>10468</v>
      </c>
      <c r="K261" s="4" t="s">
        <v>10469</v>
      </c>
      <c r="L261" s="9">
        <v>44382</v>
      </c>
      <c r="M261" s="9">
        <v>44859</v>
      </c>
      <c r="N261" s="10" t="s">
        <v>776</v>
      </c>
      <c r="O261" s="4">
        <v>2500</v>
      </c>
      <c r="P261" s="4">
        <v>1455.61</v>
      </c>
      <c r="Q261" s="4">
        <v>21.5</v>
      </c>
      <c r="R261" s="4" t="s">
        <v>10994</v>
      </c>
      <c r="S261" s="4" t="s">
        <v>11036</v>
      </c>
      <c r="T261" s="4" t="str">
        <f>VLOOKUP(A261,'REPORTE'!$A$1:$AG$1961,19,0)</f>
        <v>Venta al por menor de tabaco y productos de tabaco en establecimientos especializados.</v>
      </c>
      <c r="U261" s="4" t="str">
        <f>VLOOKUP(A261,'REPORTE'!$A$1:$AG$1961,20,0)</f>
        <v>Venta al por menor varios</v>
      </c>
      <c r="V261" s="4">
        <v>1001348</v>
      </c>
      <c r="W261" s="4" t="s">
        <v>11603</v>
      </c>
      <c r="X261" s="4" t="s">
        <v>11899</v>
      </c>
      <c r="Y261" s="4" t="s">
        <v>12072</v>
      </c>
      <c r="Z261" s="4" t="s">
        <v>12199</v>
      </c>
      <c r="AA261" s="4" t="s">
        <v>609</v>
      </c>
      <c r="AB261" s="4" t="str">
        <f>VLOOKUP(A261,'REPORTE'!$A$1:$AG$1961,5,0)</f>
        <v>ECUATORIANO(A)</v>
      </c>
      <c r="AC261" s="4" t="str">
        <f>VLOOKUP(A261,'REPORTE'!$A$1:$AG$1961,30,0)</f>
        <v>Formación Técnica (Intermedia)</v>
      </c>
      <c r="AD261" s="4" t="str">
        <f>VLOOKUP(A261,'REPORTE'!$A$1:$AG$1961,31,0)</f>
        <v>PICHINCHA</v>
      </c>
      <c r="AE261" s="4" t="str">
        <f>VLOOKUP(A261,'REPORTE'!$A$1:$AG$1961,32,0)</f>
        <v>QUITO</v>
      </c>
      <c r="AF261" s="4" t="str">
        <f>VLOOKUP(A261,'REPORTE'!$A$1:$AG$1961,33,0)</f>
        <v>COTOCOLLAO</v>
      </c>
      <c r="AG261" s="4" t="str">
        <f>VLOOKUP(AF261,PROVINCIAS!$F$1:$G$1171,2,0)</f>
        <v>URBANA</v>
      </c>
    </row>
    <row r="262" spans="1:33" customFormat="1" hidden="1" x14ac:dyDescent="0.45">
      <c r="A262" s="4">
        <v>1001294</v>
      </c>
      <c r="B262" s="4" t="s">
        <v>9850</v>
      </c>
      <c r="C262" s="7">
        <v>1724320112</v>
      </c>
      <c r="D262" s="8">
        <v>33</v>
      </c>
      <c r="E262" s="4" t="s">
        <v>36</v>
      </c>
      <c r="F262" s="4">
        <v>1001690</v>
      </c>
      <c r="G262" s="4">
        <v>24</v>
      </c>
      <c r="H262" s="4">
        <v>0</v>
      </c>
      <c r="I262" s="4" t="str">
        <f t="shared" si="4"/>
        <v>A1</v>
      </c>
      <c r="J262" s="4" t="s">
        <v>10468</v>
      </c>
      <c r="K262" s="4" t="s">
        <v>10469</v>
      </c>
      <c r="L262" s="9">
        <v>44382</v>
      </c>
      <c r="M262" s="9">
        <v>45108</v>
      </c>
      <c r="N262" s="10" t="s">
        <v>776</v>
      </c>
      <c r="O262" s="4">
        <v>4500</v>
      </c>
      <c r="P262" s="4">
        <v>3380.09</v>
      </c>
      <c r="Q262" s="4">
        <v>21.5</v>
      </c>
      <c r="R262" s="4" t="s">
        <v>10994</v>
      </c>
      <c r="S262" s="4" t="s">
        <v>11034</v>
      </c>
      <c r="T262" s="4" t="str">
        <f>VLOOKUP(A262,'REPORTE'!$A$1:$AG$1961,19,0)</f>
        <v>Actividades de atención de la salud humana realizadas por enfermeros, enfermeras y auxiliares de enfermerí­a, que no se llevan a cabo en hospitales ni entrañan la participación de médicos ni de odontólogos.</v>
      </c>
      <c r="U262" s="4" t="str">
        <f>VLOOKUP(A262,'REPORTE'!$A$1:$AG$1961,20,0)</f>
        <v>Actividades Médicas</v>
      </c>
      <c r="V262" s="4">
        <v>1001371</v>
      </c>
      <c r="W262" s="4" t="s">
        <v>11547</v>
      </c>
      <c r="X262" s="4" t="s">
        <v>11838</v>
      </c>
      <c r="Y262" s="4" t="s">
        <v>12072</v>
      </c>
      <c r="Z262" s="4" t="s">
        <v>12200</v>
      </c>
      <c r="AA262" s="4" t="s">
        <v>665</v>
      </c>
      <c r="AB262" s="4" t="str">
        <f>VLOOKUP(A262,'REPORTE'!$A$1:$AG$1961,5,0)</f>
        <v>ECUATORIANO(A)</v>
      </c>
      <c r="AC262" s="4" t="str">
        <f>VLOOKUP(A262,'REPORTE'!$A$1:$AG$1961,30,0)</f>
        <v>Secundaria</v>
      </c>
      <c r="AD262" s="4" t="str">
        <f>VLOOKUP(A262,'REPORTE'!$A$1:$AG$1961,31,0)</f>
        <v>PICHINCHA</v>
      </c>
      <c r="AE262" s="4" t="str">
        <f>VLOOKUP(A262,'REPORTE'!$A$1:$AG$1961,32,0)</f>
        <v>QUITO</v>
      </c>
      <c r="AF262" s="4" t="str">
        <f>VLOOKUP(A262,'REPORTE'!$A$1:$AG$1961,33,0)</f>
        <v>CHILLOGALLO</v>
      </c>
      <c r="AG262" s="4" t="str">
        <f>VLOOKUP(AF262,PROVINCIAS!$F$1:$G$1171,2,0)</f>
        <v>URBANA</v>
      </c>
    </row>
    <row r="263" spans="1:33" customFormat="1" hidden="1" x14ac:dyDescent="0.45">
      <c r="A263" s="4">
        <v>1001319</v>
      </c>
      <c r="B263" s="4" t="s">
        <v>9851</v>
      </c>
      <c r="C263" s="7">
        <v>603704719</v>
      </c>
      <c r="D263" s="8">
        <v>42</v>
      </c>
      <c r="E263" s="4" t="s">
        <v>36</v>
      </c>
      <c r="F263" s="4">
        <v>1001698</v>
      </c>
      <c r="G263" s="4">
        <v>24</v>
      </c>
      <c r="H263" s="4">
        <v>0</v>
      </c>
      <c r="I263" s="4" t="str">
        <f t="shared" si="4"/>
        <v>A1</v>
      </c>
      <c r="J263" s="4" t="s">
        <v>10468</v>
      </c>
      <c r="K263" s="4" t="s">
        <v>10469</v>
      </c>
      <c r="L263" s="9">
        <v>44382</v>
      </c>
      <c r="M263" s="9">
        <v>45117</v>
      </c>
      <c r="N263" s="10" t="s">
        <v>776</v>
      </c>
      <c r="O263" s="4">
        <v>6000</v>
      </c>
      <c r="P263" s="4">
        <v>4542.59</v>
      </c>
      <c r="Q263" s="4">
        <v>21.5</v>
      </c>
      <c r="R263" s="4" t="s">
        <v>10994</v>
      </c>
      <c r="S263" s="4" t="s">
        <v>279</v>
      </c>
      <c r="T263" s="4" t="str">
        <f>VLOOKUP(A263,'REPORTE'!$A$1:$AG$1961,19,0)</f>
        <v>Venta al por mayor de frutas, legumbres y hortalizas.</v>
      </c>
      <c r="U263" s="4" t="str">
        <f>VLOOKUP(A263,'REPORTE'!$A$1:$AG$1961,20,0)</f>
        <v>Venta al por mayor varios</v>
      </c>
      <c r="V263" s="4">
        <v>1001396</v>
      </c>
      <c r="W263" s="4" t="s">
        <v>11604</v>
      </c>
      <c r="X263" s="4" t="s">
        <v>11936</v>
      </c>
      <c r="Y263" s="4" t="s">
        <v>12072</v>
      </c>
      <c r="Z263" s="4" t="s">
        <v>12201</v>
      </c>
      <c r="AA263" s="4" t="s">
        <v>609</v>
      </c>
      <c r="AB263" s="4" t="str">
        <f>VLOOKUP(A263,'REPORTE'!$A$1:$AG$1961,5,0)</f>
        <v>ECUATORIANO(A)</v>
      </c>
      <c r="AC263" s="4" t="str">
        <f>VLOOKUP(A263,'REPORTE'!$A$1:$AG$1961,30,0)</f>
        <v>Primaria</v>
      </c>
      <c r="AD263" s="4" t="str">
        <f>VLOOKUP(A263,'REPORTE'!$A$1:$AG$1961,31,0)</f>
        <v>PICHINCHA</v>
      </c>
      <c r="AE263" s="4" t="str">
        <f>VLOOKUP(A263,'REPORTE'!$A$1:$AG$1961,32,0)</f>
        <v>QUITO</v>
      </c>
      <c r="AF263" s="4" t="str">
        <f>VLOOKUP(A263,'REPORTE'!$A$1:$AG$1961,33,0)</f>
        <v>QUITUMBE</v>
      </c>
      <c r="AG263" s="4" t="str">
        <f>VLOOKUP(AF263,PROVINCIAS!$F$1:$G$1171,2,0)</f>
        <v>URBANA</v>
      </c>
    </row>
    <row r="264" spans="1:33" customFormat="1" hidden="1" x14ac:dyDescent="0.45">
      <c r="A264" s="4">
        <v>1000280</v>
      </c>
      <c r="B264" s="4" t="s">
        <v>9852</v>
      </c>
      <c r="C264" s="7">
        <v>1715690655</v>
      </c>
      <c r="D264" s="8">
        <v>39</v>
      </c>
      <c r="E264" s="4" t="s">
        <v>59</v>
      </c>
      <c r="F264" s="4">
        <v>1001700</v>
      </c>
      <c r="G264" s="4">
        <v>12</v>
      </c>
      <c r="H264" s="4">
        <v>86</v>
      </c>
      <c r="I264" s="4" t="str">
        <f t="shared" si="4"/>
        <v>B2</v>
      </c>
      <c r="J264" s="4" t="s">
        <v>10468</v>
      </c>
      <c r="K264" s="4" t="s">
        <v>10469</v>
      </c>
      <c r="L264" s="9">
        <v>44383</v>
      </c>
      <c r="M264" s="9">
        <v>44747</v>
      </c>
      <c r="N264" s="9">
        <v>44535</v>
      </c>
      <c r="O264" s="4">
        <v>1000</v>
      </c>
      <c r="P264" s="4">
        <v>692.56</v>
      </c>
      <c r="Q264" s="4">
        <v>23</v>
      </c>
      <c r="R264" s="4" t="s">
        <v>10993</v>
      </c>
      <c r="S264" s="4" t="s">
        <v>11019</v>
      </c>
      <c r="T264" s="4" t="str">
        <f>VLOOKUP(A264,'REPORTE'!$A$1:$AG$1961,19,0)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264" s="4" t="str">
        <f>VLOOKUP(A264,'REPORTE'!$A$1:$AG$1961,20,0)</f>
        <v>Transporte terrestre de pasajeros</v>
      </c>
      <c r="V264" s="4">
        <v>1000340</v>
      </c>
      <c r="W264" s="4" t="s">
        <v>11185</v>
      </c>
      <c r="X264" s="4" t="s">
        <v>11854</v>
      </c>
      <c r="Y264" s="4" t="s">
        <v>12072</v>
      </c>
      <c r="Z264" s="4" t="s">
        <v>12111</v>
      </c>
      <c r="AA264" s="4" t="s">
        <v>665</v>
      </c>
      <c r="AB264" s="4" t="str">
        <f>VLOOKUP(A264,'REPORTE'!$A$1:$AG$1961,5,0)</f>
        <v>ECUATORIANO(A)</v>
      </c>
      <c r="AC264" s="4" t="str">
        <f>VLOOKUP(A264,'REPORTE'!$A$1:$AG$1961,30,0)</f>
        <v>Primaria</v>
      </c>
      <c r="AD264" s="4" t="str">
        <f>VLOOKUP(A264,'REPORTE'!$A$1:$AG$1961,31,0)</f>
        <v>PICHINCHA</v>
      </c>
      <c r="AE264" s="4" t="str">
        <f>VLOOKUP(A264,'REPORTE'!$A$1:$AG$1961,32,0)</f>
        <v>QUITO</v>
      </c>
      <c r="AF264" s="4" t="str">
        <f>VLOOKUP(A264,'REPORTE'!$A$1:$AG$1961,33,0)</f>
        <v>GUALEA</v>
      </c>
      <c r="AG264" s="4" t="str">
        <f>VLOOKUP(AF264,PROVINCIAS!$F$1:$G$1171,2,0)</f>
        <v>RURAL</v>
      </c>
    </row>
    <row r="265" spans="1:33" customFormat="1" hidden="1" x14ac:dyDescent="0.45">
      <c r="A265" s="4">
        <v>1000476</v>
      </c>
      <c r="B265" s="4" t="s">
        <v>9663</v>
      </c>
      <c r="C265" s="7">
        <v>1720303567</v>
      </c>
      <c r="D265" s="8">
        <v>33</v>
      </c>
      <c r="E265" s="4" t="s">
        <v>36</v>
      </c>
      <c r="F265" s="4">
        <v>1001703</v>
      </c>
      <c r="G265" s="4">
        <v>1</v>
      </c>
      <c r="H265" s="4">
        <v>50</v>
      </c>
      <c r="I265" s="4" t="str">
        <f t="shared" si="4"/>
        <v>A3</v>
      </c>
      <c r="J265" s="4" t="s">
        <v>10468</v>
      </c>
      <c r="K265" s="4" t="s">
        <v>10469</v>
      </c>
      <c r="L265" s="9">
        <v>44383</v>
      </c>
      <c r="M265" s="9">
        <v>44479</v>
      </c>
      <c r="N265" s="9">
        <v>44571</v>
      </c>
      <c r="O265" s="4">
        <v>300</v>
      </c>
      <c r="P265" s="4">
        <v>300</v>
      </c>
      <c r="Q265" s="4">
        <v>23</v>
      </c>
      <c r="R265" s="4" t="s">
        <v>10995</v>
      </c>
      <c r="S265" s="4" t="s">
        <v>11043</v>
      </c>
      <c r="T265" s="4" t="str">
        <f>VLOOKUP(A265,'REPORTE'!$A$1:$AG$1961,19,0)</f>
        <v>Actividades de confección a la medida de prendas de vestir (costureras, sastres).</v>
      </c>
      <c r="U265" s="4" t="str">
        <f>VLOOKUP(A265,'REPORTE'!$A$1:$AG$1961,20,0)</f>
        <v>Actividades de confección a la medida de prendas de vestir (costureras, sastres).</v>
      </c>
      <c r="V265" s="4">
        <v>1000547</v>
      </c>
      <c r="W265" s="4" t="s">
        <v>11150</v>
      </c>
      <c r="X265" s="4" t="s">
        <v>11854</v>
      </c>
      <c r="Y265" s="4" t="s">
        <v>12072</v>
      </c>
      <c r="Z265" s="4" t="s">
        <v>12095</v>
      </c>
      <c r="AA265" s="4" t="s">
        <v>609</v>
      </c>
      <c r="AB265" s="4" t="str">
        <f>VLOOKUP(A265,'REPORTE'!$A$1:$AG$1961,5,0)</f>
        <v>ECUATORIANO(A)</v>
      </c>
      <c r="AC265" s="4" t="str">
        <f>VLOOKUP(A265,'REPORTE'!$A$1:$AG$1961,30,0)</f>
        <v>Secundaria</v>
      </c>
      <c r="AD265" s="4" t="str">
        <f>VLOOKUP(A265,'REPORTE'!$A$1:$AG$1961,31,0)</f>
        <v>PICHINCHA</v>
      </c>
      <c r="AE265" s="4" t="str">
        <f>VLOOKUP(A265,'REPORTE'!$A$1:$AG$1961,32,0)</f>
        <v>QUITO</v>
      </c>
      <c r="AF265" s="4" t="str">
        <f>VLOOKUP(A265,'REPORTE'!$A$1:$AG$1961,33,0)</f>
        <v>SAN BLAS</v>
      </c>
      <c r="AG265" s="4" t="str">
        <f>VLOOKUP(AF265,PROVINCIAS!$F$1:$G$1171,2,0)</f>
        <v>URBANA</v>
      </c>
    </row>
    <row r="266" spans="1:33" customFormat="1" hidden="1" x14ac:dyDescent="0.45">
      <c r="A266" s="4">
        <v>1000864</v>
      </c>
      <c r="B266" s="4" t="s">
        <v>9853</v>
      </c>
      <c r="C266" s="7">
        <v>1711658664</v>
      </c>
      <c r="D266" s="8">
        <v>46</v>
      </c>
      <c r="E266" s="4" t="s">
        <v>59</v>
      </c>
      <c r="F266" s="4">
        <v>1001702</v>
      </c>
      <c r="G266" s="4">
        <v>18</v>
      </c>
      <c r="H266" s="4">
        <v>0</v>
      </c>
      <c r="I266" s="4" t="str">
        <f t="shared" si="4"/>
        <v>A1</v>
      </c>
      <c r="J266" s="4" t="s">
        <v>10468</v>
      </c>
      <c r="K266" s="4" t="s">
        <v>10469</v>
      </c>
      <c r="L266" s="9">
        <v>44383</v>
      </c>
      <c r="M266" s="9">
        <v>44951</v>
      </c>
      <c r="N266" s="10" t="s">
        <v>776</v>
      </c>
      <c r="O266" s="4">
        <v>1500</v>
      </c>
      <c r="P266" s="4">
        <v>1001.75</v>
      </c>
      <c r="Q266" s="4">
        <v>23</v>
      </c>
      <c r="R266" s="4" t="s">
        <v>10994</v>
      </c>
      <c r="S266" s="4" t="s">
        <v>244</v>
      </c>
      <c r="T266" s="4" t="str">
        <f>VLOOKUP(A266,'REPORTE'!$A$1:$AG$1961,19,0)</f>
        <v>Servicios de taxis.</v>
      </c>
      <c r="U266" s="4" t="str">
        <f>VLOOKUP(A266,'REPORTE'!$A$1:$AG$1961,20,0)</f>
        <v>Servicios Varios</v>
      </c>
      <c r="V266" s="4">
        <v>1000934</v>
      </c>
      <c r="W266" s="4" t="s">
        <v>11234</v>
      </c>
      <c r="X266" s="4" t="s">
        <v>11898</v>
      </c>
      <c r="Y266" s="4" t="s">
        <v>12072</v>
      </c>
      <c r="Z266" s="4" t="s">
        <v>12202</v>
      </c>
      <c r="AA266" s="4" t="s">
        <v>609</v>
      </c>
      <c r="AB266" s="4" t="str">
        <f>VLOOKUP(A266,'REPORTE'!$A$1:$AG$1961,5,0)</f>
        <v>ECUATORIANO(A)</v>
      </c>
      <c r="AC266" s="4" t="str">
        <f>VLOOKUP(A266,'REPORTE'!$A$1:$AG$1961,30,0)</f>
        <v>Secundaria</v>
      </c>
      <c r="AD266" s="4" t="str">
        <f>VLOOKUP(A266,'REPORTE'!$A$1:$AG$1961,31,0)</f>
        <v>PICHINCHA</v>
      </c>
      <c r="AE266" s="4" t="str">
        <f>VLOOKUP(A266,'REPORTE'!$A$1:$AG$1961,32,0)</f>
        <v>QUITO</v>
      </c>
      <c r="AF266" s="4" t="str">
        <f>VLOOKUP(A266,'REPORTE'!$A$1:$AG$1961,33,0)</f>
        <v>SAN BLAS</v>
      </c>
      <c r="AG266" s="4" t="str">
        <f>VLOOKUP(AF266,PROVINCIAS!$F$1:$G$1171,2,0)</f>
        <v>URBANA</v>
      </c>
    </row>
    <row r="267" spans="1:33" customFormat="1" hidden="1" x14ac:dyDescent="0.45">
      <c r="A267" s="4">
        <v>1001325</v>
      </c>
      <c r="B267" s="4" t="s">
        <v>9854</v>
      </c>
      <c r="C267" s="7">
        <v>1714989413</v>
      </c>
      <c r="D267" s="8">
        <v>44</v>
      </c>
      <c r="E267" s="4" t="s">
        <v>59</v>
      </c>
      <c r="F267" s="4">
        <v>1001701</v>
      </c>
      <c r="G267" s="4">
        <v>12</v>
      </c>
      <c r="H267" s="4">
        <v>0</v>
      </c>
      <c r="I267" s="4" t="str">
        <f t="shared" si="4"/>
        <v>A1</v>
      </c>
      <c r="J267" s="4" t="s">
        <v>10468</v>
      </c>
      <c r="K267" s="4" t="s">
        <v>10469</v>
      </c>
      <c r="L267" s="9">
        <v>44383</v>
      </c>
      <c r="M267" s="9">
        <v>44767</v>
      </c>
      <c r="N267" s="10" t="s">
        <v>776</v>
      </c>
      <c r="O267" s="4">
        <v>1500</v>
      </c>
      <c r="P267" s="4">
        <v>691.4</v>
      </c>
      <c r="Q267" s="4">
        <v>23</v>
      </c>
      <c r="R267" s="4" t="s">
        <v>10994</v>
      </c>
      <c r="S267" s="4" t="s">
        <v>11050</v>
      </c>
      <c r="T267" s="4" t="str">
        <f>VLOOKUP(A267,'REPORTE'!$A$1:$AG$1961,19,0)</f>
        <v>Venta al por mayor de carne y productos cárnicos (incluidas las aves de corral).</v>
      </c>
      <c r="U267" s="4" t="str">
        <f>VLOOKUP(A267,'REPORTE'!$A$1:$AG$1961,20,0)</f>
        <v>Venta al por mayor varios</v>
      </c>
      <c r="V267" s="4">
        <v>1001402</v>
      </c>
      <c r="W267" s="4" t="s">
        <v>11235</v>
      </c>
      <c r="X267" s="4" t="s">
        <v>11876</v>
      </c>
      <c r="Y267" s="4" t="s">
        <v>12072</v>
      </c>
      <c r="Z267" s="4" t="s">
        <v>12203</v>
      </c>
      <c r="AA267" s="4" t="s">
        <v>609</v>
      </c>
      <c r="AB267" s="4" t="str">
        <f>VLOOKUP(A267,'REPORTE'!$A$1:$AG$1961,5,0)</f>
        <v>ECUATORIANO(A)</v>
      </c>
      <c r="AC267" s="4" t="str">
        <f>VLOOKUP(A267,'REPORTE'!$A$1:$AG$1961,30,0)</f>
        <v>Secundaria</v>
      </c>
      <c r="AD267" s="4" t="str">
        <f>VLOOKUP(A267,'REPORTE'!$A$1:$AG$1961,31,0)</f>
        <v>PICHINCHA</v>
      </c>
      <c r="AE267" s="4" t="str">
        <f>VLOOKUP(A267,'REPORTE'!$A$1:$AG$1961,32,0)</f>
        <v>QUITO</v>
      </c>
      <c r="AF267" s="4" t="str">
        <f>VLOOKUP(A267,'REPORTE'!$A$1:$AG$1961,33,0)</f>
        <v>LA CONCEPCION</v>
      </c>
      <c r="AG267" s="4" t="str">
        <f>VLOOKUP(AF267,PROVINCIAS!$F$1:$G$1171,2,0)</f>
        <v>URBANA</v>
      </c>
    </row>
    <row r="268" spans="1:33" customFormat="1" hidden="1" x14ac:dyDescent="0.45">
      <c r="A268" s="4">
        <v>1001329</v>
      </c>
      <c r="B268" s="4" t="s">
        <v>9855</v>
      </c>
      <c r="C268" s="7">
        <v>1722211354</v>
      </c>
      <c r="D268" s="8">
        <v>34</v>
      </c>
      <c r="E268" s="4" t="s">
        <v>59</v>
      </c>
      <c r="F268" s="4">
        <v>1001707</v>
      </c>
      <c r="G268" s="4">
        <v>12</v>
      </c>
      <c r="H268" s="4">
        <v>19</v>
      </c>
      <c r="I268" s="4" t="str">
        <f t="shared" si="4"/>
        <v>A2</v>
      </c>
      <c r="J268" s="4" t="s">
        <v>10468</v>
      </c>
      <c r="K268" s="4" t="s">
        <v>10469</v>
      </c>
      <c r="L268" s="9">
        <v>44384</v>
      </c>
      <c r="M268" s="9">
        <v>44752</v>
      </c>
      <c r="N268" s="9">
        <v>44602</v>
      </c>
      <c r="O268" s="4">
        <v>1500</v>
      </c>
      <c r="P268" s="4">
        <v>799.5</v>
      </c>
      <c r="Q268" s="4">
        <v>23</v>
      </c>
      <c r="R268" s="4" t="s">
        <v>10995</v>
      </c>
      <c r="S268" s="4" t="s">
        <v>11051</v>
      </c>
      <c r="T268" s="4" t="str">
        <f>VLOOKUP(A268,'REPORTE'!$A$1:$AG$1961,19,0)</f>
        <v>Actividades de procesamiento y suministro de servicio de registro de datos: elaboración completa de datos facilitados por los clientes, generación de informes especializados a partir de datos facilitados por los clientes.</v>
      </c>
      <c r="U268" s="4" t="str">
        <f>VLOOKUP(A268,'REPORTE'!$A$1:$AG$1961,20,0)</f>
        <v xml:space="preserve">Actividades varias </v>
      </c>
      <c r="V268" s="4">
        <v>1001406</v>
      </c>
      <c r="W268" s="4" t="s">
        <v>11236</v>
      </c>
      <c r="X268" s="4" t="s">
        <v>11937</v>
      </c>
      <c r="Y268" s="4" t="s">
        <v>12072</v>
      </c>
      <c r="Z268" s="4" t="s">
        <v>12103</v>
      </c>
      <c r="AA268" s="4" t="s">
        <v>665</v>
      </c>
      <c r="AB268" s="4" t="str">
        <f>VLOOKUP(A268,'REPORTE'!$A$1:$AG$1961,5,0)</f>
        <v>ECUATORIANO(A)</v>
      </c>
      <c r="AC268" s="4" t="str">
        <f>VLOOKUP(A268,'REPORTE'!$A$1:$AG$1961,30,0)</f>
        <v>Secundaria</v>
      </c>
      <c r="AD268" s="4" t="str">
        <f>VLOOKUP(A268,'REPORTE'!$A$1:$AG$1961,31,0)</f>
        <v>ESMERALDAS</v>
      </c>
      <c r="AE268" s="4" t="str">
        <f>VLOOKUP(A268,'REPORTE'!$A$1:$AG$1961,32,0)</f>
        <v>ESMERALDAS</v>
      </c>
      <c r="AF268" s="4" t="str">
        <f>VLOOKUP(A268,'REPORTE'!$A$1:$AG$1961,33,0)</f>
        <v>ESMERALDAS</v>
      </c>
      <c r="AG268" s="4" t="str">
        <f>VLOOKUP(AF268,PROVINCIAS!$F$1:$G$1171,2,0)</f>
        <v>URBANA</v>
      </c>
    </row>
    <row r="269" spans="1:33" customFormat="1" hidden="1" x14ac:dyDescent="0.45">
      <c r="A269" s="4">
        <v>1001331</v>
      </c>
      <c r="B269" s="4" t="s">
        <v>9856</v>
      </c>
      <c r="C269" s="7">
        <v>1754366282</v>
      </c>
      <c r="D269" s="8">
        <v>21</v>
      </c>
      <c r="E269" s="4" t="s">
        <v>59</v>
      </c>
      <c r="F269" s="4">
        <v>1001706</v>
      </c>
      <c r="G269" s="4">
        <v>24</v>
      </c>
      <c r="H269" s="4">
        <v>4</v>
      </c>
      <c r="I269" s="4" t="str">
        <f t="shared" si="4"/>
        <v>A1</v>
      </c>
      <c r="J269" s="4" t="s">
        <v>10468</v>
      </c>
      <c r="K269" s="4" t="s">
        <v>10469</v>
      </c>
      <c r="L269" s="9">
        <v>44384</v>
      </c>
      <c r="M269" s="9">
        <v>45132</v>
      </c>
      <c r="N269" s="9">
        <v>44617</v>
      </c>
      <c r="O269" s="4">
        <v>2000</v>
      </c>
      <c r="P269" s="4">
        <v>1562.11</v>
      </c>
      <c r="Q269" s="4">
        <v>23</v>
      </c>
      <c r="R269" s="4" t="s">
        <v>10995</v>
      </c>
      <c r="S269" s="4" t="s">
        <v>11052</v>
      </c>
      <c r="T269" s="4" t="str">
        <f>VLOOKUP(A269,'REPORTE'!$A$1:$AG$1961,19,0)</f>
        <v>Venta al por mayor de productos lácteos, incluido helados, bolos, etcétera.</v>
      </c>
      <c r="U269" s="4" t="str">
        <f>VLOOKUP(A269,'REPORTE'!$A$1:$AG$1961,20,0)</f>
        <v>Venta al por mayor varios</v>
      </c>
      <c r="V269" s="4">
        <v>1001408</v>
      </c>
      <c r="W269" s="4" t="s">
        <v>11237</v>
      </c>
      <c r="X269" s="4" t="s">
        <v>11854</v>
      </c>
      <c r="Y269" s="4" t="s">
        <v>12072</v>
      </c>
      <c r="Z269" s="4" t="s">
        <v>12093</v>
      </c>
      <c r="AA269" s="4" t="s">
        <v>609</v>
      </c>
      <c r="AB269" s="4" t="str">
        <f>VLOOKUP(A269,'REPORTE'!$A$1:$AG$1961,5,0)</f>
        <v>ECUATORIANO(A)</v>
      </c>
      <c r="AC269" s="4" t="str">
        <f>VLOOKUP(A269,'REPORTE'!$A$1:$AG$1961,30,0)</f>
        <v>Secundaria</v>
      </c>
      <c r="AD269" s="4" t="str">
        <f>VLOOKUP(A269,'REPORTE'!$A$1:$AG$1961,31,0)</f>
        <v>PICHINCHA</v>
      </c>
      <c r="AE269" s="4" t="str">
        <f>VLOOKUP(A269,'REPORTE'!$A$1:$AG$1961,32,0)</f>
        <v>QUITO</v>
      </c>
      <c r="AF269" s="4" t="str">
        <f>VLOOKUP(A269,'REPORTE'!$A$1:$AG$1961,33,0)</f>
        <v>LA CONCEPCION</v>
      </c>
      <c r="AG269" s="4" t="str">
        <f>VLOOKUP(AF269,PROVINCIAS!$F$1:$G$1171,2,0)</f>
        <v>URBANA</v>
      </c>
    </row>
    <row r="270" spans="1:33" customFormat="1" hidden="1" x14ac:dyDescent="0.45">
      <c r="A270" s="4">
        <v>1000595</v>
      </c>
      <c r="B270" s="4" t="s">
        <v>9857</v>
      </c>
      <c r="C270" s="7">
        <v>1712087772</v>
      </c>
      <c r="D270" s="8">
        <v>39</v>
      </c>
      <c r="E270" s="4" t="s">
        <v>59</v>
      </c>
      <c r="F270" s="4">
        <v>1001711</v>
      </c>
      <c r="G270" s="4">
        <v>36</v>
      </c>
      <c r="H270" s="4">
        <v>35</v>
      </c>
      <c r="I270" s="4" t="str">
        <f t="shared" si="4"/>
        <v>A3</v>
      </c>
      <c r="J270" s="4" t="s">
        <v>10468</v>
      </c>
      <c r="K270" s="4" t="s">
        <v>10469</v>
      </c>
      <c r="L270" s="9">
        <v>44385</v>
      </c>
      <c r="M270" s="9">
        <v>45498</v>
      </c>
      <c r="N270" s="9">
        <v>44586</v>
      </c>
      <c r="O270" s="4">
        <v>6000</v>
      </c>
      <c r="P270" s="4">
        <v>5453.95</v>
      </c>
      <c r="Q270" s="4">
        <v>21.5</v>
      </c>
      <c r="R270" s="4" t="s">
        <v>10995</v>
      </c>
      <c r="S270" s="4" t="s">
        <v>11466</v>
      </c>
      <c r="T270" s="4" t="str">
        <f>VLOOKUP(A270,'REPORTE'!$A$1:$AG$1961,19,0)</f>
        <v>Administración y regulación públicas, incluida la concesión de subvenciones, de los distintos sectores económicos de hoteles y turismo.</v>
      </c>
      <c r="U270" s="4" t="str">
        <f>VLOOKUP(A270,'REPORTE'!$A$1:$AG$1961,20,0)</f>
        <v>Actividades de administración y funcionamiento</v>
      </c>
      <c r="V270" s="4">
        <v>1000666</v>
      </c>
      <c r="W270" s="4" t="s">
        <v>11605</v>
      </c>
      <c r="X270" s="4" t="s">
        <v>11938</v>
      </c>
      <c r="Y270" s="4" t="s">
        <v>12072</v>
      </c>
      <c r="Z270" s="4" t="s">
        <v>12100</v>
      </c>
      <c r="AA270" s="4" t="s">
        <v>609</v>
      </c>
      <c r="AB270" s="4" t="str">
        <f>VLOOKUP(A270,'REPORTE'!$A$1:$AG$1961,5,0)</f>
        <v>ECUATORIANO(A)</v>
      </c>
      <c r="AC270" s="4" t="str">
        <f>VLOOKUP(A270,'REPORTE'!$A$1:$AG$1961,30,0)</f>
        <v>Primaria</v>
      </c>
      <c r="AD270" s="4" t="str">
        <f>VLOOKUP(A270,'REPORTE'!$A$1:$AG$1961,31,0)</f>
        <v>PICHINCHA</v>
      </c>
      <c r="AE270" s="4" t="str">
        <f>VLOOKUP(A270,'REPORTE'!$A$1:$AG$1961,32,0)</f>
        <v>QUITO</v>
      </c>
      <c r="AF270" s="4" t="str">
        <f>VLOOKUP(A270,'REPORTE'!$A$1:$AG$1961,33,0)</f>
        <v>COTOCOLLAO</v>
      </c>
      <c r="AG270" s="4" t="str">
        <f>VLOOKUP(AF270,PROVINCIAS!$F$1:$G$1171,2,0)</f>
        <v>URBANA</v>
      </c>
    </row>
    <row r="271" spans="1:33" customFormat="1" hidden="1" x14ac:dyDescent="0.45">
      <c r="A271" s="4">
        <v>1000703</v>
      </c>
      <c r="B271" s="4" t="s">
        <v>9858</v>
      </c>
      <c r="C271" s="7">
        <v>1313434431</v>
      </c>
      <c r="D271" s="8">
        <v>24</v>
      </c>
      <c r="E271" s="4" t="s">
        <v>59</v>
      </c>
      <c r="F271" s="4">
        <v>1001713</v>
      </c>
      <c r="G271" s="4">
        <v>10</v>
      </c>
      <c r="H271" s="4">
        <v>28</v>
      </c>
      <c r="I271" s="4" t="str">
        <f t="shared" si="4"/>
        <v>A2</v>
      </c>
      <c r="J271" s="4" t="s">
        <v>10468</v>
      </c>
      <c r="K271" s="4" t="s">
        <v>10469</v>
      </c>
      <c r="L271" s="9">
        <v>44385</v>
      </c>
      <c r="M271" s="9">
        <v>44713</v>
      </c>
      <c r="N271" s="9">
        <v>44593</v>
      </c>
      <c r="O271" s="4">
        <v>500</v>
      </c>
      <c r="P271" s="4">
        <v>271.27</v>
      </c>
      <c r="Q271" s="4">
        <v>23</v>
      </c>
      <c r="R271" s="4" t="s">
        <v>10995</v>
      </c>
      <c r="S271" s="4" t="s">
        <v>11053</v>
      </c>
      <c r="T271" s="4" t="str">
        <f>VLOOKUP(A271,'REPORTE'!$A$1:$AG$1961,19,0)</f>
        <v>Fabricación de recubrimientos para pisos de materiales textiles: tapices, alfombras, esteras, recuadros de moqueta (alfombra).</v>
      </c>
      <c r="U271" s="4" t="str">
        <f>VLOOKUP(A271,'REPORTE'!$A$1:$AG$1961,20,0)</f>
        <v>Fabricación de máquinaria y equipos</v>
      </c>
      <c r="V271" s="4">
        <v>1000772</v>
      </c>
      <c r="W271" s="4" t="s">
        <v>11238</v>
      </c>
      <c r="X271" s="4" t="s">
        <v>11832</v>
      </c>
      <c r="Y271" s="4" t="s">
        <v>12072</v>
      </c>
      <c r="Z271" s="4" t="s">
        <v>11150</v>
      </c>
      <c r="AA271" s="4" t="s">
        <v>665</v>
      </c>
      <c r="AB271" s="4" t="str">
        <f>VLOOKUP(A271,'REPORTE'!$A$1:$AG$1961,5,0)</f>
        <v>ECUATORIANO(A)</v>
      </c>
      <c r="AC271" s="4" t="str">
        <f>VLOOKUP(A271,'REPORTE'!$A$1:$AG$1961,30,0)</f>
        <v>Primaria</v>
      </c>
      <c r="AD271" s="4" t="str">
        <f>VLOOKUP(A271,'REPORTE'!$A$1:$AG$1961,31,0)</f>
        <v>MANABI</v>
      </c>
      <c r="AE271" s="4" t="str">
        <f>VLOOKUP(A271,'REPORTE'!$A$1:$AG$1961,32,0)</f>
        <v>CHONE</v>
      </c>
      <c r="AF271" s="4" t="str">
        <f>VLOOKUP(A271,'REPORTE'!$A$1:$AG$1961,33,0)</f>
        <v>CHONE</v>
      </c>
      <c r="AG271" s="4" t="str">
        <f>VLOOKUP(AF271,PROVINCIAS!$F$1:$G$1171,2,0)</f>
        <v>URBANA</v>
      </c>
    </row>
    <row r="272" spans="1:33" customFormat="1" hidden="1" x14ac:dyDescent="0.45">
      <c r="A272" s="4">
        <v>1001284</v>
      </c>
      <c r="B272" s="4" t="s">
        <v>9859</v>
      </c>
      <c r="C272" s="7">
        <v>1709494023</v>
      </c>
      <c r="D272" s="8">
        <v>50</v>
      </c>
      <c r="E272" s="4" t="s">
        <v>36</v>
      </c>
      <c r="F272" s="4">
        <v>1001716</v>
      </c>
      <c r="G272" s="4">
        <v>12</v>
      </c>
      <c r="H272" s="4">
        <v>0</v>
      </c>
      <c r="I272" s="4" t="str">
        <f t="shared" si="4"/>
        <v>A1</v>
      </c>
      <c r="J272" s="4" t="s">
        <v>10468</v>
      </c>
      <c r="K272" s="4" t="s">
        <v>10469</v>
      </c>
      <c r="L272" s="9">
        <v>44385</v>
      </c>
      <c r="M272" s="9">
        <v>44752</v>
      </c>
      <c r="N272" s="10" t="s">
        <v>776</v>
      </c>
      <c r="O272" s="4">
        <v>1000</v>
      </c>
      <c r="P272" s="4">
        <v>448.07</v>
      </c>
      <c r="Q272" s="4">
        <v>23</v>
      </c>
      <c r="R272" s="4" t="s">
        <v>10994</v>
      </c>
      <c r="S272" s="4" t="s">
        <v>11019</v>
      </c>
      <c r="T272" s="4" t="str">
        <f>VLOOKUP(A272,'REPORTE'!$A$1:$AG$1961,19,0)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272" s="4" t="str">
        <f>VLOOKUP(A272,'REPORTE'!$A$1:$AG$1961,20,0)</f>
        <v>Transporte terrestre de pasajeros</v>
      </c>
      <c r="V272" s="4">
        <v>1001360</v>
      </c>
      <c r="W272" s="4" t="s">
        <v>11185</v>
      </c>
      <c r="X272" s="4" t="s">
        <v>11939</v>
      </c>
      <c r="Y272" s="4" t="s">
        <v>12072</v>
      </c>
      <c r="Z272" s="4" t="s">
        <v>12204</v>
      </c>
      <c r="AA272" s="4" t="s">
        <v>609</v>
      </c>
      <c r="AB272" s="4" t="str">
        <f>VLOOKUP(A272,'REPORTE'!$A$1:$AG$1961,5,0)</f>
        <v>ECUATORIANO(A)</v>
      </c>
      <c r="AC272" s="4" t="str">
        <f>VLOOKUP(A272,'REPORTE'!$A$1:$AG$1961,30,0)</f>
        <v>Secundaria</v>
      </c>
      <c r="AD272" s="4" t="str">
        <f>VLOOKUP(A272,'REPORTE'!$A$1:$AG$1961,31,0)</f>
        <v>PICHINCHA</v>
      </c>
      <c r="AE272" s="4" t="str">
        <f>VLOOKUP(A272,'REPORTE'!$A$1:$AG$1961,32,0)</f>
        <v>QUITO</v>
      </c>
      <c r="AF272" s="4" t="str">
        <f>VLOOKUP(A272,'REPORTE'!$A$1:$AG$1961,33,0)</f>
        <v>LA MAGDALENA</v>
      </c>
      <c r="AG272" s="4" t="str">
        <f>VLOOKUP(AF272,PROVINCIAS!$F$1:$G$1171,2,0)</f>
        <v>URBANA</v>
      </c>
    </row>
    <row r="273" spans="1:33" customFormat="1" hidden="1" x14ac:dyDescent="0.45">
      <c r="A273" s="4">
        <v>1001292</v>
      </c>
      <c r="B273" s="4" t="s">
        <v>9860</v>
      </c>
      <c r="C273" s="7">
        <v>605868363</v>
      </c>
      <c r="D273" s="8">
        <v>29</v>
      </c>
      <c r="E273" s="4" t="s">
        <v>36</v>
      </c>
      <c r="F273" s="4">
        <v>1001715</v>
      </c>
      <c r="G273" s="4">
        <v>12</v>
      </c>
      <c r="H273" s="4">
        <v>0</v>
      </c>
      <c r="I273" s="4" t="str">
        <f t="shared" si="4"/>
        <v>A1</v>
      </c>
      <c r="J273" s="4" t="s">
        <v>10468</v>
      </c>
      <c r="K273" s="4" t="s">
        <v>10469</v>
      </c>
      <c r="L273" s="9">
        <v>44385</v>
      </c>
      <c r="M273" s="9">
        <v>44762</v>
      </c>
      <c r="N273" s="10" t="s">
        <v>776</v>
      </c>
      <c r="O273" s="4">
        <v>1000</v>
      </c>
      <c r="P273" s="4">
        <v>456</v>
      </c>
      <c r="Q273" s="4">
        <v>23</v>
      </c>
      <c r="R273" s="4" t="s">
        <v>10994</v>
      </c>
      <c r="S273" s="4" t="s">
        <v>348</v>
      </c>
      <c r="T273" s="4" t="str">
        <f>VLOOKUP(A273,'REPORTE'!$A$1:$AG$1961,19,0)</f>
        <v>Venta al por menor de frutas, legumbres y hortalizas frescas o en conserva en establecimientos especializados.</v>
      </c>
      <c r="U273" s="4" t="str">
        <f>VLOOKUP(A273,'REPORTE'!$A$1:$AG$1961,20,0)</f>
        <v>Venta al por menor varios</v>
      </c>
      <c r="V273" s="4">
        <v>1001369</v>
      </c>
      <c r="W273" s="4" t="s">
        <v>11161</v>
      </c>
      <c r="X273" s="4" t="s">
        <v>11835</v>
      </c>
      <c r="Y273" s="4" t="s">
        <v>12072</v>
      </c>
      <c r="Z273" s="4" t="s">
        <v>12205</v>
      </c>
      <c r="AA273" s="4" t="s">
        <v>609</v>
      </c>
      <c r="AB273" s="4" t="str">
        <f>VLOOKUP(A273,'REPORTE'!$A$1:$AG$1961,5,0)</f>
        <v>ECUATORIANO(A)</v>
      </c>
      <c r="AC273" s="4" t="str">
        <f>VLOOKUP(A273,'REPORTE'!$A$1:$AG$1961,30,0)</f>
        <v>Primaria</v>
      </c>
      <c r="AD273" s="4" t="str">
        <f>VLOOKUP(A273,'REPORTE'!$A$1:$AG$1961,31,0)</f>
        <v>CHIMBORAZO</v>
      </c>
      <c r="AE273" s="4" t="str">
        <f>VLOOKUP(A273,'REPORTE'!$A$1:$AG$1961,32,0)</f>
        <v>GUAMOTE</v>
      </c>
      <c r="AF273" s="4" t="str">
        <f>VLOOKUP(A273,'REPORTE'!$A$1:$AG$1961,33,0)</f>
        <v>PALMIRA</v>
      </c>
      <c r="AG273" s="4" t="str">
        <f>VLOOKUP(AF273,PROVINCIAS!$F$1:$G$1171,2,0)</f>
        <v>RURAL</v>
      </c>
    </row>
    <row r="274" spans="1:33" customFormat="1" hidden="1" x14ac:dyDescent="0.45">
      <c r="A274" s="4">
        <v>1000844</v>
      </c>
      <c r="B274" s="4" t="s">
        <v>9861</v>
      </c>
      <c r="C274" s="7">
        <v>1723943401</v>
      </c>
      <c r="D274" s="8">
        <v>25</v>
      </c>
      <c r="E274" s="4" t="s">
        <v>59</v>
      </c>
      <c r="F274" s="4">
        <v>1001719</v>
      </c>
      <c r="G274" s="4">
        <v>30</v>
      </c>
      <c r="H274" s="4">
        <v>0</v>
      </c>
      <c r="I274" s="4" t="str">
        <f t="shared" si="4"/>
        <v>A1</v>
      </c>
      <c r="J274" s="4" t="s">
        <v>10468</v>
      </c>
      <c r="K274" s="4" t="s">
        <v>10469</v>
      </c>
      <c r="L274" s="9">
        <v>44386</v>
      </c>
      <c r="M274" s="9">
        <v>45306</v>
      </c>
      <c r="N274" s="10" t="s">
        <v>776</v>
      </c>
      <c r="O274" s="4">
        <v>6700</v>
      </c>
      <c r="P274" s="4">
        <v>5486.47</v>
      </c>
      <c r="Q274" s="4">
        <v>21.5</v>
      </c>
      <c r="R274" s="4" t="s">
        <v>10994</v>
      </c>
      <c r="S274" s="4" t="s">
        <v>11019</v>
      </c>
      <c r="T274" s="4" t="str">
        <f>VLOOKUP(A274,'REPORTE'!$A$1:$AG$1961,19,0)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274" s="4" t="str">
        <f>VLOOKUP(A274,'REPORTE'!$A$1:$AG$1961,20,0)</f>
        <v>Transporte terrestre de pasajeros</v>
      </c>
      <c r="V274" s="4">
        <v>1000914</v>
      </c>
      <c r="W274" s="4" t="s">
        <v>11606</v>
      </c>
      <c r="X274" s="4" t="s">
        <v>11846</v>
      </c>
      <c r="Y274" s="4" t="s">
        <v>12072</v>
      </c>
      <c r="Z274" s="4" t="s">
        <v>12206</v>
      </c>
      <c r="AA274" s="4" t="s">
        <v>609</v>
      </c>
      <c r="AB274" s="4" t="str">
        <f>VLOOKUP(A274,'REPORTE'!$A$1:$AG$1961,5,0)</f>
        <v>ECUATORIANO(A) INDIGENA</v>
      </c>
      <c r="AC274" s="4" t="str">
        <f>VLOOKUP(A274,'REPORTE'!$A$1:$AG$1961,30,0)</f>
        <v>Secundaria</v>
      </c>
      <c r="AD274" s="4" t="str">
        <f>VLOOKUP(A274,'REPORTE'!$A$1:$AG$1961,31,0)</f>
        <v>CHIMBORAZO</v>
      </c>
      <c r="AE274" s="4" t="str">
        <f>VLOOKUP(A274,'REPORTE'!$A$1:$AG$1961,32,0)</f>
        <v>RIOBAMBA</v>
      </c>
      <c r="AF274" s="4" t="str">
        <f>VLOOKUP(A274,'REPORTE'!$A$1:$AG$1961,33,0)</f>
        <v>CACHA (CAB EN MACHANGARA)</v>
      </c>
      <c r="AG274" s="4" t="str">
        <f>VLOOKUP(AF274,PROVINCIAS!$F$1:$G$1171,2,0)</f>
        <v>RURAL</v>
      </c>
    </row>
    <row r="275" spans="1:33" customFormat="1" hidden="1" x14ac:dyDescent="0.45">
      <c r="A275" s="4">
        <v>1001020</v>
      </c>
      <c r="B275" s="4" t="s">
        <v>9862</v>
      </c>
      <c r="C275" s="7">
        <v>1311443475</v>
      </c>
      <c r="D275" s="8">
        <v>36</v>
      </c>
      <c r="E275" s="4" t="s">
        <v>59</v>
      </c>
      <c r="F275" s="4">
        <v>1001718</v>
      </c>
      <c r="G275" s="4">
        <v>9</v>
      </c>
      <c r="H275" s="4">
        <v>96</v>
      </c>
      <c r="I275" s="4" t="str">
        <f t="shared" si="4"/>
        <v>C1</v>
      </c>
      <c r="J275" s="4" t="s">
        <v>10468</v>
      </c>
      <c r="K275" s="4" t="s">
        <v>10469</v>
      </c>
      <c r="L275" s="9">
        <v>44386</v>
      </c>
      <c r="M275" s="9">
        <v>44676</v>
      </c>
      <c r="N275" s="9">
        <v>44525</v>
      </c>
      <c r="O275" s="4">
        <v>1000</v>
      </c>
      <c r="P275" s="4">
        <v>695.89</v>
      </c>
      <c r="Q275" s="4">
        <v>23</v>
      </c>
      <c r="R275" s="4" t="s">
        <v>10993</v>
      </c>
      <c r="S275" s="4" t="s">
        <v>11019</v>
      </c>
      <c r="T275" s="4" t="str">
        <f>VLOOKUP(A275,'REPORTE'!$A$1:$AG$1961,19,0)</f>
        <v>Actividades de las agencias de viajes dedicadas principalmente a vender servicios de viajes, de viajes organizados, de transporte y de alojamiento, al por mayor o al por menor, al público en general y a clientes comerciales.</v>
      </c>
      <c r="U275" s="4" t="str">
        <f>VLOOKUP(A275,'REPORTE'!$A$1:$AG$1961,20,0)</f>
        <v>Actividades de otorgamiento y fromación</v>
      </c>
      <c r="V275" s="4">
        <v>1001090</v>
      </c>
      <c r="W275" s="4" t="s">
        <v>11239</v>
      </c>
      <c r="X275" s="4" t="s">
        <v>11835</v>
      </c>
      <c r="Y275" s="4" t="s">
        <v>12072</v>
      </c>
      <c r="Z275" s="4" t="s">
        <v>12076</v>
      </c>
      <c r="AA275" s="4" t="s">
        <v>609</v>
      </c>
      <c r="AB275" s="4" t="str">
        <f>VLOOKUP(A275,'REPORTE'!$A$1:$AG$1961,5,0)</f>
        <v>ECUATORIANO(A)</v>
      </c>
      <c r="AC275" s="4" t="str">
        <f>VLOOKUP(A275,'REPORTE'!$A$1:$AG$1961,30,0)</f>
        <v>Primaria</v>
      </c>
      <c r="AD275" s="4" t="str">
        <f>VLOOKUP(A275,'REPORTE'!$A$1:$AG$1961,31,0)</f>
        <v>MANABI</v>
      </c>
      <c r="AE275" s="4" t="str">
        <f>VLOOKUP(A275,'REPORTE'!$A$1:$AG$1961,32,0)</f>
        <v>CHONE</v>
      </c>
      <c r="AF275" s="4" t="str">
        <f>VLOOKUP(A275,'REPORTE'!$A$1:$AG$1961,33,0)</f>
        <v>CHONE</v>
      </c>
      <c r="AG275" s="4" t="str">
        <f>VLOOKUP(AF275,PROVINCIAS!$F$1:$G$1171,2,0)</f>
        <v>URBANA</v>
      </c>
    </row>
    <row r="276" spans="1:33" customFormat="1" hidden="1" x14ac:dyDescent="0.45">
      <c r="A276" s="4">
        <v>1001288</v>
      </c>
      <c r="B276" s="4" t="s">
        <v>9863</v>
      </c>
      <c r="C276" s="7">
        <v>1804296091</v>
      </c>
      <c r="D276" s="8">
        <v>37</v>
      </c>
      <c r="E276" s="4" t="s">
        <v>59</v>
      </c>
      <c r="F276" s="4">
        <v>1001714</v>
      </c>
      <c r="G276" s="4">
        <v>36</v>
      </c>
      <c r="H276" s="4">
        <v>0</v>
      </c>
      <c r="I276" s="4" t="str">
        <f t="shared" si="4"/>
        <v>A1</v>
      </c>
      <c r="J276" s="4" t="s">
        <v>10468</v>
      </c>
      <c r="K276" s="4" t="s">
        <v>10469</v>
      </c>
      <c r="L276" s="9">
        <v>44386</v>
      </c>
      <c r="M276" s="9">
        <v>45483</v>
      </c>
      <c r="N276" s="10" t="s">
        <v>776</v>
      </c>
      <c r="O276" s="4">
        <v>10000</v>
      </c>
      <c r="P276" s="4">
        <v>8557.7900000000009</v>
      </c>
      <c r="Q276" s="4">
        <v>21.5</v>
      </c>
      <c r="R276" s="4" t="s">
        <v>10994</v>
      </c>
      <c r="S276" s="4" t="s">
        <v>11060</v>
      </c>
      <c r="T276" s="4" t="str">
        <f>VLOOKUP(A276,'REPORTE'!$A$1:$AG$1961,19,0)</f>
        <v>Elaboración de harinas o masas mezcladas preparadas para la fabricación de pan, pasteles, bizcochos o panqueques.</v>
      </c>
      <c r="U276" s="4" t="str">
        <f>VLOOKUP(A276,'REPORTE'!$A$1:$AG$1961,20,0)</f>
        <v>Elaboración de alimentos</v>
      </c>
      <c r="V276" s="4">
        <v>1001364</v>
      </c>
      <c r="W276" s="4" t="s">
        <v>11539</v>
      </c>
      <c r="X276" s="4" t="s">
        <v>11836</v>
      </c>
      <c r="Y276" s="4" t="s">
        <v>12072</v>
      </c>
      <c r="Z276" s="4" t="s">
        <v>12207</v>
      </c>
      <c r="AA276" s="4" t="s">
        <v>74</v>
      </c>
      <c r="AB276" s="4" t="str">
        <f>VLOOKUP(A276,'REPORTE'!$A$1:$AG$1961,5,0)</f>
        <v>ECUATORIANO(A) INDIGENA</v>
      </c>
      <c r="AC276" s="4" t="str">
        <f>VLOOKUP(A276,'REPORTE'!$A$1:$AG$1961,30,0)</f>
        <v>Ninguna</v>
      </c>
      <c r="AD276" s="4" t="str">
        <f>VLOOKUP(A276,'REPORTE'!$A$1:$AG$1961,31,0)</f>
        <v>CHIMBORAZO</v>
      </c>
      <c r="AE276" s="4" t="str">
        <f>VLOOKUP(A276,'REPORTE'!$A$1:$AG$1961,32,0)</f>
        <v>RIOBAMBA</v>
      </c>
      <c r="AF276" s="4" t="str">
        <f>VLOOKUP(A276,'REPORTE'!$A$1:$AG$1961,33,0)</f>
        <v>CACHA (CAB EN MACHANGARA)</v>
      </c>
      <c r="AG276" s="4" t="str">
        <f>VLOOKUP(AF276,PROVINCIAS!$F$1:$G$1171,2,0)</f>
        <v>RURAL</v>
      </c>
    </row>
    <row r="277" spans="1:33" customFormat="1" hidden="1" x14ac:dyDescent="0.45">
      <c r="A277" s="4">
        <v>1000792</v>
      </c>
      <c r="B277" s="4" t="s">
        <v>9864</v>
      </c>
      <c r="C277" s="7">
        <v>201267259</v>
      </c>
      <c r="D277" s="8">
        <v>51</v>
      </c>
      <c r="E277" s="4" t="s">
        <v>59</v>
      </c>
      <c r="F277" s="4">
        <v>1001723</v>
      </c>
      <c r="G277" s="4">
        <v>18</v>
      </c>
      <c r="H277" s="4">
        <v>0</v>
      </c>
      <c r="I277" s="4" t="str">
        <f t="shared" si="4"/>
        <v>A1</v>
      </c>
      <c r="J277" s="4" t="s">
        <v>10468</v>
      </c>
      <c r="K277" s="4" t="s">
        <v>10469</v>
      </c>
      <c r="L277" s="9">
        <v>44390</v>
      </c>
      <c r="M277" s="9">
        <v>44946</v>
      </c>
      <c r="N277" s="10" t="s">
        <v>776</v>
      </c>
      <c r="O277" s="4">
        <v>5000</v>
      </c>
      <c r="P277" s="4">
        <v>3280.23</v>
      </c>
      <c r="Q277" s="4">
        <v>21.5</v>
      </c>
      <c r="R277" s="4" t="s">
        <v>10994</v>
      </c>
      <c r="S277" s="4" t="s">
        <v>279</v>
      </c>
      <c r="T277" s="4" t="str">
        <f>VLOOKUP(A277,'REPORTE'!$A$1:$AG$1961,19,0)</f>
        <v>Venta al por menor de frutas, legumbres y hortalizas frescas o en conserva en establecimientos especializados.</v>
      </c>
      <c r="U277" s="4" t="str">
        <f>VLOOKUP(A277,'REPORTE'!$A$1:$AG$1961,20,0)</f>
        <v>Venta al por menor varios</v>
      </c>
      <c r="V277" s="4">
        <v>1000864</v>
      </c>
      <c r="W277" s="4" t="s">
        <v>11607</v>
      </c>
      <c r="X277" s="4" t="s">
        <v>11865</v>
      </c>
      <c r="Y277" s="4" t="s">
        <v>12072</v>
      </c>
      <c r="Z277" s="4" t="s">
        <v>12208</v>
      </c>
      <c r="AA277" s="4" t="s">
        <v>609</v>
      </c>
      <c r="AB277" s="4" t="str">
        <f>VLOOKUP(A277,'REPORTE'!$A$1:$AG$1961,5,0)</f>
        <v>ECUATORIANO(A) INDIGENA</v>
      </c>
      <c r="AC277" s="4" t="str">
        <f>VLOOKUP(A277,'REPORTE'!$A$1:$AG$1961,30,0)</f>
        <v>Secundaria</v>
      </c>
      <c r="AD277" s="4" t="str">
        <f>VLOOKUP(A277,'REPORTE'!$A$1:$AG$1961,31,0)</f>
        <v>BOLIVAR</v>
      </c>
      <c r="AE277" s="4" t="str">
        <f>VLOOKUP(A277,'REPORTE'!$A$1:$AG$1961,32,0)</f>
        <v>CHILLANES</v>
      </c>
      <c r="AF277" s="4" t="str">
        <f>VLOOKUP(A277,'REPORTE'!$A$1:$AG$1961,33,0)</f>
        <v>CHILLANES</v>
      </c>
      <c r="AG277" s="4" t="str">
        <f>VLOOKUP(AF277,PROVINCIAS!$F$1:$G$1171,2,0)</f>
        <v>URBANA</v>
      </c>
    </row>
    <row r="278" spans="1:33" customFormat="1" hidden="1" x14ac:dyDescent="0.45">
      <c r="A278" s="4">
        <v>1000913</v>
      </c>
      <c r="B278" s="4" t="s">
        <v>9865</v>
      </c>
      <c r="C278" s="7">
        <v>1721414090</v>
      </c>
      <c r="D278" s="8">
        <v>37</v>
      </c>
      <c r="E278" s="4" t="s">
        <v>36</v>
      </c>
      <c r="F278" s="4">
        <v>1001727</v>
      </c>
      <c r="G278" s="4">
        <v>12</v>
      </c>
      <c r="H278" s="4">
        <v>0</v>
      </c>
      <c r="I278" s="4" t="str">
        <f t="shared" si="4"/>
        <v>A1</v>
      </c>
      <c r="J278" s="4" t="s">
        <v>10468</v>
      </c>
      <c r="K278" s="4" t="s">
        <v>10469</v>
      </c>
      <c r="L278" s="9">
        <v>44391</v>
      </c>
      <c r="M278" s="9">
        <v>44778</v>
      </c>
      <c r="N278" s="10" t="s">
        <v>776</v>
      </c>
      <c r="O278" s="4">
        <v>2000</v>
      </c>
      <c r="P278" s="4">
        <v>1092.04</v>
      </c>
      <c r="Q278" s="4">
        <v>23</v>
      </c>
      <c r="R278" s="4" t="s">
        <v>10994</v>
      </c>
      <c r="S278" s="4" t="s">
        <v>348</v>
      </c>
      <c r="T278" s="4" t="str">
        <f>VLOOKUP(A278,'REPORTE'!$A$1:$AG$1961,19,0)</f>
        <v>Venta al por mayor de frutas, legumbres y hortalizas.</v>
      </c>
      <c r="U278" s="4" t="str">
        <f>VLOOKUP(A278,'REPORTE'!$A$1:$AG$1961,20,0)</f>
        <v>Venta al por mayor varios</v>
      </c>
      <c r="V278" s="4">
        <v>1000981</v>
      </c>
      <c r="W278" s="4" t="s">
        <v>11240</v>
      </c>
      <c r="X278" s="4" t="s">
        <v>11865</v>
      </c>
      <c r="Y278" s="4" t="s">
        <v>12072</v>
      </c>
      <c r="Z278" s="4" t="s">
        <v>12209</v>
      </c>
      <c r="AA278" s="4" t="s">
        <v>609</v>
      </c>
      <c r="AB278" s="4" t="str">
        <f>VLOOKUP(A278,'REPORTE'!$A$1:$AG$1961,5,0)</f>
        <v>ECUATORIANO(A) INDIGENA</v>
      </c>
      <c r="AC278" s="4" t="str">
        <f>VLOOKUP(A278,'REPORTE'!$A$1:$AG$1961,30,0)</f>
        <v>Primaria</v>
      </c>
      <c r="AD278" s="4" t="str">
        <f>VLOOKUP(A278,'REPORTE'!$A$1:$AG$1961,31,0)</f>
        <v>CHIMBORAZO</v>
      </c>
      <c r="AE278" s="4" t="str">
        <f>VLOOKUP(A278,'REPORTE'!$A$1:$AG$1961,32,0)</f>
        <v>RIOBAMBA</v>
      </c>
      <c r="AF278" s="4" t="str">
        <f>VLOOKUP(A278,'REPORTE'!$A$1:$AG$1961,33,0)</f>
        <v>PUNIN</v>
      </c>
      <c r="AG278" s="4" t="str">
        <f>VLOOKUP(AF278,PROVINCIAS!$F$1:$G$1171,2,0)</f>
        <v>RURAL</v>
      </c>
    </row>
    <row r="279" spans="1:33" customFormat="1" hidden="1" x14ac:dyDescent="0.45">
      <c r="A279" s="4">
        <v>1000914</v>
      </c>
      <c r="B279" s="4" t="s">
        <v>9866</v>
      </c>
      <c r="C279" s="7">
        <v>1751494558</v>
      </c>
      <c r="D279" s="8">
        <v>21</v>
      </c>
      <c r="E279" s="4" t="s">
        <v>59</v>
      </c>
      <c r="F279" s="4">
        <v>1001726</v>
      </c>
      <c r="G279" s="4">
        <v>12</v>
      </c>
      <c r="H279" s="4">
        <v>0</v>
      </c>
      <c r="I279" s="4" t="str">
        <f t="shared" si="4"/>
        <v>A1</v>
      </c>
      <c r="J279" s="4" t="s">
        <v>10468</v>
      </c>
      <c r="K279" s="4" t="s">
        <v>10469</v>
      </c>
      <c r="L279" s="9">
        <v>44391</v>
      </c>
      <c r="M279" s="9">
        <v>44767</v>
      </c>
      <c r="N279" s="10" t="s">
        <v>776</v>
      </c>
      <c r="O279" s="4">
        <v>1000</v>
      </c>
      <c r="P279" s="4">
        <v>455.36</v>
      </c>
      <c r="Q279" s="4">
        <v>23</v>
      </c>
      <c r="R279" s="4" t="s">
        <v>10994</v>
      </c>
      <c r="S279" s="4" t="s">
        <v>11040</v>
      </c>
      <c r="T279" s="4" t="str">
        <f>VLOOKUP(A279,'REPORTE'!$A$1:$AG$1961,19,0)</f>
        <v>Elaboración de pan y otros productos de panaderí­a secos: pan de todo tipo, panecillos, bizcochos, tostadas, galletas, etcétera, incluso envasados.</v>
      </c>
      <c r="U279" s="4" t="str">
        <f>VLOOKUP(A279,'REPORTE'!$A$1:$AG$1961,20,0)</f>
        <v>Elaboración de alimentos</v>
      </c>
      <c r="V279" s="4">
        <v>1000982</v>
      </c>
      <c r="W279" s="4" t="s">
        <v>11241</v>
      </c>
      <c r="X279" s="4" t="s">
        <v>11835</v>
      </c>
      <c r="Y279" s="4" t="s">
        <v>12072</v>
      </c>
      <c r="Z279" s="4" t="s">
        <v>12210</v>
      </c>
      <c r="AA279" s="4" t="s">
        <v>609</v>
      </c>
      <c r="AB279" s="4" t="str">
        <f>VLOOKUP(A279,'REPORTE'!$A$1:$AG$1961,5,0)</f>
        <v>ECUATORIANO(A)</v>
      </c>
      <c r="AC279" s="4" t="str">
        <f>VLOOKUP(A279,'REPORTE'!$A$1:$AG$1961,30,0)</f>
        <v>Secundaria</v>
      </c>
      <c r="AD279" s="4" t="str">
        <f>VLOOKUP(A279,'REPORTE'!$A$1:$AG$1961,31,0)</f>
        <v>PICHINCHA</v>
      </c>
      <c r="AE279" s="4" t="str">
        <f>VLOOKUP(A279,'REPORTE'!$A$1:$AG$1961,32,0)</f>
        <v>QUITO</v>
      </c>
      <c r="AF279" s="4" t="str">
        <f>VLOOKUP(A279,'REPORTE'!$A$1:$AG$1961,33,0)</f>
        <v>SAN BLAS</v>
      </c>
      <c r="AG279" s="4" t="str">
        <f>VLOOKUP(AF279,PROVINCIAS!$F$1:$G$1171,2,0)</f>
        <v>URBANA</v>
      </c>
    </row>
    <row r="280" spans="1:33" customFormat="1" hidden="1" x14ac:dyDescent="0.45">
      <c r="A280" s="4">
        <v>1000984</v>
      </c>
      <c r="B280" s="4" t="s">
        <v>9867</v>
      </c>
      <c r="C280" s="7">
        <v>1723872261</v>
      </c>
      <c r="D280" s="8">
        <v>25</v>
      </c>
      <c r="E280" s="4" t="s">
        <v>59</v>
      </c>
      <c r="F280" s="4">
        <v>1001733</v>
      </c>
      <c r="G280" s="4">
        <v>18</v>
      </c>
      <c r="H280" s="4">
        <v>0</v>
      </c>
      <c r="I280" s="4" t="str">
        <f t="shared" si="4"/>
        <v>A1</v>
      </c>
      <c r="J280" s="4" t="s">
        <v>10468</v>
      </c>
      <c r="K280" s="4" t="s">
        <v>10469</v>
      </c>
      <c r="L280" s="9">
        <v>44392</v>
      </c>
      <c r="M280" s="9">
        <v>44946</v>
      </c>
      <c r="N280" s="10" t="s">
        <v>776</v>
      </c>
      <c r="O280" s="4">
        <v>1200</v>
      </c>
      <c r="P280" s="4">
        <v>788.91</v>
      </c>
      <c r="Q280" s="4">
        <v>23</v>
      </c>
      <c r="R280" s="4" t="s">
        <v>10994</v>
      </c>
      <c r="S280" s="4" t="s">
        <v>11054</v>
      </c>
      <c r="T280" s="4" t="str">
        <f>VLOOKUP(A280,'REPORTE'!$A$1:$AG$1961,19,0)</f>
        <v>Empleado Privado</v>
      </c>
      <c r="U280" s="4" t="str">
        <f>VLOOKUP(A280,'REPORTE'!$A$1:$AG$1961,20,0)</f>
        <v>Empleado Privado</v>
      </c>
      <c r="V280" s="4">
        <v>1001053</v>
      </c>
      <c r="W280" s="4" t="s">
        <v>11242</v>
      </c>
      <c r="X280" s="4" t="s">
        <v>11847</v>
      </c>
      <c r="Y280" s="4" t="s">
        <v>12072</v>
      </c>
      <c r="Z280" s="4" t="s">
        <v>12211</v>
      </c>
      <c r="AA280" s="4" t="s">
        <v>609</v>
      </c>
      <c r="AB280" s="4" t="str">
        <f>VLOOKUP(A280,'REPORTE'!$A$1:$AG$1961,5,0)</f>
        <v>ECUATORIANO(A)</v>
      </c>
      <c r="AC280" s="4" t="str">
        <f>VLOOKUP(A280,'REPORTE'!$A$1:$AG$1961,30,0)</f>
        <v>Secundaria</v>
      </c>
      <c r="AD280" s="4" t="str">
        <f>VLOOKUP(A280,'REPORTE'!$A$1:$AG$1961,31,0)</f>
        <v>PICHINCHA</v>
      </c>
      <c r="AE280" s="4" t="str">
        <f>VLOOKUP(A280,'REPORTE'!$A$1:$AG$1961,32,0)</f>
        <v>QUITO</v>
      </c>
      <c r="AF280" s="4" t="str">
        <f>VLOOKUP(A280,'REPORTE'!$A$1:$AG$1961,33,0)</f>
        <v>ELOY ALFARO</v>
      </c>
      <c r="AG280" s="4" t="str">
        <f>VLOOKUP(AF280,PROVINCIAS!$F$1:$G$1171,2,0)</f>
        <v>RURAL</v>
      </c>
    </row>
    <row r="281" spans="1:33" customFormat="1" hidden="1" x14ac:dyDescent="0.45">
      <c r="A281" s="4">
        <v>1001354</v>
      </c>
      <c r="B281" s="4" t="s">
        <v>9868</v>
      </c>
      <c r="C281" s="7">
        <v>605600618</v>
      </c>
      <c r="D281" s="8">
        <v>20</v>
      </c>
      <c r="E281" s="4" t="s">
        <v>36</v>
      </c>
      <c r="F281" s="4">
        <v>1001731</v>
      </c>
      <c r="G281" s="4">
        <v>24</v>
      </c>
      <c r="H281" s="4">
        <v>0</v>
      </c>
      <c r="I281" s="4" t="str">
        <f t="shared" si="4"/>
        <v>A1</v>
      </c>
      <c r="J281" s="4" t="s">
        <v>10468</v>
      </c>
      <c r="K281" s="4" t="s">
        <v>10469</v>
      </c>
      <c r="L281" s="9">
        <v>44392</v>
      </c>
      <c r="M281" s="9">
        <v>45132</v>
      </c>
      <c r="N281" s="10" t="s">
        <v>776</v>
      </c>
      <c r="O281" s="4">
        <v>2500</v>
      </c>
      <c r="P281" s="4">
        <v>1900.66</v>
      </c>
      <c r="Q281" s="4">
        <v>21.5</v>
      </c>
      <c r="R281" s="4" t="s">
        <v>10994</v>
      </c>
      <c r="S281" s="4" t="s">
        <v>348</v>
      </c>
      <c r="T281" s="4" t="str">
        <f>VLOOKUP(A281,'REPORTE'!$A$1:$AG$1961,19,0)</f>
        <v>Venta al por mayor de frutas, legumbres y hortalizas.</v>
      </c>
      <c r="U281" s="4" t="str">
        <f>VLOOKUP(A281,'REPORTE'!$A$1:$AG$1961,20,0)</f>
        <v>Venta al por mayor varios</v>
      </c>
      <c r="V281" s="4">
        <v>1001431</v>
      </c>
      <c r="W281" s="4" t="s">
        <v>11608</v>
      </c>
      <c r="X281" s="4" t="s">
        <v>11832</v>
      </c>
      <c r="Y281" s="4" t="s">
        <v>12072</v>
      </c>
      <c r="Z281" s="4" t="s">
        <v>12212</v>
      </c>
      <c r="AA281" s="4" t="s">
        <v>609</v>
      </c>
      <c r="AB281" s="4" t="str">
        <f>VLOOKUP(A281,'REPORTE'!$A$1:$AG$1961,5,0)</f>
        <v>ECUATORIANO(A) INDIGENA</v>
      </c>
      <c r="AC281" s="4" t="str">
        <f>VLOOKUP(A281,'REPORTE'!$A$1:$AG$1961,30,0)</f>
        <v>Secundaria</v>
      </c>
      <c r="AD281" s="4" t="str">
        <f>VLOOKUP(A281,'REPORTE'!$A$1:$AG$1961,31,0)</f>
        <v>CHIMBORAZO</v>
      </c>
      <c r="AE281" s="4" t="str">
        <f>VLOOKUP(A281,'REPORTE'!$A$1:$AG$1961,32,0)</f>
        <v>COLTA</v>
      </c>
      <c r="AF281" s="4" t="str">
        <f>VLOOKUP(A281,'REPORTE'!$A$1:$AG$1961,33,0)</f>
        <v>CAJABAMBA</v>
      </c>
      <c r="AG281" s="4" t="str">
        <f>VLOOKUP(AF281,PROVINCIAS!$F$1:$G$1171,2,0)</f>
        <v>URBANA</v>
      </c>
    </row>
    <row r="282" spans="1:33" customFormat="1" hidden="1" x14ac:dyDescent="0.45">
      <c r="A282" s="4">
        <v>1000597</v>
      </c>
      <c r="B282" s="4" t="s">
        <v>9869</v>
      </c>
      <c r="C282" s="7">
        <v>1718262361</v>
      </c>
      <c r="D282" s="8">
        <v>37</v>
      </c>
      <c r="E282" s="4" t="s">
        <v>36</v>
      </c>
      <c r="F282" s="4">
        <v>1001735</v>
      </c>
      <c r="G282" s="4">
        <v>12</v>
      </c>
      <c r="H282" s="4">
        <v>0</v>
      </c>
      <c r="I282" s="4" t="str">
        <f t="shared" si="4"/>
        <v>A1</v>
      </c>
      <c r="J282" s="4" t="s">
        <v>10468</v>
      </c>
      <c r="K282" s="4" t="s">
        <v>10469</v>
      </c>
      <c r="L282" s="9">
        <v>44393</v>
      </c>
      <c r="M282" s="9">
        <v>44767</v>
      </c>
      <c r="N282" s="10" t="s">
        <v>776</v>
      </c>
      <c r="O282" s="4">
        <v>1000</v>
      </c>
      <c r="P282" s="4">
        <v>454.08</v>
      </c>
      <c r="Q282" s="4">
        <v>23</v>
      </c>
      <c r="R282" s="4" t="s">
        <v>10994</v>
      </c>
      <c r="S282" s="4" t="s">
        <v>11055</v>
      </c>
      <c r="T282" s="4" t="str">
        <f>VLOOKUP(A282,'REPORTE'!$A$1:$AG$1961,19,0)</f>
        <v>Crí­a y reproducción de cerdos.</v>
      </c>
      <c r="U282" s="4" t="str">
        <f>VLOOKUP(A282,'REPORTE'!$A$1:$AG$1961,20,0)</f>
        <v>Cría y reproducción de animales</v>
      </c>
      <c r="V282" s="4">
        <v>1000668</v>
      </c>
      <c r="W282" s="4" t="s">
        <v>11241</v>
      </c>
      <c r="X282" s="4" t="s">
        <v>11838</v>
      </c>
      <c r="Y282" s="4" t="s">
        <v>12072</v>
      </c>
      <c r="Z282" s="4" t="s">
        <v>12213</v>
      </c>
      <c r="AA282" s="4" t="s">
        <v>609</v>
      </c>
      <c r="AB282" s="4" t="str">
        <f>VLOOKUP(A282,'REPORTE'!$A$1:$AG$1961,5,0)</f>
        <v>ECUATORIANO(A)</v>
      </c>
      <c r="AC282" s="4" t="str">
        <f>VLOOKUP(A282,'REPORTE'!$A$1:$AG$1961,30,0)</f>
        <v>Secundaria</v>
      </c>
      <c r="AD282" s="4" t="str">
        <f>VLOOKUP(A282,'REPORTE'!$A$1:$AG$1961,31,0)</f>
        <v>PICHINCHA</v>
      </c>
      <c r="AE282" s="4" t="str">
        <f>VLOOKUP(A282,'REPORTE'!$A$1:$AG$1961,32,0)</f>
        <v>SAN MIGUEL DE LOS BANCOS</v>
      </c>
      <c r="AF282" s="4" t="str">
        <f>VLOOKUP(A282,'REPORTE'!$A$1:$AG$1961,33,0)</f>
        <v>SAN MIGUEL DE LOS BANCOS</v>
      </c>
      <c r="AG282" s="4" t="str">
        <f>VLOOKUP(AF282,PROVINCIAS!$F$1:$G$1171,2,0)</f>
        <v>URBANA</v>
      </c>
    </row>
    <row r="283" spans="1:33" customFormat="1" hidden="1" x14ac:dyDescent="0.45">
      <c r="A283" s="4">
        <v>1001117</v>
      </c>
      <c r="B283" s="4" t="s">
        <v>9870</v>
      </c>
      <c r="C283" s="7">
        <v>601129232</v>
      </c>
      <c r="D283" s="8">
        <v>47</v>
      </c>
      <c r="E283" s="4" t="s">
        <v>36</v>
      </c>
      <c r="F283" s="4">
        <v>1001736</v>
      </c>
      <c r="G283" s="4">
        <v>18</v>
      </c>
      <c r="H283" s="4">
        <v>9</v>
      </c>
      <c r="I283" s="4" t="str">
        <f t="shared" si="4"/>
        <v>A2</v>
      </c>
      <c r="J283" s="4" t="s">
        <v>10468</v>
      </c>
      <c r="K283" s="4" t="s">
        <v>10469</v>
      </c>
      <c r="L283" s="9">
        <v>44393</v>
      </c>
      <c r="M283" s="9">
        <v>44946</v>
      </c>
      <c r="N283" s="9">
        <v>44612</v>
      </c>
      <c r="O283" s="4">
        <v>2000</v>
      </c>
      <c r="P283" s="4">
        <v>1418.21</v>
      </c>
      <c r="Q283" s="4">
        <v>23</v>
      </c>
      <c r="R283" s="4" t="s">
        <v>10995</v>
      </c>
      <c r="S283" s="4" t="s">
        <v>11027</v>
      </c>
      <c r="T283" s="4" t="str">
        <f>VLOOKUP(A283,'REPORTE'!$A$1:$AG$1961,19,0)</f>
        <v>Empleado Privado</v>
      </c>
      <c r="U283" s="4" t="str">
        <f>VLOOKUP(A283,'REPORTE'!$A$1:$AG$1961,20,0)</f>
        <v>Empleado Privado</v>
      </c>
      <c r="V283" s="4">
        <v>1001191</v>
      </c>
      <c r="W283" s="4" t="s">
        <v>11204</v>
      </c>
      <c r="X283" s="4" t="s">
        <v>11839</v>
      </c>
      <c r="Y283" s="4" t="s">
        <v>12072</v>
      </c>
      <c r="Z283" s="4" t="s">
        <v>12102</v>
      </c>
      <c r="AA283" s="4" t="s">
        <v>74</v>
      </c>
      <c r="AB283" s="4" t="str">
        <f>VLOOKUP(A283,'REPORTE'!$A$1:$AG$1961,5,0)</f>
        <v>ECUATORIANO(A)</v>
      </c>
      <c r="AC283" s="4" t="str">
        <f>VLOOKUP(A283,'REPORTE'!$A$1:$AG$1961,30,0)</f>
        <v>Primaria</v>
      </c>
      <c r="AD283" s="4" t="str">
        <f>VLOOKUP(A283,'REPORTE'!$A$1:$AG$1961,31,0)</f>
        <v>CHIMBORAZO</v>
      </c>
      <c r="AE283" s="4" t="str">
        <f>VLOOKUP(A283,'REPORTE'!$A$1:$AG$1961,32,0)</f>
        <v>RIOBAMBA</v>
      </c>
      <c r="AF283" s="4" t="str">
        <f>VLOOKUP(A283,'REPORTE'!$A$1:$AG$1961,33,0)</f>
        <v>YARUQUIES</v>
      </c>
      <c r="AG283" s="4" t="str">
        <f>VLOOKUP(AF283,PROVINCIAS!$F$1:$G$1171,2,0)</f>
        <v>URBANA</v>
      </c>
    </row>
    <row r="284" spans="1:33" customFormat="1" hidden="1" x14ac:dyDescent="0.45">
      <c r="A284" s="4">
        <v>1000950</v>
      </c>
      <c r="B284" s="4" t="s">
        <v>9871</v>
      </c>
      <c r="C284" s="7">
        <v>503849937</v>
      </c>
      <c r="D284" s="8">
        <v>29</v>
      </c>
      <c r="E284" s="4" t="s">
        <v>59</v>
      </c>
      <c r="F284" s="4">
        <v>1001737</v>
      </c>
      <c r="G284" s="4">
        <v>12</v>
      </c>
      <c r="H284" s="4">
        <v>4</v>
      </c>
      <c r="I284" s="4" t="str">
        <f t="shared" si="4"/>
        <v>A1</v>
      </c>
      <c r="J284" s="4" t="s">
        <v>10468</v>
      </c>
      <c r="K284" s="4" t="s">
        <v>10469</v>
      </c>
      <c r="L284" s="9">
        <v>44394</v>
      </c>
      <c r="M284" s="9">
        <v>44767</v>
      </c>
      <c r="N284" s="9">
        <v>44617</v>
      </c>
      <c r="O284" s="4">
        <v>2000</v>
      </c>
      <c r="P284" s="4">
        <v>1072.49</v>
      </c>
      <c r="Q284" s="4">
        <v>23</v>
      </c>
      <c r="R284" s="4" t="s">
        <v>10995</v>
      </c>
      <c r="S284" s="4" t="s">
        <v>11044</v>
      </c>
      <c r="T284" s="4" t="str">
        <f>VLOOKUP(A284,'REPORTE'!$A$1:$AG$1961,19,0)</f>
        <v>Obras de construcciones distintas de las de edificios por ejemplo: instalaciones deportivas al aire libre.</v>
      </c>
      <c r="U284" s="4" t="str">
        <f>VLOOKUP(A284,'REPORTE'!$A$1:$AG$1961,20,0)</f>
        <v>Construcción y diseño industrial</v>
      </c>
      <c r="V284" s="4">
        <v>1001020</v>
      </c>
      <c r="W284" s="4" t="s">
        <v>11240</v>
      </c>
      <c r="X284" s="4" t="s">
        <v>11940</v>
      </c>
      <c r="Y284" s="4" t="s">
        <v>12072</v>
      </c>
      <c r="Z284" s="4" t="s">
        <v>12093</v>
      </c>
      <c r="AA284" s="4" t="s">
        <v>665</v>
      </c>
      <c r="AB284" s="4" t="str">
        <f>VLOOKUP(A284,'REPORTE'!$A$1:$AG$1961,5,0)</f>
        <v>ECUATORIANO(A) INDIGENA</v>
      </c>
      <c r="AC284" s="4" t="str">
        <f>VLOOKUP(A284,'REPORTE'!$A$1:$AG$1961,30,0)</f>
        <v>Primaria</v>
      </c>
      <c r="AD284" s="4" t="str">
        <f>VLOOKUP(A284,'REPORTE'!$A$1:$AG$1961,31,0)</f>
        <v>PICHINCHA</v>
      </c>
      <c r="AE284" s="4" t="str">
        <f>VLOOKUP(A284,'REPORTE'!$A$1:$AG$1961,32,0)</f>
        <v>QUITO</v>
      </c>
      <c r="AF284" s="4" t="str">
        <f>VLOOKUP(A284,'REPORTE'!$A$1:$AG$1961,33,0)</f>
        <v>LA ARGELIA</v>
      </c>
      <c r="AG284" s="4" t="str">
        <f>VLOOKUP(AF284,PROVINCIAS!$F$1:$G$1171,2,0)</f>
        <v>URBANA</v>
      </c>
    </row>
    <row r="285" spans="1:33" customFormat="1" hidden="1" x14ac:dyDescent="0.45">
      <c r="A285" s="4">
        <v>1001337</v>
      </c>
      <c r="B285" s="4" t="s">
        <v>9872</v>
      </c>
      <c r="C285" s="7">
        <v>503443210</v>
      </c>
      <c r="D285" s="8">
        <v>34</v>
      </c>
      <c r="E285" s="4" t="s">
        <v>59</v>
      </c>
      <c r="F285" s="4">
        <v>1001742</v>
      </c>
      <c r="G285" s="4">
        <v>36</v>
      </c>
      <c r="H285" s="4">
        <v>0</v>
      </c>
      <c r="I285" s="4" t="str">
        <f t="shared" si="4"/>
        <v>A1</v>
      </c>
      <c r="J285" s="4" t="s">
        <v>10468</v>
      </c>
      <c r="K285" s="4" t="s">
        <v>10469</v>
      </c>
      <c r="L285" s="9">
        <v>44396</v>
      </c>
      <c r="M285" s="9">
        <v>45491</v>
      </c>
      <c r="N285" s="10" t="s">
        <v>776</v>
      </c>
      <c r="O285" s="4">
        <v>5000</v>
      </c>
      <c r="P285" s="4">
        <v>4272.62</v>
      </c>
      <c r="Q285" s="4">
        <v>21.5</v>
      </c>
      <c r="R285" s="4" t="s">
        <v>10994</v>
      </c>
      <c r="S285" s="4" t="s">
        <v>11052</v>
      </c>
      <c r="T285" s="4" t="str">
        <f>VLOOKUP(A285,'REPORTE'!$A$1:$AG$1961,19,0)</f>
        <v>Elaboración de otros productos de panaderí­a, incluso congelados: tortillas de maí­z o trigo, conos de helado, obleas, waffles, panqueques, etcétera.</v>
      </c>
      <c r="U285" s="4" t="str">
        <f>VLOOKUP(A285,'REPORTE'!$A$1:$AG$1961,20,0)</f>
        <v>Elaboración de alimentos</v>
      </c>
      <c r="V285" s="4">
        <v>1001414</v>
      </c>
      <c r="W285" s="4" t="s">
        <v>11609</v>
      </c>
      <c r="X285" s="4" t="s">
        <v>11876</v>
      </c>
      <c r="Y285" s="4" t="s">
        <v>12072</v>
      </c>
      <c r="Z285" s="4" t="s">
        <v>12214</v>
      </c>
      <c r="AA285" s="4" t="s">
        <v>665</v>
      </c>
      <c r="AB285" s="4" t="str">
        <f>VLOOKUP(A285,'REPORTE'!$A$1:$AG$1961,5,0)</f>
        <v>ECUATORIANO(A)</v>
      </c>
      <c r="AC285" s="4" t="str">
        <f>VLOOKUP(A285,'REPORTE'!$A$1:$AG$1961,30,0)</f>
        <v>Secundaria</v>
      </c>
      <c r="AD285" s="4" t="str">
        <f>VLOOKUP(A285,'REPORTE'!$A$1:$AG$1961,31,0)</f>
        <v>PICHINCHA</v>
      </c>
      <c r="AE285" s="4" t="str">
        <f>VLOOKUP(A285,'REPORTE'!$A$1:$AG$1961,32,0)</f>
        <v>QUITO</v>
      </c>
      <c r="AF285" s="4" t="str">
        <f>VLOOKUP(A285,'REPORTE'!$A$1:$AG$1961,33,0)</f>
        <v>COTOCOLLAO</v>
      </c>
      <c r="AG285" s="4" t="str">
        <f>VLOOKUP(AF285,PROVINCIAS!$F$1:$G$1171,2,0)</f>
        <v>URBANA</v>
      </c>
    </row>
    <row r="286" spans="1:33" customFormat="1" hidden="1" x14ac:dyDescent="0.45">
      <c r="A286" s="4">
        <v>1001297</v>
      </c>
      <c r="B286" s="4" t="s">
        <v>9873</v>
      </c>
      <c r="C286" s="7">
        <v>1726563776</v>
      </c>
      <c r="D286" s="8">
        <v>31</v>
      </c>
      <c r="E286" s="4" t="s">
        <v>59</v>
      </c>
      <c r="F286" s="4">
        <v>1001745</v>
      </c>
      <c r="G286" s="4">
        <v>24</v>
      </c>
      <c r="H286" s="4">
        <v>0</v>
      </c>
      <c r="I286" s="4" t="str">
        <f t="shared" si="4"/>
        <v>A1</v>
      </c>
      <c r="J286" s="4" t="s">
        <v>10468</v>
      </c>
      <c r="K286" s="4" t="s">
        <v>10469</v>
      </c>
      <c r="L286" s="9">
        <v>44397</v>
      </c>
      <c r="M286" s="9">
        <v>45127</v>
      </c>
      <c r="N286" s="10" t="s">
        <v>776</v>
      </c>
      <c r="O286" s="4">
        <v>2000</v>
      </c>
      <c r="P286" s="4">
        <v>1513.69</v>
      </c>
      <c r="Q286" s="4">
        <v>23</v>
      </c>
      <c r="R286" s="4" t="s">
        <v>10994</v>
      </c>
      <c r="S286" s="4" t="s">
        <v>11019</v>
      </c>
      <c r="T286" s="4" t="str">
        <f>VLOOKUP(A286,'REPORTE'!$A$1:$AG$1961,19,0)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286" s="4" t="str">
        <f>VLOOKUP(A286,'REPORTE'!$A$1:$AG$1961,20,0)</f>
        <v>Transporte terrestre de pasajeros</v>
      </c>
      <c r="V286" s="4">
        <v>1001373</v>
      </c>
      <c r="W286" s="4" t="s">
        <v>11229</v>
      </c>
      <c r="X286" s="4" t="s">
        <v>11891</v>
      </c>
      <c r="Y286" s="4" t="s">
        <v>12072</v>
      </c>
      <c r="Z286" s="4" t="s">
        <v>12215</v>
      </c>
      <c r="AA286" s="4" t="s">
        <v>609</v>
      </c>
      <c r="AB286" s="4" t="str">
        <f>VLOOKUP(A286,'REPORTE'!$A$1:$AG$1961,5,0)</f>
        <v>ECUATORIANO(A)</v>
      </c>
      <c r="AC286" s="4" t="str">
        <f>VLOOKUP(A286,'REPORTE'!$A$1:$AG$1961,30,0)</f>
        <v>Secundaria</v>
      </c>
      <c r="AD286" s="4" t="str">
        <f>VLOOKUP(A286,'REPORTE'!$A$1:$AG$1961,31,0)</f>
        <v>TUNGURAHUA</v>
      </c>
      <c r="AE286" s="4" t="str">
        <f>VLOOKUP(A286,'REPORTE'!$A$1:$AG$1961,32,0)</f>
        <v>AMBATO</v>
      </c>
      <c r="AF286" s="4" t="str">
        <f>VLOOKUP(A286,'REPORTE'!$A$1:$AG$1961,33,0)</f>
        <v>LA MERCED</v>
      </c>
      <c r="AG286" s="4" t="str">
        <f>VLOOKUP(AF286,PROVINCIAS!$F$1:$G$1171,2,0)</f>
        <v>RURAL</v>
      </c>
    </row>
    <row r="287" spans="1:33" customFormat="1" hidden="1" x14ac:dyDescent="0.45">
      <c r="A287" s="4">
        <v>1000426</v>
      </c>
      <c r="B287" s="4" t="s">
        <v>9874</v>
      </c>
      <c r="C287" s="7">
        <v>1726811019</v>
      </c>
      <c r="D287" s="8">
        <v>25</v>
      </c>
      <c r="E287" s="4" t="s">
        <v>59</v>
      </c>
      <c r="F287" s="4">
        <v>1001755</v>
      </c>
      <c r="G287" s="4">
        <v>18</v>
      </c>
      <c r="H287" s="4">
        <v>4</v>
      </c>
      <c r="I287" s="4" t="str">
        <f t="shared" si="4"/>
        <v>A1</v>
      </c>
      <c r="J287" s="4" t="s">
        <v>10468</v>
      </c>
      <c r="K287" s="4" t="s">
        <v>10469</v>
      </c>
      <c r="L287" s="9">
        <v>44398</v>
      </c>
      <c r="M287" s="9">
        <v>44951</v>
      </c>
      <c r="N287" s="9">
        <v>44617</v>
      </c>
      <c r="O287" s="4">
        <v>2000</v>
      </c>
      <c r="P287" s="4">
        <v>1418.21</v>
      </c>
      <c r="Q287" s="4">
        <v>23</v>
      </c>
      <c r="R287" s="4" t="s">
        <v>10995</v>
      </c>
      <c r="S287" s="4" t="s">
        <v>11012</v>
      </c>
      <c r="T287" s="4" t="str">
        <f>VLOOKUP(A287,'REPORTE'!$A$1:$AG$1961,19,0)</f>
        <v>Actividades de alquiler con fines operativos de automóviles de pasajeros, camiones, camionetas, remolques y vehí­culos de recreo. (sin conductor).</v>
      </c>
      <c r="U287" s="4" t="str">
        <f>VLOOKUP(A287,'REPORTE'!$A$1:$AG$1961,20,0)</f>
        <v>Actividades de alquiler con fines operativos de automóviles</v>
      </c>
      <c r="V287" s="4">
        <v>1000489</v>
      </c>
      <c r="W287" s="4" t="s">
        <v>11165</v>
      </c>
      <c r="X287" s="4" t="s">
        <v>11832</v>
      </c>
      <c r="Y287" s="4" t="s">
        <v>12072</v>
      </c>
      <c r="Z287" s="4" t="s">
        <v>11150</v>
      </c>
      <c r="AA287" s="4" t="s">
        <v>609</v>
      </c>
      <c r="AB287" s="4" t="str">
        <f>VLOOKUP(A287,'REPORTE'!$A$1:$AG$1961,5,0)</f>
        <v>ECUATORIANO(A) INDIGENA</v>
      </c>
      <c r="AC287" s="4" t="str">
        <f>VLOOKUP(A287,'REPORTE'!$A$1:$AG$1961,30,0)</f>
        <v>Primaria</v>
      </c>
      <c r="AD287" s="4" t="str">
        <f>VLOOKUP(A287,'REPORTE'!$A$1:$AG$1961,31,0)</f>
        <v>PICHINCHA</v>
      </c>
      <c r="AE287" s="4" t="str">
        <f>VLOOKUP(A287,'REPORTE'!$A$1:$AG$1961,32,0)</f>
        <v>QUITO</v>
      </c>
      <c r="AF287" s="4" t="str">
        <f>VLOOKUP(A287,'REPORTE'!$A$1:$AG$1961,33,0)</f>
        <v>CHILLOGALLO</v>
      </c>
      <c r="AG287" s="4" t="str">
        <f>VLOOKUP(AF287,PROVINCIAS!$F$1:$G$1171,2,0)</f>
        <v>URBANA</v>
      </c>
    </row>
    <row r="288" spans="1:33" customFormat="1" hidden="1" x14ac:dyDescent="0.45">
      <c r="A288" s="4">
        <v>1000471</v>
      </c>
      <c r="B288" s="4" t="s">
        <v>9875</v>
      </c>
      <c r="C288" s="7">
        <v>1713625919</v>
      </c>
      <c r="D288" s="8">
        <v>46</v>
      </c>
      <c r="E288" s="4" t="s">
        <v>59</v>
      </c>
      <c r="F288" s="4">
        <v>1001750</v>
      </c>
      <c r="G288" s="4">
        <v>24</v>
      </c>
      <c r="H288" s="4">
        <v>0</v>
      </c>
      <c r="I288" s="4" t="str">
        <f t="shared" si="4"/>
        <v>A1</v>
      </c>
      <c r="J288" s="4" t="s">
        <v>10468</v>
      </c>
      <c r="K288" s="4" t="s">
        <v>10469</v>
      </c>
      <c r="L288" s="9">
        <v>44398</v>
      </c>
      <c r="M288" s="9">
        <v>45132</v>
      </c>
      <c r="N288" s="10" t="s">
        <v>776</v>
      </c>
      <c r="O288" s="4">
        <v>3000</v>
      </c>
      <c r="P288" s="4">
        <v>2269.38</v>
      </c>
      <c r="Q288" s="4">
        <v>21.5</v>
      </c>
      <c r="R288" s="4" t="s">
        <v>10994</v>
      </c>
      <c r="S288" s="4" t="s">
        <v>11012</v>
      </c>
      <c r="T288" s="4" t="str">
        <f>VLOOKUP(A288,'REPORTE'!$A$1:$AG$1961,19,0)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U288" s="4" t="str">
        <f>VLOOKUP(A288,'REPORTE'!$A$1:$AG$1961,20,0)</f>
        <v>Reparaciones varias y mantenimiento</v>
      </c>
      <c r="V288" s="4">
        <v>1000542</v>
      </c>
      <c r="W288" s="4" t="s">
        <v>11610</v>
      </c>
      <c r="X288" s="4" t="s">
        <v>11859</v>
      </c>
      <c r="Y288" s="4" t="s">
        <v>12072</v>
      </c>
      <c r="Z288" s="4" t="s">
        <v>12216</v>
      </c>
      <c r="AA288" s="4" t="s">
        <v>609</v>
      </c>
      <c r="AB288" s="4" t="str">
        <f>VLOOKUP(A288,'REPORTE'!$A$1:$AG$1961,5,0)</f>
        <v>ECUATORIANO(A)</v>
      </c>
      <c r="AC288" s="4" t="str">
        <f>VLOOKUP(A288,'REPORTE'!$A$1:$AG$1961,30,0)</f>
        <v>Secundaria</v>
      </c>
      <c r="AD288" s="4" t="str">
        <f>VLOOKUP(A288,'REPORTE'!$A$1:$AG$1961,31,0)</f>
        <v>PICHINCHA</v>
      </c>
      <c r="AE288" s="4" t="str">
        <f>VLOOKUP(A288,'REPORTE'!$A$1:$AG$1961,32,0)</f>
        <v>QUITO</v>
      </c>
      <c r="AF288" s="4" t="str">
        <f>VLOOKUP(A288,'REPORTE'!$A$1:$AG$1961,33,0)</f>
        <v>PONCEANO</v>
      </c>
      <c r="AG288" s="4" t="str">
        <f>VLOOKUP(AF288,PROVINCIAS!$F$1:$G$1171,2,0)</f>
        <v>URBANA</v>
      </c>
    </row>
    <row r="289" spans="1:33" customFormat="1" hidden="1" x14ac:dyDescent="0.45">
      <c r="A289" s="4">
        <v>1001317</v>
      </c>
      <c r="B289" s="4" t="s">
        <v>9876</v>
      </c>
      <c r="C289" s="7">
        <v>201772852</v>
      </c>
      <c r="D289" s="8">
        <v>41</v>
      </c>
      <c r="E289" s="4" t="s">
        <v>59</v>
      </c>
      <c r="F289" s="4">
        <v>1001751</v>
      </c>
      <c r="G289" s="4">
        <v>6</v>
      </c>
      <c r="H289" s="4">
        <v>45</v>
      </c>
      <c r="I289" s="4" t="str">
        <f t="shared" si="4"/>
        <v>A3</v>
      </c>
      <c r="J289" s="4" t="s">
        <v>10468</v>
      </c>
      <c r="K289" s="4" t="s">
        <v>10469</v>
      </c>
      <c r="L289" s="9">
        <v>44398</v>
      </c>
      <c r="M289" s="9">
        <v>44576</v>
      </c>
      <c r="N289" s="9">
        <v>44576</v>
      </c>
      <c r="O289" s="4">
        <v>500</v>
      </c>
      <c r="P289" s="4">
        <v>86.18</v>
      </c>
      <c r="Q289" s="4">
        <v>23</v>
      </c>
      <c r="R289" s="4" t="s">
        <v>10995</v>
      </c>
      <c r="S289" s="4" t="s">
        <v>11019</v>
      </c>
      <c r="T289" s="4" t="str">
        <f>VLOOKUP(A289,'REPORTE'!$A$1:$AG$1961,19,0)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U289" s="4" t="str">
        <f>VLOOKUP(A289,'REPORTE'!$A$1:$AG$1961,20,0)</f>
        <v>Transporte terrestre de pasajeros</v>
      </c>
      <c r="V289" s="4">
        <v>1001394</v>
      </c>
      <c r="W289" s="4" t="s">
        <v>11243</v>
      </c>
      <c r="X289" s="4" t="s">
        <v>11837</v>
      </c>
      <c r="Y289" s="4" t="s">
        <v>12072</v>
      </c>
      <c r="Z289" s="4" t="s">
        <v>12078</v>
      </c>
      <c r="AA289" s="4" t="s">
        <v>609</v>
      </c>
      <c r="AB289" s="4" t="str">
        <f>VLOOKUP(A289,'REPORTE'!$A$1:$AG$1961,5,0)</f>
        <v>ECUATORIANO(A)</v>
      </c>
      <c r="AC289" s="4" t="str">
        <f>VLOOKUP(A289,'REPORTE'!$A$1:$AG$1961,30,0)</f>
        <v>Primaria</v>
      </c>
      <c r="AD289" s="4" t="str">
        <f>VLOOKUP(A289,'REPORTE'!$A$1:$AG$1961,31,0)</f>
        <v>BOLIVAR</v>
      </c>
      <c r="AE289" s="4" t="str">
        <f>VLOOKUP(A289,'REPORTE'!$A$1:$AG$1961,32,0)</f>
        <v>GUARANDA</v>
      </c>
      <c r="AF289" s="4" t="str">
        <f>VLOOKUP(A289,'REPORTE'!$A$1:$AG$1961,33,0)</f>
        <v>JULIO E. MORENO (CATANAHUAN GRANDE)</v>
      </c>
      <c r="AG289" s="4" t="str">
        <f>VLOOKUP(AF289,PROVINCIAS!$F$1:$G$1171,2,0)</f>
        <v>RURAL</v>
      </c>
    </row>
    <row r="290" spans="1:33" customFormat="1" hidden="1" x14ac:dyDescent="0.45">
      <c r="A290" s="4">
        <v>1001340</v>
      </c>
      <c r="B290" s="4" t="s">
        <v>9877</v>
      </c>
      <c r="C290" s="7">
        <v>603808502</v>
      </c>
      <c r="D290" s="8">
        <v>35</v>
      </c>
      <c r="E290" s="4" t="s">
        <v>59</v>
      </c>
      <c r="F290" s="4">
        <v>1001757</v>
      </c>
      <c r="G290" s="4">
        <v>24</v>
      </c>
      <c r="H290" s="4">
        <v>0</v>
      </c>
      <c r="I290" s="4" t="str">
        <f t="shared" si="4"/>
        <v>A1</v>
      </c>
      <c r="J290" s="4" t="s">
        <v>10468</v>
      </c>
      <c r="K290" s="4" t="s">
        <v>10469</v>
      </c>
      <c r="L290" s="9">
        <v>44399</v>
      </c>
      <c r="M290" s="9">
        <v>45144</v>
      </c>
      <c r="N290" s="10" t="s">
        <v>776</v>
      </c>
      <c r="O290" s="4">
        <v>3000</v>
      </c>
      <c r="P290" s="4">
        <v>2401.65</v>
      </c>
      <c r="Q290" s="4">
        <v>21.5</v>
      </c>
      <c r="R290" s="4" t="s">
        <v>10994</v>
      </c>
      <c r="S290" s="4" t="s">
        <v>11040</v>
      </c>
      <c r="T290" s="4" t="str">
        <f>VLOOKUP(A290,'REPORTE'!$A$1:$AG$1961,19,0)</f>
        <v>Venta al por mayor de productos de panaderí­a y reposterí­a.</v>
      </c>
      <c r="U290" s="4" t="str">
        <f>VLOOKUP(A290,'REPORTE'!$A$1:$AG$1961,20,0)</f>
        <v>Venta al por mayor varios</v>
      </c>
      <c r="V290" s="4">
        <v>1001417</v>
      </c>
      <c r="W290" s="4" t="s">
        <v>11610</v>
      </c>
      <c r="X290" s="4" t="s">
        <v>11873</v>
      </c>
      <c r="Y290" s="4" t="s">
        <v>12072</v>
      </c>
      <c r="Z290" s="4" t="s">
        <v>12217</v>
      </c>
      <c r="AA290" s="4" t="s">
        <v>609</v>
      </c>
      <c r="AB290" s="4" t="str">
        <f>VLOOKUP(A290,'REPORTE'!$A$1:$AG$1961,5,0)</f>
        <v>ECUATORIANO(A) INDIGENA</v>
      </c>
      <c r="AC290" s="4" t="str">
        <f>VLOOKUP(A290,'REPORTE'!$A$1:$AG$1961,30,0)</f>
        <v>Secundaria</v>
      </c>
      <c r="AD290" s="4" t="str">
        <f>VLOOKUP(A290,'REPORTE'!$A$1:$AG$1961,31,0)</f>
        <v>CHIMBORAZO</v>
      </c>
      <c r="AE290" s="4" t="str">
        <f>VLOOKUP(A290,'REPORTE'!$A$1:$AG$1961,32,0)</f>
        <v>CUMANDA</v>
      </c>
      <c r="AF290" s="4" t="str">
        <f>VLOOKUP(A290,'REPORTE'!$A$1:$AG$1961,33,0)</f>
        <v>CUMANDA</v>
      </c>
      <c r="AG290" s="4" t="str">
        <f>VLOOKUP(AF290,PROVINCIAS!$F$1:$G$1171,2,0)</f>
        <v>URBANA</v>
      </c>
    </row>
    <row r="291" spans="1:33" customFormat="1" hidden="1" x14ac:dyDescent="0.45">
      <c r="A291" s="4">
        <v>1001375</v>
      </c>
      <c r="B291" s="4" t="s">
        <v>9878</v>
      </c>
      <c r="C291" s="7">
        <v>1722319645</v>
      </c>
      <c r="D291" s="8">
        <v>21</v>
      </c>
      <c r="E291" s="4" t="s">
        <v>36</v>
      </c>
      <c r="F291" s="4">
        <v>1001756</v>
      </c>
      <c r="G291" s="4">
        <v>24</v>
      </c>
      <c r="H291" s="4">
        <v>4</v>
      </c>
      <c r="I291" s="4" t="str">
        <f t="shared" si="4"/>
        <v>A1</v>
      </c>
      <c r="J291" s="4" t="s">
        <v>10468</v>
      </c>
      <c r="K291" s="4" t="s">
        <v>10469</v>
      </c>
      <c r="L291" s="9">
        <v>44399</v>
      </c>
      <c r="M291" s="9">
        <v>45132</v>
      </c>
      <c r="N291" s="9">
        <v>44617</v>
      </c>
      <c r="O291" s="4">
        <v>5000</v>
      </c>
      <c r="P291" s="4">
        <v>3963.66</v>
      </c>
      <c r="Q291" s="4">
        <v>21.5</v>
      </c>
      <c r="R291" s="4" t="s">
        <v>10995</v>
      </c>
      <c r="S291" s="4" t="s">
        <v>2691</v>
      </c>
      <c r="T291" s="4" t="str">
        <f>VLOOKUP(A291,'REPORTE'!$A$1:$AG$1961,19,0)</f>
        <v>Alquiler de productos textiles, prendas de vestir y calzado.</v>
      </c>
      <c r="U291" s="4" t="str">
        <f>VLOOKUP(A291,'REPORTE'!$A$1:$AG$1961,20,0)</f>
        <v>Alquiler con fines operativos</v>
      </c>
      <c r="V291" s="4">
        <v>1001452</v>
      </c>
      <c r="W291" s="4" t="s">
        <v>11601</v>
      </c>
      <c r="X291" s="4" t="s">
        <v>11835</v>
      </c>
      <c r="Y291" s="4" t="s">
        <v>12072</v>
      </c>
      <c r="Z291" s="4" t="s">
        <v>11150</v>
      </c>
      <c r="AA291" s="4" t="s">
        <v>609</v>
      </c>
      <c r="AB291" s="4" t="str">
        <f>VLOOKUP(A291,'REPORTE'!$A$1:$AG$1961,5,0)</f>
        <v>ECUATORIANO(A)</v>
      </c>
      <c r="AC291" s="4" t="str">
        <f>VLOOKUP(A291,'REPORTE'!$A$1:$AG$1961,30,0)</f>
        <v>Secundaria</v>
      </c>
      <c r="AD291" s="4" t="str">
        <f>VLOOKUP(A291,'REPORTE'!$A$1:$AG$1961,31,0)</f>
        <v>PICHINCHA</v>
      </c>
      <c r="AE291" s="4" t="str">
        <f>VLOOKUP(A291,'REPORTE'!$A$1:$AG$1961,32,0)</f>
        <v>QUITO</v>
      </c>
      <c r="AF291" s="4" t="str">
        <f>VLOOKUP(A291,'REPORTE'!$A$1:$AG$1961,33,0)</f>
        <v>COTOCOLLAO</v>
      </c>
      <c r="AG291" s="4" t="str">
        <f>VLOOKUP(AF291,PROVINCIAS!$F$1:$G$1171,2,0)</f>
        <v>URBANA</v>
      </c>
    </row>
    <row r="292" spans="1:33" customFormat="1" hidden="1" x14ac:dyDescent="0.45">
      <c r="A292" s="4">
        <v>1001377</v>
      </c>
      <c r="B292" s="4" t="s">
        <v>9879</v>
      </c>
      <c r="C292" s="7">
        <v>604859397</v>
      </c>
      <c r="D292" s="8">
        <v>24</v>
      </c>
      <c r="E292" s="4" t="s">
        <v>59</v>
      </c>
      <c r="F292" s="4">
        <v>1001761</v>
      </c>
      <c r="G292" s="4">
        <v>24</v>
      </c>
      <c r="H292" s="4">
        <v>4</v>
      </c>
      <c r="I292" s="4" t="str">
        <f t="shared" si="4"/>
        <v>A1</v>
      </c>
      <c r="J292" s="4" t="s">
        <v>10468</v>
      </c>
      <c r="K292" s="4" t="s">
        <v>10469</v>
      </c>
      <c r="L292" s="9">
        <v>44401</v>
      </c>
      <c r="M292" s="9">
        <v>45132</v>
      </c>
      <c r="N292" s="9">
        <v>44617</v>
      </c>
      <c r="O292" s="4">
        <v>2000</v>
      </c>
      <c r="P292" s="4">
        <v>1588.41</v>
      </c>
      <c r="Q292" s="4">
        <v>23</v>
      </c>
      <c r="R292" s="4" t="s">
        <v>10995</v>
      </c>
      <c r="S292" s="4" t="s">
        <v>244</v>
      </c>
      <c r="T292" s="4" t="str">
        <f>VLOOKUP(A292,'REPORTE'!$A$1:$AG$1961,19,0)</f>
        <v>Actividades de fumigación de cultivos, incluida la fumigación aérea; tratamiento de cultivos, control de plagas (incluidos los conejos); en relación con la agricultura.</v>
      </c>
      <c r="U292" s="4" t="str">
        <f>VLOOKUP(A292,'REPORTE'!$A$1:$AG$1961,20,0)</f>
        <v xml:space="preserve">Actividades varias </v>
      </c>
      <c r="V292" s="4">
        <v>1001456</v>
      </c>
      <c r="W292" s="4" t="s">
        <v>11237</v>
      </c>
      <c r="X292" s="4" t="s">
        <v>11941</v>
      </c>
      <c r="Y292" s="4" t="s">
        <v>12072</v>
      </c>
      <c r="Z292" s="4" t="s">
        <v>12093</v>
      </c>
      <c r="AA292" s="4" t="s">
        <v>74</v>
      </c>
      <c r="AB292" s="4" t="str">
        <f>VLOOKUP(A292,'REPORTE'!$A$1:$AG$1961,5,0)</f>
        <v>ECUATORIANO(A) INDIGENA</v>
      </c>
      <c r="AC292" s="4" t="str">
        <f>VLOOKUP(A292,'REPORTE'!$A$1:$AG$1961,30,0)</f>
        <v>Secundaria</v>
      </c>
      <c r="AD292" s="4" t="str">
        <f>VLOOKUP(A292,'REPORTE'!$A$1:$AG$1961,31,0)</f>
        <v>CHIMBORAZO</v>
      </c>
      <c r="AE292" s="4" t="str">
        <f>VLOOKUP(A292,'REPORTE'!$A$1:$AG$1961,32,0)</f>
        <v>RIOBAMBA</v>
      </c>
      <c r="AF292" s="4" t="str">
        <f>VLOOKUP(A292,'REPORTE'!$A$1:$AG$1961,33,0)</f>
        <v>YARUQUIES</v>
      </c>
      <c r="AG292" s="4" t="str">
        <f>VLOOKUP(AF292,PROVINCIAS!$F$1:$G$1171,2,0)</f>
        <v>URBANA</v>
      </c>
    </row>
    <row r="293" spans="1:33" customFormat="1" hidden="1" x14ac:dyDescent="0.45">
      <c r="A293" s="4">
        <v>1000185</v>
      </c>
      <c r="B293" s="4" t="s">
        <v>9880</v>
      </c>
      <c r="C293" s="7">
        <v>604287805</v>
      </c>
      <c r="D293" s="8">
        <v>40</v>
      </c>
      <c r="E293" s="4" t="s">
        <v>59</v>
      </c>
      <c r="F293" s="4">
        <v>1001770</v>
      </c>
      <c r="G293" s="4">
        <v>12</v>
      </c>
      <c r="H293" s="4">
        <v>0</v>
      </c>
      <c r="I293" s="4" t="str">
        <f t="shared" si="4"/>
        <v>A1</v>
      </c>
      <c r="J293" s="4" t="s">
        <v>10468</v>
      </c>
      <c r="K293" s="4" t="s">
        <v>10469</v>
      </c>
      <c r="L293" s="9">
        <v>44404</v>
      </c>
      <c r="M293" s="9">
        <v>44779</v>
      </c>
      <c r="N293" s="10" t="s">
        <v>776</v>
      </c>
      <c r="O293" s="4">
        <v>5000</v>
      </c>
      <c r="P293" s="4">
        <v>2675.54</v>
      </c>
      <c r="Q293" s="4">
        <v>21.5</v>
      </c>
      <c r="R293" s="4" t="s">
        <v>10994</v>
      </c>
      <c r="S293" s="4" t="s">
        <v>5853</v>
      </c>
      <c r="T293" s="4" t="str">
        <f>VLOOKUP(A293,'REPORTE'!$A$1:$AG$1961,19,0)</f>
        <v>Venta al por menor de alimentos, bebidas y productos del tabaco en puestos de venta o mercados.</v>
      </c>
      <c r="U293" s="4" t="str">
        <f>VLOOKUP(A293,'REPORTE'!$A$1:$AG$1961,20,0)</f>
        <v>Venta al por menor varios</v>
      </c>
      <c r="V293" s="4">
        <v>1000248</v>
      </c>
      <c r="W293" s="4" t="s">
        <v>11611</v>
      </c>
      <c r="X293" s="4" t="s">
        <v>11861</v>
      </c>
      <c r="Y293" s="4" t="s">
        <v>12072</v>
      </c>
      <c r="Z293" s="4" t="s">
        <v>12218</v>
      </c>
      <c r="AA293" s="4" t="s">
        <v>46</v>
      </c>
      <c r="AB293" s="4" t="str">
        <f>VLOOKUP(A293,'REPORTE'!$A$1:$AG$1961,5,0)</f>
        <v>ECUATORIANO(A) INDIGENA</v>
      </c>
      <c r="AC293" s="4" t="str">
        <f>VLOOKUP(A293,'REPORTE'!$A$1:$AG$1961,30,0)</f>
        <v>Primaria</v>
      </c>
      <c r="AD293" s="4" t="str">
        <f>VLOOKUP(A293,'REPORTE'!$A$1:$AG$1961,31,0)</f>
        <v>CHIMBORAZO</v>
      </c>
      <c r="AE293" s="4" t="str">
        <f>VLOOKUP(A293,'REPORTE'!$A$1:$AG$1961,32,0)</f>
        <v>RIOBAMBA</v>
      </c>
      <c r="AF293" s="4" t="str">
        <f>VLOOKUP(A293,'REPORTE'!$A$1:$AG$1961,33,0)</f>
        <v>YARUQUIES</v>
      </c>
      <c r="AG293" s="4" t="str">
        <f>VLOOKUP(AF293,PROVINCIAS!$F$1:$G$1171,2,0)</f>
        <v>URBANA</v>
      </c>
    </row>
    <row r="294" spans="1:33" customFormat="1" hidden="1" x14ac:dyDescent="0.45">
      <c r="A294" s="4">
        <v>1001376</v>
      </c>
      <c r="B294" s="4" t="s">
        <v>9881</v>
      </c>
      <c r="C294" s="7">
        <v>1711613016</v>
      </c>
      <c r="D294" s="8">
        <v>50</v>
      </c>
      <c r="E294" s="4" t="s">
        <v>59</v>
      </c>
      <c r="F294" s="4">
        <v>1001767</v>
      </c>
      <c r="G294" s="4">
        <v>12</v>
      </c>
      <c r="H294" s="4">
        <v>24</v>
      </c>
      <c r="I294" s="4" t="str">
        <f t="shared" si="4"/>
        <v>A2</v>
      </c>
      <c r="J294" s="4" t="s">
        <v>10468</v>
      </c>
      <c r="K294" s="4" t="s">
        <v>10469</v>
      </c>
      <c r="L294" s="9">
        <v>44404</v>
      </c>
      <c r="M294" s="9">
        <v>44778</v>
      </c>
      <c r="N294" s="9">
        <v>44597</v>
      </c>
      <c r="O294" s="4">
        <v>2000</v>
      </c>
      <c r="P294" s="4">
        <v>1237.23</v>
      </c>
      <c r="Q294" s="4">
        <v>23</v>
      </c>
      <c r="R294" s="4" t="s">
        <v>10995</v>
      </c>
      <c r="S294" s="4" t="s">
        <v>11009</v>
      </c>
      <c r="T294" s="4" t="str">
        <f>VLOOKUP(A294,'REPORTE'!$A$1:$AG$1961,19,0)</f>
        <v>Enseñanza técnica y profesional de nivel inferior al de la enseñanza superior, capacitación para guí­as turí­sticos, cocineros y otro personal de hoteles y restaurantes.</v>
      </c>
      <c r="U294" s="4" t="str">
        <f>VLOOKUP(A294,'REPORTE'!$A$1:$AG$1961,20,0)</f>
        <v>Escuelas de aprendizaje</v>
      </c>
      <c r="V294" s="4">
        <v>1001453</v>
      </c>
      <c r="W294" s="4" t="s">
        <v>11240</v>
      </c>
      <c r="X294" s="4" t="s">
        <v>11901</v>
      </c>
      <c r="Y294" s="4" t="s">
        <v>12072</v>
      </c>
      <c r="Z294" s="4" t="s">
        <v>11150</v>
      </c>
      <c r="AA294" s="4" t="s">
        <v>609</v>
      </c>
      <c r="AB294" s="4" t="str">
        <f>VLOOKUP(A294,'REPORTE'!$A$1:$AG$1961,5,0)</f>
        <v>ECUATORIANO(A)</v>
      </c>
      <c r="AC294" s="4" t="str">
        <f>VLOOKUP(A294,'REPORTE'!$A$1:$AG$1961,30,0)</f>
        <v>Universitaria</v>
      </c>
      <c r="AD294" s="4" t="str">
        <f>VLOOKUP(A294,'REPORTE'!$A$1:$AG$1961,31,0)</f>
        <v>PICHINCHA</v>
      </c>
      <c r="AE294" s="4" t="str">
        <f>VLOOKUP(A294,'REPORTE'!$A$1:$AG$1961,32,0)</f>
        <v>QUITO</v>
      </c>
      <c r="AF294" s="4" t="str">
        <f>VLOOKUP(A294,'REPORTE'!$A$1:$AG$1961,33,0)</f>
        <v>COTOCOLLAO</v>
      </c>
      <c r="AG294" s="4" t="str">
        <f>VLOOKUP(AF294,PROVINCIAS!$F$1:$G$1171,2,0)</f>
        <v>URBANA</v>
      </c>
    </row>
    <row r="295" spans="1:33" customFormat="1" hidden="1" x14ac:dyDescent="0.45">
      <c r="A295" s="4">
        <v>1001383</v>
      </c>
      <c r="B295" s="4" t="s">
        <v>9882</v>
      </c>
      <c r="C295" s="7">
        <v>602849960</v>
      </c>
      <c r="D295" s="8">
        <v>45</v>
      </c>
      <c r="E295" s="4" t="s">
        <v>59</v>
      </c>
      <c r="F295" s="4">
        <v>1001765</v>
      </c>
      <c r="G295" s="4">
        <v>24</v>
      </c>
      <c r="H295" s="4">
        <v>4</v>
      </c>
      <c r="I295" s="4" t="str">
        <f t="shared" si="4"/>
        <v>A1</v>
      </c>
      <c r="J295" s="4" t="s">
        <v>10468</v>
      </c>
      <c r="K295" s="4" t="s">
        <v>10469</v>
      </c>
      <c r="L295" s="9">
        <v>44404</v>
      </c>
      <c r="M295" s="9">
        <v>45132</v>
      </c>
      <c r="N295" s="9">
        <v>44617</v>
      </c>
      <c r="O295" s="4">
        <v>2500</v>
      </c>
      <c r="P295" s="4">
        <v>1973.44</v>
      </c>
      <c r="Q295" s="4">
        <v>21.5</v>
      </c>
      <c r="R295" s="4" t="s">
        <v>10995</v>
      </c>
      <c r="S295" s="4" t="s">
        <v>11467</v>
      </c>
      <c r="T295" s="4" t="str">
        <f>VLOOKUP(A295,'REPORTE'!$A$1:$AG$1961,19,0)</f>
        <v>Fabricación de bloques de vidrio para pavimentar u otros elementos para la construcción.</v>
      </c>
      <c r="U295" s="4" t="str">
        <f>VLOOKUP(A295,'REPORTE'!$A$1:$AG$1961,20,0)</f>
        <v>Fabricación de máquinaria y equipos</v>
      </c>
      <c r="V295" s="4">
        <v>1001462</v>
      </c>
      <c r="W295" s="4" t="s">
        <v>11608</v>
      </c>
      <c r="X295" s="4" t="s">
        <v>11852</v>
      </c>
      <c r="Y295" s="4" t="s">
        <v>12072</v>
      </c>
      <c r="Z295" s="4" t="s">
        <v>12100</v>
      </c>
      <c r="AA295" s="4" t="s">
        <v>609</v>
      </c>
      <c r="AB295" s="4" t="str">
        <f>VLOOKUP(A295,'REPORTE'!$A$1:$AG$1961,5,0)</f>
        <v>ECUATORIANO(A) INDIGENA</v>
      </c>
      <c r="AC295" s="4" t="str">
        <f>VLOOKUP(A295,'REPORTE'!$A$1:$AG$1961,30,0)</f>
        <v>Secundaria</v>
      </c>
      <c r="AD295" s="4" t="str">
        <f>VLOOKUP(A295,'REPORTE'!$A$1:$AG$1961,31,0)</f>
        <v>CHIMBORAZO</v>
      </c>
      <c r="AE295" s="4" t="str">
        <f>VLOOKUP(A295,'REPORTE'!$A$1:$AG$1961,32,0)</f>
        <v>GUAMOTE</v>
      </c>
      <c r="AF295" s="4" t="str">
        <f>VLOOKUP(A295,'REPORTE'!$A$1:$AG$1961,33,0)</f>
        <v>PALMIRA</v>
      </c>
      <c r="AG295" s="4" t="str">
        <f>VLOOKUP(AF295,PROVINCIAS!$F$1:$G$1171,2,0)</f>
        <v>RURAL</v>
      </c>
    </row>
    <row r="296" spans="1:33" customFormat="1" hidden="1" x14ac:dyDescent="0.45">
      <c r="A296" s="4">
        <v>1001384</v>
      </c>
      <c r="B296" s="4" t="s">
        <v>9883</v>
      </c>
      <c r="C296" s="7">
        <v>1705942033</v>
      </c>
      <c r="D296" s="8">
        <v>59</v>
      </c>
      <c r="E296" s="4" t="s">
        <v>59</v>
      </c>
      <c r="F296" s="4">
        <v>1001766</v>
      </c>
      <c r="G296" s="4">
        <v>36</v>
      </c>
      <c r="H296" s="4">
        <v>0</v>
      </c>
      <c r="I296" s="4" t="str">
        <f t="shared" si="4"/>
        <v>A1</v>
      </c>
      <c r="J296" s="4" t="s">
        <v>10468</v>
      </c>
      <c r="K296" s="4" t="s">
        <v>10469</v>
      </c>
      <c r="L296" s="9">
        <v>44404</v>
      </c>
      <c r="M296" s="9">
        <v>45498</v>
      </c>
      <c r="N296" s="10" t="s">
        <v>776</v>
      </c>
      <c r="O296" s="4">
        <v>6000</v>
      </c>
      <c r="P296" s="4">
        <v>5122.41</v>
      </c>
      <c r="Q296" s="4">
        <v>21.5</v>
      </c>
      <c r="R296" s="4" t="s">
        <v>10994</v>
      </c>
      <c r="S296" s="4" t="s">
        <v>11122</v>
      </c>
      <c r="T296" s="4" t="str">
        <f>VLOOKUP(A296,'REPORTE'!$A$1:$AG$1961,19,0)</f>
        <v>Fabricación de briquetas de carbón de piedra y lignito.</v>
      </c>
      <c r="U296" s="4" t="str">
        <f>VLOOKUP(A296,'REPORTE'!$A$1:$AG$1961,20,0)</f>
        <v>Fabricación de máquinaria y equipos</v>
      </c>
      <c r="V296" s="4">
        <v>1001463</v>
      </c>
      <c r="W296" s="4" t="s">
        <v>11605</v>
      </c>
      <c r="X296" s="4" t="s">
        <v>11870</v>
      </c>
      <c r="Y296" s="4" t="s">
        <v>12072</v>
      </c>
      <c r="Z296" s="4" t="s">
        <v>12219</v>
      </c>
      <c r="AA296" s="4" t="s">
        <v>609</v>
      </c>
      <c r="AB296" s="4" t="str">
        <f>VLOOKUP(A296,'REPORTE'!$A$1:$AG$1961,5,0)</f>
        <v>ECUATORIANO(A)</v>
      </c>
      <c r="AC296" s="4" t="str">
        <f>VLOOKUP(A296,'REPORTE'!$A$1:$AG$1961,30,0)</f>
        <v>Secundaria</v>
      </c>
      <c r="AD296" s="4" t="str">
        <f>VLOOKUP(A296,'REPORTE'!$A$1:$AG$1961,31,0)</f>
        <v>PICHINCHA</v>
      </c>
      <c r="AE296" s="4" t="str">
        <f>VLOOKUP(A296,'REPORTE'!$A$1:$AG$1961,32,0)</f>
        <v>QUITO</v>
      </c>
      <c r="AF296" s="4" t="str">
        <f>VLOOKUP(A296,'REPORTE'!$A$1:$AG$1961,33,0)</f>
        <v>COTOCOLLAO</v>
      </c>
      <c r="AG296" s="4" t="str">
        <f>VLOOKUP(AF296,PROVINCIAS!$F$1:$G$1171,2,0)</f>
        <v>URBANA</v>
      </c>
    </row>
    <row r="297" spans="1:33" customFormat="1" hidden="1" x14ac:dyDescent="0.45">
      <c r="A297" s="4">
        <v>1001348</v>
      </c>
      <c r="B297" s="4" t="s">
        <v>9884</v>
      </c>
      <c r="C297" s="7">
        <v>1703711596</v>
      </c>
      <c r="D297" s="8">
        <v>68</v>
      </c>
      <c r="E297" s="4" t="s">
        <v>36</v>
      </c>
      <c r="F297" s="4">
        <v>1001773</v>
      </c>
      <c r="G297" s="4">
        <v>6</v>
      </c>
      <c r="H297" s="4">
        <v>9</v>
      </c>
      <c r="I297" s="4" t="str">
        <f t="shared" si="4"/>
        <v>A2</v>
      </c>
      <c r="J297" s="4" t="s">
        <v>10468</v>
      </c>
      <c r="K297" s="4" t="s">
        <v>10469</v>
      </c>
      <c r="L297" s="9">
        <v>44405</v>
      </c>
      <c r="M297" s="9">
        <v>44612</v>
      </c>
      <c r="N297" s="9">
        <v>44612</v>
      </c>
      <c r="O297" s="4">
        <v>500</v>
      </c>
      <c r="P297" s="4">
        <v>7.33</v>
      </c>
      <c r="Q297" s="4">
        <v>23</v>
      </c>
      <c r="R297" s="4" t="s">
        <v>10995</v>
      </c>
      <c r="S297" s="4" t="s">
        <v>11007</v>
      </c>
      <c r="T297" s="4" t="str">
        <f>VLOOKUP(A297,'REPORTE'!$A$1:$AG$1961,19,0)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297" s="4" t="str">
        <f>VLOOKUP(A297,'REPORTE'!$A$1:$AG$1961,20,0)</f>
        <v xml:space="preserve">Actividades varias </v>
      </c>
      <c r="V297" s="4">
        <v>1001425</v>
      </c>
      <c r="W297" s="4" t="s">
        <v>11244</v>
      </c>
      <c r="X297" s="4" t="s">
        <v>11942</v>
      </c>
      <c r="Y297" s="4" t="s">
        <v>12072</v>
      </c>
      <c r="Z297" s="4" t="s">
        <v>11150</v>
      </c>
      <c r="AA297" s="4" t="s">
        <v>609</v>
      </c>
      <c r="AB297" s="4" t="str">
        <f>VLOOKUP(A297,'REPORTE'!$A$1:$AG$1961,5,0)</f>
        <v>ECUATORIANO(A)</v>
      </c>
      <c r="AC297" s="4" t="str">
        <f>VLOOKUP(A297,'REPORTE'!$A$1:$AG$1961,30,0)</f>
        <v>Secundaria</v>
      </c>
      <c r="AD297" s="4" t="str">
        <f>VLOOKUP(A297,'REPORTE'!$A$1:$AG$1961,31,0)</f>
        <v>PICHINCHA</v>
      </c>
      <c r="AE297" s="4" t="str">
        <f>VLOOKUP(A297,'REPORTE'!$A$1:$AG$1961,32,0)</f>
        <v>QUITO</v>
      </c>
      <c r="AF297" s="4" t="str">
        <f>VLOOKUP(A297,'REPORTE'!$A$1:$AG$1961,33,0)</f>
        <v>COTOCOLLAO</v>
      </c>
      <c r="AG297" s="4" t="str">
        <f>VLOOKUP(AF297,PROVINCIAS!$F$1:$G$1171,2,0)</f>
        <v>URBANA</v>
      </c>
    </row>
    <row r="298" spans="1:33" customFormat="1" hidden="1" x14ac:dyDescent="0.45">
      <c r="A298" s="4">
        <v>1000824</v>
      </c>
      <c r="B298" s="4" t="s">
        <v>9742</v>
      </c>
      <c r="C298" s="7">
        <v>604708958</v>
      </c>
      <c r="D298" s="8">
        <v>35</v>
      </c>
      <c r="E298" s="4" t="s">
        <v>59</v>
      </c>
      <c r="F298" s="4">
        <v>1001775</v>
      </c>
      <c r="G298" s="4">
        <v>1</v>
      </c>
      <c r="H298" s="4">
        <v>36</v>
      </c>
      <c r="I298" s="4" t="str">
        <f t="shared" si="4"/>
        <v>A3</v>
      </c>
      <c r="J298" s="4" t="s">
        <v>10468</v>
      </c>
      <c r="K298" s="4" t="s">
        <v>10469</v>
      </c>
      <c r="L298" s="9">
        <v>44406</v>
      </c>
      <c r="M298" s="9">
        <v>44493</v>
      </c>
      <c r="N298" s="9">
        <v>44585</v>
      </c>
      <c r="O298" s="4">
        <v>2210</v>
      </c>
      <c r="P298" s="4">
        <v>2210</v>
      </c>
      <c r="Q298" s="4">
        <v>21.5</v>
      </c>
      <c r="R298" s="4" t="s">
        <v>10995</v>
      </c>
      <c r="S298" s="4" t="s">
        <v>11014</v>
      </c>
      <c r="T298" s="4" t="str">
        <f>VLOOKUP(A298,'REPORTE'!$A$1:$AG$1961,19,0)</f>
        <v>Venta al por mayor de frutas, legumbres y hortalizas.</v>
      </c>
      <c r="U298" s="4" t="str">
        <f>VLOOKUP(A298,'REPORTE'!$A$1:$AG$1961,20,0)</f>
        <v>Venta al por mayor varios</v>
      </c>
      <c r="V298" s="4">
        <v>1000894</v>
      </c>
      <c r="W298" s="4" t="s">
        <v>11150</v>
      </c>
      <c r="X298" s="4" t="s">
        <v>11885</v>
      </c>
      <c r="Y298" s="4" t="s">
        <v>12072</v>
      </c>
      <c r="Z298" s="4" t="s">
        <v>11150</v>
      </c>
      <c r="AA298" s="4" t="s">
        <v>665</v>
      </c>
      <c r="AB298" s="4" t="str">
        <f>VLOOKUP(A298,'REPORTE'!$A$1:$AG$1961,5,0)</f>
        <v>ECUATORIANO(A) INDIGENA</v>
      </c>
      <c r="AC298" s="4" t="str">
        <f>VLOOKUP(A298,'REPORTE'!$A$1:$AG$1961,30,0)</f>
        <v>Ninguna</v>
      </c>
      <c r="AD298" s="4" t="str">
        <f>VLOOKUP(A298,'REPORTE'!$A$1:$AG$1961,31,0)</f>
        <v>PICHINCHA</v>
      </c>
      <c r="AE298" s="4" t="str">
        <f>VLOOKUP(A298,'REPORTE'!$A$1:$AG$1961,32,0)</f>
        <v>QUITO</v>
      </c>
      <c r="AF298" s="4" t="str">
        <f>VLOOKUP(A298,'REPORTE'!$A$1:$AG$1961,33,0)</f>
        <v>COTOCOLLAO</v>
      </c>
      <c r="AG298" s="4" t="str">
        <f>VLOOKUP(AF298,PROVINCIAS!$F$1:$G$1171,2,0)</f>
        <v>URBANA</v>
      </c>
    </row>
    <row r="299" spans="1:33" customFormat="1" hidden="1" x14ac:dyDescent="0.45">
      <c r="A299" s="4">
        <v>1001175</v>
      </c>
      <c r="B299" s="4" t="s">
        <v>9885</v>
      </c>
      <c r="C299" s="7">
        <v>1722876214</v>
      </c>
      <c r="D299" s="8">
        <v>31</v>
      </c>
      <c r="E299" s="4" t="s">
        <v>36</v>
      </c>
      <c r="F299" s="4">
        <v>1001774</v>
      </c>
      <c r="G299" s="4">
        <v>24</v>
      </c>
      <c r="H299" s="4">
        <v>0</v>
      </c>
      <c r="I299" s="4" t="str">
        <f t="shared" si="4"/>
        <v>A1</v>
      </c>
      <c r="J299" s="4" t="s">
        <v>10468</v>
      </c>
      <c r="K299" s="4" t="s">
        <v>10469</v>
      </c>
      <c r="L299" s="9">
        <v>44406</v>
      </c>
      <c r="M299" s="9">
        <v>45153</v>
      </c>
      <c r="N299" s="10" t="s">
        <v>776</v>
      </c>
      <c r="O299" s="4">
        <v>2000</v>
      </c>
      <c r="P299" s="4">
        <v>1610.64</v>
      </c>
      <c r="Q299" s="4">
        <v>23</v>
      </c>
      <c r="R299" s="4" t="s">
        <v>10994</v>
      </c>
      <c r="S299" s="4" t="s">
        <v>255</v>
      </c>
      <c r="T299" s="4" t="str">
        <f>VLOOKUP(A299,'REPORTE'!$A$1:$AG$1961,19,0)</f>
        <v>Servicios de apoyo a la fabricación de tejidos de punto y ganchillo a cambio de una retribución o por contrato.</v>
      </c>
      <c r="U299" s="4" t="str">
        <f>VLOOKUP(A299,'REPORTE'!$A$1:$AG$1961,20,0)</f>
        <v>Servicios Varios</v>
      </c>
      <c r="V299" s="4">
        <v>1001253</v>
      </c>
      <c r="W299" s="4" t="s">
        <v>11237</v>
      </c>
      <c r="X299" s="4" t="s">
        <v>11836</v>
      </c>
      <c r="Y299" s="4" t="s">
        <v>12072</v>
      </c>
      <c r="Z299" s="4" t="s">
        <v>12220</v>
      </c>
      <c r="AA299" s="4" t="s">
        <v>609</v>
      </c>
      <c r="AB299" s="4" t="str">
        <f>VLOOKUP(A299,'REPORTE'!$A$1:$AG$1961,5,0)</f>
        <v>ECUATORIANO(A) INDIGENA</v>
      </c>
      <c r="AC299" s="4" t="str">
        <f>VLOOKUP(A299,'REPORTE'!$A$1:$AG$1961,30,0)</f>
        <v>Primaria</v>
      </c>
      <c r="AD299" s="4" t="str">
        <f>VLOOKUP(A299,'REPORTE'!$A$1:$AG$1961,31,0)</f>
        <v>PICHINCHA</v>
      </c>
      <c r="AE299" s="4" t="str">
        <f>VLOOKUP(A299,'REPORTE'!$A$1:$AG$1961,32,0)</f>
        <v>QUITO</v>
      </c>
      <c r="AF299" s="4" t="str">
        <f>VLOOKUP(A299,'REPORTE'!$A$1:$AG$1961,33,0)</f>
        <v>LA LIBERTAD</v>
      </c>
      <c r="AG299" s="4" t="str">
        <f>VLOOKUP(AF299,PROVINCIAS!$F$1:$G$1171,2,0)</f>
        <v>RURAL</v>
      </c>
    </row>
    <row r="300" spans="1:33" customFormat="1" hidden="1" x14ac:dyDescent="0.45">
      <c r="A300" s="4">
        <v>1001393</v>
      </c>
      <c r="B300" s="4" t="s">
        <v>9886</v>
      </c>
      <c r="C300" s="7">
        <v>1719733444</v>
      </c>
      <c r="D300" s="8">
        <v>34</v>
      </c>
      <c r="E300" s="4" t="s">
        <v>36</v>
      </c>
      <c r="F300" s="4">
        <v>1001777</v>
      </c>
      <c r="G300" s="4">
        <v>24</v>
      </c>
      <c r="H300" s="4">
        <v>0</v>
      </c>
      <c r="I300" s="4" t="str">
        <f t="shared" si="4"/>
        <v>A1</v>
      </c>
      <c r="J300" s="4" t="s">
        <v>10468</v>
      </c>
      <c r="K300" s="4" t="s">
        <v>10469</v>
      </c>
      <c r="L300" s="9">
        <v>44408</v>
      </c>
      <c r="M300" s="9">
        <v>45132</v>
      </c>
      <c r="N300" s="10" t="s">
        <v>776</v>
      </c>
      <c r="O300" s="4">
        <v>5000</v>
      </c>
      <c r="P300" s="4">
        <v>3749.29</v>
      </c>
      <c r="Q300" s="4">
        <v>21.5</v>
      </c>
      <c r="R300" s="4" t="s">
        <v>10994</v>
      </c>
      <c r="S300" s="4" t="s">
        <v>3191</v>
      </c>
      <c r="T300" s="4" t="str">
        <f>VLOOKUP(A300,'REPORTE'!$A$1:$AG$1961,19,0)</f>
        <v>Alquiler de equipo de transporte aéreo con operadores para el transporte de carga.</v>
      </c>
      <c r="U300" s="4" t="str">
        <f>VLOOKUP(A300,'REPORTE'!$A$1:$AG$1961,20,0)</f>
        <v>Alquiler con fines operativos</v>
      </c>
      <c r="V300" s="4">
        <v>1001473</v>
      </c>
      <c r="W300" s="4" t="s">
        <v>11601</v>
      </c>
      <c r="X300" s="4" t="s">
        <v>11908</v>
      </c>
      <c r="Y300" s="4" t="s">
        <v>12072</v>
      </c>
      <c r="Z300" s="4" t="s">
        <v>12221</v>
      </c>
      <c r="AA300" s="4" t="s">
        <v>46</v>
      </c>
      <c r="AB300" s="4" t="str">
        <f>VLOOKUP(A300,'REPORTE'!$A$1:$AG$1961,5,0)</f>
        <v>ECUATORIANO(A)</v>
      </c>
      <c r="AC300" s="4" t="str">
        <f>VLOOKUP(A300,'REPORTE'!$A$1:$AG$1961,30,0)</f>
        <v>Universitaria</v>
      </c>
      <c r="AD300" s="4" t="str">
        <f>VLOOKUP(A300,'REPORTE'!$A$1:$AG$1961,31,0)</f>
        <v>PICHINCHA</v>
      </c>
      <c r="AE300" s="4" t="str">
        <f>VLOOKUP(A300,'REPORTE'!$A$1:$AG$1961,32,0)</f>
        <v>QUITO</v>
      </c>
      <c r="AF300" s="4" t="str">
        <f>VLOOKUP(A300,'REPORTE'!$A$1:$AG$1961,33,0)</f>
        <v>COTOCOLLAO</v>
      </c>
      <c r="AG300" s="4" t="str">
        <f>VLOOKUP(AF300,PROVINCIAS!$F$1:$G$1171,2,0)</f>
        <v>URBANA</v>
      </c>
    </row>
    <row r="301" spans="1:33" customFormat="1" hidden="1" x14ac:dyDescent="0.45">
      <c r="A301" s="4">
        <v>1000828</v>
      </c>
      <c r="B301" s="4" t="s">
        <v>9697</v>
      </c>
      <c r="C301" s="7">
        <v>1708727910</v>
      </c>
      <c r="D301" s="8">
        <v>55</v>
      </c>
      <c r="E301" s="4" t="s">
        <v>36</v>
      </c>
      <c r="F301" s="4">
        <v>1001779</v>
      </c>
      <c r="G301" s="4">
        <v>24</v>
      </c>
      <c r="H301" s="4">
        <v>0</v>
      </c>
      <c r="I301" s="4" t="str">
        <f t="shared" si="4"/>
        <v>A1</v>
      </c>
      <c r="J301" s="4" t="s">
        <v>10468</v>
      </c>
      <c r="K301" s="4" t="s">
        <v>10469</v>
      </c>
      <c r="L301" s="9">
        <v>44410</v>
      </c>
      <c r="M301" s="9">
        <v>45143</v>
      </c>
      <c r="N301" s="10" t="s">
        <v>776</v>
      </c>
      <c r="O301" s="4">
        <v>6000</v>
      </c>
      <c r="P301" s="4">
        <v>4756</v>
      </c>
      <c r="Q301" s="4">
        <v>21.5</v>
      </c>
      <c r="R301" s="4" t="s">
        <v>10994</v>
      </c>
      <c r="S301" s="4" t="s">
        <v>11058</v>
      </c>
      <c r="T301" s="4" t="str">
        <f>VLOOKUP(A301,'REPORTE'!$A$1:$AG$1961,19,0)</f>
        <v>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v>
      </c>
      <c r="U301" s="4" t="str">
        <f>VLOOKUP(A301,'REPORTE'!$A$1:$AG$1961,20,0)</f>
        <v>Venta al por menor varios</v>
      </c>
      <c r="V301" s="4">
        <v>1000898</v>
      </c>
      <c r="W301" s="4" t="s">
        <v>11612</v>
      </c>
      <c r="X301" s="4" t="s">
        <v>11831</v>
      </c>
      <c r="Y301" s="4" t="s">
        <v>12072</v>
      </c>
      <c r="Z301" s="4" t="s">
        <v>12113</v>
      </c>
      <c r="AA301" s="4" t="s">
        <v>665</v>
      </c>
      <c r="AB301" s="4" t="str">
        <f>VLOOKUP(A301,'REPORTE'!$A$1:$AG$1961,5,0)</f>
        <v>ECUATORIANO(A)</v>
      </c>
      <c r="AC301" s="4" t="str">
        <f>VLOOKUP(A301,'REPORTE'!$A$1:$AG$1961,30,0)</f>
        <v>Secundaria</v>
      </c>
      <c r="AD301" s="4" t="str">
        <f>VLOOKUP(A301,'REPORTE'!$A$1:$AG$1961,31,0)</f>
        <v>CHIMBORAZO</v>
      </c>
      <c r="AE301" s="4" t="str">
        <f>VLOOKUP(A301,'REPORTE'!$A$1:$AG$1961,32,0)</f>
        <v>ALAUSI</v>
      </c>
      <c r="AF301" s="4" t="str">
        <f>VLOOKUP(A301,'REPORTE'!$A$1:$AG$1961,33,0)</f>
        <v>GUASUNTOS</v>
      </c>
      <c r="AG301" s="4" t="str">
        <f>VLOOKUP(AF301,PROVINCIAS!$F$1:$G$1171,2,0)</f>
        <v>RURAL</v>
      </c>
    </row>
    <row r="302" spans="1:33" customFormat="1" hidden="1" x14ac:dyDescent="0.45">
      <c r="A302" s="4">
        <v>1001380</v>
      </c>
      <c r="B302" s="4" t="s">
        <v>9887</v>
      </c>
      <c r="C302" s="7">
        <v>603349499</v>
      </c>
      <c r="D302" s="8">
        <v>65</v>
      </c>
      <c r="E302" s="4" t="s">
        <v>59</v>
      </c>
      <c r="F302" s="4">
        <v>1001781</v>
      </c>
      <c r="G302" s="4">
        <v>18</v>
      </c>
      <c r="H302" s="4">
        <v>4</v>
      </c>
      <c r="I302" s="4" t="str">
        <f t="shared" si="4"/>
        <v>A1</v>
      </c>
      <c r="J302" s="4" t="s">
        <v>10468</v>
      </c>
      <c r="K302" s="4" t="s">
        <v>10469</v>
      </c>
      <c r="L302" s="9">
        <v>44410</v>
      </c>
      <c r="M302" s="9">
        <v>44982</v>
      </c>
      <c r="N302" s="9">
        <v>44617</v>
      </c>
      <c r="O302" s="4">
        <v>2200</v>
      </c>
      <c r="P302" s="4">
        <v>1693.68</v>
      </c>
      <c r="Q302" s="4">
        <v>21.5</v>
      </c>
      <c r="R302" s="4" t="s">
        <v>10995</v>
      </c>
      <c r="S302" s="4" t="s">
        <v>11044</v>
      </c>
      <c r="T302" s="4" t="str">
        <f>VLOOKUP(A302,'REPORTE'!$A$1:$AG$1961,19,0)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U302" s="4" t="str">
        <f>VLOOKUP(A302,'REPORTE'!$A$1:$AG$1961,20,0)</f>
        <v>Construcción y diseño industrial</v>
      </c>
      <c r="V302" s="4">
        <v>1001458</v>
      </c>
      <c r="W302" s="4" t="s">
        <v>11613</v>
      </c>
      <c r="X302" s="4" t="s">
        <v>11870</v>
      </c>
      <c r="Y302" s="4" t="s">
        <v>12072</v>
      </c>
      <c r="Z302" s="4" t="s">
        <v>12076</v>
      </c>
      <c r="AA302" s="4" t="s">
        <v>665</v>
      </c>
      <c r="AB302" s="4" t="str">
        <f>VLOOKUP(A302,'REPORTE'!$A$1:$AG$1961,5,0)</f>
        <v>ECUATORIANO(A)</v>
      </c>
      <c r="AC302" s="4" t="str">
        <f>VLOOKUP(A302,'REPORTE'!$A$1:$AG$1961,30,0)</f>
        <v>Primaria</v>
      </c>
      <c r="AD302" s="4" t="str">
        <f>VLOOKUP(A302,'REPORTE'!$A$1:$AG$1961,31,0)</f>
        <v>CHIMBORAZO</v>
      </c>
      <c r="AE302" s="4" t="str">
        <f>VLOOKUP(A302,'REPORTE'!$A$1:$AG$1961,32,0)</f>
        <v>GUAMOTE</v>
      </c>
      <c r="AF302" s="4" t="str">
        <f>VLOOKUP(A302,'REPORTE'!$A$1:$AG$1961,33,0)</f>
        <v>PALMIRA</v>
      </c>
      <c r="AG302" s="4" t="str">
        <f>VLOOKUP(AF302,PROVINCIAS!$F$1:$G$1171,2,0)</f>
        <v>RURAL</v>
      </c>
    </row>
    <row r="303" spans="1:33" customFormat="1" hidden="1" x14ac:dyDescent="0.45">
      <c r="A303" s="4">
        <v>1001390</v>
      </c>
      <c r="B303" s="4" t="s">
        <v>9888</v>
      </c>
      <c r="C303" s="7">
        <v>922829882</v>
      </c>
      <c r="D303" s="8">
        <v>40</v>
      </c>
      <c r="E303" s="4" t="s">
        <v>59</v>
      </c>
      <c r="F303" s="4">
        <v>1001780</v>
      </c>
      <c r="G303" s="4">
        <v>36</v>
      </c>
      <c r="H303" s="4">
        <v>4</v>
      </c>
      <c r="I303" s="4" t="str">
        <f t="shared" si="4"/>
        <v>A1</v>
      </c>
      <c r="J303" s="4" t="s">
        <v>10468</v>
      </c>
      <c r="K303" s="4" t="s">
        <v>10469</v>
      </c>
      <c r="L303" s="9">
        <v>44410</v>
      </c>
      <c r="M303" s="9">
        <v>45529</v>
      </c>
      <c r="N303" s="9">
        <v>44617</v>
      </c>
      <c r="O303" s="4">
        <v>5000</v>
      </c>
      <c r="P303" s="4">
        <v>4564.46</v>
      </c>
      <c r="Q303" s="4">
        <v>21.5</v>
      </c>
      <c r="R303" s="4" t="s">
        <v>10995</v>
      </c>
      <c r="S303" s="4" t="s">
        <v>348</v>
      </c>
      <c r="T303" s="4" t="str">
        <f>VLOOKUP(A303,'REPORTE'!$A$1:$AG$1961,19,0)</f>
        <v>Venta al por mayor de frutas, legumbres y hortalizas.</v>
      </c>
      <c r="U303" s="4" t="str">
        <f>VLOOKUP(A303,'REPORTE'!$A$1:$AG$1961,20,0)</f>
        <v>Venta al por mayor varios</v>
      </c>
      <c r="V303" s="4">
        <v>1001469</v>
      </c>
      <c r="W303" s="4" t="s">
        <v>11614</v>
      </c>
      <c r="X303" s="4" t="s">
        <v>11854</v>
      </c>
      <c r="Y303" s="4" t="s">
        <v>12072</v>
      </c>
      <c r="Z303" s="4" t="s">
        <v>11150</v>
      </c>
      <c r="AA303" s="4" t="s">
        <v>609</v>
      </c>
      <c r="AB303" s="4" t="str">
        <f>VLOOKUP(A303,'REPORTE'!$A$1:$AG$1961,5,0)</f>
        <v>ECUATORIANO(A) INDIGENA</v>
      </c>
      <c r="AC303" s="4" t="str">
        <f>VLOOKUP(A303,'REPORTE'!$A$1:$AG$1961,30,0)</f>
        <v>Primaria</v>
      </c>
      <c r="AD303" s="4" t="str">
        <f>VLOOKUP(A303,'REPORTE'!$A$1:$AG$1961,31,0)</f>
        <v>CHIMBORAZO</v>
      </c>
      <c r="AE303" s="4" t="str">
        <f>VLOOKUP(A303,'REPORTE'!$A$1:$AG$1961,32,0)</f>
        <v>COLTA</v>
      </c>
      <c r="AF303" s="4" t="str">
        <f>VLOOKUP(A303,'REPORTE'!$A$1:$AG$1961,33,0)</f>
        <v>CAJABAMBA</v>
      </c>
      <c r="AG303" s="4" t="str">
        <f>VLOOKUP(AF303,PROVINCIAS!$F$1:$G$1171,2,0)</f>
        <v>URBANA</v>
      </c>
    </row>
    <row r="304" spans="1:33" customFormat="1" hidden="1" x14ac:dyDescent="0.45">
      <c r="A304" s="4">
        <v>1000293</v>
      </c>
      <c r="B304" s="4" t="s">
        <v>9889</v>
      </c>
      <c r="C304" s="7">
        <v>201767332</v>
      </c>
      <c r="D304" s="8">
        <v>44</v>
      </c>
      <c r="E304" s="4" t="s">
        <v>36</v>
      </c>
      <c r="F304" s="4">
        <v>1001784</v>
      </c>
      <c r="G304" s="4">
        <v>12</v>
      </c>
      <c r="H304" s="4">
        <v>0</v>
      </c>
      <c r="I304" s="4" t="str">
        <f t="shared" si="4"/>
        <v>A1</v>
      </c>
      <c r="J304" s="4" t="s">
        <v>10468</v>
      </c>
      <c r="K304" s="4" t="s">
        <v>10469</v>
      </c>
      <c r="L304" s="9">
        <v>44411</v>
      </c>
      <c r="M304" s="9">
        <v>44793</v>
      </c>
      <c r="N304" s="10" t="s">
        <v>776</v>
      </c>
      <c r="O304" s="4">
        <v>500</v>
      </c>
      <c r="P304" s="4">
        <v>271.01</v>
      </c>
      <c r="Q304" s="4">
        <v>23</v>
      </c>
      <c r="R304" s="4" t="s">
        <v>10994</v>
      </c>
      <c r="S304" s="4" t="s">
        <v>279</v>
      </c>
      <c r="T304" s="4" t="str">
        <f>VLOOKUP(A304,'REPORTE'!$A$1:$AG$1961,19,0)</f>
        <v>Venta al por menor de frutas, legumbres y hortalizas frescas o en conserva en establecimientos especializados.</v>
      </c>
      <c r="U304" s="4" t="str">
        <f>VLOOKUP(A304,'REPORTE'!$A$1:$AG$1961,20,0)</f>
        <v>Venta al por menor varios</v>
      </c>
      <c r="V304" s="4">
        <v>1000354</v>
      </c>
      <c r="W304" s="4" t="s">
        <v>11245</v>
      </c>
      <c r="X304" s="4" t="s">
        <v>11891</v>
      </c>
      <c r="Y304" s="4" t="s">
        <v>12072</v>
      </c>
      <c r="Z304" s="4" t="s">
        <v>12222</v>
      </c>
      <c r="AA304" s="4" t="s">
        <v>609</v>
      </c>
      <c r="AB304" s="4" t="str">
        <f>VLOOKUP(A304,'REPORTE'!$A$1:$AG$1961,5,0)</f>
        <v>ECUATORIANO(A) INDIGENA</v>
      </c>
      <c r="AC304" s="4" t="str">
        <f>VLOOKUP(A304,'REPORTE'!$A$1:$AG$1961,30,0)</f>
        <v>Primaria</v>
      </c>
      <c r="AD304" s="4" t="str">
        <f>VLOOKUP(A304,'REPORTE'!$A$1:$AG$1961,31,0)</f>
        <v>BOLIVAR</v>
      </c>
      <c r="AE304" s="4" t="str">
        <f>VLOOKUP(A304,'REPORTE'!$A$1:$AG$1961,32,0)</f>
        <v>GUARANDA</v>
      </c>
      <c r="AF304" s="4" t="str">
        <f>VLOOKUP(A304,'REPORTE'!$A$1:$AG$1961,33,0)</f>
        <v>JULIO E. MORENO (CATANAHUAN GRANDE)</v>
      </c>
      <c r="AG304" s="4" t="str">
        <f>VLOOKUP(AF304,PROVINCIAS!$F$1:$G$1171,2,0)</f>
        <v>RURAL</v>
      </c>
    </row>
    <row r="305" spans="1:33" customFormat="1" hidden="1" x14ac:dyDescent="0.45">
      <c r="A305" s="4">
        <v>1000925</v>
      </c>
      <c r="B305" s="4" t="s">
        <v>9890</v>
      </c>
      <c r="C305" s="7">
        <v>1720231412</v>
      </c>
      <c r="D305" s="8">
        <v>26</v>
      </c>
      <c r="E305" s="4" t="s">
        <v>59</v>
      </c>
      <c r="F305" s="4">
        <v>1001785</v>
      </c>
      <c r="G305" s="4">
        <v>30</v>
      </c>
      <c r="H305" s="4">
        <v>4</v>
      </c>
      <c r="I305" s="4" t="str">
        <f t="shared" si="4"/>
        <v>A1</v>
      </c>
      <c r="J305" s="4" t="s">
        <v>10468</v>
      </c>
      <c r="K305" s="4" t="s">
        <v>10469</v>
      </c>
      <c r="L305" s="9">
        <v>44411</v>
      </c>
      <c r="M305" s="9">
        <v>45347</v>
      </c>
      <c r="N305" s="9">
        <v>44617</v>
      </c>
      <c r="O305" s="4">
        <v>3500</v>
      </c>
      <c r="P305" s="4">
        <v>3093.73</v>
      </c>
      <c r="Q305" s="4">
        <v>21.5</v>
      </c>
      <c r="R305" s="4" t="s">
        <v>10995</v>
      </c>
      <c r="S305" s="4" t="s">
        <v>11131</v>
      </c>
      <c r="T305" s="4" t="str">
        <f>VLOOKUP(A305,'REPORTE'!$A$1:$AG$1961,19,0)</f>
        <v>Educación especial secundaria para estudiantes discapacitados. La educación puede ser provista en salones de clases o a través de radio, televisión, Internet, correspondencia o en el hogar.</v>
      </c>
      <c r="U305" s="4" t="str">
        <f>VLOOKUP(A305,'REPORTE'!$A$1:$AG$1961,20,0)</f>
        <v>Educacicón</v>
      </c>
      <c r="V305" s="4">
        <v>1000994</v>
      </c>
      <c r="W305" s="4" t="s">
        <v>11615</v>
      </c>
      <c r="X305" s="4" t="s">
        <v>11838</v>
      </c>
      <c r="Y305" s="4" t="s">
        <v>12072</v>
      </c>
      <c r="Z305" s="4" t="s">
        <v>11150</v>
      </c>
      <c r="AA305" s="4" t="s">
        <v>665</v>
      </c>
      <c r="AB305" s="4" t="str">
        <f>VLOOKUP(A305,'REPORTE'!$A$1:$AG$1961,5,0)</f>
        <v>ECUATORIANO(A)</v>
      </c>
      <c r="AC305" s="4" t="str">
        <f>VLOOKUP(A305,'REPORTE'!$A$1:$AG$1961,30,0)</f>
        <v>Secundaria</v>
      </c>
      <c r="AD305" s="4" t="str">
        <f>VLOOKUP(A305,'REPORTE'!$A$1:$AG$1961,31,0)</f>
        <v>PICHINCHA</v>
      </c>
      <c r="AE305" s="4" t="str">
        <f>VLOOKUP(A305,'REPORTE'!$A$1:$AG$1961,32,0)</f>
        <v>QUITO</v>
      </c>
      <c r="AF305" s="4" t="str">
        <f>VLOOKUP(A305,'REPORTE'!$A$1:$AG$1961,33,0)</f>
        <v>CHIMBACALLE</v>
      </c>
      <c r="AG305" s="4" t="str">
        <f>VLOOKUP(AF305,PROVINCIAS!$F$1:$G$1171,2,0)</f>
        <v>URBANA</v>
      </c>
    </row>
    <row r="306" spans="1:33" customFormat="1" hidden="1" x14ac:dyDescent="0.45">
      <c r="A306" s="4">
        <v>1001338</v>
      </c>
      <c r="B306" s="4" t="s">
        <v>9891</v>
      </c>
      <c r="C306" s="7">
        <v>1003784376</v>
      </c>
      <c r="D306" s="8">
        <v>31</v>
      </c>
      <c r="E306" s="4" t="s">
        <v>36</v>
      </c>
      <c r="F306" s="4">
        <v>1001783</v>
      </c>
      <c r="G306" s="4">
        <v>6</v>
      </c>
      <c r="H306" s="4">
        <v>38</v>
      </c>
      <c r="I306" s="4" t="str">
        <f t="shared" si="4"/>
        <v>A3</v>
      </c>
      <c r="J306" s="4" t="s">
        <v>10468</v>
      </c>
      <c r="K306" s="4" t="s">
        <v>10469</v>
      </c>
      <c r="L306" s="9">
        <v>44411</v>
      </c>
      <c r="M306" s="9">
        <v>44614</v>
      </c>
      <c r="N306" s="9">
        <v>44583</v>
      </c>
      <c r="O306" s="4">
        <v>520</v>
      </c>
      <c r="P306" s="4">
        <v>143.09</v>
      </c>
      <c r="Q306" s="4">
        <v>23</v>
      </c>
      <c r="R306" s="4" t="s">
        <v>10995</v>
      </c>
      <c r="S306" s="4" t="s">
        <v>348</v>
      </c>
      <c r="T306" s="4" t="str">
        <f>VLOOKUP(A306,'REPORTE'!$A$1:$AG$1961,19,0)</f>
        <v>Venta al por mayor de frutas, legumbres y hortalizas.</v>
      </c>
      <c r="U306" s="4" t="str">
        <f>VLOOKUP(A306,'REPORTE'!$A$1:$AG$1961,20,0)</f>
        <v>Venta al por mayor varios</v>
      </c>
      <c r="V306" s="4">
        <v>1001415</v>
      </c>
      <c r="W306" s="4" t="s">
        <v>11246</v>
      </c>
      <c r="X306" s="4" t="s">
        <v>11835</v>
      </c>
      <c r="Y306" s="4" t="s">
        <v>12072</v>
      </c>
      <c r="Z306" s="4" t="s">
        <v>11150</v>
      </c>
      <c r="AA306" s="4" t="s">
        <v>665</v>
      </c>
      <c r="AB306" s="4" t="str">
        <f>VLOOKUP(A306,'REPORTE'!$A$1:$AG$1961,5,0)</f>
        <v>ECUATORIANO(A) INDIGENA</v>
      </c>
      <c r="AC306" s="4" t="str">
        <f>VLOOKUP(A306,'REPORTE'!$A$1:$AG$1961,30,0)</f>
        <v>Primaria</v>
      </c>
      <c r="AD306" s="4" t="str">
        <f>VLOOKUP(A306,'REPORTE'!$A$1:$AG$1961,31,0)</f>
        <v>PICHINCHA</v>
      </c>
      <c r="AE306" s="4" t="str">
        <f>VLOOKUP(A306,'REPORTE'!$A$1:$AG$1961,32,0)</f>
        <v>QUITO</v>
      </c>
      <c r="AF306" s="4" t="str">
        <f>VLOOKUP(A306,'REPORTE'!$A$1:$AG$1961,33,0)</f>
        <v>COTOCOLLAO</v>
      </c>
      <c r="AG306" s="4" t="str">
        <f>VLOOKUP(AF306,PROVINCIAS!$F$1:$G$1171,2,0)</f>
        <v>URBANA</v>
      </c>
    </row>
    <row r="307" spans="1:33" x14ac:dyDescent="0.45">
      <c r="A307" s="77">
        <v>1000142</v>
      </c>
      <c r="B307" s="77" t="s">
        <v>9892</v>
      </c>
      <c r="C307" s="78">
        <v>1716211931</v>
      </c>
      <c r="D307" s="79">
        <v>40</v>
      </c>
      <c r="E307" s="77" t="s">
        <v>59</v>
      </c>
      <c r="F307" s="77">
        <v>1001791</v>
      </c>
      <c r="G307" s="77">
        <v>12</v>
      </c>
      <c r="H307" s="77">
        <v>0</v>
      </c>
      <c r="I307" s="77" t="str">
        <f t="shared" si="4"/>
        <v>A1</v>
      </c>
      <c r="J307" s="77" t="s">
        <v>10466</v>
      </c>
      <c r="K307" s="77" t="s">
        <v>10467</v>
      </c>
      <c r="L307" s="80">
        <v>44412</v>
      </c>
      <c r="M307" s="80">
        <v>44777</v>
      </c>
      <c r="N307" s="81" t="s">
        <v>776</v>
      </c>
      <c r="O307" s="77">
        <v>1000</v>
      </c>
      <c r="P307" s="77">
        <v>518.88</v>
      </c>
      <c r="Q307" s="77">
        <v>14</v>
      </c>
      <c r="R307" s="77" t="s">
        <v>10994</v>
      </c>
      <c r="S307" s="77" t="s">
        <v>11000</v>
      </c>
      <c r="T307" s="77" t="str">
        <f>VLOOKUP(A307,'REPORTE'!$A$1:$AG$1961,19,0)</f>
        <v>Empleado Público</v>
      </c>
      <c r="U307" s="77" t="str">
        <f>VLOOKUP(A307,'REPORTE'!$A$1:$AG$1961,20,0)</f>
        <v>Empleado Público</v>
      </c>
      <c r="V307" s="77">
        <v>1000187</v>
      </c>
      <c r="W307" s="77" t="s">
        <v>11247</v>
      </c>
      <c r="X307" s="77" t="s">
        <v>11943</v>
      </c>
      <c r="Y307" s="77" t="s">
        <v>12072</v>
      </c>
      <c r="Z307" s="77" t="s">
        <v>12223</v>
      </c>
      <c r="AA307" s="77" t="s">
        <v>46</v>
      </c>
      <c r="AB307" s="77" t="str">
        <f>VLOOKUP(A307,'REPORTE'!$A$1:$AG$1961,5,0)</f>
        <v>ECUATORIANO(A) INDIGENA</v>
      </c>
      <c r="AC307" s="77" t="str">
        <f>VLOOKUP(A307,'REPORTE'!$A$1:$AG$1961,30,0)</f>
        <v>Secundaria</v>
      </c>
      <c r="AD307" s="77" t="str">
        <f>VLOOKUP(A307,'REPORTE'!$A$1:$AG$1961,31,0)</f>
        <v>PICHINCHA</v>
      </c>
      <c r="AE307" s="77" t="str">
        <f>VLOOKUP(A307,'REPORTE'!$A$1:$AG$1961,32,0)</f>
        <v>QUITO</v>
      </c>
      <c r="AF307" s="77" t="str">
        <f>VLOOKUP(A307,'REPORTE'!$A$1:$AG$1961,33,0)</f>
        <v>COTOCOLLAO</v>
      </c>
      <c r="AG307" s="77" t="str">
        <f>VLOOKUP(AF307,PROVINCIAS!$F$1:$G$1171,2,0)</f>
        <v>URBANA</v>
      </c>
    </row>
    <row r="308" spans="1:33" customFormat="1" hidden="1" x14ac:dyDescent="0.45">
      <c r="A308" s="4">
        <v>1001341</v>
      </c>
      <c r="B308" s="4" t="s">
        <v>9893</v>
      </c>
      <c r="C308" s="7">
        <v>1727272500</v>
      </c>
      <c r="D308" s="8">
        <v>27</v>
      </c>
      <c r="E308" s="4" t="s">
        <v>36</v>
      </c>
      <c r="F308" s="4">
        <v>1001794</v>
      </c>
      <c r="G308" s="4">
        <v>12</v>
      </c>
      <c r="H308" s="4">
        <v>4</v>
      </c>
      <c r="I308" s="4" t="str">
        <f t="shared" si="4"/>
        <v>A1</v>
      </c>
      <c r="J308" s="4" t="s">
        <v>10468</v>
      </c>
      <c r="K308" s="4" t="s">
        <v>10469</v>
      </c>
      <c r="L308" s="9">
        <v>44413</v>
      </c>
      <c r="M308" s="9">
        <v>44798</v>
      </c>
      <c r="N308" s="9">
        <v>44617</v>
      </c>
      <c r="O308" s="4">
        <v>500</v>
      </c>
      <c r="P308" s="4">
        <v>297.2</v>
      </c>
      <c r="Q308" s="4">
        <v>23</v>
      </c>
      <c r="R308" s="4" t="s">
        <v>10995</v>
      </c>
      <c r="S308" s="4" t="s">
        <v>11056</v>
      </c>
      <c r="T308" s="4" t="str">
        <f>VLOOKUP(A308,'REPORTE'!$A$1:$AG$1961,19,0)</f>
        <v>Actividades de fumigación de cultivos, incluida la fumigación aérea; tratamiento de cultivos, control de plagas (incluidos los conejos); en relación con la agricultura.</v>
      </c>
      <c r="U308" s="4" t="str">
        <f>VLOOKUP(A308,'REPORTE'!$A$1:$AG$1961,20,0)</f>
        <v xml:space="preserve">Actividades varias </v>
      </c>
      <c r="V308" s="4">
        <v>1001418</v>
      </c>
      <c r="W308" s="4" t="s">
        <v>11245</v>
      </c>
      <c r="X308" s="4" t="s">
        <v>11836</v>
      </c>
      <c r="Y308" s="4" t="s">
        <v>12072</v>
      </c>
      <c r="Z308" s="4" t="s">
        <v>12111</v>
      </c>
      <c r="AA308" s="4" t="s">
        <v>665</v>
      </c>
      <c r="AB308" s="4" t="str">
        <f>VLOOKUP(A308,'REPORTE'!$A$1:$AG$1961,5,0)</f>
        <v>ECUATORIANO(A)</v>
      </c>
      <c r="AC308" s="4" t="str">
        <f>VLOOKUP(A308,'REPORTE'!$A$1:$AG$1961,30,0)</f>
        <v>Secundaria</v>
      </c>
      <c r="AD308" s="4" t="str">
        <f>VLOOKUP(A308,'REPORTE'!$A$1:$AG$1961,31,0)</f>
        <v>PICHINCHA</v>
      </c>
      <c r="AE308" s="4" t="str">
        <f>VLOOKUP(A308,'REPORTE'!$A$1:$AG$1961,32,0)</f>
        <v>QUITO</v>
      </c>
      <c r="AF308" s="4" t="str">
        <f>VLOOKUP(A308,'REPORTE'!$A$1:$AG$1961,33,0)</f>
        <v>COTOCOLLAO</v>
      </c>
      <c r="AG308" s="4" t="str">
        <f>VLOOKUP(AF308,PROVINCIAS!$F$1:$G$1171,2,0)</f>
        <v>URBANA</v>
      </c>
    </row>
    <row r="309" spans="1:33" customFormat="1" hidden="1" x14ac:dyDescent="0.45">
      <c r="A309" s="4">
        <v>1000648</v>
      </c>
      <c r="B309" s="4" t="s">
        <v>9894</v>
      </c>
      <c r="C309" s="7">
        <v>1704478112</v>
      </c>
      <c r="D309" s="8">
        <v>67</v>
      </c>
      <c r="E309" s="4" t="s">
        <v>59</v>
      </c>
      <c r="F309" s="4">
        <v>1001800</v>
      </c>
      <c r="G309" s="4">
        <v>15</v>
      </c>
      <c r="H309" s="4">
        <v>0</v>
      </c>
      <c r="I309" s="4" t="str">
        <f t="shared" si="4"/>
        <v>A1</v>
      </c>
      <c r="J309" s="4" t="s">
        <v>10468</v>
      </c>
      <c r="K309" s="4" t="s">
        <v>10469</v>
      </c>
      <c r="L309" s="9">
        <v>44414</v>
      </c>
      <c r="M309" s="9">
        <v>44890</v>
      </c>
      <c r="N309" s="10" t="s">
        <v>776</v>
      </c>
      <c r="O309" s="4">
        <v>1000</v>
      </c>
      <c r="P309" s="4">
        <v>649.28</v>
      </c>
      <c r="Q309" s="4">
        <v>23</v>
      </c>
      <c r="R309" s="4" t="s">
        <v>10994</v>
      </c>
      <c r="S309" s="4" t="s">
        <v>11057</v>
      </c>
      <c r="T309" s="4" t="str">
        <f>VLOOKUP(A309,'REPORTE'!$A$1:$AG$1961,19,0)</f>
        <v>Empleado Privado</v>
      </c>
      <c r="U309" s="4" t="str">
        <f>VLOOKUP(A309,'REPORTE'!$A$1:$AG$1961,20,0)</f>
        <v>Empleado Privado</v>
      </c>
      <c r="V309" s="4">
        <v>1000719</v>
      </c>
      <c r="W309" s="4" t="s">
        <v>11248</v>
      </c>
      <c r="X309" s="4" t="s">
        <v>11835</v>
      </c>
      <c r="Y309" s="4" t="s">
        <v>12072</v>
      </c>
      <c r="Z309" s="4" t="s">
        <v>12224</v>
      </c>
      <c r="AA309" s="4" t="s">
        <v>665</v>
      </c>
      <c r="AB309" s="4" t="str">
        <f>VLOOKUP(A309,'REPORTE'!$A$1:$AG$1961,5,0)</f>
        <v>ECUATORIANO(A)</v>
      </c>
      <c r="AC309" s="4" t="str">
        <f>VLOOKUP(A309,'REPORTE'!$A$1:$AG$1961,30,0)</f>
        <v>Formación Técnica (Intermedia)</v>
      </c>
      <c r="AD309" s="4" t="str">
        <f>VLOOKUP(A309,'REPORTE'!$A$1:$AG$1961,31,0)</f>
        <v>PICHINCHA</v>
      </c>
      <c r="AE309" s="4" t="str">
        <f>VLOOKUP(A309,'REPORTE'!$A$1:$AG$1961,32,0)</f>
        <v>QUITO</v>
      </c>
      <c r="AF309" s="4" t="str">
        <f>VLOOKUP(A309,'REPORTE'!$A$1:$AG$1961,33,0)</f>
        <v>ELOY ALFARO</v>
      </c>
      <c r="AG309" s="4" t="str">
        <f>VLOOKUP(AF309,PROVINCIAS!$F$1:$G$1171,2,0)</f>
        <v>RURAL</v>
      </c>
    </row>
    <row r="310" spans="1:33" customFormat="1" hidden="1" x14ac:dyDescent="0.45">
      <c r="A310" s="4">
        <v>1001202</v>
      </c>
      <c r="B310" s="4" t="s">
        <v>9895</v>
      </c>
      <c r="C310" s="7">
        <v>1719185736</v>
      </c>
      <c r="D310" s="8">
        <v>38</v>
      </c>
      <c r="E310" s="4" t="s">
        <v>36</v>
      </c>
      <c r="F310" s="4">
        <v>1001803</v>
      </c>
      <c r="G310" s="4">
        <v>18</v>
      </c>
      <c r="H310" s="4">
        <v>24</v>
      </c>
      <c r="I310" s="4" t="str">
        <f t="shared" si="4"/>
        <v>A2</v>
      </c>
      <c r="J310" s="4" t="s">
        <v>10468</v>
      </c>
      <c r="K310" s="4" t="s">
        <v>10469</v>
      </c>
      <c r="L310" s="9">
        <v>44414</v>
      </c>
      <c r="M310" s="9">
        <v>44962</v>
      </c>
      <c r="N310" s="9">
        <v>44597</v>
      </c>
      <c r="O310" s="4">
        <v>3000</v>
      </c>
      <c r="P310" s="4">
        <v>2263.46</v>
      </c>
      <c r="Q310" s="4">
        <v>21.5</v>
      </c>
      <c r="R310" s="4" t="s">
        <v>10995</v>
      </c>
      <c r="S310" s="4" t="s">
        <v>11050</v>
      </c>
      <c r="T310" s="4" t="str">
        <f>VLOOKUP(A310,'REPORTE'!$A$1:$AG$1961,19,0)</f>
        <v>Venta al por menor de carne y productos cárnicos (incluidos los de aves de corral) en establecimientos especializados.</v>
      </c>
      <c r="U310" s="4" t="str">
        <f>VLOOKUP(A310,'REPORTE'!$A$1:$AG$1961,20,0)</f>
        <v>Venta al por menor varios</v>
      </c>
      <c r="V310" s="4">
        <v>1001280</v>
      </c>
      <c r="W310" s="4" t="s">
        <v>11616</v>
      </c>
      <c r="X310" s="4" t="s">
        <v>11852</v>
      </c>
      <c r="Y310" s="4" t="s">
        <v>12072</v>
      </c>
      <c r="Z310" s="4" t="s">
        <v>12078</v>
      </c>
      <c r="AA310" s="4" t="s">
        <v>609</v>
      </c>
      <c r="AB310" s="4" t="str">
        <f>VLOOKUP(A310,'REPORTE'!$A$1:$AG$1961,5,0)</f>
        <v>ECUATORIANO(A)</v>
      </c>
      <c r="AC310" s="4" t="str">
        <f>VLOOKUP(A310,'REPORTE'!$A$1:$AG$1961,30,0)</f>
        <v>Secundaria</v>
      </c>
      <c r="AD310" s="4" t="str">
        <f>VLOOKUP(A310,'REPORTE'!$A$1:$AG$1961,31,0)</f>
        <v>PICHINCHA</v>
      </c>
      <c r="AE310" s="4" t="str">
        <f>VLOOKUP(A310,'REPORTE'!$A$1:$AG$1961,32,0)</f>
        <v>QUITO</v>
      </c>
      <c r="AF310" s="4" t="str">
        <f>VLOOKUP(A310,'REPORTE'!$A$1:$AG$1961,33,0)</f>
        <v>COTOCOLLAO</v>
      </c>
      <c r="AG310" s="4" t="str">
        <f>VLOOKUP(AF310,PROVINCIAS!$F$1:$G$1171,2,0)</f>
        <v>URBANA</v>
      </c>
    </row>
    <row r="311" spans="1:33" customFormat="1" hidden="1" x14ac:dyDescent="0.45">
      <c r="A311" s="4">
        <v>1001307</v>
      </c>
      <c r="B311" s="4" t="s">
        <v>9896</v>
      </c>
      <c r="C311" s="7">
        <v>1717275281</v>
      </c>
      <c r="D311" s="8">
        <v>40</v>
      </c>
      <c r="E311" s="4" t="s">
        <v>36</v>
      </c>
      <c r="F311" s="4">
        <v>1001801</v>
      </c>
      <c r="G311" s="4">
        <v>12</v>
      </c>
      <c r="H311" s="4">
        <v>0</v>
      </c>
      <c r="I311" s="4" t="str">
        <f t="shared" si="4"/>
        <v>A1</v>
      </c>
      <c r="J311" s="4" t="s">
        <v>10468</v>
      </c>
      <c r="K311" s="4" t="s">
        <v>10469</v>
      </c>
      <c r="L311" s="9">
        <v>44414</v>
      </c>
      <c r="M311" s="9">
        <v>44793</v>
      </c>
      <c r="N311" s="10" t="s">
        <v>776</v>
      </c>
      <c r="O311" s="4">
        <v>500</v>
      </c>
      <c r="P311" s="4">
        <v>270.05</v>
      </c>
      <c r="Q311" s="4">
        <v>23</v>
      </c>
      <c r="R311" s="4" t="s">
        <v>10994</v>
      </c>
      <c r="S311" s="4" t="s">
        <v>11058</v>
      </c>
      <c r="T311" s="4" t="str">
        <f>VLOOKUP(A311,'REPORTE'!$A$1:$AG$1961,19,0)</f>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v>
      </c>
      <c r="U311" s="4" t="str">
        <f>VLOOKUP(A311,'REPORTE'!$A$1:$AG$1961,20,0)</f>
        <v>Suministros de trabajadores y recursos humanos</v>
      </c>
      <c r="V311" s="4">
        <v>1001384</v>
      </c>
      <c r="W311" s="4" t="s">
        <v>11245</v>
      </c>
      <c r="X311" s="4" t="s">
        <v>11854</v>
      </c>
      <c r="Y311" s="4" t="s">
        <v>12072</v>
      </c>
      <c r="Z311" s="4" t="s">
        <v>12225</v>
      </c>
      <c r="AA311" s="4" t="s">
        <v>609</v>
      </c>
      <c r="AB311" s="4" t="str">
        <f>VLOOKUP(A311,'REPORTE'!$A$1:$AG$1961,5,0)</f>
        <v>ECUATORIANO(A)</v>
      </c>
      <c r="AC311" s="4" t="str">
        <f>VLOOKUP(A311,'REPORTE'!$A$1:$AG$1961,30,0)</f>
        <v>Secundaria</v>
      </c>
      <c r="AD311" s="4" t="str">
        <f>VLOOKUP(A311,'REPORTE'!$A$1:$AG$1961,31,0)</f>
        <v>PICHINCHA</v>
      </c>
      <c r="AE311" s="4" t="str">
        <f>VLOOKUP(A311,'REPORTE'!$A$1:$AG$1961,32,0)</f>
        <v>QUITO</v>
      </c>
      <c r="AF311" s="4" t="str">
        <f>VLOOKUP(A311,'REPORTE'!$A$1:$AG$1961,33,0)</f>
        <v>EL INCA</v>
      </c>
      <c r="AG311" s="4" t="str">
        <f>VLOOKUP(AF311,PROVINCIAS!$F$1:$G$1171,2,0)</f>
        <v>URBANA</v>
      </c>
    </row>
    <row r="312" spans="1:33" customFormat="1" hidden="1" x14ac:dyDescent="0.45">
      <c r="A312" s="4">
        <v>1001405</v>
      </c>
      <c r="B312" s="4" t="s">
        <v>9897</v>
      </c>
      <c r="C312" s="7">
        <v>503724247</v>
      </c>
      <c r="D312" s="8">
        <v>26</v>
      </c>
      <c r="E312" s="4" t="s">
        <v>59</v>
      </c>
      <c r="F312" s="4">
        <v>1001799</v>
      </c>
      <c r="G312" s="4">
        <v>36</v>
      </c>
      <c r="H312" s="4">
        <v>0</v>
      </c>
      <c r="I312" s="4" t="str">
        <f t="shared" si="4"/>
        <v>A1</v>
      </c>
      <c r="J312" s="4" t="s">
        <v>10468</v>
      </c>
      <c r="K312" s="4" t="s">
        <v>10469</v>
      </c>
      <c r="L312" s="9">
        <v>44414</v>
      </c>
      <c r="M312" s="9">
        <v>45519</v>
      </c>
      <c r="N312" s="10" t="s">
        <v>776</v>
      </c>
      <c r="O312" s="4">
        <v>6000</v>
      </c>
      <c r="P312" s="4">
        <v>5295.57</v>
      </c>
      <c r="Q312" s="4">
        <v>21.5</v>
      </c>
      <c r="R312" s="4" t="s">
        <v>10994</v>
      </c>
      <c r="S312" s="4" t="s">
        <v>11461</v>
      </c>
      <c r="T312" s="4" t="str">
        <f>VLOOKUP(A312,'REPORTE'!$A$1:$AG$1961,19,0)</f>
        <v>Explotación de altos hornos, producción de arrabio y hierro especular en lingotes, bloques y otras formas primarias, incluso hierro en granalla (granos) y en polvo, convertidores de acero, talleres de laminado y acabado, refundición de lingotes de chatarra de hierro o acero.</v>
      </c>
      <c r="U312" s="4" t="str">
        <f>VLOOKUP(A312,'REPORTE'!$A$1:$AG$1961,20,0)</f>
        <v>Explotaciones varias</v>
      </c>
      <c r="V312" s="4">
        <v>1001486</v>
      </c>
      <c r="W312" s="4" t="s">
        <v>11605</v>
      </c>
      <c r="X312" s="4" t="s">
        <v>11859</v>
      </c>
      <c r="Y312" s="4" t="s">
        <v>12072</v>
      </c>
      <c r="Z312" s="4" t="s">
        <v>12226</v>
      </c>
      <c r="AA312" s="4" t="s">
        <v>609</v>
      </c>
      <c r="AB312" s="4" t="str">
        <f>VLOOKUP(A312,'REPORTE'!$A$1:$AG$1961,5,0)</f>
        <v>ECUATORIANO(A) INDIGENA</v>
      </c>
      <c r="AC312" s="4" t="str">
        <f>VLOOKUP(A312,'REPORTE'!$A$1:$AG$1961,30,0)</f>
        <v>Primaria</v>
      </c>
      <c r="AD312" s="4" t="str">
        <f>VLOOKUP(A312,'REPORTE'!$A$1:$AG$1961,31,0)</f>
        <v>COTOPAXI</v>
      </c>
      <c r="AE312" s="4" t="str">
        <f>VLOOKUP(A312,'REPORTE'!$A$1:$AG$1961,32,0)</f>
        <v>PUJILI</v>
      </c>
      <c r="AF312" s="4" t="str">
        <f>VLOOKUP(A312,'REPORTE'!$A$1:$AG$1961,33,0)</f>
        <v>ZUMBAHUA</v>
      </c>
      <c r="AG312" s="4" t="str">
        <f>VLOOKUP(AF312,PROVINCIAS!$F$1:$G$1171,2,0)</f>
        <v>RURAL</v>
      </c>
    </row>
    <row r="313" spans="1:33" customFormat="1" hidden="1" x14ac:dyDescent="0.45">
      <c r="A313" s="4">
        <v>1001120</v>
      </c>
      <c r="B313" s="4" t="s">
        <v>9898</v>
      </c>
      <c r="C313" s="7">
        <v>401417142</v>
      </c>
      <c r="D313" s="8">
        <v>40</v>
      </c>
      <c r="E313" s="4" t="s">
        <v>59</v>
      </c>
      <c r="F313" s="4">
        <v>1001807</v>
      </c>
      <c r="G313" s="4">
        <v>24</v>
      </c>
      <c r="H313" s="4">
        <v>5</v>
      </c>
      <c r="I313" s="4" t="str">
        <f t="shared" si="4"/>
        <v>A1</v>
      </c>
      <c r="J313" s="4" t="s">
        <v>10468</v>
      </c>
      <c r="K313" s="4" t="s">
        <v>10469</v>
      </c>
      <c r="L313" s="9">
        <v>44415</v>
      </c>
      <c r="M313" s="9">
        <v>45162</v>
      </c>
      <c r="N313" s="9">
        <v>44616</v>
      </c>
      <c r="O313" s="4">
        <v>3500</v>
      </c>
      <c r="P313" s="4">
        <v>2932.77</v>
      </c>
      <c r="Q313" s="4">
        <v>21.5</v>
      </c>
      <c r="R313" s="4" t="s">
        <v>10995</v>
      </c>
      <c r="S313" s="4" t="s">
        <v>11037</v>
      </c>
      <c r="T313" s="4" t="str">
        <f>VLOOKUP(A313,'REPORTE'!$A$1:$AG$1961,19,0)</f>
        <v>Actividades de formación religiosa.</v>
      </c>
      <c r="U313" s="4" t="str">
        <f>VLOOKUP(A313,'REPORTE'!$A$1:$AG$1961,20,0)</f>
        <v>Actividades de otorgamiento y fromación</v>
      </c>
      <c r="V313" s="4">
        <v>1001193</v>
      </c>
      <c r="W313" s="4" t="s">
        <v>11617</v>
      </c>
      <c r="X313" s="4" t="s">
        <v>11944</v>
      </c>
      <c r="Y313" s="4" t="s">
        <v>12072</v>
      </c>
      <c r="Z313" s="4" t="s">
        <v>11150</v>
      </c>
      <c r="AA313" s="4" t="s">
        <v>609</v>
      </c>
      <c r="AB313" s="4" t="str">
        <f>VLOOKUP(A313,'REPORTE'!$A$1:$AG$1961,5,0)</f>
        <v>ECUATORIANO(A) INDIGENA</v>
      </c>
      <c r="AC313" s="4" t="str">
        <f>VLOOKUP(A313,'REPORTE'!$A$1:$AG$1961,30,0)</f>
        <v>Secundaria</v>
      </c>
      <c r="AD313" s="4" t="str">
        <f>VLOOKUP(A313,'REPORTE'!$A$1:$AG$1961,31,0)</f>
        <v>PICHINCHA</v>
      </c>
      <c r="AE313" s="4" t="str">
        <f>VLOOKUP(A313,'REPORTE'!$A$1:$AG$1961,32,0)</f>
        <v>QUITO</v>
      </c>
      <c r="AF313" s="4" t="str">
        <f>VLOOKUP(A313,'REPORTE'!$A$1:$AG$1961,33,0)</f>
        <v>SAN BARTOLO</v>
      </c>
      <c r="AG313" s="4" t="str">
        <f>VLOOKUP(AF313,PROVINCIAS!$F$1:$G$1171,2,0)</f>
        <v>URBANA</v>
      </c>
    </row>
    <row r="314" spans="1:33" customFormat="1" hidden="1" x14ac:dyDescent="0.45">
      <c r="A314" s="4">
        <v>1001131</v>
      </c>
      <c r="B314" s="4" t="s">
        <v>9899</v>
      </c>
      <c r="C314" s="7">
        <v>2100559661</v>
      </c>
      <c r="D314" s="8">
        <v>29</v>
      </c>
      <c r="E314" s="4" t="s">
        <v>36</v>
      </c>
      <c r="F314" s="4">
        <v>1001804</v>
      </c>
      <c r="G314" s="4">
        <v>12</v>
      </c>
      <c r="H314" s="4">
        <v>0</v>
      </c>
      <c r="I314" s="4" t="str">
        <f t="shared" si="4"/>
        <v>A1</v>
      </c>
      <c r="J314" s="4" t="s">
        <v>10468</v>
      </c>
      <c r="K314" s="4" t="s">
        <v>10469</v>
      </c>
      <c r="L314" s="9">
        <v>44415</v>
      </c>
      <c r="M314" s="9">
        <v>44798</v>
      </c>
      <c r="N314" s="10" t="s">
        <v>776</v>
      </c>
      <c r="O314" s="4">
        <v>1000</v>
      </c>
      <c r="P314" s="4">
        <v>543.28</v>
      </c>
      <c r="Q314" s="4">
        <v>23</v>
      </c>
      <c r="R314" s="4" t="s">
        <v>10994</v>
      </c>
      <c r="S314" s="4" t="s">
        <v>11007</v>
      </c>
      <c r="T314" s="4" t="str">
        <f>VLOOKUP(A314,'REPORTE'!$A$1:$AG$1961,19,0)</f>
        <v>Venta al por mayor de productos de perfumerí­a, cosméticos (productos de belleza) artí­culos de uso personal (jabones).</v>
      </c>
      <c r="U314" s="4" t="str">
        <f>VLOOKUP(A314,'REPORTE'!$A$1:$AG$1961,20,0)</f>
        <v>Venta al por mayor varios</v>
      </c>
      <c r="V314" s="4">
        <v>1001206</v>
      </c>
      <c r="W314" s="4" t="s">
        <v>11241</v>
      </c>
      <c r="X314" s="4" t="s">
        <v>11832</v>
      </c>
      <c r="Y314" s="4" t="s">
        <v>12072</v>
      </c>
      <c r="Z314" s="4" t="s">
        <v>12227</v>
      </c>
      <c r="AA314" s="4" t="s">
        <v>665</v>
      </c>
      <c r="AB314" s="4" t="str">
        <f>VLOOKUP(A314,'REPORTE'!$A$1:$AG$1961,5,0)</f>
        <v>ECUATORIANO(A) INDIGENA</v>
      </c>
      <c r="AC314" s="4" t="str">
        <f>VLOOKUP(A314,'REPORTE'!$A$1:$AG$1961,30,0)</f>
        <v>Secundaria</v>
      </c>
      <c r="AD314" s="4" t="str">
        <f>VLOOKUP(A314,'REPORTE'!$A$1:$AG$1961,31,0)</f>
        <v>SUCUMBIOS</v>
      </c>
      <c r="AE314" s="4" t="str">
        <f>VLOOKUP(A314,'REPORTE'!$A$1:$AG$1961,32,0)</f>
        <v>LAGO AGRIO</v>
      </c>
      <c r="AF314" s="4" t="str">
        <f>VLOOKUP(A314,'REPORTE'!$A$1:$AG$1961,33,0)</f>
        <v>NUEVA LOJA</v>
      </c>
      <c r="AG314" s="4" t="str">
        <f>VLOOKUP(AF314,PROVINCIAS!$F$1:$G$1171,2,0)</f>
        <v>URBANA</v>
      </c>
    </row>
    <row r="315" spans="1:33" customFormat="1" hidden="1" x14ac:dyDescent="0.45">
      <c r="A315" s="4">
        <v>1001413</v>
      </c>
      <c r="B315" s="4" t="s">
        <v>9900</v>
      </c>
      <c r="C315" s="7">
        <v>1305581462</v>
      </c>
      <c r="D315" s="8">
        <v>56</v>
      </c>
      <c r="E315" s="4" t="s">
        <v>59</v>
      </c>
      <c r="F315" s="4">
        <v>1001806</v>
      </c>
      <c r="G315" s="4">
        <v>6</v>
      </c>
      <c r="H315" s="4">
        <v>45</v>
      </c>
      <c r="I315" s="4" t="str">
        <f t="shared" si="4"/>
        <v>A3</v>
      </c>
      <c r="J315" s="4" t="s">
        <v>10468</v>
      </c>
      <c r="K315" s="4" t="s">
        <v>10469</v>
      </c>
      <c r="L315" s="9">
        <v>44415</v>
      </c>
      <c r="M315" s="9">
        <v>44607</v>
      </c>
      <c r="N315" s="9">
        <v>44576</v>
      </c>
      <c r="O315" s="4">
        <v>1000</v>
      </c>
      <c r="P315" s="4">
        <v>278.24</v>
      </c>
      <c r="Q315" s="4">
        <v>23</v>
      </c>
      <c r="R315" s="4" t="s">
        <v>10995</v>
      </c>
      <c r="S315" s="4" t="s">
        <v>11059</v>
      </c>
      <c r="T315" s="4" t="str">
        <f>VLOOKUP(A315,'REPORTE'!$A$1:$AG$1961,19,0)</f>
        <v>Venta al por mayor de animales vivos.</v>
      </c>
      <c r="U315" s="4" t="str">
        <f>VLOOKUP(A315,'REPORTE'!$A$1:$AG$1961,20,0)</f>
        <v>Venta al por mayor varios</v>
      </c>
      <c r="V315" s="4">
        <v>1001494</v>
      </c>
      <c r="W315" s="4" t="s">
        <v>11249</v>
      </c>
      <c r="X315" s="4" t="s">
        <v>11853</v>
      </c>
      <c r="Y315" s="4" t="s">
        <v>12072</v>
      </c>
      <c r="Z315" s="4" t="s">
        <v>11150</v>
      </c>
      <c r="AA315" s="4" t="s">
        <v>609</v>
      </c>
      <c r="AB315" s="4" t="str">
        <f>VLOOKUP(A315,'REPORTE'!$A$1:$AG$1961,5,0)</f>
        <v>ECUATORIANO(A)</v>
      </c>
      <c r="AC315" s="4" t="str">
        <f>VLOOKUP(A315,'REPORTE'!$A$1:$AG$1961,30,0)</f>
        <v>Secundaria</v>
      </c>
      <c r="AD315" s="4" t="str">
        <f>VLOOKUP(A315,'REPORTE'!$A$1:$AG$1961,31,0)</f>
        <v>MANABI</v>
      </c>
      <c r="AE315" s="4" t="str">
        <f>VLOOKUP(A315,'REPORTE'!$A$1:$AG$1961,32,0)</f>
        <v>CHONE</v>
      </c>
      <c r="AF315" s="4" t="str">
        <f>VLOOKUP(A315,'REPORTE'!$A$1:$AG$1961,33,0)</f>
        <v>CHONE</v>
      </c>
      <c r="AG315" s="4" t="str">
        <f>VLOOKUP(AF315,PROVINCIAS!$F$1:$G$1171,2,0)</f>
        <v>URBANA</v>
      </c>
    </row>
    <row r="316" spans="1:33" customFormat="1" hidden="1" x14ac:dyDescent="0.45">
      <c r="A316" s="4">
        <v>1000255</v>
      </c>
      <c r="B316" s="4" t="s">
        <v>9901</v>
      </c>
      <c r="C316" s="7">
        <v>1702119536</v>
      </c>
      <c r="D316" s="8">
        <v>74</v>
      </c>
      <c r="E316" s="4" t="s">
        <v>36</v>
      </c>
      <c r="F316" s="4">
        <v>1001812</v>
      </c>
      <c r="G316" s="4">
        <v>24</v>
      </c>
      <c r="H316" s="4">
        <v>0</v>
      </c>
      <c r="I316" s="4" t="str">
        <f t="shared" si="4"/>
        <v>A1</v>
      </c>
      <c r="J316" s="4" t="s">
        <v>10468</v>
      </c>
      <c r="K316" s="4" t="s">
        <v>10469</v>
      </c>
      <c r="L316" s="9">
        <v>44418</v>
      </c>
      <c r="M316" s="9">
        <v>45148</v>
      </c>
      <c r="N316" s="10" t="s">
        <v>776</v>
      </c>
      <c r="O316" s="4">
        <v>5000</v>
      </c>
      <c r="P316" s="4">
        <v>3953.56</v>
      </c>
      <c r="Q316" s="4">
        <v>21.5</v>
      </c>
      <c r="R316" s="4" t="s">
        <v>10994</v>
      </c>
      <c r="S316" s="4" t="s">
        <v>348</v>
      </c>
      <c r="T316" s="4" t="str">
        <f>VLOOKUP(A316,'REPORTE'!$A$1:$AG$1961,19,0)</f>
        <v>Venta al por mayor de frutas, legumbres y hortalizas.</v>
      </c>
      <c r="U316" s="4" t="str">
        <f>VLOOKUP(A316,'REPORTE'!$A$1:$AG$1961,20,0)</f>
        <v>Venta al por mayor varios</v>
      </c>
      <c r="V316" s="4">
        <v>1000314</v>
      </c>
      <c r="W316" s="4" t="s">
        <v>11618</v>
      </c>
      <c r="X316" s="4" t="s">
        <v>11912</v>
      </c>
      <c r="Y316" s="4" t="s">
        <v>12072</v>
      </c>
      <c r="Z316" s="4" t="s">
        <v>12228</v>
      </c>
      <c r="AA316" s="4" t="s">
        <v>609</v>
      </c>
      <c r="AB316" s="4" t="str">
        <f>VLOOKUP(A316,'REPORTE'!$A$1:$AG$1961,5,0)</f>
        <v>ECUATORIANO(A) INDIGENA</v>
      </c>
      <c r="AC316" s="4" t="str">
        <f>VLOOKUP(A316,'REPORTE'!$A$1:$AG$1961,30,0)</f>
        <v>Primaria</v>
      </c>
      <c r="AD316" s="4" t="str">
        <f>VLOOKUP(A316,'REPORTE'!$A$1:$AG$1961,31,0)</f>
        <v>PICHINCHA</v>
      </c>
      <c r="AE316" s="4" t="str">
        <f>VLOOKUP(A316,'REPORTE'!$A$1:$AG$1961,32,0)</f>
        <v>QUITO</v>
      </c>
      <c r="AF316" s="4" t="str">
        <f>VLOOKUP(A316,'REPORTE'!$A$1:$AG$1961,33,0)</f>
        <v>COTOCOLLAO</v>
      </c>
      <c r="AG316" s="4" t="str">
        <f>VLOOKUP(AF316,PROVINCIAS!$F$1:$G$1171,2,0)</f>
        <v>URBANA</v>
      </c>
    </row>
    <row r="317" spans="1:33" customFormat="1" hidden="1" x14ac:dyDescent="0.45">
      <c r="A317" s="4">
        <v>1001350</v>
      </c>
      <c r="B317" s="4" t="s">
        <v>9902</v>
      </c>
      <c r="C317" s="7">
        <v>1753100740</v>
      </c>
      <c r="D317" s="8">
        <v>26</v>
      </c>
      <c r="E317" s="4" t="s">
        <v>36</v>
      </c>
      <c r="F317" s="4">
        <v>1001810</v>
      </c>
      <c r="G317" s="4">
        <v>24</v>
      </c>
      <c r="H317" s="4">
        <v>0</v>
      </c>
      <c r="I317" s="4" t="str">
        <f t="shared" si="4"/>
        <v>A1</v>
      </c>
      <c r="J317" s="4" t="s">
        <v>10468</v>
      </c>
      <c r="K317" s="4" t="s">
        <v>10469</v>
      </c>
      <c r="L317" s="9">
        <v>44418</v>
      </c>
      <c r="M317" s="9">
        <v>45143</v>
      </c>
      <c r="N317" s="10" t="s">
        <v>776</v>
      </c>
      <c r="O317" s="4">
        <v>5000</v>
      </c>
      <c r="P317" s="4">
        <v>3916.49</v>
      </c>
      <c r="Q317" s="4">
        <v>18.989999999999998</v>
      </c>
      <c r="R317" s="4" t="s">
        <v>10994</v>
      </c>
      <c r="S317" s="4" t="s">
        <v>11468</v>
      </c>
      <c r="T317" s="4" t="str">
        <f>VLOOKUP(A317,'REPORTE'!$A$1:$AG$1961,19,0)</f>
        <v>Empleado Público</v>
      </c>
      <c r="U317" s="4" t="str">
        <f>VLOOKUP(A317,'REPORTE'!$A$1:$AG$1961,20,0)</f>
        <v>Empleado Público</v>
      </c>
      <c r="V317" s="4">
        <v>1001427</v>
      </c>
      <c r="W317" s="4" t="s">
        <v>11619</v>
      </c>
      <c r="X317" s="4" t="s">
        <v>11856</v>
      </c>
      <c r="Y317" s="4" t="s">
        <v>12072</v>
      </c>
      <c r="Z317" s="4" t="s">
        <v>12095</v>
      </c>
      <c r="AA317" s="4" t="s">
        <v>665</v>
      </c>
      <c r="AB317" s="4" t="str">
        <f>VLOOKUP(A317,'REPORTE'!$A$1:$AG$1961,5,0)</f>
        <v>ECUATORIANO(A)</v>
      </c>
      <c r="AC317" s="4" t="str">
        <f>VLOOKUP(A317,'REPORTE'!$A$1:$AG$1961,30,0)</f>
        <v>Universitaria</v>
      </c>
      <c r="AD317" s="4" t="str">
        <f>VLOOKUP(A317,'REPORTE'!$A$1:$AG$1961,31,0)</f>
        <v>PICHINCHA</v>
      </c>
      <c r="AE317" s="4" t="str">
        <f>VLOOKUP(A317,'REPORTE'!$A$1:$AG$1961,32,0)</f>
        <v>QUITO</v>
      </c>
      <c r="AF317" s="4" t="str">
        <f>VLOOKUP(A317,'REPORTE'!$A$1:$AG$1961,33,0)</f>
        <v>COTOCOLLAO</v>
      </c>
      <c r="AG317" s="4" t="str">
        <f>VLOOKUP(AF317,PROVINCIAS!$F$1:$G$1171,2,0)</f>
        <v>URBANA</v>
      </c>
    </row>
    <row r="318" spans="1:33" customFormat="1" hidden="1" x14ac:dyDescent="0.45">
      <c r="A318" s="4">
        <v>1001353</v>
      </c>
      <c r="B318" s="4" t="s">
        <v>9903</v>
      </c>
      <c r="C318" s="7">
        <v>603815234</v>
      </c>
      <c r="D318" s="8">
        <v>43</v>
      </c>
      <c r="E318" s="4" t="s">
        <v>59</v>
      </c>
      <c r="F318" s="4">
        <v>1001814</v>
      </c>
      <c r="G318" s="4">
        <v>24</v>
      </c>
      <c r="H318" s="4">
        <v>0</v>
      </c>
      <c r="I318" s="4" t="str">
        <f t="shared" si="4"/>
        <v>A1</v>
      </c>
      <c r="J318" s="4" t="s">
        <v>10468</v>
      </c>
      <c r="K318" s="4" t="s">
        <v>10469</v>
      </c>
      <c r="L318" s="9">
        <v>44418</v>
      </c>
      <c r="M318" s="9">
        <v>45163</v>
      </c>
      <c r="N318" s="10" t="s">
        <v>776</v>
      </c>
      <c r="O318" s="4">
        <v>4000</v>
      </c>
      <c r="P318" s="4">
        <v>3201.99</v>
      </c>
      <c r="Q318" s="4">
        <v>21.5</v>
      </c>
      <c r="R318" s="4" t="s">
        <v>10994</v>
      </c>
      <c r="S318" s="4" t="s">
        <v>348</v>
      </c>
      <c r="T318" s="4" t="str">
        <f>VLOOKUP(A318,'REPORTE'!$A$1:$AG$1961,19,0)</f>
        <v>Venta al por menor de alimentos, bebidas y productos del tabaco en puestos de venta o mercados.</v>
      </c>
      <c r="U318" s="4" t="str">
        <f>VLOOKUP(A318,'REPORTE'!$A$1:$AG$1961,20,0)</f>
        <v>Venta al por menor varios</v>
      </c>
      <c r="V318" s="4">
        <v>1001430</v>
      </c>
      <c r="W318" s="4" t="s">
        <v>11620</v>
      </c>
      <c r="X318" s="4" t="s">
        <v>11853</v>
      </c>
      <c r="Y318" s="4" t="s">
        <v>12072</v>
      </c>
      <c r="Z318" s="4" t="s">
        <v>12229</v>
      </c>
      <c r="AA318" s="4" t="s">
        <v>609</v>
      </c>
      <c r="AB318" s="4" t="str">
        <f>VLOOKUP(A318,'REPORTE'!$A$1:$AG$1961,5,0)</f>
        <v>ECUATORIANO(A)</v>
      </c>
      <c r="AC318" s="4" t="str">
        <f>VLOOKUP(A318,'REPORTE'!$A$1:$AG$1961,30,0)</f>
        <v>Primaria</v>
      </c>
      <c r="AD318" s="4" t="str">
        <f>VLOOKUP(A318,'REPORTE'!$A$1:$AG$1961,31,0)</f>
        <v>CHIMBORAZO</v>
      </c>
      <c r="AE318" s="4" t="str">
        <f>VLOOKUP(A318,'REPORTE'!$A$1:$AG$1961,32,0)</f>
        <v>COLTA</v>
      </c>
      <c r="AF318" s="4" t="str">
        <f>VLOOKUP(A318,'REPORTE'!$A$1:$AG$1961,33,0)</f>
        <v>COLUMBE</v>
      </c>
      <c r="AG318" s="4" t="str">
        <f>VLOOKUP(AF318,PROVINCIAS!$F$1:$G$1171,2,0)</f>
        <v>RURAL</v>
      </c>
    </row>
    <row r="319" spans="1:33" customFormat="1" hidden="1" x14ac:dyDescent="0.45">
      <c r="A319" s="4">
        <v>1001394</v>
      </c>
      <c r="B319" s="4" t="s">
        <v>9904</v>
      </c>
      <c r="C319" s="7">
        <v>1720777786</v>
      </c>
      <c r="D319" s="8">
        <v>38</v>
      </c>
      <c r="E319" s="4" t="s">
        <v>59</v>
      </c>
      <c r="F319" s="4">
        <v>1001815</v>
      </c>
      <c r="G319" s="4">
        <v>24</v>
      </c>
      <c r="H319" s="4">
        <v>0</v>
      </c>
      <c r="I319" s="4" t="str">
        <f t="shared" si="4"/>
        <v>A1</v>
      </c>
      <c r="J319" s="4" t="s">
        <v>10468</v>
      </c>
      <c r="K319" s="4" t="s">
        <v>10469</v>
      </c>
      <c r="L319" s="9">
        <v>44418</v>
      </c>
      <c r="M319" s="9">
        <v>45153</v>
      </c>
      <c r="N319" s="10" t="s">
        <v>776</v>
      </c>
      <c r="O319" s="4">
        <v>3000</v>
      </c>
      <c r="P319" s="4">
        <v>2381.92</v>
      </c>
      <c r="Q319" s="4">
        <v>21.5</v>
      </c>
      <c r="R319" s="4" t="s">
        <v>10994</v>
      </c>
      <c r="S319" s="4" t="s">
        <v>11469</v>
      </c>
      <c r="T319" s="4" t="str">
        <f>VLOOKUP(A319,'REPORTE'!$A$1:$AG$1961,19,0)</f>
        <v>Empleado Privado</v>
      </c>
      <c r="U319" s="4" t="str">
        <f>VLOOKUP(A319,'REPORTE'!$A$1:$AG$1961,20,0)</f>
        <v>Empleado Privado</v>
      </c>
      <c r="V319" s="4">
        <v>1001475</v>
      </c>
      <c r="W319" s="4" t="s">
        <v>11610</v>
      </c>
      <c r="X319" s="4" t="s">
        <v>11900</v>
      </c>
      <c r="Y319" s="4" t="s">
        <v>12072</v>
      </c>
      <c r="Z319" s="4" t="s">
        <v>12230</v>
      </c>
      <c r="AA319" s="4" t="s">
        <v>665</v>
      </c>
      <c r="AB319" s="4" t="str">
        <f>VLOOKUP(A319,'REPORTE'!$A$1:$AG$1961,5,0)</f>
        <v>ECUATORIANO(A)</v>
      </c>
      <c r="AC319" s="4" t="str">
        <f>VLOOKUP(A319,'REPORTE'!$A$1:$AG$1961,30,0)</f>
        <v>Secundaria</v>
      </c>
      <c r="AD319" s="4" t="str">
        <f>VLOOKUP(A319,'REPORTE'!$A$1:$AG$1961,31,0)</f>
        <v>PICHINCHA</v>
      </c>
      <c r="AE319" s="4" t="str">
        <f>VLOOKUP(A319,'REPORTE'!$A$1:$AG$1961,32,0)</f>
        <v>QUITO</v>
      </c>
      <c r="AF319" s="4" t="str">
        <f>VLOOKUP(A319,'REPORTE'!$A$1:$AG$1961,33,0)</f>
        <v>COTOCOLLAO</v>
      </c>
      <c r="AG319" s="4" t="str">
        <f>VLOOKUP(AF319,PROVINCIAS!$F$1:$G$1171,2,0)</f>
        <v>URBANA</v>
      </c>
    </row>
    <row r="320" spans="1:33" customFormat="1" hidden="1" x14ac:dyDescent="0.45">
      <c r="A320" s="4">
        <v>1001400</v>
      </c>
      <c r="B320" s="4" t="s">
        <v>9905</v>
      </c>
      <c r="C320" s="7">
        <v>605920867</v>
      </c>
      <c r="D320" s="8">
        <v>19</v>
      </c>
      <c r="E320" s="4" t="s">
        <v>59</v>
      </c>
      <c r="F320" s="4">
        <v>1001816</v>
      </c>
      <c r="G320" s="4">
        <v>18</v>
      </c>
      <c r="H320" s="4">
        <v>0</v>
      </c>
      <c r="I320" s="4" t="str">
        <f t="shared" si="4"/>
        <v>A1</v>
      </c>
      <c r="J320" s="4" t="s">
        <v>10468</v>
      </c>
      <c r="K320" s="4" t="s">
        <v>10469</v>
      </c>
      <c r="L320" s="9">
        <v>44419</v>
      </c>
      <c r="M320" s="9">
        <v>44967</v>
      </c>
      <c r="N320" s="10" t="s">
        <v>776</v>
      </c>
      <c r="O320" s="4">
        <v>2000</v>
      </c>
      <c r="P320" s="4">
        <v>1411.08</v>
      </c>
      <c r="Q320" s="4">
        <v>23</v>
      </c>
      <c r="R320" s="4" t="s">
        <v>10994</v>
      </c>
      <c r="S320" s="4" t="s">
        <v>11060</v>
      </c>
      <c r="T320" s="4" t="str">
        <f>VLOOKUP(A320,'REPORTE'!$A$1:$AG$1961,19,0)</f>
        <v>Cultivo de trigo.</v>
      </c>
      <c r="U320" s="4" t="str">
        <f>VLOOKUP(A320,'REPORTE'!$A$1:$AG$1961,20,0)</f>
        <v>Cultivo de granos</v>
      </c>
      <c r="V320" s="4">
        <v>1001481</v>
      </c>
      <c r="W320" s="4" t="s">
        <v>11165</v>
      </c>
      <c r="X320" s="4" t="s">
        <v>11832</v>
      </c>
      <c r="Y320" s="4" t="s">
        <v>12072</v>
      </c>
      <c r="Z320" s="4" t="s">
        <v>12095</v>
      </c>
      <c r="AA320" s="4" t="s">
        <v>74</v>
      </c>
      <c r="AB320" s="4" t="str">
        <f>VLOOKUP(A320,'REPORTE'!$A$1:$AG$1961,5,0)</f>
        <v>ECUATORIANO(A) INDIGENA</v>
      </c>
      <c r="AC320" s="4" t="str">
        <f>VLOOKUP(A320,'REPORTE'!$A$1:$AG$1961,30,0)</f>
        <v>Secundaria</v>
      </c>
      <c r="AD320" s="4" t="str">
        <f>VLOOKUP(A320,'REPORTE'!$A$1:$AG$1961,31,0)</f>
        <v>CHIMBORAZO</v>
      </c>
      <c r="AE320" s="4" t="str">
        <f>VLOOKUP(A320,'REPORTE'!$A$1:$AG$1961,32,0)</f>
        <v>RIOBAMBA</v>
      </c>
      <c r="AF320" s="4" t="str">
        <f>VLOOKUP(A320,'REPORTE'!$A$1:$AG$1961,33,0)</f>
        <v>CACHA (CAB EN MACHANGARA)</v>
      </c>
      <c r="AG320" s="4" t="str">
        <f>VLOOKUP(AF320,PROVINCIAS!$F$1:$G$1171,2,0)</f>
        <v>RURAL</v>
      </c>
    </row>
    <row r="321" spans="1:33" customFormat="1" hidden="1" x14ac:dyDescent="0.45">
      <c r="A321" s="4">
        <v>1001411</v>
      </c>
      <c r="B321" s="4" t="s">
        <v>9906</v>
      </c>
      <c r="C321" s="7">
        <v>604437947</v>
      </c>
      <c r="D321" s="8">
        <v>35</v>
      </c>
      <c r="E321" s="4" t="s">
        <v>36</v>
      </c>
      <c r="F321" s="4">
        <v>1001817</v>
      </c>
      <c r="G321" s="4">
        <v>24</v>
      </c>
      <c r="H321" s="4">
        <v>4</v>
      </c>
      <c r="I321" s="4" t="str">
        <f t="shared" si="4"/>
        <v>A1</v>
      </c>
      <c r="J321" s="4" t="s">
        <v>10468</v>
      </c>
      <c r="K321" s="4" t="s">
        <v>10469</v>
      </c>
      <c r="L321" s="9">
        <v>44419</v>
      </c>
      <c r="M321" s="9">
        <v>45163</v>
      </c>
      <c r="N321" s="9">
        <v>44617</v>
      </c>
      <c r="O321" s="4">
        <v>3000</v>
      </c>
      <c r="P321" s="4">
        <v>2507.9499999999998</v>
      </c>
      <c r="Q321" s="4">
        <v>21.5</v>
      </c>
      <c r="R321" s="4" t="s">
        <v>10995</v>
      </c>
      <c r="S321" s="4" t="s">
        <v>348</v>
      </c>
      <c r="T321" s="4" t="str">
        <f>VLOOKUP(A321,'REPORTE'!$A$1:$AG$1961,19,0)</f>
        <v>Venta al por mayor de frutas, legumbres y hortalizas.</v>
      </c>
      <c r="U321" s="4" t="str">
        <f>VLOOKUP(A321,'REPORTE'!$A$1:$AG$1961,20,0)</f>
        <v>Venta al por mayor varios</v>
      </c>
      <c r="V321" s="4">
        <v>1001492</v>
      </c>
      <c r="W321" s="4" t="s">
        <v>11610</v>
      </c>
      <c r="X321" s="4" t="s">
        <v>11898</v>
      </c>
      <c r="Y321" s="4" t="s">
        <v>12072</v>
      </c>
      <c r="Z321" s="4" t="s">
        <v>12111</v>
      </c>
      <c r="AA321" s="4" t="s">
        <v>665</v>
      </c>
      <c r="AB321" s="4" t="str">
        <f>VLOOKUP(A321,'REPORTE'!$A$1:$AG$1961,5,0)</f>
        <v>ECUATORIANO(A) INDIGENA</v>
      </c>
      <c r="AC321" s="4" t="str">
        <f>VLOOKUP(A321,'REPORTE'!$A$1:$AG$1961,30,0)</f>
        <v>Primaria</v>
      </c>
      <c r="AD321" s="4" t="str">
        <f>VLOOKUP(A321,'REPORTE'!$A$1:$AG$1961,31,0)</f>
        <v>PICHINCHA</v>
      </c>
      <c r="AE321" s="4" t="str">
        <f>VLOOKUP(A321,'REPORTE'!$A$1:$AG$1961,32,0)</f>
        <v>QUITO</v>
      </c>
      <c r="AF321" s="4" t="str">
        <f>VLOOKUP(A321,'REPORTE'!$A$1:$AG$1961,33,0)</f>
        <v>COTOCOLLAO</v>
      </c>
      <c r="AG321" s="4" t="str">
        <f>VLOOKUP(AF321,PROVINCIAS!$F$1:$G$1171,2,0)</f>
        <v>URBANA</v>
      </c>
    </row>
    <row r="322" spans="1:33" x14ac:dyDescent="0.45">
      <c r="A322" s="77">
        <v>1000036</v>
      </c>
      <c r="B322" s="77" t="s">
        <v>9907</v>
      </c>
      <c r="C322" s="78">
        <v>600036321</v>
      </c>
      <c r="D322" s="79">
        <v>76</v>
      </c>
      <c r="E322" s="77" t="s">
        <v>59</v>
      </c>
      <c r="F322" s="77">
        <v>1001822</v>
      </c>
      <c r="G322" s="77">
        <v>18</v>
      </c>
      <c r="H322" s="77">
        <v>0</v>
      </c>
      <c r="I322" s="77" t="str">
        <f t="shared" si="4"/>
        <v>A1</v>
      </c>
      <c r="J322" s="77" t="s">
        <v>10466</v>
      </c>
      <c r="K322" s="77" t="s">
        <v>10467</v>
      </c>
      <c r="L322" s="80">
        <v>44421</v>
      </c>
      <c r="M322" s="80">
        <v>44967</v>
      </c>
      <c r="N322" s="81" t="s">
        <v>776</v>
      </c>
      <c r="O322" s="77">
        <v>2500</v>
      </c>
      <c r="P322" s="77">
        <v>1732.56</v>
      </c>
      <c r="Q322" s="77">
        <v>16</v>
      </c>
      <c r="R322" s="77" t="s">
        <v>10994</v>
      </c>
      <c r="S322" s="77" t="s">
        <v>11000</v>
      </c>
      <c r="T322" s="77" t="str">
        <f>VLOOKUP(A322,'REPORTE'!$A$1:$AG$1961,19,0)</f>
        <v>Jubilado</v>
      </c>
      <c r="U322" s="77" t="str">
        <f>VLOOKUP(A322,'REPORTE'!$A$1:$AG$1961,20,0)</f>
        <v>Jubilado</v>
      </c>
      <c r="V322" s="77">
        <v>1000039</v>
      </c>
      <c r="W322" s="77" t="s">
        <v>11621</v>
      </c>
      <c r="X322" s="77" t="s">
        <v>11945</v>
      </c>
      <c r="Y322" s="77" t="s">
        <v>12072</v>
      </c>
      <c r="Z322" s="77" t="s">
        <v>12231</v>
      </c>
      <c r="AA322" s="77" t="s">
        <v>74</v>
      </c>
      <c r="AB322" s="77" t="str">
        <f>VLOOKUP(A322,'REPORTE'!$A$1:$AG$1961,5,0)</f>
        <v>ECUATORIANO(A)</v>
      </c>
      <c r="AC322" s="77" t="str">
        <f>VLOOKUP(A322,'REPORTE'!$A$1:$AG$1961,30,0)</f>
        <v>Secundaria</v>
      </c>
      <c r="AD322" s="77" t="str">
        <f>VLOOKUP(A322,'REPORTE'!$A$1:$AG$1961,31,0)</f>
        <v>CHIMBORAZO</v>
      </c>
      <c r="AE322" s="77" t="str">
        <f>VLOOKUP(A322,'REPORTE'!$A$1:$AG$1961,32,0)</f>
        <v>RIOBAMBA</v>
      </c>
      <c r="AF322" s="77" t="str">
        <f>VLOOKUP(A322,'REPORTE'!$A$1:$AG$1961,33,0)</f>
        <v>QUIMIAG</v>
      </c>
      <c r="AG322" s="77" t="str">
        <f>VLOOKUP(AF322,PROVINCIAS!$F$1:$G$1171,2,0)</f>
        <v>RURAL</v>
      </c>
    </row>
    <row r="323" spans="1:33" x14ac:dyDescent="0.45">
      <c r="A323" s="77">
        <v>1000153</v>
      </c>
      <c r="B323" s="77" t="s">
        <v>9908</v>
      </c>
      <c r="C323" s="78">
        <v>602344921</v>
      </c>
      <c r="D323" s="79">
        <v>54</v>
      </c>
      <c r="E323" s="77" t="s">
        <v>59</v>
      </c>
      <c r="F323" s="77">
        <v>1001827</v>
      </c>
      <c r="G323" s="77">
        <v>1</v>
      </c>
      <c r="H323" s="77">
        <v>0</v>
      </c>
      <c r="I323" s="77" t="str">
        <f t="shared" ref="I323:I386" si="5">+IF(H323&lt;=5,"A1",IF(H323&lt;=30,"A2",IF(H323&lt;=60,"A3",IF(H323&lt;=75,"B1",IF(H323&lt;=90,"B2",IF(H323&lt;=120,"C1",IF(H323&lt;=150,"C2",IF(H323&lt;=180,"D","E"))))))))</f>
        <v>A1</v>
      </c>
      <c r="J323" s="77" t="s">
        <v>10466</v>
      </c>
      <c r="K323" s="77" t="s">
        <v>10467</v>
      </c>
      <c r="L323" s="80">
        <v>44422</v>
      </c>
      <c r="M323" s="80">
        <v>44774</v>
      </c>
      <c r="N323" s="81" t="s">
        <v>776</v>
      </c>
      <c r="O323" s="77">
        <v>500</v>
      </c>
      <c r="P323" s="77">
        <v>500</v>
      </c>
      <c r="Q323" s="77">
        <v>14</v>
      </c>
      <c r="R323" s="77" t="s">
        <v>10994</v>
      </c>
      <c r="S323" s="77" t="s">
        <v>11000</v>
      </c>
      <c r="T323" s="77" t="str">
        <f>VLOOKUP(A323,'REPORTE'!$A$1:$AG$1961,19,0)</f>
        <v>Venta al por mayor de frutas, legumbres y hortalizas.</v>
      </c>
      <c r="U323" s="77" t="str">
        <f>VLOOKUP(A323,'REPORTE'!$A$1:$AG$1961,20,0)</f>
        <v>Venta al por mayor varios</v>
      </c>
      <c r="V323" s="77">
        <v>1000193</v>
      </c>
      <c r="W323" s="77" t="s">
        <v>11250</v>
      </c>
      <c r="X323" s="77" t="s">
        <v>11946</v>
      </c>
      <c r="Y323" s="77" t="s">
        <v>12072</v>
      </c>
      <c r="Z323" s="77" t="s">
        <v>11150</v>
      </c>
      <c r="AA323" s="77" t="s">
        <v>665</v>
      </c>
      <c r="AB323" s="77" t="str">
        <f>VLOOKUP(A323,'REPORTE'!$A$1:$AG$1961,5,0)</f>
        <v>ECUATORIANO(A) INDIGENA</v>
      </c>
      <c r="AC323" s="77" t="str">
        <f>VLOOKUP(A323,'REPORTE'!$A$1:$AG$1961,30,0)</f>
        <v>Secundaria</v>
      </c>
      <c r="AD323" s="77" t="str">
        <f>VLOOKUP(A323,'REPORTE'!$A$1:$AG$1961,31,0)</f>
        <v>CHIMBORAZO</v>
      </c>
      <c r="AE323" s="77" t="str">
        <f>VLOOKUP(A323,'REPORTE'!$A$1:$AG$1961,32,0)</f>
        <v>RIOBAMBA</v>
      </c>
      <c r="AF323" s="77" t="str">
        <f>VLOOKUP(A323,'REPORTE'!$A$1:$AG$1961,33,0)</f>
        <v>YARUQUIES</v>
      </c>
      <c r="AG323" s="77" t="str">
        <f>VLOOKUP(AF323,PROVINCIAS!$F$1:$G$1171,2,0)</f>
        <v>URBANA</v>
      </c>
    </row>
    <row r="324" spans="1:33" customFormat="1" hidden="1" x14ac:dyDescent="0.45">
      <c r="A324" s="4">
        <v>1001003</v>
      </c>
      <c r="B324" s="4" t="s">
        <v>9909</v>
      </c>
      <c r="C324" s="7">
        <v>604786533</v>
      </c>
      <c r="D324" s="8">
        <v>25</v>
      </c>
      <c r="E324" s="4" t="s">
        <v>36</v>
      </c>
      <c r="F324" s="4">
        <v>1001824</v>
      </c>
      <c r="G324" s="4">
        <v>8</v>
      </c>
      <c r="H324" s="4">
        <v>4</v>
      </c>
      <c r="I324" s="4" t="str">
        <f t="shared" si="5"/>
        <v>A1</v>
      </c>
      <c r="J324" s="4" t="s">
        <v>10468</v>
      </c>
      <c r="K324" s="4" t="s">
        <v>10469</v>
      </c>
      <c r="L324" s="9">
        <v>44422</v>
      </c>
      <c r="M324" s="9">
        <v>44676</v>
      </c>
      <c r="N324" s="9">
        <v>44617</v>
      </c>
      <c r="O324" s="4">
        <v>3000</v>
      </c>
      <c r="P324" s="4">
        <v>1096.29</v>
      </c>
      <c r="Q324" s="4">
        <v>21.5</v>
      </c>
      <c r="R324" s="4" t="s">
        <v>10995</v>
      </c>
      <c r="S324" s="4" t="s">
        <v>11136</v>
      </c>
      <c r="T324" s="4" t="str">
        <f>VLOOKUP(A324,'REPORTE'!$A$1:$AG$1961,19,0)</f>
        <v>Venta al por mayor de frutas, legumbres y hortalizas.</v>
      </c>
      <c r="U324" s="4" t="str">
        <f>VLOOKUP(A324,'REPORTE'!$A$1:$AG$1961,20,0)</f>
        <v>Venta al por mayor varios</v>
      </c>
      <c r="V324" s="4">
        <v>1001072</v>
      </c>
      <c r="W324" s="4" t="s">
        <v>11622</v>
      </c>
      <c r="X324" s="4" t="s">
        <v>11836</v>
      </c>
      <c r="Y324" s="4" t="s">
        <v>12072</v>
      </c>
      <c r="Z324" s="4" t="s">
        <v>12095</v>
      </c>
      <c r="AA324" s="4" t="s">
        <v>74</v>
      </c>
      <c r="AB324" s="4" t="str">
        <f>VLOOKUP(A324,'REPORTE'!$A$1:$AG$1961,5,0)</f>
        <v>ECUATORIANO(A)</v>
      </c>
      <c r="AC324" s="4" t="str">
        <f>VLOOKUP(A324,'REPORTE'!$A$1:$AG$1961,30,0)</f>
        <v>Secundaria</v>
      </c>
      <c r="AD324" s="4" t="str">
        <f>VLOOKUP(A324,'REPORTE'!$A$1:$AG$1961,31,0)</f>
        <v>CHIMBORAZO</v>
      </c>
      <c r="AE324" s="4" t="str">
        <f>VLOOKUP(A324,'REPORTE'!$A$1:$AG$1961,32,0)</f>
        <v>RIOBAMBA</v>
      </c>
      <c r="AF324" s="4" t="str">
        <f>VLOOKUP(A324,'REPORTE'!$A$1:$AG$1961,33,0)</f>
        <v>LIZARZABURU</v>
      </c>
      <c r="AG324" s="4" t="str">
        <f>VLOOKUP(AF324,PROVINCIAS!$F$1:$G$1171,2,0)</f>
        <v>URBANA</v>
      </c>
    </row>
    <row r="325" spans="1:33" customFormat="1" hidden="1" x14ac:dyDescent="0.45">
      <c r="A325" s="4">
        <v>1001423</v>
      </c>
      <c r="B325" s="4" t="s">
        <v>9910</v>
      </c>
      <c r="C325" s="7">
        <v>1753719044</v>
      </c>
      <c r="D325" s="8">
        <v>22</v>
      </c>
      <c r="E325" s="4" t="s">
        <v>36</v>
      </c>
      <c r="F325" s="4">
        <v>1001828</v>
      </c>
      <c r="G325" s="4">
        <v>9</v>
      </c>
      <c r="H325" s="4">
        <v>0</v>
      </c>
      <c r="I325" s="4" t="str">
        <f t="shared" si="5"/>
        <v>A1</v>
      </c>
      <c r="J325" s="4" t="s">
        <v>10468</v>
      </c>
      <c r="K325" s="4" t="s">
        <v>10469</v>
      </c>
      <c r="L325" s="9">
        <v>44422</v>
      </c>
      <c r="M325" s="9">
        <v>44696</v>
      </c>
      <c r="N325" s="10" t="s">
        <v>776</v>
      </c>
      <c r="O325" s="4">
        <v>500</v>
      </c>
      <c r="P325" s="4">
        <v>177.46</v>
      </c>
      <c r="Q325" s="4">
        <v>23</v>
      </c>
      <c r="R325" s="4" t="s">
        <v>10994</v>
      </c>
      <c r="S325" s="4" t="s">
        <v>11007</v>
      </c>
      <c r="T325" s="4" t="str">
        <f>VLOOKUP(A325,'REPORTE'!$A$1:$AG$1961,19,0)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U325" s="4" t="str">
        <f>VLOOKUP(A325,'REPORTE'!$A$1:$AG$1961,20,0)</f>
        <v>Actividades de otorgamiento y fromación</v>
      </c>
      <c r="V325" s="4">
        <v>1001504</v>
      </c>
      <c r="W325" s="4" t="s">
        <v>11251</v>
      </c>
      <c r="X325" s="4" t="s">
        <v>11832</v>
      </c>
      <c r="Y325" s="4" t="s">
        <v>12072</v>
      </c>
      <c r="Z325" s="4" t="s">
        <v>12232</v>
      </c>
      <c r="AA325" s="4" t="s">
        <v>609</v>
      </c>
      <c r="AB325" s="4" t="str">
        <f>VLOOKUP(A325,'REPORTE'!$A$1:$AG$1961,5,0)</f>
        <v>ECUATORIANO(A) INDIGENA</v>
      </c>
      <c r="AC325" s="4" t="str">
        <f>VLOOKUP(A325,'REPORTE'!$A$1:$AG$1961,30,0)</f>
        <v>Secundaria</v>
      </c>
      <c r="AD325" s="4" t="str">
        <f>VLOOKUP(A325,'REPORTE'!$A$1:$AG$1961,31,0)</f>
        <v>CHIMBORAZO</v>
      </c>
      <c r="AE325" s="4" t="str">
        <f>VLOOKUP(A325,'REPORTE'!$A$1:$AG$1961,32,0)</f>
        <v>COLTA</v>
      </c>
      <c r="AF325" s="4" t="str">
        <f>VLOOKUP(A325,'REPORTE'!$A$1:$AG$1961,33,0)</f>
        <v>SICALPA</v>
      </c>
      <c r="AG325" s="4" t="str">
        <f>VLOOKUP(AF325,PROVINCIAS!$F$1:$G$1171,2,0)</f>
        <v>URBANA</v>
      </c>
    </row>
    <row r="326" spans="1:33" customFormat="1" hidden="1" x14ac:dyDescent="0.45">
      <c r="A326" s="4">
        <v>1000543</v>
      </c>
      <c r="B326" s="4" t="s">
        <v>9911</v>
      </c>
      <c r="C326" s="7">
        <v>601865033</v>
      </c>
      <c r="D326" s="8">
        <v>58</v>
      </c>
      <c r="E326" s="4" t="s">
        <v>59</v>
      </c>
      <c r="F326" s="4">
        <v>1001832</v>
      </c>
      <c r="G326" s="4">
        <v>4</v>
      </c>
      <c r="H326" s="4">
        <v>96</v>
      </c>
      <c r="I326" s="4" t="str">
        <f t="shared" si="5"/>
        <v>C1</v>
      </c>
      <c r="J326" s="4" t="s">
        <v>10468</v>
      </c>
      <c r="K326" s="4" t="s">
        <v>10469</v>
      </c>
      <c r="L326" s="9">
        <v>44424</v>
      </c>
      <c r="M326" s="9">
        <v>44555</v>
      </c>
      <c r="N326" s="9">
        <v>44525</v>
      </c>
      <c r="O326" s="4">
        <v>300</v>
      </c>
      <c r="P326" s="4">
        <v>154.84</v>
      </c>
      <c r="Q326" s="4">
        <v>23</v>
      </c>
      <c r="R326" s="4" t="s">
        <v>10993</v>
      </c>
      <c r="S326" s="4" t="s">
        <v>244</v>
      </c>
      <c r="T326" s="4" t="str">
        <f>VLOOKUP(A326,'REPORTE'!$A$1:$AG$1961,19,0)</f>
        <v>Servicios de taxis.</v>
      </c>
      <c r="U326" s="4" t="str">
        <f>VLOOKUP(A326,'REPORTE'!$A$1:$AG$1961,20,0)</f>
        <v>Servicios Varios</v>
      </c>
      <c r="V326" s="4">
        <v>1000616</v>
      </c>
      <c r="W326" s="4" t="s">
        <v>11252</v>
      </c>
      <c r="X326" s="4" t="s">
        <v>11838</v>
      </c>
      <c r="Y326" s="4" t="s">
        <v>12072</v>
      </c>
      <c r="Z326" s="4" t="s">
        <v>12102</v>
      </c>
      <c r="AA326" s="4" t="s">
        <v>609</v>
      </c>
      <c r="AB326" s="4" t="str">
        <f>VLOOKUP(A326,'REPORTE'!$A$1:$AG$1961,5,0)</f>
        <v>ECUATORIANO(A) INDIGENA</v>
      </c>
      <c r="AC326" s="4" t="str">
        <f>VLOOKUP(A326,'REPORTE'!$A$1:$AG$1961,30,0)</f>
        <v>Secundaria</v>
      </c>
      <c r="AD326" s="4" t="str">
        <f>VLOOKUP(A326,'REPORTE'!$A$1:$AG$1961,31,0)</f>
        <v>PICHINCHA</v>
      </c>
      <c r="AE326" s="4" t="str">
        <f>VLOOKUP(A326,'REPORTE'!$A$1:$AG$1961,32,0)</f>
        <v>QUITO</v>
      </c>
      <c r="AF326" s="4" t="str">
        <f>VLOOKUP(A326,'REPORTE'!$A$1:$AG$1961,33,0)</f>
        <v>COTOCOLLAO</v>
      </c>
      <c r="AG326" s="4" t="str">
        <f>VLOOKUP(AF326,PROVINCIAS!$F$1:$G$1171,2,0)</f>
        <v>URBANA</v>
      </c>
    </row>
    <row r="327" spans="1:33" customFormat="1" hidden="1" x14ac:dyDescent="0.45">
      <c r="A327" s="4">
        <v>1000713</v>
      </c>
      <c r="B327" s="4" t="s">
        <v>9912</v>
      </c>
      <c r="C327" s="7">
        <v>1719199455</v>
      </c>
      <c r="D327" s="8">
        <v>35</v>
      </c>
      <c r="E327" s="4" t="s">
        <v>59</v>
      </c>
      <c r="F327" s="4">
        <v>1001833</v>
      </c>
      <c r="G327" s="4">
        <v>12</v>
      </c>
      <c r="H327" s="4">
        <v>0</v>
      </c>
      <c r="I327" s="4" t="str">
        <f t="shared" si="5"/>
        <v>A1</v>
      </c>
      <c r="J327" s="4" t="s">
        <v>10468</v>
      </c>
      <c r="K327" s="4" t="s">
        <v>10469</v>
      </c>
      <c r="L327" s="9">
        <v>44424</v>
      </c>
      <c r="M327" s="9">
        <v>44793</v>
      </c>
      <c r="N327" s="10" t="s">
        <v>776</v>
      </c>
      <c r="O327" s="4">
        <v>5000</v>
      </c>
      <c r="P327" s="4">
        <v>2637.71</v>
      </c>
      <c r="Q327" s="4">
        <v>18.989999999999998</v>
      </c>
      <c r="R327" s="4" t="s">
        <v>10994</v>
      </c>
      <c r="S327" s="4" t="s">
        <v>244</v>
      </c>
      <c r="T327" s="4" t="str">
        <f>VLOOKUP(A327,'REPORTE'!$A$1:$AG$1961,19,0)</f>
        <v>Creación y colocación de anuncios de publicidad al aire libre en: carteles, tableros, boletines y carteleras, decoración de escaparates, diseño de salas de exhibición, colocación de anuncios en automóviles y buses, actividades de perifoneo, etcétera.</v>
      </c>
      <c r="U327" s="4" t="str">
        <f>VLOOKUP(A327,'REPORTE'!$A$1:$AG$1961,20,0)</f>
        <v>Activiades de carga y descarga, tratamiento de alimentos</v>
      </c>
      <c r="V327" s="4">
        <v>1000782</v>
      </c>
      <c r="W327" s="4" t="s">
        <v>11623</v>
      </c>
      <c r="X327" s="4" t="s">
        <v>11898</v>
      </c>
      <c r="Y327" s="4" t="s">
        <v>12072</v>
      </c>
      <c r="Z327" s="4" t="s">
        <v>12233</v>
      </c>
      <c r="AA327" s="4" t="s">
        <v>609</v>
      </c>
      <c r="AB327" s="4" t="str">
        <f>VLOOKUP(A327,'REPORTE'!$A$1:$AG$1961,5,0)</f>
        <v>ECUATORIANO(A) INDIGENA</v>
      </c>
      <c r="AC327" s="4" t="str">
        <f>VLOOKUP(A327,'REPORTE'!$A$1:$AG$1961,30,0)</f>
        <v>Secundaria</v>
      </c>
      <c r="AD327" s="4" t="str">
        <f>VLOOKUP(A327,'REPORTE'!$A$1:$AG$1961,31,0)</f>
        <v>PICHINCHA</v>
      </c>
      <c r="AE327" s="4" t="str">
        <f>VLOOKUP(A327,'REPORTE'!$A$1:$AG$1961,32,0)</f>
        <v>QUITO</v>
      </c>
      <c r="AF327" s="4" t="str">
        <f>VLOOKUP(A327,'REPORTE'!$A$1:$AG$1961,33,0)</f>
        <v>LA LIBERTAD</v>
      </c>
      <c r="AG327" s="4" t="str">
        <f>VLOOKUP(AF327,PROVINCIAS!$F$1:$G$1171,2,0)</f>
        <v>RURAL</v>
      </c>
    </row>
    <row r="328" spans="1:33" customFormat="1" hidden="1" x14ac:dyDescent="0.45">
      <c r="A328" s="4">
        <v>1001351</v>
      </c>
      <c r="B328" s="4" t="s">
        <v>9913</v>
      </c>
      <c r="C328" s="7">
        <v>1711357044</v>
      </c>
      <c r="D328" s="8">
        <v>49</v>
      </c>
      <c r="E328" s="4" t="s">
        <v>36</v>
      </c>
      <c r="F328" s="4">
        <v>1001831</v>
      </c>
      <c r="G328" s="4">
        <v>12</v>
      </c>
      <c r="H328" s="4">
        <v>0</v>
      </c>
      <c r="I328" s="4" t="str">
        <f t="shared" si="5"/>
        <v>A1</v>
      </c>
      <c r="J328" s="4" t="s">
        <v>10468</v>
      </c>
      <c r="K328" s="4" t="s">
        <v>10469</v>
      </c>
      <c r="L328" s="9">
        <v>44424</v>
      </c>
      <c r="M328" s="9">
        <v>44809</v>
      </c>
      <c r="N328" s="10" t="s">
        <v>776</v>
      </c>
      <c r="O328" s="4">
        <v>5000</v>
      </c>
      <c r="P328" s="4">
        <v>3117.19</v>
      </c>
      <c r="Q328" s="4">
        <v>21.5</v>
      </c>
      <c r="R328" s="4" t="s">
        <v>10994</v>
      </c>
      <c r="S328" s="4" t="s">
        <v>11470</v>
      </c>
      <c r="T328" s="4" t="str">
        <f>VLOOKUP(A328,'REPORTE'!$A$1:$AG$1961,19,0)</f>
        <v>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gládulas y extractos glandulares, fabricación de productos quí­micos anticonceptivos de uso externo y de medicamentos anticonceptivos hormonales, fabricación de preparados para el diagnóstico médico, incluidas pruebas de embarazo, etcétera.</v>
      </c>
      <c r="U328" s="4" t="str">
        <f>VLOOKUP(A328,'REPORTE'!$A$1:$AG$1961,20,0)</f>
        <v>Fabricación de máquinaria y equipos</v>
      </c>
      <c r="V328" s="4">
        <v>1001428</v>
      </c>
      <c r="W328" s="4" t="s">
        <v>11624</v>
      </c>
      <c r="X328" s="4" t="s">
        <v>11849</v>
      </c>
      <c r="Y328" s="4" t="s">
        <v>12072</v>
      </c>
      <c r="Z328" s="4" t="s">
        <v>12234</v>
      </c>
      <c r="AA328" s="4" t="s">
        <v>609</v>
      </c>
      <c r="AB328" s="4" t="str">
        <f>VLOOKUP(A328,'REPORTE'!$A$1:$AG$1961,5,0)</f>
        <v>ECUATORIANO(A)</v>
      </c>
      <c r="AC328" s="4" t="str">
        <f>VLOOKUP(A328,'REPORTE'!$A$1:$AG$1961,30,0)</f>
        <v>Secundaria</v>
      </c>
      <c r="AD328" s="4" t="str">
        <f>VLOOKUP(A328,'REPORTE'!$A$1:$AG$1961,31,0)</f>
        <v>PICHINCHA</v>
      </c>
      <c r="AE328" s="4" t="str">
        <f>VLOOKUP(A328,'REPORTE'!$A$1:$AG$1961,32,0)</f>
        <v>QUITO</v>
      </c>
      <c r="AF328" s="4" t="str">
        <f>VLOOKUP(A328,'REPORTE'!$A$1:$AG$1961,33,0)</f>
        <v>CHIMBACALLE</v>
      </c>
      <c r="AG328" s="4" t="str">
        <f>VLOOKUP(AF328,PROVINCIAS!$F$1:$G$1171,2,0)</f>
        <v>URBANA</v>
      </c>
    </row>
    <row r="329" spans="1:33" customFormat="1" hidden="1" x14ac:dyDescent="0.45">
      <c r="A329" s="4">
        <v>1001068</v>
      </c>
      <c r="B329" s="4" t="s">
        <v>9914</v>
      </c>
      <c r="C329" s="7">
        <v>1755695820</v>
      </c>
      <c r="D329" s="8">
        <v>24</v>
      </c>
      <c r="E329" s="4" t="s">
        <v>59</v>
      </c>
      <c r="F329" s="4">
        <v>1001836</v>
      </c>
      <c r="G329" s="4">
        <v>24</v>
      </c>
      <c r="H329" s="4">
        <v>4</v>
      </c>
      <c r="I329" s="4" t="str">
        <f t="shared" si="5"/>
        <v>A1</v>
      </c>
      <c r="J329" s="4" t="s">
        <v>10468</v>
      </c>
      <c r="K329" s="4" t="s">
        <v>10469</v>
      </c>
      <c r="L329" s="9">
        <v>44425</v>
      </c>
      <c r="M329" s="9">
        <v>45163</v>
      </c>
      <c r="N329" s="9">
        <v>44617</v>
      </c>
      <c r="O329" s="4">
        <v>6500</v>
      </c>
      <c r="P329" s="4">
        <v>5408.98</v>
      </c>
      <c r="Q329" s="4">
        <v>21.5</v>
      </c>
      <c r="R329" s="4" t="s">
        <v>10995</v>
      </c>
      <c r="S329" s="4" t="s">
        <v>11471</v>
      </c>
      <c r="T329" s="4" t="str">
        <f>VLOOKUP(A329,'REPORTE'!$A$1:$AG$1961,19,0)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329" s="4" t="str">
        <f>VLOOKUP(A329,'REPORTE'!$A$1:$AG$1961,20,0)</f>
        <v>Venta al por mayor varios</v>
      </c>
      <c r="V329" s="4">
        <v>1001140</v>
      </c>
      <c r="W329" s="4" t="s">
        <v>11625</v>
      </c>
      <c r="X329" s="4" t="s">
        <v>11888</v>
      </c>
      <c r="Y329" s="4" t="s">
        <v>12072</v>
      </c>
      <c r="Z329" s="4" t="s">
        <v>11150</v>
      </c>
      <c r="AA329" s="4" t="s">
        <v>609</v>
      </c>
      <c r="AB329" s="4" t="str">
        <f>VLOOKUP(A329,'REPORTE'!$A$1:$AG$1961,5,0)</f>
        <v>ECUATORIANO(A) INDIGENA</v>
      </c>
      <c r="AC329" s="4" t="str">
        <f>VLOOKUP(A329,'REPORTE'!$A$1:$AG$1961,30,0)</f>
        <v>Secundaria</v>
      </c>
      <c r="AD329" s="4" t="str">
        <f>VLOOKUP(A329,'REPORTE'!$A$1:$AG$1961,31,0)</f>
        <v>COTOPAXI</v>
      </c>
      <c r="AE329" s="4" t="str">
        <f>VLOOKUP(A329,'REPORTE'!$A$1:$AG$1961,32,0)</f>
        <v>PUJILI</v>
      </c>
      <c r="AF329" s="4" t="str">
        <f>VLOOKUP(A329,'REPORTE'!$A$1:$AG$1961,33,0)</f>
        <v>ZUMBAHUA</v>
      </c>
      <c r="AG329" s="4" t="str">
        <f>VLOOKUP(AF329,PROVINCIAS!$F$1:$G$1171,2,0)</f>
        <v>RURAL</v>
      </c>
    </row>
    <row r="330" spans="1:33" customFormat="1" hidden="1" x14ac:dyDescent="0.45">
      <c r="A330" s="4">
        <v>1001275</v>
      </c>
      <c r="B330" s="4" t="s">
        <v>9915</v>
      </c>
      <c r="C330" s="7">
        <v>1706821897</v>
      </c>
      <c r="D330" s="8">
        <v>62</v>
      </c>
      <c r="E330" s="4" t="s">
        <v>36</v>
      </c>
      <c r="F330" s="4">
        <v>1001838</v>
      </c>
      <c r="G330" s="4">
        <v>10</v>
      </c>
      <c r="H330" s="4">
        <v>0</v>
      </c>
      <c r="I330" s="4" t="str">
        <f t="shared" si="5"/>
        <v>A1</v>
      </c>
      <c r="J330" s="4" t="s">
        <v>10468</v>
      </c>
      <c r="K330" s="4" t="s">
        <v>10469</v>
      </c>
      <c r="L330" s="9">
        <v>44425</v>
      </c>
      <c r="M330" s="9">
        <v>44737</v>
      </c>
      <c r="N330" s="10" t="s">
        <v>776</v>
      </c>
      <c r="O330" s="4">
        <v>500</v>
      </c>
      <c r="P330" s="4">
        <v>215.09</v>
      </c>
      <c r="Q330" s="4">
        <v>23</v>
      </c>
      <c r="R330" s="4" t="s">
        <v>10994</v>
      </c>
      <c r="S330" s="4" t="s">
        <v>11061</v>
      </c>
      <c r="T330" s="4" t="str">
        <f>VLOOKUP(A330,'REPORTE'!$A$1:$AG$1961,19,0)</f>
        <v>Escuelas de cosmética y de peluquerí­a.</v>
      </c>
      <c r="U330" s="4" t="str">
        <f>VLOOKUP(A330,'REPORTE'!$A$1:$AG$1961,20,0)</f>
        <v>Escuelas de aprendizaje</v>
      </c>
      <c r="V330" s="4">
        <v>1001352</v>
      </c>
      <c r="W330" s="4" t="s">
        <v>11253</v>
      </c>
      <c r="X330" s="4" t="s">
        <v>11859</v>
      </c>
      <c r="Y330" s="4" t="s">
        <v>12072</v>
      </c>
      <c r="Z330" s="4" t="s">
        <v>12235</v>
      </c>
      <c r="AA330" s="4" t="s">
        <v>609</v>
      </c>
      <c r="AB330" s="4" t="str">
        <f>VLOOKUP(A330,'REPORTE'!$A$1:$AG$1961,5,0)</f>
        <v>ECUATORIANO(A)</v>
      </c>
      <c r="AC330" s="4" t="str">
        <f>VLOOKUP(A330,'REPORTE'!$A$1:$AG$1961,30,0)</f>
        <v>Secundaria</v>
      </c>
      <c r="AD330" s="4" t="str">
        <f>VLOOKUP(A330,'REPORTE'!$A$1:$AG$1961,31,0)</f>
        <v>PICHINCHA</v>
      </c>
      <c r="AE330" s="4" t="str">
        <f>VLOOKUP(A330,'REPORTE'!$A$1:$AG$1961,32,0)</f>
        <v>QUITO</v>
      </c>
      <c r="AF330" s="4" t="str">
        <f>VLOOKUP(A330,'REPORTE'!$A$1:$AG$1961,33,0)</f>
        <v>IÑAQUITO</v>
      </c>
      <c r="AG330" s="4" t="str">
        <f>VLOOKUP(AF330,PROVINCIAS!$F$1:$G$1171,2,0)</f>
        <v>URBANA</v>
      </c>
    </row>
    <row r="331" spans="1:33" customFormat="1" hidden="1" x14ac:dyDescent="0.45">
      <c r="A331" s="4">
        <v>1001336</v>
      </c>
      <c r="B331" s="4" t="s">
        <v>9916</v>
      </c>
      <c r="C331" s="7">
        <v>1754043014</v>
      </c>
      <c r="D331" s="8">
        <v>22</v>
      </c>
      <c r="E331" s="4" t="s">
        <v>59</v>
      </c>
      <c r="F331" s="4">
        <v>1001837</v>
      </c>
      <c r="G331" s="4">
        <v>12</v>
      </c>
      <c r="H331" s="4">
        <v>4</v>
      </c>
      <c r="I331" s="4" t="str">
        <f t="shared" si="5"/>
        <v>A1</v>
      </c>
      <c r="J331" s="4" t="s">
        <v>10468</v>
      </c>
      <c r="K331" s="4" t="s">
        <v>10469</v>
      </c>
      <c r="L331" s="9">
        <v>44425</v>
      </c>
      <c r="M331" s="9">
        <v>44798</v>
      </c>
      <c r="N331" s="9">
        <v>44617</v>
      </c>
      <c r="O331" s="4">
        <v>2000</v>
      </c>
      <c r="P331" s="4">
        <v>1235.95</v>
      </c>
      <c r="Q331" s="4">
        <v>23</v>
      </c>
      <c r="R331" s="4" t="s">
        <v>10995</v>
      </c>
      <c r="S331" s="4" t="s">
        <v>348</v>
      </c>
      <c r="T331" s="4" t="str">
        <f>VLOOKUP(A331,'REPORTE'!$A$1:$AG$1961,19,0)</f>
        <v>Venta al por mayor de frutas, legumbres y hortalizas.</v>
      </c>
      <c r="U331" s="4" t="str">
        <f>VLOOKUP(A331,'REPORTE'!$A$1:$AG$1961,20,0)</f>
        <v>Venta al por mayor varios</v>
      </c>
      <c r="V331" s="4">
        <v>1001413</v>
      </c>
      <c r="W331" s="4" t="s">
        <v>11254</v>
      </c>
      <c r="X331" s="4" t="s">
        <v>11891</v>
      </c>
      <c r="Y331" s="4" t="s">
        <v>12072</v>
      </c>
      <c r="Z331" s="4" t="s">
        <v>11150</v>
      </c>
      <c r="AA331" s="4" t="s">
        <v>665</v>
      </c>
      <c r="AB331" s="4" t="str">
        <f>VLOOKUP(A331,'REPORTE'!$A$1:$AG$1961,5,0)</f>
        <v>ECUATORIANO(A)</v>
      </c>
      <c r="AC331" s="4" t="str">
        <f>VLOOKUP(A331,'REPORTE'!$A$1:$AG$1961,30,0)</f>
        <v>Secundaria</v>
      </c>
      <c r="AD331" s="4" t="str">
        <f>VLOOKUP(A331,'REPORTE'!$A$1:$AG$1961,31,0)</f>
        <v>PICHINCHA</v>
      </c>
      <c r="AE331" s="4" t="str">
        <f>VLOOKUP(A331,'REPORTE'!$A$1:$AG$1961,32,0)</f>
        <v>QUITO</v>
      </c>
      <c r="AF331" s="4" t="str">
        <f>VLOOKUP(A331,'REPORTE'!$A$1:$AG$1961,33,0)</f>
        <v>LA MAGDALENA</v>
      </c>
      <c r="AG331" s="4" t="str">
        <f>VLOOKUP(AF331,PROVINCIAS!$F$1:$G$1171,2,0)</f>
        <v>URBANA</v>
      </c>
    </row>
    <row r="332" spans="1:33" customFormat="1" hidden="1" x14ac:dyDescent="0.45">
      <c r="A332" s="4">
        <v>1000283</v>
      </c>
      <c r="B332" s="4" t="s">
        <v>9917</v>
      </c>
      <c r="C332" s="7">
        <v>1702942861</v>
      </c>
      <c r="D332" s="8">
        <v>72</v>
      </c>
      <c r="E332" s="4" t="s">
        <v>36</v>
      </c>
      <c r="F332" s="4">
        <v>1001845</v>
      </c>
      <c r="G332" s="4">
        <v>18</v>
      </c>
      <c r="H332" s="4">
        <v>0</v>
      </c>
      <c r="I332" s="4" t="str">
        <f t="shared" si="5"/>
        <v>A1</v>
      </c>
      <c r="J332" s="4" t="s">
        <v>10468</v>
      </c>
      <c r="K332" s="4" t="s">
        <v>10469</v>
      </c>
      <c r="L332" s="9">
        <v>44429</v>
      </c>
      <c r="M332" s="9">
        <v>44992</v>
      </c>
      <c r="N332" s="10" t="s">
        <v>776</v>
      </c>
      <c r="O332" s="4">
        <v>1500</v>
      </c>
      <c r="P332" s="4">
        <v>1153.3499999999999</v>
      </c>
      <c r="Q332" s="4">
        <v>23</v>
      </c>
      <c r="R332" s="4" t="s">
        <v>10994</v>
      </c>
      <c r="S332" s="4" t="s">
        <v>11009</v>
      </c>
      <c r="T332" s="4" t="str">
        <f>VLOOKUP(A332,'REPORTE'!$A$1:$AG$1961,19,0)</f>
        <v>Elaboración de platos a base de carne o de pollo, estofados y comidas preparados al vacio, congeladas, envasadas, enlatadas o conservadas de otra manera.</v>
      </c>
      <c r="U332" s="4" t="str">
        <f>VLOOKUP(A332,'REPORTE'!$A$1:$AG$1961,20,0)</f>
        <v>Elaboración de alimentos</v>
      </c>
      <c r="V332" s="4">
        <v>1000343</v>
      </c>
      <c r="W332" s="4" t="s">
        <v>11255</v>
      </c>
      <c r="X332" s="4" t="s">
        <v>11865</v>
      </c>
      <c r="Y332" s="4" t="s">
        <v>12072</v>
      </c>
      <c r="Z332" s="4" t="s">
        <v>12236</v>
      </c>
      <c r="AA332" s="4" t="s">
        <v>609</v>
      </c>
      <c r="AB332" s="4" t="str">
        <f>VLOOKUP(A332,'REPORTE'!$A$1:$AG$1961,5,0)</f>
        <v>ECUATORIANO(A)</v>
      </c>
      <c r="AC332" s="4" t="str">
        <f>VLOOKUP(A332,'REPORTE'!$A$1:$AG$1961,30,0)</f>
        <v>Primaria</v>
      </c>
      <c r="AD332" s="4" t="str">
        <f>VLOOKUP(A332,'REPORTE'!$A$1:$AG$1961,31,0)</f>
        <v>PICHINCHA</v>
      </c>
      <c r="AE332" s="4" t="str">
        <f>VLOOKUP(A332,'REPORTE'!$A$1:$AG$1961,32,0)</f>
        <v>QUITO</v>
      </c>
      <c r="AF332" s="4" t="str">
        <f>VLOOKUP(A332,'REPORTE'!$A$1:$AG$1961,33,0)</f>
        <v>COTOCOLLAO</v>
      </c>
      <c r="AG332" s="4" t="str">
        <f>VLOOKUP(AF332,PROVINCIAS!$F$1:$G$1171,2,0)</f>
        <v>URBANA</v>
      </c>
    </row>
    <row r="333" spans="1:33" customFormat="1" hidden="1" x14ac:dyDescent="0.45">
      <c r="A333" s="4">
        <v>1001417</v>
      </c>
      <c r="B333" s="4" t="s">
        <v>9918</v>
      </c>
      <c r="C333" s="7">
        <v>1708149214</v>
      </c>
      <c r="D333" s="8">
        <v>53</v>
      </c>
      <c r="E333" s="4" t="s">
        <v>36</v>
      </c>
      <c r="F333" s="4">
        <v>1001844</v>
      </c>
      <c r="G333" s="4">
        <v>24</v>
      </c>
      <c r="H333" s="4">
        <v>14</v>
      </c>
      <c r="I333" s="4" t="str">
        <f t="shared" si="5"/>
        <v>A2</v>
      </c>
      <c r="J333" s="4" t="s">
        <v>10468</v>
      </c>
      <c r="K333" s="4" t="s">
        <v>10469</v>
      </c>
      <c r="L333" s="9">
        <v>44429</v>
      </c>
      <c r="M333" s="9">
        <v>45153</v>
      </c>
      <c r="N333" s="9">
        <v>44607</v>
      </c>
      <c r="O333" s="4">
        <v>5500</v>
      </c>
      <c r="P333" s="4">
        <v>4527.12</v>
      </c>
      <c r="Q333" s="4">
        <v>21.5</v>
      </c>
      <c r="R333" s="4" t="s">
        <v>10995</v>
      </c>
      <c r="S333" s="4" t="s">
        <v>11472</v>
      </c>
      <c r="T333" s="4" t="str">
        <f>VLOOKUP(A333,'REPORTE'!$A$1:$AG$1961,19,0)</f>
        <v>Empleado Privado</v>
      </c>
      <c r="U333" s="4" t="str">
        <f>VLOOKUP(A333,'REPORTE'!$A$1:$AG$1961,20,0)</f>
        <v>Empleado Privado</v>
      </c>
      <c r="V333" s="4">
        <v>1001498</v>
      </c>
      <c r="W333" s="4" t="s">
        <v>11626</v>
      </c>
      <c r="X333" s="4" t="s">
        <v>11836</v>
      </c>
      <c r="Y333" s="4" t="s">
        <v>12072</v>
      </c>
      <c r="Z333" s="4" t="s">
        <v>12078</v>
      </c>
      <c r="AA333" s="4" t="s">
        <v>46</v>
      </c>
      <c r="AB333" s="4" t="str">
        <f>VLOOKUP(A333,'REPORTE'!$A$1:$AG$1961,5,0)</f>
        <v>ECUATORIANO(A)</v>
      </c>
      <c r="AC333" s="4" t="str">
        <f>VLOOKUP(A333,'REPORTE'!$A$1:$AG$1961,30,0)</f>
        <v>Primaria</v>
      </c>
      <c r="AD333" s="4" t="str">
        <f>VLOOKUP(A333,'REPORTE'!$A$1:$AG$1961,31,0)</f>
        <v>COTOPAXI</v>
      </c>
      <c r="AE333" s="4" t="str">
        <f>VLOOKUP(A333,'REPORTE'!$A$1:$AG$1961,32,0)</f>
        <v>LATACUNGA</v>
      </c>
      <c r="AF333" s="4" t="str">
        <f>VLOOKUP(A333,'REPORTE'!$A$1:$AG$1961,33,0)</f>
        <v>TANICUCHI</v>
      </c>
      <c r="AG333" s="4" t="str">
        <f>VLOOKUP(AF333,PROVINCIAS!$F$1:$G$1171,2,0)</f>
        <v>RURAL</v>
      </c>
    </row>
    <row r="334" spans="1:33" customFormat="1" hidden="1" x14ac:dyDescent="0.45">
      <c r="A334" s="4">
        <v>1001424</v>
      </c>
      <c r="B334" s="4" t="s">
        <v>9919</v>
      </c>
      <c r="C334" s="7">
        <v>603148305</v>
      </c>
      <c r="D334" s="8">
        <v>47</v>
      </c>
      <c r="E334" s="4" t="s">
        <v>36</v>
      </c>
      <c r="F334" s="4">
        <v>1001843</v>
      </c>
      <c r="G334" s="4">
        <v>18</v>
      </c>
      <c r="H334" s="4">
        <v>0</v>
      </c>
      <c r="I334" s="4" t="str">
        <f t="shared" si="5"/>
        <v>A1</v>
      </c>
      <c r="J334" s="4" t="s">
        <v>10468</v>
      </c>
      <c r="K334" s="4" t="s">
        <v>10469</v>
      </c>
      <c r="L334" s="9">
        <v>44429</v>
      </c>
      <c r="M334" s="9">
        <v>44972</v>
      </c>
      <c r="N334" s="10" t="s">
        <v>776</v>
      </c>
      <c r="O334" s="4">
        <v>2000</v>
      </c>
      <c r="P334" s="4">
        <v>1403.76</v>
      </c>
      <c r="Q334" s="4">
        <v>23</v>
      </c>
      <c r="R334" s="4" t="s">
        <v>10994</v>
      </c>
      <c r="S334" s="4" t="s">
        <v>11050</v>
      </c>
      <c r="T334" s="4" t="str">
        <f>VLOOKUP(A334,'REPORTE'!$A$1:$AG$1961,19,0)</f>
        <v>Venta al por mayor de carne y productos cárnicos (incluidas las aves de corral).</v>
      </c>
      <c r="U334" s="4" t="str">
        <f>VLOOKUP(A334,'REPORTE'!$A$1:$AG$1961,20,0)</f>
        <v>Venta al por mayor varios</v>
      </c>
      <c r="V334" s="4">
        <v>1001505</v>
      </c>
      <c r="W334" s="4" t="s">
        <v>11204</v>
      </c>
      <c r="X334" s="4" t="s">
        <v>11876</v>
      </c>
      <c r="Y334" s="4" t="s">
        <v>12072</v>
      </c>
      <c r="Z334" s="4" t="s">
        <v>12237</v>
      </c>
      <c r="AA334" s="4" t="s">
        <v>665</v>
      </c>
      <c r="AB334" s="4" t="str">
        <f>VLOOKUP(A334,'REPORTE'!$A$1:$AG$1961,5,0)</f>
        <v>ECUATORIANO(A) INDIGENA</v>
      </c>
      <c r="AC334" s="4" t="str">
        <f>VLOOKUP(A334,'REPORTE'!$A$1:$AG$1961,30,0)</f>
        <v>Secundaria</v>
      </c>
      <c r="AD334" s="4" t="str">
        <f>VLOOKUP(A334,'REPORTE'!$A$1:$AG$1961,31,0)</f>
        <v>CHIMBORAZO</v>
      </c>
      <c r="AE334" s="4" t="str">
        <f>VLOOKUP(A334,'REPORTE'!$A$1:$AG$1961,32,0)</f>
        <v>COLTA</v>
      </c>
      <c r="AF334" s="4" t="str">
        <f>VLOOKUP(A334,'REPORTE'!$A$1:$AG$1961,33,0)</f>
        <v>COLUMBE</v>
      </c>
      <c r="AG334" s="4" t="str">
        <f>VLOOKUP(AF334,PROVINCIAS!$F$1:$G$1171,2,0)</f>
        <v>RURAL</v>
      </c>
    </row>
    <row r="335" spans="1:33" customFormat="1" hidden="1" x14ac:dyDescent="0.45">
      <c r="A335" s="4">
        <v>1000281</v>
      </c>
      <c r="B335" s="4" t="s">
        <v>9920</v>
      </c>
      <c r="C335" s="7">
        <v>1704133584</v>
      </c>
      <c r="D335" s="8">
        <v>52</v>
      </c>
      <c r="E335" s="4" t="s">
        <v>36</v>
      </c>
      <c r="F335" s="4">
        <v>1001851</v>
      </c>
      <c r="G335" s="4">
        <v>36</v>
      </c>
      <c r="H335" s="4">
        <v>4</v>
      </c>
      <c r="I335" s="4" t="str">
        <f t="shared" si="5"/>
        <v>A1</v>
      </c>
      <c r="J335" s="4" t="s">
        <v>10468</v>
      </c>
      <c r="K335" s="4" t="s">
        <v>10469</v>
      </c>
      <c r="L335" s="9">
        <v>44431</v>
      </c>
      <c r="M335" s="9">
        <v>45529</v>
      </c>
      <c r="N335" s="9">
        <v>44617</v>
      </c>
      <c r="O335" s="4">
        <v>5000</v>
      </c>
      <c r="P335" s="4">
        <v>4496.79</v>
      </c>
      <c r="Q335" s="4">
        <v>21.5</v>
      </c>
      <c r="R335" s="4" t="s">
        <v>10995</v>
      </c>
      <c r="S335" s="4" t="s">
        <v>11050</v>
      </c>
      <c r="T335" s="4" t="str">
        <f>VLOOKUP(A335,'REPORTE'!$A$1:$AG$1961,19,0)</f>
        <v>Explotación de mataderos que realizan actividades de sacrificio, faenamiento, preparación, producción y empacado de carne fresca refrigerada o congelada incluso en piezas o porciones individuales de aves de corral.</v>
      </c>
      <c r="U335" s="4" t="str">
        <f>VLOOKUP(A335,'REPORTE'!$A$1:$AG$1961,20,0)</f>
        <v>Explotaciones varias</v>
      </c>
      <c r="V335" s="4">
        <v>1000341</v>
      </c>
      <c r="W335" s="4" t="s">
        <v>11609</v>
      </c>
      <c r="X335" s="4" t="s">
        <v>11889</v>
      </c>
      <c r="Y335" s="4" t="s">
        <v>12072</v>
      </c>
      <c r="Z335" s="4" t="s">
        <v>11150</v>
      </c>
      <c r="AA335" s="4" t="s">
        <v>665</v>
      </c>
      <c r="AB335" s="4" t="str">
        <f>VLOOKUP(A335,'REPORTE'!$A$1:$AG$1961,5,0)</f>
        <v>ECUATORIANO(A)</v>
      </c>
      <c r="AC335" s="4" t="str">
        <f>VLOOKUP(A335,'REPORTE'!$A$1:$AG$1961,30,0)</f>
        <v>Primaria</v>
      </c>
      <c r="AD335" s="4" t="str">
        <f>VLOOKUP(A335,'REPORTE'!$A$1:$AG$1961,31,0)</f>
        <v>PICHINCHA</v>
      </c>
      <c r="AE335" s="4" t="str">
        <f>VLOOKUP(A335,'REPORTE'!$A$1:$AG$1961,32,0)</f>
        <v>QUITO</v>
      </c>
      <c r="AF335" s="4" t="str">
        <f>VLOOKUP(A335,'REPORTE'!$A$1:$AG$1961,33,0)</f>
        <v>COTOCOLLAO</v>
      </c>
      <c r="AG335" s="4" t="str">
        <f>VLOOKUP(AF335,PROVINCIAS!$F$1:$G$1171,2,0)</f>
        <v>URBANA</v>
      </c>
    </row>
    <row r="336" spans="1:33" customFormat="1" hidden="1" x14ac:dyDescent="0.45">
      <c r="A336" s="4">
        <v>1000305</v>
      </c>
      <c r="B336" s="4" t="s">
        <v>9921</v>
      </c>
      <c r="C336" s="7">
        <v>1757621204</v>
      </c>
      <c r="D336" s="8">
        <v>57</v>
      </c>
      <c r="E336" s="4" t="s">
        <v>36</v>
      </c>
      <c r="F336" s="4">
        <v>1001850</v>
      </c>
      <c r="G336" s="4">
        <v>20</v>
      </c>
      <c r="H336" s="4">
        <v>0</v>
      </c>
      <c r="I336" s="4" t="str">
        <f t="shared" si="5"/>
        <v>A1</v>
      </c>
      <c r="J336" s="4" t="s">
        <v>10468</v>
      </c>
      <c r="K336" s="4" t="s">
        <v>10469</v>
      </c>
      <c r="L336" s="9">
        <v>44431</v>
      </c>
      <c r="M336" s="9">
        <v>45061</v>
      </c>
      <c r="N336" s="10" t="s">
        <v>776</v>
      </c>
      <c r="O336" s="4">
        <v>2270</v>
      </c>
      <c r="P336" s="4">
        <v>1813.09</v>
      </c>
      <c r="Q336" s="4">
        <v>21.5</v>
      </c>
      <c r="R336" s="4" t="s">
        <v>10994</v>
      </c>
      <c r="S336" s="4" t="s">
        <v>11102</v>
      </c>
      <c r="T336" s="4" t="str">
        <f>VLOOKUP(A336,'REPORTE'!$A$1:$AG$1961,19,0)</f>
        <v>Actividades de confección a la medida de prendas de vestir (costureras, sastres).</v>
      </c>
      <c r="U336" s="4" t="str">
        <f>VLOOKUP(A336,'REPORTE'!$A$1:$AG$1961,20,0)</f>
        <v>Actividades de confección a la medida de prendas de vestir (costureras, sastres).</v>
      </c>
      <c r="V336" s="4">
        <v>1000365</v>
      </c>
      <c r="W336" s="4" t="s">
        <v>11627</v>
      </c>
      <c r="X336" s="4" t="s">
        <v>11947</v>
      </c>
      <c r="Y336" s="4" t="s">
        <v>12072</v>
      </c>
      <c r="Z336" s="4" t="s">
        <v>12238</v>
      </c>
      <c r="AA336" s="4" t="s">
        <v>665</v>
      </c>
      <c r="AB336" s="4" t="str">
        <f>VLOOKUP(A336,'REPORTE'!$A$1:$AG$1961,5,0)</f>
        <v>CUBANO(A)</v>
      </c>
      <c r="AC336" s="4" t="str">
        <f>VLOOKUP(A336,'REPORTE'!$A$1:$AG$1961,30,0)</f>
        <v>Primaria</v>
      </c>
      <c r="AD336" s="4" t="str">
        <f>VLOOKUP(A336,'REPORTE'!$A$1:$AG$1961,31,0)</f>
        <v>PICHINCHA</v>
      </c>
      <c r="AE336" s="4" t="str">
        <f>VLOOKUP(A336,'REPORTE'!$A$1:$AG$1961,32,0)</f>
        <v>QUITO</v>
      </c>
      <c r="AF336" s="4" t="str">
        <f>VLOOKUP(A336,'REPORTE'!$A$1:$AG$1961,33,0)</f>
        <v>COTOCOLLAO</v>
      </c>
      <c r="AG336" s="4" t="str">
        <f>VLOOKUP(AF336,PROVINCIAS!$F$1:$G$1171,2,0)</f>
        <v>URBANA</v>
      </c>
    </row>
    <row r="337" spans="1:33" customFormat="1" hidden="1" x14ac:dyDescent="0.45">
      <c r="A337" s="4">
        <v>1001044</v>
      </c>
      <c r="B337" s="4" t="s">
        <v>9922</v>
      </c>
      <c r="C337" s="7">
        <v>603671140</v>
      </c>
      <c r="D337" s="8">
        <v>29</v>
      </c>
      <c r="E337" s="4" t="s">
        <v>59</v>
      </c>
      <c r="F337" s="4">
        <v>1001848</v>
      </c>
      <c r="G337" s="4">
        <v>12</v>
      </c>
      <c r="H337" s="4">
        <v>0</v>
      </c>
      <c r="I337" s="4" t="str">
        <f t="shared" si="5"/>
        <v>A1</v>
      </c>
      <c r="J337" s="4" t="s">
        <v>10468</v>
      </c>
      <c r="K337" s="4" t="s">
        <v>10469</v>
      </c>
      <c r="L337" s="9">
        <v>44431</v>
      </c>
      <c r="M337" s="9">
        <v>44814</v>
      </c>
      <c r="N337" s="10" t="s">
        <v>776</v>
      </c>
      <c r="O337" s="4">
        <v>3000</v>
      </c>
      <c r="P337" s="4">
        <v>1866.36</v>
      </c>
      <c r="Q337" s="4">
        <v>21.5</v>
      </c>
      <c r="R337" s="4" t="s">
        <v>10994</v>
      </c>
      <c r="S337" s="4" t="s">
        <v>11050</v>
      </c>
      <c r="T337" s="4" t="str">
        <f>VLOOKUP(A337,'REPORTE'!$A$1:$AG$1961,19,0)</f>
        <v>Venta al por mayor de carne y productos cárnicos (incluidas las aves de corral).</v>
      </c>
      <c r="U337" s="4" t="str">
        <f>VLOOKUP(A337,'REPORTE'!$A$1:$AG$1961,20,0)</f>
        <v>Venta al por mayor varios</v>
      </c>
      <c r="V337" s="4">
        <v>1001115</v>
      </c>
      <c r="W337" s="4" t="s">
        <v>11589</v>
      </c>
      <c r="X337" s="4" t="s">
        <v>11895</v>
      </c>
      <c r="Y337" s="4" t="s">
        <v>12072</v>
      </c>
      <c r="Z337" s="4" t="s">
        <v>12087</v>
      </c>
      <c r="AA337" s="4" t="s">
        <v>665</v>
      </c>
      <c r="AB337" s="4" t="str">
        <f>VLOOKUP(A337,'REPORTE'!$A$1:$AG$1961,5,0)</f>
        <v>ECUATORIANO(A) INDIGENA</v>
      </c>
      <c r="AC337" s="4" t="str">
        <f>VLOOKUP(A337,'REPORTE'!$A$1:$AG$1961,30,0)</f>
        <v>Secundaria</v>
      </c>
      <c r="AD337" s="4" t="str">
        <f>VLOOKUP(A337,'REPORTE'!$A$1:$AG$1961,31,0)</f>
        <v>CHIMBORAZO</v>
      </c>
      <c r="AE337" s="4" t="str">
        <f>VLOOKUP(A337,'REPORTE'!$A$1:$AG$1961,32,0)</f>
        <v>COLTA</v>
      </c>
      <c r="AF337" s="4" t="str">
        <f>VLOOKUP(A337,'REPORTE'!$A$1:$AG$1961,33,0)</f>
        <v>COLUMBE</v>
      </c>
      <c r="AG337" s="4" t="str">
        <f>VLOOKUP(AF337,PROVINCIAS!$F$1:$G$1171,2,0)</f>
        <v>RURAL</v>
      </c>
    </row>
    <row r="338" spans="1:33" customFormat="1" hidden="1" x14ac:dyDescent="0.45">
      <c r="A338" s="4">
        <v>1001085</v>
      </c>
      <c r="B338" s="4" t="s">
        <v>9923</v>
      </c>
      <c r="C338" s="7">
        <v>602947210</v>
      </c>
      <c r="D338" s="8">
        <v>46</v>
      </c>
      <c r="E338" s="4" t="s">
        <v>36</v>
      </c>
      <c r="F338" s="4">
        <v>1001849</v>
      </c>
      <c r="G338" s="4">
        <v>24</v>
      </c>
      <c r="H338" s="4">
        <v>0</v>
      </c>
      <c r="I338" s="4" t="str">
        <f t="shared" si="5"/>
        <v>A1</v>
      </c>
      <c r="J338" s="4" t="s">
        <v>10468</v>
      </c>
      <c r="K338" s="4" t="s">
        <v>10469</v>
      </c>
      <c r="L338" s="9">
        <v>44431</v>
      </c>
      <c r="M338" s="9">
        <v>45184</v>
      </c>
      <c r="N338" s="10" t="s">
        <v>776</v>
      </c>
      <c r="O338" s="4">
        <v>5000</v>
      </c>
      <c r="P338" s="4">
        <v>4208.9399999999996</v>
      </c>
      <c r="Q338" s="4">
        <v>21.5</v>
      </c>
      <c r="R338" s="4" t="s">
        <v>10994</v>
      </c>
      <c r="S338" s="4" t="s">
        <v>348</v>
      </c>
      <c r="T338" s="4" t="str">
        <f>VLOOKUP(A338,'REPORTE'!$A$1:$AG$1961,19,0)</f>
        <v>Venta al por menor de frutas, legumbres y hortalizas frescas o en conserva en establecimientos especializados.</v>
      </c>
      <c r="U338" s="4" t="str">
        <f>VLOOKUP(A338,'REPORTE'!$A$1:$AG$1961,20,0)</f>
        <v>Venta al por menor varios</v>
      </c>
      <c r="V338" s="4">
        <v>1001157</v>
      </c>
      <c r="W338" s="4" t="s">
        <v>11518</v>
      </c>
      <c r="X338" s="4" t="s">
        <v>11925</v>
      </c>
      <c r="Y338" s="4" t="s">
        <v>12072</v>
      </c>
      <c r="Z338" s="4" t="s">
        <v>12239</v>
      </c>
      <c r="AA338" s="4" t="s">
        <v>665</v>
      </c>
      <c r="AB338" s="4" t="str">
        <f>VLOOKUP(A338,'REPORTE'!$A$1:$AG$1961,5,0)</f>
        <v>ECUATORIANO(A)</v>
      </c>
      <c r="AC338" s="4" t="str">
        <f>VLOOKUP(A338,'REPORTE'!$A$1:$AG$1961,30,0)</f>
        <v>Primaria</v>
      </c>
      <c r="AD338" s="4" t="str">
        <f>VLOOKUP(A338,'REPORTE'!$A$1:$AG$1961,31,0)</f>
        <v>CHIMBORAZO</v>
      </c>
      <c r="AE338" s="4" t="str">
        <f>VLOOKUP(A338,'REPORTE'!$A$1:$AG$1961,32,0)</f>
        <v>RIOBAMBA</v>
      </c>
      <c r="AF338" s="4" t="str">
        <f>VLOOKUP(A338,'REPORTE'!$A$1:$AG$1961,33,0)</f>
        <v>YARUQUIES</v>
      </c>
      <c r="AG338" s="4" t="str">
        <f>VLOOKUP(AF338,PROVINCIAS!$F$1:$G$1171,2,0)</f>
        <v>URBANA</v>
      </c>
    </row>
    <row r="339" spans="1:33" customFormat="1" hidden="1" x14ac:dyDescent="0.45">
      <c r="A339" s="4">
        <v>1001099</v>
      </c>
      <c r="B339" s="4" t="s">
        <v>9924</v>
      </c>
      <c r="C339" s="7">
        <v>602441917</v>
      </c>
      <c r="D339" s="8">
        <v>44</v>
      </c>
      <c r="E339" s="4" t="s">
        <v>36</v>
      </c>
      <c r="F339" s="4">
        <v>1001847</v>
      </c>
      <c r="G339" s="4">
        <v>36</v>
      </c>
      <c r="H339" s="4">
        <v>4</v>
      </c>
      <c r="I339" s="4" t="str">
        <f t="shared" si="5"/>
        <v>A1</v>
      </c>
      <c r="J339" s="4" t="s">
        <v>10468</v>
      </c>
      <c r="K339" s="4" t="s">
        <v>10469</v>
      </c>
      <c r="L339" s="9">
        <v>44431</v>
      </c>
      <c r="M339" s="9">
        <v>45529</v>
      </c>
      <c r="N339" s="9">
        <v>44617</v>
      </c>
      <c r="O339" s="4">
        <v>5000</v>
      </c>
      <c r="P339" s="4">
        <v>4482.18</v>
      </c>
      <c r="Q339" s="4">
        <v>21.5</v>
      </c>
      <c r="R339" s="4" t="s">
        <v>10995</v>
      </c>
      <c r="S339" s="4" t="s">
        <v>348</v>
      </c>
      <c r="T339" s="4" t="str">
        <f>VLOOKUP(A339,'REPORTE'!$A$1:$AG$1961,19,0)</f>
        <v>Venta al por menor de frutas, legumbres y hortalizas frescas o en conserva en establecimientos especializados.</v>
      </c>
      <c r="U339" s="4" t="str">
        <f>VLOOKUP(A339,'REPORTE'!$A$1:$AG$1961,20,0)</f>
        <v>Venta al por menor varios</v>
      </c>
      <c r="V339" s="4">
        <v>1001173</v>
      </c>
      <c r="W339" s="4" t="s">
        <v>11609</v>
      </c>
      <c r="X339" s="4" t="s">
        <v>11859</v>
      </c>
      <c r="Y339" s="4" t="s">
        <v>12072</v>
      </c>
      <c r="Z339" s="4" t="s">
        <v>12095</v>
      </c>
      <c r="AA339" s="4" t="s">
        <v>665</v>
      </c>
      <c r="AB339" s="4" t="str">
        <f>VLOOKUP(A339,'REPORTE'!$A$1:$AG$1961,5,0)</f>
        <v>ECUATORIANO(A)</v>
      </c>
      <c r="AC339" s="4" t="str">
        <f>VLOOKUP(A339,'REPORTE'!$A$1:$AG$1961,30,0)</f>
        <v>Primaria</v>
      </c>
      <c r="AD339" s="4" t="str">
        <f>VLOOKUP(A339,'REPORTE'!$A$1:$AG$1961,31,0)</f>
        <v>PICHINCHA</v>
      </c>
      <c r="AE339" s="4" t="str">
        <f>VLOOKUP(A339,'REPORTE'!$A$1:$AG$1961,32,0)</f>
        <v>QUITO</v>
      </c>
      <c r="AF339" s="4" t="str">
        <f>VLOOKUP(A339,'REPORTE'!$A$1:$AG$1961,33,0)</f>
        <v>COTOCOLLAO</v>
      </c>
      <c r="AG339" s="4" t="str">
        <f>VLOOKUP(AF339,PROVINCIAS!$F$1:$G$1171,2,0)</f>
        <v>URBANA</v>
      </c>
    </row>
    <row r="340" spans="1:33" customFormat="1" hidden="1" x14ac:dyDescent="0.45">
      <c r="A340" s="4">
        <v>1001401</v>
      </c>
      <c r="B340" s="4" t="s">
        <v>9925</v>
      </c>
      <c r="C340" s="7">
        <v>604740381</v>
      </c>
      <c r="D340" s="8">
        <v>33</v>
      </c>
      <c r="E340" s="4" t="s">
        <v>59</v>
      </c>
      <c r="F340" s="4">
        <v>1001858</v>
      </c>
      <c r="G340" s="4">
        <v>18</v>
      </c>
      <c r="H340" s="4">
        <v>0</v>
      </c>
      <c r="I340" s="4" t="str">
        <f t="shared" si="5"/>
        <v>A1</v>
      </c>
      <c r="J340" s="4" t="s">
        <v>10468</v>
      </c>
      <c r="K340" s="4" t="s">
        <v>10469</v>
      </c>
      <c r="L340" s="9">
        <v>44432</v>
      </c>
      <c r="M340" s="9">
        <v>44977</v>
      </c>
      <c r="N340" s="10" t="s">
        <v>776</v>
      </c>
      <c r="O340" s="4">
        <v>10000</v>
      </c>
      <c r="P340" s="4">
        <v>7010.45</v>
      </c>
      <c r="Q340" s="4">
        <v>21.5</v>
      </c>
      <c r="R340" s="4" t="s">
        <v>10994</v>
      </c>
      <c r="S340" s="4" t="s">
        <v>348</v>
      </c>
      <c r="T340" s="4" t="str">
        <f>VLOOKUP(A340,'REPORTE'!$A$1:$AG$1961,19,0)</f>
        <v>Venta al por mayor de frutas, legumbres y hortalizas.</v>
      </c>
      <c r="U340" s="4" t="str">
        <f>VLOOKUP(A340,'REPORTE'!$A$1:$AG$1961,20,0)</f>
        <v>Venta al por mayor varios</v>
      </c>
      <c r="V340" s="4">
        <v>1001483</v>
      </c>
      <c r="W340" s="4" t="s">
        <v>11628</v>
      </c>
      <c r="X340" s="4" t="s">
        <v>11853</v>
      </c>
      <c r="Y340" s="4" t="s">
        <v>12072</v>
      </c>
      <c r="Z340" s="4" t="s">
        <v>12240</v>
      </c>
      <c r="AA340" s="4" t="s">
        <v>609</v>
      </c>
      <c r="AB340" s="4" t="str">
        <f>VLOOKUP(A340,'REPORTE'!$A$1:$AG$1961,5,0)</f>
        <v>ECUATORIANO(A) INDIGENA</v>
      </c>
      <c r="AC340" s="4" t="str">
        <f>VLOOKUP(A340,'REPORTE'!$A$1:$AG$1961,30,0)</f>
        <v>Secundaria</v>
      </c>
      <c r="AD340" s="4" t="str">
        <f>VLOOKUP(A340,'REPORTE'!$A$1:$AG$1961,31,0)</f>
        <v>CHIMBORAZO</v>
      </c>
      <c r="AE340" s="4" t="str">
        <f>VLOOKUP(A340,'REPORTE'!$A$1:$AG$1961,32,0)</f>
        <v>RIOBAMBA</v>
      </c>
      <c r="AF340" s="4" t="str">
        <f>VLOOKUP(A340,'REPORTE'!$A$1:$AG$1961,33,0)</f>
        <v>CACHA (CAB EN MACHANGARA)</v>
      </c>
      <c r="AG340" s="4" t="str">
        <f>VLOOKUP(AF340,PROVINCIAS!$F$1:$G$1171,2,0)</f>
        <v>RURAL</v>
      </c>
    </row>
    <row r="341" spans="1:33" customFormat="1" hidden="1" x14ac:dyDescent="0.45">
      <c r="A341" s="4">
        <v>1000649</v>
      </c>
      <c r="B341" s="4" t="s">
        <v>9926</v>
      </c>
      <c r="C341" s="7">
        <v>1707985881</v>
      </c>
      <c r="D341" s="8">
        <v>58</v>
      </c>
      <c r="E341" s="4" t="s">
        <v>59</v>
      </c>
      <c r="F341" s="4">
        <v>1001859</v>
      </c>
      <c r="G341" s="4">
        <v>9</v>
      </c>
      <c r="H341" s="4">
        <v>0</v>
      </c>
      <c r="I341" s="4" t="str">
        <f t="shared" si="5"/>
        <v>A1</v>
      </c>
      <c r="J341" s="4" t="s">
        <v>10468</v>
      </c>
      <c r="K341" s="4" t="s">
        <v>10469</v>
      </c>
      <c r="L341" s="9">
        <v>44433</v>
      </c>
      <c r="M341" s="9">
        <v>44706</v>
      </c>
      <c r="N341" s="10" t="s">
        <v>776</v>
      </c>
      <c r="O341" s="4">
        <v>2500</v>
      </c>
      <c r="P341" s="4">
        <v>882.43</v>
      </c>
      <c r="Q341" s="4">
        <v>21.5</v>
      </c>
      <c r="R341" s="4" t="s">
        <v>10994</v>
      </c>
      <c r="S341" s="4" t="s">
        <v>11012</v>
      </c>
      <c r="T341" s="4" t="str">
        <f>VLOOKUP(A341,'REPORTE'!$A$1:$AG$1961,19,0)</f>
        <v>Jubilado</v>
      </c>
      <c r="U341" s="4" t="str">
        <f>VLOOKUP(A341,'REPORTE'!$A$1:$AG$1961,20,0)</f>
        <v>Jubilado</v>
      </c>
      <c r="V341" s="4">
        <v>1000720</v>
      </c>
      <c r="W341" s="4" t="s">
        <v>11629</v>
      </c>
      <c r="X341" s="4" t="s">
        <v>11907</v>
      </c>
      <c r="Y341" s="4" t="s">
        <v>12072</v>
      </c>
      <c r="Z341" s="4" t="s">
        <v>12241</v>
      </c>
      <c r="AA341" s="4" t="s">
        <v>609</v>
      </c>
      <c r="AB341" s="4" t="str">
        <f>VLOOKUP(A341,'REPORTE'!$A$1:$AG$1961,5,0)</f>
        <v>ECUATORIANO(A)</v>
      </c>
      <c r="AC341" s="4" t="str">
        <f>VLOOKUP(A341,'REPORTE'!$A$1:$AG$1961,30,0)</f>
        <v>Secundaria</v>
      </c>
      <c r="AD341" s="4" t="str">
        <f>VLOOKUP(A341,'REPORTE'!$A$1:$AG$1961,31,0)</f>
        <v>PICHINCHA</v>
      </c>
      <c r="AE341" s="4" t="str">
        <f>VLOOKUP(A341,'REPORTE'!$A$1:$AG$1961,32,0)</f>
        <v>QUITO</v>
      </c>
      <c r="AF341" s="4" t="str">
        <f>VLOOKUP(A341,'REPORTE'!$A$1:$AG$1961,33,0)</f>
        <v>LLANO CHICO</v>
      </c>
      <c r="AG341" s="4" t="str">
        <f>VLOOKUP(AF341,PROVINCIAS!$F$1:$G$1171,2,0)</f>
        <v>RURAL</v>
      </c>
    </row>
    <row r="342" spans="1:33" customFormat="1" hidden="1" x14ac:dyDescent="0.45">
      <c r="A342" s="4">
        <v>1001438</v>
      </c>
      <c r="B342" s="4" t="s">
        <v>9927</v>
      </c>
      <c r="C342" s="7">
        <v>603358136</v>
      </c>
      <c r="D342" s="8">
        <v>44</v>
      </c>
      <c r="E342" s="4" t="s">
        <v>59</v>
      </c>
      <c r="F342" s="4">
        <v>1001860</v>
      </c>
      <c r="G342" s="4">
        <v>2</v>
      </c>
      <c r="H342" s="4">
        <v>4</v>
      </c>
      <c r="I342" s="4" t="str">
        <f t="shared" si="5"/>
        <v>A1</v>
      </c>
      <c r="J342" s="4" t="s">
        <v>10468</v>
      </c>
      <c r="K342" s="4" t="s">
        <v>10469</v>
      </c>
      <c r="L342" s="9">
        <v>44433</v>
      </c>
      <c r="M342" s="9">
        <v>44617</v>
      </c>
      <c r="N342" s="9">
        <v>44617</v>
      </c>
      <c r="O342" s="4">
        <v>5000</v>
      </c>
      <c r="P342" s="4">
        <v>2571.7600000000002</v>
      </c>
      <c r="Q342" s="4">
        <v>21.5</v>
      </c>
      <c r="R342" s="4" t="s">
        <v>10995</v>
      </c>
      <c r="S342" s="4" t="s">
        <v>11060</v>
      </c>
      <c r="T342" s="4" t="str">
        <f>VLOOKUP(A342,'REPORTE'!$A$1:$AG$1961,19,0)</f>
        <v>Actividades a corto y a largo plazo de clí­nicas especializadas, es decir, actividades médicas, de diagnóstico y de tratamiento (clí­nicas para enfermos mentales, de rehabilitación, para enfermedades infecciosas, de maternidad, etcétera).</v>
      </c>
      <c r="U342" s="4" t="str">
        <f>VLOOKUP(A342,'REPORTE'!$A$1:$AG$1961,20,0)</f>
        <v>Actividades Médicas</v>
      </c>
      <c r="V342" s="4">
        <v>1001518</v>
      </c>
      <c r="W342" s="4" t="s">
        <v>11630</v>
      </c>
      <c r="X342" s="4" t="s">
        <v>11948</v>
      </c>
      <c r="Y342" s="4" t="s">
        <v>12072</v>
      </c>
      <c r="Z342" s="4" t="s">
        <v>12102</v>
      </c>
      <c r="AA342" s="4" t="s">
        <v>74</v>
      </c>
      <c r="AB342" s="4" t="str">
        <f>VLOOKUP(A342,'REPORTE'!$A$1:$AG$1961,5,0)</f>
        <v>ECUATORIANO(A) INDIGENA</v>
      </c>
      <c r="AC342" s="4" t="str">
        <f>VLOOKUP(A342,'REPORTE'!$A$1:$AG$1961,30,0)</f>
        <v>Universitaria</v>
      </c>
      <c r="AD342" s="4" t="str">
        <f>VLOOKUP(A342,'REPORTE'!$A$1:$AG$1961,31,0)</f>
        <v>CHIMBORAZO</v>
      </c>
      <c r="AE342" s="4" t="str">
        <f>VLOOKUP(A342,'REPORTE'!$A$1:$AG$1961,32,0)</f>
        <v>GUAMOTE</v>
      </c>
      <c r="AF342" s="4" t="str">
        <f>VLOOKUP(A342,'REPORTE'!$A$1:$AG$1961,33,0)</f>
        <v>GUAMOTE</v>
      </c>
      <c r="AG342" s="4" t="str">
        <f>VLOOKUP(AF342,PROVINCIAS!$F$1:$G$1171,2,0)</f>
        <v>URBANA</v>
      </c>
    </row>
    <row r="343" spans="1:33" customFormat="1" hidden="1" x14ac:dyDescent="0.45">
      <c r="A343" s="4">
        <v>1000195</v>
      </c>
      <c r="B343" s="4" t="s">
        <v>9928</v>
      </c>
      <c r="C343" s="7">
        <v>104435128</v>
      </c>
      <c r="D343" s="8">
        <v>40</v>
      </c>
      <c r="E343" s="4" t="s">
        <v>59</v>
      </c>
      <c r="F343" s="4">
        <v>1001863</v>
      </c>
      <c r="G343" s="4">
        <v>1</v>
      </c>
      <c r="H343" s="4">
        <v>4</v>
      </c>
      <c r="I343" s="4" t="str">
        <f t="shared" si="5"/>
        <v>A1</v>
      </c>
      <c r="J343" s="4" t="s">
        <v>10468</v>
      </c>
      <c r="K343" s="4" t="s">
        <v>10469</v>
      </c>
      <c r="L343" s="9">
        <v>44434</v>
      </c>
      <c r="M343" s="9">
        <v>44525</v>
      </c>
      <c r="N343" s="9">
        <v>44617</v>
      </c>
      <c r="O343" s="4">
        <v>10300</v>
      </c>
      <c r="P343" s="4">
        <v>10300</v>
      </c>
      <c r="Q343" s="4">
        <v>18.989999999999998</v>
      </c>
      <c r="R343" s="4" t="s">
        <v>10995</v>
      </c>
      <c r="S343" s="4" t="s">
        <v>11019</v>
      </c>
      <c r="T343" s="4" t="str">
        <f>VLOOKUP(A343,'REPORTE'!$A$1:$AG$1961,19,0)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U343" s="4" t="str">
        <f>VLOOKUP(A343,'REPORTE'!$A$1:$AG$1961,20,0)</f>
        <v>Actividades de artistas individuales</v>
      </c>
      <c r="V343" s="4">
        <v>1000257</v>
      </c>
      <c r="W343" s="4" t="s">
        <v>11150</v>
      </c>
      <c r="X343" s="4" t="s">
        <v>11949</v>
      </c>
      <c r="Y343" s="4" t="s">
        <v>12072</v>
      </c>
      <c r="Z343" s="4" t="s">
        <v>12102</v>
      </c>
      <c r="AA343" s="4" t="s">
        <v>609</v>
      </c>
      <c r="AB343" s="4" t="str">
        <f>VLOOKUP(A343,'REPORTE'!$A$1:$AG$1961,5,0)</f>
        <v>ECUATORIANO(A) INDIGENA</v>
      </c>
      <c r="AC343" s="4" t="str">
        <f>VLOOKUP(A343,'REPORTE'!$A$1:$AG$1961,30,0)</f>
        <v>Primaria</v>
      </c>
      <c r="AD343" s="4" t="str">
        <f>VLOOKUP(A343,'REPORTE'!$A$1:$AG$1961,31,0)</f>
        <v>PICHINCHA</v>
      </c>
      <c r="AE343" s="4" t="str">
        <f>VLOOKUP(A343,'REPORTE'!$A$1:$AG$1961,32,0)</f>
        <v>QUITO</v>
      </c>
      <c r="AF343" s="4" t="str">
        <f>VLOOKUP(A343,'REPORTE'!$A$1:$AG$1961,33,0)</f>
        <v>COTOCOLLAO</v>
      </c>
      <c r="AG343" s="4" t="str">
        <f>VLOOKUP(AF343,PROVINCIAS!$F$1:$G$1171,2,0)</f>
        <v>URBANA</v>
      </c>
    </row>
    <row r="344" spans="1:33" customFormat="1" hidden="1" x14ac:dyDescent="0.45">
      <c r="A344" s="4">
        <v>1000205</v>
      </c>
      <c r="B344" s="4" t="s">
        <v>9929</v>
      </c>
      <c r="C344" s="7">
        <v>1709359341</v>
      </c>
      <c r="D344" s="8">
        <v>50</v>
      </c>
      <c r="E344" s="4" t="s">
        <v>59</v>
      </c>
      <c r="F344" s="4">
        <v>1001864</v>
      </c>
      <c r="G344" s="4">
        <v>24</v>
      </c>
      <c r="H344" s="4">
        <v>35</v>
      </c>
      <c r="I344" s="4" t="str">
        <f t="shared" si="5"/>
        <v>A3</v>
      </c>
      <c r="J344" s="4" t="s">
        <v>10468</v>
      </c>
      <c r="K344" s="4" t="s">
        <v>10469</v>
      </c>
      <c r="L344" s="9">
        <v>44434</v>
      </c>
      <c r="M344" s="9">
        <v>45163</v>
      </c>
      <c r="N344" s="9">
        <v>44586</v>
      </c>
      <c r="O344" s="4">
        <v>1450</v>
      </c>
      <c r="P344" s="4">
        <v>1252.7</v>
      </c>
      <c r="Q344" s="4">
        <v>23</v>
      </c>
      <c r="R344" s="4" t="s">
        <v>10995</v>
      </c>
      <c r="S344" s="4" t="s">
        <v>244</v>
      </c>
      <c r="T344" s="4" t="str">
        <f>VLOOKUP(A344,'REPORTE'!$A$1:$AG$1961,19,0)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344" s="4" t="str">
        <f>VLOOKUP(A344,'REPORTE'!$A$1:$AG$1961,20,0)</f>
        <v>Transporte terrestre de pasajeros</v>
      </c>
      <c r="V344" s="4">
        <v>1000283</v>
      </c>
      <c r="W344" s="4" t="s">
        <v>11256</v>
      </c>
      <c r="X344" s="4" t="s">
        <v>11859</v>
      </c>
      <c r="Y344" s="4" t="s">
        <v>12072</v>
      </c>
      <c r="Z344" s="4" t="s">
        <v>11150</v>
      </c>
      <c r="AA344" s="4" t="s">
        <v>665</v>
      </c>
      <c r="AB344" s="4" t="str">
        <f>VLOOKUP(A344,'REPORTE'!$A$1:$AG$1961,5,0)</f>
        <v>ECUATORIANO(A) INDIGENA</v>
      </c>
      <c r="AC344" s="4" t="str">
        <f>VLOOKUP(A344,'REPORTE'!$A$1:$AG$1961,30,0)</f>
        <v>Primaria</v>
      </c>
      <c r="AD344" s="4" t="str">
        <f>VLOOKUP(A344,'REPORTE'!$A$1:$AG$1961,31,0)</f>
        <v>PICHINCHA</v>
      </c>
      <c r="AE344" s="4" t="str">
        <f>VLOOKUP(A344,'REPORTE'!$A$1:$AG$1961,32,0)</f>
        <v>QUITO</v>
      </c>
      <c r="AF344" s="4" t="str">
        <f>VLOOKUP(A344,'REPORTE'!$A$1:$AG$1961,33,0)</f>
        <v>GONZALEZ SUAREZ</v>
      </c>
      <c r="AG344" s="4" t="str">
        <f>VLOOKUP(AF344,PROVINCIAS!$F$1:$G$1171,2,0)</f>
        <v>URBANA</v>
      </c>
    </row>
    <row r="345" spans="1:33" customFormat="1" hidden="1" x14ac:dyDescent="0.45">
      <c r="A345" s="4">
        <v>1001359</v>
      </c>
      <c r="B345" s="4" t="s">
        <v>9930</v>
      </c>
      <c r="C345" s="7">
        <v>1308712601</v>
      </c>
      <c r="D345" s="8">
        <v>44</v>
      </c>
      <c r="E345" s="4" t="s">
        <v>59</v>
      </c>
      <c r="F345" s="4">
        <v>1001861</v>
      </c>
      <c r="G345" s="4">
        <v>8</v>
      </c>
      <c r="H345" s="4">
        <v>0</v>
      </c>
      <c r="I345" s="4" t="str">
        <f t="shared" si="5"/>
        <v>A1</v>
      </c>
      <c r="J345" s="4" t="s">
        <v>10468</v>
      </c>
      <c r="K345" s="4" t="s">
        <v>10469</v>
      </c>
      <c r="L345" s="9">
        <v>44434</v>
      </c>
      <c r="M345" s="9">
        <v>44696</v>
      </c>
      <c r="N345" s="10" t="s">
        <v>776</v>
      </c>
      <c r="O345" s="4">
        <v>1300</v>
      </c>
      <c r="P345" s="4">
        <v>530.48</v>
      </c>
      <c r="Q345" s="4">
        <v>23</v>
      </c>
      <c r="R345" s="4" t="s">
        <v>10994</v>
      </c>
      <c r="S345" s="4" t="s">
        <v>11062</v>
      </c>
      <c r="T345" s="4" t="str">
        <f>VLOOKUP(A345,'REPORTE'!$A$1:$AG$1961,19,0)</f>
        <v>Empleado Privado</v>
      </c>
      <c r="U345" s="4" t="str">
        <f>VLOOKUP(A345,'REPORTE'!$A$1:$AG$1961,20,0)</f>
        <v>Empleado Privado</v>
      </c>
      <c r="V345" s="4">
        <v>1001435</v>
      </c>
      <c r="W345" s="4" t="s">
        <v>11257</v>
      </c>
      <c r="X345" s="4" t="s">
        <v>11834</v>
      </c>
      <c r="Y345" s="4" t="s">
        <v>12072</v>
      </c>
      <c r="Z345" s="4" t="s">
        <v>12242</v>
      </c>
      <c r="AA345" s="4" t="s">
        <v>609</v>
      </c>
      <c r="AB345" s="4" t="str">
        <f>VLOOKUP(A345,'REPORTE'!$A$1:$AG$1961,5,0)</f>
        <v>ECUATORIANO(A)</v>
      </c>
      <c r="AC345" s="4" t="str">
        <f>VLOOKUP(A345,'REPORTE'!$A$1:$AG$1961,30,0)</f>
        <v>Secundaria</v>
      </c>
      <c r="AD345" s="4" t="str">
        <f>VLOOKUP(A345,'REPORTE'!$A$1:$AG$1961,31,0)</f>
        <v>PICHINCHA</v>
      </c>
      <c r="AE345" s="4" t="str">
        <f>VLOOKUP(A345,'REPORTE'!$A$1:$AG$1961,32,0)</f>
        <v>QUITO</v>
      </c>
      <c r="AF345" s="4" t="str">
        <f>VLOOKUP(A345,'REPORTE'!$A$1:$AG$1961,33,0)</f>
        <v>COTOCOLLAO</v>
      </c>
      <c r="AG345" s="4" t="str">
        <f>VLOOKUP(AF345,PROVINCIAS!$F$1:$G$1171,2,0)</f>
        <v>URBANA</v>
      </c>
    </row>
    <row r="346" spans="1:33" customFormat="1" hidden="1" x14ac:dyDescent="0.45">
      <c r="A346" s="4">
        <v>1001441</v>
      </c>
      <c r="B346" s="4" t="s">
        <v>9931</v>
      </c>
      <c r="C346" s="7">
        <v>602146565</v>
      </c>
      <c r="D346" s="8">
        <v>52</v>
      </c>
      <c r="E346" s="4" t="s">
        <v>59</v>
      </c>
      <c r="F346" s="4">
        <v>1001862</v>
      </c>
      <c r="G346" s="4">
        <v>18</v>
      </c>
      <c r="H346" s="4">
        <v>0</v>
      </c>
      <c r="I346" s="4" t="str">
        <f t="shared" si="5"/>
        <v>A1</v>
      </c>
      <c r="J346" s="4" t="s">
        <v>10468</v>
      </c>
      <c r="K346" s="4" t="s">
        <v>10469</v>
      </c>
      <c r="L346" s="9">
        <v>44434</v>
      </c>
      <c r="M346" s="9">
        <v>44995</v>
      </c>
      <c r="N346" s="10" t="s">
        <v>776</v>
      </c>
      <c r="O346" s="4">
        <v>5300</v>
      </c>
      <c r="P346" s="4">
        <v>4053.11</v>
      </c>
      <c r="Q346" s="4">
        <v>21.5</v>
      </c>
      <c r="R346" s="4" t="s">
        <v>10994</v>
      </c>
      <c r="S346" s="4" t="s">
        <v>11060</v>
      </c>
      <c r="T346" s="4" t="str">
        <f>VLOOKUP(A346,'REPORTE'!$A$1:$AG$1961,19,0)</f>
        <v>Venta al por menor de frutas, legumbres y hortalizas frescas o en conserva en establecimientos especializados.</v>
      </c>
      <c r="U346" s="4" t="str">
        <f>VLOOKUP(A346,'REPORTE'!$A$1:$AG$1961,20,0)</f>
        <v>Venta al por menor varios</v>
      </c>
      <c r="V346" s="4">
        <v>1001520</v>
      </c>
      <c r="W346" s="4" t="s">
        <v>11631</v>
      </c>
      <c r="X346" s="4" t="s">
        <v>11950</v>
      </c>
      <c r="Y346" s="4" t="s">
        <v>12072</v>
      </c>
      <c r="Z346" s="4" t="s">
        <v>12243</v>
      </c>
      <c r="AA346" s="4" t="s">
        <v>74</v>
      </c>
      <c r="AB346" s="4" t="str">
        <f>VLOOKUP(A346,'REPORTE'!$A$1:$AG$1961,5,0)</f>
        <v>ECUATORIANO(A) INDIGENA</v>
      </c>
      <c r="AC346" s="4" t="str">
        <f>VLOOKUP(A346,'REPORTE'!$A$1:$AG$1961,30,0)</f>
        <v>Primaria</v>
      </c>
      <c r="AD346" s="4" t="str">
        <f>VLOOKUP(A346,'REPORTE'!$A$1:$AG$1961,31,0)</f>
        <v>CHIMBORAZO</v>
      </c>
      <c r="AE346" s="4" t="str">
        <f>VLOOKUP(A346,'REPORTE'!$A$1:$AG$1961,32,0)</f>
        <v>GUAMOTE</v>
      </c>
      <c r="AF346" s="4" t="str">
        <f>VLOOKUP(A346,'REPORTE'!$A$1:$AG$1961,33,0)</f>
        <v>GUAMOTE</v>
      </c>
      <c r="AG346" s="4" t="str">
        <f>VLOOKUP(AF346,PROVINCIAS!$F$1:$G$1171,2,0)</f>
        <v>URBANA</v>
      </c>
    </row>
    <row r="347" spans="1:33" customFormat="1" hidden="1" x14ac:dyDescent="0.45">
      <c r="A347" s="4">
        <v>1001445</v>
      </c>
      <c r="B347" s="4" t="s">
        <v>9932</v>
      </c>
      <c r="C347" s="7">
        <v>1754735957</v>
      </c>
      <c r="D347" s="8">
        <v>24</v>
      </c>
      <c r="E347" s="4" t="s">
        <v>36</v>
      </c>
      <c r="F347" s="4">
        <v>1001865</v>
      </c>
      <c r="G347" s="4">
        <v>24</v>
      </c>
      <c r="H347" s="4">
        <v>0</v>
      </c>
      <c r="I347" s="4" t="str">
        <f t="shared" si="5"/>
        <v>A1</v>
      </c>
      <c r="J347" s="4" t="s">
        <v>10468</v>
      </c>
      <c r="K347" s="4" t="s">
        <v>10469</v>
      </c>
      <c r="L347" s="9">
        <v>44434</v>
      </c>
      <c r="M347" s="9">
        <v>45184</v>
      </c>
      <c r="N347" s="10" t="s">
        <v>776</v>
      </c>
      <c r="O347" s="4">
        <v>5000</v>
      </c>
      <c r="P347" s="4">
        <v>4199.05</v>
      </c>
      <c r="Q347" s="4">
        <v>21.5</v>
      </c>
      <c r="R347" s="4" t="s">
        <v>10994</v>
      </c>
      <c r="S347" s="4" t="s">
        <v>11473</v>
      </c>
      <c r="T347" s="4" t="str">
        <f>VLOOKUP(A347,'REPORTE'!$A$1:$AG$1961,19,0)</f>
        <v>Empleado Privado</v>
      </c>
      <c r="U347" s="4" t="str">
        <f>VLOOKUP(A347,'REPORTE'!$A$1:$AG$1961,20,0)</f>
        <v>Empleado Privado</v>
      </c>
      <c r="V347" s="4">
        <v>1001524</v>
      </c>
      <c r="W347" s="4" t="s">
        <v>11521</v>
      </c>
      <c r="X347" s="4" t="s">
        <v>11951</v>
      </c>
      <c r="Y347" s="4" t="s">
        <v>12072</v>
      </c>
      <c r="Z347" s="4" t="s">
        <v>12244</v>
      </c>
      <c r="AA347" s="4" t="s">
        <v>609</v>
      </c>
      <c r="AB347" s="4" t="str">
        <f>VLOOKUP(A347,'REPORTE'!$A$1:$AG$1961,5,0)</f>
        <v>ECUATORIANO(A) INDIGENA</v>
      </c>
      <c r="AC347" s="4" t="str">
        <f>VLOOKUP(A347,'REPORTE'!$A$1:$AG$1961,30,0)</f>
        <v>Ninguna</v>
      </c>
      <c r="AD347" s="4" t="str">
        <f>VLOOKUP(A347,'REPORTE'!$A$1:$AG$1961,31,0)</f>
        <v>COTOPAXI</v>
      </c>
      <c r="AE347" s="4" t="str">
        <f>VLOOKUP(A347,'REPORTE'!$A$1:$AG$1961,32,0)</f>
        <v>SAQUISILI</v>
      </c>
      <c r="AF347" s="4" t="str">
        <f>VLOOKUP(A347,'REPORTE'!$A$1:$AG$1961,33,0)</f>
        <v>SAQUISILI</v>
      </c>
      <c r="AG347" s="4" t="str">
        <f>VLOOKUP(AF347,PROVINCIAS!$F$1:$G$1171,2,0)</f>
        <v>URBANA</v>
      </c>
    </row>
    <row r="348" spans="1:33" customFormat="1" hidden="1" x14ac:dyDescent="0.45">
      <c r="A348" s="4">
        <v>1000181</v>
      </c>
      <c r="B348" s="4" t="s">
        <v>9758</v>
      </c>
      <c r="C348" s="7">
        <v>1723702575</v>
      </c>
      <c r="D348" s="8">
        <v>33</v>
      </c>
      <c r="E348" s="4" t="s">
        <v>59</v>
      </c>
      <c r="F348" s="4">
        <v>1001871</v>
      </c>
      <c r="G348" s="4">
        <v>36</v>
      </c>
      <c r="H348" s="4">
        <v>0</v>
      </c>
      <c r="I348" s="4" t="str">
        <f t="shared" si="5"/>
        <v>A1</v>
      </c>
      <c r="J348" s="4" t="s">
        <v>10468</v>
      </c>
      <c r="K348" s="4" t="s">
        <v>10469</v>
      </c>
      <c r="L348" s="9">
        <v>44435</v>
      </c>
      <c r="M348" s="9">
        <v>45540</v>
      </c>
      <c r="N348" s="10" t="s">
        <v>776</v>
      </c>
      <c r="O348" s="4">
        <v>5000</v>
      </c>
      <c r="P348" s="4">
        <v>4481.32</v>
      </c>
      <c r="Q348" s="4">
        <v>17.5</v>
      </c>
      <c r="R348" s="4" t="s">
        <v>10994</v>
      </c>
      <c r="S348" s="4" t="s">
        <v>11019</v>
      </c>
      <c r="T348" s="4" t="str">
        <f>VLOOKUP(A348,'REPORTE'!$A$1:$AG$1961,19,0)</f>
        <v>Servicios de taxis.</v>
      </c>
      <c r="U348" s="4" t="str">
        <f>VLOOKUP(A348,'REPORTE'!$A$1:$AG$1961,20,0)</f>
        <v>Servicios Varios</v>
      </c>
      <c r="V348" s="4">
        <v>1000246</v>
      </c>
      <c r="W348" s="4" t="s">
        <v>11542</v>
      </c>
      <c r="X348" s="4" t="s">
        <v>11868</v>
      </c>
      <c r="Y348" s="4" t="s">
        <v>12072</v>
      </c>
      <c r="Z348" s="4" t="s">
        <v>12150</v>
      </c>
      <c r="AA348" s="4" t="s">
        <v>665</v>
      </c>
      <c r="AB348" s="4" t="str">
        <f>VLOOKUP(A348,'REPORTE'!$A$1:$AG$1961,5,0)</f>
        <v>ECUATORIANO(A) INDIGENA</v>
      </c>
      <c r="AC348" s="4" t="str">
        <f>VLOOKUP(A348,'REPORTE'!$A$1:$AG$1961,30,0)</f>
        <v>Secundaria</v>
      </c>
      <c r="AD348" s="4" t="str">
        <f>VLOOKUP(A348,'REPORTE'!$A$1:$AG$1961,31,0)</f>
        <v>CHIMBORAZO</v>
      </c>
      <c r="AE348" s="4" t="str">
        <f>VLOOKUP(A348,'REPORTE'!$A$1:$AG$1961,32,0)</f>
        <v>RIOBAMBA</v>
      </c>
      <c r="AF348" s="4" t="str">
        <f>VLOOKUP(A348,'REPORTE'!$A$1:$AG$1961,33,0)</f>
        <v>CACHA (CAB EN MACHANGARA)</v>
      </c>
      <c r="AG348" s="4" t="str">
        <f>VLOOKUP(AF348,PROVINCIAS!$F$1:$G$1171,2,0)</f>
        <v>RURAL</v>
      </c>
    </row>
    <row r="349" spans="1:33" customFormat="1" hidden="1" x14ac:dyDescent="0.45">
      <c r="A349" s="4">
        <v>1001191</v>
      </c>
      <c r="B349" s="4" t="s">
        <v>9933</v>
      </c>
      <c r="C349" s="7">
        <v>604337675</v>
      </c>
      <c r="D349" s="8">
        <v>30</v>
      </c>
      <c r="E349" s="4" t="s">
        <v>36</v>
      </c>
      <c r="F349" s="4">
        <v>1001869</v>
      </c>
      <c r="G349" s="4">
        <v>36</v>
      </c>
      <c r="H349" s="4">
        <v>0</v>
      </c>
      <c r="I349" s="4" t="str">
        <f t="shared" si="5"/>
        <v>A1</v>
      </c>
      <c r="J349" s="4" t="s">
        <v>10468</v>
      </c>
      <c r="K349" s="4" t="s">
        <v>10469</v>
      </c>
      <c r="L349" s="9">
        <v>44435</v>
      </c>
      <c r="M349" s="9">
        <v>45550</v>
      </c>
      <c r="N349" s="10" t="s">
        <v>776</v>
      </c>
      <c r="O349" s="4">
        <v>10000</v>
      </c>
      <c r="P349" s="4">
        <v>9101.89</v>
      </c>
      <c r="Q349" s="4">
        <v>21.5</v>
      </c>
      <c r="R349" s="4" t="s">
        <v>10994</v>
      </c>
      <c r="S349" s="4" t="s">
        <v>348</v>
      </c>
      <c r="T349" s="4" t="str">
        <f>VLOOKUP(A349,'REPORTE'!$A$1:$AG$1961,19,0)</f>
        <v>Venta al por menor de frutas, legumbres y hortalizas frescas o en conserva en establecimientos especializados.</v>
      </c>
      <c r="U349" s="4" t="str">
        <f>VLOOKUP(A349,'REPORTE'!$A$1:$AG$1961,20,0)</f>
        <v>Venta al por menor varios</v>
      </c>
      <c r="V349" s="4">
        <v>1001270</v>
      </c>
      <c r="W349" s="4" t="s">
        <v>11539</v>
      </c>
      <c r="X349" s="4" t="s">
        <v>11898</v>
      </c>
      <c r="Y349" s="4" t="s">
        <v>12072</v>
      </c>
      <c r="Z349" s="4" t="s">
        <v>12245</v>
      </c>
      <c r="AA349" s="4" t="s">
        <v>665</v>
      </c>
      <c r="AB349" s="4" t="str">
        <f>VLOOKUP(A349,'REPORTE'!$A$1:$AG$1961,5,0)</f>
        <v>ECUATORIANO(A) INDIGENA</v>
      </c>
      <c r="AC349" s="4" t="str">
        <f>VLOOKUP(A349,'REPORTE'!$A$1:$AG$1961,30,0)</f>
        <v>Primaria</v>
      </c>
      <c r="AD349" s="4" t="str">
        <f>VLOOKUP(A349,'REPORTE'!$A$1:$AG$1961,31,0)</f>
        <v>CHIMBORAZO</v>
      </c>
      <c r="AE349" s="4" t="str">
        <f>VLOOKUP(A349,'REPORTE'!$A$1:$AG$1961,32,0)</f>
        <v>RIOBAMBA</v>
      </c>
      <c r="AF349" s="4" t="str">
        <f>VLOOKUP(A349,'REPORTE'!$A$1:$AG$1961,33,0)</f>
        <v>CACHA (CAB EN MACHANGARA)</v>
      </c>
      <c r="AG349" s="4" t="str">
        <f>VLOOKUP(AF349,PROVINCIAS!$F$1:$G$1171,2,0)</f>
        <v>RURAL</v>
      </c>
    </row>
    <row r="350" spans="1:33" customFormat="1" hidden="1" x14ac:dyDescent="0.45">
      <c r="A350" s="4">
        <v>1001205</v>
      </c>
      <c r="B350" s="4" t="s">
        <v>9934</v>
      </c>
      <c r="C350" s="7">
        <v>1719296764</v>
      </c>
      <c r="D350" s="8">
        <v>35</v>
      </c>
      <c r="E350" s="4" t="s">
        <v>36</v>
      </c>
      <c r="F350" s="4">
        <v>1001872</v>
      </c>
      <c r="G350" s="4">
        <v>36</v>
      </c>
      <c r="H350" s="4">
        <v>0</v>
      </c>
      <c r="I350" s="4" t="str">
        <f t="shared" si="5"/>
        <v>A1</v>
      </c>
      <c r="J350" s="4" t="s">
        <v>10468</v>
      </c>
      <c r="K350" s="4" t="s">
        <v>10469</v>
      </c>
      <c r="L350" s="9">
        <v>44435</v>
      </c>
      <c r="M350" s="9">
        <v>45540</v>
      </c>
      <c r="N350" s="10" t="s">
        <v>776</v>
      </c>
      <c r="O350" s="4">
        <v>5000</v>
      </c>
      <c r="P350" s="4">
        <v>4481.32</v>
      </c>
      <c r="Q350" s="4">
        <v>17.5</v>
      </c>
      <c r="R350" s="4" t="s">
        <v>10994</v>
      </c>
      <c r="S350" s="4" t="s">
        <v>11122</v>
      </c>
      <c r="T350" s="4" t="str">
        <f>VLOOKUP(A350,'REPORTE'!$A$1:$AG$1961,19,0)</f>
        <v>Fabricación de productos de limpieza: Preparados para perfumar y desodorizar ambientes, polvos o pastas de limpieza incluidos papel, guata, etcétera, revestido o recubierto con estos productos de limpieza.</v>
      </c>
      <c r="U350" s="4" t="str">
        <f>VLOOKUP(A350,'REPORTE'!$A$1:$AG$1961,20,0)</f>
        <v>Fabricación de máquinaria y equipos</v>
      </c>
      <c r="V350" s="4">
        <v>1001284</v>
      </c>
      <c r="W350" s="4" t="s">
        <v>11542</v>
      </c>
      <c r="X350" s="4" t="s">
        <v>11859</v>
      </c>
      <c r="Y350" s="4" t="s">
        <v>12072</v>
      </c>
      <c r="Z350" s="4" t="s">
        <v>12246</v>
      </c>
      <c r="AA350" s="4" t="s">
        <v>665</v>
      </c>
      <c r="AB350" s="4" t="str">
        <f>VLOOKUP(A350,'REPORTE'!$A$1:$AG$1961,5,0)</f>
        <v>ECUATORIANO(A) INDIGENA</v>
      </c>
      <c r="AC350" s="4" t="str">
        <f>VLOOKUP(A350,'REPORTE'!$A$1:$AG$1961,30,0)</f>
        <v>Universitaria</v>
      </c>
      <c r="AD350" s="4" t="str">
        <f>VLOOKUP(A350,'REPORTE'!$A$1:$AG$1961,31,0)</f>
        <v>PICHINCHA</v>
      </c>
      <c r="AE350" s="4" t="str">
        <f>VLOOKUP(A350,'REPORTE'!$A$1:$AG$1961,32,0)</f>
        <v>QUITO</v>
      </c>
      <c r="AF350" s="4" t="str">
        <f>VLOOKUP(A350,'REPORTE'!$A$1:$AG$1961,33,0)</f>
        <v>COTOCOLLAO</v>
      </c>
      <c r="AG350" s="4" t="str">
        <f>VLOOKUP(AF350,PROVINCIAS!$F$1:$G$1171,2,0)</f>
        <v>URBANA</v>
      </c>
    </row>
    <row r="351" spans="1:33" customFormat="1" hidden="1" x14ac:dyDescent="0.45">
      <c r="A351" s="4">
        <v>1001432</v>
      </c>
      <c r="B351" s="4" t="s">
        <v>9935</v>
      </c>
      <c r="C351" s="7">
        <v>1723306898</v>
      </c>
      <c r="D351" s="8">
        <v>28</v>
      </c>
      <c r="E351" s="4" t="s">
        <v>36</v>
      </c>
      <c r="F351" s="4">
        <v>1001866</v>
      </c>
      <c r="G351" s="4">
        <v>6</v>
      </c>
      <c r="H351" s="4">
        <v>19</v>
      </c>
      <c r="I351" s="4" t="str">
        <f t="shared" si="5"/>
        <v>A2</v>
      </c>
      <c r="J351" s="4" t="s">
        <v>10468</v>
      </c>
      <c r="K351" s="4" t="s">
        <v>10469</v>
      </c>
      <c r="L351" s="9">
        <v>44435</v>
      </c>
      <c r="M351" s="9">
        <v>44630</v>
      </c>
      <c r="N351" s="9">
        <v>44602</v>
      </c>
      <c r="O351" s="4">
        <v>500</v>
      </c>
      <c r="P351" s="4">
        <v>135.33000000000001</v>
      </c>
      <c r="Q351" s="4">
        <v>23</v>
      </c>
      <c r="R351" s="4" t="s">
        <v>10995</v>
      </c>
      <c r="S351" s="4" t="s">
        <v>279</v>
      </c>
      <c r="T351" s="4" t="str">
        <f>VLOOKUP(A351,'REPORTE'!$A$1:$AG$1961,19,0)</f>
        <v>Venta al por mayor de frutas, legumbres y hortalizas.</v>
      </c>
      <c r="U351" s="4" t="str">
        <f>VLOOKUP(A351,'REPORTE'!$A$1:$AG$1961,20,0)</f>
        <v>Venta al por mayor varios</v>
      </c>
      <c r="V351" s="4">
        <v>1001512</v>
      </c>
      <c r="W351" s="4" t="s">
        <v>11258</v>
      </c>
      <c r="X351" s="4" t="s">
        <v>11870</v>
      </c>
      <c r="Y351" s="4" t="s">
        <v>12072</v>
      </c>
      <c r="Z351" s="4" t="s">
        <v>12102</v>
      </c>
      <c r="AA351" s="4" t="s">
        <v>665</v>
      </c>
      <c r="AB351" s="4" t="str">
        <f>VLOOKUP(A351,'REPORTE'!$A$1:$AG$1961,5,0)</f>
        <v>ECUATORIANO(A)</v>
      </c>
      <c r="AC351" s="4" t="str">
        <f>VLOOKUP(A351,'REPORTE'!$A$1:$AG$1961,30,0)</f>
        <v>Secundaria</v>
      </c>
      <c r="AD351" s="4" t="str">
        <f>VLOOKUP(A351,'REPORTE'!$A$1:$AG$1961,31,0)</f>
        <v>CHIMBORAZO</v>
      </c>
      <c r="AE351" s="4" t="str">
        <f>VLOOKUP(A351,'REPORTE'!$A$1:$AG$1961,32,0)</f>
        <v>ALAUSI</v>
      </c>
      <c r="AF351" s="4" t="str">
        <f>VLOOKUP(A351,'REPORTE'!$A$1:$AG$1961,33,0)</f>
        <v>ALAUSI</v>
      </c>
      <c r="AG351" s="4" t="str">
        <f>VLOOKUP(AF351,PROVINCIAS!$F$1:$G$1171,2,0)</f>
        <v>URBANA</v>
      </c>
    </row>
    <row r="352" spans="1:33" customFormat="1" hidden="1" x14ac:dyDescent="0.45">
      <c r="A352" s="4">
        <v>1001447</v>
      </c>
      <c r="B352" s="4" t="s">
        <v>9936</v>
      </c>
      <c r="C352" s="7">
        <v>1721046900</v>
      </c>
      <c r="D352" s="8">
        <v>31</v>
      </c>
      <c r="E352" s="4" t="s">
        <v>59</v>
      </c>
      <c r="F352" s="4">
        <v>1001867</v>
      </c>
      <c r="G352" s="4">
        <v>12</v>
      </c>
      <c r="H352" s="4">
        <v>0</v>
      </c>
      <c r="I352" s="4" t="str">
        <f t="shared" si="5"/>
        <v>A1</v>
      </c>
      <c r="J352" s="4" t="s">
        <v>10468</v>
      </c>
      <c r="K352" s="4" t="s">
        <v>10469</v>
      </c>
      <c r="L352" s="9">
        <v>44435</v>
      </c>
      <c r="M352" s="9">
        <v>44805</v>
      </c>
      <c r="N352" s="10" t="s">
        <v>776</v>
      </c>
      <c r="O352" s="4">
        <v>1000</v>
      </c>
      <c r="P352" s="4">
        <v>615.32000000000005</v>
      </c>
      <c r="Q352" s="4">
        <v>23</v>
      </c>
      <c r="R352" s="4" t="s">
        <v>10994</v>
      </c>
      <c r="S352" s="4" t="s">
        <v>1039</v>
      </c>
      <c r="T352" s="4" t="str">
        <f>VLOOKUP(A352,'REPORTE'!$A$1:$AG$1961,19,0)</f>
        <v>Actividades a corto y a largo plazo de clí­nicas especializadas, es decir, actividades médicas, de diagnóstico y de tratamiento (clí­nicas para enfermos mentales, de rehabilitación, para enfermedades infecciosas, de maternidad, etcétera).</v>
      </c>
      <c r="U352" s="4" t="str">
        <f>VLOOKUP(A352,'REPORTE'!$A$1:$AG$1961,20,0)</f>
        <v>Actividades Médicas</v>
      </c>
      <c r="V352" s="4">
        <v>1001526</v>
      </c>
      <c r="W352" s="4" t="s">
        <v>11185</v>
      </c>
      <c r="X352" s="4" t="s">
        <v>11834</v>
      </c>
      <c r="Y352" s="4" t="s">
        <v>12072</v>
      </c>
      <c r="Z352" s="4" t="s">
        <v>12247</v>
      </c>
      <c r="AA352" s="4" t="s">
        <v>665</v>
      </c>
      <c r="AB352" s="4" t="str">
        <f>VLOOKUP(A352,'REPORTE'!$A$1:$AG$1961,5,0)</f>
        <v>ECUATORIANO(A)</v>
      </c>
      <c r="AC352" s="4" t="str">
        <f>VLOOKUP(A352,'REPORTE'!$A$1:$AG$1961,30,0)</f>
        <v>Universitaria</v>
      </c>
      <c r="AD352" s="4" t="str">
        <f>VLOOKUP(A352,'REPORTE'!$A$1:$AG$1961,31,0)</f>
        <v>PICHINCHA</v>
      </c>
      <c r="AE352" s="4" t="str">
        <f>VLOOKUP(A352,'REPORTE'!$A$1:$AG$1961,32,0)</f>
        <v>QUITO</v>
      </c>
      <c r="AF352" s="4" t="str">
        <f>VLOOKUP(A352,'REPORTE'!$A$1:$AG$1961,33,0)</f>
        <v>LA MAGDALENA</v>
      </c>
      <c r="AG352" s="4" t="str">
        <f>VLOOKUP(AF352,PROVINCIAS!$F$1:$G$1171,2,0)</f>
        <v>URBANA</v>
      </c>
    </row>
    <row r="353" spans="1:33" customFormat="1" hidden="1" x14ac:dyDescent="0.45">
      <c r="A353" s="4">
        <v>1001216</v>
      </c>
      <c r="B353" s="4" t="s">
        <v>9937</v>
      </c>
      <c r="C353" s="7">
        <v>504754193</v>
      </c>
      <c r="D353" s="8">
        <v>19</v>
      </c>
      <c r="E353" s="4" t="s">
        <v>36</v>
      </c>
      <c r="F353" s="4">
        <v>1001873</v>
      </c>
      <c r="G353" s="4">
        <v>24</v>
      </c>
      <c r="H353" s="4">
        <v>0</v>
      </c>
      <c r="I353" s="4" t="str">
        <f t="shared" si="5"/>
        <v>A1</v>
      </c>
      <c r="J353" s="4" t="s">
        <v>10468</v>
      </c>
      <c r="K353" s="4" t="s">
        <v>10469</v>
      </c>
      <c r="L353" s="9">
        <v>44436</v>
      </c>
      <c r="M353" s="9">
        <v>45160</v>
      </c>
      <c r="N353" s="10" t="s">
        <v>776</v>
      </c>
      <c r="O353" s="4">
        <v>5000</v>
      </c>
      <c r="P353" s="4">
        <v>3933.78</v>
      </c>
      <c r="Q353" s="4">
        <v>21.5</v>
      </c>
      <c r="R353" s="4" t="s">
        <v>10994</v>
      </c>
      <c r="S353" s="4" t="s">
        <v>11052</v>
      </c>
      <c r="T353" s="4" t="str">
        <f>VLOOKUP(A353,'REPORTE'!$A$1:$AG$1961,19,0)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353" s="4" t="str">
        <f>VLOOKUP(A353,'REPORTE'!$A$1:$AG$1961,20,0)</f>
        <v>Venta al por menor varios</v>
      </c>
      <c r="V353" s="4">
        <v>1001293</v>
      </c>
      <c r="W353" s="4" t="s">
        <v>11521</v>
      </c>
      <c r="X353" s="4" t="s">
        <v>11859</v>
      </c>
      <c r="Y353" s="4" t="s">
        <v>12072</v>
      </c>
      <c r="Z353" s="4" t="s">
        <v>12248</v>
      </c>
      <c r="AA353" s="4" t="s">
        <v>665</v>
      </c>
      <c r="AB353" s="4" t="str">
        <f>VLOOKUP(A353,'REPORTE'!$A$1:$AG$1961,5,0)</f>
        <v>ECUATORIANO(A)</v>
      </c>
      <c r="AC353" s="4" t="str">
        <f>VLOOKUP(A353,'REPORTE'!$A$1:$AG$1961,30,0)</f>
        <v>Secundaria</v>
      </c>
      <c r="AD353" s="4" t="str">
        <f>VLOOKUP(A353,'REPORTE'!$A$1:$AG$1961,31,0)</f>
        <v>PICHINCHA</v>
      </c>
      <c r="AE353" s="4" t="str">
        <f>VLOOKUP(A353,'REPORTE'!$A$1:$AG$1961,32,0)</f>
        <v>QUITO</v>
      </c>
      <c r="AF353" s="4" t="str">
        <f>VLOOKUP(A353,'REPORTE'!$A$1:$AG$1961,33,0)</f>
        <v>COTOCOLLAO</v>
      </c>
      <c r="AG353" s="4" t="str">
        <f>VLOOKUP(AF353,PROVINCIAS!$F$1:$G$1171,2,0)</f>
        <v>URBANA</v>
      </c>
    </row>
    <row r="354" spans="1:33" customFormat="1" hidden="1" x14ac:dyDescent="0.45">
      <c r="A354" s="4">
        <v>1000336</v>
      </c>
      <c r="B354" s="4" t="s">
        <v>9938</v>
      </c>
      <c r="C354" s="7">
        <v>1708529639</v>
      </c>
      <c r="D354" s="8">
        <v>56</v>
      </c>
      <c r="E354" s="4" t="s">
        <v>59</v>
      </c>
      <c r="F354" s="4">
        <v>1001878</v>
      </c>
      <c r="G354" s="4">
        <v>30</v>
      </c>
      <c r="H354" s="4">
        <v>0</v>
      </c>
      <c r="I354" s="4" t="str">
        <f t="shared" si="5"/>
        <v>A1</v>
      </c>
      <c r="J354" s="4" t="s">
        <v>10468</v>
      </c>
      <c r="K354" s="4" t="s">
        <v>10469</v>
      </c>
      <c r="L354" s="9">
        <v>44438</v>
      </c>
      <c r="M354" s="9">
        <v>45366</v>
      </c>
      <c r="N354" s="10" t="s">
        <v>776</v>
      </c>
      <c r="O354" s="4">
        <v>565</v>
      </c>
      <c r="P354" s="4">
        <v>499.29</v>
      </c>
      <c r="Q354" s="4">
        <v>23</v>
      </c>
      <c r="R354" s="4" t="s">
        <v>10994</v>
      </c>
      <c r="S354" s="4" t="s">
        <v>244</v>
      </c>
      <c r="T354" s="4" t="str">
        <f>VLOOKUP(A354,'REPORTE'!$A$1:$AG$1961,19,0)</f>
        <v>Alquiler con fines operativos, sin operadores, de otros tipos de maquinaria cientí­fica, comercial e industrial y equipo operacional que suelen ser utilizados como bienes de capital por las industrias.</v>
      </c>
      <c r="U354" s="4" t="str">
        <f>VLOOKUP(A354,'REPORTE'!$A$1:$AG$1961,20,0)</f>
        <v>Alquiler con fines operativos</v>
      </c>
      <c r="V354" s="4">
        <v>1000396</v>
      </c>
      <c r="W354" s="4" t="s">
        <v>11259</v>
      </c>
      <c r="X354" s="4" t="s">
        <v>11859</v>
      </c>
      <c r="Y354" s="4" t="s">
        <v>12072</v>
      </c>
      <c r="Z354" s="4" t="s">
        <v>12249</v>
      </c>
      <c r="AA354" s="4" t="s">
        <v>665</v>
      </c>
      <c r="AB354" s="4" t="str">
        <f>VLOOKUP(A354,'REPORTE'!$A$1:$AG$1961,5,0)</f>
        <v>ECUATORIANO(A)</v>
      </c>
      <c r="AC354" s="4" t="str">
        <f>VLOOKUP(A354,'REPORTE'!$A$1:$AG$1961,30,0)</f>
        <v>Primaria</v>
      </c>
      <c r="AD354" s="4" t="str">
        <f>VLOOKUP(A354,'REPORTE'!$A$1:$AG$1961,31,0)</f>
        <v>PICHINCHA</v>
      </c>
      <c r="AE354" s="4" t="str">
        <f>VLOOKUP(A354,'REPORTE'!$A$1:$AG$1961,32,0)</f>
        <v>QUITO</v>
      </c>
      <c r="AF354" s="4" t="str">
        <f>VLOOKUP(A354,'REPORTE'!$A$1:$AG$1961,33,0)</f>
        <v>COTOCOLLAO</v>
      </c>
      <c r="AG354" s="4" t="str">
        <f>VLOOKUP(AF354,PROVINCIAS!$F$1:$G$1171,2,0)</f>
        <v>URBANA</v>
      </c>
    </row>
    <row r="355" spans="1:33" customFormat="1" hidden="1" x14ac:dyDescent="0.45">
      <c r="A355" s="4">
        <v>1000352</v>
      </c>
      <c r="B355" s="4" t="s">
        <v>9939</v>
      </c>
      <c r="C355" s="7">
        <v>1720594132</v>
      </c>
      <c r="D355" s="8">
        <v>33</v>
      </c>
      <c r="E355" s="4" t="s">
        <v>36</v>
      </c>
      <c r="F355" s="4">
        <v>1001880</v>
      </c>
      <c r="G355" s="4">
        <v>24</v>
      </c>
      <c r="H355" s="4">
        <v>19</v>
      </c>
      <c r="I355" s="4" t="str">
        <f t="shared" si="5"/>
        <v>A2</v>
      </c>
      <c r="J355" s="4" t="s">
        <v>10468</v>
      </c>
      <c r="K355" s="4" t="s">
        <v>10469</v>
      </c>
      <c r="L355" s="9">
        <v>44438</v>
      </c>
      <c r="M355" s="9">
        <v>45179</v>
      </c>
      <c r="N355" s="9">
        <v>44602</v>
      </c>
      <c r="O355" s="4">
        <v>381</v>
      </c>
      <c r="P355" s="4">
        <v>332.2</v>
      </c>
      <c r="Q355" s="4">
        <v>23</v>
      </c>
      <c r="R355" s="4" t="s">
        <v>10995</v>
      </c>
      <c r="S355" s="4" t="s">
        <v>11063</v>
      </c>
      <c r="T355" s="4" t="str">
        <f>VLOOKUP(A355,'REPORTE'!$A$1:$AG$1961,19,0)</f>
        <v>Empleado Público</v>
      </c>
      <c r="U355" s="4" t="str">
        <f>VLOOKUP(A355,'REPORTE'!$A$1:$AG$1961,20,0)</f>
        <v>Empleado Público</v>
      </c>
      <c r="V355" s="4">
        <v>1000420</v>
      </c>
      <c r="W355" s="4" t="s">
        <v>11260</v>
      </c>
      <c r="X355" s="4" t="s">
        <v>11836</v>
      </c>
      <c r="Y355" s="4" t="s">
        <v>12072</v>
      </c>
      <c r="Z355" s="4" t="s">
        <v>12078</v>
      </c>
      <c r="AA355" s="4" t="s">
        <v>46</v>
      </c>
      <c r="AB355" s="4" t="str">
        <f>VLOOKUP(A355,'REPORTE'!$A$1:$AG$1961,5,0)</f>
        <v>ECUATORIANO(A)</v>
      </c>
      <c r="AC355" s="4" t="str">
        <f>VLOOKUP(A355,'REPORTE'!$A$1:$AG$1961,30,0)</f>
        <v>Primaria</v>
      </c>
      <c r="AD355" s="4" t="str">
        <f>VLOOKUP(A355,'REPORTE'!$A$1:$AG$1961,31,0)</f>
        <v>PICHINCHA</v>
      </c>
      <c r="AE355" s="4" t="str">
        <f>VLOOKUP(A355,'REPORTE'!$A$1:$AG$1961,32,0)</f>
        <v>QUITO</v>
      </c>
      <c r="AF355" s="4" t="str">
        <f>VLOOKUP(A355,'REPORTE'!$A$1:$AG$1961,33,0)</f>
        <v>COTOCOLLAO</v>
      </c>
      <c r="AG355" s="4" t="str">
        <f>VLOOKUP(AF355,PROVINCIAS!$F$1:$G$1171,2,0)</f>
        <v>URBANA</v>
      </c>
    </row>
    <row r="356" spans="1:33" customFormat="1" hidden="1" x14ac:dyDescent="0.45">
      <c r="A356" s="4">
        <v>1000380</v>
      </c>
      <c r="B356" s="4" t="s">
        <v>9624</v>
      </c>
      <c r="C356" s="7">
        <v>1711425106</v>
      </c>
      <c r="D356" s="8">
        <v>46</v>
      </c>
      <c r="E356" s="4" t="s">
        <v>59</v>
      </c>
      <c r="F356" s="4">
        <v>1001876</v>
      </c>
      <c r="G356" s="4">
        <v>1</v>
      </c>
      <c r="H356" s="4">
        <v>4</v>
      </c>
      <c r="I356" s="4" t="str">
        <f t="shared" si="5"/>
        <v>A1</v>
      </c>
      <c r="J356" s="4" t="s">
        <v>10468</v>
      </c>
      <c r="K356" s="4" t="s">
        <v>10469</v>
      </c>
      <c r="L356" s="9">
        <v>44438</v>
      </c>
      <c r="M356" s="9">
        <v>44525</v>
      </c>
      <c r="N356" s="9">
        <v>44617</v>
      </c>
      <c r="O356" s="4">
        <v>1010</v>
      </c>
      <c r="P356" s="4">
        <v>1010</v>
      </c>
      <c r="Q356" s="4">
        <v>23</v>
      </c>
      <c r="R356" s="4" t="s">
        <v>10995</v>
      </c>
      <c r="S356" s="4" t="s">
        <v>244</v>
      </c>
      <c r="T356" s="4" t="str">
        <f>VLOOKUP(A356,'REPORTE'!$A$1:$AG$1961,19,0)</f>
        <v>Servicios de taxis.</v>
      </c>
      <c r="U356" s="4" t="str">
        <f>VLOOKUP(A356,'REPORTE'!$A$1:$AG$1961,20,0)</f>
        <v>Servicios Varios</v>
      </c>
      <c r="V356" s="4">
        <v>1000443</v>
      </c>
      <c r="W356" s="4" t="s">
        <v>11150</v>
      </c>
      <c r="X356" s="4" t="s">
        <v>11852</v>
      </c>
      <c r="Y356" s="4" t="s">
        <v>12072</v>
      </c>
      <c r="Z356" s="4" t="s">
        <v>11150</v>
      </c>
      <c r="AA356" s="4" t="s">
        <v>665</v>
      </c>
      <c r="AB356" s="4" t="str">
        <f>VLOOKUP(A356,'REPORTE'!$A$1:$AG$1961,5,0)</f>
        <v>ECUATORIANO(A)</v>
      </c>
      <c r="AC356" s="4" t="str">
        <f>VLOOKUP(A356,'REPORTE'!$A$1:$AG$1961,30,0)</f>
        <v>Secundaria</v>
      </c>
      <c r="AD356" s="4" t="str">
        <f>VLOOKUP(A356,'REPORTE'!$A$1:$AG$1961,31,0)</f>
        <v>PICHINCHA</v>
      </c>
      <c r="AE356" s="4" t="str">
        <f>VLOOKUP(A356,'REPORTE'!$A$1:$AG$1961,32,0)</f>
        <v>QUITO</v>
      </c>
      <c r="AF356" s="4" t="str">
        <f>VLOOKUP(A356,'REPORTE'!$A$1:$AG$1961,33,0)</f>
        <v>COTOCOLLAO</v>
      </c>
      <c r="AG356" s="4" t="str">
        <f>VLOOKUP(AF356,PROVINCIAS!$F$1:$G$1171,2,0)</f>
        <v>URBANA</v>
      </c>
    </row>
    <row r="357" spans="1:33" customFormat="1" hidden="1" x14ac:dyDescent="0.45">
      <c r="A357" s="4">
        <v>1000691</v>
      </c>
      <c r="B357" s="4" t="s">
        <v>9940</v>
      </c>
      <c r="C357" s="7">
        <v>1726738717</v>
      </c>
      <c r="D357" s="8">
        <v>29</v>
      </c>
      <c r="E357" s="4" t="s">
        <v>59</v>
      </c>
      <c r="F357" s="4">
        <v>1001879</v>
      </c>
      <c r="G357" s="4">
        <v>24</v>
      </c>
      <c r="H357" s="4">
        <v>76</v>
      </c>
      <c r="I357" s="4" t="str">
        <f t="shared" si="5"/>
        <v>B2</v>
      </c>
      <c r="J357" s="4" t="s">
        <v>10468</v>
      </c>
      <c r="K357" s="4" t="s">
        <v>10469</v>
      </c>
      <c r="L357" s="9">
        <v>44438</v>
      </c>
      <c r="M357" s="9">
        <v>45184</v>
      </c>
      <c r="N357" s="9">
        <v>44545</v>
      </c>
      <c r="O357" s="4">
        <v>839</v>
      </c>
      <c r="P357" s="4">
        <v>792.08</v>
      </c>
      <c r="Q357" s="4">
        <v>23</v>
      </c>
      <c r="R357" s="4" t="s">
        <v>10993</v>
      </c>
      <c r="S357" s="4" t="s">
        <v>11021</v>
      </c>
      <c r="T357" s="4" t="str">
        <f>VLOOKUP(A357,'REPORTE'!$A$1:$AG$1961,19,0)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357" s="4" t="str">
        <f>VLOOKUP(A357,'REPORTE'!$A$1:$AG$1961,20,0)</f>
        <v>Transporte terrestre de pasajeros</v>
      </c>
      <c r="V357" s="4">
        <v>1000759</v>
      </c>
      <c r="W357" s="4" t="s">
        <v>11261</v>
      </c>
      <c r="X357" s="4" t="s">
        <v>11952</v>
      </c>
      <c r="Y357" s="4" t="s">
        <v>12072</v>
      </c>
      <c r="Z357" s="4" t="s">
        <v>12078</v>
      </c>
      <c r="AA357" s="4" t="s">
        <v>46</v>
      </c>
      <c r="AB357" s="4" t="str">
        <f>VLOOKUP(A357,'REPORTE'!$A$1:$AG$1961,5,0)</f>
        <v>ECUATORIANO(A)</v>
      </c>
      <c r="AC357" s="4" t="str">
        <f>VLOOKUP(A357,'REPORTE'!$A$1:$AG$1961,30,0)</f>
        <v>Primaria</v>
      </c>
      <c r="AD357" s="4" t="str">
        <f>VLOOKUP(A357,'REPORTE'!$A$1:$AG$1961,31,0)</f>
        <v>COTOPAXI</v>
      </c>
      <c r="AE357" s="4" t="str">
        <f>VLOOKUP(A357,'REPORTE'!$A$1:$AG$1961,32,0)</f>
        <v>SALCEDO</v>
      </c>
      <c r="AF357" s="4" t="str">
        <f>VLOOKUP(A357,'REPORTE'!$A$1:$AG$1961,33,0)</f>
        <v>CUSUBAMBA</v>
      </c>
      <c r="AG357" s="4" t="str">
        <f>VLOOKUP(AF357,PROVINCIAS!$F$1:$G$1171,2,0)</f>
        <v>RURAL</v>
      </c>
    </row>
    <row r="358" spans="1:33" x14ac:dyDescent="0.45">
      <c r="A358" s="77">
        <v>1000196</v>
      </c>
      <c r="B358" s="77" t="s">
        <v>9783</v>
      </c>
      <c r="C358" s="78">
        <v>1722317656</v>
      </c>
      <c r="D358" s="79">
        <v>33</v>
      </c>
      <c r="E358" s="77" t="s">
        <v>59</v>
      </c>
      <c r="F358" s="77">
        <v>1001889</v>
      </c>
      <c r="G358" s="77">
        <v>18</v>
      </c>
      <c r="H358" s="77">
        <v>0</v>
      </c>
      <c r="I358" s="77" t="str">
        <f t="shared" si="5"/>
        <v>A1</v>
      </c>
      <c r="J358" s="77" t="s">
        <v>10466</v>
      </c>
      <c r="K358" s="77" t="s">
        <v>10467</v>
      </c>
      <c r="L358" s="80">
        <v>44439</v>
      </c>
      <c r="M358" s="80">
        <v>44982</v>
      </c>
      <c r="N358" s="81" t="s">
        <v>776</v>
      </c>
      <c r="O358" s="77">
        <v>3400</v>
      </c>
      <c r="P358" s="77">
        <v>2350.87</v>
      </c>
      <c r="Q358" s="77">
        <v>16</v>
      </c>
      <c r="R358" s="77" t="s">
        <v>10994</v>
      </c>
      <c r="S358" s="77" t="s">
        <v>11000</v>
      </c>
      <c r="T358" s="77" t="str">
        <f>VLOOKUP(A358,'REPORTE'!$A$1:$AG$1961,19,0)</f>
        <v>Empleado Privado</v>
      </c>
      <c r="U358" s="77" t="str">
        <f>VLOOKUP(A358,'REPORTE'!$A$1:$AG$1961,20,0)</f>
        <v>Empleado Privado</v>
      </c>
      <c r="V358" s="77">
        <v>1000259</v>
      </c>
      <c r="W358" s="77" t="s">
        <v>11632</v>
      </c>
      <c r="X358" s="77" t="s">
        <v>11890</v>
      </c>
      <c r="Y358" s="77" t="s">
        <v>12072</v>
      </c>
      <c r="Z358" s="77" t="s">
        <v>12161</v>
      </c>
      <c r="AA358" s="77" t="s">
        <v>665</v>
      </c>
      <c r="AB358" s="77" t="str">
        <f>VLOOKUP(A358,'REPORTE'!$A$1:$AG$1961,5,0)</f>
        <v>ECUATORIANO(A) INDIGENA</v>
      </c>
      <c r="AC358" s="77" t="str">
        <f>VLOOKUP(A358,'REPORTE'!$A$1:$AG$1961,30,0)</f>
        <v>Universitaria</v>
      </c>
      <c r="AD358" s="77" t="str">
        <f>VLOOKUP(A358,'REPORTE'!$A$1:$AG$1961,31,0)</f>
        <v>PICHINCHA</v>
      </c>
      <c r="AE358" s="77" t="str">
        <f>VLOOKUP(A358,'REPORTE'!$A$1:$AG$1961,32,0)</f>
        <v>QUITO</v>
      </c>
      <c r="AF358" s="77" t="str">
        <f>VLOOKUP(A358,'REPORTE'!$A$1:$AG$1961,33,0)</f>
        <v>COTOCOLLAO</v>
      </c>
      <c r="AG358" s="77" t="str">
        <f>VLOOKUP(AF358,PROVINCIAS!$F$1:$G$1171,2,0)</f>
        <v>URBANA</v>
      </c>
    </row>
    <row r="359" spans="1:33" customFormat="1" hidden="1" x14ac:dyDescent="0.45">
      <c r="A359" s="4">
        <v>1000219</v>
      </c>
      <c r="B359" s="4" t="s">
        <v>9941</v>
      </c>
      <c r="C359" s="7">
        <v>1710938604</v>
      </c>
      <c r="D359" s="8">
        <v>51</v>
      </c>
      <c r="E359" s="4" t="s">
        <v>36</v>
      </c>
      <c r="F359" s="4">
        <v>1001886</v>
      </c>
      <c r="G359" s="4">
        <v>36</v>
      </c>
      <c r="H359" s="4">
        <v>0</v>
      </c>
      <c r="I359" s="4" t="str">
        <f t="shared" si="5"/>
        <v>A1</v>
      </c>
      <c r="J359" s="4" t="s">
        <v>10468</v>
      </c>
      <c r="K359" s="4" t="s">
        <v>10469</v>
      </c>
      <c r="L359" s="9">
        <v>44439</v>
      </c>
      <c r="M359" s="9">
        <v>45555</v>
      </c>
      <c r="N359" s="10" t="s">
        <v>776</v>
      </c>
      <c r="O359" s="4">
        <v>5000</v>
      </c>
      <c r="P359" s="4">
        <v>4509.8999999999996</v>
      </c>
      <c r="Q359" s="4">
        <v>17.5</v>
      </c>
      <c r="R359" s="4" t="s">
        <v>10994</v>
      </c>
      <c r="S359" s="4" t="s">
        <v>11025</v>
      </c>
      <c r="T359" s="4" t="str">
        <f>VLOOKUP(A359,'REPORTE'!$A$1:$AG$1961,19,0)</f>
        <v>Venta al por mayor de frutas, legumbres y hortalizas.</v>
      </c>
      <c r="U359" s="4" t="str">
        <f>VLOOKUP(A359,'REPORTE'!$A$1:$AG$1961,20,0)</f>
        <v>Venta al por mayor varios</v>
      </c>
      <c r="V359" s="4">
        <v>1000282</v>
      </c>
      <c r="W359" s="4" t="s">
        <v>11542</v>
      </c>
      <c r="X359" s="4" t="s">
        <v>11953</v>
      </c>
      <c r="Y359" s="4" t="s">
        <v>12072</v>
      </c>
      <c r="Z359" s="4" t="s">
        <v>12250</v>
      </c>
      <c r="AA359" s="4" t="s">
        <v>665</v>
      </c>
      <c r="AB359" s="4" t="str">
        <f>VLOOKUP(A359,'REPORTE'!$A$1:$AG$1961,5,0)</f>
        <v>ECUATORIANO(A) INDIGENA</v>
      </c>
      <c r="AC359" s="4" t="str">
        <f>VLOOKUP(A359,'REPORTE'!$A$1:$AG$1961,30,0)</f>
        <v>Primaria</v>
      </c>
      <c r="AD359" s="4" t="str">
        <f>VLOOKUP(A359,'REPORTE'!$A$1:$AG$1961,31,0)</f>
        <v>PICHINCHA</v>
      </c>
      <c r="AE359" s="4" t="str">
        <f>VLOOKUP(A359,'REPORTE'!$A$1:$AG$1961,32,0)</f>
        <v>QUITO</v>
      </c>
      <c r="AF359" s="4" t="str">
        <f>VLOOKUP(A359,'REPORTE'!$A$1:$AG$1961,33,0)</f>
        <v>COTOCOLLAO</v>
      </c>
      <c r="AG359" s="4" t="str">
        <f>VLOOKUP(AF359,PROVINCIAS!$F$1:$G$1171,2,0)</f>
        <v>URBANA</v>
      </c>
    </row>
    <row r="360" spans="1:33" customFormat="1" hidden="1" x14ac:dyDescent="0.45">
      <c r="A360" s="4">
        <v>1000219</v>
      </c>
      <c r="B360" s="4" t="s">
        <v>9941</v>
      </c>
      <c r="C360" s="7">
        <v>1710938604</v>
      </c>
      <c r="D360" s="8">
        <v>51</v>
      </c>
      <c r="E360" s="4" t="s">
        <v>36</v>
      </c>
      <c r="F360" s="4">
        <v>1001887</v>
      </c>
      <c r="G360" s="4">
        <v>36</v>
      </c>
      <c r="H360" s="4">
        <v>0</v>
      </c>
      <c r="I360" s="4" t="str">
        <f t="shared" si="5"/>
        <v>A1</v>
      </c>
      <c r="J360" s="4" t="s">
        <v>10468</v>
      </c>
      <c r="K360" s="4" t="s">
        <v>10469</v>
      </c>
      <c r="L360" s="9">
        <v>44439</v>
      </c>
      <c r="M360" s="9">
        <v>45536</v>
      </c>
      <c r="N360" s="10" t="s">
        <v>776</v>
      </c>
      <c r="O360" s="4">
        <v>5000</v>
      </c>
      <c r="P360" s="4">
        <v>4473.0600000000004</v>
      </c>
      <c r="Q360" s="4">
        <v>18.989999999999998</v>
      </c>
      <c r="R360" s="4" t="s">
        <v>10994</v>
      </c>
      <c r="S360" s="4" t="s">
        <v>11025</v>
      </c>
      <c r="T360" s="4" t="str">
        <f>VLOOKUP(A360,'REPORTE'!$A$1:$AG$1961,19,0)</f>
        <v>Venta al por mayor de frutas, legumbres y hortalizas.</v>
      </c>
      <c r="U360" s="4" t="str">
        <f>VLOOKUP(A360,'REPORTE'!$A$1:$AG$1961,20,0)</f>
        <v>Venta al por mayor varios</v>
      </c>
      <c r="V360" s="4">
        <v>1000282</v>
      </c>
      <c r="W360" s="4" t="s">
        <v>11633</v>
      </c>
      <c r="X360" s="4" t="s">
        <v>11953</v>
      </c>
      <c r="Y360" s="4" t="s">
        <v>12072</v>
      </c>
      <c r="Z360" s="4" t="s">
        <v>12250</v>
      </c>
      <c r="AA360" s="4" t="s">
        <v>665</v>
      </c>
      <c r="AB360" s="4" t="str">
        <f>VLOOKUP(A360,'REPORTE'!$A$1:$AG$1961,5,0)</f>
        <v>ECUATORIANO(A) INDIGENA</v>
      </c>
      <c r="AC360" s="4" t="str">
        <f>VLOOKUP(A360,'REPORTE'!$A$1:$AG$1961,30,0)</f>
        <v>Primaria</v>
      </c>
      <c r="AD360" s="4" t="str">
        <f>VLOOKUP(A360,'REPORTE'!$A$1:$AG$1961,31,0)</f>
        <v>PICHINCHA</v>
      </c>
      <c r="AE360" s="4" t="str">
        <f>VLOOKUP(A360,'REPORTE'!$A$1:$AG$1961,32,0)</f>
        <v>QUITO</v>
      </c>
      <c r="AF360" s="4" t="str">
        <f>VLOOKUP(A360,'REPORTE'!$A$1:$AG$1961,33,0)</f>
        <v>COTOCOLLAO</v>
      </c>
      <c r="AG360" s="4" t="str">
        <f>VLOOKUP(AF360,PROVINCIAS!$F$1:$G$1171,2,0)</f>
        <v>URBANA</v>
      </c>
    </row>
    <row r="361" spans="1:33" customFormat="1" hidden="1" x14ac:dyDescent="0.45">
      <c r="A361" s="4">
        <v>1000743</v>
      </c>
      <c r="B361" s="4" t="s">
        <v>9942</v>
      </c>
      <c r="C361" s="7">
        <v>603238114</v>
      </c>
      <c r="D361" s="8">
        <v>39</v>
      </c>
      <c r="E361" s="4" t="s">
        <v>36</v>
      </c>
      <c r="F361" s="4">
        <v>1001884</v>
      </c>
      <c r="G361" s="4">
        <v>1</v>
      </c>
      <c r="H361" s="4">
        <v>19</v>
      </c>
      <c r="I361" s="4" t="str">
        <f t="shared" si="5"/>
        <v>A2</v>
      </c>
      <c r="J361" s="4" t="s">
        <v>10468</v>
      </c>
      <c r="K361" s="4" t="s">
        <v>10469</v>
      </c>
      <c r="L361" s="9">
        <v>44439</v>
      </c>
      <c r="M361" s="9">
        <v>44510</v>
      </c>
      <c r="N361" s="9">
        <v>44602</v>
      </c>
      <c r="O361" s="4">
        <v>260</v>
      </c>
      <c r="P361" s="4">
        <v>260</v>
      </c>
      <c r="Q361" s="4">
        <v>23</v>
      </c>
      <c r="R361" s="4" t="s">
        <v>10995</v>
      </c>
      <c r="S361" s="4" t="s">
        <v>244</v>
      </c>
      <c r="T361" s="4" t="str">
        <f>VLOOKUP(A361,'REPORTE'!$A$1:$AG$1961,19,0)</f>
        <v>Empleado Público</v>
      </c>
      <c r="U361" s="4" t="str">
        <f>VLOOKUP(A361,'REPORTE'!$A$1:$AG$1961,20,0)</f>
        <v>Empleado Público</v>
      </c>
      <c r="V361" s="4">
        <v>1000813</v>
      </c>
      <c r="W361" s="4" t="s">
        <v>11150</v>
      </c>
      <c r="X361" s="4" t="s">
        <v>11954</v>
      </c>
      <c r="Y361" s="4" t="s">
        <v>12072</v>
      </c>
      <c r="Z361" s="4" t="s">
        <v>11150</v>
      </c>
      <c r="AA361" s="4" t="s">
        <v>74</v>
      </c>
      <c r="AB361" s="4" t="str">
        <f>VLOOKUP(A361,'REPORTE'!$A$1:$AG$1961,5,0)</f>
        <v>ECUATORIANO(A)</v>
      </c>
      <c r="AC361" s="4" t="str">
        <f>VLOOKUP(A361,'REPORTE'!$A$1:$AG$1961,30,0)</f>
        <v>Ninguna</v>
      </c>
      <c r="AD361" s="4" t="str">
        <f>VLOOKUP(A361,'REPORTE'!$A$1:$AG$1961,31,0)</f>
        <v>CHIMBORAZO</v>
      </c>
      <c r="AE361" s="4" t="str">
        <f>VLOOKUP(A361,'REPORTE'!$A$1:$AG$1961,32,0)</f>
        <v>RIOBAMBA</v>
      </c>
      <c r="AF361" s="4" t="str">
        <f>VLOOKUP(A361,'REPORTE'!$A$1:$AG$1961,33,0)</f>
        <v>VELOZ</v>
      </c>
      <c r="AG361" s="4" t="str">
        <f>VLOOKUP(AF361,PROVINCIAS!$F$1:$G$1171,2,0)</f>
        <v>URBANA</v>
      </c>
    </row>
    <row r="362" spans="1:33" customFormat="1" hidden="1" x14ac:dyDescent="0.45">
      <c r="A362" s="4">
        <v>1001180</v>
      </c>
      <c r="B362" s="4" t="s">
        <v>9943</v>
      </c>
      <c r="C362" s="7">
        <v>1753718889</v>
      </c>
      <c r="D362" s="8">
        <v>20</v>
      </c>
      <c r="E362" s="4" t="s">
        <v>36</v>
      </c>
      <c r="F362" s="4">
        <v>1001883</v>
      </c>
      <c r="G362" s="4">
        <v>24</v>
      </c>
      <c r="H362" s="4">
        <v>19</v>
      </c>
      <c r="I362" s="4" t="str">
        <f t="shared" si="5"/>
        <v>A2</v>
      </c>
      <c r="J362" s="4" t="s">
        <v>10468</v>
      </c>
      <c r="K362" s="4" t="s">
        <v>10469</v>
      </c>
      <c r="L362" s="9">
        <v>44439</v>
      </c>
      <c r="M362" s="9">
        <v>45179</v>
      </c>
      <c r="N362" s="9">
        <v>44602</v>
      </c>
      <c r="O362" s="4">
        <v>2000</v>
      </c>
      <c r="P362" s="4">
        <v>1742.6</v>
      </c>
      <c r="Q362" s="4">
        <v>23</v>
      </c>
      <c r="R362" s="4" t="s">
        <v>10995</v>
      </c>
      <c r="S362" s="4" t="s">
        <v>348</v>
      </c>
      <c r="T362" s="4" t="str">
        <f>VLOOKUP(A362,'REPORTE'!$A$1:$AG$1961,19,0)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U362" s="4" t="str">
        <f>VLOOKUP(A362,'REPORTE'!$A$1:$AG$1961,20,0)</f>
        <v>Actividades de otorgamiento y fromación</v>
      </c>
      <c r="V362" s="4">
        <v>1001258</v>
      </c>
      <c r="W362" s="4" t="s">
        <v>11194</v>
      </c>
      <c r="X362" s="4" t="s">
        <v>11955</v>
      </c>
      <c r="Y362" s="4" t="s">
        <v>12072</v>
      </c>
      <c r="Z362" s="4" t="s">
        <v>12076</v>
      </c>
      <c r="AA362" s="4" t="s">
        <v>665</v>
      </c>
      <c r="AB362" s="4" t="str">
        <f>VLOOKUP(A362,'REPORTE'!$A$1:$AG$1961,5,0)</f>
        <v>ECUATORIANO(A) INDIGENA</v>
      </c>
      <c r="AC362" s="4" t="str">
        <f>VLOOKUP(A362,'REPORTE'!$A$1:$AG$1961,30,0)</f>
        <v>Secundaria</v>
      </c>
      <c r="AD362" s="4" t="str">
        <f>VLOOKUP(A362,'REPORTE'!$A$1:$AG$1961,31,0)</f>
        <v>PICHINCHA</v>
      </c>
      <c r="AE362" s="4" t="str">
        <f>VLOOKUP(A362,'REPORTE'!$A$1:$AG$1961,32,0)</f>
        <v>QUITO</v>
      </c>
      <c r="AF362" s="4" t="str">
        <f>VLOOKUP(A362,'REPORTE'!$A$1:$AG$1961,33,0)</f>
        <v>LA ARGELIA</v>
      </c>
      <c r="AG362" s="4" t="str">
        <f>VLOOKUP(AF362,PROVINCIAS!$F$1:$G$1171,2,0)</f>
        <v>URBANA</v>
      </c>
    </row>
    <row r="363" spans="1:33" customFormat="1" hidden="1" x14ac:dyDescent="0.45">
      <c r="A363" s="4">
        <v>1001409</v>
      </c>
      <c r="B363" s="4" t="s">
        <v>9944</v>
      </c>
      <c r="C363" s="7">
        <v>1709847865</v>
      </c>
      <c r="D363" s="8">
        <v>37</v>
      </c>
      <c r="E363" s="4" t="s">
        <v>36</v>
      </c>
      <c r="F363" s="4">
        <v>1001882</v>
      </c>
      <c r="G363" s="4">
        <v>12</v>
      </c>
      <c r="H363" s="4">
        <v>14</v>
      </c>
      <c r="I363" s="4" t="str">
        <f t="shared" si="5"/>
        <v>A2</v>
      </c>
      <c r="J363" s="4" t="s">
        <v>10468</v>
      </c>
      <c r="K363" s="4" t="s">
        <v>10469</v>
      </c>
      <c r="L363" s="9">
        <v>44439</v>
      </c>
      <c r="M363" s="9">
        <v>44819</v>
      </c>
      <c r="N363" s="9">
        <v>44607</v>
      </c>
      <c r="O363" s="4">
        <v>600</v>
      </c>
      <c r="P363" s="4">
        <v>421.66</v>
      </c>
      <c r="Q363" s="4">
        <v>23</v>
      </c>
      <c r="R363" s="4" t="s">
        <v>10995</v>
      </c>
      <c r="S363" s="4" t="s">
        <v>11044</v>
      </c>
      <c r="T363" s="4" t="str">
        <f>VLOOKUP(A363,'REPORTE'!$A$1:$AG$1961,19,0)</f>
        <v>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v>
      </c>
      <c r="U363" s="4" t="str">
        <f>VLOOKUP(A363,'REPORTE'!$A$1:$AG$1961,20,0)</f>
        <v>Construcción y diseño industrial</v>
      </c>
      <c r="V363" s="4">
        <v>1001490</v>
      </c>
      <c r="W363" s="4" t="s">
        <v>11262</v>
      </c>
      <c r="X363" s="4" t="s">
        <v>11956</v>
      </c>
      <c r="Y363" s="4" t="s">
        <v>12072</v>
      </c>
      <c r="Z363" s="4" t="s">
        <v>12111</v>
      </c>
      <c r="AA363" s="4" t="s">
        <v>665</v>
      </c>
      <c r="AB363" s="4" t="str">
        <f>VLOOKUP(A363,'REPORTE'!$A$1:$AG$1961,5,0)</f>
        <v>ECUATORIANO(A)</v>
      </c>
      <c r="AC363" s="4" t="str">
        <f>VLOOKUP(A363,'REPORTE'!$A$1:$AG$1961,30,0)</f>
        <v>Primaria</v>
      </c>
      <c r="AD363" s="4" t="str">
        <f>VLOOKUP(A363,'REPORTE'!$A$1:$AG$1961,31,0)</f>
        <v>PICHINCHA</v>
      </c>
      <c r="AE363" s="4" t="str">
        <f>VLOOKUP(A363,'REPORTE'!$A$1:$AG$1961,32,0)</f>
        <v>QUITO</v>
      </c>
      <c r="AF363" s="4" t="str">
        <f>VLOOKUP(A363,'REPORTE'!$A$1:$AG$1961,33,0)</f>
        <v>SAN JOSE DE MINAS</v>
      </c>
      <c r="AG363" s="4" t="str">
        <f>VLOOKUP(AF363,PROVINCIAS!$F$1:$G$1171,2,0)</f>
        <v>RURAL</v>
      </c>
    </row>
    <row r="364" spans="1:33" x14ac:dyDescent="0.45">
      <c r="A364" s="77">
        <v>1000055</v>
      </c>
      <c r="B364" s="77" t="s">
        <v>9945</v>
      </c>
      <c r="C364" s="78">
        <v>601023534</v>
      </c>
      <c r="D364" s="79">
        <v>68</v>
      </c>
      <c r="E364" s="77" t="s">
        <v>59</v>
      </c>
      <c r="F364" s="77">
        <v>1001890</v>
      </c>
      <c r="G364" s="77">
        <v>8</v>
      </c>
      <c r="H364" s="77">
        <v>0</v>
      </c>
      <c r="I364" s="77" t="str">
        <f t="shared" si="5"/>
        <v>A1</v>
      </c>
      <c r="J364" s="77" t="s">
        <v>10466</v>
      </c>
      <c r="K364" s="77" t="s">
        <v>10467</v>
      </c>
      <c r="L364" s="80">
        <v>44440</v>
      </c>
      <c r="M364" s="80">
        <v>44703</v>
      </c>
      <c r="N364" s="81" t="s">
        <v>776</v>
      </c>
      <c r="O364" s="77">
        <v>500</v>
      </c>
      <c r="P364" s="77">
        <v>199.03</v>
      </c>
      <c r="Q364" s="77">
        <v>16</v>
      </c>
      <c r="R364" s="77" t="s">
        <v>10994</v>
      </c>
      <c r="S364" s="77" t="s">
        <v>11000</v>
      </c>
      <c r="T364" s="77" t="str">
        <f>VLOOKUP(A364,'REPORTE'!$A$1:$AG$1961,19,0)</f>
        <v>Empleado Privado</v>
      </c>
      <c r="U364" s="77" t="str">
        <f>VLOOKUP(A364,'REPORTE'!$A$1:$AG$1961,20,0)</f>
        <v>Empleado Privado</v>
      </c>
      <c r="V364" s="77">
        <v>1000070</v>
      </c>
      <c r="W364" s="77" t="s">
        <v>11263</v>
      </c>
      <c r="X364" s="77" t="s">
        <v>11957</v>
      </c>
      <c r="Y364" s="77" t="s">
        <v>12072</v>
      </c>
      <c r="Z364" s="77" t="s">
        <v>12251</v>
      </c>
      <c r="AA364" s="77" t="s">
        <v>74</v>
      </c>
      <c r="AB364" s="77" t="str">
        <f>VLOOKUP(A364,'REPORTE'!$A$1:$AG$1961,5,0)</f>
        <v>ECUATORIANO(A)</v>
      </c>
      <c r="AC364" s="77" t="str">
        <f>VLOOKUP(A364,'REPORTE'!$A$1:$AG$1961,30,0)</f>
        <v>Universitaria</v>
      </c>
      <c r="AD364" s="77" t="str">
        <f>VLOOKUP(A364,'REPORTE'!$A$1:$AG$1961,31,0)</f>
        <v>CHIMBORAZO</v>
      </c>
      <c r="AE364" s="77" t="str">
        <f>VLOOKUP(A364,'REPORTE'!$A$1:$AG$1961,32,0)</f>
        <v>GUANO</v>
      </c>
      <c r="AF364" s="77" t="str">
        <f>VLOOKUP(A364,'REPORTE'!$A$1:$AG$1961,33,0)</f>
        <v>LA MATRIZ</v>
      </c>
      <c r="AG364" s="77" t="str">
        <f>VLOOKUP(AF364,PROVINCIAS!$F$1:$G$1171,2,0)</f>
        <v>URBANA</v>
      </c>
    </row>
    <row r="365" spans="1:33" customFormat="1" hidden="1" x14ac:dyDescent="0.45">
      <c r="A365" s="4">
        <v>1001124</v>
      </c>
      <c r="B365" s="4" t="s">
        <v>9946</v>
      </c>
      <c r="C365" s="7">
        <v>1726469503</v>
      </c>
      <c r="D365" s="8">
        <v>28</v>
      </c>
      <c r="E365" s="4" t="s">
        <v>36</v>
      </c>
      <c r="F365" s="4">
        <v>1001891</v>
      </c>
      <c r="G365" s="4">
        <v>24</v>
      </c>
      <c r="H365" s="4">
        <v>4</v>
      </c>
      <c r="I365" s="4" t="str">
        <f t="shared" si="5"/>
        <v>A1</v>
      </c>
      <c r="J365" s="4" t="s">
        <v>10468</v>
      </c>
      <c r="K365" s="4" t="s">
        <v>10469</v>
      </c>
      <c r="L365" s="9">
        <v>44440</v>
      </c>
      <c r="M365" s="9">
        <v>45194</v>
      </c>
      <c r="N365" s="9">
        <v>44617</v>
      </c>
      <c r="O365" s="4">
        <v>3000</v>
      </c>
      <c r="P365" s="4">
        <v>2633.19</v>
      </c>
      <c r="Q365" s="4">
        <v>21.5</v>
      </c>
      <c r="R365" s="4" t="s">
        <v>10995</v>
      </c>
      <c r="S365" s="4" t="s">
        <v>11013</v>
      </c>
      <c r="T365" s="4" t="str">
        <f>VLOOKUP(A365,'REPORTE'!$A$1:$AG$1961,19,0)</f>
        <v>Actividades de confección a la medida de prendas de vestir (costureras, sastres).</v>
      </c>
      <c r="U365" s="4" t="str">
        <f>VLOOKUP(A365,'REPORTE'!$A$1:$AG$1961,20,0)</f>
        <v>Actividades de confección a la medida de prendas de vestir (costureras, sastres).</v>
      </c>
      <c r="V365" s="4">
        <v>1001198</v>
      </c>
      <c r="W365" s="4" t="s">
        <v>11526</v>
      </c>
      <c r="X365" s="4" t="s">
        <v>11900</v>
      </c>
      <c r="Y365" s="4" t="s">
        <v>12072</v>
      </c>
      <c r="Z365" s="4" t="s">
        <v>11150</v>
      </c>
      <c r="AA365" s="4" t="s">
        <v>665</v>
      </c>
      <c r="AB365" s="4" t="str">
        <f>VLOOKUP(A365,'REPORTE'!$A$1:$AG$1961,5,0)</f>
        <v>ECUATORIANO(A) INDIGENA</v>
      </c>
      <c r="AC365" s="4" t="str">
        <f>VLOOKUP(A365,'REPORTE'!$A$1:$AG$1961,30,0)</f>
        <v>Primaria</v>
      </c>
      <c r="AD365" s="4" t="str">
        <f>VLOOKUP(A365,'REPORTE'!$A$1:$AG$1961,31,0)</f>
        <v>PICHINCHA</v>
      </c>
      <c r="AE365" s="4" t="str">
        <f>VLOOKUP(A365,'REPORTE'!$A$1:$AG$1961,32,0)</f>
        <v>QUITO</v>
      </c>
      <c r="AF365" s="4" t="str">
        <f>VLOOKUP(A365,'REPORTE'!$A$1:$AG$1961,33,0)</f>
        <v>COTOCOLLAO</v>
      </c>
      <c r="AG365" s="4" t="str">
        <f>VLOOKUP(AF365,PROVINCIAS!$F$1:$G$1171,2,0)</f>
        <v>URBANA</v>
      </c>
    </row>
    <row r="366" spans="1:33" customFormat="1" hidden="1" x14ac:dyDescent="0.45">
      <c r="A366" s="4">
        <v>1001381</v>
      </c>
      <c r="B366" s="4" t="s">
        <v>9947</v>
      </c>
      <c r="C366" s="7">
        <v>1719884445</v>
      </c>
      <c r="D366" s="8">
        <v>34</v>
      </c>
      <c r="E366" s="4" t="s">
        <v>36</v>
      </c>
      <c r="F366" s="4">
        <v>1001892</v>
      </c>
      <c r="G366" s="4">
        <v>14</v>
      </c>
      <c r="H366" s="4">
        <v>14</v>
      </c>
      <c r="I366" s="4" t="str">
        <f t="shared" si="5"/>
        <v>A2</v>
      </c>
      <c r="J366" s="4" t="s">
        <v>10468</v>
      </c>
      <c r="K366" s="4" t="s">
        <v>10469</v>
      </c>
      <c r="L366" s="9">
        <v>44440</v>
      </c>
      <c r="M366" s="9">
        <v>44880</v>
      </c>
      <c r="N366" s="9">
        <v>44607</v>
      </c>
      <c r="O366" s="4">
        <v>2000</v>
      </c>
      <c r="P366" s="4">
        <v>1503.01</v>
      </c>
      <c r="Q366" s="4">
        <v>23</v>
      </c>
      <c r="R366" s="4" t="s">
        <v>10995</v>
      </c>
      <c r="S366" s="4" t="s">
        <v>348</v>
      </c>
      <c r="T366" s="4" t="str">
        <f>VLOOKUP(A366,'REPORTE'!$A$1:$AG$1961,19,0)</f>
        <v>Venta al por mayor de frutas, legumbres y hortalizas.</v>
      </c>
      <c r="U366" s="4" t="str">
        <f>VLOOKUP(A366,'REPORTE'!$A$1:$AG$1961,20,0)</f>
        <v>Venta al por mayor varios</v>
      </c>
      <c r="V366" s="4">
        <v>1001459</v>
      </c>
      <c r="W366" s="4" t="s">
        <v>11264</v>
      </c>
      <c r="X366" s="4" t="s">
        <v>11871</v>
      </c>
      <c r="Y366" s="4" t="s">
        <v>12072</v>
      </c>
      <c r="Z366" s="4" t="s">
        <v>12076</v>
      </c>
      <c r="AA366" s="4" t="s">
        <v>665</v>
      </c>
      <c r="AB366" s="4" t="str">
        <f>VLOOKUP(A366,'REPORTE'!$A$1:$AG$1961,5,0)</f>
        <v>ECUATORIANO(A) INDIGENA</v>
      </c>
      <c r="AC366" s="4" t="str">
        <f>VLOOKUP(A366,'REPORTE'!$A$1:$AG$1961,30,0)</f>
        <v>Primaria</v>
      </c>
      <c r="AD366" s="4" t="str">
        <f>VLOOKUP(A366,'REPORTE'!$A$1:$AG$1961,31,0)</f>
        <v>PICHINCHA</v>
      </c>
      <c r="AE366" s="4" t="str">
        <f>VLOOKUP(A366,'REPORTE'!$A$1:$AG$1961,32,0)</f>
        <v>QUITO</v>
      </c>
      <c r="AF366" s="4" t="str">
        <f>VLOOKUP(A366,'REPORTE'!$A$1:$AG$1961,33,0)</f>
        <v>SAN ROQUE</v>
      </c>
      <c r="AG366" s="4" t="str">
        <f>VLOOKUP(AF366,PROVINCIAS!$F$1:$G$1171,2,0)</f>
        <v>RURAL</v>
      </c>
    </row>
    <row r="367" spans="1:33" customFormat="1" hidden="1" x14ac:dyDescent="0.45">
      <c r="A367" s="4">
        <v>1001434</v>
      </c>
      <c r="B367" s="4" t="s">
        <v>9948</v>
      </c>
      <c r="C367" s="7">
        <v>502292279</v>
      </c>
      <c r="D367" s="8">
        <v>46</v>
      </c>
      <c r="E367" s="4" t="s">
        <v>59</v>
      </c>
      <c r="F367" s="4">
        <v>1001898</v>
      </c>
      <c r="G367" s="4">
        <v>24</v>
      </c>
      <c r="H367" s="4">
        <v>0</v>
      </c>
      <c r="I367" s="4" t="str">
        <f t="shared" si="5"/>
        <v>A1</v>
      </c>
      <c r="J367" s="4" t="s">
        <v>10468</v>
      </c>
      <c r="K367" s="4" t="s">
        <v>10469</v>
      </c>
      <c r="L367" s="9">
        <v>44441</v>
      </c>
      <c r="M367" s="9">
        <v>45189</v>
      </c>
      <c r="N367" s="10" t="s">
        <v>776</v>
      </c>
      <c r="O367" s="4">
        <v>3000</v>
      </c>
      <c r="P367" s="4">
        <v>2515.62</v>
      </c>
      <c r="Q367" s="4">
        <v>21.5</v>
      </c>
      <c r="R367" s="4" t="s">
        <v>10994</v>
      </c>
      <c r="S367" s="4" t="s">
        <v>11474</v>
      </c>
      <c r="T367" s="4" t="str">
        <f>VLOOKUP(A367,'REPORTE'!$A$1:$AG$1961,19,0)</f>
        <v>Actividades a corto y a largo plazo de clí­nicas especializadas, es decir, actividades médicas, de diagnóstico y de tratamiento (clí­nicas para enfermos mentales, de rehabilitación, para enfermedades infecciosas, de maternidad, etcétera).</v>
      </c>
      <c r="U367" s="4" t="str">
        <f>VLOOKUP(A367,'REPORTE'!$A$1:$AG$1961,20,0)</f>
        <v>Actividades Médicas</v>
      </c>
      <c r="V367" s="4">
        <v>1001514</v>
      </c>
      <c r="W367" s="4" t="s">
        <v>11526</v>
      </c>
      <c r="X367" s="4" t="s">
        <v>11870</v>
      </c>
      <c r="Y367" s="4" t="s">
        <v>12072</v>
      </c>
      <c r="Z367" s="4" t="s">
        <v>12252</v>
      </c>
      <c r="AA367" s="4" t="s">
        <v>665</v>
      </c>
      <c r="AB367" s="4" t="str">
        <f>VLOOKUP(A367,'REPORTE'!$A$1:$AG$1961,5,0)</f>
        <v>ECUATORIANO(A)</v>
      </c>
      <c r="AC367" s="4" t="str">
        <f>VLOOKUP(A367,'REPORTE'!$A$1:$AG$1961,30,0)</f>
        <v>Ninguna</v>
      </c>
      <c r="AD367" s="4" t="str">
        <f>VLOOKUP(A367,'REPORTE'!$A$1:$AG$1961,31,0)</f>
        <v>COTOPAXI</v>
      </c>
      <c r="AE367" s="4" t="str">
        <f>VLOOKUP(A367,'REPORTE'!$A$1:$AG$1961,32,0)</f>
        <v>PUJILI</v>
      </c>
      <c r="AF367" s="4" t="str">
        <f>VLOOKUP(A367,'REPORTE'!$A$1:$AG$1961,33,0)</f>
        <v>ZUMBAHUA</v>
      </c>
      <c r="AG367" s="4" t="str">
        <f>VLOOKUP(AF367,PROVINCIAS!$F$1:$G$1171,2,0)</f>
        <v>RURAL</v>
      </c>
    </row>
    <row r="368" spans="1:33" customFormat="1" hidden="1" x14ac:dyDescent="0.45">
      <c r="A368" s="4">
        <v>1000849</v>
      </c>
      <c r="B368" s="4" t="s">
        <v>9949</v>
      </c>
      <c r="C368" s="7">
        <v>201281714</v>
      </c>
      <c r="D368" s="8">
        <v>47</v>
      </c>
      <c r="E368" s="4" t="s">
        <v>36</v>
      </c>
      <c r="F368" s="4">
        <v>1001905</v>
      </c>
      <c r="G368" s="4">
        <v>12</v>
      </c>
      <c r="H368" s="4">
        <v>40</v>
      </c>
      <c r="I368" s="4" t="str">
        <f t="shared" si="5"/>
        <v>A3</v>
      </c>
      <c r="J368" s="4" t="s">
        <v>10468</v>
      </c>
      <c r="K368" s="4" t="s">
        <v>10469</v>
      </c>
      <c r="L368" s="9">
        <v>44442</v>
      </c>
      <c r="M368" s="9">
        <v>44824</v>
      </c>
      <c r="N368" s="9">
        <v>44581</v>
      </c>
      <c r="O368" s="4">
        <v>2000</v>
      </c>
      <c r="P368" s="4">
        <v>1507.15</v>
      </c>
      <c r="Q368" s="4">
        <v>23</v>
      </c>
      <c r="R368" s="4" t="s">
        <v>10995</v>
      </c>
      <c r="S368" s="4" t="s">
        <v>348</v>
      </c>
      <c r="T368" s="4" t="str">
        <f>VLOOKUP(A368,'REPORTE'!$A$1:$AG$1961,19,0)</f>
        <v>Venta al por menor de frutas, legumbres y hortalizas frescas o en conserva en establecimientos especializados.</v>
      </c>
      <c r="U368" s="4" t="str">
        <f>VLOOKUP(A368,'REPORTE'!$A$1:$AG$1961,20,0)</f>
        <v>Venta al por menor varios</v>
      </c>
      <c r="V368" s="4">
        <v>1000919</v>
      </c>
      <c r="W368" s="4" t="s">
        <v>11190</v>
      </c>
      <c r="X368" s="4" t="s">
        <v>11861</v>
      </c>
      <c r="Y368" s="4" t="s">
        <v>12072</v>
      </c>
      <c r="Z368" s="4" t="s">
        <v>11150</v>
      </c>
      <c r="AA368" s="4" t="s">
        <v>665</v>
      </c>
      <c r="AB368" s="4" t="str">
        <f>VLOOKUP(A368,'REPORTE'!$A$1:$AG$1961,5,0)</f>
        <v>ECUATORIANO(A)</v>
      </c>
      <c r="AC368" s="4" t="str">
        <f>VLOOKUP(A368,'REPORTE'!$A$1:$AG$1961,30,0)</f>
        <v>Primaria</v>
      </c>
      <c r="AD368" s="4" t="str">
        <f>VLOOKUP(A368,'REPORTE'!$A$1:$AG$1961,31,0)</f>
        <v>BOLIVAR</v>
      </c>
      <c r="AE368" s="4" t="str">
        <f>VLOOKUP(A368,'REPORTE'!$A$1:$AG$1961,32,0)</f>
        <v>CHILLANES</v>
      </c>
      <c r="AF368" s="4" t="str">
        <f>VLOOKUP(A368,'REPORTE'!$A$1:$AG$1961,33,0)</f>
        <v>CHILLANES</v>
      </c>
      <c r="AG368" s="4" t="str">
        <f>VLOOKUP(AF368,PROVINCIAS!$F$1:$G$1171,2,0)</f>
        <v>URBANA</v>
      </c>
    </row>
    <row r="369" spans="1:33" customFormat="1" hidden="1" x14ac:dyDescent="0.45">
      <c r="A369" s="4">
        <v>1000948</v>
      </c>
      <c r="B369" s="4" t="s">
        <v>9950</v>
      </c>
      <c r="C369" s="7">
        <v>1711540078</v>
      </c>
      <c r="D369" s="8">
        <v>50</v>
      </c>
      <c r="E369" s="4" t="s">
        <v>36</v>
      </c>
      <c r="F369" s="4">
        <v>1001908</v>
      </c>
      <c r="G369" s="4">
        <v>15</v>
      </c>
      <c r="H369" s="4">
        <v>0</v>
      </c>
      <c r="I369" s="4" t="str">
        <f t="shared" si="5"/>
        <v>A1</v>
      </c>
      <c r="J369" s="4" t="s">
        <v>10468</v>
      </c>
      <c r="K369" s="4" t="s">
        <v>10469</v>
      </c>
      <c r="L369" s="9">
        <v>44442</v>
      </c>
      <c r="M369" s="9">
        <v>44910</v>
      </c>
      <c r="N369" s="10" t="s">
        <v>776</v>
      </c>
      <c r="O369" s="4">
        <v>800</v>
      </c>
      <c r="P369" s="4">
        <v>566.16999999999996</v>
      </c>
      <c r="Q369" s="4">
        <v>23</v>
      </c>
      <c r="R369" s="4" t="s">
        <v>10994</v>
      </c>
      <c r="S369" s="4" t="s">
        <v>11064</v>
      </c>
      <c r="T369" s="4" t="str">
        <f>VLOOKUP(A369,'REPORTE'!$A$1:$AG$1961,19,0)</f>
        <v>Actividades de diseñadores gráficos.</v>
      </c>
      <c r="U369" s="4" t="str">
        <f>VLOOKUP(A369,'REPORTE'!$A$1:$AG$1961,20,0)</f>
        <v>Actividades de diseñadores</v>
      </c>
      <c r="V369" s="4">
        <v>1001018</v>
      </c>
      <c r="W369" s="4" t="s">
        <v>11265</v>
      </c>
      <c r="X369" s="4" t="s">
        <v>11853</v>
      </c>
      <c r="Y369" s="4" t="s">
        <v>12072</v>
      </c>
      <c r="Z369" s="4" t="s">
        <v>12253</v>
      </c>
      <c r="AA369" s="4" t="s">
        <v>665</v>
      </c>
      <c r="AB369" s="4" t="str">
        <f>VLOOKUP(A369,'REPORTE'!$A$1:$AG$1961,5,0)</f>
        <v>ECUATORIANO(A)</v>
      </c>
      <c r="AC369" s="4" t="str">
        <f>VLOOKUP(A369,'REPORTE'!$A$1:$AG$1961,30,0)</f>
        <v>Ninguna</v>
      </c>
      <c r="AD369" s="4" t="str">
        <f>VLOOKUP(A369,'REPORTE'!$A$1:$AG$1961,31,0)</f>
        <v>BOLIVAR</v>
      </c>
      <c r="AE369" s="4" t="str">
        <f>VLOOKUP(A369,'REPORTE'!$A$1:$AG$1961,32,0)</f>
        <v>GUARANDA</v>
      </c>
      <c r="AF369" s="4" t="str">
        <f>VLOOKUP(A369,'REPORTE'!$A$1:$AG$1961,33,0)</f>
        <v>GABRIEL IGNACIO VEINTIMILLA</v>
      </c>
      <c r="AG369" s="4" t="str">
        <f>VLOOKUP(AF369,PROVINCIAS!$F$1:$G$1171,2,0)</f>
        <v>URBANA</v>
      </c>
    </row>
    <row r="370" spans="1:33" customFormat="1" hidden="1" x14ac:dyDescent="0.45">
      <c r="A370" s="4">
        <v>1001442</v>
      </c>
      <c r="B370" s="4" t="s">
        <v>9951</v>
      </c>
      <c r="C370" s="7">
        <v>1727213850</v>
      </c>
      <c r="D370" s="8">
        <v>27</v>
      </c>
      <c r="E370" s="4" t="s">
        <v>59</v>
      </c>
      <c r="F370" s="4">
        <v>1001906</v>
      </c>
      <c r="G370" s="4">
        <v>15</v>
      </c>
      <c r="H370" s="4">
        <v>50</v>
      </c>
      <c r="I370" s="4" t="str">
        <f t="shared" si="5"/>
        <v>A3</v>
      </c>
      <c r="J370" s="4" t="s">
        <v>10468</v>
      </c>
      <c r="K370" s="4" t="s">
        <v>10469</v>
      </c>
      <c r="L370" s="9">
        <v>44442</v>
      </c>
      <c r="M370" s="9">
        <v>44905</v>
      </c>
      <c r="N370" s="9">
        <v>44571</v>
      </c>
      <c r="O370" s="4">
        <v>3000</v>
      </c>
      <c r="P370" s="4">
        <v>2476.77</v>
      </c>
      <c r="Q370" s="4">
        <v>21.5</v>
      </c>
      <c r="R370" s="4" t="s">
        <v>10995</v>
      </c>
      <c r="S370" s="4" t="s">
        <v>348</v>
      </c>
      <c r="T370" s="4" t="str">
        <f>VLOOKUP(A370,'REPORTE'!$A$1:$AG$1961,19,0)</f>
        <v>Venta al por mayor de frutas, legumbres y hortalizas.</v>
      </c>
      <c r="U370" s="4" t="str">
        <f>VLOOKUP(A370,'REPORTE'!$A$1:$AG$1961,20,0)</f>
        <v>Venta al por mayor varios</v>
      </c>
      <c r="V370" s="4">
        <v>1001521</v>
      </c>
      <c r="W370" s="4" t="s">
        <v>11634</v>
      </c>
      <c r="X370" s="4" t="s">
        <v>11859</v>
      </c>
      <c r="Y370" s="4" t="s">
        <v>12072</v>
      </c>
      <c r="Z370" s="4" t="s">
        <v>11150</v>
      </c>
      <c r="AA370" s="4" t="s">
        <v>665</v>
      </c>
      <c r="AB370" s="4" t="str">
        <f>VLOOKUP(A370,'REPORTE'!$A$1:$AG$1961,5,0)</f>
        <v>ECUATORIANO(A) INDIGENA</v>
      </c>
      <c r="AC370" s="4" t="str">
        <f>VLOOKUP(A370,'REPORTE'!$A$1:$AG$1961,30,0)</f>
        <v>Primaria</v>
      </c>
      <c r="AD370" s="4" t="str">
        <f>VLOOKUP(A370,'REPORTE'!$A$1:$AG$1961,31,0)</f>
        <v>BOLIVAR</v>
      </c>
      <c r="AE370" s="4" t="str">
        <f>VLOOKUP(A370,'REPORTE'!$A$1:$AG$1961,32,0)</f>
        <v>SAN MIGUEL</v>
      </c>
      <c r="AF370" s="4" t="str">
        <f>VLOOKUP(A370,'REPORTE'!$A$1:$AG$1961,33,0)</f>
        <v>SAN PABLO (SAN PABLO DE ATENAS)</v>
      </c>
      <c r="AG370" s="4" t="str">
        <f>VLOOKUP(AF370,PROVINCIAS!$F$1:$G$1171,2,0)</f>
        <v>RURAL</v>
      </c>
    </row>
    <row r="371" spans="1:33" customFormat="1" hidden="1" x14ac:dyDescent="0.45">
      <c r="A371" s="4">
        <v>1001449</v>
      </c>
      <c r="B371" s="4" t="s">
        <v>9952</v>
      </c>
      <c r="C371" s="7">
        <v>602217226</v>
      </c>
      <c r="D371" s="8">
        <v>28</v>
      </c>
      <c r="E371" s="4" t="s">
        <v>36</v>
      </c>
      <c r="F371" s="4">
        <v>1001907</v>
      </c>
      <c r="G371" s="4">
        <v>10</v>
      </c>
      <c r="H371" s="4">
        <v>0</v>
      </c>
      <c r="I371" s="4" t="str">
        <f t="shared" si="5"/>
        <v>A1</v>
      </c>
      <c r="J371" s="4" t="s">
        <v>10468</v>
      </c>
      <c r="K371" s="4" t="s">
        <v>10469</v>
      </c>
      <c r="L371" s="9">
        <v>44442</v>
      </c>
      <c r="M371" s="9">
        <v>44745</v>
      </c>
      <c r="N371" s="10" t="s">
        <v>776</v>
      </c>
      <c r="O371" s="4">
        <v>1001</v>
      </c>
      <c r="P371" s="4">
        <v>519.99</v>
      </c>
      <c r="Q371" s="4">
        <v>17.5</v>
      </c>
      <c r="R371" s="4" t="s">
        <v>10994</v>
      </c>
      <c r="S371" s="4" t="s">
        <v>11014</v>
      </c>
      <c r="T371" s="4" t="str">
        <f>VLOOKUP(A371,'REPORTE'!$A$1:$AG$1961,19,0)</f>
        <v>Actividades cartográficas y de información espacial.</v>
      </c>
      <c r="U371" s="4" t="str">
        <f>VLOOKUP(A371,'REPORTE'!$A$1:$AG$1961,20,0)</f>
        <v>Actividades cartográficas y de información espacial</v>
      </c>
      <c r="V371" s="4">
        <v>1001528</v>
      </c>
      <c r="W371" s="4" t="s">
        <v>11266</v>
      </c>
      <c r="X371" s="4" t="s">
        <v>11839</v>
      </c>
      <c r="Y371" s="4" t="s">
        <v>12072</v>
      </c>
      <c r="Z371" s="4" t="s">
        <v>12254</v>
      </c>
      <c r="AA371" s="4" t="s">
        <v>74</v>
      </c>
      <c r="AB371" s="4" t="str">
        <f>VLOOKUP(A371,'REPORTE'!$A$1:$AG$1961,5,0)</f>
        <v>ECUATORIANO(A) INDIGENA</v>
      </c>
      <c r="AC371" s="4" t="str">
        <f>VLOOKUP(A371,'REPORTE'!$A$1:$AG$1961,30,0)</f>
        <v>Secundaria</v>
      </c>
      <c r="AD371" s="4" t="str">
        <f>VLOOKUP(A371,'REPORTE'!$A$1:$AG$1961,31,0)</f>
        <v>CHIMBORAZO</v>
      </c>
      <c r="AE371" s="4" t="str">
        <f>VLOOKUP(A371,'REPORTE'!$A$1:$AG$1961,32,0)</f>
        <v>RIOBAMBA</v>
      </c>
      <c r="AF371" s="4" t="str">
        <f>VLOOKUP(A371,'REPORTE'!$A$1:$AG$1961,33,0)</f>
        <v>YARUQUIES</v>
      </c>
      <c r="AG371" s="4" t="str">
        <f>VLOOKUP(AF371,PROVINCIAS!$F$1:$G$1171,2,0)</f>
        <v>URBANA</v>
      </c>
    </row>
    <row r="372" spans="1:33" customFormat="1" hidden="1" x14ac:dyDescent="0.45">
      <c r="A372" s="4">
        <v>1001453</v>
      </c>
      <c r="B372" s="4" t="s">
        <v>9953</v>
      </c>
      <c r="C372" s="7">
        <v>1805197033</v>
      </c>
      <c r="D372" s="8">
        <v>29</v>
      </c>
      <c r="E372" s="4" t="s">
        <v>59</v>
      </c>
      <c r="F372" s="4">
        <v>1001902</v>
      </c>
      <c r="G372" s="4">
        <v>36</v>
      </c>
      <c r="H372" s="4">
        <v>0</v>
      </c>
      <c r="I372" s="4" t="str">
        <f t="shared" si="5"/>
        <v>A1</v>
      </c>
      <c r="J372" s="4" t="s">
        <v>10468</v>
      </c>
      <c r="K372" s="4" t="s">
        <v>10469</v>
      </c>
      <c r="L372" s="9">
        <v>44442</v>
      </c>
      <c r="M372" s="9">
        <v>45552</v>
      </c>
      <c r="N372" s="10" t="s">
        <v>776</v>
      </c>
      <c r="O372" s="4">
        <v>2000</v>
      </c>
      <c r="P372" s="4">
        <v>1819.88</v>
      </c>
      <c r="Q372" s="4">
        <v>23</v>
      </c>
      <c r="R372" s="4" t="s">
        <v>10994</v>
      </c>
      <c r="S372" s="4" t="s">
        <v>11019</v>
      </c>
      <c r="T372" s="4" t="str">
        <f>VLOOKUP(A372,'REPORTE'!$A$1:$AG$1961,19,0)</f>
        <v>Escuelas de conducir para chóferes profesionales: de camiones, buses, etcétera.</v>
      </c>
      <c r="U372" s="4" t="str">
        <f>VLOOKUP(A372,'REPORTE'!$A$1:$AG$1961,20,0)</f>
        <v>Escuelas de aprendizaje</v>
      </c>
      <c r="V372" s="4">
        <v>1001533</v>
      </c>
      <c r="W372" s="4" t="s">
        <v>11267</v>
      </c>
      <c r="X372" s="4" t="s">
        <v>11958</v>
      </c>
      <c r="Y372" s="4" t="s">
        <v>12072</v>
      </c>
      <c r="Z372" s="4" t="s">
        <v>12255</v>
      </c>
      <c r="AA372" s="4" t="s">
        <v>665</v>
      </c>
      <c r="AB372" s="4" t="str">
        <f>VLOOKUP(A372,'REPORTE'!$A$1:$AG$1961,5,0)</f>
        <v>ECUATORIANO(A)</v>
      </c>
      <c r="AC372" s="4" t="str">
        <f>VLOOKUP(A372,'REPORTE'!$A$1:$AG$1961,30,0)</f>
        <v>Secundaria</v>
      </c>
      <c r="AD372" s="4" t="str">
        <f>VLOOKUP(A372,'REPORTE'!$A$1:$AG$1961,31,0)</f>
        <v>TUNGURAHUA</v>
      </c>
      <c r="AE372" s="4" t="str">
        <f>VLOOKUP(A372,'REPORTE'!$A$1:$AG$1961,32,0)</f>
        <v>SAN PEDRO DE PELILEO</v>
      </c>
      <c r="AF372" s="4" t="str">
        <f>VLOOKUP(A372,'REPORTE'!$A$1:$AG$1961,33,0)</f>
        <v>PELILEO</v>
      </c>
      <c r="AG372" s="4" t="str">
        <f>VLOOKUP(AF372,PROVINCIAS!$F$1:$G$1171,2,0)</f>
        <v>URBANA</v>
      </c>
    </row>
    <row r="373" spans="1:33" customFormat="1" hidden="1" x14ac:dyDescent="0.45">
      <c r="A373" s="4">
        <v>1001433</v>
      </c>
      <c r="B373" s="4" t="s">
        <v>9954</v>
      </c>
      <c r="C373" s="7">
        <v>1704347374</v>
      </c>
      <c r="D373" s="8">
        <v>66</v>
      </c>
      <c r="E373" s="4" t="s">
        <v>36</v>
      </c>
      <c r="F373" s="4">
        <v>1001909</v>
      </c>
      <c r="G373" s="4">
        <v>18</v>
      </c>
      <c r="H373" s="4">
        <v>14</v>
      </c>
      <c r="I373" s="4" t="str">
        <f t="shared" si="5"/>
        <v>A2</v>
      </c>
      <c r="J373" s="4" t="s">
        <v>10468</v>
      </c>
      <c r="K373" s="4" t="s">
        <v>10469</v>
      </c>
      <c r="L373" s="9">
        <v>44443</v>
      </c>
      <c r="M373" s="9">
        <v>45000</v>
      </c>
      <c r="N373" s="9">
        <v>44607</v>
      </c>
      <c r="O373" s="4">
        <v>3000</v>
      </c>
      <c r="P373" s="4">
        <v>2437.5100000000002</v>
      </c>
      <c r="Q373" s="4">
        <v>21.5</v>
      </c>
      <c r="R373" s="4" t="s">
        <v>10995</v>
      </c>
      <c r="S373" s="4" t="s">
        <v>348</v>
      </c>
      <c r="T373" s="4" t="str">
        <f>VLOOKUP(A373,'REPORTE'!$A$1:$AG$1961,19,0)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U373" s="4" t="str">
        <f>VLOOKUP(A373,'REPORTE'!$A$1:$AG$1961,20,0)</f>
        <v xml:space="preserve">Actividades varias </v>
      </c>
      <c r="V373" s="4">
        <v>1001513</v>
      </c>
      <c r="W373" s="4" t="s">
        <v>11537</v>
      </c>
      <c r="X373" s="4" t="s">
        <v>11871</v>
      </c>
      <c r="Y373" s="4" t="s">
        <v>12072</v>
      </c>
      <c r="Z373" s="4" t="s">
        <v>11150</v>
      </c>
      <c r="AA373" s="4" t="s">
        <v>665</v>
      </c>
      <c r="AB373" s="4" t="str">
        <f>VLOOKUP(A373,'REPORTE'!$A$1:$AG$1961,5,0)</f>
        <v>ECUATORIANO(A)</v>
      </c>
      <c r="AC373" s="4" t="str">
        <f>VLOOKUP(A373,'REPORTE'!$A$1:$AG$1961,30,0)</f>
        <v>Secundaria</v>
      </c>
      <c r="AD373" s="4" t="str">
        <f>VLOOKUP(A373,'REPORTE'!$A$1:$AG$1961,31,0)</f>
        <v>PICHINCHA</v>
      </c>
      <c r="AE373" s="4" t="str">
        <f>VLOOKUP(A373,'REPORTE'!$A$1:$AG$1961,32,0)</f>
        <v>QUITO</v>
      </c>
      <c r="AF373" s="4" t="str">
        <f>VLOOKUP(A373,'REPORTE'!$A$1:$AG$1961,33,0)</f>
        <v>COTOCOLLAO</v>
      </c>
      <c r="AG373" s="4" t="str">
        <f>VLOOKUP(AF373,PROVINCIAS!$F$1:$G$1171,2,0)</f>
        <v>URBANA</v>
      </c>
    </row>
    <row r="374" spans="1:33" customFormat="1" hidden="1" x14ac:dyDescent="0.45">
      <c r="A374" s="4">
        <v>1001439</v>
      </c>
      <c r="B374" s="4" t="s">
        <v>9955</v>
      </c>
      <c r="C374" s="7">
        <v>1711670081</v>
      </c>
      <c r="D374" s="8">
        <v>50</v>
      </c>
      <c r="E374" s="4" t="s">
        <v>59</v>
      </c>
      <c r="F374" s="4">
        <v>1001910</v>
      </c>
      <c r="G374" s="4">
        <v>12</v>
      </c>
      <c r="H374" s="4">
        <v>0</v>
      </c>
      <c r="I374" s="4" t="str">
        <f t="shared" si="5"/>
        <v>A1</v>
      </c>
      <c r="J374" s="4" t="s">
        <v>10468</v>
      </c>
      <c r="K374" s="4" t="s">
        <v>10469</v>
      </c>
      <c r="L374" s="9">
        <v>44443</v>
      </c>
      <c r="M374" s="9">
        <v>44809</v>
      </c>
      <c r="N374" s="10" t="s">
        <v>776</v>
      </c>
      <c r="O374" s="4">
        <v>5000</v>
      </c>
      <c r="P374" s="4">
        <v>3029.95</v>
      </c>
      <c r="Q374" s="4">
        <v>17.5</v>
      </c>
      <c r="R374" s="4" t="s">
        <v>10994</v>
      </c>
      <c r="S374" s="4" t="s">
        <v>11012</v>
      </c>
      <c r="T374" s="4" t="str">
        <f>VLOOKUP(A374,'REPORTE'!$A$1:$AG$1961,19,0)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U374" s="4" t="str">
        <f>VLOOKUP(A374,'REPORTE'!$A$1:$AG$1961,20,0)</f>
        <v>Reparaciones varias y mantenimiento</v>
      </c>
      <c r="V374" s="4">
        <v>1001519</v>
      </c>
      <c r="W374" s="4" t="s">
        <v>11635</v>
      </c>
      <c r="X374" s="4" t="s">
        <v>11959</v>
      </c>
      <c r="Y374" s="4" t="s">
        <v>12072</v>
      </c>
      <c r="Z374" s="4" t="s">
        <v>12256</v>
      </c>
      <c r="AA374" s="4" t="s">
        <v>665</v>
      </c>
      <c r="AB374" s="4" t="str">
        <f>VLOOKUP(A374,'REPORTE'!$A$1:$AG$1961,5,0)</f>
        <v>ECUATORIANO(A)</v>
      </c>
      <c r="AC374" s="4" t="str">
        <f>VLOOKUP(A374,'REPORTE'!$A$1:$AG$1961,30,0)</f>
        <v>Ninguna</v>
      </c>
      <c r="AD374" s="4" t="str">
        <f>VLOOKUP(A374,'REPORTE'!$A$1:$AG$1961,31,0)</f>
        <v>PICHINCHA</v>
      </c>
      <c r="AE374" s="4" t="str">
        <f>VLOOKUP(A374,'REPORTE'!$A$1:$AG$1961,32,0)</f>
        <v>QUITO</v>
      </c>
      <c r="AF374" s="4" t="str">
        <f>VLOOKUP(A374,'REPORTE'!$A$1:$AG$1961,33,0)</f>
        <v>COTOCOLLAO</v>
      </c>
      <c r="AG374" s="4" t="str">
        <f>VLOOKUP(AF374,PROVINCIAS!$F$1:$G$1171,2,0)</f>
        <v>URBANA</v>
      </c>
    </row>
    <row r="375" spans="1:33" customFormat="1" hidden="1" x14ac:dyDescent="0.45">
      <c r="A375" s="4">
        <v>1001460</v>
      </c>
      <c r="B375" s="4" t="s">
        <v>9956</v>
      </c>
      <c r="C375" s="7">
        <v>1720144433</v>
      </c>
      <c r="D375" s="8">
        <v>34</v>
      </c>
      <c r="E375" s="4" t="s">
        <v>59</v>
      </c>
      <c r="F375" s="4">
        <v>1001911</v>
      </c>
      <c r="G375" s="4">
        <v>12</v>
      </c>
      <c r="H375" s="4">
        <v>0</v>
      </c>
      <c r="I375" s="4" t="str">
        <f t="shared" si="5"/>
        <v>A1</v>
      </c>
      <c r="J375" s="4" t="s">
        <v>10468</v>
      </c>
      <c r="K375" s="4" t="s">
        <v>10469</v>
      </c>
      <c r="L375" s="9">
        <v>44443</v>
      </c>
      <c r="M375" s="9">
        <v>44809</v>
      </c>
      <c r="N375" s="10" t="s">
        <v>776</v>
      </c>
      <c r="O375" s="4">
        <v>1000</v>
      </c>
      <c r="P375" s="4">
        <v>612.76</v>
      </c>
      <c r="Q375" s="4">
        <v>23</v>
      </c>
      <c r="R375" s="4" t="s">
        <v>10994</v>
      </c>
      <c r="S375" s="4" t="s">
        <v>11019</v>
      </c>
      <c r="T375" s="4" t="str">
        <f>VLOOKUP(A375,'REPORTE'!$A$1:$AG$1961,19,0)</f>
        <v>Escuelas de conducir para chóferes profesionales: de camiones, buses, etcétera.</v>
      </c>
      <c r="U375" s="4" t="str">
        <f>VLOOKUP(A375,'REPORTE'!$A$1:$AG$1961,20,0)</f>
        <v>Escuelas de aprendizaje</v>
      </c>
      <c r="V375" s="4">
        <v>1001543</v>
      </c>
      <c r="W375" s="4" t="s">
        <v>11185</v>
      </c>
      <c r="X375" s="4" t="s">
        <v>11846</v>
      </c>
      <c r="Y375" s="4" t="s">
        <v>12072</v>
      </c>
      <c r="Z375" s="4" t="s">
        <v>12257</v>
      </c>
      <c r="AA375" s="4" t="s">
        <v>665</v>
      </c>
      <c r="AB375" s="4" t="str">
        <f>VLOOKUP(A375,'REPORTE'!$A$1:$AG$1961,5,0)</f>
        <v>ECUATORIANO(A)</v>
      </c>
      <c r="AC375" s="4" t="str">
        <f>VLOOKUP(A375,'REPORTE'!$A$1:$AG$1961,30,0)</f>
        <v>Secundaria</v>
      </c>
      <c r="AD375" s="4" t="str">
        <f>VLOOKUP(A375,'REPORTE'!$A$1:$AG$1961,31,0)</f>
        <v>CHIMBORAZO</v>
      </c>
      <c r="AE375" s="4" t="str">
        <f>VLOOKUP(A375,'REPORTE'!$A$1:$AG$1961,32,0)</f>
        <v>RIOBAMBA</v>
      </c>
      <c r="AF375" s="4" t="str">
        <f>VLOOKUP(A375,'REPORTE'!$A$1:$AG$1961,33,0)</f>
        <v>CACHA (CAB EN MACHANGARA)</v>
      </c>
      <c r="AG375" s="4" t="str">
        <f>VLOOKUP(AF375,PROVINCIAS!$F$1:$G$1171,2,0)</f>
        <v>RURAL</v>
      </c>
    </row>
    <row r="376" spans="1:33" customFormat="1" hidden="1" x14ac:dyDescent="0.45">
      <c r="A376" s="4">
        <v>1001030</v>
      </c>
      <c r="B376" s="4" t="s">
        <v>9957</v>
      </c>
      <c r="C376" s="7">
        <v>605224781</v>
      </c>
      <c r="D376" s="8">
        <v>23</v>
      </c>
      <c r="E376" s="4" t="s">
        <v>59</v>
      </c>
      <c r="F376" s="4">
        <v>1001916</v>
      </c>
      <c r="G376" s="4">
        <v>18</v>
      </c>
      <c r="H376" s="4">
        <v>35</v>
      </c>
      <c r="I376" s="4" t="str">
        <f t="shared" si="5"/>
        <v>A3</v>
      </c>
      <c r="J376" s="4" t="s">
        <v>10468</v>
      </c>
      <c r="K376" s="4" t="s">
        <v>10469</v>
      </c>
      <c r="L376" s="9">
        <v>44445</v>
      </c>
      <c r="M376" s="9">
        <v>45010</v>
      </c>
      <c r="N376" s="9">
        <v>44586</v>
      </c>
      <c r="O376" s="4">
        <v>1254</v>
      </c>
      <c r="P376" s="4">
        <v>1074.42</v>
      </c>
      <c r="Q376" s="4">
        <v>23</v>
      </c>
      <c r="R376" s="4" t="s">
        <v>10995</v>
      </c>
      <c r="S376" s="4" t="s">
        <v>348</v>
      </c>
      <c r="T376" s="4" t="str">
        <f>VLOOKUP(A376,'REPORTE'!$A$1:$AG$1961,19,0)</f>
        <v>Venta al por mayor de carne y productos cárnicos (incluidas las aves de corral).</v>
      </c>
      <c r="U376" s="4" t="str">
        <f>VLOOKUP(A376,'REPORTE'!$A$1:$AG$1961,20,0)</f>
        <v>Venta al por mayor varios</v>
      </c>
      <c r="V376" s="4">
        <v>1001100</v>
      </c>
      <c r="W376" s="4" t="s">
        <v>11268</v>
      </c>
      <c r="X376" s="4" t="s">
        <v>11876</v>
      </c>
      <c r="Y376" s="4" t="s">
        <v>12072</v>
      </c>
      <c r="Z376" s="4" t="s">
        <v>12076</v>
      </c>
      <c r="AA376" s="4" t="s">
        <v>665</v>
      </c>
      <c r="AB376" s="4" t="str">
        <f>VLOOKUP(A376,'REPORTE'!$A$1:$AG$1961,5,0)</f>
        <v>ECUATORIANO(A)</v>
      </c>
      <c r="AC376" s="4" t="str">
        <f>VLOOKUP(A376,'REPORTE'!$A$1:$AG$1961,30,0)</f>
        <v>Primaria</v>
      </c>
      <c r="AD376" s="4" t="str">
        <f>VLOOKUP(A376,'REPORTE'!$A$1:$AG$1961,31,0)</f>
        <v>CHIMBORAZO</v>
      </c>
      <c r="AE376" s="4" t="str">
        <f>VLOOKUP(A376,'REPORTE'!$A$1:$AG$1961,32,0)</f>
        <v>COLTA</v>
      </c>
      <c r="AF376" s="4" t="str">
        <f>VLOOKUP(A376,'REPORTE'!$A$1:$AG$1961,33,0)</f>
        <v>COLUMBE</v>
      </c>
      <c r="AG376" s="4" t="str">
        <f>VLOOKUP(AF376,PROVINCIAS!$F$1:$G$1171,2,0)</f>
        <v>RURAL</v>
      </c>
    </row>
    <row r="377" spans="1:33" customFormat="1" hidden="1" x14ac:dyDescent="0.45">
      <c r="A377" s="4">
        <v>1001033</v>
      </c>
      <c r="B377" s="4" t="s">
        <v>9958</v>
      </c>
      <c r="C377" s="7">
        <v>1713667770</v>
      </c>
      <c r="D377" s="8">
        <v>47</v>
      </c>
      <c r="E377" s="4" t="s">
        <v>36</v>
      </c>
      <c r="F377" s="4">
        <v>1001915</v>
      </c>
      <c r="G377" s="4">
        <v>24</v>
      </c>
      <c r="H377" s="4">
        <v>0</v>
      </c>
      <c r="I377" s="4" t="str">
        <f t="shared" si="5"/>
        <v>A1</v>
      </c>
      <c r="J377" s="4" t="s">
        <v>10468</v>
      </c>
      <c r="K377" s="4" t="s">
        <v>10469</v>
      </c>
      <c r="L377" s="9">
        <v>44445</v>
      </c>
      <c r="M377" s="9">
        <v>45194</v>
      </c>
      <c r="N377" s="10" t="s">
        <v>776</v>
      </c>
      <c r="O377" s="4">
        <v>3000</v>
      </c>
      <c r="P377" s="4">
        <v>2517.41</v>
      </c>
      <c r="Q377" s="4">
        <v>21.5</v>
      </c>
      <c r="R377" s="4" t="s">
        <v>10994</v>
      </c>
      <c r="S377" s="4" t="s">
        <v>11083</v>
      </c>
      <c r="T377" s="4" t="str">
        <f>VLOOKUP(A377,'REPORTE'!$A$1:$AG$1961,19,0)</f>
        <v>Actividades de asociaciones de automovilistas.</v>
      </c>
      <c r="U377" s="4" t="str">
        <f>VLOOKUP(A377,'REPORTE'!$A$1:$AG$1961,20,0)</f>
        <v>Actividades de asociaciones</v>
      </c>
      <c r="V377" s="4">
        <v>1001103</v>
      </c>
      <c r="W377" s="4" t="s">
        <v>11526</v>
      </c>
      <c r="X377" s="4" t="s">
        <v>11835</v>
      </c>
      <c r="Y377" s="4" t="s">
        <v>12072</v>
      </c>
      <c r="Z377" s="4" t="s">
        <v>12258</v>
      </c>
      <c r="AA377" s="4" t="s">
        <v>665</v>
      </c>
      <c r="AB377" s="4" t="str">
        <f>VLOOKUP(A377,'REPORTE'!$A$1:$AG$1961,5,0)</f>
        <v>ECUATORIANO(A)</v>
      </c>
      <c r="AC377" s="4" t="str">
        <f>VLOOKUP(A377,'REPORTE'!$A$1:$AG$1961,30,0)</f>
        <v>Universitaria</v>
      </c>
      <c r="AD377" s="4" t="str">
        <f>VLOOKUP(A377,'REPORTE'!$A$1:$AG$1961,31,0)</f>
        <v>PICHINCHA</v>
      </c>
      <c r="AE377" s="4" t="str">
        <f>VLOOKUP(A377,'REPORTE'!$A$1:$AG$1961,32,0)</f>
        <v>QUITO</v>
      </c>
      <c r="AF377" s="4" t="str">
        <f>VLOOKUP(A377,'REPORTE'!$A$1:$AG$1961,33,0)</f>
        <v>GUAMANI</v>
      </c>
      <c r="AG377" s="4" t="str">
        <f>VLOOKUP(AF377,PROVINCIAS!$F$1:$G$1171,2,0)</f>
        <v>URBANA</v>
      </c>
    </row>
    <row r="378" spans="1:33" customFormat="1" hidden="1" x14ac:dyDescent="0.45">
      <c r="A378" s="4">
        <v>1001457</v>
      </c>
      <c r="B378" s="4" t="s">
        <v>9959</v>
      </c>
      <c r="C378" s="7">
        <v>1706780697</v>
      </c>
      <c r="D378" s="8">
        <v>61</v>
      </c>
      <c r="E378" s="4" t="s">
        <v>36</v>
      </c>
      <c r="F378" s="4">
        <v>1001914</v>
      </c>
      <c r="G378" s="4">
        <v>18</v>
      </c>
      <c r="H378" s="4">
        <v>9</v>
      </c>
      <c r="I378" s="4" t="str">
        <f t="shared" si="5"/>
        <v>A2</v>
      </c>
      <c r="J378" s="4" t="s">
        <v>10468</v>
      </c>
      <c r="K378" s="4" t="s">
        <v>10469</v>
      </c>
      <c r="L378" s="9">
        <v>44445</v>
      </c>
      <c r="M378" s="9">
        <v>45005</v>
      </c>
      <c r="N378" s="9">
        <v>44612</v>
      </c>
      <c r="O378" s="4">
        <v>2000</v>
      </c>
      <c r="P378" s="4">
        <v>1547.3</v>
      </c>
      <c r="Q378" s="4">
        <v>23</v>
      </c>
      <c r="R378" s="4" t="s">
        <v>10995</v>
      </c>
      <c r="S378" s="4" t="s">
        <v>11065</v>
      </c>
      <c r="T378" s="4" t="str">
        <f>VLOOKUP(A378,'REPORTE'!$A$1:$AG$1961,19,0)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378" s="4" t="str">
        <f>VLOOKUP(A378,'REPORTE'!$A$1:$AG$1961,20,0)</f>
        <v>Actividades Turísticas</v>
      </c>
      <c r="V378" s="4">
        <v>1001542</v>
      </c>
      <c r="W378" s="4" t="s">
        <v>11169</v>
      </c>
      <c r="X378" s="4" t="s">
        <v>11960</v>
      </c>
      <c r="Y378" s="4" t="s">
        <v>12072</v>
      </c>
      <c r="Z378" s="4" t="s">
        <v>12100</v>
      </c>
      <c r="AA378" s="4" t="s">
        <v>665</v>
      </c>
      <c r="AB378" s="4" t="str">
        <f>VLOOKUP(A378,'REPORTE'!$A$1:$AG$1961,5,0)</f>
        <v>ECUATORIANO(A)</v>
      </c>
      <c r="AC378" s="4" t="str">
        <f>VLOOKUP(A378,'REPORTE'!$A$1:$AG$1961,30,0)</f>
        <v>Secundaria</v>
      </c>
      <c r="AD378" s="4" t="str">
        <f>VLOOKUP(A378,'REPORTE'!$A$1:$AG$1961,31,0)</f>
        <v>PICHINCHA</v>
      </c>
      <c r="AE378" s="4" t="str">
        <f>VLOOKUP(A378,'REPORTE'!$A$1:$AG$1961,32,0)</f>
        <v>QUITO</v>
      </c>
      <c r="AF378" s="4" t="str">
        <f>VLOOKUP(A378,'REPORTE'!$A$1:$AG$1961,33,0)</f>
        <v>CHILLOGALLO</v>
      </c>
      <c r="AG378" s="4" t="str">
        <f>VLOOKUP(AF378,PROVINCIAS!$F$1:$G$1171,2,0)</f>
        <v>URBANA</v>
      </c>
    </row>
    <row r="379" spans="1:33" customFormat="1" hidden="1" x14ac:dyDescent="0.45">
      <c r="A379" s="4">
        <v>1001335</v>
      </c>
      <c r="B379" s="4" t="s">
        <v>9960</v>
      </c>
      <c r="C379" s="7">
        <v>1002641213</v>
      </c>
      <c r="D379" s="8">
        <v>42</v>
      </c>
      <c r="E379" s="4" t="s">
        <v>59</v>
      </c>
      <c r="F379" s="4">
        <v>1001919</v>
      </c>
      <c r="G379" s="4">
        <v>24</v>
      </c>
      <c r="H379" s="4">
        <v>0</v>
      </c>
      <c r="I379" s="4" t="str">
        <f t="shared" si="5"/>
        <v>A1</v>
      </c>
      <c r="J379" s="4" t="s">
        <v>10468</v>
      </c>
      <c r="K379" s="4" t="s">
        <v>10469</v>
      </c>
      <c r="L379" s="9">
        <v>44446</v>
      </c>
      <c r="M379" s="9">
        <v>45173</v>
      </c>
      <c r="N379" s="10" t="s">
        <v>776</v>
      </c>
      <c r="O379" s="4">
        <v>5000</v>
      </c>
      <c r="P379" s="4">
        <v>4095.65</v>
      </c>
      <c r="Q379" s="4">
        <v>17.5</v>
      </c>
      <c r="R379" s="4" t="s">
        <v>10994</v>
      </c>
      <c r="S379" s="4" t="s">
        <v>11475</v>
      </c>
      <c r="T379" s="4" t="str">
        <f>VLOOKUP(A379,'REPORTE'!$A$1:$AG$1961,19,0)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379" s="4" t="str">
        <f>VLOOKUP(A379,'REPORTE'!$A$1:$AG$1961,20,0)</f>
        <v>Transporte terrestre de pasajeros</v>
      </c>
      <c r="V379" s="4">
        <v>1001412</v>
      </c>
      <c r="W379" s="4" t="s">
        <v>11550</v>
      </c>
      <c r="X379" s="4" t="s">
        <v>11846</v>
      </c>
      <c r="Y379" s="4" t="s">
        <v>12072</v>
      </c>
      <c r="Z379" s="4" t="s">
        <v>12259</v>
      </c>
      <c r="AA379" s="4" t="s">
        <v>665</v>
      </c>
      <c r="AB379" s="4" t="str">
        <f>VLOOKUP(A379,'REPORTE'!$A$1:$AG$1961,5,0)</f>
        <v>ECUATORIANO(A) INDIGENA</v>
      </c>
      <c r="AC379" s="4" t="str">
        <f>VLOOKUP(A379,'REPORTE'!$A$1:$AG$1961,30,0)</f>
        <v>Secundaria</v>
      </c>
      <c r="AD379" s="4" t="str">
        <f>VLOOKUP(A379,'REPORTE'!$A$1:$AG$1961,31,0)</f>
        <v>IMBABURA</v>
      </c>
      <c r="AE379" s="4" t="str">
        <f>VLOOKUP(A379,'REPORTE'!$A$1:$AG$1961,32,0)</f>
        <v>IBARRA</v>
      </c>
      <c r="AF379" s="4" t="str">
        <f>VLOOKUP(A379,'REPORTE'!$A$1:$AG$1961,33,0)</f>
        <v>ANGOCHAGUA</v>
      </c>
      <c r="AG379" s="4" t="str">
        <f>VLOOKUP(AF379,PROVINCIAS!$F$1:$G$1171,2,0)</f>
        <v>RURAL</v>
      </c>
    </row>
    <row r="380" spans="1:33" customFormat="1" hidden="1" x14ac:dyDescent="0.45">
      <c r="A380" s="4">
        <v>1001373</v>
      </c>
      <c r="B380" s="4" t="s">
        <v>9961</v>
      </c>
      <c r="C380" s="7">
        <v>603785197</v>
      </c>
      <c r="D380" s="8">
        <v>38</v>
      </c>
      <c r="E380" s="4" t="s">
        <v>36</v>
      </c>
      <c r="F380" s="4">
        <v>1001920</v>
      </c>
      <c r="G380" s="4">
        <v>12</v>
      </c>
      <c r="H380" s="4">
        <v>4</v>
      </c>
      <c r="I380" s="4" t="str">
        <f t="shared" si="5"/>
        <v>A1</v>
      </c>
      <c r="J380" s="4" t="s">
        <v>10468</v>
      </c>
      <c r="K380" s="4" t="s">
        <v>10469</v>
      </c>
      <c r="L380" s="9">
        <v>44446</v>
      </c>
      <c r="M380" s="9">
        <v>44829</v>
      </c>
      <c r="N380" s="9">
        <v>44617</v>
      </c>
      <c r="O380" s="4">
        <v>3000</v>
      </c>
      <c r="P380" s="4">
        <v>2076.0100000000002</v>
      </c>
      <c r="Q380" s="4">
        <v>21.5</v>
      </c>
      <c r="R380" s="4" t="s">
        <v>10995</v>
      </c>
      <c r="S380" s="4" t="s">
        <v>11006</v>
      </c>
      <c r="T380" s="4" t="str">
        <f>VLOOKUP(A380,'REPORTE'!$A$1:$AG$1961,19,0)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380" s="4" t="str">
        <f>VLOOKUP(A380,'REPORTE'!$A$1:$AG$1961,20,0)</f>
        <v>Actividades Turísticas</v>
      </c>
      <c r="V380" s="4">
        <v>1001450</v>
      </c>
      <c r="W380" s="4" t="s">
        <v>11546</v>
      </c>
      <c r="X380" s="4" t="s">
        <v>11863</v>
      </c>
      <c r="Y380" s="4" t="s">
        <v>12072</v>
      </c>
      <c r="Z380" s="4" t="s">
        <v>12078</v>
      </c>
      <c r="AA380" s="4" t="s">
        <v>665</v>
      </c>
      <c r="AB380" s="4" t="str">
        <f>VLOOKUP(A380,'REPORTE'!$A$1:$AG$1961,5,0)</f>
        <v>ECUATORIANO(A)</v>
      </c>
      <c r="AC380" s="4" t="str">
        <f>VLOOKUP(A380,'REPORTE'!$A$1:$AG$1961,30,0)</f>
        <v>Secundaria</v>
      </c>
      <c r="AD380" s="4" t="str">
        <f>VLOOKUP(A380,'REPORTE'!$A$1:$AG$1961,31,0)</f>
        <v>CHIMBORAZO</v>
      </c>
      <c r="AE380" s="4" t="str">
        <f>VLOOKUP(A380,'REPORTE'!$A$1:$AG$1961,32,0)</f>
        <v>RIOBAMBA</v>
      </c>
      <c r="AF380" s="4" t="str">
        <f>VLOOKUP(A380,'REPORTE'!$A$1:$AG$1961,33,0)</f>
        <v>LIZARZABURU</v>
      </c>
      <c r="AG380" s="4" t="str">
        <f>VLOOKUP(AF380,PROVINCIAS!$F$1:$G$1171,2,0)</f>
        <v>URBANA</v>
      </c>
    </row>
    <row r="381" spans="1:33" customFormat="1" hidden="1" x14ac:dyDescent="0.45">
      <c r="A381" s="4">
        <v>1001462</v>
      </c>
      <c r="B381" s="4" t="s">
        <v>9962</v>
      </c>
      <c r="C381" s="7">
        <v>1725542342</v>
      </c>
      <c r="D381" s="8">
        <v>23</v>
      </c>
      <c r="E381" s="4" t="s">
        <v>59</v>
      </c>
      <c r="F381" s="4">
        <v>1001917</v>
      </c>
      <c r="G381" s="4">
        <v>12</v>
      </c>
      <c r="H381" s="4">
        <v>4</v>
      </c>
      <c r="I381" s="4" t="str">
        <f t="shared" si="5"/>
        <v>A1</v>
      </c>
      <c r="J381" s="4" t="s">
        <v>10468</v>
      </c>
      <c r="K381" s="4" t="s">
        <v>10469</v>
      </c>
      <c r="L381" s="9">
        <v>44446</v>
      </c>
      <c r="M381" s="9">
        <v>44829</v>
      </c>
      <c r="N381" s="9">
        <v>44617</v>
      </c>
      <c r="O381" s="4">
        <v>1200</v>
      </c>
      <c r="P381" s="4">
        <v>846.12</v>
      </c>
      <c r="Q381" s="4">
        <v>23</v>
      </c>
      <c r="R381" s="4" t="s">
        <v>10995</v>
      </c>
      <c r="S381" s="4" t="s">
        <v>11024</v>
      </c>
      <c r="T381" s="4" t="str">
        <f>VLOOKUP(A381,'REPORTE'!$A$1:$AG$1961,19,0)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U381" s="4" t="str">
        <f>VLOOKUP(A381,'REPORTE'!$A$1:$AG$1961,20,0)</f>
        <v>Actividades de almacenamiento y depósito para todo tipo de productos</v>
      </c>
      <c r="V381" s="4">
        <v>1001545</v>
      </c>
      <c r="W381" s="4" t="s">
        <v>11191</v>
      </c>
      <c r="X381" s="4" t="s">
        <v>11866</v>
      </c>
      <c r="Y381" s="4" t="s">
        <v>12072</v>
      </c>
      <c r="Z381" s="4" t="s">
        <v>12100</v>
      </c>
      <c r="AA381" s="4" t="s">
        <v>665</v>
      </c>
      <c r="AB381" s="4" t="str">
        <f>VLOOKUP(A381,'REPORTE'!$A$1:$AG$1961,5,0)</f>
        <v>ECUATORIANO(A)</v>
      </c>
      <c r="AC381" s="4" t="str">
        <f>VLOOKUP(A381,'REPORTE'!$A$1:$AG$1961,30,0)</f>
        <v>Secundaria</v>
      </c>
      <c r="AD381" s="4" t="str">
        <f>VLOOKUP(A381,'REPORTE'!$A$1:$AG$1961,31,0)</f>
        <v>PICHINCHA</v>
      </c>
      <c r="AE381" s="4" t="str">
        <f>VLOOKUP(A381,'REPORTE'!$A$1:$AG$1961,32,0)</f>
        <v>QUITO</v>
      </c>
      <c r="AF381" s="4" t="str">
        <f>VLOOKUP(A381,'REPORTE'!$A$1:$AG$1961,33,0)</f>
        <v>CONDADO</v>
      </c>
      <c r="AG381" s="4" t="str">
        <f>VLOOKUP(AF381,PROVINCIAS!$F$1:$G$1171,2,0)</f>
        <v>URBANA</v>
      </c>
    </row>
    <row r="382" spans="1:33" customFormat="1" hidden="1" x14ac:dyDescent="0.45">
      <c r="A382" s="4">
        <v>1000870</v>
      </c>
      <c r="B382" s="4" t="s">
        <v>9963</v>
      </c>
      <c r="C382" s="7">
        <v>1716942287</v>
      </c>
      <c r="D382" s="8">
        <v>40</v>
      </c>
      <c r="E382" s="4" t="s">
        <v>36</v>
      </c>
      <c r="F382" s="4">
        <v>1001928</v>
      </c>
      <c r="G382" s="4">
        <v>24</v>
      </c>
      <c r="H382" s="4">
        <v>0</v>
      </c>
      <c r="I382" s="4" t="str">
        <f t="shared" si="5"/>
        <v>A1</v>
      </c>
      <c r="J382" s="4" t="s">
        <v>10468</v>
      </c>
      <c r="K382" s="4" t="s">
        <v>10469</v>
      </c>
      <c r="L382" s="9">
        <v>44448</v>
      </c>
      <c r="M382" s="9">
        <v>45184</v>
      </c>
      <c r="N382" s="10" t="s">
        <v>776</v>
      </c>
      <c r="O382" s="4">
        <v>5000</v>
      </c>
      <c r="P382" s="4">
        <v>4118.75</v>
      </c>
      <c r="Q382" s="4">
        <v>17.5</v>
      </c>
      <c r="R382" s="4" t="s">
        <v>10994</v>
      </c>
      <c r="S382" s="4" t="s">
        <v>348</v>
      </c>
      <c r="T382" s="4" t="str">
        <f>VLOOKUP(A382,'REPORTE'!$A$1:$AG$1961,19,0)</f>
        <v>Venta al por mayor de frutas, legumbres y hortalizas.</v>
      </c>
      <c r="U382" s="4" t="str">
        <f>VLOOKUP(A382,'REPORTE'!$A$1:$AG$1961,20,0)</f>
        <v>Venta al por mayor varios</v>
      </c>
      <c r="V382" s="4">
        <v>1000940</v>
      </c>
      <c r="W382" s="4" t="s">
        <v>11550</v>
      </c>
      <c r="X382" s="4" t="s">
        <v>11835</v>
      </c>
      <c r="Y382" s="4" t="s">
        <v>12072</v>
      </c>
      <c r="Z382" s="4" t="s">
        <v>12114</v>
      </c>
      <c r="AA382" s="4" t="s">
        <v>665</v>
      </c>
      <c r="AB382" s="4" t="str">
        <f>VLOOKUP(A382,'REPORTE'!$A$1:$AG$1961,5,0)</f>
        <v>ECUATORIANO(A)</v>
      </c>
      <c r="AC382" s="4" t="str">
        <f>VLOOKUP(A382,'REPORTE'!$A$1:$AG$1961,30,0)</f>
        <v>Primaria</v>
      </c>
      <c r="AD382" s="4" t="str">
        <f>VLOOKUP(A382,'REPORTE'!$A$1:$AG$1961,31,0)</f>
        <v>PICHINCHA</v>
      </c>
      <c r="AE382" s="4" t="str">
        <f>VLOOKUP(A382,'REPORTE'!$A$1:$AG$1961,32,0)</f>
        <v>QUITO</v>
      </c>
      <c r="AF382" s="4" t="str">
        <f>VLOOKUP(A382,'REPORTE'!$A$1:$AG$1961,33,0)</f>
        <v>SAN ANTONIO</v>
      </c>
      <c r="AG382" s="4" t="str">
        <f>VLOOKUP(AF382,PROVINCIAS!$F$1:$G$1171,2,0)</f>
        <v>RURAL</v>
      </c>
    </row>
    <row r="383" spans="1:33" customFormat="1" hidden="1" x14ac:dyDescent="0.45">
      <c r="A383" s="4">
        <v>1001455</v>
      </c>
      <c r="B383" s="4" t="s">
        <v>9964</v>
      </c>
      <c r="C383" s="7">
        <v>1753115268</v>
      </c>
      <c r="D383" s="8">
        <v>27</v>
      </c>
      <c r="E383" s="4" t="s">
        <v>36</v>
      </c>
      <c r="F383" s="4">
        <v>1001927</v>
      </c>
      <c r="G383" s="4">
        <v>18</v>
      </c>
      <c r="H383" s="4">
        <v>0</v>
      </c>
      <c r="I383" s="4" t="str">
        <f t="shared" si="5"/>
        <v>A1</v>
      </c>
      <c r="J383" s="4" t="s">
        <v>10468</v>
      </c>
      <c r="K383" s="4" t="s">
        <v>10469</v>
      </c>
      <c r="L383" s="9">
        <v>44448</v>
      </c>
      <c r="M383" s="9">
        <v>44990</v>
      </c>
      <c r="N383" s="10" t="s">
        <v>776</v>
      </c>
      <c r="O383" s="4">
        <v>1500</v>
      </c>
      <c r="P383" s="4">
        <v>1131.96</v>
      </c>
      <c r="Q383" s="4">
        <v>23</v>
      </c>
      <c r="R383" s="4" t="s">
        <v>10994</v>
      </c>
      <c r="S383" s="4" t="s">
        <v>11050</v>
      </c>
      <c r="T383" s="4" t="str">
        <f>VLOOKUP(A383,'REPORTE'!$A$1:$AG$1961,19,0)</f>
        <v>Explotación de criaderos de pollos y reproducción de aves de corral, pollos y gallinas (aves de la especie Gallus Domesticus).</v>
      </c>
      <c r="U383" s="4" t="str">
        <f>VLOOKUP(A383,'REPORTE'!$A$1:$AG$1961,20,0)</f>
        <v>Explotaciones varias</v>
      </c>
      <c r="V383" s="4">
        <v>1001534</v>
      </c>
      <c r="W383" s="4" t="s">
        <v>11166</v>
      </c>
      <c r="X383" s="4" t="s">
        <v>11837</v>
      </c>
      <c r="Y383" s="4" t="s">
        <v>12072</v>
      </c>
      <c r="Z383" s="4" t="s">
        <v>12260</v>
      </c>
      <c r="AA383" s="4" t="s">
        <v>665</v>
      </c>
      <c r="AB383" s="4" t="str">
        <f>VLOOKUP(A383,'REPORTE'!$A$1:$AG$1961,5,0)</f>
        <v>ECUATORIANO(A)</v>
      </c>
      <c r="AC383" s="4" t="str">
        <f>VLOOKUP(A383,'REPORTE'!$A$1:$AG$1961,30,0)</f>
        <v>Secundaria</v>
      </c>
      <c r="AD383" s="4" t="str">
        <f>VLOOKUP(A383,'REPORTE'!$A$1:$AG$1961,31,0)</f>
        <v>PICHINCHA</v>
      </c>
      <c r="AE383" s="4" t="str">
        <f>VLOOKUP(A383,'REPORTE'!$A$1:$AG$1961,32,0)</f>
        <v>QUITO</v>
      </c>
      <c r="AF383" s="4" t="str">
        <f>VLOOKUP(A383,'REPORTE'!$A$1:$AG$1961,33,0)</f>
        <v>CHILLOGALLO</v>
      </c>
      <c r="AG383" s="4" t="str">
        <f>VLOOKUP(AF383,PROVINCIAS!$F$1:$G$1171,2,0)</f>
        <v>URBANA</v>
      </c>
    </row>
    <row r="384" spans="1:33" customFormat="1" hidden="1" x14ac:dyDescent="0.45">
      <c r="A384" s="4">
        <v>1001470</v>
      </c>
      <c r="B384" s="4" t="s">
        <v>9965</v>
      </c>
      <c r="C384" s="7">
        <v>606091536</v>
      </c>
      <c r="D384" s="8">
        <v>29</v>
      </c>
      <c r="E384" s="4" t="s">
        <v>59</v>
      </c>
      <c r="F384" s="4">
        <v>1001923</v>
      </c>
      <c r="G384" s="4">
        <v>12</v>
      </c>
      <c r="H384" s="4">
        <v>0</v>
      </c>
      <c r="I384" s="4" t="str">
        <f t="shared" si="5"/>
        <v>A1</v>
      </c>
      <c r="J384" s="4" t="s">
        <v>10468</v>
      </c>
      <c r="K384" s="4" t="s">
        <v>10469</v>
      </c>
      <c r="L384" s="9">
        <v>44448</v>
      </c>
      <c r="M384" s="9">
        <v>44829</v>
      </c>
      <c r="N384" s="10" t="s">
        <v>776</v>
      </c>
      <c r="O384" s="4">
        <v>1680</v>
      </c>
      <c r="P384" s="4">
        <v>1046.8599999999999</v>
      </c>
      <c r="Q384" s="4">
        <v>23</v>
      </c>
      <c r="R384" s="4" t="s">
        <v>10994</v>
      </c>
      <c r="S384" s="4" t="s">
        <v>11066</v>
      </c>
      <c r="T384" s="4" t="str">
        <f>VLOOKUP(A384,'REPORTE'!$A$1:$AG$1961,19,0)</f>
        <v>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v>
      </c>
      <c r="U384" s="4" t="str">
        <f>VLOOKUP(A384,'REPORTE'!$A$1:$AG$1961,20,0)</f>
        <v>Educacicón</v>
      </c>
      <c r="V384" s="4">
        <v>1001553</v>
      </c>
      <c r="W384" s="4" t="s">
        <v>11269</v>
      </c>
      <c r="X384" s="4" t="s">
        <v>11870</v>
      </c>
      <c r="Y384" s="4" t="s">
        <v>12072</v>
      </c>
      <c r="Z384" s="4" t="s">
        <v>12261</v>
      </c>
      <c r="AA384" s="4" t="s">
        <v>665</v>
      </c>
      <c r="AB384" s="4" t="str">
        <f>VLOOKUP(A384,'REPORTE'!$A$1:$AG$1961,5,0)</f>
        <v>ECUATORIANO(A)</v>
      </c>
      <c r="AC384" s="4" t="str">
        <f>VLOOKUP(A384,'REPORTE'!$A$1:$AG$1961,30,0)</f>
        <v>Postgrado</v>
      </c>
      <c r="AD384" s="4" t="str">
        <f>VLOOKUP(A384,'REPORTE'!$A$1:$AG$1961,31,0)</f>
        <v>CHIMBORAZO</v>
      </c>
      <c r="AE384" s="4" t="str">
        <f>VLOOKUP(A384,'REPORTE'!$A$1:$AG$1961,32,0)</f>
        <v>COLTA</v>
      </c>
      <c r="AF384" s="4" t="str">
        <f>VLOOKUP(A384,'REPORTE'!$A$1:$AG$1961,33,0)</f>
        <v>COLUMBE</v>
      </c>
      <c r="AG384" s="4" t="str">
        <f>VLOOKUP(AF384,PROVINCIAS!$F$1:$G$1171,2,0)</f>
        <v>RURAL</v>
      </c>
    </row>
    <row r="385" spans="1:33" customFormat="1" hidden="1" x14ac:dyDescent="0.45">
      <c r="A385" s="4">
        <v>1000337</v>
      </c>
      <c r="B385" s="4" t="s">
        <v>9966</v>
      </c>
      <c r="C385" s="7">
        <v>1714111208</v>
      </c>
      <c r="D385" s="8">
        <v>37</v>
      </c>
      <c r="E385" s="4" t="s">
        <v>59</v>
      </c>
      <c r="F385" s="4">
        <v>1001936</v>
      </c>
      <c r="G385" s="4">
        <v>36</v>
      </c>
      <c r="H385" s="4">
        <v>9</v>
      </c>
      <c r="I385" s="4" t="str">
        <f t="shared" si="5"/>
        <v>A2</v>
      </c>
      <c r="J385" s="4" t="s">
        <v>10468</v>
      </c>
      <c r="K385" s="4" t="s">
        <v>10469</v>
      </c>
      <c r="L385" s="9">
        <v>44449</v>
      </c>
      <c r="M385" s="9">
        <v>45555</v>
      </c>
      <c r="N385" s="9">
        <v>44612</v>
      </c>
      <c r="O385" s="4">
        <v>5000</v>
      </c>
      <c r="P385" s="4">
        <v>4607.37</v>
      </c>
      <c r="Q385" s="4">
        <v>21.5</v>
      </c>
      <c r="R385" s="4" t="s">
        <v>10995</v>
      </c>
      <c r="S385" s="4" t="s">
        <v>11022</v>
      </c>
      <c r="T385" s="4" t="str">
        <f>VLOOKUP(A385,'REPORTE'!$A$1:$AG$1961,19,0)</f>
        <v>Empleado Privado</v>
      </c>
      <c r="U385" s="4" t="str">
        <f>VLOOKUP(A385,'REPORTE'!$A$1:$AG$1961,20,0)</f>
        <v>Empleado Privado</v>
      </c>
      <c r="V385" s="4">
        <v>1000398</v>
      </c>
      <c r="W385" s="4" t="s">
        <v>11530</v>
      </c>
      <c r="X385" s="4" t="s">
        <v>11961</v>
      </c>
      <c r="Y385" s="4" t="s">
        <v>12072</v>
      </c>
      <c r="Z385" s="4" t="s">
        <v>12093</v>
      </c>
      <c r="AA385" s="4" t="s">
        <v>665</v>
      </c>
      <c r="AB385" s="4" t="str">
        <f>VLOOKUP(A385,'REPORTE'!$A$1:$AG$1961,5,0)</f>
        <v>ECUATORIANO(A)</v>
      </c>
      <c r="AC385" s="4" t="str">
        <f>VLOOKUP(A385,'REPORTE'!$A$1:$AG$1961,30,0)</f>
        <v>Secundaria</v>
      </c>
      <c r="AD385" s="4" t="str">
        <f>VLOOKUP(A385,'REPORTE'!$A$1:$AG$1961,31,0)</f>
        <v>PICHINCHA</v>
      </c>
      <c r="AE385" s="4" t="str">
        <f>VLOOKUP(A385,'REPORTE'!$A$1:$AG$1961,32,0)</f>
        <v>QUITO</v>
      </c>
      <c r="AF385" s="4" t="str">
        <f>VLOOKUP(A385,'REPORTE'!$A$1:$AG$1961,33,0)</f>
        <v>QUITO</v>
      </c>
      <c r="AG385" s="4" t="str">
        <f>VLOOKUP(AF385,PROVINCIAS!$F$1:$G$1171,2,0)</f>
        <v>URBANA</v>
      </c>
    </row>
    <row r="386" spans="1:33" customFormat="1" hidden="1" x14ac:dyDescent="0.45">
      <c r="A386" s="4">
        <v>1000834</v>
      </c>
      <c r="B386" s="4" t="s">
        <v>9967</v>
      </c>
      <c r="C386" s="7">
        <v>1712486917</v>
      </c>
      <c r="D386" s="8">
        <v>51</v>
      </c>
      <c r="E386" s="4" t="s">
        <v>36</v>
      </c>
      <c r="F386" s="4">
        <v>1001938</v>
      </c>
      <c r="G386" s="4">
        <v>12</v>
      </c>
      <c r="H386" s="4">
        <v>0</v>
      </c>
      <c r="I386" s="4" t="str">
        <f t="shared" si="5"/>
        <v>A1</v>
      </c>
      <c r="J386" s="4" t="s">
        <v>10468</v>
      </c>
      <c r="K386" s="4" t="s">
        <v>10469</v>
      </c>
      <c r="L386" s="9">
        <v>44449</v>
      </c>
      <c r="M386" s="9">
        <v>44814</v>
      </c>
      <c r="N386" s="10" t="s">
        <v>776</v>
      </c>
      <c r="O386" s="4">
        <v>2500</v>
      </c>
      <c r="P386" s="4">
        <v>1518.64</v>
      </c>
      <c r="Q386" s="4">
        <v>18.989999999999998</v>
      </c>
      <c r="R386" s="4" t="s">
        <v>10994</v>
      </c>
      <c r="S386" s="4" t="s">
        <v>11030</v>
      </c>
      <c r="T386" s="4" t="str">
        <f>VLOOKUP(A386,'REPORTE'!$A$1:$AG$1961,19,0)</f>
        <v>Afiliado Activo Uso esclusivo para el IESS</v>
      </c>
      <c r="U386" s="4" t="str">
        <f>VLOOKUP(A386,'REPORTE'!$A$1:$AG$1961,20,0)</f>
        <v>Afiliado Activo Uso esclusivo para el IESS</v>
      </c>
      <c r="V386" s="4">
        <v>1000904</v>
      </c>
      <c r="W386" s="4" t="s">
        <v>11636</v>
      </c>
      <c r="X386" s="4" t="s">
        <v>11962</v>
      </c>
      <c r="Y386" s="4" t="s">
        <v>12072</v>
      </c>
      <c r="Z386" s="4" t="s">
        <v>12262</v>
      </c>
      <c r="AA386" s="4" t="s">
        <v>665</v>
      </c>
      <c r="AB386" s="4" t="str">
        <f>VLOOKUP(A386,'REPORTE'!$A$1:$AG$1961,5,0)</f>
        <v>ECUATORIANO(A)</v>
      </c>
      <c r="AC386" s="4" t="str">
        <f>VLOOKUP(A386,'REPORTE'!$A$1:$AG$1961,30,0)</f>
        <v>Ninguna</v>
      </c>
      <c r="AD386" s="4" t="str">
        <f>VLOOKUP(A386,'REPORTE'!$A$1:$AG$1961,31,0)</f>
        <v>PICHINCHA</v>
      </c>
      <c r="AE386" s="4" t="str">
        <f>VLOOKUP(A386,'REPORTE'!$A$1:$AG$1961,32,0)</f>
        <v>QUITO</v>
      </c>
      <c r="AF386" s="4" t="str">
        <f>VLOOKUP(A386,'REPORTE'!$A$1:$AG$1961,33,0)</f>
        <v>COTOCOLLAO</v>
      </c>
      <c r="AG386" s="4" t="str">
        <f>VLOOKUP(AF386,PROVINCIAS!$F$1:$G$1171,2,0)</f>
        <v>URBANA</v>
      </c>
    </row>
    <row r="387" spans="1:33" customFormat="1" hidden="1" x14ac:dyDescent="0.45">
      <c r="A387" s="4">
        <v>1001289</v>
      </c>
      <c r="B387" s="4" t="s">
        <v>9968</v>
      </c>
      <c r="C387" s="7">
        <v>1722335229</v>
      </c>
      <c r="D387" s="8">
        <v>33</v>
      </c>
      <c r="E387" s="4" t="s">
        <v>59</v>
      </c>
      <c r="F387" s="4">
        <v>1001932</v>
      </c>
      <c r="G387" s="4">
        <v>12</v>
      </c>
      <c r="H387" s="4">
        <v>9</v>
      </c>
      <c r="I387" s="4" t="str">
        <f t="shared" ref="I387:I450" si="6">+IF(H387&lt;=5,"A1",IF(H387&lt;=30,"A2",IF(H387&lt;=60,"A3",IF(H387&lt;=75,"B1",IF(H387&lt;=90,"B2",IF(H387&lt;=120,"C1",IF(H387&lt;=150,"C2",IF(H387&lt;=180,"D","E"))))))))</f>
        <v>A2</v>
      </c>
      <c r="J387" s="4" t="s">
        <v>10468</v>
      </c>
      <c r="K387" s="4" t="s">
        <v>10469</v>
      </c>
      <c r="L387" s="9">
        <v>44449</v>
      </c>
      <c r="M387" s="9">
        <v>44824</v>
      </c>
      <c r="N387" s="9">
        <v>44612</v>
      </c>
      <c r="O387" s="4">
        <v>2000</v>
      </c>
      <c r="P387" s="4">
        <v>1307.1500000000001</v>
      </c>
      <c r="Q387" s="4">
        <v>23</v>
      </c>
      <c r="R387" s="4" t="s">
        <v>10995</v>
      </c>
      <c r="S387" s="4" t="s">
        <v>11044</v>
      </c>
      <c r="T387" s="4" t="str">
        <f>VLOOKUP(A387,'REPORTE'!$A$1:$AG$1961,19,0)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U387" s="4" t="str">
        <f>VLOOKUP(A387,'REPORTE'!$A$1:$AG$1961,20,0)</f>
        <v>Reparaciones varias y mantenimiento</v>
      </c>
      <c r="V387" s="4">
        <v>1001366</v>
      </c>
      <c r="W387" s="4" t="s">
        <v>11190</v>
      </c>
      <c r="X387" s="4" t="s">
        <v>11838</v>
      </c>
      <c r="Y387" s="4" t="s">
        <v>12072</v>
      </c>
      <c r="Z387" s="4" t="s">
        <v>11150</v>
      </c>
      <c r="AA387" s="4" t="s">
        <v>665</v>
      </c>
      <c r="AB387" s="4" t="str">
        <f>VLOOKUP(A387,'REPORTE'!$A$1:$AG$1961,5,0)</f>
        <v>ECUATORIANO(A)</v>
      </c>
      <c r="AC387" s="4" t="str">
        <f>VLOOKUP(A387,'REPORTE'!$A$1:$AG$1961,30,0)</f>
        <v>Primaria</v>
      </c>
      <c r="AD387" s="4" t="str">
        <f>VLOOKUP(A387,'REPORTE'!$A$1:$AG$1961,31,0)</f>
        <v>PICHINCHA</v>
      </c>
      <c r="AE387" s="4" t="str">
        <f>VLOOKUP(A387,'REPORTE'!$A$1:$AG$1961,32,0)</f>
        <v>QUITO</v>
      </c>
      <c r="AF387" s="4" t="str">
        <f>VLOOKUP(A387,'REPORTE'!$A$1:$AG$1961,33,0)</f>
        <v>COTOCOLLAO</v>
      </c>
      <c r="AG387" s="4" t="str">
        <f>VLOOKUP(AF387,PROVINCIAS!$F$1:$G$1171,2,0)</f>
        <v>URBANA</v>
      </c>
    </row>
    <row r="388" spans="1:33" customFormat="1" hidden="1" x14ac:dyDescent="0.45">
      <c r="A388" s="4">
        <v>1001290</v>
      </c>
      <c r="B388" s="4" t="s">
        <v>9969</v>
      </c>
      <c r="C388" s="7">
        <v>602741852</v>
      </c>
      <c r="D388" s="8">
        <v>47</v>
      </c>
      <c r="E388" s="4" t="s">
        <v>36</v>
      </c>
      <c r="F388" s="4">
        <v>1001935</v>
      </c>
      <c r="G388" s="4">
        <v>6</v>
      </c>
      <c r="H388" s="4">
        <v>35</v>
      </c>
      <c r="I388" s="4" t="str">
        <f t="shared" si="6"/>
        <v>A3</v>
      </c>
      <c r="J388" s="4" t="s">
        <v>10468</v>
      </c>
      <c r="K388" s="4" t="s">
        <v>10469</v>
      </c>
      <c r="L388" s="9">
        <v>44449</v>
      </c>
      <c r="M388" s="9">
        <v>44645</v>
      </c>
      <c r="N388" s="9">
        <v>44586</v>
      </c>
      <c r="O388" s="4">
        <v>1500</v>
      </c>
      <c r="P388" s="4">
        <v>603.74</v>
      </c>
      <c r="Q388" s="4">
        <v>17.5</v>
      </c>
      <c r="R388" s="4" t="s">
        <v>10995</v>
      </c>
      <c r="S388" s="4" t="s">
        <v>348</v>
      </c>
      <c r="T388" s="4" t="str">
        <f>VLOOKUP(A388,'REPORTE'!$A$1:$AG$1961,19,0)</f>
        <v>Venta al por menor de frutas, legumbres y hortalizas frescas o en conserva en establecimientos especializados.</v>
      </c>
      <c r="U388" s="4" t="str">
        <f>VLOOKUP(A388,'REPORTE'!$A$1:$AG$1961,20,0)</f>
        <v>Venta al por menor varios</v>
      </c>
      <c r="V388" s="4">
        <v>1001367</v>
      </c>
      <c r="W388" s="4" t="s">
        <v>11270</v>
      </c>
      <c r="X388" s="4" t="s">
        <v>11853</v>
      </c>
      <c r="Y388" s="4" t="s">
        <v>12072</v>
      </c>
      <c r="Z388" s="4" t="s">
        <v>11150</v>
      </c>
      <c r="AA388" s="4" t="s">
        <v>665</v>
      </c>
      <c r="AB388" s="4" t="str">
        <f>VLOOKUP(A388,'REPORTE'!$A$1:$AG$1961,5,0)</f>
        <v>ECUATORIANO(A) INDIGENA</v>
      </c>
      <c r="AC388" s="4" t="str">
        <f>VLOOKUP(A388,'REPORTE'!$A$1:$AG$1961,30,0)</f>
        <v>Primaria</v>
      </c>
      <c r="AD388" s="4" t="str">
        <f>VLOOKUP(A388,'REPORTE'!$A$1:$AG$1961,31,0)</f>
        <v>CHIMBORAZO</v>
      </c>
      <c r="AE388" s="4" t="str">
        <f>VLOOKUP(A388,'REPORTE'!$A$1:$AG$1961,32,0)</f>
        <v>RIOBAMBA</v>
      </c>
      <c r="AF388" s="4" t="str">
        <f>VLOOKUP(A388,'REPORTE'!$A$1:$AG$1961,33,0)</f>
        <v>YARUQUIES</v>
      </c>
      <c r="AG388" s="4" t="str">
        <f>VLOOKUP(AF388,PROVINCIAS!$F$1:$G$1171,2,0)</f>
        <v>URBANA</v>
      </c>
    </row>
    <row r="389" spans="1:33" customFormat="1" hidden="1" x14ac:dyDescent="0.45">
      <c r="A389" s="4">
        <v>1001322</v>
      </c>
      <c r="B389" s="4" t="s">
        <v>9970</v>
      </c>
      <c r="C389" s="7">
        <v>1753514098</v>
      </c>
      <c r="D389" s="8">
        <v>26</v>
      </c>
      <c r="E389" s="4" t="s">
        <v>36</v>
      </c>
      <c r="F389" s="4">
        <v>1001934</v>
      </c>
      <c r="G389" s="4">
        <v>24</v>
      </c>
      <c r="H389" s="4">
        <v>0</v>
      </c>
      <c r="I389" s="4" t="str">
        <f t="shared" si="6"/>
        <v>A1</v>
      </c>
      <c r="J389" s="4" t="s">
        <v>10468</v>
      </c>
      <c r="K389" s="4" t="s">
        <v>10469</v>
      </c>
      <c r="L389" s="9">
        <v>44449</v>
      </c>
      <c r="M389" s="9">
        <v>45189</v>
      </c>
      <c r="N389" s="10" t="s">
        <v>776</v>
      </c>
      <c r="O389" s="4">
        <v>3000</v>
      </c>
      <c r="P389" s="4">
        <v>2500.0700000000002</v>
      </c>
      <c r="Q389" s="4">
        <v>21.5</v>
      </c>
      <c r="R389" s="4" t="s">
        <v>10994</v>
      </c>
      <c r="S389" s="4" t="s">
        <v>11476</v>
      </c>
      <c r="T389" s="4" t="str">
        <f>VLOOKUP(A389,'REPORTE'!$A$1:$AG$1961,19,0)</f>
        <v>Empleado Privado</v>
      </c>
      <c r="U389" s="4" t="str">
        <f>VLOOKUP(A389,'REPORTE'!$A$1:$AG$1961,20,0)</f>
        <v>Empleado Privado</v>
      </c>
      <c r="V389" s="4">
        <v>1001399</v>
      </c>
      <c r="W389" s="4" t="s">
        <v>11526</v>
      </c>
      <c r="X389" s="4" t="s">
        <v>11963</v>
      </c>
      <c r="Y389" s="4" t="s">
        <v>12072</v>
      </c>
      <c r="Z389" s="4" t="s">
        <v>12263</v>
      </c>
      <c r="AA389" s="4" t="s">
        <v>665</v>
      </c>
      <c r="AB389" s="4" t="str">
        <f>VLOOKUP(A389,'REPORTE'!$A$1:$AG$1961,5,0)</f>
        <v>ECUATORIANO(A)</v>
      </c>
      <c r="AC389" s="4" t="str">
        <f>VLOOKUP(A389,'REPORTE'!$A$1:$AG$1961,30,0)</f>
        <v>Secundaria</v>
      </c>
      <c r="AD389" s="4" t="str">
        <f>VLOOKUP(A389,'REPORTE'!$A$1:$AG$1961,31,0)</f>
        <v>PICHINCHA</v>
      </c>
      <c r="AE389" s="4" t="str">
        <f>VLOOKUP(A389,'REPORTE'!$A$1:$AG$1961,32,0)</f>
        <v>QUITO</v>
      </c>
      <c r="AF389" s="4" t="str">
        <f>VLOOKUP(A389,'REPORTE'!$A$1:$AG$1961,33,0)</f>
        <v>POMASQUI</v>
      </c>
      <c r="AG389" s="4" t="str">
        <f>VLOOKUP(AF389,PROVINCIAS!$F$1:$G$1171,2,0)</f>
        <v>RURAL</v>
      </c>
    </row>
    <row r="390" spans="1:33" customFormat="1" hidden="1" x14ac:dyDescent="0.45">
      <c r="A390" s="4">
        <v>1001436</v>
      </c>
      <c r="B390" s="4" t="s">
        <v>9971</v>
      </c>
      <c r="C390" s="7">
        <v>1726511684</v>
      </c>
      <c r="D390" s="8">
        <v>25</v>
      </c>
      <c r="E390" s="4" t="s">
        <v>36</v>
      </c>
      <c r="F390" s="4">
        <v>1001929</v>
      </c>
      <c r="G390" s="4">
        <v>12</v>
      </c>
      <c r="H390" s="4">
        <v>0</v>
      </c>
      <c r="I390" s="4" t="str">
        <f t="shared" si="6"/>
        <v>A1</v>
      </c>
      <c r="J390" s="4" t="s">
        <v>10468</v>
      </c>
      <c r="K390" s="4" t="s">
        <v>10469</v>
      </c>
      <c r="L390" s="9">
        <v>44449</v>
      </c>
      <c r="M390" s="9">
        <v>44829</v>
      </c>
      <c r="N390" s="10" t="s">
        <v>776</v>
      </c>
      <c r="O390" s="4">
        <v>2000</v>
      </c>
      <c r="P390" s="4">
        <v>1245.6400000000001</v>
      </c>
      <c r="Q390" s="4">
        <v>23</v>
      </c>
      <c r="R390" s="4" t="s">
        <v>10994</v>
      </c>
      <c r="S390" s="4" t="s">
        <v>244</v>
      </c>
      <c r="T390" s="4" t="str">
        <f>VLOOKUP(A390,'REPORTE'!$A$1:$AG$1961,19,0)</f>
        <v>Actividades a corto y a largo plazo de clí­nicas del dí­a, básicas y generales, es decir, actividades médicas, de diagnóstico y de tratamiento.</v>
      </c>
      <c r="U390" s="4" t="str">
        <f>VLOOKUP(A390,'REPORTE'!$A$1:$AG$1961,20,0)</f>
        <v>Actividades Médicas</v>
      </c>
      <c r="V390" s="4">
        <v>1001516</v>
      </c>
      <c r="W390" s="4" t="s">
        <v>11190</v>
      </c>
      <c r="X390" s="4" t="s">
        <v>11891</v>
      </c>
      <c r="Y390" s="4" t="s">
        <v>12072</v>
      </c>
      <c r="Z390" s="4" t="s">
        <v>12264</v>
      </c>
      <c r="AA390" s="4" t="s">
        <v>665</v>
      </c>
      <c r="AB390" s="4" t="str">
        <f>VLOOKUP(A390,'REPORTE'!$A$1:$AG$1961,5,0)</f>
        <v>ECUATORIANO(A)</v>
      </c>
      <c r="AC390" s="4" t="str">
        <f>VLOOKUP(A390,'REPORTE'!$A$1:$AG$1961,30,0)</f>
        <v>Primaria</v>
      </c>
      <c r="AD390" s="4" t="str">
        <f>VLOOKUP(A390,'REPORTE'!$A$1:$AG$1961,31,0)</f>
        <v>PICHINCHA</v>
      </c>
      <c r="AE390" s="4" t="str">
        <f>VLOOKUP(A390,'REPORTE'!$A$1:$AG$1961,32,0)</f>
        <v>QUITO</v>
      </c>
      <c r="AF390" s="4" t="str">
        <f>VLOOKUP(A390,'REPORTE'!$A$1:$AG$1961,33,0)</f>
        <v>COTOCOLLAO</v>
      </c>
      <c r="AG390" s="4" t="str">
        <f>VLOOKUP(AF390,PROVINCIAS!$F$1:$G$1171,2,0)</f>
        <v>URBANA</v>
      </c>
    </row>
    <row r="391" spans="1:33" customFormat="1" hidden="1" x14ac:dyDescent="0.45">
      <c r="A391" s="4">
        <v>1001464</v>
      </c>
      <c r="B391" s="4" t="s">
        <v>9972</v>
      </c>
      <c r="C391" s="7">
        <v>1201966593</v>
      </c>
      <c r="D391" s="8">
        <v>29</v>
      </c>
      <c r="E391" s="4" t="s">
        <v>36</v>
      </c>
      <c r="F391" s="4">
        <v>1001931</v>
      </c>
      <c r="G391" s="4">
        <v>24</v>
      </c>
      <c r="H391" s="4">
        <v>0</v>
      </c>
      <c r="I391" s="4" t="str">
        <f t="shared" si="6"/>
        <v>A1</v>
      </c>
      <c r="J391" s="4" t="s">
        <v>10468</v>
      </c>
      <c r="K391" s="4" t="s">
        <v>10469</v>
      </c>
      <c r="L391" s="9">
        <v>44449</v>
      </c>
      <c r="M391" s="9">
        <v>45174</v>
      </c>
      <c r="N391" s="10" t="s">
        <v>776</v>
      </c>
      <c r="O391" s="4">
        <v>3000</v>
      </c>
      <c r="P391" s="4">
        <v>2460.54</v>
      </c>
      <c r="Q391" s="4">
        <v>18.989999999999998</v>
      </c>
      <c r="R391" s="4" t="s">
        <v>10994</v>
      </c>
      <c r="S391" s="4" t="s">
        <v>11034</v>
      </c>
      <c r="T391" s="4" t="str">
        <f>VLOOKUP(A391,'REPORTE'!$A$1:$AG$1961,19,0)</f>
        <v>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v>
      </c>
      <c r="U391" s="4" t="str">
        <f>VLOOKUP(A391,'REPORTE'!$A$1:$AG$1961,20,0)</f>
        <v>Actividades de otorgamiento y fromación</v>
      </c>
      <c r="V391" s="4">
        <v>1001547</v>
      </c>
      <c r="W391" s="4" t="s">
        <v>11637</v>
      </c>
      <c r="X391" s="4" t="s">
        <v>11835</v>
      </c>
      <c r="Y391" s="4" t="s">
        <v>12072</v>
      </c>
      <c r="Z391" s="4" t="s">
        <v>12265</v>
      </c>
      <c r="AA391" s="4" t="s">
        <v>665</v>
      </c>
      <c r="AB391" s="4" t="str">
        <f>VLOOKUP(A391,'REPORTE'!$A$1:$AG$1961,5,0)</f>
        <v>ECUATORIANO(A)</v>
      </c>
      <c r="AC391" s="4" t="str">
        <f>VLOOKUP(A391,'REPORTE'!$A$1:$AG$1961,30,0)</f>
        <v>Primaria</v>
      </c>
      <c r="AD391" s="4" t="str">
        <f>VLOOKUP(A391,'REPORTE'!$A$1:$AG$1961,31,0)</f>
        <v>MANABI</v>
      </c>
      <c r="AE391" s="4" t="str">
        <f>VLOOKUP(A391,'REPORTE'!$A$1:$AG$1961,32,0)</f>
        <v>SANTA ANA</v>
      </c>
      <c r="AF391" s="4" t="str">
        <f>VLOOKUP(A391,'REPORTE'!$A$1:$AG$1961,33,0)</f>
        <v>HONORATO VASQUEZ (CAB. EN VASQUEZ)</v>
      </c>
      <c r="AG391" s="4" t="str">
        <f>VLOOKUP(AF391,PROVINCIAS!$F$1:$G$1171,2,0)</f>
        <v>RURAL</v>
      </c>
    </row>
    <row r="392" spans="1:33" customFormat="1" hidden="1" x14ac:dyDescent="0.45">
      <c r="A392" s="4">
        <v>1001478</v>
      </c>
      <c r="B392" s="4" t="s">
        <v>9973</v>
      </c>
      <c r="C392" s="7">
        <v>1705766705</v>
      </c>
      <c r="D392" s="8">
        <v>64</v>
      </c>
      <c r="E392" s="4" t="s">
        <v>36</v>
      </c>
      <c r="F392" s="4">
        <v>1001940</v>
      </c>
      <c r="G392" s="4">
        <v>6</v>
      </c>
      <c r="H392" s="4">
        <v>78</v>
      </c>
      <c r="I392" s="4" t="str">
        <f t="shared" si="6"/>
        <v>B2</v>
      </c>
      <c r="J392" s="4" t="s">
        <v>10468</v>
      </c>
      <c r="K392" s="4" t="s">
        <v>10469</v>
      </c>
      <c r="L392" s="9">
        <v>44452</v>
      </c>
      <c r="M392" s="9">
        <v>44633</v>
      </c>
      <c r="N392" s="9">
        <v>44543</v>
      </c>
      <c r="O392" s="4">
        <v>500</v>
      </c>
      <c r="P392" s="4">
        <v>339.95</v>
      </c>
      <c r="Q392" s="4">
        <v>23</v>
      </c>
      <c r="R392" s="4" t="s">
        <v>10993</v>
      </c>
      <c r="S392" s="4" t="s">
        <v>11019</v>
      </c>
      <c r="T392" s="4" t="str">
        <f>VLOOKUP(A392,'REPORTE'!$A$1:$AG$1961,19,0)</f>
        <v>Empleado Privado</v>
      </c>
      <c r="U392" s="4" t="str">
        <f>VLOOKUP(A392,'REPORTE'!$A$1:$AG$1961,20,0)</f>
        <v>Empleado Privado</v>
      </c>
      <c r="V392" s="4">
        <v>1001564</v>
      </c>
      <c r="W392" s="4" t="s">
        <v>11258</v>
      </c>
      <c r="X392" s="4" t="s">
        <v>11891</v>
      </c>
      <c r="Y392" s="4" t="s">
        <v>12072</v>
      </c>
      <c r="Z392" s="4" t="s">
        <v>11150</v>
      </c>
      <c r="AA392" s="4" t="s">
        <v>665</v>
      </c>
      <c r="AB392" s="4" t="str">
        <f>VLOOKUP(A392,'REPORTE'!$A$1:$AG$1961,5,0)</f>
        <v>ECUATORIANO(A)</v>
      </c>
      <c r="AC392" s="4" t="str">
        <f>VLOOKUP(A392,'REPORTE'!$A$1:$AG$1961,30,0)</f>
        <v>Primaria</v>
      </c>
      <c r="AD392" s="4" t="str">
        <f>VLOOKUP(A392,'REPORTE'!$A$1:$AG$1961,31,0)</f>
        <v>PICHINCHA</v>
      </c>
      <c r="AE392" s="4" t="str">
        <f>VLOOKUP(A392,'REPORTE'!$A$1:$AG$1961,32,0)</f>
        <v>QUITO</v>
      </c>
      <c r="AF392" s="4" t="str">
        <f>VLOOKUP(A392,'REPORTE'!$A$1:$AG$1961,33,0)</f>
        <v>PUELLARO</v>
      </c>
      <c r="AG392" s="4" t="str">
        <f>VLOOKUP(AF392,PROVINCIAS!$F$1:$G$1171,2,0)</f>
        <v>RURAL</v>
      </c>
    </row>
    <row r="393" spans="1:33" customFormat="1" hidden="1" x14ac:dyDescent="0.45">
      <c r="A393" s="4">
        <v>1001479</v>
      </c>
      <c r="B393" s="4" t="s">
        <v>9974</v>
      </c>
      <c r="C393" s="7">
        <v>1725342958</v>
      </c>
      <c r="D393" s="8">
        <v>26</v>
      </c>
      <c r="E393" s="4" t="s">
        <v>59</v>
      </c>
      <c r="F393" s="4">
        <v>1001939</v>
      </c>
      <c r="G393" s="4">
        <v>12</v>
      </c>
      <c r="H393" s="4">
        <v>0</v>
      </c>
      <c r="I393" s="4" t="str">
        <f t="shared" si="6"/>
        <v>A1</v>
      </c>
      <c r="J393" s="4" t="s">
        <v>10468</v>
      </c>
      <c r="K393" s="4" t="s">
        <v>10469</v>
      </c>
      <c r="L393" s="9">
        <v>44452</v>
      </c>
      <c r="M393" s="9">
        <v>44819</v>
      </c>
      <c r="N393" s="10" t="s">
        <v>776</v>
      </c>
      <c r="O393" s="4">
        <v>3000</v>
      </c>
      <c r="P393" s="4">
        <v>1835.26</v>
      </c>
      <c r="Q393" s="4">
        <v>21.5</v>
      </c>
      <c r="R393" s="4" t="s">
        <v>10994</v>
      </c>
      <c r="S393" s="4" t="s">
        <v>11021</v>
      </c>
      <c r="T393" s="4" t="str">
        <f>VLOOKUP(A393,'REPORTE'!$A$1:$AG$1961,19,0)</f>
        <v>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v>
      </c>
      <c r="U393" s="4" t="str">
        <f>VLOOKUP(A393,'REPORTE'!$A$1:$AG$1961,20,0)</f>
        <v>Actividades Médicas</v>
      </c>
      <c r="V393" s="4">
        <v>1001566</v>
      </c>
      <c r="W393" s="4" t="s">
        <v>11546</v>
      </c>
      <c r="X393" s="4" t="s">
        <v>11835</v>
      </c>
      <c r="Y393" s="4" t="s">
        <v>12072</v>
      </c>
      <c r="Z393" s="4" t="s">
        <v>12266</v>
      </c>
      <c r="AA393" s="4" t="s">
        <v>665</v>
      </c>
      <c r="AB393" s="4" t="str">
        <f>VLOOKUP(A393,'REPORTE'!$A$1:$AG$1961,5,0)</f>
        <v>ECUATORIANO(A) INDIGENA</v>
      </c>
      <c r="AC393" s="4" t="str">
        <f>VLOOKUP(A393,'REPORTE'!$A$1:$AG$1961,30,0)</f>
        <v>Secundaria</v>
      </c>
      <c r="AD393" s="4" t="str">
        <f>VLOOKUP(A393,'REPORTE'!$A$1:$AG$1961,31,0)</f>
        <v>PICHINCHA</v>
      </c>
      <c r="AE393" s="4" t="str">
        <f>VLOOKUP(A393,'REPORTE'!$A$1:$AG$1961,32,0)</f>
        <v>QUITO</v>
      </c>
      <c r="AF393" s="4" t="str">
        <f>VLOOKUP(A393,'REPORTE'!$A$1:$AG$1961,33,0)</f>
        <v>COTOCOLLAO</v>
      </c>
      <c r="AG393" s="4" t="str">
        <f>VLOOKUP(AF393,PROVINCIAS!$F$1:$G$1171,2,0)</f>
        <v>URBANA</v>
      </c>
    </row>
    <row r="394" spans="1:33" customFormat="1" hidden="1" x14ac:dyDescent="0.45">
      <c r="A394" s="4">
        <v>1001169</v>
      </c>
      <c r="B394" s="4" t="s">
        <v>9975</v>
      </c>
      <c r="C394" s="7">
        <v>1729155703</v>
      </c>
      <c r="D394" s="8">
        <v>25</v>
      </c>
      <c r="E394" s="4" t="s">
        <v>36</v>
      </c>
      <c r="F394" s="4">
        <v>1001942</v>
      </c>
      <c r="G394" s="4">
        <v>10</v>
      </c>
      <c r="H394" s="4">
        <v>14</v>
      </c>
      <c r="I394" s="4" t="str">
        <f t="shared" si="6"/>
        <v>A2</v>
      </c>
      <c r="J394" s="4" t="s">
        <v>10468</v>
      </c>
      <c r="K394" s="4" t="s">
        <v>10469</v>
      </c>
      <c r="L394" s="9">
        <v>44453</v>
      </c>
      <c r="M394" s="9">
        <v>44757</v>
      </c>
      <c r="N394" s="9">
        <v>44607</v>
      </c>
      <c r="O394" s="4">
        <v>1000</v>
      </c>
      <c r="P394" s="4">
        <v>624.32000000000005</v>
      </c>
      <c r="Q394" s="4">
        <v>23</v>
      </c>
      <c r="R394" s="4" t="s">
        <v>10995</v>
      </c>
      <c r="S394" s="4" t="s">
        <v>123</v>
      </c>
      <c r="T394" s="4" t="str">
        <f>VLOOKUP(A394,'REPORTE'!$A$1:$AG$1961,19,0)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394" s="4" t="str">
        <f>VLOOKUP(A394,'REPORTE'!$A$1:$AG$1961,20,0)</f>
        <v>Venta al por menor varios</v>
      </c>
      <c r="V394" s="4">
        <v>1001248</v>
      </c>
      <c r="W394" s="4" t="s">
        <v>11271</v>
      </c>
      <c r="X394" s="4" t="s">
        <v>11881</v>
      </c>
      <c r="Y394" s="4" t="s">
        <v>12072</v>
      </c>
      <c r="Z394" s="4" t="s">
        <v>12111</v>
      </c>
      <c r="AA394" s="4" t="s">
        <v>665</v>
      </c>
      <c r="AB394" s="4" t="str">
        <f>VLOOKUP(A394,'REPORTE'!$A$1:$AG$1961,5,0)</f>
        <v>ECUATORIANO(A)</v>
      </c>
      <c r="AC394" s="4" t="str">
        <f>VLOOKUP(A394,'REPORTE'!$A$1:$AG$1961,30,0)</f>
        <v>Secundaria</v>
      </c>
      <c r="AD394" s="4" t="str">
        <f>VLOOKUP(A394,'REPORTE'!$A$1:$AG$1961,31,0)</f>
        <v>PICHINCHA</v>
      </c>
      <c r="AE394" s="4" t="str">
        <f>VLOOKUP(A394,'REPORTE'!$A$1:$AG$1961,32,0)</f>
        <v>QUITO</v>
      </c>
      <c r="AF394" s="4" t="str">
        <f>VLOOKUP(A394,'REPORTE'!$A$1:$AG$1961,33,0)</f>
        <v>COTOCOLLAO</v>
      </c>
      <c r="AG394" s="4" t="str">
        <f>VLOOKUP(AF394,PROVINCIAS!$F$1:$G$1171,2,0)</f>
        <v>URBANA</v>
      </c>
    </row>
    <row r="395" spans="1:33" customFormat="1" hidden="1" x14ac:dyDescent="0.45">
      <c r="A395" s="4">
        <v>1000712</v>
      </c>
      <c r="B395" s="4" t="s">
        <v>9741</v>
      </c>
      <c r="C395" s="7">
        <v>1713392387</v>
      </c>
      <c r="D395" s="8">
        <v>47</v>
      </c>
      <c r="E395" s="4" t="s">
        <v>36</v>
      </c>
      <c r="F395" s="4">
        <v>1001946</v>
      </c>
      <c r="G395" s="4">
        <v>12</v>
      </c>
      <c r="H395" s="4">
        <v>0</v>
      </c>
      <c r="I395" s="4" t="str">
        <f t="shared" si="6"/>
        <v>A1</v>
      </c>
      <c r="J395" s="4" t="s">
        <v>10468</v>
      </c>
      <c r="K395" s="4" t="s">
        <v>10469</v>
      </c>
      <c r="L395" s="9">
        <v>44454</v>
      </c>
      <c r="M395" s="9">
        <v>44839</v>
      </c>
      <c r="N395" s="10" t="s">
        <v>776</v>
      </c>
      <c r="O395" s="4">
        <v>500</v>
      </c>
      <c r="P395" s="4">
        <v>353.59</v>
      </c>
      <c r="Q395" s="4">
        <v>23</v>
      </c>
      <c r="R395" s="4" t="s">
        <v>10994</v>
      </c>
      <c r="S395" s="4" t="s">
        <v>11030</v>
      </c>
      <c r="T395" s="4" t="str">
        <f>VLOOKUP(A395,'REPORTE'!$A$1:$AG$1961,19,0)</f>
        <v>Intermediarios del comercio de productos diversos.</v>
      </c>
      <c r="U395" s="4" t="str">
        <f>VLOOKUP(A395,'REPORTE'!$A$1:$AG$1961,20,0)</f>
        <v>Intermediarios e Investigación</v>
      </c>
      <c r="V395" s="4">
        <v>1000781</v>
      </c>
      <c r="W395" s="4" t="s">
        <v>11181</v>
      </c>
      <c r="X395" s="4" t="s">
        <v>11903</v>
      </c>
      <c r="Y395" s="4" t="s">
        <v>12072</v>
      </c>
      <c r="Z395" s="4" t="s">
        <v>12102</v>
      </c>
      <c r="AA395" s="4" t="s">
        <v>665</v>
      </c>
      <c r="AB395" s="4" t="str">
        <f>VLOOKUP(A395,'REPORTE'!$A$1:$AG$1961,5,0)</f>
        <v>ECUATORIANO(A)</v>
      </c>
      <c r="AC395" s="4" t="str">
        <f>VLOOKUP(A395,'REPORTE'!$A$1:$AG$1961,30,0)</f>
        <v>Universitaria</v>
      </c>
      <c r="AD395" s="4" t="str">
        <f>VLOOKUP(A395,'REPORTE'!$A$1:$AG$1961,31,0)</f>
        <v>PICHINCHA</v>
      </c>
      <c r="AE395" s="4" t="str">
        <f>VLOOKUP(A395,'REPORTE'!$A$1:$AG$1961,32,0)</f>
        <v>QUITO</v>
      </c>
      <c r="AF395" s="4" t="str">
        <f>VLOOKUP(A395,'REPORTE'!$A$1:$AG$1961,33,0)</f>
        <v>SAN BLAS</v>
      </c>
      <c r="AG395" s="4" t="str">
        <f>VLOOKUP(AF395,PROVINCIAS!$F$1:$G$1171,2,0)</f>
        <v>URBANA</v>
      </c>
    </row>
    <row r="396" spans="1:33" customFormat="1" hidden="1" x14ac:dyDescent="0.45">
      <c r="A396" s="4">
        <v>1000783</v>
      </c>
      <c r="B396" s="4" t="s">
        <v>9976</v>
      </c>
      <c r="C396" s="7">
        <v>1720302080</v>
      </c>
      <c r="D396" s="8">
        <v>37</v>
      </c>
      <c r="E396" s="4" t="s">
        <v>59</v>
      </c>
      <c r="F396" s="4">
        <v>1001943</v>
      </c>
      <c r="G396" s="4">
        <v>36</v>
      </c>
      <c r="H396" s="4">
        <v>4</v>
      </c>
      <c r="I396" s="4" t="str">
        <f t="shared" si="6"/>
        <v>A1</v>
      </c>
      <c r="J396" s="4" t="s">
        <v>10468</v>
      </c>
      <c r="K396" s="4" t="s">
        <v>10469</v>
      </c>
      <c r="L396" s="9">
        <v>44454</v>
      </c>
      <c r="M396" s="9">
        <v>45560</v>
      </c>
      <c r="N396" s="9">
        <v>44617</v>
      </c>
      <c r="O396" s="4">
        <v>11300</v>
      </c>
      <c r="P396" s="4">
        <v>10455.01</v>
      </c>
      <c r="Q396" s="4">
        <v>21.5</v>
      </c>
      <c r="R396" s="4" t="s">
        <v>10995</v>
      </c>
      <c r="S396" s="4" t="s">
        <v>348</v>
      </c>
      <c r="T396" s="4" t="str">
        <f>VLOOKUP(A396,'REPORTE'!$A$1:$AG$1961,19,0)</f>
        <v>Venta al por menor de frutas, legumbres y hortalizas frescas o en conserva en establecimientos especializados.</v>
      </c>
      <c r="U396" s="4" t="str">
        <f>VLOOKUP(A396,'REPORTE'!$A$1:$AG$1961,20,0)</f>
        <v>Venta al por menor varios</v>
      </c>
      <c r="V396" s="4">
        <v>1000855</v>
      </c>
      <c r="W396" s="4" t="s">
        <v>11638</v>
      </c>
      <c r="X396" s="4" t="s">
        <v>11964</v>
      </c>
      <c r="Y396" s="4" t="s">
        <v>12072</v>
      </c>
      <c r="Z396" s="4" t="s">
        <v>12093</v>
      </c>
      <c r="AA396" s="4" t="s">
        <v>46</v>
      </c>
      <c r="AB396" s="4" t="str">
        <f>VLOOKUP(A396,'REPORTE'!$A$1:$AG$1961,5,0)</f>
        <v>ECUATORIANO(A) INDIGENA</v>
      </c>
      <c r="AC396" s="4" t="str">
        <f>VLOOKUP(A396,'REPORTE'!$A$1:$AG$1961,30,0)</f>
        <v>Primaria</v>
      </c>
      <c r="AD396" s="4" t="str">
        <f>VLOOKUP(A396,'REPORTE'!$A$1:$AG$1961,31,0)</f>
        <v>CHIMBORAZO</v>
      </c>
      <c r="AE396" s="4" t="str">
        <f>VLOOKUP(A396,'REPORTE'!$A$1:$AG$1961,32,0)</f>
        <v>RIOBAMBA</v>
      </c>
      <c r="AF396" s="4" t="str">
        <f>VLOOKUP(A396,'REPORTE'!$A$1:$AG$1961,33,0)</f>
        <v>CACHA (CAB EN MACHANGARA)</v>
      </c>
      <c r="AG396" s="4" t="str">
        <f>VLOOKUP(AF396,PROVINCIAS!$F$1:$G$1171,2,0)</f>
        <v>RURAL</v>
      </c>
    </row>
    <row r="397" spans="1:33" customFormat="1" hidden="1" x14ac:dyDescent="0.45">
      <c r="A397" s="4">
        <v>1000206</v>
      </c>
      <c r="B397" s="4" t="s">
        <v>9704</v>
      </c>
      <c r="C397" s="7">
        <v>600827372</v>
      </c>
      <c r="D397" s="8">
        <v>72</v>
      </c>
      <c r="E397" s="4" t="s">
        <v>59</v>
      </c>
      <c r="F397" s="4">
        <v>1001953</v>
      </c>
      <c r="G397" s="4">
        <v>12</v>
      </c>
      <c r="H397" s="4">
        <v>0</v>
      </c>
      <c r="I397" s="4" t="str">
        <f t="shared" si="6"/>
        <v>A1</v>
      </c>
      <c r="J397" s="4" t="s">
        <v>10468</v>
      </c>
      <c r="K397" s="4" t="s">
        <v>10469</v>
      </c>
      <c r="L397" s="9">
        <v>44455</v>
      </c>
      <c r="M397" s="9">
        <v>44844</v>
      </c>
      <c r="N397" s="10" t="s">
        <v>776</v>
      </c>
      <c r="O397" s="4">
        <v>5000</v>
      </c>
      <c r="P397" s="4">
        <v>3510.49</v>
      </c>
      <c r="Q397" s="4">
        <v>18.989999999999998</v>
      </c>
      <c r="R397" s="4" t="s">
        <v>10994</v>
      </c>
      <c r="S397" s="4" t="s">
        <v>348</v>
      </c>
      <c r="T397" s="4" t="str">
        <f>VLOOKUP(A397,'REPORTE'!$A$1:$AG$1961,19,0)</f>
        <v>Venta al por menor de frutas, legumbres y hortalizas frescas o en conserva en establecimientos especializados.</v>
      </c>
      <c r="U397" s="4" t="str">
        <f>VLOOKUP(A397,'REPORTE'!$A$1:$AG$1961,20,0)</f>
        <v>Venta al por menor varios</v>
      </c>
      <c r="V397" s="4">
        <v>1000268</v>
      </c>
      <c r="W397" s="4" t="s">
        <v>11639</v>
      </c>
      <c r="X397" s="4" t="s">
        <v>11876</v>
      </c>
      <c r="Y397" s="4" t="s">
        <v>12072</v>
      </c>
      <c r="Z397" s="4" t="s">
        <v>12118</v>
      </c>
      <c r="AA397" s="4" t="s">
        <v>665</v>
      </c>
      <c r="AB397" s="4" t="str">
        <f>VLOOKUP(A397,'REPORTE'!$A$1:$AG$1961,5,0)</f>
        <v>ECUATORIANO(A) INDIGENA</v>
      </c>
      <c r="AC397" s="4" t="str">
        <f>VLOOKUP(A397,'REPORTE'!$A$1:$AG$1961,30,0)</f>
        <v>Primaria</v>
      </c>
      <c r="AD397" s="4" t="str">
        <f>VLOOKUP(A397,'REPORTE'!$A$1:$AG$1961,31,0)</f>
        <v>CHIMBORAZO</v>
      </c>
      <c r="AE397" s="4" t="str">
        <f>VLOOKUP(A397,'REPORTE'!$A$1:$AG$1961,32,0)</f>
        <v>RIOBAMBA</v>
      </c>
      <c r="AF397" s="4" t="str">
        <f>VLOOKUP(A397,'REPORTE'!$A$1:$AG$1961,33,0)</f>
        <v>YARUQUIES</v>
      </c>
      <c r="AG397" s="4" t="str">
        <f>VLOOKUP(AF397,PROVINCIAS!$F$1:$G$1171,2,0)</f>
        <v>URBANA</v>
      </c>
    </row>
    <row r="398" spans="1:33" customFormat="1" hidden="1" x14ac:dyDescent="0.45">
      <c r="A398" s="4">
        <v>1000206</v>
      </c>
      <c r="B398" s="4" t="s">
        <v>9704</v>
      </c>
      <c r="C398" s="7">
        <v>600827372</v>
      </c>
      <c r="D398" s="8">
        <v>72</v>
      </c>
      <c r="E398" s="4" t="s">
        <v>59</v>
      </c>
      <c r="F398" s="4">
        <v>1001951</v>
      </c>
      <c r="G398" s="4">
        <v>12</v>
      </c>
      <c r="H398" s="4">
        <v>0</v>
      </c>
      <c r="I398" s="4" t="str">
        <f t="shared" si="6"/>
        <v>A1</v>
      </c>
      <c r="J398" s="4" t="s">
        <v>10468</v>
      </c>
      <c r="K398" s="4" t="s">
        <v>10469</v>
      </c>
      <c r="L398" s="9">
        <v>44455</v>
      </c>
      <c r="M398" s="9">
        <v>44844</v>
      </c>
      <c r="N398" s="10" t="s">
        <v>776</v>
      </c>
      <c r="O398" s="4">
        <v>5000</v>
      </c>
      <c r="P398" s="4">
        <v>3495.98</v>
      </c>
      <c r="Q398" s="4">
        <v>17.5</v>
      </c>
      <c r="R398" s="4" t="s">
        <v>10994</v>
      </c>
      <c r="S398" s="4" t="s">
        <v>348</v>
      </c>
      <c r="T398" s="4" t="str">
        <f>VLOOKUP(A398,'REPORTE'!$A$1:$AG$1961,19,0)</f>
        <v>Venta al por menor de frutas, legumbres y hortalizas frescas o en conserva en establecimientos especializados.</v>
      </c>
      <c r="U398" s="4" t="str">
        <f>VLOOKUP(A398,'REPORTE'!$A$1:$AG$1961,20,0)</f>
        <v>Venta al por menor varios</v>
      </c>
      <c r="V398" s="4">
        <v>1000268</v>
      </c>
      <c r="W398" s="4" t="s">
        <v>11640</v>
      </c>
      <c r="X398" s="4" t="s">
        <v>11876</v>
      </c>
      <c r="Y398" s="4" t="s">
        <v>12072</v>
      </c>
      <c r="Z398" s="4" t="s">
        <v>12118</v>
      </c>
      <c r="AA398" s="4" t="s">
        <v>665</v>
      </c>
      <c r="AB398" s="4" t="str">
        <f>VLOOKUP(A398,'REPORTE'!$A$1:$AG$1961,5,0)</f>
        <v>ECUATORIANO(A) INDIGENA</v>
      </c>
      <c r="AC398" s="4" t="str">
        <f>VLOOKUP(A398,'REPORTE'!$A$1:$AG$1961,30,0)</f>
        <v>Primaria</v>
      </c>
      <c r="AD398" s="4" t="str">
        <f>VLOOKUP(A398,'REPORTE'!$A$1:$AG$1961,31,0)</f>
        <v>CHIMBORAZO</v>
      </c>
      <c r="AE398" s="4" t="str">
        <f>VLOOKUP(A398,'REPORTE'!$A$1:$AG$1961,32,0)</f>
        <v>RIOBAMBA</v>
      </c>
      <c r="AF398" s="4" t="str">
        <f>VLOOKUP(A398,'REPORTE'!$A$1:$AG$1961,33,0)</f>
        <v>YARUQUIES</v>
      </c>
      <c r="AG398" s="4" t="str">
        <f>VLOOKUP(AF398,PROVINCIAS!$F$1:$G$1171,2,0)</f>
        <v>URBANA</v>
      </c>
    </row>
    <row r="399" spans="1:33" customFormat="1" hidden="1" x14ac:dyDescent="0.45">
      <c r="A399" s="4">
        <v>1000665</v>
      </c>
      <c r="B399" s="4" t="s">
        <v>9824</v>
      </c>
      <c r="C399" s="7">
        <v>1705554085</v>
      </c>
      <c r="D399" s="8">
        <v>63</v>
      </c>
      <c r="E399" s="4" t="s">
        <v>59</v>
      </c>
      <c r="F399" s="4">
        <v>1001952</v>
      </c>
      <c r="G399" s="4">
        <v>12</v>
      </c>
      <c r="H399" s="4">
        <v>50</v>
      </c>
      <c r="I399" s="4" t="str">
        <f t="shared" si="6"/>
        <v>A3</v>
      </c>
      <c r="J399" s="4" t="s">
        <v>10468</v>
      </c>
      <c r="K399" s="4" t="s">
        <v>10469</v>
      </c>
      <c r="L399" s="9">
        <v>44455</v>
      </c>
      <c r="M399" s="9">
        <v>44844</v>
      </c>
      <c r="N399" s="9">
        <v>44571</v>
      </c>
      <c r="O399" s="4">
        <v>2000</v>
      </c>
      <c r="P399" s="4">
        <v>1730.1</v>
      </c>
      <c r="Q399" s="4">
        <v>23</v>
      </c>
      <c r="R399" s="4" t="s">
        <v>10995</v>
      </c>
      <c r="S399" s="4" t="s">
        <v>3191</v>
      </c>
      <c r="T399" s="4" t="str">
        <f>VLOOKUP(A399,'REPORTE'!$A$1:$AG$1961,19,0)</f>
        <v>Venta al por menor de frutas, legumbres y hortalizas frescas o en conserva en establecimientos especializados.</v>
      </c>
      <c r="U399" s="4" t="str">
        <f>VLOOKUP(A399,'REPORTE'!$A$1:$AG$1961,20,0)</f>
        <v>Venta al por menor varios</v>
      </c>
      <c r="V399" s="4">
        <v>1000735</v>
      </c>
      <c r="W399" s="4" t="s">
        <v>11190</v>
      </c>
      <c r="X399" s="4" t="s">
        <v>11846</v>
      </c>
      <c r="Y399" s="4" t="s">
        <v>12072</v>
      </c>
      <c r="Z399" s="4" t="s">
        <v>11150</v>
      </c>
      <c r="AA399" s="4" t="s">
        <v>665</v>
      </c>
      <c r="AB399" s="4" t="str">
        <f>VLOOKUP(A399,'REPORTE'!$A$1:$AG$1961,5,0)</f>
        <v>ECUATORIANO(A)</v>
      </c>
      <c r="AC399" s="4" t="str">
        <f>VLOOKUP(A399,'REPORTE'!$A$1:$AG$1961,30,0)</f>
        <v>Primaria</v>
      </c>
      <c r="AD399" s="4" t="str">
        <f>VLOOKUP(A399,'REPORTE'!$A$1:$AG$1961,31,0)</f>
        <v>CHIMBORAZO</v>
      </c>
      <c r="AE399" s="4" t="str">
        <f>VLOOKUP(A399,'REPORTE'!$A$1:$AG$1961,32,0)</f>
        <v>CHAMBO</v>
      </c>
      <c r="AF399" s="4" t="str">
        <f>VLOOKUP(A399,'REPORTE'!$A$1:$AG$1961,33,0)</f>
        <v>CHAMBO</v>
      </c>
      <c r="AG399" s="4" t="str">
        <f>VLOOKUP(AF399,PROVINCIAS!$F$1:$G$1171,2,0)</f>
        <v>URBANA</v>
      </c>
    </row>
    <row r="400" spans="1:33" customFormat="1" hidden="1" x14ac:dyDescent="0.45">
      <c r="A400" s="4">
        <v>1000929</v>
      </c>
      <c r="B400" s="4" t="s">
        <v>9977</v>
      </c>
      <c r="C400" s="7">
        <v>1710462043</v>
      </c>
      <c r="D400" s="8">
        <v>53</v>
      </c>
      <c r="E400" s="4" t="s">
        <v>36</v>
      </c>
      <c r="F400" s="4">
        <v>1001954</v>
      </c>
      <c r="G400" s="4">
        <v>18</v>
      </c>
      <c r="H400" s="4">
        <v>0</v>
      </c>
      <c r="I400" s="4" t="str">
        <f t="shared" si="6"/>
        <v>A1</v>
      </c>
      <c r="J400" s="4" t="s">
        <v>10468</v>
      </c>
      <c r="K400" s="4" t="s">
        <v>10469</v>
      </c>
      <c r="L400" s="9">
        <v>44455</v>
      </c>
      <c r="M400" s="9">
        <v>45018</v>
      </c>
      <c r="N400" s="10" t="s">
        <v>776</v>
      </c>
      <c r="O400" s="4">
        <v>2000</v>
      </c>
      <c r="P400" s="4">
        <v>1638.02</v>
      </c>
      <c r="Q400" s="4">
        <v>23</v>
      </c>
      <c r="R400" s="4" t="s">
        <v>10994</v>
      </c>
      <c r="S400" s="4" t="s">
        <v>11067</v>
      </c>
      <c r="T400" s="4" t="str">
        <f>VLOOKUP(A400,'REPORTE'!$A$1:$AG$1961,19,0)</f>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v>
      </c>
      <c r="U400" s="4" t="str">
        <f>VLOOKUP(A400,'REPORTE'!$A$1:$AG$1961,20,0)</f>
        <v xml:space="preserve">Actividades varias </v>
      </c>
      <c r="V400" s="4">
        <v>1000997</v>
      </c>
      <c r="W400" s="4" t="s">
        <v>11169</v>
      </c>
      <c r="X400" s="4" t="s">
        <v>11965</v>
      </c>
      <c r="Y400" s="4" t="s">
        <v>12072</v>
      </c>
      <c r="Z400" s="4" t="s">
        <v>12267</v>
      </c>
      <c r="AA400" s="4" t="s">
        <v>665</v>
      </c>
      <c r="AB400" s="4" t="str">
        <f>VLOOKUP(A400,'REPORTE'!$A$1:$AG$1961,5,0)</f>
        <v>ECUATORIANO(A)</v>
      </c>
      <c r="AC400" s="4" t="str">
        <f>VLOOKUP(A400,'REPORTE'!$A$1:$AG$1961,30,0)</f>
        <v>Universitaria</v>
      </c>
      <c r="AD400" s="4" t="str">
        <f>VLOOKUP(A400,'REPORTE'!$A$1:$AG$1961,31,0)</f>
        <v>PICHINCHA</v>
      </c>
      <c r="AE400" s="4" t="str">
        <f>VLOOKUP(A400,'REPORTE'!$A$1:$AG$1961,32,0)</f>
        <v>QUITO</v>
      </c>
      <c r="AF400" s="4" t="str">
        <f>VLOOKUP(A400,'REPORTE'!$A$1:$AG$1961,33,0)</f>
        <v>LA MAGDALENA</v>
      </c>
      <c r="AG400" s="4" t="str">
        <f>VLOOKUP(AF400,PROVINCIAS!$F$1:$G$1171,2,0)</f>
        <v>URBANA</v>
      </c>
    </row>
    <row r="401" spans="1:33" customFormat="1" hidden="1" x14ac:dyDescent="0.45">
      <c r="A401" s="4">
        <v>1001467</v>
      </c>
      <c r="B401" s="4" t="s">
        <v>9978</v>
      </c>
      <c r="C401" s="7">
        <v>602637480</v>
      </c>
      <c r="D401" s="8">
        <v>45</v>
      </c>
      <c r="E401" s="4" t="s">
        <v>36</v>
      </c>
      <c r="F401" s="4">
        <v>1001947</v>
      </c>
      <c r="G401" s="4">
        <v>36</v>
      </c>
      <c r="H401" s="4">
        <v>4</v>
      </c>
      <c r="I401" s="4" t="str">
        <f t="shared" si="6"/>
        <v>A1</v>
      </c>
      <c r="J401" s="4" t="s">
        <v>10468</v>
      </c>
      <c r="K401" s="4" t="s">
        <v>10469</v>
      </c>
      <c r="L401" s="9">
        <v>44455</v>
      </c>
      <c r="M401" s="9">
        <v>45560</v>
      </c>
      <c r="N401" s="9">
        <v>44617</v>
      </c>
      <c r="O401" s="4">
        <v>5000</v>
      </c>
      <c r="P401" s="4">
        <v>4603.6400000000003</v>
      </c>
      <c r="Q401" s="4">
        <v>18.989999999999998</v>
      </c>
      <c r="R401" s="4" t="s">
        <v>10995</v>
      </c>
      <c r="S401" s="4" t="s">
        <v>348</v>
      </c>
      <c r="T401" s="4" t="str">
        <f>VLOOKUP(A401,'REPORTE'!$A$1:$AG$1961,19,0)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01" s="4" t="str">
        <f>VLOOKUP(A401,'REPORTE'!$A$1:$AG$1961,20,0)</f>
        <v>Actividades Turísticas</v>
      </c>
      <c r="V401" s="4">
        <v>1001550</v>
      </c>
      <c r="W401" s="4" t="s">
        <v>11633</v>
      </c>
      <c r="X401" s="4" t="s">
        <v>11899</v>
      </c>
      <c r="Y401" s="4" t="s">
        <v>12072</v>
      </c>
      <c r="Z401" s="4" t="s">
        <v>12087</v>
      </c>
      <c r="AA401" s="4" t="s">
        <v>665</v>
      </c>
      <c r="AB401" s="4" t="str">
        <f>VLOOKUP(A401,'REPORTE'!$A$1:$AG$1961,5,0)</f>
        <v>ECUATORIANO(A)</v>
      </c>
      <c r="AC401" s="4" t="str">
        <f>VLOOKUP(A401,'REPORTE'!$A$1:$AG$1961,30,0)</f>
        <v>Primaria</v>
      </c>
      <c r="AD401" s="4" t="str">
        <f>VLOOKUP(A401,'REPORTE'!$A$1:$AG$1961,31,0)</f>
        <v>CHIMBORAZO</v>
      </c>
      <c r="AE401" s="4" t="str">
        <f>VLOOKUP(A401,'REPORTE'!$A$1:$AG$1961,32,0)</f>
        <v>RIOBAMBA</v>
      </c>
      <c r="AF401" s="4" t="str">
        <f>VLOOKUP(A401,'REPORTE'!$A$1:$AG$1961,33,0)</f>
        <v>YARUQUIES</v>
      </c>
      <c r="AG401" s="4" t="str">
        <f>VLOOKUP(AF401,PROVINCIAS!$F$1:$G$1171,2,0)</f>
        <v>URBANA</v>
      </c>
    </row>
    <row r="402" spans="1:33" customFormat="1" hidden="1" x14ac:dyDescent="0.45">
      <c r="A402" s="4">
        <v>1001467</v>
      </c>
      <c r="B402" s="4" t="s">
        <v>9978</v>
      </c>
      <c r="C402" s="7">
        <v>602637480</v>
      </c>
      <c r="D402" s="8">
        <v>45</v>
      </c>
      <c r="E402" s="4" t="s">
        <v>36</v>
      </c>
      <c r="F402" s="4">
        <v>1001948</v>
      </c>
      <c r="G402" s="4">
        <v>36</v>
      </c>
      <c r="H402" s="4">
        <v>0</v>
      </c>
      <c r="I402" s="4" t="str">
        <f t="shared" si="6"/>
        <v>A1</v>
      </c>
      <c r="J402" s="4" t="s">
        <v>10468</v>
      </c>
      <c r="K402" s="4" t="s">
        <v>10469</v>
      </c>
      <c r="L402" s="9">
        <v>44455</v>
      </c>
      <c r="M402" s="9">
        <v>45575</v>
      </c>
      <c r="N402" s="10" t="s">
        <v>776</v>
      </c>
      <c r="O402" s="4">
        <v>5000</v>
      </c>
      <c r="P402" s="4">
        <v>4632.37</v>
      </c>
      <c r="Q402" s="4">
        <v>17.5</v>
      </c>
      <c r="R402" s="4" t="s">
        <v>10994</v>
      </c>
      <c r="S402" s="4" t="s">
        <v>348</v>
      </c>
      <c r="T402" s="4" t="str">
        <f>VLOOKUP(A402,'REPORTE'!$A$1:$AG$1961,19,0)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02" s="4" t="str">
        <f>VLOOKUP(A402,'REPORTE'!$A$1:$AG$1961,20,0)</f>
        <v>Actividades Turísticas</v>
      </c>
      <c r="V402" s="4">
        <v>1001550</v>
      </c>
      <c r="W402" s="4" t="s">
        <v>11542</v>
      </c>
      <c r="X402" s="4" t="s">
        <v>11899</v>
      </c>
      <c r="Y402" s="4" t="s">
        <v>12072</v>
      </c>
      <c r="Z402" s="4" t="s">
        <v>12087</v>
      </c>
      <c r="AA402" s="4" t="s">
        <v>665</v>
      </c>
      <c r="AB402" s="4" t="str">
        <f>VLOOKUP(A402,'REPORTE'!$A$1:$AG$1961,5,0)</f>
        <v>ECUATORIANO(A)</v>
      </c>
      <c r="AC402" s="4" t="str">
        <f>VLOOKUP(A402,'REPORTE'!$A$1:$AG$1961,30,0)</f>
        <v>Primaria</v>
      </c>
      <c r="AD402" s="4" t="str">
        <f>VLOOKUP(A402,'REPORTE'!$A$1:$AG$1961,31,0)</f>
        <v>CHIMBORAZO</v>
      </c>
      <c r="AE402" s="4" t="str">
        <f>VLOOKUP(A402,'REPORTE'!$A$1:$AG$1961,32,0)</f>
        <v>RIOBAMBA</v>
      </c>
      <c r="AF402" s="4" t="str">
        <f>VLOOKUP(A402,'REPORTE'!$A$1:$AG$1961,33,0)</f>
        <v>YARUQUIES</v>
      </c>
      <c r="AG402" s="4" t="str">
        <f>VLOOKUP(AF402,PROVINCIAS!$F$1:$G$1171,2,0)</f>
        <v>URBANA</v>
      </c>
    </row>
    <row r="403" spans="1:33" x14ac:dyDescent="0.45">
      <c r="A403" s="77">
        <v>1000577</v>
      </c>
      <c r="B403" s="77" t="s">
        <v>9691</v>
      </c>
      <c r="C403" s="78">
        <v>1724027279</v>
      </c>
      <c r="D403" s="79">
        <v>26</v>
      </c>
      <c r="E403" s="77" t="s">
        <v>59</v>
      </c>
      <c r="F403" s="77">
        <v>1001960</v>
      </c>
      <c r="G403" s="77">
        <v>1</v>
      </c>
      <c r="H403" s="77">
        <v>0</v>
      </c>
      <c r="I403" s="77" t="str">
        <f t="shared" si="6"/>
        <v>A1</v>
      </c>
      <c r="J403" s="77" t="s">
        <v>10466</v>
      </c>
      <c r="K403" s="77" t="s">
        <v>10467</v>
      </c>
      <c r="L403" s="80">
        <v>44456</v>
      </c>
      <c r="M403" s="80">
        <v>44829</v>
      </c>
      <c r="N403" s="81" t="s">
        <v>776</v>
      </c>
      <c r="O403" s="77">
        <v>1000</v>
      </c>
      <c r="P403" s="77">
        <v>1000</v>
      </c>
      <c r="Q403" s="77">
        <v>14</v>
      </c>
      <c r="R403" s="77" t="s">
        <v>10994</v>
      </c>
      <c r="S403" s="77" t="s">
        <v>11000</v>
      </c>
      <c r="T403" s="77" t="str">
        <f>VLOOKUP(A403,'REPORTE'!$A$1:$AG$1961,19,0)</f>
        <v>Servicios de taxis.</v>
      </c>
      <c r="U403" s="77" t="str">
        <f>VLOOKUP(A403,'REPORTE'!$A$1:$AG$1961,20,0)</f>
        <v>Servicios Varios</v>
      </c>
      <c r="V403" s="77">
        <v>1000647</v>
      </c>
      <c r="W403" s="77" t="s">
        <v>11272</v>
      </c>
      <c r="X403" s="77" t="s">
        <v>11889</v>
      </c>
      <c r="Y403" s="77" t="s">
        <v>12072</v>
      </c>
      <c r="Z403" s="77" t="s">
        <v>12102</v>
      </c>
      <c r="AA403" s="77" t="s">
        <v>665</v>
      </c>
      <c r="AB403" s="77" t="str">
        <f>VLOOKUP(A403,'REPORTE'!$A$1:$AG$1961,5,0)</f>
        <v>ECUATORIANO(A) INDIGENA</v>
      </c>
      <c r="AC403" s="77" t="str">
        <f>VLOOKUP(A403,'REPORTE'!$A$1:$AG$1961,30,0)</f>
        <v>Secundaria</v>
      </c>
      <c r="AD403" s="77" t="str">
        <f>VLOOKUP(A403,'REPORTE'!$A$1:$AG$1961,31,0)</f>
        <v>CHIMBORAZO</v>
      </c>
      <c r="AE403" s="77" t="str">
        <f>VLOOKUP(A403,'REPORTE'!$A$1:$AG$1961,32,0)</f>
        <v>RIOBAMBA</v>
      </c>
      <c r="AF403" s="77" t="str">
        <f>VLOOKUP(A403,'REPORTE'!$A$1:$AG$1961,33,0)</f>
        <v>CACHA (CAB EN MACHANGARA)</v>
      </c>
      <c r="AG403" s="77" t="str">
        <f>VLOOKUP(AF403,PROVINCIAS!$F$1:$G$1171,2,0)</f>
        <v>RURAL</v>
      </c>
    </row>
    <row r="404" spans="1:33" customFormat="1" hidden="1" x14ac:dyDescent="0.45">
      <c r="A404" s="4">
        <v>1000759</v>
      </c>
      <c r="B404" s="4" t="s">
        <v>9979</v>
      </c>
      <c r="C404" s="7">
        <v>1708857527</v>
      </c>
      <c r="D404" s="8">
        <v>49</v>
      </c>
      <c r="E404" s="4" t="s">
        <v>59</v>
      </c>
      <c r="F404" s="4">
        <v>1001966</v>
      </c>
      <c r="G404" s="4">
        <v>24</v>
      </c>
      <c r="H404" s="4">
        <v>0</v>
      </c>
      <c r="I404" s="4" t="str">
        <f t="shared" si="6"/>
        <v>A1</v>
      </c>
      <c r="J404" s="4" t="s">
        <v>10468</v>
      </c>
      <c r="K404" s="4" t="s">
        <v>10469</v>
      </c>
      <c r="L404" s="9">
        <v>44456</v>
      </c>
      <c r="M404" s="9">
        <v>45206</v>
      </c>
      <c r="N404" s="10" t="s">
        <v>776</v>
      </c>
      <c r="O404" s="4">
        <v>5000</v>
      </c>
      <c r="P404" s="4">
        <v>4379.1899999999996</v>
      </c>
      <c r="Q404" s="4">
        <v>21.5</v>
      </c>
      <c r="R404" s="4" t="s">
        <v>10994</v>
      </c>
      <c r="S404" s="4" t="s">
        <v>1578</v>
      </c>
      <c r="T404" s="4" t="str">
        <f>VLOOKUP(A404,'REPORTE'!$A$1:$AG$1961,19,0)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404" s="4" t="str">
        <f>VLOOKUP(A404,'REPORTE'!$A$1:$AG$1961,20,0)</f>
        <v>Preparación, producción y recolección</v>
      </c>
      <c r="V404" s="4">
        <v>1000830</v>
      </c>
      <c r="W404" s="4" t="s">
        <v>11521</v>
      </c>
      <c r="X404" s="4" t="s">
        <v>11854</v>
      </c>
      <c r="Y404" s="4" t="s">
        <v>12072</v>
      </c>
      <c r="Z404" s="4" t="s">
        <v>11150</v>
      </c>
      <c r="AA404" s="4" t="s">
        <v>665</v>
      </c>
      <c r="AB404" s="4" t="str">
        <f>VLOOKUP(A404,'REPORTE'!$A$1:$AG$1961,5,0)</f>
        <v>ECUATORIANO(A)</v>
      </c>
      <c r="AC404" s="4" t="str">
        <f>VLOOKUP(A404,'REPORTE'!$A$1:$AG$1961,30,0)</f>
        <v>Ninguna</v>
      </c>
      <c r="AD404" s="4" t="str">
        <f>VLOOKUP(A404,'REPORTE'!$A$1:$AG$1961,31,0)</f>
        <v>PICHINCHA</v>
      </c>
      <c r="AE404" s="4" t="str">
        <f>VLOOKUP(A404,'REPORTE'!$A$1:$AG$1961,32,0)</f>
        <v>QUITO</v>
      </c>
      <c r="AF404" s="4" t="str">
        <f>VLOOKUP(A404,'REPORTE'!$A$1:$AG$1961,33,0)</f>
        <v>COTOCOLLAO</v>
      </c>
      <c r="AG404" s="4" t="str">
        <f>VLOOKUP(AF404,PROVINCIAS!$F$1:$G$1171,2,0)</f>
        <v>URBANA</v>
      </c>
    </row>
    <row r="405" spans="1:33" customFormat="1" hidden="1" x14ac:dyDescent="0.45">
      <c r="A405" s="4">
        <v>1000883</v>
      </c>
      <c r="B405" s="4" t="s">
        <v>9980</v>
      </c>
      <c r="C405" s="7">
        <v>1715364012</v>
      </c>
      <c r="D405" s="8">
        <v>44</v>
      </c>
      <c r="E405" s="4" t="s">
        <v>59</v>
      </c>
      <c r="F405" s="4">
        <v>1001957</v>
      </c>
      <c r="G405" s="4">
        <v>36</v>
      </c>
      <c r="H405" s="4">
        <v>9</v>
      </c>
      <c r="I405" s="4" t="str">
        <f t="shared" si="6"/>
        <v>A2</v>
      </c>
      <c r="J405" s="4" t="s">
        <v>10468</v>
      </c>
      <c r="K405" s="4" t="s">
        <v>10469</v>
      </c>
      <c r="L405" s="9">
        <v>44456</v>
      </c>
      <c r="M405" s="9">
        <v>45555</v>
      </c>
      <c r="N405" s="9">
        <v>44612</v>
      </c>
      <c r="O405" s="4">
        <v>8000</v>
      </c>
      <c r="P405" s="4">
        <v>7366.79</v>
      </c>
      <c r="Q405" s="4">
        <v>21.5</v>
      </c>
      <c r="R405" s="4" t="s">
        <v>10995</v>
      </c>
      <c r="S405" s="4" t="s">
        <v>348</v>
      </c>
      <c r="T405" s="4" t="str">
        <f>VLOOKUP(A405,'REPORTE'!$A$1:$AG$1961,19,0)</f>
        <v>Venta al por mayor de frutas, legumbres y hortalizas.</v>
      </c>
      <c r="U405" s="4" t="str">
        <f>VLOOKUP(A405,'REPORTE'!$A$1:$AG$1961,20,0)</f>
        <v>Venta al por mayor varios</v>
      </c>
      <c r="V405" s="4">
        <v>1000953</v>
      </c>
      <c r="W405" s="4" t="s">
        <v>11641</v>
      </c>
      <c r="X405" s="4" t="s">
        <v>11966</v>
      </c>
      <c r="Y405" s="4" t="s">
        <v>12072</v>
      </c>
      <c r="Z405" s="4" t="s">
        <v>11150</v>
      </c>
      <c r="AA405" s="4" t="s">
        <v>665</v>
      </c>
      <c r="AB405" s="4" t="str">
        <f>VLOOKUP(A405,'REPORTE'!$A$1:$AG$1961,5,0)</f>
        <v>ECUATORIANO(A)</v>
      </c>
      <c r="AC405" s="4" t="str">
        <f>VLOOKUP(A405,'REPORTE'!$A$1:$AG$1961,30,0)</f>
        <v>Primaria</v>
      </c>
      <c r="AD405" s="4" t="str">
        <f>VLOOKUP(A405,'REPORTE'!$A$1:$AG$1961,31,0)</f>
        <v>CHIMBORAZO</v>
      </c>
      <c r="AE405" s="4" t="str">
        <f>VLOOKUP(A405,'REPORTE'!$A$1:$AG$1961,32,0)</f>
        <v>RIOBAMBA</v>
      </c>
      <c r="AF405" s="4" t="str">
        <f>VLOOKUP(A405,'REPORTE'!$A$1:$AG$1961,33,0)</f>
        <v>YARUQUIES</v>
      </c>
      <c r="AG405" s="4" t="str">
        <f>VLOOKUP(AF405,PROVINCIAS!$F$1:$G$1171,2,0)</f>
        <v>URBANA</v>
      </c>
    </row>
    <row r="406" spans="1:33" customFormat="1" hidden="1" x14ac:dyDescent="0.45">
      <c r="A406" s="4">
        <v>1001088</v>
      </c>
      <c r="B406" s="4" t="s">
        <v>9981</v>
      </c>
      <c r="C406" s="7">
        <v>603637794</v>
      </c>
      <c r="D406" s="8">
        <v>37</v>
      </c>
      <c r="E406" s="4" t="s">
        <v>59</v>
      </c>
      <c r="F406" s="4">
        <v>1001959</v>
      </c>
      <c r="G406" s="4">
        <v>9</v>
      </c>
      <c r="H406" s="4">
        <v>9</v>
      </c>
      <c r="I406" s="4" t="str">
        <f t="shared" si="6"/>
        <v>A2</v>
      </c>
      <c r="J406" s="4" t="s">
        <v>10468</v>
      </c>
      <c r="K406" s="4" t="s">
        <v>10469</v>
      </c>
      <c r="L406" s="9">
        <v>44456</v>
      </c>
      <c r="M406" s="9">
        <v>44732</v>
      </c>
      <c r="N406" s="9">
        <v>44612</v>
      </c>
      <c r="O406" s="4">
        <v>3000</v>
      </c>
      <c r="P406" s="4">
        <v>1405.8</v>
      </c>
      <c r="Q406" s="4">
        <v>21.5</v>
      </c>
      <c r="R406" s="4" t="s">
        <v>10995</v>
      </c>
      <c r="S406" s="4" t="s">
        <v>11068</v>
      </c>
      <c r="T406" s="4" t="str">
        <f>VLOOKUP(A406,'REPORTE'!$A$1:$AG$1961,19,0)</f>
        <v>Venta al por menor de frutas, legumbres y hortalizas frescas o en conserva en establecimientos especializados.</v>
      </c>
      <c r="U406" s="4" t="str">
        <f>VLOOKUP(A406,'REPORTE'!$A$1:$AG$1961,20,0)</f>
        <v>Venta al por menor varios</v>
      </c>
      <c r="V406" s="4">
        <v>1001159</v>
      </c>
      <c r="W406" s="4" t="s">
        <v>11642</v>
      </c>
      <c r="X406" s="4" t="s">
        <v>11853</v>
      </c>
      <c r="Y406" s="4" t="s">
        <v>12072</v>
      </c>
      <c r="Z406" s="4" t="s">
        <v>12093</v>
      </c>
      <c r="AA406" s="4" t="s">
        <v>665</v>
      </c>
      <c r="AB406" s="4" t="str">
        <f>VLOOKUP(A406,'REPORTE'!$A$1:$AG$1961,5,0)</f>
        <v>ECUATORIANO(A) INDIGENA</v>
      </c>
      <c r="AC406" s="4" t="str">
        <f>VLOOKUP(A406,'REPORTE'!$A$1:$AG$1961,30,0)</f>
        <v>Secundaria</v>
      </c>
      <c r="AD406" s="4" t="str">
        <f>VLOOKUP(A406,'REPORTE'!$A$1:$AG$1961,31,0)</f>
        <v>CHIMBORAZO</v>
      </c>
      <c r="AE406" s="4" t="str">
        <f>VLOOKUP(A406,'REPORTE'!$A$1:$AG$1961,32,0)</f>
        <v>COLTA</v>
      </c>
      <c r="AF406" s="4" t="str">
        <f>VLOOKUP(A406,'REPORTE'!$A$1:$AG$1961,33,0)</f>
        <v>COLUMBE</v>
      </c>
      <c r="AG406" s="4" t="str">
        <f>VLOOKUP(AF406,PROVINCIAS!$F$1:$G$1171,2,0)</f>
        <v>RURAL</v>
      </c>
    </row>
    <row r="407" spans="1:33" customFormat="1" hidden="1" x14ac:dyDescent="0.45">
      <c r="A407" s="4">
        <v>1001328</v>
      </c>
      <c r="B407" s="4" t="s">
        <v>9982</v>
      </c>
      <c r="C407" s="7">
        <v>1756194054</v>
      </c>
      <c r="D407" s="8">
        <v>23</v>
      </c>
      <c r="E407" s="4" t="s">
        <v>36</v>
      </c>
      <c r="F407" s="4">
        <v>1001962</v>
      </c>
      <c r="G407" s="4">
        <v>24</v>
      </c>
      <c r="H407" s="4">
        <v>0</v>
      </c>
      <c r="I407" s="4" t="str">
        <f t="shared" si="6"/>
        <v>A1</v>
      </c>
      <c r="J407" s="4" t="s">
        <v>10468</v>
      </c>
      <c r="K407" s="4" t="s">
        <v>10469</v>
      </c>
      <c r="L407" s="9">
        <v>44456</v>
      </c>
      <c r="M407" s="9">
        <v>45194</v>
      </c>
      <c r="N407" s="10" t="s">
        <v>776</v>
      </c>
      <c r="O407" s="4">
        <v>3000</v>
      </c>
      <c r="P407" s="4">
        <v>2496.1799999999998</v>
      </c>
      <c r="Q407" s="4">
        <v>21.5</v>
      </c>
      <c r="R407" s="4" t="s">
        <v>10994</v>
      </c>
      <c r="S407" s="4" t="s">
        <v>348</v>
      </c>
      <c r="T407" s="4" t="str">
        <f>VLOOKUP(A407,'REPORTE'!$A$1:$AG$1961,19,0)</f>
        <v>Venta al por mayor de frutas, legumbres y hortalizas.</v>
      </c>
      <c r="U407" s="4" t="str">
        <f>VLOOKUP(A407,'REPORTE'!$A$1:$AG$1961,20,0)</f>
        <v>Venta al por mayor varios</v>
      </c>
      <c r="V407" s="4">
        <v>1001405</v>
      </c>
      <c r="W407" s="4" t="s">
        <v>11526</v>
      </c>
      <c r="X407" s="4" t="s">
        <v>11854</v>
      </c>
      <c r="Y407" s="4" t="s">
        <v>12072</v>
      </c>
      <c r="Z407" s="4" t="s">
        <v>12268</v>
      </c>
      <c r="AA407" s="4" t="s">
        <v>665</v>
      </c>
      <c r="AB407" s="4" t="str">
        <f>VLOOKUP(A407,'REPORTE'!$A$1:$AG$1961,5,0)</f>
        <v>ECUATORIANO(A) INDIGENA</v>
      </c>
      <c r="AC407" s="4" t="str">
        <f>VLOOKUP(A407,'REPORTE'!$A$1:$AG$1961,30,0)</f>
        <v>Secundaria</v>
      </c>
      <c r="AD407" s="4" t="str">
        <f>VLOOKUP(A407,'REPORTE'!$A$1:$AG$1961,31,0)</f>
        <v>COTOPAXI</v>
      </c>
      <c r="AE407" s="4" t="str">
        <f>VLOOKUP(A407,'REPORTE'!$A$1:$AG$1961,32,0)</f>
        <v>LATACUNGA</v>
      </c>
      <c r="AF407" s="4" t="str">
        <f>VLOOKUP(A407,'REPORTE'!$A$1:$AG$1961,33,0)</f>
        <v>LA MATRIZ</v>
      </c>
      <c r="AG407" s="4" t="str">
        <f>VLOOKUP(AF407,PROVINCIAS!$F$1:$G$1171,2,0)</f>
        <v>URBANA</v>
      </c>
    </row>
    <row r="408" spans="1:33" customFormat="1" hidden="1" x14ac:dyDescent="0.45">
      <c r="A408" s="4">
        <v>1001480</v>
      </c>
      <c r="B408" s="4" t="s">
        <v>9983</v>
      </c>
      <c r="C408" s="7">
        <v>502157787</v>
      </c>
      <c r="D408" s="8">
        <v>46</v>
      </c>
      <c r="E408" s="4" t="s">
        <v>59</v>
      </c>
      <c r="F408" s="4">
        <v>1001958</v>
      </c>
      <c r="G408" s="4">
        <v>24</v>
      </c>
      <c r="H408" s="4">
        <v>0</v>
      </c>
      <c r="I408" s="4" t="str">
        <f t="shared" si="6"/>
        <v>A1</v>
      </c>
      <c r="J408" s="4" t="s">
        <v>10468</v>
      </c>
      <c r="K408" s="4" t="s">
        <v>10469</v>
      </c>
      <c r="L408" s="9">
        <v>44456</v>
      </c>
      <c r="M408" s="9">
        <v>45189</v>
      </c>
      <c r="N408" s="10" t="s">
        <v>776</v>
      </c>
      <c r="O408" s="4">
        <v>3000</v>
      </c>
      <c r="P408" s="4">
        <v>2486.31</v>
      </c>
      <c r="Q408" s="4">
        <v>21.5</v>
      </c>
      <c r="R408" s="4" t="s">
        <v>10994</v>
      </c>
      <c r="S408" s="4" t="s">
        <v>11128</v>
      </c>
      <c r="T408" s="4" t="str">
        <f>VLOOKUP(A408,'REPORTE'!$A$1:$AG$1961,19,0)</f>
        <v>Producción de aluminio a partir de alúmina y de la refinación electrolí­tica de desechos y chatarra de aluminio incluido la producción de oxido de aluminio (alúmina).</v>
      </c>
      <c r="U408" s="4" t="str">
        <f>VLOOKUP(A408,'REPORTE'!$A$1:$AG$1961,20,0)</f>
        <v>Producción de obras y aluminio</v>
      </c>
      <c r="V408" s="4">
        <v>1001569</v>
      </c>
      <c r="W408" s="4" t="s">
        <v>11526</v>
      </c>
      <c r="X408" s="4" t="s">
        <v>11865</v>
      </c>
      <c r="Y408" s="4" t="s">
        <v>12072</v>
      </c>
      <c r="Z408" s="4" t="s">
        <v>12269</v>
      </c>
      <c r="AA408" s="4" t="s">
        <v>665</v>
      </c>
      <c r="AB408" s="4" t="str">
        <f>VLOOKUP(A408,'REPORTE'!$A$1:$AG$1961,5,0)</f>
        <v>ECUATORIANO(A)</v>
      </c>
      <c r="AC408" s="4" t="str">
        <f>VLOOKUP(A408,'REPORTE'!$A$1:$AG$1961,30,0)</f>
        <v>Primaria</v>
      </c>
      <c r="AD408" s="4" t="str">
        <f>VLOOKUP(A408,'REPORTE'!$A$1:$AG$1961,31,0)</f>
        <v>PICHINCHA</v>
      </c>
      <c r="AE408" s="4" t="str">
        <f>VLOOKUP(A408,'REPORTE'!$A$1:$AG$1961,32,0)</f>
        <v>QUITO</v>
      </c>
      <c r="AF408" s="4" t="str">
        <f>VLOOKUP(A408,'REPORTE'!$A$1:$AG$1961,33,0)</f>
        <v>GUAMANI</v>
      </c>
      <c r="AG408" s="4" t="str">
        <f>VLOOKUP(AF408,PROVINCIAS!$F$1:$G$1171,2,0)</f>
        <v>URBANA</v>
      </c>
    </row>
    <row r="409" spans="1:33" customFormat="1" hidden="1" x14ac:dyDescent="0.45">
      <c r="A409" s="4">
        <v>1001490</v>
      </c>
      <c r="B409" s="4" t="s">
        <v>9984</v>
      </c>
      <c r="C409" s="7">
        <v>1720214178</v>
      </c>
      <c r="D409" s="8">
        <v>32</v>
      </c>
      <c r="E409" s="4" t="s">
        <v>36</v>
      </c>
      <c r="F409" s="4">
        <v>1001956</v>
      </c>
      <c r="G409" s="4">
        <v>12</v>
      </c>
      <c r="H409" s="4">
        <v>0</v>
      </c>
      <c r="I409" s="4" t="str">
        <f t="shared" si="6"/>
        <v>A1</v>
      </c>
      <c r="J409" s="4" t="s">
        <v>10468</v>
      </c>
      <c r="K409" s="4" t="s">
        <v>10469</v>
      </c>
      <c r="L409" s="9">
        <v>44456</v>
      </c>
      <c r="M409" s="9">
        <v>44824</v>
      </c>
      <c r="N409" s="10" t="s">
        <v>776</v>
      </c>
      <c r="O409" s="4">
        <v>1000</v>
      </c>
      <c r="P409" s="4">
        <v>614.04</v>
      </c>
      <c r="Q409" s="4">
        <v>23</v>
      </c>
      <c r="R409" s="4" t="s">
        <v>10994</v>
      </c>
      <c r="S409" s="4" t="s">
        <v>11019</v>
      </c>
      <c r="T409" s="4" t="str">
        <f>VLOOKUP(A409,'REPORTE'!$A$1:$AG$1961,19,0)</f>
        <v>Servicios de taxis.</v>
      </c>
      <c r="U409" s="4" t="str">
        <f>VLOOKUP(A409,'REPORTE'!$A$1:$AG$1961,20,0)</f>
        <v>Servicios Varios</v>
      </c>
      <c r="V409" s="4">
        <v>1001583</v>
      </c>
      <c r="W409" s="4" t="s">
        <v>11185</v>
      </c>
      <c r="X409" s="4" t="s">
        <v>11835</v>
      </c>
      <c r="Y409" s="4" t="s">
        <v>12072</v>
      </c>
      <c r="Z409" s="4" t="s">
        <v>12270</v>
      </c>
      <c r="AA409" s="4" t="s">
        <v>665</v>
      </c>
      <c r="AB409" s="4" t="str">
        <f>VLOOKUP(A409,'REPORTE'!$A$1:$AG$1961,5,0)</f>
        <v>ECUATORIANO(A)</v>
      </c>
      <c r="AC409" s="4" t="str">
        <f>VLOOKUP(A409,'REPORTE'!$A$1:$AG$1961,30,0)</f>
        <v>Primaria</v>
      </c>
      <c r="AD409" s="4" t="str">
        <f>VLOOKUP(A409,'REPORTE'!$A$1:$AG$1961,31,0)</f>
        <v>COTOPAXI</v>
      </c>
      <c r="AE409" s="4" t="str">
        <f>VLOOKUP(A409,'REPORTE'!$A$1:$AG$1961,32,0)</f>
        <v>SALCEDO</v>
      </c>
      <c r="AF409" s="4" t="str">
        <f>VLOOKUP(A409,'REPORTE'!$A$1:$AG$1961,33,0)</f>
        <v>SAN MIGUEL</v>
      </c>
      <c r="AG409" s="4" t="str">
        <f>VLOOKUP(AF409,PROVINCIAS!$F$1:$G$1171,2,0)</f>
        <v>URBANA</v>
      </c>
    </row>
    <row r="410" spans="1:33" customFormat="1" hidden="1" x14ac:dyDescent="0.45">
      <c r="A410" s="4">
        <v>1000291</v>
      </c>
      <c r="B410" s="4" t="s">
        <v>9985</v>
      </c>
      <c r="C410" s="7">
        <v>1725522963</v>
      </c>
      <c r="D410" s="8">
        <v>36</v>
      </c>
      <c r="E410" s="4" t="s">
        <v>36</v>
      </c>
      <c r="F410" s="4">
        <v>1001971</v>
      </c>
      <c r="G410" s="4">
        <v>24</v>
      </c>
      <c r="H410" s="4">
        <v>0</v>
      </c>
      <c r="I410" s="4" t="str">
        <f t="shared" si="6"/>
        <v>A1</v>
      </c>
      <c r="J410" s="4" t="s">
        <v>10468</v>
      </c>
      <c r="K410" s="4" t="s">
        <v>10469</v>
      </c>
      <c r="L410" s="9">
        <v>44457</v>
      </c>
      <c r="M410" s="9">
        <v>45194</v>
      </c>
      <c r="N410" s="10" t="s">
        <v>776</v>
      </c>
      <c r="O410" s="4">
        <v>4200</v>
      </c>
      <c r="P410" s="4">
        <v>3473.29</v>
      </c>
      <c r="Q410" s="4">
        <v>18.989999999999998</v>
      </c>
      <c r="R410" s="4" t="s">
        <v>10994</v>
      </c>
      <c r="S410" s="4" t="s">
        <v>348</v>
      </c>
      <c r="T410" s="4" t="str">
        <f>VLOOKUP(A410,'REPORTE'!$A$1:$AG$1961,19,0)</f>
        <v>Venta al por mayor de frutas, legumbres y hortalizas.</v>
      </c>
      <c r="U410" s="4" t="str">
        <f>VLOOKUP(A410,'REPORTE'!$A$1:$AG$1961,20,0)</f>
        <v>Venta al por mayor varios</v>
      </c>
      <c r="V410" s="4">
        <v>1000351</v>
      </c>
      <c r="W410" s="4" t="s">
        <v>11643</v>
      </c>
      <c r="X410" s="4" t="s">
        <v>11861</v>
      </c>
      <c r="Y410" s="4" t="s">
        <v>12072</v>
      </c>
      <c r="Z410" s="4" t="s">
        <v>12271</v>
      </c>
      <c r="AA410" s="4" t="s">
        <v>665</v>
      </c>
      <c r="AB410" s="4" t="str">
        <f>VLOOKUP(A410,'REPORTE'!$A$1:$AG$1961,5,0)</f>
        <v>ECUATORIANO(A) INDIGENA</v>
      </c>
      <c r="AC410" s="4" t="str">
        <f>VLOOKUP(A410,'REPORTE'!$A$1:$AG$1961,30,0)</f>
        <v>Secundaria</v>
      </c>
      <c r="AD410" s="4" t="str">
        <f>VLOOKUP(A410,'REPORTE'!$A$1:$AG$1961,31,0)</f>
        <v>PICHINCHA</v>
      </c>
      <c r="AE410" s="4" t="str">
        <f>VLOOKUP(A410,'REPORTE'!$A$1:$AG$1961,32,0)</f>
        <v>QUITO</v>
      </c>
      <c r="AF410" s="4" t="str">
        <f>VLOOKUP(A410,'REPORTE'!$A$1:$AG$1961,33,0)</f>
        <v>COTOCOLLAO</v>
      </c>
      <c r="AG410" s="4" t="str">
        <f>VLOOKUP(AF410,PROVINCIAS!$F$1:$G$1171,2,0)</f>
        <v>URBANA</v>
      </c>
    </row>
    <row r="411" spans="1:33" customFormat="1" hidden="1" x14ac:dyDescent="0.45">
      <c r="A411" s="4">
        <v>1000370</v>
      </c>
      <c r="B411" s="4" t="s">
        <v>9986</v>
      </c>
      <c r="C411" s="7">
        <v>601245038</v>
      </c>
      <c r="D411" s="8">
        <v>62</v>
      </c>
      <c r="E411" s="4" t="s">
        <v>59</v>
      </c>
      <c r="F411" s="4">
        <v>1001967</v>
      </c>
      <c r="G411" s="4">
        <v>18</v>
      </c>
      <c r="H411" s="4">
        <v>0</v>
      </c>
      <c r="I411" s="4" t="str">
        <f t="shared" si="6"/>
        <v>A1</v>
      </c>
      <c r="J411" s="4" t="s">
        <v>10468</v>
      </c>
      <c r="K411" s="4" t="s">
        <v>10469</v>
      </c>
      <c r="L411" s="9">
        <v>44457</v>
      </c>
      <c r="M411" s="9">
        <v>45026</v>
      </c>
      <c r="N411" s="10" t="s">
        <v>776</v>
      </c>
      <c r="O411" s="4">
        <v>2001</v>
      </c>
      <c r="P411" s="4">
        <v>1641.28</v>
      </c>
      <c r="Q411" s="4">
        <v>21.5</v>
      </c>
      <c r="R411" s="4" t="s">
        <v>10994</v>
      </c>
      <c r="S411" s="4" t="s">
        <v>244</v>
      </c>
      <c r="T411" s="4" t="str">
        <f>VLOOKUP(A411,'REPORTE'!$A$1:$AG$1961,19,0)</f>
        <v>Empleado Privado</v>
      </c>
      <c r="U411" s="4" t="str">
        <f>VLOOKUP(A411,'REPORTE'!$A$1:$AG$1961,20,0)</f>
        <v>Empleado Privado</v>
      </c>
      <c r="V411" s="4">
        <v>1000433</v>
      </c>
      <c r="W411" s="4" t="s">
        <v>11644</v>
      </c>
      <c r="X411" s="4" t="s">
        <v>11835</v>
      </c>
      <c r="Y411" s="4" t="s">
        <v>12072</v>
      </c>
      <c r="Z411" s="4" t="s">
        <v>12272</v>
      </c>
      <c r="AA411" s="4" t="s">
        <v>74</v>
      </c>
      <c r="AB411" s="4" t="str">
        <f>VLOOKUP(A411,'REPORTE'!$A$1:$AG$1961,5,0)</f>
        <v>ECUATORIANO(A)</v>
      </c>
      <c r="AC411" s="4" t="str">
        <f>VLOOKUP(A411,'REPORTE'!$A$1:$AG$1961,30,0)</f>
        <v>Primaria</v>
      </c>
      <c r="AD411" s="4" t="str">
        <f>VLOOKUP(A411,'REPORTE'!$A$1:$AG$1961,31,0)</f>
        <v>CHIMBORAZO</v>
      </c>
      <c r="AE411" s="4" t="str">
        <f>VLOOKUP(A411,'REPORTE'!$A$1:$AG$1961,32,0)</f>
        <v>RIOBAMBA</v>
      </c>
      <c r="AF411" s="4" t="str">
        <f>VLOOKUP(A411,'REPORTE'!$A$1:$AG$1961,33,0)</f>
        <v>LIZARZABURU</v>
      </c>
      <c r="AG411" s="4" t="str">
        <f>VLOOKUP(AF411,PROVINCIAS!$F$1:$G$1171,2,0)</f>
        <v>URBANA</v>
      </c>
    </row>
    <row r="412" spans="1:33" x14ac:dyDescent="0.45">
      <c r="A412" s="77">
        <v>1001205</v>
      </c>
      <c r="B412" s="77" t="s">
        <v>9934</v>
      </c>
      <c r="C412" s="78">
        <v>1719296764</v>
      </c>
      <c r="D412" s="79">
        <v>35</v>
      </c>
      <c r="E412" s="77" t="s">
        <v>36</v>
      </c>
      <c r="F412" s="77">
        <v>1001968</v>
      </c>
      <c r="G412" s="77">
        <v>1</v>
      </c>
      <c r="H412" s="77">
        <v>0</v>
      </c>
      <c r="I412" s="77" t="str">
        <f t="shared" si="6"/>
        <v>A1</v>
      </c>
      <c r="J412" s="77" t="s">
        <v>10466</v>
      </c>
      <c r="K412" s="77" t="s">
        <v>10467</v>
      </c>
      <c r="L412" s="80">
        <v>44457</v>
      </c>
      <c r="M412" s="80">
        <v>44822</v>
      </c>
      <c r="N412" s="81" t="s">
        <v>776</v>
      </c>
      <c r="O412" s="77">
        <v>500</v>
      </c>
      <c r="P412" s="77">
        <v>500</v>
      </c>
      <c r="Q412" s="77">
        <v>14</v>
      </c>
      <c r="R412" s="77" t="s">
        <v>10994</v>
      </c>
      <c r="S412" s="77" t="s">
        <v>11000</v>
      </c>
      <c r="T412" s="77" t="str">
        <f>VLOOKUP(A412,'REPORTE'!$A$1:$AG$1961,19,0)</f>
        <v>Fabricación de productos de limpieza: Preparados para perfumar y desodorizar ambientes, polvos o pastas de limpieza incluidos papel, guata, etcétera, revestido o recubierto con estos productos de limpieza.</v>
      </c>
      <c r="U412" s="77" t="str">
        <f>VLOOKUP(A412,'REPORTE'!$A$1:$AG$1961,20,0)</f>
        <v>Fabricación de máquinaria y equipos</v>
      </c>
      <c r="V412" s="77">
        <v>1001284</v>
      </c>
      <c r="W412" s="77" t="s">
        <v>11273</v>
      </c>
      <c r="X412" s="77" t="s">
        <v>11859</v>
      </c>
      <c r="Y412" s="77" t="s">
        <v>12072</v>
      </c>
      <c r="Z412" s="77" t="s">
        <v>12246</v>
      </c>
      <c r="AA412" s="77" t="s">
        <v>665</v>
      </c>
      <c r="AB412" s="77" t="str">
        <f>VLOOKUP(A412,'REPORTE'!$A$1:$AG$1961,5,0)</f>
        <v>ECUATORIANO(A) INDIGENA</v>
      </c>
      <c r="AC412" s="77" t="str">
        <f>VLOOKUP(A412,'REPORTE'!$A$1:$AG$1961,30,0)</f>
        <v>Universitaria</v>
      </c>
      <c r="AD412" s="77" t="str">
        <f>VLOOKUP(A412,'REPORTE'!$A$1:$AG$1961,31,0)</f>
        <v>PICHINCHA</v>
      </c>
      <c r="AE412" s="77" t="str">
        <f>VLOOKUP(A412,'REPORTE'!$A$1:$AG$1961,32,0)</f>
        <v>QUITO</v>
      </c>
      <c r="AF412" s="77" t="str">
        <f>VLOOKUP(A412,'REPORTE'!$A$1:$AG$1961,33,0)</f>
        <v>COTOCOLLAO</v>
      </c>
      <c r="AG412" s="77" t="str">
        <f>VLOOKUP(AF412,PROVINCIAS!$F$1:$G$1171,2,0)</f>
        <v>URBANA</v>
      </c>
    </row>
    <row r="413" spans="1:33" customFormat="1" hidden="1" x14ac:dyDescent="0.45">
      <c r="A413" s="4">
        <v>1001144</v>
      </c>
      <c r="B413" s="4" t="s">
        <v>9987</v>
      </c>
      <c r="C413" s="7">
        <v>1722249859</v>
      </c>
      <c r="D413" s="8">
        <v>22</v>
      </c>
      <c r="E413" s="4" t="s">
        <v>59</v>
      </c>
      <c r="F413" s="4">
        <v>1001976</v>
      </c>
      <c r="G413" s="4">
        <v>6</v>
      </c>
      <c r="H413" s="4">
        <v>0</v>
      </c>
      <c r="I413" s="4" t="str">
        <f t="shared" si="6"/>
        <v>A1</v>
      </c>
      <c r="J413" s="4" t="s">
        <v>10468</v>
      </c>
      <c r="K413" s="4" t="s">
        <v>10469</v>
      </c>
      <c r="L413" s="9">
        <v>44459</v>
      </c>
      <c r="M413" s="9">
        <v>44645</v>
      </c>
      <c r="N413" s="10" t="s">
        <v>776</v>
      </c>
      <c r="O413" s="4">
        <v>1000</v>
      </c>
      <c r="P413" s="4">
        <v>179.29</v>
      </c>
      <c r="Q413" s="4">
        <v>23</v>
      </c>
      <c r="R413" s="4" t="s">
        <v>10994</v>
      </c>
      <c r="S413" s="4" t="s">
        <v>11068</v>
      </c>
      <c r="T413" s="4" t="str">
        <f>VLOOKUP(A413,'REPORTE'!$A$1:$AG$1961,19,0)</f>
        <v>Venta al por mayor de carne y productos cárnicos (incluidas las aves de corral).</v>
      </c>
      <c r="U413" s="4" t="str">
        <f>VLOOKUP(A413,'REPORTE'!$A$1:$AG$1961,20,0)</f>
        <v>Venta al por mayor varios</v>
      </c>
      <c r="V413" s="4">
        <v>1001222</v>
      </c>
      <c r="W413" s="4" t="s">
        <v>11274</v>
      </c>
      <c r="X413" s="4" t="s">
        <v>11859</v>
      </c>
      <c r="Y413" s="4" t="s">
        <v>12072</v>
      </c>
      <c r="Z413" s="4" t="s">
        <v>12273</v>
      </c>
      <c r="AA413" s="4" t="s">
        <v>665</v>
      </c>
      <c r="AB413" s="4" t="str">
        <f>VLOOKUP(A413,'REPORTE'!$A$1:$AG$1961,5,0)</f>
        <v>ECUATORIANO(A)</v>
      </c>
      <c r="AC413" s="4" t="str">
        <f>VLOOKUP(A413,'REPORTE'!$A$1:$AG$1961,30,0)</f>
        <v>Secundaria</v>
      </c>
      <c r="AD413" s="4" t="str">
        <f>VLOOKUP(A413,'REPORTE'!$A$1:$AG$1961,31,0)</f>
        <v>PICHINCHA</v>
      </c>
      <c r="AE413" s="4" t="str">
        <f>VLOOKUP(A413,'REPORTE'!$A$1:$AG$1961,32,0)</f>
        <v>QUITO</v>
      </c>
      <c r="AF413" s="4" t="str">
        <f>VLOOKUP(A413,'REPORTE'!$A$1:$AG$1961,33,0)</f>
        <v>COTOCOLLAO</v>
      </c>
      <c r="AG413" s="4" t="str">
        <f>VLOOKUP(AF413,PROVINCIAS!$F$1:$G$1171,2,0)</f>
        <v>URBANA</v>
      </c>
    </row>
    <row r="414" spans="1:33" customFormat="1" hidden="1" x14ac:dyDescent="0.45">
      <c r="A414" s="4">
        <v>1001484</v>
      </c>
      <c r="B414" s="4" t="s">
        <v>9988</v>
      </c>
      <c r="C414" s="7">
        <v>1801064310</v>
      </c>
      <c r="D414" s="8">
        <v>65</v>
      </c>
      <c r="E414" s="4" t="s">
        <v>36</v>
      </c>
      <c r="F414" s="4">
        <v>1001974</v>
      </c>
      <c r="G414" s="4">
        <v>6</v>
      </c>
      <c r="H414" s="4">
        <v>4</v>
      </c>
      <c r="I414" s="4" t="str">
        <f t="shared" si="6"/>
        <v>A1</v>
      </c>
      <c r="J414" s="4" t="s">
        <v>10468</v>
      </c>
      <c r="K414" s="4" t="s">
        <v>10469</v>
      </c>
      <c r="L414" s="9">
        <v>44459</v>
      </c>
      <c r="M414" s="9">
        <v>44645</v>
      </c>
      <c r="N414" s="9">
        <v>44617</v>
      </c>
      <c r="O414" s="4">
        <v>1000</v>
      </c>
      <c r="P414" s="4">
        <v>234.34</v>
      </c>
      <c r="Q414" s="4">
        <v>23</v>
      </c>
      <c r="R414" s="4" t="s">
        <v>10995</v>
      </c>
      <c r="S414" s="4" t="s">
        <v>348</v>
      </c>
      <c r="T414" s="4" t="str">
        <f>VLOOKUP(A414,'REPORTE'!$A$1:$AG$1961,19,0)</f>
        <v>Venta al por mayor de frutas, legumbres y hortalizas.</v>
      </c>
      <c r="U414" s="4" t="str">
        <f>VLOOKUP(A414,'REPORTE'!$A$1:$AG$1961,20,0)</f>
        <v>Venta al por mayor varios</v>
      </c>
      <c r="V414" s="4">
        <v>1001573</v>
      </c>
      <c r="W414" s="4" t="s">
        <v>11274</v>
      </c>
      <c r="X414" s="4" t="s">
        <v>11891</v>
      </c>
      <c r="Y414" s="4" t="s">
        <v>12072</v>
      </c>
      <c r="Z414" s="4" t="s">
        <v>11150</v>
      </c>
      <c r="AA414" s="4" t="s">
        <v>665</v>
      </c>
      <c r="AB414" s="4" t="str">
        <f>VLOOKUP(A414,'REPORTE'!$A$1:$AG$1961,5,0)</f>
        <v>ECUATORIANO(A)</v>
      </c>
      <c r="AC414" s="4" t="str">
        <f>VLOOKUP(A414,'REPORTE'!$A$1:$AG$1961,30,0)</f>
        <v>Primaria</v>
      </c>
      <c r="AD414" s="4" t="str">
        <f>VLOOKUP(A414,'REPORTE'!$A$1:$AG$1961,31,0)</f>
        <v>PICHINCHA</v>
      </c>
      <c r="AE414" s="4" t="str">
        <f>VLOOKUP(A414,'REPORTE'!$A$1:$AG$1961,32,0)</f>
        <v>QUITO</v>
      </c>
      <c r="AF414" s="4" t="str">
        <f>VLOOKUP(A414,'REPORTE'!$A$1:$AG$1961,33,0)</f>
        <v>COTOCOLLAO</v>
      </c>
      <c r="AG414" s="4" t="str">
        <f>VLOOKUP(AF414,PROVINCIAS!$F$1:$G$1171,2,0)</f>
        <v>URBANA</v>
      </c>
    </row>
    <row r="415" spans="1:33" customFormat="1" hidden="1" x14ac:dyDescent="0.45">
      <c r="A415" s="4">
        <v>1001494</v>
      </c>
      <c r="B415" s="4" t="s">
        <v>9989</v>
      </c>
      <c r="C415" s="7">
        <v>1750820340</v>
      </c>
      <c r="D415" s="8">
        <v>29</v>
      </c>
      <c r="E415" s="4" t="s">
        <v>59</v>
      </c>
      <c r="F415" s="4">
        <v>1001979</v>
      </c>
      <c r="G415" s="4">
        <v>12</v>
      </c>
      <c r="H415" s="4">
        <v>0</v>
      </c>
      <c r="I415" s="4" t="str">
        <f t="shared" si="6"/>
        <v>A1</v>
      </c>
      <c r="J415" s="4" t="s">
        <v>10468</v>
      </c>
      <c r="K415" s="4" t="s">
        <v>10469</v>
      </c>
      <c r="L415" s="9">
        <v>44459</v>
      </c>
      <c r="M415" s="9">
        <v>44819</v>
      </c>
      <c r="N415" s="10" t="s">
        <v>776</v>
      </c>
      <c r="O415" s="4">
        <v>1000</v>
      </c>
      <c r="P415" s="4">
        <v>608.91999999999996</v>
      </c>
      <c r="Q415" s="4">
        <v>23</v>
      </c>
      <c r="R415" s="4" t="s">
        <v>10994</v>
      </c>
      <c r="S415" s="4" t="s">
        <v>11069</v>
      </c>
      <c r="T415" s="4" t="str">
        <f>VLOOKUP(A415,'REPORTE'!$A$1:$AG$1961,19,0)</f>
        <v>Actividades a corto y a largo plazo de clí­nicas del dí­a, básicas y generales, es decir, actividades médicas, de diagnóstico y de tratamiento.</v>
      </c>
      <c r="U415" s="4" t="str">
        <f>VLOOKUP(A415,'REPORTE'!$A$1:$AG$1961,20,0)</f>
        <v>Actividades Médicas</v>
      </c>
      <c r="V415" s="4">
        <v>1001587</v>
      </c>
      <c r="W415" s="4" t="s">
        <v>11185</v>
      </c>
      <c r="X415" s="4" t="s">
        <v>11967</v>
      </c>
      <c r="Y415" s="4" t="s">
        <v>12072</v>
      </c>
      <c r="Z415" s="4" t="s">
        <v>12274</v>
      </c>
      <c r="AA415" s="4" t="s">
        <v>665</v>
      </c>
      <c r="AB415" s="4" t="str">
        <f>VLOOKUP(A415,'REPORTE'!$A$1:$AG$1961,5,0)</f>
        <v>ECUATORIANO(A)</v>
      </c>
      <c r="AC415" s="4" t="str">
        <f>VLOOKUP(A415,'REPORTE'!$A$1:$AG$1961,30,0)</f>
        <v>Secundaria</v>
      </c>
      <c r="AD415" s="4" t="str">
        <f>VLOOKUP(A415,'REPORTE'!$A$1:$AG$1961,31,0)</f>
        <v>PICHINCHA</v>
      </c>
      <c r="AE415" s="4" t="str">
        <f>VLOOKUP(A415,'REPORTE'!$A$1:$AG$1961,32,0)</f>
        <v>QUITO</v>
      </c>
      <c r="AF415" s="4" t="str">
        <f>VLOOKUP(A415,'REPORTE'!$A$1:$AG$1961,33,0)</f>
        <v>EL INCA</v>
      </c>
      <c r="AG415" s="4" t="str">
        <f>VLOOKUP(AF415,PROVINCIAS!$F$1:$G$1171,2,0)</f>
        <v>URBANA</v>
      </c>
    </row>
    <row r="416" spans="1:33" customFormat="1" hidden="1" x14ac:dyDescent="0.45">
      <c r="A416" s="4">
        <v>1000819</v>
      </c>
      <c r="B416" s="4" t="s">
        <v>9827</v>
      </c>
      <c r="C416" s="7">
        <v>602571366</v>
      </c>
      <c r="D416" s="8">
        <v>48</v>
      </c>
      <c r="E416" s="4" t="s">
        <v>36</v>
      </c>
      <c r="F416" s="4">
        <v>1001987</v>
      </c>
      <c r="G416" s="4">
        <v>24</v>
      </c>
      <c r="H416" s="4">
        <v>0</v>
      </c>
      <c r="I416" s="4" t="str">
        <f t="shared" si="6"/>
        <v>A1</v>
      </c>
      <c r="J416" s="4" t="s">
        <v>10468</v>
      </c>
      <c r="K416" s="4" t="s">
        <v>10469</v>
      </c>
      <c r="L416" s="9">
        <v>44460</v>
      </c>
      <c r="M416" s="9">
        <v>45200</v>
      </c>
      <c r="N416" s="10" t="s">
        <v>776</v>
      </c>
      <c r="O416" s="4">
        <v>5500</v>
      </c>
      <c r="P416" s="4">
        <v>4746.03</v>
      </c>
      <c r="Q416" s="4">
        <v>17.5</v>
      </c>
      <c r="R416" s="4" t="s">
        <v>10994</v>
      </c>
      <c r="S416" s="4" t="s">
        <v>348</v>
      </c>
      <c r="T416" s="4" t="str">
        <f>VLOOKUP(A416,'REPORTE'!$A$1:$AG$1961,19,0)</f>
        <v>Venta al por menor de frutas, legumbres y hortalizas frescas o en conserva en establecimientos especializados.</v>
      </c>
      <c r="U416" s="4" t="str">
        <f>VLOOKUP(A416,'REPORTE'!$A$1:$AG$1961,20,0)</f>
        <v>Venta al por menor varios</v>
      </c>
      <c r="V416" s="4">
        <v>1000890</v>
      </c>
      <c r="W416" s="4" t="s">
        <v>11645</v>
      </c>
      <c r="X416" s="4" t="s">
        <v>11893</v>
      </c>
      <c r="Y416" s="4" t="s">
        <v>12072</v>
      </c>
      <c r="Z416" s="4" t="s">
        <v>12188</v>
      </c>
      <c r="AA416" s="4" t="s">
        <v>665</v>
      </c>
      <c r="AB416" s="4" t="str">
        <f>VLOOKUP(A416,'REPORTE'!$A$1:$AG$1961,5,0)</f>
        <v>ECUATORIANO(A) INDIGENA</v>
      </c>
      <c r="AC416" s="4" t="str">
        <f>VLOOKUP(A416,'REPORTE'!$A$1:$AG$1961,30,0)</f>
        <v>Primaria</v>
      </c>
      <c r="AD416" s="4" t="str">
        <f>VLOOKUP(A416,'REPORTE'!$A$1:$AG$1961,31,0)</f>
        <v>CHIMBORAZO</v>
      </c>
      <c r="AE416" s="4" t="str">
        <f>VLOOKUP(A416,'REPORTE'!$A$1:$AG$1961,32,0)</f>
        <v>COLTA</v>
      </c>
      <c r="AF416" s="4" t="str">
        <f>VLOOKUP(A416,'REPORTE'!$A$1:$AG$1961,33,0)</f>
        <v>CAJABAMBA</v>
      </c>
      <c r="AG416" s="4" t="str">
        <f>VLOOKUP(AF416,PROVINCIAS!$F$1:$G$1171,2,0)</f>
        <v>URBANA</v>
      </c>
    </row>
    <row r="417" spans="1:33" customFormat="1" hidden="1" x14ac:dyDescent="0.45">
      <c r="A417" s="4">
        <v>1001482</v>
      </c>
      <c r="B417" s="4" t="s">
        <v>9990</v>
      </c>
      <c r="C417" s="7">
        <v>1755053624</v>
      </c>
      <c r="D417" s="8">
        <v>19</v>
      </c>
      <c r="E417" s="4" t="s">
        <v>59</v>
      </c>
      <c r="F417" s="4">
        <v>1001984</v>
      </c>
      <c r="G417" s="4">
        <v>36</v>
      </c>
      <c r="H417" s="4">
        <v>0</v>
      </c>
      <c r="I417" s="4" t="str">
        <f t="shared" si="6"/>
        <v>A1</v>
      </c>
      <c r="J417" s="4" t="s">
        <v>10468</v>
      </c>
      <c r="K417" s="4" t="s">
        <v>10469</v>
      </c>
      <c r="L417" s="9">
        <v>44460</v>
      </c>
      <c r="M417" s="9">
        <v>45566</v>
      </c>
      <c r="N417" s="10" t="s">
        <v>776</v>
      </c>
      <c r="O417" s="4">
        <v>5500</v>
      </c>
      <c r="P417" s="4">
        <v>5070.12</v>
      </c>
      <c r="Q417" s="4">
        <v>18.989999999999998</v>
      </c>
      <c r="R417" s="4" t="s">
        <v>10994</v>
      </c>
      <c r="S417" s="4" t="s">
        <v>348</v>
      </c>
      <c r="T417" s="4" t="str">
        <f>VLOOKUP(A417,'REPORTE'!$A$1:$AG$1961,19,0)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U417" s="4" t="str">
        <f>VLOOKUP(A417,'REPORTE'!$A$1:$AG$1961,20,0)</f>
        <v>Actividades de asociaciones</v>
      </c>
      <c r="V417" s="4">
        <v>1001588</v>
      </c>
      <c r="W417" s="4" t="s">
        <v>11646</v>
      </c>
      <c r="X417" s="4" t="s">
        <v>11968</v>
      </c>
      <c r="Y417" s="4" t="s">
        <v>12072</v>
      </c>
      <c r="Z417" s="4" t="s">
        <v>12275</v>
      </c>
      <c r="AA417" s="4" t="s">
        <v>665</v>
      </c>
      <c r="AB417" s="4" t="str">
        <f>VLOOKUP(A417,'REPORTE'!$A$1:$AG$1961,5,0)</f>
        <v>ECUATORIANO(A)</v>
      </c>
      <c r="AC417" s="4" t="str">
        <f>VLOOKUP(A417,'REPORTE'!$A$1:$AG$1961,30,0)</f>
        <v>Secundaria</v>
      </c>
      <c r="AD417" s="4" t="str">
        <f>VLOOKUP(A417,'REPORTE'!$A$1:$AG$1961,31,0)</f>
        <v>PICHINCHA</v>
      </c>
      <c r="AE417" s="4" t="str">
        <f>VLOOKUP(A417,'REPORTE'!$A$1:$AG$1961,32,0)</f>
        <v>QUITO</v>
      </c>
      <c r="AF417" s="4" t="str">
        <f>VLOOKUP(A417,'REPORTE'!$A$1:$AG$1961,33,0)</f>
        <v>CHILLOGALLO</v>
      </c>
      <c r="AG417" s="4" t="str">
        <f>VLOOKUP(AF417,PROVINCIAS!$F$1:$G$1171,2,0)</f>
        <v>URBANA</v>
      </c>
    </row>
    <row r="418" spans="1:33" customFormat="1" hidden="1" x14ac:dyDescent="0.45">
      <c r="A418" s="4">
        <v>1001482</v>
      </c>
      <c r="B418" s="4" t="s">
        <v>9990</v>
      </c>
      <c r="C418" s="7">
        <v>1755053624</v>
      </c>
      <c r="D418" s="8">
        <v>19</v>
      </c>
      <c r="E418" s="4" t="s">
        <v>59</v>
      </c>
      <c r="F418" s="4">
        <v>1001983</v>
      </c>
      <c r="G418" s="4">
        <v>36</v>
      </c>
      <c r="H418" s="4">
        <v>0</v>
      </c>
      <c r="I418" s="4" t="str">
        <f t="shared" si="6"/>
        <v>A1</v>
      </c>
      <c r="J418" s="4" t="s">
        <v>10468</v>
      </c>
      <c r="K418" s="4" t="s">
        <v>10469</v>
      </c>
      <c r="L418" s="9">
        <v>44460</v>
      </c>
      <c r="M418" s="9">
        <v>45566</v>
      </c>
      <c r="N418" s="10" t="s">
        <v>776</v>
      </c>
      <c r="O418" s="4">
        <v>5000</v>
      </c>
      <c r="P418" s="4">
        <v>4596.82</v>
      </c>
      <c r="Q418" s="4">
        <v>17.5</v>
      </c>
      <c r="R418" s="4" t="s">
        <v>10994</v>
      </c>
      <c r="S418" s="4" t="s">
        <v>348</v>
      </c>
      <c r="T418" s="4" t="str">
        <f>VLOOKUP(A418,'REPORTE'!$A$1:$AG$1961,19,0)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U418" s="4" t="str">
        <f>VLOOKUP(A418,'REPORTE'!$A$1:$AG$1961,20,0)</f>
        <v>Actividades de asociaciones</v>
      </c>
      <c r="V418" s="4">
        <v>1001588</v>
      </c>
      <c r="W418" s="4" t="s">
        <v>11542</v>
      </c>
      <c r="X418" s="4" t="s">
        <v>11968</v>
      </c>
      <c r="Y418" s="4" t="s">
        <v>12072</v>
      </c>
      <c r="Z418" s="4" t="s">
        <v>12275</v>
      </c>
      <c r="AA418" s="4" t="s">
        <v>665</v>
      </c>
      <c r="AB418" s="4" t="str">
        <f>VLOOKUP(A418,'REPORTE'!$A$1:$AG$1961,5,0)</f>
        <v>ECUATORIANO(A)</v>
      </c>
      <c r="AC418" s="4" t="str">
        <f>VLOOKUP(A418,'REPORTE'!$A$1:$AG$1961,30,0)</f>
        <v>Secundaria</v>
      </c>
      <c r="AD418" s="4" t="str">
        <f>VLOOKUP(A418,'REPORTE'!$A$1:$AG$1961,31,0)</f>
        <v>PICHINCHA</v>
      </c>
      <c r="AE418" s="4" t="str">
        <f>VLOOKUP(A418,'REPORTE'!$A$1:$AG$1961,32,0)</f>
        <v>QUITO</v>
      </c>
      <c r="AF418" s="4" t="str">
        <f>VLOOKUP(A418,'REPORTE'!$A$1:$AG$1961,33,0)</f>
        <v>CHILLOGALLO</v>
      </c>
      <c r="AG418" s="4" t="str">
        <f>VLOOKUP(AF418,PROVINCIAS!$F$1:$G$1171,2,0)</f>
        <v>URBANA</v>
      </c>
    </row>
    <row r="419" spans="1:33" customFormat="1" hidden="1" x14ac:dyDescent="0.45">
      <c r="A419" s="4">
        <v>1001497</v>
      </c>
      <c r="B419" s="4" t="s">
        <v>9991</v>
      </c>
      <c r="C419" s="7">
        <v>1725125940</v>
      </c>
      <c r="D419" s="8">
        <v>32</v>
      </c>
      <c r="E419" s="4" t="s">
        <v>36</v>
      </c>
      <c r="F419" s="4">
        <v>1001982</v>
      </c>
      <c r="G419" s="4">
        <v>16</v>
      </c>
      <c r="H419" s="4">
        <v>4</v>
      </c>
      <c r="I419" s="4" t="str">
        <f t="shared" si="6"/>
        <v>A1</v>
      </c>
      <c r="J419" s="4" t="s">
        <v>10468</v>
      </c>
      <c r="K419" s="4" t="s">
        <v>10469</v>
      </c>
      <c r="L419" s="9">
        <v>44460</v>
      </c>
      <c r="M419" s="9">
        <v>44951</v>
      </c>
      <c r="N419" s="9">
        <v>44617</v>
      </c>
      <c r="O419" s="4">
        <v>1200</v>
      </c>
      <c r="P419" s="4">
        <v>897.77</v>
      </c>
      <c r="Q419" s="4">
        <v>23</v>
      </c>
      <c r="R419" s="4" t="s">
        <v>10995</v>
      </c>
      <c r="S419" s="4" t="s">
        <v>11070</v>
      </c>
      <c r="T419" s="4" t="str">
        <f>VLOOKUP(A419,'REPORTE'!$A$1:$AG$1961,19,0)</f>
        <v>Elaboración de otros productos de panaderí­a, incluso congelados: tortillas de maí­z o trigo, conos de helado, obleas, waffles, panqueques, etcétera.</v>
      </c>
      <c r="U419" s="4" t="str">
        <f>VLOOKUP(A419,'REPORTE'!$A$1:$AG$1961,20,0)</f>
        <v>Elaboración de alimentos</v>
      </c>
      <c r="V419" s="4">
        <v>1001591</v>
      </c>
      <c r="W419" s="4" t="s">
        <v>11275</v>
      </c>
      <c r="X419" s="4" t="s">
        <v>11859</v>
      </c>
      <c r="Y419" s="4" t="s">
        <v>12072</v>
      </c>
      <c r="Z419" s="4" t="s">
        <v>11150</v>
      </c>
      <c r="AA419" s="4" t="s">
        <v>665</v>
      </c>
      <c r="AB419" s="4" t="str">
        <f>VLOOKUP(A419,'REPORTE'!$A$1:$AG$1961,5,0)</f>
        <v>ECUATORIANO(A)</v>
      </c>
      <c r="AC419" s="4" t="str">
        <f>VLOOKUP(A419,'REPORTE'!$A$1:$AG$1961,30,0)</f>
        <v>Primaria</v>
      </c>
      <c r="AD419" s="4" t="str">
        <f>VLOOKUP(A419,'REPORTE'!$A$1:$AG$1961,31,0)</f>
        <v>LOJA</v>
      </c>
      <c r="AE419" s="4" t="str">
        <f>VLOOKUP(A419,'REPORTE'!$A$1:$AG$1961,32,0)</f>
        <v>MACARA</v>
      </c>
      <c r="AF419" s="4" t="str">
        <f>VLOOKUP(A419,'REPORTE'!$A$1:$AG$1961,33,0)</f>
        <v>LARAMA</v>
      </c>
      <c r="AG419" s="4" t="str">
        <f>VLOOKUP(AF419,PROVINCIAS!$F$1:$G$1171,2,0)</f>
        <v>RURAL</v>
      </c>
    </row>
    <row r="420" spans="1:33" customFormat="1" hidden="1" x14ac:dyDescent="0.45">
      <c r="A420" s="4">
        <v>1001026</v>
      </c>
      <c r="B420" s="4" t="s">
        <v>9992</v>
      </c>
      <c r="C420" s="7">
        <v>1706637293</v>
      </c>
      <c r="D420" s="8">
        <v>62</v>
      </c>
      <c r="E420" s="4" t="s">
        <v>36</v>
      </c>
      <c r="F420" s="4">
        <v>1001989</v>
      </c>
      <c r="G420" s="4">
        <v>6</v>
      </c>
      <c r="H420" s="4">
        <v>0</v>
      </c>
      <c r="I420" s="4" t="str">
        <f t="shared" si="6"/>
        <v>A1</v>
      </c>
      <c r="J420" s="4" t="s">
        <v>10468</v>
      </c>
      <c r="K420" s="4" t="s">
        <v>10469</v>
      </c>
      <c r="L420" s="9">
        <v>44461</v>
      </c>
      <c r="M420" s="9">
        <v>44661</v>
      </c>
      <c r="N420" s="10" t="s">
        <v>776</v>
      </c>
      <c r="O420" s="4">
        <v>1000</v>
      </c>
      <c r="P420" s="4">
        <v>359.96</v>
      </c>
      <c r="Q420" s="4">
        <v>23</v>
      </c>
      <c r="R420" s="4" t="s">
        <v>10994</v>
      </c>
      <c r="S420" s="4" t="s">
        <v>11071</v>
      </c>
      <c r="T420" s="4" t="str">
        <f>VLOOKUP(A420,'REPORTE'!$A$1:$AG$1961,19,0)</f>
        <v>Actividades de casas de subastas al por mayor.</v>
      </c>
      <c r="U420" s="4" t="str">
        <f>VLOOKUP(A420,'REPORTE'!$A$1:$AG$1961,20,0)</f>
        <v>Actividades de casas beneficas</v>
      </c>
      <c r="V420" s="4">
        <v>1001096</v>
      </c>
      <c r="W420" s="4" t="s">
        <v>11274</v>
      </c>
      <c r="X420" s="4" t="s">
        <v>11854</v>
      </c>
      <c r="Y420" s="4" t="s">
        <v>12072</v>
      </c>
      <c r="Z420" s="4" t="s">
        <v>12276</v>
      </c>
      <c r="AA420" s="4" t="s">
        <v>665</v>
      </c>
      <c r="AB420" s="4" t="str">
        <f>VLOOKUP(A420,'REPORTE'!$A$1:$AG$1961,5,0)</f>
        <v>ECUATORIANO(A)</v>
      </c>
      <c r="AC420" s="4" t="str">
        <f>VLOOKUP(A420,'REPORTE'!$A$1:$AG$1961,30,0)</f>
        <v>Ninguna</v>
      </c>
      <c r="AD420" s="4" t="str">
        <f>VLOOKUP(A420,'REPORTE'!$A$1:$AG$1961,31,0)</f>
        <v>PICHINCHA</v>
      </c>
      <c r="AE420" s="4" t="str">
        <f>VLOOKUP(A420,'REPORTE'!$A$1:$AG$1961,32,0)</f>
        <v>QUITO</v>
      </c>
      <c r="AF420" s="4" t="str">
        <f>VLOOKUP(A420,'REPORTE'!$A$1:$AG$1961,33,0)</f>
        <v>NONO</v>
      </c>
      <c r="AG420" s="4" t="str">
        <f>VLOOKUP(AF420,PROVINCIAS!$F$1:$G$1171,2,0)</f>
        <v>RURAL</v>
      </c>
    </row>
    <row r="421" spans="1:33" customFormat="1" hidden="1" x14ac:dyDescent="0.45">
      <c r="A421" s="4">
        <v>1001345</v>
      </c>
      <c r="B421" s="4" t="s">
        <v>9993</v>
      </c>
      <c r="C421" s="7">
        <v>1716460884</v>
      </c>
      <c r="D421" s="8">
        <v>43</v>
      </c>
      <c r="E421" s="4" t="s">
        <v>36</v>
      </c>
      <c r="F421" s="4">
        <v>1001991</v>
      </c>
      <c r="G421" s="4">
        <v>18</v>
      </c>
      <c r="H421" s="4">
        <v>4</v>
      </c>
      <c r="I421" s="4" t="str">
        <f t="shared" si="6"/>
        <v>A1</v>
      </c>
      <c r="J421" s="4" t="s">
        <v>10468</v>
      </c>
      <c r="K421" s="4" t="s">
        <v>10469</v>
      </c>
      <c r="L421" s="9">
        <v>44461</v>
      </c>
      <c r="M421" s="9">
        <v>45010</v>
      </c>
      <c r="N421" s="9">
        <v>44617</v>
      </c>
      <c r="O421" s="4">
        <v>5000</v>
      </c>
      <c r="P421" s="4">
        <v>3788.04</v>
      </c>
      <c r="Q421" s="4">
        <v>21.5</v>
      </c>
      <c r="R421" s="4" t="s">
        <v>10995</v>
      </c>
      <c r="S421" s="4" t="s">
        <v>348</v>
      </c>
      <c r="T421" s="4" t="str">
        <f>VLOOKUP(A421,'REPORTE'!$A$1:$AG$1961,19,0)</f>
        <v>Venta al por mayor de frutas, legumbres y hortalizas.</v>
      </c>
      <c r="U421" s="4" t="str">
        <f>VLOOKUP(A421,'REPORTE'!$A$1:$AG$1961,20,0)</f>
        <v>Venta al por mayor varios</v>
      </c>
      <c r="V421" s="4">
        <v>1001422</v>
      </c>
      <c r="W421" s="4" t="s">
        <v>11538</v>
      </c>
      <c r="X421" s="4" t="s">
        <v>11969</v>
      </c>
      <c r="Y421" s="4" t="s">
        <v>12072</v>
      </c>
      <c r="Z421" s="4" t="s">
        <v>12076</v>
      </c>
      <c r="AA421" s="4" t="s">
        <v>665</v>
      </c>
      <c r="AB421" s="4" t="str">
        <f>VLOOKUP(A421,'REPORTE'!$A$1:$AG$1961,5,0)</f>
        <v>ECUATORIANO(A) INDIGENA</v>
      </c>
      <c r="AC421" s="4" t="str">
        <f>VLOOKUP(A421,'REPORTE'!$A$1:$AG$1961,30,0)</f>
        <v>Primaria</v>
      </c>
      <c r="AD421" s="4" t="str">
        <f>VLOOKUP(A421,'REPORTE'!$A$1:$AG$1961,31,0)</f>
        <v>CHIMBORAZO</v>
      </c>
      <c r="AE421" s="4" t="str">
        <f>VLOOKUP(A421,'REPORTE'!$A$1:$AG$1961,32,0)</f>
        <v>RIOBAMBA</v>
      </c>
      <c r="AF421" s="4" t="str">
        <f>VLOOKUP(A421,'REPORTE'!$A$1:$AG$1961,33,0)</f>
        <v>YARUQUIES</v>
      </c>
      <c r="AG421" s="4" t="str">
        <f>VLOOKUP(AF421,PROVINCIAS!$F$1:$G$1171,2,0)</f>
        <v>URBANA</v>
      </c>
    </row>
    <row r="422" spans="1:33" customFormat="1" hidden="1" x14ac:dyDescent="0.45">
      <c r="A422" s="4">
        <v>1001502</v>
      </c>
      <c r="B422" s="4" t="s">
        <v>9994</v>
      </c>
      <c r="C422" s="7">
        <v>1754361812</v>
      </c>
      <c r="D422" s="8">
        <v>20</v>
      </c>
      <c r="E422" s="4" t="s">
        <v>36</v>
      </c>
      <c r="F422" s="4">
        <v>1001992</v>
      </c>
      <c r="G422" s="4">
        <v>18</v>
      </c>
      <c r="H422" s="4">
        <v>0</v>
      </c>
      <c r="I422" s="4" t="str">
        <f t="shared" si="6"/>
        <v>A1</v>
      </c>
      <c r="J422" s="4" t="s">
        <v>10468</v>
      </c>
      <c r="K422" s="4" t="s">
        <v>10469</v>
      </c>
      <c r="L422" s="9">
        <v>44461</v>
      </c>
      <c r="M422" s="9">
        <v>45020</v>
      </c>
      <c r="N422" s="10" t="s">
        <v>776</v>
      </c>
      <c r="O422" s="4">
        <v>2100</v>
      </c>
      <c r="P422" s="4">
        <v>1708.49</v>
      </c>
      <c r="Q422" s="4">
        <v>21.5</v>
      </c>
      <c r="R422" s="4" t="s">
        <v>10994</v>
      </c>
      <c r="S422" s="4" t="s">
        <v>11122</v>
      </c>
      <c r="T422" s="4" t="str">
        <f>VLOOKUP(A422,'REPORTE'!$A$1:$AG$1961,19,0)</f>
        <v>Venta al por mayor de flores y plantas.</v>
      </c>
      <c r="U422" s="4" t="str">
        <f>VLOOKUP(A422,'REPORTE'!$A$1:$AG$1961,20,0)</f>
        <v>Venta al por mayor varios</v>
      </c>
      <c r="V422" s="4">
        <v>1001596</v>
      </c>
      <c r="W422" s="4" t="s">
        <v>11554</v>
      </c>
      <c r="X422" s="4" t="s">
        <v>11854</v>
      </c>
      <c r="Y422" s="4" t="s">
        <v>12072</v>
      </c>
      <c r="Z422" s="4" t="s">
        <v>12277</v>
      </c>
      <c r="AA422" s="4" t="s">
        <v>665</v>
      </c>
      <c r="AB422" s="4" t="str">
        <f>VLOOKUP(A422,'REPORTE'!$A$1:$AG$1961,5,0)</f>
        <v>ECUATORIANO(A)</v>
      </c>
      <c r="AC422" s="4" t="str">
        <f>VLOOKUP(A422,'REPORTE'!$A$1:$AG$1961,30,0)</f>
        <v>Primaria</v>
      </c>
      <c r="AD422" s="4" t="str">
        <f>VLOOKUP(A422,'REPORTE'!$A$1:$AG$1961,31,0)</f>
        <v>PICHINCHA</v>
      </c>
      <c r="AE422" s="4" t="str">
        <f>VLOOKUP(A422,'REPORTE'!$A$1:$AG$1961,32,0)</f>
        <v>QUITO</v>
      </c>
      <c r="AF422" s="4" t="str">
        <f>VLOOKUP(A422,'REPORTE'!$A$1:$AG$1961,33,0)</f>
        <v>CHILLOGALLO</v>
      </c>
      <c r="AG422" s="4" t="str">
        <f>VLOOKUP(AF422,PROVINCIAS!$F$1:$G$1171,2,0)</f>
        <v>URBANA</v>
      </c>
    </row>
    <row r="423" spans="1:33" customFormat="1" hidden="1" x14ac:dyDescent="0.45">
      <c r="A423" s="4">
        <v>1000005</v>
      </c>
      <c r="B423" s="4" t="s">
        <v>9633</v>
      </c>
      <c r="C423" s="7">
        <v>602774945</v>
      </c>
      <c r="D423" s="8">
        <v>50</v>
      </c>
      <c r="E423" s="4" t="s">
        <v>36</v>
      </c>
      <c r="F423" s="4">
        <v>1001994</v>
      </c>
      <c r="G423" s="4">
        <v>1</v>
      </c>
      <c r="H423" s="4">
        <v>0</v>
      </c>
      <c r="I423" s="4" t="str">
        <f t="shared" si="6"/>
        <v>A1</v>
      </c>
      <c r="J423" s="4" t="s">
        <v>10468</v>
      </c>
      <c r="K423" s="4" t="s">
        <v>10469</v>
      </c>
      <c r="L423" s="9">
        <v>44462</v>
      </c>
      <c r="M423" s="9">
        <v>44555</v>
      </c>
      <c r="N423" s="10" t="s">
        <v>776</v>
      </c>
      <c r="O423" s="4">
        <v>300</v>
      </c>
      <c r="P423" s="4">
        <v>300</v>
      </c>
      <c r="Q423" s="4">
        <v>23</v>
      </c>
      <c r="R423" s="4" t="s">
        <v>10994</v>
      </c>
      <c r="S423" s="4" t="s">
        <v>11013</v>
      </c>
      <c r="T423" s="4" t="str">
        <f>VLOOKUP(A423,'REPORTE'!$A$1:$AG$1961,19,0)</f>
        <v>Venta al por menor de flores, plantas y semillas en establecimientos especializados, incluso arreglos florales.</v>
      </c>
      <c r="U423" s="4" t="str">
        <f>VLOOKUP(A423,'REPORTE'!$A$1:$AG$1961,20,0)</f>
        <v>Venta al por menor varios</v>
      </c>
      <c r="V423" s="4">
        <v>1000129</v>
      </c>
      <c r="W423" s="4" t="s">
        <v>11150</v>
      </c>
      <c r="X423" s="4" t="s">
        <v>11859</v>
      </c>
      <c r="Y423" s="4" t="s">
        <v>12072</v>
      </c>
      <c r="Z423" s="4" t="s">
        <v>11150</v>
      </c>
      <c r="AA423" s="4" t="s">
        <v>74</v>
      </c>
      <c r="AB423" s="4" t="str">
        <f>VLOOKUP(A423,'REPORTE'!$A$1:$AG$1961,5,0)</f>
        <v>ECUATORIANO(A) INDIGENA</v>
      </c>
      <c r="AC423" s="4" t="str">
        <f>VLOOKUP(A423,'REPORTE'!$A$1:$AG$1961,30,0)</f>
        <v>Secundaria</v>
      </c>
      <c r="AD423" s="4" t="str">
        <f>VLOOKUP(A423,'REPORTE'!$A$1:$AG$1961,31,0)</f>
        <v>CHIMBORAZO</v>
      </c>
      <c r="AE423" s="4" t="str">
        <f>VLOOKUP(A423,'REPORTE'!$A$1:$AG$1961,32,0)</f>
        <v>RIOBAMBA</v>
      </c>
      <c r="AF423" s="4" t="str">
        <f>VLOOKUP(A423,'REPORTE'!$A$1:$AG$1961,33,0)</f>
        <v>VELASCO</v>
      </c>
      <c r="AG423" s="4" t="str">
        <f>VLOOKUP(AF423,PROVINCIAS!$F$1:$G$1171,2,0)</f>
        <v>URBANA</v>
      </c>
    </row>
    <row r="424" spans="1:33" customFormat="1" hidden="1" x14ac:dyDescent="0.45">
      <c r="A424" s="4">
        <v>1000454</v>
      </c>
      <c r="B424" s="4" t="s">
        <v>9995</v>
      </c>
      <c r="C424" s="7">
        <v>106976749</v>
      </c>
      <c r="D424" s="8">
        <v>24</v>
      </c>
      <c r="E424" s="4" t="s">
        <v>59</v>
      </c>
      <c r="F424" s="4">
        <v>1001993</v>
      </c>
      <c r="G424" s="4">
        <v>6</v>
      </c>
      <c r="H424" s="4">
        <v>0</v>
      </c>
      <c r="I424" s="4" t="str">
        <f t="shared" si="6"/>
        <v>A1</v>
      </c>
      <c r="J424" s="4" t="s">
        <v>10468</v>
      </c>
      <c r="K424" s="4" t="s">
        <v>10469</v>
      </c>
      <c r="L424" s="9">
        <v>44462</v>
      </c>
      <c r="M424" s="9">
        <v>44645</v>
      </c>
      <c r="N424" s="10" t="s">
        <v>776</v>
      </c>
      <c r="O424" s="4">
        <v>1050</v>
      </c>
      <c r="P424" s="4">
        <v>186.24</v>
      </c>
      <c r="Q424" s="4">
        <v>23</v>
      </c>
      <c r="R424" s="4" t="s">
        <v>10994</v>
      </c>
      <c r="S424" s="4" t="s">
        <v>348</v>
      </c>
      <c r="T424" s="4" t="str">
        <f>VLOOKUP(A424,'REPORTE'!$A$1:$AG$1961,19,0)</f>
        <v>Transporte de pasajeros en vehí­culos de tracción humana o animal.</v>
      </c>
      <c r="U424" s="4" t="str">
        <f>VLOOKUP(A424,'REPORTE'!$A$1:$AG$1961,20,0)</f>
        <v>Transporte terrestre de pasajeros</v>
      </c>
      <c r="V424" s="4">
        <v>1000522</v>
      </c>
      <c r="W424" s="4" t="s">
        <v>11276</v>
      </c>
      <c r="X424" s="4" t="s">
        <v>11836</v>
      </c>
      <c r="Y424" s="4" t="s">
        <v>12072</v>
      </c>
      <c r="Z424" s="4" t="s">
        <v>12278</v>
      </c>
      <c r="AA424" s="4" t="s">
        <v>665</v>
      </c>
      <c r="AB424" s="4" t="str">
        <f>VLOOKUP(A424,'REPORTE'!$A$1:$AG$1961,5,0)</f>
        <v>ECUATORIANO(A) INDIGENA</v>
      </c>
      <c r="AC424" s="4" t="str">
        <f>VLOOKUP(A424,'REPORTE'!$A$1:$AG$1961,30,0)</f>
        <v>Secundaria</v>
      </c>
      <c r="AD424" s="4" t="str">
        <f>VLOOKUP(A424,'REPORTE'!$A$1:$AG$1961,31,0)</f>
        <v>AZUAY</v>
      </c>
      <c r="AE424" s="4" t="str">
        <f>VLOOKUP(A424,'REPORTE'!$A$1:$AG$1961,32,0)</f>
        <v>CUENCA</v>
      </c>
      <c r="AF424" s="4" t="str">
        <f>VLOOKUP(A424,'REPORTE'!$A$1:$AG$1961,33,0)</f>
        <v>SANTA ANA</v>
      </c>
      <c r="AG424" s="4" t="str">
        <f>VLOOKUP(AF424,PROVINCIAS!$F$1:$G$1171,2,0)</f>
        <v>RURAL</v>
      </c>
    </row>
    <row r="425" spans="1:33" customFormat="1" hidden="1" x14ac:dyDescent="0.45">
      <c r="A425" s="4">
        <v>1000417</v>
      </c>
      <c r="B425" s="4" t="s">
        <v>9996</v>
      </c>
      <c r="C425" s="7">
        <v>1714490511</v>
      </c>
      <c r="D425" s="8">
        <v>43</v>
      </c>
      <c r="E425" s="4" t="s">
        <v>36</v>
      </c>
      <c r="F425" s="4">
        <v>1001999</v>
      </c>
      <c r="G425" s="4">
        <v>12</v>
      </c>
      <c r="H425" s="4">
        <v>4</v>
      </c>
      <c r="I425" s="4" t="str">
        <f t="shared" si="6"/>
        <v>A1</v>
      </c>
      <c r="J425" s="4" t="s">
        <v>10468</v>
      </c>
      <c r="K425" s="4" t="s">
        <v>10469</v>
      </c>
      <c r="L425" s="9">
        <v>44463</v>
      </c>
      <c r="M425" s="9">
        <v>44829</v>
      </c>
      <c r="N425" s="9">
        <v>44617</v>
      </c>
      <c r="O425" s="4">
        <v>3000</v>
      </c>
      <c r="P425" s="4">
        <v>2075.09</v>
      </c>
      <c r="Q425" s="4">
        <v>21.5</v>
      </c>
      <c r="R425" s="4" t="s">
        <v>10995</v>
      </c>
      <c r="S425" s="4" t="s">
        <v>11006</v>
      </c>
      <c r="T425" s="4" t="str">
        <f>VLOOKUP(A425,'REPORTE'!$A$1:$AG$1961,19,0)</f>
        <v>Venta al por menor de frutas, legumbres y hortalizas frescas o en conserva en establecimientos especializados.</v>
      </c>
      <c r="U425" s="4" t="str">
        <f>VLOOKUP(A425,'REPORTE'!$A$1:$AG$1961,20,0)</f>
        <v>Venta al por menor varios</v>
      </c>
      <c r="V425" s="4">
        <v>1000480</v>
      </c>
      <c r="W425" s="4" t="s">
        <v>11546</v>
      </c>
      <c r="X425" s="4" t="s">
        <v>11970</v>
      </c>
      <c r="Y425" s="4" t="s">
        <v>12072</v>
      </c>
      <c r="Z425" s="4" t="s">
        <v>11150</v>
      </c>
      <c r="AA425" s="4" t="s">
        <v>665</v>
      </c>
      <c r="AB425" s="4" t="str">
        <f>VLOOKUP(A425,'REPORTE'!$A$1:$AG$1961,5,0)</f>
        <v>ECUATORIANO(A)</v>
      </c>
      <c r="AC425" s="4" t="str">
        <f>VLOOKUP(A425,'REPORTE'!$A$1:$AG$1961,30,0)</f>
        <v>Primaria</v>
      </c>
      <c r="AD425" s="4" t="str">
        <f>VLOOKUP(A425,'REPORTE'!$A$1:$AG$1961,31,0)</f>
        <v>LOJA</v>
      </c>
      <c r="AE425" s="4" t="str">
        <f>VLOOKUP(A425,'REPORTE'!$A$1:$AG$1961,32,0)</f>
        <v>CATAMAYO</v>
      </c>
      <c r="AF425" s="4" t="str">
        <f>VLOOKUP(A425,'REPORTE'!$A$1:$AG$1961,33,0)</f>
        <v>CATAMAYO</v>
      </c>
      <c r="AG425" s="4" t="str">
        <f>VLOOKUP(AF425,PROVINCIAS!$F$1:$G$1171,2,0)</f>
        <v>URBANA</v>
      </c>
    </row>
    <row r="426" spans="1:33" customFormat="1" hidden="1" x14ac:dyDescent="0.45">
      <c r="A426" s="4">
        <v>1000826</v>
      </c>
      <c r="B426" s="4" t="s">
        <v>9997</v>
      </c>
      <c r="C426" s="7">
        <v>605229293</v>
      </c>
      <c r="D426" s="8">
        <v>24</v>
      </c>
      <c r="E426" s="4" t="s">
        <v>36</v>
      </c>
      <c r="F426" s="4">
        <v>1002002</v>
      </c>
      <c r="G426" s="4">
        <v>24</v>
      </c>
      <c r="H426" s="4">
        <v>4</v>
      </c>
      <c r="I426" s="4" t="str">
        <f t="shared" si="6"/>
        <v>A1</v>
      </c>
      <c r="J426" s="4" t="s">
        <v>10468</v>
      </c>
      <c r="K426" s="4" t="s">
        <v>10469</v>
      </c>
      <c r="L426" s="9">
        <v>44463</v>
      </c>
      <c r="M426" s="9">
        <v>45194</v>
      </c>
      <c r="N426" s="9">
        <v>44617</v>
      </c>
      <c r="O426" s="4">
        <v>5000</v>
      </c>
      <c r="P426" s="4">
        <v>4316.42</v>
      </c>
      <c r="Q426" s="4">
        <v>21.5</v>
      </c>
      <c r="R426" s="4" t="s">
        <v>10995</v>
      </c>
      <c r="S426" s="4" t="s">
        <v>348</v>
      </c>
      <c r="T426" s="4" t="str">
        <f>VLOOKUP(A426,'REPORTE'!$A$1:$AG$1961,19,0)</f>
        <v>Venta al por mayor de frutas, legumbres y hortalizas.</v>
      </c>
      <c r="U426" s="4" t="str">
        <f>VLOOKUP(A426,'REPORTE'!$A$1:$AG$1961,20,0)</f>
        <v>Venta al por mayor varios</v>
      </c>
      <c r="V426" s="4">
        <v>1000896</v>
      </c>
      <c r="W426" s="4" t="s">
        <v>11521</v>
      </c>
      <c r="X426" s="4" t="s">
        <v>11864</v>
      </c>
      <c r="Y426" s="4" t="s">
        <v>12072</v>
      </c>
      <c r="Z426" s="4" t="s">
        <v>12093</v>
      </c>
      <c r="AA426" s="4" t="s">
        <v>665</v>
      </c>
      <c r="AB426" s="4" t="str">
        <f>VLOOKUP(A426,'REPORTE'!$A$1:$AG$1961,5,0)</f>
        <v>ECUATORIANO(A) INDIGENA</v>
      </c>
      <c r="AC426" s="4" t="str">
        <f>VLOOKUP(A426,'REPORTE'!$A$1:$AG$1961,30,0)</f>
        <v>Primaria</v>
      </c>
      <c r="AD426" s="4" t="str">
        <f>VLOOKUP(A426,'REPORTE'!$A$1:$AG$1961,31,0)</f>
        <v>CHIMBORAZO</v>
      </c>
      <c r="AE426" s="4" t="str">
        <f>VLOOKUP(A426,'REPORTE'!$A$1:$AG$1961,32,0)</f>
        <v>COLTA</v>
      </c>
      <c r="AF426" s="4" t="str">
        <f>VLOOKUP(A426,'REPORTE'!$A$1:$AG$1961,33,0)</f>
        <v>SICALPA</v>
      </c>
      <c r="AG426" s="4" t="str">
        <f>VLOOKUP(AF426,PROVINCIAS!$F$1:$G$1171,2,0)</f>
        <v>URBANA</v>
      </c>
    </row>
    <row r="427" spans="1:33" customFormat="1" hidden="1" x14ac:dyDescent="0.45">
      <c r="A427" s="4">
        <v>1001473</v>
      </c>
      <c r="B427" s="4" t="s">
        <v>9998</v>
      </c>
      <c r="C427" s="7">
        <v>604181388</v>
      </c>
      <c r="D427" s="8">
        <v>38</v>
      </c>
      <c r="E427" s="4" t="s">
        <v>59</v>
      </c>
      <c r="F427" s="4">
        <v>1001997</v>
      </c>
      <c r="G427" s="4">
        <v>18</v>
      </c>
      <c r="H427" s="4">
        <v>0</v>
      </c>
      <c r="I427" s="4" t="str">
        <f t="shared" si="6"/>
        <v>A1</v>
      </c>
      <c r="J427" s="4" t="s">
        <v>10468</v>
      </c>
      <c r="K427" s="4" t="s">
        <v>10469</v>
      </c>
      <c r="L427" s="9">
        <v>44463</v>
      </c>
      <c r="M427" s="9">
        <v>45010</v>
      </c>
      <c r="N427" s="10" t="s">
        <v>776</v>
      </c>
      <c r="O427" s="4">
        <v>3000</v>
      </c>
      <c r="P427" s="4">
        <v>2266.87</v>
      </c>
      <c r="Q427" s="4">
        <v>21.5</v>
      </c>
      <c r="R427" s="4" t="s">
        <v>10994</v>
      </c>
      <c r="S427" s="4" t="s">
        <v>11013</v>
      </c>
      <c r="T427" s="4" t="str">
        <f>VLOOKUP(A427,'REPORTE'!$A$1:$AG$1961,19,0)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27" s="4" t="str">
        <f>VLOOKUP(A427,'REPORTE'!$A$1:$AG$1961,20,0)</f>
        <v>Actividades Turísticas</v>
      </c>
      <c r="V427" s="4">
        <v>1001558</v>
      </c>
      <c r="W427" s="4" t="s">
        <v>11537</v>
      </c>
      <c r="X427" s="4" t="s">
        <v>11912</v>
      </c>
      <c r="Y427" s="4" t="s">
        <v>12072</v>
      </c>
      <c r="Z427" s="4" t="s">
        <v>12279</v>
      </c>
      <c r="AA427" s="4" t="s">
        <v>665</v>
      </c>
      <c r="AB427" s="4" t="str">
        <f>VLOOKUP(A427,'REPORTE'!$A$1:$AG$1961,5,0)</f>
        <v>ECUATORIANO(A)</v>
      </c>
      <c r="AC427" s="4" t="str">
        <f>VLOOKUP(A427,'REPORTE'!$A$1:$AG$1961,30,0)</f>
        <v>Secundaria</v>
      </c>
      <c r="AD427" s="4" t="str">
        <f>VLOOKUP(A427,'REPORTE'!$A$1:$AG$1961,31,0)</f>
        <v>CHIMBORAZO</v>
      </c>
      <c r="AE427" s="4" t="str">
        <f>VLOOKUP(A427,'REPORTE'!$A$1:$AG$1961,32,0)</f>
        <v>COLTA</v>
      </c>
      <c r="AF427" s="4" t="str">
        <f>VLOOKUP(A427,'REPORTE'!$A$1:$AG$1961,33,0)</f>
        <v>SICALPA</v>
      </c>
      <c r="AG427" s="4" t="str">
        <f>VLOOKUP(AF427,PROVINCIAS!$F$1:$G$1171,2,0)</f>
        <v>URBANA</v>
      </c>
    </row>
    <row r="428" spans="1:33" customFormat="1" hidden="1" x14ac:dyDescent="0.45">
      <c r="A428" s="4">
        <v>1000552</v>
      </c>
      <c r="B428" s="4" t="s">
        <v>9999</v>
      </c>
      <c r="C428" s="7">
        <v>1708517642</v>
      </c>
      <c r="D428" s="8">
        <v>55</v>
      </c>
      <c r="E428" s="4" t="s">
        <v>59</v>
      </c>
      <c r="F428" s="4">
        <v>1002006</v>
      </c>
      <c r="G428" s="4">
        <v>15</v>
      </c>
      <c r="H428" s="4">
        <v>0</v>
      </c>
      <c r="I428" s="4" t="str">
        <f t="shared" si="6"/>
        <v>A1</v>
      </c>
      <c r="J428" s="4" t="s">
        <v>10468</v>
      </c>
      <c r="K428" s="4" t="s">
        <v>10469</v>
      </c>
      <c r="L428" s="9">
        <v>44464</v>
      </c>
      <c r="M428" s="9">
        <v>44931</v>
      </c>
      <c r="N428" s="10" t="s">
        <v>776</v>
      </c>
      <c r="O428" s="4">
        <v>2000</v>
      </c>
      <c r="P428" s="4">
        <v>1538.26</v>
      </c>
      <c r="Q428" s="4">
        <v>23</v>
      </c>
      <c r="R428" s="4" t="s">
        <v>10994</v>
      </c>
      <c r="S428" s="4" t="s">
        <v>11072</v>
      </c>
      <c r="T428" s="4" t="str">
        <f>VLOOKUP(A428,'REPORTE'!$A$1:$AG$1961,19,0)</f>
        <v>Elaboración de otros productos de panaderí­a, incluso congelados: tortillas de maí­z o trigo, conos de helado, obleas, waffles, panqueques, etcétera.</v>
      </c>
      <c r="U428" s="4" t="str">
        <f>VLOOKUP(A428,'REPORTE'!$A$1:$AG$1961,20,0)</f>
        <v>Elaboración de alimentos</v>
      </c>
      <c r="V428" s="4">
        <v>1000623</v>
      </c>
      <c r="W428" s="4" t="s">
        <v>11277</v>
      </c>
      <c r="X428" s="4" t="s">
        <v>11854</v>
      </c>
      <c r="Y428" s="4" t="s">
        <v>12072</v>
      </c>
      <c r="Z428" s="4" t="s">
        <v>12280</v>
      </c>
      <c r="AA428" s="4" t="s">
        <v>665</v>
      </c>
      <c r="AB428" s="4" t="str">
        <f>VLOOKUP(A428,'REPORTE'!$A$1:$AG$1961,5,0)</f>
        <v>ECUATORIANO(A)</v>
      </c>
      <c r="AC428" s="4" t="str">
        <f>VLOOKUP(A428,'REPORTE'!$A$1:$AG$1961,30,0)</f>
        <v>Primaria</v>
      </c>
      <c r="AD428" s="4" t="str">
        <f>VLOOKUP(A428,'REPORTE'!$A$1:$AG$1961,31,0)</f>
        <v>PICHINCHA</v>
      </c>
      <c r="AE428" s="4" t="str">
        <f>VLOOKUP(A428,'REPORTE'!$A$1:$AG$1961,32,0)</f>
        <v>QUITO</v>
      </c>
      <c r="AF428" s="4" t="str">
        <f>VLOOKUP(A428,'REPORTE'!$A$1:$AG$1961,33,0)</f>
        <v>CARCELEN</v>
      </c>
      <c r="AG428" s="4" t="str">
        <f>VLOOKUP(AF428,PROVINCIAS!$F$1:$G$1171,2,0)</f>
        <v>URBANA</v>
      </c>
    </row>
    <row r="429" spans="1:33" customFormat="1" hidden="1" x14ac:dyDescent="0.45">
      <c r="A429" s="4">
        <v>1001504</v>
      </c>
      <c r="B429" s="4" t="s">
        <v>10000</v>
      </c>
      <c r="C429" s="7">
        <v>604452458</v>
      </c>
      <c r="D429" s="8">
        <v>31</v>
      </c>
      <c r="E429" s="4" t="s">
        <v>36</v>
      </c>
      <c r="F429" s="4">
        <v>1002004</v>
      </c>
      <c r="G429" s="4">
        <v>24</v>
      </c>
      <c r="H429" s="4">
        <v>0</v>
      </c>
      <c r="I429" s="4" t="str">
        <f t="shared" si="6"/>
        <v>A1</v>
      </c>
      <c r="J429" s="4" t="s">
        <v>10468</v>
      </c>
      <c r="K429" s="4" t="s">
        <v>10469</v>
      </c>
      <c r="L429" s="9">
        <v>44464</v>
      </c>
      <c r="M429" s="9">
        <v>45194</v>
      </c>
      <c r="N429" s="10" t="s">
        <v>776</v>
      </c>
      <c r="O429" s="4">
        <v>3000</v>
      </c>
      <c r="P429" s="4">
        <v>2480.94</v>
      </c>
      <c r="Q429" s="4">
        <v>21.5</v>
      </c>
      <c r="R429" s="4" t="s">
        <v>10994</v>
      </c>
      <c r="S429" s="4" t="s">
        <v>11027</v>
      </c>
      <c r="T429" s="4" t="str">
        <f>VLOOKUP(A429,'REPORTE'!$A$1:$AG$1961,19,0)</f>
        <v>Actividades de acondicionamiento y mantenimiento de terrenos para usos agrí­colas: plantación o siembra de cultivos y cosecha, poda de árboles frutales y viñas, transplante de arroz y entresacado de remolacha.</v>
      </c>
      <c r="U429" s="4" t="str">
        <f>VLOOKUP(A429,'REPORTE'!$A$1:$AG$1961,20,0)</f>
        <v>Actividades de acondicionamiento y mantenimiento de terrenos para usos agrí­colas</v>
      </c>
      <c r="V429" s="4">
        <v>1001598</v>
      </c>
      <c r="W429" s="4" t="s">
        <v>11526</v>
      </c>
      <c r="X429" s="4" t="s">
        <v>11912</v>
      </c>
      <c r="Y429" s="4" t="s">
        <v>12072</v>
      </c>
      <c r="Z429" s="4" t="s">
        <v>12249</v>
      </c>
      <c r="AA429" s="4" t="s">
        <v>665</v>
      </c>
      <c r="AB429" s="4" t="str">
        <f>VLOOKUP(A429,'REPORTE'!$A$1:$AG$1961,5,0)</f>
        <v>ECUATORIANO(A)</v>
      </c>
      <c r="AC429" s="4" t="str">
        <f>VLOOKUP(A429,'REPORTE'!$A$1:$AG$1961,30,0)</f>
        <v>Secundaria</v>
      </c>
      <c r="AD429" s="4" t="str">
        <f>VLOOKUP(A429,'REPORTE'!$A$1:$AG$1961,31,0)</f>
        <v>PICHINCHA</v>
      </c>
      <c r="AE429" s="4" t="str">
        <f>VLOOKUP(A429,'REPORTE'!$A$1:$AG$1961,32,0)</f>
        <v>QUITO</v>
      </c>
      <c r="AF429" s="4" t="str">
        <f>VLOOKUP(A429,'REPORTE'!$A$1:$AG$1961,33,0)</f>
        <v>CONDADO</v>
      </c>
      <c r="AG429" s="4" t="str">
        <f>VLOOKUP(AF429,PROVINCIAS!$F$1:$G$1171,2,0)</f>
        <v>URBANA</v>
      </c>
    </row>
    <row r="430" spans="1:33" customFormat="1" hidden="1" x14ac:dyDescent="0.45">
      <c r="A430" s="4">
        <v>1000730</v>
      </c>
      <c r="B430" s="4" t="s">
        <v>10001</v>
      </c>
      <c r="C430" s="7">
        <v>1719241422</v>
      </c>
      <c r="D430" s="8">
        <v>35</v>
      </c>
      <c r="E430" s="4" t="s">
        <v>59</v>
      </c>
      <c r="F430" s="4">
        <v>1002008</v>
      </c>
      <c r="G430" s="4">
        <v>30</v>
      </c>
      <c r="H430" s="4">
        <v>0</v>
      </c>
      <c r="I430" s="4" t="str">
        <f t="shared" si="6"/>
        <v>A1</v>
      </c>
      <c r="J430" s="4" t="s">
        <v>10468</v>
      </c>
      <c r="K430" s="4" t="s">
        <v>10469</v>
      </c>
      <c r="L430" s="9">
        <v>44466</v>
      </c>
      <c r="M430" s="9">
        <v>45389</v>
      </c>
      <c r="N430" s="10" t="s">
        <v>776</v>
      </c>
      <c r="O430" s="4">
        <v>5300</v>
      </c>
      <c r="P430" s="4">
        <v>4788.3500000000004</v>
      </c>
      <c r="Q430" s="4">
        <v>21.5</v>
      </c>
      <c r="R430" s="4" t="s">
        <v>10994</v>
      </c>
      <c r="S430" s="4" t="s">
        <v>11477</v>
      </c>
      <c r="T430" s="4" t="str">
        <f>VLOOKUP(A430,'REPORTE'!$A$1:$AG$1961,19,0)</f>
        <v>Alquiler con fines operativos, sin operadores, de otros tipos de maquinaria y equipo operacional que suelen ser utilizados como bienes de capital por las industrias: motores y turbinas, máquinas herramienta, equipo de minerí­a y de extracción de petróleo.</v>
      </c>
      <c r="U430" s="4" t="str">
        <f>VLOOKUP(A430,'REPORTE'!$A$1:$AG$1961,20,0)</f>
        <v>Alquiler con fines operativos</v>
      </c>
      <c r="V430" s="4">
        <v>1000800</v>
      </c>
      <c r="W430" s="4" t="s">
        <v>11647</v>
      </c>
      <c r="X430" s="4" t="s">
        <v>11856</v>
      </c>
      <c r="Y430" s="4" t="s">
        <v>12072</v>
      </c>
      <c r="Z430" s="4" t="s">
        <v>12281</v>
      </c>
      <c r="AA430" s="4" t="s">
        <v>665</v>
      </c>
      <c r="AB430" s="4" t="str">
        <f>VLOOKUP(A430,'REPORTE'!$A$1:$AG$1961,5,0)</f>
        <v>ECUATORIANO(A)</v>
      </c>
      <c r="AC430" s="4" t="str">
        <f>VLOOKUP(A430,'REPORTE'!$A$1:$AG$1961,30,0)</f>
        <v>Secundaria</v>
      </c>
      <c r="AD430" s="4" t="str">
        <f>VLOOKUP(A430,'REPORTE'!$A$1:$AG$1961,31,0)</f>
        <v>PICHINCHA</v>
      </c>
      <c r="AE430" s="4" t="str">
        <f>VLOOKUP(A430,'REPORTE'!$A$1:$AG$1961,32,0)</f>
        <v>QUITO</v>
      </c>
      <c r="AF430" s="4" t="str">
        <f>VLOOKUP(A430,'REPORTE'!$A$1:$AG$1961,33,0)</f>
        <v>LA MAGDALENA</v>
      </c>
      <c r="AG430" s="4" t="str">
        <f>VLOOKUP(AF430,PROVINCIAS!$F$1:$G$1171,2,0)</f>
        <v>URBANA</v>
      </c>
    </row>
    <row r="431" spans="1:33" customFormat="1" hidden="1" x14ac:dyDescent="0.45">
      <c r="A431" s="4">
        <v>1001396</v>
      </c>
      <c r="B431" s="4" t="s">
        <v>10002</v>
      </c>
      <c r="C431" s="7">
        <v>1709629784</v>
      </c>
      <c r="D431" s="8">
        <v>54</v>
      </c>
      <c r="E431" s="4" t="s">
        <v>59</v>
      </c>
      <c r="F431" s="4">
        <v>1002009</v>
      </c>
      <c r="G431" s="4">
        <v>6</v>
      </c>
      <c r="H431" s="4">
        <v>0</v>
      </c>
      <c r="I431" s="4" t="str">
        <f t="shared" si="6"/>
        <v>A1</v>
      </c>
      <c r="J431" s="4" t="s">
        <v>10468</v>
      </c>
      <c r="K431" s="4" t="s">
        <v>10469</v>
      </c>
      <c r="L431" s="9">
        <v>44466</v>
      </c>
      <c r="M431" s="9">
        <v>44671</v>
      </c>
      <c r="N431" s="10" t="s">
        <v>776</v>
      </c>
      <c r="O431" s="4">
        <v>500</v>
      </c>
      <c r="P431" s="4">
        <v>181.43</v>
      </c>
      <c r="Q431" s="4">
        <v>23</v>
      </c>
      <c r="R431" s="4" t="s">
        <v>10994</v>
      </c>
      <c r="S431" s="4" t="s">
        <v>11012</v>
      </c>
      <c r="T431" s="4" t="str">
        <f>VLOOKUP(A431,'REPORTE'!$A$1:$AG$1961,19,0)</f>
        <v>Actividades de acondicionamiento y mantenimiento de terrenos para usos agrí­colas: plantación o siembra de cultivos y cosecha, poda de árboles frutales y viñas, transplante de arroz y entresacado de remolacha.</v>
      </c>
      <c r="U431" s="4" t="str">
        <f>VLOOKUP(A431,'REPORTE'!$A$1:$AG$1961,20,0)</f>
        <v>Actividades de acondicionamiento y mantenimiento de terrenos para usos agrí­colas</v>
      </c>
      <c r="V431" s="4">
        <v>1001477</v>
      </c>
      <c r="W431" s="4" t="s">
        <v>11258</v>
      </c>
      <c r="X431" s="4" t="s">
        <v>11854</v>
      </c>
      <c r="Y431" s="4" t="s">
        <v>12072</v>
      </c>
      <c r="Z431" s="4" t="s">
        <v>12282</v>
      </c>
      <c r="AA431" s="4" t="s">
        <v>665</v>
      </c>
      <c r="AB431" s="4" t="str">
        <f>VLOOKUP(A431,'REPORTE'!$A$1:$AG$1961,5,0)</f>
        <v>ECUATORIANO(A)</v>
      </c>
      <c r="AC431" s="4" t="str">
        <f>VLOOKUP(A431,'REPORTE'!$A$1:$AG$1961,30,0)</f>
        <v>Secundaria</v>
      </c>
      <c r="AD431" s="4" t="str">
        <f>VLOOKUP(A431,'REPORTE'!$A$1:$AG$1961,31,0)</f>
        <v>PICHINCHA</v>
      </c>
      <c r="AE431" s="4" t="str">
        <f>VLOOKUP(A431,'REPORTE'!$A$1:$AG$1961,32,0)</f>
        <v>QUITO</v>
      </c>
      <c r="AF431" s="4" t="str">
        <f>VLOOKUP(A431,'REPORTE'!$A$1:$AG$1961,33,0)</f>
        <v>LA CONCEPCION</v>
      </c>
      <c r="AG431" s="4" t="str">
        <f>VLOOKUP(AF431,PROVINCIAS!$F$1:$G$1171,2,0)</f>
        <v>URBANA</v>
      </c>
    </row>
    <row r="432" spans="1:33" customFormat="1" hidden="1" x14ac:dyDescent="0.45">
      <c r="A432" s="4">
        <v>1000473</v>
      </c>
      <c r="B432" s="4" t="s">
        <v>10003</v>
      </c>
      <c r="C432" s="7">
        <v>603173725</v>
      </c>
      <c r="D432" s="8">
        <v>43</v>
      </c>
      <c r="E432" s="4" t="s">
        <v>36</v>
      </c>
      <c r="F432" s="4">
        <v>1002015</v>
      </c>
      <c r="G432" s="4">
        <v>12</v>
      </c>
      <c r="H432" s="4">
        <v>0</v>
      </c>
      <c r="I432" s="4" t="str">
        <f t="shared" si="6"/>
        <v>A1</v>
      </c>
      <c r="J432" s="4" t="s">
        <v>10468</v>
      </c>
      <c r="K432" s="4" t="s">
        <v>10469</v>
      </c>
      <c r="L432" s="9">
        <v>44467</v>
      </c>
      <c r="M432" s="9">
        <v>44829</v>
      </c>
      <c r="N432" s="10" t="s">
        <v>776</v>
      </c>
      <c r="O432" s="4">
        <v>2500</v>
      </c>
      <c r="P432" s="4">
        <v>1510.07</v>
      </c>
      <c r="Q432" s="4">
        <v>17.5</v>
      </c>
      <c r="R432" s="4" t="s">
        <v>10994</v>
      </c>
      <c r="S432" s="4" t="s">
        <v>348</v>
      </c>
      <c r="T432" s="4" t="str">
        <f>VLOOKUP(A432,'REPORTE'!$A$1:$AG$1961,19,0)</f>
        <v>Venta al por menor de frutas, legumbres y hortalizas frescas o en conserva en establecimientos especializados.</v>
      </c>
      <c r="U432" s="4" t="str">
        <f>VLOOKUP(A432,'REPORTE'!$A$1:$AG$1961,20,0)</f>
        <v>Venta al por menor varios</v>
      </c>
      <c r="V432" s="4">
        <v>1000544</v>
      </c>
      <c r="W432" s="4" t="s">
        <v>11648</v>
      </c>
      <c r="X432" s="4" t="s">
        <v>11907</v>
      </c>
      <c r="Y432" s="4" t="s">
        <v>12072</v>
      </c>
      <c r="Z432" s="4" t="s">
        <v>12283</v>
      </c>
      <c r="AA432" s="4" t="s">
        <v>665</v>
      </c>
      <c r="AB432" s="4" t="str">
        <f>VLOOKUP(A432,'REPORTE'!$A$1:$AG$1961,5,0)</f>
        <v>ECUATORIANO(A) INDIGENA</v>
      </c>
      <c r="AC432" s="4" t="str">
        <f>VLOOKUP(A432,'REPORTE'!$A$1:$AG$1961,30,0)</f>
        <v>Primaria</v>
      </c>
      <c r="AD432" s="4" t="str">
        <f>VLOOKUP(A432,'REPORTE'!$A$1:$AG$1961,31,0)</f>
        <v>PICHINCHA</v>
      </c>
      <c r="AE432" s="4" t="str">
        <f>VLOOKUP(A432,'REPORTE'!$A$1:$AG$1961,32,0)</f>
        <v>QUITO</v>
      </c>
      <c r="AF432" s="4" t="str">
        <f>VLOOKUP(A432,'REPORTE'!$A$1:$AG$1961,33,0)</f>
        <v>COTOCOLLAO</v>
      </c>
      <c r="AG432" s="4" t="str">
        <f>VLOOKUP(AF432,PROVINCIAS!$F$1:$G$1171,2,0)</f>
        <v>URBANA</v>
      </c>
    </row>
    <row r="433" spans="1:33" customFormat="1" hidden="1" x14ac:dyDescent="0.45">
      <c r="A433" s="4">
        <v>1000811</v>
      </c>
      <c r="B433" s="4" t="s">
        <v>10004</v>
      </c>
      <c r="C433" s="7">
        <v>605283274</v>
      </c>
      <c r="D433" s="8">
        <v>25</v>
      </c>
      <c r="E433" s="4" t="s">
        <v>36</v>
      </c>
      <c r="F433" s="4">
        <v>1002013</v>
      </c>
      <c r="G433" s="4">
        <v>36</v>
      </c>
      <c r="H433" s="4">
        <v>0</v>
      </c>
      <c r="I433" s="4" t="str">
        <f t="shared" si="6"/>
        <v>A1</v>
      </c>
      <c r="J433" s="4" t="s">
        <v>10468</v>
      </c>
      <c r="K433" s="4" t="s">
        <v>10469</v>
      </c>
      <c r="L433" s="9">
        <v>44467</v>
      </c>
      <c r="M433" s="9">
        <v>45566</v>
      </c>
      <c r="N433" s="10" t="s">
        <v>776</v>
      </c>
      <c r="O433" s="4">
        <v>5500</v>
      </c>
      <c r="P433" s="4">
        <v>5067.6499999999996</v>
      </c>
      <c r="Q433" s="4">
        <v>21.5</v>
      </c>
      <c r="R433" s="4" t="s">
        <v>10994</v>
      </c>
      <c r="S433" s="4" t="s">
        <v>348</v>
      </c>
      <c r="T433" s="4" t="str">
        <f>VLOOKUP(A433,'REPORTE'!$A$1:$AG$1961,19,0)</f>
        <v>Venta al por mayor de frutas, legumbres y hortalizas.</v>
      </c>
      <c r="U433" s="4" t="str">
        <f>VLOOKUP(A433,'REPORTE'!$A$1:$AG$1961,20,0)</f>
        <v>Venta al por mayor varios</v>
      </c>
      <c r="V433" s="4">
        <v>1000882</v>
      </c>
      <c r="W433" s="4" t="s">
        <v>11649</v>
      </c>
      <c r="X433" s="4" t="s">
        <v>11835</v>
      </c>
      <c r="Y433" s="4" t="s">
        <v>12072</v>
      </c>
      <c r="Z433" s="4" t="s">
        <v>12284</v>
      </c>
      <c r="AA433" s="4" t="s">
        <v>665</v>
      </c>
      <c r="AB433" s="4" t="str">
        <f>VLOOKUP(A433,'REPORTE'!$A$1:$AG$1961,5,0)</f>
        <v>ECUATORIANO(A) INDIGENA</v>
      </c>
      <c r="AC433" s="4" t="str">
        <f>VLOOKUP(A433,'REPORTE'!$A$1:$AG$1961,30,0)</f>
        <v>Secundaria</v>
      </c>
      <c r="AD433" s="4" t="str">
        <f>VLOOKUP(A433,'REPORTE'!$A$1:$AG$1961,31,0)</f>
        <v>CHIMBORAZO</v>
      </c>
      <c r="AE433" s="4" t="str">
        <f>VLOOKUP(A433,'REPORTE'!$A$1:$AG$1961,32,0)</f>
        <v>GUAMOTE</v>
      </c>
      <c r="AF433" s="4" t="str">
        <f>VLOOKUP(A433,'REPORTE'!$A$1:$AG$1961,33,0)</f>
        <v>PALMIRA</v>
      </c>
      <c r="AG433" s="4" t="str">
        <f>VLOOKUP(AF433,PROVINCIAS!$F$1:$G$1171,2,0)</f>
        <v>RURAL</v>
      </c>
    </row>
    <row r="434" spans="1:33" customFormat="1" hidden="1" x14ac:dyDescent="0.45">
      <c r="A434" s="4">
        <v>1001114</v>
      </c>
      <c r="B434" s="4" t="s">
        <v>10005</v>
      </c>
      <c r="C434" s="7">
        <v>1721838421</v>
      </c>
      <c r="D434" s="8">
        <v>30</v>
      </c>
      <c r="E434" s="4" t="s">
        <v>36</v>
      </c>
      <c r="F434" s="4">
        <v>1002020</v>
      </c>
      <c r="G434" s="4">
        <v>12</v>
      </c>
      <c r="H434" s="4">
        <v>0</v>
      </c>
      <c r="I434" s="4" t="str">
        <f t="shared" si="6"/>
        <v>A1</v>
      </c>
      <c r="J434" s="4" t="s">
        <v>10468</v>
      </c>
      <c r="K434" s="4" t="s">
        <v>10469</v>
      </c>
      <c r="L434" s="9">
        <v>44467</v>
      </c>
      <c r="M434" s="9">
        <v>44829</v>
      </c>
      <c r="N434" s="10" t="s">
        <v>776</v>
      </c>
      <c r="O434" s="4">
        <v>1100</v>
      </c>
      <c r="P434" s="4">
        <v>671.58</v>
      </c>
      <c r="Q434" s="4">
        <v>23</v>
      </c>
      <c r="R434" s="4" t="s">
        <v>10994</v>
      </c>
      <c r="S434" s="4" t="s">
        <v>11073</v>
      </c>
      <c r="T434" s="4" t="str">
        <f>VLOOKUP(A434,'REPORTE'!$A$1:$AG$1961,19,0)</f>
        <v>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v>
      </c>
      <c r="U434" s="4" t="str">
        <f>VLOOKUP(A434,'REPORTE'!$A$1:$AG$1961,20,0)</f>
        <v xml:space="preserve">Actividades varias </v>
      </c>
      <c r="V434" s="4">
        <v>1001188</v>
      </c>
      <c r="W434" s="4" t="s">
        <v>11180</v>
      </c>
      <c r="X434" s="4" t="s">
        <v>11834</v>
      </c>
      <c r="Y434" s="4" t="s">
        <v>12072</v>
      </c>
      <c r="Z434" s="4" t="s">
        <v>12285</v>
      </c>
      <c r="AA434" s="4" t="s">
        <v>665</v>
      </c>
      <c r="AB434" s="4" t="str">
        <f>VLOOKUP(A434,'REPORTE'!$A$1:$AG$1961,5,0)</f>
        <v>ECUATORIANO(A)</v>
      </c>
      <c r="AC434" s="4" t="str">
        <f>VLOOKUP(A434,'REPORTE'!$A$1:$AG$1961,30,0)</f>
        <v>Secundaria</v>
      </c>
      <c r="AD434" s="4" t="str">
        <f>VLOOKUP(A434,'REPORTE'!$A$1:$AG$1961,31,0)</f>
        <v>PICHINCHA</v>
      </c>
      <c r="AE434" s="4" t="str">
        <f>VLOOKUP(A434,'REPORTE'!$A$1:$AG$1961,32,0)</f>
        <v>QUITO</v>
      </c>
      <c r="AF434" s="4" t="str">
        <f>VLOOKUP(A434,'REPORTE'!$A$1:$AG$1961,33,0)</f>
        <v>COTOCOLLAO</v>
      </c>
      <c r="AG434" s="4" t="str">
        <f>VLOOKUP(AF434,PROVINCIAS!$F$1:$G$1171,2,0)</f>
        <v>URBANA</v>
      </c>
    </row>
    <row r="435" spans="1:33" customFormat="1" hidden="1" x14ac:dyDescent="0.45">
      <c r="A435" s="4">
        <v>1001452</v>
      </c>
      <c r="B435" s="4" t="s">
        <v>10006</v>
      </c>
      <c r="C435" s="7">
        <v>1724022783</v>
      </c>
      <c r="D435" s="8">
        <v>24</v>
      </c>
      <c r="E435" s="4" t="s">
        <v>36</v>
      </c>
      <c r="F435" s="4">
        <v>1002014</v>
      </c>
      <c r="G435" s="4">
        <v>24</v>
      </c>
      <c r="H435" s="4">
        <v>0</v>
      </c>
      <c r="I435" s="4" t="str">
        <f t="shared" si="6"/>
        <v>A1</v>
      </c>
      <c r="J435" s="4" t="s">
        <v>10468</v>
      </c>
      <c r="K435" s="4" t="s">
        <v>10469</v>
      </c>
      <c r="L435" s="9">
        <v>44467</v>
      </c>
      <c r="M435" s="9">
        <v>45204</v>
      </c>
      <c r="N435" s="10" t="s">
        <v>776</v>
      </c>
      <c r="O435" s="4">
        <v>2000</v>
      </c>
      <c r="P435" s="4">
        <v>1740</v>
      </c>
      <c r="Q435" s="4">
        <v>23</v>
      </c>
      <c r="R435" s="4" t="s">
        <v>10994</v>
      </c>
      <c r="S435" s="4" t="s">
        <v>11074</v>
      </c>
      <c r="T435" s="4" t="str">
        <f>VLOOKUP(A435,'REPORTE'!$A$1:$AG$1961,19,0)</f>
        <v>Empleado Público</v>
      </c>
      <c r="U435" s="4" t="str">
        <f>VLOOKUP(A435,'REPORTE'!$A$1:$AG$1961,20,0)</f>
        <v>Empleado Público</v>
      </c>
      <c r="V435" s="4">
        <v>1001532</v>
      </c>
      <c r="W435" s="4" t="s">
        <v>11194</v>
      </c>
      <c r="X435" s="4" t="s">
        <v>11891</v>
      </c>
      <c r="Y435" s="4" t="s">
        <v>12072</v>
      </c>
      <c r="Z435" s="4" t="s">
        <v>12286</v>
      </c>
      <c r="AA435" s="4" t="s">
        <v>665</v>
      </c>
      <c r="AB435" s="4" t="str">
        <f>VLOOKUP(A435,'REPORTE'!$A$1:$AG$1961,5,0)</f>
        <v>ECUATORIANO(A)</v>
      </c>
      <c r="AC435" s="4" t="str">
        <f>VLOOKUP(A435,'REPORTE'!$A$1:$AG$1961,30,0)</f>
        <v>Ninguna</v>
      </c>
      <c r="AD435" s="4" t="str">
        <f>VLOOKUP(A435,'REPORTE'!$A$1:$AG$1961,31,0)</f>
        <v>PICHINCHA</v>
      </c>
      <c r="AE435" s="4" t="str">
        <f>VLOOKUP(A435,'REPORTE'!$A$1:$AG$1961,32,0)</f>
        <v>QUITO</v>
      </c>
      <c r="AF435" s="4" t="str">
        <f>VLOOKUP(A435,'REPORTE'!$A$1:$AG$1961,33,0)</f>
        <v>COTOCOLLAO</v>
      </c>
      <c r="AG435" s="4" t="str">
        <f>VLOOKUP(AF435,PROVINCIAS!$F$1:$G$1171,2,0)</f>
        <v>URBANA</v>
      </c>
    </row>
    <row r="436" spans="1:33" customFormat="1" hidden="1" x14ac:dyDescent="0.45">
      <c r="A436" s="4">
        <v>1001489</v>
      </c>
      <c r="B436" s="4" t="s">
        <v>10007</v>
      </c>
      <c r="C436" s="7">
        <v>1727947515</v>
      </c>
      <c r="D436" s="8">
        <v>25</v>
      </c>
      <c r="E436" s="4" t="s">
        <v>59</v>
      </c>
      <c r="F436" s="4">
        <v>1002018</v>
      </c>
      <c r="G436" s="4">
        <v>10</v>
      </c>
      <c r="H436" s="4">
        <v>35</v>
      </c>
      <c r="I436" s="4" t="str">
        <f t="shared" si="6"/>
        <v>A3</v>
      </c>
      <c r="J436" s="4" t="s">
        <v>10468</v>
      </c>
      <c r="K436" s="4" t="s">
        <v>10469</v>
      </c>
      <c r="L436" s="9">
        <v>44467</v>
      </c>
      <c r="M436" s="9">
        <v>44767</v>
      </c>
      <c r="N436" s="9">
        <v>44586</v>
      </c>
      <c r="O436" s="4">
        <v>500</v>
      </c>
      <c r="P436" s="4">
        <v>313.08</v>
      </c>
      <c r="Q436" s="4">
        <v>23</v>
      </c>
      <c r="R436" s="4" t="s">
        <v>10995</v>
      </c>
      <c r="S436" s="4" t="s">
        <v>11075</v>
      </c>
      <c r="T436" s="4" t="str">
        <f>VLOOKUP(A436,'REPORTE'!$A$1:$AG$1961,19,0)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36" s="4" t="str">
        <f>VLOOKUP(A436,'REPORTE'!$A$1:$AG$1961,20,0)</f>
        <v>Actividades Turísticas</v>
      </c>
      <c r="V436" s="4">
        <v>1001582</v>
      </c>
      <c r="W436" s="4" t="s">
        <v>11278</v>
      </c>
      <c r="X436" s="4" t="s">
        <v>11844</v>
      </c>
      <c r="Y436" s="4" t="s">
        <v>12072</v>
      </c>
      <c r="Z436" s="4" t="s">
        <v>11150</v>
      </c>
      <c r="AA436" s="4" t="s">
        <v>665</v>
      </c>
      <c r="AB436" s="4" t="str">
        <f>VLOOKUP(A436,'REPORTE'!$A$1:$AG$1961,5,0)</f>
        <v>ECUATORIANO(A)</v>
      </c>
      <c r="AC436" s="4" t="str">
        <f>VLOOKUP(A436,'REPORTE'!$A$1:$AG$1961,30,0)</f>
        <v>Primaria</v>
      </c>
      <c r="AD436" s="4" t="str">
        <f>VLOOKUP(A436,'REPORTE'!$A$1:$AG$1961,31,0)</f>
        <v>PICHINCHA</v>
      </c>
      <c r="AE436" s="4" t="str">
        <f>VLOOKUP(A436,'REPORTE'!$A$1:$AG$1961,32,0)</f>
        <v>QUITO</v>
      </c>
      <c r="AF436" s="4" t="str">
        <f>VLOOKUP(A436,'REPORTE'!$A$1:$AG$1961,33,0)</f>
        <v>COTOCOLLAO</v>
      </c>
      <c r="AG436" s="4" t="str">
        <f>VLOOKUP(AF436,PROVINCIAS!$F$1:$G$1171,2,0)</f>
        <v>URBANA</v>
      </c>
    </row>
    <row r="437" spans="1:33" customFormat="1" hidden="1" x14ac:dyDescent="0.45">
      <c r="A437" s="4">
        <v>1001505</v>
      </c>
      <c r="B437" s="4" t="s">
        <v>10008</v>
      </c>
      <c r="C437" s="7">
        <v>1750812008</v>
      </c>
      <c r="D437" s="8">
        <v>23</v>
      </c>
      <c r="E437" s="4" t="s">
        <v>36</v>
      </c>
      <c r="F437" s="4">
        <v>1002012</v>
      </c>
      <c r="G437" s="4">
        <v>36</v>
      </c>
      <c r="H437" s="4">
        <v>0</v>
      </c>
      <c r="I437" s="4" t="str">
        <f t="shared" si="6"/>
        <v>A1</v>
      </c>
      <c r="J437" s="4" t="s">
        <v>10468</v>
      </c>
      <c r="K437" s="4" t="s">
        <v>10469</v>
      </c>
      <c r="L437" s="9">
        <v>44467</v>
      </c>
      <c r="M437" s="9">
        <v>45575</v>
      </c>
      <c r="N437" s="10" t="s">
        <v>776</v>
      </c>
      <c r="O437" s="4">
        <v>4000</v>
      </c>
      <c r="P437" s="4">
        <v>3708.32</v>
      </c>
      <c r="Q437" s="4">
        <v>21.5</v>
      </c>
      <c r="R437" s="4" t="s">
        <v>10994</v>
      </c>
      <c r="S437" s="4" t="s">
        <v>11034</v>
      </c>
      <c r="T437" s="4" t="str">
        <f>VLOOKUP(A437,'REPORTE'!$A$1:$AG$1961,19,0)</f>
        <v>La publicación, lanzamiento, promoción y distribución de grabaciones de sonido para comerciantes mayoristas, minoristas o directamente para el público.</v>
      </c>
      <c r="U437" s="4" t="str">
        <f>VLOOKUP(A437,'REPORTE'!$A$1:$AG$1961,20,0)</f>
        <v>Publicidad</v>
      </c>
      <c r="V437" s="4">
        <v>1001599</v>
      </c>
      <c r="W437" s="4" t="s">
        <v>11536</v>
      </c>
      <c r="X437" s="4" t="s">
        <v>11872</v>
      </c>
      <c r="Y437" s="4" t="s">
        <v>12072</v>
      </c>
      <c r="Z437" s="4" t="s">
        <v>12287</v>
      </c>
      <c r="AA437" s="4" t="s">
        <v>665</v>
      </c>
      <c r="AB437" s="4" t="str">
        <f>VLOOKUP(A437,'REPORTE'!$A$1:$AG$1961,5,0)</f>
        <v>ECUATORIANO(A)</v>
      </c>
      <c r="AC437" s="4" t="str">
        <f>VLOOKUP(A437,'REPORTE'!$A$1:$AG$1961,30,0)</f>
        <v>Primaria</v>
      </c>
      <c r="AD437" s="4" t="str">
        <f>VLOOKUP(A437,'REPORTE'!$A$1:$AG$1961,31,0)</f>
        <v>PICHINCHA</v>
      </c>
      <c r="AE437" s="4" t="str">
        <f>VLOOKUP(A437,'REPORTE'!$A$1:$AG$1961,32,0)</f>
        <v>QUITO</v>
      </c>
      <c r="AF437" s="4" t="str">
        <f>VLOOKUP(A437,'REPORTE'!$A$1:$AG$1961,33,0)</f>
        <v>SAN ANTONIO</v>
      </c>
      <c r="AG437" s="4" t="str">
        <f>VLOOKUP(AF437,PROVINCIAS!$F$1:$G$1171,2,0)</f>
        <v>RURAL</v>
      </c>
    </row>
    <row r="438" spans="1:33" customFormat="1" hidden="1" x14ac:dyDescent="0.45">
      <c r="A438" s="4">
        <v>1000419</v>
      </c>
      <c r="B438" s="4" t="s">
        <v>10009</v>
      </c>
      <c r="C438" s="7">
        <v>201143880</v>
      </c>
      <c r="D438" s="8">
        <v>53</v>
      </c>
      <c r="E438" s="4" t="s">
        <v>59</v>
      </c>
      <c r="F438" s="4">
        <v>1002023</v>
      </c>
      <c r="G438" s="4">
        <v>24</v>
      </c>
      <c r="H438" s="4">
        <v>0</v>
      </c>
      <c r="I438" s="4" t="str">
        <f t="shared" si="6"/>
        <v>A1</v>
      </c>
      <c r="J438" s="4" t="s">
        <v>10468</v>
      </c>
      <c r="K438" s="4" t="s">
        <v>10469</v>
      </c>
      <c r="L438" s="9">
        <v>44468</v>
      </c>
      <c r="M438" s="9">
        <v>45194</v>
      </c>
      <c r="N438" s="10" t="s">
        <v>776</v>
      </c>
      <c r="O438" s="4">
        <v>2000</v>
      </c>
      <c r="P438" s="4">
        <v>1653.11</v>
      </c>
      <c r="Q438" s="4">
        <v>23</v>
      </c>
      <c r="R438" s="4" t="s">
        <v>10994</v>
      </c>
      <c r="S438" s="4" t="s">
        <v>11003</v>
      </c>
      <c r="T438" s="4" t="str">
        <f>VLOOKUP(A438,'REPORTE'!$A$1:$AG$1961,19,0)</f>
        <v>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v>
      </c>
      <c r="U438" s="4" t="str">
        <f>VLOOKUP(A438,'REPORTE'!$A$1:$AG$1961,20,0)</f>
        <v>Producción de obras y aluminio</v>
      </c>
      <c r="V438" s="4">
        <v>1000482</v>
      </c>
      <c r="W438" s="4" t="s">
        <v>11194</v>
      </c>
      <c r="X438" s="4" t="s">
        <v>11846</v>
      </c>
      <c r="Y438" s="4" t="s">
        <v>12072</v>
      </c>
      <c r="Z438" s="4" t="s">
        <v>12288</v>
      </c>
      <c r="AA438" s="4" t="s">
        <v>4384</v>
      </c>
      <c r="AB438" s="4" t="str">
        <f>VLOOKUP(A438,'REPORTE'!$A$1:$AG$1961,5,0)</f>
        <v>ECUATORIANO(A)</v>
      </c>
      <c r="AC438" s="4" t="str">
        <f>VLOOKUP(A438,'REPORTE'!$A$1:$AG$1961,30,0)</f>
        <v>Primaria</v>
      </c>
      <c r="AD438" s="4" t="str">
        <f>VLOOKUP(A438,'REPORTE'!$A$1:$AG$1961,31,0)</f>
        <v>PICHINCHA</v>
      </c>
      <c r="AE438" s="4" t="str">
        <f>VLOOKUP(A438,'REPORTE'!$A$1:$AG$1961,32,0)</f>
        <v>QUITO</v>
      </c>
      <c r="AF438" s="4" t="str">
        <f>VLOOKUP(A438,'REPORTE'!$A$1:$AG$1961,33,0)</f>
        <v>COTOCOLLAO</v>
      </c>
      <c r="AG438" s="4" t="str">
        <f>VLOOKUP(AF438,PROVINCIAS!$F$1:$G$1171,2,0)</f>
        <v>URBANA</v>
      </c>
    </row>
    <row r="439" spans="1:33" customFormat="1" hidden="1" x14ac:dyDescent="0.45">
      <c r="A439" s="4">
        <v>1001365</v>
      </c>
      <c r="B439" s="4" t="s">
        <v>10010</v>
      </c>
      <c r="C439" s="7">
        <v>1600661415</v>
      </c>
      <c r="D439" s="8">
        <v>27</v>
      </c>
      <c r="E439" s="4" t="s">
        <v>36</v>
      </c>
      <c r="F439" s="4">
        <v>1002022</v>
      </c>
      <c r="G439" s="4">
        <v>12</v>
      </c>
      <c r="H439" s="4">
        <v>0</v>
      </c>
      <c r="I439" s="4" t="str">
        <f t="shared" si="6"/>
        <v>A1</v>
      </c>
      <c r="J439" s="4" t="s">
        <v>10468</v>
      </c>
      <c r="K439" s="4" t="s">
        <v>10469</v>
      </c>
      <c r="L439" s="9">
        <v>44468</v>
      </c>
      <c r="M439" s="9">
        <v>44840</v>
      </c>
      <c r="N439" s="10" t="s">
        <v>776</v>
      </c>
      <c r="O439" s="4">
        <v>1500</v>
      </c>
      <c r="P439" s="4">
        <v>1047.0999999999999</v>
      </c>
      <c r="Q439" s="4">
        <v>23</v>
      </c>
      <c r="R439" s="4" t="s">
        <v>10994</v>
      </c>
      <c r="S439" s="4" t="s">
        <v>11003</v>
      </c>
      <c r="T439" s="4" t="str">
        <f>VLOOKUP(A439,'REPORTE'!$A$1:$AG$1961,19,0)</f>
        <v>Actividades de agentes inmobiliarios neutrales que garantizan el cumplimiento de todas las condiciones de una transacción inmobiliaria (plicas inmobiliarias).</v>
      </c>
      <c r="U439" s="4" t="str">
        <f>VLOOKUP(A439,'REPORTE'!$A$1:$AG$1961,20,0)</f>
        <v xml:space="preserve">Actividades de agentes inmobiliarios neutrales, corredores de seguros, energía électica </v>
      </c>
      <c r="V439" s="4">
        <v>1001442</v>
      </c>
      <c r="W439" s="4" t="s">
        <v>11236</v>
      </c>
      <c r="X439" s="4" t="s">
        <v>11891</v>
      </c>
      <c r="Y439" s="4" t="s">
        <v>12072</v>
      </c>
      <c r="Z439" s="4" t="s">
        <v>12289</v>
      </c>
      <c r="AA439" s="4" t="s">
        <v>74</v>
      </c>
      <c r="AB439" s="4" t="str">
        <f>VLOOKUP(A439,'REPORTE'!$A$1:$AG$1961,5,0)</f>
        <v>ECUATORIANO(A)</v>
      </c>
      <c r="AC439" s="4" t="str">
        <f>VLOOKUP(A439,'REPORTE'!$A$1:$AG$1961,30,0)</f>
        <v>Universitaria</v>
      </c>
      <c r="AD439" s="4" t="str">
        <f>VLOOKUP(A439,'REPORTE'!$A$1:$AG$1961,31,0)</f>
        <v>CHIMBORAZO</v>
      </c>
      <c r="AE439" s="4" t="str">
        <f>VLOOKUP(A439,'REPORTE'!$A$1:$AG$1961,32,0)</f>
        <v>RIOBAMBA</v>
      </c>
      <c r="AF439" s="4" t="str">
        <f>VLOOKUP(A439,'REPORTE'!$A$1:$AG$1961,33,0)</f>
        <v>VELOZ</v>
      </c>
      <c r="AG439" s="4" t="str">
        <f>VLOOKUP(AF439,PROVINCIAS!$F$1:$G$1171,2,0)</f>
        <v>URBANA</v>
      </c>
    </row>
    <row r="440" spans="1:33" customFormat="1" hidden="1" x14ac:dyDescent="0.45">
      <c r="A440" s="4">
        <v>1001472</v>
      </c>
      <c r="B440" s="4" t="s">
        <v>10011</v>
      </c>
      <c r="C440" s="7">
        <v>650486053</v>
      </c>
      <c r="D440" s="8">
        <v>20</v>
      </c>
      <c r="E440" s="4" t="s">
        <v>59</v>
      </c>
      <c r="F440" s="4">
        <v>1002026</v>
      </c>
      <c r="G440" s="4">
        <v>24</v>
      </c>
      <c r="H440" s="4">
        <v>0</v>
      </c>
      <c r="I440" s="4" t="str">
        <f t="shared" si="6"/>
        <v>A1</v>
      </c>
      <c r="J440" s="4" t="s">
        <v>10468</v>
      </c>
      <c r="K440" s="4" t="s">
        <v>10469</v>
      </c>
      <c r="L440" s="9">
        <v>44468</v>
      </c>
      <c r="M440" s="9">
        <v>45193</v>
      </c>
      <c r="N440" s="10" t="s">
        <v>776</v>
      </c>
      <c r="O440" s="4">
        <v>4000</v>
      </c>
      <c r="P440" s="4">
        <v>3294.89</v>
      </c>
      <c r="Q440" s="4">
        <v>21.5</v>
      </c>
      <c r="R440" s="4" t="s">
        <v>10994</v>
      </c>
      <c r="S440" s="4" t="s">
        <v>11019</v>
      </c>
      <c r="T440" s="4" t="str">
        <f>VLOOKUP(A440,'REPORTE'!$A$1:$AG$1961,19,0)</f>
        <v>Transporte de pasajeros por ferrocarriles interurbanos, incluye servicios de coches cama y coches restaurante integrados en los servicios de las compañí­as de ferrocarril.</v>
      </c>
      <c r="U440" s="4" t="str">
        <f>VLOOKUP(A440,'REPORTE'!$A$1:$AG$1961,20,0)</f>
        <v>Transporte terrestre de pasajeros</v>
      </c>
      <c r="V440" s="4">
        <v>1001557</v>
      </c>
      <c r="W440" s="4" t="s">
        <v>11553</v>
      </c>
      <c r="X440" s="4" t="s">
        <v>11835</v>
      </c>
      <c r="Y440" s="4" t="s">
        <v>12072</v>
      </c>
      <c r="Z440" s="4" t="s">
        <v>12290</v>
      </c>
      <c r="AA440" s="4" t="s">
        <v>665</v>
      </c>
      <c r="AB440" s="4" t="str">
        <f>VLOOKUP(A440,'REPORTE'!$A$1:$AG$1961,5,0)</f>
        <v>ECUATORIANO(A)</v>
      </c>
      <c r="AC440" s="4" t="str">
        <f>VLOOKUP(A440,'REPORTE'!$A$1:$AG$1961,30,0)</f>
        <v>Primaria</v>
      </c>
      <c r="AD440" s="4" t="str">
        <f>VLOOKUP(A440,'REPORTE'!$A$1:$AG$1961,31,0)</f>
        <v>CHIMBORAZO</v>
      </c>
      <c r="AE440" s="4" t="str">
        <f>VLOOKUP(A440,'REPORTE'!$A$1:$AG$1961,32,0)</f>
        <v>COLTA</v>
      </c>
      <c r="AF440" s="4" t="str">
        <f>VLOOKUP(A440,'REPORTE'!$A$1:$AG$1961,33,0)</f>
        <v>SICALPA</v>
      </c>
      <c r="AG440" s="4" t="str">
        <f>VLOOKUP(AF440,PROVINCIAS!$F$1:$G$1171,2,0)</f>
        <v>URBANA</v>
      </c>
    </row>
    <row r="441" spans="1:33" customFormat="1" hidden="1" x14ac:dyDescent="0.45">
      <c r="A441" s="4">
        <v>1001513</v>
      </c>
      <c r="B441" s="4" t="s">
        <v>10012</v>
      </c>
      <c r="C441" s="7">
        <v>1709223869</v>
      </c>
      <c r="D441" s="8">
        <v>54</v>
      </c>
      <c r="E441" s="4" t="s">
        <v>36</v>
      </c>
      <c r="F441" s="4">
        <v>1002027</v>
      </c>
      <c r="G441" s="4">
        <v>12</v>
      </c>
      <c r="H441" s="4">
        <v>0</v>
      </c>
      <c r="I441" s="4" t="str">
        <f t="shared" si="6"/>
        <v>A1</v>
      </c>
      <c r="J441" s="4" t="s">
        <v>10468</v>
      </c>
      <c r="K441" s="4" t="s">
        <v>10469</v>
      </c>
      <c r="L441" s="9">
        <v>44468</v>
      </c>
      <c r="M441" s="9">
        <v>44851</v>
      </c>
      <c r="N441" s="10" t="s">
        <v>776</v>
      </c>
      <c r="O441" s="4">
        <v>1100</v>
      </c>
      <c r="P441" s="4">
        <v>768.59</v>
      </c>
      <c r="Q441" s="4">
        <v>18.989999999999998</v>
      </c>
      <c r="R441" s="4" t="s">
        <v>10994</v>
      </c>
      <c r="S441" s="4" t="s">
        <v>11076</v>
      </c>
      <c r="T441" s="4" t="str">
        <f>VLOOKUP(A441,'REPORTE'!$A$1:$AG$1961,19,0)</f>
        <v>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v>
      </c>
      <c r="U441" s="4" t="str">
        <f>VLOOKUP(A441,'REPORTE'!$A$1:$AG$1961,20,0)</f>
        <v>Actividades de administración y funcionamiento</v>
      </c>
      <c r="V441" s="4">
        <v>1001608</v>
      </c>
      <c r="W441" s="4" t="s">
        <v>11279</v>
      </c>
      <c r="X441" s="4" t="s">
        <v>11971</v>
      </c>
      <c r="Y441" s="4" t="s">
        <v>12072</v>
      </c>
      <c r="Z441" s="4" t="s">
        <v>12102</v>
      </c>
      <c r="AA441" s="4" t="s">
        <v>665</v>
      </c>
      <c r="AB441" s="4" t="str">
        <f>VLOOKUP(A441,'REPORTE'!$A$1:$AG$1961,5,0)</f>
        <v>ECUATORIANO(A)</v>
      </c>
      <c r="AC441" s="4" t="str">
        <f>VLOOKUP(A441,'REPORTE'!$A$1:$AG$1961,30,0)</f>
        <v>Secundaria</v>
      </c>
      <c r="AD441" s="4" t="str">
        <f>VLOOKUP(A441,'REPORTE'!$A$1:$AG$1961,31,0)</f>
        <v>PICHINCHA</v>
      </c>
      <c r="AE441" s="4" t="str">
        <f>VLOOKUP(A441,'REPORTE'!$A$1:$AG$1961,32,0)</f>
        <v>QUITO</v>
      </c>
      <c r="AF441" s="4" t="str">
        <f>VLOOKUP(A441,'REPORTE'!$A$1:$AG$1961,33,0)</f>
        <v>CENTRO HISTORICO</v>
      </c>
      <c r="AG441" s="4" t="str">
        <f>VLOOKUP(AF441,PROVINCIAS!$F$1:$G$1171,2,0)</f>
        <v>URBANA</v>
      </c>
    </row>
    <row r="442" spans="1:33" customFormat="1" hidden="1" x14ac:dyDescent="0.45">
      <c r="A442" s="4">
        <v>1000150</v>
      </c>
      <c r="B442" s="4" t="s">
        <v>9714</v>
      </c>
      <c r="C442" s="7">
        <v>1716330954</v>
      </c>
      <c r="D442" s="8">
        <v>68</v>
      </c>
      <c r="E442" s="4" t="s">
        <v>59</v>
      </c>
      <c r="F442" s="4">
        <v>1002029</v>
      </c>
      <c r="G442" s="4">
        <v>24</v>
      </c>
      <c r="H442" s="4">
        <v>0</v>
      </c>
      <c r="I442" s="4" t="str">
        <f t="shared" si="6"/>
        <v>A1</v>
      </c>
      <c r="J442" s="4" t="s">
        <v>10468</v>
      </c>
      <c r="K442" s="4" t="s">
        <v>10469</v>
      </c>
      <c r="L442" s="9">
        <v>44469</v>
      </c>
      <c r="M442" s="9">
        <v>45194</v>
      </c>
      <c r="N442" s="10" t="s">
        <v>776</v>
      </c>
      <c r="O442" s="4">
        <v>5000</v>
      </c>
      <c r="P442" s="4">
        <v>4090.49</v>
      </c>
      <c r="Q442" s="4">
        <v>17.5</v>
      </c>
      <c r="R442" s="4" t="s">
        <v>10994</v>
      </c>
      <c r="S442" s="4" t="s">
        <v>11019</v>
      </c>
      <c r="T442" s="4" t="str">
        <f>VLOOKUP(A442,'REPORTE'!$A$1:$AG$1961,19,0)</f>
        <v>Venta al por mayor de frutas, legumbres y hortalizas.</v>
      </c>
      <c r="U442" s="4" t="str">
        <f>VLOOKUP(A442,'REPORTE'!$A$1:$AG$1961,20,0)</f>
        <v>Venta al por mayor varios</v>
      </c>
      <c r="V442" s="4">
        <v>1000183</v>
      </c>
      <c r="W442" s="4" t="s">
        <v>11550</v>
      </c>
      <c r="X442" s="4" t="s">
        <v>11897</v>
      </c>
      <c r="Y442" s="4" t="s">
        <v>12072</v>
      </c>
      <c r="Z442" s="4" t="s">
        <v>12126</v>
      </c>
      <c r="AA442" s="4" t="s">
        <v>665</v>
      </c>
      <c r="AB442" s="4" t="str">
        <f>VLOOKUP(A442,'REPORTE'!$A$1:$AG$1961,5,0)</f>
        <v>ECUATORIANO(A) INDIGENA</v>
      </c>
      <c r="AC442" s="4" t="str">
        <f>VLOOKUP(A442,'REPORTE'!$A$1:$AG$1961,30,0)</f>
        <v>Secundaria</v>
      </c>
      <c r="AD442" s="4" t="str">
        <f>VLOOKUP(A442,'REPORTE'!$A$1:$AG$1961,31,0)</f>
        <v>CHIMBORAZO</v>
      </c>
      <c r="AE442" s="4" t="str">
        <f>VLOOKUP(A442,'REPORTE'!$A$1:$AG$1961,32,0)</f>
        <v>RIOBAMBA</v>
      </c>
      <c r="AF442" s="4" t="str">
        <f>VLOOKUP(A442,'REPORTE'!$A$1:$AG$1961,33,0)</f>
        <v>YARUQUIES</v>
      </c>
      <c r="AG442" s="4" t="str">
        <f>VLOOKUP(AF442,PROVINCIAS!$F$1:$G$1171,2,0)</f>
        <v>URBANA</v>
      </c>
    </row>
    <row r="443" spans="1:33" customFormat="1" hidden="1" x14ac:dyDescent="0.45">
      <c r="A443" s="4">
        <v>1000150</v>
      </c>
      <c r="B443" s="4" t="s">
        <v>9714</v>
      </c>
      <c r="C443" s="7">
        <v>1716330954</v>
      </c>
      <c r="D443" s="8">
        <v>68</v>
      </c>
      <c r="E443" s="4" t="s">
        <v>59</v>
      </c>
      <c r="F443" s="4">
        <v>1002031</v>
      </c>
      <c r="G443" s="4">
        <v>24</v>
      </c>
      <c r="H443" s="4">
        <v>0</v>
      </c>
      <c r="I443" s="4" t="str">
        <f t="shared" si="6"/>
        <v>A1</v>
      </c>
      <c r="J443" s="4" t="s">
        <v>10468</v>
      </c>
      <c r="K443" s="4" t="s">
        <v>10469</v>
      </c>
      <c r="L443" s="9">
        <v>44469</v>
      </c>
      <c r="M443" s="9">
        <v>45194</v>
      </c>
      <c r="N443" s="10" t="s">
        <v>776</v>
      </c>
      <c r="O443" s="4">
        <v>5000</v>
      </c>
      <c r="P443" s="4">
        <v>4101.05</v>
      </c>
      <c r="Q443" s="4">
        <v>18.989999999999998</v>
      </c>
      <c r="R443" s="4" t="s">
        <v>10994</v>
      </c>
      <c r="S443" s="4" t="s">
        <v>11019</v>
      </c>
      <c r="T443" s="4" t="str">
        <f>VLOOKUP(A443,'REPORTE'!$A$1:$AG$1961,19,0)</f>
        <v>Venta al por mayor de frutas, legumbres y hortalizas.</v>
      </c>
      <c r="U443" s="4" t="str">
        <f>VLOOKUP(A443,'REPORTE'!$A$1:$AG$1961,20,0)</f>
        <v>Venta al por mayor varios</v>
      </c>
      <c r="V443" s="4">
        <v>1000183</v>
      </c>
      <c r="W443" s="4" t="s">
        <v>11650</v>
      </c>
      <c r="X443" s="4" t="s">
        <v>11897</v>
      </c>
      <c r="Y443" s="4" t="s">
        <v>12072</v>
      </c>
      <c r="Z443" s="4" t="s">
        <v>12126</v>
      </c>
      <c r="AA443" s="4" t="s">
        <v>665</v>
      </c>
      <c r="AB443" s="4" t="str">
        <f>VLOOKUP(A443,'REPORTE'!$A$1:$AG$1961,5,0)</f>
        <v>ECUATORIANO(A) INDIGENA</v>
      </c>
      <c r="AC443" s="4" t="str">
        <f>VLOOKUP(A443,'REPORTE'!$A$1:$AG$1961,30,0)</f>
        <v>Secundaria</v>
      </c>
      <c r="AD443" s="4" t="str">
        <f>VLOOKUP(A443,'REPORTE'!$A$1:$AG$1961,31,0)</f>
        <v>CHIMBORAZO</v>
      </c>
      <c r="AE443" s="4" t="str">
        <f>VLOOKUP(A443,'REPORTE'!$A$1:$AG$1961,32,0)</f>
        <v>RIOBAMBA</v>
      </c>
      <c r="AF443" s="4" t="str">
        <f>VLOOKUP(A443,'REPORTE'!$A$1:$AG$1961,33,0)</f>
        <v>YARUQUIES</v>
      </c>
      <c r="AG443" s="4" t="str">
        <f>VLOOKUP(AF443,PROVINCIAS!$F$1:$G$1171,2,0)</f>
        <v>URBANA</v>
      </c>
    </row>
    <row r="444" spans="1:33" customFormat="1" hidden="1" x14ac:dyDescent="0.45">
      <c r="A444" s="4">
        <v>1000234</v>
      </c>
      <c r="B444" s="4" t="s">
        <v>9643</v>
      </c>
      <c r="C444" s="7">
        <v>1716044928</v>
      </c>
      <c r="D444" s="8">
        <v>39</v>
      </c>
      <c r="E444" s="4" t="s">
        <v>36</v>
      </c>
      <c r="F444" s="4">
        <v>1002028</v>
      </c>
      <c r="G444" s="4">
        <v>1</v>
      </c>
      <c r="H444" s="4">
        <v>0</v>
      </c>
      <c r="I444" s="4" t="str">
        <f t="shared" si="6"/>
        <v>A1</v>
      </c>
      <c r="J444" s="4" t="s">
        <v>10468</v>
      </c>
      <c r="K444" s="4" t="s">
        <v>10469</v>
      </c>
      <c r="L444" s="9">
        <v>44469</v>
      </c>
      <c r="M444" s="9">
        <v>44555</v>
      </c>
      <c r="N444" s="10" t="s">
        <v>776</v>
      </c>
      <c r="O444" s="4">
        <v>75</v>
      </c>
      <c r="P444" s="4">
        <v>75</v>
      </c>
      <c r="Q444" s="4">
        <v>23</v>
      </c>
      <c r="R444" s="4" t="s">
        <v>10994</v>
      </c>
      <c r="S444" s="4" t="s">
        <v>11014</v>
      </c>
      <c r="T444" s="4" t="str">
        <f>VLOOKUP(A444,'REPORTE'!$A$1:$AG$1961,19,0)</f>
        <v>Venta al por mayor de combustibles lí­quidos nafta, gasolina, biocombustible incluye grasas, lubricantes y aceites, gases licuados de petróleo, butano y propano.</v>
      </c>
      <c r="U444" s="4" t="str">
        <f>VLOOKUP(A444,'REPORTE'!$A$1:$AG$1961,20,0)</f>
        <v>Venta al por mayor varios</v>
      </c>
      <c r="V444" s="4">
        <v>1000298</v>
      </c>
      <c r="W444" s="4" t="s">
        <v>11150</v>
      </c>
      <c r="X444" s="4" t="s">
        <v>11859</v>
      </c>
      <c r="Y444" s="4" t="s">
        <v>12072</v>
      </c>
      <c r="Z444" s="4" t="s">
        <v>11150</v>
      </c>
      <c r="AA444" s="4" t="s">
        <v>665</v>
      </c>
      <c r="AB444" s="4" t="str">
        <f>VLOOKUP(A444,'REPORTE'!$A$1:$AG$1961,5,0)</f>
        <v>ECUATORIANO(A)</v>
      </c>
      <c r="AC444" s="4" t="str">
        <f>VLOOKUP(A444,'REPORTE'!$A$1:$AG$1961,30,0)</f>
        <v>Primaria</v>
      </c>
      <c r="AD444" s="4" t="str">
        <f>VLOOKUP(A444,'REPORTE'!$A$1:$AG$1961,31,0)</f>
        <v>PICHINCHA</v>
      </c>
      <c r="AE444" s="4" t="str">
        <f>VLOOKUP(A444,'REPORTE'!$A$1:$AG$1961,32,0)</f>
        <v>QUITO</v>
      </c>
      <c r="AF444" s="4" t="str">
        <f>VLOOKUP(A444,'REPORTE'!$A$1:$AG$1961,33,0)</f>
        <v>COTOCOLLAO</v>
      </c>
      <c r="AG444" s="4" t="str">
        <f>VLOOKUP(AF444,PROVINCIAS!$F$1:$G$1171,2,0)</f>
        <v>URBANA</v>
      </c>
    </row>
    <row r="445" spans="1:33" customFormat="1" hidden="1" x14ac:dyDescent="0.45">
      <c r="A445" s="4">
        <v>1000737</v>
      </c>
      <c r="B445" s="4" t="s">
        <v>10013</v>
      </c>
      <c r="C445" s="7">
        <v>1716621352</v>
      </c>
      <c r="D445" s="8">
        <v>39</v>
      </c>
      <c r="E445" s="4" t="s">
        <v>36</v>
      </c>
      <c r="F445" s="4">
        <v>1002036</v>
      </c>
      <c r="G445" s="4">
        <v>12</v>
      </c>
      <c r="H445" s="4">
        <v>76</v>
      </c>
      <c r="I445" s="4" t="str">
        <f t="shared" si="6"/>
        <v>B2</v>
      </c>
      <c r="J445" s="4" t="s">
        <v>10468</v>
      </c>
      <c r="K445" s="4" t="s">
        <v>10469</v>
      </c>
      <c r="L445" s="9">
        <v>44469</v>
      </c>
      <c r="M445" s="9">
        <v>44849</v>
      </c>
      <c r="N445" s="9">
        <v>44545</v>
      </c>
      <c r="O445" s="4">
        <v>480</v>
      </c>
      <c r="P445" s="4">
        <v>422.06</v>
      </c>
      <c r="Q445" s="4">
        <v>23</v>
      </c>
      <c r="R445" s="4" t="s">
        <v>10993</v>
      </c>
      <c r="S445" s="4" t="s">
        <v>348</v>
      </c>
      <c r="T445" s="4" t="str">
        <f>VLOOKUP(A445,'REPORTE'!$A$1:$AG$1961,19,0)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445" s="4" t="str">
        <f>VLOOKUP(A445,'REPORTE'!$A$1:$AG$1961,20,0)</f>
        <v>Preparación, producción y recolección</v>
      </c>
      <c r="V445" s="4">
        <v>1000808</v>
      </c>
      <c r="W445" s="4" t="s">
        <v>11280</v>
      </c>
      <c r="X445" s="4" t="s">
        <v>11854</v>
      </c>
      <c r="Y445" s="4" t="s">
        <v>12072</v>
      </c>
      <c r="Z445" s="4" t="s">
        <v>11150</v>
      </c>
      <c r="AA445" s="4" t="s">
        <v>665</v>
      </c>
      <c r="AB445" s="4" t="str">
        <f>VLOOKUP(A445,'REPORTE'!$A$1:$AG$1961,5,0)</f>
        <v>ECUATORIANO(A)</v>
      </c>
      <c r="AC445" s="4" t="str">
        <f>VLOOKUP(A445,'REPORTE'!$A$1:$AG$1961,30,0)</f>
        <v>Primaria</v>
      </c>
      <c r="AD445" s="4" t="str">
        <f>VLOOKUP(A445,'REPORTE'!$A$1:$AG$1961,31,0)</f>
        <v>PICHINCHA</v>
      </c>
      <c r="AE445" s="4" t="str">
        <f>VLOOKUP(A445,'REPORTE'!$A$1:$AG$1961,32,0)</f>
        <v>QUITO</v>
      </c>
      <c r="AF445" s="4" t="str">
        <f>VLOOKUP(A445,'REPORTE'!$A$1:$AG$1961,33,0)</f>
        <v>CHIMBACALLE</v>
      </c>
      <c r="AG445" s="4" t="str">
        <f>VLOOKUP(AF445,PROVINCIAS!$F$1:$G$1171,2,0)</f>
        <v>URBANA</v>
      </c>
    </row>
    <row r="446" spans="1:33" customFormat="1" hidden="1" x14ac:dyDescent="0.45">
      <c r="A446" s="4">
        <v>1000866</v>
      </c>
      <c r="B446" s="4" t="s">
        <v>10014</v>
      </c>
      <c r="C446" s="7">
        <v>1727061218</v>
      </c>
      <c r="D446" s="8">
        <v>37</v>
      </c>
      <c r="E446" s="4" t="s">
        <v>36</v>
      </c>
      <c r="F446" s="4">
        <v>1002032</v>
      </c>
      <c r="G446" s="4">
        <v>18</v>
      </c>
      <c r="H446" s="4">
        <v>0</v>
      </c>
      <c r="I446" s="4" t="str">
        <f t="shared" si="6"/>
        <v>A1</v>
      </c>
      <c r="J446" s="4" t="s">
        <v>10468</v>
      </c>
      <c r="K446" s="4" t="s">
        <v>10469</v>
      </c>
      <c r="L446" s="9">
        <v>44469</v>
      </c>
      <c r="M446" s="9">
        <v>45010</v>
      </c>
      <c r="N446" s="10" t="s">
        <v>776</v>
      </c>
      <c r="O446" s="4">
        <v>1500</v>
      </c>
      <c r="P446" s="4">
        <v>1130.7</v>
      </c>
      <c r="Q446" s="4">
        <v>23</v>
      </c>
      <c r="R446" s="4" t="s">
        <v>10994</v>
      </c>
      <c r="S446" s="4" t="s">
        <v>11007</v>
      </c>
      <c r="T446" s="4" t="str">
        <f>VLOOKUP(A446,'REPORTE'!$A$1:$AG$1961,19,0)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446" s="4" t="str">
        <f>VLOOKUP(A446,'REPORTE'!$A$1:$AG$1961,20,0)</f>
        <v xml:space="preserve">Actividades varias </v>
      </c>
      <c r="V446" s="4">
        <v>1000936</v>
      </c>
      <c r="W446" s="4" t="s">
        <v>11166</v>
      </c>
      <c r="X446" s="4" t="s">
        <v>11940</v>
      </c>
      <c r="Y446" s="4" t="s">
        <v>12072</v>
      </c>
      <c r="Z446" s="4" t="s">
        <v>12198</v>
      </c>
      <c r="AA446" s="4" t="s">
        <v>665</v>
      </c>
      <c r="AB446" s="4" t="str">
        <f>VLOOKUP(A446,'REPORTE'!$A$1:$AG$1961,5,0)</f>
        <v>ECUATORIANO(A)</v>
      </c>
      <c r="AC446" s="4" t="str">
        <f>VLOOKUP(A446,'REPORTE'!$A$1:$AG$1961,30,0)</f>
        <v>Secundaria</v>
      </c>
      <c r="AD446" s="4" t="str">
        <f>VLOOKUP(A446,'REPORTE'!$A$1:$AG$1961,31,0)</f>
        <v>PICHINCHA</v>
      </c>
      <c r="AE446" s="4" t="str">
        <f>VLOOKUP(A446,'REPORTE'!$A$1:$AG$1961,32,0)</f>
        <v>QUITO</v>
      </c>
      <c r="AF446" s="4" t="str">
        <f>VLOOKUP(A446,'REPORTE'!$A$1:$AG$1961,33,0)</f>
        <v>NONO</v>
      </c>
      <c r="AG446" s="4" t="str">
        <f>VLOOKUP(AF446,PROVINCIAS!$F$1:$G$1171,2,0)</f>
        <v>RURAL</v>
      </c>
    </row>
    <row r="447" spans="1:33" customFormat="1" hidden="1" x14ac:dyDescent="0.45">
      <c r="A447" s="4">
        <v>1000955</v>
      </c>
      <c r="B447" s="4" t="s">
        <v>10015</v>
      </c>
      <c r="C447" s="7">
        <v>605141282</v>
      </c>
      <c r="D447" s="8">
        <v>22</v>
      </c>
      <c r="E447" s="4" t="s">
        <v>59</v>
      </c>
      <c r="F447" s="4">
        <v>1002035</v>
      </c>
      <c r="G447" s="4">
        <v>36</v>
      </c>
      <c r="H447" s="4">
        <v>81</v>
      </c>
      <c r="I447" s="4" t="str">
        <f t="shared" si="6"/>
        <v>B2</v>
      </c>
      <c r="J447" s="4" t="s">
        <v>10468</v>
      </c>
      <c r="K447" s="4" t="s">
        <v>10469</v>
      </c>
      <c r="L447" s="9">
        <v>44469</v>
      </c>
      <c r="M447" s="9">
        <v>45575</v>
      </c>
      <c r="N447" s="9">
        <v>44540</v>
      </c>
      <c r="O447" s="4">
        <v>4130</v>
      </c>
      <c r="P447" s="4">
        <v>4074.61</v>
      </c>
      <c r="Q447" s="4">
        <v>21.5</v>
      </c>
      <c r="R447" s="4" t="s">
        <v>10993</v>
      </c>
      <c r="S447" s="4" t="s">
        <v>11019</v>
      </c>
      <c r="T447" s="4" t="str">
        <f>VLOOKUP(A447,'REPORTE'!$A$1:$AG$1961,19,0)</f>
        <v>Venta al por menor de frutas, legumbres y hortalizas frescas o en conserva en establecimientos especializados.</v>
      </c>
      <c r="U447" s="4" t="str">
        <f>VLOOKUP(A447,'REPORTE'!$A$1:$AG$1961,20,0)</f>
        <v>Venta al por menor varios</v>
      </c>
      <c r="V447" s="4">
        <v>1001025</v>
      </c>
      <c r="W447" s="4" t="s">
        <v>11651</v>
      </c>
      <c r="X447" s="4" t="s">
        <v>11916</v>
      </c>
      <c r="Y447" s="4" t="s">
        <v>12072</v>
      </c>
      <c r="Z447" s="4" t="s">
        <v>12111</v>
      </c>
      <c r="AA447" s="4" t="s">
        <v>4384</v>
      </c>
      <c r="AB447" s="4" t="str">
        <f>VLOOKUP(A447,'REPORTE'!$A$1:$AG$1961,5,0)</f>
        <v>ECUATORIANO(A)</v>
      </c>
      <c r="AC447" s="4" t="str">
        <f>VLOOKUP(A447,'REPORTE'!$A$1:$AG$1961,30,0)</f>
        <v>Secundaria</v>
      </c>
      <c r="AD447" s="4" t="str">
        <f>VLOOKUP(A447,'REPORTE'!$A$1:$AG$1961,31,0)</f>
        <v>CHIMBORAZO</v>
      </c>
      <c r="AE447" s="4" t="str">
        <f>VLOOKUP(A447,'REPORTE'!$A$1:$AG$1961,32,0)</f>
        <v>RIOBAMBA</v>
      </c>
      <c r="AF447" s="4" t="str">
        <f>VLOOKUP(A447,'REPORTE'!$A$1:$AG$1961,33,0)</f>
        <v>VELOZ</v>
      </c>
      <c r="AG447" s="4" t="str">
        <f>VLOOKUP(AF447,PROVINCIAS!$F$1:$G$1171,2,0)</f>
        <v>URBANA</v>
      </c>
    </row>
    <row r="448" spans="1:33" customFormat="1" hidden="1" x14ac:dyDescent="0.45">
      <c r="A448" s="4">
        <v>1001515</v>
      </c>
      <c r="B448" s="4" t="s">
        <v>10016</v>
      </c>
      <c r="C448" s="7">
        <v>1712652898</v>
      </c>
      <c r="D448" s="8">
        <v>45</v>
      </c>
      <c r="E448" s="4" t="s">
        <v>36</v>
      </c>
      <c r="F448" s="4">
        <v>1002034</v>
      </c>
      <c r="G448" s="4">
        <v>24</v>
      </c>
      <c r="H448" s="4">
        <v>0</v>
      </c>
      <c r="I448" s="4" t="str">
        <f t="shared" si="6"/>
        <v>A1</v>
      </c>
      <c r="J448" s="4" t="s">
        <v>10468</v>
      </c>
      <c r="K448" s="4" t="s">
        <v>10469</v>
      </c>
      <c r="L448" s="9">
        <v>44469</v>
      </c>
      <c r="M448" s="9">
        <v>45209</v>
      </c>
      <c r="N448" s="10" t="s">
        <v>776</v>
      </c>
      <c r="O448" s="4">
        <v>3300</v>
      </c>
      <c r="P448" s="4">
        <v>2869.38</v>
      </c>
      <c r="Q448" s="4">
        <v>21.5</v>
      </c>
      <c r="R448" s="4" t="s">
        <v>10994</v>
      </c>
      <c r="S448" s="4" t="s">
        <v>11478</v>
      </c>
      <c r="T448" s="4" t="str">
        <f>VLOOKUP(A448,'REPORTE'!$A$1:$AG$1961,19,0)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48" s="4" t="str">
        <f>VLOOKUP(A448,'REPORTE'!$A$1:$AG$1961,20,0)</f>
        <v>Actividades Turísticas</v>
      </c>
      <c r="V448" s="4">
        <v>1001610</v>
      </c>
      <c r="W448" s="4" t="s">
        <v>11652</v>
      </c>
      <c r="X448" s="4" t="s">
        <v>11912</v>
      </c>
      <c r="Y448" s="4" t="s">
        <v>12072</v>
      </c>
      <c r="Z448" s="4" t="s">
        <v>12291</v>
      </c>
      <c r="AA448" s="4" t="s">
        <v>665</v>
      </c>
      <c r="AB448" s="4" t="str">
        <f>VLOOKUP(A448,'REPORTE'!$A$1:$AG$1961,5,0)</f>
        <v>ECUATORIANO(A)</v>
      </c>
      <c r="AC448" s="4" t="str">
        <f>VLOOKUP(A448,'REPORTE'!$A$1:$AG$1961,30,0)</f>
        <v>Secundaria</v>
      </c>
      <c r="AD448" s="4" t="str">
        <f>VLOOKUP(A448,'REPORTE'!$A$1:$AG$1961,31,0)</f>
        <v>PICHINCHA</v>
      </c>
      <c r="AE448" s="4" t="str">
        <f>VLOOKUP(A448,'REPORTE'!$A$1:$AG$1961,32,0)</f>
        <v>QUITO</v>
      </c>
      <c r="AF448" s="4" t="str">
        <f>VLOOKUP(A448,'REPORTE'!$A$1:$AG$1961,33,0)</f>
        <v>CENTRO HISTORICO</v>
      </c>
      <c r="AG448" s="4" t="str">
        <f>VLOOKUP(AF448,PROVINCIAS!$F$1:$G$1171,2,0)</f>
        <v>URBANA</v>
      </c>
    </row>
    <row r="449" spans="1:33" x14ac:dyDescent="0.45">
      <c r="A449" s="77">
        <v>1000592</v>
      </c>
      <c r="B449" s="77" t="s">
        <v>9701</v>
      </c>
      <c r="C449" s="78">
        <v>603903659</v>
      </c>
      <c r="D449" s="79">
        <v>40</v>
      </c>
      <c r="E449" s="77" t="s">
        <v>59</v>
      </c>
      <c r="F449" s="77">
        <v>1002040</v>
      </c>
      <c r="G449" s="77">
        <v>24</v>
      </c>
      <c r="H449" s="77">
        <v>45</v>
      </c>
      <c r="I449" s="77" t="str">
        <f t="shared" si="6"/>
        <v>A3</v>
      </c>
      <c r="J449" s="77" t="s">
        <v>10466</v>
      </c>
      <c r="K449" s="77" t="s">
        <v>10467</v>
      </c>
      <c r="L449" s="80">
        <v>44470</v>
      </c>
      <c r="M449" s="80">
        <v>45214</v>
      </c>
      <c r="N449" s="80">
        <v>44576</v>
      </c>
      <c r="O449" s="77">
        <v>1000</v>
      </c>
      <c r="P449" s="77">
        <v>932.93</v>
      </c>
      <c r="Q449" s="77">
        <v>14</v>
      </c>
      <c r="R449" s="77" t="s">
        <v>10995</v>
      </c>
      <c r="S449" s="77" t="s">
        <v>11000</v>
      </c>
      <c r="T449" s="77" t="str">
        <f>VLOOKUP(A449,'REPORTE'!$A$1:$AG$1961,19,0)</f>
        <v>Venta al por menor de frutas, legumbres y hortalizas frescas o en conserva en establecimientos especializados.</v>
      </c>
      <c r="U449" s="77" t="str">
        <f>VLOOKUP(A449,'REPORTE'!$A$1:$AG$1961,20,0)</f>
        <v>Venta al por menor varios</v>
      </c>
      <c r="V449" s="77">
        <v>1000663</v>
      </c>
      <c r="W449" s="77" t="s">
        <v>11281</v>
      </c>
      <c r="X449" s="77" t="s">
        <v>11859</v>
      </c>
      <c r="Y449" s="77" t="s">
        <v>12072</v>
      </c>
      <c r="Z449" s="77" t="s">
        <v>11150</v>
      </c>
      <c r="AA449" s="77" t="s">
        <v>665</v>
      </c>
      <c r="AB449" s="77" t="str">
        <f>VLOOKUP(A449,'REPORTE'!$A$1:$AG$1961,5,0)</f>
        <v>ECUATORIANO(A) INDIGENA</v>
      </c>
      <c r="AC449" s="77" t="str">
        <f>VLOOKUP(A449,'REPORTE'!$A$1:$AG$1961,30,0)</f>
        <v>Secundaria</v>
      </c>
      <c r="AD449" s="77" t="str">
        <f>VLOOKUP(A449,'REPORTE'!$A$1:$AG$1961,31,0)</f>
        <v>CHIMBORAZO</v>
      </c>
      <c r="AE449" s="77" t="str">
        <f>VLOOKUP(A449,'REPORTE'!$A$1:$AG$1961,32,0)</f>
        <v>RIOBAMBA</v>
      </c>
      <c r="AF449" s="77" t="str">
        <f>VLOOKUP(A449,'REPORTE'!$A$1:$AG$1961,33,0)</f>
        <v>YARUQUIES</v>
      </c>
      <c r="AG449" s="77" t="str">
        <f>VLOOKUP(AF449,PROVINCIAS!$F$1:$G$1171,2,0)</f>
        <v>URBANA</v>
      </c>
    </row>
    <row r="450" spans="1:33" customFormat="1" hidden="1" x14ac:dyDescent="0.45">
      <c r="A450" s="4">
        <v>1001499</v>
      </c>
      <c r="B450" s="4" t="s">
        <v>10017</v>
      </c>
      <c r="C450" s="7">
        <v>1750107730</v>
      </c>
      <c r="D450" s="8">
        <v>22</v>
      </c>
      <c r="E450" s="4" t="s">
        <v>36</v>
      </c>
      <c r="F450" s="4">
        <v>1002039</v>
      </c>
      <c r="G450" s="4">
        <v>18</v>
      </c>
      <c r="H450" s="4">
        <v>0</v>
      </c>
      <c r="I450" s="4" t="str">
        <f t="shared" si="6"/>
        <v>A1</v>
      </c>
      <c r="J450" s="4" t="s">
        <v>10468</v>
      </c>
      <c r="K450" s="4" t="s">
        <v>10469</v>
      </c>
      <c r="L450" s="9">
        <v>44470</v>
      </c>
      <c r="M450" s="9">
        <v>45041</v>
      </c>
      <c r="N450" s="10" t="s">
        <v>776</v>
      </c>
      <c r="O450" s="4">
        <v>1500</v>
      </c>
      <c r="P450" s="4">
        <v>1236.74</v>
      </c>
      <c r="Q450" s="4">
        <v>23</v>
      </c>
      <c r="R450" s="4" t="s">
        <v>10994</v>
      </c>
      <c r="S450" s="4" t="s">
        <v>11021</v>
      </c>
      <c r="T450" s="4" t="str">
        <f>VLOOKUP(A450,'REPORTE'!$A$1:$AG$1961,19,0)</f>
        <v>Actividades de alquiler de automóviles privados con conductor.</v>
      </c>
      <c r="U450" s="4" t="str">
        <f>VLOOKUP(A450,'REPORTE'!$A$1:$AG$1961,20,0)</f>
        <v>Actividades de alquiler con fines operativos de automóviles</v>
      </c>
      <c r="V450" s="4">
        <v>1001593</v>
      </c>
      <c r="W450" s="4" t="s">
        <v>11166</v>
      </c>
      <c r="X450" s="4" t="s">
        <v>11900</v>
      </c>
      <c r="Y450" s="4" t="s">
        <v>12072</v>
      </c>
      <c r="Z450" s="4" t="s">
        <v>12292</v>
      </c>
      <c r="AA450" s="4" t="s">
        <v>665</v>
      </c>
      <c r="AB450" s="4" t="str">
        <f>VLOOKUP(A450,'REPORTE'!$A$1:$AG$1961,5,0)</f>
        <v>ECUATORIANO(A)</v>
      </c>
      <c r="AC450" s="4" t="str">
        <f>VLOOKUP(A450,'REPORTE'!$A$1:$AG$1961,30,0)</f>
        <v>Secundaria</v>
      </c>
      <c r="AD450" s="4" t="str">
        <f>VLOOKUP(A450,'REPORTE'!$A$1:$AG$1961,31,0)</f>
        <v>PICHINCHA</v>
      </c>
      <c r="AE450" s="4" t="str">
        <f>VLOOKUP(A450,'REPORTE'!$A$1:$AG$1961,32,0)</f>
        <v>QUITO</v>
      </c>
      <c r="AF450" s="4" t="str">
        <f>VLOOKUP(A450,'REPORTE'!$A$1:$AG$1961,33,0)</f>
        <v>COCHAPAMBA</v>
      </c>
      <c r="AG450" s="4" t="str">
        <f>VLOOKUP(AF450,PROVINCIAS!$F$1:$G$1171,2,0)</f>
        <v>RURAL</v>
      </c>
    </row>
    <row r="451" spans="1:33" customFormat="1" hidden="1" x14ac:dyDescent="0.45">
      <c r="A451" s="4">
        <v>1001517</v>
      </c>
      <c r="B451" s="4" t="s">
        <v>10018</v>
      </c>
      <c r="C451" s="7">
        <v>1719051235</v>
      </c>
      <c r="D451" s="8">
        <v>36</v>
      </c>
      <c r="E451" s="4" t="s">
        <v>59</v>
      </c>
      <c r="F451" s="4">
        <v>1002041</v>
      </c>
      <c r="G451" s="4">
        <v>18</v>
      </c>
      <c r="H451" s="4">
        <v>0</v>
      </c>
      <c r="I451" s="4" t="str">
        <f t="shared" ref="I451:I514" si="7">+IF(H451&lt;=5,"A1",IF(H451&lt;=30,"A2",IF(H451&lt;=60,"A3",IF(H451&lt;=75,"B1",IF(H451&lt;=90,"B2",IF(H451&lt;=120,"C1",IF(H451&lt;=150,"C2",IF(H451&lt;=180,"D","E"))))))))</f>
        <v>A1</v>
      </c>
      <c r="J451" s="4" t="s">
        <v>10468</v>
      </c>
      <c r="K451" s="4" t="s">
        <v>10469</v>
      </c>
      <c r="L451" s="9">
        <v>44470</v>
      </c>
      <c r="M451" s="9">
        <v>45021</v>
      </c>
      <c r="N451" s="10" t="s">
        <v>776</v>
      </c>
      <c r="O451" s="4">
        <v>2000</v>
      </c>
      <c r="P451" s="4">
        <v>1621.74</v>
      </c>
      <c r="Q451" s="4">
        <v>23</v>
      </c>
      <c r="R451" s="4" t="s">
        <v>10994</v>
      </c>
      <c r="S451" s="4" t="s">
        <v>11077</v>
      </c>
      <c r="T451" s="4" t="str">
        <f>VLOOKUP(A451,'REPORTE'!$A$1:$AG$1961,19,0)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51" s="4" t="str">
        <f>VLOOKUP(A451,'REPORTE'!$A$1:$AG$1961,20,0)</f>
        <v>Actividades Turísticas</v>
      </c>
      <c r="V451" s="4">
        <v>1001612</v>
      </c>
      <c r="W451" s="4" t="s">
        <v>11169</v>
      </c>
      <c r="X451" s="4" t="s">
        <v>11888</v>
      </c>
      <c r="Y451" s="4" t="s">
        <v>12072</v>
      </c>
      <c r="Z451" s="4" t="s">
        <v>12293</v>
      </c>
      <c r="AA451" s="4" t="s">
        <v>665</v>
      </c>
      <c r="AB451" s="4" t="str">
        <f>VLOOKUP(A451,'REPORTE'!$A$1:$AG$1961,5,0)</f>
        <v>ECUATORIANO(A)</v>
      </c>
      <c r="AC451" s="4" t="str">
        <f>VLOOKUP(A451,'REPORTE'!$A$1:$AG$1961,30,0)</f>
        <v>Primaria</v>
      </c>
      <c r="AD451" s="4" t="str">
        <f>VLOOKUP(A451,'REPORTE'!$A$1:$AG$1961,31,0)</f>
        <v>PICHINCHA</v>
      </c>
      <c r="AE451" s="4" t="str">
        <f>VLOOKUP(A451,'REPORTE'!$A$1:$AG$1961,32,0)</f>
        <v>QUITO</v>
      </c>
      <c r="AF451" s="4" t="str">
        <f>VLOOKUP(A451,'REPORTE'!$A$1:$AG$1961,33,0)</f>
        <v>CHIMBACALLE</v>
      </c>
      <c r="AG451" s="4" t="str">
        <f>VLOOKUP(AF451,PROVINCIAS!$F$1:$G$1171,2,0)</f>
        <v>URBANA</v>
      </c>
    </row>
    <row r="452" spans="1:33" customFormat="1" hidden="1" x14ac:dyDescent="0.45">
      <c r="A452" s="4">
        <v>1001518</v>
      </c>
      <c r="B452" s="4" t="s">
        <v>10019</v>
      </c>
      <c r="C452" s="7">
        <v>1723437826</v>
      </c>
      <c r="D452" s="8">
        <v>30</v>
      </c>
      <c r="E452" s="4" t="s">
        <v>36</v>
      </c>
      <c r="F452" s="4">
        <v>1002037</v>
      </c>
      <c r="G452" s="4">
        <v>18</v>
      </c>
      <c r="H452" s="4">
        <v>9</v>
      </c>
      <c r="I452" s="4" t="str">
        <f t="shared" si="7"/>
        <v>A2</v>
      </c>
      <c r="J452" s="4" t="s">
        <v>10468</v>
      </c>
      <c r="K452" s="4" t="s">
        <v>10469</v>
      </c>
      <c r="L452" s="9">
        <v>44470</v>
      </c>
      <c r="M452" s="9">
        <v>45036</v>
      </c>
      <c r="N452" s="9">
        <v>44612</v>
      </c>
      <c r="O452" s="4">
        <v>2200</v>
      </c>
      <c r="P452" s="4">
        <v>1908.59</v>
      </c>
      <c r="Q452" s="4">
        <v>21.5</v>
      </c>
      <c r="R452" s="4" t="s">
        <v>10995</v>
      </c>
      <c r="S452" s="4" t="s">
        <v>11479</v>
      </c>
      <c r="T452" s="4" t="str">
        <f>VLOOKUP(A452,'REPORTE'!$A$1:$AG$1961,19,0)</f>
        <v>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v>
      </c>
      <c r="U452" s="4" t="str">
        <f>VLOOKUP(A452,'REPORTE'!$A$1:$AG$1961,20,0)</f>
        <v>Actividades de ayuda a víctimas de desastres</v>
      </c>
      <c r="V452" s="4">
        <v>1001613</v>
      </c>
      <c r="W452" s="4" t="s">
        <v>11653</v>
      </c>
      <c r="X452" s="4" t="s">
        <v>11836</v>
      </c>
      <c r="Y452" s="4" t="s">
        <v>12072</v>
      </c>
      <c r="Z452" s="4" t="s">
        <v>12100</v>
      </c>
      <c r="AA452" s="4" t="s">
        <v>665</v>
      </c>
      <c r="AB452" s="4" t="str">
        <f>VLOOKUP(A452,'REPORTE'!$A$1:$AG$1961,5,0)</f>
        <v>ECUATORIANO(A)</v>
      </c>
      <c r="AC452" s="4" t="str">
        <f>VLOOKUP(A452,'REPORTE'!$A$1:$AG$1961,30,0)</f>
        <v>Primaria</v>
      </c>
      <c r="AD452" s="4" t="str">
        <f>VLOOKUP(A452,'REPORTE'!$A$1:$AG$1961,31,0)</f>
        <v>PICHINCHA</v>
      </c>
      <c r="AE452" s="4" t="str">
        <f>VLOOKUP(A452,'REPORTE'!$A$1:$AG$1961,32,0)</f>
        <v>QUITO</v>
      </c>
      <c r="AF452" s="4" t="str">
        <f>VLOOKUP(A452,'REPORTE'!$A$1:$AG$1961,33,0)</f>
        <v>COTOCOLLAO</v>
      </c>
      <c r="AG452" s="4" t="str">
        <f>VLOOKUP(AF452,PROVINCIAS!$F$1:$G$1171,2,0)</f>
        <v>URBANA</v>
      </c>
    </row>
    <row r="453" spans="1:33" customFormat="1" hidden="1" x14ac:dyDescent="0.45">
      <c r="A453" s="4">
        <v>1000958</v>
      </c>
      <c r="B453" s="4" t="s">
        <v>10020</v>
      </c>
      <c r="C453" s="7">
        <v>1756793822</v>
      </c>
      <c r="D453" s="8">
        <v>62</v>
      </c>
      <c r="E453" s="4" t="s">
        <v>59</v>
      </c>
      <c r="F453" s="4">
        <v>1002043</v>
      </c>
      <c r="G453" s="4">
        <v>36</v>
      </c>
      <c r="H453" s="4">
        <v>0</v>
      </c>
      <c r="I453" s="4" t="str">
        <f t="shared" si="7"/>
        <v>A1</v>
      </c>
      <c r="J453" s="4" t="s">
        <v>10468</v>
      </c>
      <c r="K453" s="4" t="s">
        <v>10469</v>
      </c>
      <c r="L453" s="9">
        <v>44471</v>
      </c>
      <c r="M453" s="9">
        <v>45575</v>
      </c>
      <c r="N453" s="10" t="s">
        <v>776</v>
      </c>
      <c r="O453" s="4">
        <v>3000</v>
      </c>
      <c r="P453" s="4">
        <v>2773.73</v>
      </c>
      <c r="Q453" s="4">
        <v>21.5</v>
      </c>
      <c r="R453" s="4" t="s">
        <v>10994</v>
      </c>
      <c r="S453" s="4" t="s">
        <v>11044</v>
      </c>
      <c r="T453" s="4" t="str">
        <f>VLOOKUP(A453,'REPORTE'!$A$1:$AG$1961,19,0)</f>
        <v>Construcción de obras de ingenierí­a civil relacionadas con: tuberí­as urbanas, construcción de conductos principales y acometidas de redes de distribución de agua sistemas de riego (canales), estaciones de bombeo, depósitos.</v>
      </c>
      <c r="U453" s="4" t="str">
        <f>VLOOKUP(A453,'REPORTE'!$A$1:$AG$1961,20,0)</f>
        <v>Construcción y diseño industrial</v>
      </c>
      <c r="V453" s="4">
        <v>1001028</v>
      </c>
      <c r="W453" s="4" t="s">
        <v>11654</v>
      </c>
      <c r="X453" s="4" t="s">
        <v>11835</v>
      </c>
      <c r="Y453" s="4" t="s">
        <v>12072</v>
      </c>
      <c r="Z453" s="4" t="s">
        <v>12294</v>
      </c>
      <c r="AA453" s="4" t="s">
        <v>665</v>
      </c>
      <c r="AB453" s="4" t="str">
        <f>VLOOKUP(A453,'REPORTE'!$A$1:$AG$1961,5,0)</f>
        <v>CUBANO(A)</v>
      </c>
      <c r="AC453" s="4" t="str">
        <f>VLOOKUP(A453,'REPORTE'!$A$1:$AG$1961,30,0)</f>
        <v>Universitaria</v>
      </c>
      <c r="AD453" s="4" t="str">
        <f>VLOOKUP(A453,'REPORTE'!$A$1:$AG$1961,31,0)</f>
        <v>PICHINCHA</v>
      </c>
      <c r="AE453" s="4" t="str">
        <f>VLOOKUP(A453,'REPORTE'!$A$1:$AG$1961,32,0)</f>
        <v>QUITO</v>
      </c>
      <c r="AF453" s="4" t="str">
        <f>VLOOKUP(A453,'REPORTE'!$A$1:$AG$1961,33,0)</f>
        <v>COMITE DEL PUEBLO</v>
      </c>
      <c r="AG453" s="4" t="str">
        <f>VLOOKUP(AF453,PROVINCIAS!$F$1:$G$1171,2,0)</f>
        <v>URBANA</v>
      </c>
    </row>
    <row r="454" spans="1:33" customFormat="1" hidden="1" x14ac:dyDescent="0.45">
      <c r="A454" s="4">
        <v>1000533</v>
      </c>
      <c r="B454" s="4" t="s">
        <v>10021</v>
      </c>
      <c r="C454" s="7">
        <v>1722486253</v>
      </c>
      <c r="D454" s="8">
        <v>35</v>
      </c>
      <c r="E454" s="4" t="s">
        <v>59</v>
      </c>
      <c r="F454" s="4">
        <v>1002044</v>
      </c>
      <c r="G454" s="4">
        <v>6</v>
      </c>
      <c r="H454" s="4">
        <v>45</v>
      </c>
      <c r="I454" s="4" t="str">
        <f t="shared" si="7"/>
        <v>A3</v>
      </c>
      <c r="J454" s="4" t="s">
        <v>10468</v>
      </c>
      <c r="K454" s="4" t="s">
        <v>10469</v>
      </c>
      <c r="L454" s="9">
        <v>44473</v>
      </c>
      <c r="M454" s="9">
        <v>44666</v>
      </c>
      <c r="N454" s="9">
        <v>44576</v>
      </c>
      <c r="O454" s="4">
        <v>500</v>
      </c>
      <c r="P454" s="4">
        <v>343.13</v>
      </c>
      <c r="Q454" s="4">
        <v>23</v>
      </c>
      <c r="R454" s="4" t="s">
        <v>10995</v>
      </c>
      <c r="S454" s="4" t="s">
        <v>11019</v>
      </c>
      <c r="T454" s="4" t="str">
        <f>VLOOKUP(A454,'REPORTE'!$A$1:$AG$1961,19,0)</f>
        <v>Servicios de taxis.</v>
      </c>
      <c r="U454" s="4" t="str">
        <f>VLOOKUP(A454,'REPORTE'!$A$1:$AG$1961,20,0)</f>
        <v>Servicios Varios</v>
      </c>
      <c r="V454" s="4">
        <v>1000606</v>
      </c>
      <c r="W454" s="4" t="s">
        <v>11258</v>
      </c>
      <c r="X454" s="4" t="s">
        <v>11835</v>
      </c>
      <c r="Y454" s="4" t="s">
        <v>12072</v>
      </c>
      <c r="Z454" s="4" t="s">
        <v>11150</v>
      </c>
      <c r="AA454" s="4" t="s">
        <v>665</v>
      </c>
      <c r="AB454" s="4" t="str">
        <f>VLOOKUP(A454,'REPORTE'!$A$1:$AG$1961,5,0)</f>
        <v>ECUATORIANO(A) INDIGENA</v>
      </c>
      <c r="AC454" s="4" t="str">
        <f>VLOOKUP(A454,'REPORTE'!$A$1:$AG$1961,30,0)</f>
        <v>Primaria</v>
      </c>
      <c r="AD454" s="4" t="str">
        <f>VLOOKUP(A454,'REPORTE'!$A$1:$AG$1961,31,0)</f>
        <v>CHIMBORAZO</v>
      </c>
      <c r="AE454" s="4" t="str">
        <f>VLOOKUP(A454,'REPORTE'!$A$1:$AG$1961,32,0)</f>
        <v>RIOBAMBA</v>
      </c>
      <c r="AF454" s="4" t="str">
        <f>VLOOKUP(A454,'REPORTE'!$A$1:$AG$1961,33,0)</f>
        <v>CACHA (CAB EN MACHANGARA)</v>
      </c>
      <c r="AG454" s="4" t="str">
        <f>VLOOKUP(AF454,PROVINCIAS!$F$1:$G$1171,2,0)</f>
        <v>RURAL</v>
      </c>
    </row>
    <row r="455" spans="1:33" customFormat="1" hidden="1" x14ac:dyDescent="0.45">
      <c r="A455" s="4">
        <v>1000945</v>
      </c>
      <c r="B455" s="4" t="s">
        <v>10022</v>
      </c>
      <c r="C455" s="7">
        <v>1712381613</v>
      </c>
      <c r="D455" s="8">
        <v>45</v>
      </c>
      <c r="E455" s="4" t="s">
        <v>36</v>
      </c>
      <c r="F455" s="4">
        <v>1002048</v>
      </c>
      <c r="G455" s="4">
        <v>24</v>
      </c>
      <c r="H455" s="4">
        <v>0</v>
      </c>
      <c r="I455" s="4" t="str">
        <f t="shared" si="7"/>
        <v>A1</v>
      </c>
      <c r="J455" s="4" t="s">
        <v>10468</v>
      </c>
      <c r="K455" s="4" t="s">
        <v>10469</v>
      </c>
      <c r="L455" s="9">
        <v>44473</v>
      </c>
      <c r="M455" s="9">
        <v>45219</v>
      </c>
      <c r="N455" s="10" t="s">
        <v>776</v>
      </c>
      <c r="O455" s="4">
        <v>5000</v>
      </c>
      <c r="P455" s="4">
        <v>4344.07</v>
      </c>
      <c r="Q455" s="4">
        <v>18.989999999999998</v>
      </c>
      <c r="R455" s="4" t="s">
        <v>10994</v>
      </c>
      <c r="S455" s="4" t="s">
        <v>11009</v>
      </c>
      <c r="T455" s="4" t="str">
        <f>VLOOKUP(A455,'REPORTE'!$A$1:$AG$1961,19,0)</f>
        <v>Venta al por menor de carne y productos cárnicos (incluidos los de aves de corral) en establecimientos especializados.</v>
      </c>
      <c r="U455" s="4" t="str">
        <f>VLOOKUP(A455,'REPORTE'!$A$1:$AG$1961,20,0)</f>
        <v>Venta al por menor varios</v>
      </c>
      <c r="V455" s="4">
        <v>1001015</v>
      </c>
      <c r="W455" s="4" t="s">
        <v>11650</v>
      </c>
      <c r="X455" s="4" t="s">
        <v>11876</v>
      </c>
      <c r="Y455" s="4" t="s">
        <v>12072</v>
      </c>
      <c r="Z455" s="4" t="s">
        <v>12295</v>
      </c>
      <c r="AA455" s="4" t="s">
        <v>665</v>
      </c>
      <c r="AB455" s="4" t="str">
        <f>VLOOKUP(A455,'REPORTE'!$A$1:$AG$1961,5,0)</f>
        <v>ECUATORIANO(A)</v>
      </c>
      <c r="AC455" s="4" t="str">
        <f>VLOOKUP(A455,'REPORTE'!$A$1:$AG$1961,30,0)</f>
        <v>Secundaria</v>
      </c>
      <c r="AD455" s="4" t="str">
        <f>VLOOKUP(A455,'REPORTE'!$A$1:$AG$1961,31,0)</f>
        <v>PICHINCHA</v>
      </c>
      <c r="AE455" s="4" t="str">
        <f>VLOOKUP(A455,'REPORTE'!$A$1:$AG$1961,32,0)</f>
        <v>QUITO</v>
      </c>
      <c r="AF455" s="4" t="str">
        <f>VLOOKUP(A455,'REPORTE'!$A$1:$AG$1961,33,0)</f>
        <v>COTOCOLLAO</v>
      </c>
      <c r="AG455" s="4" t="str">
        <f>VLOOKUP(AF455,PROVINCIAS!$F$1:$G$1171,2,0)</f>
        <v>URBANA</v>
      </c>
    </row>
    <row r="456" spans="1:33" customFormat="1" hidden="1" x14ac:dyDescent="0.45">
      <c r="A456" s="4">
        <v>1001521</v>
      </c>
      <c r="B456" s="4" t="s">
        <v>10023</v>
      </c>
      <c r="C456" s="7">
        <v>1719739763</v>
      </c>
      <c r="D456" s="8">
        <v>33</v>
      </c>
      <c r="E456" s="4" t="s">
        <v>59</v>
      </c>
      <c r="F456" s="4">
        <v>1002049</v>
      </c>
      <c r="G456" s="4">
        <v>24</v>
      </c>
      <c r="H456" s="4">
        <v>0</v>
      </c>
      <c r="I456" s="4" t="str">
        <f t="shared" si="7"/>
        <v>A1</v>
      </c>
      <c r="J456" s="4" t="s">
        <v>10468</v>
      </c>
      <c r="K456" s="4" t="s">
        <v>10469</v>
      </c>
      <c r="L456" s="9">
        <v>44473</v>
      </c>
      <c r="M456" s="9">
        <v>45217</v>
      </c>
      <c r="N456" s="10" t="s">
        <v>776</v>
      </c>
      <c r="O456" s="4">
        <v>3000</v>
      </c>
      <c r="P456" s="4">
        <v>2616.1</v>
      </c>
      <c r="Q456" s="4">
        <v>21.5</v>
      </c>
      <c r="R456" s="4" t="s">
        <v>10994</v>
      </c>
      <c r="S456" s="4" t="s">
        <v>11021</v>
      </c>
      <c r="T456" s="4" t="str">
        <f>VLOOKUP(A456,'REPORTE'!$A$1:$AG$1961,19,0)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56" s="4" t="str">
        <f>VLOOKUP(A456,'REPORTE'!$A$1:$AG$1961,20,0)</f>
        <v>Actividades Turísticas</v>
      </c>
      <c r="V456" s="4">
        <v>1001616</v>
      </c>
      <c r="W456" s="4" t="s">
        <v>11526</v>
      </c>
      <c r="X456" s="4" t="s">
        <v>11891</v>
      </c>
      <c r="Y456" s="4" t="s">
        <v>12072</v>
      </c>
      <c r="Z456" s="4" t="s">
        <v>12296</v>
      </c>
      <c r="AA456" s="4" t="s">
        <v>665</v>
      </c>
      <c r="AB456" s="4" t="str">
        <f>VLOOKUP(A456,'REPORTE'!$A$1:$AG$1961,5,0)</f>
        <v>ECUATORIANO(A)</v>
      </c>
      <c r="AC456" s="4" t="str">
        <f>VLOOKUP(A456,'REPORTE'!$A$1:$AG$1961,30,0)</f>
        <v>Primaria</v>
      </c>
      <c r="AD456" s="4" t="str">
        <f>VLOOKUP(A456,'REPORTE'!$A$1:$AG$1961,31,0)</f>
        <v>PICHINCHA</v>
      </c>
      <c r="AE456" s="4" t="str">
        <f>VLOOKUP(A456,'REPORTE'!$A$1:$AG$1961,32,0)</f>
        <v>QUITO</v>
      </c>
      <c r="AF456" s="4" t="str">
        <f>VLOOKUP(A456,'REPORTE'!$A$1:$AG$1961,33,0)</f>
        <v>CENTRO HISTORICO</v>
      </c>
      <c r="AG456" s="4" t="str">
        <f>VLOOKUP(AF456,PROVINCIAS!$F$1:$G$1171,2,0)</f>
        <v>URBANA</v>
      </c>
    </row>
    <row r="457" spans="1:33" customFormat="1" hidden="1" x14ac:dyDescent="0.45">
      <c r="A457" s="4">
        <v>1001527</v>
      </c>
      <c r="B457" s="4" t="s">
        <v>10024</v>
      </c>
      <c r="C457" s="7">
        <v>1720014701</v>
      </c>
      <c r="D457" s="8">
        <v>39</v>
      </c>
      <c r="E457" s="4" t="s">
        <v>36</v>
      </c>
      <c r="F457" s="4">
        <v>1002052</v>
      </c>
      <c r="G457" s="4">
        <v>18</v>
      </c>
      <c r="H457" s="4">
        <v>9</v>
      </c>
      <c r="I457" s="4" t="str">
        <f t="shared" si="7"/>
        <v>A2</v>
      </c>
      <c r="J457" s="4" t="s">
        <v>10468</v>
      </c>
      <c r="K457" s="4" t="s">
        <v>10469</v>
      </c>
      <c r="L457" s="9">
        <v>44474</v>
      </c>
      <c r="M457" s="9">
        <v>45036</v>
      </c>
      <c r="N457" s="9">
        <v>44612</v>
      </c>
      <c r="O457" s="4">
        <v>1950</v>
      </c>
      <c r="P457" s="4">
        <v>1680.2</v>
      </c>
      <c r="Q457" s="4">
        <v>18.989999999999998</v>
      </c>
      <c r="R457" s="4" t="s">
        <v>10995</v>
      </c>
      <c r="S457" s="4" t="s">
        <v>11078</v>
      </c>
      <c r="T457" s="4" t="str">
        <f>VLOOKUP(A457,'REPORTE'!$A$1:$AG$1961,19,0)</f>
        <v>Actividades de confección a la medida de prendas de vestir (costureras, sastres).</v>
      </c>
      <c r="U457" s="4" t="str">
        <f>VLOOKUP(A457,'REPORTE'!$A$1:$AG$1961,20,0)</f>
        <v>Actividades de confección a la medida de prendas de vestir (costureras, sastres).</v>
      </c>
      <c r="V457" s="4">
        <v>1001622</v>
      </c>
      <c r="W457" s="4" t="s">
        <v>11282</v>
      </c>
      <c r="X457" s="4" t="s">
        <v>11891</v>
      </c>
      <c r="Y457" s="4" t="s">
        <v>12072</v>
      </c>
      <c r="Z457" s="4" t="s">
        <v>11150</v>
      </c>
      <c r="AA457" s="4" t="s">
        <v>665</v>
      </c>
      <c r="AB457" s="4" t="str">
        <f>VLOOKUP(A457,'REPORTE'!$A$1:$AG$1961,5,0)</f>
        <v>ECUATORIANO(A)</v>
      </c>
      <c r="AC457" s="4" t="str">
        <f>VLOOKUP(A457,'REPORTE'!$A$1:$AG$1961,30,0)</f>
        <v>Primaria</v>
      </c>
      <c r="AD457" s="4" t="str">
        <f>VLOOKUP(A457,'REPORTE'!$A$1:$AG$1961,31,0)</f>
        <v>PICHINCHA</v>
      </c>
      <c r="AE457" s="4" t="str">
        <f>VLOOKUP(A457,'REPORTE'!$A$1:$AG$1961,32,0)</f>
        <v>QUITO</v>
      </c>
      <c r="AF457" s="4" t="str">
        <f>VLOOKUP(A457,'REPORTE'!$A$1:$AG$1961,33,0)</f>
        <v>LA ARGELIA</v>
      </c>
      <c r="AG457" s="4" t="str">
        <f>VLOOKUP(AF457,PROVINCIAS!$F$1:$G$1171,2,0)</f>
        <v>URBANA</v>
      </c>
    </row>
    <row r="458" spans="1:33" x14ac:dyDescent="0.45">
      <c r="A458" s="77">
        <v>1000069</v>
      </c>
      <c r="B458" s="77" t="s">
        <v>10025</v>
      </c>
      <c r="C458" s="78">
        <v>905754610</v>
      </c>
      <c r="D458" s="79">
        <v>68</v>
      </c>
      <c r="E458" s="77" t="s">
        <v>59</v>
      </c>
      <c r="F458" s="77">
        <v>1002061</v>
      </c>
      <c r="G458" s="77">
        <v>12</v>
      </c>
      <c r="H458" s="77">
        <v>0</v>
      </c>
      <c r="I458" s="77" t="str">
        <f t="shared" si="7"/>
        <v>A1</v>
      </c>
      <c r="J458" s="77" t="s">
        <v>10466</v>
      </c>
      <c r="K458" s="77" t="s">
        <v>10467</v>
      </c>
      <c r="L458" s="80">
        <v>44475</v>
      </c>
      <c r="M458" s="80">
        <v>44848</v>
      </c>
      <c r="N458" s="81" t="s">
        <v>776</v>
      </c>
      <c r="O458" s="77">
        <v>1500</v>
      </c>
      <c r="P458" s="77">
        <v>1033.81</v>
      </c>
      <c r="Q458" s="77">
        <v>16</v>
      </c>
      <c r="R458" s="77" t="s">
        <v>10994</v>
      </c>
      <c r="S458" s="77" t="s">
        <v>11000</v>
      </c>
      <c r="T458" s="77" t="str">
        <f>VLOOKUP(A458,'REPORTE'!$A$1:$AG$1961,19,0)</f>
        <v>Empleado Privado</v>
      </c>
      <c r="U458" s="77" t="str">
        <f>VLOOKUP(A458,'REPORTE'!$A$1:$AG$1961,20,0)</f>
        <v>Empleado Privado</v>
      </c>
      <c r="V458" s="77">
        <v>1000092</v>
      </c>
      <c r="W458" s="77" t="s">
        <v>11283</v>
      </c>
      <c r="X458" s="77" t="s">
        <v>11972</v>
      </c>
      <c r="Y458" s="77" t="s">
        <v>12072</v>
      </c>
      <c r="Z458" s="77" t="s">
        <v>12297</v>
      </c>
      <c r="AA458" s="77" t="s">
        <v>74</v>
      </c>
      <c r="AB458" s="77" t="str">
        <f>VLOOKUP(A458,'REPORTE'!$A$1:$AG$1961,5,0)</f>
        <v>ECUATORIANO(A) INDIGENA</v>
      </c>
      <c r="AC458" s="77" t="str">
        <f>VLOOKUP(A458,'REPORTE'!$A$1:$AG$1961,30,0)</f>
        <v>Primaria</v>
      </c>
      <c r="AD458" s="77" t="str">
        <f>VLOOKUP(A458,'REPORTE'!$A$1:$AG$1961,31,0)</f>
        <v>CHIMBORAZO</v>
      </c>
      <c r="AE458" s="77" t="str">
        <f>VLOOKUP(A458,'REPORTE'!$A$1:$AG$1961,32,0)</f>
        <v>GUANO</v>
      </c>
      <c r="AF458" s="77" t="str">
        <f>VLOOKUP(A458,'REPORTE'!$A$1:$AG$1961,33,0)</f>
        <v>LA MATRIZ</v>
      </c>
      <c r="AG458" s="77" t="str">
        <f>VLOOKUP(AF458,PROVINCIAS!$F$1:$G$1171,2,0)</f>
        <v>URBANA</v>
      </c>
    </row>
    <row r="459" spans="1:33" customFormat="1" hidden="1" x14ac:dyDescent="0.45">
      <c r="A459" s="4">
        <v>1000124</v>
      </c>
      <c r="B459" s="4" t="s">
        <v>10026</v>
      </c>
      <c r="C459" s="7">
        <v>602725012</v>
      </c>
      <c r="D459" s="8">
        <v>47</v>
      </c>
      <c r="E459" s="4" t="s">
        <v>36</v>
      </c>
      <c r="F459" s="4">
        <v>1002060</v>
      </c>
      <c r="G459" s="4">
        <v>1</v>
      </c>
      <c r="H459" s="4">
        <v>115</v>
      </c>
      <c r="I459" s="4" t="str">
        <f t="shared" si="7"/>
        <v>C1</v>
      </c>
      <c r="J459" s="4" t="s">
        <v>10468</v>
      </c>
      <c r="K459" s="4" t="s">
        <v>10469</v>
      </c>
      <c r="L459" s="9">
        <v>44475</v>
      </c>
      <c r="M459" s="9">
        <v>44506</v>
      </c>
      <c r="N459" s="9">
        <v>44506</v>
      </c>
      <c r="O459" s="4">
        <v>3000</v>
      </c>
      <c r="P459" s="4">
        <v>2958.27</v>
      </c>
      <c r="Q459" s="4">
        <v>21.5</v>
      </c>
      <c r="R459" s="4" t="s">
        <v>10993</v>
      </c>
      <c r="S459" s="4" t="s">
        <v>244</v>
      </c>
      <c r="T459" s="4" t="str">
        <f>VLOOKUP(A459,'REPORTE'!$A$1:$AG$1961,19,0)</f>
        <v>Empleado Privado</v>
      </c>
      <c r="U459" s="4" t="str">
        <f>VLOOKUP(A459,'REPORTE'!$A$1:$AG$1961,20,0)</f>
        <v>Empleado Privado</v>
      </c>
      <c r="V459" s="4">
        <v>1000152</v>
      </c>
      <c r="W459" s="4" t="s">
        <v>11655</v>
      </c>
      <c r="X459" s="4" t="s">
        <v>11973</v>
      </c>
      <c r="Y459" s="4" t="s">
        <v>12072</v>
      </c>
      <c r="Z459" s="4" t="s">
        <v>11150</v>
      </c>
      <c r="AA459" s="4" t="s">
        <v>74</v>
      </c>
      <c r="AB459" s="4" t="str">
        <f>VLOOKUP(A459,'REPORTE'!$A$1:$AG$1961,5,0)</f>
        <v>ECUATORIANO(A)</v>
      </c>
      <c r="AC459" s="4" t="str">
        <f>VLOOKUP(A459,'REPORTE'!$A$1:$AG$1961,30,0)</f>
        <v>Primaria</v>
      </c>
      <c r="AD459" s="4" t="str">
        <f>VLOOKUP(A459,'REPORTE'!$A$1:$AG$1961,31,0)</f>
        <v>CHIMBORAZO</v>
      </c>
      <c r="AE459" s="4" t="str">
        <f>VLOOKUP(A459,'REPORTE'!$A$1:$AG$1961,32,0)</f>
        <v>GUANO</v>
      </c>
      <c r="AF459" s="4" t="str">
        <f>VLOOKUP(A459,'REPORTE'!$A$1:$AG$1961,33,0)</f>
        <v>SAN ANDRES</v>
      </c>
      <c r="AG459" s="4" t="str">
        <f>VLOOKUP(AF459,PROVINCIAS!$F$1:$G$1171,2,0)</f>
        <v>RURAL</v>
      </c>
    </row>
    <row r="460" spans="1:33" x14ac:dyDescent="0.45">
      <c r="A460" s="77">
        <v>1000146</v>
      </c>
      <c r="B460" s="77" t="s">
        <v>10027</v>
      </c>
      <c r="C460" s="78">
        <v>1710170232</v>
      </c>
      <c r="D460" s="79">
        <v>52</v>
      </c>
      <c r="E460" s="77" t="s">
        <v>59</v>
      </c>
      <c r="F460" s="77">
        <v>1002059</v>
      </c>
      <c r="G460" s="77">
        <v>12</v>
      </c>
      <c r="H460" s="77">
        <v>0</v>
      </c>
      <c r="I460" s="77" t="str">
        <f t="shared" si="7"/>
        <v>A1</v>
      </c>
      <c r="J460" s="77" t="s">
        <v>10466</v>
      </c>
      <c r="K460" s="77" t="s">
        <v>10467</v>
      </c>
      <c r="L460" s="80">
        <v>44475</v>
      </c>
      <c r="M460" s="80">
        <v>44844</v>
      </c>
      <c r="N460" s="81" t="s">
        <v>776</v>
      </c>
      <c r="O460" s="77">
        <v>2000</v>
      </c>
      <c r="P460" s="77">
        <v>1374.24</v>
      </c>
      <c r="Q460" s="77">
        <v>16</v>
      </c>
      <c r="R460" s="77" t="s">
        <v>10994</v>
      </c>
      <c r="S460" s="77" t="s">
        <v>11000</v>
      </c>
      <c r="T460" s="77" t="str">
        <f>VLOOKUP(A460,'REPORTE'!$A$1:$AG$1961,19,0)</f>
        <v>Venta al por mayor de frutas, legumbres y hortalizas.</v>
      </c>
      <c r="U460" s="77" t="str">
        <f>VLOOKUP(A460,'REPORTE'!$A$1:$AG$1961,20,0)</f>
        <v>Venta al por mayor varios</v>
      </c>
      <c r="V460" s="77">
        <v>1000179</v>
      </c>
      <c r="W460" s="77" t="s">
        <v>11284</v>
      </c>
      <c r="X460" s="77" t="s">
        <v>11974</v>
      </c>
      <c r="Y460" s="77" t="s">
        <v>12072</v>
      </c>
      <c r="Z460" s="77" t="s">
        <v>12298</v>
      </c>
      <c r="AA460" s="77" t="s">
        <v>665</v>
      </c>
      <c r="AB460" s="77" t="str">
        <f>VLOOKUP(A460,'REPORTE'!$A$1:$AG$1961,5,0)</f>
        <v>ECUATORIANO(A) INDIGENA</v>
      </c>
      <c r="AC460" s="77" t="str">
        <f>VLOOKUP(A460,'REPORTE'!$A$1:$AG$1961,30,0)</f>
        <v>Secundaria</v>
      </c>
      <c r="AD460" s="77" t="str">
        <f>VLOOKUP(A460,'REPORTE'!$A$1:$AG$1961,31,0)</f>
        <v>PICHINCHA</v>
      </c>
      <c r="AE460" s="77" t="str">
        <f>VLOOKUP(A460,'REPORTE'!$A$1:$AG$1961,32,0)</f>
        <v>QUITO</v>
      </c>
      <c r="AF460" s="77" t="str">
        <f>VLOOKUP(A460,'REPORTE'!$A$1:$AG$1961,33,0)</f>
        <v>COTOCOLLAO</v>
      </c>
      <c r="AG460" s="77" t="str">
        <f>VLOOKUP(AF460,PROVINCIAS!$F$1:$G$1171,2,0)</f>
        <v>URBANA</v>
      </c>
    </row>
    <row r="461" spans="1:33" customFormat="1" hidden="1" x14ac:dyDescent="0.45">
      <c r="A461" s="4">
        <v>1000153</v>
      </c>
      <c r="B461" s="4" t="s">
        <v>9908</v>
      </c>
      <c r="C461" s="7">
        <v>602344921</v>
      </c>
      <c r="D461" s="8">
        <v>54</v>
      </c>
      <c r="E461" s="4" t="s">
        <v>59</v>
      </c>
      <c r="F461" s="4">
        <v>1002062</v>
      </c>
      <c r="G461" s="4">
        <v>36</v>
      </c>
      <c r="H461" s="4">
        <v>35</v>
      </c>
      <c r="I461" s="4" t="str">
        <f t="shared" si="7"/>
        <v>A3</v>
      </c>
      <c r="J461" s="4" t="s">
        <v>10468</v>
      </c>
      <c r="K461" s="4" t="s">
        <v>10469</v>
      </c>
      <c r="L461" s="9">
        <v>44475</v>
      </c>
      <c r="M461" s="9">
        <v>45590</v>
      </c>
      <c r="N461" s="9">
        <v>44586</v>
      </c>
      <c r="O461" s="4">
        <v>5000</v>
      </c>
      <c r="P461" s="4">
        <v>4817.28</v>
      </c>
      <c r="Q461" s="4">
        <v>18.989999999999998</v>
      </c>
      <c r="R461" s="4" t="s">
        <v>10995</v>
      </c>
      <c r="S461" s="4" t="s">
        <v>348</v>
      </c>
      <c r="T461" s="4" t="str">
        <f>VLOOKUP(A461,'REPORTE'!$A$1:$AG$1961,19,0)</f>
        <v>Venta al por mayor de frutas, legumbres y hortalizas.</v>
      </c>
      <c r="U461" s="4" t="str">
        <f>VLOOKUP(A461,'REPORTE'!$A$1:$AG$1961,20,0)</f>
        <v>Venta al por mayor varios</v>
      </c>
      <c r="V461" s="4">
        <v>1000193</v>
      </c>
      <c r="W461" s="4" t="s">
        <v>11633</v>
      </c>
      <c r="X461" s="4" t="s">
        <v>11946</v>
      </c>
      <c r="Y461" s="4" t="s">
        <v>12072</v>
      </c>
      <c r="Z461" s="4" t="s">
        <v>11150</v>
      </c>
      <c r="AA461" s="4" t="s">
        <v>665</v>
      </c>
      <c r="AB461" s="4" t="str">
        <f>VLOOKUP(A461,'REPORTE'!$A$1:$AG$1961,5,0)</f>
        <v>ECUATORIANO(A) INDIGENA</v>
      </c>
      <c r="AC461" s="4" t="str">
        <f>VLOOKUP(A461,'REPORTE'!$A$1:$AG$1961,30,0)</f>
        <v>Secundaria</v>
      </c>
      <c r="AD461" s="4" t="str">
        <f>VLOOKUP(A461,'REPORTE'!$A$1:$AG$1961,31,0)</f>
        <v>CHIMBORAZO</v>
      </c>
      <c r="AE461" s="4" t="str">
        <f>VLOOKUP(A461,'REPORTE'!$A$1:$AG$1961,32,0)</f>
        <v>RIOBAMBA</v>
      </c>
      <c r="AF461" s="4" t="str">
        <f>VLOOKUP(A461,'REPORTE'!$A$1:$AG$1961,33,0)</f>
        <v>YARUQUIES</v>
      </c>
      <c r="AG461" s="4" t="str">
        <f>VLOOKUP(AF461,PROVINCIAS!$F$1:$G$1171,2,0)</f>
        <v>URBANA</v>
      </c>
    </row>
    <row r="462" spans="1:33" customFormat="1" hidden="1" x14ac:dyDescent="0.45">
      <c r="A462" s="4">
        <v>1000153</v>
      </c>
      <c r="B462" s="4" t="s">
        <v>9908</v>
      </c>
      <c r="C462" s="7">
        <v>602344921</v>
      </c>
      <c r="D462" s="8">
        <v>54</v>
      </c>
      <c r="E462" s="4" t="s">
        <v>59</v>
      </c>
      <c r="F462" s="4">
        <v>1002063</v>
      </c>
      <c r="G462" s="4">
        <v>36</v>
      </c>
      <c r="H462" s="4">
        <v>4</v>
      </c>
      <c r="I462" s="4" t="str">
        <f t="shared" si="7"/>
        <v>A1</v>
      </c>
      <c r="J462" s="4" t="s">
        <v>10468</v>
      </c>
      <c r="K462" s="4" t="s">
        <v>10469</v>
      </c>
      <c r="L462" s="9">
        <v>44475</v>
      </c>
      <c r="M462" s="9">
        <v>45590</v>
      </c>
      <c r="N462" s="9">
        <v>44617</v>
      </c>
      <c r="O462" s="4">
        <v>5000</v>
      </c>
      <c r="P462" s="4">
        <v>4727.82</v>
      </c>
      <c r="Q462" s="4">
        <v>17.5</v>
      </c>
      <c r="R462" s="4" t="s">
        <v>10995</v>
      </c>
      <c r="S462" s="4" t="s">
        <v>348</v>
      </c>
      <c r="T462" s="4" t="str">
        <f>VLOOKUP(A462,'REPORTE'!$A$1:$AG$1961,19,0)</f>
        <v>Venta al por mayor de frutas, legumbres y hortalizas.</v>
      </c>
      <c r="U462" s="4" t="str">
        <f>VLOOKUP(A462,'REPORTE'!$A$1:$AG$1961,20,0)</f>
        <v>Venta al por mayor varios</v>
      </c>
      <c r="V462" s="4">
        <v>1000193</v>
      </c>
      <c r="W462" s="4" t="s">
        <v>11542</v>
      </c>
      <c r="X462" s="4" t="s">
        <v>11946</v>
      </c>
      <c r="Y462" s="4" t="s">
        <v>12072</v>
      </c>
      <c r="Z462" s="4" t="s">
        <v>11150</v>
      </c>
      <c r="AA462" s="4" t="s">
        <v>665</v>
      </c>
      <c r="AB462" s="4" t="str">
        <f>VLOOKUP(A462,'REPORTE'!$A$1:$AG$1961,5,0)</f>
        <v>ECUATORIANO(A) INDIGENA</v>
      </c>
      <c r="AC462" s="4" t="str">
        <f>VLOOKUP(A462,'REPORTE'!$A$1:$AG$1961,30,0)</f>
        <v>Secundaria</v>
      </c>
      <c r="AD462" s="4" t="str">
        <f>VLOOKUP(A462,'REPORTE'!$A$1:$AG$1961,31,0)</f>
        <v>CHIMBORAZO</v>
      </c>
      <c r="AE462" s="4" t="str">
        <f>VLOOKUP(A462,'REPORTE'!$A$1:$AG$1961,32,0)</f>
        <v>RIOBAMBA</v>
      </c>
      <c r="AF462" s="4" t="str">
        <f>VLOOKUP(A462,'REPORTE'!$A$1:$AG$1961,33,0)</f>
        <v>YARUQUIES</v>
      </c>
      <c r="AG462" s="4" t="str">
        <f>VLOOKUP(AF462,PROVINCIAS!$F$1:$G$1171,2,0)</f>
        <v>URBANA</v>
      </c>
    </row>
    <row r="463" spans="1:33" customFormat="1" hidden="1" x14ac:dyDescent="0.45">
      <c r="A463" s="4">
        <v>1000271</v>
      </c>
      <c r="B463" s="4" t="s">
        <v>10028</v>
      </c>
      <c r="C463" s="7">
        <v>1706766985</v>
      </c>
      <c r="D463" s="8">
        <v>62</v>
      </c>
      <c r="E463" s="4" t="s">
        <v>59</v>
      </c>
      <c r="F463" s="4">
        <v>1002054</v>
      </c>
      <c r="G463" s="4">
        <v>36</v>
      </c>
      <c r="H463" s="4">
        <v>0</v>
      </c>
      <c r="I463" s="4" t="str">
        <f t="shared" si="7"/>
        <v>A1</v>
      </c>
      <c r="J463" s="4" t="s">
        <v>10468</v>
      </c>
      <c r="K463" s="4" t="s">
        <v>10469</v>
      </c>
      <c r="L463" s="9">
        <v>44475</v>
      </c>
      <c r="M463" s="9">
        <v>45590</v>
      </c>
      <c r="N463" s="10" t="s">
        <v>776</v>
      </c>
      <c r="O463" s="4">
        <v>10000</v>
      </c>
      <c r="P463" s="4">
        <v>9314.7000000000007</v>
      </c>
      <c r="Q463" s="4">
        <v>21.5</v>
      </c>
      <c r="R463" s="4" t="s">
        <v>10994</v>
      </c>
      <c r="S463" s="4" t="s">
        <v>11022</v>
      </c>
      <c r="T463" s="4" t="str">
        <f>VLOOKUP(A463,'REPORTE'!$A$1:$AG$1961,19,0)</f>
        <v>Servicios de taxis.</v>
      </c>
      <c r="U463" s="4" t="str">
        <f>VLOOKUP(A463,'REPORTE'!$A$1:$AG$1961,20,0)</f>
        <v>Servicios Varios</v>
      </c>
      <c r="V463" s="4">
        <v>1000330</v>
      </c>
      <c r="W463" s="4" t="s">
        <v>11539</v>
      </c>
      <c r="X463" s="4" t="s">
        <v>11855</v>
      </c>
      <c r="Y463" s="4" t="s">
        <v>12072</v>
      </c>
      <c r="Z463" s="4" t="s">
        <v>12299</v>
      </c>
      <c r="AA463" s="4" t="s">
        <v>665</v>
      </c>
      <c r="AB463" s="4" t="str">
        <f>VLOOKUP(A463,'REPORTE'!$A$1:$AG$1961,5,0)</f>
        <v>ECUATORIANO(A) INDIGENA</v>
      </c>
      <c r="AC463" s="4" t="str">
        <f>VLOOKUP(A463,'REPORTE'!$A$1:$AG$1961,30,0)</f>
        <v>Secundaria</v>
      </c>
      <c r="AD463" s="4" t="str">
        <f>VLOOKUP(A463,'REPORTE'!$A$1:$AG$1961,31,0)</f>
        <v>PICHINCHA</v>
      </c>
      <c r="AE463" s="4" t="str">
        <f>VLOOKUP(A463,'REPORTE'!$A$1:$AG$1961,32,0)</f>
        <v>QUITO</v>
      </c>
      <c r="AF463" s="4" t="str">
        <f>VLOOKUP(A463,'REPORTE'!$A$1:$AG$1961,33,0)</f>
        <v>ZAMBIZA</v>
      </c>
      <c r="AG463" s="4" t="str">
        <f>VLOOKUP(AF463,PROVINCIAS!$F$1:$G$1171,2,0)</f>
        <v>RURAL</v>
      </c>
    </row>
    <row r="464" spans="1:33" customFormat="1" hidden="1" x14ac:dyDescent="0.45">
      <c r="A464" s="4">
        <v>1000874</v>
      </c>
      <c r="B464" s="4" t="s">
        <v>10029</v>
      </c>
      <c r="C464" s="7">
        <v>401128491</v>
      </c>
      <c r="D464" s="8">
        <v>47</v>
      </c>
      <c r="E464" s="4" t="s">
        <v>36</v>
      </c>
      <c r="F464" s="4">
        <v>1002057</v>
      </c>
      <c r="G464" s="4">
        <v>24</v>
      </c>
      <c r="H464" s="4">
        <v>0</v>
      </c>
      <c r="I464" s="4" t="str">
        <f t="shared" si="7"/>
        <v>A1</v>
      </c>
      <c r="J464" s="4" t="s">
        <v>10468</v>
      </c>
      <c r="K464" s="4" t="s">
        <v>10469</v>
      </c>
      <c r="L464" s="9">
        <v>44475</v>
      </c>
      <c r="M464" s="9">
        <v>45209</v>
      </c>
      <c r="N464" s="10" t="s">
        <v>776</v>
      </c>
      <c r="O464" s="4">
        <v>7000</v>
      </c>
      <c r="P464" s="4">
        <v>6060.2</v>
      </c>
      <c r="Q464" s="4">
        <v>21.5</v>
      </c>
      <c r="R464" s="4" t="s">
        <v>10994</v>
      </c>
      <c r="S464" s="4" t="s">
        <v>279</v>
      </c>
      <c r="T464" s="4" t="str">
        <f>VLOOKUP(A464,'REPORTE'!$A$1:$AG$1961,19,0)</f>
        <v>Venta al por mayor de papa y tubérculos.</v>
      </c>
      <c r="U464" s="4" t="str">
        <f>VLOOKUP(A464,'REPORTE'!$A$1:$AG$1961,20,0)</f>
        <v>Venta al por mayor varios</v>
      </c>
      <c r="V464" s="4">
        <v>1000944</v>
      </c>
      <c r="W464" s="4" t="s">
        <v>11656</v>
      </c>
      <c r="X464" s="4" t="s">
        <v>11865</v>
      </c>
      <c r="Y464" s="4" t="s">
        <v>12072</v>
      </c>
      <c r="Z464" s="4" t="s">
        <v>12300</v>
      </c>
      <c r="AA464" s="4" t="s">
        <v>665</v>
      </c>
      <c r="AB464" s="4" t="str">
        <f>VLOOKUP(A464,'REPORTE'!$A$1:$AG$1961,5,0)</f>
        <v>ECUATORIANO(A)</v>
      </c>
      <c r="AC464" s="4" t="str">
        <f>VLOOKUP(A464,'REPORTE'!$A$1:$AG$1961,30,0)</f>
        <v>Primaria</v>
      </c>
      <c r="AD464" s="4" t="str">
        <f>VLOOKUP(A464,'REPORTE'!$A$1:$AG$1961,31,0)</f>
        <v>CARCHI</v>
      </c>
      <c r="AE464" s="4" t="str">
        <f>VLOOKUP(A464,'REPORTE'!$A$1:$AG$1961,32,0)</f>
        <v>SAN PEDRO DE HUACA</v>
      </c>
      <c r="AF464" s="4" t="str">
        <f>VLOOKUP(A464,'REPORTE'!$A$1:$AG$1961,33,0)</f>
        <v>HUACA</v>
      </c>
      <c r="AG464" s="4" t="str">
        <f>VLOOKUP(AF464,PROVINCIAS!$F$1:$G$1171,2,0)</f>
        <v>URBANA</v>
      </c>
    </row>
    <row r="465" spans="1:33" customFormat="1" hidden="1" x14ac:dyDescent="0.45">
      <c r="A465" s="4">
        <v>1001469</v>
      </c>
      <c r="B465" s="4" t="s">
        <v>10030</v>
      </c>
      <c r="C465" s="7">
        <v>1317145231</v>
      </c>
      <c r="D465" s="8">
        <v>23</v>
      </c>
      <c r="E465" s="4" t="s">
        <v>59</v>
      </c>
      <c r="F465" s="4">
        <v>1002058</v>
      </c>
      <c r="G465" s="4">
        <v>12</v>
      </c>
      <c r="H465" s="4">
        <v>0</v>
      </c>
      <c r="I465" s="4" t="str">
        <f t="shared" si="7"/>
        <v>A1</v>
      </c>
      <c r="J465" s="4" t="s">
        <v>10468</v>
      </c>
      <c r="K465" s="4" t="s">
        <v>10469</v>
      </c>
      <c r="L465" s="9">
        <v>44475</v>
      </c>
      <c r="M465" s="9">
        <v>44859</v>
      </c>
      <c r="N465" s="10" t="s">
        <v>776</v>
      </c>
      <c r="O465" s="4">
        <v>2000</v>
      </c>
      <c r="P465" s="4">
        <v>1412.5</v>
      </c>
      <c r="Q465" s="4">
        <v>23</v>
      </c>
      <c r="R465" s="4" t="s">
        <v>10994</v>
      </c>
      <c r="S465" s="4" t="s">
        <v>11079</v>
      </c>
      <c r="T465" s="4" t="str">
        <f>VLOOKUP(A465,'REPORTE'!$A$1:$AG$1961,19,0)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65" s="4" t="str">
        <f>VLOOKUP(A465,'REPORTE'!$A$1:$AG$1961,20,0)</f>
        <v>Actividades Turísticas</v>
      </c>
      <c r="V465" s="4">
        <v>1001552</v>
      </c>
      <c r="W465" s="4" t="s">
        <v>11190</v>
      </c>
      <c r="X465" s="4" t="s">
        <v>11838</v>
      </c>
      <c r="Y465" s="4" t="s">
        <v>12072</v>
      </c>
      <c r="Z465" s="4" t="s">
        <v>12301</v>
      </c>
      <c r="AA465" s="4" t="s">
        <v>665</v>
      </c>
      <c r="AB465" s="4" t="str">
        <f>VLOOKUP(A465,'REPORTE'!$A$1:$AG$1961,5,0)</f>
        <v>ECUATORIANO(A)</v>
      </c>
      <c r="AC465" s="4" t="str">
        <f>VLOOKUP(A465,'REPORTE'!$A$1:$AG$1961,30,0)</f>
        <v>Secundaria</v>
      </c>
      <c r="AD465" s="4" t="str">
        <f>VLOOKUP(A465,'REPORTE'!$A$1:$AG$1961,31,0)</f>
        <v>MANABI</v>
      </c>
      <c r="AE465" s="4" t="str">
        <f>VLOOKUP(A465,'REPORTE'!$A$1:$AG$1961,32,0)</f>
        <v>SUCRE</v>
      </c>
      <c r="AF465" s="4" t="str">
        <f>VLOOKUP(A465,'REPORTE'!$A$1:$AG$1961,33,0)</f>
        <v>SAN ISIDRO</v>
      </c>
      <c r="AG465" s="4" t="str">
        <f>VLOOKUP(AF465,PROVINCIAS!$F$1:$G$1171,2,0)</f>
        <v>RURAL</v>
      </c>
    </row>
    <row r="466" spans="1:33" customFormat="1" hidden="1" x14ac:dyDescent="0.45">
      <c r="A466" s="4">
        <v>1001511</v>
      </c>
      <c r="B466" s="4" t="s">
        <v>10031</v>
      </c>
      <c r="C466" s="7">
        <v>605993252</v>
      </c>
      <c r="D466" s="8">
        <v>30</v>
      </c>
      <c r="E466" s="4" t="s">
        <v>36</v>
      </c>
      <c r="F466" s="4">
        <v>1002056</v>
      </c>
      <c r="G466" s="4">
        <v>36</v>
      </c>
      <c r="H466" s="4">
        <v>0</v>
      </c>
      <c r="I466" s="4" t="str">
        <f t="shared" si="7"/>
        <v>A1</v>
      </c>
      <c r="J466" s="4" t="s">
        <v>10468</v>
      </c>
      <c r="K466" s="4" t="s">
        <v>10469</v>
      </c>
      <c r="L466" s="9">
        <v>44475</v>
      </c>
      <c r="M466" s="9">
        <v>45585</v>
      </c>
      <c r="N466" s="10" t="s">
        <v>776</v>
      </c>
      <c r="O466" s="4">
        <v>6000</v>
      </c>
      <c r="P466" s="4">
        <v>5569.91</v>
      </c>
      <c r="Q466" s="4">
        <v>21.5</v>
      </c>
      <c r="R466" s="4" t="s">
        <v>10994</v>
      </c>
      <c r="S466" s="4" t="s">
        <v>11050</v>
      </c>
      <c r="T466" s="4" t="str">
        <f>VLOOKUP(A466,'REPORTE'!$A$1:$AG$1961,19,0)</f>
        <v>Elaboración de platos a base de carne o de pollo, estofados y comidas preparados al vacio, congeladas, envasadas, enlatadas o conservadas de otra manera.</v>
      </c>
      <c r="U466" s="4" t="str">
        <f>VLOOKUP(A466,'REPORTE'!$A$1:$AG$1961,20,0)</f>
        <v>Elaboración de alimentos</v>
      </c>
      <c r="V466" s="4">
        <v>1001606</v>
      </c>
      <c r="W466" s="4" t="s">
        <v>11657</v>
      </c>
      <c r="X466" s="4" t="s">
        <v>11854</v>
      </c>
      <c r="Y466" s="4" t="s">
        <v>12072</v>
      </c>
      <c r="Z466" s="4" t="s">
        <v>12302</v>
      </c>
      <c r="AA466" s="4" t="s">
        <v>665</v>
      </c>
      <c r="AB466" s="4" t="str">
        <f>VLOOKUP(A466,'REPORTE'!$A$1:$AG$1961,5,0)</f>
        <v>ECUATORIANO(A)</v>
      </c>
      <c r="AC466" s="4" t="str">
        <f>VLOOKUP(A466,'REPORTE'!$A$1:$AG$1961,30,0)</f>
        <v>Primaria</v>
      </c>
      <c r="AD466" s="4" t="str">
        <f>VLOOKUP(A466,'REPORTE'!$A$1:$AG$1961,31,0)</f>
        <v>CHIMBORAZO</v>
      </c>
      <c r="AE466" s="4" t="str">
        <f>VLOOKUP(A466,'REPORTE'!$A$1:$AG$1961,32,0)</f>
        <v>COLTA</v>
      </c>
      <c r="AF466" s="4" t="str">
        <f>VLOOKUP(A466,'REPORTE'!$A$1:$AG$1961,33,0)</f>
        <v>SICALPA</v>
      </c>
      <c r="AG466" s="4" t="str">
        <f>VLOOKUP(AF466,PROVINCIAS!$F$1:$G$1171,2,0)</f>
        <v>URBANA</v>
      </c>
    </row>
    <row r="467" spans="1:33" customFormat="1" hidden="1" x14ac:dyDescent="0.45">
      <c r="A467" s="4">
        <v>1000113</v>
      </c>
      <c r="B467" s="4" t="s">
        <v>9630</v>
      </c>
      <c r="C467" s="7">
        <v>600826192</v>
      </c>
      <c r="D467" s="8">
        <v>68</v>
      </c>
      <c r="E467" s="4" t="s">
        <v>36</v>
      </c>
      <c r="F467" s="4">
        <v>1002065</v>
      </c>
      <c r="G467" s="4">
        <v>1</v>
      </c>
      <c r="H467" s="4">
        <v>0</v>
      </c>
      <c r="I467" s="4" t="str">
        <f t="shared" si="7"/>
        <v>A1</v>
      </c>
      <c r="J467" s="4" t="s">
        <v>10468</v>
      </c>
      <c r="K467" s="4" t="s">
        <v>10469</v>
      </c>
      <c r="L467" s="9">
        <v>44476</v>
      </c>
      <c r="M467" s="9">
        <v>44571</v>
      </c>
      <c r="N467" s="10" t="s">
        <v>776</v>
      </c>
      <c r="O467" s="4">
        <v>300</v>
      </c>
      <c r="P467" s="4">
        <v>300</v>
      </c>
      <c r="Q467" s="4">
        <v>23</v>
      </c>
      <c r="R467" s="4" t="s">
        <v>10994</v>
      </c>
      <c r="S467" s="4" t="s">
        <v>11014</v>
      </c>
      <c r="T467" s="4" t="str">
        <f>VLOOKUP(A467,'REPORTE'!$A$1:$AG$1961,19,0)</f>
        <v>Venta al por menor de frutas, legumbres y hortalizas frescas o en conserva en establecimientos especializados.</v>
      </c>
      <c r="U467" s="4" t="str">
        <f>VLOOKUP(A467,'REPORTE'!$A$1:$AG$1961,20,0)</f>
        <v>Venta al por menor varios</v>
      </c>
      <c r="V467" s="4">
        <v>1000142</v>
      </c>
      <c r="W467" s="4" t="s">
        <v>11150</v>
      </c>
      <c r="X467" s="4" t="s">
        <v>11834</v>
      </c>
      <c r="Y467" s="4" t="s">
        <v>12072</v>
      </c>
      <c r="Z467" s="4" t="s">
        <v>12084</v>
      </c>
      <c r="AA467" s="4" t="s">
        <v>4384</v>
      </c>
      <c r="AB467" s="4" t="str">
        <f>VLOOKUP(A467,'REPORTE'!$A$1:$AG$1961,5,0)</f>
        <v>ECUATORIANO(A) INDIGENA</v>
      </c>
      <c r="AC467" s="4" t="str">
        <f>VLOOKUP(A467,'REPORTE'!$A$1:$AG$1961,30,0)</f>
        <v>Primaria</v>
      </c>
      <c r="AD467" s="4" t="str">
        <f>VLOOKUP(A467,'REPORTE'!$A$1:$AG$1961,31,0)</f>
        <v>CHIMBORAZO</v>
      </c>
      <c r="AE467" s="4" t="str">
        <f>VLOOKUP(A467,'REPORTE'!$A$1:$AG$1961,32,0)</f>
        <v>RIOBAMBA</v>
      </c>
      <c r="AF467" s="4" t="str">
        <f>VLOOKUP(A467,'REPORTE'!$A$1:$AG$1961,33,0)</f>
        <v>LIZARZABURU</v>
      </c>
      <c r="AG467" s="4" t="str">
        <f>VLOOKUP(AF467,PROVINCIAS!$F$1:$G$1171,2,0)</f>
        <v>URBANA</v>
      </c>
    </row>
    <row r="468" spans="1:33" customFormat="1" hidden="1" x14ac:dyDescent="0.45">
      <c r="A468" s="4">
        <v>1000813</v>
      </c>
      <c r="B468" s="4" t="s">
        <v>10032</v>
      </c>
      <c r="C468" s="7">
        <v>1723608160</v>
      </c>
      <c r="D468" s="8">
        <v>32</v>
      </c>
      <c r="E468" s="4" t="s">
        <v>59</v>
      </c>
      <c r="F468" s="4">
        <v>1002068</v>
      </c>
      <c r="G468" s="4">
        <v>15</v>
      </c>
      <c r="H468" s="4">
        <v>0</v>
      </c>
      <c r="I468" s="4" t="str">
        <f t="shared" si="7"/>
        <v>A1</v>
      </c>
      <c r="J468" s="4" t="s">
        <v>10468</v>
      </c>
      <c r="K468" s="4" t="s">
        <v>10469</v>
      </c>
      <c r="L468" s="9">
        <v>44476</v>
      </c>
      <c r="M468" s="9">
        <v>44941</v>
      </c>
      <c r="N468" s="10" t="s">
        <v>776</v>
      </c>
      <c r="O468" s="4">
        <v>5000</v>
      </c>
      <c r="P468" s="4">
        <v>3808.84</v>
      </c>
      <c r="Q468" s="4">
        <v>18.989999999999998</v>
      </c>
      <c r="R468" s="4" t="s">
        <v>10994</v>
      </c>
      <c r="S468" s="4" t="s">
        <v>348</v>
      </c>
      <c r="T468" s="4" t="str">
        <f>VLOOKUP(A468,'REPORTE'!$A$1:$AG$1961,19,0)</f>
        <v>Venta al por mayor de papa y tubérculos.</v>
      </c>
      <c r="U468" s="4" t="str">
        <f>VLOOKUP(A468,'REPORTE'!$A$1:$AG$1961,20,0)</f>
        <v>Venta al por mayor varios</v>
      </c>
      <c r="V468" s="4">
        <v>1000884</v>
      </c>
      <c r="W468" s="4" t="s">
        <v>11658</v>
      </c>
      <c r="X468" s="4" t="s">
        <v>11893</v>
      </c>
      <c r="Y468" s="4" t="s">
        <v>12072</v>
      </c>
      <c r="Z468" s="4" t="s">
        <v>12303</v>
      </c>
      <c r="AA468" s="4" t="s">
        <v>665</v>
      </c>
      <c r="AB468" s="4" t="str">
        <f>VLOOKUP(A468,'REPORTE'!$A$1:$AG$1961,5,0)</f>
        <v>ECUATORIANO(A) INDIGENA</v>
      </c>
      <c r="AC468" s="4" t="str">
        <f>VLOOKUP(A468,'REPORTE'!$A$1:$AG$1961,30,0)</f>
        <v>Primaria</v>
      </c>
      <c r="AD468" s="4" t="str">
        <f>VLOOKUP(A468,'REPORTE'!$A$1:$AG$1961,31,0)</f>
        <v>PICHINCHA</v>
      </c>
      <c r="AE468" s="4" t="str">
        <f>VLOOKUP(A468,'REPORTE'!$A$1:$AG$1961,32,0)</f>
        <v>QUITO</v>
      </c>
      <c r="AF468" s="4" t="str">
        <f>VLOOKUP(A468,'REPORTE'!$A$1:$AG$1961,33,0)</f>
        <v>COTOCOLLAO</v>
      </c>
      <c r="AG468" s="4" t="str">
        <f>VLOOKUP(AF468,PROVINCIAS!$F$1:$G$1171,2,0)</f>
        <v>URBANA</v>
      </c>
    </row>
    <row r="469" spans="1:33" customFormat="1" hidden="1" x14ac:dyDescent="0.45">
      <c r="A469" s="4">
        <v>1001498</v>
      </c>
      <c r="B469" s="4" t="s">
        <v>10033</v>
      </c>
      <c r="C469" s="7">
        <v>1726523390</v>
      </c>
      <c r="D469" s="8">
        <v>25</v>
      </c>
      <c r="E469" s="4" t="s">
        <v>59</v>
      </c>
      <c r="F469" s="4">
        <v>1002064</v>
      </c>
      <c r="G469" s="4">
        <v>18</v>
      </c>
      <c r="H469" s="4">
        <v>0</v>
      </c>
      <c r="I469" s="4" t="str">
        <f t="shared" si="7"/>
        <v>A1</v>
      </c>
      <c r="J469" s="4" t="s">
        <v>10468</v>
      </c>
      <c r="K469" s="4" t="s">
        <v>10469</v>
      </c>
      <c r="L469" s="9">
        <v>44476</v>
      </c>
      <c r="M469" s="9">
        <v>45021</v>
      </c>
      <c r="N469" s="10" t="s">
        <v>776</v>
      </c>
      <c r="O469" s="4">
        <v>1500</v>
      </c>
      <c r="P469" s="4">
        <v>1210.25</v>
      </c>
      <c r="Q469" s="4">
        <v>23</v>
      </c>
      <c r="R469" s="4" t="s">
        <v>10994</v>
      </c>
      <c r="S469" s="4" t="s">
        <v>11019</v>
      </c>
      <c r="T469" s="4" t="str">
        <f>VLOOKUP(A469,'REPORTE'!$A$1:$AG$1961,19,0)</f>
        <v>Escuelas de conducir para chóferes profesionales: de camiones, buses, etcétera.</v>
      </c>
      <c r="U469" s="4" t="str">
        <f>VLOOKUP(A469,'REPORTE'!$A$1:$AG$1961,20,0)</f>
        <v>Escuelas de aprendizaje</v>
      </c>
      <c r="V469" s="4">
        <v>1001592</v>
      </c>
      <c r="W469" s="4" t="s">
        <v>11166</v>
      </c>
      <c r="X469" s="4" t="s">
        <v>11832</v>
      </c>
      <c r="Y469" s="4" t="s">
        <v>12072</v>
      </c>
      <c r="Z469" s="4" t="s">
        <v>12304</v>
      </c>
      <c r="AA469" s="4" t="s">
        <v>665</v>
      </c>
      <c r="AB469" s="4" t="str">
        <f>VLOOKUP(A469,'REPORTE'!$A$1:$AG$1961,5,0)</f>
        <v>ECUATORIANO(A)</v>
      </c>
      <c r="AC469" s="4" t="str">
        <f>VLOOKUP(A469,'REPORTE'!$A$1:$AG$1961,30,0)</f>
        <v>Secundaria</v>
      </c>
      <c r="AD469" s="4" t="str">
        <f>VLOOKUP(A469,'REPORTE'!$A$1:$AG$1961,31,0)</f>
        <v>PICHINCHA</v>
      </c>
      <c r="AE469" s="4" t="str">
        <f>VLOOKUP(A469,'REPORTE'!$A$1:$AG$1961,32,0)</f>
        <v>QUITO</v>
      </c>
      <c r="AF469" s="4" t="str">
        <f>VLOOKUP(A469,'REPORTE'!$A$1:$AG$1961,33,0)</f>
        <v>LA MAGDALENA</v>
      </c>
      <c r="AG469" s="4" t="str">
        <f>VLOOKUP(AF469,PROVINCIAS!$F$1:$G$1171,2,0)</f>
        <v>URBANA</v>
      </c>
    </row>
    <row r="470" spans="1:33" customFormat="1" hidden="1" x14ac:dyDescent="0.45">
      <c r="A470" s="4">
        <v>1001185</v>
      </c>
      <c r="B470" s="4" t="s">
        <v>10034</v>
      </c>
      <c r="C470" s="7">
        <v>604518035</v>
      </c>
      <c r="D470" s="8">
        <v>36</v>
      </c>
      <c r="E470" s="4" t="s">
        <v>59</v>
      </c>
      <c r="F470" s="4">
        <v>1002075</v>
      </c>
      <c r="G470" s="4">
        <v>10</v>
      </c>
      <c r="H470" s="4">
        <v>0</v>
      </c>
      <c r="I470" s="4" t="str">
        <f t="shared" si="7"/>
        <v>A1</v>
      </c>
      <c r="J470" s="4" t="s">
        <v>10468</v>
      </c>
      <c r="K470" s="4" t="s">
        <v>10469</v>
      </c>
      <c r="L470" s="9">
        <v>44480</v>
      </c>
      <c r="M470" s="9">
        <v>44780</v>
      </c>
      <c r="N470" s="10" t="s">
        <v>776</v>
      </c>
      <c r="O470" s="4">
        <v>1500</v>
      </c>
      <c r="P470" s="4">
        <v>932.55</v>
      </c>
      <c r="Q470" s="4">
        <v>23</v>
      </c>
      <c r="R470" s="4" t="s">
        <v>10994</v>
      </c>
      <c r="S470" s="4" t="s">
        <v>348</v>
      </c>
      <c r="T470" s="4" t="str">
        <f>VLOOKUP(A470,'REPORTE'!$A$1:$AG$1961,19,0)</f>
        <v>Venta al por menor de frutas, legumbres y hortalizas frescas o en conserva en establecimientos especializados.</v>
      </c>
      <c r="U470" s="4" t="str">
        <f>VLOOKUP(A470,'REPORTE'!$A$1:$AG$1961,20,0)</f>
        <v>Venta al por menor varios</v>
      </c>
      <c r="V470" s="4">
        <v>1001266</v>
      </c>
      <c r="W470" s="4" t="s">
        <v>11285</v>
      </c>
      <c r="X470" s="4" t="s">
        <v>11899</v>
      </c>
      <c r="Y470" s="4" t="s">
        <v>12072</v>
      </c>
      <c r="Z470" s="4" t="s">
        <v>12305</v>
      </c>
      <c r="AA470" s="4" t="s">
        <v>665</v>
      </c>
      <c r="AB470" s="4" t="str">
        <f>VLOOKUP(A470,'REPORTE'!$A$1:$AG$1961,5,0)</f>
        <v>ECUATORIANO(A) INDIGENA</v>
      </c>
      <c r="AC470" s="4" t="str">
        <f>VLOOKUP(A470,'REPORTE'!$A$1:$AG$1961,30,0)</f>
        <v>Secundaria</v>
      </c>
      <c r="AD470" s="4" t="str">
        <f>VLOOKUP(A470,'REPORTE'!$A$1:$AG$1961,31,0)</f>
        <v>CHIMBORAZO</v>
      </c>
      <c r="AE470" s="4" t="str">
        <f>VLOOKUP(A470,'REPORTE'!$A$1:$AG$1961,32,0)</f>
        <v>RIOBAMBA</v>
      </c>
      <c r="AF470" s="4" t="str">
        <f>VLOOKUP(A470,'REPORTE'!$A$1:$AG$1961,33,0)</f>
        <v>CACHA (CAB EN MACHANGARA)</v>
      </c>
      <c r="AG470" s="4" t="str">
        <f>VLOOKUP(AF470,PROVINCIAS!$F$1:$G$1171,2,0)</f>
        <v>RURAL</v>
      </c>
    </row>
    <row r="471" spans="1:33" customFormat="1" hidden="1" x14ac:dyDescent="0.45">
      <c r="A471" s="4">
        <v>1001366</v>
      </c>
      <c r="B471" s="4" t="s">
        <v>10035</v>
      </c>
      <c r="C471" s="7">
        <v>1718249145</v>
      </c>
      <c r="D471" s="8">
        <v>33</v>
      </c>
      <c r="E471" s="4" t="s">
        <v>36</v>
      </c>
      <c r="F471" s="4">
        <v>1002073</v>
      </c>
      <c r="G471" s="4">
        <v>18</v>
      </c>
      <c r="H471" s="4">
        <v>0</v>
      </c>
      <c r="I471" s="4" t="str">
        <f t="shared" si="7"/>
        <v>A1</v>
      </c>
      <c r="J471" s="4" t="s">
        <v>10468</v>
      </c>
      <c r="K471" s="4" t="s">
        <v>10469</v>
      </c>
      <c r="L471" s="9">
        <v>44480</v>
      </c>
      <c r="M471" s="9">
        <v>45022</v>
      </c>
      <c r="N471" s="10" t="s">
        <v>776</v>
      </c>
      <c r="O471" s="4">
        <v>3000</v>
      </c>
      <c r="P471" s="4">
        <v>2409.35</v>
      </c>
      <c r="Q471" s="4">
        <v>21.5</v>
      </c>
      <c r="R471" s="4" t="s">
        <v>10994</v>
      </c>
      <c r="S471" s="4" t="s">
        <v>255</v>
      </c>
      <c r="T471" s="4" t="str">
        <f>VLOOKUP(A471,'REPORTE'!$A$1:$AG$1961,19,0)</f>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v>
      </c>
      <c r="U471" s="4" t="str">
        <f>VLOOKUP(A471,'REPORTE'!$A$1:$AG$1961,20,0)</f>
        <v xml:space="preserve">Actividades varias </v>
      </c>
      <c r="V471" s="4">
        <v>1001443</v>
      </c>
      <c r="W471" s="4" t="s">
        <v>11537</v>
      </c>
      <c r="X471" s="4" t="s">
        <v>11892</v>
      </c>
      <c r="Y471" s="4" t="s">
        <v>12072</v>
      </c>
      <c r="Z471" s="4" t="s">
        <v>12306</v>
      </c>
      <c r="AA471" s="4" t="s">
        <v>665</v>
      </c>
      <c r="AB471" s="4" t="str">
        <f>VLOOKUP(A471,'REPORTE'!$A$1:$AG$1961,5,0)</f>
        <v>ECUATORIANO(A)</v>
      </c>
      <c r="AC471" s="4" t="str">
        <f>VLOOKUP(A471,'REPORTE'!$A$1:$AG$1961,30,0)</f>
        <v>Secundaria</v>
      </c>
      <c r="AD471" s="4" t="str">
        <f>VLOOKUP(A471,'REPORTE'!$A$1:$AG$1961,31,0)</f>
        <v>PICHINCHA</v>
      </c>
      <c r="AE471" s="4" t="str">
        <f>VLOOKUP(A471,'REPORTE'!$A$1:$AG$1961,32,0)</f>
        <v>QUITO</v>
      </c>
      <c r="AF471" s="4" t="str">
        <f>VLOOKUP(A471,'REPORTE'!$A$1:$AG$1961,33,0)</f>
        <v>COTOCOLLAO</v>
      </c>
      <c r="AG471" s="4" t="str">
        <f>VLOOKUP(AF471,PROVINCIAS!$F$1:$G$1171,2,0)</f>
        <v>URBANA</v>
      </c>
    </row>
    <row r="472" spans="1:33" customFormat="1" hidden="1" x14ac:dyDescent="0.45">
      <c r="A472" s="4">
        <v>1001537</v>
      </c>
      <c r="B472" s="4" t="s">
        <v>10036</v>
      </c>
      <c r="C472" s="7">
        <v>605307438</v>
      </c>
      <c r="D472" s="8">
        <v>31</v>
      </c>
      <c r="E472" s="4" t="s">
        <v>36</v>
      </c>
      <c r="F472" s="4">
        <v>1002072</v>
      </c>
      <c r="G472" s="4">
        <v>12</v>
      </c>
      <c r="H472" s="4">
        <v>40</v>
      </c>
      <c r="I472" s="4" t="str">
        <f t="shared" si="7"/>
        <v>A3</v>
      </c>
      <c r="J472" s="4" t="s">
        <v>10468</v>
      </c>
      <c r="K472" s="4" t="s">
        <v>10469</v>
      </c>
      <c r="L472" s="9">
        <v>44480</v>
      </c>
      <c r="M472" s="9">
        <v>44854</v>
      </c>
      <c r="N472" s="9">
        <v>44581</v>
      </c>
      <c r="O472" s="4">
        <v>1200</v>
      </c>
      <c r="P472" s="4">
        <v>1018.13</v>
      </c>
      <c r="Q472" s="4">
        <v>23</v>
      </c>
      <c r="R472" s="4" t="s">
        <v>10995</v>
      </c>
      <c r="S472" s="4" t="s">
        <v>348</v>
      </c>
      <c r="T472" s="4" t="str">
        <f>VLOOKUP(A472,'REPORTE'!$A$1:$AG$1961,19,0)</f>
        <v>Conservación de frutas, pulpa de frutas, legumbres y hortalizas mediante el congelado, secado, deshidratado, inmersión en aceite o vinagre, enlatado, etcétera.</v>
      </c>
      <c r="U472" s="4" t="str">
        <f>VLOOKUP(A472,'REPORTE'!$A$1:$AG$1961,20,0)</f>
        <v>Activiades de carga y descarga, tratamiento de alimentos</v>
      </c>
      <c r="V472" s="4">
        <v>1001633</v>
      </c>
      <c r="W472" s="4" t="s">
        <v>11191</v>
      </c>
      <c r="X472" s="4" t="s">
        <v>11891</v>
      </c>
      <c r="Y472" s="4" t="s">
        <v>12072</v>
      </c>
      <c r="Z472" s="4" t="s">
        <v>11150</v>
      </c>
      <c r="AA472" s="4" t="s">
        <v>665</v>
      </c>
      <c r="AB472" s="4" t="str">
        <f>VLOOKUP(A472,'REPORTE'!$A$1:$AG$1961,5,0)</f>
        <v>ECUATORIANO(A)</v>
      </c>
      <c r="AC472" s="4" t="str">
        <f>VLOOKUP(A472,'REPORTE'!$A$1:$AG$1961,30,0)</f>
        <v>Primaria</v>
      </c>
      <c r="AD472" s="4" t="str">
        <f>VLOOKUP(A472,'REPORTE'!$A$1:$AG$1961,31,0)</f>
        <v>CHIMBORAZO</v>
      </c>
      <c r="AE472" s="4" t="str">
        <f>VLOOKUP(A472,'REPORTE'!$A$1:$AG$1961,32,0)</f>
        <v>ALAUSI</v>
      </c>
      <c r="AF472" s="4" t="str">
        <f>VLOOKUP(A472,'REPORTE'!$A$1:$AG$1961,33,0)</f>
        <v>TIXAN</v>
      </c>
      <c r="AG472" s="4" t="str">
        <f>VLOOKUP(AF472,PROVINCIAS!$F$1:$G$1171,2,0)</f>
        <v>RURAL</v>
      </c>
    </row>
    <row r="473" spans="1:33" customFormat="1" hidden="1" x14ac:dyDescent="0.45">
      <c r="A473" s="4">
        <v>1001538</v>
      </c>
      <c r="B473" s="4" t="s">
        <v>10037</v>
      </c>
      <c r="C473" s="7">
        <v>605393339</v>
      </c>
      <c r="D473" s="8">
        <v>20</v>
      </c>
      <c r="E473" s="4" t="s">
        <v>59</v>
      </c>
      <c r="F473" s="4">
        <v>1002074</v>
      </c>
      <c r="G473" s="4">
        <v>12</v>
      </c>
      <c r="H473" s="4">
        <v>0</v>
      </c>
      <c r="I473" s="4" t="str">
        <f t="shared" si="7"/>
        <v>A1</v>
      </c>
      <c r="J473" s="4" t="s">
        <v>10468</v>
      </c>
      <c r="K473" s="4" t="s">
        <v>10469</v>
      </c>
      <c r="L473" s="9">
        <v>44480</v>
      </c>
      <c r="M473" s="9">
        <v>44854</v>
      </c>
      <c r="N473" s="10" t="s">
        <v>776</v>
      </c>
      <c r="O473" s="4">
        <v>1500</v>
      </c>
      <c r="P473" s="4">
        <v>1037.54</v>
      </c>
      <c r="Q473" s="4">
        <v>17.5</v>
      </c>
      <c r="R473" s="4" t="s">
        <v>10994</v>
      </c>
      <c r="S473" s="4" t="s">
        <v>244</v>
      </c>
      <c r="T473" s="4" t="str">
        <f>VLOOKUP(A473,'REPORTE'!$A$1:$AG$1961,19,0)</f>
        <v>Actividades de abastecimiento de suministros para su utilización en situaciones de emergencia interna en tiempos de paz causadas por desastres.</v>
      </c>
      <c r="U473" s="4" t="str">
        <f>VLOOKUP(A473,'REPORTE'!$A$1:$AG$1961,20,0)</f>
        <v>Actividades de abastecimiento</v>
      </c>
      <c r="V473" s="4">
        <v>1001634</v>
      </c>
      <c r="W473" s="4" t="s">
        <v>11286</v>
      </c>
      <c r="X473" s="4" t="s">
        <v>11854</v>
      </c>
      <c r="Y473" s="4" t="s">
        <v>12072</v>
      </c>
      <c r="Z473" s="4" t="s">
        <v>12307</v>
      </c>
      <c r="AA473" s="4" t="s">
        <v>4384</v>
      </c>
      <c r="AB473" s="4" t="str">
        <f>VLOOKUP(A473,'REPORTE'!$A$1:$AG$1961,5,0)</f>
        <v>ECUATORIANO(A) INDIGENA</v>
      </c>
      <c r="AC473" s="4" t="str">
        <f>VLOOKUP(A473,'REPORTE'!$A$1:$AG$1961,30,0)</f>
        <v>Secundaria</v>
      </c>
      <c r="AD473" s="4" t="str">
        <f>VLOOKUP(A473,'REPORTE'!$A$1:$AG$1961,31,0)</f>
        <v>CHIMBORAZO</v>
      </c>
      <c r="AE473" s="4" t="str">
        <f>VLOOKUP(A473,'REPORTE'!$A$1:$AG$1961,32,0)</f>
        <v>RIOBAMBA</v>
      </c>
      <c r="AF473" s="4" t="str">
        <f>VLOOKUP(A473,'REPORTE'!$A$1:$AG$1961,33,0)</f>
        <v>LIZARZABURU</v>
      </c>
      <c r="AG473" s="4" t="str">
        <f>VLOOKUP(AF473,PROVINCIAS!$F$1:$G$1171,2,0)</f>
        <v>URBANA</v>
      </c>
    </row>
    <row r="474" spans="1:33" customFormat="1" hidden="1" x14ac:dyDescent="0.45">
      <c r="A474" s="4">
        <v>1001540</v>
      </c>
      <c r="B474" s="4" t="s">
        <v>10038</v>
      </c>
      <c r="C474" s="7">
        <v>605285667</v>
      </c>
      <c r="D474" s="8">
        <v>22</v>
      </c>
      <c r="E474" s="4" t="s">
        <v>59</v>
      </c>
      <c r="F474" s="4">
        <v>1002076</v>
      </c>
      <c r="G474" s="4">
        <v>12</v>
      </c>
      <c r="H474" s="4">
        <v>0</v>
      </c>
      <c r="I474" s="4" t="str">
        <f t="shared" si="7"/>
        <v>A1</v>
      </c>
      <c r="J474" s="4" t="s">
        <v>10468</v>
      </c>
      <c r="K474" s="4" t="s">
        <v>10469</v>
      </c>
      <c r="L474" s="9">
        <v>44480</v>
      </c>
      <c r="M474" s="9">
        <v>44845</v>
      </c>
      <c r="N474" s="10" t="s">
        <v>776</v>
      </c>
      <c r="O474" s="4">
        <v>1200</v>
      </c>
      <c r="P474" s="4">
        <v>823.48</v>
      </c>
      <c r="Q474" s="4">
        <v>17.5</v>
      </c>
      <c r="R474" s="4" t="s">
        <v>10994</v>
      </c>
      <c r="S474" s="4" t="s">
        <v>244</v>
      </c>
      <c r="T474" s="4" t="str">
        <f>VLOOKUP(A474,'REPORTE'!$A$1:$AG$1961,19,0)</f>
        <v>Empleado Privado</v>
      </c>
      <c r="U474" s="4" t="str">
        <f>VLOOKUP(A474,'REPORTE'!$A$1:$AG$1961,20,0)</f>
        <v>Empleado Privado</v>
      </c>
      <c r="V474" s="4">
        <v>1001636</v>
      </c>
      <c r="W474" s="4" t="s">
        <v>11287</v>
      </c>
      <c r="X474" s="4" t="s">
        <v>11844</v>
      </c>
      <c r="Y474" s="4" t="s">
        <v>12072</v>
      </c>
      <c r="Z474" s="4" t="s">
        <v>12308</v>
      </c>
      <c r="AA474" s="4" t="s">
        <v>4384</v>
      </c>
      <c r="AB474" s="4" t="str">
        <f>VLOOKUP(A474,'REPORTE'!$A$1:$AG$1961,5,0)</f>
        <v>ECUATORIANO(A) INDIGENA</v>
      </c>
      <c r="AC474" s="4" t="str">
        <f>VLOOKUP(A474,'REPORTE'!$A$1:$AG$1961,30,0)</f>
        <v>Secundaria</v>
      </c>
      <c r="AD474" s="4" t="str">
        <f>VLOOKUP(A474,'REPORTE'!$A$1:$AG$1961,31,0)</f>
        <v>CHIMBORAZO</v>
      </c>
      <c r="AE474" s="4" t="str">
        <f>VLOOKUP(A474,'REPORTE'!$A$1:$AG$1961,32,0)</f>
        <v>GUAMOTE</v>
      </c>
      <c r="AF474" s="4" t="str">
        <f>VLOOKUP(A474,'REPORTE'!$A$1:$AG$1961,33,0)</f>
        <v>GUAMOTE</v>
      </c>
      <c r="AG474" s="4" t="str">
        <f>VLOOKUP(AF474,PROVINCIAS!$F$1:$G$1171,2,0)</f>
        <v>URBANA</v>
      </c>
    </row>
    <row r="475" spans="1:33" customFormat="1" hidden="1" x14ac:dyDescent="0.45">
      <c r="A475" s="4">
        <v>1001541</v>
      </c>
      <c r="B475" s="4" t="s">
        <v>10039</v>
      </c>
      <c r="C475" s="7">
        <v>504283086</v>
      </c>
      <c r="D475" s="8">
        <v>28</v>
      </c>
      <c r="E475" s="4" t="s">
        <v>59</v>
      </c>
      <c r="F475" s="4">
        <v>1002077</v>
      </c>
      <c r="G475" s="4">
        <v>36</v>
      </c>
      <c r="H475" s="4">
        <v>0</v>
      </c>
      <c r="I475" s="4" t="str">
        <f t="shared" si="7"/>
        <v>A1</v>
      </c>
      <c r="J475" s="4" t="s">
        <v>10468</v>
      </c>
      <c r="K475" s="4" t="s">
        <v>10469</v>
      </c>
      <c r="L475" s="9">
        <v>44480</v>
      </c>
      <c r="M475" s="9">
        <v>45587</v>
      </c>
      <c r="N475" s="10" t="s">
        <v>776</v>
      </c>
      <c r="O475" s="4">
        <v>3000</v>
      </c>
      <c r="P475" s="4">
        <v>2766.98</v>
      </c>
      <c r="Q475" s="4">
        <v>18.989999999999998</v>
      </c>
      <c r="R475" s="4" t="s">
        <v>10994</v>
      </c>
      <c r="S475" s="4" t="s">
        <v>11012</v>
      </c>
      <c r="T475" s="4" t="str">
        <f>VLOOKUP(A475,'REPORTE'!$A$1:$AG$1961,19,0)</f>
        <v>Actividades de alquiler de automóviles privados con conductor.</v>
      </c>
      <c r="U475" s="4" t="str">
        <f>VLOOKUP(A475,'REPORTE'!$A$1:$AG$1961,20,0)</f>
        <v>Actividades de alquiler con fines operativos de automóviles</v>
      </c>
      <c r="V475" s="4">
        <v>1001637</v>
      </c>
      <c r="W475" s="4" t="s">
        <v>11659</v>
      </c>
      <c r="X475" s="4" t="s">
        <v>11975</v>
      </c>
      <c r="Y475" s="4" t="s">
        <v>12072</v>
      </c>
      <c r="Z475" s="4" t="s">
        <v>12309</v>
      </c>
      <c r="AA475" s="4" t="s">
        <v>665</v>
      </c>
      <c r="AB475" s="4" t="str">
        <f>VLOOKUP(A475,'REPORTE'!$A$1:$AG$1961,5,0)</f>
        <v>ECUATORIANO(A)</v>
      </c>
      <c r="AC475" s="4" t="str">
        <f>VLOOKUP(A475,'REPORTE'!$A$1:$AG$1961,30,0)</f>
        <v>Secundaria</v>
      </c>
      <c r="AD475" s="4" t="str">
        <f>VLOOKUP(A475,'REPORTE'!$A$1:$AG$1961,31,0)</f>
        <v>PICHINCHA</v>
      </c>
      <c r="AE475" s="4" t="str">
        <f>VLOOKUP(A475,'REPORTE'!$A$1:$AG$1961,32,0)</f>
        <v>QUITO</v>
      </c>
      <c r="AF475" s="4" t="str">
        <f>VLOOKUP(A475,'REPORTE'!$A$1:$AG$1961,33,0)</f>
        <v>CHILLOGALLO</v>
      </c>
      <c r="AG475" s="4" t="str">
        <f>VLOOKUP(AF475,PROVINCIAS!$F$1:$G$1171,2,0)</f>
        <v>URBANA</v>
      </c>
    </row>
    <row r="476" spans="1:33" customFormat="1" hidden="1" x14ac:dyDescent="0.45">
      <c r="A476" s="4">
        <v>1001542</v>
      </c>
      <c r="B476" s="4" t="s">
        <v>10040</v>
      </c>
      <c r="C476" s="7">
        <v>1803106218</v>
      </c>
      <c r="D476" s="8">
        <v>41</v>
      </c>
      <c r="E476" s="4" t="s">
        <v>36</v>
      </c>
      <c r="F476" s="4">
        <v>1002079</v>
      </c>
      <c r="G476" s="4">
        <v>18</v>
      </c>
      <c r="H476" s="4">
        <v>0</v>
      </c>
      <c r="I476" s="4" t="str">
        <f t="shared" si="7"/>
        <v>A1</v>
      </c>
      <c r="J476" s="4" t="s">
        <v>10468</v>
      </c>
      <c r="K476" s="4" t="s">
        <v>10469</v>
      </c>
      <c r="L476" s="9">
        <v>44480</v>
      </c>
      <c r="M476" s="9">
        <v>45021</v>
      </c>
      <c r="N476" s="10" t="s">
        <v>776</v>
      </c>
      <c r="O476" s="4">
        <v>5000</v>
      </c>
      <c r="P476" s="4">
        <v>3998.35</v>
      </c>
      <c r="Q476" s="4">
        <v>18.989999999999998</v>
      </c>
      <c r="R476" s="4" t="s">
        <v>10994</v>
      </c>
      <c r="S476" s="4" t="s">
        <v>275</v>
      </c>
      <c r="T476" s="4" t="str">
        <f>VLOOKUP(A476,'REPORTE'!$A$1:$AG$1961,19,0)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76" s="4" t="str">
        <f>VLOOKUP(A476,'REPORTE'!$A$1:$AG$1961,20,0)</f>
        <v>Actividades Turísticas</v>
      </c>
      <c r="V476" s="4">
        <v>1001638</v>
      </c>
      <c r="W476" s="4" t="s">
        <v>11660</v>
      </c>
      <c r="X476" s="4" t="s">
        <v>11976</v>
      </c>
      <c r="Y476" s="4" t="s">
        <v>12072</v>
      </c>
      <c r="Z476" s="4" t="s">
        <v>12310</v>
      </c>
      <c r="AA476" s="4" t="s">
        <v>665</v>
      </c>
      <c r="AB476" s="4" t="str">
        <f>VLOOKUP(A476,'REPORTE'!$A$1:$AG$1961,5,0)</f>
        <v>ECUATORIANO(A)</v>
      </c>
      <c r="AC476" s="4" t="str">
        <f>VLOOKUP(A476,'REPORTE'!$A$1:$AG$1961,30,0)</f>
        <v>Primaria</v>
      </c>
      <c r="AD476" s="4" t="str">
        <f>VLOOKUP(A476,'REPORTE'!$A$1:$AG$1961,31,0)</f>
        <v>TUNGURAHUA</v>
      </c>
      <c r="AE476" s="4" t="str">
        <f>VLOOKUP(A476,'REPORTE'!$A$1:$AG$1961,32,0)</f>
        <v>AMBATO</v>
      </c>
      <c r="AF476" s="4" t="str">
        <f>VLOOKUP(A476,'REPORTE'!$A$1:$AG$1961,33,0)</f>
        <v>PISHILATA</v>
      </c>
      <c r="AG476" s="4" t="str">
        <f>VLOOKUP(AF476,PROVINCIAS!$F$1:$G$1171,2,0)</f>
        <v>URBANA</v>
      </c>
    </row>
    <row r="477" spans="1:33" customFormat="1" hidden="1" x14ac:dyDescent="0.45">
      <c r="A477" s="4">
        <v>1001544</v>
      </c>
      <c r="B477" s="4" t="s">
        <v>10041</v>
      </c>
      <c r="C477" s="7">
        <v>1727079988</v>
      </c>
      <c r="D477" s="8">
        <v>29</v>
      </c>
      <c r="E477" s="4" t="s">
        <v>36</v>
      </c>
      <c r="F477" s="4">
        <v>1002078</v>
      </c>
      <c r="G477" s="4">
        <v>36</v>
      </c>
      <c r="H477" s="4">
        <v>0</v>
      </c>
      <c r="I477" s="4" t="str">
        <f t="shared" si="7"/>
        <v>A1</v>
      </c>
      <c r="J477" s="4" t="s">
        <v>10468</v>
      </c>
      <c r="K477" s="4" t="s">
        <v>10469</v>
      </c>
      <c r="L477" s="9">
        <v>44480</v>
      </c>
      <c r="M477" s="9">
        <v>45587</v>
      </c>
      <c r="N477" s="10" t="s">
        <v>776</v>
      </c>
      <c r="O477" s="4">
        <v>5000</v>
      </c>
      <c r="P477" s="4">
        <v>4599.25</v>
      </c>
      <c r="Q477" s="4">
        <v>17.5</v>
      </c>
      <c r="R477" s="4" t="s">
        <v>10994</v>
      </c>
      <c r="S477" s="4" t="s">
        <v>11012</v>
      </c>
      <c r="T477" s="4" t="str">
        <f>VLOOKUP(A477,'REPORTE'!$A$1:$AG$1961,19,0)</f>
        <v>Actividades de alquiler de automóviles privados con conductor.</v>
      </c>
      <c r="U477" s="4" t="str">
        <f>VLOOKUP(A477,'REPORTE'!$A$1:$AG$1961,20,0)</f>
        <v>Actividades de alquiler con fines operativos de automóviles</v>
      </c>
      <c r="V477" s="4">
        <v>1001640</v>
      </c>
      <c r="W477" s="4" t="s">
        <v>11542</v>
      </c>
      <c r="X477" s="4" t="s">
        <v>11977</v>
      </c>
      <c r="Y477" s="4" t="s">
        <v>12072</v>
      </c>
      <c r="Z477" s="4" t="s">
        <v>12311</v>
      </c>
      <c r="AA477" s="4" t="s">
        <v>665</v>
      </c>
      <c r="AB477" s="4" t="str">
        <f>VLOOKUP(A477,'REPORTE'!$A$1:$AG$1961,5,0)</f>
        <v>ECUATORIANO(A)</v>
      </c>
      <c r="AC477" s="4" t="str">
        <f>VLOOKUP(A477,'REPORTE'!$A$1:$AG$1961,30,0)</f>
        <v>Secundaria</v>
      </c>
      <c r="AD477" s="4" t="str">
        <f>VLOOKUP(A477,'REPORTE'!$A$1:$AG$1961,31,0)</f>
        <v>PICHINCHA</v>
      </c>
      <c r="AE477" s="4" t="str">
        <f>VLOOKUP(A477,'REPORTE'!$A$1:$AG$1961,32,0)</f>
        <v>QUITO</v>
      </c>
      <c r="AF477" s="4" t="str">
        <f>VLOOKUP(A477,'REPORTE'!$A$1:$AG$1961,33,0)</f>
        <v>CHILLOGALLO</v>
      </c>
      <c r="AG477" s="4" t="str">
        <f>VLOOKUP(AF477,PROVINCIAS!$F$1:$G$1171,2,0)</f>
        <v>URBANA</v>
      </c>
    </row>
    <row r="478" spans="1:33" customFormat="1" hidden="1" x14ac:dyDescent="0.45">
      <c r="A478" s="4">
        <v>1001318</v>
      </c>
      <c r="B478" s="4" t="s">
        <v>10042</v>
      </c>
      <c r="C478" s="7">
        <v>1711917458</v>
      </c>
      <c r="D478" s="8">
        <v>45</v>
      </c>
      <c r="E478" s="4" t="s">
        <v>59</v>
      </c>
      <c r="F478" s="4">
        <v>1002081</v>
      </c>
      <c r="G478" s="4">
        <v>12</v>
      </c>
      <c r="H478" s="4">
        <v>0</v>
      </c>
      <c r="I478" s="4" t="str">
        <f t="shared" si="7"/>
        <v>A1</v>
      </c>
      <c r="J478" s="4" t="s">
        <v>10468</v>
      </c>
      <c r="K478" s="4" t="s">
        <v>10469</v>
      </c>
      <c r="L478" s="9">
        <v>44481</v>
      </c>
      <c r="M478" s="9">
        <v>44844</v>
      </c>
      <c r="N478" s="10" t="s">
        <v>776</v>
      </c>
      <c r="O478" s="4">
        <v>1500</v>
      </c>
      <c r="P478" s="4">
        <v>1038.1500000000001</v>
      </c>
      <c r="Q478" s="4">
        <v>23</v>
      </c>
      <c r="R478" s="4" t="s">
        <v>10994</v>
      </c>
      <c r="S478" s="4" t="s">
        <v>11080</v>
      </c>
      <c r="T478" s="4" t="str">
        <f>VLOOKUP(A478,'REPORTE'!$A$1:$AG$1961,19,0)</f>
        <v>Venta al por mayor de artí­culos de ferreterí­as y cerraduras: martillos, sierras, destornilladores, y otras herramientas de mano, accesorios y dispositivos; cajas fuertes, extintores.</v>
      </c>
      <c r="U478" s="4" t="str">
        <f>VLOOKUP(A478,'REPORTE'!$A$1:$AG$1961,20,0)</f>
        <v>Venta al por mayor varios</v>
      </c>
      <c r="V478" s="4">
        <v>1001395</v>
      </c>
      <c r="W478" s="4" t="s">
        <v>11236</v>
      </c>
      <c r="X478" s="4" t="s">
        <v>11871</v>
      </c>
      <c r="Y478" s="4" t="s">
        <v>12072</v>
      </c>
      <c r="Z478" s="4" t="s">
        <v>12312</v>
      </c>
      <c r="AA478" s="4" t="s">
        <v>665</v>
      </c>
      <c r="AB478" s="4" t="str">
        <f>VLOOKUP(A478,'REPORTE'!$A$1:$AG$1961,5,0)</f>
        <v>ECUATORIANO(A)</v>
      </c>
      <c r="AC478" s="4" t="str">
        <f>VLOOKUP(A478,'REPORTE'!$A$1:$AG$1961,30,0)</f>
        <v>Secundaria</v>
      </c>
      <c r="AD478" s="4" t="str">
        <f>VLOOKUP(A478,'REPORTE'!$A$1:$AG$1961,31,0)</f>
        <v>PICHINCHA</v>
      </c>
      <c r="AE478" s="4" t="str">
        <f>VLOOKUP(A478,'REPORTE'!$A$1:$AG$1961,32,0)</f>
        <v>QUITO</v>
      </c>
      <c r="AF478" s="4" t="str">
        <f>VLOOKUP(A478,'REPORTE'!$A$1:$AG$1961,33,0)</f>
        <v>COTOCOLLAO</v>
      </c>
      <c r="AG478" s="4" t="str">
        <f>VLOOKUP(AF478,PROVINCIAS!$F$1:$G$1171,2,0)</f>
        <v>URBANA</v>
      </c>
    </row>
    <row r="479" spans="1:33" customFormat="1" hidden="1" x14ac:dyDescent="0.45">
      <c r="A479" s="4">
        <v>1001437</v>
      </c>
      <c r="B479" s="4" t="s">
        <v>10043</v>
      </c>
      <c r="C479" s="7">
        <v>401017892</v>
      </c>
      <c r="D479" s="8">
        <v>51</v>
      </c>
      <c r="E479" s="4" t="s">
        <v>59</v>
      </c>
      <c r="F479" s="4">
        <v>1002083</v>
      </c>
      <c r="G479" s="4">
        <v>18</v>
      </c>
      <c r="H479" s="4">
        <v>0</v>
      </c>
      <c r="I479" s="4" t="str">
        <f t="shared" si="7"/>
        <v>A1</v>
      </c>
      <c r="J479" s="4" t="s">
        <v>10468</v>
      </c>
      <c r="K479" s="4" t="s">
        <v>10469</v>
      </c>
      <c r="L479" s="9">
        <v>44481</v>
      </c>
      <c r="M479" s="9">
        <v>45040</v>
      </c>
      <c r="N479" s="10" t="s">
        <v>776</v>
      </c>
      <c r="O479" s="4">
        <v>3000</v>
      </c>
      <c r="P479" s="4">
        <v>2441.31</v>
      </c>
      <c r="Q479" s="4">
        <v>21.5</v>
      </c>
      <c r="R479" s="4" t="s">
        <v>10994</v>
      </c>
      <c r="S479" s="4" t="s">
        <v>11025</v>
      </c>
      <c r="T479" s="4" t="str">
        <f>VLOOKUP(A479,'REPORTE'!$A$1:$AG$1961,19,0)</f>
        <v>Servicios de apoyo a la elaboración y conservación de frutas, legumbres y hortalizas a cambio de una retribución o por contrato: pelado industrial de papas, etcétera.</v>
      </c>
      <c r="U479" s="4" t="str">
        <f>VLOOKUP(A479,'REPORTE'!$A$1:$AG$1961,20,0)</f>
        <v>Servicios Varios</v>
      </c>
      <c r="V479" s="4">
        <v>1001517</v>
      </c>
      <c r="W479" s="4" t="s">
        <v>11537</v>
      </c>
      <c r="X479" s="4" t="s">
        <v>11859</v>
      </c>
      <c r="Y479" s="4" t="s">
        <v>12072</v>
      </c>
      <c r="Z479" s="4" t="s">
        <v>12313</v>
      </c>
      <c r="AA479" s="4" t="s">
        <v>665</v>
      </c>
      <c r="AB479" s="4" t="str">
        <f>VLOOKUP(A479,'REPORTE'!$A$1:$AG$1961,5,0)</f>
        <v>ECUATORIANO(A)</v>
      </c>
      <c r="AC479" s="4" t="str">
        <f>VLOOKUP(A479,'REPORTE'!$A$1:$AG$1961,30,0)</f>
        <v>Secundaria</v>
      </c>
      <c r="AD479" s="4" t="str">
        <f>VLOOKUP(A479,'REPORTE'!$A$1:$AG$1961,31,0)</f>
        <v>CARCHI</v>
      </c>
      <c r="AE479" s="4" t="str">
        <f>VLOOKUP(A479,'REPORTE'!$A$1:$AG$1961,32,0)</f>
        <v>MONTUFAR</v>
      </c>
      <c r="AF479" s="4" t="str">
        <f>VLOOKUP(A479,'REPORTE'!$A$1:$AG$1961,33,0)</f>
        <v>CRISTOBAL COLON</v>
      </c>
      <c r="AG479" s="4" t="str">
        <f>VLOOKUP(AF479,PROVINCIAS!$F$1:$G$1171,2,0)</f>
        <v>RURAL</v>
      </c>
    </row>
    <row r="480" spans="1:33" customFormat="1" hidden="1" x14ac:dyDescent="0.45">
      <c r="A480" s="4">
        <v>1000744</v>
      </c>
      <c r="B480" s="4" t="s">
        <v>10044</v>
      </c>
      <c r="C480" s="7">
        <v>605611565</v>
      </c>
      <c r="D480" s="8">
        <v>25</v>
      </c>
      <c r="E480" s="4" t="s">
        <v>36</v>
      </c>
      <c r="F480" s="4">
        <v>1002091</v>
      </c>
      <c r="G480" s="4">
        <v>6</v>
      </c>
      <c r="H480" s="4">
        <v>0</v>
      </c>
      <c r="I480" s="4" t="str">
        <f t="shared" si="7"/>
        <v>A1</v>
      </c>
      <c r="J480" s="4" t="s">
        <v>10468</v>
      </c>
      <c r="K480" s="4" t="s">
        <v>10469</v>
      </c>
      <c r="L480" s="9">
        <v>44483</v>
      </c>
      <c r="M480" s="9">
        <v>44661</v>
      </c>
      <c r="N480" s="10" t="s">
        <v>776</v>
      </c>
      <c r="O480" s="4">
        <v>500</v>
      </c>
      <c r="P480" s="4">
        <v>172.48</v>
      </c>
      <c r="Q480" s="4">
        <v>23</v>
      </c>
      <c r="R480" s="4" t="s">
        <v>10994</v>
      </c>
      <c r="S480" s="4" t="s">
        <v>244</v>
      </c>
      <c r="T480" s="4" t="str">
        <f>VLOOKUP(A480,'REPORTE'!$A$1:$AG$1961,19,0)</f>
        <v>Venta al por mayor de electrodomésticos y aparatos de uso doméstico: refrigeradoras, cocinas, lavadoras, etcétera. Incluye equipos de televisión, estéreos (equipos de sonido), equipos de grabación y reproductores de CD y DVD, cintas de audio y video CDs, DVD grabadas.</v>
      </c>
      <c r="U480" s="4" t="str">
        <f>VLOOKUP(A480,'REPORTE'!$A$1:$AG$1961,20,0)</f>
        <v>Venta al por mayor varios</v>
      </c>
      <c r="V480" s="4">
        <v>1000815</v>
      </c>
      <c r="W480" s="4" t="s">
        <v>11258</v>
      </c>
      <c r="X480" s="4" t="s">
        <v>11900</v>
      </c>
      <c r="Y480" s="4" t="s">
        <v>12072</v>
      </c>
      <c r="Z480" s="4" t="s">
        <v>12314</v>
      </c>
      <c r="AA480" s="4" t="s">
        <v>74</v>
      </c>
      <c r="AB480" s="4" t="str">
        <f>VLOOKUP(A480,'REPORTE'!$A$1:$AG$1961,5,0)</f>
        <v>ECUATORIANO(A) INDIGENA</v>
      </c>
      <c r="AC480" s="4" t="str">
        <f>VLOOKUP(A480,'REPORTE'!$A$1:$AG$1961,30,0)</f>
        <v>Secundaria</v>
      </c>
      <c r="AD480" s="4" t="str">
        <f>VLOOKUP(A480,'REPORTE'!$A$1:$AG$1961,31,0)</f>
        <v>CHIMBORAZO</v>
      </c>
      <c r="AE480" s="4" t="str">
        <f>VLOOKUP(A480,'REPORTE'!$A$1:$AG$1961,32,0)</f>
        <v>RIOBAMBA</v>
      </c>
      <c r="AF480" s="4" t="str">
        <f>VLOOKUP(A480,'REPORTE'!$A$1:$AG$1961,33,0)</f>
        <v>LIZARZABURU</v>
      </c>
      <c r="AG480" s="4" t="str">
        <f>VLOOKUP(AF480,PROVINCIAS!$F$1:$G$1171,2,0)</f>
        <v>URBANA</v>
      </c>
    </row>
    <row r="481" spans="1:33" customFormat="1" hidden="1" x14ac:dyDescent="0.45">
      <c r="A481" s="4">
        <v>1000877</v>
      </c>
      <c r="B481" s="4" t="s">
        <v>10045</v>
      </c>
      <c r="C481" s="7">
        <v>603956079</v>
      </c>
      <c r="D481" s="8">
        <v>33</v>
      </c>
      <c r="E481" s="4" t="s">
        <v>36</v>
      </c>
      <c r="F481" s="4">
        <v>1002096</v>
      </c>
      <c r="G481" s="4">
        <v>18</v>
      </c>
      <c r="H481" s="4">
        <v>0</v>
      </c>
      <c r="I481" s="4" t="str">
        <f t="shared" si="7"/>
        <v>A1</v>
      </c>
      <c r="J481" s="4" t="s">
        <v>10468</v>
      </c>
      <c r="K481" s="4" t="s">
        <v>10469</v>
      </c>
      <c r="L481" s="9">
        <v>44483</v>
      </c>
      <c r="M481" s="9">
        <v>45031</v>
      </c>
      <c r="N481" s="10" t="s">
        <v>776</v>
      </c>
      <c r="O481" s="4">
        <v>3000</v>
      </c>
      <c r="P481" s="4">
        <v>2420.39</v>
      </c>
      <c r="Q481" s="4">
        <v>21.5</v>
      </c>
      <c r="R481" s="4" t="s">
        <v>10994</v>
      </c>
      <c r="S481" s="4" t="s">
        <v>11014</v>
      </c>
      <c r="T481" s="4" t="str">
        <f>VLOOKUP(A481,'REPORTE'!$A$1:$AG$1961,19,0)</f>
        <v>Venta al por mayor de carne y productos cárnicos (incluidas las aves de corral).</v>
      </c>
      <c r="U481" s="4" t="str">
        <f>VLOOKUP(A481,'REPORTE'!$A$1:$AG$1961,20,0)</f>
        <v>Venta al por mayor varios</v>
      </c>
      <c r="V481" s="4">
        <v>1000947</v>
      </c>
      <c r="W481" s="4" t="s">
        <v>11537</v>
      </c>
      <c r="X481" s="4" t="s">
        <v>11978</v>
      </c>
      <c r="Y481" s="4" t="s">
        <v>12072</v>
      </c>
      <c r="Z481" s="4" t="s">
        <v>12315</v>
      </c>
      <c r="AA481" s="4" t="s">
        <v>4384</v>
      </c>
      <c r="AB481" s="4" t="str">
        <f>VLOOKUP(A481,'REPORTE'!$A$1:$AG$1961,5,0)</f>
        <v>ECUATORIANO(A)</v>
      </c>
      <c r="AC481" s="4" t="str">
        <f>VLOOKUP(A481,'REPORTE'!$A$1:$AG$1961,30,0)</f>
        <v>Universitaria</v>
      </c>
      <c r="AD481" s="4" t="str">
        <f>VLOOKUP(A481,'REPORTE'!$A$1:$AG$1961,31,0)</f>
        <v>CHIMBORAZO</v>
      </c>
      <c r="AE481" s="4" t="str">
        <f>VLOOKUP(A481,'REPORTE'!$A$1:$AG$1961,32,0)</f>
        <v>RIOBAMBA</v>
      </c>
      <c r="AF481" s="4" t="str">
        <f>VLOOKUP(A481,'REPORTE'!$A$1:$AG$1961,33,0)</f>
        <v>VELASCO</v>
      </c>
      <c r="AG481" s="4" t="str">
        <f>VLOOKUP(AF481,PROVINCIAS!$F$1:$G$1171,2,0)</f>
        <v>URBANA</v>
      </c>
    </row>
    <row r="482" spans="1:33" customFormat="1" hidden="1" x14ac:dyDescent="0.45">
      <c r="A482" s="4">
        <v>1000990</v>
      </c>
      <c r="B482" s="4" t="s">
        <v>10046</v>
      </c>
      <c r="C482" s="7">
        <v>1724723323</v>
      </c>
      <c r="D482" s="8">
        <v>32</v>
      </c>
      <c r="E482" s="4" t="s">
        <v>36</v>
      </c>
      <c r="F482" s="4">
        <v>1002090</v>
      </c>
      <c r="G482" s="4">
        <v>24</v>
      </c>
      <c r="H482" s="4">
        <v>0</v>
      </c>
      <c r="I482" s="4" t="str">
        <f t="shared" si="7"/>
        <v>A1</v>
      </c>
      <c r="J482" s="4" t="s">
        <v>10468</v>
      </c>
      <c r="K482" s="4" t="s">
        <v>10469</v>
      </c>
      <c r="L482" s="9">
        <v>44483</v>
      </c>
      <c r="M482" s="9">
        <v>45224</v>
      </c>
      <c r="N482" s="10" t="s">
        <v>776</v>
      </c>
      <c r="O482" s="4">
        <v>5000</v>
      </c>
      <c r="P482" s="4">
        <v>4329.95</v>
      </c>
      <c r="Q482" s="4">
        <v>18.989999999999998</v>
      </c>
      <c r="R482" s="4" t="s">
        <v>10994</v>
      </c>
      <c r="S482" s="4" t="s">
        <v>348</v>
      </c>
      <c r="T482" s="4" t="str">
        <f>VLOOKUP(A482,'REPORTE'!$A$1:$AG$1961,19,0)</f>
        <v>Venta de motocicletas, incluso ciclomotores (velomotores), tricimotos.</v>
      </c>
      <c r="U482" s="4" t="str">
        <f>VLOOKUP(A482,'REPORTE'!$A$1:$AG$1961,20,0)</f>
        <v>Ventas varias</v>
      </c>
      <c r="V482" s="4">
        <v>1001059</v>
      </c>
      <c r="W482" s="4" t="s">
        <v>11650</v>
      </c>
      <c r="X482" s="4" t="s">
        <v>11885</v>
      </c>
      <c r="Y482" s="4" t="s">
        <v>12072</v>
      </c>
      <c r="Z482" s="4" t="s">
        <v>12316</v>
      </c>
      <c r="AA482" s="4" t="s">
        <v>665</v>
      </c>
      <c r="AB482" s="4" t="str">
        <f>VLOOKUP(A482,'REPORTE'!$A$1:$AG$1961,5,0)</f>
        <v>ECUATORIANO(A) INDIGENA</v>
      </c>
      <c r="AC482" s="4" t="str">
        <f>VLOOKUP(A482,'REPORTE'!$A$1:$AG$1961,30,0)</f>
        <v>Secundaria</v>
      </c>
      <c r="AD482" s="4" t="str">
        <f>VLOOKUP(A482,'REPORTE'!$A$1:$AG$1961,31,0)</f>
        <v>CHIMBORAZO</v>
      </c>
      <c r="AE482" s="4" t="str">
        <f>VLOOKUP(A482,'REPORTE'!$A$1:$AG$1961,32,0)</f>
        <v>RIOBAMBA</v>
      </c>
      <c r="AF482" s="4" t="str">
        <f>VLOOKUP(A482,'REPORTE'!$A$1:$AG$1961,33,0)</f>
        <v>CACHA (CAB EN MACHANGARA)</v>
      </c>
      <c r="AG482" s="4" t="str">
        <f>VLOOKUP(AF482,PROVINCIAS!$F$1:$G$1171,2,0)</f>
        <v>RURAL</v>
      </c>
    </row>
    <row r="483" spans="1:33" customFormat="1" hidden="1" x14ac:dyDescent="0.45">
      <c r="A483" s="4">
        <v>1000990</v>
      </c>
      <c r="B483" s="4" t="s">
        <v>10046</v>
      </c>
      <c r="C483" s="7">
        <v>1724723323</v>
      </c>
      <c r="D483" s="8">
        <v>32</v>
      </c>
      <c r="E483" s="4" t="s">
        <v>36</v>
      </c>
      <c r="F483" s="4">
        <v>1002085</v>
      </c>
      <c r="G483" s="4">
        <v>24</v>
      </c>
      <c r="H483" s="4">
        <v>0</v>
      </c>
      <c r="I483" s="4" t="str">
        <f t="shared" si="7"/>
        <v>A1</v>
      </c>
      <c r="J483" s="4" t="s">
        <v>10468</v>
      </c>
      <c r="K483" s="4" t="s">
        <v>10469</v>
      </c>
      <c r="L483" s="9">
        <v>44483</v>
      </c>
      <c r="M483" s="9">
        <v>45224</v>
      </c>
      <c r="N483" s="10" t="s">
        <v>776</v>
      </c>
      <c r="O483" s="4">
        <v>6500</v>
      </c>
      <c r="P483" s="4">
        <v>5628.78</v>
      </c>
      <c r="Q483" s="4">
        <v>18.989999999999998</v>
      </c>
      <c r="R483" s="4" t="s">
        <v>10994</v>
      </c>
      <c r="S483" s="4" t="s">
        <v>11006</v>
      </c>
      <c r="T483" s="4" t="str">
        <f>VLOOKUP(A483,'REPORTE'!$A$1:$AG$1961,19,0)</f>
        <v>Venta de motocicletas, incluso ciclomotores (velomotores), tricimotos.</v>
      </c>
      <c r="U483" s="4" t="str">
        <f>VLOOKUP(A483,'REPORTE'!$A$1:$AG$1961,20,0)</f>
        <v>Ventas varias</v>
      </c>
      <c r="V483" s="4">
        <v>1001059</v>
      </c>
      <c r="W483" s="4" t="s">
        <v>11661</v>
      </c>
      <c r="X483" s="4" t="s">
        <v>11885</v>
      </c>
      <c r="Y483" s="4" t="s">
        <v>12072</v>
      </c>
      <c r="Z483" s="4" t="s">
        <v>12316</v>
      </c>
      <c r="AA483" s="4" t="s">
        <v>665</v>
      </c>
      <c r="AB483" s="4" t="str">
        <f>VLOOKUP(A483,'REPORTE'!$A$1:$AG$1961,5,0)</f>
        <v>ECUATORIANO(A) INDIGENA</v>
      </c>
      <c r="AC483" s="4" t="str">
        <f>VLOOKUP(A483,'REPORTE'!$A$1:$AG$1961,30,0)</f>
        <v>Secundaria</v>
      </c>
      <c r="AD483" s="4" t="str">
        <f>VLOOKUP(A483,'REPORTE'!$A$1:$AG$1961,31,0)</f>
        <v>CHIMBORAZO</v>
      </c>
      <c r="AE483" s="4" t="str">
        <f>VLOOKUP(A483,'REPORTE'!$A$1:$AG$1961,32,0)</f>
        <v>RIOBAMBA</v>
      </c>
      <c r="AF483" s="4" t="str">
        <f>VLOOKUP(A483,'REPORTE'!$A$1:$AG$1961,33,0)</f>
        <v>CACHA (CAB EN MACHANGARA)</v>
      </c>
      <c r="AG483" s="4" t="str">
        <f>VLOOKUP(AF483,PROVINCIAS!$F$1:$G$1171,2,0)</f>
        <v>RURAL</v>
      </c>
    </row>
    <row r="484" spans="1:33" customFormat="1" hidden="1" x14ac:dyDescent="0.45">
      <c r="A484" s="4">
        <v>1001080</v>
      </c>
      <c r="B484" s="4" t="s">
        <v>10047</v>
      </c>
      <c r="C484" s="7">
        <v>502995426</v>
      </c>
      <c r="D484" s="8">
        <v>35</v>
      </c>
      <c r="E484" s="4" t="s">
        <v>59</v>
      </c>
      <c r="F484" s="4">
        <v>1002086</v>
      </c>
      <c r="G484" s="4">
        <v>12</v>
      </c>
      <c r="H484" s="4">
        <v>4</v>
      </c>
      <c r="I484" s="4" t="str">
        <f t="shared" si="7"/>
        <v>A1</v>
      </c>
      <c r="J484" s="4" t="s">
        <v>10468</v>
      </c>
      <c r="K484" s="4" t="s">
        <v>10469</v>
      </c>
      <c r="L484" s="9">
        <v>44483</v>
      </c>
      <c r="M484" s="9">
        <v>44859</v>
      </c>
      <c r="N484" s="9">
        <v>44617</v>
      </c>
      <c r="O484" s="4">
        <v>3200</v>
      </c>
      <c r="P484" s="4">
        <v>2487.96</v>
      </c>
      <c r="Q484" s="4">
        <v>21.5</v>
      </c>
      <c r="R484" s="4" t="s">
        <v>10995</v>
      </c>
      <c r="S484" s="4" t="s">
        <v>11083</v>
      </c>
      <c r="T484" s="4" t="str">
        <f>VLOOKUP(A484,'REPORTE'!$A$1:$AG$1961,19,0)</f>
        <v>Venta al por menor de frutas, legumbres y hortalizas frescas o en conserva en establecimientos especializados.</v>
      </c>
      <c r="U484" s="4" t="str">
        <f>VLOOKUP(A484,'REPORTE'!$A$1:$AG$1961,20,0)</f>
        <v>Venta al por menor varios</v>
      </c>
      <c r="V484" s="4">
        <v>1001151</v>
      </c>
      <c r="W484" s="4" t="s">
        <v>11662</v>
      </c>
      <c r="X484" s="4" t="s">
        <v>11860</v>
      </c>
      <c r="Y484" s="4" t="s">
        <v>12072</v>
      </c>
      <c r="Z484" s="4" t="s">
        <v>11150</v>
      </c>
      <c r="AA484" s="4" t="s">
        <v>665</v>
      </c>
      <c r="AB484" s="4" t="str">
        <f>VLOOKUP(A484,'REPORTE'!$A$1:$AG$1961,5,0)</f>
        <v>ECUATORIANO(A) INDIGENA</v>
      </c>
      <c r="AC484" s="4" t="str">
        <f>VLOOKUP(A484,'REPORTE'!$A$1:$AG$1961,30,0)</f>
        <v>Primaria</v>
      </c>
      <c r="AD484" s="4" t="str">
        <f>VLOOKUP(A484,'REPORTE'!$A$1:$AG$1961,31,0)</f>
        <v>CHIMBORAZO</v>
      </c>
      <c r="AE484" s="4" t="str">
        <f>VLOOKUP(A484,'REPORTE'!$A$1:$AG$1961,32,0)</f>
        <v>RIOBAMBA</v>
      </c>
      <c r="AF484" s="4" t="str">
        <f>VLOOKUP(A484,'REPORTE'!$A$1:$AG$1961,33,0)</f>
        <v>CACHA (CAB EN MACHANGARA)</v>
      </c>
      <c r="AG484" s="4" t="str">
        <f>VLOOKUP(AF484,PROVINCIAS!$F$1:$G$1171,2,0)</f>
        <v>RURAL</v>
      </c>
    </row>
    <row r="485" spans="1:33" customFormat="1" hidden="1" x14ac:dyDescent="0.45">
      <c r="A485" s="4">
        <v>1001167</v>
      </c>
      <c r="B485" s="4" t="s">
        <v>10048</v>
      </c>
      <c r="C485" s="7">
        <v>602763641</v>
      </c>
      <c r="D485" s="8">
        <v>45</v>
      </c>
      <c r="E485" s="4" t="s">
        <v>59</v>
      </c>
      <c r="F485" s="4">
        <v>1002089</v>
      </c>
      <c r="G485" s="4">
        <v>24</v>
      </c>
      <c r="H485" s="4">
        <v>22</v>
      </c>
      <c r="I485" s="4" t="str">
        <f t="shared" si="7"/>
        <v>A2</v>
      </c>
      <c r="J485" s="4" t="s">
        <v>10468</v>
      </c>
      <c r="K485" s="4" t="s">
        <v>10469</v>
      </c>
      <c r="L485" s="9">
        <v>44483</v>
      </c>
      <c r="M485" s="9">
        <v>45237</v>
      </c>
      <c r="N485" s="9">
        <v>44599</v>
      </c>
      <c r="O485" s="4">
        <v>3000</v>
      </c>
      <c r="P485" s="4">
        <v>2824.76</v>
      </c>
      <c r="Q485" s="4">
        <v>17.5</v>
      </c>
      <c r="R485" s="4" t="s">
        <v>10995</v>
      </c>
      <c r="S485" s="4" t="s">
        <v>11480</v>
      </c>
      <c r="T485" s="4" t="str">
        <f>VLOOKUP(A485,'REPORTE'!$A$1:$AG$1961,19,0)</f>
        <v>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v>
      </c>
      <c r="U485" s="4" t="str">
        <f>VLOOKUP(A485,'REPORTE'!$A$1:$AG$1961,20,0)</f>
        <v>Actividades de diseñadores</v>
      </c>
      <c r="V485" s="4">
        <v>1001653</v>
      </c>
      <c r="W485" s="4" t="s">
        <v>11663</v>
      </c>
      <c r="X485" s="4" t="s">
        <v>11853</v>
      </c>
      <c r="Y485" s="4" t="s">
        <v>12072</v>
      </c>
      <c r="Z485" s="4" t="s">
        <v>11150</v>
      </c>
      <c r="AA485" s="4" t="s">
        <v>665</v>
      </c>
      <c r="AB485" s="4" t="str">
        <f>VLOOKUP(A485,'REPORTE'!$A$1:$AG$1961,5,0)</f>
        <v>ECUATORIANO(A)</v>
      </c>
      <c r="AC485" s="4" t="str">
        <f>VLOOKUP(A485,'REPORTE'!$A$1:$AG$1961,30,0)</f>
        <v>Postgrado</v>
      </c>
      <c r="AD485" s="4" t="str">
        <f>VLOOKUP(A485,'REPORTE'!$A$1:$AG$1961,31,0)</f>
        <v>CHIMBORAZO</v>
      </c>
      <c r="AE485" s="4" t="str">
        <f>VLOOKUP(A485,'REPORTE'!$A$1:$AG$1961,32,0)</f>
        <v>RIOBAMBA</v>
      </c>
      <c r="AF485" s="4" t="str">
        <f>VLOOKUP(A485,'REPORTE'!$A$1:$AG$1961,33,0)</f>
        <v>LIZARZABURU</v>
      </c>
      <c r="AG485" s="4" t="str">
        <f>VLOOKUP(AF485,PROVINCIAS!$F$1:$G$1171,2,0)</f>
        <v>URBANA</v>
      </c>
    </row>
    <row r="486" spans="1:33" customFormat="1" hidden="1" x14ac:dyDescent="0.45">
      <c r="A486" s="4">
        <v>1001516</v>
      </c>
      <c r="B486" s="4" t="s">
        <v>10049</v>
      </c>
      <c r="C486" s="7">
        <v>1725027609</v>
      </c>
      <c r="D486" s="8">
        <v>23</v>
      </c>
      <c r="E486" s="4" t="s">
        <v>36</v>
      </c>
      <c r="F486" s="4">
        <v>1002092</v>
      </c>
      <c r="G486" s="4">
        <v>12</v>
      </c>
      <c r="H486" s="4">
        <v>4</v>
      </c>
      <c r="I486" s="4" t="str">
        <f t="shared" si="7"/>
        <v>A1</v>
      </c>
      <c r="J486" s="4" t="s">
        <v>10468</v>
      </c>
      <c r="K486" s="4" t="s">
        <v>10469</v>
      </c>
      <c r="L486" s="9">
        <v>44483</v>
      </c>
      <c r="M486" s="9">
        <v>44859</v>
      </c>
      <c r="N486" s="9">
        <v>44617</v>
      </c>
      <c r="O486" s="4">
        <v>1000</v>
      </c>
      <c r="P486" s="4">
        <v>779.69</v>
      </c>
      <c r="Q486" s="4">
        <v>23</v>
      </c>
      <c r="R486" s="4" t="s">
        <v>10995</v>
      </c>
      <c r="S486" s="4" t="s">
        <v>11081</v>
      </c>
      <c r="T486" s="4" t="str">
        <f>VLOOKUP(A486,'REPORTE'!$A$1:$AG$1961,19,0)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86" s="4" t="str">
        <f>VLOOKUP(A486,'REPORTE'!$A$1:$AG$1961,20,0)</f>
        <v>Actividades Turísticas</v>
      </c>
      <c r="V486" s="4">
        <v>1001611</v>
      </c>
      <c r="W486" s="4" t="s">
        <v>11185</v>
      </c>
      <c r="X486" s="4" t="s">
        <v>11854</v>
      </c>
      <c r="Y486" s="4" t="s">
        <v>12072</v>
      </c>
      <c r="Z486" s="4" t="s">
        <v>11150</v>
      </c>
      <c r="AA486" s="4" t="s">
        <v>665</v>
      </c>
      <c r="AB486" s="4" t="str">
        <f>VLOOKUP(A486,'REPORTE'!$A$1:$AG$1961,5,0)</f>
        <v>ECUATORIANO(A)</v>
      </c>
      <c r="AC486" s="4" t="str">
        <f>VLOOKUP(A486,'REPORTE'!$A$1:$AG$1961,30,0)</f>
        <v>Primaria</v>
      </c>
      <c r="AD486" s="4" t="str">
        <f>VLOOKUP(A486,'REPORTE'!$A$1:$AG$1961,31,0)</f>
        <v>PICHINCHA</v>
      </c>
      <c r="AE486" s="4" t="str">
        <f>VLOOKUP(A486,'REPORTE'!$A$1:$AG$1961,32,0)</f>
        <v>QUITO</v>
      </c>
      <c r="AF486" s="4" t="str">
        <f>VLOOKUP(A486,'REPORTE'!$A$1:$AG$1961,33,0)</f>
        <v>EL INCA</v>
      </c>
      <c r="AG486" s="4" t="str">
        <f>VLOOKUP(AF486,PROVINCIAS!$F$1:$G$1171,2,0)</f>
        <v>URBANA</v>
      </c>
    </row>
    <row r="487" spans="1:33" customFormat="1" hidden="1" x14ac:dyDescent="0.45">
      <c r="A487" s="4">
        <v>1001553</v>
      </c>
      <c r="B487" s="4" t="s">
        <v>10050</v>
      </c>
      <c r="C487" s="7">
        <v>1751492826</v>
      </c>
      <c r="D487" s="8">
        <v>21</v>
      </c>
      <c r="E487" s="4" t="s">
        <v>59</v>
      </c>
      <c r="F487" s="4">
        <v>1002094</v>
      </c>
      <c r="G487" s="4">
        <v>24</v>
      </c>
      <c r="H487" s="4">
        <v>9</v>
      </c>
      <c r="I487" s="4" t="str">
        <f t="shared" si="7"/>
        <v>A2</v>
      </c>
      <c r="J487" s="4" t="s">
        <v>10468</v>
      </c>
      <c r="K487" s="4" t="s">
        <v>10469</v>
      </c>
      <c r="L487" s="9">
        <v>44483</v>
      </c>
      <c r="M487" s="9">
        <v>45219</v>
      </c>
      <c r="N487" s="9">
        <v>44612</v>
      </c>
      <c r="O487" s="4">
        <v>5000</v>
      </c>
      <c r="P487" s="4">
        <v>4485.55</v>
      </c>
      <c r="Q487" s="4">
        <v>17.5</v>
      </c>
      <c r="R487" s="4" t="s">
        <v>10995</v>
      </c>
      <c r="S487" s="4" t="s">
        <v>11466</v>
      </c>
      <c r="T487" s="4" t="str">
        <f>VLOOKUP(A487,'REPORTE'!$A$1:$AG$1961,19,0)</f>
        <v>La publicación, lanzamiento, promoción y distribución de grabaciones de sonido para comerciantes mayoristas, minoristas o directamente para el público.</v>
      </c>
      <c r="U487" s="4" t="str">
        <f>VLOOKUP(A487,'REPORTE'!$A$1:$AG$1961,20,0)</f>
        <v>Publicidad</v>
      </c>
      <c r="V487" s="4">
        <v>1001649</v>
      </c>
      <c r="W487" s="4" t="s">
        <v>11550</v>
      </c>
      <c r="X487" s="4" t="s">
        <v>11898</v>
      </c>
      <c r="Y487" s="4" t="s">
        <v>12072</v>
      </c>
      <c r="Z487" s="4" t="s">
        <v>12078</v>
      </c>
      <c r="AA487" s="4" t="s">
        <v>665</v>
      </c>
      <c r="AB487" s="4" t="str">
        <f>VLOOKUP(A487,'REPORTE'!$A$1:$AG$1961,5,0)</f>
        <v>ECUATORIANO(A)</v>
      </c>
      <c r="AC487" s="4" t="str">
        <f>VLOOKUP(A487,'REPORTE'!$A$1:$AG$1961,30,0)</f>
        <v>Secundaria</v>
      </c>
      <c r="AD487" s="4" t="str">
        <f>VLOOKUP(A487,'REPORTE'!$A$1:$AG$1961,31,0)</f>
        <v>PICHINCHA</v>
      </c>
      <c r="AE487" s="4" t="str">
        <f>VLOOKUP(A487,'REPORTE'!$A$1:$AG$1961,32,0)</f>
        <v>QUITO</v>
      </c>
      <c r="AF487" s="4" t="str">
        <f>VLOOKUP(A487,'REPORTE'!$A$1:$AG$1961,33,0)</f>
        <v>COTOCOLLAO</v>
      </c>
      <c r="AG487" s="4" t="str">
        <f>VLOOKUP(AF487,PROVINCIAS!$F$1:$G$1171,2,0)</f>
        <v>URBANA</v>
      </c>
    </row>
    <row r="488" spans="1:33" customFormat="1" hidden="1" x14ac:dyDescent="0.45">
      <c r="A488" s="4">
        <v>1001553</v>
      </c>
      <c r="B488" s="4" t="s">
        <v>10050</v>
      </c>
      <c r="C488" s="7">
        <v>1751492826</v>
      </c>
      <c r="D488" s="8">
        <v>21</v>
      </c>
      <c r="E488" s="4" t="s">
        <v>59</v>
      </c>
      <c r="F488" s="4">
        <v>1002095</v>
      </c>
      <c r="G488" s="4">
        <v>24</v>
      </c>
      <c r="H488" s="4">
        <v>9</v>
      </c>
      <c r="I488" s="4" t="str">
        <f t="shared" si="7"/>
        <v>A2</v>
      </c>
      <c r="J488" s="4" t="s">
        <v>10468</v>
      </c>
      <c r="K488" s="4" t="s">
        <v>10469</v>
      </c>
      <c r="L488" s="9">
        <v>44483</v>
      </c>
      <c r="M488" s="9">
        <v>45219</v>
      </c>
      <c r="N488" s="9">
        <v>44612</v>
      </c>
      <c r="O488" s="4">
        <v>5000</v>
      </c>
      <c r="P488" s="4">
        <v>4503.24</v>
      </c>
      <c r="Q488" s="4">
        <v>21.5</v>
      </c>
      <c r="R488" s="4" t="s">
        <v>10995</v>
      </c>
      <c r="S488" s="4" t="s">
        <v>11083</v>
      </c>
      <c r="T488" s="4" t="str">
        <f>VLOOKUP(A488,'REPORTE'!$A$1:$AG$1961,19,0)</f>
        <v>La publicación, lanzamiento, promoción y distribución de grabaciones de sonido para comerciantes mayoristas, minoristas o directamente para el público.</v>
      </c>
      <c r="U488" s="4" t="str">
        <f>VLOOKUP(A488,'REPORTE'!$A$1:$AG$1961,20,0)</f>
        <v>Publicidad</v>
      </c>
      <c r="V488" s="4">
        <v>1001649</v>
      </c>
      <c r="W488" s="4" t="s">
        <v>11521</v>
      </c>
      <c r="X488" s="4" t="s">
        <v>11898</v>
      </c>
      <c r="Y488" s="4" t="s">
        <v>12072</v>
      </c>
      <c r="Z488" s="4" t="s">
        <v>12078</v>
      </c>
      <c r="AA488" s="4" t="s">
        <v>665</v>
      </c>
      <c r="AB488" s="4" t="str">
        <f>VLOOKUP(A488,'REPORTE'!$A$1:$AG$1961,5,0)</f>
        <v>ECUATORIANO(A)</v>
      </c>
      <c r="AC488" s="4" t="str">
        <f>VLOOKUP(A488,'REPORTE'!$A$1:$AG$1961,30,0)</f>
        <v>Secundaria</v>
      </c>
      <c r="AD488" s="4" t="str">
        <f>VLOOKUP(A488,'REPORTE'!$A$1:$AG$1961,31,0)</f>
        <v>PICHINCHA</v>
      </c>
      <c r="AE488" s="4" t="str">
        <f>VLOOKUP(A488,'REPORTE'!$A$1:$AG$1961,32,0)</f>
        <v>QUITO</v>
      </c>
      <c r="AF488" s="4" t="str">
        <f>VLOOKUP(A488,'REPORTE'!$A$1:$AG$1961,33,0)</f>
        <v>COTOCOLLAO</v>
      </c>
      <c r="AG488" s="4" t="str">
        <f>VLOOKUP(AF488,PROVINCIAS!$F$1:$G$1171,2,0)</f>
        <v>URBANA</v>
      </c>
    </row>
    <row r="489" spans="1:33" customFormat="1" hidden="1" x14ac:dyDescent="0.45">
      <c r="A489" s="4">
        <v>1000315</v>
      </c>
      <c r="B489" s="4" t="s">
        <v>10051</v>
      </c>
      <c r="C489" s="7">
        <v>1708920374</v>
      </c>
      <c r="D489" s="8">
        <v>54</v>
      </c>
      <c r="E489" s="4" t="s">
        <v>36</v>
      </c>
      <c r="F489" s="4">
        <v>1002102</v>
      </c>
      <c r="G489" s="4">
        <v>12</v>
      </c>
      <c r="H489" s="4">
        <v>0</v>
      </c>
      <c r="I489" s="4" t="str">
        <f t="shared" si="7"/>
        <v>A1</v>
      </c>
      <c r="J489" s="4" t="s">
        <v>10468</v>
      </c>
      <c r="K489" s="4" t="s">
        <v>10469</v>
      </c>
      <c r="L489" s="9">
        <v>44484</v>
      </c>
      <c r="M489" s="9">
        <v>44849</v>
      </c>
      <c r="N489" s="10" t="s">
        <v>776</v>
      </c>
      <c r="O489" s="4">
        <v>1500</v>
      </c>
      <c r="P489" s="4">
        <v>1033.1500000000001</v>
      </c>
      <c r="Q489" s="4">
        <v>18.989999999999998</v>
      </c>
      <c r="R489" s="4" t="s">
        <v>10994</v>
      </c>
      <c r="S489" s="4" t="s">
        <v>11082</v>
      </c>
      <c r="T489" s="4" t="str">
        <f>VLOOKUP(A489,'REPORTE'!$A$1:$AG$1961,19,0)</f>
        <v>Empleado Privado</v>
      </c>
      <c r="U489" s="4" t="str">
        <f>VLOOKUP(A489,'REPORTE'!$A$1:$AG$1961,20,0)</f>
        <v>Empleado Privado</v>
      </c>
      <c r="V489" s="4">
        <v>1000375</v>
      </c>
      <c r="W489" s="4" t="s">
        <v>11288</v>
      </c>
      <c r="X489" s="4" t="s">
        <v>11979</v>
      </c>
      <c r="Y489" s="4" t="s">
        <v>12072</v>
      </c>
      <c r="Z489" s="4" t="s">
        <v>12317</v>
      </c>
      <c r="AA489" s="4" t="s">
        <v>665</v>
      </c>
      <c r="AB489" s="4" t="str">
        <f>VLOOKUP(A489,'REPORTE'!$A$1:$AG$1961,5,0)</f>
        <v>ECUATORIANO(A)</v>
      </c>
      <c r="AC489" s="4" t="str">
        <f>VLOOKUP(A489,'REPORTE'!$A$1:$AG$1961,30,0)</f>
        <v>Universitaria</v>
      </c>
      <c r="AD489" s="4" t="str">
        <f>VLOOKUP(A489,'REPORTE'!$A$1:$AG$1961,31,0)</f>
        <v>LOJA</v>
      </c>
      <c r="AE489" s="4" t="str">
        <f>VLOOKUP(A489,'REPORTE'!$A$1:$AG$1961,32,0)</f>
        <v>LOJA</v>
      </c>
      <c r="AF489" s="4" t="str">
        <f>VLOOKUP(A489,'REPORTE'!$A$1:$AG$1961,33,0)</f>
        <v>EL SAGRARIO</v>
      </c>
      <c r="AG489" s="4" t="str">
        <f>VLOOKUP(AF489,PROVINCIAS!$F$1:$G$1171,2,0)</f>
        <v>URBANA</v>
      </c>
    </row>
    <row r="490" spans="1:33" customFormat="1" hidden="1" x14ac:dyDescent="0.45">
      <c r="A490" s="4">
        <v>1000684</v>
      </c>
      <c r="B490" s="4" t="s">
        <v>10052</v>
      </c>
      <c r="C490" s="7">
        <v>1716562895</v>
      </c>
      <c r="D490" s="8">
        <v>41</v>
      </c>
      <c r="E490" s="4" t="s">
        <v>59</v>
      </c>
      <c r="F490" s="4">
        <v>1002097</v>
      </c>
      <c r="G490" s="4">
        <v>36</v>
      </c>
      <c r="H490" s="4">
        <v>0</v>
      </c>
      <c r="I490" s="4" t="str">
        <f t="shared" si="7"/>
        <v>A1</v>
      </c>
      <c r="J490" s="4" t="s">
        <v>10468</v>
      </c>
      <c r="K490" s="4" t="s">
        <v>10469</v>
      </c>
      <c r="L490" s="9">
        <v>44484</v>
      </c>
      <c r="M490" s="9">
        <v>45580</v>
      </c>
      <c r="N490" s="10" t="s">
        <v>776</v>
      </c>
      <c r="O490" s="4">
        <v>10000</v>
      </c>
      <c r="P490" s="4">
        <v>9195.1299999999992</v>
      </c>
      <c r="Q490" s="4">
        <v>21.5</v>
      </c>
      <c r="R490" s="4" t="s">
        <v>10994</v>
      </c>
      <c r="S490" s="4" t="s">
        <v>348</v>
      </c>
      <c r="T490" s="4" t="str">
        <f>VLOOKUP(A490,'REPORTE'!$A$1:$AG$1961,19,0)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U490" s="4" t="str">
        <f>VLOOKUP(A490,'REPORTE'!$A$1:$AG$1961,20,0)</f>
        <v>Elaboración de alimentos</v>
      </c>
      <c r="V490" s="4">
        <v>1000753</v>
      </c>
      <c r="W490" s="4" t="s">
        <v>11539</v>
      </c>
      <c r="X490" s="4" t="s">
        <v>11912</v>
      </c>
      <c r="Y490" s="4" t="s">
        <v>12072</v>
      </c>
      <c r="Z490" s="4" t="s">
        <v>11150</v>
      </c>
      <c r="AA490" s="4" t="s">
        <v>665</v>
      </c>
      <c r="AB490" s="4" t="str">
        <f>VLOOKUP(A490,'REPORTE'!$A$1:$AG$1961,5,0)</f>
        <v>ECUATORIANO(A)</v>
      </c>
      <c r="AC490" s="4" t="str">
        <f>VLOOKUP(A490,'REPORTE'!$A$1:$AG$1961,30,0)</f>
        <v>Secundaria</v>
      </c>
      <c r="AD490" s="4" t="str">
        <f>VLOOKUP(A490,'REPORTE'!$A$1:$AG$1961,31,0)</f>
        <v>PICHINCHA</v>
      </c>
      <c r="AE490" s="4" t="str">
        <f>VLOOKUP(A490,'REPORTE'!$A$1:$AG$1961,32,0)</f>
        <v>QUITO</v>
      </c>
      <c r="AF490" s="4" t="str">
        <f>VLOOKUP(A490,'REPORTE'!$A$1:$AG$1961,33,0)</f>
        <v>SAN BLAS</v>
      </c>
      <c r="AG490" s="4" t="str">
        <f>VLOOKUP(AF490,PROVINCIAS!$F$1:$G$1171,2,0)</f>
        <v>URBANA</v>
      </c>
    </row>
    <row r="491" spans="1:33" customFormat="1" hidden="1" x14ac:dyDescent="0.45">
      <c r="A491" s="4">
        <v>1000875</v>
      </c>
      <c r="B491" s="4" t="s">
        <v>10053</v>
      </c>
      <c r="C491" s="7">
        <v>1721327284</v>
      </c>
      <c r="D491" s="8">
        <v>35</v>
      </c>
      <c r="E491" s="4" t="s">
        <v>36</v>
      </c>
      <c r="F491" s="4">
        <v>1002107</v>
      </c>
      <c r="G491" s="4">
        <v>30</v>
      </c>
      <c r="H491" s="4">
        <v>0</v>
      </c>
      <c r="I491" s="4" t="str">
        <f t="shared" si="7"/>
        <v>A1</v>
      </c>
      <c r="J491" s="4" t="s">
        <v>10468</v>
      </c>
      <c r="K491" s="4" t="s">
        <v>10469</v>
      </c>
      <c r="L491" s="9">
        <v>44484</v>
      </c>
      <c r="M491" s="9">
        <v>45397</v>
      </c>
      <c r="N491" s="10" t="s">
        <v>776</v>
      </c>
      <c r="O491" s="4">
        <v>5000</v>
      </c>
      <c r="P491" s="4">
        <v>4458.9799999999996</v>
      </c>
      <c r="Q491" s="4">
        <v>17.5</v>
      </c>
      <c r="R491" s="4" t="s">
        <v>10994</v>
      </c>
      <c r="S491" s="4" t="s">
        <v>348</v>
      </c>
      <c r="T491" s="4" t="str">
        <f>VLOOKUP(A491,'REPORTE'!$A$1:$AG$1961,19,0)</f>
        <v>Venta al por mayor de frutas, legumbres y hortalizas.</v>
      </c>
      <c r="U491" s="4" t="str">
        <f>VLOOKUP(A491,'REPORTE'!$A$1:$AG$1961,20,0)</f>
        <v>Venta al por mayor varios</v>
      </c>
      <c r="V491" s="4">
        <v>1000945</v>
      </c>
      <c r="W491" s="4" t="s">
        <v>11544</v>
      </c>
      <c r="X491" s="4" t="s">
        <v>11850</v>
      </c>
      <c r="Y491" s="4" t="s">
        <v>12072</v>
      </c>
      <c r="Z491" s="4" t="s">
        <v>12318</v>
      </c>
      <c r="AA491" s="4" t="s">
        <v>665</v>
      </c>
      <c r="AB491" s="4" t="str">
        <f>VLOOKUP(A491,'REPORTE'!$A$1:$AG$1961,5,0)</f>
        <v>ECUATORIANO(A) INDIGENA</v>
      </c>
      <c r="AC491" s="4" t="str">
        <f>VLOOKUP(A491,'REPORTE'!$A$1:$AG$1961,30,0)</f>
        <v>Secundaria</v>
      </c>
      <c r="AD491" s="4" t="str">
        <f>VLOOKUP(A491,'REPORTE'!$A$1:$AG$1961,31,0)</f>
        <v>CHIMBORAZO</v>
      </c>
      <c r="AE491" s="4" t="str">
        <f>VLOOKUP(A491,'REPORTE'!$A$1:$AG$1961,32,0)</f>
        <v>RIOBAMBA</v>
      </c>
      <c r="AF491" s="4" t="str">
        <f>VLOOKUP(A491,'REPORTE'!$A$1:$AG$1961,33,0)</f>
        <v>CACHA (CAB EN MACHANGARA)</v>
      </c>
      <c r="AG491" s="4" t="str">
        <f>VLOOKUP(AF491,PROVINCIAS!$F$1:$G$1171,2,0)</f>
        <v>RURAL</v>
      </c>
    </row>
    <row r="492" spans="1:33" customFormat="1" hidden="1" x14ac:dyDescent="0.45">
      <c r="A492" s="4">
        <v>1000875</v>
      </c>
      <c r="B492" s="4" t="s">
        <v>10053</v>
      </c>
      <c r="C492" s="7">
        <v>1721327284</v>
      </c>
      <c r="D492" s="8">
        <v>35</v>
      </c>
      <c r="E492" s="4" t="s">
        <v>36</v>
      </c>
      <c r="F492" s="4">
        <v>1002106</v>
      </c>
      <c r="G492" s="4">
        <v>30</v>
      </c>
      <c r="H492" s="4">
        <v>0</v>
      </c>
      <c r="I492" s="4" t="str">
        <f t="shared" si="7"/>
        <v>A1</v>
      </c>
      <c r="J492" s="4" t="s">
        <v>10468</v>
      </c>
      <c r="K492" s="4" t="s">
        <v>10469</v>
      </c>
      <c r="L492" s="9">
        <v>44484</v>
      </c>
      <c r="M492" s="9">
        <v>45397</v>
      </c>
      <c r="N492" s="10" t="s">
        <v>776</v>
      </c>
      <c r="O492" s="4">
        <v>10000</v>
      </c>
      <c r="P492" s="4">
        <v>8938.11</v>
      </c>
      <c r="Q492" s="4">
        <v>18.989999999999998</v>
      </c>
      <c r="R492" s="4" t="s">
        <v>10994</v>
      </c>
      <c r="S492" s="4" t="s">
        <v>348</v>
      </c>
      <c r="T492" s="4" t="str">
        <f>VLOOKUP(A492,'REPORTE'!$A$1:$AG$1961,19,0)</f>
        <v>Venta al por mayor de frutas, legumbres y hortalizas.</v>
      </c>
      <c r="U492" s="4" t="str">
        <f>VLOOKUP(A492,'REPORTE'!$A$1:$AG$1961,20,0)</f>
        <v>Venta al por mayor varios</v>
      </c>
      <c r="V492" s="4">
        <v>1000945</v>
      </c>
      <c r="W492" s="4" t="s">
        <v>11664</v>
      </c>
      <c r="X492" s="4" t="s">
        <v>11850</v>
      </c>
      <c r="Y492" s="4" t="s">
        <v>12072</v>
      </c>
      <c r="Z492" s="4" t="s">
        <v>12318</v>
      </c>
      <c r="AA492" s="4" t="s">
        <v>665</v>
      </c>
      <c r="AB492" s="4" t="str">
        <f>VLOOKUP(A492,'REPORTE'!$A$1:$AG$1961,5,0)</f>
        <v>ECUATORIANO(A) INDIGENA</v>
      </c>
      <c r="AC492" s="4" t="str">
        <f>VLOOKUP(A492,'REPORTE'!$A$1:$AG$1961,30,0)</f>
        <v>Secundaria</v>
      </c>
      <c r="AD492" s="4" t="str">
        <f>VLOOKUP(A492,'REPORTE'!$A$1:$AG$1961,31,0)</f>
        <v>CHIMBORAZO</v>
      </c>
      <c r="AE492" s="4" t="str">
        <f>VLOOKUP(A492,'REPORTE'!$A$1:$AG$1961,32,0)</f>
        <v>RIOBAMBA</v>
      </c>
      <c r="AF492" s="4" t="str">
        <f>VLOOKUP(A492,'REPORTE'!$A$1:$AG$1961,33,0)</f>
        <v>CACHA (CAB EN MACHANGARA)</v>
      </c>
      <c r="AG492" s="4" t="str">
        <f>VLOOKUP(AF492,PROVINCIAS!$F$1:$G$1171,2,0)</f>
        <v>RURAL</v>
      </c>
    </row>
    <row r="493" spans="1:33" customFormat="1" hidden="1" x14ac:dyDescent="0.45">
      <c r="A493" s="4">
        <v>1000938</v>
      </c>
      <c r="B493" s="4" t="s">
        <v>10054</v>
      </c>
      <c r="C493" s="7">
        <v>1726050204</v>
      </c>
      <c r="D493" s="8">
        <v>30</v>
      </c>
      <c r="E493" s="4" t="s">
        <v>36</v>
      </c>
      <c r="F493" s="4">
        <v>1002105</v>
      </c>
      <c r="G493" s="4">
        <v>36</v>
      </c>
      <c r="H493" s="4">
        <v>0</v>
      </c>
      <c r="I493" s="4" t="str">
        <f t="shared" si="7"/>
        <v>A1</v>
      </c>
      <c r="J493" s="4" t="s">
        <v>10468</v>
      </c>
      <c r="K493" s="4" t="s">
        <v>10469</v>
      </c>
      <c r="L493" s="9">
        <v>44484</v>
      </c>
      <c r="M493" s="9">
        <v>45604</v>
      </c>
      <c r="N493" s="10" t="s">
        <v>776</v>
      </c>
      <c r="O493" s="4">
        <v>6500</v>
      </c>
      <c r="P493" s="4">
        <v>6206.68</v>
      </c>
      <c r="Q493" s="4">
        <v>21.5</v>
      </c>
      <c r="R493" s="4" t="s">
        <v>10994</v>
      </c>
      <c r="S493" s="4" t="s">
        <v>11070</v>
      </c>
      <c r="T493" s="4" t="str">
        <f>VLOOKUP(A493,'REPORTE'!$A$1:$AG$1961,19,0)</f>
        <v>Elaboración de harinas o masas mezcladas preparadas para la fabricación de pan, pasteles, bizcochos o panqueques.</v>
      </c>
      <c r="U493" s="4" t="str">
        <f>VLOOKUP(A493,'REPORTE'!$A$1:$AG$1961,20,0)</f>
        <v>Elaboración de alimentos</v>
      </c>
      <c r="V493" s="4">
        <v>1001006</v>
      </c>
      <c r="W493" s="4" t="s">
        <v>11665</v>
      </c>
      <c r="X493" s="4" t="s">
        <v>11913</v>
      </c>
      <c r="Y493" s="4" t="s">
        <v>12072</v>
      </c>
      <c r="Z493" s="4" t="s">
        <v>12319</v>
      </c>
      <c r="AA493" s="4" t="s">
        <v>665</v>
      </c>
      <c r="AB493" s="4" t="str">
        <f>VLOOKUP(A493,'REPORTE'!$A$1:$AG$1961,5,0)</f>
        <v>ECUATORIANO(A)</v>
      </c>
      <c r="AC493" s="4" t="str">
        <f>VLOOKUP(A493,'REPORTE'!$A$1:$AG$1961,30,0)</f>
        <v>Ninguna</v>
      </c>
      <c r="AD493" s="4" t="str">
        <f>VLOOKUP(A493,'REPORTE'!$A$1:$AG$1961,31,0)</f>
        <v>PICHINCHA</v>
      </c>
      <c r="AE493" s="4" t="str">
        <f>VLOOKUP(A493,'REPORTE'!$A$1:$AG$1961,32,0)</f>
        <v>QUITO</v>
      </c>
      <c r="AF493" s="4" t="str">
        <f>VLOOKUP(A493,'REPORTE'!$A$1:$AG$1961,33,0)</f>
        <v>COTOCOLLAO</v>
      </c>
      <c r="AG493" s="4" t="str">
        <f>VLOOKUP(AF493,PROVINCIAS!$F$1:$G$1171,2,0)</f>
        <v>URBANA</v>
      </c>
    </row>
    <row r="494" spans="1:33" customFormat="1" hidden="1" x14ac:dyDescent="0.45">
      <c r="A494" s="4">
        <v>1001546</v>
      </c>
      <c r="B494" s="4" t="s">
        <v>10055</v>
      </c>
      <c r="C494" s="7">
        <v>1717552796</v>
      </c>
      <c r="D494" s="8">
        <v>38</v>
      </c>
      <c r="E494" s="4" t="s">
        <v>59</v>
      </c>
      <c r="F494" s="4">
        <v>1002098</v>
      </c>
      <c r="G494" s="4">
        <v>15</v>
      </c>
      <c r="H494" s="4">
        <v>4</v>
      </c>
      <c r="I494" s="4" t="str">
        <f t="shared" si="7"/>
        <v>A1</v>
      </c>
      <c r="J494" s="4" t="s">
        <v>10468</v>
      </c>
      <c r="K494" s="4" t="s">
        <v>10469</v>
      </c>
      <c r="L494" s="9">
        <v>44484</v>
      </c>
      <c r="M494" s="9">
        <v>44951</v>
      </c>
      <c r="N494" s="9">
        <v>44617</v>
      </c>
      <c r="O494" s="4">
        <v>1700</v>
      </c>
      <c r="P494" s="4">
        <v>1411.22</v>
      </c>
      <c r="Q494" s="4">
        <v>23</v>
      </c>
      <c r="R494" s="4" t="s">
        <v>10995</v>
      </c>
      <c r="S494" s="4" t="s">
        <v>11083</v>
      </c>
      <c r="T494" s="4" t="str">
        <f>VLOOKUP(A494,'REPORTE'!$A$1:$AG$1961,19,0)</f>
        <v>Actividades de diseño de ingenierí­a y consultorí­a de ingenierí­a para gestión de proyectos relacionados con la construcción.</v>
      </c>
      <c r="U494" s="4" t="str">
        <f>VLOOKUP(A494,'REPORTE'!$A$1:$AG$1961,20,0)</f>
        <v>Actividades de diseñadores</v>
      </c>
      <c r="V494" s="4">
        <v>1001641</v>
      </c>
      <c r="W494" s="4" t="s">
        <v>11186</v>
      </c>
      <c r="X494" s="4" t="s">
        <v>11846</v>
      </c>
      <c r="Y494" s="4" t="s">
        <v>12072</v>
      </c>
      <c r="Z494" s="4" t="s">
        <v>12076</v>
      </c>
      <c r="AA494" s="4" t="s">
        <v>665</v>
      </c>
      <c r="AB494" s="4" t="str">
        <f>VLOOKUP(A494,'REPORTE'!$A$1:$AG$1961,5,0)</f>
        <v>ECUATORIANO(A)</v>
      </c>
      <c r="AC494" s="4" t="str">
        <f>VLOOKUP(A494,'REPORTE'!$A$1:$AG$1961,30,0)</f>
        <v>Secundaria</v>
      </c>
      <c r="AD494" s="4" t="str">
        <f>VLOOKUP(A494,'REPORTE'!$A$1:$AG$1961,31,0)</f>
        <v>PICHINCHA</v>
      </c>
      <c r="AE494" s="4" t="str">
        <f>VLOOKUP(A494,'REPORTE'!$A$1:$AG$1961,32,0)</f>
        <v>QUITO</v>
      </c>
      <c r="AF494" s="4" t="str">
        <f>VLOOKUP(A494,'REPORTE'!$A$1:$AG$1961,33,0)</f>
        <v>SAN SEBASTIAN</v>
      </c>
      <c r="AG494" s="4" t="str">
        <f>VLOOKUP(AF494,PROVINCIAS!$F$1:$G$1171,2,0)</f>
        <v>URBANA</v>
      </c>
    </row>
    <row r="495" spans="1:33" customFormat="1" hidden="1" x14ac:dyDescent="0.45">
      <c r="A495" s="4">
        <v>1001547</v>
      </c>
      <c r="B495" s="4" t="s">
        <v>10056</v>
      </c>
      <c r="C495" s="7">
        <v>1753511847</v>
      </c>
      <c r="D495" s="8">
        <v>25</v>
      </c>
      <c r="E495" s="4" t="s">
        <v>36</v>
      </c>
      <c r="F495" s="4">
        <v>1002101</v>
      </c>
      <c r="G495" s="4">
        <v>36</v>
      </c>
      <c r="H495" s="4">
        <v>0</v>
      </c>
      <c r="I495" s="4" t="str">
        <f t="shared" si="7"/>
        <v>A1</v>
      </c>
      <c r="J495" s="4" t="s">
        <v>10468</v>
      </c>
      <c r="K495" s="4" t="s">
        <v>10469</v>
      </c>
      <c r="L495" s="9">
        <v>44484</v>
      </c>
      <c r="M495" s="9">
        <v>45588</v>
      </c>
      <c r="N495" s="10" t="s">
        <v>776</v>
      </c>
      <c r="O495" s="4">
        <v>5000</v>
      </c>
      <c r="P495" s="4">
        <v>4622.87</v>
      </c>
      <c r="Q495" s="4">
        <v>21.5</v>
      </c>
      <c r="R495" s="4" t="s">
        <v>10994</v>
      </c>
      <c r="S495" s="4" t="s">
        <v>11061</v>
      </c>
      <c r="T495" s="4" t="str">
        <f>VLOOKUP(A495,'REPORTE'!$A$1:$AG$1961,19,0)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95" s="4" t="str">
        <f>VLOOKUP(A495,'REPORTE'!$A$1:$AG$1961,20,0)</f>
        <v>Actividades Turísticas</v>
      </c>
      <c r="V495" s="4">
        <v>1001643</v>
      </c>
      <c r="W495" s="4" t="s">
        <v>11530</v>
      </c>
      <c r="X495" s="4" t="s">
        <v>11865</v>
      </c>
      <c r="Y495" s="4" t="s">
        <v>12072</v>
      </c>
      <c r="Z495" s="4" t="s">
        <v>12320</v>
      </c>
      <c r="AA495" s="4" t="s">
        <v>665</v>
      </c>
      <c r="AB495" s="4" t="str">
        <f>VLOOKUP(A495,'REPORTE'!$A$1:$AG$1961,5,0)</f>
        <v>ECUATORIANO(A)</v>
      </c>
      <c r="AC495" s="4" t="str">
        <f>VLOOKUP(A495,'REPORTE'!$A$1:$AG$1961,30,0)</f>
        <v>Secundaria</v>
      </c>
      <c r="AD495" s="4" t="str">
        <f>VLOOKUP(A495,'REPORTE'!$A$1:$AG$1961,31,0)</f>
        <v>PICHINCHA</v>
      </c>
      <c r="AE495" s="4" t="str">
        <f>VLOOKUP(A495,'REPORTE'!$A$1:$AG$1961,32,0)</f>
        <v>QUITO</v>
      </c>
      <c r="AF495" s="4" t="str">
        <f>VLOOKUP(A495,'REPORTE'!$A$1:$AG$1961,33,0)</f>
        <v>COTOCOLLAO</v>
      </c>
      <c r="AG495" s="4" t="str">
        <f>VLOOKUP(AF495,PROVINCIAS!$F$1:$G$1171,2,0)</f>
        <v>URBANA</v>
      </c>
    </row>
    <row r="496" spans="1:33" customFormat="1" hidden="1" x14ac:dyDescent="0.45">
      <c r="A496" s="4">
        <v>1001548</v>
      </c>
      <c r="B496" s="4" t="s">
        <v>10057</v>
      </c>
      <c r="C496" s="7">
        <v>1725756827</v>
      </c>
      <c r="D496" s="8">
        <v>22</v>
      </c>
      <c r="E496" s="4" t="s">
        <v>36</v>
      </c>
      <c r="F496" s="4">
        <v>1002103</v>
      </c>
      <c r="G496" s="4">
        <v>12</v>
      </c>
      <c r="H496" s="4">
        <v>96</v>
      </c>
      <c r="I496" s="4" t="str">
        <f t="shared" si="7"/>
        <v>C1</v>
      </c>
      <c r="J496" s="4" t="s">
        <v>10468</v>
      </c>
      <c r="K496" s="4" t="s">
        <v>10469</v>
      </c>
      <c r="L496" s="9">
        <v>44484</v>
      </c>
      <c r="M496" s="9">
        <v>44859</v>
      </c>
      <c r="N496" s="9">
        <v>44525</v>
      </c>
      <c r="O496" s="4">
        <v>2000</v>
      </c>
      <c r="P496" s="4">
        <v>2000</v>
      </c>
      <c r="Q496" s="4">
        <v>23</v>
      </c>
      <c r="R496" s="4" t="s">
        <v>10993</v>
      </c>
      <c r="S496" s="4" t="s">
        <v>11037</v>
      </c>
      <c r="T496" s="4" t="str">
        <f>VLOOKUP(A496,'REPORTE'!$A$1:$AG$1961,19,0)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96" s="4" t="str">
        <f>VLOOKUP(A496,'REPORTE'!$A$1:$AG$1961,20,0)</f>
        <v>Actividades Turísticas</v>
      </c>
      <c r="V496" s="4">
        <v>1001654</v>
      </c>
      <c r="W496" s="4" t="s">
        <v>11190</v>
      </c>
      <c r="X496" s="4" t="s">
        <v>11876</v>
      </c>
      <c r="Y496" s="4" t="s">
        <v>12072</v>
      </c>
      <c r="Z496" s="4" t="s">
        <v>11150</v>
      </c>
      <c r="AA496" s="4" t="s">
        <v>665</v>
      </c>
      <c r="AB496" s="4" t="str">
        <f>VLOOKUP(A496,'REPORTE'!$A$1:$AG$1961,5,0)</f>
        <v>ECUATORIANO(A)</v>
      </c>
      <c r="AC496" s="4" t="str">
        <f>VLOOKUP(A496,'REPORTE'!$A$1:$AG$1961,30,0)</f>
        <v>Secundaria</v>
      </c>
      <c r="AD496" s="4" t="str">
        <f>VLOOKUP(A496,'REPORTE'!$A$1:$AG$1961,31,0)</f>
        <v>PICHINCHA</v>
      </c>
      <c r="AE496" s="4" t="str">
        <f>VLOOKUP(A496,'REPORTE'!$A$1:$AG$1961,32,0)</f>
        <v>QUITO</v>
      </c>
      <c r="AF496" s="4" t="str">
        <f>VLOOKUP(A496,'REPORTE'!$A$1:$AG$1961,33,0)</f>
        <v>CHIMBACALLE</v>
      </c>
      <c r="AG496" s="4" t="str">
        <f>VLOOKUP(AF496,PROVINCIAS!$F$1:$G$1171,2,0)</f>
        <v>URBANA</v>
      </c>
    </row>
    <row r="497" spans="1:33" x14ac:dyDescent="0.45">
      <c r="A497" s="77">
        <v>1001559</v>
      </c>
      <c r="B497" s="77" t="s">
        <v>10058</v>
      </c>
      <c r="C497" s="78">
        <v>602818262</v>
      </c>
      <c r="D497" s="79">
        <v>46</v>
      </c>
      <c r="E497" s="77" t="s">
        <v>59</v>
      </c>
      <c r="F497" s="77">
        <v>1002109</v>
      </c>
      <c r="G497" s="77">
        <v>24</v>
      </c>
      <c r="H497" s="77">
        <v>0</v>
      </c>
      <c r="I497" s="77" t="str">
        <f t="shared" si="7"/>
        <v>A1</v>
      </c>
      <c r="J497" s="77" t="s">
        <v>10466</v>
      </c>
      <c r="K497" s="77" t="s">
        <v>10467</v>
      </c>
      <c r="L497" s="80">
        <v>44485</v>
      </c>
      <c r="M497" s="80">
        <v>45219</v>
      </c>
      <c r="N497" s="81" t="s">
        <v>776</v>
      </c>
      <c r="O497" s="77">
        <v>1500</v>
      </c>
      <c r="P497" s="77">
        <v>1281.8800000000001</v>
      </c>
      <c r="Q497" s="77">
        <v>14</v>
      </c>
      <c r="R497" s="77" t="s">
        <v>10994</v>
      </c>
      <c r="S497" s="77" t="s">
        <v>11000</v>
      </c>
      <c r="T497" s="77" t="str">
        <f>VLOOKUP(A497,'REPORTE'!$A$1:$AG$1961,19,0)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497" s="77" t="str">
        <f>VLOOKUP(A497,'REPORTE'!$A$1:$AG$1961,20,0)</f>
        <v>Actividades Turísticas</v>
      </c>
      <c r="V497" s="77">
        <v>1001656</v>
      </c>
      <c r="W497" s="77" t="s">
        <v>11289</v>
      </c>
      <c r="X497" s="77" t="s">
        <v>11891</v>
      </c>
      <c r="Y497" s="77" t="s">
        <v>12072</v>
      </c>
      <c r="Z497" s="77" t="s">
        <v>12321</v>
      </c>
      <c r="AA497" s="77" t="s">
        <v>665</v>
      </c>
      <c r="AB497" s="77" t="str">
        <f>VLOOKUP(A497,'REPORTE'!$A$1:$AG$1961,5,0)</f>
        <v>ECUATORIANO(A)</v>
      </c>
      <c r="AC497" s="77" t="str">
        <f>VLOOKUP(A497,'REPORTE'!$A$1:$AG$1961,30,0)</f>
        <v>Secundaria</v>
      </c>
      <c r="AD497" s="77" t="str">
        <f>VLOOKUP(A497,'REPORTE'!$A$1:$AG$1961,31,0)</f>
        <v>PICHINCHA</v>
      </c>
      <c r="AE497" s="77" t="str">
        <f>VLOOKUP(A497,'REPORTE'!$A$1:$AG$1961,32,0)</f>
        <v>QUITO</v>
      </c>
      <c r="AF497" s="77" t="str">
        <f>VLOOKUP(A497,'REPORTE'!$A$1:$AG$1961,33,0)</f>
        <v>QUITUMBE</v>
      </c>
      <c r="AG497" s="77" t="str">
        <f>VLOOKUP(AF497,PROVINCIAS!$F$1:$G$1171,2,0)</f>
        <v>URBANA</v>
      </c>
    </row>
    <row r="498" spans="1:33" x14ac:dyDescent="0.45">
      <c r="A498" s="77">
        <v>1000049</v>
      </c>
      <c r="B498" s="77" t="s">
        <v>10059</v>
      </c>
      <c r="C498" s="78">
        <v>602311086</v>
      </c>
      <c r="D498" s="79">
        <v>53</v>
      </c>
      <c r="E498" s="77" t="s">
        <v>59</v>
      </c>
      <c r="F498" s="77">
        <v>1002113</v>
      </c>
      <c r="G498" s="77">
        <v>8</v>
      </c>
      <c r="H498" s="77">
        <v>0</v>
      </c>
      <c r="I498" s="77" t="str">
        <f t="shared" si="7"/>
        <v>A1</v>
      </c>
      <c r="J498" s="77" t="s">
        <v>10466</v>
      </c>
      <c r="K498" s="77" t="s">
        <v>10467</v>
      </c>
      <c r="L498" s="80">
        <v>44487</v>
      </c>
      <c r="M498" s="80">
        <v>44752</v>
      </c>
      <c r="N498" s="81" t="s">
        <v>776</v>
      </c>
      <c r="O498" s="77">
        <v>705</v>
      </c>
      <c r="P498" s="77">
        <v>457.08</v>
      </c>
      <c r="Q498" s="77">
        <v>16</v>
      </c>
      <c r="R498" s="77" t="s">
        <v>10994</v>
      </c>
      <c r="S498" s="77" t="s">
        <v>11000</v>
      </c>
      <c r="T498" s="77" t="str">
        <f>VLOOKUP(A498,'REPORTE'!$A$1:$AG$1961,19,0)</f>
        <v>Servicios de taxis.</v>
      </c>
      <c r="U498" s="77" t="str">
        <f>VLOOKUP(A498,'REPORTE'!$A$1:$AG$1961,20,0)</f>
        <v>Servicios Varios</v>
      </c>
      <c r="V498" s="77">
        <v>1000061</v>
      </c>
      <c r="W498" s="77" t="s">
        <v>11290</v>
      </c>
      <c r="X498" s="77" t="s">
        <v>11980</v>
      </c>
      <c r="Y498" s="77" t="s">
        <v>12072</v>
      </c>
      <c r="Z498" s="77" t="s">
        <v>12322</v>
      </c>
      <c r="AA498" s="77" t="s">
        <v>4384</v>
      </c>
      <c r="AB498" s="77" t="str">
        <f>VLOOKUP(A498,'REPORTE'!$A$1:$AG$1961,5,0)</f>
        <v>ECUATORIANO(A)</v>
      </c>
      <c r="AC498" s="77" t="str">
        <f>VLOOKUP(A498,'REPORTE'!$A$1:$AG$1961,30,0)</f>
        <v>Secundaria</v>
      </c>
      <c r="AD498" s="77" t="str">
        <f>VLOOKUP(A498,'REPORTE'!$A$1:$AG$1961,31,0)</f>
        <v>CHIMBORAZO</v>
      </c>
      <c r="AE498" s="77" t="str">
        <f>VLOOKUP(A498,'REPORTE'!$A$1:$AG$1961,32,0)</f>
        <v>RIOBAMBA</v>
      </c>
      <c r="AF498" s="77" t="str">
        <f>VLOOKUP(A498,'REPORTE'!$A$1:$AG$1961,33,0)</f>
        <v>RIOBAMBA</v>
      </c>
      <c r="AG498" s="77" t="str">
        <f>VLOOKUP(AF498,PROVINCIAS!$F$1:$G$1171,2,0)</f>
        <v>URBANA</v>
      </c>
    </row>
    <row r="499" spans="1:33" customFormat="1" hidden="1" x14ac:dyDescent="0.45">
      <c r="A499" s="4">
        <v>1000610</v>
      </c>
      <c r="B499" s="4" t="s">
        <v>9664</v>
      </c>
      <c r="C499" s="7">
        <v>1712846425</v>
      </c>
      <c r="D499" s="8">
        <v>48</v>
      </c>
      <c r="E499" s="4" t="s">
        <v>59</v>
      </c>
      <c r="F499" s="4">
        <v>1002112</v>
      </c>
      <c r="G499" s="4">
        <v>1</v>
      </c>
      <c r="H499" s="4">
        <v>35</v>
      </c>
      <c r="I499" s="4" t="str">
        <f t="shared" si="7"/>
        <v>A3</v>
      </c>
      <c r="J499" s="4" t="s">
        <v>10468</v>
      </c>
      <c r="K499" s="4" t="s">
        <v>10469</v>
      </c>
      <c r="L499" s="9">
        <v>44487</v>
      </c>
      <c r="M499" s="9">
        <v>44586</v>
      </c>
      <c r="N499" s="9">
        <v>44586</v>
      </c>
      <c r="O499" s="4">
        <v>500</v>
      </c>
      <c r="P499" s="4">
        <v>500</v>
      </c>
      <c r="Q499" s="4">
        <v>23</v>
      </c>
      <c r="R499" s="4" t="s">
        <v>10995</v>
      </c>
      <c r="S499" s="4" t="s">
        <v>348</v>
      </c>
      <c r="T499" s="4" t="str">
        <f>VLOOKUP(A499,'REPORTE'!$A$1:$AG$1961,19,0)</f>
        <v>Venta al por mayor de frutas, legumbres y hortalizas.</v>
      </c>
      <c r="U499" s="4" t="str">
        <f>VLOOKUP(A499,'REPORTE'!$A$1:$AG$1961,20,0)</f>
        <v>Venta al por mayor varios</v>
      </c>
      <c r="V499" s="4">
        <v>1000681</v>
      </c>
      <c r="W499" s="4" t="s">
        <v>11291</v>
      </c>
      <c r="X499" s="4" t="s">
        <v>11877</v>
      </c>
      <c r="Y499" s="4" t="s">
        <v>12072</v>
      </c>
      <c r="Z499" s="4" t="s">
        <v>11150</v>
      </c>
      <c r="AA499" s="4" t="s">
        <v>665</v>
      </c>
      <c r="AB499" s="4" t="str">
        <f>VLOOKUP(A499,'REPORTE'!$A$1:$AG$1961,5,0)</f>
        <v>ECUATORIANO(A) INDIGENA</v>
      </c>
      <c r="AC499" s="4" t="str">
        <f>VLOOKUP(A499,'REPORTE'!$A$1:$AG$1961,30,0)</f>
        <v>Primaria</v>
      </c>
      <c r="AD499" s="4" t="str">
        <f>VLOOKUP(A499,'REPORTE'!$A$1:$AG$1961,31,0)</f>
        <v>CHIMBORAZO</v>
      </c>
      <c r="AE499" s="4" t="str">
        <f>VLOOKUP(A499,'REPORTE'!$A$1:$AG$1961,32,0)</f>
        <v>RIOBAMBA</v>
      </c>
      <c r="AF499" s="4" t="str">
        <f>VLOOKUP(A499,'REPORTE'!$A$1:$AG$1961,33,0)</f>
        <v>YARUQUIES</v>
      </c>
      <c r="AG499" s="4" t="str">
        <f>VLOOKUP(AF499,PROVINCIAS!$F$1:$G$1171,2,0)</f>
        <v>URBANA</v>
      </c>
    </row>
    <row r="500" spans="1:33" customFormat="1" hidden="1" x14ac:dyDescent="0.45">
      <c r="A500" s="4">
        <v>1001096</v>
      </c>
      <c r="B500" s="4" t="s">
        <v>9832</v>
      </c>
      <c r="C500" s="7">
        <v>1706682273</v>
      </c>
      <c r="D500" s="8">
        <v>62</v>
      </c>
      <c r="E500" s="4" t="s">
        <v>59</v>
      </c>
      <c r="F500" s="4">
        <v>1002111</v>
      </c>
      <c r="G500" s="4">
        <v>10</v>
      </c>
      <c r="H500" s="4">
        <v>4</v>
      </c>
      <c r="I500" s="4" t="str">
        <f t="shared" si="7"/>
        <v>A1</v>
      </c>
      <c r="J500" s="4" t="s">
        <v>10468</v>
      </c>
      <c r="K500" s="4" t="s">
        <v>10469</v>
      </c>
      <c r="L500" s="9">
        <v>44487</v>
      </c>
      <c r="M500" s="9">
        <v>44798</v>
      </c>
      <c r="N500" s="9">
        <v>44617</v>
      </c>
      <c r="O500" s="4">
        <v>1000</v>
      </c>
      <c r="P500" s="4">
        <v>725.32</v>
      </c>
      <c r="Q500" s="4">
        <v>23</v>
      </c>
      <c r="R500" s="4" t="s">
        <v>10995</v>
      </c>
      <c r="S500" s="4" t="s">
        <v>11071</v>
      </c>
      <c r="T500" s="4" t="str">
        <f>VLOOKUP(A500,'REPORTE'!$A$1:$AG$1961,19,0)</f>
        <v>Empleado Privado</v>
      </c>
      <c r="U500" s="4" t="str">
        <f>VLOOKUP(A500,'REPORTE'!$A$1:$AG$1961,20,0)</f>
        <v>Empleado Privado</v>
      </c>
      <c r="V500" s="4">
        <v>1001170</v>
      </c>
      <c r="W500" s="4" t="s">
        <v>11271</v>
      </c>
      <c r="X500" s="4" t="s">
        <v>11836</v>
      </c>
      <c r="Y500" s="4" t="s">
        <v>12072</v>
      </c>
      <c r="Z500" s="4" t="s">
        <v>12102</v>
      </c>
      <c r="AA500" s="4" t="s">
        <v>665</v>
      </c>
      <c r="AB500" s="4" t="str">
        <f>VLOOKUP(A500,'REPORTE'!$A$1:$AG$1961,5,0)</f>
        <v>ECUATORIANO(A)</v>
      </c>
      <c r="AC500" s="4" t="str">
        <f>VLOOKUP(A500,'REPORTE'!$A$1:$AG$1961,30,0)</f>
        <v>Ninguna</v>
      </c>
      <c r="AD500" s="4" t="str">
        <f>VLOOKUP(A500,'REPORTE'!$A$1:$AG$1961,31,0)</f>
        <v>PICHINCHA</v>
      </c>
      <c r="AE500" s="4" t="str">
        <f>VLOOKUP(A500,'REPORTE'!$A$1:$AG$1961,32,0)</f>
        <v>QUITO</v>
      </c>
      <c r="AF500" s="4" t="str">
        <f>VLOOKUP(A500,'REPORTE'!$A$1:$AG$1961,33,0)</f>
        <v>COCHAPAMBA</v>
      </c>
      <c r="AG500" s="4" t="str">
        <f>VLOOKUP(AF500,PROVINCIAS!$F$1:$G$1171,2,0)</f>
        <v>RURAL</v>
      </c>
    </row>
    <row r="501" spans="1:33" x14ac:dyDescent="0.45">
      <c r="A501" s="77">
        <v>1000118</v>
      </c>
      <c r="B501" s="77" t="s">
        <v>10060</v>
      </c>
      <c r="C501" s="78">
        <v>602154239</v>
      </c>
      <c r="D501" s="79">
        <v>54</v>
      </c>
      <c r="E501" s="77" t="s">
        <v>59</v>
      </c>
      <c r="F501" s="77">
        <v>1002119</v>
      </c>
      <c r="G501" s="77">
        <v>10</v>
      </c>
      <c r="H501" s="77">
        <v>0</v>
      </c>
      <c r="I501" s="77" t="str">
        <f t="shared" si="7"/>
        <v>A1</v>
      </c>
      <c r="J501" s="77" t="s">
        <v>10466</v>
      </c>
      <c r="K501" s="77" t="s">
        <v>10467</v>
      </c>
      <c r="L501" s="80">
        <v>44488</v>
      </c>
      <c r="M501" s="80">
        <v>44814</v>
      </c>
      <c r="N501" s="81" t="s">
        <v>776</v>
      </c>
      <c r="O501" s="77">
        <v>495</v>
      </c>
      <c r="P501" s="77">
        <v>358.62</v>
      </c>
      <c r="Q501" s="77">
        <v>16</v>
      </c>
      <c r="R501" s="77" t="s">
        <v>10994</v>
      </c>
      <c r="S501" s="77" t="s">
        <v>11000</v>
      </c>
      <c r="T501" s="77" t="str">
        <f>VLOOKUP(A501,'REPORTE'!$A$1:$AG$1961,19,0)</f>
        <v>Empleado Privado</v>
      </c>
      <c r="U501" s="77" t="str">
        <f>VLOOKUP(A501,'REPORTE'!$A$1:$AG$1961,20,0)</f>
        <v>Empleado Privado</v>
      </c>
      <c r="V501" s="77">
        <v>1000145</v>
      </c>
      <c r="W501" s="77" t="s">
        <v>11292</v>
      </c>
      <c r="X501" s="77" t="s">
        <v>11981</v>
      </c>
      <c r="Y501" s="77" t="s">
        <v>12072</v>
      </c>
      <c r="Z501" s="77" t="s">
        <v>12323</v>
      </c>
      <c r="AA501" s="77" t="s">
        <v>4384</v>
      </c>
      <c r="AB501" s="77" t="str">
        <f>VLOOKUP(A501,'REPORTE'!$A$1:$AG$1961,5,0)</f>
        <v>ECUATORIANO(A)</v>
      </c>
      <c r="AC501" s="77" t="str">
        <f>VLOOKUP(A501,'REPORTE'!$A$1:$AG$1961,30,0)</f>
        <v>Secundaria</v>
      </c>
      <c r="AD501" s="77" t="str">
        <f>VLOOKUP(A501,'REPORTE'!$A$1:$AG$1961,31,0)</f>
        <v>CHIMBORAZO</v>
      </c>
      <c r="AE501" s="77" t="str">
        <f>VLOOKUP(A501,'REPORTE'!$A$1:$AG$1961,32,0)</f>
        <v>GUANO</v>
      </c>
      <c r="AF501" s="77" t="str">
        <f>VLOOKUP(A501,'REPORTE'!$A$1:$AG$1961,33,0)</f>
        <v>EL ROSARIO</v>
      </c>
      <c r="AG501" s="77" t="str">
        <f>VLOOKUP(AF501,PROVINCIAS!$F$1:$G$1171,2,0)</f>
        <v>RURAL</v>
      </c>
    </row>
    <row r="502" spans="1:33" customFormat="1" hidden="1" x14ac:dyDescent="0.45">
      <c r="A502" s="4">
        <v>1000254</v>
      </c>
      <c r="B502" s="4" t="s">
        <v>9772</v>
      </c>
      <c r="C502" s="7">
        <v>1712574704</v>
      </c>
      <c r="D502" s="8">
        <v>49</v>
      </c>
      <c r="E502" s="4" t="s">
        <v>59</v>
      </c>
      <c r="F502" s="4">
        <v>1002118</v>
      </c>
      <c r="G502" s="4">
        <v>1</v>
      </c>
      <c r="H502" s="4">
        <v>0</v>
      </c>
      <c r="I502" s="4" t="str">
        <f t="shared" si="7"/>
        <v>A1</v>
      </c>
      <c r="J502" s="4" t="s">
        <v>10468</v>
      </c>
      <c r="K502" s="4" t="s">
        <v>10469</v>
      </c>
      <c r="L502" s="9">
        <v>44488</v>
      </c>
      <c r="M502" s="9">
        <v>44586</v>
      </c>
      <c r="N502" s="10" t="s">
        <v>776</v>
      </c>
      <c r="O502" s="4">
        <v>600</v>
      </c>
      <c r="P502" s="4">
        <v>600</v>
      </c>
      <c r="Q502" s="4">
        <v>23</v>
      </c>
      <c r="R502" s="4" t="s">
        <v>10994</v>
      </c>
      <c r="S502" s="4" t="s">
        <v>244</v>
      </c>
      <c r="T502" s="4" t="str">
        <f>VLOOKUP(A502,'REPORTE'!$A$1:$AG$1961,19,0)</f>
        <v>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v>
      </c>
      <c r="U502" s="4" t="str">
        <f>VLOOKUP(A502,'REPORTE'!$A$1:$AG$1961,20,0)</f>
        <v>Transporte terrestre de pasajeros</v>
      </c>
      <c r="V502" s="4">
        <v>1000313</v>
      </c>
      <c r="W502" s="4" t="s">
        <v>11150</v>
      </c>
      <c r="X502" s="4" t="s">
        <v>11901</v>
      </c>
      <c r="Y502" s="4" t="s">
        <v>12072</v>
      </c>
      <c r="Z502" s="4" t="s">
        <v>11150</v>
      </c>
      <c r="AA502" s="4" t="s">
        <v>665</v>
      </c>
      <c r="AB502" s="4" t="str">
        <f>VLOOKUP(A502,'REPORTE'!$A$1:$AG$1961,5,0)</f>
        <v>ECUATORIANO(A)</v>
      </c>
      <c r="AC502" s="4" t="str">
        <f>VLOOKUP(A502,'REPORTE'!$A$1:$AG$1961,30,0)</f>
        <v>Secundaria</v>
      </c>
      <c r="AD502" s="4" t="str">
        <f>VLOOKUP(A502,'REPORTE'!$A$1:$AG$1961,31,0)</f>
        <v>PICHINCHA</v>
      </c>
      <c r="AE502" s="4" t="str">
        <f>VLOOKUP(A502,'REPORTE'!$A$1:$AG$1961,32,0)</f>
        <v>QUITO</v>
      </c>
      <c r="AF502" s="4" t="str">
        <f>VLOOKUP(A502,'REPORTE'!$A$1:$AG$1961,33,0)</f>
        <v>COTOCOLLAO</v>
      </c>
      <c r="AG502" s="4" t="str">
        <f>VLOOKUP(AF502,PROVINCIAS!$F$1:$G$1171,2,0)</f>
        <v>URBANA</v>
      </c>
    </row>
    <row r="503" spans="1:33" customFormat="1" hidden="1" x14ac:dyDescent="0.45">
      <c r="A503" s="4">
        <v>1000304</v>
      </c>
      <c r="B503" s="4" t="s">
        <v>10061</v>
      </c>
      <c r="C503" s="7">
        <v>601442544</v>
      </c>
      <c r="D503" s="8">
        <v>61</v>
      </c>
      <c r="E503" s="4" t="s">
        <v>59</v>
      </c>
      <c r="F503" s="4">
        <v>1002116</v>
      </c>
      <c r="G503" s="4">
        <v>36</v>
      </c>
      <c r="H503" s="4">
        <v>0</v>
      </c>
      <c r="I503" s="4" t="str">
        <f t="shared" si="7"/>
        <v>A1</v>
      </c>
      <c r="J503" s="4" t="s">
        <v>10468</v>
      </c>
      <c r="K503" s="4" t="s">
        <v>10469</v>
      </c>
      <c r="L503" s="9">
        <v>44488</v>
      </c>
      <c r="M503" s="9">
        <v>45590</v>
      </c>
      <c r="N503" s="10" t="s">
        <v>776</v>
      </c>
      <c r="O503" s="4">
        <v>8000</v>
      </c>
      <c r="P503" s="4">
        <v>7386.74</v>
      </c>
      <c r="Q503" s="4">
        <v>21.5</v>
      </c>
      <c r="R503" s="4" t="s">
        <v>10994</v>
      </c>
      <c r="S503" s="4" t="s">
        <v>11024</v>
      </c>
      <c r="T503" s="4" t="str">
        <f>VLOOKUP(A503,'REPORTE'!$A$1:$AG$1961,19,0)</f>
        <v>Servicios de teleféricos, funiculares, telesillas y telecabinas, si no forman parte de sistemas de transporte urbano o suburbano.</v>
      </c>
      <c r="U503" s="4" t="str">
        <f>VLOOKUP(A503,'REPORTE'!$A$1:$AG$1961,20,0)</f>
        <v>Servicios Varios</v>
      </c>
      <c r="V503" s="4">
        <v>1000364</v>
      </c>
      <c r="W503" s="4" t="s">
        <v>11641</v>
      </c>
      <c r="X503" s="4" t="s">
        <v>11853</v>
      </c>
      <c r="Y503" s="4" t="s">
        <v>12072</v>
      </c>
      <c r="Z503" s="4" t="s">
        <v>12324</v>
      </c>
      <c r="AA503" s="4" t="s">
        <v>665</v>
      </c>
      <c r="AB503" s="4" t="str">
        <f>VLOOKUP(A503,'REPORTE'!$A$1:$AG$1961,5,0)</f>
        <v>ECUATORIANO(A) INDIGENA</v>
      </c>
      <c r="AC503" s="4" t="str">
        <f>VLOOKUP(A503,'REPORTE'!$A$1:$AG$1961,30,0)</f>
        <v>Primaria</v>
      </c>
      <c r="AD503" s="4" t="str">
        <f>VLOOKUP(A503,'REPORTE'!$A$1:$AG$1961,31,0)</f>
        <v>CHIMBORAZO</v>
      </c>
      <c r="AE503" s="4" t="str">
        <f>VLOOKUP(A503,'REPORTE'!$A$1:$AG$1961,32,0)</f>
        <v>RIOBAMBA</v>
      </c>
      <c r="AF503" s="4" t="str">
        <f>VLOOKUP(A503,'REPORTE'!$A$1:$AG$1961,33,0)</f>
        <v>YARUQUIES</v>
      </c>
      <c r="AG503" s="4" t="str">
        <f>VLOOKUP(AF503,PROVINCIAS!$F$1:$G$1171,2,0)</f>
        <v>URBANA</v>
      </c>
    </row>
    <row r="504" spans="1:33" customFormat="1" hidden="1" x14ac:dyDescent="0.45">
      <c r="A504" s="4">
        <v>1000408</v>
      </c>
      <c r="B504" s="4" t="s">
        <v>10062</v>
      </c>
      <c r="C504" s="7">
        <v>1705541157</v>
      </c>
      <c r="D504" s="8">
        <v>64</v>
      </c>
      <c r="E504" s="4" t="s">
        <v>59</v>
      </c>
      <c r="F504" s="4">
        <v>1002122</v>
      </c>
      <c r="G504" s="4">
        <v>15</v>
      </c>
      <c r="H504" s="4">
        <v>0</v>
      </c>
      <c r="I504" s="4" t="str">
        <f t="shared" si="7"/>
        <v>A1</v>
      </c>
      <c r="J504" s="4" t="s">
        <v>10468</v>
      </c>
      <c r="K504" s="4" t="s">
        <v>10469</v>
      </c>
      <c r="L504" s="9">
        <v>44488</v>
      </c>
      <c r="M504" s="9">
        <v>44960</v>
      </c>
      <c r="N504" s="10" t="s">
        <v>776</v>
      </c>
      <c r="O504" s="4">
        <v>1000</v>
      </c>
      <c r="P504" s="4">
        <v>833.36</v>
      </c>
      <c r="Q504" s="4">
        <v>23</v>
      </c>
      <c r="R504" s="4" t="s">
        <v>10994</v>
      </c>
      <c r="S504" s="4" t="s">
        <v>11084</v>
      </c>
      <c r="T504" s="4" t="str">
        <f>VLOOKUP(A504,'REPORTE'!$A$1:$AG$1961,19,0)</f>
        <v>Empleado Privado</v>
      </c>
      <c r="U504" s="4" t="str">
        <f>VLOOKUP(A504,'REPORTE'!$A$1:$AG$1961,20,0)</f>
        <v>Empleado Privado</v>
      </c>
      <c r="V504" s="4">
        <v>1000471</v>
      </c>
      <c r="W504" s="4" t="s">
        <v>11293</v>
      </c>
      <c r="X504" s="4" t="s">
        <v>11914</v>
      </c>
      <c r="Y504" s="4" t="s">
        <v>12072</v>
      </c>
      <c r="Z504" s="4" t="s">
        <v>12325</v>
      </c>
      <c r="AA504" s="4" t="s">
        <v>665</v>
      </c>
      <c r="AB504" s="4" t="str">
        <f>VLOOKUP(A504,'REPORTE'!$A$1:$AG$1961,5,0)</f>
        <v>ECUATORIANO(A)</v>
      </c>
      <c r="AC504" s="4" t="str">
        <f>VLOOKUP(A504,'REPORTE'!$A$1:$AG$1961,30,0)</f>
        <v>Primaria</v>
      </c>
      <c r="AD504" s="4" t="str">
        <f>VLOOKUP(A504,'REPORTE'!$A$1:$AG$1961,31,0)</f>
        <v>PICHINCHA</v>
      </c>
      <c r="AE504" s="4" t="str">
        <f>VLOOKUP(A504,'REPORTE'!$A$1:$AG$1961,32,0)</f>
        <v>QUITO</v>
      </c>
      <c r="AF504" s="4" t="str">
        <f>VLOOKUP(A504,'REPORTE'!$A$1:$AG$1961,33,0)</f>
        <v>COTOCOLLAO</v>
      </c>
      <c r="AG504" s="4" t="str">
        <f>VLOOKUP(AF504,PROVINCIAS!$F$1:$G$1171,2,0)</f>
        <v>URBANA</v>
      </c>
    </row>
    <row r="505" spans="1:33" customFormat="1" hidden="1" x14ac:dyDescent="0.45">
      <c r="A505" s="4">
        <v>1000782</v>
      </c>
      <c r="B505" s="4" t="s">
        <v>10063</v>
      </c>
      <c r="C505" s="7">
        <v>1707168488</v>
      </c>
      <c r="D505" s="8">
        <v>63</v>
      </c>
      <c r="E505" s="4" t="s">
        <v>36</v>
      </c>
      <c r="F505" s="4">
        <v>1002121</v>
      </c>
      <c r="G505" s="4">
        <v>36</v>
      </c>
      <c r="H505" s="4">
        <v>0</v>
      </c>
      <c r="I505" s="4" t="str">
        <f t="shared" si="7"/>
        <v>A1</v>
      </c>
      <c r="J505" s="4" t="s">
        <v>10468</v>
      </c>
      <c r="K505" s="4" t="s">
        <v>10469</v>
      </c>
      <c r="L505" s="9">
        <v>44488</v>
      </c>
      <c r="M505" s="9">
        <v>45583</v>
      </c>
      <c r="N505" s="10" t="s">
        <v>776</v>
      </c>
      <c r="O505" s="4">
        <v>5600</v>
      </c>
      <c r="P505" s="4">
        <v>5145.7700000000004</v>
      </c>
      <c r="Q505" s="4">
        <v>21.5</v>
      </c>
      <c r="R505" s="4" t="s">
        <v>10994</v>
      </c>
      <c r="S505" s="4" t="s">
        <v>11481</v>
      </c>
      <c r="T505" s="4" t="str">
        <f>VLOOKUP(A505,'REPORTE'!$A$1:$AG$1961,19,0)</f>
        <v>Ama de Casa</v>
      </c>
      <c r="U505" s="4" t="str">
        <f>VLOOKUP(A505,'REPORTE'!$A$1:$AG$1961,20,0)</f>
        <v>Ama de Casa</v>
      </c>
      <c r="V505" s="4">
        <v>1000854</v>
      </c>
      <c r="W505" s="4" t="s">
        <v>11666</v>
      </c>
      <c r="X505" s="4" t="s">
        <v>11982</v>
      </c>
      <c r="Y505" s="4" t="s">
        <v>12072</v>
      </c>
      <c r="Z505" s="4" t="s">
        <v>12326</v>
      </c>
      <c r="AA505" s="4" t="s">
        <v>665</v>
      </c>
      <c r="AB505" s="4" t="str">
        <f>VLOOKUP(A505,'REPORTE'!$A$1:$AG$1961,5,0)</f>
        <v>ECUATORIANO(A)</v>
      </c>
      <c r="AC505" s="4" t="str">
        <f>VLOOKUP(A505,'REPORTE'!$A$1:$AG$1961,30,0)</f>
        <v>Primaria</v>
      </c>
      <c r="AD505" s="4" t="str">
        <f>VLOOKUP(A505,'REPORTE'!$A$1:$AG$1961,31,0)</f>
        <v>IMBABURA</v>
      </c>
      <c r="AE505" s="4" t="str">
        <f>VLOOKUP(A505,'REPORTE'!$A$1:$AG$1961,32,0)</f>
        <v>COTACACHI</v>
      </c>
      <c r="AF505" s="4" t="str">
        <f>VLOOKUP(A505,'REPORTE'!$A$1:$AG$1961,33,0)</f>
        <v>QUIROGA</v>
      </c>
      <c r="AG505" s="4" t="str">
        <f>VLOOKUP(AF505,PROVINCIAS!$F$1:$G$1171,2,0)</f>
        <v>RURAL</v>
      </c>
    </row>
    <row r="506" spans="1:33" customFormat="1" hidden="1" x14ac:dyDescent="0.45">
      <c r="A506" s="4">
        <v>1001286</v>
      </c>
      <c r="B506" s="4" t="s">
        <v>10064</v>
      </c>
      <c r="C506" s="7">
        <v>1716503832</v>
      </c>
      <c r="D506" s="8">
        <v>45</v>
      </c>
      <c r="E506" s="4" t="s">
        <v>36</v>
      </c>
      <c r="F506" s="4">
        <v>1002124</v>
      </c>
      <c r="G506" s="4">
        <v>12</v>
      </c>
      <c r="H506" s="4">
        <v>9</v>
      </c>
      <c r="I506" s="4" t="str">
        <f t="shared" si="7"/>
        <v>A2</v>
      </c>
      <c r="J506" s="4" t="s">
        <v>10468</v>
      </c>
      <c r="K506" s="4" t="s">
        <v>10469</v>
      </c>
      <c r="L506" s="9">
        <v>44488</v>
      </c>
      <c r="M506" s="9">
        <v>44854</v>
      </c>
      <c r="N506" s="9">
        <v>44612</v>
      </c>
      <c r="O506" s="4">
        <v>2000</v>
      </c>
      <c r="P506" s="4">
        <v>1545.7</v>
      </c>
      <c r="Q506" s="4">
        <v>23</v>
      </c>
      <c r="R506" s="4" t="s">
        <v>10995</v>
      </c>
      <c r="S506" s="4" t="s">
        <v>11050</v>
      </c>
      <c r="T506" s="4" t="str">
        <f>VLOOKUP(A506,'REPORTE'!$A$1:$AG$1961,19,0)</f>
        <v>Venta al por mayor de carne y productos cárnicos (incluidas las aves de corral).</v>
      </c>
      <c r="U506" s="4" t="str">
        <f>VLOOKUP(A506,'REPORTE'!$A$1:$AG$1961,20,0)</f>
        <v>Venta al por mayor varios</v>
      </c>
      <c r="V506" s="4">
        <v>1001362</v>
      </c>
      <c r="W506" s="4" t="s">
        <v>11190</v>
      </c>
      <c r="X506" s="4" t="s">
        <v>11852</v>
      </c>
      <c r="Y506" s="4" t="s">
        <v>12072</v>
      </c>
      <c r="Z506" s="4" t="s">
        <v>11150</v>
      </c>
      <c r="AA506" s="4" t="s">
        <v>665</v>
      </c>
      <c r="AB506" s="4" t="str">
        <f>VLOOKUP(A506,'REPORTE'!$A$1:$AG$1961,5,0)</f>
        <v>ECUATORIANO(A)</v>
      </c>
      <c r="AC506" s="4" t="str">
        <f>VLOOKUP(A506,'REPORTE'!$A$1:$AG$1961,30,0)</f>
        <v>Secundaria</v>
      </c>
      <c r="AD506" s="4" t="str">
        <f>VLOOKUP(A506,'REPORTE'!$A$1:$AG$1961,31,0)</f>
        <v>PICHINCHA</v>
      </c>
      <c r="AE506" s="4" t="str">
        <f>VLOOKUP(A506,'REPORTE'!$A$1:$AG$1961,32,0)</f>
        <v>QUITO</v>
      </c>
      <c r="AF506" s="4" t="str">
        <f>VLOOKUP(A506,'REPORTE'!$A$1:$AG$1961,33,0)</f>
        <v>COTOCOLLAO</v>
      </c>
      <c r="AG506" s="4" t="str">
        <f>VLOOKUP(AF506,PROVINCIAS!$F$1:$G$1171,2,0)</f>
        <v>URBANA</v>
      </c>
    </row>
    <row r="507" spans="1:33" customFormat="1" hidden="1" x14ac:dyDescent="0.45">
      <c r="A507" s="4">
        <v>1001357</v>
      </c>
      <c r="B507" s="4" t="s">
        <v>10065</v>
      </c>
      <c r="C507" s="7">
        <v>1723188213</v>
      </c>
      <c r="D507" s="8">
        <v>31</v>
      </c>
      <c r="E507" s="4" t="s">
        <v>59</v>
      </c>
      <c r="F507" s="4">
        <v>1002120</v>
      </c>
      <c r="G507" s="4">
        <v>24</v>
      </c>
      <c r="H507" s="4">
        <v>0</v>
      </c>
      <c r="I507" s="4" t="str">
        <f t="shared" si="7"/>
        <v>A1</v>
      </c>
      <c r="J507" s="4" t="s">
        <v>10468</v>
      </c>
      <c r="K507" s="4" t="s">
        <v>10469</v>
      </c>
      <c r="L507" s="9">
        <v>44488</v>
      </c>
      <c r="M507" s="9">
        <v>45218</v>
      </c>
      <c r="N507" s="10" t="s">
        <v>776</v>
      </c>
      <c r="O507" s="4">
        <v>4000</v>
      </c>
      <c r="P507" s="4">
        <v>3453.05</v>
      </c>
      <c r="Q507" s="4">
        <v>21.5</v>
      </c>
      <c r="R507" s="4" t="s">
        <v>10994</v>
      </c>
      <c r="S507" s="4" t="s">
        <v>11013</v>
      </c>
      <c r="T507" s="4" t="str">
        <f>VLOOKUP(A507,'REPORTE'!$A$1:$AG$1961,19,0)</f>
        <v>Actividades de confección a la medida de prendas de vestir (costureras, sastres).</v>
      </c>
      <c r="U507" s="4" t="str">
        <f>VLOOKUP(A507,'REPORTE'!$A$1:$AG$1961,20,0)</f>
        <v>Actividades de confección a la medida de prendas de vestir (costureras, sastres).</v>
      </c>
      <c r="V507" s="4">
        <v>1001434</v>
      </c>
      <c r="W507" s="4" t="s">
        <v>11553</v>
      </c>
      <c r="X507" s="4" t="s">
        <v>11832</v>
      </c>
      <c r="Y507" s="4" t="s">
        <v>12072</v>
      </c>
      <c r="Z507" s="4" t="s">
        <v>12327</v>
      </c>
      <c r="AA507" s="4" t="s">
        <v>665</v>
      </c>
      <c r="AB507" s="4" t="str">
        <f>VLOOKUP(A507,'REPORTE'!$A$1:$AG$1961,5,0)</f>
        <v>ECUATORIANO(A)</v>
      </c>
      <c r="AC507" s="4" t="str">
        <f>VLOOKUP(A507,'REPORTE'!$A$1:$AG$1961,30,0)</f>
        <v>Secundaria</v>
      </c>
      <c r="AD507" s="4" t="str">
        <f>VLOOKUP(A507,'REPORTE'!$A$1:$AG$1961,31,0)</f>
        <v>PICHINCHA</v>
      </c>
      <c r="AE507" s="4" t="str">
        <f>VLOOKUP(A507,'REPORTE'!$A$1:$AG$1961,32,0)</f>
        <v>QUITO</v>
      </c>
      <c r="AF507" s="4" t="str">
        <f>VLOOKUP(A507,'REPORTE'!$A$1:$AG$1961,33,0)</f>
        <v>COTOCOLLAO</v>
      </c>
      <c r="AG507" s="4" t="str">
        <f>VLOOKUP(AF507,PROVINCIAS!$F$1:$G$1171,2,0)</f>
        <v>URBANA</v>
      </c>
    </row>
    <row r="508" spans="1:33" customFormat="1" hidden="1" x14ac:dyDescent="0.45">
      <c r="A508" s="4">
        <v>1001535</v>
      </c>
      <c r="B508" s="4" t="s">
        <v>10066</v>
      </c>
      <c r="C508" s="7">
        <v>602713737</v>
      </c>
      <c r="D508" s="8">
        <v>46</v>
      </c>
      <c r="E508" s="4" t="s">
        <v>36</v>
      </c>
      <c r="F508" s="4">
        <v>1002115</v>
      </c>
      <c r="G508" s="4">
        <v>12</v>
      </c>
      <c r="H508" s="4">
        <v>4</v>
      </c>
      <c r="I508" s="4" t="str">
        <f t="shared" si="7"/>
        <v>A1</v>
      </c>
      <c r="J508" s="4" t="s">
        <v>10468</v>
      </c>
      <c r="K508" s="4" t="s">
        <v>10469</v>
      </c>
      <c r="L508" s="9">
        <v>44488</v>
      </c>
      <c r="M508" s="9">
        <v>44859</v>
      </c>
      <c r="N508" s="9">
        <v>44617</v>
      </c>
      <c r="O508" s="4">
        <v>1000</v>
      </c>
      <c r="P508" s="4">
        <v>776.19</v>
      </c>
      <c r="Q508" s="4">
        <v>23</v>
      </c>
      <c r="R508" s="4" t="s">
        <v>10995</v>
      </c>
      <c r="S508" s="4" t="s">
        <v>11006</v>
      </c>
      <c r="T508" s="4" t="str">
        <f>VLOOKUP(A508,'REPORTE'!$A$1:$AG$1961,19,0)</f>
        <v>Actividades de acuicultura en agua del mar o en tanques de agua salada: crí­a de peces incluido la cria de peces ornamentales marinos.</v>
      </c>
      <c r="U508" s="4" t="str">
        <f>VLOOKUP(A508,'REPORTE'!$A$1:$AG$1961,20,0)</f>
        <v>Actividades de acuicultura</v>
      </c>
      <c r="V508" s="4">
        <v>1001631</v>
      </c>
      <c r="W508" s="4" t="s">
        <v>11185</v>
      </c>
      <c r="X508" s="4" t="s">
        <v>11983</v>
      </c>
      <c r="Y508" s="4" t="s">
        <v>12072</v>
      </c>
      <c r="Z508" s="4" t="s">
        <v>12076</v>
      </c>
      <c r="AA508" s="4" t="s">
        <v>74</v>
      </c>
      <c r="AB508" s="4" t="str">
        <f>VLOOKUP(A508,'REPORTE'!$A$1:$AG$1961,5,0)</f>
        <v>ECUATORIANO(A) INDIGENA</v>
      </c>
      <c r="AC508" s="4" t="str">
        <f>VLOOKUP(A508,'REPORTE'!$A$1:$AG$1961,30,0)</f>
        <v>Ninguna</v>
      </c>
      <c r="AD508" s="4" t="str">
        <f>VLOOKUP(A508,'REPORTE'!$A$1:$AG$1961,31,0)</f>
        <v>CHIMBORAZO</v>
      </c>
      <c r="AE508" s="4" t="str">
        <f>VLOOKUP(A508,'REPORTE'!$A$1:$AG$1961,32,0)</f>
        <v>RIOBAMBA</v>
      </c>
      <c r="AF508" s="4" t="str">
        <f>VLOOKUP(A508,'REPORTE'!$A$1:$AG$1961,33,0)</f>
        <v>PUNIN</v>
      </c>
      <c r="AG508" s="4" t="str">
        <f>VLOOKUP(AF508,PROVINCIAS!$F$1:$G$1171,2,0)</f>
        <v>RURAL</v>
      </c>
    </row>
    <row r="509" spans="1:33" customFormat="1" hidden="1" x14ac:dyDescent="0.45">
      <c r="A509" s="4">
        <v>1001557</v>
      </c>
      <c r="B509" s="4" t="s">
        <v>10067</v>
      </c>
      <c r="C509" s="7">
        <v>601290620</v>
      </c>
      <c r="D509" s="8">
        <v>64</v>
      </c>
      <c r="E509" s="4" t="s">
        <v>59</v>
      </c>
      <c r="F509" s="4">
        <v>1002125</v>
      </c>
      <c r="G509" s="4">
        <v>15</v>
      </c>
      <c r="H509" s="4">
        <v>35</v>
      </c>
      <c r="I509" s="4" t="str">
        <f t="shared" si="7"/>
        <v>A3</v>
      </c>
      <c r="J509" s="4" t="s">
        <v>10468</v>
      </c>
      <c r="K509" s="4" t="s">
        <v>10469</v>
      </c>
      <c r="L509" s="9">
        <v>44488</v>
      </c>
      <c r="M509" s="9">
        <v>44951</v>
      </c>
      <c r="N509" s="9">
        <v>44586</v>
      </c>
      <c r="O509" s="4">
        <v>2000</v>
      </c>
      <c r="P509" s="4">
        <v>1774.3</v>
      </c>
      <c r="Q509" s="4">
        <v>23</v>
      </c>
      <c r="R509" s="4" t="s">
        <v>10995</v>
      </c>
      <c r="S509" s="4" t="s">
        <v>11085</v>
      </c>
      <c r="T509" s="4" t="str">
        <f>VLOOKUP(A509,'REPORTE'!$A$1:$AG$1961,19,0)</f>
        <v>La publicación, lanzamiento, promoción y distribución de grabaciones de sonido para comerciantes mayoristas, minoristas o directamente para el público.</v>
      </c>
      <c r="U509" s="4" t="str">
        <f>VLOOKUP(A509,'REPORTE'!$A$1:$AG$1961,20,0)</f>
        <v>Publicidad</v>
      </c>
      <c r="V509" s="4">
        <v>1001655</v>
      </c>
      <c r="W509" s="4" t="s">
        <v>11277</v>
      </c>
      <c r="X509" s="4" t="s">
        <v>11913</v>
      </c>
      <c r="Y509" s="4" t="s">
        <v>12072</v>
      </c>
      <c r="Z509" s="4" t="s">
        <v>12100</v>
      </c>
      <c r="AA509" s="4" t="s">
        <v>665</v>
      </c>
      <c r="AB509" s="4" t="str">
        <f>VLOOKUP(A509,'REPORTE'!$A$1:$AG$1961,5,0)</f>
        <v>ECUATORIANO(A)</v>
      </c>
      <c r="AC509" s="4" t="str">
        <f>VLOOKUP(A509,'REPORTE'!$A$1:$AG$1961,30,0)</f>
        <v>Secundaria</v>
      </c>
      <c r="AD509" s="4" t="str">
        <f>VLOOKUP(A509,'REPORTE'!$A$1:$AG$1961,31,0)</f>
        <v>PICHINCHA</v>
      </c>
      <c r="AE509" s="4" t="str">
        <f>VLOOKUP(A509,'REPORTE'!$A$1:$AG$1961,32,0)</f>
        <v>QUITO</v>
      </c>
      <c r="AF509" s="4" t="str">
        <f>VLOOKUP(A509,'REPORTE'!$A$1:$AG$1961,33,0)</f>
        <v>LA CONCEPCION</v>
      </c>
      <c r="AG509" s="4" t="str">
        <f>VLOOKUP(AF509,PROVINCIAS!$F$1:$G$1171,2,0)</f>
        <v>URBANA</v>
      </c>
    </row>
    <row r="510" spans="1:33" customFormat="1" hidden="1" x14ac:dyDescent="0.45">
      <c r="A510" s="4">
        <v>1001564</v>
      </c>
      <c r="B510" s="4" t="s">
        <v>10068</v>
      </c>
      <c r="C510" s="7">
        <v>1714866322</v>
      </c>
      <c r="D510" s="8">
        <v>41</v>
      </c>
      <c r="E510" s="4" t="s">
        <v>59</v>
      </c>
      <c r="F510" s="4">
        <v>1002117</v>
      </c>
      <c r="G510" s="4">
        <v>6</v>
      </c>
      <c r="H510" s="4">
        <v>28</v>
      </c>
      <c r="I510" s="4" t="str">
        <f t="shared" si="7"/>
        <v>A2</v>
      </c>
      <c r="J510" s="4" t="s">
        <v>10468</v>
      </c>
      <c r="K510" s="4" t="s">
        <v>10469</v>
      </c>
      <c r="L510" s="9">
        <v>44488</v>
      </c>
      <c r="M510" s="9">
        <v>44682</v>
      </c>
      <c r="N510" s="9">
        <v>44593</v>
      </c>
      <c r="O510" s="4">
        <v>500</v>
      </c>
      <c r="P510" s="4">
        <v>344.11</v>
      </c>
      <c r="Q510" s="4">
        <v>23</v>
      </c>
      <c r="R510" s="4" t="s">
        <v>10995</v>
      </c>
      <c r="S510" s="4" t="s">
        <v>11086</v>
      </c>
      <c r="T510" s="4" t="str">
        <f>VLOOKUP(A510,'REPORTE'!$A$1:$AG$1961,19,0)</f>
        <v>Otras actividades de asesoramiento y representación en procedimientos jurí­dicos (derecho constitucional, administrativo, militar, etcétera).</v>
      </c>
      <c r="U510" s="4" t="str">
        <f>VLOOKUP(A510,'REPORTE'!$A$1:$AG$1961,20,0)</f>
        <v>Otras actividades y cultivos</v>
      </c>
      <c r="V510" s="4">
        <v>1001662</v>
      </c>
      <c r="W510" s="4" t="s">
        <v>11258</v>
      </c>
      <c r="X510" s="4" t="s">
        <v>11984</v>
      </c>
      <c r="Y510" s="4" t="s">
        <v>12072</v>
      </c>
      <c r="Z510" s="4" t="s">
        <v>12111</v>
      </c>
      <c r="AA510" s="4" t="s">
        <v>665</v>
      </c>
      <c r="AB510" s="4" t="str">
        <f>VLOOKUP(A510,'REPORTE'!$A$1:$AG$1961,5,0)</f>
        <v>ECUATORIANO(A)</v>
      </c>
      <c r="AC510" s="4" t="str">
        <f>VLOOKUP(A510,'REPORTE'!$A$1:$AG$1961,30,0)</f>
        <v>Universitaria</v>
      </c>
      <c r="AD510" s="4" t="str">
        <f>VLOOKUP(A510,'REPORTE'!$A$1:$AG$1961,31,0)</f>
        <v>PICHINCHA</v>
      </c>
      <c r="AE510" s="4" t="str">
        <f>VLOOKUP(A510,'REPORTE'!$A$1:$AG$1961,32,0)</f>
        <v>QUITO</v>
      </c>
      <c r="AF510" s="4" t="str">
        <f>VLOOKUP(A510,'REPORTE'!$A$1:$AG$1961,33,0)</f>
        <v>COTOCOLLAO</v>
      </c>
      <c r="AG510" s="4" t="str">
        <f>VLOOKUP(AF510,PROVINCIAS!$F$1:$G$1171,2,0)</f>
        <v>URBANA</v>
      </c>
    </row>
    <row r="511" spans="1:33" customFormat="1" hidden="1" x14ac:dyDescent="0.45">
      <c r="A511" s="4">
        <v>1000379</v>
      </c>
      <c r="B511" s="4" t="s">
        <v>10069</v>
      </c>
      <c r="C511" s="7">
        <v>1702999218</v>
      </c>
      <c r="D511" s="8">
        <v>72</v>
      </c>
      <c r="E511" s="4" t="s">
        <v>59</v>
      </c>
      <c r="F511" s="4">
        <v>1002128</v>
      </c>
      <c r="G511" s="4">
        <v>24</v>
      </c>
      <c r="H511" s="4">
        <v>0</v>
      </c>
      <c r="I511" s="4" t="str">
        <f t="shared" si="7"/>
        <v>A1</v>
      </c>
      <c r="J511" s="4" t="s">
        <v>10468</v>
      </c>
      <c r="K511" s="4" t="s">
        <v>10469</v>
      </c>
      <c r="L511" s="9">
        <v>44489</v>
      </c>
      <c r="M511" s="9">
        <v>45222</v>
      </c>
      <c r="N511" s="10" t="s">
        <v>776</v>
      </c>
      <c r="O511" s="4">
        <v>2000</v>
      </c>
      <c r="P511" s="4">
        <v>1734.57</v>
      </c>
      <c r="Q511" s="4">
        <v>23</v>
      </c>
      <c r="R511" s="4" t="s">
        <v>10994</v>
      </c>
      <c r="S511" s="4" t="s">
        <v>11012</v>
      </c>
      <c r="T511" s="4" t="str">
        <f>VLOOKUP(A511,'REPORTE'!$A$1:$AG$1961,19,0)</f>
        <v>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v>
      </c>
      <c r="U511" s="4" t="str">
        <f>VLOOKUP(A511,'REPORTE'!$A$1:$AG$1961,20,0)</f>
        <v xml:space="preserve">Actividades varias </v>
      </c>
      <c r="V511" s="4">
        <v>1000442</v>
      </c>
      <c r="W511" s="4" t="s">
        <v>11294</v>
      </c>
      <c r="X511" s="4" t="s">
        <v>11888</v>
      </c>
      <c r="Y511" s="4" t="s">
        <v>12072</v>
      </c>
      <c r="Z511" s="4" t="s">
        <v>12328</v>
      </c>
      <c r="AA511" s="4" t="s">
        <v>665</v>
      </c>
      <c r="AB511" s="4" t="str">
        <f>VLOOKUP(A511,'REPORTE'!$A$1:$AG$1961,5,0)</f>
        <v>ECUATORIANO(A)</v>
      </c>
      <c r="AC511" s="4" t="str">
        <f>VLOOKUP(A511,'REPORTE'!$A$1:$AG$1961,30,0)</f>
        <v>Secundaria</v>
      </c>
      <c r="AD511" s="4" t="str">
        <f>VLOOKUP(A511,'REPORTE'!$A$1:$AG$1961,31,0)</f>
        <v>PICHINCHA</v>
      </c>
      <c r="AE511" s="4" t="str">
        <f>VLOOKUP(A511,'REPORTE'!$A$1:$AG$1961,32,0)</f>
        <v>QUITO</v>
      </c>
      <c r="AF511" s="4" t="str">
        <f>VLOOKUP(A511,'REPORTE'!$A$1:$AG$1961,33,0)</f>
        <v>COTOCOLLAO</v>
      </c>
      <c r="AG511" s="4" t="str">
        <f>VLOOKUP(AF511,PROVINCIAS!$F$1:$G$1171,2,0)</f>
        <v>URBANA</v>
      </c>
    </row>
    <row r="512" spans="1:33" customFormat="1" hidden="1" x14ac:dyDescent="0.45">
      <c r="A512" s="4">
        <v>1000626</v>
      </c>
      <c r="B512" s="4" t="s">
        <v>10070</v>
      </c>
      <c r="C512" s="7">
        <v>1715582555</v>
      </c>
      <c r="D512" s="8">
        <v>46</v>
      </c>
      <c r="E512" s="4" t="s">
        <v>36</v>
      </c>
      <c r="F512" s="4">
        <v>1002133</v>
      </c>
      <c r="G512" s="4">
        <v>12</v>
      </c>
      <c r="H512" s="4">
        <v>28</v>
      </c>
      <c r="I512" s="4" t="str">
        <f t="shared" si="7"/>
        <v>A2</v>
      </c>
      <c r="J512" s="4" t="s">
        <v>10468</v>
      </c>
      <c r="K512" s="4" t="s">
        <v>10469</v>
      </c>
      <c r="L512" s="9">
        <v>44490</v>
      </c>
      <c r="M512" s="9">
        <v>44866</v>
      </c>
      <c r="N512" s="9">
        <v>44593</v>
      </c>
      <c r="O512" s="4">
        <v>1100</v>
      </c>
      <c r="P512" s="4">
        <v>942.2</v>
      </c>
      <c r="Q512" s="4">
        <v>23</v>
      </c>
      <c r="R512" s="4" t="s">
        <v>10995</v>
      </c>
      <c r="S512" s="4" t="s">
        <v>11001</v>
      </c>
      <c r="T512" s="4" t="str">
        <f>VLOOKUP(A512,'REPORTE'!$A$1:$AG$1961,19,0)</f>
        <v>Venta al por menor de artí­culos de oficina y papelerí­a como lápices, bolí­grafos, papel, etcétera, en establecimientos especializados.</v>
      </c>
      <c r="U512" s="4" t="str">
        <f>VLOOKUP(A512,'REPORTE'!$A$1:$AG$1961,20,0)</f>
        <v>Venta al por menor varios</v>
      </c>
      <c r="V512" s="4">
        <v>1000697</v>
      </c>
      <c r="W512" s="4" t="s">
        <v>11180</v>
      </c>
      <c r="X512" s="4" t="s">
        <v>11831</v>
      </c>
      <c r="Y512" s="4" t="s">
        <v>12072</v>
      </c>
      <c r="Z512" s="4" t="s">
        <v>12093</v>
      </c>
      <c r="AA512" s="4" t="s">
        <v>665</v>
      </c>
      <c r="AB512" s="4" t="str">
        <f>VLOOKUP(A512,'REPORTE'!$A$1:$AG$1961,5,0)</f>
        <v>ECUATORIANO(A) INDIGENA</v>
      </c>
      <c r="AC512" s="4" t="str">
        <f>VLOOKUP(A512,'REPORTE'!$A$1:$AG$1961,30,0)</f>
        <v>Primaria</v>
      </c>
      <c r="AD512" s="4" t="str">
        <f>VLOOKUP(A512,'REPORTE'!$A$1:$AG$1961,31,0)</f>
        <v>PICHINCHA</v>
      </c>
      <c r="AE512" s="4" t="str">
        <f>VLOOKUP(A512,'REPORTE'!$A$1:$AG$1961,32,0)</f>
        <v>QUITO</v>
      </c>
      <c r="AF512" s="4" t="str">
        <f>VLOOKUP(A512,'REPORTE'!$A$1:$AG$1961,33,0)</f>
        <v>COTOCOLLAO</v>
      </c>
      <c r="AG512" s="4" t="str">
        <f>VLOOKUP(AF512,PROVINCIAS!$F$1:$G$1171,2,0)</f>
        <v>URBANA</v>
      </c>
    </row>
    <row r="513" spans="1:33" customFormat="1" hidden="1" x14ac:dyDescent="0.45">
      <c r="A513" s="4">
        <v>1000716</v>
      </c>
      <c r="B513" s="4" t="s">
        <v>10071</v>
      </c>
      <c r="C513" s="7">
        <v>1707169437</v>
      </c>
      <c r="D513" s="8">
        <v>58</v>
      </c>
      <c r="E513" s="4" t="s">
        <v>36</v>
      </c>
      <c r="F513" s="4">
        <v>1002132</v>
      </c>
      <c r="G513" s="4">
        <v>18</v>
      </c>
      <c r="H513" s="4">
        <v>0</v>
      </c>
      <c r="I513" s="4" t="str">
        <f t="shared" si="7"/>
        <v>A1</v>
      </c>
      <c r="J513" s="4" t="s">
        <v>10468</v>
      </c>
      <c r="K513" s="4" t="s">
        <v>10469</v>
      </c>
      <c r="L513" s="9">
        <v>44490</v>
      </c>
      <c r="M513" s="9">
        <v>45034</v>
      </c>
      <c r="N513" s="10" t="s">
        <v>776</v>
      </c>
      <c r="O513" s="4">
        <v>3000</v>
      </c>
      <c r="P513" s="4">
        <v>2412.9299999999998</v>
      </c>
      <c r="Q513" s="4">
        <v>21.5</v>
      </c>
      <c r="R513" s="4" t="s">
        <v>10994</v>
      </c>
      <c r="S513" s="4" t="s">
        <v>279</v>
      </c>
      <c r="T513" s="4" t="str">
        <f>VLOOKUP(A513,'REPORTE'!$A$1:$AG$1961,19,0)</f>
        <v>Venta al por menor de bebidas no alcohólicas (no destinadas al consumo en el lugar de venta) en establecimientos especializados, bolos, helados, hielo, etcétera.</v>
      </c>
      <c r="U513" s="4" t="str">
        <f>VLOOKUP(A513,'REPORTE'!$A$1:$AG$1961,20,0)</f>
        <v>Venta al por menor varios</v>
      </c>
      <c r="V513" s="4">
        <v>1000786</v>
      </c>
      <c r="W513" s="4" t="s">
        <v>11537</v>
      </c>
      <c r="X513" s="4" t="s">
        <v>11985</v>
      </c>
      <c r="Y513" s="4" t="s">
        <v>12072</v>
      </c>
      <c r="Z513" s="4" t="s">
        <v>12329</v>
      </c>
      <c r="AA513" s="4" t="s">
        <v>665</v>
      </c>
      <c r="AB513" s="4" t="str">
        <f>VLOOKUP(A513,'REPORTE'!$A$1:$AG$1961,5,0)</f>
        <v>ECUATORIANO(A)</v>
      </c>
      <c r="AC513" s="4" t="str">
        <f>VLOOKUP(A513,'REPORTE'!$A$1:$AG$1961,30,0)</f>
        <v>Primaria</v>
      </c>
      <c r="AD513" s="4" t="str">
        <f>VLOOKUP(A513,'REPORTE'!$A$1:$AG$1961,31,0)</f>
        <v>PICHINCHA</v>
      </c>
      <c r="AE513" s="4" t="str">
        <f>VLOOKUP(A513,'REPORTE'!$A$1:$AG$1961,32,0)</f>
        <v>QUITO</v>
      </c>
      <c r="AF513" s="4" t="str">
        <f>VLOOKUP(A513,'REPORTE'!$A$1:$AG$1961,33,0)</f>
        <v>POMASQUI</v>
      </c>
      <c r="AG513" s="4" t="str">
        <f>VLOOKUP(AF513,PROVINCIAS!$F$1:$G$1171,2,0)</f>
        <v>RURAL</v>
      </c>
    </row>
    <row r="514" spans="1:33" customFormat="1" hidden="1" x14ac:dyDescent="0.45">
      <c r="A514" s="4">
        <v>1000982</v>
      </c>
      <c r="B514" s="4" t="s">
        <v>10072</v>
      </c>
      <c r="C514" s="7">
        <v>603824103</v>
      </c>
      <c r="D514" s="8">
        <v>42</v>
      </c>
      <c r="E514" s="4" t="s">
        <v>36</v>
      </c>
      <c r="F514" s="4">
        <v>1002134</v>
      </c>
      <c r="G514" s="4">
        <v>15</v>
      </c>
      <c r="H514" s="4">
        <v>0</v>
      </c>
      <c r="I514" s="4" t="str">
        <f t="shared" si="7"/>
        <v>A1</v>
      </c>
      <c r="J514" s="4" t="s">
        <v>10468</v>
      </c>
      <c r="K514" s="4" t="s">
        <v>10469</v>
      </c>
      <c r="L514" s="9">
        <v>44490</v>
      </c>
      <c r="M514" s="9">
        <v>44967</v>
      </c>
      <c r="N514" s="10" t="s">
        <v>776</v>
      </c>
      <c r="O514" s="4">
        <v>2000</v>
      </c>
      <c r="P514" s="4">
        <v>1673.43</v>
      </c>
      <c r="Q514" s="4">
        <v>23</v>
      </c>
      <c r="R514" s="4" t="s">
        <v>10994</v>
      </c>
      <c r="S514" s="4" t="s">
        <v>348</v>
      </c>
      <c r="T514" s="4" t="str">
        <f>VLOOKUP(A514,'REPORTE'!$A$1:$AG$1961,19,0)</f>
        <v>Actividades de análisis y pruebas relacionadas a campos cientí­ficos.</v>
      </c>
      <c r="U514" s="4" t="str">
        <f>VLOOKUP(A514,'REPORTE'!$A$1:$AG$1961,20,0)</f>
        <v>Actividades de análisis y pruebas relacionadas a campos cientí­ficos.</v>
      </c>
      <c r="V514" s="4">
        <v>1001051</v>
      </c>
      <c r="W514" s="4" t="s">
        <v>11277</v>
      </c>
      <c r="X514" s="4" t="s">
        <v>11986</v>
      </c>
      <c r="Y514" s="4" t="s">
        <v>12072</v>
      </c>
      <c r="Z514" s="4" t="s">
        <v>12330</v>
      </c>
      <c r="AA514" s="4" t="s">
        <v>665</v>
      </c>
      <c r="AB514" s="4" t="str">
        <f>VLOOKUP(A514,'REPORTE'!$A$1:$AG$1961,5,0)</f>
        <v>ECUATORIANO(A) INDIGENA</v>
      </c>
      <c r="AC514" s="4" t="str">
        <f>VLOOKUP(A514,'REPORTE'!$A$1:$AG$1961,30,0)</f>
        <v>Primaria</v>
      </c>
      <c r="AD514" s="4" t="str">
        <f>VLOOKUP(A514,'REPORTE'!$A$1:$AG$1961,31,0)</f>
        <v>CHIMBORAZO</v>
      </c>
      <c r="AE514" s="4" t="str">
        <f>VLOOKUP(A514,'REPORTE'!$A$1:$AG$1961,32,0)</f>
        <v>GUAMOTE</v>
      </c>
      <c r="AF514" s="4" t="str">
        <f>VLOOKUP(A514,'REPORTE'!$A$1:$AG$1961,33,0)</f>
        <v>PALMIRA</v>
      </c>
      <c r="AG514" s="4" t="str">
        <f>VLOOKUP(AF514,PROVINCIAS!$F$1:$G$1171,2,0)</f>
        <v>RURAL</v>
      </c>
    </row>
    <row r="515" spans="1:33" customFormat="1" hidden="1" x14ac:dyDescent="0.45">
      <c r="A515" s="4">
        <v>1001344</v>
      </c>
      <c r="B515" s="4" t="s">
        <v>10073</v>
      </c>
      <c r="C515" s="7">
        <v>1711289551</v>
      </c>
      <c r="D515" s="8">
        <v>49</v>
      </c>
      <c r="E515" s="4" t="s">
        <v>36</v>
      </c>
      <c r="F515" s="4">
        <v>1002135</v>
      </c>
      <c r="G515" s="4">
        <v>6</v>
      </c>
      <c r="H515" s="4">
        <v>0</v>
      </c>
      <c r="I515" s="4" t="str">
        <f t="shared" ref="I515:I578" si="8">+IF(H515&lt;=5,"A1",IF(H515&lt;=30,"A2",IF(H515&lt;=60,"A3",IF(H515&lt;=75,"B1",IF(H515&lt;=90,"B2",IF(H515&lt;=120,"C1",IF(H515&lt;=150,"C2",IF(H515&lt;=180,"D","E"))))))))</f>
        <v>A1</v>
      </c>
      <c r="J515" s="4" t="s">
        <v>10468</v>
      </c>
      <c r="K515" s="4" t="s">
        <v>10469</v>
      </c>
      <c r="L515" s="9">
        <v>44491</v>
      </c>
      <c r="M515" s="9">
        <v>44687</v>
      </c>
      <c r="N515" s="10" t="s">
        <v>776</v>
      </c>
      <c r="O515" s="4">
        <v>500</v>
      </c>
      <c r="P515" s="4">
        <v>262.56</v>
      </c>
      <c r="Q515" s="4">
        <v>23</v>
      </c>
      <c r="R515" s="4" t="s">
        <v>10994</v>
      </c>
      <c r="S515" s="4" t="s">
        <v>11019</v>
      </c>
      <c r="T515" s="4" t="str">
        <f>VLOOKUP(A515,'REPORTE'!$A$1:$AG$1961,19,0)</f>
        <v>Escuelas de conducir para chóferes profesionales: de camiones, buses, etcétera.</v>
      </c>
      <c r="U515" s="4" t="str">
        <f>VLOOKUP(A515,'REPORTE'!$A$1:$AG$1961,20,0)</f>
        <v>Escuelas de aprendizaje</v>
      </c>
      <c r="V515" s="4">
        <v>1001421</v>
      </c>
      <c r="W515" s="4" t="s">
        <v>11258</v>
      </c>
      <c r="X515" s="4" t="s">
        <v>11850</v>
      </c>
      <c r="Y515" s="4" t="s">
        <v>12072</v>
      </c>
      <c r="Z515" s="4" t="s">
        <v>12331</v>
      </c>
      <c r="AA515" s="4" t="s">
        <v>665</v>
      </c>
      <c r="AB515" s="4" t="str">
        <f>VLOOKUP(A515,'REPORTE'!$A$1:$AG$1961,5,0)</f>
        <v>ECUATORIANO(A)</v>
      </c>
      <c r="AC515" s="4" t="str">
        <f>VLOOKUP(A515,'REPORTE'!$A$1:$AG$1961,30,0)</f>
        <v>Secundaria</v>
      </c>
      <c r="AD515" s="4" t="str">
        <f>VLOOKUP(A515,'REPORTE'!$A$1:$AG$1961,31,0)</f>
        <v>PICHINCHA</v>
      </c>
      <c r="AE515" s="4" t="str">
        <f>VLOOKUP(A515,'REPORTE'!$A$1:$AG$1961,32,0)</f>
        <v>QUITO</v>
      </c>
      <c r="AF515" s="4" t="str">
        <f>VLOOKUP(A515,'REPORTE'!$A$1:$AG$1961,33,0)</f>
        <v>COTOCOLLAO</v>
      </c>
      <c r="AG515" s="4" t="str">
        <f>VLOOKUP(AF515,PROVINCIAS!$F$1:$G$1171,2,0)</f>
        <v>URBANA</v>
      </c>
    </row>
    <row r="516" spans="1:33" customFormat="1" hidden="1" x14ac:dyDescent="0.45">
      <c r="A516" s="4">
        <v>1001522</v>
      </c>
      <c r="B516" s="4" t="s">
        <v>10074</v>
      </c>
      <c r="C516" s="7">
        <v>1715366611</v>
      </c>
      <c r="D516" s="8">
        <v>40</v>
      </c>
      <c r="E516" s="4" t="s">
        <v>59</v>
      </c>
      <c r="F516" s="4">
        <v>1002136</v>
      </c>
      <c r="G516" s="4">
        <v>6</v>
      </c>
      <c r="H516" s="4">
        <v>0</v>
      </c>
      <c r="I516" s="4" t="str">
        <f t="shared" si="8"/>
        <v>A1</v>
      </c>
      <c r="J516" s="4" t="s">
        <v>10468</v>
      </c>
      <c r="K516" s="4" t="s">
        <v>10469</v>
      </c>
      <c r="L516" s="9">
        <v>44491</v>
      </c>
      <c r="M516" s="9">
        <v>44691</v>
      </c>
      <c r="N516" s="10" t="s">
        <v>776</v>
      </c>
      <c r="O516" s="4">
        <v>500</v>
      </c>
      <c r="P516" s="4">
        <v>263.83999999999997</v>
      </c>
      <c r="Q516" s="4">
        <v>23</v>
      </c>
      <c r="R516" s="4" t="s">
        <v>10994</v>
      </c>
      <c r="S516" s="4" t="s">
        <v>11083</v>
      </c>
      <c r="T516" s="4" t="str">
        <f>VLOOKUP(A516,'REPORTE'!$A$1:$AG$1961,19,0)</f>
        <v>Actividades de asesoramiento técnico de arquitectura en diseño de edificios y dibujo de planos de construcción.</v>
      </c>
      <c r="U516" s="4" t="str">
        <f>VLOOKUP(A516,'REPORTE'!$A$1:$AG$1961,20,0)</f>
        <v>Actividades de asesoramiento técnico</v>
      </c>
      <c r="V516" s="4">
        <v>1001617</v>
      </c>
      <c r="W516" s="4" t="s">
        <v>11258</v>
      </c>
      <c r="X516" s="4" t="s">
        <v>11846</v>
      </c>
      <c r="Y516" s="4" t="s">
        <v>12072</v>
      </c>
      <c r="Z516" s="4" t="s">
        <v>12332</v>
      </c>
      <c r="AA516" s="4" t="s">
        <v>665</v>
      </c>
      <c r="AB516" s="4" t="str">
        <f>VLOOKUP(A516,'REPORTE'!$A$1:$AG$1961,5,0)</f>
        <v>ECUATORIANO(A)</v>
      </c>
      <c r="AC516" s="4" t="str">
        <f>VLOOKUP(A516,'REPORTE'!$A$1:$AG$1961,30,0)</f>
        <v>Secundaria</v>
      </c>
      <c r="AD516" s="4" t="str">
        <f>VLOOKUP(A516,'REPORTE'!$A$1:$AG$1961,31,0)</f>
        <v>PICHINCHA</v>
      </c>
      <c r="AE516" s="4" t="str">
        <f>VLOOKUP(A516,'REPORTE'!$A$1:$AG$1961,32,0)</f>
        <v>QUITO</v>
      </c>
      <c r="AF516" s="4" t="str">
        <f>VLOOKUP(A516,'REPORTE'!$A$1:$AG$1961,33,0)</f>
        <v>COMITE DEL PUEBLO</v>
      </c>
      <c r="AG516" s="4" t="str">
        <f>VLOOKUP(AF516,PROVINCIAS!$F$1:$G$1171,2,0)</f>
        <v>URBANA</v>
      </c>
    </row>
    <row r="517" spans="1:33" customFormat="1" hidden="1" x14ac:dyDescent="0.45">
      <c r="A517" s="4">
        <v>1001563</v>
      </c>
      <c r="B517" s="4" t="s">
        <v>10075</v>
      </c>
      <c r="C517" s="7">
        <v>605356138</v>
      </c>
      <c r="D517" s="8">
        <v>23</v>
      </c>
      <c r="E517" s="4" t="s">
        <v>36</v>
      </c>
      <c r="F517" s="4">
        <v>1002140</v>
      </c>
      <c r="G517" s="4">
        <v>10</v>
      </c>
      <c r="H517" s="4">
        <v>9</v>
      </c>
      <c r="I517" s="4" t="str">
        <f t="shared" si="8"/>
        <v>A2</v>
      </c>
      <c r="J517" s="4" t="s">
        <v>10468</v>
      </c>
      <c r="K517" s="4" t="s">
        <v>10469</v>
      </c>
      <c r="L517" s="9">
        <v>44491</v>
      </c>
      <c r="M517" s="9">
        <v>44793</v>
      </c>
      <c r="N517" s="9">
        <v>44612</v>
      </c>
      <c r="O517" s="4">
        <v>700</v>
      </c>
      <c r="P517" s="4">
        <v>438.99</v>
      </c>
      <c r="Q517" s="4">
        <v>23</v>
      </c>
      <c r="R517" s="4" t="s">
        <v>10995</v>
      </c>
      <c r="S517" s="4" t="s">
        <v>279</v>
      </c>
      <c r="T517" s="4" t="str">
        <f>VLOOKUP(A517,'REPORTE'!$A$1:$AG$1961,19,0)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17" s="4" t="str">
        <f>VLOOKUP(A517,'REPORTE'!$A$1:$AG$1961,20,0)</f>
        <v>Actividades Turísticas</v>
      </c>
      <c r="V517" s="4">
        <v>1001661</v>
      </c>
      <c r="W517" s="4" t="s">
        <v>11295</v>
      </c>
      <c r="X517" s="4" t="s">
        <v>11891</v>
      </c>
      <c r="Y517" s="4" t="s">
        <v>12072</v>
      </c>
      <c r="Z517" s="4" t="s">
        <v>12102</v>
      </c>
      <c r="AA517" s="4" t="s">
        <v>665</v>
      </c>
      <c r="AB517" s="4" t="str">
        <f>VLOOKUP(A517,'REPORTE'!$A$1:$AG$1961,5,0)</f>
        <v>ECUATORIANO(A)</v>
      </c>
      <c r="AC517" s="4" t="str">
        <f>VLOOKUP(A517,'REPORTE'!$A$1:$AG$1961,30,0)</f>
        <v>Primaria</v>
      </c>
      <c r="AD517" s="4" t="str">
        <f>VLOOKUP(A517,'REPORTE'!$A$1:$AG$1961,31,0)</f>
        <v>CHIMBORAZO</v>
      </c>
      <c r="AE517" s="4" t="str">
        <f>VLOOKUP(A517,'REPORTE'!$A$1:$AG$1961,32,0)</f>
        <v>GUAMOTE</v>
      </c>
      <c r="AF517" s="4" t="str">
        <f>VLOOKUP(A517,'REPORTE'!$A$1:$AG$1961,33,0)</f>
        <v>PALMIRA</v>
      </c>
      <c r="AG517" s="4" t="str">
        <f>VLOOKUP(AF517,PROVINCIAS!$F$1:$G$1171,2,0)</f>
        <v>RURAL</v>
      </c>
    </row>
    <row r="518" spans="1:33" customFormat="1" hidden="1" x14ac:dyDescent="0.45">
      <c r="A518" s="4">
        <v>1001573</v>
      </c>
      <c r="B518" s="4" t="s">
        <v>10076</v>
      </c>
      <c r="C518" s="7">
        <v>650009483</v>
      </c>
      <c r="D518" s="8">
        <v>20</v>
      </c>
      <c r="E518" s="4" t="s">
        <v>36</v>
      </c>
      <c r="F518" s="4">
        <v>1002138</v>
      </c>
      <c r="G518" s="4">
        <v>12</v>
      </c>
      <c r="H518" s="4">
        <v>7</v>
      </c>
      <c r="I518" s="4" t="str">
        <f t="shared" si="8"/>
        <v>A2</v>
      </c>
      <c r="J518" s="4" t="s">
        <v>10468</v>
      </c>
      <c r="K518" s="4" t="s">
        <v>10469</v>
      </c>
      <c r="L518" s="9">
        <v>44491</v>
      </c>
      <c r="M518" s="9">
        <v>44856</v>
      </c>
      <c r="N518" s="9">
        <v>44614</v>
      </c>
      <c r="O518" s="4">
        <v>1100</v>
      </c>
      <c r="P518" s="4">
        <v>849.36</v>
      </c>
      <c r="Q518" s="4">
        <v>23</v>
      </c>
      <c r="R518" s="4" t="s">
        <v>10995</v>
      </c>
      <c r="S518" s="4" t="s">
        <v>11014</v>
      </c>
      <c r="T518" s="4" t="str">
        <f>VLOOKUP(A518,'REPORTE'!$A$1:$AG$1961,19,0)</f>
        <v>Empleado Privado</v>
      </c>
      <c r="U518" s="4" t="str">
        <f>VLOOKUP(A518,'REPORTE'!$A$1:$AG$1961,20,0)</f>
        <v>Empleado Privado</v>
      </c>
      <c r="V518" s="4">
        <v>1001676</v>
      </c>
      <c r="W518" s="4" t="s">
        <v>11180</v>
      </c>
      <c r="X518" s="4" t="s">
        <v>11891</v>
      </c>
      <c r="Y518" s="4" t="s">
        <v>12072</v>
      </c>
      <c r="Z518" s="4" t="s">
        <v>12111</v>
      </c>
      <c r="AA518" s="4" t="s">
        <v>4384</v>
      </c>
      <c r="AB518" s="4" t="str">
        <f>VLOOKUP(A518,'REPORTE'!$A$1:$AG$1961,5,0)</f>
        <v>ECUATORIANO(A) INDIGENA</v>
      </c>
      <c r="AC518" s="4" t="str">
        <f>VLOOKUP(A518,'REPORTE'!$A$1:$AG$1961,30,0)</f>
        <v>Secundaria</v>
      </c>
      <c r="AD518" s="4" t="str">
        <f>VLOOKUP(A518,'REPORTE'!$A$1:$AG$1961,31,0)</f>
        <v>CHIMBORAZO</v>
      </c>
      <c r="AE518" s="4" t="str">
        <f>VLOOKUP(A518,'REPORTE'!$A$1:$AG$1961,32,0)</f>
        <v>RIOBAMBA</v>
      </c>
      <c r="AF518" s="4" t="str">
        <f>VLOOKUP(A518,'REPORTE'!$A$1:$AG$1961,33,0)</f>
        <v>SAN JUAN</v>
      </c>
      <c r="AG518" s="4" t="str">
        <f>VLOOKUP(AF518,PROVINCIAS!$F$1:$G$1171,2,0)</f>
        <v>RURAL</v>
      </c>
    </row>
    <row r="519" spans="1:33" customFormat="1" hidden="1" x14ac:dyDescent="0.45">
      <c r="A519" s="4">
        <v>1000138</v>
      </c>
      <c r="B519" s="4" t="s">
        <v>9748</v>
      </c>
      <c r="C519" s="7">
        <v>603132978</v>
      </c>
      <c r="D519" s="8">
        <v>44</v>
      </c>
      <c r="E519" s="4" t="s">
        <v>59</v>
      </c>
      <c r="F519" s="4">
        <v>1002142</v>
      </c>
      <c r="G519" s="4">
        <v>18</v>
      </c>
      <c r="H519" s="4">
        <v>0</v>
      </c>
      <c r="I519" s="4" t="str">
        <f t="shared" si="8"/>
        <v>A1</v>
      </c>
      <c r="J519" s="4" t="s">
        <v>10468</v>
      </c>
      <c r="K519" s="4" t="s">
        <v>10469</v>
      </c>
      <c r="L519" s="9">
        <v>44492</v>
      </c>
      <c r="M519" s="9">
        <v>45049</v>
      </c>
      <c r="N519" s="10" t="s">
        <v>776</v>
      </c>
      <c r="O519" s="4">
        <v>2700</v>
      </c>
      <c r="P519" s="4">
        <v>2319.7199999999998</v>
      </c>
      <c r="Q519" s="4">
        <v>18.989999999999998</v>
      </c>
      <c r="R519" s="4" t="s">
        <v>10994</v>
      </c>
      <c r="S519" s="4" t="s">
        <v>279</v>
      </c>
      <c r="T519" s="4" t="str">
        <f>VLOOKUP(A519,'REPORTE'!$A$1:$AG$1961,19,0)</f>
        <v>Venta al por menor de frutas, legumbres y hortalizas frescas o en conserva en establecimientos especializados.</v>
      </c>
      <c r="U519" s="4" t="str">
        <f>VLOOKUP(A519,'REPORTE'!$A$1:$AG$1961,20,0)</f>
        <v>Venta al por menor varios</v>
      </c>
      <c r="V519" s="4">
        <v>1000191</v>
      </c>
      <c r="W519" s="4" t="s">
        <v>11667</v>
      </c>
      <c r="X519" s="4" t="s">
        <v>11904</v>
      </c>
      <c r="Y519" s="4" t="s">
        <v>12072</v>
      </c>
      <c r="Z519" s="4" t="s">
        <v>12143</v>
      </c>
      <c r="AA519" s="4" t="s">
        <v>665</v>
      </c>
      <c r="AB519" s="4" t="str">
        <f>VLOOKUP(A519,'REPORTE'!$A$1:$AG$1961,5,0)</f>
        <v>ECUATORIANO(A) INDIGENA</v>
      </c>
      <c r="AC519" s="4" t="str">
        <f>VLOOKUP(A519,'REPORTE'!$A$1:$AG$1961,30,0)</f>
        <v>Secundaria</v>
      </c>
      <c r="AD519" s="4" t="str">
        <f>VLOOKUP(A519,'REPORTE'!$A$1:$AG$1961,31,0)</f>
        <v>CHIMBORAZO</v>
      </c>
      <c r="AE519" s="4" t="str">
        <f>VLOOKUP(A519,'REPORTE'!$A$1:$AG$1961,32,0)</f>
        <v>RIOBAMBA</v>
      </c>
      <c r="AF519" s="4" t="str">
        <f>VLOOKUP(A519,'REPORTE'!$A$1:$AG$1961,33,0)</f>
        <v>YARUQUIES</v>
      </c>
      <c r="AG519" s="4" t="str">
        <f>VLOOKUP(AF519,PROVINCIAS!$F$1:$G$1171,2,0)</f>
        <v>URBANA</v>
      </c>
    </row>
    <row r="520" spans="1:33" customFormat="1" hidden="1" x14ac:dyDescent="0.45">
      <c r="A520" s="4">
        <v>1000394</v>
      </c>
      <c r="B520" s="4" t="s">
        <v>10077</v>
      </c>
      <c r="C520" s="7">
        <v>1719899054</v>
      </c>
      <c r="D520" s="8">
        <v>35</v>
      </c>
      <c r="E520" s="4" t="s">
        <v>59</v>
      </c>
      <c r="F520" s="4">
        <v>1002141</v>
      </c>
      <c r="G520" s="4">
        <v>24</v>
      </c>
      <c r="H520" s="4">
        <v>4</v>
      </c>
      <c r="I520" s="4" t="str">
        <f t="shared" si="8"/>
        <v>A1</v>
      </c>
      <c r="J520" s="4" t="s">
        <v>10468</v>
      </c>
      <c r="K520" s="4" t="s">
        <v>10469</v>
      </c>
      <c r="L520" s="9">
        <v>44492</v>
      </c>
      <c r="M520" s="9">
        <v>45224</v>
      </c>
      <c r="N520" s="9">
        <v>44617</v>
      </c>
      <c r="O520" s="4">
        <v>1500</v>
      </c>
      <c r="P520" s="4">
        <v>1351.8</v>
      </c>
      <c r="Q520" s="4">
        <v>23</v>
      </c>
      <c r="R520" s="4" t="s">
        <v>10995</v>
      </c>
      <c r="S520" s="4" t="s">
        <v>244</v>
      </c>
      <c r="T520" s="4" t="str">
        <f>VLOOKUP(A520,'REPORTE'!$A$1:$AG$1961,19,0)</f>
        <v>Servicios de taxis.</v>
      </c>
      <c r="U520" s="4" t="str">
        <f>VLOOKUP(A520,'REPORTE'!$A$1:$AG$1961,20,0)</f>
        <v>Servicios Varios</v>
      </c>
      <c r="V520" s="4">
        <v>1000456</v>
      </c>
      <c r="W520" s="4" t="s">
        <v>11192</v>
      </c>
      <c r="X520" s="4" t="s">
        <v>11836</v>
      </c>
      <c r="Y520" s="4" t="s">
        <v>12072</v>
      </c>
      <c r="Z520" s="4" t="s">
        <v>11150</v>
      </c>
      <c r="AA520" s="4" t="s">
        <v>665</v>
      </c>
      <c r="AB520" s="4" t="str">
        <f>VLOOKUP(A520,'REPORTE'!$A$1:$AG$1961,5,0)</f>
        <v>ECUATORIANO(A)</v>
      </c>
      <c r="AC520" s="4" t="str">
        <f>VLOOKUP(A520,'REPORTE'!$A$1:$AG$1961,30,0)</f>
        <v>Secundaria</v>
      </c>
      <c r="AD520" s="4" t="str">
        <f>VLOOKUP(A520,'REPORTE'!$A$1:$AG$1961,31,0)</f>
        <v>PICHINCHA</v>
      </c>
      <c r="AE520" s="4" t="str">
        <f>VLOOKUP(A520,'REPORTE'!$A$1:$AG$1961,32,0)</f>
        <v>QUITO</v>
      </c>
      <c r="AF520" s="4" t="str">
        <f>VLOOKUP(A520,'REPORTE'!$A$1:$AG$1961,33,0)</f>
        <v>COTOCOLLAO</v>
      </c>
      <c r="AG520" s="4" t="str">
        <f>VLOOKUP(AF520,PROVINCIAS!$F$1:$G$1171,2,0)</f>
        <v>URBANA</v>
      </c>
    </row>
    <row r="521" spans="1:33" customFormat="1" hidden="1" x14ac:dyDescent="0.45">
      <c r="A521" s="4">
        <v>1000924</v>
      </c>
      <c r="B521" s="4" t="s">
        <v>9650</v>
      </c>
      <c r="C521" s="7">
        <v>1723733497</v>
      </c>
      <c r="D521" s="8">
        <v>28</v>
      </c>
      <c r="E521" s="4" t="s">
        <v>59</v>
      </c>
      <c r="F521" s="4">
        <v>1002148</v>
      </c>
      <c r="G521" s="4">
        <v>1</v>
      </c>
      <c r="H521" s="4">
        <v>53</v>
      </c>
      <c r="I521" s="4" t="str">
        <f t="shared" si="8"/>
        <v>A3</v>
      </c>
      <c r="J521" s="4" t="s">
        <v>10468</v>
      </c>
      <c r="K521" s="4" t="s">
        <v>10469</v>
      </c>
      <c r="L521" s="9">
        <v>44494</v>
      </c>
      <c r="M521" s="9">
        <v>44568</v>
      </c>
      <c r="N521" s="9">
        <v>44568</v>
      </c>
      <c r="O521" s="4">
        <v>200</v>
      </c>
      <c r="P521" s="4">
        <v>200</v>
      </c>
      <c r="Q521" s="4">
        <v>23</v>
      </c>
      <c r="R521" s="4" t="s">
        <v>10995</v>
      </c>
      <c r="S521" s="4" t="s">
        <v>11087</v>
      </c>
      <c r="T521" s="4" t="str">
        <f>VLOOKUP(A521,'REPORTE'!$A$1:$AG$1961,19,0)</f>
        <v>Empleado Privado</v>
      </c>
      <c r="U521" s="4" t="str">
        <f>VLOOKUP(A521,'REPORTE'!$A$1:$AG$1961,20,0)</f>
        <v>Empleado Privado</v>
      </c>
      <c r="V521" s="4">
        <v>1000992</v>
      </c>
      <c r="W521" s="4" t="s">
        <v>11296</v>
      </c>
      <c r="X521" s="4" t="s">
        <v>11846</v>
      </c>
      <c r="Y521" s="4" t="s">
        <v>12072</v>
      </c>
      <c r="Z521" s="4" t="s">
        <v>11150</v>
      </c>
      <c r="AA521" s="4" t="s">
        <v>665</v>
      </c>
      <c r="AB521" s="4" t="str">
        <f>VLOOKUP(A521,'REPORTE'!$A$1:$AG$1961,5,0)</f>
        <v>ECUATORIANO(A)</v>
      </c>
      <c r="AC521" s="4" t="str">
        <f>VLOOKUP(A521,'REPORTE'!$A$1:$AG$1961,30,0)</f>
        <v>Secundaria</v>
      </c>
      <c r="AD521" s="4" t="str">
        <f>VLOOKUP(A521,'REPORTE'!$A$1:$AG$1961,31,0)</f>
        <v>PICHINCHA</v>
      </c>
      <c r="AE521" s="4" t="str">
        <f>VLOOKUP(A521,'REPORTE'!$A$1:$AG$1961,32,0)</f>
        <v>QUITO</v>
      </c>
      <c r="AF521" s="4" t="str">
        <f>VLOOKUP(A521,'REPORTE'!$A$1:$AG$1961,33,0)</f>
        <v>COTOCOLLAO</v>
      </c>
      <c r="AG521" s="4" t="str">
        <f>VLOOKUP(AF521,PROVINCIAS!$F$1:$G$1171,2,0)</f>
        <v>URBANA</v>
      </c>
    </row>
    <row r="522" spans="1:33" customFormat="1" hidden="1" x14ac:dyDescent="0.45">
      <c r="A522" s="4">
        <v>1001575</v>
      </c>
      <c r="B522" s="4" t="s">
        <v>10078</v>
      </c>
      <c r="C522" s="7">
        <v>1711965580</v>
      </c>
      <c r="D522" s="8">
        <v>51</v>
      </c>
      <c r="E522" s="4" t="s">
        <v>36</v>
      </c>
      <c r="F522" s="4">
        <v>1002146</v>
      </c>
      <c r="G522" s="4">
        <v>24</v>
      </c>
      <c r="H522" s="4">
        <v>0</v>
      </c>
      <c r="I522" s="4" t="str">
        <f t="shared" si="8"/>
        <v>A1</v>
      </c>
      <c r="J522" s="4" t="s">
        <v>10468</v>
      </c>
      <c r="K522" s="4" t="s">
        <v>10469</v>
      </c>
      <c r="L522" s="9">
        <v>44494</v>
      </c>
      <c r="M522" s="9">
        <v>45240</v>
      </c>
      <c r="N522" s="10" t="s">
        <v>776</v>
      </c>
      <c r="O522" s="4">
        <v>4000</v>
      </c>
      <c r="P522" s="4">
        <v>3632.33</v>
      </c>
      <c r="Q522" s="4">
        <v>21.5</v>
      </c>
      <c r="R522" s="4" t="s">
        <v>10994</v>
      </c>
      <c r="S522" s="4" t="s">
        <v>11022</v>
      </c>
      <c r="T522" s="4" t="str">
        <f>VLOOKUP(A522,'REPORTE'!$A$1:$AG$1961,19,0)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U522" s="4" t="str">
        <f>VLOOKUP(A522,'REPORTE'!$A$1:$AG$1961,20,0)</f>
        <v xml:space="preserve">Actividades varias </v>
      </c>
      <c r="V522" s="4">
        <v>1001678</v>
      </c>
      <c r="W522" s="4" t="s">
        <v>11553</v>
      </c>
      <c r="X522" s="4" t="s">
        <v>11895</v>
      </c>
      <c r="Y522" s="4" t="s">
        <v>12072</v>
      </c>
      <c r="Z522" s="4" t="s">
        <v>12333</v>
      </c>
      <c r="AA522" s="4" t="s">
        <v>665</v>
      </c>
      <c r="AB522" s="4" t="str">
        <f>VLOOKUP(A522,'REPORTE'!$A$1:$AG$1961,5,0)</f>
        <v>ECUATORIANO(A)</v>
      </c>
      <c r="AC522" s="4" t="str">
        <f>VLOOKUP(A522,'REPORTE'!$A$1:$AG$1961,30,0)</f>
        <v>Primaria</v>
      </c>
      <c r="AD522" s="4" t="str">
        <f>VLOOKUP(A522,'REPORTE'!$A$1:$AG$1961,31,0)</f>
        <v>IMBABURA</v>
      </c>
      <c r="AE522" s="4" t="str">
        <f>VLOOKUP(A522,'REPORTE'!$A$1:$AG$1961,32,0)</f>
        <v>COTACACHI</v>
      </c>
      <c r="AF522" s="4" t="str">
        <f>VLOOKUP(A522,'REPORTE'!$A$1:$AG$1961,33,0)</f>
        <v>SAN FRANCISCO</v>
      </c>
      <c r="AG522" s="4" t="str">
        <f>VLOOKUP(AF522,PROVINCIAS!$F$1:$G$1171,2,0)</f>
        <v>URBANA</v>
      </c>
    </row>
    <row r="523" spans="1:33" customFormat="1" hidden="1" x14ac:dyDescent="0.45">
      <c r="A523" s="4">
        <v>1000307</v>
      </c>
      <c r="B523" s="4" t="s">
        <v>10079</v>
      </c>
      <c r="C523" s="7">
        <v>1751607332</v>
      </c>
      <c r="D523" s="8">
        <v>51</v>
      </c>
      <c r="E523" s="4" t="s">
        <v>59</v>
      </c>
      <c r="F523" s="4">
        <v>1002159</v>
      </c>
      <c r="G523" s="4">
        <v>36</v>
      </c>
      <c r="H523" s="4">
        <v>0</v>
      </c>
      <c r="I523" s="4" t="str">
        <f t="shared" si="8"/>
        <v>A1</v>
      </c>
      <c r="J523" s="4" t="s">
        <v>10468</v>
      </c>
      <c r="K523" s="4" t="s">
        <v>10469</v>
      </c>
      <c r="L523" s="9">
        <v>44495</v>
      </c>
      <c r="M523" s="9">
        <v>45600</v>
      </c>
      <c r="N523" s="10" t="s">
        <v>776</v>
      </c>
      <c r="O523" s="4">
        <v>15500</v>
      </c>
      <c r="P523" s="4">
        <v>14608.27</v>
      </c>
      <c r="Q523" s="4">
        <v>18.989999999999998</v>
      </c>
      <c r="R523" s="4" t="s">
        <v>10994</v>
      </c>
      <c r="S523" s="4" t="s">
        <v>244</v>
      </c>
      <c r="T523" s="4" t="str">
        <f>VLOOKUP(A523,'REPORTE'!$A$1:$AG$1961,19,0)</f>
        <v>Empleado Privado</v>
      </c>
      <c r="U523" s="4" t="str">
        <f>VLOOKUP(A523,'REPORTE'!$A$1:$AG$1961,20,0)</f>
        <v>Empleado Privado</v>
      </c>
      <c r="V523" s="4">
        <v>1000367</v>
      </c>
      <c r="W523" s="4" t="s">
        <v>11668</v>
      </c>
      <c r="X523" s="4" t="s">
        <v>11859</v>
      </c>
      <c r="Y523" s="4" t="s">
        <v>12072</v>
      </c>
      <c r="Z523" s="4" t="s">
        <v>12334</v>
      </c>
      <c r="AA523" s="4" t="s">
        <v>677</v>
      </c>
      <c r="AB523" s="4" t="str">
        <f>VLOOKUP(A523,'REPORTE'!$A$1:$AG$1961,5,0)</f>
        <v>ECUATORIANO(A) INDIGENA</v>
      </c>
      <c r="AC523" s="4" t="str">
        <f>VLOOKUP(A523,'REPORTE'!$A$1:$AG$1961,30,0)</f>
        <v>Secundaria</v>
      </c>
      <c r="AD523" s="4" t="str">
        <f>VLOOKUP(A523,'REPORTE'!$A$1:$AG$1961,31,0)</f>
        <v>PICHINCHA</v>
      </c>
      <c r="AE523" s="4" t="str">
        <f>VLOOKUP(A523,'REPORTE'!$A$1:$AG$1961,32,0)</f>
        <v>QUITO</v>
      </c>
      <c r="AF523" s="4" t="str">
        <f>VLOOKUP(A523,'REPORTE'!$A$1:$AG$1961,33,0)</f>
        <v>COTOCOLLAO</v>
      </c>
      <c r="AG523" s="4" t="str">
        <f>VLOOKUP(AF523,PROVINCIAS!$F$1:$G$1171,2,0)</f>
        <v>URBANA</v>
      </c>
    </row>
    <row r="524" spans="1:33" customFormat="1" hidden="1" x14ac:dyDescent="0.45">
      <c r="A524" s="4">
        <v>1000387</v>
      </c>
      <c r="B524" s="4" t="s">
        <v>10080</v>
      </c>
      <c r="C524" s="7">
        <v>605176312</v>
      </c>
      <c r="D524" s="8">
        <v>34</v>
      </c>
      <c r="E524" s="4" t="s">
        <v>59</v>
      </c>
      <c r="F524" s="4">
        <v>1002155</v>
      </c>
      <c r="G524" s="4">
        <v>18</v>
      </c>
      <c r="H524" s="4">
        <v>0</v>
      </c>
      <c r="I524" s="4" t="str">
        <f t="shared" si="8"/>
        <v>A1</v>
      </c>
      <c r="J524" s="4" t="s">
        <v>10468</v>
      </c>
      <c r="K524" s="4" t="s">
        <v>10469</v>
      </c>
      <c r="L524" s="9">
        <v>44495</v>
      </c>
      <c r="M524" s="9">
        <v>45056</v>
      </c>
      <c r="N524" s="10" t="s">
        <v>776</v>
      </c>
      <c r="O524" s="4">
        <v>3000</v>
      </c>
      <c r="P524" s="4">
        <v>2595.33</v>
      </c>
      <c r="Q524" s="4">
        <v>21.5</v>
      </c>
      <c r="R524" s="4" t="s">
        <v>10994</v>
      </c>
      <c r="S524" s="4" t="s">
        <v>244</v>
      </c>
      <c r="T524" s="4" t="str">
        <f>VLOOKUP(A524,'REPORTE'!$A$1:$AG$1961,19,0)</f>
        <v>Empleado Privado</v>
      </c>
      <c r="U524" s="4" t="str">
        <f>VLOOKUP(A524,'REPORTE'!$A$1:$AG$1961,20,0)</f>
        <v>Empleado Privado</v>
      </c>
      <c r="V524" s="4">
        <v>1000449</v>
      </c>
      <c r="W524" s="4" t="s">
        <v>11537</v>
      </c>
      <c r="X524" s="4" t="s">
        <v>11987</v>
      </c>
      <c r="Y524" s="4" t="s">
        <v>12072</v>
      </c>
      <c r="Z524" s="4" t="s">
        <v>12335</v>
      </c>
      <c r="AA524" s="4" t="s">
        <v>4384</v>
      </c>
      <c r="AB524" s="4" t="str">
        <f>VLOOKUP(A524,'REPORTE'!$A$1:$AG$1961,5,0)</f>
        <v>ECUATORIANO(A) INDIGENA</v>
      </c>
      <c r="AC524" s="4" t="str">
        <f>VLOOKUP(A524,'REPORTE'!$A$1:$AG$1961,30,0)</f>
        <v>Universitaria</v>
      </c>
      <c r="AD524" s="4" t="str">
        <f>VLOOKUP(A524,'REPORTE'!$A$1:$AG$1961,31,0)</f>
        <v>CHIMBORAZO</v>
      </c>
      <c r="AE524" s="4" t="str">
        <f>VLOOKUP(A524,'REPORTE'!$A$1:$AG$1961,32,0)</f>
        <v>RIOBAMBA</v>
      </c>
      <c r="AF524" s="4" t="str">
        <f>VLOOKUP(A524,'REPORTE'!$A$1:$AG$1961,33,0)</f>
        <v>YARUQUIES</v>
      </c>
      <c r="AG524" s="4" t="str">
        <f>VLOOKUP(AF524,PROVINCIAS!$F$1:$G$1171,2,0)</f>
        <v>URBANA</v>
      </c>
    </row>
    <row r="525" spans="1:33" customFormat="1" hidden="1" x14ac:dyDescent="0.45">
      <c r="A525" s="4">
        <v>1001130</v>
      </c>
      <c r="B525" s="4" t="s">
        <v>10081</v>
      </c>
      <c r="C525" s="7">
        <v>1708705387</v>
      </c>
      <c r="D525" s="8">
        <v>57</v>
      </c>
      <c r="E525" s="4" t="s">
        <v>59</v>
      </c>
      <c r="F525" s="4">
        <v>1002156</v>
      </c>
      <c r="G525" s="4">
        <v>1</v>
      </c>
      <c r="H525" s="4">
        <v>45</v>
      </c>
      <c r="I525" s="4" t="str">
        <f t="shared" si="8"/>
        <v>A3</v>
      </c>
      <c r="J525" s="4" t="s">
        <v>10468</v>
      </c>
      <c r="K525" s="4" t="s">
        <v>10469</v>
      </c>
      <c r="L525" s="9">
        <v>44495</v>
      </c>
      <c r="M525" s="9">
        <v>44576</v>
      </c>
      <c r="N525" s="9">
        <v>44576</v>
      </c>
      <c r="O525" s="4">
        <v>550</v>
      </c>
      <c r="P525" s="4">
        <v>198.48</v>
      </c>
      <c r="Q525" s="4">
        <v>23</v>
      </c>
      <c r="R525" s="4" t="s">
        <v>10995</v>
      </c>
      <c r="S525" s="4" t="s">
        <v>11019</v>
      </c>
      <c r="T525" s="4" t="str">
        <f>VLOOKUP(A525,'REPORTE'!$A$1:$AG$1961,19,0)</f>
        <v>Escuelas de conducir para chóferes profesionales: de camiones, buses, etcétera.</v>
      </c>
      <c r="U525" s="4" t="str">
        <f>VLOOKUP(A525,'REPORTE'!$A$1:$AG$1961,20,0)</f>
        <v>Escuelas de aprendizaje</v>
      </c>
      <c r="V525" s="4">
        <v>1001205</v>
      </c>
      <c r="W525" s="4" t="s">
        <v>11297</v>
      </c>
      <c r="X525" s="4" t="s">
        <v>11871</v>
      </c>
      <c r="Y525" s="4" t="s">
        <v>12072</v>
      </c>
      <c r="Z525" s="4" t="s">
        <v>11150</v>
      </c>
      <c r="AA525" s="4" t="s">
        <v>677</v>
      </c>
      <c r="AB525" s="4" t="str">
        <f>VLOOKUP(A525,'REPORTE'!$A$1:$AG$1961,5,0)</f>
        <v>ECUATORIANO(A)</v>
      </c>
      <c r="AC525" s="4" t="str">
        <f>VLOOKUP(A525,'REPORTE'!$A$1:$AG$1961,30,0)</f>
        <v>Primaria</v>
      </c>
      <c r="AD525" s="4" t="str">
        <f>VLOOKUP(A525,'REPORTE'!$A$1:$AG$1961,31,0)</f>
        <v>PICHINCHA</v>
      </c>
      <c r="AE525" s="4" t="str">
        <f>VLOOKUP(A525,'REPORTE'!$A$1:$AG$1961,32,0)</f>
        <v>QUITO</v>
      </c>
      <c r="AF525" s="4" t="str">
        <f>VLOOKUP(A525,'REPORTE'!$A$1:$AG$1961,33,0)</f>
        <v>COTOCOLLAO</v>
      </c>
      <c r="AG525" s="4" t="str">
        <f>VLOOKUP(AF525,PROVINCIAS!$F$1:$G$1171,2,0)</f>
        <v>URBANA</v>
      </c>
    </row>
    <row r="526" spans="1:33" customFormat="1" hidden="1" x14ac:dyDescent="0.45">
      <c r="A526" s="4">
        <v>1001367</v>
      </c>
      <c r="B526" s="4" t="s">
        <v>10082</v>
      </c>
      <c r="C526" s="7">
        <v>1705808911</v>
      </c>
      <c r="D526" s="8">
        <v>62</v>
      </c>
      <c r="E526" s="4" t="s">
        <v>36</v>
      </c>
      <c r="F526" s="4">
        <v>1002158</v>
      </c>
      <c r="G526" s="4">
        <v>12</v>
      </c>
      <c r="H526" s="4">
        <v>0</v>
      </c>
      <c r="I526" s="4" t="str">
        <f t="shared" si="8"/>
        <v>A1</v>
      </c>
      <c r="J526" s="4" t="s">
        <v>10468</v>
      </c>
      <c r="K526" s="4" t="s">
        <v>10469</v>
      </c>
      <c r="L526" s="9">
        <v>44495</v>
      </c>
      <c r="M526" s="9">
        <v>44859</v>
      </c>
      <c r="N526" s="10" t="s">
        <v>776</v>
      </c>
      <c r="O526" s="4">
        <v>600</v>
      </c>
      <c r="P526" s="4">
        <v>415.63</v>
      </c>
      <c r="Q526" s="4">
        <v>23</v>
      </c>
      <c r="R526" s="4" t="s">
        <v>10994</v>
      </c>
      <c r="S526" s="4" t="s">
        <v>11012</v>
      </c>
      <c r="T526" s="4" t="str">
        <f>VLOOKUP(A526,'REPORTE'!$A$1:$AG$1961,19,0)</f>
        <v>Elaboración de platos a base de carne o de pollo, estofados y comidas preparados al vacio, congeladas, envasadas, enlatadas o conservadas de otra manera.</v>
      </c>
      <c r="U526" s="4" t="str">
        <f>VLOOKUP(A526,'REPORTE'!$A$1:$AG$1961,20,0)</f>
        <v>Elaboración de alimentos</v>
      </c>
      <c r="V526" s="4">
        <v>1001444</v>
      </c>
      <c r="W526" s="4" t="s">
        <v>11262</v>
      </c>
      <c r="X526" s="4" t="s">
        <v>11898</v>
      </c>
      <c r="Y526" s="4" t="s">
        <v>12072</v>
      </c>
      <c r="Z526" s="4" t="s">
        <v>12336</v>
      </c>
      <c r="AA526" s="4" t="s">
        <v>677</v>
      </c>
      <c r="AB526" s="4" t="str">
        <f>VLOOKUP(A526,'REPORTE'!$A$1:$AG$1961,5,0)</f>
        <v>ECUATORIANO(A)</v>
      </c>
      <c r="AC526" s="4" t="str">
        <f>VLOOKUP(A526,'REPORTE'!$A$1:$AG$1961,30,0)</f>
        <v>Primaria</v>
      </c>
      <c r="AD526" s="4" t="str">
        <f>VLOOKUP(A526,'REPORTE'!$A$1:$AG$1961,31,0)</f>
        <v>PICHINCHA</v>
      </c>
      <c r="AE526" s="4" t="str">
        <f>VLOOKUP(A526,'REPORTE'!$A$1:$AG$1961,32,0)</f>
        <v>QUITO</v>
      </c>
      <c r="AF526" s="4" t="str">
        <f>VLOOKUP(A526,'REPORTE'!$A$1:$AG$1961,33,0)</f>
        <v>COTOCOLLAO</v>
      </c>
      <c r="AG526" s="4" t="str">
        <f>VLOOKUP(AF526,PROVINCIAS!$F$1:$G$1171,2,0)</f>
        <v>URBANA</v>
      </c>
    </row>
    <row r="527" spans="1:33" customFormat="1" hidden="1" x14ac:dyDescent="0.45">
      <c r="A527" s="4">
        <v>1001580</v>
      </c>
      <c r="B527" s="4" t="s">
        <v>10083</v>
      </c>
      <c r="C527" s="7">
        <v>604036046</v>
      </c>
      <c r="D527" s="8">
        <v>36</v>
      </c>
      <c r="E527" s="4" t="s">
        <v>36</v>
      </c>
      <c r="F527" s="4">
        <v>1002154</v>
      </c>
      <c r="G527" s="4">
        <v>24</v>
      </c>
      <c r="H527" s="4">
        <v>0</v>
      </c>
      <c r="I527" s="4" t="str">
        <f t="shared" si="8"/>
        <v>A1</v>
      </c>
      <c r="J527" s="4" t="s">
        <v>10468</v>
      </c>
      <c r="K527" s="4" t="s">
        <v>10469</v>
      </c>
      <c r="L527" s="9">
        <v>44495</v>
      </c>
      <c r="M527" s="9">
        <v>45235</v>
      </c>
      <c r="N527" s="10" t="s">
        <v>776</v>
      </c>
      <c r="O527" s="4">
        <v>2000</v>
      </c>
      <c r="P527" s="4">
        <v>1812.59</v>
      </c>
      <c r="Q527" s="4">
        <v>23</v>
      </c>
      <c r="R527" s="4" t="s">
        <v>10994</v>
      </c>
      <c r="S527" s="4" t="s">
        <v>244</v>
      </c>
      <c r="T527" s="4" t="str">
        <f>VLOOKUP(A527,'REPORTE'!$A$1:$AG$1961,19,0)</f>
        <v>Venta al por mayor de frutas, legumbres y hortalizas.</v>
      </c>
      <c r="U527" s="4" t="str">
        <f>VLOOKUP(A527,'REPORTE'!$A$1:$AG$1961,20,0)</f>
        <v>Venta al por mayor varios</v>
      </c>
      <c r="V527" s="4">
        <v>1001683</v>
      </c>
      <c r="W527" s="4" t="s">
        <v>11194</v>
      </c>
      <c r="X527" s="4" t="s">
        <v>11836</v>
      </c>
      <c r="Y527" s="4" t="s">
        <v>12072</v>
      </c>
      <c r="Z527" s="4" t="s">
        <v>12337</v>
      </c>
      <c r="AA527" s="4" t="s">
        <v>4384</v>
      </c>
      <c r="AB527" s="4" t="str">
        <f>VLOOKUP(A527,'REPORTE'!$A$1:$AG$1961,5,0)</f>
        <v>ECUATORIANO(A) INDIGENA</v>
      </c>
      <c r="AC527" s="4" t="str">
        <f>VLOOKUP(A527,'REPORTE'!$A$1:$AG$1961,30,0)</f>
        <v>Primaria</v>
      </c>
      <c r="AD527" s="4" t="str">
        <f>VLOOKUP(A527,'REPORTE'!$A$1:$AG$1961,31,0)</f>
        <v>CHIMBORAZO</v>
      </c>
      <c r="AE527" s="4" t="str">
        <f>VLOOKUP(A527,'REPORTE'!$A$1:$AG$1961,32,0)</f>
        <v>GUAMOTE</v>
      </c>
      <c r="AF527" s="4" t="str">
        <f>VLOOKUP(A527,'REPORTE'!$A$1:$AG$1961,33,0)</f>
        <v>GUAMOTE</v>
      </c>
      <c r="AG527" s="4" t="str">
        <f>VLOOKUP(AF527,PROVINCIAS!$F$1:$G$1171,2,0)</f>
        <v>URBANA</v>
      </c>
    </row>
    <row r="528" spans="1:33" customFormat="1" hidden="1" x14ac:dyDescent="0.45">
      <c r="A528" s="4">
        <v>1000873</v>
      </c>
      <c r="B528" s="4" t="s">
        <v>9775</v>
      </c>
      <c r="C528" s="7">
        <v>1750406439</v>
      </c>
      <c r="D528" s="8">
        <v>21</v>
      </c>
      <c r="E528" s="4" t="s">
        <v>59</v>
      </c>
      <c r="F528" s="4">
        <v>1002166</v>
      </c>
      <c r="G528" s="4">
        <v>18</v>
      </c>
      <c r="H528" s="4">
        <v>4</v>
      </c>
      <c r="I528" s="4" t="str">
        <f t="shared" si="8"/>
        <v>A1</v>
      </c>
      <c r="J528" s="4" t="s">
        <v>10468</v>
      </c>
      <c r="K528" s="4" t="s">
        <v>10469</v>
      </c>
      <c r="L528" s="9">
        <v>44496</v>
      </c>
      <c r="M528" s="9">
        <v>45041</v>
      </c>
      <c r="N528" s="9">
        <v>44617</v>
      </c>
      <c r="O528" s="4">
        <v>3000</v>
      </c>
      <c r="P528" s="4">
        <v>2550.66</v>
      </c>
      <c r="Q528" s="4">
        <v>21.5</v>
      </c>
      <c r="R528" s="4" t="s">
        <v>10995</v>
      </c>
      <c r="S528" s="4" t="s">
        <v>279</v>
      </c>
      <c r="T528" s="4" t="str">
        <f>VLOOKUP(A528,'REPORTE'!$A$1:$AG$1961,19,0)</f>
        <v>Venta al por mayor de frutas, legumbres y hortalizas.</v>
      </c>
      <c r="U528" s="4" t="str">
        <f>VLOOKUP(A528,'REPORTE'!$A$1:$AG$1961,20,0)</f>
        <v>Venta al por mayor varios</v>
      </c>
      <c r="V528" s="4">
        <v>1000943</v>
      </c>
      <c r="W528" s="4" t="s">
        <v>11537</v>
      </c>
      <c r="X528" s="4" t="s">
        <v>11854</v>
      </c>
      <c r="Y528" s="4" t="s">
        <v>12072</v>
      </c>
      <c r="Z528" s="4" t="s">
        <v>11150</v>
      </c>
      <c r="AA528" s="4" t="s">
        <v>677</v>
      </c>
      <c r="AB528" s="4" t="str">
        <f>VLOOKUP(A528,'REPORTE'!$A$1:$AG$1961,5,0)</f>
        <v>ECUATORIANO(A)</v>
      </c>
      <c r="AC528" s="4" t="str">
        <f>VLOOKUP(A528,'REPORTE'!$A$1:$AG$1961,30,0)</f>
        <v>Primaria</v>
      </c>
      <c r="AD528" s="4" t="str">
        <f>VLOOKUP(A528,'REPORTE'!$A$1:$AG$1961,31,0)</f>
        <v>PICHINCHA</v>
      </c>
      <c r="AE528" s="4" t="str">
        <f>VLOOKUP(A528,'REPORTE'!$A$1:$AG$1961,32,0)</f>
        <v>QUITO</v>
      </c>
      <c r="AF528" s="4" t="str">
        <f>VLOOKUP(A528,'REPORTE'!$A$1:$AG$1961,33,0)</f>
        <v>COTOCOLLAO</v>
      </c>
      <c r="AG528" s="4" t="str">
        <f>VLOOKUP(AF528,PROVINCIAS!$F$1:$G$1171,2,0)</f>
        <v>URBANA</v>
      </c>
    </row>
    <row r="529" spans="1:33" customFormat="1" hidden="1" x14ac:dyDescent="0.45">
      <c r="A529" s="4">
        <v>1001012</v>
      </c>
      <c r="B529" s="4" t="s">
        <v>10084</v>
      </c>
      <c r="C529" s="7">
        <v>1724088115</v>
      </c>
      <c r="D529" s="8">
        <v>29</v>
      </c>
      <c r="E529" s="4" t="s">
        <v>36</v>
      </c>
      <c r="F529" s="4">
        <v>1002163</v>
      </c>
      <c r="G529" s="4">
        <v>12</v>
      </c>
      <c r="H529" s="4">
        <v>0</v>
      </c>
      <c r="I529" s="4" t="str">
        <f t="shared" si="8"/>
        <v>A1</v>
      </c>
      <c r="J529" s="4" t="s">
        <v>10468</v>
      </c>
      <c r="K529" s="4" t="s">
        <v>10469</v>
      </c>
      <c r="L529" s="9">
        <v>44496</v>
      </c>
      <c r="M529" s="9">
        <v>44881</v>
      </c>
      <c r="N529" s="10" t="s">
        <v>776</v>
      </c>
      <c r="O529" s="4">
        <v>1000</v>
      </c>
      <c r="P529" s="4">
        <v>785.41</v>
      </c>
      <c r="Q529" s="4">
        <v>23</v>
      </c>
      <c r="R529" s="4" t="s">
        <v>10994</v>
      </c>
      <c r="S529" s="4" t="s">
        <v>11088</v>
      </c>
      <c r="T529" s="4" t="str">
        <f>VLOOKUP(A529,'REPORTE'!$A$1:$AG$1961,19,0)</f>
        <v>Actividades de enseñanza de métodos de lectura rápida y cursos de oratoria.</v>
      </c>
      <c r="U529" s="4" t="str">
        <f>VLOOKUP(A529,'REPORTE'!$A$1:$AG$1961,20,0)</f>
        <v xml:space="preserve">Actividades de enseñanza </v>
      </c>
      <c r="V529" s="4">
        <v>1001082</v>
      </c>
      <c r="W529" s="4" t="s">
        <v>11185</v>
      </c>
      <c r="X529" s="4" t="s">
        <v>11868</v>
      </c>
      <c r="Y529" s="4" t="s">
        <v>12072</v>
      </c>
      <c r="Z529" s="4" t="s">
        <v>12338</v>
      </c>
      <c r="AA529" s="4" t="s">
        <v>665</v>
      </c>
      <c r="AB529" s="4" t="str">
        <f>VLOOKUP(A529,'REPORTE'!$A$1:$AG$1961,5,0)</f>
        <v>ECUATORIANO(A) INDIGENA</v>
      </c>
      <c r="AC529" s="4" t="str">
        <f>VLOOKUP(A529,'REPORTE'!$A$1:$AG$1961,30,0)</f>
        <v>Secundaria</v>
      </c>
      <c r="AD529" s="4" t="str">
        <f>VLOOKUP(A529,'REPORTE'!$A$1:$AG$1961,31,0)</f>
        <v>PICHINCHA</v>
      </c>
      <c r="AE529" s="4" t="str">
        <f>VLOOKUP(A529,'REPORTE'!$A$1:$AG$1961,32,0)</f>
        <v>QUITO</v>
      </c>
      <c r="AF529" s="4" t="str">
        <f>VLOOKUP(A529,'REPORTE'!$A$1:$AG$1961,33,0)</f>
        <v>COCHAPAMBA</v>
      </c>
      <c r="AG529" s="4" t="str">
        <f>VLOOKUP(AF529,PROVINCIAS!$F$1:$G$1171,2,0)</f>
        <v>RURAL</v>
      </c>
    </row>
    <row r="530" spans="1:33" customFormat="1" hidden="1" x14ac:dyDescent="0.45">
      <c r="A530" s="4">
        <v>1001586</v>
      </c>
      <c r="B530" s="4" t="s">
        <v>10085</v>
      </c>
      <c r="C530" s="7">
        <v>604669846</v>
      </c>
      <c r="D530" s="8">
        <v>27</v>
      </c>
      <c r="E530" s="4" t="s">
        <v>36</v>
      </c>
      <c r="F530" s="4">
        <v>1002164</v>
      </c>
      <c r="G530" s="4">
        <v>18</v>
      </c>
      <c r="H530" s="4">
        <v>0</v>
      </c>
      <c r="I530" s="4" t="str">
        <f t="shared" si="8"/>
        <v>A1</v>
      </c>
      <c r="J530" s="4" t="s">
        <v>10468</v>
      </c>
      <c r="K530" s="4" t="s">
        <v>10469</v>
      </c>
      <c r="L530" s="9">
        <v>44496</v>
      </c>
      <c r="M530" s="9">
        <v>45060</v>
      </c>
      <c r="N530" s="10" t="s">
        <v>776</v>
      </c>
      <c r="O530" s="4">
        <v>2000</v>
      </c>
      <c r="P530" s="4">
        <v>1738.55</v>
      </c>
      <c r="Q530" s="4">
        <v>23</v>
      </c>
      <c r="R530" s="4" t="s">
        <v>10994</v>
      </c>
      <c r="S530" s="4" t="s">
        <v>244</v>
      </c>
      <c r="T530" s="4" t="str">
        <f>VLOOKUP(A530,'REPORTE'!$A$1:$AG$1961,19,0)</f>
        <v>Empleado Privado</v>
      </c>
      <c r="U530" s="4" t="str">
        <f>VLOOKUP(A530,'REPORTE'!$A$1:$AG$1961,20,0)</f>
        <v>Empleado Privado</v>
      </c>
      <c r="V530" s="4">
        <v>1001689</v>
      </c>
      <c r="W530" s="4" t="s">
        <v>11169</v>
      </c>
      <c r="X530" s="4" t="s">
        <v>11865</v>
      </c>
      <c r="Y530" s="4" t="s">
        <v>12072</v>
      </c>
      <c r="Z530" s="4" t="s">
        <v>12331</v>
      </c>
      <c r="AA530" s="4" t="s">
        <v>4384</v>
      </c>
      <c r="AB530" s="4" t="str">
        <f>VLOOKUP(A530,'REPORTE'!$A$1:$AG$1961,5,0)</f>
        <v>ECUATORIANO(A)</v>
      </c>
      <c r="AC530" s="4" t="str">
        <f>VLOOKUP(A530,'REPORTE'!$A$1:$AG$1961,30,0)</f>
        <v>Universitaria</v>
      </c>
      <c r="AD530" s="4" t="str">
        <f>VLOOKUP(A530,'REPORTE'!$A$1:$AG$1961,31,0)</f>
        <v>CHIMBORAZO</v>
      </c>
      <c r="AE530" s="4" t="str">
        <f>VLOOKUP(A530,'REPORTE'!$A$1:$AG$1961,32,0)</f>
        <v>CUMANDA</v>
      </c>
      <c r="AF530" s="4" t="str">
        <f>VLOOKUP(A530,'REPORTE'!$A$1:$AG$1961,33,0)</f>
        <v>CUMANDA</v>
      </c>
      <c r="AG530" s="4" t="str">
        <f>VLOOKUP(AF530,PROVINCIAS!$F$1:$G$1171,2,0)</f>
        <v>URBANA</v>
      </c>
    </row>
    <row r="531" spans="1:33" customFormat="1" hidden="1" x14ac:dyDescent="0.45">
      <c r="A531" s="4">
        <v>1001587</v>
      </c>
      <c r="B531" s="4" t="s">
        <v>10086</v>
      </c>
      <c r="C531" s="7">
        <v>605676337</v>
      </c>
      <c r="D531" s="8">
        <v>28</v>
      </c>
      <c r="E531" s="4" t="s">
        <v>36</v>
      </c>
      <c r="F531" s="4">
        <v>1002167</v>
      </c>
      <c r="G531" s="4">
        <v>18</v>
      </c>
      <c r="H531" s="4">
        <v>0</v>
      </c>
      <c r="I531" s="4" t="str">
        <f t="shared" si="8"/>
        <v>A1</v>
      </c>
      <c r="J531" s="4" t="s">
        <v>10468</v>
      </c>
      <c r="K531" s="4" t="s">
        <v>10469</v>
      </c>
      <c r="L531" s="9">
        <v>44496</v>
      </c>
      <c r="M531" s="9">
        <v>45061</v>
      </c>
      <c r="N531" s="10" t="s">
        <v>776</v>
      </c>
      <c r="O531" s="4">
        <v>2000</v>
      </c>
      <c r="P531" s="4">
        <v>1739.83</v>
      </c>
      <c r="Q531" s="4">
        <v>23</v>
      </c>
      <c r="R531" s="4" t="s">
        <v>10994</v>
      </c>
      <c r="S531" s="4" t="s">
        <v>11089</v>
      </c>
      <c r="T531" s="4" t="str">
        <f>VLOOKUP(A531,'REPORTE'!$A$1:$AG$1961,19,0)</f>
        <v>La publicación, lanzamiento, promoción y distribución de grabaciones de sonido para comerciantes mayoristas, minoristas o directamente para el público.</v>
      </c>
      <c r="U531" s="4" t="str">
        <f>VLOOKUP(A531,'REPORTE'!$A$1:$AG$1961,20,0)</f>
        <v>Publicidad</v>
      </c>
      <c r="V531" s="4">
        <v>1001690</v>
      </c>
      <c r="W531" s="4" t="s">
        <v>11298</v>
      </c>
      <c r="X531" s="4" t="s">
        <v>11854</v>
      </c>
      <c r="Y531" s="4" t="s">
        <v>12072</v>
      </c>
      <c r="Z531" s="4" t="s">
        <v>12339</v>
      </c>
      <c r="AA531" s="4" t="s">
        <v>665</v>
      </c>
      <c r="AB531" s="4" t="str">
        <f>VLOOKUP(A531,'REPORTE'!$A$1:$AG$1961,5,0)</f>
        <v>ECUATORIANO(A)</v>
      </c>
      <c r="AC531" s="4" t="str">
        <f>VLOOKUP(A531,'REPORTE'!$A$1:$AG$1961,30,0)</f>
        <v>Primaria</v>
      </c>
      <c r="AD531" s="4" t="str">
        <f>VLOOKUP(A531,'REPORTE'!$A$1:$AG$1961,31,0)</f>
        <v>CHIMBORAZO</v>
      </c>
      <c r="AE531" s="4" t="str">
        <f>VLOOKUP(A531,'REPORTE'!$A$1:$AG$1961,32,0)</f>
        <v>GUAMOTE</v>
      </c>
      <c r="AF531" s="4" t="str">
        <f>VLOOKUP(A531,'REPORTE'!$A$1:$AG$1961,33,0)</f>
        <v>PALMIRA</v>
      </c>
      <c r="AG531" s="4" t="str">
        <f>VLOOKUP(AF531,PROVINCIAS!$F$1:$G$1171,2,0)</f>
        <v>RURAL</v>
      </c>
    </row>
    <row r="532" spans="1:33" customFormat="1" hidden="1" x14ac:dyDescent="0.45">
      <c r="A532" s="4">
        <v>1001589</v>
      </c>
      <c r="B532" s="4" t="s">
        <v>10087</v>
      </c>
      <c r="C532" s="7">
        <v>1711917482</v>
      </c>
      <c r="D532" s="8">
        <v>48</v>
      </c>
      <c r="E532" s="4" t="s">
        <v>59</v>
      </c>
      <c r="F532" s="4">
        <v>1002170</v>
      </c>
      <c r="G532" s="4">
        <v>24</v>
      </c>
      <c r="H532" s="4">
        <v>4</v>
      </c>
      <c r="I532" s="4" t="str">
        <f t="shared" si="8"/>
        <v>A1</v>
      </c>
      <c r="J532" s="4" t="s">
        <v>10468</v>
      </c>
      <c r="K532" s="4" t="s">
        <v>10469</v>
      </c>
      <c r="L532" s="9">
        <v>44497</v>
      </c>
      <c r="M532" s="9">
        <v>45224</v>
      </c>
      <c r="N532" s="9">
        <v>44617</v>
      </c>
      <c r="O532" s="4">
        <v>11000</v>
      </c>
      <c r="P532" s="4">
        <v>9834.17</v>
      </c>
      <c r="Q532" s="4">
        <v>18.989999999999998</v>
      </c>
      <c r="R532" s="4" t="s">
        <v>10995</v>
      </c>
      <c r="S532" s="4" t="s">
        <v>11006</v>
      </c>
      <c r="T532" s="4" t="str">
        <f>VLOOKUP(A532,'REPORTE'!$A$1:$AG$1961,19,0)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32" s="4" t="str">
        <f>VLOOKUP(A532,'REPORTE'!$A$1:$AG$1961,20,0)</f>
        <v>Actividades Turísticas</v>
      </c>
      <c r="V532" s="4">
        <v>1001692</v>
      </c>
      <c r="W532" s="4" t="s">
        <v>11669</v>
      </c>
      <c r="X532" s="4" t="s">
        <v>11988</v>
      </c>
      <c r="Y532" s="4" t="s">
        <v>12072</v>
      </c>
      <c r="Z532" s="4" t="s">
        <v>11150</v>
      </c>
      <c r="AA532" s="4" t="s">
        <v>665</v>
      </c>
      <c r="AB532" s="4" t="str">
        <f>VLOOKUP(A532,'REPORTE'!$A$1:$AG$1961,5,0)</f>
        <v>ECUATORIANO(A)</v>
      </c>
      <c r="AC532" s="4" t="str">
        <f>VLOOKUP(A532,'REPORTE'!$A$1:$AG$1961,30,0)</f>
        <v>Primaria</v>
      </c>
      <c r="AD532" s="4" t="str">
        <f>VLOOKUP(A532,'REPORTE'!$A$1:$AG$1961,31,0)</f>
        <v>PICHINCHA</v>
      </c>
      <c r="AE532" s="4" t="str">
        <f>VLOOKUP(A532,'REPORTE'!$A$1:$AG$1961,32,0)</f>
        <v>QUITO</v>
      </c>
      <c r="AF532" s="4" t="str">
        <f>VLOOKUP(A532,'REPORTE'!$A$1:$AG$1961,33,0)</f>
        <v>CHILLOGALLO</v>
      </c>
      <c r="AG532" s="4" t="str">
        <f>VLOOKUP(AF532,PROVINCIAS!$F$1:$G$1171,2,0)</f>
        <v>URBANA</v>
      </c>
    </row>
    <row r="533" spans="1:33" customFormat="1" hidden="1" x14ac:dyDescent="0.45">
      <c r="A533" s="4">
        <v>1001291</v>
      </c>
      <c r="B533" s="4" t="s">
        <v>10088</v>
      </c>
      <c r="C533" s="7">
        <v>1803207834</v>
      </c>
      <c r="D533" s="8">
        <v>43</v>
      </c>
      <c r="E533" s="4" t="s">
        <v>59</v>
      </c>
      <c r="F533" s="4">
        <v>1002171</v>
      </c>
      <c r="G533" s="4">
        <v>12</v>
      </c>
      <c r="H533" s="4">
        <v>0</v>
      </c>
      <c r="I533" s="4" t="str">
        <f t="shared" si="8"/>
        <v>A1</v>
      </c>
      <c r="J533" s="4" t="s">
        <v>10468</v>
      </c>
      <c r="K533" s="4" t="s">
        <v>10469</v>
      </c>
      <c r="L533" s="9">
        <v>44498</v>
      </c>
      <c r="M533" s="9">
        <v>44859</v>
      </c>
      <c r="N533" s="10" t="s">
        <v>776</v>
      </c>
      <c r="O533" s="4">
        <v>2200</v>
      </c>
      <c r="P533" s="4">
        <v>1515.87</v>
      </c>
      <c r="Q533" s="4">
        <v>21.5</v>
      </c>
      <c r="R533" s="4" t="s">
        <v>10994</v>
      </c>
      <c r="S533" s="4" t="s">
        <v>11097</v>
      </c>
      <c r="T533" s="4" t="str">
        <f>VLOOKUP(A533,'REPORTE'!$A$1:$AG$1961,19,0)</f>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v>
      </c>
      <c r="U533" s="4" t="str">
        <f>VLOOKUP(A533,'REPORTE'!$A$1:$AG$1961,20,0)</f>
        <v>Reparaciones varias y mantenimiento</v>
      </c>
      <c r="V533" s="4">
        <v>1001368</v>
      </c>
      <c r="W533" s="4" t="s">
        <v>11670</v>
      </c>
      <c r="X533" s="4" t="s">
        <v>11916</v>
      </c>
      <c r="Y533" s="4" t="s">
        <v>12072</v>
      </c>
      <c r="Z533" s="4" t="s">
        <v>12340</v>
      </c>
      <c r="AA533" s="4" t="s">
        <v>677</v>
      </c>
      <c r="AB533" s="4" t="str">
        <f>VLOOKUP(A533,'REPORTE'!$A$1:$AG$1961,5,0)</f>
        <v>ECUATORIANO(A) INDIGENA</v>
      </c>
      <c r="AC533" s="4" t="str">
        <f>VLOOKUP(A533,'REPORTE'!$A$1:$AG$1961,30,0)</f>
        <v>Primaria</v>
      </c>
      <c r="AD533" s="4" t="str">
        <f>VLOOKUP(A533,'REPORTE'!$A$1:$AG$1961,31,0)</f>
        <v>CHIMBORAZO</v>
      </c>
      <c r="AE533" s="4" t="str">
        <f>VLOOKUP(A533,'REPORTE'!$A$1:$AG$1961,32,0)</f>
        <v>RIOBAMBA</v>
      </c>
      <c r="AF533" s="4" t="str">
        <f>VLOOKUP(A533,'REPORTE'!$A$1:$AG$1961,33,0)</f>
        <v>YARUQUIES</v>
      </c>
      <c r="AG533" s="4" t="str">
        <f>VLOOKUP(AF533,PROVINCIAS!$F$1:$G$1171,2,0)</f>
        <v>URBANA</v>
      </c>
    </row>
    <row r="534" spans="1:33" x14ac:dyDescent="0.45">
      <c r="A534" s="77">
        <v>1001592</v>
      </c>
      <c r="B534" s="77" t="s">
        <v>10089</v>
      </c>
      <c r="C534" s="78">
        <v>1710528686</v>
      </c>
      <c r="D534" s="79">
        <v>53</v>
      </c>
      <c r="E534" s="77" t="s">
        <v>59</v>
      </c>
      <c r="F534" s="77">
        <v>1002173</v>
      </c>
      <c r="G534" s="77">
        <v>12</v>
      </c>
      <c r="H534" s="77">
        <v>24</v>
      </c>
      <c r="I534" s="77" t="str">
        <f t="shared" si="8"/>
        <v>A2</v>
      </c>
      <c r="J534" s="77" t="s">
        <v>10466</v>
      </c>
      <c r="K534" s="77" t="s">
        <v>10467</v>
      </c>
      <c r="L534" s="80">
        <v>44498</v>
      </c>
      <c r="M534" s="80">
        <v>44870</v>
      </c>
      <c r="N534" s="80">
        <v>44597</v>
      </c>
      <c r="O534" s="77">
        <v>1000</v>
      </c>
      <c r="P534" s="77">
        <v>847.53</v>
      </c>
      <c r="Q534" s="77">
        <v>16</v>
      </c>
      <c r="R534" s="77" t="s">
        <v>10995</v>
      </c>
      <c r="S534" s="77" t="s">
        <v>11000</v>
      </c>
      <c r="T534" s="77" t="str">
        <f>VLOOKUP(A534,'REPORTE'!$A$1:$AG$1961,19,0)</f>
        <v>Empleado Privado</v>
      </c>
      <c r="U534" s="77" t="str">
        <f>VLOOKUP(A534,'REPORTE'!$A$1:$AG$1961,20,0)</f>
        <v>Empleado Privado</v>
      </c>
      <c r="V534" s="77">
        <v>1001695</v>
      </c>
      <c r="W534" s="77" t="s">
        <v>11299</v>
      </c>
      <c r="X534" s="77" t="s">
        <v>11853</v>
      </c>
      <c r="Y534" s="77" t="s">
        <v>12072</v>
      </c>
      <c r="Z534" s="77" t="s">
        <v>11150</v>
      </c>
      <c r="AA534" s="77" t="s">
        <v>665</v>
      </c>
      <c r="AB534" s="77" t="str">
        <f>VLOOKUP(A534,'REPORTE'!$A$1:$AG$1961,5,0)</f>
        <v>ECUATORIANO(A)</v>
      </c>
      <c r="AC534" s="77" t="str">
        <f>VLOOKUP(A534,'REPORTE'!$A$1:$AG$1961,30,0)</f>
        <v>Primaria</v>
      </c>
      <c r="AD534" s="77" t="str">
        <f>VLOOKUP(A534,'REPORTE'!$A$1:$AG$1961,31,0)</f>
        <v>PICHINCHA</v>
      </c>
      <c r="AE534" s="77" t="str">
        <f>VLOOKUP(A534,'REPORTE'!$A$1:$AG$1961,32,0)</f>
        <v>QUITO</v>
      </c>
      <c r="AF534" s="77" t="str">
        <f>VLOOKUP(A534,'REPORTE'!$A$1:$AG$1961,33,0)</f>
        <v>COTOCOLLAO</v>
      </c>
      <c r="AG534" s="77" t="str">
        <f>VLOOKUP(AF534,PROVINCIAS!$F$1:$G$1171,2,0)</f>
        <v>URBANA</v>
      </c>
    </row>
    <row r="535" spans="1:33" customFormat="1" hidden="1" x14ac:dyDescent="0.45">
      <c r="A535" s="4">
        <v>1000349</v>
      </c>
      <c r="B535" s="4" t="s">
        <v>10090</v>
      </c>
      <c r="C535" s="7">
        <v>1715921233</v>
      </c>
      <c r="D535" s="8">
        <v>41</v>
      </c>
      <c r="E535" s="4" t="s">
        <v>36</v>
      </c>
      <c r="F535" s="4">
        <v>1002178</v>
      </c>
      <c r="G535" s="4">
        <v>12</v>
      </c>
      <c r="H535" s="4">
        <v>0</v>
      </c>
      <c r="I535" s="4" t="str">
        <f t="shared" si="8"/>
        <v>A1</v>
      </c>
      <c r="J535" s="4" t="s">
        <v>10468</v>
      </c>
      <c r="K535" s="4" t="s">
        <v>10469</v>
      </c>
      <c r="L535" s="9">
        <v>44499</v>
      </c>
      <c r="M535" s="9">
        <v>44875</v>
      </c>
      <c r="N535" s="10" t="s">
        <v>776</v>
      </c>
      <c r="O535" s="4">
        <v>1500</v>
      </c>
      <c r="P535" s="4">
        <v>1158.75</v>
      </c>
      <c r="Q535" s="4">
        <v>17.5</v>
      </c>
      <c r="R535" s="4" t="s">
        <v>10994</v>
      </c>
      <c r="S535" s="4" t="s">
        <v>348</v>
      </c>
      <c r="T535" s="4" t="str">
        <f>VLOOKUP(A535,'REPORTE'!$A$1:$AG$1961,19,0)</f>
        <v>Venta al por menor de frutas, legumbres y hortalizas frescas o en conserva en establecimientos especializados.</v>
      </c>
      <c r="U535" s="4" t="str">
        <f>VLOOKUP(A535,'REPORTE'!$A$1:$AG$1961,20,0)</f>
        <v>Venta al por menor varios</v>
      </c>
      <c r="V535" s="4">
        <v>1000409</v>
      </c>
      <c r="W535" s="4" t="s">
        <v>11286</v>
      </c>
      <c r="X535" s="4" t="s">
        <v>11846</v>
      </c>
      <c r="Y535" s="4" t="s">
        <v>12072</v>
      </c>
      <c r="Z535" s="4" t="s">
        <v>12341</v>
      </c>
      <c r="AA535" s="4" t="s">
        <v>665</v>
      </c>
      <c r="AB535" s="4" t="str">
        <f>VLOOKUP(A535,'REPORTE'!$A$1:$AG$1961,5,0)</f>
        <v>ECUATORIANO(A) INDIGENA</v>
      </c>
      <c r="AC535" s="4" t="str">
        <f>VLOOKUP(A535,'REPORTE'!$A$1:$AG$1961,30,0)</f>
        <v>Primaria</v>
      </c>
      <c r="AD535" s="4" t="str">
        <f>VLOOKUP(A535,'REPORTE'!$A$1:$AG$1961,31,0)</f>
        <v>PICHINCHA</v>
      </c>
      <c r="AE535" s="4" t="str">
        <f>VLOOKUP(A535,'REPORTE'!$A$1:$AG$1961,32,0)</f>
        <v>QUITO</v>
      </c>
      <c r="AF535" s="4" t="str">
        <f>VLOOKUP(A535,'REPORTE'!$A$1:$AG$1961,33,0)</f>
        <v>COTOCOLLAO</v>
      </c>
      <c r="AG535" s="4" t="str">
        <f>VLOOKUP(AF535,PROVINCIAS!$F$1:$G$1171,2,0)</f>
        <v>URBANA</v>
      </c>
    </row>
    <row r="536" spans="1:33" customFormat="1" hidden="1" x14ac:dyDescent="0.45">
      <c r="A536" s="4">
        <v>1000613</v>
      </c>
      <c r="B536" s="4" t="s">
        <v>9750</v>
      </c>
      <c r="C536" s="7">
        <v>1715270037</v>
      </c>
      <c r="D536" s="8">
        <v>43</v>
      </c>
      <c r="E536" s="4" t="s">
        <v>59</v>
      </c>
      <c r="F536" s="4">
        <v>1002182</v>
      </c>
      <c r="G536" s="4">
        <v>1</v>
      </c>
      <c r="H536" s="4">
        <v>35</v>
      </c>
      <c r="I536" s="4" t="str">
        <f t="shared" si="8"/>
        <v>A3</v>
      </c>
      <c r="J536" s="4" t="s">
        <v>10468</v>
      </c>
      <c r="K536" s="4" t="s">
        <v>10469</v>
      </c>
      <c r="L536" s="9">
        <v>44499</v>
      </c>
      <c r="M536" s="9">
        <v>44586</v>
      </c>
      <c r="N536" s="9">
        <v>44586</v>
      </c>
      <c r="O536" s="4">
        <v>370</v>
      </c>
      <c r="P536" s="4">
        <v>370</v>
      </c>
      <c r="Q536" s="4">
        <v>23</v>
      </c>
      <c r="R536" s="4" t="s">
        <v>10995</v>
      </c>
      <c r="S536" s="4" t="s">
        <v>348</v>
      </c>
      <c r="T536" s="4" t="str">
        <f>VLOOKUP(A536,'REPORTE'!$A$1:$AG$1961,19,0)</f>
        <v>Servicios de taxis.</v>
      </c>
      <c r="U536" s="4" t="str">
        <f>VLOOKUP(A536,'REPORTE'!$A$1:$AG$1961,20,0)</f>
        <v>Servicios Varios</v>
      </c>
      <c r="V536" s="4">
        <v>1000684</v>
      </c>
      <c r="W536" s="4" t="s">
        <v>11300</v>
      </c>
      <c r="X536" s="4" t="s">
        <v>11905</v>
      </c>
      <c r="Y536" s="4" t="s">
        <v>12072</v>
      </c>
      <c r="Z536" s="4" t="s">
        <v>11150</v>
      </c>
      <c r="AA536" s="4" t="s">
        <v>665</v>
      </c>
      <c r="AB536" s="4" t="str">
        <f>VLOOKUP(A536,'REPORTE'!$A$1:$AG$1961,5,0)</f>
        <v>ECUATORIANO(A) INDIGENA</v>
      </c>
      <c r="AC536" s="4" t="str">
        <f>VLOOKUP(A536,'REPORTE'!$A$1:$AG$1961,30,0)</f>
        <v>Secundaria</v>
      </c>
      <c r="AD536" s="4" t="str">
        <f>VLOOKUP(A536,'REPORTE'!$A$1:$AG$1961,31,0)</f>
        <v>CHIMBORAZO</v>
      </c>
      <c r="AE536" s="4" t="str">
        <f>VLOOKUP(A536,'REPORTE'!$A$1:$AG$1961,32,0)</f>
        <v>RIOBAMBA</v>
      </c>
      <c r="AF536" s="4" t="str">
        <f>VLOOKUP(A536,'REPORTE'!$A$1:$AG$1961,33,0)</f>
        <v>PUNIN</v>
      </c>
      <c r="AG536" s="4" t="str">
        <f>VLOOKUP(AF536,PROVINCIAS!$F$1:$G$1171,2,0)</f>
        <v>RURAL</v>
      </c>
    </row>
    <row r="537" spans="1:33" customFormat="1" hidden="1" x14ac:dyDescent="0.45">
      <c r="A537" s="4">
        <v>1000412</v>
      </c>
      <c r="B537" s="4" t="s">
        <v>9831</v>
      </c>
      <c r="C537" s="7">
        <v>1708064090</v>
      </c>
      <c r="D537" s="8">
        <v>58</v>
      </c>
      <c r="E537" s="4" t="s">
        <v>59</v>
      </c>
      <c r="F537" s="4">
        <v>1002183</v>
      </c>
      <c r="G537" s="4">
        <v>1</v>
      </c>
      <c r="H537" s="4">
        <v>4</v>
      </c>
      <c r="I537" s="4" t="str">
        <f t="shared" si="8"/>
        <v>A1</v>
      </c>
      <c r="J537" s="4" t="s">
        <v>10468</v>
      </c>
      <c r="K537" s="4" t="s">
        <v>10469</v>
      </c>
      <c r="L537" s="9">
        <v>44504</v>
      </c>
      <c r="M537" s="9">
        <v>44617</v>
      </c>
      <c r="N537" s="9">
        <v>44617</v>
      </c>
      <c r="O537" s="4">
        <v>495</v>
      </c>
      <c r="P537" s="4">
        <v>495</v>
      </c>
      <c r="Q537" s="4">
        <v>23</v>
      </c>
      <c r="R537" s="4" t="s">
        <v>10995</v>
      </c>
      <c r="S537" s="4" t="s">
        <v>1039</v>
      </c>
      <c r="T537" s="4" t="str">
        <f>VLOOKUP(A537,'REPORTE'!$A$1:$AG$1961,19,0)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537" s="4" t="str">
        <f>VLOOKUP(A537,'REPORTE'!$A$1:$AG$1961,20,0)</f>
        <v>Transporte terrestre de pasajeros</v>
      </c>
      <c r="V537" s="4">
        <v>1000475</v>
      </c>
      <c r="W537" s="4" t="s">
        <v>11273</v>
      </c>
      <c r="X537" s="4" t="s">
        <v>11912</v>
      </c>
      <c r="Y537" s="4" t="s">
        <v>12072</v>
      </c>
      <c r="Z537" s="4" t="s">
        <v>11150</v>
      </c>
      <c r="AA537" s="4" t="s">
        <v>677</v>
      </c>
      <c r="AB537" s="4" t="str">
        <f>VLOOKUP(A537,'REPORTE'!$A$1:$AG$1961,5,0)</f>
        <v>ECUATORIANO(A)</v>
      </c>
      <c r="AC537" s="4" t="str">
        <f>VLOOKUP(A537,'REPORTE'!$A$1:$AG$1961,30,0)</f>
        <v>Primaria</v>
      </c>
      <c r="AD537" s="4" t="str">
        <f>VLOOKUP(A537,'REPORTE'!$A$1:$AG$1961,31,0)</f>
        <v>PICHINCHA</v>
      </c>
      <c r="AE537" s="4" t="str">
        <f>VLOOKUP(A537,'REPORTE'!$A$1:$AG$1961,32,0)</f>
        <v>QUITO</v>
      </c>
      <c r="AF537" s="4" t="str">
        <f>VLOOKUP(A537,'REPORTE'!$A$1:$AG$1961,33,0)</f>
        <v>GONZALEZ SUAREZ</v>
      </c>
      <c r="AG537" s="4" t="str">
        <f>VLOOKUP(AF537,PROVINCIAS!$F$1:$G$1171,2,0)</f>
        <v>URBANA</v>
      </c>
    </row>
    <row r="538" spans="1:33" customFormat="1" hidden="1" x14ac:dyDescent="0.45">
      <c r="A538" s="4">
        <v>1000532</v>
      </c>
      <c r="B538" s="4" t="s">
        <v>10091</v>
      </c>
      <c r="C538" s="7">
        <v>1717775090</v>
      </c>
      <c r="D538" s="8">
        <v>41</v>
      </c>
      <c r="E538" s="4" t="s">
        <v>59</v>
      </c>
      <c r="F538" s="4">
        <v>1002189</v>
      </c>
      <c r="G538" s="4">
        <v>1</v>
      </c>
      <c r="H538" s="4">
        <v>4</v>
      </c>
      <c r="I538" s="4" t="str">
        <f t="shared" si="8"/>
        <v>A1</v>
      </c>
      <c r="J538" s="4" t="s">
        <v>10468</v>
      </c>
      <c r="K538" s="4" t="s">
        <v>10469</v>
      </c>
      <c r="L538" s="9">
        <v>44504</v>
      </c>
      <c r="M538" s="9">
        <v>44617</v>
      </c>
      <c r="N538" s="9">
        <v>44617</v>
      </c>
      <c r="O538" s="4">
        <v>2000</v>
      </c>
      <c r="P538" s="4">
        <v>2000</v>
      </c>
      <c r="Q538" s="4">
        <v>18.989999999999998</v>
      </c>
      <c r="R538" s="4" t="s">
        <v>10995</v>
      </c>
      <c r="S538" s="4" t="s">
        <v>279</v>
      </c>
      <c r="T538" s="4" t="str">
        <f>VLOOKUP(A538,'REPORTE'!$A$1:$AG$1961,19,0)</f>
        <v>Venta al por mayor de frutas, legumbres y hortalizas.</v>
      </c>
      <c r="U538" s="4" t="str">
        <f>VLOOKUP(A538,'REPORTE'!$A$1:$AG$1961,20,0)</f>
        <v>Venta al por mayor varios</v>
      </c>
      <c r="V538" s="4">
        <v>1000605</v>
      </c>
      <c r="W538" s="4" t="s">
        <v>11301</v>
      </c>
      <c r="X538" s="4" t="s">
        <v>11864</v>
      </c>
      <c r="Y538" s="4" t="s">
        <v>12072</v>
      </c>
      <c r="Z538" s="4" t="s">
        <v>11150</v>
      </c>
      <c r="AA538" s="4" t="s">
        <v>677</v>
      </c>
      <c r="AB538" s="4" t="str">
        <f>VLOOKUP(A538,'REPORTE'!$A$1:$AG$1961,5,0)</f>
        <v>ECUATORIANO(A) INDIGENA</v>
      </c>
      <c r="AC538" s="4" t="str">
        <f>VLOOKUP(A538,'REPORTE'!$A$1:$AG$1961,30,0)</f>
        <v>Primaria</v>
      </c>
      <c r="AD538" s="4" t="str">
        <f>VLOOKUP(A538,'REPORTE'!$A$1:$AG$1961,31,0)</f>
        <v>CHIMBORAZO</v>
      </c>
      <c r="AE538" s="4" t="str">
        <f>VLOOKUP(A538,'REPORTE'!$A$1:$AG$1961,32,0)</f>
        <v>RIOBAMBA</v>
      </c>
      <c r="AF538" s="4" t="str">
        <f>VLOOKUP(A538,'REPORTE'!$A$1:$AG$1961,33,0)</f>
        <v>YARUQUIES</v>
      </c>
      <c r="AG538" s="4" t="str">
        <f>VLOOKUP(AF538,PROVINCIAS!$F$1:$G$1171,2,0)</f>
        <v>URBANA</v>
      </c>
    </row>
    <row r="539" spans="1:33" customFormat="1" hidden="1" x14ac:dyDescent="0.45">
      <c r="A539" s="4">
        <v>1001025</v>
      </c>
      <c r="B539" s="4" t="s">
        <v>10092</v>
      </c>
      <c r="C539" s="7">
        <v>1001991619</v>
      </c>
      <c r="D539" s="8">
        <v>50</v>
      </c>
      <c r="E539" s="4" t="s">
        <v>36</v>
      </c>
      <c r="F539" s="4">
        <v>1002186</v>
      </c>
      <c r="G539" s="4">
        <v>18</v>
      </c>
      <c r="H539" s="4">
        <v>4</v>
      </c>
      <c r="I539" s="4" t="str">
        <f t="shared" si="8"/>
        <v>A1</v>
      </c>
      <c r="J539" s="4" t="s">
        <v>10468</v>
      </c>
      <c r="K539" s="4" t="s">
        <v>10469</v>
      </c>
      <c r="L539" s="9">
        <v>44504</v>
      </c>
      <c r="M539" s="9">
        <v>45071</v>
      </c>
      <c r="N539" s="9">
        <v>44617</v>
      </c>
      <c r="O539" s="4">
        <v>1300</v>
      </c>
      <c r="P539" s="4">
        <v>1143.8</v>
      </c>
      <c r="Q539" s="4">
        <v>23</v>
      </c>
      <c r="R539" s="4" t="s">
        <v>10995</v>
      </c>
      <c r="S539" s="4" t="s">
        <v>11090</v>
      </c>
      <c r="T539" s="4" t="str">
        <f>VLOOKUP(A539,'REPORTE'!$A$1:$AG$1961,19,0)</f>
        <v>Servicios de apoyo a la fabricación de instrumentos y materiales médicos y odontológicos a cambio de una retribución o por contrato.</v>
      </c>
      <c r="U539" s="4" t="str">
        <f>VLOOKUP(A539,'REPORTE'!$A$1:$AG$1961,20,0)</f>
        <v>Servicios Varios</v>
      </c>
      <c r="V539" s="4">
        <v>1001095</v>
      </c>
      <c r="W539" s="4" t="s">
        <v>11302</v>
      </c>
      <c r="X539" s="4" t="s">
        <v>11901</v>
      </c>
      <c r="Y539" s="4" t="s">
        <v>12072</v>
      </c>
      <c r="Z539" s="4" t="s">
        <v>12100</v>
      </c>
      <c r="AA539" s="4" t="s">
        <v>677</v>
      </c>
      <c r="AB539" s="4" t="str">
        <f>VLOOKUP(A539,'REPORTE'!$A$1:$AG$1961,5,0)</f>
        <v>ECUATORIANO(A) INDIGENA</v>
      </c>
      <c r="AC539" s="4" t="str">
        <f>VLOOKUP(A539,'REPORTE'!$A$1:$AG$1961,30,0)</f>
        <v>Primaria</v>
      </c>
      <c r="AD539" s="4" t="str">
        <f>VLOOKUP(A539,'REPORTE'!$A$1:$AG$1961,31,0)</f>
        <v>IMBABURA</v>
      </c>
      <c r="AE539" s="4" t="str">
        <f>VLOOKUP(A539,'REPORTE'!$A$1:$AG$1961,32,0)</f>
        <v>COTACACHI</v>
      </c>
      <c r="AF539" s="4" t="str">
        <f>VLOOKUP(A539,'REPORTE'!$A$1:$AG$1961,33,0)</f>
        <v>QUIROGA</v>
      </c>
      <c r="AG539" s="4" t="str">
        <f>VLOOKUP(AF539,PROVINCIAS!$F$1:$G$1171,2,0)</f>
        <v>RURAL</v>
      </c>
    </row>
    <row r="540" spans="1:33" customFormat="1" hidden="1" x14ac:dyDescent="0.45">
      <c r="A540" s="4">
        <v>1001178</v>
      </c>
      <c r="B540" s="4" t="s">
        <v>10093</v>
      </c>
      <c r="C540" s="7">
        <v>1705193835</v>
      </c>
      <c r="D540" s="8">
        <v>65</v>
      </c>
      <c r="E540" s="4" t="s">
        <v>36</v>
      </c>
      <c r="F540" s="4">
        <v>1002188</v>
      </c>
      <c r="G540" s="4">
        <v>24</v>
      </c>
      <c r="H540" s="4">
        <v>0</v>
      </c>
      <c r="I540" s="4" t="str">
        <f t="shared" si="8"/>
        <v>A1</v>
      </c>
      <c r="J540" s="4" t="s">
        <v>10468</v>
      </c>
      <c r="K540" s="4" t="s">
        <v>10469</v>
      </c>
      <c r="L540" s="9">
        <v>44504</v>
      </c>
      <c r="M540" s="9">
        <v>45240</v>
      </c>
      <c r="N540" s="10" t="s">
        <v>776</v>
      </c>
      <c r="O540" s="4">
        <v>10500</v>
      </c>
      <c r="P540" s="4">
        <v>9438.15</v>
      </c>
      <c r="Q540" s="4">
        <v>18.989999999999998</v>
      </c>
      <c r="R540" s="4" t="s">
        <v>10994</v>
      </c>
      <c r="S540" s="4" t="s">
        <v>1578</v>
      </c>
      <c r="T540" s="4" t="str">
        <f>VLOOKUP(A540,'REPORTE'!$A$1:$AG$1961,19,0)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540" s="4" t="str">
        <f>VLOOKUP(A540,'REPORTE'!$A$1:$AG$1961,20,0)</f>
        <v>Venta al por menor varios</v>
      </c>
      <c r="V540" s="4">
        <v>1001256</v>
      </c>
      <c r="W540" s="4" t="s">
        <v>11671</v>
      </c>
      <c r="X540" s="4" t="s">
        <v>11989</v>
      </c>
      <c r="Y540" s="4" t="s">
        <v>12072</v>
      </c>
      <c r="Z540" s="4" t="s">
        <v>12342</v>
      </c>
      <c r="AA540" s="4" t="s">
        <v>665</v>
      </c>
      <c r="AB540" s="4" t="str">
        <f>VLOOKUP(A540,'REPORTE'!$A$1:$AG$1961,5,0)</f>
        <v>ECUATORIANO(A)</v>
      </c>
      <c r="AC540" s="4" t="str">
        <f>VLOOKUP(A540,'REPORTE'!$A$1:$AG$1961,30,0)</f>
        <v>Primaria</v>
      </c>
      <c r="AD540" s="4" t="str">
        <f>VLOOKUP(A540,'REPORTE'!$A$1:$AG$1961,31,0)</f>
        <v>PICHINCHA</v>
      </c>
      <c r="AE540" s="4" t="str">
        <f>VLOOKUP(A540,'REPORTE'!$A$1:$AG$1961,32,0)</f>
        <v>QUITO</v>
      </c>
      <c r="AF540" s="4" t="str">
        <f>VLOOKUP(A540,'REPORTE'!$A$1:$AG$1961,33,0)</f>
        <v>COTOCOLLAO</v>
      </c>
      <c r="AG540" s="4" t="str">
        <f>VLOOKUP(AF540,PROVINCIAS!$F$1:$G$1171,2,0)</f>
        <v>URBANA</v>
      </c>
    </row>
    <row r="541" spans="1:33" x14ac:dyDescent="0.45">
      <c r="A541" s="77">
        <v>1000188</v>
      </c>
      <c r="B541" s="77" t="s">
        <v>9642</v>
      </c>
      <c r="C541" s="78">
        <v>1725198715</v>
      </c>
      <c r="D541" s="79">
        <v>24</v>
      </c>
      <c r="E541" s="77" t="s">
        <v>36</v>
      </c>
      <c r="F541" s="77">
        <v>1002198</v>
      </c>
      <c r="G541" s="77">
        <v>11</v>
      </c>
      <c r="H541" s="77">
        <v>0</v>
      </c>
      <c r="I541" s="77" t="str">
        <f t="shared" si="8"/>
        <v>A1</v>
      </c>
      <c r="J541" s="77" t="s">
        <v>10466</v>
      </c>
      <c r="K541" s="77" t="s">
        <v>10467</v>
      </c>
      <c r="L541" s="80">
        <v>44505</v>
      </c>
      <c r="M541" s="80">
        <v>44836</v>
      </c>
      <c r="N541" s="81" t="s">
        <v>776</v>
      </c>
      <c r="O541" s="77">
        <v>2000</v>
      </c>
      <c r="P541" s="77">
        <v>1478.54</v>
      </c>
      <c r="Q541" s="77">
        <v>14</v>
      </c>
      <c r="R541" s="77" t="s">
        <v>10994</v>
      </c>
      <c r="S541" s="77" t="s">
        <v>11000</v>
      </c>
      <c r="T541" s="77" t="str">
        <f>VLOOKUP(A541,'REPORTE'!$A$1:$AG$1961,19,0)</f>
        <v>Venta al por menor de frutas, legumbres y hortalizas frescas o en conserva en establecimientos especializados.</v>
      </c>
      <c r="U541" s="77" t="str">
        <f>VLOOKUP(A541,'REPORTE'!$A$1:$AG$1961,20,0)</f>
        <v>Venta al por menor varios</v>
      </c>
      <c r="V541" s="77">
        <v>1000251</v>
      </c>
      <c r="W541" s="77" t="s">
        <v>11303</v>
      </c>
      <c r="X541" s="77" t="s">
        <v>11854</v>
      </c>
      <c r="Y541" s="77" t="s">
        <v>12072</v>
      </c>
      <c r="Z541" s="77" t="s">
        <v>12085</v>
      </c>
      <c r="AA541" s="77" t="s">
        <v>677</v>
      </c>
      <c r="AB541" s="77" t="str">
        <f>VLOOKUP(A541,'REPORTE'!$A$1:$AG$1961,5,0)</f>
        <v>ECUATORIANO(A) INDIGENA</v>
      </c>
      <c r="AC541" s="77" t="str">
        <f>VLOOKUP(A541,'REPORTE'!$A$1:$AG$1961,30,0)</f>
        <v>Formación Técnica (Intermedia)</v>
      </c>
      <c r="AD541" s="77" t="str">
        <f>VLOOKUP(A541,'REPORTE'!$A$1:$AG$1961,31,0)</f>
        <v>CHIMBORAZO</v>
      </c>
      <c r="AE541" s="77" t="str">
        <f>VLOOKUP(A541,'REPORTE'!$A$1:$AG$1961,32,0)</f>
        <v>RIOBAMBA</v>
      </c>
      <c r="AF541" s="77" t="str">
        <f>VLOOKUP(A541,'REPORTE'!$A$1:$AG$1961,33,0)</f>
        <v>CACHA (CAB EN MACHANGARA)</v>
      </c>
      <c r="AG541" s="77" t="str">
        <f>VLOOKUP(AF541,PROVINCIAS!$F$1:$G$1171,2,0)</f>
        <v>RURAL</v>
      </c>
    </row>
    <row r="542" spans="1:33" customFormat="1" hidden="1" x14ac:dyDescent="0.45">
      <c r="A542" s="4">
        <v>1000538</v>
      </c>
      <c r="B542" s="4" t="s">
        <v>10094</v>
      </c>
      <c r="C542" s="7">
        <v>1705041117</v>
      </c>
      <c r="D542" s="8">
        <v>67</v>
      </c>
      <c r="E542" s="4" t="s">
        <v>59</v>
      </c>
      <c r="F542" s="4">
        <v>1002199</v>
      </c>
      <c r="G542" s="4">
        <v>24</v>
      </c>
      <c r="H542" s="4">
        <v>0</v>
      </c>
      <c r="I542" s="4" t="str">
        <f t="shared" si="8"/>
        <v>A1</v>
      </c>
      <c r="J542" s="4" t="s">
        <v>10468</v>
      </c>
      <c r="K542" s="4" t="s">
        <v>10469</v>
      </c>
      <c r="L542" s="9">
        <v>44505</v>
      </c>
      <c r="M542" s="9">
        <v>45250</v>
      </c>
      <c r="N542" s="10" t="s">
        <v>776</v>
      </c>
      <c r="O542" s="4">
        <v>2000</v>
      </c>
      <c r="P542" s="4">
        <v>1819.61</v>
      </c>
      <c r="Q542" s="4">
        <v>23</v>
      </c>
      <c r="R542" s="4" t="s">
        <v>10994</v>
      </c>
      <c r="S542" s="4" t="s">
        <v>11091</v>
      </c>
      <c r="T542" s="4" t="str">
        <f>VLOOKUP(A542,'REPORTE'!$A$1:$AG$1961,19,0)</f>
        <v>Servicios de taxis.</v>
      </c>
      <c r="U542" s="4" t="str">
        <f>VLOOKUP(A542,'REPORTE'!$A$1:$AG$1961,20,0)</f>
        <v>Servicios Varios</v>
      </c>
      <c r="V542" s="4">
        <v>1000610</v>
      </c>
      <c r="W542" s="4" t="s">
        <v>11194</v>
      </c>
      <c r="X542" s="4" t="s">
        <v>11912</v>
      </c>
      <c r="Y542" s="4" t="s">
        <v>12072</v>
      </c>
      <c r="Z542" s="4" t="s">
        <v>12343</v>
      </c>
      <c r="AA542" s="4" t="s">
        <v>677</v>
      </c>
      <c r="AB542" s="4" t="str">
        <f>VLOOKUP(A542,'REPORTE'!$A$1:$AG$1961,5,0)</f>
        <v>ECUATORIANO(A)</v>
      </c>
      <c r="AC542" s="4" t="str">
        <f>VLOOKUP(A542,'REPORTE'!$A$1:$AG$1961,30,0)</f>
        <v>Secundaria</v>
      </c>
      <c r="AD542" s="4" t="str">
        <f>VLOOKUP(A542,'REPORTE'!$A$1:$AG$1961,31,0)</f>
        <v>PICHINCHA</v>
      </c>
      <c r="AE542" s="4" t="str">
        <f>VLOOKUP(A542,'REPORTE'!$A$1:$AG$1961,32,0)</f>
        <v>QUITO</v>
      </c>
      <c r="AF542" s="4" t="str">
        <f>VLOOKUP(A542,'REPORTE'!$A$1:$AG$1961,33,0)</f>
        <v>GONZALEZ SUAREZ</v>
      </c>
      <c r="AG542" s="4" t="str">
        <f>VLOOKUP(AF542,PROVINCIAS!$F$1:$G$1171,2,0)</f>
        <v>URBANA</v>
      </c>
    </row>
    <row r="543" spans="1:33" customFormat="1" hidden="1" x14ac:dyDescent="0.45">
      <c r="A543" s="4">
        <v>1000636</v>
      </c>
      <c r="B543" s="4" t="s">
        <v>10095</v>
      </c>
      <c r="C543" s="7">
        <v>1757831399</v>
      </c>
      <c r="D543" s="8">
        <v>54</v>
      </c>
      <c r="E543" s="4" t="s">
        <v>36</v>
      </c>
      <c r="F543" s="4">
        <v>1002191</v>
      </c>
      <c r="G543" s="4">
        <v>12</v>
      </c>
      <c r="H543" s="4">
        <v>0</v>
      </c>
      <c r="I543" s="4" t="str">
        <f t="shared" si="8"/>
        <v>A1</v>
      </c>
      <c r="J543" s="4" t="s">
        <v>10468</v>
      </c>
      <c r="K543" s="4" t="s">
        <v>10469</v>
      </c>
      <c r="L543" s="9">
        <v>44505</v>
      </c>
      <c r="M543" s="9">
        <v>44885</v>
      </c>
      <c r="N543" s="10" t="s">
        <v>776</v>
      </c>
      <c r="O543" s="4">
        <v>800</v>
      </c>
      <c r="P543" s="4">
        <v>625.69000000000005</v>
      </c>
      <c r="Q543" s="4">
        <v>23</v>
      </c>
      <c r="R543" s="4" t="s">
        <v>10994</v>
      </c>
      <c r="S543" s="4" t="s">
        <v>3092</v>
      </c>
      <c r="T543" s="4" t="str">
        <f>VLOOKUP(A543,'REPORTE'!$A$1:$AG$1961,19,0)</f>
        <v>Actividades de asistentes de veterinario u otro personal veterinario auxiliar.</v>
      </c>
      <c r="U543" s="4" t="str">
        <f>VLOOKUP(A543,'REPORTE'!$A$1:$AG$1961,20,0)</f>
        <v>Actividades de asistentes de veterinario u otro personal veterinario auxiliar.</v>
      </c>
      <c r="V543" s="4">
        <v>1000707</v>
      </c>
      <c r="W543" s="4" t="s">
        <v>11304</v>
      </c>
      <c r="X543" s="4" t="s">
        <v>11870</v>
      </c>
      <c r="Y543" s="4" t="s">
        <v>12072</v>
      </c>
      <c r="Z543" s="4" t="s">
        <v>12344</v>
      </c>
      <c r="AA543" s="4" t="s">
        <v>677</v>
      </c>
      <c r="AB543" s="4" t="str">
        <f>VLOOKUP(A543,'REPORTE'!$A$1:$AG$1961,5,0)</f>
        <v>CUBANO(A)</v>
      </c>
      <c r="AC543" s="4" t="str">
        <f>VLOOKUP(A543,'REPORTE'!$A$1:$AG$1961,30,0)</f>
        <v>Primaria</v>
      </c>
      <c r="AD543" s="4" t="str">
        <f>VLOOKUP(A543,'REPORTE'!$A$1:$AG$1961,31,0)</f>
        <v>PICHINCHA</v>
      </c>
      <c r="AE543" s="4" t="str">
        <f>VLOOKUP(A543,'REPORTE'!$A$1:$AG$1961,32,0)</f>
        <v>QUITO</v>
      </c>
      <c r="AF543" s="4" t="str">
        <f>VLOOKUP(A543,'REPORTE'!$A$1:$AG$1961,33,0)</f>
        <v>COTOCOLLAO</v>
      </c>
      <c r="AG543" s="4" t="str">
        <f>VLOOKUP(AF543,PROVINCIAS!$F$1:$G$1171,2,0)</f>
        <v>URBANA</v>
      </c>
    </row>
    <row r="544" spans="1:33" customFormat="1" hidden="1" x14ac:dyDescent="0.45">
      <c r="A544" s="4">
        <v>1000759</v>
      </c>
      <c r="B544" s="4" t="s">
        <v>9979</v>
      </c>
      <c r="C544" s="7">
        <v>1708857527</v>
      </c>
      <c r="D544" s="8">
        <v>49</v>
      </c>
      <c r="E544" s="4" t="s">
        <v>59</v>
      </c>
      <c r="F544" s="4">
        <v>1002203</v>
      </c>
      <c r="G544" s="4">
        <v>1</v>
      </c>
      <c r="H544" s="4">
        <v>14</v>
      </c>
      <c r="I544" s="4" t="str">
        <f t="shared" si="8"/>
        <v>A2</v>
      </c>
      <c r="J544" s="4" t="s">
        <v>10468</v>
      </c>
      <c r="K544" s="4" t="s">
        <v>10469</v>
      </c>
      <c r="L544" s="9">
        <v>44505</v>
      </c>
      <c r="M544" s="9">
        <v>44607</v>
      </c>
      <c r="N544" s="9">
        <v>44607</v>
      </c>
      <c r="O544" s="4">
        <v>500</v>
      </c>
      <c r="P544" s="4">
        <v>500</v>
      </c>
      <c r="Q544" s="4">
        <v>23</v>
      </c>
      <c r="R544" s="4" t="s">
        <v>10995</v>
      </c>
      <c r="S544" s="4" t="s">
        <v>11006</v>
      </c>
      <c r="T544" s="4" t="str">
        <f>VLOOKUP(A544,'REPORTE'!$A$1:$AG$1961,19,0)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544" s="4" t="str">
        <f>VLOOKUP(A544,'REPORTE'!$A$1:$AG$1961,20,0)</f>
        <v>Preparación, producción y recolección</v>
      </c>
      <c r="V544" s="4">
        <v>1000830</v>
      </c>
      <c r="W544" s="4" t="s">
        <v>11305</v>
      </c>
      <c r="X544" s="4" t="s">
        <v>11854</v>
      </c>
      <c r="Y544" s="4" t="s">
        <v>12072</v>
      </c>
      <c r="Z544" s="4" t="s">
        <v>11150</v>
      </c>
      <c r="AA544" s="4" t="s">
        <v>677</v>
      </c>
      <c r="AB544" s="4" t="str">
        <f>VLOOKUP(A544,'REPORTE'!$A$1:$AG$1961,5,0)</f>
        <v>ECUATORIANO(A)</v>
      </c>
      <c r="AC544" s="4" t="str">
        <f>VLOOKUP(A544,'REPORTE'!$A$1:$AG$1961,30,0)</f>
        <v>Ninguna</v>
      </c>
      <c r="AD544" s="4" t="str">
        <f>VLOOKUP(A544,'REPORTE'!$A$1:$AG$1961,31,0)</f>
        <v>PICHINCHA</v>
      </c>
      <c r="AE544" s="4" t="str">
        <f>VLOOKUP(A544,'REPORTE'!$A$1:$AG$1961,32,0)</f>
        <v>QUITO</v>
      </c>
      <c r="AF544" s="4" t="str">
        <f>VLOOKUP(A544,'REPORTE'!$A$1:$AG$1961,33,0)</f>
        <v>COTOCOLLAO</v>
      </c>
      <c r="AG544" s="4" t="str">
        <f>VLOOKUP(AF544,PROVINCIAS!$F$1:$G$1171,2,0)</f>
        <v>URBANA</v>
      </c>
    </row>
    <row r="545" spans="1:33" customFormat="1" hidden="1" x14ac:dyDescent="0.45">
      <c r="A545" s="4">
        <v>1000827</v>
      </c>
      <c r="B545" s="4" t="s">
        <v>10096</v>
      </c>
      <c r="C545" s="7">
        <v>1711348589</v>
      </c>
      <c r="D545" s="8">
        <v>51</v>
      </c>
      <c r="E545" s="4" t="s">
        <v>36</v>
      </c>
      <c r="F545" s="4">
        <v>1002200</v>
      </c>
      <c r="G545" s="4">
        <v>36</v>
      </c>
      <c r="H545" s="4">
        <v>0</v>
      </c>
      <c r="I545" s="4" t="str">
        <f t="shared" si="8"/>
        <v>A1</v>
      </c>
      <c r="J545" s="4" t="s">
        <v>10468</v>
      </c>
      <c r="K545" s="4" t="s">
        <v>10469</v>
      </c>
      <c r="L545" s="9">
        <v>44505</v>
      </c>
      <c r="M545" s="9">
        <v>45616</v>
      </c>
      <c r="N545" s="10" t="s">
        <v>776</v>
      </c>
      <c r="O545" s="4">
        <v>5000</v>
      </c>
      <c r="P545" s="4">
        <v>4718.07</v>
      </c>
      <c r="Q545" s="4">
        <v>17.5</v>
      </c>
      <c r="R545" s="4" t="s">
        <v>10994</v>
      </c>
      <c r="S545" s="4" t="s">
        <v>348</v>
      </c>
      <c r="T545" s="4" t="str">
        <f>VLOOKUP(A545,'REPORTE'!$A$1:$AG$1961,19,0)</f>
        <v>Servicios de taxis.</v>
      </c>
      <c r="U545" s="4" t="str">
        <f>VLOOKUP(A545,'REPORTE'!$A$1:$AG$1961,20,0)</f>
        <v>Servicios Varios</v>
      </c>
      <c r="V545" s="4">
        <v>1000897</v>
      </c>
      <c r="W545" s="4" t="s">
        <v>11542</v>
      </c>
      <c r="X545" s="4" t="s">
        <v>11888</v>
      </c>
      <c r="Y545" s="4" t="s">
        <v>12072</v>
      </c>
      <c r="Z545" s="4" t="s">
        <v>12345</v>
      </c>
      <c r="AA545" s="4" t="s">
        <v>677</v>
      </c>
      <c r="AB545" s="4" t="str">
        <f>VLOOKUP(A545,'REPORTE'!$A$1:$AG$1961,5,0)</f>
        <v>ECUATORIANO(A)</v>
      </c>
      <c r="AC545" s="4" t="str">
        <f>VLOOKUP(A545,'REPORTE'!$A$1:$AG$1961,30,0)</f>
        <v>Secundaria</v>
      </c>
      <c r="AD545" s="4" t="str">
        <f>VLOOKUP(A545,'REPORTE'!$A$1:$AG$1961,31,0)</f>
        <v>SANTO DOMINGO DE LOS TSACHILAS</v>
      </c>
      <c r="AE545" s="4" t="str">
        <f>VLOOKUP(A545,'REPORTE'!$A$1:$AG$1961,32,0)</f>
        <v>SANTO DOMINGO</v>
      </c>
      <c r="AF545" s="4" t="str">
        <f>VLOOKUP(A545,'REPORTE'!$A$1:$AG$1961,33,0)</f>
        <v>SANTO DOMINGO DE LOS COLORADOS</v>
      </c>
      <c r="AG545" s="4" t="str">
        <f>VLOOKUP(AF545,PROVINCIAS!$F$1:$G$1171,2,0)</f>
        <v>URBANA</v>
      </c>
    </row>
    <row r="546" spans="1:33" customFormat="1" hidden="1" x14ac:dyDescent="0.45">
      <c r="A546" s="4">
        <v>1000827</v>
      </c>
      <c r="B546" s="4" t="s">
        <v>10096</v>
      </c>
      <c r="C546" s="7">
        <v>1711348589</v>
      </c>
      <c r="D546" s="8">
        <v>51</v>
      </c>
      <c r="E546" s="4" t="s">
        <v>36</v>
      </c>
      <c r="F546" s="4">
        <v>1002201</v>
      </c>
      <c r="G546" s="4">
        <v>36</v>
      </c>
      <c r="H546" s="4">
        <v>0</v>
      </c>
      <c r="I546" s="4" t="str">
        <f t="shared" si="8"/>
        <v>A1</v>
      </c>
      <c r="J546" s="4" t="s">
        <v>10468</v>
      </c>
      <c r="K546" s="4" t="s">
        <v>10469</v>
      </c>
      <c r="L546" s="9">
        <v>44505</v>
      </c>
      <c r="M546" s="9">
        <v>45616</v>
      </c>
      <c r="N546" s="10" t="s">
        <v>776</v>
      </c>
      <c r="O546" s="4">
        <v>5000</v>
      </c>
      <c r="P546" s="4">
        <v>4728.7</v>
      </c>
      <c r="Q546" s="4">
        <v>18.989999999999998</v>
      </c>
      <c r="R546" s="4" t="s">
        <v>10994</v>
      </c>
      <c r="S546" s="4" t="s">
        <v>11007</v>
      </c>
      <c r="T546" s="4" t="str">
        <f>VLOOKUP(A546,'REPORTE'!$A$1:$AG$1961,19,0)</f>
        <v>Servicios de taxis.</v>
      </c>
      <c r="U546" s="4" t="str">
        <f>VLOOKUP(A546,'REPORTE'!$A$1:$AG$1961,20,0)</f>
        <v>Servicios Varios</v>
      </c>
      <c r="V546" s="4">
        <v>1000897</v>
      </c>
      <c r="W546" s="4" t="s">
        <v>11633</v>
      </c>
      <c r="X546" s="4" t="s">
        <v>11888</v>
      </c>
      <c r="Y546" s="4" t="s">
        <v>12072</v>
      </c>
      <c r="Z546" s="4" t="s">
        <v>12345</v>
      </c>
      <c r="AA546" s="4" t="s">
        <v>677</v>
      </c>
      <c r="AB546" s="4" t="str">
        <f>VLOOKUP(A546,'REPORTE'!$A$1:$AG$1961,5,0)</f>
        <v>ECUATORIANO(A)</v>
      </c>
      <c r="AC546" s="4" t="str">
        <f>VLOOKUP(A546,'REPORTE'!$A$1:$AG$1961,30,0)</f>
        <v>Secundaria</v>
      </c>
      <c r="AD546" s="4" t="str">
        <f>VLOOKUP(A546,'REPORTE'!$A$1:$AG$1961,31,0)</f>
        <v>SANTO DOMINGO DE LOS TSACHILAS</v>
      </c>
      <c r="AE546" s="4" t="str">
        <f>VLOOKUP(A546,'REPORTE'!$A$1:$AG$1961,32,0)</f>
        <v>SANTO DOMINGO</v>
      </c>
      <c r="AF546" s="4" t="str">
        <f>VLOOKUP(A546,'REPORTE'!$A$1:$AG$1961,33,0)</f>
        <v>SANTO DOMINGO DE LOS COLORADOS</v>
      </c>
      <c r="AG546" s="4" t="str">
        <f>VLOOKUP(AF546,PROVINCIAS!$F$1:$G$1171,2,0)</f>
        <v>URBANA</v>
      </c>
    </row>
    <row r="547" spans="1:33" customFormat="1" hidden="1" x14ac:dyDescent="0.45">
      <c r="A547" s="4">
        <v>1001454</v>
      </c>
      <c r="B547" s="4" t="s">
        <v>10097</v>
      </c>
      <c r="C547" s="7">
        <v>1756435572</v>
      </c>
      <c r="D547" s="8">
        <v>35</v>
      </c>
      <c r="E547" s="4" t="s">
        <v>59</v>
      </c>
      <c r="F547" s="4">
        <v>1002204</v>
      </c>
      <c r="G547" s="4">
        <v>24</v>
      </c>
      <c r="H547" s="4">
        <v>4</v>
      </c>
      <c r="I547" s="4" t="str">
        <f t="shared" si="8"/>
        <v>A1</v>
      </c>
      <c r="J547" s="4" t="s">
        <v>10468</v>
      </c>
      <c r="K547" s="4" t="s">
        <v>10469</v>
      </c>
      <c r="L547" s="9">
        <v>44505</v>
      </c>
      <c r="M547" s="9">
        <v>45255</v>
      </c>
      <c r="N547" s="9">
        <v>44617</v>
      </c>
      <c r="O547" s="4">
        <v>5500</v>
      </c>
      <c r="P547" s="4">
        <v>5195.57</v>
      </c>
      <c r="Q547" s="4">
        <v>21.5</v>
      </c>
      <c r="R547" s="4" t="s">
        <v>10995</v>
      </c>
      <c r="S547" s="4" t="s">
        <v>11006</v>
      </c>
      <c r="T547" s="4" t="str">
        <f>VLOOKUP(A547,'REPORTE'!$A$1:$AG$1961,19,0)</f>
        <v>Fabricación de maquinaria para uso en panaderí­a y para hacer macarrones, espaguetis o productos similares: hornos de panaderí­a, amasadoras, fraccionadoras y moldeadoras de masa, cortadoras, máquinas para depositar tartas, etcétera.</v>
      </c>
      <c r="U547" s="4" t="str">
        <f>VLOOKUP(A547,'REPORTE'!$A$1:$AG$1961,20,0)</f>
        <v>Fabricación de máquinaria y equipos</v>
      </c>
      <c r="V547" s="4">
        <v>1001538</v>
      </c>
      <c r="W547" s="4" t="s">
        <v>11672</v>
      </c>
      <c r="X547" s="4" t="s">
        <v>11864</v>
      </c>
      <c r="Y547" s="4" t="s">
        <v>12072</v>
      </c>
      <c r="Z547" s="4" t="s">
        <v>12095</v>
      </c>
      <c r="AA547" s="4" t="s">
        <v>677</v>
      </c>
      <c r="AB547" s="4" t="str">
        <f>VLOOKUP(A547,'REPORTE'!$A$1:$AG$1961,5,0)</f>
        <v>ECUATORIANO(A)</v>
      </c>
      <c r="AC547" s="4" t="str">
        <f>VLOOKUP(A547,'REPORTE'!$A$1:$AG$1961,30,0)</f>
        <v>Primaria</v>
      </c>
      <c r="AD547" s="4" t="str">
        <f>VLOOKUP(A547,'REPORTE'!$A$1:$AG$1961,31,0)</f>
        <v>PICHINCHA</v>
      </c>
      <c r="AE547" s="4" t="str">
        <f>VLOOKUP(A547,'REPORTE'!$A$1:$AG$1961,32,0)</f>
        <v>QUITO</v>
      </c>
      <c r="AF547" s="4" t="str">
        <f>VLOOKUP(A547,'REPORTE'!$A$1:$AG$1961,33,0)</f>
        <v>COTOCOLLAO</v>
      </c>
      <c r="AG547" s="4" t="str">
        <f>VLOOKUP(AF547,PROVINCIAS!$F$1:$G$1171,2,0)</f>
        <v>URBANA</v>
      </c>
    </row>
    <row r="548" spans="1:33" customFormat="1" hidden="1" x14ac:dyDescent="0.45">
      <c r="A548" s="4">
        <v>1001601</v>
      </c>
      <c r="B548" s="4" t="s">
        <v>10098</v>
      </c>
      <c r="C548" s="7">
        <v>1717279580</v>
      </c>
      <c r="D548" s="8">
        <v>40</v>
      </c>
      <c r="E548" s="4" t="s">
        <v>36</v>
      </c>
      <c r="F548" s="4">
        <v>1002190</v>
      </c>
      <c r="G548" s="4">
        <v>1</v>
      </c>
      <c r="H548" s="4">
        <v>4</v>
      </c>
      <c r="I548" s="4" t="str">
        <f t="shared" si="8"/>
        <v>A1</v>
      </c>
      <c r="J548" s="4" t="s">
        <v>10468</v>
      </c>
      <c r="K548" s="4" t="s">
        <v>10469</v>
      </c>
      <c r="L548" s="9">
        <v>44505</v>
      </c>
      <c r="M548" s="9">
        <v>44617</v>
      </c>
      <c r="N548" s="9">
        <v>44617</v>
      </c>
      <c r="O548" s="4">
        <v>2000</v>
      </c>
      <c r="P548" s="4">
        <v>2000</v>
      </c>
      <c r="Q548" s="4">
        <v>23</v>
      </c>
      <c r="R548" s="4" t="s">
        <v>10995</v>
      </c>
      <c r="S548" s="4" t="s">
        <v>11026</v>
      </c>
      <c r="T548" s="4" t="str">
        <f>VLOOKUP(A548,'REPORTE'!$A$1:$AG$1961,19,0)</f>
        <v>Venta al por mayor de prendas de vestir, incluidas prendas (ropa) deportivas.</v>
      </c>
      <c r="U548" s="4" t="str">
        <f>VLOOKUP(A548,'REPORTE'!$A$1:$AG$1961,20,0)</f>
        <v>Venta al por mayor varios</v>
      </c>
      <c r="V548" s="4">
        <v>1001704</v>
      </c>
      <c r="W548" s="4" t="s">
        <v>11306</v>
      </c>
      <c r="X548" s="4" t="s">
        <v>11990</v>
      </c>
      <c r="Y548" s="4" t="s">
        <v>12072</v>
      </c>
      <c r="Z548" s="4" t="s">
        <v>11150</v>
      </c>
      <c r="AA548" s="4" t="s">
        <v>677</v>
      </c>
      <c r="AB548" s="4" t="str">
        <f>VLOOKUP(A548,'REPORTE'!$A$1:$AG$1961,5,0)</f>
        <v>ECUATORIANO(A)</v>
      </c>
      <c r="AC548" s="4" t="str">
        <f>VLOOKUP(A548,'REPORTE'!$A$1:$AG$1961,30,0)</f>
        <v>Secundaria</v>
      </c>
      <c r="AD548" s="4" t="str">
        <f>VLOOKUP(A548,'REPORTE'!$A$1:$AG$1961,31,0)</f>
        <v>PICHINCHA</v>
      </c>
      <c r="AE548" s="4" t="str">
        <f>VLOOKUP(A548,'REPORTE'!$A$1:$AG$1961,32,0)</f>
        <v>QUITO</v>
      </c>
      <c r="AF548" s="4" t="str">
        <f>VLOOKUP(A548,'REPORTE'!$A$1:$AG$1961,33,0)</f>
        <v>SAN ROQUE</v>
      </c>
      <c r="AG548" s="4" t="str">
        <f>VLOOKUP(AF548,PROVINCIAS!$F$1:$G$1171,2,0)</f>
        <v>RURAL</v>
      </c>
    </row>
    <row r="549" spans="1:33" customFormat="1" hidden="1" x14ac:dyDescent="0.45">
      <c r="A549" s="4">
        <v>1001603</v>
      </c>
      <c r="B549" s="4" t="s">
        <v>10099</v>
      </c>
      <c r="C549" s="7">
        <v>1751496538</v>
      </c>
      <c r="D549" s="8">
        <v>26</v>
      </c>
      <c r="E549" s="4" t="s">
        <v>36</v>
      </c>
      <c r="F549" s="4">
        <v>1002197</v>
      </c>
      <c r="G549" s="4">
        <v>18</v>
      </c>
      <c r="H549" s="4">
        <v>0</v>
      </c>
      <c r="I549" s="4" t="str">
        <f t="shared" si="8"/>
        <v>A1</v>
      </c>
      <c r="J549" s="4" t="s">
        <v>10468</v>
      </c>
      <c r="K549" s="4" t="s">
        <v>10469</v>
      </c>
      <c r="L549" s="9">
        <v>44505</v>
      </c>
      <c r="M549" s="9">
        <v>45071</v>
      </c>
      <c r="N549" s="10" t="s">
        <v>776</v>
      </c>
      <c r="O549" s="4">
        <v>2000</v>
      </c>
      <c r="P549" s="4">
        <v>1741.11</v>
      </c>
      <c r="Q549" s="4">
        <v>23</v>
      </c>
      <c r="R549" s="4" t="s">
        <v>10994</v>
      </c>
      <c r="S549" s="4" t="s">
        <v>348</v>
      </c>
      <c r="T549" s="4" t="str">
        <f>VLOOKUP(A549,'REPORTE'!$A$1:$AG$1961,19,0)</f>
        <v>La publicación, lanzamiento, promoción y distribución de grabaciones de sonido para comerciantes mayoristas, minoristas o directamente para el público.</v>
      </c>
      <c r="U549" s="4" t="str">
        <f>VLOOKUP(A549,'REPORTE'!$A$1:$AG$1961,20,0)</f>
        <v>Publicidad</v>
      </c>
      <c r="V549" s="4">
        <v>1001706</v>
      </c>
      <c r="W549" s="4" t="s">
        <v>11169</v>
      </c>
      <c r="X549" s="4" t="s">
        <v>11846</v>
      </c>
      <c r="Y549" s="4" t="s">
        <v>12072</v>
      </c>
      <c r="Z549" s="4" t="s">
        <v>12346</v>
      </c>
      <c r="AA549" s="4" t="s">
        <v>677</v>
      </c>
      <c r="AB549" s="4" t="str">
        <f>VLOOKUP(A549,'REPORTE'!$A$1:$AG$1961,5,0)</f>
        <v>ECUATORIANO(A)</v>
      </c>
      <c r="AC549" s="4" t="str">
        <f>VLOOKUP(A549,'REPORTE'!$A$1:$AG$1961,30,0)</f>
        <v>Primaria</v>
      </c>
      <c r="AD549" s="4" t="str">
        <f>VLOOKUP(A549,'REPORTE'!$A$1:$AG$1961,31,0)</f>
        <v>PICHINCHA</v>
      </c>
      <c r="AE549" s="4" t="str">
        <f>VLOOKUP(A549,'REPORTE'!$A$1:$AG$1961,32,0)</f>
        <v>QUITO</v>
      </c>
      <c r="AF549" s="4" t="str">
        <f>VLOOKUP(A549,'REPORTE'!$A$1:$AG$1961,33,0)</f>
        <v>CHILLOGALLO</v>
      </c>
      <c r="AG549" s="4" t="str">
        <f>VLOOKUP(AF549,PROVINCIAS!$F$1:$G$1171,2,0)</f>
        <v>URBANA</v>
      </c>
    </row>
    <row r="550" spans="1:33" customFormat="1" hidden="1" x14ac:dyDescent="0.45">
      <c r="A550" s="4">
        <v>1000359</v>
      </c>
      <c r="B550" s="4" t="s">
        <v>10100</v>
      </c>
      <c r="C550" s="7">
        <v>1724821416</v>
      </c>
      <c r="D550" s="8">
        <v>31</v>
      </c>
      <c r="E550" s="4" t="s">
        <v>59</v>
      </c>
      <c r="F550" s="4">
        <v>1002205</v>
      </c>
      <c r="G550" s="4">
        <v>24</v>
      </c>
      <c r="H550" s="4">
        <v>0</v>
      </c>
      <c r="I550" s="4" t="str">
        <f t="shared" si="8"/>
        <v>A1</v>
      </c>
      <c r="J550" s="4" t="s">
        <v>10468</v>
      </c>
      <c r="K550" s="4" t="s">
        <v>10469</v>
      </c>
      <c r="L550" s="9">
        <v>44508</v>
      </c>
      <c r="M550" s="9">
        <v>45255</v>
      </c>
      <c r="N550" s="10" t="s">
        <v>776</v>
      </c>
      <c r="O550" s="4">
        <v>5000</v>
      </c>
      <c r="P550" s="4">
        <v>4513.13</v>
      </c>
      <c r="Q550" s="4">
        <v>17.5</v>
      </c>
      <c r="R550" s="4" t="s">
        <v>10994</v>
      </c>
      <c r="S550" s="4" t="s">
        <v>11092</v>
      </c>
      <c r="T550" s="4" t="str">
        <f>VLOOKUP(A550,'REPORTE'!$A$1:$AG$1961,19,0)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U550" s="4" t="str">
        <f>VLOOKUP(A550,'REPORTE'!$A$1:$AG$1961,20,0)</f>
        <v xml:space="preserve">Actividades varias </v>
      </c>
      <c r="V550" s="4">
        <v>1000422</v>
      </c>
      <c r="W550" s="4" t="s">
        <v>11550</v>
      </c>
      <c r="X550" s="4" t="s">
        <v>11846</v>
      </c>
      <c r="Y550" s="4" t="s">
        <v>12072</v>
      </c>
      <c r="Z550" s="4" t="s">
        <v>12347</v>
      </c>
      <c r="AA550" s="4" t="s">
        <v>677</v>
      </c>
      <c r="AB550" s="4" t="str">
        <f>VLOOKUP(A550,'REPORTE'!$A$1:$AG$1961,5,0)</f>
        <v>ECUATORIANO(A) INDIGENA</v>
      </c>
      <c r="AC550" s="4" t="str">
        <f>VLOOKUP(A550,'REPORTE'!$A$1:$AG$1961,30,0)</f>
        <v>Primaria</v>
      </c>
      <c r="AD550" s="4" t="str">
        <f>VLOOKUP(A550,'REPORTE'!$A$1:$AG$1961,31,0)</f>
        <v>PICHINCHA</v>
      </c>
      <c r="AE550" s="4" t="str">
        <f>VLOOKUP(A550,'REPORTE'!$A$1:$AG$1961,32,0)</f>
        <v>QUITO</v>
      </c>
      <c r="AF550" s="4" t="str">
        <f>VLOOKUP(A550,'REPORTE'!$A$1:$AG$1961,33,0)</f>
        <v>COTOCOLLAO</v>
      </c>
      <c r="AG550" s="4" t="str">
        <f>VLOOKUP(AF550,PROVINCIAS!$F$1:$G$1171,2,0)</f>
        <v>URBANA</v>
      </c>
    </row>
    <row r="551" spans="1:33" customFormat="1" hidden="1" x14ac:dyDescent="0.45">
      <c r="A551" s="4">
        <v>1000359</v>
      </c>
      <c r="B551" s="4" t="s">
        <v>10100</v>
      </c>
      <c r="C551" s="7">
        <v>1724821416</v>
      </c>
      <c r="D551" s="8">
        <v>31</v>
      </c>
      <c r="E551" s="4" t="s">
        <v>59</v>
      </c>
      <c r="F551" s="4">
        <v>1002206</v>
      </c>
      <c r="G551" s="4">
        <v>24</v>
      </c>
      <c r="H551" s="4">
        <v>0</v>
      </c>
      <c r="I551" s="4" t="str">
        <f t="shared" si="8"/>
        <v>A1</v>
      </c>
      <c r="J551" s="4" t="s">
        <v>10468</v>
      </c>
      <c r="K551" s="4" t="s">
        <v>10469</v>
      </c>
      <c r="L551" s="9">
        <v>44508</v>
      </c>
      <c r="M551" s="9">
        <v>45255</v>
      </c>
      <c r="N551" s="10" t="s">
        <v>776</v>
      </c>
      <c r="O551" s="4">
        <v>2000</v>
      </c>
      <c r="P551" s="4">
        <v>1809.54</v>
      </c>
      <c r="Q551" s="4">
        <v>18.989999999999998</v>
      </c>
      <c r="R551" s="4" t="s">
        <v>10994</v>
      </c>
      <c r="S551" s="4" t="s">
        <v>11092</v>
      </c>
      <c r="T551" s="4" t="str">
        <f>VLOOKUP(A551,'REPORTE'!$A$1:$AG$1961,19,0)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U551" s="4" t="str">
        <f>VLOOKUP(A551,'REPORTE'!$A$1:$AG$1961,20,0)</f>
        <v xml:space="preserve">Actividades varias </v>
      </c>
      <c r="V551" s="4">
        <v>1000422</v>
      </c>
      <c r="W551" s="4" t="s">
        <v>11307</v>
      </c>
      <c r="X551" s="4" t="s">
        <v>11846</v>
      </c>
      <c r="Y551" s="4" t="s">
        <v>12072</v>
      </c>
      <c r="Z551" s="4" t="s">
        <v>12347</v>
      </c>
      <c r="AA551" s="4" t="s">
        <v>677</v>
      </c>
      <c r="AB551" s="4" t="str">
        <f>VLOOKUP(A551,'REPORTE'!$A$1:$AG$1961,5,0)</f>
        <v>ECUATORIANO(A) INDIGENA</v>
      </c>
      <c r="AC551" s="4" t="str">
        <f>VLOOKUP(A551,'REPORTE'!$A$1:$AG$1961,30,0)</f>
        <v>Primaria</v>
      </c>
      <c r="AD551" s="4" t="str">
        <f>VLOOKUP(A551,'REPORTE'!$A$1:$AG$1961,31,0)</f>
        <v>PICHINCHA</v>
      </c>
      <c r="AE551" s="4" t="str">
        <f>VLOOKUP(A551,'REPORTE'!$A$1:$AG$1961,32,0)</f>
        <v>QUITO</v>
      </c>
      <c r="AF551" s="4" t="str">
        <f>VLOOKUP(A551,'REPORTE'!$A$1:$AG$1961,33,0)</f>
        <v>COTOCOLLAO</v>
      </c>
      <c r="AG551" s="4" t="str">
        <f>VLOOKUP(AF551,PROVINCIAS!$F$1:$G$1171,2,0)</f>
        <v>URBANA</v>
      </c>
    </row>
    <row r="552" spans="1:33" customFormat="1" hidden="1" x14ac:dyDescent="0.45">
      <c r="A552" s="4">
        <v>1001510</v>
      </c>
      <c r="B552" s="4" t="s">
        <v>10101</v>
      </c>
      <c r="C552" s="7">
        <v>606464709</v>
      </c>
      <c r="D552" s="8">
        <v>24</v>
      </c>
      <c r="E552" s="4" t="s">
        <v>59</v>
      </c>
      <c r="F552" s="4">
        <v>1002207</v>
      </c>
      <c r="G552" s="4">
        <v>12</v>
      </c>
      <c r="H552" s="4">
        <v>0</v>
      </c>
      <c r="I552" s="4" t="str">
        <f t="shared" si="8"/>
        <v>A1</v>
      </c>
      <c r="J552" s="4" t="s">
        <v>10468</v>
      </c>
      <c r="K552" s="4" t="s">
        <v>10469</v>
      </c>
      <c r="L552" s="9">
        <v>44508</v>
      </c>
      <c r="M552" s="9">
        <v>44890</v>
      </c>
      <c r="N552" s="10" t="s">
        <v>776</v>
      </c>
      <c r="O552" s="4">
        <v>1100</v>
      </c>
      <c r="P552" s="4">
        <v>861.52</v>
      </c>
      <c r="Q552" s="4">
        <v>23</v>
      </c>
      <c r="R552" s="4" t="s">
        <v>10994</v>
      </c>
      <c r="S552" s="4" t="s">
        <v>11035</v>
      </c>
      <c r="T552" s="4" t="str">
        <f>VLOOKUP(A552,'REPORTE'!$A$1:$AG$1961,19,0)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552" s="4" t="str">
        <f>VLOOKUP(A552,'REPORTE'!$A$1:$AG$1961,20,0)</f>
        <v>Venta al por mayor varios</v>
      </c>
      <c r="V552" s="4">
        <v>1001604</v>
      </c>
      <c r="W552" s="4" t="s">
        <v>11180</v>
      </c>
      <c r="X552" s="4" t="s">
        <v>11836</v>
      </c>
      <c r="Y552" s="4" t="s">
        <v>12072</v>
      </c>
      <c r="Z552" s="4" t="s">
        <v>12348</v>
      </c>
      <c r="AA552" s="4" t="s">
        <v>677</v>
      </c>
      <c r="AB552" s="4" t="str">
        <f>VLOOKUP(A552,'REPORTE'!$A$1:$AG$1961,5,0)</f>
        <v>ECUATORIANO(A)</v>
      </c>
      <c r="AC552" s="4" t="str">
        <f>VLOOKUP(A552,'REPORTE'!$A$1:$AG$1961,30,0)</f>
        <v>Primaria</v>
      </c>
      <c r="AD552" s="4" t="str">
        <f>VLOOKUP(A552,'REPORTE'!$A$1:$AG$1961,31,0)</f>
        <v>CHIMBORAZO</v>
      </c>
      <c r="AE552" s="4" t="str">
        <f>VLOOKUP(A552,'REPORTE'!$A$1:$AG$1961,32,0)</f>
        <v>RIOBAMBA</v>
      </c>
      <c r="AF552" s="4" t="str">
        <f>VLOOKUP(A552,'REPORTE'!$A$1:$AG$1961,33,0)</f>
        <v>CACHA (CAB EN MACHANGARA)</v>
      </c>
      <c r="AG552" s="4" t="str">
        <f>VLOOKUP(AF552,PROVINCIAS!$F$1:$G$1171,2,0)</f>
        <v>RURAL</v>
      </c>
    </row>
    <row r="553" spans="1:33" customFormat="1" hidden="1" x14ac:dyDescent="0.45">
      <c r="A553" s="4">
        <v>1001609</v>
      </c>
      <c r="B553" s="4" t="s">
        <v>10102</v>
      </c>
      <c r="C553" s="7">
        <v>1720600103</v>
      </c>
      <c r="D553" s="8">
        <v>31</v>
      </c>
      <c r="E553" s="4" t="s">
        <v>59</v>
      </c>
      <c r="F553" s="4">
        <v>1002208</v>
      </c>
      <c r="G553" s="4">
        <v>36</v>
      </c>
      <c r="H553" s="4">
        <v>0</v>
      </c>
      <c r="I553" s="4" t="str">
        <f t="shared" si="8"/>
        <v>A1</v>
      </c>
      <c r="J553" s="4" t="s">
        <v>10468</v>
      </c>
      <c r="K553" s="4" t="s">
        <v>10469</v>
      </c>
      <c r="L553" s="9">
        <v>44508</v>
      </c>
      <c r="M553" s="9">
        <v>45606</v>
      </c>
      <c r="N553" s="10" t="s">
        <v>776</v>
      </c>
      <c r="O553" s="4">
        <v>6000</v>
      </c>
      <c r="P553" s="4">
        <v>5631.73</v>
      </c>
      <c r="Q553" s="4">
        <v>18.989999999999998</v>
      </c>
      <c r="R553" s="4" t="s">
        <v>10994</v>
      </c>
      <c r="S553" s="4" t="s">
        <v>11473</v>
      </c>
      <c r="T553" s="4" t="str">
        <f>VLOOKUP(A553,'REPORTE'!$A$1:$AG$1961,19,0)</f>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v>
      </c>
      <c r="U553" s="4" t="str">
        <f>VLOOKUP(A553,'REPORTE'!$A$1:$AG$1961,20,0)</f>
        <v>Preparación, producción y recolección</v>
      </c>
      <c r="V553" s="4">
        <v>1001712</v>
      </c>
      <c r="W553" s="4" t="s">
        <v>11673</v>
      </c>
      <c r="X553" s="4" t="s">
        <v>11859</v>
      </c>
      <c r="Y553" s="4" t="s">
        <v>12072</v>
      </c>
      <c r="Z553" s="4" t="s">
        <v>12146</v>
      </c>
      <c r="AA553" s="4" t="s">
        <v>677</v>
      </c>
      <c r="AB553" s="4" t="str">
        <f>VLOOKUP(A553,'REPORTE'!$A$1:$AG$1961,5,0)</f>
        <v>ECUATORIANO(A)</v>
      </c>
      <c r="AC553" s="4" t="str">
        <f>VLOOKUP(A553,'REPORTE'!$A$1:$AG$1961,30,0)</f>
        <v>Secundaria</v>
      </c>
      <c r="AD553" s="4" t="str">
        <f>VLOOKUP(A553,'REPORTE'!$A$1:$AG$1961,31,0)</f>
        <v>PICHINCHA</v>
      </c>
      <c r="AE553" s="4" t="str">
        <f>VLOOKUP(A553,'REPORTE'!$A$1:$AG$1961,32,0)</f>
        <v>QUITO</v>
      </c>
      <c r="AF553" s="4" t="str">
        <f>VLOOKUP(A553,'REPORTE'!$A$1:$AG$1961,33,0)</f>
        <v>LA MAGDALENA</v>
      </c>
      <c r="AG553" s="4" t="str">
        <f>VLOOKUP(AF553,PROVINCIAS!$F$1:$G$1171,2,0)</f>
        <v>URBANA</v>
      </c>
    </row>
    <row r="554" spans="1:33" customFormat="1" hidden="1" x14ac:dyDescent="0.45">
      <c r="A554" s="4">
        <v>1001609</v>
      </c>
      <c r="B554" s="4" t="s">
        <v>10102</v>
      </c>
      <c r="C554" s="7">
        <v>1720600103</v>
      </c>
      <c r="D554" s="8">
        <v>31</v>
      </c>
      <c r="E554" s="4" t="s">
        <v>59</v>
      </c>
      <c r="F554" s="4">
        <v>1002210</v>
      </c>
      <c r="G554" s="4">
        <v>36</v>
      </c>
      <c r="H554" s="4">
        <v>0</v>
      </c>
      <c r="I554" s="4" t="str">
        <f t="shared" si="8"/>
        <v>A1</v>
      </c>
      <c r="J554" s="4" t="s">
        <v>10468</v>
      </c>
      <c r="K554" s="4" t="s">
        <v>10469</v>
      </c>
      <c r="L554" s="9">
        <v>44508</v>
      </c>
      <c r="M554" s="9">
        <v>45606</v>
      </c>
      <c r="N554" s="10" t="s">
        <v>776</v>
      </c>
      <c r="O554" s="4">
        <v>5000</v>
      </c>
      <c r="P554" s="4">
        <v>4685.24</v>
      </c>
      <c r="Q554" s="4">
        <v>17.5</v>
      </c>
      <c r="R554" s="4" t="s">
        <v>10994</v>
      </c>
      <c r="S554" s="4" t="s">
        <v>11482</v>
      </c>
      <c r="T554" s="4" t="str">
        <f>VLOOKUP(A554,'REPORTE'!$A$1:$AG$1961,19,0)</f>
        <v>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v>
      </c>
      <c r="U554" s="4" t="str">
        <f>VLOOKUP(A554,'REPORTE'!$A$1:$AG$1961,20,0)</f>
        <v>Preparación, producción y recolección</v>
      </c>
      <c r="V554" s="4">
        <v>1001712</v>
      </c>
      <c r="W554" s="4" t="s">
        <v>11542</v>
      </c>
      <c r="X554" s="4" t="s">
        <v>11859</v>
      </c>
      <c r="Y554" s="4" t="s">
        <v>12072</v>
      </c>
      <c r="Z554" s="4" t="s">
        <v>12146</v>
      </c>
      <c r="AA554" s="4" t="s">
        <v>677</v>
      </c>
      <c r="AB554" s="4" t="str">
        <f>VLOOKUP(A554,'REPORTE'!$A$1:$AG$1961,5,0)</f>
        <v>ECUATORIANO(A)</v>
      </c>
      <c r="AC554" s="4" t="str">
        <f>VLOOKUP(A554,'REPORTE'!$A$1:$AG$1961,30,0)</f>
        <v>Secundaria</v>
      </c>
      <c r="AD554" s="4" t="str">
        <f>VLOOKUP(A554,'REPORTE'!$A$1:$AG$1961,31,0)</f>
        <v>PICHINCHA</v>
      </c>
      <c r="AE554" s="4" t="str">
        <f>VLOOKUP(A554,'REPORTE'!$A$1:$AG$1961,32,0)</f>
        <v>QUITO</v>
      </c>
      <c r="AF554" s="4" t="str">
        <f>VLOOKUP(A554,'REPORTE'!$A$1:$AG$1961,33,0)</f>
        <v>LA MAGDALENA</v>
      </c>
      <c r="AG554" s="4" t="str">
        <f>VLOOKUP(AF554,PROVINCIAS!$F$1:$G$1171,2,0)</f>
        <v>URBANA</v>
      </c>
    </row>
    <row r="555" spans="1:33" customFormat="1" hidden="1" x14ac:dyDescent="0.45">
      <c r="A555" s="4">
        <v>1001610</v>
      </c>
      <c r="B555" s="4" t="s">
        <v>10103</v>
      </c>
      <c r="C555" s="7">
        <v>1760563021</v>
      </c>
      <c r="D555" s="8">
        <v>45</v>
      </c>
      <c r="E555" s="4" t="s">
        <v>36</v>
      </c>
      <c r="F555" s="4">
        <v>1002209</v>
      </c>
      <c r="G555" s="4">
        <v>12</v>
      </c>
      <c r="H555" s="4">
        <v>14</v>
      </c>
      <c r="I555" s="4" t="str">
        <f t="shared" si="8"/>
        <v>A2</v>
      </c>
      <c r="J555" s="4" t="s">
        <v>10468</v>
      </c>
      <c r="K555" s="4" t="s">
        <v>10469</v>
      </c>
      <c r="L555" s="9">
        <v>44508</v>
      </c>
      <c r="M555" s="9">
        <v>44880</v>
      </c>
      <c r="N555" s="9">
        <v>44607</v>
      </c>
      <c r="O555" s="4">
        <v>1000</v>
      </c>
      <c r="P555" s="4">
        <v>853.81</v>
      </c>
      <c r="Q555" s="4">
        <v>23</v>
      </c>
      <c r="R555" s="4" t="s">
        <v>10995</v>
      </c>
      <c r="S555" s="4" t="s">
        <v>11093</v>
      </c>
      <c r="T555" s="4" t="str">
        <f>VLOOKUP(A555,'REPORTE'!$A$1:$AG$1961,19,0)</f>
        <v>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v>
      </c>
      <c r="U555" s="4" t="str">
        <f>VLOOKUP(A555,'REPORTE'!$A$1:$AG$1961,20,0)</f>
        <v>Fabricación de máquinaria y equipos</v>
      </c>
      <c r="V555" s="4">
        <v>1001713</v>
      </c>
      <c r="W555" s="4" t="s">
        <v>11185</v>
      </c>
      <c r="X555" s="4" t="s">
        <v>11901</v>
      </c>
      <c r="Y555" s="4" t="s">
        <v>12072</v>
      </c>
      <c r="Z555" s="4" t="s">
        <v>12111</v>
      </c>
      <c r="AA555" s="4" t="s">
        <v>677</v>
      </c>
      <c r="AB555" s="4" t="str">
        <f>VLOOKUP(A555,'REPORTE'!$A$1:$AG$1961,5,0)</f>
        <v>VENEZOLANO(A)</v>
      </c>
      <c r="AC555" s="4" t="str">
        <f>VLOOKUP(A555,'REPORTE'!$A$1:$AG$1961,30,0)</f>
        <v>Primaria</v>
      </c>
      <c r="AD555" s="4" t="str">
        <f>VLOOKUP(A555,'REPORTE'!$A$1:$AG$1961,31,0)</f>
        <v>PICHINCHA</v>
      </c>
      <c r="AE555" s="4" t="str">
        <f>VLOOKUP(A555,'REPORTE'!$A$1:$AG$1961,32,0)</f>
        <v>QUITO</v>
      </c>
      <c r="AF555" s="4" t="str">
        <f>VLOOKUP(A555,'REPORTE'!$A$1:$AG$1961,33,0)</f>
        <v>SOLANDA</v>
      </c>
      <c r="AG555" s="4" t="str">
        <f>VLOOKUP(AF555,PROVINCIAS!$F$1:$G$1171,2,0)</f>
        <v>URBANA</v>
      </c>
    </row>
    <row r="556" spans="1:33" customFormat="1" hidden="1" x14ac:dyDescent="0.45">
      <c r="A556" s="4">
        <v>1000572</v>
      </c>
      <c r="B556" s="4" t="s">
        <v>10104</v>
      </c>
      <c r="C556" s="7">
        <v>1722313382</v>
      </c>
      <c r="D556" s="8">
        <v>35</v>
      </c>
      <c r="E556" s="4" t="s">
        <v>36</v>
      </c>
      <c r="F556" s="4">
        <v>1002215</v>
      </c>
      <c r="G556" s="4">
        <v>24</v>
      </c>
      <c r="H556" s="4">
        <v>4</v>
      </c>
      <c r="I556" s="4" t="str">
        <f t="shared" si="8"/>
        <v>A1</v>
      </c>
      <c r="J556" s="4" t="s">
        <v>10468</v>
      </c>
      <c r="K556" s="4" t="s">
        <v>10469</v>
      </c>
      <c r="L556" s="9">
        <v>44509</v>
      </c>
      <c r="M556" s="9">
        <v>45255</v>
      </c>
      <c r="N556" s="9">
        <v>44617</v>
      </c>
      <c r="O556" s="4">
        <v>10000</v>
      </c>
      <c r="P556" s="4">
        <v>9393.68</v>
      </c>
      <c r="Q556" s="4">
        <v>18.989999999999998</v>
      </c>
      <c r="R556" s="4" t="s">
        <v>10995</v>
      </c>
      <c r="S556" s="4" t="s">
        <v>348</v>
      </c>
      <c r="T556" s="4" t="str">
        <f>VLOOKUP(A556,'REPORTE'!$A$1:$AG$1961,19,0)</f>
        <v>Venta al por menor de frutas, legumbres y hortalizas frescas o en conserva en establecimientos especializados.</v>
      </c>
      <c r="U556" s="4" t="str">
        <f>VLOOKUP(A556,'REPORTE'!$A$1:$AG$1961,20,0)</f>
        <v>Venta al por menor varios</v>
      </c>
      <c r="V556" s="4">
        <v>1000642</v>
      </c>
      <c r="W556" s="4" t="s">
        <v>11674</v>
      </c>
      <c r="X556" s="4" t="s">
        <v>11991</v>
      </c>
      <c r="Y556" s="4" t="s">
        <v>12072</v>
      </c>
      <c r="Z556" s="4" t="s">
        <v>11150</v>
      </c>
      <c r="AA556" s="4" t="s">
        <v>677</v>
      </c>
      <c r="AB556" s="4" t="str">
        <f>VLOOKUP(A556,'REPORTE'!$A$1:$AG$1961,5,0)</f>
        <v>ECUATORIANO(A) INDIGENA</v>
      </c>
      <c r="AC556" s="4" t="str">
        <f>VLOOKUP(A556,'REPORTE'!$A$1:$AG$1961,30,0)</f>
        <v>Ninguna</v>
      </c>
      <c r="AD556" s="4" t="str">
        <f>VLOOKUP(A556,'REPORTE'!$A$1:$AG$1961,31,0)</f>
        <v>CHIMBORAZO</v>
      </c>
      <c r="AE556" s="4" t="str">
        <f>VLOOKUP(A556,'REPORTE'!$A$1:$AG$1961,32,0)</f>
        <v>RIOBAMBA</v>
      </c>
      <c r="AF556" s="4" t="str">
        <f>VLOOKUP(A556,'REPORTE'!$A$1:$AG$1961,33,0)</f>
        <v>CACHA (CAB EN MACHANGARA)</v>
      </c>
      <c r="AG556" s="4" t="str">
        <f>VLOOKUP(AF556,PROVINCIAS!$F$1:$G$1171,2,0)</f>
        <v>RURAL</v>
      </c>
    </row>
    <row r="557" spans="1:33" customFormat="1" hidden="1" x14ac:dyDescent="0.45">
      <c r="A557" s="4">
        <v>1001560</v>
      </c>
      <c r="B557" s="4" t="s">
        <v>10105</v>
      </c>
      <c r="C557" s="7">
        <v>501760839</v>
      </c>
      <c r="D557" s="8">
        <v>59</v>
      </c>
      <c r="E557" s="4" t="s">
        <v>59</v>
      </c>
      <c r="F557" s="4">
        <v>1002216</v>
      </c>
      <c r="G557" s="4">
        <v>24</v>
      </c>
      <c r="H557" s="4">
        <v>0</v>
      </c>
      <c r="I557" s="4" t="str">
        <f t="shared" si="8"/>
        <v>A1</v>
      </c>
      <c r="J557" s="4" t="s">
        <v>10468</v>
      </c>
      <c r="K557" s="4" t="s">
        <v>10469</v>
      </c>
      <c r="L557" s="9">
        <v>44509</v>
      </c>
      <c r="M557" s="9">
        <v>45255</v>
      </c>
      <c r="N557" s="10" t="s">
        <v>776</v>
      </c>
      <c r="O557" s="4">
        <v>3000</v>
      </c>
      <c r="P557" s="4">
        <v>2724.31</v>
      </c>
      <c r="Q557" s="4">
        <v>21.5</v>
      </c>
      <c r="R557" s="4" t="s">
        <v>10994</v>
      </c>
      <c r="S557" s="4" t="s">
        <v>11483</v>
      </c>
      <c r="T557" s="4" t="str">
        <f>VLOOKUP(A557,'REPORTE'!$A$1:$AG$1961,19,0)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U557" s="4" t="str">
        <f>VLOOKUP(A557,'REPORTE'!$A$1:$AG$1961,20,0)</f>
        <v xml:space="preserve">Actividades varias </v>
      </c>
      <c r="V557" s="4">
        <v>1001657</v>
      </c>
      <c r="W557" s="4" t="s">
        <v>11526</v>
      </c>
      <c r="X557" s="4" t="s">
        <v>11854</v>
      </c>
      <c r="Y557" s="4" t="s">
        <v>12072</v>
      </c>
      <c r="Z557" s="4" t="s">
        <v>12349</v>
      </c>
      <c r="AA557" s="4" t="s">
        <v>677</v>
      </c>
      <c r="AB557" s="4" t="str">
        <f>VLOOKUP(A557,'REPORTE'!$A$1:$AG$1961,5,0)</f>
        <v>ECUATORIANO(A)</v>
      </c>
      <c r="AC557" s="4" t="str">
        <f>VLOOKUP(A557,'REPORTE'!$A$1:$AG$1961,30,0)</f>
        <v>Primaria</v>
      </c>
      <c r="AD557" s="4" t="str">
        <f>VLOOKUP(A557,'REPORTE'!$A$1:$AG$1961,31,0)</f>
        <v>COTOPAXI</v>
      </c>
      <c r="AE557" s="4" t="str">
        <f>VLOOKUP(A557,'REPORTE'!$A$1:$AG$1961,32,0)</f>
        <v>PUJILI</v>
      </c>
      <c r="AF557" s="4" t="str">
        <f>VLOOKUP(A557,'REPORTE'!$A$1:$AG$1961,33,0)</f>
        <v>ANGAMARCA</v>
      </c>
      <c r="AG557" s="4" t="str">
        <f>VLOOKUP(AF557,PROVINCIAS!$F$1:$G$1171,2,0)</f>
        <v>RURAL</v>
      </c>
    </row>
    <row r="558" spans="1:33" customFormat="1" hidden="1" x14ac:dyDescent="0.45">
      <c r="A558" s="4">
        <v>1001612</v>
      </c>
      <c r="B558" s="4" t="s">
        <v>10106</v>
      </c>
      <c r="C558" s="7">
        <v>1714111190</v>
      </c>
      <c r="D558" s="8">
        <v>42</v>
      </c>
      <c r="E558" s="4" t="s">
        <v>59</v>
      </c>
      <c r="F558" s="4">
        <v>1002214</v>
      </c>
      <c r="G558" s="4">
        <v>18</v>
      </c>
      <c r="H558" s="4">
        <v>4</v>
      </c>
      <c r="I558" s="4" t="str">
        <f t="shared" si="8"/>
        <v>A1</v>
      </c>
      <c r="J558" s="4" t="s">
        <v>10468</v>
      </c>
      <c r="K558" s="4" t="s">
        <v>10469</v>
      </c>
      <c r="L558" s="9">
        <v>44509</v>
      </c>
      <c r="M558" s="9">
        <v>45071</v>
      </c>
      <c r="N558" s="9">
        <v>44617</v>
      </c>
      <c r="O558" s="4">
        <v>1600</v>
      </c>
      <c r="P558" s="4">
        <v>1465.42</v>
      </c>
      <c r="Q558" s="4">
        <v>23</v>
      </c>
      <c r="R558" s="4" t="s">
        <v>10995</v>
      </c>
      <c r="S558" s="4" t="s">
        <v>11019</v>
      </c>
      <c r="T558" s="4" t="str">
        <f>VLOOKUP(A558,'REPORTE'!$A$1:$AG$1961,19,0)</f>
        <v>Servicios de taxis.</v>
      </c>
      <c r="U558" s="4" t="str">
        <f>VLOOKUP(A558,'REPORTE'!$A$1:$AG$1961,20,0)</f>
        <v>Servicios Varios</v>
      </c>
      <c r="V558" s="4">
        <v>1001715</v>
      </c>
      <c r="W558" s="4" t="s">
        <v>11308</v>
      </c>
      <c r="X558" s="4" t="s">
        <v>11836</v>
      </c>
      <c r="Y558" s="4" t="s">
        <v>12072</v>
      </c>
      <c r="Z558" s="4" t="s">
        <v>11150</v>
      </c>
      <c r="AA558" s="4" t="s">
        <v>665</v>
      </c>
      <c r="AB558" s="4" t="str">
        <f>VLOOKUP(A558,'REPORTE'!$A$1:$AG$1961,5,0)</f>
        <v>ECUATORIANO(A)</v>
      </c>
      <c r="AC558" s="4" t="str">
        <f>VLOOKUP(A558,'REPORTE'!$A$1:$AG$1961,30,0)</f>
        <v>Universitaria</v>
      </c>
      <c r="AD558" s="4" t="str">
        <f>VLOOKUP(A558,'REPORTE'!$A$1:$AG$1961,31,0)</f>
        <v>PICHINCHA</v>
      </c>
      <c r="AE558" s="4" t="str">
        <f>VLOOKUP(A558,'REPORTE'!$A$1:$AG$1961,32,0)</f>
        <v>QUITO</v>
      </c>
      <c r="AF558" s="4" t="str">
        <f>VLOOKUP(A558,'REPORTE'!$A$1:$AG$1961,33,0)</f>
        <v>CARCELEN</v>
      </c>
      <c r="AG558" s="4" t="str">
        <f>VLOOKUP(AF558,PROVINCIAS!$F$1:$G$1171,2,0)</f>
        <v>URBANA</v>
      </c>
    </row>
    <row r="559" spans="1:33" customFormat="1" hidden="1" x14ac:dyDescent="0.45">
      <c r="A559" s="4">
        <v>1001614</v>
      </c>
      <c r="B559" s="4" t="s">
        <v>10107</v>
      </c>
      <c r="C559" s="7">
        <v>1803254042</v>
      </c>
      <c r="D559" s="8">
        <v>41</v>
      </c>
      <c r="E559" s="4" t="s">
        <v>59</v>
      </c>
      <c r="F559" s="4">
        <v>1002217</v>
      </c>
      <c r="G559" s="4">
        <v>24</v>
      </c>
      <c r="H559" s="4">
        <v>0</v>
      </c>
      <c r="I559" s="4" t="str">
        <f t="shared" si="8"/>
        <v>A1</v>
      </c>
      <c r="J559" s="4" t="s">
        <v>10468</v>
      </c>
      <c r="K559" s="4" t="s">
        <v>10469</v>
      </c>
      <c r="L559" s="9">
        <v>44509</v>
      </c>
      <c r="M559" s="9">
        <v>45235</v>
      </c>
      <c r="N559" s="10" t="s">
        <v>776</v>
      </c>
      <c r="O559" s="4">
        <v>5000</v>
      </c>
      <c r="P559" s="4">
        <v>4460.55</v>
      </c>
      <c r="Q559" s="4">
        <v>17.5</v>
      </c>
      <c r="R559" s="4" t="s">
        <v>10994</v>
      </c>
      <c r="S559" s="4" t="s">
        <v>348</v>
      </c>
      <c r="T559" s="4" t="str">
        <f>VLOOKUP(A559,'REPORTE'!$A$1:$AG$1961,19,0)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59" s="4" t="str">
        <f>VLOOKUP(A559,'REPORTE'!$A$1:$AG$1961,20,0)</f>
        <v>Actividades Turísticas</v>
      </c>
      <c r="V559" s="4">
        <v>1001716</v>
      </c>
      <c r="W559" s="4" t="s">
        <v>11550</v>
      </c>
      <c r="X559" s="4" t="s">
        <v>11885</v>
      </c>
      <c r="Y559" s="4" t="s">
        <v>12072</v>
      </c>
      <c r="Z559" s="4" t="s">
        <v>12350</v>
      </c>
      <c r="AA559" s="4" t="s">
        <v>677</v>
      </c>
      <c r="AB559" s="4" t="str">
        <f>VLOOKUP(A559,'REPORTE'!$A$1:$AG$1961,5,0)</f>
        <v>ECUATORIANO(A)</v>
      </c>
      <c r="AC559" s="4" t="str">
        <f>VLOOKUP(A559,'REPORTE'!$A$1:$AG$1961,30,0)</f>
        <v>Primaria</v>
      </c>
      <c r="AD559" s="4" t="str">
        <f>VLOOKUP(A559,'REPORTE'!$A$1:$AG$1961,31,0)</f>
        <v>TUNGURAHUA</v>
      </c>
      <c r="AE559" s="4" t="str">
        <f>VLOOKUP(A559,'REPORTE'!$A$1:$AG$1961,32,0)</f>
        <v>AMBATO</v>
      </c>
      <c r="AF559" s="4" t="str">
        <f>VLOOKUP(A559,'REPORTE'!$A$1:$AG$1961,33,0)</f>
        <v>PISHILATA</v>
      </c>
      <c r="AG559" s="4" t="str">
        <f>VLOOKUP(AF559,PROVINCIAS!$F$1:$G$1171,2,0)</f>
        <v>URBANA</v>
      </c>
    </row>
    <row r="560" spans="1:33" customFormat="1" hidden="1" x14ac:dyDescent="0.45">
      <c r="A560" s="4">
        <v>1000803</v>
      </c>
      <c r="B560" s="4" t="s">
        <v>10108</v>
      </c>
      <c r="C560" s="7">
        <v>1709096695</v>
      </c>
      <c r="D560" s="8">
        <v>54</v>
      </c>
      <c r="E560" s="4" t="s">
        <v>36</v>
      </c>
      <c r="F560" s="4">
        <v>1002224</v>
      </c>
      <c r="G560" s="4">
        <v>18</v>
      </c>
      <c r="H560" s="4">
        <v>38</v>
      </c>
      <c r="I560" s="4" t="str">
        <f t="shared" si="8"/>
        <v>A3</v>
      </c>
      <c r="J560" s="4" t="s">
        <v>10468</v>
      </c>
      <c r="K560" s="4" t="s">
        <v>10469</v>
      </c>
      <c r="L560" s="9">
        <v>44510</v>
      </c>
      <c r="M560" s="9">
        <v>45068</v>
      </c>
      <c r="N560" s="9">
        <v>44583</v>
      </c>
      <c r="O560" s="4">
        <v>2000</v>
      </c>
      <c r="P560" s="4">
        <v>1841.17</v>
      </c>
      <c r="Q560" s="4">
        <v>23</v>
      </c>
      <c r="R560" s="4" t="s">
        <v>10995</v>
      </c>
      <c r="S560" s="4" t="s">
        <v>11025</v>
      </c>
      <c r="T560" s="4" t="str">
        <f>VLOOKUP(A560,'REPORTE'!$A$1:$AG$1961,19,0)</f>
        <v>Venta al por menor de pescado, crustáceos, moluscos y productos de la pesca en establecimientos especializados.</v>
      </c>
      <c r="U560" s="4" t="str">
        <f>VLOOKUP(A560,'REPORTE'!$A$1:$AG$1961,20,0)</f>
        <v>Venta al por menor varios</v>
      </c>
      <c r="V560" s="4">
        <v>1000874</v>
      </c>
      <c r="W560" s="4" t="s">
        <v>11169</v>
      </c>
      <c r="X560" s="4" t="s">
        <v>11846</v>
      </c>
      <c r="Y560" s="4" t="s">
        <v>12072</v>
      </c>
      <c r="Z560" s="4" t="s">
        <v>12100</v>
      </c>
      <c r="AA560" s="4" t="s">
        <v>677</v>
      </c>
      <c r="AB560" s="4" t="str">
        <f>VLOOKUP(A560,'REPORTE'!$A$1:$AG$1961,5,0)</f>
        <v>ECUATORIANO(A)</v>
      </c>
      <c r="AC560" s="4" t="str">
        <f>VLOOKUP(A560,'REPORTE'!$A$1:$AG$1961,30,0)</f>
        <v>Primaria</v>
      </c>
      <c r="AD560" s="4" t="str">
        <f>VLOOKUP(A560,'REPORTE'!$A$1:$AG$1961,31,0)</f>
        <v>PICHINCHA</v>
      </c>
      <c r="AE560" s="4" t="str">
        <f>VLOOKUP(A560,'REPORTE'!$A$1:$AG$1961,32,0)</f>
        <v>QUITO</v>
      </c>
      <c r="AF560" s="4" t="str">
        <f>VLOOKUP(A560,'REPORTE'!$A$1:$AG$1961,33,0)</f>
        <v>CARCELEN</v>
      </c>
      <c r="AG560" s="4" t="str">
        <f>VLOOKUP(AF560,PROVINCIAS!$F$1:$G$1171,2,0)</f>
        <v>URBANA</v>
      </c>
    </row>
    <row r="561" spans="1:33" customFormat="1" hidden="1" x14ac:dyDescent="0.45">
      <c r="A561" s="4">
        <v>1000997</v>
      </c>
      <c r="B561" s="4" t="s">
        <v>10109</v>
      </c>
      <c r="C561" s="7">
        <v>1716347164</v>
      </c>
      <c r="D561" s="8">
        <v>42</v>
      </c>
      <c r="E561" s="4" t="s">
        <v>59</v>
      </c>
      <c r="F561" s="4">
        <v>1002222</v>
      </c>
      <c r="G561" s="4">
        <v>12</v>
      </c>
      <c r="H561" s="4">
        <v>4</v>
      </c>
      <c r="I561" s="4" t="str">
        <f t="shared" si="8"/>
        <v>A1</v>
      </c>
      <c r="J561" s="4" t="s">
        <v>10468</v>
      </c>
      <c r="K561" s="4" t="s">
        <v>10469</v>
      </c>
      <c r="L561" s="9">
        <v>44510</v>
      </c>
      <c r="M561" s="9">
        <v>44890</v>
      </c>
      <c r="N561" s="9">
        <v>44617</v>
      </c>
      <c r="O561" s="4">
        <v>1500</v>
      </c>
      <c r="P561" s="4">
        <v>1175.69</v>
      </c>
      <c r="Q561" s="4">
        <v>23</v>
      </c>
      <c r="R561" s="4" t="s">
        <v>10995</v>
      </c>
      <c r="S561" s="4" t="s">
        <v>11001</v>
      </c>
      <c r="T561" s="4" t="str">
        <f>VLOOKUP(A561,'REPORTE'!$A$1:$AG$1961,19,0)</f>
        <v>Venta al por mayor de productos de panaderí­a y reposterí­a.</v>
      </c>
      <c r="U561" s="4" t="str">
        <f>VLOOKUP(A561,'REPORTE'!$A$1:$AG$1961,20,0)</f>
        <v>Venta al por mayor varios</v>
      </c>
      <c r="V561" s="4">
        <v>1001066</v>
      </c>
      <c r="W561" s="4" t="s">
        <v>11236</v>
      </c>
      <c r="X561" s="4" t="s">
        <v>11876</v>
      </c>
      <c r="Y561" s="4" t="s">
        <v>12072</v>
      </c>
      <c r="Z561" s="4" t="s">
        <v>12103</v>
      </c>
      <c r="AA561" s="4" t="s">
        <v>677</v>
      </c>
      <c r="AB561" s="4" t="str">
        <f>VLOOKUP(A561,'REPORTE'!$A$1:$AG$1961,5,0)</f>
        <v>ECUATORIANO(A)</v>
      </c>
      <c r="AC561" s="4" t="str">
        <f>VLOOKUP(A561,'REPORTE'!$A$1:$AG$1961,30,0)</f>
        <v>Primaria</v>
      </c>
      <c r="AD561" s="4" t="str">
        <f>VLOOKUP(A561,'REPORTE'!$A$1:$AG$1961,31,0)</f>
        <v>EL ORO</v>
      </c>
      <c r="AE561" s="4" t="str">
        <f>VLOOKUP(A561,'REPORTE'!$A$1:$AG$1961,32,0)</f>
        <v>MACHALA</v>
      </c>
      <c r="AF561" s="4" t="str">
        <f>VLOOKUP(A561,'REPORTE'!$A$1:$AG$1961,33,0)</f>
        <v>MACHALA</v>
      </c>
      <c r="AG561" s="4" t="str">
        <f>VLOOKUP(AF561,PROVINCIAS!$F$1:$G$1171,2,0)</f>
        <v>URBANA</v>
      </c>
    </row>
    <row r="562" spans="1:33" customFormat="1" hidden="1" x14ac:dyDescent="0.45">
      <c r="A562" s="4">
        <v>1001177</v>
      </c>
      <c r="B562" s="4" t="s">
        <v>10110</v>
      </c>
      <c r="C562" s="7">
        <v>1723029615</v>
      </c>
      <c r="D562" s="8">
        <v>23</v>
      </c>
      <c r="E562" s="4" t="s">
        <v>36</v>
      </c>
      <c r="F562" s="4">
        <v>1002220</v>
      </c>
      <c r="G562" s="4">
        <v>12</v>
      </c>
      <c r="H562" s="4">
        <v>0</v>
      </c>
      <c r="I562" s="4" t="str">
        <f t="shared" si="8"/>
        <v>A1</v>
      </c>
      <c r="J562" s="4" t="s">
        <v>10468</v>
      </c>
      <c r="K562" s="4" t="s">
        <v>10469</v>
      </c>
      <c r="L562" s="9">
        <v>44510</v>
      </c>
      <c r="M562" s="9">
        <v>44887</v>
      </c>
      <c r="N562" s="10" t="s">
        <v>776</v>
      </c>
      <c r="O562" s="4">
        <v>1000</v>
      </c>
      <c r="P562" s="4">
        <v>780.29</v>
      </c>
      <c r="Q562" s="4">
        <v>23</v>
      </c>
      <c r="R562" s="4" t="s">
        <v>10994</v>
      </c>
      <c r="S562" s="4" t="s">
        <v>11037</v>
      </c>
      <c r="T562" s="4" t="str">
        <f>VLOOKUP(A562,'REPORTE'!$A$1:$AG$1961,19,0)</f>
        <v>Venta al por mayor de carne y productos cárnicos (incluidas las aves de corral).</v>
      </c>
      <c r="U562" s="4" t="str">
        <f>VLOOKUP(A562,'REPORTE'!$A$1:$AG$1961,20,0)</f>
        <v>Venta al por mayor varios</v>
      </c>
      <c r="V562" s="4">
        <v>1001255</v>
      </c>
      <c r="W562" s="4" t="s">
        <v>11185</v>
      </c>
      <c r="X562" s="4" t="s">
        <v>11992</v>
      </c>
      <c r="Y562" s="4" t="s">
        <v>12072</v>
      </c>
      <c r="Z562" s="4" t="s">
        <v>12351</v>
      </c>
      <c r="AA562" s="4" t="s">
        <v>677</v>
      </c>
      <c r="AB562" s="4" t="str">
        <f>VLOOKUP(A562,'REPORTE'!$A$1:$AG$1961,5,0)</f>
        <v>ECUATORIANO(A)</v>
      </c>
      <c r="AC562" s="4" t="str">
        <f>VLOOKUP(A562,'REPORTE'!$A$1:$AG$1961,30,0)</f>
        <v>Secundaria</v>
      </c>
      <c r="AD562" s="4" t="str">
        <f>VLOOKUP(A562,'REPORTE'!$A$1:$AG$1961,31,0)</f>
        <v>PICHINCHA</v>
      </c>
      <c r="AE562" s="4" t="str">
        <f>VLOOKUP(A562,'REPORTE'!$A$1:$AG$1961,32,0)</f>
        <v>QUITO</v>
      </c>
      <c r="AF562" s="4" t="str">
        <f>VLOOKUP(A562,'REPORTE'!$A$1:$AG$1961,33,0)</f>
        <v>COTOCOLLAO</v>
      </c>
      <c r="AG562" s="4" t="str">
        <f>VLOOKUP(AF562,PROVINCIAS!$F$1:$G$1171,2,0)</f>
        <v>URBANA</v>
      </c>
    </row>
    <row r="563" spans="1:33" customFormat="1" hidden="1" x14ac:dyDescent="0.45">
      <c r="A563" s="4">
        <v>1000988</v>
      </c>
      <c r="B563" s="4" t="s">
        <v>10111</v>
      </c>
      <c r="C563" s="7">
        <v>602583494</v>
      </c>
      <c r="D563" s="8">
        <v>44</v>
      </c>
      <c r="E563" s="4" t="s">
        <v>36</v>
      </c>
      <c r="F563" s="4">
        <v>1002229</v>
      </c>
      <c r="G563" s="4">
        <v>12</v>
      </c>
      <c r="H563" s="4">
        <v>0</v>
      </c>
      <c r="I563" s="4" t="str">
        <f t="shared" si="8"/>
        <v>A1</v>
      </c>
      <c r="J563" s="4" t="s">
        <v>10468</v>
      </c>
      <c r="K563" s="4" t="s">
        <v>10469</v>
      </c>
      <c r="L563" s="9">
        <v>44511</v>
      </c>
      <c r="M563" s="9">
        <v>44876</v>
      </c>
      <c r="N563" s="10" t="s">
        <v>776</v>
      </c>
      <c r="O563" s="4">
        <v>770</v>
      </c>
      <c r="P563" s="4">
        <v>594.66</v>
      </c>
      <c r="Q563" s="4">
        <v>23</v>
      </c>
      <c r="R563" s="4" t="s">
        <v>10994</v>
      </c>
      <c r="S563" s="4" t="s">
        <v>11088</v>
      </c>
      <c r="T563" s="4" t="str">
        <f>VLOOKUP(A563,'REPORTE'!$A$1:$AG$1961,19,0)</f>
        <v>Empleado Privado</v>
      </c>
      <c r="U563" s="4" t="str">
        <f>VLOOKUP(A563,'REPORTE'!$A$1:$AG$1961,20,0)</f>
        <v>Empleado Privado</v>
      </c>
      <c r="V563" s="4">
        <v>1001057</v>
      </c>
      <c r="W563" s="4" t="s">
        <v>11309</v>
      </c>
      <c r="X563" s="4" t="s">
        <v>11993</v>
      </c>
      <c r="Y563" s="4" t="s">
        <v>12072</v>
      </c>
      <c r="Z563" s="4" t="s">
        <v>12147</v>
      </c>
      <c r="AA563" s="4" t="s">
        <v>4384</v>
      </c>
      <c r="AB563" s="4" t="str">
        <f>VLOOKUP(A563,'REPORTE'!$A$1:$AG$1961,5,0)</f>
        <v>ECUATORIANO(A)</v>
      </c>
      <c r="AC563" s="4" t="str">
        <f>VLOOKUP(A563,'REPORTE'!$A$1:$AG$1961,30,0)</f>
        <v>Ninguna</v>
      </c>
      <c r="AD563" s="4" t="str">
        <f>VLOOKUP(A563,'REPORTE'!$A$1:$AG$1961,31,0)</f>
        <v>CHIMBORAZO</v>
      </c>
      <c r="AE563" s="4" t="str">
        <f>VLOOKUP(A563,'REPORTE'!$A$1:$AG$1961,32,0)</f>
        <v>RIOBAMBA</v>
      </c>
      <c r="AF563" s="4" t="str">
        <f>VLOOKUP(A563,'REPORTE'!$A$1:$AG$1961,33,0)</f>
        <v>LIZARZABURU</v>
      </c>
      <c r="AG563" s="4" t="str">
        <f>VLOOKUP(AF563,PROVINCIAS!$F$1:$G$1171,2,0)</f>
        <v>URBANA</v>
      </c>
    </row>
    <row r="564" spans="1:33" customFormat="1" hidden="1" x14ac:dyDescent="0.45">
      <c r="A564" s="4">
        <v>1000989</v>
      </c>
      <c r="B564" s="4" t="s">
        <v>10112</v>
      </c>
      <c r="C564" s="7">
        <v>1102897582</v>
      </c>
      <c r="D564" s="8">
        <v>52</v>
      </c>
      <c r="E564" s="4" t="s">
        <v>36</v>
      </c>
      <c r="F564" s="4">
        <v>1002228</v>
      </c>
      <c r="G564" s="4">
        <v>15</v>
      </c>
      <c r="H564" s="4">
        <v>0</v>
      </c>
      <c r="I564" s="4" t="str">
        <f t="shared" si="8"/>
        <v>A1</v>
      </c>
      <c r="J564" s="4" t="s">
        <v>10468</v>
      </c>
      <c r="K564" s="4" t="s">
        <v>10469</v>
      </c>
      <c r="L564" s="9">
        <v>44511</v>
      </c>
      <c r="M564" s="9">
        <v>44977</v>
      </c>
      <c r="N564" s="10" t="s">
        <v>776</v>
      </c>
      <c r="O564" s="4">
        <v>3700</v>
      </c>
      <c r="P564" s="4">
        <v>3061.27</v>
      </c>
      <c r="Q564" s="4">
        <v>21.5</v>
      </c>
      <c r="R564" s="4" t="s">
        <v>10994</v>
      </c>
      <c r="S564" s="4" t="s">
        <v>11096</v>
      </c>
      <c r="T564" s="4" t="str">
        <f>VLOOKUP(A564,'REPORTE'!$A$1:$AG$1961,19,0)</f>
        <v>Venta al por menor de telas, lanas y otros hilados para tejer, artí­culos de mercerí­a (agujas e hilo de coser) en establecimientos especializados.</v>
      </c>
      <c r="U564" s="4" t="str">
        <f>VLOOKUP(A564,'REPORTE'!$A$1:$AG$1961,20,0)</f>
        <v>Venta al por menor varios</v>
      </c>
      <c r="V564" s="4">
        <v>1001058</v>
      </c>
      <c r="W564" s="4" t="s">
        <v>11675</v>
      </c>
      <c r="X564" s="4" t="s">
        <v>11994</v>
      </c>
      <c r="Y564" s="4" t="s">
        <v>12072</v>
      </c>
      <c r="Z564" s="4" t="s">
        <v>12352</v>
      </c>
      <c r="AA564" s="4" t="s">
        <v>677</v>
      </c>
      <c r="AB564" s="4" t="str">
        <f>VLOOKUP(A564,'REPORTE'!$A$1:$AG$1961,5,0)</f>
        <v>ECUATORIANO(A) INDIGENA</v>
      </c>
      <c r="AC564" s="4" t="str">
        <f>VLOOKUP(A564,'REPORTE'!$A$1:$AG$1961,30,0)</f>
        <v>Secundaria</v>
      </c>
      <c r="AD564" s="4" t="str">
        <f>VLOOKUP(A564,'REPORTE'!$A$1:$AG$1961,31,0)</f>
        <v>LOJA</v>
      </c>
      <c r="AE564" s="4" t="str">
        <f>VLOOKUP(A564,'REPORTE'!$A$1:$AG$1961,32,0)</f>
        <v>PALTAS</v>
      </c>
      <c r="AF564" s="4" t="str">
        <f>VLOOKUP(A564,'REPORTE'!$A$1:$AG$1961,33,0)</f>
        <v>CATACOCHA</v>
      </c>
      <c r="AG564" s="4" t="str">
        <f>VLOOKUP(AF564,PROVINCIAS!$F$1:$G$1171,2,0)</f>
        <v>URBANA</v>
      </c>
    </row>
    <row r="565" spans="1:33" customFormat="1" hidden="1" x14ac:dyDescent="0.45">
      <c r="A565" s="4">
        <v>1001467</v>
      </c>
      <c r="B565" s="4" t="s">
        <v>9978</v>
      </c>
      <c r="C565" s="7">
        <v>602637480</v>
      </c>
      <c r="D565" s="8">
        <v>45</v>
      </c>
      <c r="E565" s="4" t="s">
        <v>36</v>
      </c>
      <c r="F565" s="4">
        <v>1002226</v>
      </c>
      <c r="G565" s="4">
        <v>24</v>
      </c>
      <c r="H565" s="4">
        <v>9</v>
      </c>
      <c r="I565" s="4" t="str">
        <f t="shared" si="8"/>
        <v>A2</v>
      </c>
      <c r="J565" s="4" t="s">
        <v>10468</v>
      </c>
      <c r="K565" s="4" t="s">
        <v>10469</v>
      </c>
      <c r="L565" s="9">
        <v>44511</v>
      </c>
      <c r="M565" s="9">
        <v>45250</v>
      </c>
      <c r="N565" s="9">
        <v>44612</v>
      </c>
      <c r="O565" s="4">
        <v>6000</v>
      </c>
      <c r="P565" s="4">
        <v>5482.08</v>
      </c>
      <c r="Q565" s="4">
        <v>21.5</v>
      </c>
      <c r="R565" s="4" t="s">
        <v>10995</v>
      </c>
      <c r="S565" s="4" t="s">
        <v>348</v>
      </c>
      <c r="T565" s="4" t="str">
        <f>VLOOKUP(A565,'REPORTE'!$A$1:$AG$1961,19,0)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65" s="4" t="str">
        <f>VLOOKUP(A565,'REPORTE'!$A$1:$AG$1961,20,0)</f>
        <v>Actividades Turísticas</v>
      </c>
      <c r="V565" s="4">
        <v>1001550</v>
      </c>
      <c r="W565" s="4" t="s">
        <v>11604</v>
      </c>
      <c r="X565" s="4" t="s">
        <v>11899</v>
      </c>
      <c r="Y565" s="4" t="s">
        <v>12072</v>
      </c>
      <c r="Z565" s="4" t="s">
        <v>12087</v>
      </c>
      <c r="AA565" s="4" t="s">
        <v>677</v>
      </c>
      <c r="AB565" s="4" t="str">
        <f>VLOOKUP(A565,'REPORTE'!$A$1:$AG$1961,5,0)</f>
        <v>ECUATORIANO(A)</v>
      </c>
      <c r="AC565" s="4" t="str">
        <f>VLOOKUP(A565,'REPORTE'!$A$1:$AG$1961,30,0)</f>
        <v>Primaria</v>
      </c>
      <c r="AD565" s="4" t="str">
        <f>VLOOKUP(A565,'REPORTE'!$A$1:$AG$1961,31,0)</f>
        <v>CHIMBORAZO</v>
      </c>
      <c r="AE565" s="4" t="str">
        <f>VLOOKUP(A565,'REPORTE'!$A$1:$AG$1961,32,0)</f>
        <v>RIOBAMBA</v>
      </c>
      <c r="AF565" s="4" t="str">
        <f>VLOOKUP(A565,'REPORTE'!$A$1:$AG$1961,33,0)</f>
        <v>YARUQUIES</v>
      </c>
      <c r="AG565" s="4" t="str">
        <f>VLOOKUP(AF565,PROVINCIAS!$F$1:$G$1171,2,0)</f>
        <v>URBANA</v>
      </c>
    </row>
    <row r="566" spans="1:33" customFormat="1" hidden="1" x14ac:dyDescent="0.45">
      <c r="A566" s="4">
        <v>1001503</v>
      </c>
      <c r="B566" s="4" t="s">
        <v>10113</v>
      </c>
      <c r="C566" s="7">
        <v>1753100674</v>
      </c>
      <c r="D566" s="8">
        <v>25</v>
      </c>
      <c r="E566" s="4" t="s">
        <v>36</v>
      </c>
      <c r="F566" s="4">
        <v>1002231</v>
      </c>
      <c r="G566" s="4">
        <v>20</v>
      </c>
      <c r="H566" s="4">
        <v>4</v>
      </c>
      <c r="I566" s="4" t="str">
        <f t="shared" si="8"/>
        <v>A1</v>
      </c>
      <c r="J566" s="4" t="s">
        <v>10468</v>
      </c>
      <c r="K566" s="4" t="s">
        <v>10469</v>
      </c>
      <c r="L566" s="9">
        <v>44511</v>
      </c>
      <c r="M566" s="9">
        <v>45132</v>
      </c>
      <c r="N566" s="9">
        <v>44617</v>
      </c>
      <c r="O566" s="4">
        <v>2000</v>
      </c>
      <c r="P566" s="4">
        <v>1852.1</v>
      </c>
      <c r="Q566" s="4">
        <v>23</v>
      </c>
      <c r="R566" s="4" t="s">
        <v>10995</v>
      </c>
      <c r="S566" s="4" t="s">
        <v>11057</v>
      </c>
      <c r="T566" s="4" t="str">
        <f>VLOOKUP(A566,'REPORTE'!$A$1:$AG$1961,19,0)</f>
        <v>Otras actividades de contabilidad, tenedurí­a de libros y auditoria; consultorí­a fiscal (procesamiento de nómina, etcétera).</v>
      </c>
      <c r="U566" s="4" t="str">
        <f>VLOOKUP(A566,'REPORTE'!$A$1:$AG$1961,20,0)</f>
        <v>Otras actividades y cultivos</v>
      </c>
      <c r="V566" s="4">
        <v>1001597</v>
      </c>
      <c r="W566" s="4" t="s">
        <v>11310</v>
      </c>
      <c r="X566" s="4" t="s">
        <v>11995</v>
      </c>
      <c r="Y566" s="4" t="s">
        <v>12072</v>
      </c>
      <c r="Z566" s="4" t="s">
        <v>12100</v>
      </c>
      <c r="AA566" s="4" t="s">
        <v>677</v>
      </c>
      <c r="AB566" s="4" t="str">
        <f>VLOOKUP(A566,'REPORTE'!$A$1:$AG$1961,5,0)</f>
        <v>ECUATORIANO(A)</v>
      </c>
      <c r="AC566" s="4" t="str">
        <f>VLOOKUP(A566,'REPORTE'!$A$1:$AG$1961,30,0)</f>
        <v>Ninguna</v>
      </c>
      <c r="AD566" s="4" t="str">
        <f>VLOOKUP(A566,'REPORTE'!$A$1:$AG$1961,31,0)</f>
        <v>PICHINCHA</v>
      </c>
      <c r="AE566" s="4" t="str">
        <f>VLOOKUP(A566,'REPORTE'!$A$1:$AG$1961,32,0)</f>
        <v>QUITO</v>
      </c>
      <c r="AF566" s="4" t="str">
        <f>VLOOKUP(A566,'REPORTE'!$A$1:$AG$1961,33,0)</f>
        <v>LA MAGDALENA</v>
      </c>
      <c r="AG566" s="4" t="str">
        <f>VLOOKUP(AF566,PROVINCIAS!$F$1:$G$1171,2,0)</f>
        <v>URBANA</v>
      </c>
    </row>
    <row r="567" spans="1:33" customFormat="1" hidden="1" x14ac:dyDescent="0.45">
      <c r="A567" s="4">
        <v>1001617</v>
      </c>
      <c r="B567" s="4" t="s">
        <v>10114</v>
      </c>
      <c r="C567" s="7">
        <v>604168427</v>
      </c>
      <c r="D567" s="8">
        <v>39</v>
      </c>
      <c r="E567" s="4" t="s">
        <v>36</v>
      </c>
      <c r="F567" s="4">
        <v>1002230</v>
      </c>
      <c r="G567" s="4">
        <v>18</v>
      </c>
      <c r="H567" s="4">
        <v>9</v>
      </c>
      <c r="I567" s="4" t="str">
        <f t="shared" si="8"/>
        <v>A2</v>
      </c>
      <c r="J567" s="4" t="s">
        <v>10468</v>
      </c>
      <c r="K567" s="4" t="s">
        <v>10469</v>
      </c>
      <c r="L567" s="9">
        <v>44511</v>
      </c>
      <c r="M567" s="9">
        <v>45066</v>
      </c>
      <c r="N567" s="9">
        <v>44612</v>
      </c>
      <c r="O567" s="4">
        <v>3000</v>
      </c>
      <c r="P567" s="4">
        <v>2730.21</v>
      </c>
      <c r="Q567" s="4">
        <v>21.5</v>
      </c>
      <c r="R567" s="4" t="s">
        <v>10995</v>
      </c>
      <c r="S567" s="4" t="s">
        <v>11484</v>
      </c>
      <c r="T567" s="4" t="str">
        <f>VLOOKUP(A567,'REPORTE'!$A$1:$AG$1961,19,0)</f>
        <v>Fabricación de componentes estructurales y materiales prefabricados para obras de construcción o de ingenierí­a civil de hormigón, cemento, piedra artificial o yeso: losetas, losas, baldosas, ladrillos, bloques, planchas, paneles, láminas, tableros, caños, tubos, postes, etcétera.</v>
      </c>
      <c r="U567" s="4" t="str">
        <f>VLOOKUP(A567,'REPORTE'!$A$1:$AG$1961,20,0)</f>
        <v>Fabricación de máquinaria y equipos</v>
      </c>
      <c r="V567" s="4">
        <v>1001720</v>
      </c>
      <c r="W567" s="4" t="s">
        <v>11537</v>
      </c>
      <c r="X567" s="4" t="s">
        <v>11996</v>
      </c>
      <c r="Y567" s="4" t="s">
        <v>12072</v>
      </c>
      <c r="Z567" s="4" t="s">
        <v>12093</v>
      </c>
      <c r="AA567" s="4" t="s">
        <v>677</v>
      </c>
      <c r="AB567" s="4" t="str">
        <f>VLOOKUP(A567,'REPORTE'!$A$1:$AG$1961,5,0)</f>
        <v>ECUATORIANO(A)</v>
      </c>
      <c r="AC567" s="4" t="str">
        <f>VLOOKUP(A567,'REPORTE'!$A$1:$AG$1961,30,0)</f>
        <v>Primaria</v>
      </c>
      <c r="AD567" s="4" t="str">
        <f>VLOOKUP(A567,'REPORTE'!$A$1:$AG$1961,31,0)</f>
        <v>COTOPAXI</v>
      </c>
      <c r="AE567" s="4" t="str">
        <f>VLOOKUP(A567,'REPORTE'!$A$1:$AG$1961,32,0)</f>
        <v>LATACUNGA</v>
      </c>
      <c r="AF567" s="4" t="str">
        <f>VLOOKUP(A567,'REPORTE'!$A$1:$AG$1961,33,0)</f>
        <v>LA MATRIZ</v>
      </c>
      <c r="AG567" s="4" t="str">
        <f>VLOOKUP(AF567,PROVINCIAS!$F$1:$G$1171,2,0)</f>
        <v>URBANA</v>
      </c>
    </row>
    <row r="568" spans="1:33" customFormat="1" hidden="1" x14ac:dyDescent="0.45">
      <c r="A568" s="4">
        <v>1001582</v>
      </c>
      <c r="B568" s="4" t="s">
        <v>10115</v>
      </c>
      <c r="C568" s="7">
        <v>1722827506</v>
      </c>
      <c r="D568" s="8">
        <v>24</v>
      </c>
      <c r="E568" s="4" t="s">
        <v>59</v>
      </c>
      <c r="F568" s="4">
        <v>1002236</v>
      </c>
      <c r="G568" s="4">
        <v>8</v>
      </c>
      <c r="H568" s="4">
        <v>0</v>
      </c>
      <c r="I568" s="4" t="str">
        <f t="shared" si="8"/>
        <v>A1</v>
      </c>
      <c r="J568" s="4" t="s">
        <v>10468</v>
      </c>
      <c r="K568" s="4" t="s">
        <v>10469</v>
      </c>
      <c r="L568" s="9">
        <v>44512</v>
      </c>
      <c r="M568" s="9">
        <v>44774</v>
      </c>
      <c r="N568" s="10" t="s">
        <v>776</v>
      </c>
      <c r="O568" s="4">
        <v>1000</v>
      </c>
      <c r="P568" s="4">
        <v>777.63</v>
      </c>
      <c r="Q568" s="4">
        <v>23</v>
      </c>
      <c r="R568" s="4" t="s">
        <v>10994</v>
      </c>
      <c r="S568" s="4" t="s">
        <v>11009</v>
      </c>
      <c r="T568" s="4" t="str">
        <f>VLOOKUP(A568,'REPORTE'!$A$1:$AG$1961,19,0)</f>
        <v>Restaurantes de comida rápida, puestos de refrigerio y establecimientos que ofrecen comida para llevar, reparto de pizza, etcétera; heladerí­as, fuentes de soda, etcétera.</v>
      </c>
      <c r="U568" s="4" t="str">
        <f>VLOOKUP(A568,'REPORTE'!$A$1:$AG$1961,20,0)</f>
        <v>Restaurantes</v>
      </c>
      <c r="V568" s="4">
        <v>1001685</v>
      </c>
      <c r="W568" s="4" t="s">
        <v>11311</v>
      </c>
      <c r="X568" s="4" t="s">
        <v>11886</v>
      </c>
      <c r="Y568" s="4" t="s">
        <v>12072</v>
      </c>
      <c r="Z568" s="4" t="s">
        <v>12353</v>
      </c>
      <c r="AA568" s="4" t="s">
        <v>677</v>
      </c>
      <c r="AB568" s="4" t="str">
        <f>VLOOKUP(A568,'REPORTE'!$A$1:$AG$1961,5,0)</f>
        <v>ECUATORIANO(A)</v>
      </c>
      <c r="AC568" s="4" t="str">
        <f>VLOOKUP(A568,'REPORTE'!$A$1:$AG$1961,30,0)</f>
        <v>Primaria</v>
      </c>
      <c r="AD568" s="4" t="str">
        <f>VLOOKUP(A568,'REPORTE'!$A$1:$AG$1961,31,0)</f>
        <v>PICHINCHA</v>
      </c>
      <c r="AE568" s="4" t="str">
        <f>VLOOKUP(A568,'REPORTE'!$A$1:$AG$1961,32,0)</f>
        <v>QUITO</v>
      </c>
      <c r="AF568" s="4" t="str">
        <f>VLOOKUP(A568,'REPORTE'!$A$1:$AG$1961,33,0)</f>
        <v>COTOCOLLAO</v>
      </c>
      <c r="AG568" s="4" t="str">
        <f>VLOOKUP(AF568,PROVINCIAS!$F$1:$G$1171,2,0)</f>
        <v>URBANA</v>
      </c>
    </row>
    <row r="569" spans="1:33" customFormat="1" hidden="1" x14ac:dyDescent="0.45">
      <c r="A569" s="4">
        <v>1001622</v>
      </c>
      <c r="B569" s="4" t="s">
        <v>10116</v>
      </c>
      <c r="C569" s="7">
        <v>603533118</v>
      </c>
      <c r="D569" s="8">
        <v>41</v>
      </c>
      <c r="E569" s="4" t="s">
        <v>36</v>
      </c>
      <c r="F569" s="4">
        <v>1002237</v>
      </c>
      <c r="G569" s="4">
        <v>12</v>
      </c>
      <c r="H569" s="4">
        <v>0</v>
      </c>
      <c r="I569" s="4" t="str">
        <f t="shared" si="8"/>
        <v>A1</v>
      </c>
      <c r="J569" s="4" t="s">
        <v>10468</v>
      </c>
      <c r="K569" s="4" t="s">
        <v>10469</v>
      </c>
      <c r="L569" s="9">
        <v>44512</v>
      </c>
      <c r="M569" s="9">
        <v>44880</v>
      </c>
      <c r="N569" s="10" t="s">
        <v>776</v>
      </c>
      <c r="O569" s="4">
        <v>2000</v>
      </c>
      <c r="P569" s="4">
        <v>1548.16</v>
      </c>
      <c r="Q569" s="4">
        <v>23</v>
      </c>
      <c r="R569" s="4" t="s">
        <v>10994</v>
      </c>
      <c r="S569" s="4" t="s">
        <v>11060</v>
      </c>
      <c r="T569" s="4" t="str">
        <f>VLOOKUP(A569,'REPORTE'!$A$1:$AG$1961,19,0)</f>
        <v>Actividades de agentes y corredores de seguros (intermediarios de seguros) que venden, negocian u ofertan contratos de anualidades y pólizas de seguros y reaseguros.</v>
      </c>
      <c r="U569" s="4" t="str">
        <f>VLOOKUP(A569,'REPORTE'!$A$1:$AG$1961,20,0)</f>
        <v xml:space="preserve">Actividades de agentes inmobiliarios neutrales, corredores de seguros, energía électica </v>
      </c>
      <c r="V569" s="4">
        <v>1001725</v>
      </c>
      <c r="W569" s="4" t="s">
        <v>11190</v>
      </c>
      <c r="X569" s="4" t="s">
        <v>11997</v>
      </c>
      <c r="Y569" s="4" t="s">
        <v>12072</v>
      </c>
      <c r="Z569" s="4" t="s">
        <v>12354</v>
      </c>
      <c r="AA569" s="4" t="s">
        <v>4384</v>
      </c>
      <c r="AB569" s="4" t="str">
        <f>VLOOKUP(A569,'REPORTE'!$A$1:$AG$1961,5,0)</f>
        <v>ECUATORIANO(A) INDIGENA</v>
      </c>
      <c r="AC569" s="4" t="str">
        <f>VLOOKUP(A569,'REPORTE'!$A$1:$AG$1961,30,0)</f>
        <v>Primaria</v>
      </c>
      <c r="AD569" s="4" t="str">
        <f>VLOOKUP(A569,'REPORTE'!$A$1:$AG$1961,31,0)</f>
        <v>CHIMBORAZO</v>
      </c>
      <c r="AE569" s="4" t="str">
        <f>VLOOKUP(A569,'REPORTE'!$A$1:$AG$1961,32,0)</f>
        <v>GUAMOTE</v>
      </c>
      <c r="AF569" s="4" t="str">
        <f>VLOOKUP(A569,'REPORTE'!$A$1:$AG$1961,33,0)</f>
        <v>GUAMOTE</v>
      </c>
      <c r="AG569" s="4" t="str">
        <f>VLOOKUP(AF569,PROVINCIAS!$F$1:$G$1171,2,0)</f>
        <v>URBANA</v>
      </c>
    </row>
    <row r="570" spans="1:33" customFormat="1" hidden="1" x14ac:dyDescent="0.45">
      <c r="A570" s="4">
        <v>1001150</v>
      </c>
      <c r="B570" s="4" t="s">
        <v>10117</v>
      </c>
      <c r="C570" s="7">
        <v>502841166</v>
      </c>
      <c r="D570" s="8">
        <v>31</v>
      </c>
      <c r="E570" s="4" t="s">
        <v>36</v>
      </c>
      <c r="F570" s="4">
        <v>1002240</v>
      </c>
      <c r="G570" s="4">
        <v>36</v>
      </c>
      <c r="H570" s="4">
        <v>0</v>
      </c>
      <c r="I570" s="4" t="str">
        <f t="shared" si="8"/>
        <v>A1</v>
      </c>
      <c r="J570" s="4" t="s">
        <v>10468</v>
      </c>
      <c r="K570" s="4" t="s">
        <v>10469</v>
      </c>
      <c r="L570" s="9">
        <v>44513</v>
      </c>
      <c r="M570" s="9">
        <v>45621</v>
      </c>
      <c r="N570" s="10" t="s">
        <v>776</v>
      </c>
      <c r="O570" s="4">
        <v>5000</v>
      </c>
      <c r="P570" s="4">
        <v>4737.6400000000003</v>
      </c>
      <c r="Q570" s="4">
        <v>21.5</v>
      </c>
      <c r="R570" s="4" t="s">
        <v>10994</v>
      </c>
      <c r="S570" s="4" t="s">
        <v>348</v>
      </c>
      <c r="T570" s="4" t="str">
        <f>VLOOKUP(A570,'REPORTE'!$A$1:$AG$1961,19,0)</f>
        <v>Venta al por menor de huevos en establecimientos especializados.</v>
      </c>
      <c r="U570" s="4" t="str">
        <f>VLOOKUP(A570,'REPORTE'!$A$1:$AG$1961,20,0)</f>
        <v>Venta al por menor varios</v>
      </c>
      <c r="V570" s="4">
        <v>1001229</v>
      </c>
      <c r="W570" s="4" t="s">
        <v>11530</v>
      </c>
      <c r="X570" s="4" t="s">
        <v>11836</v>
      </c>
      <c r="Y570" s="4" t="s">
        <v>12072</v>
      </c>
      <c r="Z570" s="4" t="s">
        <v>12355</v>
      </c>
      <c r="AA570" s="4" t="s">
        <v>677</v>
      </c>
      <c r="AB570" s="4" t="str">
        <f>VLOOKUP(A570,'REPORTE'!$A$1:$AG$1961,5,0)</f>
        <v>ECUATORIANO(A) INDIGENA</v>
      </c>
      <c r="AC570" s="4" t="str">
        <f>VLOOKUP(A570,'REPORTE'!$A$1:$AG$1961,30,0)</f>
        <v>Primaria</v>
      </c>
      <c r="AD570" s="4" t="str">
        <f>VLOOKUP(A570,'REPORTE'!$A$1:$AG$1961,31,0)</f>
        <v>COTOPAXI</v>
      </c>
      <c r="AE570" s="4" t="str">
        <f>VLOOKUP(A570,'REPORTE'!$A$1:$AG$1961,32,0)</f>
        <v>PUJILI</v>
      </c>
      <c r="AF570" s="4" t="str">
        <f>VLOOKUP(A570,'REPORTE'!$A$1:$AG$1961,33,0)</f>
        <v>GUANGAJE</v>
      </c>
      <c r="AG570" s="4" t="str">
        <f>VLOOKUP(AF570,PROVINCIAS!$F$1:$G$1171,2,0)</f>
        <v>RURAL</v>
      </c>
    </row>
    <row r="571" spans="1:33" customFormat="1" hidden="1" x14ac:dyDescent="0.45">
      <c r="A571" s="4">
        <v>1001607</v>
      </c>
      <c r="B571" s="4" t="s">
        <v>10118</v>
      </c>
      <c r="C571" s="7">
        <v>1720305679</v>
      </c>
      <c r="D571" s="8">
        <v>36</v>
      </c>
      <c r="E571" s="4" t="s">
        <v>36</v>
      </c>
      <c r="F571" s="4">
        <v>1002239</v>
      </c>
      <c r="G571" s="4">
        <v>36</v>
      </c>
      <c r="H571" s="4">
        <v>0</v>
      </c>
      <c r="I571" s="4" t="str">
        <f t="shared" si="8"/>
        <v>A1</v>
      </c>
      <c r="J571" s="4" t="s">
        <v>10468</v>
      </c>
      <c r="K571" s="4" t="s">
        <v>10469</v>
      </c>
      <c r="L571" s="9">
        <v>44513</v>
      </c>
      <c r="M571" s="9">
        <v>45631</v>
      </c>
      <c r="N571" s="10" t="s">
        <v>776</v>
      </c>
      <c r="O571" s="4">
        <v>5000</v>
      </c>
      <c r="P571" s="4">
        <v>4844.4799999999996</v>
      </c>
      <c r="Q571" s="4">
        <v>17.5</v>
      </c>
      <c r="R571" s="4" t="s">
        <v>10994</v>
      </c>
      <c r="S571" s="4" t="s">
        <v>11485</v>
      </c>
      <c r="T571" s="4" t="str">
        <f>VLOOKUP(A571,'REPORTE'!$A$1:$AG$1961,19,0)</f>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v>
      </c>
      <c r="U571" s="4" t="str">
        <f>VLOOKUP(A571,'REPORTE'!$A$1:$AG$1961,20,0)</f>
        <v>Servicios Varios</v>
      </c>
      <c r="V571" s="4">
        <v>1001710</v>
      </c>
      <c r="W571" s="4" t="s">
        <v>11542</v>
      </c>
      <c r="X571" s="4" t="s">
        <v>11998</v>
      </c>
      <c r="Y571" s="4" t="s">
        <v>12072</v>
      </c>
      <c r="Z571" s="4" t="s">
        <v>12356</v>
      </c>
      <c r="AA571" s="4" t="s">
        <v>677</v>
      </c>
      <c r="AB571" s="4" t="str">
        <f>VLOOKUP(A571,'REPORTE'!$A$1:$AG$1961,5,0)</f>
        <v>ECUATORIANO(A)</v>
      </c>
      <c r="AC571" s="4" t="str">
        <f>VLOOKUP(A571,'REPORTE'!$A$1:$AG$1961,30,0)</f>
        <v>Secundaria</v>
      </c>
      <c r="AD571" s="4" t="str">
        <f>VLOOKUP(A571,'REPORTE'!$A$1:$AG$1961,31,0)</f>
        <v>PICHINCHA</v>
      </c>
      <c r="AE571" s="4" t="str">
        <f>VLOOKUP(A571,'REPORTE'!$A$1:$AG$1961,32,0)</f>
        <v>QUITO</v>
      </c>
      <c r="AF571" s="4" t="str">
        <f>VLOOKUP(A571,'REPORTE'!$A$1:$AG$1961,33,0)</f>
        <v>CENTRO HISTORICO</v>
      </c>
      <c r="AG571" s="4" t="str">
        <f>VLOOKUP(AF571,PROVINCIAS!$F$1:$G$1171,2,0)</f>
        <v>URBANA</v>
      </c>
    </row>
    <row r="572" spans="1:33" customFormat="1" hidden="1" x14ac:dyDescent="0.45">
      <c r="A572" s="4">
        <v>1001607</v>
      </c>
      <c r="B572" s="4" t="s">
        <v>10118</v>
      </c>
      <c r="C572" s="7">
        <v>1720305679</v>
      </c>
      <c r="D572" s="8">
        <v>36</v>
      </c>
      <c r="E572" s="4" t="s">
        <v>36</v>
      </c>
      <c r="F572" s="4">
        <v>1002238</v>
      </c>
      <c r="G572" s="4">
        <v>36</v>
      </c>
      <c r="H572" s="4">
        <v>0</v>
      </c>
      <c r="I572" s="4" t="str">
        <f t="shared" si="8"/>
        <v>A1</v>
      </c>
      <c r="J572" s="4" t="s">
        <v>10468</v>
      </c>
      <c r="K572" s="4" t="s">
        <v>10469</v>
      </c>
      <c r="L572" s="9">
        <v>44513</v>
      </c>
      <c r="M572" s="9">
        <v>45631</v>
      </c>
      <c r="N572" s="10" t="s">
        <v>776</v>
      </c>
      <c r="O572" s="4">
        <v>5600</v>
      </c>
      <c r="P572" s="4">
        <v>5436.68</v>
      </c>
      <c r="Q572" s="4">
        <v>18.989999999999998</v>
      </c>
      <c r="R572" s="4" t="s">
        <v>10994</v>
      </c>
      <c r="S572" s="4" t="s">
        <v>11486</v>
      </c>
      <c r="T572" s="4" t="str">
        <f>VLOOKUP(A572,'REPORTE'!$A$1:$AG$1961,19,0)</f>
        <v>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v>
      </c>
      <c r="U572" s="4" t="str">
        <f>VLOOKUP(A572,'REPORTE'!$A$1:$AG$1961,20,0)</f>
        <v>Servicios Varios</v>
      </c>
      <c r="V572" s="4">
        <v>1001710</v>
      </c>
      <c r="W572" s="4" t="s">
        <v>11676</v>
      </c>
      <c r="X572" s="4" t="s">
        <v>11998</v>
      </c>
      <c r="Y572" s="4" t="s">
        <v>12072</v>
      </c>
      <c r="Z572" s="4" t="s">
        <v>12356</v>
      </c>
      <c r="AA572" s="4" t="s">
        <v>677</v>
      </c>
      <c r="AB572" s="4" t="str">
        <f>VLOOKUP(A572,'REPORTE'!$A$1:$AG$1961,5,0)</f>
        <v>ECUATORIANO(A)</v>
      </c>
      <c r="AC572" s="4" t="str">
        <f>VLOOKUP(A572,'REPORTE'!$A$1:$AG$1961,30,0)</f>
        <v>Secundaria</v>
      </c>
      <c r="AD572" s="4" t="str">
        <f>VLOOKUP(A572,'REPORTE'!$A$1:$AG$1961,31,0)</f>
        <v>PICHINCHA</v>
      </c>
      <c r="AE572" s="4" t="str">
        <f>VLOOKUP(A572,'REPORTE'!$A$1:$AG$1961,32,0)</f>
        <v>QUITO</v>
      </c>
      <c r="AF572" s="4" t="str">
        <f>VLOOKUP(A572,'REPORTE'!$A$1:$AG$1961,33,0)</f>
        <v>CENTRO HISTORICO</v>
      </c>
      <c r="AG572" s="4" t="str">
        <f>VLOOKUP(AF572,PROVINCIAS!$F$1:$G$1171,2,0)</f>
        <v>URBANA</v>
      </c>
    </row>
    <row r="573" spans="1:33" customFormat="1" hidden="1" x14ac:dyDescent="0.45">
      <c r="A573" s="4">
        <v>1000943</v>
      </c>
      <c r="B573" s="4" t="s">
        <v>10119</v>
      </c>
      <c r="C573" s="7">
        <v>1715363972</v>
      </c>
      <c r="D573" s="8">
        <v>42</v>
      </c>
      <c r="E573" s="4" t="s">
        <v>59</v>
      </c>
      <c r="F573" s="4">
        <v>1002245</v>
      </c>
      <c r="G573" s="4">
        <v>36</v>
      </c>
      <c r="H573" s="4">
        <v>4</v>
      </c>
      <c r="I573" s="4" t="str">
        <f t="shared" si="8"/>
        <v>A1</v>
      </c>
      <c r="J573" s="4" t="s">
        <v>10468</v>
      </c>
      <c r="K573" s="4" t="s">
        <v>10469</v>
      </c>
      <c r="L573" s="9">
        <v>44515</v>
      </c>
      <c r="M573" s="9">
        <v>45621</v>
      </c>
      <c r="N573" s="9">
        <v>44617</v>
      </c>
      <c r="O573" s="4">
        <v>10000</v>
      </c>
      <c r="P573" s="4">
        <v>9662.75</v>
      </c>
      <c r="Q573" s="4">
        <v>21.5</v>
      </c>
      <c r="R573" s="4" t="s">
        <v>10995</v>
      </c>
      <c r="S573" s="4" t="s">
        <v>348</v>
      </c>
      <c r="T573" s="4" t="str">
        <f>VLOOKUP(A573,'REPORTE'!$A$1:$AG$1961,19,0)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73" s="4" t="str">
        <f>VLOOKUP(A573,'REPORTE'!$A$1:$AG$1961,20,0)</f>
        <v>Actividades Turísticas</v>
      </c>
      <c r="V573" s="4">
        <v>1001011</v>
      </c>
      <c r="W573" s="4" t="s">
        <v>11539</v>
      </c>
      <c r="X573" s="4" t="s">
        <v>11999</v>
      </c>
      <c r="Y573" s="4" t="s">
        <v>12072</v>
      </c>
      <c r="Z573" s="4" t="s">
        <v>12078</v>
      </c>
      <c r="AA573" s="4" t="s">
        <v>677</v>
      </c>
      <c r="AB573" s="4" t="str">
        <f>VLOOKUP(A573,'REPORTE'!$A$1:$AG$1961,5,0)</f>
        <v>ECUATORIANO(A)</v>
      </c>
      <c r="AC573" s="4" t="str">
        <f>VLOOKUP(A573,'REPORTE'!$A$1:$AG$1961,30,0)</f>
        <v>Secundaria</v>
      </c>
      <c r="AD573" s="4" t="str">
        <f>VLOOKUP(A573,'REPORTE'!$A$1:$AG$1961,31,0)</f>
        <v>CHIMBORAZO</v>
      </c>
      <c r="AE573" s="4" t="str">
        <f>VLOOKUP(A573,'REPORTE'!$A$1:$AG$1961,32,0)</f>
        <v>RIOBAMBA</v>
      </c>
      <c r="AF573" s="4" t="str">
        <f>VLOOKUP(A573,'REPORTE'!$A$1:$AG$1961,33,0)</f>
        <v>YARUQUIES</v>
      </c>
      <c r="AG573" s="4" t="str">
        <f>VLOOKUP(AF573,PROVINCIAS!$F$1:$G$1171,2,0)</f>
        <v>URBANA</v>
      </c>
    </row>
    <row r="574" spans="1:33" customFormat="1" hidden="1" x14ac:dyDescent="0.45">
      <c r="A574" s="4">
        <v>1001029</v>
      </c>
      <c r="B574" s="4" t="s">
        <v>10120</v>
      </c>
      <c r="C574" s="7">
        <v>1723288633</v>
      </c>
      <c r="D574" s="8">
        <v>26</v>
      </c>
      <c r="E574" s="4" t="s">
        <v>36</v>
      </c>
      <c r="F574" s="4">
        <v>1002248</v>
      </c>
      <c r="G574" s="4">
        <v>36</v>
      </c>
      <c r="H574" s="4">
        <v>0</v>
      </c>
      <c r="I574" s="4" t="str">
        <f t="shared" si="8"/>
        <v>A1</v>
      </c>
      <c r="J574" s="4" t="s">
        <v>10468</v>
      </c>
      <c r="K574" s="4" t="s">
        <v>10469</v>
      </c>
      <c r="L574" s="9">
        <v>44515</v>
      </c>
      <c r="M574" s="9">
        <v>45621</v>
      </c>
      <c r="N574" s="10" t="s">
        <v>776</v>
      </c>
      <c r="O574" s="4">
        <v>10000</v>
      </c>
      <c r="P574" s="4">
        <v>9462.2999999999993</v>
      </c>
      <c r="Q574" s="4">
        <v>21.5</v>
      </c>
      <c r="R574" s="4" t="s">
        <v>10994</v>
      </c>
      <c r="S574" s="4" t="s">
        <v>275</v>
      </c>
      <c r="T574" s="4" t="str">
        <f>VLOOKUP(A574,'REPORTE'!$A$1:$AG$1961,19,0)</f>
        <v>Actividades de sacrificio, faenamiento, preparación, producción y empacado de carne fresca refrigerada o congelada incluso en piezas o porciones individuales de: cuyes, conejos, rana (ancas de rana) etcétera,</v>
      </c>
      <c r="U574" s="4" t="str">
        <f>VLOOKUP(A574,'REPORTE'!$A$1:$AG$1961,20,0)</f>
        <v xml:space="preserve">Actividades varias </v>
      </c>
      <c r="V574" s="4">
        <v>1001104</v>
      </c>
      <c r="W574" s="4" t="s">
        <v>11539</v>
      </c>
      <c r="X574" s="4" t="s">
        <v>12000</v>
      </c>
      <c r="Y574" s="4" t="s">
        <v>12072</v>
      </c>
      <c r="Z574" s="4" t="s">
        <v>12357</v>
      </c>
      <c r="AA574" s="4" t="s">
        <v>677</v>
      </c>
      <c r="AB574" s="4" t="str">
        <f>VLOOKUP(A574,'REPORTE'!$A$1:$AG$1961,5,0)</f>
        <v>ECUATORIANO(A)</v>
      </c>
      <c r="AC574" s="4" t="str">
        <f>VLOOKUP(A574,'REPORTE'!$A$1:$AG$1961,30,0)</f>
        <v>Primaria</v>
      </c>
      <c r="AD574" s="4" t="str">
        <f>VLOOKUP(A574,'REPORTE'!$A$1:$AG$1961,31,0)</f>
        <v>PICHINCHA</v>
      </c>
      <c r="AE574" s="4" t="str">
        <f>VLOOKUP(A574,'REPORTE'!$A$1:$AG$1961,32,0)</f>
        <v>QUITO</v>
      </c>
      <c r="AF574" s="4" t="str">
        <f>VLOOKUP(A574,'REPORTE'!$A$1:$AG$1961,33,0)</f>
        <v>EL BATAN</v>
      </c>
      <c r="AG574" s="4" t="str">
        <f>VLOOKUP(AF574,PROVINCIAS!$F$1:$G$1171,2,0)</f>
        <v>URBANA</v>
      </c>
    </row>
    <row r="575" spans="1:33" customFormat="1" hidden="1" x14ac:dyDescent="0.45">
      <c r="A575" s="4">
        <v>1001477</v>
      </c>
      <c r="B575" s="4" t="s">
        <v>10121</v>
      </c>
      <c r="C575" s="7">
        <v>601184419</v>
      </c>
      <c r="D575" s="8">
        <v>66</v>
      </c>
      <c r="E575" s="4" t="s">
        <v>36</v>
      </c>
      <c r="F575" s="4">
        <v>1002244</v>
      </c>
      <c r="G575" s="4">
        <v>5</v>
      </c>
      <c r="H575" s="4">
        <v>0</v>
      </c>
      <c r="I575" s="4" t="str">
        <f t="shared" si="8"/>
        <v>A1</v>
      </c>
      <c r="J575" s="4" t="s">
        <v>10468</v>
      </c>
      <c r="K575" s="4" t="s">
        <v>10469</v>
      </c>
      <c r="L575" s="9">
        <v>44515</v>
      </c>
      <c r="M575" s="9">
        <v>44666</v>
      </c>
      <c r="N575" s="10" t="s">
        <v>776</v>
      </c>
      <c r="O575" s="4">
        <v>200</v>
      </c>
      <c r="P575" s="4">
        <v>82.49</v>
      </c>
      <c r="Q575" s="4">
        <v>23</v>
      </c>
      <c r="R575" s="4" t="s">
        <v>10994</v>
      </c>
      <c r="S575" s="4" t="s">
        <v>11014</v>
      </c>
      <c r="T575" s="4" t="str">
        <f>VLOOKUP(A575,'REPORTE'!$A$1:$AG$1961,19,0)</f>
        <v>Actividades auxiliares de las actividades de servicios financieros n.c.p., como: actividades de tramitación y liquidación de transacciones financieras, incluidas las transacciones con tarjetas de crédito.</v>
      </c>
      <c r="U575" s="4" t="str">
        <f>VLOOKUP(A575,'REPORTE'!$A$1:$AG$1961,20,0)</f>
        <v>Actividades de Servicios Financieros</v>
      </c>
      <c r="V575" s="4">
        <v>1001563</v>
      </c>
      <c r="W575" s="4" t="s">
        <v>11312</v>
      </c>
      <c r="X575" s="4" t="s">
        <v>11832</v>
      </c>
      <c r="Y575" s="4" t="s">
        <v>12072</v>
      </c>
      <c r="Z575" s="4" t="s">
        <v>12358</v>
      </c>
      <c r="AA575" s="4" t="s">
        <v>4384</v>
      </c>
      <c r="AB575" s="4" t="str">
        <f>VLOOKUP(A575,'REPORTE'!$A$1:$AG$1961,5,0)</f>
        <v>ECUATORIANO(A) INDIGENA</v>
      </c>
      <c r="AC575" s="4" t="str">
        <f>VLOOKUP(A575,'REPORTE'!$A$1:$AG$1961,30,0)</f>
        <v>Ninguna</v>
      </c>
      <c r="AD575" s="4" t="str">
        <f>VLOOKUP(A575,'REPORTE'!$A$1:$AG$1961,31,0)</f>
        <v>CHIMBORAZO</v>
      </c>
      <c r="AE575" s="4" t="str">
        <f>VLOOKUP(A575,'REPORTE'!$A$1:$AG$1961,32,0)</f>
        <v>RIOBAMBA</v>
      </c>
      <c r="AF575" s="4" t="str">
        <f>VLOOKUP(A575,'REPORTE'!$A$1:$AG$1961,33,0)</f>
        <v>CACHA (CAB EN MACHANGARA)</v>
      </c>
      <c r="AG575" s="4" t="str">
        <f>VLOOKUP(AF575,PROVINCIAS!$F$1:$G$1171,2,0)</f>
        <v>RURAL</v>
      </c>
    </row>
    <row r="576" spans="1:33" customFormat="1" hidden="1" x14ac:dyDescent="0.45">
      <c r="A576" s="4">
        <v>1001605</v>
      </c>
      <c r="B576" s="4" t="s">
        <v>10122</v>
      </c>
      <c r="C576" s="7">
        <v>1717737298</v>
      </c>
      <c r="D576" s="8">
        <v>84</v>
      </c>
      <c r="E576" s="4" t="s">
        <v>36</v>
      </c>
      <c r="F576" s="4">
        <v>1002241</v>
      </c>
      <c r="G576" s="4">
        <v>18</v>
      </c>
      <c r="H576" s="4">
        <v>0</v>
      </c>
      <c r="I576" s="4" t="str">
        <f t="shared" si="8"/>
        <v>A1</v>
      </c>
      <c r="J576" s="4" t="s">
        <v>10468</v>
      </c>
      <c r="K576" s="4" t="s">
        <v>10469</v>
      </c>
      <c r="L576" s="9">
        <v>44515</v>
      </c>
      <c r="M576" s="9">
        <v>45056</v>
      </c>
      <c r="N576" s="10" t="s">
        <v>776</v>
      </c>
      <c r="O576" s="4">
        <v>3000</v>
      </c>
      <c r="P576" s="4">
        <v>2558.29</v>
      </c>
      <c r="Q576" s="4">
        <v>21.5</v>
      </c>
      <c r="R576" s="4" t="s">
        <v>10994</v>
      </c>
      <c r="S576" s="4" t="s">
        <v>11487</v>
      </c>
      <c r="T576" s="4" t="str">
        <f>VLOOKUP(A576,'REPORTE'!$A$1:$AG$1961,19,0)</f>
        <v>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v>
      </c>
      <c r="U576" s="4" t="str">
        <f>VLOOKUP(A576,'REPORTE'!$A$1:$AG$1961,20,0)</f>
        <v>Actividades Médicas</v>
      </c>
      <c r="V576" s="4">
        <v>1001708</v>
      </c>
      <c r="W576" s="4" t="s">
        <v>11677</v>
      </c>
      <c r="X576" s="4" t="s">
        <v>11969</v>
      </c>
      <c r="Y576" s="4" t="s">
        <v>12072</v>
      </c>
      <c r="Z576" s="4" t="s">
        <v>12359</v>
      </c>
      <c r="AA576" s="4" t="s">
        <v>677</v>
      </c>
      <c r="AB576" s="4" t="str">
        <f>VLOOKUP(A576,'REPORTE'!$A$1:$AG$1961,5,0)</f>
        <v>ECUATORIANO(A)</v>
      </c>
      <c r="AC576" s="4" t="str">
        <f>VLOOKUP(A576,'REPORTE'!$A$1:$AG$1961,30,0)</f>
        <v>Secundaria</v>
      </c>
      <c r="AD576" s="4" t="str">
        <f>VLOOKUP(A576,'REPORTE'!$A$1:$AG$1961,31,0)</f>
        <v>EL ORO</v>
      </c>
      <c r="AE576" s="4" t="str">
        <f>VLOOKUP(A576,'REPORTE'!$A$1:$AG$1961,32,0)</f>
        <v>PORTOVELO</v>
      </c>
      <c r="AF576" s="4" t="str">
        <f>VLOOKUP(A576,'REPORTE'!$A$1:$AG$1961,33,0)</f>
        <v>SALATI</v>
      </c>
      <c r="AG576" s="4" t="str">
        <f>VLOOKUP(AF576,PROVINCIAS!$F$1:$G$1171,2,0)</f>
        <v>RURAL</v>
      </c>
    </row>
    <row r="577" spans="1:33" customFormat="1" hidden="1" x14ac:dyDescent="0.45">
      <c r="A577" s="4">
        <v>1001621</v>
      </c>
      <c r="B577" s="4" t="s">
        <v>10123</v>
      </c>
      <c r="C577" s="7">
        <v>1722459466</v>
      </c>
      <c r="D577" s="8">
        <v>35</v>
      </c>
      <c r="E577" s="4" t="s">
        <v>59</v>
      </c>
      <c r="F577" s="4">
        <v>1002249</v>
      </c>
      <c r="G577" s="4">
        <v>1</v>
      </c>
      <c r="H577" s="4">
        <v>4</v>
      </c>
      <c r="I577" s="4" t="str">
        <f t="shared" si="8"/>
        <v>A1</v>
      </c>
      <c r="J577" s="4" t="s">
        <v>10468</v>
      </c>
      <c r="K577" s="4" t="s">
        <v>10469</v>
      </c>
      <c r="L577" s="9">
        <v>44515</v>
      </c>
      <c r="M577" s="9">
        <v>44617</v>
      </c>
      <c r="N577" s="9">
        <v>44617</v>
      </c>
      <c r="O577" s="4">
        <v>2000</v>
      </c>
      <c r="P577" s="4">
        <v>2000</v>
      </c>
      <c r="Q577" s="4">
        <v>23</v>
      </c>
      <c r="R577" s="4" t="s">
        <v>10995</v>
      </c>
      <c r="S577" s="4" t="s">
        <v>348</v>
      </c>
      <c r="T577" s="4" t="str">
        <f>VLOOKUP(A577,'REPORTE'!$A$1:$AG$1961,19,0)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577" s="4" t="str">
        <f>VLOOKUP(A577,'REPORTE'!$A$1:$AG$1961,20,0)</f>
        <v>Venta al por menor varios</v>
      </c>
      <c r="V577" s="4">
        <v>1001724</v>
      </c>
      <c r="W577" s="4" t="s">
        <v>11313</v>
      </c>
      <c r="X577" s="4" t="s">
        <v>11974</v>
      </c>
      <c r="Y577" s="4" t="s">
        <v>12072</v>
      </c>
      <c r="Z577" s="4" t="s">
        <v>11150</v>
      </c>
      <c r="AA577" s="4" t="s">
        <v>677</v>
      </c>
      <c r="AB577" s="4" t="str">
        <f>VLOOKUP(A577,'REPORTE'!$A$1:$AG$1961,5,0)</f>
        <v>ECUATORIANO(A)</v>
      </c>
      <c r="AC577" s="4" t="str">
        <f>VLOOKUP(A577,'REPORTE'!$A$1:$AG$1961,30,0)</f>
        <v>Primaria</v>
      </c>
      <c r="AD577" s="4" t="str">
        <f>VLOOKUP(A577,'REPORTE'!$A$1:$AG$1961,31,0)</f>
        <v>CHIMBORAZO</v>
      </c>
      <c r="AE577" s="4" t="str">
        <f>VLOOKUP(A577,'REPORTE'!$A$1:$AG$1961,32,0)</f>
        <v>RIOBAMBA</v>
      </c>
      <c r="AF577" s="4" t="str">
        <f>VLOOKUP(A577,'REPORTE'!$A$1:$AG$1961,33,0)</f>
        <v>CACHA (CAB EN MACHANGARA)</v>
      </c>
      <c r="AG577" s="4" t="str">
        <f>VLOOKUP(AF577,PROVINCIAS!$F$1:$G$1171,2,0)</f>
        <v>RURAL</v>
      </c>
    </row>
    <row r="578" spans="1:33" customFormat="1" hidden="1" x14ac:dyDescent="0.45">
      <c r="A578" s="4">
        <v>1001625</v>
      </c>
      <c r="B578" s="4" t="s">
        <v>10124</v>
      </c>
      <c r="C578" s="7">
        <v>1707211981</v>
      </c>
      <c r="D578" s="8">
        <v>61</v>
      </c>
      <c r="E578" s="4" t="s">
        <v>59</v>
      </c>
      <c r="F578" s="4">
        <v>1002242</v>
      </c>
      <c r="G578" s="4">
        <v>24</v>
      </c>
      <c r="H578" s="4">
        <v>0</v>
      </c>
      <c r="I578" s="4" t="str">
        <f t="shared" si="8"/>
        <v>A1</v>
      </c>
      <c r="J578" s="4" t="s">
        <v>10468</v>
      </c>
      <c r="K578" s="4" t="s">
        <v>10469</v>
      </c>
      <c r="L578" s="9">
        <v>44515</v>
      </c>
      <c r="M578" s="9">
        <v>45255</v>
      </c>
      <c r="N578" s="10" t="s">
        <v>776</v>
      </c>
      <c r="O578" s="4">
        <v>2000</v>
      </c>
      <c r="P578" s="4">
        <v>1812.59</v>
      </c>
      <c r="Q578" s="4">
        <v>23</v>
      </c>
      <c r="R578" s="4" t="s">
        <v>10994</v>
      </c>
      <c r="S578" s="4" t="s">
        <v>11094</v>
      </c>
      <c r="T578" s="4" t="str">
        <f>VLOOKUP(A578,'REPORTE'!$A$1:$AG$1961,19,0)</f>
        <v>Actividades de agentes de aduanas; emisión y tramitación de documentos de transporte y conocimientos de embarque.</v>
      </c>
      <c r="U578" s="4" t="str">
        <f>VLOOKUP(A578,'REPORTE'!$A$1:$AG$1961,20,0)</f>
        <v xml:space="preserve">Actividades de agentes inmobiliarios neutrales, corredores de seguros, energía électica </v>
      </c>
      <c r="V578" s="4">
        <v>1001731</v>
      </c>
      <c r="W578" s="4" t="s">
        <v>11194</v>
      </c>
      <c r="X578" s="4" t="s">
        <v>11900</v>
      </c>
      <c r="Y578" s="4" t="s">
        <v>12072</v>
      </c>
      <c r="Z578" s="4" t="s">
        <v>12360</v>
      </c>
      <c r="AA578" s="4" t="s">
        <v>4384</v>
      </c>
      <c r="AB578" s="4" t="str">
        <f>VLOOKUP(A578,'REPORTE'!$A$1:$AG$1961,5,0)</f>
        <v>ECUATORIANO(A) INDIGENA</v>
      </c>
      <c r="AC578" s="4" t="str">
        <f>VLOOKUP(A578,'REPORTE'!$A$1:$AG$1961,30,0)</f>
        <v>Secundaria</v>
      </c>
      <c r="AD578" s="4" t="str">
        <f>VLOOKUP(A578,'REPORTE'!$A$1:$AG$1961,31,0)</f>
        <v>CHIMBORAZO</v>
      </c>
      <c r="AE578" s="4" t="str">
        <f>VLOOKUP(A578,'REPORTE'!$A$1:$AG$1961,32,0)</f>
        <v>GUAMOTE</v>
      </c>
      <c r="AF578" s="4" t="str">
        <f>VLOOKUP(A578,'REPORTE'!$A$1:$AG$1961,33,0)</f>
        <v>GUAMOTE</v>
      </c>
      <c r="AG578" s="4" t="str">
        <f>VLOOKUP(AF578,PROVINCIAS!$F$1:$G$1171,2,0)</f>
        <v>URBANA</v>
      </c>
    </row>
    <row r="579" spans="1:33" customFormat="1" hidden="1" x14ac:dyDescent="0.45">
      <c r="A579" s="4">
        <v>1001628</v>
      </c>
      <c r="B579" s="4" t="s">
        <v>10125</v>
      </c>
      <c r="C579" s="7">
        <v>1707024566</v>
      </c>
      <c r="D579" s="8">
        <v>59</v>
      </c>
      <c r="E579" s="4" t="s">
        <v>59</v>
      </c>
      <c r="F579" s="4">
        <v>1002243</v>
      </c>
      <c r="G579" s="4">
        <v>12</v>
      </c>
      <c r="H579" s="4">
        <v>54</v>
      </c>
      <c r="I579" s="4" t="str">
        <f t="shared" ref="I579:I642" si="9">+IF(H579&lt;=5,"A1",IF(H579&lt;=30,"A2",IF(H579&lt;=60,"A3",IF(H579&lt;=75,"B1",IF(H579&lt;=90,"B2",IF(H579&lt;=120,"C1",IF(H579&lt;=150,"C2",IF(H579&lt;=180,"D","E"))))))))</f>
        <v>A3</v>
      </c>
      <c r="J579" s="4" t="s">
        <v>10468</v>
      </c>
      <c r="K579" s="4" t="s">
        <v>10469</v>
      </c>
      <c r="L579" s="9">
        <v>44515</v>
      </c>
      <c r="M579" s="9">
        <v>44901</v>
      </c>
      <c r="N579" s="9">
        <v>44567</v>
      </c>
      <c r="O579" s="4">
        <v>1000</v>
      </c>
      <c r="P579" s="4">
        <v>1000</v>
      </c>
      <c r="Q579" s="4">
        <v>23</v>
      </c>
      <c r="R579" s="4" t="s">
        <v>10995</v>
      </c>
      <c r="S579" s="4" t="s">
        <v>11095</v>
      </c>
      <c r="T579" s="4" t="str">
        <f>VLOOKUP(A579,'REPORTE'!$A$1:$AG$1961,19,0)</f>
        <v>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v>
      </c>
      <c r="U579" s="4" t="str">
        <f>VLOOKUP(A579,'REPORTE'!$A$1:$AG$1961,20,0)</f>
        <v>Actividades de entidades jurídicas</v>
      </c>
      <c r="V579" s="4">
        <v>1001732</v>
      </c>
      <c r="W579" s="4" t="s">
        <v>11185</v>
      </c>
      <c r="X579" s="4" t="s">
        <v>11915</v>
      </c>
      <c r="Y579" s="4" t="s">
        <v>12072</v>
      </c>
      <c r="Z579" s="4" t="s">
        <v>12076</v>
      </c>
      <c r="AA579" s="4" t="s">
        <v>677</v>
      </c>
      <c r="AB579" s="4" t="str">
        <f>VLOOKUP(A579,'REPORTE'!$A$1:$AG$1961,5,0)</f>
        <v>ECUATORIANO(A)</v>
      </c>
      <c r="AC579" s="4" t="str">
        <f>VLOOKUP(A579,'REPORTE'!$A$1:$AG$1961,30,0)</f>
        <v>Primaria</v>
      </c>
      <c r="AD579" s="4" t="str">
        <f>VLOOKUP(A579,'REPORTE'!$A$1:$AG$1961,31,0)</f>
        <v>COTOPAXI</v>
      </c>
      <c r="AE579" s="4" t="str">
        <f>VLOOKUP(A579,'REPORTE'!$A$1:$AG$1961,32,0)</f>
        <v>PUJILI</v>
      </c>
      <c r="AF579" s="4" t="str">
        <f>VLOOKUP(A579,'REPORTE'!$A$1:$AG$1961,33,0)</f>
        <v>TINGO</v>
      </c>
      <c r="AG579" s="4" t="str">
        <f>VLOOKUP(AF579,PROVINCIAS!$F$1:$G$1171,2,0)</f>
        <v>RURAL</v>
      </c>
    </row>
    <row r="580" spans="1:33" customFormat="1" hidden="1" x14ac:dyDescent="0.45">
      <c r="A580" s="4">
        <v>1001630</v>
      </c>
      <c r="B580" s="4" t="s">
        <v>10126</v>
      </c>
      <c r="C580" s="7">
        <v>600827638</v>
      </c>
      <c r="D580" s="8">
        <v>71</v>
      </c>
      <c r="E580" s="4" t="s">
        <v>36</v>
      </c>
      <c r="F580" s="4">
        <v>1002246</v>
      </c>
      <c r="G580" s="4">
        <v>12</v>
      </c>
      <c r="H580" s="4">
        <v>4</v>
      </c>
      <c r="I580" s="4" t="str">
        <f t="shared" si="9"/>
        <v>A1</v>
      </c>
      <c r="J580" s="4" t="s">
        <v>10468</v>
      </c>
      <c r="K580" s="4" t="s">
        <v>10469</v>
      </c>
      <c r="L580" s="9">
        <v>44515</v>
      </c>
      <c r="M580" s="9">
        <v>44890</v>
      </c>
      <c r="N580" s="9">
        <v>44617</v>
      </c>
      <c r="O580" s="4">
        <v>1000</v>
      </c>
      <c r="P580" s="4">
        <v>856.04</v>
      </c>
      <c r="Q580" s="4">
        <v>23</v>
      </c>
      <c r="R580" s="4" t="s">
        <v>10995</v>
      </c>
      <c r="S580" s="4" t="s">
        <v>279</v>
      </c>
      <c r="T580" s="4" t="str">
        <f>VLOOKUP(A580,'REPORTE'!$A$1:$AG$1961,19,0)</f>
        <v>Venta al por menor de bebidas no alcohólicas (no destinadas al consumo en el lugar de venta) en establecimientos especializados, bolos, helados, hielo, etcétera.</v>
      </c>
      <c r="U580" s="4" t="str">
        <f>VLOOKUP(A580,'REPORTE'!$A$1:$AG$1961,20,0)</f>
        <v>Venta al por menor varios</v>
      </c>
      <c r="V580" s="4">
        <v>1001734</v>
      </c>
      <c r="W580" s="4" t="s">
        <v>11188</v>
      </c>
      <c r="X580" s="4" t="s">
        <v>12001</v>
      </c>
      <c r="Y580" s="4" t="s">
        <v>12072</v>
      </c>
      <c r="Z580" s="4" t="s">
        <v>12102</v>
      </c>
      <c r="AA580" s="4" t="s">
        <v>677</v>
      </c>
      <c r="AB580" s="4" t="str">
        <f>VLOOKUP(A580,'REPORTE'!$A$1:$AG$1961,5,0)</f>
        <v>ECUATORIANO(A)</v>
      </c>
      <c r="AC580" s="4" t="str">
        <f>VLOOKUP(A580,'REPORTE'!$A$1:$AG$1961,30,0)</f>
        <v>Ninguna</v>
      </c>
      <c r="AD580" s="4" t="str">
        <f>VLOOKUP(A580,'REPORTE'!$A$1:$AG$1961,31,0)</f>
        <v>PICHINCHA</v>
      </c>
      <c r="AE580" s="4" t="str">
        <f>VLOOKUP(A580,'REPORTE'!$A$1:$AG$1961,32,0)</f>
        <v>QUITO</v>
      </c>
      <c r="AF580" s="4" t="str">
        <f>VLOOKUP(A580,'REPORTE'!$A$1:$AG$1961,33,0)</f>
        <v>CONDADO</v>
      </c>
      <c r="AG580" s="4" t="str">
        <f>VLOOKUP(AF580,PROVINCIAS!$F$1:$G$1171,2,0)</f>
        <v>URBANA</v>
      </c>
    </row>
    <row r="581" spans="1:33" customFormat="1" hidden="1" x14ac:dyDescent="0.45">
      <c r="A581" s="4">
        <v>1000595</v>
      </c>
      <c r="B581" s="4" t="s">
        <v>9857</v>
      </c>
      <c r="C581" s="7">
        <v>1712087772</v>
      </c>
      <c r="D581" s="8">
        <v>39</v>
      </c>
      <c r="E581" s="4" t="s">
        <v>59</v>
      </c>
      <c r="F581" s="4">
        <v>1002255</v>
      </c>
      <c r="G581" s="4">
        <v>1</v>
      </c>
      <c r="H581" s="4">
        <v>9</v>
      </c>
      <c r="I581" s="4" t="str">
        <f t="shared" si="9"/>
        <v>A2</v>
      </c>
      <c r="J581" s="4" t="s">
        <v>10468</v>
      </c>
      <c r="K581" s="4" t="s">
        <v>10469</v>
      </c>
      <c r="L581" s="9">
        <v>44516</v>
      </c>
      <c r="M581" s="9">
        <v>44612</v>
      </c>
      <c r="N581" s="9">
        <v>44612</v>
      </c>
      <c r="O581" s="4">
        <v>250</v>
      </c>
      <c r="P581" s="4">
        <v>250</v>
      </c>
      <c r="Q581" s="4">
        <v>23</v>
      </c>
      <c r="R581" s="4" t="s">
        <v>10995</v>
      </c>
      <c r="S581" s="4" t="s">
        <v>11006</v>
      </c>
      <c r="T581" s="4" t="str">
        <f>VLOOKUP(A581,'REPORTE'!$A$1:$AG$1961,19,0)</f>
        <v>Administración y regulación públicas, incluida la concesión de subvenciones, de los distintos sectores económicos de hoteles y turismo.</v>
      </c>
      <c r="U581" s="4" t="str">
        <f>VLOOKUP(A581,'REPORTE'!$A$1:$AG$1961,20,0)</f>
        <v>Actividades de administración y funcionamiento</v>
      </c>
      <c r="V581" s="4">
        <v>1000666</v>
      </c>
      <c r="W581" s="4" t="s">
        <v>11314</v>
      </c>
      <c r="X581" s="4" t="s">
        <v>11938</v>
      </c>
      <c r="Y581" s="4" t="s">
        <v>12072</v>
      </c>
      <c r="Z581" s="4" t="s">
        <v>12100</v>
      </c>
      <c r="AA581" s="4" t="s">
        <v>677</v>
      </c>
      <c r="AB581" s="4" t="str">
        <f>VLOOKUP(A581,'REPORTE'!$A$1:$AG$1961,5,0)</f>
        <v>ECUATORIANO(A)</v>
      </c>
      <c r="AC581" s="4" t="str">
        <f>VLOOKUP(A581,'REPORTE'!$A$1:$AG$1961,30,0)</f>
        <v>Primaria</v>
      </c>
      <c r="AD581" s="4" t="str">
        <f>VLOOKUP(A581,'REPORTE'!$A$1:$AG$1961,31,0)</f>
        <v>PICHINCHA</v>
      </c>
      <c r="AE581" s="4" t="str">
        <f>VLOOKUP(A581,'REPORTE'!$A$1:$AG$1961,32,0)</f>
        <v>QUITO</v>
      </c>
      <c r="AF581" s="4" t="str">
        <f>VLOOKUP(A581,'REPORTE'!$A$1:$AG$1961,33,0)</f>
        <v>COTOCOLLAO</v>
      </c>
      <c r="AG581" s="4" t="str">
        <f>VLOOKUP(AF581,PROVINCIAS!$F$1:$G$1171,2,0)</f>
        <v>URBANA</v>
      </c>
    </row>
    <row r="582" spans="1:33" customFormat="1" hidden="1" x14ac:dyDescent="0.45">
      <c r="A582" s="4">
        <v>1000882</v>
      </c>
      <c r="B582" s="4" t="s">
        <v>10127</v>
      </c>
      <c r="C582" s="7">
        <v>1718375908</v>
      </c>
      <c r="D582" s="8">
        <v>39</v>
      </c>
      <c r="E582" s="4" t="s">
        <v>36</v>
      </c>
      <c r="F582" s="4">
        <v>1002256</v>
      </c>
      <c r="G582" s="4">
        <v>36</v>
      </c>
      <c r="H582" s="4">
        <v>0</v>
      </c>
      <c r="I582" s="4" t="str">
        <f t="shared" si="9"/>
        <v>A1</v>
      </c>
      <c r="J582" s="4" t="s">
        <v>10468</v>
      </c>
      <c r="K582" s="4" t="s">
        <v>10469</v>
      </c>
      <c r="L582" s="9">
        <v>44516</v>
      </c>
      <c r="M582" s="9">
        <v>45613</v>
      </c>
      <c r="N582" s="10" t="s">
        <v>776</v>
      </c>
      <c r="O582" s="4">
        <v>5000</v>
      </c>
      <c r="P582" s="4">
        <v>4682.8100000000004</v>
      </c>
      <c r="Q582" s="4">
        <v>17.5</v>
      </c>
      <c r="R582" s="4" t="s">
        <v>10994</v>
      </c>
      <c r="S582" s="4" t="s">
        <v>279</v>
      </c>
      <c r="T582" s="4" t="str">
        <f>VLOOKUP(A582,'REPORTE'!$A$1:$AG$1961,19,0)</f>
        <v>Venta al por mayor de frutas, legumbres y hortalizas.</v>
      </c>
      <c r="U582" s="4" t="str">
        <f>VLOOKUP(A582,'REPORTE'!$A$1:$AG$1961,20,0)</f>
        <v>Venta al por mayor varios</v>
      </c>
      <c r="V582" s="4">
        <v>1000952</v>
      </c>
      <c r="W582" s="4" t="s">
        <v>11542</v>
      </c>
      <c r="X582" s="4" t="s">
        <v>11852</v>
      </c>
      <c r="Y582" s="4" t="s">
        <v>12072</v>
      </c>
      <c r="Z582" s="4" t="s">
        <v>12361</v>
      </c>
      <c r="AA582" s="4" t="s">
        <v>677</v>
      </c>
      <c r="AB582" s="4" t="str">
        <f>VLOOKUP(A582,'REPORTE'!$A$1:$AG$1961,5,0)</f>
        <v>ECUATORIANO(A) INDIGENA</v>
      </c>
      <c r="AC582" s="4" t="str">
        <f>VLOOKUP(A582,'REPORTE'!$A$1:$AG$1961,30,0)</f>
        <v>Primaria</v>
      </c>
      <c r="AD582" s="4" t="str">
        <f>VLOOKUP(A582,'REPORTE'!$A$1:$AG$1961,31,0)</f>
        <v>CHIMBORAZO</v>
      </c>
      <c r="AE582" s="4" t="str">
        <f>VLOOKUP(A582,'REPORTE'!$A$1:$AG$1961,32,0)</f>
        <v>RIOBAMBA</v>
      </c>
      <c r="AF582" s="4" t="str">
        <f>VLOOKUP(A582,'REPORTE'!$A$1:$AG$1961,33,0)</f>
        <v>PUNIN</v>
      </c>
      <c r="AG582" s="4" t="str">
        <f>VLOOKUP(AF582,PROVINCIAS!$F$1:$G$1171,2,0)</f>
        <v>RURAL</v>
      </c>
    </row>
    <row r="583" spans="1:33" customFormat="1" hidden="1" x14ac:dyDescent="0.45">
      <c r="A583" s="4">
        <v>1000882</v>
      </c>
      <c r="B583" s="4" t="s">
        <v>10127</v>
      </c>
      <c r="C583" s="7">
        <v>1718375908</v>
      </c>
      <c r="D583" s="8">
        <v>39</v>
      </c>
      <c r="E583" s="4" t="s">
        <v>36</v>
      </c>
      <c r="F583" s="4">
        <v>1002257</v>
      </c>
      <c r="G583" s="4">
        <v>36</v>
      </c>
      <c r="H583" s="4">
        <v>0</v>
      </c>
      <c r="I583" s="4" t="str">
        <f t="shared" si="9"/>
        <v>A1</v>
      </c>
      <c r="J583" s="4" t="s">
        <v>10468</v>
      </c>
      <c r="K583" s="4" t="s">
        <v>10469</v>
      </c>
      <c r="L583" s="9">
        <v>44516</v>
      </c>
      <c r="M583" s="9">
        <v>45613</v>
      </c>
      <c r="N583" s="10" t="s">
        <v>776</v>
      </c>
      <c r="O583" s="4">
        <v>5000</v>
      </c>
      <c r="P583" s="4">
        <v>4690.5</v>
      </c>
      <c r="Q583" s="4">
        <v>18.989999999999998</v>
      </c>
      <c r="R583" s="4" t="s">
        <v>10994</v>
      </c>
      <c r="S583" s="4" t="s">
        <v>279</v>
      </c>
      <c r="T583" s="4" t="str">
        <f>VLOOKUP(A583,'REPORTE'!$A$1:$AG$1961,19,0)</f>
        <v>Venta al por mayor de frutas, legumbres y hortalizas.</v>
      </c>
      <c r="U583" s="4" t="str">
        <f>VLOOKUP(A583,'REPORTE'!$A$1:$AG$1961,20,0)</f>
        <v>Venta al por mayor varios</v>
      </c>
      <c r="V583" s="4">
        <v>1000952</v>
      </c>
      <c r="W583" s="4" t="s">
        <v>11633</v>
      </c>
      <c r="X583" s="4" t="s">
        <v>11852</v>
      </c>
      <c r="Y583" s="4" t="s">
        <v>12072</v>
      </c>
      <c r="Z583" s="4" t="s">
        <v>12361</v>
      </c>
      <c r="AA583" s="4" t="s">
        <v>677</v>
      </c>
      <c r="AB583" s="4" t="str">
        <f>VLOOKUP(A583,'REPORTE'!$A$1:$AG$1961,5,0)</f>
        <v>ECUATORIANO(A) INDIGENA</v>
      </c>
      <c r="AC583" s="4" t="str">
        <f>VLOOKUP(A583,'REPORTE'!$A$1:$AG$1961,30,0)</f>
        <v>Primaria</v>
      </c>
      <c r="AD583" s="4" t="str">
        <f>VLOOKUP(A583,'REPORTE'!$A$1:$AG$1961,31,0)</f>
        <v>CHIMBORAZO</v>
      </c>
      <c r="AE583" s="4" t="str">
        <f>VLOOKUP(A583,'REPORTE'!$A$1:$AG$1961,32,0)</f>
        <v>RIOBAMBA</v>
      </c>
      <c r="AF583" s="4" t="str">
        <f>VLOOKUP(A583,'REPORTE'!$A$1:$AG$1961,33,0)</f>
        <v>PUNIN</v>
      </c>
      <c r="AG583" s="4" t="str">
        <f>VLOOKUP(AF583,PROVINCIAS!$F$1:$G$1171,2,0)</f>
        <v>RURAL</v>
      </c>
    </row>
    <row r="584" spans="1:33" x14ac:dyDescent="0.45">
      <c r="A584" s="77">
        <v>1001468</v>
      </c>
      <c r="B584" s="77" t="s">
        <v>10128</v>
      </c>
      <c r="C584" s="78">
        <v>1716586548</v>
      </c>
      <c r="D584" s="79">
        <v>42</v>
      </c>
      <c r="E584" s="77" t="s">
        <v>36</v>
      </c>
      <c r="F584" s="77">
        <v>1002261</v>
      </c>
      <c r="G584" s="77">
        <v>48</v>
      </c>
      <c r="H584" s="77">
        <v>0</v>
      </c>
      <c r="I584" s="77" t="str">
        <f t="shared" si="9"/>
        <v>A1</v>
      </c>
      <c r="J584" s="77" t="s">
        <v>10466</v>
      </c>
      <c r="K584" s="77" t="s">
        <v>10467</v>
      </c>
      <c r="L584" s="80">
        <v>44516</v>
      </c>
      <c r="M584" s="80">
        <v>45981</v>
      </c>
      <c r="N584" s="81" t="s">
        <v>776</v>
      </c>
      <c r="O584" s="77">
        <v>17000</v>
      </c>
      <c r="P584" s="77">
        <v>16270.5</v>
      </c>
      <c r="Q584" s="77">
        <v>16</v>
      </c>
      <c r="R584" s="77" t="s">
        <v>10994</v>
      </c>
      <c r="S584" s="77" t="s">
        <v>11000</v>
      </c>
      <c r="T584" s="77" t="str">
        <f>VLOOKUP(A584,'REPORTE'!$A$1:$AG$1961,19,0)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84" s="77" t="str">
        <f>VLOOKUP(A584,'REPORTE'!$A$1:$AG$1961,20,0)</f>
        <v>Actividades Turísticas</v>
      </c>
      <c r="V584" s="77">
        <v>1001551</v>
      </c>
      <c r="W584" s="77" t="s">
        <v>11678</v>
      </c>
      <c r="X584" s="77" t="s">
        <v>11853</v>
      </c>
      <c r="Y584" s="77" t="s">
        <v>12072</v>
      </c>
      <c r="Z584" s="77" t="s">
        <v>12362</v>
      </c>
      <c r="AA584" s="77" t="s">
        <v>677</v>
      </c>
      <c r="AB584" s="77" t="str">
        <f>VLOOKUP(A584,'REPORTE'!$A$1:$AG$1961,5,0)</f>
        <v>ECUATORIANO(A)</v>
      </c>
      <c r="AC584" s="77" t="str">
        <f>VLOOKUP(A584,'REPORTE'!$A$1:$AG$1961,30,0)</f>
        <v>Secundaria</v>
      </c>
      <c r="AD584" s="77" t="str">
        <f>VLOOKUP(A584,'REPORTE'!$A$1:$AG$1961,31,0)</f>
        <v>PICHINCHA</v>
      </c>
      <c r="AE584" s="77" t="str">
        <f>VLOOKUP(A584,'REPORTE'!$A$1:$AG$1961,32,0)</f>
        <v>QUITO</v>
      </c>
      <c r="AF584" s="77" t="str">
        <f>VLOOKUP(A584,'REPORTE'!$A$1:$AG$1961,33,0)</f>
        <v>CHIMBACALLE</v>
      </c>
      <c r="AG584" s="77" t="str">
        <f>VLOOKUP(AF584,PROVINCIAS!$F$1:$G$1171,2,0)</f>
        <v>URBANA</v>
      </c>
    </row>
    <row r="585" spans="1:33" customFormat="1" hidden="1" x14ac:dyDescent="0.45">
      <c r="A585" s="4">
        <v>1001570</v>
      </c>
      <c r="B585" s="4" t="s">
        <v>10129</v>
      </c>
      <c r="C585" s="7">
        <v>1710250398</v>
      </c>
      <c r="D585" s="8">
        <v>52</v>
      </c>
      <c r="E585" s="4" t="s">
        <v>36</v>
      </c>
      <c r="F585" s="4">
        <v>1002258</v>
      </c>
      <c r="G585" s="4">
        <v>12</v>
      </c>
      <c r="H585" s="4">
        <v>0</v>
      </c>
      <c r="I585" s="4" t="str">
        <f t="shared" si="9"/>
        <v>A1</v>
      </c>
      <c r="J585" s="4" t="s">
        <v>10468</v>
      </c>
      <c r="K585" s="4" t="s">
        <v>10469</v>
      </c>
      <c r="L585" s="9">
        <v>44516</v>
      </c>
      <c r="M585" s="9">
        <v>44905</v>
      </c>
      <c r="N585" s="10" t="s">
        <v>776</v>
      </c>
      <c r="O585" s="4">
        <v>2500</v>
      </c>
      <c r="P585" s="4">
        <v>2158.59</v>
      </c>
      <c r="Q585" s="4">
        <v>21.5</v>
      </c>
      <c r="R585" s="4" t="s">
        <v>10994</v>
      </c>
      <c r="S585" s="4" t="s">
        <v>11045</v>
      </c>
      <c r="T585" s="4" t="str">
        <f>VLOOKUP(A585,'REPORTE'!$A$1:$AG$1961,19,0)</f>
        <v>Actividades de preparación de la cosecha para su comercialización en los mercados primarios: limpieza, recorte, clasificación, desinfección, empacado poscosecha, encerado de frutas.</v>
      </c>
      <c r="U585" s="4" t="str">
        <f>VLOOKUP(A585,'REPORTE'!$A$1:$AG$1961,20,0)</f>
        <v xml:space="preserve">Actividades varias </v>
      </c>
      <c r="V585" s="4">
        <v>1001672</v>
      </c>
      <c r="W585" s="4" t="s">
        <v>11547</v>
      </c>
      <c r="X585" s="4" t="s">
        <v>11859</v>
      </c>
      <c r="Y585" s="4" t="s">
        <v>12072</v>
      </c>
      <c r="Z585" s="4" t="s">
        <v>12363</v>
      </c>
      <c r="AA585" s="4" t="s">
        <v>677</v>
      </c>
      <c r="AB585" s="4" t="str">
        <f>VLOOKUP(A585,'REPORTE'!$A$1:$AG$1961,5,0)</f>
        <v>ECUATORIANO(A)</v>
      </c>
      <c r="AC585" s="4" t="str">
        <f>VLOOKUP(A585,'REPORTE'!$A$1:$AG$1961,30,0)</f>
        <v>Secundaria</v>
      </c>
      <c r="AD585" s="4" t="str">
        <f>VLOOKUP(A585,'REPORTE'!$A$1:$AG$1961,31,0)</f>
        <v>PICHINCHA</v>
      </c>
      <c r="AE585" s="4" t="str">
        <f>VLOOKUP(A585,'REPORTE'!$A$1:$AG$1961,32,0)</f>
        <v>QUITO</v>
      </c>
      <c r="AF585" s="4" t="str">
        <f>VLOOKUP(A585,'REPORTE'!$A$1:$AG$1961,33,0)</f>
        <v>CENTRO HISTORICO</v>
      </c>
      <c r="AG585" s="4" t="str">
        <f>VLOOKUP(AF585,PROVINCIAS!$F$1:$G$1171,2,0)</f>
        <v>URBANA</v>
      </c>
    </row>
    <row r="586" spans="1:33" customFormat="1" hidden="1" x14ac:dyDescent="0.45">
      <c r="A586" s="4">
        <v>1001602</v>
      </c>
      <c r="B586" s="4" t="s">
        <v>10130</v>
      </c>
      <c r="C586" s="7">
        <v>1717326365</v>
      </c>
      <c r="D586" s="8">
        <v>39</v>
      </c>
      <c r="E586" s="4" t="s">
        <v>36</v>
      </c>
      <c r="F586" s="4">
        <v>1002262</v>
      </c>
      <c r="G586" s="4">
        <v>36</v>
      </c>
      <c r="H586" s="4">
        <v>0</v>
      </c>
      <c r="I586" s="4" t="str">
        <f t="shared" si="9"/>
        <v>A1</v>
      </c>
      <c r="J586" s="4" t="s">
        <v>10468</v>
      </c>
      <c r="K586" s="4" t="s">
        <v>10469</v>
      </c>
      <c r="L586" s="9">
        <v>44516</v>
      </c>
      <c r="M586" s="9">
        <v>45616</v>
      </c>
      <c r="N586" s="10" t="s">
        <v>776</v>
      </c>
      <c r="O586" s="4">
        <v>5000</v>
      </c>
      <c r="P586" s="4">
        <v>4712.4799999999996</v>
      </c>
      <c r="Q586" s="4">
        <v>21.5</v>
      </c>
      <c r="R586" s="4" t="s">
        <v>10994</v>
      </c>
      <c r="S586" s="4" t="s">
        <v>11462</v>
      </c>
      <c r="T586" s="4" t="str">
        <f>VLOOKUP(A586,'REPORTE'!$A$1:$AG$1961,19,0)</f>
        <v>Actividades de residencias de ancianos con atención de enfermerí­a.</v>
      </c>
      <c r="U586" s="4" t="str">
        <f>VLOOKUP(A586,'REPORTE'!$A$1:$AG$1961,20,0)</f>
        <v xml:space="preserve">Actividades varias </v>
      </c>
      <c r="V586" s="4">
        <v>1001705</v>
      </c>
      <c r="W586" s="4" t="s">
        <v>11530</v>
      </c>
      <c r="X586" s="4" t="s">
        <v>11838</v>
      </c>
      <c r="Y586" s="4" t="s">
        <v>12072</v>
      </c>
      <c r="Z586" s="4" t="s">
        <v>12364</v>
      </c>
      <c r="AA586" s="4" t="s">
        <v>677</v>
      </c>
      <c r="AB586" s="4" t="str">
        <f>VLOOKUP(A586,'REPORTE'!$A$1:$AG$1961,5,0)</f>
        <v>ECUATORIANO(A)</v>
      </c>
      <c r="AC586" s="4" t="str">
        <f>VLOOKUP(A586,'REPORTE'!$A$1:$AG$1961,30,0)</f>
        <v>Secundaria</v>
      </c>
      <c r="AD586" s="4" t="str">
        <f>VLOOKUP(A586,'REPORTE'!$A$1:$AG$1961,31,0)</f>
        <v>PICHINCHA</v>
      </c>
      <c r="AE586" s="4" t="str">
        <f>VLOOKUP(A586,'REPORTE'!$A$1:$AG$1961,32,0)</f>
        <v>QUITO</v>
      </c>
      <c r="AF586" s="4" t="str">
        <f>VLOOKUP(A586,'REPORTE'!$A$1:$AG$1961,33,0)</f>
        <v>COTOCOLLAO</v>
      </c>
      <c r="AG586" s="4" t="str">
        <f>VLOOKUP(AF586,PROVINCIAS!$F$1:$G$1171,2,0)</f>
        <v>URBANA</v>
      </c>
    </row>
    <row r="587" spans="1:33" x14ac:dyDescent="0.45">
      <c r="A587" s="77">
        <v>1001616</v>
      </c>
      <c r="B587" s="77" t="s">
        <v>10131</v>
      </c>
      <c r="C587" s="78">
        <v>1700647538</v>
      </c>
      <c r="D587" s="79">
        <v>78</v>
      </c>
      <c r="E587" s="77" t="s">
        <v>36</v>
      </c>
      <c r="F587" s="77">
        <v>1002254</v>
      </c>
      <c r="G587" s="77">
        <v>12</v>
      </c>
      <c r="H587" s="77">
        <v>0</v>
      </c>
      <c r="I587" s="77" t="str">
        <f t="shared" si="9"/>
        <v>A1</v>
      </c>
      <c r="J587" s="77" t="s">
        <v>10466</v>
      </c>
      <c r="K587" s="77" t="s">
        <v>10467</v>
      </c>
      <c r="L587" s="80">
        <v>44516</v>
      </c>
      <c r="M587" s="80">
        <v>44900</v>
      </c>
      <c r="N587" s="81" t="s">
        <v>776</v>
      </c>
      <c r="O587" s="77">
        <v>900</v>
      </c>
      <c r="P587" s="77">
        <v>768.15</v>
      </c>
      <c r="Q587" s="77">
        <v>16</v>
      </c>
      <c r="R587" s="77" t="s">
        <v>10994</v>
      </c>
      <c r="S587" s="77" t="s">
        <v>11000</v>
      </c>
      <c r="T587" s="77" t="str">
        <f>VLOOKUP(A587,'REPORTE'!$A$1:$AG$1961,19,0)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87" s="77" t="str">
        <f>VLOOKUP(A587,'REPORTE'!$A$1:$AG$1961,20,0)</f>
        <v>Actividades Turísticas</v>
      </c>
      <c r="V587" s="77">
        <v>1001719</v>
      </c>
      <c r="W587" s="77" t="s">
        <v>11315</v>
      </c>
      <c r="X587" s="77" t="s">
        <v>12002</v>
      </c>
      <c r="Y587" s="77" t="s">
        <v>12072</v>
      </c>
      <c r="Z587" s="77" t="s">
        <v>12365</v>
      </c>
      <c r="AA587" s="77" t="s">
        <v>677</v>
      </c>
      <c r="AB587" s="77" t="str">
        <f>VLOOKUP(A587,'REPORTE'!$A$1:$AG$1961,5,0)</f>
        <v>ECUATORIANO(A)</v>
      </c>
      <c r="AC587" s="77" t="str">
        <f>VLOOKUP(A587,'REPORTE'!$A$1:$AG$1961,30,0)</f>
        <v>Secundaria</v>
      </c>
      <c r="AD587" s="77" t="str">
        <f>VLOOKUP(A587,'REPORTE'!$A$1:$AG$1961,31,0)</f>
        <v>PICHINCHA</v>
      </c>
      <c r="AE587" s="77" t="str">
        <f>VLOOKUP(A587,'REPORTE'!$A$1:$AG$1961,32,0)</f>
        <v>QUITO</v>
      </c>
      <c r="AF587" s="77" t="str">
        <f>VLOOKUP(A587,'REPORTE'!$A$1:$AG$1961,33,0)</f>
        <v>COCHAPAMBA</v>
      </c>
      <c r="AG587" s="77" t="str">
        <f>VLOOKUP(AF587,PROVINCIAS!$F$1:$G$1171,2,0)</f>
        <v>RURAL</v>
      </c>
    </row>
    <row r="588" spans="1:33" customFormat="1" hidden="1" x14ac:dyDescent="0.45">
      <c r="A588" s="4">
        <v>1001632</v>
      </c>
      <c r="B588" s="4" t="s">
        <v>10132</v>
      </c>
      <c r="C588" s="7">
        <v>1760101715</v>
      </c>
      <c r="D588" s="8">
        <v>32</v>
      </c>
      <c r="E588" s="4" t="s">
        <v>36</v>
      </c>
      <c r="F588" s="4">
        <v>1002253</v>
      </c>
      <c r="G588" s="4">
        <v>18</v>
      </c>
      <c r="H588" s="4">
        <v>0</v>
      </c>
      <c r="I588" s="4" t="str">
        <f t="shared" si="9"/>
        <v>A1</v>
      </c>
      <c r="J588" s="4" t="s">
        <v>10468</v>
      </c>
      <c r="K588" s="4" t="s">
        <v>10469</v>
      </c>
      <c r="L588" s="9">
        <v>44516</v>
      </c>
      <c r="M588" s="9">
        <v>45082</v>
      </c>
      <c r="N588" s="10" t="s">
        <v>776</v>
      </c>
      <c r="O588" s="4">
        <v>4500</v>
      </c>
      <c r="P588" s="4">
        <v>4125.41</v>
      </c>
      <c r="Q588" s="4">
        <v>21.5</v>
      </c>
      <c r="R588" s="4" t="s">
        <v>10994</v>
      </c>
      <c r="S588" s="4" t="s">
        <v>255</v>
      </c>
      <c r="T588" s="4" t="str">
        <f>VLOOKUP(A588,'REPORTE'!$A$1:$AG$1961,19,0)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88" s="4" t="str">
        <f>VLOOKUP(A588,'REPORTE'!$A$1:$AG$1961,20,0)</f>
        <v>Actividades Turísticas</v>
      </c>
      <c r="V588" s="4">
        <v>1001736</v>
      </c>
      <c r="W588" s="4" t="s">
        <v>11679</v>
      </c>
      <c r="X588" s="4" t="s">
        <v>11853</v>
      </c>
      <c r="Y588" s="4" t="s">
        <v>12072</v>
      </c>
      <c r="Z588" s="4" t="s">
        <v>12095</v>
      </c>
      <c r="AA588" s="4" t="s">
        <v>677</v>
      </c>
      <c r="AB588" s="4" t="str">
        <f>VLOOKUP(A588,'REPORTE'!$A$1:$AG$1961,5,0)</f>
        <v>VENEZOLANO(A)</v>
      </c>
      <c r="AC588" s="4" t="str">
        <f>VLOOKUP(A588,'REPORTE'!$A$1:$AG$1961,30,0)</f>
        <v>Primaria</v>
      </c>
      <c r="AD588" s="4" t="str">
        <f>VLOOKUP(A588,'REPORTE'!$A$1:$AG$1961,31,0)</f>
        <v>PICHINCHA</v>
      </c>
      <c r="AE588" s="4" t="str">
        <f>VLOOKUP(A588,'REPORTE'!$A$1:$AG$1961,32,0)</f>
        <v>QUITO</v>
      </c>
      <c r="AF588" s="4" t="str">
        <f>VLOOKUP(A588,'REPORTE'!$A$1:$AG$1961,33,0)</f>
        <v>COMITE DEL PUEBLO</v>
      </c>
      <c r="AG588" s="4" t="str">
        <f>VLOOKUP(AF588,PROVINCIAS!$F$1:$G$1171,2,0)</f>
        <v>URBANA</v>
      </c>
    </row>
    <row r="589" spans="1:33" x14ac:dyDescent="0.45">
      <c r="A589" s="77">
        <v>1001633</v>
      </c>
      <c r="B589" s="77" t="s">
        <v>10133</v>
      </c>
      <c r="C589" s="78">
        <v>1714777651</v>
      </c>
      <c r="D589" s="79">
        <v>45</v>
      </c>
      <c r="E589" s="77" t="s">
        <v>36</v>
      </c>
      <c r="F589" s="77">
        <v>1002250</v>
      </c>
      <c r="G589" s="77">
        <v>24</v>
      </c>
      <c r="H589" s="77">
        <v>0</v>
      </c>
      <c r="I589" s="77" t="str">
        <f t="shared" si="9"/>
        <v>A1</v>
      </c>
      <c r="J589" s="77" t="s">
        <v>10466</v>
      </c>
      <c r="K589" s="77" t="s">
        <v>10467</v>
      </c>
      <c r="L589" s="80">
        <v>44516</v>
      </c>
      <c r="M589" s="80">
        <v>45266</v>
      </c>
      <c r="N589" s="81" t="s">
        <v>776</v>
      </c>
      <c r="O589" s="77">
        <v>3000</v>
      </c>
      <c r="P589" s="77">
        <v>2814.35</v>
      </c>
      <c r="Q589" s="77">
        <v>16</v>
      </c>
      <c r="R589" s="77" t="s">
        <v>10994</v>
      </c>
      <c r="S589" s="77" t="s">
        <v>11000</v>
      </c>
      <c r="T589" s="77" t="str">
        <f>VLOOKUP(A589,'REPORTE'!$A$1:$AG$1961,19,0)</f>
        <v>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v>
      </c>
      <c r="U589" s="77" t="str">
        <f>VLOOKUP(A589,'REPORTE'!$A$1:$AG$1961,20,0)</f>
        <v>Actividades de administración y funcionamiento</v>
      </c>
      <c r="V589" s="77">
        <v>1001737</v>
      </c>
      <c r="W589" s="77" t="s">
        <v>11524</v>
      </c>
      <c r="X589" s="77" t="s">
        <v>11836</v>
      </c>
      <c r="Y589" s="77" t="s">
        <v>12072</v>
      </c>
      <c r="Z589" s="77" t="s">
        <v>12366</v>
      </c>
      <c r="AA589" s="77" t="s">
        <v>677</v>
      </c>
      <c r="AB589" s="77" t="str">
        <f>VLOOKUP(A589,'REPORTE'!$A$1:$AG$1961,5,0)</f>
        <v>ECUATORIANO(A)</v>
      </c>
      <c r="AC589" s="77" t="str">
        <f>VLOOKUP(A589,'REPORTE'!$A$1:$AG$1961,30,0)</f>
        <v>Secundaria</v>
      </c>
      <c r="AD589" s="77" t="str">
        <f>VLOOKUP(A589,'REPORTE'!$A$1:$AG$1961,31,0)</f>
        <v>PICHINCHA</v>
      </c>
      <c r="AE589" s="77" t="str">
        <f>VLOOKUP(A589,'REPORTE'!$A$1:$AG$1961,32,0)</f>
        <v>QUITO</v>
      </c>
      <c r="AF589" s="77" t="str">
        <f>VLOOKUP(A589,'REPORTE'!$A$1:$AG$1961,33,0)</f>
        <v>CONOCOTO</v>
      </c>
      <c r="AG589" s="77" t="str">
        <f>VLOOKUP(AF589,PROVINCIAS!$F$1:$G$1171,2,0)</f>
        <v>RURAL</v>
      </c>
    </row>
    <row r="590" spans="1:33" customFormat="1" hidden="1" x14ac:dyDescent="0.45">
      <c r="A590" s="4">
        <v>1001634</v>
      </c>
      <c r="B590" s="4" t="s">
        <v>10134</v>
      </c>
      <c r="C590" s="7">
        <v>2100393384</v>
      </c>
      <c r="D590" s="8">
        <v>37</v>
      </c>
      <c r="E590" s="4" t="s">
        <v>36</v>
      </c>
      <c r="F590" s="4">
        <v>1002251</v>
      </c>
      <c r="G590" s="4">
        <v>36</v>
      </c>
      <c r="H590" s="4">
        <v>0</v>
      </c>
      <c r="I590" s="4" t="str">
        <f t="shared" si="9"/>
        <v>A1</v>
      </c>
      <c r="J590" s="4" t="s">
        <v>10468</v>
      </c>
      <c r="K590" s="4" t="s">
        <v>10469</v>
      </c>
      <c r="L590" s="9">
        <v>44516</v>
      </c>
      <c r="M590" s="9">
        <v>45621</v>
      </c>
      <c r="N590" s="10" t="s">
        <v>776</v>
      </c>
      <c r="O590" s="4">
        <v>5365</v>
      </c>
      <c r="P590" s="4">
        <v>5056.29</v>
      </c>
      <c r="Q590" s="4">
        <v>18.989999999999998</v>
      </c>
      <c r="R590" s="4" t="s">
        <v>10994</v>
      </c>
      <c r="S590" s="4" t="s">
        <v>620</v>
      </c>
      <c r="T590" s="4" t="str">
        <f>VLOOKUP(A590,'REPORTE'!$A$1:$AG$1961,19,0)</f>
        <v>Venta al por menor de productos textiles, prendas de vestir y calzado en puestos de venta y mercados.</v>
      </c>
      <c r="U590" s="4" t="str">
        <f>VLOOKUP(A590,'REPORTE'!$A$1:$AG$1961,20,0)</f>
        <v>Venta al por menor varios</v>
      </c>
      <c r="V590" s="4">
        <v>1001738</v>
      </c>
      <c r="W590" s="4" t="s">
        <v>11680</v>
      </c>
      <c r="X590" s="4" t="s">
        <v>11895</v>
      </c>
      <c r="Y590" s="4" t="s">
        <v>12072</v>
      </c>
      <c r="Z590" s="4" t="s">
        <v>12367</v>
      </c>
      <c r="AA590" s="4" t="s">
        <v>677</v>
      </c>
      <c r="AB590" s="4" t="str">
        <f>VLOOKUP(A590,'REPORTE'!$A$1:$AG$1961,5,0)</f>
        <v>ECUATORIANO(A)</v>
      </c>
      <c r="AC590" s="4" t="str">
        <f>VLOOKUP(A590,'REPORTE'!$A$1:$AG$1961,30,0)</f>
        <v>Primaria</v>
      </c>
      <c r="AD590" s="4" t="str">
        <f>VLOOKUP(A590,'REPORTE'!$A$1:$AG$1961,31,0)</f>
        <v>CHIMBORAZO</v>
      </c>
      <c r="AE590" s="4" t="str">
        <f>VLOOKUP(A590,'REPORTE'!$A$1:$AG$1961,32,0)</f>
        <v>RIOBAMBA</v>
      </c>
      <c r="AF590" s="4" t="str">
        <f>VLOOKUP(A590,'REPORTE'!$A$1:$AG$1961,33,0)</f>
        <v>CACHA (CAB EN MACHANGARA)</v>
      </c>
      <c r="AG590" s="4" t="str">
        <f>VLOOKUP(AF590,PROVINCIAS!$F$1:$G$1171,2,0)</f>
        <v>RURAL</v>
      </c>
    </row>
    <row r="591" spans="1:33" customFormat="1" hidden="1" x14ac:dyDescent="0.45">
      <c r="A591" s="4">
        <v>1001634</v>
      </c>
      <c r="B591" s="4" t="s">
        <v>10134</v>
      </c>
      <c r="C591" s="7">
        <v>2100393384</v>
      </c>
      <c r="D591" s="8">
        <v>37</v>
      </c>
      <c r="E591" s="4" t="s">
        <v>36</v>
      </c>
      <c r="F591" s="4">
        <v>1002252</v>
      </c>
      <c r="G591" s="4">
        <v>36</v>
      </c>
      <c r="H591" s="4">
        <v>0</v>
      </c>
      <c r="I591" s="4" t="str">
        <f t="shared" si="9"/>
        <v>A1</v>
      </c>
      <c r="J591" s="4" t="s">
        <v>10468</v>
      </c>
      <c r="K591" s="4" t="s">
        <v>10469</v>
      </c>
      <c r="L591" s="9">
        <v>44516</v>
      </c>
      <c r="M591" s="9">
        <v>45621</v>
      </c>
      <c r="N591" s="10" t="s">
        <v>776</v>
      </c>
      <c r="O591" s="4">
        <v>5000</v>
      </c>
      <c r="P591" s="4">
        <v>4702.87</v>
      </c>
      <c r="Q591" s="4">
        <v>17.5</v>
      </c>
      <c r="R591" s="4" t="s">
        <v>10994</v>
      </c>
      <c r="S591" s="4" t="s">
        <v>620</v>
      </c>
      <c r="T591" s="4" t="str">
        <f>VLOOKUP(A591,'REPORTE'!$A$1:$AG$1961,19,0)</f>
        <v>Venta al por menor de productos textiles, prendas de vestir y calzado en puestos de venta y mercados.</v>
      </c>
      <c r="U591" s="4" t="str">
        <f>VLOOKUP(A591,'REPORTE'!$A$1:$AG$1961,20,0)</f>
        <v>Venta al por menor varios</v>
      </c>
      <c r="V591" s="4">
        <v>1001738</v>
      </c>
      <c r="W591" s="4" t="s">
        <v>11542</v>
      </c>
      <c r="X591" s="4" t="s">
        <v>11895</v>
      </c>
      <c r="Y591" s="4" t="s">
        <v>12072</v>
      </c>
      <c r="Z591" s="4" t="s">
        <v>12367</v>
      </c>
      <c r="AA591" s="4" t="s">
        <v>677</v>
      </c>
      <c r="AB591" s="4" t="str">
        <f>VLOOKUP(A591,'REPORTE'!$A$1:$AG$1961,5,0)</f>
        <v>ECUATORIANO(A)</v>
      </c>
      <c r="AC591" s="4" t="str">
        <f>VLOOKUP(A591,'REPORTE'!$A$1:$AG$1961,30,0)</f>
        <v>Primaria</v>
      </c>
      <c r="AD591" s="4" t="str">
        <f>VLOOKUP(A591,'REPORTE'!$A$1:$AG$1961,31,0)</f>
        <v>CHIMBORAZO</v>
      </c>
      <c r="AE591" s="4" t="str">
        <f>VLOOKUP(A591,'REPORTE'!$A$1:$AG$1961,32,0)</f>
        <v>RIOBAMBA</v>
      </c>
      <c r="AF591" s="4" t="str">
        <f>VLOOKUP(A591,'REPORTE'!$A$1:$AG$1961,33,0)</f>
        <v>CACHA (CAB EN MACHANGARA)</v>
      </c>
      <c r="AG591" s="4" t="str">
        <f>VLOOKUP(AF591,PROVINCIAS!$F$1:$G$1171,2,0)</f>
        <v>RURAL</v>
      </c>
    </row>
    <row r="592" spans="1:33" customFormat="1" hidden="1" x14ac:dyDescent="0.45">
      <c r="A592" s="4">
        <v>1001637</v>
      </c>
      <c r="B592" s="4" t="s">
        <v>10135</v>
      </c>
      <c r="C592" s="7">
        <v>1760625432</v>
      </c>
      <c r="D592" s="8">
        <v>35</v>
      </c>
      <c r="E592" s="4" t="s">
        <v>36</v>
      </c>
      <c r="F592" s="4">
        <v>1002259</v>
      </c>
      <c r="G592" s="4">
        <v>5</v>
      </c>
      <c r="H592" s="4">
        <v>4</v>
      </c>
      <c r="I592" s="4" t="str">
        <f t="shared" si="9"/>
        <v>A1</v>
      </c>
      <c r="J592" s="4" t="s">
        <v>10468</v>
      </c>
      <c r="K592" s="4" t="s">
        <v>10469</v>
      </c>
      <c r="L592" s="9">
        <v>44516</v>
      </c>
      <c r="M592" s="9">
        <v>44676</v>
      </c>
      <c r="N592" s="9">
        <v>44617</v>
      </c>
      <c r="O592" s="4">
        <v>400</v>
      </c>
      <c r="P592" s="4">
        <v>247.33</v>
      </c>
      <c r="Q592" s="4">
        <v>23</v>
      </c>
      <c r="R592" s="4" t="s">
        <v>10995</v>
      </c>
      <c r="S592" s="4" t="s">
        <v>11013</v>
      </c>
      <c r="T592" s="4" t="str">
        <f>VLOOKUP(A592,'REPORTE'!$A$1:$AG$1961,19,0)</f>
        <v>Venta al por mayor de prendas de vestir, incluidas prendas (ropa) deportivas.</v>
      </c>
      <c r="U592" s="4" t="str">
        <f>VLOOKUP(A592,'REPORTE'!$A$1:$AG$1961,20,0)</f>
        <v>Venta al por mayor varios</v>
      </c>
      <c r="V592" s="4">
        <v>1001741</v>
      </c>
      <c r="W592" s="4" t="s">
        <v>11316</v>
      </c>
      <c r="X592" s="4" t="s">
        <v>11915</v>
      </c>
      <c r="Y592" s="4" t="s">
        <v>12072</v>
      </c>
      <c r="Z592" s="4" t="s">
        <v>12100</v>
      </c>
      <c r="AA592" s="4" t="s">
        <v>677</v>
      </c>
      <c r="AB592" s="4" t="str">
        <f>VLOOKUP(A592,'REPORTE'!$A$1:$AG$1961,5,0)</f>
        <v>ECUATORIANO(A)</v>
      </c>
      <c r="AC592" s="4" t="str">
        <f>VLOOKUP(A592,'REPORTE'!$A$1:$AG$1961,30,0)</f>
        <v>Primaria</v>
      </c>
      <c r="AD592" s="4" t="str">
        <f>VLOOKUP(A592,'REPORTE'!$A$1:$AG$1961,31,0)</f>
        <v>PICHINCHA</v>
      </c>
      <c r="AE592" s="4" t="str">
        <f>VLOOKUP(A592,'REPORTE'!$A$1:$AG$1961,32,0)</f>
        <v>QUITO</v>
      </c>
      <c r="AF592" s="4" t="str">
        <f>VLOOKUP(A592,'REPORTE'!$A$1:$AG$1961,33,0)</f>
        <v>POMASQUI</v>
      </c>
      <c r="AG592" s="4" t="str">
        <f>VLOOKUP(AF592,PROVINCIAS!$F$1:$G$1171,2,0)</f>
        <v>RURAL</v>
      </c>
    </row>
    <row r="593" spans="1:33" customFormat="1" hidden="1" x14ac:dyDescent="0.45">
      <c r="A593" s="4">
        <v>1001638</v>
      </c>
      <c r="B593" s="4" t="s">
        <v>10136</v>
      </c>
      <c r="C593" s="7">
        <v>1713263307</v>
      </c>
      <c r="D593" s="8">
        <v>44</v>
      </c>
      <c r="E593" s="4" t="s">
        <v>36</v>
      </c>
      <c r="F593" s="4">
        <v>1002264</v>
      </c>
      <c r="G593" s="4">
        <v>24</v>
      </c>
      <c r="H593" s="4">
        <v>0</v>
      </c>
      <c r="I593" s="4" t="str">
        <f t="shared" si="9"/>
        <v>A1</v>
      </c>
      <c r="J593" s="4" t="s">
        <v>10468</v>
      </c>
      <c r="K593" s="4" t="s">
        <v>10469</v>
      </c>
      <c r="L593" s="9">
        <v>44516</v>
      </c>
      <c r="M593" s="9">
        <v>45255</v>
      </c>
      <c r="N593" s="10" t="s">
        <v>776</v>
      </c>
      <c r="O593" s="4">
        <v>5000</v>
      </c>
      <c r="P593" s="4">
        <v>4493.07</v>
      </c>
      <c r="Q593" s="4">
        <v>17.5</v>
      </c>
      <c r="R593" s="4" t="s">
        <v>10994</v>
      </c>
      <c r="S593" s="4" t="s">
        <v>11488</v>
      </c>
      <c r="T593" s="4" t="str">
        <f>VLOOKUP(A593,'REPORTE'!$A$1:$AG$1961,19,0)</f>
        <v>Fabricación de ropa interior y ropa de dormir de telas tejidas, de punto y ganchillo, de encaje, etcétera, para hombres, mujeres y niños: panties, calzoncillos, pijamas, camisones, batas, blusas, slips, sujetadores, fajas, etcétera.</v>
      </c>
      <c r="U593" s="4" t="str">
        <f>VLOOKUP(A593,'REPORTE'!$A$1:$AG$1961,20,0)</f>
        <v>Fabricación de máquinaria y equipos</v>
      </c>
      <c r="V593" s="4">
        <v>1001742</v>
      </c>
      <c r="W593" s="4" t="s">
        <v>11550</v>
      </c>
      <c r="X593" s="4" t="s">
        <v>11901</v>
      </c>
      <c r="Y593" s="4" t="s">
        <v>12072</v>
      </c>
      <c r="Z593" s="4" t="s">
        <v>12368</v>
      </c>
      <c r="AA593" s="4" t="s">
        <v>677</v>
      </c>
      <c r="AB593" s="4" t="str">
        <f>VLOOKUP(A593,'REPORTE'!$A$1:$AG$1961,5,0)</f>
        <v>ECUATORIANO(A)</v>
      </c>
      <c r="AC593" s="4" t="str">
        <f>VLOOKUP(A593,'REPORTE'!$A$1:$AG$1961,30,0)</f>
        <v>Secundaria</v>
      </c>
      <c r="AD593" s="4" t="str">
        <f>VLOOKUP(A593,'REPORTE'!$A$1:$AG$1961,31,0)</f>
        <v>PICHINCHA</v>
      </c>
      <c r="AE593" s="4" t="str">
        <f>VLOOKUP(A593,'REPORTE'!$A$1:$AG$1961,32,0)</f>
        <v>QUITO</v>
      </c>
      <c r="AF593" s="4" t="str">
        <f>VLOOKUP(A593,'REPORTE'!$A$1:$AG$1961,33,0)</f>
        <v>CENTRO HISTORICO</v>
      </c>
      <c r="AG593" s="4" t="str">
        <f>VLOOKUP(AF593,PROVINCIAS!$F$1:$G$1171,2,0)</f>
        <v>URBANA</v>
      </c>
    </row>
    <row r="594" spans="1:33" customFormat="1" hidden="1" x14ac:dyDescent="0.45">
      <c r="A594" s="4">
        <v>1001500</v>
      </c>
      <c r="B594" s="4" t="s">
        <v>10137</v>
      </c>
      <c r="C594" s="7">
        <v>605352202</v>
      </c>
      <c r="D594" s="8">
        <v>20</v>
      </c>
      <c r="E594" s="4" t="s">
        <v>36</v>
      </c>
      <c r="F594" s="4">
        <v>1002271</v>
      </c>
      <c r="G594" s="4">
        <v>6</v>
      </c>
      <c r="H594" s="4">
        <v>0</v>
      </c>
      <c r="I594" s="4" t="str">
        <f t="shared" si="9"/>
        <v>A1</v>
      </c>
      <c r="J594" s="4" t="s">
        <v>10468</v>
      </c>
      <c r="K594" s="4" t="s">
        <v>10469</v>
      </c>
      <c r="L594" s="9">
        <v>44517</v>
      </c>
      <c r="M594" s="9">
        <v>44703</v>
      </c>
      <c r="N594" s="10" t="s">
        <v>776</v>
      </c>
      <c r="O594" s="4">
        <v>500</v>
      </c>
      <c r="P594" s="4">
        <v>259.36</v>
      </c>
      <c r="Q594" s="4">
        <v>23</v>
      </c>
      <c r="R594" s="4" t="s">
        <v>10994</v>
      </c>
      <c r="S594" s="4" t="s">
        <v>11014</v>
      </c>
      <c r="T594" s="4" t="str">
        <f>VLOOKUP(A594,'REPORTE'!$A$1:$AG$1961,19,0)</f>
        <v>Estudiante</v>
      </c>
      <c r="U594" s="4" t="str">
        <f>VLOOKUP(A594,'REPORTE'!$A$1:$AG$1961,20,0)</f>
        <v>Estudiante</v>
      </c>
      <c r="V594" s="4">
        <v>1001594</v>
      </c>
      <c r="W594" s="4" t="s">
        <v>11258</v>
      </c>
      <c r="X594" s="4" t="s">
        <v>11832</v>
      </c>
      <c r="Y594" s="4" t="s">
        <v>12072</v>
      </c>
      <c r="Z594" s="4" t="s">
        <v>12369</v>
      </c>
      <c r="AA594" s="4" t="s">
        <v>4384</v>
      </c>
      <c r="AB594" s="4" t="str">
        <f>VLOOKUP(A594,'REPORTE'!$A$1:$AG$1961,5,0)</f>
        <v>ECUATORIANO(A)</v>
      </c>
      <c r="AC594" s="4" t="str">
        <f>VLOOKUP(A594,'REPORTE'!$A$1:$AG$1961,30,0)</f>
        <v>Formación Técnica (Intermedia)</v>
      </c>
      <c r="AD594" s="4" t="str">
        <f>VLOOKUP(A594,'REPORTE'!$A$1:$AG$1961,31,0)</f>
        <v>CHIMBORAZO</v>
      </c>
      <c r="AE594" s="4" t="str">
        <f>VLOOKUP(A594,'REPORTE'!$A$1:$AG$1961,32,0)</f>
        <v>RIOBAMBA</v>
      </c>
      <c r="AF594" s="4" t="str">
        <f>VLOOKUP(A594,'REPORTE'!$A$1:$AG$1961,33,0)</f>
        <v>VELOZ</v>
      </c>
      <c r="AG594" s="4" t="str">
        <f>VLOOKUP(AF594,PROVINCIAS!$F$1:$G$1171,2,0)</f>
        <v>URBANA</v>
      </c>
    </row>
    <row r="595" spans="1:33" customFormat="1" hidden="1" x14ac:dyDescent="0.45">
      <c r="A595" s="4">
        <v>1001524</v>
      </c>
      <c r="B595" s="4" t="s">
        <v>10138</v>
      </c>
      <c r="C595" s="7">
        <v>1751171701</v>
      </c>
      <c r="D595" s="8">
        <v>23</v>
      </c>
      <c r="E595" s="4" t="s">
        <v>36</v>
      </c>
      <c r="F595" s="4">
        <v>1002270</v>
      </c>
      <c r="G595" s="4">
        <v>12</v>
      </c>
      <c r="H595" s="4">
        <v>0</v>
      </c>
      <c r="I595" s="4" t="str">
        <f t="shared" si="9"/>
        <v>A1</v>
      </c>
      <c r="J595" s="4" t="s">
        <v>10468</v>
      </c>
      <c r="K595" s="4" t="s">
        <v>10469</v>
      </c>
      <c r="L595" s="9">
        <v>44517</v>
      </c>
      <c r="M595" s="9">
        <v>44900</v>
      </c>
      <c r="N595" s="10" t="s">
        <v>776</v>
      </c>
      <c r="O595" s="4">
        <v>1500</v>
      </c>
      <c r="P595" s="4">
        <v>1292.72</v>
      </c>
      <c r="Q595" s="4">
        <v>23</v>
      </c>
      <c r="R595" s="4" t="s">
        <v>10994</v>
      </c>
      <c r="S595" s="4" t="s">
        <v>11007</v>
      </c>
      <c r="T595" s="4" t="str">
        <f>VLOOKUP(A595,'REPORTE'!$A$1:$AG$1961,19,0)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595" s="4" t="str">
        <f>VLOOKUP(A595,'REPORTE'!$A$1:$AG$1961,20,0)</f>
        <v>Actividades Turísticas</v>
      </c>
      <c r="V595" s="4">
        <v>1001620</v>
      </c>
      <c r="W595" s="4" t="s">
        <v>11236</v>
      </c>
      <c r="X595" s="4" t="s">
        <v>11865</v>
      </c>
      <c r="Y595" s="4" t="s">
        <v>12072</v>
      </c>
      <c r="Z595" s="4" t="s">
        <v>12370</v>
      </c>
      <c r="AA595" s="4" t="s">
        <v>677</v>
      </c>
      <c r="AB595" s="4" t="str">
        <f>VLOOKUP(A595,'REPORTE'!$A$1:$AG$1961,5,0)</f>
        <v>ECUATORIANO(A)</v>
      </c>
      <c r="AC595" s="4" t="str">
        <f>VLOOKUP(A595,'REPORTE'!$A$1:$AG$1961,30,0)</f>
        <v>Secundaria</v>
      </c>
      <c r="AD595" s="4" t="str">
        <f>VLOOKUP(A595,'REPORTE'!$A$1:$AG$1961,31,0)</f>
        <v>PICHINCHA</v>
      </c>
      <c r="AE595" s="4" t="str">
        <f>VLOOKUP(A595,'REPORTE'!$A$1:$AG$1961,32,0)</f>
        <v>QUITO</v>
      </c>
      <c r="AF595" s="4" t="str">
        <f>VLOOKUP(A595,'REPORTE'!$A$1:$AG$1961,33,0)</f>
        <v>COTOCOLLAO</v>
      </c>
      <c r="AG595" s="4" t="str">
        <f>VLOOKUP(AF595,PROVINCIAS!$F$1:$G$1171,2,0)</f>
        <v>URBANA</v>
      </c>
    </row>
    <row r="596" spans="1:33" customFormat="1" hidden="1" x14ac:dyDescent="0.45">
      <c r="A596" s="4">
        <v>1001536</v>
      </c>
      <c r="B596" s="4" t="s">
        <v>10139</v>
      </c>
      <c r="C596" s="7">
        <v>901335869</v>
      </c>
      <c r="D596" s="8">
        <v>71</v>
      </c>
      <c r="E596" s="4" t="s">
        <v>36</v>
      </c>
      <c r="F596" s="4">
        <v>1002265</v>
      </c>
      <c r="G596" s="4">
        <v>15</v>
      </c>
      <c r="H596" s="4">
        <v>0</v>
      </c>
      <c r="I596" s="4" t="str">
        <f t="shared" si="9"/>
        <v>A1</v>
      </c>
      <c r="J596" s="4" t="s">
        <v>10468</v>
      </c>
      <c r="K596" s="4" t="s">
        <v>10469</v>
      </c>
      <c r="L596" s="9">
        <v>44517</v>
      </c>
      <c r="M596" s="9">
        <v>44982</v>
      </c>
      <c r="N596" s="10" t="s">
        <v>776</v>
      </c>
      <c r="O596" s="4">
        <v>1200</v>
      </c>
      <c r="P596" s="4">
        <v>994.54</v>
      </c>
      <c r="Q596" s="4">
        <v>23</v>
      </c>
      <c r="R596" s="4" t="s">
        <v>10994</v>
      </c>
      <c r="S596" s="4" t="s">
        <v>11096</v>
      </c>
      <c r="T596" s="4" t="str">
        <f>VLOOKUP(A596,'REPORTE'!$A$1:$AG$1961,19,0)</f>
        <v>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escáeres, incluidos lectores de código de barras.</v>
      </c>
      <c r="U596" s="4" t="str">
        <f>VLOOKUP(A596,'REPORTE'!$A$1:$AG$1961,20,0)</f>
        <v>Reparaciones varias y mantenimiento</v>
      </c>
      <c r="V596" s="4">
        <v>1001632</v>
      </c>
      <c r="W596" s="4" t="s">
        <v>11317</v>
      </c>
      <c r="X596" s="4" t="s">
        <v>11924</v>
      </c>
      <c r="Y596" s="4" t="s">
        <v>12072</v>
      </c>
      <c r="Z596" s="4" t="s">
        <v>12371</v>
      </c>
      <c r="AA596" s="4" t="s">
        <v>677</v>
      </c>
      <c r="AB596" s="4" t="str">
        <f>VLOOKUP(A596,'REPORTE'!$A$1:$AG$1961,5,0)</f>
        <v>ECUATORIANO(A)</v>
      </c>
      <c r="AC596" s="4" t="str">
        <f>VLOOKUP(A596,'REPORTE'!$A$1:$AG$1961,30,0)</f>
        <v>Secundaria</v>
      </c>
      <c r="AD596" s="4" t="str">
        <f>VLOOKUP(A596,'REPORTE'!$A$1:$AG$1961,31,0)</f>
        <v>PICHINCHA</v>
      </c>
      <c r="AE596" s="4" t="str">
        <f>VLOOKUP(A596,'REPORTE'!$A$1:$AG$1961,32,0)</f>
        <v>QUITO</v>
      </c>
      <c r="AF596" s="4" t="str">
        <f>VLOOKUP(A596,'REPORTE'!$A$1:$AG$1961,33,0)</f>
        <v>COTOCOLLAO</v>
      </c>
      <c r="AG596" s="4" t="str">
        <f>VLOOKUP(AF596,PROVINCIAS!$F$1:$G$1171,2,0)</f>
        <v>URBANA</v>
      </c>
    </row>
    <row r="597" spans="1:33" customFormat="1" hidden="1" x14ac:dyDescent="0.45">
      <c r="A597" s="4">
        <v>1001624</v>
      </c>
      <c r="B597" s="4" t="s">
        <v>10140</v>
      </c>
      <c r="C597" s="7">
        <v>1711539831</v>
      </c>
      <c r="D597" s="8">
        <v>51</v>
      </c>
      <c r="E597" s="4" t="s">
        <v>59</v>
      </c>
      <c r="F597" s="4">
        <v>1002269</v>
      </c>
      <c r="G597" s="4">
        <v>18</v>
      </c>
      <c r="H597" s="4">
        <v>0</v>
      </c>
      <c r="I597" s="4" t="str">
        <f t="shared" si="9"/>
        <v>A1</v>
      </c>
      <c r="J597" s="4" t="s">
        <v>10468</v>
      </c>
      <c r="K597" s="4" t="s">
        <v>10469</v>
      </c>
      <c r="L597" s="9">
        <v>44517</v>
      </c>
      <c r="M597" s="9">
        <v>45066</v>
      </c>
      <c r="N597" s="10" t="s">
        <v>776</v>
      </c>
      <c r="O597" s="4">
        <v>1500</v>
      </c>
      <c r="P597" s="4">
        <v>1289.21</v>
      </c>
      <c r="Q597" s="4">
        <v>23</v>
      </c>
      <c r="R597" s="4" t="s">
        <v>10994</v>
      </c>
      <c r="S597" s="4" t="s">
        <v>279</v>
      </c>
      <c r="T597" s="4" t="str">
        <f>VLOOKUP(A597,'REPORTE'!$A$1:$AG$1961,19,0)</f>
        <v>Venta al por menor de frutas, legumbres y hortalizas frescas o en conserva en establecimientos especializados.</v>
      </c>
      <c r="U597" s="4" t="str">
        <f>VLOOKUP(A597,'REPORTE'!$A$1:$AG$1961,20,0)</f>
        <v>Venta al por menor varios</v>
      </c>
      <c r="V597" s="4">
        <v>1001727</v>
      </c>
      <c r="W597" s="4" t="s">
        <v>11166</v>
      </c>
      <c r="X597" s="4" t="s">
        <v>11912</v>
      </c>
      <c r="Y597" s="4" t="s">
        <v>12072</v>
      </c>
      <c r="Z597" s="4" t="s">
        <v>12372</v>
      </c>
      <c r="AA597" s="4" t="s">
        <v>677</v>
      </c>
      <c r="AB597" s="4" t="str">
        <f>VLOOKUP(A597,'REPORTE'!$A$1:$AG$1961,5,0)</f>
        <v>ECUATORIANO(A) INDIGENA</v>
      </c>
      <c r="AC597" s="4" t="str">
        <f>VLOOKUP(A597,'REPORTE'!$A$1:$AG$1961,30,0)</f>
        <v>Secundaria</v>
      </c>
      <c r="AD597" s="4" t="str">
        <f>VLOOKUP(A597,'REPORTE'!$A$1:$AG$1961,31,0)</f>
        <v>CHIMBORAZO</v>
      </c>
      <c r="AE597" s="4" t="str">
        <f>VLOOKUP(A597,'REPORTE'!$A$1:$AG$1961,32,0)</f>
        <v>COLTA</v>
      </c>
      <c r="AF597" s="4" t="str">
        <f>VLOOKUP(A597,'REPORTE'!$A$1:$AG$1961,33,0)</f>
        <v>CAJABAMBA</v>
      </c>
      <c r="AG597" s="4" t="str">
        <f>VLOOKUP(AF597,PROVINCIAS!$F$1:$G$1171,2,0)</f>
        <v>URBANA</v>
      </c>
    </row>
    <row r="598" spans="1:33" customFormat="1" hidden="1" x14ac:dyDescent="0.45">
      <c r="A598" s="4">
        <v>1001005</v>
      </c>
      <c r="B598" s="4" t="s">
        <v>10141</v>
      </c>
      <c r="C598" s="7">
        <v>605394451</v>
      </c>
      <c r="D598" s="8">
        <v>32</v>
      </c>
      <c r="E598" s="4" t="s">
        <v>36</v>
      </c>
      <c r="F598" s="4">
        <v>1002273</v>
      </c>
      <c r="G598" s="4">
        <v>10</v>
      </c>
      <c r="H598" s="4">
        <v>0</v>
      </c>
      <c r="I598" s="4" t="str">
        <f t="shared" si="9"/>
        <v>A1</v>
      </c>
      <c r="J598" s="4" t="s">
        <v>10468</v>
      </c>
      <c r="K598" s="4" t="s">
        <v>10469</v>
      </c>
      <c r="L598" s="9">
        <v>44518</v>
      </c>
      <c r="M598" s="9">
        <v>44829</v>
      </c>
      <c r="N598" s="10" t="s">
        <v>776</v>
      </c>
      <c r="O598" s="4">
        <v>1200</v>
      </c>
      <c r="P598" s="4">
        <v>870.69</v>
      </c>
      <c r="Q598" s="4">
        <v>23</v>
      </c>
      <c r="R598" s="4" t="s">
        <v>10994</v>
      </c>
      <c r="S598" s="4" t="s">
        <v>244</v>
      </c>
      <c r="T598" s="4" t="str">
        <f>VLOOKUP(A598,'REPORTE'!$A$1:$AG$1961,19,0)</f>
        <v>Venta al por mayor de frutas, legumbres y hortalizas.</v>
      </c>
      <c r="U598" s="4" t="str">
        <f>VLOOKUP(A598,'REPORTE'!$A$1:$AG$1961,20,0)</f>
        <v>Venta al por mayor varios</v>
      </c>
      <c r="V598" s="4">
        <v>1001074</v>
      </c>
      <c r="W598" s="4" t="s">
        <v>11318</v>
      </c>
      <c r="X598" s="4" t="s">
        <v>11929</v>
      </c>
      <c r="Y598" s="4" t="s">
        <v>12072</v>
      </c>
      <c r="Z598" s="4" t="s">
        <v>11150</v>
      </c>
      <c r="AA598" s="4" t="s">
        <v>4384</v>
      </c>
      <c r="AB598" s="4" t="str">
        <f>VLOOKUP(A598,'REPORTE'!$A$1:$AG$1961,5,0)</f>
        <v>ECUATORIANO(A) INDIGENA</v>
      </c>
      <c r="AC598" s="4" t="str">
        <f>VLOOKUP(A598,'REPORTE'!$A$1:$AG$1961,30,0)</f>
        <v>Secundaria</v>
      </c>
      <c r="AD598" s="4" t="str">
        <f>VLOOKUP(A598,'REPORTE'!$A$1:$AG$1961,31,0)</f>
        <v>CHIMBORAZO</v>
      </c>
      <c r="AE598" s="4" t="str">
        <f>VLOOKUP(A598,'REPORTE'!$A$1:$AG$1961,32,0)</f>
        <v>RIOBAMBA</v>
      </c>
      <c r="AF598" s="4" t="str">
        <f>VLOOKUP(A598,'REPORTE'!$A$1:$AG$1961,33,0)</f>
        <v>CACHA (CAB EN MACHANGARA)</v>
      </c>
      <c r="AG598" s="4" t="str">
        <f>VLOOKUP(AF598,PROVINCIAS!$F$1:$G$1171,2,0)</f>
        <v>RURAL</v>
      </c>
    </row>
    <row r="599" spans="1:33" customFormat="1" hidden="1" x14ac:dyDescent="0.45">
      <c r="A599" s="4">
        <v>1001627</v>
      </c>
      <c r="B599" s="4" t="s">
        <v>10142</v>
      </c>
      <c r="C599" s="7">
        <v>1753922234</v>
      </c>
      <c r="D599" s="8">
        <v>22</v>
      </c>
      <c r="E599" s="4" t="s">
        <v>59</v>
      </c>
      <c r="F599" s="4">
        <v>1002272</v>
      </c>
      <c r="G599" s="4">
        <v>6</v>
      </c>
      <c r="H599" s="4">
        <v>9</v>
      </c>
      <c r="I599" s="4" t="str">
        <f t="shared" si="9"/>
        <v>A2</v>
      </c>
      <c r="J599" s="4" t="s">
        <v>10468</v>
      </c>
      <c r="K599" s="4" t="s">
        <v>10469</v>
      </c>
      <c r="L599" s="9">
        <v>44518</v>
      </c>
      <c r="M599" s="9">
        <v>44701</v>
      </c>
      <c r="N599" s="9">
        <v>44612</v>
      </c>
      <c r="O599" s="4">
        <v>600</v>
      </c>
      <c r="P599" s="4">
        <v>408.46</v>
      </c>
      <c r="Q599" s="4">
        <v>23</v>
      </c>
      <c r="R599" s="4" t="s">
        <v>10995</v>
      </c>
      <c r="S599" s="4" t="s">
        <v>11019</v>
      </c>
      <c r="T599" s="4" t="str">
        <f>VLOOKUP(A599,'REPORTE'!$A$1:$AG$1961,19,0)</f>
        <v>Servicios de teleféricos, funiculares, telesillas y telecabinas, si no forman parte de sistemas de transporte urbano o suburbano.</v>
      </c>
      <c r="U599" s="4" t="str">
        <f>VLOOKUP(A599,'REPORTE'!$A$1:$AG$1961,20,0)</f>
        <v>Servicios Varios</v>
      </c>
      <c r="V599" s="4">
        <v>1001730</v>
      </c>
      <c r="W599" s="4" t="s">
        <v>11319</v>
      </c>
      <c r="X599" s="4" t="s">
        <v>11881</v>
      </c>
      <c r="Y599" s="4" t="s">
        <v>12072</v>
      </c>
      <c r="Z599" s="4" t="s">
        <v>12100</v>
      </c>
      <c r="AA599" s="4" t="s">
        <v>677</v>
      </c>
      <c r="AB599" s="4" t="str">
        <f>VLOOKUP(A599,'REPORTE'!$A$1:$AG$1961,5,0)</f>
        <v>ECUATORIANO(A)</v>
      </c>
      <c r="AC599" s="4" t="str">
        <f>VLOOKUP(A599,'REPORTE'!$A$1:$AG$1961,30,0)</f>
        <v>Secundaria</v>
      </c>
      <c r="AD599" s="4" t="str">
        <f>VLOOKUP(A599,'REPORTE'!$A$1:$AG$1961,31,0)</f>
        <v>PICHINCHA</v>
      </c>
      <c r="AE599" s="4" t="str">
        <f>VLOOKUP(A599,'REPORTE'!$A$1:$AG$1961,32,0)</f>
        <v>QUITO</v>
      </c>
      <c r="AF599" s="4" t="str">
        <f>VLOOKUP(A599,'REPORTE'!$A$1:$AG$1961,33,0)</f>
        <v>COCHAPAMBA</v>
      </c>
      <c r="AG599" s="4" t="str">
        <f>VLOOKUP(AF599,PROVINCIAS!$F$1:$G$1171,2,0)</f>
        <v>RURAL</v>
      </c>
    </row>
    <row r="600" spans="1:33" customFormat="1" hidden="1" x14ac:dyDescent="0.45">
      <c r="A600" s="4">
        <v>1001635</v>
      </c>
      <c r="B600" s="4" t="s">
        <v>10143</v>
      </c>
      <c r="C600" s="7">
        <v>1725529810</v>
      </c>
      <c r="D600" s="8">
        <v>29</v>
      </c>
      <c r="E600" s="4" t="s">
        <v>59</v>
      </c>
      <c r="F600" s="4">
        <v>1002276</v>
      </c>
      <c r="G600" s="4">
        <v>24</v>
      </c>
      <c r="H600" s="4">
        <v>0</v>
      </c>
      <c r="I600" s="4" t="str">
        <f t="shared" si="9"/>
        <v>A1</v>
      </c>
      <c r="J600" s="4" t="s">
        <v>10468</v>
      </c>
      <c r="K600" s="4" t="s">
        <v>10469</v>
      </c>
      <c r="L600" s="9">
        <v>44518</v>
      </c>
      <c r="M600" s="9">
        <v>45254</v>
      </c>
      <c r="N600" s="10" t="s">
        <v>776</v>
      </c>
      <c r="O600" s="4">
        <v>5000</v>
      </c>
      <c r="P600" s="4">
        <v>4509.8599999999997</v>
      </c>
      <c r="Q600" s="4">
        <v>21.5</v>
      </c>
      <c r="R600" s="4" t="s">
        <v>10994</v>
      </c>
      <c r="S600" s="4" t="s">
        <v>11035</v>
      </c>
      <c r="T600" s="4" t="str">
        <f>VLOOKUP(A600,'REPORTE'!$A$1:$AG$1961,19,0)</f>
        <v>Estudiante</v>
      </c>
      <c r="U600" s="4" t="str">
        <f>VLOOKUP(A600,'REPORTE'!$A$1:$AG$1961,20,0)</f>
        <v>Estudiante</v>
      </c>
      <c r="V600" s="4">
        <v>1001739</v>
      </c>
      <c r="W600" s="4" t="s">
        <v>11521</v>
      </c>
      <c r="X600" s="4" t="s">
        <v>11853</v>
      </c>
      <c r="Y600" s="4" t="s">
        <v>12072</v>
      </c>
      <c r="Z600" s="4" t="s">
        <v>12373</v>
      </c>
      <c r="AA600" s="4" t="s">
        <v>677</v>
      </c>
      <c r="AB600" s="4" t="str">
        <f>VLOOKUP(A600,'REPORTE'!$A$1:$AG$1961,5,0)</f>
        <v>ECUATORIANO(A)</v>
      </c>
      <c r="AC600" s="4" t="str">
        <f>VLOOKUP(A600,'REPORTE'!$A$1:$AG$1961,30,0)</f>
        <v>Formación Técnica (Intermedia)</v>
      </c>
      <c r="AD600" s="4" t="str">
        <f>VLOOKUP(A600,'REPORTE'!$A$1:$AG$1961,31,0)</f>
        <v>PICHINCHA</v>
      </c>
      <c r="AE600" s="4" t="str">
        <f>VLOOKUP(A600,'REPORTE'!$A$1:$AG$1961,32,0)</f>
        <v>QUITO</v>
      </c>
      <c r="AF600" s="4" t="str">
        <f>VLOOKUP(A600,'REPORTE'!$A$1:$AG$1961,33,0)</f>
        <v>SAN ROQUE</v>
      </c>
      <c r="AG600" s="4" t="str">
        <f>VLOOKUP(AF600,PROVINCIAS!$F$1:$G$1171,2,0)</f>
        <v>RURAL</v>
      </c>
    </row>
    <row r="601" spans="1:33" customFormat="1" hidden="1" x14ac:dyDescent="0.45">
      <c r="A601" s="4">
        <v>1001615</v>
      </c>
      <c r="B601" s="4" t="s">
        <v>10144</v>
      </c>
      <c r="C601" s="7">
        <v>1312763830</v>
      </c>
      <c r="D601" s="8">
        <v>37</v>
      </c>
      <c r="E601" s="4" t="s">
        <v>59</v>
      </c>
      <c r="F601" s="4">
        <v>1002277</v>
      </c>
      <c r="G601" s="4">
        <v>15</v>
      </c>
      <c r="H601" s="4">
        <v>0</v>
      </c>
      <c r="I601" s="4" t="str">
        <f t="shared" si="9"/>
        <v>A1</v>
      </c>
      <c r="J601" s="4" t="s">
        <v>10468</v>
      </c>
      <c r="K601" s="4" t="s">
        <v>10469</v>
      </c>
      <c r="L601" s="9">
        <v>44519</v>
      </c>
      <c r="M601" s="9">
        <v>44982</v>
      </c>
      <c r="N601" s="10" t="s">
        <v>776</v>
      </c>
      <c r="O601" s="4">
        <v>1500</v>
      </c>
      <c r="P601" s="4">
        <v>1241.0899999999999</v>
      </c>
      <c r="Q601" s="4">
        <v>23</v>
      </c>
      <c r="R601" s="4" t="s">
        <v>10994</v>
      </c>
      <c r="S601" s="4" t="s">
        <v>244</v>
      </c>
      <c r="T601" s="4" t="str">
        <f>VLOOKUP(A601,'REPORTE'!$A$1:$AG$1961,19,0)</f>
        <v>Servicios de taxis.</v>
      </c>
      <c r="U601" s="4" t="str">
        <f>VLOOKUP(A601,'REPORTE'!$A$1:$AG$1961,20,0)</f>
        <v>Servicios Varios</v>
      </c>
      <c r="V601" s="4">
        <v>1001718</v>
      </c>
      <c r="W601" s="4" t="s">
        <v>11320</v>
      </c>
      <c r="X601" s="4" t="s">
        <v>11870</v>
      </c>
      <c r="Y601" s="4" t="s">
        <v>12072</v>
      </c>
      <c r="Z601" s="4" t="s">
        <v>12374</v>
      </c>
      <c r="AA601" s="4" t="s">
        <v>677</v>
      </c>
      <c r="AB601" s="4" t="str">
        <f>VLOOKUP(A601,'REPORTE'!$A$1:$AG$1961,5,0)</f>
        <v>ECUATORIANO(A)</v>
      </c>
      <c r="AC601" s="4" t="str">
        <f>VLOOKUP(A601,'REPORTE'!$A$1:$AG$1961,30,0)</f>
        <v>Primaria</v>
      </c>
      <c r="AD601" s="4" t="str">
        <f>VLOOKUP(A601,'REPORTE'!$A$1:$AG$1961,31,0)</f>
        <v>MANABI</v>
      </c>
      <c r="AE601" s="4" t="str">
        <f>VLOOKUP(A601,'REPORTE'!$A$1:$AG$1961,32,0)</f>
        <v>CHONE</v>
      </c>
      <c r="AF601" s="4" t="str">
        <f>VLOOKUP(A601,'REPORTE'!$A$1:$AG$1961,33,0)</f>
        <v>CHONE</v>
      </c>
      <c r="AG601" s="4" t="str">
        <f>VLOOKUP(AF601,PROVINCIAS!$F$1:$G$1171,2,0)</f>
        <v>URBANA</v>
      </c>
    </row>
    <row r="602" spans="1:33" customFormat="1" hidden="1" x14ac:dyDescent="0.45">
      <c r="A602" s="4">
        <v>1001646</v>
      </c>
      <c r="B602" s="4" t="s">
        <v>10145</v>
      </c>
      <c r="C602" s="7">
        <v>2200502884</v>
      </c>
      <c r="D602" s="8">
        <v>24</v>
      </c>
      <c r="E602" s="4" t="s">
        <v>59</v>
      </c>
      <c r="F602" s="4">
        <v>1002278</v>
      </c>
      <c r="G602" s="4">
        <v>18</v>
      </c>
      <c r="H602" s="4">
        <v>9</v>
      </c>
      <c r="I602" s="4" t="str">
        <f t="shared" si="9"/>
        <v>A2</v>
      </c>
      <c r="J602" s="4" t="s">
        <v>10468</v>
      </c>
      <c r="K602" s="4" t="s">
        <v>10469</v>
      </c>
      <c r="L602" s="9">
        <v>44519</v>
      </c>
      <c r="M602" s="9">
        <v>45066</v>
      </c>
      <c r="N602" s="9">
        <v>44612</v>
      </c>
      <c r="O602" s="4">
        <v>1500</v>
      </c>
      <c r="P602" s="4">
        <v>1359.33</v>
      </c>
      <c r="Q602" s="4">
        <v>23</v>
      </c>
      <c r="R602" s="4" t="s">
        <v>10995</v>
      </c>
      <c r="S602" s="4" t="s">
        <v>11004</v>
      </c>
      <c r="T602" s="4" t="str">
        <f>VLOOKUP(A602,'REPORTE'!$A$1:$AG$1961,19,0)</f>
        <v>Actividades de fumigación de cultivos, incluida la fumigación aérea; tratamiento de cultivos, control de plagas (incluidos los conejos); en relación con la agricultura.</v>
      </c>
      <c r="U602" s="4" t="str">
        <f>VLOOKUP(A602,'REPORTE'!$A$1:$AG$1961,20,0)</f>
        <v xml:space="preserve">Actividades varias </v>
      </c>
      <c r="V602" s="4">
        <v>1001749</v>
      </c>
      <c r="W602" s="4" t="s">
        <v>11166</v>
      </c>
      <c r="X602" s="4" t="s">
        <v>12003</v>
      </c>
      <c r="Y602" s="4" t="s">
        <v>12072</v>
      </c>
      <c r="Z602" s="4" t="s">
        <v>12111</v>
      </c>
      <c r="AA602" s="4" t="s">
        <v>677</v>
      </c>
      <c r="AB602" s="4" t="str">
        <f>VLOOKUP(A602,'REPORTE'!$A$1:$AG$1961,5,0)</f>
        <v>ECUATORIANO(A)</v>
      </c>
      <c r="AC602" s="4" t="str">
        <f>VLOOKUP(A602,'REPORTE'!$A$1:$AG$1961,30,0)</f>
        <v>Secundaria</v>
      </c>
      <c r="AD602" s="4" t="str">
        <f>VLOOKUP(A602,'REPORTE'!$A$1:$AG$1961,31,0)</f>
        <v>ORELLANA</v>
      </c>
      <c r="AE602" s="4" t="str">
        <f>VLOOKUP(A602,'REPORTE'!$A$1:$AG$1961,32,0)</f>
        <v>LA JOYA DE LOS SACHAS</v>
      </c>
      <c r="AF602" s="4" t="str">
        <f>VLOOKUP(A602,'REPORTE'!$A$1:$AG$1961,33,0)</f>
        <v>LA JOYA DE LOS SACHAS</v>
      </c>
      <c r="AG602" s="4" t="str">
        <f>VLOOKUP(AF602,PROVINCIAS!$F$1:$G$1171,2,0)</f>
        <v>URBANA</v>
      </c>
    </row>
    <row r="603" spans="1:33" customFormat="1" hidden="1" x14ac:dyDescent="0.45">
      <c r="A603" s="4">
        <v>1001648</v>
      </c>
      <c r="B603" s="4" t="s">
        <v>10146</v>
      </c>
      <c r="C603" s="7">
        <v>1707452205</v>
      </c>
      <c r="D603" s="8">
        <v>63</v>
      </c>
      <c r="E603" s="4" t="s">
        <v>59</v>
      </c>
      <c r="F603" s="4">
        <v>1002280</v>
      </c>
      <c r="G603" s="4">
        <v>12</v>
      </c>
      <c r="H603" s="4">
        <v>0</v>
      </c>
      <c r="I603" s="4" t="str">
        <f t="shared" si="9"/>
        <v>A1</v>
      </c>
      <c r="J603" s="4" t="s">
        <v>10468</v>
      </c>
      <c r="K603" s="4" t="s">
        <v>10469</v>
      </c>
      <c r="L603" s="9">
        <v>44519</v>
      </c>
      <c r="M603" s="9">
        <v>44896</v>
      </c>
      <c r="N603" s="10" t="s">
        <v>776</v>
      </c>
      <c r="O603" s="4">
        <v>1000</v>
      </c>
      <c r="P603" s="4">
        <v>857.96</v>
      </c>
      <c r="Q603" s="4">
        <v>23</v>
      </c>
      <c r="R603" s="4" t="s">
        <v>10994</v>
      </c>
      <c r="S603" s="4" t="s">
        <v>3191</v>
      </c>
      <c r="T603" s="4" t="str">
        <f>VLOOKUP(A603,'REPORTE'!$A$1:$AG$1961,19,0)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603" s="4" t="str">
        <f>VLOOKUP(A603,'REPORTE'!$A$1:$AG$1961,20,0)</f>
        <v>Preparación, producción y recolección</v>
      </c>
      <c r="V603" s="4">
        <v>1001750</v>
      </c>
      <c r="W603" s="4" t="s">
        <v>11185</v>
      </c>
      <c r="X603" s="4" t="s">
        <v>11832</v>
      </c>
      <c r="Y603" s="4" t="s">
        <v>12072</v>
      </c>
      <c r="Z603" s="4" t="s">
        <v>12375</v>
      </c>
      <c r="AA603" s="4" t="s">
        <v>677</v>
      </c>
      <c r="AB603" s="4" t="str">
        <f>VLOOKUP(A603,'REPORTE'!$A$1:$AG$1961,5,0)</f>
        <v>ECUATORIANO(A)</v>
      </c>
      <c r="AC603" s="4" t="str">
        <f>VLOOKUP(A603,'REPORTE'!$A$1:$AG$1961,30,0)</f>
        <v>Primaria</v>
      </c>
      <c r="AD603" s="4" t="str">
        <f>VLOOKUP(A603,'REPORTE'!$A$1:$AG$1961,31,0)</f>
        <v>CHIMBORAZO</v>
      </c>
      <c r="AE603" s="4" t="str">
        <f>VLOOKUP(A603,'REPORTE'!$A$1:$AG$1961,32,0)</f>
        <v>ALAUSI</v>
      </c>
      <c r="AF603" s="4" t="str">
        <f>VLOOKUP(A603,'REPORTE'!$A$1:$AG$1961,33,0)</f>
        <v>ALAUSI</v>
      </c>
      <c r="AG603" s="4" t="str">
        <f>VLOOKUP(AF603,PROVINCIAS!$F$1:$G$1171,2,0)</f>
        <v>URBANA</v>
      </c>
    </row>
    <row r="604" spans="1:33" customFormat="1" hidden="1" x14ac:dyDescent="0.45">
      <c r="A604" s="4">
        <v>1000916</v>
      </c>
      <c r="B604" s="4" t="s">
        <v>10147</v>
      </c>
      <c r="C604" s="7">
        <v>1002987780</v>
      </c>
      <c r="D604" s="8">
        <v>40</v>
      </c>
      <c r="E604" s="4" t="s">
        <v>36</v>
      </c>
      <c r="F604" s="4">
        <v>1002282</v>
      </c>
      <c r="G604" s="4">
        <v>12</v>
      </c>
      <c r="H604" s="4">
        <v>0</v>
      </c>
      <c r="I604" s="4" t="str">
        <f t="shared" si="9"/>
        <v>A1</v>
      </c>
      <c r="J604" s="4" t="s">
        <v>10468</v>
      </c>
      <c r="K604" s="4" t="s">
        <v>10469</v>
      </c>
      <c r="L604" s="9">
        <v>44520</v>
      </c>
      <c r="M604" s="9">
        <v>44885</v>
      </c>
      <c r="N604" s="10" t="s">
        <v>776</v>
      </c>
      <c r="O604" s="4">
        <v>2000</v>
      </c>
      <c r="P604" s="4">
        <v>1544.32</v>
      </c>
      <c r="Q604" s="4">
        <v>23</v>
      </c>
      <c r="R604" s="4" t="s">
        <v>10994</v>
      </c>
      <c r="S604" s="4" t="s">
        <v>11097</v>
      </c>
      <c r="T604" s="4" t="str">
        <f>VLOOKUP(A604,'REPORTE'!$A$1:$AG$1961,19,0)</f>
        <v>Restaurantes de comida rápida, puestos de refrigerio y establecimientos que ofrecen comida para llevar, reparto de pizza, etcétera; heladerí­as, fuentes de soda, etcétera.</v>
      </c>
      <c r="U604" s="4" t="str">
        <f>VLOOKUP(A604,'REPORTE'!$A$1:$AG$1961,20,0)</f>
        <v>Restaurantes</v>
      </c>
      <c r="V604" s="4">
        <v>1000984</v>
      </c>
      <c r="W604" s="4" t="s">
        <v>11190</v>
      </c>
      <c r="X604" s="4" t="s">
        <v>11870</v>
      </c>
      <c r="Y604" s="4" t="s">
        <v>12072</v>
      </c>
      <c r="Z604" s="4" t="s">
        <v>12376</v>
      </c>
      <c r="AA604" s="4" t="s">
        <v>677</v>
      </c>
      <c r="AB604" s="4" t="str">
        <f>VLOOKUP(A604,'REPORTE'!$A$1:$AG$1961,5,0)</f>
        <v>ECUATORIANO(A) INDIGENA</v>
      </c>
      <c r="AC604" s="4" t="str">
        <f>VLOOKUP(A604,'REPORTE'!$A$1:$AG$1961,30,0)</f>
        <v>Primaria</v>
      </c>
      <c r="AD604" s="4" t="str">
        <f>VLOOKUP(A604,'REPORTE'!$A$1:$AG$1961,31,0)</f>
        <v>IMBABURA</v>
      </c>
      <c r="AE604" s="4" t="str">
        <f>VLOOKUP(A604,'REPORTE'!$A$1:$AG$1961,32,0)</f>
        <v>IBARRA</v>
      </c>
      <c r="AF604" s="4" t="str">
        <f>VLOOKUP(A604,'REPORTE'!$A$1:$AG$1961,33,0)</f>
        <v>CARANQUI</v>
      </c>
      <c r="AG604" s="4" t="str">
        <f>VLOOKUP(AF604,PROVINCIAS!$F$1:$G$1171,2,0)</f>
        <v>URBANA</v>
      </c>
    </row>
    <row r="605" spans="1:33" customFormat="1" hidden="1" x14ac:dyDescent="0.45">
      <c r="A605" s="4">
        <v>1001626</v>
      </c>
      <c r="B605" s="4" t="s">
        <v>10148</v>
      </c>
      <c r="C605" s="7">
        <v>1723258495</v>
      </c>
      <c r="D605" s="8">
        <v>31</v>
      </c>
      <c r="E605" s="4" t="s">
        <v>36</v>
      </c>
      <c r="F605" s="4">
        <v>1002281</v>
      </c>
      <c r="G605" s="4">
        <v>12</v>
      </c>
      <c r="H605" s="4">
        <v>0</v>
      </c>
      <c r="I605" s="4" t="str">
        <f t="shared" si="9"/>
        <v>A1</v>
      </c>
      <c r="J605" s="4" t="s">
        <v>10468</v>
      </c>
      <c r="K605" s="4" t="s">
        <v>10469</v>
      </c>
      <c r="L605" s="9">
        <v>44520</v>
      </c>
      <c r="M605" s="9">
        <v>44890</v>
      </c>
      <c r="N605" s="10" t="s">
        <v>776</v>
      </c>
      <c r="O605" s="4">
        <v>1000</v>
      </c>
      <c r="P605" s="4">
        <v>775.19</v>
      </c>
      <c r="Q605" s="4">
        <v>23</v>
      </c>
      <c r="R605" s="4" t="s">
        <v>10994</v>
      </c>
      <c r="S605" s="4" t="s">
        <v>11098</v>
      </c>
      <c r="T605" s="4" t="str">
        <f>VLOOKUP(A605,'REPORTE'!$A$1:$AG$1961,19,0)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605" s="4" t="str">
        <f>VLOOKUP(A605,'REPORTE'!$A$1:$AG$1961,20,0)</f>
        <v>Actividades Turísticas</v>
      </c>
      <c r="V605" s="4">
        <v>1001729</v>
      </c>
      <c r="W605" s="4" t="s">
        <v>11185</v>
      </c>
      <c r="X605" s="4" t="s">
        <v>11870</v>
      </c>
      <c r="Y605" s="4" t="s">
        <v>12072</v>
      </c>
      <c r="Z605" s="4" t="s">
        <v>12377</v>
      </c>
      <c r="AA605" s="4" t="s">
        <v>609</v>
      </c>
      <c r="AB605" s="4" t="str">
        <f>VLOOKUP(A605,'REPORTE'!$A$1:$AG$1961,5,0)</f>
        <v>ECUATORIANO(A)</v>
      </c>
      <c r="AC605" s="4" t="str">
        <f>VLOOKUP(A605,'REPORTE'!$A$1:$AG$1961,30,0)</f>
        <v>Secundaria</v>
      </c>
      <c r="AD605" s="4" t="str">
        <f>VLOOKUP(A605,'REPORTE'!$A$1:$AG$1961,31,0)</f>
        <v>PICHINCHA</v>
      </c>
      <c r="AE605" s="4" t="str">
        <f>VLOOKUP(A605,'REPORTE'!$A$1:$AG$1961,32,0)</f>
        <v>QUITO</v>
      </c>
      <c r="AF605" s="4" t="str">
        <f>VLOOKUP(A605,'REPORTE'!$A$1:$AG$1961,33,0)</f>
        <v>LA CONCEPCION</v>
      </c>
      <c r="AG605" s="4" t="str">
        <f>VLOOKUP(AF605,PROVINCIAS!$F$1:$G$1171,2,0)</f>
        <v>URBANA</v>
      </c>
    </row>
    <row r="606" spans="1:33" customFormat="1" hidden="1" x14ac:dyDescent="0.45">
      <c r="A606" s="4">
        <v>1000329</v>
      </c>
      <c r="B606" s="4" t="s">
        <v>10149</v>
      </c>
      <c r="C606" s="7">
        <v>1711741940</v>
      </c>
      <c r="D606" s="8">
        <v>62</v>
      </c>
      <c r="E606" s="4" t="s">
        <v>59</v>
      </c>
      <c r="F606" s="4">
        <v>1002285</v>
      </c>
      <c r="G606" s="4">
        <v>1</v>
      </c>
      <c r="H606" s="4">
        <v>0</v>
      </c>
      <c r="I606" s="4" t="str">
        <f t="shared" si="9"/>
        <v>A1</v>
      </c>
      <c r="J606" s="4" t="s">
        <v>10468</v>
      </c>
      <c r="K606" s="4" t="s">
        <v>10469</v>
      </c>
      <c r="L606" s="9">
        <v>44522</v>
      </c>
      <c r="M606" s="9">
        <v>44617</v>
      </c>
      <c r="N606" s="10" t="s">
        <v>776</v>
      </c>
      <c r="O606" s="4">
        <v>6000</v>
      </c>
      <c r="P606" s="4">
        <v>6000</v>
      </c>
      <c r="Q606" s="4">
        <v>18.989999999999998</v>
      </c>
      <c r="R606" s="4" t="s">
        <v>10994</v>
      </c>
      <c r="S606" s="4" t="s">
        <v>244</v>
      </c>
      <c r="T606" s="4" t="str">
        <f>VLOOKUP(A606,'REPORTE'!$A$1:$AG$1961,19,0)</f>
        <v>Venta al por mayor de frutas, legumbres y hortalizas.</v>
      </c>
      <c r="U606" s="4" t="str">
        <f>VLOOKUP(A606,'REPORTE'!$A$1:$AG$1961,20,0)</f>
        <v>Venta al por mayor varios</v>
      </c>
      <c r="V606" s="4">
        <v>1000389</v>
      </c>
      <c r="W606" s="4" t="s">
        <v>11150</v>
      </c>
      <c r="X606" s="4" t="s">
        <v>11974</v>
      </c>
      <c r="Y606" s="4" t="s">
        <v>12072</v>
      </c>
      <c r="Z606" s="4" t="s">
        <v>12378</v>
      </c>
      <c r="AA606" s="4" t="s">
        <v>677</v>
      </c>
      <c r="AB606" s="4" t="str">
        <f>VLOOKUP(A606,'REPORTE'!$A$1:$AG$1961,5,0)</f>
        <v>ECUATORIANO(A) INDIGENA</v>
      </c>
      <c r="AC606" s="4" t="str">
        <f>VLOOKUP(A606,'REPORTE'!$A$1:$AG$1961,30,0)</f>
        <v>Primaria</v>
      </c>
      <c r="AD606" s="4" t="str">
        <f>VLOOKUP(A606,'REPORTE'!$A$1:$AG$1961,31,0)</f>
        <v>CHIMBORAZO</v>
      </c>
      <c r="AE606" s="4" t="str">
        <f>VLOOKUP(A606,'REPORTE'!$A$1:$AG$1961,32,0)</f>
        <v>RIOBAMBA</v>
      </c>
      <c r="AF606" s="4" t="str">
        <f>VLOOKUP(A606,'REPORTE'!$A$1:$AG$1961,33,0)</f>
        <v>YARUQUIES</v>
      </c>
      <c r="AG606" s="4" t="str">
        <f>VLOOKUP(AF606,PROVINCIAS!$F$1:$G$1171,2,0)</f>
        <v>URBANA</v>
      </c>
    </row>
    <row r="607" spans="1:33" customFormat="1" hidden="1" x14ac:dyDescent="0.45">
      <c r="A607" s="4">
        <v>1000684</v>
      </c>
      <c r="B607" s="4" t="s">
        <v>10052</v>
      </c>
      <c r="C607" s="7">
        <v>1716562895</v>
      </c>
      <c r="D607" s="8">
        <v>41</v>
      </c>
      <c r="E607" s="4" t="s">
        <v>59</v>
      </c>
      <c r="F607" s="4">
        <v>1002288</v>
      </c>
      <c r="G607" s="4">
        <v>1</v>
      </c>
      <c r="H607" s="4">
        <v>4</v>
      </c>
      <c r="I607" s="4" t="str">
        <f t="shared" si="9"/>
        <v>A1</v>
      </c>
      <c r="J607" s="4" t="s">
        <v>10468</v>
      </c>
      <c r="K607" s="4" t="s">
        <v>10469</v>
      </c>
      <c r="L607" s="9">
        <v>44522</v>
      </c>
      <c r="M607" s="9">
        <v>44617</v>
      </c>
      <c r="N607" s="9">
        <v>44617</v>
      </c>
      <c r="O607" s="4">
        <v>300</v>
      </c>
      <c r="P607" s="4">
        <v>300</v>
      </c>
      <c r="Q607" s="4">
        <v>23</v>
      </c>
      <c r="R607" s="4" t="s">
        <v>10995</v>
      </c>
      <c r="S607" s="4" t="s">
        <v>11052</v>
      </c>
      <c r="T607" s="4" t="str">
        <f>VLOOKUP(A607,'REPORTE'!$A$1:$AG$1961,19,0)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U607" s="4" t="str">
        <f>VLOOKUP(A607,'REPORTE'!$A$1:$AG$1961,20,0)</f>
        <v>Elaboración de alimentos</v>
      </c>
      <c r="V607" s="4">
        <v>1000753</v>
      </c>
      <c r="W607" s="4" t="s">
        <v>11321</v>
      </c>
      <c r="X607" s="4" t="s">
        <v>11912</v>
      </c>
      <c r="Y607" s="4" t="s">
        <v>12072</v>
      </c>
      <c r="Z607" s="4" t="s">
        <v>11150</v>
      </c>
      <c r="AA607" s="4" t="s">
        <v>665</v>
      </c>
      <c r="AB607" s="4" t="str">
        <f>VLOOKUP(A607,'REPORTE'!$A$1:$AG$1961,5,0)</f>
        <v>ECUATORIANO(A)</v>
      </c>
      <c r="AC607" s="4" t="str">
        <f>VLOOKUP(A607,'REPORTE'!$A$1:$AG$1961,30,0)</f>
        <v>Secundaria</v>
      </c>
      <c r="AD607" s="4" t="str">
        <f>VLOOKUP(A607,'REPORTE'!$A$1:$AG$1961,31,0)</f>
        <v>PICHINCHA</v>
      </c>
      <c r="AE607" s="4" t="str">
        <f>VLOOKUP(A607,'REPORTE'!$A$1:$AG$1961,32,0)</f>
        <v>QUITO</v>
      </c>
      <c r="AF607" s="4" t="str">
        <f>VLOOKUP(A607,'REPORTE'!$A$1:$AG$1961,33,0)</f>
        <v>SAN BLAS</v>
      </c>
      <c r="AG607" s="4" t="str">
        <f>VLOOKUP(AF607,PROVINCIAS!$F$1:$G$1171,2,0)</f>
        <v>URBANA</v>
      </c>
    </row>
    <row r="608" spans="1:33" customFormat="1" hidden="1" x14ac:dyDescent="0.45">
      <c r="A608" s="4">
        <v>1001152</v>
      </c>
      <c r="B608" s="4" t="s">
        <v>10150</v>
      </c>
      <c r="C608" s="7">
        <v>1711415511</v>
      </c>
      <c r="D608" s="8">
        <v>43</v>
      </c>
      <c r="E608" s="4" t="s">
        <v>59</v>
      </c>
      <c r="F608" s="4">
        <v>1002289</v>
      </c>
      <c r="G608" s="4">
        <v>60</v>
      </c>
      <c r="H608" s="4">
        <v>0</v>
      </c>
      <c r="I608" s="4" t="str">
        <f t="shared" si="9"/>
        <v>A1</v>
      </c>
      <c r="J608" s="4" t="s">
        <v>10468</v>
      </c>
      <c r="K608" s="4" t="s">
        <v>10469</v>
      </c>
      <c r="L608" s="9">
        <v>44522</v>
      </c>
      <c r="M608" s="9">
        <v>46361</v>
      </c>
      <c r="N608" s="10" t="s">
        <v>776</v>
      </c>
      <c r="O608" s="4">
        <v>10000</v>
      </c>
      <c r="P608" s="4">
        <v>9876.24</v>
      </c>
      <c r="Q608" s="4">
        <v>18.989999999999998</v>
      </c>
      <c r="R608" s="4" t="s">
        <v>10994</v>
      </c>
      <c r="S608" s="4" t="s">
        <v>11473</v>
      </c>
      <c r="T608" s="4" t="str">
        <f>VLOOKUP(A608,'REPORTE'!$A$1:$AG$1961,19,0)</f>
        <v>Actividades de atención en instalaciones residenciales con asistencia para la vida cotidiana.</v>
      </c>
      <c r="U608" s="4" t="str">
        <f>VLOOKUP(A608,'REPORTE'!$A$1:$AG$1961,20,0)</f>
        <v>Actividades de atención</v>
      </c>
      <c r="V608" s="4">
        <v>1001231</v>
      </c>
      <c r="W608" s="4" t="s">
        <v>11681</v>
      </c>
      <c r="X608" s="4" t="s">
        <v>12004</v>
      </c>
      <c r="Y608" s="4" t="s">
        <v>12072</v>
      </c>
      <c r="Z608" s="4" t="s">
        <v>12379</v>
      </c>
      <c r="AA608" s="4" t="s">
        <v>677</v>
      </c>
      <c r="AB608" s="4" t="str">
        <f>VLOOKUP(A608,'REPORTE'!$A$1:$AG$1961,5,0)</f>
        <v>ECUATORIANO(A)</v>
      </c>
      <c r="AC608" s="4" t="str">
        <f>VLOOKUP(A608,'REPORTE'!$A$1:$AG$1961,30,0)</f>
        <v>Universitaria</v>
      </c>
      <c r="AD608" s="4" t="str">
        <f>VLOOKUP(A608,'REPORTE'!$A$1:$AG$1961,31,0)</f>
        <v>PICHINCHA</v>
      </c>
      <c r="AE608" s="4" t="str">
        <f>VLOOKUP(A608,'REPORTE'!$A$1:$AG$1961,32,0)</f>
        <v>QUITO</v>
      </c>
      <c r="AF608" s="4" t="str">
        <f>VLOOKUP(A608,'REPORTE'!$A$1:$AG$1961,33,0)</f>
        <v>LA MAGDALENA</v>
      </c>
      <c r="AG608" s="4" t="str">
        <f>VLOOKUP(AF608,PROVINCIAS!$F$1:$G$1171,2,0)</f>
        <v>URBANA</v>
      </c>
    </row>
    <row r="609" spans="1:33" x14ac:dyDescent="0.45">
      <c r="A609" s="77">
        <v>1001152</v>
      </c>
      <c r="B609" s="77" t="s">
        <v>10150</v>
      </c>
      <c r="C609" s="78">
        <v>1711415511</v>
      </c>
      <c r="D609" s="79">
        <v>43</v>
      </c>
      <c r="E609" s="77" t="s">
        <v>59</v>
      </c>
      <c r="F609" s="77">
        <v>1002291</v>
      </c>
      <c r="G609" s="77">
        <v>48</v>
      </c>
      <c r="H609" s="77">
        <v>0</v>
      </c>
      <c r="I609" s="77" t="str">
        <f t="shared" si="9"/>
        <v>A1</v>
      </c>
      <c r="J609" s="77" t="s">
        <v>10466</v>
      </c>
      <c r="K609" s="77" t="s">
        <v>10467</v>
      </c>
      <c r="L609" s="80">
        <v>44522</v>
      </c>
      <c r="M609" s="80">
        <v>45996</v>
      </c>
      <c r="N609" s="81" t="s">
        <v>776</v>
      </c>
      <c r="O609" s="77">
        <v>10000</v>
      </c>
      <c r="P609" s="77">
        <v>9765.27</v>
      </c>
      <c r="Q609" s="77">
        <v>16</v>
      </c>
      <c r="R609" s="77" t="s">
        <v>10994</v>
      </c>
      <c r="S609" s="77" t="s">
        <v>11000</v>
      </c>
      <c r="T609" s="77" t="str">
        <f>VLOOKUP(A609,'REPORTE'!$A$1:$AG$1961,19,0)</f>
        <v>Actividades de atención en instalaciones residenciales con asistencia para la vida cotidiana.</v>
      </c>
      <c r="U609" s="77" t="str">
        <f>VLOOKUP(A609,'REPORTE'!$A$1:$AG$1961,20,0)</f>
        <v>Actividades de atención</v>
      </c>
      <c r="V609" s="77">
        <v>1001231</v>
      </c>
      <c r="W609" s="77" t="s">
        <v>11682</v>
      </c>
      <c r="X609" s="77" t="s">
        <v>12004</v>
      </c>
      <c r="Y609" s="77" t="s">
        <v>12072</v>
      </c>
      <c r="Z609" s="77" t="s">
        <v>12379</v>
      </c>
      <c r="AA609" s="77" t="s">
        <v>677</v>
      </c>
      <c r="AB609" s="77" t="str">
        <f>VLOOKUP(A609,'REPORTE'!$A$1:$AG$1961,5,0)</f>
        <v>ECUATORIANO(A)</v>
      </c>
      <c r="AC609" s="77" t="str">
        <f>VLOOKUP(A609,'REPORTE'!$A$1:$AG$1961,30,0)</f>
        <v>Universitaria</v>
      </c>
      <c r="AD609" s="77" t="str">
        <f>VLOOKUP(A609,'REPORTE'!$A$1:$AG$1961,31,0)</f>
        <v>PICHINCHA</v>
      </c>
      <c r="AE609" s="77" t="str">
        <f>VLOOKUP(A609,'REPORTE'!$A$1:$AG$1961,32,0)</f>
        <v>QUITO</v>
      </c>
      <c r="AF609" s="77" t="str">
        <f>VLOOKUP(A609,'REPORTE'!$A$1:$AG$1961,33,0)</f>
        <v>LA MAGDALENA</v>
      </c>
      <c r="AG609" s="77" t="str">
        <f>VLOOKUP(AF609,PROVINCIAS!$F$1:$G$1171,2,0)</f>
        <v>URBANA</v>
      </c>
    </row>
    <row r="610" spans="1:33" customFormat="1" hidden="1" x14ac:dyDescent="0.45">
      <c r="A610" s="4">
        <v>1001352</v>
      </c>
      <c r="B610" s="4" t="s">
        <v>10151</v>
      </c>
      <c r="C610" s="7">
        <v>604604116</v>
      </c>
      <c r="D610" s="8">
        <v>33</v>
      </c>
      <c r="E610" s="4" t="s">
        <v>59</v>
      </c>
      <c r="F610" s="4">
        <v>1002292</v>
      </c>
      <c r="G610" s="4">
        <v>24</v>
      </c>
      <c r="H610" s="4">
        <v>24</v>
      </c>
      <c r="I610" s="4" t="str">
        <f t="shared" si="9"/>
        <v>A2</v>
      </c>
      <c r="J610" s="4" t="s">
        <v>10468</v>
      </c>
      <c r="K610" s="4" t="s">
        <v>10469</v>
      </c>
      <c r="L610" s="9">
        <v>44522</v>
      </c>
      <c r="M610" s="9">
        <v>45265</v>
      </c>
      <c r="N610" s="9">
        <v>44597</v>
      </c>
      <c r="O610" s="4">
        <v>10000</v>
      </c>
      <c r="P610" s="4">
        <v>9746.36</v>
      </c>
      <c r="Q610" s="4">
        <v>21.5</v>
      </c>
      <c r="R610" s="4" t="s">
        <v>10995</v>
      </c>
      <c r="S610" s="4" t="s">
        <v>348</v>
      </c>
      <c r="T610" s="4" t="str">
        <f>VLOOKUP(A610,'REPORTE'!$A$1:$AG$1961,19,0)</f>
        <v>Venta al por mayor de frutas, legumbres y hortalizas.</v>
      </c>
      <c r="U610" s="4" t="str">
        <f>VLOOKUP(A610,'REPORTE'!$A$1:$AG$1961,20,0)</f>
        <v>Venta al por mayor varios</v>
      </c>
      <c r="V610" s="4">
        <v>1001429</v>
      </c>
      <c r="W610" s="4" t="s">
        <v>11548</v>
      </c>
      <c r="X610" s="4" t="s">
        <v>12005</v>
      </c>
      <c r="Y610" s="4" t="s">
        <v>12072</v>
      </c>
      <c r="Z610" s="4" t="s">
        <v>11150</v>
      </c>
      <c r="AA610" s="4" t="s">
        <v>677</v>
      </c>
      <c r="AB610" s="4" t="str">
        <f>VLOOKUP(A610,'REPORTE'!$A$1:$AG$1961,5,0)</f>
        <v>ECUATORIANO(A) INDIGENA</v>
      </c>
      <c r="AC610" s="4" t="str">
        <f>VLOOKUP(A610,'REPORTE'!$A$1:$AG$1961,30,0)</f>
        <v>Secundaria</v>
      </c>
      <c r="AD610" s="4" t="str">
        <f>VLOOKUP(A610,'REPORTE'!$A$1:$AG$1961,31,0)</f>
        <v>CHIMBORAZO</v>
      </c>
      <c r="AE610" s="4" t="str">
        <f>VLOOKUP(A610,'REPORTE'!$A$1:$AG$1961,32,0)</f>
        <v>RIOBAMBA</v>
      </c>
      <c r="AF610" s="4" t="str">
        <f>VLOOKUP(A610,'REPORTE'!$A$1:$AG$1961,33,0)</f>
        <v>CACHA (CAB EN MACHANGARA)</v>
      </c>
      <c r="AG610" s="4" t="str">
        <f>VLOOKUP(AF610,PROVINCIAS!$F$1:$G$1171,2,0)</f>
        <v>RURAL</v>
      </c>
    </row>
    <row r="611" spans="1:33" customFormat="1" hidden="1" x14ac:dyDescent="0.45">
      <c r="A611" s="4">
        <v>1001598</v>
      </c>
      <c r="B611" s="4" t="s">
        <v>10152</v>
      </c>
      <c r="C611" s="7">
        <v>1710356948</v>
      </c>
      <c r="D611" s="8">
        <v>51</v>
      </c>
      <c r="E611" s="4" t="s">
        <v>36</v>
      </c>
      <c r="F611" s="4">
        <v>1002287</v>
      </c>
      <c r="G611" s="4">
        <v>15</v>
      </c>
      <c r="H611" s="4">
        <v>9</v>
      </c>
      <c r="I611" s="4" t="str">
        <f t="shared" si="9"/>
        <v>A2</v>
      </c>
      <c r="J611" s="4" t="s">
        <v>10468</v>
      </c>
      <c r="K611" s="4" t="s">
        <v>10469</v>
      </c>
      <c r="L611" s="9">
        <v>44522</v>
      </c>
      <c r="M611" s="9">
        <v>44977</v>
      </c>
      <c r="N611" s="9">
        <v>44612</v>
      </c>
      <c r="O611" s="4">
        <v>1560</v>
      </c>
      <c r="P611" s="4">
        <v>1375.84</v>
      </c>
      <c r="Q611" s="4">
        <v>23</v>
      </c>
      <c r="R611" s="4" t="s">
        <v>10995</v>
      </c>
      <c r="S611" s="4" t="s">
        <v>11052</v>
      </c>
      <c r="T611" s="4" t="str">
        <f>VLOOKUP(A611,'REPORTE'!$A$1:$AG$1961,19,0)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611" s="4" t="str">
        <f>VLOOKUP(A611,'REPORTE'!$A$1:$AG$1961,20,0)</f>
        <v>Venta al por menor varios</v>
      </c>
      <c r="V611" s="4">
        <v>1001701</v>
      </c>
      <c r="W611" s="4" t="s">
        <v>11322</v>
      </c>
      <c r="X611" s="4" t="s">
        <v>11898</v>
      </c>
      <c r="Y611" s="4" t="s">
        <v>12072</v>
      </c>
      <c r="Z611" s="4" t="s">
        <v>11150</v>
      </c>
      <c r="AA611" s="4" t="s">
        <v>665</v>
      </c>
      <c r="AB611" s="4" t="str">
        <f>VLOOKUP(A611,'REPORTE'!$A$1:$AG$1961,5,0)</f>
        <v>ECUATORIANO(A)</v>
      </c>
      <c r="AC611" s="4" t="str">
        <f>VLOOKUP(A611,'REPORTE'!$A$1:$AG$1961,30,0)</f>
        <v>Primaria</v>
      </c>
      <c r="AD611" s="4" t="str">
        <f>VLOOKUP(A611,'REPORTE'!$A$1:$AG$1961,31,0)</f>
        <v>PICHINCHA</v>
      </c>
      <c r="AE611" s="4" t="str">
        <f>VLOOKUP(A611,'REPORTE'!$A$1:$AG$1961,32,0)</f>
        <v>QUITO</v>
      </c>
      <c r="AF611" s="4" t="str">
        <f>VLOOKUP(A611,'REPORTE'!$A$1:$AG$1961,33,0)</f>
        <v>COTOCOLLAO</v>
      </c>
      <c r="AG611" s="4" t="str">
        <f>VLOOKUP(AF611,PROVINCIAS!$F$1:$G$1171,2,0)</f>
        <v>URBANA</v>
      </c>
    </row>
    <row r="612" spans="1:33" customFormat="1" hidden="1" x14ac:dyDescent="0.45">
      <c r="A612" s="4">
        <v>1001652</v>
      </c>
      <c r="B612" s="4" t="s">
        <v>10153</v>
      </c>
      <c r="C612" s="7">
        <v>602018244</v>
      </c>
      <c r="D612" s="8">
        <v>57</v>
      </c>
      <c r="E612" s="4" t="s">
        <v>36</v>
      </c>
      <c r="F612" s="4">
        <v>1002284</v>
      </c>
      <c r="G612" s="4">
        <v>6</v>
      </c>
      <c r="H612" s="4">
        <v>0</v>
      </c>
      <c r="I612" s="4" t="str">
        <f t="shared" si="9"/>
        <v>A1</v>
      </c>
      <c r="J612" s="4" t="s">
        <v>10468</v>
      </c>
      <c r="K612" s="4" t="s">
        <v>10469</v>
      </c>
      <c r="L612" s="9">
        <v>44522</v>
      </c>
      <c r="M612" s="9">
        <v>44722</v>
      </c>
      <c r="N612" s="10" t="s">
        <v>776</v>
      </c>
      <c r="O612" s="4">
        <v>500</v>
      </c>
      <c r="P612" s="4">
        <v>346.03</v>
      </c>
      <c r="Q612" s="4">
        <v>23</v>
      </c>
      <c r="R612" s="4" t="s">
        <v>10994</v>
      </c>
      <c r="S612" s="4" t="s">
        <v>11013</v>
      </c>
      <c r="T612" s="4" t="str">
        <f>VLOOKUP(A612,'REPORTE'!$A$1:$AG$1961,19,0)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U612" s="4" t="str">
        <f>VLOOKUP(A612,'REPORTE'!$A$1:$AG$1961,20,0)</f>
        <v>Actividades Médicas</v>
      </c>
      <c r="V612" s="4">
        <v>1001754</v>
      </c>
      <c r="W612" s="4" t="s">
        <v>11258</v>
      </c>
      <c r="X612" s="4" t="s">
        <v>12006</v>
      </c>
      <c r="Y612" s="4" t="s">
        <v>12072</v>
      </c>
      <c r="Z612" s="4" t="s">
        <v>12380</v>
      </c>
      <c r="AA612" s="4" t="s">
        <v>4384</v>
      </c>
      <c r="AB612" s="4" t="str">
        <f>VLOOKUP(A612,'REPORTE'!$A$1:$AG$1961,5,0)</f>
        <v>ECUATORIANO(A)</v>
      </c>
      <c r="AC612" s="4" t="str">
        <f>VLOOKUP(A612,'REPORTE'!$A$1:$AG$1961,30,0)</f>
        <v>Secundaria</v>
      </c>
      <c r="AD612" s="4" t="str">
        <f>VLOOKUP(A612,'REPORTE'!$A$1:$AG$1961,31,0)</f>
        <v>CHIMBORAZO</v>
      </c>
      <c r="AE612" s="4" t="str">
        <f>VLOOKUP(A612,'REPORTE'!$A$1:$AG$1961,32,0)</f>
        <v>ALAUSI</v>
      </c>
      <c r="AF612" s="4" t="str">
        <f>VLOOKUP(A612,'REPORTE'!$A$1:$AG$1961,33,0)</f>
        <v>ALAUSI</v>
      </c>
      <c r="AG612" s="4" t="str">
        <f>VLOOKUP(AF612,PROVINCIAS!$F$1:$G$1171,2,0)</f>
        <v>URBANA</v>
      </c>
    </row>
    <row r="613" spans="1:33" customFormat="1" hidden="1" x14ac:dyDescent="0.45">
      <c r="A613" s="4">
        <v>1001654</v>
      </c>
      <c r="B613" s="4" t="s">
        <v>10154</v>
      </c>
      <c r="C613" s="7">
        <v>601831894</v>
      </c>
      <c r="D613" s="8">
        <v>59</v>
      </c>
      <c r="E613" s="4" t="s">
        <v>36</v>
      </c>
      <c r="F613" s="4">
        <v>1002290</v>
      </c>
      <c r="G613" s="4">
        <v>6</v>
      </c>
      <c r="H613" s="4">
        <v>0</v>
      </c>
      <c r="I613" s="4" t="str">
        <f t="shared" si="9"/>
        <v>A1</v>
      </c>
      <c r="J613" s="4" t="s">
        <v>10468</v>
      </c>
      <c r="K613" s="4" t="s">
        <v>10469</v>
      </c>
      <c r="L613" s="9">
        <v>44522</v>
      </c>
      <c r="M613" s="9">
        <v>44703</v>
      </c>
      <c r="N613" s="10" t="s">
        <v>776</v>
      </c>
      <c r="O613" s="4">
        <v>500</v>
      </c>
      <c r="P613" s="4">
        <v>257.76</v>
      </c>
      <c r="Q613" s="4">
        <v>23</v>
      </c>
      <c r="R613" s="4" t="s">
        <v>10994</v>
      </c>
      <c r="S613" s="4" t="s">
        <v>244</v>
      </c>
      <c r="T613" s="4" t="str">
        <f>VLOOKUP(A613,'REPORTE'!$A$1:$AG$1961,19,0)</f>
        <v>Venta al por mayor de frutas, legumbres y hortalizas.</v>
      </c>
      <c r="U613" s="4" t="str">
        <f>VLOOKUP(A613,'REPORTE'!$A$1:$AG$1961,20,0)</f>
        <v>Venta al por mayor varios</v>
      </c>
      <c r="V613" s="4">
        <v>1001757</v>
      </c>
      <c r="W613" s="4" t="s">
        <v>11258</v>
      </c>
      <c r="X613" s="4" t="s">
        <v>11859</v>
      </c>
      <c r="Y613" s="4" t="s">
        <v>12072</v>
      </c>
      <c r="Z613" s="4" t="s">
        <v>12381</v>
      </c>
      <c r="AA613" s="4" t="s">
        <v>4384</v>
      </c>
      <c r="AB613" s="4" t="str">
        <f>VLOOKUP(A613,'REPORTE'!$A$1:$AG$1961,5,0)</f>
        <v>ECUATORIANO(A)</v>
      </c>
      <c r="AC613" s="4" t="str">
        <f>VLOOKUP(A613,'REPORTE'!$A$1:$AG$1961,30,0)</f>
        <v>Primaria</v>
      </c>
      <c r="AD613" s="4" t="str">
        <f>VLOOKUP(A613,'REPORTE'!$A$1:$AG$1961,31,0)</f>
        <v>CHIMBORAZO</v>
      </c>
      <c r="AE613" s="4" t="str">
        <f>VLOOKUP(A613,'REPORTE'!$A$1:$AG$1961,32,0)</f>
        <v>RIOBAMBA</v>
      </c>
      <c r="AF613" s="4" t="str">
        <f>VLOOKUP(A613,'REPORTE'!$A$1:$AG$1961,33,0)</f>
        <v>LICTO</v>
      </c>
      <c r="AG613" s="4" t="str">
        <f>VLOOKUP(AF613,PROVINCIAS!$F$1:$G$1171,2,0)</f>
        <v>RURAL</v>
      </c>
    </row>
    <row r="614" spans="1:33" customFormat="1" hidden="1" x14ac:dyDescent="0.45">
      <c r="A614" s="4">
        <v>1001656</v>
      </c>
      <c r="B614" s="4" t="s">
        <v>10155</v>
      </c>
      <c r="C614" s="7">
        <v>1726589920</v>
      </c>
      <c r="D614" s="8">
        <v>25</v>
      </c>
      <c r="E614" s="4" t="s">
        <v>36</v>
      </c>
      <c r="F614" s="4">
        <v>1002294</v>
      </c>
      <c r="G614" s="4">
        <v>12</v>
      </c>
      <c r="H614" s="4">
        <v>9</v>
      </c>
      <c r="I614" s="4" t="str">
        <f t="shared" si="9"/>
        <v>A2</v>
      </c>
      <c r="J614" s="4" t="s">
        <v>10468</v>
      </c>
      <c r="K614" s="4" t="s">
        <v>10469</v>
      </c>
      <c r="L614" s="9">
        <v>44522</v>
      </c>
      <c r="M614" s="9">
        <v>44885</v>
      </c>
      <c r="N614" s="9">
        <v>44612</v>
      </c>
      <c r="O614" s="4">
        <v>630</v>
      </c>
      <c r="P614" s="4">
        <v>510.77</v>
      </c>
      <c r="Q614" s="4">
        <v>23</v>
      </c>
      <c r="R614" s="4" t="s">
        <v>10995</v>
      </c>
      <c r="S614" s="4" t="s">
        <v>279</v>
      </c>
      <c r="T614" s="4" t="str">
        <f>VLOOKUP(A614,'REPORTE'!$A$1:$AG$1961,19,0)</f>
        <v>Venta al por menor de frutas, legumbres y hortalizas frescas o en conserva en establecimientos especializados.</v>
      </c>
      <c r="U614" s="4" t="str">
        <f>VLOOKUP(A614,'REPORTE'!$A$1:$AG$1961,20,0)</f>
        <v>Venta al por menor varios</v>
      </c>
      <c r="V614" s="4">
        <v>1001758</v>
      </c>
      <c r="W614" s="4" t="s">
        <v>11323</v>
      </c>
      <c r="X614" s="4" t="s">
        <v>11836</v>
      </c>
      <c r="Y614" s="4" t="s">
        <v>12072</v>
      </c>
      <c r="Z614" s="4" t="s">
        <v>11150</v>
      </c>
      <c r="AA614" s="4" t="s">
        <v>677</v>
      </c>
      <c r="AB614" s="4" t="str">
        <f>VLOOKUP(A614,'REPORTE'!$A$1:$AG$1961,5,0)</f>
        <v>ECUATORIANO(A)</v>
      </c>
      <c r="AC614" s="4" t="str">
        <f>VLOOKUP(A614,'REPORTE'!$A$1:$AG$1961,30,0)</f>
        <v>Primaria</v>
      </c>
      <c r="AD614" s="4" t="str">
        <f>VLOOKUP(A614,'REPORTE'!$A$1:$AG$1961,31,0)</f>
        <v>PICHINCHA</v>
      </c>
      <c r="AE614" s="4" t="str">
        <f>VLOOKUP(A614,'REPORTE'!$A$1:$AG$1961,32,0)</f>
        <v>QUITO</v>
      </c>
      <c r="AF614" s="4" t="str">
        <f>VLOOKUP(A614,'REPORTE'!$A$1:$AG$1961,33,0)</f>
        <v>LA MAGDALENA</v>
      </c>
      <c r="AG614" s="4" t="str">
        <f>VLOOKUP(AF614,PROVINCIAS!$F$1:$G$1171,2,0)</f>
        <v>URBANA</v>
      </c>
    </row>
    <row r="615" spans="1:33" customFormat="1" hidden="1" x14ac:dyDescent="0.45">
      <c r="A615" s="4">
        <v>1000432</v>
      </c>
      <c r="B615" s="4" t="s">
        <v>10156</v>
      </c>
      <c r="C615" s="7">
        <v>1719471474</v>
      </c>
      <c r="D615" s="8">
        <v>34</v>
      </c>
      <c r="E615" s="4" t="s">
        <v>36</v>
      </c>
      <c r="F615" s="4">
        <v>1002296</v>
      </c>
      <c r="G615" s="4">
        <v>6</v>
      </c>
      <c r="H615" s="4">
        <v>4</v>
      </c>
      <c r="I615" s="4" t="str">
        <f t="shared" si="9"/>
        <v>A1</v>
      </c>
      <c r="J615" s="4" t="s">
        <v>10468</v>
      </c>
      <c r="K615" s="4" t="s">
        <v>10469</v>
      </c>
      <c r="L615" s="9">
        <v>44523</v>
      </c>
      <c r="M615" s="9">
        <v>44706</v>
      </c>
      <c r="N615" s="9">
        <v>44617</v>
      </c>
      <c r="O615" s="4">
        <v>300</v>
      </c>
      <c r="P615" s="4">
        <v>175.01</v>
      </c>
      <c r="Q615" s="4">
        <v>23</v>
      </c>
      <c r="R615" s="4" t="s">
        <v>10995</v>
      </c>
      <c r="S615" s="4" t="s">
        <v>11012</v>
      </c>
      <c r="T615" s="4" t="str">
        <f>VLOOKUP(A615,'REPORTE'!$A$1:$AG$1961,19,0)</f>
        <v>Reparación y arreglo de joyas, reparación de relojes de pulsera y de pared y de sus partes, como cajas y bastidores de todos los materiales; mecanismos, cronómetros, etcétera.</v>
      </c>
      <c r="U615" s="4" t="str">
        <f>VLOOKUP(A615,'REPORTE'!$A$1:$AG$1961,20,0)</f>
        <v>Reparaciones varias y mantenimiento</v>
      </c>
      <c r="V615" s="4">
        <v>1000495</v>
      </c>
      <c r="W615" s="4" t="s">
        <v>11324</v>
      </c>
      <c r="X615" s="4" t="s">
        <v>12007</v>
      </c>
      <c r="Y615" s="4" t="s">
        <v>12072</v>
      </c>
      <c r="Z615" s="4" t="s">
        <v>11150</v>
      </c>
      <c r="AA615" s="4" t="s">
        <v>665</v>
      </c>
      <c r="AB615" s="4" t="str">
        <f>VLOOKUP(A615,'REPORTE'!$A$1:$AG$1961,5,0)</f>
        <v>ECUATORIANO(A)</v>
      </c>
      <c r="AC615" s="4" t="str">
        <f>VLOOKUP(A615,'REPORTE'!$A$1:$AG$1961,30,0)</f>
        <v>Secundaria</v>
      </c>
      <c r="AD615" s="4" t="str">
        <f>VLOOKUP(A615,'REPORTE'!$A$1:$AG$1961,31,0)</f>
        <v>PICHINCHA</v>
      </c>
      <c r="AE615" s="4" t="str">
        <f>VLOOKUP(A615,'REPORTE'!$A$1:$AG$1961,32,0)</f>
        <v>QUITO</v>
      </c>
      <c r="AF615" s="4" t="str">
        <f>VLOOKUP(A615,'REPORTE'!$A$1:$AG$1961,33,0)</f>
        <v>CALDERON (CARAPUNGO)</v>
      </c>
      <c r="AG615" s="4" t="str">
        <f>VLOOKUP(AF615,PROVINCIAS!$F$1:$G$1171,2,0)</f>
        <v>RURAL</v>
      </c>
    </row>
    <row r="616" spans="1:33" customFormat="1" hidden="1" x14ac:dyDescent="0.45">
      <c r="A616" s="4">
        <v>1001658</v>
      </c>
      <c r="B616" s="4" t="s">
        <v>10157</v>
      </c>
      <c r="C616" s="7">
        <v>2200615140</v>
      </c>
      <c r="D616" s="8">
        <v>22</v>
      </c>
      <c r="E616" s="4" t="s">
        <v>36</v>
      </c>
      <c r="F616" s="4">
        <v>1002295</v>
      </c>
      <c r="G616" s="4">
        <v>24</v>
      </c>
      <c r="H616" s="4">
        <v>35</v>
      </c>
      <c r="I616" s="4" t="str">
        <f t="shared" si="9"/>
        <v>A3</v>
      </c>
      <c r="J616" s="4" t="s">
        <v>10468</v>
      </c>
      <c r="K616" s="4" t="s">
        <v>10469</v>
      </c>
      <c r="L616" s="9">
        <v>44523</v>
      </c>
      <c r="M616" s="9">
        <v>45255</v>
      </c>
      <c r="N616" s="9">
        <v>44586</v>
      </c>
      <c r="O616" s="4">
        <v>3300</v>
      </c>
      <c r="P616" s="4">
        <v>3090.89</v>
      </c>
      <c r="Q616" s="4">
        <v>21.5</v>
      </c>
      <c r="R616" s="4" t="s">
        <v>10995</v>
      </c>
      <c r="S616" s="4" t="s">
        <v>11057</v>
      </c>
      <c r="T616" s="4" t="str">
        <f>VLOOKUP(A616,'REPORTE'!$A$1:$AG$1961,19,0)</f>
        <v>Servicios de asesoramiento, orientación y asistencia operativa a las empresas y a la administración pública en materia de: diseño de métodos o procedimientos contables, programas de contabilidad de costos y procedimientos de control presupuestario.</v>
      </c>
      <c r="U616" s="4" t="str">
        <f>VLOOKUP(A616,'REPORTE'!$A$1:$AG$1961,20,0)</f>
        <v>Servicios Varios</v>
      </c>
      <c r="V616" s="4">
        <v>1001760</v>
      </c>
      <c r="W616" s="4" t="s">
        <v>11652</v>
      </c>
      <c r="X616" s="4" t="s">
        <v>11895</v>
      </c>
      <c r="Y616" s="4" t="s">
        <v>12072</v>
      </c>
      <c r="Z616" s="4" t="s">
        <v>12093</v>
      </c>
      <c r="AA616" s="4" t="s">
        <v>677</v>
      </c>
      <c r="AB616" s="4" t="str">
        <f>VLOOKUP(A616,'REPORTE'!$A$1:$AG$1961,5,0)</f>
        <v>ECUATORIANO(A)</v>
      </c>
      <c r="AC616" s="4" t="str">
        <f>VLOOKUP(A616,'REPORTE'!$A$1:$AG$1961,30,0)</f>
        <v>Universitaria</v>
      </c>
      <c r="AD616" s="4" t="str">
        <f>VLOOKUP(A616,'REPORTE'!$A$1:$AG$1961,31,0)</f>
        <v>ORELLANA</v>
      </c>
      <c r="AE616" s="4" t="str">
        <f>VLOOKUP(A616,'REPORTE'!$A$1:$AG$1961,32,0)</f>
        <v>ORELLANA</v>
      </c>
      <c r="AF616" s="4" t="str">
        <f>VLOOKUP(A616,'REPORTE'!$A$1:$AG$1961,33,0)</f>
        <v>COCA</v>
      </c>
      <c r="AG616" s="4" t="str">
        <f>VLOOKUP(AF616,PROVINCIAS!$F$1:$G$1171,2,0)</f>
        <v>URBANA</v>
      </c>
    </row>
    <row r="617" spans="1:33" customFormat="1" hidden="1" x14ac:dyDescent="0.45">
      <c r="A617" s="4">
        <v>1000641</v>
      </c>
      <c r="B617" s="4" t="s">
        <v>10158</v>
      </c>
      <c r="C617" s="7">
        <v>1720292034</v>
      </c>
      <c r="D617" s="8">
        <v>40</v>
      </c>
      <c r="E617" s="4" t="s">
        <v>36</v>
      </c>
      <c r="F617" s="4">
        <v>1002300</v>
      </c>
      <c r="G617" s="4">
        <v>12</v>
      </c>
      <c r="H617" s="4">
        <v>0</v>
      </c>
      <c r="I617" s="4" t="str">
        <f t="shared" si="9"/>
        <v>A1</v>
      </c>
      <c r="J617" s="4" t="s">
        <v>10468</v>
      </c>
      <c r="K617" s="4" t="s">
        <v>10469</v>
      </c>
      <c r="L617" s="9">
        <v>44525</v>
      </c>
      <c r="M617" s="9">
        <v>44900</v>
      </c>
      <c r="N617" s="10" t="s">
        <v>776</v>
      </c>
      <c r="O617" s="4">
        <v>1000</v>
      </c>
      <c r="P617" s="4">
        <v>856.68</v>
      </c>
      <c r="Q617" s="4">
        <v>23</v>
      </c>
      <c r="R617" s="4" t="s">
        <v>10994</v>
      </c>
      <c r="S617" s="4" t="s">
        <v>279</v>
      </c>
      <c r="T617" s="4" t="str">
        <f>VLOOKUP(A617,'REPORTE'!$A$1:$AG$1961,19,0)</f>
        <v>Venta al por menor de frutas, legumbres y hortalizas frescas o en conserva en establecimientos especializados.</v>
      </c>
      <c r="U617" s="4" t="str">
        <f>VLOOKUP(A617,'REPORTE'!$A$1:$AG$1961,20,0)</f>
        <v>Venta al por menor varios</v>
      </c>
      <c r="V617" s="4">
        <v>1000712</v>
      </c>
      <c r="W617" s="4" t="s">
        <v>11185</v>
      </c>
      <c r="X617" s="4" t="s">
        <v>11844</v>
      </c>
      <c r="Y617" s="4" t="s">
        <v>12072</v>
      </c>
      <c r="Z617" s="4" t="s">
        <v>12382</v>
      </c>
      <c r="AA617" s="4" t="s">
        <v>677</v>
      </c>
      <c r="AB617" s="4" t="str">
        <f>VLOOKUP(A617,'REPORTE'!$A$1:$AG$1961,5,0)</f>
        <v>ECUATORIANO(A) INDIGENA</v>
      </c>
      <c r="AC617" s="4" t="str">
        <f>VLOOKUP(A617,'REPORTE'!$A$1:$AG$1961,30,0)</f>
        <v>Secundaria</v>
      </c>
      <c r="AD617" s="4" t="str">
        <f>VLOOKUP(A617,'REPORTE'!$A$1:$AG$1961,31,0)</f>
        <v>CHIMBORAZO</v>
      </c>
      <c r="AE617" s="4" t="str">
        <f>VLOOKUP(A617,'REPORTE'!$A$1:$AG$1961,32,0)</f>
        <v>RIOBAMBA</v>
      </c>
      <c r="AF617" s="4" t="str">
        <f>VLOOKUP(A617,'REPORTE'!$A$1:$AG$1961,33,0)</f>
        <v>YARUQUIES</v>
      </c>
      <c r="AG617" s="4" t="str">
        <f>VLOOKUP(AF617,PROVINCIAS!$F$1:$G$1171,2,0)</f>
        <v>URBANA</v>
      </c>
    </row>
    <row r="618" spans="1:33" customFormat="1" hidden="1" x14ac:dyDescent="0.45">
      <c r="A618" s="4">
        <v>1000671</v>
      </c>
      <c r="B618" s="4" t="s">
        <v>9677</v>
      </c>
      <c r="C618" s="7">
        <v>1725985202</v>
      </c>
      <c r="D618" s="8">
        <v>29</v>
      </c>
      <c r="E618" s="4" t="s">
        <v>59</v>
      </c>
      <c r="F618" s="4">
        <v>1002299</v>
      </c>
      <c r="G618" s="4">
        <v>1</v>
      </c>
      <c r="H618" s="4">
        <v>4</v>
      </c>
      <c r="I618" s="4" t="str">
        <f t="shared" si="9"/>
        <v>A1</v>
      </c>
      <c r="J618" s="4" t="s">
        <v>10468</v>
      </c>
      <c r="K618" s="4" t="s">
        <v>10469</v>
      </c>
      <c r="L618" s="9">
        <v>44525</v>
      </c>
      <c r="M618" s="9">
        <v>44617</v>
      </c>
      <c r="N618" s="9">
        <v>44617</v>
      </c>
      <c r="O618" s="4">
        <v>500</v>
      </c>
      <c r="P618" s="4">
        <v>500</v>
      </c>
      <c r="Q618" s="4">
        <v>23</v>
      </c>
      <c r="R618" s="4" t="s">
        <v>10995</v>
      </c>
      <c r="S618" s="4" t="s">
        <v>11019</v>
      </c>
      <c r="T618" s="4" t="str">
        <f>VLOOKUP(A618,'REPORTE'!$A$1:$AG$1961,19,0)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618" s="4" t="str">
        <f>VLOOKUP(A618,'REPORTE'!$A$1:$AG$1961,20,0)</f>
        <v>Transporte terrestre de pasajeros</v>
      </c>
      <c r="V618" s="4">
        <v>1000741</v>
      </c>
      <c r="W618" s="4" t="s">
        <v>11325</v>
      </c>
      <c r="X618" s="4" t="s">
        <v>11883</v>
      </c>
      <c r="Y618" s="4" t="s">
        <v>12072</v>
      </c>
      <c r="Z618" s="4" t="s">
        <v>11150</v>
      </c>
      <c r="AA618" s="4" t="s">
        <v>665</v>
      </c>
      <c r="AB618" s="4" t="str">
        <f>VLOOKUP(A618,'REPORTE'!$A$1:$AG$1961,5,0)</f>
        <v>ECUATORIANO(A) INDIGENA</v>
      </c>
      <c r="AC618" s="4" t="str">
        <f>VLOOKUP(A618,'REPORTE'!$A$1:$AG$1961,30,0)</f>
        <v>Secundaria</v>
      </c>
      <c r="AD618" s="4" t="str">
        <f>VLOOKUP(A618,'REPORTE'!$A$1:$AG$1961,31,0)</f>
        <v>PICHINCHA</v>
      </c>
      <c r="AE618" s="4" t="str">
        <f>VLOOKUP(A618,'REPORTE'!$A$1:$AG$1961,32,0)</f>
        <v>QUITO</v>
      </c>
      <c r="AF618" s="4" t="str">
        <f>VLOOKUP(A618,'REPORTE'!$A$1:$AG$1961,33,0)</f>
        <v>COTOCOLLAO</v>
      </c>
      <c r="AG618" s="4" t="str">
        <f>VLOOKUP(AF618,PROVINCIAS!$F$1:$G$1171,2,0)</f>
        <v>URBANA</v>
      </c>
    </row>
    <row r="619" spans="1:33" customFormat="1" hidden="1" x14ac:dyDescent="0.45">
      <c r="A619" s="4">
        <v>1001341</v>
      </c>
      <c r="B619" s="4" t="s">
        <v>9893</v>
      </c>
      <c r="C619" s="7">
        <v>1727272500</v>
      </c>
      <c r="D619" s="8">
        <v>27</v>
      </c>
      <c r="E619" s="4" t="s">
        <v>36</v>
      </c>
      <c r="F619" s="4">
        <v>1002301</v>
      </c>
      <c r="G619" s="4">
        <v>1</v>
      </c>
      <c r="H619" s="4">
        <v>4</v>
      </c>
      <c r="I619" s="4" t="str">
        <f t="shared" si="9"/>
        <v>A1</v>
      </c>
      <c r="J619" s="4" t="s">
        <v>10468</v>
      </c>
      <c r="K619" s="4" t="s">
        <v>10469</v>
      </c>
      <c r="L619" s="9">
        <v>44526</v>
      </c>
      <c r="M619" s="9">
        <v>44617</v>
      </c>
      <c r="N619" s="9">
        <v>44617</v>
      </c>
      <c r="O619" s="4">
        <v>500</v>
      </c>
      <c r="P619" s="4">
        <v>500</v>
      </c>
      <c r="Q619" s="4">
        <v>23</v>
      </c>
      <c r="R619" s="4" t="s">
        <v>10995</v>
      </c>
      <c r="S619" s="4" t="s">
        <v>11099</v>
      </c>
      <c r="T619" s="4" t="str">
        <f>VLOOKUP(A619,'REPORTE'!$A$1:$AG$1961,19,0)</f>
        <v>Actividades de fumigación de cultivos, incluida la fumigación aérea; tratamiento de cultivos, control de plagas (incluidos los conejos); en relación con la agricultura.</v>
      </c>
      <c r="U619" s="4" t="str">
        <f>VLOOKUP(A619,'REPORTE'!$A$1:$AG$1961,20,0)</f>
        <v xml:space="preserve">Actividades varias </v>
      </c>
      <c r="V619" s="4">
        <v>1001418</v>
      </c>
      <c r="W619" s="4" t="s">
        <v>11326</v>
      </c>
      <c r="X619" s="4" t="s">
        <v>11836</v>
      </c>
      <c r="Y619" s="4" t="s">
        <v>12072</v>
      </c>
      <c r="Z619" s="4" t="s">
        <v>12111</v>
      </c>
      <c r="AA619" s="4" t="s">
        <v>677</v>
      </c>
      <c r="AB619" s="4" t="str">
        <f>VLOOKUP(A619,'REPORTE'!$A$1:$AG$1961,5,0)</f>
        <v>ECUATORIANO(A)</v>
      </c>
      <c r="AC619" s="4" t="str">
        <f>VLOOKUP(A619,'REPORTE'!$A$1:$AG$1961,30,0)</f>
        <v>Secundaria</v>
      </c>
      <c r="AD619" s="4" t="str">
        <f>VLOOKUP(A619,'REPORTE'!$A$1:$AG$1961,31,0)</f>
        <v>PICHINCHA</v>
      </c>
      <c r="AE619" s="4" t="str">
        <f>VLOOKUP(A619,'REPORTE'!$A$1:$AG$1961,32,0)</f>
        <v>QUITO</v>
      </c>
      <c r="AF619" s="4" t="str">
        <f>VLOOKUP(A619,'REPORTE'!$A$1:$AG$1961,33,0)</f>
        <v>COTOCOLLAO</v>
      </c>
      <c r="AG619" s="4" t="str">
        <f>VLOOKUP(AF619,PROVINCIAS!$F$1:$G$1171,2,0)</f>
        <v>URBANA</v>
      </c>
    </row>
    <row r="620" spans="1:33" customFormat="1" hidden="1" x14ac:dyDescent="0.45">
      <c r="A620" s="4">
        <v>1001620</v>
      </c>
      <c r="B620" s="4" t="s">
        <v>10159</v>
      </c>
      <c r="C620" s="7">
        <v>1756004279</v>
      </c>
      <c r="D620" s="8">
        <v>22</v>
      </c>
      <c r="E620" s="4" t="s">
        <v>36</v>
      </c>
      <c r="F620" s="4">
        <v>1002303</v>
      </c>
      <c r="G620" s="4">
        <v>12</v>
      </c>
      <c r="H620" s="4">
        <v>0</v>
      </c>
      <c r="I620" s="4" t="str">
        <f t="shared" si="9"/>
        <v>A1</v>
      </c>
      <c r="J620" s="4" t="s">
        <v>10468</v>
      </c>
      <c r="K620" s="4" t="s">
        <v>10469</v>
      </c>
      <c r="L620" s="9">
        <v>44527</v>
      </c>
      <c r="M620" s="9">
        <v>44900</v>
      </c>
      <c r="N620" s="10" t="s">
        <v>776</v>
      </c>
      <c r="O620" s="4">
        <v>1000</v>
      </c>
      <c r="P620" s="4">
        <v>855.09</v>
      </c>
      <c r="Q620" s="4">
        <v>23</v>
      </c>
      <c r="R620" s="4" t="s">
        <v>10994</v>
      </c>
      <c r="S620" s="4" t="s">
        <v>11100</v>
      </c>
      <c r="T620" s="4" t="str">
        <f>VLOOKUP(A620,'REPORTE'!$A$1:$AG$1961,19,0)</f>
        <v>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v>
      </c>
      <c r="U620" s="4" t="str">
        <f>VLOOKUP(A620,'REPORTE'!$A$1:$AG$1961,20,0)</f>
        <v>Publicidad</v>
      </c>
      <c r="V620" s="4">
        <v>1001723</v>
      </c>
      <c r="W620" s="4" t="s">
        <v>11185</v>
      </c>
      <c r="X620" s="4" t="s">
        <v>11871</v>
      </c>
      <c r="Y620" s="4" t="s">
        <v>12072</v>
      </c>
      <c r="Z620" s="4" t="s">
        <v>12383</v>
      </c>
      <c r="AA620" s="4" t="s">
        <v>677</v>
      </c>
      <c r="AB620" s="4" t="str">
        <f>VLOOKUP(A620,'REPORTE'!$A$1:$AG$1961,5,0)</f>
        <v>ECUATORIANO(A)</v>
      </c>
      <c r="AC620" s="4" t="str">
        <f>VLOOKUP(A620,'REPORTE'!$A$1:$AG$1961,30,0)</f>
        <v>Primaria</v>
      </c>
      <c r="AD620" s="4" t="str">
        <f>VLOOKUP(A620,'REPORTE'!$A$1:$AG$1961,31,0)</f>
        <v>PICHINCHA</v>
      </c>
      <c r="AE620" s="4" t="str">
        <f>VLOOKUP(A620,'REPORTE'!$A$1:$AG$1961,32,0)</f>
        <v>QUITO</v>
      </c>
      <c r="AF620" s="4" t="str">
        <f>VLOOKUP(A620,'REPORTE'!$A$1:$AG$1961,33,0)</f>
        <v>COTOCOLLAO</v>
      </c>
      <c r="AG620" s="4" t="str">
        <f>VLOOKUP(AF620,PROVINCIAS!$F$1:$G$1171,2,0)</f>
        <v>URBANA</v>
      </c>
    </row>
    <row r="621" spans="1:33" customFormat="1" hidden="1" x14ac:dyDescent="0.45">
      <c r="A621" s="4">
        <v>1001669</v>
      </c>
      <c r="B621" s="4" t="s">
        <v>10160</v>
      </c>
      <c r="C621" s="7">
        <v>1705563268</v>
      </c>
      <c r="D621" s="8">
        <v>63</v>
      </c>
      <c r="E621" s="4" t="s">
        <v>36</v>
      </c>
      <c r="F621" s="4">
        <v>1002302</v>
      </c>
      <c r="G621" s="4">
        <v>24</v>
      </c>
      <c r="H621" s="4">
        <v>0</v>
      </c>
      <c r="I621" s="4" t="str">
        <f t="shared" si="9"/>
        <v>A1</v>
      </c>
      <c r="J621" s="4" t="s">
        <v>10468</v>
      </c>
      <c r="K621" s="4" t="s">
        <v>10469</v>
      </c>
      <c r="L621" s="9">
        <v>44527</v>
      </c>
      <c r="M621" s="9">
        <v>45263</v>
      </c>
      <c r="N621" s="10" t="s">
        <v>776</v>
      </c>
      <c r="O621" s="4">
        <v>2500</v>
      </c>
      <c r="P621" s="4">
        <v>2336.5</v>
      </c>
      <c r="Q621" s="4">
        <v>18.989999999999998</v>
      </c>
      <c r="R621" s="4" t="s">
        <v>10994</v>
      </c>
      <c r="S621" s="4" t="s">
        <v>11489</v>
      </c>
      <c r="T621" s="4" t="str">
        <f>VLOOKUP(A621,'REPORTE'!$A$1:$AG$1961,19,0)</f>
        <v>Actividades de atención en hogares de ancianos con atención mí­nima de enfermerí­a, actividades de atención en casas de reposo sin atención de enfermerí­a y actividades de atención en comunidades de jubilados con atención permanente.</v>
      </c>
      <c r="U621" s="4" t="str">
        <f>VLOOKUP(A621,'REPORTE'!$A$1:$AG$1961,20,0)</f>
        <v>Actividades de atención</v>
      </c>
      <c r="V621" s="4">
        <v>1001771</v>
      </c>
      <c r="W621" s="4" t="s">
        <v>11683</v>
      </c>
      <c r="X621" s="4" t="s">
        <v>11946</v>
      </c>
      <c r="Y621" s="4" t="s">
        <v>12072</v>
      </c>
      <c r="Z621" s="4" t="s">
        <v>12384</v>
      </c>
      <c r="AA621" s="4" t="s">
        <v>677</v>
      </c>
      <c r="AB621" s="4" t="str">
        <f>VLOOKUP(A621,'REPORTE'!$A$1:$AG$1961,5,0)</f>
        <v>ECUATORIANO(A)</v>
      </c>
      <c r="AC621" s="4" t="str">
        <f>VLOOKUP(A621,'REPORTE'!$A$1:$AG$1961,30,0)</f>
        <v>Universitaria</v>
      </c>
      <c r="AD621" s="4" t="str">
        <f>VLOOKUP(A621,'REPORTE'!$A$1:$AG$1961,31,0)</f>
        <v>PICHINCHA</v>
      </c>
      <c r="AE621" s="4" t="str">
        <f>VLOOKUP(A621,'REPORTE'!$A$1:$AG$1961,32,0)</f>
        <v>QUITO</v>
      </c>
      <c r="AF621" s="4" t="str">
        <f>VLOOKUP(A621,'REPORTE'!$A$1:$AG$1961,33,0)</f>
        <v>LA CONCEPCION</v>
      </c>
      <c r="AG621" s="4" t="str">
        <f>VLOOKUP(AF621,PROVINCIAS!$F$1:$G$1171,2,0)</f>
        <v>URBANA</v>
      </c>
    </row>
    <row r="622" spans="1:33" customFormat="1" hidden="1" x14ac:dyDescent="0.45">
      <c r="A622" s="4">
        <v>1000235</v>
      </c>
      <c r="B622" s="4" t="s">
        <v>9625</v>
      </c>
      <c r="C622" s="7">
        <v>1722862487</v>
      </c>
      <c r="D622" s="8">
        <v>34</v>
      </c>
      <c r="E622" s="4" t="s">
        <v>36</v>
      </c>
      <c r="F622" s="4">
        <v>1002304</v>
      </c>
      <c r="G622" s="4">
        <v>1</v>
      </c>
      <c r="H622" s="4">
        <v>0</v>
      </c>
      <c r="I622" s="4" t="str">
        <f t="shared" si="9"/>
        <v>A1</v>
      </c>
      <c r="J622" s="4" t="s">
        <v>10468</v>
      </c>
      <c r="K622" s="4" t="s">
        <v>10469</v>
      </c>
      <c r="L622" s="9">
        <v>44529</v>
      </c>
      <c r="M622" s="9">
        <v>44617</v>
      </c>
      <c r="N622" s="10" t="s">
        <v>776</v>
      </c>
      <c r="O622" s="4">
        <v>160</v>
      </c>
      <c r="P622" s="4">
        <v>160</v>
      </c>
      <c r="Q622" s="4">
        <v>23</v>
      </c>
      <c r="R622" s="4" t="s">
        <v>10994</v>
      </c>
      <c r="S622" s="4" t="s">
        <v>244</v>
      </c>
      <c r="T622" s="4" t="str">
        <f>VLOOKUP(A622,'REPORTE'!$A$1:$AG$1961,19,0)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U622" s="4" t="str">
        <f>VLOOKUP(A622,'REPORTE'!$A$1:$AG$1961,20,0)</f>
        <v>Actividades de almacenamiento y depósito para todo tipo de productos</v>
      </c>
      <c r="V622" s="4">
        <v>1000310</v>
      </c>
      <c r="W622" s="4" t="s">
        <v>11150</v>
      </c>
      <c r="X622" s="4" t="s">
        <v>11853</v>
      </c>
      <c r="Y622" s="4" t="s">
        <v>12072</v>
      </c>
      <c r="Z622" s="4" t="s">
        <v>11150</v>
      </c>
      <c r="AA622" s="4" t="s">
        <v>677</v>
      </c>
      <c r="AB622" s="4" t="str">
        <f>VLOOKUP(A622,'REPORTE'!$A$1:$AG$1961,5,0)</f>
        <v>ECUATORIANO(A)</v>
      </c>
      <c r="AC622" s="4" t="str">
        <f>VLOOKUP(A622,'REPORTE'!$A$1:$AG$1961,30,0)</f>
        <v>Secundaria</v>
      </c>
      <c r="AD622" s="4" t="str">
        <f>VLOOKUP(A622,'REPORTE'!$A$1:$AG$1961,31,0)</f>
        <v>PICHINCHA</v>
      </c>
      <c r="AE622" s="4" t="str">
        <f>VLOOKUP(A622,'REPORTE'!$A$1:$AG$1961,32,0)</f>
        <v>QUITO</v>
      </c>
      <c r="AF622" s="4" t="str">
        <f>VLOOKUP(A622,'REPORTE'!$A$1:$AG$1961,33,0)</f>
        <v>COTOCOLLAO</v>
      </c>
      <c r="AG622" s="4" t="str">
        <f>VLOOKUP(AF622,PROVINCIAS!$F$1:$G$1171,2,0)</f>
        <v>URBANA</v>
      </c>
    </row>
    <row r="623" spans="1:33" customFormat="1" hidden="1" x14ac:dyDescent="0.45">
      <c r="A623" s="4">
        <v>1000609</v>
      </c>
      <c r="B623" s="4" t="s">
        <v>10161</v>
      </c>
      <c r="C623" s="7">
        <v>604322099</v>
      </c>
      <c r="D623" s="8">
        <v>31</v>
      </c>
      <c r="E623" s="4" t="s">
        <v>59</v>
      </c>
      <c r="F623" s="4">
        <v>1002316</v>
      </c>
      <c r="G623" s="4">
        <v>36</v>
      </c>
      <c r="H623" s="4">
        <v>9</v>
      </c>
      <c r="I623" s="4" t="str">
        <f t="shared" si="9"/>
        <v>A2</v>
      </c>
      <c r="J623" s="4" t="s">
        <v>10468</v>
      </c>
      <c r="K623" s="4" t="s">
        <v>10469</v>
      </c>
      <c r="L623" s="9">
        <v>44529</v>
      </c>
      <c r="M623" s="9">
        <v>45646</v>
      </c>
      <c r="N623" s="9">
        <v>44612</v>
      </c>
      <c r="O623" s="4">
        <v>2231</v>
      </c>
      <c r="P623" s="4">
        <v>2215.5300000000002</v>
      </c>
      <c r="Q623" s="4">
        <v>21.5</v>
      </c>
      <c r="R623" s="4" t="s">
        <v>10995</v>
      </c>
      <c r="S623" s="4" t="s">
        <v>348</v>
      </c>
      <c r="T623" s="4" t="str">
        <f>VLOOKUP(A623,'REPORTE'!$A$1:$AG$1961,19,0)</f>
        <v>Venta al por mayor de frutas, legumbres y hortalizas.</v>
      </c>
      <c r="U623" s="4" t="str">
        <f>VLOOKUP(A623,'REPORTE'!$A$1:$AG$1961,20,0)</f>
        <v>Venta al por mayor varios</v>
      </c>
      <c r="V623" s="4">
        <v>1000680</v>
      </c>
      <c r="W623" s="4" t="s">
        <v>11684</v>
      </c>
      <c r="X623" s="4" t="s">
        <v>11901</v>
      </c>
      <c r="Y623" s="4" t="s">
        <v>12072</v>
      </c>
      <c r="Z623" s="4" t="s">
        <v>11150</v>
      </c>
      <c r="AA623" s="4" t="s">
        <v>665</v>
      </c>
      <c r="AB623" s="4" t="str">
        <f>VLOOKUP(A623,'REPORTE'!$A$1:$AG$1961,5,0)</f>
        <v>ECUATORIANO(A) INDIGENA</v>
      </c>
      <c r="AC623" s="4" t="str">
        <f>VLOOKUP(A623,'REPORTE'!$A$1:$AG$1961,30,0)</f>
        <v>Secundaria</v>
      </c>
      <c r="AD623" s="4" t="str">
        <f>VLOOKUP(A623,'REPORTE'!$A$1:$AG$1961,31,0)</f>
        <v>CHIMBORAZO</v>
      </c>
      <c r="AE623" s="4" t="str">
        <f>VLOOKUP(A623,'REPORTE'!$A$1:$AG$1961,32,0)</f>
        <v>RIOBAMBA</v>
      </c>
      <c r="AF623" s="4" t="str">
        <f>VLOOKUP(A623,'REPORTE'!$A$1:$AG$1961,33,0)</f>
        <v>CACHA (CAB EN MACHANGARA)</v>
      </c>
      <c r="AG623" s="4" t="str">
        <f>VLOOKUP(AF623,PROVINCIAS!$F$1:$G$1171,2,0)</f>
        <v>RURAL</v>
      </c>
    </row>
    <row r="624" spans="1:33" customFormat="1" hidden="1" x14ac:dyDescent="0.45">
      <c r="A624" s="4">
        <v>1000871</v>
      </c>
      <c r="B624" s="4" t="s">
        <v>10162</v>
      </c>
      <c r="C624" s="7">
        <v>605351220</v>
      </c>
      <c r="D624" s="8">
        <v>24</v>
      </c>
      <c r="E624" s="4" t="s">
        <v>36</v>
      </c>
      <c r="F624" s="4">
        <v>1002317</v>
      </c>
      <c r="G624" s="4">
        <v>36</v>
      </c>
      <c r="H624" s="4">
        <v>0</v>
      </c>
      <c r="I624" s="4" t="str">
        <f t="shared" si="9"/>
        <v>A1</v>
      </c>
      <c r="J624" s="4" t="s">
        <v>10468</v>
      </c>
      <c r="K624" s="4" t="s">
        <v>10469</v>
      </c>
      <c r="L624" s="9">
        <v>44529</v>
      </c>
      <c r="M624" s="9">
        <v>45640</v>
      </c>
      <c r="N624" s="10" t="s">
        <v>776</v>
      </c>
      <c r="O624" s="4">
        <v>5000</v>
      </c>
      <c r="P624" s="4">
        <v>4827.16</v>
      </c>
      <c r="Q624" s="4">
        <v>17.5</v>
      </c>
      <c r="R624" s="4" t="s">
        <v>10994</v>
      </c>
      <c r="S624" s="4" t="s">
        <v>279</v>
      </c>
      <c r="T624" s="4" t="str">
        <f>VLOOKUP(A624,'REPORTE'!$A$1:$AG$1961,19,0)</f>
        <v>Venta al por mayor de frutas, legumbres y hortalizas.</v>
      </c>
      <c r="U624" s="4" t="str">
        <f>VLOOKUP(A624,'REPORTE'!$A$1:$AG$1961,20,0)</f>
        <v>Venta al por mayor varios</v>
      </c>
      <c r="V624" s="4">
        <v>1000941</v>
      </c>
      <c r="W624" s="4" t="s">
        <v>11542</v>
      </c>
      <c r="X624" s="4" t="s">
        <v>12008</v>
      </c>
      <c r="Y624" s="4" t="s">
        <v>12072</v>
      </c>
      <c r="Z624" s="4" t="s">
        <v>12385</v>
      </c>
      <c r="AA624" s="4" t="s">
        <v>677</v>
      </c>
      <c r="AB624" s="4" t="str">
        <f>VLOOKUP(A624,'REPORTE'!$A$1:$AG$1961,5,0)</f>
        <v>ECUATORIANO(A)</v>
      </c>
      <c r="AC624" s="4" t="str">
        <f>VLOOKUP(A624,'REPORTE'!$A$1:$AG$1961,30,0)</f>
        <v>Secundaria</v>
      </c>
      <c r="AD624" s="4" t="str">
        <f>VLOOKUP(A624,'REPORTE'!$A$1:$AG$1961,31,0)</f>
        <v>CHIMBORAZO</v>
      </c>
      <c r="AE624" s="4" t="str">
        <f>VLOOKUP(A624,'REPORTE'!$A$1:$AG$1961,32,0)</f>
        <v>RIOBAMBA</v>
      </c>
      <c r="AF624" s="4" t="str">
        <f>VLOOKUP(A624,'REPORTE'!$A$1:$AG$1961,33,0)</f>
        <v>CACHA (CAB EN MACHANGARA)</v>
      </c>
      <c r="AG624" s="4" t="str">
        <f>VLOOKUP(AF624,PROVINCIAS!$F$1:$G$1171,2,0)</f>
        <v>RURAL</v>
      </c>
    </row>
    <row r="625" spans="1:33" customFormat="1" hidden="1" x14ac:dyDescent="0.45">
      <c r="A625" s="4">
        <v>1001092</v>
      </c>
      <c r="B625" s="4" t="s">
        <v>10163</v>
      </c>
      <c r="C625" s="7">
        <v>603622226</v>
      </c>
      <c r="D625" s="8">
        <v>37</v>
      </c>
      <c r="E625" s="4" t="s">
        <v>59</v>
      </c>
      <c r="F625" s="4">
        <v>1002310</v>
      </c>
      <c r="G625" s="4">
        <v>12</v>
      </c>
      <c r="H625" s="4">
        <v>0</v>
      </c>
      <c r="I625" s="4" t="str">
        <f t="shared" si="9"/>
        <v>A1</v>
      </c>
      <c r="J625" s="4" t="s">
        <v>10468</v>
      </c>
      <c r="K625" s="4" t="s">
        <v>10469</v>
      </c>
      <c r="L625" s="9">
        <v>44529</v>
      </c>
      <c r="M625" s="9">
        <v>44890</v>
      </c>
      <c r="N625" s="10" t="s">
        <v>776</v>
      </c>
      <c r="O625" s="4">
        <v>2000</v>
      </c>
      <c r="P625" s="4">
        <v>1538.89</v>
      </c>
      <c r="Q625" s="4">
        <v>23</v>
      </c>
      <c r="R625" s="4" t="s">
        <v>10994</v>
      </c>
      <c r="S625" s="4" t="s">
        <v>244</v>
      </c>
      <c r="T625" s="4" t="str">
        <f>VLOOKUP(A625,'REPORTE'!$A$1:$AG$1961,19,0)</f>
        <v>Empleado Privado</v>
      </c>
      <c r="U625" s="4" t="str">
        <f>VLOOKUP(A625,'REPORTE'!$A$1:$AG$1961,20,0)</f>
        <v>Empleado Privado</v>
      </c>
      <c r="V625" s="4">
        <v>1001168</v>
      </c>
      <c r="W625" s="4" t="s">
        <v>11190</v>
      </c>
      <c r="X625" s="4" t="s">
        <v>11832</v>
      </c>
      <c r="Y625" s="4" t="s">
        <v>12072</v>
      </c>
      <c r="Z625" s="4" t="s">
        <v>12386</v>
      </c>
      <c r="AA625" s="4" t="s">
        <v>4384</v>
      </c>
      <c r="AB625" s="4" t="str">
        <f>VLOOKUP(A625,'REPORTE'!$A$1:$AG$1961,5,0)</f>
        <v>ECUATORIANO(A)</v>
      </c>
      <c r="AC625" s="4" t="str">
        <f>VLOOKUP(A625,'REPORTE'!$A$1:$AG$1961,30,0)</f>
        <v>Secundaria</v>
      </c>
      <c r="AD625" s="4" t="str">
        <f>VLOOKUP(A625,'REPORTE'!$A$1:$AG$1961,31,0)</f>
        <v>CHIMBORAZO</v>
      </c>
      <c r="AE625" s="4" t="str">
        <f>VLOOKUP(A625,'REPORTE'!$A$1:$AG$1961,32,0)</f>
        <v>RIOBAMBA</v>
      </c>
      <c r="AF625" s="4" t="str">
        <f>VLOOKUP(A625,'REPORTE'!$A$1:$AG$1961,33,0)</f>
        <v>VELOZ</v>
      </c>
      <c r="AG625" s="4" t="str">
        <f>VLOOKUP(AF625,PROVINCIAS!$F$1:$G$1171,2,0)</f>
        <v>URBANA</v>
      </c>
    </row>
    <row r="626" spans="1:33" customFormat="1" hidden="1" x14ac:dyDescent="0.45">
      <c r="A626" s="4">
        <v>1001248</v>
      </c>
      <c r="B626" s="4" t="s">
        <v>10164</v>
      </c>
      <c r="C626" s="7">
        <v>1718230079</v>
      </c>
      <c r="D626" s="8">
        <v>39</v>
      </c>
      <c r="E626" s="4" t="s">
        <v>36</v>
      </c>
      <c r="F626" s="4">
        <v>1002311</v>
      </c>
      <c r="G626" s="4">
        <v>18</v>
      </c>
      <c r="H626" s="4">
        <v>4</v>
      </c>
      <c r="I626" s="4" t="str">
        <f t="shared" si="9"/>
        <v>A1</v>
      </c>
      <c r="J626" s="4" t="s">
        <v>10468</v>
      </c>
      <c r="K626" s="4" t="s">
        <v>10469</v>
      </c>
      <c r="L626" s="9">
        <v>44529</v>
      </c>
      <c r="M626" s="9">
        <v>45071</v>
      </c>
      <c r="N626" s="9">
        <v>44617</v>
      </c>
      <c r="O626" s="4">
        <v>3000</v>
      </c>
      <c r="P626" s="4">
        <v>2701.9</v>
      </c>
      <c r="Q626" s="4">
        <v>18.989999999999998</v>
      </c>
      <c r="R626" s="4" t="s">
        <v>10995</v>
      </c>
      <c r="S626" s="4" t="s">
        <v>11025</v>
      </c>
      <c r="T626" s="4" t="str">
        <f>VLOOKUP(A626,'REPORTE'!$A$1:$AG$1961,19,0)</f>
        <v>Venta al por mayor de papa y tubérculos.</v>
      </c>
      <c r="U626" s="4" t="str">
        <f>VLOOKUP(A626,'REPORTE'!$A$1:$AG$1961,20,0)</f>
        <v>Venta al por mayor varios</v>
      </c>
      <c r="V626" s="4">
        <v>1001325</v>
      </c>
      <c r="W626" s="4" t="s">
        <v>11685</v>
      </c>
      <c r="X626" s="4" t="s">
        <v>11861</v>
      </c>
      <c r="Y626" s="4" t="s">
        <v>12072</v>
      </c>
      <c r="Z626" s="4" t="s">
        <v>11150</v>
      </c>
      <c r="AA626" s="4" t="s">
        <v>677</v>
      </c>
      <c r="AB626" s="4" t="str">
        <f>VLOOKUP(A626,'REPORTE'!$A$1:$AG$1961,5,0)</f>
        <v>ECUATORIANO(A) INDIGENA</v>
      </c>
      <c r="AC626" s="4" t="str">
        <f>VLOOKUP(A626,'REPORTE'!$A$1:$AG$1961,30,0)</f>
        <v>Primaria</v>
      </c>
      <c r="AD626" s="4" t="str">
        <f>VLOOKUP(A626,'REPORTE'!$A$1:$AG$1961,31,0)</f>
        <v>PICHINCHA</v>
      </c>
      <c r="AE626" s="4" t="str">
        <f>VLOOKUP(A626,'REPORTE'!$A$1:$AG$1961,32,0)</f>
        <v>QUITO</v>
      </c>
      <c r="AF626" s="4" t="str">
        <f>VLOOKUP(A626,'REPORTE'!$A$1:$AG$1961,33,0)</f>
        <v>COTOCOLLAO</v>
      </c>
      <c r="AG626" s="4" t="str">
        <f>VLOOKUP(AF626,PROVINCIAS!$F$1:$G$1171,2,0)</f>
        <v>URBANA</v>
      </c>
    </row>
    <row r="627" spans="1:33" customFormat="1" hidden="1" x14ac:dyDescent="0.45">
      <c r="A627" s="4">
        <v>1001248</v>
      </c>
      <c r="B627" s="4" t="s">
        <v>10164</v>
      </c>
      <c r="C627" s="7">
        <v>1718230079</v>
      </c>
      <c r="D627" s="8">
        <v>39</v>
      </c>
      <c r="E627" s="4" t="s">
        <v>36</v>
      </c>
      <c r="F627" s="4">
        <v>1002314</v>
      </c>
      <c r="G627" s="4">
        <v>1</v>
      </c>
      <c r="H627" s="4">
        <v>4</v>
      </c>
      <c r="I627" s="4" t="str">
        <f t="shared" si="9"/>
        <v>A1</v>
      </c>
      <c r="J627" s="4" t="s">
        <v>10468</v>
      </c>
      <c r="K627" s="4" t="s">
        <v>10469</v>
      </c>
      <c r="L627" s="9">
        <v>44529</v>
      </c>
      <c r="M627" s="9">
        <v>44617</v>
      </c>
      <c r="N627" s="9">
        <v>44617</v>
      </c>
      <c r="O627" s="4">
        <v>650</v>
      </c>
      <c r="P627" s="4">
        <v>487.15</v>
      </c>
      <c r="Q627" s="4">
        <v>23</v>
      </c>
      <c r="R627" s="4" t="s">
        <v>10995</v>
      </c>
      <c r="S627" s="4" t="s">
        <v>11025</v>
      </c>
      <c r="T627" s="4" t="str">
        <f>VLOOKUP(A627,'REPORTE'!$A$1:$AG$1961,19,0)</f>
        <v>Venta al por mayor de papa y tubérculos.</v>
      </c>
      <c r="U627" s="4" t="str">
        <f>VLOOKUP(A627,'REPORTE'!$A$1:$AG$1961,20,0)</f>
        <v>Venta al por mayor varios</v>
      </c>
      <c r="V627" s="4">
        <v>1001325</v>
      </c>
      <c r="W627" s="4" t="s">
        <v>11327</v>
      </c>
      <c r="X627" s="4" t="s">
        <v>11861</v>
      </c>
      <c r="Y627" s="4" t="s">
        <v>12072</v>
      </c>
      <c r="Z627" s="4" t="s">
        <v>11150</v>
      </c>
      <c r="AA627" s="4" t="s">
        <v>677</v>
      </c>
      <c r="AB627" s="4" t="str">
        <f>VLOOKUP(A627,'REPORTE'!$A$1:$AG$1961,5,0)</f>
        <v>ECUATORIANO(A) INDIGENA</v>
      </c>
      <c r="AC627" s="4" t="str">
        <f>VLOOKUP(A627,'REPORTE'!$A$1:$AG$1961,30,0)</f>
        <v>Primaria</v>
      </c>
      <c r="AD627" s="4" t="str">
        <f>VLOOKUP(A627,'REPORTE'!$A$1:$AG$1961,31,0)</f>
        <v>PICHINCHA</v>
      </c>
      <c r="AE627" s="4" t="str">
        <f>VLOOKUP(A627,'REPORTE'!$A$1:$AG$1961,32,0)</f>
        <v>QUITO</v>
      </c>
      <c r="AF627" s="4" t="str">
        <f>VLOOKUP(A627,'REPORTE'!$A$1:$AG$1961,33,0)</f>
        <v>COTOCOLLAO</v>
      </c>
      <c r="AG627" s="4" t="str">
        <f>VLOOKUP(AF627,PROVINCIAS!$F$1:$G$1171,2,0)</f>
        <v>URBANA</v>
      </c>
    </row>
    <row r="628" spans="1:33" customFormat="1" hidden="1" x14ac:dyDescent="0.45">
      <c r="A628" s="4">
        <v>1001324</v>
      </c>
      <c r="B628" s="4" t="s">
        <v>10165</v>
      </c>
      <c r="C628" s="7">
        <v>603453374</v>
      </c>
      <c r="D628" s="8">
        <v>42</v>
      </c>
      <c r="E628" s="4" t="s">
        <v>36</v>
      </c>
      <c r="F628" s="4">
        <v>1002313</v>
      </c>
      <c r="G628" s="4">
        <v>1</v>
      </c>
      <c r="H628" s="4">
        <v>4</v>
      </c>
      <c r="I628" s="4" t="str">
        <f t="shared" si="9"/>
        <v>A1</v>
      </c>
      <c r="J628" s="4" t="s">
        <v>10468</v>
      </c>
      <c r="K628" s="4" t="s">
        <v>10469</v>
      </c>
      <c r="L628" s="9">
        <v>44529</v>
      </c>
      <c r="M628" s="9">
        <v>44617</v>
      </c>
      <c r="N628" s="9">
        <v>44617</v>
      </c>
      <c r="O628" s="4">
        <v>1000</v>
      </c>
      <c r="P628" s="4">
        <v>990.97</v>
      </c>
      <c r="Q628" s="4">
        <v>23</v>
      </c>
      <c r="R628" s="4" t="s">
        <v>10995</v>
      </c>
      <c r="S628" s="4" t="s">
        <v>279</v>
      </c>
      <c r="T628" s="4" t="str">
        <f>VLOOKUP(A628,'REPORTE'!$A$1:$AG$1961,19,0)</f>
        <v>Venta al por mayor de frutas, legumbres y hortalizas.</v>
      </c>
      <c r="U628" s="4" t="str">
        <f>VLOOKUP(A628,'REPORTE'!$A$1:$AG$1961,20,0)</f>
        <v>Venta al por mayor varios</v>
      </c>
      <c r="V628" s="4">
        <v>1001401</v>
      </c>
      <c r="W628" s="4" t="s">
        <v>11328</v>
      </c>
      <c r="X628" s="4" t="s">
        <v>12009</v>
      </c>
      <c r="Y628" s="4" t="s">
        <v>12072</v>
      </c>
      <c r="Z628" s="4" t="s">
        <v>12078</v>
      </c>
      <c r="AA628" s="4" t="s">
        <v>677</v>
      </c>
      <c r="AB628" s="4" t="str">
        <f>VLOOKUP(A628,'REPORTE'!$A$1:$AG$1961,5,0)</f>
        <v>ECUATORIANO(A) INDIGENA</v>
      </c>
      <c r="AC628" s="4" t="str">
        <f>VLOOKUP(A628,'REPORTE'!$A$1:$AG$1961,30,0)</f>
        <v>Primaria</v>
      </c>
      <c r="AD628" s="4" t="str">
        <f>VLOOKUP(A628,'REPORTE'!$A$1:$AG$1961,31,0)</f>
        <v>CHIMBORAZO</v>
      </c>
      <c r="AE628" s="4" t="str">
        <f>VLOOKUP(A628,'REPORTE'!$A$1:$AG$1961,32,0)</f>
        <v>RIOBAMBA</v>
      </c>
      <c r="AF628" s="4" t="str">
        <f>VLOOKUP(A628,'REPORTE'!$A$1:$AG$1961,33,0)</f>
        <v>CACHA (CAB EN MACHANGARA)</v>
      </c>
      <c r="AG628" s="4" t="str">
        <f>VLOOKUP(AF628,PROVINCIAS!$F$1:$G$1171,2,0)</f>
        <v>RURAL</v>
      </c>
    </row>
    <row r="629" spans="1:33" customFormat="1" hidden="1" x14ac:dyDescent="0.45">
      <c r="A629" s="4">
        <v>1001537</v>
      </c>
      <c r="B629" s="4" t="s">
        <v>10036</v>
      </c>
      <c r="C629" s="7">
        <v>605307438</v>
      </c>
      <c r="D629" s="8">
        <v>31</v>
      </c>
      <c r="E629" s="4" t="s">
        <v>36</v>
      </c>
      <c r="F629" s="4">
        <v>1002307</v>
      </c>
      <c r="G629" s="4">
        <v>18</v>
      </c>
      <c r="H629" s="4">
        <v>14</v>
      </c>
      <c r="I629" s="4" t="str">
        <f t="shared" si="9"/>
        <v>A2</v>
      </c>
      <c r="J629" s="4" t="s">
        <v>10468</v>
      </c>
      <c r="K629" s="4" t="s">
        <v>10469</v>
      </c>
      <c r="L629" s="9">
        <v>44529</v>
      </c>
      <c r="M629" s="9">
        <v>45092</v>
      </c>
      <c r="N629" s="9">
        <v>44607</v>
      </c>
      <c r="O629" s="4">
        <v>1700</v>
      </c>
      <c r="P629" s="4">
        <v>1638.67</v>
      </c>
      <c r="Q629" s="4">
        <v>23</v>
      </c>
      <c r="R629" s="4" t="s">
        <v>10995</v>
      </c>
      <c r="S629" s="4" t="s">
        <v>348</v>
      </c>
      <c r="T629" s="4" t="str">
        <f>VLOOKUP(A629,'REPORTE'!$A$1:$AG$1961,19,0)</f>
        <v>Conservación de frutas, pulpa de frutas, legumbres y hortalizas mediante el congelado, secado, deshidratado, inmersión en aceite o vinagre, enlatado, etcétera.</v>
      </c>
      <c r="U629" s="4" t="str">
        <f>VLOOKUP(A629,'REPORTE'!$A$1:$AG$1961,20,0)</f>
        <v>Activiades de carga y descarga, tratamiento de alimentos</v>
      </c>
      <c r="V629" s="4">
        <v>1001633</v>
      </c>
      <c r="W629" s="4" t="s">
        <v>11329</v>
      </c>
      <c r="X629" s="4" t="s">
        <v>11891</v>
      </c>
      <c r="Y629" s="4" t="s">
        <v>12072</v>
      </c>
      <c r="Z629" s="4" t="s">
        <v>11150</v>
      </c>
      <c r="AA629" s="4" t="s">
        <v>665</v>
      </c>
      <c r="AB629" s="4" t="str">
        <f>VLOOKUP(A629,'REPORTE'!$A$1:$AG$1961,5,0)</f>
        <v>ECUATORIANO(A)</v>
      </c>
      <c r="AC629" s="4" t="str">
        <f>VLOOKUP(A629,'REPORTE'!$A$1:$AG$1961,30,0)</f>
        <v>Primaria</v>
      </c>
      <c r="AD629" s="4" t="str">
        <f>VLOOKUP(A629,'REPORTE'!$A$1:$AG$1961,31,0)</f>
        <v>CHIMBORAZO</v>
      </c>
      <c r="AE629" s="4" t="str">
        <f>VLOOKUP(A629,'REPORTE'!$A$1:$AG$1961,32,0)</f>
        <v>ALAUSI</v>
      </c>
      <c r="AF629" s="4" t="str">
        <f>VLOOKUP(A629,'REPORTE'!$A$1:$AG$1961,33,0)</f>
        <v>TIXAN</v>
      </c>
      <c r="AG629" s="4" t="str">
        <f>VLOOKUP(AF629,PROVINCIAS!$F$1:$G$1171,2,0)</f>
        <v>RURAL</v>
      </c>
    </row>
    <row r="630" spans="1:33" customFormat="1" hidden="1" x14ac:dyDescent="0.45">
      <c r="A630" s="4">
        <v>1001640</v>
      </c>
      <c r="B630" s="4" t="s">
        <v>10166</v>
      </c>
      <c r="C630" s="7">
        <v>1717346033</v>
      </c>
      <c r="D630" s="8">
        <v>26</v>
      </c>
      <c r="E630" s="4" t="s">
        <v>36</v>
      </c>
      <c r="F630" s="4">
        <v>1002315</v>
      </c>
      <c r="G630" s="4">
        <v>15</v>
      </c>
      <c r="H630" s="4">
        <v>0</v>
      </c>
      <c r="I630" s="4" t="str">
        <f t="shared" si="9"/>
        <v>A1</v>
      </c>
      <c r="J630" s="4" t="s">
        <v>10468</v>
      </c>
      <c r="K630" s="4" t="s">
        <v>10469</v>
      </c>
      <c r="L630" s="9">
        <v>44529</v>
      </c>
      <c r="M630" s="9">
        <v>44991</v>
      </c>
      <c r="N630" s="10" t="s">
        <v>776</v>
      </c>
      <c r="O630" s="4">
        <v>1500</v>
      </c>
      <c r="P630" s="4">
        <v>1332.67</v>
      </c>
      <c r="Q630" s="4">
        <v>23</v>
      </c>
      <c r="R630" s="4" t="s">
        <v>10994</v>
      </c>
      <c r="S630" s="4" t="s">
        <v>11101</v>
      </c>
      <c r="T630" s="4" t="str">
        <f>VLOOKUP(A630,'REPORTE'!$A$1:$AG$1961,19,0)</f>
        <v>Empleado Privado</v>
      </c>
      <c r="U630" s="4" t="str">
        <f>VLOOKUP(A630,'REPORTE'!$A$1:$AG$1961,20,0)</f>
        <v>Empleado Privado</v>
      </c>
      <c r="V630" s="4">
        <v>1001744</v>
      </c>
      <c r="W630" s="4" t="s">
        <v>11320</v>
      </c>
      <c r="X630" s="4" t="s">
        <v>11914</v>
      </c>
      <c r="Y630" s="4" t="s">
        <v>12072</v>
      </c>
      <c r="Z630" s="4" t="s">
        <v>12387</v>
      </c>
      <c r="AA630" s="4" t="s">
        <v>677</v>
      </c>
      <c r="AB630" s="4" t="str">
        <f>VLOOKUP(A630,'REPORTE'!$A$1:$AG$1961,5,0)</f>
        <v>ECUATORIANO(A)</v>
      </c>
      <c r="AC630" s="4" t="str">
        <f>VLOOKUP(A630,'REPORTE'!$A$1:$AG$1961,30,0)</f>
        <v>Ninguna</v>
      </c>
      <c r="AD630" s="4" t="str">
        <f>VLOOKUP(A630,'REPORTE'!$A$1:$AG$1961,31,0)</f>
        <v>PICHINCHA</v>
      </c>
      <c r="AE630" s="4" t="str">
        <f>VLOOKUP(A630,'REPORTE'!$A$1:$AG$1961,32,0)</f>
        <v>QUITO</v>
      </c>
      <c r="AF630" s="4" t="str">
        <f>VLOOKUP(A630,'REPORTE'!$A$1:$AG$1961,33,0)</f>
        <v>MARISCAL SUCRE</v>
      </c>
      <c r="AG630" s="4" t="str">
        <f>VLOOKUP(AF630,PROVINCIAS!$F$1:$G$1171,2,0)</f>
        <v>RURAL</v>
      </c>
    </row>
    <row r="631" spans="1:33" customFormat="1" hidden="1" x14ac:dyDescent="0.45">
      <c r="A631" s="4">
        <v>1001660</v>
      </c>
      <c r="B631" s="4" t="s">
        <v>10167</v>
      </c>
      <c r="C631" s="7">
        <v>1720948734</v>
      </c>
      <c r="D631" s="8">
        <v>27</v>
      </c>
      <c r="E631" s="4" t="s">
        <v>36</v>
      </c>
      <c r="F631" s="4">
        <v>1002309</v>
      </c>
      <c r="G631" s="4">
        <v>24</v>
      </c>
      <c r="H631" s="4">
        <v>0</v>
      </c>
      <c r="I631" s="4" t="str">
        <f t="shared" si="9"/>
        <v>A1</v>
      </c>
      <c r="J631" s="4" t="s">
        <v>10468</v>
      </c>
      <c r="K631" s="4" t="s">
        <v>10469</v>
      </c>
      <c r="L631" s="9">
        <v>44529</v>
      </c>
      <c r="M631" s="9">
        <v>45265</v>
      </c>
      <c r="N631" s="10" t="s">
        <v>776</v>
      </c>
      <c r="O631" s="4">
        <v>7500</v>
      </c>
      <c r="P631" s="4">
        <v>7009.19</v>
      </c>
      <c r="Q631" s="4">
        <v>18.989999999999998</v>
      </c>
      <c r="R631" s="4" t="s">
        <v>10994</v>
      </c>
      <c r="S631" s="4" t="s">
        <v>11066</v>
      </c>
      <c r="T631" s="4" t="str">
        <f>VLOOKUP(A631,'REPORTE'!$A$1:$AG$1961,19,0)</f>
        <v>Actividades de publicación de programas informáticos comerciales (no personalizados): sistemas operativos, aplicaciones comerciales y otras aplicaciones, juegos informáticos para todas las plataformas.</v>
      </c>
      <c r="U631" s="4" t="str">
        <f>VLOOKUP(A631,'REPORTE'!$A$1:$AG$1961,20,0)</f>
        <v xml:space="preserve">Actividades varias </v>
      </c>
      <c r="V631" s="4">
        <v>1001762</v>
      </c>
      <c r="W631" s="4" t="s">
        <v>11686</v>
      </c>
      <c r="X631" s="4" t="s">
        <v>11854</v>
      </c>
      <c r="Y631" s="4" t="s">
        <v>12072</v>
      </c>
      <c r="Z631" s="4" t="s">
        <v>12388</v>
      </c>
      <c r="AA631" s="4" t="s">
        <v>677</v>
      </c>
      <c r="AB631" s="4" t="str">
        <f>VLOOKUP(A631,'REPORTE'!$A$1:$AG$1961,5,0)</f>
        <v>ECUATORIANO(A)</v>
      </c>
      <c r="AC631" s="4" t="str">
        <f>VLOOKUP(A631,'REPORTE'!$A$1:$AG$1961,30,0)</f>
        <v>Universitaria</v>
      </c>
      <c r="AD631" s="4" t="str">
        <f>VLOOKUP(A631,'REPORTE'!$A$1:$AG$1961,31,0)</f>
        <v>PICHINCHA</v>
      </c>
      <c r="AE631" s="4" t="str">
        <f>VLOOKUP(A631,'REPORTE'!$A$1:$AG$1961,32,0)</f>
        <v>QUITO</v>
      </c>
      <c r="AF631" s="4" t="str">
        <f>VLOOKUP(A631,'REPORTE'!$A$1:$AG$1961,33,0)</f>
        <v>LA CONCEPCION</v>
      </c>
      <c r="AG631" s="4" t="str">
        <f>VLOOKUP(AF631,PROVINCIAS!$F$1:$G$1171,2,0)</f>
        <v>URBANA</v>
      </c>
    </row>
    <row r="632" spans="1:33" customFormat="1" hidden="1" x14ac:dyDescent="0.45">
      <c r="A632" s="4">
        <v>1001667</v>
      </c>
      <c r="B632" s="4" t="s">
        <v>10168</v>
      </c>
      <c r="C632" s="7">
        <v>604571067</v>
      </c>
      <c r="D632" s="8">
        <v>32</v>
      </c>
      <c r="E632" s="4" t="s">
        <v>36</v>
      </c>
      <c r="F632" s="4">
        <v>1002306</v>
      </c>
      <c r="G632" s="4">
        <v>30</v>
      </c>
      <c r="H632" s="4">
        <v>0</v>
      </c>
      <c r="I632" s="4" t="str">
        <f t="shared" si="9"/>
        <v>A1</v>
      </c>
      <c r="J632" s="4" t="s">
        <v>10468</v>
      </c>
      <c r="K632" s="4" t="s">
        <v>10469</v>
      </c>
      <c r="L632" s="9">
        <v>44529</v>
      </c>
      <c r="M632" s="9">
        <v>45453</v>
      </c>
      <c r="N632" s="10" t="s">
        <v>776</v>
      </c>
      <c r="O632" s="4">
        <v>10000</v>
      </c>
      <c r="P632" s="4">
        <v>9564.7800000000007</v>
      </c>
      <c r="Q632" s="4">
        <v>21.5</v>
      </c>
      <c r="R632" s="4" t="s">
        <v>10994</v>
      </c>
      <c r="S632" s="4" t="s">
        <v>244</v>
      </c>
      <c r="T632" s="4" t="str">
        <f>VLOOKUP(A632,'REPORTE'!$A$1:$AG$1961,19,0)</f>
        <v>Actividades de agentes inmobiliarios neutrales que garantizan el cumplimiento de todas las condiciones de una transacción inmobiliaria (plicas inmobiliarias).</v>
      </c>
      <c r="U632" s="4" t="str">
        <f>VLOOKUP(A632,'REPORTE'!$A$1:$AG$1961,20,0)</f>
        <v xml:space="preserve">Actividades de agentes inmobiliarios neutrales, corredores de seguros, energía électica </v>
      </c>
      <c r="V632" s="4">
        <v>1001769</v>
      </c>
      <c r="W632" s="4" t="s">
        <v>11687</v>
      </c>
      <c r="X632" s="4" t="s">
        <v>11865</v>
      </c>
      <c r="Y632" s="4" t="s">
        <v>12072</v>
      </c>
      <c r="Z632" s="4" t="s">
        <v>12389</v>
      </c>
      <c r="AA632" s="4" t="s">
        <v>4384</v>
      </c>
      <c r="AB632" s="4" t="str">
        <f>VLOOKUP(A632,'REPORTE'!$A$1:$AG$1961,5,0)</f>
        <v>ECUATORIANO(A) INDIGENA</v>
      </c>
      <c r="AC632" s="4" t="str">
        <f>VLOOKUP(A632,'REPORTE'!$A$1:$AG$1961,30,0)</f>
        <v>Secundaria</v>
      </c>
      <c r="AD632" s="4" t="str">
        <f>VLOOKUP(A632,'REPORTE'!$A$1:$AG$1961,31,0)</f>
        <v>CHIMBORAZO</v>
      </c>
      <c r="AE632" s="4" t="str">
        <f>VLOOKUP(A632,'REPORTE'!$A$1:$AG$1961,32,0)</f>
        <v>RIOBAMBA</v>
      </c>
      <c r="AF632" s="4" t="str">
        <f>VLOOKUP(A632,'REPORTE'!$A$1:$AG$1961,33,0)</f>
        <v>CACHA (CAB EN MACHANGARA)</v>
      </c>
      <c r="AG632" s="4" t="str">
        <f>VLOOKUP(AF632,PROVINCIAS!$F$1:$G$1171,2,0)</f>
        <v>RURAL</v>
      </c>
    </row>
    <row r="633" spans="1:33" customFormat="1" hidden="1" x14ac:dyDescent="0.45">
      <c r="A633" s="4">
        <v>1001671</v>
      </c>
      <c r="B633" s="4" t="s">
        <v>10169</v>
      </c>
      <c r="C633" s="7">
        <v>604715524</v>
      </c>
      <c r="D633" s="8">
        <v>28</v>
      </c>
      <c r="E633" s="4" t="s">
        <v>36</v>
      </c>
      <c r="F633" s="4">
        <v>1002308</v>
      </c>
      <c r="G633" s="4">
        <v>24</v>
      </c>
      <c r="H633" s="4">
        <v>4</v>
      </c>
      <c r="I633" s="4" t="str">
        <f t="shared" si="9"/>
        <v>A1</v>
      </c>
      <c r="J633" s="4" t="s">
        <v>10468</v>
      </c>
      <c r="K633" s="4" t="s">
        <v>10469</v>
      </c>
      <c r="L633" s="9">
        <v>44529</v>
      </c>
      <c r="M633" s="9">
        <v>45255</v>
      </c>
      <c r="N633" s="9">
        <v>44617</v>
      </c>
      <c r="O633" s="4">
        <v>3000</v>
      </c>
      <c r="P633" s="4">
        <v>2790.39</v>
      </c>
      <c r="Q633" s="4">
        <v>21.5</v>
      </c>
      <c r="R633" s="4" t="s">
        <v>10995</v>
      </c>
      <c r="S633" s="4" t="s">
        <v>11490</v>
      </c>
      <c r="T633" s="4" t="str">
        <f>VLOOKUP(A633,'REPORTE'!$A$1:$AG$1961,19,0)</f>
        <v>Fabricación de componentes estructurales y materiales prefabricados para obras de construcción o de ingenierí­a civil de hormigón, cemento, piedra artificial o yeso: losetas, losas, baldosas, ladrillos, bloques, planchas, paneles, láminas, tableros, caños, tubos, postes, etcétera.</v>
      </c>
      <c r="U633" s="4" t="str">
        <f>VLOOKUP(A633,'REPORTE'!$A$1:$AG$1961,20,0)</f>
        <v>Fabricación de máquinaria y equipos</v>
      </c>
      <c r="V633" s="4">
        <v>1001774</v>
      </c>
      <c r="W633" s="4" t="s">
        <v>11526</v>
      </c>
      <c r="X633" s="4" t="s">
        <v>11873</v>
      </c>
      <c r="Y633" s="4" t="s">
        <v>12072</v>
      </c>
      <c r="Z633" s="4" t="s">
        <v>12076</v>
      </c>
      <c r="AA633" s="4" t="s">
        <v>677</v>
      </c>
      <c r="AB633" s="4" t="str">
        <f>VLOOKUP(A633,'REPORTE'!$A$1:$AG$1961,5,0)</f>
        <v>ECUATORIANO(A)</v>
      </c>
      <c r="AC633" s="4" t="str">
        <f>VLOOKUP(A633,'REPORTE'!$A$1:$AG$1961,30,0)</f>
        <v>Primaria</v>
      </c>
      <c r="AD633" s="4" t="str">
        <f>VLOOKUP(A633,'REPORTE'!$A$1:$AG$1961,31,0)</f>
        <v>CHIMBORAZO</v>
      </c>
      <c r="AE633" s="4" t="str">
        <f>VLOOKUP(A633,'REPORTE'!$A$1:$AG$1961,32,0)</f>
        <v>GUAMOTE</v>
      </c>
      <c r="AF633" s="4" t="str">
        <f>VLOOKUP(A633,'REPORTE'!$A$1:$AG$1961,33,0)</f>
        <v>GUAMOTE</v>
      </c>
      <c r="AG633" s="4" t="str">
        <f>VLOOKUP(AF633,PROVINCIAS!$F$1:$G$1171,2,0)</f>
        <v>URBANA</v>
      </c>
    </row>
    <row r="634" spans="1:33" customFormat="1" hidden="1" x14ac:dyDescent="0.45">
      <c r="A634" s="4">
        <v>1000287</v>
      </c>
      <c r="B634" s="4" t="s">
        <v>9647</v>
      </c>
      <c r="C634" s="7">
        <v>1725770208</v>
      </c>
      <c r="D634" s="8">
        <v>41</v>
      </c>
      <c r="E634" s="4" t="s">
        <v>36</v>
      </c>
      <c r="F634" s="4">
        <v>1002318</v>
      </c>
      <c r="G634" s="4">
        <v>1</v>
      </c>
      <c r="H634" s="4">
        <v>0</v>
      </c>
      <c r="I634" s="4" t="str">
        <f t="shared" si="9"/>
        <v>A1</v>
      </c>
      <c r="J634" s="4" t="s">
        <v>10468</v>
      </c>
      <c r="K634" s="4" t="s">
        <v>10469</v>
      </c>
      <c r="L634" s="9">
        <v>44530</v>
      </c>
      <c r="M634" s="9">
        <v>44617</v>
      </c>
      <c r="N634" s="10" t="s">
        <v>776</v>
      </c>
      <c r="O634" s="4">
        <v>265.08999999999997</v>
      </c>
      <c r="P634" s="4">
        <v>265.08999999999997</v>
      </c>
      <c r="Q634" s="4">
        <v>23</v>
      </c>
      <c r="R634" s="4" t="s">
        <v>10994</v>
      </c>
      <c r="S634" s="4" t="s">
        <v>11060</v>
      </c>
      <c r="T634" s="4" t="str">
        <f>VLOOKUP(A634,'REPORTE'!$A$1:$AG$1961,19,0)</f>
        <v>Venta al por mayor de frutas, legumbres y hortalizas.</v>
      </c>
      <c r="U634" s="4" t="str">
        <f>VLOOKUP(A634,'REPORTE'!$A$1:$AG$1961,20,0)</f>
        <v>Venta al por mayor varios</v>
      </c>
      <c r="V634" s="4">
        <v>1000347</v>
      </c>
      <c r="W634" s="4" t="s">
        <v>11150</v>
      </c>
      <c r="X634" s="4" t="s">
        <v>11866</v>
      </c>
      <c r="Y634" s="4" t="s">
        <v>12072</v>
      </c>
      <c r="Z634" s="4" t="s">
        <v>11150</v>
      </c>
      <c r="AA634" s="4" t="s">
        <v>4384</v>
      </c>
      <c r="AB634" s="4" t="str">
        <f>VLOOKUP(A634,'REPORTE'!$A$1:$AG$1961,5,0)</f>
        <v>ECUATORIANO(A)</v>
      </c>
      <c r="AC634" s="4" t="str">
        <f>VLOOKUP(A634,'REPORTE'!$A$1:$AG$1961,30,0)</f>
        <v>Primaria</v>
      </c>
      <c r="AD634" s="4" t="str">
        <f>VLOOKUP(A634,'REPORTE'!$A$1:$AG$1961,31,0)</f>
        <v>BOLIVAR</v>
      </c>
      <c r="AE634" s="4" t="str">
        <f>VLOOKUP(A634,'REPORTE'!$A$1:$AG$1961,32,0)</f>
        <v>GUARANDA</v>
      </c>
      <c r="AF634" s="4" t="str">
        <f>VLOOKUP(A634,'REPORTE'!$A$1:$AG$1961,33,0)</f>
        <v>SAN SIMON (YACOTO)</v>
      </c>
      <c r="AG634" s="4" t="str">
        <f>VLOOKUP(AF634,PROVINCIAS!$F$1:$G$1171,2,0)</f>
        <v>RURAL</v>
      </c>
    </row>
    <row r="635" spans="1:33" customFormat="1" hidden="1" x14ac:dyDescent="0.45">
      <c r="A635" s="4">
        <v>1000082</v>
      </c>
      <c r="B635" s="4" t="s">
        <v>10170</v>
      </c>
      <c r="C635" s="7">
        <v>601824881</v>
      </c>
      <c r="D635" s="8">
        <v>59</v>
      </c>
      <c r="E635" s="4" t="s">
        <v>36</v>
      </c>
      <c r="F635" s="4">
        <v>1002324</v>
      </c>
      <c r="G635" s="4">
        <v>30</v>
      </c>
      <c r="H635" s="4">
        <v>0</v>
      </c>
      <c r="I635" s="4" t="str">
        <f t="shared" si="9"/>
        <v>A1</v>
      </c>
      <c r="J635" s="4" t="s">
        <v>10468</v>
      </c>
      <c r="K635" s="4" t="s">
        <v>10469</v>
      </c>
      <c r="L635" s="9">
        <v>44531</v>
      </c>
      <c r="M635" s="9">
        <v>45468</v>
      </c>
      <c r="N635" s="10" t="s">
        <v>776</v>
      </c>
      <c r="O635" s="4">
        <v>3500</v>
      </c>
      <c r="P635" s="4">
        <v>3375.46</v>
      </c>
      <c r="Q635" s="4">
        <v>21.5</v>
      </c>
      <c r="R635" s="4" t="s">
        <v>10994</v>
      </c>
      <c r="S635" s="4" t="s">
        <v>11014</v>
      </c>
      <c r="T635" s="4" t="str">
        <f>VLOOKUP(A635,'REPORTE'!$A$1:$AG$1961,19,0)</f>
        <v>Venta al por menor de lácteos en establecimientos especializados.</v>
      </c>
      <c r="U635" s="4" t="str">
        <f>VLOOKUP(A635,'REPORTE'!$A$1:$AG$1961,20,0)</f>
        <v>Venta al por menor varios</v>
      </c>
      <c r="V635" s="4">
        <v>1000098</v>
      </c>
      <c r="W635" s="4" t="s">
        <v>11688</v>
      </c>
      <c r="X635" s="4" t="s">
        <v>11836</v>
      </c>
      <c r="Y635" s="4" t="s">
        <v>12072</v>
      </c>
      <c r="Z635" s="4" t="s">
        <v>12390</v>
      </c>
      <c r="AA635" s="4" t="s">
        <v>4384</v>
      </c>
      <c r="AB635" s="4" t="str">
        <f>VLOOKUP(A635,'REPORTE'!$A$1:$AG$1961,5,0)</f>
        <v>ECUATORIANO(A)</v>
      </c>
      <c r="AC635" s="4" t="str">
        <f>VLOOKUP(A635,'REPORTE'!$A$1:$AG$1961,30,0)</f>
        <v>Secundaria</v>
      </c>
      <c r="AD635" s="4" t="str">
        <f>VLOOKUP(A635,'REPORTE'!$A$1:$AG$1961,31,0)</f>
        <v>CHIMBORAZO</v>
      </c>
      <c r="AE635" s="4" t="str">
        <f>VLOOKUP(A635,'REPORTE'!$A$1:$AG$1961,32,0)</f>
        <v>RIOBAMBA</v>
      </c>
      <c r="AF635" s="4" t="str">
        <f>VLOOKUP(A635,'REPORTE'!$A$1:$AG$1961,33,0)</f>
        <v>LIZARZABURU</v>
      </c>
      <c r="AG635" s="4" t="str">
        <f>VLOOKUP(AF635,PROVINCIAS!$F$1:$G$1171,2,0)</f>
        <v>URBANA</v>
      </c>
    </row>
    <row r="636" spans="1:33" customFormat="1" hidden="1" x14ac:dyDescent="0.45">
      <c r="A636" s="4">
        <v>1001025</v>
      </c>
      <c r="B636" s="4" t="s">
        <v>10092</v>
      </c>
      <c r="C636" s="7">
        <v>1001991619</v>
      </c>
      <c r="D636" s="8">
        <v>50</v>
      </c>
      <c r="E636" s="4" t="s">
        <v>36</v>
      </c>
      <c r="F636" s="4">
        <v>1002321</v>
      </c>
      <c r="G636" s="4">
        <v>15</v>
      </c>
      <c r="H636" s="4">
        <v>35</v>
      </c>
      <c r="I636" s="4" t="str">
        <f t="shared" si="9"/>
        <v>A3</v>
      </c>
      <c r="J636" s="4" t="s">
        <v>10468</v>
      </c>
      <c r="K636" s="4" t="s">
        <v>10469</v>
      </c>
      <c r="L636" s="9">
        <v>44531</v>
      </c>
      <c r="M636" s="9">
        <v>45010</v>
      </c>
      <c r="N636" s="9">
        <v>44586</v>
      </c>
      <c r="O636" s="4">
        <v>745</v>
      </c>
      <c r="P636" s="4">
        <v>745</v>
      </c>
      <c r="Q636" s="4">
        <v>23</v>
      </c>
      <c r="R636" s="4" t="s">
        <v>10995</v>
      </c>
      <c r="S636" s="4" t="s">
        <v>11102</v>
      </c>
      <c r="T636" s="4" t="str">
        <f>VLOOKUP(A636,'REPORTE'!$A$1:$AG$1961,19,0)</f>
        <v>Servicios de apoyo a la fabricación de instrumentos y materiales médicos y odontológicos a cambio de una retribución o por contrato.</v>
      </c>
      <c r="U636" s="4" t="str">
        <f>VLOOKUP(A636,'REPORTE'!$A$1:$AG$1961,20,0)</f>
        <v>Servicios Varios</v>
      </c>
      <c r="V636" s="4">
        <v>1001095</v>
      </c>
      <c r="W636" s="4" t="s">
        <v>11330</v>
      </c>
      <c r="X636" s="4" t="s">
        <v>11901</v>
      </c>
      <c r="Y636" s="4" t="s">
        <v>12072</v>
      </c>
      <c r="Z636" s="4" t="s">
        <v>12100</v>
      </c>
      <c r="AA636" s="4" t="s">
        <v>665</v>
      </c>
      <c r="AB636" s="4" t="str">
        <f>VLOOKUP(A636,'REPORTE'!$A$1:$AG$1961,5,0)</f>
        <v>ECUATORIANO(A) INDIGENA</v>
      </c>
      <c r="AC636" s="4" t="str">
        <f>VLOOKUP(A636,'REPORTE'!$A$1:$AG$1961,30,0)</f>
        <v>Primaria</v>
      </c>
      <c r="AD636" s="4" t="str">
        <f>VLOOKUP(A636,'REPORTE'!$A$1:$AG$1961,31,0)</f>
        <v>IMBABURA</v>
      </c>
      <c r="AE636" s="4" t="str">
        <f>VLOOKUP(A636,'REPORTE'!$A$1:$AG$1961,32,0)</f>
        <v>COTACACHI</v>
      </c>
      <c r="AF636" s="4" t="str">
        <f>VLOOKUP(A636,'REPORTE'!$A$1:$AG$1961,33,0)</f>
        <v>QUIROGA</v>
      </c>
      <c r="AG636" s="4" t="str">
        <f>VLOOKUP(AF636,PROVINCIAS!$F$1:$G$1171,2,0)</f>
        <v>RURAL</v>
      </c>
    </row>
    <row r="637" spans="1:33" customFormat="1" hidden="1" x14ac:dyDescent="0.45">
      <c r="A637" s="4">
        <v>1001368</v>
      </c>
      <c r="B637" s="4" t="s">
        <v>10171</v>
      </c>
      <c r="C637" s="7">
        <v>1721865564</v>
      </c>
      <c r="D637" s="8">
        <v>34</v>
      </c>
      <c r="E637" s="4" t="s">
        <v>36</v>
      </c>
      <c r="F637" s="4">
        <v>1002325</v>
      </c>
      <c r="G637" s="4">
        <v>12</v>
      </c>
      <c r="H637" s="4">
        <v>0</v>
      </c>
      <c r="I637" s="4" t="str">
        <f t="shared" si="9"/>
        <v>A1</v>
      </c>
      <c r="J637" s="4" t="s">
        <v>10468</v>
      </c>
      <c r="K637" s="4" t="s">
        <v>10469</v>
      </c>
      <c r="L637" s="9">
        <v>44531</v>
      </c>
      <c r="M637" s="9">
        <v>44910</v>
      </c>
      <c r="N637" s="10" t="s">
        <v>776</v>
      </c>
      <c r="O637" s="4">
        <v>800</v>
      </c>
      <c r="P637" s="4">
        <v>687.31</v>
      </c>
      <c r="Q637" s="4">
        <v>23</v>
      </c>
      <c r="R637" s="4" t="s">
        <v>10994</v>
      </c>
      <c r="S637" s="4" t="s">
        <v>279</v>
      </c>
      <c r="T637" s="4" t="str">
        <f>VLOOKUP(A637,'REPORTE'!$A$1:$AG$1961,19,0)</f>
        <v>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v>
      </c>
      <c r="U637" s="4" t="str">
        <f>VLOOKUP(A637,'REPORTE'!$A$1:$AG$1961,20,0)</f>
        <v xml:space="preserve">Actividades varias </v>
      </c>
      <c r="V637" s="4">
        <v>1001445</v>
      </c>
      <c r="W637" s="4" t="s">
        <v>11304</v>
      </c>
      <c r="X637" s="4" t="s">
        <v>11860</v>
      </c>
      <c r="Y637" s="4" t="s">
        <v>12072</v>
      </c>
      <c r="Z637" s="4" t="s">
        <v>12391</v>
      </c>
      <c r="AA637" s="4" t="s">
        <v>677</v>
      </c>
      <c r="AB637" s="4" t="str">
        <f>VLOOKUP(A637,'REPORTE'!$A$1:$AG$1961,5,0)</f>
        <v>ECUATORIANO(A) INDIGENA</v>
      </c>
      <c r="AC637" s="4" t="str">
        <f>VLOOKUP(A637,'REPORTE'!$A$1:$AG$1961,30,0)</f>
        <v>Secundaria</v>
      </c>
      <c r="AD637" s="4" t="str">
        <f>VLOOKUP(A637,'REPORTE'!$A$1:$AG$1961,31,0)</f>
        <v>CHIMBORAZO</v>
      </c>
      <c r="AE637" s="4" t="str">
        <f>VLOOKUP(A637,'REPORTE'!$A$1:$AG$1961,32,0)</f>
        <v>RIOBAMBA</v>
      </c>
      <c r="AF637" s="4" t="str">
        <f>VLOOKUP(A637,'REPORTE'!$A$1:$AG$1961,33,0)</f>
        <v>CACHA (CAB EN MACHANGARA)</v>
      </c>
      <c r="AG637" s="4" t="str">
        <f>VLOOKUP(AF637,PROVINCIAS!$F$1:$G$1171,2,0)</f>
        <v>RURAL</v>
      </c>
    </row>
    <row r="638" spans="1:33" customFormat="1" hidden="1" x14ac:dyDescent="0.45">
      <c r="A638" s="4">
        <v>1001662</v>
      </c>
      <c r="B638" s="4" t="s">
        <v>10172</v>
      </c>
      <c r="C638" s="7">
        <v>1726569245</v>
      </c>
      <c r="D638" s="8">
        <v>31</v>
      </c>
      <c r="E638" s="4" t="s">
        <v>36</v>
      </c>
      <c r="F638" s="4">
        <v>1002320</v>
      </c>
      <c r="G638" s="4">
        <v>12</v>
      </c>
      <c r="H638" s="4">
        <v>0</v>
      </c>
      <c r="I638" s="4" t="str">
        <f t="shared" si="9"/>
        <v>A1</v>
      </c>
      <c r="J638" s="4" t="s">
        <v>10468</v>
      </c>
      <c r="K638" s="4" t="s">
        <v>10469</v>
      </c>
      <c r="L638" s="9">
        <v>44531</v>
      </c>
      <c r="M638" s="9">
        <v>44911</v>
      </c>
      <c r="N638" s="10" t="s">
        <v>776</v>
      </c>
      <c r="O638" s="4">
        <v>1000</v>
      </c>
      <c r="P638" s="4">
        <v>859.88</v>
      </c>
      <c r="Q638" s="4">
        <v>23</v>
      </c>
      <c r="R638" s="4" t="s">
        <v>10994</v>
      </c>
      <c r="S638" s="4" t="s">
        <v>11024</v>
      </c>
      <c r="T638" s="4" t="str">
        <f>VLOOKUP(A638,'REPORTE'!$A$1:$AG$1961,19,0)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638" s="4" t="str">
        <f>VLOOKUP(A638,'REPORTE'!$A$1:$AG$1961,20,0)</f>
        <v>Transporte terrestre de pasajeros</v>
      </c>
      <c r="V638" s="4">
        <v>1001764</v>
      </c>
      <c r="W638" s="4" t="s">
        <v>11185</v>
      </c>
      <c r="X638" s="4" t="s">
        <v>12010</v>
      </c>
      <c r="Y638" s="4" t="s">
        <v>12072</v>
      </c>
      <c r="Z638" s="4" t="s">
        <v>12392</v>
      </c>
      <c r="AA638" s="4" t="s">
        <v>677</v>
      </c>
      <c r="AB638" s="4" t="str">
        <f>VLOOKUP(A638,'REPORTE'!$A$1:$AG$1961,5,0)</f>
        <v>ECUATORIANO(A)</v>
      </c>
      <c r="AC638" s="4" t="str">
        <f>VLOOKUP(A638,'REPORTE'!$A$1:$AG$1961,30,0)</f>
        <v>Secundaria</v>
      </c>
      <c r="AD638" s="4" t="str">
        <f>VLOOKUP(A638,'REPORTE'!$A$1:$AG$1961,31,0)</f>
        <v>PICHINCHA</v>
      </c>
      <c r="AE638" s="4" t="str">
        <f>VLOOKUP(A638,'REPORTE'!$A$1:$AG$1961,32,0)</f>
        <v>QUITO</v>
      </c>
      <c r="AF638" s="4" t="str">
        <f>VLOOKUP(A638,'REPORTE'!$A$1:$AG$1961,33,0)</f>
        <v>COTOCOLLAO</v>
      </c>
      <c r="AG638" s="4" t="str">
        <f>VLOOKUP(AF638,PROVINCIAS!$F$1:$G$1171,2,0)</f>
        <v>URBANA</v>
      </c>
    </row>
    <row r="639" spans="1:33" x14ac:dyDescent="0.45">
      <c r="A639" s="77">
        <v>1001677</v>
      </c>
      <c r="B639" s="77" t="s">
        <v>10173</v>
      </c>
      <c r="C639" s="78">
        <v>602314361</v>
      </c>
      <c r="D639" s="79">
        <v>52</v>
      </c>
      <c r="E639" s="77" t="s">
        <v>36</v>
      </c>
      <c r="F639" s="77">
        <v>1002319</v>
      </c>
      <c r="G639" s="77">
        <v>12</v>
      </c>
      <c r="H639" s="77">
        <v>0</v>
      </c>
      <c r="I639" s="77" t="str">
        <f t="shared" si="9"/>
        <v>A1</v>
      </c>
      <c r="J639" s="77" t="s">
        <v>10466</v>
      </c>
      <c r="K639" s="77" t="s">
        <v>10467</v>
      </c>
      <c r="L639" s="80">
        <v>44531</v>
      </c>
      <c r="M639" s="80">
        <v>44905</v>
      </c>
      <c r="N639" s="81" t="s">
        <v>776</v>
      </c>
      <c r="O639" s="77">
        <v>1000</v>
      </c>
      <c r="P639" s="77">
        <v>846.01</v>
      </c>
      <c r="Q639" s="77">
        <v>16</v>
      </c>
      <c r="R639" s="77" t="s">
        <v>10994</v>
      </c>
      <c r="S639" s="77" t="s">
        <v>11000</v>
      </c>
      <c r="T639" s="77" t="str">
        <f>VLOOKUP(A639,'REPORTE'!$A$1:$AG$1961,19,0)</f>
        <v>Empleado Público</v>
      </c>
      <c r="U639" s="77" t="str">
        <f>VLOOKUP(A639,'REPORTE'!$A$1:$AG$1961,20,0)</f>
        <v>Empleado Público</v>
      </c>
      <c r="V639" s="77">
        <v>1001779</v>
      </c>
      <c r="W639" s="77" t="s">
        <v>11299</v>
      </c>
      <c r="X639" s="77" t="s">
        <v>11853</v>
      </c>
      <c r="Y639" s="77" t="s">
        <v>12072</v>
      </c>
      <c r="Z639" s="77" t="s">
        <v>12393</v>
      </c>
      <c r="AA639" s="77" t="s">
        <v>677</v>
      </c>
      <c r="AB639" s="77" t="str">
        <f>VLOOKUP(A639,'REPORTE'!$A$1:$AG$1961,5,0)</f>
        <v>ECUATORIANO(A)</v>
      </c>
      <c r="AC639" s="77" t="str">
        <f>VLOOKUP(A639,'REPORTE'!$A$1:$AG$1961,30,0)</f>
        <v>Primaria</v>
      </c>
      <c r="AD639" s="77" t="str">
        <f>VLOOKUP(A639,'REPORTE'!$A$1:$AG$1961,31,0)</f>
        <v>PICHINCHA</v>
      </c>
      <c r="AE639" s="77" t="str">
        <f>VLOOKUP(A639,'REPORTE'!$A$1:$AG$1961,32,0)</f>
        <v>QUITO</v>
      </c>
      <c r="AF639" s="77" t="str">
        <f>VLOOKUP(A639,'REPORTE'!$A$1:$AG$1961,33,0)</f>
        <v>CHILLOGALLO</v>
      </c>
      <c r="AG639" s="77" t="str">
        <f>VLOOKUP(AF639,PROVINCIAS!$F$1:$G$1171,2,0)</f>
        <v>URBANA</v>
      </c>
    </row>
    <row r="640" spans="1:33" customFormat="1" hidden="1" x14ac:dyDescent="0.45">
      <c r="A640" s="4">
        <v>1001680</v>
      </c>
      <c r="B640" s="4" t="s">
        <v>10174</v>
      </c>
      <c r="C640" s="7">
        <v>1713205019</v>
      </c>
      <c r="D640" s="8">
        <v>39</v>
      </c>
      <c r="E640" s="4" t="s">
        <v>59</v>
      </c>
      <c r="F640" s="4">
        <v>1002322</v>
      </c>
      <c r="G640" s="4">
        <v>36</v>
      </c>
      <c r="H640" s="4">
        <v>0</v>
      </c>
      <c r="I640" s="4" t="str">
        <f t="shared" si="9"/>
        <v>A1</v>
      </c>
      <c r="J640" s="4" t="s">
        <v>10468</v>
      </c>
      <c r="K640" s="4" t="s">
        <v>10469</v>
      </c>
      <c r="L640" s="9">
        <v>44531</v>
      </c>
      <c r="M640" s="9">
        <v>45631</v>
      </c>
      <c r="N640" s="10" t="s">
        <v>776</v>
      </c>
      <c r="O640" s="4">
        <v>10000</v>
      </c>
      <c r="P640" s="4">
        <v>9612.01</v>
      </c>
      <c r="Q640" s="4">
        <v>18.989999999999998</v>
      </c>
      <c r="R640" s="4" t="s">
        <v>10994</v>
      </c>
      <c r="S640" s="4" t="s">
        <v>11032</v>
      </c>
      <c r="T640" s="4" t="str">
        <f>VLOOKUP(A640,'REPORTE'!$A$1:$AG$1961,19,0)</f>
        <v>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v>
      </c>
      <c r="U640" s="4" t="str">
        <f>VLOOKUP(A640,'REPORTE'!$A$1:$AG$1961,20,0)</f>
        <v>Actividades de otorgamiento y fromación</v>
      </c>
      <c r="V640" s="4">
        <v>1001782</v>
      </c>
      <c r="W640" s="4" t="s">
        <v>11689</v>
      </c>
      <c r="X640" s="4" t="s">
        <v>11876</v>
      </c>
      <c r="Y640" s="4" t="s">
        <v>12072</v>
      </c>
      <c r="Z640" s="4" t="s">
        <v>12394</v>
      </c>
      <c r="AA640" s="4" t="s">
        <v>677</v>
      </c>
      <c r="AB640" s="4" t="str">
        <f>VLOOKUP(A640,'REPORTE'!$A$1:$AG$1961,5,0)</f>
        <v>ECUATORIANO(A)</v>
      </c>
      <c r="AC640" s="4" t="str">
        <f>VLOOKUP(A640,'REPORTE'!$A$1:$AG$1961,30,0)</f>
        <v>Universitaria</v>
      </c>
      <c r="AD640" s="4" t="str">
        <f>VLOOKUP(A640,'REPORTE'!$A$1:$AG$1961,31,0)</f>
        <v>PICHINCHA</v>
      </c>
      <c r="AE640" s="4" t="str">
        <f>VLOOKUP(A640,'REPORTE'!$A$1:$AG$1961,32,0)</f>
        <v>QUITO</v>
      </c>
      <c r="AF640" s="4" t="str">
        <f>VLOOKUP(A640,'REPORTE'!$A$1:$AG$1961,33,0)</f>
        <v>POMASQUI</v>
      </c>
      <c r="AG640" s="4" t="str">
        <f>VLOOKUP(AF640,PROVINCIAS!$F$1:$G$1171,2,0)</f>
        <v>RURAL</v>
      </c>
    </row>
    <row r="641" spans="1:33" customFormat="1" hidden="1" x14ac:dyDescent="0.45">
      <c r="A641" s="4">
        <v>1001681</v>
      </c>
      <c r="B641" s="4" t="s">
        <v>10175</v>
      </c>
      <c r="C641" s="7">
        <v>1714042817</v>
      </c>
      <c r="D641" s="8">
        <v>42</v>
      </c>
      <c r="E641" s="4" t="s">
        <v>36</v>
      </c>
      <c r="F641" s="4">
        <v>1002323</v>
      </c>
      <c r="G641" s="4">
        <v>36</v>
      </c>
      <c r="H641" s="4">
        <v>0</v>
      </c>
      <c r="I641" s="4" t="str">
        <f t="shared" si="9"/>
        <v>A1</v>
      </c>
      <c r="J641" s="4" t="s">
        <v>10468</v>
      </c>
      <c r="K641" s="4" t="s">
        <v>10469</v>
      </c>
      <c r="L641" s="9">
        <v>44531</v>
      </c>
      <c r="M641" s="9">
        <v>45641</v>
      </c>
      <c r="N641" s="10" t="s">
        <v>776</v>
      </c>
      <c r="O641" s="4">
        <v>3300</v>
      </c>
      <c r="P641" s="4">
        <v>3189.72</v>
      </c>
      <c r="Q641" s="4">
        <v>18.989999999999998</v>
      </c>
      <c r="R641" s="4" t="s">
        <v>10994</v>
      </c>
      <c r="S641" s="4" t="s">
        <v>11030</v>
      </c>
      <c r="T641" s="4" t="str">
        <f>VLOOKUP(A641,'REPORTE'!$A$1:$AG$1961,19,0)</f>
        <v>Empleado Privado</v>
      </c>
      <c r="U641" s="4" t="str">
        <f>VLOOKUP(A641,'REPORTE'!$A$1:$AG$1961,20,0)</f>
        <v>Empleado Privado</v>
      </c>
      <c r="V641" s="4">
        <v>1001783</v>
      </c>
      <c r="W641" s="4" t="s">
        <v>11690</v>
      </c>
      <c r="X641" s="4" t="s">
        <v>11836</v>
      </c>
      <c r="Y641" s="4" t="s">
        <v>12072</v>
      </c>
      <c r="Z641" s="4" t="s">
        <v>12395</v>
      </c>
      <c r="AA641" s="4" t="s">
        <v>665</v>
      </c>
      <c r="AB641" s="4" t="str">
        <f>VLOOKUP(A641,'REPORTE'!$A$1:$AG$1961,5,0)</f>
        <v>ECUATORIANO(A)</v>
      </c>
      <c r="AC641" s="4" t="str">
        <f>VLOOKUP(A641,'REPORTE'!$A$1:$AG$1961,30,0)</f>
        <v>Universitaria</v>
      </c>
      <c r="AD641" s="4" t="str">
        <f>VLOOKUP(A641,'REPORTE'!$A$1:$AG$1961,31,0)</f>
        <v>PICHINCHA</v>
      </c>
      <c r="AE641" s="4" t="str">
        <f>VLOOKUP(A641,'REPORTE'!$A$1:$AG$1961,32,0)</f>
        <v>QUITO</v>
      </c>
      <c r="AF641" s="4" t="str">
        <f>VLOOKUP(A641,'REPORTE'!$A$1:$AG$1961,33,0)</f>
        <v>COTOCOLLAO</v>
      </c>
      <c r="AG641" s="4" t="str">
        <f>VLOOKUP(AF641,PROVINCIAS!$F$1:$G$1171,2,0)</f>
        <v>URBANA</v>
      </c>
    </row>
    <row r="642" spans="1:33" x14ac:dyDescent="0.45">
      <c r="A642" s="77">
        <v>1000149</v>
      </c>
      <c r="B642" s="77" t="s">
        <v>10176</v>
      </c>
      <c r="C642" s="78">
        <v>1718838350</v>
      </c>
      <c r="D642" s="79">
        <v>34</v>
      </c>
      <c r="E642" s="77" t="s">
        <v>59</v>
      </c>
      <c r="F642" s="77">
        <v>1002334</v>
      </c>
      <c r="G642" s="77">
        <v>24</v>
      </c>
      <c r="H642" s="77">
        <v>0</v>
      </c>
      <c r="I642" s="77" t="str">
        <f t="shared" si="9"/>
        <v>A1</v>
      </c>
      <c r="J642" s="77" t="s">
        <v>10466</v>
      </c>
      <c r="K642" s="77" t="s">
        <v>10467</v>
      </c>
      <c r="L642" s="80">
        <v>44532</v>
      </c>
      <c r="M642" s="80">
        <v>45270</v>
      </c>
      <c r="N642" s="81" t="s">
        <v>776</v>
      </c>
      <c r="O642" s="77">
        <v>1440</v>
      </c>
      <c r="P642" s="77">
        <v>1343.16</v>
      </c>
      <c r="Q642" s="77">
        <v>16</v>
      </c>
      <c r="R642" s="77" t="s">
        <v>10994</v>
      </c>
      <c r="S642" s="77" t="s">
        <v>11000</v>
      </c>
      <c r="T642" s="77" t="str">
        <f>VLOOKUP(A642,'REPORTE'!$A$1:$AG$1961,19,0)</f>
        <v>Empleado Público</v>
      </c>
      <c r="U642" s="77" t="str">
        <f>VLOOKUP(A642,'REPORTE'!$A$1:$AG$1961,20,0)</f>
        <v>Empleado Público</v>
      </c>
      <c r="V642" s="77">
        <v>1000185</v>
      </c>
      <c r="W642" s="77" t="s">
        <v>11331</v>
      </c>
      <c r="X642" s="77" t="s">
        <v>12011</v>
      </c>
      <c r="Y642" s="77" t="s">
        <v>12072</v>
      </c>
      <c r="Z642" s="77" t="s">
        <v>12396</v>
      </c>
      <c r="AA642" s="77" t="s">
        <v>665</v>
      </c>
      <c r="AB642" s="77" t="str">
        <f>VLOOKUP(A642,'REPORTE'!$A$1:$AG$1961,5,0)</f>
        <v>ECUATORIANO(A) INDIGENA</v>
      </c>
      <c r="AC642" s="77" t="str">
        <f>VLOOKUP(A642,'REPORTE'!$A$1:$AG$1961,30,0)</f>
        <v>Postgrado</v>
      </c>
      <c r="AD642" s="77" t="str">
        <f>VLOOKUP(A642,'REPORTE'!$A$1:$AG$1961,31,0)</f>
        <v>PICHINCHA</v>
      </c>
      <c r="AE642" s="77" t="str">
        <f>VLOOKUP(A642,'REPORTE'!$A$1:$AG$1961,32,0)</f>
        <v>QUITO</v>
      </c>
      <c r="AF642" s="77" t="str">
        <f>VLOOKUP(A642,'REPORTE'!$A$1:$AG$1961,33,0)</f>
        <v>COTOCOLLAO</v>
      </c>
      <c r="AG642" s="77" t="str">
        <f>VLOOKUP(AF642,PROVINCIAS!$F$1:$G$1171,2,0)</f>
        <v>URBANA</v>
      </c>
    </row>
    <row r="643" spans="1:33" customFormat="1" hidden="1" x14ac:dyDescent="0.45">
      <c r="A643" s="4">
        <v>1000444</v>
      </c>
      <c r="B643" s="4" t="s">
        <v>10177</v>
      </c>
      <c r="C643" s="7">
        <v>1717574949</v>
      </c>
      <c r="D643" s="8">
        <v>42</v>
      </c>
      <c r="E643" s="4" t="s">
        <v>36</v>
      </c>
      <c r="F643" s="4">
        <v>1002333</v>
      </c>
      <c r="G643" s="4">
        <v>12</v>
      </c>
      <c r="H643" s="4">
        <v>0</v>
      </c>
      <c r="I643" s="4" t="str">
        <f t="shared" ref="I643:I706" si="10">+IF(H643&lt;=5,"A1",IF(H643&lt;=30,"A2",IF(H643&lt;=60,"A3",IF(H643&lt;=75,"B1",IF(H643&lt;=90,"B2",IF(H643&lt;=120,"C1",IF(H643&lt;=150,"C2",IF(H643&lt;=180,"D","E"))))))))</f>
        <v>A1</v>
      </c>
      <c r="J643" s="4" t="s">
        <v>10468</v>
      </c>
      <c r="K643" s="4" t="s">
        <v>10469</v>
      </c>
      <c r="L643" s="9">
        <v>44532</v>
      </c>
      <c r="M643" s="9">
        <v>44910</v>
      </c>
      <c r="N643" s="10" t="s">
        <v>776</v>
      </c>
      <c r="O643" s="4">
        <v>505</v>
      </c>
      <c r="P643" s="4">
        <v>433.36</v>
      </c>
      <c r="Q643" s="4">
        <v>23</v>
      </c>
      <c r="R643" s="4" t="s">
        <v>10994</v>
      </c>
      <c r="S643" s="4" t="s">
        <v>11096</v>
      </c>
      <c r="T643" s="4" t="str">
        <f>VLOOKUP(A643,'REPORTE'!$A$1:$AG$1961,19,0)</f>
        <v>Actividades de agentes de energí­a eléctrica que organiza la venta de electricidad ví­a sistemas de distribución de energí­a operados por otros. Gestión de intercambiadores eléctricos.</v>
      </c>
      <c r="U643" s="4" t="str">
        <f>VLOOKUP(A643,'REPORTE'!$A$1:$AG$1961,20,0)</f>
        <v xml:space="preserve">Actividades de agentes inmobiliarios neutrales, corredores de seguros, energía électica </v>
      </c>
      <c r="V643" s="4">
        <v>1000508</v>
      </c>
      <c r="W643" s="4" t="s">
        <v>11332</v>
      </c>
      <c r="X643" s="4" t="s">
        <v>11969</v>
      </c>
      <c r="Y643" s="4" t="s">
        <v>12072</v>
      </c>
      <c r="Z643" s="4" t="s">
        <v>12397</v>
      </c>
      <c r="AA643" s="4" t="s">
        <v>665</v>
      </c>
      <c r="AB643" s="4" t="str">
        <f>VLOOKUP(A643,'REPORTE'!$A$1:$AG$1961,5,0)</f>
        <v>ECUATORIANO(A)</v>
      </c>
      <c r="AC643" s="4" t="str">
        <f>VLOOKUP(A643,'REPORTE'!$A$1:$AG$1961,30,0)</f>
        <v>Primaria</v>
      </c>
      <c r="AD643" s="4" t="str">
        <f>VLOOKUP(A643,'REPORTE'!$A$1:$AG$1961,31,0)</f>
        <v>PICHINCHA</v>
      </c>
      <c r="AE643" s="4" t="str">
        <f>VLOOKUP(A643,'REPORTE'!$A$1:$AG$1961,32,0)</f>
        <v>QUITO</v>
      </c>
      <c r="AF643" s="4" t="str">
        <f>VLOOKUP(A643,'REPORTE'!$A$1:$AG$1961,33,0)</f>
        <v>COTOCOLLAO</v>
      </c>
      <c r="AG643" s="4" t="str">
        <f>VLOOKUP(AF643,PROVINCIAS!$F$1:$G$1171,2,0)</f>
        <v>URBANA</v>
      </c>
    </row>
    <row r="644" spans="1:33" customFormat="1" hidden="1" x14ac:dyDescent="0.45">
      <c r="A644" s="4">
        <v>1001323</v>
      </c>
      <c r="B644" s="4" t="s">
        <v>10178</v>
      </c>
      <c r="C644" s="7">
        <v>1710111590</v>
      </c>
      <c r="D644" s="8">
        <v>51</v>
      </c>
      <c r="E644" s="4" t="s">
        <v>59</v>
      </c>
      <c r="F644" s="4">
        <v>1002330</v>
      </c>
      <c r="G644" s="4">
        <v>12</v>
      </c>
      <c r="H644" s="4">
        <v>0</v>
      </c>
      <c r="I644" s="4" t="str">
        <f t="shared" si="10"/>
        <v>A1</v>
      </c>
      <c r="J644" s="4" t="s">
        <v>10468</v>
      </c>
      <c r="K644" s="4" t="s">
        <v>10469</v>
      </c>
      <c r="L644" s="9">
        <v>44532</v>
      </c>
      <c r="M644" s="9">
        <v>44912</v>
      </c>
      <c r="N644" s="10" t="s">
        <v>776</v>
      </c>
      <c r="O644" s="4">
        <v>1000</v>
      </c>
      <c r="P644" s="4">
        <v>859.88</v>
      </c>
      <c r="Q644" s="4">
        <v>23</v>
      </c>
      <c r="R644" s="4" t="s">
        <v>10994</v>
      </c>
      <c r="S644" s="4" t="s">
        <v>321</v>
      </c>
      <c r="T644" s="4" t="str">
        <f>VLOOKUP(A644,'REPORTE'!$A$1:$AG$1961,19,0)</f>
        <v>Empleado Privado</v>
      </c>
      <c r="U644" s="4" t="str">
        <f>VLOOKUP(A644,'REPORTE'!$A$1:$AG$1961,20,0)</f>
        <v>Empleado Privado</v>
      </c>
      <c r="V644" s="4">
        <v>1001400</v>
      </c>
      <c r="W644" s="4" t="s">
        <v>11185</v>
      </c>
      <c r="X644" s="4" t="s">
        <v>11898</v>
      </c>
      <c r="Y644" s="4" t="s">
        <v>12072</v>
      </c>
      <c r="Z644" s="4" t="s">
        <v>12398</v>
      </c>
      <c r="AA644" s="4" t="s">
        <v>665</v>
      </c>
      <c r="AB644" s="4" t="str">
        <f>VLOOKUP(A644,'REPORTE'!$A$1:$AG$1961,5,0)</f>
        <v>ECUATORIANO(A)</v>
      </c>
      <c r="AC644" s="4" t="str">
        <f>VLOOKUP(A644,'REPORTE'!$A$1:$AG$1961,30,0)</f>
        <v>Formación Técnica (Intermedia)</v>
      </c>
      <c r="AD644" s="4" t="str">
        <f>VLOOKUP(A644,'REPORTE'!$A$1:$AG$1961,31,0)</f>
        <v>PICHINCHA</v>
      </c>
      <c r="AE644" s="4" t="str">
        <f>VLOOKUP(A644,'REPORTE'!$A$1:$AG$1961,32,0)</f>
        <v>QUITO</v>
      </c>
      <c r="AF644" s="4" t="str">
        <f>VLOOKUP(A644,'REPORTE'!$A$1:$AG$1961,33,0)</f>
        <v>LA CONCEPCION</v>
      </c>
      <c r="AG644" s="4" t="str">
        <f>VLOOKUP(AF644,PROVINCIAS!$F$1:$G$1171,2,0)</f>
        <v>URBANA</v>
      </c>
    </row>
    <row r="645" spans="1:33" customFormat="1" hidden="1" x14ac:dyDescent="0.45">
      <c r="A645" s="4">
        <v>1001581</v>
      </c>
      <c r="B645" s="4" t="s">
        <v>10179</v>
      </c>
      <c r="C645" s="7">
        <v>1716984917</v>
      </c>
      <c r="D645" s="8">
        <v>40</v>
      </c>
      <c r="E645" s="4" t="s">
        <v>59</v>
      </c>
      <c r="F645" s="4">
        <v>1002326</v>
      </c>
      <c r="G645" s="4">
        <v>6</v>
      </c>
      <c r="H645" s="4">
        <v>0</v>
      </c>
      <c r="I645" s="4" t="str">
        <f t="shared" si="10"/>
        <v>A1</v>
      </c>
      <c r="J645" s="4" t="s">
        <v>10468</v>
      </c>
      <c r="K645" s="4" t="s">
        <v>10469</v>
      </c>
      <c r="L645" s="9">
        <v>44532</v>
      </c>
      <c r="M645" s="9">
        <v>44732</v>
      </c>
      <c r="N645" s="10" t="s">
        <v>776</v>
      </c>
      <c r="O645" s="4">
        <v>500</v>
      </c>
      <c r="P645" s="4">
        <v>346.03</v>
      </c>
      <c r="Q645" s="4">
        <v>23</v>
      </c>
      <c r="R645" s="4" t="s">
        <v>10994</v>
      </c>
      <c r="S645" s="4" t="s">
        <v>11103</v>
      </c>
      <c r="T645" s="4" t="str">
        <f>VLOOKUP(A645,'REPORTE'!$A$1:$AG$1961,19,0)</f>
        <v>Actividades de supervisión a distancia de sistemas electrónicos de seguridad, como los de alarma contra robos y contra incendios, incluido su instalación y mantenimiento. La unidad que lleva a cabo esta actividad puede dedicarse también a la venta de estos sistemas de seguridad.</v>
      </c>
      <c r="U645" s="4" t="str">
        <f>VLOOKUP(A645,'REPORTE'!$A$1:$AG$1961,20,0)</f>
        <v xml:space="preserve">Actividades varias </v>
      </c>
      <c r="V645" s="4">
        <v>1001684</v>
      </c>
      <c r="W645" s="4" t="s">
        <v>11258</v>
      </c>
      <c r="X645" s="4" t="s">
        <v>11895</v>
      </c>
      <c r="Y645" s="4" t="s">
        <v>12072</v>
      </c>
      <c r="Z645" s="4" t="s">
        <v>12399</v>
      </c>
      <c r="AA645" s="4" t="s">
        <v>665</v>
      </c>
      <c r="AB645" s="4" t="str">
        <f>VLOOKUP(A645,'REPORTE'!$A$1:$AG$1961,5,0)</f>
        <v>ECUATORIANO(A)</v>
      </c>
      <c r="AC645" s="4" t="str">
        <f>VLOOKUP(A645,'REPORTE'!$A$1:$AG$1961,30,0)</f>
        <v>Secundaria</v>
      </c>
      <c r="AD645" s="4" t="str">
        <f>VLOOKUP(A645,'REPORTE'!$A$1:$AG$1961,31,0)</f>
        <v>PICHINCHA</v>
      </c>
      <c r="AE645" s="4" t="str">
        <f>VLOOKUP(A645,'REPORTE'!$A$1:$AG$1961,32,0)</f>
        <v>QUITO</v>
      </c>
      <c r="AF645" s="4" t="str">
        <f>VLOOKUP(A645,'REPORTE'!$A$1:$AG$1961,33,0)</f>
        <v>COTOCOLLAO</v>
      </c>
      <c r="AG645" s="4" t="str">
        <f>VLOOKUP(AF645,PROVINCIAS!$F$1:$G$1171,2,0)</f>
        <v>URBANA</v>
      </c>
    </row>
    <row r="646" spans="1:33" customFormat="1" hidden="1" x14ac:dyDescent="0.45">
      <c r="A646" s="4">
        <v>1001659</v>
      </c>
      <c r="B646" s="4" t="s">
        <v>10180</v>
      </c>
      <c r="C646" s="7">
        <v>1725850315</v>
      </c>
      <c r="D646" s="8">
        <v>22</v>
      </c>
      <c r="E646" s="4" t="s">
        <v>36</v>
      </c>
      <c r="F646" s="4">
        <v>1002328</v>
      </c>
      <c r="G646" s="4">
        <v>6</v>
      </c>
      <c r="H646" s="4">
        <v>50</v>
      </c>
      <c r="I646" s="4" t="str">
        <f t="shared" si="10"/>
        <v>A3</v>
      </c>
      <c r="J646" s="4" t="s">
        <v>10468</v>
      </c>
      <c r="K646" s="4" t="s">
        <v>10469</v>
      </c>
      <c r="L646" s="9">
        <v>44532</v>
      </c>
      <c r="M646" s="9">
        <v>44722</v>
      </c>
      <c r="N646" s="9">
        <v>44571</v>
      </c>
      <c r="O646" s="4">
        <v>500</v>
      </c>
      <c r="P646" s="4">
        <v>500</v>
      </c>
      <c r="Q646" s="4">
        <v>23</v>
      </c>
      <c r="R646" s="4" t="s">
        <v>10995</v>
      </c>
      <c r="S646" s="4" t="s">
        <v>1578</v>
      </c>
      <c r="T646" s="4" t="str">
        <f>VLOOKUP(A646,'REPORTE'!$A$1:$AG$1961,19,0)</f>
        <v>Prestación de otros servicios de reservas relacionados con los viajes: reservas de transporte, hoteles, restaurantes, alquiler de automóviles, entretenimiento y deporte, etcétera.</v>
      </c>
      <c r="U646" s="4" t="str">
        <f>VLOOKUP(A646,'REPORTE'!$A$1:$AG$1961,20,0)</f>
        <v>Prestacións de varios servicios</v>
      </c>
      <c r="V646" s="4">
        <v>1001761</v>
      </c>
      <c r="W646" s="4" t="s">
        <v>11258</v>
      </c>
      <c r="X646" s="4" t="s">
        <v>11854</v>
      </c>
      <c r="Y646" s="4" t="s">
        <v>12072</v>
      </c>
      <c r="Z646" s="4" t="s">
        <v>12111</v>
      </c>
      <c r="AA646" s="4" t="s">
        <v>665</v>
      </c>
      <c r="AB646" s="4" t="str">
        <f>VLOOKUP(A646,'REPORTE'!$A$1:$AG$1961,5,0)</f>
        <v>ECUATORIANO(A)</v>
      </c>
      <c r="AC646" s="4" t="str">
        <f>VLOOKUP(A646,'REPORTE'!$A$1:$AG$1961,30,0)</f>
        <v>Secundaria</v>
      </c>
      <c r="AD646" s="4" t="str">
        <f>VLOOKUP(A646,'REPORTE'!$A$1:$AG$1961,31,0)</f>
        <v>PICHINCHA</v>
      </c>
      <c r="AE646" s="4" t="str">
        <f>VLOOKUP(A646,'REPORTE'!$A$1:$AG$1961,32,0)</f>
        <v>QUITO</v>
      </c>
      <c r="AF646" s="4" t="str">
        <f>VLOOKUP(A646,'REPORTE'!$A$1:$AG$1961,33,0)</f>
        <v>COTOCOLLAO</v>
      </c>
      <c r="AG646" s="4" t="str">
        <f>VLOOKUP(AF646,PROVINCIAS!$F$1:$G$1171,2,0)</f>
        <v>URBANA</v>
      </c>
    </row>
    <row r="647" spans="1:33" customFormat="1" hidden="1" x14ac:dyDescent="0.45">
      <c r="A647" s="4">
        <v>1001665</v>
      </c>
      <c r="B647" s="4" t="s">
        <v>10181</v>
      </c>
      <c r="C647" s="7">
        <v>602726457</v>
      </c>
      <c r="D647" s="8">
        <v>49</v>
      </c>
      <c r="E647" s="4" t="s">
        <v>36</v>
      </c>
      <c r="F647" s="4">
        <v>1002331</v>
      </c>
      <c r="G647" s="4">
        <v>36</v>
      </c>
      <c r="H647" s="4">
        <v>0</v>
      </c>
      <c r="I647" s="4" t="str">
        <f t="shared" si="10"/>
        <v>A1</v>
      </c>
      <c r="J647" s="4" t="s">
        <v>10468</v>
      </c>
      <c r="K647" s="4" t="s">
        <v>10469</v>
      </c>
      <c r="L647" s="9">
        <v>44532</v>
      </c>
      <c r="M647" s="9">
        <v>45636</v>
      </c>
      <c r="N647" s="10" t="s">
        <v>776</v>
      </c>
      <c r="O647" s="4">
        <v>5000</v>
      </c>
      <c r="P647" s="4">
        <v>4828.43</v>
      </c>
      <c r="Q647" s="4">
        <v>21.5</v>
      </c>
      <c r="R647" s="4" t="s">
        <v>10994</v>
      </c>
      <c r="S647" s="4" t="s">
        <v>244</v>
      </c>
      <c r="T647" s="4" t="str">
        <f>VLOOKUP(A647,'REPORTE'!$A$1:$AG$1961,19,0)</f>
        <v>Cultivo de brócoli, col y coliflor.</v>
      </c>
      <c r="U647" s="4" t="str">
        <f>VLOOKUP(A647,'REPORTE'!$A$1:$AG$1961,20,0)</f>
        <v>Cultivo de granos</v>
      </c>
      <c r="V647" s="4">
        <v>1001766</v>
      </c>
      <c r="W647" s="4" t="s">
        <v>11530</v>
      </c>
      <c r="X647" s="4" t="s">
        <v>11832</v>
      </c>
      <c r="Y647" s="4" t="s">
        <v>12072</v>
      </c>
      <c r="Z647" s="4" t="s">
        <v>12400</v>
      </c>
      <c r="AA647" s="4" t="s">
        <v>74</v>
      </c>
      <c r="AB647" s="4" t="str">
        <f>VLOOKUP(A647,'REPORTE'!$A$1:$AG$1961,5,0)</f>
        <v>ECUATORIANO(A) INDIGENA</v>
      </c>
      <c r="AC647" s="4" t="str">
        <f>VLOOKUP(A647,'REPORTE'!$A$1:$AG$1961,30,0)</f>
        <v>Secundaria</v>
      </c>
      <c r="AD647" s="4" t="str">
        <f>VLOOKUP(A647,'REPORTE'!$A$1:$AG$1961,31,0)</f>
        <v>CHIMBORAZO</v>
      </c>
      <c r="AE647" s="4" t="str">
        <f>VLOOKUP(A647,'REPORTE'!$A$1:$AG$1961,32,0)</f>
        <v>PALLATANGA</v>
      </c>
      <c r="AF647" s="4" t="str">
        <f>VLOOKUP(A647,'REPORTE'!$A$1:$AG$1961,33,0)</f>
        <v>PALLATANGA</v>
      </c>
      <c r="AG647" s="4" t="str">
        <f>VLOOKUP(AF647,PROVINCIAS!$F$1:$G$1171,2,0)</f>
        <v>URBANA</v>
      </c>
    </row>
    <row r="648" spans="1:33" customFormat="1" hidden="1" x14ac:dyDescent="0.45">
      <c r="A648" s="4">
        <v>1001668</v>
      </c>
      <c r="B648" s="4" t="s">
        <v>10182</v>
      </c>
      <c r="C648" s="7">
        <v>1725295024</v>
      </c>
      <c r="D648" s="8">
        <v>26</v>
      </c>
      <c r="E648" s="4" t="s">
        <v>36</v>
      </c>
      <c r="F648" s="4">
        <v>1002327</v>
      </c>
      <c r="G648" s="4">
        <v>6</v>
      </c>
      <c r="H648" s="4">
        <v>4</v>
      </c>
      <c r="I648" s="4" t="str">
        <f t="shared" si="10"/>
        <v>A1</v>
      </c>
      <c r="J648" s="4" t="s">
        <v>10468</v>
      </c>
      <c r="K648" s="4" t="s">
        <v>10469</v>
      </c>
      <c r="L648" s="9">
        <v>44532</v>
      </c>
      <c r="M648" s="9">
        <v>44737</v>
      </c>
      <c r="N648" s="9">
        <v>44617</v>
      </c>
      <c r="O648" s="4">
        <v>500</v>
      </c>
      <c r="P648" s="4">
        <v>428.27</v>
      </c>
      <c r="Q648" s="4">
        <v>23</v>
      </c>
      <c r="R648" s="4" t="s">
        <v>10995</v>
      </c>
      <c r="S648" s="4" t="s">
        <v>11104</v>
      </c>
      <c r="T648" s="4" t="str">
        <f>VLOOKUP(A648,'REPORTE'!$A$1:$AG$1961,19,0)</f>
        <v>Otras actividades de asesoramiento y representación en procedimientos jurí­dicos (derecho constitucional, administrativo, militar, etcétera).</v>
      </c>
      <c r="U648" s="4" t="str">
        <f>VLOOKUP(A648,'REPORTE'!$A$1:$AG$1961,20,0)</f>
        <v>Otras actividades y cultivos</v>
      </c>
      <c r="V648" s="4">
        <v>1001770</v>
      </c>
      <c r="W648" s="4" t="s">
        <v>11258</v>
      </c>
      <c r="X648" s="4" t="s">
        <v>11832</v>
      </c>
      <c r="Y648" s="4" t="s">
        <v>12072</v>
      </c>
      <c r="Z648" s="4" t="s">
        <v>12076</v>
      </c>
      <c r="AA648" s="4" t="s">
        <v>665</v>
      </c>
      <c r="AB648" s="4" t="str">
        <f>VLOOKUP(A648,'REPORTE'!$A$1:$AG$1961,5,0)</f>
        <v>ECUATORIANO(A)</v>
      </c>
      <c r="AC648" s="4" t="str">
        <f>VLOOKUP(A648,'REPORTE'!$A$1:$AG$1961,30,0)</f>
        <v>Formación Técnica (Intermedia)</v>
      </c>
      <c r="AD648" s="4" t="str">
        <f>VLOOKUP(A648,'REPORTE'!$A$1:$AG$1961,31,0)</f>
        <v>PICHINCHA</v>
      </c>
      <c r="AE648" s="4" t="str">
        <f>VLOOKUP(A648,'REPORTE'!$A$1:$AG$1961,32,0)</f>
        <v>QUITO</v>
      </c>
      <c r="AF648" s="4" t="str">
        <f>VLOOKUP(A648,'REPORTE'!$A$1:$AG$1961,33,0)</f>
        <v>COTOCOLLAO</v>
      </c>
      <c r="AG648" s="4" t="str">
        <f>VLOOKUP(AF648,PROVINCIAS!$F$1:$G$1171,2,0)</f>
        <v>URBANA</v>
      </c>
    </row>
    <row r="649" spans="1:33" customFormat="1" hidden="1" x14ac:dyDescent="0.45">
      <c r="A649" s="4">
        <v>1001685</v>
      </c>
      <c r="B649" s="4" t="s">
        <v>10183</v>
      </c>
      <c r="C649" s="7">
        <v>1718235631</v>
      </c>
      <c r="D649" s="8">
        <v>38</v>
      </c>
      <c r="E649" s="4" t="s">
        <v>59</v>
      </c>
      <c r="F649" s="4">
        <v>1002335</v>
      </c>
      <c r="G649" s="4">
        <v>36</v>
      </c>
      <c r="H649" s="4">
        <v>0</v>
      </c>
      <c r="I649" s="4" t="str">
        <f t="shared" si="10"/>
        <v>A1</v>
      </c>
      <c r="J649" s="4" t="s">
        <v>10468</v>
      </c>
      <c r="K649" s="4" t="s">
        <v>10469</v>
      </c>
      <c r="L649" s="9">
        <v>44532</v>
      </c>
      <c r="M649" s="9">
        <v>45646</v>
      </c>
      <c r="N649" s="10" t="s">
        <v>776</v>
      </c>
      <c r="O649" s="4">
        <v>6000</v>
      </c>
      <c r="P649" s="4">
        <v>5812.05</v>
      </c>
      <c r="Q649" s="4">
        <v>18.989999999999998</v>
      </c>
      <c r="R649" s="4" t="s">
        <v>10994</v>
      </c>
      <c r="S649" s="4" t="s">
        <v>2269</v>
      </c>
      <c r="T649" s="4" t="str">
        <f>VLOOKUP(A649,'REPORTE'!$A$1:$AG$1961,19,0)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U649" s="4" t="str">
        <f>VLOOKUP(A649,'REPORTE'!$A$1:$AG$1961,20,0)</f>
        <v>Actividades de consorcios y construcción</v>
      </c>
      <c r="V649" s="4">
        <v>1001788</v>
      </c>
      <c r="W649" s="4" t="s">
        <v>11673</v>
      </c>
      <c r="X649" s="4" t="s">
        <v>11864</v>
      </c>
      <c r="Y649" s="4" t="s">
        <v>12072</v>
      </c>
      <c r="Z649" s="4" t="s">
        <v>12401</v>
      </c>
      <c r="AA649" s="4" t="s">
        <v>677</v>
      </c>
      <c r="AB649" s="4" t="str">
        <f>VLOOKUP(A649,'REPORTE'!$A$1:$AG$1961,5,0)</f>
        <v>ECUATORIANO(A)</v>
      </c>
      <c r="AC649" s="4" t="str">
        <f>VLOOKUP(A649,'REPORTE'!$A$1:$AG$1961,30,0)</f>
        <v>Primaria</v>
      </c>
      <c r="AD649" s="4" t="str">
        <f>VLOOKUP(A649,'REPORTE'!$A$1:$AG$1961,31,0)</f>
        <v>CHIMBORAZO</v>
      </c>
      <c r="AE649" s="4" t="str">
        <f>VLOOKUP(A649,'REPORTE'!$A$1:$AG$1961,32,0)</f>
        <v>RIOBAMBA</v>
      </c>
      <c r="AF649" s="4" t="str">
        <f>VLOOKUP(A649,'REPORTE'!$A$1:$AG$1961,33,0)</f>
        <v>CACHA (CAB EN MACHANGARA)</v>
      </c>
      <c r="AG649" s="4" t="str">
        <f>VLOOKUP(AF649,PROVINCIAS!$F$1:$G$1171,2,0)</f>
        <v>RURAL</v>
      </c>
    </row>
    <row r="650" spans="1:33" customFormat="1" hidden="1" x14ac:dyDescent="0.45">
      <c r="A650" s="4">
        <v>1001685</v>
      </c>
      <c r="B650" s="4" t="s">
        <v>10183</v>
      </c>
      <c r="C650" s="7">
        <v>1718235631</v>
      </c>
      <c r="D650" s="8">
        <v>38</v>
      </c>
      <c r="E650" s="4" t="s">
        <v>59</v>
      </c>
      <c r="F650" s="4">
        <v>1002336</v>
      </c>
      <c r="G650" s="4">
        <v>36</v>
      </c>
      <c r="H650" s="4">
        <v>0</v>
      </c>
      <c r="I650" s="4" t="str">
        <f t="shared" si="10"/>
        <v>A1</v>
      </c>
      <c r="J650" s="4" t="s">
        <v>10468</v>
      </c>
      <c r="K650" s="4" t="s">
        <v>10469</v>
      </c>
      <c r="L650" s="9">
        <v>44532</v>
      </c>
      <c r="M650" s="9">
        <v>45646</v>
      </c>
      <c r="N650" s="10" t="s">
        <v>776</v>
      </c>
      <c r="O650" s="4">
        <v>5000</v>
      </c>
      <c r="P650" s="4">
        <v>4834.45</v>
      </c>
      <c r="Q650" s="4">
        <v>17.5</v>
      </c>
      <c r="R650" s="4" t="s">
        <v>10994</v>
      </c>
      <c r="S650" s="4" t="s">
        <v>11491</v>
      </c>
      <c r="T650" s="4" t="str">
        <f>VLOOKUP(A650,'REPORTE'!$A$1:$AG$1961,19,0)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U650" s="4" t="str">
        <f>VLOOKUP(A650,'REPORTE'!$A$1:$AG$1961,20,0)</f>
        <v>Actividades de consorcios y construcción</v>
      </c>
      <c r="V650" s="4">
        <v>1001788</v>
      </c>
      <c r="W650" s="4" t="s">
        <v>11542</v>
      </c>
      <c r="X650" s="4" t="s">
        <v>11864</v>
      </c>
      <c r="Y650" s="4" t="s">
        <v>12072</v>
      </c>
      <c r="Z650" s="4" t="s">
        <v>12401</v>
      </c>
      <c r="AA650" s="4" t="s">
        <v>677</v>
      </c>
      <c r="AB650" s="4" t="str">
        <f>VLOOKUP(A650,'REPORTE'!$A$1:$AG$1961,5,0)</f>
        <v>ECUATORIANO(A)</v>
      </c>
      <c r="AC650" s="4" t="str">
        <f>VLOOKUP(A650,'REPORTE'!$A$1:$AG$1961,30,0)</f>
        <v>Primaria</v>
      </c>
      <c r="AD650" s="4" t="str">
        <f>VLOOKUP(A650,'REPORTE'!$A$1:$AG$1961,31,0)</f>
        <v>CHIMBORAZO</v>
      </c>
      <c r="AE650" s="4" t="str">
        <f>VLOOKUP(A650,'REPORTE'!$A$1:$AG$1961,32,0)</f>
        <v>RIOBAMBA</v>
      </c>
      <c r="AF650" s="4" t="str">
        <f>VLOOKUP(A650,'REPORTE'!$A$1:$AG$1961,33,0)</f>
        <v>CACHA (CAB EN MACHANGARA)</v>
      </c>
      <c r="AG650" s="4" t="str">
        <f>VLOOKUP(AF650,PROVINCIAS!$F$1:$G$1171,2,0)</f>
        <v>RURAL</v>
      </c>
    </row>
    <row r="651" spans="1:33" customFormat="1" hidden="1" x14ac:dyDescent="0.45">
      <c r="A651" s="4">
        <v>1000133</v>
      </c>
      <c r="B651" s="4" t="s">
        <v>9646</v>
      </c>
      <c r="C651" s="7">
        <v>603054081</v>
      </c>
      <c r="D651" s="8">
        <v>44</v>
      </c>
      <c r="E651" s="4" t="s">
        <v>36</v>
      </c>
      <c r="F651" s="4">
        <v>1002337</v>
      </c>
      <c r="G651" s="4">
        <v>1</v>
      </c>
      <c r="H651" s="4">
        <v>0</v>
      </c>
      <c r="I651" s="4" t="str">
        <f t="shared" si="10"/>
        <v>A1</v>
      </c>
      <c r="J651" s="4" t="s">
        <v>10468</v>
      </c>
      <c r="K651" s="4" t="s">
        <v>10469</v>
      </c>
      <c r="L651" s="9">
        <v>44533</v>
      </c>
      <c r="M651" s="9">
        <v>44625</v>
      </c>
      <c r="N651" s="10" t="s">
        <v>776</v>
      </c>
      <c r="O651" s="4">
        <v>350</v>
      </c>
      <c r="P651" s="4">
        <v>350</v>
      </c>
      <c r="Q651" s="4">
        <v>23</v>
      </c>
      <c r="R651" s="4" t="s">
        <v>10994</v>
      </c>
      <c r="S651" s="4" t="s">
        <v>244</v>
      </c>
      <c r="T651" s="4" t="str">
        <f>VLOOKUP(A651,'REPORTE'!$A$1:$AG$1961,19,0)</f>
        <v>Venta al por menor de productos textiles, prendas de vestir y calzado en puestos de venta y mercados.</v>
      </c>
      <c r="U651" s="4" t="str">
        <f>VLOOKUP(A651,'REPORTE'!$A$1:$AG$1961,20,0)</f>
        <v>Venta al por menor varios</v>
      </c>
      <c r="V651" s="4">
        <v>1000168</v>
      </c>
      <c r="W651" s="4" t="s">
        <v>11150</v>
      </c>
      <c r="X651" s="4" t="s">
        <v>11856</v>
      </c>
      <c r="Y651" s="4" t="s">
        <v>12072</v>
      </c>
      <c r="Z651" s="4" t="s">
        <v>11150</v>
      </c>
      <c r="AA651" s="4" t="s">
        <v>4384</v>
      </c>
      <c r="AB651" s="4" t="str">
        <f>VLOOKUP(A651,'REPORTE'!$A$1:$AG$1961,5,0)</f>
        <v>ECUATORIANO(A)</v>
      </c>
      <c r="AC651" s="4" t="str">
        <f>VLOOKUP(A651,'REPORTE'!$A$1:$AG$1961,30,0)</f>
        <v>Secundaria</v>
      </c>
      <c r="AD651" s="4" t="str">
        <f>VLOOKUP(A651,'REPORTE'!$A$1:$AG$1961,31,0)</f>
        <v>CHIMBORAZO</v>
      </c>
      <c r="AE651" s="4" t="str">
        <f>VLOOKUP(A651,'REPORTE'!$A$1:$AG$1961,32,0)</f>
        <v>ALAUSI</v>
      </c>
      <c r="AF651" s="4" t="str">
        <f>VLOOKUP(A651,'REPORTE'!$A$1:$AG$1961,33,0)</f>
        <v>SIBAMBE</v>
      </c>
      <c r="AG651" s="4" t="str">
        <f>VLOOKUP(AF651,PROVINCIAS!$F$1:$G$1171,2,0)</f>
        <v>RURAL</v>
      </c>
    </row>
    <row r="652" spans="1:33" customFormat="1" hidden="1" x14ac:dyDescent="0.45">
      <c r="A652" s="4">
        <v>1001146</v>
      </c>
      <c r="B652" s="4" t="s">
        <v>10184</v>
      </c>
      <c r="C652" s="7">
        <v>605163179</v>
      </c>
      <c r="D652" s="8">
        <v>36</v>
      </c>
      <c r="E652" s="4" t="s">
        <v>36</v>
      </c>
      <c r="F652" s="4">
        <v>1002339</v>
      </c>
      <c r="G652" s="4">
        <v>48</v>
      </c>
      <c r="H652" s="4">
        <v>0</v>
      </c>
      <c r="I652" s="4" t="str">
        <f t="shared" si="10"/>
        <v>A1</v>
      </c>
      <c r="J652" s="4" t="s">
        <v>10468</v>
      </c>
      <c r="K652" s="4" t="s">
        <v>10469</v>
      </c>
      <c r="L652" s="9">
        <v>44533</v>
      </c>
      <c r="M652" s="9">
        <v>45994</v>
      </c>
      <c r="N652" s="10" t="s">
        <v>776</v>
      </c>
      <c r="O652" s="4">
        <v>10000</v>
      </c>
      <c r="P652" s="4">
        <v>9726.67</v>
      </c>
      <c r="Q652" s="4">
        <v>18.989999999999998</v>
      </c>
      <c r="R652" s="4" t="s">
        <v>10994</v>
      </c>
      <c r="S652" s="4" t="s">
        <v>348</v>
      </c>
      <c r="T652" s="4" t="str">
        <f>VLOOKUP(A652,'REPORTE'!$A$1:$AG$1961,19,0)</f>
        <v>Venta al por mayor de frutas, legumbres y hortalizas.</v>
      </c>
      <c r="U652" s="4" t="str">
        <f>VLOOKUP(A652,'REPORTE'!$A$1:$AG$1961,20,0)</f>
        <v>Venta al por mayor varios</v>
      </c>
      <c r="V652" s="4">
        <v>1001225</v>
      </c>
      <c r="W652" s="4" t="s">
        <v>11691</v>
      </c>
      <c r="X652" s="4" t="s">
        <v>11891</v>
      </c>
      <c r="Y652" s="4" t="s">
        <v>12072</v>
      </c>
      <c r="Z652" s="4" t="s">
        <v>12402</v>
      </c>
      <c r="AA652" s="4" t="s">
        <v>665</v>
      </c>
      <c r="AB652" s="4" t="str">
        <f>VLOOKUP(A652,'REPORTE'!$A$1:$AG$1961,5,0)</f>
        <v>ECUATORIANO(A) INDIGENA</v>
      </c>
      <c r="AC652" s="4" t="str">
        <f>VLOOKUP(A652,'REPORTE'!$A$1:$AG$1961,30,0)</f>
        <v>Secundaria</v>
      </c>
      <c r="AD652" s="4" t="str">
        <f>VLOOKUP(A652,'REPORTE'!$A$1:$AG$1961,31,0)</f>
        <v>CHIMBORAZO</v>
      </c>
      <c r="AE652" s="4" t="str">
        <f>VLOOKUP(A652,'REPORTE'!$A$1:$AG$1961,32,0)</f>
        <v>RIOBAMBA</v>
      </c>
      <c r="AF652" s="4" t="str">
        <f>VLOOKUP(A652,'REPORTE'!$A$1:$AG$1961,33,0)</f>
        <v>CACHA (CAB EN MACHANGARA)</v>
      </c>
      <c r="AG652" s="4" t="str">
        <f>VLOOKUP(AF652,PROVINCIAS!$F$1:$G$1171,2,0)</f>
        <v>RURAL</v>
      </c>
    </row>
    <row r="653" spans="1:33" x14ac:dyDescent="0.45">
      <c r="A653" s="77">
        <v>1000071</v>
      </c>
      <c r="B653" s="77" t="s">
        <v>10185</v>
      </c>
      <c r="C653" s="78">
        <v>602493041</v>
      </c>
      <c r="D653" s="79">
        <v>51</v>
      </c>
      <c r="E653" s="77" t="s">
        <v>36</v>
      </c>
      <c r="F653" s="77">
        <v>1002345</v>
      </c>
      <c r="G653" s="77">
        <v>15</v>
      </c>
      <c r="H653" s="77">
        <v>0</v>
      </c>
      <c r="I653" s="77" t="str">
        <f t="shared" si="10"/>
        <v>A1</v>
      </c>
      <c r="J653" s="77" t="s">
        <v>10466</v>
      </c>
      <c r="K653" s="77" t="s">
        <v>10467</v>
      </c>
      <c r="L653" s="80">
        <v>44534</v>
      </c>
      <c r="M653" s="80">
        <v>44990</v>
      </c>
      <c r="N653" s="81" t="s">
        <v>776</v>
      </c>
      <c r="O653" s="77">
        <v>3000</v>
      </c>
      <c r="P653" s="77">
        <v>2637.33</v>
      </c>
      <c r="Q653" s="77">
        <v>16</v>
      </c>
      <c r="R653" s="77" t="s">
        <v>10994</v>
      </c>
      <c r="S653" s="77" t="s">
        <v>11000</v>
      </c>
      <c r="T653" s="77" t="str">
        <f>VLOOKUP(A653,'REPORTE'!$A$1:$AG$1961,19,0)</f>
        <v>Venta al por mayor de frutas, legumbres y hortalizas.</v>
      </c>
      <c r="U653" s="77" t="str">
        <f>VLOOKUP(A653,'REPORTE'!$A$1:$AG$1961,20,0)</f>
        <v>Venta al por mayor varios</v>
      </c>
      <c r="V653" s="77">
        <v>1000075</v>
      </c>
      <c r="W653" s="77" t="s">
        <v>11692</v>
      </c>
      <c r="X653" s="77" t="s">
        <v>12012</v>
      </c>
      <c r="Y653" s="77" t="s">
        <v>12072</v>
      </c>
      <c r="Z653" s="77" t="s">
        <v>12403</v>
      </c>
      <c r="AA653" s="77" t="s">
        <v>4384</v>
      </c>
      <c r="AB653" s="77" t="str">
        <f>VLOOKUP(A653,'REPORTE'!$A$1:$AG$1961,5,0)</f>
        <v>ECUATORIANO(A)</v>
      </c>
      <c r="AC653" s="77" t="str">
        <f>VLOOKUP(A653,'REPORTE'!$A$1:$AG$1961,30,0)</f>
        <v>Secundaria</v>
      </c>
      <c r="AD653" s="77" t="str">
        <f>VLOOKUP(A653,'REPORTE'!$A$1:$AG$1961,31,0)</f>
        <v>CHIMBORAZO</v>
      </c>
      <c r="AE653" s="77" t="str">
        <f>VLOOKUP(A653,'REPORTE'!$A$1:$AG$1961,32,0)</f>
        <v>RIOBAMBA</v>
      </c>
      <c r="AF653" s="77" t="str">
        <f>VLOOKUP(A653,'REPORTE'!$A$1:$AG$1961,33,0)</f>
        <v>RIOBAMBA</v>
      </c>
      <c r="AG653" s="77" t="str">
        <f>VLOOKUP(AF653,PROVINCIAS!$F$1:$G$1171,2,0)</f>
        <v>URBANA</v>
      </c>
    </row>
    <row r="654" spans="1:33" customFormat="1" hidden="1" x14ac:dyDescent="0.45">
      <c r="A654" s="4">
        <v>1000271</v>
      </c>
      <c r="B654" s="4" t="s">
        <v>10028</v>
      </c>
      <c r="C654" s="7">
        <v>1706766985</v>
      </c>
      <c r="D654" s="8">
        <v>62</v>
      </c>
      <c r="E654" s="4" t="s">
        <v>59</v>
      </c>
      <c r="F654" s="4">
        <v>1002343</v>
      </c>
      <c r="G654" s="4">
        <v>1</v>
      </c>
      <c r="H654" s="4">
        <v>0</v>
      </c>
      <c r="I654" s="4" t="str">
        <f t="shared" si="10"/>
        <v>A1</v>
      </c>
      <c r="J654" s="4" t="s">
        <v>10468</v>
      </c>
      <c r="K654" s="4" t="s">
        <v>10469</v>
      </c>
      <c r="L654" s="9">
        <v>44534</v>
      </c>
      <c r="M654" s="9">
        <v>44645</v>
      </c>
      <c r="N654" s="10" t="s">
        <v>776</v>
      </c>
      <c r="O654" s="4">
        <v>1000</v>
      </c>
      <c r="P654" s="4">
        <v>1000</v>
      </c>
      <c r="Q654" s="4">
        <v>23</v>
      </c>
      <c r="R654" s="4" t="s">
        <v>10994</v>
      </c>
      <c r="S654" s="4" t="s">
        <v>244</v>
      </c>
      <c r="T654" s="4" t="str">
        <f>VLOOKUP(A654,'REPORTE'!$A$1:$AG$1961,19,0)</f>
        <v>Servicios de taxis.</v>
      </c>
      <c r="U654" s="4" t="str">
        <f>VLOOKUP(A654,'REPORTE'!$A$1:$AG$1961,20,0)</f>
        <v>Servicios Varios</v>
      </c>
      <c r="V654" s="4">
        <v>1000330</v>
      </c>
      <c r="W654" s="4" t="s">
        <v>11333</v>
      </c>
      <c r="X654" s="4" t="s">
        <v>11855</v>
      </c>
      <c r="Y654" s="4" t="s">
        <v>12072</v>
      </c>
      <c r="Z654" s="4" t="s">
        <v>12299</v>
      </c>
      <c r="AA654" s="4" t="s">
        <v>677</v>
      </c>
      <c r="AB654" s="4" t="str">
        <f>VLOOKUP(A654,'REPORTE'!$A$1:$AG$1961,5,0)</f>
        <v>ECUATORIANO(A) INDIGENA</v>
      </c>
      <c r="AC654" s="4" t="str">
        <f>VLOOKUP(A654,'REPORTE'!$A$1:$AG$1961,30,0)</f>
        <v>Secundaria</v>
      </c>
      <c r="AD654" s="4" t="str">
        <f>VLOOKUP(A654,'REPORTE'!$A$1:$AG$1961,31,0)</f>
        <v>PICHINCHA</v>
      </c>
      <c r="AE654" s="4" t="str">
        <f>VLOOKUP(A654,'REPORTE'!$A$1:$AG$1961,32,0)</f>
        <v>QUITO</v>
      </c>
      <c r="AF654" s="4" t="str">
        <f>VLOOKUP(A654,'REPORTE'!$A$1:$AG$1961,33,0)</f>
        <v>ZAMBIZA</v>
      </c>
      <c r="AG654" s="4" t="str">
        <f>VLOOKUP(AF654,PROVINCIAS!$F$1:$G$1171,2,0)</f>
        <v>RURAL</v>
      </c>
    </row>
    <row r="655" spans="1:33" customFormat="1" hidden="1" x14ac:dyDescent="0.45">
      <c r="A655" s="4">
        <v>1000377</v>
      </c>
      <c r="B655" s="4" t="s">
        <v>10186</v>
      </c>
      <c r="C655" s="7">
        <v>601122377</v>
      </c>
      <c r="D655" s="8">
        <v>66</v>
      </c>
      <c r="E655" s="4" t="s">
        <v>36</v>
      </c>
      <c r="F655" s="4">
        <v>1002342</v>
      </c>
      <c r="G655" s="4">
        <v>18</v>
      </c>
      <c r="H655" s="4">
        <v>4</v>
      </c>
      <c r="I655" s="4" t="str">
        <f t="shared" si="10"/>
        <v>A1</v>
      </c>
      <c r="J655" s="4" t="s">
        <v>10468</v>
      </c>
      <c r="K655" s="4" t="s">
        <v>10469</v>
      </c>
      <c r="L655" s="9">
        <v>44534</v>
      </c>
      <c r="M655" s="9">
        <v>45102</v>
      </c>
      <c r="N655" s="9">
        <v>44617</v>
      </c>
      <c r="O655" s="4">
        <v>3330</v>
      </c>
      <c r="P655" s="4">
        <v>3202.56</v>
      </c>
      <c r="Q655" s="4">
        <v>17.5</v>
      </c>
      <c r="R655" s="4" t="s">
        <v>10995</v>
      </c>
      <c r="S655" s="4" t="s">
        <v>279</v>
      </c>
      <c r="T655" s="4" t="str">
        <f>VLOOKUP(A655,'REPORTE'!$A$1:$AG$1961,19,0)</f>
        <v>Ama de Casa</v>
      </c>
      <c r="U655" s="4" t="str">
        <f>VLOOKUP(A655,'REPORTE'!$A$1:$AG$1961,20,0)</f>
        <v>Ama de Casa</v>
      </c>
      <c r="V655" s="4">
        <v>1000440</v>
      </c>
      <c r="W655" s="4" t="s">
        <v>11693</v>
      </c>
      <c r="X655" s="4" t="s">
        <v>11829</v>
      </c>
      <c r="Y655" s="4" t="s">
        <v>12072</v>
      </c>
      <c r="Z655" s="4" t="s">
        <v>11150</v>
      </c>
      <c r="AA655" s="4" t="s">
        <v>677</v>
      </c>
      <c r="AB655" s="4" t="str">
        <f>VLOOKUP(A655,'REPORTE'!$A$1:$AG$1961,5,0)</f>
        <v>ECUATORIANO(A) INDIGENA</v>
      </c>
      <c r="AC655" s="4" t="str">
        <f>VLOOKUP(A655,'REPORTE'!$A$1:$AG$1961,30,0)</f>
        <v>Primaria</v>
      </c>
      <c r="AD655" s="4" t="str">
        <f>VLOOKUP(A655,'REPORTE'!$A$1:$AG$1961,31,0)</f>
        <v>CHIMBORAZO</v>
      </c>
      <c r="AE655" s="4" t="str">
        <f>VLOOKUP(A655,'REPORTE'!$A$1:$AG$1961,32,0)</f>
        <v>RIOBAMBA</v>
      </c>
      <c r="AF655" s="4" t="str">
        <f>VLOOKUP(A655,'REPORTE'!$A$1:$AG$1961,33,0)</f>
        <v>YARUQUIES</v>
      </c>
      <c r="AG655" s="4" t="str">
        <f>VLOOKUP(AF655,PROVINCIAS!$F$1:$G$1171,2,0)</f>
        <v>URBANA</v>
      </c>
    </row>
    <row r="656" spans="1:33" customFormat="1" hidden="1" x14ac:dyDescent="0.45">
      <c r="A656" s="4">
        <v>1000638</v>
      </c>
      <c r="B656" s="4" t="s">
        <v>10187</v>
      </c>
      <c r="C656" s="7">
        <v>1715233159</v>
      </c>
      <c r="D656" s="8">
        <v>41</v>
      </c>
      <c r="E656" s="4" t="s">
        <v>36</v>
      </c>
      <c r="F656" s="4">
        <v>1002346</v>
      </c>
      <c r="G656" s="4">
        <v>30</v>
      </c>
      <c r="H656" s="4">
        <v>0</v>
      </c>
      <c r="I656" s="4" t="str">
        <f t="shared" si="10"/>
        <v>A1</v>
      </c>
      <c r="J656" s="4" t="s">
        <v>10468</v>
      </c>
      <c r="K656" s="4" t="s">
        <v>10469</v>
      </c>
      <c r="L656" s="9">
        <v>44534</v>
      </c>
      <c r="M656" s="9">
        <v>45468</v>
      </c>
      <c r="N656" s="10" t="s">
        <v>776</v>
      </c>
      <c r="O656" s="4">
        <v>10000</v>
      </c>
      <c r="P656" s="4">
        <v>9625.7199999999993</v>
      </c>
      <c r="Q656" s="4">
        <v>21.5</v>
      </c>
      <c r="R656" s="4" t="s">
        <v>10994</v>
      </c>
      <c r="S656" s="4" t="s">
        <v>11116</v>
      </c>
      <c r="T656" s="4" t="str">
        <f>VLOOKUP(A656,'REPORTE'!$A$1:$AG$1961,19,0)</f>
        <v>Empleado Privado</v>
      </c>
      <c r="U656" s="4" t="str">
        <f>VLOOKUP(A656,'REPORTE'!$A$1:$AG$1961,20,0)</f>
        <v>Empleado Privado</v>
      </c>
      <c r="V656" s="4">
        <v>1000709</v>
      </c>
      <c r="W656" s="4" t="s">
        <v>11687</v>
      </c>
      <c r="X656" s="4" t="s">
        <v>11865</v>
      </c>
      <c r="Y656" s="4" t="s">
        <v>12072</v>
      </c>
      <c r="Z656" s="4" t="s">
        <v>12404</v>
      </c>
      <c r="AA656" s="4" t="s">
        <v>677</v>
      </c>
      <c r="AB656" s="4" t="str">
        <f>VLOOKUP(A656,'REPORTE'!$A$1:$AG$1961,5,0)</f>
        <v>ECUATORIANO(A)</v>
      </c>
      <c r="AC656" s="4" t="str">
        <f>VLOOKUP(A656,'REPORTE'!$A$1:$AG$1961,30,0)</f>
        <v>Secundaria</v>
      </c>
      <c r="AD656" s="4" t="str">
        <f>VLOOKUP(A656,'REPORTE'!$A$1:$AG$1961,31,0)</f>
        <v>PICHINCHA</v>
      </c>
      <c r="AE656" s="4" t="str">
        <f>VLOOKUP(A656,'REPORTE'!$A$1:$AG$1961,32,0)</f>
        <v>QUITO</v>
      </c>
      <c r="AF656" s="4" t="str">
        <f>VLOOKUP(A656,'REPORTE'!$A$1:$AG$1961,33,0)</f>
        <v>COTOCOLLAO</v>
      </c>
      <c r="AG656" s="4" t="str">
        <f>VLOOKUP(AF656,PROVINCIAS!$F$1:$G$1171,2,0)</f>
        <v>URBANA</v>
      </c>
    </row>
    <row r="657" spans="1:33" customFormat="1" hidden="1" x14ac:dyDescent="0.45">
      <c r="A657" s="4">
        <v>1001420</v>
      </c>
      <c r="B657" s="4" t="s">
        <v>10188</v>
      </c>
      <c r="C657" s="7">
        <v>929002822</v>
      </c>
      <c r="D657" s="8">
        <v>29</v>
      </c>
      <c r="E657" s="4" t="s">
        <v>36</v>
      </c>
      <c r="F657" s="4">
        <v>1002344</v>
      </c>
      <c r="G657" s="4">
        <v>40</v>
      </c>
      <c r="H657" s="4">
        <v>4</v>
      </c>
      <c r="I657" s="4" t="str">
        <f t="shared" si="10"/>
        <v>A1</v>
      </c>
      <c r="J657" s="4" t="s">
        <v>10468</v>
      </c>
      <c r="K657" s="4" t="s">
        <v>10469</v>
      </c>
      <c r="L657" s="9">
        <v>44534</v>
      </c>
      <c r="M657" s="9">
        <v>45772</v>
      </c>
      <c r="N657" s="9">
        <v>44617</v>
      </c>
      <c r="O657" s="4">
        <v>2965</v>
      </c>
      <c r="P657" s="4">
        <v>2952.57</v>
      </c>
      <c r="Q657" s="4">
        <v>21.5</v>
      </c>
      <c r="R657" s="4" t="s">
        <v>10995</v>
      </c>
      <c r="S657" s="4" t="s">
        <v>348</v>
      </c>
      <c r="T657" s="4" t="str">
        <f>VLOOKUP(A657,'REPORTE'!$A$1:$AG$1961,19,0)</f>
        <v>Venta al por mayor de frutas, legumbres y hortalizas.</v>
      </c>
      <c r="U657" s="4" t="str">
        <f>VLOOKUP(A657,'REPORTE'!$A$1:$AG$1961,20,0)</f>
        <v>Venta al por mayor varios</v>
      </c>
      <c r="V657" s="4">
        <v>1001501</v>
      </c>
      <c r="W657" s="4" t="s">
        <v>11694</v>
      </c>
      <c r="X657" s="4" t="s">
        <v>11881</v>
      </c>
      <c r="Y657" s="4" t="s">
        <v>12072</v>
      </c>
      <c r="Z657" s="4" t="s">
        <v>11150</v>
      </c>
      <c r="AA657" s="4" t="s">
        <v>665</v>
      </c>
      <c r="AB657" s="4" t="str">
        <f>VLOOKUP(A657,'REPORTE'!$A$1:$AG$1961,5,0)</f>
        <v>ECUATORIANO(A) INDIGENA</v>
      </c>
      <c r="AC657" s="4" t="str">
        <f>VLOOKUP(A657,'REPORTE'!$A$1:$AG$1961,30,0)</f>
        <v>Secundaria</v>
      </c>
      <c r="AD657" s="4" t="str">
        <f>VLOOKUP(A657,'REPORTE'!$A$1:$AG$1961,31,0)</f>
        <v>BOLIVAR</v>
      </c>
      <c r="AE657" s="4" t="str">
        <f>VLOOKUP(A657,'REPORTE'!$A$1:$AG$1961,32,0)</f>
        <v>CHILLANES</v>
      </c>
      <c r="AF657" s="4" t="str">
        <f>VLOOKUP(A657,'REPORTE'!$A$1:$AG$1961,33,0)</f>
        <v>CHILLANES</v>
      </c>
      <c r="AG657" s="4" t="str">
        <f>VLOOKUP(AF657,PROVINCIAS!$F$1:$G$1171,2,0)</f>
        <v>URBANA</v>
      </c>
    </row>
    <row r="658" spans="1:33" customFormat="1" hidden="1" x14ac:dyDescent="0.45">
      <c r="A658" s="4">
        <v>1000502</v>
      </c>
      <c r="B658" s="4" t="s">
        <v>9719</v>
      </c>
      <c r="C658" s="7">
        <v>602359358</v>
      </c>
      <c r="D658" s="8">
        <v>55</v>
      </c>
      <c r="E658" s="4" t="s">
        <v>59</v>
      </c>
      <c r="F658" s="4">
        <v>1002347</v>
      </c>
      <c r="G658" s="4">
        <v>6</v>
      </c>
      <c r="H658" s="4">
        <v>0</v>
      </c>
      <c r="I658" s="4" t="str">
        <f t="shared" si="10"/>
        <v>A1</v>
      </c>
      <c r="J658" s="4" t="s">
        <v>10468</v>
      </c>
      <c r="K658" s="4" t="s">
        <v>10469</v>
      </c>
      <c r="L658" s="9">
        <v>44536</v>
      </c>
      <c r="M658" s="9">
        <v>44737</v>
      </c>
      <c r="N658" s="10" t="s">
        <v>776</v>
      </c>
      <c r="O658" s="4">
        <v>600</v>
      </c>
      <c r="P658" s="4">
        <v>415.61</v>
      </c>
      <c r="Q658" s="4">
        <v>23</v>
      </c>
      <c r="R658" s="4" t="s">
        <v>10994</v>
      </c>
      <c r="S658" s="4" t="s">
        <v>11060</v>
      </c>
      <c r="T658" s="4" t="str">
        <f>VLOOKUP(A658,'REPORTE'!$A$1:$AG$1961,19,0)</f>
        <v>Empleado Privado</v>
      </c>
      <c r="U658" s="4" t="str">
        <f>VLOOKUP(A658,'REPORTE'!$A$1:$AG$1961,20,0)</f>
        <v>Empleado Privado</v>
      </c>
      <c r="V658" s="4">
        <v>1000571</v>
      </c>
      <c r="W658" s="4" t="s">
        <v>11319</v>
      </c>
      <c r="X658" s="4" t="s">
        <v>11844</v>
      </c>
      <c r="Y658" s="4" t="s">
        <v>12072</v>
      </c>
      <c r="Z658" s="4" t="s">
        <v>12076</v>
      </c>
      <c r="AA658" s="4" t="s">
        <v>4384</v>
      </c>
      <c r="AB658" s="4" t="str">
        <f>VLOOKUP(A658,'REPORTE'!$A$1:$AG$1961,5,0)</f>
        <v>ECUATORIANO(A) INDIGENA</v>
      </c>
      <c r="AC658" s="4" t="str">
        <f>VLOOKUP(A658,'REPORTE'!$A$1:$AG$1961,30,0)</f>
        <v>Primaria</v>
      </c>
      <c r="AD658" s="4" t="str">
        <f>VLOOKUP(A658,'REPORTE'!$A$1:$AG$1961,31,0)</f>
        <v>CHIMBORAZO</v>
      </c>
      <c r="AE658" s="4" t="str">
        <f>VLOOKUP(A658,'REPORTE'!$A$1:$AG$1961,32,0)</f>
        <v>RIOBAMBA</v>
      </c>
      <c r="AF658" s="4" t="str">
        <f>VLOOKUP(A658,'REPORTE'!$A$1:$AG$1961,33,0)</f>
        <v>CACHA (CAB EN MACHANGARA)</v>
      </c>
      <c r="AG658" s="4" t="str">
        <f>VLOOKUP(AF658,PROVINCIAS!$F$1:$G$1171,2,0)</f>
        <v>RURAL</v>
      </c>
    </row>
    <row r="659" spans="1:33" customFormat="1" hidden="1" x14ac:dyDescent="0.45">
      <c r="A659" s="4">
        <v>1000230</v>
      </c>
      <c r="B659" s="4" t="s">
        <v>9722</v>
      </c>
      <c r="C659" s="7">
        <v>1714985940</v>
      </c>
      <c r="D659" s="8">
        <v>36</v>
      </c>
      <c r="E659" s="4" t="s">
        <v>59</v>
      </c>
      <c r="F659" s="4">
        <v>1002355</v>
      </c>
      <c r="G659" s="4">
        <v>1</v>
      </c>
      <c r="H659" s="4">
        <v>0</v>
      </c>
      <c r="I659" s="4" t="str">
        <f t="shared" si="10"/>
        <v>A1</v>
      </c>
      <c r="J659" s="4" t="s">
        <v>10468</v>
      </c>
      <c r="K659" s="4" t="s">
        <v>10469</v>
      </c>
      <c r="L659" s="9">
        <v>44537</v>
      </c>
      <c r="M659" s="9">
        <v>44645</v>
      </c>
      <c r="N659" s="10" t="s">
        <v>776</v>
      </c>
      <c r="O659" s="4">
        <v>160</v>
      </c>
      <c r="P659" s="4">
        <v>160</v>
      </c>
      <c r="Q659" s="4">
        <v>23</v>
      </c>
      <c r="R659" s="4" t="s">
        <v>10994</v>
      </c>
      <c r="S659" s="4" t="s">
        <v>279</v>
      </c>
      <c r="T659" s="4" t="str">
        <f>VLOOKUP(A659,'REPORTE'!$A$1:$AG$1961,19,0)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659" s="4" t="str">
        <f>VLOOKUP(A659,'REPORTE'!$A$1:$AG$1961,20,0)</f>
        <v>Transporte terrestre de pasajeros</v>
      </c>
      <c r="V659" s="4">
        <v>1000291</v>
      </c>
      <c r="W659" s="4" t="s">
        <v>11334</v>
      </c>
      <c r="X659" s="4" t="s">
        <v>11898</v>
      </c>
      <c r="Y659" s="4" t="s">
        <v>12072</v>
      </c>
      <c r="Z659" s="4" t="s">
        <v>11150</v>
      </c>
      <c r="AA659" s="4" t="s">
        <v>677</v>
      </c>
      <c r="AB659" s="4" t="str">
        <f>VLOOKUP(A659,'REPORTE'!$A$1:$AG$1961,5,0)</f>
        <v>ECUATORIANO(A) INDIGENA</v>
      </c>
      <c r="AC659" s="4" t="str">
        <f>VLOOKUP(A659,'REPORTE'!$A$1:$AG$1961,30,0)</f>
        <v>Primaria</v>
      </c>
      <c r="AD659" s="4" t="str">
        <f>VLOOKUP(A659,'REPORTE'!$A$1:$AG$1961,31,0)</f>
        <v>PICHINCHA</v>
      </c>
      <c r="AE659" s="4" t="str">
        <f>VLOOKUP(A659,'REPORTE'!$A$1:$AG$1961,32,0)</f>
        <v>QUITO</v>
      </c>
      <c r="AF659" s="4" t="str">
        <f>VLOOKUP(A659,'REPORTE'!$A$1:$AG$1961,33,0)</f>
        <v>COTOCOLLAO</v>
      </c>
      <c r="AG659" s="4" t="str">
        <f>VLOOKUP(AF659,PROVINCIAS!$F$1:$G$1171,2,0)</f>
        <v>URBANA</v>
      </c>
    </row>
    <row r="660" spans="1:33" customFormat="1" hidden="1" x14ac:dyDescent="0.45">
      <c r="A660" s="4">
        <v>1000495</v>
      </c>
      <c r="B660" s="4" t="s">
        <v>10189</v>
      </c>
      <c r="C660" s="7">
        <v>603203803</v>
      </c>
      <c r="D660" s="8">
        <v>45</v>
      </c>
      <c r="E660" s="4" t="s">
        <v>59</v>
      </c>
      <c r="F660" s="4">
        <v>1002348</v>
      </c>
      <c r="G660" s="4">
        <v>36</v>
      </c>
      <c r="H660" s="4">
        <v>0</v>
      </c>
      <c r="I660" s="4" t="str">
        <f t="shared" si="10"/>
        <v>A1</v>
      </c>
      <c r="J660" s="4" t="s">
        <v>10468</v>
      </c>
      <c r="K660" s="4" t="s">
        <v>10469</v>
      </c>
      <c r="L660" s="9">
        <v>44537</v>
      </c>
      <c r="M660" s="9">
        <v>45627</v>
      </c>
      <c r="N660" s="10" t="s">
        <v>776</v>
      </c>
      <c r="O660" s="4">
        <v>15000</v>
      </c>
      <c r="P660" s="4">
        <v>14337.86</v>
      </c>
      <c r="Q660" s="4">
        <v>18.989999999999998</v>
      </c>
      <c r="R660" s="4" t="s">
        <v>10994</v>
      </c>
      <c r="S660" s="4" t="s">
        <v>11060</v>
      </c>
      <c r="T660" s="4" t="str">
        <f>VLOOKUP(A660,'REPORTE'!$A$1:$AG$1961,19,0)</f>
        <v>Venta al por mayor de frutas, legumbres y hortalizas.</v>
      </c>
      <c r="U660" s="4" t="str">
        <f>VLOOKUP(A660,'REPORTE'!$A$1:$AG$1961,20,0)</f>
        <v>Venta al por mayor varios</v>
      </c>
      <c r="V660" s="4">
        <v>1000565</v>
      </c>
      <c r="W660" s="4" t="s">
        <v>11695</v>
      </c>
      <c r="X660" s="4" t="s">
        <v>11865</v>
      </c>
      <c r="Y660" s="4" t="s">
        <v>12072</v>
      </c>
      <c r="Z660" s="4" t="s">
        <v>12405</v>
      </c>
      <c r="AA660" s="4" t="s">
        <v>74</v>
      </c>
      <c r="AB660" s="4" t="str">
        <f>VLOOKUP(A660,'REPORTE'!$A$1:$AG$1961,5,0)</f>
        <v>ECUATORIANO(A)</v>
      </c>
      <c r="AC660" s="4" t="str">
        <f>VLOOKUP(A660,'REPORTE'!$A$1:$AG$1961,30,0)</f>
        <v>Primaria</v>
      </c>
      <c r="AD660" s="4" t="str">
        <f>VLOOKUP(A660,'REPORTE'!$A$1:$AG$1961,31,0)</f>
        <v>CHIMBORAZO</v>
      </c>
      <c r="AE660" s="4" t="str">
        <f>VLOOKUP(A660,'REPORTE'!$A$1:$AG$1961,32,0)</f>
        <v>COLTA</v>
      </c>
      <c r="AF660" s="4" t="str">
        <f>VLOOKUP(A660,'REPORTE'!$A$1:$AG$1961,33,0)</f>
        <v>CAJABAMBA</v>
      </c>
      <c r="AG660" s="4" t="str">
        <f>VLOOKUP(AF660,PROVINCIAS!$F$1:$G$1171,2,0)</f>
        <v>URBANA</v>
      </c>
    </row>
    <row r="661" spans="1:33" x14ac:dyDescent="0.45">
      <c r="A661" s="77">
        <v>1000635</v>
      </c>
      <c r="B661" s="77" t="s">
        <v>10190</v>
      </c>
      <c r="C661" s="78">
        <v>1708457286</v>
      </c>
      <c r="D661" s="79">
        <v>55</v>
      </c>
      <c r="E661" s="77" t="s">
        <v>59</v>
      </c>
      <c r="F661" s="77">
        <v>1002356</v>
      </c>
      <c r="G661" s="77">
        <v>24</v>
      </c>
      <c r="H661" s="77">
        <v>0</v>
      </c>
      <c r="I661" s="77" t="str">
        <f t="shared" si="10"/>
        <v>A1</v>
      </c>
      <c r="J661" s="77" t="s">
        <v>10466</v>
      </c>
      <c r="K661" s="77" t="s">
        <v>10467</v>
      </c>
      <c r="L661" s="80">
        <v>44537</v>
      </c>
      <c r="M661" s="80">
        <v>45285</v>
      </c>
      <c r="N661" s="81" t="s">
        <v>776</v>
      </c>
      <c r="O661" s="77">
        <v>6150</v>
      </c>
      <c r="P661" s="77">
        <v>5763.99</v>
      </c>
      <c r="Q661" s="77">
        <v>16</v>
      </c>
      <c r="R661" s="77" t="s">
        <v>10994</v>
      </c>
      <c r="S661" s="77" t="s">
        <v>11000</v>
      </c>
      <c r="T661" s="77" t="str">
        <f>VLOOKUP(A661,'REPORTE'!$A$1:$AG$1961,19,0)</f>
        <v>Servicios de autobuses escolares y autobuses para el transporte de empleados.</v>
      </c>
      <c r="U661" s="77" t="str">
        <f>VLOOKUP(A661,'REPORTE'!$A$1:$AG$1961,20,0)</f>
        <v>Servicios Varios</v>
      </c>
      <c r="V661" s="77">
        <v>1000706</v>
      </c>
      <c r="W661" s="77" t="s">
        <v>11696</v>
      </c>
      <c r="X661" s="77" t="s">
        <v>12013</v>
      </c>
      <c r="Y661" s="77" t="s">
        <v>12072</v>
      </c>
      <c r="Z661" s="77" t="s">
        <v>12406</v>
      </c>
      <c r="AA661" s="77" t="s">
        <v>665</v>
      </c>
      <c r="AB661" s="77" t="str">
        <f>VLOOKUP(A661,'REPORTE'!$A$1:$AG$1961,5,0)</f>
        <v>ECUATORIANO(A) INDIGENA</v>
      </c>
      <c r="AC661" s="77" t="str">
        <f>VLOOKUP(A661,'REPORTE'!$A$1:$AG$1961,30,0)</f>
        <v>Universitaria</v>
      </c>
      <c r="AD661" s="77" t="str">
        <f>VLOOKUP(A661,'REPORTE'!$A$1:$AG$1961,31,0)</f>
        <v>IMBABURA</v>
      </c>
      <c r="AE661" s="77" t="str">
        <f>VLOOKUP(A661,'REPORTE'!$A$1:$AG$1961,32,0)</f>
        <v>SAN MIGUEL DE URCUQUI</v>
      </c>
      <c r="AF661" s="77" t="str">
        <f>VLOOKUP(A661,'REPORTE'!$A$1:$AG$1961,33,0)</f>
        <v>PABLO ARENAS</v>
      </c>
      <c r="AG661" s="77" t="str">
        <f>VLOOKUP(AF661,PROVINCIAS!$F$1:$G$1171,2,0)</f>
        <v>RURAL</v>
      </c>
    </row>
    <row r="662" spans="1:33" customFormat="1" hidden="1" x14ac:dyDescent="0.45">
      <c r="A662" s="4">
        <v>1000780</v>
      </c>
      <c r="B662" s="4" t="s">
        <v>10191</v>
      </c>
      <c r="C662" s="7">
        <v>1716928153</v>
      </c>
      <c r="D662" s="8">
        <v>40</v>
      </c>
      <c r="E662" s="4" t="s">
        <v>59</v>
      </c>
      <c r="F662" s="4">
        <v>1002353</v>
      </c>
      <c r="G662" s="4">
        <v>12</v>
      </c>
      <c r="H662" s="4">
        <v>0</v>
      </c>
      <c r="I662" s="4" t="str">
        <f t="shared" si="10"/>
        <v>A1</v>
      </c>
      <c r="J662" s="4" t="s">
        <v>10468</v>
      </c>
      <c r="K662" s="4" t="s">
        <v>10469</v>
      </c>
      <c r="L662" s="9">
        <v>44537</v>
      </c>
      <c r="M662" s="9">
        <v>44915</v>
      </c>
      <c r="N662" s="10" t="s">
        <v>776</v>
      </c>
      <c r="O662" s="4">
        <v>2200</v>
      </c>
      <c r="P662" s="4">
        <v>1879.06</v>
      </c>
      <c r="Q662" s="4">
        <v>18.989999999999998</v>
      </c>
      <c r="R662" s="4" t="s">
        <v>10994</v>
      </c>
      <c r="S662" s="4" t="s">
        <v>244</v>
      </c>
      <c r="T662" s="4" t="str">
        <f>VLOOKUP(A662,'REPORTE'!$A$1:$AG$1961,19,0)</f>
        <v>Actividades auxiliares de las actividades de servicios financieros n.c.p., como: actividades de tramitación y liquidación de transacciones financieras, incluidas las transacciones con tarjetas de crédito.</v>
      </c>
      <c r="U662" s="4" t="str">
        <f>VLOOKUP(A662,'REPORTE'!$A$1:$AG$1961,20,0)</f>
        <v>Actividades de Servicios Financieros</v>
      </c>
      <c r="V662" s="4">
        <v>1000852</v>
      </c>
      <c r="W662" s="4" t="s">
        <v>11697</v>
      </c>
      <c r="X662" s="4" t="s">
        <v>11976</v>
      </c>
      <c r="Y662" s="4" t="s">
        <v>12072</v>
      </c>
      <c r="Z662" s="4" t="s">
        <v>12407</v>
      </c>
      <c r="AA662" s="4" t="s">
        <v>665</v>
      </c>
      <c r="AB662" s="4" t="str">
        <f>VLOOKUP(A662,'REPORTE'!$A$1:$AG$1961,5,0)</f>
        <v>ECUATORIANO(A) INDIGENA</v>
      </c>
      <c r="AC662" s="4" t="str">
        <f>VLOOKUP(A662,'REPORTE'!$A$1:$AG$1961,30,0)</f>
        <v>Primaria</v>
      </c>
      <c r="AD662" s="4" t="str">
        <f>VLOOKUP(A662,'REPORTE'!$A$1:$AG$1961,31,0)</f>
        <v>CHIMBORAZO</v>
      </c>
      <c r="AE662" s="4" t="str">
        <f>VLOOKUP(A662,'REPORTE'!$A$1:$AG$1961,32,0)</f>
        <v>RIOBAMBA</v>
      </c>
      <c r="AF662" s="4" t="str">
        <f>VLOOKUP(A662,'REPORTE'!$A$1:$AG$1961,33,0)</f>
        <v>CACHA (CAB EN MACHANGARA)</v>
      </c>
      <c r="AG662" s="4" t="str">
        <f>VLOOKUP(AF662,PROVINCIAS!$F$1:$G$1171,2,0)</f>
        <v>RURAL</v>
      </c>
    </row>
    <row r="663" spans="1:33" customFormat="1" hidden="1" x14ac:dyDescent="0.45">
      <c r="A663" s="4">
        <v>1001022</v>
      </c>
      <c r="B663" s="4" t="s">
        <v>10192</v>
      </c>
      <c r="C663" s="7">
        <v>602481525</v>
      </c>
      <c r="D663" s="8">
        <v>52</v>
      </c>
      <c r="E663" s="4" t="s">
        <v>59</v>
      </c>
      <c r="F663" s="4">
        <v>1002357</v>
      </c>
      <c r="G663" s="4">
        <v>18</v>
      </c>
      <c r="H663" s="4">
        <v>0</v>
      </c>
      <c r="I663" s="4" t="str">
        <f t="shared" si="10"/>
        <v>A1</v>
      </c>
      <c r="J663" s="4" t="s">
        <v>10468</v>
      </c>
      <c r="K663" s="4" t="s">
        <v>10469</v>
      </c>
      <c r="L663" s="9">
        <v>44537</v>
      </c>
      <c r="M663" s="9">
        <v>45102</v>
      </c>
      <c r="N663" s="10" t="s">
        <v>776</v>
      </c>
      <c r="O663" s="4">
        <v>1010</v>
      </c>
      <c r="P663" s="4">
        <v>927.31</v>
      </c>
      <c r="Q663" s="4">
        <v>23</v>
      </c>
      <c r="R663" s="4" t="s">
        <v>10994</v>
      </c>
      <c r="S663" s="4" t="s">
        <v>11060</v>
      </c>
      <c r="T663" s="4" t="str">
        <f>VLOOKUP(A663,'REPORTE'!$A$1:$AG$1961,19,0)</f>
        <v>Actividades de acuicultura en agua del mar o en tanques de agua salada: crí­a de peces incluido la cria de peces ornamentales marinos.</v>
      </c>
      <c r="U663" s="4" t="str">
        <f>VLOOKUP(A663,'REPORTE'!$A$1:$AG$1961,20,0)</f>
        <v>Actividades de acuicultura</v>
      </c>
      <c r="V663" s="4">
        <v>1001092</v>
      </c>
      <c r="W663" s="4" t="s">
        <v>11335</v>
      </c>
      <c r="X663" s="4" t="s">
        <v>11881</v>
      </c>
      <c r="Y663" s="4" t="s">
        <v>12072</v>
      </c>
      <c r="Z663" s="4" t="s">
        <v>12408</v>
      </c>
      <c r="AA663" s="4" t="s">
        <v>4384</v>
      </c>
      <c r="AB663" s="4" t="str">
        <f>VLOOKUP(A663,'REPORTE'!$A$1:$AG$1961,5,0)</f>
        <v>ECUATORIANO(A) INDIGENA</v>
      </c>
      <c r="AC663" s="4" t="str">
        <f>VLOOKUP(A663,'REPORTE'!$A$1:$AG$1961,30,0)</f>
        <v>Primaria</v>
      </c>
      <c r="AD663" s="4" t="str">
        <f>VLOOKUP(A663,'REPORTE'!$A$1:$AG$1961,31,0)</f>
        <v>CHIMBORAZO</v>
      </c>
      <c r="AE663" s="4" t="str">
        <f>VLOOKUP(A663,'REPORTE'!$A$1:$AG$1961,32,0)</f>
        <v>RIOBAMBA</v>
      </c>
      <c r="AF663" s="4" t="str">
        <f>VLOOKUP(A663,'REPORTE'!$A$1:$AG$1961,33,0)</f>
        <v>YARUQUIES</v>
      </c>
      <c r="AG663" s="4" t="str">
        <f>VLOOKUP(AF663,PROVINCIAS!$F$1:$G$1171,2,0)</f>
        <v>URBANA</v>
      </c>
    </row>
    <row r="664" spans="1:33" customFormat="1" hidden="1" x14ac:dyDescent="0.45">
      <c r="A664" s="4">
        <v>1001242</v>
      </c>
      <c r="B664" s="4" t="s">
        <v>10193</v>
      </c>
      <c r="C664" s="7">
        <v>201059417</v>
      </c>
      <c r="D664" s="8">
        <v>57</v>
      </c>
      <c r="E664" s="4" t="s">
        <v>36</v>
      </c>
      <c r="F664" s="4">
        <v>1002358</v>
      </c>
      <c r="G664" s="4">
        <v>12</v>
      </c>
      <c r="H664" s="4">
        <v>4</v>
      </c>
      <c r="I664" s="4" t="str">
        <f t="shared" si="10"/>
        <v>A1</v>
      </c>
      <c r="J664" s="4" t="s">
        <v>10468</v>
      </c>
      <c r="K664" s="4" t="s">
        <v>10469</v>
      </c>
      <c r="L664" s="9">
        <v>44537</v>
      </c>
      <c r="M664" s="9">
        <v>44920</v>
      </c>
      <c r="N664" s="9">
        <v>44617</v>
      </c>
      <c r="O664" s="4">
        <v>1200</v>
      </c>
      <c r="P664" s="4">
        <v>1069.46</v>
      </c>
      <c r="Q664" s="4">
        <v>23</v>
      </c>
      <c r="R664" s="4" t="s">
        <v>10995</v>
      </c>
      <c r="S664" s="4" t="s">
        <v>11105</v>
      </c>
      <c r="T664" s="4" t="str">
        <f>VLOOKUP(A664,'REPORTE'!$A$1:$AG$1961,19,0)</f>
        <v>Comercio al por mayor de productos de caucho incluye llantas</v>
      </c>
      <c r="U664" s="4" t="str">
        <f>VLOOKUP(A664,'REPORTE'!$A$1:$AG$1961,20,0)</f>
        <v>Activiades de carga y descarga, tratamiento de alimentos</v>
      </c>
      <c r="V664" s="4">
        <v>1001319</v>
      </c>
      <c r="W664" s="4" t="s">
        <v>11191</v>
      </c>
      <c r="X664" s="4" t="s">
        <v>11901</v>
      </c>
      <c r="Y664" s="4" t="s">
        <v>12072</v>
      </c>
      <c r="Z664" s="4" t="s">
        <v>12100</v>
      </c>
      <c r="AA664" s="4" t="s">
        <v>677</v>
      </c>
      <c r="AB664" s="4" t="str">
        <f>VLOOKUP(A664,'REPORTE'!$A$1:$AG$1961,5,0)</f>
        <v>ECUATORIANO(A)</v>
      </c>
      <c r="AC664" s="4" t="str">
        <f>VLOOKUP(A664,'REPORTE'!$A$1:$AG$1961,30,0)</f>
        <v>Primaria</v>
      </c>
      <c r="AD664" s="4" t="str">
        <f>VLOOKUP(A664,'REPORTE'!$A$1:$AG$1961,31,0)</f>
        <v>PICHINCHA</v>
      </c>
      <c r="AE664" s="4" t="str">
        <f>VLOOKUP(A664,'REPORTE'!$A$1:$AG$1961,32,0)</f>
        <v>QUITO</v>
      </c>
      <c r="AF664" s="4" t="str">
        <f>VLOOKUP(A664,'REPORTE'!$A$1:$AG$1961,33,0)</f>
        <v>COCHAPAMBA</v>
      </c>
      <c r="AG664" s="4" t="str">
        <f>VLOOKUP(AF664,PROVINCIAS!$F$1:$G$1171,2,0)</f>
        <v>RURAL</v>
      </c>
    </row>
    <row r="665" spans="1:33" customFormat="1" hidden="1" x14ac:dyDescent="0.45">
      <c r="A665" s="4">
        <v>1001378</v>
      </c>
      <c r="B665" s="4" t="s">
        <v>10194</v>
      </c>
      <c r="C665" s="7">
        <v>600891345</v>
      </c>
      <c r="D665" s="8">
        <v>80</v>
      </c>
      <c r="E665" s="4" t="s">
        <v>59</v>
      </c>
      <c r="F665" s="4">
        <v>1002349</v>
      </c>
      <c r="G665" s="4">
        <v>12</v>
      </c>
      <c r="H665" s="4">
        <v>0</v>
      </c>
      <c r="I665" s="4" t="str">
        <f t="shared" si="10"/>
        <v>A1</v>
      </c>
      <c r="J665" s="4" t="s">
        <v>10468</v>
      </c>
      <c r="K665" s="4" t="s">
        <v>10469</v>
      </c>
      <c r="L665" s="9">
        <v>44537</v>
      </c>
      <c r="M665" s="9">
        <v>44902</v>
      </c>
      <c r="N665" s="10" t="s">
        <v>776</v>
      </c>
      <c r="O665" s="4">
        <v>1000</v>
      </c>
      <c r="P665" s="4">
        <v>849.97</v>
      </c>
      <c r="Q665" s="4">
        <v>23</v>
      </c>
      <c r="R665" s="4" t="s">
        <v>10994</v>
      </c>
      <c r="S665" s="4" t="s">
        <v>11055</v>
      </c>
      <c r="T665" s="4" t="str">
        <f>VLOOKUP(A665,'REPORTE'!$A$1:$AG$1961,19,0)</f>
        <v>Venta al por menor de frutas, legumbres y hortalizas frescas o en conserva en establecimientos especializados.</v>
      </c>
      <c r="U665" s="4" t="str">
        <f>VLOOKUP(A665,'REPORTE'!$A$1:$AG$1961,20,0)</f>
        <v>Venta al por menor varios</v>
      </c>
      <c r="V665" s="4">
        <v>1001454</v>
      </c>
      <c r="W665" s="4" t="s">
        <v>11188</v>
      </c>
      <c r="X665" s="4" t="s">
        <v>12014</v>
      </c>
      <c r="Y665" s="4" t="s">
        <v>12072</v>
      </c>
      <c r="Z665" s="4" t="s">
        <v>12409</v>
      </c>
      <c r="AA665" s="4" t="s">
        <v>665</v>
      </c>
      <c r="AB665" s="4" t="str">
        <f>VLOOKUP(A665,'REPORTE'!$A$1:$AG$1961,5,0)</f>
        <v>ECUATORIANO(A) INDIGENA</v>
      </c>
      <c r="AC665" s="4" t="str">
        <f>VLOOKUP(A665,'REPORTE'!$A$1:$AG$1961,30,0)</f>
        <v>Primaria</v>
      </c>
      <c r="AD665" s="4" t="str">
        <f>VLOOKUP(A665,'REPORTE'!$A$1:$AG$1961,31,0)</f>
        <v>CHIMBORAZO</v>
      </c>
      <c r="AE665" s="4" t="str">
        <f>VLOOKUP(A665,'REPORTE'!$A$1:$AG$1961,32,0)</f>
        <v>RIOBAMBA</v>
      </c>
      <c r="AF665" s="4" t="str">
        <f>VLOOKUP(A665,'REPORTE'!$A$1:$AG$1961,33,0)</f>
        <v>YARUQUIES</v>
      </c>
      <c r="AG665" s="4" t="str">
        <f>VLOOKUP(AF665,PROVINCIAS!$F$1:$G$1171,2,0)</f>
        <v>URBANA</v>
      </c>
    </row>
    <row r="666" spans="1:33" customFormat="1" hidden="1" x14ac:dyDescent="0.45">
      <c r="A666" s="4">
        <v>1001398</v>
      </c>
      <c r="B666" s="4" t="s">
        <v>10195</v>
      </c>
      <c r="C666" s="7">
        <v>1754354213</v>
      </c>
      <c r="D666" s="8">
        <v>24</v>
      </c>
      <c r="E666" s="4" t="s">
        <v>36</v>
      </c>
      <c r="F666" s="4">
        <v>1002354</v>
      </c>
      <c r="G666" s="4">
        <v>1</v>
      </c>
      <c r="H666" s="4">
        <v>0</v>
      </c>
      <c r="I666" s="4" t="str">
        <f t="shared" si="10"/>
        <v>A1</v>
      </c>
      <c r="J666" s="4" t="s">
        <v>10468</v>
      </c>
      <c r="K666" s="4" t="s">
        <v>10469</v>
      </c>
      <c r="L666" s="9">
        <v>44537</v>
      </c>
      <c r="M666" s="9">
        <v>44645</v>
      </c>
      <c r="N666" s="10" t="s">
        <v>776</v>
      </c>
      <c r="O666" s="4">
        <v>3000</v>
      </c>
      <c r="P666" s="4">
        <v>3000</v>
      </c>
      <c r="Q666" s="4">
        <v>21.5</v>
      </c>
      <c r="R666" s="4" t="s">
        <v>10994</v>
      </c>
      <c r="S666" s="4" t="s">
        <v>348</v>
      </c>
      <c r="T666" s="4" t="str">
        <f>VLOOKUP(A666,'REPORTE'!$A$1:$AG$1961,19,0)</f>
        <v>Venta al por mayor de frutas, legumbres y hortalizas.</v>
      </c>
      <c r="U666" s="4" t="str">
        <f>VLOOKUP(A666,'REPORTE'!$A$1:$AG$1961,20,0)</f>
        <v>Venta al por mayor varios</v>
      </c>
      <c r="V666" s="4">
        <v>1001479</v>
      </c>
      <c r="W666" s="4" t="s">
        <v>11698</v>
      </c>
      <c r="X666" s="4" t="s">
        <v>12015</v>
      </c>
      <c r="Y666" s="4" t="s">
        <v>12072</v>
      </c>
      <c r="Z666" s="4" t="s">
        <v>12410</v>
      </c>
      <c r="AA666" s="4" t="s">
        <v>677</v>
      </c>
      <c r="AB666" s="4" t="str">
        <f>VLOOKUP(A666,'REPORTE'!$A$1:$AG$1961,5,0)</f>
        <v>ECUATORIANO(A)</v>
      </c>
      <c r="AC666" s="4" t="str">
        <f>VLOOKUP(A666,'REPORTE'!$A$1:$AG$1961,30,0)</f>
        <v>Primaria</v>
      </c>
      <c r="AD666" s="4" t="str">
        <f>VLOOKUP(A666,'REPORTE'!$A$1:$AG$1961,31,0)</f>
        <v>PICHINCHA</v>
      </c>
      <c r="AE666" s="4" t="str">
        <f>VLOOKUP(A666,'REPORTE'!$A$1:$AG$1961,32,0)</f>
        <v>QUITO</v>
      </c>
      <c r="AF666" s="4" t="str">
        <f>VLOOKUP(A666,'REPORTE'!$A$1:$AG$1961,33,0)</f>
        <v>POMASQUI</v>
      </c>
      <c r="AG666" s="4" t="str">
        <f>VLOOKUP(AF666,PROVINCIAS!$F$1:$G$1171,2,0)</f>
        <v>RURAL</v>
      </c>
    </row>
    <row r="667" spans="1:33" customFormat="1" hidden="1" x14ac:dyDescent="0.45">
      <c r="A667" s="4">
        <v>1001642</v>
      </c>
      <c r="B667" s="4" t="s">
        <v>10196</v>
      </c>
      <c r="C667" s="7">
        <v>1722640628</v>
      </c>
      <c r="D667" s="8">
        <v>29</v>
      </c>
      <c r="E667" s="4" t="s">
        <v>59</v>
      </c>
      <c r="F667" s="4">
        <v>1002352</v>
      </c>
      <c r="G667" s="4">
        <v>12</v>
      </c>
      <c r="H667" s="4">
        <v>0</v>
      </c>
      <c r="I667" s="4" t="str">
        <f t="shared" si="10"/>
        <v>A1</v>
      </c>
      <c r="J667" s="4" t="s">
        <v>10468</v>
      </c>
      <c r="K667" s="4" t="s">
        <v>10469</v>
      </c>
      <c r="L667" s="9">
        <v>44537</v>
      </c>
      <c r="M667" s="9">
        <v>44920</v>
      </c>
      <c r="N667" s="10" t="s">
        <v>776</v>
      </c>
      <c r="O667" s="4">
        <v>1000</v>
      </c>
      <c r="P667" s="4">
        <v>861.8</v>
      </c>
      <c r="Q667" s="4">
        <v>23</v>
      </c>
      <c r="R667" s="4" t="s">
        <v>10994</v>
      </c>
      <c r="S667" s="4" t="s">
        <v>11102</v>
      </c>
      <c r="T667" s="4" t="str">
        <f>VLOOKUP(A667,'REPORTE'!$A$1:$AG$1961,19,0)</f>
        <v>Actividades de confección a la medida de prendas de vestir (costureras, sastres).</v>
      </c>
      <c r="U667" s="4" t="str">
        <f>VLOOKUP(A667,'REPORTE'!$A$1:$AG$1961,20,0)</f>
        <v>Actividades de confección a la medida de prendas de vestir (costureras, sastres).</v>
      </c>
      <c r="V667" s="4">
        <v>1001746</v>
      </c>
      <c r="W667" s="4" t="s">
        <v>11185</v>
      </c>
      <c r="X667" s="4" t="s">
        <v>11844</v>
      </c>
      <c r="Y667" s="4" t="s">
        <v>12072</v>
      </c>
      <c r="Z667" s="4" t="s">
        <v>12411</v>
      </c>
      <c r="AA667" s="4" t="s">
        <v>665</v>
      </c>
      <c r="AB667" s="4" t="str">
        <f>VLOOKUP(A667,'REPORTE'!$A$1:$AG$1961,5,0)</f>
        <v>ECUATORIANO(A)</v>
      </c>
      <c r="AC667" s="4" t="str">
        <f>VLOOKUP(A667,'REPORTE'!$A$1:$AG$1961,30,0)</f>
        <v>Secundaria</v>
      </c>
      <c r="AD667" s="4" t="str">
        <f>VLOOKUP(A667,'REPORTE'!$A$1:$AG$1961,31,0)</f>
        <v>PICHINCHA</v>
      </c>
      <c r="AE667" s="4" t="str">
        <f>VLOOKUP(A667,'REPORTE'!$A$1:$AG$1961,32,0)</f>
        <v>QUITO</v>
      </c>
      <c r="AF667" s="4" t="str">
        <f>VLOOKUP(A667,'REPORTE'!$A$1:$AG$1961,33,0)</f>
        <v>LA LIBERTAD</v>
      </c>
      <c r="AG667" s="4" t="str">
        <f>VLOOKUP(AF667,PROVINCIAS!$F$1:$G$1171,2,0)</f>
        <v>RURAL</v>
      </c>
    </row>
    <row r="668" spans="1:33" customFormat="1" hidden="1" x14ac:dyDescent="0.45">
      <c r="A668" s="4">
        <v>1001684</v>
      </c>
      <c r="B668" s="4" t="s">
        <v>10197</v>
      </c>
      <c r="C668" s="7">
        <v>1714242748</v>
      </c>
      <c r="D668" s="8">
        <v>44</v>
      </c>
      <c r="E668" s="4" t="s">
        <v>36</v>
      </c>
      <c r="F668" s="4">
        <v>1002351</v>
      </c>
      <c r="G668" s="4">
        <v>24</v>
      </c>
      <c r="H668" s="4">
        <v>0</v>
      </c>
      <c r="I668" s="4" t="str">
        <f t="shared" si="10"/>
        <v>A1</v>
      </c>
      <c r="J668" s="4" t="s">
        <v>10468</v>
      </c>
      <c r="K668" s="4" t="s">
        <v>10469</v>
      </c>
      <c r="L668" s="9">
        <v>44537</v>
      </c>
      <c r="M668" s="9">
        <v>45285</v>
      </c>
      <c r="N668" s="10" t="s">
        <v>776</v>
      </c>
      <c r="O668" s="4">
        <v>4400</v>
      </c>
      <c r="P668" s="4">
        <v>4132.1400000000003</v>
      </c>
      <c r="Q668" s="4">
        <v>17.5</v>
      </c>
      <c r="R668" s="4" t="s">
        <v>10994</v>
      </c>
      <c r="S668" s="4" t="s">
        <v>11068</v>
      </c>
      <c r="T668" s="4" t="str">
        <f>VLOOKUP(A668,'REPORTE'!$A$1:$AG$1961,19,0)</f>
        <v>Fabricación de alimentos perecibles a base de frutas, legumbres y hortalizas como: ensaladas empaquetadas, hortalizas peladas y cortadas, tofu (cuajada de soya).</v>
      </c>
      <c r="U668" s="4" t="str">
        <f>VLOOKUP(A668,'REPORTE'!$A$1:$AG$1961,20,0)</f>
        <v>Fabricación de máquinaria y equipos</v>
      </c>
      <c r="V668" s="4">
        <v>1001787</v>
      </c>
      <c r="W668" s="4" t="s">
        <v>11699</v>
      </c>
      <c r="X668" s="4" t="s">
        <v>12016</v>
      </c>
      <c r="Y668" s="4" t="s">
        <v>12072</v>
      </c>
      <c r="Z668" s="4" t="s">
        <v>12412</v>
      </c>
      <c r="AA668" s="4" t="s">
        <v>665</v>
      </c>
      <c r="AB668" s="4" t="str">
        <f>VLOOKUP(A668,'REPORTE'!$A$1:$AG$1961,5,0)</f>
        <v>ECUATORIANO(A)</v>
      </c>
      <c r="AC668" s="4" t="str">
        <f>VLOOKUP(A668,'REPORTE'!$A$1:$AG$1961,30,0)</f>
        <v>Secundaria</v>
      </c>
      <c r="AD668" s="4" t="str">
        <f>VLOOKUP(A668,'REPORTE'!$A$1:$AG$1961,31,0)</f>
        <v>COTOPAXI</v>
      </c>
      <c r="AE668" s="4" t="str">
        <f>VLOOKUP(A668,'REPORTE'!$A$1:$AG$1961,32,0)</f>
        <v>LATACUNGA</v>
      </c>
      <c r="AF668" s="4" t="str">
        <f>VLOOKUP(A668,'REPORTE'!$A$1:$AG$1961,33,0)</f>
        <v>ELOY ALFARO (SAN FELIPE)</v>
      </c>
      <c r="AG668" s="4" t="str">
        <f>VLOOKUP(AF668,PROVINCIAS!$F$1:$G$1171,2,0)</f>
        <v>URBANA</v>
      </c>
    </row>
    <row r="669" spans="1:33" customFormat="1" hidden="1" x14ac:dyDescent="0.45">
      <c r="A669" s="4">
        <v>1000453</v>
      </c>
      <c r="B669" s="4" t="s">
        <v>9648</v>
      </c>
      <c r="C669" s="7">
        <v>604169177</v>
      </c>
      <c r="D669" s="8">
        <v>39</v>
      </c>
      <c r="E669" s="4" t="s">
        <v>36</v>
      </c>
      <c r="F669" s="4">
        <v>1002367</v>
      </c>
      <c r="G669" s="4">
        <v>1</v>
      </c>
      <c r="H669" s="4">
        <v>0</v>
      </c>
      <c r="I669" s="4" t="str">
        <f t="shared" si="10"/>
        <v>A1</v>
      </c>
      <c r="J669" s="4" t="s">
        <v>10468</v>
      </c>
      <c r="K669" s="4" t="s">
        <v>10469</v>
      </c>
      <c r="L669" s="9">
        <v>44538</v>
      </c>
      <c r="M669" s="9">
        <v>44645</v>
      </c>
      <c r="N669" s="10" t="s">
        <v>776</v>
      </c>
      <c r="O669" s="4">
        <v>765</v>
      </c>
      <c r="P669" s="4">
        <v>765</v>
      </c>
      <c r="Q669" s="4">
        <v>23</v>
      </c>
      <c r="R669" s="4" t="s">
        <v>10994</v>
      </c>
      <c r="S669" s="4" t="s">
        <v>11014</v>
      </c>
      <c r="T669" s="4" t="str">
        <f>VLOOKUP(A669,'REPORTE'!$A$1:$AG$1961,19,0)</f>
        <v>Conservación de frutas, pulpa de frutas, legumbres y hortalizas mediante el congelado, secado, deshidratado, inmersión en aceite o vinagre, enlatado, etcétera.</v>
      </c>
      <c r="U669" s="4" t="str">
        <f>VLOOKUP(A669,'REPORTE'!$A$1:$AG$1961,20,0)</f>
        <v>Activiades de carga y descarga, tratamiento de alimentos</v>
      </c>
      <c r="V669" s="4">
        <v>1000521</v>
      </c>
      <c r="W669" s="4" t="s">
        <v>11150</v>
      </c>
      <c r="X669" s="4" t="s">
        <v>11867</v>
      </c>
      <c r="Y669" s="4" t="s">
        <v>12072</v>
      </c>
      <c r="Z669" s="4" t="s">
        <v>12088</v>
      </c>
      <c r="AA669" s="4" t="s">
        <v>677</v>
      </c>
      <c r="AB669" s="4" t="str">
        <f>VLOOKUP(A669,'REPORTE'!$A$1:$AG$1961,5,0)</f>
        <v>ECUATORIANO(A) INDIGENA</v>
      </c>
      <c r="AC669" s="4" t="str">
        <f>VLOOKUP(A669,'REPORTE'!$A$1:$AG$1961,30,0)</f>
        <v>Primaria</v>
      </c>
      <c r="AD669" s="4" t="str">
        <f>VLOOKUP(A669,'REPORTE'!$A$1:$AG$1961,31,0)</f>
        <v>CHIMBORAZO</v>
      </c>
      <c r="AE669" s="4" t="str">
        <f>VLOOKUP(A669,'REPORTE'!$A$1:$AG$1961,32,0)</f>
        <v>RIOBAMBA</v>
      </c>
      <c r="AF669" s="4" t="str">
        <f>VLOOKUP(A669,'REPORTE'!$A$1:$AG$1961,33,0)</f>
        <v>CACHA (CAB EN MACHANGARA)</v>
      </c>
      <c r="AG669" s="4" t="str">
        <f>VLOOKUP(AF669,PROVINCIAS!$F$1:$G$1171,2,0)</f>
        <v>RURAL</v>
      </c>
    </row>
    <row r="670" spans="1:33" customFormat="1" hidden="1" x14ac:dyDescent="0.45">
      <c r="A670" s="4">
        <v>1000557</v>
      </c>
      <c r="B670" s="4" t="s">
        <v>10198</v>
      </c>
      <c r="C670" s="7">
        <v>1710042597</v>
      </c>
      <c r="D670" s="8">
        <v>54</v>
      </c>
      <c r="E670" s="4" t="s">
        <v>59</v>
      </c>
      <c r="F670" s="4">
        <v>1002364</v>
      </c>
      <c r="G670" s="4">
        <v>18</v>
      </c>
      <c r="H670" s="4">
        <v>4</v>
      </c>
      <c r="I670" s="4" t="str">
        <f t="shared" si="10"/>
        <v>A1</v>
      </c>
      <c r="J670" s="4" t="s">
        <v>10468</v>
      </c>
      <c r="K670" s="4" t="s">
        <v>10469</v>
      </c>
      <c r="L670" s="9">
        <v>44538</v>
      </c>
      <c r="M670" s="9">
        <v>45102</v>
      </c>
      <c r="N670" s="9">
        <v>44617</v>
      </c>
      <c r="O670" s="4">
        <v>2000</v>
      </c>
      <c r="P670" s="4">
        <v>1929.01</v>
      </c>
      <c r="Q670" s="4">
        <v>23</v>
      </c>
      <c r="R670" s="4" t="s">
        <v>10995</v>
      </c>
      <c r="S670" s="4" t="s">
        <v>11003</v>
      </c>
      <c r="T670" s="4" t="str">
        <f>VLOOKUP(A670,'REPORTE'!$A$1:$AG$1961,19,0)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U670" s="4" t="str">
        <f>VLOOKUP(A670,'REPORTE'!$A$1:$AG$1961,20,0)</f>
        <v>Actividades de almacenamiento y depósito para todo tipo de productos</v>
      </c>
      <c r="V670" s="4">
        <v>1000628</v>
      </c>
      <c r="W670" s="4" t="s">
        <v>11169</v>
      </c>
      <c r="X670" s="4" t="s">
        <v>12017</v>
      </c>
      <c r="Y670" s="4" t="s">
        <v>12072</v>
      </c>
      <c r="Z670" s="4" t="s">
        <v>12093</v>
      </c>
      <c r="AA670" s="4" t="s">
        <v>4384</v>
      </c>
      <c r="AB670" s="4" t="str">
        <f>VLOOKUP(A670,'REPORTE'!$A$1:$AG$1961,5,0)</f>
        <v>ECUATORIANO(A)</v>
      </c>
      <c r="AC670" s="4" t="str">
        <f>VLOOKUP(A670,'REPORTE'!$A$1:$AG$1961,30,0)</f>
        <v>Universitaria</v>
      </c>
      <c r="AD670" s="4" t="str">
        <f>VLOOKUP(A670,'REPORTE'!$A$1:$AG$1961,31,0)</f>
        <v>CHIMBORAZO</v>
      </c>
      <c r="AE670" s="4" t="str">
        <f>VLOOKUP(A670,'REPORTE'!$A$1:$AG$1961,32,0)</f>
        <v>RIOBAMBA</v>
      </c>
      <c r="AF670" s="4" t="str">
        <f>VLOOKUP(A670,'REPORTE'!$A$1:$AG$1961,33,0)</f>
        <v>MALDONADO</v>
      </c>
      <c r="AG670" s="4" t="str">
        <f>VLOOKUP(AF670,PROVINCIAS!$F$1:$G$1171,2,0)</f>
        <v>RURAL</v>
      </c>
    </row>
    <row r="671" spans="1:33" customFormat="1" hidden="1" x14ac:dyDescent="0.45">
      <c r="A671" s="4">
        <v>1000842</v>
      </c>
      <c r="B671" s="4" t="s">
        <v>9729</v>
      </c>
      <c r="C671" s="7">
        <v>502944689</v>
      </c>
      <c r="D671" s="8">
        <v>37</v>
      </c>
      <c r="E671" s="4" t="s">
        <v>59</v>
      </c>
      <c r="F671" s="4">
        <v>1002360</v>
      </c>
      <c r="G671" s="4">
        <v>1</v>
      </c>
      <c r="H671" s="4">
        <v>0</v>
      </c>
      <c r="I671" s="4" t="str">
        <f t="shared" si="10"/>
        <v>A1</v>
      </c>
      <c r="J671" s="4" t="s">
        <v>10468</v>
      </c>
      <c r="K671" s="4" t="s">
        <v>10469</v>
      </c>
      <c r="L671" s="9">
        <v>44538</v>
      </c>
      <c r="M671" s="9">
        <v>44645</v>
      </c>
      <c r="N671" s="10" t="s">
        <v>776</v>
      </c>
      <c r="O671" s="4">
        <v>1100</v>
      </c>
      <c r="P671" s="4">
        <v>1100</v>
      </c>
      <c r="Q671" s="4">
        <v>23</v>
      </c>
      <c r="R671" s="4" t="s">
        <v>10994</v>
      </c>
      <c r="S671" s="4" t="s">
        <v>348</v>
      </c>
      <c r="T671" s="4" t="str">
        <f>VLOOKUP(A671,'REPORTE'!$A$1:$AG$1961,19,0)</f>
        <v>Venta al por menor de frutas, legumbres y hortalizas frescas o en conserva en establecimientos especializados.</v>
      </c>
      <c r="U671" s="4" t="str">
        <f>VLOOKUP(A671,'REPORTE'!$A$1:$AG$1961,20,0)</f>
        <v>Venta al por menor varios</v>
      </c>
      <c r="V671" s="4">
        <v>1000912</v>
      </c>
      <c r="W671" s="4" t="s">
        <v>11336</v>
      </c>
      <c r="X671" s="4" t="s">
        <v>11899</v>
      </c>
      <c r="Y671" s="4" t="s">
        <v>12072</v>
      </c>
      <c r="Z671" s="4" t="s">
        <v>12076</v>
      </c>
      <c r="AA671" s="4" t="s">
        <v>665</v>
      </c>
      <c r="AB671" s="4" t="str">
        <f>VLOOKUP(A671,'REPORTE'!$A$1:$AG$1961,5,0)</f>
        <v>ECUATORIANO(A) INDIGENA</v>
      </c>
      <c r="AC671" s="4" t="str">
        <f>VLOOKUP(A671,'REPORTE'!$A$1:$AG$1961,30,0)</f>
        <v>Secundaria</v>
      </c>
      <c r="AD671" s="4" t="str">
        <f>VLOOKUP(A671,'REPORTE'!$A$1:$AG$1961,31,0)</f>
        <v>COTOPAXI</v>
      </c>
      <c r="AE671" s="4" t="str">
        <f>VLOOKUP(A671,'REPORTE'!$A$1:$AG$1961,32,0)</f>
        <v>LATACUNGA</v>
      </c>
      <c r="AF671" s="4" t="str">
        <f>VLOOKUP(A671,'REPORTE'!$A$1:$AG$1961,33,0)</f>
        <v>ELOY ALFARO (SAN FELIPE)</v>
      </c>
      <c r="AG671" s="4" t="str">
        <f>VLOOKUP(AF671,PROVINCIAS!$F$1:$G$1171,2,0)</f>
        <v>URBANA</v>
      </c>
    </row>
    <row r="672" spans="1:33" customFormat="1" hidden="1" x14ac:dyDescent="0.45">
      <c r="A672" s="4">
        <v>1001192</v>
      </c>
      <c r="B672" s="4" t="s">
        <v>10199</v>
      </c>
      <c r="C672" s="7">
        <v>1715922843</v>
      </c>
      <c r="D672" s="8">
        <v>30</v>
      </c>
      <c r="E672" s="4" t="s">
        <v>36</v>
      </c>
      <c r="F672" s="4">
        <v>1002362</v>
      </c>
      <c r="G672" s="4">
        <v>12</v>
      </c>
      <c r="H672" s="4">
        <v>4</v>
      </c>
      <c r="I672" s="4" t="str">
        <f t="shared" si="10"/>
        <v>A1</v>
      </c>
      <c r="J672" s="4" t="s">
        <v>10468</v>
      </c>
      <c r="K672" s="4" t="s">
        <v>10469</v>
      </c>
      <c r="L672" s="9">
        <v>44538</v>
      </c>
      <c r="M672" s="9">
        <v>44920</v>
      </c>
      <c r="N672" s="9">
        <v>44617</v>
      </c>
      <c r="O672" s="4">
        <v>700</v>
      </c>
      <c r="P672" s="4">
        <v>655.75</v>
      </c>
      <c r="Q672" s="4">
        <v>23</v>
      </c>
      <c r="R672" s="4" t="s">
        <v>10995</v>
      </c>
      <c r="S672" s="4" t="s">
        <v>5141</v>
      </c>
      <c r="T672" s="4" t="str">
        <f>VLOOKUP(A672,'REPORTE'!$A$1:$AG$1961,19,0)</f>
        <v>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v>
      </c>
      <c r="U672" s="4" t="str">
        <f>VLOOKUP(A672,'REPORTE'!$A$1:$AG$1961,20,0)</f>
        <v>Venta al por menor varios</v>
      </c>
      <c r="V672" s="4">
        <v>1001271</v>
      </c>
      <c r="W672" s="4" t="s">
        <v>11337</v>
      </c>
      <c r="X672" s="4" t="s">
        <v>11859</v>
      </c>
      <c r="Y672" s="4" t="s">
        <v>12072</v>
      </c>
      <c r="Z672" s="4" t="s">
        <v>12102</v>
      </c>
      <c r="AA672" s="4" t="s">
        <v>677</v>
      </c>
      <c r="AB672" s="4" t="str">
        <f>VLOOKUP(A672,'REPORTE'!$A$1:$AG$1961,5,0)</f>
        <v>ECUATORIANO(A)</v>
      </c>
      <c r="AC672" s="4" t="str">
        <f>VLOOKUP(A672,'REPORTE'!$A$1:$AG$1961,30,0)</f>
        <v>Secundaria</v>
      </c>
      <c r="AD672" s="4" t="str">
        <f>VLOOKUP(A672,'REPORTE'!$A$1:$AG$1961,31,0)</f>
        <v>PICHINCHA</v>
      </c>
      <c r="AE672" s="4" t="str">
        <f>VLOOKUP(A672,'REPORTE'!$A$1:$AG$1961,32,0)</f>
        <v>QUITO</v>
      </c>
      <c r="AF672" s="4" t="str">
        <f>VLOOKUP(A672,'REPORTE'!$A$1:$AG$1961,33,0)</f>
        <v>COTOCOLLAO</v>
      </c>
      <c r="AG672" s="4" t="str">
        <f>VLOOKUP(AF672,PROVINCIAS!$F$1:$G$1171,2,0)</f>
        <v>URBANA</v>
      </c>
    </row>
    <row r="673" spans="1:33" customFormat="1" hidden="1" x14ac:dyDescent="0.45">
      <c r="A673" s="4">
        <v>1001196</v>
      </c>
      <c r="B673" s="4" t="s">
        <v>10200</v>
      </c>
      <c r="C673" s="7">
        <v>1715511810</v>
      </c>
      <c r="D673" s="8">
        <v>41</v>
      </c>
      <c r="E673" s="4" t="s">
        <v>59</v>
      </c>
      <c r="F673" s="4">
        <v>1002361</v>
      </c>
      <c r="G673" s="4">
        <v>12</v>
      </c>
      <c r="H673" s="4">
        <v>0</v>
      </c>
      <c r="I673" s="4" t="str">
        <f t="shared" si="10"/>
        <v>A1</v>
      </c>
      <c r="J673" s="4" t="s">
        <v>10468</v>
      </c>
      <c r="K673" s="4" t="s">
        <v>10469</v>
      </c>
      <c r="L673" s="9">
        <v>44538</v>
      </c>
      <c r="M673" s="9">
        <v>44920</v>
      </c>
      <c r="N673" s="10" t="s">
        <v>776</v>
      </c>
      <c r="O673" s="4">
        <v>550</v>
      </c>
      <c r="P673" s="4">
        <v>473.55</v>
      </c>
      <c r="Q673" s="4">
        <v>23</v>
      </c>
      <c r="R673" s="4" t="s">
        <v>10994</v>
      </c>
      <c r="S673" s="4" t="s">
        <v>11106</v>
      </c>
      <c r="T673" s="4" t="str">
        <f>VLOOKUP(A673,'REPORTE'!$A$1:$AG$1961,19,0)</f>
        <v>Servicios de taxis.</v>
      </c>
      <c r="U673" s="4" t="str">
        <f>VLOOKUP(A673,'REPORTE'!$A$1:$AG$1961,20,0)</f>
        <v>Servicios Varios</v>
      </c>
      <c r="V673" s="4">
        <v>1001275</v>
      </c>
      <c r="W673" s="4" t="s">
        <v>11338</v>
      </c>
      <c r="X673" s="4" t="s">
        <v>11836</v>
      </c>
      <c r="Y673" s="4" t="s">
        <v>12072</v>
      </c>
      <c r="Z673" s="4" t="s">
        <v>12413</v>
      </c>
      <c r="AA673" s="4" t="s">
        <v>677</v>
      </c>
      <c r="AB673" s="4" t="str">
        <f>VLOOKUP(A673,'REPORTE'!$A$1:$AG$1961,5,0)</f>
        <v>ECUATORIANO(A)</v>
      </c>
      <c r="AC673" s="4" t="str">
        <f>VLOOKUP(A673,'REPORTE'!$A$1:$AG$1961,30,0)</f>
        <v>Primaria</v>
      </c>
      <c r="AD673" s="4" t="str">
        <f>VLOOKUP(A673,'REPORTE'!$A$1:$AG$1961,31,0)</f>
        <v>PICHINCHA</v>
      </c>
      <c r="AE673" s="4" t="str">
        <f>VLOOKUP(A673,'REPORTE'!$A$1:$AG$1961,32,0)</f>
        <v>QUITO</v>
      </c>
      <c r="AF673" s="4" t="str">
        <f>VLOOKUP(A673,'REPORTE'!$A$1:$AG$1961,33,0)</f>
        <v>GUAMANI</v>
      </c>
      <c r="AG673" s="4" t="str">
        <f>VLOOKUP(AF673,PROVINCIAS!$F$1:$G$1171,2,0)</f>
        <v>URBANA</v>
      </c>
    </row>
    <row r="674" spans="1:33" customFormat="1" hidden="1" x14ac:dyDescent="0.45">
      <c r="A674" s="4">
        <v>1001595</v>
      </c>
      <c r="B674" s="4" t="s">
        <v>10201</v>
      </c>
      <c r="C674" s="7">
        <v>1724258189</v>
      </c>
      <c r="D674" s="8">
        <v>23</v>
      </c>
      <c r="E674" s="4" t="s">
        <v>59</v>
      </c>
      <c r="F674" s="4">
        <v>1002370</v>
      </c>
      <c r="G674" s="4">
        <v>12</v>
      </c>
      <c r="H674" s="4">
        <v>0</v>
      </c>
      <c r="I674" s="4" t="str">
        <f t="shared" si="10"/>
        <v>A1</v>
      </c>
      <c r="J674" s="4" t="s">
        <v>10468</v>
      </c>
      <c r="K674" s="4" t="s">
        <v>10469</v>
      </c>
      <c r="L674" s="9">
        <v>44538</v>
      </c>
      <c r="M674" s="9">
        <v>44905</v>
      </c>
      <c r="N674" s="10" t="s">
        <v>776</v>
      </c>
      <c r="O674" s="4">
        <v>1000</v>
      </c>
      <c r="P674" s="4">
        <v>851.25</v>
      </c>
      <c r="Q674" s="4">
        <v>23</v>
      </c>
      <c r="R674" s="4" t="s">
        <v>10994</v>
      </c>
      <c r="S674" s="4" t="s">
        <v>11039</v>
      </c>
      <c r="T674" s="4" t="str">
        <f>VLOOKUP(A674,'REPORTE'!$A$1:$AG$1961,19,0)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674" s="4" t="str">
        <f>VLOOKUP(A674,'REPORTE'!$A$1:$AG$1961,20,0)</f>
        <v>Actividades Turísticas</v>
      </c>
      <c r="V674" s="4">
        <v>1001698</v>
      </c>
      <c r="W674" s="4" t="s">
        <v>11185</v>
      </c>
      <c r="X674" s="4" t="s">
        <v>12018</v>
      </c>
      <c r="Y674" s="4" t="s">
        <v>12072</v>
      </c>
      <c r="Z674" s="4" t="s">
        <v>12414</v>
      </c>
      <c r="AA674" s="4" t="s">
        <v>677</v>
      </c>
      <c r="AB674" s="4" t="str">
        <f>VLOOKUP(A674,'REPORTE'!$A$1:$AG$1961,5,0)</f>
        <v>ECUATORIANO(A)</v>
      </c>
      <c r="AC674" s="4" t="str">
        <f>VLOOKUP(A674,'REPORTE'!$A$1:$AG$1961,30,0)</f>
        <v>Primaria</v>
      </c>
      <c r="AD674" s="4" t="str">
        <f>VLOOKUP(A674,'REPORTE'!$A$1:$AG$1961,31,0)</f>
        <v>PICHINCHA</v>
      </c>
      <c r="AE674" s="4" t="str">
        <f>VLOOKUP(A674,'REPORTE'!$A$1:$AG$1961,32,0)</f>
        <v>QUITO</v>
      </c>
      <c r="AF674" s="4" t="str">
        <f>VLOOKUP(A674,'REPORTE'!$A$1:$AG$1961,33,0)</f>
        <v>COTOCOLLAO</v>
      </c>
      <c r="AG674" s="4" t="str">
        <f>VLOOKUP(AF674,PROVINCIAS!$F$1:$G$1171,2,0)</f>
        <v>URBANA</v>
      </c>
    </row>
    <row r="675" spans="1:33" customFormat="1" hidden="1" x14ac:dyDescent="0.45">
      <c r="A675" s="4">
        <v>1001704</v>
      </c>
      <c r="B675" s="4" t="s">
        <v>10202</v>
      </c>
      <c r="C675" s="7">
        <v>1717175663</v>
      </c>
      <c r="D675" s="8">
        <v>34</v>
      </c>
      <c r="E675" s="4" t="s">
        <v>59</v>
      </c>
      <c r="F675" s="4">
        <v>1002366</v>
      </c>
      <c r="G675" s="4">
        <v>12</v>
      </c>
      <c r="H675" s="4">
        <v>4</v>
      </c>
      <c r="I675" s="4" t="str">
        <f t="shared" si="10"/>
        <v>A1</v>
      </c>
      <c r="J675" s="4" t="s">
        <v>10468</v>
      </c>
      <c r="K675" s="4" t="s">
        <v>10469</v>
      </c>
      <c r="L675" s="9">
        <v>44538</v>
      </c>
      <c r="M675" s="9">
        <v>44920</v>
      </c>
      <c r="N675" s="9">
        <v>44617</v>
      </c>
      <c r="O675" s="4">
        <v>7900</v>
      </c>
      <c r="P675" s="4">
        <v>7372.16</v>
      </c>
      <c r="Q675" s="4">
        <v>18.989999999999998</v>
      </c>
      <c r="R675" s="4" t="s">
        <v>10995</v>
      </c>
      <c r="S675" s="4" t="s">
        <v>11492</v>
      </c>
      <c r="T675" s="4" t="str">
        <f>VLOOKUP(A675,'REPORTE'!$A$1:$AG$1961,19,0)</f>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v>
      </c>
      <c r="U675" s="4" t="str">
        <f>VLOOKUP(A675,'REPORTE'!$A$1:$AG$1961,20,0)</f>
        <v>Actividades de otorgamiento y fromación</v>
      </c>
      <c r="V675" s="4">
        <v>1001806</v>
      </c>
      <c r="W675" s="4" t="s">
        <v>11700</v>
      </c>
      <c r="X675" s="4" t="s">
        <v>12019</v>
      </c>
      <c r="Y675" s="4" t="s">
        <v>12072</v>
      </c>
      <c r="Z675" s="4" t="s">
        <v>12415</v>
      </c>
      <c r="AA675" s="4" t="s">
        <v>677</v>
      </c>
      <c r="AB675" s="4" t="str">
        <f>VLOOKUP(A675,'REPORTE'!$A$1:$AG$1961,5,0)</f>
        <v>ECUATORIANO(A)</v>
      </c>
      <c r="AC675" s="4" t="str">
        <f>VLOOKUP(A675,'REPORTE'!$A$1:$AG$1961,30,0)</f>
        <v>Primaria</v>
      </c>
      <c r="AD675" s="4" t="str">
        <f>VLOOKUP(A675,'REPORTE'!$A$1:$AG$1961,31,0)</f>
        <v>PICHINCHA</v>
      </c>
      <c r="AE675" s="4" t="str">
        <f>VLOOKUP(A675,'REPORTE'!$A$1:$AG$1961,32,0)</f>
        <v>QUITO</v>
      </c>
      <c r="AF675" s="4" t="str">
        <f>VLOOKUP(A675,'REPORTE'!$A$1:$AG$1961,33,0)</f>
        <v>CONOCOTO</v>
      </c>
      <c r="AG675" s="4" t="str">
        <f>VLOOKUP(AF675,PROVINCIAS!$F$1:$G$1171,2,0)</f>
        <v>RURAL</v>
      </c>
    </row>
    <row r="676" spans="1:33" customFormat="1" hidden="1" x14ac:dyDescent="0.45">
      <c r="A676" s="4">
        <v>1001230</v>
      </c>
      <c r="B676" s="4" t="s">
        <v>10203</v>
      </c>
      <c r="C676" s="7">
        <v>2100677737</v>
      </c>
      <c r="D676" s="8">
        <v>26</v>
      </c>
      <c r="E676" s="4" t="s">
        <v>36</v>
      </c>
      <c r="F676" s="4">
        <v>1002371</v>
      </c>
      <c r="G676" s="4">
        <v>6</v>
      </c>
      <c r="H676" s="4">
        <v>0</v>
      </c>
      <c r="I676" s="4" t="str">
        <f t="shared" si="10"/>
        <v>A1</v>
      </c>
      <c r="J676" s="4" t="s">
        <v>10468</v>
      </c>
      <c r="K676" s="4" t="s">
        <v>10469</v>
      </c>
      <c r="L676" s="9">
        <v>44539</v>
      </c>
      <c r="M676" s="9">
        <v>44717</v>
      </c>
      <c r="N676" s="10" t="s">
        <v>776</v>
      </c>
      <c r="O676" s="4">
        <v>300</v>
      </c>
      <c r="P676" s="4">
        <v>203.27</v>
      </c>
      <c r="Q676" s="4">
        <v>23</v>
      </c>
      <c r="R676" s="4" t="s">
        <v>10994</v>
      </c>
      <c r="S676" s="4" t="s">
        <v>11107</v>
      </c>
      <c r="T676" s="4" t="str">
        <f>VLOOKUP(A676,'REPORTE'!$A$1:$AG$1961,19,0)</f>
        <v>Venta al por menor de productos de panaderí­a, confiterí­a y reposterí­a en establecimientos especializados.</v>
      </c>
      <c r="U676" s="4" t="str">
        <f>VLOOKUP(A676,'REPORTE'!$A$1:$AG$1961,20,0)</f>
        <v>Venta al por menor varios</v>
      </c>
      <c r="V676" s="4">
        <v>1001307</v>
      </c>
      <c r="W676" s="4" t="s">
        <v>11324</v>
      </c>
      <c r="X676" s="4" t="s">
        <v>11870</v>
      </c>
      <c r="Y676" s="4" t="s">
        <v>12072</v>
      </c>
      <c r="Z676" s="4" t="s">
        <v>12416</v>
      </c>
      <c r="AA676" s="4" t="s">
        <v>665</v>
      </c>
      <c r="AB676" s="4" t="str">
        <f>VLOOKUP(A676,'REPORTE'!$A$1:$AG$1961,5,0)</f>
        <v>ECUATORIANO(A)</v>
      </c>
      <c r="AC676" s="4" t="str">
        <f>VLOOKUP(A676,'REPORTE'!$A$1:$AG$1961,30,0)</f>
        <v>Formación Técnica (Intermedia)</v>
      </c>
      <c r="AD676" s="4" t="str">
        <f>VLOOKUP(A676,'REPORTE'!$A$1:$AG$1961,31,0)</f>
        <v>PICHINCHA</v>
      </c>
      <c r="AE676" s="4" t="str">
        <f>VLOOKUP(A676,'REPORTE'!$A$1:$AG$1961,32,0)</f>
        <v>QUITO</v>
      </c>
      <c r="AF676" s="4" t="str">
        <f>VLOOKUP(A676,'REPORTE'!$A$1:$AG$1961,33,0)</f>
        <v>IÑAQUITO</v>
      </c>
      <c r="AG676" s="4" t="str">
        <f>VLOOKUP(AF676,PROVINCIAS!$F$1:$G$1171,2,0)</f>
        <v>URBANA</v>
      </c>
    </row>
    <row r="677" spans="1:33" customFormat="1" hidden="1" x14ac:dyDescent="0.45">
      <c r="A677" s="4">
        <v>1000942</v>
      </c>
      <c r="B677" s="4" t="s">
        <v>9679</v>
      </c>
      <c r="C677" s="7">
        <v>1721472049</v>
      </c>
      <c r="D677" s="8">
        <v>34</v>
      </c>
      <c r="E677" s="4" t="s">
        <v>59</v>
      </c>
      <c r="F677" s="4">
        <v>1002374</v>
      </c>
      <c r="G677" s="4">
        <v>1</v>
      </c>
      <c r="H677" s="4">
        <v>0</v>
      </c>
      <c r="I677" s="4" t="str">
        <f t="shared" si="10"/>
        <v>A1</v>
      </c>
      <c r="J677" s="4" t="s">
        <v>10468</v>
      </c>
      <c r="K677" s="4" t="s">
        <v>10469</v>
      </c>
      <c r="L677" s="9">
        <v>44540</v>
      </c>
      <c r="M677" s="9">
        <v>44640</v>
      </c>
      <c r="N677" s="10" t="s">
        <v>776</v>
      </c>
      <c r="O677" s="4">
        <v>3100</v>
      </c>
      <c r="P677" s="4">
        <v>3100</v>
      </c>
      <c r="Q677" s="4">
        <v>21.5</v>
      </c>
      <c r="R677" s="4" t="s">
        <v>10994</v>
      </c>
      <c r="S677" s="4" t="s">
        <v>348</v>
      </c>
      <c r="T677" s="4" t="str">
        <f>VLOOKUP(A677,'REPORTE'!$A$1:$AG$1961,19,0)</f>
        <v>Servicios de taxis.</v>
      </c>
      <c r="U677" s="4" t="str">
        <f>VLOOKUP(A677,'REPORTE'!$A$1:$AG$1961,20,0)</f>
        <v>Servicios Varios</v>
      </c>
      <c r="V677" s="4">
        <v>1001010</v>
      </c>
      <c r="W677" s="4" t="s">
        <v>11701</v>
      </c>
      <c r="X677" s="4" t="s">
        <v>11885</v>
      </c>
      <c r="Y677" s="4" t="s">
        <v>12072</v>
      </c>
      <c r="Z677" s="4" t="s">
        <v>12099</v>
      </c>
      <c r="AA677" s="4" t="s">
        <v>665</v>
      </c>
      <c r="AB677" s="4" t="str">
        <f>VLOOKUP(A677,'REPORTE'!$A$1:$AG$1961,5,0)</f>
        <v>ECUATORIANO(A)</v>
      </c>
      <c r="AC677" s="4" t="str">
        <f>VLOOKUP(A677,'REPORTE'!$A$1:$AG$1961,30,0)</f>
        <v>Ninguna</v>
      </c>
      <c r="AD677" s="4" t="str">
        <f>VLOOKUP(A677,'REPORTE'!$A$1:$AG$1961,31,0)</f>
        <v>CHIMBORAZO</v>
      </c>
      <c r="AE677" s="4" t="str">
        <f>VLOOKUP(A677,'REPORTE'!$A$1:$AG$1961,32,0)</f>
        <v>RIOBAMBA</v>
      </c>
      <c r="AF677" s="4" t="str">
        <f>VLOOKUP(A677,'REPORTE'!$A$1:$AG$1961,33,0)</f>
        <v>CACHA (CAB EN MACHANGARA)</v>
      </c>
      <c r="AG677" s="4" t="str">
        <f>VLOOKUP(AF677,PROVINCIAS!$F$1:$G$1171,2,0)</f>
        <v>RURAL</v>
      </c>
    </row>
    <row r="678" spans="1:33" customFormat="1" hidden="1" x14ac:dyDescent="0.45">
      <c r="A678" s="4">
        <v>1001666</v>
      </c>
      <c r="B678" s="4" t="s">
        <v>10204</v>
      </c>
      <c r="C678" s="7">
        <v>1717345225</v>
      </c>
      <c r="D678" s="8">
        <v>40</v>
      </c>
      <c r="E678" s="4" t="s">
        <v>36</v>
      </c>
      <c r="F678" s="4">
        <v>1002373</v>
      </c>
      <c r="G678" s="4">
        <v>24</v>
      </c>
      <c r="H678" s="4">
        <v>0</v>
      </c>
      <c r="I678" s="4" t="str">
        <f t="shared" si="10"/>
        <v>A1</v>
      </c>
      <c r="J678" s="4" t="s">
        <v>10468</v>
      </c>
      <c r="K678" s="4" t="s">
        <v>10469</v>
      </c>
      <c r="L678" s="9">
        <v>44540</v>
      </c>
      <c r="M678" s="9">
        <v>45270</v>
      </c>
      <c r="N678" s="10" t="s">
        <v>776</v>
      </c>
      <c r="O678" s="4">
        <v>2000</v>
      </c>
      <c r="P678" s="4">
        <v>1868.62</v>
      </c>
      <c r="Q678" s="4">
        <v>23</v>
      </c>
      <c r="R678" s="4" t="s">
        <v>10994</v>
      </c>
      <c r="S678" s="4" t="s">
        <v>620</v>
      </c>
      <c r="T678" s="4" t="str">
        <f>VLOOKUP(A678,'REPORTE'!$A$1:$AG$1961,19,0)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678" s="4" t="str">
        <f>VLOOKUP(A678,'REPORTE'!$A$1:$AG$1961,20,0)</f>
        <v>Actividades Turísticas</v>
      </c>
      <c r="V678" s="4">
        <v>1001767</v>
      </c>
      <c r="W678" s="4" t="s">
        <v>11194</v>
      </c>
      <c r="X678" s="4" t="s">
        <v>11877</v>
      </c>
      <c r="Y678" s="4" t="s">
        <v>12072</v>
      </c>
      <c r="Z678" s="4" t="s">
        <v>12417</v>
      </c>
      <c r="AA678" s="4" t="s">
        <v>677</v>
      </c>
      <c r="AB678" s="4" t="str">
        <f>VLOOKUP(A678,'REPORTE'!$A$1:$AG$1961,5,0)</f>
        <v>ECUATORIANO(A)</v>
      </c>
      <c r="AC678" s="4" t="str">
        <f>VLOOKUP(A678,'REPORTE'!$A$1:$AG$1961,30,0)</f>
        <v>Secundaria</v>
      </c>
      <c r="AD678" s="4" t="str">
        <f>VLOOKUP(A678,'REPORTE'!$A$1:$AG$1961,31,0)</f>
        <v>AZUAY</v>
      </c>
      <c r="AE678" s="4" t="str">
        <f>VLOOKUP(A678,'REPORTE'!$A$1:$AG$1961,32,0)</f>
        <v>GIRON</v>
      </c>
      <c r="AF678" s="4" t="str">
        <f>VLOOKUP(A678,'REPORTE'!$A$1:$AG$1961,33,0)</f>
        <v>GIRON</v>
      </c>
      <c r="AG678" s="4" t="str">
        <f>VLOOKUP(AF678,PROVINCIAS!$F$1:$G$1171,2,0)</f>
        <v>URBANA</v>
      </c>
    </row>
    <row r="679" spans="1:33" customFormat="1" hidden="1" x14ac:dyDescent="0.45">
      <c r="A679" s="4">
        <v>1001705</v>
      </c>
      <c r="B679" s="4" t="s">
        <v>10205</v>
      </c>
      <c r="C679" s="7">
        <v>1723629265</v>
      </c>
      <c r="D679" s="8">
        <v>33</v>
      </c>
      <c r="E679" s="4" t="s">
        <v>36</v>
      </c>
      <c r="F679" s="4">
        <v>1002372</v>
      </c>
      <c r="G679" s="4">
        <v>24</v>
      </c>
      <c r="H679" s="4">
        <v>4</v>
      </c>
      <c r="I679" s="4" t="str">
        <f t="shared" si="10"/>
        <v>A1</v>
      </c>
      <c r="J679" s="4" t="s">
        <v>10468</v>
      </c>
      <c r="K679" s="4" t="s">
        <v>10469</v>
      </c>
      <c r="L679" s="9">
        <v>44540</v>
      </c>
      <c r="M679" s="9">
        <v>45285</v>
      </c>
      <c r="N679" s="9">
        <v>44617</v>
      </c>
      <c r="O679" s="4">
        <v>5000</v>
      </c>
      <c r="P679" s="4">
        <v>4860.17</v>
      </c>
      <c r="Q679" s="4">
        <v>17.5</v>
      </c>
      <c r="R679" s="4" t="s">
        <v>10995</v>
      </c>
      <c r="S679" s="4" t="s">
        <v>11493</v>
      </c>
      <c r="T679" s="4" t="str">
        <f>VLOOKUP(A679,'REPORTE'!$A$1:$AG$1961,19,0)</f>
        <v>Venta al por menor de productos farmacéuticos en establecimientos especializados.</v>
      </c>
      <c r="U679" s="4" t="str">
        <f>VLOOKUP(A679,'REPORTE'!$A$1:$AG$1961,20,0)</f>
        <v>Venta al por menor varios</v>
      </c>
      <c r="V679" s="4">
        <v>1001807</v>
      </c>
      <c r="W679" s="4" t="s">
        <v>11550</v>
      </c>
      <c r="X679" s="4" t="s">
        <v>11895</v>
      </c>
      <c r="Y679" s="4" t="s">
        <v>12072</v>
      </c>
      <c r="Z679" s="4" t="s">
        <v>12095</v>
      </c>
      <c r="AA679" s="4" t="s">
        <v>677</v>
      </c>
      <c r="AB679" s="4" t="str">
        <f>VLOOKUP(A679,'REPORTE'!$A$1:$AG$1961,5,0)</f>
        <v>ECUATORIANO(A)</v>
      </c>
      <c r="AC679" s="4" t="str">
        <f>VLOOKUP(A679,'REPORTE'!$A$1:$AG$1961,30,0)</f>
        <v>Ninguna</v>
      </c>
      <c r="AD679" s="4" t="str">
        <f>VLOOKUP(A679,'REPORTE'!$A$1:$AG$1961,31,0)</f>
        <v>PICHINCHA</v>
      </c>
      <c r="AE679" s="4" t="str">
        <f>VLOOKUP(A679,'REPORTE'!$A$1:$AG$1961,32,0)</f>
        <v>QUITO</v>
      </c>
      <c r="AF679" s="4" t="str">
        <f>VLOOKUP(A679,'REPORTE'!$A$1:$AG$1961,33,0)</f>
        <v>CHILLOGALLO</v>
      </c>
      <c r="AG679" s="4" t="str">
        <f>VLOOKUP(AF679,PROVINCIAS!$F$1:$G$1171,2,0)</f>
        <v>URBANA</v>
      </c>
    </row>
    <row r="680" spans="1:33" customFormat="1" hidden="1" x14ac:dyDescent="0.45">
      <c r="A680" s="4">
        <v>1001593</v>
      </c>
      <c r="B680" s="4" t="s">
        <v>10206</v>
      </c>
      <c r="C680" s="7">
        <v>1801278209</v>
      </c>
      <c r="D680" s="8">
        <v>76</v>
      </c>
      <c r="E680" s="4" t="s">
        <v>36</v>
      </c>
      <c r="F680" s="4">
        <v>1002368</v>
      </c>
      <c r="G680" s="4">
        <v>24</v>
      </c>
      <c r="H680" s="4">
        <v>0</v>
      </c>
      <c r="I680" s="4" t="str">
        <f t="shared" si="10"/>
        <v>A1</v>
      </c>
      <c r="J680" s="4" t="s">
        <v>10468</v>
      </c>
      <c r="K680" s="4" t="s">
        <v>10469</v>
      </c>
      <c r="L680" s="9">
        <v>44541</v>
      </c>
      <c r="M680" s="9">
        <v>45285</v>
      </c>
      <c r="N680" s="10" t="s">
        <v>776</v>
      </c>
      <c r="O680" s="4">
        <v>15000</v>
      </c>
      <c r="P680" s="4">
        <v>14082.53</v>
      </c>
      <c r="Q680" s="4">
        <v>18.989999999999998</v>
      </c>
      <c r="R680" s="4" t="s">
        <v>10994</v>
      </c>
      <c r="S680" s="4" t="s">
        <v>11013</v>
      </c>
      <c r="T680" s="4" t="str">
        <f>VLOOKUP(A680,'REPORTE'!$A$1:$AG$1961,19,0)</f>
        <v>Venta al por menor de frutas, legumbres y hortalizas frescas o en conserva en establecimientos especializados.</v>
      </c>
      <c r="U680" s="4" t="str">
        <f>VLOOKUP(A680,'REPORTE'!$A$1:$AG$1961,20,0)</f>
        <v>Venta al por menor varios</v>
      </c>
      <c r="V680" s="4">
        <v>1001696</v>
      </c>
      <c r="W680" s="4" t="s">
        <v>11702</v>
      </c>
      <c r="X680" s="4" t="s">
        <v>11873</v>
      </c>
      <c r="Y680" s="4" t="s">
        <v>12072</v>
      </c>
      <c r="Z680" s="4" t="s">
        <v>12418</v>
      </c>
      <c r="AA680" s="4" t="s">
        <v>4384</v>
      </c>
      <c r="AB680" s="4" t="str">
        <f>VLOOKUP(A680,'REPORTE'!$A$1:$AG$1961,5,0)</f>
        <v>ECUATORIANO(A)</v>
      </c>
      <c r="AC680" s="4" t="str">
        <f>VLOOKUP(A680,'REPORTE'!$A$1:$AG$1961,30,0)</f>
        <v>Secundaria</v>
      </c>
      <c r="AD680" s="4" t="str">
        <f>VLOOKUP(A680,'REPORTE'!$A$1:$AG$1961,31,0)</f>
        <v>TUNGURAHUA</v>
      </c>
      <c r="AE680" s="4" t="str">
        <f>VLOOKUP(A680,'REPORTE'!$A$1:$AG$1961,32,0)</f>
        <v>SAN PEDRO DE PELILEO</v>
      </c>
      <c r="AF680" s="4" t="str">
        <f>VLOOKUP(A680,'REPORTE'!$A$1:$AG$1961,33,0)</f>
        <v>PELILEO</v>
      </c>
      <c r="AG680" s="4" t="str">
        <f>VLOOKUP(AF680,PROVINCIAS!$F$1:$G$1171,2,0)</f>
        <v>URBANA</v>
      </c>
    </row>
    <row r="681" spans="1:33" customFormat="1" hidden="1" x14ac:dyDescent="0.45">
      <c r="A681" s="4">
        <v>1000237</v>
      </c>
      <c r="B681" s="4" t="s">
        <v>10207</v>
      </c>
      <c r="C681" s="7">
        <v>1723889984</v>
      </c>
      <c r="D681" s="8">
        <v>38</v>
      </c>
      <c r="E681" s="4" t="s">
        <v>36</v>
      </c>
      <c r="F681" s="4">
        <v>1002387</v>
      </c>
      <c r="G681" s="4">
        <v>18</v>
      </c>
      <c r="H681" s="4">
        <v>35</v>
      </c>
      <c r="I681" s="4" t="str">
        <f t="shared" si="10"/>
        <v>A3</v>
      </c>
      <c r="J681" s="4" t="s">
        <v>10468</v>
      </c>
      <c r="K681" s="4" t="s">
        <v>10469</v>
      </c>
      <c r="L681" s="9">
        <v>44543</v>
      </c>
      <c r="M681" s="9">
        <v>45102</v>
      </c>
      <c r="N681" s="9">
        <v>44586</v>
      </c>
      <c r="O681" s="4">
        <v>1600</v>
      </c>
      <c r="P681" s="4">
        <v>1593.53</v>
      </c>
      <c r="Q681" s="4">
        <v>23</v>
      </c>
      <c r="R681" s="4" t="s">
        <v>10995</v>
      </c>
      <c r="S681" s="4" t="s">
        <v>279</v>
      </c>
      <c r="T681" s="4" t="str">
        <f>VLOOKUP(A681,'REPORTE'!$A$1:$AG$1961,19,0)</f>
        <v>Venta al por mayor de frutas, legumbres y hortalizas.</v>
      </c>
      <c r="U681" s="4" t="str">
        <f>VLOOKUP(A681,'REPORTE'!$A$1:$AG$1961,20,0)</f>
        <v>Venta al por mayor varios</v>
      </c>
      <c r="V681" s="4">
        <v>1000299</v>
      </c>
      <c r="W681" s="4" t="s">
        <v>11308</v>
      </c>
      <c r="X681" s="4" t="s">
        <v>12013</v>
      </c>
      <c r="Y681" s="4" t="s">
        <v>12072</v>
      </c>
      <c r="Z681" s="4" t="s">
        <v>12078</v>
      </c>
      <c r="AA681" s="4" t="s">
        <v>677</v>
      </c>
      <c r="AB681" s="4" t="str">
        <f>VLOOKUP(A681,'REPORTE'!$A$1:$AG$1961,5,0)</f>
        <v>ECUATORIANO(A) INDIGENA</v>
      </c>
      <c r="AC681" s="4" t="str">
        <f>VLOOKUP(A681,'REPORTE'!$A$1:$AG$1961,30,0)</f>
        <v>Primaria</v>
      </c>
      <c r="AD681" s="4" t="str">
        <f>VLOOKUP(A681,'REPORTE'!$A$1:$AG$1961,31,0)</f>
        <v>PICHINCHA</v>
      </c>
      <c r="AE681" s="4" t="str">
        <f>VLOOKUP(A681,'REPORTE'!$A$1:$AG$1961,32,0)</f>
        <v>QUITO</v>
      </c>
      <c r="AF681" s="4" t="str">
        <f>VLOOKUP(A681,'REPORTE'!$A$1:$AG$1961,33,0)</f>
        <v>COTOCOLLAO</v>
      </c>
      <c r="AG681" s="4" t="str">
        <f>VLOOKUP(AF681,PROVINCIAS!$F$1:$G$1171,2,0)</f>
        <v>URBANA</v>
      </c>
    </row>
    <row r="682" spans="1:33" customFormat="1" hidden="1" x14ac:dyDescent="0.45">
      <c r="A682" s="4">
        <v>1000320</v>
      </c>
      <c r="B682" s="4" t="s">
        <v>10208</v>
      </c>
      <c r="C682" s="7">
        <v>601442536</v>
      </c>
      <c r="D682" s="8">
        <v>61</v>
      </c>
      <c r="E682" s="4" t="s">
        <v>36</v>
      </c>
      <c r="F682" s="4">
        <v>1002386</v>
      </c>
      <c r="G682" s="4">
        <v>18</v>
      </c>
      <c r="H682" s="4">
        <v>0</v>
      </c>
      <c r="I682" s="4" t="str">
        <f t="shared" si="10"/>
        <v>A1</v>
      </c>
      <c r="J682" s="4" t="s">
        <v>10468</v>
      </c>
      <c r="K682" s="4" t="s">
        <v>10469</v>
      </c>
      <c r="L682" s="9">
        <v>44543</v>
      </c>
      <c r="M682" s="9">
        <v>45102</v>
      </c>
      <c r="N682" s="10" t="s">
        <v>776</v>
      </c>
      <c r="O682" s="4">
        <v>3000</v>
      </c>
      <c r="P682" s="4">
        <v>2724.78</v>
      </c>
      <c r="Q682" s="4">
        <v>17.5</v>
      </c>
      <c r="R682" s="4" t="s">
        <v>10994</v>
      </c>
      <c r="S682" s="4" t="s">
        <v>11025</v>
      </c>
      <c r="T682" s="4" t="str">
        <f>VLOOKUP(A682,'REPORTE'!$A$1:$AG$1961,19,0)</f>
        <v>Venta al por menor de frutas, legumbres y hortalizas frescas o en conserva en establecimientos especializados.</v>
      </c>
      <c r="U682" s="4" t="str">
        <f>VLOOKUP(A682,'REPORTE'!$A$1:$AG$1961,20,0)</f>
        <v>Venta al por menor varios</v>
      </c>
      <c r="V682" s="4">
        <v>1000381</v>
      </c>
      <c r="W682" s="4" t="s">
        <v>11530</v>
      </c>
      <c r="X682" s="4" t="s">
        <v>12016</v>
      </c>
      <c r="Y682" s="4" t="s">
        <v>12072</v>
      </c>
      <c r="Z682" s="4" t="s">
        <v>12419</v>
      </c>
      <c r="AA682" s="4" t="s">
        <v>665</v>
      </c>
      <c r="AB682" s="4" t="str">
        <f>VLOOKUP(A682,'REPORTE'!$A$1:$AG$1961,5,0)</f>
        <v>ECUATORIANO(A) INDIGENA</v>
      </c>
      <c r="AC682" s="4" t="str">
        <f>VLOOKUP(A682,'REPORTE'!$A$1:$AG$1961,30,0)</f>
        <v>Primaria</v>
      </c>
      <c r="AD682" s="4" t="str">
        <f>VLOOKUP(A682,'REPORTE'!$A$1:$AG$1961,31,0)</f>
        <v>PICHINCHA</v>
      </c>
      <c r="AE682" s="4" t="str">
        <f>VLOOKUP(A682,'REPORTE'!$A$1:$AG$1961,32,0)</f>
        <v>QUITO</v>
      </c>
      <c r="AF682" s="4" t="str">
        <f>VLOOKUP(A682,'REPORTE'!$A$1:$AG$1961,33,0)</f>
        <v>COTOCOLLAO</v>
      </c>
      <c r="AG682" s="4" t="str">
        <f>VLOOKUP(AF682,PROVINCIAS!$F$1:$G$1171,2,0)</f>
        <v>URBANA</v>
      </c>
    </row>
    <row r="683" spans="1:33" customFormat="1" hidden="1" x14ac:dyDescent="0.45">
      <c r="A683" s="4">
        <v>1000577</v>
      </c>
      <c r="B683" s="4" t="s">
        <v>9691</v>
      </c>
      <c r="C683" s="7">
        <v>1724027279</v>
      </c>
      <c r="D683" s="8">
        <v>26</v>
      </c>
      <c r="E683" s="4" t="s">
        <v>59</v>
      </c>
      <c r="F683" s="4">
        <v>1002382</v>
      </c>
      <c r="G683" s="4">
        <v>1</v>
      </c>
      <c r="H683" s="4">
        <v>0</v>
      </c>
      <c r="I683" s="4" t="str">
        <f t="shared" si="10"/>
        <v>A1</v>
      </c>
      <c r="J683" s="4" t="s">
        <v>10468</v>
      </c>
      <c r="K683" s="4" t="s">
        <v>10469</v>
      </c>
      <c r="L683" s="9">
        <v>44543</v>
      </c>
      <c r="M683" s="9">
        <v>44635</v>
      </c>
      <c r="N683" s="10" t="s">
        <v>776</v>
      </c>
      <c r="O683" s="4">
        <v>2075</v>
      </c>
      <c r="P683" s="4">
        <v>2075</v>
      </c>
      <c r="Q683" s="4">
        <v>21.5</v>
      </c>
      <c r="R683" s="4" t="s">
        <v>10994</v>
      </c>
      <c r="S683" s="4" t="s">
        <v>279</v>
      </c>
      <c r="T683" s="4" t="str">
        <f>VLOOKUP(A683,'REPORTE'!$A$1:$AG$1961,19,0)</f>
        <v>Servicios de taxis.</v>
      </c>
      <c r="U683" s="4" t="str">
        <f>VLOOKUP(A683,'REPORTE'!$A$1:$AG$1961,20,0)</f>
        <v>Servicios Varios</v>
      </c>
      <c r="V683" s="4">
        <v>1000647</v>
      </c>
      <c r="W683" s="4" t="s">
        <v>11703</v>
      </c>
      <c r="X683" s="4" t="s">
        <v>11889</v>
      </c>
      <c r="Y683" s="4" t="s">
        <v>12072</v>
      </c>
      <c r="Z683" s="4" t="s">
        <v>12102</v>
      </c>
      <c r="AA683" s="4" t="s">
        <v>677</v>
      </c>
      <c r="AB683" s="4" t="str">
        <f>VLOOKUP(A683,'REPORTE'!$A$1:$AG$1961,5,0)</f>
        <v>ECUATORIANO(A) INDIGENA</v>
      </c>
      <c r="AC683" s="4" t="str">
        <f>VLOOKUP(A683,'REPORTE'!$A$1:$AG$1961,30,0)</f>
        <v>Secundaria</v>
      </c>
      <c r="AD683" s="4" t="str">
        <f>VLOOKUP(A683,'REPORTE'!$A$1:$AG$1961,31,0)</f>
        <v>CHIMBORAZO</v>
      </c>
      <c r="AE683" s="4" t="str">
        <f>VLOOKUP(A683,'REPORTE'!$A$1:$AG$1961,32,0)</f>
        <v>RIOBAMBA</v>
      </c>
      <c r="AF683" s="4" t="str">
        <f>VLOOKUP(A683,'REPORTE'!$A$1:$AG$1961,33,0)</f>
        <v>CACHA (CAB EN MACHANGARA)</v>
      </c>
      <c r="AG683" s="4" t="str">
        <f>VLOOKUP(AF683,PROVINCIAS!$F$1:$G$1171,2,0)</f>
        <v>RURAL</v>
      </c>
    </row>
    <row r="684" spans="1:33" customFormat="1" hidden="1" x14ac:dyDescent="0.45">
      <c r="A684" s="4">
        <v>1000678</v>
      </c>
      <c r="B684" s="4" t="s">
        <v>10209</v>
      </c>
      <c r="C684" s="7">
        <v>1720725496</v>
      </c>
      <c r="D684" s="8">
        <v>35</v>
      </c>
      <c r="E684" s="4" t="s">
        <v>36</v>
      </c>
      <c r="F684" s="4">
        <v>1002381</v>
      </c>
      <c r="G684" s="4">
        <v>10</v>
      </c>
      <c r="H684" s="4">
        <v>0</v>
      </c>
      <c r="I684" s="4" t="str">
        <f t="shared" si="10"/>
        <v>A1</v>
      </c>
      <c r="J684" s="4" t="s">
        <v>10468</v>
      </c>
      <c r="K684" s="4" t="s">
        <v>10469</v>
      </c>
      <c r="L684" s="9">
        <v>44543</v>
      </c>
      <c r="M684" s="9">
        <v>44859</v>
      </c>
      <c r="N684" s="10" t="s">
        <v>776</v>
      </c>
      <c r="O684" s="4">
        <v>2100</v>
      </c>
      <c r="P684" s="4">
        <v>1726.92</v>
      </c>
      <c r="Q684" s="4">
        <v>21.5</v>
      </c>
      <c r="R684" s="4" t="s">
        <v>10994</v>
      </c>
      <c r="S684" s="4" t="s">
        <v>11494</v>
      </c>
      <c r="T684" s="4" t="str">
        <f>VLOOKUP(A684,'REPORTE'!$A$1:$AG$1961,19,0)</f>
        <v>Venta al por menor de frutas, legumbres y hortalizas frescas o en conserva en establecimientos especializados.</v>
      </c>
      <c r="U684" s="4" t="str">
        <f>VLOOKUP(A684,'REPORTE'!$A$1:$AG$1961,20,0)</f>
        <v>Venta al por menor varios</v>
      </c>
      <c r="V684" s="4">
        <v>1000747</v>
      </c>
      <c r="W684" s="4" t="s">
        <v>11704</v>
      </c>
      <c r="X684" s="4" t="s">
        <v>11836</v>
      </c>
      <c r="Y684" s="4" t="s">
        <v>12072</v>
      </c>
      <c r="Z684" s="4" t="s">
        <v>12420</v>
      </c>
      <c r="AA684" s="4" t="s">
        <v>46</v>
      </c>
      <c r="AB684" s="4" t="str">
        <f>VLOOKUP(A684,'REPORTE'!$A$1:$AG$1961,5,0)</f>
        <v>ECUATORIANO(A) INDIGENA</v>
      </c>
      <c r="AC684" s="4" t="str">
        <f>VLOOKUP(A684,'REPORTE'!$A$1:$AG$1961,30,0)</f>
        <v>Primaria</v>
      </c>
      <c r="AD684" s="4" t="str">
        <f>VLOOKUP(A684,'REPORTE'!$A$1:$AG$1961,31,0)</f>
        <v>PICHINCHA</v>
      </c>
      <c r="AE684" s="4" t="str">
        <f>VLOOKUP(A684,'REPORTE'!$A$1:$AG$1961,32,0)</f>
        <v>QUITO</v>
      </c>
      <c r="AF684" s="4" t="str">
        <f>VLOOKUP(A684,'REPORTE'!$A$1:$AG$1961,33,0)</f>
        <v>COTOCOLLAO</v>
      </c>
      <c r="AG684" s="4" t="str">
        <f>VLOOKUP(AF684,PROVINCIAS!$F$1:$G$1171,2,0)</f>
        <v>URBANA</v>
      </c>
    </row>
    <row r="685" spans="1:33" customFormat="1" hidden="1" x14ac:dyDescent="0.45">
      <c r="A685" s="4">
        <v>1000699</v>
      </c>
      <c r="B685" s="4" t="s">
        <v>9617</v>
      </c>
      <c r="C685" s="7">
        <v>604342279</v>
      </c>
      <c r="D685" s="8">
        <v>30</v>
      </c>
      <c r="E685" s="4" t="s">
        <v>59</v>
      </c>
      <c r="F685" s="4">
        <v>1002378</v>
      </c>
      <c r="G685" s="4">
        <v>1</v>
      </c>
      <c r="H685" s="4">
        <v>0</v>
      </c>
      <c r="I685" s="4" t="str">
        <f t="shared" si="10"/>
        <v>A1</v>
      </c>
      <c r="J685" s="4" t="s">
        <v>10468</v>
      </c>
      <c r="K685" s="4" t="s">
        <v>10469</v>
      </c>
      <c r="L685" s="9">
        <v>44543</v>
      </c>
      <c r="M685" s="9">
        <v>44630</v>
      </c>
      <c r="N685" s="10" t="s">
        <v>776</v>
      </c>
      <c r="O685" s="4">
        <v>374</v>
      </c>
      <c r="P685" s="4">
        <v>374</v>
      </c>
      <c r="Q685" s="4">
        <v>23</v>
      </c>
      <c r="R685" s="4" t="s">
        <v>10994</v>
      </c>
      <c r="S685" s="4" t="s">
        <v>11022</v>
      </c>
      <c r="T685" s="4" t="str">
        <f>VLOOKUP(A685,'REPORTE'!$A$1:$AG$1961,19,0)</f>
        <v>Empleado Público</v>
      </c>
      <c r="U685" s="4" t="str">
        <f>VLOOKUP(A685,'REPORTE'!$A$1:$AG$1961,20,0)</f>
        <v>Empleado Público</v>
      </c>
      <c r="V685" s="4">
        <v>1000768</v>
      </c>
      <c r="W685" s="4" t="s">
        <v>11150</v>
      </c>
      <c r="X685" s="4" t="s">
        <v>11845</v>
      </c>
      <c r="Y685" s="4" t="s">
        <v>12072</v>
      </c>
      <c r="Z685" s="4" t="s">
        <v>11150</v>
      </c>
      <c r="AA685" s="4" t="s">
        <v>4384</v>
      </c>
      <c r="AB685" s="4" t="str">
        <f>VLOOKUP(A685,'REPORTE'!$A$1:$AG$1961,5,0)</f>
        <v>ECUATORIANO(A)</v>
      </c>
      <c r="AC685" s="4" t="str">
        <f>VLOOKUP(A685,'REPORTE'!$A$1:$AG$1961,30,0)</f>
        <v>Formación Técnica (Intermedia)</v>
      </c>
      <c r="AD685" s="4" t="str">
        <f>VLOOKUP(A685,'REPORTE'!$A$1:$AG$1961,31,0)</f>
        <v>CHIMBORAZO</v>
      </c>
      <c r="AE685" s="4" t="str">
        <f>VLOOKUP(A685,'REPORTE'!$A$1:$AG$1961,32,0)</f>
        <v>RIOBAMBA</v>
      </c>
      <c r="AF685" s="4" t="str">
        <f>VLOOKUP(A685,'REPORTE'!$A$1:$AG$1961,33,0)</f>
        <v>VELOZ</v>
      </c>
      <c r="AG685" s="4" t="str">
        <f>VLOOKUP(AF685,PROVINCIAS!$F$1:$G$1171,2,0)</f>
        <v>URBANA</v>
      </c>
    </row>
    <row r="686" spans="1:33" customFormat="1" hidden="1" x14ac:dyDescent="0.45">
      <c r="A686" s="4">
        <v>1000837</v>
      </c>
      <c r="B686" s="4" t="s">
        <v>10210</v>
      </c>
      <c r="C686" s="7">
        <v>1721000592</v>
      </c>
      <c r="D686" s="8">
        <v>37</v>
      </c>
      <c r="E686" s="4" t="s">
        <v>59</v>
      </c>
      <c r="F686" s="4">
        <v>1002377</v>
      </c>
      <c r="G686" s="4">
        <v>18</v>
      </c>
      <c r="H686" s="4">
        <v>0</v>
      </c>
      <c r="I686" s="4" t="str">
        <f t="shared" si="10"/>
        <v>A1</v>
      </c>
      <c r="J686" s="4" t="s">
        <v>10468</v>
      </c>
      <c r="K686" s="4" t="s">
        <v>10469</v>
      </c>
      <c r="L686" s="9">
        <v>44543</v>
      </c>
      <c r="M686" s="9">
        <v>45102</v>
      </c>
      <c r="N686" s="10" t="s">
        <v>776</v>
      </c>
      <c r="O686" s="4">
        <v>1500</v>
      </c>
      <c r="P686" s="4">
        <v>1371.16</v>
      </c>
      <c r="Q686" s="4">
        <v>23</v>
      </c>
      <c r="R686" s="4" t="s">
        <v>10994</v>
      </c>
      <c r="S686" s="4" t="s">
        <v>11108</v>
      </c>
      <c r="T686" s="4" t="str">
        <f>VLOOKUP(A686,'REPORTE'!$A$1:$AG$1961,19,0)</f>
        <v>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v>
      </c>
      <c r="U686" s="4" t="str">
        <f>VLOOKUP(A686,'REPORTE'!$A$1:$AG$1961,20,0)</f>
        <v>Actividades de otorgamiento y fromación</v>
      </c>
      <c r="V686" s="4">
        <v>1000907</v>
      </c>
      <c r="W686" s="4" t="s">
        <v>11166</v>
      </c>
      <c r="X686" s="4" t="s">
        <v>12020</v>
      </c>
      <c r="Y686" s="4" t="s">
        <v>12072</v>
      </c>
      <c r="Z686" s="4" t="s">
        <v>12421</v>
      </c>
      <c r="AA686" s="4" t="s">
        <v>677</v>
      </c>
      <c r="AB686" s="4" t="str">
        <f>VLOOKUP(A686,'REPORTE'!$A$1:$AG$1961,5,0)</f>
        <v>ECUATORIANO(A)</v>
      </c>
      <c r="AC686" s="4" t="str">
        <f>VLOOKUP(A686,'REPORTE'!$A$1:$AG$1961,30,0)</f>
        <v>Universitaria</v>
      </c>
      <c r="AD686" s="4" t="str">
        <f>VLOOKUP(A686,'REPORTE'!$A$1:$AG$1961,31,0)</f>
        <v>PICHINCHA</v>
      </c>
      <c r="AE686" s="4" t="str">
        <f>VLOOKUP(A686,'REPORTE'!$A$1:$AG$1961,32,0)</f>
        <v>QUITO</v>
      </c>
      <c r="AF686" s="4" t="str">
        <f>VLOOKUP(A686,'REPORTE'!$A$1:$AG$1961,33,0)</f>
        <v>SAN ROQUE</v>
      </c>
      <c r="AG686" s="4" t="str">
        <f>VLOOKUP(AF686,PROVINCIAS!$F$1:$G$1171,2,0)</f>
        <v>RURAL</v>
      </c>
    </row>
    <row r="687" spans="1:33" customFormat="1" hidden="1" x14ac:dyDescent="0.45">
      <c r="A687" s="4">
        <v>1001218</v>
      </c>
      <c r="B687" s="4" t="s">
        <v>9761</v>
      </c>
      <c r="C687" s="7">
        <v>1719683722</v>
      </c>
      <c r="D687" s="8">
        <v>38</v>
      </c>
      <c r="E687" s="4" t="s">
        <v>36</v>
      </c>
      <c r="F687" s="4">
        <v>1002376</v>
      </c>
      <c r="G687" s="4">
        <v>1</v>
      </c>
      <c r="H687" s="4">
        <v>0</v>
      </c>
      <c r="I687" s="4" t="str">
        <f t="shared" si="10"/>
        <v>A1</v>
      </c>
      <c r="J687" s="4" t="s">
        <v>10468</v>
      </c>
      <c r="K687" s="4" t="s">
        <v>10469</v>
      </c>
      <c r="L687" s="9">
        <v>44543</v>
      </c>
      <c r="M687" s="9">
        <v>44632</v>
      </c>
      <c r="N687" s="10" t="s">
        <v>776</v>
      </c>
      <c r="O687" s="4">
        <v>322</v>
      </c>
      <c r="P687" s="4">
        <v>322</v>
      </c>
      <c r="Q687" s="4">
        <v>23</v>
      </c>
      <c r="R687" s="4" t="s">
        <v>10994</v>
      </c>
      <c r="S687" s="4" t="s">
        <v>11109</v>
      </c>
      <c r="T687" s="4" t="str">
        <f>VLOOKUP(A687,'REPORTE'!$A$1:$AG$1961,19,0)</f>
        <v>Venta al por menor de frutas, legumbres y hortalizas frescas o en conserva en establecimientos especializados.</v>
      </c>
      <c r="U687" s="4" t="str">
        <f>VLOOKUP(A687,'REPORTE'!$A$1:$AG$1961,20,0)</f>
        <v>Venta al por menor varios</v>
      </c>
      <c r="V687" s="4">
        <v>1001295</v>
      </c>
      <c r="W687" s="4" t="s">
        <v>11339</v>
      </c>
      <c r="X687" s="4" t="s">
        <v>11859</v>
      </c>
      <c r="Y687" s="4" t="s">
        <v>12072</v>
      </c>
      <c r="Z687" s="4" t="s">
        <v>12100</v>
      </c>
      <c r="AA687" s="4" t="s">
        <v>677</v>
      </c>
      <c r="AB687" s="4" t="str">
        <f>VLOOKUP(A687,'REPORTE'!$A$1:$AG$1961,5,0)</f>
        <v>ECUATORIANO(A)</v>
      </c>
      <c r="AC687" s="4" t="str">
        <f>VLOOKUP(A687,'REPORTE'!$A$1:$AG$1961,30,0)</f>
        <v>Primaria</v>
      </c>
      <c r="AD687" s="4" t="str">
        <f>VLOOKUP(A687,'REPORTE'!$A$1:$AG$1961,31,0)</f>
        <v>CHIMBORAZO</v>
      </c>
      <c r="AE687" s="4" t="str">
        <f>VLOOKUP(A687,'REPORTE'!$A$1:$AG$1961,32,0)</f>
        <v>COLTA</v>
      </c>
      <c r="AF687" s="4" t="str">
        <f>VLOOKUP(A687,'REPORTE'!$A$1:$AG$1961,33,0)</f>
        <v>CAJABAMBA</v>
      </c>
      <c r="AG687" s="4" t="str">
        <f>VLOOKUP(AF687,PROVINCIAS!$F$1:$G$1171,2,0)</f>
        <v>URBANA</v>
      </c>
    </row>
    <row r="688" spans="1:33" customFormat="1" hidden="1" x14ac:dyDescent="0.45">
      <c r="A688" s="4">
        <v>1001240</v>
      </c>
      <c r="B688" s="4" t="s">
        <v>9782</v>
      </c>
      <c r="C688" s="7">
        <v>1720707700</v>
      </c>
      <c r="D688" s="8">
        <v>41</v>
      </c>
      <c r="E688" s="4" t="s">
        <v>36</v>
      </c>
      <c r="F688" s="4">
        <v>1002385</v>
      </c>
      <c r="G688" s="4">
        <v>1</v>
      </c>
      <c r="H688" s="4">
        <v>0</v>
      </c>
      <c r="I688" s="4" t="str">
        <f t="shared" si="10"/>
        <v>A1</v>
      </c>
      <c r="J688" s="4" t="s">
        <v>10468</v>
      </c>
      <c r="K688" s="4" t="s">
        <v>10469</v>
      </c>
      <c r="L688" s="9">
        <v>44543</v>
      </c>
      <c r="M688" s="9">
        <v>44635</v>
      </c>
      <c r="N688" s="10" t="s">
        <v>776</v>
      </c>
      <c r="O688" s="4">
        <v>830</v>
      </c>
      <c r="P688" s="4">
        <v>830</v>
      </c>
      <c r="Q688" s="4">
        <v>23</v>
      </c>
      <c r="R688" s="4" t="s">
        <v>10994</v>
      </c>
      <c r="S688" s="4" t="s">
        <v>348</v>
      </c>
      <c r="T688" s="4" t="str">
        <f>VLOOKUP(A688,'REPORTE'!$A$1:$AG$1961,19,0)</f>
        <v>Venta al por mayor de frutas, legumbres y hortalizas.</v>
      </c>
      <c r="U688" s="4" t="str">
        <f>VLOOKUP(A688,'REPORTE'!$A$1:$AG$1961,20,0)</f>
        <v>Venta al por mayor varios</v>
      </c>
      <c r="V688" s="4">
        <v>1001315</v>
      </c>
      <c r="W688" s="4" t="s">
        <v>11340</v>
      </c>
      <c r="X688" s="4" t="s">
        <v>11919</v>
      </c>
      <c r="Y688" s="4" t="s">
        <v>12072</v>
      </c>
      <c r="Z688" s="4" t="s">
        <v>12149</v>
      </c>
      <c r="AA688" s="4" t="s">
        <v>677</v>
      </c>
      <c r="AB688" s="4" t="str">
        <f>VLOOKUP(A688,'REPORTE'!$A$1:$AG$1961,5,0)</f>
        <v>ECUATORIANO(A) INDIGENA</v>
      </c>
      <c r="AC688" s="4" t="str">
        <f>VLOOKUP(A688,'REPORTE'!$A$1:$AG$1961,30,0)</f>
        <v>Primaria</v>
      </c>
      <c r="AD688" s="4" t="str">
        <f>VLOOKUP(A688,'REPORTE'!$A$1:$AG$1961,31,0)</f>
        <v>PICHINCHA</v>
      </c>
      <c r="AE688" s="4" t="str">
        <f>VLOOKUP(A688,'REPORTE'!$A$1:$AG$1961,32,0)</f>
        <v>QUITO</v>
      </c>
      <c r="AF688" s="4" t="str">
        <f>VLOOKUP(A688,'REPORTE'!$A$1:$AG$1961,33,0)</f>
        <v>LLANO CHICO</v>
      </c>
      <c r="AG688" s="4" t="str">
        <f>VLOOKUP(AF688,PROVINCIAS!$F$1:$G$1171,2,0)</f>
        <v>RURAL</v>
      </c>
    </row>
    <row r="689" spans="1:33" x14ac:dyDescent="0.45">
      <c r="A689" s="77">
        <v>1001339</v>
      </c>
      <c r="B689" s="77" t="s">
        <v>10211</v>
      </c>
      <c r="C689" s="78">
        <v>1724812977</v>
      </c>
      <c r="D689" s="79">
        <v>26</v>
      </c>
      <c r="E689" s="77" t="s">
        <v>59</v>
      </c>
      <c r="F689" s="77">
        <v>1002384</v>
      </c>
      <c r="G689" s="77">
        <v>18</v>
      </c>
      <c r="H689" s="77">
        <v>0</v>
      </c>
      <c r="I689" s="77" t="str">
        <f t="shared" si="10"/>
        <v>A1</v>
      </c>
      <c r="J689" s="77" t="s">
        <v>10466</v>
      </c>
      <c r="K689" s="77" t="s">
        <v>10467</v>
      </c>
      <c r="L689" s="80">
        <v>44543</v>
      </c>
      <c r="M689" s="80">
        <v>45102</v>
      </c>
      <c r="N689" s="81" t="s">
        <v>776</v>
      </c>
      <c r="O689" s="77">
        <v>2000</v>
      </c>
      <c r="P689" s="77">
        <v>1813.2</v>
      </c>
      <c r="Q689" s="77">
        <v>16</v>
      </c>
      <c r="R689" s="77" t="s">
        <v>10994</v>
      </c>
      <c r="S689" s="77" t="s">
        <v>11000</v>
      </c>
      <c r="T689" s="77" t="str">
        <f>VLOOKUP(A689,'REPORTE'!$A$1:$AG$1961,19,0)</f>
        <v>Empleado Privado</v>
      </c>
      <c r="U689" s="77" t="str">
        <f>VLOOKUP(A689,'REPORTE'!$A$1:$AG$1961,20,0)</f>
        <v>Empleado Privado</v>
      </c>
      <c r="V689" s="77">
        <v>1001416</v>
      </c>
      <c r="W689" s="77" t="s">
        <v>11341</v>
      </c>
      <c r="X689" s="77" t="s">
        <v>11881</v>
      </c>
      <c r="Y689" s="77" t="s">
        <v>12072</v>
      </c>
      <c r="Z689" s="77" t="s">
        <v>12422</v>
      </c>
      <c r="AA689" s="77" t="s">
        <v>665</v>
      </c>
      <c r="AB689" s="77" t="str">
        <f>VLOOKUP(A689,'REPORTE'!$A$1:$AG$1961,5,0)</f>
        <v>ECUATORIANO(A)</v>
      </c>
      <c r="AC689" s="77" t="str">
        <f>VLOOKUP(A689,'REPORTE'!$A$1:$AG$1961,30,0)</f>
        <v>Secundaria</v>
      </c>
      <c r="AD689" s="77" t="str">
        <f>VLOOKUP(A689,'REPORTE'!$A$1:$AG$1961,31,0)</f>
        <v>PICHINCHA</v>
      </c>
      <c r="AE689" s="77" t="str">
        <f>VLOOKUP(A689,'REPORTE'!$A$1:$AG$1961,32,0)</f>
        <v>QUITO</v>
      </c>
      <c r="AF689" s="77" t="str">
        <f>VLOOKUP(A689,'REPORTE'!$A$1:$AG$1961,33,0)</f>
        <v>COTOCOLLAO</v>
      </c>
      <c r="AG689" s="77" t="str">
        <f>VLOOKUP(AF689,PROVINCIAS!$F$1:$G$1171,2,0)</f>
        <v>URBANA</v>
      </c>
    </row>
    <row r="690" spans="1:33" customFormat="1" hidden="1" x14ac:dyDescent="0.45">
      <c r="A690" s="4">
        <v>1001710</v>
      </c>
      <c r="B690" s="4" t="s">
        <v>10212</v>
      </c>
      <c r="C690" s="7">
        <v>1754303830</v>
      </c>
      <c r="D690" s="8">
        <v>23</v>
      </c>
      <c r="E690" s="4" t="s">
        <v>36</v>
      </c>
      <c r="F690" s="4">
        <v>1002383</v>
      </c>
      <c r="G690" s="4">
        <v>12</v>
      </c>
      <c r="H690" s="4">
        <v>40</v>
      </c>
      <c r="I690" s="4" t="str">
        <f t="shared" si="10"/>
        <v>A3</v>
      </c>
      <c r="J690" s="4" t="s">
        <v>10468</v>
      </c>
      <c r="K690" s="4" t="s">
        <v>10469</v>
      </c>
      <c r="L690" s="9">
        <v>44543</v>
      </c>
      <c r="M690" s="9">
        <v>44915</v>
      </c>
      <c r="N690" s="9">
        <v>44581</v>
      </c>
      <c r="O690" s="4">
        <v>1100</v>
      </c>
      <c r="P690" s="4">
        <v>1100</v>
      </c>
      <c r="Q690" s="4">
        <v>23</v>
      </c>
      <c r="R690" s="4" t="s">
        <v>10995</v>
      </c>
      <c r="S690" s="4" t="s">
        <v>620</v>
      </c>
      <c r="T690" s="4" t="str">
        <f>VLOOKUP(A690,'REPORTE'!$A$1:$AG$1961,19,0)</f>
        <v>Actividades de confección a la medida de prendas de vestir (costureras, sastres).</v>
      </c>
      <c r="U690" s="4" t="str">
        <f>VLOOKUP(A690,'REPORTE'!$A$1:$AG$1961,20,0)</f>
        <v>Actividades de confección a la medida de prendas de vestir (costureras, sastres).</v>
      </c>
      <c r="V690" s="4">
        <v>1001810</v>
      </c>
      <c r="W690" s="4" t="s">
        <v>11180</v>
      </c>
      <c r="X690" s="4" t="s">
        <v>11929</v>
      </c>
      <c r="Y690" s="4" t="s">
        <v>12072</v>
      </c>
      <c r="Z690" s="4" t="s">
        <v>12076</v>
      </c>
      <c r="AA690" s="4" t="s">
        <v>677</v>
      </c>
      <c r="AB690" s="4" t="str">
        <f>VLOOKUP(A690,'REPORTE'!$A$1:$AG$1961,5,0)</f>
        <v>ECUATORIANO(A)</v>
      </c>
      <c r="AC690" s="4" t="str">
        <f>VLOOKUP(A690,'REPORTE'!$A$1:$AG$1961,30,0)</f>
        <v>Secundaria</v>
      </c>
      <c r="AD690" s="4" t="str">
        <f>VLOOKUP(A690,'REPORTE'!$A$1:$AG$1961,31,0)</f>
        <v>PICHINCHA</v>
      </c>
      <c r="AE690" s="4" t="str">
        <f>VLOOKUP(A690,'REPORTE'!$A$1:$AG$1961,32,0)</f>
        <v>QUITO</v>
      </c>
      <c r="AF690" s="4" t="str">
        <f>VLOOKUP(A690,'REPORTE'!$A$1:$AG$1961,33,0)</f>
        <v>CENTRO HISTORICO</v>
      </c>
      <c r="AG690" s="4" t="str">
        <f>VLOOKUP(AF690,PROVINCIAS!$F$1:$G$1171,2,0)</f>
        <v>URBANA</v>
      </c>
    </row>
    <row r="691" spans="1:33" customFormat="1" hidden="1" x14ac:dyDescent="0.45">
      <c r="A691" s="4">
        <v>1001712</v>
      </c>
      <c r="B691" s="4" t="s">
        <v>10213</v>
      </c>
      <c r="C691" s="7">
        <v>1715334676</v>
      </c>
      <c r="D691" s="8">
        <v>41</v>
      </c>
      <c r="E691" s="4" t="s">
        <v>59</v>
      </c>
      <c r="F691" s="4">
        <v>1002375</v>
      </c>
      <c r="G691" s="4">
        <v>36</v>
      </c>
      <c r="H691" s="4">
        <v>0</v>
      </c>
      <c r="I691" s="4" t="str">
        <f t="shared" si="10"/>
        <v>A1</v>
      </c>
      <c r="J691" s="4" t="s">
        <v>10468</v>
      </c>
      <c r="K691" s="4" t="s">
        <v>10469</v>
      </c>
      <c r="L691" s="9">
        <v>44543</v>
      </c>
      <c r="M691" s="9">
        <v>45651</v>
      </c>
      <c r="N691" s="10" t="s">
        <v>776</v>
      </c>
      <c r="O691" s="4">
        <v>6000</v>
      </c>
      <c r="P691" s="4">
        <v>5808.5</v>
      </c>
      <c r="Q691" s="4">
        <v>21.5</v>
      </c>
      <c r="R691" s="4" t="s">
        <v>10994</v>
      </c>
      <c r="S691" s="4" t="s">
        <v>279</v>
      </c>
      <c r="T691" s="4" t="str">
        <f>VLOOKUP(A691,'REPORTE'!$A$1:$AG$1961,19,0)</f>
        <v>Carga y descarga de mercancí­as y equipaje, independientemente del modo de transporte utilizado, estiba y desestiba, incluye carga y descarga de vagones ferroviarios de carga.</v>
      </c>
      <c r="U691" s="4" t="str">
        <f>VLOOKUP(A691,'REPORTE'!$A$1:$AG$1961,20,0)</f>
        <v>Activiades de carga y descarga, tratamiento de alimentos</v>
      </c>
      <c r="V691" s="4">
        <v>1001812</v>
      </c>
      <c r="W691" s="4" t="s">
        <v>11657</v>
      </c>
      <c r="X691" s="4" t="s">
        <v>11944</v>
      </c>
      <c r="Y691" s="4" t="s">
        <v>12072</v>
      </c>
      <c r="Z691" s="4" t="s">
        <v>12423</v>
      </c>
      <c r="AA691" s="4" t="s">
        <v>665</v>
      </c>
      <c r="AB691" s="4" t="str">
        <f>VLOOKUP(A691,'REPORTE'!$A$1:$AG$1961,5,0)</f>
        <v>ECUATORIANO(A) INDIGENA</v>
      </c>
      <c r="AC691" s="4" t="str">
        <f>VLOOKUP(A691,'REPORTE'!$A$1:$AG$1961,30,0)</f>
        <v>Secundaria</v>
      </c>
      <c r="AD691" s="4" t="str">
        <f>VLOOKUP(A691,'REPORTE'!$A$1:$AG$1961,31,0)</f>
        <v>CHIMBORAZO</v>
      </c>
      <c r="AE691" s="4" t="str">
        <f>VLOOKUP(A691,'REPORTE'!$A$1:$AG$1961,32,0)</f>
        <v>RIOBAMBA</v>
      </c>
      <c r="AF691" s="4" t="str">
        <f>VLOOKUP(A691,'REPORTE'!$A$1:$AG$1961,33,0)</f>
        <v>PUNIN</v>
      </c>
      <c r="AG691" s="4" t="str">
        <f>VLOOKUP(AF691,PROVINCIAS!$F$1:$G$1171,2,0)</f>
        <v>RURAL</v>
      </c>
    </row>
    <row r="692" spans="1:33" customFormat="1" hidden="1" x14ac:dyDescent="0.45">
      <c r="A692" s="4">
        <v>1000593</v>
      </c>
      <c r="B692" s="4" t="s">
        <v>10214</v>
      </c>
      <c r="C692" s="7">
        <v>1704764453</v>
      </c>
      <c r="D692" s="8">
        <v>65</v>
      </c>
      <c r="E692" s="4" t="s">
        <v>59</v>
      </c>
      <c r="F692" s="4">
        <v>1002388</v>
      </c>
      <c r="G692" s="4">
        <v>10</v>
      </c>
      <c r="H692" s="4">
        <v>4</v>
      </c>
      <c r="I692" s="4" t="str">
        <f t="shared" si="10"/>
        <v>A1</v>
      </c>
      <c r="J692" s="4" t="s">
        <v>10468</v>
      </c>
      <c r="K692" s="4" t="s">
        <v>10469</v>
      </c>
      <c r="L692" s="9">
        <v>44544</v>
      </c>
      <c r="M692" s="9">
        <v>44859</v>
      </c>
      <c r="N692" s="9">
        <v>44617</v>
      </c>
      <c r="O692" s="4">
        <v>635</v>
      </c>
      <c r="P692" s="4">
        <v>533.58000000000004</v>
      </c>
      <c r="Q692" s="4">
        <v>23</v>
      </c>
      <c r="R692" s="4" t="s">
        <v>10995</v>
      </c>
      <c r="S692" s="4" t="s">
        <v>11110</v>
      </c>
      <c r="T692" s="4" t="str">
        <f>VLOOKUP(A692,'REPORTE'!$A$1:$AG$1961,19,0)</f>
        <v>Venta al por menor de pescado, crustáceos, moluscos y productos de la pesca en establecimientos especializados.</v>
      </c>
      <c r="U692" s="4" t="str">
        <f>VLOOKUP(A692,'REPORTE'!$A$1:$AG$1961,20,0)</f>
        <v>Venta al por menor varios</v>
      </c>
      <c r="V692" s="4">
        <v>1000664</v>
      </c>
      <c r="W692" s="4" t="s">
        <v>11342</v>
      </c>
      <c r="X692" s="4" t="s">
        <v>12021</v>
      </c>
      <c r="Y692" s="4" t="s">
        <v>12072</v>
      </c>
      <c r="Z692" s="4" t="s">
        <v>12111</v>
      </c>
      <c r="AA692" s="4" t="s">
        <v>46</v>
      </c>
      <c r="AB692" s="4" t="str">
        <f>VLOOKUP(A692,'REPORTE'!$A$1:$AG$1961,5,0)</f>
        <v>ECUATORIANO(A)</v>
      </c>
      <c r="AC692" s="4" t="str">
        <f>VLOOKUP(A692,'REPORTE'!$A$1:$AG$1961,30,0)</f>
        <v>Primaria</v>
      </c>
      <c r="AD692" s="4" t="str">
        <f>VLOOKUP(A692,'REPORTE'!$A$1:$AG$1961,31,0)</f>
        <v>PICHINCHA</v>
      </c>
      <c r="AE692" s="4" t="str">
        <f>VLOOKUP(A692,'REPORTE'!$A$1:$AG$1961,32,0)</f>
        <v>QUITO</v>
      </c>
      <c r="AF692" s="4" t="str">
        <f>VLOOKUP(A692,'REPORTE'!$A$1:$AG$1961,33,0)</f>
        <v>COTOCOLLAO</v>
      </c>
      <c r="AG692" s="4" t="str">
        <f>VLOOKUP(AF692,PROVINCIAS!$F$1:$G$1171,2,0)</f>
        <v>URBANA</v>
      </c>
    </row>
    <row r="693" spans="1:33" customFormat="1" hidden="1" x14ac:dyDescent="0.45">
      <c r="A693" s="4">
        <v>1000851</v>
      </c>
      <c r="B693" s="4" t="s">
        <v>10215</v>
      </c>
      <c r="C693" s="7">
        <v>603783473</v>
      </c>
      <c r="D693" s="8">
        <v>39</v>
      </c>
      <c r="E693" s="4" t="s">
        <v>36</v>
      </c>
      <c r="F693" s="4">
        <v>1002390</v>
      </c>
      <c r="G693" s="4">
        <v>24</v>
      </c>
      <c r="H693" s="4">
        <v>4</v>
      </c>
      <c r="I693" s="4" t="str">
        <f t="shared" si="10"/>
        <v>A1</v>
      </c>
      <c r="J693" s="4" t="s">
        <v>10468</v>
      </c>
      <c r="K693" s="4" t="s">
        <v>10469</v>
      </c>
      <c r="L693" s="9">
        <v>44544</v>
      </c>
      <c r="M693" s="9">
        <v>45285</v>
      </c>
      <c r="N693" s="9">
        <v>44617</v>
      </c>
      <c r="O693" s="4">
        <v>5000</v>
      </c>
      <c r="P693" s="4">
        <v>4867.42</v>
      </c>
      <c r="Q693" s="4">
        <v>21.5</v>
      </c>
      <c r="R693" s="4" t="s">
        <v>10995</v>
      </c>
      <c r="S693" s="4" t="s">
        <v>11050</v>
      </c>
      <c r="T693" s="4" t="str">
        <f>VLOOKUP(A693,'REPORTE'!$A$1:$AG$1961,19,0)</f>
        <v>Venta al por mayor de carne y productos cárnicos (incluidas las aves de corral).</v>
      </c>
      <c r="U693" s="4" t="str">
        <f>VLOOKUP(A693,'REPORTE'!$A$1:$AG$1961,20,0)</f>
        <v>Venta al por mayor varios</v>
      </c>
      <c r="V693" s="4">
        <v>1000921</v>
      </c>
      <c r="W693" s="4" t="s">
        <v>11521</v>
      </c>
      <c r="X693" s="4" t="s">
        <v>11849</v>
      </c>
      <c r="Y693" s="4" t="s">
        <v>12072</v>
      </c>
      <c r="Z693" s="4" t="s">
        <v>12095</v>
      </c>
      <c r="AA693" s="4" t="s">
        <v>677</v>
      </c>
      <c r="AB693" s="4" t="str">
        <f>VLOOKUP(A693,'REPORTE'!$A$1:$AG$1961,5,0)</f>
        <v>ECUATORIANO(A) INDIGENA</v>
      </c>
      <c r="AC693" s="4" t="str">
        <f>VLOOKUP(A693,'REPORTE'!$A$1:$AG$1961,30,0)</f>
        <v>Primaria</v>
      </c>
      <c r="AD693" s="4" t="str">
        <f>VLOOKUP(A693,'REPORTE'!$A$1:$AG$1961,31,0)</f>
        <v>CHIMBORAZO</v>
      </c>
      <c r="AE693" s="4" t="str">
        <f>VLOOKUP(A693,'REPORTE'!$A$1:$AG$1961,32,0)</f>
        <v>RIOBAMBA</v>
      </c>
      <c r="AF693" s="4" t="str">
        <f>VLOOKUP(A693,'REPORTE'!$A$1:$AG$1961,33,0)</f>
        <v>CACHA (CAB EN MACHANGARA)</v>
      </c>
      <c r="AG693" s="4" t="str">
        <f>VLOOKUP(AF693,PROVINCIAS!$F$1:$G$1171,2,0)</f>
        <v>RURAL</v>
      </c>
    </row>
    <row r="694" spans="1:33" customFormat="1" hidden="1" x14ac:dyDescent="0.45">
      <c r="A694" s="4">
        <v>1001528</v>
      </c>
      <c r="B694" s="4" t="s">
        <v>10216</v>
      </c>
      <c r="C694" s="7">
        <v>602636284</v>
      </c>
      <c r="D694" s="8">
        <v>51</v>
      </c>
      <c r="E694" s="4" t="s">
        <v>36</v>
      </c>
      <c r="F694" s="4">
        <v>1002389</v>
      </c>
      <c r="G694" s="4">
        <v>4</v>
      </c>
      <c r="H694" s="4">
        <v>0</v>
      </c>
      <c r="I694" s="4" t="str">
        <f t="shared" si="10"/>
        <v>A1</v>
      </c>
      <c r="J694" s="4" t="s">
        <v>10468</v>
      </c>
      <c r="K694" s="4" t="s">
        <v>10469</v>
      </c>
      <c r="L694" s="9">
        <v>44544</v>
      </c>
      <c r="M694" s="9">
        <v>44666</v>
      </c>
      <c r="N694" s="10" t="s">
        <v>776</v>
      </c>
      <c r="O694" s="4">
        <v>2000</v>
      </c>
      <c r="P694" s="4">
        <v>1022.65</v>
      </c>
      <c r="Q694" s="4">
        <v>23</v>
      </c>
      <c r="R694" s="4" t="s">
        <v>10994</v>
      </c>
      <c r="S694" s="4" t="s">
        <v>11006</v>
      </c>
      <c r="T694" s="4" t="str">
        <f>VLOOKUP(A694,'REPORTE'!$A$1:$AG$1961,19,0)</f>
        <v>Venta al por mayor de frutas, legumbres y hortalizas.</v>
      </c>
      <c r="U694" s="4" t="str">
        <f>VLOOKUP(A694,'REPORTE'!$A$1:$AG$1961,20,0)</f>
        <v>Venta al por mayor varios</v>
      </c>
      <c r="V694" s="4">
        <v>1001623</v>
      </c>
      <c r="W694" s="4" t="s">
        <v>11343</v>
      </c>
      <c r="X694" s="4" t="s">
        <v>11861</v>
      </c>
      <c r="Y694" s="4" t="s">
        <v>12072</v>
      </c>
      <c r="Z694" s="4" t="s">
        <v>12424</v>
      </c>
      <c r="AA694" s="4" t="s">
        <v>4384</v>
      </c>
      <c r="AB694" s="4" t="str">
        <f>VLOOKUP(A694,'REPORTE'!$A$1:$AG$1961,5,0)</f>
        <v>ECUATORIANO(A)</v>
      </c>
      <c r="AC694" s="4" t="str">
        <f>VLOOKUP(A694,'REPORTE'!$A$1:$AG$1961,30,0)</f>
        <v>Secundaria</v>
      </c>
      <c r="AD694" s="4" t="str">
        <f>VLOOKUP(A694,'REPORTE'!$A$1:$AG$1961,31,0)</f>
        <v>CHIMBORAZO</v>
      </c>
      <c r="AE694" s="4" t="str">
        <f>VLOOKUP(A694,'REPORTE'!$A$1:$AG$1961,32,0)</f>
        <v>RIOBAMBA</v>
      </c>
      <c r="AF694" s="4" t="str">
        <f>VLOOKUP(A694,'REPORTE'!$A$1:$AG$1961,33,0)</f>
        <v>CALPI</v>
      </c>
      <c r="AG694" s="4" t="str">
        <f>VLOOKUP(AF694,PROVINCIAS!$F$1:$G$1171,2,0)</f>
        <v>RURAL</v>
      </c>
    </row>
    <row r="695" spans="1:33" customFormat="1" hidden="1" x14ac:dyDescent="0.45">
      <c r="A695" s="4">
        <v>1000465</v>
      </c>
      <c r="B695" s="4" t="s">
        <v>10217</v>
      </c>
      <c r="C695" s="7">
        <v>1716850225</v>
      </c>
      <c r="D695" s="8">
        <v>43</v>
      </c>
      <c r="E695" s="4" t="s">
        <v>59</v>
      </c>
      <c r="F695" s="4">
        <v>1002394</v>
      </c>
      <c r="G695" s="4">
        <v>36</v>
      </c>
      <c r="H695" s="4">
        <v>0</v>
      </c>
      <c r="I695" s="4" t="str">
        <f t="shared" si="10"/>
        <v>A1</v>
      </c>
      <c r="J695" s="4" t="s">
        <v>10468</v>
      </c>
      <c r="K695" s="4" t="s">
        <v>10469</v>
      </c>
      <c r="L695" s="9">
        <v>44545</v>
      </c>
      <c r="M695" s="9">
        <v>45651</v>
      </c>
      <c r="N695" s="10" t="s">
        <v>776</v>
      </c>
      <c r="O695" s="4">
        <v>5000</v>
      </c>
      <c r="P695" s="4">
        <v>4814.7</v>
      </c>
      <c r="Q695" s="4">
        <v>17.5</v>
      </c>
      <c r="R695" s="4" t="s">
        <v>10994</v>
      </c>
      <c r="S695" s="4" t="s">
        <v>348</v>
      </c>
      <c r="T695" s="4" t="str">
        <f>VLOOKUP(A695,'REPORTE'!$A$1:$AG$1961,19,0)</f>
        <v>Actividades de servicios de grabación de sonido en estudio o en otros lugares, incluida la producción de programas de radio grabados (es decir, no emitidos en directo).</v>
      </c>
      <c r="U695" s="4" t="str">
        <f>VLOOKUP(A695,'REPORTE'!$A$1:$AG$1961,20,0)</f>
        <v xml:space="preserve">Actividades varias </v>
      </c>
      <c r="V695" s="4">
        <v>1000535</v>
      </c>
      <c r="W695" s="4" t="s">
        <v>11542</v>
      </c>
      <c r="X695" s="4" t="s">
        <v>12022</v>
      </c>
      <c r="Y695" s="4" t="s">
        <v>12072</v>
      </c>
      <c r="Z695" s="4" t="s">
        <v>12425</v>
      </c>
      <c r="AA695" s="4" t="s">
        <v>677</v>
      </c>
      <c r="AB695" s="4" t="str">
        <f>VLOOKUP(A695,'REPORTE'!$A$1:$AG$1961,5,0)</f>
        <v>ECUATORIANO(A) INDIGENA</v>
      </c>
      <c r="AC695" s="4" t="str">
        <f>VLOOKUP(A695,'REPORTE'!$A$1:$AG$1961,30,0)</f>
        <v>Ninguna</v>
      </c>
      <c r="AD695" s="4" t="str">
        <f>VLOOKUP(A695,'REPORTE'!$A$1:$AG$1961,31,0)</f>
        <v>CHIMBORAZO</v>
      </c>
      <c r="AE695" s="4" t="str">
        <f>VLOOKUP(A695,'REPORTE'!$A$1:$AG$1961,32,0)</f>
        <v>RIOBAMBA</v>
      </c>
      <c r="AF695" s="4" t="str">
        <f>VLOOKUP(A695,'REPORTE'!$A$1:$AG$1961,33,0)</f>
        <v>RIOBAMBA</v>
      </c>
      <c r="AG695" s="4" t="str">
        <f>VLOOKUP(AF695,PROVINCIAS!$F$1:$G$1171,2,0)</f>
        <v>URBANA</v>
      </c>
    </row>
    <row r="696" spans="1:33" customFormat="1" hidden="1" x14ac:dyDescent="0.45">
      <c r="A696" s="4">
        <v>1000465</v>
      </c>
      <c r="B696" s="4" t="s">
        <v>10217</v>
      </c>
      <c r="C696" s="7">
        <v>1716850225</v>
      </c>
      <c r="D696" s="8">
        <v>43</v>
      </c>
      <c r="E696" s="4" t="s">
        <v>59</v>
      </c>
      <c r="F696" s="4">
        <v>1002395</v>
      </c>
      <c r="G696" s="4">
        <v>36</v>
      </c>
      <c r="H696" s="4">
        <v>0</v>
      </c>
      <c r="I696" s="4" t="str">
        <f t="shared" si="10"/>
        <v>A1</v>
      </c>
      <c r="J696" s="4" t="s">
        <v>10468</v>
      </c>
      <c r="K696" s="4" t="s">
        <v>10469</v>
      </c>
      <c r="L696" s="9">
        <v>44545</v>
      </c>
      <c r="M696" s="9">
        <v>45651</v>
      </c>
      <c r="N696" s="10" t="s">
        <v>776</v>
      </c>
      <c r="O696" s="4">
        <v>3000</v>
      </c>
      <c r="P696" s="4">
        <v>2893.24</v>
      </c>
      <c r="Q696" s="4">
        <v>18.989999999999998</v>
      </c>
      <c r="R696" s="4" t="s">
        <v>10994</v>
      </c>
      <c r="S696" s="4" t="s">
        <v>348</v>
      </c>
      <c r="T696" s="4" t="str">
        <f>VLOOKUP(A696,'REPORTE'!$A$1:$AG$1961,19,0)</f>
        <v>Actividades de servicios de grabación de sonido en estudio o en otros lugares, incluida la producción de programas de radio grabados (es decir, no emitidos en directo).</v>
      </c>
      <c r="U696" s="4" t="str">
        <f>VLOOKUP(A696,'REPORTE'!$A$1:$AG$1961,20,0)</f>
        <v xml:space="preserve">Actividades varias </v>
      </c>
      <c r="V696" s="4">
        <v>1000535</v>
      </c>
      <c r="W696" s="4" t="s">
        <v>11659</v>
      </c>
      <c r="X696" s="4" t="s">
        <v>12022</v>
      </c>
      <c r="Y696" s="4" t="s">
        <v>12072</v>
      </c>
      <c r="Z696" s="4" t="s">
        <v>12425</v>
      </c>
      <c r="AA696" s="4" t="s">
        <v>677</v>
      </c>
      <c r="AB696" s="4" t="str">
        <f>VLOOKUP(A696,'REPORTE'!$A$1:$AG$1961,5,0)</f>
        <v>ECUATORIANO(A) INDIGENA</v>
      </c>
      <c r="AC696" s="4" t="str">
        <f>VLOOKUP(A696,'REPORTE'!$A$1:$AG$1961,30,0)</f>
        <v>Ninguna</v>
      </c>
      <c r="AD696" s="4" t="str">
        <f>VLOOKUP(A696,'REPORTE'!$A$1:$AG$1961,31,0)</f>
        <v>CHIMBORAZO</v>
      </c>
      <c r="AE696" s="4" t="str">
        <f>VLOOKUP(A696,'REPORTE'!$A$1:$AG$1961,32,0)</f>
        <v>RIOBAMBA</v>
      </c>
      <c r="AF696" s="4" t="str">
        <f>VLOOKUP(A696,'REPORTE'!$A$1:$AG$1961,33,0)</f>
        <v>RIOBAMBA</v>
      </c>
      <c r="AG696" s="4" t="str">
        <f>VLOOKUP(AF696,PROVINCIAS!$F$1:$G$1171,2,0)</f>
        <v>URBANA</v>
      </c>
    </row>
    <row r="697" spans="1:33" customFormat="1" hidden="1" x14ac:dyDescent="0.45">
      <c r="A697" s="4">
        <v>1000588</v>
      </c>
      <c r="B697" s="4" t="s">
        <v>9619</v>
      </c>
      <c r="C697" s="7">
        <v>601967383</v>
      </c>
      <c r="D697" s="8">
        <v>58</v>
      </c>
      <c r="E697" s="4" t="s">
        <v>36</v>
      </c>
      <c r="F697" s="4">
        <v>1002396</v>
      </c>
      <c r="G697" s="4">
        <v>1</v>
      </c>
      <c r="H697" s="4">
        <v>0</v>
      </c>
      <c r="I697" s="4" t="str">
        <f t="shared" si="10"/>
        <v>A1</v>
      </c>
      <c r="J697" s="4" t="s">
        <v>10468</v>
      </c>
      <c r="K697" s="4" t="s">
        <v>10469</v>
      </c>
      <c r="L697" s="9">
        <v>44545</v>
      </c>
      <c r="M697" s="9">
        <v>44645</v>
      </c>
      <c r="N697" s="10" t="s">
        <v>776</v>
      </c>
      <c r="O697" s="4">
        <v>380</v>
      </c>
      <c r="P697" s="4">
        <v>380</v>
      </c>
      <c r="Q697" s="4">
        <v>23</v>
      </c>
      <c r="R697" s="4" t="s">
        <v>10994</v>
      </c>
      <c r="S697" s="4" t="s">
        <v>244</v>
      </c>
      <c r="T697" s="4" t="str">
        <f>VLOOKUP(A697,'REPORTE'!$A$1:$AG$1961,19,0)</f>
        <v>Actividades a corto y a largo plazo de clí­nicas especializadas, es decir, actividades médicas, de diagnóstico y de tratamiento (clí­nicas para enfermos mentales, de rehabilitación, para enfermedades infecciosas, de maternidad, etcétera).</v>
      </c>
      <c r="U697" s="4" t="str">
        <f>VLOOKUP(A697,'REPORTE'!$A$1:$AG$1961,20,0)</f>
        <v>Actividades Médicas</v>
      </c>
      <c r="V697" s="4">
        <v>1000659</v>
      </c>
      <c r="W697" s="4" t="s">
        <v>11150</v>
      </c>
      <c r="X697" s="4" t="s">
        <v>11847</v>
      </c>
      <c r="Y697" s="4" t="s">
        <v>12072</v>
      </c>
      <c r="Z697" s="4" t="s">
        <v>11150</v>
      </c>
      <c r="AA697" s="4" t="s">
        <v>74</v>
      </c>
      <c r="AB697" s="4" t="str">
        <f>VLOOKUP(A697,'REPORTE'!$A$1:$AG$1961,5,0)</f>
        <v>ECUATORIANO(A)</v>
      </c>
      <c r="AC697" s="4" t="str">
        <f>VLOOKUP(A697,'REPORTE'!$A$1:$AG$1961,30,0)</f>
        <v>Primaria</v>
      </c>
      <c r="AD697" s="4" t="str">
        <f>VLOOKUP(A697,'REPORTE'!$A$1:$AG$1961,31,0)</f>
        <v>CHIMBORAZO</v>
      </c>
      <c r="AE697" s="4" t="str">
        <f>VLOOKUP(A697,'REPORTE'!$A$1:$AG$1961,32,0)</f>
        <v>COLTA</v>
      </c>
      <c r="AF697" s="4" t="str">
        <f>VLOOKUP(A697,'REPORTE'!$A$1:$AG$1961,33,0)</f>
        <v>SICALPA</v>
      </c>
      <c r="AG697" s="4" t="str">
        <f>VLOOKUP(AF697,PROVINCIAS!$F$1:$G$1171,2,0)</f>
        <v>URBANA</v>
      </c>
    </row>
    <row r="698" spans="1:33" customFormat="1" hidden="1" x14ac:dyDescent="0.45">
      <c r="A698" s="4">
        <v>1001007</v>
      </c>
      <c r="B698" s="4" t="s">
        <v>10218</v>
      </c>
      <c r="C698" s="7">
        <v>1722214531</v>
      </c>
      <c r="D698" s="8">
        <v>33</v>
      </c>
      <c r="E698" s="4" t="s">
        <v>36</v>
      </c>
      <c r="F698" s="4">
        <v>1002393</v>
      </c>
      <c r="G698" s="4">
        <v>1</v>
      </c>
      <c r="H698" s="4">
        <v>0</v>
      </c>
      <c r="I698" s="4" t="str">
        <f t="shared" si="10"/>
        <v>A1</v>
      </c>
      <c r="J698" s="4" t="s">
        <v>10468</v>
      </c>
      <c r="K698" s="4" t="s">
        <v>10469</v>
      </c>
      <c r="L698" s="9">
        <v>44545</v>
      </c>
      <c r="M698" s="9">
        <v>44645</v>
      </c>
      <c r="N698" s="10" t="s">
        <v>776</v>
      </c>
      <c r="O698" s="4">
        <v>1500</v>
      </c>
      <c r="P698" s="4">
        <v>1500</v>
      </c>
      <c r="Q698" s="4">
        <v>23</v>
      </c>
      <c r="R698" s="4" t="s">
        <v>10994</v>
      </c>
      <c r="S698" s="4" t="s">
        <v>244</v>
      </c>
      <c r="T698" s="4" t="str">
        <f>VLOOKUP(A698,'REPORTE'!$A$1:$AG$1961,19,0)</f>
        <v>Venta al por menor de frutas, legumbres y hortalizas frescas o en conserva en establecimientos especializados.</v>
      </c>
      <c r="U698" s="4" t="str">
        <f>VLOOKUP(A698,'REPORTE'!$A$1:$AG$1961,20,0)</f>
        <v>Venta al por menor varios</v>
      </c>
      <c r="V698" s="4">
        <v>1001077</v>
      </c>
      <c r="W698" s="4" t="s">
        <v>11150</v>
      </c>
      <c r="X698" s="4" t="s">
        <v>11925</v>
      </c>
      <c r="Y698" s="4" t="s">
        <v>12072</v>
      </c>
      <c r="Z698" s="4" t="s">
        <v>12426</v>
      </c>
      <c r="AA698" s="4" t="s">
        <v>677</v>
      </c>
      <c r="AB698" s="4" t="str">
        <f>VLOOKUP(A698,'REPORTE'!$A$1:$AG$1961,5,0)</f>
        <v>ECUATORIANO(A) INDIGENA</v>
      </c>
      <c r="AC698" s="4" t="str">
        <f>VLOOKUP(A698,'REPORTE'!$A$1:$AG$1961,30,0)</f>
        <v>Primaria</v>
      </c>
      <c r="AD698" s="4" t="str">
        <f>VLOOKUP(A698,'REPORTE'!$A$1:$AG$1961,31,0)</f>
        <v>TUNGURAHUA</v>
      </c>
      <c r="AE698" s="4" t="str">
        <f>VLOOKUP(A698,'REPORTE'!$A$1:$AG$1961,32,0)</f>
        <v>AMBATO</v>
      </c>
      <c r="AF698" s="4" t="str">
        <f>VLOOKUP(A698,'REPORTE'!$A$1:$AG$1961,33,0)</f>
        <v>PICAIGUA</v>
      </c>
      <c r="AG698" s="4" t="str">
        <f>VLOOKUP(AF698,PROVINCIAS!$F$1:$G$1171,2,0)</f>
        <v>RURAL</v>
      </c>
    </row>
    <row r="699" spans="1:33" customFormat="1" hidden="1" x14ac:dyDescent="0.45">
      <c r="A699" s="4">
        <v>1001012</v>
      </c>
      <c r="B699" s="4" t="s">
        <v>10084</v>
      </c>
      <c r="C699" s="7">
        <v>1724088115</v>
      </c>
      <c r="D699" s="8">
        <v>29</v>
      </c>
      <c r="E699" s="4" t="s">
        <v>36</v>
      </c>
      <c r="F699" s="4">
        <v>1002391</v>
      </c>
      <c r="G699" s="4">
        <v>1</v>
      </c>
      <c r="H699" s="4">
        <v>0</v>
      </c>
      <c r="I699" s="4" t="str">
        <f t="shared" si="10"/>
        <v>A1</v>
      </c>
      <c r="J699" s="4" t="s">
        <v>10468</v>
      </c>
      <c r="K699" s="4" t="s">
        <v>10469</v>
      </c>
      <c r="L699" s="9">
        <v>44545</v>
      </c>
      <c r="M699" s="9">
        <v>44645</v>
      </c>
      <c r="N699" s="10" t="s">
        <v>776</v>
      </c>
      <c r="O699" s="4">
        <v>600</v>
      </c>
      <c r="P699" s="4">
        <v>600</v>
      </c>
      <c r="Q699" s="4">
        <v>23</v>
      </c>
      <c r="R699" s="4" t="s">
        <v>10994</v>
      </c>
      <c r="S699" s="4" t="s">
        <v>11111</v>
      </c>
      <c r="T699" s="4" t="str">
        <f>VLOOKUP(A699,'REPORTE'!$A$1:$AG$1961,19,0)</f>
        <v>Actividades de enseñanza de métodos de lectura rápida y cursos de oratoria.</v>
      </c>
      <c r="U699" s="4" t="str">
        <f>VLOOKUP(A699,'REPORTE'!$A$1:$AG$1961,20,0)</f>
        <v xml:space="preserve">Actividades de enseñanza </v>
      </c>
      <c r="V699" s="4">
        <v>1001082</v>
      </c>
      <c r="W699" s="4" t="s">
        <v>11344</v>
      </c>
      <c r="X699" s="4" t="s">
        <v>11868</v>
      </c>
      <c r="Y699" s="4" t="s">
        <v>12072</v>
      </c>
      <c r="Z699" s="4" t="s">
        <v>12338</v>
      </c>
      <c r="AA699" s="4" t="s">
        <v>46</v>
      </c>
      <c r="AB699" s="4" t="str">
        <f>VLOOKUP(A699,'REPORTE'!$A$1:$AG$1961,5,0)</f>
        <v>ECUATORIANO(A) INDIGENA</v>
      </c>
      <c r="AC699" s="4" t="str">
        <f>VLOOKUP(A699,'REPORTE'!$A$1:$AG$1961,30,0)</f>
        <v>Secundaria</v>
      </c>
      <c r="AD699" s="4" t="str">
        <f>VLOOKUP(A699,'REPORTE'!$A$1:$AG$1961,31,0)</f>
        <v>PICHINCHA</v>
      </c>
      <c r="AE699" s="4" t="str">
        <f>VLOOKUP(A699,'REPORTE'!$A$1:$AG$1961,32,0)</f>
        <v>QUITO</v>
      </c>
      <c r="AF699" s="4" t="str">
        <f>VLOOKUP(A699,'REPORTE'!$A$1:$AG$1961,33,0)</f>
        <v>COCHAPAMBA</v>
      </c>
      <c r="AG699" s="4" t="str">
        <f>VLOOKUP(AF699,PROVINCIAS!$F$1:$G$1171,2,0)</f>
        <v>RURAL</v>
      </c>
    </row>
    <row r="700" spans="1:33" customFormat="1" hidden="1" x14ac:dyDescent="0.45">
      <c r="A700" s="4">
        <v>1001446</v>
      </c>
      <c r="B700" s="4" t="s">
        <v>10219</v>
      </c>
      <c r="C700" s="7">
        <v>1707276992</v>
      </c>
      <c r="D700" s="8">
        <v>60</v>
      </c>
      <c r="E700" s="4" t="s">
        <v>59</v>
      </c>
      <c r="F700" s="4">
        <v>1002397</v>
      </c>
      <c r="G700" s="4">
        <v>24</v>
      </c>
      <c r="H700" s="4">
        <v>24</v>
      </c>
      <c r="I700" s="4" t="str">
        <f t="shared" si="10"/>
        <v>A2</v>
      </c>
      <c r="J700" s="4" t="s">
        <v>10468</v>
      </c>
      <c r="K700" s="4" t="s">
        <v>10469</v>
      </c>
      <c r="L700" s="9">
        <v>44545</v>
      </c>
      <c r="M700" s="9">
        <v>45296</v>
      </c>
      <c r="N700" s="9">
        <v>44597</v>
      </c>
      <c r="O700" s="4">
        <v>1260</v>
      </c>
      <c r="P700" s="4">
        <v>1260</v>
      </c>
      <c r="Q700" s="4">
        <v>23</v>
      </c>
      <c r="R700" s="4" t="s">
        <v>10995</v>
      </c>
      <c r="S700" s="4" t="s">
        <v>348</v>
      </c>
      <c r="T700" s="4" t="str">
        <f>VLOOKUP(A700,'REPORTE'!$A$1:$AG$1961,19,0)</f>
        <v>Venta al por mayor de papa y tubérculos.</v>
      </c>
      <c r="U700" s="4" t="str">
        <f>VLOOKUP(A700,'REPORTE'!$A$1:$AG$1961,20,0)</f>
        <v>Venta al por mayor varios</v>
      </c>
      <c r="V700" s="4">
        <v>1001525</v>
      </c>
      <c r="W700" s="4" t="s">
        <v>11345</v>
      </c>
      <c r="X700" s="4" t="s">
        <v>11868</v>
      </c>
      <c r="Y700" s="4" t="s">
        <v>12072</v>
      </c>
      <c r="Z700" s="4" t="s">
        <v>12102</v>
      </c>
      <c r="AA700" s="4" t="s">
        <v>665</v>
      </c>
      <c r="AB700" s="4" t="str">
        <f>VLOOKUP(A700,'REPORTE'!$A$1:$AG$1961,5,0)</f>
        <v>ECUATORIANO(A) INDIGENA</v>
      </c>
      <c r="AC700" s="4" t="str">
        <f>VLOOKUP(A700,'REPORTE'!$A$1:$AG$1961,30,0)</f>
        <v>Primaria</v>
      </c>
      <c r="AD700" s="4" t="str">
        <f>VLOOKUP(A700,'REPORTE'!$A$1:$AG$1961,31,0)</f>
        <v>CHIMBORAZO</v>
      </c>
      <c r="AE700" s="4" t="str">
        <f>VLOOKUP(A700,'REPORTE'!$A$1:$AG$1961,32,0)</f>
        <v>COLTA</v>
      </c>
      <c r="AF700" s="4" t="str">
        <f>VLOOKUP(A700,'REPORTE'!$A$1:$AG$1961,33,0)</f>
        <v>CAJABAMBA</v>
      </c>
      <c r="AG700" s="4" t="str">
        <f>VLOOKUP(AF700,PROVINCIAS!$F$1:$G$1171,2,0)</f>
        <v>URBANA</v>
      </c>
    </row>
    <row r="701" spans="1:33" customFormat="1" hidden="1" x14ac:dyDescent="0.45">
      <c r="A701" s="4">
        <v>1001717</v>
      </c>
      <c r="B701" s="4" t="s">
        <v>10220</v>
      </c>
      <c r="C701" s="7">
        <v>604305037</v>
      </c>
      <c r="D701" s="8">
        <v>32</v>
      </c>
      <c r="E701" s="4" t="s">
        <v>59</v>
      </c>
      <c r="F701" s="4">
        <v>1002398</v>
      </c>
      <c r="G701" s="4">
        <v>18</v>
      </c>
      <c r="H701" s="4">
        <v>0</v>
      </c>
      <c r="I701" s="4" t="str">
        <f t="shared" si="10"/>
        <v>A1</v>
      </c>
      <c r="J701" s="4" t="s">
        <v>10468</v>
      </c>
      <c r="K701" s="4" t="s">
        <v>10469</v>
      </c>
      <c r="L701" s="9">
        <v>44545</v>
      </c>
      <c r="M701" s="9">
        <v>45102</v>
      </c>
      <c r="N701" s="10" t="s">
        <v>776</v>
      </c>
      <c r="O701" s="4">
        <v>1000</v>
      </c>
      <c r="P701" s="4">
        <v>912.73</v>
      </c>
      <c r="Q701" s="4">
        <v>23</v>
      </c>
      <c r="R701" s="4" t="s">
        <v>10994</v>
      </c>
      <c r="S701" s="4" t="s">
        <v>244</v>
      </c>
      <c r="T701" s="4" t="str">
        <f>VLOOKUP(A701,'REPORTE'!$A$1:$AG$1961,19,0)</f>
        <v>Limpieza de edificios nuevos después de su construcción.</v>
      </c>
      <c r="U701" s="4" t="str">
        <f>VLOOKUP(A701,'REPORTE'!$A$1:$AG$1961,20,0)</f>
        <v>Reparaciones varias y mantenimiento</v>
      </c>
      <c r="V701" s="4">
        <v>1001817</v>
      </c>
      <c r="W701" s="4" t="s">
        <v>11346</v>
      </c>
      <c r="X701" s="4" t="s">
        <v>11854</v>
      </c>
      <c r="Y701" s="4" t="s">
        <v>12072</v>
      </c>
      <c r="Z701" s="4" t="s">
        <v>12427</v>
      </c>
      <c r="AA701" s="4" t="s">
        <v>74</v>
      </c>
      <c r="AB701" s="4" t="str">
        <f>VLOOKUP(A701,'REPORTE'!$A$1:$AG$1961,5,0)</f>
        <v>ECUATORIANO(A)</v>
      </c>
      <c r="AC701" s="4" t="str">
        <f>VLOOKUP(A701,'REPORTE'!$A$1:$AG$1961,30,0)</f>
        <v>Secundaria</v>
      </c>
      <c r="AD701" s="4" t="str">
        <f>VLOOKUP(A701,'REPORTE'!$A$1:$AG$1961,31,0)</f>
        <v>CHIMBORAZO</v>
      </c>
      <c r="AE701" s="4" t="str">
        <f>VLOOKUP(A701,'REPORTE'!$A$1:$AG$1961,32,0)</f>
        <v>RIOBAMBA</v>
      </c>
      <c r="AF701" s="4" t="str">
        <f>VLOOKUP(A701,'REPORTE'!$A$1:$AG$1961,33,0)</f>
        <v>LIZARZABURU</v>
      </c>
      <c r="AG701" s="4" t="str">
        <f>VLOOKUP(AF701,PROVINCIAS!$F$1:$G$1171,2,0)</f>
        <v>URBANA</v>
      </c>
    </row>
    <row r="702" spans="1:33" customFormat="1" hidden="1" x14ac:dyDescent="0.45">
      <c r="A702" s="4">
        <v>1000219</v>
      </c>
      <c r="B702" s="4" t="s">
        <v>9941</v>
      </c>
      <c r="C702" s="7">
        <v>1710938604</v>
      </c>
      <c r="D702" s="8">
        <v>51</v>
      </c>
      <c r="E702" s="4" t="s">
        <v>36</v>
      </c>
      <c r="F702" s="4">
        <v>1002400</v>
      </c>
      <c r="G702" s="4">
        <v>1</v>
      </c>
      <c r="H702" s="4">
        <v>0</v>
      </c>
      <c r="I702" s="4" t="str">
        <f t="shared" si="10"/>
        <v>A1</v>
      </c>
      <c r="J702" s="4" t="s">
        <v>10468</v>
      </c>
      <c r="K702" s="4" t="s">
        <v>10469</v>
      </c>
      <c r="L702" s="9">
        <v>44546</v>
      </c>
      <c r="M702" s="9">
        <v>44645</v>
      </c>
      <c r="N702" s="10" t="s">
        <v>776</v>
      </c>
      <c r="O702" s="4">
        <v>3000</v>
      </c>
      <c r="P702" s="4">
        <v>3000</v>
      </c>
      <c r="Q702" s="4">
        <v>21.5</v>
      </c>
      <c r="R702" s="4" t="s">
        <v>10994</v>
      </c>
      <c r="S702" s="4" t="s">
        <v>11025</v>
      </c>
      <c r="T702" s="4" t="str">
        <f>VLOOKUP(A702,'REPORTE'!$A$1:$AG$1961,19,0)</f>
        <v>Venta al por mayor de frutas, legumbres y hortalizas.</v>
      </c>
      <c r="U702" s="4" t="str">
        <f>VLOOKUP(A702,'REPORTE'!$A$1:$AG$1961,20,0)</f>
        <v>Venta al por mayor varios</v>
      </c>
      <c r="V702" s="4">
        <v>1000282</v>
      </c>
      <c r="W702" s="4" t="s">
        <v>11705</v>
      </c>
      <c r="X702" s="4" t="s">
        <v>11953</v>
      </c>
      <c r="Y702" s="4" t="s">
        <v>12072</v>
      </c>
      <c r="Z702" s="4" t="s">
        <v>12250</v>
      </c>
      <c r="AA702" s="4" t="s">
        <v>665</v>
      </c>
      <c r="AB702" s="4" t="str">
        <f>VLOOKUP(A702,'REPORTE'!$A$1:$AG$1961,5,0)</f>
        <v>ECUATORIANO(A) INDIGENA</v>
      </c>
      <c r="AC702" s="4" t="str">
        <f>VLOOKUP(A702,'REPORTE'!$A$1:$AG$1961,30,0)</f>
        <v>Primaria</v>
      </c>
      <c r="AD702" s="4" t="str">
        <f>VLOOKUP(A702,'REPORTE'!$A$1:$AG$1961,31,0)</f>
        <v>PICHINCHA</v>
      </c>
      <c r="AE702" s="4" t="str">
        <f>VLOOKUP(A702,'REPORTE'!$A$1:$AG$1961,32,0)</f>
        <v>QUITO</v>
      </c>
      <c r="AF702" s="4" t="str">
        <f>VLOOKUP(A702,'REPORTE'!$A$1:$AG$1961,33,0)</f>
        <v>COTOCOLLAO</v>
      </c>
      <c r="AG702" s="4" t="str">
        <f>VLOOKUP(AF702,PROVINCIAS!$F$1:$G$1171,2,0)</f>
        <v>URBANA</v>
      </c>
    </row>
    <row r="703" spans="1:33" customFormat="1" hidden="1" x14ac:dyDescent="0.45">
      <c r="A703" s="4">
        <v>1000878</v>
      </c>
      <c r="B703" s="4" t="s">
        <v>10221</v>
      </c>
      <c r="C703" s="7">
        <v>604415562</v>
      </c>
      <c r="D703" s="8">
        <v>32</v>
      </c>
      <c r="E703" s="4" t="s">
        <v>36</v>
      </c>
      <c r="F703" s="4">
        <v>1002402</v>
      </c>
      <c r="G703" s="4">
        <v>1</v>
      </c>
      <c r="H703" s="4">
        <v>0</v>
      </c>
      <c r="I703" s="4" t="str">
        <f t="shared" si="10"/>
        <v>A1</v>
      </c>
      <c r="J703" s="4" t="s">
        <v>10468</v>
      </c>
      <c r="K703" s="4" t="s">
        <v>10469</v>
      </c>
      <c r="L703" s="9">
        <v>44547</v>
      </c>
      <c r="M703" s="9">
        <v>44645</v>
      </c>
      <c r="N703" s="10" t="s">
        <v>776</v>
      </c>
      <c r="O703" s="4">
        <v>3000</v>
      </c>
      <c r="P703" s="4">
        <v>3000</v>
      </c>
      <c r="Q703" s="4">
        <v>21.5</v>
      </c>
      <c r="R703" s="4" t="s">
        <v>10994</v>
      </c>
      <c r="S703" s="4" t="s">
        <v>244</v>
      </c>
      <c r="T703" s="4" t="str">
        <f>VLOOKUP(A703,'REPORTE'!$A$1:$AG$1961,19,0)</f>
        <v>Venta al por menor de alimentos, bebidas y productos del tabaco en puestos de venta o mercados.</v>
      </c>
      <c r="U703" s="4" t="str">
        <f>VLOOKUP(A703,'REPORTE'!$A$1:$AG$1961,20,0)</f>
        <v>Venta al por menor varios</v>
      </c>
      <c r="V703" s="4">
        <v>1000948</v>
      </c>
      <c r="W703" s="4" t="s">
        <v>11706</v>
      </c>
      <c r="X703" s="4" t="s">
        <v>11890</v>
      </c>
      <c r="Y703" s="4" t="s">
        <v>12072</v>
      </c>
      <c r="Z703" s="4" t="s">
        <v>12255</v>
      </c>
      <c r="AA703" s="4" t="s">
        <v>74</v>
      </c>
      <c r="AB703" s="4" t="str">
        <f>VLOOKUP(A703,'REPORTE'!$A$1:$AG$1961,5,0)</f>
        <v>ECUATORIANO(A) INDIGENA</v>
      </c>
      <c r="AC703" s="4" t="str">
        <f>VLOOKUP(A703,'REPORTE'!$A$1:$AG$1961,30,0)</f>
        <v>Secundaria</v>
      </c>
      <c r="AD703" s="4" t="str">
        <f>VLOOKUP(A703,'REPORTE'!$A$1:$AG$1961,31,0)</f>
        <v>CHIMBORAZO</v>
      </c>
      <c r="AE703" s="4" t="str">
        <f>VLOOKUP(A703,'REPORTE'!$A$1:$AG$1961,32,0)</f>
        <v>GUAMOTE</v>
      </c>
      <c r="AF703" s="4" t="str">
        <f>VLOOKUP(A703,'REPORTE'!$A$1:$AG$1961,33,0)</f>
        <v>GUAMOTE</v>
      </c>
      <c r="AG703" s="4" t="str">
        <f>VLOOKUP(AF703,PROVINCIAS!$F$1:$G$1171,2,0)</f>
        <v>URBANA</v>
      </c>
    </row>
    <row r="704" spans="1:33" customFormat="1" hidden="1" x14ac:dyDescent="0.45">
      <c r="A704" s="4">
        <v>1000994</v>
      </c>
      <c r="B704" s="4" t="s">
        <v>10222</v>
      </c>
      <c r="C704" s="7">
        <v>1721820817</v>
      </c>
      <c r="D704" s="8">
        <v>31</v>
      </c>
      <c r="E704" s="4" t="s">
        <v>36</v>
      </c>
      <c r="F704" s="4">
        <v>1002401</v>
      </c>
      <c r="G704" s="4">
        <v>30</v>
      </c>
      <c r="H704" s="4">
        <v>0</v>
      </c>
      <c r="I704" s="4" t="str">
        <f t="shared" si="10"/>
        <v>A1</v>
      </c>
      <c r="J704" s="4" t="s">
        <v>10468</v>
      </c>
      <c r="K704" s="4" t="s">
        <v>10469</v>
      </c>
      <c r="L704" s="9">
        <v>44547</v>
      </c>
      <c r="M704" s="9">
        <v>45463</v>
      </c>
      <c r="N704" s="10" t="s">
        <v>776</v>
      </c>
      <c r="O704" s="4">
        <v>5000</v>
      </c>
      <c r="P704" s="4">
        <v>4742.1499999999996</v>
      </c>
      <c r="Q704" s="4">
        <v>17.5</v>
      </c>
      <c r="R704" s="4" t="s">
        <v>10994</v>
      </c>
      <c r="S704" s="4" t="s">
        <v>11092</v>
      </c>
      <c r="T704" s="4" t="str">
        <f>VLOOKUP(A704,'REPORTE'!$A$1:$AG$1961,19,0)</f>
        <v>Actividades de asesoramiento técnico de arquitectura en diseño de edificios y dibujo de planos de construcción.</v>
      </c>
      <c r="U704" s="4" t="str">
        <f>VLOOKUP(A704,'REPORTE'!$A$1:$AG$1961,20,0)</f>
        <v>Actividades de asesoramiento técnico</v>
      </c>
      <c r="V704" s="4">
        <v>1001063</v>
      </c>
      <c r="W704" s="4" t="s">
        <v>11544</v>
      </c>
      <c r="X704" s="4" t="s">
        <v>11863</v>
      </c>
      <c r="Y704" s="4" t="s">
        <v>12072</v>
      </c>
      <c r="Z704" s="4" t="s">
        <v>12428</v>
      </c>
      <c r="AA704" s="4" t="s">
        <v>677</v>
      </c>
      <c r="AB704" s="4" t="str">
        <f>VLOOKUP(A704,'REPORTE'!$A$1:$AG$1961,5,0)</f>
        <v>ECUATORIANO(A)</v>
      </c>
      <c r="AC704" s="4" t="str">
        <f>VLOOKUP(A704,'REPORTE'!$A$1:$AG$1961,30,0)</f>
        <v>Primaria</v>
      </c>
      <c r="AD704" s="4" t="str">
        <f>VLOOKUP(A704,'REPORTE'!$A$1:$AG$1961,31,0)</f>
        <v>PICHINCHA</v>
      </c>
      <c r="AE704" s="4" t="str">
        <f>VLOOKUP(A704,'REPORTE'!$A$1:$AG$1961,32,0)</f>
        <v>QUITO</v>
      </c>
      <c r="AF704" s="4" t="str">
        <f>VLOOKUP(A704,'REPORTE'!$A$1:$AG$1961,33,0)</f>
        <v>EL BATAN</v>
      </c>
      <c r="AG704" s="4" t="str">
        <f>VLOOKUP(AF704,PROVINCIAS!$F$1:$G$1171,2,0)</f>
        <v>URBANA</v>
      </c>
    </row>
    <row r="705" spans="1:33" customFormat="1" hidden="1" x14ac:dyDescent="0.45">
      <c r="A705" s="4">
        <v>1001060</v>
      </c>
      <c r="B705" s="4" t="s">
        <v>10223</v>
      </c>
      <c r="C705" s="7">
        <v>602984734</v>
      </c>
      <c r="D705" s="8">
        <v>45</v>
      </c>
      <c r="E705" s="4" t="s">
        <v>59</v>
      </c>
      <c r="F705" s="4">
        <v>1002404</v>
      </c>
      <c r="G705" s="4">
        <v>24</v>
      </c>
      <c r="H705" s="4">
        <v>24</v>
      </c>
      <c r="I705" s="4" t="str">
        <f t="shared" si="10"/>
        <v>A2</v>
      </c>
      <c r="J705" s="4" t="s">
        <v>10468</v>
      </c>
      <c r="K705" s="4" t="s">
        <v>10469</v>
      </c>
      <c r="L705" s="9">
        <v>44547</v>
      </c>
      <c r="M705" s="9">
        <v>45296</v>
      </c>
      <c r="N705" s="9">
        <v>44597</v>
      </c>
      <c r="O705" s="4">
        <v>1110</v>
      </c>
      <c r="P705" s="4">
        <v>1110</v>
      </c>
      <c r="Q705" s="4">
        <v>23</v>
      </c>
      <c r="R705" s="4" t="s">
        <v>10995</v>
      </c>
      <c r="S705" s="4" t="s">
        <v>348</v>
      </c>
      <c r="T705" s="4" t="str">
        <f>VLOOKUP(A705,'REPORTE'!$A$1:$AG$1961,19,0)</f>
        <v>Venta al por menor de frutas, legumbres y hortalizas frescas o en conserva en establecimientos especializados.</v>
      </c>
      <c r="U705" s="4" t="str">
        <f>VLOOKUP(A705,'REPORTE'!$A$1:$AG$1961,20,0)</f>
        <v>Venta al por menor varios</v>
      </c>
      <c r="V705" s="4">
        <v>1001132</v>
      </c>
      <c r="W705" s="4" t="s">
        <v>11347</v>
      </c>
      <c r="X705" s="4" t="s">
        <v>11854</v>
      </c>
      <c r="Y705" s="4" t="s">
        <v>12072</v>
      </c>
      <c r="Z705" s="4" t="s">
        <v>12102</v>
      </c>
      <c r="AA705" s="4" t="s">
        <v>677</v>
      </c>
      <c r="AB705" s="4" t="str">
        <f>VLOOKUP(A705,'REPORTE'!$A$1:$AG$1961,5,0)</f>
        <v>ECUATORIANO(A) INDIGENA</v>
      </c>
      <c r="AC705" s="4" t="str">
        <f>VLOOKUP(A705,'REPORTE'!$A$1:$AG$1961,30,0)</f>
        <v>Primaria</v>
      </c>
      <c r="AD705" s="4" t="str">
        <f>VLOOKUP(A705,'REPORTE'!$A$1:$AG$1961,31,0)</f>
        <v>CHIMBORAZO</v>
      </c>
      <c r="AE705" s="4" t="str">
        <f>VLOOKUP(A705,'REPORTE'!$A$1:$AG$1961,32,0)</f>
        <v>RIOBAMBA</v>
      </c>
      <c r="AF705" s="4" t="str">
        <f>VLOOKUP(A705,'REPORTE'!$A$1:$AG$1961,33,0)</f>
        <v>YARUQUIES</v>
      </c>
      <c r="AG705" s="4" t="str">
        <f>VLOOKUP(AF705,PROVINCIAS!$F$1:$G$1171,2,0)</f>
        <v>URBANA</v>
      </c>
    </row>
    <row r="706" spans="1:33" customFormat="1" hidden="1" x14ac:dyDescent="0.45">
      <c r="A706" s="4">
        <v>1001366</v>
      </c>
      <c r="B706" s="4" t="s">
        <v>10035</v>
      </c>
      <c r="C706" s="7">
        <v>1718249145</v>
      </c>
      <c r="D706" s="8">
        <v>33</v>
      </c>
      <c r="E706" s="4" t="s">
        <v>36</v>
      </c>
      <c r="F706" s="4">
        <v>1002405</v>
      </c>
      <c r="G706" s="4">
        <v>2</v>
      </c>
      <c r="H706" s="4">
        <v>0</v>
      </c>
      <c r="I706" s="4" t="str">
        <f t="shared" si="10"/>
        <v>A1</v>
      </c>
      <c r="J706" s="4" t="s">
        <v>10468</v>
      </c>
      <c r="K706" s="4" t="s">
        <v>10469</v>
      </c>
      <c r="L706" s="9">
        <v>44547</v>
      </c>
      <c r="M706" s="9">
        <v>44625</v>
      </c>
      <c r="N706" s="10" t="s">
        <v>776</v>
      </c>
      <c r="O706" s="4">
        <v>2000</v>
      </c>
      <c r="P706" s="4">
        <v>1035.1600000000001</v>
      </c>
      <c r="Q706" s="4">
        <v>23</v>
      </c>
      <c r="R706" s="4" t="s">
        <v>10994</v>
      </c>
      <c r="S706" s="4" t="s">
        <v>11112</v>
      </c>
      <c r="T706" s="4" t="str">
        <f>VLOOKUP(A706,'REPORTE'!$A$1:$AG$1961,19,0)</f>
        <v>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v>
      </c>
      <c r="U706" s="4" t="str">
        <f>VLOOKUP(A706,'REPORTE'!$A$1:$AG$1961,20,0)</f>
        <v xml:space="preserve">Actividades varias </v>
      </c>
      <c r="V706" s="4">
        <v>1001443</v>
      </c>
      <c r="W706" s="4" t="s">
        <v>11348</v>
      </c>
      <c r="X706" s="4" t="s">
        <v>11892</v>
      </c>
      <c r="Y706" s="4" t="s">
        <v>12072</v>
      </c>
      <c r="Z706" s="4" t="s">
        <v>12306</v>
      </c>
      <c r="AA706" s="4" t="s">
        <v>677</v>
      </c>
      <c r="AB706" s="4" t="str">
        <f>VLOOKUP(A706,'REPORTE'!$A$1:$AG$1961,5,0)</f>
        <v>ECUATORIANO(A)</v>
      </c>
      <c r="AC706" s="4" t="str">
        <f>VLOOKUP(A706,'REPORTE'!$A$1:$AG$1961,30,0)</f>
        <v>Secundaria</v>
      </c>
      <c r="AD706" s="4" t="str">
        <f>VLOOKUP(A706,'REPORTE'!$A$1:$AG$1961,31,0)</f>
        <v>PICHINCHA</v>
      </c>
      <c r="AE706" s="4" t="str">
        <f>VLOOKUP(A706,'REPORTE'!$A$1:$AG$1961,32,0)</f>
        <v>QUITO</v>
      </c>
      <c r="AF706" s="4" t="str">
        <f>VLOOKUP(A706,'REPORTE'!$A$1:$AG$1961,33,0)</f>
        <v>COTOCOLLAO</v>
      </c>
      <c r="AG706" s="4" t="str">
        <f>VLOOKUP(AF706,PROVINCIAS!$F$1:$G$1171,2,0)</f>
        <v>URBANA</v>
      </c>
    </row>
    <row r="707" spans="1:33" customFormat="1" hidden="1" x14ac:dyDescent="0.45">
      <c r="A707" s="4">
        <v>1001507</v>
      </c>
      <c r="B707" s="4" t="s">
        <v>10224</v>
      </c>
      <c r="C707" s="7">
        <v>1724637259</v>
      </c>
      <c r="D707" s="8">
        <v>28</v>
      </c>
      <c r="E707" s="4" t="s">
        <v>59</v>
      </c>
      <c r="F707" s="4">
        <v>1002403</v>
      </c>
      <c r="G707" s="4">
        <v>20</v>
      </c>
      <c r="H707" s="4">
        <v>4</v>
      </c>
      <c r="I707" s="4" t="str">
        <f t="shared" ref="I707:I770" si="11">+IF(H707&lt;=5,"A1",IF(H707&lt;=30,"A2",IF(H707&lt;=60,"A3",IF(H707&lt;=75,"B1",IF(H707&lt;=90,"B2",IF(H707&lt;=120,"C1",IF(H707&lt;=150,"C2",IF(H707&lt;=180,"D","E"))))))))</f>
        <v>A1</v>
      </c>
      <c r="J707" s="4" t="s">
        <v>10468</v>
      </c>
      <c r="K707" s="4" t="s">
        <v>10469</v>
      </c>
      <c r="L707" s="9">
        <v>44547</v>
      </c>
      <c r="M707" s="9">
        <v>45163</v>
      </c>
      <c r="N707" s="9">
        <v>44617</v>
      </c>
      <c r="O707" s="4">
        <v>3000</v>
      </c>
      <c r="P707" s="4">
        <v>2890.01</v>
      </c>
      <c r="Q707" s="4">
        <v>21.5</v>
      </c>
      <c r="R707" s="4" t="s">
        <v>10995</v>
      </c>
      <c r="S707" s="4" t="s">
        <v>11082</v>
      </c>
      <c r="T707" s="4" t="str">
        <f>VLOOKUP(A707,'REPORTE'!$A$1:$AG$1961,19,0)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707" s="4" t="str">
        <f>VLOOKUP(A707,'REPORTE'!$A$1:$AG$1961,20,0)</f>
        <v>Actividades Turísticas</v>
      </c>
      <c r="V707" s="4">
        <v>1001601</v>
      </c>
      <c r="W707" s="4" t="s">
        <v>11707</v>
      </c>
      <c r="X707" s="4" t="s">
        <v>11871</v>
      </c>
      <c r="Y707" s="4" t="s">
        <v>12072</v>
      </c>
      <c r="Z707" s="4" t="s">
        <v>12093</v>
      </c>
      <c r="AA707" s="4" t="s">
        <v>46</v>
      </c>
      <c r="AB707" s="4" t="str">
        <f>VLOOKUP(A707,'REPORTE'!$A$1:$AG$1961,5,0)</f>
        <v>ECUATORIANO(A)</v>
      </c>
      <c r="AC707" s="4" t="str">
        <f>VLOOKUP(A707,'REPORTE'!$A$1:$AG$1961,30,0)</f>
        <v>Secundaria</v>
      </c>
      <c r="AD707" s="4" t="str">
        <f>VLOOKUP(A707,'REPORTE'!$A$1:$AG$1961,31,0)</f>
        <v>PICHINCHA</v>
      </c>
      <c r="AE707" s="4" t="str">
        <f>VLOOKUP(A707,'REPORTE'!$A$1:$AG$1961,32,0)</f>
        <v>RUMIÑAHUI</v>
      </c>
      <c r="AF707" s="4" t="str">
        <f>VLOOKUP(A707,'REPORTE'!$A$1:$AG$1961,33,0)</f>
        <v>SANGOLQUI</v>
      </c>
      <c r="AG707" s="4" t="str">
        <f>VLOOKUP(AF707,PROVINCIAS!$F$1:$G$1171,2,0)</f>
        <v>URBANA</v>
      </c>
    </row>
    <row r="708" spans="1:33" customFormat="1" hidden="1" x14ac:dyDescent="0.45">
      <c r="A708" s="4">
        <v>1000073</v>
      </c>
      <c r="B708" s="4" t="s">
        <v>10225</v>
      </c>
      <c r="C708" s="7">
        <v>1708990096</v>
      </c>
      <c r="D708" s="8">
        <v>59</v>
      </c>
      <c r="E708" s="4" t="s">
        <v>36</v>
      </c>
      <c r="F708" s="4">
        <v>1002407</v>
      </c>
      <c r="G708" s="4">
        <v>12</v>
      </c>
      <c r="H708" s="4">
        <v>0</v>
      </c>
      <c r="I708" s="4" t="str">
        <f t="shared" si="11"/>
        <v>A1</v>
      </c>
      <c r="J708" s="4" t="s">
        <v>10468</v>
      </c>
      <c r="K708" s="4" t="s">
        <v>10469</v>
      </c>
      <c r="L708" s="9">
        <v>44550</v>
      </c>
      <c r="M708" s="9">
        <v>44915</v>
      </c>
      <c r="N708" s="10" t="s">
        <v>776</v>
      </c>
      <c r="O708" s="4">
        <v>1000</v>
      </c>
      <c r="P708" s="4">
        <v>849.97</v>
      </c>
      <c r="Q708" s="4">
        <v>23</v>
      </c>
      <c r="R708" s="4" t="s">
        <v>10994</v>
      </c>
      <c r="S708" s="4" t="s">
        <v>244</v>
      </c>
      <c r="T708" s="4" t="str">
        <f>VLOOKUP(A708,'REPORTE'!$A$1:$AG$1961,19,0)</f>
        <v>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U708" s="4" t="str">
        <f>VLOOKUP(A708,'REPORTE'!$A$1:$AG$1961,20,0)</f>
        <v>Actividades de almacenamiento y depósito para todo tipo de productos</v>
      </c>
      <c r="V708" s="4">
        <v>1000105</v>
      </c>
      <c r="W708" s="4" t="s">
        <v>11185</v>
      </c>
      <c r="X708" s="4" t="s">
        <v>11860</v>
      </c>
      <c r="Y708" s="4" t="s">
        <v>12072</v>
      </c>
      <c r="Z708" s="4" t="s">
        <v>12429</v>
      </c>
      <c r="AA708" s="4" t="s">
        <v>74</v>
      </c>
      <c r="AB708" s="4" t="str">
        <f>VLOOKUP(A708,'REPORTE'!$A$1:$AG$1961,5,0)</f>
        <v>ECUATORIANO(A)</v>
      </c>
      <c r="AC708" s="4" t="str">
        <f>VLOOKUP(A708,'REPORTE'!$A$1:$AG$1961,30,0)</f>
        <v>Secundaria</v>
      </c>
      <c r="AD708" s="4" t="str">
        <f>VLOOKUP(A708,'REPORTE'!$A$1:$AG$1961,31,0)</f>
        <v>PICHINCHA</v>
      </c>
      <c r="AE708" s="4" t="str">
        <f>VLOOKUP(A708,'REPORTE'!$A$1:$AG$1961,32,0)</f>
        <v>QUITO</v>
      </c>
      <c r="AF708" s="4" t="str">
        <f>VLOOKUP(A708,'REPORTE'!$A$1:$AG$1961,33,0)</f>
        <v>COTOCOLLAO</v>
      </c>
      <c r="AG708" s="4" t="str">
        <f>VLOOKUP(AF708,PROVINCIAS!$F$1:$G$1171,2,0)</f>
        <v>URBANA</v>
      </c>
    </row>
    <row r="709" spans="1:33" x14ac:dyDescent="0.45">
      <c r="A709" s="77">
        <v>1000935</v>
      </c>
      <c r="B709" s="77" t="s">
        <v>10226</v>
      </c>
      <c r="C709" s="78">
        <v>503143836</v>
      </c>
      <c r="D709" s="79">
        <v>32</v>
      </c>
      <c r="E709" s="77" t="s">
        <v>36</v>
      </c>
      <c r="F709" s="77">
        <v>1002411</v>
      </c>
      <c r="G709" s="77">
        <v>24</v>
      </c>
      <c r="H709" s="77">
        <v>0</v>
      </c>
      <c r="I709" s="77" t="str">
        <f t="shared" si="11"/>
        <v>A1</v>
      </c>
      <c r="J709" s="77" t="s">
        <v>10466</v>
      </c>
      <c r="K709" s="77" t="s">
        <v>10467</v>
      </c>
      <c r="L709" s="80">
        <v>44550</v>
      </c>
      <c r="M709" s="80">
        <v>45296</v>
      </c>
      <c r="N709" s="81" t="s">
        <v>776</v>
      </c>
      <c r="O709" s="77">
        <v>3100</v>
      </c>
      <c r="P709" s="77">
        <v>3013.07</v>
      </c>
      <c r="Q709" s="77">
        <v>16</v>
      </c>
      <c r="R709" s="77" t="s">
        <v>10994</v>
      </c>
      <c r="S709" s="77" t="s">
        <v>11000</v>
      </c>
      <c r="T709" s="77" t="str">
        <f>VLOOKUP(A709,'REPORTE'!$A$1:$AG$1961,19,0)</f>
        <v>Actividades de prestación de una serie de servicios administrativos de oficina corrientes, como recepción, planificación financiera, facturación y registro, personal y distribución fí­sica (servicios de mensajerí­a) y logí­stica, a cambio de una retribución o por contrato.</v>
      </c>
      <c r="U709" s="77" t="str">
        <f>VLOOKUP(A709,'REPORTE'!$A$1:$AG$1961,20,0)</f>
        <v xml:space="preserve">Actividades varias </v>
      </c>
      <c r="V709" s="77">
        <v>1001003</v>
      </c>
      <c r="W709" s="77" t="s">
        <v>11708</v>
      </c>
      <c r="X709" s="77" t="s">
        <v>11835</v>
      </c>
      <c r="Y709" s="77" t="s">
        <v>12072</v>
      </c>
      <c r="Z709" s="77" t="s">
        <v>12430</v>
      </c>
      <c r="AA709" s="77" t="s">
        <v>665</v>
      </c>
      <c r="AB709" s="77" t="str">
        <f>VLOOKUP(A709,'REPORTE'!$A$1:$AG$1961,5,0)</f>
        <v>ECUATORIANO(A) INDIGENA</v>
      </c>
      <c r="AC709" s="77" t="str">
        <f>VLOOKUP(A709,'REPORTE'!$A$1:$AG$1961,30,0)</f>
        <v>Secundaria</v>
      </c>
      <c r="AD709" s="77" t="str">
        <f>VLOOKUP(A709,'REPORTE'!$A$1:$AG$1961,31,0)</f>
        <v>COTOPAXI</v>
      </c>
      <c r="AE709" s="77" t="str">
        <f>VLOOKUP(A709,'REPORTE'!$A$1:$AG$1961,32,0)</f>
        <v>PUJILI</v>
      </c>
      <c r="AF709" s="77" t="str">
        <f>VLOOKUP(A709,'REPORTE'!$A$1:$AG$1961,33,0)</f>
        <v>ZUMBAHUA</v>
      </c>
      <c r="AG709" s="77" t="str">
        <f>VLOOKUP(AF709,PROVINCIAS!$F$1:$G$1171,2,0)</f>
        <v>RURAL</v>
      </c>
    </row>
    <row r="710" spans="1:33" customFormat="1" hidden="1" x14ac:dyDescent="0.45">
      <c r="A710" s="4">
        <v>1001135</v>
      </c>
      <c r="B710" s="4" t="s">
        <v>10227</v>
      </c>
      <c r="C710" s="7">
        <v>604158832</v>
      </c>
      <c r="D710" s="8">
        <v>38</v>
      </c>
      <c r="E710" s="4" t="s">
        <v>59</v>
      </c>
      <c r="F710" s="4">
        <v>1002409</v>
      </c>
      <c r="G710" s="4">
        <v>48</v>
      </c>
      <c r="H710" s="4">
        <v>35</v>
      </c>
      <c r="I710" s="4" t="str">
        <f t="shared" si="11"/>
        <v>A3</v>
      </c>
      <c r="J710" s="4" t="s">
        <v>10468</v>
      </c>
      <c r="K710" s="4" t="s">
        <v>10469</v>
      </c>
      <c r="L710" s="9">
        <v>44550</v>
      </c>
      <c r="M710" s="9">
        <v>46016</v>
      </c>
      <c r="N710" s="9">
        <v>44586</v>
      </c>
      <c r="O710" s="4">
        <v>7630</v>
      </c>
      <c r="P710" s="4">
        <v>7630</v>
      </c>
      <c r="Q710" s="4">
        <v>21.5</v>
      </c>
      <c r="R710" s="4" t="s">
        <v>10995</v>
      </c>
      <c r="S710" s="4" t="s">
        <v>348</v>
      </c>
      <c r="T710" s="4" t="str">
        <f>VLOOKUP(A710,'REPORTE'!$A$1:$AG$1961,19,0)</f>
        <v>Venta al por menor de frutas, legumbres y hortalizas frescas o en conserva en establecimientos especializados.</v>
      </c>
      <c r="U710" s="4" t="str">
        <f>VLOOKUP(A710,'REPORTE'!$A$1:$AG$1961,20,0)</f>
        <v>Venta al por menor varios</v>
      </c>
      <c r="V710" s="4">
        <v>1001210</v>
      </c>
      <c r="W710" s="4" t="s">
        <v>11709</v>
      </c>
      <c r="X710" s="4" t="s">
        <v>11923</v>
      </c>
      <c r="Y710" s="4" t="s">
        <v>12072</v>
      </c>
      <c r="Z710" s="4" t="s">
        <v>12093</v>
      </c>
      <c r="AA710" s="4" t="s">
        <v>665</v>
      </c>
      <c r="AB710" s="4" t="str">
        <f>VLOOKUP(A710,'REPORTE'!$A$1:$AG$1961,5,0)</f>
        <v>ECUATORIANO(A) INDIGENA</v>
      </c>
      <c r="AC710" s="4" t="str">
        <f>VLOOKUP(A710,'REPORTE'!$A$1:$AG$1961,30,0)</f>
        <v>Primaria</v>
      </c>
      <c r="AD710" s="4" t="str">
        <f>VLOOKUP(A710,'REPORTE'!$A$1:$AG$1961,31,0)</f>
        <v>CHIMBORAZO</v>
      </c>
      <c r="AE710" s="4" t="str">
        <f>VLOOKUP(A710,'REPORTE'!$A$1:$AG$1961,32,0)</f>
        <v>RIOBAMBA</v>
      </c>
      <c r="AF710" s="4" t="str">
        <f>VLOOKUP(A710,'REPORTE'!$A$1:$AG$1961,33,0)</f>
        <v>CACHA (CAB EN MACHANGARA)</v>
      </c>
      <c r="AG710" s="4" t="str">
        <f>VLOOKUP(AF710,PROVINCIAS!$F$1:$G$1171,2,0)</f>
        <v>RURAL</v>
      </c>
    </row>
    <row r="711" spans="1:33" customFormat="1" hidden="1" x14ac:dyDescent="0.45">
      <c r="A711" s="4">
        <v>1001291</v>
      </c>
      <c r="B711" s="4" t="s">
        <v>10088</v>
      </c>
      <c r="C711" s="7">
        <v>1803207834</v>
      </c>
      <c r="D711" s="8">
        <v>43</v>
      </c>
      <c r="E711" s="4" t="s">
        <v>59</v>
      </c>
      <c r="F711" s="4">
        <v>1002410</v>
      </c>
      <c r="G711" s="4">
        <v>1</v>
      </c>
      <c r="H711" s="4">
        <v>0</v>
      </c>
      <c r="I711" s="4" t="str">
        <f t="shared" si="11"/>
        <v>A1</v>
      </c>
      <c r="J711" s="4" t="s">
        <v>10468</v>
      </c>
      <c r="K711" s="4" t="s">
        <v>10469</v>
      </c>
      <c r="L711" s="9">
        <v>44550</v>
      </c>
      <c r="M711" s="9">
        <v>44645</v>
      </c>
      <c r="N711" s="10" t="s">
        <v>776</v>
      </c>
      <c r="O711" s="4">
        <v>3000</v>
      </c>
      <c r="P711" s="4">
        <v>3000</v>
      </c>
      <c r="Q711" s="4">
        <v>21.5</v>
      </c>
      <c r="R711" s="4" t="s">
        <v>10994</v>
      </c>
      <c r="S711" s="4" t="s">
        <v>244</v>
      </c>
      <c r="T711" s="4" t="str">
        <f>VLOOKUP(A711,'REPORTE'!$A$1:$AG$1961,19,0)</f>
        <v>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v>
      </c>
      <c r="U711" s="4" t="str">
        <f>VLOOKUP(A711,'REPORTE'!$A$1:$AG$1961,20,0)</f>
        <v>Reparaciones varias y mantenimiento</v>
      </c>
      <c r="V711" s="4">
        <v>1001368</v>
      </c>
      <c r="W711" s="4" t="s">
        <v>11150</v>
      </c>
      <c r="X711" s="4" t="s">
        <v>11916</v>
      </c>
      <c r="Y711" s="4" t="s">
        <v>12072</v>
      </c>
      <c r="Z711" s="4" t="s">
        <v>12340</v>
      </c>
      <c r="AA711" s="4" t="s">
        <v>677</v>
      </c>
      <c r="AB711" s="4" t="str">
        <f>VLOOKUP(A711,'REPORTE'!$A$1:$AG$1961,5,0)</f>
        <v>ECUATORIANO(A) INDIGENA</v>
      </c>
      <c r="AC711" s="4" t="str">
        <f>VLOOKUP(A711,'REPORTE'!$A$1:$AG$1961,30,0)</f>
        <v>Primaria</v>
      </c>
      <c r="AD711" s="4" t="str">
        <f>VLOOKUP(A711,'REPORTE'!$A$1:$AG$1961,31,0)</f>
        <v>CHIMBORAZO</v>
      </c>
      <c r="AE711" s="4" t="str">
        <f>VLOOKUP(A711,'REPORTE'!$A$1:$AG$1961,32,0)</f>
        <v>RIOBAMBA</v>
      </c>
      <c r="AF711" s="4" t="str">
        <f>VLOOKUP(A711,'REPORTE'!$A$1:$AG$1961,33,0)</f>
        <v>YARUQUIES</v>
      </c>
      <c r="AG711" s="4" t="str">
        <f>VLOOKUP(AF711,PROVINCIAS!$F$1:$G$1171,2,0)</f>
        <v>URBANA</v>
      </c>
    </row>
    <row r="712" spans="1:33" customFormat="1" hidden="1" x14ac:dyDescent="0.45">
      <c r="A712" s="4">
        <v>1001713</v>
      </c>
      <c r="B712" s="4" t="s">
        <v>10228</v>
      </c>
      <c r="C712" s="7">
        <v>1720940301</v>
      </c>
      <c r="D712" s="8">
        <v>30</v>
      </c>
      <c r="E712" s="4" t="s">
        <v>36</v>
      </c>
      <c r="F712" s="4">
        <v>1002406</v>
      </c>
      <c r="G712" s="4">
        <v>20</v>
      </c>
      <c r="H712" s="4">
        <v>0</v>
      </c>
      <c r="I712" s="4" t="str">
        <f t="shared" si="11"/>
        <v>A1</v>
      </c>
      <c r="J712" s="4" t="s">
        <v>10468</v>
      </c>
      <c r="K712" s="4" t="s">
        <v>10469</v>
      </c>
      <c r="L712" s="9">
        <v>44550</v>
      </c>
      <c r="M712" s="9">
        <v>45153</v>
      </c>
      <c r="N712" s="10" t="s">
        <v>776</v>
      </c>
      <c r="O712" s="4">
        <v>3000</v>
      </c>
      <c r="P712" s="4">
        <v>2733.01</v>
      </c>
      <c r="Q712" s="4">
        <v>17.5</v>
      </c>
      <c r="R712" s="4" t="s">
        <v>10994</v>
      </c>
      <c r="S712" s="4" t="s">
        <v>11494</v>
      </c>
      <c r="T712" s="4" t="str">
        <f>VLOOKUP(A712,'REPORTE'!$A$1:$AG$1961,19,0)</f>
        <v>Fabricación de artí­culos de lona o encerados: tiendas de campaña, artí­culos de acampada, velas, toldos de protección contra el sol, carpas, fundas para embalar mercaderí­as, etcétera.</v>
      </c>
      <c r="U712" s="4" t="str">
        <f>VLOOKUP(A712,'REPORTE'!$A$1:$AG$1961,20,0)</f>
        <v>Fabricación de artículos</v>
      </c>
      <c r="V712" s="4">
        <v>1001813</v>
      </c>
      <c r="W712" s="4" t="s">
        <v>11710</v>
      </c>
      <c r="X712" s="4" t="s">
        <v>11850</v>
      </c>
      <c r="Y712" s="4" t="s">
        <v>12072</v>
      </c>
      <c r="Z712" s="4" t="s">
        <v>12431</v>
      </c>
      <c r="AA712" s="4" t="s">
        <v>677</v>
      </c>
      <c r="AB712" s="4" t="str">
        <f>VLOOKUP(A712,'REPORTE'!$A$1:$AG$1961,5,0)</f>
        <v>ECUATORIANO(A) INDIGENA</v>
      </c>
      <c r="AC712" s="4" t="str">
        <f>VLOOKUP(A712,'REPORTE'!$A$1:$AG$1961,30,0)</f>
        <v>Formación Técnica (Intermedia)</v>
      </c>
      <c r="AD712" s="4" t="str">
        <f>VLOOKUP(A712,'REPORTE'!$A$1:$AG$1961,31,0)</f>
        <v>PICHINCHA</v>
      </c>
      <c r="AE712" s="4" t="str">
        <f>VLOOKUP(A712,'REPORTE'!$A$1:$AG$1961,32,0)</f>
        <v>QUITO</v>
      </c>
      <c r="AF712" s="4" t="str">
        <f>VLOOKUP(A712,'REPORTE'!$A$1:$AG$1961,33,0)</f>
        <v>COTOCOLLAO</v>
      </c>
      <c r="AG712" s="4" t="str">
        <f>VLOOKUP(AF712,PROVINCIAS!$F$1:$G$1171,2,0)</f>
        <v>URBANA</v>
      </c>
    </row>
    <row r="713" spans="1:33" x14ac:dyDescent="0.45">
      <c r="A713" s="77">
        <v>1000174</v>
      </c>
      <c r="B713" s="77" t="s">
        <v>10229</v>
      </c>
      <c r="C713" s="78">
        <v>604490573</v>
      </c>
      <c r="D713" s="79">
        <v>38</v>
      </c>
      <c r="E713" s="77" t="s">
        <v>59</v>
      </c>
      <c r="F713" s="77">
        <v>1002413</v>
      </c>
      <c r="G713" s="77">
        <v>18</v>
      </c>
      <c r="H713" s="77">
        <v>0</v>
      </c>
      <c r="I713" s="77" t="str">
        <f t="shared" si="11"/>
        <v>A1</v>
      </c>
      <c r="J713" s="77" t="s">
        <v>10466</v>
      </c>
      <c r="K713" s="77" t="s">
        <v>10467</v>
      </c>
      <c r="L713" s="80">
        <v>44551</v>
      </c>
      <c r="M713" s="80">
        <v>45102</v>
      </c>
      <c r="N713" s="81" t="s">
        <v>776</v>
      </c>
      <c r="O713" s="77">
        <v>2000</v>
      </c>
      <c r="P713" s="77">
        <v>1806.08</v>
      </c>
      <c r="Q713" s="77">
        <v>16</v>
      </c>
      <c r="R713" s="77" t="s">
        <v>10994</v>
      </c>
      <c r="S713" s="77" t="s">
        <v>11000</v>
      </c>
      <c r="T713" s="77" t="str">
        <f>VLOOKUP(A713,'REPORTE'!$A$1:$AG$1961,19,0)</f>
        <v>Servicios de taxis.</v>
      </c>
      <c r="U713" s="77" t="str">
        <f>VLOOKUP(A713,'REPORTE'!$A$1:$AG$1961,20,0)</f>
        <v>Servicios Varios</v>
      </c>
      <c r="V713" s="77">
        <v>1000196</v>
      </c>
      <c r="W713" s="77" t="s">
        <v>11341</v>
      </c>
      <c r="X713" s="77" t="s">
        <v>12023</v>
      </c>
      <c r="Y713" s="77" t="s">
        <v>12072</v>
      </c>
      <c r="Z713" s="77" t="s">
        <v>12432</v>
      </c>
      <c r="AA713" s="77" t="s">
        <v>74</v>
      </c>
      <c r="AB713" s="77" t="str">
        <f>VLOOKUP(A713,'REPORTE'!$A$1:$AG$1961,5,0)</f>
        <v>ECUATORIANO(A)</v>
      </c>
      <c r="AC713" s="77" t="str">
        <f>VLOOKUP(A713,'REPORTE'!$A$1:$AG$1961,30,0)</f>
        <v>Primaria</v>
      </c>
      <c r="AD713" s="77" t="str">
        <f>VLOOKUP(A713,'REPORTE'!$A$1:$AG$1961,31,0)</f>
        <v>CHIMBORAZO</v>
      </c>
      <c r="AE713" s="77" t="str">
        <f>VLOOKUP(A713,'REPORTE'!$A$1:$AG$1961,32,0)</f>
        <v>RIOBAMBA</v>
      </c>
      <c r="AF713" s="77" t="str">
        <f>VLOOKUP(A713,'REPORTE'!$A$1:$AG$1961,33,0)</f>
        <v>VELOZ</v>
      </c>
      <c r="AG713" s="77" t="str">
        <f>VLOOKUP(AF713,PROVINCIAS!$F$1:$G$1171,2,0)</f>
        <v>URBANA</v>
      </c>
    </row>
    <row r="714" spans="1:33" customFormat="1" hidden="1" x14ac:dyDescent="0.45">
      <c r="A714" s="4">
        <v>1000750</v>
      </c>
      <c r="B714" s="4" t="s">
        <v>10230</v>
      </c>
      <c r="C714" s="7">
        <v>605227503</v>
      </c>
      <c r="D714" s="8">
        <v>25</v>
      </c>
      <c r="E714" s="4" t="s">
        <v>36</v>
      </c>
      <c r="F714" s="4">
        <v>1002415</v>
      </c>
      <c r="G714" s="4">
        <v>6</v>
      </c>
      <c r="H714" s="4">
        <v>0</v>
      </c>
      <c r="I714" s="4" t="str">
        <f t="shared" si="11"/>
        <v>A1</v>
      </c>
      <c r="J714" s="4" t="s">
        <v>10468</v>
      </c>
      <c r="K714" s="4" t="s">
        <v>10469</v>
      </c>
      <c r="L714" s="9">
        <v>44551</v>
      </c>
      <c r="M714" s="9">
        <v>44737</v>
      </c>
      <c r="N714" s="10" t="s">
        <v>776</v>
      </c>
      <c r="O714" s="4">
        <v>500</v>
      </c>
      <c r="P714" s="4">
        <v>341.55</v>
      </c>
      <c r="Q714" s="4">
        <v>23</v>
      </c>
      <c r="R714" s="4" t="s">
        <v>10994</v>
      </c>
      <c r="S714" s="4" t="s">
        <v>244</v>
      </c>
      <c r="T714" s="4" t="str">
        <f>VLOOKUP(A714,'REPORTE'!$A$1:$AG$1961,19,0)</f>
        <v>Empleado Público</v>
      </c>
      <c r="U714" s="4" t="str">
        <f>VLOOKUP(A714,'REPORTE'!$A$1:$AG$1961,20,0)</f>
        <v>Empleado Público</v>
      </c>
      <c r="V714" s="4">
        <v>1000821</v>
      </c>
      <c r="W714" s="4" t="s">
        <v>11258</v>
      </c>
      <c r="X714" s="4" t="s">
        <v>11926</v>
      </c>
      <c r="Y714" s="4" t="s">
        <v>12072</v>
      </c>
      <c r="Z714" s="4" t="s">
        <v>11414</v>
      </c>
      <c r="AA714" s="4" t="s">
        <v>74</v>
      </c>
      <c r="AB714" s="4" t="str">
        <f>VLOOKUP(A714,'REPORTE'!$A$1:$AG$1961,5,0)</f>
        <v>ECUATORIANO(A) INDIGENA</v>
      </c>
      <c r="AC714" s="4" t="str">
        <f>VLOOKUP(A714,'REPORTE'!$A$1:$AG$1961,30,0)</f>
        <v>Secundaria</v>
      </c>
      <c r="AD714" s="4" t="str">
        <f>VLOOKUP(A714,'REPORTE'!$A$1:$AG$1961,31,0)</f>
        <v>CHIMBORAZO</v>
      </c>
      <c r="AE714" s="4" t="str">
        <f>VLOOKUP(A714,'REPORTE'!$A$1:$AG$1961,32,0)</f>
        <v>RIOBAMBA</v>
      </c>
      <c r="AF714" s="4" t="str">
        <f>VLOOKUP(A714,'REPORTE'!$A$1:$AG$1961,33,0)</f>
        <v>LICTO</v>
      </c>
      <c r="AG714" s="4" t="str">
        <f>VLOOKUP(AF714,PROVINCIAS!$F$1:$G$1171,2,0)</f>
        <v>RURAL</v>
      </c>
    </row>
    <row r="715" spans="1:33" customFormat="1" hidden="1" x14ac:dyDescent="0.45">
      <c r="A715" s="4">
        <v>1001703</v>
      </c>
      <c r="B715" s="4" t="s">
        <v>10231</v>
      </c>
      <c r="C715" s="7">
        <v>1714558119</v>
      </c>
      <c r="D715" s="8">
        <v>40</v>
      </c>
      <c r="E715" s="4" t="s">
        <v>59</v>
      </c>
      <c r="F715" s="4">
        <v>1002416</v>
      </c>
      <c r="G715" s="4">
        <v>30</v>
      </c>
      <c r="H715" s="4">
        <v>4</v>
      </c>
      <c r="I715" s="4" t="str">
        <f t="shared" si="11"/>
        <v>A1</v>
      </c>
      <c r="J715" s="4" t="s">
        <v>10468</v>
      </c>
      <c r="K715" s="4" t="s">
        <v>10469</v>
      </c>
      <c r="L715" s="9">
        <v>44551</v>
      </c>
      <c r="M715" s="9">
        <v>45468</v>
      </c>
      <c r="N715" s="9">
        <v>44617</v>
      </c>
      <c r="O715" s="4">
        <v>5000</v>
      </c>
      <c r="P715" s="4">
        <v>4761</v>
      </c>
      <c r="Q715" s="4">
        <v>18.989999999999998</v>
      </c>
      <c r="R715" s="4" t="s">
        <v>10995</v>
      </c>
      <c r="S715" s="4" t="s">
        <v>11083</v>
      </c>
      <c r="T715" s="4" t="str">
        <f>VLOOKUP(A715,'REPORTE'!$A$1:$AG$1961,19,0)</f>
        <v>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v>
      </c>
      <c r="U715" s="4" t="str">
        <f>VLOOKUP(A715,'REPORTE'!$A$1:$AG$1961,20,0)</f>
        <v>Actividades de arrendamiento</v>
      </c>
      <c r="V715" s="4">
        <v>1001805</v>
      </c>
      <c r="W715" s="4" t="s">
        <v>11711</v>
      </c>
      <c r="X715" s="4" t="s">
        <v>11830</v>
      </c>
      <c r="Y715" s="4" t="s">
        <v>12072</v>
      </c>
      <c r="Z715" s="4" t="s">
        <v>12093</v>
      </c>
      <c r="AA715" s="4" t="s">
        <v>677</v>
      </c>
      <c r="AB715" s="4" t="str">
        <f>VLOOKUP(A715,'REPORTE'!$A$1:$AG$1961,5,0)</f>
        <v>ECUATORIANO(A)</v>
      </c>
      <c r="AC715" s="4" t="str">
        <f>VLOOKUP(A715,'REPORTE'!$A$1:$AG$1961,30,0)</f>
        <v>Ninguna</v>
      </c>
      <c r="AD715" s="4" t="str">
        <f>VLOOKUP(A715,'REPORTE'!$A$1:$AG$1961,31,0)</f>
        <v>PICHINCHA</v>
      </c>
      <c r="AE715" s="4" t="str">
        <f>VLOOKUP(A715,'REPORTE'!$A$1:$AG$1961,32,0)</f>
        <v>QUITO</v>
      </c>
      <c r="AF715" s="4" t="str">
        <f>VLOOKUP(A715,'REPORTE'!$A$1:$AG$1961,33,0)</f>
        <v>BELISARIO QUEVEDO</v>
      </c>
      <c r="AG715" s="4" t="str">
        <f>VLOOKUP(AF715,PROVINCIAS!$F$1:$G$1171,2,0)</f>
        <v>URBANA</v>
      </c>
    </row>
    <row r="716" spans="1:33" customFormat="1" hidden="1" x14ac:dyDescent="0.45">
      <c r="A716" s="4">
        <v>1001726</v>
      </c>
      <c r="B716" s="4" t="s">
        <v>10232</v>
      </c>
      <c r="C716" s="7">
        <v>1703461457</v>
      </c>
      <c r="D716" s="8">
        <v>71</v>
      </c>
      <c r="E716" s="4" t="s">
        <v>36</v>
      </c>
      <c r="F716" s="4">
        <v>1002414</v>
      </c>
      <c r="G716" s="4">
        <v>36</v>
      </c>
      <c r="H716" s="4">
        <v>0</v>
      </c>
      <c r="I716" s="4" t="str">
        <f t="shared" si="11"/>
        <v>A1</v>
      </c>
      <c r="J716" s="4" t="s">
        <v>10468</v>
      </c>
      <c r="K716" s="4" t="s">
        <v>10469</v>
      </c>
      <c r="L716" s="9">
        <v>44551</v>
      </c>
      <c r="M716" s="9">
        <v>45667</v>
      </c>
      <c r="N716" s="10" t="s">
        <v>776</v>
      </c>
      <c r="O716" s="4">
        <v>8000</v>
      </c>
      <c r="P716" s="4">
        <v>7940.32</v>
      </c>
      <c r="Q716" s="4">
        <v>21.5</v>
      </c>
      <c r="R716" s="4" t="s">
        <v>10994</v>
      </c>
      <c r="S716" s="4" t="s">
        <v>1578</v>
      </c>
      <c r="T716" s="4" t="str">
        <f>VLOOKUP(A716,'REPORTE'!$A$1:$AG$1961,19,0)</f>
        <v>Restaurantes de comida rápida, puestos de refrigerio y establecimientos que ofrecen comida para llevar, reparto de pizza, etcétera; heladerí­as, fuentes de soda, etcétera.</v>
      </c>
      <c r="U716" s="4" t="str">
        <f>VLOOKUP(A716,'REPORTE'!$A$1:$AG$1961,20,0)</f>
        <v>Restaurantes</v>
      </c>
      <c r="V716" s="4">
        <v>1001827</v>
      </c>
      <c r="W716" s="4" t="s">
        <v>11712</v>
      </c>
      <c r="X716" s="4" t="s">
        <v>11853</v>
      </c>
      <c r="Y716" s="4" t="s">
        <v>12072</v>
      </c>
      <c r="Z716" s="4" t="s">
        <v>12433</v>
      </c>
      <c r="AA716" s="4" t="s">
        <v>665</v>
      </c>
      <c r="AB716" s="4" t="str">
        <f>VLOOKUP(A716,'REPORTE'!$A$1:$AG$1961,5,0)</f>
        <v>ECUATORIANO(A)</v>
      </c>
      <c r="AC716" s="4" t="str">
        <f>VLOOKUP(A716,'REPORTE'!$A$1:$AG$1961,30,0)</f>
        <v>Primaria</v>
      </c>
      <c r="AD716" s="4" t="str">
        <f>VLOOKUP(A716,'REPORTE'!$A$1:$AG$1961,31,0)</f>
        <v>PICHINCHA</v>
      </c>
      <c r="AE716" s="4" t="str">
        <f>VLOOKUP(A716,'REPORTE'!$A$1:$AG$1961,32,0)</f>
        <v>QUITO</v>
      </c>
      <c r="AF716" s="4" t="str">
        <f>VLOOKUP(A716,'REPORTE'!$A$1:$AG$1961,33,0)</f>
        <v>PINTAG</v>
      </c>
      <c r="AG716" s="4" t="str">
        <f>VLOOKUP(AF716,PROVINCIAS!$F$1:$G$1171,2,0)</f>
        <v>RURAL</v>
      </c>
    </row>
    <row r="717" spans="1:33" customFormat="1" hidden="1" x14ac:dyDescent="0.45">
      <c r="A717" s="4">
        <v>1000425</v>
      </c>
      <c r="B717" s="4" t="s">
        <v>10233</v>
      </c>
      <c r="C717" s="7">
        <v>1719680546</v>
      </c>
      <c r="D717" s="8">
        <v>41</v>
      </c>
      <c r="E717" s="4" t="s">
        <v>59</v>
      </c>
      <c r="F717" s="4">
        <v>1002419</v>
      </c>
      <c r="G717" s="4">
        <v>12</v>
      </c>
      <c r="H717" s="4">
        <v>0</v>
      </c>
      <c r="I717" s="4" t="str">
        <f t="shared" si="11"/>
        <v>A1</v>
      </c>
      <c r="J717" s="4" t="s">
        <v>10468</v>
      </c>
      <c r="K717" s="4" t="s">
        <v>10469</v>
      </c>
      <c r="L717" s="9">
        <v>44552</v>
      </c>
      <c r="M717" s="9">
        <v>44939</v>
      </c>
      <c r="N717" s="10" t="s">
        <v>776</v>
      </c>
      <c r="O717" s="4">
        <v>906</v>
      </c>
      <c r="P717" s="4">
        <v>851.51</v>
      </c>
      <c r="Q717" s="4">
        <v>23</v>
      </c>
      <c r="R717" s="4" t="s">
        <v>10994</v>
      </c>
      <c r="S717" s="4" t="s">
        <v>11017</v>
      </c>
      <c r="T717" s="4" t="str">
        <f>VLOOKUP(A717,'REPORTE'!$A$1:$AG$1961,19,0)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717" s="4" t="str">
        <f>VLOOKUP(A717,'REPORTE'!$A$1:$AG$1961,20,0)</f>
        <v>Transporte terrestre de pasajeros</v>
      </c>
      <c r="V717" s="4">
        <v>1000488</v>
      </c>
      <c r="W717" s="4" t="s">
        <v>11349</v>
      </c>
      <c r="X717" s="4" t="s">
        <v>11829</v>
      </c>
      <c r="Y717" s="4" t="s">
        <v>12072</v>
      </c>
      <c r="Z717" s="4" t="s">
        <v>12434</v>
      </c>
      <c r="AA717" s="4" t="s">
        <v>677</v>
      </c>
      <c r="AB717" s="4" t="str">
        <f>VLOOKUP(A717,'REPORTE'!$A$1:$AG$1961,5,0)</f>
        <v>ECUATORIANO(A)</v>
      </c>
      <c r="AC717" s="4" t="str">
        <f>VLOOKUP(A717,'REPORTE'!$A$1:$AG$1961,30,0)</f>
        <v>Primaria</v>
      </c>
      <c r="AD717" s="4" t="str">
        <f>VLOOKUP(A717,'REPORTE'!$A$1:$AG$1961,31,0)</f>
        <v>PICHINCHA</v>
      </c>
      <c r="AE717" s="4" t="str">
        <f>VLOOKUP(A717,'REPORTE'!$A$1:$AG$1961,32,0)</f>
        <v>QUITO</v>
      </c>
      <c r="AF717" s="4" t="str">
        <f>VLOOKUP(A717,'REPORTE'!$A$1:$AG$1961,33,0)</f>
        <v>COTOCOLLAO</v>
      </c>
      <c r="AG717" s="4" t="str">
        <f>VLOOKUP(AF717,PROVINCIAS!$F$1:$G$1171,2,0)</f>
        <v>URBANA</v>
      </c>
    </row>
    <row r="718" spans="1:33" customFormat="1" hidden="1" x14ac:dyDescent="0.45">
      <c r="A718" s="4">
        <v>1001632</v>
      </c>
      <c r="B718" s="4" t="s">
        <v>10132</v>
      </c>
      <c r="C718" s="7">
        <v>1760101715</v>
      </c>
      <c r="D718" s="8">
        <v>32</v>
      </c>
      <c r="E718" s="4" t="s">
        <v>36</v>
      </c>
      <c r="F718" s="4">
        <v>1002418</v>
      </c>
      <c r="G718" s="4">
        <v>1</v>
      </c>
      <c r="H718" s="4">
        <v>0</v>
      </c>
      <c r="I718" s="4" t="str">
        <f t="shared" si="11"/>
        <v>A1</v>
      </c>
      <c r="J718" s="4" t="s">
        <v>10468</v>
      </c>
      <c r="K718" s="4" t="s">
        <v>10469</v>
      </c>
      <c r="L718" s="9">
        <v>44552</v>
      </c>
      <c r="M718" s="9">
        <v>44645</v>
      </c>
      <c r="N718" s="10" t="s">
        <v>776</v>
      </c>
      <c r="O718" s="4">
        <v>600</v>
      </c>
      <c r="P718" s="4">
        <v>600</v>
      </c>
      <c r="Q718" s="4">
        <v>23</v>
      </c>
      <c r="R718" s="4" t="s">
        <v>10994</v>
      </c>
      <c r="S718" s="4" t="s">
        <v>11113</v>
      </c>
      <c r="T718" s="4" t="str">
        <f>VLOOKUP(A718,'REPORTE'!$A$1:$AG$1961,19,0)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718" s="4" t="str">
        <f>VLOOKUP(A718,'REPORTE'!$A$1:$AG$1961,20,0)</f>
        <v>Actividades Turísticas</v>
      </c>
      <c r="V718" s="4">
        <v>1001736</v>
      </c>
      <c r="W718" s="4" t="s">
        <v>11350</v>
      </c>
      <c r="X718" s="4" t="s">
        <v>11853</v>
      </c>
      <c r="Y718" s="4" t="s">
        <v>12072</v>
      </c>
      <c r="Z718" s="4" t="s">
        <v>12095</v>
      </c>
      <c r="AA718" s="4" t="s">
        <v>677</v>
      </c>
      <c r="AB718" s="4" t="str">
        <f>VLOOKUP(A718,'REPORTE'!$A$1:$AG$1961,5,0)</f>
        <v>VENEZOLANO(A)</v>
      </c>
      <c r="AC718" s="4" t="str">
        <f>VLOOKUP(A718,'REPORTE'!$A$1:$AG$1961,30,0)</f>
        <v>Primaria</v>
      </c>
      <c r="AD718" s="4" t="str">
        <f>VLOOKUP(A718,'REPORTE'!$A$1:$AG$1961,31,0)</f>
        <v>PICHINCHA</v>
      </c>
      <c r="AE718" s="4" t="str">
        <f>VLOOKUP(A718,'REPORTE'!$A$1:$AG$1961,32,0)</f>
        <v>QUITO</v>
      </c>
      <c r="AF718" s="4" t="str">
        <f>VLOOKUP(A718,'REPORTE'!$A$1:$AG$1961,33,0)</f>
        <v>COMITE DEL PUEBLO</v>
      </c>
      <c r="AG718" s="4" t="str">
        <f>VLOOKUP(AF718,PROVINCIAS!$F$1:$G$1171,2,0)</f>
        <v>URBANA</v>
      </c>
    </row>
    <row r="719" spans="1:33" customFormat="1" hidden="1" x14ac:dyDescent="0.45">
      <c r="A719" s="4">
        <v>1001661</v>
      </c>
      <c r="B719" s="4" t="s">
        <v>10234</v>
      </c>
      <c r="C719" s="7">
        <v>1717628059</v>
      </c>
      <c r="D719" s="8">
        <v>40</v>
      </c>
      <c r="E719" s="4" t="s">
        <v>36</v>
      </c>
      <c r="F719" s="4">
        <v>1002417</v>
      </c>
      <c r="G719" s="4">
        <v>20</v>
      </c>
      <c r="H719" s="4">
        <v>0</v>
      </c>
      <c r="I719" s="4" t="str">
        <f t="shared" si="11"/>
        <v>A1</v>
      </c>
      <c r="J719" s="4" t="s">
        <v>10468</v>
      </c>
      <c r="K719" s="4" t="s">
        <v>10469</v>
      </c>
      <c r="L719" s="9">
        <v>44552</v>
      </c>
      <c r="M719" s="9">
        <v>45161</v>
      </c>
      <c r="N719" s="10" t="s">
        <v>776</v>
      </c>
      <c r="O719" s="4">
        <v>2000</v>
      </c>
      <c r="P719" s="4">
        <v>1836.43</v>
      </c>
      <c r="Q719" s="4">
        <v>23</v>
      </c>
      <c r="R719" s="4" t="s">
        <v>10994</v>
      </c>
      <c r="S719" s="4" t="s">
        <v>11102</v>
      </c>
      <c r="T719" s="4" t="str">
        <f>VLOOKUP(A719,'REPORTE'!$A$1:$AG$1961,19,0)</f>
        <v>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v>
      </c>
      <c r="U719" s="4" t="str">
        <f>VLOOKUP(A719,'REPORTE'!$A$1:$AG$1961,20,0)</f>
        <v>Fabricación de artículos</v>
      </c>
      <c r="V719" s="4">
        <v>1001763</v>
      </c>
      <c r="W719" s="4" t="s">
        <v>11310</v>
      </c>
      <c r="X719" s="4" t="s">
        <v>11969</v>
      </c>
      <c r="Y719" s="4" t="s">
        <v>12072</v>
      </c>
      <c r="Z719" s="4" t="s">
        <v>12435</v>
      </c>
      <c r="AA719" s="4" t="s">
        <v>665</v>
      </c>
      <c r="AB719" s="4" t="str">
        <f>VLOOKUP(A719,'REPORTE'!$A$1:$AG$1961,5,0)</f>
        <v>ECUATORIANO(A)</v>
      </c>
      <c r="AC719" s="4" t="str">
        <f>VLOOKUP(A719,'REPORTE'!$A$1:$AG$1961,30,0)</f>
        <v>Secundaria</v>
      </c>
      <c r="AD719" s="4" t="str">
        <f>VLOOKUP(A719,'REPORTE'!$A$1:$AG$1961,31,0)</f>
        <v>CHIMBORAZO</v>
      </c>
      <c r="AE719" s="4" t="str">
        <f>VLOOKUP(A719,'REPORTE'!$A$1:$AG$1961,32,0)</f>
        <v>RIOBAMBA</v>
      </c>
      <c r="AF719" s="4" t="str">
        <f>VLOOKUP(A719,'REPORTE'!$A$1:$AG$1961,33,0)</f>
        <v>PUNIN</v>
      </c>
      <c r="AG719" s="4" t="str">
        <f>VLOOKUP(AF719,PROVINCIAS!$F$1:$G$1171,2,0)</f>
        <v>RURAL</v>
      </c>
    </row>
    <row r="720" spans="1:33" x14ac:dyDescent="0.45">
      <c r="A720" s="77">
        <v>1001724</v>
      </c>
      <c r="B720" s="77" t="s">
        <v>10235</v>
      </c>
      <c r="C720" s="78">
        <v>503676272</v>
      </c>
      <c r="D720" s="79">
        <v>29</v>
      </c>
      <c r="E720" s="77" t="s">
        <v>36</v>
      </c>
      <c r="F720" s="77">
        <v>1002420</v>
      </c>
      <c r="G720" s="77">
        <v>15</v>
      </c>
      <c r="H720" s="77">
        <v>0</v>
      </c>
      <c r="I720" s="77" t="str">
        <f t="shared" si="11"/>
        <v>A1</v>
      </c>
      <c r="J720" s="77" t="s">
        <v>10466</v>
      </c>
      <c r="K720" s="77" t="s">
        <v>10467</v>
      </c>
      <c r="L720" s="80">
        <v>44552</v>
      </c>
      <c r="M720" s="80">
        <v>45010</v>
      </c>
      <c r="N720" s="81" t="s">
        <v>776</v>
      </c>
      <c r="O720" s="77">
        <v>2000</v>
      </c>
      <c r="P720" s="77">
        <v>1760.32</v>
      </c>
      <c r="Q720" s="77">
        <v>16</v>
      </c>
      <c r="R720" s="77" t="s">
        <v>10994</v>
      </c>
      <c r="S720" s="77" t="s">
        <v>11000</v>
      </c>
      <c r="T720" s="77" t="str">
        <f>VLOOKUP(A720,'REPORTE'!$A$1:$AG$1961,19,0)</f>
        <v>Empleado Privado</v>
      </c>
      <c r="U720" s="77" t="str">
        <f>VLOOKUP(A720,'REPORTE'!$A$1:$AG$1961,20,0)</f>
        <v>Empleado Privado</v>
      </c>
      <c r="V720" s="77">
        <v>1001825</v>
      </c>
      <c r="W720" s="77" t="s">
        <v>11351</v>
      </c>
      <c r="X720" s="77" t="s">
        <v>11875</v>
      </c>
      <c r="Y720" s="77" t="s">
        <v>12072</v>
      </c>
      <c r="Z720" s="77" t="s">
        <v>12436</v>
      </c>
      <c r="AA720" s="77" t="s">
        <v>665</v>
      </c>
      <c r="AB720" s="77" t="str">
        <f>VLOOKUP(A720,'REPORTE'!$A$1:$AG$1961,5,0)</f>
        <v>ECUATORIANO(A)</v>
      </c>
      <c r="AC720" s="77" t="str">
        <f>VLOOKUP(A720,'REPORTE'!$A$1:$AG$1961,30,0)</f>
        <v>Ninguna</v>
      </c>
      <c r="AD720" s="77" t="str">
        <f>VLOOKUP(A720,'REPORTE'!$A$1:$AG$1961,31,0)</f>
        <v>COTOPAXI</v>
      </c>
      <c r="AE720" s="77" t="str">
        <f>VLOOKUP(A720,'REPORTE'!$A$1:$AG$1961,32,0)</f>
        <v>LA MANA</v>
      </c>
      <c r="AF720" s="77" t="str">
        <f>VLOOKUP(A720,'REPORTE'!$A$1:$AG$1961,33,0)</f>
        <v>PUCAYACU</v>
      </c>
      <c r="AG720" s="77" t="str">
        <f>VLOOKUP(AF720,PROVINCIAS!$F$1:$G$1171,2,0)</f>
        <v>RURAL</v>
      </c>
    </row>
    <row r="721" spans="1:33" customFormat="1" hidden="1" x14ac:dyDescent="0.45">
      <c r="A721" s="4">
        <v>1001729</v>
      </c>
      <c r="B721" s="4" t="s">
        <v>10236</v>
      </c>
      <c r="C721" s="7">
        <v>923396576</v>
      </c>
      <c r="D721" s="8">
        <v>36</v>
      </c>
      <c r="E721" s="4" t="s">
        <v>36</v>
      </c>
      <c r="F721" s="4">
        <v>1002421</v>
      </c>
      <c r="G721" s="4">
        <v>36</v>
      </c>
      <c r="H721" s="4">
        <v>4</v>
      </c>
      <c r="I721" s="4" t="str">
        <f t="shared" si="11"/>
        <v>A1</v>
      </c>
      <c r="J721" s="4" t="s">
        <v>10468</v>
      </c>
      <c r="K721" s="4" t="s">
        <v>10469</v>
      </c>
      <c r="L721" s="9">
        <v>44552</v>
      </c>
      <c r="M721" s="9">
        <v>45651</v>
      </c>
      <c r="N721" s="9">
        <v>44617</v>
      </c>
      <c r="O721" s="4">
        <v>10000</v>
      </c>
      <c r="P721" s="4">
        <v>9823.66</v>
      </c>
      <c r="Q721" s="4">
        <v>21.5</v>
      </c>
      <c r="R721" s="4" t="s">
        <v>10995</v>
      </c>
      <c r="S721" s="4" t="s">
        <v>348</v>
      </c>
      <c r="T721" s="4" t="str">
        <f>VLOOKUP(A721,'REPORTE'!$A$1:$AG$1961,19,0)</f>
        <v>Venta al por mayor de frutas, legumbres y hortalizas.</v>
      </c>
      <c r="U721" s="4" t="str">
        <f>VLOOKUP(A721,'REPORTE'!$A$1:$AG$1961,20,0)</f>
        <v>Venta al por mayor varios</v>
      </c>
      <c r="V721" s="4">
        <v>1001831</v>
      </c>
      <c r="W721" s="4" t="s">
        <v>11539</v>
      </c>
      <c r="X721" s="4" t="s">
        <v>11877</v>
      </c>
      <c r="Y721" s="4" t="s">
        <v>12072</v>
      </c>
      <c r="Z721" s="4" t="s">
        <v>12437</v>
      </c>
      <c r="AA721" s="4" t="s">
        <v>665</v>
      </c>
      <c r="AB721" s="4" t="str">
        <f>VLOOKUP(A721,'REPORTE'!$A$1:$AG$1961,5,0)</f>
        <v>ECUATORIANO(A)</v>
      </c>
      <c r="AC721" s="4" t="str">
        <f>VLOOKUP(A721,'REPORTE'!$A$1:$AG$1961,30,0)</f>
        <v>Secundaria</v>
      </c>
      <c r="AD721" s="4" t="str">
        <f>VLOOKUP(A721,'REPORTE'!$A$1:$AG$1961,31,0)</f>
        <v>SANTA ELENA</v>
      </c>
      <c r="AE721" s="4" t="str">
        <f>VLOOKUP(A721,'REPORTE'!$A$1:$AG$1961,32,0)</f>
        <v>SANTA ELENA</v>
      </c>
      <c r="AF721" s="4" t="str">
        <f>VLOOKUP(A721,'REPORTE'!$A$1:$AG$1961,33,0)</f>
        <v>COLONCHE</v>
      </c>
      <c r="AG721" s="4" t="str">
        <f>VLOOKUP(AF721,PROVINCIAS!$F$1:$G$1171,2,0)</f>
        <v>RURAL</v>
      </c>
    </row>
    <row r="722" spans="1:33" customFormat="1" hidden="1" x14ac:dyDescent="0.45">
      <c r="A722" s="4">
        <v>1000646</v>
      </c>
      <c r="B722" s="4" t="s">
        <v>9788</v>
      </c>
      <c r="C722" s="7">
        <v>1723876536</v>
      </c>
      <c r="D722" s="8">
        <v>34</v>
      </c>
      <c r="E722" s="4" t="s">
        <v>59</v>
      </c>
      <c r="F722" s="4">
        <v>1002425</v>
      </c>
      <c r="G722" s="4">
        <v>1</v>
      </c>
      <c r="H722" s="4">
        <v>0</v>
      </c>
      <c r="I722" s="4" t="str">
        <f t="shared" si="11"/>
        <v>A1</v>
      </c>
      <c r="J722" s="4" t="s">
        <v>10468</v>
      </c>
      <c r="K722" s="4" t="s">
        <v>10469</v>
      </c>
      <c r="L722" s="9">
        <v>44553</v>
      </c>
      <c r="M722" s="9">
        <v>44645</v>
      </c>
      <c r="N722" s="10" t="s">
        <v>776</v>
      </c>
      <c r="O722" s="4">
        <v>230</v>
      </c>
      <c r="P722" s="4">
        <v>230</v>
      </c>
      <c r="Q722" s="4">
        <v>23</v>
      </c>
      <c r="R722" s="4" t="s">
        <v>10994</v>
      </c>
      <c r="S722" s="4" t="s">
        <v>11019</v>
      </c>
      <c r="T722" s="4" t="str">
        <f>VLOOKUP(A722,'REPORTE'!$A$1:$AG$1961,19,0)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722" s="4" t="str">
        <f>VLOOKUP(A722,'REPORTE'!$A$1:$AG$1961,20,0)</f>
        <v>Transporte terrestre de pasajeros</v>
      </c>
      <c r="V722" s="4">
        <v>1000717</v>
      </c>
      <c r="W722" s="4" t="s">
        <v>11352</v>
      </c>
      <c r="X722" s="4" t="s">
        <v>11870</v>
      </c>
      <c r="Y722" s="4" t="s">
        <v>12072</v>
      </c>
      <c r="Z722" s="4" t="s">
        <v>12164</v>
      </c>
      <c r="AA722" s="4" t="s">
        <v>665</v>
      </c>
      <c r="AB722" s="4" t="str">
        <f>VLOOKUP(A722,'REPORTE'!$A$1:$AG$1961,5,0)</f>
        <v>ECUATORIANO(A)</v>
      </c>
      <c r="AC722" s="4" t="str">
        <f>VLOOKUP(A722,'REPORTE'!$A$1:$AG$1961,30,0)</f>
        <v>Primaria</v>
      </c>
      <c r="AD722" s="4" t="str">
        <f>VLOOKUP(A722,'REPORTE'!$A$1:$AG$1961,31,0)</f>
        <v>CHIMBORAZO</v>
      </c>
      <c r="AE722" s="4" t="str">
        <f>VLOOKUP(A722,'REPORTE'!$A$1:$AG$1961,32,0)</f>
        <v>COLTA</v>
      </c>
      <c r="AF722" s="4" t="str">
        <f>VLOOKUP(A722,'REPORTE'!$A$1:$AG$1961,33,0)</f>
        <v>SICALPA</v>
      </c>
      <c r="AG722" s="4" t="str">
        <f>VLOOKUP(AF722,PROVINCIAS!$F$1:$G$1171,2,0)</f>
        <v>URBANA</v>
      </c>
    </row>
    <row r="723" spans="1:33" customFormat="1" hidden="1" x14ac:dyDescent="0.45">
      <c r="A723" s="4">
        <v>1001263</v>
      </c>
      <c r="B723" s="4" t="s">
        <v>10237</v>
      </c>
      <c r="C723" s="7">
        <v>1705550893</v>
      </c>
      <c r="D723" s="8">
        <v>66</v>
      </c>
      <c r="E723" s="4" t="s">
        <v>36</v>
      </c>
      <c r="F723" s="4">
        <v>1002422</v>
      </c>
      <c r="G723" s="4">
        <v>18</v>
      </c>
      <c r="H723" s="4">
        <v>0</v>
      </c>
      <c r="I723" s="4" t="str">
        <f t="shared" si="11"/>
        <v>A1</v>
      </c>
      <c r="J723" s="4" t="s">
        <v>10468</v>
      </c>
      <c r="K723" s="4" t="s">
        <v>10469</v>
      </c>
      <c r="L723" s="9">
        <v>44553</v>
      </c>
      <c r="M723" s="9">
        <v>45098</v>
      </c>
      <c r="N723" s="10" t="s">
        <v>776</v>
      </c>
      <c r="O723" s="4">
        <v>1512</v>
      </c>
      <c r="P723" s="4">
        <v>1368.41</v>
      </c>
      <c r="Q723" s="4">
        <v>23</v>
      </c>
      <c r="R723" s="4" t="s">
        <v>10994</v>
      </c>
      <c r="S723" s="4" t="s">
        <v>11114</v>
      </c>
      <c r="T723" s="4" t="str">
        <f>VLOOKUP(A723,'REPORTE'!$A$1:$AG$1961,19,0)</f>
        <v>Jubilado</v>
      </c>
      <c r="U723" s="4" t="str">
        <f>VLOOKUP(A723,'REPORTE'!$A$1:$AG$1961,20,0)</f>
        <v>Jubilado</v>
      </c>
      <c r="V723" s="4">
        <v>1001340</v>
      </c>
      <c r="W723" s="4" t="s">
        <v>11353</v>
      </c>
      <c r="X723" s="4" t="s">
        <v>11876</v>
      </c>
      <c r="Y723" s="4" t="s">
        <v>12072</v>
      </c>
      <c r="Z723" s="4" t="s">
        <v>12438</v>
      </c>
      <c r="AA723" s="4" t="s">
        <v>677</v>
      </c>
      <c r="AB723" s="4" t="str">
        <f>VLOOKUP(A723,'REPORTE'!$A$1:$AG$1961,5,0)</f>
        <v>ECUATORIANO(A) INDIGENA</v>
      </c>
      <c r="AC723" s="4" t="str">
        <f>VLOOKUP(A723,'REPORTE'!$A$1:$AG$1961,30,0)</f>
        <v>Secundaria</v>
      </c>
      <c r="AD723" s="4" t="str">
        <f>VLOOKUP(A723,'REPORTE'!$A$1:$AG$1961,31,0)</f>
        <v>BOLIVAR</v>
      </c>
      <c r="AE723" s="4" t="str">
        <f>VLOOKUP(A723,'REPORTE'!$A$1:$AG$1961,32,0)</f>
        <v>SAN MIGUEL</v>
      </c>
      <c r="AF723" s="4" t="str">
        <f>VLOOKUP(A723,'REPORTE'!$A$1:$AG$1961,33,0)</f>
        <v>BILOVAN</v>
      </c>
      <c r="AG723" s="4" t="str">
        <f>VLOOKUP(AF723,PROVINCIAS!$F$1:$G$1171,2,0)</f>
        <v>RURAL</v>
      </c>
    </row>
    <row r="724" spans="1:33" x14ac:dyDescent="0.45">
      <c r="A724" s="77">
        <v>1001708</v>
      </c>
      <c r="B724" s="77" t="s">
        <v>10238</v>
      </c>
      <c r="C724" s="78">
        <v>1726468745</v>
      </c>
      <c r="D724" s="79">
        <v>19</v>
      </c>
      <c r="E724" s="77" t="s">
        <v>36</v>
      </c>
      <c r="F724" s="77">
        <v>1002426</v>
      </c>
      <c r="G724" s="77">
        <v>7</v>
      </c>
      <c r="H724" s="77">
        <v>0</v>
      </c>
      <c r="I724" s="77" t="str">
        <f t="shared" si="11"/>
        <v>A1</v>
      </c>
      <c r="J724" s="77" t="s">
        <v>10466</v>
      </c>
      <c r="K724" s="77" t="s">
        <v>10467</v>
      </c>
      <c r="L724" s="80">
        <v>44553</v>
      </c>
      <c r="M724" s="80">
        <v>44765</v>
      </c>
      <c r="N724" s="81" t="s">
        <v>776</v>
      </c>
      <c r="O724" s="77">
        <v>1200</v>
      </c>
      <c r="P724" s="77">
        <v>869.31</v>
      </c>
      <c r="Q724" s="77">
        <v>16</v>
      </c>
      <c r="R724" s="77" t="s">
        <v>10994</v>
      </c>
      <c r="S724" s="77" t="s">
        <v>11000</v>
      </c>
      <c r="T724" s="77" t="str">
        <f>VLOOKUP(A724,'REPORTE'!$A$1:$AG$1961,19,0)</f>
        <v>Venta al por mayor de frutas, legumbres y hortalizas.</v>
      </c>
      <c r="U724" s="77" t="str">
        <f>VLOOKUP(A724,'REPORTE'!$A$1:$AG$1961,20,0)</f>
        <v>Venta al por mayor varios</v>
      </c>
      <c r="V724" s="77">
        <v>1001809</v>
      </c>
      <c r="W724" s="77" t="s">
        <v>11354</v>
      </c>
      <c r="X724" s="77" t="s">
        <v>11956</v>
      </c>
      <c r="Y724" s="77" t="s">
        <v>12072</v>
      </c>
      <c r="Z724" s="77" t="s">
        <v>12439</v>
      </c>
      <c r="AA724" s="77" t="s">
        <v>665</v>
      </c>
      <c r="AB724" s="77" t="str">
        <f>VLOOKUP(A724,'REPORTE'!$A$1:$AG$1961,5,0)</f>
        <v>ECUATORIANO(A) INDIGENA</v>
      </c>
      <c r="AC724" s="77" t="str">
        <f>VLOOKUP(A724,'REPORTE'!$A$1:$AG$1961,30,0)</f>
        <v>Secundaria</v>
      </c>
      <c r="AD724" s="77" t="str">
        <f>VLOOKUP(A724,'REPORTE'!$A$1:$AG$1961,31,0)</f>
        <v>PICHINCHA</v>
      </c>
      <c r="AE724" s="77" t="str">
        <f>VLOOKUP(A724,'REPORTE'!$A$1:$AG$1961,32,0)</f>
        <v>QUITO</v>
      </c>
      <c r="AF724" s="77" t="str">
        <f>VLOOKUP(A724,'REPORTE'!$A$1:$AG$1961,33,0)</f>
        <v>LLANO CHICO</v>
      </c>
      <c r="AG724" s="77" t="str">
        <f>VLOOKUP(AF724,PROVINCIAS!$F$1:$G$1171,2,0)</f>
        <v>RURAL</v>
      </c>
    </row>
    <row r="725" spans="1:33" customFormat="1" hidden="1" x14ac:dyDescent="0.45">
      <c r="A725" s="4">
        <v>1001732</v>
      </c>
      <c r="B725" s="4" t="s">
        <v>10239</v>
      </c>
      <c r="C725" s="7">
        <v>1723354096</v>
      </c>
      <c r="D725" s="8">
        <v>28</v>
      </c>
      <c r="E725" s="4" t="s">
        <v>36</v>
      </c>
      <c r="F725" s="4">
        <v>1002423</v>
      </c>
      <c r="G725" s="4">
        <v>18</v>
      </c>
      <c r="H725" s="4">
        <v>12</v>
      </c>
      <c r="I725" s="4" t="str">
        <f t="shared" si="11"/>
        <v>A2</v>
      </c>
      <c r="J725" s="4" t="s">
        <v>10468</v>
      </c>
      <c r="K725" s="4" t="s">
        <v>10469</v>
      </c>
      <c r="L725" s="9">
        <v>44553</v>
      </c>
      <c r="M725" s="9">
        <v>45094</v>
      </c>
      <c r="N725" s="9">
        <v>44609</v>
      </c>
      <c r="O725" s="4">
        <v>1600</v>
      </c>
      <c r="P725" s="4">
        <v>1449.22</v>
      </c>
      <c r="Q725" s="4">
        <v>23</v>
      </c>
      <c r="R725" s="4" t="s">
        <v>10995</v>
      </c>
      <c r="S725" s="4" t="s">
        <v>11115</v>
      </c>
      <c r="T725" s="4" t="e">
        <f>VLOOKUP(A725,'REPORTE'!$A$1:$AG$1961,19,0)</f>
        <v>#N/A</v>
      </c>
      <c r="U725" s="4" t="e">
        <f>VLOOKUP(A725,'REPORTE'!$A$1:$AG$1961,20,0)</f>
        <v>#N/A</v>
      </c>
      <c r="V725" s="4">
        <v>1001833</v>
      </c>
      <c r="W725" s="4" t="s">
        <v>11308</v>
      </c>
      <c r="X725" s="4" t="s">
        <v>11881</v>
      </c>
      <c r="Y725" s="4" t="s">
        <v>12072</v>
      </c>
      <c r="Z725" s="4" t="s">
        <v>11150</v>
      </c>
      <c r="AA725" s="4" t="s">
        <v>665</v>
      </c>
      <c r="AB725" s="4" t="e">
        <f>VLOOKUP(A725,'REPORTE'!$A$1:$AG$1961,5,0)</f>
        <v>#N/A</v>
      </c>
      <c r="AC725" s="4" t="e">
        <f>VLOOKUP(A725,'REPORTE'!$A$1:$AG$1961,30,0)</f>
        <v>#N/A</v>
      </c>
      <c r="AD725" s="4" t="e">
        <f>VLOOKUP(A725,'REPORTE'!$A$1:$AG$1961,31,0)</f>
        <v>#N/A</v>
      </c>
      <c r="AE725" s="4" t="e">
        <f>VLOOKUP(A725,'REPORTE'!$A$1:$AG$1961,32,0)</f>
        <v>#N/A</v>
      </c>
      <c r="AF725" s="4" t="e">
        <f>VLOOKUP(A725,'REPORTE'!$A$1:$AG$1961,33,0)</f>
        <v>#N/A</v>
      </c>
      <c r="AG725" s="4" t="e">
        <f>VLOOKUP(AF725,PROVINCIAS!$F$1:$G$1171,2,0)</f>
        <v>#N/A</v>
      </c>
    </row>
    <row r="726" spans="1:33" customFormat="1" hidden="1" x14ac:dyDescent="0.45">
      <c r="A726" s="4">
        <v>1001690</v>
      </c>
      <c r="B726" s="4" t="s">
        <v>10240</v>
      </c>
      <c r="C726" s="7">
        <v>603631110</v>
      </c>
      <c r="D726" s="8">
        <v>31</v>
      </c>
      <c r="E726" s="4" t="s">
        <v>36</v>
      </c>
      <c r="F726" s="4">
        <v>1002427</v>
      </c>
      <c r="G726" s="4">
        <v>48</v>
      </c>
      <c r="H726" s="4">
        <v>0</v>
      </c>
      <c r="I726" s="4" t="str">
        <f t="shared" si="11"/>
        <v>A1</v>
      </c>
      <c r="J726" s="4" t="s">
        <v>10468</v>
      </c>
      <c r="K726" s="4" t="s">
        <v>10469</v>
      </c>
      <c r="L726" s="9">
        <v>44554</v>
      </c>
      <c r="M726" s="9">
        <v>46014</v>
      </c>
      <c r="N726" s="10" t="s">
        <v>776</v>
      </c>
      <c r="O726" s="4">
        <v>10000</v>
      </c>
      <c r="P726" s="4">
        <v>9721.4</v>
      </c>
      <c r="Q726" s="4">
        <v>18.989999999999998</v>
      </c>
      <c r="R726" s="4" t="s">
        <v>10994</v>
      </c>
      <c r="S726" s="4" t="s">
        <v>348</v>
      </c>
      <c r="T726" s="4" t="str">
        <f>VLOOKUP(A726,'REPORTE'!$A$1:$AG$1961,19,0)</f>
        <v>Venta al por mayor de frutas, legumbres y hortalizas.</v>
      </c>
      <c r="U726" s="4" t="str">
        <f>VLOOKUP(A726,'REPORTE'!$A$1:$AG$1961,20,0)</f>
        <v>Venta al por mayor varios</v>
      </c>
      <c r="V726" s="4">
        <v>1001791</v>
      </c>
      <c r="W726" s="4" t="s">
        <v>11691</v>
      </c>
      <c r="X726" s="4" t="s">
        <v>11877</v>
      </c>
      <c r="Y726" s="4" t="s">
        <v>12072</v>
      </c>
      <c r="Z726" s="4" t="s">
        <v>12440</v>
      </c>
      <c r="AA726" s="4" t="s">
        <v>665</v>
      </c>
      <c r="AB726" s="4" t="str">
        <f>VLOOKUP(A726,'REPORTE'!$A$1:$AG$1961,5,0)</f>
        <v>ECUATORIANO(A) INDIGENA</v>
      </c>
      <c r="AC726" s="4" t="str">
        <f>VLOOKUP(A726,'REPORTE'!$A$1:$AG$1961,30,0)</f>
        <v>Primaria</v>
      </c>
      <c r="AD726" s="4" t="str">
        <f>VLOOKUP(A726,'REPORTE'!$A$1:$AG$1961,31,0)</f>
        <v>CHIMBORAZO</v>
      </c>
      <c r="AE726" s="4" t="str">
        <f>VLOOKUP(A726,'REPORTE'!$A$1:$AG$1961,32,0)</f>
        <v>RIOBAMBA</v>
      </c>
      <c r="AF726" s="4" t="str">
        <f>VLOOKUP(A726,'REPORTE'!$A$1:$AG$1961,33,0)</f>
        <v>CACHA (CAB EN MACHANGARA)</v>
      </c>
      <c r="AG726" s="4" t="str">
        <f>VLOOKUP(AF726,PROVINCIAS!$F$1:$G$1171,2,0)</f>
        <v>RURAL</v>
      </c>
    </row>
    <row r="727" spans="1:33" customFormat="1" hidden="1" x14ac:dyDescent="0.45">
      <c r="A727" s="4">
        <v>1001734</v>
      </c>
      <c r="B727" s="4" t="s">
        <v>10241</v>
      </c>
      <c r="C727" s="7">
        <v>1759029620</v>
      </c>
      <c r="D727" s="8">
        <v>56</v>
      </c>
      <c r="E727" s="4" t="s">
        <v>36</v>
      </c>
      <c r="F727" s="4">
        <v>1002428</v>
      </c>
      <c r="G727" s="4">
        <v>24</v>
      </c>
      <c r="H727" s="4">
        <v>0</v>
      </c>
      <c r="I727" s="4" t="str">
        <f t="shared" si="11"/>
        <v>A1</v>
      </c>
      <c r="J727" s="4" t="s">
        <v>10468</v>
      </c>
      <c r="K727" s="4" t="s">
        <v>10469</v>
      </c>
      <c r="L727" s="9">
        <v>44554</v>
      </c>
      <c r="M727" s="9">
        <v>45280</v>
      </c>
      <c r="N727" s="10" t="s">
        <v>776</v>
      </c>
      <c r="O727" s="4">
        <v>6000</v>
      </c>
      <c r="P727" s="4">
        <v>5575.03</v>
      </c>
      <c r="Q727" s="4">
        <v>18.989999999999998</v>
      </c>
      <c r="R727" s="4" t="s">
        <v>10994</v>
      </c>
      <c r="S727" s="4" t="s">
        <v>11495</v>
      </c>
      <c r="T727" s="4" t="str">
        <f>VLOOKUP(A727,'REPORTE'!$A$1:$AG$1961,19,0)</f>
        <v>Educación de cuarto nivel o de posgrado, destinado a la especialización cientí­fica o entrenamiento profesional avanzado. Corresponden a este nivel los tí­tulos intermedios de postgrado de especialista y diploma superior y los grados de magí­ster y doctor.</v>
      </c>
      <c r="U727" s="4" t="str">
        <f>VLOOKUP(A727,'REPORTE'!$A$1:$AG$1961,20,0)</f>
        <v>Educacicón</v>
      </c>
      <c r="V727" s="4">
        <v>1001835</v>
      </c>
      <c r="W727" s="4" t="s">
        <v>11713</v>
      </c>
      <c r="X727" s="4" t="s">
        <v>11908</v>
      </c>
      <c r="Y727" s="4" t="s">
        <v>12072</v>
      </c>
      <c r="Z727" s="4" t="s">
        <v>12441</v>
      </c>
      <c r="AA727" s="4" t="s">
        <v>677</v>
      </c>
      <c r="AB727" s="4" t="str">
        <f>VLOOKUP(A727,'REPORTE'!$A$1:$AG$1961,5,0)</f>
        <v>ECUATORIANO(A)</v>
      </c>
      <c r="AC727" s="4" t="str">
        <f>VLOOKUP(A727,'REPORTE'!$A$1:$AG$1961,30,0)</f>
        <v>Universitaria</v>
      </c>
      <c r="AD727" s="4" t="str">
        <f>VLOOKUP(A727,'REPORTE'!$A$1:$AG$1961,31,0)</f>
        <v>PICHINCHA</v>
      </c>
      <c r="AE727" s="4" t="str">
        <f>VLOOKUP(A727,'REPORTE'!$A$1:$AG$1961,32,0)</f>
        <v>QUITO</v>
      </c>
      <c r="AF727" s="4" t="str">
        <f>VLOOKUP(A727,'REPORTE'!$A$1:$AG$1961,33,0)</f>
        <v>COTOCOLLAO</v>
      </c>
      <c r="AG727" s="4" t="str">
        <f>VLOOKUP(AF727,PROVINCIAS!$F$1:$G$1171,2,0)</f>
        <v>URBANA</v>
      </c>
    </row>
    <row r="728" spans="1:33" customFormat="1" hidden="1" x14ac:dyDescent="0.45">
      <c r="A728" s="4">
        <v>1000203</v>
      </c>
      <c r="B728" s="4" t="s">
        <v>10242</v>
      </c>
      <c r="C728" s="7">
        <v>605472133</v>
      </c>
      <c r="D728" s="8">
        <v>21</v>
      </c>
      <c r="E728" s="4" t="s">
        <v>59</v>
      </c>
      <c r="F728" s="4">
        <v>1002431</v>
      </c>
      <c r="G728" s="4">
        <v>12</v>
      </c>
      <c r="H728" s="4">
        <v>4</v>
      </c>
      <c r="I728" s="4" t="str">
        <f t="shared" si="11"/>
        <v>A1</v>
      </c>
      <c r="J728" s="4" t="s">
        <v>10468</v>
      </c>
      <c r="K728" s="4" t="s">
        <v>10469</v>
      </c>
      <c r="L728" s="9">
        <v>44557</v>
      </c>
      <c r="M728" s="9">
        <v>44920</v>
      </c>
      <c r="N728" s="9">
        <v>44617</v>
      </c>
      <c r="O728" s="4">
        <v>1000</v>
      </c>
      <c r="P728" s="4">
        <v>924.48</v>
      </c>
      <c r="Q728" s="4">
        <v>23</v>
      </c>
      <c r="R728" s="4" t="s">
        <v>10995</v>
      </c>
      <c r="S728" s="4" t="s">
        <v>11035</v>
      </c>
      <c r="T728" s="4" t="str">
        <f>VLOOKUP(A728,'REPORTE'!$A$1:$AG$1961,19,0)</f>
        <v>Empleado Privado</v>
      </c>
      <c r="U728" s="4" t="str">
        <f>VLOOKUP(A728,'REPORTE'!$A$1:$AG$1961,20,0)</f>
        <v>Empleado Privado</v>
      </c>
      <c r="V728" s="4">
        <v>1000265</v>
      </c>
      <c r="W728" s="4" t="s">
        <v>11185</v>
      </c>
      <c r="X728" s="4" t="s">
        <v>11851</v>
      </c>
      <c r="Y728" s="4" t="s">
        <v>12072</v>
      </c>
      <c r="Z728" s="4" t="s">
        <v>12076</v>
      </c>
      <c r="AA728" s="4" t="s">
        <v>46</v>
      </c>
      <c r="AB728" s="4" t="str">
        <f>VLOOKUP(A728,'REPORTE'!$A$1:$AG$1961,5,0)</f>
        <v>ECUATORIANO(A)</v>
      </c>
      <c r="AC728" s="4" t="str">
        <f>VLOOKUP(A728,'REPORTE'!$A$1:$AG$1961,30,0)</f>
        <v>Secundaria</v>
      </c>
      <c r="AD728" s="4" t="str">
        <f>VLOOKUP(A728,'REPORTE'!$A$1:$AG$1961,31,0)</f>
        <v>CHIMBORAZO</v>
      </c>
      <c r="AE728" s="4" t="str">
        <f>VLOOKUP(A728,'REPORTE'!$A$1:$AG$1961,32,0)</f>
        <v>CHUNCHI</v>
      </c>
      <c r="AF728" s="4" t="str">
        <f>VLOOKUP(A728,'REPORTE'!$A$1:$AG$1961,33,0)</f>
        <v>CHUNCHI</v>
      </c>
      <c r="AG728" s="4" t="str">
        <f>VLOOKUP(AF728,PROVINCIAS!$F$1:$G$1171,2,0)</f>
        <v>URBANA</v>
      </c>
    </row>
    <row r="729" spans="1:33" x14ac:dyDescent="0.45">
      <c r="A729" s="77">
        <v>1000675</v>
      </c>
      <c r="B729" s="77" t="s">
        <v>10243</v>
      </c>
      <c r="C729" s="78">
        <v>1717635823</v>
      </c>
      <c r="D729" s="79">
        <v>31</v>
      </c>
      <c r="E729" s="77" t="s">
        <v>59</v>
      </c>
      <c r="F729" s="77">
        <v>1002435</v>
      </c>
      <c r="G729" s="77">
        <v>12</v>
      </c>
      <c r="H729" s="77">
        <v>19</v>
      </c>
      <c r="I729" s="77" t="str">
        <f t="shared" si="11"/>
        <v>A2</v>
      </c>
      <c r="J729" s="77" t="s">
        <v>10466</v>
      </c>
      <c r="K729" s="77" t="s">
        <v>10467</v>
      </c>
      <c r="L729" s="80">
        <v>44557</v>
      </c>
      <c r="M729" s="80">
        <v>44936</v>
      </c>
      <c r="N729" s="80">
        <v>44602</v>
      </c>
      <c r="O729" s="77">
        <v>1100</v>
      </c>
      <c r="P729" s="77">
        <v>1100</v>
      </c>
      <c r="Q729" s="77">
        <v>16</v>
      </c>
      <c r="R729" s="77" t="s">
        <v>10995</v>
      </c>
      <c r="S729" s="77" t="s">
        <v>11000</v>
      </c>
      <c r="T729" s="77" t="str">
        <f>VLOOKUP(A729,'REPORTE'!$A$1:$AG$1961,19,0)</f>
        <v>Restaurantes, cevicherí­as, picanterí­as, cafeterí­as, etcétera, incluido comida para llevar.</v>
      </c>
      <c r="U729" s="77" t="str">
        <f>VLOOKUP(A729,'REPORTE'!$A$1:$AG$1961,20,0)</f>
        <v>Restaurantes</v>
      </c>
      <c r="V729" s="77">
        <v>1001836</v>
      </c>
      <c r="W729" s="77" t="s">
        <v>11355</v>
      </c>
      <c r="X729" s="77" t="s">
        <v>12024</v>
      </c>
      <c r="Y729" s="77" t="s">
        <v>12072</v>
      </c>
      <c r="Z729" s="77" t="s">
        <v>12076</v>
      </c>
      <c r="AA729" s="77" t="s">
        <v>665</v>
      </c>
      <c r="AB729" s="77" t="str">
        <f>VLOOKUP(A729,'REPORTE'!$A$1:$AG$1961,5,0)</f>
        <v>ECUATORIANO(A)</v>
      </c>
      <c r="AC729" s="77" t="str">
        <f>VLOOKUP(A729,'REPORTE'!$A$1:$AG$1961,30,0)</f>
        <v>Universitaria</v>
      </c>
      <c r="AD729" s="77" t="str">
        <f>VLOOKUP(A729,'REPORTE'!$A$1:$AG$1961,31,0)</f>
        <v>PICHINCHA</v>
      </c>
      <c r="AE729" s="77" t="str">
        <f>VLOOKUP(A729,'REPORTE'!$A$1:$AG$1961,32,0)</f>
        <v>QUITO</v>
      </c>
      <c r="AF729" s="77" t="str">
        <f>VLOOKUP(A729,'REPORTE'!$A$1:$AG$1961,33,0)</f>
        <v>CHIMBACALLE</v>
      </c>
      <c r="AG729" s="77" t="str">
        <f>VLOOKUP(AF729,PROVINCIAS!$F$1:$G$1171,2,0)</f>
        <v>URBANA</v>
      </c>
    </row>
    <row r="730" spans="1:33" customFormat="1" hidden="1" x14ac:dyDescent="0.45">
      <c r="A730" s="4">
        <v>1001162</v>
      </c>
      <c r="B730" s="4" t="s">
        <v>10244</v>
      </c>
      <c r="C730" s="7">
        <v>603322975</v>
      </c>
      <c r="D730" s="8">
        <v>43</v>
      </c>
      <c r="E730" s="4" t="s">
        <v>59</v>
      </c>
      <c r="F730" s="4">
        <v>1002434</v>
      </c>
      <c r="G730" s="4">
        <v>30</v>
      </c>
      <c r="H730" s="4">
        <v>0</v>
      </c>
      <c r="I730" s="4" t="str">
        <f t="shared" si="11"/>
        <v>A1</v>
      </c>
      <c r="J730" s="4" t="s">
        <v>10468</v>
      </c>
      <c r="K730" s="4" t="s">
        <v>10469</v>
      </c>
      <c r="L730" s="9">
        <v>44557</v>
      </c>
      <c r="M730" s="9">
        <v>45488</v>
      </c>
      <c r="N730" s="10" t="s">
        <v>776</v>
      </c>
      <c r="O730" s="4">
        <v>2050</v>
      </c>
      <c r="P730" s="4">
        <v>2022.07</v>
      </c>
      <c r="Q730" s="4">
        <v>21.5</v>
      </c>
      <c r="R730" s="4" t="s">
        <v>10994</v>
      </c>
      <c r="S730" s="4" t="s">
        <v>244</v>
      </c>
      <c r="T730" s="4" t="str">
        <f>VLOOKUP(A730,'REPORTE'!$A$1:$AG$1961,19,0)</f>
        <v>Servicios de taxis.</v>
      </c>
      <c r="U730" s="4" t="str">
        <f>VLOOKUP(A730,'REPORTE'!$A$1:$AG$1961,20,0)</f>
        <v>Servicios Varios</v>
      </c>
      <c r="V730" s="4">
        <v>1001241</v>
      </c>
      <c r="W730" s="4" t="s">
        <v>11714</v>
      </c>
      <c r="X730" s="4" t="s">
        <v>11838</v>
      </c>
      <c r="Y730" s="4" t="s">
        <v>12072</v>
      </c>
      <c r="Z730" s="4" t="s">
        <v>12442</v>
      </c>
      <c r="AA730" s="4" t="s">
        <v>665</v>
      </c>
      <c r="AB730" s="4" t="str">
        <f>VLOOKUP(A730,'REPORTE'!$A$1:$AG$1961,5,0)</f>
        <v>ECUATORIANO(A) INDIGENA</v>
      </c>
      <c r="AC730" s="4" t="str">
        <f>VLOOKUP(A730,'REPORTE'!$A$1:$AG$1961,30,0)</f>
        <v>Secundaria</v>
      </c>
      <c r="AD730" s="4" t="str">
        <f>VLOOKUP(A730,'REPORTE'!$A$1:$AG$1961,31,0)</f>
        <v>CHIMBORAZO</v>
      </c>
      <c r="AE730" s="4" t="str">
        <f>VLOOKUP(A730,'REPORTE'!$A$1:$AG$1961,32,0)</f>
        <v>RIOBAMBA</v>
      </c>
      <c r="AF730" s="4" t="str">
        <f>VLOOKUP(A730,'REPORTE'!$A$1:$AG$1961,33,0)</f>
        <v>CACHA (CAB EN MACHANGARA)</v>
      </c>
      <c r="AG730" s="4" t="str">
        <f>VLOOKUP(AF730,PROVINCIAS!$F$1:$G$1171,2,0)</f>
        <v>RURAL</v>
      </c>
    </row>
    <row r="731" spans="1:33" customFormat="1" hidden="1" x14ac:dyDescent="0.45">
      <c r="A731" s="4">
        <v>1001162</v>
      </c>
      <c r="B731" s="4" t="s">
        <v>10244</v>
      </c>
      <c r="C731" s="7">
        <v>603322975</v>
      </c>
      <c r="D731" s="8">
        <v>43</v>
      </c>
      <c r="E731" s="4" t="s">
        <v>59</v>
      </c>
      <c r="F731" s="4">
        <v>1002433</v>
      </c>
      <c r="G731" s="4">
        <v>30</v>
      </c>
      <c r="H731" s="4">
        <v>0</v>
      </c>
      <c r="I731" s="4" t="str">
        <f t="shared" si="11"/>
        <v>A1</v>
      </c>
      <c r="J731" s="4" t="s">
        <v>10468</v>
      </c>
      <c r="K731" s="4" t="s">
        <v>10469</v>
      </c>
      <c r="L731" s="9">
        <v>44557</v>
      </c>
      <c r="M731" s="9">
        <v>45488</v>
      </c>
      <c r="N731" s="10" t="s">
        <v>776</v>
      </c>
      <c r="O731" s="4">
        <v>5000</v>
      </c>
      <c r="P731" s="4">
        <v>4914.53</v>
      </c>
      <c r="Q731" s="4">
        <v>17.5</v>
      </c>
      <c r="R731" s="4" t="s">
        <v>10994</v>
      </c>
      <c r="S731" s="4" t="s">
        <v>11013</v>
      </c>
      <c r="T731" s="4" t="str">
        <f>VLOOKUP(A731,'REPORTE'!$A$1:$AG$1961,19,0)</f>
        <v>Servicios de taxis.</v>
      </c>
      <c r="U731" s="4" t="str">
        <f>VLOOKUP(A731,'REPORTE'!$A$1:$AG$1961,20,0)</f>
        <v>Servicios Varios</v>
      </c>
      <c r="V731" s="4">
        <v>1001241</v>
      </c>
      <c r="W731" s="4" t="s">
        <v>11544</v>
      </c>
      <c r="X731" s="4" t="s">
        <v>11838</v>
      </c>
      <c r="Y731" s="4" t="s">
        <v>12072</v>
      </c>
      <c r="Z731" s="4" t="s">
        <v>12442</v>
      </c>
      <c r="AA731" s="4" t="s">
        <v>665</v>
      </c>
      <c r="AB731" s="4" t="str">
        <f>VLOOKUP(A731,'REPORTE'!$A$1:$AG$1961,5,0)</f>
        <v>ECUATORIANO(A) INDIGENA</v>
      </c>
      <c r="AC731" s="4" t="str">
        <f>VLOOKUP(A731,'REPORTE'!$A$1:$AG$1961,30,0)</f>
        <v>Secundaria</v>
      </c>
      <c r="AD731" s="4" t="str">
        <f>VLOOKUP(A731,'REPORTE'!$A$1:$AG$1961,31,0)</f>
        <v>CHIMBORAZO</v>
      </c>
      <c r="AE731" s="4" t="str">
        <f>VLOOKUP(A731,'REPORTE'!$A$1:$AG$1961,32,0)</f>
        <v>RIOBAMBA</v>
      </c>
      <c r="AF731" s="4" t="str">
        <f>VLOOKUP(A731,'REPORTE'!$A$1:$AG$1961,33,0)</f>
        <v>CACHA (CAB EN MACHANGARA)</v>
      </c>
      <c r="AG731" s="4" t="str">
        <f>VLOOKUP(AF731,PROVINCIAS!$F$1:$G$1171,2,0)</f>
        <v>RURAL</v>
      </c>
    </row>
    <row r="732" spans="1:33" customFormat="1" hidden="1" x14ac:dyDescent="0.45">
      <c r="A732" s="4">
        <v>1001735</v>
      </c>
      <c r="B732" s="4" t="s">
        <v>10245</v>
      </c>
      <c r="C732" s="7">
        <v>600832950</v>
      </c>
      <c r="D732" s="8">
        <v>68</v>
      </c>
      <c r="E732" s="4" t="s">
        <v>59</v>
      </c>
      <c r="F732" s="4">
        <v>1002432</v>
      </c>
      <c r="G732" s="4">
        <v>12</v>
      </c>
      <c r="H732" s="4">
        <v>0</v>
      </c>
      <c r="I732" s="4" t="str">
        <f t="shared" si="11"/>
        <v>A1</v>
      </c>
      <c r="J732" s="4" t="s">
        <v>10468</v>
      </c>
      <c r="K732" s="4" t="s">
        <v>10469</v>
      </c>
      <c r="L732" s="9">
        <v>44557</v>
      </c>
      <c r="M732" s="9">
        <v>44920</v>
      </c>
      <c r="N732" s="10" t="s">
        <v>776</v>
      </c>
      <c r="O732" s="4">
        <v>200</v>
      </c>
      <c r="P732" s="4">
        <v>169.85</v>
      </c>
      <c r="Q732" s="4">
        <v>23</v>
      </c>
      <c r="R732" s="4" t="s">
        <v>10994</v>
      </c>
      <c r="S732" s="4" t="s">
        <v>244</v>
      </c>
      <c r="T732" s="4" t="str">
        <f>VLOOKUP(A732,'REPORTE'!$A$1:$AG$1961,19,0)</f>
        <v>Venta al por mayor de frutas, legumbres y hortalizas.</v>
      </c>
      <c r="U732" s="4" t="str">
        <f>VLOOKUP(A732,'REPORTE'!$A$1:$AG$1961,20,0)</f>
        <v>Venta al por mayor varios</v>
      </c>
      <c r="V732" s="4">
        <v>1001837</v>
      </c>
      <c r="W732" s="4" t="s">
        <v>11356</v>
      </c>
      <c r="X732" s="4" t="s">
        <v>12025</v>
      </c>
      <c r="Y732" s="4" t="s">
        <v>12072</v>
      </c>
      <c r="Z732" s="4" t="s">
        <v>12443</v>
      </c>
      <c r="AA732" s="4" t="s">
        <v>74</v>
      </c>
      <c r="AB732" s="4" t="str">
        <f>VLOOKUP(A732,'REPORTE'!$A$1:$AG$1961,5,0)</f>
        <v>ECUATORIANO(A) INDIGENA</v>
      </c>
      <c r="AC732" s="4" t="str">
        <f>VLOOKUP(A732,'REPORTE'!$A$1:$AG$1961,30,0)</f>
        <v>Ninguna</v>
      </c>
      <c r="AD732" s="4" t="str">
        <f>VLOOKUP(A732,'REPORTE'!$A$1:$AG$1961,31,0)</f>
        <v>CHIMBORAZO</v>
      </c>
      <c r="AE732" s="4" t="str">
        <f>VLOOKUP(A732,'REPORTE'!$A$1:$AG$1961,32,0)</f>
        <v>RIOBAMBA</v>
      </c>
      <c r="AF732" s="4" t="str">
        <f>VLOOKUP(A732,'REPORTE'!$A$1:$AG$1961,33,0)</f>
        <v>YARUQUIES</v>
      </c>
      <c r="AG732" s="4" t="str">
        <f>VLOOKUP(AF732,PROVINCIAS!$F$1:$G$1171,2,0)</f>
        <v>URBANA</v>
      </c>
    </row>
    <row r="733" spans="1:33" x14ac:dyDescent="0.45">
      <c r="A733" s="77">
        <v>1000189</v>
      </c>
      <c r="B733" s="77" t="s">
        <v>10246</v>
      </c>
      <c r="C733" s="78">
        <v>604318212</v>
      </c>
      <c r="D733" s="79">
        <v>31</v>
      </c>
      <c r="E733" s="77" t="s">
        <v>59</v>
      </c>
      <c r="F733" s="77">
        <v>1002441</v>
      </c>
      <c r="G733" s="77">
        <v>12</v>
      </c>
      <c r="H733" s="77">
        <v>0</v>
      </c>
      <c r="I733" s="77" t="str">
        <f t="shared" si="11"/>
        <v>A1</v>
      </c>
      <c r="J733" s="77" t="s">
        <v>10466</v>
      </c>
      <c r="K733" s="77" t="s">
        <v>10467</v>
      </c>
      <c r="L733" s="80">
        <v>44558</v>
      </c>
      <c r="M733" s="80">
        <v>44927</v>
      </c>
      <c r="N733" s="81" t="s">
        <v>776</v>
      </c>
      <c r="O733" s="77">
        <v>10000</v>
      </c>
      <c r="P733" s="77">
        <v>9248.09</v>
      </c>
      <c r="Q733" s="77">
        <v>16</v>
      </c>
      <c r="R733" s="77" t="s">
        <v>10994</v>
      </c>
      <c r="S733" s="77" t="s">
        <v>11000</v>
      </c>
      <c r="T733" s="77" t="str">
        <f>VLOOKUP(A733,'REPORTE'!$A$1:$AG$1961,19,0)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U733" s="77" t="str">
        <f>VLOOKUP(A733,'REPORTE'!$A$1:$AG$1961,20,0)</f>
        <v>Actividades Médicas</v>
      </c>
      <c r="V733" s="77">
        <v>1000252</v>
      </c>
      <c r="W733" s="77" t="s">
        <v>11715</v>
      </c>
      <c r="X733" s="77" t="s">
        <v>11907</v>
      </c>
      <c r="Y733" s="77" t="s">
        <v>12072</v>
      </c>
      <c r="Z733" s="77" t="s">
        <v>12444</v>
      </c>
      <c r="AA733" s="77" t="s">
        <v>665</v>
      </c>
      <c r="AB733" s="77" t="str">
        <f>VLOOKUP(A733,'REPORTE'!$A$1:$AG$1961,5,0)</f>
        <v>ECUATORIANO(A) INDIGENA</v>
      </c>
      <c r="AC733" s="77" t="str">
        <f>VLOOKUP(A733,'REPORTE'!$A$1:$AG$1961,30,0)</f>
        <v>Secundaria</v>
      </c>
      <c r="AD733" s="77" t="str">
        <f>VLOOKUP(A733,'REPORTE'!$A$1:$AG$1961,31,0)</f>
        <v>PICHINCHA</v>
      </c>
      <c r="AE733" s="77" t="str">
        <f>VLOOKUP(A733,'REPORTE'!$A$1:$AG$1961,32,0)</f>
        <v>QUITO</v>
      </c>
      <c r="AF733" s="77" t="str">
        <f>VLOOKUP(A733,'REPORTE'!$A$1:$AG$1961,33,0)</f>
        <v>KENNEDY</v>
      </c>
      <c r="AG733" s="77" t="str">
        <f>VLOOKUP(AF733,PROVINCIAS!$F$1:$G$1171,2,0)</f>
        <v>URBANA</v>
      </c>
    </row>
    <row r="734" spans="1:33" x14ac:dyDescent="0.45">
      <c r="A734" s="77">
        <v>1000189</v>
      </c>
      <c r="B734" s="77" t="s">
        <v>10246</v>
      </c>
      <c r="C734" s="78">
        <v>604318212</v>
      </c>
      <c r="D734" s="79">
        <v>31</v>
      </c>
      <c r="E734" s="77" t="s">
        <v>59</v>
      </c>
      <c r="F734" s="77">
        <v>1002442</v>
      </c>
      <c r="G734" s="77">
        <v>12</v>
      </c>
      <c r="H734" s="77">
        <v>0</v>
      </c>
      <c r="I734" s="77" t="str">
        <f t="shared" si="11"/>
        <v>A1</v>
      </c>
      <c r="J734" s="77" t="s">
        <v>10466</v>
      </c>
      <c r="K734" s="77" t="s">
        <v>10467</v>
      </c>
      <c r="L734" s="80">
        <v>44558</v>
      </c>
      <c r="M734" s="80">
        <v>44927</v>
      </c>
      <c r="N734" s="81" t="s">
        <v>776</v>
      </c>
      <c r="O734" s="77">
        <v>10000</v>
      </c>
      <c r="P734" s="77">
        <v>9248.09</v>
      </c>
      <c r="Q734" s="77">
        <v>16</v>
      </c>
      <c r="R734" s="77" t="s">
        <v>10994</v>
      </c>
      <c r="S734" s="77" t="s">
        <v>11000</v>
      </c>
      <c r="T734" s="77" t="str">
        <f>VLOOKUP(A734,'REPORTE'!$A$1:$AG$1961,19,0)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U734" s="77" t="str">
        <f>VLOOKUP(A734,'REPORTE'!$A$1:$AG$1961,20,0)</f>
        <v>Actividades Médicas</v>
      </c>
      <c r="V734" s="77">
        <v>1000252</v>
      </c>
      <c r="W734" s="77" t="s">
        <v>11715</v>
      </c>
      <c r="X734" s="77" t="s">
        <v>11907</v>
      </c>
      <c r="Y734" s="77" t="s">
        <v>12072</v>
      </c>
      <c r="Z734" s="77" t="s">
        <v>12444</v>
      </c>
      <c r="AA734" s="77" t="s">
        <v>665</v>
      </c>
      <c r="AB734" s="77" t="str">
        <f>VLOOKUP(A734,'REPORTE'!$A$1:$AG$1961,5,0)</f>
        <v>ECUATORIANO(A) INDIGENA</v>
      </c>
      <c r="AC734" s="77" t="str">
        <f>VLOOKUP(A734,'REPORTE'!$A$1:$AG$1961,30,0)</f>
        <v>Secundaria</v>
      </c>
      <c r="AD734" s="77" t="str">
        <f>VLOOKUP(A734,'REPORTE'!$A$1:$AG$1961,31,0)</f>
        <v>PICHINCHA</v>
      </c>
      <c r="AE734" s="77" t="str">
        <f>VLOOKUP(A734,'REPORTE'!$A$1:$AG$1961,32,0)</f>
        <v>QUITO</v>
      </c>
      <c r="AF734" s="77" t="str">
        <f>VLOOKUP(A734,'REPORTE'!$A$1:$AG$1961,33,0)</f>
        <v>KENNEDY</v>
      </c>
      <c r="AG734" s="77" t="str">
        <f>VLOOKUP(AF734,PROVINCIAS!$F$1:$G$1171,2,0)</f>
        <v>URBANA</v>
      </c>
    </row>
    <row r="735" spans="1:33" customFormat="1" hidden="1" x14ac:dyDescent="0.45">
      <c r="A735" s="4">
        <v>1000448</v>
      </c>
      <c r="B735" s="4" t="s">
        <v>10247</v>
      </c>
      <c r="C735" s="7">
        <v>1725564379</v>
      </c>
      <c r="D735" s="8">
        <v>20</v>
      </c>
      <c r="E735" s="4" t="s">
        <v>59</v>
      </c>
      <c r="F735" s="4">
        <v>1002437</v>
      </c>
      <c r="G735" s="4">
        <v>1</v>
      </c>
      <c r="H735" s="4">
        <v>0</v>
      </c>
      <c r="I735" s="4" t="str">
        <f t="shared" si="11"/>
        <v>A1</v>
      </c>
      <c r="J735" s="4" t="s">
        <v>10468</v>
      </c>
      <c r="K735" s="4" t="s">
        <v>10469</v>
      </c>
      <c r="L735" s="9">
        <v>44558</v>
      </c>
      <c r="M735" s="9">
        <v>44640</v>
      </c>
      <c r="N735" s="10" t="s">
        <v>776</v>
      </c>
      <c r="O735" s="4">
        <v>900</v>
      </c>
      <c r="P735" s="4">
        <v>900</v>
      </c>
      <c r="Q735" s="4">
        <v>23</v>
      </c>
      <c r="R735" s="4" t="s">
        <v>10994</v>
      </c>
      <c r="S735" s="4" t="s">
        <v>348</v>
      </c>
      <c r="T735" s="4" t="str">
        <f>VLOOKUP(A735,'REPORTE'!$A$1:$AG$1961,19,0)</f>
        <v>Venta al por menor de frutas, legumbres y hortalizas frescas o en conserva en establecimientos especializados.</v>
      </c>
      <c r="U735" s="4" t="str">
        <f>VLOOKUP(A735,'REPORTE'!$A$1:$AG$1961,20,0)</f>
        <v>Venta al por menor varios</v>
      </c>
      <c r="V735" s="4">
        <v>1000514</v>
      </c>
      <c r="W735" s="4" t="s">
        <v>11357</v>
      </c>
      <c r="X735" s="4" t="s">
        <v>11898</v>
      </c>
      <c r="Y735" s="4" t="s">
        <v>12072</v>
      </c>
      <c r="Z735" s="4" t="s">
        <v>12100</v>
      </c>
      <c r="AA735" s="4" t="s">
        <v>46</v>
      </c>
      <c r="AB735" s="4" t="str">
        <f>VLOOKUP(A735,'REPORTE'!$A$1:$AG$1961,5,0)</f>
        <v>ECUATORIANO(A) INDIGENA</v>
      </c>
      <c r="AC735" s="4" t="str">
        <f>VLOOKUP(A735,'REPORTE'!$A$1:$AG$1961,30,0)</f>
        <v>Secundaria</v>
      </c>
      <c r="AD735" s="4" t="str">
        <f>VLOOKUP(A735,'REPORTE'!$A$1:$AG$1961,31,0)</f>
        <v>PICHINCHA</v>
      </c>
      <c r="AE735" s="4" t="str">
        <f>VLOOKUP(A735,'REPORTE'!$A$1:$AG$1961,32,0)</f>
        <v>QUITO</v>
      </c>
      <c r="AF735" s="4" t="str">
        <f>VLOOKUP(A735,'REPORTE'!$A$1:$AG$1961,33,0)</f>
        <v>COTOCOLLAO</v>
      </c>
      <c r="AG735" s="4" t="str">
        <f>VLOOKUP(AF735,PROVINCIAS!$F$1:$G$1171,2,0)</f>
        <v>URBANA</v>
      </c>
    </row>
    <row r="736" spans="1:33" customFormat="1" hidden="1" x14ac:dyDescent="0.45">
      <c r="A736" s="4">
        <v>1000448</v>
      </c>
      <c r="B736" s="4" t="s">
        <v>10247</v>
      </c>
      <c r="C736" s="7">
        <v>1725564379</v>
      </c>
      <c r="D736" s="8">
        <v>20</v>
      </c>
      <c r="E736" s="4" t="s">
        <v>59</v>
      </c>
      <c r="F736" s="4">
        <v>1002445</v>
      </c>
      <c r="G736" s="4">
        <v>24</v>
      </c>
      <c r="H736" s="4">
        <v>9</v>
      </c>
      <c r="I736" s="4" t="str">
        <f t="shared" si="11"/>
        <v>A2</v>
      </c>
      <c r="J736" s="4" t="s">
        <v>10468</v>
      </c>
      <c r="K736" s="4" t="s">
        <v>10469</v>
      </c>
      <c r="L736" s="9">
        <v>44558</v>
      </c>
      <c r="M736" s="9">
        <v>45311</v>
      </c>
      <c r="N736" s="9">
        <v>44612</v>
      </c>
      <c r="O736" s="4">
        <v>2500</v>
      </c>
      <c r="P736" s="4">
        <v>2500</v>
      </c>
      <c r="Q736" s="4">
        <v>21.5</v>
      </c>
      <c r="R736" s="4" t="s">
        <v>10995</v>
      </c>
      <c r="S736" s="4" t="s">
        <v>279</v>
      </c>
      <c r="T736" s="4" t="str">
        <f>VLOOKUP(A736,'REPORTE'!$A$1:$AG$1961,19,0)</f>
        <v>Venta al por menor de frutas, legumbres y hortalizas frescas o en conserva en establecimientos especializados.</v>
      </c>
      <c r="U736" s="4" t="str">
        <f>VLOOKUP(A736,'REPORTE'!$A$1:$AG$1961,20,0)</f>
        <v>Venta al por menor varios</v>
      </c>
      <c r="V736" s="4">
        <v>1000514</v>
      </c>
      <c r="W736" s="4" t="s">
        <v>11149</v>
      </c>
      <c r="X736" s="4" t="s">
        <v>11898</v>
      </c>
      <c r="Y736" s="4" t="s">
        <v>12072</v>
      </c>
      <c r="Z736" s="4" t="s">
        <v>12100</v>
      </c>
      <c r="AA736" s="4" t="s">
        <v>677</v>
      </c>
      <c r="AB736" s="4" t="str">
        <f>VLOOKUP(A736,'REPORTE'!$A$1:$AG$1961,5,0)</f>
        <v>ECUATORIANO(A) INDIGENA</v>
      </c>
      <c r="AC736" s="4" t="str">
        <f>VLOOKUP(A736,'REPORTE'!$A$1:$AG$1961,30,0)</f>
        <v>Secundaria</v>
      </c>
      <c r="AD736" s="4" t="str">
        <f>VLOOKUP(A736,'REPORTE'!$A$1:$AG$1961,31,0)</f>
        <v>PICHINCHA</v>
      </c>
      <c r="AE736" s="4" t="str">
        <f>VLOOKUP(A736,'REPORTE'!$A$1:$AG$1961,32,0)</f>
        <v>QUITO</v>
      </c>
      <c r="AF736" s="4" t="str">
        <f>VLOOKUP(A736,'REPORTE'!$A$1:$AG$1961,33,0)</f>
        <v>COTOCOLLAO</v>
      </c>
      <c r="AG736" s="4" t="str">
        <f>VLOOKUP(AF736,PROVINCIAS!$F$1:$G$1171,2,0)</f>
        <v>URBANA</v>
      </c>
    </row>
    <row r="737" spans="1:33" customFormat="1" hidden="1" x14ac:dyDescent="0.45">
      <c r="A737" s="4">
        <v>1000474</v>
      </c>
      <c r="B737" s="4" t="s">
        <v>10248</v>
      </c>
      <c r="C737" s="7">
        <v>1709362253</v>
      </c>
      <c r="D737" s="8">
        <v>53</v>
      </c>
      <c r="E737" s="4" t="s">
        <v>59</v>
      </c>
      <c r="F737" s="4">
        <v>1002438</v>
      </c>
      <c r="G737" s="4">
        <v>48</v>
      </c>
      <c r="H737" s="4">
        <v>35</v>
      </c>
      <c r="I737" s="4" t="str">
        <f t="shared" si="11"/>
        <v>A3</v>
      </c>
      <c r="J737" s="4" t="s">
        <v>10468</v>
      </c>
      <c r="K737" s="4" t="s">
        <v>10469</v>
      </c>
      <c r="L737" s="9">
        <v>44558</v>
      </c>
      <c r="M737" s="9">
        <v>46016</v>
      </c>
      <c r="N737" s="9">
        <v>44586</v>
      </c>
      <c r="O737" s="4">
        <v>6400</v>
      </c>
      <c r="P737" s="4">
        <v>6400</v>
      </c>
      <c r="Q737" s="4">
        <v>21.5</v>
      </c>
      <c r="R737" s="4" t="s">
        <v>10995</v>
      </c>
      <c r="S737" s="4" t="s">
        <v>11496</v>
      </c>
      <c r="T737" s="4" t="str">
        <f>VLOOKUP(A737,'REPORTE'!$A$1:$AG$1961,19,0)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737" s="4" t="str">
        <f>VLOOKUP(A737,'REPORTE'!$A$1:$AG$1961,20,0)</f>
        <v>Transporte terrestre de pasajeros</v>
      </c>
      <c r="V737" s="4">
        <v>1000545</v>
      </c>
      <c r="W737" s="4" t="s">
        <v>11716</v>
      </c>
      <c r="X737" s="4" t="s">
        <v>12026</v>
      </c>
      <c r="Y737" s="4" t="s">
        <v>12072</v>
      </c>
      <c r="Z737" s="4" t="s">
        <v>12100</v>
      </c>
      <c r="AA737" s="4" t="s">
        <v>46</v>
      </c>
      <c r="AB737" s="4" t="str">
        <f>VLOOKUP(A737,'REPORTE'!$A$1:$AG$1961,5,0)</f>
        <v>ECUATORIANO(A)</v>
      </c>
      <c r="AC737" s="4" t="str">
        <f>VLOOKUP(A737,'REPORTE'!$A$1:$AG$1961,30,0)</f>
        <v>Secundaria</v>
      </c>
      <c r="AD737" s="4" t="str">
        <f>VLOOKUP(A737,'REPORTE'!$A$1:$AG$1961,31,0)</f>
        <v>PICHINCHA</v>
      </c>
      <c r="AE737" s="4" t="str">
        <f>VLOOKUP(A737,'REPORTE'!$A$1:$AG$1961,32,0)</f>
        <v>QUITO</v>
      </c>
      <c r="AF737" s="4" t="str">
        <f>VLOOKUP(A737,'REPORTE'!$A$1:$AG$1961,33,0)</f>
        <v>COTOCOLLAO</v>
      </c>
      <c r="AG737" s="4" t="str">
        <f>VLOOKUP(AF737,PROVINCIAS!$F$1:$G$1171,2,0)</f>
        <v>URBANA</v>
      </c>
    </row>
    <row r="738" spans="1:33" x14ac:dyDescent="0.45">
      <c r="A738" s="77">
        <v>1001014</v>
      </c>
      <c r="B738" s="77" t="s">
        <v>10249</v>
      </c>
      <c r="C738" s="78">
        <v>1725082372</v>
      </c>
      <c r="D738" s="79">
        <v>25</v>
      </c>
      <c r="E738" s="77" t="s">
        <v>36</v>
      </c>
      <c r="F738" s="77">
        <v>1002436</v>
      </c>
      <c r="G738" s="77">
        <v>12</v>
      </c>
      <c r="H738" s="77">
        <v>0</v>
      </c>
      <c r="I738" s="77" t="str">
        <f t="shared" si="11"/>
        <v>A1</v>
      </c>
      <c r="J738" s="77" t="s">
        <v>10466</v>
      </c>
      <c r="K738" s="77" t="s">
        <v>10467</v>
      </c>
      <c r="L738" s="80">
        <v>44558</v>
      </c>
      <c r="M738" s="80">
        <v>44941</v>
      </c>
      <c r="N738" s="81" t="s">
        <v>776</v>
      </c>
      <c r="O738" s="77">
        <v>1950</v>
      </c>
      <c r="P738" s="77">
        <v>1815.7</v>
      </c>
      <c r="Q738" s="77">
        <v>16</v>
      </c>
      <c r="R738" s="77" t="s">
        <v>10994</v>
      </c>
      <c r="S738" s="77" t="s">
        <v>11000</v>
      </c>
      <c r="T738" s="77" t="str">
        <f>VLOOKUP(A738,'REPORTE'!$A$1:$AG$1961,19,0)</f>
        <v>Fabricación de productos de limpieza: Preparados para perfumar y desodorizar ambientes, polvos o pastas de limpieza incluidos papel, guata, etcétera, revestido o recubierto con estos productos de limpieza.</v>
      </c>
      <c r="U738" s="77" t="str">
        <f>VLOOKUP(A738,'REPORTE'!$A$1:$AG$1961,20,0)</f>
        <v>Fabricación de máquinaria y equipos</v>
      </c>
      <c r="V738" s="77">
        <v>1001083</v>
      </c>
      <c r="W738" s="77" t="s">
        <v>11358</v>
      </c>
      <c r="X738" s="77" t="s">
        <v>11930</v>
      </c>
      <c r="Y738" s="77" t="s">
        <v>12072</v>
      </c>
      <c r="Z738" s="77" t="s">
        <v>12445</v>
      </c>
      <c r="AA738" s="77" t="s">
        <v>665</v>
      </c>
      <c r="AB738" s="77" t="str">
        <f>VLOOKUP(A738,'REPORTE'!$A$1:$AG$1961,5,0)</f>
        <v>ECUATORIANO(A)</v>
      </c>
      <c r="AC738" s="77" t="str">
        <f>VLOOKUP(A738,'REPORTE'!$A$1:$AG$1961,30,0)</f>
        <v>Secundaria</v>
      </c>
      <c r="AD738" s="77" t="str">
        <f>VLOOKUP(A738,'REPORTE'!$A$1:$AG$1961,31,0)</f>
        <v>PICHINCHA</v>
      </c>
      <c r="AE738" s="77" t="str">
        <f>VLOOKUP(A738,'REPORTE'!$A$1:$AG$1961,32,0)</f>
        <v>QUITO</v>
      </c>
      <c r="AF738" s="77" t="str">
        <f>VLOOKUP(A738,'REPORTE'!$A$1:$AG$1961,33,0)</f>
        <v>COTOCOLLAO</v>
      </c>
      <c r="AG738" s="77" t="str">
        <f>VLOOKUP(AF738,PROVINCIAS!$F$1:$G$1171,2,0)</f>
        <v>URBANA</v>
      </c>
    </row>
    <row r="739" spans="1:33" customFormat="1" hidden="1" x14ac:dyDescent="0.45">
      <c r="A739" s="4">
        <v>1001345</v>
      </c>
      <c r="B739" s="4" t="s">
        <v>9993</v>
      </c>
      <c r="C739" s="7">
        <v>1716460884</v>
      </c>
      <c r="D739" s="8">
        <v>43</v>
      </c>
      <c r="E739" s="4" t="s">
        <v>36</v>
      </c>
      <c r="F739" s="4">
        <v>1002440</v>
      </c>
      <c r="G739" s="4">
        <v>18</v>
      </c>
      <c r="H739" s="4">
        <v>0</v>
      </c>
      <c r="I739" s="4" t="str">
        <f t="shared" si="11"/>
        <v>A1</v>
      </c>
      <c r="J739" s="4" t="s">
        <v>10468</v>
      </c>
      <c r="K739" s="4" t="s">
        <v>10469</v>
      </c>
      <c r="L739" s="9">
        <v>44558</v>
      </c>
      <c r="M739" s="9">
        <v>45100</v>
      </c>
      <c r="N739" s="10" t="s">
        <v>776</v>
      </c>
      <c r="O739" s="4">
        <v>2500</v>
      </c>
      <c r="P739" s="4">
        <v>2255.3200000000002</v>
      </c>
      <c r="Q739" s="4">
        <v>21.5</v>
      </c>
      <c r="R739" s="4" t="s">
        <v>10994</v>
      </c>
      <c r="S739" s="4" t="s">
        <v>348</v>
      </c>
      <c r="T739" s="4" t="str">
        <f>VLOOKUP(A739,'REPORTE'!$A$1:$AG$1961,19,0)</f>
        <v>Venta al por mayor de frutas, legumbres y hortalizas.</v>
      </c>
      <c r="U739" s="4" t="str">
        <f>VLOOKUP(A739,'REPORTE'!$A$1:$AG$1961,20,0)</f>
        <v>Venta al por mayor varios</v>
      </c>
      <c r="V739" s="4">
        <v>1001422</v>
      </c>
      <c r="W739" s="4" t="s">
        <v>11717</v>
      </c>
      <c r="X739" s="4" t="s">
        <v>11969</v>
      </c>
      <c r="Y739" s="4" t="s">
        <v>12072</v>
      </c>
      <c r="Z739" s="4" t="s">
        <v>12076</v>
      </c>
      <c r="AA739" s="4" t="s">
        <v>665</v>
      </c>
      <c r="AB739" s="4" t="str">
        <f>VLOOKUP(A739,'REPORTE'!$A$1:$AG$1961,5,0)</f>
        <v>ECUATORIANO(A) INDIGENA</v>
      </c>
      <c r="AC739" s="4" t="str">
        <f>VLOOKUP(A739,'REPORTE'!$A$1:$AG$1961,30,0)</f>
        <v>Primaria</v>
      </c>
      <c r="AD739" s="4" t="str">
        <f>VLOOKUP(A739,'REPORTE'!$A$1:$AG$1961,31,0)</f>
        <v>CHIMBORAZO</v>
      </c>
      <c r="AE739" s="4" t="str">
        <f>VLOOKUP(A739,'REPORTE'!$A$1:$AG$1961,32,0)</f>
        <v>RIOBAMBA</v>
      </c>
      <c r="AF739" s="4" t="str">
        <f>VLOOKUP(A739,'REPORTE'!$A$1:$AG$1961,33,0)</f>
        <v>YARUQUIES</v>
      </c>
      <c r="AG739" s="4" t="str">
        <f>VLOOKUP(AF739,PROVINCIAS!$F$1:$G$1171,2,0)</f>
        <v>URBANA</v>
      </c>
    </row>
    <row r="740" spans="1:33" x14ac:dyDescent="0.45">
      <c r="A740" s="77">
        <v>1001677</v>
      </c>
      <c r="B740" s="77" t="s">
        <v>10173</v>
      </c>
      <c r="C740" s="78">
        <v>602314361</v>
      </c>
      <c r="D740" s="79">
        <v>52</v>
      </c>
      <c r="E740" s="77" t="s">
        <v>36</v>
      </c>
      <c r="F740" s="77">
        <v>1002439</v>
      </c>
      <c r="G740" s="77">
        <v>36</v>
      </c>
      <c r="H740" s="77">
        <v>0</v>
      </c>
      <c r="I740" s="77" t="str">
        <f t="shared" si="11"/>
        <v>A1</v>
      </c>
      <c r="J740" s="77" t="s">
        <v>10466</v>
      </c>
      <c r="K740" s="77" t="s">
        <v>10467</v>
      </c>
      <c r="L740" s="80">
        <v>44558</v>
      </c>
      <c r="M740" s="80">
        <v>45667</v>
      </c>
      <c r="N740" s="81" t="s">
        <v>776</v>
      </c>
      <c r="O740" s="77">
        <v>4000</v>
      </c>
      <c r="P740" s="77">
        <v>3925.5</v>
      </c>
      <c r="Q740" s="77">
        <v>16</v>
      </c>
      <c r="R740" s="77" t="s">
        <v>10994</v>
      </c>
      <c r="S740" s="77" t="s">
        <v>11000</v>
      </c>
      <c r="T740" s="77" t="str">
        <f>VLOOKUP(A740,'REPORTE'!$A$1:$AG$1961,19,0)</f>
        <v>Empleado Público</v>
      </c>
      <c r="U740" s="77" t="str">
        <f>VLOOKUP(A740,'REPORTE'!$A$1:$AG$1961,20,0)</f>
        <v>Empleado Público</v>
      </c>
      <c r="V740" s="77">
        <v>1001779</v>
      </c>
      <c r="W740" s="77" t="s">
        <v>11718</v>
      </c>
      <c r="X740" s="77" t="s">
        <v>11853</v>
      </c>
      <c r="Y740" s="77" t="s">
        <v>12072</v>
      </c>
      <c r="Z740" s="77" t="s">
        <v>12393</v>
      </c>
      <c r="AA740" s="77" t="s">
        <v>677</v>
      </c>
      <c r="AB740" s="77" t="str">
        <f>VLOOKUP(A740,'REPORTE'!$A$1:$AG$1961,5,0)</f>
        <v>ECUATORIANO(A)</v>
      </c>
      <c r="AC740" s="77" t="str">
        <f>VLOOKUP(A740,'REPORTE'!$A$1:$AG$1961,30,0)</f>
        <v>Primaria</v>
      </c>
      <c r="AD740" s="77" t="str">
        <f>VLOOKUP(A740,'REPORTE'!$A$1:$AG$1961,31,0)</f>
        <v>PICHINCHA</v>
      </c>
      <c r="AE740" s="77" t="str">
        <f>VLOOKUP(A740,'REPORTE'!$A$1:$AG$1961,32,0)</f>
        <v>QUITO</v>
      </c>
      <c r="AF740" s="77" t="str">
        <f>VLOOKUP(A740,'REPORTE'!$A$1:$AG$1961,33,0)</f>
        <v>CHILLOGALLO</v>
      </c>
      <c r="AG740" s="77" t="str">
        <f>VLOOKUP(AF740,PROVINCIAS!$F$1:$G$1171,2,0)</f>
        <v>URBANA</v>
      </c>
    </row>
    <row r="741" spans="1:33" customFormat="1" hidden="1" x14ac:dyDescent="0.45">
      <c r="A741" s="4">
        <v>1001736</v>
      </c>
      <c r="B741" s="4" t="s">
        <v>10250</v>
      </c>
      <c r="C741" s="7">
        <v>604870949</v>
      </c>
      <c r="D741" s="8">
        <v>30</v>
      </c>
      <c r="E741" s="4" t="s">
        <v>59</v>
      </c>
      <c r="F741" s="4">
        <v>1002443</v>
      </c>
      <c r="G741" s="4">
        <v>30</v>
      </c>
      <c r="H741" s="4">
        <v>0</v>
      </c>
      <c r="I741" s="4" t="str">
        <f t="shared" si="11"/>
        <v>A1</v>
      </c>
      <c r="J741" s="4" t="s">
        <v>10468</v>
      </c>
      <c r="K741" s="4" t="s">
        <v>10469</v>
      </c>
      <c r="L741" s="9">
        <v>44558</v>
      </c>
      <c r="M741" s="9">
        <v>45474</v>
      </c>
      <c r="N741" s="10" t="s">
        <v>776</v>
      </c>
      <c r="O741" s="4">
        <v>5000</v>
      </c>
      <c r="P741" s="4">
        <v>4878.08</v>
      </c>
      <c r="Q741" s="4">
        <v>17.5</v>
      </c>
      <c r="R741" s="4" t="s">
        <v>10994</v>
      </c>
      <c r="S741" s="4" t="s">
        <v>244</v>
      </c>
      <c r="T741" s="4" t="str">
        <f>VLOOKUP(A741,'REPORTE'!$A$1:$AG$1961,19,0)</f>
        <v>Actividades auxiliares de las actividades de servicios financieros n.c.p., como: actividades de tramitación y liquidación de transacciones financieras, incluidas las transacciones con tarjetas de crédito.</v>
      </c>
      <c r="U741" s="4" t="str">
        <f>VLOOKUP(A741,'REPORTE'!$A$1:$AG$1961,20,0)</f>
        <v>Actividades de Servicios Financieros</v>
      </c>
      <c r="V741" s="4">
        <v>1001838</v>
      </c>
      <c r="W741" s="4" t="s">
        <v>11544</v>
      </c>
      <c r="X741" s="4" t="s">
        <v>11868</v>
      </c>
      <c r="Y741" s="4" t="s">
        <v>12072</v>
      </c>
      <c r="Z741" s="4" t="s">
        <v>12446</v>
      </c>
      <c r="AA741" s="4" t="s">
        <v>74</v>
      </c>
      <c r="AB741" s="4" t="str">
        <f>VLOOKUP(A741,'REPORTE'!$A$1:$AG$1961,5,0)</f>
        <v>ECUATORIANO(A)</v>
      </c>
      <c r="AC741" s="4" t="str">
        <f>VLOOKUP(A741,'REPORTE'!$A$1:$AG$1961,30,0)</f>
        <v>Secundaria</v>
      </c>
      <c r="AD741" s="4" t="str">
        <f>VLOOKUP(A741,'REPORTE'!$A$1:$AG$1961,31,0)</f>
        <v>CHIMBORAZO</v>
      </c>
      <c r="AE741" s="4" t="str">
        <f>VLOOKUP(A741,'REPORTE'!$A$1:$AG$1961,32,0)</f>
        <v>PALLATANGA</v>
      </c>
      <c r="AF741" s="4" t="str">
        <f>VLOOKUP(A741,'REPORTE'!$A$1:$AG$1961,33,0)</f>
        <v>PALLATANGA</v>
      </c>
      <c r="AG741" s="4" t="str">
        <f>VLOOKUP(AF741,PROVINCIAS!$F$1:$G$1171,2,0)</f>
        <v>URBANA</v>
      </c>
    </row>
    <row r="742" spans="1:33" customFormat="1" hidden="1" x14ac:dyDescent="0.45">
      <c r="A742" s="4">
        <v>1001737</v>
      </c>
      <c r="B742" s="4" t="s">
        <v>10251</v>
      </c>
      <c r="C742" s="7">
        <v>603287129</v>
      </c>
      <c r="D742" s="8">
        <v>45</v>
      </c>
      <c r="E742" s="4" t="s">
        <v>59</v>
      </c>
      <c r="F742" s="4">
        <v>1002444</v>
      </c>
      <c r="G742" s="4">
        <v>18</v>
      </c>
      <c r="H742" s="4">
        <v>0</v>
      </c>
      <c r="I742" s="4" t="str">
        <f t="shared" si="11"/>
        <v>A1</v>
      </c>
      <c r="J742" s="4" t="s">
        <v>10468</v>
      </c>
      <c r="K742" s="4" t="s">
        <v>10469</v>
      </c>
      <c r="L742" s="9">
        <v>44558</v>
      </c>
      <c r="M742" s="9">
        <v>45112</v>
      </c>
      <c r="N742" s="10" t="s">
        <v>776</v>
      </c>
      <c r="O742" s="4">
        <v>3000</v>
      </c>
      <c r="P742" s="4">
        <v>2873.35</v>
      </c>
      <c r="Q742" s="4">
        <v>21.5</v>
      </c>
      <c r="R742" s="4" t="s">
        <v>10994</v>
      </c>
      <c r="S742" s="4" t="s">
        <v>3071</v>
      </c>
      <c r="T742" s="4" t="str">
        <f>VLOOKUP(A742,'REPORTE'!$A$1:$AG$1961,19,0)</f>
        <v>Actividades de asesoramiento técnico de arquitectura en diseño de edificios y dibujo de planos de construcción.</v>
      </c>
      <c r="U742" s="4" t="str">
        <f>VLOOKUP(A742,'REPORTE'!$A$1:$AG$1961,20,0)</f>
        <v>Actividades de asesoramiento técnico</v>
      </c>
      <c r="V742" s="4">
        <v>1001839</v>
      </c>
      <c r="W742" s="4" t="s">
        <v>11537</v>
      </c>
      <c r="X742" s="4" t="s">
        <v>11854</v>
      </c>
      <c r="Y742" s="4" t="s">
        <v>12072</v>
      </c>
      <c r="Z742" s="4" t="s">
        <v>12447</v>
      </c>
      <c r="AA742" s="4" t="s">
        <v>46</v>
      </c>
      <c r="AB742" s="4" t="str">
        <f>VLOOKUP(A742,'REPORTE'!$A$1:$AG$1961,5,0)</f>
        <v>ECUATORIANO(A)</v>
      </c>
      <c r="AC742" s="4" t="str">
        <f>VLOOKUP(A742,'REPORTE'!$A$1:$AG$1961,30,0)</f>
        <v>Primaria</v>
      </c>
      <c r="AD742" s="4" t="str">
        <f>VLOOKUP(A742,'REPORTE'!$A$1:$AG$1961,31,0)</f>
        <v>PICHINCHA</v>
      </c>
      <c r="AE742" s="4" t="str">
        <f>VLOOKUP(A742,'REPORTE'!$A$1:$AG$1961,32,0)</f>
        <v>QUITO</v>
      </c>
      <c r="AF742" s="4" t="str">
        <f>VLOOKUP(A742,'REPORTE'!$A$1:$AG$1961,33,0)</f>
        <v>CONDADO</v>
      </c>
      <c r="AG742" s="4" t="str">
        <f>VLOOKUP(AF742,PROVINCIAS!$F$1:$G$1171,2,0)</f>
        <v>URBANA</v>
      </c>
    </row>
    <row r="743" spans="1:33" customFormat="1" hidden="1" x14ac:dyDescent="0.45">
      <c r="A743" s="4">
        <v>1000146</v>
      </c>
      <c r="B743" s="4" t="s">
        <v>10027</v>
      </c>
      <c r="C743" s="7">
        <v>1710170232</v>
      </c>
      <c r="D743" s="8">
        <v>52</v>
      </c>
      <c r="E743" s="4" t="s">
        <v>59</v>
      </c>
      <c r="F743" s="4">
        <v>1002450</v>
      </c>
      <c r="G743" s="4">
        <v>1</v>
      </c>
      <c r="H743" s="4">
        <v>0</v>
      </c>
      <c r="I743" s="4" t="str">
        <f t="shared" si="11"/>
        <v>A1</v>
      </c>
      <c r="J743" s="4" t="s">
        <v>10468</v>
      </c>
      <c r="K743" s="4" t="s">
        <v>10469</v>
      </c>
      <c r="L743" s="9">
        <v>44559</v>
      </c>
      <c r="M743" s="9">
        <v>44645</v>
      </c>
      <c r="N743" s="10" t="s">
        <v>776</v>
      </c>
      <c r="O743" s="4">
        <v>2500</v>
      </c>
      <c r="P743" s="4">
        <v>2500</v>
      </c>
      <c r="Q743" s="4">
        <v>21.5</v>
      </c>
      <c r="R743" s="4" t="s">
        <v>10994</v>
      </c>
      <c r="S743" s="4" t="s">
        <v>348</v>
      </c>
      <c r="T743" s="4" t="str">
        <f>VLOOKUP(A743,'REPORTE'!$A$1:$AG$1961,19,0)</f>
        <v>Venta al por mayor de frutas, legumbres y hortalizas.</v>
      </c>
      <c r="U743" s="4" t="str">
        <f>VLOOKUP(A743,'REPORTE'!$A$1:$AG$1961,20,0)</f>
        <v>Venta al por mayor varios</v>
      </c>
      <c r="V743" s="4">
        <v>1000179</v>
      </c>
      <c r="W743" s="4" t="s">
        <v>11719</v>
      </c>
      <c r="X743" s="4" t="s">
        <v>11974</v>
      </c>
      <c r="Y743" s="4" t="s">
        <v>12072</v>
      </c>
      <c r="Z743" s="4" t="s">
        <v>12298</v>
      </c>
      <c r="AA743" s="4" t="s">
        <v>677</v>
      </c>
      <c r="AB743" s="4" t="str">
        <f>VLOOKUP(A743,'REPORTE'!$A$1:$AG$1961,5,0)</f>
        <v>ECUATORIANO(A) INDIGENA</v>
      </c>
      <c r="AC743" s="4" t="str">
        <f>VLOOKUP(A743,'REPORTE'!$A$1:$AG$1961,30,0)</f>
        <v>Secundaria</v>
      </c>
      <c r="AD743" s="4" t="str">
        <f>VLOOKUP(A743,'REPORTE'!$A$1:$AG$1961,31,0)</f>
        <v>PICHINCHA</v>
      </c>
      <c r="AE743" s="4" t="str">
        <f>VLOOKUP(A743,'REPORTE'!$A$1:$AG$1961,32,0)</f>
        <v>QUITO</v>
      </c>
      <c r="AF743" s="4" t="str">
        <f>VLOOKUP(A743,'REPORTE'!$A$1:$AG$1961,33,0)</f>
        <v>COTOCOLLAO</v>
      </c>
      <c r="AG743" s="4" t="str">
        <f>VLOOKUP(AF743,PROVINCIAS!$F$1:$G$1171,2,0)</f>
        <v>URBANA</v>
      </c>
    </row>
    <row r="744" spans="1:33" customFormat="1" hidden="1" x14ac:dyDescent="0.45">
      <c r="A744" s="4">
        <v>1000227</v>
      </c>
      <c r="B744" s="4" t="s">
        <v>10252</v>
      </c>
      <c r="C744" s="7">
        <v>1710963792</v>
      </c>
      <c r="D744" s="8">
        <v>51</v>
      </c>
      <c r="E744" s="4" t="s">
        <v>59</v>
      </c>
      <c r="F744" s="4">
        <v>1002452</v>
      </c>
      <c r="G744" s="4">
        <v>1</v>
      </c>
      <c r="H744" s="4">
        <v>0</v>
      </c>
      <c r="I744" s="4" t="str">
        <f t="shared" si="11"/>
        <v>A1</v>
      </c>
      <c r="J744" s="4" t="s">
        <v>10468</v>
      </c>
      <c r="K744" s="4" t="s">
        <v>10469</v>
      </c>
      <c r="L744" s="9">
        <v>44559</v>
      </c>
      <c r="M744" s="9">
        <v>44645</v>
      </c>
      <c r="N744" s="10" t="s">
        <v>776</v>
      </c>
      <c r="O744" s="4">
        <v>5000</v>
      </c>
      <c r="P744" s="4">
        <v>5000</v>
      </c>
      <c r="Q744" s="4">
        <v>21.5</v>
      </c>
      <c r="R744" s="4" t="s">
        <v>10994</v>
      </c>
      <c r="S744" s="4" t="s">
        <v>348</v>
      </c>
      <c r="T744" s="4" t="str">
        <f>VLOOKUP(A744,'REPORTE'!$A$1:$AG$1961,19,0)</f>
        <v>Venta al por mayor de frutas, legumbres y hortalizas.</v>
      </c>
      <c r="U744" s="4" t="str">
        <f>VLOOKUP(A744,'REPORTE'!$A$1:$AG$1961,20,0)</f>
        <v>Venta al por mayor varios</v>
      </c>
      <c r="V744" s="4">
        <v>1000293</v>
      </c>
      <c r="W744" s="4" t="s">
        <v>11720</v>
      </c>
      <c r="X744" s="4" t="s">
        <v>12027</v>
      </c>
      <c r="Y744" s="4" t="s">
        <v>12072</v>
      </c>
      <c r="Z744" s="4" t="s">
        <v>12448</v>
      </c>
      <c r="AA744" s="4" t="s">
        <v>677</v>
      </c>
      <c r="AB744" s="4" t="str">
        <f>VLOOKUP(A744,'REPORTE'!$A$1:$AG$1961,5,0)</f>
        <v>ECUATORIANO(A) INDIGENA</v>
      </c>
      <c r="AC744" s="4" t="str">
        <f>VLOOKUP(A744,'REPORTE'!$A$1:$AG$1961,30,0)</f>
        <v>Ninguna</v>
      </c>
      <c r="AD744" s="4" t="str">
        <f>VLOOKUP(A744,'REPORTE'!$A$1:$AG$1961,31,0)</f>
        <v>PICHINCHA</v>
      </c>
      <c r="AE744" s="4" t="str">
        <f>VLOOKUP(A744,'REPORTE'!$A$1:$AG$1961,32,0)</f>
        <v>QUITO</v>
      </c>
      <c r="AF744" s="4" t="str">
        <f>VLOOKUP(A744,'REPORTE'!$A$1:$AG$1961,33,0)</f>
        <v>COTOCOLLAO</v>
      </c>
      <c r="AG744" s="4" t="str">
        <f>VLOOKUP(AF744,PROVINCIAS!$F$1:$G$1171,2,0)</f>
        <v>URBANA</v>
      </c>
    </row>
    <row r="745" spans="1:33" customFormat="1" hidden="1" x14ac:dyDescent="0.45">
      <c r="A745" s="4">
        <v>1000556</v>
      </c>
      <c r="B745" s="4" t="s">
        <v>10253</v>
      </c>
      <c r="C745" s="7">
        <v>1723535389</v>
      </c>
      <c r="D745" s="8">
        <v>31</v>
      </c>
      <c r="E745" s="4" t="s">
        <v>59</v>
      </c>
      <c r="F745" s="4">
        <v>1002451</v>
      </c>
      <c r="G745" s="4">
        <v>12</v>
      </c>
      <c r="H745" s="4">
        <v>0</v>
      </c>
      <c r="I745" s="4" t="str">
        <f t="shared" si="11"/>
        <v>A1</v>
      </c>
      <c r="J745" s="4" t="s">
        <v>10468</v>
      </c>
      <c r="K745" s="4" t="s">
        <v>10469</v>
      </c>
      <c r="L745" s="9">
        <v>44559</v>
      </c>
      <c r="M745" s="9">
        <v>44936</v>
      </c>
      <c r="N745" s="10" t="s">
        <v>776</v>
      </c>
      <c r="O745" s="4">
        <v>1000</v>
      </c>
      <c r="P745" s="4">
        <v>933.44</v>
      </c>
      <c r="Q745" s="4">
        <v>23</v>
      </c>
      <c r="R745" s="4" t="s">
        <v>10994</v>
      </c>
      <c r="S745" s="4" t="s">
        <v>244</v>
      </c>
      <c r="T745" s="4" t="str">
        <f>VLOOKUP(A745,'REPORTE'!$A$1:$AG$1961,19,0)</f>
        <v>Servicios de taxis.</v>
      </c>
      <c r="U745" s="4" t="str">
        <f>VLOOKUP(A745,'REPORTE'!$A$1:$AG$1961,20,0)</f>
        <v>Servicios Varios</v>
      </c>
      <c r="V745" s="4">
        <v>1000627</v>
      </c>
      <c r="W745" s="4" t="s">
        <v>11185</v>
      </c>
      <c r="X745" s="4" t="s">
        <v>11836</v>
      </c>
      <c r="Y745" s="4" t="s">
        <v>12072</v>
      </c>
      <c r="Z745" s="4" t="s">
        <v>12449</v>
      </c>
      <c r="AA745" s="4" t="s">
        <v>665</v>
      </c>
      <c r="AB745" s="4" t="str">
        <f>VLOOKUP(A745,'REPORTE'!$A$1:$AG$1961,5,0)</f>
        <v>ECUATORIANO(A) INDIGENA</v>
      </c>
      <c r="AC745" s="4" t="str">
        <f>VLOOKUP(A745,'REPORTE'!$A$1:$AG$1961,30,0)</f>
        <v>Secundaria</v>
      </c>
      <c r="AD745" s="4" t="str">
        <f>VLOOKUP(A745,'REPORTE'!$A$1:$AG$1961,31,0)</f>
        <v>PICHINCHA</v>
      </c>
      <c r="AE745" s="4" t="str">
        <f>VLOOKUP(A745,'REPORTE'!$A$1:$AG$1961,32,0)</f>
        <v>QUITO</v>
      </c>
      <c r="AF745" s="4" t="str">
        <f>VLOOKUP(A745,'REPORTE'!$A$1:$AG$1961,33,0)</f>
        <v>COTOCOLLAO</v>
      </c>
      <c r="AG745" s="4" t="str">
        <f>VLOOKUP(AF745,PROVINCIAS!$F$1:$G$1171,2,0)</f>
        <v>URBANA</v>
      </c>
    </row>
    <row r="746" spans="1:33" customFormat="1" hidden="1" x14ac:dyDescent="0.45">
      <c r="A746" s="4">
        <v>1000560</v>
      </c>
      <c r="B746" s="4" t="s">
        <v>10254</v>
      </c>
      <c r="C746" s="7">
        <v>1707481592</v>
      </c>
      <c r="D746" s="8">
        <v>58</v>
      </c>
      <c r="E746" s="4" t="s">
        <v>36</v>
      </c>
      <c r="F746" s="4">
        <v>1002449</v>
      </c>
      <c r="G746" s="4">
        <v>7</v>
      </c>
      <c r="H746" s="4">
        <v>4</v>
      </c>
      <c r="I746" s="4" t="str">
        <f t="shared" si="11"/>
        <v>A1</v>
      </c>
      <c r="J746" s="4" t="s">
        <v>10468</v>
      </c>
      <c r="K746" s="4" t="s">
        <v>10469</v>
      </c>
      <c r="L746" s="9">
        <v>44559</v>
      </c>
      <c r="M746" s="9">
        <v>44767</v>
      </c>
      <c r="N746" s="9">
        <v>44617</v>
      </c>
      <c r="O746" s="4">
        <v>206</v>
      </c>
      <c r="P746" s="4">
        <v>177.78</v>
      </c>
      <c r="Q746" s="4">
        <v>23</v>
      </c>
      <c r="R746" s="4" t="s">
        <v>10995</v>
      </c>
      <c r="S746" s="4" t="s">
        <v>1578</v>
      </c>
      <c r="T746" s="4" t="str">
        <f>VLOOKUP(A746,'REPORTE'!$A$1:$AG$1961,19,0)</f>
        <v>Venta al por menor de otros productos alimenticios en establecimientos especializados.</v>
      </c>
      <c r="U746" s="4" t="str">
        <f>VLOOKUP(A746,'REPORTE'!$A$1:$AG$1961,20,0)</f>
        <v>Venta al por menor varios</v>
      </c>
      <c r="V746" s="4">
        <v>1000631</v>
      </c>
      <c r="W746" s="4" t="s">
        <v>11359</v>
      </c>
      <c r="X746" s="4" t="s">
        <v>11881</v>
      </c>
      <c r="Y746" s="4" t="s">
        <v>12072</v>
      </c>
      <c r="Z746" s="4" t="s">
        <v>12078</v>
      </c>
      <c r="AA746" s="4" t="s">
        <v>677</v>
      </c>
      <c r="AB746" s="4" t="str">
        <f>VLOOKUP(A746,'REPORTE'!$A$1:$AG$1961,5,0)</f>
        <v>ECUATORIANO(A)</v>
      </c>
      <c r="AC746" s="4" t="str">
        <f>VLOOKUP(A746,'REPORTE'!$A$1:$AG$1961,30,0)</f>
        <v>Primaria</v>
      </c>
      <c r="AD746" s="4" t="str">
        <f>VLOOKUP(A746,'REPORTE'!$A$1:$AG$1961,31,0)</f>
        <v>PICHINCHA</v>
      </c>
      <c r="AE746" s="4" t="str">
        <f>VLOOKUP(A746,'REPORTE'!$A$1:$AG$1961,32,0)</f>
        <v>QUITO</v>
      </c>
      <c r="AF746" s="4" t="str">
        <f>VLOOKUP(A746,'REPORTE'!$A$1:$AG$1961,33,0)</f>
        <v>LA CONCEPCION</v>
      </c>
      <c r="AG746" s="4" t="str">
        <f>VLOOKUP(AF746,PROVINCIAS!$F$1:$G$1171,2,0)</f>
        <v>URBANA</v>
      </c>
    </row>
    <row r="747" spans="1:33" customFormat="1" hidden="1" x14ac:dyDescent="0.45">
      <c r="A747" s="4">
        <v>1001064</v>
      </c>
      <c r="B747" s="4" t="s">
        <v>10255</v>
      </c>
      <c r="C747" s="7">
        <v>1713084422</v>
      </c>
      <c r="D747" s="8">
        <v>52</v>
      </c>
      <c r="E747" s="4" t="s">
        <v>36</v>
      </c>
      <c r="F747" s="4">
        <v>1002453</v>
      </c>
      <c r="G747" s="4">
        <v>1</v>
      </c>
      <c r="H747" s="4">
        <v>0</v>
      </c>
      <c r="I747" s="4" t="str">
        <f t="shared" si="11"/>
        <v>A1</v>
      </c>
      <c r="J747" s="4" t="s">
        <v>10468</v>
      </c>
      <c r="K747" s="4" t="s">
        <v>10469</v>
      </c>
      <c r="L747" s="9">
        <v>44559</v>
      </c>
      <c r="M747" s="9">
        <v>44645</v>
      </c>
      <c r="N747" s="10" t="s">
        <v>776</v>
      </c>
      <c r="O747" s="4">
        <v>2500</v>
      </c>
      <c r="P747" s="4">
        <v>2500</v>
      </c>
      <c r="Q747" s="4">
        <v>21.5</v>
      </c>
      <c r="R747" s="4" t="s">
        <v>10994</v>
      </c>
      <c r="S747" s="4" t="s">
        <v>11078</v>
      </c>
      <c r="T747" s="4" t="str">
        <f>VLOOKUP(A747,'REPORTE'!$A$1:$AG$1961,19,0)</f>
        <v>Venta al por mayor de prendas de vestir, incluidas prendas (ropa) deportivas.</v>
      </c>
      <c r="U747" s="4" t="str">
        <f>VLOOKUP(A747,'REPORTE'!$A$1:$AG$1961,20,0)</f>
        <v>Venta al por mayor varios</v>
      </c>
      <c r="V747" s="4">
        <v>1001136</v>
      </c>
      <c r="W747" s="4" t="s">
        <v>11719</v>
      </c>
      <c r="X747" s="4" t="s">
        <v>11852</v>
      </c>
      <c r="Y747" s="4" t="s">
        <v>12072</v>
      </c>
      <c r="Z747" s="4" t="s">
        <v>12450</v>
      </c>
      <c r="AA747" s="4" t="s">
        <v>677</v>
      </c>
      <c r="AB747" s="4" t="str">
        <f>VLOOKUP(A747,'REPORTE'!$A$1:$AG$1961,5,0)</f>
        <v>ECUATORIANO(A)</v>
      </c>
      <c r="AC747" s="4" t="str">
        <f>VLOOKUP(A747,'REPORTE'!$A$1:$AG$1961,30,0)</f>
        <v>Secundaria</v>
      </c>
      <c r="AD747" s="4" t="str">
        <f>VLOOKUP(A747,'REPORTE'!$A$1:$AG$1961,31,0)</f>
        <v>PICHINCHA</v>
      </c>
      <c r="AE747" s="4" t="str">
        <f>VLOOKUP(A747,'REPORTE'!$A$1:$AG$1961,32,0)</f>
        <v>QUITO</v>
      </c>
      <c r="AF747" s="4" t="str">
        <f>VLOOKUP(A747,'REPORTE'!$A$1:$AG$1961,33,0)</f>
        <v>COTOCOLLAO</v>
      </c>
      <c r="AG747" s="4" t="str">
        <f>VLOOKUP(AF747,PROVINCIAS!$F$1:$G$1171,2,0)</f>
        <v>URBANA</v>
      </c>
    </row>
    <row r="748" spans="1:33" customFormat="1" hidden="1" x14ac:dyDescent="0.45">
      <c r="A748" s="4">
        <v>1001084</v>
      </c>
      <c r="B748" s="4" t="s">
        <v>10256</v>
      </c>
      <c r="C748" s="7">
        <v>1724646276</v>
      </c>
      <c r="D748" s="8">
        <v>29</v>
      </c>
      <c r="E748" s="4" t="s">
        <v>36</v>
      </c>
      <c r="F748" s="4">
        <v>1002454</v>
      </c>
      <c r="G748" s="4">
        <v>10</v>
      </c>
      <c r="H748" s="4">
        <v>4</v>
      </c>
      <c r="I748" s="4" t="str">
        <f t="shared" si="11"/>
        <v>A1</v>
      </c>
      <c r="J748" s="4" t="s">
        <v>10468</v>
      </c>
      <c r="K748" s="4" t="s">
        <v>10469</v>
      </c>
      <c r="L748" s="9">
        <v>44559</v>
      </c>
      <c r="M748" s="9">
        <v>44859</v>
      </c>
      <c r="N748" s="9">
        <v>44617</v>
      </c>
      <c r="O748" s="4">
        <v>850</v>
      </c>
      <c r="P748" s="4">
        <v>767.37</v>
      </c>
      <c r="Q748" s="4">
        <v>23</v>
      </c>
      <c r="R748" s="4" t="s">
        <v>10995</v>
      </c>
      <c r="S748" s="4" t="s">
        <v>348</v>
      </c>
      <c r="T748" s="4" t="str">
        <f>VLOOKUP(A748,'REPORTE'!$A$1:$AG$1961,19,0)</f>
        <v>Restaurantes de comida rápida, puestos de refrigerio y establecimientos que ofrecen comida para llevar, reparto de pizza, etcétera; heladerí­as, fuentes de soda, etcétera.</v>
      </c>
      <c r="U748" s="4" t="str">
        <f>VLOOKUP(A748,'REPORTE'!$A$1:$AG$1961,20,0)</f>
        <v>Restaurantes</v>
      </c>
      <c r="V748" s="4">
        <v>1001156</v>
      </c>
      <c r="W748" s="4" t="s">
        <v>11360</v>
      </c>
      <c r="X748" s="4" t="s">
        <v>11835</v>
      </c>
      <c r="Y748" s="4" t="s">
        <v>12072</v>
      </c>
      <c r="Z748" s="4" t="s">
        <v>12076</v>
      </c>
      <c r="AA748" s="4" t="s">
        <v>665</v>
      </c>
      <c r="AB748" s="4" t="str">
        <f>VLOOKUP(A748,'REPORTE'!$A$1:$AG$1961,5,0)</f>
        <v>ECUATORIANO(A) INDIGENA</v>
      </c>
      <c r="AC748" s="4" t="str">
        <f>VLOOKUP(A748,'REPORTE'!$A$1:$AG$1961,30,0)</f>
        <v>Primaria</v>
      </c>
      <c r="AD748" s="4" t="str">
        <f>VLOOKUP(A748,'REPORTE'!$A$1:$AG$1961,31,0)</f>
        <v>PICHINCHA</v>
      </c>
      <c r="AE748" s="4" t="str">
        <f>VLOOKUP(A748,'REPORTE'!$A$1:$AG$1961,32,0)</f>
        <v>QUITO</v>
      </c>
      <c r="AF748" s="4" t="str">
        <f>VLOOKUP(A748,'REPORTE'!$A$1:$AG$1961,33,0)</f>
        <v>COTOCOLLAO</v>
      </c>
      <c r="AG748" s="4" t="str">
        <f>VLOOKUP(AF748,PROVINCIAS!$F$1:$G$1171,2,0)</f>
        <v>URBANA</v>
      </c>
    </row>
    <row r="749" spans="1:33" customFormat="1" hidden="1" x14ac:dyDescent="0.45">
      <c r="A749" s="4">
        <v>1001209</v>
      </c>
      <c r="B749" s="4" t="s">
        <v>10257</v>
      </c>
      <c r="C749" s="7">
        <v>605056282</v>
      </c>
      <c r="D749" s="8">
        <v>27</v>
      </c>
      <c r="E749" s="4" t="s">
        <v>36</v>
      </c>
      <c r="F749" s="4">
        <v>1002448</v>
      </c>
      <c r="G749" s="4">
        <v>15</v>
      </c>
      <c r="H749" s="4">
        <v>0</v>
      </c>
      <c r="I749" s="4" t="str">
        <f t="shared" si="11"/>
        <v>A1</v>
      </c>
      <c r="J749" s="4" t="s">
        <v>10468</v>
      </c>
      <c r="K749" s="4" t="s">
        <v>10469</v>
      </c>
      <c r="L749" s="9">
        <v>44559</v>
      </c>
      <c r="M749" s="9">
        <v>45026</v>
      </c>
      <c r="N749" s="10" t="s">
        <v>776</v>
      </c>
      <c r="O749" s="4">
        <v>2000</v>
      </c>
      <c r="P749" s="4">
        <v>1900.36</v>
      </c>
      <c r="Q749" s="4">
        <v>23</v>
      </c>
      <c r="R749" s="4" t="s">
        <v>10994</v>
      </c>
      <c r="S749" s="4" t="s">
        <v>244</v>
      </c>
      <c r="T749" s="4" t="str">
        <f>VLOOKUP(A749,'REPORTE'!$A$1:$AG$1961,19,0)</f>
        <v>Estudiante</v>
      </c>
      <c r="U749" s="4" t="str">
        <f>VLOOKUP(A749,'REPORTE'!$A$1:$AG$1961,20,0)</f>
        <v>Estudiante</v>
      </c>
      <c r="V749" s="4">
        <v>1001287</v>
      </c>
      <c r="W749" s="4" t="s">
        <v>11277</v>
      </c>
      <c r="X749" s="4" t="s">
        <v>11891</v>
      </c>
      <c r="Y749" s="4" t="s">
        <v>12072</v>
      </c>
      <c r="Z749" s="4" t="s">
        <v>12451</v>
      </c>
      <c r="AA749" s="4" t="s">
        <v>4384</v>
      </c>
      <c r="AB749" s="4" t="str">
        <f>VLOOKUP(A749,'REPORTE'!$A$1:$AG$1961,5,0)</f>
        <v>ECUATORIANO(A)</v>
      </c>
      <c r="AC749" s="4" t="str">
        <f>VLOOKUP(A749,'REPORTE'!$A$1:$AG$1961,30,0)</f>
        <v>Secundaria</v>
      </c>
      <c r="AD749" s="4" t="str">
        <f>VLOOKUP(A749,'REPORTE'!$A$1:$AG$1961,31,0)</f>
        <v>CHIMBORAZO</v>
      </c>
      <c r="AE749" s="4" t="str">
        <f>VLOOKUP(A749,'REPORTE'!$A$1:$AG$1961,32,0)</f>
        <v>RIOBAMBA</v>
      </c>
      <c r="AF749" s="4" t="str">
        <f>VLOOKUP(A749,'REPORTE'!$A$1:$AG$1961,33,0)</f>
        <v>LIZARZABURU</v>
      </c>
      <c r="AG749" s="4" t="str">
        <f>VLOOKUP(AF749,PROVINCIAS!$F$1:$G$1171,2,0)</f>
        <v>URBANA</v>
      </c>
    </row>
    <row r="750" spans="1:33" customFormat="1" hidden="1" x14ac:dyDescent="0.45">
      <c r="A750" s="4">
        <v>1001738</v>
      </c>
      <c r="B750" s="4" t="s">
        <v>10258</v>
      </c>
      <c r="C750" s="7">
        <v>602987570</v>
      </c>
      <c r="D750" s="8">
        <v>48</v>
      </c>
      <c r="E750" s="4" t="s">
        <v>36</v>
      </c>
      <c r="F750" s="4">
        <v>1002446</v>
      </c>
      <c r="G750" s="4">
        <v>30</v>
      </c>
      <c r="H750" s="4">
        <v>0</v>
      </c>
      <c r="I750" s="4" t="str">
        <f t="shared" si="11"/>
        <v>A1</v>
      </c>
      <c r="J750" s="4" t="s">
        <v>10468</v>
      </c>
      <c r="K750" s="4" t="s">
        <v>10469</v>
      </c>
      <c r="L750" s="9">
        <v>44559</v>
      </c>
      <c r="M750" s="9">
        <v>45483</v>
      </c>
      <c r="N750" s="10" t="s">
        <v>776</v>
      </c>
      <c r="O750" s="4">
        <v>5000</v>
      </c>
      <c r="P750" s="4">
        <v>4897.5200000000004</v>
      </c>
      <c r="Q750" s="4">
        <v>17.5</v>
      </c>
      <c r="R750" s="4" t="s">
        <v>10994</v>
      </c>
      <c r="S750" s="4" t="s">
        <v>348</v>
      </c>
      <c r="T750" s="4" t="str">
        <f>VLOOKUP(A750,'REPORTE'!$A$1:$AG$1961,19,0)</f>
        <v>Venta al por mayor de frutas, legumbres y hortalizas.</v>
      </c>
      <c r="U750" s="4" t="str">
        <f>VLOOKUP(A750,'REPORTE'!$A$1:$AG$1961,20,0)</f>
        <v>Venta al por mayor varios</v>
      </c>
      <c r="V750" s="4">
        <v>1001840</v>
      </c>
      <c r="W750" s="4" t="s">
        <v>11544</v>
      </c>
      <c r="X750" s="4" t="s">
        <v>11850</v>
      </c>
      <c r="Y750" s="4" t="s">
        <v>12072</v>
      </c>
      <c r="Z750" s="4" t="s">
        <v>12452</v>
      </c>
      <c r="AA750" s="4" t="s">
        <v>665</v>
      </c>
      <c r="AB750" s="4" t="str">
        <f>VLOOKUP(A750,'REPORTE'!$A$1:$AG$1961,5,0)</f>
        <v>ECUATORIANO(A) INDIGENA</v>
      </c>
      <c r="AC750" s="4" t="str">
        <f>VLOOKUP(A750,'REPORTE'!$A$1:$AG$1961,30,0)</f>
        <v>Primaria</v>
      </c>
      <c r="AD750" s="4" t="str">
        <f>VLOOKUP(A750,'REPORTE'!$A$1:$AG$1961,31,0)</f>
        <v>CHIMBORAZO</v>
      </c>
      <c r="AE750" s="4" t="str">
        <f>VLOOKUP(A750,'REPORTE'!$A$1:$AG$1961,32,0)</f>
        <v>RIOBAMBA</v>
      </c>
      <c r="AF750" s="4" t="str">
        <f>VLOOKUP(A750,'REPORTE'!$A$1:$AG$1961,33,0)</f>
        <v>LIZARZABURU</v>
      </c>
      <c r="AG750" s="4" t="str">
        <f>VLOOKUP(AF750,PROVINCIAS!$F$1:$G$1171,2,0)</f>
        <v>URBANA</v>
      </c>
    </row>
    <row r="751" spans="1:33" customFormat="1" hidden="1" x14ac:dyDescent="0.45">
      <c r="A751" s="4">
        <v>1001738</v>
      </c>
      <c r="B751" s="4" t="s">
        <v>10258</v>
      </c>
      <c r="C751" s="7">
        <v>602987570</v>
      </c>
      <c r="D751" s="8">
        <v>48</v>
      </c>
      <c r="E751" s="4" t="s">
        <v>36</v>
      </c>
      <c r="F751" s="4">
        <v>1002447</v>
      </c>
      <c r="G751" s="4">
        <v>30</v>
      </c>
      <c r="H751" s="4">
        <v>0</v>
      </c>
      <c r="I751" s="4" t="str">
        <f t="shared" si="11"/>
        <v>A1</v>
      </c>
      <c r="J751" s="4" t="s">
        <v>10468</v>
      </c>
      <c r="K751" s="4" t="s">
        <v>10469</v>
      </c>
      <c r="L751" s="9">
        <v>44559</v>
      </c>
      <c r="M751" s="9">
        <v>45483</v>
      </c>
      <c r="N751" s="10" t="s">
        <v>776</v>
      </c>
      <c r="O751" s="4">
        <v>1000</v>
      </c>
      <c r="P751" s="4">
        <v>983.38</v>
      </c>
      <c r="Q751" s="4">
        <v>23</v>
      </c>
      <c r="R751" s="4" t="s">
        <v>10994</v>
      </c>
      <c r="S751" s="4" t="s">
        <v>348</v>
      </c>
      <c r="T751" s="4" t="str">
        <f>VLOOKUP(A751,'REPORTE'!$A$1:$AG$1961,19,0)</f>
        <v>Venta al por mayor de frutas, legumbres y hortalizas.</v>
      </c>
      <c r="U751" s="4" t="str">
        <f>VLOOKUP(A751,'REPORTE'!$A$1:$AG$1961,20,0)</f>
        <v>Venta al por mayor varios</v>
      </c>
      <c r="V751" s="4">
        <v>1001840</v>
      </c>
      <c r="W751" s="4" t="s">
        <v>11361</v>
      </c>
      <c r="X751" s="4" t="s">
        <v>11850</v>
      </c>
      <c r="Y751" s="4" t="s">
        <v>12072</v>
      </c>
      <c r="Z751" s="4" t="s">
        <v>12452</v>
      </c>
      <c r="AA751" s="4" t="s">
        <v>665</v>
      </c>
      <c r="AB751" s="4" t="str">
        <f>VLOOKUP(A751,'REPORTE'!$A$1:$AG$1961,5,0)</f>
        <v>ECUATORIANO(A) INDIGENA</v>
      </c>
      <c r="AC751" s="4" t="str">
        <f>VLOOKUP(A751,'REPORTE'!$A$1:$AG$1961,30,0)</f>
        <v>Primaria</v>
      </c>
      <c r="AD751" s="4" t="str">
        <f>VLOOKUP(A751,'REPORTE'!$A$1:$AG$1961,31,0)</f>
        <v>CHIMBORAZO</v>
      </c>
      <c r="AE751" s="4" t="str">
        <f>VLOOKUP(A751,'REPORTE'!$A$1:$AG$1961,32,0)</f>
        <v>RIOBAMBA</v>
      </c>
      <c r="AF751" s="4" t="str">
        <f>VLOOKUP(A751,'REPORTE'!$A$1:$AG$1961,33,0)</f>
        <v>LIZARZABURU</v>
      </c>
      <c r="AG751" s="4" t="str">
        <f>VLOOKUP(AF751,PROVINCIAS!$F$1:$G$1171,2,0)</f>
        <v>URBANA</v>
      </c>
    </row>
    <row r="752" spans="1:33" customFormat="1" hidden="1" x14ac:dyDescent="0.45">
      <c r="A752" s="4">
        <v>1001733</v>
      </c>
      <c r="B752" s="4" t="s">
        <v>10259</v>
      </c>
      <c r="C752" s="7">
        <v>1720317781</v>
      </c>
      <c r="D752" s="8">
        <v>33</v>
      </c>
      <c r="E752" s="4" t="s">
        <v>59</v>
      </c>
      <c r="F752" s="4">
        <v>1002455</v>
      </c>
      <c r="G752" s="4">
        <v>12</v>
      </c>
      <c r="H752" s="4">
        <v>0</v>
      </c>
      <c r="I752" s="4" t="str">
        <f t="shared" si="11"/>
        <v>A1</v>
      </c>
      <c r="J752" s="4" t="s">
        <v>10468</v>
      </c>
      <c r="K752" s="4" t="s">
        <v>10469</v>
      </c>
      <c r="L752" s="9">
        <v>44560</v>
      </c>
      <c r="M752" s="9">
        <v>44943</v>
      </c>
      <c r="N752" s="10" t="s">
        <v>776</v>
      </c>
      <c r="O752" s="4">
        <v>2000</v>
      </c>
      <c r="P752" s="4">
        <v>1874.57</v>
      </c>
      <c r="Q752" s="4">
        <v>23</v>
      </c>
      <c r="R752" s="4" t="s">
        <v>10994</v>
      </c>
      <c r="S752" s="4" t="s">
        <v>279</v>
      </c>
      <c r="T752" s="4" t="str">
        <f>VLOOKUP(A752,'REPORTE'!$A$1:$AG$1961,19,0)</f>
        <v>Venta al por menor de frutas, legumbres y hortalizas frescas o en conserva en establecimientos especializados.</v>
      </c>
      <c r="U752" s="4" t="str">
        <f>VLOOKUP(A752,'REPORTE'!$A$1:$AG$1961,20,0)</f>
        <v>Venta al por menor varios</v>
      </c>
      <c r="V752" s="4">
        <v>1001834</v>
      </c>
      <c r="W752" s="4" t="s">
        <v>11190</v>
      </c>
      <c r="X752" s="4" t="s">
        <v>11859</v>
      </c>
      <c r="Y752" s="4" t="s">
        <v>12072</v>
      </c>
      <c r="Z752" s="4" t="s">
        <v>12453</v>
      </c>
      <c r="AA752" s="4" t="s">
        <v>677</v>
      </c>
      <c r="AB752" s="4" t="str">
        <f>VLOOKUP(A752,'REPORTE'!$A$1:$AG$1961,5,0)</f>
        <v>ECUATORIANO(A)</v>
      </c>
      <c r="AC752" s="4" t="str">
        <f>VLOOKUP(A752,'REPORTE'!$A$1:$AG$1961,30,0)</f>
        <v>Primaria</v>
      </c>
      <c r="AD752" s="4" t="str">
        <f>VLOOKUP(A752,'REPORTE'!$A$1:$AG$1961,31,0)</f>
        <v>CHIMBORAZO</v>
      </c>
      <c r="AE752" s="4" t="str">
        <f>VLOOKUP(A752,'REPORTE'!$A$1:$AG$1961,32,0)</f>
        <v>RIOBAMBA</v>
      </c>
      <c r="AF752" s="4" t="str">
        <f>VLOOKUP(A752,'REPORTE'!$A$1:$AG$1961,33,0)</f>
        <v>CACHA (CAB EN MACHANGARA)</v>
      </c>
      <c r="AG752" s="4" t="str">
        <f>VLOOKUP(AF752,PROVINCIAS!$F$1:$G$1171,2,0)</f>
        <v>RURAL</v>
      </c>
    </row>
    <row r="753" spans="1:33" customFormat="1" hidden="1" x14ac:dyDescent="0.45">
      <c r="A753" s="4">
        <v>1000734</v>
      </c>
      <c r="B753" s="4" t="s">
        <v>9649</v>
      </c>
      <c r="C753" s="7">
        <v>501842462</v>
      </c>
      <c r="D753" s="8">
        <v>51</v>
      </c>
      <c r="E753" s="4" t="s">
        <v>59</v>
      </c>
      <c r="F753" s="4">
        <v>1002457</v>
      </c>
      <c r="G753" s="4">
        <v>1</v>
      </c>
      <c r="H753" s="4">
        <v>0</v>
      </c>
      <c r="I753" s="4" t="str">
        <f t="shared" si="11"/>
        <v>A1</v>
      </c>
      <c r="J753" s="4" t="s">
        <v>10468</v>
      </c>
      <c r="K753" s="4" t="s">
        <v>10469</v>
      </c>
      <c r="L753" s="9">
        <v>44561</v>
      </c>
      <c r="M753" s="9">
        <v>44645</v>
      </c>
      <c r="N753" s="10" t="s">
        <v>776</v>
      </c>
      <c r="O753" s="4">
        <v>500</v>
      </c>
      <c r="P753" s="4">
        <v>500</v>
      </c>
      <c r="Q753" s="4">
        <v>23</v>
      </c>
      <c r="R753" s="4" t="s">
        <v>10994</v>
      </c>
      <c r="S753" s="4" t="s">
        <v>11116</v>
      </c>
      <c r="T753" s="4" t="str">
        <f>VLOOKUP(A753,'REPORTE'!$A$1:$AG$1961,19,0)</f>
        <v>Venta al por menor de frutas, legumbres y hortalizas frescas o en conserva en establecimientos especializados.</v>
      </c>
      <c r="U753" s="4" t="str">
        <f>VLOOKUP(A753,'REPORTE'!$A$1:$AG$1961,20,0)</f>
        <v>Venta al por menor varios</v>
      </c>
      <c r="V753" s="4">
        <v>1000804</v>
      </c>
      <c r="W753" s="4" t="s">
        <v>11362</v>
      </c>
      <c r="X753" s="4" t="s">
        <v>11868</v>
      </c>
      <c r="Y753" s="4" t="s">
        <v>12072</v>
      </c>
      <c r="Z753" s="4" t="s">
        <v>11150</v>
      </c>
      <c r="AA753" s="4" t="s">
        <v>677</v>
      </c>
      <c r="AB753" s="4" t="str">
        <f>VLOOKUP(A753,'REPORTE'!$A$1:$AG$1961,5,0)</f>
        <v>ECUATORIANO(A)</v>
      </c>
      <c r="AC753" s="4" t="str">
        <f>VLOOKUP(A753,'REPORTE'!$A$1:$AG$1961,30,0)</f>
        <v>Primaria</v>
      </c>
      <c r="AD753" s="4" t="str">
        <f>VLOOKUP(A753,'REPORTE'!$A$1:$AG$1961,31,0)</f>
        <v>COTOPAXI</v>
      </c>
      <c r="AE753" s="4" t="str">
        <f>VLOOKUP(A753,'REPORTE'!$A$1:$AG$1961,32,0)</f>
        <v>PUJILI</v>
      </c>
      <c r="AF753" s="4" t="str">
        <f>VLOOKUP(A753,'REPORTE'!$A$1:$AG$1961,33,0)</f>
        <v>GUANGAJE</v>
      </c>
      <c r="AG753" s="4" t="str">
        <f>VLOOKUP(AF753,PROVINCIAS!$F$1:$G$1171,2,0)</f>
        <v>RURAL</v>
      </c>
    </row>
    <row r="754" spans="1:33" customFormat="1" hidden="1" x14ac:dyDescent="0.45">
      <c r="A754" s="4">
        <v>1000820</v>
      </c>
      <c r="B754" s="4" t="s">
        <v>10260</v>
      </c>
      <c r="C754" s="7">
        <v>1751264076</v>
      </c>
      <c r="D754" s="8">
        <v>28</v>
      </c>
      <c r="E754" s="4" t="s">
        <v>36</v>
      </c>
      <c r="F754" s="4">
        <v>1002459</v>
      </c>
      <c r="G754" s="4">
        <v>1</v>
      </c>
      <c r="H754" s="4">
        <v>0</v>
      </c>
      <c r="I754" s="4" t="str">
        <f t="shared" si="11"/>
        <v>A1</v>
      </c>
      <c r="J754" s="4" t="s">
        <v>10468</v>
      </c>
      <c r="K754" s="4" t="s">
        <v>10469</v>
      </c>
      <c r="L754" s="9">
        <v>44561</v>
      </c>
      <c r="M754" s="9">
        <v>44737</v>
      </c>
      <c r="N754" s="10" t="s">
        <v>776</v>
      </c>
      <c r="O754" s="4">
        <v>5000</v>
      </c>
      <c r="P754" s="4">
        <v>5000</v>
      </c>
      <c r="Q754" s="4">
        <v>17.5</v>
      </c>
      <c r="R754" s="4" t="s">
        <v>10994</v>
      </c>
      <c r="S754" s="4" t="s">
        <v>11025</v>
      </c>
      <c r="T754" s="4" t="str">
        <f>VLOOKUP(A754,'REPORTE'!$A$1:$AG$1961,19,0)</f>
        <v>Venta al por mayor de frutas, legumbres y hortalizas.</v>
      </c>
      <c r="U754" s="4" t="str">
        <f>VLOOKUP(A754,'REPORTE'!$A$1:$AG$1961,20,0)</f>
        <v>Venta al por mayor varios</v>
      </c>
      <c r="V754" s="4">
        <v>1000891</v>
      </c>
      <c r="W754" s="4" t="s">
        <v>11721</v>
      </c>
      <c r="X754" s="4" t="s">
        <v>12028</v>
      </c>
      <c r="Y754" s="4" t="s">
        <v>12072</v>
      </c>
      <c r="Z754" s="4" t="s">
        <v>12454</v>
      </c>
      <c r="AA754" s="4" t="s">
        <v>665</v>
      </c>
      <c r="AB754" s="4" t="str">
        <f>VLOOKUP(A754,'REPORTE'!$A$1:$AG$1961,5,0)</f>
        <v>ECUATORIANO(A) INDIGENA</v>
      </c>
      <c r="AC754" s="4" t="str">
        <f>VLOOKUP(A754,'REPORTE'!$A$1:$AG$1961,30,0)</f>
        <v>Secundaria</v>
      </c>
      <c r="AD754" s="4" t="str">
        <f>VLOOKUP(A754,'REPORTE'!$A$1:$AG$1961,31,0)</f>
        <v>PICHINCHA</v>
      </c>
      <c r="AE754" s="4" t="str">
        <f>VLOOKUP(A754,'REPORTE'!$A$1:$AG$1961,32,0)</f>
        <v>QUITO</v>
      </c>
      <c r="AF754" s="4" t="str">
        <f>VLOOKUP(A754,'REPORTE'!$A$1:$AG$1961,33,0)</f>
        <v>GONZALEZ SUAREZ</v>
      </c>
      <c r="AG754" s="4" t="str">
        <f>VLOOKUP(AF754,PROVINCIAS!$F$1:$G$1171,2,0)</f>
        <v>URBANA</v>
      </c>
    </row>
    <row r="755" spans="1:33" customFormat="1" hidden="1" x14ac:dyDescent="0.45">
      <c r="A755" s="4">
        <v>1000820</v>
      </c>
      <c r="B755" s="4" t="s">
        <v>10260</v>
      </c>
      <c r="C755" s="7">
        <v>1751264076</v>
      </c>
      <c r="D755" s="8">
        <v>28</v>
      </c>
      <c r="E755" s="4" t="s">
        <v>36</v>
      </c>
      <c r="F755" s="4">
        <v>1002460</v>
      </c>
      <c r="G755" s="4">
        <v>1</v>
      </c>
      <c r="H755" s="4">
        <v>0</v>
      </c>
      <c r="I755" s="4" t="str">
        <f t="shared" si="11"/>
        <v>A1</v>
      </c>
      <c r="J755" s="4" t="s">
        <v>10468</v>
      </c>
      <c r="K755" s="4" t="s">
        <v>10469</v>
      </c>
      <c r="L755" s="9">
        <v>44561</v>
      </c>
      <c r="M755" s="9">
        <v>44645</v>
      </c>
      <c r="N755" s="10" t="s">
        <v>776</v>
      </c>
      <c r="O755" s="4">
        <v>200</v>
      </c>
      <c r="P755" s="4">
        <v>200</v>
      </c>
      <c r="Q755" s="4">
        <v>23</v>
      </c>
      <c r="R755" s="4" t="s">
        <v>10994</v>
      </c>
      <c r="S755" s="4" t="s">
        <v>279</v>
      </c>
      <c r="T755" s="4" t="str">
        <f>VLOOKUP(A755,'REPORTE'!$A$1:$AG$1961,19,0)</f>
        <v>Venta al por mayor de frutas, legumbres y hortalizas.</v>
      </c>
      <c r="U755" s="4" t="str">
        <f>VLOOKUP(A755,'REPORTE'!$A$1:$AG$1961,20,0)</f>
        <v>Venta al por mayor varios</v>
      </c>
      <c r="V755" s="4">
        <v>1000891</v>
      </c>
      <c r="W755" s="4" t="s">
        <v>11363</v>
      </c>
      <c r="X755" s="4" t="s">
        <v>12028</v>
      </c>
      <c r="Y755" s="4" t="s">
        <v>12072</v>
      </c>
      <c r="Z755" s="4" t="s">
        <v>12454</v>
      </c>
      <c r="AA755" s="4" t="s">
        <v>677</v>
      </c>
      <c r="AB755" s="4" t="str">
        <f>VLOOKUP(A755,'REPORTE'!$A$1:$AG$1961,5,0)</f>
        <v>ECUATORIANO(A) INDIGENA</v>
      </c>
      <c r="AC755" s="4" t="str">
        <f>VLOOKUP(A755,'REPORTE'!$A$1:$AG$1961,30,0)</f>
        <v>Secundaria</v>
      </c>
      <c r="AD755" s="4" t="str">
        <f>VLOOKUP(A755,'REPORTE'!$A$1:$AG$1961,31,0)</f>
        <v>PICHINCHA</v>
      </c>
      <c r="AE755" s="4" t="str">
        <f>VLOOKUP(A755,'REPORTE'!$A$1:$AG$1961,32,0)</f>
        <v>QUITO</v>
      </c>
      <c r="AF755" s="4" t="str">
        <f>VLOOKUP(A755,'REPORTE'!$A$1:$AG$1961,33,0)</f>
        <v>GONZALEZ SUAREZ</v>
      </c>
      <c r="AG755" s="4" t="str">
        <f>VLOOKUP(AF755,PROVINCIAS!$F$1:$G$1171,2,0)</f>
        <v>URBANA</v>
      </c>
    </row>
    <row r="756" spans="1:33" customFormat="1" hidden="1" x14ac:dyDescent="0.45">
      <c r="A756" s="4">
        <v>1001730</v>
      </c>
      <c r="B756" s="4" t="s">
        <v>10261</v>
      </c>
      <c r="C756" s="7">
        <v>1752704344</v>
      </c>
      <c r="D756" s="8">
        <v>22</v>
      </c>
      <c r="E756" s="4" t="s">
        <v>59</v>
      </c>
      <c r="F756" s="4">
        <v>1002456</v>
      </c>
      <c r="G756" s="4">
        <v>12</v>
      </c>
      <c r="H756" s="4">
        <v>0</v>
      </c>
      <c r="I756" s="4" t="str">
        <f t="shared" si="11"/>
        <v>A1</v>
      </c>
      <c r="J756" s="4" t="s">
        <v>10468</v>
      </c>
      <c r="K756" s="4" t="s">
        <v>10469</v>
      </c>
      <c r="L756" s="9">
        <v>44561</v>
      </c>
      <c r="M756" s="9">
        <v>44920</v>
      </c>
      <c r="N756" s="10" t="s">
        <v>776</v>
      </c>
      <c r="O756" s="4">
        <v>2000</v>
      </c>
      <c r="P756" s="4">
        <v>1692.28</v>
      </c>
      <c r="Q756" s="4">
        <v>23</v>
      </c>
      <c r="R756" s="4" t="s">
        <v>10994</v>
      </c>
      <c r="S756" s="4" t="s">
        <v>1578</v>
      </c>
      <c r="T756" s="4" t="str">
        <f>VLOOKUP(A756,'REPORTE'!$A$1:$AG$1961,19,0)</f>
        <v>Venta al por mayor de arroz.</v>
      </c>
      <c r="U756" s="4" t="str">
        <f>VLOOKUP(A756,'REPORTE'!$A$1:$AG$1961,20,0)</f>
        <v>Venta al por mayor varios</v>
      </c>
      <c r="V756" s="4">
        <v>1001830</v>
      </c>
      <c r="W756" s="4" t="s">
        <v>11190</v>
      </c>
      <c r="X756" s="4" t="s">
        <v>12029</v>
      </c>
      <c r="Y756" s="4" t="s">
        <v>12072</v>
      </c>
      <c r="Z756" s="4" t="s">
        <v>12455</v>
      </c>
      <c r="AA756" s="4" t="s">
        <v>665</v>
      </c>
      <c r="AB756" s="4" t="str">
        <f>VLOOKUP(A756,'REPORTE'!$A$1:$AG$1961,5,0)</f>
        <v>ECUATORIANO(A)</v>
      </c>
      <c r="AC756" s="4" t="str">
        <f>VLOOKUP(A756,'REPORTE'!$A$1:$AG$1961,30,0)</f>
        <v>Secundaria</v>
      </c>
      <c r="AD756" s="4" t="str">
        <f>VLOOKUP(A756,'REPORTE'!$A$1:$AG$1961,31,0)</f>
        <v>PICHINCHA</v>
      </c>
      <c r="AE756" s="4" t="str">
        <f>VLOOKUP(A756,'REPORTE'!$A$1:$AG$1961,32,0)</f>
        <v>QUITO</v>
      </c>
      <c r="AF756" s="4" t="str">
        <f>VLOOKUP(A756,'REPORTE'!$A$1:$AG$1961,33,0)</f>
        <v>YARUQUI</v>
      </c>
      <c r="AG756" s="4" t="str">
        <f>VLOOKUP(AF756,PROVINCIAS!$F$1:$G$1171,2,0)</f>
        <v>RURAL</v>
      </c>
    </row>
    <row r="757" spans="1:33" customFormat="1" hidden="1" x14ac:dyDescent="0.45">
      <c r="A757" s="4">
        <v>1000186</v>
      </c>
      <c r="B757" s="4" t="s">
        <v>9814</v>
      </c>
      <c r="C757" s="7">
        <v>604584045</v>
      </c>
      <c r="D757" s="8">
        <v>37</v>
      </c>
      <c r="E757" s="4" t="s">
        <v>59</v>
      </c>
      <c r="F757" s="4">
        <v>1002462</v>
      </c>
      <c r="G757" s="4">
        <v>18</v>
      </c>
      <c r="H757" s="4">
        <v>0</v>
      </c>
      <c r="I757" s="4" t="str">
        <f t="shared" si="11"/>
        <v>A1</v>
      </c>
      <c r="J757" s="4" t="s">
        <v>10468</v>
      </c>
      <c r="K757" s="4" t="s">
        <v>10469</v>
      </c>
      <c r="L757" s="9">
        <v>44564</v>
      </c>
      <c r="M757" s="9">
        <v>45122</v>
      </c>
      <c r="N757" s="10" t="s">
        <v>776</v>
      </c>
      <c r="O757" s="4">
        <v>1500</v>
      </c>
      <c r="P757" s="4">
        <v>1441.96</v>
      </c>
      <c r="Q757" s="4">
        <v>23</v>
      </c>
      <c r="R757" s="4" t="s">
        <v>10994</v>
      </c>
      <c r="S757" s="4" t="s">
        <v>244</v>
      </c>
      <c r="T757" s="4" t="str">
        <f>VLOOKUP(A757,'REPORTE'!$A$1:$AG$1961,19,0)</f>
        <v>Actividades a corto y a largo plazo de clí­nicas del dí­a, básicas y generales, es decir, actividades médicas, de diagnóstico y de tratamiento.</v>
      </c>
      <c r="U757" s="4" t="str">
        <f>VLOOKUP(A757,'REPORTE'!$A$1:$AG$1961,20,0)</f>
        <v>Actividades Médicas</v>
      </c>
      <c r="V757" s="4">
        <v>1000249</v>
      </c>
      <c r="W757" s="4" t="s">
        <v>11166</v>
      </c>
      <c r="X757" s="4" t="s">
        <v>11929</v>
      </c>
      <c r="Y757" s="4" t="s">
        <v>12072</v>
      </c>
      <c r="Z757" s="4" t="s">
        <v>12183</v>
      </c>
      <c r="AA757" s="4" t="s">
        <v>665</v>
      </c>
      <c r="AB757" s="4" t="str">
        <f>VLOOKUP(A757,'REPORTE'!$A$1:$AG$1961,5,0)</f>
        <v>ECUATORIANO(A) INDIGENA</v>
      </c>
      <c r="AC757" s="4" t="str">
        <f>VLOOKUP(A757,'REPORTE'!$A$1:$AG$1961,30,0)</f>
        <v>Primaria</v>
      </c>
      <c r="AD757" s="4" t="str">
        <f>VLOOKUP(A757,'REPORTE'!$A$1:$AG$1961,31,0)</f>
        <v>PICHINCHA</v>
      </c>
      <c r="AE757" s="4" t="str">
        <f>VLOOKUP(A757,'REPORTE'!$A$1:$AG$1961,32,0)</f>
        <v>QUITO</v>
      </c>
      <c r="AF757" s="4" t="str">
        <f>VLOOKUP(A757,'REPORTE'!$A$1:$AG$1961,33,0)</f>
        <v>KENNEDY</v>
      </c>
      <c r="AG757" s="4" t="str">
        <f>VLOOKUP(AF757,PROVINCIAS!$F$1:$G$1171,2,0)</f>
        <v>URBANA</v>
      </c>
    </row>
    <row r="758" spans="1:33" customFormat="1" hidden="1" x14ac:dyDescent="0.45">
      <c r="A758" s="4">
        <v>1001488</v>
      </c>
      <c r="B758" s="4" t="s">
        <v>10262</v>
      </c>
      <c r="C758" s="7">
        <v>1718016080</v>
      </c>
      <c r="D758" s="8">
        <v>31</v>
      </c>
      <c r="E758" s="4" t="s">
        <v>59</v>
      </c>
      <c r="F758" s="4">
        <v>1002461</v>
      </c>
      <c r="G758" s="4">
        <v>30</v>
      </c>
      <c r="H758" s="4">
        <v>0</v>
      </c>
      <c r="I758" s="4" t="str">
        <f t="shared" si="11"/>
        <v>A1</v>
      </c>
      <c r="J758" s="4" t="s">
        <v>10468</v>
      </c>
      <c r="K758" s="4" t="s">
        <v>10469</v>
      </c>
      <c r="L758" s="9">
        <v>44564</v>
      </c>
      <c r="M758" s="9">
        <v>45490</v>
      </c>
      <c r="N758" s="10" t="s">
        <v>776</v>
      </c>
      <c r="O758" s="4">
        <v>4800</v>
      </c>
      <c r="P758" s="4">
        <v>4720.92</v>
      </c>
      <c r="Q758" s="4">
        <v>21.5</v>
      </c>
      <c r="R758" s="4" t="s">
        <v>10994</v>
      </c>
      <c r="S758" s="4" t="s">
        <v>244</v>
      </c>
      <c r="T758" s="4" t="str">
        <f>VLOOKUP(A758,'REPORTE'!$A$1:$AG$1961,19,0)</f>
        <v>Escuelas de conducir para chóferes profesionales: de camiones, buses, etcétera.</v>
      </c>
      <c r="U758" s="4" t="str">
        <f>VLOOKUP(A758,'REPORTE'!$A$1:$AG$1961,20,0)</f>
        <v>Escuelas de aprendizaje</v>
      </c>
      <c r="V758" s="4">
        <v>1001581</v>
      </c>
      <c r="W758" s="4" t="s">
        <v>11722</v>
      </c>
      <c r="X758" s="4" t="s">
        <v>11846</v>
      </c>
      <c r="Y758" s="4" t="s">
        <v>12072</v>
      </c>
      <c r="Z758" s="4" t="s">
        <v>12456</v>
      </c>
      <c r="AA758" s="4" t="s">
        <v>665</v>
      </c>
      <c r="AB758" s="4" t="str">
        <f>VLOOKUP(A758,'REPORTE'!$A$1:$AG$1961,5,0)</f>
        <v>ECUATORIANO(A)</v>
      </c>
      <c r="AC758" s="4" t="str">
        <f>VLOOKUP(A758,'REPORTE'!$A$1:$AG$1961,30,0)</f>
        <v>Secundaria</v>
      </c>
      <c r="AD758" s="4" t="str">
        <f>VLOOKUP(A758,'REPORTE'!$A$1:$AG$1961,31,0)</f>
        <v>PICHINCHA</v>
      </c>
      <c r="AE758" s="4" t="str">
        <f>VLOOKUP(A758,'REPORTE'!$A$1:$AG$1961,32,0)</f>
        <v>QUITO</v>
      </c>
      <c r="AF758" s="4" t="str">
        <f>VLOOKUP(A758,'REPORTE'!$A$1:$AG$1961,33,0)</f>
        <v>LA MAGDALENA</v>
      </c>
      <c r="AG758" s="4" t="str">
        <f>VLOOKUP(AF758,PROVINCIAS!$F$1:$G$1171,2,0)</f>
        <v>URBANA</v>
      </c>
    </row>
    <row r="759" spans="1:33" customFormat="1" hidden="1" x14ac:dyDescent="0.45">
      <c r="A759" s="4">
        <v>1001636</v>
      </c>
      <c r="B759" s="4" t="s">
        <v>10263</v>
      </c>
      <c r="C759" s="7">
        <v>1750954354</v>
      </c>
      <c r="D759" s="8">
        <v>23</v>
      </c>
      <c r="E759" s="4" t="s">
        <v>59</v>
      </c>
      <c r="F759" s="4">
        <v>1002463</v>
      </c>
      <c r="G759" s="4">
        <v>36</v>
      </c>
      <c r="H759" s="4">
        <v>0</v>
      </c>
      <c r="I759" s="4" t="str">
        <f t="shared" si="11"/>
        <v>A1</v>
      </c>
      <c r="J759" s="4" t="s">
        <v>10468</v>
      </c>
      <c r="K759" s="4" t="s">
        <v>10469</v>
      </c>
      <c r="L759" s="9">
        <v>44565</v>
      </c>
      <c r="M759" s="9">
        <v>45672</v>
      </c>
      <c r="N759" s="10" t="s">
        <v>776</v>
      </c>
      <c r="O759" s="4">
        <v>15000</v>
      </c>
      <c r="P759" s="4">
        <v>14782.46</v>
      </c>
      <c r="Q759" s="4">
        <v>18.989999999999998</v>
      </c>
      <c r="R759" s="4" t="s">
        <v>10994</v>
      </c>
      <c r="S759" s="4" t="s">
        <v>348</v>
      </c>
      <c r="T759" s="4" t="str">
        <f>VLOOKUP(A759,'REPORTE'!$A$1:$AG$1961,19,0)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759" s="4" t="str">
        <f>VLOOKUP(A759,'REPORTE'!$A$1:$AG$1961,20,0)</f>
        <v>Actividades Turísticas</v>
      </c>
      <c r="V759" s="4">
        <v>1001740</v>
      </c>
      <c r="W759" s="4" t="s">
        <v>11695</v>
      </c>
      <c r="X759" s="4" t="s">
        <v>11863</v>
      </c>
      <c r="Y759" s="4" t="s">
        <v>12072</v>
      </c>
      <c r="Z759" s="4" t="s">
        <v>12457</v>
      </c>
      <c r="AA759" s="4" t="s">
        <v>665</v>
      </c>
      <c r="AB759" s="4" t="str">
        <f>VLOOKUP(A759,'REPORTE'!$A$1:$AG$1961,5,0)</f>
        <v>ECUATORIANO(A)</v>
      </c>
      <c r="AC759" s="4" t="str">
        <f>VLOOKUP(A759,'REPORTE'!$A$1:$AG$1961,30,0)</f>
        <v>Secundaria</v>
      </c>
      <c r="AD759" s="4" t="str">
        <f>VLOOKUP(A759,'REPORTE'!$A$1:$AG$1961,31,0)</f>
        <v>PICHINCHA</v>
      </c>
      <c r="AE759" s="4" t="str">
        <f>VLOOKUP(A759,'REPORTE'!$A$1:$AG$1961,32,0)</f>
        <v>QUITO</v>
      </c>
      <c r="AF759" s="4" t="str">
        <f>VLOOKUP(A759,'REPORTE'!$A$1:$AG$1961,33,0)</f>
        <v>COTOCOLLAO</v>
      </c>
      <c r="AG759" s="4" t="str">
        <f>VLOOKUP(AF759,PROVINCIAS!$F$1:$G$1171,2,0)</f>
        <v>URBANA</v>
      </c>
    </row>
    <row r="760" spans="1:33" x14ac:dyDescent="0.45">
      <c r="A760" s="77">
        <v>1000007</v>
      </c>
      <c r="B760" s="77" t="s">
        <v>10264</v>
      </c>
      <c r="C760" s="78">
        <v>1704024932</v>
      </c>
      <c r="D760" s="79">
        <v>69</v>
      </c>
      <c r="E760" s="77" t="s">
        <v>59</v>
      </c>
      <c r="F760" s="77">
        <v>1002466</v>
      </c>
      <c r="G760" s="77">
        <v>1</v>
      </c>
      <c r="H760" s="77">
        <v>0</v>
      </c>
      <c r="I760" s="77" t="str">
        <f t="shared" si="11"/>
        <v>A1</v>
      </c>
      <c r="J760" s="77" t="s">
        <v>10466</v>
      </c>
      <c r="K760" s="77" t="s">
        <v>10467</v>
      </c>
      <c r="L760" s="80">
        <v>44566</v>
      </c>
      <c r="M760" s="80">
        <v>44656</v>
      </c>
      <c r="N760" s="81" t="s">
        <v>776</v>
      </c>
      <c r="O760" s="77">
        <v>4000</v>
      </c>
      <c r="P760" s="77">
        <v>4000</v>
      </c>
      <c r="Q760" s="77">
        <v>16</v>
      </c>
      <c r="R760" s="77" t="s">
        <v>10994</v>
      </c>
      <c r="S760" s="77" t="s">
        <v>11000</v>
      </c>
      <c r="T760" s="77" t="str">
        <f>VLOOKUP(A760,'REPORTE'!$A$1:$AG$1961,19,0)</f>
        <v>Jubilado</v>
      </c>
      <c r="U760" s="77" t="str">
        <f>VLOOKUP(A760,'REPORTE'!$A$1:$AG$1961,20,0)</f>
        <v>Jubilado</v>
      </c>
      <c r="V760" s="77">
        <v>1000005</v>
      </c>
      <c r="W760" s="77" t="s">
        <v>11723</v>
      </c>
      <c r="X760" s="77" t="s">
        <v>12030</v>
      </c>
      <c r="Y760" s="77" t="s">
        <v>12072</v>
      </c>
      <c r="Z760" s="77" t="s">
        <v>12458</v>
      </c>
      <c r="AA760" s="77" t="s">
        <v>74</v>
      </c>
      <c r="AB760" s="77" t="str">
        <f>VLOOKUP(A760,'REPORTE'!$A$1:$AG$1961,5,0)</f>
        <v>ECUATORIANO(A)</v>
      </c>
      <c r="AC760" s="77" t="str">
        <f>VLOOKUP(A760,'REPORTE'!$A$1:$AG$1961,30,0)</f>
        <v>Secundaria</v>
      </c>
      <c r="AD760" s="77" t="str">
        <f>VLOOKUP(A760,'REPORTE'!$A$1:$AG$1961,31,0)</f>
        <v>PICHINCHA</v>
      </c>
      <c r="AE760" s="77" t="str">
        <f>VLOOKUP(A760,'REPORTE'!$A$1:$AG$1961,32,0)</f>
        <v>QUITO</v>
      </c>
      <c r="AF760" s="77" t="str">
        <f>VLOOKUP(A760,'REPORTE'!$A$1:$AG$1961,33,0)</f>
        <v>GONZALEZ SUAREZ</v>
      </c>
      <c r="AG760" s="77" t="str">
        <f>VLOOKUP(AF760,PROVINCIAS!$F$1:$G$1171,2,0)</f>
        <v>URBANA</v>
      </c>
    </row>
    <row r="761" spans="1:33" customFormat="1" hidden="1" x14ac:dyDescent="0.45">
      <c r="A761" s="4">
        <v>1000893</v>
      </c>
      <c r="B761" s="4" t="s">
        <v>10265</v>
      </c>
      <c r="C761" s="7">
        <v>1710515576</v>
      </c>
      <c r="D761" s="8">
        <v>47</v>
      </c>
      <c r="E761" s="4" t="s">
        <v>36</v>
      </c>
      <c r="F761" s="4">
        <v>1002468</v>
      </c>
      <c r="G761" s="4">
        <v>18</v>
      </c>
      <c r="H761" s="4">
        <v>0</v>
      </c>
      <c r="I761" s="4" t="str">
        <f t="shared" si="11"/>
        <v>A1</v>
      </c>
      <c r="J761" s="4" t="s">
        <v>10468</v>
      </c>
      <c r="K761" s="4" t="s">
        <v>10469</v>
      </c>
      <c r="L761" s="9">
        <v>44566</v>
      </c>
      <c r="M761" s="9">
        <v>45132</v>
      </c>
      <c r="N761" s="10" t="s">
        <v>776</v>
      </c>
      <c r="O761" s="4">
        <v>1500</v>
      </c>
      <c r="P761" s="4">
        <v>1449.64</v>
      </c>
      <c r="Q761" s="4">
        <v>23</v>
      </c>
      <c r="R761" s="4" t="s">
        <v>10994</v>
      </c>
      <c r="S761" s="4" t="s">
        <v>11117</v>
      </c>
      <c r="T761" s="4" t="str">
        <f>VLOOKUP(A761,'REPORTE'!$A$1:$AG$1961,19,0)</f>
        <v>Restaurantes de comida rápida, puestos de refrigerio y establecimientos que ofrecen comida para llevar, reparto de pizza, etcétera; heladerí­as, fuentes de soda, etcétera.</v>
      </c>
      <c r="U761" s="4" t="str">
        <f>VLOOKUP(A761,'REPORTE'!$A$1:$AG$1961,20,0)</f>
        <v>Restaurantes</v>
      </c>
      <c r="V761" s="4">
        <v>1000962</v>
      </c>
      <c r="W761" s="4" t="s">
        <v>11166</v>
      </c>
      <c r="X761" s="4" t="s">
        <v>11893</v>
      </c>
      <c r="Y761" s="4" t="s">
        <v>12072</v>
      </c>
      <c r="Z761" s="4" t="s">
        <v>12459</v>
      </c>
      <c r="AA761" s="4" t="s">
        <v>677</v>
      </c>
      <c r="AB761" s="4" t="str">
        <f>VLOOKUP(A761,'REPORTE'!$A$1:$AG$1961,5,0)</f>
        <v>ECUATORIANO(A)</v>
      </c>
      <c r="AC761" s="4" t="str">
        <f>VLOOKUP(A761,'REPORTE'!$A$1:$AG$1961,30,0)</f>
        <v>Secundaria</v>
      </c>
      <c r="AD761" s="4" t="str">
        <f>VLOOKUP(A761,'REPORTE'!$A$1:$AG$1961,31,0)</f>
        <v>PICHINCHA</v>
      </c>
      <c r="AE761" s="4" t="str">
        <f>VLOOKUP(A761,'REPORTE'!$A$1:$AG$1961,32,0)</f>
        <v>QUITO</v>
      </c>
      <c r="AF761" s="4" t="str">
        <f>VLOOKUP(A761,'REPORTE'!$A$1:$AG$1961,33,0)</f>
        <v>COTOCOLLAO</v>
      </c>
      <c r="AG761" s="4" t="str">
        <f>VLOOKUP(AF761,PROVINCIAS!$F$1:$G$1171,2,0)</f>
        <v>URBANA</v>
      </c>
    </row>
    <row r="762" spans="1:33" x14ac:dyDescent="0.45">
      <c r="A762" s="77">
        <v>1001293</v>
      </c>
      <c r="B762" s="77" t="s">
        <v>10266</v>
      </c>
      <c r="C762" s="78">
        <v>604969592</v>
      </c>
      <c r="D762" s="79">
        <v>28</v>
      </c>
      <c r="E762" s="77" t="s">
        <v>36</v>
      </c>
      <c r="F762" s="77">
        <v>1002465</v>
      </c>
      <c r="G762" s="77">
        <v>24</v>
      </c>
      <c r="H762" s="77">
        <v>0</v>
      </c>
      <c r="I762" s="77" t="str">
        <f t="shared" si="11"/>
        <v>A1</v>
      </c>
      <c r="J762" s="77" t="s">
        <v>10466</v>
      </c>
      <c r="K762" s="77" t="s">
        <v>10467</v>
      </c>
      <c r="L762" s="80">
        <v>44566</v>
      </c>
      <c r="M762" s="80">
        <v>45294</v>
      </c>
      <c r="N762" s="81" t="s">
        <v>776</v>
      </c>
      <c r="O762" s="77">
        <v>6000</v>
      </c>
      <c r="P762" s="77">
        <v>5783.65</v>
      </c>
      <c r="Q762" s="77">
        <v>16</v>
      </c>
      <c r="R762" s="77" t="s">
        <v>10994</v>
      </c>
      <c r="S762" s="77" t="s">
        <v>11000</v>
      </c>
      <c r="T762" s="77" t="str">
        <f>VLOOKUP(A762,'REPORTE'!$A$1:$AG$1961,19,0)</f>
        <v>Empleado Privado</v>
      </c>
      <c r="U762" s="77" t="str">
        <f>VLOOKUP(A762,'REPORTE'!$A$1:$AG$1961,20,0)</f>
        <v>Empleado Privado</v>
      </c>
      <c r="V762" s="77">
        <v>1001472</v>
      </c>
      <c r="W762" s="77" t="s">
        <v>11724</v>
      </c>
      <c r="X762" s="77" t="s">
        <v>11846</v>
      </c>
      <c r="Y762" s="77" t="s">
        <v>12072</v>
      </c>
      <c r="Z762" s="77" t="s">
        <v>12460</v>
      </c>
      <c r="AA762" s="77" t="s">
        <v>74</v>
      </c>
      <c r="AB762" s="77" t="str">
        <f>VLOOKUP(A762,'REPORTE'!$A$1:$AG$1961,5,0)</f>
        <v>ECUATORIANO(A) INDIGENA</v>
      </c>
      <c r="AC762" s="77" t="str">
        <f>VLOOKUP(A762,'REPORTE'!$A$1:$AG$1961,30,0)</f>
        <v>Universitaria</v>
      </c>
      <c r="AD762" s="77" t="str">
        <f>VLOOKUP(A762,'REPORTE'!$A$1:$AG$1961,31,0)</f>
        <v>CHIMBORAZO</v>
      </c>
      <c r="AE762" s="77" t="str">
        <f>VLOOKUP(A762,'REPORTE'!$A$1:$AG$1961,32,0)</f>
        <v>RIOBAMBA</v>
      </c>
      <c r="AF762" s="77" t="str">
        <f>VLOOKUP(A762,'REPORTE'!$A$1:$AG$1961,33,0)</f>
        <v>LIZARZABURU</v>
      </c>
      <c r="AG762" s="77" t="str">
        <f>VLOOKUP(AF762,PROVINCIAS!$F$1:$G$1171,2,0)</f>
        <v>URBANA</v>
      </c>
    </row>
    <row r="763" spans="1:33" customFormat="1" hidden="1" x14ac:dyDescent="0.45">
      <c r="A763" s="4">
        <v>1001714</v>
      </c>
      <c r="B763" s="4" t="s">
        <v>10267</v>
      </c>
      <c r="C763" s="7">
        <v>1704745791</v>
      </c>
      <c r="D763" s="8">
        <v>66</v>
      </c>
      <c r="E763" s="4" t="s">
        <v>59</v>
      </c>
      <c r="F763" s="4">
        <v>1002467</v>
      </c>
      <c r="G763" s="4">
        <v>12</v>
      </c>
      <c r="H763" s="4">
        <v>0</v>
      </c>
      <c r="I763" s="4" t="str">
        <f t="shared" si="11"/>
        <v>A1</v>
      </c>
      <c r="J763" s="4" t="s">
        <v>10468</v>
      </c>
      <c r="K763" s="4" t="s">
        <v>10469</v>
      </c>
      <c r="L763" s="9">
        <v>44566</v>
      </c>
      <c r="M763" s="9">
        <v>44941</v>
      </c>
      <c r="N763" s="10" t="s">
        <v>776</v>
      </c>
      <c r="O763" s="4">
        <v>1000</v>
      </c>
      <c r="P763" s="4">
        <v>932.16</v>
      </c>
      <c r="Q763" s="4">
        <v>23</v>
      </c>
      <c r="R763" s="4" t="s">
        <v>10994</v>
      </c>
      <c r="S763" s="4" t="s">
        <v>11102</v>
      </c>
      <c r="T763" s="4" t="str">
        <f>VLOOKUP(A763,'REPORTE'!$A$1:$AG$1961,19,0)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U763" s="4" t="str">
        <f>VLOOKUP(A763,'REPORTE'!$A$1:$AG$1961,20,0)</f>
        <v>Actividades de consorcios y construcción</v>
      </c>
      <c r="V763" s="4">
        <v>1001814</v>
      </c>
      <c r="W763" s="4" t="s">
        <v>11185</v>
      </c>
      <c r="X763" s="4" t="s">
        <v>11846</v>
      </c>
      <c r="Y763" s="4" t="s">
        <v>12072</v>
      </c>
      <c r="Z763" s="4" t="s">
        <v>12461</v>
      </c>
      <c r="AA763" s="4" t="s">
        <v>665</v>
      </c>
      <c r="AB763" s="4" t="str">
        <f>VLOOKUP(A763,'REPORTE'!$A$1:$AG$1961,5,0)</f>
        <v>ECUATORIANO(A) INDIGENA</v>
      </c>
      <c r="AC763" s="4" t="str">
        <f>VLOOKUP(A763,'REPORTE'!$A$1:$AG$1961,30,0)</f>
        <v>Primaria</v>
      </c>
      <c r="AD763" s="4" t="str">
        <f>VLOOKUP(A763,'REPORTE'!$A$1:$AG$1961,31,0)</f>
        <v>CHIMBORAZO</v>
      </c>
      <c r="AE763" s="4" t="str">
        <f>VLOOKUP(A763,'REPORTE'!$A$1:$AG$1961,32,0)</f>
        <v>COLTA</v>
      </c>
      <c r="AF763" s="4" t="str">
        <f>VLOOKUP(A763,'REPORTE'!$A$1:$AG$1961,33,0)</f>
        <v>COLUMBE</v>
      </c>
      <c r="AG763" s="4" t="str">
        <f>VLOOKUP(AF763,PROVINCIAS!$F$1:$G$1171,2,0)</f>
        <v>RURAL</v>
      </c>
    </row>
    <row r="764" spans="1:33" customFormat="1" hidden="1" x14ac:dyDescent="0.45">
      <c r="A764" s="4">
        <v>1001727</v>
      </c>
      <c r="B764" s="4" t="s">
        <v>10268</v>
      </c>
      <c r="C764" s="7">
        <v>602554024</v>
      </c>
      <c r="D764" s="8">
        <v>51</v>
      </c>
      <c r="E764" s="4" t="s">
        <v>59</v>
      </c>
      <c r="F764" s="4">
        <v>1002464</v>
      </c>
      <c r="G764" s="4">
        <v>6</v>
      </c>
      <c r="H764" s="4">
        <v>0</v>
      </c>
      <c r="I764" s="4" t="str">
        <f t="shared" si="11"/>
        <v>A1</v>
      </c>
      <c r="J764" s="4" t="s">
        <v>10468</v>
      </c>
      <c r="K764" s="4" t="s">
        <v>10469</v>
      </c>
      <c r="L764" s="9">
        <v>44566</v>
      </c>
      <c r="M764" s="9">
        <v>44747</v>
      </c>
      <c r="N764" s="10" t="s">
        <v>776</v>
      </c>
      <c r="O764" s="4">
        <v>3000</v>
      </c>
      <c r="P764" s="4">
        <v>2519.4299999999998</v>
      </c>
      <c r="Q764" s="4">
        <v>17.5</v>
      </c>
      <c r="R764" s="4" t="s">
        <v>10994</v>
      </c>
      <c r="S764" s="4" t="s">
        <v>11497</v>
      </c>
      <c r="T764" s="4" t="str">
        <f>VLOOKUP(A764,'REPORTE'!$A$1:$AG$1961,19,0)</f>
        <v>Actividades de ensayos de ensayos radiográficos de soldaduras y juntas y rendimiento de maquinarí­a completa: motores, automóviles, equipo electrónico, etcétera.</v>
      </c>
      <c r="U764" s="4" t="str">
        <f>VLOOKUP(A764,'REPORTE'!$A$1:$AG$1961,20,0)</f>
        <v xml:space="preserve">Actividades de enseñanza </v>
      </c>
      <c r="V764" s="4">
        <v>1001828</v>
      </c>
      <c r="W764" s="4" t="s">
        <v>11725</v>
      </c>
      <c r="X764" s="4" t="s">
        <v>12031</v>
      </c>
      <c r="Y764" s="4" t="s">
        <v>12072</v>
      </c>
      <c r="Z764" s="4" t="s">
        <v>12149</v>
      </c>
      <c r="AA764" s="4" t="s">
        <v>4384</v>
      </c>
      <c r="AB764" s="4" t="str">
        <f>VLOOKUP(A764,'REPORTE'!$A$1:$AG$1961,5,0)</f>
        <v>ECUATORIANO(A)</v>
      </c>
      <c r="AC764" s="4" t="str">
        <f>VLOOKUP(A764,'REPORTE'!$A$1:$AG$1961,30,0)</f>
        <v>Secundaria</v>
      </c>
      <c r="AD764" s="4" t="str">
        <f>VLOOKUP(A764,'REPORTE'!$A$1:$AG$1961,31,0)</f>
        <v>CHIMBORAZO</v>
      </c>
      <c r="AE764" s="4" t="str">
        <f>VLOOKUP(A764,'REPORTE'!$A$1:$AG$1961,32,0)</f>
        <v>GUANO</v>
      </c>
      <c r="AF764" s="4" t="str">
        <f>VLOOKUP(A764,'REPORTE'!$A$1:$AG$1961,33,0)</f>
        <v>SAN ANDRES</v>
      </c>
      <c r="AG764" s="4" t="str">
        <f>VLOOKUP(AF764,PROVINCIAS!$F$1:$G$1171,2,0)</f>
        <v>RURAL</v>
      </c>
    </row>
    <row r="765" spans="1:33" customFormat="1" hidden="1" x14ac:dyDescent="0.45">
      <c r="A765" s="4">
        <v>1001745</v>
      </c>
      <c r="B765" s="4" t="s">
        <v>10269</v>
      </c>
      <c r="C765" s="7">
        <v>1721121059</v>
      </c>
      <c r="D765" s="8">
        <v>21</v>
      </c>
      <c r="E765" s="4" t="s">
        <v>36</v>
      </c>
      <c r="F765" s="4">
        <v>1002469</v>
      </c>
      <c r="G765" s="4">
        <v>6</v>
      </c>
      <c r="H765" s="4">
        <v>0</v>
      </c>
      <c r="I765" s="4" t="str">
        <f t="shared" si="11"/>
        <v>A1</v>
      </c>
      <c r="J765" s="4" t="s">
        <v>10468</v>
      </c>
      <c r="K765" s="4" t="s">
        <v>10469</v>
      </c>
      <c r="L765" s="9">
        <v>44566</v>
      </c>
      <c r="M765" s="9">
        <v>44767</v>
      </c>
      <c r="N765" s="10" t="s">
        <v>776</v>
      </c>
      <c r="O765" s="4">
        <v>500</v>
      </c>
      <c r="P765" s="4">
        <v>427.31</v>
      </c>
      <c r="Q765" s="4">
        <v>23</v>
      </c>
      <c r="R765" s="4" t="s">
        <v>10994</v>
      </c>
      <c r="S765" s="4" t="s">
        <v>11009</v>
      </c>
      <c r="T765" s="4" t="str">
        <f>VLOOKUP(A765,'REPORTE'!$A$1:$AG$1961,19,0)</f>
        <v>Preparación y suministro de comidas para su consumo inmediato de manera ambulante, mediante un vehí­culo motorizado o carro no motorizado, vendedores de helados en carros móviles, carritos ambulantes de comida incluye la preparación de comida en puestos de mercados.</v>
      </c>
      <c r="U765" s="4" t="str">
        <f>VLOOKUP(A765,'REPORTE'!$A$1:$AG$1961,20,0)</f>
        <v>Preparación, producción y recolección</v>
      </c>
      <c r="V765" s="4">
        <v>1001848</v>
      </c>
      <c r="W765" s="4" t="s">
        <v>11258</v>
      </c>
      <c r="X765" s="4" t="s">
        <v>12032</v>
      </c>
      <c r="Y765" s="4" t="s">
        <v>12072</v>
      </c>
      <c r="Z765" s="4" t="s">
        <v>12462</v>
      </c>
      <c r="AA765" s="4" t="s">
        <v>665</v>
      </c>
      <c r="AB765" s="4" t="str">
        <f>VLOOKUP(A765,'REPORTE'!$A$1:$AG$1961,5,0)</f>
        <v>ECUATORIANO(A)</v>
      </c>
      <c r="AC765" s="4" t="str">
        <f>VLOOKUP(A765,'REPORTE'!$A$1:$AG$1961,30,0)</f>
        <v>Ninguna</v>
      </c>
      <c r="AD765" s="4" t="str">
        <f>VLOOKUP(A765,'REPORTE'!$A$1:$AG$1961,31,0)</f>
        <v>PICHINCHA</v>
      </c>
      <c r="AE765" s="4" t="str">
        <f>VLOOKUP(A765,'REPORTE'!$A$1:$AG$1961,32,0)</f>
        <v>QUITO</v>
      </c>
      <c r="AF765" s="4" t="str">
        <f>VLOOKUP(A765,'REPORTE'!$A$1:$AG$1961,33,0)</f>
        <v>SAN SEBASTIAN</v>
      </c>
      <c r="AG765" s="4" t="str">
        <f>VLOOKUP(AF765,PROVINCIAS!$F$1:$G$1171,2,0)</f>
        <v>URBANA</v>
      </c>
    </row>
    <row r="766" spans="1:33" customFormat="1" hidden="1" x14ac:dyDescent="0.45">
      <c r="A766" s="4">
        <v>1000890</v>
      </c>
      <c r="B766" s="4" t="s">
        <v>9809</v>
      </c>
      <c r="C766" s="7">
        <v>1709899296</v>
      </c>
      <c r="D766" s="8">
        <v>53</v>
      </c>
      <c r="E766" s="4" t="s">
        <v>59</v>
      </c>
      <c r="F766" s="4">
        <v>1002470</v>
      </c>
      <c r="G766" s="4">
        <v>1</v>
      </c>
      <c r="H766" s="4">
        <v>0</v>
      </c>
      <c r="I766" s="4" t="str">
        <f t="shared" si="11"/>
        <v>A1</v>
      </c>
      <c r="J766" s="4" t="s">
        <v>10468</v>
      </c>
      <c r="K766" s="4" t="s">
        <v>10469</v>
      </c>
      <c r="L766" s="9">
        <v>44567</v>
      </c>
      <c r="M766" s="9">
        <v>44676</v>
      </c>
      <c r="N766" s="10" t="s">
        <v>776</v>
      </c>
      <c r="O766" s="4">
        <v>250</v>
      </c>
      <c r="P766" s="4">
        <v>250</v>
      </c>
      <c r="Q766" s="4">
        <v>23</v>
      </c>
      <c r="R766" s="4" t="s">
        <v>10994</v>
      </c>
      <c r="S766" s="4" t="s">
        <v>11114</v>
      </c>
      <c r="T766" s="4" t="str">
        <f>VLOOKUP(A766,'REPORTE'!$A$1:$AG$1961,19,0)</f>
        <v>Mantenimiento y reparación de vehí­culos automotores: reparación mecáica,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v>
      </c>
      <c r="U766" s="4" t="str">
        <f>VLOOKUP(A766,'REPORTE'!$A$1:$AG$1961,20,0)</f>
        <v>Reparaciones varias y mantenimiento</v>
      </c>
      <c r="V766" s="4">
        <v>1000960</v>
      </c>
      <c r="W766" s="4" t="s">
        <v>11364</v>
      </c>
      <c r="X766" s="4" t="s">
        <v>11835</v>
      </c>
      <c r="Y766" s="4" t="s">
        <v>12072</v>
      </c>
      <c r="Z766" s="4" t="s">
        <v>12179</v>
      </c>
      <c r="AA766" s="4" t="s">
        <v>677</v>
      </c>
      <c r="AB766" s="4" t="str">
        <f>VLOOKUP(A766,'REPORTE'!$A$1:$AG$1961,5,0)</f>
        <v>ECUATORIANO(A)</v>
      </c>
      <c r="AC766" s="4" t="str">
        <f>VLOOKUP(A766,'REPORTE'!$A$1:$AG$1961,30,0)</f>
        <v>Primaria</v>
      </c>
      <c r="AD766" s="4" t="str">
        <f>VLOOKUP(A766,'REPORTE'!$A$1:$AG$1961,31,0)</f>
        <v>PICHINCHA</v>
      </c>
      <c r="AE766" s="4" t="str">
        <f>VLOOKUP(A766,'REPORTE'!$A$1:$AG$1961,32,0)</f>
        <v>QUITO</v>
      </c>
      <c r="AF766" s="4" t="str">
        <f>VLOOKUP(A766,'REPORTE'!$A$1:$AG$1961,33,0)</f>
        <v>COCHAPAMBA</v>
      </c>
      <c r="AG766" s="4" t="str">
        <f>VLOOKUP(AF766,PROVINCIAS!$F$1:$G$1171,2,0)</f>
        <v>RURAL</v>
      </c>
    </row>
    <row r="767" spans="1:33" customFormat="1" hidden="1" x14ac:dyDescent="0.45">
      <c r="A767" s="4">
        <v>1001061</v>
      </c>
      <c r="B767" s="4" t="s">
        <v>10270</v>
      </c>
      <c r="C767" s="7">
        <v>1727493205</v>
      </c>
      <c r="D767" s="8">
        <v>27</v>
      </c>
      <c r="E767" s="4" t="s">
        <v>59</v>
      </c>
      <c r="F767" s="4">
        <v>1002471</v>
      </c>
      <c r="G767" s="4">
        <v>18</v>
      </c>
      <c r="H767" s="4">
        <v>0</v>
      </c>
      <c r="I767" s="4" t="str">
        <f t="shared" si="11"/>
        <v>A1</v>
      </c>
      <c r="J767" s="4" t="s">
        <v>10468</v>
      </c>
      <c r="K767" s="4" t="s">
        <v>10469</v>
      </c>
      <c r="L767" s="9">
        <v>44567</v>
      </c>
      <c r="M767" s="9">
        <v>45130</v>
      </c>
      <c r="N767" s="10" t="s">
        <v>776</v>
      </c>
      <c r="O767" s="4">
        <v>15000</v>
      </c>
      <c r="P767" s="4">
        <v>14415.5</v>
      </c>
      <c r="Q767" s="4">
        <v>18.989999999999998</v>
      </c>
      <c r="R767" s="4" t="s">
        <v>10994</v>
      </c>
      <c r="S767" s="4" t="s">
        <v>348</v>
      </c>
      <c r="T767" s="4" t="str">
        <f>VLOOKUP(A767,'REPORTE'!$A$1:$AG$1961,19,0)</f>
        <v>Venta al por mayor de frutas, legumbres y hortalizas.</v>
      </c>
      <c r="U767" s="4" t="str">
        <f>VLOOKUP(A767,'REPORTE'!$A$1:$AG$1961,20,0)</f>
        <v>Venta al por mayor varios</v>
      </c>
      <c r="V767" s="4">
        <v>1001133</v>
      </c>
      <c r="W767" s="4" t="s">
        <v>11726</v>
      </c>
      <c r="X767" s="4" t="s">
        <v>11852</v>
      </c>
      <c r="Y767" s="4" t="s">
        <v>12072</v>
      </c>
      <c r="Z767" s="4" t="s">
        <v>12463</v>
      </c>
      <c r="AA767" s="4" t="s">
        <v>665</v>
      </c>
      <c r="AB767" s="4" t="str">
        <f>VLOOKUP(A767,'REPORTE'!$A$1:$AG$1961,5,0)</f>
        <v>ECUATORIANO(A) INDIGENA</v>
      </c>
      <c r="AC767" s="4" t="str">
        <f>VLOOKUP(A767,'REPORTE'!$A$1:$AG$1961,30,0)</f>
        <v>Secundaria</v>
      </c>
      <c r="AD767" s="4" t="str">
        <f>VLOOKUP(A767,'REPORTE'!$A$1:$AG$1961,31,0)</f>
        <v>CHIMBORAZO</v>
      </c>
      <c r="AE767" s="4" t="str">
        <f>VLOOKUP(A767,'REPORTE'!$A$1:$AG$1961,32,0)</f>
        <v>RIOBAMBA</v>
      </c>
      <c r="AF767" s="4" t="str">
        <f>VLOOKUP(A767,'REPORTE'!$A$1:$AG$1961,33,0)</f>
        <v>CACHA (CAB EN MACHANGARA)</v>
      </c>
      <c r="AG767" s="4" t="str">
        <f>VLOOKUP(AF767,PROVINCIAS!$F$1:$G$1171,2,0)</f>
        <v>RURAL</v>
      </c>
    </row>
    <row r="768" spans="1:33" customFormat="1" hidden="1" x14ac:dyDescent="0.45">
      <c r="A768" s="4">
        <v>1000938</v>
      </c>
      <c r="B768" s="4" t="s">
        <v>10054</v>
      </c>
      <c r="C768" s="7">
        <v>1726050204</v>
      </c>
      <c r="D768" s="8">
        <v>30</v>
      </c>
      <c r="E768" s="4" t="s">
        <v>36</v>
      </c>
      <c r="F768" s="4">
        <v>1002476</v>
      </c>
      <c r="G768" s="4">
        <v>1</v>
      </c>
      <c r="H768" s="4">
        <v>0</v>
      </c>
      <c r="I768" s="4" t="str">
        <f t="shared" si="11"/>
        <v>A1</v>
      </c>
      <c r="J768" s="4" t="s">
        <v>10468</v>
      </c>
      <c r="K768" s="4" t="s">
        <v>10469</v>
      </c>
      <c r="L768" s="9">
        <v>44568</v>
      </c>
      <c r="M768" s="9">
        <v>44750</v>
      </c>
      <c r="N768" s="10" t="s">
        <v>776</v>
      </c>
      <c r="O768" s="4">
        <v>312</v>
      </c>
      <c r="P768" s="4">
        <v>312</v>
      </c>
      <c r="Q768" s="4">
        <v>23</v>
      </c>
      <c r="R768" s="4" t="s">
        <v>10994</v>
      </c>
      <c r="S768" s="4" t="s">
        <v>11040</v>
      </c>
      <c r="T768" s="4" t="str">
        <f>VLOOKUP(A768,'REPORTE'!$A$1:$AG$1961,19,0)</f>
        <v>Elaboración de harinas o masas mezcladas preparadas para la fabricación de pan, pasteles, bizcochos o panqueques.</v>
      </c>
      <c r="U768" s="4" t="str">
        <f>VLOOKUP(A768,'REPORTE'!$A$1:$AG$1961,20,0)</f>
        <v>Elaboración de alimentos</v>
      </c>
      <c r="V768" s="4">
        <v>1001006</v>
      </c>
      <c r="W768" s="4" t="s">
        <v>11365</v>
      </c>
      <c r="X768" s="4" t="s">
        <v>11913</v>
      </c>
      <c r="Y768" s="4" t="s">
        <v>12072</v>
      </c>
      <c r="Z768" s="4" t="s">
        <v>12319</v>
      </c>
      <c r="AA768" s="4" t="s">
        <v>677</v>
      </c>
      <c r="AB768" s="4" t="str">
        <f>VLOOKUP(A768,'REPORTE'!$A$1:$AG$1961,5,0)</f>
        <v>ECUATORIANO(A)</v>
      </c>
      <c r="AC768" s="4" t="str">
        <f>VLOOKUP(A768,'REPORTE'!$A$1:$AG$1961,30,0)</f>
        <v>Ninguna</v>
      </c>
      <c r="AD768" s="4" t="str">
        <f>VLOOKUP(A768,'REPORTE'!$A$1:$AG$1961,31,0)</f>
        <v>PICHINCHA</v>
      </c>
      <c r="AE768" s="4" t="str">
        <f>VLOOKUP(A768,'REPORTE'!$A$1:$AG$1961,32,0)</f>
        <v>QUITO</v>
      </c>
      <c r="AF768" s="4" t="str">
        <f>VLOOKUP(A768,'REPORTE'!$A$1:$AG$1961,33,0)</f>
        <v>COTOCOLLAO</v>
      </c>
      <c r="AG768" s="4" t="str">
        <f>VLOOKUP(AF768,PROVINCIAS!$F$1:$G$1171,2,0)</f>
        <v>URBANA</v>
      </c>
    </row>
    <row r="769" spans="1:33" customFormat="1" hidden="1" x14ac:dyDescent="0.45">
      <c r="A769" s="4">
        <v>1001132</v>
      </c>
      <c r="B769" s="4" t="s">
        <v>10271</v>
      </c>
      <c r="C769" s="7">
        <v>650199607</v>
      </c>
      <c r="D769" s="8">
        <v>27</v>
      </c>
      <c r="E769" s="4" t="s">
        <v>36</v>
      </c>
      <c r="F769" s="4">
        <v>1002472</v>
      </c>
      <c r="G769" s="4">
        <v>18</v>
      </c>
      <c r="H769" s="4">
        <v>0</v>
      </c>
      <c r="I769" s="4" t="str">
        <f t="shared" si="11"/>
        <v>A1</v>
      </c>
      <c r="J769" s="4" t="s">
        <v>10468</v>
      </c>
      <c r="K769" s="4" t="s">
        <v>10469</v>
      </c>
      <c r="L769" s="9">
        <v>44568</v>
      </c>
      <c r="M769" s="9">
        <v>45117</v>
      </c>
      <c r="N769" s="10" t="s">
        <v>776</v>
      </c>
      <c r="O769" s="4">
        <v>2100</v>
      </c>
      <c r="P769" s="4">
        <v>2004.98</v>
      </c>
      <c r="Q769" s="4">
        <v>21.5</v>
      </c>
      <c r="R769" s="4" t="s">
        <v>10994</v>
      </c>
      <c r="S769" s="4" t="s">
        <v>244</v>
      </c>
      <c r="T769" s="4" t="str">
        <f>VLOOKUP(A769,'REPORTE'!$A$1:$AG$1961,19,0)</f>
        <v>Actividades de agentes de energí­a eléctrica que organiza la venta de electricidad ví­a sistemas de distribución de energí­a operados por otros. Gestión de intercambiadores eléctricos.</v>
      </c>
      <c r="U769" s="4" t="str">
        <f>VLOOKUP(A769,'REPORTE'!$A$1:$AG$1961,20,0)</f>
        <v xml:space="preserve">Actividades de agentes inmobiliarios neutrales, corredores de seguros, energía électica </v>
      </c>
      <c r="V769" s="4">
        <v>1001207</v>
      </c>
      <c r="W769" s="4" t="s">
        <v>11554</v>
      </c>
      <c r="X769" s="4" t="s">
        <v>12033</v>
      </c>
      <c r="Y769" s="4" t="s">
        <v>12072</v>
      </c>
      <c r="Z769" s="4" t="s">
        <v>12464</v>
      </c>
      <c r="AA769" s="4" t="s">
        <v>74</v>
      </c>
      <c r="AB769" s="4" t="str">
        <f>VLOOKUP(A769,'REPORTE'!$A$1:$AG$1961,5,0)</f>
        <v>ECUATORIANO(A) INDIGENA</v>
      </c>
      <c r="AC769" s="4" t="str">
        <f>VLOOKUP(A769,'REPORTE'!$A$1:$AG$1961,30,0)</f>
        <v>Universitaria</v>
      </c>
      <c r="AD769" s="4" t="str">
        <f>VLOOKUP(A769,'REPORTE'!$A$1:$AG$1961,31,0)</f>
        <v>CHIMBORAZO</v>
      </c>
      <c r="AE769" s="4" t="str">
        <f>VLOOKUP(A769,'REPORTE'!$A$1:$AG$1961,32,0)</f>
        <v>GUAMOTE</v>
      </c>
      <c r="AF769" s="4" t="str">
        <f>VLOOKUP(A769,'REPORTE'!$A$1:$AG$1961,33,0)</f>
        <v>GUAMOTE</v>
      </c>
      <c r="AG769" s="4" t="str">
        <f>VLOOKUP(AF769,PROVINCIAS!$F$1:$G$1171,2,0)</f>
        <v>URBANA</v>
      </c>
    </row>
    <row r="770" spans="1:33" customFormat="1" hidden="1" x14ac:dyDescent="0.45">
      <c r="A770" s="4">
        <v>1001269</v>
      </c>
      <c r="B770" s="4" t="s">
        <v>10272</v>
      </c>
      <c r="C770" s="7">
        <v>1719364786</v>
      </c>
      <c r="D770" s="8">
        <v>37</v>
      </c>
      <c r="E770" s="4" t="s">
        <v>59</v>
      </c>
      <c r="F770" s="4">
        <v>1002474</v>
      </c>
      <c r="G770" s="4">
        <v>48</v>
      </c>
      <c r="H770" s="4">
        <v>0</v>
      </c>
      <c r="I770" s="4" t="str">
        <f t="shared" si="11"/>
        <v>A1</v>
      </c>
      <c r="J770" s="4" t="s">
        <v>10468</v>
      </c>
      <c r="K770" s="4" t="s">
        <v>10469</v>
      </c>
      <c r="L770" s="9">
        <v>44568</v>
      </c>
      <c r="M770" s="9">
        <v>46023</v>
      </c>
      <c r="N770" s="10" t="s">
        <v>776</v>
      </c>
      <c r="O770" s="4">
        <v>5000</v>
      </c>
      <c r="P770" s="4">
        <v>4915.18</v>
      </c>
      <c r="Q770" s="4">
        <v>17.5</v>
      </c>
      <c r="R770" s="4" t="s">
        <v>10994</v>
      </c>
      <c r="S770" s="4" t="s">
        <v>11498</v>
      </c>
      <c r="T770" s="4" t="str">
        <f>VLOOKUP(A770,'REPORTE'!$A$1:$AG$1961,19,0)</f>
        <v>Venta al por menor de fertilizantes, balanceados y abonos en establecimientos especializados.</v>
      </c>
      <c r="U770" s="4" t="str">
        <f>VLOOKUP(A770,'REPORTE'!$A$1:$AG$1961,20,0)</f>
        <v>Venta al por menor varios</v>
      </c>
      <c r="V770" s="4">
        <v>1001346</v>
      </c>
      <c r="W770" s="4" t="s">
        <v>11727</v>
      </c>
      <c r="X770" s="4" t="s">
        <v>12034</v>
      </c>
      <c r="Y770" s="4" t="s">
        <v>12072</v>
      </c>
      <c r="Z770" s="4" t="s">
        <v>12465</v>
      </c>
      <c r="AA770" s="4" t="s">
        <v>665</v>
      </c>
      <c r="AB770" s="4" t="str">
        <f>VLOOKUP(A770,'REPORTE'!$A$1:$AG$1961,5,0)</f>
        <v>ECUATORIANO(A)</v>
      </c>
      <c r="AC770" s="4" t="str">
        <f>VLOOKUP(A770,'REPORTE'!$A$1:$AG$1961,30,0)</f>
        <v>Secundaria</v>
      </c>
      <c r="AD770" s="4" t="str">
        <f>VLOOKUP(A770,'REPORTE'!$A$1:$AG$1961,31,0)</f>
        <v>PICHINCHA</v>
      </c>
      <c r="AE770" s="4" t="str">
        <f>VLOOKUP(A770,'REPORTE'!$A$1:$AG$1961,32,0)</f>
        <v>QUITO</v>
      </c>
      <c r="AF770" s="4" t="str">
        <f>VLOOKUP(A770,'REPORTE'!$A$1:$AG$1961,33,0)</f>
        <v>COTOCOLLAO</v>
      </c>
      <c r="AG770" s="4" t="str">
        <f>VLOOKUP(AF770,PROVINCIAS!$F$1:$G$1171,2,0)</f>
        <v>URBANA</v>
      </c>
    </row>
    <row r="771" spans="1:33" customFormat="1" hidden="1" x14ac:dyDescent="0.45">
      <c r="A771" s="4">
        <v>1001269</v>
      </c>
      <c r="B771" s="4" t="s">
        <v>10272</v>
      </c>
      <c r="C771" s="7">
        <v>1719364786</v>
      </c>
      <c r="D771" s="8">
        <v>37</v>
      </c>
      <c r="E771" s="4" t="s">
        <v>59</v>
      </c>
      <c r="F771" s="4">
        <v>1002475</v>
      </c>
      <c r="G771" s="4">
        <v>48</v>
      </c>
      <c r="H771" s="4">
        <v>0</v>
      </c>
      <c r="I771" s="4" t="str">
        <f t="shared" ref="I771:I834" si="12">+IF(H771&lt;=5,"A1",IF(H771&lt;=30,"A2",IF(H771&lt;=60,"A3",IF(H771&lt;=75,"B1",IF(H771&lt;=90,"B2",IF(H771&lt;=120,"C1",IF(H771&lt;=150,"C2",IF(H771&lt;=180,"D","E"))))))))</f>
        <v>A1</v>
      </c>
      <c r="J771" s="4" t="s">
        <v>10468</v>
      </c>
      <c r="K771" s="4" t="s">
        <v>10469</v>
      </c>
      <c r="L771" s="9">
        <v>44568</v>
      </c>
      <c r="M771" s="9">
        <v>46023</v>
      </c>
      <c r="N771" s="10" t="s">
        <v>776</v>
      </c>
      <c r="O771" s="4">
        <v>5000</v>
      </c>
      <c r="P771" s="4">
        <v>4915.18</v>
      </c>
      <c r="Q771" s="4">
        <v>17.5</v>
      </c>
      <c r="R771" s="4" t="s">
        <v>10994</v>
      </c>
      <c r="S771" s="4" t="s">
        <v>11498</v>
      </c>
      <c r="T771" s="4" t="str">
        <f>VLOOKUP(A771,'REPORTE'!$A$1:$AG$1961,19,0)</f>
        <v>Venta al por menor de fertilizantes, balanceados y abonos en establecimientos especializados.</v>
      </c>
      <c r="U771" s="4" t="str">
        <f>VLOOKUP(A771,'REPORTE'!$A$1:$AG$1961,20,0)</f>
        <v>Venta al por menor varios</v>
      </c>
      <c r="V771" s="4">
        <v>1001346</v>
      </c>
      <c r="W771" s="4" t="s">
        <v>11727</v>
      </c>
      <c r="X771" s="4" t="s">
        <v>12034</v>
      </c>
      <c r="Y771" s="4" t="s">
        <v>12072</v>
      </c>
      <c r="Z771" s="4" t="s">
        <v>12465</v>
      </c>
      <c r="AA771" s="4" t="s">
        <v>665</v>
      </c>
      <c r="AB771" s="4" t="str">
        <f>VLOOKUP(A771,'REPORTE'!$A$1:$AG$1961,5,0)</f>
        <v>ECUATORIANO(A)</v>
      </c>
      <c r="AC771" s="4" t="str">
        <f>VLOOKUP(A771,'REPORTE'!$A$1:$AG$1961,30,0)</f>
        <v>Secundaria</v>
      </c>
      <c r="AD771" s="4" t="str">
        <f>VLOOKUP(A771,'REPORTE'!$A$1:$AG$1961,31,0)</f>
        <v>PICHINCHA</v>
      </c>
      <c r="AE771" s="4" t="str">
        <f>VLOOKUP(A771,'REPORTE'!$A$1:$AG$1961,32,0)</f>
        <v>QUITO</v>
      </c>
      <c r="AF771" s="4" t="str">
        <f>VLOOKUP(A771,'REPORTE'!$A$1:$AG$1961,33,0)</f>
        <v>COTOCOLLAO</v>
      </c>
      <c r="AG771" s="4" t="str">
        <f>VLOOKUP(AF771,PROVINCIAS!$F$1:$G$1171,2,0)</f>
        <v>URBANA</v>
      </c>
    </row>
    <row r="772" spans="1:33" customFormat="1" hidden="1" x14ac:dyDescent="0.45">
      <c r="A772" s="4">
        <v>1001519</v>
      </c>
      <c r="B772" s="4" t="s">
        <v>10273</v>
      </c>
      <c r="C772" s="7">
        <v>1600279267</v>
      </c>
      <c r="D772" s="8">
        <v>48</v>
      </c>
      <c r="E772" s="4" t="s">
        <v>36</v>
      </c>
      <c r="F772" s="4">
        <v>1002473</v>
      </c>
      <c r="G772" s="4">
        <v>6</v>
      </c>
      <c r="H772" s="4">
        <v>0</v>
      </c>
      <c r="I772" s="4" t="str">
        <f t="shared" si="12"/>
        <v>A1</v>
      </c>
      <c r="J772" s="4" t="s">
        <v>10468</v>
      </c>
      <c r="K772" s="4" t="s">
        <v>10469</v>
      </c>
      <c r="L772" s="9">
        <v>44568</v>
      </c>
      <c r="M772" s="9">
        <v>44752</v>
      </c>
      <c r="N772" s="10" t="s">
        <v>776</v>
      </c>
      <c r="O772" s="4">
        <v>5000</v>
      </c>
      <c r="P772" s="4">
        <v>4215.3</v>
      </c>
      <c r="Q772" s="4">
        <v>21.5</v>
      </c>
      <c r="R772" s="4" t="s">
        <v>10994</v>
      </c>
      <c r="S772" s="4" t="s">
        <v>244</v>
      </c>
      <c r="T772" s="4" t="str">
        <f>VLOOKUP(A772,'REPORTE'!$A$1:$AG$1961,19,0)</f>
        <v>Venta al por mayor de frutas, legumbres y hortalizas.</v>
      </c>
      <c r="U772" s="4" t="str">
        <f>VLOOKUP(A772,'REPORTE'!$A$1:$AG$1961,20,0)</f>
        <v>Venta al por mayor varios</v>
      </c>
      <c r="V772" s="4">
        <v>1001614</v>
      </c>
      <c r="W772" s="4" t="s">
        <v>11728</v>
      </c>
      <c r="X772" s="4" t="s">
        <v>11864</v>
      </c>
      <c r="Y772" s="4" t="s">
        <v>12072</v>
      </c>
      <c r="Z772" s="4" t="s">
        <v>12466</v>
      </c>
      <c r="AA772" s="4" t="s">
        <v>74</v>
      </c>
      <c r="AB772" s="4" t="str">
        <f>VLOOKUP(A772,'REPORTE'!$A$1:$AG$1961,5,0)</f>
        <v>ECUATORIANO(A)</v>
      </c>
      <c r="AC772" s="4" t="str">
        <f>VLOOKUP(A772,'REPORTE'!$A$1:$AG$1961,30,0)</f>
        <v>Secundaria</v>
      </c>
      <c r="AD772" s="4" t="str">
        <f>VLOOKUP(A772,'REPORTE'!$A$1:$AG$1961,31,0)</f>
        <v>TUNGURAHUA</v>
      </c>
      <c r="AE772" s="4" t="str">
        <f>VLOOKUP(A772,'REPORTE'!$A$1:$AG$1961,32,0)</f>
        <v>BAÑOS DE AGUA SANTA</v>
      </c>
      <c r="AF772" s="4" t="str">
        <f>VLOOKUP(A772,'REPORTE'!$A$1:$AG$1961,33,0)</f>
        <v>BAÑOS DE AGUA SANTA</v>
      </c>
      <c r="AG772" s="4" t="str">
        <f>VLOOKUP(AF772,PROVINCIAS!$F$1:$G$1171,2,0)</f>
        <v>URBANA</v>
      </c>
    </row>
    <row r="773" spans="1:33" customFormat="1" hidden="1" x14ac:dyDescent="0.45">
      <c r="A773" s="4">
        <v>1001525</v>
      </c>
      <c r="B773" s="4" t="s">
        <v>10274</v>
      </c>
      <c r="C773" s="7">
        <v>603035528</v>
      </c>
      <c r="D773" s="8">
        <v>46</v>
      </c>
      <c r="E773" s="4" t="s">
        <v>36</v>
      </c>
      <c r="F773" s="4">
        <v>1002478</v>
      </c>
      <c r="G773" s="4">
        <v>12</v>
      </c>
      <c r="H773" s="4">
        <v>0</v>
      </c>
      <c r="I773" s="4" t="str">
        <f t="shared" si="12"/>
        <v>A1</v>
      </c>
      <c r="J773" s="4" t="s">
        <v>10468</v>
      </c>
      <c r="K773" s="4" t="s">
        <v>10469</v>
      </c>
      <c r="L773" s="9">
        <v>44569</v>
      </c>
      <c r="M773" s="9">
        <v>44947</v>
      </c>
      <c r="N773" s="10" t="s">
        <v>776</v>
      </c>
      <c r="O773" s="4">
        <v>1000</v>
      </c>
      <c r="P773" s="4">
        <v>934.08</v>
      </c>
      <c r="Q773" s="4">
        <v>23</v>
      </c>
      <c r="R773" s="4" t="s">
        <v>10994</v>
      </c>
      <c r="S773" s="4" t="s">
        <v>11118</v>
      </c>
      <c r="T773" s="4" t="str">
        <f>VLOOKUP(A773,'REPORTE'!$A$1:$AG$1961,19,0)</f>
        <v>Actividades clí­nico patológicas y otras actividades de diagnóstico relacionadas con los animales.</v>
      </c>
      <c r="U773" s="4" t="str">
        <f>VLOOKUP(A773,'REPORTE'!$A$1:$AG$1961,20,0)</f>
        <v>Actividades clí­nico patológicas y otras actividades de diagnóstico relacionadas con los animales.</v>
      </c>
      <c r="V773" s="4">
        <v>1001624</v>
      </c>
      <c r="W773" s="4" t="s">
        <v>11185</v>
      </c>
      <c r="X773" s="4" t="s">
        <v>12035</v>
      </c>
      <c r="Y773" s="4" t="s">
        <v>12072</v>
      </c>
      <c r="Z773" s="4" t="s">
        <v>12467</v>
      </c>
      <c r="AA773" s="4" t="s">
        <v>4384</v>
      </c>
      <c r="AB773" s="4" t="str">
        <f>VLOOKUP(A773,'REPORTE'!$A$1:$AG$1961,5,0)</f>
        <v>ECUATORIANO(A) INDIGENA</v>
      </c>
      <c r="AC773" s="4" t="str">
        <f>VLOOKUP(A773,'REPORTE'!$A$1:$AG$1961,30,0)</f>
        <v>Universitaria</v>
      </c>
      <c r="AD773" s="4" t="str">
        <f>VLOOKUP(A773,'REPORTE'!$A$1:$AG$1961,31,0)</f>
        <v>CHIMBORAZO</v>
      </c>
      <c r="AE773" s="4" t="str">
        <f>VLOOKUP(A773,'REPORTE'!$A$1:$AG$1961,32,0)</f>
        <v>RIOBAMBA</v>
      </c>
      <c r="AF773" s="4" t="str">
        <f>VLOOKUP(A773,'REPORTE'!$A$1:$AG$1961,33,0)</f>
        <v>VELOZ</v>
      </c>
      <c r="AG773" s="4" t="str">
        <f>VLOOKUP(AF773,PROVINCIAS!$F$1:$G$1171,2,0)</f>
        <v>URBANA</v>
      </c>
    </row>
    <row r="774" spans="1:33" customFormat="1" hidden="1" x14ac:dyDescent="0.45">
      <c r="A774" s="4">
        <v>1001728</v>
      </c>
      <c r="B774" s="4" t="s">
        <v>10275</v>
      </c>
      <c r="C774" s="7">
        <v>604112193</v>
      </c>
      <c r="D774" s="8">
        <v>30</v>
      </c>
      <c r="E774" s="4" t="s">
        <v>36</v>
      </c>
      <c r="F774" s="4">
        <v>1002477</v>
      </c>
      <c r="G774" s="4">
        <v>12</v>
      </c>
      <c r="H774" s="4">
        <v>0</v>
      </c>
      <c r="I774" s="4" t="str">
        <f t="shared" si="12"/>
        <v>A1</v>
      </c>
      <c r="J774" s="4" t="s">
        <v>10468</v>
      </c>
      <c r="K774" s="4" t="s">
        <v>10469</v>
      </c>
      <c r="L774" s="9">
        <v>44569</v>
      </c>
      <c r="M774" s="9">
        <v>44934</v>
      </c>
      <c r="N774" s="10" t="s">
        <v>776</v>
      </c>
      <c r="O774" s="4">
        <v>2500</v>
      </c>
      <c r="P774" s="4">
        <v>2312.81</v>
      </c>
      <c r="Q774" s="4">
        <v>21.5</v>
      </c>
      <c r="R774" s="4" t="s">
        <v>10994</v>
      </c>
      <c r="S774" s="4" t="s">
        <v>244</v>
      </c>
      <c r="T774" s="4" t="str">
        <f>VLOOKUP(A774,'REPORTE'!$A$1:$AG$1961,19,0)</f>
        <v>Venta al por mayor de frutas, legumbres y hortalizas.</v>
      </c>
      <c r="U774" s="4" t="str">
        <f>VLOOKUP(A774,'REPORTE'!$A$1:$AG$1961,20,0)</f>
        <v>Venta al por mayor varios</v>
      </c>
      <c r="V774" s="4">
        <v>1001829</v>
      </c>
      <c r="W774" s="4" t="s">
        <v>11547</v>
      </c>
      <c r="X774" s="4" t="s">
        <v>11859</v>
      </c>
      <c r="Y774" s="4" t="s">
        <v>12072</v>
      </c>
      <c r="Z774" s="4" t="s">
        <v>12468</v>
      </c>
      <c r="AA774" s="4" t="s">
        <v>4384</v>
      </c>
      <c r="AB774" s="4" t="str">
        <f>VLOOKUP(A774,'REPORTE'!$A$1:$AG$1961,5,0)</f>
        <v>ECUATORIANO(A)</v>
      </c>
      <c r="AC774" s="4" t="str">
        <f>VLOOKUP(A774,'REPORTE'!$A$1:$AG$1961,30,0)</f>
        <v>Secundaria</v>
      </c>
      <c r="AD774" s="4" t="str">
        <f>VLOOKUP(A774,'REPORTE'!$A$1:$AG$1961,31,0)</f>
        <v>TUNGURAHUA</v>
      </c>
      <c r="AE774" s="4" t="str">
        <f>VLOOKUP(A774,'REPORTE'!$A$1:$AG$1961,32,0)</f>
        <v>BAÑOS DE AGUA SANTA</v>
      </c>
      <c r="AF774" s="4" t="str">
        <f>VLOOKUP(A774,'REPORTE'!$A$1:$AG$1961,33,0)</f>
        <v>BAÑOS DE AGUA SANTA</v>
      </c>
      <c r="AG774" s="4" t="str">
        <f>VLOOKUP(AF774,PROVINCIAS!$F$1:$G$1171,2,0)</f>
        <v>URBANA</v>
      </c>
    </row>
    <row r="775" spans="1:33" x14ac:dyDescent="0.45">
      <c r="A775" s="77">
        <v>1000036</v>
      </c>
      <c r="B775" s="77" t="s">
        <v>9907</v>
      </c>
      <c r="C775" s="78">
        <v>600036321</v>
      </c>
      <c r="D775" s="79">
        <v>76</v>
      </c>
      <c r="E775" s="77" t="s">
        <v>59</v>
      </c>
      <c r="F775" s="77">
        <v>1002479</v>
      </c>
      <c r="G775" s="77">
        <v>3</v>
      </c>
      <c r="H775" s="77">
        <v>0</v>
      </c>
      <c r="I775" s="77" t="str">
        <f t="shared" si="12"/>
        <v>A1</v>
      </c>
      <c r="J775" s="77" t="s">
        <v>10466</v>
      </c>
      <c r="K775" s="77" t="s">
        <v>10467</v>
      </c>
      <c r="L775" s="80">
        <v>44571</v>
      </c>
      <c r="M775" s="80">
        <v>44656</v>
      </c>
      <c r="N775" s="81" t="s">
        <v>776</v>
      </c>
      <c r="O775" s="77">
        <v>630</v>
      </c>
      <c r="P775" s="77">
        <v>421.66</v>
      </c>
      <c r="Q775" s="77">
        <v>16</v>
      </c>
      <c r="R775" s="77" t="s">
        <v>10994</v>
      </c>
      <c r="S775" s="77" t="s">
        <v>11000</v>
      </c>
      <c r="T775" s="77" t="str">
        <f>VLOOKUP(A775,'REPORTE'!$A$1:$AG$1961,19,0)</f>
        <v>Jubilado</v>
      </c>
      <c r="U775" s="77" t="str">
        <f>VLOOKUP(A775,'REPORTE'!$A$1:$AG$1961,20,0)</f>
        <v>Jubilado</v>
      </c>
      <c r="V775" s="77">
        <v>1000039</v>
      </c>
      <c r="W775" s="77" t="s">
        <v>11366</v>
      </c>
      <c r="X775" s="77" t="s">
        <v>11945</v>
      </c>
      <c r="Y775" s="77" t="s">
        <v>12072</v>
      </c>
      <c r="Z775" s="77" t="s">
        <v>12231</v>
      </c>
      <c r="AA775" s="77" t="s">
        <v>4384</v>
      </c>
      <c r="AB775" s="77" t="str">
        <f>VLOOKUP(A775,'REPORTE'!$A$1:$AG$1961,5,0)</f>
        <v>ECUATORIANO(A)</v>
      </c>
      <c r="AC775" s="77" t="str">
        <f>VLOOKUP(A775,'REPORTE'!$A$1:$AG$1961,30,0)</f>
        <v>Secundaria</v>
      </c>
      <c r="AD775" s="77" t="str">
        <f>VLOOKUP(A775,'REPORTE'!$A$1:$AG$1961,31,0)</f>
        <v>CHIMBORAZO</v>
      </c>
      <c r="AE775" s="77" t="str">
        <f>VLOOKUP(A775,'REPORTE'!$A$1:$AG$1961,32,0)</f>
        <v>RIOBAMBA</v>
      </c>
      <c r="AF775" s="77" t="str">
        <f>VLOOKUP(A775,'REPORTE'!$A$1:$AG$1961,33,0)</f>
        <v>QUIMIAG</v>
      </c>
      <c r="AG775" s="77" t="str">
        <f>VLOOKUP(AF775,PROVINCIAS!$F$1:$G$1171,2,0)</f>
        <v>RURAL</v>
      </c>
    </row>
    <row r="776" spans="1:33" customFormat="1" hidden="1" x14ac:dyDescent="0.45">
      <c r="A776" s="4">
        <v>1000243</v>
      </c>
      <c r="B776" s="4" t="s">
        <v>10276</v>
      </c>
      <c r="C776" s="7">
        <v>604321240</v>
      </c>
      <c r="D776" s="8">
        <v>31</v>
      </c>
      <c r="E776" s="4" t="s">
        <v>36</v>
      </c>
      <c r="F776" s="4">
        <v>1002482</v>
      </c>
      <c r="G776" s="4">
        <v>6</v>
      </c>
      <c r="H776" s="4">
        <v>0</v>
      </c>
      <c r="I776" s="4" t="str">
        <f t="shared" si="12"/>
        <v>A1</v>
      </c>
      <c r="J776" s="4" t="s">
        <v>10468</v>
      </c>
      <c r="K776" s="4" t="s">
        <v>10469</v>
      </c>
      <c r="L776" s="9">
        <v>44571</v>
      </c>
      <c r="M776" s="9">
        <v>44752</v>
      </c>
      <c r="N776" s="10" t="s">
        <v>776</v>
      </c>
      <c r="O776" s="4">
        <v>2100</v>
      </c>
      <c r="P776" s="4">
        <v>1764.77</v>
      </c>
      <c r="Q776" s="4">
        <v>18.989999999999998</v>
      </c>
      <c r="R776" s="4" t="s">
        <v>10994</v>
      </c>
      <c r="S776" s="4" t="s">
        <v>348</v>
      </c>
      <c r="T776" s="4" t="str">
        <f>VLOOKUP(A776,'REPORTE'!$A$1:$AG$1961,19,0)</f>
        <v>Venta al por mayor de frutas, legumbres y hortalizas.</v>
      </c>
      <c r="U776" s="4" t="str">
        <f>VLOOKUP(A776,'REPORTE'!$A$1:$AG$1961,20,0)</f>
        <v>Venta al por mayor varios</v>
      </c>
      <c r="V776" s="4">
        <v>1000304</v>
      </c>
      <c r="W776" s="4" t="s">
        <v>11729</v>
      </c>
      <c r="X776" s="4" t="s">
        <v>12004</v>
      </c>
      <c r="Y776" s="4" t="s">
        <v>12072</v>
      </c>
      <c r="Z776" s="4" t="s">
        <v>12208</v>
      </c>
      <c r="AA776" s="4" t="s">
        <v>665</v>
      </c>
      <c r="AB776" s="4" t="str">
        <f>VLOOKUP(A776,'REPORTE'!$A$1:$AG$1961,5,0)</f>
        <v>ECUATORIANO(A) INDIGENA</v>
      </c>
      <c r="AC776" s="4" t="str">
        <f>VLOOKUP(A776,'REPORTE'!$A$1:$AG$1961,30,0)</f>
        <v>Secundaria</v>
      </c>
      <c r="AD776" s="4" t="str">
        <f>VLOOKUP(A776,'REPORTE'!$A$1:$AG$1961,31,0)</f>
        <v>PICHINCHA</v>
      </c>
      <c r="AE776" s="4" t="str">
        <f>VLOOKUP(A776,'REPORTE'!$A$1:$AG$1961,32,0)</f>
        <v>QUITO</v>
      </c>
      <c r="AF776" s="4" t="str">
        <f>VLOOKUP(A776,'REPORTE'!$A$1:$AG$1961,33,0)</f>
        <v>COTOCOLLAO</v>
      </c>
      <c r="AG776" s="4" t="str">
        <f>VLOOKUP(AF776,PROVINCIAS!$F$1:$G$1171,2,0)</f>
        <v>URBANA</v>
      </c>
    </row>
    <row r="777" spans="1:33" customFormat="1" hidden="1" x14ac:dyDescent="0.45">
      <c r="A777" s="4">
        <v>1001183</v>
      </c>
      <c r="B777" s="4" t="s">
        <v>10277</v>
      </c>
      <c r="C777" s="7">
        <v>603403718</v>
      </c>
      <c r="D777" s="8">
        <v>45</v>
      </c>
      <c r="E777" s="4" t="s">
        <v>36</v>
      </c>
      <c r="F777" s="4">
        <v>1002480</v>
      </c>
      <c r="G777" s="4">
        <v>15</v>
      </c>
      <c r="H777" s="4">
        <v>0</v>
      </c>
      <c r="I777" s="4" t="str">
        <f t="shared" si="12"/>
        <v>A1</v>
      </c>
      <c r="J777" s="4" t="s">
        <v>10468</v>
      </c>
      <c r="K777" s="4" t="s">
        <v>10469</v>
      </c>
      <c r="L777" s="9">
        <v>44571</v>
      </c>
      <c r="M777" s="9">
        <v>45036</v>
      </c>
      <c r="N777" s="10" t="s">
        <v>776</v>
      </c>
      <c r="O777" s="4">
        <v>2500</v>
      </c>
      <c r="P777" s="4">
        <v>2369.5500000000002</v>
      </c>
      <c r="Q777" s="4">
        <v>21.5</v>
      </c>
      <c r="R777" s="4" t="s">
        <v>10994</v>
      </c>
      <c r="S777" s="4" t="s">
        <v>348</v>
      </c>
      <c r="T777" s="4" t="str">
        <f>VLOOKUP(A777,'REPORTE'!$A$1:$AG$1961,19,0)</f>
        <v>Venta al por mayor de frutas, legumbres y hortalizas.</v>
      </c>
      <c r="U777" s="4" t="str">
        <f>VLOOKUP(A777,'REPORTE'!$A$1:$AG$1961,20,0)</f>
        <v>Venta al por mayor varios</v>
      </c>
      <c r="V777" s="4">
        <v>1001261</v>
      </c>
      <c r="W777" s="4" t="s">
        <v>11730</v>
      </c>
      <c r="X777" s="4" t="s">
        <v>11870</v>
      </c>
      <c r="Y777" s="4" t="s">
        <v>12072</v>
      </c>
      <c r="Z777" s="4" t="s">
        <v>12469</v>
      </c>
      <c r="AA777" s="4" t="s">
        <v>677</v>
      </c>
      <c r="AB777" s="4" t="str">
        <f>VLOOKUP(A777,'REPORTE'!$A$1:$AG$1961,5,0)</f>
        <v>ECUATORIANO(A) INDIGENA</v>
      </c>
      <c r="AC777" s="4" t="str">
        <f>VLOOKUP(A777,'REPORTE'!$A$1:$AG$1961,30,0)</f>
        <v>Primaria</v>
      </c>
      <c r="AD777" s="4" t="str">
        <f>VLOOKUP(A777,'REPORTE'!$A$1:$AG$1961,31,0)</f>
        <v>PICHINCHA</v>
      </c>
      <c r="AE777" s="4" t="str">
        <f>VLOOKUP(A777,'REPORTE'!$A$1:$AG$1961,32,0)</f>
        <v>QUITO</v>
      </c>
      <c r="AF777" s="4" t="str">
        <f>VLOOKUP(A777,'REPORTE'!$A$1:$AG$1961,33,0)</f>
        <v>COTOCOLLAO</v>
      </c>
      <c r="AG777" s="4" t="str">
        <f>VLOOKUP(AF777,PROVINCIAS!$F$1:$G$1171,2,0)</f>
        <v>URBANA</v>
      </c>
    </row>
    <row r="778" spans="1:33" customFormat="1" hidden="1" x14ac:dyDescent="0.45">
      <c r="A778" s="4">
        <v>1001756</v>
      </c>
      <c r="B778" s="4" t="s">
        <v>10278</v>
      </c>
      <c r="C778" s="7">
        <v>1724284375</v>
      </c>
      <c r="D778" s="8">
        <v>33</v>
      </c>
      <c r="E778" s="4" t="s">
        <v>36</v>
      </c>
      <c r="F778" s="4">
        <v>1002485</v>
      </c>
      <c r="G778" s="4">
        <v>24</v>
      </c>
      <c r="H778" s="4">
        <v>0</v>
      </c>
      <c r="I778" s="4" t="str">
        <f t="shared" si="12"/>
        <v>A1</v>
      </c>
      <c r="J778" s="4" t="s">
        <v>10468</v>
      </c>
      <c r="K778" s="4" t="s">
        <v>10469</v>
      </c>
      <c r="L778" s="9">
        <v>44571</v>
      </c>
      <c r="M778" s="9">
        <v>45311</v>
      </c>
      <c r="N778" s="10" t="s">
        <v>776</v>
      </c>
      <c r="O778" s="4">
        <v>10000</v>
      </c>
      <c r="P778" s="4">
        <v>9712.0300000000007</v>
      </c>
      <c r="Q778" s="4">
        <v>18.989999999999998</v>
      </c>
      <c r="R778" s="4" t="s">
        <v>10994</v>
      </c>
      <c r="S778" s="4" t="s">
        <v>11025</v>
      </c>
      <c r="T778" s="4" t="str">
        <f>VLOOKUP(A778,'REPORTE'!$A$1:$AG$1961,19,0)</f>
        <v>Servicios de apoyo a la elaboración y conservación de frutas, legumbres y hortalizas a cambio de una retribución o por contrato: pelado industrial de papas, etcétera.</v>
      </c>
      <c r="U778" s="4" t="str">
        <f>VLOOKUP(A778,'REPORTE'!$A$1:$AG$1961,20,0)</f>
        <v>Servicios Varios</v>
      </c>
      <c r="V778" s="4">
        <v>1001863</v>
      </c>
      <c r="W778" s="4" t="s">
        <v>11674</v>
      </c>
      <c r="X778" s="4" t="s">
        <v>11853</v>
      </c>
      <c r="Y778" s="4" t="s">
        <v>12072</v>
      </c>
      <c r="Z778" s="4" t="s">
        <v>12470</v>
      </c>
      <c r="AA778" s="4" t="s">
        <v>1125</v>
      </c>
      <c r="AB778" s="4" t="str">
        <f>VLOOKUP(A778,'REPORTE'!$A$1:$AG$1961,5,0)</f>
        <v>ECUATORIANO(A)</v>
      </c>
      <c r="AC778" s="4" t="str">
        <f>VLOOKUP(A778,'REPORTE'!$A$1:$AG$1961,30,0)</f>
        <v>Secundaria</v>
      </c>
      <c r="AD778" s="4" t="str">
        <f>VLOOKUP(A778,'REPORTE'!$A$1:$AG$1961,31,0)</f>
        <v>CARCHI</v>
      </c>
      <c r="AE778" s="4" t="str">
        <f>VLOOKUP(A778,'REPORTE'!$A$1:$AG$1961,32,0)</f>
        <v>TULCAN</v>
      </c>
      <c r="AF778" s="4" t="str">
        <f>VLOOKUP(A778,'REPORTE'!$A$1:$AG$1961,33,0)</f>
        <v>SANTA MARTHA DE CUBA</v>
      </c>
      <c r="AG778" s="4" t="str">
        <f>VLOOKUP(AF778,PROVINCIAS!$F$1:$G$1171,2,0)</f>
        <v>RURAL</v>
      </c>
    </row>
    <row r="779" spans="1:33" customFormat="1" hidden="1" x14ac:dyDescent="0.45">
      <c r="A779" s="4">
        <v>1001756</v>
      </c>
      <c r="B779" s="4" t="s">
        <v>10278</v>
      </c>
      <c r="C779" s="7">
        <v>1724284375</v>
      </c>
      <c r="D779" s="8">
        <v>33</v>
      </c>
      <c r="E779" s="4" t="s">
        <v>36</v>
      </c>
      <c r="F779" s="4">
        <v>1002486</v>
      </c>
      <c r="G779" s="4">
        <v>24</v>
      </c>
      <c r="H779" s="4">
        <v>0</v>
      </c>
      <c r="I779" s="4" t="str">
        <f t="shared" si="12"/>
        <v>A1</v>
      </c>
      <c r="J779" s="4" t="s">
        <v>10468</v>
      </c>
      <c r="K779" s="4" t="s">
        <v>10469</v>
      </c>
      <c r="L779" s="9">
        <v>44571</v>
      </c>
      <c r="M779" s="9">
        <v>45311</v>
      </c>
      <c r="N779" s="10" t="s">
        <v>776</v>
      </c>
      <c r="O779" s="4">
        <v>10000</v>
      </c>
      <c r="P779" s="4">
        <v>9712.0300000000007</v>
      </c>
      <c r="Q779" s="4">
        <v>18.989999999999998</v>
      </c>
      <c r="R779" s="4" t="s">
        <v>10994</v>
      </c>
      <c r="S779" s="4" t="s">
        <v>11025</v>
      </c>
      <c r="T779" s="4" t="str">
        <f>VLOOKUP(A779,'REPORTE'!$A$1:$AG$1961,19,0)</f>
        <v>Servicios de apoyo a la elaboración y conservación de frutas, legumbres y hortalizas a cambio de una retribución o por contrato: pelado industrial de papas, etcétera.</v>
      </c>
      <c r="U779" s="4" t="str">
        <f>VLOOKUP(A779,'REPORTE'!$A$1:$AG$1961,20,0)</f>
        <v>Servicios Varios</v>
      </c>
      <c r="V779" s="4">
        <v>1001863</v>
      </c>
      <c r="W779" s="4" t="s">
        <v>11674</v>
      </c>
      <c r="X779" s="4" t="s">
        <v>11853</v>
      </c>
      <c r="Y779" s="4" t="s">
        <v>12072</v>
      </c>
      <c r="Z779" s="4" t="s">
        <v>12470</v>
      </c>
      <c r="AA779" s="4" t="s">
        <v>1125</v>
      </c>
      <c r="AB779" s="4" t="str">
        <f>VLOOKUP(A779,'REPORTE'!$A$1:$AG$1961,5,0)</f>
        <v>ECUATORIANO(A)</v>
      </c>
      <c r="AC779" s="4" t="str">
        <f>VLOOKUP(A779,'REPORTE'!$A$1:$AG$1961,30,0)</f>
        <v>Secundaria</v>
      </c>
      <c r="AD779" s="4" t="str">
        <f>VLOOKUP(A779,'REPORTE'!$A$1:$AG$1961,31,0)</f>
        <v>CARCHI</v>
      </c>
      <c r="AE779" s="4" t="str">
        <f>VLOOKUP(A779,'REPORTE'!$A$1:$AG$1961,32,0)</f>
        <v>TULCAN</v>
      </c>
      <c r="AF779" s="4" t="str">
        <f>VLOOKUP(A779,'REPORTE'!$A$1:$AG$1961,33,0)</f>
        <v>SANTA MARTHA DE CUBA</v>
      </c>
      <c r="AG779" s="4" t="str">
        <f>VLOOKUP(AF779,PROVINCIAS!$F$1:$G$1171,2,0)</f>
        <v>RURAL</v>
      </c>
    </row>
    <row r="780" spans="1:33" customFormat="1" hidden="1" x14ac:dyDescent="0.45">
      <c r="A780" s="4">
        <v>1000752</v>
      </c>
      <c r="B780" s="4" t="s">
        <v>10279</v>
      </c>
      <c r="C780" s="7">
        <v>1711426377</v>
      </c>
      <c r="D780" s="8">
        <v>49</v>
      </c>
      <c r="E780" s="4" t="s">
        <v>59</v>
      </c>
      <c r="F780" s="4">
        <v>1002487</v>
      </c>
      <c r="G780" s="4">
        <v>24</v>
      </c>
      <c r="H780" s="4">
        <v>0</v>
      </c>
      <c r="I780" s="4" t="str">
        <f t="shared" si="12"/>
        <v>A1</v>
      </c>
      <c r="J780" s="4" t="s">
        <v>10468</v>
      </c>
      <c r="K780" s="4" t="s">
        <v>10469</v>
      </c>
      <c r="L780" s="9">
        <v>44572</v>
      </c>
      <c r="M780" s="9">
        <v>45302</v>
      </c>
      <c r="N780" s="10" t="s">
        <v>776</v>
      </c>
      <c r="O780" s="4">
        <v>2000</v>
      </c>
      <c r="P780" s="4">
        <v>1934.93</v>
      </c>
      <c r="Q780" s="4">
        <v>23</v>
      </c>
      <c r="R780" s="4" t="s">
        <v>10994</v>
      </c>
      <c r="S780" s="4" t="s">
        <v>11119</v>
      </c>
      <c r="T780" s="4" t="str">
        <f>VLOOKUP(A780,'REPORTE'!$A$1:$AG$1961,19,0)</f>
        <v>Actividades de laboratorios policiales.</v>
      </c>
      <c r="U780" s="4" t="str">
        <f>VLOOKUP(A780,'REPORTE'!$A$1:$AG$1961,20,0)</f>
        <v>Actividades de otorgamiento y fromación</v>
      </c>
      <c r="V780" s="4">
        <v>1000823</v>
      </c>
      <c r="W780" s="4" t="s">
        <v>11194</v>
      </c>
      <c r="X780" s="4" t="s">
        <v>12036</v>
      </c>
      <c r="Y780" s="4" t="s">
        <v>12072</v>
      </c>
      <c r="Z780" s="4" t="s">
        <v>12471</v>
      </c>
      <c r="AA780" s="4" t="s">
        <v>665</v>
      </c>
      <c r="AB780" s="4" t="str">
        <f>VLOOKUP(A780,'REPORTE'!$A$1:$AG$1961,5,0)</f>
        <v>ECUATORIANO(A)</v>
      </c>
      <c r="AC780" s="4" t="str">
        <f>VLOOKUP(A780,'REPORTE'!$A$1:$AG$1961,30,0)</f>
        <v>Secundaria</v>
      </c>
      <c r="AD780" s="4" t="str">
        <f>VLOOKUP(A780,'REPORTE'!$A$1:$AG$1961,31,0)</f>
        <v>PICHINCHA</v>
      </c>
      <c r="AE780" s="4" t="str">
        <f>VLOOKUP(A780,'REPORTE'!$A$1:$AG$1961,32,0)</f>
        <v>QUITO</v>
      </c>
      <c r="AF780" s="4" t="str">
        <f>VLOOKUP(A780,'REPORTE'!$A$1:$AG$1961,33,0)</f>
        <v>POMASQUI</v>
      </c>
      <c r="AG780" s="4" t="str">
        <f>VLOOKUP(AF780,PROVINCIAS!$F$1:$G$1171,2,0)</f>
        <v>RURAL</v>
      </c>
    </row>
    <row r="781" spans="1:33" customFormat="1" hidden="1" x14ac:dyDescent="0.45">
      <c r="A781" s="4">
        <v>1001552</v>
      </c>
      <c r="B781" s="4" t="s">
        <v>10280</v>
      </c>
      <c r="C781" s="7">
        <v>1711830123</v>
      </c>
      <c r="D781" s="8">
        <v>49</v>
      </c>
      <c r="E781" s="4" t="s">
        <v>59</v>
      </c>
      <c r="F781" s="4">
        <v>1002488</v>
      </c>
      <c r="G781" s="4">
        <v>12</v>
      </c>
      <c r="H781" s="4">
        <v>0</v>
      </c>
      <c r="I781" s="4" t="str">
        <f t="shared" si="12"/>
        <v>A1</v>
      </c>
      <c r="J781" s="4" t="s">
        <v>10468</v>
      </c>
      <c r="K781" s="4" t="s">
        <v>10469</v>
      </c>
      <c r="L781" s="9">
        <v>44572</v>
      </c>
      <c r="M781" s="9">
        <v>44946</v>
      </c>
      <c r="N781" s="10" t="s">
        <v>776</v>
      </c>
      <c r="O781" s="4">
        <v>1000</v>
      </c>
      <c r="P781" s="4">
        <v>931.52</v>
      </c>
      <c r="Q781" s="4">
        <v>23</v>
      </c>
      <c r="R781" s="4" t="s">
        <v>10994</v>
      </c>
      <c r="S781" s="4" t="s">
        <v>348</v>
      </c>
      <c r="T781" s="4" t="str">
        <f>VLOOKUP(A781,'REPORTE'!$A$1:$AG$1961,19,0)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781" s="4" t="str">
        <f>VLOOKUP(A781,'REPORTE'!$A$1:$AG$1961,20,0)</f>
        <v>Actividades Turísticas</v>
      </c>
      <c r="V781" s="4">
        <v>1001669</v>
      </c>
      <c r="W781" s="4" t="s">
        <v>11185</v>
      </c>
      <c r="X781" s="4" t="s">
        <v>11865</v>
      </c>
      <c r="Y781" s="4" t="s">
        <v>12072</v>
      </c>
      <c r="Z781" s="4" t="s">
        <v>11382</v>
      </c>
      <c r="AA781" s="4" t="s">
        <v>1125</v>
      </c>
      <c r="AB781" s="4" t="str">
        <f>VLOOKUP(A781,'REPORTE'!$A$1:$AG$1961,5,0)</f>
        <v>ECUATORIANO(A)</v>
      </c>
      <c r="AC781" s="4" t="str">
        <f>VLOOKUP(A781,'REPORTE'!$A$1:$AG$1961,30,0)</f>
        <v>Secundaria</v>
      </c>
      <c r="AD781" s="4" t="str">
        <f>VLOOKUP(A781,'REPORTE'!$A$1:$AG$1961,31,0)</f>
        <v>LOJA</v>
      </c>
      <c r="AE781" s="4" t="str">
        <f>VLOOKUP(A781,'REPORTE'!$A$1:$AG$1961,32,0)</f>
        <v>SOZORANGA</v>
      </c>
      <c r="AF781" s="4" t="str">
        <f>VLOOKUP(A781,'REPORTE'!$A$1:$AG$1961,33,0)</f>
        <v>SOZORANGA</v>
      </c>
      <c r="AG781" s="4" t="str">
        <f>VLOOKUP(AF781,PROVINCIAS!$F$1:$G$1171,2,0)</f>
        <v>URBANA</v>
      </c>
    </row>
    <row r="782" spans="1:33" customFormat="1" hidden="1" x14ac:dyDescent="0.45">
      <c r="A782" s="4">
        <v>1001747</v>
      </c>
      <c r="B782" s="4" t="s">
        <v>10281</v>
      </c>
      <c r="C782" s="7">
        <v>1728404003</v>
      </c>
      <c r="D782" s="8">
        <v>26</v>
      </c>
      <c r="E782" s="4" t="s">
        <v>36</v>
      </c>
      <c r="F782" s="4">
        <v>1002489</v>
      </c>
      <c r="G782" s="4">
        <v>36</v>
      </c>
      <c r="H782" s="4">
        <v>0</v>
      </c>
      <c r="I782" s="4" t="str">
        <f t="shared" si="12"/>
        <v>A1</v>
      </c>
      <c r="J782" s="4" t="s">
        <v>10468</v>
      </c>
      <c r="K782" s="4" t="s">
        <v>10469</v>
      </c>
      <c r="L782" s="9">
        <v>44573</v>
      </c>
      <c r="M782" s="9">
        <v>45674</v>
      </c>
      <c r="N782" s="10" t="s">
        <v>776</v>
      </c>
      <c r="O782" s="4">
        <v>8000</v>
      </c>
      <c r="P782" s="4">
        <v>7868.62</v>
      </c>
      <c r="Q782" s="4">
        <v>21.5</v>
      </c>
      <c r="R782" s="4" t="s">
        <v>10994</v>
      </c>
      <c r="S782" s="4" t="s">
        <v>11499</v>
      </c>
      <c r="T782" s="4" t="str">
        <f>VLOOKUP(A782,'REPORTE'!$A$1:$AG$1961,19,0)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782" s="4" t="str">
        <f>VLOOKUP(A782,'REPORTE'!$A$1:$AG$1961,20,0)</f>
        <v>Venta al por mayor varios</v>
      </c>
      <c r="V782" s="4">
        <v>1001850</v>
      </c>
      <c r="W782" s="4" t="s">
        <v>11641</v>
      </c>
      <c r="X782" s="4" t="s">
        <v>11944</v>
      </c>
      <c r="Y782" s="4" t="s">
        <v>12072</v>
      </c>
      <c r="Z782" s="4" t="s">
        <v>12472</v>
      </c>
      <c r="AA782" s="4" t="s">
        <v>665</v>
      </c>
      <c r="AB782" s="4" t="str">
        <f>VLOOKUP(A782,'REPORTE'!$A$1:$AG$1961,5,0)</f>
        <v>ECUATORIANO(A)</v>
      </c>
      <c r="AC782" s="4" t="str">
        <f>VLOOKUP(A782,'REPORTE'!$A$1:$AG$1961,30,0)</f>
        <v>Primaria</v>
      </c>
      <c r="AD782" s="4" t="str">
        <f>VLOOKUP(A782,'REPORTE'!$A$1:$AG$1961,31,0)</f>
        <v>COTOPAXI</v>
      </c>
      <c r="AE782" s="4" t="str">
        <f>VLOOKUP(A782,'REPORTE'!$A$1:$AG$1961,32,0)</f>
        <v>SAQUISILI</v>
      </c>
      <c r="AF782" s="4" t="str">
        <f>VLOOKUP(A782,'REPORTE'!$A$1:$AG$1961,33,0)</f>
        <v>SAQUISILI</v>
      </c>
      <c r="AG782" s="4" t="str">
        <f>VLOOKUP(AF782,PROVINCIAS!$F$1:$G$1171,2,0)</f>
        <v>URBANA</v>
      </c>
    </row>
    <row r="783" spans="1:33" customFormat="1" hidden="1" x14ac:dyDescent="0.45">
      <c r="A783" s="4">
        <v>1001762</v>
      </c>
      <c r="B783" s="4" t="s">
        <v>10282</v>
      </c>
      <c r="C783" s="7">
        <v>1721252268</v>
      </c>
      <c r="D783" s="8">
        <v>32</v>
      </c>
      <c r="E783" s="4" t="s">
        <v>36</v>
      </c>
      <c r="F783" s="4">
        <v>1002490</v>
      </c>
      <c r="G783" s="4">
        <v>8</v>
      </c>
      <c r="H783" s="4">
        <v>0</v>
      </c>
      <c r="I783" s="4" t="str">
        <f t="shared" si="12"/>
        <v>A1</v>
      </c>
      <c r="J783" s="4" t="s">
        <v>10468</v>
      </c>
      <c r="K783" s="4" t="s">
        <v>10469</v>
      </c>
      <c r="L783" s="9">
        <v>44573</v>
      </c>
      <c r="M783" s="9">
        <v>44821</v>
      </c>
      <c r="N783" s="10" t="s">
        <v>776</v>
      </c>
      <c r="O783" s="4">
        <v>600</v>
      </c>
      <c r="P783" s="4">
        <v>532.07000000000005</v>
      </c>
      <c r="Q783" s="4">
        <v>23</v>
      </c>
      <c r="R783" s="4" t="s">
        <v>10994</v>
      </c>
      <c r="S783" s="4" t="s">
        <v>11039</v>
      </c>
      <c r="T783" s="4" t="str">
        <f>VLOOKUP(A783,'REPORTE'!$A$1:$AG$1961,19,0)</f>
        <v>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v>
      </c>
      <c r="U783" s="4" t="str">
        <f>VLOOKUP(A783,'REPORTE'!$A$1:$AG$1961,20,0)</f>
        <v>Suministros de trabajadores y recursos humanos</v>
      </c>
      <c r="V783" s="4">
        <v>1001868</v>
      </c>
      <c r="W783" s="4" t="s">
        <v>11367</v>
      </c>
      <c r="X783" s="4" t="s">
        <v>11944</v>
      </c>
      <c r="Y783" s="4" t="s">
        <v>12072</v>
      </c>
      <c r="Z783" s="4" t="s">
        <v>12473</v>
      </c>
      <c r="AA783" s="4" t="s">
        <v>1125</v>
      </c>
      <c r="AB783" s="4" t="str">
        <f>VLOOKUP(A783,'REPORTE'!$A$1:$AG$1961,5,0)</f>
        <v>ECUATORIANO(A)</v>
      </c>
      <c r="AC783" s="4" t="str">
        <f>VLOOKUP(A783,'REPORTE'!$A$1:$AG$1961,30,0)</f>
        <v>Secundaria</v>
      </c>
      <c r="AD783" s="4" t="str">
        <f>VLOOKUP(A783,'REPORTE'!$A$1:$AG$1961,31,0)</f>
        <v>PICHINCHA</v>
      </c>
      <c r="AE783" s="4" t="str">
        <f>VLOOKUP(A783,'REPORTE'!$A$1:$AG$1961,32,0)</f>
        <v>QUITO</v>
      </c>
      <c r="AF783" s="4" t="str">
        <f>VLOOKUP(A783,'REPORTE'!$A$1:$AG$1961,33,0)</f>
        <v>COTOCOLLAO</v>
      </c>
      <c r="AG783" s="4" t="str">
        <f>VLOOKUP(AF783,PROVINCIAS!$F$1:$G$1171,2,0)</f>
        <v>URBANA</v>
      </c>
    </row>
    <row r="784" spans="1:33" customFormat="1" hidden="1" x14ac:dyDescent="0.45">
      <c r="A784" s="4">
        <v>1000317</v>
      </c>
      <c r="B784" s="4" t="s">
        <v>10283</v>
      </c>
      <c r="C784" s="7">
        <v>1721075552</v>
      </c>
      <c r="D784" s="8">
        <v>43</v>
      </c>
      <c r="E784" s="4" t="s">
        <v>59</v>
      </c>
      <c r="F784" s="4">
        <v>1002500</v>
      </c>
      <c r="G784" s="4">
        <v>36</v>
      </c>
      <c r="H784" s="4">
        <v>0</v>
      </c>
      <c r="I784" s="4" t="str">
        <f t="shared" si="12"/>
        <v>A1</v>
      </c>
      <c r="J784" s="4" t="s">
        <v>10468</v>
      </c>
      <c r="K784" s="4" t="s">
        <v>10469</v>
      </c>
      <c r="L784" s="9">
        <v>44574</v>
      </c>
      <c r="M784" s="9">
        <v>45677</v>
      </c>
      <c r="N784" s="10" t="s">
        <v>776</v>
      </c>
      <c r="O784" s="4">
        <v>15000</v>
      </c>
      <c r="P784" s="4">
        <v>14750.82</v>
      </c>
      <c r="Q784" s="4">
        <v>18.989999999999998</v>
      </c>
      <c r="R784" s="4" t="s">
        <v>10994</v>
      </c>
      <c r="S784" s="4" t="s">
        <v>11037</v>
      </c>
      <c r="T784" s="4" t="str">
        <f>VLOOKUP(A784,'REPORTE'!$A$1:$AG$1961,19,0)</f>
        <v>Venta al por mayor de frutas, legumbres y hortalizas.</v>
      </c>
      <c r="U784" s="4" t="str">
        <f>VLOOKUP(A784,'REPORTE'!$A$1:$AG$1961,20,0)</f>
        <v>Venta al por mayor varios</v>
      </c>
      <c r="V784" s="4">
        <v>1000377</v>
      </c>
      <c r="W784" s="4" t="s">
        <v>11695</v>
      </c>
      <c r="X784" s="4" t="s">
        <v>12037</v>
      </c>
      <c r="Y784" s="4" t="s">
        <v>12072</v>
      </c>
      <c r="Z784" s="4" t="s">
        <v>12474</v>
      </c>
      <c r="AA784" s="4" t="s">
        <v>1125</v>
      </c>
      <c r="AB784" s="4" t="str">
        <f>VLOOKUP(A784,'REPORTE'!$A$1:$AG$1961,5,0)</f>
        <v>ECUATORIANO(A) INDIGENA</v>
      </c>
      <c r="AC784" s="4" t="str">
        <f>VLOOKUP(A784,'REPORTE'!$A$1:$AG$1961,30,0)</f>
        <v>Primaria</v>
      </c>
      <c r="AD784" s="4" t="str">
        <f>VLOOKUP(A784,'REPORTE'!$A$1:$AG$1961,31,0)</f>
        <v>PICHINCHA</v>
      </c>
      <c r="AE784" s="4" t="str">
        <f>VLOOKUP(A784,'REPORTE'!$A$1:$AG$1961,32,0)</f>
        <v>QUITO</v>
      </c>
      <c r="AF784" s="4" t="str">
        <f>VLOOKUP(A784,'REPORTE'!$A$1:$AG$1961,33,0)</f>
        <v>COTOCOLLAO</v>
      </c>
      <c r="AG784" s="4" t="str">
        <f>VLOOKUP(AF784,PROVINCIAS!$F$1:$G$1171,2,0)</f>
        <v>URBANA</v>
      </c>
    </row>
    <row r="785" spans="1:33" customFormat="1" hidden="1" x14ac:dyDescent="0.45">
      <c r="A785" s="4">
        <v>1000318</v>
      </c>
      <c r="B785" s="4" t="s">
        <v>10284</v>
      </c>
      <c r="C785" s="7">
        <v>1751590892</v>
      </c>
      <c r="D785" s="8">
        <v>33</v>
      </c>
      <c r="E785" s="4" t="s">
        <v>59</v>
      </c>
      <c r="F785" s="4">
        <v>1002493</v>
      </c>
      <c r="G785" s="4">
        <v>18</v>
      </c>
      <c r="H785" s="4">
        <v>0</v>
      </c>
      <c r="I785" s="4" t="str">
        <f t="shared" si="12"/>
        <v>A1</v>
      </c>
      <c r="J785" s="4" t="s">
        <v>10468</v>
      </c>
      <c r="K785" s="4" t="s">
        <v>10469</v>
      </c>
      <c r="L785" s="9">
        <v>44574</v>
      </c>
      <c r="M785" s="9">
        <v>45117</v>
      </c>
      <c r="N785" s="10" t="s">
        <v>776</v>
      </c>
      <c r="O785" s="4">
        <v>2300</v>
      </c>
      <c r="P785" s="4">
        <v>2187.7399999999998</v>
      </c>
      <c r="Q785" s="4">
        <v>21.5</v>
      </c>
      <c r="R785" s="4" t="s">
        <v>10994</v>
      </c>
      <c r="S785" s="4" t="s">
        <v>3191</v>
      </c>
      <c r="T785" s="4" t="str">
        <f>VLOOKUP(A785,'REPORTE'!$A$1:$AG$1961,19,0)</f>
        <v>Empleado Privado</v>
      </c>
      <c r="U785" s="4" t="str">
        <f>VLOOKUP(A785,'REPORTE'!$A$1:$AG$1961,20,0)</f>
        <v>Empleado Privado</v>
      </c>
      <c r="V785" s="4">
        <v>1000378</v>
      </c>
      <c r="W785" s="4" t="s">
        <v>11731</v>
      </c>
      <c r="X785" s="4" t="s">
        <v>11838</v>
      </c>
      <c r="Y785" s="4" t="s">
        <v>12072</v>
      </c>
      <c r="Z785" s="4" t="s">
        <v>12475</v>
      </c>
      <c r="AA785" s="4" t="s">
        <v>1125</v>
      </c>
      <c r="AB785" s="4" t="str">
        <f>VLOOKUP(A785,'REPORTE'!$A$1:$AG$1961,5,0)</f>
        <v>ECUATORIANO(A) INDIGENA</v>
      </c>
      <c r="AC785" s="4" t="str">
        <f>VLOOKUP(A785,'REPORTE'!$A$1:$AG$1961,30,0)</f>
        <v>Secundaria</v>
      </c>
      <c r="AD785" s="4" t="str">
        <f>VLOOKUP(A785,'REPORTE'!$A$1:$AG$1961,31,0)</f>
        <v>PICHINCHA</v>
      </c>
      <c r="AE785" s="4" t="str">
        <f>VLOOKUP(A785,'REPORTE'!$A$1:$AG$1961,32,0)</f>
        <v>QUITO</v>
      </c>
      <c r="AF785" s="4" t="str">
        <f>VLOOKUP(A785,'REPORTE'!$A$1:$AG$1961,33,0)</f>
        <v>COTOCOLLAO</v>
      </c>
      <c r="AG785" s="4" t="str">
        <f>VLOOKUP(AF785,PROVINCIAS!$F$1:$G$1171,2,0)</f>
        <v>URBANA</v>
      </c>
    </row>
    <row r="786" spans="1:33" customFormat="1" hidden="1" x14ac:dyDescent="0.45">
      <c r="A786" s="4">
        <v>1000511</v>
      </c>
      <c r="B786" s="4" t="s">
        <v>10285</v>
      </c>
      <c r="C786" s="7">
        <v>1723259824</v>
      </c>
      <c r="D786" s="8">
        <v>37</v>
      </c>
      <c r="E786" s="4" t="s">
        <v>59</v>
      </c>
      <c r="F786" s="4">
        <v>1002497</v>
      </c>
      <c r="G786" s="4">
        <v>12</v>
      </c>
      <c r="H786" s="4">
        <v>9</v>
      </c>
      <c r="I786" s="4" t="str">
        <f t="shared" si="12"/>
        <v>A2</v>
      </c>
      <c r="J786" s="4" t="s">
        <v>10468</v>
      </c>
      <c r="K786" s="4" t="s">
        <v>10469</v>
      </c>
      <c r="L786" s="9">
        <v>44574</v>
      </c>
      <c r="M786" s="9">
        <v>44946</v>
      </c>
      <c r="N786" s="9">
        <v>44612</v>
      </c>
      <c r="O786" s="4">
        <v>3915</v>
      </c>
      <c r="P786" s="4">
        <v>3915</v>
      </c>
      <c r="Q786" s="4">
        <v>21.5</v>
      </c>
      <c r="R786" s="4" t="s">
        <v>10995</v>
      </c>
      <c r="S786" s="4" t="s">
        <v>294</v>
      </c>
      <c r="T786" s="4" t="str">
        <f>VLOOKUP(A786,'REPORTE'!$A$1:$AG$1961,19,0)</f>
        <v>Venta al por menor de carne y productos cárnicos (incluidos los de aves de corral) en establecimientos especializados.</v>
      </c>
      <c r="U786" s="4" t="str">
        <f>VLOOKUP(A786,'REPORTE'!$A$1:$AG$1961,20,0)</f>
        <v>Venta al por menor varios</v>
      </c>
      <c r="V786" s="4">
        <v>1000580</v>
      </c>
      <c r="W786" s="4" t="s">
        <v>11732</v>
      </c>
      <c r="X786" s="4" t="s">
        <v>11853</v>
      </c>
      <c r="Y786" s="4" t="s">
        <v>12072</v>
      </c>
      <c r="Z786" s="4" t="s">
        <v>12076</v>
      </c>
      <c r="AA786" s="4" t="s">
        <v>1125</v>
      </c>
      <c r="AB786" s="4" t="str">
        <f>VLOOKUP(A786,'REPORTE'!$A$1:$AG$1961,5,0)</f>
        <v>ECUATORIANO(A)</v>
      </c>
      <c r="AC786" s="4" t="str">
        <f>VLOOKUP(A786,'REPORTE'!$A$1:$AG$1961,30,0)</f>
        <v>Primaria</v>
      </c>
      <c r="AD786" s="4" t="str">
        <f>VLOOKUP(A786,'REPORTE'!$A$1:$AG$1961,31,0)</f>
        <v>PICHINCHA</v>
      </c>
      <c r="AE786" s="4" t="str">
        <f>VLOOKUP(A786,'REPORTE'!$A$1:$AG$1961,32,0)</f>
        <v>QUITO</v>
      </c>
      <c r="AF786" s="4" t="str">
        <f>VLOOKUP(A786,'REPORTE'!$A$1:$AG$1961,33,0)</f>
        <v>COTOCOLLAO</v>
      </c>
      <c r="AG786" s="4" t="str">
        <f>VLOOKUP(AF786,PROVINCIAS!$F$1:$G$1171,2,0)</f>
        <v>URBANA</v>
      </c>
    </row>
    <row r="787" spans="1:33" customFormat="1" hidden="1" x14ac:dyDescent="0.45">
      <c r="A787" s="4">
        <v>1000940</v>
      </c>
      <c r="B787" s="4" t="s">
        <v>9784</v>
      </c>
      <c r="C787" s="7">
        <v>502574072</v>
      </c>
      <c r="D787" s="8">
        <v>41</v>
      </c>
      <c r="E787" s="4" t="s">
        <v>36</v>
      </c>
      <c r="F787" s="4">
        <v>1002494</v>
      </c>
      <c r="G787" s="4">
        <v>48</v>
      </c>
      <c r="H787" s="4">
        <v>0</v>
      </c>
      <c r="I787" s="4" t="str">
        <f t="shared" si="12"/>
        <v>A1</v>
      </c>
      <c r="J787" s="4" t="s">
        <v>10468</v>
      </c>
      <c r="K787" s="4" t="s">
        <v>10469</v>
      </c>
      <c r="L787" s="9">
        <v>44574</v>
      </c>
      <c r="M787" s="9">
        <v>46037</v>
      </c>
      <c r="N787" s="10" t="s">
        <v>776</v>
      </c>
      <c r="O787" s="4">
        <v>10000</v>
      </c>
      <c r="P787" s="4">
        <v>9884.66</v>
      </c>
      <c r="Q787" s="4">
        <v>21.5</v>
      </c>
      <c r="R787" s="4" t="s">
        <v>10994</v>
      </c>
      <c r="S787" s="4" t="s">
        <v>11122</v>
      </c>
      <c r="T787" s="4" t="str">
        <f>VLOOKUP(A787,'REPORTE'!$A$1:$AG$1961,19,0)</f>
        <v>Actividades de alquiler con fines operativos de automóviles de pasajeros, camiones, camionetas, remolques y vehí­culos de recreo. (sin conductor).</v>
      </c>
      <c r="U787" s="4" t="str">
        <f>VLOOKUP(A787,'REPORTE'!$A$1:$AG$1961,20,0)</f>
        <v>Actividades de alquiler con fines operativos de automóviles</v>
      </c>
      <c r="V787" s="4">
        <v>1001008</v>
      </c>
      <c r="W787" s="4" t="s">
        <v>11733</v>
      </c>
      <c r="X787" s="4" t="s">
        <v>11920</v>
      </c>
      <c r="Y787" s="4" t="s">
        <v>12072</v>
      </c>
      <c r="Z787" s="4" t="s">
        <v>12162</v>
      </c>
      <c r="AA787" s="4" t="s">
        <v>1125</v>
      </c>
      <c r="AB787" s="4" t="str">
        <f>VLOOKUP(A787,'REPORTE'!$A$1:$AG$1961,5,0)</f>
        <v>ECUATORIANO(A) INDIGENA</v>
      </c>
      <c r="AC787" s="4" t="str">
        <f>VLOOKUP(A787,'REPORTE'!$A$1:$AG$1961,30,0)</f>
        <v>Primaria</v>
      </c>
      <c r="AD787" s="4" t="str">
        <f>VLOOKUP(A787,'REPORTE'!$A$1:$AG$1961,31,0)</f>
        <v>COTOPAXI</v>
      </c>
      <c r="AE787" s="4" t="str">
        <f>VLOOKUP(A787,'REPORTE'!$A$1:$AG$1961,32,0)</f>
        <v>PUJILI</v>
      </c>
      <c r="AF787" s="4" t="str">
        <f>VLOOKUP(A787,'REPORTE'!$A$1:$AG$1961,33,0)</f>
        <v>GUANGAJE</v>
      </c>
      <c r="AG787" s="4" t="str">
        <f>VLOOKUP(AF787,PROVINCIAS!$F$1:$G$1171,2,0)</f>
        <v>RURAL</v>
      </c>
    </row>
    <row r="788" spans="1:33" customFormat="1" hidden="1" x14ac:dyDescent="0.45">
      <c r="A788" s="4">
        <v>1001089</v>
      </c>
      <c r="B788" s="4" t="s">
        <v>10286</v>
      </c>
      <c r="C788" s="7">
        <v>602725905</v>
      </c>
      <c r="D788" s="8">
        <v>47</v>
      </c>
      <c r="E788" s="4" t="s">
        <v>36</v>
      </c>
      <c r="F788" s="4">
        <v>1002495</v>
      </c>
      <c r="G788" s="4">
        <v>18</v>
      </c>
      <c r="H788" s="4">
        <v>0</v>
      </c>
      <c r="I788" s="4" t="str">
        <f t="shared" si="12"/>
        <v>A1</v>
      </c>
      <c r="J788" s="4" t="s">
        <v>10468</v>
      </c>
      <c r="K788" s="4" t="s">
        <v>10469</v>
      </c>
      <c r="L788" s="9">
        <v>44574</v>
      </c>
      <c r="M788" s="9">
        <v>45122</v>
      </c>
      <c r="N788" s="10" t="s">
        <v>776</v>
      </c>
      <c r="O788" s="4">
        <v>5000</v>
      </c>
      <c r="P788" s="4">
        <v>4771.24</v>
      </c>
      <c r="Q788" s="4">
        <v>21.5</v>
      </c>
      <c r="R788" s="4" t="s">
        <v>10994</v>
      </c>
      <c r="S788" s="4" t="s">
        <v>279</v>
      </c>
      <c r="T788" s="4" t="str">
        <f>VLOOKUP(A788,'REPORTE'!$A$1:$AG$1961,19,0)</f>
        <v>Venta al por menor de frutas, legumbres y hortalizas frescas o en conserva en establecimientos especializados.</v>
      </c>
      <c r="U788" s="4" t="str">
        <f>VLOOKUP(A788,'REPORTE'!$A$1:$AG$1961,20,0)</f>
        <v>Venta al por menor varios</v>
      </c>
      <c r="V788" s="4">
        <v>1001160</v>
      </c>
      <c r="W788" s="4" t="s">
        <v>11538</v>
      </c>
      <c r="X788" s="4" t="s">
        <v>11836</v>
      </c>
      <c r="Y788" s="4" t="s">
        <v>12072</v>
      </c>
      <c r="Z788" s="4" t="s">
        <v>12476</v>
      </c>
      <c r="AA788" s="4" t="s">
        <v>665</v>
      </c>
      <c r="AB788" s="4" t="str">
        <f>VLOOKUP(A788,'REPORTE'!$A$1:$AG$1961,5,0)</f>
        <v>ECUATORIANO(A) INDIGENA</v>
      </c>
      <c r="AC788" s="4" t="str">
        <f>VLOOKUP(A788,'REPORTE'!$A$1:$AG$1961,30,0)</f>
        <v>Primaria</v>
      </c>
      <c r="AD788" s="4" t="str">
        <f>VLOOKUP(A788,'REPORTE'!$A$1:$AG$1961,31,0)</f>
        <v>CHIMBORAZO</v>
      </c>
      <c r="AE788" s="4" t="str">
        <f>VLOOKUP(A788,'REPORTE'!$A$1:$AG$1961,32,0)</f>
        <v>RIOBAMBA</v>
      </c>
      <c r="AF788" s="4" t="str">
        <f>VLOOKUP(A788,'REPORTE'!$A$1:$AG$1961,33,0)</f>
        <v>YARUQUIES</v>
      </c>
      <c r="AG788" s="4" t="str">
        <f>VLOOKUP(AF788,PROVINCIAS!$F$1:$G$1171,2,0)</f>
        <v>URBANA</v>
      </c>
    </row>
    <row r="789" spans="1:33" customFormat="1" hidden="1" x14ac:dyDescent="0.45">
      <c r="A789" s="4">
        <v>1001147</v>
      </c>
      <c r="B789" s="4" t="s">
        <v>10287</v>
      </c>
      <c r="C789" s="7">
        <v>1710417476</v>
      </c>
      <c r="D789" s="8">
        <v>52</v>
      </c>
      <c r="E789" s="4" t="s">
        <v>36</v>
      </c>
      <c r="F789" s="4">
        <v>1002491</v>
      </c>
      <c r="G789" s="4">
        <v>30</v>
      </c>
      <c r="H789" s="4">
        <v>7</v>
      </c>
      <c r="I789" s="4" t="str">
        <f t="shared" si="12"/>
        <v>A2</v>
      </c>
      <c r="J789" s="4" t="s">
        <v>10468</v>
      </c>
      <c r="K789" s="4" t="s">
        <v>10469</v>
      </c>
      <c r="L789" s="9">
        <v>44574</v>
      </c>
      <c r="M789" s="9">
        <v>45495</v>
      </c>
      <c r="N789" s="9">
        <v>44614</v>
      </c>
      <c r="O789" s="4">
        <v>4710</v>
      </c>
      <c r="P789" s="4">
        <v>4710</v>
      </c>
      <c r="Q789" s="4">
        <v>21.5</v>
      </c>
      <c r="R789" s="4" t="s">
        <v>10995</v>
      </c>
      <c r="S789" s="4" t="s">
        <v>11021</v>
      </c>
      <c r="T789" s="4" t="str">
        <f>VLOOKUP(A789,'REPORTE'!$A$1:$AG$1961,19,0)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789" s="4" t="str">
        <f>VLOOKUP(A789,'REPORTE'!$A$1:$AG$1961,20,0)</f>
        <v>Transporte terrestre de pasajeros</v>
      </c>
      <c r="V789" s="4">
        <v>1001226</v>
      </c>
      <c r="W789" s="4" t="s">
        <v>11734</v>
      </c>
      <c r="X789" s="4" t="s">
        <v>11836</v>
      </c>
      <c r="Y789" s="4" t="s">
        <v>12072</v>
      </c>
      <c r="Z789" s="4" t="s">
        <v>12078</v>
      </c>
      <c r="AA789" s="4" t="s">
        <v>1125</v>
      </c>
      <c r="AB789" s="4" t="str">
        <f>VLOOKUP(A789,'REPORTE'!$A$1:$AG$1961,5,0)</f>
        <v>ECUATORIANO(A) INDIGENA</v>
      </c>
      <c r="AC789" s="4" t="str">
        <f>VLOOKUP(A789,'REPORTE'!$A$1:$AG$1961,30,0)</f>
        <v>Primaria</v>
      </c>
      <c r="AD789" s="4" t="str">
        <f>VLOOKUP(A789,'REPORTE'!$A$1:$AG$1961,31,0)</f>
        <v>CHIMBORAZO</v>
      </c>
      <c r="AE789" s="4" t="str">
        <f>VLOOKUP(A789,'REPORTE'!$A$1:$AG$1961,32,0)</f>
        <v>RIOBAMBA</v>
      </c>
      <c r="AF789" s="4" t="str">
        <f>VLOOKUP(A789,'REPORTE'!$A$1:$AG$1961,33,0)</f>
        <v>QUIMIAG</v>
      </c>
      <c r="AG789" s="4" t="str">
        <f>VLOOKUP(AF789,PROVINCIAS!$F$1:$G$1171,2,0)</f>
        <v>RURAL</v>
      </c>
    </row>
    <row r="790" spans="1:33" customFormat="1" hidden="1" x14ac:dyDescent="0.45">
      <c r="A790" s="4">
        <v>1001214</v>
      </c>
      <c r="B790" s="4" t="s">
        <v>10288</v>
      </c>
      <c r="C790" s="7">
        <v>602348252</v>
      </c>
      <c r="D790" s="8">
        <v>53</v>
      </c>
      <c r="E790" s="4" t="s">
        <v>36</v>
      </c>
      <c r="F790" s="4">
        <v>1002499</v>
      </c>
      <c r="G790" s="4">
        <v>12</v>
      </c>
      <c r="H790" s="4">
        <v>0</v>
      </c>
      <c r="I790" s="4" t="str">
        <f t="shared" si="12"/>
        <v>A1</v>
      </c>
      <c r="J790" s="4" t="s">
        <v>10468</v>
      </c>
      <c r="K790" s="4" t="s">
        <v>10469</v>
      </c>
      <c r="L790" s="9">
        <v>44574</v>
      </c>
      <c r="M790" s="9">
        <v>44941</v>
      </c>
      <c r="N790" s="10" t="s">
        <v>776</v>
      </c>
      <c r="O790" s="4">
        <v>1000</v>
      </c>
      <c r="P790" s="4">
        <v>927.04</v>
      </c>
      <c r="Q790" s="4">
        <v>23</v>
      </c>
      <c r="R790" s="4" t="s">
        <v>10994</v>
      </c>
      <c r="S790" s="4" t="s">
        <v>348</v>
      </c>
      <c r="T790" s="4" t="str">
        <f>VLOOKUP(A790,'REPORTE'!$A$1:$AG$1961,19,0)</f>
        <v>Venta al por mayor de frutas, legumbres y hortalizas.</v>
      </c>
      <c r="U790" s="4" t="str">
        <f>VLOOKUP(A790,'REPORTE'!$A$1:$AG$1961,20,0)</f>
        <v>Venta al por mayor varios</v>
      </c>
      <c r="V790" s="4">
        <v>1001291</v>
      </c>
      <c r="W790" s="4" t="s">
        <v>11185</v>
      </c>
      <c r="X790" s="4" t="s">
        <v>12038</v>
      </c>
      <c r="Y790" s="4" t="s">
        <v>12072</v>
      </c>
      <c r="Z790" s="4" t="s">
        <v>12477</v>
      </c>
      <c r="AA790" s="4" t="s">
        <v>1125</v>
      </c>
      <c r="AB790" s="4" t="str">
        <f>VLOOKUP(A790,'REPORTE'!$A$1:$AG$1961,5,0)</f>
        <v>ECUATORIANO(A) INDIGENA</v>
      </c>
      <c r="AC790" s="4" t="str">
        <f>VLOOKUP(A790,'REPORTE'!$A$1:$AG$1961,30,0)</f>
        <v>Primaria</v>
      </c>
      <c r="AD790" s="4" t="str">
        <f>VLOOKUP(A790,'REPORTE'!$A$1:$AG$1961,31,0)</f>
        <v>CHIMBORAZO</v>
      </c>
      <c r="AE790" s="4" t="str">
        <f>VLOOKUP(A790,'REPORTE'!$A$1:$AG$1961,32,0)</f>
        <v>COLTA</v>
      </c>
      <c r="AF790" s="4" t="str">
        <f>VLOOKUP(A790,'REPORTE'!$A$1:$AG$1961,33,0)</f>
        <v>SICALPA</v>
      </c>
      <c r="AG790" s="4" t="str">
        <f>VLOOKUP(AF790,PROVINCIAS!$F$1:$G$1171,2,0)</f>
        <v>URBANA</v>
      </c>
    </row>
    <row r="791" spans="1:33" customFormat="1" hidden="1" x14ac:dyDescent="0.45">
      <c r="A791" s="4">
        <v>1001385</v>
      </c>
      <c r="B791" s="4" t="s">
        <v>10289</v>
      </c>
      <c r="C791" s="7">
        <v>1729196244</v>
      </c>
      <c r="D791" s="8">
        <v>19</v>
      </c>
      <c r="E791" s="4" t="s">
        <v>36</v>
      </c>
      <c r="F791" s="4">
        <v>1002492</v>
      </c>
      <c r="G791" s="4">
        <v>6</v>
      </c>
      <c r="H791" s="4">
        <v>0</v>
      </c>
      <c r="I791" s="4" t="str">
        <f t="shared" si="12"/>
        <v>A1</v>
      </c>
      <c r="J791" s="4" t="s">
        <v>10468</v>
      </c>
      <c r="K791" s="4" t="s">
        <v>10469</v>
      </c>
      <c r="L791" s="9">
        <v>44574</v>
      </c>
      <c r="M791" s="9">
        <v>44757</v>
      </c>
      <c r="N791" s="10" t="s">
        <v>776</v>
      </c>
      <c r="O791" s="4">
        <v>500</v>
      </c>
      <c r="P791" s="4">
        <v>421.55</v>
      </c>
      <c r="Q791" s="4">
        <v>23</v>
      </c>
      <c r="R791" s="4" t="s">
        <v>10994</v>
      </c>
      <c r="S791" s="4" t="s">
        <v>11120</v>
      </c>
      <c r="T791" s="4" t="str">
        <f>VLOOKUP(A791,'REPORTE'!$A$1:$AG$1961,19,0)</f>
        <v>Elaboración de jugos (zumos), néctares, concentrados de fruta fresca y hortalizas.</v>
      </c>
      <c r="U791" s="4" t="str">
        <f>VLOOKUP(A791,'REPORTE'!$A$1:$AG$1961,20,0)</f>
        <v>Elaboración de alimentos</v>
      </c>
      <c r="V791" s="4">
        <v>1001464</v>
      </c>
      <c r="W791" s="4" t="s">
        <v>11258</v>
      </c>
      <c r="X791" s="4" t="s">
        <v>11881</v>
      </c>
      <c r="Y791" s="4" t="s">
        <v>12072</v>
      </c>
      <c r="Z791" s="4" t="s">
        <v>12478</v>
      </c>
      <c r="AA791" s="4" t="s">
        <v>1125</v>
      </c>
      <c r="AB791" s="4" t="str">
        <f>VLOOKUP(A791,'REPORTE'!$A$1:$AG$1961,5,0)</f>
        <v>ECUATORIANO(A)</v>
      </c>
      <c r="AC791" s="4" t="str">
        <f>VLOOKUP(A791,'REPORTE'!$A$1:$AG$1961,30,0)</f>
        <v>Secundaria</v>
      </c>
      <c r="AD791" s="4" t="str">
        <f>VLOOKUP(A791,'REPORTE'!$A$1:$AG$1961,31,0)</f>
        <v>PICHINCHA</v>
      </c>
      <c r="AE791" s="4" t="str">
        <f>VLOOKUP(A791,'REPORTE'!$A$1:$AG$1961,32,0)</f>
        <v>QUITO</v>
      </c>
      <c r="AF791" s="4" t="str">
        <f>VLOOKUP(A791,'REPORTE'!$A$1:$AG$1961,33,0)</f>
        <v>COTOCOLLAO</v>
      </c>
      <c r="AG791" s="4" t="str">
        <f>VLOOKUP(AF791,PROVINCIAS!$F$1:$G$1171,2,0)</f>
        <v>URBANA</v>
      </c>
    </row>
    <row r="792" spans="1:33" x14ac:dyDescent="0.45">
      <c r="A792" s="77">
        <v>1001761</v>
      </c>
      <c r="B792" s="77" t="s">
        <v>10290</v>
      </c>
      <c r="C792" s="78">
        <v>603743113</v>
      </c>
      <c r="D792" s="79">
        <v>31</v>
      </c>
      <c r="E792" s="77" t="s">
        <v>36</v>
      </c>
      <c r="F792" s="77">
        <v>1002496</v>
      </c>
      <c r="G792" s="77">
        <v>36</v>
      </c>
      <c r="H792" s="77">
        <v>0</v>
      </c>
      <c r="I792" s="77" t="str">
        <f t="shared" si="12"/>
        <v>A1</v>
      </c>
      <c r="J792" s="77" t="s">
        <v>10466</v>
      </c>
      <c r="K792" s="77" t="s">
        <v>10467</v>
      </c>
      <c r="L792" s="80">
        <v>44574</v>
      </c>
      <c r="M792" s="80">
        <v>45693</v>
      </c>
      <c r="N792" s="81" t="s">
        <v>776</v>
      </c>
      <c r="O792" s="77">
        <v>7000</v>
      </c>
      <c r="P792" s="77">
        <v>7000</v>
      </c>
      <c r="Q792" s="77">
        <v>15.3</v>
      </c>
      <c r="R792" s="77" t="s">
        <v>10994</v>
      </c>
      <c r="S792" s="77" t="s">
        <v>11000</v>
      </c>
      <c r="T792" s="77" t="str">
        <f>VLOOKUP(A792,'REPORTE'!$A$1:$AG$1961,19,0)</f>
        <v>Empleado Público</v>
      </c>
      <c r="U792" s="77" t="str">
        <f>VLOOKUP(A792,'REPORTE'!$A$1:$AG$1961,20,0)</f>
        <v>Empleado Público</v>
      </c>
      <c r="V792" s="77">
        <v>1001867</v>
      </c>
      <c r="W792" s="77" t="s">
        <v>11735</v>
      </c>
      <c r="X792" s="77" t="s">
        <v>11836</v>
      </c>
      <c r="Y792" s="77" t="s">
        <v>12072</v>
      </c>
      <c r="Z792" s="77" t="s">
        <v>12479</v>
      </c>
      <c r="AA792" s="77" t="s">
        <v>74</v>
      </c>
      <c r="AB792" s="77" t="str">
        <f>VLOOKUP(A792,'REPORTE'!$A$1:$AG$1961,5,0)</f>
        <v>ECUATORIANO(A)</v>
      </c>
      <c r="AC792" s="77" t="str">
        <f>VLOOKUP(A792,'REPORTE'!$A$1:$AG$1961,30,0)</f>
        <v>Secundaria</v>
      </c>
      <c r="AD792" s="77" t="str">
        <f>VLOOKUP(A792,'REPORTE'!$A$1:$AG$1961,31,0)</f>
        <v>CHIMBORAZO</v>
      </c>
      <c r="AE792" s="77" t="str">
        <f>VLOOKUP(A792,'REPORTE'!$A$1:$AG$1961,32,0)</f>
        <v>RIOBAMBA</v>
      </c>
      <c r="AF792" s="77" t="str">
        <f>VLOOKUP(A792,'REPORTE'!$A$1:$AG$1961,33,0)</f>
        <v>VELOZ</v>
      </c>
      <c r="AG792" s="77" t="str">
        <f>VLOOKUP(AF792,PROVINCIAS!$F$1:$G$1171,2,0)</f>
        <v>URBANA</v>
      </c>
    </row>
    <row r="793" spans="1:33" customFormat="1" hidden="1" x14ac:dyDescent="0.45">
      <c r="A793" s="4">
        <v>1001515</v>
      </c>
      <c r="B793" s="4" t="s">
        <v>10016</v>
      </c>
      <c r="C793" s="7">
        <v>1712652898</v>
      </c>
      <c r="D793" s="8">
        <v>45</v>
      </c>
      <c r="E793" s="4" t="s">
        <v>36</v>
      </c>
      <c r="F793" s="4">
        <v>1002502</v>
      </c>
      <c r="G793" s="4">
        <v>4</v>
      </c>
      <c r="H793" s="4">
        <v>0</v>
      </c>
      <c r="I793" s="4" t="str">
        <f t="shared" si="12"/>
        <v>A1</v>
      </c>
      <c r="J793" s="4" t="s">
        <v>10468</v>
      </c>
      <c r="K793" s="4" t="s">
        <v>10469</v>
      </c>
      <c r="L793" s="9">
        <v>44575</v>
      </c>
      <c r="M793" s="9">
        <v>44701</v>
      </c>
      <c r="N793" s="10" t="s">
        <v>776</v>
      </c>
      <c r="O793" s="4">
        <v>400</v>
      </c>
      <c r="P793" s="4">
        <v>304.77999999999997</v>
      </c>
      <c r="Q793" s="4">
        <v>23</v>
      </c>
      <c r="R793" s="4" t="s">
        <v>10994</v>
      </c>
      <c r="S793" s="4" t="s">
        <v>11054</v>
      </c>
      <c r="T793" s="4" t="str">
        <f>VLOOKUP(A793,'REPORTE'!$A$1:$AG$1961,19,0)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793" s="4" t="str">
        <f>VLOOKUP(A793,'REPORTE'!$A$1:$AG$1961,20,0)</f>
        <v>Actividades Turísticas</v>
      </c>
      <c r="V793" s="4">
        <v>1001610</v>
      </c>
      <c r="W793" s="4" t="s">
        <v>11368</v>
      </c>
      <c r="X793" s="4" t="s">
        <v>11912</v>
      </c>
      <c r="Y793" s="4" t="s">
        <v>12072</v>
      </c>
      <c r="Z793" s="4" t="s">
        <v>12291</v>
      </c>
      <c r="AA793" s="4" t="s">
        <v>665</v>
      </c>
      <c r="AB793" s="4" t="str">
        <f>VLOOKUP(A793,'REPORTE'!$A$1:$AG$1961,5,0)</f>
        <v>ECUATORIANO(A)</v>
      </c>
      <c r="AC793" s="4" t="str">
        <f>VLOOKUP(A793,'REPORTE'!$A$1:$AG$1961,30,0)</f>
        <v>Secundaria</v>
      </c>
      <c r="AD793" s="4" t="str">
        <f>VLOOKUP(A793,'REPORTE'!$A$1:$AG$1961,31,0)</f>
        <v>PICHINCHA</v>
      </c>
      <c r="AE793" s="4" t="str">
        <f>VLOOKUP(A793,'REPORTE'!$A$1:$AG$1961,32,0)</f>
        <v>QUITO</v>
      </c>
      <c r="AF793" s="4" t="str">
        <f>VLOOKUP(A793,'REPORTE'!$A$1:$AG$1961,33,0)</f>
        <v>CENTRO HISTORICO</v>
      </c>
      <c r="AG793" s="4" t="str">
        <f>VLOOKUP(AF793,PROVINCIAS!$F$1:$G$1171,2,0)</f>
        <v>URBANA</v>
      </c>
    </row>
    <row r="794" spans="1:33" customFormat="1" hidden="1" x14ac:dyDescent="0.45">
      <c r="A794" s="4">
        <v>1001687</v>
      </c>
      <c r="B794" s="4" t="s">
        <v>10291</v>
      </c>
      <c r="C794" s="7">
        <v>1850284512</v>
      </c>
      <c r="D794" s="8">
        <v>22</v>
      </c>
      <c r="E794" s="4" t="s">
        <v>36</v>
      </c>
      <c r="F794" s="4">
        <v>1002501</v>
      </c>
      <c r="G794" s="4">
        <v>6</v>
      </c>
      <c r="H794" s="4">
        <v>0</v>
      </c>
      <c r="I794" s="4" t="str">
        <f t="shared" si="12"/>
        <v>A1</v>
      </c>
      <c r="J794" s="4" t="s">
        <v>10468</v>
      </c>
      <c r="K794" s="4" t="s">
        <v>10469</v>
      </c>
      <c r="L794" s="9">
        <v>44575</v>
      </c>
      <c r="M794" s="9">
        <v>44752</v>
      </c>
      <c r="N794" s="10" t="s">
        <v>776</v>
      </c>
      <c r="O794" s="4">
        <v>500</v>
      </c>
      <c r="P794" s="4">
        <v>419.63</v>
      </c>
      <c r="Q794" s="4">
        <v>23</v>
      </c>
      <c r="R794" s="4" t="s">
        <v>10994</v>
      </c>
      <c r="S794" s="4" t="s">
        <v>11014</v>
      </c>
      <c r="T794" s="4" t="str">
        <f>VLOOKUP(A794,'REPORTE'!$A$1:$AG$1961,19,0)</f>
        <v>Actividades de abastecimiento de suministros para su utilización en situaciones de emergencia interna en tiempos de paz causadas por desastres.</v>
      </c>
      <c r="U794" s="4" t="str">
        <f>VLOOKUP(A794,'REPORTE'!$A$1:$AG$1961,20,0)</f>
        <v>Actividades de abastecimiento</v>
      </c>
      <c r="V794" s="4">
        <v>1001790</v>
      </c>
      <c r="W794" s="4" t="s">
        <v>11258</v>
      </c>
      <c r="X794" s="4" t="s">
        <v>11832</v>
      </c>
      <c r="Y794" s="4" t="s">
        <v>12072</v>
      </c>
      <c r="Z794" s="4" t="s">
        <v>12480</v>
      </c>
      <c r="AA794" s="4" t="s">
        <v>74</v>
      </c>
      <c r="AB794" s="4" t="str">
        <f>VLOOKUP(A794,'REPORTE'!$A$1:$AG$1961,5,0)</f>
        <v>ECUATORIANO(A) INDIGENA</v>
      </c>
      <c r="AC794" s="4" t="str">
        <f>VLOOKUP(A794,'REPORTE'!$A$1:$AG$1961,30,0)</f>
        <v>Secundaria</v>
      </c>
      <c r="AD794" s="4" t="str">
        <f>VLOOKUP(A794,'REPORTE'!$A$1:$AG$1961,31,0)</f>
        <v>TUNGURAHUA</v>
      </c>
      <c r="AE794" s="4" t="str">
        <f>VLOOKUP(A794,'REPORTE'!$A$1:$AG$1961,32,0)</f>
        <v>AMBATO</v>
      </c>
      <c r="AF794" s="4" t="str">
        <f>VLOOKUP(A794,'REPORTE'!$A$1:$AG$1961,33,0)</f>
        <v>PISHILATA</v>
      </c>
      <c r="AG794" s="4" t="str">
        <f>VLOOKUP(AF794,PROVINCIAS!$F$1:$G$1171,2,0)</f>
        <v>URBANA</v>
      </c>
    </row>
    <row r="795" spans="1:33" x14ac:dyDescent="0.45">
      <c r="A795" s="77">
        <v>1001766</v>
      </c>
      <c r="B795" s="77" t="s">
        <v>10292</v>
      </c>
      <c r="C795" s="78">
        <v>1721094058</v>
      </c>
      <c r="D795" s="79">
        <v>38</v>
      </c>
      <c r="E795" s="77" t="s">
        <v>36</v>
      </c>
      <c r="F795" s="77">
        <v>1002503</v>
      </c>
      <c r="G795" s="77">
        <v>24</v>
      </c>
      <c r="H795" s="77">
        <v>0</v>
      </c>
      <c r="I795" s="77" t="str">
        <f t="shared" si="12"/>
        <v>A1</v>
      </c>
      <c r="J795" s="77" t="s">
        <v>10466</v>
      </c>
      <c r="K795" s="77" t="s">
        <v>10467</v>
      </c>
      <c r="L795" s="80">
        <v>44575</v>
      </c>
      <c r="M795" s="80">
        <v>45301</v>
      </c>
      <c r="N795" s="81" t="s">
        <v>776</v>
      </c>
      <c r="O795" s="77">
        <v>3150</v>
      </c>
      <c r="P795" s="77">
        <v>3033</v>
      </c>
      <c r="Q795" s="77">
        <v>15.3</v>
      </c>
      <c r="R795" s="77" t="s">
        <v>10994</v>
      </c>
      <c r="S795" s="77" t="s">
        <v>11000</v>
      </c>
      <c r="T795" s="77" t="str">
        <f>VLOOKUP(A795,'REPORTE'!$A$1:$AG$1961,19,0)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795" s="77" t="str">
        <f>VLOOKUP(A795,'REPORTE'!$A$1:$AG$1961,20,0)</f>
        <v xml:space="preserve">Actividades varias </v>
      </c>
      <c r="V795" s="77">
        <v>1001872</v>
      </c>
      <c r="W795" s="77" t="s">
        <v>11736</v>
      </c>
      <c r="X795" s="77" t="s">
        <v>11871</v>
      </c>
      <c r="Y795" s="77" t="s">
        <v>12072</v>
      </c>
      <c r="Z795" s="77" t="s">
        <v>12481</v>
      </c>
      <c r="AA795" s="77" t="s">
        <v>665</v>
      </c>
      <c r="AB795" s="77" t="str">
        <f>VLOOKUP(A795,'REPORTE'!$A$1:$AG$1961,5,0)</f>
        <v>ECUATORIANO(A)</v>
      </c>
      <c r="AC795" s="77" t="str">
        <f>VLOOKUP(A795,'REPORTE'!$A$1:$AG$1961,30,0)</f>
        <v>Secundaria</v>
      </c>
      <c r="AD795" s="77" t="str">
        <f>VLOOKUP(A795,'REPORTE'!$A$1:$AG$1961,31,0)</f>
        <v>PICHINCHA</v>
      </c>
      <c r="AE795" s="77" t="str">
        <f>VLOOKUP(A795,'REPORTE'!$A$1:$AG$1961,32,0)</f>
        <v>QUITO</v>
      </c>
      <c r="AF795" s="77" t="str">
        <f>VLOOKUP(A795,'REPORTE'!$A$1:$AG$1961,33,0)</f>
        <v>COTOCOLLAO</v>
      </c>
      <c r="AG795" s="77" t="str">
        <f>VLOOKUP(AF795,PROVINCIAS!$F$1:$G$1171,2,0)</f>
        <v>URBANA</v>
      </c>
    </row>
    <row r="796" spans="1:33" customFormat="1" hidden="1" x14ac:dyDescent="0.45">
      <c r="A796" s="4">
        <v>1001760</v>
      </c>
      <c r="B796" s="4" t="s">
        <v>10293</v>
      </c>
      <c r="C796" s="7">
        <v>1751064591</v>
      </c>
      <c r="D796" s="8">
        <v>24</v>
      </c>
      <c r="E796" s="4" t="s">
        <v>36</v>
      </c>
      <c r="F796" s="4">
        <v>1002504</v>
      </c>
      <c r="G796" s="4">
        <v>12</v>
      </c>
      <c r="H796" s="4">
        <v>0</v>
      </c>
      <c r="I796" s="4" t="str">
        <f t="shared" si="12"/>
        <v>A1</v>
      </c>
      <c r="J796" s="4" t="s">
        <v>10468</v>
      </c>
      <c r="K796" s="4" t="s">
        <v>10469</v>
      </c>
      <c r="L796" s="9">
        <v>44578</v>
      </c>
      <c r="M796" s="9">
        <v>44951</v>
      </c>
      <c r="N796" s="10" t="s">
        <v>776</v>
      </c>
      <c r="O796" s="4">
        <v>1500</v>
      </c>
      <c r="P796" s="4">
        <v>1396.33</v>
      </c>
      <c r="Q796" s="4">
        <v>23</v>
      </c>
      <c r="R796" s="4" t="s">
        <v>10994</v>
      </c>
      <c r="S796" s="4" t="s">
        <v>279</v>
      </c>
      <c r="T796" s="4" t="str">
        <f>VLOOKUP(A796,'REPORTE'!$A$1:$AG$1961,19,0)</f>
        <v>Venta al por mayor de frutas, legumbres y hortalizas.</v>
      </c>
      <c r="U796" s="4" t="str">
        <f>VLOOKUP(A796,'REPORTE'!$A$1:$AG$1961,20,0)</f>
        <v>Venta al por mayor varios</v>
      </c>
      <c r="V796" s="4">
        <v>1001866</v>
      </c>
      <c r="W796" s="4" t="s">
        <v>11236</v>
      </c>
      <c r="X796" s="4" t="s">
        <v>11882</v>
      </c>
      <c r="Y796" s="4" t="s">
        <v>12072</v>
      </c>
      <c r="Z796" s="4" t="s">
        <v>12482</v>
      </c>
      <c r="AA796" s="4" t="s">
        <v>665</v>
      </c>
      <c r="AB796" s="4" t="str">
        <f>VLOOKUP(A796,'REPORTE'!$A$1:$AG$1961,5,0)</f>
        <v>ECUATORIANO(A)</v>
      </c>
      <c r="AC796" s="4" t="str">
        <f>VLOOKUP(A796,'REPORTE'!$A$1:$AG$1961,30,0)</f>
        <v>Universitaria</v>
      </c>
      <c r="AD796" s="4" t="str">
        <f>VLOOKUP(A796,'REPORTE'!$A$1:$AG$1961,31,0)</f>
        <v>CHIMBORAZO</v>
      </c>
      <c r="AE796" s="4" t="str">
        <f>VLOOKUP(A796,'REPORTE'!$A$1:$AG$1961,32,0)</f>
        <v>RIOBAMBA</v>
      </c>
      <c r="AF796" s="4" t="str">
        <f>VLOOKUP(A796,'REPORTE'!$A$1:$AG$1961,33,0)</f>
        <v>VELOZ</v>
      </c>
      <c r="AG796" s="4" t="str">
        <f>VLOOKUP(AF796,PROVINCIAS!$F$1:$G$1171,2,0)</f>
        <v>URBANA</v>
      </c>
    </row>
    <row r="797" spans="1:33" customFormat="1" hidden="1" x14ac:dyDescent="0.45">
      <c r="A797" s="4">
        <v>1000183</v>
      </c>
      <c r="B797" s="4" t="s">
        <v>10294</v>
      </c>
      <c r="C797" s="7">
        <v>1726689134</v>
      </c>
      <c r="D797" s="8">
        <v>29</v>
      </c>
      <c r="E797" s="4" t="s">
        <v>59</v>
      </c>
      <c r="F797" s="4">
        <v>1002508</v>
      </c>
      <c r="G797" s="4">
        <v>30</v>
      </c>
      <c r="H797" s="4">
        <v>11</v>
      </c>
      <c r="I797" s="4" t="str">
        <f t="shared" si="12"/>
        <v>A2</v>
      </c>
      <c r="J797" s="4" t="s">
        <v>10468</v>
      </c>
      <c r="K797" s="4" t="s">
        <v>10469</v>
      </c>
      <c r="L797" s="9">
        <v>44579</v>
      </c>
      <c r="M797" s="9">
        <v>45491</v>
      </c>
      <c r="N797" s="9">
        <v>44610</v>
      </c>
      <c r="O797" s="4">
        <v>5000</v>
      </c>
      <c r="P797" s="4">
        <v>5000</v>
      </c>
      <c r="Q797" s="4">
        <v>18.989999999999998</v>
      </c>
      <c r="R797" s="4" t="s">
        <v>10995</v>
      </c>
      <c r="S797" s="4" t="s">
        <v>11050</v>
      </c>
      <c r="T797" s="4" t="str">
        <f>VLOOKUP(A797,'REPORTE'!$A$1:$AG$1961,19,0)</f>
        <v>Venta al por mayor de huevos y productos a base de huevos.</v>
      </c>
      <c r="U797" s="4" t="str">
        <f>VLOOKUP(A797,'REPORTE'!$A$1:$AG$1961,20,0)</f>
        <v>Venta al por mayor varios</v>
      </c>
      <c r="V797" s="4">
        <v>1000245</v>
      </c>
      <c r="W797" s="4" t="s">
        <v>11711</v>
      </c>
      <c r="X797" s="4" t="s">
        <v>11854</v>
      </c>
      <c r="Y797" s="4" t="s">
        <v>12072</v>
      </c>
      <c r="Z797" s="4" t="s">
        <v>12100</v>
      </c>
      <c r="AA797" s="4" t="s">
        <v>665</v>
      </c>
      <c r="AB797" s="4" t="str">
        <f>VLOOKUP(A797,'REPORTE'!$A$1:$AG$1961,5,0)</f>
        <v>ECUATORIANO(A) INDIGENA</v>
      </c>
      <c r="AC797" s="4" t="str">
        <f>VLOOKUP(A797,'REPORTE'!$A$1:$AG$1961,30,0)</f>
        <v>Secundaria</v>
      </c>
      <c r="AD797" s="4" t="str">
        <f>VLOOKUP(A797,'REPORTE'!$A$1:$AG$1961,31,0)</f>
        <v>PICHINCHA</v>
      </c>
      <c r="AE797" s="4" t="str">
        <f>VLOOKUP(A797,'REPORTE'!$A$1:$AG$1961,32,0)</f>
        <v>QUITO</v>
      </c>
      <c r="AF797" s="4" t="str">
        <f>VLOOKUP(A797,'REPORTE'!$A$1:$AG$1961,33,0)</f>
        <v>COTOCOLLAO</v>
      </c>
      <c r="AG797" s="4" t="str">
        <f>VLOOKUP(AF797,PROVINCIAS!$F$1:$G$1171,2,0)</f>
        <v>URBANA</v>
      </c>
    </row>
    <row r="798" spans="1:33" customFormat="1" hidden="1" x14ac:dyDescent="0.45">
      <c r="A798" s="4">
        <v>1000193</v>
      </c>
      <c r="B798" s="4" t="s">
        <v>9821</v>
      </c>
      <c r="C798" s="7">
        <v>604250399</v>
      </c>
      <c r="D798" s="8">
        <v>45</v>
      </c>
      <c r="E798" s="4" t="s">
        <v>59</v>
      </c>
      <c r="F798" s="4">
        <v>1002510</v>
      </c>
      <c r="G798" s="4">
        <v>18</v>
      </c>
      <c r="H798" s="4">
        <v>0</v>
      </c>
      <c r="I798" s="4" t="str">
        <f t="shared" si="12"/>
        <v>A1</v>
      </c>
      <c r="J798" s="4" t="s">
        <v>10468</v>
      </c>
      <c r="K798" s="4" t="s">
        <v>10469</v>
      </c>
      <c r="L798" s="9">
        <v>44579</v>
      </c>
      <c r="M798" s="9">
        <v>45148</v>
      </c>
      <c r="N798" s="10" t="s">
        <v>776</v>
      </c>
      <c r="O798" s="4">
        <v>5000</v>
      </c>
      <c r="P798" s="4">
        <v>5000</v>
      </c>
      <c r="Q798" s="4">
        <v>18.989999999999998</v>
      </c>
      <c r="R798" s="4" t="s">
        <v>10994</v>
      </c>
      <c r="S798" s="4" t="s">
        <v>279</v>
      </c>
      <c r="T798" s="4" t="str">
        <f>VLOOKUP(A798,'REPORTE'!$A$1:$AG$1961,19,0)</f>
        <v>Venta al por menor de frutas, legumbres y hortalizas frescas o en conserva en establecimientos especializados.</v>
      </c>
      <c r="U798" s="4" t="str">
        <f>VLOOKUP(A798,'REPORTE'!$A$1:$AG$1961,20,0)</f>
        <v>Venta al por menor varios</v>
      </c>
      <c r="V798" s="4">
        <v>1000255</v>
      </c>
      <c r="W798" s="4" t="s">
        <v>11737</v>
      </c>
      <c r="X798" s="4" t="s">
        <v>11864</v>
      </c>
      <c r="Y798" s="4" t="s">
        <v>12072</v>
      </c>
      <c r="Z798" s="4" t="s">
        <v>12187</v>
      </c>
      <c r="AA798" s="4" t="s">
        <v>46</v>
      </c>
      <c r="AB798" s="4" t="str">
        <f>VLOOKUP(A798,'REPORTE'!$A$1:$AG$1961,5,0)</f>
        <v>ECUATORIANO(A) INDIGENA</v>
      </c>
      <c r="AC798" s="4" t="str">
        <f>VLOOKUP(A798,'REPORTE'!$A$1:$AG$1961,30,0)</f>
        <v>Primaria</v>
      </c>
      <c r="AD798" s="4" t="str">
        <f>VLOOKUP(A798,'REPORTE'!$A$1:$AG$1961,31,0)</f>
        <v>PICHINCHA</v>
      </c>
      <c r="AE798" s="4" t="str">
        <f>VLOOKUP(A798,'REPORTE'!$A$1:$AG$1961,32,0)</f>
        <v>QUITO</v>
      </c>
      <c r="AF798" s="4" t="str">
        <f>VLOOKUP(A798,'REPORTE'!$A$1:$AG$1961,33,0)</f>
        <v>KENNEDY</v>
      </c>
      <c r="AG798" s="4" t="str">
        <f>VLOOKUP(AF798,PROVINCIAS!$F$1:$G$1171,2,0)</f>
        <v>URBANA</v>
      </c>
    </row>
    <row r="799" spans="1:33" customFormat="1" hidden="1" x14ac:dyDescent="0.45">
      <c r="A799" s="4">
        <v>1000640</v>
      </c>
      <c r="B799" s="4" t="s">
        <v>10295</v>
      </c>
      <c r="C799" s="7">
        <v>1710632819</v>
      </c>
      <c r="D799" s="8">
        <v>50</v>
      </c>
      <c r="E799" s="4" t="s">
        <v>59</v>
      </c>
      <c r="F799" s="4">
        <v>1002511</v>
      </c>
      <c r="G799" s="4">
        <v>12</v>
      </c>
      <c r="H799" s="4">
        <v>0</v>
      </c>
      <c r="I799" s="4" t="str">
        <f t="shared" si="12"/>
        <v>A1</v>
      </c>
      <c r="J799" s="4" t="s">
        <v>10468</v>
      </c>
      <c r="K799" s="4" t="s">
        <v>10469</v>
      </c>
      <c r="L799" s="9">
        <v>44579</v>
      </c>
      <c r="M799" s="9">
        <v>44963</v>
      </c>
      <c r="N799" s="10" t="s">
        <v>776</v>
      </c>
      <c r="O799" s="4">
        <v>1200</v>
      </c>
      <c r="P799" s="4">
        <v>1200</v>
      </c>
      <c r="Q799" s="4">
        <v>21.5</v>
      </c>
      <c r="R799" s="4" t="s">
        <v>10994</v>
      </c>
      <c r="S799" s="4" t="s">
        <v>11121</v>
      </c>
      <c r="T799" s="4" t="str">
        <f>VLOOKUP(A799,'REPORTE'!$A$1:$AG$1961,19,0)</f>
        <v>Empleado Privado</v>
      </c>
      <c r="U799" s="4" t="str">
        <f>VLOOKUP(A799,'REPORTE'!$A$1:$AG$1961,20,0)</f>
        <v>Empleado Privado</v>
      </c>
      <c r="V799" s="4">
        <v>1000711</v>
      </c>
      <c r="W799" s="4" t="s">
        <v>11369</v>
      </c>
      <c r="X799" s="4" t="s">
        <v>12039</v>
      </c>
      <c r="Y799" s="4" t="s">
        <v>12072</v>
      </c>
      <c r="Z799" s="4" t="s">
        <v>12483</v>
      </c>
      <c r="AA799" s="4" t="s">
        <v>1125</v>
      </c>
      <c r="AB799" s="4" t="str">
        <f>VLOOKUP(A799,'REPORTE'!$A$1:$AG$1961,5,0)</f>
        <v>ECUATORIANO(A)</v>
      </c>
      <c r="AC799" s="4" t="str">
        <f>VLOOKUP(A799,'REPORTE'!$A$1:$AG$1961,30,0)</f>
        <v>Secundaria</v>
      </c>
      <c r="AD799" s="4" t="str">
        <f>VLOOKUP(A799,'REPORTE'!$A$1:$AG$1961,31,0)</f>
        <v>PICHINCHA</v>
      </c>
      <c r="AE799" s="4" t="str">
        <f>VLOOKUP(A799,'REPORTE'!$A$1:$AG$1961,32,0)</f>
        <v>QUITO</v>
      </c>
      <c r="AF799" s="4" t="str">
        <f>VLOOKUP(A799,'REPORTE'!$A$1:$AG$1961,33,0)</f>
        <v>SAN BLAS</v>
      </c>
      <c r="AG799" s="4" t="str">
        <f>VLOOKUP(AF799,PROVINCIAS!$F$1:$G$1171,2,0)</f>
        <v>URBANA</v>
      </c>
    </row>
    <row r="800" spans="1:33" customFormat="1" hidden="1" x14ac:dyDescent="0.45">
      <c r="A800" s="4">
        <v>1001239</v>
      </c>
      <c r="B800" s="4" t="s">
        <v>10296</v>
      </c>
      <c r="C800" s="7">
        <v>1751171313</v>
      </c>
      <c r="D800" s="8">
        <v>25</v>
      </c>
      <c r="E800" s="4" t="s">
        <v>36</v>
      </c>
      <c r="F800" s="4">
        <v>1002509</v>
      </c>
      <c r="G800" s="4">
        <v>18</v>
      </c>
      <c r="H800" s="4">
        <v>0</v>
      </c>
      <c r="I800" s="4" t="str">
        <f t="shared" si="12"/>
        <v>A1</v>
      </c>
      <c r="J800" s="4" t="s">
        <v>10468</v>
      </c>
      <c r="K800" s="4" t="s">
        <v>10469</v>
      </c>
      <c r="L800" s="9">
        <v>44579</v>
      </c>
      <c r="M800" s="9">
        <v>45144</v>
      </c>
      <c r="N800" s="10" t="s">
        <v>776</v>
      </c>
      <c r="O800" s="4">
        <v>2500</v>
      </c>
      <c r="P800" s="4">
        <v>2500</v>
      </c>
      <c r="Q800" s="4">
        <v>21.5</v>
      </c>
      <c r="R800" s="4" t="s">
        <v>10994</v>
      </c>
      <c r="S800" s="4" t="s">
        <v>11016</v>
      </c>
      <c r="T800" s="4" t="str">
        <f>VLOOKUP(A800,'REPORTE'!$A$1:$AG$1961,19,0)</f>
        <v>Venta al por menor de alimentos, bebidas y productos del tabaco en puestos de venta o mercados.</v>
      </c>
      <c r="U800" s="4" t="str">
        <f>VLOOKUP(A800,'REPORTE'!$A$1:$AG$1961,20,0)</f>
        <v>Venta al por menor varios</v>
      </c>
      <c r="V800" s="4">
        <v>1001314</v>
      </c>
      <c r="W800" s="4" t="s">
        <v>11738</v>
      </c>
      <c r="X800" s="4" t="s">
        <v>11832</v>
      </c>
      <c r="Y800" s="4" t="s">
        <v>12072</v>
      </c>
      <c r="Z800" s="4" t="s">
        <v>12484</v>
      </c>
      <c r="AA800" s="4" t="s">
        <v>1125</v>
      </c>
      <c r="AB800" s="4" t="str">
        <f>VLOOKUP(A800,'REPORTE'!$A$1:$AG$1961,5,0)</f>
        <v>ECUATORIANO(A)</v>
      </c>
      <c r="AC800" s="4" t="str">
        <f>VLOOKUP(A800,'REPORTE'!$A$1:$AG$1961,30,0)</f>
        <v>Secundaria</v>
      </c>
      <c r="AD800" s="4" t="str">
        <f>VLOOKUP(A800,'REPORTE'!$A$1:$AG$1961,31,0)</f>
        <v>PICHINCHA</v>
      </c>
      <c r="AE800" s="4" t="str">
        <f>VLOOKUP(A800,'REPORTE'!$A$1:$AG$1961,32,0)</f>
        <v>QUITO</v>
      </c>
      <c r="AF800" s="4" t="str">
        <f>VLOOKUP(A800,'REPORTE'!$A$1:$AG$1961,33,0)</f>
        <v>COTOCOLLAO</v>
      </c>
      <c r="AG800" s="4" t="str">
        <f>VLOOKUP(AF800,PROVINCIAS!$F$1:$G$1171,2,0)</f>
        <v>URBANA</v>
      </c>
    </row>
    <row r="801" spans="1:33" customFormat="1" hidden="1" x14ac:dyDescent="0.45">
      <c r="A801" s="4">
        <v>1001434</v>
      </c>
      <c r="B801" s="4" t="s">
        <v>9948</v>
      </c>
      <c r="C801" s="7">
        <v>502292279</v>
      </c>
      <c r="D801" s="8">
        <v>46</v>
      </c>
      <c r="E801" s="4" t="s">
        <v>59</v>
      </c>
      <c r="F801" s="4">
        <v>1002507</v>
      </c>
      <c r="G801" s="4">
        <v>30</v>
      </c>
      <c r="H801" s="4">
        <v>0</v>
      </c>
      <c r="I801" s="4" t="str">
        <f t="shared" si="12"/>
        <v>A1</v>
      </c>
      <c r="J801" s="4" t="s">
        <v>10468</v>
      </c>
      <c r="K801" s="4" t="s">
        <v>10469</v>
      </c>
      <c r="L801" s="9">
        <v>44579</v>
      </c>
      <c r="M801" s="9">
        <v>45514</v>
      </c>
      <c r="N801" s="10" t="s">
        <v>776</v>
      </c>
      <c r="O801" s="4">
        <v>6600</v>
      </c>
      <c r="P801" s="4">
        <v>6600</v>
      </c>
      <c r="Q801" s="4">
        <v>18.989999999999998</v>
      </c>
      <c r="R801" s="4" t="s">
        <v>10994</v>
      </c>
      <c r="S801" s="4" t="s">
        <v>11471</v>
      </c>
      <c r="T801" s="4" t="str">
        <f>VLOOKUP(A801,'REPORTE'!$A$1:$AG$1961,19,0)</f>
        <v>Actividades a corto y a largo plazo de clí­nicas especializadas, es decir, actividades médicas, de diagnóstico y de tratamiento (clí­nicas para enfermos mentales, de rehabilitación, para enfermedades infecciosas, de maternidad, etcétera).</v>
      </c>
      <c r="U801" s="4" t="str">
        <f>VLOOKUP(A801,'REPORTE'!$A$1:$AG$1961,20,0)</f>
        <v>Actividades Médicas</v>
      </c>
      <c r="V801" s="4">
        <v>1001514</v>
      </c>
      <c r="W801" s="4" t="s">
        <v>11739</v>
      </c>
      <c r="X801" s="4" t="s">
        <v>11870</v>
      </c>
      <c r="Y801" s="4" t="s">
        <v>12072</v>
      </c>
      <c r="Z801" s="4" t="s">
        <v>12252</v>
      </c>
      <c r="AA801" s="4" t="s">
        <v>1125</v>
      </c>
      <c r="AB801" s="4" t="str">
        <f>VLOOKUP(A801,'REPORTE'!$A$1:$AG$1961,5,0)</f>
        <v>ECUATORIANO(A)</v>
      </c>
      <c r="AC801" s="4" t="str">
        <f>VLOOKUP(A801,'REPORTE'!$A$1:$AG$1961,30,0)</f>
        <v>Ninguna</v>
      </c>
      <c r="AD801" s="4" t="str">
        <f>VLOOKUP(A801,'REPORTE'!$A$1:$AG$1961,31,0)</f>
        <v>COTOPAXI</v>
      </c>
      <c r="AE801" s="4" t="str">
        <f>VLOOKUP(A801,'REPORTE'!$A$1:$AG$1961,32,0)</f>
        <v>PUJILI</v>
      </c>
      <c r="AF801" s="4" t="str">
        <f>VLOOKUP(A801,'REPORTE'!$A$1:$AG$1961,33,0)</f>
        <v>ZUMBAHUA</v>
      </c>
      <c r="AG801" s="4" t="str">
        <f>VLOOKUP(AF801,PROVINCIAS!$F$1:$G$1171,2,0)</f>
        <v>RURAL</v>
      </c>
    </row>
    <row r="802" spans="1:33" customFormat="1" hidden="1" x14ac:dyDescent="0.45">
      <c r="A802" s="4">
        <v>1001574</v>
      </c>
      <c r="B802" s="4" t="s">
        <v>10297</v>
      </c>
      <c r="C802" s="7">
        <v>1705438651</v>
      </c>
      <c r="D802" s="8">
        <v>63</v>
      </c>
      <c r="E802" s="4" t="s">
        <v>36</v>
      </c>
      <c r="F802" s="4">
        <v>1002512</v>
      </c>
      <c r="G802" s="4">
        <v>15</v>
      </c>
      <c r="H802" s="4">
        <v>0</v>
      </c>
      <c r="I802" s="4" t="str">
        <f t="shared" si="12"/>
        <v>A1</v>
      </c>
      <c r="J802" s="4" t="s">
        <v>10468</v>
      </c>
      <c r="K802" s="4" t="s">
        <v>10469</v>
      </c>
      <c r="L802" s="9">
        <v>44579</v>
      </c>
      <c r="M802" s="9">
        <v>45041</v>
      </c>
      <c r="N802" s="10" t="s">
        <v>776</v>
      </c>
      <c r="O802" s="4">
        <v>1002</v>
      </c>
      <c r="P802" s="4">
        <v>948.03</v>
      </c>
      <c r="Q802" s="4">
        <v>21.5</v>
      </c>
      <c r="R802" s="4" t="s">
        <v>10994</v>
      </c>
      <c r="S802" s="4" t="s">
        <v>8754</v>
      </c>
      <c r="T802" s="4" t="str">
        <f>VLOOKUP(A802,'REPORTE'!$A$1:$AG$1961,19,0)</f>
        <v>Venta al por mayor de prendas de vestir, incluidas prendas (ropa) deportivas.</v>
      </c>
      <c r="U802" s="4" t="str">
        <f>VLOOKUP(A802,'REPORTE'!$A$1:$AG$1961,20,0)</f>
        <v>Venta al por mayor varios</v>
      </c>
      <c r="V802" s="4">
        <v>1001677</v>
      </c>
      <c r="W802" s="4" t="s">
        <v>11370</v>
      </c>
      <c r="X802" s="4" t="s">
        <v>11888</v>
      </c>
      <c r="Y802" s="4" t="s">
        <v>12072</v>
      </c>
      <c r="Z802" s="4" t="s">
        <v>12485</v>
      </c>
      <c r="AA802" s="4" t="s">
        <v>1125</v>
      </c>
      <c r="AB802" s="4" t="str">
        <f>VLOOKUP(A802,'REPORTE'!$A$1:$AG$1961,5,0)</f>
        <v>ECUATORIANO(A)</v>
      </c>
      <c r="AC802" s="4" t="str">
        <f>VLOOKUP(A802,'REPORTE'!$A$1:$AG$1961,30,0)</f>
        <v>Primaria</v>
      </c>
      <c r="AD802" s="4" t="str">
        <f>VLOOKUP(A802,'REPORTE'!$A$1:$AG$1961,31,0)</f>
        <v>PICHINCHA</v>
      </c>
      <c r="AE802" s="4" t="str">
        <f>VLOOKUP(A802,'REPORTE'!$A$1:$AG$1961,32,0)</f>
        <v>QUITO</v>
      </c>
      <c r="AF802" s="4" t="str">
        <f>VLOOKUP(A802,'REPORTE'!$A$1:$AG$1961,33,0)</f>
        <v>COMITE DEL PUEBLO</v>
      </c>
      <c r="AG802" s="4" t="str">
        <f>VLOOKUP(AF802,PROVINCIAS!$F$1:$G$1171,2,0)</f>
        <v>URBANA</v>
      </c>
    </row>
    <row r="803" spans="1:33" customFormat="1" hidden="1" x14ac:dyDescent="0.45">
      <c r="A803" s="4">
        <v>1001769</v>
      </c>
      <c r="B803" s="4" t="s">
        <v>10298</v>
      </c>
      <c r="C803" s="7">
        <v>605638063</v>
      </c>
      <c r="D803" s="8">
        <v>27</v>
      </c>
      <c r="E803" s="4" t="s">
        <v>59</v>
      </c>
      <c r="F803" s="4">
        <v>1002505</v>
      </c>
      <c r="G803" s="4">
        <v>48</v>
      </c>
      <c r="H803" s="4">
        <v>0</v>
      </c>
      <c r="I803" s="4" t="str">
        <f t="shared" si="12"/>
        <v>A1</v>
      </c>
      <c r="J803" s="4" t="s">
        <v>10468</v>
      </c>
      <c r="K803" s="4" t="s">
        <v>10469</v>
      </c>
      <c r="L803" s="9">
        <v>44579</v>
      </c>
      <c r="M803" s="9">
        <v>46063</v>
      </c>
      <c r="N803" s="10" t="s">
        <v>776</v>
      </c>
      <c r="O803" s="4">
        <v>10500</v>
      </c>
      <c r="P803" s="4">
        <v>10500</v>
      </c>
      <c r="Q803" s="4">
        <v>18.989999999999998</v>
      </c>
      <c r="R803" s="4" t="s">
        <v>10994</v>
      </c>
      <c r="S803" s="4" t="s">
        <v>3191</v>
      </c>
      <c r="T803" s="4" t="str">
        <f>VLOOKUP(A803,'REPORTE'!$A$1:$AG$1961,19,0)</f>
        <v>Estudiante</v>
      </c>
      <c r="U803" s="4" t="str">
        <f>VLOOKUP(A803,'REPORTE'!$A$1:$AG$1961,20,0)</f>
        <v>Estudiante</v>
      </c>
      <c r="V803" s="4">
        <v>1001881</v>
      </c>
      <c r="W803" s="4" t="s">
        <v>11740</v>
      </c>
      <c r="X803" s="4" t="s">
        <v>11836</v>
      </c>
      <c r="Y803" s="4" t="s">
        <v>12072</v>
      </c>
      <c r="Z803" s="4" t="s">
        <v>12486</v>
      </c>
      <c r="AA803" s="4" t="s">
        <v>1125</v>
      </c>
      <c r="AB803" s="4" t="str">
        <f>VLOOKUP(A803,'REPORTE'!$A$1:$AG$1961,5,0)</f>
        <v>ECUATORIANO(A) INDIGENA</v>
      </c>
      <c r="AC803" s="4" t="str">
        <f>VLOOKUP(A803,'REPORTE'!$A$1:$AG$1961,30,0)</f>
        <v>Primaria</v>
      </c>
      <c r="AD803" s="4" t="str">
        <f>VLOOKUP(A803,'REPORTE'!$A$1:$AG$1961,31,0)</f>
        <v>CHIMBORAZO</v>
      </c>
      <c r="AE803" s="4" t="str">
        <f>VLOOKUP(A803,'REPORTE'!$A$1:$AG$1961,32,0)</f>
        <v>COLTA</v>
      </c>
      <c r="AF803" s="4" t="str">
        <f>VLOOKUP(A803,'REPORTE'!$A$1:$AG$1961,33,0)</f>
        <v>SICALPA</v>
      </c>
      <c r="AG803" s="4" t="str">
        <f>VLOOKUP(AF803,PROVINCIAS!$F$1:$G$1171,2,0)</f>
        <v>URBANA</v>
      </c>
    </row>
    <row r="804" spans="1:33" customFormat="1" hidden="1" x14ac:dyDescent="0.45">
      <c r="A804" s="4">
        <v>1001769</v>
      </c>
      <c r="B804" s="4" t="s">
        <v>10298</v>
      </c>
      <c r="C804" s="7">
        <v>605638063</v>
      </c>
      <c r="D804" s="8">
        <v>27</v>
      </c>
      <c r="E804" s="4" t="s">
        <v>59</v>
      </c>
      <c r="F804" s="4">
        <v>1002506</v>
      </c>
      <c r="G804" s="4">
        <v>48</v>
      </c>
      <c r="H804" s="4">
        <v>0</v>
      </c>
      <c r="I804" s="4" t="str">
        <f t="shared" si="12"/>
        <v>A1</v>
      </c>
      <c r="J804" s="4" t="s">
        <v>10468</v>
      </c>
      <c r="K804" s="4" t="s">
        <v>10469</v>
      </c>
      <c r="L804" s="9">
        <v>44579</v>
      </c>
      <c r="M804" s="9">
        <v>46063</v>
      </c>
      <c r="N804" s="10" t="s">
        <v>776</v>
      </c>
      <c r="O804" s="4">
        <v>10500</v>
      </c>
      <c r="P804" s="4">
        <v>10500</v>
      </c>
      <c r="Q804" s="4">
        <v>18.989999999999998</v>
      </c>
      <c r="R804" s="4" t="s">
        <v>10994</v>
      </c>
      <c r="S804" s="4" t="s">
        <v>3191</v>
      </c>
      <c r="T804" s="4" t="str">
        <f>VLOOKUP(A804,'REPORTE'!$A$1:$AG$1961,19,0)</f>
        <v>Estudiante</v>
      </c>
      <c r="U804" s="4" t="str">
        <f>VLOOKUP(A804,'REPORTE'!$A$1:$AG$1961,20,0)</f>
        <v>Estudiante</v>
      </c>
      <c r="V804" s="4">
        <v>1001881</v>
      </c>
      <c r="W804" s="4" t="s">
        <v>11740</v>
      </c>
      <c r="X804" s="4" t="s">
        <v>11836</v>
      </c>
      <c r="Y804" s="4" t="s">
        <v>12072</v>
      </c>
      <c r="Z804" s="4" t="s">
        <v>12486</v>
      </c>
      <c r="AA804" s="4" t="s">
        <v>1125</v>
      </c>
      <c r="AB804" s="4" t="str">
        <f>VLOOKUP(A804,'REPORTE'!$A$1:$AG$1961,5,0)</f>
        <v>ECUATORIANO(A) INDIGENA</v>
      </c>
      <c r="AC804" s="4" t="str">
        <f>VLOOKUP(A804,'REPORTE'!$A$1:$AG$1961,30,0)</f>
        <v>Primaria</v>
      </c>
      <c r="AD804" s="4" t="str">
        <f>VLOOKUP(A804,'REPORTE'!$A$1:$AG$1961,31,0)</f>
        <v>CHIMBORAZO</v>
      </c>
      <c r="AE804" s="4" t="str">
        <f>VLOOKUP(A804,'REPORTE'!$A$1:$AG$1961,32,0)</f>
        <v>COLTA</v>
      </c>
      <c r="AF804" s="4" t="str">
        <f>VLOOKUP(A804,'REPORTE'!$A$1:$AG$1961,33,0)</f>
        <v>SICALPA</v>
      </c>
      <c r="AG804" s="4" t="str">
        <f>VLOOKUP(AF804,PROVINCIAS!$F$1:$G$1171,2,0)</f>
        <v>URBANA</v>
      </c>
    </row>
    <row r="805" spans="1:33" customFormat="1" hidden="1" x14ac:dyDescent="0.45">
      <c r="A805" s="4">
        <v>1001778</v>
      </c>
      <c r="B805" s="4" t="s">
        <v>10299</v>
      </c>
      <c r="C805" s="7">
        <v>1709209645</v>
      </c>
      <c r="D805" s="8">
        <v>58</v>
      </c>
      <c r="E805" s="4" t="s">
        <v>59</v>
      </c>
      <c r="F805" s="4">
        <v>1002513</v>
      </c>
      <c r="G805" s="4">
        <v>6</v>
      </c>
      <c r="H805" s="4">
        <v>9</v>
      </c>
      <c r="I805" s="4" t="str">
        <f t="shared" si="12"/>
        <v>A2</v>
      </c>
      <c r="J805" s="4" t="s">
        <v>10468</v>
      </c>
      <c r="K805" s="4" t="s">
        <v>10469</v>
      </c>
      <c r="L805" s="9">
        <v>44579</v>
      </c>
      <c r="M805" s="9">
        <v>44762</v>
      </c>
      <c r="N805" s="9">
        <v>44612</v>
      </c>
      <c r="O805" s="4">
        <v>2000</v>
      </c>
      <c r="P805" s="4">
        <v>1770.38</v>
      </c>
      <c r="Q805" s="4">
        <v>23</v>
      </c>
      <c r="R805" s="4" t="s">
        <v>10995</v>
      </c>
      <c r="S805" s="4" t="s">
        <v>11122</v>
      </c>
      <c r="T805" s="4" t="str">
        <f>VLOOKUP(A805,'REPORTE'!$A$1:$AG$1961,19,0)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U805" s="4" t="str">
        <f>VLOOKUP(A805,'REPORTE'!$A$1:$AG$1961,20,0)</f>
        <v xml:space="preserve">Actividades varias </v>
      </c>
      <c r="V805" s="4">
        <v>1001885</v>
      </c>
      <c r="W805" s="4" t="s">
        <v>11371</v>
      </c>
      <c r="X805" s="4" t="s">
        <v>11861</v>
      </c>
      <c r="Y805" s="4" t="s">
        <v>12072</v>
      </c>
      <c r="Z805" s="4" t="s">
        <v>12093</v>
      </c>
      <c r="AA805" s="4" t="s">
        <v>1125</v>
      </c>
      <c r="AB805" s="4" t="str">
        <f>VLOOKUP(A805,'REPORTE'!$A$1:$AG$1961,5,0)</f>
        <v>ECUATORIANO(A)</v>
      </c>
      <c r="AC805" s="4" t="str">
        <f>VLOOKUP(A805,'REPORTE'!$A$1:$AG$1961,30,0)</f>
        <v>Primaria</v>
      </c>
      <c r="AD805" s="4" t="str">
        <f>VLOOKUP(A805,'REPORTE'!$A$1:$AG$1961,31,0)</f>
        <v>PICHINCHA</v>
      </c>
      <c r="AE805" s="4" t="str">
        <f>VLOOKUP(A805,'REPORTE'!$A$1:$AG$1961,32,0)</f>
        <v>QUITO</v>
      </c>
      <c r="AF805" s="4" t="str">
        <f>VLOOKUP(A805,'REPORTE'!$A$1:$AG$1961,33,0)</f>
        <v>COTOCOLLAO</v>
      </c>
      <c r="AG805" s="4" t="str">
        <f>VLOOKUP(AF805,PROVINCIAS!$F$1:$G$1171,2,0)</f>
        <v>URBANA</v>
      </c>
    </row>
    <row r="806" spans="1:33" x14ac:dyDescent="0.45">
      <c r="A806" s="77">
        <v>1000066</v>
      </c>
      <c r="B806" s="77" t="s">
        <v>10300</v>
      </c>
      <c r="C806" s="78">
        <v>1201797741</v>
      </c>
      <c r="D806" s="79">
        <v>59</v>
      </c>
      <c r="E806" s="77" t="s">
        <v>59</v>
      </c>
      <c r="F806" s="77">
        <v>1002518</v>
      </c>
      <c r="G806" s="77">
        <v>18</v>
      </c>
      <c r="H806" s="77">
        <v>0</v>
      </c>
      <c r="I806" s="77" t="str">
        <f t="shared" si="12"/>
        <v>A1</v>
      </c>
      <c r="J806" s="77" t="s">
        <v>10466</v>
      </c>
      <c r="K806" s="77" t="s">
        <v>10467</v>
      </c>
      <c r="L806" s="80">
        <v>44580</v>
      </c>
      <c r="M806" s="80">
        <v>45126</v>
      </c>
      <c r="N806" s="81" t="s">
        <v>776</v>
      </c>
      <c r="O806" s="77">
        <v>2000</v>
      </c>
      <c r="P806" s="77">
        <v>1901.3</v>
      </c>
      <c r="Q806" s="77">
        <v>15.3</v>
      </c>
      <c r="R806" s="77" t="s">
        <v>10994</v>
      </c>
      <c r="S806" s="77" t="s">
        <v>11000</v>
      </c>
      <c r="T806" s="77" t="str">
        <f>VLOOKUP(A806,'REPORTE'!$A$1:$AG$1961,19,0)</f>
        <v>Venta al por menor de productos naturistas en establecimientos especializados.</v>
      </c>
      <c r="U806" s="77" t="str">
        <f>VLOOKUP(A806,'REPORTE'!$A$1:$AG$1961,20,0)</f>
        <v>Venta al por menor varios</v>
      </c>
      <c r="V806" s="77">
        <v>1000104</v>
      </c>
      <c r="W806" s="77" t="s">
        <v>11372</v>
      </c>
      <c r="X806" s="77" t="s">
        <v>12040</v>
      </c>
      <c r="Y806" s="77" t="s">
        <v>12072</v>
      </c>
      <c r="Z806" s="77" t="s">
        <v>12487</v>
      </c>
      <c r="AA806" s="77" t="s">
        <v>74</v>
      </c>
      <c r="AB806" s="77" t="str">
        <f>VLOOKUP(A806,'REPORTE'!$A$1:$AG$1961,5,0)</f>
        <v>ECUATORIANO(A)</v>
      </c>
      <c r="AC806" s="77" t="str">
        <f>VLOOKUP(A806,'REPORTE'!$A$1:$AG$1961,30,0)</f>
        <v>Secundaria</v>
      </c>
      <c r="AD806" s="77" t="str">
        <f>VLOOKUP(A806,'REPORTE'!$A$1:$AG$1961,31,0)</f>
        <v>LOS RIOS</v>
      </c>
      <c r="AE806" s="77" t="str">
        <f>VLOOKUP(A806,'REPORTE'!$A$1:$AG$1961,32,0)</f>
        <v>BABAHOYO</v>
      </c>
      <c r="AF806" s="77" t="str">
        <f>VLOOKUP(A806,'REPORTE'!$A$1:$AG$1961,33,0)</f>
        <v>BABAHOYO</v>
      </c>
      <c r="AG806" s="77" t="str">
        <f>VLOOKUP(AF806,PROVINCIAS!$F$1:$G$1171,2,0)</f>
        <v>URBANA</v>
      </c>
    </row>
    <row r="807" spans="1:33" x14ac:dyDescent="0.45">
      <c r="A807" s="77">
        <v>1000250</v>
      </c>
      <c r="B807" s="77" t="s">
        <v>10301</v>
      </c>
      <c r="C807" s="78">
        <v>1718373721</v>
      </c>
      <c r="D807" s="79">
        <v>32</v>
      </c>
      <c r="E807" s="77" t="s">
        <v>36</v>
      </c>
      <c r="F807" s="77">
        <v>1002514</v>
      </c>
      <c r="G807" s="77">
        <v>18</v>
      </c>
      <c r="H807" s="77">
        <v>0</v>
      </c>
      <c r="I807" s="77" t="str">
        <f t="shared" si="12"/>
        <v>A1</v>
      </c>
      <c r="J807" s="77" t="s">
        <v>10466</v>
      </c>
      <c r="K807" s="77" t="s">
        <v>10467</v>
      </c>
      <c r="L807" s="80">
        <v>44580</v>
      </c>
      <c r="M807" s="80">
        <v>45143</v>
      </c>
      <c r="N807" s="81" t="s">
        <v>776</v>
      </c>
      <c r="O807" s="77">
        <v>1400</v>
      </c>
      <c r="P807" s="77">
        <v>1400</v>
      </c>
      <c r="Q807" s="77">
        <v>15.3</v>
      </c>
      <c r="R807" s="77" t="s">
        <v>10994</v>
      </c>
      <c r="S807" s="77" t="s">
        <v>11000</v>
      </c>
      <c r="T807" s="77" t="str">
        <f>VLOOKUP(A807,'REPORTE'!$A$1:$AG$1961,19,0)</f>
        <v>Empleado Privado</v>
      </c>
      <c r="U807" s="77" t="str">
        <f>VLOOKUP(A807,'REPORTE'!$A$1:$AG$1961,20,0)</f>
        <v>Empleado Privado</v>
      </c>
      <c r="V807" s="77">
        <v>1000309</v>
      </c>
      <c r="W807" s="77" t="s">
        <v>11373</v>
      </c>
      <c r="X807" s="77" t="s">
        <v>11854</v>
      </c>
      <c r="Y807" s="77" t="s">
        <v>12072</v>
      </c>
      <c r="Z807" s="77" t="s">
        <v>12103</v>
      </c>
      <c r="AA807" s="77" t="s">
        <v>1125</v>
      </c>
      <c r="AB807" s="77" t="str">
        <f>VLOOKUP(A807,'REPORTE'!$A$1:$AG$1961,5,0)</f>
        <v>ECUATORIANO(A)</v>
      </c>
      <c r="AC807" s="77" t="str">
        <f>VLOOKUP(A807,'REPORTE'!$A$1:$AG$1961,30,0)</f>
        <v>Universitaria</v>
      </c>
      <c r="AD807" s="77" t="str">
        <f>VLOOKUP(A807,'REPORTE'!$A$1:$AG$1961,31,0)</f>
        <v>PICHINCHA</v>
      </c>
      <c r="AE807" s="77" t="str">
        <f>VLOOKUP(A807,'REPORTE'!$A$1:$AG$1961,32,0)</f>
        <v>QUITO</v>
      </c>
      <c r="AF807" s="77" t="str">
        <f>VLOOKUP(A807,'REPORTE'!$A$1:$AG$1961,33,0)</f>
        <v>LA MENA</v>
      </c>
      <c r="AG807" s="77" t="str">
        <f>VLOOKUP(AF807,PROVINCIAS!$F$1:$G$1171,2,0)</f>
        <v>URBANA</v>
      </c>
    </row>
    <row r="808" spans="1:33" customFormat="1" hidden="1" x14ac:dyDescent="0.45">
      <c r="A808" s="4">
        <v>1000320</v>
      </c>
      <c r="B808" s="4" t="s">
        <v>10208</v>
      </c>
      <c r="C808" s="7">
        <v>601442536</v>
      </c>
      <c r="D808" s="8">
        <v>61</v>
      </c>
      <c r="E808" s="4" t="s">
        <v>36</v>
      </c>
      <c r="F808" s="4">
        <v>1002519</v>
      </c>
      <c r="G808" s="4">
        <v>6</v>
      </c>
      <c r="H808" s="4">
        <v>0</v>
      </c>
      <c r="I808" s="4" t="str">
        <f t="shared" si="12"/>
        <v>A1</v>
      </c>
      <c r="J808" s="4" t="s">
        <v>10468</v>
      </c>
      <c r="K808" s="4" t="s">
        <v>10469</v>
      </c>
      <c r="L808" s="9">
        <v>44580</v>
      </c>
      <c r="M808" s="9">
        <v>44783</v>
      </c>
      <c r="N808" s="10" t="s">
        <v>776</v>
      </c>
      <c r="O808" s="4">
        <v>1000</v>
      </c>
      <c r="P808" s="4">
        <v>1000</v>
      </c>
      <c r="Q808" s="4">
        <v>23</v>
      </c>
      <c r="R808" s="4" t="s">
        <v>10994</v>
      </c>
      <c r="S808" s="4" t="s">
        <v>11025</v>
      </c>
      <c r="T808" s="4" t="str">
        <f>VLOOKUP(A808,'REPORTE'!$A$1:$AG$1961,19,0)</f>
        <v>Venta al por menor de frutas, legumbres y hortalizas frescas o en conserva en establecimientos especializados.</v>
      </c>
      <c r="U808" s="4" t="str">
        <f>VLOOKUP(A808,'REPORTE'!$A$1:$AG$1961,20,0)</f>
        <v>Venta al por menor varios</v>
      </c>
      <c r="V808" s="4">
        <v>1000381</v>
      </c>
      <c r="W808" s="4" t="s">
        <v>11374</v>
      </c>
      <c r="X808" s="4" t="s">
        <v>12016</v>
      </c>
      <c r="Y808" s="4" t="s">
        <v>12072</v>
      </c>
      <c r="Z808" s="4" t="s">
        <v>12419</v>
      </c>
      <c r="AA808" s="4" t="s">
        <v>1125</v>
      </c>
      <c r="AB808" s="4" t="str">
        <f>VLOOKUP(A808,'REPORTE'!$A$1:$AG$1961,5,0)</f>
        <v>ECUATORIANO(A) INDIGENA</v>
      </c>
      <c r="AC808" s="4" t="str">
        <f>VLOOKUP(A808,'REPORTE'!$A$1:$AG$1961,30,0)</f>
        <v>Primaria</v>
      </c>
      <c r="AD808" s="4" t="str">
        <f>VLOOKUP(A808,'REPORTE'!$A$1:$AG$1961,31,0)</f>
        <v>PICHINCHA</v>
      </c>
      <c r="AE808" s="4" t="str">
        <f>VLOOKUP(A808,'REPORTE'!$A$1:$AG$1961,32,0)</f>
        <v>QUITO</v>
      </c>
      <c r="AF808" s="4" t="str">
        <f>VLOOKUP(A808,'REPORTE'!$A$1:$AG$1961,33,0)</f>
        <v>COTOCOLLAO</v>
      </c>
      <c r="AG808" s="4" t="str">
        <f>VLOOKUP(AF808,PROVINCIAS!$F$1:$G$1171,2,0)</f>
        <v>URBANA</v>
      </c>
    </row>
    <row r="809" spans="1:33" x14ac:dyDescent="0.45">
      <c r="A809" s="77">
        <v>1001774</v>
      </c>
      <c r="B809" s="77" t="s">
        <v>10302</v>
      </c>
      <c r="C809" s="78">
        <v>1717737306</v>
      </c>
      <c r="D809" s="79">
        <v>41</v>
      </c>
      <c r="E809" s="77" t="s">
        <v>36</v>
      </c>
      <c r="F809" s="77">
        <v>1002520</v>
      </c>
      <c r="G809" s="77">
        <v>24</v>
      </c>
      <c r="H809" s="77">
        <v>0</v>
      </c>
      <c r="I809" s="77" t="str">
        <f t="shared" si="12"/>
        <v>A1</v>
      </c>
      <c r="J809" s="77" t="s">
        <v>10466</v>
      </c>
      <c r="K809" s="77" t="s">
        <v>10467</v>
      </c>
      <c r="L809" s="80">
        <v>44580</v>
      </c>
      <c r="M809" s="80">
        <v>45327</v>
      </c>
      <c r="N809" s="81" t="s">
        <v>776</v>
      </c>
      <c r="O809" s="77">
        <v>2500</v>
      </c>
      <c r="P809" s="77">
        <v>2500</v>
      </c>
      <c r="Q809" s="77">
        <v>15.3</v>
      </c>
      <c r="R809" s="77" t="s">
        <v>10994</v>
      </c>
      <c r="S809" s="77" t="s">
        <v>11000</v>
      </c>
      <c r="T809" s="77" t="str">
        <f>VLOOKUP(A809,'REPORTE'!$A$1:$AG$1961,19,0)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809" s="77" t="str">
        <f>VLOOKUP(A809,'REPORTE'!$A$1:$AG$1961,20,0)</f>
        <v xml:space="preserve">Actividades varias </v>
      </c>
      <c r="V809" s="77">
        <v>1001882</v>
      </c>
      <c r="W809" s="77" t="s">
        <v>11741</v>
      </c>
      <c r="X809" s="77" t="s">
        <v>11870</v>
      </c>
      <c r="Y809" s="77" t="s">
        <v>12072</v>
      </c>
      <c r="Z809" s="77" t="s">
        <v>12488</v>
      </c>
      <c r="AA809" s="77" t="s">
        <v>1125</v>
      </c>
      <c r="AB809" s="77" t="str">
        <f>VLOOKUP(A809,'REPORTE'!$A$1:$AG$1961,5,0)</f>
        <v>ECUATORIANO(A)</v>
      </c>
      <c r="AC809" s="77" t="str">
        <f>VLOOKUP(A809,'REPORTE'!$A$1:$AG$1961,30,0)</f>
        <v>Secundaria</v>
      </c>
      <c r="AD809" s="77" t="str">
        <f>VLOOKUP(A809,'REPORTE'!$A$1:$AG$1961,31,0)</f>
        <v>EL ORO</v>
      </c>
      <c r="AE809" s="77" t="str">
        <f>VLOOKUP(A809,'REPORTE'!$A$1:$AG$1961,32,0)</f>
        <v>PORTOVELO</v>
      </c>
      <c r="AF809" s="77" t="str">
        <f>VLOOKUP(A809,'REPORTE'!$A$1:$AG$1961,33,0)</f>
        <v>SALATI</v>
      </c>
      <c r="AG809" s="77" t="str">
        <f>VLOOKUP(AF809,PROVINCIAS!$F$1:$G$1171,2,0)</f>
        <v>RURAL</v>
      </c>
    </row>
    <row r="810" spans="1:33" customFormat="1" hidden="1" x14ac:dyDescent="0.45">
      <c r="A810" s="4">
        <v>1001776</v>
      </c>
      <c r="B810" s="4" t="s">
        <v>10303</v>
      </c>
      <c r="C810" s="7">
        <v>1714250626</v>
      </c>
      <c r="D810" s="8">
        <v>46</v>
      </c>
      <c r="E810" s="4" t="s">
        <v>36</v>
      </c>
      <c r="F810" s="4">
        <v>1002517</v>
      </c>
      <c r="G810" s="4">
        <v>36</v>
      </c>
      <c r="H810" s="4">
        <v>0</v>
      </c>
      <c r="I810" s="4" t="str">
        <f t="shared" si="12"/>
        <v>A1</v>
      </c>
      <c r="J810" s="4" t="s">
        <v>10468</v>
      </c>
      <c r="K810" s="4" t="s">
        <v>10469</v>
      </c>
      <c r="L810" s="9">
        <v>44580</v>
      </c>
      <c r="M810" s="9">
        <v>45693</v>
      </c>
      <c r="N810" s="10" t="s">
        <v>776</v>
      </c>
      <c r="O810" s="4">
        <v>10000</v>
      </c>
      <c r="P810" s="4">
        <v>10000</v>
      </c>
      <c r="Q810" s="4">
        <v>18.989999999999998</v>
      </c>
      <c r="R810" s="4" t="s">
        <v>10994</v>
      </c>
      <c r="S810" s="4" t="s">
        <v>11500</v>
      </c>
      <c r="T810" s="4" t="str">
        <f>VLOOKUP(A810,'REPORTE'!$A$1:$AG$1961,19,0)</f>
        <v>Elaboración de leche fresca lí­quida, crema de leche lí­quida, bebidas a base de leche, yogurt, incluso caseí­na o lactosa, pasteurizada, esterilizada, homogeneizada y/o tratada a altas temperaturas.</v>
      </c>
      <c r="U810" s="4" t="str">
        <f>VLOOKUP(A810,'REPORTE'!$A$1:$AG$1961,20,0)</f>
        <v>Elaboración de alimentos</v>
      </c>
      <c r="V810" s="4">
        <v>1001883</v>
      </c>
      <c r="W810" s="4" t="s">
        <v>11742</v>
      </c>
      <c r="X810" s="4" t="s">
        <v>12004</v>
      </c>
      <c r="Y810" s="4" t="s">
        <v>12072</v>
      </c>
      <c r="Z810" s="4" t="s">
        <v>12489</v>
      </c>
      <c r="AA810" s="4" t="s">
        <v>1125</v>
      </c>
      <c r="AB810" s="4" t="str">
        <f>VLOOKUP(A810,'REPORTE'!$A$1:$AG$1961,5,0)</f>
        <v>ECUATORIANO(A)</v>
      </c>
      <c r="AC810" s="4" t="str">
        <f>VLOOKUP(A810,'REPORTE'!$A$1:$AG$1961,30,0)</f>
        <v>Secundaria</v>
      </c>
      <c r="AD810" s="4" t="str">
        <f>VLOOKUP(A810,'REPORTE'!$A$1:$AG$1961,31,0)</f>
        <v>PICHINCHA</v>
      </c>
      <c r="AE810" s="4" t="str">
        <f>VLOOKUP(A810,'REPORTE'!$A$1:$AG$1961,32,0)</f>
        <v>QUITO</v>
      </c>
      <c r="AF810" s="4" t="str">
        <f>VLOOKUP(A810,'REPORTE'!$A$1:$AG$1961,33,0)</f>
        <v>SAN ANTONIO</v>
      </c>
      <c r="AG810" s="4" t="str">
        <f>VLOOKUP(AF810,PROVINCIAS!$F$1:$G$1171,2,0)</f>
        <v>RURAL</v>
      </c>
    </row>
    <row r="811" spans="1:33" customFormat="1" hidden="1" x14ac:dyDescent="0.45">
      <c r="A811" s="4">
        <v>1001779</v>
      </c>
      <c r="B811" s="4" t="s">
        <v>10304</v>
      </c>
      <c r="C811" s="7">
        <v>1728735380</v>
      </c>
      <c r="D811" s="8">
        <v>23</v>
      </c>
      <c r="E811" s="4" t="s">
        <v>36</v>
      </c>
      <c r="F811" s="4">
        <v>1002521</v>
      </c>
      <c r="G811" s="4">
        <v>1</v>
      </c>
      <c r="H811" s="4">
        <v>0</v>
      </c>
      <c r="I811" s="4" t="str">
        <f t="shared" si="12"/>
        <v>A1</v>
      </c>
      <c r="J811" s="4" t="s">
        <v>10468</v>
      </c>
      <c r="K811" s="4" t="s">
        <v>10469</v>
      </c>
      <c r="L811" s="9">
        <v>44580</v>
      </c>
      <c r="M811" s="9">
        <v>44671</v>
      </c>
      <c r="N811" s="10" t="s">
        <v>776</v>
      </c>
      <c r="O811" s="4">
        <v>10000</v>
      </c>
      <c r="P811" s="4">
        <v>10000</v>
      </c>
      <c r="Q811" s="4">
        <v>18.989999999999998</v>
      </c>
      <c r="R811" s="4" t="s">
        <v>10994</v>
      </c>
      <c r="S811" s="4" t="s">
        <v>348</v>
      </c>
      <c r="T811" s="4" t="str">
        <f>VLOOKUP(A811,'REPORTE'!$A$1:$AG$1961,19,0)</f>
        <v>Venta al por mayor de frutas, legumbres y hortalizas.</v>
      </c>
      <c r="U811" s="4" t="str">
        <f>VLOOKUP(A811,'REPORTE'!$A$1:$AG$1961,20,0)</f>
        <v>Venta al por mayor varios</v>
      </c>
      <c r="V811" s="4">
        <v>1001886</v>
      </c>
      <c r="W811" s="4" t="s">
        <v>11743</v>
      </c>
      <c r="X811" s="4" t="s">
        <v>12041</v>
      </c>
      <c r="Y811" s="4" t="s">
        <v>12072</v>
      </c>
      <c r="Z811" s="4" t="s">
        <v>12490</v>
      </c>
      <c r="AA811" s="4" t="s">
        <v>1125</v>
      </c>
      <c r="AB811" s="4" t="str">
        <f>VLOOKUP(A811,'REPORTE'!$A$1:$AG$1961,5,0)</f>
        <v>ECUATORIANO(A) INDIGENA</v>
      </c>
      <c r="AC811" s="4" t="str">
        <f>VLOOKUP(A811,'REPORTE'!$A$1:$AG$1961,30,0)</f>
        <v>Secundaria</v>
      </c>
      <c r="AD811" s="4" t="str">
        <f>VLOOKUP(A811,'REPORTE'!$A$1:$AG$1961,31,0)</f>
        <v>PICHINCHA</v>
      </c>
      <c r="AE811" s="4" t="str">
        <f>VLOOKUP(A811,'REPORTE'!$A$1:$AG$1961,32,0)</f>
        <v>QUITO</v>
      </c>
      <c r="AF811" s="4" t="str">
        <f>VLOOKUP(A811,'REPORTE'!$A$1:$AG$1961,33,0)</f>
        <v>LA MAGDALENA</v>
      </c>
      <c r="AG811" s="4" t="str">
        <f>VLOOKUP(AF811,PROVINCIAS!$F$1:$G$1171,2,0)</f>
        <v>URBANA</v>
      </c>
    </row>
    <row r="812" spans="1:33" customFormat="1" hidden="1" x14ac:dyDescent="0.45">
      <c r="A812" s="4">
        <v>1001782</v>
      </c>
      <c r="B812" s="4" t="s">
        <v>10305</v>
      </c>
      <c r="C812" s="7">
        <v>550083810</v>
      </c>
      <c r="D812" s="8">
        <v>28</v>
      </c>
      <c r="E812" s="4" t="s">
        <v>59</v>
      </c>
      <c r="F812" s="4">
        <v>1002515</v>
      </c>
      <c r="G812" s="4">
        <v>36</v>
      </c>
      <c r="H812" s="4">
        <v>0</v>
      </c>
      <c r="I812" s="4" t="str">
        <f t="shared" si="12"/>
        <v>A1</v>
      </c>
      <c r="J812" s="4" t="s">
        <v>10468</v>
      </c>
      <c r="K812" s="4" t="s">
        <v>10469</v>
      </c>
      <c r="L812" s="9">
        <v>44580</v>
      </c>
      <c r="M812" s="9">
        <v>45698</v>
      </c>
      <c r="N812" s="10" t="s">
        <v>776</v>
      </c>
      <c r="O812" s="4">
        <v>10000</v>
      </c>
      <c r="P812" s="4">
        <v>10000</v>
      </c>
      <c r="Q812" s="4">
        <v>21.5</v>
      </c>
      <c r="R812" s="4" t="s">
        <v>10994</v>
      </c>
      <c r="S812" s="4" t="s">
        <v>11016</v>
      </c>
      <c r="T812" s="4" t="str">
        <f>VLOOKUP(A812,'REPORTE'!$A$1:$AG$1961,19,0)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812" s="4" t="str">
        <f>VLOOKUP(A812,'REPORTE'!$A$1:$AG$1961,20,0)</f>
        <v>Venta al por mayor varios</v>
      </c>
      <c r="V812" s="4">
        <v>1001890</v>
      </c>
      <c r="W812" s="4" t="s">
        <v>11744</v>
      </c>
      <c r="X812" s="4" t="s">
        <v>11854</v>
      </c>
      <c r="Y812" s="4" t="s">
        <v>12072</v>
      </c>
      <c r="Z812" s="4" t="s">
        <v>12491</v>
      </c>
      <c r="AA812" s="4" t="s">
        <v>1125</v>
      </c>
      <c r="AB812" s="4" t="str">
        <f>VLOOKUP(A812,'REPORTE'!$A$1:$AG$1961,5,0)</f>
        <v>ECUATORIANO(A)</v>
      </c>
      <c r="AC812" s="4" t="str">
        <f>VLOOKUP(A812,'REPORTE'!$A$1:$AG$1961,30,0)</f>
        <v>Primaria</v>
      </c>
      <c r="AD812" s="4" t="str">
        <f>VLOOKUP(A812,'REPORTE'!$A$1:$AG$1961,31,0)</f>
        <v>PICHINCHA</v>
      </c>
      <c r="AE812" s="4" t="str">
        <f>VLOOKUP(A812,'REPORTE'!$A$1:$AG$1961,32,0)</f>
        <v>QUITO</v>
      </c>
      <c r="AF812" s="4" t="str">
        <f>VLOOKUP(A812,'REPORTE'!$A$1:$AG$1961,33,0)</f>
        <v>CHILLOGALLO</v>
      </c>
      <c r="AG812" s="4" t="str">
        <f>VLOOKUP(AF812,PROVINCIAS!$F$1:$G$1171,2,0)</f>
        <v>URBANA</v>
      </c>
    </row>
    <row r="813" spans="1:33" customFormat="1" hidden="1" x14ac:dyDescent="0.45">
      <c r="A813" s="4">
        <v>1001784</v>
      </c>
      <c r="B813" s="4" t="s">
        <v>10306</v>
      </c>
      <c r="C813" s="7">
        <v>940310923</v>
      </c>
      <c r="D813" s="8">
        <v>25</v>
      </c>
      <c r="E813" s="4" t="s">
        <v>59</v>
      </c>
      <c r="F813" s="4">
        <v>1002516</v>
      </c>
      <c r="G813" s="4">
        <v>24</v>
      </c>
      <c r="H813" s="4">
        <v>0</v>
      </c>
      <c r="I813" s="4" t="str">
        <f t="shared" si="12"/>
        <v>A1</v>
      </c>
      <c r="J813" s="4" t="s">
        <v>10468</v>
      </c>
      <c r="K813" s="4" t="s">
        <v>10469</v>
      </c>
      <c r="L813" s="9">
        <v>44580</v>
      </c>
      <c r="M813" s="9">
        <v>45332</v>
      </c>
      <c r="N813" s="10" t="s">
        <v>776</v>
      </c>
      <c r="O813" s="4">
        <v>2100</v>
      </c>
      <c r="P813" s="4">
        <v>2100</v>
      </c>
      <c r="Q813" s="4">
        <v>21.5</v>
      </c>
      <c r="R813" s="4" t="s">
        <v>10994</v>
      </c>
      <c r="S813" s="4" t="s">
        <v>11012</v>
      </c>
      <c r="T813" s="4" t="str">
        <f>VLOOKUP(A813,'REPORTE'!$A$1:$AG$1961,19,0)</f>
        <v>Servicios de apoyo a la fabricación de partes, piezas y accesorios para vehí­culos automotores a cambio de una retribución o por contrato.</v>
      </c>
      <c r="U813" s="4" t="str">
        <f>VLOOKUP(A813,'REPORTE'!$A$1:$AG$1961,20,0)</f>
        <v>Servicios Varios</v>
      </c>
      <c r="V813" s="4">
        <v>1001891</v>
      </c>
      <c r="W813" s="4" t="s">
        <v>11745</v>
      </c>
      <c r="X813" s="4" t="s">
        <v>11836</v>
      </c>
      <c r="Y813" s="4" t="s">
        <v>12072</v>
      </c>
      <c r="Z813" s="4" t="s">
        <v>12488</v>
      </c>
      <c r="AA813" s="4" t="s">
        <v>665</v>
      </c>
      <c r="AB813" s="4" t="str">
        <f>VLOOKUP(A813,'REPORTE'!$A$1:$AG$1961,5,0)</f>
        <v>ECUATORIANO(A) INDIGENA</v>
      </c>
      <c r="AC813" s="4" t="str">
        <f>VLOOKUP(A813,'REPORTE'!$A$1:$AG$1961,30,0)</f>
        <v>Primaria</v>
      </c>
      <c r="AD813" s="4" t="str">
        <f>VLOOKUP(A813,'REPORTE'!$A$1:$AG$1961,31,0)</f>
        <v>CHIMBORAZO</v>
      </c>
      <c r="AE813" s="4" t="str">
        <f>VLOOKUP(A813,'REPORTE'!$A$1:$AG$1961,32,0)</f>
        <v>PALLATANGA</v>
      </c>
      <c r="AF813" s="4" t="str">
        <f>VLOOKUP(A813,'REPORTE'!$A$1:$AG$1961,33,0)</f>
        <v>PALLATANGA</v>
      </c>
      <c r="AG813" s="4" t="str">
        <f>VLOOKUP(AF813,PROVINCIAS!$F$1:$G$1171,2,0)</f>
        <v>URBANA</v>
      </c>
    </row>
    <row r="814" spans="1:33" customFormat="1" hidden="1" x14ac:dyDescent="0.45">
      <c r="A814" s="4">
        <v>1000724</v>
      </c>
      <c r="B814" s="4" t="s">
        <v>10307</v>
      </c>
      <c r="C814" s="7">
        <v>1723642409</v>
      </c>
      <c r="D814" s="8">
        <v>28</v>
      </c>
      <c r="E814" s="4" t="s">
        <v>36</v>
      </c>
      <c r="F814" s="4">
        <v>1002522</v>
      </c>
      <c r="G814" s="4">
        <v>36</v>
      </c>
      <c r="H814" s="4">
        <v>4</v>
      </c>
      <c r="I814" s="4" t="str">
        <f t="shared" si="12"/>
        <v>A1</v>
      </c>
      <c r="J814" s="4" t="s">
        <v>10468</v>
      </c>
      <c r="K814" s="4" t="s">
        <v>10469</v>
      </c>
      <c r="L814" s="9">
        <v>44581</v>
      </c>
      <c r="M814" s="9">
        <v>45682</v>
      </c>
      <c r="N814" s="9">
        <v>44617</v>
      </c>
      <c r="O814" s="4">
        <v>15000</v>
      </c>
      <c r="P814" s="4">
        <v>15000</v>
      </c>
      <c r="Q814" s="4">
        <v>18.989999999999998</v>
      </c>
      <c r="R814" s="4" t="s">
        <v>10995</v>
      </c>
      <c r="S814" s="4" t="s">
        <v>348</v>
      </c>
      <c r="T814" s="4" t="str">
        <f>VLOOKUP(A814,'REPORTE'!$A$1:$AG$1961,19,0)</f>
        <v>Venta al por mayor de frutas, legumbres y hortalizas.</v>
      </c>
      <c r="U814" s="4" t="str">
        <f>VLOOKUP(A814,'REPORTE'!$A$1:$AG$1961,20,0)</f>
        <v>Venta al por mayor varios</v>
      </c>
      <c r="V814" s="4">
        <v>1000795</v>
      </c>
      <c r="W814" s="4" t="s">
        <v>11695</v>
      </c>
      <c r="X814" s="4" t="s">
        <v>11876</v>
      </c>
      <c r="Y814" s="4" t="s">
        <v>12072</v>
      </c>
      <c r="Z814" s="4" t="s">
        <v>11150</v>
      </c>
      <c r="AA814" s="4" t="s">
        <v>665</v>
      </c>
      <c r="AB814" s="4" t="str">
        <f>VLOOKUP(A814,'REPORTE'!$A$1:$AG$1961,5,0)</f>
        <v>ECUATORIANO(A)</v>
      </c>
      <c r="AC814" s="4" t="str">
        <f>VLOOKUP(A814,'REPORTE'!$A$1:$AG$1961,30,0)</f>
        <v>Secundaria</v>
      </c>
      <c r="AD814" s="4" t="str">
        <f>VLOOKUP(A814,'REPORTE'!$A$1:$AG$1961,31,0)</f>
        <v>SANTO DOMINGO DE LOS TSACHILAS</v>
      </c>
      <c r="AE814" s="4" t="str">
        <f>VLOOKUP(A814,'REPORTE'!$A$1:$AG$1961,32,0)</f>
        <v>SANTO DOMINGO</v>
      </c>
      <c r="AF814" s="4" t="str">
        <f>VLOOKUP(A814,'REPORTE'!$A$1:$AG$1961,33,0)</f>
        <v>SANTO DOMINGO DE LOS COLORADOS</v>
      </c>
      <c r="AG814" s="4" t="str">
        <f>VLOOKUP(AF814,PROVINCIAS!$F$1:$G$1171,2,0)</f>
        <v>URBANA</v>
      </c>
    </row>
    <row r="815" spans="1:33" customFormat="1" hidden="1" x14ac:dyDescent="0.45">
      <c r="A815" s="4">
        <v>1001744</v>
      </c>
      <c r="B815" s="4" t="s">
        <v>10308</v>
      </c>
      <c r="C815" s="7">
        <v>1716347230</v>
      </c>
      <c r="D815" s="8">
        <v>44</v>
      </c>
      <c r="E815" s="4" t="s">
        <v>36</v>
      </c>
      <c r="F815" s="4">
        <v>1002525</v>
      </c>
      <c r="G815" s="4">
        <v>12</v>
      </c>
      <c r="H815" s="4">
        <v>0</v>
      </c>
      <c r="I815" s="4" t="str">
        <f t="shared" si="12"/>
        <v>A1</v>
      </c>
      <c r="J815" s="4" t="s">
        <v>10468</v>
      </c>
      <c r="K815" s="4" t="s">
        <v>10469</v>
      </c>
      <c r="L815" s="9">
        <v>44581</v>
      </c>
      <c r="M815" s="9">
        <v>44967</v>
      </c>
      <c r="N815" s="10" t="s">
        <v>776</v>
      </c>
      <c r="O815" s="4">
        <v>1000</v>
      </c>
      <c r="P815" s="4">
        <v>1000</v>
      </c>
      <c r="Q815" s="4">
        <v>23</v>
      </c>
      <c r="R815" s="4" t="s">
        <v>10994</v>
      </c>
      <c r="S815" s="4" t="s">
        <v>11052</v>
      </c>
      <c r="T815" s="4" t="str">
        <f>VLOOKUP(A815,'REPORTE'!$A$1:$AG$1961,19,0)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815" s="4" t="str">
        <f>VLOOKUP(A815,'REPORTE'!$A$1:$AG$1961,20,0)</f>
        <v xml:space="preserve">Actividades varias </v>
      </c>
      <c r="V815" s="4">
        <v>1001847</v>
      </c>
      <c r="W815" s="4" t="s">
        <v>11375</v>
      </c>
      <c r="X815" s="4" t="s">
        <v>12042</v>
      </c>
      <c r="Y815" s="4" t="s">
        <v>12072</v>
      </c>
      <c r="Z815" s="4" t="s">
        <v>12492</v>
      </c>
      <c r="AA815" s="4" t="s">
        <v>1125</v>
      </c>
      <c r="AB815" s="4" t="str">
        <f>VLOOKUP(A815,'REPORTE'!$A$1:$AG$1961,5,0)</f>
        <v>ECUATORIANO(A)</v>
      </c>
      <c r="AC815" s="4" t="str">
        <f>VLOOKUP(A815,'REPORTE'!$A$1:$AG$1961,30,0)</f>
        <v>Secundaria</v>
      </c>
      <c r="AD815" s="4" t="str">
        <f>VLOOKUP(A815,'REPORTE'!$A$1:$AG$1961,31,0)</f>
        <v>CARCHI</v>
      </c>
      <c r="AE815" s="4" t="str">
        <f>VLOOKUP(A815,'REPORTE'!$A$1:$AG$1961,32,0)</f>
        <v>ESPEJO</v>
      </c>
      <c r="AF815" s="4" t="str">
        <f>VLOOKUP(A815,'REPORTE'!$A$1:$AG$1961,33,0)</f>
        <v>EL ANGEL</v>
      </c>
      <c r="AG815" s="4" t="str">
        <f>VLOOKUP(AF815,PROVINCIAS!$F$1:$G$1171,2,0)</f>
        <v>URBANA</v>
      </c>
    </row>
    <row r="816" spans="1:33" customFormat="1" hidden="1" x14ac:dyDescent="0.45">
      <c r="A816" s="4">
        <v>1001764</v>
      </c>
      <c r="B816" s="4" t="s">
        <v>10309</v>
      </c>
      <c r="C816" s="7">
        <v>1723420426</v>
      </c>
      <c r="D816" s="8">
        <v>32</v>
      </c>
      <c r="E816" s="4" t="s">
        <v>59</v>
      </c>
      <c r="F816" s="4">
        <v>1002523</v>
      </c>
      <c r="G816" s="4">
        <v>12</v>
      </c>
      <c r="H816" s="4">
        <v>0</v>
      </c>
      <c r="I816" s="4" t="str">
        <f t="shared" si="12"/>
        <v>A1</v>
      </c>
      <c r="J816" s="4" t="s">
        <v>10468</v>
      </c>
      <c r="K816" s="4" t="s">
        <v>10469</v>
      </c>
      <c r="L816" s="9">
        <v>44581</v>
      </c>
      <c r="M816" s="9">
        <v>44951</v>
      </c>
      <c r="N816" s="10" t="s">
        <v>776</v>
      </c>
      <c r="O816" s="4">
        <v>1000</v>
      </c>
      <c r="P816" s="4">
        <v>928.96</v>
      </c>
      <c r="Q816" s="4">
        <v>23</v>
      </c>
      <c r="R816" s="4" t="s">
        <v>10994</v>
      </c>
      <c r="S816" s="4" t="s">
        <v>11021</v>
      </c>
      <c r="T816" s="4" t="str">
        <f>VLOOKUP(A816,'REPORTE'!$A$1:$AG$1961,19,0)</f>
        <v>Empleado Privado</v>
      </c>
      <c r="U816" s="4" t="str">
        <f>VLOOKUP(A816,'REPORTE'!$A$1:$AG$1961,20,0)</f>
        <v>Empleado Privado</v>
      </c>
      <c r="V816" s="4">
        <v>1001870</v>
      </c>
      <c r="W816" s="4" t="s">
        <v>11185</v>
      </c>
      <c r="X816" s="4" t="s">
        <v>12043</v>
      </c>
      <c r="Y816" s="4" t="s">
        <v>12072</v>
      </c>
      <c r="Z816" s="4" t="s">
        <v>12493</v>
      </c>
      <c r="AA816" s="4" t="s">
        <v>1125</v>
      </c>
      <c r="AB816" s="4" t="str">
        <f>VLOOKUP(A816,'REPORTE'!$A$1:$AG$1961,5,0)</f>
        <v>ECUATORIANO(A)</v>
      </c>
      <c r="AC816" s="4" t="str">
        <f>VLOOKUP(A816,'REPORTE'!$A$1:$AG$1961,30,0)</f>
        <v>Secundaria</v>
      </c>
      <c r="AD816" s="4" t="str">
        <f>VLOOKUP(A816,'REPORTE'!$A$1:$AG$1961,31,0)</f>
        <v>PICHINCHA</v>
      </c>
      <c r="AE816" s="4" t="str">
        <f>VLOOKUP(A816,'REPORTE'!$A$1:$AG$1961,32,0)</f>
        <v>QUITO</v>
      </c>
      <c r="AF816" s="4" t="str">
        <f>VLOOKUP(A816,'REPORTE'!$A$1:$AG$1961,33,0)</f>
        <v>CENTRO HISTORICO</v>
      </c>
      <c r="AG816" s="4" t="str">
        <f>VLOOKUP(AF816,PROVINCIAS!$F$1:$G$1171,2,0)</f>
        <v>URBANA</v>
      </c>
    </row>
    <row r="817" spans="1:33" customFormat="1" hidden="1" x14ac:dyDescent="0.45">
      <c r="A817" s="4">
        <v>1001791</v>
      </c>
      <c r="B817" s="4" t="s">
        <v>10310</v>
      </c>
      <c r="C817" s="7">
        <v>602982514</v>
      </c>
      <c r="D817" s="8">
        <v>47</v>
      </c>
      <c r="E817" s="4" t="s">
        <v>59</v>
      </c>
      <c r="F817" s="4">
        <v>1002524</v>
      </c>
      <c r="G817" s="4">
        <v>15</v>
      </c>
      <c r="H817" s="4">
        <v>0</v>
      </c>
      <c r="I817" s="4" t="str">
        <f t="shared" si="12"/>
        <v>A1</v>
      </c>
      <c r="J817" s="4" t="s">
        <v>10468</v>
      </c>
      <c r="K817" s="4" t="s">
        <v>10469</v>
      </c>
      <c r="L817" s="9">
        <v>44581</v>
      </c>
      <c r="M817" s="9">
        <v>45041</v>
      </c>
      <c r="N817" s="10" t="s">
        <v>776</v>
      </c>
      <c r="O817" s="4">
        <v>2000</v>
      </c>
      <c r="P817" s="4">
        <v>1889.6</v>
      </c>
      <c r="Q817" s="4">
        <v>21.5</v>
      </c>
      <c r="R817" s="4" t="s">
        <v>10994</v>
      </c>
      <c r="S817" s="4" t="s">
        <v>244</v>
      </c>
      <c r="T817" s="4" t="str">
        <f>VLOOKUP(A817,'REPORTE'!$A$1:$AG$1961,19,0)</f>
        <v>Actividades a corto y a largo plazo de clí­nicas especializadas, es decir, actividades médicas, de diagnóstico y de tratamiento (clí­nicas para enfermos mentales, de rehabilitación, para enfermedades infecciosas, de maternidad, etcétera).</v>
      </c>
      <c r="U817" s="4" t="str">
        <f>VLOOKUP(A817,'REPORTE'!$A$1:$AG$1961,20,0)</f>
        <v>Actividades Médicas</v>
      </c>
      <c r="V817" s="4">
        <v>1001898</v>
      </c>
      <c r="W817" s="4" t="s">
        <v>11376</v>
      </c>
      <c r="X817" s="4" t="s">
        <v>12043</v>
      </c>
      <c r="Y817" s="4" t="s">
        <v>12072</v>
      </c>
      <c r="Z817" s="4" t="s">
        <v>12494</v>
      </c>
      <c r="AA817" s="4" t="s">
        <v>74</v>
      </c>
      <c r="AB817" s="4" t="str">
        <f>VLOOKUP(A817,'REPORTE'!$A$1:$AG$1961,5,0)</f>
        <v>ECUATORIANO(A) INDIGENA</v>
      </c>
      <c r="AC817" s="4" t="str">
        <f>VLOOKUP(A817,'REPORTE'!$A$1:$AG$1961,30,0)</f>
        <v>Secundaria</v>
      </c>
      <c r="AD817" s="4" t="str">
        <f>VLOOKUP(A817,'REPORTE'!$A$1:$AG$1961,31,0)</f>
        <v>CHIMBORAZO</v>
      </c>
      <c r="AE817" s="4" t="str">
        <f>VLOOKUP(A817,'REPORTE'!$A$1:$AG$1961,32,0)</f>
        <v>RIOBAMBA</v>
      </c>
      <c r="AF817" s="4" t="str">
        <f>VLOOKUP(A817,'REPORTE'!$A$1:$AG$1961,33,0)</f>
        <v>YARUQUIES</v>
      </c>
      <c r="AG817" s="4" t="str">
        <f>VLOOKUP(AF817,PROVINCIAS!$F$1:$G$1171,2,0)</f>
        <v>URBANA</v>
      </c>
    </row>
    <row r="818" spans="1:33" customFormat="1" hidden="1" x14ac:dyDescent="0.45">
      <c r="A818" s="4">
        <v>1000222</v>
      </c>
      <c r="B818" s="4" t="s">
        <v>10311</v>
      </c>
      <c r="C818" s="7">
        <v>550575781</v>
      </c>
      <c r="D818" s="8">
        <v>22</v>
      </c>
      <c r="E818" s="4" t="s">
        <v>36</v>
      </c>
      <c r="F818" s="4">
        <v>1002535</v>
      </c>
      <c r="G818" s="4">
        <v>24</v>
      </c>
      <c r="H818" s="4">
        <v>0</v>
      </c>
      <c r="I818" s="4" t="str">
        <f t="shared" si="12"/>
        <v>A1</v>
      </c>
      <c r="J818" s="4" t="s">
        <v>10468</v>
      </c>
      <c r="K818" s="4" t="s">
        <v>10469</v>
      </c>
      <c r="L818" s="9">
        <v>44582</v>
      </c>
      <c r="M818" s="9">
        <v>45306</v>
      </c>
      <c r="N818" s="10" t="s">
        <v>776</v>
      </c>
      <c r="O818" s="4">
        <v>5000</v>
      </c>
      <c r="P818" s="4">
        <v>4816.59</v>
      </c>
      <c r="Q818" s="4">
        <v>21.5</v>
      </c>
      <c r="R818" s="4" t="s">
        <v>10994</v>
      </c>
      <c r="S818" s="4" t="s">
        <v>279</v>
      </c>
      <c r="T818" s="4" t="str">
        <f>VLOOKUP(A818,'REPORTE'!$A$1:$AG$1961,19,0)</f>
        <v>Venta al por mayor de frutas, legumbres y hortalizas.</v>
      </c>
      <c r="U818" s="4" t="str">
        <f>VLOOKUP(A818,'REPORTE'!$A$1:$AG$1961,20,0)</f>
        <v>Venta al por mayor varios</v>
      </c>
      <c r="V818" s="4">
        <v>1000286</v>
      </c>
      <c r="W818" s="4" t="s">
        <v>11521</v>
      </c>
      <c r="X818" s="4" t="s">
        <v>12014</v>
      </c>
      <c r="Y818" s="4" t="s">
        <v>12072</v>
      </c>
      <c r="Z818" s="4" t="s">
        <v>12495</v>
      </c>
      <c r="AA818" s="4" t="s">
        <v>46</v>
      </c>
      <c r="AB818" s="4" t="str">
        <f>VLOOKUP(A818,'REPORTE'!$A$1:$AG$1961,5,0)</f>
        <v>ECUATORIANO(A) INDIGENA</v>
      </c>
      <c r="AC818" s="4" t="str">
        <f>VLOOKUP(A818,'REPORTE'!$A$1:$AG$1961,30,0)</f>
        <v>Primaria</v>
      </c>
      <c r="AD818" s="4" t="str">
        <f>VLOOKUP(A818,'REPORTE'!$A$1:$AG$1961,31,0)</f>
        <v>COTOPAXI</v>
      </c>
      <c r="AE818" s="4" t="str">
        <f>VLOOKUP(A818,'REPORTE'!$A$1:$AG$1961,32,0)</f>
        <v>PUJILI</v>
      </c>
      <c r="AF818" s="4" t="str">
        <f>VLOOKUP(A818,'REPORTE'!$A$1:$AG$1961,33,0)</f>
        <v>PUJILI</v>
      </c>
      <c r="AG818" s="4" t="str">
        <f>VLOOKUP(AF818,PROVINCIAS!$F$1:$G$1171,2,0)</f>
        <v>URBANA</v>
      </c>
    </row>
    <row r="819" spans="1:33" customFormat="1" hidden="1" x14ac:dyDescent="0.45">
      <c r="A819" s="4">
        <v>1000822</v>
      </c>
      <c r="B819" s="4" t="s">
        <v>10312</v>
      </c>
      <c r="C819" s="7">
        <v>1712404332</v>
      </c>
      <c r="D819" s="8">
        <v>48</v>
      </c>
      <c r="E819" s="4" t="s">
        <v>59</v>
      </c>
      <c r="F819" s="4">
        <v>1002537</v>
      </c>
      <c r="G819" s="4">
        <v>1</v>
      </c>
      <c r="H819" s="4">
        <v>0</v>
      </c>
      <c r="I819" s="4" t="str">
        <f t="shared" si="12"/>
        <v>A1</v>
      </c>
      <c r="J819" s="4" t="s">
        <v>10468</v>
      </c>
      <c r="K819" s="4" t="s">
        <v>10469</v>
      </c>
      <c r="L819" s="9">
        <v>44582</v>
      </c>
      <c r="M819" s="9">
        <v>44676</v>
      </c>
      <c r="N819" s="10" t="s">
        <v>776</v>
      </c>
      <c r="O819" s="4">
        <v>6000</v>
      </c>
      <c r="P819" s="4">
        <v>6000</v>
      </c>
      <c r="Q819" s="4">
        <v>21.5</v>
      </c>
      <c r="R819" s="4" t="s">
        <v>10994</v>
      </c>
      <c r="S819" s="4" t="s">
        <v>11035</v>
      </c>
      <c r="T819" s="4" t="str">
        <f>VLOOKUP(A819,'REPORTE'!$A$1:$AG$1961,19,0)</f>
        <v>Servicios de taxis.</v>
      </c>
      <c r="U819" s="4" t="str">
        <f>VLOOKUP(A819,'REPORTE'!$A$1:$AG$1961,20,0)</f>
        <v>Servicios Varios</v>
      </c>
      <c r="V819" s="4">
        <v>1000893</v>
      </c>
      <c r="W819" s="4" t="s">
        <v>11746</v>
      </c>
      <c r="X819" s="4" t="s">
        <v>12044</v>
      </c>
      <c r="Y819" s="4" t="s">
        <v>12072</v>
      </c>
      <c r="Z819" s="4" t="s">
        <v>12496</v>
      </c>
      <c r="AA819" s="4" t="s">
        <v>46</v>
      </c>
      <c r="AB819" s="4" t="str">
        <f>VLOOKUP(A819,'REPORTE'!$A$1:$AG$1961,5,0)</f>
        <v>ECUATORIANO(A) INDIGENA</v>
      </c>
      <c r="AC819" s="4" t="str">
        <f>VLOOKUP(A819,'REPORTE'!$A$1:$AG$1961,30,0)</f>
        <v>Primaria</v>
      </c>
      <c r="AD819" s="4" t="str">
        <f>VLOOKUP(A819,'REPORTE'!$A$1:$AG$1961,31,0)</f>
        <v>CHIMBORAZO</v>
      </c>
      <c r="AE819" s="4" t="str">
        <f>VLOOKUP(A819,'REPORTE'!$A$1:$AG$1961,32,0)</f>
        <v>RIOBAMBA</v>
      </c>
      <c r="AF819" s="4" t="str">
        <f>VLOOKUP(A819,'REPORTE'!$A$1:$AG$1961,33,0)</f>
        <v>YARUQUIES</v>
      </c>
      <c r="AG819" s="4" t="str">
        <f>VLOOKUP(AF819,PROVINCIAS!$F$1:$G$1171,2,0)</f>
        <v>URBANA</v>
      </c>
    </row>
    <row r="820" spans="1:33" customFormat="1" hidden="1" x14ac:dyDescent="0.45">
      <c r="A820" s="4">
        <v>1000856</v>
      </c>
      <c r="B820" s="4" t="s">
        <v>10313</v>
      </c>
      <c r="C820" s="7">
        <v>1711532075</v>
      </c>
      <c r="D820" s="8">
        <v>49</v>
      </c>
      <c r="E820" s="4" t="s">
        <v>36</v>
      </c>
      <c r="F820" s="4">
        <v>1002533</v>
      </c>
      <c r="G820" s="4">
        <v>12</v>
      </c>
      <c r="H820" s="4">
        <v>0</v>
      </c>
      <c r="I820" s="4" t="str">
        <f t="shared" si="12"/>
        <v>A1</v>
      </c>
      <c r="J820" s="4" t="s">
        <v>10468</v>
      </c>
      <c r="K820" s="4" t="s">
        <v>10469</v>
      </c>
      <c r="L820" s="9">
        <v>44582</v>
      </c>
      <c r="M820" s="9">
        <v>44967</v>
      </c>
      <c r="N820" s="10" t="s">
        <v>776</v>
      </c>
      <c r="O820" s="4">
        <v>1050</v>
      </c>
      <c r="P820" s="4">
        <v>1050</v>
      </c>
      <c r="Q820" s="4">
        <v>23</v>
      </c>
      <c r="R820" s="4" t="s">
        <v>10994</v>
      </c>
      <c r="S820" s="4" t="s">
        <v>244</v>
      </c>
      <c r="T820" s="4" t="str">
        <f>VLOOKUP(A820,'REPORTE'!$A$1:$AG$1961,19,0)</f>
        <v>Servicios de taxis.</v>
      </c>
      <c r="U820" s="4" t="str">
        <f>VLOOKUP(A820,'REPORTE'!$A$1:$AG$1961,20,0)</f>
        <v>Servicios Varios</v>
      </c>
      <c r="V820" s="4">
        <v>1000926</v>
      </c>
      <c r="W820" s="4" t="s">
        <v>11377</v>
      </c>
      <c r="X820" s="4" t="s">
        <v>12010</v>
      </c>
      <c r="Y820" s="4" t="s">
        <v>12072</v>
      </c>
      <c r="Z820" s="4" t="s">
        <v>12497</v>
      </c>
      <c r="AA820" s="4" t="s">
        <v>1125</v>
      </c>
      <c r="AB820" s="4" t="str">
        <f>VLOOKUP(A820,'REPORTE'!$A$1:$AG$1961,5,0)</f>
        <v>ECUATORIANO(A)</v>
      </c>
      <c r="AC820" s="4" t="str">
        <f>VLOOKUP(A820,'REPORTE'!$A$1:$AG$1961,30,0)</f>
        <v>Secundaria</v>
      </c>
      <c r="AD820" s="4" t="str">
        <f>VLOOKUP(A820,'REPORTE'!$A$1:$AG$1961,31,0)</f>
        <v>COTOPAXI</v>
      </c>
      <c r="AE820" s="4" t="str">
        <f>VLOOKUP(A820,'REPORTE'!$A$1:$AG$1961,32,0)</f>
        <v>LATACUNGA</v>
      </c>
      <c r="AF820" s="4" t="str">
        <f>VLOOKUP(A820,'REPORTE'!$A$1:$AG$1961,33,0)</f>
        <v>LA MATRIZ</v>
      </c>
      <c r="AG820" s="4" t="str">
        <f>VLOOKUP(AF820,PROVINCIAS!$F$1:$G$1171,2,0)</f>
        <v>URBANA</v>
      </c>
    </row>
    <row r="821" spans="1:33" customFormat="1" hidden="1" x14ac:dyDescent="0.45">
      <c r="A821" s="4">
        <v>1001000</v>
      </c>
      <c r="B821" s="4" t="s">
        <v>9763</v>
      </c>
      <c r="C821" s="7">
        <v>1706508403</v>
      </c>
      <c r="D821" s="8">
        <v>60</v>
      </c>
      <c r="E821" s="4" t="s">
        <v>36</v>
      </c>
      <c r="F821" s="4">
        <v>1002527</v>
      </c>
      <c r="G821" s="4">
        <v>1</v>
      </c>
      <c r="H821" s="4">
        <v>0</v>
      </c>
      <c r="I821" s="4" t="str">
        <f t="shared" si="12"/>
        <v>A1</v>
      </c>
      <c r="J821" s="4" t="s">
        <v>10468</v>
      </c>
      <c r="K821" s="4" t="s">
        <v>10469</v>
      </c>
      <c r="L821" s="9">
        <v>44582</v>
      </c>
      <c r="M821" s="9">
        <v>44671</v>
      </c>
      <c r="N821" s="10" t="s">
        <v>776</v>
      </c>
      <c r="O821" s="4">
        <v>465</v>
      </c>
      <c r="P821" s="4">
        <v>465</v>
      </c>
      <c r="Q821" s="4">
        <v>23</v>
      </c>
      <c r="R821" s="4" t="s">
        <v>10994</v>
      </c>
      <c r="S821" s="4" t="s">
        <v>348</v>
      </c>
      <c r="T821" s="4" t="str">
        <f>VLOOKUP(A821,'REPORTE'!$A$1:$AG$1961,19,0)</f>
        <v>Actividades de acondicionamiento y mantenimiento de terrenos para usos agrí­colas: plantación o siembra de cultivos y cosecha, poda de árboles frutales y viñas, transplante de arroz y entresacado de remolacha.</v>
      </c>
      <c r="U821" s="4" t="str">
        <f>VLOOKUP(A821,'REPORTE'!$A$1:$AG$1961,20,0)</f>
        <v>Actividades de acondicionamiento y mantenimiento de terrenos para usos agrí­colas</v>
      </c>
      <c r="V821" s="4">
        <v>1001069</v>
      </c>
      <c r="W821" s="4" t="s">
        <v>11378</v>
      </c>
      <c r="X821" s="4" t="s">
        <v>11911</v>
      </c>
      <c r="Y821" s="4" t="s">
        <v>12072</v>
      </c>
      <c r="Z821" s="4" t="s">
        <v>11150</v>
      </c>
      <c r="AA821" s="4" t="s">
        <v>665</v>
      </c>
      <c r="AB821" s="4" t="str">
        <f>VLOOKUP(A821,'REPORTE'!$A$1:$AG$1961,5,0)</f>
        <v>ECUATORIANO(A)</v>
      </c>
      <c r="AC821" s="4" t="str">
        <f>VLOOKUP(A821,'REPORTE'!$A$1:$AG$1961,30,0)</f>
        <v>Primaria</v>
      </c>
      <c r="AD821" s="4" t="str">
        <f>VLOOKUP(A821,'REPORTE'!$A$1:$AG$1961,31,0)</f>
        <v>PICHINCHA</v>
      </c>
      <c r="AE821" s="4" t="str">
        <f>VLOOKUP(A821,'REPORTE'!$A$1:$AG$1961,32,0)</f>
        <v>QUITO</v>
      </c>
      <c r="AF821" s="4" t="str">
        <f>VLOOKUP(A821,'REPORTE'!$A$1:$AG$1961,33,0)</f>
        <v>LA LIBERTAD</v>
      </c>
      <c r="AG821" s="4" t="str">
        <f>VLOOKUP(AF821,PROVINCIAS!$F$1:$G$1171,2,0)</f>
        <v>RURAL</v>
      </c>
    </row>
    <row r="822" spans="1:33" customFormat="1" hidden="1" x14ac:dyDescent="0.45">
      <c r="A822" s="4">
        <v>1001018</v>
      </c>
      <c r="B822" s="4" t="s">
        <v>10314</v>
      </c>
      <c r="C822" s="7">
        <v>1713509972</v>
      </c>
      <c r="D822" s="8">
        <v>45</v>
      </c>
      <c r="E822" s="4" t="s">
        <v>59</v>
      </c>
      <c r="F822" s="4">
        <v>1002528</v>
      </c>
      <c r="G822" s="4">
        <v>24</v>
      </c>
      <c r="H822" s="4">
        <v>0</v>
      </c>
      <c r="I822" s="4" t="str">
        <f t="shared" si="12"/>
        <v>A1</v>
      </c>
      <c r="J822" s="4" t="s">
        <v>10468</v>
      </c>
      <c r="K822" s="4" t="s">
        <v>10469</v>
      </c>
      <c r="L822" s="9">
        <v>44582</v>
      </c>
      <c r="M822" s="9">
        <v>45307</v>
      </c>
      <c r="N822" s="10" t="s">
        <v>776</v>
      </c>
      <c r="O822" s="4">
        <v>3200</v>
      </c>
      <c r="P822" s="4">
        <v>3084.44</v>
      </c>
      <c r="Q822" s="4">
        <v>21.5</v>
      </c>
      <c r="R822" s="4" t="s">
        <v>10994</v>
      </c>
      <c r="S822" s="4" t="s">
        <v>244</v>
      </c>
      <c r="T822" s="4" t="str">
        <f>VLOOKUP(A822,'REPORTE'!$A$1:$AG$1961,19,0)</f>
        <v>Servicios de taxis.</v>
      </c>
      <c r="U822" s="4" t="str">
        <f>VLOOKUP(A822,'REPORTE'!$A$1:$AG$1961,20,0)</f>
        <v>Servicios Varios</v>
      </c>
      <c r="V822" s="4">
        <v>1001088</v>
      </c>
      <c r="W822" s="4" t="s">
        <v>11747</v>
      </c>
      <c r="X822" s="4" t="s">
        <v>11859</v>
      </c>
      <c r="Y822" s="4" t="s">
        <v>12072</v>
      </c>
      <c r="Z822" s="4" t="s">
        <v>12498</v>
      </c>
      <c r="AA822" s="4" t="s">
        <v>1125</v>
      </c>
      <c r="AB822" s="4" t="str">
        <f>VLOOKUP(A822,'REPORTE'!$A$1:$AG$1961,5,0)</f>
        <v>ECUATORIANO(A)</v>
      </c>
      <c r="AC822" s="4" t="str">
        <f>VLOOKUP(A822,'REPORTE'!$A$1:$AG$1961,30,0)</f>
        <v>Primaria</v>
      </c>
      <c r="AD822" s="4" t="str">
        <f>VLOOKUP(A822,'REPORTE'!$A$1:$AG$1961,31,0)</f>
        <v>PICHINCHA</v>
      </c>
      <c r="AE822" s="4" t="str">
        <f>VLOOKUP(A822,'REPORTE'!$A$1:$AG$1961,32,0)</f>
        <v>QUITO</v>
      </c>
      <c r="AF822" s="4" t="str">
        <f>VLOOKUP(A822,'REPORTE'!$A$1:$AG$1961,33,0)</f>
        <v>POMASQUI</v>
      </c>
      <c r="AG822" s="4" t="str">
        <f>VLOOKUP(AF822,PROVINCIAS!$F$1:$G$1171,2,0)</f>
        <v>RURAL</v>
      </c>
    </row>
    <row r="823" spans="1:33" x14ac:dyDescent="0.45">
      <c r="A823" s="77">
        <v>1001045</v>
      </c>
      <c r="B823" s="77" t="s">
        <v>10315</v>
      </c>
      <c r="C823" s="78">
        <v>1721926036</v>
      </c>
      <c r="D823" s="79">
        <v>34</v>
      </c>
      <c r="E823" s="77" t="s">
        <v>59</v>
      </c>
      <c r="F823" s="77">
        <v>1002531</v>
      </c>
      <c r="G823" s="77">
        <v>18</v>
      </c>
      <c r="H823" s="77">
        <v>4</v>
      </c>
      <c r="I823" s="77" t="str">
        <f t="shared" si="12"/>
        <v>A1</v>
      </c>
      <c r="J823" s="77" t="s">
        <v>10466</v>
      </c>
      <c r="K823" s="77" t="s">
        <v>10467</v>
      </c>
      <c r="L823" s="80">
        <v>44582</v>
      </c>
      <c r="M823" s="80">
        <v>45132</v>
      </c>
      <c r="N823" s="80">
        <v>44617</v>
      </c>
      <c r="O823" s="77">
        <v>6000</v>
      </c>
      <c r="P823" s="77">
        <v>6000</v>
      </c>
      <c r="Q823" s="77">
        <v>15.3</v>
      </c>
      <c r="R823" s="77" t="s">
        <v>10995</v>
      </c>
      <c r="S823" s="77" t="s">
        <v>11000</v>
      </c>
      <c r="T823" s="77" t="str">
        <f>VLOOKUP(A823,'REPORTE'!$A$1:$AG$1961,19,0)</f>
        <v>Intermediarios del comercio de muebles, artí­culos para el hogar y ferreterí­a.</v>
      </c>
      <c r="U823" s="77" t="str">
        <f>VLOOKUP(A823,'REPORTE'!$A$1:$AG$1961,20,0)</f>
        <v>Intermediarios e Investigación</v>
      </c>
      <c r="V823" s="77">
        <v>1001116</v>
      </c>
      <c r="W823" s="77" t="s">
        <v>11748</v>
      </c>
      <c r="X823" s="77" t="s">
        <v>12045</v>
      </c>
      <c r="Y823" s="77" t="s">
        <v>12072</v>
      </c>
      <c r="Z823" s="77" t="s">
        <v>12087</v>
      </c>
      <c r="AA823" s="77" t="s">
        <v>46</v>
      </c>
      <c r="AB823" s="77" t="str">
        <f>VLOOKUP(A823,'REPORTE'!$A$1:$AG$1961,5,0)</f>
        <v>ECUATORIANO(A)</v>
      </c>
      <c r="AC823" s="77" t="str">
        <f>VLOOKUP(A823,'REPORTE'!$A$1:$AG$1961,30,0)</f>
        <v>Primaria</v>
      </c>
      <c r="AD823" s="77" t="str">
        <f>VLOOKUP(A823,'REPORTE'!$A$1:$AG$1961,31,0)</f>
        <v>PICHINCHA</v>
      </c>
      <c r="AE823" s="77" t="str">
        <f>VLOOKUP(A823,'REPORTE'!$A$1:$AG$1961,32,0)</f>
        <v>QUITO</v>
      </c>
      <c r="AF823" s="77" t="str">
        <f>VLOOKUP(A823,'REPORTE'!$A$1:$AG$1961,33,0)</f>
        <v>LA CONCEPCION</v>
      </c>
      <c r="AG823" s="77" t="str">
        <f>VLOOKUP(AF823,PROVINCIAS!$F$1:$G$1171,2,0)</f>
        <v>URBANA</v>
      </c>
    </row>
    <row r="824" spans="1:33" customFormat="1" hidden="1" x14ac:dyDescent="0.45">
      <c r="A824" s="4">
        <v>1001225</v>
      </c>
      <c r="B824" s="4" t="s">
        <v>10316</v>
      </c>
      <c r="C824" s="7">
        <v>201647237</v>
      </c>
      <c r="D824" s="8">
        <v>42</v>
      </c>
      <c r="E824" s="4" t="s">
        <v>59</v>
      </c>
      <c r="F824" s="4">
        <v>1002534</v>
      </c>
      <c r="G824" s="4">
        <v>27</v>
      </c>
      <c r="H824" s="4">
        <v>0</v>
      </c>
      <c r="I824" s="4" t="str">
        <f t="shared" si="12"/>
        <v>A1</v>
      </c>
      <c r="J824" s="4" t="s">
        <v>10468</v>
      </c>
      <c r="K824" s="4" t="s">
        <v>10469</v>
      </c>
      <c r="L824" s="9">
        <v>44582</v>
      </c>
      <c r="M824" s="9">
        <v>45402</v>
      </c>
      <c r="N824" s="10" t="s">
        <v>776</v>
      </c>
      <c r="O824" s="4">
        <v>2500</v>
      </c>
      <c r="P824" s="4">
        <v>2427.1</v>
      </c>
      <c r="Q824" s="4">
        <v>21.5</v>
      </c>
      <c r="R824" s="4" t="s">
        <v>10994</v>
      </c>
      <c r="S824" s="4" t="s">
        <v>244</v>
      </c>
      <c r="T824" s="4" t="str">
        <f>VLOOKUP(A824,'REPORTE'!$A$1:$AG$1961,19,0)</f>
        <v>Actividades de transporte de pasajeros por carretera: servicios regulares de autobuses de larga distancia servicios de viajes contratados, excursiones y otros servicios ocasionales de transporte en autobús, tricimotos, servicios de enlace con aeropuertos.</v>
      </c>
      <c r="U824" s="4" t="str">
        <f>VLOOKUP(A824,'REPORTE'!$A$1:$AG$1961,20,0)</f>
        <v>Transporte terrestre de pasajeros</v>
      </c>
      <c r="V824" s="4">
        <v>1001301</v>
      </c>
      <c r="W824" s="4" t="s">
        <v>11749</v>
      </c>
      <c r="X824" s="4" t="s">
        <v>11844</v>
      </c>
      <c r="Y824" s="4" t="s">
        <v>12072</v>
      </c>
      <c r="Z824" s="4" t="s">
        <v>12499</v>
      </c>
      <c r="AA824" s="4" t="s">
        <v>1125</v>
      </c>
      <c r="AB824" s="4" t="str">
        <f>VLOOKUP(A824,'REPORTE'!$A$1:$AG$1961,5,0)</f>
        <v>ECUATORIANO(A)</v>
      </c>
      <c r="AC824" s="4" t="str">
        <f>VLOOKUP(A824,'REPORTE'!$A$1:$AG$1961,30,0)</f>
        <v>Secundaria</v>
      </c>
      <c r="AD824" s="4" t="str">
        <f>VLOOKUP(A824,'REPORTE'!$A$1:$AG$1961,31,0)</f>
        <v>BOLIVAR</v>
      </c>
      <c r="AE824" s="4" t="str">
        <f>VLOOKUP(A824,'REPORTE'!$A$1:$AG$1961,32,0)</f>
        <v>SAN MIGUEL</v>
      </c>
      <c r="AF824" s="4" t="str">
        <f>VLOOKUP(A824,'REPORTE'!$A$1:$AG$1961,33,0)</f>
        <v>SAN PABLO (SAN PABLO DE ATENAS)</v>
      </c>
      <c r="AG824" s="4" t="str">
        <f>VLOOKUP(AF824,PROVINCIAS!$F$1:$G$1171,2,0)</f>
        <v>RURAL</v>
      </c>
    </row>
    <row r="825" spans="1:33" customFormat="1" hidden="1" x14ac:dyDescent="0.45">
      <c r="A825" s="4">
        <v>1001381</v>
      </c>
      <c r="B825" s="4" t="s">
        <v>9947</v>
      </c>
      <c r="C825" s="7">
        <v>1719884445</v>
      </c>
      <c r="D825" s="8">
        <v>34</v>
      </c>
      <c r="E825" s="4" t="s">
        <v>36</v>
      </c>
      <c r="F825" s="4">
        <v>1002532</v>
      </c>
      <c r="G825" s="4">
        <v>1</v>
      </c>
      <c r="H825" s="4">
        <v>0</v>
      </c>
      <c r="I825" s="4" t="str">
        <f t="shared" si="12"/>
        <v>A1</v>
      </c>
      <c r="J825" s="4" t="s">
        <v>10468</v>
      </c>
      <c r="K825" s="4" t="s">
        <v>10469</v>
      </c>
      <c r="L825" s="9">
        <v>44582</v>
      </c>
      <c r="M825" s="9">
        <v>44767</v>
      </c>
      <c r="N825" s="10" t="s">
        <v>776</v>
      </c>
      <c r="O825" s="4">
        <v>700</v>
      </c>
      <c r="P825" s="4">
        <v>700</v>
      </c>
      <c r="Q825" s="4">
        <v>23</v>
      </c>
      <c r="R825" s="4" t="s">
        <v>10994</v>
      </c>
      <c r="S825" s="4" t="s">
        <v>348</v>
      </c>
      <c r="T825" s="4" t="str">
        <f>VLOOKUP(A825,'REPORTE'!$A$1:$AG$1961,19,0)</f>
        <v>Venta al por mayor de frutas, legumbres y hortalizas.</v>
      </c>
      <c r="U825" s="4" t="str">
        <f>VLOOKUP(A825,'REPORTE'!$A$1:$AG$1961,20,0)</f>
        <v>Venta al por mayor varios</v>
      </c>
      <c r="V825" s="4">
        <v>1001459</v>
      </c>
      <c r="W825" s="4" t="s">
        <v>11379</v>
      </c>
      <c r="X825" s="4" t="s">
        <v>11871</v>
      </c>
      <c r="Y825" s="4" t="s">
        <v>12072</v>
      </c>
      <c r="Z825" s="4" t="s">
        <v>12076</v>
      </c>
      <c r="AA825" s="4" t="s">
        <v>1125</v>
      </c>
      <c r="AB825" s="4" t="str">
        <f>VLOOKUP(A825,'REPORTE'!$A$1:$AG$1961,5,0)</f>
        <v>ECUATORIANO(A) INDIGENA</v>
      </c>
      <c r="AC825" s="4" t="str">
        <f>VLOOKUP(A825,'REPORTE'!$A$1:$AG$1961,30,0)</f>
        <v>Primaria</v>
      </c>
      <c r="AD825" s="4" t="str">
        <f>VLOOKUP(A825,'REPORTE'!$A$1:$AG$1961,31,0)</f>
        <v>PICHINCHA</v>
      </c>
      <c r="AE825" s="4" t="str">
        <f>VLOOKUP(A825,'REPORTE'!$A$1:$AG$1961,32,0)</f>
        <v>QUITO</v>
      </c>
      <c r="AF825" s="4" t="str">
        <f>VLOOKUP(A825,'REPORTE'!$A$1:$AG$1961,33,0)</f>
        <v>SAN ROQUE</v>
      </c>
      <c r="AG825" s="4" t="str">
        <f>VLOOKUP(AF825,PROVINCIAS!$F$1:$G$1171,2,0)</f>
        <v>RURAL</v>
      </c>
    </row>
    <row r="826" spans="1:33" x14ac:dyDescent="0.45">
      <c r="A826" s="77">
        <v>1001771</v>
      </c>
      <c r="B826" s="77" t="s">
        <v>10317</v>
      </c>
      <c r="C826" s="78">
        <v>602328650</v>
      </c>
      <c r="D826" s="79">
        <v>53</v>
      </c>
      <c r="E826" s="77" t="s">
        <v>59</v>
      </c>
      <c r="F826" s="77">
        <v>1002526</v>
      </c>
      <c r="G826" s="77">
        <v>24</v>
      </c>
      <c r="H826" s="77">
        <v>0</v>
      </c>
      <c r="I826" s="77" t="str">
        <f t="shared" si="12"/>
        <v>A1</v>
      </c>
      <c r="J826" s="77" t="s">
        <v>10466</v>
      </c>
      <c r="K826" s="77" t="s">
        <v>10467</v>
      </c>
      <c r="L826" s="80">
        <v>44582</v>
      </c>
      <c r="M826" s="80">
        <v>45312</v>
      </c>
      <c r="N826" s="81" t="s">
        <v>776</v>
      </c>
      <c r="O826" s="77">
        <v>3000</v>
      </c>
      <c r="P826" s="77">
        <v>2893.48</v>
      </c>
      <c r="Q826" s="77">
        <v>15.3</v>
      </c>
      <c r="R826" s="77" t="s">
        <v>10994</v>
      </c>
      <c r="S826" s="77" t="s">
        <v>11000</v>
      </c>
      <c r="T826" s="77" t="str">
        <f>VLOOKUP(A826,'REPORTE'!$A$1:$AG$1961,19,0)</f>
        <v>Empleado Público</v>
      </c>
      <c r="U826" s="77" t="str">
        <f>VLOOKUP(A826,'REPORTE'!$A$1:$AG$1961,20,0)</f>
        <v>Empleado Público</v>
      </c>
      <c r="V826" s="77">
        <v>1001878</v>
      </c>
      <c r="W826" s="77" t="s">
        <v>11750</v>
      </c>
      <c r="X826" s="77" t="s">
        <v>12046</v>
      </c>
      <c r="Y826" s="77" t="s">
        <v>12072</v>
      </c>
      <c r="Z826" s="77" t="s">
        <v>12500</v>
      </c>
      <c r="AA826" s="77" t="s">
        <v>74</v>
      </c>
      <c r="AB826" s="77" t="str">
        <f>VLOOKUP(A826,'REPORTE'!$A$1:$AG$1961,5,0)</f>
        <v>ECUATORIANO(A) INDIGENA</v>
      </c>
      <c r="AC826" s="77" t="str">
        <f>VLOOKUP(A826,'REPORTE'!$A$1:$AG$1961,30,0)</f>
        <v>Primaria</v>
      </c>
      <c r="AD826" s="77" t="str">
        <f>VLOOKUP(A826,'REPORTE'!$A$1:$AG$1961,31,0)</f>
        <v>CHIMBORAZO</v>
      </c>
      <c r="AE826" s="77" t="str">
        <f>VLOOKUP(A826,'REPORTE'!$A$1:$AG$1961,32,0)</f>
        <v>RIOBAMBA</v>
      </c>
      <c r="AF826" s="77" t="str">
        <f>VLOOKUP(A826,'REPORTE'!$A$1:$AG$1961,33,0)</f>
        <v>CACHA (CAB EN MACHANGARA)</v>
      </c>
      <c r="AG826" s="77" t="str">
        <f>VLOOKUP(AF826,PROVINCIAS!$F$1:$G$1171,2,0)</f>
        <v>RURAL</v>
      </c>
    </row>
    <row r="827" spans="1:33" customFormat="1" hidden="1" x14ac:dyDescent="0.45">
      <c r="A827" s="4">
        <v>1001787</v>
      </c>
      <c r="B827" s="4" t="s">
        <v>10318</v>
      </c>
      <c r="C827" s="7">
        <v>602159410</v>
      </c>
      <c r="D827" s="8">
        <v>57</v>
      </c>
      <c r="E827" s="4" t="s">
        <v>36</v>
      </c>
      <c r="F827" s="4">
        <v>1002530</v>
      </c>
      <c r="G827" s="4">
        <v>1</v>
      </c>
      <c r="H827" s="4">
        <v>0</v>
      </c>
      <c r="I827" s="4" t="str">
        <f t="shared" si="12"/>
        <v>A1</v>
      </c>
      <c r="J827" s="4" t="s">
        <v>10468</v>
      </c>
      <c r="K827" s="4" t="s">
        <v>10469</v>
      </c>
      <c r="L827" s="9">
        <v>44582</v>
      </c>
      <c r="M827" s="9">
        <v>44672</v>
      </c>
      <c r="N827" s="10" t="s">
        <v>776</v>
      </c>
      <c r="O827" s="4">
        <v>500</v>
      </c>
      <c r="P827" s="4">
        <v>500</v>
      </c>
      <c r="Q827" s="4">
        <v>23</v>
      </c>
      <c r="R827" s="4" t="s">
        <v>10994</v>
      </c>
      <c r="S827" s="4" t="s">
        <v>11006</v>
      </c>
      <c r="T827" s="4" t="str">
        <f>VLOOKUP(A827,'REPORTE'!$A$1:$AG$1961,19,0)</f>
        <v>Venta al por mayor de frutas, legumbres y hortalizas.</v>
      </c>
      <c r="U827" s="4" t="str">
        <f>VLOOKUP(A827,'REPORTE'!$A$1:$AG$1961,20,0)</f>
        <v>Venta al por mayor varios</v>
      </c>
      <c r="V827" s="4">
        <v>1001894</v>
      </c>
      <c r="W827" s="4" t="s">
        <v>11380</v>
      </c>
      <c r="X827" s="4" t="s">
        <v>11985</v>
      </c>
      <c r="Y827" s="4" t="s">
        <v>12072</v>
      </c>
      <c r="Z827" s="4" t="s">
        <v>12501</v>
      </c>
      <c r="AA827" s="4" t="s">
        <v>74</v>
      </c>
      <c r="AB827" s="4" t="str">
        <f>VLOOKUP(A827,'REPORTE'!$A$1:$AG$1961,5,0)</f>
        <v>ECUATORIANO(A) INDIGENA</v>
      </c>
      <c r="AC827" s="4" t="str">
        <f>VLOOKUP(A827,'REPORTE'!$A$1:$AG$1961,30,0)</f>
        <v>Primaria</v>
      </c>
      <c r="AD827" s="4" t="str">
        <f>VLOOKUP(A827,'REPORTE'!$A$1:$AG$1961,31,0)</f>
        <v>CHIMBORAZO</v>
      </c>
      <c r="AE827" s="4" t="str">
        <f>VLOOKUP(A827,'REPORTE'!$A$1:$AG$1961,32,0)</f>
        <v>GUANO</v>
      </c>
      <c r="AF827" s="4" t="str">
        <f>VLOOKUP(A827,'REPORTE'!$A$1:$AG$1961,33,0)</f>
        <v>LA MATRIZ</v>
      </c>
      <c r="AG827" s="4" t="str">
        <f>VLOOKUP(AF827,PROVINCIAS!$F$1:$G$1171,2,0)</f>
        <v>URBANA</v>
      </c>
    </row>
    <row r="828" spans="1:33" customFormat="1" hidden="1" x14ac:dyDescent="0.45">
      <c r="A828" s="4">
        <v>1001790</v>
      </c>
      <c r="B828" s="4" t="s">
        <v>10319</v>
      </c>
      <c r="C828" s="7">
        <v>1716072234</v>
      </c>
      <c r="D828" s="8">
        <v>43</v>
      </c>
      <c r="E828" s="4" t="s">
        <v>36</v>
      </c>
      <c r="F828" s="4">
        <v>1002529</v>
      </c>
      <c r="G828" s="4">
        <v>12</v>
      </c>
      <c r="H828" s="4">
        <v>0</v>
      </c>
      <c r="I828" s="4" t="str">
        <f t="shared" si="12"/>
        <v>A1</v>
      </c>
      <c r="J828" s="4" t="s">
        <v>10468</v>
      </c>
      <c r="K828" s="4" t="s">
        <v>10469</v>
      </c>
      <c r="L828" s="9">
        <v>44582</v>
      </c>
      <c r="M828" s="9">
        <v>44951</v>
      </c>
      <c r="N828" s="10" t="s">
        <v>776</v>
      </c>
      <c r="O828" s="4">
        <v>600</v>
      </c>
      <c r="P828" s="4">
        <v>556.85</v>
      </c>
      <c r="Q828" s="4">
        <v>23</v>
      </c>
      <c r="R828" s="4" t="s">
        <v>10994</v>
      </c>
      <c r="S828" s="4" t="s">
        <v>11121</v>
      </c>
      <c r="T828" s="4" t="str">
        <f>VLOOKUP(A828,'REPORTE'!$A$1:$AG$1961,19,0)</f>
        <v>Empleado Privado</v>
      </c>
      <c r="U828" s="4" t="str">
        <f>VLOOKUP(A828,'REPORTE'!$A$1:$AG$1961,20,0)</f>
        <v>Empleado Privado</v>
      </c>
      <c r="V828" s="4">
        <v>1001897</v>
      </c>
      <c r="W828" s="4" t="s">
        <v>11262</v>
      </c>
      <c r="X828" s="4" t="s">
        <v>11969</v>
      </c>
      <c r="Y828" s="4" t="s">
        <v>12072</v>
      </c>
      <c r="Z828" s="4" t="s">
        <v>12502</v>
      </c>
      <c r="AA828" s="4" t="s">
        <v>665</v>
      </c>
      <c r="AB828" s="4" t="str">
        <f>VLOOKUP(A828,'REPORTE'!$A$1:$AG$1961,5,0)</f>
        <v>ECUATORIANO(A)</v>
      </c>
      <c r="AC828" s="4" t="str">
        <f>VLOOKUP(A828,'REPORTE'!$A$1:$AG$1961,30,0)</f>
        <v>Formación Técnica (Intermedia)</v>
      </c>
      <c r="AD828" s="4" t="str">
        <f>VLOOKUP(A828,'REPORTE'!$A$1:$AG$1961,31,0)</f>
        <v>PICHINCHA</v>
      </c>
      <c r="AE828" s="4" t="str">
        <f>VLOOKUP(A828,'REPORTE'!$A$1:$AG$1961,32,0)</f>
        <v>QUITO</v>
      </c>
      <c r="AF828" s="4" t="str">
        <f>VLOOKUP(A828,'REPORTE'!$A$1:$AG$1961,33,0)</f>
        <v>IÑAQUITO</v>
      </c>
      <c r="AG828" s="4" t="str">
        <f>VLOOKUP(AF828,PROVINCIAS!$F$1:$G$1171,2,0)</f>
        <v>URBANA</v>
      </c>
    </row>
    <row r="829" spans="1:33" customFormat="1" hidden="1" x14ac:dyDescent="0.45">
      <c r="A829" s="4">
        <v>1001792</v>
      </c>
      <c r="B829" s="4" t="s">
        <v>10320</v>
      </c>
      <c r="C829" s="7">
        <v>1707221238</v>
      </c>
      <c r="D829" s="8">
        <v>57</v>
      </c>
      <c r="E829" s="4" t="s">
        <v>36</v>
      </c>
      <c r="F829" s="4">
        <v>1002536</v>
      </c>
      <c r="G829" s="4">
        <v>12</v>
      </c>
      <c r="H829" s="4">
        <v>0</v>
      </c>
      <c r="I829" s="4" t="str">
        <f t="shared" si="12"/>
        <v>A1</v>
      </c>
      <c r="J829" s="4" t="s">
        <v>10468</v>
      </c>
      <c r="K829" s="4" t="s">
        <v>10469</v>
      </c>
      <c r="L829" s="9">
        <v>44582</v>
      </c>
      <c r="M829" s="9">
        <v>44949</v>
      </c>
      <c r="N829" s="10" t="s">
        <v>776</v>
      </c>
      <c r="O829" s="4">
        <v>2000</v>
      </c>
      <c r="P829" s="4">
        <v>1852.56</v>
      </c>
      <c r="Q829" s="4">
        <v>21.5</v>
      </c>
      <c r="R829" s="4" t="s">
        <v>10994</v>
      </c>
      <c r="S829" s="4" t="s">
        <v>11050</v>
      </c>
      <c r="T829" s="4" t="str">
        <f>VLOOKUP(A829,'REPORTE'!$A$1:$AG$1961,19,0)</f>
        <v>Actividades de caza ordinaria y mediante trampas para fines comerciales. Captura de animales (vivos o muertos) para carne, producción de pieles incluso pieles finas, cueros (cueros de reptiles), plumas para utilizarlos en la investigación, en zoológicos o como animales domésticos.</v>
      </c>
      <c r="U829" s="4" t="str">
        <f>VLOOKUP(A829,'REPORTE'!$A$1:$AG$1961,20,0)</f>
        <v>Actividades de casas beneficas</v>
      </c>
      <c r="V829" s="4">
        <v>1001899</v>
      </c>
      <c r="W829" s="4" t="s">
        <v>11381</v>
      </c>
      <c r="X829" s="4" t="s">
        <v>11865</v>
      </c>
      <c r="Y829" s="4" t="s">
        <v>12072</v>
      </c>
      <c r="Z829" s="4" t="s">
        <v>12503</v>
      </c>
      <c r="AA829" s="4" t="s">
        <v>1125</v>
      </c>
      <c r="AB829" s="4" t="str">
        <f>VLOOKUP(A829,'REPORTE'!$A$1:$AG$1961,5,0)</f>
        <v>ECUATORIANO(A)</v>
      </c>
      <c r="AC829" s="4" t="str">
        <f>VLOOKUP(A829,'REPORTE'!$A$1:$AG$1961,30,0)</f>
        <v>Primaria</v>
      </c>
      <c r="AD829" s="4" t="str">
        <f>VLOOKUP(A829,'REPORTE'!$A$1:$AG$1961,31,0)</f>
        <v>PICHINCHA</v>
      </c>
      <c r="AE829" s="4" t="str">
        <f>VLOOKUP(A829,'REPORTE'!$A$1:$AG$1961,32,0)</f>
        <v>QUITO</v>
      </c>
      <c r="AF829" s="4" t="str">
        <f>VLOOKUP(A829,'REPORTE'!$A$1:$AG$1961,33,0)</f>
        <v>COTOCOLLAO</v>
      </c>
      <c r="AG829" s="4" t="str">
        <f>VLOOKUP(AF829,PROVINCIAS!$F$1:$G$1171,2,0)</f>
        <v>URBANA</v>
      </c>
    </row>
    <row r="830" spans="1:33" customFormat="1" hidden="1" x14ac:dyDescent="0.45">
      <c r="A830" s="4">
        <v>1001059</v>
      </c>
      <c r="B830" s="4" t="s">
        <v>10321</v>
      </c>
      <c r="C830" s="7">
        <v>1722861109</v>
      </c>
      <c r="D830" s="8">
        <v>31</v>
      </c>
      <c r="E830" s="4" t="s">
        <v>36</v>
      </c>
      <c r="F830" s="4">
        <v>1002541</v>
      </c>
      <c r="G830" s="4">
        <v>9</v>
      </c>
      <c r="H830" s="4">
        <v>0</v>
      </c>
      <c r="I830" s="4" t="str">
        <f t="shared" si="12"/>
        <v>A1</v>
      </c>
      <c r="J830" s="4" t="s">
        <v>10468</v>
      </c>
      <c r="K830" s="4" t="s">
        <v>10469</v>
      </c>
      <c r="L830" s="9">
        <v>44583</v>
      </c>
      <c r="M830" s="9">
        <v>44857</v>
      </c>
      <c r="N830" s="10" t="s">
        <v>776</v>
      </c>
      <c r="O830" s="4">
        <v>600</v>
      </c>
      <c r="P830" s="4">
        <v>538.94000000000005</v>
      </c>
      <c r="Q830" s="4">
        <v>23</v>
      </c>
      <c r="R830" s="4" t="s">
        <v>10994</v>
      </c>
      <c r="S830" s="4" t="s">
        <v>11123</v>
      </c>
      <c r="T830" s="4" t="str">
        <f>VLOOKUP(A830,'REPORTE'!$A$1:$AG$1961,19,0)</f>
        <v>Estudiante</v>
      </c>
      <c r="U830" s="4" t="str">
        <f>VLOOKUP(A830,'REPORTE'!$A$1:$AG$1961,20,0)</f>
        <v>Estudiante</v>
      </c>
      <c r="V830" s="4">
        <v>1001130</v>
      </c>
      <c r="W830" s="4" t="s">
        <v>11382</v>
      </c>
      <c r="X830" s="4" t="s">
        <v>11891</v>
      </c>
      <c r="Y830" s="4" t="s">
        <v>12072</v>
      </c>
      <c r="Z830" s="4" t="s">
        <v>12504</v>
      </c>
      <c r="AA830" s="4" t="s">
        <v>46</v>
      </c>
      <c r="AB830" s="4" t="str">
        <f>VLOOKUP(A830,'REPORTE'!$A$1:$AG$1961,5,0)</f>
        <v>ECUATORIANO(A)</v>
      </c>
      <c r="AC830" s="4" t="str">
        <f>VLOOKUP(A830,'REPORTE'!$A$1:$AG$1961,30,0)</f>
        <v>Formación Técnica (Intermedia)</v>
      </c>
      <c r="AD830" s="4" t="str">
        <f>VLOOKUP(A830,'REPORTE'!$A$1:$AG$1961,31,0)</f>
        <v>PICHINCHA</v>
      </c>
      <c r="AE830" s="4" t="str">
        <f>VLOOKUP(A830,'REPORTE'!$A$1:$AG$1961,32,0)</f>
        <v>QUITO</v>
      </c>
      <c r="AF830" s="4" t="str">
        <f>VLOOKUP(A830,'REPORTE'!$A$1:$AG$1961,33,0)</f>
        <v>CHIMBACALLE</v>
      </c>
      <c r="AG830" s="4" t="str">
        <f>VLOOKUP(AF830,PROVINCIAS!$F$1:$G$1171,2,0)</f>
        <v>URBANA</v>
      </c>
    </row>
    <row r="831" spans="1:33" customFormat="1" hidden="1" x14ac:dyDescent="0.45">
      <c r="A831" s="4">
        <v>1001127</v>
      </c>
      <c r="B831" s="4" t="s">
        <v>10322</v>
      </c>
      <c r="C831" s="7">
        <v>1756155832</v>
      </c>
      <c r="D831" s="8">
        <v>21</v>
      </c>
      <c r="E831" s="4" t="s">
        <v>36</v>
      </c>
      <c r="F831" s="4">
        <v>1002540</v>
      </c>
      <c r="G831" s="4">
        <v>24</v>
      </c>
      <c r="H831" s="4">
        <v>0</v>
      </c>
      <c r="I831" s="4" t="str">
        <f t="shared" si="12"/>
        <v>A1</v>
      </c>
      <c r="J831" s="4" t="s">
        <v>10468</v>
      </c>
      <c r="K831" s="4" t="s">
        <v>10469</v>
      </c>
      <c r="L831" s="9">
        <v>44583</v>
      </c>
      <c r="M831" s="9">
        <v>45324</v>
      </c>
      <c r="N831" s="10" t="s">
        <v>776</v>
      </c>
      <c r="O831" s="4">
        <v>2180</v>
      </c>
      <c r="P831" s="4">
        <v>2180</v>
      </c>
      <c r="Q831" s="4">
        <v>21.5</v>
      </c>
      <c r="R831" s="4" t="s">
        <v>10994</v>
      </c>
      <c r="S831" s="4" t="s">
        <v>279</v>
      </c>
      <c r="T831" s="4" t="str">
        <f>VLOOKUP(A831,'REPORTE'!$A$1:$AG$1961,19,0)</f>
        <v>Estudiante</v>
      </c>
      <c r="U831" s="4" t="str">
        <f>VLOOKUP(A831,'REPORTE'!$A$1:$AG$1961,20,0)</f>
        <v>Estudiante</v>
      </c>
      <c r="V831" s="4">
        <v>1001201</v>
      </c>
      <c r="W831" s="4" t="s">
        <v>11751</v>
      </c>
      <c r="X831" s="4" t="s">
        <v>11881</v>
      </c>
      <c r="Y831" s="4" t="s">
        <v>12072</v>
      </c>
      <c r="Z831" s="4" t="s">
        <v>12505</v>
      </c>
      <c r="AA831" s="4" t="s">
        <v>46</v>
      </c>
      <c r="AB831" s="4" t="str">
        <f>VLOOKUP(A831,'REPORTE'!$A$1:$AG$1961,5,0)</f>
        <v>ECUATORIANO(A) INDIGENA</v>
      </c>
      <c r="AC831" s="4" t="str">
        <f>VLOOKUP(A831,'REPORTE'!$A$1:$AG$1961,30,0)</f>
        <v>Secundaria</v>
      </c>
      <c r="AD831" s="4" t="str">
        <f>VLOOKUP(A831,'REPORTE'!$A$1:$AG$1961,31,0)</f>
        <v>PICHINCHA</v>
      </c>
      <c r="AE831" s="4" t="str">
        <f>VLOOKUP(A831,'REPORTE'!$A$1:$AG$1961,32,0)</f>
        <v>QUITO</v>
      </c>
      <c r="AF831" s="4" t="str">
        <f>VLOOKUP(A831,'REPORTE'!$A$1:$AG$1961,33,0)</f>
        <v>LA MAGDALENA</v>
      </c>
      <c r="AG831" s="4" t="str">
        <f>VLOOKUP(AF831,PROVINCIAS!$F$1:$G$1171,2,0)</f>
        <v>URBANA</v>
      </c>
    </row>
    <row r="832" spans="1:33" customFormat="1" hidden="1" x14ac:dyDescent="0.45">
      <c r="A832" s="4">
        <v>1001282</v>
      </c>
      <c r="B832" s="4" t="s">
        <v>10323</v>
      </c>
      <c r="C832" s="7">
        <v>1757679400</v>
      </c>
      <c r="D832" s="8">
        <v>53</v>
      </c>
      <c r="E832" s="4" t="s">
        <v>59</v>
      </c>
      <c r="F832" s="4">
        <v>1002539</v>
      </c>
      <c r="G832" s="4">
        <v>8</v>
      </c>
      <c r="H832" s="4">
        <v>9</v>
      </c>
      <c r="I832" s="4" t="str">
        <f t="shared" si="12"/>
        <v>A2</v>
      </c>
      <c r="J832" s="4" t="s">
        <v>10468</v>
      </c>
      <c r="K832" s="4" t="s">
        <v>10469</v>
      </c>
      <c r="L832" s="9">
        <v>44583</v>
      </c>
      <c r="M832" s="9">
        <v>44824</v>
      </c>
      <c r="N832" s="9">
        <v>44612</v>
      </c>
      <c r="O832" s="4">
        <v>800</v>
      </c>
      <c r="P832" s="4">
        <v>798.77</v>
      </c>
      <c r="Q832" s="4">
        <v>23</v>
      </c>
      <c r="R832" s="4" t="s">
        <v>10995</v>
      </c>
      <c r="S832" s="4" t="s">
        <v>11122</v>
      </c>
      <c r="T832" s="4" t="str">
        <f>VLOOKUP(A832,'REPORTE'!$A$1:$AG$1961,19,0)</f>
        <v>Venta al por mayor de prendas de vestir, incluidas prendas (ropa) deportivas.</v>
      </c>
      <c r="U832" s="4" t="str">
        <f>VLOOKUP(A832,'REPORTE'!$A$1:$AG$1961,20,0)</f>
        <v>Venta al por mayor varios</v>
      </c>
      <c r="V832" s="4">
        <v>1001359</v>
      </c>
      <c r="W832" s="4" t="s">
        <v>11383</v>
      </c>
      <c r="X832" s="4" t="s">
        <v>11898</v>
      </c>
      <c r="Y832" s="4" t="s">
        <v>12072</v>
      </c>
      <c r="Z832" s="4" t="s">
        <v>12076</v>
      </c>
      <c r="AA832" s="4" t="s">
        <v>1125</v>
      </c>
      <c r="AB832" s="4" t="str">
        <f>VLOOKUP(A832,'REPORTE'!$A$1:$AG$1961,5,0)</f>
        <v>ECUATORIANO(A)</v>
      </c>
      <c r="AC832" s="4" t="str">
        <f>VLOOKUP(A832,'REPORTE'!$A$1:$AG$1961,30,0)</f>
        <v>Primaria</v>
      </c>
      <c r="AD832" s="4" t="str">
        <f>VLOOKUP(A832,'REPORTE'!$A$1:$AG$1961,31,0)</f>
        <v>PICHINCHA</v>
      </c>
      <c r="AE832" s="4" t="str">
        <f>VLOOKUP(A832,'REPORTE'!$A$1:$AG$1961,32,0)</f>
        <v>QUITO</v>
      </c>
      <c r="AF832" s="4" t="str">
        <f>VLOOKUP(A832,'REPORTE'!$A$1:$AG$1961,33,0)</f>
        <v>COTOCOLLAO</v>
      </c>
      <c r="AG832" s="4" t="str">
        <f>VLOOKUP(AF832,PROVINCIAS!$F$1:$G$1171,2,0)</f>
        <v>URBANA</v>
      </c>
    </row>
    <row r="833" spans="1:33" customFormat="1" hidden="1" x14ac:dyDescent="0.45">
      <c r="A833" s="4">
        <v>1001773</v>
      </c>
      <c r="B833" s="4" t="s">
        <v>10324</v>
      </c>
      <c r="C833" s="7">
        <v>602371460</v>
      </c>
      <c r="D833" s="8">
        <v>52</v>
      </c>
      <c r="E833" s="4" t="s">
        <v>59</v>
      </c>
      <c r="F833" s="4">
        <v>1002538</v>
      </c>
      <c r="G833" s="4">
        <v>12</v>
      </c>
      <c r="H833" s="4">
        <v>0</v>
      </c>
      <c r="I833" s="4" t="str">
        <f t="shared" si="12"/>
        <v>A1</v>
      </c>
      <c r="J833" s="4" t="s">
        <v>10468</v>
      </c>
      <c r="K833" s="4" t="s">
        <v>10469</v>
      </c>
      <c r="L833" s="9">
        <v>44583</v>
      </c>
      <c r="M833" s="9">
        <v>44948</v>
      </c>
      <c r="N833" s="10" t="s">
        <v>776</v>
      </c>
      <c r="O833" s="4">
        <v>1000</v>
      </c>
      <c r="P833" s="4">
        <v>925.76</v>
      </c>
      <c r="Q833" s="4">
        <v>23</v>
      </c>
      <c r="R833" s="4" t="s">
        <v>10994</v>
      </c>
      <c r="S833" s="4" t="s">
        <v>244</v>
      </c>
      <c r="T833" s="4" t="str">
        <f>VLOOKUP(A833,'REPORTE'!$A$1:$AG$1961,19,0)</f>
        <v>Venta al por mayor de frutas, legumbres y hortalizas.</v>
      </c>
      <c r="U833" s="4" t="str">
        <f>VLOOKUP(A833,'REPORTE'!$A$1:$AG$1961,20,0)</f>
        <v>Venta al por mayor varios</v>
      </c>
      <c r="V833" s="4">
        <v>1001880</v>
      </c>
      <c r="W833" s="4" t="s">
        <v>11185</v>
      </c>
      <c r="X833" s="4" t="s">
        <v>11891</v>
      </c>
      <c r="Y833" s="4" t="s">
        <v>12072</v>
      </c>
      <c r="Z833" s="4" t="s">
        <v>12506</v>
      </c>
      <c r="AA833" s="4" t="s">
        <v>74</v>
      </c>
      <c r="AB833" s="4" t="str">
        <f>VLOOKUP(A833,'REPORTE'!$A$1:$AG$1961,5,0)</f>
        <v>ECUATORIANO(A) INDIGENA</v>
      </c>
      <c r="AC833" s="4" t="str">
        <f>VLOOKUP(A833,'REPORTE'!$A$1:$AG$1961,30,0)</f>
        <v>Primaria</v>
      </c>
      <c r="AD833" s="4" t="str">
        <f>VLOOKUP(A833,'REPORTE'!$A$1:$AG$1961,31,0)</f>
        <v>CHIMBORAZO</v>
      </c>
      <c r="AE833" s="4" t="str">
        <f>VLOOKUP(A833,'REPORTE'!$A$1:$AG$1961,32,0)</f>
        <v>RIOBAMBA</v>
      </c>
      <c r="AF833" s="4" t="str">
        <f>VLOOKUP(A833,'REPORTE'!$A$1:$AG$1961,33,0)</f>
        <v>CACHA (CAB EN MACHANGARA)</v>
      </c>
      <c r="AG833" s="4" t="str">
        <f>VLOOKUP(AF833,PROVINCIAS!$F$1:$G$1171,2,0)</f>
        <v>RURAL</v>
      </c>
    </row>
    <row r="834" spans="1:33" customFormat="1" hidden="1" x14ac:dyDescent="0.45">
      <c r="A834" s="4">
        <v>1000253</v>
      </c>
      <c r="B834" s="4" t="s">
        <v>10325</v>
      </c>
      <c r="C834" s="7">
        <v>1712725868</v>
      </c>
      <c r="D834" s="8">
        <v>49</v>
      </c>
      <c r="E834" s="4" t="s">
        <v>59</v>
      </c>
      <c r="F834" s="4">
        <v>1002547</v>
      </c>
      <c r="G834" s="4">
        <v>40</v>
      </c>
      <c r="H834" s="4">
        <v>0</v>
      </c>
      <c r="I834" s="4" t="str">
        <f t="shared" si="12"/>
        <v>A1</v>
      </c>
      <c r="J834" s="4" t="s">
        <v>10468</v>
      </c>
      <c r="K834" s="4" t="s">
        <v>10469</v>
      </c>
      <c r="L834" s="9">
        <v>44585</v>
      </c>
      <c r="M834" s="9">
        <v>45809</v>
      </c>
      <c r="N834" s="10" t="s">
        <v>776</v>
      </c>
      <c r="O834" s="4">
        <v>8100</v>
      </c>
      <c r="P834" s="4">
        <v>8100</v>
      </c>
      <c r="Q834" s="4">
        <v>21.5</v>
      </c>
      <c r="R834" s="4" t="s">
        <v>10994</v>
      </c>
      <c r="S834" s="4" t="s">
        <v>244</v>
      </c>
      <c r="T834" s="4" t="str">
        <f>VLOOKUP(A834,'REPORTE'!$A$1:$AG$1961,19,0)</f>
        <v>Servicios de taxis.</v>
      </c>
      <c r="U834" s="4" t="str">
        <f>VLOOKUP(A834,'REPORTE'!$A$1:$AG$1961,20,0)</f>
        <v>Servicios Varios</v>
      </c>
      <c r="V834" s="4">
        <v>1001857</v>
      </c>
      <c r="W834" s="4" t="s">
        <v>11752</v>
      </c>
      <c r="X834" s="4" t="s">
        <v>11846</v>
      </c>
      <c r="Y834" s="4" t="s">
        <v>12072</v>
      </c>
      <c r="Z834" s="4" t="s">
        <v>12507</v>
      </c>
      <c r="AA834" s="4" t="s">
        <v>665</v>
      </c>
      <c r="AB834" s="4" t="str">
        <f>VLOOKUP(A834,'REPORTE'!$A$1:$AG$1961,5,0)</f>
        <v>ECUATORIANO(A) INDIGENA</v>
      </c>
      <c r="AC834" s="4" t="str">
        <f>VLOOKUP(A834,'REPORTE'!$A$1:$AG$1961,30,0)</f>
        <v>Primaria</v>
      </c>
      <c r="AD834" s="4" t="str">
        <f>VLOOKUP(A834,'REPORTE'!$A$1:$AG$1961,31,0)</f>
        <v>PICHINCHA</v>
      </c>
      <c r="AE834" s="4" t="str">
        <f>VLOOKUP(A834,'REPORTE'!$A$1:$AG$1961,32,0)</f>
        <v>QUITO</v>
      </c>
      <c r="AF834" s="4" t="str">
        <f>VLOOKUP(A834,'REPORTE'!$A$1:$AG$1961,33,0)</f>
        <v>COTOCOLLAO</v>
      </c>
      <c r="AG834" s="4" t="str">
        <f>VLOOKUP(AF834,PROVINCIAS!$F$1:$G$1171,2,0)</f>
        <v>URBANA</v>
      </c>
    </row>
    <row r="835" spans="1:33" customFormat="1" hidden="1" x14ac:dyDescent="0.45">
      <c r="A835" s="4">
        <v>1000821</v>
      </c>
      <c r="B835" s="4" t="s">
        <v>9613</v>
      </c>
      <c r="C835" s="7">
        <v>1725449886</v>
      </c>
      <c r="D835" s="8">
        <v>24</v>
      </c>
      <c r="E835" s="4" t="s">
        <v>59</v>
      </c>
      <c r="F835" s="4">
        <v>1002546</v>
      </c>
      <c r="G835" s="4">
        <v>1</v>
      </c>
      <c r="H835" s="4">
        <v>0</v>
      </c>
      <c r="I835" s="4" t="str">
        <f t="shared" ref="I835:I898" si="13">+IF(H835&lt;=5,"A1",IF(H835&lt;=30,"A2",IF(H835&lt;=60,"A3",IF(H835&lt;=75,"B1",IF(H835&lt;=90,"B2",IF(H835&lt;=120,"C1",IF(H835&lt;=150,"C2",IF(H835&lt;=180,"D","E"))))))))</f>
        <v>A1</v>
      </c>
      <c r="J835" s="4" t="s">
        <v>10468</v>
      </c>
      <c r="K835" s="4" t="s">
        <v>10469</v>
      </c>
      <c r="L835" s="9">
        <v>44585</v>
      </c>
      <c r="M835" s="9">
        <v>44767</v>
      </c>
      <c r="N835" s="10" t="s">
        <v>776</v>
      </c>
      <c r="O835" s="4">
        <v>3700</v>
      </c>
      <c r="P835" s="4">
        <v>3700</v>
      </c>
      <c r="Q835" s="4">
        <v>18.989999999999998</v>
      </c>
      <c r="R835" s="4" t="s">
        <v>10994</v>
      </c>
      <c r="S835" s="4" t="s">
        <v>279</v>
      </c>
      <c r="T835" s="4" t="str">
        <f>VLOOKUP(A835,'REPORTE'!$A$1:$AG$1961,19,0)</f>
        <v>Venta al por mayor de frutas, legumbres y hortalizas.</v>
      </c>
      <c r="U835" s="4" t="str">
        <f>VLOOKUP(A835,'REPORTE'!$A$1:$AG$1961,20,0)</f>
        <v>Venta al por mayor varios</v>
      </c>
      <c r="V835" s="4">
        <v>1000892</v>
      </c>
      <c r="W835" s="4" t="s">
        <v>11753</v>
      </c>
      <c r="X835" s="4" t="s">
        <v>11842</v>
      </c>
      <c r="Y835" s="4" t="s">
        <v>12072</v>
      </c>
      <c r="Z835" s="4" t="s">
        <v>12080</v>
      </c>
      <c r="AA835" s="4" t="s">
        <v>665</v>
      </c>
      <c r="AB835" s="4" t="str">
        <f>VLOOKUP(A835,'REPORTE'!$A$1:$AG$1961,5,0)</f>
        <v>ECUATORIANO(A) INDIGENA</v>
      </c>
      <c r="AC835" s="4" t="str">
        <f>VLOOKUP(A835,'REPORTE'!$A$1:$AG$1961,30,0)</f>
        <v>Secundaria</v>
      </c>
      <c r="AD835" s="4" t="str">
        <f>VLOOKUP(A835,'REPORTE'!$A$1:$AG$1961,31,0)</f>
        <v>CHIMBORAZO</v>
      </c>
      <c r="AE835" s="4" t="str">
        <f>VLOOKUP(A835,'REPORTE'!$A$1:$AG$1961,32,0)</f>
        <v>RIOBAMBA</v>
      </c>
      <c r="AF835" s="4" t="str">
        <f>VLOOKUP(A835,'REPORTE'!$A$1:$AG$1961,33,0)</f>
        <v>CACHA (CAB EN MACHANGARA)</v>
      </c>
      <c r="AG835" s="4" t="str">
        <f>VLOOKUP(AF835,PROVINCIAS!$F$1:$G$1171,2,0)</f>
        <v>RURAL</v>
      </c>
    </row>
    <row r="836" spans="1:33" customFormat="1" hidden="1" x14ac:dyDescent="0.45">
      <c r="A836" s="4">
        <v>1000937</v>
      </c>
      <c r="B836" s="4" t="s">
        <v>9720</v>
      </c>
      <c r="C836" s="7">
        <v>1717926131</v>
      </c>
      <c r="D836" s="8">
        <v>37</v>
      </c>
      <c r="E836" s="4" t="s">
        <v>59</v>
      </c>
      <c r="F836" s="4">
        <v>1002542</v>
      </c>
      <c r="G836" s="4">
        <v>1</v>
      </c>
      <c r="H836" s="4">
        <v>0</v>
      </c>
      <c r="I836" s="4" t="str">
        <f t="shared" si="13"/>
        <v>A1</v>
      </c>
      <c r="J836" s="4" t="s">
        <v>10468</v>
      </c>
      <c r="K836" s="4" t="s">
        <v>10469</v>
      </c>
      <c r="L836" s="9">
        <v>44585</v>
      </c>
      <c r="M836" s="9">
        <v>44676</v>
      </c>
      <c r="N836" s="10" t="s">
        <v>776</v>
      </c>
      <c r="O836" s="4">
        <v>2000</v>
      </c>
      <c r="P836" s="4">
        <v>2000</v>
      </c>
      <c r="Q836" s="4">
        <v>23</v>
      </c>
      <c r="R836" s="4" t="s">
        <v>10994</v>
      </c>
      <c r="S836" s="4" t="s">
        <v>244</v>
      </c>
      <c r="T836" s="4" t="str">
        <f>VLOOKUP(A836,'REPORTE'!$A$1:$AG$1961,19,0)</f>
        <v>Venta al por mayor de frutas, legumbres y hortalizas.</v>
      </c>
      <c r="U836" s="4" t="str">
        <f>VLOOKUP(A836,'REPORTE'!$A$1:$AG$1961,20,0)</f>
        <v>Venta al por mayor varios</v>
      </c>
      <c r="V836" s="4">
        <v>1001005</v>
      </c>
      <c r="W836" s="4" t="s">
        <v>11384</v>
      </c>
      <c r="X836" s="4" t="s">
        <v>11893</v>
      </c>
      <c r="Y836" s="4" t="s">
        <v>12072</v>
      </c>
      <c r="Z836" s="4" t="s">
        <v>12128</v>
      </c>
      <c r="AA836" s="4" t="s">
        <v>665</v>
      </c>
      <c r="AB836" s="4" t="str">
        <f>VLOOKUP(A836,'REPORTE'!$A$1:$AG$1961,5,0)</f>
        <v>ECUATORIANO(A)</v>
      </c>
      <c r="AC836" s="4" t="str">
        <f>VLOOKUP(A836,'REPORTE'!$A$1:$AG$1961,30,0)</f>
        <v>Ninguna</v>
      </c>
      <c r="AD836" s="4" t="str">
        <f>VLOOKUP(A836,'REPORTE'!$A$1:$AG$1961,31,0)</f>
        <v>CHIMBORAZO</v>
      </c>
      <c r="AE836" s="4" t="str">
        <f>VLOOKUP(A836,'REPORTE'!$A$1:$AG$1961,32,0)</f>
        <v>RIOBAMBA</v>
      </c>
      <c r="AF836" s="4" t="str">
        <f>VLOOKUP(A836,'REPORTE'!$A$1:$AG$1961,33,0)</f>
        <v>CACHA (CAB EN MACHANGARA)</v>
      </c>
      <c r="AG836" s="4" t="str">
        <f>VLOOKUP(AF836,PROVINCIAS!$F$1:$G$1171,2,0)</f>
        <v>RURAL</v>
      </c>
    </row>
    <row r="837" spans="1:33" x14ac:dyDescent="0.45">
      <c r="A837" s="77">
        <v>1001112</v>
      </c>
      <c r="B837" s="77" t="s">
        <v>10326</v>
      </c>
      <c r="C837" s="78">
        <v>1722534219</v>
      </c>
      <c r="D837" s="79">
        <v>28</v>
      </c>
      <c r="E837" s="77" t="s">
        <v>59</v>
      </c>
      <c r="F837" s="77">
        <v>1002543</v>
      </c>
      <c r="G837" s="77">
        <v>12</v>
      </c>
      <c r="H837" s="77">
        <v>0</v>
      </c>
      <c r="I837" s="77" t="str">
        <f t="shared" si="13"/>
        <v>A1</v>
      </c>
      <c r="J837" s="77" t="s">
        <v>10466</v>
      </c>
      <c r="K837" s="77" t="s">
        <v>10467</v>
      </c>
      <c r="L837" s="80">
        <v>44585</v>
      </c>
      <c r="M837" s="80">
        <v>44962</v>
      </c>
      <c r="N837" s="81" t="s">
        <v>776</v>
      </c>
      <c r="O837" s="77">
        <v>5000</v>
      </c>
      <c r="P837" s="77">
        <v>5000</v>
      </c>
      <c r="Q837" s="77">
        <v>15.3</v>
      </c>
      <c r="R837" s="77" t="s">
        <v>10994</v>
      </c>
      <c r="S837" s="77" t="s">
        <v>11000</v>
      </c>
      <c r="T837" s="77" t="str">
        <f>VLOOKUP(A837,'REPORTE'!$A$1:$AG$1961,19,0)</f>
        <v>Empleado Privado</v>
      </c>
      <c r="U837" s="77" t="str">
        <f>VLOOKUP(A837,'REPORTE'!$A$1:$AG$1961,20,0)</f>
        <v>Empleado Privado</v>
      </c>
      <c r="V837" s="77">
        <v>1001186</v>
      </c>
      <c r="W837" s="77" t="s">
        <v>11754</v>
      </c>
      <c r="X837" s="77" t="s">
        <v>12016</v>
      </c>
      <c r="Y837" s="77" t="s">
        <v>12072</v>
      </c>
      <c r="Z837" s="77" t="s">
        <v>12508</v>
      </c>
      <c r="AA837" s="77" t="s">
        <v>665</v>
      </c>
      <c r="AB837" s="77" t="str">
        <f>VLOOKUP(A837,'REPORTE'!$A$1:$AG$1961,5,0)</f>
        <v>ECUATORIANO(A)</v>
      </c>
      <c r="AC837" s="77" t="str">
        <f>VLOOKUP(A837,'REPORTE'!$A$1:$AG$1961,30,0)</f>
        <v>Secundaria</v>
      </c>
      <c r="AD837" s="77" t="str">
        <f>VLOOKUP(A837,'REPORTE'!$A$1:$AG$1961,31,0)</f>
        <v>PICHINCHA</v>
      </c>
      <c r="AE837" s="77" t="str">
        <f>VLOOKUP(A837,'REPORTE'!$A$1:$AG$1961,32,0)</f>
        <v>SAN MIGUEL DE LOS BANCOS</v>
      </c>
      <c r="AF837" s="77" t="str">
        <f>VLOOKUP(A837,'REPORTE'!$A$1:$AG$1961,33,0)</f>
        <v>SAN MIGUEL DE LOS BANCOS</v>
      </c>
      <c r="AG837" s="77" t="str">
        <f>VLOOKUP(AF837,PROVINCIAS!$F$1:$G$1171,2,0)</f>
        <v>URBANA</v>
      </c>
    </row>
    <row r="838" spans="1:33" customFormat="1" hidden="1" x14ac:dyDescent="0.45">
      <c r="A838" s="4">
        <v>1001301</v>
      </c>
      <c r="B838" s="4" t="s">
        <v>10327</v>
      </c>
      <c r="C838" s="7">
        <v>1723305833</v>
      </c>
      <c r="D838" s="8">
        <v>28</v>
      </c>
      <c r="E838" s="4" t="s">
        <v>59</v>
      </c>
      <c r="F838" s="4">
        <v>1002545</v>
      </c>
      <c r="G838" s="4">
        <v>30</v>
      </c>
      <c r="H838" s="4">
        <v>4</v>
      </c>
      <c r="I838" s="4" t="str">
        <f t="shared" si="13"/>
        <v>A1</v>
      </c>
      <c r="J838" s="4" t="s">
        <v>10468</v>
      </c>
      <c r="K838" s="4" t="s">
        <v>10469</v>
      </c>
      <c r="L838" s="9">
        <v>44585</v>
      </c>
      <c r="M838" s="9">
        <v>45498</v>
      </c>
      <c r="N838" s="9">
        <v>44617</v>
      </c>
      <c r="O838" s="4">
        <v>4300</v>
      </c>
      <c r="P838" s="4">
        <v>4211.3100000000004</v>
      </c>
      <c r="Q838" s="4">
        <v>21.5</v>
      </c>
      <c r="R838" s="4" t="s">
        <v>10995</v>
      </c>
      <c r="S838" s="4" t="s">
        <v>11501</v>
      </c>
      <c r="T838" s="4" t="str">
        <f>VLOOKUP(A838,'REPORTE'!$A$1:$AG$1961,19,0)</f>
        <v>Actividades de lavado, corte, recorte, peinado, teñido, coloración, ondulación y alisado del cabello y otras actividades similares para hombres y mujeres; afeitado y recorte de la barba; masajes faciales, manicura y pedicura, tatuajes, maquillaje, etcétera.</v>
      </c>
      <c r="U838" s="4" t="str">
        <f>VLOOKUP(A838,'REPORTE'!$A$1:$AG$1961,20,0)</f>
        <v xml:space="preserve">Actividades varias </v>
      </c>
      <c r="V838" s="4">
        <v>1001378</v>
      </c>
      <c r="W838" s="4" t="s">
        <v>11755</v>
      </c>
      <c r="X838" s="4" t="s">
        <v>11870</v>
      </c>
      <c r="Y838" s="4" t="s">
        <v>12072</v>
      </c>
      <c r="Z838" s="4" t="s">
        <v>12093</v>
      </c>
      <c r="AA838" s="4" t="s">
        <v>1125</v>
      </c>
      <c r="AB838" s="4" t="str">
        <f>VLOOKUP(A838,'REPORTE'!$A$1:$AG$1961,5,0)</f>
        <v>ECUATORIANO(A)</v>
      </c>
      <c r="AC838" s="4" t="str">
        <f>VLOOKUP(A838,'REPORTE'!$A$1:$AG$1961,30,0)</f>
        <v>Primaria</v>
      </c>
      <c r="AD838" s="4" t="str">
        <f>VLOOKUP(A838,'REPORTE'!$A$1:$AG$1961,31,0)</f>
        <v>PICHINCHA</v>
      </c>
      <c r="AE838" s="4" t="str">
        <f>VLOOKUP(A838,'REPORTE'!$A$1:$AG$1961,32,0)</f>
        <v>QUITO</v>
      </c>
      <c r="AF838" s="4" t="str">
        <f>VLOOKUP(A838,'REPORTE'!$A$1:$AG$1961,33,0)</f>
        <v>COTOCOLLAO</v>
      </c>
      <c r="AG838" s="4" t="str">
        <f>VLOOKUP(AF838,PROVINCIAS!$F$1:$G$1171,2,0)</f>
        <v>URBANA</v>
      </c>
    </row>
    <row r="839" spans="1:33" customFormat="1" hidden="1" x14ac:dyDescent="0.45">
      <c r="A839" s="4">
        <v>1001796</v>
      </c>
      <c r="B839" s="4" t="s">
        <v>10328</v>
      </c>
      <c r="C839" s="7">
        <v>401057708</v>
      </c>
      <c r="D839" s="8">
        <v>49</v>
      </c>
      <c r="E839" s="4" t="s">
        <v>36</v>
      </c>
      <c r="F839" s="4">
        <v>1002544</v>
      </c>
      <c r="G839" s="4">
        <v>6</v>
      </c>
      <c r="H839" s="4">
        <v>0</v>
      </c>
      <c r="I839" s="4" t="str">
        <f t="shared" si="13"/>
        <v>A1</v>
      </c>
      <c r="J839" s="4" t="s">
        <v>10468</v>
      </c>
      <c r="K839" s="4" t="s">
        <v>10469</v>
      </c>
      <c r="L839" s="9">
        <v>44585</v>
      </c>
      <c r="M839" s="9">
        <v>44767</v>
      </c>
      <c r="N839" s="10" t="s">
        <v>776</v>
      </c>
      <c r="O839" s="4">
        <v>500</v>
      </c>
      <c r="P839" s="4">
        <v>421.23</v>
      </c>
      <c r="Q839" s="4">
        <v>23</v>
      </c>
      <c r="R839" s="4" t="s">
        <v>10994</v>
      </c>
      <c r="S839" s="4" t="s">
        <v>11122</v>
      </c>
      <c r="T839" s="4" t="str">
        <f>VLOOKUP(A839,'REPORTE'!$A$1:$AG$1961,19,0)</f>
        <v>Actividades de confección a la medida de prendas de vestir (costureras, sastres).</v>
      </c>
      <c r="U839" s="4" t="str">
        <f>VLOOKUP(A839,'REPORTE'!$A$1:$AG$1961,20,0)</f>
        <v>Actividades de confección a la medida de prendas de vestir (costureras, sastres).</v>
      </c>
      <c r="V839" s="4">
        <v>1001903</v>
      </c>
      <c r="W839" s="4" t="s">
        <v>11258</v>
      </c>
      <c r="X839" s="4" t="s">
        <v>11881</v>
      </c>
      <c r="Y839" s="4" t="s">
        <v>12072</v>
      </c>
      <c r="Z839" s="4" t="s">
        <v>12509</v>
      </c>
      <c r="AA839" s="4" t="s">
        <v>1125</v>
      </c>
      <c r="AB839" s="4" t="str">
        <f>VLOOKUP(A839,'REPORTE'!$A$1:$AG$1961,5,0)</f>
        <v>ECUATORIANO(A)</v>
      </c>
      <c r="AC839" s="4" t="str">
        <f>VLOOKUP(A839,'REPORTE'!$A$1:$AG$1961,30,0)</f>
        <v>Primaria</v>
      </c>
      <c r="AD839" s="4" t="str">
        <f>VLOOKUP(A839,'REPORTE'!$A$1:$AG$1961,31,0)</f>
        <v>PICHINCHA</v>
      </c>
      <c r="AE839" s="4" t="str">
        <f>VLOOKUP(A839,'REPORTE'!$A$1:$AG$1961,32,0)</f>
        <v>QUITO</v>
      </c>
      <c r="AF839" s="4" t="str">
        <f>VLOOKUP(A839,'REPORTE'!$A$1:$AG$1961,33,0)</f>
        <v>COTOCOLLAO</v>
      </c>
      <c r="AG839" s="4" t="str">
        <f>VLOOKUP(AF839,PROVINCIAS!$F$1:$G$1171,2,0)</f>
        <v>URBANA</v>
      </c>
    </row>
    <row r="840" spans="1:33" customFormat="1" hidden="1" x14ac:dyDescent="0.45">
      <c r="A840" s="4">
        <v>1000302</v>
      </c>
      <c r="B840" s="4" t="s">
        <v>10329</v>
      </c>
      <c r="C840" s="7">
        <v>1701339986</v>
      </c>
      <c r="D840" s="8">
        <v>75</v>
      </c>
      <c r="E840" s="4" t="s">
        <v>59</v>
      </c>
      <c r="F840" s="4">
        <v>1002551</v>
      </c>
      <c r="G840" s="4">
        <v>1</v>
      </c>
      <c r="H840" s="4">
        <v>0</v>
      </c>
      <c r="I840" s="4" t="str">
        <f t="shared" si="13"/>
        <v>A1</v>
      </c>
      <c r="J840" s="4" t="s">
        <v>10468</v>
      </c>
      <c r="K840" s="4" t="s">
        <v>10469</v>
      </c>
      <c r="L840" s="9">
        <v>44586</v>
      </c>
      <c r="M840" s="9">
        <v>44676</v>
      </c>
      <c r="N840" s="10" t="s">
        <v>776</v>
      </c>
      <c r="O840" s="4">
        <v>300</v>
      </c>
      <c r="P840" s="4">
        <v>300</v>
      </c>
      <c r="Q840" s="4">
        <v>23</v>
      </c>
      <c r="R840" s="4" t="s">
        <v>10994</v>
      </c>
      <c r="S840" s="4" t="s">
        <v>3191</v>
      </c>
      <c r="T840" s="4" t="str">
        <f>VLOOKUP(A840,'REPORTE'!$A$1:$AG$1961,19,0)</f>
        <v>Servicios de taxis.</v>
      </c>
      <c r="U840" s="4" t="str">
        <f>VLOOKUP(A840,'REPORTE'!$A$1:$AG$1961,20,0)</f>
        <v>Servicios Varios</v>
      </c>
      <c r="V840" s="4">
        <v>1000362</v>
      </c>
      <c r="W840" s="4" t="s">
        <v>11385</v>
      </c>
      <c r="X840" s="4" t="s">
        <v>11888</v>
      </c>
      <c r="Y840" s="4" t="s">
        <v>12072</v>
      </c>
      <c r="Z840" s="4" t="s">
        <v>12510</v>
      </c>
      <c r="AA840" s="4" t="s">
        <v>1125</v>
      </c>
      <c r="AB840" s="4" t="str">
        <f>VLOOKUP(A840,'REPORTE'!$A$1:$AG$1961,5,0)</f>
        <v>ECUATORIANO(A) INDIGENA</v>
      </c>
      <c r="AC840" s="4" t="str">
        <f>VLOOKUP(A840,'REPORTE'!$A$1:$AG$1961,30,0)</f>
        <v>Ninguna</v>
      </c>
      <c r="AD840" s="4" t="str">
        <f>VLOOKUP(A840,'REPORTE'!$A$1:$AG$1961,31,0)</f>
        <v>PICHINCHA</v>
      </c>
      <c r="AE840" s="4" t="str">
        <f>VLOOKUP(A840,'REPORTE'!$A$1:$AG$1961,32,0)</f>
        <v>QUITO</v>
      </c>
      <c r="AF840" s="4" t="str">
        <f>VLOOKUP(A840,'REPORTE'!$A$1:$AG$1961,33,0)</f>
        <v>GONZALEZ SUAREZ</v>
      </c>
      <c r="AG840" s="4" t="str">
        <f>VLOOKUP(AF840,PROVINCIAS!$F$1:$G$1171,2,0)</f>
        <v>URBANA</v>
      </c>
    </row>
    <row r="841" spans="1:33" customFormat="1" hidden="1" x14ac:dyDescent="0.45">
      <c r="A841" s="4">
        <v>1000780</v>
      </c>
      <c r="B841" s="4" t="s">
        <v>10191</v>
      </c>
      <c r="C841" s="7">
        <v>1716928153</v>
      </c>
      <c r="D841" s="8">
        <v>40</v>
      </c>
      <c r="E841" s="4" t="s">
        <v>59</v>
      </c>
      <c r="F841" s="4">
        <v>1002553</v>
      </c>
      <c r="G841" s="4">
        <v>1</v>
      </c>
      <c r="H841" s="4">
        <v>0</v>
      </c>
      <c r="I841" s="4" t="str">
        <f t="shared" si="13"/>
        <v>A1</v>
      </c>
      <c r="J841" s="4" t="s">
        <v>10468</v>
      </c>
      <c r="K841" s="4" t="s">
        <v>10469</v>
      </c>
      <c r="L841" s="9">
        <v>44586</v>
      </c>
      <c r="M841" s="9">
        <v>44767</v>
      </c>
      <c r="N841" s="10" t="s">
        <v>776</v>
      </c>
      <c r="O841" s="4">
        <v>1700</v>
      </c>
      <c r="P841" s="4">
        <v>1700</v>
      </c>
      <c r="Q841" s="4">
        <v>23</v>
      </c>
      <c r="R841" s="4" t="s">
        <v>10994</v>
      </c>
      <c r="S841" s="4" t="s">
        <v>244</v>
      </c>
      <c r="T841" s="4" t="str">
        <f>VLOOKUP(A841,'REPORTE'!$A$1:$AG$1961,19,0)</f>
        <v>Actividades auxiliares de las actividades de servicios financieros n.c.p., como: actividades de tramitación y liquidación de transacciones financieras, incluidas las transacciones con tarjetas de crédito.</v>
      </c>
      <c r="U841" s="4" t="str">
        <f>VLOOKUP(A841,'REPORTE'!$A$1:$AG$1961,20,0)</f>
        <v>Actividades de Servicios Financieros</v>
      </c>
      <c r="V841" s="4">
        <v>1000852</v>
      </c>
      <c r="W841" s="4" t="s">
        <v>11386</v>
      </c>
      <c r="X841" s="4" t="s">
        <v>11976</v>
      </c>
      <c r="Y841" s="4" t="s">
        <v>12072</v>
      </c>
      <c r="Z841" s="4" t="s">
        <v>12407</v>
      </c>
      <c r="AA841" s="4" t="s">
        <v>665</v>
      </c>
      <c r="AB841" s="4" t="str">
        <f>VLOOKUP(A841,'REPORTE'!$A$1:$AG$1961,5,0)</f>
        <v>ECUATORIANO(A) INDIGENA</v>
      </c>
      <c r="AC841" s="4" t="str">
        <f>VLOOKUP(A841,'REPORTE'!$A$1:$AG$1961,30,0)</f>
        <v>Primaria</v>
      </c>
      <c r="AD841" s="4" t="str">
        <f>VLOOKUP(A841,'REPORTE'!$A$1:$AG$1961,31,0)</f>
        <v>CHIMBORAZO</v>
      </c>
      <c r="AE841" s="4" t="str">
        <f>VLOOKUP(A841,'REPORTE'!$A$1:$AG$1961,32,0)</f>
        <v>RIOBAMBA</v>
      </c>
      <c r="AF841" s="4" t="str">
        <f>VLOOKUP(A841,'REPORTE'!$A$1:$AG$1961,33,0)</f>
        <v>CACHA (CAB EN MACHANGARA)</v>
      </c>
      <c r="AG841" s="4" t="str">
        <f>VLOOKUP(AF841,PROVINCIAS!$F$1:$G$1171,2,0)</f>
        <v>RURAL</v>
      </c>
    </row>
    <row r="842" spans="1:33" x14ac:dyDescent="0.45">
      <c r="A842" s="77">
        <v>1001523</v>
      </c>
      <c r="B842" s="77" t="s">
        <v>10330</v>
      </c>
      <c r="C842" s="78">
        <v>604694935</v>
      </c>
      <c r="D842" s="79">
        <v>27</v>
      </c>
      <c r="E842" s="77" t="s">
        <v>59</v>
      </c>
      <c r="F842" s="77">
        <v>1002549</v>
      </c>
      <c r="G842" s="77">
        <v>1</v>
      </c>
      <c r="H842" s="77">
        <v>0</v>
      </c>
      <c r="I842" s="77" t="str">
        <f t="shared" si="13"/>
        <v>A1</v>
      </c>
      <c r="J842" s="77" t="s">
        <v>10466</v>
      </c>
      <c r="K842" s="77" t="s">
        <v>10467</v>
      </c>
      <c r="L842" s="80">
        <v>44586</v>
      </c>
      <c r="M842" s="80">
        <v>44676</v>
      </c>
      <c r="N842" s="81" t="s">
        <v>776</v>
      </c>
      <c r="O842" s="77">
        <v>350</v>
      </c>
      <c r="P842" s="77">
        <v>350</v>
      </c>
      <c r="Q842" s="77">
        <v>15.3</v>
      </c>
      <c r="R842" s="77" t="s">
        <v>10994</v>
      </c>
      <c r="S842" s="77" t="s">
        <v>11000</v>
      </c>
      <c r="T842" s="77" t="str">
        <f>VLOOKUP(A842,'REPORTE'!$A$1:$AG$1961,19,0)</f>
        <v>Empleado Privado</v>
      </c>
      <c r="U842" s="77" t="str">
        <f>VLOOKUP(A842,'REPORTE'!$A$1:$AG$1961,20,0)</f>
        <v>Empleado Privado</v>
      </c>
      <c r="V842" s="77">
        <v>1001618</v>
      </c>
      <c r="W842" s="77" t="s">
        <v>11387</v>
      </c>
      <c r="X842" s="77" t="s">
        <v>11836</v>
      </c>
      <c r="Y842" s="77" t="s">
        <v>12072</v>
      </c>
      <c r="Z842" s="77" t="s">
        <v>12511</v>
      </c>
      <c r="AA842" s="77" t="s">
        <v>74</v>
      </c>
      <c r="AB842" s="77" t="str">
        <f>VLOOKUP(A842,'REPORTE'!$A$1:$AG$1961,5,0)</f>
        <v>ECUATORIANO(A) INDIGENA</v>
      </c>
      <c r="AC842" s="77" t="str">
        <f>VLOOKUP(A842,'REPORTE'!$A$1:$AG$1961,30,0)</f>
        <v>Secundaria</v>
      </c>
      <c r="AD842" s="77" t="str">
        <f>VLOOKUP(A842,'REPORTE'!$A$1:$AG$1961,31,0)</f>
        <v>CHIMBORAZO</v>
      </c>
      <c r="AE842" s="77" t="str">
        <f>VLOOKUP(A842,'REPORTE'!$A$1:$AG$1961,32,0)</f>
        <v>GUANO</v>
      </c>
      <c r="AF842" s="77" t="str">
        <f>VLOOKUP(A842,'REPORTE'!$A$1:$AG$1961,33,0)</f>
        <v>SAN ANDRES</v>
      </c>
      <c r="AG842" s="77" t="str">
        <f>VLOOKUP(AF842,PROVINCIAS!$F$1:$G$1171,2,0)</f>
        <v>RURAL</v>
      </c>
    </row>
    <row r="843" spans="1:33" customFormat="1" hidden="1" x14ac:dyDescent="0.45">
      <c r="A843" s="4">
        <v>1001772</v>
      </c>
      <c r="B843" s="4" t="s">
        <v>10331</v>
      </c>
      <c r="C843" s="7">
        <v>1710252204</v>
      </c>
      <c r="D843" s="8">
        <v>49</v>
      </c>
      <c r="E843" s="4" t="s">
        <v>59</v>
      </c>
      <c r="F843" s="4">
        <v>1002550</v>
      </c>
      <c r="G843" s="4">
        <v>18</v>
      </c>
      <c r="H843" s="4">
        <v>0</v>
      </c>
      <c r="I843" s="4" t="str">
        <f t="shared" si="13"/>
        <v>A1</v>
      </c>
      <c r="J843" s="4" t="s">
        <v>10468</v>
      </c>
      <c r="K843" s="4" t="s">
        <v>10469</v>
      </c>
      <c r="L843" s="9">
        <v>44586</v>
      </c>
      <c r="M843" s="9">
        <v>45132</v>
      </c>
      <c r="N843" s="10" t="s">
        <v>776</v>
      </c>
      <c r="O843" s="4">
        <v>4000</v>
      </c>
      <c r="P843" s="4">
        <v>3812.14</v>
      </c>
      <c r="Q843" s="4">
        <v>21.5</v>
      </c>
      <c r="R843" s="4" t="s">
        <v>10994</v>
      </c>
      <c r="S843" s="4" t="s">
        <v>244</v>
      </c>
      <c r="T843" s="4" t="str">
        <f>VLOOKUP(A843,'REPORTE'!$A$1:$AG$1961,19,0)</f>
        <v>Servicios de taxis.</v>
      </c>
      <c r="U843" s="4" t="str">
        <f>VLOOKUP(A843,'REPORTE'!$A$1:$AG$1961,20,0)</f>
        <v>Servicios Varios</v>
      </c>
      <c r="V843" s="4">
        <v>1001879</v>
      </c>
      <c r="W843" s="4" t="s">
        <v>11525</v>
      </c>
      <c r="X843" s="4" t="s">
        <v>12047</v>
      </c>
      <c r="Y843" s="4" t="s">
        <v>12072</v>
      </c>
      <c r="Z843" s="4" t="s">
        <v>12512</v>
      </c>
      <c r="AA843" s="4" t="s">
        <v>665</v>
      </c>
      <c r="AB843" s="4" t="str">
        <f>VLOOKUP(A843,'REPORTE'!$A$1:$AG$1961,5,0)</f>
        <v>ECUATORIANO(A)</v>
      </c>
      <c r="AC843" s="4" t="str">
        <f>VLOOKUP(A843,'REPORTE'!$A$1:$AG$1961,30,0)</f>
        <v>Primaria</v>
      </c>
      <c r="AD843" s="4" t="str">
        <f>VLOOKUP(A843,'REPORTE'!$A$1:$AG$1961,31,0)</f>
        <v>PICHINCHA</v>
      </c>
      <c r="AE843" s="4" t="str">
        <f>VLOOKUP(A843,'REPORTE'!$A$1:$AG$1961,32,0)</f>
        <v>QUITO</v>
      </c>
      <c r="AF843" s="4" t="str">
        <f>VLOOKUP(A843,'REPORTE'!$A$1:$AG$1961,33,0)</f>
        <v>LLANO CHICO</v>
      </c>
      <c r="AG843" s="4" t="str">
        <f>VLOOKUP(AF843,PROVINCIAS!$F$1:$G$1171,2,0)</f>
        <v>RURAL</v>
      </c>
    </row>
    <row r="844" spans="1:33" customFormat="1" hidden="1" x14ac:dyDescent="0.45">
      <c r="A844" s="4">
        <v>1001804</v>
      </c>
      <c r="B844" s="4" t="s">
        <v>10332</v>
      </c>
      <c r="C844" s="7">
        <v>606049385</v>
      </c>
      <c r="D844" s="8">
        <v>24</v>
      </c>
      <c r="E844" s="4" t="s">
        <v>36</v>
      </c>
      <c r="F844" s="4">
        <v>1002552</v>
      </c>
      <c r="G844" s="4">
        <v>18</v>
      </c>
      <c r="H844" s="4">
        <v>0</v>
      </c>
      <c r="I844" s="4" t="str">
        <f t="shared" si="13"/>
        <v>A1</v>
      </c>
      <c r="J844" s="4" t="s">
        <v>10468</v>
      </c>
      <c r="K844" s="4" t="s">
        <v>10469</v>
      </c>
      <c r="L844" s="9">
        <v>44586</v>
      </c>
      <c r="M844" s="9">
        <v>45143</v>
      </c>
      <c r="N844" s="10" t="s">
        <v>776</v>
      </c>
      <c r="O844" s="4">
        <v>5000</v>
      </c>
      <c r="P844" s="4">
        <v>5000</v>
      </c>
      <c r="Q844" s="4">
        <v>18.989999999999998</v>
      </c>
      <c r="R844" s="4" t="s">
        <v>10994</v>
      </c>
      <c r="S844" s="4" t="s">
        <v>244</v>
      </c>
      <c r="T844" s="4" t="str">
        <f>VLOOKUP(A844,'REPORTE'!$A$1:$AG$1961,19,0)</f>
        <v>Venta al por menor de computadoras y equipo periférico computacional en establecimientos especializados.</v>
      </c>
      <c r="U844" s="4" t="str">
        <f>VLOOKUP(A844,'REPORTE'!$A$1:$AG$1961,20,0)</f>
        <v>Venta al por menor varios</v>
      </c>
      <c r="V844" s="4">
        <v>1001912</v>
      </c>
      <c r="W844" s="4" t="s">
        <v>11756</v>
      </c>
      <c r="X844" s="4" t="s">
        <v>11859</v>
      </c>
      <c r="Y844" s="4" t="s">
        <v>12072</v>
      </c>
      <c r="Z844" s="4" t="s">
        <v>12513</v>
      </c>
      <c r="AA844" s="4" t="s">
        <v>74</v>
      </c>
      <c r="AB844" s="4" t="str">
        <f>VLOOKUP(A844,'REPORTE'!$A$1:$AG$1961,5,0)</f>
        <v>ECUATORIANO(A) INDIGENA</v>
      </c>
      <c r="AC844" s="4" t="str">
        <f>VLOOKUP(A844,'REPORTE'!$A$1:$AG$1961,30,0)</f>
        <v>Secundaria</v>
      </c>
      <c r="AD844" s="4" t="str">
        <f>VLOOKUP(A844,'REPORTE'!$A$1:$AG$1961,31,0)</f>
        <v>CHIMBORAZO</v>
      </c>
      <c r="AE844" s="4" t="str">
        <f>VLOOKUP(A844,'REPORTE'!$A$1:$AG$1961,32,0)</f>
        <v>RIOBAMBA</v>
      </c>
      <c r="AF844" s="4" t="str">
        <f>VLOOKUP(A844,'REPORTE'!$A$1:$AG$1961,33,0)</f>
        <v>LIZARZABURU</v>
      </c>
      <c r="AG844" s="4" t="str">
        <f>VLOOKUP(AF844,PROVINCIAS!$F$1:$G$1171,2,0)</f>
        <v>URBANA</v>
      </c>
    </row>
    <row r="845" spans="1:33" customFormat="1" hidden="1" x14ac:dyDescent="0.45">
      <c r="A845" s="4">
        <v>1000574</v>
      </c>
      <c r="B845" s="4" t="s">
        <v>9755</v>
      </c>
      <c r="C845" s="7">
        <v>602539439</v>
      </c>
      <c r="D845" s="8">
        <v>50</v>
      </c>
      <c r="E845" s="4" t="s">
        <v>59</v>
      </c>
      <c r="F845" s="4">
        <v>1002557</v>
      </c>
      <c r="G845" s="4">
        <v>12</v>
      </c>
      <c r="H845" s="4">
        <v>0</v>
      </c>
      <c r="I845" s="4" t="str">
        <f t="shared" si="13"/>
        <v>A1</v>
      </c>
      <c r="J845" s="4" t="s">
        <v>10468</v>
      </c>
      <c r="K845" s="4" t="s">
        <v>10469</v>
      </c>
      <c r="L845" s="9">
        <v>44587</v>
      </c>
      <c r="M845" s="9">
        <v>44972</v>
      </c>
      <c r="N845" s="10" t="s">
        <v>776</v>
      </c>
      <c r="O845" s="4">
        <v>2290</v>
      </c>
      <c r="P845" s="4">
        <v>2290</v>
      </c>
      <c r="Q845" s="4">
        <v>21.5</v>
      </c>
      <c r="R845" s="4" t="s">
        <v>10994</v>
      </c>
      <c r="S845" s="4" t="s">
        <v>620</v>
      </c>
      <c r="T845" s="4" t="str">
        <f>VLOOKUP(A845,'REPORTE'!$A$1:$AG$1961,19,0)</f>
        <v>Venta al por mayor de prendas de vestir, incluidas prendas (ropa) deportivas.</v>
      </c>
      <c r="U845" s="4" t="str">
        <f>VLOOKUP(A845,'REPORTE'!$A$1:$AG$1961,20,0)</f>
        <v>Venta al por mayor varios</v>
      </c>
      <c r="V845" s="4">
        <v>1000644</v>
      </c>
      <c r="W845" s="4" t="s">
        <v>11757</v>
      </c>
      <c r="X845" s="4" t="s">
        <v>11907</v>
      </c>
      <c r="Y845" s="4" t="s">
        <v>12072</v>
      </c>
      <c r="Z845" s="4" t="s">
        <v>12147</v>
      </c>
      <c r="AA845" s="4" t="s">
        <v>1125</v>
      </c>
      <c r="AB845" s="4" t="str">
        <f>VLOOKUP(A845,'REPORTE'!$A$1:$AG$1961,5,0)</f>
        <v>ECUATORIANO(A) INDIGENA</v>
      </c>
      <c r="AC845" s="4" t="str">
        <f>VLOOKUP(A845,'REPORTE'!$A$1:$AG$1961,30,0)</f>
        <v>Universitaria</v>
      </c>
      <c r="AD845" s="4" t="str">
        <f>VLOOKUP(A845,'REPORTE'!$A$1:$AG$1961,31,0)</f>
        <v>CHIMBORAZO</v>
      </c>
      <c r="AE845" s="4" t="str">
        <f>VLOOKUP(A845,'REPORTE'!$A$1:$AG$1961,32,0)</f>
        <v>RIOBAMBA</v>
      </c>
      <c r="AF845" s="4" t="str">
        <f>VLOOKUP(A845,'REPORTE'!$A$1:$AG$1961,33,0)</f>
        <v>CACHA (CAB EN MACHANGARA)</v>
      </c>
      <c r="AG845" s="4" t="str">
        <f>VLOOKUP(AF845,PROVINCIAS!$F$1:$G$1171,2,0)</f>
        <v>RURAL</v>
      </c>
    </row>
    <row r="846" spans="1:33" customFormat="1" hidden="1" x14ac:dyDescent="0.45">
      <c r="A846" s="4">
        <v>1001252</v>
      </c>
      <c r="B846" s="4" t="s">
        <v>9818</v>
      </c>
      <c r="C846" s="7">
        <v>602993149</v>
      </c>
      <c r="D846" s="8">
        <v>40</v>
      </c>
      <c r="E846" s="4" t="s">
        <v>36</v>
      </c>
      <c r="F846" s="4">
        <v>1002559</v>
      </c>
      <c r="G846" s="4">
        <v>1</v>
      </c>
      <c r="H846" s="4">
        <v>0</v>
      </c>
      <c r="I846" s="4" t="str">
        <f t="shared" si="13"/>
        <v>A1</v>
      </c>
      <c r="J846" s="4" t="s">
        <v>10468</v>
      </c>
      <c r="K846" s="4" t="s">
        <v>10469</v>
      </c>
      <c r="L846" s="9">
        <v>44587</v>
      </c>
      <c r="M846" s="9">
        <v>44676</v>
      </c>
      <c r="N846" s="10" t="s">
        <v>776</v>
      </c>
      <c r="O846" s="4">
        <v>825</v>
      </c>
      <c r="P846" s="4">
        <v>825</v>
      </c>
      <c r="Q846" s="4">
        <v>23</v>
      </c>
      <c r="R846" s="4" t="s">
        <v>10994</v>
      </c>
      <c r="S846" s="4" t="s">
        <v>279</v>
      </c>
      <c r="T846" s="4" t="str">
        <f>VLOOKUP(A846,'REPORTE'!$A$1:$AG$1961,19,0)</f>
        <v>Venta al por menor de frutas, legumbres y hortalizas frescas o en conserva en establecimientos especializados.</v>
      </c>
      <c r="U846" s="4" t="str">
        <f>VLOOKUP(A846,'REPORTE'!$A$1:$AG$1961,20,0)</f>
        <v>Venta al por menor varios</v>
      </c>
      <c r="V846" s="4">
        <v>1001329</v>
      </c>
      <c r="W846" s="4" t="s">
        <v>11388</v>
      </c>
      <c r="X846" s="4" t="s">
        <v>11829</v>
      </c>
      <c r="Y846" s="4" t="s">
        <v>12072</v>
      </c>
      <c r="Z846" s="4" t="s">
        <v>11150</v>
      </c>
      <c r="AA846" s="4" t="s">
        <v>1125</v>
      </c>
      <c r="AB846" s="4" t="str">
        <f>VLOOKUP(A846,'REPORTE'!$A$1:$AG$1961,5,0)</f>
        <v>ECUATORIANO(A) INDIGENA</v>
      </c>
      <c r="AC846" s="4" t="str">
        <f>VLOOKUP(A846,'REPORTE'!$A$1:$AG$1961,30,0)</f>
        <v>Primaria</v>
      </c>
      <c r="AD846" s="4" t="str">
        <f>VLOOKUP(A846,'REPORTE'!$A$1:$AG$1961,31,0)</f>
        <v>CHIMBORAZO</v>
      </c>
      <c r="AE846" s="4" t="str">
        <f>VLOOKUP(A846,'REPORTE'!$A$1:$AG$1961,32,0)</f>
        <v>RIOBAMBA</v>
      </c>
      <c r="AF846" s="4" t="str">
        <f>VLOOKUP(A846,'REPORTE'!$A$1:$AG$1961,33,0)</f>
        <v>YARUQUIES</v>
      </c>
      <c r="AG846" s="4" t="str">
        <f>VLOOKUP(AF846,PROVINCIAS!$F$1:$G$1171,2,0)</f>
        <v>URBANA</v>
      </c>
    </row>
    <row r="847" spans="1:33" customFormat="1" hidden="1" x14ac:dyDescent="0.45">
      <c r="A847" s="4">
        <v>1001393</v>
      </c>
      <c r="B847" s="4" t="s">
        <v>9886</v>
      </c>
      <c r="C847" s="7">
        <v>1719733444</v>
      </c>
      <c r="D847" s="8">
        <v>34</v>
      </c>
      <c r="E847" s="4" t="s">
        <v>36</v>
      </c>
      <c r="F847" s="4">
        <v>1002558</v>
      </c>
      <c r="G847" s="4">
        <v>1</v>
      </c>
      <c r="H847" s="4">
        <v>0</v>
      </c>
      <c r="I847" s="4" t="str">
        <f t="shared" si="13"/>
        <v>A1</v>
      </c>
      <c r="J847" s="4" t="s">
        <v>10468</v>
      </c>
      <c r="K847" s="4" t="s">
        <v>10469</v>
      </c>
      <c r="L847" s="9">
        <v>44587</v>
      </c>
      <c r="M847" s="9">
        <v>44676</v>
      </c>
      <c r="N847" s="10" t="s">
        <v>776</v>
      </c>
      <c r="O847" s="4">
        <v>900</v>
      </c>
      <c r="P847" s="4">
        <v>900</v>
      </c>
      <c r="Q847" s="4">
        <v>23</v>
      </c>
      <c r="R847" s="4" t="s">
        <v>10994</v>
      </c>
      <c r="S847" s="4" t="s">
        <v>11116</v>
      </c>
      <c r="T847" s="4" t="str">
        <f>VLOOKUP(A847,'REPORTE'!$A$1:$AG$1961,19,0)</f>
        <v>Alquiler de equipo de transporte aéreo con operadores para el transporte de carga.</v>
      </c>
      <c r="U847" s="4" t="str">
        <f>VLOOKUP(A847,'REPORTE'!$A$1:$AG$1961,20,0)</f>
        <v>Alquiler con fines operativos</v>
      </c>
      <c r="V847" s="4">
        <v>1001473</v>
      </c>
      <c r="W847" s="4" t="s">
        <v>11389</v>
      </c>
      <c r="X847" s="4" t="s">
        <v>11908</v>
      </c>
      <c r="Y847" s="4" t="s">
        <v>12072</v>
      </c>
      <c r="Z847" s="4" t="s">
        <v>12221</v>
      </c>
      <c r="AA847" s="4" t="s">
        <v>1125</v>
      </c>
      <c r="AB847" s="4" t="str">
        <f>VLOOKUP(A847,'REPORTE'!$A$1:$AG$1961,5,0)</f>
        <v>ECUATORIANO(A)</v>
      </c>
      <c r="AC847" s="4" t="str">
        <f>VLOOKUP(A847,'REPORTE'!$A$1:$AG$1961,30,0)</f>
        <v>Universitaria</v>
      </c>
      <c r="AD847" s="4" t="str">
        <f>VLOOKUP(A847,'REPORTE'!$A$1:$AG$1961,31,0)</f>
        <v>PICHINCHA</v>
      </c>
      <c r="AE847" s="4" t="str">
        <f>VLOOKUP(A847,'REPORTE'!$A$1:$AG$1961,32,0)</f>
        <v>QUITO</v>
      </c>
      <c r="AF847" s="4" t="str">
        <f>VLOOKUP(A847,'REPORTE'!$A$1:$AG$1961,33,0)</f>
        <v>COTOCOLLAO</v>
      </c>
      <c r="AG847" s="4" t="str">
        <f>VLOOKUP(AF847,PROVINCIAS!$F$1:$G$1171,2,0)</f>
        <v>URBANA</v>
      </c>
    </row>
    <row r="848" spans="1:33" customFormat="1" hidden="1" x14ac:dyDescent="0.45">
      <c r="A848" s="4">
        <v>1001483</v>
      </c>
      <c r="B848" s="4" t="s">
        <v>10333</v>
      </c>
      <c r="C848" s="7">
        <v>1720804192</v>
      </c>
      <c r="D848" s="8">
        <v>36</v>
      </c>
      <c r="E848" s="4" t="s">
        <v>59</v>
      </c>
      <c r="F848" s="4">
        <v>1002560</v>
      </c>
      <c r="G848" s="4">
        <v>1</v>
      </c>
      <c r="H848" s="4">
        <v>0</v>
      </c>
      <c r="I848" s="4" t="str">
        <f t="shared" si="13"/>
        <v>A1</v>
      </c>
      <c r="J848" s="4" t="s">
        <v>10468</v>
      </c>
      <c r="K848" s="4" t="s">
        <v>10469</v>
      </c>
      <c r="L848" s="9">
        <v>44587</v>
      </c>
      <c r="M848" s="9">
        <v>44676</v>
      </c>
      <c r="N848" s="10" t="s">
        <v>776</v>
      </c>
      <c r="O848" s="4">
        <v>300</v>
      </c>
      <c r="P848" s="4">
        <v>300</v>
      </c>
      <c r="Q848" s="4">
        <v>23</v>
      </c>
      <c r="R848" s="4" t="s">
        <v>10994</v>
      </c>
      <c r="S848" s="4" t="s">
        <v>11124</v>
      </c>
      <c r="T848" s="4" t="str">
        <f>VLOOKUP(A848,'REPORTE'!$A$1:$AG$1961,19,0)</f>
        <v>La publicación, lanzamiento, promoción y distribución de grabaciones de sonido para comerciantes mayoristas, minoristas o directamente para el público.</v>
      </c>
      <c r="U848" s="4" t="str">
        <f>VLOOKUP(A848,'REPORTE'!$A$1:$AG$1961,20,0)</f>
        <v>Publicidad</v>
      </c>
      <c r="V848" s="4">
        <v>1001572</v>
      </c>
      <c r="W848" s="4" t="s">
        <v>11390</v>
      </c>
      <c r="X848" s="4" t="s">
        <v>11859</v>
      </c>
      <c r="Y848" s="4" t="s">
        <v>12072</v>
      </c>
      <c r="Z848" s="4" t="s">
        <v>12514</v>
      </c>
      <c r="AA848" s="4" t="s">
        <v>1125</v>
      </c>
      <c r="AB848" s="4" t="str">
        <f>VLOOKUP(A848,'REPORTE'!$A$1:$AG$1961,5,0)</f>
        <v>ECUATORIANO(A)</v>
      </c>
      <c r="AC848" s="4" t="str">
        <f>VLOOKUP(A848,'REPORTE'!$A$1:$AG$1961,30,0)</f>
        <v>Secundaria</v>
      </c>
      <c r="AD848" s="4" t="str">
        <f>VLOOKUP(A848,'REPORTE'!$A$1:$AG$1961,31,0)</f>
        <v>PICHINCHA</v>
      </c>
      <c r="AE848" s="4" t="str">
        <f>VLOOKUP(A848,'REPORTE'!$A$1:$AG$1961,32,0)</f>
        <v>QUITO</v>
      </c>
      <c r="AF848" s="4" t="str">
        <f>VLOOKUP(A848,'REPORTE'!$A$1:$AG$1961,33,0)</f>
        <v>EL INCA</v>
      </c>
      <c r="AG848" s="4" t="str">
        <f>VLOOKUP(AF848,PROVINCIAS!$F$1:$G$1171,2,0)</f>
        <v>URBANA</v>
      </c>
    </row>
    <row r="849" spans="1:33" customFormat="1" hidden="1" x14ac:dyDescent="0.45">
      <c r="A849" s="4">
        <v>1001798</v>
      </c>
      <c r="B849" s="4" t="s">
        <v>10334</v>
      </c>
      <c r="C849" s="7">
        <v>1706889761</v>
      </c>
      <c r="D849" s="8">
        <v>61</v>
      </c>
      <c r="E849" s="4" t="s">
        <v>59</v>
      </c>
      <c r="F849" s="4">
        <v>1002562</v>
      </c>
      <c r="G849" s="4">
        <v>12</v>
      </c>
      <c r="H849" s="4">
        <v>0</v>
      </c>
      <c r="I849" s="4" t="str">
        <f t="shared" si="13"/>
        <v>A1</v>
      </c>
      <c r="J849" s="4" t="s">
        <v>10468</v>
      </c>
      <c r="K849" s="4" t="s">
        <v>10469</v>
      </c>
      <c r="L849" s="9">
        <v>44587</v>
      </c>
      <c r="M849" s="9">
        <v>44972</v>
      </c>
      <c r="N849" s="10" t="s">
        <v>776</v>
      </c>
      <c r="O849" s="4">
        <v>500</v>
      </c>
      <c r="P849" s="4">
        <v>500</v>
      </c>
      <c r="Q849" s="4">
        <v>23</v>
      </c>
      <c r="R849" s="4" t="s">
        <v>10994</v>
      </c>
      <c r="S849" s="4" t="s">
        <v>11054</v>
      </c>
      <c r="T849" s="4" t="str">
        <f>VLOOKUP(A849,'REPORTE'!$A$1:$AG$1961,19,0)</f>
        <v>Servicios de taxis.</v>
      </c>
      <c r="U849" s="4" t="str">
        <f>VLOOKUP(A849,'REPORTE'!$A$1:$AG$1961,20,0)</f>
        <v>Servicios Varios</v>
      </c>
      <c r="V849" s="4">
        <v>1001905</v>
      </c>
      <c r="W849" s="4" t="s">
        <v>11391</v>
      </c>
      <c r="X849" s="4" t="s">
        <v>11913</v>
      </c>
      <c r="Y849" s="4" t="s">
        <v>12072</v>
      </c>
      <c r="Z849" s="4" t="s">
        <v>12515</v>
      </c>
      <c r="AA849" s="4" t="s">
        <v>1125</v>
      </c>
      <c r="AB849" s="4" t="str">
        <f>VLOOKUP(A849,'REPORTE'!$A$1:$AG$1961,5,0)</f>
        <v>ECUATORIANO(A)</v>
      </c>
      <c r="AC849" s="4" t="str">
        <f>VLOOKUP(A849,'REPORTE'!$A$1:$AG$1961,30,0)</f>
        <v>Secundaria</v>
      </c>
      <c r="AD849" s="4" t="str">
        <f>VLOOKUP(A849,'REPORTE'!$A$1:$AG$1961,31,0)</f>
        <v>PICHINCHA</v>
      </c>
      <c r="AE849" s="4" t="str">
        <f>VLOOKUP(A849,'REPORTE'!$A$1:$AG$1961,32,0)</f>
        <v>QUITO</v>
      </c>
      <c r="AF849" s="4" t="str">
        <f>VLOOKUP(A849,'REPORTE'!$A$1:$AG$1961,33,0)</f>
        <v>CENTRO HISTORICO</v>
      </c>
      <c r="AG849" s="4" t="str">
        <f>VLOOKUP(AF849,PROVINCIAS!$F$1:$G$1171,2,0)</f>
        <v>URBANA</v>
      </c>
    </row>
    <row r="850" spans="1:33" customFormat="1" hidden="1" x14ac:dyDescent="0.45">
      <c r="A850" s="4">
        <v>1001801</v>
      </c>
      <c r="B850" s="4" t="s">
        <v>10335</v>
      </c>
      <c r="C850" s="7">
        <v>1722416847</v>
      </c>
      <c r="D850" s="8">
        <v>32</v>
      </c>
      <c r="E850" s="4" t="s">
        <v>36</v>
      </c>
      <c r="F850" s="4">
        <v>1002561</v>
      </c>
      <c r="G850" s="4">
        <v>6</v>
      </c>
      <c r="H850" s="4">
        <v>0</v>
      </c>
      <c r="I850" s="4" t="str">
        <f t="shared" si="13"/>
        <v>A1</v>
      </c>
      <c r="J850" s="4" t="s">
        <v>10468</v>
      </c>
      <c r="K850" s="4" t="s">
        <v>10469</v>
      </c>
      <c r="L850" s="9">
        <v>44587</v>
      </c>
      <c r="M850" s="9">
        <v>44767</v>
      </c>
      <c r="N850" s="10" t="s">
        <v>776</v>
      </c>
      <c r="O850" s="4">
        <v>1000</v>
      </c>
      <c r="P850" s="4">
        <v>841.18</v>
      </c>
      <c r="Q850" s="4">
        <v>23</v>
      </c>
      <c r="R850" s="4" t="s">
        <v>10994</v>
      </c>
      <c r="S850" s="4" t="s">
        <v>11125</v>
      </c>
      <c r="T850" s="4" t="str">
        <f>VLOOKUP(A850,'REPORTE'!$A$1:$AG$1961,19,0)</f>
        <v>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v>
      </c>
      <c r="U850" s="4" t="str">
        <f>VLOOKUP(A850,'REPORTE'!$A$1:$AG$1961,20,0)</f>
        <v>Actividades de otorgamiento y fromación</v>
      </c>
      <c r="V850" s="4">
        <v>1001909</v>
      </c>
      <c r="W850" s="4" t="s">
        <v>11274</v>
      </c>
      <c r="X850" s="4" t="s">
        <v>11835</v>
      </c>
      <c r="Y850" s="4" t="s">
        <v>12072</v>
      </c>
      <c r="Z850" s="4" t="s">
        <v>12516</v>
      </c>
      <c r="AA850" s="4" t="s">
        <v>1125</v>
      </c>
      <c r="AB850" s="4" t="str">
        <f>VLOOKUP(A850,'REPORTE'!$A$1:$AG$1961,5,0)</f>
        <v>ECUATORIANO(A)</v>
      </c>
      <c r="AC850" s="4" t="str">
        <f>VLOOKUP(A850,'REPORTE'!$A$1:$AG$1961,30,0)</f>
        <v>Primaria</v>
      </c>
      <c r="AD850" s="4" t="str">
        <f>VLOOKUP(A850,'REPORTE'!$A$1:$AG$1961,31,0)</f>
        <v>PICHINCHA</v>
      </c>
      <c r="AE850" s="4" t="str">
        <f>VLOOKUP(A850,'REPORTE'!$A$1:$AG$1961,32,0)</f>
        <v>QUITO</v>
      </c>
      <c r="AF850" s="4" t="str">
        <f>VLOOKUP(A850,'REPORTE'!$A$1:$AG$1961,33,0)</f>
        <v>COTOCOLLAO</v>
      </c>
      <c r="AG850" s="4" t="str">
        <f>VLOOKUP(AF850,PROVINCIAS!$F$1:$G$1171,2,0)</f>
        <v>URBANA</v>
      </c>
    </row>
    <row r="851" spans="1:33" x14ac:dyDescent="0.45">
      <c r="A851" s="77">
        <v>1001807</v>
      </c>
      <c r="B851" s="77" t="s">
        <v>10336</v>
      </c>
      <c r="C851" s="78">
        <v>1720340528</v>
      </c>
      <c r="D851" s="79">
        <v>34</v>
      </c>
      <c r="E851" s="77" t="s">
        <v>59</v>
      </c>
      <c r="F851" s="77">
        <v>1002556</v>
      </c>
      <c r="G851" s="77">
        <v>36</v>
      </c>
      <c r="H851" s="77">
        <v>0</v>
      </c>
      <c r="I851" s="77" t="str">
        <f t="shared" si="13"/>
        <v>A1</v>
      </c>
      <c r="J851" s="77" t="s">
        <v>10466</v>
      </c>
      <c r="K851" s="77" t="s">
        <v>10467</v>
      </c>
      <c r="L851" s="80">
        <v>44587</v>
      </c>
      <c r="M851" s="80">
        <v>45694</v>
      </c>
      <c r="N851" s="81" t="s">
        <v>776</v>
      </c>
      <c r="O851" s="77">
        <v>6100</v>
      </c>
      <c r="P851" s="77">
        <v>6100</v>
      </c>
      <c r="Q851" s="77">
        <v>15.3</v>
      </c>
      <c r="R851" s="77" t="s">
        <v>10994</v>
      </c>
      <c r="S851" s="77" t="s">
        <v>11000</v>
      </c>
      <c r="T851" s="77" t="str">
        <f>VLOOKUP(A851,'REPORTE'!$A$1:$AG$1961,19,0)</f>
        <v>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v>
      </c>
      <c r="U851" s="77" t="str">
        <f>VLOOKUP(A851,'REPORTE'!$A$1:$AG$1961,20,0)</f>
        <v xml:space="preserve">Actividades varias </v>
      </c>
      <c r="V851" s="77">
        <v>1001915</v>
      </c>
      <c r="W851" s="77" t="s">
        <v>11758</v>
      </c>
      <c r="X851" s="77" t="s">
        <v>11846</v>
      </c>
      <c r="Y851" s="77" t="s">
        <v>12072</v>
      </c>
      <c r="Z851" s="77" t="s">
        <v>12371</v>
      </c>
      <c r="AA851" s="77" t="s">
        <v>1125</v>
      </c>
      <c r="AB851" s="77" t="str">
        <f>VLOOKUP(A851,'REPORTE'!$A$1:$AG$1961,5,0)</f>
        <v>ECUATORIANO(A)</v>
      </c>
      <c r="AC851" s="77" t="str">
        <f>VLOOKUP(A851,'REPORTE'!$A$1:$AG$1961,30,0)</f>
        <v>Secundaria</v>
      </c>
      <c r="AD851" s="77" t="str">
        <f>VLOOKUP(A851,'REPORTE'!$A$1:$AG$1961,31,0)</f>
        <v>PICHINCHA</v>
      </c>
      <c r="AE851" s="77" t="str">
        <f>VLOOKUP(A851,'REPORTE'!$A$1:$AG$1961,32,0)</f>
        <v>QUITO</v>
      </c>
      <c r="AF851" s="77" t="str">
        <f>VLOOKUP(A851,'REPORTE'!$A$1:$AG$1961,33,0)</f>
        <v>CENTRO HISTORICO</v>
      </c>
      <c r="AG851" s="77" t="str">
        <f>VLOOKUP(AF851,PROVINCIAS!$F$1:$G$1171,2,0)</f>
        <v>URBANA</v>
      </c>
    </row>
    <row r="852" spans="1:33" x14ac:dyDescent="0.45">
      <c r="A852" s="77">
        <v>1001808</v>
      </c>
      <c r="B852" s="77" t="s">
        <v>10337</v>
      </c>
      <c r="C852" s="78">
        <v>1719295873</v>
      </c>
      <c r="D852" s="79">
        <v>34</v>
      </c>
      <c r="E852" s="77" t="s">
        <v>36</v>
      </c>
      <c r="F852" s="77">
        <v>1002554</v>
      </c>
      <c r="G852" s="77">
        <v>36</v>
      </c>
      <c r="H852" s="77">
        <v>0</v>
      </c>
      <c r="I852" s="77" t="str">
        <f t="shared" si="13"/>
        <v>A1</v>
      </c>
      <c r="J852" s="77" t="s">
        <v>10466</v>
      </c>
      <c r="K852" s="77" t="s">
        <v>10467</v>
      </c>
      <c r="L852" s="80">
        <v>44587</v>
      </c>
      <c r="M852" s="80">
        <v>45682</v>
      </c>
      <c r="N852" s="81" t="s">
        <v>776</v>
      </c>
      <c r="O852" s="77">
        <v>10500</v>
      </c>
      <c r="P852" s="77">
        <v>10268.27</v>
      </c>
      <c r="Q852" s="77">
        <v>15.3</v>
      </c>
      <c r="R852" s="77" t="s">
        <v>10994</v>
      </c>
      <c r="S852" s="77" t="s">
        <v>11000</v>
      </c>
      <c r="T852" s="77" t="str">
        <f>VLOOKUP(A852,'REPORTE'!$A$1:$AG$1961,19,0)</f>
        <v>Actividades de atención de la salud humana realizadas por enfermeros, enfermeras y auxiliares de enfermerí­a, que no se llevan a cabo en hospitales ni entrañan la participación de médicos ni de odontólogos.</v>
      </c>
      <c r="U852" s="77" t="str">
        <f>VLOOKUP(A852,'REPORTE'!$A$1:$AG$1961,20,0)</f>
        <v>Actividades Médicas</v>
      </c>
      <c r="V852" s="77">
        <v>1001916</v>
      </c>
      <c r="W852" s="77" t="s">
        <v>11759</v>
      </c>
      <c r="X852" s="77" t="s">
        <v>11908</v>
      </c>
      <c r="Y852" s="77" t="s">
        <v>12072</v>
      </c>
      <c r="Z852" s="77" t="s">
        <v>12517</v>
      </c>
      <c r="AA852" s="77" t="s">
        <v>1125</v>
      </c>
      <c r="AB852" s="77" t="str">
        <f>VLOOKUP(A852,'REPORTE'!$A$1:$AG$1961,5,0)</f>
        <v>ECUATORIANO(A)</v>
      </c>
      <c r="AC852" s="77" t="str">
        <f>VLOOKUP(A852,'REPORTE'!$A$1:$AG$1961,30,0)</f>
        <v>Secundaria</v>
      </c>
      <c r="AD852" s="77" t="str">
        <f>VLOOKUP(A852,'REPORTE'!$A$1:$AG$1961,31,0)</f>
        <v>PICHINCHA</v>
      </c>
      <c r="AE852" s="77" t="str">
        <f>VLOOKUP(A852,'REPORTE'!$A$1:$AG$1961,32,0)</f>
        <v>QUITO</v>
      </c>
      <c r="AF852" s="77" t="str">
        <f>VLOOKUP(A852,'REPORTE'!$A$1:$AG$1961,33,0)</f>
        <v>COTOCOLLAO</v>
      </c>
      <c r="AG852" s="77" t="str">
        <f>VLOOKUP(AF852,PROVINCIAS!$F$1:$G$1171,2,0)</f>
        <v>URBANA</v>
      </c>
    </row>
    <row r="853" spans="1:33" customFormat="1" hidden="1" x14ac:dyDescent="0.45">
      <c r="A853" s="4">
        <v>1000227</v>
      </c>
      <c r="B853" s="4" t="s">
        <v>10252</v>
      </c>
      <c r="C853" s="7">
        <v>1710963792</v>
      </c>
      <c r="D853" s="8">
        <v>51</v>
      </c>
      <c r="E853" s="4" t="s">
        <v>59</v>
      </c>
      <c r="F853" s="4">
        <v>1002569</v>
      </c>
      <c r="G853" s="4">
        <v>1</v>
      </c>
      <c r="H853" s="4">
        <v>0</v>
      </c>
      <c r="I853" s="4" t="str">
        <f t="shared" si="13"/>
        <v>A1</v>
      </c>
      <c r="J853" s="4" t="s">
        <v>10468</v>
      </c>
      <c r="K853" s="4" t="s">
        <v>10469</v>
      </c>
      <c r="L853" s="9">
        <v>44588</v>
      </c>
      <c r="M853" s="9">
        <v>44767</v>
      </c>
      <c r="N853" s="10" t="s">
        <v>776</v>
      </c>
      <c r="O853" s="4">
        <v>10000</v>
      </c>
      <c r="P853" s="4">
        <v>10000</v>
      </c>
      <c r="Q853" s="4">
        <v>18.989999999999998</v>
      </c>
      <c r="R853" s="4" t="s">
        <v>10994</v>
      </c>
      <c r="S853" s="4" t="s">
        <v>348</v>
      </c>
      <c r="T853" s="4" t="str">
        <f>VLOOKUP(A853,'REPORTE'!$A$1:$AG$1961,19,0)</f>
        <v>Venta al por mayor de frutas, legumbres y hortalizas.</v>
      </c>
      <c r="U853" s="4" t="str">
        <f>VLOOKUP(A853,'REPORTE'!$A$1:$AG$1961,20,0)</f>
        <v>Venta al por mayor varios</v>
      </c>
      <c r="V853" s="4">
        <v>1000293</v>
      </c>
      <c r="W853" s="4" t="s">
        <v>11760</v>
      </c>
      <c r="X853" s="4" t="s">
        <v>12027</v>
      </c>
      <c r="Y853" s="4" t="s">
        <v>12072</v>
      </c>
      <c r="Z853" s="4" t="s">
        <v>12448</v>
      </c>
      <c r="AA853" s="4" t="s">
        <v>665</v>
      </c>
      <c r="AB853" s="4" t="str">
        <f>VLOOKUP(A853,'REPORTE'!$A$1:$AG$1961,5,0)</f>
        <v>ECUATORIANO(A) INDIGENA</v>
      </c>
      <c r="AC853" s="4" t="str">
        <f>VLOOKUP(A853,'REPORTE'!$A$1:$AG$1961,30,0)</f>
        <v>Ninguna</v>
      </c>
      <c r="AD853" s="4" t="str">
        <f>VLOOKUP(A853,'REPORTE'!$A$1:$AG$1961,31,0)</f>
        <v>PICHINCHA</v>
      </c>
      <c r="AE853" s="4" t="str">
        <f>VLOOKUP(A853,'REPORTE'!$A$1:$AG$1961,32,0)</f>
        <v>QUITO</v>
      </c>
      <c r="AF853" s="4" t="str">
        <f>VLOOKUP(A853,'REPORTE'!$A$1:$AG$1961,33,0)</f>
        <v>COTOCOLLAO</v>
      </c>
      <c r="AG853" s="4" t="str">
        <f>VLOOKUP(AF853,PROVINCIAS!$F$1:$G$1171,2,0)</f>
        <v>URBANA</v>
      </c>
    </row>
    <row r="854" spans="1:33" customFormat="1" hidden="1" x14ac:dyDescent="0.45">
      <c r="A854" s="4">
        <v>1000513</v>
      </c>
      <c r="B854" s="4" t="s">
        <v>10338</v>
      </c>
      <c r="C854" s="7">
        <v>602418337</v>
      </c>
      <c r="D854" s="8">
        <v>53</v>
      </c>
      <c r="E854" s="4" t="s">
        <v>36</v>
      </c>
      <c r="F854" s="4">
        <v>1002568</v>
      </c>
      <c r="G854" s="4">
        <v>6</v>
      </c>
      <c r="H854" s="4">
        <v>4</v>
      </c>
      <c r="I854" s="4" t="str">
        <f t="shared" si="13"/>
        <v>A1</v>
      </c>
      <c r="J854" s="4" t="s">
        <v>10468</v>
      </c>
      <c r="K854" s="4" t="s">
        <v>10469</v>
      </c>
      <c r="L854" s="9">
        <v>44588</v>
      </c>
      <c r="M854" s="9">
        <v>44767</v>
      </c>
      <c r="N854" s="9">
        <v>44617</v>
      </c>
      <c r="O854" s="4">
        <v>150</v>
      </c>
      <c r="P854" s="4">
        <v>148.31</v>
      </c>
      <c r="Q854" s="4">
        <v>23</v>
      </c>
      <c r="R854" s="4" t="s">
        <v>10995</v>
      </c>
      <c r="S854" s="4" t="s">
        <v>11013</v>
      </c>
      <c r="T854" s="4" t="str">
        <f>VLOOKUP(A854,'REPORTE'!$A$1:$AG$1961,19,0)</f>
        <v>Empleado Privado</v>
      </c>
      <c r="U854" s="4" t="str">
        <f>VLOOKUP(A854,'REPORTE'!$A$1:$AG$1961,20,0)</f>
        <v>Empleado Privado</v>
      </c>
      <c r="V854" s="4">
        <v>1000582</v>
      </c>
      <c r="W854" s="4" t="s">
        <v>11392</v>
      </c>
      <c r="X854" s="4" t="s">
        <v>11955</v>
      </c>
      <c r="Y854" s="4" t="s">
        <v>12072</v>
      </c>
      <c r="Z854" s="4" t="s">
        <v>11150</v>
      </c>
      <c r="AA854" s="4" t="s">
        <v>74</v>
      </c>
      <c r="AB854" s="4" t="str">
        <f>VLOOKUP(A854,'REPORTE'!$A$1:$AG$1961,5,0)</f>
        <v>ECUATORIANO(A)</v>
      </c>
      <c r="AC854" s="4" t="str">
        <f>VLOOKUP(A854,'REPORTE'!$A$1:$AG$1961,30,0)</f>
        <v>Secundaria</v>
      </c>
      <c r="AD854" s="4" t="str">
        <f>VLOOKUP(A854,'REPORTE'!$A$1:$AG$1961,31,0)</f>
        <v>CHIMBORAZO</v>
      </c>
      <c r="AE854" s="4" t="str">
        <f>VLOOKUP(A854,'REPORTE'!$A$1:$AG$1961,32,0)</f>
        <v>RIOBAMBA</v>
      </c>
      <c r="AF854" s="4" t="str">
        <f>VLOOKUP(A854,'REPORTE'!$A$1:$AG$1961,33,0)</f>
        <v>LIZARZABURU</v>
      </c>
      <c r="AG854" s="4" t="str">
        <f>VLOOKUP(AF854,PROVINCIAS!$F$1:$G$1171,2,0)</f>
        <v>URBANA</v>
      </c>
    </row>
    <row r="855" spans="1:33" customFormat="1" hidden="1" x14ac:dyDescent="0.45">
      <c r="A855" s="4">
        <v>1001202</v>
      </c>
      <c r="B855" s="4" t="s">
        <v>9895</v>
      </c>
      <c r="C855" s="7">
        <v>1719185736</v>
      </c>
      <c r="D855" s="8">
        <v>38</v>
      </c>
      <c r="E855" s="4" t="s">
        <v>36</v>
      </c>
      <c r="F855" s="4">
        <v>1002565</v>
      </c>
      <c r="G855" s="4">
        <v>1</v>
      </c>
      <c r="H855" s="4">
        <v>0</v>
      </c>
      <c r="I855" s="4" t="str">
        <f t="shared" si="13"/>
        <v>A1</v>
      </c>
      <c r="J855" s="4" t="s">
        <v>10468</v>
      </c>
      <c r="K855" s="4" t="s">
        <v>10469</v>
      </c>
      <c r="L855" s="9">
        <v>44588</v>
      </c>
      <c r="M855" s="9">
        <v>44676</v>
      </c>
      <c r="N855" s="10" t="s">
        <v>776</v>
      </c>
      <c r="O855" s="4">
        <v>2000</v>
      </c>
      <c r="P855" s="4">
        <v>2000</v>
      </c>
      <c r="Q855" s="4">
        <v>23</v>
      </c>
      <c r="R855" s="4" t="s">
        <v>10994</v>
      </c>
      <c r="S855" s="4" t="s">
        <v>11050</v>
      </c>
      <c r="T855" s="4" t="str">
        <f>VLOOKUP(A855,'REPORTE'!$A$1:$AG$1961,19,0)</f>
        <v>Venta al por menor de carne y productos cárnicos (incluidos los de aves de corral) en establecimientos especializados.</v>
      </c>
      <c r="U855" s="4" t="str">
        <f>VLOOKUP(A855,'REPORTE'!$A$1:$AG$1961,20,0)</f>
        <v>Venta al por menor varios</v>
      </c>
      <c r="V855" s="4">
        <v>1001280</v>
      </c>
      <c r="W855" s="4" t="s">
        <v>11393</v>
      </c>
      <c r="X855" s="4" t="s">
        <v>11852</v>
      </c>
      <c r="Y855" s="4" t="s">
        <v>12072</v>
      </c>
      <c r="Z855" s="4" t="s">
        <v>12078</v>
      </c>
      <c r="AA855" s="4" t="s">
        <v>665</v>
      </c>
      <c r="AB855" s="4" t="str">
        <f>VLOOKUP(A855,'REPORTE'!$A$1:$AG$1961,5,0)</f>
        <v>ECUATORIANO(A)</v>
      </c>
      <c r="AC855" s="4" t="str">
        <f>VLOOKUP(A855,'REPORTE'!$A$1:$AG$1961,30,0)</f>
        <v>Secundaria</v>
      </c>
      <c r="AD855" s="4" t="str">
        <f>VLOOKUP(A855,'REPORTE'!$A$1:$AG$1961,31,0)</f>
        <v>PICHINCHA</v>
      </c>
      <c r="AE855" s="4" t="str">
        <f>VLOOKUP(A855,'REPORTE'!$A$1:$AG$1961,32,0)</f>
        <v>QUITO</v>
      </c>
      <c r="AF855" s="4" t="str">
        <f>VLOOKUP(A855,'REPORTE'!$A$1:$AG$1961,33,0)</f>
        <v>COTOCOLLAO</v>
      </c>
      <c r="AG855" s="4" t="str">
        <f>VLOOKUP(AF855,PROVINCIAS!$F$1:$G$1171,2,0)</f>
        <v>URBANA</v>
      </c>
    </row>
    <row r="856" spans="1:33" customFormat="1" hidden="1" x14ac:dyDescent="0.45">
      <c r="A856" s="4">
        <v>1001444</v>
      </c>
      <c r="B856" s="4" t="s">
        <v>10339</v>
      </c>
      <c r="C856" s="7">
        <v>1752601920</v>
      </c>
      <c r="D856" s="8">
        <v>22</v>
      </c>
      <c r="E856" s="4" t="s">
        <v>36</v>
      </c>
      <c r="F856" s="4">
        <v>1002566</v>
      </c>
      <c r="G856" s="4">
        <v>24</v>
      </c>
      <c r="H856" s="4">
        <v>0</v>
      </c>
      <c r="I856" s="4" t="str">
        <f t="shared" si="13"/>
        <v>A1</v>
      </c>
      <c r="J856" s="4" t="s">
        <v>10468</v>
      </c>
      <c r="K856" s="4" t="s">
        <v>10469</v>
      </c>
      <c r="L856" s="9">
        <v>44588</v>
      </c>
      <c r="M856" s="9">
        <v>45334</v>
      </c>
      <c r="N856" s="10" t="s">
        <v>776</v>
      </c>
      <c r="O856" s="4">
        <v>5000</v>
      </c>
      <c r="P856" s="4">
        <v>5000</v>
      </c>
      <c r="Q856" s="4">
        <v>21.5</v>
      </c>
      <c r="R856" s="4" t="s">
        <v>10994</v>
      </c>
      <c r="S856" s="4" t="s">
        <v>11502</v>
      </c>
      <c r="T856" s="4" t="str">
        <f>VLOOKUP(A856,'REPORTE'!$A$1:$AG$1961,19,0)</f>
        <v>Actividades a corto y a largo plazo de clí­nicas del dí­a, básicas y generales, es decir, actividades médicas, de diagnóstico y de tratamiento.</v>
      </c>
      <c r="U856" s="4" t="str">
        <f>VLOOKUP(A856,'REPORTE'!$A$1:$AG$1961,20,0)</f>
        <v>Actividades Médicas</v>
      </c>
      <c r="V856" s="4">
        <v>1001523</v>
      </c>
      <c r="W856" s="4" t="s">
        <v>11761</v>
      </c>
      <c r="X856" s="4" t="s">
        <v>11872</v>
      </c>
      <c r="Y856" s="4" t="s">
        <v>12072</v>
      </c>
      <c r="Z856" s="4" t="s">
        <v>11803</v>
      </c>
      <c r="AA856" s="4" t="s">
        <v>1125</v>
      </c>
      <c r="AB856" s="4" t="str">
        <f>VLOOKUP(A856,'REPORTE'!$A$1:$AG$1961,5,0)</f>
        <v>ECUATORIANO(A)</v>
      </c>
      <c r="AC856" s="4" t="str">
        <f>VLOOKUP(A856,'REPORTE'!$A$1:$AG$1961,30,0)</f>
        <v>Secundaria</v>
      </c>
      <c r="AD856" s="4" t="str">
        <f>VLOOKUP(A856,'REPORTE'!$A$1:$AG$1961,31,0)</f>
        <v>PICHINCHA</v>
      </c>
      <c r="AE856" s="4" t="str">
        <f>VLOOKUP(A856,'REPORTE'!$A$1:$AG$1961,32,0)</f>
        <v>QUITO</v>
      </c>
      <c r="AF856" s="4" t="str">
        <f>VLOOKUP(A856,'REPORTE'!$A$1:$AG$1961,33,0)</f>
        <v>COTOCOLLAO</v>
      </c>
      <c r="AG856" s="4" t="str">
        <f>VLOOKUP(AF856,PROVINCIAS!$F$1:$G$1171,2,0)</f>
        <v>URBANA</v>
      </c>
    </row>
    <row r="857" spans="1:33" customFormat="1" hidden="1" x14ac:dyDescent="0.45">
      <c r="A857" s="4">
        <v>1001456</v>
      </c>
      <c r="B857" s="4" t="s">
        <v>10340</v>
      </c>
      <c r="C857" s="7">
        <v>1715002349</v>
      </c>
      <c r="D857" s="8">
        <v>40</v>
      </c>
      <c r="E857" s="4" t="s">
        <v>36</v>
      </c>
      <c r="F857" s="4">
        <v>1002567</v>
      </c>
      <c r="G857" s="4">
        <v>1</v>
      </c>
      <c r="H857" s="4">
        <v>0</v>
      </c>
      <c r="I857" s="4" t="str">
        <f t="shared" si="13"/>
        <v>A1</v>
      </c>
      <c r="J857" s="4" t="s">
        <v>10468</v>
      </c>
      <c r="K857" s="4" t="s">
        <v>10469</v>
      </c>
      <c r="L857" s="9">
        <v>44588</v>
      </c>
      <c r="M857" s="9">
        <v>44671</v>
      </c>
      <c r="N857" s="10" t="s">
        <v>776</v>
      </c>
      <c r="O857" s="4">
        <v>500</v>
      </c>
      <c r="P857" s="4">
        <v>500</v>
      </c>
      <c r="Q857" s="4">
        <v>23</v>
      </c>
      <c r="R857" s="4" t="s">
        <v>10994</v>
      </c>
      <c r="S857" s="4" t="s">
        <v>11050</v>
      </c>
      <c r="T857" s="4" t="str">
        <f>VLOOKUP(A857,'REPORTE'!$A$1:$AG$1961,19,0)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857" s="4" t="str">
        <f>VLOOKUP(A857,'REPORTE'!$A$1:$AG$1961,20,0)</f>
        <v>Actividades Turísticas</v>
      </c>
      <c r="V857" s="4">
        <v>1001537</v>
      </c>
      <c r="W857" s="4" t="s">
        <v>11394</v>
      </c>
      <c r="X857" s="4" t="s">
        <v>11861</v>
      </c>
      <c r="Y857" s="4" t="s">
        <v>12072</v>
      </c>
      <c r="Z857" s="4" t="s">
        <v>12518</v>
      </c>
      <c r="AA857" s="4" t="s">
        <v>665</v>
      </c>
      <c r="AB857" s="4" t="str">
        <f>VLOOKUP(A857,'REPORTE'!$A$1:$AG$1961,5,0)</f>
        <v>ECUATORIANO(A)</v>
      </c>
      <c r="AC857" s="4" t="str">
        <f>VLOOKUP(A857,'REPORTE'!$A$1:$AG$1961,30,0)</f>
        <v>Secundaria</v>
      </c>
      <c r="AD857" s="4" t="str">
        <f>VLOOKUP(A857,'REPORTE'!$A$1:$AG$1961,31,0)</f>
        <v>PICHINCHA</v>
      </c>
      <c r="AE857" s="4" t="str">
        <f>VLOOKUP(A857,'REPORTE'!$A$1:$AG$1961,32,0)</f>
        <v>QUITO</v>
      </c>
      <c r="AF857" s="4" t="str">
        <f>VLOOKUP(A857,'REPORTE'!$A$1:$AG$1961,33,0)</f>
        <v>CHILLOGALLO</v>
      </c>
      <c r="AG857" s="4" t="str">
        <f>VLOOKUP(AF857,PROVINCIAS!$F$1:$G$1171,2,0)</f>
        <v>URBANA</v>
      </c>
    </row>
    <row r="858" spans="1:33" customFormat="1" hidden="1" x14ac:dyDescent="0.45">
      <c r="A858" s="4">
        <v>1001501</v>
      </c>
      <c r="B858" s="4" t="s">
        <v>10341</v>
      </c>
      <c r="C858" s="7">
        <v>605183672</v>
      </c>
      <c r="D858" s="8">
        <v>22</v>
      </c>
      <c r="E858" s="4" t="s">
        <v>59</v>
      </c>
      <c r="F858" s="4">
        <v>1002571</v>
      </c>
      <c r="G858" s="4">
        <v>18</v>
      </c>
      <c r="H858" s="4">
        <v>0</v>
      </c>
      <c r="I858" s="4" t="str">
        <f t="shared" si="13"/>
        <v>A1</v>
      </c>
      <c r="J858" s="4" t="s">
        <v>10468</v>
      </c>
      <c r="K858" s="4" t="s">
        <v>10469</v>
      </c>
      <c r="L858" s="9">
        <v>44588</v>
      </c>
      <c r="M858" s="9">
        <v>45131</v>
      </c>
      <c r="N858" s="10" t="s">
        <v>776</v>
      </c>
      <c r="O858" s="4">
        <v>2500</v>
      </c>
      <c r="P858" s="4">
        <v>2378</v>
      </c>
      <c r="Q858" s="4">
        <v>21.5</v>
      </c>
      <c r="R858" s="4" t="s">
        <v>10994</v>
      </c>
      <c r="S858" s="4" t="s">
        <v>244</v>
      </c>
      <c r="T858" s="4" t="str">
        <f>VLOOKUP(A858,'REPORTE'!$A$1:$AG$1961,19,0)</f>
        <v>Estudiante</v>
      </c>
      <c r="U858" s="4" t="str">
        <f>VLOOKUP(A858,'REPORTE'!$A$1:$AG$1961,20,0)</f>
        <v>Estudiante</v>
      </c>
      <c r="V858" s="4">
        <v>1001595</v>
      </c>
      <c r="W858" s="4" t="s">
        <v>11717</v>
      </c>
      <c r="X858" s="4" t="s">
        <v>11881</v>
      </c>
      <c r="Y858" s="4" t="s">
        <v>12072</v>
      </c>
      <c r="Z858" s="4" t="s">
        <v>12519</v>
      </c>
      <c r="AA858" s="4" t="s">
        <v>74</v>
      </c>
      <c r="AB858" s="4" t="str">
        <f>VLOOKUP(A858,'REPORTE'!$A$1:$AG$1961,5,0)</f>
        <v>ECUATORIANO(A) INDIGENA</v>
      </c>
      <c r="AC858" s="4" t="str">
        <f>VLOOKUP(A858,'REPORTE'!$A$1:$AG$1961,30,0)</f>
        <v>Universitaria</v>
      </c>
      <c r="AD858" s="4" t="str">
        <f>VLOOKUP(A858,'REPORTE'!$A$1:$AG$1961,31,0)</f>
        <v>CHIMBORAZO</v>
      </c>
      <c r="AE858" s="4" t="str">
        <f>VLOOKUP(A858,'REPORTE'!$A$1:$AG$1961,32,0)</f>
        <v>RIOBAMBA</v>
      </c>
      <c r="AF858" s="4" t="str">
        <f>VLOOKUP(A858,'REPORTE'!$A$1:$AG$1961,33,0)</f>
        <v>VELOZ</v>
      </c>
      <c r="AG858" s="4" t="str">
        <f>VLOOKUP(AF858,PROVINCIAS!$F$1:$G$1171,2,0)</f>
        <v>URBANA</v>
      </c>
    </row>
    <row r="859" spans="1:33" customFormat="1" hidden="1" x14ac:dyDescent="0.45">
      <c r="A859" s="4">
        <v>1001814</v>
      </c>
      <c r="B859" s="4" t="s">
        <v>10342</v>
      </c>
      <c r="C859" s="7">
        <v>1728471200</v>
      </c>
      <c r="D859" s="8">
        <v>20</v>
      </c>
      <c r="E859" s="4" t="s">
        <v>59</v>
      </c>
      <c r="F859" s="4">
        <v>1002563</v>
      </c>
      <c r="G859" s="4">
        <v>24</v>
      </c>
      <c r="H859" s="4">
        <v>0</v>
      </c>
      <c r="I859" s="4" t="str">
        <f t="shared" si="13"/>
        <v>A1</v>
      </c>
      <c r="J859" s="4" t="s">
        <v>10468</v>
      </c>
      <c r="K859" s="4" t="s">
        <v>10469</v>
      </c>
      <c r="L859" s="9">
        <v>44588</v>
      </c>
      <c r="M859" s="9">
        <v>45327</v>
      </c>
      <c r="N859" s="10" t="s">
        <v>776</v>
      </c>
      <c r="O859" s="4">
        <v>3300</v>
      </c>
      <c r="P859" s="4">
        <v>3300</v>
      </c>
      <c r="Q859" s="4">
        <v>21.5</v>
      </c>
      <c r="R859" s="4" t="s">
        <v>10994</v>
      </c>
      <c r="S859" s="4" t="s">
        <v>11503</v>
      </c>
      <c r="T859" s="4" t="str">
        <f>VLOOKUP(A859,'REPORTE'!$A$1:$AG$1961,19,0)</f>
        <v>Actividades de contratistas de servicio de comidas (por ejemplo, para compañí­as de transporte catering).</v>
      </c>
      <c r="U859" s="4" t="str">
        <f>VLOOKUP(A859,'REPORTE'!$A$1:$AG$1961,20,0)</f>
        <v>Actividades de contratistas de servicio de comidas</v>
      </c>
      <c r="V859" s="4">
        <v>1001921</v>
      </c>
      <c r="W859" s="4" t="s">
        <v>11762</v>
      </c>
      <c r="X859" s="4" t="s">
        <v>11863</v>
      </c>
      <c r="Y859" s="4" t="s">
        <v>12072</v>
      </c>
      <c r="Z859" s="4" t="s">
        <v>12520</v>
      </c>
      <c r="AA859" s="4" t="s">
        <v>1125</v>
      </c>
      <c r="AB859" s="4" t="str">
        <f>VLOOKUP(A859,'REPORTE'!$A$1:$AG$1961,5,0)</f>
        <v>ECUATORIANO(A)</v>
      </c>
      <c r="AC859" s="4" t="str">
        <f>VLOOKUP(A859,'REPORTE'!$A$1:$AG$1961,30,0)</f>
        <v>Primaria</v>
      </c>
      <c r="AD859" s="4" t="str">
        <f>VLOOKUP(A859,'REPORTE'!$A$1:$AG$1961,31,0)</f>
        <v>PICHINCHA</v>
      </c>
      <c r="AE859" s="4" t="str">
        <f>VLOOKUP(A859,'REPORTE'!$A$1:$AG$1961,32,0)</f>
        <v>QUITO</v>
      </c>
      <c r="AF859" s="4" t="str">
        <f>VLOOKUP(A859,'REPORTE'!$A$1:$AG$1961,33,0)</f>
        <v>LLANO CHICO</v>
      </c>
      <c r="AG859" s="4" t="str">
        <f>VLOOKUP(AF859,PROVINCIAS!$F$1:$G$1171,2,0)</f>
        <v>RURAL</v>
      </c>
    </row>
    <row r="860" spans="1:33" customFormat="1" hidden="1" x14ac:dyDescent="0.45">
      <c r="A860" s="4">
        <v>1001816</v>
      </c>
      <c r="B860" s="4" t="s">
        <v>10343</v>
      </c>
      <c r="C860" s="7">
        <v>604280362</v>
      </c>
      <c r="D860" s="8">
        <v>38</v>
      </c>
      <c r="E860" s="4" t="s">
        <v>36</v>
      </c>
      <c r="F860" s="4">
        <v>1002570</v>
      </c>
      <c r="G860" s="4">
        <v>18</v>
      </c>
      <c r="H860" s="4">
        <v>0</v>
      </c>
      <c r="I860" s="4" t="str">
        <f t="shared" si="13"/>
        <v>A1</v>
      </c>
      <c r="J860" s="4" t="s">
        <v>10468</v>
      </c>
      <c r="K860" s="4" t="s">
        <v>10469</v>
      </c>
      <c r="L860" s="9">
        <v>44588</v>
      </c>
      <c r="M860" s="9">
        <v>45148</v>
      </c>
      <c r="N860" s="10" t="s">
        <v>776</v>
      </c>
      <c r="O860" s="4">
        <v>5000</v>
      </c>
      <c r="P860" s="4">
        <v>5000</v>
      </c>
      <c r="Q860" s="4">
        <v>21.5</v>
      </c>
      <c r="R860" s="4" t="s">
        <v>10994</v>
      </c>
      <c r="S860" s="4" t="s">
        <v>244</v>
      </c>
      <c r="T860" s="4" t="str">
        <f>VLOOKUP(A860,'REPORTE'!$A$1:$AG$1961,19,0)</f>
        <v>Servicios de taxis.</v>
      </c>
      <c r="U860" s="4" t="str">
        <f>VLOOKUP(A860,'REPORTE'!$A$1:$AG$1961,20,0)</f>
        <v>Servicios Varios</v>
      </c>
      <c r="V860" s="4">
        <v>1001923</v>
      </c>
      <c r="W860" s="4" t="s">
        <v>11763</v>
      </c>
      <c r="X860" s="4" t="s">
        <v>11836</v>
      </c>
      <c r="Y860" s="4" t="s">
        <v>12072</v>
      </c>
      <c r="Z860" s="4" t="s">
        <v>12521</v>
      </c>
      <c r="AA860" s="4" t="s">
        <v>74</v>
      </c>
      <c r="AB860" s="4" t="str">
        <f>VLOOKUP(A860,'REPORTE'!$A$1:$AG$1961,5,0)</f>
        <v>ECUATORIANO(A) INDIGENA</v>
      </c>
      <c r="AC860" s="4" t="str">
        <f>VLOOKUP(A860,'REPORTE'!$A$1:$AG$1961,30,0)</f>
        <v>Secundaria</v>
      </c>
      <c r="AD860" s="4" t="str">
        <f>VLOOKUP(A860,'REPORTE'!$A$1:$AG$1961,31,0)</f>
        <v>CHIMBORAZO</v>
      </c>
      <c r="AE860" s="4" t="str">
        <f>VLOOKUP(A860,'REPORTE'!$A$1:$AG$1961,32,0)</f>
        <v>RIOBAMBA</v>
      </c>
      <c r="AF860" s="4" t="str">
        <f>VLOOKUP(A860,'REPORTE'!$A$1:$AG$1961,33,0)</f>
        <v>FLORES</v>
      </c>
      <c r="AG860" s="4" t="str">
        <f>VLOOKUP(AF860,PROVINCIAS!$F$1:$G$1171,2,0)</f>
        <v>RURAL</v>
      </c>
    </row>
    <row r="861" spans="1:33" customFormat="1" hidden="1" x14ac:dyDescent="0.45">
      <c r="A861" s="4">
        <v>1000855</v>
      </c>
      <c r="B861" s="4" t="s">
        <v>10344</v>
      </c>
      <c r="C861" s="7">
        <v>1712139961</v>
      </c>
      <c r="D861" s="8">
        <v>55</v>
      </c>
      <c r="E861" s="4" t="s">
        <v>36</v>
      </c>
      <c r="F861" s="4">
        <v>1002575</v>
      </c>
      <c r="G861" s="4">
        <v>7</v>
      </c>
      <c r="H861" s="4">
        <v>0</v>
      </c>
      <c r="I861" s="4" t="str">
        <f t="shared" si="13"/>
        <v>A1</v>
      </c>
      <c r="J861" s="4" t="s">
        <v>10468</v>
      </c>
      <c r="K861" s="4" t="s">
        <v>10469</v>
      </c>
      <c r="L861" s="9">
        <v>44589</v>
      </c>
      <c r="M861" s="9">
        <v>44819</v>
      </c>
      <c r="N861" s="10" t="s">
        <v>776</v>
      </c>
      <c r="O861" s="4">
        <v>600</v>
      </c>
      <c r="P861" s="4">
        <v>600</v>
      </c>
      <c r="Q861" s="4">
        <v>23</v>
      </c>
      <c r="R861" s="4" t="s">
        <v>10994</v>
      </c>
      <c r="S861" s="4" t="s">
        <v>348</v>
      </c>
      <c r="T861" s="4" t="str">
        <f>VLOOKUP(A861,'REPORTE'!$A$1:$AG$1961,19,0)</f>
        <v>Actividades de sacrificio, faenamiento, preparación, producción y empacado de carne fresca refrigerada o congelada incluso en piezas o porciones individuales de: cuyes, conejos, rana (ancas de rana) etcétera,</v>
      </c>
      <c r="U861" s="4" t="str">
        <f>VLOOKUP(A861,'REPORTE'!$A$1:$AG$1961,20,0)</f>
        <v xml:space="preserve">Actividades varias </v>
      </c>
      <c r="V861" s="4">
        <v>1000925</v>
      </c>
      <c r="W861" s="4" t="s">
        <v>11395</v>
      </c>
      <c r="X861" s="4" t="s">
        <v>11836</v>
      </c>
      <c r="Y861" s="4" t="s">
        <v>12072</v>
      </c>
      <c r="Z861" s="4" t="s">
        <v>12522</v>
      </c>
      <c r="AA861" s="4" t="s">
        <v>665</v>
      </c>
      <c r="AB861" s="4" t="str">
        <f>VLOOKUP(A861,'REPORTE'!$A$1:$AG$1961,5,0)</f>
        <v>ECUATORIANO(A)</v>
      </c>
      <c r="AC861" s="4" t="str">
        <f>VLOOKUP(A861,'REPORTE'!$A$1:$AG$1961,30,0)</f>
        <v>Primaria</v>
      </c>
      <c r="AD861" s="4" t="str">
        <f>VLOOKUP(A861,'REPORTE'!$A$1:$AG$1961,31,0)</f>
        <v>PICHINCHA</v>
      </c>
      <c r="AE861" s="4" t="str">
        <f>VLOOKUP(A861,'REPORTE'!$A$1:$AG$1961,32,0)</f>
        <v>QUITO</v>
      </c>
      <c r="AF861" s="4" t="str">
        <f>VLOOKUP(A861,'REPORTE'!$A$1:$AG$1961,33,0)</f>
        <v>COCHAPAMBA</v>
      </c>
      <c r="AG861" s="4" t="str">
        <f>VLOOKUP(AF861,PROVINCIAS!$F$1:$G$1171,2,0)</f>
        <v>RURAL</v>
      </c>
    </row>
    <row r="862" spans="1:33" customFormat="1" hidden="1" x14ac:dyDescent="0.45">
      <c r="A862" s="4">
        <v>1001800</v>
      </c>
      <c r="B862" s="4" t="s">
        <v>10345</v>
      </c>
      <c r="C862" s="7">
        <v>1724728744</v>
      </c>
      <c r="D862" s="8">
        <v>31</v>
      </c>
      <c r="E862" s="4" t="s">
        <v>36</v>
      </c>
      <c r="F862" s="4">
        <v>1002573</v>
      </c>
      <c r="G862" s="4">
        <v>12</v>
      </c>
      <c r="H862" s="4">
        <v>0</v>
      </c>
      <c r="I862" s="4" t="str">
        <f t="shared" si="13"/>
        <v>A1</v>
      </c>
      <c r="J862" s="4" t="s">
        <v>10468</v>
      </c>
      <c r="K862" s="4" t="s">
        <v>10469</v>
      </c>
      <c r="L862" s="9">
        <v>44589</v>
      </c>
      <c r="M862" s="9">
        <v>44967</v>
      </c>
      <c r="N862" s="10" t="s">
        <v>776</v>
      </c>
      <c r="O862" s="4">
        <v>1000</v>
      </c>
      <c r="P862" s="4">
        <v>1000</v>
      </c>
      <c r="Q862" s="4">
        <v>23</v>
      </c>
      <c r="R862" s="4" t="s">
        <v>10994</v>
      </c>
      <c r="S862" s="4" t="s">
        <v>11006</v>
      </c>
      <c r="T862" s="4" t="str">
        <f>VLOOKUP(A862,'REPORTE'!$A$1:$AG$1961,19,0)</f>
        <v>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v>
      </c>
      <c r="U862" s="4" t="str">
        <f>VLOOKUP(A862,'REPORTE'!$A$1:$AG$1961,20,0)</f>
        <v xml:space="preserve">Actividades varias </v>
      </c>
      <c r="V862" s="4">
        <v>1001907</v>
      </c>
      <c r="W862" s="4" t="s">
        <v>11375</v>
      </c>
      <c r="X862" s="4" t="s">
        <v>11944</v>
      </c>
      <c r="Y862" s="4" t="s">
        <v>12072</v>
      </c>
      <c r="Z862" s="4" t="s">
        <v>12523</v>
      </c>
      <c r="AA862" s="4" t="s">
        <v>1125</v>
      </c>
      <c r="AB862" s="4" t="str">
        <f>VLOOKUP(A862,'REPORTE'!$A$1:$AG$1961,5,0)</f>
        <v>ECUATORIANO(A)</v>
      </c>
      <c r="AC862" s="4" t="str">
        <f>VLOOKUP(A862,'REPORTE'!$A$1:$AG$1961,30,0)</f>
        <v>Secundaria</v>
      </c>
      <c r="AD862" s="4" t="str">
        <f>VLOOKUP(A862,'REPORTE'!$A$1:$AG$1961,31,0)</f>
        <v>PICHINCHA</v>
      </c>
      <c r="AE862" s="4" t="str">
        <f>VLOOKUP(A862,'REPORTE'!$A$1:$AG$1961,32,0)</f>
        <v>QUITO</v>
      </c>
      <c r="AF862" s="4" t="str">
        <f>VLOOKUP(A862,'REPORTE'!$A$1:$AG$1961,33,0)</f>
        <v>COTOCOLLAO</v>
      </c>
      <c r="AG862" s="4" t="str">
        <f>VLOOKUP(AF862,PROVINCIAS!$F$1:$G$1171,2,0)</f>
        <v>URBANA</v>
      </c>
    </row>
    <row r="863" spans="1:33" x14ac:dyDescent="0.45">
      <c r="A863" s="77">
        <v>1001803</v>
      </c>
      <c r="B863" s="77" t="s">
        <v>10346</v>
      </c>
      <c r="C863" s="78">
        <v>603899915</v>
      </c>
      <c r="D863" s="79">
        <v>34</v>
      </c>
      <c r="E863" s="77" t="s">
        <v>36</v>
      </c>
      <c r="F863" s="77">
        <v>1002576</v>
      </c>
      <c r="G863" s="77">
        <v>12</v>
      </c>
      <c r="H863" s="77">
        <v>0</v>
      </c>
      <c r="I863" s="77" t="str">
        <f t="shared" si="13"/>
        <v>A1</v>
      </c>
      <c r="J863" s="77" t="s">
        <v>10466</v>
      </c>
      <c r="K863" s="77" t="s">
        <v>10467</v>
      </c>
      <c r="L863" s="80">
        <v>44589</v>
      </c>
      <c r="M863" s="80">
        <v>44977</v>
      </c>
      <c r="N863" s="81" t="s">
        <v>776</v>
      </c>
      <c r="O863" s="77">
        <v>2000</v>
      </c>
      <c r="P863" s="77">
        <v>2000</v>
      </c>
      <c r="Q863" s="77">
        <v>15.3</v>
      </c>
      <c r="R863" s="77" t="s">
        <v>10994</v>
      </c>
      <c r="S863" s="77" t="s">
        <v>11000</v>
      </c>
      <c r="T863" s="77" t="str">
        <f>VLOOKUP(A863,'REPORTE'!$A$1:$AG$1961,19,0)</f>
        <v>Actividades de administración de servicios de recolección y eliminación de desperdicios.</v>
      </c>
      <c r="U863" s="77" t="str">
        <f>VLOOKUP(A863,'REPORTE'!$A$1:$AG$1961,20,0)</f>
        <v>Actividades de administración pública</v>
      </c>
      <c r="V863" s="77">
        <v>1001911</v>
      </c>
      <c r="W863" s="77" t="s">
        <v>11396</v>
      </c>
      <c r="X863" s="77" t="s">
        <v>12048</v>
      </c>
      <c r="Y863" s="77" t="s">
        <v>12072</v>
      </c>
      <c r="Z863" s="77" t="s">
        <v>12524</v>
      </c>
      <c r="AA863" s="77" t="s">
        <v>74</v>
      </c>
      <c r="AB863" s="77" t="str">
        <f>VLOOKUP(A863,'REPORTE'!$A$1:$AG$1961,5,0)</f>
        <v>ECUATORIANO(A)</v>
      </c>
      <c r="AC863" s="77" t="str">
        <f>VLOOKUP(A863,'REPORTE'!$A$1:$AG$1961,30,0)</f>
        <v>Universitaria</v>
      </c>
      <c r="AD863" s="77" t="str">
        <f>VLOOKUP(A863,'REPORTE'!$A$1:$AG$1961,31,0)</f>
        <v>CHIMBORAZO</v>
      </c>
      <c r="AE863" s="77" t="str">
        <f>VLOOKUP(A863,'REPORTE'!$A$1:$AG$1961,32,0)</f>
        <v>GUANO</v>
      </c>
      <c r="AF863" s="77" t="str">
        <f>VLOOKUP(A863,'REPORTE'!$A$1:$AG$1961,33,0)</f>
        <v>LA MATRIZ</v>
      </c>
      <c r="AG863" s="77" t="str">
        <f>VLOOKUP(AF863,PROVINCIAS!$F$1:$G$1171,2,0)</f>
        <v>URBANA</v>
      </c>
    </row>
    <row r="864" spans="1:33" customFormat="1" hidden="1" x14ac:dyDescent="0.45">
      <c r="A864" s="4">
        <v>1001806</v>
      </c>
      <c r="B864" s="4" t="s">
        <v>10347</v>
      </c>
      <c r="C864" s="7">
        <v>201305422</v>
      </c>
      <c r="D864" s="8">
        <v>48</v>
      </c>
      <c r="E864" s="4" t="s">
        <v>36</v>
      </c>
      <c r="F864" s="4">
        <v>1002574</v>
      </c>
      <c r="G864" s="4">
        <v>36</v>
      </c>
      <c r="H864" s="4">
        <v>0</v>
      </c>
      <c r="I864" s="4" t="str">
        <f t="shared" si="13"/>
        <v>A1</v>
      </c>
      <c r="J864" s="4" t="s">
        <v>10468</v>
      </c>
      <c r="K864" s="4" t="s">
        <v>10469</v>
      </c>
      <c r="L864" s="9">
        <v>44589</v>
      </c>
      <c r="M864" s="9">
        <v>45703</v>
      </c>
      <c r="N864" s="10" t="s">
        <v>776</v>
      </c>
      <c r="O864" s="4">
        <v>10000</v>
      </c>
      <c r="P864" s="4">
        <v>10000</v>
      </c>
      <c r="Q864" s="4">
        <v>18.989999999999998</v>
      </c>
      <c r="R864" s="4" t="s">
        <v>10994</v>
      </c>
      <c r="S864" s="4" t="s">
        <v>348</v>
      </c>
      <c r="T864" s="4" t="str">
        <f>VLOOKUP(A864,'REPORTE'!$A$1:$AG$1961,19,0)</f>
        <v>Otros cultivos le legumbres: habas, garbanzos, vainitas, chocho (altramuces), etcétera.</v>
      </c>
      <c r="U864" s="4" t="str">
        <f>VLOOKUP(A864,'REPORTE'!$A$1:$AG$1961,20,0)</f>
        <v>Otras actividades y cultivos</v>
      </c>
      <c r="V864" s="4">
        <v>1001914</v>
      </c>
      <c r="W864" s="4" t="s">
        <v>11764</v>
      </c>
      <c r="X864" s="4" t="s">
        <v>11898</v>
      </c>
      <c r="Y864" s="4" t="s">
        <v>12072</v>
      </c>
      <c r="Z864" s="4" t="s">
        <v>12525</v>
      </c>
      <c r="AA864" s="4" t="s">
        <v>665</v>
      </c>
      <c r="AB864" s="4" t="str">
        <f>VLOOKUP(A864,'REPORTE'!$A$1:$AG$1961,5,0)</f>
        <v>ECUATORIANO(A)</v>
      </c>
      <c r="AC864" s="4" t="str">
        <f>VLOOKUP(A864,'REPORTE'!$A$1:$AG$1961,30,0)</f>
        <v>Primaria</v>
      </c>
      <c r="AD864" s="4" t="str">
        <f>VLOOKUP(A864,'REPORTE'!$A$1:$AG$1961,31,0)</f>
        <v>PICHINCHA</v>
      </c>
      <c r="AE864" s="4" t="str">
        <f>VLOOKUP(A864,'REPORTE'!$A$1:$AG$1961,32,0)</f>
        <v>QUITO</v>
      </c>
      <c r="AF864" s="4" t="str">
        <f>VLOOKUP(A864,'REPORTE'!$A$1:$AG$1961,33,0)</f>
        <v>COTOCOLLAO</v>
      </c>
      <c r="AG864" s="4" t="str">
        <f>VLOOKUP(AF864,PROVINCIAS!$F$1:$G$1171,2,0)</f>
        <v>URBANA</v>
      </c>
    </row>
    <row r="865" spans="1:33" customFormat="1" hidden="1" x14ac:dyDescent="0.45">
      <c r="A865" s="4">
        <v>1001817</v>
      </c>
      <c r="B865" s="4" t="s">
        <v>10348</v>
      </c>
      <c r="C865" s="7">
        <v>606132777</v>
      </c>
      <c r="D865" s="8">
        <v>29</v>
      </c>
      <c r="E865" s="4" t="s">
        <v>36</v>
      </c>
      <c r="F865" s="4">
        <v>1002572</v>
      </c>
      <c r="G865" s="4">
        <v>6</v>
      </c>
      <c r="H865" s="4">
        <v>0</v>
      </c>
      <c r="I865" s="4" t="str">
        <f t="shared" si="13"/>
        <v>A1</v>
      </c>
      <c r="J865" s="4" t="s">
        <v>10468</v>
      </c>
      <c r="K865" s="4" t="s">
        <v>10469</v>
      </c>
      <c r="L865" s="9">
        <v>44589</v>
      </c>
      <c r="M865" s="9">
        <v>44775</v>
      </c>
      <c r="N865" s="10" t="s">
        <v>776</v>
      </c>
      <c r="O865" s="4">
        <v>1100</v>
      </c>
      <c r="P865" s="4">
        <v>1100</v>
      </c>
      <c r="Q865" s="4">
        <v>21.5</v>
      </c>
      <c r="R865" s="4" t="s">
        <v>10994</v>
      </c>
      <c r="S865" s="4" t="s">
        <v>11126</v>
      </c>
      <c r="T865" s="4" t="str">
        <f>VLOOKUP(A865,'REPORTE'!$A$1:$AG$1961,19,0)</f>
        <v>Empleado Privado</v>
      </c>
      <c r="U865" s="4" t="str">
        <f>VLOOKUP(A865,'REPORTE'!$A$1:$AG$1961,20,0)</f>
        <v>Empleado Privado</v>
      </c>
      <c r="V865" s="4">
        <v>1001924</v>
      </c>
      <c r="W865" s="4" t="s">
        <v>11397</v>
      </c>
      <c r="X865" s="4" t="s">
        <v>12049</v>
      </c>
      <c r="Y865" s="4" t="s">
        <v>12072</v>
      </c>
      <c r="Z865" s="4" t="s">
        <v>12526</v>
      </c>
      <c r="AA865" s="4" t="s">
        <v>74</v>
      </c>
      <c r="AB865" s="4" t="str">
        <f>VLOOKUP(A865,'REPORTE'!$A$1:$AG$1961,5,0)</f>
        <v>ECUATORIANO(A) INDIGENA</v>
      </c>
      <c r="AC865" s="4" t="str">
        <f>VLOOKUP(A865,'REPORTE'!$A$1:$AG$1961,30,0)</f>
        <v>Universitaria</v>
      </c>
      <c r="AD865" s="4" t="str">
        <f>VLOOKUP(A865,'REPORTE'!$A$1:$AG$1961,31,0)</f>
        <v>CHIMBORAZO</v>
      </c>
      <c r="AE865" s="4" t="str">
        <f>VLOOKUP(A865,'REPORTE'!$A$1:$AG$1961,32,0)</f>
        <v>RIOBAMBA</v>
      </c>
      <c r="AF865" s="4" t="str">
        <f>VLOOKUP(A865,'REPORTE'!$A$1:$AG$1961,33,0)</f>
        <v>CACHA (CAB EN MACHANGARA)</v>
      </c>
      <c r="AG865" s="4" t="str">
        <f>VLOOKUP(AF865,PROVINCIAS!$F$1:$G$1171,2,0)</f>
        <v>RURAL</v>
      </c>
    </row>
    <row r="866" spans="1:33" customFormat="1" hidden="1" x14ac:dyDescent="0.45">
      <c r="A866" s="4">
        <v>1001821</v>
      </c>
      <c r="B866" s="4" t="s">
        <v>10349</v>
      </c>
      <c r="C866" s="7">
        <v>602350209</v>
      </c>
      <c r="D866" s="8">
        <v>55</v>
      </c>
      <c r="E866" s="4" t="s">
        <v>36</v>
      </c>
      <c r="F866" s="4">
        <v>1002577</v>
      </c>
      <c r="G866" s="4">
        <v>36</v>
      </c>
      <c r="H866" s="4">
        <v>0</v>
      </c>
      <c r="I866" s="4" t="str">
        <f t="shared" si="13"/>
        <v>A1</v>
      </c>
      <c r="J866" s="4" t="s">
        <v>10468</v>
      </c>
      <c r="K866" s="4" t="s">
        <v>10469</v>
      </c>
      <c r="L866" s="9">
        <v>44590</v>
      </c>
      <c r="M866" s="9">
        <v>45703</v>
      </c>
      <c r="N866" s="10" t="s">
        <v>776</v>
      </c>
      <c r="O866" s="4">
        <v>15000</v>
      </c>
      <c r="P866" s="4">
        <v>15000</v>
      </c>
      <c r="Q866" s="4">
        <v>18.989999999999998</v>
      </c>
      <c r="R866" s="4" t="s">
        <v>10994</v>
      </c>
      <c r="S866" s="4" t="s">
        <v>244</v>
      </c>
      <c r="T866" s="4" t="str">
        <f>VLOOKUP(A866,'REPORTE'!$A$1:$AG$1961,19,0)</f>
        <v>Actividades auxiliares de las actividades de servicios financieros n.c.p., como: actividades de tramitación y liquidación de transacciones financieras, incluidas las transacciones con tarjetas de crédito.</v>
      </c>
      <c r="U866" s="4" t="str">
        <f>VLOOKUP(A866,'REPORTE'!$A$1:$AG$1961,20,0)</f>
        <v>Actividades de Servicios Financieros</v>
      </c>
      <c r="V866" s="4">
        <v>1001929</v>
      </c>
      <c r="W866" s="4" t="s">
        <v>11765</v>
      </c>
      <c r="X866" s="4" t="s">
        <v>11865</v>
      </c>
      <c r="Y866" s="4" t="s">
        <v>12072</v>
      </c>
      <c r="Z866" s="4" t="s">
        <v>12527</v>
      </c>
      <c r="AA866" s="4" t="s">
        <v>74</v>
      </c>
      <c r="AB866" s="4" t="str">
        <f>VLOOKUP(A866,'REPORTE'!$A$1:$AG$1961,5,0)</f>
        <v>ECUATORIANO(A) INDIGENA</v>
      </c>
      <c r="AC866" s="4" t="str">
        <f>VLOOKUP(A866,'REPORTE'!$A$1:$AG$1961,30,0)</f>
        <v>Primaria</v>
      </c>
      <c r="AD866" s="4" t="str">
        <f>VLOOKUP(A866,'REPORTE'!$A$1:$AG$1961,31,0)</f>
        <v>CHIMBORAZO</v>
      </c>
      <c r="AE866" s="4" t="str">
        <f>VLOOKUP(A866,'REPORTE'!$A$1:$AG$1961,32,0)</f>
        <v>RIOBAMBA</v>
      </c>
      <c r="AF866" s="4" t="str">
        <f>VLOOKUP(A866,'REPORTE'!$A$1:$AG$1961,33,0)</f>
        <v>CACHA (CAB EN MACHANGARA)</v>
      </c>
      <c r="AG866" s="4" t="str">
        <f>VLOOKUP(AF866,PROVINCIAS!$F$1:$G$1171,2,0)</f>
        <v>RURAL</v>
      </c>
    </row>
    <row r="867" spans="1:33" customFormat="1" hidden="1" x14ac:dyDescent="0.45">
      <c r="A867" s="4">
        <v>1000185</v>
      </c>
      <c r="B867" s="4" t="s">
        <v>9880</v>
      </c>
      <c r="C867" s="7">
        <v>604287805</v>
      </c>
      <c r="D867" s="8">
        <v>40</v>
      </c>
      <c r="E867" s="4" t="s">
        <v>59</v>
      </c>
      <c r="F867" s="4">
        <v>1002584</v>
      </c>
      <c r="G867" s="4">
        <v>1</v>
      </c>
      <c r="H867" s="4">
        <v>0</v>
      </c>
      <c r="I867" s="4" t="str">
        <f t="shared" si="13"/>
        <v>A1</v>
      </c>
      <c r="J867" s="4" t="s">
        <v>10468</v>
      </c>
      <c r="K867" s="4" t="s">
        <v>10469</v>
      </c>
      <c r="L867" s="9">
        <v>44592</v>
      </c>
      <c r="M867" s="9">
        <v>44676</v>
      </c>
      <c r="N867" s="10" t="s">
        <v>776</v>
      </c>
      <c r="O867" s="4">
        <v>500</v>
      </c>
      <c r="P867" s="4">
        <v>500</v>
      </c>
      <c r="Q867" s="4">
        <v>23</v>
      </c>
      <c r="R867" s="4" t="s">
        <v>10994</v>
      </c>
      <c r="S867" s="4" t="s">
        <v>11025</v>
      </c>
      <c r="T867" s="4" t="str">
        <f>VLOOKUP(A867,'REPORTE'!$A$1:$AG$1961,19,0)</f>
        <v>Venta al por menor de alimentos, bebidas y productos del tabaco en puestos de venta o mercados.</v>
      </c>
      <c r="U867" s="4" t="str">
        <f>VLOOKUP(A867,'REPORTE'!$A$1:$AG$1961,20,0)</f>
        <v>Venta al por menor varios</v>
      </c>
      <c r="V867" s="4">
        <v>1000248</v>
      </c>
      <c r="W867" s="4" t="s">
        <v>11398</v>
      </c>
      <c r="X867" s="4" t="s">
        <v>11861</v>
      </c>
      <c r="Y867" s="4" t="s">
        <v>12072</v>
      </c>
      <c r="Z867" s="4" t="s">
        <v>12218</v>
      </c>
      <c r="AA867" s="4" t="s">
        <v>665</v>
      </c>
      <c r="AB867" s="4" t="str">
        <f>VLOOKUP(A867,'REPORTE'!$A$1:$AG$1961,5,0)</f>
        <v>ECUATORIANO(A) INDIGENA</v>
      </c>
      <c r="AC867" s="4" t="str">
        <f>VLOOKUP(A867,'REPORTE'!$A$1:$AG$1961,30,0)</f>
        <v>Primaria</v>
      </c>
      <c r="AD867" s="4" t="str">
        <f>VLOOKUP(A867,'REPORTE'!$A$1:$AG$1961,31,0)</f>
        <v>CHIMBORAZO</v>
      </c>
      <c r="AE867" s="4" t="str">
        <f>VLOOKUP(A867,'REPORTE'!$A$1:$AG$1961,32,0)</f>
        <v>RIOBAMBA</v>
      </c>
      <c r="AF867" s="4" t="str">
        <f>VLOOKUP(A867,'REPORTE'!$A$1:$AG$1961,33,0)</f>
        <v>YARUQUIES</v>
      </c>
      <c r="AG867" s="4" t="str">
        <f>VLOOKUP(AF867,PROVINCIAS!$F$1:$G$1171,2,0)</f>
        <v>URBANA</v>
      </c>
    </row>
    <row r="868" spans="1:33" customFormat="1" hidden="1" x14ac:dyDescent="0.45">
      <c r="A868" s="4">
        <v>1000214</v>
      </c>
      <c r="B868" s="4" t="s">
        <v>9641</v>
      </c>
      <c r="C868" s="7">
        <v>601662570</v>
      </c>
      <c r="D868" s="8">
        <v>60</v>
      </c>
      <c r="E868" s="4" t="s">
        <v>59</v>
      </c>
      <c r="F868" s="4">
        <v>1002582</v>
      </c>
      <c r="G868" s="4">
        <v>24</v>
      </c>
      <c r="H868" s="4">
        <v>0</v>
      </c>
      <c r="I868" s="4" t="str">
        <f t="shared" si="13"/>
        <v>A1</v>
      </c>
      <c r="J868" s="4" t="s">
        <v>10468</v>
      </c>
      <c r="K868" s="4" t="s">
        <v>10469</v>
      </c>
      <c r="L868" s="9">
        <v>44592</v>
      </c>
      <c r="M868" s="9">
        <v>45324</v>
      </c>
      <c r="N868" s="10" t="s">
        <v>776</v>
      </c>
      <c r="O868" s="4">
        <v>2300</v>
      </c>
      <c r="P868" s="4">
        <v>2300</v>
      </c>
      <c r="Q868" s="4">
        <v>21.5</v>
      </c>
      <c r="R868" s="4" t="s">
        <v>10994</v>
      </c>
      <c r="S868" s="4" t="s">
        <v>348</v>
      </c>
      <c r="T868" s="4" t="str">
        <f>VLOOKUP(A868,'REPORTE'!$A$1:$AG$1961,19,0)</f>
        <v>Venta al por mayor de frutas, legumbres y hortalizas.</v>
      </c>
      <c r="U868" s="4" t="str">
        <f>VLOOKUP(A868,'REPORTE'!$A$1:$AG$1961,20,0)</f>
        <v>Venta al por mayor varios</v>
      </c>
      <c r="V868" s="4">
        <v>1000277</v>
      </c>
      <c r="W868" s="4" t="s">
        <v>11766</v>
      </c>
      <c r="X868" s="4" t="s">
        <v>11864</v>
      </c>
      <c r="Y868" s="4" t="s">
        <v>12072</v>
      </c>
      <c r="Z868" s="4" t="s">
        <v>12076</v>
      </c>
      <c r="AA868" s="4" t="s">
        <v>1125</v>
      </c>
      <c r="AB868" s="4" t="str">
        <f>VLOOKUP(A868,'REPORTE'!$A$1:$AG$1961,5,0)</f>
        <v>ECUATORIANO(A) INDIGENA</v>
      </c>
      <c r="AC868" s="4" t="str">
        <f>VLOOKUP(A868,'REPORTE'!$A$1:$AG$1961,30,0)</f>
        <v>Secundaria</v>
      </c>
      <c r="AD868" s="4" t="str">
        <f>VLOOKUP(A868,'REPORTE'!$A$1:$AG$1961,31,0)</f>
        <v>PICHINCHA</v>
      </c>
      <c r="AE868" s="4" t="str">
        <f>VLOOKUP(A868,'REPORTE'!$A$1:$AG$1961,32,0)</f>
        <v>QUITO</v>
      </c>
      <c r="AF868" s="4" t="str">
        <f>VLOOKUP(A868,'REPORTE'!$A$1:$AG$1961,33,0)</f>
        <v>COTOCOLLAO</v>
      </c>
      <c r="AG868" s="4" t="str">
        <f>VLOOKUP(AF868,PROVINCIAS!$F$1:$G$1171,2,0)</f>
        <v>URBANA</v>
      </c>
    </row>
    <row r="869" spans="1:33" customFormat="1" hidden="1" x14ac:dyDescent="0.45">
      <c r="A869" s="4">
        <v>1000362</v>
      </c>
      <c r="B869" s="4" t="s">
        <v>10350</v>
      </c>
      <c r="C869" s="7">
        <v>604393876</v>
      </c>
      <c r="D869" s="8">
        <v>33</v>
      </c>
      <c r="E869" s="4" t="s">
        <v>36</v>
      </c>
      <c r="F869" s="4">
        <v>1002579</v>
      </c>
      <c r="G869" s="4">
        <v>3</v>
      </c>
      <c r="H869" s="4">
        <v>0</v>
      </c>
      <c r="I869" s="4" t="str">
        <f t="shared" si="13"/>
        <v>A1</v>
      </c>
      <c r="J869" s="4" t="s">
        <v>10468</v>
      </c>
      <c r="K869" s="4" t="s">
        <v>10469</v>
      </c>
      <c r="L869" s="9">
        <v>44592</v>
      </c>
      <c r="M869" s="9">
        <v>44676</v>
      </c>
      <c r="N869" s="10" t="s">
        <v>776</v>
      </c>
      <c r="O869" s="4">
        <v>525</v>
      </c>
      <c r="P869" s="4">
        <v>351.75</v>
      </c>
      <c r="Q869" s="4">
        <v>23</v>
      </c>
      <c r="R869" s="4" t="s">
        <v>10994</v>
      </c>
      <c r="S869" s="4" t="s">
        <v>348</v>
      </c>
      <c r="T869" s="4" t="str">
        <f>VLOOKUP(A869,'REPORTE'!$A$1:$AG$1961,19,0)</f>
        <v>Venta al por menor de frutas, legumbres y hortalizas frescas o en conserva en establecimientos especializados.</v>
      </c>
      <c r="U869" s="4" t="str">
        <f>VLOOKUP(A869,'REPORTE'!$A$1:$AG$1961,20,0)</f>
        <v>Venta al por menor varios</v>
      </c>
      <c r="V869" s="4">
        <v>1000425</v>
      </c>
      <c r="W869" s="4" t="s">
        <v>11399</v>
      </c>
      <c r="X869" s="4" t="s">
        <v>11898</v>
      </c>
      <c r="Y869" s="4" t="s">
        <v>12072</v>
      </c>
      <c r="Z869" s="4" t="s">
        <v>12528</v>
      </c>
      <c r="AA869" s="4" t="s">
        <v>665</v>
      </c>
      <c r="AB869" s="4" t="str">
        <f>VLOOKUP(A869,'REPORTE'!$A$1:$AG$1961,5,0)</f>
        <v>ECUATORIANO(A) INDIGENA</v>
      </c>
      <c r="AC869" s="4" t="str">
        <f>VLOOKUP(A869,'REPORTE'!$A$1:$AG$1961,30,0)</f>
        <v>Primaria</v>
      </c>
      <c r="AD869" s="4" t="str">
        <f>VLOOKUP(A869,'REPORTE'!$A$1:$AG$1961,31,0)</f>
        <v>CHIMBORAZO</v>
      </c>
      <c r="AE869" s="4" t="str">
        <f>VLOOKUP(A869,'REPORTE'!$A$1:$AG$1961,32,0)</f>
        <v>COLTA</v>
      </c>
      <c r="AF869" s="4" t="str">
        <f>VLOOKUP(A869,'REPORTE'!$A$1:$AG$1961,33,0)</f>
        <v>COLUMBE</v>
      </c>
      <c r="AG869" s="4" t="str">
        <f>VLOOKUP(AF869,PROVINCIAS!$F$1:$G$1171,2,0)</f>
        <v>RURAL</v>
      </c>
    </row>
    <row r="870" spans="1:33" customFormat="1" hidden="1" x14ac:dyDescent="0.45">
      <c r="A870" s="4">
        <v>1000413</v>
      </c>
      <c r="B870" s="4" t="s">
        <v>10351</v>
      </c>
      <c r="C870" s="7">
        <v>1710863067</v>
      </c>
      <c r="D870" s="8">
        <v>53</v>
      </c>
      <c r="E870" s="4" t="s">
        <v>36</v>
      </c>
      <c r="F870" s="4">
        <v>1002580</v>
      </c>
      <c r="G870" s="4">
        <v>1</v>
      </c>
      <c r="H870" s="4">
        <v>0</v>
      </c>
      <c r="I870" s="4" t="str">
        <f t="shared" si="13"/>
        <v>A1</v>
      </c>
      <c r="J870" s="4" t="s">
        <v>10468</v>
      </c>
      <c r="K870" s="4" t="s">
        <v>10469</v>
      </c>
      <c r="L870" s="9">
        <v>44592</v>
      </c>
      <c r="M870" s="9">
        <v>44676</v>
      </c>
      <c r="N870" s="10" t="s">
        <v>776</v>
      </c>
      <c r="O870" s="4">
        <v>1000</v>
      </c>
      <c r="P870" s="4">
        <v>1000</v>
      </c>
      <c r="Q870" s="4">
        <v>23</v>
      </c>
      <c r="R870" s="4" t="s">
        <v>10994</v>
      </c>
      <c r="S870" s="4" t="s">
        <v>275</v>
      </c>
      <c r="T870" s="4" t="str">
        <f>VLOOKUP(A870,'REPORTE'!$A$1:$AG$1961,19,0)</f>
        <v>Restaurantes, cevicherí­as, picanterí­as, cafeterí­as, etcétera, incluido comida para llevar.</v>
      </c>
      <c r="U870" s="4" t="str">
        <f>VLOOKUP(A870,'REPORTE'!$A$1:$AG$1961,20,0)</f>
        <v>Restaurantes</v>
      </c>
      <c r="V870" s="4">
        <v>1000476</v>
      </c>
      <c r="W870" s="4" t="s">
        <v>11400</v>
      </c>
      <c r="X870" s="4" t="s">
        <v>11964</v>
      </c>
      <c r="Y870" s="4" t="s">
        <v>12072</v>
      </c>
      <c r="Z870" s="4" t="s">
        <v>12529</v>
      </c>
      <c r="AA870" s="4" t="s">
        <v>1125</v>
      </c>
      <c r="AB870" s="4" t="str">
        <f>VLOOKUP(A870,'REPORTE'!$A$1:$AG$1961,5,0)</f>
        <v>ECUATORIANO(A)</v>
      </c>
      <c r="AC870" s="4" t="str">
        <f>VLOOKUP(A870,'REPORTE'!$A$1:$AG$1961,30,0)</f>
        <v>Ninguna</v>
      </c>
      <c r="AD870" s="4" t="str">
        <f>VLOOKUP(A870,'REPORTE'!$A$1:$AG$1961,31,0)</f>
        <v>PICHINCHA</v>
      </c>
      <c r="AE870" s="4" t="str">
        <f>VLOOKUP(A870,'REPORTE'!$A$1:$AG$1961,32,0)</f>
        <v>QUITO</v>
      </c>
      <c r="AF870" s="4" t="str">
        <f>VLOOKUP(A870,'REPORTE'!$A$1:$AG$1961,33,0)</f>
        <v>COTOCOLLAO</v>
      </c>
      <c r="AG870" s="4" t="str">
        <f>VLOOKUP(AF870,PROVINCIAS!$F$1:$G$1171,2,0)</f>
        <v>URBANA</v>
      </c>
    </row>
    <row r="871" spans="1:33" customFormat="1" hidden="1" x14ac:dyDescent="0.45">
      <c r="A871" s="4">
        <v>1000773</v>
      </c>
      <c r="B871" s="4" t="s">
        <v>10352</v>
      </c>
      <c r="C871" s="7">
        <v>1725418899</v>
      </c>
      <c r="D871" s="8">
        <v>26</v>
      </c>
      <c r="E871" s="4" t="s">
        <v>59</v>
      </c>
      <c r="F871" s="4">
        <v>1002585</v>
      </c>
      <c r="G871" s="4">
        <v>1</v>
      </c>
      <c r="H871" s="4">
        <v>0</v>
      </c>
      <c r="I871" s="4" t="str">
        <f t="shared" si="13"/>
        <v>A1</v>
      </c>
      <c r="J871" s="4" t="s">
        <v>10468</v>
      </c>
      <c r="K871" s="4" t="s">
        <v>10469</v>
      </c>
      <c r="L871" s="9">
        <v>44592</v>
      </c>
      <c r="M871" s="9">
        <v>44676</v>
      </c>
      <c r="N871" s="10" t="s">
        <v>776</v>
      </c>
      <c r="O871" s="4">
        <v>6000</v>
      </c>
      <c r="P871" s="4">
        <v>6000</v>
      </c>
      <c r="Q871" s="4">
        <v>21.5</v>
      </c>
      <c r="R871" s="4" t="s">
        <v>10994</v>
      </c>
      <c r="S871" s="4" t="s">
        <v>279</v>
      </c>
      <c r="T871" s="4" t="str">
        <f>VLOOKUP(A871,'REPORTE'!$A$1:$AG$1961,19,0)</f>
        <v>Venta al por menor de frutas, legumbres y hortalizas frescas o en conserva en establecimientos especializados.</v>
      </c>
      <c r="U871" s="4" t="str">
        <f>VLOOKUP(A871,'REPORTE'!$A$1:$AG$1961,20,0)</f>
        <v>Venta al por menor varios</v>
      </c>
      <c r="V871" s="4">
        <v>1000845</v>
      </c>
      <c r="W871" s="4" t="s">
        <v>11767</v>
      </c>
      <c r="X871" s="4" t="s">
        <v>11974</v>
      </c>
      <c r="Y871" s="4" t="s">
        <v>12072</v>
      </c>
      <c r="Z871" s="4" t="s">
        <v>12209</v>
      </c>
      <c r="AA871" s="4" t="s">
        <v>665</v>
      </c>
      <c r="AB871" s="4" t="str">
        <f>VLOOKUP(A871,'REPORTE'!$A$1:$AG$1961,5,0)</f>
        <v>ECUATORIANO(A) INDIGENA</v>
      </c>
      <c r="AC871" s="4" t="str">
        <f>VLOOKUP(A871,'REPORTE'!$A$1:$AG$1961,30,0)</f>
        <v>Secundaria</v>
      </c>
      <c r="AD871" s="4" t="str">
        <f>VLOOKUP(A871,'REPORTE'!$A$1:$AG$1961,31,0)</f>
        <v>PICHINCHA</v>
      </c>
      <c r="AE871" s="4" t="str">
        <f>VLOOKUP(A871,'REPORTE'!$A$1:$AG$1961,32,0)</f>
        <v>QUITO</v>
      </c>
      <c r="AF871" s="4" t="str">
        <f>VLOOKUP(A871,'REPORTE'!$A$1:$AG$1961,33,0)</f>
        <v>SAN BLAS</v>
      </c>
      <c r="AG871" s="4" t="str">
        <f>VLOOKUP(AF871,PROVINCIAS!$F$1:$G$1171,2,0)</f>
        <v>URBANA</v>
      </c>
    </row>
    <row r="872" spans="1:33" customFormat="1" hidden="1" x14ac:dyDescent="0.45">
      <c r="A872" s="4">
        <v>1000883</v>
      </c>
      <c r="B872" s="4" t="s">
        <v>9980</v>
      </c>
      <c r="C872" s="7">
        <v>1715364012</v>
      </c>
      <c r="D872" s="8">
        <v>44</v>
      </c>
      <c r="E872" s="4" t="s">
        <v>59</v>
      </c>
      <c r="F872" s="4">
        <v>1002583</v>
      </c>
      <c r="G872" s="4">
        <v>1</v>
      </c>
      <c r="H872" s="4">
        <v>0</v>
      </c>
      <c r="I872" s="4" t="str">
        <f t="shared" si="13"/>
        <v>A1</v>
      </c>
      <c r="J872" s="4" t="s">
        <v>10468</v>
      </c>
      <c r="K872" s="4" t="s">
        <v>10469</v>
      </c>
      <c r="L872" s="9">
        <v>44592</v>
      </c>
      <c r="M872" s="9">
        <v>44676</v>
      </c>
      <c r="N872" s="10" t="s">
        <v>776</v>
      </c>
      <c r="O872" s="4">
        <v>11270</v>
      </c>
      <c r="P872" s="4">
        <v>11270</v>
      </c>
      <c r="Q872" s="4">
        <v>18.989999999999998</v>
      </c>
      <c r="R872" s="4" t="s">
        <v>10994</v>
      </c>
      <c r="S872" s="4" t="s">
        <v>11054</v>
      </c>
      <c r="T872" s="4" t="str">
        <f>VLOOKUP(A872,'REPORTE'!$A$1:$AG$1961,19,0)</f>
        <v>Venta al por mayor de frutas, legumbres y hortalizas.</v>
      </c>
      <c r="U872" s="4" t="str">
        <f>VLOOKUP(A872,'REPORTE'!$A$1:$AG$1961,20,0)</f>
        <v>Venta al por mayor varios</v>
      </c>
      <c r="V872" s="4">
        <v>1000953</v>
      </c>
      <c r="W872" s="4" t="s">
        <v>11768</v>
      </c>
      <c r="X872" s="4" t="s">
        <v>11966</v>
      </c>
      <c r="Y872" s="4" t="s">
        <v>12072</v>
      </c>
      <c r="Z872" s="4" t="s">
        <v>11150</v>
      </c>
      <c r="AA872" s="4" t="s">
        <v>1125</v>
      </c>
      <c r="AB872" s="4" t="str">
        <f>VLOOKUP(A872,'REPORTE'!$A$1:$AG$1961,5,0)</f>
        <v>ECUATORIANO(A)</v>
      </c>
      <c r="AC872" s="4" t="str">
        <f>VLOOKUP(A872,'REPORTE'!$A$1:$AG$1961,30,0)</f>
        <v>Primaria</v>
      </c>
      <c r="AD872" s="4" t="str">
        <f>VLOOKUP(A872,'REPORTE'!$A$1:$AG$1961,31,0)</f>
        <v>CHIMBORAZO</v>
      </c>
      <c r="AE872" s="4" t="str">
        <f>VLOOKUP(A872,'REPORTE'!$A$1:$AG$1961,32,0)</f>
        <v>RIOBAMBA</v>
      </c>
      <c r="AF872" s="4" t="str">
        <f>VLOOKUP(A872,'REPORTE'!$A$1:$AG$1961,33,0)</f>
        <v>YARUQUIES</v>
      </c>
      <c r="AG872" s="4" t="str">
        <f>VLOOKUP(AF872,PROVINCIAS!$F$1:$G$1171,2,0)</f>
        <v>URBANA</v>
      </c>
    </row>
    <row r="873" spans="1:33" customFormat="1" hidden="1" x14ac:dyDescent="0.45">
      <c r="A873" s="4">
        <v>1001822</v>
      </c>
      <c r="B873" s="4" t="s">
        <v>10353</v>
      </c>
      <c r="C873" s="7">
        <v>1705436952</v>
      </c>
      <c r="D873" s="8">
        <v>64</v>
      </c>
      <c r="E873" s="4" t="s">
        <v>36</v>
      </c>
      <c r="F873" s="4">
        <v>1002581</v>
      </c>
      <c r="G873" s="4">
        <v>24</v>
      </c>
      <c r="H873" s="4">
        <v>0</v>
      </c>
      <c r="I873" s="4" t="str">
        <f t="shared" si="13"/>
        <v>A1</v>
      </c>
      <c r="J873" s="4" t="s">
        <v>10468</v>
      </c>
      <c r="K873" s="4" t="s">
        <v>10469</v>
      </c>
      <c r="L873" s="9">
        <v>44592</v>
      </c>
      <c r="M873" s="9">
        <v>45338</v>
      </c>
      <c r="N873" s="10" t="s">
        <v>776</v>
      </c>
      <c r="O873" s="4">
        <v>2000</v>
      </c>
      <c r="P873" s="4">
        <v>2000</v>
      </c>
      <c r="Q873" s="4">
        <v>21.5</v>
      </c>
      <c r="R873" s="4" t="s">
        <v>10994</v>
      </c>
      <c r="S873" s="4" t="s">
        <v>1578</v>
      </c>
      <c r="T873" s="4" t="str">
        <f>VLOOKUP(A873,'REPORTE'!$A$1:$AG$1961,19,0)</f>
        <v>Recolección de otros materiales y organismos marinos: perlas naturales, esponjas, corales y algas.</v>
      </c>
      <c r="U873" s="4" t="str">
        <f>VLOOKUP(A873,'REPORTE'!$A$1:$AG$1961,20,0)</f>
        <v>Preparación, producción y recolección</v>
      </c>
      <c r="V873" s="4">
        <v>1001930</v>
      </c>
      <c r="W873" s="4" t="s">
        <v>11401</v>
      </c>
      <c r="X873" s="4" t="s">
        <v>12050</v>
      </c>
      <c r="Y873" s="4" t="s">
        <v>12072</v>
      </c>
      <c r="Z873" s="4" t="s">
        <v>12530</v>
      </c>
      <c r="AA873" s="4" t="s">
        <v>1125</v>
      </c>
      <c r="AB873" s="4" t="str">
        <f>VLOOKUP(A873,'REPORTE'!$A$1:$AG$1961,5,0)</f>
        <v>ECUATORIANO(A)</v>
      </c>
      <c r="AC873" s="4" t="str">
        <f>VLOOKUP(A873,'REPORTE'!$A$1:$AG$1961,30,0)</f>
        <v>Secundaria</v>
      </c>
      <c r="AD873" s="4" t="str">
        <f>VLOOKUP(A873,'REPORTE'!$A$1:$AG$1961,31,0)</f>
        <v>PICHINCHA</v>
      </c>
      <c r="AE873" s="4" t="str">
        <f>VLOOKUP(A873,'REPORTE'!$A$1:$AG$1961,32,0)</f>
        <v>QUITO</v>
      </c>
      <c r="AF873" s="4" t="str">
        <f>VLOOKUP(A873,'REPORTE'!$A$1:$AG$1961,33,0)</f>
        <v>COTOCOLLAO</v>
      </c>
      <c r="AG873" s="4" t="str">
        <f>VLOOKUP(AF873,PROVINCIAS!$F$1:$G$1171,2,0)</f>
        <v>URBANA</v>
      </c>
    </row>
    <row r="874" spans="1:33" customFormat="1" hidden="1" x14ac:dyDescent="0.45">
      <c r="A874" s="4">
        <v>1000247</v>
      </c>
      <c r="B874" s="4" t="s">
        <v>10354</v>
      </c>
      <c r="C874" s="7">
        <v>602114258</v>
      </c>
      <c r="D874" s="8">
        <v>58</v>
      </c>
      <c r="E874" s="4" t="s">
        <v>59</v>
      </c>
      <c r="F874" s="4">
        <v>1002588</v>
      </c>
      <c r="G874" s="4">
        <v>24</v>
      </c>
      <c r="H874" s="4">
        <v>0</v>
      </c>
      <c r="I874" s="4" t="str">
        <f t="shared" si="13"/>
        <v>A1</v>
      </c>
      <c r="J874" s="4" t="s">
        <v>10468</v>
      </c>
      <c r="K874" s="4" t="s">
        <v>10469</v>
      </c>
      <c r="L874" s="9">
        <v>44593</v>
      </c>
      <c r="M874" s="9">
        <v>45337</v>
      </c>
      <c r="N874" s="10" t="s">
        <v>776</v>
      </c>
      <c r="O874" s="4">
        <v>5000</v>
      </c>
      <c r="P874" s="4">
        <v>5000</v>
      </c>
      <c r="Q874" s="4">
        <v>18.989999999999998</v>
      </c>
      <c r="R874" s="4" t="s">
        <v>10994</v>
      </c>
      <c r="S874" s="4" t="s">
        <v>11021</v>
      </c>
      <c r="T874" s="4" t="str">
        <f>VLOOKUP(A874,'REPORTE'!$A$1:$AG$1961,19,0)</f>
        <v>Servicios de taxis.</v>
      </c>
      <c r="U874" s="4" t="str">
        <f>VLOOKUP(A874,'REPORTE'!$A$1:$AG$1961,20,0)</f>
        <v>Servicios Varios</v>
      </c>
      <c r="V874" s="4">
        <v>1000307</v>
      </c>
      <c r="W874" s="4" t="s">
        <v>11769</v>
      </c>
      <c r="X874" s="4" t="s">
        <v>11835</v>
      </c>
      <c r="Y874" s="4" t="s">
        <v>12072</v>
      </c>
      <c r="Z874" s="4" t="s">
        <v>12531</v>
      </c>
      <c r="AA874" s="4" t="s">
        <v>1125</v>
      </c>
      <c r="AB874" s="4" t="str">
        <f>VLOOKUP(A874,'REPORTE'!$A$1:$AG$1961,5,0)</f>
        <v>ECUATORIANO(A) INDIGENA</v>
      </c>
      <c r="AC874" s="4" t="str">
        <f>VLOOKUP(A874,'REPORTE'!$A$1:$AG$1961,30,0)</f>
        <v>Primaria</v>
      </c>
      <c r="AD874" s="4" t="str">
        <f>VLOOKUP(A874,'REPORTE'!$A$1:$AG$1961,31,0)</f>
        <v>PICHINCHA</v>
      </c>
      <c r="AE874" s="4" t="str">
        <f>VLOOKUP(A874,'REPORTE'!$A$1:$AG$1961,32,0)</f>
        <v>QUITO</v>
      </c>
      <c r="AF874" s="4" t="str">
        <f>VLOOKUP(A874,'REPORTE'!$A$1:$AG$1961,33,0)</f>
        <v>COTOCOLLAO</v>
      </c>
      <c r="AG874" s="4" t="str">
        <f>VLOOKUP(AF874,PROVINCIAS!$F$1:$G$1171,2,0)</f>
        <v>URBANA</v>
      </c>
    </row>
    <row r="875" spans="1:33" customFormat="1" hidden="1" x14ac:dyDescent="0.45">
      <c r="A875" s="4">
        <v>1001818</v>
      </c>
      <c r="B875" s="4" t="s">
        <v>10355</v>
      </c>
      <c r="C875" s="7">
        <v>604064279</v>
      </c>
      <c r="D875" s="8">
        <v>31</v>
      </c>
      <c r="E875" s="4" t="s">
        <v>36</v>
      </c>
      <c r="F875" s="4">
        <v>1002587</v>
      </c>
      <c r="G875" s="4">
        <v>1</v>
      </c>
      <c r="H875" s="4">
        <v>0</v>
      </c>
      <c r="I875" s="4" t="str">
        <f t="shared" si="13"/>
        <v>A1</v>
      </c>
      <c r="J875" s="4" t="s">
        <v>10468</v>
      </c>
      <c r="K875" s="4" t="s">
        <v>10469</v>
      </c>
      <c r="L875" s="9">
        <v>44593</v>
      </c>
      <c r="M875" s="9">
        <v>44630</v>
      </c>
      <c r="N875" s="10" t="s">
        <v>776</v>
      </c>
      <c r="O875" s="4">
        <v>2000</v>
      </c>
      <c r="P875" s="4">
        <v>2000</v>
      </c>
      <c r="Q875" s="4">
        <v>21.5</v>
      </c>
      <c r="R875" s="4" t="s">
        <v>10994</v>
      </c>
      <c r="S875" s="4" t="s">
        <v>244</v>
      </c>
      <c r="T875" s="4" t="str">
        <f>VLOOKUP(A875,'REPORTE'!$A$1:$AG$1961,19,0)</f>
        <v>Venta al por menor de frutas, legumbres y hortalizas frescas o en conserva en establecimientos especializados.</v>
      </c>
      <c r="U875" s="4" t="str">
        <f>VLOOKUP(A875,'REPORTE'!$A$1:$AG$1961,20,0)</f>
        <v>Venta al por menor varios</v>
      </c>
      <c r="V875" s="4">
        <v>1001925</v>
      </c>
      <c r="W875" s="4" t="s">
        <v>11150</v>
      </c>
      <c r="X875" s="4" t="s">
        <v>11864</v>
      </c>
      <c r="Y875" s="4" t="s">
        <v>12072</v>
      </c>
      <c r="Z875" s="4" t="s">
        <v>12532</v>
      </c>
      <c r="AA875" s="4" t="s">
        <v>74</v>
      </c>
      <c r="AB875" s="4" t="str">
        <f>VLOOKUP(A875,'REPORTE'!$A$1:$AG$1961,5,0)</f>
        <v>ECUATORIANO(A)</v>
      </c>
      <c r="AC875" s="4" t="str">
        <f>VLOOKUP(A875,'REPORTE'!$A$1:$AG$1961,30,0)</f>
        <v>Secundaria</v>
      </c>
      <c r="AD875" s="4" t="str">
        <f>VLOOKUP(A875,'REPORTE'!$A$1:$AG$1961,31,0)</f>
        <v>CHIMBORAZO</v>
      </c>
      <c r="AE875" s="4" t="str">
        <f>VLOOKUP(A875,'REPORTE'!$A$1:$AG$1961,32,0)</f>
        <v>RIOBAMBA</v>
      </c>
      <c r="AF875" s="4" t="str">
        <f>VLOOKUP(A875,'REPORTE'!$A$1:$AG$1961,33,0)</f>
        <v>LIZARZABURU</v>
      </c>
      <c r="AG875" s="4" t="str">
        <f>VLOOKUP(AF875,PROVINCIAS!$F$1:$G$1171,2,0)</f>
        <v>URBANA</v>
      </c>
    </row>
    <row r="876" spans="1:33" x14ac:dyDescent="0.45">
      <c r="A876" s="77">
        <v>1001830</v>
      </c>
      <c r="B876" s="77" t="s">
        <v>10356</v>
      </c>
      <c r="C876" s="78">
        <v>1718326000</v>
      </c>
      <c r="D876" s="79">
        <v>28</v>
      </c>
      <c r="E876" s="77" t="s">
        <v>59</v>
      </c>
      <c r="F876" s="77">
        <v>1002586</v>
      </c>
      <c r="G876" s="77">
        <v>24</v>
      </c>
      <c r="H876" s="77">
        <v>0</v>
      </c>
      <c r="I876" s="77" t="str">
        <f t="shared" si="13"/>
        <v>A1</v>
      </c>
      <c r="J876" s="77" t="s">
        <v>10466</v>
      </c>
      <c r="K876" s="77" t="s">
        <v>10467</v>
      </c>
      <c r="L876" s="80">
        <v>44593</v>
      </c>
      <c r="M876" s="80">
        <v>45337</v>
      </c>
      <c r="N876" s="81" t="s">
        <v>776</v>
      </c>
      <c r="O876" s="77">
        <v>3000</v>
      </c>
      <c r="P876" s="77">
        <v>3000</v>
      </c>
      <c r="Q876" s="77">
        <v>15.3</v>
      </c>
      <c r="R876" s="77" t="s">
        <v>10994</v>
      </c>
      <c r="S876" s="77" t="s">
        <v>11000</v>
      </c>
      <c r="T876" s="77" t="str">
        <f>VLOOKUP(A876,'REPORTE'!$A$1:$AG$1961,19,0)</f>
        <v>Empleado Privado</v>
      </c>
      <c r="U876" s="77" t="str">
        <f>VLOOKUP(A876,'REPORTE'!$A$1:$AG$1961,20,0)</f>
        <v>Empleado Privado</v>
      </c>
      <c r="V876" s="77">
        <v>1001938</v>
      </c>
      <c r="W876" s="77" t="s">
        <v>11770</v>
      </c>
      <c r="X876" s="77" t="s">
        <v>11871</v>
      </c>
      <c r="Y876" s="77" t="s">
        <v>12072</v>
      </c>
      <c r="Z876" s="77" t="s">
        <v>12533</v>
      </c>
      <c r="AA876" s="77" t="s">
        <v>665</v>
      </c>
      <c r="AB876" s="77" t="str">
        <f>VLOOKUP(A876,'REPORTE'!$A$1:$AG$1961,5,0)</f>
        <v>ECUATORIANO(A)</v>
      </c>
      <c r="AC876" s="77" t="str">
        <f>VLOOKUP(A876,'REPORTE'!$A$1:$AG$1961,30,0)</f>
        <v>Universitaria</v>
      </c>
      <c r="AD876" s="77" t="str">
        <f>VLOOKUP(A876,'REPORTE'!$A$1:$AG$1961,31,0)</f>
        <v>PICHINCHA</v>
      </c>
      <c r="AE876" s="77" t="str">
        <f>VLOOKUP(A876,'REPORTE'!$A$1:$AG$1961,32,0)</f>
        <v>QUITO</v>
      </c>
      <c r="AF876" s="77" t="str">
        <f>VLOOKUP(A876,'REPORTE'!$A$1:$AG$1961,33,0)</f>
        <v>LA MENA</v>
      </c>
      <c r="AG876" s="77" t="str">
        <f>VLOOKUP(AF876,PROVINCIAS!$F$1:$G$1171,2,0)</f>
        <v>URBANA</v>
      </c>
    </row>
    <row r="877" spans="1:33" customFormat="1" hidden="1" x14ac:dyDescent="0.45">
      <c r="A877" s="4">
        <v>1000578</v>
      </c>
      <c r="B877" s="4" t="s">
        <v>10357</v>
      </c>
      <c r="C877" s="7">
        <v>603842469</v>
      </c>
      <c r="D877" s="8">
        <v>36</v>
      </c>
      <c r="E877" s="4" t="s">
        <v>36</v>
      </c>
      <c r="F877" s="4">
        <v>1002590</v>
      </c>
      <c r="G877" s="4">
        <v>24</v>
      </c>
      <c r="H877" s="4">
        <v>0</v>
      </c>
      <c r="I877" s="4" t="str">
        <f t="shared" si="13"/>
        <v>A1</v>
      </c>
      <c r="J877" s="4" t="s">
        <v>10468</v>
      </c>
      <c r="K877" s="4" t="s">
        <v>10469</v>
      </c>
      <c r="L877" s="9">
        <v>44594</v>
      </c>
      <c r="M877" s="9">
        <v>45340</v>
      </c>
      <c r="N877" s="10" t="s">
        <v>776</v>
      </c>
      <c r="O877" s="4">
        <v>3500</v>
      </c>
      <c r="P877" s="4">
        <v>3500</v>
      </c>
      <c r="Q877" s="4">
        <v>21.5</v>
      </c>
      <c r="R877" s="4" t="s">
        <v>10994</v>
      </c>
      <c r="S877" s="4" t="s">
        <v>11007</v>
      </c>
      <c r="T877" s="4" t="str">
        <f>VLOOKUP(A877,'REPORTE'!$A$1:$AG$1961,19,0)</f>
        <v>Venta al por menor de pescado, crustáceos, moluscos y productos de la pesca en establecimientos especializados.</v>
      </c>
      <c r="U877" s="4" t="str">
        <f>VLOOKUP(A877,'REPORTE'!$A$1:$AG$1961,20,0)</f>
        <v>Venta al por menor varios</v>
      </c>
      <c r="V877" s="4">
        <v>1000648</v>
      </c>
      <c r="W877" s="4" t="s">
        <v>11771</v>
      </c>
      <c r="X877" s="4" t="s">
        <v>11865</v>
      </c>
      <c r="Y877" s="4" t="s">
        <v>12072</v>
      </c>
      <c r="Z877" s="4" t="s">
        <v>12534</v>
      </c>
      <c r="AA877" s="4" t="s">
        <v>665</v>
      </c>
      <c r="AB877" s="4" t="str">
        <f>VLOOKUP(A877,'REPORTE'!$A$1:$AG$1961,5,0)</f>
        <v>ECUATORIANO(A) INDIGENA</v>
      </c>
      <c r="AC877" s="4" t="str">
        <f>VLOOKUP(A877,'REPORTE'!$A$1:$AG$1961,30,0)</f>
        <v>Primaria</v>
      </c>
      <c r="AD877" s="4" t="str">
        <f>VLOOKUP(A877,'REPORTE'!$A$1:$AG$1961,31,0)</f>
        <v>CHIMBORAZO</v>
      </c>
      <c r="AE877" s="4" t="str">
        <f>VLOOKUP(A877,'REPORTE'!$A$1:$AG$1961,32,0)</f>
        <v>COLTA</v>
      </c>
      <c r="AF877" s="4" t="str">
        <f>VLOOKUP(A877,'REPORTE'!$A$1:$AG$1961,33,0)</f>
        <v>JUAN DE VELASCO (PANGOR)</v>
      </c>
      <c r="AG877" s="4" t="str">
        <f>VLOOKUP(AF877,PROVINCIAS!$F$1:$G$1171,2,0)</f>
        <v>RURAL</v>
      </c>
    </row>
    <row r="878" spans="1:33" customFormat="1" hidden="1" x14ac:dyDescent="0.45">
      <c r="A878" s="4">
        <v>1001758</v>
      </c>
      <c r="B878" s="4" t="s">
        <v>10358</v>
      </c>
      <c r="C878" s="7">
        <v>603125659</v>
      </c>
      <c r="D878" s="8">
        <v>46</v>
      </c>
      <c r="E878" s="4" t="s">
        <v>36</v>
      </c>
      <c r="F878" s="4">
        <v>1002591</v>
      </c>
      <c r="G878" s="4">
        <v>6</v>
      </c>
      <c r="H878" s="4">
        <v>0</v>
      </c>
      <c r="I878" s="4" t="str">
        <f t="shared" si="13"/>
        <v>A1</v>
      </c>
      <c r="J878" s="4" t="s">
        <v>10468</v>
      </c>
      <c r="K878" s="4" t="s">
        <v>10469</v>
      </c>
      <c r="L878" s="9">
        <v>44594</v>
      </c>
      <c r="M878" s="9">
        <v>44783</v>
      </c>
      <c r="N878" s="10" t="s">
        <v>776</v>
      </c>
      <c r="O878" s="4">
        <v>500</v>
      </c>
      <c r="P878" s="4">
        <v>500</v>
      </c>
      <c r="Q878" s="4">
        <v>23</v>
      </c>
      <c r="R878" s="4" t="s">
        <v>10994</v>
      </c>
      <c r="S878" s="4" t="s">
        <v>244</v>
      </c>
      <c r="T878" s="4" t="str">
        <f>VLOOKUP(A878,'REPORTE'!$A$1:$AG$1961,19,0)</f>
        <v>Venta al por mayor de frutas, legumbres y hortalizas.</v>
      </c>
      <c r="U878" s="4" t="str">
        <f>VLOOKUP(A878,'REPORTE'!$A$1:$AG$1961,20,0)</f>
        <v>Venta al por mayor varios</v>
      </c>
      <c r="V878" s="4">
        <v>1001864</v>
      </c>
      <c r="W878" s="4" t="s">
        <v>11195</v>
      </c>
      <c r="X878" s="4" t="s">
        <v>11898</v>
      </c>
      <c r="Y878" s="4" t="s">
        <v>12072</v>
      </c>
      <c r="Z878" s="4" t="s">
        <v>12535</v>
      </c>
      <c r="AA878" s="4" t="s">
        <v>74</v>
      </c>
      <c r="AB878" s="4" t="str">
        <f>VLOOKUP(A878,'REPORTE'!$A$1:$AG$1961,5,0)</f>
        <v>ECUATORIANO(A)</v>
      </c>
      <c r="AC878" s="4" t="str">
        <f>VLOOKUP(A878,'REPORTE'!$A$1:$AG$1961,30,0)</f>
        <v>Secundaria</v>
      </c>
      <c r="AD878" s="4" t="str">
        <f>VLOOKUP(A878,'REPORTE'!$A$1:$AG$1961,31,0)</f>
        <v>CHIMBORAZO</v>
      </c>
      <c r="AE878" s="4" t="str">
        <f>VLOOKUP(A878,'REPORTE'!$A$1:$AG$1961,32,0)</f>
        <v>RIOBAMBA</v>
      </c>
      <c r="AF878" s="4" t="str">
        <f>VLOOKUP(A878,'REPORTE'!$A$1:$AG$1961,33,0)</f>
        <v>PUNIN</v>
      </c>
      <c r="AG878" s="4" t="str">
        <f>VLOOKUP(AF878,PROVINCIAS!$F$1:$G$1171,2,0)</f>
        <v>RURAL</v>
      </c>
    </row>
    <row r="879" spans="1:33" x14ac:dyDescent="0.45">
      <c r="A879" s="77">
        <v>1001789</v>
      </c>
      <c r="B879" s="77" t="s">
        <v>10359</v>
      </c>
      <c r="C879" s="78">
        <v>401384698</v>
      </c>
      <c r="D879" s="79">
        <v>41</v>
      </c>
      <c r="E879" s="77" t="s">
        <v>36</v>
      </c>
      <c r="F879" s="77">
        <v>1002592</v>
      </c>
      <c r="G879" s="77">
        <v>26</v>
      </c>
      <c r="H879" s="77">
        <v>0</v>
      </c>
      <c r="I879" s="77" t="str">
        <f t="shared" si="13"/>
        <v>A1</v>
      </c>
      <c r="J879" s="77" t="s">
        <v>10466</v>
      </c>
      <c r="K879" s="77" t="s">
        <v>10467</v>
      </c>
      <c r="L879" s="80">
        <v>44594</v>
      </c>
      <c r="M879" s="80">
        <v>45392</v>
      </c>
      <c r="N879" s="81" t="s">
        <v>776</v>
      </c>
      <c r="O879" s="77">
        <v>3500</v>
      </c>
      <c r="P879" s="77">
        <v>3500</v>
      </c>
      <c r="Q879" s="77">
        <v>15.42</v>
      </c>
      <c r="R879" s="77" t="s">
        <v>10994</v>
      </c>
      <c r="S879" s="77" t="s">
        <v>11000</v>
      </c>
      <c r="T879" s="77" t="str">
        <f>VLOOKUP(A879,'REPORTE'!$A$1:$AG$1961,19,0)</f>
        <v>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v>
      </c>
      <c r="U879" s="77" t="str">
        <f>VLOOKUP(A879,'REPORTE'!$A$1:$AG$1961,20,0)</f>
        <v xml:space="preserve">Actividades varias </v>
      </c>
      <c r="V879" s="77">
        <v>1001896</v>
      </c>
      <c r="W879" s="77" t="s">
        <v>11772</v>
      </c>
      <c r="X879" s="77" t="s">
        <v>11870</v>
      </c>
      <c r="Y879" s="77" t="s">
        <v>12072</v>
      </c>
      <c r="Z879" s="77" t="s">
        <v>12536</v>
      </c>
      <c r="AA879" s="77" t="s">
        <v>665</v>
      </c>
      <c r="AB879" s="77" t="str">
        <f>VLOOKUP(A879,'REPORTE'!$A$1:$AG$1961,5,0)</f>
        <v>ECUATORIANO(A)</v>
      </c>
      <c r="AC879" s="77" t="str">
        <f>VLOOKUP(A879,'REPORTE'!$A$1:$AG$1961,30,0)</f>
        <v>Secundaria</v>
      </c>
      <c r="AD879" s="77" t="str">
        <f>VLOOKUP(A879,'REPORTE'!$A$1:$AG$1961,31,0)</f>
        <v>CARCHI</v>
      </c>
      <c r="AE879" s="77" t="str">
        <f>VLOOKUP(A879,'REPORTE'!$A$1:$AG$1961,32,0)</f>
        <v>TULCAN</v>
      </c>
      <c r="AF879" s="77" t="str">
        <f>VLOOKUP(A879,'REPORTE'!$A$1:$AG$1961,33,0)</f>
        <v>TUFIÑO</v>
      </c>
      <c r="AG879" s="77" t="str">
        <f>VLOOKUP(AF879,PROVINCIAS!$F$1:$G$1171,2,0)</f>
        <v>RURAL</v>
      </c>
    </row>
    <row r="880" spans="1:33" customFormat="1" hidden="1" x14ac:dyDescent="0.45">
      <c r="A880" s="4">
        <v>1001831</v>
      </c>
      <c r="B880" s="4" t="s">
        <v>10360</v>
      </c>
      <c r="C880" s="7">
        <v>1206547794</v>
      </c>
      <c r="D880" s="8">
        <v>34</v>
      </c>
      <c r="E880" s="4" t="s">
        <v>59</v>
      </c>
      <c r="F880" s="4">
        <v>1002594</v>
      </c>
      <c r="G880" s="4">
        <v>30</v>
      </c>
      <c r="H880" s="4">
        <v>0</v>
      </c>
      <c r="I880" s="4" t="str">
        <f t="shared" si="13"/>
        <v>A1</v>
      </c>
      <c r="J880" s="4" t="s">
        <v>10468</v>
      </c>
      <c r="K880" s="4" t="s">
        <v>10469</v>
      </c>
      <c r="L880" s="9">
        <v>44594</v>
      </c>
      <c r="M880" s="9">
        <v>45509</v>
      </c>
      <c r="N880" s="10" t="s">
        <v>776</v>
      </c>
      <c r="O880" s="4">
        <v>5000</v>
      </c>
      <c r="P880" s="4">
        <v>5000</v>
      </c>
      <c r="Q880" s="4">
        <v>21.5</v>
      </c>
      <c r="R880" s="4" t="s">
        <v>10994</v>
      </c>
      <c r="S880" s="4" t="s">
        <v>11022</v>
      </c>
      <c r="T880" s="4" t="str">
        <f>VLOOKUP(A880,'REPORTE'!$A$1:$AG$1961,19,0)</f>
        <v>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v>
      </c>
      <c r="U880" s="4" t="str">
        <f>VLOOKUP(A880,'REPORTE'!$A$1:$AG$1961,20,0)</f>
        <v>Transporte terrestre de pasajeros</v>
      </c>
      <c r="V880" s="4">
        <v>1001939</v>
      </c>
      <c r="W880" s="4" t="s">
        <v>11773</v>
      </c>
      <c r="X880" s="4" t="s">
        <v>11838</v>
      </c>
      <c r="Y880" s="4" t="s">
        <v>12072</v>
      </c>
      <c r="Z880" s="4" t="s">
        <v>12537</v>
      </c>
      <c r="AA880" s="4" t="s">
        <v>1125</v>
      </c>
      <c r="AB880" s="4" t="str">
        <f>VLOOKUP(A880,'REPORTE'!$A$1:$AG$1961,5,0)</f>
        <v>ECUATORIANO(A)</v>
      </c>
      <c r="AC880" s="4" t="str">
        <f>VLOOKUP(A880,'REPORTE'!$A$1:$AG$1961,30,0)</f>
        <v>Primaria</v>
      </c>
      <c r="AD880" s="4" t="str">
        <f>VLOOKUP(A880,'REPORTE'!$A$1:$AG$1961,31,0)</f>
        <v>LOS RIOS</v>
      </c>
      <c r="AE880" s="4" t="str">
        <f>VLOOKUP(A880,'REPORTE'!$A$1:$AG$1961,32,0)</f>
        <v>MONTALVO</v>
      </c>
      <c r="AF880" s="4" t="str">
        <f>VLOOKUP(A880,'REPORTE'!$A$1:$AG$1961,33,0)</f>
        <v>MONTALVO</v>
      </c>
      <c r="AG880" s="4" t="str">
        <f>VLOOKUP(AF880,PROVINCIAS!$F$1:$G$1171,2,0)</f>
        <v>URBANA</v>
      </c>
    </row>
    <row r="881" spans="1:33" customFormat="1" hidden="1" x14ac:dyDescent="0.45">
      <c r="A881" s="4">
        <v>1000650</v>
      </c>
      <c r="B881" s="4" t="s">
        <v>10361</v>
      </c>
      <c r="C881" s="7">
        <v>1702156272</v>
      </c>
      <c r="D881" s="8">
        <v>78</v>
      </c>
      <c r="E881" s="4" t="s">
        <v>36</v>
      </c>
      <c r="F881" s="4">
        <v>1002600</v>
      </c>
      <c r="G881" s="4">
        <v>12</v>
      </c>
      <c r="H881" s="4">
        <v>0</v>
      </c>
      <c r="I881" s="4" t="str">
        <f t="shared" si="13"/>
        <v>A1</v>
      </c>
      <c r="J881" s="4" t="s">
        <v>10468</v>
      </c>
      <c r="K881" s="4" t="s">
        <v>10469</v>
      </c>
      <c r="L881" s="9">
        <v>44595</v>
      </c>
      <c r="M881" s="9">
        <v>44982</v>
      </c>
      <c r="N881" s="10" t="s">
        <v>776</v>
      </c>
      <c r="O881" s="4">
        <v>2100</v>
      </c>
      <c r="P881" s="4">
        <v>2100</v>
      </c>
      <c r="Q881" s="4">
        <v>18.989999999999998</v>
      </c>
      <c r="R881" s="4" t="s">
        <v>10994</v>
      </c>
      <c r="S881" s="4" t="s">
        <v>11052</v>
      </c>
      <c r="T881" s="4" t="str">
        <f>VLOOKUP(A881,'REPORTE'!$A$1:$AG$1961,19,0)</f>
        <v>Venta al por menor de otros productos alimenticios en establecimientos especializados.</v>
      </c>
      <c r="U881" s="4" t="str">
        <f>VLOOKUP(A881,'REPORTE'!$A$1:$AG$1961,20,0)</f>
        <v>Venta al por menor varios</v>
      </c>
      <c r="V881" s="4">
        <v>1000721</v>
      </c>
      <c r="W881" s="4" t="s">
        <v>11747</v>
      </c>
      <c r="X881" s="4" t="s">
        <v>11854</v>
      </c>
      <c r="Y881" s="4" t="s">
        <v>12073</v>
      </c>
      <c r="Z881" s="4" t="s">
        <v>12538</v>
      </c>
      <c r="AA881" s="4" t="s">
        <v>1125</v>
      </c>
      <c r="AB881" s="4" t="str">
        <f>VLOOKUP(A881,'REPORTE'!$A$1:$AG$1961,5,0)</f>
        <v>ECUATORIANO(A)</v>
      </c>
      <c r="AC881" s="4" t="str">
        <f>VLOOKUP(A881,'REPORTE'!$A$1:$AG$1961,30,0)</f>
        <v>Primaria</v>
      </c>
      <c r="AD881" s="4" t="str">
        <f>VLOOKUP(A881,'REPORTE'!$A$1:$AG$1961,31,0)</f>
        <v>PICHINCHA</v>
      </c>
      <c r="AE881" s="4" t="str">
        <f>VLOOKUP(A881,'REPORTE'!$A$1:$AG$1961,32,0)</f>
        <v>QUITO</v>
      </c>
      <c r="AF881" s="4" t="str">
        <f>VLOOKUP(A881,'REPORTE'!$A$1:$AG$1961,33,0)</f>
        <v>COTOCOLLAO</v>
      </c>
      <c r="AG881" s="4" t="str">
        <f>VLOOKUP(AF881,PROVINCIAS!$F$1:$G$1171,2,0)</f>
        <v>URBANA</v>
      </c>
    </row>
    <row r="882" spans="1:33" customFormat="1" hidden="1" x14ac:dyDescent="0.45">
      <c r="A882" s="4">
        <v>1001208</v>
      </c>
      <c r="B882" s="4" t="s">
        <v>10362</v>
      </c>
      <c r="C882" s="7">
        <v>401524574</v>
      </c>
      <c r="D882" s="8">
        <v>39</v>
      </c>
      <c r="E882" s="4" t="s">
        <v>59</v>
      </c>
      <c r="F882" s="4">
        <v>1002596</v>
      </c>
      <c r="G882" s="4">
        <v>12</v>
      </c>
      <c r="H882" s="4">
        <v>0</v>
      </c>
      <c r="I882" s="4" t="str">
        <f t="shared" si="13"/>
        <v>A1</v>
      </c>
      <c r="J882" s="4" t="s">
        <v>10468</v>
      </c>
      <c r="K882" s="4" t="s">
        <v>10469</v>
      </c>
      <c r="L882" s="9">
        <v>44595</v>
      </c>
      <c r="M882" s="9">
        <v>44962</v>
      </c>
      <c r="N882" s="10" t="s">
        <v>776</v>
      </c>
      <c r="O882" s="4">
        <v>2000</v>
      </c>
      <c r="P882" s="4">
        <v>2000</v>
      </c>
      <c r="Q882" s="4">
        <v>21.5</v>
      </c>
      <c r="R882" s="4" t="s">
        <v>10994</v>
      </c>
      <c r="S882" s="4" t="s">
        <v>348</v>
      </c>
      <c r="T882" s="4" t="str">
        <f>VLOOKUP(A882,'REPORTE'!$A$1:$AG$1961,19,0)</f>
        <v>Carga y descarga de mercancí­as y equipaje, independientemente del modo de transporte utilizado, estiba y desestiba, incluye carga y descarga de vagones ferroviarios de carga.</v>
      </c>
      <c r="U882" s="4" t="str">
        <f>VLOOKUP(A882,'REPORTE'!$A$1:$AG$1961,20,0)</f>
        <v>Activiades de carga y descarga, tratamiento de alimentos</v>
      </c>
      <c r="V882" s="4">
        <v>1001286</v>
      </c>
      <c r="W882" s="4" t="s">
        <v>11402</v>
      </c>
      <c r="X882" s="4" t="s">
        <v>11832</v>
      </c>
      <c r="Y882" s="4" t="s">
        <v>12072</v>
      </c>
      <c r="Z882" s="4" t="s">
        <v>12539</v>
      </c>
      <c r="AA882" s="4" t="s">
        <v>1125</v>
      </c>
      <c r="AB882" s="4" t="str">
        <f>VLOOKUP(A882,'REPORTE'!$A$1:$AG$1961,5,0)</f>
        <v>ECUATORIANO(A)</v>
      </c>
      <c r="AC882" s="4" t="str">
        <f>VLOOKUP(A882,'REPORTE'!$A$1:$AG$1961,30,0)</f>
        <v>Primaria</v>
      </c>
      <c r="AD882" s="4" t="str">
        <f>VLOOKUP(A882,'REPORTE'!$A$1:$AG$1961,31,0)</f>
        <v>CARCHI</v>
      </c>
      <c r="AE882" s="4" t="str">
        <f>VLOOKUP(A882,'REPORTE'!$A$1:$AG$1961,32,0)</f>
        <v>MONTUFAR</v>
      </c>
      <c r="AF882" s="4" t="str">
        <f>VLOOKUP(A882,'REPORTE'!$A$1:$AG$1961,33,0)</f>
        <v>GONZALEZ SUAREZ</v>
      </c>
      <c r="AG882" s="4" t="str">
        <f>VLOOKUP(AF882,PROVINCIAS!$F$1:$G$1171,2,0)</f>
        <v>URBANA</v>
      </c>
    </row>
    <row r="883" spans="1:33" customFormat="1" hidden="1" x14ac:dyDescent="0.45">
      <c r="A883" s="4">
        <v>1001788</v>
      </c>
      <c r="B883" s="4" t="s">
        <v>10363</v>
      </c>
      <c r="C883" s="7">
        <v>503164428</v>
      </c>
      <c r="D883" s="8">
        <v>36</v>
      </c>
      <c r="E883" s="4" t="s">
        <v>36</v>
      </c>
      <c r="F883" s="4">
        <v>1002598</v>
      </c>
      <c r="G883" s="4">
        <v>6</v>
      </c>
      <c r="H883" s="4">
        <v>0</v>
      </c>
      <c r="I883" s="4" t="str">
        <f t="shared" si="13"/>
        <v>A1</v>
      </c>
      <c r="J883" s="4" t="s">
        <v>10468</v>
      </c>
      <c r="K883" s="4" t="s">
        <v>10469</v>
      </c>
      <c r="L883" s="9">
        <v>44595</v>
      </c>
      <c r="M883" s="9">
        <v>44793</v>
      </c>
      <c r="N883" s="10" t="s">
        <v>776</v>
      </c>
      <c r="O883" s="4">
        <v>1000</v>
      </c>
      <c r="P883" s="4">
        <v>1000</v>
      </c>
      <c r="Q883" s="4">
        <v>23</v>
      </c>
      <c r="R883" s="4" t="s">
        <v>10994</v>
      </c>
      <c r="S883" s="4" t="s">
        <v>11127</v>
      </c>
      <c r="T883" s="4" t="str">
        <f>VLOOKUP(A883,'REPORTE'!$A$1:$AG$1961,19,0)</f>
        <v>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U883" s="4" t="str">
        <f>VLOOKUP(A883,'REPORTE'!$A$1:$AG$1961,20,0)</f>
        <v>Actividades de asociaciones</v>
      </c>
      <c r="V883" s="4">
        <v>1001895</v>
      </c>
      <c r="W883" s="4" t="s">
        <v>11403</v>
      </c>
      <c r="X883" s="4" t="s">
        <v>12051</v>
      </c>
      <c r="Y883" s="4" t="s">
        <v>12072</v>
      </c>
      <c r="Z883" s="4" t="s">
        <v>12540</v>
      </c>
      <c r="AA883" s="4" t="s">
        <v>1125</v>
      </c>
      <c r="AB883" s="4" t="str">
        <f>VLOOKUP(A883,'REPORTE'!$A$1:$AG$1961,5,0)</f>
        <v>ECUATORIANO(A) INDIGENA</v>
      </c>
      <c r="AC883" s="4" t="str">
        <f>VLOOKUP(A883,'REPORTE'!$A$1:$AG$1961,30,0)</f>
        <v>Primaria</v>
      </c>
      <c r="AD883" s="4" t="str">
        <f>VLOOKUP(A883,'REPORTE'!$A$1:$AG$1961,31,0)</f>
        <v>PICHINCHA</v>
      </c>
      <c r="AE883" s="4" t="str">
        <f>VLOOKUP(A883,'REPORTE'!$A$1:$AG$1961,32,0)</f>
        <v>QUITO</v>
      </c>
      <c r="AF883" s="4" t="str">
        <f>VLOOKUP(A883,'REPORTE'!$A$1:$AG$1961,33,0)</f>
        <v>COTOCOLLAO</v>
      </c>
      <c r="AG883" s="4" t="str">
        <f>VLOOKUP(AF883,PROVINCIAS!$F$1:$G$1171,2,0)</f>
        <v>URBANA</v>
      </c>
    </row>
    <row r="884" spans="1:33" x14ac:dyDescent="0.45">
      <c r="A884" s="77">
        <v>1001805</v>
      </c>
      <c r="B884" s="77" t="s">
        <v>10364</v>
      </c>
      <c r="C884" s="78">
        <v>603366204</v>
      </c>
      <c r="D884" s="79">
        <v>42</v>
      </c>
      <c r="E884" s="77" t="s">
        <v>59</v>
      </c>
      <c r="F884" s="77">
        <v>1002595</v>
      </c>
      <c r="G884" s="77">
        <v>24</v>
      </c>
      <c r="H884" s="77">
        <v>0</v>
      </c>
      <c r="I884" s="77" t="str">
        <f t="shared" si="13"/>
        <v>A1</v>
      </c>
      <c r="J884" s="77" t="s">
        <v>10466</v>
      </c>
      <c r="K884" s="77" t="s">
        <v>10467</v>
      </c>
      <c r="L884" s="80">
        <v>44595</v>
      </c>
      <c r="M884" s="80">
        <v>45332</v>
      </c>
      <c r="N884" s="81" t="s">
        <v>776</v>
      </c>
      <c r="O884" s="77">
        <v>5000</v>
      </c>
      <c r="P884" s="77">
        <v>5000</v>
      </c>
      <c r="Q884" s="77">
        <v>15.42</v>
      </c>
      <c r="R884" s="77" t="s">
        <v>10994</v>
      </c>
      <c r="S884" s="77" t="s">
        <v>11000</v>
      </c>
      <c r="T884" s="77" t="str">
        <f>VLOOKUP(A884,'REPORTE'!$A$1:$AG$1961,19,0)</f>
        <v>Jubilado</v>
      </c>
      <c r="U884" s="77" t="str">
        <f>VLOOKUP(A884,'REPORTE'!$A$1:$AG$1961,20,0)</f>
        <v>Jubilado</v>
      </c>
      <c r="V884" s="77">
        <v>1001913</v>
      </c>
      <c r="W884" s="77" t="s">
        <v>11774</v>
      </c>
      <c r="X884" s="77" t="s">
        <v>12052</v>
      </c>
      <c r="Y884" s="77" t="s">
        <v>12072</v>
      </c>
      <c r="Z884" s="77" t="s">
        <v>12541</v>
      </c>
      <c r="AA884" s="77" t="s">
        <v>74</v>
      </c>
      <c r="AB884" s="77" t="str">
        <f>VLOOKUP(A884,'REPORTE'!$A$1:$AG$1961,5,0)</f>
        <v>ECUATORIANO(A)</v>
      </c>
      <c r="AC884" s="77" t="str">
        <f>VLOOKUP(A884,'REPORTE'!$A$1:$AG$1961,30,0)</f>
        <v>Universitaria</v>
      </c>
      <c r="AD884" s="77" t="str">
        <f>VLOOKUP(A884,'REPORTE'!$A$1:$AG$1961,31,0)</f>
        <v>CHIMBORAZO</v>
      </c>
      <c r="AE884" s="77" t="str">
        <f>VLOOKUP(A884,'REPORTE'!$A$1:$AG$1961,32,0)</f>
        <v>RIOBAMBA</v>
      </c>
      <c r="AF884" s="77" t="str">
        <f>VLOOKUP(A884,'REPORTE'!$A$1:$AG$1961,33,0)</f>
        <v>LIZARZABURU</v>
      </c>
      <c r="AG884" s="77" t="str">
        <f>VLOOKUP(AF884,PROVINCIAS!$F$1:$G$1171,2,0)</f>
        <v>URBANA</v>
      </c>
    </row>
    <row r="885" spans="1:33" customFormat="1" hidden="1" x14ac:dyDescent="0.45">
      <c r="A885" s="4">
        <v>1001835</v>
      </c>
      <c r="B885" s="4" t="s">
        <v>10365</v>
      </c>
      <c r="C885" s="7">
        <v>601051345</v>
      </c>
      <c r="D885" s="8">
        <v>68</v>
      </c>
      <c r="E885" s="4" t="s">
        <v>59</v>
      </c>
      <c r="F885" s="4">
        <v>1002599</v>
      </c>
      <c r="G885" s="4">
        <v>12</v>
      </c>
      <c r="H885" s="4">
        <v>0</v>
      </c>
      <c r="I885" s="4" t="str">
        <f t="shared" si="13"/>
        <v>A1</v>
      </c>
      <c r="J885" s="4" t="s">
        <v>10468</v>
      </c>
      <c r="K885" s="4" t="s">
        <v>10469</v>
      </c>
      <c r="L885" s="9">
        <v>44595</v>
      </c>
      <c r="M885" s="9">
        <v>44977</v>
      </c>
      <c r="N885" s="10" t="s">
        <v>776</v>
      </c>
      <c r="O885" s="4">
        <v>3000</v>
      </c>
      <c r="P885" s="4">
        <v>3000</v>
      </c>
      <c r="Q885" s="4">
        <v>21.5</v>
      </c>
      <c r="R885" s="4" t="s">
        <v>10994</v>
      </c>
      <c r="S885" s="4" t="s">
        <v>244</v>
      </c>
      <c r="T885" s="4" t="str">
        <f>VLOOKUP(A885,'REPORTE'!$A$1:$AG$1961,19,0)</f>
        <v>Actividades auxiliares de las actividades de servicios financieros n.c.p., como: actividades de tramitación y liquidación de transacciones financieras, incluidas las transacciones con tarjetas de crédito.</v>
      </c>
      <c r="U885" s="4" t="str">
        <f>VLOOKUP(A885,'REPORTE'!$A$1:$AG$1961,20,0)</f>
        <v>Actividades de Servicios Financieros</v>
      </c>
      <c r="V885" s="4">
        <v>1001943</v>
      </c>
      <c r="W885" s="4" t="s">
        <v>11775</v>
      </c>
      <c r="X885" s="4" t="s">
        <v>11853</v>
      </c>
      <c r="Y885" s="4" t="s">
        <v>12072</v>
      </c>
      <c r="Z885" s="4" t="s">
        <v>12542</v>
      </c>
      <c r="AA885" s="4" t="s">
        <v>74</v>
      </c>
      <c r="AB885" s="4" t="str">
        <f>VLOOKUP(A885,'REPORTE'!$A$1:$AG$1961,5,0)</f>
        <v>ECUATORIANO(A) INDIGENA</v>
      </c>
      <c r="AC885" s="4" t="str">
        <f>VLOOKUP(A885,'REPORTE'!$A$1:$AG$1961,30,0)</f>
        <v>Ninguna</v>
      </c>
      <c r="AD885" s="4" t="str">
        <f>VLOOKUP(A885,'REPORTE'!$A$1:$AG$1961,31,0)</f>
        <v>CHIMBORAZO</v>
      </c>
      <c r="AE885" s="4" t="str">
        <f>VLOOKUP(A885,'REPORTE'!$A$1:$AG$1961,32,0)</f>
        <v>GUANO</v>
      </c>
      <c r="AF885" s="4" t="str">
        <f>VLOOKUP(A885,'REPORTE'!$A$1:$AG$1961,33,0)</f>
        <v>ILAPO</v>
      </c>
      <c r="AG885" s="4" t="str">
        <f>VLOOKUP(AF885,PROVINCIAS!$F$1:$G$1171,2,0)</f>
        <v>RURAL</v>
      </c>
    </row>
    <row r="886" spans="1:33" x14ac:dyDescent="0.45">
      <c r="A886" s="77">
        <v>1001836</v>
      </c>
      <c r="B886" s="77" t="s">
        <v>10366</v>
      </c>
      <c r="C886" s="78">
        <v>605239284</v>
      </c>
      <c r="D886" s="79">
        <v>20</v>
      </c>
      <c r="E886" s="77" t="s">
        <v>36</v>
      </c>
      <c r="F886" s="77">
        <v>1002602</v>
      </c>
      <c r="G886" s="77">
        <v>10</v>
      </c>
      <c r="H886" s="77">
        <v>0</v>
      </c>
      <c r="I886" s="77" t="str">
        <f t="shared" si="13"/>
        <v>A1</v>
      </c>
      <c r="J886" s="77" t="s">
        <v>10466</v>
      </c>
      <c r="K886" s="77" t="s">
        <v>10467</v>
      </c>
      <c r="L886" s="80">
        <v>44595</v>
      </c>
      <c r="M886" s="80">
        <v>44905</v>
      </c>
      <c r="N886" s="81" t="s">
        <v>776</v>
      </c>
      <c r="O886" s="77">
        <v>1000</v>
      </c>
      <c r="P886" s="77">
        <v>1000</v>
      </c>
      <c r="Q886" s="77">
        <v>15.42</v>
      </c>
      <c r="R886" s="77" t="s">
        <v>10994</v>
      </c>
      <c r="S886" s="77" t="s">
        <v>11000</v>
      </c>
      <c r="T886" s="77" t="str">
        <f>VLOOKUP(A886,'REPORTE'!$A$1:$AG$1961,19,0)</f>
        <v>Empleado Público</v>
      </c>
      <c r="U886" s="77" t="str">
        <f>VLOOKUP(A886,'REPORTE'!$A$1:$AG$1961,20,0)</f>
        <v>Empleado Público</v>
      </c>
      <c r="V886" s="77">
        <v>1001944</v>
      </c>
      <c r="W886" s="77" t="s">
        <v>11404</v>
      </c>
      <c r="X886" s="77" t="s">
        <v>12053</v>
      </c>
      <c r="Y886" s="77" t="s">
        <v>12072</v>
      </c>
      <c r="Z886" s="77" t="s">
        <v>12543</v>
      </c>
      <c r="AA886" s="77" t="s">
        <v>74</v>
      </c>
      <c r="AB886" s="77" t="str">
        <f>VLOOKUP(A886,'REPORTE'!$A$1:$AG$1961,5,0)</f>
        <v>ECUATORIANO(A)</v>
      </c>
      <c r="AC886" s="77" t="str">
        <f>VLOOKUP(A886,'REPORTE'!$A$1:$AG$1961,30,0)</f>
        <v>Secundaria</v>
      </c>
      <c r="AD886" s="77" t="str">
        <f>VLOOKUP(A886,'REPORTE'!$A$1:$AG$1961,31,0)</f>
        <v>CHIMBORAZO</v>
      </c>
      <c r="AE886" s="77" t="str">
        <f>VLOOKUP(A886,'REPORTE'!$A$1:$AG$1961,32,0)</f>
        <v>PALLATANGA</v>
      </c>
      <c r="AF886" s="77" t="str">
        <f>VLOOKUP(A886,'REPORTE'!$A$1:$AG$1961,33,0)</f>
        <v>PALLATANGA</v>
      </c>
      <c r="AG886" s="77" t="str">
        <f>VLOOKUP(AF886,PROVINCIAS!$F$1:$G$1171,2,0)</f>
        <v>URBANA</v>
      </c>
    </row>
    <row r="887" spans="1:33" customFormat="1" hidden="1" x14ac:dyDescent="0.45">
      <c r="A887" s="4">
        <v>1001837</v>
      </c>
      <c r="B887" s="4" t="s">
        <v>10367</v>
      </c>
      <c r="C887" s="7">
        <v>1711679058</v>
      </c>
      <c r="D887" s="8">
        <v>43</v>
      </c>
      <c r="E887" s="4" t="s">
        <v>36</v>
      </c>
      <c r="F887" s="4">
        <v>1002597</v>
      </c>
      <c r="G887" s="4">
        <v>24</v>
      </c>
      <c r="H887" s="4">
        <v>0</v>
      </c>
      <c r="I887" s="4" t="str">
        <f t="shared" si="13"/>
        <v>A1</v>
      </c>
      <c r="J887" s="4" t="s">
        <v>10468</v>
      </c>
      <c r="K887" s="4" t="s">
        <v>10469</v>
      </c>
      <c r="L887" s="9">
        <v>44595</v>
      </c>
      <c r="M887" s="9">
        <v>45337</v>
      </c>
      <c r="N887" s="10" t="s">
        <v>776</v>
      </c>
      <c r="O887" s="4">
        <v>3220</v>
      </c>
      <c r="P887" s="4">
        <v>3220</v>
      </c>
      <c r="Q887" s="4">
        <v>21.5</v>
      </c>
      <c r="R887" s="4" t="s">
        <v>10994</v>
      </c>
      <c r="S887" s="4" t="s">
        <v>11504</v>
      </c>
      <c r="T887" s="4" t="str">
        <f>VLOOKUP(A887,'REPORTE'!$A$1:$AG$1961,19,0)</f>
        <v>Empleado Privado</v>
      </c>
      <c r="U887" s="4" t="str">
        <f>VLOOKUP(A887,'REPORTE'!$A$1:$AG$1961,20,0)</f>
        <v>Empleado Privado</v>
      </c>
      <c r="V887" s="4">
        <v>1001946</v>
      </c>
      <c r="W887" s="4" t="s">
        <v>11776</v>
      </c>
      <c r="X887" s="4" t="s">
        <v>11836</v>
      </c>
      <c r="Y887" s="4" t="s">
        <v>12072</v>
      </c>
      <c r="Z887" s="4" t="s">
        <v>12544</v>
      </c>
      <c r="AA887" s="4" t="s">
        <v>665</v>
      </c>
      <c r="AB887" s="4" t="str">
        <f>VLOOKUP(A887,'REPORTE'!$A$1:$AG$1961,5,0)</f>
        <v>ECUATORIANO(A)</v>
      </c>
      <c r="AC887" s="4" t="str">
        <f>VLOOKUP(A887,'REPORTE'!$A$1:$AG$1961,30,0)</f>
        <v>Secundaria</v>
      </c>
      <c r="AD887" s="4" t="str">
        <f>VLOOKUP(A887,'REPORTE'!$A$1:$AG$1961,31,0)</f>
        <v>PICHINCHA</v>
      </c>
      <c r="AE887" s="4" t="str">
        <f>VLOOKUP(A887,'REPORTE'!$A$1:$AG$1961,32,0)</f>
        <v>QUITO</v>
      </c>
      <c r="AF887" s="4" t="str">
        <f>VLOOKUP(A887,'REPORTE'!$A$1:$AG$1961,33,0)</f>
        <v>CENTRO HISTORICO</v>
      </c>
      <c r="AG887" s="4" t="str">
        <f>VLOOKUP(AF887,PROVINCIAS!$F$1:$G$1171,2,0)</f>
        <v>URBANA</v>
      </c>
    </row>
    <row r="888" spans="1:33" customFormat="1" hidden="1" x14ac:dyDescent="0.45">
      <c r="A888" s="4">
        <v>1001841</v>
      </c>
      <c r="B888" s="4" t="s">
        <v>10368</v>
      </c>
      <c r="C888" s="7">
        <v>1708392640</v>
      </c>
      <c r="D888" s="8">
        <v>57</v>
      </c>
      <c r="E888" s="4" t="s">
        <v>36</v>
      </c>
      <c r="F888" s="4">
        <v>1002601</v>
      </c>
      <c r="G888" s="4">
        <v>12</v>
      </c>
      <c r="H888" s="4">
        <v>0</v>
      </c>
      <c r="I888" s="4" t="str">
        <f t="shared" si="13"/>
        <v>A1</v>
      </c>
      <c r="J888" s="4" t="s">
        <v>10468</v>
      </c>
      <c r="K888" s="4" t="s">
        <v>10469</v>
      </c>
      <c r="L888" s="9">
        <v>44595</v>
      </c>
      <c r="M888" s="9">
        <v>44962</v>
      </c>
      <c r="N888" s="10" t="s">
        <v>776</v>
      </c>
      <c r="O888" s="4">
        <v>2000</v>
      </c>
      <c r="P888" s="4">
        <v>2000</v>
      </c>
      <c r="Q888" s="4">
        <v>21.5</v>
      </c>
      <c r="R888" s="4" t="s">
        <v>10994</v>
      </c>
      <c r="S888" s="4" t="s">
        <v>11006</v>
      </c>
      <c r="T888" s="4" t="str">
        <f>VLOOKUP(A888,'REPORTE'!$A$1:$AG$1961,19,0)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888" s="4" t="str">
        <f>VLOOKUP(A888,'REPORTE'!$A$1:$AG$1961,20,0)</f>
        <v>Actividades Turísticas</v>
      </c>
      <c r="V888" s="4">
        <v>1001951</v>
      </c>
      <c r="W888" s="4" t="s">
        <v>11402</v>
      </c>
      <c r="X888" s="4" t="s">
        <v>11854</v>
      </c>
      <c r="Y888" s="4" t="s">
        <v>12072</v>
      </c>
      <c r="Z888" s="4" t="s">
        <v>12545</v>
      </c>
      <c r="AA888" s="4" t="s">
        <v>1125</v>
      </c>
      <c r="AB888" s="4" t="str">
        <f>VLOOKUP(A888,'REPORTE'!$A$1:$AG$1961,5,0)</f>
        <v>ECUATORIANO(A)</v>
      </c>
      <c r="AC888" s="4" t="str">
        <f>VLOOKUP(A888,'REPORTE'!$A$1:$AG$1961,30,0)</f>
        <v>Primaria</v>
      </c>
      <c r="AD888" s="4" t="str">
        <f>VLOOKUP(A888,'REPORTE'!$A$1:$AG$1961,31,0)</f>
        <v>PICHINCHA</v>
      </c>
      <c r="AE888" s="4" t="str">
        <f>VLOOKUP(A888,'REPORTE'!$A$1:$AG$1961,32,0)</f>
        <v>QUITO</v>
      </c>
      <c r="AF888" s="4" t="str">
        <f>VLOOKUP(A888,'REPORTE'!$A$1:$AG$1961,33,0)</f>
        <v>LA LIBERTAD</v>
      </c>
      <c r="AG888" s="4" t="str">
        <f>VLOOKUP(AF888,PROVINCIAS!$F$1:$G$1171,2,0)</f>
        <v>RURAL</v>
      </c>
    </row>
    <row r="889" spans="1:33" customFormat="1" hidden="1" x14ac:dyDescent="0.45">
      <c r="A889" s="4">
        <v>1000232</v>
      </c>
      <c r="B889" s="4" t="s">
        <v>9702</v>
      </c>
      <c r="C889" s="7">
        <v>1721746418</v>
      </c>
      <c r="D889" s="8">
        <v>26</v>
      </c>
      <c r="E889" s="4" t="s">
        <v>36</v>
      </c>
      <c r="F889" s="4">
        <v>1002604</v>
      </c>
      <c r="G889" s="4">
        <v>1</v>
      </c>
      <c r="H889" s="4">
        <v>0</v>
      </c>
      <c r="I889" s="4" t="str">
        <f t="shared" si="13"/>
        <v>A1</v>
      </c>
      <c r="J889" s="4" t="s">
        <v>10468</v>
      </c>
      <c r="K889" s="4" t="s">
        <v>10469</v>
      </c>
      <c r="L889" s="9">
        <v>44596</v>
      </c>
      <c r="M889" s="9">
        <v>44798</v>
      </c>
      <c r="N889" s="10" t="s">
        <v>776</v>
      </c>
      <c r="O889" s="4">
        <v>5000</v>
      </c>
      <c r="P889" s="4">
        <v>5000</v>
      </c>
      <c r="Q889" s="4">
        <v>18.989999999999998</v>
      </c>
      <c r="R889" s="4" t="s">
        <v>10994</v>
      </c>
      <c r="S889" s="4" t="s">
        <v>348</v>
      </c>
      <c r="T889" s="4" t="str">
        <f>VLOOKUP(A889,'REPORTE'!$A$1:$AG$1961,19,0)</f>
        <v>Venta al por mayor de frutas, legumbres y hortalizas.</v>
      </c>
      <c r="U889" s="4" t="str">
        <f>VLOOKUP(A889,'REPORTE'!$A$1:$AG$1961,20,0)</f>
        <v>Venta al por mayor varios</v>
      </c>
      <c r="V889" s="4">
        <v>1000294</v>
      </c>
      <c r="W889" s="4" t="s">
        <v>11777</v>
      </c>
      <c r="X889" s="4" t="s">
        <v>11892</v>
      </c>
      <c r="Y889" s="4" t="s">
        <v>12072</v>
      </c>
      <c r="Z889" s="4" t="s">
        <v>12117</v>
      </c>
      <c r="AA889" s="4" t="s">
        <v>1125</v>
      </c>
      <c r="AB889" s="4" t="str">
        <f>VLOOKUP(A889,'REPORTE'!$A$1:$AG$1961,5,0)</f>
        <v>ECUATORIANO(A) INDIGENA</v>
      </c>
      <c r="AC889" s="4" t="str">
        <f>VLOOKUP(A889,'REPORTE'!$A$1:$AG$1961,30,0)</f>
        <v>Secundaria</v>
      </c>
      <c r="AD889" s="4" t="str">
        <f>VLOOKUP(A889,'REPORTE'!$A$1:$AG$1961,31,0)</f>
        <v>PICHINCHA</v>
      </c>
      <c r="AE889" s="4" t="str">
        <f>VLOOKUP(A889,'REPORTE'!$A$1:$AG$1961,32,0)</f>
        <v>QUITO</v>
      </c>
      <c r="AF889" s="4" t="str">
        <f>VLOOKUP(A889,'REPORTE'!$A$1:$AG$1961,33,0)</f>
        <v>COTOCOLLAO</v>
      </c>
      <c r="AG889" s="4" t="str">
        <f>VLOOKUP(AF889,PROVINCIAS!$F$1:$G$1171,2,0)</f>
        <v>URBANA</v>
      </c>
    </row>
    <row r="890" spans="1:33" x14ac:dyDescent="0.45">
      <c r="A890" s="77">
        <v>1001842</v>
      </c>
      <c r="B890" s="77" t="s">
        <v>10369</v>
      </c>
      <c r="C890" s="78">
        <v>604957837</v>
      </c>
      <c r="D890" s="79">
        <v>21</v>
      </c>
      <c r="E890" s="77" t="s">
        <v>36</v>
      </c>
      <c r="F890" s="77">
        <v>1002603</v>
      </c>
      <c r="G890" s="77">
        <v>12</v>
      </c>
      <c r="H890" s="77">
        <v>0</v>
      </c>
      <c r="I890" s="77" t="str">
        <f t="shared" si="13"/>
        <v>A1</v>
      </c>
      <c r="J890" s="77" t="s">
        <v>10466</v>
      </c>
      <c r="K890" s="77" t="s">
        <v>10467</v>
      </c>
      <c r="L890" s="80">
        <v>44596</v>
      </c>
      <c r="M890" s="80">
        <v>44982</v>
      </c>
      <c r="N890" s="81" t="s">
        <v>776</v>
      </c>
      <c r="O890" s="77">
        <v>1000</v>
      </c>
      <c r="P890" s="77">
        <v>1000</v>
      </c>
      <c r="Q890" s="77">
        <v>15.42</v>
      </c>
      <c r="R890" s="77" t="s">
        <v>10994</v>
      </c>
      <c r="S890" s="77" t="s">
        <v>11000</v>
      </c>
      <c r="T890" s="77" t="str">
        <f>VLOOKUP(A890,'REPORTE'!$A$1:$AG$1961,19,0)</f>
        <v>Empleado Privado</v>
      </c>
      <c r="U890" s="77" t="str">
        <f>VLOOKUP(A890,'REPORTE'!$A$1:$AG$1961,20,0)</f>
        <v>Empleado Privado</v>
      </c>
      <c r="V890" s="77">
        <v>1001953</v>
      </c>
      <c r="W890" s="77" t="s">
        <v>11405</v>
      </c>
      <c r="X890" s="77" t="s">
        <v>11834</v>
      </c>
      <c r="Y890" s="77" t="s">
        <v>12072</v>
      </c>
      <c r="Z890" s="77" t="s">
        <v>12546</v>
      </c>
      <c r="AA890" s="77" t="s">
        <v>74</v>
      </c>
      <c r="AB890" s="77" t="str">
        <f>VLOOKUP(A890,'REPORTE'!$A$1:$AG$1961,5,0)</f>
        <v>ECUATORIANO(A)</v>
      </c>
      <c r="AC890" s="77" t="str">
        <f>VLOOKUP(A890,'REPORTE'!$A$1:$AG$1961,30,0)</f>
        <v>Secundaria</v>
      </c>
      <c r="AD890" s="77" t="str">
        <f>VLOOKUP(A890,'REPORTE'!$A$1:$AG$1961,31,0)</f>
        <v>CHIMBORAZO</v>
      </c>
      <c r="AE890" s="77" t="str">
        <f>VLOOKUP(A890,'REPORTE'!$A$1:$AG$1961,32,0)</f>
        <v>RIOBAMBA</v>
      </c>
      <c r="AF890" s="77" t="str">
        <f>VLOOKUP(A890,'REPORTE'!$A$1:$AG$1961,33,0)</f>
        <v>VELOZ</v>
      </c>
      <c r="AG890" s="77" t="str">
        <f>VLOOKUP(AF890,PROVINCIAS!$F$1:$G$1171,2,0)</f>
        <v>URBANA</v>
      </c>
    </row>
    <row r="891" spans="1:33" customFormat="1" hidden="1" x14ac:dyDescent="0.45">
      <c r="A891" s="4">
        <v>1001840</v>
      </c>
      <c r="B891" s="4" t="s">
        <v>10370</v>
      </c>
      <c r="C891" s="7">
        <v>1709874307</v>
      </c>
      <c r="D891" s="8">
        <v>54</v>
      </c>
      <c r="E891" s="4" t="s">
        <v>36</v>
      </c>
      <c r="F891" s="4">
        <v>1002606</v>
      </c>
      <c r="G891" s="4">
        <v>8</v>
      </c>
      <c r="H891" s="4">
        <v>0</v>
      </c>
      <c r="I891" s="4" t="str">
        <f t="shared" si="13"/>
        <v>A1</v>
      </c>
      <c r="J891" s="4" t="s">
        <v>10468</v>
      </c>
      <c r="K891" s="4" t="s">
        <v>10469</v>
      </c>
      <c r="L891" s="9">
        <v>44597</v>
      </c>
      <c r="M891" s="9">
        <v>44854</v>
      </c>
      <c r="N891" s="10" t="s">
        <v>776</v>
      </c>
      <c r="O891" s="4">
        <v>1000</v>
      </c>
      <c r="P891" s="4">
        <v>1000</v>
      </c>
      <c r="Q891" s="4">
        <v>23</v>
      </c>
      <c r="R891" s="4" t="s">
        <v>10994</v>
      </c>
      <c r="S891" s="4" t="s">
        <v>11128</v>
      </c>
      <c r="T891" s="4" t="str">
        <f>VLOOKUP(A891,'REPORTE'!$A$1:$AG$1961,19,0)</f>
        <v>Actividades de confección a la medida de prendas de vestir (costureras, sastres).</v>
      </c>
      <c r="U891" s="4" t="str">
        <f>VLOOKUP(A891,'REPORTE'!$A$1:$AG$1961,20,0)</f>
        <v>Actividades de confección a la medida de prendas de vestir (costureras, sastres).</v>
      </c>
      <c r="V891" s="4">
        <v>1001949</v>
      </c>
      <c r="W891" s="4" t="s">
        <v>11406</v>
      </c>
      <c r="X891" s="4" t="s">
        <v>11865</v>
      </c>
      <c r="Y891" s="4" t="s">
        <v>12072</v>
      </c>
      <c r="Z891" s="4" t="s">
        <v>12547</v>
      </c>
      <c r="AA891" s="4" t="s">
        <v>665</v>
      </c>
      <c r="AB891" s="4" t="str">
        <f>VLOOKUP(A891,'REPORTE'!$A$1:$AG$1961,5,0)</f>
        <v>ECUATORIANO(A)</v>
      </c>
      <c r="AC891" s="4" t="str">
        <f>VLOOKUP(A891,'REPORTE'!$A$1:$AG$1961,30,0)</f>
        <v>Secundaria</v>
      </c>
      <c r="AD891" s="4" t="str">
        <f>VLOOKUP(A891,'REPORTE'!$A$1:$AG$1961,31,0)</f>
        <v>PICHINCHA</v>
      </c>
      <c r="AE891" s="4" t="str">
        <f>VLOOKUP(A891,'REPORTE'!$A$1:$AG$1961,32,0)</f>
        <v>QUITO</v>
      </c>
      <c r="AF891" s="4" t="str">
        <f>VLOOKUP(A891,'REPORTE'!$A$1:$AG$1961,33,0)</f>
        <v>SAN JOSE DE MINAS</v>
      </c>
      <c r="AG891" s="4" t="str">
        <f>VLOOKUP(AF891,PROVINCIAS!$F$1:$G$1171,2,0)</f>
        <v>RURAL</v>
      </c>
    </row>
    <row r="892" spans="1:33" customFormat="1" hidden="1" x14ac:dyDescent="0.45">
      <c r="A892" s="4">
        <v>1001856</v>
      </c>
      <c r="B892" s="4" t="s">
        <v>10371</v>
      </c>
      <c r="C892" s="7">
        <v>1707267439</v>
      </c>
      <c r="D892" s="8">
        <v>61</v>
      </c>
      <c r="E892" s="4" t="s">
        <v>59</v>
      </c>
      <c r="F892" s="4">
        <v>1002605</v>
      </c>
      <c r="G892" s="4">
        <v>12</v>
      </c>
      <c r="H892" s="4">
        <v>0</v>
      </c>
      <c r="I892" s="4" t="str">
        <f t="shared" si="13"/>
        <v>A1</v>
      </c>
      <c r="J892" s="4" t="s">
        <v>10468</v>
      </c>
      <c r="K892" s="4" t="s">
        <v>10469</v>
      </c>
      <c r="L892" s="9">
        <v>44597</v>
      </c>
      <c r="M892" s="9">
        <v>44967</v>
      </c>
      <c r="N892" s="10" t="s">
        <v>776</v>
      </c>
      <c r="O892" s="4">
        <v>2000</v>
      </c>
      <c r="P892" s="4">
        <v>2000</v>
      </c>
      <c r="Q892" s="4">
        <v>21.5</v>
      </c>
      <c r="R892" s="4" t="s">
        <v>10994</v>
      </c>
      <c r="S892" s="4" t="s">
        <v>11129</v>
      </c>
      <c r="T892" s="4" t="str">
        <f>VLOOKUP(A892,'REPORTE'!$A$1:$AG$1961,19,0)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U892" s="4" t="str">
        <f>VLOOKUP(A892,'REPORTE'!$A$1:$AG$1961,20,0)</f>
        <v>Actividades de artistas individuales</v>
      </c>
      <c r="V892" s="4">
        <v>1001964</v>
      </c>
      <c r="W892" s="4" t="s">
        <v>11407</v>
      </c>
      <c r="X892" s="4" t="s">
        <v>11891</v>
      </c>
      <c r="Y892" s="4" t="s">
        <v>12072</v>
      </c>
      <c r="Z892" s="4" t="s">
        <v>12548</v>
      </c>
      <c r="AA892" s="4" t="s">
        <v>1125</v>
      </c>
      <c r="AB892" s="4" t="str">
        <f>VLOOKUP(A892,'REPORTE'!$A$1:$AG$1961,5,0)</f>
        <v>ECUATORIANO(A)</v>
      </c>
      <c r="AC892" s="4" t="str">
        <f>VLOOKUP(A892,'REPORTE'!$A$1:$AG$1961,30,0)</f>
        <v>Secundaria</v>
      </c>
      <c r="AD892" s="4" t="str">
        <f>VLOOKUP(A892,'REPORTE'!$A$1:$AG$1961,31,0)</f>
        <v>PICHINCHA</v>
      </c>
      <c r="AE892" s="4" t="str">
        <f>VLOOKUP(A892,'REPORTE'!$A$1:$AG$1961,32,0)</f>
        <v>QUITO</v>
      </c>
      <c r="AF892" s="4" t="str">
        <f>VLOOKUP(A892,'REPORTE'!$A$1:$AG$1961,33,0)</f>
        <v>COTOCOLLAO</v>
      </c>
      <c r="AG892" s="4" t="str">
        <f>VLOOKUP(AF892,PROVINCIAS!$F$1:$G$1171,2,0)</f>
        <v>URBANA</v>
      </c>
    </row>
    <row r="893" spans="1:33" x14ac:dyDescent="0.45">
      <c r="A893" s="77">
        <v>1000190</v>
      </c>
      <c r="B893" s="77" t="s">
        <v>10372</v>
      </c>
      <c r="C893" s="78">
        <v>602349169</v>
      </c>
      <c r="D893" s="79">
        <v>52</v>
      </c>
      <c r="E893" s="77" t="s">
        <v>36</v>
      </c>
      <c r="F893" s="77">
        <v>1002607</v>
      </c>
      <c r="G893" s="77">
        <v>18</v>
      </c>
      <c r="H893" s="77">
        <v>0</v>
      </c>
      <c r="I893" s="77" t="str">
        <f t="shared" si="13"/>
        <v>A1</v>
      </c>
      <c r="J893" s="77" t="s">
        <v>10466</v>
      </c>
      <c r="K893" s="77" t="s">
        <v>10467</v>
      </c>
      <c r="L893" s="80">
        <v>44599</v>
      </c>
      <c r="M893" s="80">
        <v>45170</v>
      </c>
      <c r="N893" s="81" t="s">
        <v>776</v>
      </c>
      <c r="O893" s="77">
        <v>3200</v>
      </c>
      <c r="P893" s="77">
        <v>3200</v>
      </c>
      <c r="Q893" s="77">
        <v>15.42</v>
      </c>
      <c r="R893" s="77" t="s">
        <v>10994</v>
      </c>
      <c r="S893" s="77" t="s">
        <v>11000</v>
      </c>
      <c r="T893" s="77" t="str">
        <f>VLOOKUP(A893,'REPORTE'!$A$1:$AG$1961,19,0)</f>
        <v>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v>
      </c>
      <c r="U893" s="77" t="str">
        <f>VLOOKUP(A893,'REPORTE'!$A$1:$AG$1961,20,0)</f>
        <v>Actividades de otorgamiento y fromación</v>
      </c>
      <c r="V893" s="77">
        <v>1000264</v>
      </c>
      <c r="W893" s="77" t="s">
        <v>11778</v>
      </c>
      <c r="X893" s="77" t="s">
        <v>12054</v>
      </c>
      <c r="Y893" s="77" t="s">
        <v>12072</v>
      </c>
      <c r="Z893" s="77" t="s">
        <v>12549</v>
      </c>
      <c r="AA893" s="77" t="s">
        <v>1125</v>
      </c>
      <c r="AB893" s="77" t="str">
        <f>VLOOKUP(A893,'REPORTE'!$A$1:$AG$1961,5,0)</f>
        <v>ECUATORIANO(A) INDIGENA</v>
      </c>
      <c r="AC893" s="77" t="str">
        <f>VLOOKUP(A893,'REPORTE'!$A$1:$AG$1961,30,0)</f>
        <v>Primaria</v>
      </c>
      <c r="AD893" s="77" t="str">
        <f>VLOOKUP(A893,'REPORTE'!$A$1:$AG$1961,31,0)</f>
        <v>PICHINCHA</v>
      </c>
      <c r="AE893" s="77" t="str">
        <f>VLOOKUP(A893,'REPORTE'!$A$1:$AG$1961,32,0)</f>
        <v>QUITO</v>
      </c>
      <c r="AF893" s="77" t="str">
        <f>VLOOKUP(A893,'REPORTE'!$A$1:$AG$1961,33,0)</f>
        <v>COTOCOLLAO</v>
      </c>
      <c r="AG893" s="77" t="str">
        <f>VLOOKUP(AF893,PROVINCIAS!$F$1:$G$1171,2,0)</f>
        <v>URBANA</v>
      </c>
    </row>
    <row r="894" spans="1:33" customFormat="1" hidden="1" x14ac:dyDescent="0.45">
      <c r="A894" s="4">
        <v>1000413</v>
      </c>
      <c r="B894" s="4" t="s">
        <v>10351</v>
      </c>
      <c r="C894" s="7">
        <v>1710863067</v>
      </c>
      <c r="D894" s="8">
        <v>53</v>
      </c>
      <c r="E894" s="4" t="s">
        <v>36</v>
      </c>
      <c r="F894" s="4">
        <v>1002610</v>
      </c>
      <c r="G894" s="4">
        <v>48</v>
      </c>
      <c r="H894" s="4">
        <v>0</v>
      </c>
      <c r="I894" s="4" t="str">
        <f t="shared" si="13"/>
        <v>A1</v>
      </c>
      <c r="J894" s="4" t="s">
        <v>10468</v>
      </c>
      <c r="K894" s="4" t="s">
        <v>10469</v>
      </c>
      <c r="L894" s="9">
        <v>44599</v>
      </c>
      <c r="M894" s="9">
        <v>46078</v>
      </c>
      <c r="N894" s="10" t="s">
        <v>776</v>
      </c>
      <c r="O894" s="4">
        <v>13500</v>
      </c>
      <c r="P894" s="4">
        <v>13500</v>
      </c>
      <c r="Q894" s="4">
        <v>18.989999999999998</v>
      </c>
      <c r="R894" s="4" t="s">
        <v>10994</v>
      </c>
      <c r="S894" s="4" t="s">
        <v>11050</v>
      </c>
      <c r="T894" s="4" t="str">
        <f>VLOOKUP(A894,'REPORTE'!$A$1:$AG$1961,19,0)</f>
        <v>Restaurantes, cevicherí­as, picanterí­as, cafeterí­as, etcétera, incluido comida para llevar.</v>
      </c>
      <c r="U894" s="4" t="str">
        <f>VLOOKUP(A894,'REPORTE'!$A$1:$AG$1961,20,0)</f>
        <v>Restaurantes</v>
      </c>
      <c r="V894" s="4">
        <v>1000476</v>
      </c>
      <c r="W894" s="4" t="s">
        <v>11779</v>
      </c>
      <c r="X894" s="4" t="s">
        <v>11964</v>
      </c>
      <c r="Y894" s="4" t="s">
        <v>12072</v>
      </c>
      <c r="Z894" s="4" t="s">
        <v>12529</v>
      </c>
      <c r="AA894" s="4" t="s">
        <v>1125</v>
      </c>
      <c r="AB894" s="4" t="str">
        <f>VLOOKUP(A894,'REPORTE'!$A$1:$AG$1961,5,0)</f>
        <v>ECUATORIANO(A)</v>
      </c>
      <c r="AC894" s="4" t="str">
        <f>VLOOKUP(A894,'REPORTE'!$A$1:$AG$1961,30,0)</f>
        <v>Ninguna</v>
      </c>
      <c r="AD894" s="4" t="str">
        <f>VLOOKUP(A894,'REPORTE'!$A$1:$AG$1961,31,0)</f>
        <v>PICHINCHA</v>
      </c>
      <c r="AE894" s="4" t="str">
        <f>VLOOKUP(A894,'REPORTE'!$A$1:$AG$1961,32,0)</f>
        <v>QUITO</v>
      </c>
      <c r="AF894" s="4" t="str">
        <f>VLOOKUP(A894,'REPORTE'!$A$1:$AG$1961,33,0)</f>
        <v>COTOCOLLAO</v>
      </c>
      <c r="AG894" s="4" t="str">
        <f>VLOOKUP(AF894,PROVINCIAS!$F$1:$G$1171,2,0)</f>
        <v>URBANA</v>
      </c>
    </row>
    <row r="895" spans="1:33" customFormat="1" hidden="1" x14ac:dyDescent="0.45">
      <c r="A895" s="4">
        <v>1000465</v>
      </c>
      <c r="B895" s="4" t="s">
        <v>10217</v>
      </c>
      <c r="C895" s="7">
        <v>1716850225</v>
      </c>
      <c r="D895" s="8">
        <v>43</v>
      </c>
      <c r="E895" s="4" t="s">
        <v>59</v>
      </c>
      <c r="F895" s="4">
        <v>1002613</v>
      </c>
      <c r="G895" s="4">
        <v>1</v>
      </c>
      <c r="H895" s="4">
        <v>0</v>
      </c>
      <c r="I895" s="4" t="str">
        <f t="shared" si="13"/>
        <v>A1</v>
      </c>
      <c r="J895" s="4" t="s">
        <v>10468</v>
      </c>
      <c r="K895" s="4" t="s">
        <v>10469</v>
      </c>
      <c r="L895" s="9">
        <v>44599</v>
      </c>
      <c r="M895" s="9">
        <v>44798</v>
      </c>
      <c r="N895" s="10" t="s">
        <v>776</v>
      </c>
      <c r="O895" s="4">
        <v>13000</v>
      </c>
      <c r="P895" s="4">
        <v>13000</v>
      </c>
      <c r="Q895" s="4">
        <v>17.5</v>
      </c>
      <c r="R895" s="4" t="s">
        <v>10994</v>
      </c>
      <c r="S895" s="4" t="s">
        <v>279</v>
      </c>
      <c r="T895" s="4" t="str">
        <f>VLOOKUP(A895,'REPORTE'!$A$1:$AG$1961,19,0)</f>
        <v>Actividades de servicios de grabación de sonido en estudio o en otros lugares, incluida la producción de programas de radio grabados (es decir, no emitidos en directo).</v>
      </c>
      <c r="U895" s="4" t="str">
        <f>VLOOKUP(A895,'REPORTE'!$A$1:$AG$1961,20,0)</f>
        <v xml:space="preserve">Actividades varias </v>
      </c>
      <c r="V895" s="4">
        <v>1000535</v>
      </c>
      <c r="W895" s="4" t="s">
        <v>11780</v>
      </c>
      <c r="X895" s="4" t="s">
        <v>12022</v>
      </c>
      <c r="Y895" s="4" t="s">
        <v>12072</v>
      </c>
      <c r="Z895" s="4" t="s">
        <v>12425</v>
      </c>
      <c r="AA895" s="4" t="s">
        <v>665</v>
      </c>
      <c r="AB895" s="4" t="str">
        <f>VLOOKUP(A895,'REPORTE'!$A$1:$AG$1961,5,0)</f>
        <v>ECUATORIANO(A) INDIGENA</v>
      </c>
      <c r="AC895" s="4" t="str">
        <f>VLOOKUP(A895,'REPORTE'!$A$1:$AG$1961,30,0)</f>
        <v>Ninguna</v>
      </c>
      <c r="AD895" s="4" t="str">
        <f>VLOOKUP(A895,'REPORTE'!$A$1:$AG$1961,31,0)</f>
        <v>CHIMBORAZO</v>
      </c>
      <c r="AE895" s="4" t="str">
        <f>VLOOKUP(A895,'REPORTE'!$A$1:$AG$1961,32,0)</f>
        <v>RIOBAMBA</v>
      </c>
      <c r="AF895" s="4" t="str">
        <f>VLOOKUP(A895,'REPORTE'!$A$1:$AG$1961,33,0)</f>
        <v>RIOBAMBA</v>
      </c>
      <c r="AG895" s="4" t="str">
        <f>VLOOKUP(AF895,PROVINCIAS!$F$1:$G$1171,2,0)</f>
        <v>URBANA</v>
      </c>
    </row>
    <row r="896" spans="1:33" customFormat="1" hidden="1" x14ac:dyDescent="0.45">
      <c r="A896" s="4">
        <v>1000465</v>
      </c>
      <c r="B896" s="4" t="s">
        <v>10217</v>
      </c>
      <c r="C896" s="7">
        <v>1716850225</v>
      </c>
      <c r="D896" s="8">
        <v>43</v>
      </c>
      <c r="E896" s="4" t="s">
        <v>59</v>
      </c>
      <c r="F896" s="4">
        <v>1002612</v>
      </c>
      <c r="G896" s="4">
        <v>1</v>
      </c>
      <c r="H896" s="4">
        <v>0</v>
      </c>
      <c r="I896" s="4" t="str">
        <f t="shared" si="13"/>
        <v>A1</v>
      </c>
      <c r="J896" s="4" t="s">
        <v>10468</v>
      </c>
      <c r="K896" s="4" t="s">
        <v>10469</v>
      </c>
      <c r="L896" s="9">
        <v>44599</v>
      </c>
      <c r="M896" s="9">
        <v>44798</v>
      </c>
      <c r="N896" s="10" t="s">
        <v>776</v>
      </c>
      <c r="O896" s="4">
        <v>13000</v>
      </c>
      <c r="P896" s="4">
        <v>13000</v>
      </c>
      <c r="Q896" s="4">
        <v>17.5</v>
      </c>
      <c r="R896" s="4" t="s">
        <v>10994</v>
      </c>
      <c r="S896" s="4" t="s">
        <v>348</v>
      </c>
      <c r="T896" s="4" t="str">
        <f>VLOOKUP(A896,'REPORTE'!$A$1:$AG$1961,19,0)</f>
        <v>Actividades de servicios de grabación de sonido en estudio o en otros lugares, incluida la producción de programas de radio grabados (es decir, no emitidos en directo).</v>
      </c>
      <c r="U896" s="4" t="str">
        <f>VLOOKUP(A896,'REPORTE'!$A$1:$AG$1961,20,0)</f>
        <v xml:space="preserve">Actividades varias </v>
      </c>
      <c r="V896" s="4">
        <v>1000535</v>
      </c>
      <c r="W896" s="4" t="s">
        <v>11780</v>
      </c>
      <c r="X896" s="4" t="s">
        <v>12022</v>
      </c>
      <c r="Y896" s="4" t="s">
        <v>12072</v>
      </c>
      <c r="Z896" s="4" t="s">
        <v>12425</v>
      </c>
      <c r="AA896" s="4" t="s">
        <v>665</v>
      </c>
      <c r="AB896" s="4" t="str">
        <f>VLOOKUP(A896,'REPORTE'!$A$1:$AG$1961,5,0)</f>
        <v>ECUATORIANO(A) INDIGENA</v>
      </c>
      <c r="AC896" s="4" t="str">
        <f>VLOOKUP(A896,'REPORTE'!$A$1:$AG$1961,30,0)</f>
        <v>Ninguna</v>
      </c>
      <c r="AD896" s="4" t="str">
        <f>VLOOKUP(A896,'REPORTE'!$A$1:$AG$1961,31,0)</f>
        <v>CHIMBORAZO</v>
      </c>
      <c r="AE896" s="4" t="str">
        <f>VLOOKUP(A896,'REPORTE'!$A$1:$AG$1961,32,0)</f>
        <v>RIOBAMBA</v>
      </c>
      <c r="AF896" s="4" t="str">
        <f>VLOOKUP(A896,'REPORTE'!$A$1:$AG$1961,33,0)</f>
        <v>RIOBAMBA</v>
      </c>
      <c r="AG896" s="4" t="str">
        <f>VLOOKUP(AF896,PROVINCIAS!$F$1:$G$1171,2,0)</f>
        <v>URBANA</v>
      </c>
    </row>
    <row r="897" spans="1:33" customFormat="1" hidden="1" x14ac:dyDescent="0.45">
      <c r="A897" s="4">
        <v>1000594</v>
      </c>
      <c r="B897" s="4" t="s">
        <v>10373</v>
      </c>
      <c r="C897" s="7">
        <v>605543370</v>
      </c>
      <c r="D897" s="8">
        <v>23</v>
      </c>
      <c r="E897" s="4" t="s">
        <v>59</v>
      </c>
      <c r="F897" s="4">
        <v>1002608</v>
      </c>
      <c r="G897" s="4">
        <v>6</v>
      </c>
      <c r="H897" s="4">
        <v>0</v>
      </c>
      <c r="I897" s="4" t="str">
        <f t="shared" si="13"/>
        <v>A1</v>
      </c>
      <c r="J897" s="4" t="s">
        <v>10468</v>
      </c>
      <c r="K897" s="4" t="s">
        <v>10469</v>
      </c>
      <c r="L897" s="9">
        <v>44599</v>
      </c>
      <c r="M897" s="9">
        <v>44798</v>
      </c>
      <c r="N897" s="10" t="s">
        <v>776</v>
      </c>
      <c r="O897" s="4">
        <v>700</v>
      </c>
      <c r="P897" s="4">
        <v>700</v>
      </c>
      <c r="Q897" s="4">
        <v>23</v>
      </c>
      <c r="R897" s="4" t="s">
        <v>10994</v>
      </c>
      <c r="S897" s="4" t="s">
        <v>279</v>
      </c>
      <c r="T897" s="4" t="str">
        <f>VLOOKUP(A897,'REPORTE'!$A$1:$AG$1961,19,0)</f>
        <v>Actividades de alquiler de automóviles privados con conductor.</v>
      </c>
      <c r="U897" s="4" t="str">
        <f>VLOOKUP(A897,'REPORTE'!$A$1:$AG$1961,20,0)</f>
        <v>Actividades de alquiler con fines operativos de automóviles</v>
      </c>
      <c r="V897" s="4">
        <v>1000665</v>
      </c>
      <c r="W897" s="4" t="s">
        <v>11408</v>
      </c>
      <c r="X897" s="4" t="s">
        <v>11996</v>
      </c>
      <c r="Y897" s="4" t="s">
        <v>12072</v>
      </c>
      <c r="Z897" s="4" t="s">
        <v>12550</v>
      </c>
      <c r="AA897" s="4" t="s">
        <v>665</v>
      </c>
      <c r="AB897" s="4" t="str">
        <f>VLOOKUP(A897,'REPORTE'!$A$1:$AG$1961,5,0)</f>
        <v>ECUATORIANO(A) INDIGENA</v>
      </c>
      <c r="AC897" s="4" t="str">
        <f>VLOOKUP(A897,'REPORTE'!$A$1:$AG$1961,30,0)</f>
        <v>Secundaria</v>
      </c>
      <c r="AD897" s="4" t="str">
        <f>VLOOKUP(A897,'REPORTE'!$A$1:$AG$1961,31,0)</f>
        <v>CHIMBORAZO</v>
      </c>
      <c r="AE897" s="4" t="str">
        <f>VLOOKUP(A897,'REPORTE'!$A$1:$AG$1961,32,0)</f>
        <v>RIOBAMBA</v>
      </c>
      <c r="AF897" s="4" t="str">
        <f>VLOOKUP(A897,'REPORTE'!$A$1:$AG$1961,33,0)</f>
        <v>CACHA (CAB EN MACHANGARA)</v>
      </c>
      <c r="AG897" s="4" t="str">
        <f>VLOOKUP(AF897,PROVINCIAS!$F$1:$G$1171,2,0)</f>
        <v>RURAL</v>
      </c>
    </row>
    <row r="898" spans="1:33" customFormat="1" hidden="1" x14ac:dyDescent="0.45">
      <c r="A898" s="4">
        <v>1000846</v>
      </c>
      <c r="B898" s="4" t="s">
        <v>9803</v>
      </c>
      <c r="C898" s="7">
        <v>1726295387</v>
      </c>
      <c r="D898" s="8">
        <v>25</v>
      </c>
      <c r="E898" s="4" t="s">
        <v>59</v>
      </c>
      <c r="F898" s="4">
        <v>1002609</v>
      </c>
      <c r="G898" s="4">
        <v>48</v>
      </c>
      <c r="H898" s="4">
        <v>0</v>
      </c>
      <c r="I898" s="4" t="str">
        <f t="shared" si="13"/>
        <v>A1</v>
      </c>
      <c r="J898" s="4" t="s">
        <v>10468</v>
      </c>
      <c r="K898" s="4" t="s">
        <v>10469</v>
      </c>
      <c r="L898" s="9">
        <v>44599</v>
      </c>
      <c r="M898" s="9">
        <v>46078</v>
      </c>
      <c r="N898" s="10" t="s">
        <v>776</v>
      </c>
      <c r="O898" s="4">
        <v>13500</v>
      </c>
      <c r="P898" s="4">
        <v>13500</v>
      </c>
      <c r="Q898" s="4">
        <v>18.989999999999998</v>
      </c>
      <c r="R898" s="4" t="s">
        <v>10994</v>
      </c>
      <c r="S898" s="4" t="s">
        <v>11050</v>
      </c>
      <c r="T898" s="4" t="str">
        <f>VLOOKUP(A898,'REPORTE'!$A$1:$AG$1961,19,0)</f>
        <v>Actividades de sacrificio, faenamiento, preparación, producción y empacado de carne fresca refrigerada o congelada incluso en piezas o porciones individuales de: cuyes, conejos, rana (ancas de rana) etcétera,</v>
      </c>
      <c r="U898" s="4" t="str">
        <f>VLOOKUP(A898,'REPORTE'!$A$1:$AG$1961,20,0)</f>
        <v xml:space="preserve">Actividades varias </v>
      </c>
      <c r="V898" s="4">
        <v>1000916</v>
      </c>
      <c r="W898" s="4" t="s">
        <v>11779</v>
      </c>
      <c r="X898" s="4" t="s">
        <v>11861</v>
      </c>
      <c r="Y898" s="4" t="s">
        <v>12072</v>
      </c>
      <c r="Z898" s="4" t="s">
        <v>12174</v>
      </c>
      <c r="AA898" s="4" t="s">
        <v>1125</v>
      </c>
      <c r="AB898" s="4" t="str">
        <f>VLOOKUP(A898,'REPORTE'!$A$1:$AG$1961,5,0)</f>
        <v>ECUATORIANO(A)</v>
      </c>
      <c r="AC898" s="4" t="str">
        <f>VLOOKUP(A898,'REPORTE'!$A$1:$AG$1961,30,0)</f>
        <v>Secundaria</v>
      </c>
      <c r="AD898" s="4" t="str">
        <f>VLOOKUP(A898,'REPORTE'!$A$1:$AG$1961,31,0)</f>
        <v>PICHINCHA</v>
      </c>
      <c r="AE898" s="4" t="str">
        <f>VLOOKUP(A898,'REPORTE'!$A$1:$AG$1961,32,0)</f>
        <v>QUITO</v>
      </c>
      <c r="AF898" s="4" t="str">
        <f>VLOOKUP(A898,'REPORTE'!$A$1:$AG$1961,33,0)</f>
        <v>CARCELEN</v>
      </c>
      <c r="AG898" s="4" t="str">
        <f>VLOOKUP(AF898,PROVINCIAS!$F$1:$G$1171,2,0)</f>
        <v>URBANA</v>
      </c>
    </row>
    <row r="899" spans="1:33" customFormat="1" hidden="1" x14ac:dyDescent="0.45">
      <c r="A899" s="4">
        <v>1001431</v>
      </c>
      <c r="B899" s="4" t="s">
        <v>10374</v>
      </c>
      <c r="C899" s="7">
        <v>1728209204</v>
      </c>
      <c r="D899" s="8">
        <v>21</v>
      </c>
      <c r="E899" s="4" t="s">
        <v>59</v>
      </c>
      <c r="F899" s="4">
        <v>1002611</v>
      </c>
      <c r="G899" s="4">
        <v>30</v>
      </c>
      <c r="H899" s="4">
        <v>0</v>
      </c>
      <c r="I899" s="4" t="str">
        <f t="shared" ref="I899:I962" si="14">+IF(H899&lt;=5,"A1",IF(H899&lt;=30,"A2",IF(H899&lt;=60,"A3",IF(H899&lt;=75,"B1",IF(H899&lt;=90,"B2",IF(H899&lt;=120,"C1",IF(H899&lt;=150,"C2",IF(H899&lt;=180,"D","E"))))))))</f>
        <v>A1</v>
      </c>
      <c r="J899" s="4" t="s">
        <v>10468</v>
      </c>
      <c r="K899" s="4" t="s">
        <v>10469</v>
      </c>
      <c r="L899" s="9">
        <v>44599</v>
      </c>
      <c r="M899" s="9">
        <v>45529</v>
      </c>
      <c r="N899" s="10" t="s">
        <v>776</v>
      </c>
      <c r="O899" s="4">
        <v>4000</v>
      </c>
      <c r="P899" s="4">
        <v>4000</v>
      </c>
      <c r="Q899" s="4">
        <v>21.5</v>
      </c>
      <c r="R899" s="4" t="s">
        <v>10994</v>
      </c>
      <c r="S899" s="4" t="s">
        <v>348</v>
      </c>
      <c r="T899" s="4" t="str">
        <f>VLOOKUP(A899,'REPORTE'!$A$1:$AG$1961,19,0)</f>
        <v>Actividades a corto y a largo plazo de clí­nicas especializadas, es decir, actividades médicas, de diagnóstico y de tratamiento (clí­nicas para enfermos mentales, de rehabilitación, para enfermedades infecciosas, de maternidad, etcétera).</v>
      </c>
      <c r="U899" s="4" t="str">
        <f>VLOOKUP(A899,'REPORTE'!$A$1:$AG$1961,20,0)</f>
        <v>Actividades Médicas</v>
      </c>
      <c r="V899" s="4">
        <v>1001511</v>
      </c>
      <c r="W899" s="4" t="s">
        <v>11781</v>
      </c>
      <c r="X899" s="4" t="s">
        <v>11852</v>
      </c>
      <c r="Y899" s="4" t="s">
        <v>12072</v>
      </c>
      <c r="Z899" s="4" t="s">
        <v>12551</v>
      </c>
      <c r="AA899" s="4" t="s">
        <v>1125</v>
      </c>
      <c r="AB899" s="4" t="str">
        <f>VLOOKUP(A899,'REPORTE'!$A$1:$AG$1961,5,0)</f>
        <v>ECUATORIANO(A) INDIGENA</v>
      </c>
      <c r="AC899" s="4" t="str">
        <f>VLOOKUP(A899,'REPORTE'!$A$1:$AG$1961,30,0)</f>
        <v>Secundaria</v>
      </c>
      <c r="AD899" s="4" t="str">
        <f>VLOOKUP(A899,'REPORTE'!$A$1:$AG$1961,31,0)</f>
        <v>CHIMBORAZO</v>
      </c>
      <c r="AE899" s="4" t="str">
        <f>VLOOKUP(A899,'REPORTE'!$A$1:$AG$1961,32,0)</f>
        <v>RIOBAMBA</v>
      </c>
      <c r="AF899" s="4" t="str">
        <f>VLOOKUP(A899,'REPORTE'!$A$1:$AG$1961,33,0)</f>
        <v>CACHA (CAB EN MACHANGARA)</v>
      </c>
      <c r="AG899" s="4" t="str">
        <f>VLOOKUP(AF899,PROVINCIAS!$F$1:$G$1171,2,0)</f>
        <v>RURAL</v>
      </c>
    </row>
    <row r="900" spans="1:33" x14ac:dyDescent="0.45">
      <c r="A900" s="77">
        <v>1000062</v>
      </c>
      <c r="B900" s="77" t="s">
        <v>10375</v>
      </c>
      <c r="C900" s="78">
        <v>907507693</v>
      </c>
      <c r="D900" s="79">
        <v>61</v>
      </c>
      <c r="E900" s="77" t="s">
        <v>59</v>
      </c>
      <c r="F900" s="77">
        <v>1002621</v>
      </c>
      <c r="G900" s="77">
        <v>18</v>
      </c>
      <c r="H900" s="77">
        <v>0</v>
      </c>
      <c r="I900" s="77" t="str">
        <f t="shared" si="14"/>
        <v>A1</v>
      </c>
      <c r="J900" s="77" t="s">
        <v>10466</v>
      </c>
      <c r="K900" s="77" t="s">
        <v>10467</v>
      </c>
      <c r="L900" s="80">
        <v>44600</v>
      </c>
      <c r="M900" s="80">
        <v>45143</v>
      </c>
      <c r="N900" s="81" t="s">
        <v>776</v>
      </c>
      <c r="O900" s="77">
        <v>3500</v>
      </c>
      <c r="P900" s="77">
        <v>3500</v>
      </c>
      <c r="Q900" s="77">
        <v>15.42</v>
      </c>
      <c r="R900" s="77" t="s">
        <v>10994</v>
      </c>
      <c r="S900" s="77" t="s">
        <v>11000</v>
      </c>
      <c r="T900" s="77" t="str">
        <f>VLOOKUP(A900,'REPORTE'!$A$1:$AG$1961,19,0)</f>
        <v>Venta al por mayor de diversos productos sin especialización.</v>
      </c>
      <c r="U900" s="77" t="str">
        <f>VLOOKUP(A900,'REPORTE'!$A$1:$AG$1961,20,0)</f>
        <v>Venta al por mayor varios</v>
      </c>
      <c r="V900" s="77">
        <v>1000099</v>
      </c>
      <c r="W900" s="77" t="s">
        <v>11782</v>
      </c>
      <c r="X900" s="77" t="s">
        <v>12055</v>
      </c>
      <c r="Y900" s="77" t="s">
        <v>12072</v>
      </c>
      <c r="Z900" s="77" t="s">
        <v>12552</v>
      </c>
      <c r="AA900" s="77" t="s">
        <v>74</v>
      </c>
      <c r="AB900" s="77" t="str">
        <f>VLOOKUP(A900,'REPORTE'!$A$1:$AG$1961,5,0)</f>
        <v>ECUATORIANO(A)</v>
      </c>
      <c r="AC900" s="77" t="str">
        <f>VLOOKUP(A900,'REPORTE'!$A$1:$AG$1961,30,0)</f>
        <v>Secundaria</v>
      </c>
      <c r="AD900" s="77" t="str">
        <f>VLOOKUP(A900,'REPORTE'!$A$1:$AG$1961,31,0)</f>
        <v>GUAYAS</v>
      </c>
      <c r="AE900" s="77" t="str">
        <f>VLOOKUP(A900,'REPORTE'!$A$1:$AG$1961,32,0)</f>
        <v>GUAYAQUIL</v>
      </c>
      <c r="AF900" s="77" t="str">
        <f>VLOOKUP(A900,'REPORTE'!$A$1:$AG$1961,33,0)</f>
        <v>GUAYAQUIL</v>
      </c>
      <c r="AG900" s="77" t="str">
        <f>VLOOKUP(AF900,PROVINCIAS!$F$1:$G$1171,2,0)</f>
        <v>URBANA</v>
      </c>
    </row>
    <row r="901" spans="1:33" customFormat="1" hidden="1" x14ac:dyDescent="0.45">
      <c r="A901" s="4">
        <v>1000152</v>
      </c>
      <c r="B901" s="4" t="s">
        <v>10376</v>
      </c>
      <c r="C901" s="7">
        <v>1717542581</v>
      </c>
      <c r="D901" s="8">
        <v>41</v>
      </c>
      <c r="E901" s="4" t="s">
        <v>59</v>
      </c>
      <c r="F901" s="4">
        <v>1002616</v>
      </c>
      <c r="G901" s="4">
        <v>48</v>
      </c>
      <c r="H901" s="4">
        <v>0</v>
      </c>
      <c r="I901" s="4" t="str">
        <f t="shared" si="14"/>
        <v>A1</v>
      </c>
      <c r="J901" s="4" t="s">
        <v>10468</v>
      </c>
      <c r="K901" s="4" t="s">
        <v>10469</v>
      </c>
      <c r="L901" s="9">
        <v>44600</v>
      </c>
      <c r="M901" s="9">
        <v>46078</v>
      </c>
      <c r="N901" s="10" t="s">
        <v>776</v>
      </c>
      <c r="O901" s="4">
        <v>10550</v>
      </c>
      <c r="P901" s="4">
        <v>10550</v>
      </c>
      <c r="Q901" s="4">
        <v>18.989999999999998</v>
      </c>
      <c r="R901" s="4" t="s">
        <v>10994</v>
      </c>
      <c r="S901" s="4" t="s">
        <v>348</v>
      </c>
      <c r="T901" s="4" t="str">
        <f>VLOOKUP(A901,'REPORTE'!$A$1:$AG$1961,19,0)</f>
        <v>Servicios de taxis.</v>
      </c>
      <c r="U901" s="4" t="str">
        <f>VLOOKUP(A901,'REPORTE'!$A$1:$AG$1961,20,0)</f>
        <v>Servicios Varios</v>
      </c>
      <c r="V901" s="4">
        <v>1000182</v>
      </c>
      <c r="W901" s="4" t="s">
        <v>11783</v>
      </c>
      <c r="X901" s="4" t="s">
        <v>11853</v>
      </c>
      <c r="Y901" s="4" t="s">
        <v>12072</v>
      </c>
      <c r="Z901" s="4" t="s">
        <v>12553</v>
      </c>
      <c r="AA901" s="4" t="s">
        <v>1125</v>
      </c>
      <c r="AB901" s="4" t="str">
        <f>VLOOKUP(A901,'REPORTE'!$A$1:$AG$1961,5,0)</f>
        <v>ECUATORIANO(A) INDIGENA</v>
      </c>
      <c r="AC901" s="4" t="str">
        <f>VLOOKUP(A901,'REPORTE'!$A$1:$AG$1961,30,0)</f>
        <v>Secundaria</v>
      </c>
      <c r="AD901" s="4" t="str">
        <f>VLOOKUP(A901,'REPORTE'!$A$1:$AG$1961,31,0)</f>
        <v>PICHINCHA</v>
      </c>
      <c r="AE901" s="4" t="str">
        <f>VLOOKUP(A901,'REPORTE'!$A$1:$AG$1961,32,0)</f>
        <v>QUITO</v>
      </c>
      <c r="AF901" s="4" t="str">
        <f>VLOOKUP(A901,'REPORTE'!$A$1:$AG$1961,33,0)</f>
        <v>COTOCOLLAO</v>
      </c>
      <c r="AG901" s="4" t="str">
        <f>VLOOKUP(AF901,PROVINCIAS!$F$1:$G$1171,2,0)</f>
        <v>URBANA</v>
      </c>
    </row>
    <row r="902" spans="1:33" customFormat="1" hidden="1" x14ac:dyDescent="0.45">
      <c r="A902" s="4">
        <v>1000405</v>
      </c>
      <c r="B902" s="4" t="s">
        <v>10377</v>
      </c>
      <c r="C902" s="7">
        <v>1704812245</v>
      </c>
      <c r="D902" s="8">
        <v>65</v>
      </c>
      <c r="E902" s="4" t="s">
        <v>36</v>
      </c>
      <c r="F902" s="4">
        <v>1002614</v>
      </c>
      <c r="G902" s="4">
        <v>36</v>
      </c>
      <c r="H902" s="4">
        <v>0</v>
      </c>
      <c r="I902" s="4" t="str">
        <f t="shared" si="14"/>
        <v>A1</v>
      </c>
      <c r="J902" s="4" t="s">
        <v>10468</v>
      </c>
      <c r="K902" s="4" t="s">
        <v>10469</v>
      </c>
      <c r="L902" s="9">
        <v>44600</v>
      </c>
      <c r="M902" s="9">
        <v>45698</v>
      </c>
      <c r="N902" s="10" t="s">
        <v>776</v>
      </c>
      <c r="O902" s="4">
        <v>6000</v>
      </c>
      <c r="P902" s="4">
        <v>6000</v>
      </c>
      <c r="Q902" s="4">
        <v>21.5</v>
      </c>
      <c r="R902" s="4" t="s">
        <v>10994</v>
      </c>
      <c r="S902" s="4" t="s">
        <v>11043</v>
      </c>
      <c r="T902" s="4" t="str">
        <f>VLOOKUP(A902,'REPORTE'!$A$1:$AG$1961,19,0)</f>
        <v>Ama de Casa</v>
      </c>
      <c r="U902" s="4" t="str">
        <f>VLOOKUP(A902,'REPORTE'!$A$1:$AG$1961,20,0)</f>
        <v>Ama de Casa</v>
      </c>
      <c r="V902" s="4">
        <v>1000467</v>
      </c>
      <c r="W902" s="4" t="s">
        <v>11784</v>
      </c>
      <c r="X902" s="4" t="s">
        <v>11915</v>
      </c>
      <c r="Y902" s="4" t="s">
        <v>12072</v>
      </c>
      <c r="Z902" s="4" t="s">
        <v>12222</v>
      </c>
      <c r="AA902" s="4" t="s">
        <v>665</v>
      </c>
      <c r="AB902" s="4" t="str">
        <f>VLOOKUP(A902,'REPORTE'!$A$1:$AG$1961,5,0)</f>
        <v>ECUATORIANO(A)</v>
      </c>
      <c r="AC902" s="4" t="str">
        <f>VLOOKUP(A902,'REPORTE'!$A$1:$AG$1961,30,0)</f>
        <v>Primaria</v>
      </c>
      <c r="AD902" s="4" t="str">
        <f>VLOOKUP(A902,'REPORTE'!$A$1:$AG$1961,31,0)</f>
        <v>PICHINCHA</v>
      </c>
      <c r="AE902" s="4" t="str">
        <f>VLOOKUP(A902,'REPORTE'!$A$1:$AG$1961,32,0)</f>
        <v>QUITO</v>
      </c>
      <c r="AF902" s="4" t="str">
        <f>VLOOKUP(A902,'REPORTE'!$A$1:$AG$1961,33,0)</f>
        <v>COTOCOLLAO</v>
      </c>
      <c r="AG902" s="4" t="str">
        <f>VLOOKUP(AF902,PROVINCIAS!$F$1:$G$1171,2,0)</f>
        <v>URBANA</v>
      </c>
    </row>
    <row r="903" spans="1:33" customFormat="1" hidden="1" x14ac:dyDescent="0.45">
      <c r="A903" s="4">
        <v>1000996</v>
      </c>
      <c r="B903" s="4" t="s">
        <v>10378</v>
      </c>
      <c r="C903" s="7">
        <v>201773561</v>
      </c>
      <c r="D903" s="8">
        <v>38</v>
      </c>
      <c r="E903" s="4" t="s">
        <v>59</v>
      </c>
      <c r="F903" s="4">
        <v>1002619</v>
      </c>
      <c r="G903" s="4">
        <v>18</v>
      </c>
      <c r="H903" s="4">
        <v>0</v>
      </c>
      <c r="I903" s="4" t="str">
        <f t="shared" si="14"/>
        <v>A1</v>
      </c>
      <c r="J903" s="4" t="s">
        <v>10468</v>
      </c>
      <c r="K903" s="4" t="s">
        <v>10469</v>
      </c>
      <c r="L903" s="9">
        <v>44600</v>
      </c>
      <c r="M903" s="9">
        <v>45158</v>
      </c>
      <c r="N903" s="10" t="s">
        <v>776</v>
      </c>
      <c r="O903" s="4">
        <v>2000</v>
      </c>
      <c r="P903" s="4">
        <v>2000</v>
      </c>
      <c r="Q903" s="4">
        <v>21.5</v>
      </c>
      <c r="R903" s="4" t="s">
        <v>10994</v>
      </c>
      <c r="S903" s="4" t="s">
        <v>279</v>
      </c>
      <c r="T903" s="4" t="str">
        <f>VLOOKUP(A903,'REPORTE'!$A$1:$AG$1961,19,0)</f>
        <v>Venta al por menor de frutas, legumbres y hortalizas frescas o en conserva en establecimientos especializados.</v>
      </c>
      <c r="U903" s="4" t="str">
        <f>VLOOKUP(A903,'REPORTE'!$A$1:$AG$1961,20,0)</f>
        <v>Venta al por menor varios</v>
      </c>
      <c r="V903" s="4">
        <v>1001065</v>
      </c>
      <c r="W903" s="4" t="s">
        <v>11409</v>
      </c>
      <c r="X903" s="4" t="s">
        <v>11836</v>
      </c>
      <c r="Y903" s="4" t="s">
        <v>12072</v>
      </c>
      <c r="Z903" s="4" t="s">
        <v>12554</v>
      </c>
      <c r="AA903" s="4" t="s">
        <v>665</v>
      </c>
      <c r="AB903" s="4" t="str">
        <f>VLOOKUP(A903,'REPORTE'!$A$1:$AG$1961,5,0)</f>
        <v>ECUATORIANO(A) INDIGENA</v>
      </c>
      <c r="AC903" s="4" t="str">
        <f>VLOOKUP(A903,'REPORTE'!$A$1:$AG$1961,30,0)</f>
        <v>Primaria</v>
      </c>
      <c r="AD903" s="4" t="str">
        <f>VLOOKUP(A903,'REPORTE'!$A$1:$AG$1961,31,0)</f>
        <v>BOLIVAR</v>
      </c>
      <c r="AE903" s="4" t="str">
        <f>VLOOKUP(A903,'REPORTE'!$A$1:$AG$1961,32,0)</f>
        <v>GUARANDA</v>
      </c>
      <c r="AF903" s="4" t="str">
        <f>VLOOKUP(A903,'REPORTE'!$A$1:$AG$1961,33,0)</f>
        <v>GABRIEL IGNACIO VEINTIMILLA</v>
      </c>
      <c r="AG903" s="4" t="str">
        <f>VLOOKUP(AF903,PROVINCIAS!$F$1:$G$1171,2,0)</f>
        <v>URBANA</v>
      </c>
    </row>
    <row r="904" spans="1:33" customFormat="1" hidden="1" x14ac:dyDescent="0.45">
      <c r="A904" s="4">
        <v>1001168</v>
      </c>
      <c r="B904" s="4" t="s">
        <v>10379</v>
      </c>
      <c r="C904" s="7">
        <v>1726763236</v>
      </c>
      <c r="D904" s="8">
        <v>19</v>
      </c>
      <c r="E904" s="4" t="s">
        <v>36</v>
      </c>
      <c r="F904" s="4">
        <v>1002620</v>
      </c>
      <c r="G904" s="4">
        <v>6</v>
      </c>
      <c r="H904" s="4">
        <v>0</v>
      </c>
      <c r="I904" s="4" t="str">
        <f t="shared" si="14"/>
        <v>A1</v>
      </c>
      <c r="J904" s="4" t="s">
        <v>10468</v>
      </c>
      <c r="K904" s="4" t="s">
        <v>10469</v>
      </c>
      <c r="L904" s="9">
        <v>44600</v>
      </c>
      <c r="M904" s="9">
        <v>44797</v>
      </c>
      <c r="N904" s="10" t="s">
        <v>776</v>
      </c>
      <c r="O904" s="4">
        <v>500</v>
      </c>
      <c r="P904" s="4">
        <v>500</v>
      </c>
      <c r="Q904" s="4">
        <v>23</v>
      </c>
      <c r="R904" s="4" t="s">
        <v>10994</v>
      </c>
      <c r="S904" s="4" t="s">
        <v>348</v>
      </c>
      <c r="T904" s="4" t="str">
        <f>VLOOKUP(A904,'REPORTE'!$A$1:$AG$1961,19,0)</f>
        <v>Venta al por mayor de frutas, legumbres y hortalizas.</v>
      </c>
      <c r="U904" s="4" t="str">
        <f>VLOOKUP(A904,'REPORTE'!$A$1:$AG$1961,20,0)</f>
        <v>Venta al por mayor varios</v>
      </c>
      <c r="V904" s="4">
        <v>1001247</v>
      </c>
      <c r="W904" s="4" t="s">
        <v>11410</v>
      </c>
      <c r="X904" s="4" t="s">
        <v>11900</v>
      </c>
      <c r="Y904" s="4" t="s">
        <v>12072</v>
      </c>
      <c r="Z904" s="4" t="s">
        <v>12555</v>
      </c>
      <c r="AA904" s="4" t="s">
        <v>1125</v>
      </c>
      <c r="AB904" s="4" t="str">
        <f>VLOOKUP(A904,'REPORTE'!$A$1:$AG$1961,5,0)</f>
        <v>ECUATORIANO(A) INDIGENA</v>
      </c>
      <c r="AC904" s="4" t="str">
        <f>VLOOKUP(A904,'REPORTE'!$A$1:$AG$1961,30,0)</f>
        <v>Secundaria</v>
      </c>
      <c r="AD904" s="4" t="str">
        <f>VLOOKUP(A904,'REPORTE'!$A$1:$AG$1961,31,0)</f>
        <v>PICHINCHA</v>
      </c>
      <c r="AE904" s="4" t="str">
        <f>VLOOKUP(A904,'REPORTE'!$A$1:$AG$1961,32,0)</f>
        <v>QUITO</v>
      </c>
      <c r="AF904" s="4" t="str">
        <f>VLOOKUP(A904,'REPORTE'!$A$1:$AG$1961,33,0)</f>
        <v>SAN SEBASTIAN</v>
      </c>
      <c r="AG904" s="4" t="str">
        <f>VLOOKUP(AF904,PROVINCIAS!$F$1:$G$1171,2,0)</f>
        <v>URBANA</v>
      </c>
    </row>
    <row r="905" spans="1:33" customFormat="1" hidden="1" x14ac:dyDescent="0.45">
      <c r="A905" s="4">
        <v>1001265</v>
      </c>
      <c r="B905" s="4" t="s">
        <v>10380</v>
      </c>
      <c r="C905" s="7">
        <v>502072556</v>
      </c>
      <c r="D905" s="8">
        <v>48</v>
      </c>
      <c r="E905" s="4" t="s">
        <v>59</v>
      </c>
      <c r="F905" s="4">
        <v>1002618</v>
      </c>
      <c r="G905" s="4">
        <v>36</v>
      </c>
      <c r="H905" s="4">
        <v>0</v>
      </c>
      <c r="I905" s="4" t="str">
        <f t="shared" si="14"/>
        <v>A1</v>
      </c>
      <c r="J905" s="4" t="s">
        <v>10468</v>
      </c>
      <c r="K905" s="4" t="s">
        <v>10469</v>
      </c>
      <c r="L905" s="9">
        <v>44600</v>
      </c>
      <c r="M905" s="9">
        <v>45708</v>
      </c>
      <c r="N905" s="10" t="s">
        <v>776</v>
      </c>
      <c r="O905" s="4">
        <v>8200</v>
      </c>
      <c r="P905" s="4">
        <v>8200</v>
      </c>
      <c r="Q905" s="4">
        <v>21.5</v>
      </c>
      <c r="R905" s="4" t="s">
        <v>10994</v>
      </c>
      <c r="S905" s="4" t="s">
        <v>348</v>
      </c>
      <c r="T905" s="4" t="str">
        <f>VLOOKUP(A905,'REPORTE'!$A$1:$AG$1961,19,0)</f>
        <v>Servicios de taxis.</v>
      </c>
      <c r="U905" s="4" t="str">
        <f>VLOOKUP(A905,'REPORTE'!$A$1:$AG$1961,20,0)</f>
        <v>Servicios Varios</v>
      </c>
      <c r="V905" s="4">
        <v>1001342</v>
      </c>
      <c r="W905" s="4" t="s">
        <v>11785</v>
      </c>
      <c r="X905" s="4" t="s">
        <v>11859</v>
      </c>
      <c r="Y905" s="4" t="s">
        <v>12072</v>
      </c>
      <c r="Z905" s="4" t="s">
        <v>12556</v>
      </c>
      <c r="AA905" s="4" t="s">
        <v>665</v>
      </c>
      <c r="AB905" s="4" t="str">
        <f>VLOOKUP(A905,'REPORTE'!$A$1:$AG$1961,5,0)</f>
        <v>ECUATORIANO(A) INDIGENA</v>
      </c>
      <c r="AC905" s="4" t="str">
        <f>VLOOKUP(A905,'REPORTE'!$A$1:$AG$1961,30,0)</f>
        <v>Secundaria</v>
      </c>
      <c r="AD905" s="4" t="str">
        <f>VLOOKUP(A905,'REPORTE'!$A$1:$AG$1961,31,0)</f>
        <v>COTOPAXI</v>
      </c>
      <c r="AE905" s="4" t="str">
        <f>VLOOKUP(A905,'REPORTE'!$A$1:$AG$1961,32,0)</f>
        <v>PUJILI</v>
      </c>
      <c r="AF905" s="4" t="str">
        <f>VLOOKUP(A905,'REPORTE'!$A$1:$AG$1961,33,0)</f>
        <v>GUANGAJE</v>
      </c>
      <c r="AG905" s="4" t="str">
        <f>VLOOKUP(AF905,PROVINCIAS!$F$1:$G$1171,2,0)</f>
        <v>RURAL</v>
      </c>
    </row>
    <row r="906" spans="1:33" customFormat="1" hidden="1" x14ac:dyDescent="0.45">
      <c r="A906" s="4">
        <v>1001819</v>
      </c>
      <c r="B906" s="4" t="s">
        <v>10381</v>
      </c>
      <c r="C906" s="7">
        <v>605563923</v>
      </c>
      <c r="D906" s="8">
        <v>20</v>
      </c>
      <c r="E906" s="4" t="s">
        <v>59</v>
      </c>
      <c r="F906" s="4">
        <v>1002622</v>
      </c>
      <c r="G906" s="4">
        <v>6</v>
      </c>
      <c r="H906" s="4">
        <v>0</v>
      </c>
      <c r="I906" s="4" t="str">
        <f t="shared" si="14"/>
        <v>A1</v>
      </c>
      <c r="J906" s="4" t="s">
        <v>10468</v>
      </c>
      <c r="K906" s="4" t="s">
        <v>10469</v>
      </c>
      <c r="L906" s="9">
        <v>44600</v>
      </c>
      <c r="M906" s="9">
        <v>44781</v>
      </c>
      <c r="N906" s="10" t="s">
        <v>776</v>
      </c>
      <c r="O906" s="4">
        <v>500</v>
      </c>
      <c r="P906" s="4">
        <v>500</v>
      </c>
      <c r="Q906" s="4">
        <v>23</v>
      </c>
      <c r="R906" s="4" t="s">
        <v>10994</v>
      </c>
      <c r="S906" s="4" t="s">
        <v>244</v>
      </c>
      <c r="T906" s="4" t="str">
        <f>VLOOKUP(A906,'REPORTE'!$A$1:$AG$1961,19,0)</f>
        <v>Estudiante</v>
      </c>
      <c r="U906" s="4" t="str">
        <f>VLOOKUP(A906,'REPORTE'!$A$1:$AG$1961,20,0)</f>
        <v>Estudiante</v>
      </c>
      <c r="V906" s="4">
        <v>1001926</v>
      </c>
      <c r="W906" s="4" t="s">
        <v>11411</v>
      </c>
      <c r="X906" s="4" t="s">
        <v>11891</v>
      </c>
      <c r="Y906" s="4" t="s">
        <v>12072</v>
      </c>
      <c r="Z906" s="4" t="s">
        <v>12557</v>
      </c>
      <c r="AA906" s="4" t="s">
        <v>74</v>
      </c>
      <c r="AB906" s="4" t="str">
        <f>VLOOKUP(A906,'REPORTE'!$A$1:$AG$1961,5,0)</f>
        <v>ECUATORIANO(A)</v>
      </c>
      <c r="AC906" s="4" t="str">
        <f>VLOOKUP(A906,'REPORTE'!$A$1:$AG$1961,30,0)</f>
        <v>Secundaria</v>
      </c>
      <c r="AD906" s="4" t="str">
        <f>VLOOKUP(A906,'REPORTE'!$A$1:$AG$1961,31,0)</f>
        <v>CHIMBORAZO</v>
      </c>
      <c r="AE906" s="4" t="str">
        <f>VLOOKUP(A906,'REPORTE'!$A$1:$AG$1961,32,0)</f>
        <v>RIOBAMBA</v>
      </c>
      <c r="AF906" s="4" t="str">
        <f>VLOOKUP(A906,'REPORTE'!$A$1:$AG$1961,33,0)</f>
        <v>VELOZ</v>
      </c>
      <c r="AG906" s="4" t="str">
        <f>VLOOKUP(AF906,PROVINCIAS!$F$1:$G$1171,2,0)</f>
        <v>URBANA</v>
      </c>
    </row>
    <row r="907" spans="1:33" customFormat="1" hidden="1" x14ac:dyDescent="0.45">
      <c r="A907" s="4">
        <v>1001853</v>
      </c>
      <c r="B907" s="4" t="s">
        <v>10382</v>
      </c>
      <c r="C907" s="7">
        <v>603631441</v>
      </c>
      <c r="D907" s="8">
        <v>30</v>
      </c>
      <c r="E907" s="4" t="s">
        <v>36</v>
      </c>
      <c r="F907" s="4">
        <v>1002615</v>
      </c>
      <c r="G907" s="4">
        <v>18</v>
      </c>
      <c r="H907" s="4">
        <v>0</v>
      </c>
      <c r="I907" s="4" t="str">
        <f t="shared" si="14"/>
        <v>A1</v>
      </c>
      <c r="J907" s="4" t="s">
        <v>10468</v>
      </c>
      <c r="K907" s="4" t="s">
        <v>10469</v>
      </c>
      <c r="L907" s="9">
        <v>44600</v>
      </c>
      <c r="M907" s="9">
        <v>45148</v>
      </c>
      <c r="N907" s="10" t="s">
        <v>776</v>
      </c>
      <c r="O907" s="4">
        <v>3000</v>
      </c>
      <c r="P907" s="4">
        <v>3000</v>
      </c>
      <c r="Q907" s="4">
        <v>18.989999999999998</v>
      </c>
      <c r="R907" s="4" t="s">
        <v>10994</v>
      </c>
      <c r="S907" s="4" t="s">
        <v>11084</v>
      </c>
      <c r="T907" s="4" t="str">
        <f>VLOOKUP(A907,'REPORTE'!$A$1:$AG$1961,19,0)</f>
        <v>Actividades de cobro de cantidades adeudadas y entrega de esos fondos a los clientes, como servicios de cobro de deudas o facturas.</v>
      </c>
      <c r="U907" s="4" t="str">
        <f>VLOOKUP(A907,'REPORTE'!$A$1:$AG$1961,20,0)</f>
        <v>Actividades de Servicios Financieros</v>
      </c>
      <c r="V907" s="4">
        <v>1001962</v>
      </c>
      <c r="W907" s="4" t="s">
        <v>11786</v>
      </c>
      <c r="X907" s="4" t="s">
        <v>11846</v>
      </c>
      <c r="Y907" s="4" t="s">
        <v>12072</v>
      </c>
      <c r="Z907" s="4" t="s">
        <v>12558</v>
      </c>
      <c r="AA907" s="4" t="s">
        <v>1125</v>
      </c>
      <c r="AB907" s="4" t="str">
        <f>VLOOKUP(A907,'REPORTE'!$A$1:$AG$1961,5,0)</f>
        <v>ECUATORIANO(A)</v>
      </c>
      <c r="AC907" s="4" t="str">
        <f>VLOOKUP(A907,'REPORTE'!$A$1:$AG$1961,30,0)</f>
        <v>Secundaria</v>
      </c>
      <c r="AD907" s="4" t="str">
        <f>VLOOKUP(A907,'REPORTE'!$A$1:$AG$1961,31,0)</f>
        <v>PICHINCHA</v>
      </c>
      <c r="AE907" s="4" t="str">
        <f>VLOOKUP(A907,'REPORTE'!$A$1:$AG$1961,32,0)</f>
        <v>QUITO</v>
      </c>
      <c r="AF907" s="4" t="str">
        <f>VLOOKUP(A907,'REPORTE'!$A$1:$AG$1961,33,0)</f>
        <v>COTOCOLLAO</v>
      </c>
      <c r="AG907" s="4" t="str">
        <f>VLOOKUP(AF907,PROVINCIAS!$F$1:$G$1171,2,0)</f>
        <v>URBANA</v>
      </c>
    </row>
    <row r="908" spans="1:33" customFormat="1" hidden="1" x14ac:dyDescent="0.45">
      <c r="A908" s="4">
        <v>1001861</v>
      </c>
      <c r="B908" s="4" t="s">
        <v>10383</v>
      </c>
      <c r="C908" s="7">
        <v>605051671</v>
      </c>
      <c r="D908" s="8">
        <v>31</v>
      </c>
      <c r="E908" s="4" t="s">
        <v>59</v>
      </c>
      <c r="F908" s="4">
        <v>1002617</v>
      </c>
      <c r="G908" s="4">
        <v>6</v>
      </c>
      <c r="H908" s="4">
        <v>0</v>
      </c>
      <c r="I908" s="4" t="str">
        <f t="shared" si="14"/>
        <v>A1</v>
      </c>
      <c r="J908" s="4" t="s">
        <v>10468</v>
      </c>
      <c r="K908" s="4" t="s">
        <v>10469</v>
      </c>
      <c r="L908" s="9">
        <v>44600</v>
      </c>
      <c r="M908" s="9">
        <v>44783</v>
      </c>
      <c r="N908" s="10" t="s">
        <v>776</v>
      </c>
      <c r="O908" s="4">
        <v>500</v>
      </c>
      <c r="P908" s="4">
        <v>500</v>
      </c>
      <c r="Q908" s="4">
        <v>23</v>
      </c>
      <c r="R908" s="4" t="s">
        <v>10994</v>
      </c>
      <c r="S908" s="4" t="s">
        <v>244</v>
      </c>
      <c r="T908" s="4" t="str">
        <f>VLOOKUP(A908,'REPORTE'!$A$1:$AG$1961,19,0)</f>
        <v>Elaboración de sopas y caldos de diversos ingredientes, lí­quidos, sólidos, polvo o tabletas.</v>
      </c>
      <c r="U908" s="4" t="str">
        <f>VLOOKUP(A908,'REPORTE'!$A$1:$AG$1961,20,0)</f>
        <v>Elaboración de alimentos</v>
      </c>
      <c r="V908" s="4">
        <v>1001972</v>
      </c>
      <c r="W908" s="4" t="s">
        <v>11195</v>
      </c>
      <c r="X908" s="4" t="s">
        <v>12056</v>
      </c>
      <c r="Y908" s="4" t="s">
        <v>12072</v>
      </c>
      <c r="Z908" s="4" t="s">
        <v>12559</v>
      </c>
      <c r="AA908" s="4" t="s">
        <v>74</v>
      </c>
      <c r="AB908" s="4" t="str">
        <f>VLOOKUP(A908,'REPORTE'!$A$1:$AG$1961,5,0)</f>
        <v>ECUATORIANO(A)</v>
      </c>
      <c r="AC908" s="4" t="str">
        <f>VLOOKUP(A908,'REPORTE'!$A$1:$AG$1961,30,0)</f>
        <v>Secundaria</v>
      </c>
      <c r="AD908" s="4" t="str">
        <f>VLOOKUP(A908,'REPORTE'!$A$1:$AG$1961,31,0)</f>
        <v>CHIMBORAZO</v>
      </c>
      <c r="AE908" s="4" t="str">
        <f>VLOOKUP(A908,'REPORTE'!$A$1:$AG$1961,32,0)</f>
        <v>RIOBAMBA</v>
      </c>
      <c r="AF908" s="4" t="str">
        <f>VLOOKUP(A908,'REPORTE'!$A$1:$AG$1961,33,0)</f>
        <v>VELOZ</v>
      </c>
      <c r="AG908" s="4" t="str">
        <f>VLOOKUP(AF908,PROVINCIAS!$F$1:$G$1171,2,0)</f>
        <v>URBANA</v>
      </c>
    </row>
    <row r="909" spans="1:33" customFormat="1" hidden="1" x14ac:dyDescent="0.45">
      <c r="A909" s="4">
        <v>1000227</v>
      </c>
      <c r="B909" s="4" t="s">
        <v>10252</v>
      </c>
      <c r="C909" s="7">
        <v>1710963792</v>
      </c>
      <c r="D909" s="8">
        <v>51</v>
      </c>
      <c r="E909" s="4" t="s">
        <v>59</v>
      </c>
      <c r="F909" s="4">
        <v>1002625</v>
      </c>
      <c r="G909" s="4">
        <v>1</v>
      </c>
      <c r="H909" s="4">
        <v>0</v>
      </c>
      <c r="I909" s="4" t="str">
        <f t="shared" si="14"/>
        <v>A1</v>
      </c>
      <c r="J909" s="4" t="s">
        <v>10468</v>
      </c>
      <c r="K909" s="4" t="s">
        <v>10469</v>
      </c>
      <c r="L909" s="9">
        <v>44601</v>
      </c>
      <c r="M909" s="9">
        <v>44798</v>
      </c>
      <c r="N909" s="10" t="s">
        <v>776</v>
      </c>
      <c r="O909" s="4">
        <v>5000</v>
      </c>
      <c r="P909" s="4">
        <v>5000</v>
      </c>
      <c r="Q909" s="4">
        <v>21.5</v>
      </c>
      <c r="R909" s="4" t="s">
        <v>10994</v>
      </c>
      <c r="S909" s="4" t="s">
        <v>279</v>
      </c>
      <c r="T909" s="4" t="str">
        <f>VLOOKUP(A909,'REPORTE'!$A$1:$AG$1961,19,0)</f>
        <v>Venta al por mayor de frutas, legumbres y hortalizas.</v>
      </c>
      <c r="U909" s="4" t="str">
        <f>VLOOKUP(A909,'REPORTE'!$A$1:$AG$1961,20,0)</f>
        <v>Venta al por mayor varios</v>
      </c>
      <c r="V909" s="4">
        <v>1000293</v>
      </c>
      <c r="W909" s="4" t="s">
        <v>11787</v>
      </c>
      <c r="X909" s="4" t="s">
        <v>12027</v>
      </c>
      <c r="Y909" s="4" t="s">
        <v>12072</v>
      </c>
      <c r="Z909" s="4" t="s">
        <v>12448</v>
      </c>
      <c r="AA909" s="4" t="s">
        <v>665</v>
      </c>
      <c r="AB909" s="4" t="str">
        <f>VLOOKUP(A909,'REPORTE'!$A$1:$AG$1961,5,0)</f>
        <v>ECUATORIANO(A) INDIGENA</v>
      </c>
      <c r="AC909" s="4" t="str">
        <f>VLOOKUP(A909,'REPORTE'!$A$1:$AG$1961,30,0)</f>
        <v>Ninguna</v>
      </c>
      <c r="AD909" s="4" t="str">
        <f>VLOOKUP(A909,'REPORTE'!$A$1:$AG$1961,31,0)</f>
        <v>PICHINCHA</v>
      </c>
      <c r="AE909" s="4" t="str">
        <f>VLOOKUP(A909,'REPORTE'!$A$1:$AG$1961,32,0)</f>
        <v>QUITO</v>
      </c>
      <c r="AF909" s="4" t="str">
        <f>VLOOKUP(A909,'REPORTE'!$A$1:$AG$1961,33,0)</f>
        <v>COTOCOLLAO</v>
      </c>
      <c r="AG909" s="4" t="str">
        <f>VLOOKUP(AF909,PROVINCIAS!$F$1:$G$1171,2,0)</f>
        <v>URBANA</v>
      </c>
    </row>
    <row r="910" spans="1:33" customFormat="1" hidden="1" x14ac:dyDescent="0.45">
      <c r="A910" s="4">
        <v>1000901</v>
      </c>
      <c r="B910" s="4" t="s">
        <v>10384</v>
      </c>
      <c r="C910" s="7">
        <v>1717556003</v>
      </c>
      <c r="D910" s="8">
        <v>41</v>
      </c>
      <c r="E910" s="4" t="s">
        <v>36</v>
      </c>
      <c r="F910" s="4">
        <v>1002624</v>
      </c>
      <c r="G910" s="4">
        <v>18</v>
      </c>
      <c r="H910" s="4">
        <v>0</v>
      </c>
      <c r="I910" s="4" t="str">
        <f t="shared" si="14"/>
        <v>A1</v>
      </c>
      <c r="J910" s="4" t="s">
        <v>10468</v>
      </c>
      <c r="K910" s="4" t="s">
        <v>10469</v>
      </c>
      <c r="L910" s="9">
        <v>44601</v>
      </c>
      <c r="M910" s="9">
        <v>45174</v>
      </c>
      <c r="N910" s="10" t="s">
        <v>776</v>
      </c>
      <c r="O910" s="4">
        <v>2100</v>
      </c>
      <c r="P910" s="4">
        <v>2100</v>
      </c>
      <c r="Q910" s="4">
        <v>21.5</v>
      </c>
      <c r="R910" s="4" t="s">
        <v>10994</v>
      </c>
      <c r="S910" s="4" t="s">
        <v>11122</v>
      </c>
      <c r="T910" s="4" t="str">
        <f>VLOOKUP(A910,'REPORTE'!$A$1:$AG$1961,19,0)</f>
        <v>Venta al por mayor de prendas de vestir, incluidas prendas (ropa) deportivas.</v>
      </c>
      <c r="U910" s="4" t="str">
        <f>VLOOKUP(A910,'REPORTE'!$A$1:$AG$1961,20,0)</f>
        <v>Venta al por mayor varios</v>
      </c>
      <c r="V910" s="4">
        <v>1000970</v>
      </c>
      <c r="W910" s="4" t="s">
        <v>11788</v>
      </c>
      <c r="X910" s="4" t="s">
        <v>11913</v>
      </c>
      <c r="Y910" s="4" t="s">
        <v>12072</v>
      </c>
      <c r="Z910" s="4" t="s">
        <v>12560</v>
      </c>
      <c r="AA910" s="4" t="s">
        <v>1125</v>
      </c>
      <c r="AB910" s="4" t="str">
        <f>VLOOKUP(A910,'REPORTE'!$A$1:$AG$1961,5,0)</f>
        <v>ECUATORIANO(A)</v>
      </c>
      <c r="AC910" s="4" t="str">
        <f>VLOOKUP(A910,'REPORTE'!$A$1:$AG$1961,30,0)</f>
        <v>Primaria</v>
      </c>
      <c r="AD910" s="4" t="str">
        <f>VLOOKUP(A910,'REPORTE'!$A$1:$AG$1961,31,0)</f>
        <v>PICHINCHA</v>
      </c>
      <c r="AE910" s="4" t="str">
        <f>VLOOKUP(A910,'REPORTE'!$A$1:$AG$1961,32,0)</f>
        <v>QUITO</v>
      </c>
      <c r="AF910" s="4" t="str">
        <f>VLOOKUP(A910,'REPORTE'!$A$1:$AG$1961,33,0)</f>
        <v>POMASQUI</v>
      </c>
      <c r="AG910" s="4" t="str">
        <f>VLOOKUP(AF910,PROVINCIAS!$F$1:$G$1171,2,0)</f>
        <v>RURAL</v>
      </c>
    </row>
    <row r="911" spans="1:33" customFormat="1" hidden="1" x14ac:dyDescent="0.45">
      <c r="A911" s="4">
        <v>1001068</v>
      </c>
      <c r="B911" s="4" t="s">
        <v>9914</v>
      </c>
      <c r="C911" s="7">
        <v>1755695820</v>
      </c>
      <c r="D911" s="8">
        <v>24</v>
      </c>
      <c r="E911" s="4" t="s">
        <v>59</v>
      </c>
      <c r="F911" s="4">
        <v>1002626</v>
      </c>
      <c r="G911" s="4">
        <v>1</v>
      </c>
      <c r="H911" s="4">
        <v>0</v>
      </c>
      <c r="I911" s="4" t="str">
        <f t="shared" si="14"/>
        <v>A1</v>
      </c>
      <c r="J911" s="4" t="s">
        <v>10468</v>
      </c>
      <c r="K911" s="4" t="s">
        <v>10469</v>
      </c>
      <c r="L911" s="9">
        <v>44601</v>
      </c>
      <c r="M911" s="9">
        <v>44706</v>
      </c>
      <c r="N911" s="10" t="s">
        <v>776</v>
      </c>
      <c r="O911" s="4">
        <v>500</v>
      </c>
      <c r="P911" s="4">
        <v>500</v>
      </c>
      <c r="Q911" s="4">
        <v>23</v>
      </c>
      <c r="R911" s="4" t="s">
        <v>10994</v>
      </c>
      <c r="S911" s="4" t="s">
        <v>11049</v>
      </c>
      <c r="T911" s="4" t="str">
        <f>VLOOKUP(A911,'REPORTE'!$A$1:$AG$1961,19,0)</f>
        <v>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v>
      </c>
      <c r="U911" s="4" t="str">
        <f>VLOOKUP(A911,'REPORTE'!$A$1:$AG$1961,20,0)</f>
        <v>Venta al por mayor varios</v>
      </c>
      <c r="V911" s="4">
        <v>1001140</v>
      </c>
      <c r="W911" s="4" t="s">
        <v>11412</v>
      </c>
      <c r="X911" s="4" t="s">
        <v>11888</v>
      </c>
      <c r="Y911" s="4" t="s">
        <v>12072</v>
      </c>
      <c r="Z911" s="4" t="s">
        <v>11150</v>
      </c>
      <c r="AA911" s="4" t="s">
        <v>665</v>
      </c>
      <c r="AB911" s="4" t="str">
        <f>VLOOKUP(A911,'REPORTE'!$A$1:$AG$1961,5,0)</f>
        <v>ECUATORIANO(A) INDIGENA</v>
      </c>
      <c r="AC911" s="4" t="str">
        <f>VLOOKUP(A911,'REPORTE'!$A$1:$AG$1961,30,0)</f>
        <v>Secundaria</v>
      </c>
      <c r="AD911" s="4" t="str">
        <f>VLOOKUP(A911,'REPORTE'!$A$1:$AG$1961,31,0)</f>
        <v>COTOPAXI</v>
      </c>
      <c r="AE911" s="4" t="str">
        <f>VLOOKUP(A911,'REPORTE'!$A$1:$AG$1961,32,0)</f>
        <v>PUJILI</v>
      </c>
      <c r="AF911" s="4" t="str">
        <f>VLOOKUP(A911,'REPORTE'!$A$1:$AG$1961,33,0)</f>
        <v>ZUMBAHUA</v>
      </c>
      <c r="AG911" s="4" t="str">
        <f>VLOOKUP(AF911,PROVINCIAS!$F$1:$G$1171,2,0)</f>
        <v>RURAL</v>
      </c>
    </row>
    <row r="912" spans="1:33" customFormat="1" hidden="1" x14ac:dyDescent="0.45">
      <c r="A912" s="4">
        <v>1001826</v>
      </c>
      <c r="B912" s="4" t="s">
        <v>10385</v>
      </c>
      <c r="C912" s="7">
        <v>803255801</v>
      </c>
      <c r="D912" s="8">
        <v>34</v>
      </c>
      <c r="E912" s="4" t="s">
        <v>36</v>
      </c>
      <c r="F912" s="4">
        <v>1002629</v>
      </c>
      <c r="G912" s="4">
        <v>15</v>
      </c>
      <c r="H912" s="4">
        <v>0</v>
      </c>
      <c r="I912" s="4" t="str">
        <f t="shared" si="14"/>
        <v>A1</v>
      </c>
      <c r="J912" s="4" t="s">
        <v>10468</v>
      </c>
      <c r="K912" s="4" t="s">
        <v>10469</v>
      </c>
      <c r="L912" s="9">
        <v>44601</v>
      </c>
      <c r="M912" s="9">
        <v>45066</v>
      </c>
      <c r="N912" s="10" t="s">
        <v>776</v>
      </c>
      <c r="O912" s="4">
        <v>2000</v>
      </c>
      <c r="P912" s="4">
        <v>2000</v>
      </c>
      <c r="Q912" s="4">
        <v>21.5</v>
      </c>
      <c r="R912" s="4" t="s">
        <v>10994</v>
      </c>
      <c r="S912" s="4" t="s">
        <v>5853</v>
      </c>
      <c r="T912" s="4" t="str">
        <f>VLOOKUP(A912,'REPORTE'!$A$1:$AG$1961,19,0)</f>
        <v>Restaurantes, cevicherí­as, picanterí­as, cafeterí­as, etcétera, incluido comida para llevar.</v>
      </c>
      <c r="U912" s="4" t="str">
        <f>VLOOKUP(A912,'REPORTE'!$A$1:$AG$1961,20,0)</f>
        <v>Restaurantes</v>
      </c>
      <c r="V912" s="4">
        <v>1001934</v>
      </c>
      <c r="W912" s="4" t="s">
        <v>11413</v>
      </c>
      <c r="X912" s="4" t="s">
        <v>11836</v>
      </c>
      <c r="Y912" s="4" t="s">
        <v>12072</v>
      </c>
      <c r="Z912" s="4" t="s">
        <v>12561</v>
      </c>
      <c r="AA912" s="4" t="s">
        <v>665</v>
      </c>
      <c r="AB912" s="4" t="str">
        <f>VLOOKUP(A912,'REPORTE'!$A$1:$AG$1961,5,0)</f>
        <v>ECUATORIANO(A)</v>
      </c>
      <c r="AC912" s="4" t="str">
        <f>VLOOKUP(A912,'REPORTE'!$A$1:$AG$1961,30,0)</f>
        <v>Secundaria</v>
      </c>
      <c r="AD912" s="4" t="str">
        <f>VLOOKUP(A912,'REPORTE'!$A$1:$AG$1961,31,0)</f>
        <v>ESMERALDAS</v>
      </c>
      <c r="AE912" s="4" t="str">
        <f>VLOOKUP(A912,'REPORTE'!$A$1:$AG$1961,32,0)</f>
        <v>RIOVERDE</v>
      </c>
      <c r="AF912" s="4" t="str">
        <f>VLOOKUP(A912,'REPORTE'!$A$1:$AG$1961,33,0)</f>
        <v>ROCAFUERTE</v>
      </c>
      <c r="AG912" s="4" t="str">
        <f>VLOOKUP(AF912,PROVINCIAS!$F$1:$G$1171,2,0)</f>
        <v>RURAL</v>
      </c>
    </row>
    <row r="913" spans="1:33" customFormat="1" hidden="1" x14ac:dyDescent="0.45">
      <c r="A913" s="4">
        <v>1001859</v>
      </c>
      <c r="B913" s="4" t="s">
        <v>10386</v>
      </c>
      <c r="C913" s="7">
        <v>1723072755</v>
      </c>
      <c r="D913" s="8">
        <v>28</v>
      </c>
      <c r="E913" s="4" t="s">
        <v>36</v>
      </c>
      <c r="F913" s="4">
        <v>1002628</v>
      </c>
      <c r="G913" s="4">
        <v>18</v>
      </c>
      <c r="H913" s="4">
        <v>0</v>
      </c>
      <c r="I913" s="4" t="str">
        <f t="shared" si="14"/>
        <v>A1</v>
      </c>
      <c r="J913" s="4" t="s">
        <v>10468</v>
      </c>
      <c r="K913" s="4" t="s">
        <v>10469</v>
      </c>
      <c r="L913" s="9">
        <v>44601</v>
      </c>
      <c r="M913" s="9">
        <v>45174</v>
      </c>
      <c r="N913" s="10" t="s">
        <v>776</v>
      </c>
      <c r="O913" s="4">
        <v>1500</v>
      </c>
      <c r="P913" s="4">
        <v>1500</v>
      </c>
      <c r="Q913" s="4">
        <v>21.5</v>
      </c>
      <c r="R913" s="4" t="s">
        <v>10994</v>
      </c>
      <c r="S913" s="4" t="s">
        <v>11122</v>
      </c>
      <c r="T913" s="4" t="str">
        <f>VLOOKUP(A913,'REPORTE'!$A$1:$AG$1961,19,0)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U913" s="4" t="str">
        <f>VLOOKUP(A913,'REPORTE'!$A$1:$AG$1961,20,0)</f>
        <v xml:space="preserve">Actividades varias </v>
      </c>
      <c r="V913" s="4">
        <v>1001968</v>
      </c>
      <c r="W913" s="4" t="s">
        <v>11414</v>
      </c>
      <c r="X913" s="4" t="s">
        <v>11900</v>
      </c>
      <c r="Y913" s="4" t="s">
        <v>12072</v>
      </c>
      <c r="Z913" s="4" t="s">
        <v>12562</v>
      </c>
      <c r="AA913" s="4" t="s">
        <v>1125</v>
      </c>
      <c r="AB913" s="4" t="str">
        <f>VLOOKUP(A913,'REPORTE'!$A$1:$AG$1961,5,0)</f>
        <v>ECUATORIANO(A)</v>
      </c>
      <c r="AC913" s="4" t="str">
        <f>VLOOKUP(A913,'REPORTE'!$A$1:$AG$1961,30,0)</f>
        <v>Universitaria</v>
      </c>
      <c r="AD913" s="4" t="str">
        <f>VLOOKUP(A913,'REPORTE'!$A$1:$AG$1961,31,0)</f>
        <v>PICHINCHA</v>
      </c>
      <c r="AE913" s="4" t="str">
        <f>VLOOKUP(A913,'REPORTE'!$A$1:$AG$1961,32,0)</f>
        <v>QUITO</v>
      </c>
      <c r="AF913" s="4" t="str">
        <f>VLOOKUP(A913,'REPORTE'!$A$1:$AG$1961,33,0)</f>
        <v>COTOCOLLAO</v>
      </c>
      <c r="AG913" s="4" t="str">
        <f>VLOOKUP(AF913,PROVINCIAS!$F$1:$G$1171,2,0)</f>
        <v>URBANA</v>
      </c>
    </row>
    <row r="914" spans="1:33" x14ac:dyDescent="0.45">
      <c r="A914" s="77">
        <v>1001862</v>
      </c>
      <c r="B914" s="77" t="s">
        <v>10387</v>
      </c>
      <c r="C914" s="78">
        <v>602355885</v>
      </c>
      <c r="D914" s="79">
        <v>45</v>
      </c>
      <c r="E914" s="77" t="s">
        <v>36</v>
      </c>
      <c r="F914" s="77">
        <v>1002627</v>
      </c>
      <c r="G914" s="77">
        <v>6</v>
      </c>
      <c r="H914" s="77">
        <v>0</v>
      </c>
      <c r="I914" s="77" t="str">
        <f t="shared" si="14"/>
        <v>A1</v>
      </c>
      <c r="J914" s="77" t="s">
        <v>10466</v>
      </c>
      <c r="K914" s="77" t="s">
        <v>10467</v>
      </c>
      <c r="L914" s="80">
        <v>44601</v>
      </c>
      <c r="M914" s="80">
        <v>44798</v>
      </c>
      <c r="N914" s="81" t="s">
        <v>776</v>
      </c>
      <c r="O914" s="77">
        <v>600</v>
      </c>
      <c r="P914" s="77">
        <v>600</v>
      </c>
      <c r="Q914" s="77">
        <v>15.42</v>
      </c>
      <c r="R914" s="77" t="s">
        <v>10994</v>
      </c>
      <c r="S914" s="77" t="s">
        <v>11000</v>
      </c>
      <c r="T914" s="77" t="str">
        <f>VLOOKUP(A914,'REPORTE'!$A$1:$AG$1961,19,0)</f>
        <v>Empleado Público</v>
      </c>
      <c r="U914" s="77" t="str">
        <f>VLOOKUP(A914,'REPORTE'!$A$1:$AG$1961,20,0)</f>
        <v>Empleado Público</v>
      </c>
      <c r="V914" s="77">
        <v>1001974</v>
      </c>
      <c r="W914" s="77" t="s">
        <v>11415</v>
      </c>
      <c r="X914" s="77" t="s">
        <v>12057</v>
      </c>
      <c r="Y914" s="77" t="s">
        <v>12072</v>
      </c>
      <c r="Z914" s="77" t="s">
        <v>12563</v>
      </c>
      <c r="AA914" s="77" t="s">
        <v>74</v>
      </c>
      <c r="AB914" s="77" t="str">
        <f>VLOOKUP(A914,'REPORTE'!$A$1:$AG$1961,5,0)</f>
        <v>ECUATORIANO(A)</v>
      </c>
      <c r="AC914" s="77" t="str">
        <f>VLOOKUP(A914,'REPORTE'!$A$1:$AG$1961,30,0)</f>
        <v>Universitaria</v>
      </c>
      <c r="AD914" s="77" t="str">
        <f>VLOOKUP(A914,'REPORTE'!$A$1:$AG$1961,31,0)</f>
        <v>GUAYAS</v>
      </c>
      <c r="AE914" s="77" t="str">
        <f>VLOOKUP(A914,'REPORTE'!$A$1:$AG$1961,32,0)</f>
        <v>GUAYAQUIL</v>
      </c>
      <c r="AF914" s="77" t="str">
        <f>VLOOKUP(A914,'REPORTE'!$A$1:$AG$1961,33,0)</f>
        <v>CARBO (CONCEPCION)</v>
      </c>
      <c r="AG914" s="77" t="str">
        <f>VLOOKUP(AF914,PROVINCIAS!$F$1:$G$1171,2,0)</f>
        <v>URBANA</v>
      </c>
    </row>
    <row r="915" spans="1:33" customFormat="1" hidden="1" x14ac:dyDescent="0.45">
      <c r="A915" s="4">
        <v>1001863</v>
      </c>
      <c r="B915" s="4" t="s">
        <v>10388</v>
      </c>
      <c r="C915" s="7">
        <v>602927303</v>
      </c>
      <c r="D915" s="8">
        <v>47</v>
      </c>
      <c r="E915" s="4" t="s">
        <v>36</v>
      </c>
      <c r="F915" s="4">
        <v>1002630</v>
      </c>
      <c r="G915" s="4">
        <v>6</v>
      </c>
      <c r="H915" s="4">
        <v>0</v>
      </c>
      <c r="I915" s="4" t="str">
        <f t="shared" si="14"/>
        <v>A1</v>
      </c>
      <c r="J915" s="4" t="s">
        <v>10468</v>
      </c>
      <c r="K915" s="4" t="s">
        <v>10469</v>
      </c>
      <c r="L915" s="9">
        <v>44601</v>
      </c>
      <c r="M915" s="9">
        <v>44783</v>
      </c>
      <c r="N915" s="10" t="s">
        <v>776</v>
      </c>
      <c r="O915" s="4">
        <v>800</v>
      </c>
      <c r="P915" s="4">
        <v>800</v>
      </c>
      <c r="Q915" s="4">
        <v>23</v>
      </c>
      <c r="R915" s="4" t="s">
        <v>10994</v>
      </c>
      <c r="S915" s="4" t="s">
        <v>244</v>
      </c>
      <c r="T915" s="4" t="e">
        <f>VLOOKUP(A915,'REPORTE'!$A$1:$AG$1961,19,0)</f>
        <v>#N/A</v>
      </c>
      <c r="U915" s="4" t="e">
        <f>VLOOKUP(A915,'REPORTE'!$A$1:$AG$1961,20,0)</f>
        <v>#N/A</v>
      </c>
      <c r="V915" s="4">
        <v>1001979</v>
      </c>
      <c r="W915" s="4" t="s">
        <v>11416</v>
      </c>
      <c r="X915" s="4" t="s">
        <v>11899</v>
      </c>
      <c r="Y915" s="4" t="s">
        <v>12072</v>
      </c>
      <c r="Z915" s="4" t="s">
        <v>12564</v>
      </c>
      <c r="AA915" s="4" t="s">
        <v>74</v>
      </c>
      <c r="AB915" s="4" t="e">
        <f>VLOOKUP(A915,'REPORTE'!$A$1:$AG$1961,5,0)</f>
        <v>#N/A</v>
      </c>
      <c r="AC915" s="4" t="e">
        <f>VLOOKUP(A915,'REPORTE'!$A$1:$AG$1961,30,0)</f>
        <v>#N/A</v>
      </c>
      <c r="AD915" s="4" t="e">
        <f>VLOOKUP(A915,'REPORTE'!$A$1:$AG$1961,31,0)</f>
        <v>#N/A</v>
      </c>
      <c r="AE915" s="4" t="e">
        <f>VLOOKUP(A915,'REPORTE'!$A$1:$AG$1961,32,0)</f>
        <v>#N/A</v>
      </c>
      <c r="AF915" s="4" t="e">
        <f>VLOOKUP(A915,'REPORTE'!$A$1:$AG$1961,33,0)</f>
        <v>#N/A</v>
      </c>
      <c r="AG915" s="4" t="e">
        <f>VLOOKUP(AF915,PROVINCIAS!$F$1:$G$1171,2,0)</f>
        <v>#N/A</v>
      </c>
    </row>
    <row r="916" spans="1:33" customFormat="1" hidden="1" x14ac:dyDescent="0.45">
      <c r="A916" s="4">
        <v>1001865</v>
      </c>
      <c r="B916" s="4" t="s">
        <v>10389</v>
      </c>
      <c r="C916" s="7">
        <v>1727880807</v>
      </c>
      <c r="D916" s="8">
        <v>28</v>
      </c>
      <c r="E916" s="4" t="s">
        <v>36</v>
      </c>
      <c r="F916" s="4">
        <v>1002623</v>
      </c>
      <c r="G916" s="4">
        <v>36</v>
      </c>
      <c r="H916" s="4">
        <v>0</v>
      </c>
      <c r="I916" s="4" t="str">
        <f t="shared" si="14"/>
        <v>A1</v>
      </c>
      <c r="J916" s="4" t="s">
        <v>10468</v>
      </c>
      <c r="K916" s="4" t="s">
        <v>10469</v>
      </c>
      <c r="L916" s="9">
        <v>44601</v>
      </c>
      <c r="M916" s="9">
        <v>45712</v>
      </c>
      <c r="N916" s="10" t="s">
        <v>776</v>
      </c>
      <c r="O916" s="4">
        <v>6000</v>
      </c>
      <c r="P916" s="4">
        <v>6000</v>
      </c>
      <c r="Q916" s="4">
        <v>21.5</v>
      </c>
      <c r="R916" s="4" t="s">
        <v>10994</v>
      </c>
      <c r="S916" s="4" t="s">
        <v>348</v>
      </c>
      <c r="T916" s="4" t="str">
        <f>VLOOKUP(A916,'REPORTE'!$A$1:$AG$1961,19,0)</f>
        <v>Explotación de altos hornos, producción de arrabio y hierro especular en lingotes, bloques y otras formas primarias, incluso hierro en granalla (granos) y en polvo, convertidores de acero, talleres de laminado y acabado, refundición de lingotes de chatarra de hierro o acero.</v>
      </c>
      <c r="U916" s="4" t="str">
        <f>VLOOKUP(A916,'REPORTE'!$A$1:$AG$1961,20,0)</f>
        <v>Explotaciones varias</v>
      </c>
      <c r="V916" s="4">
        <v>1001976</v>
      </c>
      <c r="W916" s="4" t="s">
        <v>11789</v>
      </c>
      <c r="X916" s="4" t="s">
        <v>11870</v>
      </c>
      <c r="Y916" s="4" t="s">
        <v>12072</v>
      </c>
      <c r="Z916" s="4" t="s">
        <v>12565</v>
      </c>
      <c r="AA916" s="4" t="s">
        <v>1125</v>
      </c>
      <c r="AB916" s="4" t="str">
        <f>VLOOKUP(A916,'REPORTE'!$A$1:$AG$1961,5,0)</f>
        <v>ECUATORIANO(A)</v>
      </c>
      <c r="AC916" s="4" t="str">
        <f>VLOOKUP(A916,'REPORTE'!$A$1:$AG$1961,30,0)</f>
        <v>Secundaria</v>
      </c>
      <c r="AD916" s="4" t="str">
        <f>VLOOKUP(A916,'REPORTE'!$A$1:$AG$1961,31,0)</f>
        <v>PICHINCHA</v>
      </c>
      <c r="AE916" s="4" t="str">
        <f>VLOOKUP(A916,'REPORTE'!$A$1:$AG$1961,32,0)</f>
        <v>QUITO</v>
      </c>
      <c r="AF916" s="4" t="str">
        <f>VLOOKUP(A916,'REPORTE'!$A$1:$AG$1961,33,0)</f>
        <v>COTOCOLLAO</v>
      </c>
      <c r="AG916" s="4" t="str">
        <f>VLOOKUP(AF916,PROVINCIAS!$F$1:$G$1171,2,0)</f>
        <v>URBANA</v>
      </c>
    </row>
    <row r="917" spans="1:33" customFormat="1" hidden="1" x14ac:dyDescent="0.45">
      <c r="A917" s="4">
        <v>1001868</v>
      </c>
      <c r="B917" s="4" t="s">
        <v>10390</v>
      </c>
      <c r="C917" s="7">
        <v>603630286</v>
      </c>
      <c r="D917" s="8">
        <v>32</v>
      </c>
      <c r="E917" s="4" t="s">
        <v>36</v>
      </c>
      <c r="F917" s="4">
        <v>1002631</v>
      </c>
      <c r="G917" s="4">
        <v>36</v>
      </c>
      <c r="H917" s="4">
        <v>0</v>
      </c>
      <c r="I917" s="4" t="str">
        <f t="shared" si="14"/>
        <v>A1</v>
      </c>
      <c r="J917" s="4" t="s">
        <v>10468</v>
      </c>
      <c r="K917" s="4" t="s">
        <v>10469</v>
      </c>
      <c r="L917" s="9">
        <v>44601</v>
      </c>
      <c r="M917" s="9">
        <v>45698</v>
      </c>
      <c r="N917" s="10" t="s">
        <v>776</v>
      </c>
      <c r="O917" s="4">
        <v>10000</v>
      </c>
      <c r="P917" s="4">
        <v>10000</v>
      </c>
      <c r="Q917" s="4">
        <v>21.5</v>
      </c>
      <c r="R917" s="4" t="s">
        <v>10994</v>
      </c>
      <c r="S917" s="4" t="s">
        <v>244</v>
      </c>
      <c r="T917" s="4" t="str">
        <f>VLOOKUP(A917,'REPORTE'!$A$1:$AG$1961,19,0)</f>
        <v>Venta al por mayor de flores y plantas.</v>
      </c>
      <c r="U917" s="4" t="str">
        <f>VLOOKUP(A917,'REPORTE'!$A$1:$AG$1961,20,0)</f>
        <v>Venta al por mayor varios</v>
      </c>
      <c r="V917" s="4">
        <v>1001980</v>
      </c>
      <c r="W917" s="4" t="s">
        <v>11744</v>
      </c>
      <c r="X917" s="4" t="s">
        <v>11835</v>
      </c>
      <c r="Y917" s="4" t="s">
        <v>12072</v>
      </c>
      <c r="Z917" s="4" t="s">
        <v>12566</v>
      </c>
      <c r="AA917" s="4" t="s">
        <v>74</v>
      </c>
      <c r="AB917" s="4" t="str">
        <f>VLOOKUP(A917,'REPORTE'!$A$1:$AG$1961,5,0)</f>
        <v>ECUATORIANO(A) INDIGENA</v>
      </c>
      <c r="AC917" s="4" t="str">
        <f>VLOOKUP(A917,'REPORTE'!$A$1:$AG$1961,30,0)</f>
        <v>Secundaria</v>
      </c>
      <c r="AD917" s="4" t="str">
        <f>VLOOKUP(A917,'REPORTE'!$A$1:$AG$1961,31,0)</f>
        <v>CHIMBORAZO</v>
      </c>
      <c r="AE917" s="4" t="str">
        <f>VLOOKUP(A917,'REPORTE'!$A$1:$AG$1961,32,0)</f>
        <v>RIOBAMBA</v>
      </c>
      <c r="AF917" s="4" t="str">
        <f>VLOOKUP(A917,'REPORTE'!$A$1:$AG$1961,33,0)</f>
        <v>CACHA (CAB EN MACHANGARA)</v>
      </c>
      <c r="AG917" s="4" t="str">
        <f>VLOOKUP(AF917,PROVINCIAS!$F$1:$G$1171,2,0)</f>
        <v>RURAL</v>
      </c>
    </row>
    <row r="918" spans="1:33" customFormat="1" hidden="1" x14ac:dyDescent="0.45">
      <c r="A918" s="4">
        <v>1000582</v>
      </c>
      <c r="B918" s="4" t="s">
        <v>10391</v>
      </c>
      <c r="C918" s="7">
        <v>1716896657</v>
      </c>
      <c r="D918" s="8">
        <v>42</v>
      </c>
      <c r="E918" s="4" t="s">
        <v>36</v>
      </c>
      <c r="F918" s="4">
        <v>1002634</v>
      </c>
      <c r="G918" s="4">
        <v>15</v>
      </c>
      <c r="H918" s="4">
        <v>0</v>
      </c>
      <c r="I918" s="4" t="str">
        <f t="shared" si="14"/>
        <v>A1</v>
      </c>
      <c r="J918" s="4" t="s">
        <v>10468</v>
      </c>
      <c r="K918" s="4" t="s">
        <v>10469</v>
      </c>
      <c r="L918" s="9">
        <v>44602</v>
      </c>
      <c r="M918" s="9">
        <v>45066</v>
      </c>
      <c r="N918" s="10" t="s">
        <v>776</v>
      </c>
      <c r="O918" s="4">
        <v>500</v>
      </c>
      <c r="P918" s="4">
        <v>500</v>
      </c>
      <c r="Q918" s="4">
        <v>23</v>
      </c>
      <c r="R918" s="4" t="s">
        <v>10994</v>
      </c>
      <c r="S918" s="4" t="s">
        <v>11059</v>
      </c>
      <c r="T918" s="4" t="str">
        <f>VLOOKUP(A918,'REPORTE'!$A$1:$AG$1961,19,0)</f>
        <v>Venta al por menor de carne y productos cárnicos (incluidos los de aves de corral) en establecimientos especializados.</v>
      </c>
      <c r="U918" s="4" t="str">
        <f>VLOOKUP(A918,'REPORTE'!$A$1:$AG$1961,20,0)</f>
        <v>Venta al por menor varios</v>
      </c>
      <c r="V918" s="4">
        <v>1000653</v>
      </c>
      <c r="W918" s="4" t="s">
        <v>11417</v>
      </c>
      <c r="X918" s="4" t="s">
        <v>11838</v>
      </c>
      <c r="Y918" s="4" t="s">
        <v>12072</v>
      </c>
      <c r="Z918" s="4" t="s">
        <v>11192</v>
      </c>
      <c r="AA918" s="4" t="s">
        <v>665</v>
      </c>
      <c r="AB918" s="4" t="str">
        <f>VLOOKUP(A918,'REPORTE'!$A$1:$AG$1961,5,0)</f>
        <v>ECUATORIANO(A)</v>
      </c>
      <c r="AC918" s="4" t="str">
        <f>VLOOKUP(A918,'REPORTE'!$A$1:$AG$1961,30,0)</f>
        <v>Primaria</v>
      </c>
      <c r="AD918" s="4" t="str">
        <f>VLOOKUP(A918,'REPORTE'!$A$1:$AG$1961,31,0)</f>
        <v>PICHINCHA</v>
      </c>
      <c r="AE918" s="4" t="str">
        <f>VLOOKUP(A918,'REPORTE'!$A$1:$AG$1961,32,0)</f>
        <v>QUITO</v>
      </c>
      <c r="AF918" s="4" t="str">
        <f>VLOOKUP(A918,'REPORTE'!$A$1:$AG$1961,33,0)</f>
        <v>SAN BLAS</v>
      </c>
      <c r="AG918" s="4" t="str">
        <f>VLOOKUP(AF918,PROVINCIAS!$F$1:$G$1171,2,0)</f>
        <v>URBANA</v>
      </c>
    </row>
    <row r="919" spans="1:33" customFormat="1" hidden="1" x14ac:dyDescent="0.45">
      <c r="A919" s="4">
        <v>1001266</v>
      </c>
      <c r="B919" s="4" t="s">
        <v>10392</v>
      </c>
      <c r="C919" s="7">
        <v>1725165227</v>
      </c>
      <c r="D919" s="8">
        <v>25</v>
      </c>
      <c r="E919" s="4" t="s">
        <v>36</v>
      </c>
      <c r="F919" s="4">
        <v>1002632</v>
      </c>
      <c r="G919" s="4">
        <v>6</v>
      </c>
      <c r="H919" s="4">
        <v>0</v>
      </c>
      <c r="I919" s="4" t="str">
        <f t="shared" si="14"/>
        <v>A1</v>
      </c>
      <c r="J919" s="4" t="s">
        <v>10468</v>
      </c>
      <c r="K919" s="4" t="s">
        <v>10469</v>
      </c>
      <c r="L919" s="9">
        <v>44602</v>
      </c>
      <c r="M919" s="9">
        <v>44781</v>
      </c>
      <c r="N919" s="10" t="s">
        <v>776</v>
      </c>
      <c r="O919" s="4">
        <v>500</v>
      </c>
      <c r="P919" s="4">
        <v>500</v>
      </c>
      <c r="Q919" s="4">
        <v>23</v>
      </c>
      <c r="R919" s="4" t="s">
        <v>10994</v>
      </c>
      <c r="S919" s="4" t="s">
        <v>11130</v>
      </c>
      <c r="T919" s="4" t="str">
        <f>VLOOKUP(A919,'REPORTE'!$A$1:$AG$1961,19,0)</f>
        <v>Empleado Privado</v>
      </c>
      <c r="U919" s="4" t="str">
        <f>VLOOKUP(A919,'REPORTE'!$A$1:$AG$1961,20,0)</f>
        <v>Empleado Privado</v>
      </c>
      <c r="V919" s="4">
        <v>1001343</v>
      </c>
      <c r="W919" s="4" t="s">
        <v>11411</v>
      </c>
      <c r="X919" s="4" t="s">
        <v>11836</v>
      </c>
      <c r="Y919" s="4" t="s">
        <v>12072</v>
      </c>
      <c r="Z919" s="4" t="s">
        <v>12567</v>
      </c>
      <c r="AA919" s="4" t="s">
        <v>1125</v>
      </c>
      <c r="AB919" s="4" t="str">
        <f>VLOOKUP(A919,'REPORTE'!$A$1:$AG$1961,5,0)</f>
        <v>ECUATORIANO(A)</v>
      </c>
      <c r="AC919" s="4" t="str">
        <f>VLOOKUP(A919,'REPORTE'!$A$1:$AG$1961,30,0)</f>
        <v>Primaria</v>
      </c>
      <c r="AD919" s="4" t="str">
        <f>VLOOKUP(A919,'REPORTE'!$A$1:$AG$1961,31,0)</f>
        <v>PICHINCHA</v>
      </c>
      <c r="AE919" s="4" t="str">
        <f>VLOOKUP(A919,'REPORTE'!$A$1:$AG$1961,32,0)</f>
        <v>QUITO</v>
      </c>
      <c r="AF919" s="4" t="str">
        <f>VLOOKUP(A919,'REPORTE'!$A$1:$AG$1961,33,0)</f>
        <v>LLANO CHICO</v>
      </c>
      <c r="AG919" s="4" t="str">
        <f>VLOOKUP(AF919,PROVINCIAS!$F$1:$G$1171,2,0)</f>
        <v>RURAL</v>
      </c>
    </row>
    <row r="920" spans="1:33" x14ac:dyDescent="0.45">
      <c r="A920" s="77">
        <v>1001820</v>
      </c>
      <c r="B920" s="77" t="s">
        <v>10393</v>
      </c>
      <c r="C920" s="78">
        <v>1720415692</v>
      </c>
      <c r="D920" s="79">
        <v>39</v>
      </c>
      <c r="E920" s="77" t="s">
        <v>59</v>
      </c>
      <c r="F920" s="77">
        <v>1002633</v>
      </c>
      <c r="G920" s="77">
        <v>12</v>
      </c>
      <c r="H920" s="77">
        <v>0</v>
      </c>
      <c r="I920" s="77" t="str">
        <f t="shared" si="14"/>
        <v>A1</v>
      </c>
      <c r="J920" s="77" t="s">
        <v>10466</v>
      </c>
      <c r="K920" s="77" t="s">
        <v>10467</v>
      </c>
      <c r="L920" s="80">
        <v>44602</v>
      </c>
      <c r="M920" s="80">
        <v>44977</v>
      </c>
      <c r="N920" s="81" t="s">
        <v>776</v>
      </c>
      <c r="O920" s="77">
        <v>1100</v>
      </c>
      <c r="P920" s="77">
        <v>1100</v>
      </c>
      <c r="Q920" s="77">
        <v>15.42</v>
      </c>
      <c r="R920" s="77" t="s">
        <v>10994</v>
      </c>
      <c r="S920" s="77" t="s">
        <v>11000</v>
      </c>
      <c r="T920" s="77" t="str">
        <f>VLOOKUP(A920,'REPORTE'!$A$1:$AG$1961,19,0)</f>
        <v>Empleado Privado</v>
      </c>
      <c r="U920" s="77" t="str">
        <f>VLOOKUP(A920,'REPORTE'!$A$1:$AG$1961,20,0)</f>
        <v>Empleado Privado</v>
      </c>
      <c r="V920" s="77">
        <v>1001945</v>
      </c>
      <c r="W920" s="77" t="s">
        <v>11418</v>
      </c>
      <c r="X920" s="77" t="s">
        <v>11870</v>
      </c>
      <c r="Y920" s="77" t="s">
        <v>12072</v>
      </c>
      <c r="Z920" s="77" t="s">
        <v>12568</v>
      </c>
      <c r="AA920" s="77" t="s">
        <v>665</v>
      </c>
      <c r="AB920" s="77" t="str">
        <f>VLOOKUP(A920,'REPORTE'!$A$1:$AG$1961,5,0)</f>
        <v>ECUATORIANO(A)</v>
      </c>
      <c r="AC920" s="77" t="str">
        <f>VLOOKUP(A920,'REPORTE'!$A$1:$AG$1961,30,0)</f>
        <v>Primaria</v>
      </c>
      <c r="AD920" s="77" t="str">
        <f>VLOOKUP(A920,'REPORTE'!$A$1:$AG$1961,31,0)</f>
        <v>PICHINCHA</v>
      </c>
      <c r="AE920" s="77" t="str">
        <f>VLOOKUP(A920,'REPORTE'!$A$1:$AG$1961,32,0)</f>
        <v>QUITO</v>
      </c>
      <c r="AF920" s="77" t="str">
        <f>VLOOKUP(A920,'REPORTE'!$A$1:$AG$1961,33,0)</f>
        <v>LLANO CHICO</v>
      </c>
      <c r="AG920" s="77" t="str">
        <f>VLOOKUP(AF920,PROVINCIAS!$F$1:$G$1171,2,0)</f>
        <v>RURAL</v>
      </c>
    </row>
    <row r="921" spans="1:33" customFormat="1" hidden="1" x14ac:dyDescent="0.45">
      <c r="A921" s="4">
        <v>1000370</v>
      </c>
      <c r="B921" s="4" t="s">
        <v>9986</v>
      </c>
      <c r="C921" s="7">
        <v>601245038</v>
      </c>
      <c r="D921" s="8">
        <v>62</v>
      </c>
      <c r="E921" s="4" t="s">
        <v>59</v>
      </c>
      <c r="F921" s="4">
        <v>1002639</v>
      </c>
      <c r="G921" s="4">
        <v>5</v>
      </c>
      <c r="H921" s="4">
        <v>0</v>
      </c>
      <c r="I921" s="4" t="str">
        <f t="shared" si="14"/>
        <v>A1</v>
      </c>
      <c r="J921" s="4" t="s">
        <v>10468</v>
      </c>
      <c r="K921" s="4" t="s">
        <v>10469</v>
      </c>
      <c r="L921" s="9">
        <v>44603</v>
      </c>
      <c r="M921" s="9">
        <v>44762</v>
      </c>
      <c r="N921" s="10" t="s">
        <v>776</v>
      </c>
      <c r="O921" s="4">
        <v>1000</v>
      </c>
      <c r="P921" s="4">
        <v>1000</v>
      </c>
      <c r="Q921" s="4">
        <v>23</v>
      </c>
      <c r="R921" s="4" t="s">
        <v>10994</v>
      </c>
      <c r="S921" s="4" t="s">
        <v>244</v>
      </c>
      <c r="T921" s="4" t="str">
        <f>VLOOKUP(A921,'REPORTE'!$A$1:$AG$1961,19,0)</f>
        <v>Empleado Privado</v>
      </c>
      <c r="U921" s="4" t="str">
        <f>VLOOKUP(A921,'REPORTE'!$A$1:$AG$1961,20,0)</f>
        <v>Empleado Privado</v>
      </c>
      <c r="V921" s="4">
        <v>1000433</v>
      </c>
      <c r="W921" s="4" t="s">
        <v>11419</v>
      </c>
      <c r="X921" s="4" t="s">
        <v>11835</v>
      </c>
      <c r="Y921" s="4" t="s">
        <v>12072</v>
      </c>
      <c r="Z921" s="4" t="s">
        <v>12272</v>
      </c>
      <c r="AA921" s="4" t="s">
        <v>74</v>
      </c>
      <c r="AB921" s="4" t="str">
        <f>VLOOKUP(A921,'REPORTE'!$A$1:$AG$1961,5,0)</f>
        <v>ECUATORIANO(A)</v>
      </c>
      <c r="AC921" s="4" t="str">
        <f>VLOOKUP(A921,'REPORTE'!$A$1:$AG$1961,30,0)</f>
        <v>Primaria</v>
      </c>
      <c r="AD921" s="4" t="str">
        <f>VLOOKUP(A921,'REPORTE'!$A$1:$AG$1961,31,0)</f>
        <v>CHIMBORAZO</v>
      </c>
      <c r="AE921" s="4" t="str">
        <f>VLOOKUP(A921,'REPORTE'!$A$1:$AG$1961,32,0)</f>
        <v>RIOBAMBA</v>
      </c>
      <c r="AF921" s="4" t="str">
        <f>VLOOKUP(A921,'REPORTE'!$A$1:$AG$1961,33,0)</f>
        <v>LIZARZABURU</v>
      </c>
      <c r="AG921" s="4" t="str">
        <f>VLOOKUP(AF921,PROVINCIAS!$F$1:$G$1171,2,0)</f>
        <v>URBANA</v>
      </c>
    </row>
    <row r="922" spans="1:33" customFormat="1" hidden="1" x14ac:dyDescent="0.45">
      <c r="A922" s="4">
        <v>1000772</v>
      </c>
      <c r="B922" s="4" t="s">
        <v>10394</v>
      </c>
      <c r="C922" s="7">
        <v>1716331788</v>
      </c>
      <c r="D922" s="8">
        <v>43</v>
      </c>
      <c r="E922" s="4" t="s">
        <v>59</v>
      </c>
      <c r="F922" s="4">
        <v>1002640</v>
      </c>
      <c r="G922" s="4">
        <v>30</v>
      </c>
      <c r="H922" s="4">
        <v>0</v>
      </c>
      <c r="I922" s="4" t="str">
        <f t="shared" si="14"/>
        <v>A1</v>
      </c>
      <c r="J922" s="4" t="s">
        <v>10468</v>
      </c>
      <c r="K922" s="4" t="s">
        <v>10469</v>
      </c>
      <c r="L922" s="9">
        <v>44603</v>
      </c>
      <c r="M922" s="9">
        <v>45519</v>
      </c>
      <c r="N922" s="10" t="s">
        <v>776</v>
      </c>
      <c r="O922" s="4">
        <v>4150</v>
      </c>
      <c r="P922" s="4">
        <v>4150</v>
      </c>
      <c r="Q922" s="4">
        <v>21.5</v>
      </c>
      <c r="R922" s="4" t="s">
        <v>10994</v>
      </c>
      <c r="S922" s="4" t="s">
        <v>244</v>
      </c>
      <c r="T922" s="4" t="str">
        <f>VLOOKUP(A922,'REPORTE'!$A$1:$AG$1961,19,0)</f>
        <v>Servicios de taxis.</v>
      </c>
      <c r="U922" s="4" t="str">
        <f>VLOOKUP(A922,'REPORTE'!$A$1:$AG$1961,20,0)</f>
        <v>Servicios Varios</v>
      </c>
      <c r="V922" s="4">
        <v>1000844</v>
      </c>
      <c r="W922" s="4" t="s">
        <v>11790</v>
      </c>
      <c r="X922" s="4" t="s">
        <v>11873</v>
      </c>
      <c r="Y922" s="4" t="s">
        <v>12072</v>
      </c>
      <c r="Z922" s="4" t="s">
        <v>12569</v>
      </c>
      <c r="AA922" s="4" t="s">
        <v>1125</v>
      </c>
      <c r="AB922" s="4" t="str">
        <f>VLOOKUP(A922,'REPORTE'!$A$1:$AG$1961,5,0)</f>
        <v>ECUATORIANO(A) INDIGENA</v>
      </c>
      <c r="AC922" s="4" t="str">
        <f>VLOOKUP(A922,'REPORTE'!$A$1:$AG$1961,30,0)</f>
        <v>Primaria</v>
      </c>
      <c r="AD922" s="4" t="str">
        <f>VLOOKUP(A922,'REPORTE'!$A$1:$AG$1961,31,0)</f>
        <v>CHIMBORAZO</v>
      </c>
      <c r="AE922" s="4" t="str">
        <f>VLOOKUP(A922,'REPORTE'!$A$1:$AG$1961,32,0)</f>
        <v>RIOBAMBA</v>
      </c>
      <c r="AF922" s="4" t="str">
        <f>VLOOKUP(A922,'REPORTE'!$A$1:$AG$1961,33,0)</f>
        <v>YARUQUIES</v>
      </c>
      <c r="AG922" s="4" t="str">
        <f>VLOOKUP(AF922,PROVINCIAS!$F$1:$G$1171,2,0)</f>
        <v>URBANA</v>
      </c>
    </row>
    <row r="923" spans="1:33" x14ac:dyDescent="0.45">
      <c r="A923" s="77">
        <v>1000973</v>
      </c>
      <c r="B923" s="77" t="s">
        <v>10395</v>
      </c>
      <c r="C923" s="78">
        <v>603384926</v>
      </c>
      <c r="D923" s="79">
        <v>41</v>
      </c>
      <c r="E923" s="77" t="s">
        <v>36</v>
      </c>
      <c r="F923" s="77">
        <v>1002636</v>
      </c>
      <c r="G923" s="77">
        <v>18</v>
      </c>
      <c r="H923" s="77">
        <v>0</v>
      </c>
      <c r="I923" s="77" t="str">
        <f t="shared" si="14"/>
        <v>A1</v>
      </c>
      <c r="J923" s="77" t="s">
        <v>10466</v>
      </c>
      <c r="K923" s="77" t="s">
        <v>10467</v>
      </c>
      <c r="L923" s="80">
        <v>44603</v>
      </c>
      <c r="M923" s="80">
        <v>45174</v>
      </c>
      <c r="N923" s="81" t="s">
        <v>776</v>
      </c>
      <c r="O923" s="77">
        <v>5000</v>
      </c>
      <c r="P923" s="77">
        <v>5000</v>
      </c>
      <c r="Q923" s="77">
        <v>15.42</v>
      </c>
      <c r="R923" s="77" t="s">
        <v>10994</v>
      </c>
      <c r="S923" s="77" t="s">
        <v>11000</v>
      </c>
      <c r="T923" s="77" t="str">
        <f>VLOOKUP(A923,'REPORTE'!$A$1:$AG$1961,19,0)</f>
        <v>Empleado Público</v>
      </c>
      <c r="U923" s="77" t="str">
        <f>VLOOKUP(A923,'REPORTE'!$A$1:$AG$1961,20,0)</f>
        <v>Empleado Público</v>
      </c>
      <c r="V923" s="77">
        <v>1001043</v>
      </c>
      <c r="W923" s="77" t="s">
        <v>11791</v>
      </c>
      <c r="X923" s="77" t="s">
        <v>12058</v>
      </c>
      <c r="Y923" s="77" t="s">
        <v>12072</v>
      </c>
      <c r="Z923" s="77" t="s">
        <v>12570</v>
      </c>
      <c r="AA923" s="77" t="s">
        <v>74</v>
      </c>
      <c r="AB923" s="77" t="str">
        <f>VLOOKUP(A923,'REPORTE'!$A$1:$AG$1961,5,0)</f>
        <v>ECUATORIANO(A)</v>
      </c>
      <c r="AC923" s="77" t="str">
        <f>VLOOKUP(A923,'REPORTE'!$A$1:$AG$1961,30,0)</f>
        <v>Universitaria</v>
      </c>
      <c r="AD923" s="77" t="str">
        <f>VLOOKUP(A923,'REPORTE'!$A$1:$AG$1961,31,0)</f>
        <v>AZUAY</v>
      </c>
      <c r="AE923" s="77" t="str">
        <f>VLOOKUP(A923,'REPORTE'!$A$1:$AG$1961,32,0)</f>
        <v>CUENCA</v>
      </c>
      <c r="AF923" s="77" t="str">
        <f>VLOOKUP(A923,'REPORTE'!$A$1:$AG$1961,33,0)</f>
        <v>HUAYNACAPAC</v>
      </c>
      <c r="AG923" s="77" t="str">
        <f>VLOOKUP(AF923,PROVINCIAS!$F$1:$G$1171,2,0)</f>
        <v>URBANA</v>
      </c>
    </row>
    <row r="924" spans="1:33" customFormat="1" hidden="1" x14ac:dyDescent="0.45">
      <c r="A924" s="4">
        <v>1001838</v>
      </c>
      <c r="B924" s="4" t="s">
        <v>10396</v>
      </c>
      <c r="C924" s="7">
        <v>1710198332</v>
      </c>
      <c r="D924" s="8">
        <v>53</v>
      </c>
      <c r="E924" s="4" t="s">
        <v>36</v>
      </c>
      <c r="F924" s="4">
        <v>1002641</v>
      </c>
      <c r="G924" s="4">
        <v>36</v>
      </c>
      <c r="H924" s="4">
        <v>0</v>
      </c>
      <c r="I924" s="4" t="str">
        <f t="shared" si="14"/>
        <v>A1</v>
      </c>
      <c r="J924" s="4" t="s">
        <v>10468</v>
      </c>
      <c r="K924" s="4" t="s">
        <v>10469</v>
      </c>
      <c r="L924" s="9">
        <v>44603</v>
      </c>
      <c r="M924" s="9">
        <v>45708</v>
      </c>
      <c r="N924" s="10" t="s">
        <v>776</v>
      </c>
      <c r="O924" s="4">
        <v>5000</v>
      </c>
      <c r="P924" s="4">
        <v>5000</v>
      </c>
      <c r="Q924" s="4">
        <v>21.5</v>
      </c>
      <c r="R924" s="4" t="s">
        <v>10994</v>
      </c>
      <c r="S924" s="4" t="s">
        <v>1578</v>
      </c>
      <c r="T924" s="4" t="str">
        <f>VLOOKUP(A924,'REPORTE'!$A$1:$AG$1961,19,0)</f>
        <v>Servicios de restaurantes y bares en conexión con transporte cuando son proporcionadas por unidades independientes: bares del aeropuerto, bares terminales terrestres, etcétera.</v>
      </c>
      <c r="U924" s="4" t="str">
        <f>VLOOKUP(A924,'REPORTE'!$A$1:$AG$1961,20,0)</f>
        <v>Servicios Varios</v>
      </c>
      <c r="V924" s="4">
        <v>1001947</v>
      </c>
      <c r="W924" s="4" t="s">
        <v>11792</v>
      </c>
      <c r="X924" s="4" t="s">
        <v>11836</v>
      </c>
      <c r="Y924" s="4" t="s">
        <v>12072</v>
      </c>
      <c r="Z924" s="4" t="s">
        <v>12571</v>
      </c>
      <c r="AA924" s="4" t="s">
        <v>665</v>
      </c>
      <c r="AB924" s="4" t="str">
        <f>VLOOKUP(A924,'REPORTE'!$A$1:$AG$1961,5,0)</f>
        <v>ECUATORIANO(A)</v>
      </c>
      <c r="AC924" s="4" t="str">
        <f>VLOOKUP(A924,'REPORTE'!$A$1:$AG$1961,30,0)</f>
        <v>Secundaria</v>
      </c>
      <c r="AD924" s="4" t="str">
        <f>VLOOKUP(A924,'REPORTE'!$A$1:$AG$1961,31,0)</f>
        <v>CARCHI</v>
      </c>
      <c r="AE924" s="4" t="str">
        <f>VLOOKUP(A924,'REPORTE'!$A$1:$AG$1961,32,0)</f>
        <v>MONTUFAR</v>
      </c>
      <c r="AF924" s="4" t="str">
        <f>VLOOKUP(A924,'REPORTE'!$A$1:$AG$1961,33,0)</f>
        <v>FERNANDEZ SALVADOR</v>
      </c>
      <c r="AG924" s="4" t="str">
        <f>VLOOKUP(AF924,PROVINCIAS!$F$1:$G$1171,2,0)</f>
        <v>RURAL</v>
      </c>
    </row>
    <row r="925" spans="1:33" customFormat="1" hidden="1" x14ac:dyDescent="0.45">
      <c r="A925" s="4">
        <v>1001867</v>
      </c>
      <c r="B925" s="4" t="s">
        <v>10397</v>
      </c>
      <c r="C925" s="7">
        <v>603853763</v>
      </c>
      <c r="D925" s="8">
        <v>38</v>
      </c>
      <c r="E925" s="4" t="s">
        <v>36</v>
      </c>
      <c r="F925" s="4">
        <v>1002637</v>
      </c>
      <c r="G925" s="4">
        <v>6</v>
      </c>
      <c r="H925" s="4">
        <v>0</v>
      </c>
      <c r="I925" s="4" t="str">
        <f t="shared" si="14"/>
        <v>A1</v>
      </c>
      <c r="J925" s="4" t="s">
        <v>10468</v>
      </c>
      <c r="K925" s="4" t="s">
        <v>10469</v>
      </c>
      <c r="L925" s="9">
        <v>44603</v>
      </c>
      <c r="M925" s="9">
        <v>44793</v>
      </c>
      <c r="N925" s="10" t="s">
        <v>776</v>
      </c>
      <c r="O925" s="4">
        <v>1000</v>
      </c>
      <c r="P925" s="4">
        <v>1000</v>
      </c>
      <c r="Q925" s="4">
        <v>23</v>
      </c>
      <c r="R925" s="4" t="s">
        <v>10994</v>
      </c>
      <c r="S925" s="4" t="s">
        <v>11126</v>
      </c>
      <c r="T925" s="4" t="str">
        <f>VLOOKUP(A925,'REPORTE'!$A$1:$AG$1961,19,0)</f>
        <v>Actividades clí­nico patológicas y otras actividades de diagnóstico relacionadas con los animales.</v>
      </c>
      <c r="U925" s="4" t="str">
        <f>VLOOKUP(A925,'REPORTE'!$A$1:$AG$1961,20,0)</f>
        <v>Actividades clí­nico patológicas y otras actividades de diagnóstico relacionadas con los animales.</v>
      </c>
      <c r="V925" s="4">
        <v>1001978</v>
      </c>
      <c r="W925" s="4" t="s">
        <v>11403</v>
      </c>
      <c r="X925" s="4" t="s">
        <v>11835</v>
      </c>
      <c r="Y925" s="4" t="s">
        <v>12072</v>
      </c>
      <c r="Z925" s="4" t="s">
        <v>12572</v>
      </c>
      <c r="AA925" s="4" t="s">
        <v>74</v>
      </c>
      <c r="AB925" s="4" t="str">
        <f>VLOOKUP(A925,'REPORTE'!$A$1:$AG$1961,5,0)</f>
        <v>ECUATORIANO(A)</v>
      </c>
      <c r="AC925" s="4" t="str">
        <f>VLOOKUP(A925,'REPORTE'!$A$1:$AG$1961,30,0)</f>
        <v>Secundaria</v>
      </c>
      <c r="AD925" s="4" t="str">
        <f>VLOOKUP(A925,'REPORTE'!$A$1:$AG$1961,31,0)</f>
        <v>CHIMBORAZO</v>
      </c>
      <c r="AE925" s="4" t="str">
        <f>VLOOKUP(A925,'REPORTE'!$A$1:$AG$1961,32,0)</f>
        <v>RIOBAMBA</v>
      </c>
      <c r="AF925" s="4" t="str">
        <f>VLOOKUP(A925,'REPORTE'!$A$1:$AG$1961,33,0)</f>
        <v>CALPI</v>
      </c>
      <c r="AG925" s="4" t="str">
        <f>VLOOKUP(AF925,PROVINCIAS!$F$1:$G$1171,2,0)</f>
        <v>RURAL</v>
      </c>
    </row>
    <row r="926" spans="1:33" customFormat="1" hidden="1" x14ac:dyDescent="0.45">
      <c r="A926" s="4">
        <v>1001873</v>
      </c>
      <c r="B926" s="4" t="s">
        <v>10398</v>
      </c>
      <c r="C926" s="7">
        <v>503015976</v>
      </c>
      <c r="D926" s="8">
        <v>39</v>
      </c>
      <c r="E926" s="4" t="s">
        <v>36</v>
      </c>
      <c r="F926" s="4">
        <v>1002635</v>
      </c>
      <c r="G926" s="4">
        <v>12</v>
      </c>
      <c r="H926" s="4">
        <v>0</v>
      </c>
      <c r="I926" s="4" t="str">
        <f t="shared" si="14"/>
        <v>A1</v>
      </c>
      <c r="J926" s="4" t="s">
        <v>10468</v>
      </c>
      <c r="K926" s="4" t="s">
        <v>10469</v>
      </c>
      <c r="L926" s="9">
        <v>44603</v>
      </c>
      <c r="M926" s="9">
        <v>44977</v>
      </c>
      <c r="N926" s="10" t="s">
        <v>776</v>
      </c>
      <c r="O926" s="4">
        <v>1100</v>
      </c>
      <c r="P926" s="4">
        <v>1100</v>
      </c>
      <c r="Q926" s="4">
        <v>18.989999999999998</v>
      </c>
      <c r="R926" s="4" t="s">
        <v>10994</v>
      </c>
      <c r="S926" s="4" t="s">
        <v>11021</v>
      </c>
      <c r="T926" s="4" t="str">
        <f>VLOOKUP(A926,'REPORTE'!$A$1:$AG$1961,19,0)</f>
        <v>Actividades de cobro de cantidades adeudadas y entrega de esos fondos a los clientes, como servicios de cobro de deudas o facturas.</v>
      </c>
      <c r="U926" s="4" t="str">
        <f>VLOOKUP(A926,'REPORTE'!$A$1:$AG$1961,20,0)</f>
        <v>Actividades de Servicios Financieros</v>
      </c>
      <c r="V926" s="4">
        <v>1001986</v>
      </c>
      <c r="W926" s="4" t="s">
        <v>11420</v>
      </c>
      <c r="X926" s="4" t="s">
        <v>11926</v>
      </c>
      <c r="Y926" s="4" t="s">
        <v>12072</v>
      </c>
      <c r="Z926" s="4" t="s">
        <v>12573</v>
      </c>
      <c r="AA926" s="4" t="s">
        <v>1125</v>
      </c>
      <c r="AB926" s="4" t="str">
        <f>VLOOKUP(A926,'REPORTE'!$A$1:$AG$1961,5,0)</f>
        <v>ECUATORIANO(A)</v>
      </c>
      <c r="AC926" s="4" t="str">
        <f>VLOOKUP(A926,'REPORTE'!$A$1:$AG$1961,30,0)</f>
        <v>Secundaria</v>
      </c>
      <c r="AD926" s="4" t="str">
        <f>VLOOKUP(A926,'REPORTE'!$A$1:$AG$1961,31,0)</f>
        <v>PICHINCHA</v>
      </c>
      <c r="AE926" s="4" t="str">
        <f>VLOOKUP(A926,'REPORTE'!$A$1:$AG$1961,32,0)</f>
        <v>QUITO</v>
      </c>
      <c r="AF926" s="4" t="str">
        <f>VLOOKUP(A926,'REPORTE'!$A$1:$AG$1961,33,0)</f>
        <v>COTOCOLLAO</v>
      </c>
      <c r="AG926" s="4" t="str">
        <f>VLOOKUP(AF926,PROVINCIAS!$F$1:$G$1171,2,0)</f>
        <v>URBANA</v>
      </c>
    </row>
    <row r="927" spans="1:33" customFormat="1" hidden="1" x14ac:dyDescent="0.45">
      <c r="A927" s="4">
        <v>1001877</v>
      </c>
      <c r="B927" s="4" t="s">
        <v>10399</v>
      </c>
      <c r="C927" s="7">
        <v>1723309884</v>
      </c>
      <c r="D927" s="8">
        <v>30</v>
      </c>
      <c r="E927" s="4" t="s">
        <v>36</v>
      </c>
      <c r="F927" s="4">
        <v>1002638</v>
      </c>
      <c r="G927" s="4">
        <v>24</v>
      </c>
      <c r="H927" s="4">
        <v>0</v>
      </c>
      <c r="I927" s="4" t="str">
        <f t="shared" si="14"/>
        <v>A1</v>
      </c>
      <c r="J927" s="4" t="s">
        <v>10468</v>
      </c>
      <c r="K927" s="4" t="s">
        <v>10469</v>
      </c>
      <c r="L927" s="9">
        <v>44603</v>
      </c>
      <c r="M927" s="9">
        <v>45347</v>
      </c>
      <c r="N927" s="10" t="s">
        <v>776</v>
      </c>
      <c r="O927" s="4">
        <v>3200</v>
      </c>
      <c r="P927" s="4">
        <v>3200</v>
      </c>
      <c r="Q927" s="4">
        <v>21.5</v>
      </c>
      <c r="R927" s="4" t="s">
        <v>10994</v>
      </c>
      <c r="S927" s="4" t="s">
        <v>11505</v>
      </c>
      <c r="T927" s="4" t="str">
        <f>VLOOKUP(A927,'REPORTE'!$A$1:$AG$1961,19,0)</f>
        <v>Actividades de confección a la medida de prendas de vestir (costureras, sastres).</v>
      </c>
      <c r="U927" s="4" t="str">
        <f>VLOOKUP(A927,'REPORTE'!$A$1:$AG$1961,20,0)</f>
        <v>Actividades de confección a la medida de prendas de vestir (costureras, sastres).</v>
      </c>
      <c r="V927" s="4">
        <v>1001992</v>
      </c>
      <c r="W927" s="4" t="s">
        <v>11793</v>
      </c>
      <c r="X927" s="4" t="s">
        <v>11902</v>
      </c>
      <c r="Y927" s="4" t="s">
        <v>12072</v>
      </c>
      <c r="Z927" s="4" t="s">
        <v>12574</v>
      </c>
      <c r="AA927" s="4" t="s">
        <v>1125</v>
      </c>
      <c r="AB927" s="4" t="str">
        <f>VLOOKUP(A927,'REPORTE'!$A$1:$AG$1961,5,0)</f>
        <v>ECUATORIANO(A)</v>
      </c>
      <c r="AC927" s="4" t="str">
        <f>VLOOKUP(A927,'REPORTE'!$A$1:$AG$1961,30,0)</f>
        <v>Primaria</v>
      </c>
      <c r="AD927" s="4" t="str">
        <f>VLOOKUP(A927,'REPORTE'!$A$1:$AG$1961,31,0)</f>
        <v>PICHINCHA</v>
      </c>
      <c r="AE927" s="4" t="str">
        <f>VLOOKUP(A927,'REPORTE'!$A$1:$AG$1961,32,0)</f>
        <v>QUITO</v>
      </c>
      <c r="AF927" s="4" t="str">
        <f>VLOOKUP(A927,'REPORTE'!$A$1:$AG$1961,33,0)</f>
        <v>COTOCOLLAO</v>
      </c>
      <c r="AG927" s="4" t="str">
        <f>VLOOKUP(AF927,PROVINCIAS!$F$1:$G$1171,2,0)</f>
        <v>URBANA</v>
      </c>
    </row>
    <row r="928" spans="1:33" customFormat="1" hidden="1" x14ac:dyDescent="0.45">
      <c r="A928" s="4">
        <v>1001448</v>
      </c>
      <c r="B928" s="4" t="s">
        <v>10400</v>
      </c>
      <c r="C928" s="7">
        <v>1719141077</v>
      </c>
      <c r="D928" s="8">
        <v>37</v>
      </c>
      <c r="E928" s="4" t="s">
        <v>59</v>
      </c>
      <c r="F928" s="4">
        <v>1002643</v>
      </c>
      <c r="G928" s="4">
        <v>30</v>
      </c>
      <c r="H928" s="4">
        <v>0</v>
      </c>
      <c r="I928" s="4" t="str">
        <f t="shared" si="14"/>
        <v>A1</v>
      </c>
      <c r="J928" s="4" t="s">
        <v>10468</v>
      </c>
      <c r="K928" s="4" t="s">
        <v>10469</v>
      </c>
      <c r="L928" s="9">
        <v>44604</v>
      </c>
      <c r="M928" s="9">
        <v>45529</v>
      </c>
      <c r="N928" s="10" t="s">
        <v>776</v>
      </c>
      <c r="O928" s="4">
        <v>3500</v>
      </c>
      <c r="P928" s="4">
        <v>3500</v>
      </c>
      <c r="Q928" s="4">
        <v>21.5</v>
      </c>
      <c r="R928" s="4" t="s">
        <v>10994</v>
      </c>
      <c r="S928" s="4" t="s">
        <v>244</v>
      </c>
      <c r="T928" s="4" t="str">
        <f>VLOOKUP(A928,'REPORTE'!$A$1:$AG$1961,19,0)</f>
        <v>Servicios de taxis.</v>
      </c>
      <c r="U928" s="4" t="str">
        <f>VLOOKUP(A928,'REPORTE'!$A$1:$AG$1961,20,0)</f>
        <v>Servicios Varios</v>
      </c>
      <c r="V928" s="4">
        <v>1001527</v>
      </c>
      <c r="W928" s="4" t="s">
        <v>11794</v>
      </c>
      <c r="X928" s="4" t="s">
        <v>11846</v>
      </c>
      <c r="Y928" s="4" t="s">
        <v>12072</v>
      </c>
      <c r="Z928" s="4" t="s">
        <v>12575</v>
      </c>
      <c r="AA928" s="4" t="s">
        <v>665</v>
      </c>
      <c r="AB928" s="4" t="str">
        <f>VLOOKUP(A928,'REPORTE'!$A$1:$AG$1961,5,0)</f>
        <v>ECUATORIANO(A)</v>
      </c>
      <c r="AC928" s="4" t="str">
        <f>VLOOKUP(A928,'REPORTE'!$A$1:$AG$1961,30,0)</f>
        <v>Primaria</v>
      </c>
      <c r="AD928" s="4" t="str">
        <f>VLOOKUP(A928,'REPORTE'!$A$1:$AG$1961,31,0)</f>
        <v>PICHINCHA</v>
      </c>
      <c r="AE928" s="4" t="str">
        <f>VLOOKUP(A928,'REPORTE'!$A$1:$AG$1961,32,0)</f>
        <v>QUITO</v>
      </c>
      <c r="AF928" s="4" t="str">
        <f>VLOOKUP(A928,'REPORTE'!$A$1:$AG$1961,33,0)</f>
        <v>COTOCOLLAO</v>
      </c>
      <c r="AG928" s="4" t="str">
        <f>VLOOKUP(AF928,PROVINCIAS!$F$1:$G$1171,2,0)</f>
        <v>URBANA</v>
      </c>
    </row>
    <row r="929" spans="1:33" customFormat="1" hidden="1" x14ac:dyDescent="0.45">
      <c r="A929" s="4">
        <v>1001855</v>
      </c>
      <c r="B929" s="4" t="s">
        <v>10401</v>
      </c>
      <c r="C929" s="7">
        <v>1710529189</v>
      </c>
      <c r="D929" s="8">
        <v>44</v>
      </c>
      <c r="E929" s="4" t="s">
        <v>36</v>
      </c>
      <c r="F929" s="4">
        <v>1002644</v>
      </c>
      <c r="G929" s="4">
        <v>12</v>
      </c>
      <c r="H929" s="4">
        <v>0</v>
      </c>
      <c r="I929" s="4" t="str">
        <f t="shared" si="14"/>
        <v>A1</v>
      </c>
      <c r="J929" s="4" t="s">
        <v>10468</v>
      </c>
      <c r="K929" s="4" t="s">
        <v>10469</v>
      </c>
      <c r="L929" s="9">
        <v>44604</v>
      </c>
      <c r="M929" s="9">
        <v>44972</v>
      </c>
      <c r="N929" s="10" t="s">
        <v>776</v>
      </c>
      <c r="O929" s="4">
        <v>2300</v>
      </c>
      <c r="P929" s="4">
        <v>2300</v>
      </c>
      <c r="Q929" s="4">
        <v>21.5</v>
      </c>
      <c r="R929" s="4" t="s">
        <v>10994</v>
      </c>
      <c r="S929" s="4" t="s">
        <v>11114</v>
      </c>
      <c r="T929" s="4" t="str">
        <f>VLOOKUP(A929,'REPORTE'!$A$1:$AG$1961,19,0)</f>
        <v>Actividades de agentes de energí­a eléctrica que organiza la venta de electricidad ví­a sistemas de distribución de energí­a operados por otros. Gestión de intercambiadores eléctricos.</v>
      </c>
      <c r="U929" s="4" t="str">
        <f>VLOOKUP(A929,'REPORTE'!$A$1:$AG$1961,20,0)</f>
        <v xml:space="preserve">Actividades de agentes inmobiliarios neutrales, corredores de seguros, energía électica </v>
      </c>
      <c r="V929" s="4">
        <v>1001963</v>
      </c>
      <c r="W929" s="4" t="s">
        <v>11795</v>
      </c>
      <c r="X929" s="4" t="s">
        <v>11944</v>
      </c>
      <c r="Y929" s="4" t="s">
        <v>12072</v>
      </c>
      <c r="Z929" s="4" t="s">
        <v>12576</v>
      </c>
      <c r="AA929" s="4" t="s">
        <v>1125</v>
      </c>
      <c r="AB929" s="4" t="str">
        <f>VLOOKUP(A929,'REPORTE'!$A$1:$AG$1961,5,0)</f>
        <v>ECUATORIANO(A)</v>
      </c>
      <c r="AC929" s="4" t="str">
        <f>VLOOKUP(A929,'REPORTE'!$A$1:$AG$1961,30,0)</f>
        <v>Formación Técnica (Intermedia)</v>
      </c>
      <c r="AD929" s="4" t="str">
        <f>VLOOKUP(A929,'REPORTE'!$A$1:$AG$1961,31,0)</f>
        <v>PICHINCHA</v>
      </c>
      <c r="AE929" s="4" t="str">
        <f>VLOOKUP(A929,'REPORTE'!$A$1:$AG$1961,32,0)</f>
        <v>QUITO</v>
      </c>
      <c r="AF929" s="4" t="str">
        <f>VLOOKUP(A929,'REPORTE'!$A$1:$AG$1961,33,0)</f>
        <v>COTOCOLLAO</v>
      </c>
      <c r="AG929" s="4" t="str">
        <f>VLOOKUP(AF929,PROVINCIAS!$F$1:$G$1171,2,0)</f>
        <v>URBANA</v>
      </c>
    </row>
    <row r="930" spans="1:33" customFormat="1" hidden="1" x14ac:dyDescent="0.45">
      <c r="A930" s="4">
        <v>1000141</v>
      </c>
      <c r="B930" s="4" t="s">
        <v>9752</v>
      </c>
      <c r="C930" s="7">
        <v>1717055204</v>
      </c>
      <c r="D930" s="8">
        <v>34</v>
      </c>
      <c r="E930" s="4" t="s">
        <v>59</v>
      </c>
      <c r="F930" s="4">
        <v>1002649</v>
      </c>
      <c r="G930" s="4">
        <v>1</v>
      </c>
      <c r="H930" s="4">
        <v>0</v>
      </c>
      <c r="I930" s="4" t="str">
        <f t="shared" si="14"/>
        <v>A1</v>
      </c>
      <c r="J930" s="4" t="s">
        <v>10468</v>
      </c>
      <c r="K930" s="4" t="s">
        <v>10469</v>
      </c>
      <c r="L930" s="9">
        <v>44606</v>
      </c>
      <c r="M930" s="9">
        <v>44634</v>
      </c>
      <c r="N930" s="10" t="s">
        <v>776</v>
      </c>
      <c r="O930" s="4">
        <v>600</v>
      </c>
      <c r="P930" s="4">
        <v>600</v>
      </c>
      <c r="Q930" s="4">
        <v>23</v>
      </c>
      <c r="R930" s="4" t="s">
        <v>10994</v>
      </c>
      <c r="S930" s="4" t="s">
        <v>11131</v>
      </c>
      <c r="T930" s="4" t="str">
        <f>VLOOKUP(A930,'REPORTE'!$A$1:$AG$1961,19,0)</f>
        <v>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v>
      </c>
      <c r="U930" s="4" t="str">
        <f>VLOOKUP(A930,'REPORTE'!$A$1:$AG$1961,20,0)</f>
        <v xml:space="preserve">Actividades varias </v>
      </c>
      <c r="V930" s="4">
        <v>1000188</v>
      </c>
      <c r="W930" s="4" t="s">
        <v>11421</v>
      </c>
      <c r="X930" s="4" t="s">
        <v>11863</v>
      </c>
      <c r="Y930" s="4" t="s">
        <v>12072</v>
      </c>
      <c r="Z930" s="4" t="s">
        <v>12145</v>
      </c>
      <c r="AA930" s="4" t="s">
        <v>665</v>
      </c>
      <c r="AB930" s="4" t="str">
        <f>VLOOKUP(A930,'REPORTE'!$A$1:$AG$1961,5,0)</f>
        <v>ECUATORIANO(A) INDIGENA</v>
      </c>
      <c r="AC930" s="4" t="str">
        <f>VLOOKUP(A930,'REPORTE'!$A$1:$AG$1961,30,0)</f>
        <v>Secundaria</v>
      </c>
      <c r="AD930" s="4" t="str">
        <f>VLOOKUP(A930,'REPORTE'!$A$1:$AG$1961,31,0)</f>
        <v>PICHINCHA</v>
      </c>
      <c r="AE930" s="4" t="str">
        <f>VLOOKUP(A930,'REPORTE'!$A$1:$AG$1961,32,0)</f>
        <v>QUITO</v>
      </c>
      <c r="AF930" s="4" t="str">
        <f>VLOOKUP(A930,'REPORTE'!$A$1:$AG$1961,33,0)</f>
        <v>COTOCOLLAO</v>
      </c>
      <c r="AG930" s="4" t="str">
        <f>VLOOKUP(AF930,PROVINCIAS!$F$1:$G$1171,2,0)</f>
        <v>URBANA</v>
      </c>
    </row>
    <row r="931" spans="1:33" customFormat="1" hidden="1" x14ac:dyDescent="0.45">
      <c r="A931" s="4">
        <v>1000150</v>
      </c>
      <c r="B931" s="4" t="s">
        <v>9714</v>
      </c>
      <c r="C931" s="7">
        <v>1716330954</v>
      </c>
      <c r="D931" s="8">
        <v>68</v>
      </c>
      <c r="E931" s="4" t="s">
        <v>59</v>
      </c>
      <c r="F931" s="4">
        <v>1002647</v>
      </c>
      <c r="G931" s="4">
        <v>1</v>
      </c>
      <c r="H931" s="4">
        <v>0</v>
      </c>
      <c r="I931" s="4" t="str">
        <f t="shared" si="14"/>
        <v>A1</v>
      </c>
      <c r="J931" s="4" t="s">
        <v>10468</v>
      </c>
      <c r="K931" s="4" t="s">
        <v>10469</v>
      </c>
      <c r="L931" s="9">
        <v>44606</v>
      </c>
      <c r="M931" s="9">
        <v>44788</v>
      </c>
      <c r="N931" s="10" t="s">
        <v>776</v>
      </c>
      <c r="O931" s="4">
        <v>5000</v>
      </c>
      <c r="P931" s="4">
        <v>5000</v>
      </c>
      <c r="Q931" s="4">
        <v>21.5</v>
      </c>
      <c r="R931" s="4" t="s">
        <v>10994</v>
      </c>
      <c r="S931" s="4" t="s">
        <v>11022</v>
      </c>
      <c r="T931" s="4" t="str">
        <f>VLOOKUP(A931,'REPORTE'!$A$1:$AG$1961,19,0)</f>
        <v>Venta al por mayor de frutas, legumbres y hortalizas.</v>
      </c>
      <c r="U931" s="4" t="str">
        <f>VLOOKUP(A931,'REPORTE'!$A$1:$AG$1961,20,0)</f>
        <v>Venta al por mayor varios</v>
      </c>
      <c r="V931" s="4">
        <v>1000183</v>
      </c>
      <c r="W931" s="4" t="s">
        <v>11796</v>
      </c>
      <c r="X931" s="4" t="s">
        <v>11897</v>
      </c>
      <c r="Y931" s="4" t="s">
        <v>12072</v>
      </c>
      <c r="Z931" s="4" t="s">
        <v>12126</v>
      </c>
      <c r="AA931" s="4" t="s">
        <v>1125</v>
      </c>
      <c r="AB931" s="4" t="str">
        <f>VLOOKUP(A931,'REPORTE'!$A$1:$AG$1961,5,0)</f>
        <v>ECUATORIANO(A) INDIGENA</v>
      </c>
      <c r="AC931" s="4" t="str">
        <f>VLOOKUP(A931,'REPORTE'!$A$1:$AG$1961,30,0)</f>
        <v>Secundaria</v>
      </c>
      <c r="AD931" s="4" t="str">
        <f>VLOOKUP(A931,'REPORTE'!$A$1:$AG$1961,31,0)</f>
        <v>CHIMBORAZO</v>
      </c>
      <c r="AE931" s="4" t="str">
        <f>VLOOKUP(A931,'REPORTE'!$A$1:$AG$1961,32,0)</f>
        <v>RIOBAMBA</v>
      </c>
      <c r="AF931" s="4" t="str">
        <f>VLOOKUP(A931,'REPORTE'!$A$1:$AG$1961,33,0)</f>
        <v>YARUQUIES</v>
      </c>
      <c r="AG931" s="4" t="str">
        <f>VLOOKUP(AF931,PROVINCIAS!$F$1:$G$1171,2,0)</f>
        <v>URBANA</v>
      </c>
    </row>
    <row r="932" spans="1:33" customFormat="1" hidden="1" x14ac:dyDescent="0.45">
      <c r="A932" s="4">
        <v>1000684</v>
      </c>
      <c r="B932" s="4" t="s">
        <v>10052</v>
      </c>
      <c r="C932" s="7">
        <v>1716562895</v>
      </c>
      <c r="D932" s="8">
        <v>41</v>
      </c>
      <c r="E932" s="4" t="s">
        <v>59</v>
      </c>
      <c r="F932" s="4">
        <v>1002650</v>
      </c>
      <c r="G932" s="4">
        <v>1</v>
      </c>
      <c r="H932" s="4">
        <v>0</v>
      </c>
      <c r="I932" s="4" t="str">
        <f t="shared" si="14"/>
        <v>A1</v>
      </c>
      <c r="J932" s="4" t="s">
        <v>10468</v>
      </c>
      <c r="K932" s="4" t="s">
        <v>10469</v>
      </c>
      <c r="L932" s="9">
        <v>44606</v>
      </c>
      <c r="M932" s="9">
        <v>44798</v>
      </c>
      <c r="N932" s="10" t="s">
        <v>776</v>
      </c>
      <c r="O932" s="4">
        <v>800</v>
      </c>
      <c r="P932" s="4">
        <v>800</v>
      </c>
      <c r="Q932" s="4">
        <v>23</v>
      </c>
      <c r="R932" s="4" t="s">
        <v>10994</v>
      </c>
      <c r="S932" s="4" t="s">
        <v>244</v>
      </c>
      <c r="T932" s="4" t="str">
        <f>VLOOKUP(A932,'REPORTE'!$A$1:$AG$1961,19,0)</f>
        <v>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v>
      </c>
      <c r="U932" s="4" t="str">
        <f>VLOOKUP(A932,'REPORTE'!$A$1:$AG$1961,20,0)</f>
        <v>Elaboración de alimentos</v>
      </c>
      <c r="V932" s="4">
        <v>1000753</v>
      </c>
      <c r="W932" s="4" t="s">
        <v>11422</v>
      </c>
      <c r="X932" s="4" t="s">
        <v>11912</v>
      </c>
      <c r="Y932" s="4" t="s">
        <v>12072</v>
      </c>
      <c r="Z932" s="4" t="s">
        <v>11150</v>
      </c>
      <c r="AA932" s="4" t="s">
        <v>665</v>
      </c>
      <c r="AB932" s="4" t="str">
        <f>VLOOKUP(A932,'REPORTE'!$A$1:$AG$1961,5,0)</f>
        <v>ECUATORIANO(A)</v>
      </c>
      <c r="AC932" s="4" t="str">
        <f>VLOOKUP(A932,'REPORTE'!$A$1:$AG$1961,30,0)</f>
        <v>Secundaria</v>
      </c>
      <c r="AD932" s="4" t="str">
        <f>VLOOKUP(A932,'REPORTE'!$A$1:$AG$1961,31,0)</f>
        <v>PICHINCHA</v>
      </c>
      <c r="AE932" s="4" t="str">
        <f>VLOOKUP(A932,'REPORTE'!$A$1:$AG$1961,32,0)</f>
        <v>QUITO</v>
      </c>
      <c r="AF932" s="4" t="str">
        <f>VLOOKUP(A932,'REPORTE'!$A$1:$AG$1961,33,0)</f>
        <v>SAN BLAS</v>
      </c>
      <c r="AG932" s="4" t="str">
        <f>VLOOKUP(AF932,PROVINCIAS!$F$1:$G$1171,2,0)</f>
        <v>URBANA</v>
      </c>
    </row>
    <row r="933" spans="1:33" customFormat="1" hidden="1" x14ac:dyDescent="0.45">
      <c r="A933" s="4">
        <v>1000898</v>
      </c>
      <c r="B933" s="4" t="s">
        <v>9703</v>
      </c>
      <c r="C933" s="7">
        <v>1721850434</v>
      </c>
      <c r="D933" s="8">
        <v>30</v>
      </c>
      <c r="E933" s="4" t="s">
        <v>59</v>
      </c>
      <c r="F933" s="4">
        <v>1002653</v>
      </c>
      <c r="G933" s="4">
        <v>1</v>
      </c>
      <c r="H933" s="4">
        <v>0</v>
      </c>
      <c r="I933" s="4" t="str">
        <f t="shared" si="14"/>
        <v>A1</v>
      </c>
      <c r="J933" s="4" t="s">
        <v>10468</v>
      </c>
      <c r="K933" s="4" t="s">
        <v>10469</v>
      </c>
      <c r="L933" s="9">
        <v>44606</v>
      </c>
      <c r="M933" s="9">
        <v>44706</v>
      </c>
      <c r="N933" s="10" t="s">
        <v>776</v>
      </c>
      <c r="O933" s="4">
        <v>700</v>
      </c>
      <c r="P933" s="4">
        <v>700</v>
      </c>
      <c r="Q933" s="4">
        <v>23</v>
      </c>
      <c r="R933" s="4" t="s">
        <v>10994</v>
      </c>
      <c r="S933" s="4" t="s">
        <v>11038</v>
      </c>
      <c r="T933" s="4" t="str">
        <f>VLOOKUP(A933,'REPORTE'!$A$1:$AG$1961,19,0)</f>
        <v>Fabricación de espejos de vidrio, incluido espejos retrovisores para vehí­culos.</v>
      </c>
      <c r="U933" s="4" t="str">
        <f>VLOOKUP(A933,'REPORTE'!$A$1:$AG$1961,20,0)</f>
        <v>Fabricación de máquinaria y equipos</v>
      </c>
      <c r="V933" s="4">
        <v>1000967</v>
      </c>
      <c r="W933" s="4" t="s">
        <v>11423</v>
      </c>
      <c r="X933" s="4" t="s">
        <v>11859</v>
      </c>
      <c r="Y933" s="4" t="s">
        <v>12072</v>
      </c>
      <c r="Z933" s="4" t="s">
        <v>11150</v>
      </c>
      <c r="AA933" s="4" t="s">
        <v>665</v>
      </c>
      <c r="AB933" s="4" t="str">
        <f>VLOOKUP(A933,'REPORTE'!$A$1:$AG$1961,5,0)</f>
        <v>ECUATORIANO(A)</v>
      </c>
      <c r="AC933" s="4" t="str">
        <f>VLOOKUP(A933,'REPORTE'!$A$1:$AG$1961,30,0)</f>
        <v>Primaria</v>
      </c>
      <c r="AD933" s="4" t="str">
        <f>VLOOKUP(A933,'REPORTE'!$A$1:$AG$1961,31,0)</f>
        <v>PICHINCHA</v>
      </c>
      <c r="AE933" s="4" t="str">
        <f>VLOOKUP(A933,'REPORTE'!$A$1:$AG$1961,32,0)</f>
        <v>QUITO</v>
      </c>
      <c r="AF933" s="4" t="str">
        <f>VLOOKUP(A933,'REPORTE'!$A$1:$AG$1961,33,0)</f>
        <v>SAN BLAS</v>
      </c>
      <c r="AG933" s="4" t="str">
        <f>VLOOKUP(AF933,PROVINCIAS!$F$1:$G$1171,2,0)</f>
        <v>URBANA</v>
      </c>
    </row>
    <row r="934" spans="1:33" customFormat="1" hidden="1" x14ac:dyDescent="0.45">
      <c r="A934" s="4">
        <v>1000989</v>
      </c>
      <c r="B934" s="4" t="s">
        <v>10112</v>
      </c>
      <c r="C934" s="7">
        <v>1102897582</v>
      </c>
      <c r="D934" s="8">
        <v>52</v>
      </c>
      <c r="E934" s="4" t="s">
        <v>36</v>
      </c>
      <c r="F934" s="4">
        <v>1002648</v>
      </c>
      <c r="G934" s="4">
        <v>1</v>
      </c>
      <c r="H934" s="4">
        <v>0</v>
      </c>
      <c r="I934" s="4" t="str">
        <f t="shared" si="14"/>
        <v>A1</v>
      </c>
      <c r="J934" s="4" t="s">
        <v>10468</v>
      </c>
      <c r="K934" s="4" t="s">
        <v>10469</v>
      </c>
      <c r="L934" s="9">
        <v>44606</v>
      </c>
      <c r="M934" s="9">
        <v>44798</v>
      </c>
      <c r="N934" s="10" t="s">
        <v>776</v>
      </c>
      <c r="O934" s="4">
        <v>1200</v>
      </c>
      <c r="P934" s="4">
        <v>1200</v>
      </c>
      <c r="Q934" s="4">
        <v>23</v>
      </c>
      <c r="R934" s="4" t="s">
        <v>10994</v>
      </c>
      <c r="S934" s="4" t="s">
        <v>11132</v>
      </c>
      <c r="T934" s="4" t="str">
        <f>VLOOKUP(A934,'REPORTE'!$A$1:$AG$1961,19,0)</f>
        <v>Venta al por menor de telas, lanas y otros hilados para tejer, artí­culos de mercerí­a (agujas e hilo de coser) en establecimientos especializados.</v>
      </c>
      <c r="U934" s="4" t="str">
        <f>VLOOKUP(A934,'REPORTE'!$A$1:$AG$1961,20,0)</f>
        <v>Venta al por menor varios</v>
      </c>
      <c r="V934" s="4">
        <v>1001058</v>
      </c>
      <c r="W934" s="4" t="s">
        <v>11424</v>
      </c>
      <c r="X934" s="4" t="s">
        <v>11994</v>
      </c>
      <c r="Y934" s="4" t="s">
        <v>12072</v>
      </c>
      <c r="Z934" s="4" t="s">
        <v>12352</v>
      </c>
      <c r="AA934" s="4" t="s">
        <v>665</v>
      </c>
      <c r="AB934" s="4" t="str">
        <f>VLOOKUP(A934,'REPORTE'!$A$1:$AG$1961,5,0)</f>
        <v>ECUATORIANO(A) INDIGENA</v>
      </c>
      <c r="AC934" s="4" t="str">
        <f>VLOOKUP(A934,'REPORTE'!$A$1:$AG$1961,30,0)</f>
        <v>Secundaria</v>
      </c>
      <c r="AD934" s="4" t="str">
        <f>VLOOKUP(A934,'REPORTE'!$A$1:$AG$1961,31,0)</f>
        <v>LOJA</v>
      </c>
      <c r="AE934" s="4" t="str">
        <f>VLOOKUP(A934,'REPORTE'!$A$1:$AG$1961,32,0)</f>
        <v>PALTAS</v>
      </c>
      <c r="AF934" s="4" t="str">
        <f>VLOOKUP(A934,'REPORTE'!$A$1:$AG$1961,33,0)</f>
        <v>CATACOCHA</v>
      </c>
      <c r="AG934" s="4" t="str">
        <f>VLOOKUP(AF934,PROVINCIAS!$F$1:$G$1171,2,0)</f>
        <v>URBANA</v>
      </c>
    </row>
    <row r="935" spans="1:33" customFormat="1" hidden="1" x14ac:dyDescent="0.45">
      <c r="A935" s="4">
        <v>1001161</v>
      </c>
      <c r="B935" s="4" t="s">
        <v>10402</v>
      </c>
      <c r="C935" s="7">
        <v>1721266870</v>
      </c>
      <c r="D935" s="8">
        <v>38</v>
      </c>
      <c r="E935" s="4" t="s">
        <v>36</v>
      </c>
      <c r="F935" s="4">
        <v>1002651</v>
      </c>
      <c r="G935" s="4">
        <v>1</v>
      </c>
      <c r="H935" s="4">
        <v>0</v>
      </c>
      <c r="I935" s="4" t="str">
        <f t="shared" si="14"/>
        <v>A1</v>
      </c>
      <c r="J935" s="4" t="s">
        <v>10468</v>
      </c>
      <c r="K935" s="4" t="s">
        <v>10469</v>
      </c>
      <c r="L935" s="9">
        <v>44606</v>
      </c>
      <c r="M935" s="9">
        <v>44706</v>
      </c>
      <c r="N935" s="10" t="s">
        <v>776</v>
      </c>
      <c r="O935" s="4">
        <v>3500</v>
      </c>
      <c r="P935" s="4">
        <v>3500</v>
      </c>
      <c r="Q935" s="4">
        <v>21.5</v>
      </c>
      <c r="R935" s="4" t="s">
        <v>10994</v>
      </c>
      <c r="S935" s="4" t="s">
        <v>11110</v>
      </c>
      <c r="T935" s="4" t="str">
        <f>VLOOKUP(A935,'REPORTE'!$A$1:$AG$1961,19,0)</f>
        <v>Restaurantes de comida rápida, puestos de refrigerio y establecimientos que ofrecen comida para llevar, reparto de pizza, etcétera; heladerí­as, fuentes de soda, etcétera.</v>
      </c>
      <c r="U935" s="4" t="str">
        <f>VLOOKUP(A935,'REPORTE'!$A$1:$AG$1961,20,0)</f>
        <v>Restaurantes</v>
      </c>
      <c r="V935" s="4">
        <v>1001240</v>
      </c>
      <c r="W935" s="4" t="s">
        <v>11797</v>
      </c>
      <c r="X935" s="4" t="s">
        <v>12015</v>
      </c>
      <c r="Y935" s="4" t="s">
        <v>12072</v>
      </c>
      <c r="Z935" s="4" t="s">
        <v>12577</v>
      </c>
      <c r="AA935" s="4" t="s">
        <v>665</v>
      </c>
      <c r="AB935" s="4" t="str">
        <f>VLOOKUP(A935,'REPORTE'!$A$1:$AG$1961,5,0)</f>
        <v>ECUATORIANO(A)</v>
      </c>
      <c r="AC935" s="4" t="str">
        <f>VLOOKUP(A935,'REPORTE'!$A$1:$AG$1961,30,0)</f>
        <v>Secundaria</v>
      </c>
      <c r="AD935" s="4" t="str">
        <f>VLOOKUP(A935,'REPORTE'!$A$1:$AG$1961,31,0)</f>
        <v>GUAYAS</v>
      </c>
      <c r="AE935" s="4" t="str">
        <f>VLOOKUP(A935,'REPORTE'!$A$1:$AG$1961,32,0)</f>
        <v>EL EMPALME</v>
      </c>
      <c r="AF935" s="4" t="str">
        <f>VLOOKUP(A935,'REPORTE'!$A$1:$AG$1961,33,0)</f>
        <v>EL ROSARIO</v>
      </c>
      <c r="AG935" s="4" t="str">
        <f>VLOOKUP(AF935,PROVINCIAS!$F$1:$G$1171,2,0)</f>
        <v>RURAL</v>
      </c>
    </row>
    <row r="936" spans="1:33" customFormat="1" hidden="1" x14ac:dyDescent="0.45">
      <c r="A936" s="4">
        <v>1001876</v>
      </c>
      <c r="B936" s="4" t="s">
        <v>10403</v>
      </c>
      <c r="C936" s="7">
        <v>605322320</v>
      </c>
      <c r="D936" s="8">
        <v>20</v>
      </c>
      <c r="E936" s="4" t="s">
        <v>36</v>
      </c>
      <c r="F936" s="4">
        <v>1002646</v>
      </c>
      <c r="G936" s="4">
        <v>6</v>
      </c>
      <c r="H936" s="4">
        <v>0</v>
      </c>
      <c r="I936" s="4" t="str">
        <f t="shared" si="14"/>
        <v>A1</v>
      </c>
      <c r="J936" s="4" t="s">
        <v>10468</v>
      </c>
      <c r="K936" s="4" t="s">
        <v>10469</v>
      </c>
      <c r="L936" s="9">
        <v>44606</v>
      </c>
      <c r="M936" s="9">
        <v>44788</v>
      </c>
      <c r="N936" s="10" t="s">
        <v>776</v>
      </c>
      <c r="O936" s="4">
        <v>500</v>
      </c>
      <c r="P936" s="4">
        <v>500</v>
      </c>
      <c r="Q936" s="4">
        <v>23</v>
      </c>
      <c r="R936" s="4" t="s">
        <v>10994</v>
      </c>
      <c r="S936" s="4" t="s">
        <v>244</v>
      </c>
      <c r="T936" s="4" t="str">
        <f>VLOOKUP(A936,'REPORTE'!$A$1:$AG$1961,19,0)</f>
        <v>Estudiante</v>
      </c>
      <c r="U936" s="4" t="str">
        <f>VLOOKUP(A936,'REPORTE'!$A$1:$AG$1961,20,0)</f>
        <v>Estudiante</v>
      </c>
      <c r="V936" s="4">
        <v>1001991</v>
      </c>
      <c r="W936" s="4" t="s">
        <v>11425</v>
      </c>
      <c r="X936" s="4" t="s">
        <v>12059</v>
      </c>
      <c r="Y936" s="4" t="s">
        <v>12072</v>
      </c>
      <c r="Z936" s="4" t="s">
        <v>12578</v>
      </c>
      <c r="AA936" s="4" t="s">
        <v>74</v>
      </c>
      <c r="AB936" s="4" t="str">
        <f>VLOOKUP(A936,'REPORTE'!$A$1:$AG$1961,5,0)</f>
        <v>ECUATORIANO(A)</v>
      </c>
      <c r="AC936" s="4" t="str">
        <f>VLOOKUP(A936,'REPORTE'!$A$1:$AG$1961,30,0)</f>
        <v>Secundaria</v>
      </c>
      <c r="AD936" s="4" t="str">
        <f>VLOOKUP(A936,'REPORTE'!$A$1:$AG$1961,31,0)</f>
        <v>CHIMBORAZO</v>
      </c>
      <c r="AE936" s="4" t="str">
        <f>VLOOKUP(A936,'REPORTE'!$A$1:$AG$1961,32,0)</f>
        <v>GUANO</v>
      </c>
      <c r="AF936" s="4" t="str">
        <f>VLOOKUP(A936,'REPORTE'!$A$1:$AG$1961,33,0)</f>
        <v>EL ROSARIO</v>
      </c>
      <c r="AG936" s="4" t="str">
        <f>VLOOKUP(AF936,PROVINCIAS!$F$1:$G$1171,2,0)</f>
        <v>RURAL</v>
      </c>
    </row>
    <row r="937" spans="1:33" customFormat="1" hidden="1" x14ac:dyDescent="0.45">
      <c r="A937" s="4">
        <v>1001881</v>
      </c>
      <c r="B937" s="4" t="s">
        <v>10404</v>
      </c>
      <c r="C937" s="7">
        <v>603918293</v>
      </c>
      <c r="D937" s="8">
        <v>40</v>
      </c>
      <c r="E937" s="4" t="s">
        <v>59</v>
      </c>
      <c r="F937" s="4">
        <v>1002654</v>
      </c>
      <c r="G937" s="4">
        <v>12</v>
      </c>
      <c r="H937" s="4">
        <v>0</v>
      </c>
      <c r="I937" s="4" t="str">
        <f t="shared" si="14"/>
        <v>A1</v>
      </c>
      <c r="J937" s="4" t="s">
        <v>10468</v>
      </c>
      <c r="K937" s="4" t="s">
        <v>10469</v>
      </c>
      <c r="L937" s="9">
        <v>44606</v>
      </c>
      <c r="M937" s="9">
        <v>44990</v>
      </c>
      <c r="N937" s="10" t="s">
        <v>776</v>
      </c>
      <c r="O937" s="4">
        <v>2000</v>
      </c>
      <c r="P937" s="4">
        <v>2000</v>
      </c>
      <c r="Q937" s="4">
        <v>21.5</v>
      </c>
      <c r="R937" s="4" t="s">
        <v>10994</v>
      </c>
      <c r="S937" s="4" t="s">
        <v>244</v>
      </c>
      <c r="T937" s="4" t="str">
        <f>VLOOKUP(A937,'REPORTE'!$A$1:$AG$1961,19,0)</f>
        <v>Empleado Privado</v>
      </c>
      <c r="U937" s="4" t="str">
        <f>VLOOKUP(A937,'REPORTE'!$A$1:$AG$1961,20,0)</f>
        <v>Empleado Privado</v>
      </c>
      <c r="V937" s="4">
        <v>1001996</v>
      </c>
      <c r="W937" s="4" t="s">
        <v>11426</v>
      </c>
      <c r="X937" s="4" t="s">
        <v>11860</v>
      </c>
      <c r="Y937" s="4" t="s">
        <v>12072</v>
      </c>
      <c r="Z937" s="4" t="s">
        <v>12370</v>
      </c>
      <c r="AA937" s="4" t="s">
        <v>74</v>
      </c>
      <c r="AB937" s="4" t="str">
        <f>VLOOKUP(A937,'REPORTE'!$A$1:$AG$1961,5,0)</f>
        <v>ECUATORIANO(A)</v>
      </c>
      <c r="AC937" s="4" t="str">
        <f>VLOOKUP(A937,'REPORTE'!$A$1:$AG$1961,30,0)</f>
        <v>Primaria</v>
      </c>
      <c r="AD937" s="4" t="str">
        <f>VLOOKUP(A937,'REPORTE'!$A$1:$AG$1961,31,0)</f>
        <v>CHIMBORAZO</v>
      </c>
      <c r="AE937" s="4" t="str">
        <f>VLOOKUP(A937,'REPORTE'!$A$1:$AG$1961,32,0)</f>
        <v>RIOBAMBA</v>
      </c>
      <c r="AF937" s="4" t="str">
        <f>VLOOKUP(A937,'REPORTE'!$A$1:$AG$1961,33,0)</f>
        <v>VELOZ</v>
      </c>
      <c r="AG937" s="4" t="str">
        <f>VLOOKUP(AF937,PROVINCIAS!$F$1:$G$1171,2,0)</f>
        <v>URBANA</v>
      </c>
    </row>
    <row r="938" spans="1:33" customFormat="1" hidden="1" x14ac:dyDescent="0.45">
      <c r="A938" s="4">
        <v>1000491</v>
      </c>
      <c r="B938" s="4" t="s">
        <v>10405</v>
      </c>
      <c r="C938" s="7">
        <v>1751390988</v>
      </c>
      <c r="D938" s="8">
        <v>21</v>
      </c>
      <c r="E938" s="4" t="s">
        <v>36</v>
      </c>
      <c r="F938" s="4">
        <v>1002655</v>
      </c>
      <c r="G938" s="4">
        <v>1</v>
      </c>
      <c r="H938" s="4">
        <v>0</v>
      </c>
      <c r="I938" s="4" t="str">
        <f t="shared" si="14"/>
        <v>A1</v>
      </c>
      <c r="J938" s="4" t="s">
        <v>10468</v>
      </c>
      <c r="K938" s="4" t="s">
        <v>10469</v>
      </c>
      <c r="L938" s="9">
        <v>44607</v>
      </c>
      <c r="M938" s="9">
        <v>44686</v>
      </c>
      <c r="N938" s="10" t="s">
        <v>776</v>
      </c>
      <c r="O938" s="4">
        <v>1000</v>
      </c>
      <c r="P938" s="4">
        <v>1000</v>
      </c>
      <c r="Q938" s="4">
        <v>23</v>
      </c>
      <c r="R938" s="4" t="s">
        <v>10994</v>
      </c>
      <c r="S938" s="4" t="s">
        <v>348</v>
      </c>
      <c r="T938" s="4" t="str">
        <f>VLOOKUP(A938,'REPORTE'!$A$1:$AG$1961,19,0)</f>
        <v>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v>
      </c>
      <c r="U938" s="4" t="str">
        <f>VLOOKUP(A938,'REPORTE'!$A$1:$AG$1961,20,0)</f>
        <v>Suministros de trabajadores y recursos humanos</v>
      </c>
      <c r="V938" s="4">
        <v>1000560</v>
      </c>
      <c r="W938" s="4" t="s">
        <v>11427</v>
      </c>
      <c r="X938" s="4" t="s">
        <v>12060</v>
      </c>
      <c r="Y938" s="4" t="s">
        <v>12072</v>
      </c>
      <c r="Z938" s="4" t="s">
        <v>12579</v>
      </c>
      <c r="AA938" s="4" t="s">
        <v>1125</v>
      </c>
      <c r="AB938" s="4" t="str">
        <f>VLOOKUP(A938,'REPORTE'!$A$1:$AG$1961,5,0)</f>
        <v>ECUATORIANO(A) INDIGENA</v>
      </c>
      <c r="AC938" s="4" t="str">
        <f>VLOOKUP(A938,'REPORTE'!$A$1:$AG$1961,30,0)</f>
        <v>Secundaria</v>
      </c>
      <c r="AD938" s="4" t="str">
        <f>VLOOKUP(A938,'REPORTE'!$A$1:$AG$1961,31,0)</f>
        <v>CHIMBORAZO</v>
      </c>
      <c r="AE938" s="4" t="str">
        <f>VLOOKUP(A938,'REPORTE'!$A$1:$AG$1961,32,0)</f>
        <v>RIOBAMBA</v>
      </c>
      <c r="AF938" s="4" t="str">
        <f>VLOOKUP(A938,'REPORTE'!$A$1:$AG$1961,33,0)</f>
        <v>CACHA (CAB EN MACHANGARA)</v>
      </c>
      <c r="AG938" s="4" t="str">
        <f>VLOOKUP(AF938,PROVINCIAS!$F$1:$G$1171,2,0)</f>
        <v>RURAL</v>
      </c>
    </row>
    <row r="939" spans="1:33" customFormat="1" hidden="1" x14ac:dyDescent="0.45">
      <c r="A939" s="4">
        <v>1001229</v>
      </c>
      <c r="B939" s="4" t="s">
        <v>10406</v>
      </c>
      <c r="C939" s="7">
        <v>1724944184</v>
      </c>
      <c r="D939" s="8">
        <v>34</v>
      </c>
      <c r="E939" s="4" t="s">
        <v>36</v>
      </c>
      <c r="F939" s="4">
        <v>1002658</v>
      </c>
      <c r="G939" s="4">
        <v>18</v>
      </c>
      <c r="H939" s="4">
        <v>0</v>
      </c>
      <c r="I939" s="4" t="str">
        <f t="shared" si="14"/>
        <v>A1</v>
      </c>
      <c r="J939" s="4" t="s">
        <v>10468</v>
      </c>
      <c r="K939" s="4" t="s">
        <v>10469</v>
      </c>
      <c r="L939" s="9">
        <v>44607</v>
      </c>
      <c r="M939" s="9">
        <v>45163</v>
      </c>
      <c r="N939" s="10" t="s">
        <v>776</v>
      </c>
      <c r="O939" s="4">
        <v>5000</v>
      </c>
      <c r="P939" s="4">
        <v>5000</v>
      </c>
      <c r="Q939" s="4">
        <v>21.5</v>
      </c>
      <c r="R939" s="4" t="s">
        <v>10994</v>
      </c>
      <c r="S939" s="4" t="s">
        <v>11122</v>
      </c>
      <c r="T939" s="4" t="str">
        <f>VLOOKUP(A939,'REPORTE'!$A$1:$AG$1961,19,0)</f>
        <v>Servicios de restaurantes y bares en conexión con transporte cuando son proporcionadas por unidades independientes: bares del aeropuerto, bares terminales terrestres, etcétera.</v>
      </c>
      <c r="U939" s="4" t="str">
        <f>VLOOKUP(A939,'REPORTE'!$A$1:$AG$1961,20,0)</f>
        <v>Servicios Varios</v>
      </c>
      <c r="V939" s="4">
        <v>1001306</v>
      </c>
      <c r="W939" s="4" t="s">
        <v>11798</v>
      </c>
      <c r="X939" s="4" t="s">
        <v>11916</v>
      </c>
      <c r="Y939" s="4" t="s">
        <v>12072</v>
      </c>
      <c r="Z939" s="4" t="s">
        <v>12580</v>
      </c>
      <c r="AA939" s="4" t="s">
        <v>1125</v>
      </c>
      <c r="AB939" s="4" t="str">
        <f>VLOOKUP(A939,'REPORTE'!$A$1:$AG$1961,5,0)</f>
        <v>ECUATORIANO(A)</v>
      </c>
      <c r="AC939" s="4" t="str">
        <f>VLOOKUP(A939,'REPORTE'!$A$1:$AG$1961,30,0)</f>
        <v>Secundaria</v>
      </c>
      <c r="AD939" s="4" t="str">
        <f>VLOOKUP(A939,'REPORTE'!$A$1:$AG$1961,31,0)</f>
        <v>GUAYAS</v>
      </c>
      <c r="AE939" s="4" t="str">
        <f>VLOOKUP(A939,'REPORTE'!$A$1:$AG$1961,32,0)</f>
        <v>EL EMPALME</v>
      </c>
      <c r="AF939" s="4" t="str">
        <f>VLOOKUP(A939,'REPORTE'!$A$1:$AG$1961,33,0)</f>
        <v>EL ROSARIO</v>
      </c>
      <c r="AG939" s="4" t="str">
        <f>VLOOKUP(AF939,PROVINCIAS!$F$1:$G$1171,2,0)</f>
        <v>RURAL</v>
      </c>
    </row>
    <row r="940" spans="1:33" customFormat="1" hidden="1" x14ac:dyDescent="0.45">
      <c r="A940" s="4">
        <v>1001874</v>
      </c>
      <c r="B940" s="4" t="s">
        <v>10407</v>
      </c>
      <c r="C940" s="7">
        <v>2450946906</v>
      </c>
      <c r="D940" s="8">
        <v>21</v>
      </c>
      <c r="E940" s="4" t="s">
        <v>59</v>
      </c>
      <c r="F940" s="4">
        <v>1002659</v>
      </c>
      <c r="G940" s="4">
        <v>4</v>
      </c>
      <c r="H940" s="4">
        <v>0</v>
      </c>
      <c r="I940" s="4" t="str">
        <f t="shared" si="14"/>
        <v>A1</v>
      </c>
      <c r="J940" s="4" t="s">
        <v>10468</v>
      </c>
      <c r="K940" s="4" t="s">
        <v>10469</v>
      </c>
      <c r="L940" s="9">
        <v>44607</v>
      </c>
      <c r="M940" s="9">
        <v>44752</v>
      </c>
      <c r="N940" s="10" t="s">
        <v>776</v>
      </c>
      <c r="O940" s="4">
        <v>500</v>
      </c>
      <c r="P940" s="4">
        <v>500</v>
      </c>
      <c r="Q940" s="4">
        <v>23</v>
      </c>
      <c r="R940" s="4" t="s">
        <v>10994</v>
      </c>
      <c r="S940" s="4" t="s">
        <v>244</v>
      </c>
      <c r="T940" s="4" t="str">
        <f>VLOOKUP(A940,'REPORTE'!$A$1:$AG$1961,19,0)</f>
        <v>Actividades de agentes y corredores de seguros (intermediarios de seguros) que venden, negocian u ofertan contratos de anualidades y pólizas de seguros y reaseguros.</v>
      </c>
      <c r="U940" s="4" t="str">
        <f>VLOOKUP(A940,'REPORTE'!$A$1:$AG$1961,20,0)</f>
        <v xml:space="preserve">Actividades de agentes inmobiliarios neutrales, corredores de seguros, energía électica </v>
      </c>
      <c r="V940" s="4">
        <v>1001987</v>
      </c>
      <c r="W940" s="4" t="s">
        <v>11428</v>
      </c>
      <c r="X940" s="4" t="s">
        <v>11866</v>
      </c>
      <c r="Y940" s="4" t="s">
        <v>12072</v>
      </c>
      <c r="Z940" s="4" t="s">
        <v>12581</v>
      </c>
      <c r="AA940" s="4" t="s">
        <v>74</v>
      </c>
      <c r="AB940" s="4" t="str">
        <f>VLOOKUP(A940,'REPORTE'!$A$1:$AG$1961,5,0)</f>
        <v>ECUATORIANO(A)</v>
      </c>
      <c r="AC940" s="4" t="str">
        <f>VLOOKUP(A940,'REPORTE'!$A$1:$AG$1961,30,0)</f>
        <v>Secundaria</v>
      </c>
      <c r="AD940" s="4" t="str">
        <f>VLOOKUP(A940,'REPORTE'!$A$1:$AG$1961,31,0)</f>
        <v>SANTA ELENA</v>
      </c>
      <c r="AE940" s="4" t="str">
        <f>VLOOKUP(A940,'REPORTE'!$A$1:$AG$1961,32,0)</f>
        <v>LA LIBERTAD</v>
      </c>
      <c r="AF940" s="4" t="str">
        <f>VLOOKUP(A940,'REPORTE'!$A$1:$AG$1961,33,0)</f>
        <v>LA LIBERTAD</v>
      </c>
      <c r="AG940" s="4" t="str">
        <f>VLOOKUP(AF940,PROVINCIAS!$F$1:$G$1171,2,0)</f>
        <v>RURAL</v>
      </c>
    </row>
    <row r="941" spans="1:33" customFormat="1" hidden="1" x14ac:dyDescent="0.45">
      <c r="A941" s="4">
        <v>1001878</v>
      </c>
      <c r="B941" s="4" t="s">
        <v>10408</v>
      </c>
      <c r="C941" s="7">
        <v>604638528</v>
      </c>
      <c r="D941" s="8">
        <v>27</v>
      </c>
      <c r="E941" s="4" t="s">
        <v>36</v>
      </c>
      <c r="F941" s="4">
        <v>1002657</v>
      </c>
      <c r="G941" s="4">
        <v>7</v>
      </c>
      <c r="H941" s="4">
        <v>0</v>
      </c>
      <c r="I941" s="4" t="str">
        <f t="shared" si="14"/>
        <v>A1</v>
      </c>
      <c r="J941" s="4" t="s">
        <v>10468</v>
      </c>
      <c r="K941" s="4" t="s">
        <v>10469</v>
      </c>
      <c r="L941" s="9">
        <v>44607</v>
      </c>
      <c r="M941" s="9">
        <v>44844</v>
      </c>
      <c r="N941" s="10" t="s">
        <v>776</v>
      </c>
      <c r="O941" s="4">
        <v>700</v>
      </c>
      <c r="P941" s="4">
        <v>700</v>
      </c>
      <c r="Q941" s="4">
        <v>23</v>
      </c>
      <c r="R941" s="4" t="s">
        <v>10994</v>
      </c>
      <c r="S941" s="4" t="s">
        <v>244</v>
      </c>
      <c r="T941" s="4" t="str">
        <f>VLOOKUP(A941,'REPORTE'!$A$1:$AG$1961,19,0)</f>
        <v>Empleado Privado</v>
      </c>
      <c r="U941" s="4" t="str">
        <f>VLOOKUP(A941,'REPORTE'!$A$1:$AG$1961,20,0)</f>
        <v>Empleado Privado</v>
      </c>
      <c r="V941" s="4">
        <v>1001993</v>
      </c>
      <c r="W941" s="4" t="s">
        <v>11429</v>
      </c>
      <c r="X941" s="4" t="s">
        <v>11891</v>
      </c>
      <c r="Y941" s="4" t="s">
        <v>12072</v>
      </c>
      <c r="Z941" s="4" t="s">
        <v>12582</v>
      </c>
      <c r="AA941" s="4" t="s">
        <v>74</v>
      </c>
      <c r="AB941" s="4" t="str">
        <f>VLOOKUP(A941,'REPORTE'!$A$1:$AG$1961,5,0)</f>
        <v>ECUATORIANO(A) INDIGENA</v>
      </c>
      <c r="AC941" s="4" t="str">
        <f>VLOOKUP(A941,'REPORTE'!$A$1:$AG$1961,30,0)</f>
        <v>Secundaria</v>
      </c>
      <c r="AD941" s="4" t="str">
        <f>VLOOKUP(A941,'REPORTE'!$A$1:$AG$1961,31,0)</f>
        <v>CHIMBORAZO</v>
      </c>
      <c r="AE941" s="4" t="str">
        <f>VLOOKUP(A941,'REPORTE'!$A$1:$AG$1961,32,0)</f>
        <v>RIOBAMBA</v>
      </c>
      <c r="AF941" s="4" t="str">
        <f>VLOOKUP(A941,'REPORTE'!$A$1:$AG$1961,33,0)</f>
        <v>CACHA (CAB EN MACHANGARA)</v>
      </c>
      <c r="AG941" s="4" t="str">
        <f>VLOOKUP(AF941,PROVINCIAS!$F$1:$G$1171,2,0)</f>
        <v>RURAL</v>
      </c>
    </row>
    <row r="942" spans="1:33" customFormat="1" hidden="1" x14ac:dyDescent="0.45">
      <c r="A942" s="4">
        <v>1000146</v>
      </c>
      <c r="B942" s="4" t="s">
        <v>10027</v>
      </c>
      <c r="C942" s="7">
        <v>1710170232</v>
      </c>
      <c r="D942" s="8">
        <v>52</v>
      </c>
      <c r="E942" s="4" t="s">
        <v>59</v>
      </c>
      <c r="F942" s="4">
        <v>1002665</v>
      </c>
      <c r="G942" s="4">
        <v>15</v>
      </c>
      <c r="H942" s="4">
        <v>0</v>
      </c>
      <c r="I942" s="4" t="str">
        <f t="shared" si="14"/>
        <v>A1</v>
      </c>
      <c r="J942" s="4" t="s">
        <v>10468</v>
      </c>
      <c r="K942" s="4" t="s">
        <v>10469</v>
      </c>
      <c r="L942" s="9">
        <v>44608</v>
      </c>
      <c r="M942" s="9">
        <v>45071</v>
      </c>
      <c r="N942" s="10" t="s">
        <v>776</v>
      </c>
      <c r="O942" s="4">
        <v>3000</v>
      </c>
      <c r="P942" s="4">
        <v>3000</v>
      </c>
      <c r="Q942" s="4">
        <v>18.989999999999998</v>
      </c>
      <c r="R942" s="4" t="s">
        <v>10994</v>
      </c>
      <c r="S942" s="4" t="s">
        <v>279</v>
      </c>
      <c r="T942" s="4" t="str">
        <f>VLOOKUP(A942,'REPORTE'!$A$1:$AG$1961,19,0)</f>
        <v>Venta al por mayor de frutas, legumbres y hortalizas.</v>
      </c>
      <c r="U942" s="4" t="str">
        <f>VLOOKUP(A942,'REPORTE'!$A$1:$AG$1961,20,0)</f>
        <v>Venta al por mayor varios</v>
      </c>
      <c r="V942" s="4">
        <v>1000179</v>
      </c>
      <c r="W942" s="4" t="s">
        <v>11799</v>
      </c>
      <c r="X942" s="4" t="s">
        <v>11974</v>
      </c>
      <c r="Y942" s="4" t="s">
        <v>12072</v>
      </c>
      <c r="Z942" s="4" t="s">
        <v>12298</v>
      </c>
      <c r="AA942" s="4" t="s">
        <v>677</v>
      </c>
      <c r="AB942" s="4" t="str">
        <f>VLOOKUP(A942,'REPORTE'!$A$1:$AG$1961,5,0)</f>
        <v>ECUATORIANO(A) INDIGENA</v>
      </c>
      <c r="AC942" s="4" t="str">
        <f>VLOOKUP(A942,'REPORTE'!$A$1:$AG$1961,30,0)</f>
        <v>Secundaria</v>
      </c>
      <c r="AD942" s="4" t="str">
        <f>VLOOKUP(A942,'REPORTE'!$A$1:$AG$1961,31,0)</f>
        <v>PICHINCHA</v>
      </c>
      <c r="AE942" s="4" t="str">
        <f>VLOOKUP(A942,'REPORTE'!$A$1:$AG$1961,32,0)</f>
        <v>QUITO</v>
      </c>
      <c r="AF942" s="4" t="str">
        <f>VLOOKUP(A942,'REPORTE'!$A$1:$AG$1961,33,0)</f>
        <v>COTOCOLLAO</v>
      </c>
      <c r="AG942" s="4" t="str">
        <f>VLOOKUP(AF942,PROVINCIAS!$F$1:$G$1171,2,0)</f>
        <v>URBANA</v>
      </c>
    </row>
    <row r="943" spans="1:33" customFormat="1" hidden="1" x14ac:dyDescent="0.45">
      <c r="A943" s="4">
        <v>1000195</v>
      </c>
      <c r="B943" s="4" t="s">
        <v>9928</v>
      </c>
      <c r="C943" s="7">
        <v>104435128</v>
      </c>
      <c r="D943" s="8">
        <v>40</v>
      </c>
      <c r="E943" s="4" t="s">
        <v>59</v>
      </c>
      <c r="F943" s="4">
        <v>1002663</v>
      </c>
      <c r="G943" s="4">
        <v>48</v>
      </c>
      <c r="H943" s="4">
        <v>0</v>
      </c>
      <c r="I943" s="4" t="str">
        <f t="shared" si="14"/>
        <v>A1</v>
      </c>
      <c r="J943" s="4" t="s">
        <v>10468</v>
      </c>
      <c r="K943" s="4" t="s">
        <v>10469</v>
      </c>
      <c r="L943" s="9">
        <v>44608</v>
      </c>
      <c r="M943" s="9">
        <v>46069</v>
      </c>
      <c r="N943" s="10" t="s">
        <v>776</v>
      </c>
      <c r="O943" s="4">
        <v>17000</v>
      </c>
      <c r="P943" s="4">
        <v>17000</v>
      </c>
      <c r="Q943" s="4">
        <v>18.989999999999998</v>
      </c>
      <c r="R943" s="4" t="s">
        <v>10994</v>
      </c>
      <c r="S943" s="4" t="s">
        <v>11044</v>
      </c>
      <c r="T943" s="4" t="str">
        <f>VLOOKUP(A943,'REPORTE'!$A$1:$AG$1961,19,0)</f>
        <v>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U943" s="4" t="str">
        <f>VLOOKUP(A943,'REPORTE'!$A$1:$AG$1961,20,0)</f>
        <v>Actividades de artistas individuales</v>
      </c>
      <c r="V943" s="4">
        <v>1000257</v>
      </c>
      <c r="W943" s="4" t="s">
        <v>11800</v>
      </c>
      <c r="X943" s="4" t="s">
        <v>11949</v>
      </c>
      <c r="Y943" s="4" t="s">
        <v>12072</v>
      </c>
      <c r="Z943" s="4" t="s">
        <v>12102</v>
      </c>
      <c r="AA943" s="4" t="s">
        <v>665</v>
      </c>
      <c r="AB943" s="4" t="str">
        <f>VLOOKUP(A943,'REPORTE'!$A$1:$AG$1961,5,0)</f>
        <v>ECUATORIANO(A) INDIGENA</v>
      </c>
      <c r="AC943" s="4" t="str">
        <f>VLOOKUP(A943,'REPORTE'!$A$1:$AG$1961,30,0)</f>
        <v>Primaria</v>
      </c>
      <c r="AD943" s="4" t="str">
        <f>VLOOKUP(A943,'REPORTE'!$A$1:$AG$1961,31,0)</f>
        <v>PICHINCHA</v>
      </c>
      <c r="AE943" s="4" t="str">
        <f>VLOOKUP(A943,'REPORTE'!$A$1:$AG$1961,32,0)</f>
        <v>QUITO</v>
      </c>
      <c r="AF943" s="4" t="str">
        <f>VLOOKUP(A943,'REPORTE'!$A$1:$AG$1961,33,0)</f>
        <v>COTOCOLLAO</v>
      </c>
      <c r="AG943" s="4" t="str">
        <f>VLOOKUP(AF943,PROVINCIAS!$F$1:$G$1171,2,0)</f>
        <v>URBANA</v>
      </c>
    </row>
    <row r="944" spans="1:33" customFormat="1" hidden="1" x14ac:dyDescent="0.45">
      <c r="A944" s="4">
        <v>1001149</v>
      </c>
      <c r="B944" s="4" t="s">
        <v>10409</v>
      </c>
      <c r="C944" s="7">
        <v>1717314098</v>
      </c>
      <c r="D944" s="8">
        <v>41</v>
      </c>
      <c r="E944" s="4" t="s">
        <v>36</v>
      </c>
      <c r="F944" s="4">
        <v>1002664</v>
      </c>
      <c r="G944" s="4">
        <v>48</v>
      </c>
      <c r="H944" s="4">
        <v>0</v>
      </c>
      <c r="I944" s="4" t="str">
        <f t="shared" si="14"/>
        <v>A1</v>
      </c>
      <c r="J944" s="4" t="s">
        <v>10468</v>
      </c>
      <c r="K944" s="4" t="s">
        <v>10469</v>
      </c>
      <c r="L944" s="9">
        <v>44608</v>
      </c>
      <c r="M944" s="9">
        <v>46069</v>
      </c>
      <c r="N944" s="10" t="s">
        <v>776</v>
      </c>
      <c r="O944" s="4">
        <v>17000</v>
      </c>
      <c r="P944" s="4">
        <v>17000</v>
      </c>
      <c r="Q944" s="4">
        <v>18.989999999999998</v>
      </c>
      <c r="R944" s="4" t="s">
        <v>10994</v>
      </c>
      <c r="S944" s="4" t="s">
        <v>279</v>
      </c>
      <c r="T944" s="4" t="str">
        <f>VLOOKUP(A944,'REPORTE'!$A$1:$AG$1961,19,0)</f>
        <v>Venta al por mayor de frutas, legumbres y hortalizas.</v>
      </c>
      <c r="U944" s="4" t="str">
        <f>VLOOKUP(A944,'REPORTE'!$A$1:$AG$1961,20,0)</f>
        <v>Venta al por mayor varios</v>
      </c>
      <c r="V944" s="4">
        <v>1001228</v>
      </c>
      <c r="W944" s="4" t="s">
        <v>11800</v>
      </c>
      <c r="X944" s="4" t="s">
        <v>12054</v>
      </c>
      <c r="Y944" s="4" t="s">
        <v>12072</v>
      </c>
      <c r="Z944" s="4" t="s">
        <v>12583</v>
      </c>
      <c r="AA944" s="4" t="s">
        <v>677</v>
      </c>
      <c r="AB944" s="4" t="str">
        <f>VLOOKUP(A944,'REPORTE'!$A$1:$AG$1961,5,0)</f>
        <v>ECUATORIANO(A) INDIGENA</v>
      </c>
      <c r="AC944" s="4" t="str">
        <f>VLOOKUP(A944,'REPORTE'!$A$1:$AG$1961,30,0)</f>
        <v>Secundaria</v>
      </c>
      <c r="AD944" s="4" t="str">
        <f>VLOOKUP(A944,'REPORTE'!$A$1:$AG$1961,31,0)</f>
        <v>CHIMBORAZO</v>
      </c>
      <c r="AE944" s="4" t="str">
        <f>VLOOKUP(A944,'REPORTE'!$A$1:$AG$1961,32,0)</f>
        <v>RIOBAMBA</v>
      </c>
      <c r="AF944" s="4" t="str">
        <f>VLOOKUP(A944,'REPORTE'!$A$1:$AG$1961,33,0)</f>
        <v>CACHA (CAB EN MACHANGARA)</v>
      </c>
      <c r="AG944" s="4" t="str">
        <f>VLOOKUP(AF944,PROVINCIAS!$F$1:$G$1171,2,0)</f>
        <v>RURAL</v>
      </c>
    </row>
    <row r="945" spans="1:33" customFormat="1" hidden="1" x14ac:dyDescent="0.45">
      <c r="A945" s="4">
        <v>1001889</v>
      </c>
      <c r="B945" s="4" t="s">
        <v>10410</v>
      </c>
      <c r="C945" s="7">
        <v>603225095</v>
      </c>
      <c r="D945" s="8">
        <v>38</v>
      </c>
      <c r="E945" s="4" t="s">
        <v>59</v>
      </c>
      <c r="F945" s="4">
        <v>1002662</v>
      </c>
      <c r="G945" s="4">
        <v>24</v>
      </c>
      <c r="H945" s="4">
        <v>0</v>
      </c>
      <c r="I945" s="4" t="str">
        <f t="shared" si="14"/>
        <v>A1</v>
      </c>
      <c r="J945" s="4" t="s">
        <v>10468</v>
      </c>
      <c r="K945" s="4" t="s">
        <v>10469</v>
      </c>
      <c r="L945" s="9">
        <v>44608</v>
      </c>
      <c r="M945" s="9">
        <v>45344</v>
      </c>
      <c r="N945" s="10" t="s">
        <v>776</v>
      </c>
      <c r="O945" s="4">
        <v>5500</v>
      </c>
      <c r="P945" s="4">
        <v>5500</v>
      </c>
      <c r="Q945" s="4">
        <v>21.5</v>
      </c>
      <c r="R945" s="4" t="s">
        <v>10994</v>
      </c>
      <c r="S945" s="4" t="s">
        <v>244</v>
      </c>
      <c r="T945" s="4" t="str">
        <f>VLOOKUP(A945,'REPORTE'!$A$1:$AG$1961,19,0)</f>
        <v>Venta al por mayor de arroz.</v>
      </c>
      <c r="U945" s="4" t="str">
        <f>VLOOKUP(A945,'REPORTE'!$A$1:$AG$1961,20,0)</f>
        <v>Venta al por mayor varios</v>
      </c>
      <c r="V945" s="4">
        <v>1002004</v>
      </c>
      <c r="W945" s="4" t="s">
        <v>11801</v>
      </c>
      <c r="X945" s="4" t="s">
        <v>11838</v>
      </c>
      <c r="Y945" s="4" t="s">
        <v>12072</v>
      </c>
      <c r="Z945" s="4" t="s">
        <v>12584</v>
      </c>
      <c r="AA945" s="4" t="s">
        <v>74</v>
      </c>
      <c r="AB945" s="4" t="str">
        <f>VLOOKUP(A945,'REPORTE'!$A$1:$AG$1961,5,0)</f>
        <v>ECUATORIANO(A)</v>
      </c>
      <c r="AC945" s="4" t="str">
        <f>VLOOKUP(A945,'REPORTE'!$A$1:$AG$1961,30,0)</f>
        <v>Secundaria</v>
      </c>
      <c r="AD945" s="4" t="str">
        <f>VLOOKUP(A945,'REPORTE'!$A$1:$AG$1961,31,0)</f>
        <v>CHIMBORAZO</v>
      </c>
      <c r="AE945" s="4" t="str">
        <f>VLOOKUP(A945,'REPORTE'!$A$1:$AG$1961,32,0)</f>
        <v>RIOBAMBA</v>
      </c>
      <c r="AF945" s="4" t="str">
        <f>VLOOKUP(A945,'REPORTE'!$A$1:$AG$1961,33,0)</f>
        <v>LIZARZABURU</v>
      </c>
      <c r="AG945" s="4" t="str">
        <f>VLOOKUP(AF945,PROVINCIAS!$F$1:$G$1171,2,0)</f>
        <v>URBANA</v>
      </c>
    </row>
    <row r="946" spans="1:33" customFormat="1" hidden="1" x14ac:dyDescent="0.45">
      <c r="A946" s="4">
        <v>1001325</v>
      </c>
      <c r="B946" s="4" t="s">
        <v>9854</v>
      </c>
      <c r="C946" s="7">
        <v>1714989413</v>
      </c>
      <c r="D946" s="8">
        <v>44</v>
      </c>
      <c r="E946" s="4" t="s">
        <v>59</v>
      </c>
      <c r="F946" s="4">
        <v>1002670</v>
      </c>
      <c r="G946" s="4">
        <v>48</v>
      </c>
      <c r="H946" s="4">
        <v>0</v>
      </c>
      <c r="I946" s="4" t="str">
        <f t="shared" si="14"/>
        <v>A1</v>
      </c>
      <c r="J946" s="4" t="s">
        <v>10468</v>
      </c>
      <c r="K946" s="4" t="s">
        <v>10469</v>
      </c>
      <c r="L946" s="9">
        <v>44609</v>
      </c>
      <c r="M946" s="9">
        <v>46082</v>
      </c>
      <c r="N946" s="10" t="s">
        <v>776</v>
      </c>
      <c r="O946" s="4">
        <v>12000</v>
      </c>
      <c r="P946" s="4">
        <v>12000</v>
      </c>
      <c r="Q946" s="4">
        <v>18.989999999999998</v>
      </c>
      <c r="R946" s="4" t="s">
        <v>10994</v>
      </c>
      <c r="S946" s="4" t="s">
        <v>11050</v>
      </c>
      <c r="T946" s="4" t="str">
        <f>VLOOKUP(A946,'REPORTE'!$A$1:$AG$1961,19,0)</f>
        <v>Venta al por mayor de carne y productos cárnicos (incluidas las aves de corral).</v>
      </c>
      <c r="U946" s="4" t="str">
        <f>VLOOKUP(A946,'REPORTE'!$A$1:$AG$1961,20,0)</f>
        <v>Venta al por mayor varios</v>
      </c>
      <c r="V946" s="4">
        <v>1001402</v>
      </c>
      <c r="W946" s="4" t="s">
        <v>11802</v>
      </c>
      <c r="X946" s="4" t="s">
        <v>11876</v>
      </c>
      <c r="Y946" s="4" t="s">
        <v>12072</v>
      </c>
      <c r="Z946" s="4" t="s">
        <v>12203</v>
      </c>
      <c r="AA946" s="4" t="s">
        <v>1125</v>
      </c>
      <c r="AB946" s="4" t="str">
        <f>VLOOKUP(A946,'REPORTE'!$A$1:$AG$1961,5,0)</f>
        <v>ECUATORIANO(A)</v>
      </c>
      <c r="AC946" s="4" t="str">
        <f>VLOOKUP(A946,'REPORTE'!$A$1:$AG$1961,30,0)</f>
        <v>Secundaria</v>
      </c>
      <c r="AD946" s="4" t="str">
        <f>VLOOKUP(A946,'REPORTE'!$A$1:$AG$1961,31,0)</f>
        <v>PICHINCHA</v>
      </c>
      <c r="AE946" s="4" t="str">
        <f>VLOOKUP(A946,'REPORTE'!$A$1:$AG$1961,32,0)</f>
        <v>QUITO</v>
      </c>
      <c r="AF946" s="4" t="str">
        <f>VLOOKUP(A946,'REPORTE'!$A$1:$AG$1961,33,0)</f>
        <v>LA CONCEPCION</v>
      </c>
      <c r="AG946" s="4" t="str">
        <f>VLOOKUP(AF946,PROVINCIAS!$F$1:$G$1171,2,0)</f>
        <v>URBANA</v>
      </c>
    </row>
    <row r="947" spans="1:33" customFormat="1" hidden="1" x14ac:dyDescent="0.45">
      <c r="A947" s="4">
        <v>1001746</v>
      </c>
      <c r="B947" s="4" t="s">
        <v>10411</v>
      </c>
      <c r="C947" s="7">
        <v>1726857228</v>
      </c>
      <c r="D947" s="8">
        <v>24</v>
      </c>
      <c r="E947" s="4" t="s">
        <v>59</v>
      </c>
      <c r="F947" s="4">
        <v>1002671</v>
      </c>
      <c r="G947" s="4">
        <v>3</v>
      </c>
      <c r="H947" s="4">
        <v>0</v>
      </c>
      <c r="I947" s="4" t="str">
        <f t="shared" si="14"/>
        <v>A1</v>
      </c>
      <c r="J947" s="4" t="s">
        <v>10468</v>
      </c>
      <c r="K947" s="4" t="s">
        <v>10469</v>
      </c>
      <c r="L947" s="9">
        <v>44609</v>
      </c>
      <c r="M947" s="9">
        <v>44698</v>
      </c>
      <c r="N947" s="10" t="s">
        <v>776</v>
      </c>
      <c r="O947" s="4">
        <v>1000</v>
      </c>
      <c r="P947" s="4">
        <v>1000</v>
      </c>
      <c r="Q947" s="4">
        <v>23</v>
      </c>
      <c r="R947" s="4" t="s">
        <v>10994</v>
      </c>
      <c r="S947" s="4" t="s">
        <v>11122</v>
      </c>
      <c r="T947" s="4" t="str">
        <f>VLOOKUP(A947,'REPORTE'!$A$1:$AG$1961,19,0)</f>
        <v>Actividades a corto y a largo plazo de clí­nicas especializadas, es decir, actividades médicas, de diagnóstico y de tratamiento (clí­nicas para enfermos mentales, de rehabilitación, para enfermedades infecciosas, de maternidad, etcétera).</v>
      </c>
      <c r="U947" s="4" t="str">
        <f>VLOOKUP(A947,'REPORTE'!$A$1:$AG$1961,20,0)</f>
        <v>Actividades Médicas</v>
      </c>
      <c r="V947" s="4">
        <v>1001849</v>
      </c>
      <c r="W947" s="4" t="s">
        <v>11430</v>
      </c>
      <c r="X947" s="4" t="s">
        <v>11854</v>
      </c>
      <c r="Y947" s="4" t="s">
        <v>12072</v>
      </c>
      <c r="Z947" s="4" t="s">
        <v>12585</v>
      </c>
      <c r="AA947" s="4" t="s">
        <v>1125</v>
      </c>
      <c r="AB947" s="4" t="str">
        <f>VLOOKUP(A947,'REPORTE'!$A$1:$AG$1961,5,0)</f>
        <v>ECUATORIANO(A)</v>
      </c>
      <c r="AC947" s="4" t="str">
        <f>VLOOKUP(A947,'REPORTE'!$A$1:$AG$1961,30,0)</f>
        <v>Ninguna</v>
      </c>
      <c r="AD947" s="4" t="str">
        <f>VLOOKUP(A947,'REPORTE'!$A$1:$AG$1961,31,0)</f>
        <v>PICHINCHA</v>
      </c>
      <c r="AE947" s="4" t="str">
        <f>VLOOKUP(A947,'REPORTE'!$A$1:$AG$1961,32,0)</f>
        <v>QUITO</v>
      </c>
      <c r="AF947" s="4" t="str">
        <f>VLOOKUP(A947,'REPORTE'!$A$1:$AG$1961,33,0)</f>
        <v>CENTRO HISTORICO</v>
      </c>
      <c r="AG947" s="4" t="str">
        <f>VLOOKUP(AF947,PROVINCIAS!$F$1:$G$1171,2,0)</f>
        <v>URBANA</v>
      </c>
    </row>
    <row r="948" spans="1:33" customFormat="1" hidden="1" x14ac:dyDescent="0.45">
      <c r="A948" s="4">
        <v>1001829</v>
      </c>
      <c r="B948" s="4" t="s">
        <v>10412</v>
      </c>
      <c r="C948" s="7">
        <v>1717872426</v>
      </c>
      <c r="D948" s="8">
        <v>38</v>
      </c>
      <c r="E948" s="4" t="s">
        <v>36</v>
      </c>
      <c r="F948" s="4">
        <v>1002668</v>
      </c>
      <c r="G948" s="4">
        <v>6</v>
      </c>
      <c r="H948" s="4">
        <v>0</v>
      </c>
      <c r="I948" s="4" t="str">
        <f t="shared" si="14"/>
        <v>A1</v>
      </c>
      <c r="J948" s="4" t="s">
        <v>10468</v>
      </c>
      <c r="K948" s="4" t="s">
        <v>10469</v>
      </c>
      <c r="L948" s="9">
        <v>44609</v>
      </c>
      <c r="M948" s="9">
        <v>44798</v>
      </c>
      <c r="N948" s="10" t="s">
        <v>776</v>
      </c>
      <c r="O948" s="4">
        <v>500</v>
      </c>
      <c r="P948" s="4">
        <v>500</v>
      </c>
      <c r="Q948" s="4">
        <v>23</v>
      </c>
      <c r="R948" s="4" t="s">
        <v>10994</v>
      </c>
      <c r="S948" s="4" t="s">
        <v>11050</v>
      </c>
      <c r="T948" s="4" t="str">
        <f>VLOOKUP(A948,'REPORTE'!$A$1:$AG$1961,19,0)</f>
        <v>Preparación y conservación de carne mediante: desecación, saladura, ahumado, enlatado.</v>
      </c>
      <c r="U948" s="4" t="str">
        <f>VLOOKUP(A948,'REPORTE'!$A$1:$AG$1961,20,0)</f>
        <v>Preparación, producción y recolección</v>
      </c>
      <c r="V948" s="4">
        <v>1001936</v>
      </c>
      <c r="W948" s="4" t="s">
        <v>11431</v>
      </c>
      <c r="X948" s="4" t="s">
        <v>11891</v>
      </c>
      <c r="Y948" s="4" t="s">
        <v>12072</v>
      </c>
      <c r="Z948" s="4" t="s">
        <v>12586</v>
      </c>
      <c r="AA948" s="4" t="s">
        <v>1125</v>
      </c>
      <c r="AB948" s="4" t="str">
        <f>VLOOKUP(A948,'REPORTE'!$A$1:$AG$1961,5,0)</f>
        <v>ECUATORIANO(A)</v>
      </c>
      <c r="AC948" s="4" t="str">
        <f>VLOOKUP(A948,'REPORTE'!$A$1:$AG$1961,30,0)</f>
        <v>Primaria</v>
      </c>
      <c r="AD948" s="4" t="str">
        <f>VLOOKUP(A948,'REPORTE'!$A$1:$AG$1961,31,0)</f>
        <v>PICHINCHA</v>
      </c>
      <c r="AE948" s="4" t="str">
        <f>VLOOKUP(A948,'REPORTE'!$A$1:$AG$1961,32,0)</f>
        <v>QUITO</v>
      </c>
      <c r="AF948" s="4" t="str">
        <f>VLOOKUP(A948,'REPORTE'!$A$1:$AG$1961,33,0)</f>
        <v>COTOCOLLAO</v>
      </c>
      <c r="AG948" s="4" t="str">
        <f>VLOOKUP(AF948,PROVINCIAS!$F$1:$G$1171,2,0)</f>
        <v>URBANA</v>
      </c>
    </row>
    <row r="949" spans="1:33" customFormat="1" hidden="1" x14ac:dyDescent="0.45">
      <c r="A949" s="4">
        <v>1001883</v>
      </c>
      <c r="B949" s="4" t="s">
        <v>10413</v>
      </c>
      <c r="C949" s="7">
        <v>604211250</v>
      </c>
      <c r="D949" s="8">
        <v>32</v>
      </c>
      <c r="E949" s="4" t="s">
        <v>36</v>
      </c>
      <c r="F949" s="4">
        <v>1002667</v>
      </c>
      <c r="G949" s="4">
        <v>1</v>
      </c>
      <c r="H949" s="4">
        <v>0</v>
      </c>
      <c r="I949" s="4" t="str">
        <f t="shared" si="14"/>
        <v>A1</v>
      </c>
      <c r="J949" s="4" t="s">
        <v>10468</v>
      </c>
      <c r="K949" s="4" t="s">
        <v>10469</v>
      </c>
      <c r="L949" s="9">
        <v>44609</v>
      </c>
      <c r="M949" s="9">
        <v>44645</v>
      </c>
      <c r="N949" s="10" t="s">
        <v>776</v>
      </c>
      <c r="O949" s="4">
        <v>2000</v>
      </c>
      <c r="P949" s="4">
        <v>2000</v>
      </c>
      <c r="Q949" s="4">
        <v>21.5</v>
      </c>
      <c r="R949" s="4" t="s">
        <v>10994</v>
      </c>
      <c r="S949" s="4" t="s">
        <v>244</v>
      </c>
      <c r="T949" s="4" t="str">
        <f>VLOOKUP(A949,'REPORTE'!$A$1:$AG$1961,19,0)</f>
        <v>Actividades de abastecimiento de suministros para su utilización en situaciones de emergencia interna en tiempos de paz causadas por desastres.</v>
      </c>
      <c r="U949" s="4" t="str">
        <f>VLOOKUP(A949,'REPORTE'!$A$1:$AG$1961,20,0)</f>
        <v>Actividades de abastecimiento</v>
      </c>
      <c r="V949" s="4">
        <v>1001998</v>
      </c>
      <c r="W949" s="4" t="s">
        <v>11150</v>
      </c>
      <c r="X949" s="4" t="s">
        <v>12061</v>
      </c>
      <c r="Y949" s="4" t="s">
        <v>12072</v>
      </c>
      <c r="Z949" s="4" t="s">
        <v>12587</v>
      </c>
      <c r="AA949" s="4" t="s">
        <v>74</v>
      </c>
      <c r="AB949" s="4" t="str">
        <f>VLOOKUP(A949,'REPORTE'!$A$1:$AG$1961,5,0)</f>
        <v>ECUATORIANO(A)</v>
      </c>
      <c r="AC949" s="4" t="str">
        <f>VLOOKUP(A949,'REPORTE'!$A$1:$AG$1961,30,0)</f>
        <v>Secundaria</v>
      </c>
      <c r="AD949" s="4" t="str">
        <f>VLOOKUP(A949,'REPORTE'!$A$1:$AG$1961,31,0)</f>
        <v>CHIMBORAZO</v>
      </c>
      <c r="AE949" s="4" t="str">
        <f>VLOOKUP(A949,'REPORTE'!$A$1:$AG$1961,32,0)</f>
        <v>RIOBAMBA</v>
      </c>
      <c r="AF949" s="4" t="str">
        <f>VLOOKUP(A949,'REPORTE'!$A$1:$AG$1961,33,0)</f>
        <v>LIZARZABURU</v>
      </c>
      <c r="AG949" s="4" t="str">
        <f>VLOOKUP(AF949,PROVINCIAS!$F$1:$G$1171,2,0)</f>
        <v>URBANA</v>
      </c>
    </row>
    <row r="950" spans="1:33" customFormat="1" hidden="1" x14ac:dyDescent="0.45">
      <c r="A950" s="4">
        <v>1001890</v>
      </c>
      <c r="B950" s="4" t="s">
        <v>10414</v>
      </c>
      <c r="C950" s="7">
        <v>605114941</v>
      </c>
      <c r="D950" s="8">
        <v>28</v>
      </c>
      <c r="E950" s="4" t="s">
        <v>36</v>
      </c>
      <c r="F950" s="4">
        <v>1002666</v>
      </c>
      <c r="G950" s="4">
        <v>18</v>
      </c>
      <c r="H950" s="4">
        <v>0</v>
      </c>
      <c r="I950" s="4" t="str">
        <f t="shared" si="14"/>
        <v>A1</v>
      </c>
      <c r="J950" s="4" t="s">
        <v>10468</v>
      </c>
      <c r="K950" s="4" t="s">
        <v>10469</v>
      </c>
      <c r="L950" s="9">
        <v>44609</v>
      </c>
      <c r="M950" s="9">
        <v>45163</v>
      </c>
      <c r="N950" s="10" t="s">
        <v>776</v>
      </c>
      <c r="O950" s="4">
        <v>2000</v>
      </c>
      <c r="P950" s="4">
        <v>2000</v>
      </c>
      <c r="Q950" s="4">
        <v>21.5</v>
      </c>
      <c r="R950" s="4" t="s">
        <v>10994</v>
      </c>
      <c r="S950" s="4" t="s">
        <v>11025</v>
      </c>
      <c r="T950" s="4" t="str">
        <f>VLOOKUP(A950,'REPORTE'!$A$1:$AG$1961,19,0)</f>
        <v>Venta al por mayor de papa y tubérculos.</v>
      </c>
      <c r="U950" s="4" t="str">
        <f>VLOOKUP(A950,'REPORTE'!$A$1:$AG$1961,20,0)</f>
        <v>Venta al por mayor varios</v>
      </c>
      <c r="V950" s="4">
        <v>1002005</v>
      </c>
      <c r="W950" s="4" t="s">
        <v>11432</v>
      </c>
      <c r="X950" s="4" t="s">
        <v>11982</v>
      </c>
      <c r="Y950" s="4" t="s">
        <v>12072</v>
      </c>
      <c r="Z950" s="4" t="s">
        <v>12561</v>
      </c>
      <c r="AA950" s="4" t="s">
        <v>1125</v>
      </c>
      <c r="AB950" s="4" t="str">
        <f>VLOOKUP(A950,'REPORTE'!$A$1:$AG$1961,5,0)</f>
        <v>ECUATORIANO(A)</v>
      </c>
      <c r="AC950" s="4" t="str">
        <f>VLOOKUP(A950,'REPORTE'!$A$1:$AG$1961,30,0)</f>
        <v>Primaria</v>
      </c>
      <c r="AD950" s="4" t="str">
        <f>VLOOKUP(A950,'REPORTE'!$A$1:$AG$1961,31,0)</f>
        <v>CHIMBORAZO</v>
      </c>
      <c r="AE950" s="4" t="str">
        <f>VLOOKUP(A950,'REPORTE'!$A$1:$AG$1961,32,0)</f>
        <v>GUAMOTE</v>
      </c>
      <c r="AF950" s="4" t="str">
        <f>VLOOKUP(A950,'REPORTE'!$A$1:$AG$1961,33,0)</f>
        <v>PALMIRA</v>
      </c>
      <c r="AG950" s="4" t="str">
        <f>VLOOKUP(AF950,PROVINCIAS!$F$1:$G$1171,2,0)</f>
        <v>RURAL</v>
      </c>
    </row>
    <row r="951" spans="1:33" customFormat="1" hidden="1" x14ac:dyDescent="0.45">
      <c r="A951" s="4">
        <v>1001891</v>
      </c>
      <c r="B951" s="4" t="s">
        <v>10415</v>
      </c>
      <c r="C951" s="7">
        <v>603005661</v>
      </c>
      <c r="D951" s="8">
        <v>46</v>
      </c>
      <c r="E951" s="4" t="s">
        <v>36</v>
      </c>
      <c r="F951" s="4">
        <v>1002669</v>
      </c>
      <c r="G951" s="4">
        <v>24</v>
      </c>
      <c r="H951" s="4">
        <v>0</v>
      </c>
      <c r="I951" s="4" t="str">
        <f t="shared" si="14"/>
        <v>A1</v>
      </c>
      <c r="J951" s="4" t="s">
        <v>10468</v>
      </c>
      <c r="K951" s="4" t="s">
        <v>10469</v>
      </c>
      <c r="L951" s="9">
        <v>44609</v>
      </c>
      <c r="M951" s="9">
        <v>45347</v>
      </c>
      <c r="N951" s="10" t="s">
        <v>776</v>
      </c>
      <c r="O951" s="4">
        <v>5000</v>
      </c>
      <c r="P951" s="4">
        <v>5000</v>
      </c>
      <c r="Q951" s="4">
        <v>17.5</v>
      </c>
      <c r="R951" s="4" t="s">
        <v>10994</v>
      </c>
      <c r="S951" s="4" t="s">
        <v>244</v>
      </c>
      <c r="T951" s="4" t="str">
        <f>VLOOKUP(A951,'REPORTE'!$A$1:$AG$1961,19,0)</f>
        <v>Empleado Privado</v>
      </c>
      <c r="U951" s="4" t="str">
        <f>VLOOKUP(A951,'REPORTE'!$A$1:$AG$1961,20,0)</f>
        <v>Empleado Privado</v>
      </c>
      <c r="V951" s="4">
        <v>1002006</v>
      </c>
      <c r="W951" s="4" t="s">
        <v>11803</v>
      </c>
      <c r="X951" s="4" t="s">
        <v>12016</v>
      </c>
      <c r="Y951" s="4" t="s">
        <v>12072</v>
      </c>
      <c r="Z951" s="4" t="s">
        <v>12588</v>
      </c>
      <c r="AA951" s="4" t="s">
        <v>74</v>
      </c>
      <c r="AB951" s="4" t="str">
        <f>VLOOKUP(A951,'REPORTE'!$A$1:$AG$1961,5,0)</f>
        <v>ECUATORIANO(A)</v>
      </c>
      <c r="AC951" s="4" t="str">
        <f>VLOOKUP(A951,'REPORTE'!$A$1:$AG$1961,30,0)</f>
        <v>Universitaria</v>
      </c>
      <c r="AD951" s="4" t="str">
        <f>VLOOKUP(A951,'REPORTE'!$A$1:$AG$1961,31,0)</f>
        <v>CHIMBORAZO</v>
      </c>
      <c r="AE951" s="4" t="str">
        <f>VLOOKUP(A951,'REPORTE'!$A$1:$AG$1961,32,0)</f>
        <v>RIOBAMBA</v>
      </c>
      <c r="AF951" s="4" t="str">
        <f>VLOOKUP(A951,'REPORTE'!$A$1:$AG$1961,33,0)</f>
        <v>VELOZ</v>
      </c>
      <c r="AG951" s="4" t="str">
        <f>VLOOKUP(AF951,PROVINCIAS!$F$1:$G$1171,2,0)</f>
        <v>URBANA</v>
      </c>
    </row>
    <row r="952" spans="1:33" customFormat="1" hidden="1" x14ac:dyDescent="0.45">
      <c r="A952" s="4">
        <v>1001893</v>
      </c>
      <c r="B952" s="4" t="s">
        <v>10416</v>
      </c>
      <c r="C952" s="7">
        <v>603552407</v>
      </c>
      <c r="D952" s="8">
        <v>37</v>
      </c>
      <c r="E952" s="4" t="s">
        <v>36</v>
      </c>
      <c r="F952" s="4">
        <v>1002672</v>
      </c>
      <c r="G952" s="4">
        <v>15</v>
      </c>
      <c r="H952" s="4">
        <v>0</v>
      </c>
      <c r="I952" s="4" t="str">
        <f t="shared" si="14"/>
        <v>A1</v>
      </c>
      <c r="J952" s="4" t="s">
        <v>10468</v>
      </c>
      <c r="K952" s="4" t="s">
        <v>10469</v>
      </c>
      <c r="L952" s="9">
        <v>44609</v>
      </c>
      <c r="M952" s="9">
        <v>45063</v>
      </c>
      <c r="N952" s="10" t="s">
        <v>776</v>
      </c>
      <c r="O952" s="4">
        <v>3000</v>
      </c>
      <c r="P952" s="4">
        <v>3000</v>
      </c>
      <c r="Q952" s="4">
        <v>21.5</v>
      </c>
      <c r="R952" s="4" t="s">
        <v>10994</v>
      </c>
      <c r="S952" s="4" t="s">
        <v>244</v>
      </c>
      <c r="T952" s="4" t="str">
        <f>VLOOKUP(A952,'REPORTE'!$A$1:$AG$1961,19,0)</f>
        <v>Actividades clí­nico patológicas y otras actividades de diagnóstico relacionadas con los animales.</v>
      </c>
      <c r="U952" s="4" t="str">
        <f>VLOOKUP(A952,'REPORTE'!$A$1:$AG$1961,20,0)</f>
        <v>Actividades clí­nico patológicas y otras actividades de diagnóstico relacionadas con los animales.</v>
      </c>
      <c r="V952" s="4">
        <v>1002008</v>
      </c>
      <c r="W952" s="4" t="s">
        <v>11804</v>
      </c>
      <c r="X952" s="4" t="s">
        <v>11846</v>
      </c>
      <c r="Y952" s="4" t="s">
        <v>12072</v>
      </c>
      <c r="Z952" s="4" t="s">
        <v>12589</v>
      </c>
      <c r="AA952" s="4" t="s">
        <v>74</v>
      </c>
      <c r="AB952" s="4" t="str">
        <f>VLOOKUP(A952,'REPORTE'!$A$1:$AG$1961,5,0)</f>
        <v>ECUATORIANO(A) INDIGENA</v>
      </c>
      <c r="AC952" s="4" t="str">
        <f>VLOOKUP(A952,'REPORTE'!$A$1:$AG$1961,30,0)</f>
        <v>Secundaria</v>
      </c>
      <c r="AD952" s="4" t="str">
        <f>VLOOKUP(A952,'REPORTE'!$A$1:$AG$1961,31,0)</f>
        <v>CHIMBORAZO</v>
      </c>
      <c r="AE952" s="4" t="str">
        <f>VLOOKUP(A952,'REPORTE'!$A$1:$AG$1961,32,0)</f>
        <v>RIOBAMBA</v>
      </c>
      <c r="AF952" s="4" t="str">
        <f>VLOOKUP(A952,'REPORTE'!$A$1:$AG$1961,33,0)</f>
        <v>LICTO</v>
      </c>
      <c r="AG952" s="4" t="str">
        <f>VLOOKUP(AF952,PROVINCIAS!$F$1:$G$1171,2,0)</f>
        <v>RURAL</v>
      </c>
    </row>
    <row r="953" spans="1:33" customFormat="1" hidden="1" x14ac:dyDescent="0.45">
      <c r="A953" s="4">
        <v>1000143</v>
      </c>
      <c r="B953" s="4" t="s">
        <v>10417</v>
      </c>
      <c r="C953" s="7">
        <v>1713016739</v>
      </c>
      <c r="D953" s="8">
        <v>46</v>
      </c>
      <c r="E953" s="4" t="s">
        <v>59</v>
      </c>
      <c r="F953" s="4">
        <v>1002677</v>
      </c>
      <c r="G953" s="4">
        <v>1</v>
      </c>
      <c r="H953" s="4">
        <v>0</v>
      </c>
      <c r="I953" s="4" t="str">
        <f t="shared" si="14"/>
        <v>A1</v>
      </c>
      <c r="J953" s="4" t="s">
        <v>10468</v>
      </c>
      <c r="K953" s="4" t="s">
        <v>10469</v>
      </c>
      <c r="L953" s="9">
        <v>44610</v>
      </c>
      <c r="M953" s="9">
        <v>44798</v>
      </c>
      <c r="N953" s="10" t="s">
        <v>776</v>
      </c>
      <c r="O953" s="4">
        <v>15000</v>
      </c>
      <c r="P953" s="4">
        <v>15000</v>
      </c>
      <c r="Q953" s="4">
        <v>18.989999999999998</v>
      </c>
      <c r="R953" s="4" t="s">
        <v>10994</v>
      </c>
      <c r="S953" s="4" t="s">
        <v>348</v>
      </c>
      <c r="T953" s="4" t="str">
        <f>VLOOKUP(A953,'REPORTE'!$A$1:$AG$1961,19,0)</f>
        <v>Venta al por mayor de frutas, legumbres y hortalizas.</v>
      </c>
      <c r="U953" s="4" t="str">
        <f>VLOOKUP(A953,'REPORTE'!$A$1:$AG$1961,20,0)</f>
        <v>Venta al por mayor varios</v>
      </c>
      <c r="V953" s="4">
        <v>1000190</v>
      </c>
      <c r="W953" s="4" t="s">
        <v>11805</v>
      </c>
      <c r="X953" s="4" t="s">
        <v>12062</v>
      </c>
      <c r="Y953" s="4" t="s">
        <v>12072</v>
      </c>
      <c r="Z953" s="4" t="s">
        <v>12590</v>
      </c>
      <c r="AA953" s="4" t="s">
        <v>1125</v>
      </c>
      <c r="AB953" s="4" t="str">
        <f>VLOOKUP(A953,'REPORTE'!$A$1:$AG$1961,5,0)</f>
        <v>ECUATORIANO(A) INDIGENA</v>
      </c>
      <c r="AC953" s="4" t="str">
        <f>VLOOKUP(A953,'REPORTE'!$A$1:$AG$1961,30,0)</f>
        <v>Secundaria</v>
      </c>
      <c r="AD953" s="4" t="str">
        <f>VLOOKUP(A953,'REPORTE'!$A$1:$AG$1961,31,0)</f>
        <v>PICHINCHA</v>
      </c>
      <c r="AE953" s="4" t="str">
        <f>VLOOKUP(A953,'REPORTE'!$A$1:$AG$1961,32,0)</f>
        <v>QUITO</v>
      </c>
      <c r="AF953" s="4" t="str">
        <f>VLOOKUP(A953,'REPORTE'!$A$1:$AG$1961,33,0)</f>
        <v>COTOCOLLAO</v>
      </c>
      <c r="AG953" s="4" t="str">
        <f>VLOOKUP(AF953,PROVINCIAS!$F$1:$G$1171,2,0)</f>
        <v>URBANA</v>
      </c>
    </row>
    <row r="954" spans="1:33" customFormat="1" hidden="1" x14ac:dyDescent="0.45">
      <c r="A954" s="4">
        <v>1000860</v>
      </c>
      <c r="B954" s="4" t="s">
        <v>10418</v>
      </c>
      <c r="C954" s="7">
        <v>1723880389</v>
      </c>
      <c r="D954" s="8">
        <v>27</v>
      </c>
      <c r="E954" s="4" t="s">
        <v>36</v>
      </c>
      <c r="F954" s="4">
        <v>1002675</v>
      </c>
      <c r="G954" s="4">
        <v>24</v>
      </c>
      <c r="H954" s="4">
        <v>0</v>
      </c>
      <c r="I954" s="4" t="str">
        <f t="shared" si="14"/>
        <v>A1</v>
      </c>
      <c r="J954" s="4" t="s">
        <v>10468</v>
      </c>
      <c r="K954" s="4" t="s">
        <v>10469</v>
      </c>
      <c r="L954" s="9">
        <v>44610</v>
      </c>
      <c r="M954" s="9">
        <v>45361</v>
      </c>
      <c r="N954" s="10" t="s">
        <v>776</v>
      </c>
      <c r="O954" s="4">
        <v>2000</v>
      </c>
      <c r="P954" s="4">
        <v>2000</v>
      </c>
      <c r="Q954" s="4">
        <v>21.5</v>
      </c>
      <c r="R954" s="4" t="s">
        <v>10994</v>
      </c>
      <c r="S954" s="4" t="s">
        <v>11122</v>
      </c>
      <c r="T954" s="4" t="str">
        <f>VLOOKUP(A954,'REPORTE'!$A$1:$AG$1961,19,0)</f>
        <v>Actividades de reventa de servicios de telecomunicaciones (suministro de servicios telefónicos y de Internet en instalaciones abiertas al público: cabinas telefónicas y cibercafés.)</v>
      </c>
      <c r="U954" s="4" t="str">
        <f>VLOOKUP(A954,'REPORTE'!$A$1:$AG$1961,20,0)</f>
        <v xml:space="preserve">Actividades varias </v>
      </c>
      <c r="V954" s="4">
        <v>1000930</v>
      </c>
      <c r="W954" s="4" t="s">
        <v>11433</v>
      </c>
      <c r="X954" s="4" t="s">
        <v>12014</v>
      </c>
      <c r="Y954" s="4" t="s">
        <v>12072</v>
      </c>
      <c r="Z954" s="4" t="s">
        <v>12591</v>
      </c>
      <c r="AA954" s="4" t="s">
        <v>1125</v>
      </c>
      <c r="AB954" s="4" t="str">
        <f>VLOOKUP(A954,'REPORTE'!$A$1:$AG$1961,5,0)</f>
        <v>ECUATORIANO(A)</v>
      </c>
      <c r="AC954" s="4" t="str">
        <f>VLOOKUP(A954,'REPORTE'!$A$1:$AG$1961,30,0)</f>
        <v>Secundaria</v>
      </c>
      <c r="AD954" s="4" t="str">
        <f>VLOOKUP(A954,'REPORTE'!$A$1:$AG$1961,31,0)</f>
        <v>PICHINCHA</v>
      </c>
      <c r="AE954" s="4" t="str">
        <f>VLOOKUP(A954,'REPORTE'!$A$1:$AG$1961,32,0)</f>
        <v>QUITO</v>
      </c>
      <c r="AF954" s="4" t="str">
        <f>VLOOKUP(A954,'REPORTE'!$A$1:$AG$1961,33,0)</f>
        <v>POMASQUI</v>
      </c>
      <c r="AG954" s="4" t="str">
        <f>VLOOKUP(AF954,PROVINCIAS!$F$1:$G$1171,2,0)</f>
        <v>RURAL</v>
      </c>
    </row>
    <row r="955" spans="1:33" customFormat="1" hidden="1" x14ac:dyDescent="0.45">
      <c r="A955" s="4">
        <v>1001145</v>
      </c>
      <c r="B955" s="4" t="s">
        <v>10419</v>
      </c>
      <c r="C955" s="7">
        <v>1720383957</v>
      </c>
      <c r="D955" s="8">
        <v>35</v>
      </c>
      <c r="E955" s="4" t="s">
        <v>36</v>
      </c>
      <c r="F955" s="4">
        <v>1002676</v>
      </c>
      <c r="G955" s="4">
        <v>30</v>
      </c>
      <c r="H955" s="4">
        <v>0</v>
      </c>
      <c r="I955" s="4" t="str">
        <f t="shared" si="14"/>
        <v>A1</v>
      </c>
      <c r="J955" s="4" t="s">
        <v>10468</v>
      </c>
      <c r="K955" s="4" t="s">
        <v>10469</v>
      </c>
      <c r="L955" s="9">
        <v>44610</v>
      </c>
      <c r="M955" s="9">
        <v>45545</v>
      </c>
      <c r="N955" s="10" t="s">
        <v>776</v>
      </c>
      <c r="O955" s="4">
        <v>7000</v>
      </c>
      <c r="P955" s="4">
        <v>7000</v>
      </c>
      <c r="Q955" s="4">
        <v>21.5</v>
      </c>
      <c r="R955" s="4" t="s">
        <v>10994</v>
      </c>
      <c r="S955" s="4" t="s">
        <v>279</v>
      </c>
      <c r="T955" s="4" t="str">
        <f>VLOOKUP(A955,'REPORTE'!$A$1:$AG$1961,19,0)</f>
        <v>Venta al por menor de frutas, legumbres y hortalizas frescas o en conserva en establecimientos especializados.</v>
      </c>
      <c r="U955" s="4" t="str">
        <f>VLOOKUP(A955,'REPORTE'!$A$1:$AG$1961,20,0)</f>
        <v>Venta al por menor varios</v>
      </c>
      <c r="V955" s="4">
        <v>1001223</v>
      </c>
      <c r="W955" s="4" t="s">
        <v>11806</v>
      </c>
      <c r="X955" s="4" t="s">
        <v>11852</v>
      </c>
      <c r="Y955" s="4" t="s">
        <v>12072</v>
      </c>
      <c r="Z955" s="4" t="s">
        <v>12592</v>
      </c>
      <c r="AA955" s="4" t="s">
        <v>665</v>
      </c>
      <c r="AB955" s="4" t="str">
        <f>VLOOKUP(A955,'REPORTE'!$A$1:$AG$1961,5,0)</f>
        <v>ECUATORIANO(A) INDIGENA</v>
      </c>
      <c r="AC955" s="4" t="str">
        <f>VLOOKUP(A955,'REPORTE'!$A$1:$AG$1961,30,0)</f>
        <v>Primaria</v>
      </c>
      <c r="AD955" s="4" t="str">
        <f>VLOOKUP(A955,'REPORTE'!$A$1:$AG$1961,31,0)</f>
        <v>CHIMBORAZO</v>
      </c>
      <c r="AE955" s="4" t="str">
        <f>VLOOKUP(A955,'REPORTE'!$A$1:$AG$1961,32,0)</f>
        <v>COLTA</v>
      </c>
      <c r="AF955" s="4" t="str">
        <f>VLOOKUP(A955,'REPORTE'!$A$1:$AG$1961,33,0)</f>
        <v>COLUMBE</v>
      </c>
      <c r="AG955" s="4" t="str">
        <f>VLOOKUP(AF955,PROVINCIAS!$F$1:$G$1171,2,0)</f>
        <v>RURAL</v>
      </c>
    </row>
    <row r="956" spans="1:33" customFormat="1" hidden="1" x14ac:dyDescent="0.45">
      <c r="A956" s="4">
        <v>1001410</v>
      </c>
      <c r="B956" s="4" t="s">
        <v>10420</v>
      </c>
      <c r="C956" s="7">
        <v>1712632114</v>
      </c>
      <c r="D956" s="8">
        <v>49</v>
      </c>
      <c r="E956" s="4" t="s">
        <v>36</v>
      </c>
      <c r="F956" s="4">
        <v>1002674</v>
      </c>
      <c r="G956" s="4">
        <v>18</v>
      </c>
      <c r="H956" s="4">
        <v>0</v>
      </c>
      <c r="I956" s="4" t="str">
        <f t="shared" si="14"/>
        <v>A1</v>
      </c>
      <c r="J956" s="4" t="s">
        <v>10468</v>
      </c>
      <c r="K956" s="4" t="s">
        <v>10469</v>
      </c>
      <c r="L956" s="9">
        <v>44610</v>
      </c>
      <c r="M956" s="9">
        <v>45154</v>
      </c>
      <c r="N956" s="10" t="s">
        <v>776</v>
      </c>
      <c r="O956" s="4">
        <v>1650</v>
      </c>
      <c r="P956" s="4">
        <v>1650</v>
      </c>
      <c r="Q956" s="4">
        <v>21.5</v>
      </c>
      <c r="R956" s="4" t="s">
        <v>10994</v>
      </c>
      <c r="S956" s="4" t="s">
        <v>11133</v>
      </c>
      <c r="T956" s="4" t="str">
        <f>VLOOKUP(A956,'REPORTE'!$A$1:$AG$1961,19,0)</f>
        <v>Venta al por mayor de material de papelerí­a, libros, revistas, periódicos.</v>
      </c>
      <c r="U956" s="4" t="str">
        <f>VLOOKUP(A956,'REPORTE'!$A$1:$AG$1961,20,0)</f>
        <v>Venta al por mayor varios</v>
      </c>
      <c r="V956" s="4">
        <v>1001491</v>
      </c>
      <c r="W956" s="4" t="s">
        <v>11434</v>
      </c>
      <c r="X956" s="4" t="s">
        <v>11872</v>
      </c>
      <c r="Y956" s="4" t="s">
        <v>12072</v>
      </c>
      <c r="Z956" s="4" t="s">
        <v>12593</v>
      </c>
      <c r="AA956" s="4" t="s">
        <v>665</v>
      </c>
      <c r="AB956" s="4" t="str">
        <f>VLOOKUP(A956,'REPORTE'!$A$1:$AG$1961,5,0)</f>
        <v>ECUATORIANO(A)</v>
      </c>
      <c r="AC956" s="4" t="str">
        <f>VLOOKUP(A956,'REPORTE'!$A$1:$AG$1961,30,0)</f>
        <v>Primaria</v>
      </c>
      <c r="AD956" s="4" t="str">
        <f>VLOOKUP(A956,'REPORTE'!$A$1:$AG$1961,31,0)</f>
        <v>PICHINCHA</v>
      </c>
      <c r="AE956" s="4" t="str">
        <f>VLOOKUP(A956,'REPORTE'!$A$1:$AG$1961,32,0)</f>
        <v>QUITO</v>
      </c>
      <c r="AF956" s="4" t="str">
        <f>VLOOKUP(A956,'REPORTE'!$A$1:$AG$1961,33,0)</f>
        <v>COTOCOLLAO</v>
      </c>
      <c r="AG956" s="4" t="str">
        <f>VLOOKUP(AF956,PROVINCIAS!$F$1:$G$1171,2,0)</f>
        <v>URBANA</v>
      </c>
    </row>
    <row r="957" spans="1:33" customFormat="1" hidden="1" x14ac:dyDescent="0.45">
      <c r="A957" s="4">
        <v>1000386</v>
      </c>
      <c r="B957" s="4" t="s">
        <v>10421</v>
      </c>
      <c r="C957" s="7">
        <v>1705416020</v>
      </c>
      <c r="D957" s="8">
        <v>63</v>
      </c>
      <c r="E957" s="4" t="s">
        <v>36</v>
      </c>
      <c r="F957" s="4">
        <v>1002679</v>
      </c>
      <c r="G957" s="4">
        <v>12</v>
      </c>
      <c r="H957" s="4">
        <v>0</v>
      </c>
      <c r="I957" s="4" t="str">
        <f t="shared" si="14"/>
        <v>A1</v>
      </c>
      <c r="J957" s="4" t="s">
        <v>10468</v>
      </c>
      <c r="K957" s="4" t="s">
        <v>10469</v>
      </c>
      <c r="L957" s="9">
        <v>44611</v>
      </c>
      <c r="M957" s="9">
        <v>44982</v>
      </c>
      <c r="N957" s="10" t="s">
        <v>776</v>
      </c>
      <c r="O957" s="4">
        <v>3000</v>
      </c>
      <c r="P957" s="4">
        <v>3000</v>
      </c>
      <c r="Q957" s="4">
        <v>18.989999999999998</v>
      </c>
      <c r="R957" s="4" t="s">
        <v>10994</v>
      </c>
      <c r="S957" s="4" t="s">
        <v>260</v>
      </c>
      <c r="T957" s="4" t="str">
        <f>VLOOKUP(A957,'REPORTE'!$A$1:$AG$1961,19,0)</f>
        <v>Restaurantes de comida rápida, puestos de refrigerio y establecimientos que ofrecen comida para llevar, reparto de pizza, etcétera; heladerí­as, fuentes de soda, etcétera.</v>
      </c>
      <c r="U957" s="4" t="str">
        <f>VLOOKUP(A957,'REPORTE'!$A$1:$AG$1961,20,0)</f>
        <v>Restaurantes</v>
      </c>
      <c r="V957" s="4">
        <v>1000448</v>
      </c>
      <c r="W957" s="4" t="s">
        <v>11807</v>
      </c>
      <c r="X957" s="4" t="s">
        <v>11835</v>
      </c>
      <c r="Y957" s="4" t="s">
        <v>12072</v>
      </c>
      <c r="Z957" s="4" t="s">
        <v>12594</v>
      </c>
      <c r="AA957" s="4" t="s">
        <v>1125</v>
      </c>
      <c r="AB957" s="4" t="str">
        <f>VLOOKUP(A957,'REPORTE'!$A$1:$AG$1961,5,0)</f>
        <v>ECUATORIANO(A)</v>
      </c>
      <c r="AC957" s="4" t="str">
        <f>VLOOKUP(A957,'REPORTE'!$A$1:$AG$1961,30,0)</f>
        <v>Primaria</v>
      </c>
      <c r="AD957" s="4" t="str">
        <f>VLOOKUP(A957,'REPORTE'!$A$1:$AG$1961,31,0)</f>
        <v>PICHINCHA</v>
      </c>
      <c r="AE957" s="4" t="str">
        <f>VLOOKUP(A957,'REPORTE'!$A$1:$AG$1961,32,0)</f>
        <v>QUITO</v>
      </c>
      <c r="AF957" s="4" t="str">
        <f>VLOOKUP(A957,'REPORTE'!$A$1:$AG$1961,33,0)</f>
        <v>COTOCOLLAO</v>
      </c>
      <c r="AG957" s="4" t="str">
        <f>VLOOKUP(AF957,PROVINCIAS!$F$1:$G$1171,2,0)</f>
        <v>URBANA</v>
      </c>
    </row>
    <row r="958" spans="1:33" customFormat="1" hidden="1" x14ac:dyDescent="0.45">
      <c r="A958" s="4">
        <v>1000452</v>
      </c>
      <c r="B958" s="4" t="s">
        <v>10422</v>
      </c>
      <c r="C958" s="7">
        <v>1719635540</v>
      </c>
      <c r="D958" s="8">
        <v>38</v>
      </c>
      <c r="E958" s="4" t="s">
        <v>59</v>
      </c>
      <c r="F958" s="4">
        <v>1002684</v>
      </c>
      <c r="G958" s="4">
        <v>30</v>
      </c>
      <c r="H958" s="4">
        <v>0</v>
      </c>
      <c r="I958" s="4" t="str">
        <f t="shared" si="14"/>
        <v>A1</v>
      </c>
      <c r="J958" s="4" t="s">
        <v>10468</v>
      </c>
      <c r="K958" s="4" t="s">
        <v>10469</v>
      </c>
      <c r="L958" s="9">
        <v>44611</v>
      </c>
      <c r="M958" s="9">
        <v>45545</v>
      </c>
      <c r="N958" s="10" t="s">
        <v>776</v>
      </c>
      <c r="O958" s="4">
        <v>4400</v>
      </c>
      <c r="P958" s="4">
        <v>4400</v>
      </c>
      <c r="Q958" s="4">
        <v>21.5</v>
      </c>
      <c r="R958" s="4" t="s">
        <v>10994</v>
      </c>
      <c r="S958" s="4" t="s">
        <v>348</v>
      </c>
      <c r="T958" s="4" t="str">
        <f>VLOOKUP(A958,'REPORTE'!$A$1:$AG$1961,19,0)</f>
        <v>Venta al por mayor de frutas, legumbres y hortalizas.</v>
      </c>
      <c r="U958" s="4" t="str">
        <f>VLOOKUP(A958,'REPORTE'!$A$1:$AG$1961,20,0)</f>
        <v>Venta al por mayor varios</v>
      </c>
      <c r="V958" s="4">
        <v>1000526</v>
      </c>
      <c r="W958" s="4" t="s">
        <v>11808</v>
      </c>
      <c r="X958" s="4" t="s">
        <v>11859</v>
      </c>
      <c r="Y958" s="4" t="s">
        <v>12072</v>
      </c>
      <c r="Z958" s="4" t="s">
        <v>12595</v>
      </c>
      <c r="AA958" s="4" t="s">
        <v>1125</v>
      </c>
      <c r="AB958" s="4" t="str">
        <f>VLOOKUP(A958,'REPORTE'!$A$1:$AG$1961,5,0)</f>
        <v>ECUATORIANO(A) INDIGENA</v>
      </c>
      <c r="AC958" s="4" t="str">
        <f>VLOOKUP(A958,'REPORTE'!$A$1:$AG$1961,30,0)</f>
        <v>Primaria</v>
      </c>
      <c r="AD958" s="4" t="str">
        <f>VLOOKUP(A958,'REPORTE'!$A$1:$AG$1961,31,0)</f>
        <v>PICHINCHA</v>
      </c>
      <c r="AE958" s="4" t="str">
        <f>VLOOKUP(A958,'REPORTE'!$A$1:$AG$1961,32,0)</f>
        <v>QUITO</v>
      </c>
      <c r="AF958" s="4" t="str">
        <f>VLOOKUP(A958,'REPORTE'!$A$1:$AG$1961,33,0)</f>
        <v>QUITUMBE</v>
      </c>
      <c r="AG958" s="4" t="str">
        <f>VLOOKUP(AF958,PROVINCIAS!$F$1:$G$1171,2,0)</f>
        <v>URBANA</v>
      </c>
    </row>
    <row r="959" spans="1:33" customFormat="1" hidden="1" x14ac:dyDescent="0.45">
      <c r="A959" s="4">
        <v>1000452</v>
      </c>
      <c r="B959" s="4" t="s">
        <v>10422</v>
      </c>
      <c r="C959" s="7">
        <v>1719635540</v>
      </c>
      <c r="D959" s="8">
        <v>38</v>
      </c>
      <c r="E959" s="4" t="s">
        <v>59</v>
      </c>
      <c r="F959" s="4">
        <v>1002683</v>
      </c>
      <c r="G959" s="4">
        <v>1</v>
      </c>
      <c r="H959" s="4">
        <v>0</v>
      </c>
      <c r="I959" s="4" t="str">
        <f t="shared" si="14"/>
        <v>A1</v>
      </c>
      <c r="J959" s="4" t="s">
        <v>10468</v>
      </c>
      <c r="K959" s="4" t="s">
        <v>10469</v>
      </c>
      <c r="L959" s="9">
        <v>44611</v>
      </c>
      <c r="M959" s="9">
        <v>44701</v>
      </c>
      <c r="N959" s="10" t="s">
        <v>776</v>
      </c>
      <c r="O959" s="4">
        <v>500</v>
      </c>
      <c r="P959" s="4">
        <v>500</v>
      </c>
      <c r="Q959" s="4">
        <v>23</v>
      </c>
      <c r="R959" s="4" t="s">
        <v>10994</v>
      </c>
      <c r="S959" s="4" t="s">
        <v>348</v>
      </c>
      <c r="T959" s="4" t="str">
        <f>VLOOKUP(A959,'REPORTE'!$A$1:$AG$1961,19,0)</f>
        <v>Venta al por mayor de frutas, legumbres y hortalizas.</v>
      </c>
      <c r="U959" s="4" t="str">
        <f>VLOOKUP(A959,'REPORTE'!$A$1:$AG$1961,20,0)</f>
        <v>Venta al por mayor varios</v>
      </c>
      <c r="V959" s="4">
        <v>1000526</v>
      </c>
      <c r="W959" s="4" t="s">
        <v>11435</v>
      </c>
      <c r="X959" s="4" t="s">
        <v>11859</v>
      </c>
      <c r="Y959" s="4" t="s">
        <v>12072</v>
      </c>
      <c r="Z959" s="4" t="s">
        <v>12595</v>
      </c>
      <c r="AA959" s="4" t="s">
        <v>1125</v>
      </c>
      <c r="AB959" s="4" t="str">
        <f>VLOOKUP(A959,'REPORTE'!$A$1:$AG$1961,5,0)</f>
        <v>ECUATORIANO(A) INDIGENA</v>
      </c>
      <c r="AC959" s="4" t="str">
        <f>VLOOKUP(A959,'REPORTE'!$A$1:$AG$1961,30,0)</f>
        <v>Primaria</v>
      </c>
      <c r="AD959" s="4" t="str">
        <f>VLOOKUP(A959,'REPORTE'!$A$1:$AG$1961,31,0)</f>
        <v>PICHINCHA</v>
      </c>
      <c r="AE959" s="4" t="str">
        <f>VLOOKUP(A959,'REPORTE'!$A$1:$AG$1961,32,0)</f>
        <v>QUITO</v>
      </c>
      <c r="AF959" s="4" t="str">
        <f>VLOOKUP(A959,'REPORTE'!$A$1:$AG$1961,33,0)</f>
        <v>QUITUMBE</v>
      </c>
      <c r="AG959" s="4" t="str">
        <f>VLOOKUP(AF959,PROVINCIAS!$F$1:$G$1171,2,0)</f>
        <v>URBANA</v>
      </c>
    </row>
    <row r="960" spans="1:33" customFormat="1" hidden="1" x14ac:dyDescent="0.45">
      <c r="A960" s="4">
        <v>1001259</v>
      </c>
      <c r="B960" s="4" t="s">
        <v>10423</v>
      </c>
      <c r="C960" s="7">
        <v>202276374</v>
      </c>
      <c r="D960" s="8">
        <v>27</v>
      </c>
      <c r="E960" s="4" t="s">
        <v>59</v>
      </c>
      <c r="F960" s="4">
        <v>1002681</v>
      </c>
      <c r="G960" s="4">
        <v>15</v>
      </c>
      <c r="H960" s="4">
        <v>0</v>
      </c>
      <c r="I960" s="4" t="str">
        <f t="shared" si="14"/>
        <v>A1</v>
      </c>
      <c r="J960" s="4" t="s">
        <v>10468</v>
      </c>
      <c r="K960" s="4" t="s">
        <v>10469</v>
      </c>
      <c r="L960" s="9">
        <v>44611</v>
      </c>
      <c r="M960" s="9">
        <v>45071</v>
      </c>
      <c r="N960" s="10" t="s">
        <v>776</v>
      </c>
      <c r="O960" s="4">
        <v>2000</v>
      </c>
      <c r="P960" s="4">
        <v>2000</v>
      </c>
      <c r="Q960" s="4">
        <v>21.5</v>
      </c>
      <c r="R960" s="4" t="s">
        <v>10994</v>
      </c>
      <c r="S960" s="4" t="s">
        <v>244</v>
      </c>
      <c r="T960" s="4" t="str">
        <f>VLOOKUP(A960,'REPORTE'!$A$1:$AG$1961,19,0)</f>
        <v>Empleado Privado</v>
      </c>
      <c r="U960" s="4" t="str">
        <f>VLOOKUP(A960,'REPORTE'!$A$1:$AG$1961,20,0)</f>
        <v>Empleado Privado</v>
      </c>
      <c r="V960" s="4">
        <v>1001336</v>
      </c>
      <c r="W960" s="4" t="s">
        <v>11436</v>
      </c>
      <c r="X960" s="4" t="s">
        <v>11846</v>
      </c>
      <c r="Y960" s="4" t="s">
        <v>12072</v>
      </c>
      <c r="Z960" s="4" t="s">
        <v>12596</v>
      </c>
      <c r="AA960" s="4" t="s">
        <v>74</v>
      </c>
      <c r="AB960" s="4" t="str">
        <f>VLOOKUP(A960,'REPORTE'!$A$1:$AG$1961,5,0)</f>
        <v>ECUATORIANO(A) INDIGENA</v>
      </c>
      <c r="AC960" s="4" t="str">
        <f>VLOOKUP(A960,'REPORTE'!$A$1:$AG$1961,30,0)</f>
        <v>Secundaria</v>
      </c>
      <c r="AD960" s="4" t="str">
        <f>VLOOKUP(A960,'REPORTE'!$A$1:$AG$1961,31,0)</f>
        <v>BOLIVAR</v>
      </c>
      <c r="AE960" s="4" t="str">
        <f>VLOOKUP(A960,'REPORTE'!$A$1:$AG$1961,32,0)</f>
        <v>GUARANDA</v>
      </c>
      <c r="AF960" s="4" t="str">
        <f>VLOOKUP(A960,'REPORTE'!$A$1:$AG$1961,33,0)</f>
        <v>ANGEL POLIBIO CHAVES</v>
      </c>
      <c r="AG960" s="4" t="str">
        <f>VLOOKUP(AF960,PROVINCIAS!$F$1:$G$1171,2,0)</f>
        <v>URBANA</v>
      </c>
    </row>
    <row r="961" spans="1:33" customFormat="1" hidden="1" x14ac:dyDescent="0.45">
      <c r="A961" s="4">
        <v>1001879</v>
      </c>
      <c r="B961" s="4" t="s">
        <v>10424</v>
      </c>
      <c r="C961" s="7">
        <v>1756195382</v>
      </c>
      <c r="D961" s="8">
        <v>23</v>
      </c>
      <c r="E961" s="4" t="s">
        <v>59</v>
      </c>
      <c r="F961" s="4">
        <v>1002686</v>
      </c>
      <c r="G961" s="4">
        <v>18</v>
      </c>
      <c r="H961" s="4">
        <v>0</v>
      </c>
      <c r="I961" s="4" t="str">
        <f t="shared" si="14"/>
        <v>A1</v>
      </c>
      <c r="J961" s="4" t="s">
        <v>10468</v>
      </c>
      <c r="K961" s="4" t="s">
        <v>10469</v>
      </c>
      <c r="L961" s="9">
        <v>44611</v>
      </c>
      <c r="M961" s="9">
        <v>45163</v>
      </c>
      <c r="N961" s="10" t="s">
        <v>776</v>
      </c>
      <c r="O961" s="4">
        <v>10000</v>
      </c>
      <c r="P961" s="4">
        <v>10000</v>
      </c>
      <c r="Q961" s="4">
        <v>18.989999999999998</v>
      </c>
      <c r="R961" s="4" t="s">
        <v>10994</v>
      </c>
      <c r="S961" s="4" t="s">
        <v>244</v>
      </c>
      <c r="T961" s="4" t="str">
        <f>VLOOKUP(A961,'REPORTE'!$A$1:$AG$1961,19,0)</f>
        <v>Venta al por mayor de diversos productos sin especialización.</v>
      </c>
      <c r="U961" s="4" t="str">
        <f>VLOOKUP(A961,'REPORTE'!$A$1:$AG$1961,20,0)</f>
        <v>Venta al por mayor varios</v>
      </c>
      <c r="V961" s="4">
        <v>1001994</v>
      </c>
      <c r="W961" s="4" t="s">
        <v>11809</v>
      </c>
      <c r="X961" s="4" t="s">
        <v>11853</v>
      </c>
      <c r="Y961" s="4" t="s">
        <v>12072</v>
      </c>
      <c r="Z961" s="4" t="s">
        <v>12597</v>
      </c>
      <c r="AA961" s="4" t="s">
        <v>74</v>
      </c>
      <c r="AB961" s="4" t="str">
        <f>VLOOKUP(A961,'REPORTE'!$A$1:$AG$1961,5,0)</f>
        <v>ECUATORIANO(A)</v>
      </c>
      <c r="AC961" s="4" t="str">
        <f>VLOOKUP(A961,'REPORTE'!$A$1:$AG$1961,30,0)</f>
        <v>Secundaria</v>
      </c>
      <c r="AD961" s="4" t="str">
        <f>VLOOKUP(A961,'REPORTE'!$A$1:$AG$1961,31,0)</f>
        <v>CHIMBORAZO</v>
      </c>
      <c r="AE961" s="4" t="str">
        <f>VLOOKUP(A961,'REPORTE'!$A$1:$AG$1961,32,0)</f>
        <v>RIOBAMBA</v>
      </c>
      <c r="AF961" s="4" t="str">
        <f>VLOOKUP(A961,'REPORTE'!$A$1:$AG$1961,33,0)</f>
        <v>CACHA (CAB EN MACHANGARA)</v>
      </c>
      <c r="AG961" s="4" t="str">
        <f>VLOOKUP(AF961,PROVINCIAS!$F$1:$G$1171,2,0)</f>
        <v>RURAL</v>
      </c>
    </row>
    <row r="962" spans="1:33" customFormat="1" hidden="1" x14ac:dyDescent="0.45">
      <c r="A962" s="4">
        <v>1001886</v>
      </c>
      <c r="B962" s="4" t="s">
        <v>10425</v>
      </c>
      <c r="C962" s="7">
        <v>604413518</v>
      </c>
      <c r="D962" s="8">
        <v>34</v>
      </c>
      <c r="E962" s="4" t="s">
        <v>36</v>
      </c>
      <c r="F962" s="4">
        <v>1002680</v>
      </c>
      <c r="G962" s="4">
        <v>12</v>
      </c>
      <c r="H962" s="4">
        <v>0</v>
      </c>
      <c r="I962" s="4" t="str">
        <f t="shared" si="14"/>
        <v>A1</v>
      </c>
      <c r="J962" s="4" t="s">
        <v>10468</v>
      </c>
      <c r="K962" s="4" t="s">
        <v>10469</v>
      </c>
      <c r="L962" s="9">
        <v>44611</v>
      </c>
      <c r="M962" s="9">
        <v>44982</v>
      </c>
      <c r="N962" s="10" t="s">
        <v>776</v>
      </c>
      <c r="O962" s="4">
        <v>1000</v>
      </c>
      <c r="P962" s="4">
        <v>1000</v>
      </c>
      <c r="Q962" s="4">
        <v>23</v>
      </c>
      <c r="R962" s="4" t="s">
        <v>10994</v>
      </c>
      <c r="S962" s="4" t="s">
        <v>348</v>
      </c>
      <c r="T962" s="4" t="str">
        <f>VLOOKUP(A962,'REPORTE'!$A$1:$AG$1961,19,0)</f>
        <v>Venta al por menor de frutas, legumbres y hortalizas frescas o en conserva en establecimientos especializados.</v>
      </c>
      <c r="U962" s="4" t="str">
        <f>VLOOKUP(A962,'REPORTE'!$A$1:$AG$1961,20,0)</f>
        <v>Venta al por menor varios</v>
      </c>
      <c r="V962" s="4">
        <v>1002001</v>
      </c>
      <c r="W962" s="4" t="s">
        <v>11437</v>
      </c>
      <c r="X962" s="4" t="s">
        <v>11872</v>
      </c>
      <c r="Y962" s="4" t="s">
        <v>12072</v>
      </c>
      <c r="Z962" s="4" t="s">
        <v>12533</v>
      </c>
      <c r="AA962" s="4" t="s">
        <v>677</v>
      </c>
      <c r="AB962" s="4" t="str">
        <f>VLOOKUP(A962,'REPORTE'!$A$1:$AG$1961,5,0)</f>
        <v>ECUATORIANO(A) INDIGENA</v>
      </c>
      <c r="AC962" s="4" t="str">
        <f>VLOOKUP(A962,'REPORTE'!$A$1:$AG$1961,30,0)</f>
        <v>Ninguna</v>
      </c>
      <c r="AD962" s="4" t="str">
        <f>VLOOKUP(A962,'REPORTE'!$A$1:$AG$1961,31,0)</f>
        <v>CHIMBORAZO</v>
      </c>
      <c r="AE962" s="4" t="str">
        <f>VLOOKUP(A962,'REPORTE'!$A$1:$AG$1961,32,0)</f>
        <v>RIOBAMBA</v>
      </c>
      <c r="AF962" s="4" t="str">
        <f>VLOOKUP(A962,'REPORTE'!$A$1:$AG$1961,33,0)</f>
        <v>PUNGALA</v>
      </c>
      <c r="AG962" s="4" t="str">
        <f>VLOOKUP(AF962,PROVINCIAS!$F$1:$G$1171,2,0)</f>
        <v>RURAL</v>
      </c>
    </row>
    <row r="963" spans="1:33" customFormat="1" hidden="1" x14ac:dyDescent="0.45">
      <c r="A963" s="4">
        <v>1001894</v>
      </c>
      <c r="B963" s="4" t="s">
        <v>10426</v>
      </c>
      <c r="C963" s="7">
        <v>603892704</v>
      </c>
      <c r="D963" s="8">
        <v>40</v>
      </c>
      <c r="E963" s="4" t="s">
        <v>59</v>
      </c>
      <c r="F963" s="4">
        <v>1002678</v>
      </c>
      <c r="G963" s="4">
        <v>12</v>
      </c>
      <c r="H963" s="4">
        <v>0</v>
      </c>
      <c r="I963" s="4" t="str">
        <f t="shared" ref="I963:I1011" si="15">+IF(H963&lt;=5,"A1",IF(H963&lt;=30,"A2",IF(H963&lt;=60,"A3",IF(H963&lt;=75,"B1",IF(H963&lt;=90,"B2",IF(H963&lt;=120,"C1",IF(H963&lt;=150,"C2",IF(H963&lt;=180,"D","E"))))))))</f>
        <v>A1</v>
      </c>
      <c r="J963" s="4" t="s">
        <v>10468</v>
      </c>
      <c r="K963" s="4" t="s">
        <v>10469</v>
      </c>
      <c r="L963" s="9">
        <v>44611</v>
      </c>
      <c r="M963" s="9">
        <v>44992</v>
      </c>
      <c r="N963" s="10" t="s">
        <v>776</v>
      </c>
      <c r="O963" s="4">
        <v>1600</v>
      </c>
      <c r="P963" s="4">
        <v>1600</v>
      </c>
      <c r="Q963" s="4">
        <v>21.5</v>
      </c>
      <c r="R963" s="4" t="s">
        <v>10994</v>
      </c>
      <c r="S963" s="4" t="s">
        <v>244</v>
      </c>
      <c r="T963" s="4" t="str">
        <f>VLOOKUP(A963,'REPORTE'!$A$1:$AG$1961,19,0)</f>
        <v>Empleado Público</v>
      </c>
      <c r="U963" s="4" t="str">
        <f>VLOOKUP(A963,'REPORTE'!$A$1:$AG$1961,20,0)</f>
        <v>Empleado Público</v>
      </c>
      <c r="V963" s="4">
        <v>1002009</v>
      </c>
      <c r="W963" s="4" t="s">
        <v>11438</v>
      </c>
      <c r="X963" s="4" t="s">
        <v>12063</v>
      </c>
      <c r="Y963" s="4" t="s">
        <v>12072</v>
      </c>
      <c r="Z963" s="4" t="s">
        <v>12598</v>
      </c>
      <c r="AA963" s="4" t="s">
        <v>74</v>
      </c>
      <c r="AB963" s="4" t="str">
        <f>VLOOKUP(A963,'REPORTE'!$A$1:$AG$1961,5,0)</f>
        <v>ECUATORIANO(A)</v>
      </c>
      <c r="AC963" s="4" t="str">
        <f>VLOOKUP(A963,'REPORTE'!$A$1:$AG$1961,30,0)</f>
        <v>Secundaria</v>
      </c>
      <c r="AD963" s="4" t="str">
        <f>VLOOKUP(A963,'REPORTE'!$A$1:$AG$1961,31,0)</f>
        <v>CHIMBORAZO</v>
      </c>
      <c r="AE963" s="4" t="str">
        <f>VLOOKUP(A963,'REPORTE'!$A$1:$AG$1961,32,0)</f>
        <v>RIOBAMBA</v>
      </c>
      <c r="AF963" s="4" t="str">
        <f>VLOOKUP(A963,'REPORTE'!$A$1:$AG$1961,33,0)</f>
        <v>LIZARZABURU</v>
      </c>
      <c r="AG963" s="4" t="str">
        <f>VLOOKUP(AF963,PROVINCIAS!$F$1:$G$1171,2,0)</f>
        <v>URBANA</v>
      </c>
    </row>
    <row r="964" spans="1:33" customFormat="1" hidden="1" x14ac:dyDescent="0.45">
      <c r="A964" s="4">
        <v>1001899</v>
      </c>
      <c r="B964" s="4" t="s">
        <v>10427</v>
      </c>
      <c r="C964" s="7">
        <v>605141639</v>
      </c>
      <c r="D964" s="8">
        <v>28</v>
      </c>
      <c r="E964" s="4" t="s">
        <v>36</v>
      </c>
      <c r="F964" s="4">
        <v>1002685</v>
      </c>
      <c r="G964" s="4">
        <v>18</v>
      </c>
      <c r="H964" s="4">
        <v>0</v>
      </c>
      <c r="I964" s="4" t="str">
        <f t="shared" si="15"/>
        <v>A1</v>
      </c>
      <c r="J964" s="4" t="s">
        <v>10468</v>
      </c>
      <c r="K964" s="4" t="s">
        <v>10469</v>
      </c>
      <c r="L964" s="9">
        <v>44611</v>
      </c>
      <c r="M964" s="9">
        <v>45163</v>
      </c>
      <c r="N964" s="10" t="s">
        <v>776</v>
      </c>
      <c r="O964" s="4">
        <v>3000</v>
      </c>
      <c r="P964" s="4">
        <v>3000</v>
      </c>
      <c r="Q964" s="4">
        <v>21.5</v>
      </c>
      <c r="R964" s="4" t="s">
        <v>10994</v>
      </c>
      <c r="S964" s="4" t="s">
        <v>244</v>
      </c>
      <c r="T964" s="4" t="str">
        <f>VLOOKUP(A964,'REPORTE'!$A$1:$AG$1961,19,0)</f>
        <v>Servicios de taxis.</v>
      </c>
      <c r="U964" s="4" t="str">
        <f>VLOOKUP(A964,'REPORTE'!$A$1:$AG$1961,20,0)</f>
        <v>Servicios Varios</v>
      </c>
      <c r="V964" s="4">
        <v>1002014</v>
      </c>
      <c r="W964" s="4" t="s">
        <v>11810</v>
      </c>
      <c r="X964" s="4" t="s">
        <v>12064</v>
      </c>
      <c r="Y964" s="4" t="s">
        <v>12072</v>
      </c>
      <c r="Z964" s="4" t="s">
        <v>12561</v>
      </c>
      <c r="AA964" s="4" t="s">
        <v>74</v>
      </c>
      <c r="AB964" s="4" t="str">
        <f>VLOOKUP(A964,'REPORTE'!$A$1:$AG$1961,5,0)</f>
        <v>ECUATORIANO(A) INDIGENA</v>
      </c>
      <c r="AC964" s="4" t="str">
        <f>VLOOKUP(A964,'REPORTE'!$A$1:$AG$1961,30,0)</f>
        <v>Secundaria</v>
      </c>
      <c r="AD964" s="4" t="str">
        <f>VLOOKUP(A964,'REPORTE'!$A$1:$AG$1961,31,0)</f>
        <v>CHIMBORAZO</v>
      </c>
      <c r="AE964" s="4" t="str">
        <f>VLOOKUP(A964,'REPORTE'!$A$1:$AG$1961,32,0)</f>
        <v>RIOBAMBA</v>
      </c>
      <c r="AF964" s="4" t="str">
        <f>VLOOKUP(A964,'REPORTE'!$A$1:$AG$1961,33,0)</f>
        <v>CACHA (CAB EN MACHANGARA)</v>
      </c>
      <c r="AG964" s="4" t="str">
        <f>VLOOKUP(AF964,PROVINCIAS!$F$1:$G$1171,2,0)</f>
        <v>RURAL</v>
      </c>
    </row>
    <row r="965" spans="1:33" customFormat="1" hidden="1" x14ac:dyDescent="0.45">
      <c r="A965" s="4">
        <v>1000473</v>
      </c>
      <c r="B965" s="4" t="s">
        <v>10003</v>
      </c>
      <c r="C965" s="7">
        <v>603173725</v>
      </c>
      <c r="D965" s="8">
        <v>43</v>
      </c>
      <c r="E965" s="4" t="s">
        <v>36</v>
      </c>
      <c r="F965" s="4">
        <v>1002689</v>
      </c>
      <c r="G965" s="4">
        <v>1</v>
      </c>
      <c r="H965" s="4">
        <v>0</v>
      </c>
      <c r="I965" s="4" t="str">
        <f t="shared" si="15"/>
        <v>A1</v>
      </c>
      <c r="J965" s="4" t="s">
        <v>10468</v>
      </c>
      <c r="K965" s="4" t="s">
        <v>10469</v>
      </c>
      <c r="L965" s="9">
        <v>44613</v>
      </c>
      <c r="M965" s="9">
        <v>44706</v>
      </c>
      <c r="N965" s="10" t="s">
        <v>776</v>
      </c>
      <c r="O965" s="4">
        <v>1000</v>
      </c>
      <c r="P965" s="4">
        <v>1000</v>
      </c>
      <c r="Q965" s="4">
        <v>23</v>
      </c>
      <c r="R965" s="4" t="s">
        <v>10994</v>
      </c>
      <c r="S965" s="4" t="s">
        <v>279</v>
      </c>
      <c r="T965" s="4" t="str">
        <f>VLOOKUP(A965,'REPORTE'!$A$1:$AG$1961,19,0)</f>
        <v>Venta al por menor de frutas, legumbres y hortalizas frescas o en conserva en establecimientos especializados.</v>
      </c>
      <c r="U965" s="4" t="str">
        <f>VLOOKUP(A965,'REPORTE'!$A$1:$AG$1961,20,0)</f>
        <v>Venta al por menor varios</v>
      </c>
      <c r="V965" s="4">
        <v>1000544</v>
      </c>
      <c r="W965" s="4" t="s">
        <v>11439</v>
      </c>
      <c r="X965" s="4" t="s">
        <v>11907</v>
      </c>
      <c r="Y965" s="4" t="s">
        <v>12072</v>
      </c>
      <c r="Z965" s="4" t="s">
        <v>12283</v>
      </c>
      <c r="AA965" s="4" t="s">
        <v>677</v>
      </c>
      <c r="AB965" s="4" t="str">
        <f>VLOOKUP(A965,'REPORTE'!$A$1:$AG$1961,5,0)</f>
        <v>ECUATORIANO(A) INDIGENA</v>
      </c>
      <c r="AC965" s="4" t="str">
        <f>VLOOKUP(A965,'REPORTE'!$A$1:$AG$1961,30,0)</f>
        <v>Primaria</v>
      </c>
      <c r="AD965" s="4" t="str">
        <f>VLOOKUP(A965,'REPORTE'!$A$1:$AG$1961,31,0)</f>
        <v>PICHINCHA</v>
      </c>
      <c r="AE965" s="4" t="str">
        <f>VLOOKUP(A965,'REPORTE'!$A$1:$AG$1961,32,0)</f>
        <v>QUITO</v>
      </c>
      <c r="AF965" s="4" t="str">
        <f>VLOOKUP(A965,'REPORTE'!$A$1:$AG$1961,33,0)</f>
        <v>COTOCOLLAO</v>
      </c>
      <c r="AG965" s="4" t="str">
        <f>VLOOKUP(AF965,PROVINCIAS!$F$1:$G$1171,2,0)</f>
        <v>URBANA</v>
      </c>
    </row>
    <row r="966" spans="1:33" customFormat="1" hidden="1" x14ac:dyDescent="0.45">
      <c r="A966" s="4">
        <v>1000649</v>
      </c>
      <c r="B966" s="4" t="s">
        <v>9926</v>
      </c>
      <c r="C966" s="7">
        <v>1707985881</v>
      </c>
      <c r="D966" s="8">
        <v>58</v>
      </c>
      <c r="E966" s="4" t="s">
        <v>59</v>
      </c>
      <c r="F966" s="4">
        <v>1002688</v>
      </c>
      <c r="G966" s="4">
        <v>1</v>
      </c>
      <c r="H966" s="4">
        <v>0</v>
      </c>
      <c r="I966" s="4" t="str">
        <f t="shared" si="15"/>
        <v>A1</v>
      </c>
      <c r="J966" s="4" t="s">
        <v>10468</v>
      </c>
      <c r="K966" s="4" t="s">
        <v>10469</v>
      </c>
      <c r="L966" s="9">
        <v>44613</v>
      </c>
      <c r="M966" s="9">
        <v>44704</v>
      </c>
      <c r="N966" s="10" t="s">
        <v>776</v>
      </c>
      <c r="O966" s="4">
        <v>1365</v>
      </c>
      <c r="P966" s="4">
        <v>1365</v>
      </c>
      <c r="Q966" s="4">
        <v>21.5</v>
      </c>
      <c r="R966" s="4" t="s">
        <v>10994</v>
      </c>
      <c r="S966" s="4" t="s">
        <v>348</v>
      </c>
      <c r="T966" s="4" t="str">
        <f>VLOOKUP(A966,'REPORTE'!$A$1:$AG$1961,19,0)</f>
        <v>Jubilado</v>
      </c>
      <c r="U966" s="4" t="str">
        <f>VLOOKUP(A966,'REPORTE'!$A$1:$AG$1961,20,0)</f>
        <v>Jubilado</v>
      </c>
      <c r="V966" s="4">
        <v>1000720</v>
      </c>
      <c r="W966" s="4" t="s">
        <v>11440</v>
      </c>
      <c r="X966" s="4" t="s">
        <v>11907</v>
      </c>
      <c r="Y966" s="4" t="s">
        <v>12072</v>
      </c>
      <c r="Z966" s="4" t="s">
        <v>12241</v>
      </c>
      <c r="AA966" s="4" t="s">
        <v>1125</v>
      </c>
      <c r="AB966" s="4" t="str">
        <f>VLOOKUP(A966,'REPORTE'!$A$1:$AG$1961,5,0)</f>
        <v>ECUATORIANO(A)</v>
      </c>
      <c r="AC966" s="4" t="str">
        <f>VLOOKUP(A966,'REPORTE'!$A$1:$AG$1961,30,0)</f>
        <v>Secundaria</v>
      </c>
      <c r="AD966" s="4" t="str">
        <f>VLOOKUP(A966,'REPORTE'!$A$1:$AG$1961,31,0)</f>
        <v>PICHINCHA</v>
      </c>
      <c r="AE966" s="4" t="str">
        <f>VLOOKUP(A966,'REPORTE'!$A$1:$AG$1961,32,0)</f>
        <v>QUITO</v>
      </c>
      <c r="AF966" s="4" t="str">
        <f>VLOOKUP(A966,'REPORTE'!$A$1:$AG$1961,33,0)</f>
        <v>LLANO CHICO</v>
      </c>
      <c r="AG966" s="4" t="str">
        <f>VLOOKUP(AF966,PROVINCIAS!$F$1:$G$1171,2,0)</f>
        <v>RURAL</v>
      </c>
    </row>
    <row r="967" spans="1:33" customFormat="1" hidden="1" x14ac:dyDescent="0.45">
      <c r="A967" s="4">
        <v>1001424</v>
      </c>
      <c r="B967" s="4" t="s">
        <v>9919</v>
      </c>
      <c r="C967" s="7">
        <v>603148305</v>
      </c>
      <c r="D967" s="8">
        <v>47</v>
      </c>
      <c r="E967" s="4" t="s">
        <v>36</v>
      </c>
      <c r="F967" s="4">
        <v>1002690</v>
      </c>
      <c r="G967" s="4">
        <v>1</v>
      </c>
      <c r="H967" s="4">
        <v>0</v>
      </c>
      <c r="I967" s="4" t="str">
        <f t="shared" si="15"/>
        <v>A1</v>
      </c>
      <c r="J967" s="4" t="s">
        <v>10468</v>
      </c>
      <c r="K967" s="4" t="s">
        <v>10469</v>
      </c>
      <c r="L967" s="9">
        <v>44613</v>
      </c>
      <c r="M967" s="9">
        <v>44706</v>
      </c>
      <c r="N967" s="10" t="s">
        <v>776</v>
      </c>
      <c r="O967" s="4">
        <v>1000</v>
      </c>
      <c r="P967" s="4">
        <v>1000</v>
      </c>
      <c r="Q967" s="4">
        <v>23</v>
      </c>
      <c r="R967" s="4" t="s">
        <v>10994</v>
      </c>
      <c r="S967" s="4" t="s">
        <v>279</v>
      </c>
      <c r="T967" s="4" t="str">
        <f>VLOOKUP(A967,'REPORTE'!$A$1:$AG$1961,19,0)</f>
        <v>Venta al por mayor de carne y productos cárnicos (incluidas las aves de corral).</v>
      </c>
      <c r="U967" s="4" t="str">
        <f>VLOOKUP(A967,'REPORTE'!$A$1:$AG$1961,20,0)</f>
        <v>Venta al por mayor varios</v>
      </c>
      <c r="V967" s="4">
        <v>1001505</v>
      </c>
      <c r="W967" s="4" t="s">
        <v>11439</v>
      </c>
      <c r="X967" s="4" t="s">
        <v>11876</v>
      </c>
      <c r="Y967" s="4" t="s">
        <v>12072</v>
      </c>
      <c r="Z967" s="4" t="s">
        <v>12237</v>
      </c>
      <c r="AA967" s="4" t="s">
        <v>677</v>
      </c>
      <c r="AB967" s="4" t="str">
        <f>VLOOKUP(A967,'REPORTE'!$A$1:$AG$1961,5,0)</f>
        <v>ECUATORIANO(A) INDIGENA</v>
      </c>
      <c r="AC967" s="4" t="str">
        <f>VLOOKUP(A967,'REPORTE'!$A$1:$AG$1961,30,0)</f>
        <v>Secundaria</v>
      </c>
      <c r="AD967" s="4" t="str">
        <f>VLOOKUP(A967,'REPORTE'!$A$1:$AG$1961,31,0)</f>
        <v>CHIMBORAZO</v>
      </c>
      <c r="AE967" s="4" t="str">
        <f>VLOOKUP(A967,'REPORTE'!$A$1:$AG$1961,32,0)</f>
        <v>COLTA</v>
      </c>
      <c r="AF967" s="4" t="str">
        <f>VLOOKUP(A967,'REPORTE'!$A$1:$AG$1961,33,0)</f>
        <v>COLUMBE</v>
      </c>
      <c r="AG967" s="4" t="str">
        <f>VLOOKUP(AF967,PROVINCIAS!$F$1:$G$1171,2,0)</f>
        <v>RURAL</v>
      </c>
    </row>
    <row r="968" spans="1:33" customFormat="1" hidden="1" x14ac:dyDescent="0.45">
      <c r="A968" s="4">
        <v>1000900</v>
      </c>
      <c r="B968" s="4" t="s">
        <v>10428</v>
      </c>
      <c r="C968" s="7">
        <v>1756739353</v>
      </c>
      <c r="D968" s="8">
        <v>21</v>
      </c>
      <c r="E968" s="4" t="s">
        <v>59</v>
      </c>
      <c r="F968" s="4">
        <v>1002691</v>
      </c>
      <c r="G968" s="4">
        <v>24</v>
      </c>
      <c r="H968" s="4">
        <v>0</v>
      </c>
      <c r="I968" s="4" t="str">
        <f t="shared" si="15"/>
        <v>A1</v>
      </c>
      <c r="J968" s="4" t="s">
        <v>10468</v>
      </c>
      <c r="K968" s="4" t="s">
        <v>10469</v>
      </c>
      <c r="L968" s="9">
        <v>44614</v>
      </c>
      <c r="M968" s="9">
        <v>45347</v>
      </c>
      <c r="N968" s="10" t="s">
        <v>776</v>
      </c>
      <c r="O968" s="4">
        <v>7000</v>
      </c>
      <c r="P968" s="4">
        <v>7000</v>
      </c>
      <c r="Q968" s="4">
        <v>21.5</v>
      </c>
      <c r="R968" s="4" t="s">
        <v>10994</v>
      </c>
      <c r="S968" s="4" t="s">
        <v>11506</v>
      </c>
      <c r="T968" s="4" t="str">
        <f>VLOOKUP(A968,'REPORTE'!$A$1:$AG$1961,19,0)</f>
        <v>Venta al por mayor de productos de perfumerí­a, cosméticos (productos de belleza) artí­culos de uso personal (jabones).</v>
      </c>
      <c r="U968" s="4" t="str">
        <f>VLOOKUP(A968,'REPORTE'!$A$1:$AG$1961,20,0)</f>
        <v>Venta al por mayor varios</v>
      </c>
      <c r="V968" s="4">
        <v>1000969</v>
      </c>
      <c r="W968" s="4" t="s">
        <v>11811</v>
      </c>
      <c r="X968" s="4" t="s">
        <v>11893</v>
      </c>
      <c r="Y968" s="4" t="s">
        <v>12072</v>
      </c>
      <c r="Z968" s="4" t="s">
        <v>12599</v>
      </c>
      <c r="AA968" s="4" t="s">
        <v>665</v>
      </c>
      <c r="AB968" s="4" t="str">
        <f>VLOOKUP(A968,'REPORTE'!$A$1:$AG$1961,5,0)</f>
        <v>ECUATORIANO(A)</v>
      </c>
      <c r="AC968" s="4" t="str">
        <f>VLOOKUP(A968,'REPORTE'!$A$1:$AG$1961,30,0)</f>
        <v>Secundaria</v>
      </c>
      <c r="AD968" s="4" t="str">
        <f>VLOOKUP(A968,'REPORTE'!$A$1:$AG$1961,31,0)</f>
        <v>PICHINCHA</v>
      </c>
      <c r="AE968" s="4" t="str">
        <f>VLOOKUP(A968,'REPORTE'!$A$1:$AG$1961,32,0)</f>
        <v>QUITO</v>
      </c>
      <c r="AF968" s="4" t="str">
        <f>VLOOKUP(A968,'REPORTE'!$A$1:$AG$1961,33,0)</f>
        <v>CENTRO HISTORICO</v>
      </c>
      <c r="AG968" s="4" t="str">
        <f>VLOOKUP(AF968,PROVINCIAS!$F$1:$G$1171,2,0)</f>
        <v>URBANA</v>
      </c>
    </row>
    <row r="969" spans="1:33" customFormat="1" hidden="1" x14ac:dyDescent="0.45">
      <c r="A969" s="4">
        <v>1000984</v>
      </c>
      <c r="B969" s="4" t="s">
        <v>9867</v>
      </c>
      <c r="C969" s="7">
        <v>1723872261</v>
      </c>
      <c r="D969" s="8">
        <v>25</v>
      </c>
      <c r="E969" s="4" t="s">
        <v>59</v>
      </c>
      <c r="F969" s="4">
        <v>1002692</v>
      </c>
      <c r="G969" s="4">
        <v>1</v>
      </c>
      <c r="H969" s="4">
        <v>0</v>
      </c>
      <c r="I969" s="4" t="str">
        <f t="shared" si="15"/>
        <v>A1</v>
      </c>
      <c r="J969" s="4" t="s">
        <v>10468</v>
      </c>
      <c r="K969" s="4" t="s">
        <v>10469</v>
      </c>
      <c r="L969" s="9">
        <v>44614</v>
      </c>
      <c r="M969" s="9">
        <v>44795</v>
      </c>
      <c r="N969" s="10" t="s">
        <v>776</v>
      </c>
      <c r="O969" s="4">
        <v>600</v>
      </c>
      <c r="P969" s="4">
        <v>600</v>
      </c>
      <c r="Q969" s="4">
        <v>23</v>
      </c>
      <c r="R969" s="4" t="s">
        <v>10994</v>
      </c>
      <c r="S969" s="4" t="s">
        <v>11021</v>
      </c>
      <c r="T969" s="4" t="str">
        <f>VLOOKUP(A969,'REPORTE'!$A$1:$AG$1961,19,0)</f>
        <v>Empleado Privado</v>
      </c>
      <c r="U969" s="4" t="str">
        <f>VLOOKUP(A969,'REPORTE'!$A$1:$AG$1961,20,0)</f>
        <v>Empleado Privado</v>
      </c>
      <c r="V969" s="4">
        <v>1001053</v>
      </c>
      <c r="W969" s="4" t="s">
        <v>11441</v>
      </c>
      <c r="X969" s="4" t="s">
        <v>11847</v>
      </c>
      <c r="Y969" s="4" t="s">
        <v>12072</v>
      </c>
      <c r="Z969" s="4" t="s">
        <v>12211</v>
      </c>
      <c r="AA969" s="4" t="s">
        <v>1125</v>
      </c>
      <c r="AB969" s="4" t="str">
        <f>VLOOKUP(A969,'REPORTE'!$A$1:$AG$1961,5,0)</f>
        <v>ECUATORIANO(A)</v>
      </c>
      <c r="AC969" s="4" t="str">
        <f>VLOOKUP(A969,'REPORTE'!$A$1:$AG$1961,30,0)</f>
        <v>Secundaria</v>
      </c>
      <c r="AD969" s="4" t="str">
        <f>VLOOKUP(A969,'REPORTE'!$A$1:$AG$1961,31,0)</f>
        <v>PICHINCHA</v>
      </c>
      <c r="AE969" s="4" t="str">
        <f>VLOOKUP(A969,'REPORTE'!$A$1:$AG$1961,32,0)</f>
        <v>QUITO</v>
      </c>
      <c r="AF969" s="4" t="str">
        <f>VLOOKUP(A969,'REPORTE'!$A$1:$AG$1961,33,0)</f>
        <v>ELOY ALFARO</v>
      </c>
      <c r="AG969" s="4" t="str">
        <f>VLOOKUP(AF969,PROVINCIAS!$F$1:$G$1171,2,0)</f>
        <v>RURAL</v>
      </c>
    </row>
    <row r="970" spans="1:33" customFormat="1" hidden="1" x14ac:dyDescent="0.45">
      <c r="A970" s="4">
        <v>1000408</v>
      </c>
      <c r="B970" s="4" t="s">
        <v>10062</v>
      </c>
      <c r="C970" s="7">
        <v>1705541157</v>
      </c>
      <c r="D970" s="8">
        <v>64</v>
      </c>
      <c r="E970" s="4" t="s">
        <v>59</v>
      </c>
      <c r="F970" s="4">
        <v>1002697</v>
      </c>
      <c r="G970" s="4">
        <v>1</v>
      </c>
      <c r="H970" s="4">
        <v>0</v>
      </c>
      <c r="I970" s="4" t="str">
        <f t="shared" si="15"/>
        <v>A1</v>
      </c>
      <c r="J970" s="4" t="s">
        <v>10468</v>
      </c>
      <c r="K970" s="4" t="s">
        <v>10469</v>
      </c>
      <c r="L970" s="9">
        <v>44615</v>
      </c>
      <c r="M970" s="9">
        <v>44796</v>
      </c>
      <c r="N970" s="10" t="s">
        <v>776</v>
      </c>
      <c r="O970" s="4">
        <v>500</v>
      </c>
      <c r="P970" s="4">
        <v>500</v>
      </c>
      <c r="Q970" s="4">
        <v>23</v>
      </c>
      <c r="R970" s="4" t="s">
        <v>10994</v>
      </c>
      <c r="S970" s="4" t="s">
        <v>11019</v>
      </c>
      <c r="T970" s="4" t="str">
        <f>VLOOKUP(A970,'REPORTE'!$A$1:$AG$1961,19,0)</f>
        <v>Empleado Privado</v>
      </c>
      <c r="U970" s="4" t="str">
        <f>VLOOKUP(A970,'REPORTE'!$A$1:$AG$1961,20,0)</f>
        <v>Empleado Privado</v>
      </c>
      <c r="V970" s="4">
        <v>1000471</v>
      </c>
      <c r="W970" s="4" t="s">
        <v>11442</v>
      </c>
      <c r="X970" s="4" t="s">
        <v>11914</v>
      </c>
      <c r="Y970" s="4" t="s">
        <v>12072</v>
      </c>
      <c r="Z970" s="4" t="s">
        <v>12325</v>
      </c>
      <c r="AA970" s="4" t="s">
        <v>665</v>
      </c>
      <c r="AB970" s="4" t="str">
        <f>VLOOKUP(A970,'REPORTE'!$A$1:$AG$1961,5,0)</f>
        <v>ECUATORIANO(A)</v>
      </c>
      <c r="AC970" s="4" t="str">
        <f>VLOOKUP(A970,'REPORTE'!$A$1:$AG$1961,30,0)</f>
        <v>Primaria</v>
      </c>
      <c r="AD970" s="4" t="str">
        <f>VLOOKUP(A970,'REPORTE'!$A$1:$AG$1961,31,0)</f>
        <v>PICHINCHA</v>
      </c>
      <c r="AE970" s="4" t="str">
        <f>VLOOKUP(A970,'REPORTE'!$A$1:$AG$1961,32,0)</f>
        <v>QUITO</v>
      </c>
      <c r="AF970" s="4" t="str">
        <f>VLOOKUP(A970,'REPORTE'!$A$1:$AG$1961,33,0)</f>
        <v>COTOCOLLAO</v>
      </c>
      <c r="AG970" s="4" t="str">
        <f>VLOOKUP(AF970,PROVINCIAS!$F$1:$G$1171,2,0)</f>
        <v>URBANA</v>
      </c>
    </row>
    <row r="971" spans="1:33" customFormat="1" hidden="1" x14ac:dyDescent="0.45">
      <c r="A971" s="4">
        <v>1000920</v>
      </c>
      <c r="B971" s="4" t="s">
        <v>10429</v>
      </c>
      <c r="C971" s="7">
        <v>604420893</v>
      </c>
      <c r="D971" s="8">
        <v>37</v>
      </c>
      <c r="E971" s="4" t="s">
        <v>59</v>
      </c>
      <c r="F971" s="4">
        <v>1002704</v>
      </c>
      <c r="G971" s="4">
        <v>48</v>
      </c>
      <c r="H971" s="4">
        <v>0</v>
      </c>
      <c r="I971" s="4" t="str">
        <f t="shared" si="15"/>
        <v>A1</v>
      </c>
      <c r="J971" s="4" t="s">
        <v>10468</v>
      </c>
      <c r="K971" s="4" t="s">
        <v>10469</v>
      </c>
      <c r="L971" s="9">
        <v>44615</v>
      </c>
      <c r="M971" s="9">
        <v>46073</v>
      </c>
      <c r="N971" s="10" t="s">
        <v>776</v>
      </c>
      <c r="O971" s="4">
        <v>20000</v>
      </c>
      <c r="P971" s="4">
        <v>20000</v>
      </c>
      <c r="Q971" s="4">
        <v>17.5</v>
      </c>
      <c r="R971" s="4" t="s">
        <v>10994</v>
      </c>
      <c r="S971" s="4" t="s">
        <v>279</v>
      </c>
      <c r="T971" s="4" t="str">
        <f>VLOOKUP(A971,'REPORTE'!$A$1:$AG$1961,19,0)</f>
        <v>Venta al por mayor de frutas, legumbres y hortalizas.</v>
      </c>
      <c r="U971" s="4" t="str">
        <f>VLOOKUP(A971,'REPORTE'!$A$1:$AG$1961,20,0)</f>
        <v>Venta al por mayor varios</v>
      </c>
      <c r="V971" s="4">
        <v>1000988</v>
      </c>
      <c r="W971" s="4" t="s">
        <v>11812</v>
      </c>
      <c r="X971" s="4" t="s">
        <v>11861</v>
      </c>
      <c r="Y971" s="4" t="s">
        <v>12072</v>
      </c>
      <c r="Z971" s="4" t="s">
        <v>12600</v>
      </c>
      <c r="AA971" s="4" t="s">
        <v>677</v>
      </c>
      <c r="AB971" s="4" t="str">
        <f>VLOOKUP(A971,'REPORTE'!$A$1:$AG$1961,5,0)</f>
        <v>ECUATORIANO(A) INDIGENA</v>
      </c>
      <c r="AC971" s="4" t="str">
        <f>VLOOKUP(A971,'REPORTE'!$A$1:$AG$1961,30,0)</f>
        <v>Primaria</v>
      </c>
      <c r="AD971" s="4" t="str">
        <f>VLOOKUP(A971,'REPORTE'!$A$1:$AG$1961,31,0)</f>
        <v>CHIMBORAZO</v>
      </c>
      <c r="AE971" s="4" t="str">
        <f>VLOOKUP(A971,'REPORTE'!$A$1:$AG$1961,32,0)</f>
        <v>RIOBAMBA</v>
      </c>
      <c r="AF971" s="4" t="str">
        <f>VLOOKUP(A971,'REPORTE'!$A$1:$AG$1961,33,0)</f>
        <v>CACHA (CAB EN MACHANGARA)</v>
      </c>
      <c r="AG971" s="4" t="str">
        <f>VLOOKUP(AF971,PROVINCIAS!$F$1:$G$1171,2,0)</f>
        <v>RURAL</v>
      </c>
    </row>
    <row r="972" spans="1:33" customFormat="1" hidden="1" x14ac:dyDescent="0.45">
      <c r="A972" s="4">
        <v>1001187</v>
      </c>
      <c r="B972" s="4" t="s">
        <v>10430</v>
      </c>
      <c r="C972" s="7">
        <v>604584060</v>
      </c>
      <c r="D972" s="8">
        <v>39</v>
      </c>
      <c r="E972" s="4" t="s">
        <v>36</v>
      </c>
      <c r="F972" s="4">
        <v>1002705</v>
      </c>
      <c r="G972" s="4">
        <v>48</v>
      </c>
      <c r="H972" s="4">
        <v>0</v>
      </c>
      <c r="I972" s="4" t="str">
        <f t="shared" si="15"/>
        <v>A1</v>
      </c>
      <c r="J972" s="4" t="s">
        <v>10468</v>
      </c>
      <c r="K972" s="4" t="s">
        <v>10469</v>
      </c>
      <c r="L972" s="9">
        <v>44615</v>
      </c>
      <c r="M972" s="9">
        <v>46073</v>
      </c>
      <c r="N972" s="10" t="s">
        <v>776</v>
      </c>
      <c r="O972" s="4">
        <v>20000</v>
      </c>
      <c r="P972" s="4">
        <v>20000</v>
      </c>
      <c r="Q972" s="4">
        <v>17.5</v>
      </c>
      <c r="R972" s="4" t="s">
        <v>10994</v>
      </c>
      <c r="S972" s="4" t="s">
        <v>279</v>
      </c>
      <c r="T972" s="4" t="str">
        <f>VLOOKUP(A972,'REPORTE'!$A$1:$AG$1961,19,0)</f>
        <v>Venta al por menor de frutas, legumbres y hortalizas frescas o en conserva en establecimientos especializados.</v>
      </c>
      <c r="U972" s="4" t="str">
        <f>VLOOKUP(A972,'REPORTE'!$A$1:$AG$1961,20,0)</f>
        <v>Venta al por menor varios</v>
      </c>
      <c r="V972" s="4">
        <v>1001264</v>
      </c>
      <c r="W972" s="4" t="s">
        <v>11812</v>
      </c>
      <c r="X972" s="4" t="s">
        <v>11861</v>
      </c>
      <c r="Y972" s="4" t="s">
        <v>12072</v>
      </c>
      <c r="Z972" s="4" t="s">
        <v>12601</v>
      </c>
      <c r="AA972" s="4" t="s">
        <v>677</v>
      </c>
      <c r="AB972" s="4" t="str">
        <f>VLOOKUP(A972,'REPORTE'!$A$1:$AG$1961,5,0)</f>
        <v>ECUATORIANO(A) INDIGENA</v>
      </c>
      <c r="AC972" s="4" t="str">
        <f>VLOOKUP(A972,'REPORTE'!$A$1:$AG$1961,30,0)</f>
        <v>Primaria</v>
      </c>
      <c r="AD972" s="4" t="str">
        <f>VLOOKUP(A972,'REPORTE'!$A$1:$AG$1961,31,0)</f>
        <v>CHIMBORAZO</v>
      </c>
      <c r="AE972" s="4" t="str">
        <f>VLOOKUP(A972,'REPORTE'!$A$1:$AG$1961,32,0)</f>
        <v>RIOBAMBA</v>
      </c>
      <c r="AF972" s="4" t="str">
        <f>VLOOKUP(A972,'REPORTE'!$A$1:$AG$1961,33,0)</f>
        <v>CACHA (CAB EN MACHANGARA)</v>
      </c>
      <c r="AG972" s="4" t="str">
        <f>VLOOKUP(AF972,PROVINCIAS!$F$1:$G$1171,2,0)</f>
        <v>RURAL</v>
      </c>
    </row>
    <row r="973" spans="1:33" customFormat="1" hidden="1" x14ac:dyDescent="0.45">
      <c r="A973" s="4">
        <v>1001382</v>
      </c>
      <c r="B973" s="4" t="s">
        <v>10431</v>
      </c>
      <c r="C973" s="7">
        <v>1711680379</v>
      </c>
      <c r="D973" s="8">
        <v>48</v>
      </c>
      <c r="E973" s="4" t="s">
        <v>36</v>
      </c>
      <c r="F973" s="4">
        <v>1002694</v>
      </c>
      <c r="G973" s="4">
        <v>24</v>
      </c>
      <c r="H973" s="4">
        <v>0</v>
      </c>
      <c r="I973" s="4" t="str">
        <f t="shared" si="15"/>
        <v>A1</v>
      </c>
      <c r="J973" s="4" t="s">
        <v>10468</v>
      </c>
      <c r="K973" s="4" t="s">
        <v>10469</v>
      </c>
      <c r="L973" s="9">
        <v>44615</v>
      </c>
      <c r="M973" s="9">
        <v>45342</v>
      </c>
      <c r="N973" s="10" t="s">
        <v>776</v>
      </c>
      <c r="O973" s="4">
        <v>7000</v>
      </c>
      <c r="P973" s="4">
        <v>7000</v>
      </c>
      <c r="Q973" s="4">
        <v>18.989999999999998</v>
      </c>
      <c r="R973" s="4" t="s">
        <v>10994</v>
      </c>
      <c r="S973" s="4" t="s">
        <v>11122</v>
      </c>
      <c r="T973" s="4" t="str">
        <f>VLOOKUP(A973,'REPORTE'!$A$1:$AG$1961,19,0)</f>
        <v>Venta al por mayor de prendas de vestir, incluidas prendas (ropa) deportivas.</v>
      </c>
      <c r="U973" s="4" t="str">
        <f>VLOOKUP(A973,'REPORTE'!$A$1:$AG$1961,20,0)</f>
        <v>Venta al por mayor varios</v>
      </c>
      <c r="V973" s="4">
        <v>1001460</v>
      </c>
      <c r="W973" s="4" t="s">
        <v>11813</v>
      </c>
      <c r="X973" s="4" t="s">
        <v>12065</v>
      </c>
      <c r="Y973" s="4" t="s">
        <v>12072</v>
      </c>
      <c r="Z973" s="4" t="s">
        <v>12602</v>
      </c>
      <c r="AA973" s="4" t="s">
        <v>1125</v>
      </c>
      <c r="AB973" s="4" t="str">
        <f>VLOOKUP(A973,'REPORTE'!$A$1:$AG$1961,5,0)</f>
        <v>ECUATORIANO(A)</v>
      </c>
      <c r="AC973" s="4" t="str">
        <f>VLOOKUP(A973,'REPORTE'!$A$1:$AG$1961,30,0)</f>
        <v>Secundaria</v>
      </c>
      <c r="AD973" s="4" t="str">
        <f>VLOOKUP(A973,'REPORTE'!$A$1:$AG$1961,31,0)</f>
        <v>PICHINCHA</v>
      </c>
      <c r="AE973" s="4" t="str">
        <f>VLOOKUP(A973,'REPORTE'!$A$1:$AG$1961,32,0)</f>
        <v>QUITO</v>
      </c>
      <c r="AF973" s="4" t="str">
        <f>VLOOKUP(A973,'REPORTE'!$A$1:$AG$1961,33,0)</f>
        <v>CARCELEN</v>
      </c>
      <c r="AG973" s="4" t="str">
        <f>VLOOKUP(AF973,PROVINCIAS!$F$1:$G$1171,2,0)</f>
        <v>URBANA</v>
      </c>
    </row>
    <row r="974" spans="1:33" customFormat="1" hidden="1" x14ac:dyDescent="0.45">
      <c r="A974" s="4">
        <v>1001565</v>
      </c>
      <c r="B974" s="4" t="s">
        <v>10432</v>
      </c>
      <c r="C974" s="7">
        <v>1707910939</v>
      </c>
      <c r="D974" s="8">
        <v>76</v>
      </c>
      <c r="E974" s="4" t="s">
        <v>36</v>
      </c>
      <c r="F974" s="4">
        <v>1002703</v>
      </c>
      <c r="G974" s="4">
        <v>12</v>
      </c>
      <c r="H974" s="4">
        <v>0</v>
      </c>
      <c r="I974" s="4" t="str">
        <f t="shared" si="15"/>
        <v>A1</v>
      </c>
      <c r="J974" s="4" t="s">
        <v>10468</v>
      </c>
      <c r="K974" s="4" t="s">
        <v>10469</v>
      </c>
      <c r="L974" s="9">
        <v>44615</v>
      </c>
      <c r="M974" s="9">
        <v>44982</v>
      </c>
      <c r="N974" s="10" t="s">
        <v>776</v>
      </c>
      <c r="O974" s="4">
        <v>1000</v>
      </c>
      <c r="P974" s="4">
        <v>1000</v>
      </c>
      <c r="Q974" s="4">
        <v>23</v>
      </c>
      <c r="R974" s="4" t="s">
        <v>10994</v>
      </c>
      <c r="S974" s="4" t="s">
        <v>620</v>
      </c>
      <c r="T974" s="4" t="str">
        <f>VLOOKUP(A974,'REPORTE'!$A$1:$AG$1961,19,0)</f>
        <v>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U974" s="4" t="str">
        <f>VLOOKUP(A974,'REPORTE'!$A$1:$AG$1961,20,0)</f>
        <v>Actividades Turísticas</v>
      </c>
      <c r="V974" s="4">
        <v>1001663</v>
      </c>
      <c r="W974" s="4" t="s">
        <v>11443</v>
      </c>
      <c r="X974" s="4" t="s">
        <v>11832</v>
      </c>
      <c r="Y974" s="4" t="s">
        <v>12072</v>
      </c>
      <c r="Z974" s="4" t="s">
        <v>12603</v>
      </c>
      <c r="AA974" s="4" t="s">
        <v>665</v>
      </c>
      <c r="AB974" s="4" t="str">
        <f>VLOOKUP(A974,'REPORTE'!$A$1:$AG$1961,5,0)</f>
        <v>ECUATORIANO(A)</v>
      </c>
      <c r="AC974" s="4" t="str">
        <f>VLOOKUP(A974,'REPORTE'!$A$1:$AG$1961,30,0)</f>
        <v>Secundaria</v>
      </c>
      <c r="AD974" s="4" t="str">
        <f>VLOOKUP(A974,'REPORTE'!$A$1:$AG$1961,31,0)</f>
        <v>PICHINCHA</v>
      </c>
      <c r="AE974" s="4" t="str">
        <f>VLOOKUP(A974,'REPORTE'!$A$1:$AG$1961,32,0)</f>
        <v>QUITO</v>
      </c>
      <c r="AF974" s="4" t="str">
        <f>VLOOKUP(A974,'REPORTE'!$A$1:$AG$1961,33,0)</f>
        <v>COTOCOLLAO</v>
      </c>
      <c r="AG974" s="4" t="str">
        <f>VLOOKUP(AF974,PROVINCIAS!$F$1:$G$1171,2,0)</f>
        <v>URBANA</v>
      </c>
    </row>
    <row r="975" spans="1:33" customFormat="1" hidden="1" x14ac:dyDescent="0.45">
      <c r="A975" s="4">
        <v>1001869</v>
      </c>
      <c r="B975" s="4" t="s">
        <v>10433</v>
      </c>
      <c r="C975" s="7">
        <v>603568957</v>
      </c>
      <c r="D975" s="8">
        <v>30</v>
      </c>
      <c r="E975" s="4" t="s">
        <v>59</v>
      </c>
      <c r="F975" s="4">
        <v>1002700</v>
      </c>
      <c r="G975" s="4">
        <v>30</v>
      </c>
      <c r="H975" s="4">
        <v>0</v>
      </c>
      <c r="I975" s="4" t="str">
        <f t="shared" si="15"/>
        <v>A1</v>
      </c>
      <c r="J975" s="4" t="s">
        <v>10468</v>
      </c>
      <c r="K975" s="4" t="s">
        <v>10469</v>
      </c>
      <c r="L975" s="9">
        <v>44615</v>
      </c>
      <c r="M975" s="9">
        <v>45529</v>
      </c>
      <c r="N975" s="10" t="s">
        <v>776</v>
      </c>
      <c r="O975" s="4">
        <v>6000</v>
      </c>
      <c r="P975" s="4">
        <v>6000</v>
      </c>
      <c r="Q975" s="4">
        <v>21.5</v>
      </c>
      <c r="R975" s="4" t="s">
        <v>10994</v>
      </c>
      <c r="S975" s="4" t="s">
        <v>11111</v>
      </c>
      <c r="T975" s="4" t="str">
        <f>VLOOKUP(A975,'REPORTE'!$A$1:$AG$1961,19,0)</f>
        <v>Empleado Privado</v>
      </c>
      <c r="U975" s="4" t="str">
        <f>VLOOKUP(A975,'REPORTE'!$A$1:$AG$1961,20,0)</f>
        <v>Empleado Privado</v>
      </c>
      <c r="V975" s="4">
        <v>1001981</v>
      </c>
      <c r="W975" s="4" t="s">
        <v>11814</v>
      </c>
      <c r="X975" s="4" t="s">
        <v>11859</v>
      </c>
      <c r="Y975" s="4" t="s">
        <v>12072</v>
      </c>
      <c r="Z975" s="4" t="s">
        <v>12188</v>
      </c>
      <c r="AA975" s="4" t="s">
        <v>665</v>
      </c>
      <c r="AB975" s="4" t="str">
        <f>VLOOKUP(A975,'REPORTE'!$A$1:$AG$1961,5,0)</f>
        <v>ECUATORIANO(A) INDIGENA</v>
      </c>
      <c r="AC975" s="4" t="str">
        <f>VLOOKUP(A975,'REPORTE'!$A$1:$AG$1961,30,0)</f>
        <v>Universitaria</v>
      </c>
      <c r="AD975" s="4" t="str">
        <f>VLOOKUP(A975,'REPORTE'!$A$1:$AG$1961,31,0)</f>
        <v>CHIMBORAZO</v>
      </c>
      <c r="AE975" s="4" t="str">
        <f>VLOOKUP(A975,'REPORTE'!$A$1:$AG$1961,32,0)</f>
        <v>RIOBAMBA</v>
      </c>
      <c r="AF975" s="4" t="str">
        <f>VLOOKUP(A975,'REPORTE'!$A$1:$AG$1961,33,0)</f>
        <v>VELASCO</v>
      </c>
      <c r="AG975" s="4" t="str">
        <f>VLOOKUP(AF975,PROVINCIAS!$F$1:$G$1171,2,0)</f>
        <v>URBANA</v>
      </c>
    </row>
    <row r="976" spans="1:33" customFormat="1" hidden="1" x14ac:dyDescent="0.45">
      <c r="A976" s="4">
        <v>1001870</v>
      </c>
      <c r="B976" s="4" t="s">
        <v>10434</v>
      </c>
      <c r="C976" s="7">
        <v>1715960967</v>
      </c>
      <c r="D976" s="8">
        <v>41</v>
      </c>
      <c r="E976" s="4" t="s">
        <v>59</v>
      </c>
      <c r="F976" s="4">
        <v>1002699</v>
      </c>
      <c r="G976" s="4">
        <v>6</v>
      </c>
      <c r="H976" s="4">
        <v>0</v>
      </c>
      <c r="I976" s="4" t="str">
        <f t="shared" si="15"/>
        <v>A1</v>
      </c>
      <c r="J976" s="4" t="s">
        <v>10468</v>
      </c>
      <c r="K976" s="4" t="s">
        <v>10469</v>
      </c>
      <c r="L976" s="9">
        <v>44615</v>
      </c>
      <c r="M976" s="9">
        <v>44798</v>
      </c>
      <c r="N976" s="10" t="s">
        <v>776</v>
      </c>
      <c r="O976" s="4">
        <v>550</v>
      </c>
      <c r="P976" s="4">
        <v>550</v>
      </c>
      <c r="Q976" s="4">
        <v>23</v>
      </c>
      <c r="R976" s="4" t="s">
        <v>10994</v>
      </c>
      <c r="S976" s="4" t="s">
        <v>11134</v>
      </c>
      <c r="T976" s="4" t="str">
        <f>VLOOKUP(A976,'REPORTE'!$A$1:$AG$1961,19,0)</f>
        <v>Actividades de centros de capacitación artesanal: corte y confección, carpinterí­a, tallado en madera, manualidades, etcétera.</v>
      </c>
      <c r="U976" s="4" t="str">
        <f>VLOOKUP(A976,'REPORTE'!$A$1:$AG$1961,20,0)</f>
        <v>Actividades de centros</v>
      </c>
      <c r="V976" s="4">
        <v>1001982</v>
      </c>
      <c r="W976" s="4" t="s">
        <v>11444</v>
      </c>
      <c r="X976" s="4" t="s">
        <v>11835</v>
      </c>
      <c r="Y976" s="4" t="s">
        <v>12072</v>
      </c>
      <c r="Z976" s="4" t="s">
        <v>12604</v>
      </c>
      <c r="AA976" s="4" t="s">
        <v>665</v>
      </c>
      <c r="AB976" s="4" t="str">
        <f>VLOOKUP(A976,'REPORTE'!$A$1:$AG$1961,5,0)</f>
        <v>ECUATORIANO(A)</v>
      </c>
      <c r="AC976" s="4" t="str">
        <f>VLOOKUP(A976,'REPORTE'!$A$1:$AG$1961,30,0)</f>
        <v>Secundaria</v>
      </c>
      <c r="AD976" s="4" t="str">
        <f>VLOOKUP(A976,'REPORTE'!$A$1:$AG$1961,31,0)</f>
        <v>PICHINCHA</v>
      </c>
      <c r="AE976" s="4" t="str">
        <f>VLOOKUP(A976,'REPORTE'!$A$1:$AG$1961,32,0)</f>
        <v>QUITO</v>
      </c>
      <c r="AF976" s="4" t="str">
        <f>VLOOKUP(A976,'REPORTE'!$A$1:$AG$1961,33,0)</f>
        <v>LA MAGDALENA</v>
      </c>
      <c r="AG976" s="4" t="str">
        <f>VLOOKUP(AF976,PROVINCIAS!$F$1:$G$1171,2,0)</f>
        <v>URBANA</v>
      </c>
    </row>
    <row r="977" spans="1:33" customFormat="1" hidden="1" x14ac:dyDescent="0.45">
      <c r="A977" s="4">
        <v>1001892</v>
      </c>
      <c r="B977" s="4" t="s">
        <v>10435</v>
      </c>
      <c r="C977" s="7">
        <v>1729089712</v>
      </c>
      <c r="D977" s="8">
        <v>21</v>
      </c>
      <c r="E977" s="4" t="s">
        <v>59</v>
      </c>
      <c r="F977" s="4">
        <v>1002701</v>
      </c>
      <c r="G977" s="4">
        <v>12</v>
      </c>
      <c r="H977" s="4">
        <v>0</v>
      </c>
      <c r="I977" s="4" t="str">
        <f t="shared" si="15"/>
        <v>A1</v>
      </c>
      <c r="J977" s="4" t="s">
        <v>10468</v>
      </c>
      <c r="K977" s="4" t="s">
        <v>10469</v>
      </c>
      <c r="L977" s="9">
        <v>44615</v>
      </c>
      <c r="M977" s="9">
        <v>44982</v>
      </c>
      <c r="N977" s="10" t="s">
        <v>776</v>
      </c>
      <c r="O977" s="4">
        <v>1000</v>
      </c>
      <c r="P977" s="4">
        <v>1000</v>
      </c>
      <c r="Q977" s="4">
        <v>23</v>
      </c>
      <c r="R977" s="4" t="s">
        <v>10994</v>
      </c>
      <c r="S977" s="4" t="s">
        <v>279</v>
      </c>
      <c r="T977" s="4" t="str">
        <f>VLOOKUP(A977,'REPORTE'!$A$1:$AG$1961,19,0)</f>
        <v>Venta al por mayor de frutas, legumbres y hortalizas.</v>
      </c>
      <c r="U977" s="4" t="str">
        <f>VLOOKUP(A977,'REPORTE'!$A$1:$AG$1961,20,0)</f>
        <v>Venta al por mayor varios</v>
      </c>
      <c r="V977" s="4">
        <v>1002007</v>
      </c>
      <c r="W977" s="4" t="s">
        <v>11437</v>
      </c>
      <c r="X977" s="4" t="s">
        <v>11881</v>
      </c>
      <c r="Y977" s="4" t="s">
        <v>12072</v>
      </c>
      <c r="Z977" s="4" t="s">
        <v>12561</v>
      </c>
      <c r="AA977" s="4" t="s">
        <v>665</v>
      </c>
      <c r="AB977" s="4" t="str">
        <f>VLOOKUP(A977,'REPORTE'!$A$1:$AG$1961,5,0)</f>
        <v>ECUATORIANO(A)</v>
      </c>
      <c r="AC977" s="4" t="str">
        <f>VLOOKUP(A977,'REPORTE'!$A$1:$AG$1961,30,0)</f>
        <v>Secundaria</v>
      </c>
      <c r="AD977" s="4" t="str">
        <f>VLOOKUP(A977,'REPORTE'!$A$1:$AG$1961,31,0)</f>
        <v>PICHINCHA</v>
      </c>
      <c r="AE977" s="4" t="str">
        <f>VLOOKUP(A977,'REPORTE'!$A$1:$AG$1961,32,0)</f>
        <v>QUITO</v>
      </c>
      <c r="AF977" s="4" t="str">
        <f>VLOOKUP(A977,'REPORTE'!$A$1:$AG$1961,33,0)</f>
        <v>LA MAGDALENA</v>
      </c>
      <c r="AG977" s="4" t="str">
        <f>VLOOKUP(AF977,PROVINCIAS!$F$1:$G$1171,2,0)</f>
        <v>URBANA</v>
      </c>
    </row>
    <row r="978" spans="1:33" x14ac:dyDescent="0.45">
      <c r="A978" s="77">
        <v>1001895</v>
      </c>
      <c r="B978" s="77" t="s">
        <v>10436</v>
      </c>
      <c r="C978" s="78">
        <v>1705961355</v>
      </c>
      <c r="D978" s="79">
        <v>59</v>
      </c>
      <c r="E978" s="77" t="s">
        <v>36</v>
      </c>
      <c r="F978" s="77">
        <v>1002696</v>
      </c>
      <c r="G978" s="77">
        <v>24</v>
      </c>
      <c r="H978" s="77">
        <v>0</v>
      </c>
      <c r="I978" s="77" t="str">
        <f t="shared" si="15"/>
        <v>A1</v>
      </c>
      <c r="J978" s="77" t="s">
        <v>10466</v>
      </c>
      <c r="K978" s="77" t="s">
        <v>10467</v>
      </c>
      <c r="L978" s="80">
        <v>44615</v>
      </c>
      <c r="M978" s="80">
        <v>45347</v>
      </c>
      <c r="N978" s="81" t="s">
        <v>776</v>
      </c>
      <c r="O978" s="77">
        <v>11000</v>
      </c>
      <c r="P978" s="77">
        <v>11000</v>
      </c>
      <c r="Q978" s="77">
        <v>15.42</v>
      </c>
      <c r="R978" s="77" t="s">
        <v>10994</v>
      </c>
      <c r="S978" s="77" t="s">
        <v>11000</v>
      </c>
      <c r="T978" s="77" t="str">
        <f>VLOOKUP(A978,'REPORTE'!$A$1:$AG$1961,19,0)</f>
        <v>Actividades de las agencias de viajes dedicadas principalmente a vender servicios de viajes, de viajes organizados, de transporte y de alojamiento, al por mayor o al por menor, al público en general y a clientes comerciales.</v>
      </c>
      <c r="U978" s="77" t="str">
        <f>VLOOKUP(A978,'REPORTE'!$A$1:$AG$1961,20,0)</f>
        <v>Actividades de otorgamiento y fromación</v>
      </c>
      <c r="V978" s="77">
        <v>1002010</v>
      </c>
      <c r="W978" s="77" t="s">
        <v>11815</v>
      </c>
      <c r="X978" s="77" t="s">
        <v>11852</v>
      </c>
      <c r="Y978" s="77" t="s">
        <v>12072</v>
      </c>
      <c r="Z978" s="77" t="s">
        <v>12139</v>
      </c>
      <c r="AA978" s="77" t="s">
        <v>1125</v>
      </c>
      <c r="AB978" s="77" t="str">
        <f>VLOOKUP(A978,'REPORTE'!$A$1:$AG$1961,5,0)</f>
        <v>ECUATORIANO(A)</v>
      </c>
      <c r="AC978" s="77" t="str">
        <f>VLOOKUP(A978,'REPORTE'!$A$1:$AG$1961,30,0)</f>
        <v>Primaria</v>
      </c>
      <c r="AD978" s="77" t="str">
        <f>VLOOKUP(A978,'REPORTE'!$A$1:$AG$1961,31,0)</f>
        <v>PICHINCHA</v>
      </c>
      <c r="AE978" s="77" t="str">
        <f>VLOOKUP(A978,'REPORTE'!$A$1:$AG$1961,32,0)</f>
        <v>QUITO</v>
      </c>
      <c r="AF978" s="77" t="str">
        <f>VLOOKUP(A978,'REPORTE'!$A$1:$AG$1961,33,0)</f>
        <v>COTOCOLLAO</v>
      </c>
      <c r="AG978" s="77" t="str">
        <f>VLOOKUP(AF978,PROVINCIAS!$F$1:$G$1171,2,0)</f>
        <v>URBANA</v>
      </c>
    </row>
    <row r="979" spans="1:33" x14ac:dyDescent="0.45">
      <c r="A979" s="77">
        <v>1001895</v>
      </c>
      <c r="B979" s="77" t="s">
        <v>10436</v>
      </c>
      <c r="C979" s="78">
        <v>1705961355</v>
      </c>
      <c r="D979" s="79">
        <v>59</v>
      </c>
      <c r="E979" s="77" t="s">
        <v>36</v>
      </c>
      <c r="F979" s="77">
        <v>1002695</v>
      </c>
      <c r="G979" s="77">
        <v>24</v>
      </c>
      <c r="H979" s="77">
        <v>0</v>
      </c>
      <c r="I979" s="77" t="str">
        <f t="shared" si="15"/>
        <v>A1</v>
      </c>
      <c r="J979" s="77" t="s">
        <v>10466</v>
      </c>
      <c r="K979" s="77" t="s">
        <v>10467</v>
      </c>
      <c r="L979" s="80">
        <v>44615</v>
      </c>
      <c r="M979" s="80">
        <v>45347</v>
      </c>
      <c r="N979" s="81" t="s">
        <v>776</v>
      </c>
      <c r="O979" s="77">
        <v>11000</v>
      </c>
      <c r="P979" s="77">
        <v>11000</v>
      </c>
      <c r="Q979" s="77">
        <v>15.42</v>
      </c>
      <c r="R979" s="77" t="s">
        <v>10994</v>
      </c>
      <c r="S979" s="77" t="s">
        <v>11000</v>
      </c>
      <c r="T979" s="77" t="str">
        <f>VLOOKUP(A979,'REPORTE'!$A$1:$AG$1961,19,0)</f>
        <v>Actividades de las agencias de viajes dedicadas principalmente a vender servicios de viajes, de viajes organizados, de transporte y de alojamiento, al por mayor o al por menor, al público en general y a clientes comerciales.</v>
      </c>
      <c r="U979" s="77" t="str">
        <f>VLOOKUP(A979,'REPORTE'!$A$1:$AG$1961,20,0)</f>
        <v>Actividades de otorgamiento y fromación</v>
      </c>
      <c r="V979" s="77">
        <v>1002010</v>
      </c>
      <c r="W979" s="77" t="s">
        <v>11815</v>
      </c>
      <c r="X979" s="77" t="s">
        <v>11852</v>
      </c>
      <c r="Y979" s="77" t="s">
        <v>12072</v>
      </c>
      <c r="Z979" s="77" t="s">
        <v>12139</v>
      </c>
      <c r="AA979" s="77" t="s">
        <v>1125</v>
      </c>
      <c r="AB979" s="77" t="str">
        <f>VLOOKUP(A979,'REPORTE'!$A$1:$AG$1961,5,0)</f>
        <v>ECUATORIANO(A)</v>
      </c>
      <c r="AC979" s="77" t="str">
        <f>VLOOKUP(A979,'REPORTE'!$A$1:$AG$1961,30,0)</f>
        <v>Primaria</v>
      </c>
      <c r="AD979" s="77" t="str">
        <f>VLOOKUP(A979,'REPORTE'!$A$1:$AG$1961,31,0)</f>
        <v>PICHINCHA</v>
      </c>
      <c r="AE979" s="77" t="str">
        <f>VLOOKUP(A979,'REPORTE'!$A$1:$AG$1961,32,0)</f>
        <v>QUITO</v>
      </c>
      <c r="AF979" s="77" t="str">
        <f>VLOOKUP(A979,'REPORTE'!$A$1:$AG$1961,33,0)</f>
        <v>COTOCOLLAO</v>
      </c>
      <c r="AG979" s="77" t="str">
        <f>VLOOKUP(AF979,PROVINCIAS!$F$1:$G$1171,2,0)</f>
        <v>URBANA</v>
      </c>
    </row>
    <row r="980" spans="1:33" customFormat="1" hidden="1" x14ac:dyDescent="0.45">
      <c r="A980" s="4">
        <v>1001900</v>
      </c>
      <c r="B980" s="4" t="s">
        <v>10437</v>
      </c>
      <c r="C980" s="7">
        <v>604046912</v>
      </c>
      <c r="D980" s="8">
        <v>39</v>
      </c>
      <c r="E980" s="4" t="s">
        <v>59</v>
      </c>
      <c r="F980" s="4">
        <v>1002702</v>
      </c>
      <c r="G980" s="4">
        <v>18</v>
      </c>
      <c r="H980" s="4">
        <v>0</v>
      </c>
      <c r="I980" s="4" t="str">
        <f t="shared" si="15"/>
        <v>A1</v>
      </c>
      <c r="J980" s="4" t="s">
        <v>10468</v>
      </c>
      <c r="K980" s="4" t="s">
        <v>10469</v>
      </c>
      <c r="L980" s="9">
        <v>44615</v>
      </c>
      <c r="M980" s="9">
        <v>45158</v>
      </c>
      <c r="N980" s="10" t="s">
        <v>776</v>
      </c>
      <c r="O980" s="4">
        <v>2000</v>
      </c>
      <c r="P980" s="4">
        <v>2000</v>
      </c>
      <c r="Q980" s="4">
        <v>18.989999999999998</v>
      </c>
      <c r="R980" s="4" t="s">
        <v>10994</v>
      </c>
      <c r="S980" s="4" t="s">
        <v>11135</v>
      </c>
      <c r="T980" s="4" t="str">
        <f>VLOOKUP(A980,'REPORTE'!$A$1:$AG$1961,19,0)</f>
        <v>Empleado Privado</v>
      </c>
      <c r="U980" s="4" t="str">
        <f>VLOOKUP(A980,'REPORTE'!$A$1:$AG$1961,20,0)</f>
        <v>Empleado Privado</v>
      </c>
      <c r="V980" s="4">
        <v>1002015</v>
      </c>
      <c r="W980" s="4" t="s">
        <v>11445</v>
      </c>
      <c r="X980" s="4" t="s">
        <v>12066</v>
      </c>
      <c r="Y980" s="4" t="s">
        <v>12072</v>
      </c>
      <c r="Z980" s="4" t="s">
        <v>12605</v>
      </c>
      <c r="AA980" s="4" t="s">
        <v>74</v>
      </c>
      <c r="AB980" s="4" t="str">
        <f>VLOOKUP(A980,'REPORTE'!$A$1:$AG$1961,5,0)</f>
        <v>ECUATORIANO(A) INDIGENA</v>
      </c>
      <c r="AC980" s="4" t="str">
        <f>VLOOKUP(A980,'REPORTE'!$A$1:$AG$1961,30,0)</f>
        <v>Primaria</v>
      </c>
      <c r="AD980" s="4" t="str">
        <f>VLOOKUP(A980,'REPORTE'!$A$1:$AG$1961,31,0)</f>
        <v>CHIMBORAZO</v>
      </c>
      <c r="AE980" s="4" t="str">
        <f>VLOOKUP(A980,'REPORTE'!$A$1:$AG$1961,32,0)</f>
        <v>RIOBAMBA</v>
      </c>
      <c r="AF980" s="4" t="str">
        <f>VLOOKUP(A980,'REPORTE'!$A$1:$AG$1961,33,0)</f>
        <v>YARUQUIES</v>
      </c>
      <c r="AG980" s="4" t="str">
        <f>VLOOKUP(AF980,PROVINCIAS!$F$1:$G$1171,2,0)</f>
        <v>URBANA</v>
      </c>
    </row>
    <row r="981" spans="1:33" customFormat="1" hidden="1" x14ac:dyDescent="0.45">
      <c r="A981" s="4">
        <v>1001914</v>
      </c>
      <c r="B981" s="4" t="s">
        <v>10438</v>
      </c>
      <c r="C981" s="7">
        <v>603980368</v>
      </c>
      <c r="D981" s="8">
        <v>30</v>
      </c>
      <c r="E981" s="4" t="s">
        <v>36</v>
      </c>
      <c r="F981" s="4">
        <v>1002693</v>
      </c>
      <c r="G981" s="4">
        <v>12</v>
      </c>
      <c r="H981" s="4">
        <v>0</v>
      </c>
      <c r="I981" s="4" t="str">
        <f t="shared" si="15"/>
        <v>A1</v>
      </c>
      <c r="J981" s="4" t="s">
        <v>10468</v>
      </c>
      <c r="K981" s="4" t="s">
        <v>10469</v>
      </c>
      <c r="L981" s="9">
        <v>44615</v>
      </c>
      <c r="M981" s="9">
        <v>44982</v>
      </c>
      <c r="N981" s="10" t="s">
        <v>776</v>
      </c>
      <c r="O981" s="4">
        <v>1000</v>
      </c>
      <c r="P981" s="4">
        <v>1000</v>
      </c>
      <c r="Q981" s="4">
        <v>23</v>
      </c>
      <c r="R981" s="4" t="s">
        <v>10994</v>
      </c>
      <c r="S981" s="4" t="s">
        <v>11136</v>
      </c>
      <c r="T981" s="4" t="str">
        <f>VLOOKUP(A981,'REPORTE'!$A$1:$AG$1961,19,0)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U981" s="4" t="str">
        <f>VLOOKUP(A981,'REPORTE'!$A$1:$AG$1961,20,0)</f>
        <v>Actividades Médicas</v>
      </c>
      <c r="V981" s="4">
        <v>1002025</v>
      </c>
      <c r="W981" s="4" t="s">
        <v>11437</v>
      </c>
      <c r="X981" s="4" t="s">
        <v>11871</v>
      </c>
      <c r="Y981" s="4" t="s">
        <v>12072</v>
      </c>
      <c r="Z981" s="4" t="s">
        <v>12542</v>
      </c>
      <c r="AA981" s="4" t="s">
        <v>74</v>
      </c>
      <c r="AB981" s="4" t="str">
        <f>VLOOKUP(A981,'REPORTE'!$A$1:$AG$1961,5,0)</f>
        <v>ECUATORIANO(A)</v>
      </c>
      <c r="AC981" s="4" t="str">
        <f>VLOOKUP(A981,'REPORTE'!$A$1:$AG$1961,30,0)</f>
        <v>Secundaria</v>
      </c>
      <c r="AD981" s="4" t="str">
        <f>VLOOKUP(A981,'REPORTE'!$A$1:$AG$1961,31,0)</f>
        <v>CHIMBORAZO</v>
      </c>
      <c r="AE981" s="4" t="str">
        <f>VLOOKUP(A981,'REPORTE'!$A$1:$AG$1961,32,0)</f>
        <v>RIOBAMBA</v>
      </c>
      <c r="AF981" s="4" t="str">
        <f>VLOOKUP(A981,'REPORTE'!$A$1:$AG$1961,33,0)</f>
        <v>VELOZ</v>
      </c>
      <c r="AG981" s="4" t="str">
        <f>VLOOKUP(AF981,PROVINCIAS!$F$1:$G$1171,2,0)</f>
        <v>URBANA</v>
      </c>
    </row>
    <row r="982" spans="1:33" customFormat="1" hidden="1" x14ac:dyDescent="0.45">
      <c r="A982" s="4">
        <v>1001915</v>
      </c>
      <c r="B982" s="4" t="s">
        <v>10439</v>
      </c>
      <c r="C982" s="7">
        <v>605184274</v>
      </c>
      <c r="D982" s="8">
        <v>25</v>
      </c>
      <c r="E982" s="4" t="s">
        <v>36</v>
      </c>
      <c r="F982" s="4">
        <v>1002698</v>
      </c>
      <c r="G982" s="4">
        <v>12</v>
      </c>
      <c r="H982" s="4">
        <v>0</v>
      </c>
      <c r="I982" s="4" t="str">
        <f t="shared" si="15"/>
        <v>A1</v>
      </c>
      <c r="J982" s="4" t="s">
        <v>10468</v>
      </c>
      <c r="K982" s="4" t="s">
        <v>10469</v>
      </c>
      <c r="L982" s="9">
        <v>44615</v>
      </c>
      <c r="M982" s="9">
        <v>44980</v>
      </c>
      <c r="N982" s="10" t="s">
        <v>776</v>
      </c>
      <c r="O982" s="4">
        <v>1000</v>
      </c>
      <c r="P982" s="4">
        <v>1000</v>
      </c>
      <c r="Q982" s="4">
        <v>23</v>
      </c>
      <c r="R982" s="4" t="s">
        <v>10994</v>
      </c>
      <c r="S982" s="4" t="s">
        <v>11137</v>
      </c>
      <c r="T982" s="4" t="str">
        <f>VLOOKUP(A982,'REPORTE'!$A$1:$AG$1961,19,0)</f>
        <v>Otros cultivos de raí­ces y tubérculos, camote (batata), melloco, oca, mashua, zanahoria blanca, papa china, etcétera.</v>
      </c>
      <c r="U982" s="4" t="str">
        <f>VLOOKUP(A982,'REPORTE'!$A$1:$AG$1961,20,0)</f>
        <v>Otras actividades y cultivos</v>
      </c>
      <c r="V982" s="4">
        <v>1002026</v>
      </c>
      <c r="W982" s="4" t="s">
        <v>11446</v>
      </c>
      <c r="X982" s="4" t="s">
        <v>11832</v>
      </c>
      <c r="Y982" s="4" t="s">
        <v>12072</v>
      </c>
      <c r="Z982" s="4" t="s">
        <v>12606</v>
      </c>
      <c r="AA982" s="4" t="s">
        <v>74</v>
      </c>
      <c r="AB982" s="4" t="str">
        <f>VLOOKUP(A982,'REPORTE'!$A$1:$AG$1961,5,0)</f>
        <v>ECUATORIANO(A)</v>
      </c>
      <c r="AC982" s="4" t="str">
        <f>VLOOKUP(A982,'REPORTE'!$A$1:$AG$1961,30,0)</f>
        <v>Primaria</v>
      </c>
      <c r="AD982" s="4" t="str">
        <f>VLOOKUP(A982,'REPORTE'!$A$1:$AG$1961,31,0)</f>
        <v>CHIMBORAZO</v>
      </c>
      <c r="AE982" s="4" t="str">
        <f>VLOOKUP(A982,'REPORTE'!$A$1:$AG$1961,32,0)</f>
        <v>RIOBAMBA</v>
      </c>
      <c r="AF982" s="4" t="str">
        <f>VLOOKUP(A982,'REPORTE'!$A$1:$AG$1961,33,0)</f>
        <v>SAN JUAN</v>
      </c>
      <c r="AG982" s="4" t="str">
        <f>VLOOKUP(AF982,PROVINCIAS!$F$1:$G$1171,2,0)</f>
        <v>RURAL</v>
      </c>
    </row>
    <row r="983" spans="1:33" customFormat="1" hidden="1" x14ac:dyDescent="0.45">
      <c r="A983" s="4">
        <v>1000304</v>
      </c>
      <c r="B983" s="4" t="s">
        <v>10061</v>
      </c>
      <c r="C983" s="7">
        <v>601442544</v>
      </c>
      <c r="D983" s="8">
        <v>61</v>
      </c>
      <c r="E983" s="4" t="s">
        <v>59</v>
      </c>
      <c r="F983" s="4">
        <v>1002708</v>
      </c>
      <c r="G983" s="4">
        <v>1</v>
      </c>
      <c r="H983" s="4">
        <v>0</v>
      </c>
      <c r="I983" s="4" t="str">
        <f t="shared" si="15"/>
        <v>A1</v>
      </c>
      <c r="J983" s="4" t="s">
        <v>10468</v>
      </c>
      <c r="K983" s="4" t="s">
        <v>10469</v>
      </c>
      <c r="L983" s="9">
        <v>44616</v>
      </c>
      <c r="M983" s="9">
        <v>44682</v>
      </c>
      <c r="N983" s="10" t="s">
        <v>776</v>
      </c>
      <c r="O983" s="4">
        <v>500</v>
      </c>
      <c r="P983" s="4">
        <v>500</v>
      </c>
      <c r="Q983" s="4">
        <v>23</v>
      </c>
      <c r="R983" s="4" t="s">
        <v>10994</v>
      </c>
      <c r="S983" s="4" t="s">
        <v>11037</v>
      </c>
      <c r="T983" s="4" t="str">
        <f>VLOOKUP(A983,'REPORTE'!$A$1:$AG$1961,19,0)</f>
        <v>Servicios de teleféricos, funiculares, telesillas y telecabinas, si no forman parte de sistemas de transporte urbano o suburbano.</v>
      </c>
      <c r="U983" s="4" t="str">
        <f>VLOOKUP(A983,'REPORTE'!$A$1:$AG$1961,20,0)</f>
        <v>Servicios Varios</v>
      </c>
      <c r="V983" s="4">
        <v>1000364</v>
      </c>
      <c r="W983" s="4" t="s">
        <v>11447</v>
      </c>
      <c r="X983" s="4" t="s">
        <v>11853</v>
      </c>
      <c r="Y983" s="4" t="s">
        <v>12072</v>
      </c>
      <c r="Z983" s="4" t="s">
        <v>12324</v>
      </c>
      <c r="AA983" s="4" t="s">
        <v>1125</v>
      </c>
      <c r="AB983" s="4" t="str">
        <f>VLOOKUP(A983,'REPORTE'!$A$1:$AG$1961,5,0)</f>
        <v>ECUATORIANO(A) INDIGENA</v>
      </c>
      <c r="AC983" s="4" t="str">
        <f>VLOOKUP(A983,'REPORTE'!$A$1:$AG$1961,30,0)</f>
        <v>Primaria</v>
      </c>
      <c r="AD983" s="4" t="str">
        <f>VLOOKUP(A983,'REPORTE'!$A$1:$AG$1961,31,0)</f>
        <v>CHIMBORAZO</v>
      </c>
      <c r="AE983" s="4" t="str">
        <f>VLOOKUP(A983,'REPORTE'!$A$1:$AG$1961,32,0)</f>
        <v>RIOBAMBA</v>
      </c>
      <c r="AF983" s="4" t="str">
        <f>VLOOKUP(A983,'REPORTE'!$A$1:$AG$1961,33,0)</f>
        <v>YARUQUIES</v>
      </c>
      <c r="AG983" s="4" t="str">
        <f>VLOOKUP(AF983,PROVINCIAS!$F$1:$G$1171,2,0)</f>
        <v>URBANA</v>
      </c>
    </row>
    <row r="984" spans="1:33" customFormat="1" hidden="1" x14ac:dyDescent="0.45">
      <c r="A984" s="4">
        <v>1000461</v>
      </c>
      <c r="B984" s="4" t="s">
        <v>10440</v>
      </c>
      <c r="C984" s="7">
        <v>1712566197</v>
      </c>
      <c r="D984" s="8">
        <v>49</v>
      </c>
      <c r="E984" s="4" t="s">
        <v>59</v>
      </c>
      <c r="F984" s="4">
        <v>1002712</v>
      </c>
      <c r="G984" s="4">
        <v>36</v>
      </c>
      <c r="H984" s="4">
        <v>0</v>
      </c>
      <c r="I984" s="4" t="str">
        <f t="shared" si="15"/>
        <v>A1</v>
      </c>
      <c r="J984" s="4" t="s">
        <v>10468</v>
      </c>
      <c r="K984" s="4" t="s">
        <v>10469</v>
      </c>
      <c r="L984" s="9">
        <v>44616</v>
      </c>
      <c r="M984" s="9">
        <v>45732</v>
      </c>
      <c r="N984" s="10" t="s">
        <v>776</v>
      </c>
      <c r="O984" s="4">
        <v>10000</v>
      </c>
      <c r="P984" s="4">
        <v>10000</v>
      </c>
      <c r="Q984" s="4">
        <v>18.989999999999998</v>
      </c>
      <c r="R984" s="4" t="s">
        <v>10994</v>
      </c>
      <c r="S984" s="4" t="s">
        <v>348</v>
      </c>
      <c r="T984" s="4" t="str">
        <f>VLOOKUP(A984,'REPORTE'!$A$1:$AG$1961,19,0)</f>
        <v>Venta al por mayor de frutas, legumbres y hortalizas.</v>
      </c>
      <c r="U984" s="4" t="str">
        <f>VLOOKUP(A984,'REPORTE'!$A$1:$AG$1961,20,0)</f>
        <v>Venta al por mayor varios</v>
      </c>
      <c r="V984" s="4">
        <v>1000531</v>
      </c>
      <c r="W984" s="4" t="s">
        <v>11816</v>
      </c>
      <c r="X984" s="4" t="s">
        <v>12067</v>
      </c>
      <c r="Y984" s="4" t="s">
        <v>12072</v>
      </c>
      <c r="Z984" s="4" t="s">
        <v>12607</v>
      </c>
      <c r="AA984" s="4" t="s">
        <v>1125</v>
      </c>
      <c r="AB984" s="4" t="str">
        <f>VLOOKUP(A984,'REPORTE'!$A$1:$AG$1961,5,0)</f>
        <v>ECUATORIANO(A) INDIGENA</v>
      </c>
      <c r="AC984" s="4" t="str">
        <f>VLOOKUP(A984,'REPORTE'!$A$1:$AG$1961,30,0)</f>
        <v>Primaria</v>
      </c>
      <c r="AD984" s="4" t="str">
        <f>VLOOKUP(A984,'REPORTE'!$A$1:$AG$1961,31,0)</f>
        <v>CHIMBORAZO</v>
      </c>
      <c r="AE984" s="4" t="str">
        <f>VLOOKUP(A984,'REPORTE'!$A$1:$AG$1961,32,0)</f>
        <v>RIOBAMBA</v>
      </c>
      <c r="AF984" s="4" t="str">
        <f>VLOOKUP(A984,'REPORTE'!$A$1:$AG$1961,33,0)</f>
        <v>YARUQUIES</v>
      </c>
      <c r="AG984" s="4" t="str">
        <f>VLOOKUP(AF984,PROVINCIAS!$F$1:$G$1171,2,0)</f>
        <v>URBANA</v>
      </c>
    </row>
    <row r="985" spans="1:33" customFormat="1" hidden="1" x14ac:dyDescent="0.45">
      <c r="A985" s="4">
        <v>1000969</v>
      </c>
      <c r="B985" s="4" t="s">
        <v>10441</v>
      </c>
      <c r="C985" s="7">
        <v>1718138256</v>
      </c>
      <c r="D985" s="8">
        <v>40</v>
      </c>
      <c r="E985" s="4" t="s">
        <v>36</v>
      </c>
      <c r="F985" s="4">
        <v>1002716</v>
      </c>
      <c r="G985" s="4">
        <v>24</v>
      </c>
      <c r="H985" s="4">
        <v>0</v>
      </c>
      <c r="I985" s="4" t="str">
        <f t="shared" si="15"/>
        <v>A1</v>
      </c>
      <c r="J985" s="4" t="s">
        <v>10468</v>
      </c>
      <c r="K985" s="4" t="s">
        <v>10469</v>
      </c>
      <c r="L985" s="9">
        <v>44616</v>
      </c>
      <c r="M985" s="9">
        <v>45371</v>
      </c>
      <c r="N985" s="10" t="s">
        <v>776</v>
      </c>
      <c r="O985" s="4">
        <v>3000</v>
      </c>
      <c r="P985" s="4">
        <v>3000</v>
      </c>
      <c r="Q985" s="4">
        <v>18.989999999999998</v>
      </c>
      <c r="R985" s="4" t="s">
        <v>10994</v>
      </c>
      <c r="S985" s="4" t="s">
        <v>279</v>
      </c>
      <c r="T985" s="4" t="str">
        <f>VLOOKUP(A985,'REPORTE'!$A$1:$AG$1961,19,0)</f>
        <v>Venta al por menor de frutas, legumbres y hortalizas frescas o en conserva en establecimientos especializados.</v>
      </c>
      <c r="U985" s="4" t="str">
        <f>VLOOKUP(A985,'REPORTE'!$A$1:$AG$1961,20,0)</f>
        <v>Venta al por menor varios</v>
      </c>
      <c r="V985" s="4">
        <v>1001039</v>
      </c>
      <c r="W985" s="4" t="s">
        <v>11817</v>
      </c>
      <c r="X985" s="4" t="s">
        <v>11915</v>
      </c>
      <c r="Y985" s="4" t="s">
        <v>12072</v>
      </c>
      <c r="Z985" s="4" t="s">
        <v>12608</v>
      </c>
      <c r="AA985" s="4" t="s">
        <v>677</v>
      </c>
      <c r="AB985" s="4" t="str">
        <f>VLOOKUP(A985,'REPORTE'!$A$1:$AG$1961,5,0)</f>
        <v>ECUATORIANO(A) INDIGENA</v>
      </c>
      <c r="AC985" s="4" t="str">
        <f>VLOOKUP(A985,'REPORTE'!$A$1:$AG$1961,30,0)</f>
        <v>Primaria</v>
      </c>
      <c r="AD985" s="4" t="str">
        <f>VLOOKUP(A985,'REPORTE'!$A$1:$AG$1961,31,0)</f>
        <v>CHIMBORAZO</v>
      </c>
      <c r="AE985" s="4" t="str">
        <f>VLOOKUP(A985,'REPORTE'!$A$1:$AG$1961,32,0)</f>
        <v>GUAMOTE</v>
      </c>
      <c r="AF985" s="4" t="str">
        <f>VLOOKUP(A985,'REPORTE'!$A$1:$AG$1961,33,0)</f>
        <v>PALMIRA</v>
      </c>
      <c r="AG985" s="4" t="str">
        <f>VLOOKUP(AF985,PROVINCIAS!$F$1:$G$1171,2,0)</f>
        <v>RURAL</v>
      </c>
    </row>
    <row r="986" spans="1:33" customFormat="1" hidden="1" x14ac:dyDescent="0.45">
      <c r="A986" s="4">
        <v>1000998</v>
      </c>
      <c r="B986" s="4" t="s">
        <v>10442</v>
      </c>
      <c r="C986" s="7">
        <v>604267856</v>
      </c>
      <c r="D986" s="8">
        <v>33</v>
      </c>
      <c r="E986" s="4" t="s">
        <v>59</v>
      </c>
      <c r="F986" s="4">
        <v>1002713</v>
      </c>
      <c r="G986" s="4">
        <v>1</v>
      </c>
      <c r="H986" s="4">
        <v>0</v>
      </c>
      <c r="I986" s="4" t="str">
        <f t="shared" si="15"/>
        <v>A1</v>
      </c>
      <c r="J986" s="4" t="s">
        <v>10468</v>
      </c>
      <c r="K986" s="4" t="s">
        <v>10469</v>
      </c>
      <c r="L986" s="9">
        <v>44616</v>
      </c>
      <c r="M986" s="9">
        <v>44701</v>
      </c>
      <c r="N986" s="10" t="s">
        <v>776</v>
      </c>
      <c r="O986" s="4">
        <v>500</v>
      </c>
      <c r="P986" s="4">
        <v>500</v>
      </c>
      <c r="Q986" s="4">
        <v>23</v>
      </c>
      <c r="R986" s="4" t="s">
        <v>10994</v>
      </c>
      <c r="S986" s="4" t="s">
        <v>279</v>
      </c>
      <c r="T986" s="4" t="str">
        <f>VLOOKUP(A986,'REPORTE'!$A$1:$AG$1961,19,0)</f>
        <v>Venta al por mayor de frutas, legumbres y hortalizas.</v>
      </c>
      <c r="U986" s="4" t="str">
        <f>VLOOKUP(A986,'REPORTE'!$A$1:$AG$1961,20,0)</f>
        <v>Venta al por mayor varios</v>
      </c>
      <c r="V986" s="4">
        <v>1001067</v>
      </c>
      <c r="W986" s="4" t="s">
        <v>11447</v>
      </c>
      <c r="X986" s="4" t="s">
        <v>11865</v>
      </c>
      <c r="Y986" s="4" t="s">
        <v>12072</v>
      </c>
      <c r="Z986" s="4" t="s">
        <v>12454</v>
      </c>
      <c r="AA986" s="4" t="s">
        <v>677</v>
      </c>
      <c r="AB986" s="4" t="str">
        <f>VLOOKUP(A986,'REPORTE'!$A$1:$AG$1961,5,0)</f>
        <v>ECUATORIANO(A) INDIGENA</v>
      </c>
      <c r="AC986" s="4" t="str">
        <f>VLOOKUP(A986,'REPORTE'!$A$1:$AG$1961,30,0)</f>
        <v>Primaria</v>
      </c>
      <c r="AD986" s="4" t="str">
        <f>VLOOKUP(A986,'REPORTE'!$A$1:$AG$1961,31,0)</f>
        <v>CHIMBORAZO</v>
      </c>
      <c r="AE986" s="4" t="str">
        <f>VLOOKUP(A986,'REPORTE'!$A$1:$AG$1961,32,0)</f>
        <v>RIOBAMBA</v>
      </c>
      <c r="AF986" s="4" t="str">
        <f>VLOOKUP(A986,'REPORTE'!$A$1:$AG$1961,33,0)</f>
        <v>CACHA (CAB EN MACHANGARA)</v>
      </c>
      <c r="AG986" s="4" t="str">
        <f>VLOOKUP(AF986,PROVINCIAS!$F$1:$G$1171,2,0)</f>
        <v>RURAL</v>
      </c>
    </row>
    <row r="987" spans="1:33" customFormat="1" hidden="1" x14ac:dyDescent="0.45">
      <c r="A987" s="4">
        <v>1001427</v>
      </c>
      <c r="B987" s="4" t="s">
        <v>10443</v>
      </c>
      <c r="C987" s="7">
        <v>1720500915</v>
      </c>
      <c r="D987" s="8">
        <v>32</v>
      </c>
      <c r="E987" s="4" t="s">
        <v>36</v>
      </c>
      <c r="F987" s="4">
        <v>1002714</v>
      </c>
      <c r="G987" s="4">
        <v>12</v>
      </c>
      <c r="H987" s="4">
        <v>0</v>
      </c>
      <c r="I987" s="4" t="str">
        <f t="shared" si="15"/>
        <v>A1</v>
      </c>
      <c r="J987" s="4" t="s">
        <v>10468</v>
      </c>
      <c r="K987" s="4" t="s">
        <v>10469</v>
      </c>
      <c r="L987" s="9">
        <v>44616</v>
      </c>
      <c r="M987" s="9">
        <v>44982</v>
      </c>
      <c r="N987" s="10" t="s">
        <v>776</v>
      </c>
      <c r="O987" s="4">
        <v>1000</v>
      </c>
      <c r="P987" s="4">
        <v>1000</v>
      </c>
      <c r="Q987" s="4">
        <v>23</v>
      </c>
      <c r="R987" s="4" t="s">
        <v>10994</v>
      </c>
      <c r="S987" s="4" t="s">
        <v>11030</v>
      </c>
      <c r="T987" s="4" t="str">
        <f>VLOOKUP(A987,'REPORTE'!$A$1:$AG$1961,19,0)</f>
        <v>Venta al por menor de artí­culos de oficina y papelerí­a como lápices, bolí­grafos, papel, etcétera, en establecimientos especializados.</v>
      </c>
      <c r="U987" s="4" t="str">
        <f>VLOOKUP(A987,'REPORTE'!$A$1:$AG$1961,20,0)</f>
        <v>Venta al por menor varios</v>
      </c>
      <c r="V987" s="4">
        <v>1001508</v>
      </c>
      <c r="W987" s="4" t="s">
        <v>11437</v>
      </c>
      <c r="X987" s="4" t="s">
        <v>11891</v>
      </c>
      <c r="Y987" s="4" t="s">
        <v>12072</v>
      </c>
      <c r="Z987" s="4" t="s">
        <v>12609</v>
      </c>
      <c r="AA987" s="4" t="s">
        <v>665</v>
      </c>
      <c r="AB987" s="4" t="str">
        <f>VLOOKUP(A987,'REPORTE'!$A$1:$AG$1961,5,0)</f>
        <v>ECUATORIANO(A)</v>
      </c>
      <c r="AC987" s="4" t="str">
        <f>VLOOKUP(A987,'REPORTE'!$A$1:$AG$1961,30,0)</f>
        <v>Secundaria</v>
      </c>
      <c r="AD987" s="4" t="str">
        <f>VLOOKUP(A987,'REPORTE'!$A$1:$AG$1961,31,0)</f>
        <v>PICHINCHA</v>
      </c>
      <c r="AE987" s="4" t="str">
        <f>VLOOKUP(A987,'REPORTE'!$A$1:$AG$1961,32,0)</f>
        <v>QUITO</v>
      </c>
      <c r="AF987" s="4" t="str">
        <f>VLOOKUP(A987,'REPORTE'!$A$1:$AG$1961,33,0)</f>
        <v>COTOCOLLAO</v>
      </c>
      <c r="AG987" s="4" t="str">
        <f>VLOOKUP(AF987,PROVINCIAS!$F$1:$G$1171,2,0)</f>
        <v>URBANA</v>
      </c>
    </row>
    <row r="988" spans="1:33" customFormat="1" hidden="1" x14ac:dyDescent="0.45">
      <c r="A988" s="4">
        <v>1001813</v>
      </c>
      <c r="B988" s="4" t="s">
        <v>10444</v>
      </c>
      <c r="C988" s="7">
        <v>1706883699</v>
      </c>
      <c r="D988" s="8">
        <v>58</v>
      </c>
      <c r="E988" s="4" t="s">
        <v>59</v>
      </c>
      <c r="F988" s="4">
        <v>1002709</v>
      </c>
      <c r="G988" s="4">
        <v>1</v>
      </c>
      <c r="H988" s="4">
        <v>0</v>
      </c>
      <c r="I988" s="4" t="str">
        <f t="shared" si="15"/>
        <v>A1</v>
      </c>
      <c r="J988" s="4" t="s">
        <v>10468</v>
      </c>
      <c r="K988" s="4" t="s">
        <v>10469</v>
      </c>
      <c r="L988" s="9">
        <v>44616</v>
      </c>
      <c r="M988" s="9">
        <v>44645</v>
      </c>
      <c r="N988" s="10" t="s">
        <v>776</v>
      </c>
      <c r="O988" s="4">
        <v>200</v>
      </c>
      <c r="P988" s="4">
        <v>200</v>
      </c>
      <c r="Q988" s="4">
        <v>23</v>
      </c>
      <c r="R988" s="4" t="s">
        <v>10994</v>
      </c>
      <c r="S988" s="4" t="s">
        <v>244</v>
      </c>
      <c r="T988" s="4" t="str">
        <f>VLOOKUP(A988,'REPORTE'!$A$1:$AG$1961,19,0)</f>
        <v>Servicios de taxis.</v>
      </c>
      <c r="U988" s="4" t="str">
        <f>VLOOKUP(A988,'REPORTE'!$A$1:$AG$1961,20,0)</f>
        <v>Servicios Varios</v>
      </c>
      <c r="V988" s="4">
        <v>1001920</v>
      </c>
      <c r="W988" s="4" t="s">
        <v>11448</v>
      </c>
      <c r="X988" s="4" t="s">
        <v>11854</v>
      </c>
      <c r="Y988" s="4" t="s">
        <v>12072</v>
      </c>
      <c r="Z988" s="4" t="s">
        <v>12610</v>
      </c>
      <c r="AA988" s="4" t="s">
        <v>665</v>
      </c>
      <c r="AB988" s="4" t="str">
        <f>VLOOKUP(A988,'REPORTE'!$A$1:$AG$1961,5,0)</f>
        <v>ECUATORIANO(A)</v>
      </c>
      <c r="AC988" s="4" t="str">
        <f>VLOOKUP(A988,'REPORTE'!$A$1:$AG$1961,30,0)</f>
        <v>Secundaria</v>
      </c>
      <c r="AD988" s="4" t="str">
        <f>VLOOKUP(A988,'REPORTE'!$A$1:$AG$1961,31,0)</f>
        <v>PICHINCHA</v>
      </c>
      <c r="AE988" s="4" t="str">
        <f>VLOOKUP(A988,'REPORTE'!$A$1:$AG$1961,32,0)</f>
        <v>QUITO</v>
      </c>
      <c r="AF988" s="4" t="str">
        <f>VLOOKUP(A988,'REPORTE'!$A$1:$AG$1961,33,0)</f>
        <v>SAN ANTONIO</v>
      </c>
      <c r="AG988" s="4" t="str">
        <f>VLOOKUP(AF988,PROVINCIAS!$F$1:$G$1171,2,0)</f>
        <v>RURAL</v>
      </c>
    </row>
    <row r="989" spans="1:33" customFormat="1" hidden="1" x14ac:dyDescent="0.45">
      <c r="A989" s="4">
        <v>1001906</v>
      </c>
      <c r="B989" s="4" t="s">
        <v>10445</v>
      </c>
      <c r="C989" s="7">
        <v>401949839</v>
      </c>
      <c r="D989" s="8">
        <v>24</v>
      </c>
      <c r="E989" s="4" t="s">
        <v>36</v>
      </c>
      <c r="F989" s="4">
        <v>1002710</v>
      </c>
      <c r="G989" s="4">
        <v>12</v>
      </c>
      <c r="H989" s="4">
        <v>0</v>
      </c>
      <c r="I989" s="4" t="str">
        <f t="shared" si="15"/>
        <v>A1</v>
      </c>
      <c r="J989" s="4" t="s">
        <v>10468</v>
      </c>
      <c r="K989" s="4" t="s">
        <v>10469</v>
      </c>
      <c r="L989" s="9">
        <v>44616</v>
      </c>
      <c r="M989" s="9">
        <v>45005</v>
      </c>
      <c r="N989" s="10" t="s">
        <v>776</v>
      </c>
      <c r="O989" s="4">
        <v>3000</v>
      </c>
      <c r="P989" s="4">
        <v>3000</v>
      </c>
      <c r="Q989" s="4">
        <v>21.5</v>
      </c>
      <c r="R989" s="4" t="s">
        <v>10994</v>
      </c>
      <c r="S989" s="4" t="s">
        <v>11006</v>
      </c>
      <c r="T989" s="4" t="str">
        <f>VLOOKUP(A989,'REPORTE'!$A$1:$AG$1961,19,0)</f>
        <v>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v>
      </c>
      <c r="U989" s="4" t="str">
        <f>VLOOKUP(A989,'REPORTE'!$A$1:$AG$1961,20,0)</f>
        <v>Servicios Varios</v>
      </c>
      <c r="V989" s="4">
        <v>1002021</v>
      </c>
      <c r="W989" s="4" t="s">
        <v>11818</v>
      </c>
      <c r="X989" s="4" t="s">
        <v>11870</v>
      </c>
      <c r="Y989" s="4" t="s">
        <v>12072</v>
      </c>
      <c r="Z989" s="4" t="s">
        <v>12611</v>
      </c>
      <c r="AA989" s="4" t="s">
        <v>665</v>
      </c>
      <c r="AB989" s="4" t="str">
        <f>VLOOKUP(A989,'REPORTE'!$A$1:$AG$1961,5,0)</f>
        <v>ECUATORIANO(A)</v>
      </c>
      <c r="AC989" s="4" t="str">
        <f>VLOOKUP(A989,'REPORTE'!$A$1:$AG$1961,30,0)</f>
        <v>Primaria</v>
      </c>
      <c r="AD989" s="4" t="str">
        <f>VLOOKUP(A989,'REPORTE'!$A$1:$AG$1961,31,0)</f>
        <v>PICHINCHA</v>
      </c>
      <c r="AE989" s="4" t="str">
        <f>VLOOKUP(A989,'REPORTE'!$A$1:$AG$1961,32,0)</f>
        <v>QUITO</v>
      </c>
      <c r="AF989" s="4" t="str">
        <f>VLOOKUP(A989,'REPORTE'!$A$1:$AG$1961,33,0)</f>
        <v>COTOCOLLAO</v>
      </c>
      <c r="AG989" s="4" t="str">
        <f>VLOOKUP(AF989,PROVINCIAS!$F$1:$G$1171,2,0)</f>
        <v>URBANA</v>
      </c>
    </row>
    <row r="990" spans="1:33" customFormat="1" hidden="1" x14ac:dyDescent="0.45">
      <c r="A990" s="4">
        <v>1001917</v>
      </c>
      <c r="B990" s="4" t="s">
        <v>10446</v>
      </c>
      <c r="C990" s="7">
        <v>604607317</v>
      </c>
      <c r="D990" s="8">
        <v>26</v>
      </c>
      <c r="E990" s="4" t="s">
        <v>59</v>
      </c>
      <c r="F990" s="4">
        <v>1002706</v>
      </c>
      <c r="G990" s="4">
        <v>24</v>
      </c>
      <c r="H990" s="4">
        <v>0</v>
      </c>
      <c r="I990" s="4" t="str">
        <f t="shared" si="15"/>
        <v>A1</v>
      </c>
      <c r="J990" s="4" t="s">
        <v>10468</v>
      </c>
      <c r="K990" s="4" t="s">
        <v>10469</v>
      </c>
      <c r="L990" s="9">
        <v>44616</v>
      </c>
      <c r="M990" s="9">
        <v>45356</v>
      </c>
      <c r="N990" s="10" t="s">
        <v>776</v>
      </c>
      <c r="O990" s="4">
        <v>4000</v>
      </c>
      <c r="P990" s="4">
        <v>4000</v>
      </c>
      <c r="Q990" s="4">
        <v>17.5</v>
      </c>
      <c r="R990" s="4" t="s">
        <v>10994</v>
      </c>
      <c r="S990" s="4" t="s">
        <v>244</v>
      </c>
      <c r="T990" s="4" t="str">
        <f>VLOOKUP(A990,'REPORTE'!$A$1:$AG$1961,19,0)</f>
        <v>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U990" s="4" t="str">
        <f>VLOOKUP(A990,'REPORTE'!$A$1:$AG$1961,20,0)</f>
        <v>Actividades Médicas</v>
      </c>
      <c r="V990" s="4">
        <v>1002028</v>
      </c>
      <c r="W990" s="4" t="s">
        <v>11819</v>
      </c>
      <c r="X990" s="4" t="s">
        <v>11856</v>
      </c>
      <c r="Y990" s="4" t="s">
        <v>12072</v>
      </c>
      <c r="Z990" s="4" t="s">
        <v>12561</v>
      </c>
      <c r="AA990" s="4" t="s">
        <v>74</v>
      </c>
      <c r="AB990" s="4" t="str">
        <f>VLOOKUP(A990,'REPORTE'!$A$1:$AG$1961,5,0)</f>
        <v>ECUATORIANO(A)</v>
      </c>
      <c r="AC990" s="4" t="str">
        <f>VLOOKUP(A990,'REPORTE'!$A$1:$AG$1961,30,0)</f>
        <v>Secundaria</v>
      </c>
      <c r="AD990" s="4" t="str">
        <f>VLOOKUP(A990,'REPORTE'!$A$1:$AG$1961,31,0)</f>
        <v>CHIMBORAZO</v>
      </c>
      <c r="AE990" s="4" t="str">
        <f>VLOOKUP(A990,'REPORTE'!$A$1:$AG$1961,32,0)</f>
        <v>RIOBAMBA</v>
      </c>
      <c r="AF990" s="4" t="str">
        <f>VLOOKUP(A990,'REPORTE'!$A$1:$AG$1961,33,0)</f>
        <v>LIZARZABURU</v>
      </c>
      <c r="AG990" s="4" t="str">
        <f>VLOOKUP(AF990,PROVINCIAS!$F$1:$G$1171,2,0)</f>
        <v>URBANA</v>
      </c>
    </row>
    <row r="991" spans="1:33" customFormat="1" hidden="1" x14ac:dyDescent="0.45">
      <c r="A991" s="4">
        <v>1001918</v>
      </c>
      <c r="B991" s="4" t="s">
        <v>10447</v>
      </c>
      <c r="C991" s="7">
        <v>603422122</v>
      </c>
      <c r="D991" s="8">
        <v>44</v>
      </c>
      <c r="E991" s="4" t="s">
        <v>36</v>
      </c>
      <c r="F991" s="4">
        <v>1002711</v>
      </c>
      <c r="G991" s="4">
        <v>6</v>
      </c>
      <c r="H991" s="4">
        <v>0</v>
      </c>
      <c r="I991" s="4" t="str">
        <f t="shared" si="15"/>
        <v>A1</v>
      </c>
      <c r="J991" s="4" t="s">
        <v>10468</v>
      </c>
      <c r="K991" s="4" t="s">
        <v>10469</v>
      </c>
      <c r="L991" s="9">
        <v>44616</v>
      </c>
      <c r="M991" s="9">
        <v>44797</v>
      </c>
      <c r="N991" s="10" t="s">
        <v>776</v>
      </c>
      <c r="O991" s="4">
        <v>500</v>
      </c>
      <c r="P991" s="4">
        <v>500</v>
      </c>
      <c r="Q991" s="4">
        <v>23</v>
      </c>
      <c r="R991" s="4" t="s">
        <v>10994</v>
      </c>
      <c r="S991" s="4" t="s">
        <v>11008</v>
      </c>
      <c r="T991" s="4" t="str">
        <f>VLOOKUP(A991,'REPORTE'!$A$1:$AG$1961,19,0)</f>
        <v>Actividades clí­nico patológicas y otras actividades de diagnóstico relacionadas con los animales.</v>
      </c>
      <c r="U991" s="4" t="str">
        <f>VLOOKUP(A991,'REPORTE'!$A$1:$AG$1961,20,0)</f>
        <v>Actividades clí­nico patológicas y otras actividades de diagnóstico relacionadas con los animales.</v>
      </c>
      <c r="V991" s="4">
        <v>1002029</v>
      </c>
      <c r="W991" s="4" t="s">
        <v>11410</v>
      </c>
      <c r="X991" s="4" t="s">
        <v>12068</v>
      </c>
      <c r="Y991" s="4" t="s">
        <v>12072</v>
      </c>
      <c r="Z991" s="4" t="s">
        <v>12612</v>
      </c>
      <c r="AA991" s="4" t="s">
        <v>74</v>
      </c>
      <c r="AB991" s="4" t="str">
        <f>VLOOKUP(A991,'REPORTE'!$A$1:$AG$1961,5,0)</f>
        <v>ECUATORIANO(A) INDIGENA</v>
      </c>
      <c r="AC991" s="4" t="str">
        <f>VLOOKUP(A991,'REPORTE'!$A$1:$AG$1961,30,0)</f>
        <v>Primaria</v>
      </c>
      <c r="AD991" s="4" t="str">
        <f>VLOOKUP(A991,'REPORTE'!$A$1:$AG$1961,31,0)</f>
        <v>CHIMBORAZO</v>
      </c>
      <c r="AE991" s="4" t="str">
        <f>VLOOKUP(A991,'REPORTE'!$A$1:$AG$1961,32,0)</f>
        <v>RIOBAMBA</v>
      </c>
      <c r="AF991" s="4" t="str">
        <f>VLOOKUP(A991,'REPORTE'!$A$1:$AG$1961,33,0)</f>
        <v>FLORES</v>
      </c>
      <c r="AG991" s="4" t="str">
        <f>VLOOKUP(AF991,PROVINCIAS!$F$1:$G$1171,2,0)</f>
        <v>RURAL</v>
      </c>
    </row>
    <row r="992" spans="1:33" customFormat="1" hidden="1" x14ac:dyDescent="0.45">
      <c r="A992" s="4">
        <v>1001919</v>
      </c>
      <c r="B992" s="4" t="s">
        <v>10448</v>
      </c>
      <c r="C992" s="7">
        <v>603019456</v>
      </c>
      <c r="D992" s="8">
        <v>46</v>
      </c>
      <c r="E992" s="4" t="s">
        <v>36</v>
      </c>
      <c r="F992" s="4">
        <v>1002715</v>
      </c>
      <c r="G992" s="4">
        <v>24</v>
      </c>
      <c r="H992" s="4">
        <v>0</v>
      </c>
      <c r="I992" s="4" t="str">
        <f t="shared" si="15"/>
        <v>A1</v>
      </c>
      <c r="J992" s="4" t="s">
        <v>10468</v>
      </c>
      <c r="K992" s="4" t="s">
        <v>10469</v>
      </c>
      <c r="L992" s="9">
        <v>44616</v>
      </c>
      <c r="M992" s="9">
        <v>45356</v>
      </c>
      <c r="N992" s="10" t="s">
        <v>776</v>
      </c>
      <c r="O992" s="4">
        <v>5000</v>
      </c>
      <c r="P992" s="4">
        <v>5000</v>
      </c>
      <c r="Q992" s="4">
        <v>17.5</v>
      </c>
      <c r="R992" s="4" t="s">
        <v>10994</v>
      </c>
      <c r="S992" s="4" t="s">
        <v>11507</v>
      </c>
      <c r="T992" s="4" t="str">
        <f>VLOOKUP(A992,'REPORTE'!$A$1:$AG$1961,19,0)</f>
        <v>Actividades de abastecimiento de suministros para su utilización en situaciones de emergencia interna en tiempos de paz causadas por desastres.</v>
      </c>
      <c r="U992" s="4" t="str">
        <f>VLOOKUP(A992,'REPORTE'!$A$1:$AG$1961,20,0)</f>
        <v>Actividades de abastecimiento</v>
      </c>
      <c r="V992" s="4">
        <v>1002030</v>
      </c>
      <c r="W992" s="4" t="s">
        <v>11820</v>
      </c>
      <c r="X992" s="4" t="s">
        <v>12069</v>
      </c>
      <c r="Y992" s="4" t="s">
        <v>12072</v>
      </c>
      <c r="Z992" s="4" t="s">
        <v>12613</v>
      </c>
      <c r="AA992" s="4" t="s">
        <v>74</v>
      </c>
      <c r="AB992" s="4" t="str">
        <f>VLOOKUP(A992,'REPORTE'!$A$1:$AG$1961,5,0)</f>
        <v>ECUATORIANO(A)</v>
      </c>
      <c r="AC992" s="4" t="str">
        <f>VLOOKUP(A992,'REPORTE'!$A$1:$AG$1961,30,0)</f>
        <v>Universitaria</v>
      </c>
      <c r="AD992" s="4" t="str">
        <f>VLOOKUP(A992,'REPORTE'!$A$1:$AG$1961,31,0)</f>
        <v>PICHINCHA</v>
      </c>
      <c r="AE992" s="4" t="str">
        <f>VLOOKUP(A992,'REPORTE'!$A$1:$AG$1961,32,0)</f>
        <v>QUITO</v>
      </c>
      <c r="AF992" s="4" t="str">
        <f>VLOOKUP(A992,'REPORTE'!$A$1:$AG$1961,33,0)</f>
        <v>PIFO</v>
      </c>
      <c r="AG992" s="4" t="str">
        <f>VLOOKUP(AF992,PROVINCIAS!$F$1:$G$1171,2,0)</f>
        <v>RURAL</v>
      </c>
    </row>
    <row r="993" spans="1:33" customFormat="1" hidden="1" x14ac:dyDescent="0.45">
      <c r="A993" s="4">
        <v>1001920</v>
      </c>
      <c r="B993" s="4" t="s">
        <v>10449</v>
      </c>
      <c r="C993" s="7">
        <v>602260572</v>
      </c>
      <c r="D993" s="8">
        <v>48</v>
      </c>
      <c r="E993" s="4" t="s">
        <v>36</v>
      </c>
      <c r="F993" s="4">
        <v>1002718</v>
      </c>
      <c r="G993" s="4">
        <v>24</v>
      </c>
      <c r="H993" s="4">
        <v>0</v>
      </c>
      <c r="I993" s="4" t="str">
        <f t="shared" si="15"/>
        <v>A1</v>
      </c>
      <c r="J993" s="4" t="s">
        <v>10468</v>
      </c>
      <c r="K993" s="4" t="s">
        <v>10469</v>
      </c>
      <c r="L993" s="9">
        <v>44616</v>
      </c>
      <c r="M993" s="9">
        <v>45356</v>
      </c>
      <c r="N993" s="10" t="s">
        <v>776</v>
      </c>
      <c r="O993" s="4">
        <v>5000</v>
      </c>
      <c r="P993" s="4">
        <v>5000</v>
      </c>
      <c r="Q993" s="4">
        <v>17.5</v>
      </c>
      <c r="R993" s="4" t="s">
        <v>10994</v>
      </c>
      <c r="S993" s="4" t="s">
        <v>244</v>
      </c>
      <c r="T993" s="4" t="str">
        <f>VLOOKUP(A993,'REPORTE'!$A$1:$AG$1961,19,0)</f>
        <v>Empleado Privado</v>
      </c>
      <c r="U993" s="4" t="str">
        <f>VLOOKUP(A993,'REPORTE'!$A$1:$AG$1961,20,0)</f>
        <v>Empleado Privado</v>
      </c>
      <c r="V993" s="4">
        <v>1002031</v>
      </c>
      <c r="W993" s="4" t="s">
        <v>11820</v>
      </c>
      <c r="X993" s="4" t="s">
        <v>12070</v>
      </c>
      <c r="Y993" s="4" t="s">
        <v>12072</v>
      </c>
      <c r="Z993" s="4" t="s">
        <v>12613</v>
      </c>
      <c r="AA993" s="4" t="s">
        <v>74</v>
      </c>
      <c r="AB993" s="4" t="str">
        <f>VLOOKUP(A993,'REPORTE'!$A$1:$AG$1961,5,0)</f>
        <v>ECUATORIANO(A)</v>
      </c>
      <c r="AC993" s="4" t="str">
        <f>VLOOKUP(A993,'REPORTE'!$A$1:$AG$1961,30,0)</f>
        <v>Universitaria</v>
      </c>
      <c r="AD993" s="4" t="str">
        <f>VLOOKUP(A993,'REPORTE'!$A$1:$AG$1961,31,0)</f>
        <v>CHIMBORAZO</v>
      </c>
      <c r="AE993" s="4" t="str">
        <f>VLOOKUP(A993,'REPORTE'!$A$1:$AG$1961,32,0)</f>
        <v>PENIPE</v>
      </c>
      <c r="AF993" s="4" t="str">
        <f>VLOOKUP(A993,'REPORTE'!$A$1:$AG$1961,33,0)</f>
        <v>EL ALTAR</v>
      </c>
      <c r="AG993" s="4" t="str">
        <f>VLOOKUP(AF993,PROVINCIAS!$F$1:$G$1171,2,0)</f>
        <v>RURAL</v>
      </c>
    </row>
    <row r="994" spans="1:33" customFormat="1" hidden="1" x14ac:dyDescent="0.45">
      <c r="A994" s="4">
        <v>1000669</v>
      </c>
      <c r="B994" s="4" t="s">
        <v>10450</v>
      </c>
      <c r="C994" s="7">
        <v>604058982</v>
      </c>
      <c r="D994" s="8">
        <v>36</v>
      </c>
      <c r="E994" s="4" t="s">
        <v>36</v>
      </c>
      <c r="F994" s="4">
        <v>1002725</v>
      </c>
      <c r="G994" s="4">
        <v>18</v>
      </c>
      <c r="H994" s="4">
        <v>0</v>
      </c>
      <c r="I994" s="4" t="str">
        <f t="shared" si="15"/>
        <v>A1</v>
      </c>
      <c r="J994" s="4" t="s">
        <v>10468</v>
      </c>
      <c r="K994" s="4" t="s">
        <v>10469</v>
      </c>
      <c r="L994" s="9">
        <v>44617</v>
      </c>
      <c r="M994" s="9">
        <v>45162</v>
      </c>
      <c r="N994" s="10" t="s">
        <v>776</v>
      </c>
      <c r="O994" s="4">
        <v>4000</v>
      </c>
      <c r="P994" s="4">
        <v>4000</v>
      </c>
      <c r="Q994" s="4">
        <v>18.989999999999998</v>
      </c>
      <c r="R994" s="4" t="s">
        <v>10994</v>
      </c>
      <c r="S994" s="4" t="s">
        <v>279</v>
      </c>
      <c r="T994" s="4" t="str">
        <f>VLOOKUP(A994,'REPORTE'!$A$1:$AG$1961,19,0)</f>
        <v>Venta al por mayor de frutas, legumbres y hortalizas.</v>
      </c>
      <c r="U994" s="4" t="str">
        <f>VLOOKUP(A994,'REPORTE'!$A$1:$AG$1961,20,0)</f>
        <v>Venta al por mayor varios</v>
      </c>
      <c r="V994" s="4">
        <v>1000739</v>
      </c>
      <c r="W994" s="4" t="s">
        <v>11821</v>
      </c>
      <c r="X994" s="4" t="s">
        <v>11853</v>
      </c>
      <c r="Y994" s="4" t="s">
        <v>12072</v>
      </c>
      <c r="Z994" s="4" t="s">
        <v>12614</v>
      </c>
      <c r="AA994" s="4" t="s">
        <v>665</v>
      </c>
      <c r="AB994" s="4" t="str">
        <f>VLOOKUP(A994,'REPORTE'!$A$1:$AG$1961,5,0)</f>
        <v>ECUATORIANO(A) INDIGENA</v>
      </c>
      <c r="AC994" s="4" t="str">
        <f>VLOOKUP(A994,'REPORTE'!$A$1:$AG$1961,30,0)</f>
        <v>Primaria</v>
      </c>
      <c r="AD994" s="4" t="str">
        <f>VLOOKUP(A994,'REPORTE'!$A$1:$AG$1961,31,0)</f>
        <v>CHIMBORAZO</v>
      </c>
      <c r="AE994" s="4" t="str">
        <f>VLOOKUP(A994,'REPORTE'!$A$1:$AG$1961,32,0)</f>
        <v>RIOBAMBA</v>
      </c>
      <c r="AF994" s="4" t="str">
        <f>VLOOKUP(A994,'REPORTE'!$A$1:$AG$1961,33,0)</f>
        <v>LICTO</v>
      </c>
      <c r="AG994" s="4" t="str">
        <f>VLOOKUP(AF994,PROVINCIAS!$F$1:$G$1171,2,0)</f>
        <v>RURAL</v>
      </c>
    </row>
    <row r="995" spans="1:33" x14ac:dyDescent="0.45">
      <c r="A995" s="77">
        <v>1000881</v>
      </c>
      <c r="B995" s="77" t="s">
        <v>9794</v>
      </c>
      <c r="C995" s="78">
        <v>1718069998</v>
      </c>
      <c r="D995" s="79">
        <v>39</v>
      </c>
      <c r="E995" s="77" t="s">
        <v>59</v>
      </c>
      <c r="F995" s="77">
        <v>1002719</v>
      </c>
      <c r="G995" s="77">
        <v>24</v>
      </c>
      <c r="H995" s="77">
        <v>0</v>
      </c>
      <c r="I995" s="77" t="str">
        <f t="shared" si="15"/>
        <v>A1</v>
      </c>
      <c r="J995" s="77" t="s">
        <v>10466</v>
      </c>
      <c r="K995" s="77" t="s">
        <v>10467</v>
      </c>
      <c r="L995" s="80">
        <v>44617</v>
      </c>
      <c r="M995" s="80">
        <v>45347</v>
      </c>
      <c r="N995" s="81" t="s">
        <v>776</v>
      </c>
      <c r="O995" s="77">
        <v>10370</v>
      </c>
      <c r="P995" s="77">
        <v>10370</v>
      </c>
      <c r="Q995" s="77">
        <v>15.42</v>
      </c>
      <c r="R995" s="77" t="s">
        <v>10994</v>
      </c>
      <c r="S995" s="77" t="s">
        <v>11000</v>
      </c>
      <c r="T995" s="77" t="str">
        <f>VLOOKUP(A995,'REPORTE'!$A$1:$AG$1961,19,0)</f>
        <v>Conservación de frutas, pulpa de frutas, legumbres y hortalizas mediante el congelado, secado, deshidratado, inmersión en aceite o vinagre, enlatado, etcétera.</v>
      </c>
      <c r="U995" s="77" t="str">
        <f>VLOOKUP(A995,'REPORTE'!$A$1:$AG$1961,20,0)</f>
        <v>Activiades de carga y descarga, tratamiento de alimentos</v>
      </c>
      <c r="V995" s="77">
        <v>1000951</v>
      </c>
      <c r="W995" s="77" t="s">
        <v>11822</v>
      </c>
      <c r="X995" s="77" t="s">
        <v>11922</v>
      </c>
      <c r="Y995" s="77" t="s">
        <v>12072</v>
      </c>
      <c r="Z995" s="77" t="s">
        <v>12169</v>
      </c>
      <c r="AA995" s="77" t="s">
        <v>665</v>
      </c>
      <c r="AB995" s="77" t="str">
        <f>VLOOKUP(A995,'REPORTE'!$A$1:$AG$1961,5,0)</f>
        <v>ECUATORIANO(A) INDIGENA</v>
      </c>
      <c r="AC995" s="77" t="str">
        <f>VLOOKUP(A995,'REPORTE'!$A$1:$AG$1961,30,0)</f>
        <v>Primaria</v>
      </c>
      <c r="AD995" s="77" t="str">
        <f>VLOOKUP(A995,'REPORTE'!$A$1:$AG$1961,31,0)</f>
        <v>CHIMBORAZO</v>
      </c>
      <c r="AE995" s="77" t="str">
        <f>VLOOKUP(A995,'REPORTE'!$A$1:$AG$1961,32,0)</f>
        <v>RIOBAMBA</v>
      </c>
      <c r="AF995" s="77" t="str">
        <f>VLOOKUP(A995,'REPORTE'!$A$1:$AG$1961,33,0)</f>
        <v>PUNIN</v>
      </c>
      <c r="AG995" s="77" t="str">
        <f>VLOOKUP(AF995,PROVINCIAS!$F$1:$G$1171,2,0)</f>
        <v>RURAL</v>
      </c>
    </row>
    <row r="996" spans="1:33" customFormat="1" hidden="1" x14ac:dyDescent="0.45">
      <c r="A996" s="4">
        <v>1000881</v>
      </c>
      <c r="B996" s="4" t="s">
        <v>9794</v>
      </c>
      <c r="C996" s="7">
        <v>1718069998</v>
      </c>
      <c r="D996" s="8">
        <v>39</v>
      </c>
      <c r="E996" s="4" t="s">
        <v>59</v>
      </c>
      <c r="F996" s="4">
        <v>1002722</v>
      </c>
      <c r="G996" s="4">
        <v>1</v>
      </c>
      <c r="H996" s="4">
        <v>0</v>
      </c>
      <c r="I996" s="4" t="str">
        <f t="shared" si="15"/>
        <v>A1</v>
      </c>
      <c r="J996" s="4" t="s">
        <v>10468</v>
      </c>
      <c r="K996" s="4" t="s">
        <v>10469</v>
      </c>
      <c r="L996" s="9">
        <v>44617</v>
      </c>
      <c r="M996" s="9">
        <v>44706</v>
      </c>
      <c r="N996" s="10" t="s">
        <v>776</v>
      </c>
      <c r="O996" s="4">
        <v>1000</v>
      </c>
      <c r="P996" s="4">
        <v>1000</v>
      </c>
      <c r="Q996" s="4">
        <v>23</v>
      </c>
      <c r="R996" s="4" t="s">
        <v>10994</v>
      </c>
      <c r="S996" s="4" t="s">
        <v>279</v>
      </c>
      <c r="T996" s="4" t="str">
        <f>VLOOKUP(A996,'REPORTE'!$A$1:$AG$1961,19,0)</f>
        <v>Conservación de frutas, pulpa de frutas, legumbres y hortalizas mediante el congelado, secado, deshidratado, inmersión en aceite o vinagre, enlatado, etcétera.</v>
      </c>
      <c r="U996" s="4" t="str">
        <f>VLOOKUP(A996,'REPORTE'!$A$1:$AG$1961,20,0)</f>
        <v>Activiades de carga y descarga, tratamiento de alimentos</v>
      </c>
      <c r="V996" s="4">
        <v>1000951</v>
      </c>
      <c r="W996" s="4" t="s">
        <v>11449</v>
      </c>
      <c r="X996" s="4" t="s">
        <v>11922</v>
      </c>
      <c r="Y996" s="4" t="s">
        <v>12072</v>
      </c>
      <c r="Z996" s="4" t="s">
        <v>12169</v>
      </c>
      <c r="AA996" s="4" t="s">
        <v>665</v>
      </c>
      <c r="AB996" s="4" t="str">
        <f>VLOOKUP(A996,'REPORTE'!$A$1:$AG$1961,5,0)</f>
        <v>ECUATORIANO(A) INDIGENA</v>
      </c>
      <c r="AC996" s="4" t="str">
        <f>VLOOKUP(A996,'REPORTE'!$A$1:$AG$1961,30,0)</f>
        <v>Primaria</v>
      </c>
      <c r="AD996" s="4" t="str">
        <f>VLOOKUP(A996,'REPORTE'!$A$1:$AG$1961,31,0)</f>
        <v>CHIMBORAZO</v>
      </c>
      <c r="AE996" s="4" t="str">
        <f>VLOOKUP(A996,'REPORTE'!$A$1:$AG$1961,32,0)</f>
        <v>RIOBAMBA</v>
      </c>
      <c r="AF996" s="4" t="str">
        <f>VLOOKUP(A996,'REPORTE'!$A$1:$AG$1961,33,0)</f>
        <v>PUNIN</v>
      </c>
      <c r="AG996" s="4" t="str">
        <f>VLOOKUP(AF996,PROVINCIAS!$F$1:$G$1171,2,0)</f>
        <v>RURAL</v>
      </c>
    </row>
    <row r="997" spans="1:33" customFormat="1" hidden="1" x14ac:dyDescent="0.45">
      <c r="A997" s="4">
        <v>1001004</v>
      </c>
      <c r="B997" s="4" t="s">
        <v>10451</v>
      </c>
      <c r="C997" s="7">
        <v>1708260441</v>
      </c>
      <c r="D997" s="8">
        <v>54</v>
      </c>
      <c r="E997" s="4" t="s">
        <v>59</v>
      </c>
      <c r="F997" s="4">
        <v>1002727</v>
      </c>
      <c r="G997" s="4">
        <v>48</v>
      </c>
      <c r="H997" s="4">
        <v>0</v>
      </c>
      <c r="I997" s="4" t="str">
        <f t="shared" si="15"/>
        <v>A1</v>
      </c>
      <c r="J997" s="4" t="s">
        <v>10468</v>
      </c>
      <c r="K997" s="4" t="s">
        <v>10469</v>
      </c>
      <c r="L997" s="9">
        <v>44617</v>
      </c>
      <c r="M997" s="9">
        <v>46098</v>
      </c>
      <c r="N997" s="10" t="s">
        <v>776</v>
      </c>
      <c r="O997" s="4">
        <v>7820</v>
      </c>
      <c r="P997" s="4">
        <v>7820</v>
      </c>
      <c r="Q997" s="4">
        <v>18.989999999999998</v>
      </c>
      <c r="R997" s="4" t="s">
        <v>10994</v>
      </c>
      <c r="S997" s="4" t="s">
        <v>11508</v>
      </c>
      <c r="T997" s="4" t="str">
        <f>VLOOKUP(A997,'REPORTE'!$A$1:$AG$1961,19,0)</f>
        <v>Venta al por menor de frutas, legumbres y hortalizas frescas o en conserva en establecimientos especializados.</v>
      </c>
      <c r="U997" s="4" t="str">
        <f>VLOOKUP(A997,'REPORTE'!$A$1:$AG$1961,20,0)</f>
        <v>Venta al por menor varios</v>
      </c>
      <c r="V997" s="4">
        <v>1001073</v>
      </c>
      <c r="W997" s="4" t="s">
        <v>11823</v>
      </c>
      <c r="X997" s="4" t="s">
        <v>11876</v>
      </c>
      <c r="Y997" s="4" t="s">
        <v>12072</v>
      </c>
      <c r="Z997" s="4" t="s">
        <v>12434</v>
      </c>
      <c r="AA997" s="4" t="s">
        <v>1125</v>
      </c>
      <c r="AB997" s="4" t="str">
        <f>VLOOKUP(A997,'REPORTE'!$A$1:$AG$1961,5,0)</f>
        <v>ECUATORIANO(A)</v>
      </c>
      <c r="AC997" s="4" t="str">
        <f>VLOOKUP(A997,'REPORTE'!$A$1:$AG$1961,30,0)</f>
        <v>Secundaria</v>
      </c>
      <c r="AD997" s="4" t="str">
        <f>VLOOKUP(A997,'REPORTE'!$A$1:$AG$1961,31,0)</f>
        <v>PICHINCHA</v>
      </c>
      <c r="AE997" s="4" t="str">
        <f>VLOOKUP(A997,'REPORTE'!$A$1:$AG$1961,32,0)</f>
        <v>QUITO</v>
      </c>
      <c r="AF997" s="4" t="str">
        <f>VLOOKUP(A997,'REPORTE'!$A$1:$AG$1961,33,0)</f>
        <v>CHIMBACALLE</v>
      </c>
      <c r="AG997" s="4" t="str">
        <f>VLOOKUP(AF997,PROVINCIAS!$F$1:$G$1171,2,0)</f>
        <v>URBANA</v>
      </c>
    </row>
    <row r="998" spans="1:33" customFormat="1" hidden="1" x14ac:dyDescent="0.45">
      <c r="A998" s="4">
        <v>1001019</v>
      </c>
      <c r="B998" s="4" t="s">
        <v>10452</v>
      </c>
      <c r="C998" s="7">
        <v>1727270454</v>
      </c>
      <c r="D998" s="8">
        <v>25</v>
      </c>
      <c r="E998" s="4" t="s">
        <v>59</v>
      </c>
      <c r="F998" s="4">
        <v>1002720</v>
      </c>
      <c r="G998" s="4">
        <v>24</v>
      </c>
      <c r="H998" s="4">
        <v>0</v>
      </c>
      <c r="I998" s="4" t="str">
        <f t="shared" si="15"/>
        <v>A1</v>
      </c>
      <c r="J998" s="4" t="s">
        <v>10468</v>
      </c>
      <c r="K998" s="4" t="s">
        <v>10469</v>
      </c>
      <c r="L998" s="9">
        <v>44617</v>
      </c>
      <c r="M998" s="9">
        <v>45347</v>
      </c>
      <c r="N998" s="10" t="s">
        <v>776</v>
      </c>
      <c r="O998" s="4">
        <v>2050</v>
      </c>
      <c r="P998" s="4">
        <v>2050</v>
      </c>
      <c r="Q998" s="4">
        <v>21.5</v>
      </c>
      <c r="R998" s="4" t="s">
        <v>10994</v>
      </c>
      <c r="S998" s="4" t="s">
        <v>11122</v>
      </c>
      <c r="T998" s="4" t="str">
        <f>VLOOKUP(A998,'REPORTE'!$A$1:$AG$1961,19,0)</f>
        <v>Fabricación de productos de limpieza: Preparados para perfumar y desodorizar ambientes, polvos o pastas de limpieza incluidos papel, guata, etcétera, revestido o recubierto con estos productos de limpieza.</v>
      </c>
      <c r="U998" s="4" t="str">
        <f>VLOOKUP(A998,'REPORTE'!$A$1:$AG$1961,20,0)</f>
        <v>Fabricación de máquinaria y equipos</v>
      </c>
      <c r="V998" s="4">
        <v>1001089</v>
      </c>
      <c r="W998" s="4" t="s">
        <v>11824</v>
      </c>
      <c r="X998" s="4" t="s">
        <v>11895</v>
      </c>
      <c r="Y998" s="4" t="s">
        <v>12072</v>
      </c>
      <c r="Z998" s="4" t="s">
        <v>12615</v>
      </c>
      <c r="AA998" s="4" t="s">
        <v>1125</v>
      </c>
      <c r="AB998" s="4" t="str">
        <f>VLOOKUP(A998,'REPORTE'!$A$1:$AG$1961,5,0)</f>
        <v>ECUATORIANO(A)</v>
      </c>
      <c r="AC998" s="4" t="str">
        <f>VLOOKUP(A998,'REPORTE'!$A$1:$AG$1961,30,0)</f>
        <v>Secundaria</v>
      </c>
      <c r="AD998" s="4" t="str">
        <f>VLOOKUP(A998,'REPORTE'!$A$1:$AG$1961,31,0)</f>
        <v>PICHINCHA</v>
      </c>
      <c r="AE998" s="4" t="str">
        <f>VLOOKUP(A998,'REPORTE'!$A$1:$AG$1961,32,0)</f>
        <v>QUITO</v>
      </c>
      <c r="AF998" s="4" t="str">
        <f>VLOOKUP(A998,'REPORTE'!$A$1:$AG$1961,33,0)</f>
        <v>LA LIBERTAD</v>
      </c>
      <c r="AG998" s="4" t="str">
        <f>VLOOKUP(AF998,PROVINCIAS!$F$1:$G$1171,2,0)</f>
        <v>RURAL</v>
      </c>
    </row>
    <row r="999" spans="1:33" x14ac:dyDescent="0.45">
      <c r="A999" s="77">
        <v>1001885</v>
      </c>
      <c r="B999" s="77" t="s">
        <v>10453</v>
      </c>
      <c r="C999" s="78">
        <v>1724264260</v>
      </c>
      <c r="D999" s="79">
        <v>31</v>
      </c>
      <c r="E999" s="77" t="s">
        <v>59</v>
      </c>
      <c r="F999" s="77">
        <v>1002728</v>
      </c>
      <c r="G999" s="77">
        <v>36</v>
      </c>
      <c r="H999" s="77">
        <v>0</v>
      </c>
      <c r="I999" s="77" t="str">
        <f t="shared" si="15"/>
        <v>A1</v>
      </c>
      <c r="J999" s="77" t="s">
        <v>10466</v>
      </c>
      <c r="K999" s="77" t="s">
        <v>10467</v>
      </c>
      <c r="L999" s="80">
        <v>44617</v>
      </c>
      <c r="M999" s="80">
        <v>45721</v>
      </c>
      <c r="N999" s="81" t="s">
        <v>776</v>
      </c>
      <c r="O999" s="77">
        <v>5000</v>
      </c>
      <c r="P999" s="77">
        <v>5000</v>
      </c>
      <c r="Q999" s="77">
        <v>15.42</v>
      </c>
      <c r="R999" s="77" t="s">
        <v>10994</v>
      </c>
      <c r="S999" s="77" t="s">
        <v>11000</v>
      </c>
      <c r="T999" s="77" t="str">
        <f>VLOOKUP(A999,'REPORTE'!$A$1:$AG$1961,19,0)</f>
        <v>Empleado Privado</v>
      </c>
      <c r="U999" s="77" t="str">
        <f>VLOOKUP(A999,'REPORTE'!$A$1:$AG$1961,20,0)</f>
        <v>Empleado Privado</v>
      </c>
      <c r="V999" s="77">
        <v>1002000</v>
      </c>
      <c r="W999" s="77" t="s">
        <v>11825</v>
      </c>
      <c r="X999" s="77" t="s">
        <v>11883</v>
      </c>
      <c r="Y999" s="77" t="s">
        <v>12072</v>
      </c>
      <c r="Z999" s="77" t="s">
        <v>12616</v>
      </c>
      <c r="AA999" s="77" t="s">
        <v>665</v>
      </c>
      <c r="AB999" s="77" t="str">
        <f>VLOOKUP(A999,'REPORTE'!$A$1:$AG$1961,5,0)</f>
        <v>ECUATORIANO(A)</v>
      </c>
      <c r="AC999" s="77" t="str">
        <f>VLOOKUP(A999,'REPORTE'!$A$1:$AG$1961,30,0)</f>
        <v>Secundaria</v>
      </c>
      <c r="AD999" s="77" t="str">
        <f>VLOOKUP(A999,'REPORTE'!$A$1:$AG$1961,31,0)</f>
        <v>PICHINCHA</v>
      </c>
      <c r="AE999" s="77" t="str">
        <f>VLOOKUP(A999,'REPORTE'!$A$1:$AG$1961,32,0)</f>
        <v>QUITO</v>
      </c>
      <c r="AF999" s="77" t="str">
        <f>VLOOKUP(A999,'REPORTE'!$A$1:$AG$1961,33,0)</f>
        <v>CENTRO HISTORICO</v>
      </c>
      <c r="AG999" s="77" t="str">
        <f>VLOOKUP(AF999,PROVINCIAS!$F$1:$G$1171,2,0)</f>
        <v>URBANA</v>
      </c>
    </row>
    <row r="1000" spans="1:33" customFormat="1" hidden="1" x14ac:dyDescent="0.45">
      <c r="A1000" s="4">
        <v>1001922</v>
      </c>
      <c r="B1000" s="4" t="s">
        <v>10454</v>
      </c>
      <c r="C1000" s="7">
        <v>1751384247</v>
      </c>
      <c r="D1000" s="8">
        <v>21</v>
      </c>
      <c r="E1000" s="4" t="s">
        <v>36</v>
      </c>
      <c r="F1000" s="4">
        <v>1002721</v>
      </c>
      <c r="G1000" s="4">
        <v>12</v>
      </c>
      <c r="H1000" s="4">
        <v>0</v>
      </c>
      <c r="I1000" s="4" t="str">
        <f t="shared" si="15"/>
        <v>A1</v>
      </c>
      <c r="J1000" s="4" t="s">
        <v>10468</v>
      </c>
      <c r="K1000" s="4" t="s">
        <v>10469</v>
      </c>
      <c r="L1000" s="9">
        <v>44617</v>
      </c>
      <c r="M1000" s="9">
        <v>44982</v>
      </c>
      <c r="N1000" s="10" t="s">
        <v>776</v>
      </c>
      <c r="O1000" s="4">
        <v>1000</v>
      </c>
      <c r="P1000" s="4">
        <v>1000</v>
      </c>
      <c r="Q1000" s="4">
        <v>23</v>
      </c>
      <c r="R1000" s="4" t="s">
        <v>10994</v>
      </c>
      <c r="S1000" s="4" t="s">
        <v>11122</v>
      </c>
      <c r="T1000" s="4" t="str">
        <f>VLOOKUP(A1000,'REPORTE'!$A$1:$AG$1961,19,0)</f>
        <v>Venta al por mayor de productos de perfumerí­a, cosméticos (productos de belleza) artí­culos de uso personal (jabones).</v>
      </c>
      <c r="U1000" s="4" t="str">
        <f>VLOOKUP(A1000,'REPORTE'!$A$1:$AG$1961,20,0)</f>
        <v>Venta al por mayor varios</v>
      </c>
      <c r="V1000" s="4">
        <v>1002033</v>
      </c>
      <c r="W1000" s="4" t="s">
        <v>11437</v>
      </c>
      <c r="X1000" s="4" t="s">
        <v>11955</v>
      </c>
      <c r="Y1000" s="4" t="s">
        <v>12072</v>
      </c>
      <c r="Z1000" s="4" t="s">
        <v>12561</v>
      </c>
      <c r="AA1000" s="4" t="s">
        <v>1125</v>
      </c>
      <c r="AB1000" s="4" t="str">
        <f>VLOOKUP(A1000,'REPORTE'!$A$1:$AG$1961,5,0)</f>
        <v>ECUATORIANO(A)</v>
      </c>
      <c r="AC1000" s="4" t="str">
        <f>VLOOKUP(A1000,'REPORTE'!$A$1:$AG$1961,30,0)</f>
        <v>Secundaria</v>
      </c>
      <c r="AD1000" s="4" t="str">
        <f>VLOOKUP(A1000,'REPORTE'!$A$1:$AG$1961,31,0)</f>
        <v>PICHINCHA</v>
      </c>
      <c r="AE1000" s="4" t="str">
        <f>VLOOKUP(A1000,'REPORTE'!$A$1:$AG$1961,32,0)</f>
        <v>QUITO</v>
      </c>
      <c r="AF1000" s="4" t="str">
        <f>VLOOKUP(A1000,'REPORTE'!$A$1:$AG$1961,33,0)</f>
        <v>COTOCOLLAO</v>
      </c>
      <c r="AG1000" s="4" t="str">
        <f>VLOOKUP(AF1000,PROVINCIAS!$F$1:$G$1171,2,0)</f>
        <v>URBANA</v>
      </c>
    </row>
    <row r="1001" spans="1:33" customFormat="1" hidden="1" x14ac:dyDescent="0.45">
      <c r="A1001" s="4">
        <v>1001923</v>
      </c>
      <c r="B1001" s="4" t="s">
        <v>10455</v>
      </c>
      <c r="C1001" s="7">
        <v>1716138712</v>
      </c>
      <c r="D1001" s="8">
        <v>37</v>
      </c>
      <c r="E1001" s="4" t="s">
        <v>59</v>
      </c>
      <c r="F1001" s="4">
        <v>1002723</v>
      </c>
      <c r="G1001" s="4">
        <v>36</v>
      </c>
      <c r="H1001" s="4">
        <v>0</v>
      </c>
      <c r="I1001" s="4" t="str">
        <f t="shared" si="15"/>
        <v>A1</v>
      </c>
      <c r="J1001" s="4" t="s">
        <v>10468</v>
      </c>
      <c r="K1001" s="4" t="s">
        <v>10469</v>
      </c>
      <c r="L1001" s="9">
        <v>44617</v>
      </c>
      <c r="M1001" s="9">
        <v>45713</v>
      </c>
      <c r="N1001" s="10" t="s">
        <v>776</v>
      </c>
      <c r="O1001" s="4">
        <v>10800</v>
      </c>
      <c r="P1001" s="4">
        <v>10800</v>
      </c>
      <c r="Q1001" s="4">
        <v>17.5</v>
      </c>
      <c r="R1001" s="4" t="s">
        <v>10994</v>
      </c>
      <c r="S1001" s="4" t="s">
        <v>11122</v>
      </c>
      <c r="T1001" s="4" t="str">
        <f>VLOOKUP(A1001,'REPORTE'!$A$1:$AG$1961,19,0)</f>
        <v>Servicios de taxis.</v>
      </c>
      <c r="U1001" s="4" t="str">
        <f>VLOOKUP(A1001,'REPORTE'!$A$1:$AG$1961,20,0)</f>
        <v>Servicios Varios</v>
      </c>
      <c r="V1001" s="4">
        <v>1002034</v>
      </c>
      <c r="W1001" s="4" t="s">
        <v>11826</v>
      </c>
      <c r="X1001" s="4" t="s">
        <v>11953</v>
      </c>
      <c r="Y1001" s="4" t="s">
        <v>12072</v>
      </c>
      <c r="Z1001" s="4" t="s">
        <v>12617</v>
      </c>
      <c r="AA1001" s="4" t="s">
        <v>1125</v>
      </c>
      <c r="AB1001" s="4" t="str">
        <f>VLOOKUP(A1001,'REPORTE'!$A$1:$AG$1961,5,0)</f>
        <v>ECUATORIANO(A)</v>
      </c>
      <c r="AC1001" s="4" t="str">
        <f>VLOOKUP(A1001,'REPORTE'!$A$1:$AG$1961,30,0)</f>
        <v>Formación Técnica (Intermedia)</v>
      </c>
      <c r="AD1001" s="4" t="str">
        <f>VLOOKUP(A1001,'REPORTE'!$A$1:$AG$1961,31,0)</f>
        <v>PICHINCHA</v>
      </c>
      <c r="AE1001" s="4" t="str">
        <f>VLOOKUP(A1001,'REPORTE'!$A$1:$AG$1961,32,0)</f>
        <v>QUITO</v>
      </c>
      <c r="AF1001" s="4" t="str">
        <f>VLOOKUP(A1001,'REPORTE'!$A$1:$AG$1961,33,0)</f>
        <v>COTOCOLLAO</v>
      </c>
      <c r="AG1001" s="4" t="str">
        <f>VLOOKUP(AF1001,PROVINCIAS!$F$1:$G$1171,2,0)</f>
        <v>URBANA</v>
      </c>
    </row>
    <row r="1002" spans="1:33" customFormat="1" hidden="1" x14ac:dyDescent="0.45">
      <c r="A1002" s="4">
        <v>1001923</v>
      </c>
      <c r="B1002" s="4" t="s">
        <v>10455</v>
      </c>
      <c r="C1002" s="7">
        <v>1716138712</v>
      </c>
      <c r="D1002" s="8">
        <v>37</v>
      </c>
      <c r="E1002" s="4" t="s">
        <v>59</v>
      </c>
      <c r="F1002" s="4">
        <v>1002724</v>
      </c>
      <c r="G1002" s="4">
        <v>36</v>
      </c>
      <c r="H1002" s="4">
        <v>0</v>
      </c>
      <c r="I1002" s="4" t="str">
        <f t="shared" si="15"/>
        <v>A1</v>
      </c>
      <c r="J1002" s="4" t="s">
        <v>10468</v>
      </c>
      <c r="K1002" s="4" t="s">
        <v>10469</v>
      </c>
      <c r="L1002" s="9">
        <v>44617</v>
      </c>
      <c r="M1002" s="9">
        <v>45713</v>
      </c>
      <c r="N1002" s="10" t="s">
        <v>776</v>
      </c>
      <c r="O1002" s="4">
        <v>10800</v>
      </c>
      <c r="P1002" s="4">
        <v>10800</v>
      </c>
      <c r="Q1002" s="4">
        <v>17.5</v>
      </c>
      <c r="R1002" s="4" t="s">
        <v>10994</v>
      </c>
      <c r="S1002" s="4" t="s">
        <v>244</v>
      </c>
      <c r="T1002" s="4" t="str">
        <f>VLOOKUP(A1002,'REPORTE'!$A$1:$AG$1961,19,0)</f>
        <v>Servicios de taxis.</v>
      </c>
      <c r="U1002" s="4" t="str">
        <f>VLOOKUP(A1002,'REPORTE'!$A$1:$AG$1961,20,0)</f>
        <v>Servicios Varios</v>
      </c>
      <c r="V1002" s="4">
        <v>1002034</v>
      </c>
      <c r="W1002" s="4" t="s">
        <v>11826</v>
      </c>
      <c r="X1002" s="4" t="s">
        <v>11953</v>
      </c>
      <c r="Y1002" s="4" t="s">
        <v>12072</v>
      </c>
      <c r="Z1002" s="4" t="s">
        <v>12617</v>
      </c>
      <c r="AA1002" s="4" t="s">
        <v>665</v>
      </c>
      <c r="AB1002" s="4" t="str">
        <f>VLOOKUP(A1002,'REPORTE'!$A$1:$AG$1961,5,0)</f>
        <v>ECUATORIANO(A)</v>
      </c>
      <c r="AC1002" s="4" t="str">
        <f>VLOOKUP(A1002,'REPORTE'!$A$1:$AG$1961,30,0)</f>
        <v>Formación Técnica (Intermedia)</v>
      </c>
      <c r="AD1002" s="4" t="str">
        <f>VLOOKUP(A1002,'REPORTE'!$A$1:$AG$1961,31,0)</f>
        <v>PICHINCHA</v>
      </c>
      <c r="AE1002" s="4" t="str">
        <f>VLOOKUP(A1002,'REPORTE'!$A$1:$AG$1961,32,0)</f>
        <v>QUITO</v>
      </c>
      <c r="AF1002" s="4" t="str">
        <f>VLOOKUP(A1002,'REPORTE'!$A$1:$AG$1961,33,0)</f>
        <v>COTOCOLLAO</v>
      </c>
      <c r="AG1002" s="4" t="str">
        <f>VLOOKUP(AF1002,PROVINCIAS!$F$1:$G$1171,2,0)</f>
        <v>URBANA</v>
      </c>
    </row>
    <row r="1003" spans="1:33" customFormat="1" hidden="1" x14ac:dyDescent="0.45">
      <c r="A1003" s="4">
        <v>1001924</v>
      </c>
      <c r="B1003" s="4" t="s">
        <v>10456</v>
      </c>
      <c r="C1003" s="7">
        <v>602692782</v>
      </c>
      <c r="D1003" s="8">
        <v>48</v>
      </c>
      <c r="E1003" s="4" t="s">
        <v>36</v>
      </c>
      <c r="F1003" s="4">
        <v>1002726</v>
      </c>
      <c r="G1003" s="4">
        <v>12</v>
      </c>
      <c r="H1003" s="4">
        <v>0</v>
      </c>
      <c r="I1003" s="4" t="str">
        <f t="shared" si="15"/>
        <v>A1</v>
      </c>
      <c r="J1003" s="4" t="s">
        <v>10468</v>
      </c>
      <c r="K1003" s="4" t="s">
        <v>10469</v>
      </c>
      <c r="L1003" s="9">
        <v>44617</v>
      </c>
      <c r="M1003" s="9">
        <v>44982</v>
      </c>
      <c r="N1003" s="10" t="s">
        <v>776</v>
      </c>
      <c r="O1003" s="4">
        <v>1100</v>
      </c>
      <c r="P1003" s="4">
        <v>1100</v>
      </c>
      <c r="Q1003" s="4">
        <v>21.5</v>
      </c>
      <c r="R1003" s="4" t="s">
        <v>10994</v>
      </c>
      <c r="S1003" s="4" t="s">
        <v>244</v>
      </c>
      <c r="T1003" s="4" t="str">
        <f>VLOOKUP(A1003,'REPORTE'!$A$1:$AG$1961,19,0)</f>
        <v>Venta al por mayor de frutas, legumbres y hortalizas.</v>
      </c>
      <c r="U1003" s="4" t="str">
        <f>VLOOKUP(A1003,'REPORTE'!$A$1:$AG$1961,20,0)</f>
        <v>Venta al por mayor varios</v>
      </c>
      <c r="V1003" s="4">
        <v>1002035</v>
      </c>
      <c r="W1003" s="4" t="s">
        <v>11450</v>
      </c>
      <c r="X1003" s="4" t="s">
        <v>11881</v>
      </c>
      <c r="Y1003" s="4" t="s">
        <v>12072</v>
      </c>
      <c r="Z1003" s="4" t="s">
        <v>12618</v>
      </c>
      <c r="AA1003" s="4" t="s">
        <v>12619</v>
      </c>
      <c r="AB1003" s="4" t="str">
        <f>VLOOKUP(A1003,'REPORTE'!$A$1:$AG$1961,5,0)</f>
        <v>ECUATORIANO(A) INDIGENA</v>
      </c>
      <c r="AC1003" s="4" t="str">
        <f>VLOOKUP(A1003,'REPORTE'!$A$1:$AG$1961,30,0)</f>
        <v>Primaria</v>
      </c>
      <c r="AD1003" s="4" t="str">
        <f>VLOOKUP(A1003,'REPORTE'!$A$1:$AG$1961,31,0)</f>
        <v>CHIMBORAZO</v>
      </c>
      <c r="AE1003" s="4" t="str">
        <f>VLOOKUP(A1003,'REPORTE'!$A$1:$AG$1961,32,0)</f>
        <v>GUAMOTE</v>
      </c>
      <c r="AF1003" s="4" t="str">
        <f>VLOOKUP(A1003,'REPORTE'!$A$1:$AG$1961,33,0)</f>
        <v>PALMIRA</v>
      </c>
      <c r="AG1003" s="4" t="str">
        <f>VLOOKUP(AF1003,PROVINCIAS!$F$1:$G$1171,2,0)</f>
        <v>RURAL</v>
      </c>
    </row>
    <row r="1004" spans="1:33" customFormat="1" hidden="1" x14ac:dyDescent="0.45">
      <c r="A1004" s="4">
        <v>1000042</v>
      </c>
      <c r="B1004" s="4" t="s">
        <v>10457</v>
      </c>
      <c r="C1004" s="7">
        <v>1002688578</v>
      </c>
      <c r="D1004" s="8">
        <v>43</v>
      </c>
      <c r="E1004" s="4" t="s">
        <v>59</v>
      </c>
      <c r="F1004" s="4">
        <v>1002729</v>
      </c>
      <c r="G1004" s="4">
        <v>12</v>
      </c>
      <c r="H1004" s="4">
        <v>0</v>
      </c>
      <c r="I1004" s="4" t="str">
        <f t="shared" si="15"/>
        <v>A1</v>
      </c>
      <c r="J1004" s="4" t="s">
        <v>10468</v>
      </c>
      <c r="K1004" s="4" t="s">
        <v>10469</v>
      </c>
      <c r="L1004" s="9">
        <v>44618</v>
      </c>
      <c r="M1004" s="9">
        <v>44990</v>
      </c>
      <c r="N1004" s="10" t="s">
        <v>776</v>
      </c>
      <c r="O1004" s="4">
        <v>1500</v>
      </c>
      <c r="P1004" s="4">
        <v>1500</v>
      </c>
      <c r="Q1004" s="4">
        <v>21.5</v>
      </c>
      <c r="R1004" s="4" t="s">
        <v>10994</v>
      </c>
      <c r="S1004" s="4" t="s">
        <v>244</v>
      </c>
      <c r="T1004" s="4" t="str">
        <f>VLOOKUP(A1004,'REPORTE'!$A$1:$AG$1961,19,0)</f>
        <v>Empleado Público</v>
      </c>
      <c r="U1004" s="4" t="str">
        <f>VLOOKUP(A1004,'REPORTE'!$A$1:$AG$1961,20,0)</f>
        <v>Empleado Público</v>
      </c>
      <c r="V1004" s="4">
        <v>1000053</v>
      </c>
      <c r="W1004" s="4" t="s">
        <v>11451</v>
      </c>
      <c r="X1004" s="4" t="s">
        <v>11856</v>
      </c>
      <c r="Y1004" s="4" t="s">
        <v>12072</v>
      </c>
      <c r="Z1004" s="4" t="s">
        <v>12620</v>
      </c>
      <c r="AA1004" s="4" t="s">
        <v>74</v>
      </c>
      <c r="AB1004" s="4" t="str">
        <f>VLOOKUP(A1004,'REPORTE'!$A$1:$AG$1961,5,0)</f>
        <v>ECUATORIANO(A)</v>
      </c>
      <c r="AC1004" s="4" t="str">
        <f>VLOOKUP(A1004,'REPORTE'!$A$1:$AG$1961,30,0)</f>
        <v>Secundaria</v>
      </c>
      <c r="AD1004" s="4" t="str">
        <f>VLOOKUP(A1004,'REPORTE'!$A$1:$AG$1961,31,0)</f>
        <v>CHIMBORAZO</v>
      </c>
      <c r="AE1004" s="4" t="str">
        <f>VLOOKUP(A1004,'REPORTE'!$A$1:$AG$1961,32,0)</f>
        <v>RIOBAMBA</v>
      </c>
      <c r="AF1004" s="4" t="str">
        <f>VLOOKUP(A1004,'REPORTE'!$A$1:$AG$1961,33,0)</f>
        <v>YARUQUIES</v>
      </c>
      <c r="AG1004" s="4" t="str">
        <f>VLOOKUP(AF1004,PROVINCIAS!$F$1:$G$1171,2,0)</f>
        <v>URBANA</v>
      </c>
    </row>
    <row r="1005" spans="1:33" customFormat="1" hidden="1" x14ac:dyDescent="0.45">
      <c r="A1005" s="4">
        <v>1000198</v>
      </c>
      <c r="B1005" s="4" t="s">
        <v>10458</v>
      </c>
      <c r="C1005" s="7">
        <v>200930576</v>
      </c>
      <c r="D1005" s="8">
        <v>56</v>
      </c>
      <c r="E1005" s="4" t="s">
        <v>59</v>
      </c>
      <c r="F1005" s="4">
        <v>1002730</v>
      </c>
      <c r="G1005" s="4">
        <v>10</v>
      </c>
      <c r="H1005" s="4">
        <v>0</v>
      </c>
      <c r="I1005" s="4" t="str">
        <f t="shared" si="15"/>
        <v>A1</v>
      </c>
      <c r="J1005" s="4" t="s">
        <v>10468</v>
      </c>
      <c r="K1005" s="4" t="s">
        <v>10469</v>
      </c>
      <c r="L1005" s="9">
        <v>44618</v>
      </c>
      <c r="M1005" s="9">
        <v>44941</v>
      </c>
      <c r="N1005" s="10" t="s">
        <v>776</v>
      </c>
      <c r="O1005" s="4">
        <v>1886</v>
      </c>
      <c r="P1005" s="4">
        <v>1886</v>
      </c>
      <c r="Q1005" s="4">
        <v>21.5</v>
      </c>
      <c r="R1005" s="4" t="s">
        <v>10994</v>
      </c>
      <c r="S1005" s="4" t="s">
        <v>11044</v>
      </c>
      <c r="T1005" s="4" t="str">
        <f>VLOOKUP(A1005,'REPORTE'!$A$1:$AG$1961,19,0)</f>
        <v>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U1005" s="4" t="str">
        <f>VLOOKUP(A1005,'REPORTE'!$A$1:$AG$1961,20,0)</f>
        <v>Actividades de consorcios y construcción</v>
      </c>
      <c r="V1005" s="4">
        <v>1000258</v>
      </c>
      <c r="W1005" s="4" t="s">
        <v>11452</v>
      </c>
      <c r="X1005" s="4" t="s">
        <v>11859</v>
      </c>
      <c r="Y1005" s="4" t="s">
        <v>12072</v>
      </c>
      <c r="Z1005" s="4" t="s">
        <v>12343</v>
      </c>
      <c r="AA1005" s="4" t="s">
        <v>1125</v>
      </c>
      <c r="AB1005" s="4" t="str">
        <f>VLOOKUP(A1005,'REPORTE'!$A$1:$AG$1961,5,0)</f>
        <v>ECUATORIANO(A) INDIGENA</v>
      </c>
      <c r="AC1005" s="4" t="str">
        <f>VLOOKUP(A1005,'REPORTE'!$A$1:$AG$1961,30,0)</f>
        <v>Primaria</v>
      </c>
      <c r="AD1005" s="4" t="str">
        <f>VLOOKUP(A1005,'REPORTE'!$A$1:$AG$1961,31,0)</f>
        <v>PICHINCHA</v>
      </c>
      <c r="AE1005" s="4" t="str">
        <f>VLOOKUP(A1005,'REPORTE'!$A$1:$AG$1961,32,0)</f>
        <v>QUITO</v>
      </c>
      <c r="AF1005" s="4" t="str">
        <f>VLOOKUP(A1005,'REPORTE'!$A$1:$AG$1961,33,0)</f>
        <v>COTOCOLLAO</v>
      </c>
      <c r="AG1005" s="4" t="str">
        <f>VLOOKUP(AF1005,PROVINCIAS!$F$1:$G$1171,2,0)</f>
        <v>URBANA</v>
      </c>
    </row>
    <row r="1006" spans="1:33" customFormat="1" hidden="1" x14ac:dyDescent="0.45">
      <c r="A1006" s="4">
        <v>1000211</v>
      </c>
      <c r="B1006" s="4" t="s">
        <v>10459</v>
      </c>
      <c r="C1006" s="7">
        <v>1705941001</v>
      </c>
      <c r="D1006" s="8">
        <v>54</v>
      </c>
      <c r="E1006" s="4" t="s">
        <v>59</v>
      </c>
      <c r="F1006" s="4">
        <v>1002733</v>
      </c>
      <c r="G1006" s="4">
        <v>1</v>
      </c>
      <c r="H1006" s="4">
        <v>0</v>
      </c>
      <c r="I1006" s="4" t="str">
        <f t="shared" si="15"/>
        <v>A1</v>
      </c>
      <c r="J1006" s="4" t="s">
        <v>10468</v>
      </c>
      <c r="K1006" s="4" t="s">
        <v>10469</v>
      </c>
      <c r="L1006" s="9">
        <v>44618</v>
      </c>
      <c r="M1006" s="9">
        <v>44645</v>
      </c>
      <c r="N1006" s="10" t="s">
        <v>776</v>
      </c>
      <c r="O1006" s="4">
        <v>3500</v>
      </c>
      <c r="P1006" s="4">
        <v>3500</v>
      </c>
      <c r="Q1006" s="4">
        <v>21.5</v>
      </c>
      <c r="R1006" s="4" t="s">
        <v>10994</v>
      </c>
      <c r="S1006" s="4" t="s">
        <v>11116</v>
      </c>
      <c r="T1006" s="4" t="str">
        <f>VLOOKUP(A1006,'REPORTE'!$A$1:$AG$1961,19,0)</f>
        <v>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v>
      </c>
      <c r="U1006" s="4" t="str">
        <f>VLOOKUP(A1006,'REPORTE'!$A$1:$AG$1961,20,0)</f>
        <v xml:space="preserve">Actividades varias </v>
      </c>
      <c r="V1006" s="4">
        <v>1000273</v>
      </c>
      <c r="W1006" s="4" t="s">
        <v>11827</v>
      </c>
      <c r="X1006" s="4" t="s">
        <v>11909</v>
      </c>
      <c r="Y1006" s="4" t="s">
        <v>12072</v>
      </c>
      <c r="Z1006" s="4" t="s">
        <v>12621</v>
      </c>
      <c r="AA1006" s="4" t="s">
        <v>665</v>
      </c>
      <c r="AB1006" s="4" t="str">
        <f>VLOOKUP(A1006,'REPORTE'!$A$1:$AG$1961,5,0)</f>
        <v>ECUATORIANO(A) INDIGENA</v>
      </c>
      <c r="AC1006" s="4" t="str">
        <f>VLOOKUP(A1006,'REPORTE'!$A$1:$AG$1961,30,0)</f>
        <v>Secundaria</v>
      </c>
      <c r="AD1006" s="4" t="str">
        <f>VLOOKUP(A1006,'REPORTE'!$A$1:$AG$1961,31,0)</f>
        <v>PICHINCHA</v>
      </c>
      <c r="AE1006" s="4" t="str">
        <f>VLOOKUP(A1006,'REPORTE'!$A$1:$AG$1961,32,0)</f>
        <v>QUITO</v>
      </c>
      <c r="AF1006" s="4" t="str">
        <f>VLOOKUP(A1006,'REPORTE'!$A$1:$AG$1961,33,0)</f>
        <v>COTOCOLLAO</v>
      </c>
      <c r="AG1006" s="4" t="str">
        <f>VLOOKUP(AF1006,PROVINCIAS!$F$1:$G$1171,2,0)</f>
        <v>URBANA</v>
      </c>
    </row>
    <row r="1007" spans="1:33" customFormat="1" hidden="1" x14ac:dyDescent="0.45">
      <c r="A1007" s="4">
        <v>1001152</v>
      </c>
      <c r="B1007" s="4" t="s">
        <v>10150</v>
      </c>
      <c r="C1007" s="7">
        <v>1711415511</v>
      </c>
      <c r="D1007" s="8">
        <v>43</v>
      </c>
      <c r="E1007" s="4" t="s">
        <v>59</v>
      </c>
      <c r="F1007" s="4">
        <v>1002738</v>
      </c>
      <c r="G1007" s="4">
        <v>1</v>
      </c>
      <c r="H1007" s="4">
        <v>0</v>
      </c>
      <c r="I1007" s="4" t="str">
        <f t="shared" si="15"/>
        <v>A1</v>
      </c>
      <c r="J1007" s="4" t="s">
        <v>10468</v>
      </c>
      <c r="K1007" s="4" t="s">
        <v>10469</v>
      </c>
      <c r="L1007" s="9">
        <v>44618</v>
      </c>
      <c r="M1007" s="9">
        <v>44798</v>
      </c>
      <c r="N1007" s="10" t="s">
        <v>776</v>
      </c>
      <c r="O1007" s="4">
        <v>1500</v>
      </c>
      <c r="P1007" s="4">
        <v>1500</v>
      </c>
      <c r="Q1007" s="4">
        <v>18.989999999999998</v>
      </c>
      <c r="R1007" s="4" t="s">
        <v>10994</v>
      </c>
      <c r="S1007" s="4" t="s">
        <v>11030</v>
      </c>
      <c r="T1007" s="4" t="str">
        <f>VLOOKUP(A1007,'REPORTE'!$A$1:$AG$1961,19,0)</f>
        <v>Actividades de atención en instalaciones residenciales con asistencia para la vida cotidiana.</v>
      </c>
      <c r="U1007" s="4" t="str">
        <f>VLOOKUP(A1007,'REPORTE'!$A$1:$AG$1961,20,0)</f>
        <v>Actividades de atención</v>
      </c>
      <c r="V1007" s="4">
        <v>1001231</v>
      </c>
      <c r="W1007" s="4" t="s">
        <v>11453</v>
      </c>
      <c r="X1007" s="4" t="s">
        <v>12004</v>
      </c>
      <c r="Y1007" s="4" t="s">
        <v>12072</v>
      </c>
      <c r="Z1007" s="4" t="s">
        <v>12379</v>
      </c>
      <c r="AA1007" s="4" t="s">
        <v>665</v>
      </c>
      <c r="AB1007" s="4" t="str">
        <f>VLOOKUP(A1007,'REPORTE'!$A$1:$AG$1961,5,0)</f>
        <v>ECUATORIANO(A)</v>
      </c>
      <c r="AC1007" s="4" t="str">
        <f>VLOOKUP(A1007,'REPORTE'!$A$1:$AG$1961,30,0)</f>
        <v>Universitaria</v>
      </c>
      <c r="AD1007" s="4" t="str">
        <f>VLOOKUP(A1007,'REPORTE'!$A$1:$AG$1961,31,0)</f>
        <v>PICHINCHA</v>
      </c>
      <c r="AE1007" s="4" t="str">
        <f>VLOOKUP(A1007,'REPORTE'!$A$1:$AG$1961,32,0)</f>
        <v>QUITO</v>
      </c>
      <c r="AF1007" s="4" t="str">
        <f>VLOOKUP(A1007,'REPORTE'!$A$1:$AG$1961,33,0)</f>
        <v>LA MAGDALENA</v>
      </c>
      <c r="AG1007" s="4" t="str">
        <f>VLOOKUP(AF1007,PROVINCIAS!$F$1:$G$1171,2,0)</f>
        <v>URBANA</v>
      </c>
    </row>
    <row r="1008" spans="1:33" customFormat="1" hidden="1" x14ac:dyDescent="0.45">
      <c r="A1008" s="4">
        <v>1001263</v>
      </c>
      <c r="B1008" s="4" t="s">
        <v>10237</v>
      </c>
      <c r="C1008" s="7">
        <v>1705550893</v>
      </c>
      <c r="D1008" s="8">
        <v>66</v>
      </c>
      <c r="E1008" s="4" t="s">
        <v>36</v>
      </c>
      <c r="F1008" s="4">
        <v>1002731</v>
      </c>
      <c r="G1008" s="4">
        <v>1</v>
      </c>
      <c r="H1008" s="4">
        <v>0</v>
      </c>
      <c r="I1008" s="4" t="str">
        <f t="shared" si="15"/>
        <v>A1</v>
      </c>
      <c r="J1008" s="4" t="s">
        <v>10468</v>
      </c>
      <c r="K1008" s="4" t="s">
        <v>10469</v>
      </c>
      <c r="L1008" s="9">
        <v>44618</v>
      </c>
      <c r="M1008" s="9">
        <v>44645</v>
      </c>
      <c r="N1008" s="10" t="s">
        <v>776</v>
      </c>
      <c r="O1008" s="4">
        <v>100</v>
      </c>
      <c r="P1008" s="4">
        <v>100</v>
      </c>
      <c r="Q1008" s="4">
        <v>23</v>
      </c>
      <c r="R1008" s="4" t="s">
        <v>10994</v>
      </c>
      <c r="S1008" s="4" t="s">
        <v>11045</v>
      </c>
      <c r="T1008" s="4" t="str">
        <f>VLOOKUP(A1008,'REPORTE'!$A$1:$AG$1961,19,0)</f>
        <v>Jubilado</v>
      </c>
      <c r="U1008" s="4" t="str">
        <f>VLOOKUP(A1008,'REPORTE'!$A$1:$AG$1961,20,0)</f>
        <v>Jubilado</v>
      </c>
      <c r="V1008" s="4">
        <v>1001340</v>
      </c>
      <c r="W1008" s="4" t="s">
        <v>11454</v>
      </c>
      <c r="X1008" s="4" t="s">
        <v>11876</v>
      </c>
      <c r="Y1008" s="4" t="s">
        <v>12072</v>
      </c>
      <c r="Z1008" s="4" t="s">
        <v>12438</v>
      </c>
      <c r="AA1008" s="4" t="s">
        <v>665</v>
      </c>
      <c r="AB1008" s="4" t="str">
        <f>VLOOKUP(A1008,'REPORTE'!$A$1:$AG$1961,5,0)</f>
        <v>ECUATORIANO(A) INDIGENA</v>
      </c>
      <c r="AC1008" s="4" t="str">
        <f>VLOOKUP(A1008,'REPORTE'!$A$1:$AG$1961,30,0)</f>
        <v>Secundaria</v>
      </c>
      <c r="AD1008" s="4" t="str">
        <f>VLOOKUP(A1008,'REPORTE'!$A$1:$AG$1961,31,0)</f>
        <v>BOLIVAR</v>
      </c>
      <c r="AE1008" s="4" t="str">
        <f>VLOOKUP(A1008,'REPORTE'!$A$1:$AG$1961,32,0)</f>
        <v>SAN MIGUEL</v>
      </c>
      <c r="AF1008" s="4" t="str">
        <f>VLOOKUP(A1008,'REPORTE'!$A$1:$AG$1961,33,0)</f>
        <v>BILOVAN</v>
      </c>
      <c r="AG1008" s="4" t="str">
        <f>VLOOKUP(AF1008,PROVINCIAS!$F$1:$G$1171,2,0)</f>
        <v>RURAL</v>
      </c>
    </row>
    <row r="1009" spans="1:33" customFormat="1" hidden="1" x14ac:dyDescent="0.45">
      <c r="A1009" s="4">
        <v>1001882</v>
      </c>
      <c r="B1009" s="4" t="s">
        <v>10460</v>
      </c>
      <c r="C1009" s="7">
        <v>1715723761</v>
      </c>
      <c r="D1009" s="8">
        <v>42</v>
      </c>
      <c r="E1009" s="4" t="s">
        <v>59</v>
      </c>
      <c r="F1009" s="4">
        <v>1002735</v>
      </c>
      <c r="G1009" s="4">
        <v>24</v>
      </c>
      <c r="H1009" s="4">
        <v>0</v>
      </c>
      <c r="I1009" s="4" t="str">
        <f t="shared" si="15"/>
        <v>A1</v>
      </c>
      <c r="J1009" s="4" t="s">
        <v>10468</v>
      </c>
      <c r="K1009" s="4" t="s">
        <v>10469</v>
      </c>
      <c r="L1009" s="9">
        <v>44618</v>
      </c>
      <c r="M1009" s="9">
        <v>45347</v>
      </c>
      <c r="N1009" s="10" t="s">
        <v>776</v>
      </c>
      <c r="O1009" s="4">
        <v>2000</v>
      </c>
      <c r="P1009" s="4">
        <v>2000</v>
      </c>
      <c r="Q1009" s="4">
        <v>21.5</v>
      </c>
      <c r="R1009" s="4" t="s">
        <v>10994</v>
      </c>
      <c r="S1009" s="4" t="s">
        <v>11044</v>
      </c>
      <c r="T1009" s="4" t="str">
        <f>VLOOKUP(A1009,'REPORTE'!$A$1:$AG$1961,19,0)</f>
        <v>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v>
      </c>
      <c r="U1009" s="4" t="str">
        <f>VLOOKUP(A1009,'REPORTE'!$A$1:$AG$1961,20,0)</f>
        <v xml:space="preserve">Actividades varias </v>
      </c>
      <c r="V1009" s="4">
        <v>1001997</v>
      </c>
      <c r="W1009" s="4" t="s">
        <v>11455</v>
      </c>
      <c r="X1009" s="4" t="s">
        <v>11891</v>
      </c>
      <c r="Y1009" s="4" t="s">
        <v>12072</v>
      </c>
      <c r="Z1009" s="4" t="s">
        <v>12622</v>
      </c>
      <c r="AA1009" s="4" t="s">
        <v>665</v>
      </c>
      <c r="AB1009" s="4" t="str">
        <f>VLOOKUP(A1009,'REPORTE'!$A$1:$AG$1961,5,0)</f>
        <v>ECUATORIANO(A)</v>
      </c>
      <c r="AC1009" s="4" t="str">
        <f>VLOOKUP(A1009,'REPORTE'!$A$1:$AG$1961,30,0)</f>
        <v>Primaria</v>
      </c>
      <c r="AD1009" s="4" t="str">
        <f>VLOOKUP(A1009,'REPORTE'!$A$1:$AG$1961,31,0)</f>
        <v>PICHINCHA</v>
      </c>
      <c r="AE1009" s="4" t="str">
        <f>VLOOKUP(A1009,'REPORTE'!$A$1:$AG$1961,32,0)</f>
        <v>QUITO</v>
      </c>
      <c r="AF1009" s="4" t="str">
        <f>VLOOKUP(A1009,'REPORTE'!$A$1:$AG$1961,33,0)</f>
        <v>CENTRO HISTORICO</v>
      </c>
      <c r="AG1009" s="4" t="str">
        <f>VLOOKUP(AF1009,PROVINCIAS!$F$1:$G$1171,2,0)</f>
        <v>URBANA</v>
      </c>
    </row>
    <row r="1010" spans="1:33" customFormat="1" hidden="1" x14ac:dyDescent="0.45">
      <c r="A1010" s="4">
        <v>1001926</v>
      </c>
      <c r="B1010" s="4" t="s">
        <v>10461</v>
      </c>
      <c r="C1010" s="7">
        <v>107865123</v>
      </c>
      <c r="D1010" s="8">
        <v>24</v>
      </c>
      <c r="E1010" s="4" t="s">
        <v>36</v>
      </c>
      <c r="F1010" s="4">
        <v>1002734</v>
      </c>
      <c r="G1010" s="4">
        <v>36</v>
      </c>
      <c r="H1010" s="4">
        <v>0</v>
      </c>
      <c r="I1010" s="4" t="str">
        <f t="shared" si="15"/>
        <v>A1</v>
      </c>
      <c r="J1010" s="4" t="s">
        <v>10468</v>
      </c>
      <c r="K1010" s="4" t="s">
        <v>10469</v>
      </c>
      <c r="L1010" s="9">
        <v>44618</v>
      </c>
      <c r="M1010" s="9">
        <v>45732</v>
      </c>
      <c r="N1010" s="10" t="s">
        <v>776</v>
      </c>
      <c r="O1010" s="4">
        <v>10000</v>
      </c>
      <c r="P1010" s="4">
        <v>10000</v>
      </c>
      <c r="Q1010" s="4">
        <v>18.989999999999998</v>
      </c>
      <c r="R1010" s="4" t="s">
        <v>10994</v>
      </c>
      <c r="S1010" s="4" t="s">
        <v>11122</v>
      </c>
      <c r="T1010" s="4" t="str">
        <f>VLOOKUP(A1010,'REPORTE'!$A$1:$AG$1961,19,0)</f>
        <v>Fabricación de maletas, bolsos de mano, mochilas y artí­culos similares, de cuero, cuero regenerado o cualquier otro material, como plástico, materiales textiles, fibras vulcanizadas o cartón, cuando se usa la misma tecnologí­a que en el caso del cuero.</v>
      </c>
      <c r="U1010" s="4" t="str">
        <f>VLOOKUP(A1010,'REPORTE'!$A$1:$AG$1961,20,0)</f>
        <v>Fabricación de artículos</v>
      </c>
      <c r="V1010" s="4">
        <v>1002036</v>
      </c>
      <c r="W1010" s="4" t="s">
        <v>11816</v>
      </c>
      <c r="X1010" s="4" t="s">
        <v>11865</v>
      </c>
      <c r="Y1010" s="4" t="s">
        <v>12072</v>
      </c>
      <c r="Z1010" s="4" t="s">
        <v>12623</v>
      </c>
      <c r="AA1010" s="4" t="s">
        <v>1125</v>
      </c>
      <c r="AB1010" s="4" t="str">
        <f>VLOOKUP(A1010,'REPORTE'!$A$1:$AG$1961,5,0)</f>
        <v>ECUATORIANO(A)</v>
      </c>
      <c r="AC1010" s="4" t="str">
        <f>VLOOKUP(A1010,'REPORTE'!$A$1:$AG$1961,30,0)</f>
        <v>Secundaria</v>
      </c>
      <c r="AD1010" s="4" t="str">
        <f>VLOOKUP(A1010,'REPORTE'!$A$1:$AG$1961,31,0)</f>
        <v>PICHINCHA</v>
      </c>
      <c r="AE1010" s="4" t="str">
        <f>VLOOKUP(A1010,'REPORTE'!$A$1:$AG$1961,32,0)</f>
        <v>QUITO</v>
      </c>
      <c r="AF1010" s="4" t="str">
        <f>VLOOKUP(A1010,'REPORTE'!$A$1:$AG$1961,33,0)</f>
        <v>COTOCOLLAO</v>
      </c>
      <c r="AG1010" s="4" t="str">
        <f>VLOOKUP(AF1010,PROVINCIAS!$F$1:$G$1171,2,0)</f>
        <v>URBANA</v>
      </c>
    </row>
    <row r="1011" spans="1:33" customFormat="1" hidden="1" x14ac:dyDescent="0.45">
      <c r="A1011" s="4">
        <v>1001927</v>
      </c>
      <c r="B1011" s="4" t="s">
        <v>10462</v>
      </c>
      <c r="C1011" s="7">
        <v>606350619</v>
      </c>
      <c r="D1011" s="8">
        <v>27</v>
      </c>
      <c r="E1011" s="4" t="s">
        <v>36</v>
      </c>
      <c r="F1011" s="4">
        <v>1002736</v>
      </c>
      <c r="G1011" s="4">
        <v>1</v>
      </c>
      <c r="H1011" s="4">
        <v>0</v>
      </c>
      <c r="I1011" s="4" t="str">
        <f t="shared" si="15"/>
        <v>A1</v>
      </c>
      <c r="J1011" s="4" t="s">
        <v>10468</v>
      </c>
      <c r="K1011" s="4" t="s">
        <v>10469</v>
      </c>
      <c r="L1011" s="9">
        <v>44618</v>
      </c>
      <c r="M1011" s="9">
        <v>44706</v>
      </c>
      <c r="N1011" s="10" t="s">
        <v>776</v>
      </c>
      <c r="O1011" s="4">
        <v>1500</v>
      </c>
      <c r="P1011" s="4">
        <v>1500</v>
      </c>
      <c r="Q1011" s="4">
        <v>17.5</v>
      </c>
      <c r="R1011" s="4" t="s">
        <v>10994</v>
      </c>
      <c r="S1011" s="4" t="s">
        <v>244</v>
      </c>
      <c r="T1011" s="4" t="str">
        <f>VLOOKUP(A1011,'REPORTE'!$A$1:$AG$1961,19,0)</f>
        <v>Empleado Privado</v>
      </c>
      <c r="U1011" s="4" t="str">
        <f>VLOOKUP(A1011,'REPORTE'!$A$1:$AG$1961,20,0)</f>
        <v>Empleado Privado</v>
      </c>
      <c r="V1011" s="4">
        <v>1002037</v>
      </c>
      <c r="W1011" s="4" t="s">
        <v>11456</v>
      </c>
      <c r="X1011" s="4" t="s">
        <v>11925</v>
      </c>
      <c r="Y1011" s="4" t="s">
        <v>12072</v>
      </c>
      <c r="Z1011" s="4" t="s">
        <v>12624</v>
      </c>
      <c r="AA1011" s="4" t="s">
        <v>74</v>
      </c>
      <c r="AB1011" s="4" t="str">
        <f>VLOOKUP(A1011,'REPORTE'!$A$1:$AG$1961,5,0)</f>
        <v>ECUATORIANO(A)</v>
      </c>
      <c r="AC1011" s="4" t="str">
        <f>VLOOKUP(A1011,'REPORTE'!$A$1:$AG$1961,30,0)</f>
        <v>Secundaria</v>
      </c>
      <c r="AD1011" s="4" t="str">
        <f>VLOOKUP(A1011,'REPORTE'!$A$1:$AG$1961,31,0)</f>
        <v>CHIMBORAZO</v>
      </c>
      <c r="AE1011" s="4" t="str">
        <f>VLOOKUP(A1011,'REPORTE'!$A$1:$AG$1961,32,0)</f>
        <v>RIOBAMBA</v>
      </c>
      <c r="AF1011" s="4" t="str">
        <f>VLOOKUP(A1011,'REPORTE'!$A$1:$AG$1961,33,0)</f>
        <v>CACHA (CAB EN MACHANGARA)</v>
      </c>
      <c r="AG1011" s="4" t="str">
        <f>VLOOKUP(AF1011,PROVINCIAS!$F$1:$G$1171,2,0)</f>
        <v>RURAL</v>
      </c>
    </row>
  </sheetData>
  <sheetProtection algorithmName="SHA-512" hashValue="Q8YUyFEpVEF1DTKluAFTZ05M2jjPdJsR9Kajt8cY5rdqUIiADWS6ModzNQT4zMKX/3V8Y7QmvsjLDIuhlm2LlQ==" saltValue="JamHXh5scD5WCLQbQ+mRSw==" spinCount="100000" sheet="1" objects="1" scenarios="1"/>
  <autoFilter ref="A1:AG1011" xr:uid="{F93F96FA-99BC-4FBC-B908-845DF6DC3CD0}">
    <filterColumn colId="9">
      <filters>
        <filter val="Consumo-Prioritario"/>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FC15-9A4D-48CD-8ED6-48F4890AC2E1}">
  <sheetPr codeName="Hoja7"/>
  <dimension ref="A2:AA362"/>
  <sheetViews>
    <sheetView topLeftCell="A22" zoomScale="80" zoomScaleNormal="80" workbookViewId="0">
      <selection activeCell="A22" sqref="A1:XFD1048576"/>
    </sheetView>
  </sheetViews>
  <sheetFormatPr baseColWidth="10" defaultColWidth="15.73046875" defaultRowHeight="14.65" x14ac:dyDescent="0.45"/>
  <cols>
    <col min="1" max="1" width="8.1328125" style="27" customWidth="1"/>
    <col min="2" max="2" width="32.73046875" style="27" bestFit="1" customWidth="1"/>
    <col min="3" max="3" width="27.73046875" style="27" bestFit="1" customWidth="1"/>
    <col min="4" max="4" width="10.265625" style="27" bestFit="1" customWidth="1"/>
    <col min="5" max="5" width="97.86328125" style="27" bestFit="1" customWidth="1"/>
    <col min="6" max="6" width="20.265625" style="27" bestFit="1" customWidth="1"/>
    <col min="7" max="7" width="255.73046875" style="27" bestFit="1" customWidth="1"/>
    <col min="8" max="8" width="88" style="27" bestFit="1" customWidth="1"/>
    <col min="9" max="9" width="68.3984375" style="27" bestFit="1" customWidth="1"/>
    <col min="10" max="10" width="57.73046875" style="27" bestFit="1" customWidth="1"/>
    <col min="11" max="11" width="46.265625" style="27" bestFit="1" customWidth="1"/>
    <col min="12" max="12" width="122" style="27" bestFit="1" customWidth="1"/>
    <col min="13" max="13" width="15.1328125" style="27" bestFit="1" customWidth="1"/>
    <col min="14" max="14" width="57.73046875" style="27" bestFit="1" customWidth="1"/>
    <col min="15" max="15" width="46.265625" style="27" bestFit="1" customWidth="1"/>
    <col min="16" max="16" width="122" style="27" bestFit="1" customWidth="1"/>
    <col min="17" max="17" width="255.73046875" style="27" bestFit="1" customWidth="1"/>
    <col min="18" max="18" width="15.1328125" style="27" bestFit="1" customWidth="1"/>
    <col min="19" max="20" width="255.73046875" style="27" bestFit="1" customWidth="1"/>
    <col min="21" max="21" width="68.3984375" style="27" bestFit="1" customWidth="1"/>
    <col min="22" max="22" width="57.73046875" style="27" bestFit="1" customWidth="1"/>
    <col min="23" max="23" width="67.86328125" style="27" bestFit="1" customWidth="1"/>
    <col min="24" max="24" width="46.265625" style="27" bestFit="1" customWidth="1"/>
    <col min="25" max="25" width="215.59765625" style="27" bestFit="1" customWidth="1"/>
    <col min="26" max="26" width="122" style="27" bestFit="1" customWidth="1"/>
    <col min="27" max="27" width="210.265625" style="27" bestFit="1" customWidth="1"/>
    <col min="28" max="28" width="97.3984375" style="17" bestFit="1" customWidth="1"/>
    <col min="29" max="29" width="255.73046875" style="17" bestFit="1" customWidth="1"/>
    <col min="30" max="31" width="15.1328125" style="17" bestFit="1" customWidth="1"/>
    <col min="32" max="32" width="255.73046875" style="17" bestFit="1" customWidth="1"/>
    <col min="33" max="33" width="15.1328125" style="17" bestFit="1" customWidth="1"/>
    <col min="34" max="34" width="215.59765625" style="17" bestFit="1" customWidth="1"/>
    <col min="35" max="35" width="230.1328125" style="17" bestFit="1" customWidth="1"/>
    <col min="36" max="36" width="122" style="17" bestFit="1" customWidth="1"/>
    <col min="37" max="37" width="255.73046875" style="17" bestFit="1" customWidth="1"/>
    <col min="38" max="38" width="210.265625" style="17" bestFit="1" customWidth="1"/>
    <col min="39" max="39" width="97.3984375" style="17" bestFit="1" customWidth="1"/>
    <col min="40" max="40" width="255.73046875" style="17" bestFit="1" customWidth="1"/>
    <col min="41" max="41" width="15.1328125" style="17" bestFit="1" customWidth="1"/>
    <col min="42" max="51" width="8.73046875" style="17" bestFit="1" customWidth="1"/>
    <col min="52" max="52" width="5" style="17" bestFit="1" customWidth="1"/>
    <col min="53" max="53" width="7.3984375" style="17" bestFit="1" customWidth="1"/>
    <col min="54" max="54" width="5" style="17" bestFit="1" customWidth="1"/>
    <col min="55" max="60" width="8.73046875" style="17" bestFit="1" customWidth="1"/>
    <col min="61" max="61" width="5" style="17" bestFit="1" customWidth="1"/>
    <col min="62" max="63" width="8.73046875" style="17" bestFit="1" customWidth="1"/>
    <col min="64" max="64" width="5" style="17" bestFit="1" customWidth="1"/>
    <col min="65" max="80" width="8.73046875" style="17" bestFit="1" customWidth="1"/>
    <col min="81" max="81" width="7.3984375" style="17" bestFit="1" customWidth="1"/>
    <col min="82" max="83" width="8.73046875" style="17" bestFit="1" customWidth="1"/>
    <col min="84" max="84" width="5" style="17" bestFit="1" customWidth="1"/>
    <col min="85" max="88" width="8.73046875" style="17" bestFit="1" customWidth="1"/>
    <col min="89" max="89" width="7.3984375" style="17" bestFit="1" customWidth="1"/>
    <col min="90" max="136" width="9.86328125" style="17" bestFit="1" customWidth="1"/>
    <col min="137" max="142" width="11" style="17" bestFit="1" customWidth="1"/>
    <col min="143" max="209" width="9.86328125" style="17" bestFit="1" customWidth="1"/>
    <col min="210" max="210" width="21" style="17" bestFit="1" customWidth="1"/>
    <col min="211" max="211" width="15.1328125" style="17" bestFit="1" customWidth="1"/>
    <col min="212" max="3551" width="24" style="17" bestFit="1" customWidth="1"/>
    <col min="3552" max="3552" width="22.265625" style="17" bestFit="1" customWidth="1"/>
    <col min="3553" max="3553" width="29" style="17" bestFit="1" customWidth="1"/>
    <col min="3554" max="16384" width="15.73046875" style="17"/>
  </cols>
  <sheetData>
    <row r="2" spans="2:21" ht="21.75" x14ac:dyDescent="0.5">
      <c r="B2" s="28" t="s">
        <v>15376</v>
      </c>
    </row>
    <row r="5" spans="2:21" x14ac:dyDescent="0.45">
      <c r="B5" s="29" t="s">
        <v>10463</v>
      </c>
      <c r="C5" s="30" t="s">
        <v>15288</v>
      </c>
    </row>
    <row r="6" spans="2:21" x14ac:dyDescent="0.45">
      <c r="B6" s="31" t="s">
        <v>15377</v>
      </c>
      <c r="O6" s="31" t="s">
        <v>15378</v>
      </c>
      <c r="T6" s="31" t="s">
        <v>15378</v>
      </c>
    </row>
    <row r="7" spans="2:21" x14ac:dyDescent="0.45">
      <c r="B7" s="32" t="s">
        <v>15284</v>
      </c>
      <c r="C7" s="33" t="s">
        <v>15299</v>
      </c>
      <c r="O7" s="34" t="s">
        <v>15284</v>
      </c>
      <c r="P7" s="35" t="s">
        <v>15287</v>
      </c>
      <c r="T7" s="32" t="s">
        <v>15284</v>
      </c>
      <c r="U7" s="33" t="s">
        <v>15300</v>
      </c>
    </row>
    <row r="8" spans="2:21" x14ac:dyDescent="0.45">
      <c r="B8" s="36" t="s">
        <v>36</v>
      </c>
      <c r="C8" s="37">
        <v>530</v>
      </c>
      <c r="O8" s="38" t="s">
        <v>36</v>
      </c>
      <c r="P8" s="39">
        <v>1549864.6</v>
      </c>
      <c r="T8" s="36" t="s">
        <v>36</v>
      </c>
      <c r="U8" s="40">
        <v>1301983.0700000012</v>
      </c>
    </row>
    <row r="9" spans="2:21" x14ac:dyDescent="0.45">
      <c r="B9" s="36" t="s">
        <v>59</v>
      </c>
      <c r="C9" s="37">
        <v>480</v>
      </c>
      <c r="O9" s="38" t="s">
        <v>59</v>
      </c>
      <c r="P9" s="39">
        <v>1660659.98</v>
      </c>
      <c r="T9" s="36" t="s">
        <v>59</v>
      </c>
      <c r="U9" s="40">
        <v>1427692.5399999996</v>
      </c>
    </row>
    <row r="10" spans="2:21" x14ac:dyDescent="0.45">
      <c r="B10" s="41" t="s">
        <v>15285</v>
      </c>
      <c r="C10" s="42">
        <v>1010</v>
      </c>
      <c r="O10" s="43" t="s">
        <v>15285</v>
      </c>
      <c r="P10" s="44">
        <v>3210524.58</v>
      </c>
      <c r="T10" s="41" t="s">
        <v>15285</v>
      </c>
      <c r="U10" s="45">
        <v>2729675.6100000008</v>
      </c>
    </row>
    <row r="13" spans="2:21" x14ac:dyDescent="0.45">
      <c r="B13" s="46" t="s">
        <v>15266</v>
      </c>
    </row>
    <row r="15" spans="2:21" x14ac:dyDescent="0.45">
      <c r="B15" s="34" t="s">
        <v>15284</v>
      </c>
      <c r="C15" s="35" t="s">
        <v>15300</v>
      </c>
      <c r="D15" s="17"/>
    </row>
    <row r="16" spans="2:21" x14ac:dyDescent="0.45">
      <c r="B16" s="38" t="s">
        <v>1450</v>
      </c>
      <c r="C16" s="39">
        <v>5212.51</v>
      </c>
      <c r="D16" s="17"/>
    </row>
    <row r="17" spans="2:27" x14ac:dyDescent="0.45">
      <c r="B17" s="38" t="s">
        <v>70</v>
      </c>
      <c r="C17" s="39">
        <v>1454253.1300000004</v>
      </c>
      <c r="D17" s="17"/>
    </row>
    <row r="18" spans="2:27" x14ac:dyDescent="0.45">
      <c r="B18" s="38" t="s">
        <v>28</v>
      </c>
      <c r="C18" s="39">
        <v>1262381.5300000003</v>
      </c>
      <c r="D18" s="17"/>
    </row>
    <row r="19" spans="2:27" x14ac:dyDescent="0.45">
      <c r="B19" s="38" t="s">
        <v>1895</v>
      </c>
      <c r="C19" s="39">
        <v>5579.2199999999993</v>
      </c>
      <c r="D19" s="17"/>
    </row>
    <row r="20" spans="2:27" x14ac:dyDescent="0.45">
      <c r="B20" s="38" t="s">
        <v>15297</v>
      </c>
      <c r="C20" s="39">
        <v>2249.2200000000003</v>
      </c>
      <c r="D20" s="17"/>
    </row>
    <row r="21" spans="2:27" x14ac:dyDescent="0.45">
      <c r="B21" s="43" t="s">
        <v>15285</v>
      </c>
      <c r="C21" s="44">
        <v>2729675.6100000013</v>
      </c>
      <c r="D21" s="17"/>
    </row>
    <row r="23" spans="2:27" x14ac:dyDescent="0.45">
      <c r="B23" s="47" t="s">
        <v>15283</v>
      </c>
      <c r="C23" s="27" t="s">
        <v>15388</v>
      </c>
    </row>
    <row r="24" spans="2:27" x14ac:dyDescent="0.45">
      <c r="B24" s="46" t="s">
        <v>15302</v>
      </c>
    </row>
    <row r="25" spans="2:27" x14ac:dyDescent="0.45">
      <c r="C25" s="47" t="s">
        <v>15286</v>
      </c>
      <c r="F25" s="17"/>
      <c r="G25" s="17"/>
      <c r="H25" s="17"/>
      <c r="I25" s="17"/>
      <c r="J25" s="17"/>
      <c r="K25" s="17"/>
      <c r="L25" s="17"/>
      <c r="M25" s="17"/>
      <c r="N25" s="17"/>
      <c r="O25" s="17"/>
      <c r="P25" s="17"/>
      <c r="Q25" s="17"/>
      <c r="R25" s="17"/>
      <c r="S25" s="17"/>
      <c r="T25" s="17"/>
      <c r="U25" s="17"/>
      <c r="V25" s="17"/>
      <c r="W25" s="17"/>
      <c r="X25" s="17"/>
      <c r="Y25" s="17"/>
      <c r="Z25" s="17"/>
      <c r="AA25" s="17"/>
    </row>
    <row r="26" spans="2:27" x14ac:dyDescent="0.45">
      <c r="C26" s="27" t="s">
        <v>10466</v>
      </c>
      <c r="D26" s="27" t="s">
        <v>10468</v>
      </c>
      <c r="E26" s="48" t="s">
        <v>15285</v>
      </c>
      <c r="F26" s="17"/>
      <c r="G26" s="17"/>
      <c r="H26" s="17"/>
      <c r="I26" s="17"/>
      <c r="J26" s="17"/>
      <c r="K26" s="17"/>
      <c r="L26" s="17"/>
      <c r="M26" s="17"/>
      <c r="N26" s="17"/>
      <c r="O26" s="17"/>
      <c r="P26" s="17"/>
      <c r="Q26" s="17"/>
      <c r="R26" s="17"/>
      <c r="S26" s="17"/>
      <c r="T26" s="17"/>
      <c r="U26" s="17"/>
      <c r="V26" s="17"/>
      <c r="W26" s="17"/>
      <c r="X26" s="17"/>
      <c r="Y26" s="17"/>
      <c r="Z26" s="17"/>
      <c r="AA26" s="17"/>
    </row>
    <row r="27" spans="2:27" x14ac:dyDescent="0.45">
      <c r="B27" s="27" t="s">
        <v>15300</v>
      </c>
      <c r="C27" s="49">
        <v>30140.330000000005</v>
      </c>
      <c r="D27" s="49">
        <v>541998.0499999997</v>
      </c>
      <c r="E27" s="49">
        <v>572138.37999999966</v>
      </c>
      <c r="F27" s="17"/>
      <c r="G27" s="17"/>
      <c r="H27" s="17"/>
      <c r="I27" s="17"/>
      <c r="J27" s="17"/>
      <c r="K27" s="17"/>
      <c r="L27" s="17"/>
      <c r="M27" s="17"/>
      <c r="N27" s="17"/>
      <c r="O27" s="17"/>
      <c r="P27" s="17"/>
      <c r="Q27" s="17"/>
      <c r="R27" s="17"/>
      <c r="S27" s="17"/>
      <c r="T27" s="17"/>
      <c r="U27" s="17"/>
      <c r="V27" s="17"/>
      <c r="W27" s="17"/>
      <c r="X27" s="17"/>
      <c r="Y27" s="17"/>
      <c r="Z27" s="17"/>
      <c r="AA27" s="17"/>
    </row>
    <row r="28" spans="2:27" x14ac:dyDescent="0.45">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2:27" x14ac:dyDescent="0.45">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row>
    <row r="30" spans="2:27" x14ac:dyDescent="0.45">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row>
    <row r="31" spans="2:27" x14ac:dyDescent="0.45">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row>
    <row r="32" spans="2:27" x14ac:dyDescent="0.45">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row>
    <row r="33" spans="2:27" x14ac:dyDescent="0.45">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row>
    <row r="34" spans="2:27" x14ac:dyDescent="0.45">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row>
    <row r="35" spans="2:27" x14ac:dyDescent="0.45">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row>
    <row r="36" spans="2:27" x14ac:dyDescent="0.45">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2:27" x14ac:dyDescent="0.45">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2:27" x14ac:dyDescent="0.45">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x14ac:dyDescent="0.45">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1" spans="2:27" x14ac:dyDescent="0.45">
      <c r="B41" s="46" t="s">
        <v>15303</v>
      </c>
    </row>
    <row r="42" spans="2:27" x14ac:dyDescent="0.45">
      <c r="B42" s="50" t="s">
        <v>15284</v>
      </c>
      <c r="C42" s="17" t="s">
        <v>15300</v>
      </c>
      <c r="D42" s="17"/>
    </row>
    <row r="43" spans="2:27" x14ac:dyDescent="0.45">
      <c r="B43" s="38" t="s">
        <v>15289</v>
      </c>
      <c r="C43" s="39">
        <v>2447847.1500000004</v>
      </c>
      <c r="D43" s="17"/>
    </row>
    <row r="44" spans="2:27" x14ac:dyDescent="0.45">
      <c r="B44" s="38" t="s">
        <v>15290</v>
      </c>
      <c r="C44" s="39">
        <v>149479.72</v>
      </c>
      <c r="D44" s="17"/>
    </row>
    <row r="45" spans="2:27" x14ac:dyDescent="0.45">
      <c r="B45" s="38" t="s">
        <v>15291</v>
      </c>
      <c r="C45" s="39">
        <v>86200.679999999978</v>
      </c>
      <c r="D45" s="17"/>
    </row>
    <row r="46" spans="2:27" x14ac:dyDescent="0.45">
      <c r="B46" s="38" t="s">
        <v>15292</v>
      </c>
      <c r="C46" s="39">
        <v>4132.68</v>
      </c>
      <c r="D46" s="17"/>
    </row>
    <row r="47" spans="2:27" x14ac:dyDescent="0.45">
      <c r="B47" s="38" t="s">
        <v>15293</v>
      </c>
      <c r="C47" s="39">
        <v>8179.1900000000005</v>
      </c>
      <c r="D47" s="17"/>
    </row>
    <row r="48" spans="2:27" x14ac:dyDescent="0.45">
      <c r="B48" s="38" t="s">
        <v>15294</v>
      </c>
      <c r="C48" s="39">
        <v>9114.5</v>
      </c>
      <c r="D48" s="17"/>
    </row>
    <row r="49" spans="2:12" x14ac:dyDescent="0.45">
      <c r="B49" s="38" t="s">
        <v>15320</v>
      </c>
      <c r="C49" s="39">
        <v>925.49</v>
      </c>
      <c r="D49" s="17"/>
    </row>
    <row r="50" spans="2:12" x14ac:dyDescent="0.45">
      <c r="B50" s="38" t="s">
        <v>15295</v>
      </c>
      <c r="C50" s="39">
        <v>5354.37</v>
      </c>
      <c r="D50" s="17"/>
    </row>
    <row r="51" spans="2:12" x14ac:dyDescent="0.45">
      <c r="B51" s="38" t="s">
        <v>15296</v>
      </c>
      <c r="C51" s="39">
        <v>18441.830000000002</v>
      </c>
      <c r="D51" s="17"/>
      <c r="J51" s="51"/>
      <c r="L51" s="52"/>
    </row>
    <row r="52" spans="2:12" x14ac:dyDescent="0.45">
      <c r="B52" s="38" t="s">
        <v>15285</v>
      </c>
      <c r="C52" s="39">
        <v>2729675.6100000013</v>
      </c>
      <c r="D52" s="17"/>
    </row>
    <row r="54" spans="2:12" x14ac:dyDescent="0.45">
      <c r="B54" s="46" t="s">
        <v>15379</v>
      </c>
    </row>
    <row r="55" spans="2:12" x14ac:dyDescent="0.45">
      <c r="B55" s="50" t="s">
        <v>10471</v>
      </c>
      <c r="C55" s="17" t="s">
        <v>15288</v>
      </c>
      <c r="L55" s="52"/>
    </row>
    <row r="56" spans="2:12" x14ac:dyDescent="0.45">
      <c r="B56" s="53" t="s">
        <v>15304</v>
      </c>
    </row>
    <row r="58" spans="2:12" x14ac:dyDescent="0.45">
      <c r="B58" s="50" t="s">
        <v>15284</v>
      </c>
      <c r="C58" s="17" t="s">
        <v>15287</v>
      </c>
    </row>
    <row r="59" spans="2:12" x14ac:dyDescent="0.45">
      <c r="B59" s="38" t="s">
        <v>10469</v>
      </c>
      <c r="C59" s="39">
        <v>2936749.6</v>
      </c>
    </row>
    <row r="60" spans="2:12" x14ac:dyDescent="0.45">
      <c r="B60" s="38" t="s">
        <v>10467</v>
      </c>
      <c r="C60" s="39">
        <v>273774.98</v>
      </c>
    </row>
    <row r="61" spans="2:12" x14ac:dyDescent="0.45">
      <c r="B61" s="38" t="s">
        <v>15285</v>
      </c>
      <c r="C61" s="39">
        <v>3210524.58</v>
      </c>
    </row>
    <row r="64" spans="2:12" ht="21.75" x14ac:dyDescent="0.5">
      <c r="B64" s="28" t="s">
        <v>15381</v>
      </c>
    </row>
    <row r="67" spans="2:27" x14ac:dyDescent="0.45">
      <c r="B67" s="27" t="s">
        <v>15305</v>
      </c>
    </row>
    <row r="68" spans="2:27" x14ac:dyDescent="0.45">
      <c r="C68" s="54" t="s">
        <v>15286</v>
      </c>
      <c r="N68" s="17"/>
      <c r="O68" s="17"/>
      <c r="P68" s="17"/>
      <c r="Q68" s="17"/>
      <c r="R68" s="17"/>
      <c r="S68" s="17"/>
      <c r="T68" s="17"/>
      <c r="U68" s="17"/>
      <c r="V68" s="17"/>
      <c r="W68" s="17"/>
      <c r="X68" s="17"/>
      <c r="Y68" s="17"/>
      <c r="Z68" s="17"/>
      <c r="AA68" s="17"/>
    </row>
    <row r="69" spans="2:27" ht="142.9" x14ac:dyDescent="0.45">
      <c r="C69" s="55" t="s">
        <v>11014</v>
      </c>
      <c r="D69" s="27" t="s">
        <v>11000</v>
      </c>
      <c r="E69" s="27" t="s">
        <v>11006</v>
      </c>
      <c r="F69" s="27" t="s">
        <v>244</v>
      </c>
      <c r="G69" s="15" t="s">
        <v>11019</v>
      </c>
      <c r="H69" s="27" t="s">
        <v>11050</v>
      </c>
      <c r="I69" s="27" t="s">
        <v>11122</v>
      </c>
      <c r="J69" s="27" t="s">
        <v>348</v>
      </c>
      <c r="K69" s="27" t="s">
        <v>11025</v>
      </c>
      <c r="L69" s="27" t="s">
        <v>279</v>
      </c>
      <c r="M69" s="27" t="s">
        <v>15285</v>
      </c>
      <c r="N69" s="17"/>
      <c r="O69" s="17"/>
      <c r="P69" s="17"/>
      <c r="Q69" s="17"/>
      <c r="R69" s="17"/>
      <c r="S69" s="17"/>
      <c r="T69" s="17"/>
      <c r="U69" s="17"/>
      <c r="V69" s="17"/>
      <c r="W69" s="17"/>
      <c r="X69" s="17"/>
      <c r="Y69" s="17"/>
      <c r="Z69" s="17"/>
      <c r="AA69" s="17"/>
    </row>
    <row r="70" spans="2:27" x14ac:dyDescent="0.45">
      <c r="B70" s="27" t="s">
        <v>15364</v>
      </c>
      <c r="C70" s="48">
        <v>16</v>
      </c>
      <c r="D70" s="48">
        <v>84</v>
      </c>
      <c r="E70" s="48">
        <v>33</v>
      </c>
      <c r="F70" s="48">
        <v>115</v>
      </c>
      <c r="G70" s="48">
        <v>34</v>
      </c>
      <c r="H70" s="48">
        <v>19</v>
      </c>
      <c r="I70" s="48">
        <v>20</v>
      </c>
      <c r="J70" s="48">
        <v>159</v>
      </c>
      <c r="K70" s="48">
        <v>20</v>
      </c>
      <c r="L70" s="48">
        <v>74</v>
      </c>
      <c r="M70" s="48">
        <v>574</v>
      </c>
      <c r="N70" s="17"/>
      <c r="O70" s="17"/>
      <c r="P70" s="17"/>
      <c r="Q70" s="17"/>
      <c r="R70" s="17"/>
      <c r="S70" s="17"/>
      <c r="T70" s="17"/>
      <c r="U70" s="17"/>
      <c r="V70" s="17"/>
      <c r="W70" s="17"/>
      <c r="X70" s="17"/>
      <c r="Y70" s="17"/>
      <c r="Z70" s="17"/>
      <c r="AA70" s="17"/>
    </row>
    <row r="109" spans="2:27" x14ac:dyDescent="0.45">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x14ac:dyDescent="0.45">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4" spans="2:3" x14ac:dyDescent="0.45">
      <c r="B114" s="46" t="s">
        <v>15380</v>
      </c>
    </row>
    <row r="116" spans="2:3" x14ac:dyDescent="0.45">
      <c r="B116" s="56" t="s">
        <v>15284</v>
      </c>
      <c r="C116" s="46" t="s">
        <v>15298</v>
      </c>
    </row>
    <row r="117" spans="2:3" x14ac:dyDescent="0.45">
      <c r="B117" s="53" t="s">
        <v>15297</v>
      </c>
      <c r="C117" s="48">
        <v>2</v>
      </c>
    </row>
    <row r="118" spans="2:3" x14ac:dyDescent="0.45">
      <c r="B118" s="53" t="s">
        <v>9292</v>
      </c>
      <c r="C118" s="48">
        <v>443</v>
      </c>
    </row>
    <row r="119" spans="2:3" x14ac:dyDescent="0.45">
      <c r="B119" s="53" t="s">
        <v>9295</v>
      </c>
      <c r="C119" s="48">
        <v>404</v>
      </c>
    </row>
    <row r="120" spans="2:3" x14ac:dyDescent="0.45">
      <c r="B120" s="53" t="s">
        <v>9329</v>
      </c>
      <c r="C120" s="48">
        <v>63</v>
      </c>
    </row>
    <row r="121" spans="2:3" x14ac:dyDescent="0.45">
      <c r="B121" s="53" t="s">
        <v>9357</v>
      </c>
      <c r="C121" s="48">
        <v>19</v>
      </c>
    </row>
    <row r="122" spans="2:3" x14ac:dyDescent="0.45">
      <c r="B122" s="53" t="s">
        <v>9296</v>
      </c>
      <c r="C122" s="48">
        <v>75</v>
      </c>
    </row>
    <row r="123" spans="2:3" x14ac:dyDescent="0.45">
      <c r="B123" s="53" t="s">
        <v>9349</v>
      </c>
      <c r="C123" s="48">
        <v>4</v>
      </c>
    </row>
    <row r="124" spans="2:3" x14ac:dyDescent="0.45">
      <c r="B124" s="57" t="s">
        <v>15285</v>
      </c>
      <c r="C124" s="58">
        <v>1010</v>
      </c>
    </row>
    <row r="129" spans="2:3" ht="21.75" x14ac:dyDescent="0.5">
      <c r="B129" s="28" t="s">
        <v>15382</v>
      </c>
    </row>
    <row r="132" spans="2:3" x14ac:dyDescent="0.45">
      <c r="B132" s="46" t="s">
        <v>15365</v>
      </c>
    </row>
    <row r="134" spans="2:3" x14ac:dyDescent="0.45">
      <c r="B134" s="50" t="s">
        <v>15284</v>
      </c>
      <c r="C134" s="17" t="s">
        <v>15366</v>
      </c>
    </row>
    <row r="135" spans="2:3" x14ac:dyDescent="0.45">
      <c r="B135" s="38">
        <v>1</v>
      </c>
      <c r="C135" s="59">
        <v>26</v>
      </c>
    </row>
    <row r="136" spans="2:3" x14ac:dyDescent="0.45">
      <c r="B136" s="38">
        <v>1.25</v>
      </c>
      <c r="C136" s="59">
        <v>1</v>
      </c>
    </row>
    <row r="137" spans="2:3" x14ac:dyDescent="0.45">
      <c r="B137" s="38">
        <v>1.78</v>
      </c>
      <c r="C137" s="59">
        <v>1</v>
      </c>
    </row>
    <row r="138" spans="2:3" x14ac:dyDescent="0.45">
      <c r="B138" s="38">
        <v>1.93</v>
      </c>
      <c r="C138" s="59">
        <v>1</v>
      </c>
    </row>
    <row r="139" spans="2:3" x14ac:dyDescent="0.45">
      <c r="B139" s="38">
        <v>2</v>
      </c>
      <c r="C139" s="59">
        <v>82</v>
      </c>
    </row>
    <row r="140" spans="2:3" x14ac:dyDescent="0.45">
      <c r="B140" s="38">
        <v>2.0499999999999998</v>
      </c>
      <c r="C140" s="59">
        <v>1</v>
      </c>
    </row>
    <row r="141" spans="2:3" x14ac:dyDescent="0.45">
      <c r="B141" s="38">
        <v>2.5</v>
      </c>
      <c r="C141" s="59">
        <v>1</v>
      </c>
    </row>
    <row r="142" spans="2:3" x14ac:dyDescent="0.45">
      <c r="B142" s="38">
        <v>3</v>
      </c>
      <c r="C142" s="59">
        <v>13</v>
      </c>
    </row>
    <row r="143" spans="2:3" x14ac:dyDescent="0.45">
      <c r="B143" s="38">
        <v>3.62</v>
      </c>
      <c r="C143" s="59">
        <v>1</v>
      </c>
    </row>
    <row r="144" spans="2:3" x14ac:dyDescent="0.45">
      <c r="B144" s="38">
        <v>3.96</v>
      </c>
      <c r="C144" s="59">
        <v>1</v>
      </c>
    </row>
    <row r="145" spans="2:3" x14ac:dyDescent="0.45">
      <c r="B145" s="38">
        <v>4</v>
      </c>
      <c r="C145" s="59">
        <v>1</v>
      </c>
    </row>
    <row r="146" spans="2:3" x14ac:dyDescent="0.45">
      <c r="B146" s="38">
        <v>5</v>
      </c>
      <c r="C146" s="59">
        <v>19</v>
      </c>
    </row>
    <row r="147" spans="2:3" x14ac:dyDescent="0.45">
      <c r="B147" s="38">
        <v>5.19</v>
      </c>
      <c r="C147" s="59">
        <v>1</v>
      </c>
    </row>
    <row r="148" spans="2:3" x14ac:dyDescent="0.45">
      <c r="B148" s="38">
        <v>5.64</v>
      </c>
      <c r="C148" s="59">
        <v>1</v>
      </c>
    </row>
    <row r="149" spans="2:3" x14ac:dyDescent="0.45">
      <c r="B149" s="38">
        <v>5.75</v>
      </c>
      <c r="C149" s="59">
        <v>1</v>
      </c>
    </row>
    <row r="150" spans="2:3" x14ac:dyDescent="0.45">
      <c r="B150" s="38">
        <v>5.8</v>
      </c>
      <c r="C150" s="59">
        <v>1</v>
      </c>
    </row>
    <row r="151" spans="2:3" x14ac:dyDescent="0.45">
      <c r="B151" s="38">
        <v>5.88</v>
      </c>
      <c r="C151" s="59">
        <v>1</v>
      </c>
    </row>
    <row r="152" spans="2:3" x14ac:dyDescent="0.45">
      <c r="B152" s="38">
        <v>6</v>
      </c>
      <c r="C152" s="59">
        <v>31</v>
      </c>
    </row>
    <row r="153" spans="2:3" x14ac:dyDescent="0.45">
      <c r="B153" s="38">
        <v>6.3</v>
      </c>
      <c r="C153" s="59">
        <v>1</v>
      </c>
    </row>
    <row r="154" spans="2:3" x14ac:dyDescent="0.45">
      <c r="B154" s="38">
        <v>6.75</v>
      </c>
      <c r="C154" s="59">
        <v>1</v>
      </c>
    </row>
    <row r="155" spans="2:3" x14ac:dyDescent="0.45">
      <c r="B155" s="38">
        <v>7</v>
      </c>
      <c r="C155" s="59">
        <v>9</v>
      </c>
    </row>
    <row r="156" spans="2:3" x14ac:dyDescent="0.45">
      <c r="B156" s="38">
        <v>7.5</v>
      </c>
      <c r="C156" s="59">
        <v>1</v>
      </c>
    </row>
    <row r="157" spans="2:3" x14ac:dyDescent="0.45">
      <c r="B157" s="38">
        <v>7.75</v>
      </c>
      <c r="C157" s="59">
        <v>1</v>
      </c>
    </row>
    <row r="158" spans="2:3" x14ac:dyDescent="0.45">
      <c r="B158" s="38">
        <v>8</v>
      </c>
      <c r="C158" s="59">
        <v>3</v>
      </c>
    </row>
    <row r="159" spans="2:3" x14ac:dyDescent="0.45">
      <c r="B159" s="38">
        <v>8.75</v>
      </c>
      <c r="C159" s="59">
        <v>1</v>
      </c>
    </row>
    <row r="160" spans="2:3" x14ac:dyDescent="0.45">
      <c r="B160" s="38">
        <v>9</v>
      </c>
      <c r="C160" s="59">
        <v>1</v>
      </c>
    </row>
    <row r="161" spans="2:3" x14ac:dyDescent="0.45">
      <c r="B161" s="38">
        <v>9.48</v>
      </c>
      <c r="C161" s="59">
        <v>1</v>
      </c>
    </row>
    <row r="162" spans="2:3" x14ac:dyDescent="0.45">
      <c r="B162" s="38">
        <v>10</v>
      </c>
      <c r="C162" s="59">
        <v>3</v>
      </c>
    </row>
    <row r="163" spans="2:3" x14ac:dyDescent="0.45">
      <c r="B163" s="38" t="s">
        <v>15285</v>
      </c>
      <c r="C163" s="59">
        <v>206</v>
      </c>
    </row>
    <row r="164" spans="2:3" x14ac:dyDescent="0.45">
      <c r="B164" s="17"/>
      <c r="C164" s="17"/>
    </row>
    <row r="167" spans="2:3" x14ac:dyDescent="0.45">
      <c r="B167" s="46" t="s">
        <v>15380</v>
      </c>
    </row>
    <row r="169" spans="2:3" x14ac:dyDescent="0.45">
      <c r="B169" s="60" t="s">
        <v>15284</v>
      </c>
      <c r="C169" s="61" t="s">
        <v>15368</v>
      </c>
    </row>
    <row r="170" spans="2:3" x14ac:dyDescent="0.45">
      <c r="B170" s="38" t="s">
        <v>9357</v>
      </c>
      <c r="C170" s="59">
        <v>31</v>
      </c>
    </row>
    <row r="171" spans="2:3" x14ac:dyDescent="0.45">
      <c r="B171" s="38" t="s">
        <v>9329</v>
      </c>
      <c r="C171" s="59">
        <v>129</v>
      </c>
    </row>
    <row r="172" spans="2:3" x14ac:dyDescent="0.45">
      <c r="B172" s="38" t="s">
        <v>9349</v>
      </c>
      <c r="C172" s="59">
        <v>7</v>
      </c>
    </row>
    <row r="173" spans="2:3" x14ac:dyDescent="0.45">
      <c r="B173" s="38" t="s">
        <v>9295</v>
      </c>
      <c r="C173" s="59">
        <v>656</v>
      </c>
    </row>
    <row r="174" spans="2:3" x14ac:dyDescent="0.45">
      <c r="B174" s="38" t="s">
        <v>9292</v>
      </c>
      <c r="C174" s="59">
        <v>797</v>
      </c>
    </row>
    <row r="175" spans="2:3" x14ac:dyDescent="0.45">
      <c r="B175" s="38" t="s">
        <v>9296</v>
      </c>
      <c r="C175" s="59">
        <v>148</v>
      </c>
    </row>
    <row r="176" spans="2:3" x14ac:dyDescent="0.45">
      <c r="B176" s="62" t="s">
        <v>15285</v>
      </c>
      <c r="C176" s="63">
        <v>1768</v>
      </c>
    </row>
    <row r="177" spans="2:3" x14ac:dyDescent="0.45">
      <c r="B177" s="17"/>
      <c r="C177" s="17"/>
    </row>
    <row r="179" spans="2:3" x14ac:dyDescent="0.45">
      <c r="B179" s="31" t="s">
        <v>15266</v>
      </c>
    </row>
    <row r="181" spans="2:3" x14ac:dyDescent="0.45">
      <c r="B181" s="64" t="s">
        <v>15284</v>
      </c>
      <c r="C181" s="31" t="s">
        <v>15301</v>
      </c>
    </row>
    <row r="182" spans="2:3" x14ac:dyDescent="0.45">
      <c r="B182" s="53" t="s">
        <v>5844</v>
      </c>
      <c r="C182" s="48">
        <v>1</v>
      </c>
    </row>
    <row r="183" spans="2:3" x14ac:dyDescent="0.45">
      <c r="B183" s="53" t="s">
        <v>5769</v>
      </c>
      <c r="C183" s="48">
        <v>15</v>
      </c>
    </row>
    <row r="184" spans="2:3" x14ac:dyDescent="0.45">
      <c r="B184" s="53" t="s">
        <v>1450</v>
      </c>
      <c r="C184" s="48">
        <v>8</v>
      </c>
    </row>
    <row r="185" spans="2:3" x14ac:dyDescent="0.45">
      <c r="B185" s="53" t="s">
        <v>70</v>
      </c>
      <c r="C185" s="48">
        <v>1107</v>
      </c>
    </row>
    <row r="186" spans="2:3" x14ac:dyDescent="0.45">
      <c r="B186" s="53" t="s">
        <v>28</v>
      </c>
      <c r="C186" s="48">
        <v>627</v>
      </c>
    </row>
    <row r="187" spans="2:3" x14ac:dyDescent="0.45">
      <c r="B187" s="53" t="s">
        <v>236</v>
      </c>
      <c r="C187" s="48">
        <v>1</v>
      </c>
    </row>
    <row r="188" spans="2:3" x14ac:dyDescent="0.45">
      <c r="B188" s="53" t="s">
        <v>2684</v>
      </c>
      <c r="C188" s="48">
        <v>3</v>
      </c>
    </row>
    <row r="189" spans="2:3" x14ac:dyDescent="0.45">
      <c r="B189" s="53" t="s">
        <v>1895</v>
      </c>
      <c r="C189" s="48">
        <v>6</v>
      </c>
    </row>
    <row r="190" spans="2:3" x14ac:dyDescent="0.45">
      <c r="B190" s="65" t="s">
        <v>15285</v>
      </c>
      <c r="C190" s="66">
        <v>1768</v>
      </c>
    </row>
    <row r="191" spans="2:3" x14ac:dyDescent="0.45">
      <c r="B191" s="17"/>
      <c r="C191" s="17"/>
    </row>
    <row r="192" spans="2:3" x14ac:dyDescent="0.45">
      <c r="B192" s="17"/>
      <c r="C192" s="17"/>
    </row>
    <row r="196" spans="2:3" ht="21.75" x14ac:dyDescent="0.5">
      <c r="B196" s="28" t="s">
        <v>15383</v>
      </c>
    </row>
    <row r="199" spans="2:3" x14ac:dyDescent="0.45">
      <c r="B199" s="67" t="s">
        <v>15384</v>
      </c>
    </row>
    <row r="201" spans="2:3" x14ac:dyDescent="0.45">
      <c r="B201" s="68" t="s">
        <v>15284</v>
      </c>
      <c r="C201" s="67" t="s">
        <v>15370</v>
      </c>
    </row>
    <row r="202" spans="2:3" x14ac:dyDescent="0.45">
      <c r="B202" s="53" t="s">
        <v>15374</v>
      </c>
      <c r="C202" s="48">
        <v>1624</v>
      </c>
    </row>
    <row r="203" spans="2:3" x14ac:dyDescent="0.45">
      <c r="B203" s="53" t="s">
        <v>15375</v>
      </c>
      <c r="C203" s="48">
        <v>165</v>
      </c>
    </row>
    <row r="204" spans="2:3" x14ac:dyDescent="0.45">
      <c r="B204" s="69" t="s">
        <v>15285</v>
      </c>
      <c r="C204" s="70">
        <v>1789</v>
      </c>
    </row>
    <row r="206" spans="2:3" x14ac:dyDescent="0.45">
      <c r="B206" s="67" t="s">
        <v>15266</v>
      </c>
    </row>
    <row r="208" spans="2:3" x14ac:dyDescent="0.45">
      <c r="B208" s="71" t="s">
        <v>15284</v>
      </c>
      <c r="C208" s="72" t="s">
        <v>15371</v>
      </c>
    </row>
    <row r="209" spans="2:3" x14ac:dyDescent="0.45">
      <c r="B209" s="36" t="s">
        <v>5844</v>
      </c>
      <c r="C209" s="37">
        <v>1</v>
      </c>
    </row>
    <row r="210" spans="2:3" x14ac:dyDescent="0.45">
      <c r="B210" s="36" t="s">
        <v>5769</v>
      </c>
      <c r="C210" s="37">
        <v>15</v>
      </c>
    </row>
    <row r="211" spans="2:3" x14ac:dyDescent="0.45">
      <c r="B211" s="36" t="s">
        <v>1450</v>
      </c>
      <c r="C211" s="37">
        <v>7</v>
      </c>
    </row>
    <row r="212" spans="2:3" x14ac:dyDescent="0.45">
      <c r="B212" s="36" t="s">
        <v>70</v>
      </c>
      <c r="C212" s="37">
        <v>1122</v>
      </c>
    </row>
    <row r="213" spans="2:3" x14ac:dyDescent="0.45">
      <c r="B213" s="36" t="s">
        <v>28</v>
      </c>
      <c r="C213" s="37">
        <v>634</v>
      </c>
    </row>
    <row r="214" spans="2:3" x14ac:dyDescent="0.45">
      <c r="B214" s="36" t="s">
        <v>236</v>
      </c>
      <c r="C214" s="37">
        <v>1</v>
      </c>
    </row>
    <row r="215" spans="2:3" x14ac:dyDescent="0.45">
      <c r="B215" s="36" t="s">
        <v>2684</v>
      </c>
      <c r="C215" s="37">
        <v>3</v>
      </c>
    </row>
    <row r="216" spans="2:3" x14ac:dyDescent="0.45">
      <c r="B216" s="36" t="s">
        <v>1895</v>
      </c>
      <c r="C216" s="37">
        <v>6</v>
      </c>
    </row>
    <row r="217" spans="2:3" x14ac:dyDescent="0.45">
      <c r="B217" s="73" t="s">
        <v>15285</v>
      </c>
      <c r="C217" s="74">
        <v>1789</v>
      </c>
    </row>
    <row r="218" spans="2:3" x14ac:dyDescent="0.45">
      <c r="B218" s="17"/>
      <c r="C218" s="17"/>
    </row>
    <row r="219" spans="2:3" x14ac:dyDescent="0.45">
      <c r="B219" s="17"/>
      <c r="C219" s="17"/>
    </row>
    <row r="222" spans="2:3" x14ac:dyDescent="0.45">
      <c r="B222" s="67" t="s">
        <v>15380</v>
      </c>
    </row>
    <row r="224" spans="2:3" x14ac:dyDescent="0.45">
      <c r="B224" s="71" t="s">
        <v>15284</v>
      </c>
      <c r="C224" s="72" t="s">
        <v>15372</v>
      </c>
    </row>
    <row r="225" spans="2:3" x14ac:dyDescent="0.45">
      <c r="B225" s="36" t="s">
        <v>9296</v>
      </c>
      <c r="C225" s="37">
        <v>150</v>
      </c>
    </row>
    <row r="226" spans="2:3" x14ac:dyDescent="0.45">
      <c r="B226" s="36" t="s">
        <v>9292</v>
      </c>
      <c r="C226" s="37">
        <v>799</v>
      </c>
    </row>
    <row r="227" spans="2:3" x14ac:dyDescent="0.45">
      <c r="B227" s="36" t="s">
        <v>9295</v>
      </c>
      <c r="C227" s="37">
        <v>659</v>
      </c>
    </row>
    <row r="228" spans="2:3" x14ac:dyDescent="0.45">
      <c r="B228" s="36" t="s">
        <v>9329</v>
      </c>
      <c r="C228" s="37">
        <v>142</v>
      </c>
    </row>
    <row r="229" spans="2:3" x14ac:dyDescent="0.45">
      <c r="B229" s="36" t="s">
        <v>9349</v>
      </c>
      <c r="C229" s="37">
        <v>8</v>
      </c>
    </row>
    <row r="230" spans="2:3" x14ac:dyDescent="0.45">
      <c r="B230" s="36" t="s">
        <v>9357</v>
      </c>
      <c r="C230" s="37">
        <v>31</v>
      </c>
    </row>
    <row r="231" spans="2:3" x14ac:dyDescent="0.45">
      <c r="B231" s="73" t="s">
        <v>15285</v>
      </c>
      <c r="C231" s="74">
        <v>1789</v>
      </c>
    </row>
    <row r="232" spans="2:3" x14ac:dyDescent="0.45">
      <c r="B232" s="17"/>
      <c r="C232" s="17"/>
    </row>
    <row r="236" spans="2:3" x14ac:dyDescent="0.45">
      <c r="B236" s="50" t="s">
        <v>15284</v>
      </c>
      <c r="C236" s="17" t="s">
        <v>15373</v>
      </c>
    </row>
    <row r="237" spans="2:3" x14ac:dyDescent="0.45">
      <c r="B237" s="38" t="s">
        <v>15254</v>
      </c>
      <c r="C237" s="59">
        <v>34</v>
      </c>
    </row>
    <row r="238" spans="2:3" x14ac:dyDescent="0.45">
      <c r="B238" s="38" t="s">
        <v>15253</v>
      </c>
      <c r="C238" s="59">
        <v>1755</v>
      </c>
    </row>
    <row r="239" spans="2:3" x14ac:dyDescent="0.45">
      <c r="B239" s="38" t="s">
        <v>15285</v>
      </c>
      <c r="C239" s="59">
        <v>1789</v>
      </c>
    </row>
    <row r="240" spans="2:3" x14ac:dyDescent="0.45">
      <c r="B240" s="17"/>
      <c r="C240" s="17"/>
    </row>
    <row r="243" spans="2:4" ht="21.75" x14ac:dyDescent="0.5">
      <c r="B243" s="28" t="s">
        <v>15385</v>
      </c>
    </row>
    <row r="245" spans="2:4" x14ac:dyDescent="0.45">
      <c r="B245" s="67" t="s">
        <v>15266</v>
      </c>
    </row>
    <row r="246" spans="2:4" x14ac:dyDescent="0.45">
      <c r="B246" s="50" t="s">
        <v>15284</v>
      </c>
      <c r="C246" s="17" t="s">
        <v>15390</v>
      </c>
      <c r="D246" s="17"/>
    </row>
    <row r="247" spans="2:4" x14ac:dyDescent="0.45">
      <c r="B247" s="38" t="s">
        <v>15254</v>
      </c>
      <c r="C247" s="39">
        <v>967557.38</v>
      </c>
      <c r="D247" s="17"/>
    </row>
    <row r="248" spans="2:4" x14ac:dyDescent="0.45">
      <c r="B248" s="38" t="s">
        <v>15253</v>
      </c>
      <c r="C248" s="39">
        <v>978678.46000000008</v>
      </c>
      <c r="D248" s="17"/>
    </row>
    <row r="249" spans="2:4" x14ac:dyDescent="0.45">
      <c r="B249" s="38" t="s">
        <v>15285</v>
      </c>
      <c r="C249" s="39">
        <v>1946235.84</v>
      </c>
      <c r="D249" s="17"/>
    </row>
    <row r="252" spans="2:4" x14ac:dyDescent="0.45">
      <c r="B252" s="67" t="s">
        <v>15386</v>
      </c>
    </row>
    <row r="253" spans="2:4" x14ac:dyDescent="0.45">
      <c r="B253" s="47" t="s">
        <v>15284</v>
      </c>
      <c r="C253" s="27" t="s">
        <v>15366</v>
      </c>
    </row>
    <row r="254" spans="2:4" x14ac:dyDescent="0.45">
      <c r="B254" s="53">
        <v>1000010</v>
      </c>
      <c r="C254" s="48">
        <v>3</v>
      </c>
    </row>
    <row r="255" spans="2:4" x14ac:dyDescent="0.45">
      <c r="B255" s="53">
        <v>1000090</v>
      </c>
      <c r="C255" s="48">
        <v>1</v>
      </c>
    </row>
    <row r="256" spans="2:4" x14ac:dyDescent="0.45">
      <c r="B256" s="53">
        <v>1000121</v>
      </c>
      <c r="C256" s="48">
        <v>1</v>
      </c>
    </row>
    <row r="257" spans="2:3" x14ac:dyDescent="0.45">
      <c r="B257" s="53">
        <v>1000142</v>
      </c>
      <c r="C257" s="48">
        <v>4</v>
      </c>
    </row>
    <row r="258" spans="2:3" x14ac:dyDescent="0.45">
      <c r="B258" s="53">
        <v>1000167</v>
      </c>
      <c r="C258" s="48">
        <v>2</v>
      </c>
    </row>
    <row r="259" spans="2:3" x14ac:dyDescent="0.45">
      <c r="B259" s="53">
        <v>1000176</v>
      </c>
      <c r="C259" s="48">
        <v>2</v>
      </c>
    </row>
    <row r="260" spans="2:3" x14ac:dyDescent="0.45">
      <c r="B260" s="53">
        <v>1000180</v>
      </c>
      <c r="C260" s="48">
        <v>1</v>
      </c>
    </row>
    <row r="261" spans="2:3" x14ac:dyDescent="0.45">
      <c r="B261" s="53">
        <v>1000184</v>
      </c>
      <c r="C261" s="48">
        <v>3</v>
      </c>
    </row>
    <row r="262" spans="2:3" x14ac:dyDescent="0.45">
      <c r="B262" s="53">
        <v>1000189</v>
      </c>
      <c r="C262" s="48">
        <v>1</v>
      </c>
    </row>
    <row r="263" spans="2:3" x14ac:dyDescent="0.45">
      <c r="B263" s="53">
        <v>1000190</v>
      </c>
      <c r="C263" s="48">
        <v>1</v>
      </c>
    </row>
    <row r="264" spans="2:3" x14ac:dyDescent="0.45">
      <c r="B264" s="53">
        <v>1000195</v>
      </c>
      <c r="C264" s="48">
        <v>1</v>
      </c>
    </row>
    <row r="265" spans="2:3" x14ac:dyDescent="0.45">
      <c r="B265" s="53">
        <v>1000196</v>
      </c>
      <c r="C265" s="48">
        <v>1</v>
      </c>
    </row>
    <row r="266" spans="2:3" x14ac:dyDescent="0.45">
      <c r="B266" s="53">
        <v>1000220</v>
      </c>
      <c r="C266" s="48">
        <v>1</v>
      </c>
    </row>
    <row r="267" spans="2:3" x14ac:dyDescent="0.45">
      <c r="B267" s="53">
        <v>1000241</v>
      </c>
      <c r="C267" s="48">
        <v>1</v>
      </c>
    </row>
    <row r="268" spans="2:3" x14ac:dyDescent="0.45">
      <c r="B268" s="53">
        <v>1000243</v>
      </c>
      <c r="C268" s="48">
        <v>1</v>
      </c>
    </row>
    <row r="269" spans="2:3" x14ac:dyDescent="0.45">
      <c r="B269" s="53">
        <v>1000255</v>
      </c>
      <c r="C269" s="48">
        <v>1</v>
      </c>
    </row>
    <row r="270" spans="2:3" x14ac:dyDescent="0.45">
      <c r="B270" s="53">
        <v>1000271</v>
      </c>
      <c r="C270" s="48">
        <v>1</v>
      </c>
    </row>
    <row r="271" spans="2:3" x14ac:dyDescent="0.45">
      <c r="B271" s="53">
        <v>1000272</v>
      </c>
      <c r="C271" s="48">
        <v>1</v>
      </c>
    </row>
    <row r="272" spans="2:3" x14ac:dyDescent="0.45">
      <c r="B272" s="53">
        <v>1000322</v>
      </c>
      <c r="C272" s="48">
        <v>1</v>
      </c>
    </row>
    <row r="273" spans="2:3" x14ac:dyDescent="0.45">
      <c r="B273" s="53">
        <v>1000334</v>
      </c>
      <c r="C273" s="48">
        <v>1</v>
      </c>
    </row>
    <row r="274" spans="2:3" x14ac:dyDescent="0.45">
      <c r="B274" s="53">
        <v>1000340</v>
      </c>
      <c r="C274" s="48">
        <v>1</v>
      </c>
    </row>
    <row r="275" spans="2:3" x14ac:dyDescent="0.45">
      <c r="B275" s="53">
        <v>1000382</v>
      </c>
      <c r="C275" s="48">
        <v>2</v>
      </c>
    </row>
    <row r="276" spans="2:3" x14ac:dyDescent="0.45">
      <c r="B276" s="53">
        <v>1000386</v>
      </c>
      <c r="C276" s="48">
        <v>1</v>
      </c>
    </row>
    <row r="277" spans="2:3" x14ac:dyDescent="0.45">
      <c r="B277" s="53">
        <v>1000392</v>
      </c>
      <c r="C277" s="48">
        <v>2</v>
      </c>
    </row>
    <row r="278" spans="2:3" x14ac:dyDescent="0.45">
      <c r="B278" s="53">
        <v>1000405</v>
      </c>
      <c r="C278" s="48">
        <v>1</v>
      </c>
    </row>
    <row r="279" spans="2:3" x14ac:dyDescent="0.45">
      <c r="B279" s="53">
        <v>1000446</v>
      </c>
      <c r="C279" s="48">
        <v>2</v>
      </c>
    </row>
    <row r="280" spans="2:3" x14ac:dyDescent="0.45">
      <c r="B280" s="53">
        <v>1000473</v>
      </c>
      <c r="C280" s="48">
        <v>1</v>
      </c>
    </row>
    <row r="281" spans="2:3" x14ac:dyDescent="0.45">
      <c r="B281" s="53">
        <v>1000519</v>
      </c>
      <c r="C281" s="48">
        <v>1</v>
      </c>
    </row>
    <row r="282" spans="2:3" x14ac:dyDescent="0.45">
      <c r="B282" s="53">
        <v>1000534</v>
      </c>
      <c r="C282" s="48">
        <v>1</v>
      </c>
    </row>
    <row r="283" spans="2:3" x14ac:dyDescent="0.45">
      <c r="B283" s="53">
        <v>1000547</v>
      </c>
      <c r="C283" s="48">
        <v>2</v>
      </c>
    </row>
    <row r="284" spans="2:3" x14ac:dyDescent="0.45">
      <c r="B284" s="53">
        <v>1000592</v>
      </c>
      <c r="C284" s="48">
        <v>1</v>
      </c>
    </row>
    <row r="285" spans="2:3" x14ac:dyDescent="0.45">
      <c r="B285" s="53">
        <v>1000665</v>
      </c>
      <c r="C285" s="48">
        <v>1</v>
      </c>
    </row>
    <row r="286" spans="2:3" x14ac:dyDescent="0.45">
      <c r="B286" s="53">
        <v>1000672</v>
      </c>
      <c r="C286" s="48">
        <v>1</v>
      </c>
    </row>
    <row r="287" spans="2:3" x14ac:dyDescent="0.45">
      <c r="B287" s="53">
        <v>1000673</v>
      </c>
      <c r="C287" s="48">
        <v>1</v>
      </c>
    </row>
    <row r="288" spans="2:3" x14ac:dyDescent="0.45">
      <c r="B288" s="53">
        <v>1000684</v>
      </c>
      <c r="C288" s="48">
        <v>1</v>
      </c>
    </row>
    <row r="289" spans="2:3" x14ac:dyDescent="0.45">
      <c r="B289" s="53">
        <v>1000719</v>
      </c>
      <c r="C289" s="48">
        <v>1</v>
      </c>
    </row>
    <row r="290" spans="2:3" x14ac:dyDescent="0.45">
      <c r="B290" s="53">
        <v>1000725</v>
      </c>
      <c r="C290" s="48">
        <v>1</v>
      </c>
    </row>
    <row r="291" spans="2:3" x14ac:dyDescent="0.45">
      <c r="B291" s="53">
        <v>1000754</v>
      </c>
      <c r="C291" s="48">
        <v>2</v>
      </c>
    </row>
    <row r="292" spans="2:3" x14ac:dyDescent="0.45">
      <c r="B292" s="53">
        <v>1000793</v>
      </c>
      <c r="C292" s="48">
        <v>2</v>
      </c>
    </row>
    <row r="293" spans="2:3" x14ac:dyDescent="0.45">
      <c r="B293" s="53">
        <v>1000821</v>
      </c>
      <c r="C293" s="48">
        <v>1</v>
      </c>
    </row>
    <row r="294" spans="2:3" x14ac:dyDescent="0.45">
      <c r="B294" s="53">
        <v>1000875</v>
      </c>
      <c r="C294" s="48">
        <v>1</v>
      </c>
    </row>
    <row r="295" spans="2:3" x14ac:dyDescent="0.45">
      <c r="B295" s="53">
        <v>1000906</v>
      </c>
      <c r="C295" s="48">
        <v>2</v>
      </c>
    </row>
    <row r="296" spans="2:3" x14ac:dyDescent="0.45">
      <c r="B296" s="53">
        <v>1000920</v>
      </c>
      <c r="C296" s="48">
        <v>1</v>
      </c>
    </row>
    <row r="297" spans="2:3" x14ac:dyDescent="0.45">
      <c r="B297" s="53">
        <v>1000945</v>
      </c>
      <c r="C297" s="48">
        <v>1</v>
      </c>
    </row>
    <row r="298" spans="2:3" x14ac:dyDescent="0.45">
      <c r="B298" s="53">
        <v>1000973</v>
      </c>
      <c r="C298" s="48">
        <v>2</v>
      </c>
    </row>
    <row r="299" spans="2:3" x14ac:dyDescent="0.45">
      <c r="B299" s="53">
        <v>1000974</v>
      </c>
      <c r="C299" s="48">
        <v>1</v>
      </c>
    </row>
    <row r="300" spans="2:3" x14ac:dyDescent="0.45">
      <c r="B300" s="53">
        <v>1001013</v>
      </c>
      <c r="C300" s="48">
        <v>1</v>
      </c>
    </row>
    <row r="301" spans="2:3" x14ac:dyDescent="0.45">
      <c r="B301" s="53">
        <v>1001080</v>
      </c>
      <c r="C301" s="48">
        <v>1</v>
      </c>
    </row>
    <row r="302" spans="2:3" x14ac:dyDescent="0.45">
      <c r="B302" s="53">
        <v>1001130</v>
      </c>
      <c r="C302" s="48">
        <v>1</v>
      </c>
    </row>
    <row r="303" spans="2:3" x14ac:dyDescent="0.45">
      <c r="B303" s="53">
        <v>1001149</v>
      </c>
      <c r="C303" s="48">
        <v>1</v>
      </c>
    </row>
    <row r="304" spans="2:3" x14ac:dyDescent="0.45">
      <c r="B304" s="53">
        <v>1001154</v>
      </c>
      <c r="C304" s="48">
        <v>1</v>
      </c>
    </row>
    <row r="305" spans="2:3" x14ac:dyDescent="0.45">
      <c r="B305" s="53">
        <v>1001201</v>
      </c>
      <c r="C305" s="48">
        <v>1</v>
      </c>
    </row>
    <row r="306" spans="2:3" x14ac:dyDescent="0.45">
      <c r="B306" s="53">
        <v>1001210</v>
      </c>
      <c r="C306" s="48">
        <v>1</v>
      </c>
    </row>
    <row r="307" spans="2:3" x14ac:dyDescent="0.45">
      <c r="B307" s="53">
        <v>1001219</v>
      </c>
      <c r="C307" s="48">
        <v>2</v>
      </c>
    </row>
    <row r="308" spans="2:3" x14ac:dyDescent="0.45">
      <c r="B308" s="53">
        <v>1001220</v>
      </c>
      <c r="C308" s="48">
        <v>4</v>
      </c>
    </row>
    <row r="309" spans="2:3" x14ac:dyDescent="0.45">
      <c r="B309" s="53">
        <v>1001223</v>
      </c>
      <c r="C309" s="48">
        <v>1</v>
      </c>
    </row>
    <row r="310" spans="2:3" x14ac:dyDescent="0.45">
      <c r="B310" s="53">
        <v>1001232</v>
      </c>
      <c r="C310" s="48">
        <v>1</v>
      </c>
    </row>
    <row r="311" spans="2:3" x14ac:dyDescent="0.45">
      <c r="B311" s="53">
        <v>1001235</v>
      </c>
      <c r="C311" s="48">
        <v>3</v>
      </c>
    </row>
    <row r="312" spans="2:3" x14ac:dyDescent="0.45">
      <c r="B312" s="53">
        <v>1001248</v>
      </c>
      <c r="C312" s="48">
        <v>1</v>
      </c>
    </row>
    <row r="313" spans="2:3" x14ac:dyDescent="0.45">
      <c r="B313" s="53">
        <v>1001251</v>
      </c>
      <c r="C313" s="48">
        <v>1</v>
      </c>
    </row>
    <row r="314" spans="2:3" x14ac:dyDescent="0.45">
      <c r="B314" s="53">
        <v>1001255</v>
      </c>
      <c r="C314" s="48">
        <v>1</v>
      </c>
    </row>
    <row r="315" spans="2:3" x14ac:dyDescent="0.45">
      <c r="B315" s="53">
        <v>1001264</v>
      </c>
      <c r="C315" s="48">
        <v>4</v>
      </c>
    </row>
    <row r="316" spans="2:3" x14ac:dyDescent="0.45">
      <c r="B316" s="53">
        <v>1001269</v>
      </c>
      <c r="C316" s="48">
        <v>2</v>
      </c>
    </row>
    <row r="317" spans="2:3" x14ac:dyDescent="0.45">
      <c r="B317" s="53">
        <v>1001277</v>
      </c>
      <c r="C317" s="48">
        <v>1</v>
      </c>
    </row>
    <row r="318" spans="2:3" x14ac:dyDescent="0.45">
      <c r="B318" s="53">
        <v>1001283</v>
      </c>
      <c r="C318" s="48">
        <v>1</v>
      </c>
    </row>
    <row r="319" spans="2:3" x14ac:dyDescent="0.45">
      <c r="B319" s="53">
        <v>1001312</v>
      </c>
      <c r="C319" s="48">
        <v>1</v>
      </c>
    </row>
    <row r="320" spans="2:3" x14ac:dyDescent="0.45">
      <c r="B320" s="53">
        <v>1001388</v>
      </c>
      <c r="C320" s="48">
        <v>1</v>
      </c>
    </row>
    <row r="321" spans="2:3" x14ac:dyDescent="0.45">
      <c r="B321" s="53">
        <v>1001496</v>
      </c>
      <c r="C321" s="48">
        <v>1</v>
      </c>
    </row>
    <row r="322" spans="2:3" x14ac:dyDescent="0.45">
      <c r="B322" s="53">
        <v>1001613</v>
      </c>
      <c r="C322" s="48">
        <v>1</v>
      </c>
    </row>
    <row r="323" spans="2:3" x14ac:dyDescent="0.45">
      <c r="B323" s="53">
        <v>1001618</v>
      </c>
      <c r="C323" s="48">
        <v>1</v>
      </c>
    </row>
    <row r="324" spans="2:3" x14ac:dyDescent="0.45">
      <c r="B324" s="53">
        <v>1001688</v>
      </c>
      <c r="C324" s="48">
        <v>1</v>
      </c>
    </row>
    <row r="325" spans="2:3" x14ac:dyDescent="0.45">
      <c r="B325" s="53">
        <v>1001696</v>
      </c>
      <c r="C325" s="48">
        <v>1</v>
      </c>
    </row>
    <row r="326" spans="2:3" x14ac:dyDescent="0.45">
      <c r="B326" s="53">
        <v>1001697</v>
      </c>
      <c r="C326" s="48">
        <v>1</v>
      </c>
    </row>
    <row r="327" spans="2:3" x14ac:dyDescent="0.45">
      <c r="B327" s="53">
        <v>1001698</v>
      </c>
      <c r="C327" s="48">
        <v>1</v>
      </c>
    </row>
    <row r="328" spans="2:3" x14ac:dyDescent="0.45">
      <c r="B328" s="53">
        <v>1001699</v>
      </c>
      <c r="C328" s="48">
        <v>2</v>
      </c>
    </row>
    <row r="329" spans="2:3" x14ac:dyDescent="0.45">
      <c r="B329" s="53">
        <v>1001700</v>
      </c>
      <c r="C329" s="48">
        <v>1</v>
      </c>
    </row>
    <row r="330" spans="2:3" x14ac:dyDescent="0.45">
      <c r="B330" s="53">
        <v>1001701</v>
      </c>
      <c r="C330" s="48">
        <v>2</v>
      </c>
    </row>
    <row r="331" spans="2:3" x14ac:dyDescent="0.45">
      <c r="B331" s="53">
        <v>1001702</v>
      </c>
      <c r="C331" s="48">
        <v>1</v>
      </c>
    </row>
    <row r="332" spans="2:3" x14ac:dyDescent="0.45">
      <c r="B332" s="53">
        <v>1001706</v>
      </c>
      <c r="C332" s="48">
        <v>1</v>
      </c>
    </row>
    <row r="333" spans="2:3" x14ac:dyDescent="0.45">
      <c r="B333" s="53">
        <v>1001708</v>
      </c>
      <c r="C333" s="48">
        <v>1</v>
      </c>
    </row>
    <row r="334" spans="2:3" x14ac:dyDescent="0.45">
      <c r="B334" s="53">
        <v>1001709</v>
      </c>
      <c r="C334" s="48">
        <v>1</v>
      </c>
    </row>
    <row r="335" spans="2:3" x14ac:dyDescent="0.45">
      <c r="B335" s="53">
        <v>1001764</v>
      </c>
      <c r="C335" s="48">
        <v>1</v>
      </c>
    </row>
    <row r="336" spans="2:3" x14ac:dyDescent="0.45">
      <c r="B336" s="53">
        <v>1001776</v>
      </c>
      <c r="C336" s="48">
        <v>1</v>
      </c>
    </row>
    <row r="337" spans="2:3" x14ac:dyDescent="0.45">
      <c r="B337" s="53">
        <v>1001826</v>
      </c>
      <c r="C337" s="48">
        <v>1</v>
      </c>
    </row>
    <row r="338" spans="2:3" x14ac:dyDescent="0.45">
      <c r="B338" s="53">
        <v>1001864</v>
      </c>
      <c r="C338" s="48">
        <v>1</v>
      </c>
    </row>
    <row r="339" spans="2:3" x14ac:dyDescent="0.45">
      <c r="B339" s="53">
        <v>1001888</v>
      </c>
      <c r="C339" s="48">
        <v>1</v>
      </c>
    </row>
    <row r="340" spans="2:3" x14ac:dyDescent="0.45">
      <c r="B340" s="53">
        <v>1001905</v>
      </c>
      <c r="C340" s="48">
        <v>1</v>
      </c>
    </row>
    <row r="341" spans="2:3" x14ac:dyDescent="0.45">
      <c r="B341" s="53" t="s">
        <v>15285</v>
      </c>
      <c r="C341" s="48">
        <v>116</v>
      </c>
    </row>
    <row r="344" spans="2:3" x14ac:dyDescent="0.45">
      <c r="B344" s="67" t="s">
        <v>15380</v>
      </c>
    </row>
    <row r="346" spans="2:3" x14ac:dyDescent="0.45">
      <c r="B346" s="47" t="s">
        <v>15284</v>
      </c>
      <c r="C346" s="27" t="s">
        <v>15372</v>
      </c>
    </row>
    <row r="347" spans="2:3" x14ac:dyDescent="0.45">
      <c r="B347" s="53" t="s">
        <v>9357</v>
      </c>
      <c r="C347" s="48">
        <v>2</v>
      </c>
    </row>
    <row r="348" spans="2:3" x14ac:dyDescent="0.45">
      <c r="B348" s="53" t="s">
        <v>9329</v>
      </c>
      <c r="C348" s="48">
        <v>13</v>
      </c>
    </row>
    <row r="349" spans="2:3" x14ac:dyDescent="0.45">
      <c r="B349" s="53" t="s">
        <v>9349</v>
      </c>
      <c r="C349" s="48">
        <v>1</v>
      </c>
    </row>
    <row r="350" spans="2:3" x14ac:dyDescent="0.45">
      <c r="B350" s="53" t="s">
        <v>9295</v>
      </c>
      <c r="C350" s="48">
        <v>29</v>
      </c>
    </row>
    <row r="351" spans="2:3" x14ac:dyDescent="0.45">
      <c r="B351" s="53" t="s">
        <v>9292</v>
      </c>
      <c r="C351" s="48">
        <v>36</v>
      </c>
    </row>
    <row r="352" spans="2:3" x14ac:dyDescent="0.45">
      <c r="B352" s="53" t="s">
        <v>9296</v>
      </c>
      <c r="C352" s="48">
        <v>35</v>
      </c>
    </row>
    <row r="353" spans="2:4" x14ac:dyDescent="0.45">
      <c r="B353" s="53" t="s">
        <v>15285</v>
      </c>
      <c r="C353" s="48">
        <v>116</v>
      </c>
    </row>
    <row r="355" spans="2:4" x14ac:dyDescent="0.45">
      <c r="B355" s="67" t="s">
        <v>15387</v>
      </c>
    </row>
    <row r="356" spans="2:4" x14ac:dyDescent="0.45">
      <c r="B356" s="47" t="s">
        <v>15284</v>
      </c>
      <c r="C356" s="27" t="s">
        <v>15390</v>
      </c>
      <c r="D356" s="17"/>
    </row>
    <row r="357" spans="2:4" x14ac:dyDescent="0.45">
      <c r="B357" s="53" t="s">
        <v>5844</v>
      </c>
      <c r="C357" s="49">
        <v>222900</v>
      </c>
      <c r="D357" s="17"/>
    </row>
    <row r="358" spans="2:4" x14ac:dyDescent="0.45">
      <c r="B358" s="53" t="s">
        <v>5769</v>
      </c>
      <c r="C358" s="49">
        <v>743657.38</v>
      </c>
      <c r="D358" s="17"/>
    </row>
    <row r="359" spans="2:4" x14ac:dyDescent="0.45">
      <c r="B359" s="53" t="s">
        <v>70</v>
      </c>
      <c r="C359" s="49">
        <v>483241.74000000005</v>
      </c>
      <c r="D359" s="17"/>
    </row>
    <row r="360" spans="2:4" x14ac:dyDescent="0.45">
      <c r="B360" s="53" t="s">
        <v>28</v>
      </c>
      <c r="C360" s="49">
        <v>495436.72</v>
      </c>
      <c r="D360" s="17"/>
    </row>
    <row r="361" spans="2:4" x14ac:dyDescent="0.45">
      <c r="B361" s="53" t="s">
        <v>3257</v>
      </c>
      <c r="C361" s="49">
        <v>1000</v>
      </c>
      <c r="D361" s="17"/>
    </row>
    <row r="362" spans="2:4" x14ac:dyDescent="0.45">
      <c r="B362" s="53" t="s">
        <v>15285</v>
      </c>
      <c r="C362" s="49">
        <v>1946235.84</v>
      </c>
      <c r="D362" s="17"/>
    </row>
  </sheetData>
  <sheetProtection algorithmName="SHA-512" hashValue="5XT/QVPar2SDKDkNF5D1OBPa9P7331vVhTS2qn5SwwWc4/03qQAOJmYMqpJPQL+7dLJBNoLrtvhjKmhRtVm/LQ==" saltValue="6RRrgk5a2tCxntk/PYhfkw==" spinCount="100000" sheet="1" objects="1" scenarios="1"/>
  <pageMargins left="0.7" right="0.7" top="0.75" bottom="0.75" header="0.3" footer="0.3"/>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14E6-8FAD-4788-90D6-E7B5342F1A45}">
  <sheetPr codeName="Hoja8"/>
  <dimension ref="A1:BK35"/>
  <sheetViews>
    <sheetView showGridLines="0" showRowColHeaders="0" zoomScaleNormal="100" workbookViewId="0"/>
  </sheetViews>
  <sheetFormatPr baseColWidth="10" defaultColWidth="0" defaultRowHeight="14.25" zeroHeight="1" x14ac:dyDescent="0.45"/>
  <cols>
    <col min="1" max="63" width="2.1328125" customWidth="1"/>
    <col min="64" max="16384" width="11.3984375" hidden="1"/>
  </cols>
  <sheetData>
    <row r="1" spans="1:62" x14ac:dyDescent="0.4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row>
    <row r="2" spans="1:62" x14ac:dyDescent="0.45">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row>
    <row r="3" spans="1:62" x14ac:dyDescent="0.4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row>
    <row r="4" spans="1:62" x14ac:dyDescent="0.4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row>
    <row r="5" spans="1:62"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row>
    <row r="6" spans="1:62" x14ac:dyDescent="0.4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row>
    <row r="7" spans="1:62" x14ac:dyDescent="0.4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row>
    <row r="8" spans="1:62" x14ac:dyDescent="0.4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row>
    <row r="9" spans="1:62" x14ac:dyDescent="0.4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row>
    <row r="10" spans="1:62"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row>
    <row r="11" spans="1:62"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row>
    <row r="12" spans="1:62"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row>
    <row r="13" spans="1:62"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row>
    <row r="19" spans="1:62"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row>
    <row r="20" spans="1:62" x14ac:dyDescent="0.4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row>
    <row r="21" spans="1:62" x14ac:dyDescent="0.4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row>
    <row r="22" spans="1:62" x14ac:dyDescent="0.4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row>
    <row r="23" spans="1:62" x14ac:dyDescent="0.4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row>
    <row r="24" spans="1:62"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row>
    <row r="25" spans="1:62"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row>
    <row r="26" spans="1:62"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row>
    <row r="27" spans="1:62"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row>
    <row r="28" spans="1:62"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row>
    <row r="29" spans="1:62"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row>
    <row r="30" spans="1:62"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row>
    <row r="31" spans="1:62"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row>
    <row r="32" spans="1:62"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row>
    <row r="33" spans="1:62"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row>
    <row r="34" spans="1:62"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row>
    <row r="35" spans="1:62" ht="10.5" customHeight="1" x14ac:dyDescent="0.45"/>
  </sheetData>
  <pageMargins left="0.25" right="0.25" top="0.75" bottom="0.75" header="0.3" footer="0.3"/>
  <pageSetup orientation="landscape"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B6FB-5F45-46BE-9D0F-9187446A369D}">
  <sheetPr codeName="Hoja9"/>
  <dimension ref="A1:BJ34"/>
  <sheetViews>
    <sheetView showGridLines="0" showRowColHeaders="0" zoomScaleNormal="100" workbookViewId="0"/>
  </sheetViews>
  <sheetFormatPr baseColWidth="10" defaultColWidth="0" defaultRowHeight="14.25" zeroHeight="1" x14ac:dyDescent="0.45"/>
  <cols>
    <col min="1" max="62" width="2.1328125" customWidth="1"/>
    <col min="63" max="16384" width="11.3984375" hidden="1"/>
  </cols>
  <sheetData>
    <row r="1" spans="1:62" x14ac:dyDescent="0.4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row>
    <row r="2" spans="1:62" x14ac:dyDescent="0.45">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row>
    <row r="3" spans="1:62" x14ac:dyDescent="0.4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row>
    <row r="4" spans="1:62" x14ac:dyDescent="0.4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row>
    <row r="5" spans="1:62"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row>
    <row r="6" spans="1:62" x14ac:dyDescent="0.4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row>
    <row r="7" spans="1:62" x14ac:dyDescent="0.4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row>
    <row r="8" spans="1:62" x14ac:dyDescent="0.4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row>
    <row r="9" spans="1:62" x14ac:dyDescent="0.4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row>
    <row r="10" spans="1:62"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row>
    <row r="11" spans="1:62"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row>
    <row r="12" spans="1:62"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row>
    <row r="13" spans="1:62"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row>
    <row r="19" spans="1:62"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row>
    <row r="20" spans="1:62" x14ac:dyDescent="0.4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row>
    <row r="21" spans="1:62" x14ac:dyDescent="0.4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row>
    <row r="22" spans="1:62" x14ac:dyDescent="0.4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row>
    <row r="23" spans="1:62" x14ac:dyDescent="0.4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row>
    <row r="24" spans="1:62"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row>
    <row r="25" spans="1:62"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row>
    <row r="26" spans="1:62"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row>
    <row r="27" spans="1:62"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row>
    <row r="28" spans="1:62"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row>
    <row r="29" spans="1:62"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row>
    <row r="30" spans="1:62"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row>
    <row r="31" spans="1:62"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row>
    <row r="32" spans="1:62"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row>
    <row r="33" spans="1:62"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row>
    <row r="34" spans="1:62"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row>
  </sheetData>
  <pageMargins left="0.25" right="0.25" top="0.75" bottom="0.75" header="0.3" footer="0.3"/>
  <pageSetup orientation="landscape"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5</vt:i4>
      </vt:variant>
    </vt:vector>
  </HeadingPairs>
  <TitlesOfParts>
    <vt:vector size="20" baseType="lpstr">
      <vt:lpstr>Portada</vt:lpstr>
      <vt:lpstr>Índice</vt:lpstr>
      <vt:lpstr>REPORTE</vt:lpstr>
      <vt:lpstr>PROVINCIAS</vt:lpstr>
      <vt:lpstr>BASE VALIDACIÓN</vt:lpstr>
      <vt:lpstr>BASE DASHBOARD</vt:lpstr>
      <vt:lpstr>Auxiliares</vt:lpstr>
      <vt:lpstr>CARTERA FEBRERO</vt:lpstr>
      <vt:lpstr>ACTIVIDAD PRODUCTIVA DESTINADA</vt:lpstr>
      <vt:lpstr>CERTIFICADO DE APORTACIONES</vt:lpstr>
      <vt:lpstr>CUENTA INCLUSIÓN</vt:lpstr>
      <vt:lpstr>AHORROS</vt:lpstr>
      <vt:lpstr>DPF</vt:lpstr>
      <vt:lpstr>INVERSIONES</vt:lpstr>
      <vt:lpstr>CUENTA DE AHORRO</vt:lpstr>
      <vt:lpstr>'ACTIVIDAD PRODUCTIVA DESTINADA'!Área_de_impresión</vt:lpstr>
      <vt:lpstr>'CARTERA FEBRERO'!Área_de_impresión</vt:lpstr>
      <vt:lpstr>'CUENTA DE AHORRO'!Área_de_impresión</vt:lpstr>
      <vt:lpstr>'CUENTA INCLUSIÓN'!Área_de_impresión</vt:lpstr>
      <vt:lpstr>INVERSIONES!Área_de_impresión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CASISTEMA ECUADOR</cp:lastModifiedBy>
  <cp:lastPrinted>2022-04-13T23:19:44Z</cp:lastPrinted>
  <dcterms:created xsi:type="dcterms:W3CDTF">2022-03-21T18:40:50Z</dcterms:created>
  <dcterms:modified xsi:type="dcterms:W3CDTF">2022-04-20T05:17:11Z</dcterms:modified>
</cp:coreProperties>
</file>